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marcu\Documents\PhD in Chemistry Oct 2019- Sep 2023\DART project\"/>
    </mc:Choice>
  </mc:AlternateContent>
  <xr:revisionPtr revIDLastSave="0" documentId="13_ncr:1_{16224EC5-9037-4BAC-A9D4-732E5FCAF850}" xr6:coauthVersionLast="47" xr6:coauthVersionMax="47" xr10:uidLastSave="{00000000-0000-0000-0000-000000000000}"/>
  <bookViews>
    <workbookView xWindow="-120" yWindow="-120" windowWidth="29040" windowHeight="15990" xr2:uid="{00000000-000D-0000-FFFF-FFFF00000000}"/>
  </bookViews>
  <sheets>
    <sheet name="README" sheetId="4" r:id="rId1"/>
    <sheet name="Refs for collection of compound" sheetId="35" r:id="rId2"/>
    <sheet name="Master list(no salts, metals)" sheetId="33" r:id="rId3"/>
    <sheet name="External test set 1" sheetId="31" r:id="rId4"/>
    <sheet name="Stemina" sheetId="26" r:id="rId5"/>
    <sheet name="Unique count" sheetId="34"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S78" i="4" l="1"/>
  <c r="S77" i="4"/>
  <c r="D77" i="4"/>
  <c r="E77" i="4"/>
  <c r="F77" i="4"/>
  <c r="G77" i="4"/>
  <c r="H77" i="4"/>
  <c r="I77" i="4"/>
  <c r="J77" i="4"/>
  <c r="K77" i="4"/>
  <c r="L77" i="4"/>
  <c r="M77" i="4"/>
  <c r="N77" i="4"/>
  <c r="O77" i="4"/>
  <c r="P77" i="4"/>
  <c r="Q77" i="4"/>
  <c r="D78" i="4"/>
  <c r="E78" i="4"/>
  <c r="F78" i="4"/>
  <c r="G78" i="4"/>
  <c r="H78" i="4"/>
  <c r="I78" i="4"/>
  <c r="J78" i="4"/>
  <c r="K78" i="4"/>
  <c r="L78" i="4"/>
  <c r="M78" i="4"/>
  <c r="N78" i="4"/>
  <c r="O78" i="4"/>
  <c r="P78" i="4"/>
  <c r="Q78" i="4"/>
  <c r="C78" i="4"/>
  <c r="C77" i="4"/>
  <c r="AE158" i="33"/>
  <c r="X76" i="4"/>
  <c r="W76" i="4"/>
  <c r="Q73" i="4"/>
  <c r="P73" i="4"/>
  <c r="O73" i="4"/>
  <c r="N73" i="4"/>
  <c r="M73" i="4"/>
  <c r="L73" i="4"/>
  <c r="K73" i="4"/>
  <c r="J73" i="4"/>
  <c r="I73" i="4"/>
  <c r="H73" i="4"/>
  <c r="G73" i="4"/>
  <c r="F73" i="4"/>
  <c r="E73" i="4"/>
  <c r="D73" i="4"/>
  <c r="C73" i="4"/>
  <c r="AE2" i="33"/>
  <c r="AE3" i="33"/>
  <c r="AE3248" i="33" s="1"/>
  <c r="AE4" i="33"/>
  <c r="AE5" i="33"/>
  <c r="AE6" i="33"/>
  <c r="AE7" i="33"/>
  <c r="AE8" i="33"/>
  <c r="AE9" i="33"/>
  <c r="AE10" i="33"/>
  <c r="AE11" i="33"/>
  <c r="AE12" i="33"/>
  <c r="AE13" i="33"/>
  <c r="AE14" i="33"/>
  <c r="AE15" i="33"/>
  <c r="AE16" i="33"/>
  <c r="AE17" i="33"/>
  <c r="AE18" i="33"/>
  <c r="AE19" i="33"/>
  <c r="AE20" i="33"/>
  <c r="AE21" i="33"/>
  <c r="AE22" i="33"/>
  <c r="AE23" i="33"/>
  <c r="AE24" i="33"/>
  <c r="AE25" i="33"/>
  <c r="AE26" i="33"/>
  <c r="AE27" i="33"/>
  <c r="AE28" i="33"/>
  <c r="AE29" i="33"/>
  <c r="AE30" i="33"/>
  <c r="AE31" i="33"/>
  <c r="AE32" i="33"/>
  <c r="AE33" i="33"/>
  <c r="AE34" i="33"/>
  <c r="AE35" i="33"/>
  <c r="AE36" i="33"/>
  <c r="AE37" i="33"/>
  <c r="AE38" i="33"/>
  <c r="AE39" i="33"/>
  <c r="AE40" i="33"/>
  <c r="AE41" i="33"/>
  <c r="AE42" i="33"/>
  <c r="AE43" i="33"/>
  <c r="AE44" i="33"/>
  <c r="AE45" i="33"/>
  <c r="AE46" i="33"/>
  <c r="AE47" i="33"/>
  <c r="AE48" i="33"/>
  <c r="AE49" i="33"/>
  <c r="AE50" i="33"/>
  <c r="AE51" i="33"/>
  <c r="AE52" i="33"/>
  <c r="AE53" i="33"/>
  <c r="AE54" i="33"/>
  <c r="AE55" i="33"/>
  <c r="AE56" i="33"/>
  <c r="AE57" i="33"/>
  <c r="AE58" i="33"/>
  <c r="AE59" i="33"/>
  <c r="AE60" i="33"/>
  <c r="AE61" i="33"/>
  <c r="AE62" i="33"/>
  <c r="AE63" i="33"/>
  <c r="AE64" i="33"/>
  <c r="AE65" i="33"/>
  <c r="AE66" i="33"/>
  <c r="AE67" i="33"/>
  <c r="AE68" i="33"/>
  <c r="AE69" i="33"/>
  <c r="AE70" i="33"/>
  <c r="AE71" i="33"/>
  <c r="AE72" i="33"/>
  <c r="AE73" i="33"/>
  <c r="AE74" i="33"/>
  <c r="AE75" i="33"/>
  <c r="AE76" i="33"/>
  <c r="AE77" i="33"/>
  <c r="AE78" i="33"/>
  <c r="AE79" i="33"/>
  <c r="AE80" i="33"/>
  <c r="AE81" i="33"/>
  <c r="AE82" i="33"/>
  <c r="AE83" i="33"/>
  <c r="AE84" i="33"/>
  <c r="AE85" i="33"/>
  <c r="AE86" i="33"/>
  <c r="AE87" i="33"/>
  <c r="AE88" i="33"/>
  <c r="AE89" i="33"/>
  <c r="AE90" i="33"/>
  <c r="AE91" i="33"/>
  <c r="AE92" i="33"/>
  <c r="AE93" i="33"/>
  <c r="AE94" i="33"/>
  <c r="AE95" i="33"/>
  <c r="AE96" i="33"/>
  <c r="AE97" i="33"/>
  <c r="AE98" i="33"/>
  <c r="AE99" i="33"/>
  <c r="AE100" i="33"/>
  <c r="AE101" i="33"/>
  <c r="AE102" i="33"/>
  <c r="AE103" i="33"/>
  <c r="AE104" i="33"/>
  <c r="AE105" i="33"/>
  <c r="AE106" i="33"/>
  <c r="AE107" i="33"/>
  <c r="AE108" i="33"/>
  <c r="AE109" i="33"/>
  <c r="AE110" i="33"/>
  <c r="AE111" i="33"/>
  <c r="AE112" i="33"/>
  <c r="AE113" i="33"/>
  <c r="AE114" i="33"/>
  <c r="AE115" i="33"/>
  <c r="AE116" i="33"/>
  <c r="AE117" i="33"/>
  <c r="AE118" i="33"/>
  <c r="AE119" i="33"/>
  <c r="AE120" i="33"/>
  <c r="AE121" i="33"/>
  <c r="AE122" i="33"/>
  <c r="AE123" i="33"/>
  <c r="AE124" i="33"/>
  <c r="AE125" i="33"/>
  <c r="AE126" i="33"/>
  <c r="AE127" i="33"/>
  <c r="AE128" i="33"/>
  <c r="AE129" i="33"/>
  <c r="AE130" i="33"/>
  <c r="AE131" i="33"/>
  <c r="AE132" i="33"/>
  <c r="AE133" i="33"/>
  <c r="AE134" i="33"/>
  <c r="AE135" i="33"/>
  <c r="AE136" i="33"/>
  <c r="AE137" i="33"/>
  <c r="AE138" i="33"/>
  <c r="AE139" i="33"/>
  <c r="AE140" i="33"/>
  <c r="AE141" i="33"/>
  <c r="AE142" i="33"/>
  <c r="AE143" i="33"/>
  <c r="AE144" i="33"/>
  <c r="AE145" i="33"/>
  <c r="AE146" i="33"/>
  <c r="AE147" i="33"/>
  <c r="AE148" i="33"/>
  <c r="AE149" i="33"/>
  <c r="AE150" i="33"/>
  <c r="AE151" i="33"/>
  <c r="AE152" i="33"/>
  <c r="AE153" i="33"/>
  <c r="AE154" i="33"/>
  <c r="AE155" i="33"/>
  <c r="AE156" i="33"/>
  <c r="AE157" i="33"/>
  <c r="AE159" i="33"/>
  <c r="AE160" i="33"/>
  <c r="AE161" i="33"/>
  <c r="AE162" i="33"/>
  <c r="AE163" i="33"/>
  <c r="AE164" i="33"/>
  <c r="AE165" i="33"/>
  <c r="AE166" i="33"/>
  <c r="AE167" i="33"/>
  <c r="AE168" i="33"/>
  <c r="AE169" i="33"/>
  <c r="AE170" i="33"/>
  <c r="AE171" i="33"/>
  <c r="AE172" i="33"/>
  <c r="AE173" i="33"/>
  <c r="AE174" i="33"/>
  <c r="AE175" i="33"/>
  <c r="AE176" i="33"/>
  <c r="AE177" i="33"/>
  <c r="AE178" i="33"/>
  <c r="AE179" i="33"/>
  <c r="AE180" i="33"/>
  <c r="AE181" i="33"/>
  <c r="AE182" i="33"/>
  <c r="AE183" i="33"/>
  <c r="AE184" i="33"/>
  <c r="AE185" i="33"/>
  <c r="AE186" i="33"/>
  <c r="AE187" i="33"/>
  <c r="AE188" i="33"/>
  <c r="AE189" i="33"/>
  <c r="AE190" i="33"/>
  <c r="AE191" i="33"/>
  <c r="AE192" i="33"/>
  <c r="AE193" i="33"/>
  <c r="AE194" i="33"/>
  <c r="AE195" i="33"/>
  <c r="AE196" i="33"/>
  <c r="AE197" i="33"/>
  <c r="AE198" i="33"/>
  <c r="AE199" i="33"/>
  <c r="AE200" i="33"/>
  <c r="AE201" i="33"/>
  <c r="AE202" i="33"/>
  <c r="AE203" i="33"/>
  <c r="AE204" i="33"/>
  <c r="AE205" i="33"/>
  <c r="AE206" i="33"/>
  <c r="AE207" i="33"/>
  <c r="AE208" i="33"/>
  <c r="AE209" i="33"/>
  <c r="AE210" i="33"/>
  <c r="AE211" i="33"/>
  <c r="AE212" i="33"/>
  <c r="AE213" i="33"/>
  <c r="AE214" i="33"/>
  <c r="AE215" i="33"/>
  <c r="AE216" i="33"/>
  <c r="AE217" i="33"/>
  <c r="AE218" i="33"/>
  <c r="AE219" i="33"/>
  <c r="AE220" i="33"/>
  <c r="AE221" i="33"/>
  <c r="AE222" i="33"/>
  <c r="AE223" i="33"/>
  <c r="AE224" i="33"/>
  <c r="AE225" i="33"/>
  <c r="AE226" i="33"/>
  <c r="AE227" i="33"/>
  <c r="AE228" i="33"/>
  <c r="AE229" i="33"/>
  <c r="AE230" i="33"/>
  <c r="AE231" i="33"/>
  <c r="AE232" i="33"/>
  <c r="AE233" i="33"/>
  <c r="AE234" i="33"/>
  <c r="AE235" i="33"/>
  <c r="AE236" i="33"/>
  <c r="AE237" i="33"/>
  <c r="AE238" i="33"/>
  <c r="AE239" i="33"/>
  <c r="AE240" i="33"/>
  <c r="AE241" i="33"/>
  <c r="AE242" i="33"/>
  <c r="AE243" i="33"/>
  <c r="AE244" i="33"/>
  <c r="AE245" i="33"/>
  <c r="AE246" i="33"/>
  <c r="AE247" i="33"/>
  <c r="AE248" i="33"/>
  <c r="AE249" i="33"/>
  <c r="AE250" i="33"/>
  <c r="AE251" i="33"/>
  <c r="AE252" i="33"/>
  <c r="AE253" i="33"/>
  <c r="AE254" i="33"/>
  <c r="AE255" i="33"/>
  <c r="AE256" i="33"/>
  <c r="AE257" i="33"/>
  <c r="AE258" i="33"/>
  <c r="AE259" i="33"/>
  <c r="AE260" i="33"/>
  <c r="AE261" i="33"/>
  <c r="AE262" i="33"/>
  <c r="AE263" i="33"/>
  <c r="AE264" i="33"/>
  <c r="AE265" i="33"/>
  <c r="AE266" i="33"/>
  <c r="AE267" i="33"/>
  <c r="AE268" i="33"/>
  <c r="AE269" i="33"/>
  <c r="AE270" i="33"/>
  <c r="AE271" i="33"/>
  <c r="AE272" i="33"/>
  <c r="AE273" i="33"/>
  <c r="AE274" i="33"/>
  <c r="AE275" i="33"/>
  <c r="AE276" i="33"/>
  <c r="AE277" i="33"/>
  <c r="AE278" i="33"/>
  <c r="AE279" i="33"/>
  <c r="AE280" i="33"/>
  <c r="AE281" i="33"/>
  <c r="AE282" i="33"/>
  <c r="AE283" i="33"/>
  <c r="AE284" i="33"/>
  <c r="AE285" i="33"/>
  <c r="AE286" i="33"/>
  <c r="AE287" i="33"/>
  <c r="AE288" i="33"/>
  <c r="AE289" i="33"/>
  <c r="AE290" i="33"/>
  <c r="AE291" i="33"/>
  <c r="AE292" i="33"/>
  <c r="AE293" i="33"/>
  <c r="AE294" i="33"/>
  <c r="AE295" i="33"/>
  <c r="AE296" i="33"/>
  <c r="AE297" i="33"/>
  <c r="AE298" i="33"/>
  <c r="AE299" i="33"/>
  <c r="AE300" i="33"/>
  <c r="AE301" i="33"/>
  <c r="AE302" i="33"/>
  <c r="AE303" i="33"/>
  <c r="AE304" i="33"/>
  <c r="AE305" i="33"/>
  <c r="AE306" i="33"/>
  <c r="AE307" i="33"/>
  <c r="AE308" i="33"/>
  <c r="AE309" i="33"/>
  <c r="AE310" i="33"/>
  <c r="AE311" i="33"/>
  <c r="AE312" i="33"/>
  <c r="AE313" i="33"/>
  <c r="AE314" i="33"/>
  <c r="AE315" i="33"/>
  <c r="AE316" i="33"/>
  <c r="AE317" i="33"/>
  <c r="AE318" i="33"/>
  <c r="AE319" i="33"/>
  <c r="AE320" i="33"/>
  <c r="AE321" i="33"/>
  <c r="AE322" i="33"/>
  <c r="AE323" i="33"/>
  <c r="AE324" i="33"/>
  <c r="AE325" i="33"/>
  <c r="AE326" i="33"/>
  <c r="AE327" i="33"/>
  <c r="AE328" i="33"/>
  <c r="AE329" i="33"/>
  <c r="AE330" i="33"/>
  <c r="AE331" i="33"/>
  <c r="AE332" i="33"/>
  <c r="AE333" i="33"/>
  <c r="AE334" i="33"/>
  <c r="AE335" i="33"/>
  <c r="AE336" i="33"/>
  <c r="AE337" i="33"/>
  <c r="AE338" i="33"/>
  <c r="AE339" i="33"/>
  <c r="AE340" i="33"/>
  <c r="AE341" i="33"/>
  <c r="AE342" i="33"/>
  <c r="AE343" i="33"/>
  <c r="AE344" i="33"/>
  <c r="AE345" i="33"/>
  <c r="AE346" i="33"/>
  <c r="AE347" i="33"/>
  <c r="AE348" i="33"/>
  <c r="AE349" i="33"/>
  <c r="AE350" i="33"/>
  <c r="AE351" i="33"/>
  <c r="AE352" i="33"/>
  <c r="AE353" i="33"/>
  <c r="AE354" i="33"/>
  <c r="AE355" i="33"/>
  <c r="AE356" i="33"/>
  <c r="AE357" i="33"/>
  <c r="AE358" i="33"/>
  <c r="AE359" i="33"/>
  <c r="AE360" i="33"/>
  <c r="AE361" i="33"/>
  <c r="AE362" i="33"/>
  <c r="AE363" i="33"/>
  <c r="AE364" i="33"/>
  <c r="AE365" i="33"/>
  <c r="AE366" i="33"/>
  <c r="AE367" i="33"/>
  <c r="AE368" i="33"/>
  <c r="AE369" i="33"/>
  <c r="AE370" i="33"/>
  <c r="AE371" i="33"/>
  <c r="AE372" i="33"/>
  <c r="AE373" i="33"/>
  <c r="AE374" i="33"/>
  <c r="AE375" i="33"/>
  <c r="AE376" i="33"/>
  <c r="AE377" i="33"/>
  <c r="AE378" i="33"/>
  <c r="AE379" i="33"/>
  <c r="AE380" i="33"/>
  <c r="AE381" i="33"/>
  <c r="AE382" i="33"/>
  <c r="AE383" i="33"/>
  <c r="AE384" i="33"/>
  <c r="AE385" i="33"/>
  <c r="AE386" i="33"/>
  <c r="AE387" i="33"/>
  <c r="AE388" i="33"/>
  <c r="AE389" i="33"/>
  <c r="AE390" i="33"/>
  <c r="AE391" i="33"/>
  <c r="AE392" i="33"/>
  <c r="AE393" i="33"/>
  <c r="AE394" i="33"/>
  <c r="AE395" i="33"/>
  <c r="AE396" i="33"/>
  <c r="AE397" i="33"/>
  <c r="AE398" i="33"/>
  <c r="AE399" i="33"/>
  <c r="AE400" i="33"/>
  <c r="AE401" i="33"/>
  <c r="AE402" i="33"/>
  <c r="AE403" i="33"/>
  <c r="AE404" i="33"/>
  <c r="AE405" i="33"/>
  <c r="AE406" i="33"/>
  <c r="AE407" i="33"/>
  <c r="AE408" i="33"/>
  <c r="AE409" i="33"/>
  <c r="AE410" i="33"/>
  <c r="AE411" i="33"/>
  <c r="AE412" i="33"/>
  <c r="AE413" i="33"/>
  <c r="AE414" i="33"/>
  <c r="AE415" i="33"/>
  <c r="AE416" i="33"/>
  <c r="AE417" i="33"/>
  <c r="AE418" i="33"/>
  <c r="AE419" i="33"/>
  <c r="AE420" i="33"/>
  <c r="AE421" i="33"/>
  <c r="AE422" i="33"/>
  <c r="AE423" i="33"/>
  <c r="AE424" i="33"/>
  <c r="AE425" i="33"/>
  <c r="AE426" i="33"/>
  <c r="AE427" i="33"/>
  <c r="AE428" i="33"/>
  <c r="AE429" i="33"/>
  <c r="AE430" i="33"/>
  <c r="AE431" i="33"/>
  <c r="AE432" i="33"/>
  <c r="AE433" i="33"/>
  <c r="AE434" i="33"/>
  <c r="AE435" i="33"/>
  <c r="AE436" i="33"/>
  <c r="AE437" i="33"/>
  <c r="AE438" i="33"/>
  <c r="AE439" i="33"/>
  <c r="AE440" i="33"/>
  <c r="AE441" i="33"/>
  <c r="AE442" i="33"/>
  <c r="AE443" i="33"/>
  <c r="AE444" i="33"/>
  <c r="AE445" i="33"/>
  <c r="AE446" i="33"/>
  <c r="AE447" i="33"/>
  <c r="AE448" i="33"/>
  <c r="AE449" i="33"/>
  <c r="AE450" i="33"/>
  <c r="AE451" i="33"/>
  <c r="AE452" i="33"/>
  <c r="AE453" i="33"/>
  <c r="AE454" i="33"/>
  <c r="AE455" i="33"/>
  <c r="AE456" i="33"/>
  <c r="AE457" i="33"/>
  <c r="AE458" i="33"/>
  <c r="AE459" i="33"/>
  <c r="AE460" i="33"/>
  <c r="AE461" i="33"/>
  <c r="AE462" i="33"/>
  <c r="AE463" i="33"/>
  <c r="AE464" i="33"/>
  <c r="AE465" i="33"/>
  <c r="AE466" i="33"/>
  <c r="AE467" i="33"/>
  <c r="AE468" i="33"/>
  <c r="AE469" i="33"/>
  <c r="AE470" i="33"/>
  <c r="AE471" i="33"/>
  <c r="AE472" i="33"/>
  <c r="AE473" i="33"/>
  <c r="AE474" i="33"/>
  <c r="AE475" i="33"/>
  <c r="AE476" i="33"/>
  <c r="AE477" i="33"/>
  <c r="AE478" i="33"/>
  <c r="AE479" i="33"/>
  <c r="AE480" i="33"/>
  <c r="AE481" i="33"/>
  <c r="AE482" i="33"/>
  <c r="AE483" i="33"/>
  <c r="AE484" i="33"/>
  <c r="AE485" i="33"/>
  <c r="AE486" i="33"/>
  <c r="AE487" i="33"/>
  <c r="AE488" i="33"/>
  <c r="AE489" i="33"/>
  <c r="AE490" i="33"/>
  <c r="AE491" i="33"/>
  <c r="AE492" i="33"/>
  <c r="AE493" i="33"/>
  <c r="AE494" i="33"/>
  <c r="AE495" i="33"/>
  <c r="AE496" i="33"/>
  <c r="AE497" i="33"/>
  <c r="AE498" i="33"/>
  <c r="AE499" i="33"/>
  <c r="AE500" i="33"/>
  <c r="AE501" i="33"/>
  <c r="AE502" i="33"/>
  <c r="AE503" i="33"/>
  <c r="AE504" i="33"/>
  <c r="AE505" i="33"/>
  <c r="AE506" i="33"/>
  <c r="AE507" i="33"/>
  <c r="AE508" i="33"/>
  <c r="AE509" i="33"/>
  <c r="AE510" i="33"/>
  <c r="AE511" i="33"/>
  <c r="AE512" i="33"/>
  <c r="AE513" i="33"/>
  <c r="AE514" i="33"/>
  <c r="AE515" i="33"/>
  <c r="AE516" i="33"/>
  <c r="AE517" i="33"/>
  <c r="AE518" i="33"/>
  <c r="AE519" i="33"/>
  <c r="AE520" i="33"/>
  <c r="AE521" i="33"/>
  <c r="AE522" i="33"/>
  <c r="AE523" i="33"/>
  <c r="AE524" i="33"/>
  <c r="AE525" i="33"/>
  <c r="AE526" i="33"/>
  <c r="AE527" i="33"/>
  <c r="AE528" i="33"/>
  <c r="AE529" i="33"/>
  <c r="AE530" i="33"/>
  <c r="AE531" i="33"/>
  <c r="AE532" i="33"/>
  <c r="AE533" i="33"/>
  <c r="AE534" i="33"/>
  <c r="AE535" i="33"/>
  <c r="AE536" i="33"/>
  <c r="AE537" i="33"/>
  <c r="AE538" i="33"/>
  <c r="AE539" i="33"/>
  <c r="AE540" i="33"/>
  <c r="AE541" i="33"/>
  <c r="AE542" i="33"/>
  <c r="AE543" i="33"/>
  <c r="AE544" i="33"/>
  <c r="AE545" i="33"/>
  <c r="AE546" i="33"/>
  <c r="AE547" i="33"/>
  <c r="AE548" i="33"/>
  <c r="AE549" i="33"/>
  <c r="AE550" i="33"/>
  <c r="AE551" i="33"/>
  <c r="AE552" i="33"/>
  <c r="AE553" i="33"/>
  <c r="AE554" i="33"/>
  <c r="AE555" i="33"/>
  <c r="AE556" i="33"/>
  <c r="AE557" i="33"/>
  <c r="AE558" i="33"/>
  <c r="AE559" i="33"/>
  <c r="AE560" i="33"/>
  <c r="AE561" i="33"/>
  <c r="AE562" i="33"/>
  <c r="AE563" i="33"/>
  <c r="AE564" i="33"/>
  <c r="AE565" i="33"/>
  <c r="AE566" i="33"/>
  <c r="AE567" i="33"/>
  <c r="AE568" i="33"/>
  <c r="AE569" i="33"/>
  <c r="AE570" i="33"/>
  <c r="AE571" i="33"/>
  <c r="AE572" i="33"/>
  <c r="AE573" i="33"/>
  <c r="AE574" i="33"/>
  <c r="AE575" i="33"/>
  <c r="AE576" i="33"/>
  <c r="AE577" i="33"/>
  <c r="AE578" i="33"/>
  <c r="AE579" i="33"/>
  <c r="AE580" i="33"/>
  <c r="AE581" i="33"/>
  <c r="AE582" i="33"/>
  <c r="AE583" i="33"/>
  <c r="AE584" i="33"/>
  <c r="AE585" i="33"/>
  <c r="AE586" i="33"/>
  <c r="AE587" i="33"/>
  <c r="AE588" i="33"/>
  <c r="AE589" i="33"/>
  <c r="AE590" i="33"/>
  <c r="AE591" i="33"/>
  <c r="AE592" i="33"/>
  <c r="AE593" i="33"/>
  <c r="AE594" i="33"/>
  <c r="AE595" i="33"/>
  <c r="AE596" i="33"/>
  <c r="AE597" i="33"/>
  <c r="AE598" i="33"/>
  <c r="AE599" i="33"/>
  <c r="AE600" i="33"/>
  <c r="AE601" i="33"/>
  <c r="AE602" i="33"/>
  <c r="AE603" i="33"/>
  <c r="AE604" i="33"/>
  <c r="AE605" i="33"/>
  <c r="AE606" i="33"/>
  <c r="AE607" i="33"/>
  <c r="AE608" i="33"/>
  <c r="AE609" i="33"/>
  <c r="AE610" i="33"/>
  <c r="AE611" i="33"/>
  <c r="AE612" i="33"/>
  <c r="AE613" i="33"/>
  <c r="AE614" i="33"/>
  <c r="AE615" i="33"/>
  <c r="AE616" i="33"/>
  <c r="AE617" i="33"/>
  <c r="AE618" i="33"/>
  <c r="AE619" i="33"/>
  <c r="AE620" i="33"/>
  <c r="AE621" i="33"/>
  <c r="AE622" i="33"/>
  <c r="AE623" i="33"/>
  <c r="AE624" i="33"/>
  <c r="AE625" i="33"/>
  <c r="AE626" i="33"/>
  <c r="AE627" i="33"/>
  <c r="AE628" i="33"/>
  <c r="AE629" i="33"/>
  <c r="AE630" i="33"/>
  <c r="AE631" i="33"/>
  <c r="AE632" i="33"/>
  <c r="AE633" i="33"/>
  <c r="AE634" i="33"/>
  <c r="AE635" i="33"/>
  <c r="AE636" i="33"/>
  <c r="AE637" i="33"/>
  <c r="AE638" i="33"/>
  <c r="AE639" i="33"/>
  <c r="AE640" i="33"/>
  <c r="AE641" i="33"/>
  <c r="AE642" i="33"/>
  <c r="AE643" i="33"/>
  <c r="AE644" i="33"/>
  <c r="AE645" i="33"/>
  <c r="AE646" i="33"/>
  <c r="AE647" i="33"/>
  <c r="AE648" i="33"/>
  <c r="AE649" i="33"/>
  <c r="AE650" i="33"/>
  <c r="AE651" i="33"/>
  <c r="AE652" i="33"/>
  <c r="AE653" i="33"/>
  <c r="AE654" i="33"/>
  <c r="AE655" i="33"/>
  <c r="AE656" i="33"/>
  <c r="AE657" i="33"/>
  <c r="AE658" i="33"/>
  <c r="AE659" i="33"/>
  <c r="AE660" i="33"/>
  <c r="AE661" i="33"/>
  <c r="AE662" i="33"/>
  <c r="AE663" i="33"/>
  <c r="AE664" i="33"/>
  <c r="AE665" i="33"/>
  <c r="AE666" i="33"/>
  <c r="AE667" i="33"/>
  <c r="AE668" i="33"/>
  <c r="AE669" i="33"/>
  <c r="AE670" i="33"/>
  <c r="AE671" i="33"/>
  <c r="AE672" i="33"/>
  <c r="AE673" i="33"/>
  <c r="AE674" i="33"/>
  <c r="AE675" i="33"/>
  <c r="AE676" i="33"/>
  <c r="AE677" i="33"/>
  <c r="AE678" i="33"/>
  <c r="AE679" i="33"/>
  <c r="AE680" i="33"/>
  <c r="AE681" i="33"/>
  <c r="AE682" i="33"/>
  <c r="AE683" i="33"/>
  <c r="AE684" i="33"/>
  <c r="AE685" i="33"/>
  <c r="AE686" i="33"/>
  <c r="AE687" i="33"/>
  <c r="AE688" i="33"/>
  <c r="AE689" i="33"/>
  <c r="AE690" i="33"/>
  <c r="AE691" i="33"/>
  <c r="AE692" i="33"/>
  <c r="AE693" i="33"/>
  <c r="AE694" i="33"/>
  <c r="AE695" i="33"/>
  <c r="AE696" i="33"/>
  <c r="AE697" i="33"/>
  <c r="AE698" i="33"/>
  <c r="AE699" i="33"/>
  <c r="AE700" i="33"/>
  <c r="AE701" i="33"/>
  <c r="AE702" i="33"/>
  <c r="AE703" i="33"/>
  <c r="AE704" i="33"/>
  <c r="AE705" i="33"/>
  <c r="AE706" i="33"/>
  <c r="AE707" i="33"/>
  <c r="AE708" i="33"/>
  <c r="AE709" i="33"/>
  <c r="AE710" i="33"/>
  <c r="AE711" i="33"/>
  <c r="AE712" i="33"/>
  <c r="AE713" i="33"/>
  <c r="AE714" i="33"/>
  <c r="AE715" i="33"/>
  <c r="AE716" i="33"/>
  <c r="AE717" i="33"/>
  <c r="AE718" i="33"/>
  <c r="AE719" i="33"/>
  <c r="AE720" i="33"/>
  <c r="AE721" i="33"/>
  <c r="AE722" i="33"/>
  <c r="AE723" i="33"/>
  <c r="AE724" i="33"/>
  <c r="AE725" i="33"/>
  <c r="AE726" i="33"/>
  <c r="AE727" i="33"/>
  <c r="AE728" i="33"/>
  <c r="AE729" i="33"/>
  <c r="AE730" i="33"/>
  <c r="AE731" i="33"/>
  <c r="AE732" i="33"/>
  <c r="AE733" i="33"/>
  <c r="AE734" i="33"/>
  <c r="AE735" i="33"/>
  <c r="AE736" i="33"/>
  <c r="AE737" i="33"/>
  <c r="AE738" i="33"/>
  <c r="AE739" i="33"/>
  <c r="AE740" i="33"/>
  <c r="AE741" i="33"/>
  <c r="AE742" i="33"/>
  <c r="AE743" i="33"/>
  <c r="AE744" i="33"/>
  <c r="AE745" i="33"/>
  <c r="AE746" i="33"/>
  <c r="AE747" i="33"/>
  <c r="AE748" i="33"/>
  <c r="AE749" i="33"/>
  <c r="AE750" i="33"/>
  <c r="AE751" i="33"/>
  <c r="AE752" i="33"/>
  <c r="AE753" i="33"/>
  <c r="AE754" i="33"/>
  <c r="AE755" i="33"/>
  <c r="AE756" i="33"/>
  <c r="AE757" i="33"/>
  <c r="AE758" i="33"/>
  <c r="AE759" i="33"/>
  <c r="AE760" i="33"/>
  <c r="AE761" i="33"/>
  <c r="AE762" i="33"/>
  <c r="AE763" i="33"/>
  <c r="AE764" i="33"/>
  <c r="AE765" i="33"/>
  <c r="AE766" i="33"/>
  <c r="AE767" i="33"/>
  <c r="AE768" i="33"/>
  <c r="AE769" i="33"/>
  <c r="AE770" i="33"/>
  <c r="AE771" i="33"/>
  <c r="AE772" i="33"/>
  <c r="AE773" i="33"/>
  <c r="AE774" i="33"/>
  <c r="AE775" i="33"/>
  <c r="AE776" i="33"/>
  <c r="AE777" i="33"/>
  <c r="AE778" i="33"/>
  <c r="AE779" i="33"/>
  <c r="AE780" i="33"/>
  <c r="AE781" i="33"/>
  <c r="AE782" i="33"/>
  <c r="AE783" i="33"/>
  <c r="AE784" i="33"/>
  <c r="AE785" i="33"/>
  <c r="AE786" i="33"/>
  <c r="AE787" i="33"/>
  <c r="AE788" i="33"/>
  <c r="AE789" i="33"/>
  <c r="AE790" i="33"/>
  <c r="AE791" i="33"/>
  <c r="AE792" i="33"/>
  <c r="AE793" i="33"/>
  <c r="AE794" i="33"/>
  <c r="AE795" i="33"/>
  <c r="AE796" i="33"/>
  <c r="AE797" i="33"/>
  <c r="AE798" i="33"/>
  <c r="AE799" i="33"/>
  <c r="AE800" i="33"/>
  <c r="AE801" i="33"/>
  <c r="AE802" i="33"/>
  <c r="AE803" i="33"/>
  <c r="AE804" i="33"/>
  <c r="AE805" i="33"/>
  <c r="AE806" i="33"/>
  <c r="AE807" i="33"/>
  <c r="AE808" i="33"/>
  <c r="AE809" i="33"/>
  <c r="AE810" i="33"/>
  <c r="AE811" i="33"/>
  <c r="AE812" i="33"/>
  <c r="AE813" i="33"/>
  <c r="AE814" i="33"/>
  <c r="AE815" i="33"/>
  <c r="AE816" i="33"/>
  <c r="AE817" i="33"/>
  <c r="AE818" i="33"/>
  <c r="AE819" i="33"/>
  <c r="AE820" i="33"/>
  <c r="AE821" i="33"/>
  <c r="AE822" i="33"/>
  <c r="AE823" i="33"/>
  <c r="AE824" i="33"/>
  <c r="AE825" i="33"/>
  <c r="AE826" i="33"/>
  <c r="AE827" i="33"/>
  <c r="AE828" i="33"/>
  <c r="AE829" i="33"/>
  <c r="AE830" i="33"/>
  <c r="AE831" i="33"/>
  <c r="AE832" i="33"/>
  <c r="AE833" i="33"/>
  <c r="AE834" i="33"/>
  <c r="AE835" i="33"/>
  <c r="AE836" i="33"/>
  <c r="AE837" i="33"/>
  <c r="AE838" i="33"/>
  <c r="AE839" i="33"/>
  <c r="AE840" i="33"/>
  <c r="AE841" i="33"/>
  <c r="AE842" i="33"/>
  <c r="AE843" i="33"/>
  <c r="AE844" i="33"/>
  <c r="AE845" i="33"/>
  <c r="AE846" i="33"/>
  <c r="AE847" i="33"/>
  <c r="AE848" i="33"/>
  <c r="AE849" i="33"/>
  <c r="AE850" i="33"/>
  <c r="AE851" i="33"/>
  <c r="AE852" i="33"/>
  <c r="AE853" i="33"/>
  <c r="AE854" i="33"/>
  <c r="AE855" i="33"/>
  <c r="AE856" i="33"/>
  <c r="AE857" i="33"/>
  <c r="AE858" i="33"/>
  <c r="AE859" i="33"/>
  <c r="AE860" i="33"/>
  <c r="AE861" i="33"/>
  <c r="AE862" i="33"/>
  <c r="AE863" i="33"/>
  <c r="AE864" i="33"/>
  <c r="AE865" i="33"/>
  <c r="AE866" i="33"/>
  <c r="AE867" i="33"/>
  <c r="AE868" i="33"/>
  <c r="AE869" i="33"/>
  <c r="AE870" i="33"/>
  <c r="AE871" i="33"/>
  <c r="AE872" i="33"/>
  <c r="AE873" i="33"/>
  <c r="AE874" i="33"/>
  <c r="AE875" i="33"/>
  <c r="AE876" i="33"/>
  <c r="AE877" i="33"/>
  <c r="AE878" i="33"/>
  <c r="AE879" i="33"/>
  <c r="AE880" i="33"/>
  <c r="AE881" i="33"/>
  <c r="AE882" i="33"/>
  <c r="AE883" i="33"/>
  <c r="AE884" i="33"/>
  <c r="AE885" i="33"/>
  <c r="AE886" i="33"/>
  <c r="AE887" i="33"/>
  <c r="AE888" i="33"/>
  <c r="AE889" i="33"/>
  <c r="AE890" i="33"/>
  <c r="AE891" i="33"/>
  <c r="AE892" i="33"/>
  <c r="AE893" i="33"/>
  <c r="AE894" i="33"/>
  <c r="AE895" i="33"/>
  <c r="AE896" i="33"/>
  <c r="AE897" i="33"/>
  <c r="AE898" i="33"/>
  <c r="AE899" i="33"/>
  <c r="AE900" i="33"/>
  <c r="AE901" i="33"/>
  <c r="AE902" i="33"/>
  <c r="AE903" i="33"/>
  <c r="AE904" i="33"/>
  <c r="AE905" i="33"/>
  <c r="AE906" i="33"/>
  <c r="AE907" i="33"/>
  <c r="AE908" i="33"/>
  <c r="AE909" i="33"/>
  <c r="AE910" i="33"/>
  <c r="AE911" i="33"/>
  <c r="AE912" i="33"/>
  <c r="AE913" i="33"/>
  <c r="AE914" i="33"/>
  <c r="AE915" i="33"/>
  <c r="AE916" i="33"/>
  <c r="AE917" i="33"/>
  <c r="AE918" i="33"/>
  <c r="AE919" i="33"/>
  <c r="AE920" i="33"/>
  <c r="AE921" i="33"/>
  <c r="AE922" i="33"/>
  <c r="AE923" i="33"/>
  <c r="AE924" i="33"/>
  <c r="AE925" i="33"/>
  <c r="AE926" i="33"/>
  <c r="AE927" i="33"/>
  <c r="AE928" i="33"/>
  <c r="AE929" i="33"/>
  <c r="AE930" i="33"/>
  <c r="AE931" i="33"/>
  <c r="AE932" i="33"/>
  <c r="AE933" i="33"/>
  <c r="AE934" i="33"/>
  <c r="AE935" i="33"/>
  <c r="AE936" i="33"/>
  <c r="AE937" i="33"/>
  <c r="AE938" i="33"/>
  <c r="AE939" i="33"/>
  <c r="AE940" i="33"/>
  <c r="AE941" i="33"/>
  <c r="AE942" i="33"/>
  <c r="AE943" i="33"/>
  <c r="AE944" i="33"/>
  <c r="AE945" i="33"/>
  <c r="AE946" i="33"/>
  <c r="AE947" i="33"/>
  <c r="AE948" i="33"/>
  <c r="AE949" i="33"/>
  <c r="AE950" i="33"/>
  <c r="AE951" i="33"/>
  <c r="AE952" i="33"/>
  <c r="AE953" i="33"/>
  <c r="AE954" i="33"/>
  <c r="AE955" i="33"/>
  <c r="AE956" i="33"/>
  <c r="AE957" i="33"/>
  <c r="AE958" i="33"/>
  <c r="AE959" i="33"/>
  <c r="AE960" i="33"/>
  <c r="AE961" i="33"/>
  <c r="AE962" i="33"/>
  <c r="AE963" i="33"/>
  <c r="AE964" i="33"/>
  <c r="AE965" i="33"/>
  <c r="AE966" i="33"/>
  <c r="AE967" i="33"/>
  <c r="AE968" i="33"/>
  <c r="AE969" i="33"/>
  <c r="AE970" i="33"/>
  <c r="AE971" i="33"/>
  <c r="AE972" i="33"/>
  <c r="AE973" i="33"/>
  <c r="AE974" i="33"/>
  <c r="AE975" i="33"/>
  <c r="AE976" i="33"/>
  <c r="AE977" i="33"/>
  <c r="AE978" i="33"/>
  <c r="AE979" i="33"/>
  <c r="AE980" i="33"/>
  <c r="AE981" i="33"/>
  <c r="AE982" i="33"/>
  <c r="AE983" i="33"/>
  <c r="AE984" i="33"/>
  <c r="AE985" i="33"/>
  <c r="AE986" i="33"/>
  <c r="AE987" i="33"/>
  <c r="AE988" i="33"/>
  <c r="AE989" i="33"/>
  <c r="AE990" i="33"/>
  <c r="AE991" i="33"/>
  <c r="AE992" i="33"/>
  <c r="AE993" i="33"/>
  <c r="AE994" i="33"/>
  <c r="AE995" i="33"/>
  <c r="AE996" i="33"/>
  <c r="AE997" i="33"/>
  <c r="AE998" i="33"/>
  <c r="AE999" i="33"/>
  <c r="AE1000" i="33"/>
  <c r="AE1001" i="33"/>
  <c r="AE1002" i="33"/>
  <c r="AE1003" i="33"/>
  <c r="AE1004" i="33"/>
  <c r="AE1005" i="33"/>
  <c r="AE1006" i="33"/>
  <c r="AE1007" i="33"/>
  <c r="AE1008" i="33"/>
  <c r="AE1009" i="33"/>
  <c r="AE1010" i="33"/>
  <c r="AE1011" i="33"/>
  <c r="AE1012" i="33"/>
  <c r="AE1013" i="33"/>
  <c r="AE1014" i="33"/>
  <c r="AE1015" i="33"/>
  <c r="AE1016" i="33"/>
  <c r="AE1017" i="33"/>
  <c r="AE1018" i="33"/>
  <c r="AE1019" i="33"/>
  <c r="AE1020" i="33"/>
  <c r="AE1021" i="33"/>
  <c r="AE1022" i="33"/>
  <c r="AE1023" i="33"/>
  <c r="AE1024" i="33"/>
  <c r="AE1025" i="33"/>
  <c r="AE1026" i="33"/>
  <c r="AE1027" i="33"/>
  <c r="AE1028" i="33"/>
  <c r="AE1029" i="33"/>
  <c r="AE1030" i="33"/>
  <c r="AE1031" i="33"/>
  <c r="AE1032" i="33"/>
  <c r="AE1033" i="33"/>
  <c r="AE1034" i="33"/>
  <c r="AE1035" i="33"/>
  <c r="AE1036" i="33"/>
  <c r="AE1037" i="33"/>
  <c r="AE1038" i="33"/>
  <c r="AE1039" i="33"/>
  <c r="AE1040" i="33"/>
  <c r="AE1041" i="33"/>
  <c r="AE1042" i="33"/>
  <c r="AE1043" i="33"/>
  <c r="AE1044" i="33"/>
  <c r="AE1045" i="33"/>
  <c r="AE1046" i="33"/>
  <c r="AE1047" i="33"/>
  <c r="AE1048" i="33"/>
  <c r="AE1049" i="33"/>
  <c r="AE1050" i="33"/>
  <c r="AE1051" i="33"/>
  <c r="AE1052" i="33"/>
  <c r="AE1053" i="33"/>
  <c r="AE1054" i="33"/>
  <c r="AE1055" i="33"/>
  <c r="AE1056" i="33"/>
  <c r="AE1057" i="33"/>
  <c r="AE1058" i="33"/>
  <c r="AE1059" i="33"/>
  <c r="AE1060" i="33"/>
  <c r="AE1061" i="33"/>
  <c r="AE1062" i="33"/>
  <c r="AE1063" i="33"/>
  <c r="AE1064" i="33"/>
  <c r="AE1065" i="33"/>
  <c r="AE1066" i="33"/>
  <c r="AE1067" i="33"/>
  <c r="AE1068" i="33"/>
  <c r="AE1069" i="33"/>
  <c r="AE1070" i="33"/>
  <c r="AE1071" i="33"/>
  <c r="AE1072" i="33"/>
  <c r="AE1073" i="33"/>
  <c r="AE1074" i="33"/>
  <c r="AE1075" i="33"/>
  <c r="AE1076" i="33"/>
  <c r="AE1077" i="33"/>
  <c r="AE1078" i="33"/>
  <c r="AE1079" i="33"/>
  <c r="AE1080" i="33"/>
  <c r="AE1081" i="33"/>
  <c r="AE1082" i="33"/>
  <c r="AE1083" i="33"/>
  <c r="AE1084" i="33"/>
  <c r="AE1085" i="33"/>
  <c r="AE1086" i="33"/>
  <c r="AE1087" i="33"/>
  <c r="AE1088" i="33"/>
  <c r="AE1089" i="33"/>
  <c r="AE1090" i="33"/>
  <c r="AE1091" i="33"/>
  <c r="AE1092" i="33"/>
  <c r="AE1093" i="33"/>
  <c r="AE1094" i="33"/>
  <c r="AE1095" i="33"/>
  <c r="AE1096" i="33"/>
  <c r="AE1097" i="33"/>
  <c r="AE1098" i="33"/>
  <c r="AE1099" i="33"/>
  <c r="AE1100" i="33"/>
  <c r="AE1101" i="33"/>
  <c r="AE1102" i="33"/>
  <c r="AE1103" i="33"/>
  <c r="AE1104" i="33"/>
  <c r="AE1105" i="33"/>
  <c r="AE1106" i="33"/>
  <c r="AE1107" i="33"/>
  <c r="AE1108" i="33"/>
  <c r="AE1109" i="33"/>
  <c r="AE1110" i="33"/>
  <c r="AE1111" i="33"/>
  <c r="AE1112" i="33"/>
  <c r="AE1113" i="33"/>
  <c r="AE1114" i="33"/>
  <c r="AE1115" i="33"/>
  <c r="AE1116" i="33"/>
  <c r="AE1117" i="33"/>
  <c r="AE1118" i="33"/>
  <c r="AE1119" i="33"/>
  <c r="AE1120" i="33"/>
  <c r="AE1121" i="33"/>
  <c r="AE1122" i="33"/>
  <c r="AE1123" i="33"/>
  <c r="AE1124" i="33"/>
  <c r="AE1125" i="33"/>
  <c r="AE1126" i="33"/>
  <c r="AE1127" i="33"/>
  <c r="AE1128" i="33"/>
  <c r="AE1129" i="33"/>
  <c r="AE1130" i="33"/>
  <c r="AE1131" i="33"/>
  <c r="AE1132" i="33"/>
  <c r="AE1133" i="33"/>
  <c r="AE1134" i="33"/>
  <c r="AE1135" i="33"/>
  <c r="AE1136" i="33"/>
  <c r="AE1137" i="33"/>
  <c r="AE1138" i="33"/>
  <c r="AE1139" i="33"/>
  <c r="AE1140" i="33"/>
  <c r="AE1141" i="33"/>
  <c r="AE1142" i="33"/>
  <c r="AE1143" i="33"/>
  <c r="AE1144" i="33"/>
  <c r="AE1145" i="33"/>
  <c r="AE1146" i="33"/>
  <c r="AE1147" i="33"/>
  <c r="AE1148" i="33"/>
  <c r="AE1149" i="33"/>
  <c r="AE1150" i="33"/>
  <c r="AE1151" i="33"/>
  <c r="AE1152" i="33"/>
  <c r="AE1153" i="33"/>
  <c r="AE1154" i="33"/>
  <c r="AE1155" i="33"/>
  <c r="AE1156" i="33"/>
  <c r="AE1157" i="33"/>
  <c r="AE1158" i="33"/>
  <c r="AE1159" i="33"/>
  <c r="AE1160" i="33"/>
  <c r="AE1161" i="33"/>
  <c r="AE1162" i="33"/>
  <c r="AE1163" i="33"/>
  <c r="AE1164" i="33"/>
  <c r="AE1165" i="33"/>
  <c r="AE1166" i="33"/>
  <c r="AE1167" i="33"/>
  <c r="AE1168" i="33"/>
  <c r="AE1169" i="33"/>
  <c r="AE1170" i="33"/>
  <c r="AE1171" i="33"/>
  <c r="AE1172" i="33"/>
  <c r="AE1173" i="33"/>
  <c r="AE1174" i="33"/>
  <c r="AE1175" i="33"/>
  <c r="AE1176" i="33"/>
  <c r="AE1177" i="33"/>
  <c r="AE1178" i="33"/>
  <c r="AE1179" i="33"/>
  <c r="AE1180" i="33"/>
  <c r="AE1181" i="33"/>
  <c r="AE1182" i="33"/>
  <c r="AE1183" i="33"/>
  <c r="AE1184" i="33"/>
  <c r="AE1185" i="33"/>
  <c r="AE1186" i="33"/>
  <c r="AE1187" i="33"/>
  <c r="AE1188" i="33"/>
  <c r="AE1189" i="33"/>
  <c r="AE1190" i="33"/>
  <c r="AE1191" i="33"/>
  <c r="AE1192" i="33"/>
  <c r="AE1193" i="33"/>
  <c r="AE1194" i="33"/>
  <c r="AE1195" i="33"/>
  <c r="AE1196" i="33"/>
  <c r="AE1197" i="33"/>
  <c r="AE1198" i="33"/>
  <c r="AE1199" i="33"/>
  <c r="AE1200" i="33"/>
  <c r="AE1201" i="33"/>
  <c r="AE1202" i="33"/>
  <c r="AE1203" i="33"/>
  <c r="AE1204" i="33"/>
  <c r="AE1205" i="33"/>
  <c r="AE1206" i="33"/>
  <c r="AE1207" i="33"/>
  <c r="AE1208" i="33"/>
  <c r="AE1209" i="33"/>
  <c r="AE1210" i="33"/>
  <c r="AE1211" i="33"/>
  <c r="AE1212" i="33"/>
  <c r="AE1213" i="33"/>
  <c r="AE1214" i="33"/>
  <c r="AE1215" i="33"/>
  <c r="AE1216" i="33"/>
  <c r="AE1217" i="33"/>
  <c r="AE1218" i="33"/>
  <c r="AE1219" i="33"/>
  <c r="AE1220" i="33"/>
  <c r="AE1221" i="33"/>
  <c r="AE1222" i="33"/>
  <c r="AE1223" i="33"/>
  <c r="AE1224" i="33"/>
  <c r="AE1225" i="33"/>
  <c r="AE1226" i="33"/>
  <c r="AE1227" i="33"/>
  <c r="AE1228" i="33"/>
  <c r="AE1229" i="33"/>
  <c r="AE1230" i="33"/>
  <c r="AE1231" i="33"/>
  <c r="AE1232" i="33"/>
  <c r="AE1233" i="33"/>
  <c r="AE1234" i="33"/>
  <c r="AE1235" i="33"/>
  <c r="AE1236" i="33"/>
  <c r="AE1237" i="33"/>
  <c r="AE1238" i="33"/>
  <c r="AE1239" i="33"/>
  <c r="AE1240" i="33"/>
  <c r="AE1241" i="33"/>
  <c r="AE1242" i="33"/>
  <c r="AE1243" i="33"/>
  <c r="AE1244" i="33"/>
  <c r="AE1245" i="33"/>
  <c r="AE1246" i="33"/>
  <c r="AE1247" i="33"/>
  <c r="AE1248" i="33"/>
  <c r="AE1249" i="33"/>
  <c r="AE1250" i="33"/>
  <c r="AE1251" i="33"/>
  <c r="AE1252" i="33"/>
  <c r="AE1253" i="33"/>
  <c r="AE1254" i="33"/>
  <c r="AE1255" i="33"/>
  <c r="AE1256" i="33"/>
  <c r="AE1257" i="33"/>
  <c r="AE1258" i="33"/>
  <c r="AE1259" i="33"/>
  <c r="AE1260" i="33"/>
  <c r="AE1261" i="33"/>
  <c r="AE1262" i="33"/>
  <c r="AE1263" i="33"/>
  <c r="AE1264" i="33"/>
  <c r="AE1265" i="33"/>
  <c r="AE1266" i="33"/>
  <c r="AE1267" i="33"/>
  <c r="AE1268" i="33"/>
  <c r="AE1269" i="33"/>
  <c r="AE1270" i="33"/>
  <c r="AE1271" i="33"/>
  <c r="AE1272" i="33"/>
  <c r="AE1273" i="33"/>
  <c r="AE1274" i="33"/>
  <c r="AE1275" i="33"/>
  <c r="AE1276" i="33"/>
  <c r="AE1277" i="33"/>
  <c r="AE1278" i="33"/>
  <c r="AE1279" i="33"/>
  <c r="AE1280" i="33"/>
  <c r="AE1281" i="33"/>
  <c r="AE1282" i="33"/>
  <c r="AE1283" i="33"/>
  <c r="AE1284" i="33"/>
  <c r="AE1285" i="33"/>
  <c r="AE1286" i="33"/>
  <c r="AE1287" i="33"/>
  <c r="AE1288" i="33"/>
  <c r="AE1289" i="33"/>
  <c r="AE1290" i="33"/>
  <c r="AE1291" i="33"/>
  <c r="AE1292" i="33"/>
  <c r="AE1293" i="33"/>
  <c r="AE1294" i="33"/>
  <c r="AE1295" i="33"/>
  <c r="AE1296" i="33"/>
  <c r="AE1297" i="33"/>
  <c r="AE1298" i="33"/>
  <c r="AE1299" i="33"/>
  <c r="AE1300" i="33"/>
  <c r="AE1301" i="33"/>
  <c r="AE1302" i="33"/>
  <c r="AE1303" i="33"/>
  <c r="AE1304" i="33"/>
  <c r="AE1305" i="33"/>
  <c r="AE1306" i="33"/>
  <c r="AE1307" i="33"/>
  <c r="AE1308" i="33"/>
  <c r="AE1309" i="33"/>
  <c r="AE1310" i="33"/>
  <c r="AE1311" i="33"/>
  <c r="AE1312" i="33"/>
  <c r="AE1313" i="33"/>
  <c r="AE1314" i="33"/>
  <c r="AE1315" i="33"/>
  <c r="AE1316" i="33"/>
  <c r="AE1317" i="33"/>
  <c r="AE1318" i="33"/>
  <c r="AE1319" i="33"/>
  <c r="AE1320" i="33"/>
  <c r="AE1321" i="33"/>
  <c r="AE1322" i="33"/>
  <c r="AE1323" i="33"/>
  <c r="AE1324" i="33"/>
  <c r="AE1325" i="33"/>
  <c r="AE1326" i="33"/>
  <c r="AE1327" i="33"/>
  <c r="AE1328" i="33"/>
  <c r="AE1329" i="33"/>
  <c r="AE1330" i="33"/>
  <c r="AE1331" i="33"/>
  <c r="AE1332" i="33"/>
  <c r="AE1333" i="33"/>
  <c r="AE1334" i="33"/>
  <c r="AE1335" i="33"/>
  <c r="AE1336" i="33"/>
  <c r="AE1337" i="33"/>
  <c r="AE1338" i="33"/>
  <c r="AE1339" i="33"/>
  <c r="AE1340" i="33"/>
  <c r="AE1341" i="33"/>
  <c r="AE1342" i="33"/>
  <c r="AE1343" i="33"/>
  <c r="AE1344" i="33"/>
  <c r="AE1345" i="33"/>
  <c r="AE1346" i="33"/>
  <c r="AE1347" i="33"/>
  <c r="AE1348" i="33"/>
  <c r="AE1349" i="33"/>
  <c r="AE1350" i="33"/>
  <c r="AE1351" i="33"/>
  <c r="AE1352" i="33"/>
  <c r="AE1353" i="33"/>
  <c r="AE1354" i="33"/>
  <c r="AE1355" i="33"/>
  <c r="AE1356" i="33"/>
  <c r="AE1357" i="33"/>
  <c r="AE1358" i="33"/>
  <c r="AE1359" i="33"/>
  <c r="AE1360" i="33"/>
  <c r="AE1361" i="33"/>
  <c r="AE1362" i="33"/>
  <c r="AE1363" i="33"/>
  <c r="AE1364" i="33"/>
  <c r="AE1365" i="33"/>
  <c r="AE1366" i="33"/>
  <c r="AE1367" i="33"/>
  <c r="AE1368" i="33"/>
  <c r="AE1369" i="33"/>
  <c r="AE1370" i="33"/>
  <c r="AE1371" i="33"/>
  <c r="AE1372" i="33"/>
  <c r="AE1373" i="33"/>
  <c r="AE1374" i="33"/>
  <c r="AE1375" i="33"/>
  <c r="AE1376" i="33"/>
  <c r="AE1377" i="33"/>
  <c r="AE1378" i="33"/>
  <c r="AE1379" i="33"/>
  <c r="AE1380" i="33"/>
  <c r="AE1381" i="33"/>
  <c r="AE1382" i="33"/>
  <c r="AE1383" i="33"/>
  <c r="AE1384" i="33"/>
  <c r="AE1385" i="33"/>
  <c r="AE1386" i="33"/>
  <c r="AE1387" i="33"/>
  <c r="AE1388" i="33"/>
  <c r="AE1389" i="33"/>
  <c r="AE1390" i="33"/>
  <c r="AE1391" i="33"/>
  <c r="AE1392" i="33"/>
  <c r="AE1393" i="33"/>
  <c r="AE1394" i="33"/>
  <c r="AE1395" i="33"/>
  <c r="AE1396" i="33"/>
  <c r="AE1397" i="33"/>
  <c r="AE1398" i="33"/>
  <c r="AE1399" i="33"/>
  <c r="AE1400" i="33"/>
  <c r="AE1401" i="33"/>
  <c r="AE1402" i="33"/>
  <c r="AE1403" i="33"/>
  <c r="AE1404" i="33"/>
  <c r="AE1405" i="33"/>
  <c r="AE1406" i="33"/>
  <c r="AE1407" i="33"/>
  <c r="AE1408" i="33"/>
  <c r="AE1409" i="33"/>
  <c r="AE1410" i="33"/>
  <c r="AE1411" i="33"/>
  <c r="AE1412" i="33"/>
  <c r="AE1413" i="33"/>
  <c r="AE1414" i="33"/>
  <c r="AE1415" i="33"/>
  <c r="AE1416" i="33"/>
  <c r="AE1417" i="33"/>
  <c r="AE1418" i="33"/>
  <c r="AE1419" i="33"/>
  <c r="AE1420" i="33"/>
  <c r="AE1421" i="33"/>
  <c r="AE1422" i="33"/>
  <c r="AE1423" i="33"/>
  <c r="AE1424" i="33"/>
  <c r="AE1425" i="33"/>
  <c r="AE1426" i="33"/>
  <c r="AE1427" i="33"/>
  <c r="AE1428" i="33"/>
  <c r="AE1429" i="33"/>
  <c r="AE1430" i="33"/>
  <c r="AE1431" i="33"/>
  <c r="AE1432" i="33"/>
  <c r="AE1433" i="33"/>
  <c r="AE1434" i="33"/>
  <c r="AE1435" i="33"/>
  <c r="AE1436" i="33"/>
  <c r="AE1437" i="33"/>
  <c r="AE1438" i="33"/>
  <c r="AE1439" i="33"/>
  <c r="AE1440" i="33"/>
  <c r="AE1441" i="33"/>
  <c r="AE1442" i="33"/>
  <c r="AE1443" i="33"/>
  <c r="AE1444" i="33"/>
  <c r="AE1445" i="33"/>
  <c r="AE1446" i="33"/>
  <c r="AE1447" i="33"/>
  <c r="AE1448" i="33"/>
  <c r="AE1449" i="33"/>
  <c r="AE1450" i="33"/>
  <c r="AE1451" i="33"/>
  <c r="AE1452" i="33"/>
  <c r="AE1453" i="33"/>
  <c r="AE1454" i="33"/>
  <c r="AE1455" i="33"/>
  <c r="AE1456" i="33"/>
  <c r="AE1457" i="33"/>
  <c r="AE1458" i="33"/>
  <c r="AE1459" i="33"/>
  <c r="AE1460" i="33"/>
  <c r="AE1461" i="33"/>
  <c r="AE1462" i="33"/>
  <c r="AE1463" i="33"/>
  <c r="AE1464" i="33"/>
  <c r="AE1465" i="33"/>
  <c r="AE1466" i="33"/>
  <c r="AE1467" i="33"/>
  <c r="AE1468" i="33"/>
  <c r="AE1469" i="33"/>
  <c r="AE1470" i="33"/>
  <c r="AE1471" i="33"/>
  <c r="AE1472" i="33"/>
  <c r="AE1473" i="33"/>
  <c r="AE1474" i="33"/>
  <c r="AE1475" i="33"/>
  <c r="AE1476" i="33"/>
  <c r="AE1477" i="33"/>
  <c r="AE1478" i="33"/>
  <c r="AE1479" i="33"/>
  <c r="AE1480" i="33"/>
  <c r="AE1481" i="33"/>
  <c r="AE1482" i="33"/>
  <c r="AE1483" i="33"/>
  <c r="AE1484" i="33"/>
  <c r="AE1485" i="33"/>
  <c r="AE1486" i="33"/>
  <c r="AE1487" i="33"/>
  <c r="AE1488" i="33"/>
  <c r="AE1489" i="33"/>
  <c r="AE1490" i="33"/>
  <c r="AE1491" i="33"/>
  <c r="AE1492" i="33"/>
  <c r="AE1493" i="33"/>
  <c r="AE1494" i="33"/>
  <c r="AE1495" i="33"/>
  <c r="AE1496" i="33"/>
  <c r="AE1497" i="33"/>
  <c r="AE1498" i="33"/>
  <c r="AE1499" i="33"/>
  <c r="AE1500" i="33"/>
  <c r="AE1501" i="33"/>
  <c r="AE1502" i="33"/>
  <c r="AE1503" i="33"/>
  <c r="AE1504" i="33"/>
  <c r="AE1505" i="33"/>
  <c r="AE1506" i="33"/>
  <c r="AE1507" i="33"/>
  <c r="AE1508" i="33"/>
  <c r="AE1509" i="33"/>
  <c r="AE1510" i="33"/>
  <c r="AE1511" i="33"/>
  <c r="AE1512" i="33"/>
  <c r="AE1513" i="33"/>
  <c r="AE1514" i="33"/>
  <c r="AE1515" i="33"/>
  <c r="AE1516" i="33"/>
  <c r="AE1517" i="33"/>
  <c r="AE1518" i="33"/>
  <c r="AE1519" i="33"/>
  <c r="AE1520" i="33"/>
  <c r="AE1521" i="33"/>
  <c r="AE1522" i="33"/>
  <c r="AE1523" i="33"/>
  <c r="AE1524" i="33"/>
  <c r="AE1525" i="33"/>
  <c r="AE1526" i="33"/>
  <c r="AE1527" i="33"/>
  <c r="AE1528" i="33"/>
  <c r="AE1529" i="33"/>
  <c r="AE1530" i="33"/>
  <c r="AE1531" i="33"/>
  <c r="AE1532" i="33"/>
  <c r="AE1533" i="33"/>
  <c r="AE1534" i="33"/>
  <c r="AE1535" i="33"/>
  <c r="AE1536" i="33"/>
  <c r="AE1537" i="33"/>
  <c r="AE1538" i="33"/>
  <c r="AE1539" i="33"/>
  <c r="AE1540" i="33"/>
  <c r="AE1541" i="33"/>
  <c r="AE1542" i="33"/>
  <c r="AE1543" i="33"/>
  <c r="AE1544" i="33"/>
  <c r="AE1545" i="33"/>
  <c r="AE1546" i="33"/>
  <c r="AE1547" i="33"/>
  <c r="AE1548" i="33"/>
  <c r="AE1549" i="33"/>
  <c r="AE1550" i="33"/>
  <c r="AE1551" i="33"/>
  <c r="AE1552" i="33"/>
  <c r="AE1553" i="33"/>
  <c r="AE1554" i="33"/>
  <c r="AE1555" i="33"/>
  <c r="AE1556" i="33"/>
  <c r="AE1557" i="33"/>
  <c r="AE1558" i="33"/>
  <c r="AE1559" i="33"/>
  <c r="AE1560" i="33"/>
  <c r="AE1561" i="33"/>
  <c r="AE1562" i="33"/>
  <c r="AE1563" i="33"/>
  <c r="AE1564" i="33"/>
  <c r="AE1565" i="33"/>
  <c r="AE1566" i="33"/>
  <c r="AE1567" i="33"/>
  <c r="AE1568" i="33"/>
  <c r="AE1569" i="33"/>
  <c r="AE1570" i="33"/>
  <c r="AE1571" i="33"/>
  <c r="AE1572" i="33"/>
  <c r="AE1573" i="33"/>
  <c r="AE1574" i="33"/>
  <c r="AE1575" i="33"/>
  <c r="AE1576" i="33"/>
  <c r="AE1577" i="33"/>
  <c r="AE1578" i="33"/>
  <c r="AE1579" i="33"/>
  <c r="AE1580" i="33"/>
  <c r="AE1581" i="33"/>
  <c r="AE1582" i="33"/>
  <c r="AE1583" i="33"/>
  <c r="AE1584" i="33"/>
  <c r="AE1585" i="33"/>
  <c r="AE1586" i="33"/>
  <c r="AE1587" i="33"/>
  <c r="AE1588" i="33"/>
  <c r="AE1589" i="33"/>
  <c r="AE1590" i="33"/>
  <c r="AE1591" i="33"/>
  <c r="AE1592" i="33"/>
  <c r="AE1593" i="33"/>
  <c r="AE1594" i="33"/>
  <c r="AE1595" i="33"/>
  <c r="AE1596" i="33"/>
  <c r="AE1597" i="33"/>
  <c r="AE1598" i="33"/>
  <c r="AE1599" i="33"/>
  <c r="AE1600" i="33"/>
  <c r="AE1601" i="33"/>
  <c r="AE1602" i="33"/>
  <c r="AE1603" i="33"/>
  <c r="AE1604" i="33"/>
  <c r="AE1605" i="33"/>
  <c r="AE1606" i="33"/>
  <c r="AE1607" i="33"/>
  <c r="AE1608" i="33"/>
  <c r="AE1609" i="33"/>
  <c r="AE1610" i="33"/>
  <c r="AE1611" i="33"/>
  <c r="AE1612" i="33"/>
  <c r="AE1613" i="33"/>
  <c r="AE1614" i="33"/>
  <c r="AE1615" i="33"/>
  <c r="AE1616" i="33"/>
  <c r="AE1617" i="33"/>
  <c r="AE1618" i="33"/>
  <c r="AE1619" i="33"/>
  <c r="AE1620" i="33"/>
  <c r="AE1621" i="33"/>
  <c r="AE1622" i="33"/>
  <c r="AE1623" i="33"/>
  <c r="AE1624" i="33"/>
  <c r="AE1625" i="33"/>
  <c r="AE1626" i="33"/>
  <c r="AE1627" i="33"/>
  <c r="AE1628" i="33"/>
  <c r="AE1629" i="33"/>
  <c r="AE1630" i="33"/>
  <c r="AE1631" i="33"/>
  <c r="AE1632" i="33"/>
  <c r="AE1633" i="33"/>
  <c r="AE1634" i="33"/>
  <c r="AE1635" i="33"/>
  <c r="AE1636" i="33"/>
  <c r="AE1637" i="33"/>
  <c r="AE1638" i="33"/>
  <c r="AE1639" i="33"/>
  <c r="AE1640" i="33"/>
  <c r="AE1641" i="33"/>
  <c r="AE1642" i="33"/>
  <c r="AE1643" i="33"/>
  <c r="AE1644" i="33"/>
  <c r="AE1645" i="33"/>
  <c r="AE1646" i="33"/>
  <c r="AE1647" i="33"/>
  <c r="AE1648" i="33"/>
  <c r="AE1649" i="33"/>
  <c r="AE1650" i="33"/>
  <c r="AE1651" i="33"/>
  <c r="AE1652" i="33"/>
  <c r="AE1653" i="33"/>
  <c r="AE1654" i="33"/>
  <c r="AE1655" i="33"/>
  <c r="AE1656" i="33"/>
  <c r="AE1657" i="33"/>
  <c r="AE1658" i="33"/>
  <c r="AE1659" i="33"/>
  <c r="AE1660" i="33"/>
  <c r="AE1661" i="33"/>
  <c r="AE1662" i="33"/>
  <c r="AE1663" i="33"/>
  <c r="AE1664" i="33"/>
  <c r="AE1665" i="33"/>
  <c r="AE1666" i="33"/>
  <c r="AE1667" i="33"/>
  <c r="AE1668" i="33"/>
  <c r="AE1669" i="33"/>
  <c r="AE1670" i="33"/>
  <c r="AE1671" i="33"/>
  <c r="AE1672" i="33"/>
  <c r="AE1673" i="33"/>
  <c r="AE1674" i="33"/>
  <c r="AE1675" i="33"/>
  <c r="AE1676" i="33"/>
  <c r="AE1677" i="33"/>
  <c r="AE1678" i="33"/>
  <c r="AE1679" i="33"/>
  <c r="AE1680" i="33"/>
  <c r="AE1681" i="33"/>
  <c r="AE1682" i="33"/>
  <c r="AE1683" i="33"/>
  <c r="AE1684" i="33"/>
  <c r="AE1685" i="33"/>
  <c r="AE1686" i="33"/>
  <c r="AE1687" i="33"/>
  <c r="AE1688" i="33"/>
  <c r="AE1689" i="33"/>
  <c r="AE1690" i="33"/>
  <c r="AE1691" i="33"/>
  <c r="AE1692" i="33"/>
  <c r="AE1693" i="33"/>
  <c r="AE1694" i="33"/>
  <c r="AE1695" i="33"/>
  <c r="AE1696" i="33"/>
  <c r="AE1697" i="33"/>
  <c r="AE1698" i="33"/>
  <c r="AE1699" i="33"/>
  <c r="AE1700" i="33"/>
  <c r="AE1701" i="33"/>
  <c r="AE1702" i="33"/>
  <c r="AE1703" i="33"/>
  <c r="AE1704" i="33"/>
  <c r="AE1705" i="33"/>
  <c r="AE1706" i="33"/>
  <c r="AE1707" i="33"/>
  <c r="AE1708" i="33"/>
  <c r="AE1709" i="33"/>
  <c r="AE1710" i="33"/>
  <c r="AE1711" i="33"/>
  <c r="AE1712" i="33"/>
  <c r="AE1713" i="33"/>
  <c r="AE1714" i="33"/>
  <c r="AE1715" i="33"/>
  <c r="AE1716" i="33"/>
  <c r="AE1717" i="33"/>
  <c r="AE1718" i="33"/>
  <c r="AE1719" i="33"/>
  <c r="AE1720" i="33"/>
  <c r="AE1721" i="33"/>
  <c r="AE1722" i="33"/>
  <c r="AE1723" i="33"/>
  <c r="AE1724" i="33"/>
  <c r="AE1725" i="33"/>
  <c r="AE1726" i="33"/>
  <c r="AE1727" i="33"/>
  <c r="AE1728" i="33"/>
  <c r="AE1729" i="33"/>
  <c r="AE1730" i="33"/>
  <c r="AE1731" i="33"/>
  <c r="AE1732" i="33"/>
  <c r="AE1733" i="33"/>
  <c r="AE1734" i="33"/>
  <c r="AE1735" i="33"/>
  <c r="AE1736" i="33"/>
  <c r="AE1737" i="33"/>
  <c r="AE1738" i="33"/>
  <c r="AE1739" i="33"/>
  <c r="AE1740" i="33"/>
  <c r="AE1741" i="33"/>
  <c r="AE1742" i="33"/>
  <c r="AE1743" i="33"/>
  <c r="AE1744" i="33"/>
  <c r="AE1745" i="33"/>
  <c r="AE1746" i="33"/>
  <c r="AE1747" i="33"/>
  <c r="AE1748" i="33"/>
  <c r="AE1749" i="33"/>
  <c r="AE1750" i="33"/>
  <c r="AE1751" i="33"/>
  <c r="AE1752" i="33"/>
  <c r="AE1753" i="33"/>
  <c r="AE1754" i="33"/>
  <c r="AE1755" i="33"/>
  <c r="AE1756" i="33"/>
  <c r="AE1757" i="33"/>
  <c r="AE1758" i="33"/>
  <c r="AE1759" i="33"/>
  <c r="AE1760" i="33"/>
  <c r="AE1761" i="33"/>
  <c r="AE1762" i="33"/>
  <c r="AE1763" i="33"/>
  <c r="AE1764" i="33"/>
  <c r="AE1765" i="33"/>
  <c r="AE1766" i="33"/>
  <c r="AE1767" i="33"/>
  <c r="AE1768" i="33"/>
  <c r="AE1769" i="33"/>
  <c r="AE1770" i="33"/>
  <c r="AE1771" i="33"/>
  <c r="AE1772" i="33"/>
  <c r="AE1773" i="33"/>
  <c r="AE1774" i="33"/>
  <c r="AE1775" i="33"/>
  <c r="AE1776" i="33"/>
  <c r="AE1777" i="33"/>
  <c r="AE1778" i="33"/>
  <c r="AE1779" i="33"/>
  <c r="AE1780" i="33"/>
  <c r="AE1781" i="33"/>
  <c r="AE1782" i="33"/>
  <c r="AE1783" i="33"/>
  <c r="AE1784" i="33"/>
  <c r="AE1785" i="33"/>
  <c r="AE1786" i="33"/>
  <c r="AE1787" i="33"/>
  <c r="AE1788" i="33"/>
  <c r="AE1789" i="33"/>
  <c r="AE1790" i="33"/>
  <c r="AE1791" i="33"/>
  <c r="AE1792" i="33"/>
  <c r="AE1793" i="33"/>
  <c r="AE1794" i="33"/>
  <c r="AE1795" i="33"/>
  <c r="AE1796" i="33"/>
  <c r="AE1797" i="33"/>
  <c r="AE1798" i="33"/>
  <c r="AE1799" i="33"/>
  <c r="AE1800" i="33"/>
  <c r="AE1801" i="33"/>
  <c r="AE1802" i="33"/>
  <c r="AE1803" i="33"/>
  <c r="AE1804" i="33"/>
  <c r="AE1805" i="33"/>
  <c r="AE1806" i="33"/>
  <c r="AE1807" i="33"/>
  <c r="AE1808" i="33"/>
  <c r="AE1809" i="33"/>
  <c r="AE1810" i="33"/>
  <c r="AE1811" i="33"/>
  <c r="AE1812" i="33"/>
  <c r="AE1813" i="33"/>
  <c r="AE1814" i="33"/>
  <c r="AE1815" i="33"/>
  <c r="AE1816" i="33"/>
  <c r="AE1817" i="33"/>
  <c r="AE1818" i="33"/>
  <c r="AE1819" i="33"/>
  <c r="AE1820" i="33"/>
  <c r="AE1821" i="33"/>
  <c r="AE1822" i="33"/>
  <c r="AE1823" i="33"/>
  <c r="AE1824" i="33"/>
  <c r="AE1825" i="33"/>
  <c r="AE1826" i="33"/>
  <c r="AE1827" i="33"/>
  <c r="AE1828" i="33"/>
  <c r="AE1829" i="33"/>
  <c r="AE1830" i="33"/>
  <c r="AE1831" i="33"/>
  <c r="AE1832" i="33"/>
  <c r="AE1833" i="33"/>
  <c r="AE1834" i="33"/>
  <c r="AE1835" i="33"/>
  <c r="AE1836" i="33"/>
  <c r="AE1837" i="33"/>
  <c r="AE1838" i="33"/>
  <c r="AE1839" i="33"/>
  <c r="AE1840" i="33"/>
  <c r="AE1841" i="33"/>
  <c r="AE1842" i="33"/>
  <c r="AE1843" i="33"/>
  <c r="AE1844" i="33"/>
  <c r="AE1845" i="33"/>
  <c r="AE1846" i="33"/>
  <c r="AE1847" i="33"/>
  <c r="AE1848" i="33"/>
  <c r="AE1849" i="33"/>
  <c r="AE1850" i="33"/>
  <c r="AE1851" i="33"/>
  <c r="AE1852" i="33"/>
  <c r="AE1853" i="33"/>
  <c r="AE1854" i="33"/>
  <c r="AE1855" i="33"/>
  <c r="AE1856" i="33"/>
  <c r="AE1857" i="33"/>
  <c r="AE1858" i="33"/>
  <c r="AE1859" i="33"/>
  <c r="AE1860" i="33"/>
  <c r="AE1861" i="33"/>
  <c r="AE1862" i="33"/>
  <c r="AE1863" i="33"/>
  <c r="AE1864" i="33"/>
  <c r="AE1865" i="33"/>
  <c r="AE1866" i="33"/>
  <c r="AE1867" i="33"/>
  <c r="AE1868" i="33"/>
  <c r="AE1869" i="33"/>
  <c r="AE1870" i="33"/>
  <c r="AE1871" i="33"/>
  <c r="AE1872" i="33"/>
  <c r="AE1873" i="33"/>
  <c r="AE1874" i="33"/>
  <c r="AE1875" i="33"/>
  <c r="AE1876" i="33"/>
  <c r="AE1877" i="33"/>
  <c r="AE1878" i="33"/>
  <c r="AE1879" i="33"/>
  <c r="AE1880" i="33"/>
  <c r="AE1881" i="33"/>
  <c r="AE1882" i="33"/>
  <c r="AE1883" i="33"/>
  <c r="AE1884" i="33"/>
  <c r="AE1885" i="33"/>
  <c r="AE1886" i="33"/>
  <c r="AE1887" i="33"/>
  <c r="AE1888" i="33"/>
  <c r="AE1889" i="33"/>
  <c r="AE1890" i="33"/>
  <c r="AE1891" i="33"/>
  <c r="AE1892" i="33"/>
  <c r="AE1893" i="33"/>
  <c r="AE1894" i="33"/>
  <c r="AE1895" i="33"/>
  <c r="AE1896" i="33"/>
  <c r="AE1897" i="33"/>
  <c r="AE1898" i="33"/>
  <c r="AE1899" i="33"/>
  <c r="AE1900" i="33"/>
  <c r="AE1901" i="33"/>
  <c r="AE1902" i="33"/>
  <c r="AE1903" i="33"/>
  <c r="AE1904" i="33"/>
  <c r="AE1905" i="33"/>
  <c r="AE1906" i="33"/>
  <c r="AE1907" i="33"/>
  <c r="AE1908" i="33"/>
  <c r="AE1909" i="33"/>
  <c r="AE1910" i="33"/>
  <c r="AE1911" i="33"/>
  <c r="AE1912" i="33"/>
  <c r="AE1913" i="33"/>
  <c r="AE1914" i="33"/>
  <c r="AE1915" i="33"/>
  <c r="AE1916" i="33"/>
  <c r="AE1917" i="33"/>
  <c r="AE1918" i="33"/>
  <c r="AE1919" i="33"/>
  <c r="AE1920" i="33"/>
  <c r="AE1921" i="33"/>
  <c r="AE1922" i="33"/>
  <c r="AE1923" i="33"/>
  <c r="AE1924" i="33"/>
  <c r="AE1925" i="33"/>
  <c r="AE1926" i="33"/>
  <c r="AE1927" i="33"/>
  <c r="AE1928" i="33"/>
  <c r="AE1929" i="33"/>
  <c r="AE1930" i="33"/>
  <c r="AE1931" i="33"/>
  <c r="AE1932" i="33"/>
  <c r="AE1933" i="33"/>
  <c r="AE1934" i="33"/>
  <c r="AE1935" i="33"/>
  <c r="AE1936" i="33"/>
  <c r="AE1937" i="33"/>
  <c r="AE1938" i="33"/>
  <c r="AE1939" i="33"/>
  <c r="AE1940" i="33"/>
  <c r="AE1941" i="33"/>
  <c r="AE1942" i="33"/>
  <c r="AE1943" i="33"/>
  <c r="AE1944" i="33"/>
  <c r="AE1945" i="33"/>
  <c r="AE1946" i="33"/>
  <c r="AE1947" i="33"/>
  <c r="AE1948" i="33"/>
  <c r="AE1949" i="33"/>
  <c r="AE1950" i="33"/>
  <c r="AE1951" i="33"/>
  <c r="AE1952" i="33"/>
  <c r="AE1953" i="33"/>
  <c r="AE1954" i="33"/>
  <c r="AE1955" i="33"/>
  <c r="AE1956" i="33"/>
  <c r="AE1957" i="33"/>
  <c r="AE1958" i="33"/>
  <c r="AE1959" i="33"/>
  <c r="AE1960" i="33"/>
  <c r="AE1961" i="33"/>
  <c r="AE1962" i="33"/>
  <c r="AE1963" i="33"/>
  <c r="AE1964" i="33"/>
  <c r="AE1965" i="33"/>
  <c r="AE1966" i="33"/>
  <c r="AE1967" i="33"/>
  <c r="AE1968" i="33"/>
  <c r="AE1969" i="33"/>
  <c r="AE1970" i="33"/>
  <c r="AE1971" i="33"/>
  <c r="AE1972" i="33"/>
  <c r="AE1973" i="33"/>
  <c r="AE1974" i="33"/>
  <c r="AE1975" i="33"/>
  <c r="AE1976" i="33"/>
  <c r="AE1977" i="33"/>
  <c r="AE1978" i="33"/>
  <c r="AE1979" i="33"/>
  <c r="AE1980" i="33"/>
  <c r="AE1981" i="33"/>
  <c r="AE1982" i="33"/>
  <c r="AE1983" i="33"/>
  <c r="AE1984" i="33"/>
  <c r="AE1985" i="33"/>
  <c r="AE1986" i="33"/>
  <c r="AE1987" i="33"/>
  <c r="AE1988" i="33"/>
  <c r="AE1989" i="33"/>
  <c r="AE1990" i="33"/>
  <c r="AE1991" i="33"/>
  <c r="AE1992" i="33"/>
  <c r="AE1993" i="33"/>
  <c r="AE1994" i="33"/>
  <c r="AE1995" i="33"/>
  <c r="AE1996" i="33"/>
  <c r="AE1997" i="33"/>
  <c r="AE1998" i="33"/>
  <c r="AE1999" i="33"/>
  <c r="AE2000" i="33"/>
  <c r="AE2001" i="33"/>
  <c r="AE2002" i="33"/>
  <c r="AE2003" i="33"/>
  <c r="AE2004" i="33"/>
  <c r="AE2005" i="33"/>
  <c r="AE2006" i="33"/>
  <c r="AE2007" i="33"/>
  <c r="AE2008" i="33"/>
  <c r="AE2009" i="33"/>
  <c r="AE2010" i="33"/>
  <c r="AE2011" i="33"/>
  <c r="AE2012" i="33"/>
  <c r="AE2013" i="33"/>
  <c r="AE2014" i="33"/>
  <c r="AE2015" i="33"/>
  <c r="AE2016" i="33"/>
  <c r="AE2017" i="33"/>
  <c r="AE2018" i="33"/>
  <c r="AE2019" i="33"/>
  <c r="AE2020" i="33"/>
  <c r="AE2021" i="33"/>
  <c r="AE2022" i="33"/>
  <c r="AE2023" i="33"/>
  <c r="AE2024" i="33"/>
  <c r="AE2025" i="33"/>
  <c r="AE2026" i="33"/>
  <c r="AE2027" i="33"/>
  <c r="AE2028" i="33"/>
  <c r="AE2029" i="33"/>
  <c r="AE2030" i="33"/>
  <c r="AE2031" i="33"/>
  <c r="AE2032" i="33"/>
  <c r="AE2033" i="33"/>
  <c r="AE2034" i="33"/>
  <c r="AE2035" i="33"/>
  <c r="AE2036" i="33"/>
  <c r="AE2037" i="33"/>
  <c r="AE2038" i="33"/>
  <c r="AE2039" i="33"/>
  <c r="AE2040" i="33"/>
  <c r="AE2041" i="33"/>
  <c r="AE2042" i="33"/>
  <c r="AE2043" i="33"/>
  <c r="AE2044" i="33"/>
  <c r="AE2045" i="33"/>
  <c r="AE2046" i="33"/>
  <c r="AE2047" i="33"/>
  <c r="AE2048" i="33"/>
  <c r="AE2049" i="33"/>
  <c r="AE2050" i="33"/>
  <c r="AE2051" i="33"/>
  <c r="AE2052" i="33"/>
  <c r="AE2053" i="33"/>
  <c r="AE2054" i="33"/>
  <c r="AE2055" i="33"/>
  <c r="AE2056" i="33"/>
  <c r="AE2057" i="33"/>
  <c r="AE2058" i="33"/>
  <c r="AE2059" i="33"/>
  <c r="AE2060" i="33"/>
  <c r="AE2061" i="33"/>
  <c r="AE2062" i="33"/>
  <c r="AE2063" i="33"/>
  <c r="AE2064" i="33"/>
  <c r="AE2065" i="33"/>
  <c r="AE2066" i="33"/>
  <c r="AE2067" i="33"/>
  <c r="AE2068" i="33"/>
  <c r="AE2069" i="33"/>
  <c r="AE2070" i="33"/>
  <c r="AE2071" i="33"/>
  <c r="AE2072" i="33"/>
  <c r="AE2073" i="33"/>
  <c r="AE2074" i="33"/>
  <c r="AE2075" i="33"/>
  <c r="AE2076" i="33"/>
  <c r="AE2077" i="33"/>
  <c r="AE2078" i="33"/>
  <c r="AE2079" i="33"/>
  <c r="AE2080" i="33"/>
  <c r="AE2081" i="33"/>
  <c r="AE2082" i="33"/>
  <c r="AE2083" i="33"/>
  <c r="AE2084" i="33"/>
  <c r="AE2085" i="33"/>
  <c r="AE2086" i="33"/>
  <c r="AE2087" i="33"/>
  <c r="AE2088" i="33"/>
  <c r="AE2089" i="33"/>
  <c r="AE2090" i="33"/>
  <c r="AE2091" i="33"/>
  <c r="AE2092" i="33"/>
  <c r="AE2093" i="33"/>
  <c r="AE2094" i="33"/>
  <c r="AE2095" i="33"/>
  <c r="AE2096" i="33"/>
  <c r="AE2097" i="33"/>
  <c r="AE2098" i="33"/>
  <c r="AE2099" i="33"/>
  <c r="AE2100" i="33"/>
  <c r="AE2101" i="33"/>
  <c r="AE2102" i="33"/>
  <c r="AE2103" i="33"/>
  <c r="AE2104" i="33"/>
  <c r="AE2105" i="33"/>
  <c r="AE2106" i="33"/>
  <c r="AE2107" i="33"/>
  <c r="AE2108" i="33"/>
  <c r="AE2109" i="33"/>
  <c r="AE2110" i="33"/>
  <c r="AE2111" i="33"/>
  <c r="AE2112" i="33"/>
  <c r="AE2113" i="33"/>
  <c r="AE2114" i="33"/>
  <c r="AE2115" i="33"/>
  <c r="AE2116" i="33"/>
  <c r="AE2117" i="33"/>
  <c r="AE2118" i="33"/>
  <c r="AE2119" i="33"/>
  <c r="AE2120" i="33"/>
  <c r="AE2121" i="33"/>
  <c r="AE2122" i="33"/>
  <c r="AE2123" i="33"/>
  <c r="AE2124" i="33"/>
  <c r="AE2125" i="33"/>
  <c r="AE2126" i="33"/>
  <c r="AE2127" i="33"/>
  <c r="AE2128" i="33"/>
  <c r="AE2129" i="33"/>
  <c r="AE2130" i="33"/>
  <c r="AE2131" i="33"/>
  <c r="AE2132" i="33"/>
  <c r="AE2133" i="33"/>
  <c r="AE2134" i="33"/>
  <c r="AE2135" i="33"/>
  <c r="AE2136" i="33"/>
  <c r="AE2137" i="33"/>
  <c r="AE2138" i="33"/>
  <c r="AE2139" i="33"/>
  <c r="AE2140" i="33"/>
  <c r="AE2141" i="33"/>
  <c r="AE2142" i="33"/>
  <c r="AE2143" i="33"/>
  <c r="AE2144" i="33"/>
  <c r="AE2145" i="33"/>
  <c r="AE2146" i="33"/>
  <c r="AE2147" i="33"/>
  <c r="AE2148" i="33"/>
  <c r="AE2149" i="33"/>
  <c r="AE2150" i="33"/>
  <c r="AE2151" i="33"/>
  <c r="AE2152" i="33"/>
  <c r="AE2153" i="33"/>
  <c r="AE2154" i="33"/>
  <c r="AE2155" i="33"/>
  <c r="AE2156" i="33"/>
  <c r="AE2157" i="33"/>
  <c r="AE2158" i="33"/>
  <c r="AE2159" i="33"/>
  <c r="AE2160" i="33"/>
  <c r="AE2161" i="33"/>
  <c r="AE2162" i="33"/>
  <c r="AE2163" i="33"/>
  <c r="AE2164" i="33"/>
  <c r="AE2165" i="33"/>
  <c r="AE2166" i="33"/>
  <c r="AE2167" i="33"/>
  <c r="AE2168" i="33"/>
  <c r="AE2169" i="33"/>
  <c r="AE2170" i="33"/>
  <c r="AE2171" i="33"/>
  <c r="AE2172" i="33"/>
  <c r="AE2173" i="33"/>
  <c r="AE2174" i="33"/>
  <c r="AE2175" i="33"/>
  <c r="AE2176" i="33"/>
  <c r="AE2177" i="33"/>
  <c r="AE2178" i="33"/>
  <c r="AE2179" i="33"/>
  <c r="AE2180" i="33"/>
  <c r="AE2181" i="33"/>
  <c r="AE2182" i="33"/>
  <c r="AE2183" i="33"/>
  <c r="AE2184" i="33"/>
  <c r="AE2185" i="33"/>
  <c r="AE2186" i="33"/>
  <c r="AE2187" i="33"/>
  <c r="AE2188" i="33"/>
  <c r="AE2189" i="33"/>
  <c r="AE2190" i="33"/>
  <c r="AE2191" i="33"/>
  <c r="AE2192" i="33"/>
  <c r="AE2193" i="33"/>
  <c r="AE2194" i="33"/>
  <c r="AE2195" i="33"/>
  <c r="AE2196" i="33"/>
  <c r="AE2197" i="33"/>
  <c r="AE2198" i="33"/>
  <c r="AE2199" i="33"/>
  <c r="AE2200" i="33"/>
  <c r="AE2201" i="33"/>
  <c r="AE2202" i="33"/>
  <c r="AE2203" i="33"/>
  <c r="AE2204" i="33"/>
  <c r="AE2205" i="33"/>
  <c r="AE2206" i="33"/>
  <c r="AE2207" i="33"/>
  <c r="AE2208" i="33"/>
  <c r="AE2209" i="33"/>
  <c r="AE2210" i="33"/>
  <c r="AE2211" i="33"/>
  <c r="AE2212" i="33"/>
  <c r="AE2213" i="33"/>
  <c r="AE2214" i="33"/>
  <c r="AE2215" i="33"/>
  <c r="AE2216" i="33"/>
  <c r="AE2217" i="33"/>
  <c r="AE2218" i="33"/>
  <c r="AE2219" i="33"/>
  <c r="AE2220" i="33"/>
  <c r="AE2221" i="33"/>
  <c r="AE2222" i="33"/>
  <c r="AE2223" i="33"/>
  <c r="AE2224" i="33"/>
  <c r="AE2225" i="33"/>
  <c r="AE2226" i="33"/>
  <c r="AE2227" i="33"/>
  <c r="AE2228" i="33"/>
  <c r="AE2229" i="33"/>
  <c r="AE2230" i="33"/>
  <c r="AE2231" i="33"/>
  <c r="AE2232" i="33"/>
  <c r="AE2233" i="33"/>
  <c r="AE2234" i="33"/>
  <c r="AE2235" i="33"/>
  <c r="AE2236" i="33"/>
  <c r="AE2237" i="33"/>
  <c r="AE2238" i="33"/>
  <c r="AE2239" i="33"/>
  <c r="AE2240" i="33"/>
  <c r="AE2241" i="33"/>
  <c r="AE2242" i="33"/>
  <c r="AE2243" i="33"/>
  <c r="AE2244" i="33"/>
  <c r="AE2245" i="33"/>
  <c r="AE2246" i="33"/>
  <c r="AE2247" i="33"/>
  <c r="AE2248" i="33"/>
  <c r="AE2249" i="33"/>
  <c r="AE2250" i="33"/>
  <c r="AE2251" i="33"/>
  <c r="AE2252" i="33"/>
  <c r="AE2253" i="33"/>
  <c r="AE2254" i="33"/>
  <c r="AE2255" i="33"/>
  <c r="AE2256" i="33"/>
  <c r="AE2257" i="33"/>
  <c r="AE2258" i="33"/>
  <c r="AE2259" i="33"/>
  <c r="AE2260" i="33"/>
  <c r="AE2261" i="33"/>
  <c r="AE2262" i="33"/>
  <c r="AE2263" i="33"/>
  <c r="AE2264" i="33"/>
  <c r="AE2265" i="33"/>
  <c r="AE2266" i="33"/>
  <c r="AE2267" i="33"/>
  <c r="AE2268" i="33"/>
  <c r="AE2269" i="33"/>
  <c r="AE2270" i="33"/>
  <c r="AE2271" i="33"/>
  <c r="AE2272" i="33"/>
  <c r="AE2273" i="33"/>
  <c r="AE2274" i="33"/>
  <c r="AE2275" i="33"/>
  <c r="AE2276" i="33"/>
  <c r="AE2277" i="33"/>
  <c r="AE2278" i="33"/>
  <c r="AE2279" i="33"/>
  <c r="AE2280" i="33"/>
  <c r="AE2281" i="33"/>
  <c r="AE2282" i="33"/>
  <c r="AE2283" i="33"/>
  <c r="AE2284" i="33"/>
  <c r="AE2285" i="33"/>
  <c r="AE2286" i="33"/>
  <c r="AE2287" i="33"/>
  <c r="AE2288" i="33"/>
  <c r="AE2289" i="33"/>
  <c r="AE2290" i="33"/>
  <c r="AE2291" i="33"/>
  <c r="AE2292" i="33"/>
  <c r="AE2293" i="33"/>
  <c r="AE2294" i="33"/>
  <c r="AE2295" i="33"/>
  <c r="AE2296" i="33"/>
  <c r="AE2297" i="33"/>
  <c r="AE2298" i="33"/>
  <c r="AE2299" i="33"/>
  <c r="AE2300" i="33"/>
  <c r="AE2301" i="33"/>
  <c r="AE2302" i="33"/>
  <c r="AE2303" i="33"/>
  <c r="AE2304" i="33"/>
  <c r="AE2305" i="33"/>
  <c r="AE2306" i="33"/>
  <c r="AE2307" i="33"/>
  <c r="AE2308" i="33"/>
  <c r="AE2309" i="33"/>
  <c r="AE2310" i="33"/>
  <c r="AE2311" i="33"/>
  <c r="AE2312" i="33"/>
  <c r="AE2313" i="33"/>
  <c r="AE2314" i="33"/>
  <c r="AE2315" i="33"/>
  <c r="AE2316" i="33"/>
  <c r="AE2317" i="33"/>
  <c r="AE2318" i="33"/>
  <c r="AE2319" i="33"/>
  <c r="AE2320" i="33"/>
  <c r="AE2321" i="33"/>
  <c r="AE2322" i="33"/>
  <c r="AE2323" i="33"/>
  <c r="AE2324" i="33"/>
  <c r="AE2325" i="33"/>
  <c r="AE2326" i="33"/>
  <c r="AE2327" i="33"/>
  <c r="AE2328" i="33"/>
  <c r="AE2329" i="33"/>
  <c r="AE2330" i="33"/>
  <c r="AE2331" i="33"/>
  <c r="AE2332" i="33"/>
  <c r="AE2333" i="33"/>
  <c r="AE2334" i="33"/>
  <c r="AE2335" i="33"/>
  <c r="AE2336" i="33"/>
  <c r="AE2337" i="33"/>
  <c r="AE2338" i="33"/>
  <c r="AE2339" i="33"/>
  <c r="AE2340" i="33"/>
  <c r="AE2341" i="33"/>
  <c r="AE2342" i="33"/>
  <c r="AE2343" i="33"/>
  <c r="AE2344" i="33"/>
  <c r="AE2345" i="33"/>
  <c r="AE2346" i="33"/>
  <c r="AE2347" i="33"/>
  <c r="AE2348" i="33"/>
  <c r="AE2349" i="33"/>
  <c r="AE2350" i="33"/>
  <c r="AE2351" i="33"/>
  <c r="AE2352" i="33"/>
  <c r="AE2353" i="33"/>
  <c r="AE2354" i="33"/>
  <c r="AE2355" i="33"/>
  <c r="AE2356" i="33"/>
  <c r="AE2357" i="33"/>
  <c r="AE2358" i="33"/>
  <c r="AE2359" i="33"/>
  <c r="AE2360" i="33"/>
  <c r="AE2361" i="33"/>
  <c r="AE2362" i="33"/>
  <c r="AE2363" i="33"/>
  <c r="AE2364" i="33"/>
  <c r="AE2365" i="33"/>
  <c r="AE2366" i="33"/>
  <c r="AE2367" i="33"/>
  <c r="AE2368" i="33"/>
  <c r="AE2369" i="33"/>
  <c r="AE2370" i="33"/>
  <c r="AE2371" i="33"/>
  <c r="AE2372" i="33"/>
  <c r="AE2373" i="33"/>
  <c r="AE2374" i="33"/>
  <c r="AE2375" i="33"/>
  <c r="AE2376" i="33"/>
  <c r="AE2377" i="33"/>
  <c r="AE2378" i="33"/>
  <c r="AE2379" i="33"/>
  <c r="AE2380" i="33"/>
  <c r="AE2381" i="33"/>
  <c r="AE2382" i="33"/>
  <c r="AE2383" i="33"/>
  <c r="AE2384" i="33"/>
  <c r="AE2385" i="33"/>
  <c r="AE2386" i="33"/>
  <c r="AE2387" i="33"/>
  <c r="AE2388" i="33"/>
  <c r="AE2389" i="33"/>
  <c r="AE2390" i="33"/>
  <c r="AE2391" i="33"/>
  <c r="AE2392" i="33"/>
  <c r="AE2393" i="33"/>
  <c r="AE2394" i="33"/>
  <c r="AE2395" i="33"/>
  <c r="AE2396" i="33"/>
  <c r="AE2397" i="33"/>
  <c r="AE2398" i="33"/>
  <c r="AE2399" i="33"/>
  <c r="AE2400" i="33"/>
  <c r="AE2401" i="33"/>
  <c r="AE2402" i="33"/>
  <c r="AE2403" i="33"/>
  <c r="AE2404" i="33"/>
  <c r="AE2405" i="33"/>
  <c r="AE2406" i="33"/>
  <c r="AE2407" i="33"/>
  <c r="AE2408" i="33"/>
  <c r="AE2409" i="33"/>
  <c r="AE2410" i="33"/>
  <c r="AE2411" i="33"/>
  <c r="AE2412" i="33"/>
  <c r="AE2413" i="33"/>
  <c r="AE2414" i="33"/>
  <c r="AE2415" i="33"/>
  <c r="AE2416" i="33"/>
  <c r="AE2417" i="33"/>
  <c r="AE2418" i="33"/>
  <c r="AE2419" i="33"/>
  <c r="AE2420" i="33"/>
  <c r="AE2421" i="33"/>
  <c r="AE2422" i="33"/>
  <c r="AE2423" i="33"/>
  <c r="AE2424" i="33"/>
  <c r="AE2425" i="33"/>
  <c r="AE2426" i="33"/>
  <c r="AE2427" i="33"/>
  <c r="AE2428" i="33"/>
  <c r="AE2429" i="33"/>
  <c r="AE2430" i="33"/>
  <c r="AE2431" i="33"/>
  <c r="AE2432" i="33"/>
  <c r="AE2433" i="33"/>
  <c r="AE2434" i="33"/>
  <c r="AE2435" i="33"/>
  <c r="AE2436" i="33"/>
  <c r="AE2437" i="33"/>
  <c r="AE2438" i="33"/>
  <c r="AE2439" i="33"/>
  <c r="AE2440" i="33"/>
  <c r="AE2441" i="33"/>
  <c r="AE2442" i="33"/>
  <c r="AE2443" i="33"/>
  <c r="AE2444" i="33"/>
  <c r="AE2445" i="33"/>
  <c r="AE2446" i="33"/>
  <c r="AE2447" i="33"/>
  <c r="AE2448" i="33"/>
  <c r="AE2449" i="33"/>
  <c r="AE2450" i="33"/>
  <c r="AE2451" i="33"/>
  <c r="AE2452" i="33"/>
  <c r="AE2453" i="33"/>
  <c r="AE2454" i="33"/>
  <c r="AE2455" i="33"/>
  <c r="AE2456" i="33"/>
  <c r="AE2457" i="33"/>
  <c r="AE2458" i="33"/>
  <c r="AE2459" i="33"/>
  <c r="AE2460" i="33"/>
  <c r="AE2461" i="33"/>
  <c r="AE2462" i="33"/>
  <c r="AE2463" i="33"/>
  <c r="AE2464" i="33"/>
  <c r="AE2465" i="33"/>
  <c r="AE2466" i="33"/>
  <c r="AE2467" i="33"/>
  <c r="AE2468" i="33"/>
  <c r="AE2469" i="33"/>
  <c r="AE2470" i="33"/>
  <c r="AE2471" i="33"/>
  <c r="AE2472" i="33"/>
  <c r="AE2473" i="33"/>
  <c r="AE2474" i="33"/>
  <c r="AE2475" i="33"/>
  <c r="AE2476" i="33"/>
  <c r="AE2477" i="33"/>
  <c r="AE2478" i="33"/>
  <c r="AE2479" i="33"/>
  <c r="AE2480" i="33"/>
  <c r="AE2481" i="33"/>
  <c r="AE2482" i="33"/>
  <c r="AE2483" i="33"/>
  <c r="AE2484" i="33"/>
  <c r="AE2485" i="33"/>
  <c r="AE2486" i="33"/>
  <c r="AE2487" i="33"/>
  <c r="AE2488" i="33"/>
  <c r="AE2489" i="33"/>
  <c r="AE2490" i="33"/>
  <c r="AE2491" i="33"/>
  <c r="AE2492" i="33"/>
  <c r="AE2493" i="33"/>
  <c r="AE2494" i="33"/>
  <c r="AE2495" i="33"/>
  <c r="AE2496" i="33"/>
  <c r="AE2497" i="33"/>
  <c r="AE2498" i="33"/>
  <c r="AE2499" i="33"/>
  <c r="AE2500" i="33"/>
  <c r="AE2501" i="33"/>
  <c r="AE2502" i="33"/>
  <c r="AE2503" i="33"/>
  <c r="AE2504" i="33"/>
  <c r="AE2505" i="33"/>
  <c r="AE2506" i="33"/>
  <c r="AE2507" i="33"/>
  <c r="AE2508" i="33"/>
  <c r="AE2509" i="33"/>
  <c r="AE2510" i="33"/>
  <c r="AE2511" i="33"/>
  <c r="AE2512" i="33"/>
  <c r="AE2513" i="33"/>
  <c r="AE2514" i="33"/>
  <c r="AE2515" i="33"/>
  <c r="AE2516" i="33"/>
  <c r="AE2517" i="33"/>
  <c r="AE2518" i="33"/>
  <c r="AE2519" i="33"/>
  <c r="AE2520" i="33"/>
  <c r="AE2521" i="33"/>
  <c r="AE2522" i="33"/>
  <c r="AE2523" i="33"/>
  <c r="AE2524" i="33"/>
  <c r="AE2525" i="33"/>
  <c r="AE2526" i="33"/>
  <c r="AE2527" i="33"/>
  <c r="AE2528" i="33"/>
  <c r="AE2529" i="33"/>
  <c r="AE2530" i="33"/>
  <c r="AE2531" i="33"/>
  <c r="AE2532" i="33"/>
  <c r="AE2533" i="33"/>
  <c r="AE2534" i="33"/>
  <c r="AE2535" i="33"/>
  <c r="AE2536" i="33"/>
  <c r="AE2537" i="33"/>
  <c r="AE2538" i="33"/>
  <c r="AE2539" i="33"/>
  <c r="AE2540" i="33"/>
  <c r="AE2541" i="33"/>
  <c r="AE2542" i="33"/>
  <c r="AE2543" i="33"/>
  <c r="AE2544" i="33"/>
  <c r="AE2545" i="33"/>
  <c r="AE2546" i="33"/>
  <c r="AE2547" i="33"/>
  <c r="AE2548" i="33"/>
  <c r="AE2549" i="33"/>
  <c r="AE2550" i="33"/>
  <c r="AE2551" i="33"/>
  <c r="AE2552" i="33"/>
  <c r="AE2553" i="33"/>
  <c r="AE2554" i="33"/>
  <c r="AE2555" i="33"/>
  <c r="AE2556" i="33"/>
  <c r="AE2557" i="33"/>
  <c r="AE2558" i="33"/>
  <c r="AE2559" i="33"/>
  <c r="AE2560" i="33"/>
  <c r="AE2561" i="33"/>
  <c r="AE2562" i="33"/>
  <c r="AE2563" i="33"/>
  <c r="AE2564" i="33"/>
  <c r="AE2565" i="33"/>
  <c r="AE2566" i="33"/>
  <c r="AE2567" i="33"/>
  <c r="AE2568" i="33"/>
  <c r="AE2569" i="33"/>
  <c r="AE2570" i="33"/>
  <c r="AE2571" i="33"/>
  <c r="AE2572" i="33"/>
  <c r="AE2573" i="33"/>
  <c r="AE2574" i="33"/>
  <c r="AE2575" i="33"/>
  <c r="AE2576" i="33"/>
  <c r="AE2577" i="33"/>
  <c r="AE2578" i="33"/>
  <c r="AE2579" i="33"/>
  <c r="AE2580" i="33"/>
  <c r="AE2581" i="33"/>
  <c r="AE2582" i="33"/>
  <c r="AE2583" i="33"/>
  <c r="AE2584" i="33"/>
  <c r="AE2585" i="33"/>
  <c r="AE2586" i="33"/>
  <c r="AE2587" i="33"/>
  <c r="AE2588" i="33"/>
  <c r="AE2589" i="33"/>
  <c r="AE2590" i="33"/>
  <c r="AE2591" i="33"/>
  <c r="AE2592" i="33"/>
  <c r="AE2593" i="33"/>
  <c r="AE2594" i="33"/>
  <c r="AE2595" i="33"/>
  <c r="AE2596" i="33"/>
  <c r="AE2597" i="33"/>
  <c r="AE2598" i="33"/>
  <c r="AE2599" i="33"/>
  <c r="AE2600" i="33"/>
  <c r="AE2601" i="33"/>
  <c r="AE2602" i="33"/>
  <c r="AE2603" i="33"/>
  <c r="AE2604" i="33"/>
  <c r="AE2605" i="33"/>
  <c r="AE2606" i="33"/>
  <c r="AE2607" i="33"/>
  <c r="AE2608" i="33"/>
  <c r="AE2609" i="33"/>
  <c r="AE2610" i="33"/>
  <c r="AE2611" i="33"/>
  <c r="AE2612" i="33"/>
  <c r="AE2613" i="33"/>
  <c r="AE2614" i="33"/>
  <c r="AE2615" i="33"/>
  <c r="AE2616" i="33"/>
  <c r="AE2617" i="33"/>
  <c r="AE2618" i="33"/>
  <c r="AE2619" i="33"/>
  <c r="AE2620" i="33"/>
  <c r="AE2621" i="33"/>
  <c r="AE2622" i="33"/>
  <c r="AE2623" i="33"/>
  <c r="AE2624" i="33"/>
  <c r="AE2625" i="33"/>
  <c r="AE2626" i="33"/>
  <c r="AE2627" i="33"/>
  <c r="AE2628" i="33"/>
  <c r="AE2629" i="33"/>
  <c r="AE2630" i="33"/>
  <c r="AE2631" i="33"/>
  <c r="AE2632" i="33"/>
  <c r="AE2633" i="33"/>
  <c r="AE2634" i="33"/>
  <c r="AE2635" i="33"/>
  <c r="AE2636" i="33"/>
  <c r="AE2637" i="33"/>
  <c r="AE2638" i="33"/>
  <c r="AE2639" i="33"/>
  <c r="AE2640" i="33"/>
  <c r="AE2641" i="33"/>
  <c r="AE2642" i="33"/>
  <c r="AE2643" i="33"/>
  <c r="AE2644" i="33"/>
  <c r="AE2645" i="33"/>
  <c r="AE2646" i="33"/>
  <c r="AE2647" i="33"/>
  <c r="AE2648" i="33"/>
  <c r="AE2649" i="33"/>
  <c r="AE2650" i="33"/>
  <c r="AE2651" i="33"/>
  <c r="AE2652" i="33"/>
  <c r="AE2653" i="33"/>
  <c r="AE2654" i="33"/>
  <c r="AE2655" i="33"/>
  <c r="AE2656" i="33"/>
  <c r="AE2657" i="33"/>
  <c r="AE2658" i="33"/>
  <c r="AE2659" i="33"/>
  <c r="AE2660" i="33"/>
  <c r="AE2661" i="33"/>
  <c r="AE2662" i="33"/>
  <c r="AE2663" i="33"/>
  <c r="AE2664" i="33"/>
  <c r="AE2665" i="33"/>
  <c r="AE2666" i="33"/>
  <c r="AE2667" i="33"/>
  <c r="AE2668" i="33"/>
  <c r="AE2669" i="33"/>
  <c r="AE2670" i="33"/>
  <c r="AE2671" i="33"/>
  <c r="AE2672" i="33"/>
  <c r="AE2673" i="33"/>
  <c r="AE2674" i="33"/>
  <c r="AE2675" i="33"/>
  <c r="AE2676" i="33"/>
  <c r="AE2677" i="33"/>
  <c r="AE2678" i="33"/>
  <c r="AE2679" i="33"/>
  <c r="AE2680" i="33"/>
  <c r="AE2681" i="33"/>
  <c r="AE2682" i="33"/>
  <c r="AE2683" i="33"/>
  <c r="AE2684" i="33"/>
  <c r="AE2685" i="33"/>
  <c r="AE2686" i="33"/>
  <c r="AE2687" i="33"/>
  <c r="AE2688" i="33"/>
  <c r="AE2689" i="33"/>
  <c r="AE2690" i="33"/>
  <c r="AE2691" i="33"/>
  <c r="AE2692" i="33"/>
  <c r="AE2693" i="33"/>
  <c r="AE2694" i="33"/>
  <c r="AE2695" i="33"/>
  <c r="AE2696" i="33"/>
  <c r="AE2697" i="33"/>
  <c r="AE2698" i="33"/>
  <c r="AE2699" i="33"/>
  <c r="AE2700" i="33"/>
  <c r="AE2701" i="33"/>
  <c r="AE2702" i="33"/>
  <c r="AE2703" i="33"/>
  <c r="AE2704" i="33"/>
  <c r="AE2705" i="33"/>
  <c r="AE2706" i="33"/>
  <c r="AE2707" i="33"/>
  <c r="AE2708" i="33"/>
  <c r="AE2709" i="33"/>
  <c r="AE2710" i="33"/>
  <c r="AE2711" i="33"/>
  <c r="AE2712" i="33"/>
  <c r="AE2713" i="33"/>
  <c r="AE2714" i="33"/>
  <c r="AE2715" i="33"/>
  <c r="AE2716" i="33"/>
  <c r="AE2717" i="33"/>
  <c r="AE2718" i="33"/>
  <c r="AE2719" i="33"/>
  <c r="AE2720" i="33"/>
  <c r="AE2721" i="33"/>
  <c r="AE2722" i="33"/>
  <c r="AE2723" i="33"/>
  <c r="AE2724" i="33"/>
  <c r="AE2725" i="33"/>
  <c r="AE2726" i="33"/>
  <c r="AE2727" i="33"/>
  <c r="AE2728" i="33"/>
  <c r="AE2729" i="33"/>
  <c r="AE2730" i="33"/>
  <c r="AE2731" i="33"/>
  <c r="AE2732" i="33"/>
  <c r="AE2733" i="33"/>
  <c r="AE2734" i="33"/>
  <c r="AE2735" i="33"/>
  <c r="AE2736" i="33"/>
  <c r="AE2737" i="33"/>
  <c r="AE2738" i="33"/>
  <c r="AE2739" i="33"/>
  <c r="AE2740" i="33"/>
  <c r="AE2741" i="33"/>
  <c r="AE2742" i="33"/>
  <c r="AE2743" i="33"/>
  <c r="AE2744" i="33"/>
  <c r="AE2745" i="33"/>
  <c r="AE2746" i="33"/>
  <c r="AE2747" i="33"/>
  <c r="AE2748" i="33"/>
  <c r="AE2749" i="33"/>
  <c r="AE2750" i="33"/>
  <c r="AE2751" i="33"/>
  <c r="AE2752" i="33"/>
  <c r="AE2753" i="33"/>
  <c r="AE2754" i="33"/>
  <c r="AE2755" i="33"/>
  <c r="AE2756" i="33"/>
  <c r="AE2757" i="33"/>
  <c r="AE2758" i="33"/>
  <c r="AE2759" i="33"/>
  <c r="AE2760" i="33"/>
  <c r="AE2761" i="33"/>
  <c r="AE2762" i="33"/>
  <c r="AE2763" i="33"/>
  <c r="AE2764" i="33"/>
  <c r="AE2765" i="33"/>
  <c r="AE2766" i="33"/>
  <c r="AE2767" i="33"/>
  <c r="AE2768" i="33"/>
  <c r="AE2769" i="33"/>
  <c r="AE2770" i="33"/>
  <c r="AE2771" i="33"/>
  <c r="AE2772" i="33"/>
  <c r="AE2773" i="33"/>
  <c r="AE2774" i="33"/>
  <c r="AE2775" i="33"/>
  <c r="AE2776" i="33"/>
  <c r="AE2777" i="33"/>
  <c r="AE2778" i="33"/>
  <c r="AE2779" i="33"/>
  <c r="AE2780" i="33"/>
  <c r="AE2781" i="33"/>
  <c r="AE2782" i="33"/>
  <c r="AE2783" i="33"/>
  <c r="AE2784" i="33"/>
  <c r="AE2785" i="33"/>
  <c r="AE2786" i="33"/>
  <c r="AE2787" i="33"/>
  <c r="AE2788" i="33"/>
  <c r="AE2789" i="33"/>
  <c r="AE2790" i="33"/>
  <c r="AE2791" i="33"/>
  <c r="AE2792" i="33"/>
  <c r="AE2793" i="33"/>
  <c r="AE2794" i="33"/>
  <c r="AE2795" i="33"/>
  <c r="AE2796" i="33"/>
  <c r="AE2797" i="33"/>
  <c r="AE2798" i="33"/>
  <c r="AE2799" i="33"/>
  <c r="AE2800" i="33"/>
  <c r="AE2801" i="33"/>
  <c r="AE2802" i="33"/>
  <c r="AE2803" i="33"/>
  <c r="AE2804" i="33"/>
  <c r="AE2805" i="33"/>
  <c r="AE2806" i="33"/>
  <c r="AE2807" i="33"/>
  <c r="AE2808" i="33"/>
  <c r="AE2809" i="33"/>
  <c r="AE2810" i="33"/>
  <c r="AE2811" i="33"/>
  <c r="AE2812" i="33"/>
  <c r="AE2813" i="33"/>
  <c r="AE2814" i="33"/>
  <c r="AE2815" i="33"/>
  <c r="AE2816" i="33"/>
  <c r="AE2817" i="33"/>
  <c r="AE2818" i="33"/>
  <c r="AE2819" i="33"/>
  <c r="AE2820" i="33"/>
  <c r="AE2821" i="33"/>
  <c r="AE2822" i="33"/>
  <c r="AE2823" i="33"/>
  <c r="AE2824" i="33"/>
  <c r="AE2825" i="33"/>
  <c r="AE2826" i="33"/>
  <c r="AE2827" i="33"/>
  <c r="AE2828" i="33"/>
  <c r="AE2829" i="33"/>
  <c r="AE2830" i="33"/>
  <c r="AE2831" i="33"/>
  <c r="AE2832" i="33"/>
  <c r="AE2833" i="33"/>
  <c r="AE2834" i="33"/>
  <c r="AE2835" i="33"/>
  <c r="AE2836" i="33"/>
  <c r="AE2837" i="33"/>
  <c r="AE2838" i="33"/>
  <c r="AE2839" i="33"/>
  <c r="AE2840" i="33"/>
  <c r="AE2841" i="33"/>
  <c r="AE2842" i="33"/>
  <c r="AE2843" i="33"/>
  <c r="AE2844" i="33"/>
  <c r="AE2845" i="33"/>
  <c r="AE2846" i="33"/>
  <c r="AE2847" i="33"/>
  <c r="AE2848" i="33"/>
  <c r="AE2849" i="33"/>
  <c r="AE2850" i="33"/>
  <c r="AE2851" i="33"/>
  <c r="AE2852" i="33"/>
  <c r="AE2853" i="33"/>
  <c r="AE2854" i="33"/>
  <c r="AE2855" i="33"/>
  <c r="AE2856" i="33"/>
  <c r="AE2857" i="33"/>
  <c r="AE2858" i="33"/>
  <c r="AE2859" i="33"/>
  <c r="AE2860" i="33"/>
  <c r="AE2861" i="33"/>
  <c r="AE2862" i="33"/>
  <c r="AE2863" i="33"/>
  <c r="AE2864" i="33"/>
  <c r="AE2865" i="33"/>
  <c r="AE2866" i="33"/>
  <c r="AE2867" i="33"/>
  <c r="AE2868" i="33"/>
  <c r="AE2869" i="33"/>
  <c r="AE2870" i="33"/>
  <c r="AE2871" i="33"/>
  <c r="AE2872" i="33"/>
  <c r="AE2873" i="33"/>
  <c r="AE2874" i="33"/>
  <c r="AE2875" i="33"/>
  <c r="AE2876" i="33"/>
  <c r="AE2877" i="33"/>
  <c r="AE2878" i="33"/>
  <c r="AE2879" i="33"/>
  <c r="AE2880" i="33"/>
  <c r="AE2881" i="33"/>
  <c r="AE2882" i="33"/>
  <c r="AE2883" i="33"/>
  <c r="AE2884" i="33"/>
  <c r="AE2885" i="33"/>
  <c r="AE2886" i="33"/>
  <c r="AE2887" i="33"/>
  <c r="AE2888" i="33"/>
  <c r="AE2889" i="33"/>
  <c r="AE2890" i="33"/>
  <c r="AE2891" i="33"/>
  <c r="AE2892" i="33"/>
  <c r="AE2893" i="33"/>
  <c r="AE2894" i="33"/>
  <c r="AE2895" i="33"/>
  <c r="AE2896" i="33"/>
  <c r="AE2897" i="33"/>
  <c r="AE2898" i="33"/>
  <c r="AE2899" i="33"/>
  <c r="AE2900" i="33"/>
  <c r="AE2901" i="33"/>
  <c r="AE2902" i="33"/>
  <c r="AE2903" i="33"/>
  <c r="AE2904" i="33"/>
  <c r="AE2905" i="33"/>
  <c r="AE2906" i="33"/>
  <c r="AE2907" i="33"/>
  <c r="AE2908" i="33"/>
  <c r="AE2909" i="33"/>
  <c r="AE2910" i="33"/>
  <c r="AE2911" i="33"/>
  <c r="AE2912" i="33"/>
  <c r="AE2913" i="33"/>
  <c r="AE2914" i="33"/>
  <c r="AE2915" i="33"/>
  <c r="AE2916" i="33"/>
  <c r="AE2917" i="33"/>
  <c r="AE2918" i="33"/>
  <c r="AE2919" i="33"/>
  <c r="AE2920" i="33"/>
  <c r="AE2921" i="33"/>
  <c r="AE2922" i="33"/>
  <c r="AE2923" i="33"/>
  <c r="AE2924" i="33"/>
  <c r="AE2925" i="33"/>
  <c r="AE2926" i="33"/>
  <c r="AE2927" i="33"/>
  <c r="AE2928" i="33"/>
  <c r="AE2929" i="33"/>
  <c r="AE2930" i="33"/>
  <c r="AE2931" i="33"/>
  <c r="AE2932" i="33"/>
  <c r="AE2933" i="33"/>
  <c r="AE2934" i="33"/>
  <c r="AE2935" i="33"/>
  <c r="AE2936" i="33"/>
  <c r="AE2937" i="33"/>
  <c r="AE2938" i="33"/>
  <c r="AE2939" i="33"/>
  <c r="AE2940" i="33"/>
  <c r="AE2941" i="33"/>
  <c r="AE2942" i="33"/>
  <c r="AE2943" i="33"/>
  <c r="AE2944" i="33"/>
  <c r="AE2945" i="33"/>
  <c r="AE2946" i="33"/>
  <c r="AE2947" i="33"/>
  <c r="AE2948" i="33"/>
  <c r="AE2949" i="33"/>
  <c r="AE2950" i="33"/>
  <c r="AE2951" i="33"/>
  <c r="AE2952" i="33"/>
  <c r="AE2953" i="33"/>
  <c r="AE2954" i="33"/>
  <c r="AE2955" i="33"/>
  <c r="AE2956" i="33"/>
  <c r="AE2957" i="33"/>
  <c r="AE2958" i="33"/>
  <c r="AE2959" i="33"/>
  <c r="AE2960" i="33"/>
  <c r="AE2961" i="33"/>
  <c r="AE2962" i="33"/>
  <c r="AE2963" i="33"/>
  <c r="AE2964" i="33"/>
  <c r="AE2965" i="33"/>
  <c r="AE2966" i="33"/>
  <c r="AE2967" i="33"/>
  <c r="AE2968" i="33"/>
  <c r="AE2969" i="33"/>
  <c r="AE2970" i="33"/>
  <c r="AE2971" i="33"/>
  <c r="AE2972" i="33"/>
  <c r="AE2973" i="33"/>
  <c r="AE2974" i="33"/>
  <c r="AE2975" i="33"/>
  <c r="AE2976" i="33"/>
  <c r="AE2977" i="33"/>
  <c r="AE2978" i="33"/>
  <c r="AE2979" i="33"/>
  <c r="AE2980" i="33"/>
  <c r="AE2981" i="33"/>
  <c r="AE2982" i="33"/>
  <c r="AE2983" i="33"/>
  <c r="AE2984" i="33"/>
  <c r="AE2985" i="33"/>
  <c r="AE2986" i="33"/>
  <c r="AE2987" i="33"/>
  <c r="AE2988" i="33"/>
  <c r="AE2989" i="33"/>
  <c r="AE2990" i="33"/>
  <c r="AE2991" i="33"/>
  <c r="AE2992" i="33"/>
  <c r="AE2993" i="33"/>
  <c r="AE2994" i="33"/>
  <c r="AE2995" i="33"/>
  <c r="AE2996" i="33"/>
  <c r="AE2997" i="33"/>
  <c r="AE2998" i="33"/>
  <c r="AE2999" i="33"/>
  <c r="AE3000" i="33"/>
  <c r="AE3001" i="33"/>
  <c r="AE3002" i="33"/>
  <c r="AE3003" i="33"/>
  <c r="AE3004" i="33"/>
  <c r="AE3005" i="33"/>
  <c r="AE3006" i="33"/>
  <c r="AE3007" i="33"/>
  <c r="AE3008" i="33"/>
  <c r="AE3009" i="33"/>
  <c r="AE3010" i="33"/>
  <c r="AE3011" i="33"/>
  <c r="AE3012" i="33"/>
  <c r="AE3013" i="33"/>
  <c r="AE3014" i="33"/>
  <c r="AE3015" i="33"/>
  <c r="AE3016" i="33"/>
  <c r="AE3017" i="33"/>
  <c r="AE3018" i="33"/>
  <c r="AE3019" i="33"/>
  <c r="AE3020" i="33"/>
  <c r="AE3021" i="33"/>
  <c r="AE3022" i="33"/>
  <c r="AE3023" i="33"/>
  <c r="AE3024" i="33"/>
  <c r="AE3025" i="33"/>
  <c r="AE3026" i="33"/>
  <c r="AE3027" i="33"/>
  <c r="AE3028" i="33"/>
  <c r="AE3029" i="33"/>
  <c r="AE3030" i="33"/>
  <c r="AE3031" i="33"/>
  <c r="AE3032" i="33"/>
  <c r="AE3033" i="33"/>
  <c r="AE3034" i="33"/>
  <c r="AE3035" i="33"/>
  <c r="AE3036" i="33"/>
  <c r="AE3037" i="33"/>
  <c r="AE3038" i="33"/>
  <c r="AE3039" i="33"/>
  <c r="AE3040" i="33"/>
  <c r="AE3041" i="33"/>
  <c r="AE3042" i="33"/>
  <c r="AE3043" i="33"/>
  <c r="AE3044" i="33"/>
  <c r="AE3045" i="33"/>
  <c r="AE3046" i="33"/>
  <c r="AE3047" i="33"/>
  <c r="AE3048" i="33"/>
  <c r="AE3049" i="33"/>
  <c r="AE3050" i="33"/>
  <c r="AE3051" i="33"/>
  <c r="AE3052" i="33"/>
  <c r="AE3053" i="33"/>
  <c r="AE3054" i="33"/>
  <c r="AE3055" i="33"/>
  <c r="AE3056" i="33"/>
  <c r="AE3057" i="33"/>
  <c r="AE3058" i="33"/>
  <c r="AE3059" i="33"/>
  <c r="AE3060" i="33"/>
  <c r="AE3061" i="33"/>
  <c r="AE3062" i="33"/>
  <c r="AE3063" i="33"/>
  <c r="AE3064" i="33"/>
  <c r="AE3065" i="33"/>
  <c r="AE3066" i="33"/>
  <c r="AE3067" i="33"/>
  <c r="AE3068" i="33"/>
  <c r="AE3069" i="33"/>
  <c r="AE3070" i="33"/>
  <c r="AE3071" i="33"/>
  <c r="AE3072" i="33"/>
  <c r="AE3073" i="33"/>
  <c r="AE3074" i="33"/>
  <c r="AE3075" i="33"/>
  <c r="AE3076" i="33"/>
  <c r="AE3077" i="33"/>
  <c r="AE3078" i="33"/>
  <c r="AE3079" i="33"/>
  <c r="AE3080" i="33"/>
  <c r="AE3081" i="33"/>
  <c r="AE3082" i="33"/>
  <c r="AE3083" i="33"/>
  <c r="AE3084" i="33"/>
  <c r="AE3085" i="33"/>
  <c r="AE3086" i="33"/>
  <c r="AE3087" i="33"/>
  <c r="AE3088" i="33"/>
  <c r="AE3089" i="33"/>
  <c r="AE3090" i="33"/>
  <c r="AE3091" i="33"/>
  <c r="AE3092" i="33"/>
  <c r="AE3093" i="33"/>
  <c r="AE3094" i="33"/>
  <c r="AE3095" i="33"/>
  <c r="AE3096" i="33"/>
  <c r="AE3097" i="33"/>
  <c r="AE3098" i="33"/>
  <c r="AE3099" i="33"/>
  <c r="AE3100" i="33"/>
  <c r="AE3101" i="33"/>
  <c r="AE3102" i="33"/>
  <c r="AE3103" i="33"/>
  <c r="AE3104" i="33"/>
  <c r="AE3105" i="33"/>
  <c r="AE3106" i="33"/>
  <c r="AE3107" i="33"/>
  <c r="AE3108" i="33"/>
  <c r="AE3109" i="33"/>
  <c r="AE3110" i="33"/>
  <c r="AE3111" i="33"/>
  <c r="AE3112" i="33"/>
  <c r="AE3113" i="33"/>
  <c r="AE3114" i="33"/>
  <c r="AE3115" i="33"/>
  <c r="AE3116" i="33"/>
  <c r="AE3117" i="33"/>
  <c r="AE3118" i="33"/>
  <c r="AE3119" i="33"/>
  <c r="AE3120" i="33"/>
  <c r="AE3121" i="33"/>
  <c r="AE3122" i="33"/>
  <c r="AE3123" i="33"/>
  <c r="AE3124" i="33"/>
  <c r="AE3125" i="33"/>
  <c r="AE3126" i="33"/>
  <c r="AE3127" i="33"/>
  <c r="AE3128" i="33"/>
  <c r="AE3129" i="33"/>
  <c r="AE3130" i="33"/>
  <c r="AE3131" i="33"/>
  <c r="AE3132" i="33"/>
  <c r="AE3133" i="33"/>
  <c r="AE3134" i="33"/>
  <c r="AE3135" i="33"/>
  <c r="AE3136" i="33"/>
  <c r="AE3137" i="33"/>
  <c r="AE3138" i="33"/>
  <c r="AE3139" i="33"/>
  <c r="AE3140" i="33"/>
  <c r="AE3141" i="33"/>
  <c r="AE3142" i="33"/>
  <c r="AE3143" i="33"/>
  <c r="AE3144" i="33"/>
  <c r="AE3145" i="33"/>
  <c r="AE3146" i="33"/>
  <c r="AE3147" i="33"/>
  <c r="AE3148" i="33"/>
  <c r="AE3149" i="33"/>
  <c r="AE3150" i="33"/>
  <c r="AE3151" i="33"/>
  <c r="AE3152" i="33"/>
  <c r="AE3153" i="33"/>
  <c r="AE3154" i="33"/>
  <c r="AE3155" i="33"/>
  <c r="AE3156" i="33"/>
  <c r="AE3157" i="33"/>
  <c r="AE3158" i="33"/>
  <c r="AE3159" i="33"/>
  <c r="AE3160" i="33"/>
  <c r="AE3161" i="33"/>
  <c r="AE3162" i="33"/>
  <c r="AE3163" i="33"/>
  <c r="AE3164" i="33"/>
  <c r="AE3165" i="33"/>
  <c r="AE3166" i="33"/>
  <c r="AE3167" i="33"/>
  <c r="AE3168" i="33"/>
  <c r="AE3169" i="33"/>
  <c r="AE3170" i="33"/>
  <c r="AE3171" i="33"/>
  <c r="AE3172" i="33"/>
  <c r="AE3173" i="33"/>
  <c r="AE3174" i="33"/>
  <c r="AE3175" i="33"/>
  <c r="AE3176" i="33"/>
  <c r="AE3177" i="33"/>
  <c r="AE3178" i="33"/>
  <c r="AE3179" i="33"/>
  <c r="AE3180" i="33"/>
  <c r="AE3181" i="33"/>
  <c r="AE3182" i="33"/>
  <c r="AE3183" i="33"/>
  <c r="AE3184" i="33"/>
  <c r="AE3185" i="33"/>
  <c r="AE3186" i="33"/>
  <c r="AE3187" i="33"/>
  <c r="AE3188" i="33"/>
  <c r="AE3189" i="33"/>
  <c r="AE3190" i="33"/>
  <c r="AE3191" i="33"/>
  <c r="AE3192" i="33"/>
  <c r="AE3193" i="33"/>
  <c r="AE3194" i="33"/>
  <c r="AE3195" i="33"/>
  <c r="AE3196" i="33"/>
  <c r="AE3197" i="33"/>
  <c r="AE3198" i="33"/>
  <c r="AE3199" i="33"/>
  <c r="AE3200" i="33"/>
  <c r="AE3201" i="33"/>
  <c r="AE3202" i="33"/>
  <c r="AE3203" i="33"/>
  <c r="AE3204" i="33"/>
  <c r="AE3205" i="33"/>
  <c r="AE3206" i="33"/>
  <c r="AE3207" i="33"/>
  <c r="AE3208" i="33"/>
  <c r="AE3209" i="33"/>
  <c r="AE3210" i="33"/>
  <c r="AE3211" i="33"/>
  <c r="AE3212" i="33"/>
  <c r="AE3213" i="33"/>
  <c r="AE3214" i="33"/>
  <c r="AE3215" i="33"/>
  <c r="AE3216" i="33"/>
  <c r="AE3217" i="33"/>
  <c r="AE3218" i="33"/>
  <c r="AE3219" i="33"/>
  <c r="AE3220" i="33"/>
  <c r="AE3221" i="33"/>
  <c r="AE3222" i="33"/>
  <c r="AE3223" i="33"/>
  <c r="AE3224" i="33"/>
  <c r="AE3225" i="33"/>
  <c r="AE3226" i="33"/>
  <c r="AE3227" i="33"/>
  <c r="AE3228" i="33"/>
  <c r="AE3229" i="33"/>
  <c r="AE3230" i="33"/>
  <c r="AE3231" i="33"/>
  <c r="AE3232" i="33"/>
  <c r="AE3233" i="33"/>
  <c r="AE3234" i="33"/>
  <c r="AE3235" i="33"/>
  <c r="AE3236" i="33"/>
  <c r="AE3237" i="33"/>
  <c r="AE3238" i="33"/>
  <c r="AE3239" i="33"/>
  <c r="AE3240" i="33"/>
  <c r="AE3241" i="33"/>
  <c r="AE3242" i="33"/>
  <c r="AE3243" i="33"/>
  <c r="AE3244" i="33"/>
  <c r="AE3245" i="33"/>
  <c r="AE3246" i="33"/>
  <c r="AD2" i="33"/>
  <c r="AD3248" i="33" s="1"/>
  <c r="AF2" i="33"/>
  <c r="AF3" i="33"/>
  <c r="AF4" i="33"/>
  <c r="AF5" i="33"/>
  <c r="AF6" i="33"/>
  <c r="AF7" i="33"/>
  <c r="AF8" i="33"/>
  <c r="AF9" i="33"/>
  <c r="AF10" i="33"/>
  <c r="AF11" i="33"/>
  <c r="AF12" i="33"/>
  <c r="AF13" i="33"/>
  <c r="AF14" i="33"/>
  <c r="AF15" i="33"/>
  <c r="AF16" i="33"/>
  <c r="AF17" i="33"/>
  <c r="AF18" i="33"/>
  <c r="AF19" i="33"/>
  <c r="AF20" i="33"/>
  <c r="AF21" i="33"/>
  <c r="AF22" i="33"/>
  <c r="AF23" i="33"/>
  <c r="AF24" i="33"/>
  <c r="AF25" i="33"/>
  <c r="AF26" i="33"/>
  <c r="AF27" i="33"/>
  <c r="AF28" i="33"/>
  <c r="AF29" i="33"/>
  <c r="AF30" i="33"/>
  <c r="AF31" i="33"/>
  <c r="AF32" i="33"/>
  <c r="AF33" i="33"/>
  <c r="AF34" i="33"/>
  <c r="AF35" i="33"/>
  <c r="AF36" i="33"/>
  <c r="AF37" i="33"/>
  <c r="AF38" i="33"/>
  <c r="AF39" i="33"/>
  <c r="AF40" i="33"/>
  <c r="AF41" i="33"/>
  <c r="AF42" i="33"/>
  <c r="AF43" i="33"/>
  <c r="AF44" i="33"/>
  <c r="AF45" i="33"/>
  <c r="AF46" i="33"/>
  <c r="AF47" i="33"/>
  <c r="AF48" i="33"/>
  <c r="AF49" i="33"/>
  <c r="AF50" i="33"/>
  <c r="AF51" i="33"/>
  <c r="AF52" i="33"/>
  <c r="AF53" i="33"/>
  <c r="AF54" i="33"/>
  <c r="AF55" i="33"/>
  <c r="AF56" i="33"/>
  <c r="AF57" i="33"/>
  <c r="AF58" i="33"/>
  <c r="AF59" i="33"/>
  <c r="AF60" i="33"/>
  <c r="AF61" i="33"/>
  <c r="AF62" i="33"/>
  <c r="AF63" i="33"/>
  <c r="AF64" i="33"/>
  <c r="AF65" i="33"/>
  <c r="AF66" i="33"/>
  <c r="AF67" i="33"/>
  <c r="AF68" i="33"/>
  <c r="AF69" i="33"/>
  <c r="AF70" i="33"/>
  <c r="AF71" i="33"/>
  <c r="AF72" i="33"/>
  <c r="AF73" i="33"/>
  <c r="AF74" i="33"/>
  <c r="AF75" i="33"/>
  <c r="AF76" i="33"/>
  <c r="AF77" i="33"/>
  <c r="AF78" i="33"/>
  <c r="AF79" i="33"/>
  <c r="AF80" i="33"/>
  <c r="AF81" i="33"/>
  <c r="AF82" i="33"/>
  <c r="AF83" i="33"/>
  <c r="AF84" i="33"/>
  <c r="AF85" i="33"/>
  <c r="AF86" i="33"/>
  <c r="AF87" i="33"/>
  <c r="AF88" i="33"/>
  <c r="AF89" i="33"/>
  <c r="AF90" i="33"/>
  <c r="AF91" i="33"/>
  <c r="AF92" i="33"/>
  <c r="AF93" i="33"/>
  <c r="AF94" i="33"/>
  <c r="AF95" i="33"/>
  <c r="AF96" i="33"/>
  <c r="AF97" i="33"/>
  <c r="AF98" i="33"/>
  <c r="AF99" i="33"/>
  <c r="AF100" i="33"/>
  <c r="AF101" i="33"/>
  <c r="AF102" i="33"/>
  <c r="AF103" i="33"/>
  <c r="AF104" i="33"/>
  <c r="AF105" i="33"/>
  <c r="AF106" i="33"/>
  <c r="AF107" i="33"/>
  <c r="AF108" i="33"/>
  <c r="AF109" i="33"/>
  <c r="AF110" i="33"/>
  <c r="AF111" i="33"/>
  <c r="AF112" i="33"/>
  <c r="AF113" i="33"/>
  <c r="AF114" i="33"/>
  <c r="AF115" i="33"/>
  <c r="AF116" i="33"/>
  <c r="AF117" i="33"/>
  <c r="AF118" i="33"/>
  <c r="AF119" i="33"/>
  <c r="AF120" i="33"/>
  <c r="AF121" i="33"/>
  <c r="AF122" i="33"/>
  <c r="AF123" i="33"/>
  <c r="AF124" i="33"/>
  <c r="AF125" i="33"/>
  <c r="AF126" i="33"/>
  <c r="AF127" i="33"/>
  <c r="AF128" i="33"/>
  <c r="AF129" i="33"/>
  <c r="AF130" i="33"/>
  <c r="AF131" i="33"/>
  <c r="AF132" i="33"/>
  <c r="AF133" i="33"/>
  <c r="AF134" i="33"/>
  <c r="AF135" i="33"/>
  <c r="AF136" i="33"/>
  <c r="AF137" i="33"/>
  <c r="AF138" i="33"/>
  <c r="AF139" i="33"/>
  <c r="AF140" i="33"/>
  <c r="AF141" i="33"/>
  <c r="AF142" i="33"/>
  <c r="AF143" i="33"/>
  <c r="AF144" i="33"/>
  <c r="AF145" i="33"/>
  <c r="AF146" i="33"/>
  <c r="AF147" i="33"/>
  <c r="AF148" i="33"/>
  <c r="AF149" i="33"/>
  <c r="AF150" i="33"/>
  <c r="AF151" i="33"/>
  <c r="AF152" i="33"/>
  <c r="AF153" i="33"/>
  <c r="AF154" i="33"/>
  <c r="AF155" i="33"/>
  <c r="AF156" i="33"/>
  <c r="AF157" i="33"/>
  <c r="AF158" i="33"/>
  <c r="AF159" i="33"/>
  <c r="AF160" i="33"/>
  <c r="AF161" i="33"/>
  <c r="AF162" i="33"/>
  <c r="AF163" i="33"/>
  <c r="AF164" i="33"/>
  <c r="AF165" i="33"/>
  <c r="AF166" i="33"/>
  <c r="AF167" i="33"/>
  <c r="AF168" i="33"/>
  <c r="AF169" i="33"/>
  <c r="AF170" i="33"/>
  <c r="AF171" i="33"/>
  <c r="AF172" i="33"/>
  <c r="AF173" i="33"/>
  <c r="AF174" i="33"/>
  <c r="AF175" i="33"/>
  <c r="AF176" i="33"/>
  <c r="AF177" i="33"/>
  <c r="AF178" i="33"/>
  <c r="AF179" i="33"/>
  <c r="AF180" i="33"/>
  <c r="AF181" i="33"/>
  <c r="AF182" i="33"/>
  <c r="AF183" i="33"/>
  <c r="AF184" i="33"/>
  <c r="AF185" i="33"/>
  <c r="AF186" i="33"/>
  <c r="AF187" i="33"/>
  <c r="AF188" i="33"/>
  <c r="AF189" i="33"/>
  <c r="AF190" i="33"/>
  <c r="AF191" i="33"/>
  <c r="AF192" i="33"/>
  <c r="AF193" i="33"/>
  <c r="AF194" i="33"/>
  <c r="AF195" i="33"/>
  <c r="AF196" i="33"/>
  <c r="AF197" i="33"/>
  <c r="AF198" i="33"/>
  <c r="AF199" i="33"/>
  <c r="AF200" i="33"/>
  <c r="AF201" i="33"/>
  <c r="AF202" i="33"/>
  <c r="AF203" i="33"/>
  <c r="AF204" i="33"/>
  <c r="AF205" i="33"/>
  <c r="AF206" i="33"/>
  <c r="AF207" i="33"/>
  <c r="AF208" i="33"/>
  <c r="AF209" i="33"/>
  <c r="AF210" i="33"/>
  <c r="AF211" i="33"/>
  <c r="AF212" i="33"/>
  <c r="AF213" i="33"/>
  <c r="AF214" i="33"/>
  <c r="AF215" i="33"/>
  <c r="AF216" i="33"/>
  <c r="AF217" i="33"/>
  <c r="AF218" i="33"/>
  <c r="AF219" i="33"/>
  <c r="AF220" i="33"/>
  <c r="AF221" i="33"/>
  <c r="AF222" i="33"/>
  <c r="AF223" i="33"/>
  <c r="AF224" i="33"/>
  <c r="AF225" i="33"/>
  <c r="AF226" i="33"/>
  <c r="AF227" i="33"/>
  <c r="AF228" i="33"/>
  <c r="AF229" i="33"/>
  <c r="AF230" i="33"/>
  <c r="AF231" i="33"/>
  <c r="AF232" i="33"/>
  <c r="AF233" i="33"/>
  <c r="AF234" i="33"/>
  <c r="AF235" i="33"/>
  <c r="AF236" i="33"/>
  <c r="AF237" i="33"/>
  <c r="AF238" i="33"/>
  <c r="AF239" i="33"/>
  <c r="AF240" i="33"/>
  <c r="AF241" i="33"/>
  <c r="AF242" i="33"/>
  <c r="AF243" i="33"/>
  <c r="AF244" i="33"/>
  <c r="AF245" i="33"/>
  <c r="AF246" i="33"/>
  <c r="AF247" i="33"/>
  <c r="AF248" i="33"/>
  <c r="AF249" i="33"/>
  <c r="AF250" i="33"/>
  <c r="AF251" i="33"/>
  <c r="AF252" i="33"/>
  <c r="AF253" i="33"/>
  <c r="AF254" i="33"/>
  <c r="AF255" i="33"/>
  <c r="AF256" i="33"/>
  <c r="AF257" i="33"/>
  <c r="AF258" i="33"/>
  <c r="AF259" i="33"/>
  <c r="AF260" i="33"/>
  <c r="AF261" i="33"/>
  <c r="AF262" i="33"/>
  <c r="AF263" i="33"/>
  <c r="AF264" i="33"/>
  <c r="AF265" i="33"/>
  <c r="AF266" i="33"/>
  <c r="AF267" i="33"/>
  <c r="AF268" i="33"/>
  <c r="AF269" i="33"/>
  <c r="AF270" i="33"/>
  <c r="AF271" i="33"/>
  <c r="AF272" i="33"/>
  <c r="AF273" i="33"/>
  <c r="AF274" i="33"/>
  <c r="AF275" i="33"/>
  <c r="AF276" i="33"/>
  <c r="AF277" i="33"/>
  <c r="AF278" i="33"/>
  <c r="AF279" i="33"/>
  <c r="AF280" i="33"/>
  <c r="AF281" i="33"/>
  <c r="AF282" i="33"/>
  <c r="AF283" i="33"/>
  <c r="AF284" i="33"/>
  <c r="AF285" i="33"/>
  <c r="AF286" i="33"/>
  <c r="AF287" i="33"/>
  <c r="AF288" i="33"/>
  <c r="AF289" i="33"/>
  <c r="AF290" i="33"/>
  <c r="AF291" i="33"/>
  <c r="AF292" i="33"/>
  <c r="AF293" i="33"/>
  <c r="AF294" i="33"/>
  <c r="AF295" i="33"/>
  <c r="AF296" i="33"/>
  <c r="AF297" i="33"/>
  <c r="AF298" i="33"/>
  <c r="AF299" i="33"/>
  <c r="AF300" i="33"/>
  <c r="AF301" i="33"/>
  <c r="AF302" i="33"/>
  <c r="AF303" i="33"/>
  <c r="AF304" i="33"/>
  <c r="AF305" i="33"/>
  <c r="AF306" i="33"/>
  <c r="AF307" i="33"/>
  <c r="AF308" i="33"/>
  <c r="AF309" i="33"/>
  <c r="AF310" i="33"/>
  <c r="AF311" i="33"/>
  <c r="AF312" i="33"/>
  <c r="AF313" i="33"/>
  <c r="AF314" i="33"/>
  <c r="AF315" i="33"/>
  <c r="AF316" i="33"/>
  <c r="AF317" i="33"/>
  <c r="AF318" i="33"/>
  <c r="AF319" i="33"/>
  <c r="AF320" i="33"/>
  <c r="AF321" i="33"/>
  <c r="AF322" i="33"/>
  <c r="AF323" i="33"/>
  <c r="AF324" i="33"/>
  <c r="AF325" i="33"/>
  <c r="AF326" i="33"/>
  <c r="AF327" i="33"/>
  <c r="AF328" i="33"/>
  <c r="AF329" i="33"/>
  <c r="AF330" i="33"/>
  <c r="AF331" i="33"/>
  <c r="AF332" i="33"/>
  <c r="AF333" i="33"/>
  <c r="AF334" i="33"/>
  <c r="AF335" i="33"/>
  <c r="AF336" i="33"/>
  <c r="AF337" i="33"/>
  <c r="AF338" i="33"/>
  <c r="AF339" i="33"/>
  <c r="AF340" i="33"/>
  <c r="AF341" i="33"/>
  <c r="AF342" i="33"/>
  <c r="AF343" i="33"/>
  <c r="AF344" i="33"/>
  <c r="AF345" i="33"/>
  <c r="AF346" i="33"/>
  <c r="AF347" i="33"/>
  <c r="AF348" i="33"/>
  <c r="AF349" i="33"/>
  <c r="AF350" i="33"/>
  <c r="AF351" i="33"/>
  <c r="AF352" i="33"/>
  <c r="AF353" i="33"/>
  <c r="AF354" i="33"/>
  <c r="AF355" i="33"/>
  <c r="AF356" i="33"/>
  <c r="AF357" i="33"/>
  <c r="AF358" i="33"/>
  <c r="AF359" i="33"/>
  <c r="AF360" i="33"/>
  <c r="AF361" i="33"/>
  <c r="AF362" i="33"/>
  <c r="AF363" i="33"/>
  <c r="AF364" i="33"/>
  <c r="AF365" i="33"/>
  <c r="AF366" i="33"/>
  <c r="AF367" i="33"/>
  <c r="AF368" i="33"/>
  <c r="AF369" i="33"/>
  <c r="AF370" i="33"/>
  <c r="AF371" i="33"/>
  <c r="AF372" i="33"/>
  <c r="AF373" i="33"/>
  <c r="AF374" i="33"/>
  <c r="AF375" i="33"/>
  <c r="AF376" i="33"/>
  <c r="AF377" i="33"/>
  <c r="AF378" i="33"/>
  <c r="AF379" i="33"/>
  <c r="AF380" i="33"/>
  <c r="AF381" i="33"/>
  <c r="AF382" i="33"/>
  <c r="AF383" i="33"/>
  <c r="AF384" i="33"/>
  <c r="AF385" i="33"/>
  <c r="AF386" i="33"/>
  <c r="AF387" i="33"/>
  <c r="AF388" i="33"/>
  <c r="AF389" i="33"/>
  <c r="AF390" i="33"/>
  <c r="AF391" i="33"/>
  <c r="AF392" i="33"/>
  <c r="AF393" i="33"/>
  <c r="AF394" i="33"/>
  <c r="AF395" i="33"/>
  <c r="AF396" i="33"/>
  <c r="AF397" i="33"/>
  <c r="AF398" i="33"/>
  <c r="AF399" i="33"/>
  <c r="AF400" i="33"/>
  <c r="AF401" i="33"/>
  <c r="AF402" i="33"/>
  <c r="AF403" i="33"/>
  <c r="AF404" i="33"/>
  <c r="AF405" i="33"/>
  <c r="AF406" i="33"/>
  <c r="AF407" i="33"/>
  <c r="AF408" i="33"/>
  <c r="AF409" i="33"/>
  <c r="AF410" i="33"/>
  <c r="AF411" i="33"/>
  <c r="AF412" i="33"/>
  <c r="AF413" i="33"/>
  <c r="AF414" i="33"/>
  <c r="AF415" i="33"/>
  <c r="AF416" i="33"/>
  <c r="AF417" i="33"/>
  <c r="AF418" i="33"/>
  <c r="AF419" i="33"/>
  <c r="AF420" i="33"/>
  <c r="AF421" i="33"/>
  <c r="AF422" i="33"/>
  <c r="AF423" i="33"/>
  <c r="AF424" i="33"/>
  <c r="AF425" i="33"/>
  <c r="AF426" i="33"/>
  <c r="AF427" i="33"/>
  <c r="AF428" i="33"/>
  <c r="AF429" i="33"/>
  <c r="AF430" i="33"/>
  <c r="AF431" i="33"/>
  <c r="AF432" i="33"/>
  <c r="AF433" i="33"/>
  <c r="AF434" i="33"/>
  <c r="AF435" i="33"/>
  <c r="AF436" i="33"/>
  <c r="AF437" i="33"/>
  <c r="AF438" i="33"/>
  <c r="AF439" i="33"/>
  <c r="AF440" i="33"/>
  <c r="AF441" i="33"/>
  <c r="AF442" i="33"/>
  <c r="AF443" i="33"/>
  <c r="AF444" i="33"/>
  <c r="AF445" i="33"/>
  <c r="AF446" i="33"/>
  <c r="AF447" i="33"/>
  <c r="AF448" i="33"/>
  <c r="AF449" i="33"/>
  <c r="AF450" i="33"/>
  <c r="AF451" i="33"/>
  <c r="AF452" i="33"/>
  <c r="AF453" i="33"/>
  <c r="AF454" i="33"/>
  <c r="AF455" i="33"/>
  <c r="AF456" i="33"/>
  <c r="AF457" i="33"/>
  <c r="AF458" i="33"/>
  <c r="AF459" i="33"/>
  <c r="AF460" i="33"/>
  <c r="AF461" i="33"/>
  <c r="AF462" i="33"/>
  <c r="AF463" i="33"/>
  <c r="AF464" i="33"/>
  <c r="AF465" i="33"/>
  <c r="AF466" i="33"/>
  <c r="AF467" i="33"/>
  <c r="AF468" i="33"/>
  <c r="AF469" i="33"/>
  <c r="AF470" i="33"/>
  <c r="AF471" i="33"/>
  <c r="AF472" i="33"/>
  <c r="AF473" i="33"/>
  <c r="AF474" i="33"/>
  <c r="AF475" i="33"/>
  <c r="AF476" i="33"/>
  <c r="AF477" i="33"/>
  <c r="AF478" i="33"/>
  <c r="AF479" i="33"/>
  <c r="AF480" i="33"/>
  <c r="AF481" i="33"/>
  <c r="AF482" i="33"/>
  <c r="AF483" i="33"/>
  <c r="AF484" i="33"/>
  <c r="AF485" i="33"/>
  <c r="AF486" i="33"/>
  <c r="AF487" i="33"/>
  <c r="AF488" i="33"/>
  <c r="AF489" i="33"/>
  <c r="AF490" i="33"/>
  <c r="AF491" i="33"/>
  <c r="AF492" i="33"/>
  <c r="AF493" i="33"/>
  <c r="AF494" i="33"/>
  <c r="AF495" i="33"/>
  <c r="AF496" i="33"/>
  <c r="AF497" i="33"/>
  <c r="AF498" i="33"/>
  <c r="AF499" i="33"/>
  <c r="AF500" i="33"/>
  <c r="AF501" i="33"/>
  <c r="AF502" i="33"/>
  <c r="AF503" i="33"/>
  <c r="AF504" i="33"/>
  <c r="AF505" i="33"/>
  <c r="AF506" i="33"/>
  <c r="AF507" i="33"/>
  <c r="AF508" i="33"/>
  <c r="AF509" i="33"/>
  <c r="AF510" i="33"/>
  <c r="AF511" i="33"/>
  <c r="AF512" i="33"/>
  <c r="AF513" i="33"/>
  <c r="AF514" i="33"/>
  <c r="AF515" i="33"/>
  <c r="AF516" i="33"/>
  <c r="AF517" i="33"/>
  <c r="AF518" i="33"/>
  <c r="AF519" i="33"/>
  <c r="AF520" i="33"/>
  <c r="AF521" i="33"/>
  <c r="AF522" i="33"/>
  <c r="AF523" i="33"/>
  <c r="AF524" i="33"/>
  <c r="AF525" i="33"/>
  <c r="AF526" i="33"/>
  <c r="AF527" i="33"/>
  <c r="AF528" i="33"/>
  <c r="AF529" i="33"/>
  <c r="AF530" i="33"/>
  <c r="AF531" i="33"/>
  <c r="AF532" i="33"/>
  <c r="AF533" i="33"/>
  <c r="AF534" i="33"/>
  <c r="AF535" i="33"/>
  <c r="AF536" i="33"/>
  <c r="AF537" i="33"/>
  <c r="AF538" i="33"/>
  <c r="AF539" i="33"/>
  <c r="AF540" i="33"/>
  <c r="AF541" i="33"/>
  <c r="AF542" i="33"/>
  <c r="AF543" i="33"/>
  <c r="AF544" i="33"/>
  <c r="AF545" i="33"/>
  <c r="AF546" i="33"/>
  <c r="AF547" i="33"/>
  <c r="AF548" i="33"/>
  <c r="AF549" i="33"/>
  <c r="AF550" i="33"/>
  <c r="AF551" i="33"/>
  <c r="AF552" i="33"/>
  <c r="AF553" i="33"/>
  <c r="AF554" i="33"/>
  <c r="AF555" i="33"/>
  <c r="AF556" i="33"/>
  <c r="AF557" i="33"/>
  <c r="AF558" i="33"/>
  <c r="AF559" i="33"/>
  <c r="AF560" i="33"/>
  <c r="AF561" i="33"/>
  <c r="AF562" i="33"/>
  <c r="AF563" i="33"/>
  <c r="AF564" i="33"/>
  <c r="AF565" i="33"/>
  <c r="AF566" i="33"/>
  <c r="AF567" i="33"/>
  <c r="AF568" i="33"/>
  <c r="AF569" i="33"/>
  <c r="AF570" i="33"/>
  <c r="AF571" i="33"/>
  <c r="AF572" i="33"/>
  <c r="AF573" i="33"/>
  <c r="AF574" i="33"/>
  <c r="AF575" i="33"/>
  <c r="AF576" i="33"/>
  <c r="AF577" i="33"/>
  <c r="AF578" i="33"/>
  <c r="AF579" i="33"/>
  <c r="AF580" i="33"/>
  <c r="AF581" i="33"/>
  <c r="AF582" i="33"/>
  <c r="AF583" i="33"/>
  <c r="AF584" i="33"/>
  <c r="AF585" i="33"/>
  <c r="AF586" i="33"/>
  <c r="AF587" i="33"/>
  <c r="AF588" i="33"/>
  <c r="AF589" i="33"/>
  <c r="AF590" i="33"/>
  <c r="AF591" i="33"/>
  <c r="AF592" i="33"/>
  <c r="AF593" i="33"/>
  <c r="AF594" i="33"/>
  <c r="AF595" i="33"/>
  <c r="AF596" i="33"/>
  <c r="AF597" i="33"/>
  <c r="AF598" i="33"/>
  <c r="AF599" i="33"/>
  <c r="AF600" i="33"/>
  <c r="AF601" i="33"/>
  <c r="AF602" i="33"/>
  <c r="AF603" i="33"/>
  <c r="AF604" i="33"/>
  <c r="AF605" i="33"/>
  <c r="AF606" i="33"/>
  <c r="AF607" i="33"/>
  <c r="AF608" i="33"/>
  <c r="AF609" i="33"/>
  <c r="AF610" i="33"/>
  <c r="AF611" i="33"/>
  <c r="AF612" i="33"/>
  <c r="AF613" i="33"/>
  <c r="AF614" i="33"/>
  <c r="AF615" i="33"/>
  <c r="AF616" i="33"/>
  <c r="AF617" i="33"/>
  <c r="AF618" i="33"/>
  <c r="AF619" i="33"/>
  <c r="AF620" i="33"/>
  <c r="AF621" i="33"/>
  <c r="AF622" i="33"/>
  <c r="AF623" i="33"/>
  <c r="AF624" i="33"/>
  <c r="AF625" i="33"/>
  <c r="AF626" i="33"/>
  <c r="AF627" i="33"/>
  <c r="AF628" i="33"/>
  <c r="AF629" i="33"/>
  <c r="AF630" i="33"/>
  <c r="AF631" i="33"/>
  <c r="AF632" i="33"/>
  <c r="AF633" i="33"/>
  <c r="AF634" i="33"/>
  <c r="AF635" i="33"/>
  <c r="AF636" i="33"/>
  <c r="AF637" i="33"/>
  <c r="AF638" i="33"/>
  <c r="AF639" i="33"/>
  <c r="AF640" i="33"/>
  <c r="AF641" i="33"/>
  <c r="AF642" i="33"/>
  <c r="AF643" i="33"/>
  <c r="AF644" i="33"/>
  <c r="AF645" i="33"/>
  <c r="AF646" i="33"/>
  <c r="AF647" i="33"/>
  <c r="AF648" i="33"/>
  <c r="AF649" i="33"/>
  <c r="AF650" i="33"/>
  <c r="AF651" i="33"/>
  <c r="AF652" i="33"/>
  <c r="AF653" i="33"/>
  <c r="AF654" i="33"/>
  <c r="AF655" i="33"/>
  <c r="AF656" i="33"/>
  <c r="AF657" i="33"/>
  <c r="AF658" i="33"/>
  <c r="AF659" i="33"/>
  <c r="AF660" i="33"/>
  <c r="AF661" i="33"/>
  <c r="AF662" i="33"/>
  <c r="AF663" i="33"/>
  <c r="AF664" i="33"/>
  <c r="AF665" i="33"/>
  <c r="AF666" i="33"/>
  <c r="AF667" i="33"/>
  <c r="AF668" i="33"/>
  <c r="AF669" i="33"/>
  <c r="AF670" i="33"/>
  <c r="AF671" i="33"/>
  <c r="AF672" i="33"/>
  <c r="AF673" i="33"/>
  <c r="AF674" i="33"/>
  <c r="AF675" i="33"/>
  <c r="AF676" i="33"/>
  <c r="AF677" i="33"/>
  <c r="AF678" i="33"/>
  <c r="AF679" i="33"/>
  <c r="AF680" i="33"/>
  <c r="AF681" i="33"/>
  <c r="AF682" i="33"/>
  <c r="AF683" i="33"/>
  <c r="AF684" i="33"/>
  <c r="AF685" i="33"/>
  <c r="AF686" i="33"/>
  <c r="AF687" i="33"/>
  <c r="AF688" i="33"/>
  <c r="AF689" i="33"/>
  <c r="AF690" i="33"/>
  <c r="AF691" i="33"/>
  <c r="AF692" i="33"/>
  <c r="AF693" i="33"/>
  <c r="AF694" i="33"/>
  <c r="AF695" i="33"/>
  <c r="AF696" i="33"/>
  <c r="AF697" i="33"/>
  <c r="AF698" i="33"/>
  <c r="AF699" i="33"/>
  <c r="AF700" i="33"/>
  <c r="AF701" i="33"/>
  <c r="AF702" i="33"/>
  <c r="AF703" i="33"/>
  <c r="AF704" i="33"/>
  <c r="AF705" i="33"/>
  <c r="AF706" i="33"/>
  <c r="AF707" i="33"/>
  <c r="AF708" i="33"/>
  <c r="AF709" i="33"/>
  <c r="AF710" i="33"/>
  <c r="AF711" i="33"/>
  <c r="AF712" i="33"/>
  <c r="AF713" i="33"/>
  <c r="AF714" i="33"/>
  <c r="AF715" i="33"/>
  <c r="AF716" i="33"/>
  <c r="AF717" i="33"/>
  <c r="AF718" i="33"/>
  <c r="AF719" i="33"/>
  <c r="AF720" i="33"/>
  <c r="AF721" i="33"/>
  <c r="AF722" i="33"/>
  <c r="AF723" i="33"/>
  <c r="AF724" i="33"/>
  <c r="AF725" i="33"/>
  <c r="AF726" i="33"/>
  <c r="AF727" i="33"/>
  <c r="AF728" i="33"/>
  <c r="AF729" i="33"/>
  <c r="AF730" i="33"/>
  <c r="AF731" i="33"/>
  <c r="AF732" i="33"/>
  <c r="AF733" i="33"/>
  <c r="AF734" i="33"/>
  <c r="AF735" i="33"/>
  <c r="AF736" i="33"/>
  <c r="AF737" i="33"/>
  <c r="AF738" i="33"/>
  <c r="AF739" i="33"/>
  <c r="AF740" i="33"/>
  <c r="AF741" i="33"/>
  <c r="AF742" i="33"/>
  <c r="AF743" i="33"/>
  <c r="AF744" i="33"/>
  <c r="AF745" i="33"/>
  <c r="AF746" i="33"/>
  <c r="AF747" i="33"/>
  <c r="AF748" i="33"/>
  <c r="AF749" i="33"/>
  <c r="AF750" i="33"/>
  <c r="AF751" i="33"/>
  <c r="AF752" i="33"/>
  <c r="AF753" i="33"/>
  <c r="AF754" i="33"/>
  <c r="AF755" i="33"/>
  <c r="AF756" i="33"/>
  <c r="AF757" i="33"/>
  <c r="AF758" i="33"/>
  <c r="AF759" i="33"/>
  <c r="AF760" i="33"/>
  <c r="AF761" i="33"/>
  <c r="AF762" i="33"/>
  <c r="AF763" i="33"/>
  <c r="AF764" i="33"/>
  <c r="AF765" i="33"/>
  <c r="AF766" i="33"/>
  <c r="AF767" i="33"/>
  <c r="AF768" i="33"/>
  <c r="AF769" i="33"/>
  <c r="AF770" i="33"/>
  <c r="AF771" i="33"/>
  <c r="AF772" i="33"/>
  <c r="AF773" i="33"/>
  <c r="AF774" i="33"/>
  <c r="AF775" i="33"/>
  <c r="AF776" i="33"/>
  <c r="AF777" i="33"/>
  <c r="AF778" i="33"/>
  <c r="AF779" i="33"/>
  <c r="AF780" i="33"/>
  <c r="AF781" i="33"/>
  <c r="AF782" i="33"/>
  <c r="AF783" i="33"/>
  <c r="AF784" i="33"/>
  <c r="AF785" i="33"/>
  <c r="AF786" i="33"/>
  <c r="AF787" i="33"/>
  <c r="AF788" i="33"/>
  <c r="AF789" i="33"/>
  <c r="AF790" i="33"/>
  <c r="AF791" i="33"/>
  <c r="AF792" i="33"/>
  <c r="AF793" i="33"/>
  <c r="AF794" i="33"/>
  <c r="AF795" i="33"/>
  <c r="AF796" i="33"/>
  <c r="AF797" i="33"/>
  <c r="AF798" i="33"/>
  <c r="AF799" i="33"/>
  <c r="AF800" i="33"/>
  <c r="AF801" i="33"/>
  <c r="AF802" i="33"/>
  <c r="AF803" i="33"/>
  <c r="AF804" i="33"/>
  <c r="AF805" i="33"/>
  <c r="AF806" i="33"/>
  <c r="AF807" i="33"/>
  <c r="AF808" i="33"/>
  <c r="AF809" i="33"/>
  <c r="AF810" i="33"/>
  <c r="AF811" i="33"/>
  <c r="AF812" i="33"/>
  <c r="AF813" i="33"/>
  <c r="AF814" i="33"/>
  <c r="AF815" i="33"/>
  <c r="AF816" i="33"/>
  <c r="AF817" i="33"/>
  <c r="AF818" i="33"/>
  <c r="AF819" i="33"/>
  <c r="AF820" i="33"/>
  <c r="AF821" i="33"/>
  <c r="AF822" i="33"/>
  <c r="AF823" i="33"/>
  <c r="AF824" i="33"/>
  <c r="AF825" i="33"/>
  <c r="AF826" i="33"/>
  <c r="AF827" i="33"/>
  <c r="AF828" i="33"/>
  <c r="AF829" i="33"/>
  <c r="AF830" i="33"/>
  <c r="AF831" i="33"/>
  <c r="AF832" i="33"/>
  <c r="AF833" i="33"/>
  <c r="AF834" i="33"/>
  <c r="AF835" i="33"/>
  <c r="AF836" i="33"/>
  <c r="AF837" i="33"/>
  <c r="AF838" i="33"/>
  <c r="AF839" i="33"/>
  <c r="AF840" i="33"/>
  <c r="AF841" i="33"/>
  <c r="AF842" i="33"/>
  <c r="AF843" i="33"/>
  <c r="AF844" i="33"/>
  <c r="AF845" i="33"/>
  <c r="AF846" i="33"/>
  <c r="AF847" i="33"/>
  <c r="AF848" i="33"/>
  <c r="AF849" i="33"/>
  <c r="AF850" i="33"/>
  <c r="AF851" i="33"/>
  <c r="AF852" i="33"/>
  <c r="AF853" i="33"/>
  <c r="AF854" i="33"/>
  <c r="AF855" i="33"/>
  <c r="AF856" i="33"/>
  <c r="AF857" i="33"/>
  <c r="AF858" i="33"/>
  <c r="AF859" i="33"/>
  <c r="AF860" i="33"/>
  <c r="AF861" i="33"/>
  <c r="AF862" i="33"/>
  <c r="AF863" i="33"/>
  <c r="AF864" i="33"/>
  <c r="AF865" i="33"/>
  <c r="AF866" i="33"/>
  <c r="AF867" i="33"/>
  <c r="AF868" i="33"/>
  <c r="AF869" i="33"/>
  <c r="AF870" i="33"/>
  <c r="AF871" i="33"/>
  <c r="AF872" i="33"/>
  <c r="AF873" i="33"/>
  <c r="AF874" i="33"/>
  <c r="AF875" i="33"/>
  <c r="AF876" i="33"/>
  <c r="AF877" i="33"/>
  <c r="AF878" i="33"/>
  <c r="AF879" i="33"/>
  <c r="AF880" i="33"/>
  <c r="AF881" i="33"/>
  <c r="AF882" i="33"/>
  <c r="AF883" i="33"/>
  <c r="AF884" i="33"/>
  <c r="AF885" i="33"/>
  <c r="AF886" i="33"/>
  <c r="AF887" i="33"/>
  <c r="AF888" i="33"/>
  <c r="AF889" i="33"/>
  <c r="AF890" i="33"/>
  <c r="AF891" i="33"/>
  <c r="AF892" i="33"/>
  <c r="AF893" i="33"/>
  <c r="AF894" i="33"/>
  <c r="AF895" i="33"/>
  <c r="AF896" i="33"/>
  <c r="AF897" i="33"/>
  <c r="AF898" i="33"/>
  <c r="AF899" i="33"/>
  <c r="AF900" i="33"/>
  <c r="AF901" i="33"/>
  <c r="AF902" i="33"/>
  <c r="AF903" i="33"/>
  <c r="AF904" i="33"/>
  <c r="AF905" i="33"/>
  <c r="AF906" i="33"/>
  <c r="AF907" i="33"/>
  <c r="AF908" i="33"/>
  <c r="AF909" i="33"/>
  <c r="AF910" i="33"/>
  <c r="AF911" i="33"/>
  <c r="AF912" i="33"/>
  <c r="AF913" i="33"/>
  <c r="AF914" i="33"/>
  <c r="AF915" i="33"/>
  <c r="AF916" i="33"/>
  <c r="AF917" i="33"/>
  <c r="AF918" i="33"/>
  <c r="AF919" i="33"/>
  <c r="AF920" i="33"/>
  <c r="AF921" i="33"/>
  <c r="AF922" i="33"/>
  <c r="AF923" i="33"/>
  <c r="AF924" i="33"/>
  <c r="AF925" i="33"/>
  <c r="AF926" i="33"/>
  <c r="AF927" i="33"/>
  <c r="AF928" i="33"/>
  <c r="AF929" i="33"/>
  <c r="AF930" i="33"/>
  <c r="AF931" i="33"/>
  <c r="AF932" i="33"/>
  <c r="AF933" i="33"/>
  <c r="AF934" i="33"/>
  <c r="AF935" i="33"/>
  <c r="AF936" i="33"/>
  <c r="AF937" i="33"/>
  <c r="AF938" i="33"/>
  <c r="AF939" i="33"/>
  <c r="AF940" i="33"/>
  <c r="AF941" i="33"/>
  <c r="AF942" i="33"/>
  <c r="AF943" i="33"/>
  <c r="AF944" i="33"/>
  <c r="AF945" i="33"/>
  <c r="AF946" i="33"/>
  <c r="AF947" i="33"/>
  <c r="AF948" i="33"/>
  <c r="AF949" i="33"/>
  <c r="AF950" i="33"/>
  <c r="AF951" i="33"/>
  <c r="AF952" i="33"/>
  <c r="AF953" i="33"/>
  <c r="AF954" i="33"/>
  <c r="AF955" i="33"/>
  <c r="AF956" i="33"/>
  <c r="AF957" i="33"/>
  <c r="AF958" i="33"/>
  <c r="AF959" i="33"/>
  <c r="AF960" i="33"/>
  <c r="AF961" i="33"/>
  <c r="AF962" i="33"/>
  <c r="AF963" i="33"/>
  <c r="AF964" i="33"/>
  <c r="AF965" i="33"/>
  <c r="AF966" i="33"/>
  <c r="AF967" i="33"/>
  <c r="AF968" i="33"/>
  <c r="AF969" i="33"/>
  <c r="AF970" i="33"/>
  <c r="AF971" i="33"/>
  <c r="AF972" i="33"/>
  <c r="AF973" i="33"/>
  <c r="AF974" i="33"/>
  <c r="AF975" i="33"/>
  <c r="AF976" i="33"/>
  <c r="AF977" i="33"/>
  <c r="AF978" i="33"/>
  <c r="AF979" i="33"/>
  <c r="AF980" i="33"/>
  <c r="AF981" i="33"/>
  <c r="AF982" i="33"/>
  <c r="AF983" i="33"/>
  <c r="AF984" i="33"/>
  <c r="AF985" i="33"/>
  <c r="AF986" i="33"/>
  <c r="AF987" i="33"/>
  <c r="AF988" i="33"/>
  <c r="AF989" i="33"/>
  <c r="AF990" i="33"/>
  <c r="AF991" i="33"/>
  <c r="AF992" i="33"/>
  <c r="AF993" i="33"/>
  <c r="AF994" i="33"/>
  <c r="AF995" i="33"/>
  <c r="AF996" i="33"/>
  <c r="AF997" i="33"/>
  <c r="AF998" i="33"/>
  <c r="AF999" i="33"/>
  <c r="AF1000" i="33"/>
  <c r="AF1001" i="33"/>
  <c r="AF1002" i="33"/>
  <c r="AF1003" i="33"/>
  <c r="AF1004" i="33"/>
  <c r="AF1005" i="33"/>
  <c r="AF1006" i="33"/>
  <c r="AF1007" i="33"/>
  <c r="AF1008" i="33"/>
  <c r="AF1009" i="33"/>
  <c r="AF1010" i="33"/>
  <c r="AF1011" i="33"/>
  <c r="AF1012" i="33"/>
  <c r="AF1013" i="33"/>
  <c r="AF1014" i="33"/>
  <c r="AF1015" i="33"/>
  <c r="AF1016" i="33"/>
  <c r="AF1017" i="33"/>
  <c r="AF1018" i="33"/>
  <c r="AF1019" i="33"/>
  <c r="AF1020" i="33"/>
  <c r="AF1021" i="33"/>
  <c r="AF1022" i="33"/>
  <c r="AF1023" i="33"/>
  <c r="AF1024" i="33"/>
  <c r="AF1025" i="33"/>
  <c r="AF1026" i="33"/>
  <c r="AF1027" i="33"/>
  <c r="AF1028" i="33"/>
  <c r="AF1029" i="33"/>
  <c r="AF1030" i="33"/>
  <c r="AF1031" i="33"/>
  <c r="AF1032" i="33"/>
  <c r="AF1033" i="33"/>
  <c r="AF1034" i="33"/>
  <c r="AF1035" i="33"/>
  <c r="AF1036" i="33"/>
  <c r="AF1037" i="33"/>
  <c r="AF1038" i="33"/>
  <c r="AF1039" i="33"/>
  <c r="AF1040" i="33"/>
  <c r="AF1041" i="33"/>
  <c r="AF1042" i="33"/>
  <c r="AF1043" i="33"/>
  <c r="AF1044" i="33"/>
  <c r="AF1045" i="33"/>
  <c r="AF1046" i="33"/>
  <c r="AF1047" i="33"/>
  <c r="AF1048" i="33"/>
  <c r="AF1049" i="33"/>
  <c r="AF1050" i="33"/>
  <c r="AF1051" i="33"/>
  <c r="AF1052" i="33"/>
  <c r="AF1053" i="33"/>
  <c r="AF1054" i="33"/>
  <c r="AF1055" i="33"/>
  <c r="AF1056" i="33"/>
  <c r="AF1057" i="33"/>
  <c r="AF1058" i="33"/>
  <c r="AF1059" i="33"/>
  <c r="AF1060" i="33"/>
  <c r="AF1061" i="33"/>
  <c r="AF1062" i="33"/>
  <c r="AF1063" i="33"/>
  <c r="AF1064" i="33"/>
  <c r="AF1065" i="33"/>
  <c r="AF1066" i="33"/>
  <c r="AF1067" i="33"/>
  <c r="AF1068" i="33"/>
  <c r="AF1069" i="33"/>
  <c r="AF1070" i="33"/>
  <c r="AF1071" i="33"/>
  <c r="AF1072" i="33"/>
  <c r="AF1073" i="33"/>
  <c r="AF1074" i="33"/>
  <c r="AF1075" i="33"/>
  <c r="AF1076" i="33"/>
  <c r="AF1077" i="33"/>
  <c r="AF1078" i="33"/>
  <c r="AF1079" i="33"/>
  <c r="AF1080" i="33"/>
  <c r="AF1081" i="33"/>
  <c r="AF1082" i="33"/>
  <c r="AF1083" i="33"/>
  <c r="AF1084" i="33"/>
  <c r="AF1085" i="33"/>
  <c r="AF1086" i="33"/>
  <c r="AF1087" i="33"/>
  <c r="AF1088" i="33"/>
  <c r="AF1089" i="33"/>
  <c r="AF1090" i="33"/>
  <c r="AF1091" i="33"/>
  <c r="AF1092" i="33"/>
  <c r="AF1093" i="33"/>
  <c r="AF1094" i="33"/>
  <c r="AF1095" i="33"/>
  <c r="AF1096" i="33"/>
  <c r="AF1097" i="33"/>
  <c r="AF1098" i="33"/>
  <c r="AF1099" i="33"/>
  <c r="AF1100" i="33"/>
  <c r="AF1101" i="33"/>
  <c r="AF1102" i="33"/>
  <c r="AF1103" i="33"/>
  <c r="AF1104" i="33"/>
  <c r="AF1105" i="33"/>
  <c r="AF1106" i="33"/>
  <c r="AF1107" i="33"/>
  <c r="AF1108" i="33"/>
  <c r="AF1109" i="33"/>
  <c r="AF1110" i="33"/>
  <c r="AF1111" i="33"/>
  <c r="AF1112" i="33"/>
  <c r="AF1113" i="33"/>
  <c r="AF1114" i="33"/>
  <c r="AF1115" i="33"/>
  <c r="AF1116" i="33"/>
  <c r="AF1117" i="33"/>
  <c r="AF1118" i="33"/>
  <c r="AF1119" i="33"/>
  <c r="AF1120" i="33"/>
  <c r="AF1121" i="33"/>
  <c r="AF1122" i="33"/>
  <c r="AF1123" i="33"/>
  <c r="AF1124" i="33"/>
  <c r="AF1125" i="33"/>
  <c r="AF1126" i="33"/>
  <c r="AF1127" i="33"/>
  <c r="AF1128" i="33"/>
  <c r="AF1129" i="33"/>
  <c r="AF1130" i="33"/>
  <c r="AF1131" i="33"/>
  <c r="AF1132" i="33"/>
  <c r="AF1133" i="33"/>
  <c r="AF1134" i="33"/>
  <c r="AF1135" i="33"/>
  <c r="AF1136" i="33"/>
  <c r="AF1137" i="33"/>
  <c r="AF1138" i="33"/>
  <c r="AF1139" i="33"/>
  <c r="AF1140" i="33"/>
  <c r="AF1141" i="33"/>
  <c r="AF1142" i="33"/>
  <c r="AF1143" i="33"/>
  <c r="AF1144" i="33"/>
  <c r="AF1145" i="33"/>
  <c r="AF1146" i="33"/>
  <c r="AF1147" i="33"/>
  <c r="AF1148" i="33"/>
  <c r="AF1149" i="33"/>
  <c r="AF1150" i="33"/>
  <c r="AF1151" i="33"/>
  <c r="AF1152" i="33"/>
  <c r="AF1153" i="33"/>
  <c r="AF1154" i="33"/>
  <c r="AF1155" i="33"/>
  <c r="AF1156" i="33"/>
  <c r="AF1157" i="33"/>
  <c r="AF1158" i="33"/>
  <c r="AF1159" i="33"/>
  <c r="AF1160" i="33"/>
  <c r="AF1161" i="33"/>
  <c r="AF1162" i="33"/>
  <c r="AF1163" i="33"/>
  <c r="AF1164" i="33"/>
  <c r="AF1165" i="33"/>
  <c r="AF1166" i="33"/>
  <c r="AF1167" i="33"/>
  <c r="AF1168" i="33"/>
  <c r="AF1169" i="33"/>
  <c r="AF1170" i="33"/>
  <c r="AF1171" i="33"/>
  <c r="AF1172" i="33"/>
  <c r="AF1173" i="33"/>
  <c r="AF1174" i="33"/>
  <c r="AF1175" i="33"/>
  <c r="AF1176" i="33"/>
  <c r="AF1177" i="33"/>
  <c r="AF1178" i="33"/>
  <c r="AF1179" i="33"/>
  <c r="AF1180" i="33"/>
  <c r="AF1181" i="33"/>
  <c r="AF1182" i="33"/>
  <c r="AF1183" i="33"/>
  <c r="AF1184" i="33"/>
  <c r="AF1185" i="33"/>
  <c r="AF1186" i="33"/>
  <c r="AF1187" i="33"/>
  <c r="AF1188" i="33"/>
  <c r="AF1189" i="33"/>
  <c r="AF1190" i="33"/>
  <c r="AF1191" i="33"/>
  <c r="AF1192" i="33"/>
  <c r="AF1193" i="33"/>
  <c r="AF1194" i="33"/>
  <c r="AF1195" i="33"/>
  <c r="AF1196" i="33"/>
  <c r="AF1197" i="33"/>
  <c r="AF1198" i="33"/>
  <c r="AF1199" i="33"/>
  <c r="AF1200" i="33"/>
  <c r="AF1201" i="33"/>
  <c r="AF1202" i="33"/>
  <c r="AF1203" i="33"/>
  <c r="AF1204" i="33"/>
  <c r="AF1205" i="33"/>
  <c r="AF1206" i="33"/>
  <c r="AF1207" i="33"/>
  <c r="AF1208" i="33"/>
  <c r="AF1209" i="33"/>
  <c r="AF1210" i="33"/>
  <c r="AF1211" i="33"/>
  <c r="AF1212" i="33"/>
  <c r="AF1213" i="33"/>
  <c r="AF1214" i="33"/>
  <c r="AF1215" i="33"/>
  <c r="AF1216" i="33"/>
  <c r="AF1217" i="33"/>
  <c r="AF1218" i="33"/>
  <c r="AF1219" i="33"/>
  <c r="AF1220" i="33"/>
  <c r="AF1221" i="33"/>
  <c r="AF1222" i="33"/>
  <c r="AF1223" i="33"/>
  <c r="AF1224" i="33"/>
  <c r="AF1225" i="33"/>
  <c r="AF1226" i="33"/>
  <c r="AF1227" i="33"/>
  <c r="AF1228" i="33"/>
  <c r="AF1229" i="33"/>
  <c r="AF1230" i="33"/>
  <c r="AF1231" i="33"/>
  <c r="AF1232" i="33"/>
  <c r="AF1233" i="33"/>
  <c r="AF1234" i="33"/>
  <c r="AF1235" i="33"/>
  <c r="AF1236" i="33"/>
  <c r="AF1237" i="33"/>
  <c r="AF1238" i="33"/>
  <c r="AF1239" i="33"/>
  <c r="AF1240" i="33"/>
  <c r="AF1241" i="33"/>
  <c r="AF1242" i="33"/>
  <c r="AF1243" i="33"/>
  <c r="AF1244" i="33"/>
  <c r="AF1245" i="33"/>
  <c r="AF1246" i="33"/>
  <c r="AF1247" i="33"/>
  <c r="AF1248" i="33"/>
  <c r="AF1249" i="33"/>
  <c r="AF1250" i="33"/>
  <c r="AF1251" i="33"/>
  <c r="AF1252" i="33"/>
  <c r="AF1253" i="33"/>
  <c r="AF1254" i="33"/>
  <c r="AF1255" i="33"/>
  <c r="AF1256" i="33"/>
  <c r="AF1257" i="33"/>
  <c r="AF1258" i="33"/>
  <c r="AF1259" i="33"/>
  <c r="AF1260" i="33"/>
  <c r="AF1261" i="33"/>
  <c r="AF1262" i="33"/>
  <c r="AF1263" i="33"/>
  <c r="AF1264" i="33"/>
  <c r="AF1265" i="33"/>
  <c r="AF1266" i="33"/>
  <c r="AF1267" i="33"/>
  <c r="AF1268" i="33"/>
  <c r="AF1269" i="33"/>
  <c r="AF1270" i="33"/>
  <c r="AF1271" i="33"/>
  <c r="AF1272" i="33"/>
  <c r="AF1273" i="33"/>
  <c r="AF1274" i="33"/>
  <c r="AF1275" i="33"/>
  <c r="AF1276" i="33"/>
  <c r="AF1277" i="33"/>
  <c r="AF1278" i="33"/>
  <c r="AF1279" i="33"/>
  <c r="AF1280" i="33"/>
  <c r="AF1281" i="33"/>
  <c r="AF1282" i="33"/>
  <c r="AF1283" i="33"/>
  <c r="AF1284" i="33"/>
  <c r="AF1285" i="33"/>
  <c r="AF1286" i="33"/>
  <c r="AF1287" i="33"/>
  <c r="AF1288" i="33"/>
  <c r="AF1289" i="33"/>
  <c r="AF1290" i="33"/>
  <c r="AF1291" i="33"/>
  <c r="AF1292" i="33"/>
  <c r="AF1293" i="33"/>
  <c r="AF1294" i="33"/>
  <c r="AF1295" i="33"/>
  <c r="AF1296" i="33"/>
  <c r="AF1297" i="33"/>
  <c r="AF1298" i="33"/>
  <c r="AF1299" i="33"/>
  <c r="AF1300" i="33"/>
  <c r="AF1301" i="33"/>
  <c r="AF1302" i="33"/>
  <c r="AF1303" i="33"/>
  <c r="AF1304" i="33"/>
  <c r="AF1305" i="33"/>
  <c r="AF1306" i="33"/>
  <c r="AF1307" i="33"/>
  <c r="AF1308" i="33"/>
  <c r="AF1309" i="33"/>
  <c r="AF1310" i="33"/>
  <c r="AF1311" i="33"/>
  <c r="AF1312" i="33"/>
  <c r="AF1313" i="33"/>
  <c r="AF1314" i="33"/>
  <c r="AF1315" i="33"/>
  <c r="AF1316" i="33"/>
  <c r="AF1317" i="33"/>
  <c r="AF1318" i="33"/>
  <c r="AF1319" i="33"/>
  <c r="AF1320" i="33"/>
  <c r="AF1321" i="33"/>
  <c r="AF1322" i="33"/>
  <c r="AF1323" i="33"/>
  <c r="AF1324" i="33"/>
  <c r="AF1325" i="33"/>
  <c r="AF1326" i="33"/>
  <c r="AF1327" i="33"/>
  <c r="AF1328" i="33"/>
  <c r="AF1329" i="33"/>
  <c r="AF1330" i="33"/>
  <c r="AF1331" i="33"/>
  <c r="AF1332" i="33"/>
  <c r="AF1333" i="33"/>
  <c r="AF1334" i="33"/>
  <c r="AF1335" i="33"/>
  <c r="AF1336" i="33"/>
  <c r="AF1337" i="33"/>
  <c r="AF1338" i="33"/>
  <c r="AF1339" i="33"/>
  <c r="AF1340" i="33"/>
  <c r="AF1341" i="33"/>
  <c r="AF1342" i="33"/>
  <c r="AF1343" i="33"/>
  <c r="AF1344" i="33"/>
  <c r="AF1345" i="33"/>
  <c r="AF1346" i="33"/>
  <c r="AF1347" i="33"/>
  <c r="AF1348" i="33"/>
  <c r="AF1349" i="33"/>
  <c r="AF1350" i="33"/>
  <c r="AF1351" i="33"/>
  <c r="AF1352" i="33"/>
  <c r="AF1353" i="33"/>
  <c r="AF1354" i="33"/>
  <c r="AF1355" i="33"/>
  <c r="AF1356" i="33"/>
  <c r="AF1357" i="33"/>
  <c r="AF1358" i="33"/>
  <c r="AF1359" i="33"/>
  <c r="AF1360" i="33"/>
  <c r="AF1361" i="33"/>
  <c r="AF1362" i="33"/>
  <c r="AF1363" i="33"/>
  <c r="AF1364" i="33"/>
  <c r="AF1365" i="33"/>
  <c r="AF1366" i="33"/>
  <c r="AF1367" i="33"/>
  <c r="AF1368" i="33"/>
  <c r="AF1369" i="33"/>
  <c r="AF1370" i="33"/>
  <c r="AF1371" i="33"/>
  <c r="AF1372" i="33"/>
  <c r="AF1373" i="33"/>
  <c r="AF1374" i="33"/>
  <c r="AF1375" i="33"/>
  <c r="AF1376" i="33"/>
  <c r="AF1377" i="33"/>
  <c r="AF1378" i="33"/>
  <c r="AF1379" i="33"/>
  <c r="AF1380" i="33"/>
  <c r="AF1381" i="33"/>
  <c r="AF1382" i="33"/>
  <c r="AF1383" i="33"/>
  <c r="AF1384" i="33"/>
  <c r="AF1385" i="33"/>
  <c r="AF1386" i="33"/>
  <c r="AF1387" i="33"/>
  <c r="AF1388" i="33"/>
  <c r="AF1389" i="33"/>
  <c r="AF1390" i="33"/>
  <c r="AF1391" i="33"/>
  <c r="AF1392" i="33"/>
  <c r="AF1393" i="33"/>
  <c r="AF1394" i="33"/>
  <c r="AF1395" i="33"/>
  <c r="AF1396" i="33"/>
  <c r="AF1397" i="33"/>
  <c r="AF1398" i="33"/>
  <c r="AF1399" i="33"/>
  <c r="AF1400" i="33"/>
  <c r="AF1401" i="33"/>
  <c r="AF1402" i="33"/>
  <c r="AF1403" i="33"/>
  <c r="AF1404" i="33"/>
  <c r="AF1405" i="33"/>
  <c r="AF1406" i="33"/>
  <c r="AF1407" i="33"/>
  <c r="AF1408" i="33"/>
  <c r="AF1409" i="33"/>
  <c r="AF1410" i="33"/>
  <c r="AF1411" i="33"/>
  <c r="AF1412" i="33"/>
  <c r="AF1413" i="33"/>
  <c r="AF1414" i="33"/>
  <c r="AF1415" i="33"/>
  <c r="AF1416" i="33"/>
  <c r="AF1417" i="33"/>
  <c r="AF1418" i="33"/>
  <c r="AF1419" i="33"/>
  <c r="AF1420" i="33"/>
  <c r="AF1421" i="33"/>
  <c r="AF1422" i="33"/>
  <c r="AF1423" i="33"/>
  <c r="AF1424" i="33"/>
  <c r="AF1425" i="33"/>
  <c r="AF1426" i="33"/>
  <c r="AF1427" i="33"/>
  <c r="AF1428" i="33"/>
  <c r="AF1429" i="33"/>
  <c r="AF1430" i="33"/>
  <c r="AF1431" i="33"/>
  <c r="AF1432" i="33"/>
  <c r="AF1433" i="33"/>
  <c r="AF1434" i="33"/>
  <c r="AF1435" i="33"/>
  <c r="AF1436" i="33"/>
  <c r="AF1437" i="33"/>
  <c r="AF1438" i="33"/>
  <c r="AF1439" i="33"/>
  <c r="AF1440" i="33"/>
  <c r="AF1441" i="33"/>
  <c r="AF1442" i="33"/>
  <c r="AF1443" i="33"/>
  <c r="AF1444" i="33"/>
  <c r="AF1445" i="33"/>
  <c r="AF1446" i="33"/>
  <c r="AF1447" i="33"/>
  <c r="AF1448" i="33"/>
  <c r="AF1449" i="33"/>
  <c r="AF1450" i="33"/>
  <c r="AF1451" i="33"/>
  <c r="AF1452" i="33"/>
  <c r="AF1453" i="33"/>
  <c r="AF1454" i="33"/>
  <c r="AF1455" i="33"/>
  <c r="AF1456" i="33"/>
  <c r="AF1457" i="33"/>
  <c r="AF1458" i="33"/>
  <c r="AF1459" i="33"/>
  <c r="AF1460" i="33"/>
  <c r="AF1461" i="33"/>
  <c r="AF1462" i="33"/>
  <c r="AF1463" i="33"/>
  <c r="AF1464" i="33"/>
  <c r="AF1465" i="33"/>
  <c r="AF1466" i="33"/>
  <c r="AF1467" i="33"/>
  <c r="AF1468" i="33"/>
  <c r="AF1469" i="33"/>
  <c r="AF1470" i="33"/>
  <c r="AF1471" i="33"/>
  <c r="AF1472" i="33"/>
  <c r="AF1473" i="33"/>
  <c r="AF1474" i="33"/>
  <c r="AF1475" i="33"/>
  <c r="AF1476" i="33"/>
  <c r="AF1477" i="33"/>
  <c r="AF1478" i="33"/>
  <c r="AF1479" i="33"/>
  <c r="AF1480" i="33"/>
  <c r="AF1481" i="33"/>
  <c r="AF1482" i="33"/>
  <c r="AF1483" i="33"/>
  <c r="AF1484" i="33"/>
  <c r="AF1485" i="33"/>
  <c r="AF1486" i="33"/>
  <c r="AF1487" i="33"/>
  <c r="AF1488" i="33"/>
  <c r="AF1489" i="33"/>
  <c r="AF1490" i="33"/>
  <c r="AF1491" i="33"/>
  <c r="AF1492" i="33"/>
  <c r="AF1493" i="33"/>
  <c r="AF1494" i="33"/>
  <c r="AF1495" i="33"/>
  <c r="AF1496" i="33"/>
  <c r="AF1497" i="33"/>
  <c r="AF1498" i="33"/>
  <c r="AF1499" i="33"/>
  <c r="AF1500" i="33"/>
  <c r="AF1501" i="33"/>
  <c r="AF1502" i="33"/>
  <c r="AF1503" i="33"/>
  <c r="AF1504" i="33"/>
  <c r="AF1505" i="33"/>
  <c r="AF1506" i="33"/>
  <c r="AF1507" i="33"/>
  <c r="AF1508" i="33"/>
  <c r="AF1509" i="33"/>
  <c r="AF1510" i="33"/>
  <c r="AF1511" i="33"/>
  <c r="AF1512" i="33"/>
  <c r="AF1513" i="33"/>
  <c r="AF1514" i="33"/>
  <c r="AF1515" i="33"/>
  <c r="AF1516" i="33"/>
  <c r="AF1517" i="33"/>
  <c r="AF1518" i="33"/>
  <c r="AF1519" i="33"/>
  <c r="AF1520" i="33"/>
  <c r="AF1521" i="33"/>
  <c r="AF1522" i="33"/>
  <c r="AF1523" i="33"/>
  <c r="AF1524" i="33"/>
  <c r="AF1525" i="33"/>
  <c r="AF1526" i="33"/>
  <c r="AF1527" i="33"/>
  <c r="AF1528" i="33"/>
  <c r="AF1529" i="33"/>
  <c r="AF1530" i="33"/>
  <c r="AF1531" i="33"/>
  <c r="AF1532" i="33"/>
  <c r="AF1533" i="33"/>
  <c r="AF1534" i="33"/>
  <c r="AF1535" i="33"/>
  <c r="AF1536" i="33"/>
  <c r="AF1537" i="33"/>
  <c r="AF1538" i="33"/>
  <c r="AF1539" i="33"/>
  <c r="AF1540" i="33"/>
  <c r="AF1541" i="33"/>
  <c r="AF1542" i="33"/>
  <c r="AF1543" i="33"/>
  <c r="AF1544" i="33"/>
  <c r="AF1545" i="33"/>
  <c r="AF1546" i="33"/>
  <c r="AF1547" i="33"/>
  <c r="AF1548" i="33"/>
  <c r="AF1549" i="33"/>
  <c r="AF1550" i="33"/>
  <c r="AF1551" i="33"/>
  <c r="AF1552" i="33"/>
  <c r="AF1553" i="33"/>
  <c r="AF1554" i="33"/>
  <c r="AF1555" i="33"/>
  <c r="AF1556" i="33"/>
  <c r="AF1557" i="33"/>
  <c r="AF1558" i="33"/>
  <c r="AF1559" i="33"/>
  <c r="AF1560" i="33"/>
  <c r="AF1561" i="33"/>
  <c r="AF1562" i="33"/>
  <c r="AF1563" i="33"/>
  <c r="AF1564" i="33"/>
  <c r="AF1565" i="33"/>
  <c r="AF1566" i="33"/>
  <c r="AF1567" i="33"/>
  <c r="AF1568" i="33"/>
  <c r="AF1569" i="33"/>
  <c r="AF1570" i="33"/>
  <c r="AF1571" i="33"/>
  <c r="AF1572" i="33"/>
  <c r="AF1573" i="33"/>
  <c r="AF1574" i="33"/>
  <c r="AF1575" i="33"/>
  <c r="AF1576" i="33"/>
  <c r="AF1577" i="33"/>
  <c r="AF1578" i="33"/>
  <c r="AF1579" i="33"/>
  <c r="AF1580" i="33"/>
  <c r="AF1581" i="33"/>
  <c r="AF1582" i="33"/>
  <c r="AF1583" i="33"/>
  <c r="AF1584" i="33"/>
  <c r="AF1585" i="33"/>
  <c r="AF1586" i="33"/>
  <c r="AF1587" i="33"/>
  <c r="AF1588" i="33"/>
  <c r="AF1589" i="33"/>
  <c r="AF1590" i="33"/>
  <c r="AF1591" i="33"/>
  <c r="AF1592" i="33"/>
  <c r="AF1593" i="33"/>
  <c r="AF1594" i="33"/>
  <c r="AF1595" i="33"/>
  <c r="AF1596" i="33"/>
  <c r="AF1597" i="33"/>
  <c r="AF1598" i="33"/>
  <c r="AF1599" i="33"/>
  <c r="AF1600" i="33"/>
  <c r="AF1601" i="33"/>
  <c r="AF1602" i="33"/>
  <c r="AF1603" i="33"/>
  <c r="AF1604" i="33"/>
  <c r="AF1605" i="33"/>
  <c r="AF1606" i="33"/>
  <c r="AF1607" i="33"/>
  <c r="AF1608" i="33"/>
  <c r="AF1609" i="33"/>
  <c r="AF1610" i="33"/>
  <c r="AF1611" i="33"/>
  <c r="AF1612" i="33"/>
  <c r="AF1613" i="33"/>
  <c r="AF1614" i="33"/>
  <c r="AF1615" i="33"/>
  <c r="AF1616" i="33"/>
  <c r="AF1617" i="33"/>
  <c r="AF1618" i="33"/>
  <c r="AF1619" i="33"/>
  <c r="AF1620" i="33"/>
  <c r="AF1621" i="33"/>
  <c r="AF1622" i="33"/>
  <c r="AF1623" i="33"/>
  <c r="AF1624" i="33"/>
  <c r="AF1625" i="33"/>
  <c r="AF1626" i="33"/>
  <c r="AF1627" i="33"/>
  <c r="AF1628" i="33"/>
  <c r="AF1629" i="33"/>
  <c r="AF1630" i="33"/>
  <c r="AF1631" i="33"/>
  <c r="AF1632" i="33"/>
  <c r="AF1633" i="33"/>
  <c r="AF1634" i="33"/>
  <c r="AF1635" i="33"/>
  <c r="AF1636" i="33"/>
  <c r="AF1637" i="33"/>
  <c r="AF1638" i="33"/>
  <c r="AF1639" i="33"/>
  <c r="AF1640" i="33"/>
  <c r="AF1641" i="33"/>
  <c r="AF1642" i="33"/>
  <c r="AF1643" i="33"/>
  <c r="AF1644" i="33"/>
  <c r="AF1645" i="33"/>
  <c r="AF1646" i="33"/>
  <c r="AF1647" i="33"/>
  <c r="AF1648" i="33"/>
  <c r="AF1649" i="33"/>
  <c r="AF1650" i="33"/>
  <c r="AF1651" i="33"/>
  <c r="AF1652" i="33"/>
  <c r="AF1653" i="33"/>
  <c r="AF1654" i="33"/>
  <c r="AF1655" i="33"/>
  <c r="AF1656" i="33"/>
  <c r="AF1657" i="33"/>
  <c r="AF1658" i="33"/>
  <c r="AF1659" i="33"/>
  <c r="AF1660" i="33"/>
  <c r="AF1661" i="33"/>
  <c r="AF1662" i="33"/>
  <c r="AF1663" i="33"/>
  <c r="AF1664" i="33"/>
  <c r="AF1665" i="33"/>
  <c r="AF1666" i="33"/>
  <c r="AF1667" i="33"/>
  <c r="AF1668" i="33"/>
  <c r="AF1669" i="33"/>
  <c r="AF1670" i="33"/>
  <c r="AF1671" i="33"/>
  <c r="AF1672" i="33"/>
  <c r="AF1673" i="33"/>
  <c r="AF1674" i="33"/>
  <c r="AF1675" i="33"/>
  <c r="AF1676" i="33"/>
  <c r="AF1677" i="33"/>
  <c r="AF1678" i="33"/>
  <c r="AF1679" i="33"/>
  <c r="AF1680" i="33"/>
  <c r="AF1681" i="33"/>
  <c r="AF1682" i="33"/>
  <c r="AF1683" i="33"/>
  <c r="AF1684" i="33"/>
  <c r="AF1685" i="33"/>
  <c r="AF1686" i="33"/>
  <c r="AF1687" i="33"/>
  <c r="AF1688" i="33"/>
  <c r="AF1689" i="33"/>
  <c r="AF1690" i="33"/>
  <c r="AF1691" i="33"/>
  <c r="AF1692" i="33"/>
  <c r="AF1693" i="33"/>
  <c r="AF1694" i="33"/>
  <c r="AF1695" i="33"/>
  <c r="AF1696" i="33"/>
  <c r="AF1697" i="33"/>
  <c r="AF1698" i="33"/>
  <c r="AF1699" i="33"/>
  <c r="AF1700" i="33"/>
  <c r="AF1701" i="33"/>
  <c r="AF1702" i="33"/>
  <c r="AF1703" i="33"/>
  <c r="AF1704" i="33"/>
  <c r="AF1705" i="33"/>
  <c r="AF1706" i="33"/>
  <c r="AF1707" i="33"/>
  <c r="AF1708" i="33"/>
  <c r="AF1709" i="33"/>
  <c r="AF1710" i="33"/>
  <c r="AF1711" i="33"/>
  <c r="AF1712" i="33"/>
  <c r="AF1713" i="33"/>
  <c r="AF1714" i="33"/>
  <c r="AF1715" i="33"/>
  <c r="AF1716" i="33"/>
  <c r="AF1717" i="33"/>
  <c r="AF1718" i="33"/>
  <c r="AF1719" i="33"/>
  <c r="AF1720" i="33"/>
  <c r="AF1721" i="33"/>
  <c r="AF1722" i="33"/>
  <c r="AF1723" i="33"/>
  <c r="AF1724" i="33"/>
  <c r="AF1725" i="33"/>
  <c r="AF1726" i="33"/>
  <c r="AF1727" i="33"/>
  <c r="AF1728" i="33"/>
  <c r="AF1729" i="33"/>
  <c r="AF1730" i="33"/>
  <c r="AF1731" i="33"/>
  <c r="AF1732" i="33"/>
  <c r="AF1733" i="33"/>
  <c r="AF1734" i="33"/>
  <c r="AF1735" i="33"/>
  <c r="AF1736" i="33"/>
  <c r="AF1737" i="33"/>
  <c r="AF1738" i="33"/>
  <c r="AF1739" i="33"/>
  <c r="AF1740" i="33"/>
  <c r="AF1741" i="33"/>
  <c r="AF1742" i="33"/>
  <c r="AF1743" i="33"/>
  <c r="AF1744" i="33"/>
  <c r="AF1745" i="33"/>
  <c r="AF1746" i="33"/>
  <c r="AF1747" i="33"/>
  <c r="AF1748" i="33"/>
  <c r="AF1749" i="33"/>
  <c r="AF1750" i="33"/>
  <c r="AF1751" i="33"/>
  <c r="AF1752" i="33"/>
  <c r="AF1753" i="33"/>
  <c r="AF1754" i="33"/>
  <c r="AF1755" i="33"/>
  <c r="AF1756" i="33"/>
  <c r="AF1757" i="33"/>
  <c r="AF1758" i="33"/>
  <c r="AF1759" i="33"/>
  <c r="AF1760" i="33"/>
  <c r="AF1761" i="33"/>
  <c r="AF1762" i="33"/>
  <c r="AF1763" i="33"/>
  <c r="AF1764" i="33"/>
  <c r="AF1765" i="33"/>
  <c r="AF1766" i="33"/>
  <c r="AF1767" i="33"/>
  <c r="AF1768" i="33"/>
  <c r="AF1769" i="33"/>
  <c r="AF1770" i="33"/>
  <c r="AF1771" i="33"/>
  <c r="AF1772" i="33"/>
  <c r="AF1773" i="33"/>
  <c r="AF1774" i="33"/>
  <c r="AF1775" i="33"/>
  <c r="AF1776" i="33"/>
  <c r="AF1777" i="33"/>
  <c r="AF1778" i="33"/>
  <c r="AF1779" i="33"/>
  <c r="AF1780" i="33"/>
  <c r="AF1781" i="33"/>
  <c r="AF1782" i="33"/>
  <c r="AF1783" i="33"/>
  <c r="AF1784" i="33"/>
  <c r="AF1785" i="33"/>
  <c r="AF1786" i="33"/>
  <c r="AF1787" i="33"/>
  <c r="AF1788" i="33"/>
  <c r="AF1789" i="33"/>
  <c r="AF1790" i="33"/>
  <c r="AF1791" i="33"/>
  <c r="AF1792" i="33"/>
  <c r="AF1793" i="33"/>
  <c r="AF1794" i="33"/>
  <c r="AF1795" i="33"/>
  <c r="AF1796" i="33"/>
  <c r="AF1797" i="33"/>
  <c r="AF1798" i="33"/>
  <c r="AF1799" i="33"/>
  <c r="AF1800" i="33"/>
  <c r="AF1801" i="33"/>
  <c r="AF1802" i="33"/>
  <c r="AF1803" i="33"/>
  <c r="AF1804" i="33"/>
  <c r="AF1805" i="33"/>
  <c r="AF1806" i="33"/>
  <c r="AF1807" i="33"/>
  <c r="AF1808" i="33"/>
  <c r="AF1809" i="33"/>
  <c r="AF1810" i="33"/>
  <c r="AF1811" i="33"/>
  <c r="AF1812" i="33"/>
  <c r="AF1813" i="33"/>
  <c r="AF1814" i="33"/>
  <c r="AF1815" i="33"/>
  <c r="AF1816" i="33"/>
  <c r="AF1817" i="33"/>
  <c r="AF1818" i="33"/>
  <c r="AF1819" i="33"/>
  <c r="AF1820" i="33"/>
  <c r="AF1821" i="33"/>
  <c r="AF1822" i="33"/>
  <c r="AF1823" i="33"/>
  <c r="AF1824" i="33"/>
  <c r="AF1825" i="33"/>
  <c r="AF1826" i="33"/>
  <c r="AF1827" i="33"/>
  <c r="AF1828" i="33"/>
  <c r="AF1829" i="33"/>
  <c r="AF1830" i="33"/>
  <c r="AF1831" i="33"/>
  <c r="AF1832" i="33"/>
  <c r="AF1833" i="33"/>
  <c r="AF1834" i="33"/>
  <c r="AF1835" i="33"/>
  <c r="AF1836" i="33"/>
  <c r="AF1837" i="33"/>
  <c r="AF1838" i="33"/>
  <c r="AF1839" i="33"/>
  <c r="AF1840" i="33"/>
  <c r="AF1841" i="33"/>
  <c r="AF1842" i="33"/>
  <c r="AF1843" i="33"/>
  <c r="AF1844" i="33"/>
  <c r="AF1845" i="33"/>
  <c r="AF1846" i="33"/>
  <c r="AF1847" i="33"/>
  <c r="AF1848" i="33"/>
  <c r="AF1849" i="33"/>
  <c r="AF1850" i="33"/>
  <c r="AF1851" i="33"/>
  <c r="AF1852" i="33"/>
  <c r="AF1853" i="33"/>
  <c r="AF1854" i="33"/>
  <c r="AF1855" i="33"/>
  <c r="AF1856" i="33"/>
  <c r="AF1857" i="33"/>
  <c r="AF1858" i="33"/>
  <c r="AF1859" i="33"/>
  <c r="AF1860" i="33"/>
  <c r="AF1861" i="33"/>
  <c r="AF1862" i="33"/>
  <c r="AF1863" i="33"/>
  <c r="AF1864" i="33"/>
  <c r="AF1865" i="33"/>
  <c r="AF1866" i="33"/>
  <c r="AF1867" i="33"/>
  <c r="AF1868" i="33"/>
  <c r="AF1869" i="33"/>
  <c r="AF1870" i="33"/>
  <c r="AF1871" i="33"/>
  <c r="AF1872" i="33"/>
  <c r="AF1873" i="33"/>
  <c r="AF1874" i="33"/>
  <c r="AF1875" i="33"/>
  <c r="AF1876" i="33"/>
  <c r="AF1877" i="33"/>
  <c r="AF1878" i="33"/>
  <c r="AF1879" i="33"/>
  <c r="AF1880" i="33"/>
  <c r="AF1881" i="33"/>
  <c r="AF1882" i="33"/>
  <c r="AF1883" i="33"/>
  <c r="AF1884" i="33"/>
  <c r="AF1885" i="33"/>
  <c r="AF1886" i="33"/>
  <c r="AF1887" i="33"/>
  <c r="AF1888" i="33"/>
  <c r="AF1889" i="33"/>
  <c r="AF1890" i="33"/>
  <c r="AF1891" i="33"/>
  <c r="AF1892" i="33"/>
  <c r="AF1893" i="33"/>
  <c r="AF1894" i="33"/>
  <c r="AF1895" i="33"/>
  <c r="AF1896" i="33"/>
  <c r="AF1897" i="33"/>
  <c r="AF1898" i="33"/>
  <c r="AF1899" i="33"/>
  <c r="AF1900" i="33"/>
  <c r="AF1901" i="33"/>
  <c r="AF1902" i="33"/>
  <c r="AF1903" i="33"/>
  <c r="AF1904" i="33"/>
  <c r="AF1905" i="33"/>
  <c r="AF1906" i="33"/>
  <c r="AF1907" i="33"/>
  <c r="AF1908" i="33"/>
  <c r="AF1909" i="33"/>
  <c r="AF1910" i="33"/>
  <c r="AF1911" i="33"/>
  <c r="AF1912" i="33"/>
  <c r="AF1913" i="33"/>
  <c r="AF1914" i="33"/>
  <c r="AF1915" i="33"/>
  <c r="AF1916" i="33"/>
  <c r="AF1917" i="33"/>
  <c r="AF1918" i="33"/>
  <c r="AF1919" i="33"/>
  <c r="AF1920" i="33"/>
  <c r="AF1921" i="33"/>
  <c r="AF1922" i="33"/>
  <c r="AF1923" i="33"/>
  <c r="AF1924" i="33"/>
  <c r="AF1925" i="33"/>
  <c r="AF1926" i="33"/>
  <c r="AF1927" i="33"/>
  <c r="AF1928" i="33"/>
  <c r="AF1929" i="33"/>
  <c r="AF1930" i="33"/>
  <c r="AF1931" i="33"/>
  <c r="AF1932" i="33"/>
  <c r="AF1933" i="33"/>
  <c r="AF1934" i="33"/>
  <c r="AF1935" i="33"/>
  <c r="AF1936" i="33"/>
  <c r="AF1937" i="33"/>
  <c r="AF1938" i="33"/>
  <c r="AF1939" i="33"/>
  <c r="AF1940" i="33"/>
  <c r="AF1941" i="33"/>
  <c r="AF1942" i="33"/>
  <c r="AF1943" i="33"/>
  <c r="AF1944" i="33"/>
  <c r="AF1945" i="33"/>
  <c r="AF1946" i="33"/>
  <c r="AF1947" i="33"/>
  <c r="AF1948" i="33"/>
  <c r="AF1949" i="33"/>
  <c r="AF1950" i="33"/>
  <c r="AF1951" i="33"/>
  <c r="AF1952" i="33"/>
  <c r="AF1953" i="33"/>
  <c r="AF1954" i="33"/>
  <c r="AF1955" i="33"/>
  <c r="AF1956" i="33"/>
  <c r="AF1957" i="33"/>
  <c r="AF1958" i="33"/>
  <c r="AF1959" i="33"/>
  <c r="AF1960" i="33"/>
  <c r="AF1961" i="33"/>
  <c r="AF1962" i="33"/>
  <c r="AF1963" i="33"/>
  <c r="AF1964" i="33"/>
  <c r="AF1965" i="33"/>
  <c r="AF1966" i="33"/>
  <c r="AF1967" i="33"/>
  <c r="AF1968" i="33"/>
  <c r="AF1969" i="33"/>
  <c r="AF1970" i="33"/>
  <c r="AF1971" i="33"/>
  <c r="AF1972" i="33"/>
  <c r="AF1973" i="33"/>
  <c r="AF1974" i="33"/>
  <c r="AF1975" i="33"/>
  <c r="AF1976" i="33"/>
  <c r="AF1977" i="33"/>
  <c r="AF1978" i="33"/>
  <c r="AF1979" i="33"/>
  <c r="AF1980" i="33"/>
  <c r="AF1981" i="33"/>
  <c r="AF1982" i="33"/>
  <c r="AF1983" i="33"/>
  <c r="AF1984" i="33"/>
  <c r="AF1985" i="33"/>
  <c r="AF1986" i="33"/>
  <c r="AF1987" i="33"/>
  <c r="AF1988" i="33"/>
  <c r="AF1989" i="33"/>
  <c r="AF1990" i="33"/>
  <c r="AF1991" i="33"/>
  <c r="AF1992" i="33"/>
  <c r="AF1993" i="33"/>
  <c r="AF1994" i="33"/>
  <c r="AF1995" i="33"/>
  <c r="AF1996" i="33"/>
  <c r="AF1997" i="33"/>
  <c r="AF1998" i="33"/>
  <c r="AF1999" i="33"/>
  <c r="AF2000" i="33"/>
  <c r="AF2001" i="33"/>
  <c r="AF2002" i="33"/>
  <c r="AF2003" i="33"/>
  <c r="AF2004" i="33"/>
  <c r="AF2005" i="33"/>
  <c r="AF2006" i="33"/>
  <c r="AF2007" i="33"/>
  <c r="AF2008" i="33"/>
  <c r="AF2009" i="33"/>
  <c r="AF2010" i="33"/>
  <c r="AF2011" i="33"/>
  <c r="AF2012" i="33"/>
  <c r="AF2013" i="33"/>
  <c r="AF2014" i="33"/>
  <c r="AF2015" i="33"/>
  <c r="AF2016" i="33"/>
  <c r="AF2017" i="33"/>
  <c r="AF2018" i="33"/>
  <c r="AF2019" i="33"/>
  <c r="AF2020" i="33"/>
  <c r="AF2021" i="33"/>
  <c r="AF2022" i="33"/>
  <c r="AF2023" i="33"/>
  <c r="AF2024" i="33"/>
  <c r="AF2025" i="33"/>
  <c r="AF2026" i="33"/>
  <c r="AF2027" i="33"/>
  <c r="AF2028" i="33"/>
  <c r="AF2029" i="33"/>
  <c r="AF2030" i="33"/>
  <c r="AF2031" i="33"/>
  <c r="AF2032" i="33"/>
  <c r="AF2033" i="33"/>
  <c r="AF2034" i="33"/>
  <c r="AF2035" i="33"/>
  <c r="AF2036" i="33"/>
  <c r="AF2037" i="33"/>
  <c r="AF2038" i="33"/>
  <c r="AF2039" i="33"/>
  <c r="AF2040" i="33"/>
  <c r="AF2041" i="33"/>
  <c r="AF2042" i="33"/>
  <c r="AF2043" i="33"/>
  <c r="AF2044" i="33"/>
  <c r="AF2045" i="33"/>
  <c r="AF2046" i="33"/>
  <c r="AF2047" i="33"/>
  <c r="AF2048" i="33"/>
  <c r="AF2049" i="33"/>
  <c r="AF2050" i="33"/>
  <c r="AF2051" i="33"/>
  <c r="AF2052" i="33"/>
  <c r="AF2053" i="33"/>
  <c r="AF2054" i="33"/>
  <c r="AF2055" i="33"/>
  <c r="AF2056" i="33"/>
  <c r="AF2057" i="33"/>
  <c r="AF2058" i="33"/>
  <c r="AF2059" i="33"/>
  <c r="AF2060" i="33"/>
  <c r="AF2061" i="33"/>
  <c r="AF2062" i="33"/>
  <c r="AF2063" i="33"/>
  <c r="AF2064" i="33"/>
  <c r="AF2065" i="33"/>
  <c r="AF2066" i="33"/>
  <c r="AF2067" i="33"/>
  <c r="AF2068" i="33"/>
  <c r="AF2069" i="33"/>
  <c r="AF2070" i="33"/>
  <c r="AF2071" i="33"/>
  <c r="AF2072" i="33"/>
  <c r="AF2073" i="33"/>
  <c r="AF2074" i="33"/>
  <c r="AF2075" i="33"/>
  <c r="AF2076" i="33"/>
  <c r="AF2077" i="33"/>
  <c r="AF2078" i="33"/>
  <c r="AF2079" i="33"/>
  <c r="AF2080" i="33"/>
  <c r="AF2081" i="33"/>
  <c r="AF2082" i="33"/>
  <c r="AF2083" i="33"/>
  <c r="AF2084" i="33"/>
  <c r="AF2085" i="33"/>
  <c r="AF2086" i="33"/>
  <c r="AF2087" i="33"/>
  <c r="AF2088" i="33"/>
  <c r="AF2089" i="33"/>
  <c r="AF2090" i="33"/>
  <c r="AF2091" i="33"/>
  <c r="AF2092" i="33"/>
  <c r="AF2093" i="33"/>
  <c r="AF2094" i="33"/>
  <c r="AF2095" i="33"/>
  <c r="AF2096" i="33"/>
  <c r="AF2097" i="33"/>
  <c r="AF2098" i="33"/>
  <c r="AF2099" i="33"/>
  <c r="AF2100" i="33"/>
  <c r="AF2101" i="33"/>
  <c r="AF2102" i="33"/>
  <c r="AF2103" i="33"/>
  <c r="AF2104" i="33"/>
  <c r="AF2105" i="33"/>
  <c r="AF2106" i="33"/>
  <c r="AF2107" i="33"/>
  <c r="AF2108" i="33"/>
  <c r="AF2109" i="33"/>
  <c r="AF2110" i="33"/>
  <c r="AF2111" i="33"/>
  <c r="AF2112" i="33"/>
  <c r="AF2113" i="33"/>
  <c r="AF2114" i="33"/>
  <c r="AF2115" i="33"/>
  <c r="AF2116" i="33"/>
  <c r="AF2117" i="33"/>
  <c r="AF2118" i="33"/>
  <c r="AF2119" i="33"/>
  <c r="AF2120" i="33"/>
  <c r="AF2121" i="33"/>
  <c r="AF2122" i="33"/>
  <c r="AF2123" i="33"/>
  <c r="AF2124" i="33"/>
  <c r="AF2125" i="33"/>
  <c r="AF2126" i="33"/>
  <c r="AF2127" i="33"/>
  <c r="AF2128" i="33"/>
  <c r="AF2129" i="33"/>
  <c r="AF2130" i="33"/>
  <c r="AF2131" i="33"/>
  <c r="AF2132" i="33"/>
  <c r="AF2133" i="33"/>
  <c r="AF2134" i="33"/>
  <c r="AF2135" i="33"/>
  <c r="AF2136" i="33"/>
  <c r="AF2137" i="33"/>
  <c r="AF2138" i="33"/>
  <c r="AF2139" i="33"/>
  <c r="AF2140" i="33"/>
  <c r="AF2141" i="33"/>
  <c r="AF2142" i="33"/>
  <c r="AF2143" i="33"/>
  <c r="AF2144" i="33"/>
  <c r="AF2145" i="33"/>
  <c r="AF2146" i="33"/>
  <c r="AF2147" i="33"/>
  <c r="AF2148" i="33"/>
  <c r="AF2149" i="33"/>
  <c r="AF2150" i="33"/>
  <c r="AF2151" i="33"/>
  <c r="AF2152" i="33"/>
  <c r="AF2153" i="33"/>
  <c r="AF2154" i="33"/>
  <c r="AF2155" i="33"/>
  <c r="AF2156" i="33"/>
  <c r="AF2157" i="33"/>
  <c r="AF2158" i="33"/>
  <c r="AF2159" i="33"/>
  <c r="AF2160" i="33"/>
  <c r="AF2161" i="33"/>
  <c r="AF2162" i="33"/>
  <c r="AF2163" i="33"/>
  <c r="AF2164" i="33"/>
  <c r="AF2165" i="33"/>
  <c r="AF2166" i="33"/>
  <c r="AF2167" i="33"/>
  <c r="AF2168" i="33"/>
  <c r="AF2169" i="33"/>
  <c r="AF2170" i="33"/>
  <c r="AF2171" i="33"/>
  <c r="AF2172" i="33"/>
  <c r="AF2173" i="33"/>
  <c r="AF2174" i="33"/>
  <c r="AF2175" i="33"/>
  <c r="AF2176" i="33"/>
  <c r="AF2177" i="33"/>
  <c r="AF2178" i="33"/>
  <c r="AF2179" i="33"/>
  <c r="AF2180" i="33"/>
  <c r="AF2181" i="33"/>
  <c r="AF2182" i="33"/>
  <c r="AF2183" i="33"/>
  <c r="AF2184" i="33"/>
  <c r="AF2185" i="33"/>
  <c r="AF2186" i="33"/>
  <c r="AF2187" i="33"/>
  <c r="AF2188" i="33"/>
  <c r="AF2189" i="33"/>
  <c r="AF2190" i="33"/>
  <c r="AF2191" i="33"/>
  <c r="AF2192" i="33"/>
  <c r="AF2193" i="33"/>
  <c r="AF2194" i="33"/>
  <c r="AF2195" i="33"/>
  <c r="AF2196" i="33"/>
  <c r="AF2197" i="33"/>
  <c r="AF2198" i="33"/>
  <c r="AF2199" i="33"/>
  <c r="AF2200" i="33"/>
  <c r="AF2201" i="33"/>
  <c r="AF2202" i="33"/>
  <c r="AF2203" i="33"/>
  <c r="AF2204" i="33"/>
  <c r="AF2205" i="33"/>
  <c r="AF2206" i="33"/>
  <c r="AF2207" i="33"/>
  <c r="AF2208" i="33"/>
  <c r="AF2209" i="33"/>
  <c r="AF2210" i="33"/>
  <c r="AF2211" i="33"/>
  <c r="AF2212" i="33"/>
  <c r="AF2213" i="33"/>
  <c r="AF2214" i="33"/>
  <c r="AF2215" i="33"/>
  <c r="AF2216" i="33"/>
  <c r="AF2217" i="33"/>
  <c r="AF2218" i="33"/>
  <c r="AF2219" i="33"/>
  <c r="AF2220" i="33"/>
  <c r="AF2221" i="33"/>
  <c r="AF2222" i="33"/>
  <c r="AF2223" i="33"/>
  <c r="AF2224" i="33"/>
  <c r="AF2225" i="33"/>
  <c r="AF2226" i="33"/>
  <c r="AF2227" i="33"/>
  <c r="AF2228" i="33"/>
  <c r="AF2229" i="33"/>
  <c r="AF2230" i="33"/>
  <c r="AF2231" i="33"/>
  <c r="AF2232" i="33"/>
  <c r="AF2233" i="33"/>
  <c r="AF2234" i="33"/>
  <c r="AF2235" i="33"/>
  <c r="AF2236" i="33"/>
  <c r="AF2237" i="33"/>
  <c r="AF2238" i="33"/>
  <c r="AF2239" i="33"/>
  <c r="AF2240" i="33"/>
  <c r="AF2241" i="33"/>
  <c r="AF2242" i="33"/>
  <c r="AF2243" i="33"/>
  <c r="AF2244" i="33"/>
  <c r="AF2245" i="33"/>
  <c r="AF2246" i="33"/>
  <c r="AF2247" i="33"/>
  <c r="AF2248" i="33"/>
  <c r="AF2249" i="33"/>
  <c r="AF2250" i="33"/>
  <c r="AF2251" i="33"/>
  <c r="AF2252" i="33"/>
  <c r="AF2253" i="33"/>
  <c r="AF2254" i="33"/>
  <c r="AF2255" i="33"/>
  <c r="AF2256" i="33"/>
  <c r="AF2257" i="33"/>
  <c r="AF2258" i="33"/>
  <c r="AF2259" i="33"/>
  <c r="AF2260" i="33"/>
  <c r="AF2261" i="33"/>
  <c r="AF2262" i="33"/>
  <c r="AF2263" i="33"/>
  <c r="AF2264" i="33"/>
  <c r="AF2265" i="33"/>
  <c r="AF2266" i="33"/>
  <c r="AF2267" i="33"/>
  <c r="AF2268" i="33"/>
  <c r="AF2269" i="33"/>
  <c r="AF2270" i="33"/>
  <c r="AF2271" i="33"/>
  <c r="AF2272" i="33"/>
  <c r="AF2273" i="33"/>
  <c r="AF2274" i="33"/>
  <c r="AF2275" i="33"/>
  <c r="AF2276" i="33"/>
  <c r="AF2277" i="33"/>
  <c r="AF2278" i="33"/>
  <c r="AF2279" i="33"/>
  <c r="AF2280" i="33"/>
  <c r="AF2281" i="33"/>
  <c r="AF2282" i="33"/>
  <c r="AF2283" i="33"/>
  <c r="AF2284" i="33"/>
  <c r="AF2285" i="33"/>
  <c r="AF2286" i="33"/>
  <c r="AF2287" i="33"/>
  <c r="AF2288" i="33"/>
  <c r="AF2289" i="33"/>
  <c r="AF2290" i="33"/>
  <c r="AF2291" i="33"/>
  <c r="AF2292" i="33"/>
  <c r="AF2293" i="33"/>
  <c r="AF2294" i="33"/>
  <c r="AF2295" i="33"/>
  <c r="AF2296" i="33"/>
  <c r="AF2297" i="33"/>
  <c r="AF2298" i="33"/>
  <c r="AF2299" i="33"/>
  <c r="AF2300" i="33"/>
  <c r="AF2301" i="33"/>
  <c r="AF2302" i="33"/>
  <c r="AF2303" i="33"/>
  <c r="AF2304" i="33"/>
  <c r="AF2305" i="33"/>
  <c r="AF2306" i="33"/>
  <c r="AF2307" i="33"/>
  <c r="AF2308" i="33"/>
  <c r="AF2309" i="33"/>
  <c r="AF2310" i="33"/>
  <c r="AF2311" i="33"/>
  <c r="AF2312" i="33"/>
  <c r="AF2313" i="33"/>
  <c r="AF2314" i="33"/>
  <c r="AF2315" i="33"/>
  <c r="AF2316" i="33"/>
  <c r="AF2317" i="33"/>
  <c r="AF2318" i="33"/>
  <c r="AF2319" i="33"/>
  <c r="AF2320" i="33"/>
  <c r="AF2321" i="33"/>
  <c r="AF2322" i="33"/>
  <c r="AF2323" i="33"/>
  <c r="AF2324" i="33"/>
  <c r="AF2325" i="33"/>
  <c r="AF2326" i="33"/>
  <c r="AF2327" i="33"/>
  <c r="AF2328" i="33"/>
  <c r="AF2329" i="33"/>
  <c r="AF2330" i="33"/>
  <c r="AF2331" i="33"/>
  <c r="AF2332" i="33"/>
  <c r="AF2333" i="33"/>
  <c r="AF2334" i="33"/>
  <c r="AF2335" i="33"/>
  <c r="AF2336" i="33"/>
  <c r="AF2337" i="33"/>
  <c r="AF2338" i="33"/>
  <c r="AF2339" i="33"/>
  <c r="AF2340" i="33"/>
  <c r="AF2341" i="33"/>
  <c r="AF2342" i="33"/>
  <c r="AF2343" i="33"/>
  <c r="AF2344" i="33"/>
  <c r="AF2345" i="33"/>
  <c r="AF2346" i="33"/>
  <c r="AF2347" i="33"/>
  <c r="AF2348" i="33"/>
  <c r="AF2349" i="33"/>
  <c r="AF2350" i="33"/>
  <c r="AF2351" i="33"/>
  <c r="AF2352" i="33"/>
  <c r="AF2353" i="33"/>
  <c r="AF2354" i="33"/>
  <c r="AF2355" i="33"/>
  <c r="AF2356" i="33"/>
  <c r="AF2357" i="33"/>
  <c r="AF2358" i="33"/>
  <c r="AF2359" i="33"/>
  <c r="AF2360" i="33"/>
  <c r="AF2361" i="33"/>
  <c r="AF2362" i="33"/>
  <c r="AF2363" i="33"/>
  <c r="AF2364" i="33"/>
  <c r="AF2365" i="33"/>
  <c r="AF2366" i="33"/>
  <c r="AF2367" i="33"/>
  <c r="AF2368" i="33"/>
  <c r="AF2369" i="33"/>
  <c r="AF2370" i="33"/>
  <c r="AF2371" i="33"/>
  <c r="AF2372" i="33"/>
  <c r="AF2373" i="33"/>
  <c r="AF2374" i="33"/>
  <c r="AF2375" i="33"/>
  <c r="AF2376" i="33"/>
  <c r="AF2377" i="33"/>
  <c r="AF2378" i="33"/>
  <c r="AF2379" i="33"/>
  <c r="AF2380" i="33"/>
  <c r="AF2381" i="33"/>
  <c r="AF2382" i="33"/>
  <c r="AF2383" i="33"/>
  <c r="AF2384" i="33"/>
  <c r="AF2385" i="33"/>
  <c r="AF2386" i="33"/>
  <c r="AF2387" i="33"/>
  <c r="AF2388" i="33"/>
  <c r="AF2389" i="33"/>
  <c r="AF2390" i="33"/>
  <c r="AF2391" i="33"/>
  <c r="AF2392" i="33"/>
  <c r="AF2393" i="33"/>
  <c r="AF2394" i="33"/>
  <c r="AF2395" i="33"/>
  <c r="AF2396" i="33"/>
  <c r="AF2397" i="33"/>
  <c r="AF2398" i="33"/>
  <c r="AF2399" i="33"/>
  <c r="AF2400" i="33"/>
  <c r="AF2401" i="33"/>
  <c r="AF2402" i="33"/>
  <c r="AF2403" i="33"/>
  <c r="AF2404" i="33"/>
  <c r="AF2405" i="33"/>
  <c r="AF2406" i="33"/>
  <c r="AF2407" i="33"/>
  <c r="AF2408" i="33"/>
  <c r="AF2409" i="33"/>
  <c r="AF2410" i="33"/>
  <c r="AF2411" i="33"/>
  <c r="AF2412" i="33"/>
  <c r="AF2413" i="33"/>
  <c r="AF2414" i="33"/>
  <c r="AF2415" i="33"/>
  <c r="AF2416" i="33"/>
  <c r="AF2417" i="33"/>
  <c r="AF2418" i="33"/>
  <c r="AF2419" i="33"/>
  <c r="AF2420" i="33"/>
  <c r="AF2421" i="33"/>
  <c r="AF2422" i="33"/>
  <c r="AF2423" i="33"/>
  <c r="AF2424" i="33"/>
  <c r="AF2425" i="33"/>
  <c r="AF2426" i="33"/>
  <c r="AF2427" i="33"/>
  <c r="AF2428" i="33"/>
  <c r="AF2429" i="33"/>
  <c r="AF2430" i="33"/>
  <c r="AF2431" i="33"/>
  <c r="AF2432" i="33"/>
  <c r="AF2433" i="33"/>
  <c r="AF2434" i="33"/>
  <c r="AF2435" i="33"/>
  <c r="AF2436" i="33"/>
  <c r="AF2437" i="33"/>
  <c r="AF2438" i="33"/>
  <c r="AF2439" i="33"/>
  <c r="AF2440" i="33"/>
  <c r="AF2441" i="33"/>
  <c r="AF2442" i="33"/>
  <c r="AF2443" i="33"/>
  <c r="AF2444" i="33"/>
  <c r="AF2445" i="33"/>
  <c r="AF2446" i="33"/>
  <c r="AF2447" i="33"/>
  <c r="AF2448" i="33"/>
  <c r="AF2449" i="33"/>
  <c r="AF2450" i="33"/>
  <c r="AF2451" i="33"/>
  <c r="AF2452" i="33"/>
  <c r="AF2453" i="33"/>
  <c r="AF2454" i="33"/>
  <c r="AF2455" i="33"/>
  <c r="AF2456" i="33"/>
  <c r="AF2457" i="33"/>
  <c r="AF2458" i="33"/>
  <c r="AF2459" i="33"/>
  <c r="AF2460" i="33"/>
  <c r="AF2461" i="33"/>
  <c r="AF2462" i="33"/>
  <c r="AF2463" i="33"/>
  <c r="AF2464" i="33"/>
  <c r="AF2465" i="33"/>
  <c r="AF2466" i="33"/>
  <c r="AF2467" i="33"/>
  <c r="AF2468" i="33"/>
  <c r="AF2469" i="33"/>
  <c r="AF2470" i="33"/>
  <c r="AF2471" i="33"/>
  <c r="AF2472" i="33"/>
  <c r="AF2473" i="33"/>
  <c r="AF2474" i="33"/>
  <c r="AF2475" i="33"/>
  <c r="AF2476" i="33"/>
  <c r="AF2477" i="33"/>
  <c r="AF2478" i="33"/>
  <c r="AF2479" i="33"/>
  <c r="AF2480" i="33"/>
  <c r="AF2481" i="33"/>
  <c r="AF2482" i="33"/>
  <c r="AF2483" i="33"/>
  <c r="AF2484" i="33"/>
  <c r="AF2485" i="33"/>
  <c r="AF2486" i="33"/>
  <c r="AF2487" i="33"/>
  <c r="AF2488" i="33"/>
  <c r="AF2489" i="33"/>
  <c r="AF2490" i="33"/>
  <c r="AF2491" i="33"/>
  <c r="AF2492" i="33"/>
  <c r="AF2493" i="33"/>
  <c r="AF2494" i="33"/>
  <c r="AF2495" i="33"/>
  <c r="AF2496" i="33"/>
  <c r="AF2497" i="33"/>
  <c r="AF2498" i="33"/>
  <c r="AF2499" i="33"/>
  <c r="AF2500" i="33"/>
  <c r="AF2501" i="33"/>
  <c r="AF2502" i="33"/>
  <c r="AF2503" i="33"/>
  <c r="AF2504" i="33"/>
  <c r="AF2505" i="33"/>
  <c r="AF2506" i="33"/>
  <c r="AF2507" i="33"/>
  <c r="AF2508" i="33"/>
  <c r="AF2509" i="33"/>
  <c r="AF2510" i="33"/>
  <c r="AF2511" i="33"/>
  <c r="AF2512" i="33"/>
  <c r="AF2513" i="33"/>
  <c r="AF2514" i="33"/>
  <c r="AF2515" i="33"/>
  <c r="AF2516" i="33"/>
  <c r="AF2517" i="33"/>
  <c r="AF2518" i="33"/>
  <c r="AF2519" i="33"/>
  <c r="AF2520" i="33"/>
  <c r="AF2521" i="33"/>
  <c r="AF2522" i="33"/>
  <c r="AF2523" i="33"/>
  <c r="AF2524" i="33"/>
  <c r="AF2525" i="33"/>
  <c r="AF2526" i="33"/>
  <c r="AF2527" i="33"/>
  <c r="AF2528" i="33"/>
  <c r="AF2529" i="33"/>
  <c r="AF2530" i="33"/>
  <c r="AF2531" i="33"/>
  <c r="AF2532" i="33"/>
  <c r="AF2533" i="33"/>
  <c r="AF2534" i="33"/>
  <c r="AF2535" i="33"/>
  <c r="AF2536" i="33"/>
  <c r="AF2537" i="33"/>
  <c r="AF2538" i="33"/>
  <c r="AF2539" i="33"/>
  <c r="AF2540" i="33"/>
  <c r="AF2541" i="33"/>
  <c r="AF2542" i="33"/>
  <c r="AF2543" i="33"/>
  <c r="AF2544" i="33"/>
  <c r="AF2545" i="33"/>
  <c r="AF2546" i="33"/>
  <c r="AF2547" i="33"/>
  <c r="AF2548" i="33"/>
  <c r="AF2549" i="33"/>
  <c r="AF2550" i="33"/>
  <c r="AF2551" i="33"/>
  <c r="AF2552" i="33"/>
  <c r="AF2553" i="33"/>
  <c r="AF2554" i="33"/>
  <c r="AF2555" i="33"/>
  <c r="AF2556" i="33"/>
  <c r="AF2557" i="33"/>
  <c r="AF2558" i="33"/>
  <c r="AF2559" i="33"/>
  <c r="AF2560" i="33"/>
  <c r="AF2561" i="33"/>
  <c r="AF2562" i="33"/>
  <c r="AF2563" i="33"/>
  <c r="AF2564" i="33"/>
  <c r="AF2565" i="33"/>
  <c r="AF2566" i="33"/>
  <c r="AF2567" i="33"/>
  <c r="AF2568" i="33"/>
  <c r="AF2569" i="33"/>
  <c r="AF2570" i="33"/>
  <c r="AF2571" i="33"/>
  <c r="AF2572" i="33"/>
  <c r="AF2573" i="33"/>
  <c r="AF2574" i="33"/>
  <c r="AF2575" i="33"/>
  <c r="AF2576" i="33"/>
  <c r="AF2577" i="33"/>
  <c r="AF2578" i="33"/>
  <c r="AF2579" i="33"/>
  <c r="AF2580" i="33"/>
  <c r="AF2581" i="33"/>
  <c r="AF2582" i="33"/>
  <c r="AF2583" i="33"/>
  <c r="AF2584" i="33"/>
  <c r="AF2585" i="33"/>
  <c r="AF2586" i="33"/>
  <c r="AF2587" i="33"/>
  <c r="AF2588" i="33"/>
  <c r="AF2589" i="33"/>
  <c r="AF2590" i="33"/>
  <c r="AF2591" i="33"/>
  <c r="AF2592" i="33"/>
  <c r="AF2593" i="33"/>
  <c r="AF2594" i="33"/>
  <c r="AF2595" i="33"/>
  <c r="AF2596" i="33"/>
  <c r="AF2597" i="33"/>
  <c r="AF2598" i="33"/>
  <c r="AF2599" i="33"/>
  <c r="AF2600" i="33"/>
  <c r="AF2601" i="33"/>
  <c r="AF2602" i="33"/>
  <c r="AF2603" i="33"/>
  <c r="AF2604" i="33"/>
  <c r="AF2605" i="33"/>
  <c r="AF2606" i="33"/>
  <c r="AF2607" i="33"/>
  <c r="AF2608" i="33"/>
  <c r="AF2609" i="33"/>
  <c r="AF2610" i="33"/>
  <c r="AF2611" i="33"/>
  <c r="AF2612" i="33"/>
  <c r="AF2613" i="33"/>
  <c r="AF2614" i="33"/>
  <c r="AF2615" i="33"/>
  <c r="AF2616" i="33"/>
  <c r="AF2617" i="33"/>
  <c r="AF2618" i="33"/>
  <c r="AF2619" i="33"/>
  <c r="AF2620" i="33"/>
  <c r="AF2621" i="33"/>
  <c r="AF2622" i="33"/>
  <c r="AF2623" i="33"/>
  <c r="AF2624" i="33"/>
  <c r="AF2625" i="33"/>
  <c r="AF2626" i="33"/>
  <c r="AF2627" i="33"/>
  <c r="AF2628" i="33"/>
  <c r="AF2629" i="33"/>
  <c r="AF2630" i="33"/>
  <c r="AF2631" i="33"/>
  <c r="AF2632" i="33"/>
  <c r="AF2633" i="33"/>
  <c r="AF2634" i="33"/>
  <c r="AF2635" i="33"/>
  <c r="AF2636" i="33"/>
  <c r="AF2637" i="33"/>
  <c r="AF2638" i="33"/>
  <c r="AF2639" i="33"/>
  <c r="AF2640" i="33"/>
  <c r="AF2641" i="33"/>
  <c r="AF2642" i="33"/>
  <c r="AF2643" i="33"/>
  <c r="AF2644" i="33"/>
  <c r="AF2645" i="33"/>
  <c r="AF2646" i="33"/>
  <c r="AF2647" i="33"/>
  <c r="AF2648" i="33"/>
  <c r="AF2649" i="33"/>
  <c r="AF2650" i="33"/>
  <c r="AF2651" i="33"/>
  <c r="AF2652" i="33"/>
  <c r="AF2653" i="33"/>
  <c r="AF2654" i="33"/>
  <c r="AF2655" i="33"/>
  <c r="AF2656" i="33"/>
  <c r="AF2657" i="33"/>
  <c r="AF2658" i="33"/>
  <c r="AF2659" i="33"/>
  <c r="AF2660" i="33"/>
  <c r="AF2661" i="33"/>
  <c r="AF2662" i="33"/>
  <c r="AF2663" i="33"/>
  <c r="AF2664" i="33"/>
  <c r="AF2665" i="33"/>
  <c r="AF2666" i="33"/>
  <c r="AF2667" i="33"/>
  <c r="AF2668" i="33"/>
  <c r="AF2669" i="33"/>
  <c r="AF2670" i="33"/>
  <c r="AF2671" i="33"/>
  <c r="AF2672" i="33"/>
  <c r="AF2673" i="33"/>
  <c r="AF2674" i="33"/>
  <c r="AF2675" i="33"/>
  <c r="AF2676" i="33"/>
  <c r="AF2677" i="33"/>
  <c r="AF2678" i="33"/>
  <c r="AF2679" i="33"/>
  <c r="AF2680" i="33"/>
  <c r="AF2681" i="33"/>
  <c r="AF2682" i="33"/>
  <c r="AF2683" i="33"/>
  <c r="AF2684" i="33"/>
  <c r="AF2685" i="33"/>
  <c r="AF2686" i="33"/>
  <c r="AF2687" i="33"/>
  <c r="AF2688" i="33"/>
  <c r="AF2689" i="33"/>
  <c r="AF2690" i="33"/>
  <c r="AF2691" i="33"/>
  <c r="AF2692" i="33"/>
  <c r="AF2693" i="33"/>
  <c r="AF2694" i="33"/>
  <c r="AF2695" i="33"/>
  <c r="AF2696" i="33"/>
  <c r="AF2697" i="33"/>
  <c r="AF2698" i="33"/>
  <c r="AF2699" i="33"/>
  <c r="AF2700" i="33"/>
  <c r="AF2701" i="33"/>
  <c r="AF2702" i="33"/>
  <c r="AF2703" i="33"/>
  <c r="AF2704" i="33"/>
  <c r="AF2705" i="33"/>
  <c r="AF2706" i="33"/>
  <c r="AF2707" i="33"/>
  <c r="AF2708" i="33"/>
  <c r="AF2709" i="33"/>
  <c r="AF2710" i="33"/>
  <c r="AF2711" i="33"/>
  <c r="AF2712" i="33"/>
  <c r="AF2713" i="33"/>
  <c r="AF2714" i="33"/>
  <c r="AF2715" i="33"/>
  <c r="AF2716" i="33"/>
  <c r="AF2717" i="33"/>
  <c r="AF2718" i="33"/>
  <c r="AF2719" i="33"/>
  <c r="AF2720" i="33"/>
  <c r="AF2721" i="33"/>
  <c r="AF2722" i="33"/>
  <c r="AF2723" i="33"/>
  <c r="AF2724" i="33"/>
  <c r="AF2725" i="33"/>
  <c r="AF2726" i="33"/>
  <c r="AF2727" i="33"/>
  <c r="AF2728" i="33"/>
  <c r="AF2729" i="33"/>
  <c r="AF2730" i="33"/>
  <c r="AF2731" i="33"/>
  <c r="AF2732" i="33"/>
  <c r="AF2733" i="33"/>
  <c r="AF2734" i="33"/>
  <c r="AF2735" i="33"/>
  <c r="AF2736" i="33"/>
  <c r="AF2737" i="33"/>
  <c r="AF2738" i="33"/>
  <c r="AF2739" i="33"/>
  <c r="AF2740" i="33"/>
  <c r="AF2741" i="33"/>
  <c r="AF2742" i="33"/>
  <c r="AF2743" i="33"/>
  <c r="AF2744" i="33"/>
  <c r="AF2745" i="33"/>
  <c r="AF2746" i="33"/>
  <c r="AF2747" i="33"/>
  <c r="AF2748" i="33"/>
  <c r="AF2749" i="33"/>
  <c r="AF2750" i="33"/>
  <c r="AF2751" i="33"/>
  <c r="AF2752" i="33"/>
  <c r="AF2753" i="33"/>
  <c r="AF2754" i="33"/>
  <c r="AF2755" i="33"/>
  <c r="AF2756" i="33"/>
  <c r="AF2757" i="33"/>
  <c r="AF2758" i="33"/>
  <c r="AF2759" i="33"/>
  <c r="AF2760" i="33"/>
  <c r="AF2761" i="33"/>
  <c r="AF2762" i="33"/>
  <c r="AF2763" i="33"/>
  <c r="AF2764" i="33"/>
  <c r="AF2765" i="33"/>
  <c r="AF2766" i="33"/>
  <c r="AF2767" i="33"/>
  <c r="AF2768" i="33"/>
  <c r="AF2769" i="33"/>
  <c r="AF2770" i="33"/>
  <c r="AF2771" i="33"/>
  <c r="AF2772" i="33"/>
  <c r="AF2773" i="33"/>
  <c r="AF2774" i="33"/>
  <c r="AF2775" i="33"/>
  <c r="AF2776" i="33"/>
  <c r="AF2777" i="33"/>
  <c r="AF2778" i="33"/>
  <c r="AF2779" i="33"/>
  <c r="AF2780" i="33"/>
  <c r="AF2781" i="33"/>
  <c r="AF2782" i="33"/>
  <c r="AF2783" i="33"/>
  <c r="AF2784" i="33"/>
  <c r="AF2785" i="33"/>
  <c r="AF2786" i="33"/>
  <c r="AF2787" i="33"/>
  <c r="AF2788" i="33"/>
  <c r="AF2789" i="33"/>
  <c r="AF2790" i="33"/>
  <c r="AF2791" i="33"/>
  <c r="AF2792" i="33"/>
  <c r="AF2793" i="33"/>
  <c r="AF2794" i="33"/>
  <c r="AF2795" i="33"/>
  <c r="AF2796" i="33"/>
  <c r="AF2797" i="33"/>
  <c r="AF2798" i="33"/>
  <c r="AF2799" i="33"/>
  <c r="AF2800" i="33"/>
  <c r="AF2801" i="33"/>
  <c r="AF2802" i="33"/>
  <c r="AF2803" i="33"/>
  <c r="AF2804" i="33"/>
  <c r="AF2805" i="33"/>
  <c r="AF2806" i="33"/>
  <c r="AF2807" i="33"/>
  <c r="AF2808" i="33"/>
  <c r="AF2809" i="33"/>
  <c r="AF2810" i="33"/>
  <c r="AF2811" i="33"/>
  <c r="AF2812" i="33"/>
  <c r="AF2813" i="33"/>
  <c r="AF2814" i="33"/>
  <c r="AF2815" i="33"/>
  <c r="AF2816" i="33"/>
  <c r="AF2817" i="33"/>
  <c r="AF2818" i="33"/>
  <c r="AF2819" i="33"/>
  <c r="AF2820" i="33"/>
  <c r="AF2821" i="33"/>
  <c r="AF2822" i="33"/>
  <c r="AF2823" i="33"/>
  <c r="AF2824" i="33"/>
  <c r="AF2825" i="33"/>
  <c r="AF2826" i="33"/>
  <c r="AF2827" i="33"/>
  <c r="AF2828" i="33"/>
  <c r="AF2829" i="33"/>
  <c r="AF2830" i="33"/>
  <c r="AF2831" i="33"/>
  <c r="AF2832" i="33"/>
  <c r="AF2833" i="33"/>
  <c r="AF2834" i="33"/>
  <c r="AF2835" i="33"/>
  <c r="AF2836" i="33"/>
  <c r="AF2837" i="33"/>
  <c r="AF2838" i="33"/>
  <c r="AF2839" i="33"/>
  <c r="AF2840" i="33"/>
  <c r="AF2841" i="33"/>
  <c r="AF2842" i="33"/>
  <c r="AF2843" i="33"/>
  <c r="AF2844" i="33"/>
  <c r="AF2845" i="33"/>
  <c r="AF2846" i="33"/>
  <c r="AF2847" i="33"/>
  <c r="AF2848" i="33"/>
  <c r="AF2849" i="33"/>
  <c r="AF2850" i="33"/>
  <c r="AF2851" i="33"/>
  <c r="AF2852" i="33"/>
  <c r="AF2853" i="33"/>
  <c r="AF2854" i="33"/>
  <c r="AF2855" i="33"/>
  <c r="AF2856" i="33"/>
  <c r="AF2857" i="33"/>
  <c r="AF2858" i="33"/>
  <c r="AF2859" i="33"/>
  <c r="AF2860" i="33"/>
  <c r="AF2861" i="33"/>
  <c r="AF2862" i="33"/>
  <c r="AF2863" i="33"/>
  <c r="AF2864" i="33"/>
  <c r="AF2865" i="33"/>
  <c r="AF2866" i="33"/>
  <c r="AF2867" i="33"/>
  <c r="AF2868" i="33"/>
  <c r="AF2869" i="33"/>
  <c r="AF2870" i="33"/>
  <c r="AF2871" i="33"/>
  <c r="AF2872" i="33"/>
  <c r="AF2873" i="33"/>
  <c r="AF2874" i="33"/>
  <c r="AF2875" i="33"/>
  <c r="AF2876" i="33"/>
  <c r="AF2877" i="33"/>
  <c r="AF2878" i="33"/>
  <c r="AF2879" i="33"/>
  <c r="AF2880" i="33"/>
  <c r="AF2881" i="33"/>
  <c r="AF2882" i="33"/>
  <c r="AF2883" i="33"/>
  <c r="AF2884" i="33"/>
  <c r="AF2885" i="33"/>
  <c r="AF2886" i="33"/>
  <c r="AF2887" i="33"/>
  <c r="AF2888" i="33"/>
  <c r="AF2889" i="33"/>
  <c r="AF2890" i="33"/>
  <c r="AF2891" i="33"/>
  <c r="AF2892" i="33"/>
  <c r="AF2893" i="33"/>
  <c r="AF2894" i="33"/>
  <c r="AF2895" i="33"/>
  <c r="AF2896" i="33"/>
  <c r="AF2897" i="33"/>
  <c r="AF2898" i="33"/>
  <c r="AF2899" i="33"/>
  <c r="AF2900" i="33"/>
  <c r="AF2901" i="33"/>
  <c r="AF2902" i="33"/>
  <c r="AF2903" i="33"/>
  <c r="AF2904" i="33"/>
  <c r="AF2905" i="33"/>
  <c r="AF2906" i="33"/>
  <c r="AF2907" i="33"/>
  <c r="AF2908" i="33"/>
  <c r="AF2909" i="33"/>
  <c r="AF2910" i="33"/>
  <c r="AF2911" i="33"/>
  <c r="AF2912" i="33"/>
  <c r="AF2913" i="33"/>
  <c r="AF2914" i="33"/>
  <c r="AF2915" i="33"/>
  <c r="AF2916" i="33"/>
  <c r="AF2917" i="33"/>
  <c r="AF2918" i="33"/>
  <c r="AF2919" i="33"/>
  <c r="AF2920" i="33"/>
  <c r="AF2921" i="33"/>
  <c r="AF2922" i="33"/>
  <c r="AF2923" i="33"/>
  <c r="AF2924" i="33"/>
  <c r="AF2925" i="33"/>
  <c r="AF2926" i="33"/>
  <c r="AF2927" i="33"/>
  <c r="AF2928" i="33"/>
  <c r="AF2929" i="33"/>
  <c r="AF2930" i="33"/>
  <c r="AF2931" i="33"/>
  <c r="AF2932" i="33"/>
  <c r="AF2933" i="33"/>
  <c r="AF2934" i="33"/>
  <c r="AF2935" i="33"/>
  <c r="AF2936" i="33"/>
  <c r="AF2937" i="33"/>
  <c r="AF2938" i="33"/>
  <c r="AF2939" i="33"/>
  <c r="AF2940" i="33"/>
  <c r="AF2941" i="33"/>
  <c r="AF2942" i="33"/>
  <c r="AF2943" i="33"/>
  <c r="AF2944" i="33"/>
  <c r="AF2945" i="33"/>
  <c r="AF2946" i="33"/>
  <c r="AF2947" i="33"/>
  <c r="AF2948" i="33"/>
  <c r="AF2949" i="33"/>
  <c r="AF2950" i="33"/>
  <c r="AF2951" i="33"/>
  <c r="AF2952" i="33"/>
  <c r="AF2953" i="33"/>
  <c r="AF2954" i="33"/>
  <c r="AF2955" i="33"/>
  <c r="AF2956" i="33"/>
  <c r="AF2957" i="33"/>
  <c r="AF2958" i="33"/>
  <c r="AF2959" i="33"/>
  <c r="AF2960" i="33"/>
  <c r="AF2961" i="33"/>
  <c r="AF2962" i="33"/>
  <c r="AF2963" i="33"/>
  <c r="AF2964" i="33"/>
  <c r="AF2965" i="33"/>
  <c r="AF2966" i="33"/>
  <c r="AF2967" i="33"/>
  <c r="AF2968" i="33"/>
  <c r="AF2969" i="33"/>
  <c r="AF2970" i="33"/>
  <c r="AF2971" i="33"/>
  <c r="AF2972" i="33"/>
  <c r="AF2973" i="33"/>
  <c r="AF2974" i="33"/>
  <c r="AF2975" i="33"/>
  <c r="AF2976" i="33"/>
  <c r="AF2977" i="33"/>
  <c r="AF2978" i="33"/>
  <c r="AF2979" i="33"/>
  <c r="AF2980" i="33"/>
  <c r="AF2981" i="33"/>
  <c r="AF2982" i="33"/>
  <c r="AF2983" i="33"/>
  <c r="AF2984" i="33"/>
  <c r="AF2985" i="33"/>
  <c r="AF2986" i="33"/>
  <c r="AF2987" i="33"/>
  <c r="AF2988" i="33"/>
  <c r="AF2989" i="33"/>
  <c r="AF2990" i="33"/>
  <c r="AF2991" i="33"/>
  <c r="AF2992" i="33"/>
  <c r="AF2993" i="33"/>
  <c r="AF2994" i="33"/>
  <c r="AF2995" i="33"/>
  <c r="AF2996" i="33"/>
  <c r="AF2997" i="33"/>
  <c r="AF2998" i="33"/>
  <c r="AF2999" i="33"/>
  <c r="AF3000" i="33"/>
  <c r="AF3001" i="33"/>
  <c r="AF3002" i="33"/>
  <c r="AF3003" i="33"/>
  <c r="AF3004" i="33"/>
  <c r="AF3005" i="33"/>
  <c r="AF3006" i="33"/>
  <c r="AF3007" i="33"/>
  <c r="AF3008" i="33"/>
  <c r="AF3009" i="33"/>
  <c r="AF3010" i="33"/>
  <c r="AF3011" i="33"/>
  <c r="AF3012" i="33"/>
  <c r="AF3013" i="33"/>
  <c r="AF3014" i="33"/>
  <c r="AF3015" i="33"/>
  <c r="AF3016" i="33"/>
  <c r="AF3017" i="33"/>
  <c r="AF3018" i="33"/>
  <c r="AF3019" i="33"/>
  <c r="AF3020" i="33"/>
  <c r="AF3021" i="33"/>
  <c r="AF3022" i="33"/>
  <c r="AF3023" i="33"/>
  <c r="AF3024" i="33"/>
  <c r="AF3025" i="33"/>
  <c r="AF3026" i="33"/>
  <c r="AF3027" i="33"/>
  <c r="AF3028" i="33"/>
  <c r="AF3029" i="33"/>
  <c r="AF3030" i="33"/>
  <c r="AF3031" i="33"/>
  <c r="AF3032" i="33"/>
  <c r="AF3033" i="33"/>
  <c r="AF3034" i="33"/>
  <c r="AF3035" i="33"/>
  <c r="AF3036" i="33"/>
  <c r="AF3037" i="33"/>
  <c r="AF3038" i="33"/>
  <c r="AF3039" i="33"/>
  <c r="AF3040" i="33"/>
  <c r="AF3041" i="33"/>
  <c r="AF3042" i="33"/>
  <c r="AF3043" i="33"/>
  <c r="AF3044" i="33"/>
  <c r="AF3045" i="33"/>
  <c r="AF3046" i="33"/>
  <c r="AF3047" i="33"/>
  <c r="AF3048" i="33"/>
  <c r="AF3049" i="33"/>
  <c r="AF3050" i="33"/>
  <c r="AF3051" i="33"/>
  <c r="AF3052" i="33"/>
  <c r="AF3053" i="33"/>
  <c r="AF3054" i="33"/>
  <c r="AF3055" i="33"/>
  <c r="AF3056" i="33"/>
  <c r="AF3057" i="33"/>
  <c r="AF3058" i="33"/>
  <c r="AF3059" i="33"/>
  <c r="AF3060" i="33"/>
  <c r="AF3061" i="33"/>
  <c r="AF3062" i="33"/>
  <c r="AF3063" i="33"/>
  <c r="AF3064" i="33"/>
  <c r="AF3065" i="33"/>
  <c r="AF3066" i="33"/>
  <c r="AF3067" i="33"/>
  <c r="AF3068" i="33"/>
  <c r="AF3069" i="33"/>
  <c r="AF3070" i="33"/>
  <c r="AF3071" i="33"/>
  <c r="AF3072" i="33"/>
  <c r="AF3073" i="33"/>
  <c r="AF3074" i="33"/>
  <c r="AF3075" i="33"/>
  <c r="AF3076" i="33"/>
  <c r="AF3077" i="33"/>
  <c r="AF3078" i="33"/>
  <c r="AF3079" i="33"/>
  <c r="AF3080" i="33"/>
  <c r="AF3081" i="33"/>
  <c r="AF3082" i="33"/>
  <c r="AF3083" i="33"/>
  <c r="AF3084" i="33"/>
  <c r="AF3085" i="33"/>
  <c r="AF3086" i="33"/>
  <c r="AF3087" i="33"/>
  <c r="AF3088" i="33"/>
  <c r="AF3089" i="33"/>
  <c r="AF3090" i="33"/>
  <c r="AF3091" i="33"/>
  <c r="AF3092" i="33"/>
  <c r="AF3093" i="33"/>
  <c r="AF3094" i="33"/>
  <c r="AF3095" i="33"/>
  <c r="AF3096" i="33"/>
  <c r="AF3097" i="33"/>
  <c r="AF3098" i="33"/>
  <c r="AF3099" i="33"/>
  <c r="AF3100" i="33"/>
  <c r="AF3101" i="33"/>
  <c r="AF3102" i="33"/>
  <c r="AF3103" i="33"/>
  <c r="AF3104" i="33"/>
  <c r="AF3105" i="33"/>
  <c r="AF3106" i="33"/>
  <c r="AF3107" i="33"/>
  <c r="AF3108" i="33"/>
  <c r="AF3109" i="33"/>
  <c r="AF3110" i="33"/>
  <c r="AF3111" i="33"/>
  <c r="AF3112" i="33"/>
  <c r="AF3113" i="33"/>
  <c r="AF3114" i="33"/>
  <c r="AF3115" i="33"/>
  <c r="AF3116" i="33"/>
  <c r="AF3117" i="33"/>
  <c r="AF3118" i="33"/>
  <c r="AF3119" i="33"/>
  <c r="AF3120" i="33"/>
  <c r="AF3121" i="33"/>
  <c r="AF3122" i="33"/>
  <c r="AF3123" i="33"/>
  <c r="AF3124" i="33"/>
  <c r="AF3125" i="33"/>
  <c r="AF3126" i="33"/>
  <c r="AF3127" i="33"/>
  <c r="AF3128" i="33"/>
  <c r="AF3129" i="33"/>
  <c r="AF3130" i="33"/>
  <c r="AF3131" i="33"/>
  <c r="AF3132" i="33"/>
  <c r="AF3133" i="33"/>
  <c r="AF3134" i="33"/>
  <c r="AF3135" i="33"/>
  <c r="AF3136" i="33"/>
  <c r="AF3137" i="33"/>
  <c r="AF3138" i="33"/>
  <c r="AF3139" i="33"/>
  <c r="AF3140" i="33"/>
  <c r="AF3141" i="33"/>
  <c r="AF3142" i="33"/>
  <c r="AF3143" i="33"/>
  <c r="AF3144" i="33"/>
  <c r="AF3145" i="33"/>
  <c r="AF3146" i="33"/>
  <c r="AF3147" i="33"/>
  <c r="AF3148" i="33"/>
  <c r="AF3149" i="33"/>
  <c r="AF3150" i="33"/>
  <c r="AF3151" i="33"/>
  <c r="AF3152" i="33"/>
  <c r="AF3153" i="33"/>
  <c r="AF3154" i="33"/>
  <c r="AF3155" i="33"/>
  <c r="AF3156" i="33"/>
  <c r="AF3157" i="33"/>
  <c r="AF3158" i="33"/>
  <c r="AF3159" i="33"/>
  <c r="AF3160" i="33"/>
  <c r="AF3161" i="33"/>
  <c r="AF3162" i="33"/>
  <c r="AF3163" i="33"/>
  <c r="AF3164" i="33"/>
  <c r="AF3165" i="33"/>
  <c r="AF3166" i="33"/>
  <c r="AF3167" i="33"/>
  <c r="AF3168" i="33"/>
  <c r="AF3169" i="33"/>
  <c r="AF3170" i="33"/>
  <c r="AF3171" i="33"/>
  <c r="AF3172" i="33"/>
  <c r="AF3173" i="33"/>
  <c r="AF3174" i="33"/>
  <c r="AF3175" i="33"/>
  <c r="AF3176" i="33"/>
  <c r="AF3177" i="33"/>
  <c r="AF3178" i="33"/>
  <c r="AF3179" i="33"/>
  <c r="AF3180" i="33"/>
  <c r="AF3181" i="33"/>
  <c r="AF3182" i="33"/>
  <c r="AF3183" i="33"/>
  <c r="AF3184" i="33"/>
  <c r="AF3185" i="33"/>
  <c r="AF3186" i="33"/>
  <c r="AF3187" i="33"/>
  <c r="AF3188" i="33"/>
  <c r="AF3189" i="33"/>
  <c r="AF3190" i="33"/>
  <c r="AF3191" i="33"/>
  <c r="AF3192" i="33"/>
  <c r="AF3193" i="33"/>
  <c r="AF3194" i="33"/>
  <c r="AF3195" i="33"/>
  <c r="AF3196" i="33"/>
  <c r="AF3197" i="33"/>
  <c r="AF3198" i="33"/>
  <c r="AF3199" i="33"/>
  <c r="AF3200" i="33"/>
  <c r="AF3201" i="33"/>
  <c r="AF3202" i="33"/>
  <c r="AF3203" i="33"/>
  <c r="AF3204" i="33"/>
  <c r="AF3205" i="33"/>
  <c r="AF3206" i="33"/>
  <c r="AF3207" i="33"/>
  <c r="AF3208" i="33"/>
  <c r="AF3209" i="33"/>
  <c r="AF3210" i="33"/>
  <c r="AF3211" i="33"/>
  <c r="AF3212" i="33"/>
  <c r="AF3213" i="33"/>
  <c r="AF3214" i="33"/>
  <c r="AF3215" i="33"/>
  <c r="AF3216" i="33"/>
  <c r="AF3217" i="33"/>
  <c r="AF3218" i="33"/>
  <c r="AF3219" i="33"/>
  <c r="AF3220" i="33"/>
  <c r="AF3221" i="33"/>
  <c r="AF3222" i="33"/>
  <c r="AF3223" i="33"/>
  <c r="AF3224" i="33"/>
  <c r="AF3225" i="33"/>
  <c r="AF3226" i="33"/>
  <c r="AF3227" i="33"/>
  <c r="AF3228" i="33"/>
  <c r="AF3229" i="33"/>
  <c r="AF3230" i="33"/>
  <c r="AF3231" i="33"/>
  <c r="AF3232" i="33"/>
  <c r="AF3233" i="33"/>
  <c r="AF3234" i="33"/>
  <c r="AF3235" i="33"/>
  <c r="AF3236" i="33"/>
  <c r="AF3237" i="33"/>
  <c r="AF3238" i="33"/>
  <c r="AF3239" i="33"/>
  <c r="AF3240" i="33"/>
  <c r="AF3241" i="33"/>
  <c r="AF3242" i="33"/>
  <c r="AF3243" i="33"/>
  <c r="AF3244" i="33"/>
  <c r="AF3245" i="33"/>
  <c r="AF3246" i="33"/>
  <c r="AD3" i="33"/>
  <c r="AD4" i="33"/>
  <c r="AD5" i="33"/>
  <c r="AD6" i="33"/>
  <c r="AD7" i="33"/>
  <c r="AD8" i="33"/>
  <c r="AD9" i="33"/>
  <c r="AD10" i="33"/>
  <c r="AD11" i="33"/>
  <c r="AD12" i="33"/>
  <c r="AD13" i="33"/>
  <c r="AD14" i="33"/>
  <c r="AD15" i="33"/>
  <c r="AD16" i="33"/>
  <c r="AD17" i="33"/>
  <c r="AD18" i="33"/>
  <c r="AD19" i="33"/>
  <c r="AD20" i="33"/>
  <c r="AD21" i="33"/>
  <c r="AD22" i="33"/>
  <c r="AD23" i="33"/>
  <c r="AD24" i="33"/>
  <c r="AD25" i="33"/>
  <c r="AD26" i="33"/>
  <c r="AD27" i="33"/>
  <c r="AD28" i="33"/>
  <c r="AD29" i="33"/>
  <c r="AD30" i="33"/>
  <c r="AD31" i="33"/>
  <c r="AD32" i="33"/>
  <c r="AD33" i="33"/>
  <c r="AD34" i="33"/>
  <c r="AD35" i="33"/>
  <c r="AD36" i="33"/>
  <c r="AD37" i="33"/>
  <c r="AD38" i="33"/>
  <c r="AD39" i="33"/>
  <c r="AD40" i="33"/>
  <c r="AD41" i="33"/>
  <c r="AD42" i="33"/>
  <c r="AD43" i="33"/>
  <c r="AD44" i="33"/>
  <c r="AD45" i="33"/>
  <c r="AD46" i="33"/>
  <c r="AD47" i="33"/>
  <c r="AD48" i="33"/>
  <c r="AD49" i="33"/>
  <c r="AD50" i="33"/>
  <c r="AD51" i="33"/>
  <c r="AD52" i="33"/>
  <c r="AD53" i="33"/>
  <c r="AD54" i="33"/>
  <c r="AD55" i="33"/>
  <c r="AD56" i="33"/>
  <c r="AD57" i="33"/>
  <c r="AD58" i="33"/>
  <c r="AD59" i="33"/>
  <c r="AD60" i="33"/>
  <c r="AD61" i="33"/>
  <c r="AD62" i="33"/>
  <c r="AD63" i="33"/>
  <c r="AD64" i="33"/>
  <c r="AD65" i="33"/>
  <c r="AD66" i="33"/>
  <c r="AD67" i="33"/>
  <c r="AD68" i="33"/>
  <c r="AD69" i="33"/>
  <c r="AD70" i="33"/>
  <c r="AD71" i="33"/>
  <c r="AD72" i="33"/>
  <c r="AD73" i="33"/>
  <c r="AD74" i="33"/>
  <c r="AD75" i="33"/>
  <c r="AD76" i="33"/>
  <c r="AD77" i="33"/>
  <c r="AD78" i="33"/>
  <c r="AD79" i="33"/>
  <c r="AD80" i="33"/>
  <c r="AD81" i="33"/>
  <c r="AD82" i="33"/>
  <c r="AD83" i="33"/>
  <c r="AD84" i="33"/>
  <c r="AD85" i="33"/>
  <c r="AD86" i="33"/>
  <c r="AD87" i="33"/>
  <c r="AD88" i="33"/>
  <c r="AD89" i="33"/>
  <c r="AD90" i="33"/>
  <c r="AD91" i="33"/>
  <c r="AD92" i="33"/>
  <c r="AD93" i="33"/>
  <c r="AD94" i="33"/>
  <c r="AD95" i="33"/>
  <c r="AD96" i="33"/>
  <c r="AD97" i="33"/>
  <c r="AD98" i="33"/>
  <c r="AD99" i="33"/>
  <c r="AD100" i="33"/>
  <c r="AD101" i="33"/>
  <c r="AD102" i="33"/>
  <c r="AD103" i="33"/>
  <c r="AD104" i="33"/>
  <c r="AD105" i="33"/>
  <c r="AD106" i="33"/>
  <c r="AD107" i="33"/>
  <c r="AD108" i="33"/>
  <c r="AD109" i="33"/>
  <c r="AD110" i="33"/>
  <c r="AD111" i="33"/>
  <c r="AD112" i="33"/>
  <c r="AD113" i="33"/>
  <c r="AD114" i="33"/>
  <c r="AD115" i="33"/>
  <c r="AD116" i="33"/>
  <c r="AD117" i="33"/>
  <c r="AD118" i="33"/>
  <c r="AD119" i="33"/>
  <c r="AD120" i="33"/>
  <c r="AD121" i="33"/>
  <c r="AD122" i="33"/>
  <c r="AD123" i="33"/>
  <c r="AD124" i="33"/>
  <c r="AD125" i="33"/>
  <c r="AD126" i="33"/>
  <c r="AD127" i="33"/>
  <c r="AD128" i="33"/>
  <c r="AD129" i="33"/>
  <c r="AD130" i="33"/>
  <c r="AD131" i="33"/>
  <c r="AD132" i="33"/>
  <c r="AD133" i="33"/>
  <c r="AD134" i="33"/>
  <c r="AD135" i="33"/>
  <c r="AD136" i="33"/>
  <c r="AD137" i="33"/>
  <c r="AD138" i="33"/>
  <c r="AD139" i="33"/>
  <c r="AD140" i="33"/>
  <c r="AD141" i="33"/>
  <c r="AD142" i="33"/>
  <c r="AD143" i="33"/>
  <c r="AD144" i="33"/>
  <c r="AD145" i="33"/>
  <c r="AD146" i="33"/>
  <c r="AD147" i="33"/>
  <c r="AD148" i="33"/>
  <c r="AD149" i="33"/>
  <c r="AD150" i="33"/>
  <c r="AD151" i="33"/>
  <c r="AD152" i="33"/>
  <c r="AD153" i="33"/>
  <c r="AD154" i="33"/>
  <c r="AD155" i="33"/>
  <c r="AD156" i="33"/>
  <c r="AD157" i="33"/>
  <c r="AD158" i="33"/>
  <c r="AD159" i="33"/>
  <c r="AD160" i="33"/>
  <c r="AD161" i="33"/>
  <c r="AD162" i="33"/>
  <c r="AD163" i="33"/>
  <c r="AD164" i="33"/>
  <c r="AD165" i="33"/>
  <c r="AD166" i="33"/>
  <c r="AD167" i="33"/>
  <c r="AD168" i="33"/>
  <c r="AD169" i="33"/>
  <c r="AD170" i="33"/>
  <c r="AD171" i="33"/>
  <c r="AD172" i="33"/>
  <c r="AD173" i="33"/>
  <c r="AD174" i="33"/>
  <c r="AD175" i="33"/>
  <c r="AD176" i="33"/>
  <c r="AD177" i="33"/>
  <c r="AD178" i="33"/>
  <c r="AD179" i="33"/>
  <c r="AD180" i="33"/>
  <c r="AD181" i="33"/>
  <c r="AD182" i="33"/>
  <c r="AD183" i="33"/>
  <c r="AD184" i="33"/>
  <c r="AD185" i="33"/>
  <c r="AD186" i="33"/>
  <c r="AD187" i="33"/>
  <c r="AD188" i="33"/>
  <c r="AD189" i="33"/>
  <c r="AD190" i="33"/>
  <c r="AD191" i="33"/>
  <c r="AD192" i="33"/>
  <c r="AD193" i="33"/>
  <c r="AD194" i="33"/>
  <c r="AD195" i="33"/>
  <c r="AD196" i="33"/>
  <c r="AD197" i="33"/>
  <c r="AD198" i="33"/>
  <c r="AD199" i="33"/>
  <c r="AD200" i="33"/>
  <c r="AD201" i="33"/>
  <c r="AD202" i="33"/>
  <c r="AD203" i="33"/>
  <c r="AD204" i="33"/>
  <c r="AD205" i="33"/>
  <c r="AD206" i="33"/>
  <c r="AD207" i="33"/>
  <c r="AD208" i="33"/>
  <c r="AD209" i="33"/>
  <c r="AD210" i="33"/>
  <c r="AD211" i="33"/>
  <c r="AD212" i="33"/>
  <c r="AD213" i="33"/>
  <c r="AD214" i="33"/>
  <c r="AD215" i="33"/>
  <c r="AD216" i="33"/>
  <c r="AD217" i="33"/>
  <c r="AD218" i="33"/>
  <c r="AD219" i="33"/>
  <c r="AD220" i="33"/>
  <c r="AD221" i="33"/>
  <c r="AD222" i="33"/>
  <c r="AD223" i="33"/>
  <c r="AD224" i="33"/>
  <c r="AD225" i="33"/>
  <c r="AD226" i="33"/>
  <c r="AD227" i="33"/>
  <c r="AD228" i="33"/>
  <c r="AD229" i="33"/>
  <c r="AD230" i="33"/>
  <c r="AD231" i="33"/>
  <c r="AD232" i="33"/>
  <c r="AD233" i="33"/>
  <c r="AD234" i="33"/>
  <c r="AD235" i="33"/>
  <c r="AD236" i="33"/>
  <c r="AD237" i="33"/>
  <c r="AD238" i="33"/>
  <c r="AD239" i="33"/>
  <c r="AD240" i="33"/>
  <c r="AD241" i="33"/>
  <c r="AD242" i="33"/>
  <c r="AD243" i="33"/>
  <c r="AD244" i="33"/>
  <c r="AD245" i="33"/>
  <c r="AD246" i="33"/>
  <c r="AD247" i="33"/>
  <c r="AD248" i="33"/>
  <c r="AD249" i="33"/>
  <c r="AD250" i="33"/>
  <c r="AD251" i="33"/>
  <c r="AD252" i="33"/>
  <c r="AD253" i="33"/>
  <c r="AD254" i="33"/>
  <c r="AD255" i="33"/>
  <c r="AD256" i="33"/>
  <c r="AD257" i="33"/>
  <c r="AD258" i="33"/>
  <c r="AD259" i="33"/>
  <c r="AD260" i="33"/>
  <c r="AD261" i="33"/>
  <c r="AD262" i="33"/>
  <c r="AD263" i="33"/>
  <c r="AD264" i="33"/>
  <c r="AD265" i="33"/>
  <c r="AD266" i="33"/>
  <c r="AD267" i="33"/>
  <c r="AD268" i="33"/>
  <c r="AD269" i="33"/>
  <c r="AD270" i="33"/>
  <c r="AD271" i="33"/>
  <c r="AD272" i="33"/>
  <c r="AD273" i="33"/>
  <c r="AD274" i="33"/>
  <c r="AD275" i="33"/>
  <c r="AD276" i="33"/>
  <c r="AD277" i="33"/>
  <c r="AD278" i="33"/>
  <c r="AD279" i="33"/>
  <c r="AD280" i="33"/>
  <c r="AD281" i="33"/>
  <c r="AD282" i="33"/>
  <c r="AD283" i="33"/>
  <c r="AD284" i="33"/>
  <c r="AD285" i="33"/>
  <c r="AD286" i="33"/>
  <c r="AD287" i="33"/>
  <c r="AD288" i="33"/>
  <c r="AD289" i="33"/>
  <c r="AD290" i="33"/>
  <c r="AD291" i="33"/>
  <c r="AD292" i="33"/>
  <c r="AD293" i="33"/>
  <c r="AD294" i="33"/>
  <c r="AD295" i="33"/>
  <c r="AD296" i="33"/>
  <c r="AD297" i="33"/>
  <c r="AD298" i="33"/>
  <c r="AD299" i="33"/>
  <c r="AD300" i="33"/>
  <c r="AD301" i="33"/>
  <c r="AD302" i="33"/>
  <c r="AD303" i="33"/>
  <c r="AD304" i="33"/>
  <c r="AD305" i="33"/>
  <c r="AD306" i="33"/>
  <c r="AD307" i="33"/>
  <c r="AD308" i="33"/>
  <c r="AD309" i="33"/>
  <c r="AD310" i="33"/>
  <c r="AD311" i="33"/>
  <c r="AD312" i="33"/>
  <c r="AD313" i="33"/>
  <c r="AD314" i="33"/>
  <c r="AD315" i="33"/>
  <c r="AD316" i="33"/>
  <c r="AD317" i="33"/>
  <c r="AD318" i="33"/>
  <c r="AD319" i="33"/>
  <c r="AD320" i="33"/>
  <c r="AD321" i="33"/>
  <c r="AD322" i="33"/>
  <c r="AD323" i="33"/>
  <c r="AD324" i="33"/>
  <c r="AD325" i="33"/>
  <c r="AD326" i="33"/>
  <c r="AD327" i="33"/>
  <c r="AD328" i="33"/>
  <c r="AD329" i="33"/>
  <c r="AD330" i="33"/>
  <c r="AD331" i="33"/>
  <c r="AD332" i="33"/>
  <c r="AD333" i="33"/>
  <c r="AD334" i="33"/>
  <c r="AD335" i="33"/>
  <c r="AD336" i="33"/>
  <c r="AD337" i="33"/>
  <c r="AD338" i="33"/>
  <c r="AD339" i="33"/>
  <c r="AD340" i="33"/>
  <c r="AD341" i="33"/>
  <c r="AD342" i="33"/>
  <c r="AD343" i="33"/>
  <c r="AD344" i="33"/>
  <c r="AD345" i="33"/>
  <c r="AD346" i="33"/>
  <c r="AD347" i="33"/>
  <c r="AD348" i="33"/>
  <c r="AD349" i="33"/>
  <c r="AD350" i="33"/>
  <c r="AD351" i="33"/>
  <c r="AD352" i="33"/>
  <c r="AD353" i="33"/>
  <c r="AD354" i="33"/>
  <c r="AD355" i="33"/>
  <c r="AD356" i="33"/>
  <c r="AD357" i="33"/>
  <c r="AD358" i="33"/>
  <c r="AD359" i="33"/>
  <c r="AD360" i="33"/>
  <c r="AD361" i="33"/>
  <c r="AD362" i="33"/>
  <c r="AD363" i="33"/>
  <c r="AD364" i="33"/>
  <c r="AD365" i="33"/>
  <c r="AD366" i="33"/>
  <c r="AD367" i="33"/>
  <c r="AD368" i="33"/>
  <c r="AD369" i="33"/>
  <c r="AD370" i="33"/>
  <c r="AD371" i="33"/>
  <c r="AD372" i="33"/>
  <c r="AD373" i="33"/>
  <c r="AD374" i="33"/>
  <c r="AD375" i="33"/>
  <c r="AD376" i="33"/>
  <c r="AD377" i="33"/>
  <c r="AD378" i="33"/>
  <c r="AD379" i="33"/>
  <c r="AD380" i="33"/>
  <c r="AD381" i="33"/>
  <c r="AD382" i="33"/>
  <c r="AD383" i="33"/>
  <c r="AD384" i="33"/>
  <c r="AD385" i="33"/>
  <c r="AD386" i="33"/>
  <c r="AD387" i="33"/>
  <c r="AD388" i="33"/>
  <c r="AD389" i="33"/>
  <c r="AD390" i="33"/>
  <c r="AD391" i="33"/>
  <c r="AD392" i="33"/>
  <c r="AD393" i="33"/>
  <c r="AD394" i="33"/>
  <c r="AD395" i="33"/>
  <c r="AD396" i="33"/>
  <c r="AD397" i="33"/>
  <c r="AD398" i="33"/>
  <c r="AD399" i="33"/>
  <c r="AD400" i="33"/>
  <c r="AD401" i="33"/>
  <c r="AD402" i="33"/>
  <c r="AD403" i="33"/>
  <c r="AD404" i="33"/>
  <c r="AD405" i="33"/>
  <c r="AD406" i="33"/>
  <c r="AD407" i="33"/>
  <c r="AD408" i="33"/>
  <c r="AD409" i="33"/>
  <c r="AD410" i="33"/>
  <c r="AD411" i="33"/>
  <c r="AD412" i="33"/>
  <c r="AD413" i="33"/>
  <c r="AD414" i="33"/>
  <c r="AD415" i="33"/>
  <c r="AD416" i="33"/>
  <c r="AD417" i="33"/>
  <c r="AD418" i="33"/>
  <c r="AD419" i="33"/>
  <c r="AD420" i="33"/>
  <c r="AD421" i="33"/>
  <c r="AD422" i="33"/>
  <c r="AD423" i="33"/>
  <c r="AD424" i="33"/>
  <c r="AD425" i="33"/>
  <c r="AD426" i="33"/>
  <c r="AD427" i="33"/>
  <c r="AD428" i="33"/>
  <c r="AD429" i="33"/>
  <c r="AD430" i="33"/>
  <c r="AD431" i="33"/>
  <c r="AD432" i="33"/>
  <c r="AD433" i="33"/>
  <c r="AD434" i="33"/>
  <c r="AD435" i="33"/>
  <c r="AD436" i="33"/>
  <c r="AD437" i="33"/>
  <c r="AD438" i="33"/>
  <c r="AD439" i="33"/>
  <c r="AD440" i="33"/>
  <c r="AD441" i="33"/>
  <c r="AD442" i="33"/>
  <c r="AD443" i="33"/>
  <c r="AD444" i="33"/>
  <c r="AD445" i="33"/>
  <c r="AD446" i="33"/>
  <c r="AD447" i="33"/>
  <c r="AD448" i="33"/>
  <c r="AD449" i="33"/>
  <c r="AD450" i="33"/>
  <c r="AD451" i="33"/>
  <c r="AD452" i="33"/>
  <c r="AD453" i="33"/>
  <c r="AD454" i="33"/>
  <c r="AD455" i="33"/>
  <c r="AD456" i="33"/>
  <c r="AD457" i="33"/>
  <c r="AD458" i="33"/>
  <c r="AD459" i="33"/>
  <c r="AD460" i="33"/>
  <c r="AD461" i="33"/>
  <c r="AD462" i="33"/>
  <c r="AD463" i="33"/>
  <c r="AD464" i="33"/>
  <c r="AD465" i="33"/>
  <c r="AD466" i="33"/>
  <c r="AD467" i="33"/>
  <c r="AD468" i="33"/>
  <c r="AD469" i="33"/>
  <c r="AD470" i="33"/>
  <c r="AD471" i="33"/>
  <c r="AD472" i="33"/>
  <c r="AD473" i="33"/>
  <c r="AD474" i="33"/>
  <c r="AD475" i="33"/>
  <c r="AD476" i="33"/>
  <c r="AD477" i="33"/>
  <c r="AD478" i="33"/>
  <c r="AD479" i="33"/>
  <c r="AD480" i="33"/>
  <c r="AD481" i="33"/>
  <c r="AD482" i="33"/>
  <c r="AD483" i="33"/>
  <c r="AD484" i="33"/>
  <c r="AD485" i="33"/>
  <c r="AD486" i="33"/>
  <c r="AD487" i="33"/>
  <c r="AD488" i="33"/>
  <c r="AD489" i="33"/>
  <c r="AD490" i="33"/>
  <c r="AD491" i="33"/>
  <c r="AD492" i="33"/>
  <c r="AD493" i="33"/>
  <c r="AD494" i="33"/>
  <c r="AD495" i="33"/>
  <c r="AD496" i="33"/>
  <c r="AD497" i="33"/>
  <c r="AD498" i="33"/>
  <c r="AD499" i="33"/>
  <c r="AD500" i="33"/>
  <c r="AD501" i="33"/>
  <c r="AD502" i="33"/>
  <c r="AD503" i="33"/>
  <c r="AD504" i="33"/>
  <c r="AD505" i="33"/>
  <c r="AD506" i="33"/>
  <c r="AD507" i="33"/>
  <c r="AD508" i="33"/>
  <c r="AD509" i="33"/>
  <c r="AD510" i="33"/>
  <c r="AD511" i="33"/>
  <c r="AD512" i="33"/>
  <c r="AD513" i="33"/>
  <c r="AD514" i="33"/>
  <c r="AD515" i="33"/>
  <c r="AD516" i="33"/>
  <c r="AD517" i="33"/>
  <c r="AD518" i="33"/>
  <c r="AD519" i="33"/>
  <c r="AD520" i="33"/>
  <c r="AD521" i="33"/>
  <c r="AD522" i="33"/>
  <c r="AD523" i="33"/>
  <c r="AD524" i="33"/>
  <c r="AD525" i="33"/>
  <c r="AD526" i="33"/>
  <c r="AD527" i="33"/>
  <c r="AD528" i="33"/>
  <c r="AD529" i="33"/>
  <c r="AD530" i="33"/>
  <c r="AD531" i="33"/>
  <c r="AD532" i="33"/>
  <c r="AD533" i="33"/>
  <c r="AD534" i="33"/>
  <c r="AD535" i="33"/>
  <c r="AD536" i="33"/>
  <c r="AD537" i="33"/>
  <c r="AD538" i="33"/>
  <c r="AD539" i="33"/>
  <c r="AD540" i="33"/>
  <c r="AD541" i="33"/>
  <c r="AD542" i="33"/>
  <c r="AD543" i="33"/>
  <c r="AD544" i="33"/>
  <c r="AD545" i="33"/>
  <c r="AD546" i="33"/>
  <c r="AD547" i="33"/>
  <c r="AD548" i="33"/>
  <c r="AD549" i="33"/>
  <c r="AD550" i="33"/>
  <c r="AD551" i="33"/>
  <c r="AD552" i="33"/>
  <c r="AD553" i="33"/>
  <c r="AD554" i="33"/>
  <c r="AD555" i="33"/>
  <c r="AD556" i="33"/>
  <c r="AD557" i="33"/>
  <c r="AD558" i="33"/>
  <c r="AD559" i="33"/>
  <c r="AD560" i="33"/>
  <c r="AD561" i="33"/>
  <c r="AD562" i="33"/>
  <c r="AD563" i="33"/>
  <c r="AD564" i="33"/>
  <c r="AD565" i="33"/>
  <c r="AD566" i="33"/>
  <c r="AD567" i="33"/>
  <c r="AD568" i="33"/>
  <c r="AD569" i="33"/>
  <c r="AD570" i="33"/>
  <c r="AD571" i="33"/>
  <c r="AD572" i="33"/>
  <c r="AD573" i="33"/>
  <c r="AD574" i="33"/>
  <c r="AD575" i="33"/>
  <c r="AD576" i="33"/>
  <c r="AD577" i="33"/>
  <c r="AD578" i="33"/>
  <c r="AD579" i="33"/>
  <c r="AD580" i="33"/>
  <c r="AD581" i="33"/>
  <c r="AD582" i="33"/>
  <c r="AD583" i="33"/>
  <c r="AD584" i="33"/>
  <c r="AD585" i="33"/>
  <c r="AD586" i="33"/>
  <c r="AD587" i="33"/>
  <c r="AD588" i="33"/>
  <c r="AD589" i="33"/>
  <c r="AD590" i="33"/>
  <c r="AD591" i="33"/>
  <c r="AD592" i="33"/>
  <c r="AD593" i="33"/>
  <c r="AD594" i="33"/>
  <c r="AD595" i="33"/>
  <c r="AD596" i="33"/>
  <c r="AD597" i="33"/>
  <c r="AD598" i="33"/>
  <c r="AD599" i="33"/>
  <c r="AD600" i="33"/>
  <c r="AD601" i="33"/>
  <c r="AD602" i="33"/>
  <c r="AD603" i="33"/>
  <c r="AD604" i="33"/>
  <c r="AD605" i="33"/>
  <c r="AD606" i="33"/>
  <c r="AD607" i="33"/>
  <c r="AD608" i="33"/>
  <c r="AD609" i="33"/>
  <c r="AD610" i="33"/>
  <c r="AD611" i="33"/>
  <c r="AD612" i="33"/>
  <c r="AD613" i="33"/>
  <c r="AD614" i="33"/>
  <c r="AD615" i="33"/>
  <c r="AD616" i="33"/>
  <c r="AD617" i="33"/>
  <c r="AD618" i="33"/>
  <c r="AD619" i="33"/>
  <c r="AD620" i="33"/>
  <c r="AD621" i="33"/>
  <c r="AD622" i="33"/>
  <c r="AD623" i="33"/>
  <c r="AD624" i="33"/>
  <c r="AD625" i="33"/>
  <c r="AD626" i="33"/>
  <c r="AD627" i="33"/>
  <c r="AD628" i="33"/>
  <c r="AD629" i="33"/>
  <c r="AD630" i="33"/>
  <c r="AD631" i="33"/>
  <c r="AD632" i="33"/>
  <c r="AD633" i="33"/>
  <c r="AD634" i="33"/>
  <c r="AD635" i="33"/>
  <c r="AD636" i="33"/>
  <c r="AD637" i="33"/>
  <c r="AD638" i="33"/>
  <c r="AD639" i="33"/>
  <c r="AD640" i="33"/>
  <c r="AD641" i="33"/>
  <c r="AD642" i="33"/>
  <c r="AD643" i="33"/>
  <c r="AD644" i="33"/>
  <c r="AD645" i="33"/>
  <c r="AD646" i="33"/>
  <c r="AD647" i="33"/>
  <c r="AD648" i="33"/>
  <c r="AD649" i="33"/>
  <c r="AD650" i="33"/>
  <c r="AD651" i="33"/>
  <c r="AD652" i="33"/>
  <c r="AD653" i="33"/>
  <c r="AD654" i="33"/>
  <c r="AD655" i="33"/>
  <c r="AD656" i="33"/>
  <c r="AD657" i="33"/>
  <c r="AD658" i="33"/>
  <c r="AD659" i="33"/>
  <c r="AD660" i="33"/>
  <c r="AD661" i="33"/>
  <c r="AD662" i="33"/>
  <c r="AD663" i="33"/>
  <c r="AD664" i="33"/>
  <c r="AD665" i="33"/>
  <c r="AD666" i="33"/>
  <c r="AD667" i="33"/>
  <c r="AD668" i="33"/>
  <c r="AD669" i="33"/>
  <c r="AD670" i="33"/>
  <c r="AD671" i="33"/>
  <c r="AD672" i="33"/>
  <c r="AD673" i="33"/>
  <c r="AD674" i="33"/>
  <c r="AD675" i="33"/>
  <c r="AD676" i="33"/>
  <c r="AD677" i="33"/>
  <c r="AD678" i="33"/>
  <c r="AD679" i="33"/>
  <c r="AD680" i="33"/>
  <c r="AD681" i="33"/>
  <c r="AD682" i="33"/>
  <c r="AD683" i="33"/>
  <c r="AD684" i="33"/>
  <c r="AD685" i="33"/>
  <c r="AD686" i="33"/>
  <c r="AD687" i="33"/>
  <c r="AD688" i="33"/>
  <c r="AD689" i="33"/>
  <c r="AD690" i="33"/>
  <c r="AD691" i="33"/>
  <c r="AD692" i="33"/>
  <c r="AD693" i="33"/>
  <c r="AD694" i="33"/>
  <c r="AD695" i="33"/>
  <c r="AD696" i="33"/>
  <c r="AD697" i="33"/>
  <c r="AD698" i="33"/>
  <c r="AD699" i="33"/>
  <c r="AD700" i="33"/>
  <c r="AD701" i="33"/>
  <c r="AD702" i="33"/>
  <c r="AD703" i="33"/>
  <c r="AD704" i="33"/>
  <c r="AD705" i="33"/>
  <c r="AD706" i="33"/>
  <c r="AD707" i="33"/>
  <c r="AD708" i="33"/>
  <c r="AD709" i="33"/>
  <c r="AD710" i="33"/>
  <c r="AD711" i="33"/>
  <c r="AD712" i="33"/>
  <c r="AD713" i="33"/>
  <c r="AD714" i="33"/>
  <c r="AD715" i="33"/>
  <c r="AD716" i="33"/>
  <c r="AD717" i="33"/>
  <c r="AD718" i="33"/>
  <c r="AD719" i="33"/>
  <c r="AD720" i="33"/>
  <c r="AD721" i="33"/>
  <c r="AD722" i="33"/>
  <c r="AD723" i="33"/>
  <c r="AD724" i="33"/>
  <c r="AD725" i="33"/>
  <c r="AD726" i="33"/>
  <c r="AD727" i="33"/>
  <c r="AD728" i="33"/>
  <c r="AD729" i="33"/>
  <c r="AD730" i="33"/>
  <c r="AD731" i="33"/>
  <c r="AD732" i="33"/>
  <c r="AD733" i="33"/>
  <c r="AD734" i="33"/>
  <c r="AD735" i="33"/>
  <c r="AD736" i="33"/>
  <c r="AD737" i="33"/>
  <c r="AD738" i="33"/>
  <c r="AD739" i="33"/>
  <c r="AD740" i="33"/>
  <c r="AD741" i="33"/>
  <c r="AD742" i="33"/>
  <c r="AD743" i="33"/>
  <c r="AD744" i="33"/>
  <c r="AD745" i="33"/>
  <c r="AD746" i="33"/>
  <c r="AD747" i="33"/>
  <c r="AD748" i="33"/>
  <c r="AD749" i="33"/>
  <c r="AD750" i="33"/>
  <c r="AD751" i="33"/>
  <c r="AD752" i="33"/>
  <c r="AD753" i="33"/>
  <c r="AD754" i="33"/>
  <c r="AD755" i="33"/>
  <c r="AD756" i="33"/>
  <c r="AD757" i="33"/>
  <c r="AD758" i="33"/>
  <c r="AD759" i="33"/>
  <c r="AD760" i="33"/>
  <c r="AD761" i="33"/>
  <c r="AD762" i="33"/>
  <c r="AD763" i="33"/>
  <c r="AD764" i="33"/>
  <c r="AD765" i="33"/>
  <c r="AD766" i="33"/>
  <c r="AD767" i="33"/>
  <c r="AD768" i="33"/>
  <c r="AD769" i="33"/>
  <c r="AD770" i="33"/>
  <c r="AD771" i="33"/>
  <c r="AD772" i="33"/>
  <c r="AD773" i="33"/>
  <c r="AD774" i="33"/>
  <c r="AD775" i="33"/>
  <c r="AD776" i="33"/>
  <c r="AD777" i="33"/>
  <c r="AD778" i="33"/>
  <c r="AD779" i="33"/>
  <c r="AD780" i="33"/>
  <c r="AD781" i="33"/>
  <c r="AD782" i="33"/>
  <c r="AD783" i="33"/>
  <c r="AD784" i="33"/>
  <c r="AD785" i="33"/>
  <c r="AD786" i="33"/>
  <c r="AD787" i="33"/>
  <c r="AD788" i="33"/>
  <c r="AD789" i="33"/>
  <c r="AD790" i="33"/>
  <c r="AD791" i="33"/>
  <c r="AD792" i="33"/>
  <c r="AD793" i="33"/>
  <c r="AD794" i="33"/>
  <c r="AD795" i="33"/>
  <c r="AD796" i="33"/>
  <c r="AD797" i="33"/>
  <c r="AD798" i="33"/>
  <c r="AD799" i="33"/>
  <c r="AD800" i="33"/>
  <c r="AD801" i="33"/>
  <c r="AD802" i="33"/>
  <c r="AD803" i="33"/>
  <c r="AD804" i="33"/>
  <c r="AD805" i="33"/>
  <c r="AD806" i="33"/>
  <c r="AD807" i="33"/>
  <c r="AD808" i="33"/>
  <c r="AD809" i="33"/>
  <c r="AD810" i="33"/>
  <c r="AD811" i="33"/>
  <c r="AD812" i="33"/>
  <c r="AD813" i="33"/>
  <c r="AD814" i="33"/>
  <c r="AD815" i="33"/>
  <c r="AD816" i="33"/>
  <c r="AD817" i="33"/>
  <c r="AD818" i="33"/>
  <c r="AD819" i="33"/>
  <c r="AD820" i="33"/>
  <c r="AD821" i="33"/>
  <c r="AD822" i="33"/>
  <c r="AD823" i="33"/>
  <c r="AD824" i="33"/>
  <c r="AD825" i="33"/>
  <c r="AD826" i="33"/>
  <c r="AD827" i="33"/>
  <c r="AD828" i="33"/>
  <c r="AD829" i="33"/>
  <c r="AD830" i="33"/>
  <c r="AD831" i="33"/>
  <c r="AD832" i="33"/>
  <c r="AD833" i="33"/>
  <c r="AD834" i="33"/>
  <c r="AD835" i="33"/>
  <c r="AD836" i="33"/>
  <c r="AD837" i="33"/>
  <c r="AD838" i="33"/>
  <c r="AD839" i="33"/>
  <c r="AD840" i="33"/>
  <c r="AD841" i="33"/>
  <c r="AD842" i="33"/>
  <c r="AD843" i="33"/>
  <c r="AD844" i="33"/>
  <c r="AD845" i="33"/>
  <c r="AD846" i="33"/>
  <c r="AD847" i="33"/>
  <c r="AD848" i="33"/>
  <c r="AD849" i="33"/>
  <c r="AD850" i="33"/>
  <c r="AD851" i="33"/>
  <c r="AD852" i="33"/>
  <c r="AD853" i="33"/>
  <c r="AD854" i="33"/>
  <c r="AD855" i="33"/>
  <c r="AD856" i="33"/>
  <c r="AD857" i="33"/>
  <c r="AD858" i="33"/>
  <c r="AD859" i="33"/>
  <c r="AD860" i="33"/>
  <c r="AD861" i="33"/>
  <c r="AD862" i="33"/>
  <c r="AD863" i="33"/>
  <c r="AD864" i="33"/>
  <c r="AD865" i="33"/>
  <c r="AD866" i="33"/>
  <c r="AD867" i="33"/>
  <c r="AD868" i="33"/>
  <c r="AD869" i="33"/>
  <c r="AD870" i="33"/>
  <c r="AD871" i="33"/>
  <c r="AD872" i="33"/>
  <c r="AD873" i="33"/>
  <c r="AD874" i="33"/>
  <c r="AD875" i="33"/>
  <c r="AD876" i="33"/>
  <c r="AD877" i="33"/>
  <c r="AD878" i="33"/>
  <c r="AD879" i="33"/>
  <c r="AD880" i="33"/>
  <c r="AD881" i="33"/>
  <c r="AD882" i="33"/>
  <c r="AD883" i="33"/>
  <c r="AD884" i="33"/>
  <c r="AD885" i="33"/>
  <c r="AD886" i="33"/>
  <c r="AD887" i="33"/>
  <c r="AD888" i="33"/>
  <c r="AD889" i="33"/>
  <c r="AD890" i="33"/>
  <c r="AD891" i="33"/>
  <c r="AD892" i="33"/>
  <c r="AD893" i="33"/>
  <c r="AD894" i="33"/>
  <c r="AD895" i="33"/>
  <c r="AD896" i="33"/>
  <c r="AD897" i="33"/>
  <c r="AD898" i="33"/>
  <c r="AD899" i="33"/>
  <c r="AD900" i="33"/>
  <c r="AD901" i="33"/>
  <c r="AD902" i="33"/>
  <c r="AD903" i="33"/>
  <c r="AD904" i="33"/>
  <c r="AD905" i="33"/>
  <c r="AD906" i="33"/>
  <c r="AD907" i="33"/>
  <c r="AD908" i="33"/>
  <c r="AD909" i="33"/>
  <c r="AD910" i="33"/>
  <c r="AD911" i="33"/>
  <c r="AD912" i="33"/>
  <c r="AD913" i="33"/>
  <c r="AD914" i="33"/>
  <c r="AD915" i="33"/>
  <c r="AD916" i="33"/>
  <c r="AD917" i="33"/>
  <c r="AD918" i="33"/>
  <c r="AD919" i="33"/>
  <c r="AD920" i="33"/>
  <c r="AD921" i="33"/>
  <c r="AD922" i="33"/>
  <c r="AD923" i="33"/>
  <c r="AD924" i="33"/>
  <c r="AD925" i="33"/>
  <c r="AD926" i="33"/>
  <c r="AD927" i="33"/>
  <c r="AD928" i="33"/>
  <c r="AD929" i="33"/>
  <c r="AD930" i="33"/>
  <c r="AD931" i="33"/>
  <c r="AD932" i="33"/>
  <c r="AD933" i="33"/>
  <c r="AD934" i="33"/>
  <c r="AD935" i="33"/>
  <c r="AD936" i="33"/>
  <c r="AD937" i="33"/>
  <c r="AD938" i="33"/>
  <c r="AD939" i="33"/>
  <c r="AD940" i="33"/>
  <c r="AD941" i="33"/>
  <c r="AD942" i="33"/>
  <c r="AD943" i="33"/>
  <c r="AD944" i="33"/>
  <c r="AD945" i="33"/>
  <c r="AD946" i="33"/>
  <c r="AD947" i="33"/>
  <c r="AD948" i="33"/>
  <c r="AD949" i="33"/>
  <c r="AD950" i="33"/>
  <c r="AD951" i="33"/>
  <c r="AD952" i="33"/>
  <c r="AD953" i="33"/>
  <c r="AD954" i="33"/>
  <c r="AD955" i="33"/>
  <c r="AD956" i="33"/>
  <c r="AD957" i="33"/>
  <c r="AD958" i="33"/>
  <c r="AD959" i="33"/>
  <c r="AD960" i="33"/>
  <c r="AD961" i="33"/>
  <c r="AD962" i="33"/>
  <c r="AD963" i="33"/>
  <c r="AD964" i="33"/>
  <c r="AD965" i="33"/>
  <c r="AD966" i="33"/>
  <c r="AD967" i="33"/>
  <c r="AD968" i="33"/>
  <c r="AD969" i="33"/>
  <c r="AD970" i="33"/>
  <c r="AD971" i="33"/>
  <c r="AD972" i="33"/>
  <c r="AD973" i="33"/>
  <c r="AD974" i="33"/>
  <c r="AD975" i="33"/>
  <c r="AD976" i="33"/>
  <c r="AD977" i="33"/>
  <c r="AD978" i="33"/>
  <c r="AD979" i="33"/>
  <c r="AD980" i="33"/>
  <c r="AD981" i="33"/>
  <c r="AD982" i="33"/>
  <c r="AD983" i="33"/>
  <c r="AD984" i="33"/>
  <c r="AD985" i="33"/>
  <c r="AD986" i="33"/>
  <c r="AD987" i="33"/>
  <c r="AD988" i="33"/>
  <c r="AD989" i="33"/>
  <c r="AD990" i="33"/>
  <c r="AD991" i="33"/>
  <c r="AD992" i="33"/>
  <c r="AD993" i="33"/>
  <c r="AD994" i="33"/>
  <c r="AD995" i="33"/>
  <c r="AD996" i="33"/>
  <c r="AD997" i="33"/>
  <c r="AD998" i="33"/>
  <c r="AD999" i="33"/>
  <c r="AD1000" i="33"/>
  <c r="AD1001" i="33"/>
  <c r="AD1002" i="33"/>
  <c r="AD1003" i="33"/>
  <c r="AD1004" i="33"/>
  <c r="AD1005" i="33"/>
  <c r="AD1006" i="33"/>
  <c r="AD1007" i="33"/>
  <c r="AD1008" i="33"/>
  <c r="AD1009" i="33"/>
  <c r="AD1010" i="33"/>
  <c r="AD1011" i="33"/>
  <c r="AD1012" i="33"/>
  <c r="AD1013" i="33"/>
  <c r="AD1014" i="33"/>
  <c r="AD1015" i="33"/>
  <c r="AD1016" i="33"/>
  <c r="AD1017" i="33"/>
  <c r="AD1018" i="33"/>
  <c r="AD1019" i="33"/>
  <c r="AD1020" i="33"/>
  <c r="AD1021" i="33"/>
  <c r="AD1022" i="33"/>
  <c r="AD1023" i="33"/>
  <c r="AD1024" i="33"/>
  <c r="AD1025" i="33"/>
  <c r="AD1026" i="33"/>
  <c r="AD1027" i="33"/>
  <c r="AD1028" i="33"/>
  <c r="AD1029" i="33"/>
  <c r="AD1030" i="33"/>
  <c r="AD1031" i="33"/>
  <c r="AD1032" i="33"/>
  <c r="AD1033" i="33"/>
  <c r="AD1034" i="33"/>
  <c r="AD1035" i="33"/>
  <c r="AD1036" i="33"/>
  <c r="AD1037" i="33"/>
  <c r="AD1038" i="33"/>
  <c r="AD1039" i="33"/>
  <c r="AD1040" i="33"/>
  <c r="AD1041" i="33"/>
  <c r="AD1042" i="33"/>
  <c r="AD1043" i="33"/>
  <c r="AD1044" i="33"/>
  <c r="AD1045" i="33"/>
  <c r="AD1046" i="33"/>
  <c r="AD1047" i="33"/>
  <c r="AD1048" i="33"/>
  <c r="AD1049" i="33"/>
  <c r="AD1050" i="33"/>
  <c r="AD1051" i="33"/>
  <c r="AD1052" i="33"/>
  <c r="AD1053" i="33"/>
  <c r="AD1054" i="33"/>
  <c r="AD1055" i="33"/>
  <c r="AD1056" i="33"/>
  <c r="AD1057" i="33"/>
  <c r="AD1058" i="33"/>
  <c r="AD1059" i="33"/>
  <c r="AD1060" i="33"/>
  <c r="AD1061" i="33"/>
  <c r="AD1062" i="33"/>
  <c r="AD1063" i="33"/>
  <c r="AD1064" i="33"/>
  <c r="AD1065" i="33"/>
  <c r="AD1066" i="33"/>
  <c r="AD1067" i="33"/>
  <c r="AD1068" i="33"/>
  <c r="AD1069" i="33"/>
  <c r="AD1070" i="33"/>
  <c r="AD1071" i="33"/>
  <c r="AD1072" i="33"/>
  <c r="AD1073" i="33"/>
  <c r="AD1074" i="33"/>
  <c r="AD1075" i="33"/>
  <c r="AD1076" i="33"/>
  <c r="AD1077" i="33"/>
  <c r="AD1078" i="33"/>
  <c r="AD1079" i="33"/>
  <c r="AD1080" i="33"/>
  <c r="AD1081" i="33"/>
  <c r="AD1082" i="33"/>
  <c r="AD1083" i="33"/>
  <c r="AD1084" i="33"/>
  <c r="AD1085" i="33"/>
  <c r="AD1086" i="33"/>
  <c r="AD1087" i="33"/>
  <c r="AD1088" i="33"/>
  <c r="AD1089" i="33"/>
  <c r="AD1090" i="33"/>
  <c r="AD1091" i="33"/>
  <c r="AD1092" i="33"/>
  <c r="AD1093" i="33"/>
  <c r="AD1094" i="33"/>
  <c r="AD1095" i="33"/>
  <c r="AD1096" i="33"/>
  <c r="AD1097" i="33"/>
  <c r="AD1098" i="33"/>
  <c r="AD1099" i="33"/>
  <c r="AD1100" i="33"/>
  <c r="AD1101" i="33"/>
  <c r="AD1102" i="33"/>
  <c r="AD1103" i="33"/>
  <c r="AD1104" i="33"/>
  <c r="AD1105" i="33"/>
  <c r="AD1106" i="33"/>
  <c r="AD1107" i="33"/>
  <c r="AD1108" i="33"/>
  <c r="AD1109" i="33"/>
  <c r="AD1110" i="33"/>
  <c r="AD1111" i="33"/>
  <c r="AD1112" i="33"/>
  <c r="AD1113" i="33"/>
  <c r="AD1114" i="33"/>
  <c r="AD1115" i="33"/>
  <c r="AD1116" i="33"/>
  <c r="AD1117" i="33"/>
  <c r="AD1118" i="33"/>
  <c r="AD1119" i="33"/>
  <c r="AD1120" i="33"/>
  <c r="AD1121" i="33"/>
  <c r="AD1122" i="33"/>
  <c r="AD1123" i="33"/>
  <c r="AD1124" i="33"/>
  <c r="AD1125" i="33"/>
  <c r="AD1126" i="33"/>
  <c r="AD1127" i="33"/>
  <c r="AD1128" i="33"/>
  <c r="AD1129" i="33"/>
  <c r="AD1130" i="33"/>
  <c r="AD1131" i="33"/>
  <c r="AD1132" i="33"/>
  <c r="AD1133" i="33"/>
  <c r="AD1134" i="33"/>
  <c r="AD1135" i="33"/>
  <c r="AD1136" i="33"/>
  <c r="AD1137" i="33"/>
  <c r="AD1138" i="33"/>
  <c r="AD1139" i="33"/>
  <c r="AD1140" i="33"/>
  <c r="AD1141" i="33"/>
  <c r="AD1142" i="33"/>
  <c r="AD1143" i="33"/>
  <c r="AD1144" i="33"/>
  <c r="AD1145" i="33"/>
  <c r="AD1146" i="33"/>
  <c r="AD1147" i="33"/>
  <c r="AD1148" i="33"/>
  <c r="AD1149" i="33"/>
  <c r="AD1150" i="33"/>
  <c r="AD1151" i="33"/>
  <c r="AD1152" i="33"/>
  <c r="AD1153" i="33"/>
  <c r="AD1154" i="33"/>
  <c r="AD1155" i="33"/>
  <c r="AD1156" i="33"/>
  <c r="AD1157" i="33"/>
  <c r="AD1158" i="33"/>
  <c r="AD1159" i="33"/>
  <c r="AD1160" i="33"/>
  <c r="AD1161" i="33"/>
  <c r="AD1162" i="33"/>
  <c r="AD1163" i="33"/>
  <c r="AD1164" i="33"/>
  <c r="AD1165" i="33"/>
  <c r="AD1166" i="33"/>
  <c r="AD1167" i="33"/>
  <c r="AD1168" i="33"/>
  <c r="AD1169" i="33"/>
  <c r="AD1170" i="33"/>
  <c r="AD1171" i="33"/>
  <c r="AD1172" i="33"/>
  <c r="AD1173" i="33"/>
  <c r="AD1174" i="33"/>
  <c r="AD1175" i="33"/>
  <c r="AD1176" i="33"/>
  <c r="AD1177" i="33"/>
  <c r="AD1178" i="33"/>
  <c r="AD1179" i="33"/>
  <c r="AD1180" i="33"/>
  <c r="AD1181" i="33"/>
  <c r="AD1182" i="33"/>
  <c r="AD1183" i="33"/>
  <c r="AD1184" i="33"/>
  <c r="AD1185" i="33"/>
  <c r="AD1186" i="33"/>
  <c r="AD1187" i="33"/>
  <c r="AD1188" i="33"/>
  <c r="AD1189" i="33"/>
  <c r="AD1190" i="33"/>
  <c r="AD1191" i="33"/>
  <c r="AD1192" i="33"/>
  <c r="AD1193" i="33"/>
  <c r="AD1194" i="33"/>
  <c r="AD1195" i="33"/>
  <c r="AD1196" i="33"/>
  <c r="AD1197" i="33"/>
  <c r="AD1198" i="33"/>
  <c r="AD1199" i="33"/>
  <c r="AD1200" i="33"/>
  <c r="AD1201" i="33"/>
  <c r="AD1202" i="33"/>
  <c r="AD1203" i="33"/>
  <c r="AD1204" i="33"/>
  <c r="AD1205" i="33"/>
  <c r="AD1206" i="33"/>
  <c r="AD1207" i="33"/>
  <c r="AD1208" i="33"/>
  <c r="AD1209" i="33"/>
  <c r="AD1210" i="33"/>
  <c r="AD1211" i="33"/>
  <c r="AD1212" i="33"/>
  <c r="AD1213" i="33"/>
  <c r="AD1214" i="33"/>
  <c r="AD1215" i="33"/>
  <c r="AD1216" i="33"/>
  <c r="AD1217" i="33"/>
  <c r="AD1218" i="33"/>
  <c r="AD1219" i="33"/>
  <c r="AD1220" i="33"/>
  <c r="AD1221" i="33"/>
  <c r="AD1222" i="33"/>
  <c r="AD1223" i="33"/>
  <c r="AD1224" i="33"/>
  <c r="AD1225" i="33"/>
  <c r="AD1226" i="33"/>
  <c r="AD1227" i="33"/>
  <c r="AD1228" i="33"/>
  <c r="AD1229" i="33"/>
  <c r="AD1230" i="33"/>
  <c r="AD1231" i="33"/>
  <c r="AD1232" i="33"/>
  <c r="AD1233" i="33"/>
  <c r="AD1234" i="33"/>
  <c r="AD1235" i="33"/>
  <c r="AD1236" i="33"/>
  <c r="AD1237" i="33"/>
  <c r="AD1238" i="33"/>
  <c r="AD1239" i="33"/>
  <c r="AD1240" i="33"/>
  <c r="AD1241" i="33"/>
  <c r="AD1242" i="33"/>
  <c r="AD1243" i="33"/>
  <c r="AD1244" i="33"/>
  <c r="AD1245" i="33"/>
  <c r="AD1246" i="33"/>
  <c r="AD1247" i="33"/>
  <c r="AD1248" i="33"/>
  <c r="AD1249" i="33"/>
  <c r="AD1250" i="33"/>
  <c r="AD1251" i="33"/>
  <c r="AD1252" i="33"/>
  <c r="AD1253" i="33"/>
  <c r="AD1254" i="33"/>
  <c r="AD1255" i="33"/>
  <c r="AD1256" i="33"/>
  <c r="AD1257" i="33"/>
  <c r="AD1258" i="33"/>
  <c r="AD1259" i="33"/>
  <c r="AD1260" i="33"/>
  <c r="AD1261" i="33"/>
  <c r="AD1262" i="33"/>
  <c r="AD1263" i="33"/>
  <c r="AD1264" i="33"/>
  <c r="AD1265" i="33"/>
  <c r="AD1266" i="33"/>
  <c r="AD1267" i="33"/>
  <c r="AD1268" i="33"/>
  <c r="AD1269" i="33"/>
  <c r="AD1270" i="33"/>
  <c r="AD1271" i="33"/>
  <c r="AD1272" i="33"/>
  <c r="AD1273" i="33"/>
  <c r="AD1274" i="33"/>
  <c r="AD1275" i="33"/>
  <c r="AD1276" i="33"/>
  <c r="AD1277" i="33"/>
  <c r="AD1278" i="33"/>
  <c r="AD1279" i="33"/>
  <c r="AD1280" i="33"/>
  <c r="AD1281" i="33"/>
  <c r="AD1282" i="33"/>
  <c r="AD1283" i="33"/>
  <c r="AD1284" i="33"/>
  <c r="AD1285" i="33"/>
  <c r="AD1286" i="33"/>
  <c r="AD1287" i="33"/>
  <c r="AD1288" i="33"/>
  <c r="AD1289" i="33"/>
  <c r="AD1290" i="33"/>
  <c r="AD1291" i="33"/>
  <c r="AD1292" i="33"/>
  <c r="AD1293" i="33"/>
  <c r="AD1294" i="33"/>
  <c r="AD1295" i="33"/>
  <c r="AD1296" i="33"/>
  <c r="AD1297" i="33"/>
  <c r="AD1298" i="33"/>
  <c r="AD1299" i="33"/>
  <c r="AD1300" i="33"/>
  <c r="AD1301" i="33"/>
  <c r="AD1302" i="33"/>
  <c r="AD1303" i="33"/>
  <c r="AD1304" i="33"/>
  <c r="AD1305" i="33"/>
  <c r="AD1306" i="33"/>
  <c r="AD1307" i="33"/>
  <c r="AD1308" i="33"/>
  <c r="AD1309" i="33"/>
  <c r="AD1310" i="33"/>
  <c r="AD1311" i="33"/>
  <c r="AD1312" i="33"/>
  <c r="AD1313" i="33"/>
  <c r="AD1314" i="33"/>
  <c r="AD1315" i="33"/>
  <c r="AD1316" i="33"/>
  <c r="AD1317" i="33"/>
  <c r="AD1318" i="33"/>
  <c r="AD1319" i="33"/>
  <c r="AD1320" i="33"/>
  <c r="AD1321" i="33"/>
  <c r="AD1322" i="33"/>
  <c r="AD1323" i="33"/>
  <c r="AD1324" i="33"/>
  <c r="AD1325" i="33"/>
  <c r="AD1326" i="33"/>
  <c r="AD1327" i="33"/>
  <c r="AD1328" i="33"/>
  <c r="AD1329" i="33"/>
  <c r="AD1330" i="33"/>
  <c r="AD1331" i="33"/>
  <c r="AD1332" i="33"/>
  <c r="AD1333" i="33"/>
  <c r="AD1334" i="33"/>
  <c r="AD1335" i="33"/>
  <c r="AD1336" i="33"/>
  <c r="AD1337" i="33"/>
  <c r="AD1338" i="33"/>
  <c r="AD1339" i="33"/>
  <c r="AD1340" i="33"/>
  <c r="AD1341" i="33"/>
  <c r="AD1342" i="33"/>
  <c r="AD1343" i="33"/>
  <c r="AD1344" i="33"/>
  <c r="AD1345" i="33"/>
  <c r="AD1346" i="33"/>
  <c r="AD1347" i="33"/>
  <c r="AD1348" i="33"/>
  <c r="AD1349" i="33"/>
  <c r="AD1350" i="33"/>
  <c r="AD1351" i="33"/>
  <c r="AD1352" i="33"/>
  <c r="AD1353" i="33"/>
  <c r="AD1354" i="33"/>
  <c r="AD1355" i="33"/>
  <c r="AD1356" i="33"/>
  <c r="AD1357" i="33"/>
  <c r="AD1358" i="33"/>
  <c r="AD1359" i="33"/>
  <c r="AD1360" i="33"/>
  <c r="AD1361" i="33"/>
  <c r="AD1362" i="33"/>
  <c r="AD1363" i="33"/>
  <c r="AD1364" i="33"/>
  <c r="AD1365" i="33"/>
  <c r="AD1366" i="33"/>
  <c r="AD1367" i="33"/>
  <c r="AD1368" i="33"/>
  <c r="AD1369" i="33"/>
  <c r="AD1370" i="33"/>
  <c r="AD1371" i="33"/>
  <c r="AD1372" i="33"/>
  <c r="AD1373" i="33"/>
  <c r="AD1374" i="33"/>
  <c r="AD1375" i="33"/>
  <c r="AD1376" i="33"/>
  <c r="AD1377" i="33"/>
  <c r="AD1378" i="33"/>
  <c r="AD1379" i="33"/>
  <c r="AD1380" i="33"/>
  <c r="AD1381" i="33"/>
  <c r="AD1382" i="33"/>
  <c r="AD1383" i="33"/>
  <c r="AD1384" i="33"/>
  <c r="AD1385" i="33"/>
  <c r="AD1386" i="33"/>
  <c r="AD1387" i="33"/>
  <c r="AD1388" i="33"/>
  <c r="AD1389" i="33"/>
  <c r="AD1390" i="33"/>
  <c r="AD1391" i="33"/>
  <c r="AD1392" i="33"/>
  <c r="AD1393" i="33"/>
  <c r="AD1394" i="33"/>
  <c r="AD1395" i="33"/>
  <c r="AD1396" i="33"/>
  <c r="AD1397" i="33"/>
  <c r="AD1398" i="33"/>
  <c r="AD1399" i="33"/>
  <c r="AD1400" i="33"/>
  <c r="AD1401" i="33"/>
  <c r="AD1402" i="33"/>
  <c r="AD1403" i="33"/>
  <c r="AD1404" i="33"/>
  <c r="AD1405" i="33"/>
  <c r="AD1406" i="33"/>
  <c r="AD1407" i="33"/>
  <c r="AD1408" i="33"/>
  <c r="AD1409" i="33"/>
  <c r="AD1410" i="33"/>
  <c r="AD1411" i="33"/>
  <c r="AD1412" i="33"/>
  <c r="AD1413" i="33"/>
  <c r="AD1414" i="33"/>
  <c r="AD1415" i="33"/>
  <c r="AD1416" i="33"/>
  <c r="AD1417" i="33"/>
  <c r="AD1418" i="33"/>
  <c r="AD1419" i="33"/>
  <c r="AD1420" i="33"/>
  <c r="AD1421" i="33"/>
  <c r="AD1422" i="33"/>
  <c r="AD1423" i="33"/>
  <c r="AD1424" i="33"/>
  <c r="AD1425" i="33"/>
  <c r="AD1426" i="33"/>
  <c r="AD1427" i="33"/>
  <c r="AD1428" i="33"/>
  <c r="AD1429" i="33"/>
  <c r="AD1430" i="33"/>
  <c r="AD1431" i="33"/>
  <c r="AD1432" i="33"/>
  <c r="AD1433" i="33"/>
  <c r="AD1434" i="33"/>
  <c r="AD1435" i="33"/>
  <c r="AD1436" i="33"/>
  <c r="AD1437" i="33"/>
  <c r="AD1438" i="33"/>
  <c r="AD1439" i="33"/>
  <c r="AD1440" i="33"/>
  <c r="AD1441" i="33"/>
  <c r="AD1442" i="33"/>
  <c r="AD1443" i="33"/>
  <c r="AD1444" i="33"/>
  <c r="AD1445" i="33"/>
  <c r="AD1446" i="33"/>
  <c r="AD1447" i="33"/>
  <c r="AD1448" i="33"/>
  <c r="AD1449" i="33"/>
  <c r="AD1450" i="33"/>
  <c r="AD1451" i="33"/>
  <c r="AD1452" i="33"/>
  <c r="AD1453" i="33"/>
  <c r="AD1454" i="33"/>
  <c r="AD1455" i="33"/>
  <c r="AD1456" i="33"/>
  <c r="AD1457" i="33"/>
  <c r="AD1458" i="33"/>
  <c r="AD1459" i="33"/>
  <c r="AD1460" i="33"/>
  <c r="AD1461" i="33"/>
  <c r="AD1462" i="33"/>
  <c r="AD1463" i="33"/>
  <c r="AD1464" i="33"/>
  <c r="AD1465" i="33"/>
  <c r="AD1466" i="33"/>
  <c r="AD1467" i="33"/>
  <c r="AD1468" i="33"/>
  <c r="AD1469" i="33"/>
  <c r="AD1470" i="33"/>
  <c r="AD1471" i="33"/>
  <c r="AD1472" i="33"/>
  <c r="AD1473" i="33"/>
  <c r="AD1474" i="33"/>
  <c r="AD1475" i="33"/>
  <c r="AD1476" i="33"/>
  <c r="AD1477" i="33"/>
  <c r="AD1478" i="33"/>
  <c r="AD1479" i="33"/>
  <c r="AD1480" i="33"/>
  <c r="AD1481" i="33"/>
  <c r="AD1482" i="33"/>
  <c r="AD1483" i="33"/>
  <c r="AD1484" i="33"/>
  <c r="AD1485" i="33"/>
  <c r="AD1486" i="33"/>
  <c r="AD1487" i="33"/>
  <c r="AD1488" i="33"/>
  <c r="AD1489" i="33"/>
  <c r="AD1490" i="33"/>
  <c r="AD1491" i="33"/>
  <c r="AD1492" i="33"/>
  <c r="AD1493" i="33"/>
  <c r="AD1494" i="33"/>
  <c r="AD1495" i="33"/>
  <c r="AD1496" i="33"/>
  <c r="AD1497" i="33"/>
  <c r="AD1498" i="33"/>
  <c r="AD1499" i="33"/>
  <c r="AD1500" i="33"/>
  <c r="AD1501" i="33"/>
  <c r="AD1502" i="33"/>
  <c r="AD1503" i="33"/>
  <c r="AD1504" i="33"/>
  <c r="AD1505" i="33"/>
  <c r="AD1506" i="33"/>
  <c r="AD1507" i="33"/>
  <c r="AD1508" i="33"/>
  <c r="AD1509" i="33"/>
  <c r="AD1510" i="33"/>
  <c r="AD1511" i="33"/>
  <c r="AD1512" i="33"/>
  <c r="AD1513" i="33"/>
  <c r="AD1514" i="33"/>
  <c r="AD1515" i="33"/>
  <c r="AD1516" i="33"/>
  <c r="AD1517" i="33"/>
  <c r="AD1518" i="33"/>
  <c r="AD1519" i="33"/>
  <c r="AD1520" i="33"/>
  <c r="AD1521" i="33"/>
  <c r="AD1522" i="33"/>
  <c r="AD1523" i="33"/>
  <c r="AD1524" i="33"/>
  <c r="AD1525" i="33"/>
  <c r="AD1526" i="33"/>
  <c r="AD1527" i="33"/>
  <c r="AD1528" i="33"/>
  <c r="AD1529" i="33"/>
  <c r="AD1530" i="33"/>
  <c r="AD1531" i="33"/>
  <c r="AD1532" i="33"/>
  <c r="AD1533" i="33"/>
  <c r="AD1534" i="33"/>
  <c r="AD1535" i="33"/>
  <c r="AD1536" i="33"/>
  <c r="AD1537" i="33"/>
  <c r="AD1538" i="33"/>
  <c r="AD1539" i="33"/>
  <c r="AD1540" i="33"/>
  <c r="AD1541" i="33"/>
  <c r="AD1542" i="33"/>
  <c r="AD1543" i="33"/>
  <c r="AD1544" i="33"/>
  <c r="AD1545" i="33"/>
  <c r="AD1546" i="33"/>
  <c r="AD1547" i="33"/>
  <c r="AD1548" i="33"/>
  <c r="AD1549" i="33"/>
  <c r="AD1550" i="33"/>
  <c r="AD1551" i="33"/>
  <c r="AD1552" i="33"/>
  <c r="AD1553" i="33"/>
  <c r="AD1554" i="33"/>
  <c r="AD1555" i="33"/>
  <c r="AD1556" i="33"/>
  <c r="AD1557" i="33"/>
  <c r="AD1558" i="33"/>
  <c r="AD1559" i="33"/>
  <c r="AD1560" i="33"/>
  <c r="AD1561" i="33"/>
  <c r="AD1562" i="33"/>
  <c r="AD1563" i="33"/>
  <c r="AD1564" i="33"/>
  <c r="AD1565" i="33"/>
  <c r="AD1566" i="33"/>
  <c r="AD1567" i="33"/>
  <c r="AD1568" i="33"/>
  <c r="AD1569" i="33"/>
  <c r="AD1570" i="33"/>
  <c r="AD1571" i="33"/>
  <c r="AD1572" i="33"/>
  <c r="AD1573" i="33"/>
  <c r="AD1574" i="33"/>
  <c r="AD1575" i="33"/>
  <c r="AD1576" i="33"/>
  <c r="AD1577" i="33"/>
  <c r="AD1578" i="33"/>
  <c r="AD1579" i="33"/>
  <c r="AD1580" i="33"/>
  <c r="AD1581" i="33"/>
  <c r="AD1582" i="33"/>
  <c r="AD1583" i="33"/>
  <c r="AD1584" i="33"/>
  <c r="AD1585" i="33"/>
  <c r="AD1586" i="33"/>
  <c r="AD1587" i="33"/>
  <c r="AD1588" i="33"/>
  <c r="AD1589" i="33"/>
  <c r="AD1590" i="33"/>
  <c r="AD1591" i="33"/>
  <c r="AD1592" i="33"/>
  <c r="AD1593" i="33"/>
  <c r="AD1594" i="33"/>
  <c r="AD1595" i="33"/>
  <c r="AD1596" i="33"/>
  <c r="AD1597" i="33"/>
  <c r="AD1598" i="33"/>
  <c r="AD1599" i="33"/>
  <c r="AD1600" i="33"/>
  <c r="AD1601" i="33"/>
  <c r="AD1602" i="33"/>
  <c r="AD1603" i="33"/>
  <c r="AD1604" i="33"/>
  <c r="AD1605" i="33"/>
  <c r="AD1606" i="33"/>
  <c r="AD1607" i="33"/>
  <c r="AD1608" i="33"/>
  <c r="AD1609" i="33"/>
  <c r="AD1610" i="33"/>
  <c r="AD1611" i="33"/>
  <c r="AD1612" i="33"/>
  <c r="AD1613" i="33"/>
  <c r="AD1614" i="33"/>
  <c r="AD1615" i="33"/>
  <c r="AD1616" i="33"/>
  <c r="AD1617" i="33"/>
  <c r="AD1618" i="33"/>
  <c r="AD1619" i="33"/>
  <c r="AD1620" i="33"/>
  <c r="AD1621" i="33"/>
  <c r="AD1622" i="33"/>
  <c r="AD1623" i="33"/>
  <c r="AD1624" i="33"/>
  <c r="AD1625" i="33"/>
  <c r="AD1626" i="33"/>
  <c r="AD1627" i="33"/>
  <c r="AD1628" i="33"/>
  <c r="AD1629" i="33"/>
  <c r="AD1630" i="33"/>
  <c r="AD1631" i="33"/>
  <c r="AD1632" i="33"/>
  <c r="AD1633" i="33"/>
  <c r="AD1634" i="33"/>
  <c r="AD1635" i="33"/>
  <c r="AD1636" i="33"/>
  <c r="AD1637" i="33"/>
  <c r="AD1638" i="33"/>
  <c r="AD1639" i="33"/>
  <c r="AD1640" i="33"/>
  <c r="AD1641" i="33"/>
  <c r="AD1642" i="33"/>
  <c r="AD1643" i="33"/>
  <c r="AD1644" i="33"/>
  <c r="AD1645" i="33"/>
  <c r="AD1646" i="33"/>
  <c r="AD1647" i="33"/>
  <c r="AD1648" i="33"/>
  <c r="AD1649" i="33"/>
  <c r="AD1650" i="33"/>
  <c r="AD1651" i="33"/>
  <c r="AD1652" i="33"/>
  <c r="AD1653" i="33"/>
  <c r="AD1654" i="33"/>
  <c r="AD1655" i="33"/>
  <c r="AD1656" i="33"/>
  <c r="AD1657" i="33"/>
  <c r="AD1658" i="33"/>
  <c r="AD1659" i="33"/>
  <c r="AD1660" i="33"/>
  <c r="AD1661" i="33"/>
  <c r="AD1662" i="33"/>
  <c r="AD1663" i="33"/>
  <c r="AD1664" i="33"/>
  <c r="AD1665" i="33"/>
  <c r="AD1666" i="33"/>
  <c r="AD1667" i="33"/>
  <c r="AD1668" i="33"/>
  <c r="AD1669" i="33"/>
  <c r="AD1670" i="33"/>
  <c r="AD1671" i="33"/>
  <c r="AD1672" i="33"/>
  <c r="AD1673" i="33"/>
  <c r="AD1674" i="33"/>
  <c r="AD1675" i="33"/>
  <c r="AD1676" i="33"/>
  <c r="AD1677" i="33"/>
  <c r="AD1678" i="33"/>
  <c r="AD1679" i="33"/>
  <c r="AD1680" i="33"/>
  <c r="AD1681" i="33"/>
  <c r="AD1682" i="33"/>
  <c r="AD1683" i="33"/>
  <c r="AD1684" i="33"/>
  <c r="AD1685" i="33"/>
  <c r="AD1686" i="33"/>
  <c r="AD1687" i="33"/>
  <c r="AD1688" i="33"/>
  <c r="AD1689" i="33"/>
  <c r="AD1690" i="33"/>
  <c r="AD1691" i="33"/>
  <c r="AD1692" i="33"/>
  <c r="AD1693" i="33"/>
  <c r="AD1694" i="33"/>
  <c r="AD1695" i="33"/>
  <c r="AD1696" i="33"/>
  <c r="AD1697" i="33"/>
  <c r="AD1698" i="33"/>
  <c r="AD1699" i="33"/>
  <c r="AD1700" i="33"/>
  <c r="AD1701" i="33"/>
  <c r="AD1702" i="33"/>
  <c r="AD1703" i="33"/>
  <c r="AD1704" i="33"/>
  <c r="AD1705" i="33"/>
  <c r="AD1706" i="33"/>
  <c r="AD1707" i="33"/>
  <c r="AD1708" i="33"/>
  <c r="AD1709" i="33"/>
  <c r="AD1710" i="33"/>
  <c r="AD1711" i="33"/>
  <c r="AD1712" i="33"/>
  <c r="AD1713" i="33"/>
  <c r="AD1714" i="33"/>
  <c r="AD1715" i="33"/>
  <c r="AD1716" i="33"/>
  <c r="AD1717" i="33"/>
  <c r="AD1718" i="33"/>
  <c r="AD1719" i="33"/>
  <c r="AD1720" i="33"/>
  <c r="AD1721" i="33"/>
  <c r="AD1722" i="33"/>
  <c r="AD1723" i="33"/>
  <c r="AD1724" i="33"/>
  <c r="AD1725" i="33"/>
  <c r="AD1726" i="33"/>
  <c r="AD1727" i="33"/>
  <c r="AD1728" i="33"/>
  <c r="AD1729" i="33"/>
  <c r="AD1730" i="33"/>
  <c r="AD1731" i="33"/>
  <c r="AD1732" i="33"/>
  <c r="AD1733" i="33"/>
  <c r="AD1734" i="33"/>
  <c r="AD1735" i="33"/>
  <c r="AD1736" i="33"/>
  <c r="AD1737" i="33"/>
  <c r="AD1738" i="33"/>
  <c r="AD1739" i="33"/>
  <c r="AD1740" i="33"/>
  <c r="AD1741" i="33"/>
  <c r="AD1742" i="33"/>
  <c r="AD1743" i="33"/>
  <c r="AD1744" i="33"/>
  <c r="AD1745" i="33"/>
  <c r="AD1746" i="33"/>
  <c r="AD1747" i="33"/>
  <c r="AD1748" i="33"/>
  <c r="AD1749" i="33"/>
  <c r="AD1750" i="33"/>
  <c r="AD1751" i="33"/>
  <c r="AD1752" i="33"/>
  <c r="AD1753" i="33"/>
  <c r="AD1754" i="33"/>
  <c r="AD1755" i="33"/>
  <c r="AD1756" i="33"/>
  <c r="AD1757" i="33"/>
  <c r="AD1758" i="33"/>
  <c r="AD1759" i="33"/>
  <c r="AD1760" i="33"/>
  <c r="AD1761" i="33"/>
  <c r="AD1762" i="33"/>
  <c r="AD1763" i="33"/>
  <c r="AD1764" i="33"/>
  <c r="AD1765" i="33"/>
  <c r="AD1766" i="33"/>
  <c r="AD1767" i="33"/>
  <c r="AD1768" i="33"/>
  <c r="AD1769" i="33"/>
  <c r="AD1770" i="33"/>
  <c r="AD1771" i="33"/>
  <c r="AD1772" i="33"/>
  <c r="AD1773" i="33"/>
  <c r="AD1774" i="33"/>
  <c r="AD1775" i="33"/>
  <c r="AD1776" i="33"/>
  <c r="AD1777" i="33"/>
  <c r="AD1778" i="33"/>
  <c r="AD1779" i="33"/>
  <c r="AD1780" i="33"/>
  <c r="AD1781" i="33"/>
  <c r="AD1782" i="33"/>
  <c r="AD1783" i="33"/>
  <c r="AD1784" i="33"/>
  <c r="AD1785" i="33"/>
  <c r="AD1786" i="33"/>
  <c r="AD1787" i="33"/>
  <c r="AD1788" i="33"/>
  <c r="AD1789" i="33"/>
  <c r="AD1790" i="33"/>
  <c r="AD1791" i="33"/>
  <c r="AD1792" i="33"/>
  <c r="AD1793" i="33"/>
  <c r="AD1794" i="33"/>
  <c r="AD1795" i="33"/>
  <c r="AD1796" i="33"/>
  <c r="AD1797" i="33"/>
  <c r="AD1798" i="33"/>
  <c r="AD1799" i="33"/>
  <c r="AD1800" i="33"/>
  <c r="AD1801" i="33"/>
  <c r="AD1802" i="33"/>
  <c r="AD1803" i="33"/>
  <c r="AD1804" i="33"/>
  <c r="AD1805" i="33"/>
  <c r="AD1806" i="33"/>
  <c r="AD1807" i="33"/>
  <c r="AD1808" i="33"/>
  <c r="AD1809" i="33"/>
  <c r="AD1810" i="33"/>
  <c r="AD1811" i="33"/>
  <c r="AD1812" i="33"/>
  <c r="AD1813" i="33"/>
  <c r="AD1814" i="33"/>
  <c r="AD1815" i="33"/>
  <c r="AD1816" i="33"/>
  <c r="AD1817" i="33"/>
  <c r="AD1818" i="33"/>
  <c r="AD1819" i="33"/>
  <c r="AD1820" i="33"/>
  <c r="AD1821" i="33"/>
  <c r="AD1822" i="33"/>
  <c r="AD1823" i="33"/>
  <c r="AD1824" i="33"/>
  <c r="AD1825" i="33"/>
  <c r="AD1826" i="33"/>
  <c r="AD1827" i="33"/>
  <c r="AD1828" i="33"/>
  <c r="AD1829" i="33"/>
  <c r="AD1830" i="33"/>
  <c r="AD1831" i="33"/>
  <c r="AD1832" i="33"/>
  <c r="AD1833" i="33"/>
  <c r="AD1834" i="33"/>
  <c r="AD1835" i="33"/>
  <c r="AD1836" i="33"/>
  <c r="AD1837" i="33"/>
  <c r="AD1838" i="33"/>
  <c r="AD1839" i="33"/>
  <c r="AD1840" i="33"/>
  <c r="AD1841" i="33"/>
  <c r="AD1842" i="33"/>
  <c r="AD1843" i="33"/>
  <c r="AD1844" i="33"/>
  <c r="AD1845" i="33"/>
  <c r="AD1846" i="33"/>
  <c r="AD1847" i="33"/>
  <c r="AD1848" i="33"/>
  <c r="AD1849" i="33"/>
  <c r="AD1850" i="33"/>
  <c r="AD1851" i="33"/>
  <c r="AD1852" i="33"/>
  <c r="AD1853" i="33"/>
  <c r="AD1854" i="33"/>
  <c r="AD1855" i="33"/>
  <c r="AD1856" i="33"/>
  <c r="AD1857" i="33"/>
  <c r="AD1858" i="33"/>
  <c r="AD1859" i="33"/>
  <c r="AD1860" i="33"/>
  <c r="AD1861" i="33"/>
  <c r="AD1862" i="33"/>
  <c r="AD1863" i="33"/>
  <c r="AD1864" i="33"/>
  <c r="AD1865" i="33"/>
  <c r="AD1866" i="33"/>
  <c r="AD1867" i="33"/>
  <c r="AD1868" i="33"/>
  <c r="AD1869" i="33"/>
  <c r="AD1870" i="33"/>
  <c r="AD1871" i="33"/>
  <c r="AD1872" i="33"/>
  <c r="AD1873" i="33"/>
  <c r="AD1874" i="33"/>
  <c r="AD1875" i="33"/>
  <c r="AD1876" i="33"/>
  <c r="AD1877" i="33"/>
  <c r="AD1878" i="33"/>
  <c r="AD1879" i="33"/>
  <c r="AD1880" i="33"/>
  <c r="AD1881" i="33"/>
  <c r="AD1882" i="33"/>
  <c r="AD1883" i="33"/>
  <c r="AD1884" i="33"/>
  <c r="AD1885" i="33"/>
  <c r="AD1886" i="33"/>
  <c r="AD1887" i="33"/>
  <c r="AD1888" i="33"/>
  <c r="AD1889" i="33"/>
  <c r="AD1890" i="33"/>
  <c r="AD1891" i="33"/>
  <c r="AD1892" i="33"/>
  <c r="AD1893" i="33"/>
  <c r="AD1894" i="33"/>
  <c r="AD1895" i="33"/>
  <c r="AD1896" i="33"/>
  <c r="AD1897" i="33"/>
  <c r="AD1898" i="33"/>
  <c r="AD1899" i="33"/>
  <c r="AD1900" i="33"/>
  <c r="AD1901" i="33"/>
  <c r="AD1902" i="33"/>
  <c r="AD1903" i="33"/>
  <c r="AD1904" i="33"/>
  <c r="AD1905" i="33"/>
  <c r="AD1906" i="33"/>
  <c r="AD1907" i="33"/>
  <c r="AD1908" i="33"/>
  <c r="AD1909" i="33"/>
  <c r="AD1910" i="33"/>
  <c r="AD1911" i="33"/>
  <c r="AD1912" i="33"/>
  <c r="AD1913" i="33"/>
  <c r="AD1914" i="33"/>
  <c r="AD1915" i="33"/>
  <c r="AD1916" i="33"/>
  <c r="AD1917" i="33"/>
  <c r="AD1918" i="33"/>
  <c r="AD1919" i="33"/>
  <c r="AD1920" i="33"/>
  <c r="AD1921" i="33"/>
  <c r="AD1922" i="33"/>
  <c r="AD1923" i="33"/>
  <c r="AD1924" i="33"/>
  <c r="AD1925" i="33"/>
  <c r="AD1926" i="33"/>
  <c r="AD1927" i="33"/>
  <c r="AD1928" i="33"/>
  <c r="AD1929" i="33"/>
  <c r="AD1930" i="33"/>
  <c r="AD1931" i="33"/>
  <c r="AD1932" i="33"/>
  <c r="AD1933" i="33"/>
  <c r="AD1934" i="33"/>
  <c r="AD1935" i="33"/>
  <c r="AD1936" i="33"/>
  <c r="AD1937" i="33"/>
  <c r="AD1938" i="33"/>
  <c r="AD1939" i="33"/>
  <c r="AD1940" i="33"/>
  <c r="AD1941" i="33"/>
  <c r="AD1942" i="33"/>
  <c r="AD1943" i="33"/>
  <c r="AD1944" i="33"/>
  <c r="AD1945" i="33"/>
  <c r="AD1946" i="33"/>
  <c r="AD1947" i="33"/>
  <c r="AD1948" i="33"/>
  <c r="AD1949" i="33"/>
  <c r="AD1950" i="33"/>
  <c r="AD1951" i="33"/>
  <c r="AD1952" i="33"/>
  <c r="AD1953" i="33"/>
  <c r="AD1954" i="33"/>
  <c r="AD1955" i="33"/>
  <c r="AD1956" i="33"/>
  <c r="AD1957" i="33"/>
  <c r="AD1958" i="33"/>
  <c r="AD1959" i="33"/>
  <c r="AD1960" i="33"/>
  <c r="AD1961" i="33"/>
  <c r="AD1962" i="33"/>
  <c r="AD1963" i="33"/>
  <c r="AD1964" i="33"/>
  <c r="AD1965" i="33"/>
  <c r="AD1966" i="33"/>
  <c r="AD1967" i="33"/>
  <c r="AD1968" i="33"/>
  <c r="AD1969" i="33"/>
  <c r="AD1970" i="33"/>
  <c r="AD1971" i="33"/>
  <c r="AD1972" i="33"/>
  <c r="AD1973" i="33"/>
  <c r="AD1974" i="33"/>
  <c r="AD1975" i="33"/>
  <c r="AD1976" i="33"/>
  <c r="AD1977" i="33"/>
  <c r="AD1978" i="33"/>
  <c r="AD1979" i="33"/>
  <c r="AD1980" i="33"/>
  <c r="AD1981" i="33"/>
  <c r="AD1982" i="33"/>
  <c r="AD1983" i="33"/>
  <c r="AD1984" i="33"/>
  <c r="AD1985" i="33"/>
  <c r="AD1986" i="33"/>
  <c r="AD1987" i="33"/>
  <c r="AD1988" i="33"/>
  <c r="AD1989" i="33"/>
  <c r="AD1990" i="33"/>
  <c r="AD1991" i="33"/>
  <c r="AD1992" i="33"/>
  <c r="AD1993" i="33"/>
  <c r="AD1994" i="33"/>
  <c r="AD1995" i="33"/>
  <c r="AD1996" i="33"/>
  <c r="AD1997" i="33"/>
  <c r="AD1998" i="33"/>
  <c r="AD1999" i="33"/>
  <c r="AD2000" i="33"/>
  <c r="AD2001" i="33"/>
  <c r="AD2002" i="33"/>
  <c r="AD2003" i="33"/>
  <c r="AD2004" i="33"/>
  <c r="AD2005" i="33"/>
  <c r="AD2006" i="33"/>
  <c r="AD2007" i="33"/>
  <c r="AD2008" i="33"/>
  <c r="AD2009" i="33"/>
  <c r="AD2010" i="33"/>
  <c r="AD2011" i="33"/>
  <c r="AD2012" i="33"/>
  <c r="AD2013" i="33"/>
  <c r="AD2014" i="33"/>
  <c r="AD2015" i="33"/>
  <c r="AD2016" i="33"/>
  <c r="AD2017" i="33"/>
  <c r="AD2018" i="33"/>
  <c r="AD2019" i="33"/>
  <c r="AD2020" i="33"/>
  <c r="AD2021" i="33"/>
  <c r="AD2022" i="33"/>
  <c r="AD2023" i="33"/>
  <c r="AD2024" i="33"/>
  <c r="AD2025" i="33"/>
  <c r="AD2026" i="33"/>
  <c r="AD2027" i="33"/>
  <c r="AD2028" i="33"/>
  <c r="AD2029" i="33"/>
  <c r="AD2030" i="33"/>
  <c r="AD2031" i="33"/>
  <c r="AD2032" i="33"/>
  <c r="AD2033" i="33"/>
  <c r="AD2034" i="33"/>
  <c r="AD2035" i="33"/>
  <c r="AD2036" i="33"/>
  <c r="AD2037" i="33"/>
  <c r="AD2038" i="33"/>
  <c r="AD2039" i="33"/>
  <c r="AD2040" i="33"/>
  <c r="AD2041" i="33"/>
  <c r="AD2042" i="33"/>
  <c r="AD2043" i="33"/>
  <c r="AD2044" i="33"/>
  <c r="AD2045" i="33"/>
  <c r="AD2046" i="33"/>
  <c r="AD2047" i="33"/>
  <c r="AD2048" i="33"/>
  <c r="AD2049" i="33"/>
  <c r="AD2050" i="33"/>
  <c r="AD2051" i="33"/>
  <c r="AD2052" i="33"/>
  <c r="AD2053" i="33"/>
  <c r="AD2054" i="33"/>
  <c r="AD2055" i="33"/>
  <c r="AD2056" i="33"/>
  <c r="AD2057" i="33"/>
  <c r="AD2058" i="33"/>
  <c r="AD2059" i="33"/>
  <c r="AD2060" i="33"/>
  <c r="AD2061" i="33"/>
  <c r="AD2062" i="33"/>
  <c r="AD2063" i="33"/>
  <c r="AD2064" i="33"/>
  <c r="AD2065" i="33"/>
  <c r="AD2066" i="33"/>
  <c r="AD2067" i="33"/>
  <c r="AD2068" i="33"/>
  <c r="AD2069" i="33"/>
  <c r="AD2070" i="33"/>
  <c r="AD2071" i="33"/>
  <c r="AD2072" i="33"/>
  <c r="AD2073" i="33"/>
  <c r="AD2074" i="33"/>
  <c r="AD2075" i="33"/>
  <c r="AD2076" i="33"/>
  <c r="AD2077" i="33"/>
  <c r="AD2078" i="33"/>
  <c r="AD2079" i="33"/>
  <c r="AD2080" i="33"/>
  <c r="AD2081" i="33"/>
  <c r="AD2082" i="33"/>
  <c r="AD2083" i="33"/>
  <c r="AD2084" i="33"/>
  <c r="AD2085" i="33"/>
  <c r="AD2086" i="33"/>
  <c r="AD2087" i="33"/>
  <c r="AD2088" i="33"/>
  <c r="AD2089" i="33"/>
  <c r="AD2090" i="33"/>
  <c r="AD2091" i="33"/>
  <c r="AD2092" i="33"/>
  <c r="AD2093" i="33"/>
  <c r="AD2094" i="33"/>
  <c r="AD2095" i="33"/>
  <c r="AD2096" i="33"/>
  <c r="AD2097" i="33"/>
  <c r="AD2098" i="33"/>
  <c r="AD2099" i="33"/>
  <c r="AD2100" i="33"/>
  <c r="AD2101" i="33"/>
  <c r="AD2102" i="33"/>
  <c r="AD2103" i="33"/>
  <c r="AD2104" i="33"/>
  <c r="AD2105" i="33"/>
  <c r="AD2106" i="33"/>
  <c r="AD2107" i="33"/>
  <c r="AD2108" i="33"/>
  <c r="AD2109" i="33"/>
  <c r="AD2110" i="33"/>
  <c r="AD2111" i="33"/>
  <c r="AD2112" i="33"/>
  <c r="AD2113" i="33"/>
  <c r="AD2114" i="33"/>
  <c r="AD2115" i="33"/>
  <c r="AD2116" i="33"/>
  <c r="AD2117" i="33"/>
  <c r="AD2118" i="33"/>
  <c r="AD2119" i="33"/>
  <c r="AD2120" i="33"/>
  <c r="AD2121" i="33"/>
  <c r="AD2122" i="33"/>
  <c r="AD2123" i="33"/>
  <c r="AD2124" i="33"/>
  <c r="AD2125" i="33"/>
  <c r="AD2126" i="33"/>
  <c r="AD2127" i="33"/>
  <c r="AD2128" i="33"/>
  <c r="AD2129" i="33"/>
  <c r="AD2130" i="33"/>
  <c r="AD2131" i="33"/>
  <c r="AD2132" i="33"/>
  <c r="AD2133" i="33"/>
  <c r="AD2134" i="33"/>
  <c r="AD2135" i="33"/>
  <c r="AD2136" i="33"/>
  <c r="AD2137" i="33"/>
  <c r="AD2138" i="33"/>
  <c r="AD2139" i="33"/>
  <c r="AD2140" i="33"/>
  <c r="AD2141" i="33"/>
  <c r="AD2142" i="33"/>
  <c r="AD2143" i="33"/>
  <c r="AD2144" i="33"/>
  <c r="AD2145" i="33"/>
  <c r="AD2146" i="33"/>
  <c r="AD2147" i="33"/>
  <c r="AD2148" i="33"/>
  <c r="AD2149" i="33"/>
  <c r="AD2150" i="33"/>
  <c r="AD2151" i="33"/>
  <c r="AD2152" i="33"/>
  <c r="AD2153" i="33"/>
  <c r="AD2154" i="33"/>
  <c r="AD2155" i="33"/>
  <c r="AD2156" i="33"/>
  <c r="AD2157" i="33"/>
  <c r="AD2158" i="33"/>
  <c r="AD2159" i="33"/>
  <c r="AD2160" i="33"/>
  <c r="AD2161" i="33"/>
  <c r="AD2162" i="33"/>
  <c r="AD2163" i="33"/>
  <c r="AD2164" i="33"/>
  <c r="AD2165" i="33"/>
  <c r="AD2166" i="33"/>
  <c r="AD2167" i="33"/>
  <c r="AD2168" i="33"/>
  <c r="AD2169" i="33"/>
  <c r="AD2170" i="33"/>
  <c r="AD2171" i="33"/>
  <c r="AD2172" i="33"/>
  <c r="AD2173" i="33"/>
  <c r="AD2174" i="33"/>
  <c r="AD2175" i="33"/>
  <c r="AD2176" i="33"/>
  <c r="AD2177" i="33"/>
  <c r="AD2178" i="33"/>
  <c r="AD2179" i="33"/>
  <c r="AD2180" i="33"/>
  <c r="AD2181" i="33"/>
  <c r="AD2182" i="33"/>
  <c r="AD2183" i="33"/>
  <c r="AD2184" i="33"/>
  <c r="AD2185" i="33"/>
  <c r="AD2186" i="33"/>
  <c r="AD2187" i="33"/>
  <c r="AD2188" i="33"/>
  <c r="AD2189" i="33"/>
  <c r="AD2190" i="33"/>
  <c r="AD2191" i="33"/>
  <c r="AD2192" i="33"/>
  <c r="AD2193" i="33"/>
  <c r="AD2194" i="33"/>
  <c r="AD2195" i="33"/>
  <c r="AD2196" i="33"/>
  <c r="AD2197" i="33"/>
  <c r="AD2198" i="33"/>
  <c r="AD2199" i="33"/>
  <c r="AD2200" i="33"/>
  <c r="AD2201" i="33"/>
  <c r="AD2202" i="33"/>
  <c r="AD2203" i="33"/>
  <c r="AD2204" i="33"/>
  <c r="AD2205" i="33"/>
  <c r="AD2206" i="33"/>
  <c r="AD2207" i="33"/>
  <c r="AD2208" i="33"/>
  <c r="AD2209" i="33"/>
  <c r="AD2210" i="33"/>
  <c r="AD2211" i="33"/>
  <c r="AD2212" i="33"/>
  <c r="AD2213" i="33"/>
  <c r="AD2214" i="33"/>
  <c r="AD2215" i="33"/>
  <c r="AD2216" i="33"/>
  <c r="AD2217" i="33"/>
  <c r="AD2218" i="33"/>
  <c r="AD2219" i="33"/>
  <c r="AD2220" i="33"/>
  <c r="AD2221" i="33"/>
  <c r="AD2222" i="33"/>
  <c r="AD2223" i="33"/>
  <c r="AD2224" i="33"/>
  <c r="AD2225" i="33"/>
  <c r="AD2226" i="33"/>
  <c r="AD2227" i="33"/>
  <c r="AD2228" i="33"/>
  <c r="AD2229" i="33"/>
  <c r="AD2230" i="33"/>
  <c r="AD2231" i="33"/>
  <c r="AD2232" i="33"/>
  <c r="AD2233" i="33"/>
  <c r="AD2234" i="33"/>
  <c r="AD2235" i="33"/>
  <c r="AD2236" i="33"/>
  <c r="AD2237" i="33"/>
  <c r="AD2238" i="33"/>
  <c r="AD2239" i="33"/>
  <c r="AD2240" i="33"/>
  <c r="AD2241" i="33"/>
  <c r="AD2242" i="33"/>
  <c r="AD2243" i="33"/>
  <c r="AD2244" i="33"/>
  <c r="AD2245" i="33"/>
  <c r="AD2246" i="33"/>
  <c r="AD2247" i="33"/>
  <c r="AD2248" i="33"/>
  <c r="AD2249" i="33"/>
  <c r="AD2250" i="33"/>
  <c r="AD2251" i="33"/>
  <c r="AD2252" i="33"/>
  <c r="AD2253" i="33"/>
  <c r="AD2254" i="33"/>
  <c r="AD2255" i="33"/>
  <c r="AD2256" i="33"/>
  <c r="AD2257" i="33"/>
  <c r="AD2258" i="33"/>
  <c r="AD2259" i="33"/>
  <c r="AD2260" i="33"/>
  <c r="AD2261" i="33"/>
  <c r="AD2262" i="33"/>
  <c r="AD2263" i="33"/>
  <c r="AD2264" i="33"/>
  <c r="AD2265" i="33"/>
  <c r="AD2266" i="33"/>
  <c r="AD2267" i="33"/>
  <c r="AD2268" i="33"/>
  <c r="AD2269" i="33"/>
  <c r="AD2270" i="33"/>
  <c r="AD2271" i="33"/>
  <c r="AD2272" i="33"/>
  <c r="AD2273" i="33"/>
  <c r="AD2274" i="33"/>
  <c r="AD2275" i="33"/>
  <c r="AD2276" i="33"/>
  <c r="AD2277" i="33"/>
  <c r="AD2278" i="33"/>
  <c r="AD2279" i="33"/>
  <c r="AD2280" i="33"/>
  <c r="AD2281" i="33"/>
  <c r="AD2282" i="33"/>
  <c r="AD2283" i="33"/>
  <c r="AD2284" i="33"/>
  <c r="AD2285" i="33"/>
  <c r="AD2286" i="33"/>
  <c r="AD2287" i="33"/>
  <c r="AD2288" i="33"/>
  <c r="AD2289" i="33"/>
  <c r="AD2290" i="33"/>
  <c r="AD2291" i="33"/>
  <c r="AD2292" i="33"/>
  <c r="AD2293" i="33"/>
  <c r="AD2294" i="33"/>
  <c r="AD2295" i="33"/>
  <c r="AD2296" i="33"/>
  <c r="AD2297" i="33"/>
  <c r="AD2298" i="33"/>
  <c r="AD2299" i="33"/>
  <c r="AD2300" i="33"/>
  <c r="AD2301" i="33"/>
  <c r="AD2302" i="33"/>
  <c r="AD2303" i="33"/>
  <c r="AD2304" i="33"/>
  <c r="AD2305" i="33"/>
  <c r="AD2306" i="33"/>
  <c r="AD2307" i="33"/>
  <c r="AD2308" i="33"/>
  <c r="AD2309" i="33"/>
  <c r="AD2310" i="33"/>
  <c r="AD2311" i="33"/>
  <c r="AD2312" i="33"/>
  <c r="AD2313" i="33"/>
  <c r="AD2314" i="33"/>
  <c r="AD2315" i="33"/>
  <c r="AD2316" i="33"/>
  <c r="AD2317" i="33"/>
  <c r="AD2318" i="33"/>
  <c r="AD2319" i="33"/>
  <c r="AD2320" i="33"/>
  <c r="AD2321" i="33"/>
  <c r="AD2322" i="33"/>
  <c r="AD2323" i="33"/>
  <c r="AD2324" i="33"/>
  <c r="AD2325" i="33"/>
  <c r="AD2326" i="33"/>
  <c r="AD2327" i="33"/>
  <c r="AD2328" i="33"/>
  <c r="AD2329" i="33"/>
  <c r="AD2330" i="33"/>
  <c r="AD2331" i="33"/>
  <c r="AD2332" i="33"/>
  <c r="AD2333" i="33"/>
  <c r="AD2334" i="33"/>
  <c r="AD2335" i="33"/>
  <c r="AD2336" i="33"/>
  <c r="AD2337" i="33"/>
  <c r="AD2338" i="33"/>
  <c r="AD2339" i="33"/>
  <c r="AD2340" i="33"/>
  <c r="AD2341" i="33"/>
  <c r="AD2342" i="33"/>
  <c r="AD2343" i="33"/>
  <c r="AD2344" i="33"/>
  <c r="AD2345" i="33"/>
  <c r="AD2346" i="33"/>
  <c r="AD2347" i="33"/>
  <c r="AD2348" i="33"/>
  <c r="AD2349" i="33"/>
  <c r="AD2350" i="33"/>
  <c r="AD2351" i="33"/>
  <c r="AD2352" i="33"/>
  <c r="AD2353" i="33"/>
  <c r="AD2354" i="33"/>
  <c r="AD2355" i="33"/>
  <c r="AD2356" i="33"/>
  <c r="AD2357" i="33"/>
  <c r="AD2358" i="33"/>
  <c r="AD2359" i="33"/>
  <c r="AD2360" i="33"/>
  <c r="AD2361" i="33"/>
  <c r="AD2362" i="33"/>
  <c r="AD2363" i="33"/>
  <c r="AD2364" i="33"/>
  <c r="AD2365" i="33"/>
  <c r="AD2366" i="33"/>
  <c r="AD2367" i="33"/>
  <c r="AD2368" i="33"/>
  <c r="AD2369" i="33"/>
  <c r="AD2370" i="33"/>
  <c r="AD2371" i="33"/>
  <c r="AD2372" i="33"/>
  <c r="AD2373" i="33"/>
  <c r="AD2374" i="33"/>
  <c r="AD2375" i="33"/>
  <c r="AD2376" i="33"/>
  <c r="AD2377" i="33"/>
  <c r="AD2378" i="33"/>
  <c r="AD2379" i="33"/>
  <c r="AD2380" i="33"/>
  <c r="AD2381" i="33"/>
  <c r="AD2382" i="33"/>
  <c r="AD2383" i="33"/>
  <c r="AD2384" i="33"/>
  <c r="AD2385" i="33"/>
  <c r="AD2386" i="33"/>
  <c r="AD2387" i="33"/>
  <c r="AD2388" i="33"/>
  <c r="AD2389" i="33"/>
  <c r="AD2390" i="33"/>
  <c r="AD2391" i="33"/>
  <c r="AD2392" i="33"/>
  <c r="AD2393" i="33"/>
  <c r="AD2394" i="33"/>
  <c r="AD2395" i="33"/>
  <c r="AD2396" i="33"/>
  <c r="AD2397" i="33"/>
  <c r="AD2398" i="33"/>
  <c r="AD2399" i="33"/>
  <c r="AD2400" i="33"/>
  <c r="AD2401" i="33"/>
  <c r="AD2402" i="33"/>
  <c r="AD2403" i="33"/>
  <c r="AD2404" i="33"/>
  <c r="AD2405" i="33"/>
  <c r="AD2406" i="33"/>
  <c r="AD2407" i="33"/>
  <c r="AD2408" i="33"/>
  <c r="AD2409" i="33"/>
  <c r="AD2410" i="33"/>
  <c r="AD2411" i="33"/>
  <c r="AD2412" i="33"/>
  <c r="AD2413" i="33"/>
  <c r="AD2414" i="33"/>
  <c r="AD2415" i="33"/>
  <c r="AD2416" i="33"/>
  <c r="AD2417" i="33"/>
  <c r="AD2418" i="33"/>
  <c r="AD2419" i="33"/>
  <c r="AD2420" i="33"/>
  <c r="AD2421" i="33"/>
  <c r="AD2422" i="33"/>
  <c r="AD2423" i="33"/>
  <c r="AD2424" i="33"/>
  <c r="AD2425" i="33"/>
  <c r="AD2426" i="33"/>
  <c r="AD2427" i="33"/>
  <c r="AD2428" i="33"/>
  <c r="AD2429" i="33"/>
  <c r="AD2430" i="33"/>
  <c r="AD2431" i="33"/>
  <c r="AD2432" i="33"/>
  <c r="AD2433" i="33"/>
  <c r="AD2434" i="33"/>
  <c r="AD2435" i="33"/>
  <c r="AD2436" i="33"/>
  <c r="AD2437" i="33"/>
  <c r="AD2438" i="33"/>
  <c r="AD2439" i="33"/>
  <c r="AD2440" i="33"/>
  <c r="AD2441" i="33"/>
  <c r="AD2442" i="33"/>
  <c r="AD2443" i="33"/>
  <c r="AD2444" i="33"/>
  <c r="AD2445" i="33"/>
  <c r="AD2446" i="33"/>
  <c r="AD2447" i="33"/>
  <c r="AD2448" i="33"/>
  <c r="AD2449" i="33"/>
  <c r="AD2450" i="33"/>
  <c r="AD2451" i="33"/>
  <c r="AD2452" i="33"/>
  <c r="AD2453" i="33"/>
  <c r="AD2454" i="33"/>
  <c r="AD2455" i="33"/>
  <c r="AD2456" i="33"/>
  <c r="AD2457" i="33"/>
  <c r="AD2458" i="33"/>
  <c r="AD2459" i="33"/>
  <c r="AD2460" i="33"/>
  <c r="AD2461" i="33"/>
  <c r="AD2462" i="33"/>
  <c r="AD2463" i="33"/>
  <c r="AD2464" i="33"/>
  <c r="AD2465" i="33"/>
  <c r="AD2466" i="33"/>
  <c r="AD2467" i="33"/>
  <c r="AD2468" i="33"/>
  <c r="AD2469" i="33"/>
  <c r="AD2470" i="33"/>
  <c r="AD2471" i="33"/>
  <c r="AD2472" i="33"/>
  <c r="AD2473" i="33"/>
  <c r="AD2474" i="33"/>
  <c r="AD2475" i="33"/>
  <c r="AD2476" i="33"/>
  <c r="AD2477" i="33"/>
  <c r="AD2478" i="33"/>
  <c r="AD2479" i="33"/>
  <c r="AD2480" i="33"/>
  <c r="AD2481" i="33"/>
  <c r="AD2482" i="33"/>
  <c r="AD2483" i="33"/>
  <c r="AD2484" i="33"/>
  <c r="AD2485" i="33"/>
  <c r="AD2486" i="33"/>
  <c r="AD2487" i="33"/>
  <c r="AD2488" i="33"/>
  <c r="AD2489" i="33"/>
  <c r="AD2490" i="33"/>
  <c r="AD2491" i="33"/>
  <c r="AD2492" i="33"/>
  <c r="AD2493" i="33"/>
  <c r="AD2494" i="33"/>
  <c r="AD2495" i="33"/>
  <c r="AD2496" i="33"/>
  <c r="AD2497" i="33"/>
  <c r="AD2498" i="33"/>
  <c r="AD2499" i="33"/>
  <c r="AD2500" i="33"/>
  <c r="AD2501" i="33"/>
  <c r="AD2502" i="33"/>
  <c r="AD2503" i="33"/>
  <c r="AD2504" i="33"/>
  <c r="AD2505" i="33"/>
  <c r="AD2506" i="33"/>
  <c r="AD2507" i="33"/>
  <c r="AD2508" i="33"/>
  <c r="AD2509" i="33"/>
  <c r="AD2510" i="33"/>
  <c r="AD2511" i="33"/>
  <c r="AD2512" i="33"/>
  <c r="AD2513" i="33"/>
  <c r="AD2514" i="33"/>
  <c r="AD2515" i="33"/>
  <c r="AD2516" i="33"/>
  <c r="AD2517" i="33"/>
  <c r="AD2518" i="33"/>
  <c r="AD2519" i="33"/>
  <c r="AD2520" i="33"/>
  <c r="AD2521" i="33"/>
  <c r="AD2522" i="33"/>
  <c r="AD2523" i="33"/>
  <c r="AD2524" i="33"/>
  <c r="AD2525" i="33"/>
  <c r="AD2526" i="33"/>
  <c r="AD2527" i="33"/>
  <c r="AD2528" i="33"/>
  <c r="AD2529" i="33"/>
  <c r="AD2530" i="33"/>
  <c r="AD2531" i="33"/>
  <c r="AD2532" i="33"/>
  <c r="AD2533" i="33"/>
  <c r="AD2534" i="33"/>
  <c r="AD2535" i="33"/>
  <c r="AD2536" i="33"/>
  <c r="AD2537" i="33"/>
  <c r="AD2538" i="33"/>
  <c r="AD2539" i="33"/>
  <c r="AD2540" i="33"/>
  <c r="AD2541" i="33"/>
  <c r="AD2542" i="33"/>
  <c r="AD2543" i="33"/>
  <c r="AD2544" i="33"/>
  <c r="AD2545" i="33"/>
  <c r="AD2546" i="33"/>
  <c r="AD2547" i="33"/>
  <c r="AD2548" i="33"/>
  <c r="AD2549" i="33"/>
  <c r="AD2550" i="33"/>
  <c r="AD2551" i="33"/>
  <c r="AD2552" i="33"/>
  <c r="AD2553" i="33"/>
  <c r="AD2554" i="33"/>
  <c r="AD2555" i="33"/>
  <c r="AD2556" i="33"/>
  <c r="AD2557" i="33"/>
  <c r="AD2558" i="33"/>
  <c r="AD2559" i="33"/>
  <c r="AD2560" i="33"/>
  <c r="AD2561" i="33"/>
  <c r="AD2562" i="33"/>
  <c r="AD2563" i="33"/>
  <c r="AD2564" i="33"/>
  <c r="AD2565" i="33"/>
  <c r="AD2566" i="33"/>
  <c r="AD2567" i="33"/>
  <c r="AD2568" i="33"/>
  <c r="AD2569" i="33"/>
  <c r="AD2570" i="33"/>
  <c r="AD2571" i="33"/>
  <c r="AD2572" i="33"/>
  <c r="AD2573" i="33"/>
  <c r="AD2574" i="33"/>
  <c r="AD2575" i="33"/>
  <c r="AD2576" i="33"/>
  <c r="AD2577" i="33"/>
  <c r="AD2578" i="33"/>
  <c r="AD2579" i="33"/>
  <c r="AD2580" i="33"/>
  <c r="AD2581" i="33"/>
  <c r="AD2582" i="33"/>
  <c r="AD2583" i="33"/>
  <c r="AD2584" i="33"/>
  <c r="AD2585" i="33"/>
  <c r="AD2586" i="33"/>
  <c r="AD2587" i="33"/>
  <c r="AD2588" i="33"/>
  <c r="AD2589" i="33"/>
  <c r="AD2590" i="33"/>
  <c r="AD2591" i="33"/>
  <c r="AD2592" i="33"/>
  <c r="AD2593" i="33"/>
  <c r="AD2594" i="33"/>
  <c r="AD2595" i="33"/>
  <c r="AD2596" i="33"/>
  <c r="AD2597" i="33"/>
  <c r="AD2598" i="33"/>
  <c r="AD2599" i="33"/>
  <c r="AD2600" i="33"/>
  <c r="AD2601" i="33"/>
  <c r="AD2602" i="33"/>
  <c r="AD2603" i="33"/>
  <c r="AD2604" i="33"/>
  <c r="AD2605" i="33"/>
  <c r="AD2606" i="33"/>
  <c r="AD2607" i="33"/>
  <c r="AD2608" i="33"/>
  <c r="AD2609" i="33"/>
  <c r="AD2610" i="33"/>
  <c r="AD2611" i="33"/>
  <c r="AD2612" i="33"/>
  <c r="AD2613" i="33"/>
  <c r="AD2614" i="33"/>
  <c r="AD2615" i="33"/>
  <c r="AD2616" i="33"/>
  <c r="AD2617" i="33"/>
  <c r="AD2618" i="33"/>
  <c r="AD2619" i="33"/>
  <c r="AD2620" i="33"/>
  <c r="AD2621" i="33"/>
  <c r="AD2622" i="33"/>
  <c r="AD2623" i="33"/>
  <c r="AD2624" i="33"/>
  <c r="AD2625" i="33"/>
  <c r="AD2626" i="33"/>
  <c r="AD2627" i="33"/>
  <c r="AD2628" i="33"/>
  <c r="AD2629" i="33"/>
  <c r="AD2630" i="33"/>
  <c r="AD2631" i="33"/>
  <c r="AD2632" i="33"/>
  <c r="AD2633" i="33"/>
  <c r="AD2634" i="33"/>
  <c r="AD2635" i="33"/>
  <c r="AD2636" i="33"/>
  <c r="AD2637" i="33"/>
  <c r="AD2638" i="33"/>
  <c r="AD2639" i="33"/>
  <c r="AD2640" i="33"/>
  <c r="AD2641" i="33"/>
  <c r="AD2642" i="33"/>
  <c r="AD2643" i="33"/>
  <c r="AD2644" i="33"/>
  <c r="AD2645" i="33"/>
  <c r="AD2646" i="33"/>
  <c r="AD2647" i="33"/>
  <c r="AD2648" i="33"/>
  <c r="AD2649" i="33"/>
  <c r="AD2650" i="33"/>
  <c r="AD2651" i="33"/>
  <c r="AD2652" i="33"/>
  <c r="AD2653" i="33"/>
  <c r="AD2654" i="33"/>
  <c r="AD2655" i="33"/>
  <c r="AD2656" i="33"/>
  <c r="AD2657" i="33"/>
  <c r="AD2658" i="33"/>
  <c r="AD2659" i="33"/>
  <c r="AD2660" i="33"/>
  <c r="AD2661" i="33"/>
  <c r="AD2662" i="33"/>
  <c r="AD2663" i="33"/>
  <c r="AD2664" i="33"/>
  <c r="AD2665" i="33"/>
  <c r="AD2666" i="33"/>
  <c r="AD2667" i="33"/>
  <c r="AD2668" i="33"/>
  <c r="AD2669" i="33"/>
  <c r="AD2670" i="33"/>
  <c r="AD2671" i="33"/>
  <c r="AD2672" i="33"/>
  <c r="AD2673" i="33"/>
  <c r="AD2674" i="33"/>
  <c r="AD2675" i="33"/>
  <c r="AD2676" i="33"/>
  <c r="AD2677" i="33"/>
  <c r="AD2678" i="33"/>
  <c r="AD2679" i="33"/>
  <c r="AD2680" i="33"/>
  <c r="AD2681" i="33"/>
  <c r="AD2682" i="33"/>
  <c r="AD2683" i="33"/>
  <c r="AD2684" i="33"/>
  <c r="AD2685" i="33"/>
  <c r="AD2686" i="33"/>
  <c r="AD2687" i="33"/>
  <c r="AD2688" i="33"/>
  <c r="AD2689" i="33"/>
  <c r="AD2690" i="33"/>
  <c r="AD2691" i="33"/>
  <c r="AD2692" i="33"/>
  <c r="AD2693" i="33"/>
  <c r="AD2694" i="33"/>
  <c r="AD2695" i="33"/>
  <c r="AD2696" i="33"/>
  <c r="AD2697" i="33"/>
  <c r="AD2698" i="33"/>
  <c r="AD2699" i="33"/>
  <c r="AD2700" i="33"/>
  <c r="AD2701" i="33"/>
  <c r="AD2702" i="33"/>
  <c r="AD2703" i="33"/>
  <c r="AD2704" i="33"/>
  <c r="AD2705" i="33"/>
  <c r="AD2706" i="33"/>
  <c r="AD2707" i="33"/>
  <c r="AD2708" i="33"/>
  <c r="AD2709" i="33"/>
  <c r="AD2710" i="33"/>
  <c r="AD2711" i="33"/>
  <c r="AD2712" i="33"/>
  <c r="AD2713" i="33"/>
  <c r="AD2714" i="33"/>
  <c r="AD2715" i="33"/>
  <c r="AD2716" i="33"/>
  <c r="AD2717" i="33"/>
  <c r="AD2718" i="33"/>
  <c r="AD2719" i="33"/>
  <c r="AD2720" i="33"/>
  <c r="AD2721" i="33"/>
  <c r="AD2722" i="33"/>
  <c r="AD2723" i="33"/>
  <c r="AD2724" i="33"/>
  <c r="AD2725" i="33"/>
  <c r="AD2726" i="33"/>
  <c r="AD2727" i="33"/>
  <c r="AD2728" i="33"/>
  <c r="AD2729" i="33"/>
  <c r="AD2730" i="33"/>
  <c r="AD2731" i="33"/>
  <c r="AD2732" i="33"/>
  <c r="AD2733" i="33"/>
  <c r="AD2734" i="33"/>
  <c r="AD2735" i="33"/>
  <c r="AD2736" i="33"/>
  <c r="AD2737" i="33"/>
  <c r="AD2738" i="33"/>
  <c r="AD2739" i="33"/>
  <c r="AD2740" i="33"/>
  <c r="AD2741" i="33"/>
  <c r="AD2742" i="33"/>
  <c r="AD2743" i="33"/>
  <c r="AD2744" i="33"/>
  <c r="AD2745" i="33"/>
  <c r="AD2746" i="33"/>
  <c r="AD2747" i="33"/>
  <c r="AD2748" i="33"/>
  <c r="AD2749" i="33"/>
  <c r="AD2750" i="33"/>
  <c r="AD2751" i="33"/>
  <c r="AD2752" i="33"/>
  <c r="AD2753" i="33"/>
  <c r="AD2754" i="33"/>
  <c r="AD2755" i="33"/>
  <c r="AD2756" i="33"/>
  <c r="AD2757" i="33"/>
  <c r="AD2758" i="33"/>
  <c r="AD2759" i="33"/>
  <c r="AD2760" i="33"/>
  <c r="AD2761" i="33"/>
  <c r="AD2762" i="33"/>
  <c r="AD2763" i="33"/>
  <c r="AD2764" i="33"/>
  <c r="AD2765" i="33"/>
  <c r="AD2766" i="33"/>
  <c r="AD2767" i="33"/>
  <c r="AD2768" i="33"/>
  <c r="AD2769" i="33"/>
  <c r="AD2770" i="33"/>
  <c r="AD2771" i="33"/>
  <c r="AD2772" i="33"/>
  <c r="AD2773" i="33"/>
  <c r="AD2774" i="33"/>
  <c r="AD2775" i="33"/>
  <c r="AD2776" i="33"/>
  <c r="AD2777" i="33"/>
  <c r="AD2778" i="33"/>
  <c r="AD2779" i="33"/>
  <c r="AD2780" i="33"/>
  <c r="AD2781" i="33"/>
  <c r="AD2782" i="33"/>
  <c r="AD2783" i="33"/>
  <c r="AD2784" i="33"/>
  <c r="AD2785" i="33"/>
  <c r="AD2786" i="33"/>
  <c r="AD2787" i="33"/>
  <c r="AD2788" i="33"/>
  <c r="AD2789" i="33"/>
  <c r="AD2790" i="33"/>
  <c r="AD2791" i="33"/>
  <c r="AD2792" i="33"/>
  <c r="AD2793" i="33"/>
  <c r="AD2794" i="33"/>
  <c r="AD2795" i="33"/>
  <c r="AD2796" i="33"/>
  <c r="AD2797" i="33"/>
  <c r="AD2798" i="33"/>
  <c r="AD2799" i="33"/>
  <c r="AD2800" i="33"/>
  <c r="AD2801" i="33"/>
  <c r="AD2802" i="33"/>
  <c r="AD2803" i="33"/>
  <c r="AD2804" i="33"/>
  <c r="AD2805" i="33"/>
  <c r="AD2806" i="33"/>
  <c r="AD2807" i="33"/>
  <c r="AD2808" i="33"/>
  <c r="AD2809" i="33"/>
  <c r="AD2810" i="33"/>
  <c r="AD2811" i="33"/>
  <c r="AD2812" i="33"/>
  <c r="AD2813" i="33"/>
  <c r="AD2814" i="33"/>
  <c r="AD2815" i="33"/>
  <c r="AD2816" i="33"/>
  <c r="AD2817" i="33"/>
  <c r="AD2818" i="33"/>
  <c r="AD2819" i="33"/>
  <c r="AD2820" i="33"/>
  <c r="AD2821" i="33"/>
  <c r="AD2822" i="33"/>
  <c r="AD2823" i="33"/>
  <c r="AD2824" i="33"/>
  <c r="AD2825" i="33"/>
  <c r="AD2826" i="33"/>
  <c r="AD2827" i="33"/>
  <c r="AD2828" i="33"/>
  <c r="AD2829" i="33"/>
  <c r="AD2830" i="33"/>
  <c r="AD2831" i="33"/>
  <c r="AD2832" i="33"/>
  <c r="AD2833" i="33"/>
  <c r="AD2834" i="33"/>
  <c r="AD2835" i="33"/>
  <c r="AD2836" i="33"/>
  <c r="AD2837" i="33"/>
  <c r="AD2838" i="33"/>
  <c r="AD2839" i="33"/>
  <c r="AD2840" i="33"/>
  <c r="AD2841" i="33"/>
  <c r="AD2842" i="33"/>
  <c r="AD2843" i="33"/>
  <c r="AD2844" i="33"/>
  <c r="AD2845" i="33"/>
  <c r="AD2846" i="33"/>
  <c r="AD2847" i="33"/>
  <c r="AD2848" i="33"/>
  <c r="AD2849" i="33"/>
  <c r="AD2850" i="33"/>
  <c r="AD2851" i="33"/>
  <c r="AD2852" i="33"/>
  <c r="AD2853" i="33"/>
  <c r="AD2854" i="33"/>
  <c r="AD2855" i="33"/>
  <c r="AD2856" i="33"/>
  <c r="AD2857" i="33"/>
  <c r="AD2858" i="33"/>
  <c r="AD2859" i="33"/>
  <c r="AD2860" i="33"/>
  <c r="AD2861" i="33"/>
  <c r="AD2862" i="33"/>
  <c r="AD2863" i="33"/>
  <c r="AD2864" i="33"/>
  <c r="AD2865" i="33"/>
  <c r="AD2866" i="33"/>
  <c r="AD2867" i="33"/>
  <c r="AD2868" i="33"/>
  <c r="AD2869" i="33"/>
  <c r="AD2870" i="33"/>
  <c r="AD2871" i="33"/>
  <c r="AD2872" i="33"/>
  <c r="AD2873" i="33"/>
  <c r="AD2874" i="33"/>
  <c r="AD2875" i="33"/>
  <c r="AD2876" i="33"/>
  <c r="AD2877" i="33"/>
  <c r="AD2878" i="33"/>
  <c r="AD2879" i="33"/>
  <c r="AD2880" i="33"/>
  <c r="AD2881" i="33"/>
  <c r="AD2882" i="33"/>
  <c r="AD2883" i="33"/>
  <c r="AD2884" i="33"/>
  <c r="AD2885" i="33"/>
  <c r="AD2886" i="33"/>
  <c r="AD2887" i="33"/>
  <c r="AD2888" i="33"/>
  <c r="AD2889" i="33"/>
  <c r="AD2890" i="33"/>
  <c r="AD2891" i="33"/>
  <c r="AD2892" i="33"/>
  <c r="AD2893" i="33"/>
  <c r="AD2894" i="33"/>
  <c r="AD2895" i="33"/>
  <c r="AD2896" i="33"/>
  <c r="AD2897" i="33"/>
  <c r="AD2898" i="33"/>
  <c r="AD2899" i="33"/>
  <c r="AD2900" i="33"/>
  <c r="AD2901" i="33"/>
  <c r="AD2902" i="33"/>
  <c r="AD2903" i="33"/>
  <c r="AD2904" i="33"/>
  <c r="AD2905" i="33"/>
  <c r="AD2906" i="33"/>
  <c r="AD2907" i="33"/>
  <c r="AD2908" i="33"/>
  <c r="AD2909" i="33"/>
  <c r="AD2910" i="33"/>
  <c r="AD2911" i="33"/>
  <c r="AD2912" i="33"/>
  <c r="AD2913" i="33"/>
  <c r="AD2914" i="33"/>
  <c r="AD2915" i="33"/>
  <c r="AD2916" i="33"/>
  <c r="AD2917" i="33"/>
  <c r="AD2918" i="33"/>
  <c r="AD2919" i="33"/>
  <c r="AD2920" i="33"/>
  <c r="AD2921" i="33"/>
  <c r="AD2922" i="33"/>
  <c r="AD2923" i="33"/>
  <c r="AD2924" i="33"/>
  <c r="AD2925" i="33"/>
  <c r="AD2926" i="33"/>
  <c r="AD2927" i="33"/>
  <c r="AD2928" i="33"/>
  <c r="AD2929" i="33"/>
  <c r="AD2930" i="33"/>
  <c r="AD2931" i="33"/>
  <c r="AD2932" i="33"/>
  <c r="AD2933" i="33"/>
  <c r="AD2934" i="33"/>
  <c r="AD2935" i="33"/>
  <c r="AD2936" i="33"/>
  <c r="AD2937" i="33"/>
  <c r="AD2938" i="33"/>
  <c r="AD2939" i="33"/>
  <c r="AD2940" i="33"/>
  <c r="AD2941" i="33"/>
  <c r="AD2942" i="33"/>
  <c r="AD2943" i="33"/>
  <c r="AD2944" i="33"/>
  <c r="AD2945" i="33"/>
  <c r="AD2946" i="33"/>
  <c r="AD2947" i="33"/>
  <c r="AD2948" i="33"/>
  <c r="AD2949" i="33"/>
  <c r="AD2950" i="33"/>
  <c r="AD2951" i="33"/>
  <c r="AD2952" i="33"/>
  <c r="AD2953" i="33"/>
  <c r="AD2954" i="33"/>
  <c r="AD2955" i="33"/>
  <c r="AD2956" i="33"/>
  <c r="AD2957" i="33"/>
  <c r="AD2958" i="33"/>
  <c r="AD2959" i="33"/>
  <c r="AD2960" i="33"/>
  <c r="AD2961" i="33"/>
  <c r="AD2962" i="33"/>
  <c r="AD2963" i="33"/>
  <c r="AD2964" i="33"/>
  <c r="AD2965" i="33"/>
  <c r="AD2966" i="33"/>
  <c r="AD2967" i="33"/>
  <c r="AD2968" i="33"/>
  <c r="AD2969" i="33"/>
  <c r="AD2970" i="33"/>
  <c r="AD2971" i="33"/>
  <c r="AD2972" i="33"/>
  <c r="AD2973" i="33"/>
  <c r="AD2974" i="33"/>
  <c r="AD2975" i="33"/>
  <c r="AD2976" i="33"/>
  <c r="AD2977" i="33"/>
  <c r="AD2978" i="33"/>
  <c r="AD2979" i="33"/>
  <c r="AD2980" i="33"/>
  <c r="AD2981" i="33"/>
  <c r="AD2982" i="33"/>
  <c r="AD2983" i="33"/>
  <c r="AD2984" i="33"/>
  <c r="AD2985" i="33"/>
  <c r="AD2986" i="33"/>
  <c r="AD2987" i="33"/>
  <c r="AD2988" i="33"/>
  <c r="AD2989" i="33"/>
  <c r="AD2990" i="33"/>
  <c r="AD2991" i="33"/>
  <c r="AD2992" i="33"/>
  <c r="AD2993" i="33"/>
  <c r="AD2994" i="33"/>
  <c r="AD2995" i="33"/>
  <c r="AD2996" i="33"/>
  <c r="AD2997" i="33"/>
  <c r="AD2998" i="33"/>
  <c r="AD2999" i="33"/>
  <c r="AD3000" i="33"/>
  <c r="AD3001" i="33"/>
  <c r="AD3002" i="33"/>
  <c r="AD3003" i="33"/>
  <c r="AD3004" i="33"/>
  <c r="AD3005" i="33"/>
  <c r="AD3006" i="33"/>
  <c r="AD3007" i="33"/>
  <c r="AD3008" i="33"/>
  <c r="AD3009" i="33"/>
  <c r="AD3010" i="33"/>
  <c r="AD3011" i="33"/>
  <c r="AD3012" i="33"/>
  <c r="AD3013" i="33"/>
  <c r="AD3014" i="33"/>
  <c r="AD3015" i="33"/>
  <c r="AD3016" i="33"/>
  <c r="AD3017" i="33"/>
  <c r="AD3018" i="33"/>
  <c r="AD3019" i="33"/>
  <c r="AD3020" i="33"/>
  <c r="AD3021" i="33"/>
  <c r="AD3022" i="33"/>
  <c r="AD3023" i="33"/>
  <c r="AD3024" i="33"/>
  <c r="AD3025" i="33"/>
  <c r="AD3026" i="33"/>
  <c r="AD3027" i="33"/>
  <c r="AD3028" i="33"/>
  <c r="AD3029" i="33"/>
  <c r="AD3030" i="33"/>
  <c r="AD3031" i="33"/>
  <c r="AD3032" i="33"/>
  <c r="AD3033" i="33"/>
  <c r="AD3034" i="33"/>
  <c r="AD3035" i="33"/>
  <c r="AD3036" i="33"/>
  <c r="AD3037" i="33"/>
  <c r="AD3038" i="33"/>
  <c r="AD3039" i="33"/>
  <c r="AD3040" i="33"/>
  <c r="AD3041" i="33"/>
  <c r="AD3042" i="33"/>
  <c r="AD3043" i="33"/>
  <c r="AD3044" i="33"/>
  <c r="AD3045" i="33"/>
  <c r="AD3046" i="33"/>
  <c r="AD3047" i="33"/>
  <c r="AD3048" i="33"/>
  <c r="AD3049" i="33"/>
  <c r="AD3050" i="33"/>
  <c r="AD3051" i="33"/>
  <c r="AD3052" i="33"/>
  <c r="AD3053" i="33"/>
  <c r="AD3054" i="33"/>
  <c r="AD3055" i="33"/>
  <c r="AD3056" i="33"/>
  <c r="AD3057" i="33"/>
  <c r="AD3058" i="33"/>
  <c r="AD3059" i="33"/>
  <c r="AD3060" i="33"/>
  <c r="AD3061" i="33"/>
  <c r="AD3062" i="33"/>
  <c r="AD3063" i="33"/>
  <c r="AD3064" i="33"/>
  <c r="AD3065" i="33"/>
  <c r="AD3066" i="33"/>
  <c r="AD3067" i="33"/>
  <c r="AD3068" i="33"/>
  <c r="AD3069" i="33"/>
  <c r="AD3070" i="33"/>
  <c r="AD3071" i="33"/>
  <c r="AD3072" i="33"/>
  <c r="AD3073" i="33"/>
  <c r="AD3074" i="33"/>
  <c r="AD3075" i="33"/>
  <c r="AD3076" i="33"/>
  <c r="AD3077" i="33"/>
  <c r="AD3078" i="33"/>
  <c r="AD3079" i="33"/>
  <c r="AD3080" i="33"/>
  <c r="AD3081" i="33"/>
  <c r="AD3082" i="33"/>
  <c r="AD3083" i="33"/>
  <c r="AD3084" i="33"/>
  <c r="AD3085" i="33"/>
  <c r="AD3086" i="33"/>
  <c r="AD3087" i="33"/>
  <c r="AD3088" i="33"/>
  <c r="AD3089" i="33"/>
  <c r="AD3090" i="33"/>
  <c r="AD3091" i="33"/>
  <c r="AD3092" i="33"/>
  <c r="AD3093" i="33"/>
  <c r="AD3094" i="33"/>
  <c r="AD3095" i="33"/>
  <c r="AD3096" i="33"/>
  <c r="AD3097" i="33"/>
  <c r="AD3098" i="33"/>
  <c r="AD3099" i="33"/>
  <c r="AD3100" i="33"/>
  <c r="AD3101" i="33"/>
  <c r="AD3102" i="33"/>
  <c r="AD3103" i="33"/>
  <c r="AD3104" i="33"/>
  <c r="AD3105" i="33"/>
  <c r="AD3106" i="33"/>
  <c r="AD3107" i="33"/>
  <c r="AD3108" i="33"/>
  <c r="AD3109" i="33"/>
  <c r="AD3110" i="33"/>
  <c r="AD3111" i="33"/>
  <c r="AD3112" i="33"/>
  <c r="AD3113" i="33"/>
  <c r="AD3114" i="33"/>
  <c r="AD3115" i="33"/>
  <c r="AD3116" i="33"/>
  <c r="AD3117" i="33"/>
  <c r="AD3118" i="33"/>
  <c r="AD3119" i="33"/>
  <c r="AD3120" i="33"/>
  <c r="AD3121" i="33"/>
  <c r="AD3122" i="33"/>
  <c r="AD3123" i="33"/>
  <c r="AD3124" i="33"/>
  <c r="AD3125" i="33"/>
  <c r="AD3126" i="33"/>
  <c r="AD3127" i="33"/>
  <c r="AD3128" i="33"/>
  <c r="AD3129" i="33"/>
  <c r="AD3130" i="33"/>
  <c r="AD3131" i="33"/>
  <c r="AD3132" i="33"/>
  <c r="AD3133" i="33"/>
  <c r="AD3134" i="33"/>
  <c r="AD3135" i="33"/>
  <c r="AD3136" i="33"/>
  <c r="AD3137" i="33"/>
  <c r="AD3138" i="33"/>
  <c r="AD3139" i="33"/>
  <c r="AD3140" i="33"/>
  <c r="AD3141" i="33"/>
  <c r="AD3142" i="33"/>
  <c r="AD3143" i="33"/>
  <c r="AD3144" i="33"/>
  <c r="AD3145" i="33"/>
  <c r="AD3146" i="33"/>
  <c r="AD3147" i="33"/>
  <c r="AD3148" i="33"/>
  <c r="AD3149" i="33"/>
  <c r="AD3150" i="33"/>
  <c r="AD3151" i="33"/>
  <c r="AD3152" i="33"/>
  <c r="AD3153" i="33"/>
  <c r="AD3154" i="33"/>
  <c r="AD3155" i="33"/>
  <c r="AD3156" i="33"/>
  <c r="AD3157" i="33"/>
  <c r="AD3158" i="33"/>
  <c r="AD3159" i="33"/>
  <c r="AD3160" i="33"/>
  <c r="AD3161" i="33"/>
  <c r="AD3162" i="33"/>
  <c r="AD3163" i="33"/>
  <c r="AD3164" i="33"/>
  <c r="AD3165" i="33"/>
  <c r="AD3166" i="33"/>
  <c r="AD3167" i="33"/>
  <c r="AD3168" i="33"/>
  <c r="AD3169" i="33"/>
  <c r="AD3170" i="33"/>
  <c r="AD3171" i="33"/>
  <c r="AD3172" i="33"/>
  <c r="AD3173" i="33"/>
  <c r="AD3174" i="33"/>
  <c r="AD3175" i="33"/>
  <c r="AD3176" i="33"/>
  <c r="AD3177" i="33"/>
  <c r="AD3178" i="33"/>
  <c r="AD3179" i="33"/>
  <c r="AD3180" i="33"/>
  <c r="AD3181" i="33"/>
  <c r="AD3182" i="33"/>
  <c r="AD3183" i="33"/>
  <c r="AD3184" i="33"/>
  <c r="AD3185" i="33"/>
  <c r="AD3186" i="33"/>
  <c r="AD3187" i="33"/>
  <c r="AD3188" i="33"/>
  <c r="AD3189" i="33"/>
  <c r="AD3190" i="33"/>
  <c r="AD3191" i="33"/>
  <c r="AD3192" i="33"/>
  <c r="AD3193" i="33"/>
  <c r="AD3194" i="33"/>
  <c r="AD3195" i="33"/>
  <c r="AD3196" i="33"/>
  <c r="AD3197" i="33"/>
  <c r="AD3198" i="33"/>
  <c r="AD3199" i="33"/>
  <c r="AD3200" i="33"/>
  <c r="AD3201" i="33"/>
  <c r="AD3202" i="33"/>
  <c r="AD3203" i="33"/>
  <c r="AD3204" i="33"/>
  <c r="AD3205" i="33"/>
  <c r="AD3206" i="33"/>
  <c r="AD3207" i="33"/>
  <c r="AD3208" i="33"/>
  <c r="AD3209" i="33"/>
  <c r="AD3210" i="33"/>
  <c r="AD3211" i="33"/>
  <c r="AD3212" i="33"/>
  <c r="AD3213" i="33"/>
  <c r="AD3214" i="33"/>
  <c r="AD3215" i="33"/>
  <c r="AD3216" i="33"/>
  <c r="AD3217" i="33"/>
  <c r="AD3218" i="33"/>
  <c r="AD3219" i="33"/>
  <c r="AD3220" i="33"/>
  <c r="AD3221" i="33"/>
  <c r="AD3222" i="33"/>
  <c r="AD3223" i="33"/>
  <c r="AD3224" i="33"/>
  <c r="AD3225" i="33"/>
  <c r="AD3226" i="33"/>
  <c r="AD3227" i="33"/>
  <c r="AD3228" i="33"/>
  <c r="AD3229" i="33"/>
  <c r="AD3230" i="33"/>
  <c r="AD3231" i="33"/>
  <c r="AD3232" i="33"/>
  <c r="AD3233" i="33"/>
  <c r="AD3234" i="33"/>
  <c r="AD3235" i="33"/>
  <c r="AD3236" i="33"/>
  <c r="AD3237" i="33"/>
  <c r="AD3238" i="33"/>
  <c r="AD3239" i="33"/>
  <c r="AD3240" i="33"/>
  <c r="AD3241" i="33"/>
  <c r="AD3242" i="33"/>
  <c r="AD3243" i="33"/>
  <c r="AD3244" i="33"/>
  <c r="AD3245" i="33"/>
  <c r="AD3246" i="33"/>
  <c r="AC2314" i="33"/>
  <c r="Y76" i="4" l="1"/>
  <c r="Y79" i="4" s="1"/>
  <c r="A3" i="33"/>
  <c r="A4" i="33"/>
  <c r="A5" i="33"/>
  <c r="A6" i="33"/>
  <c r="A7" i="33"/>
  <c r="A8" i="33"/>
  <c r="A9" i="33"/>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97" i="33"/>
  <c r="A198" i="33"/>
  <c r="A199" i="33"/>
  <c r="A200" i="33"/>
  <c r="A201" i="33"/>
  <c r="A202" i="33"/>
  <c r="A203" i="33"/>
  <c r="A204" i="33"/>
  <c r="A205" i="33"/>
  <c r="A206" i="33"/>
  <c r="A207" i="33"/>
  <c r="A208" i="33"/>
  <c r="A209" i="33"/>
  <c r="A210" i="33"/>
  <c r="A211" i="33"/>
  <c r="A212" i="33"/>
  <c r="A213" i="33"/>
  <c r="A214" i="33"/>
  <c r="A215" i="33"/>
  <c r="A216" i="33"/>
  <c r="A217" i="33"/>
  <c r="A218" i="33"/>
  <c r="A219" i="33"/>
  <c r="A220" i="33"/>
  <c r="A221" i="33"/>
  <c r="A222" i="33"/>
  <c r="A223" i="33"/>
  <c r="A224" i="33"/>
  <c r="A225" i="33"/>
  <c r="A226" i="33"/>
  <c r="A227" i="33"/>
  <c r="A228" i="33"/>
  <c r="A229" i="33"/>
  <c r="A230" i="33"/>
  <c r="A231" i="33"/>
  <c r="A232" i="33"/>
  <c r="A233" i="33"/>
  <c r="A234" i="33"/>
  <c r="A235" i="33"/>
  <c r="A236" i="33"/>
  <c r="A237" i="33"/>
  <c r="A238" i="33"/>
  <c r="A239" i="33"/>
  <c r="A240" i="33"/>
  <c r="A241" i="33"/>
  <c r="A242" i="33"/>
  <c r="A243" i="33"/>
  <c r="A244" i="33"/>
  <c r="A245" i="33"/>
  <c r="A246" i="33"/>
  <c r="A247" i="33"/>
  <c r="A248" i="33"/>
  <c r="A249" i="33"/>
  <c r="A250" i="33"/>
  <c r="A251" i="33"/>
  <c r="A252" i="33"/>
  <c r="A253" i="33"/>
  <c r="A254" i="33"/>
  <c r="A255" i="33"/>
  <c r="A256" i="33"/>
  <c r="A257" i="33"/>
  <c r="A258" i="33"/>
  <c r="A259" i="33"/>
  <c r="A260" i="33"/>
  <c r="A261" i="33"/>
  <c r="A262" i="33"/>
  <c r="A263" i="33"/>
  <c r="A264" i="33"/>
  <c r="A265" i="33"/>
  <c r="A266" i="33"/>
  <c r="A267" i="33"/>
  <c r="A268" i="33"/>
  <c r="A269" i="33"/>
  <c r="A270" i="33"/>
  <c r="A271" i="33"/>
  <c r="A272" i="33"/>
  <c r="A273" i="33"/>
  <c r="A274" i="33"/>
  <c r="A275" i="33"/>
  <c r="A276" i="33"/>
  <c r="A277" i="33"/>
  <c r="A278" i="33"/>
  <c r="A279" i="33"/>
  <c r="A280" i="33"/>
  <c r="A281" i="33"/>
  <c r="A282" i="33"/>
  <c r="A283" i="33"/>
  <c r="A284" i="33"/>
  <c r="A285" i="33"/>
  <c r="A286" i="33"/>
  <c r="A287" i="33"/>
  <c r="A288" i="33"/>
  <c r="A289" i="33"/>
  <c r="A290" i="33"/>
  <c r="A291" i="33"/>
  <c r="A292" i="33"/>
  <c r="A293" i="33"/>
  <c r="A294" i="33"/>
  <c r="A295" i="33"/>
  <c r="A296" i="33"/>
  <c r="A297" i="33"/>
  <c r="A298" i="33"/>
  <c r="A299" i="33"/>
  <c r="A300" i="33"/>
  <c r="A301" i="33"/>
  <c r="A302" i="33"/>
  <c r="A303" i="33"/>
  <c r="A304" i="33"/>
  <c r="A305" i="33"/>
  <c r="A306" i="33"/>
  <c r="A307" i="33"/>
  <c r="A308" i="33"/>
  <c r="A309" i="33"/>
  <c r="A310" i="33"/>
  <c r="A311" i="33"/>
  <c r="A312" i="33"/>
  <c r="A313" i="33"/>
  <c r="A314" i="33"/>
  <c r="A315" i="33"/>
  <c r="A316" i="33"/>
  <c r="A317" i="33"/>
  <c r="A318" i="33"/>
  <c r="A319" i="33"/>
  <c r="A320" i="33"/>
  <c r="A321" i="33"/>
  <c r="A322" i="33"/>
  <c r="A323" i="33"/>
  <c r="A324" i="33"/>
  <c r="A325" i="33"/>
  <c r="A326" i="33"/>
  <c r="A327" i="33"/>
  <c r="A328" i="33"/>
  <c r="A329" i="33"/>
  <c r="A330" i="33"/>
  <c r="A331" i="33"/>
  <c r="A332" i="33"/>
  <c r="A333" i="33"/>
  <c r="A334" i="33"/>
  <c r="A335" i="33"/>
  <c r="A336" i="33"/>
  <c r="A337" i="33"/>
  <c r="A338" i="33"/>
  <c r="A339" i="33"/>
  <c r="A340" i="33"/>
  <c r="A341" i="33"/>
  <c r="A342" i="33"/>
  <c r="A343" i="33"/>
  <c r="A344" i="33"/>
  <c r="A345" i="33"/>
  <c r="A346" i="33"/>
  <c r="A347" i="33"/>
  <c r="A348" i="33"/>
  <c r="A349" i="33"/>
  <c r="A350" i="33"/>
  <c r="A351" i="33"/>
  <c r="A352" i="33"/>
  <c r="A353" i="33"/>
  <c r="A354" i="33"/>
  <c r="A355" i="33"/>
  <c r="A356" i="33"/>
  <c r="A357" i="33"/>
  <c r="A358" i="33"/>
  <c r="A359" i="33"/>
  <c r="A360" i="33"/>
  <c r="A361" i="33"/>
  <c r="A362" i="33"/>
  <c r="A363" i="33"/>
  <c r="A364" i="33"/>
  <c r="A365" i="33"/>
  <c r="A366" i="33"/>
  <c r="A367" i="33"/>
  <c r="A368" i="33"/>
  <c r="A369" i="33"/>
  <c r="A370" i="33"/>
  <c r="A371" i="33"/>
  <c r="A372" i="33"/>
  <c r="A373" i="33"/>
  <c r="A374" i="33"/>
  <c r="A375" i="33"/>
  <c r="A376" i="33"/>
  <c r="A377" i="33"/>
  <c r="A378" i="33"/>
  <c r="A379" i="33"/>
  <c r="A380" i="33"/>
  <c r="A381" i="33"/>
  <c r="A382" i="33"/>
  <c r="A383" i="33"/>
  <c r="A384" i="33"/>
  <c r="A385" i="33"/>
  <c r="A386" i="33"/>
  <c r="A387" i="33"/>
  <c r="A388" i="33"/>
  <c r="A389" i="33"/>
  <c r="A390" i="33"/>
  <c r="A391" i="33"/>
  <c r="A392" i="33"/>
  <c r="A393" i="33"/>
  <c r="A394" i="33"/>
  <c r="A395" i="33"/>
  <c r="A396" i="33"/>
  <c r="A397" i="33"/>
  <c r="A398" i="33"/>
  <c r="A399" i="33"/>
  <c r="A400" i="33"/>
  <c r="A401" i="33"/>
  <c r="A402" i="33"/>
  <c r="A403" i="33"/>
  <c r="A404" i="33"/>
  <c r="A405" i="33"/>
  <c r="A406" i="33"/>
  <c r="A407" i="33"/>
  <c r="A408" i="33"/>
  <c r="A409" i="33"/>
  <c r="A410" i="33"/>
  <c r="A411" i="33"/>
  <c r="A412" i="33"/>
  <c r="A413" i="33"/>
  <c r="A414" i="33"/>
  <c r="A415" i="33"/>
  <c r="A416" i="33"/>
  <c r="A417" i="33"/>
  <c r="A418" i="33"/>
  <c r="A419" i="33"/>
  <c r="A420" i="33"/>
  <c r="A421" i="33"/>
  <c r="A422" i="33"/>
  <c r="A423" i="33"/>
  <c r="A424" i="33"/>
  <c r="A425" i="33"/>
  <c r="A426" i="33"/>
  <c r="A427" i="33"/>
  <c r="A428" i="33"/>
  <c r="A429" i="33"/>
  <c r="A430" i="33"/>
  <c r="A431" i="33"/>
  <c r="A432" i="33"/>
  <c r="A433" i="33"/>
  <c r="A434" i="33"/>
  <c r="A435" i="33"/>
  <c r="A436" i="33"/>
  <c r="A437" i="33"/>
  <c r="A438" i="33"/>
  <c r="A439" i="33"/>
  <c r="A440" i="33"/>
  <c r="A441" i="33"/>
  <c r="A442" i="33"/>
  <c r="A443" i="33"/>
  <c r="A444" i="33"/>
  <c r="A445" i="33"/>
  <c r="A446" i="33"/>
  <c r="A447" i="33"/>
  <c r="A448" i="33"/>
  <c r="A449" i="33"/>
  <c r="A450" i="33"/>
  <c r="A451" i="33"/>
  <c r="A452" i="33"/>
  <c r="A453" i="33"/>
  <c r="A454" i="33"/>
  <c r="A455" i="33"/>
  <c r="A456" i="33"/>
  <c r="A457" i="33"/>
  <c r="A458" i="33"/>
  <c r="A459" i="33"/>
  <c r="A460" i="33"/>
  <c r="A461" i="33"/>
  <c r="A462" i="33"/>
  <c r="A463" i="33"/>
  <c r="A464" i="33"/>
  <c r="A465" i="33"/>
  <c r="A466" i="33"/>
  <c r="A467" i="33"/>
  <c r="A468" i="33"/>
  <c r="A469" i="33"/>
  <c r="A470" i="33"/>
  <c r="A471" i="33"/>
  <c r="A472" i="33"/>
  <c r="A473" i="33"/>
  <c r="A474" i="33"/>
  <c r="A475" i="33"/>
  <c r="A476" i="33"/>
  <c r="A477" i="33"/>
  <c r="A478" i="33"/>
  <c r="A479" i="33"/>
  <c r="A480" i="33"/>
  <c r="A481" i="33"/>
  <c r="A482" i="33"/>
  <c r="A483" i="33"/>
  <c r="A484" i="33"/>
  <c r="A485" i="33"/>
  <c r="A486" i="33"/>
  <c r="A487" i="33"/>
  <c r="A488" i="33"/>
  <c r="A489" i="33"/>
  <c r="A490" i="33"/>
  <c r="A491" i="33"/>
  <c r="A492" i="33"/>
  <c r="A493" i="33"/>
  <c r="A494" i="33"/>
  <c r="A495" i="33"/>
  <c r="A496" i="33"/>
  <c r="A497" i="33"/>
  <c r="A498" i="33"/>
  <c r="A499" i="33"/>
  <c r="A500" i="33"/>
  <c r="A501" i="33"/>
  <c r="A502" i="33"/>
  <c r="A503" i="33"/>
  <c r="A504" i="33"/>
  <c r="A505" i="33"/>
  <c r="A506" i="33"/>
  <c r="A507" i="33"/>
  <c r="A508" i="33"/>
  <c r="A509" i="33"/>
  <c r="A510" i="33"/>
  <c r="A511" i="33"/>
  <c r="A512" i="33"/>
  <c r="A513" i="33"/>
  <c r="A514" i="33"/>
  <c r="A515" i="33"/>
  <c r="A516" i="33"/>
  <c r="A517" i="33"/>
  <c r="A518" i="33"/>
  <c r="A519" i="33"/>
  <c r="A520" i="33"/>
  <c r="A521" i="33"/>
  <c r="A522" i="33"/>
  <c r="A523" i="33"/>
  <c r="A524" i="33"/>
  <c r="A525" i="33"/>
  <c r="A526" i="33"/>
  <c r="A527" i="33"/>
  <c r="A528" i="33"/>
  <c r="A529" i="33"/>
  <c r="A530" i="33"/>
  <c r="A531" i="33"/>
  <c r="A532" i="33"/>
  <c r="A533" i="33"/>
  <c r="A534" i="33"/>
  <c r="A535" i="33"/>
  <c r="A536" i="33"/>
  <c r="A537" i="33"/>
  <c r="A538" i="33"/>
  <c r="A539" i="33"/>
  <c r="A540" i="33"/>
  <c r="A541" i="33"/>
  <c r="A542" i="33"/>
  <c r="A543" i="33"/>
  <c r="A544" i="33"/>
  <c r="A545" i="33"/>
  <c r="A546" i="33"/>
  <c r="A547" i="33"/>
  <c r="A548" i="33"/>
  <c r="A549" i="33"/>
  <c r="A550" i="33"/>
  <c r="A551" i="33"/>
  <c r="A552" i="33"/>
  <c r="A553" i="33"/>
  <c r="A554" i="33"/>
  <c r="A555" i="33"/>
  <c r="A556" i="33"/>
  <c r="A557" i="33"/>
  <c r="A558" i="33"/>
  <c r="A559" i="33"/>
  <c r="A560" i="33"/>
  <c r="A561" i="33"/>
  <c r="A562" i="33"/>
  <c r="A563" i="33"/>
  <c r="A564" i="33"/>
  <c r="A565" i="33"/>
  <c r="A566" i="33"/>
  <c r="A567" i="33"/>
  <c r="A568" i="33"/>
  <c r="A569" i="33"/>
  <c r="A570" i="33"/>
  <c r="A571" i="33"/>
  <c r="A572" i="33"/>
  <c r="A573" i="33"/>
  <c r="A574" i="33"/>
  <c r="A575" i="33"/>
  <c r="A576" i="33"/>
  <c r="A577" i="33"/>
  <c r="A578" i="33"/>
  <c r="A579" i="33"/>
  <c r="A580" i="33"/>
  <c r="A581" i="33"/>
  <c r="A582" i="33"/>
  <c r="A583" i="33"/>
  <c r="A584" i="33"/>
  <c r="A585" i="33"/>
  <c r="A586" i="33"/>
  <c r="A587" i="33"/>
  <c r="A588" i="33"/>
  <c r="A589" i="33"/>
  <c r="A590" i="33"/>
  <c r="A591" i="33"/>
  <c r="A592" i="33"/>
  <c r="A593" i="33"/>
  <c r="A594" i="33"/>
  <c r="A595" i="33"/>
  <c r="A596" i="33"/>
  <c r="A597" i="33"/>
  <c r="A598" i="33"/>
  <c r="A599" i="33"/>
  <c r="A600" i="33"/>
  <c r="A601" i="33"/>
  <c r="A602" i="33"/>
  <c r="A603" i="33"/>
  <c r="A604" i="33"/>
  <c r="A605" i="33"/>
  <c r="A606" i="33"/>
  <c r="A607" i="33"/>
  <c r="A608" i="33"/>
  <c r="A609" i="33"/>
  <c r="A610" i="33"/>
  <c r="A611" i="33"/>
  <c r="A612" i="33"/>
  <c r="A613" i="33"/>
  <c r="A614" i="33"/>
  <c r="A615" i="33"/>
  <c r="A616" i="33"/>
  <c r="A617" i="33"/>
  <c r="A618" i="33"/>
  <c r="A619" i="33"/>
  <c r="A620" i="33"/>
  <c r="A621" i="33"/>
  <c r="A622" i="33"/>
  <c r="A623" i="33"/>
  <c r="A624" i="33"/>
  <c r="A625" i="33"/>
  <c r="A626" i="33"/>
  <c r="A627" i="33"/>
  <c r="A628" i="33"/>
  <c r="A629" i="33"/>
  <c r="A630" i="33"/>
  <c r="A631" i="33"/>
  <c r="A632" i="33"/>
  <c r="A633" i="33"/>
  <c r="A634" i="33"/>
  <c r="A635" i="33"/>
  <c r="A636" i="33"/>
  <c r="A637" i="33"/>
  <c r="A638" i="33"/>
  <c r="A639" i="33"/>
  <c r="A640" i="33"/>
  <c r="A641" i="33"/>
  <c r="A642" i="33"/>
  <c r="A643" i="33"/>
  <c r="A644" i="33"/>
  <c r="A645" i="33"/>
  <c r="A646" i="33"/>
  <c r="A647" i="33"/>
  <c r="A648" i="33"/>
  <c r="A649" i="33"/>
  <c r="A650" i="33"/>
  <c r="A651" i="33"/>
  <c r="A652" i="33"/>
  <c r="A653" i="33"/>
  <c r="A654" i="33"/>
  <c r="A655" i="33"/>
  <c r="A656" i="33"/>
  <c r="A657" i="33"/>
  <c r="A658" i="33"/>
  <c r="A659" i="33"/>
  <c r="A660" i="33"/>
  <c r="A661" i="33"/>
  <c r="A662" i="33"/>
  <c r="A663" i="33"/>
  <c r="A664" i="33"/>
  <c r="A665" i="33"/>
  <c r="A666" i="33"/>
  <c r="A667" i="33"/>
  <c r="A668" i="33"/>
  <c r="A669" i="33"/>
  <c r="A670" i="33"/>
  <c r="A671" i="33"/>
  <c r="A672" i="33"/>
  <c r="A673" i="33"/>
  <c r="A674" i="33"/>
  <c r="A675" i="33"/>
  <c r="A676" i="33"/>
  <c r="A677" i="33"/>
  <c r="A678" i="33"/>
  <c r="A679" i="33"/>
  <c r="A680" i="33"/>
  <c r="A681" i="33"/>
  <c r="A682" i="33"/>
  <c r="A683" i="33"/>
  <c r="A684" i="33"/>
  <c r="A685" i="33"/>
  <c r="A686" i="33"/>
  <c r="A687" i="33"/>
  <c r="A688" i="33"/>
  <c r="A689" i="33"/>
  <c r="A690" i="33"/>
  <c r="A691" i="33"/>
  <c r="A692" i="33"/>
  <c r="A693" i="33"/>
  <c r="A694" i="33"/>
  <c r="A695" i="33"/>
  <c r="A696" i="33"/>
  <c r="A697" i="33"/>
  <c r="A698" i="33"/>
  <c r="A699" i="33"/>
  <c r="A700" i="33"/>
  <c r="A701" i="33"/>
  <c r="A702" i="33"/>
  <c r="A703" i="33"/>
  <c r="A704" i="33"/>
  <c r="A705" i="33"/>
  <c r="A706" i="33"/>
  <c r="A707" i="33"/>
  <c r="A708" i="33"/>
  <c r="A709" i="33"/>
  <c r="A710" i="33"/>
  <c r="A711" i="33"/>
  <c r="A712" i="33"/>
  <c r="A713" i="33"/>
  <c r="A714" i="33"/>
  <c r="A715" i="33"/>
  <c r="A716" i="33"/>
  <c r="A717" i="33"/>
  <c r="A718" i="33"/>
  <c r="A719" i="33"/>
  <c r="A720" i="33"/>
  <c r="A721" i="33"/>
  <c r="A722" i="33"/>
  <c r="A723" i="33"/>
  <c r="A724" i="33"/>
  <c r="A725" i="33"/>
  <c r="A726" i="33"/>
  <c r="A727" i="33"/>
  <c r="A728" i="33"/>
  <c r="A729" i="33"/>
  <c r="A730" i="33"/>
  <c r="A731" i="33"/>
  <c r="A732" i="33"/>
  <c r="A733" i="33"/>
  <c r="A734" i="33"/>
  <c r="A735" i="33"/>
  <c r="A736" i="33"/>
  <c r="A737" i="33"/>
  <c r="A738" i="33"/>
  <c r="A739" i="33"/>
  <c r="A740" i="33"/>
  <c r="A741" i="33"/>
  <c r="A742" i="33"/>
  <c r="A743" i="33"/>
  <c r="A744" i="33"/>
  <c r="A745" i="33"/>
  <c r="A746" i="33"/>
  <c r="A747" i="33"/>
  <c r="A748" i="33"/>
  <c r="A749" i="33"/>
  <c r="A750" i="33"/>
  <c r="A751" i="33"/>
  <c r="A752" i="33"/>
  <c r="A753" i="33"/>
  <c r="A754" i="33"/>
  <c r="A755" i="33"/>
  <c r="A756" i="33"/>
  <c r="A757" i="33"/>
  <c r="A758" i="33"/>
  <c r="A759" i="33"/>
  <c r="A760" i="33"/>
  <c r="A761" i="33"/>
  <c r="A762" i="33"/>
  <c r="A763" i="33"/>
  <c r="A764" i="33"/>
  <c r="A765" i="33"/>
  <c r="A766" i="33"/>
  <c r="A767" i="33"/>
  <c r="A768" i="33"/>
  <c r="A769" i="33"/>
  <c r="A770" i="33"/>
  <c r="A771" i="33"/>
  <c r="A772" i="33"/>
  <c r="A773" i="33"/>
  <c r="A774" i="33"/>
  <c r="A775" i="33"/>
  <c r="A776" i="33"/>
  <c r="A777" i="33"/>
  <c r="A778" i="33"/>
  <c r="A779" i="33"/>
  <c r="A780" i="33"/>
  <c r="A781" i="33"/>
  <c r="A782" i="33"/>
  <c r="A783" i="33"/>
  <c r="A784" i="33"/>
  <c r="A785" i="33"/>
  <c r="A786" i="33"/>
  <c r="A787" i="33"/>
  <c r="A788" i="33"/>
  <c r="A789" i="33"/>
  <c r="A790" i="33"/>
  <c r="A791" i="33"/>
  <c r="A792" i="33"/>
  <c r="A793" i="33"/>
  <c r="A794" i="33"/>
  <c r="A795" i="33"/>
  <c r="A796" i="33"/>
  <c r="A797" i="33"/>
  <c r="A798" i="33"/>
  <c r="A799" i="33"/>
  <c r="A800" i="33"/>
  <c r="A801" i="33"/>
  <c r="A802" i="33"/>
  <c r="A803" i="33"/>
  <c r="A804" i="33"/>
  <c r="A805" i="33"/>
  <c r="A806" i="33"/>
  <c r="A807" i="33"/>
  <c r="A808" i="33"/>
  <c r="A809" i="33"/>
  <c r="A810" i="33"/>
  <c r="A811" i="33"/>
  <c r="A812" i="33"/>
  <c r="A813" i="33"/>
  <c r="A814" i="33"/>
  <c r="A815" i="33"/>
  <c r="A816" i="33"/>
  <c r="A817" i="33"/>
  <c r="A818" i="33"/>
  <c r="A819" i="33"/>
  <c r="A820" i="33"/>
  <c r="A821" i="33"/>
  <c r="A822" i="33"/>
  <c r="A823" i="33"/>
  <c r="A824" i="33"/>
  <c r="A825" i="33"/>
  <c r="A826" i="33"/>
  <c r="A827" i="33"/>
  <c r="A828" i="33"/>
  <c r="A829" i="33"/>
  <c r="A830" i="33"/>
  <c r="A831" i="33"/>
  <c r="A832" i="33"/>
  <c r="A833" i="33"/>
  <c r="A834" i="33"/>
  <c r="A835" i="33"/>
  <c r="A836" i="33"/>
  <c r="A837" i="33"/>
  <c r="A838" i="33"/>
  <c r="A839" i="33"/>
  <c r="A840" i="33"/>
  <c r="A841" i="33"/>
  <c r="A842" i="33"/>
  <c r="A843" i="33"/>
  <c r="A844" i="33"/>
  <c r="A845" i="33"/>
  <c r="A846" i="33"/>
  <c r="A847" i="33"/>
  <c r="A848" i="33"/>
  <c r="A849" i="33"/>
  <c r="A850" i="33"/>
  <c r="A851" i="33"/>
  <c r="A852" i="33"/>
  <c r="A853" i="33"/>
  <c r="A854" i="33"/>
  <c r="A855" i="33"/>
  <c r="A856" i="33"/>
  <c r="A857" i="33"/>
  <c r="A858" i="33"/>
  <c r="A859" i="33"/>
  <c r="A860" i="33"/>
  <c r="A861" i="33"/>
  <c r="A862" i="33"/>
  <c r="A863" i="33"/>
  <c r="A864" i="33"/>
  <c r="A865" i="33"/>
  <c r="A866" i="33"/>
  <c r="A867" i="33"/>
  <c r="A868" i="33"/>
  <c r="A869" i="33"/>
  <c r="A870" i="33"/>
  <c r="A871" i="33"/>
  <c r="A872" i="33"/>
  <c r="A873" i="33"/>
  <c r="A874" i="33"/>
  <c r="A875" i="33"/>
  <c r="A876" i="33"/>
  <c r="A877" i="33"/>
  <c r="A878" i="33"/>
  <c r="A879" i="33"/>
  <c r="A880" i="33"/>
  <c r="A881" i="33"/>
  <c r="A882" i="33"/>
  <c r="A883" i="33"/>
  <c r="A884" i="33"/>
  <c r="A885" i="33"/>
  <c r="A886" i="33"/>
  <c r="A887" i="33"/>
  <c r="A888" i="33"/>
  <c r="A889" i="33"/>
  <c r="A890" i="33"/>
  <c r="A891" i="33"/>
  <c r="A892" i="33"/>
  <c r="A893" i="33"/>
  <c r="A894" i="33"/>
  <c r="A895" i="33"/>
  <c r="A896" i="33"/>
  <c r="A897" i="33"/>
  <c r="A898" i="33"/>
  <c r="A899" i="33"/>
  <c r="A900" i="33"/>
  <c r="A901" i="33"/>
  <c r="A902" i="33"/>
  <c r="A903" i="33"/>
  <c r="A904" i="33"/>
  <c r="A905" i="33"/>
  <c r="A906" i="33"/>
  <c r="A907" i="33"/>
  <c r="A908" i="33"/>
  <c r="A909" i="33"/>
  <c r="A910" i="33"/>
  <c r="A911" i="33"/>
  <c r="A912" i="33"/>
  <c r="A913" i="33"/>
  <c r="A914" i="33"/>
  <c r="A915" i="33"/>
  <c r="A916" i="33"/>
  <c r="A917" i="33"/>
  <c r="A918" i="33"/>
  <c r="A919" i="33"/>
  <c r="A920" i="33"/>
  <c r="A921" i="33"/>
  <c r="A922" i="33"/>
  <c r="A923" i="33"/>
  <c r="A924" i="33"/>
  <c r="A925" i="33"/>
  <c r="A926" i="33"/>
  <c r="A927" i="33"/>
  <c r="A928" i="33"/>
  <c r="A929" i="33"/>
  <c r="A930" i="33"/>
  <c r="A931" i="33"/>
  <c r="A932" i="33"/>
  <c r="A933" i="33"/>
  <c r="A934" i="33"/>
  <c r="A935" i="33"/>
  <c r="A936" i="33"/>
  <c r="A937" i="33"/>
  <c r="A938" i="33"/>
  <c r="A939" i="33"/>
  <c r="A940" i="33"/>
  <c r="A941" i="33"/>
  <c r="A942" i="33"/>
  <c r="A943" i="33"/>
  <c r="A944" i="33"/>
  <c r="A945" i="33"/>
  <c r="A946" i="33"/>
  <c r="A947" i="33"/>
  <c r="A948" i="33"/>
  <c r="A949" i="33"/>
  <c r="A950" i="33"/>
  <c r="A951" i="33"/>
  <c r="A952" i="33"/>
  <c r="A953" i="33"/>
  <c r="A954" i="33"/>
  <c r="A955" i="33"/>
  <c r="A956" i="33"/>
  <c r="A957" i="33"/>
  <c r="A958" i="33"/>
  <c r="A959" i="33"/>
  <c r="A960" i="33"/>
  <c r="A961" i="33"/>
  <c r="A962" i="33"/>
  <c r="A963" i="33"/>
  <c r="A964" i="33"/>
  <c r="A965" i="33"/>
  <c r="A966" i="33"/>
  <c r="A967" i="33"/>
  <c r="A968" i="33"/>
  <c r="A969" i="33"/>
  <c r="A970" i="33"/>
  <c r="A971" i="33"/>
  <c r="A972" i="33"/>
  <c r="A973" i="33"/>
  <c r="A974" i="33"/>
  <c r="A975" i="33"/>
  <c r="A976" i="33"/>
  <c r="A977" i="33"/>
  <c r="A978" i="33"/>
  <c r="A979" i="33"/>
  <c r="A980" i="33"/>
  <c r="A981" i="33"/>
  <c r="A982" i="33"/>
  <c r="A983" i="33"/>
  <c r="A984" i="33"/>
  <c r="A985" i="33"/>
  <c r="A986" i="33"/>
  <c r="A987" i="33"/>
  <c r="A988" i="33"/>
  <c r="A989" i="33"/>
  <c r="A990" i="33"/>
  <c r="A991" i="33"/>
  <c r="A992" i="33"/>
  <c r="A993" i="33"/>
  <c r="A994" i="33"/>
  <c r="A995" i="33"/>
  <c r="A996" i="33"/>
  <c r="A997" i="33"/>
  <c r="A998" i="33"/>
  <c r="A999" i="33"/>
  <c r="A1000" i="33"/>
  <c r="A1001" i="33"/>
  <c r="A1002" i="33"/>
  <c r="A1003" i="33"/>
  <c r="A1004" i="33"/>
  <c r="A1005" i="33"/>
  <c r="A1006" i="33"/>
  <c r="A1007" i="33"/>
  <c r="A1008" i="33"/>
  <c r="A1009" i="33"/>
  <c r="A1010" i="33"/>
  <c r="A1011" i="33"/>
  <c r="A1012" i="33"/>
  <c r="A1013" i="33"/>
  <c r="A1014" i="33"/>
  <c r="A1015" i="33"/>
  <c r="A1016" i="33"/>
  <c r="A1017" i="33"/>
  <c r="A1018" i="33"/>
  <c r="A1019" i="33"/>
  <c r="A1020" i="33"/>
  <c r="A1021" i="33"/>
  <c r="A1022" i="33"/>
  <c r="A1023" i="33"/>
  <c r="A1024" i="33"/>
  <c r="A1025" i="33"/>
  <c r="A1026" i="33"/>
  <c r="A1027" i="33"/>
  <c r="A1028" i="33"/>
  <c r="A1029" i="33"/>
  <c r="A1030" i="33"/>
  <c r="A1031" i="33"/>
  <c r="A1032" i="33"/>
  <c r="A1033" i="33"/>
  <c r="A1034" i="33"/>
  <c r="A1035" i="33"/>
  <c r="A1036" i="33"/>
  <c r="A1037" i="33"/>
  <c r="A1038" i="33"/>
  <c r="A1039" i="33"/>
  <c r="A1040" i="33"/>
  <c r="A1041" i="33"/>
  <c r="A1042" i="33"/>
  <c r="A1043" i="33"/>
  <c r="A1044" i="33"/>
  <c r="A1045" i="33"/>
  <c r="A1046" i="33"/>
  <c r="A1047" i="33"/>
  <c r="A1048" i="33"/>
  <c r="A1049" i="33"/>
  <c r="A1050" i="33"/>
  <c r="A1051" i="33"/>
  <c r="A1052" i="33"/>
  <c r="A1053" i="33"/>
  <c r="A1054" i="33"/>
  <c r="A1055" i="33"/>
  <c r="A1056" i="33"/>
  <c r="A1057" i="33"/>
  <c r="A1058" i="33"/>
  <c r="A1059" i="33"/>
  <c r="A1060" i="33"/>
  <c r="A1061" i="33"/>
  <c r="A1062" i="33"/>
  <c r="A1063" i="33"/>
  <c r="A1064" i="33"/>
  <c r="A1065" i="33"/>
  <c r="A1066" i="33"/>
  <c r="A1067" i="33"/>
  <c r="A1068" i="33"/>
  <c r="A1069" i="33"/>
  <c r="A1070" i="33"/>
  <c r="A1071" i="33"/>
  <c r="A1072" i="33"/>
  <c r="A1073" i="33"/>
  <c r="A1074" i="33"/>
  <c r="A1075" i="33"/>
  <c r="A1076" i="33"/>
  <c r="A1077" i="33"/>
  <c r="A1078" i="33"/>
  <c r="A1079" i="33"/>
  <c r="A1080" i="33"/>
  <c r="A1081" i="33"/>
  <c r="A1082" i="33"/>
  <c r="A1083" i="33"/>
  <c r="A1084" i="33"/>
  <c r="A1085" i="33"/>
  <c r="A1086" i="33"/>
  <c r="A1087" i="33"/>
  <c r="A1088" i="33"/>
  <c r="A1089" i="33"/>
  <c r="A1090" i="33"/>
  <c r="A1091" i="33"/>
  <c r="A1092" i="33"/>
  <c r="A1093" i="33"/>
  <c r="A1094" i="33"/>
  <c r="A1095" i="33"/>
  <c r="A1096" i="33"/>
  <c r="A1097" i="33"/>
  <c r="A1098" i="33"/>
  <c r="A1099" i="33"/>
  <c r="A1100" i="33"/>
  <c r="A1101" i="33"/>
  <c r="A1102" i="33"/>
  <c r="A1103" i="33"/>
  <c r="A1104" i="33"/>
  <c r="A1105" i="33"/>
  <c r="A1106" i="33"/>
  <c r="A1107" i="33"/>
  <c r="A1108" i="33"/>
  <c r="A1109" i="33"/>
  <c r="A1110" i="33"/>
  <c r="A1111" i="33"/>
  <c r="A1112" i="33"/>
  <c r="A1113" i="33"/>
  <c r="A1114" i="33"/>
  <c r="A1115" i="33"/>
  <c r="A1116" i="33"/>
  <c r="A1117" i="33"/>
  <c r="A1118" i="33"/>
  <c r="A1119" i="33"/>
  <c r="A1120" i="33"/>
  <c r="A1121" i="33"/>
  <c r="A1122" i="33"/>
  <c r="A1123" i="33"/>
  <c r="A1124" i="33"/>
  <c r="A1125" i="33"/>
  <c r="A1126" i="33"/>
  <c r="A1127" i="33"/>
  <c r="A1128" i="33"/>
  <c r="A1129" i="33"/>
  <c r="A1130" i="33"/>
  <c r="A1131" i="33"/>
  <c r="A1132" i="33"/>
  <c r="A1133" i="33"/>
  <c r="A1134" i="33"/>
  <c r="A1135" i="33"/>
  <c r="A1136" i="33"/>
  <c r="A1137" i="33"/>
  <c r="A1138" i="33"/>
  <c r="A1139" i="33"/>
  <c r="A1140" i="33"/>
  <c r="A1141" i="33"/>
  <c r="A1142" i="33"/>
  <c r="A1143" i="33"/>
  <c r="A1144" i="33"/>
  <c r="A1145" i="33"/>
  <c r="A1146" i="33"/>
  <c r="A1147" i="33"/>
  <c r="A1148" i="33"/>
  <c r="A1149" i="33"/>
  <c r="A1150" i="33"/>
  <c r="A1151" i="33"/>
  <c r="A1152" i="33"/>
  <c r="A1153" i="33"/>
  <c r="A1154" i="33"/>
  <c r="A1155" i="33"/>
  <c r="A1156" i="33"/>
  <c r="A1157" i="33"/>
  <c r="A1158" i="33"/>
  <c r="A1159" i="33"/>
  <c r="A1160" i="33"/>
  <c r="A1161" i="33"/>
  <c r="A1162" i="33"/>
  <c r="A1163" i="33"/>
  <c r="A1164" i="33"/>
  <c r="A1165" i="33"/>
  <c r="A1166" i="33"/>
  <c r="A1167" i="33"/>
  <c r="A1168" i="33"/>
  <c r="A1169" i="33"/>
  <c r="A1170" i="33"/>
  <c r="A1171" i="33"/>
  <c r="A1172" i="33"/>
  <c r="A1173" i="33"/>
  <c r="A1174" i="33"/>
  <c r="A1175" i="33"/>
  <c r="A1176" i="33"/>
  <c r="A1177" i="33"/>
  <c r="A1178" i="33"/>
  <c r="A1179" i="33"/>
  <c r="A1180" i="33"/>
  <c r="A1181" i="33"/>
  <c r="A1182" i="33"/>
  <c r="A1183" i="33"/>
  <c r="A1184" i="33"/>
  <c r="A1185" i="33"/>
  <c r="A1186" i="33"/>
  <c r="A1187" i="33"/>
  <c r="A1188" i="33"/>
  <c r="A1189" i="33"/>
  <c r="A1190" i="33"/>
  <c r="A1191" i="33"/>
  <c r="A1192" i="33"/>
  <c r="A1193" i="33"/>
  <c r="A1194" i="33"/>
  <c r="A1195" i="33"/>
  <c r="A1196" i="33"/>
  <c r="A1197" i="33"/>
  <c r="A1198" i="33"/>
  <c r="A1199" i="33"/>
  <c r="A1200" i="33"/>
  <c r="A1201" i="33"/>
  <c r="A1202" i="33"/>
  <c r="A1203" i="33"/>
  <c r="A1204" i="33"/>
  <c r="A1205" i="33"/>
  <c r="A1206" i="33"/>
  <c r="A1207" i="33"/>
  <c r="A1208" i="33"/>
  <c r="A1209" i="33"/>
  <c r="A1210" i="33"/>
  <c r="A1211" i="33"/>
  <c r="A1212" i="33"/>
  <c r="A1213" i="33"/>
  <c r="A1214" i="33"/>
  <c r="A1215" i="33"/>
  <c r="A1216" i="33"/>
  <c r="A1217" i="33"/>
  <c r="A1218" i="33"/>
  <c r="A1219" i="33"/>
  <c r="A1220" i="33"/>
  <c r="A1221" i="33"/>
  <c r="A1222" i="33"/>
  <c r="A1223" i="33"/>
  <c r="A1224" i="33"/>
  <c r="A1225" i="33"/>
  <c r="A1226" i="33"/>
  <c r="A1227" i="33"/>
  <c r="A1228" i="33"/>
  <c r="A1229" i="33"/>
  <c r="A1230" i="33"/>
  <c r="A1231" i="33"/>
  <c r="A1232" i="33"/>
  <c r="A1233" i="33"/>
  <c r="A1234" i="33"/>
  <c r="A1235" i="33"/>
  <c r="A1236" i="33"/>
  <c r="A1237" i="33"/>
  <c r="A1238" i="33"/>
  <c r="A1239" i="33"/>
  <c r="A1240" i="33"/>
  <c r="A1241" i="33"/>
  <c r="A1242" i="33"/>
  <c r="A1243" i="33"/>
  <c r="A1244" i="33"/>
  <c r="A1245" i="33"/>
  <c r="A1246" i="33"/>
  <c r="A1247" i="33"/>
  <c r="A1248" i="33"/>
  <c r="A1249" i="33"/>
  <c r="A1250" i="33"/>
  <c r="A1251" i="33"/>
  <c r="A1252" i="33"/>
  <c r="A1253" i="33"/>
  <c r="A1254" i="33"/>
  <c r="A1255" i="33"/>
  <c r="A1256" i="33"/>
  <c r="A1257" i="33"/>
  <c r="A1258" i="33"/>
  <c r="A1259" i="33"/>
  <c r="A1260" i="33"/>
  <c r="A1261" i="33"/>
  <c r="A1262" i="33"/>
  <c r="A1263" i="33"/>
  <c r="A1264" i="33"/>
  <c r="A1265" i="33"/>
  <c r="A1266" i="33"/>
  <c r="A1267" i="33"/>
  <c r="A1268" i="33"/>
  <c r="A1269" i="33"/>
  <c r="A1270" i="33"/>
  <c r="A1271" i="33"/>
  <c r="A1272" i="33"/>
  <c r="A1273" i="33"/>
  <c r="A1274" i="33"/>
  <c r="A1275" i="33"/>
  <c r="A1276" i="33"/>
  <c r="A1277" i="33"/>
  <c r="A1278" i="33"/>
  <c r="A1279" i="33"/>
  <c r="A1280" i="33"/>
  <c r="A1281" i="33"/>
  <c r="A1282" i="33"/>
  <c r="A1283" i="33"/>
  <c r="A1284" i="33"/>
  <c r="A1285" i="33"/>
  <c r="A1286" i="33"/>
  <c r="A1287" i="33"/>
  <c r="A1288" i="33"/>
  <c r="A1289" i="33"/>
  <c r="A1290" i="33"/>
  <c r="A1291" i="33"/>
  <c r="A1292" i="33"/>
  <c r="A1293" i="33"/>
  <c r="A1294" i="33"/>
  <c r="A1295" i="33"/>
  <c r="A1296" i="33"/>
  <c r="A1297" i="33"/>
  <c r="A1298" i="33"/>
  <c r="A1299" i="33"/>
  <c r="A1300" i="33"/>
  <c r="A1301" i="33"/>
  <c r="A1302" i="33"/>
  <c r="A1303" i="33"/>
  <c r="A1304" i="33"/>
  <c r="A1305" i="33"/>
  <c r="A1306" i="33"/>
  <c r="A1307" i="33"/>
  <c r="A1308" i="33"/>
  <c r="A1309" i="33"/>
  <c r="A1310" i="33"/>
  <c r="A1311" i="33"/>
  <c r="A1312" i="33"/>
  <c r="A1313" i="33"/>
  <c r="A1314" i="33"/>
  <c r="A1315" i="33"/>
  <c r="A1316" i="33"/>
  <c r="A1317" i="33"/>
  <c r="A1318" i="33"/>
  <c r="A1319" i="33"/>
  <c r="A1320" i="33"/>
  <c r="A1321" i="33"/>
  <c r="A1322" i="33"/>
  <c r="A1323" i="33"/>
  <c r="A1324" i="33"/>
  <c r="A1325" i="33"/>
  <c r="A1326" i="33"/>
  <c r="A1327" i="33"/>
  <c r="A1328" i="33"/>
  <c r="A1329" i="33"/>
  <c r="A1330" i="33"/>
  <c r="A1331" i="33"/>
  <c r="A1332" i="33"/>
  <c r="A1333" i="33"/>
  <c r="A1334" i="33"/>
  <c r="A1335" i="33"/>
  <c r="A1336" i="33"/>
  <c r="A1337" i="33"/>
  <c r="A1338" i="33"/>
  <c r="A1339" i="33"/>
  <c r="A1340" i="33"/>
  <c r="A1341" i="33"/>
  <c r="A1342" i="33"/>
  <c r="A1343" i="33"/>
  <c r="A1344" i="33"/>
  <c r="A1345" i="33"/>
  <c r="A1346" i="33"/>
  <c r="A1347" i="33"/>
  <c r="A1348" i="33"/>
  <c r="A1349" i="33"/>
  <c r="A1350" i="33"/>
  <c r="A1351" i="33"/>
  <c r="A1352" i="33"/>
  <c r="A1353" i="33"/>
  <c r="A1354" i="33"/>
  <c r="A1355" i="33"/>
  <c r="A1356" i="33"/>
  <c r="A1357" i="33"/>
  <c r="A1358" i="33"/>
  <c r="A1359" i="33"/>
  <c r="A1360" i="33"/>
  <c r="A1361" i="33"/>
  <c r="A1362" i="33"/>
  <c r="A1363" i="33"/>
  <c r="A1364" i="33"/>
  <c r="A1365" i="33"/>
  <c r="A1366" i="33"/>
  <c r="A1367" i="33"/>
  <c r="A1368" i="33"/>
  <c r="A1369" i="33"/>
  <c r="A1370" i="33"/>
  <c r="A1371" i="33"/>
  <c r="A1372" i="33"/>
  <c r="A1373" i="33"/>
  <c r="A1374" i="33"/>
  <c r="A1375" i="33"/>
  <c r="A1376" i="33"/>
  <c r="A1377" i="33"/>
  <c r="A1378" i="33"/>
  <c r="A1379" i="33"/>
  <c r="A1380" i="33"/>
  <c r="A1381" i="33"/>
  <c r="A1382" i="33"/>
  <c r="A1383" i="33"/>
  <c r="A1384" i="33"/>
  <c r="A1385" i="33"/>
  <c r="A1386" i="33"/>
  <c r="A1387" i="33"/>
  <c r="A1388" i="33"/>
  <c r="A1389" i="33"/>
  <c r="A1390" i="33"/>
  <c r="A1391" i="33"/>
  <c r="A1392" i="33"/>
  <c r="A1393" i="33"/>
  <c r="A1394" i="33"/>
  <c r="A1395" i="33"/>
  <c r="A1396" i="33"/>
  <c r="A1397" i="33"/>
  <c r="A1398" i="33"/>
  <c r="A1399" i="33"/>
  <c r="A1400" i="33"/>
  <c r="A1401" i="33"/>
  <c r="A1402" i="33"/>
  <c r="A1403" i="33"/>
  <c r="A1404" i="33"/>
  <c r="A1405" i="33"/>
  <c r="A1406" i="33"/>
  <c r="A1407" i="33"/>
  <c r="A1408" i="33"/>
  <c r="A1409" i="33"/>
  <c r="A1410" i="33"/>
  <c r="A1411" i="33"/>
  <c r="A1412" i="33"/>
  <c r="A1413" i="33"/>
  <c r="A1414" i="33"/>
  <c r="A1415" i="33"/>
  <c r="A1416" i="33"/>
  <c r="A1417" i="33"/>
  <c r="A1418" i="33"/>
  <c r="A1419" i="33"/>
  <c r="A1420" i="33"/>
  <c r="A1421" i="33"/>
  <c r="A1422" i="33"/>
  <c r="A1423" i="33"/>
  <c r="A1424" i="33"/>
  <c r="A1425" i="33"/>
  <c r="A1426" i="33"/>
  <c r="A1427" i="33"/>
  <c r="A1428" i="33"/>
  <c r="A1429" i="33"/>
  <c r="A1430" i="33"/>
  <c r="A1431" i="33"/>
  <c r="A1432" i="33"/>
  <c r="A1433" i="33"/>
  <c r="A1434" i="33"/>
  <c r="A1435" i="33"/>
  <c r="A1436" i="33"/>
  <c r="A1437" i="33"/>
  <c r="A1438" i="33"/>
  <c r="A1439" i="33"/>
  <c r="A1440" i="33"/>
  <c r="A1441" i="33"/>
  <c r="A1442" i="33"/>
  <c r="A1443" i="33"/>
  <c r="A1444" i="33"/>
  <c r="A1445" i="33"/>
  <c r="A1446" i="33"/>
  <c r="A1447" i="33"/>
  <c r="A1448" i="33"/>
  <c r="A1449" i="33"/>
  <c r="A1450" i="33"/>
  <c r="A1451" i="33"/>
  <c r="A1452" i="33"/>
  <c r="A1453" i="33"/>
  <c r="A1454" i="33"/>
  <c r="A1455" i="33"/>
  <c r="A1456" i="33"/>
  <c r="A1457" i="33"/>
  <c r="A1458" i="33"/>
  <c r="A1459" i="33"/>
  <c r="A1460" i="33"/>
  <c r="A1461" i="33"/>
  <c r="A1462" i="33"/>
  <c r="A1463" i="33"/>
  <c r="A1464" i="33"/>
  <c r="A1465" i="33"/>
  <c r="A1466" i="33"/>
  <c r="A1467" i="33"/>
  <c r="A1468" i="33"/>
  <c r="A1469" i="33"/>
  <c r="A1470" i="33"/>
  <c r="A1471" i="33"/>
  <c r="A1472" i="33"/>
  <c r="A1473" i="33"/>
  <c r="A1474" i="33"/>
  <c r="A1475" i="33"/>
  <c r="A1476" i="33"/>
  <c r="A1477" i="33"/>
  <c r="A1478" i="33"/>
  <c r="A1479" i="33"/>
  <c r="A1480" i="33"/>
  <c r="A1481" i="33"/>
  <c r="A1482" i="33"/>
  <c r="A1483" i="33"/>
  <c r="A1484" i="33"/>
  <c r="A1485" i="33"/>
  <c r="A1486" i="33"/>
  <c r="A1487" i="33"/>
  <c r="A1488" i="33"/>
  <c r="A1489" i="33"/>
  <c r="A1490" i="33"/>
  <c r="A1491" i="33"/>
  <c r="A1492" i="33"/>
  <c r="A1493" i="33"/>
  <c r="A1494" i="33"/>
  <c r="A1495" i="33"/>
  <c r="A1496" i="33"/>
  <c r="A1497" i="33"/>
  <c r="A1498" i="33"/>
  <c r="A1499" i="33"/>
  <c r="A1500" i="33"/>
  <c r="A1501" i="33"/>
  <c r="A1502" i="33"/>
  <c r="A1503" i="33"/>
  <c r="A1504" i="33"/>
  <c r="A1505" i="33"/>
  <c r="A1506" i="33"/>
  <c r="A1507" i="33"/>
  <c r="A1508" i="33"/>
  <c r="A1509" i="33"/>
  <c r="A1510" i="33"/>
  <c r="A1511" i="33"/>
  <c r="A1512" i="33"/>
  <c r="A1513" i="33"/>
  <c r="A1514" i="33"/>
  <c r="A1515" i="33"/>
  <c r="A1516" i="33"/>
  <c r="A1517" i="33"/>
  <c r="A1518" i="33"/>
  <c r="A1519" i="33"/>
  <c r="A1520" i="33"/>
  <c r="A1521" i="33"/>
  <c r="A1522" i="33"/>
  <c r="A1523" i="33"/>
  <c r="A1524" i="33"/>
  <c r="A1525" i="33"/>
  <c r="A1526" i="33"/>
  <c r="A1527" i="33"/>
  <c r="A1528" i="33"/>
  <c r="A1529" i="33"/>
  <c r="A1530" i="33"/>
  <c r="A1531" i="33"/>
  <c r="A1532" i="33"/>
  <c r="A1533" i="33"/>
  <c r="A1534" i="33"/>
  <c r="A1535" i="33"/>
  <c r="A1536" i="33"/>
  <c r="A1537" i="33"/>
  <c r="A1538" i="33"/>
  <c r="A1539" i="33"/>
  <c r="A1540" i="33"/>
  <c r="A1541" i="33"/>
  <c r="A1542" i="33"/>
  <c r="A1543" i="33"/>
  <c r="A1544" i="33"/>
  <c r="A1545" i="33"/>
  <c r="A1546" i="33"/>
  <c r="A1547" i="33"/>
  <c r="A1548" i="33"/>
  <c r="A1549" i="33"/>
  <c r="A1550" i="33"/>
  <c r="A1551" i="33"/>
  <c r="A1552" i="33"/>
  <c r="A1553" i="33"/>
  <c r="A1554" i="33"/>
  <c r="A1555" i="33"/>
  <c r="A1556" i="33"/>
  <c r="A1557" i="33"/>
  <c r="A1558" i="33"/>
  <c r="A1559" i="33"/>
  <c r="A1560" i="33"/>
  <c r="A1561" i="33"/>
  <c r="A1562" i="33"/>
  <c r="A1563" i="33"/>
  <c r="A1564" i="33"/>
  <c r="A1565" i="33"/>
  <c r="A1566" i="33"/>
  <c r="A1567" i="33"/>
  <c r="A1568" i="33"/>
  <c r="A1569" i="33"/>
  <c r="A1570" i="33"/>
  <c r="A1571" i="33"/>
  <c r="A1572" i="33"/>
  <c r="A1573" i="33"/>
  <c r="A1574" i="33"/>
  <c r="A1575" i="33"/>
  <c r="A1576" i="33"/>
  <c r="A1577" i="33"/>
  <c r="A1578" i="33"/>
  <c r="A1579" i="33"/>
  <c r="A1580" i="33"/>
  <c r="A1581" i="33"/>
  <c r="A1582" i="33"/>
  <c r="A1583" i="33"/>
  <c r="A1584" i="33"/>
  <c r="A1585" i="33"/>
  <c r="A1586" i="33"/>
  <c r="A1587" i="33"/>
  <c r="A1588" i="33"/>
  <c r="A1589" i="33"/>
  <c r="A1590" i="33"/>
  <c r="A1591" i="33"/>
  <c r="A1592" i="33"/>
  <c r="A1593" i="33"/>
  <c r="A1594" i="33"/>
  <c r="A1595" i="33"/>
  <c r="A1596" i="33"/>
  <c r="A1597" i="33"/>
  <c r="A1598" i="33"/>
  <c r="A1599" i="33"/>
  <c r="A1600" i="33"/>
  <c r="A1601" i="33"/>
  <c r="A1602" i="33"/>
  <c r="A1603" i="33"/>
  <c r="A1604" i="33"/>
  <c r="A1605" i="33"/>
  <c r="A1606" i="33"/>
  <c r="A1607" i="33"/>
  <c r="A1608" i="33"/>
  <c r="A1609" i="33"/>
  <c r="A1610" i="33"/>
  <c r="A1611" i="33"/>
  <c r="A1612" i="33"/>
  <c r="A1613" i="33"/>
  <c r="A1614" i="33"/>
  <c r="A1615" i="33"/>
  <c r="A1616" i="33"/>
  <c r="A1617" i="33"/>
  <c r="A1618" i="33"/>
  <c r="A1619" i="33"/>
  <c r="A1620" i="33"/>
  <c r="A1621" i="33"/>
  <c r="A1622" i="33"/>
  <c r="A1623" i="33"/>
  <c r="A1624" i="33"/>
  <c r="A1625" i="33"/>
  <c r="A1626" i="33"/>
  <c r="A1627" i="33"/>
  <c r="A1628" i="33"/>
  <c r="A1629" i="33"/>
  <c r="A1630" i="33"/>
  <c r="A1631" i="33"/>
  <c r="A1632" i="33"/>
  <c r="A1633" i="33"/>
  <c r="A1634" i="33"/>
  <c r="A1635" i="33"/>
  <c r="A1636" i="33"/>
  <c r="A1637" i="33"/>
  <c r="A1638" i="33"/>
  <c r="A1639" i="33"/>
  <c r="A1640" i="33"/>
  <c r="A1641" i="33"/>
  <c r="A1642" i="33"/>
  <c r="A1643" i="33"/>
  <c r="A1644" i="33"/>
  <c r="A1645" i="33"/>
  <c r="A1646" i="33"/>
  <c r="A1647" i="33"/>
  <c r="A1648" i="33"/>
  <c r="A1649" i="33"/>
  <c r="A1650" i="33"/>
  <c r="A1651" i="33"/>
  <c r="A1652" i="33"/>
  <c r="A1653" i="33"/>
  <c r="A1654" i="33"/>
  <c r="A1655" i="33"/>
  <c r="A1656" i="33"/>
  <c r="A1657" i="33"/>
  <c r="A1658" i="33"/>
  <c r="A1659" i="33"/>
  <c r="A1660" i="33"/>
  <c r="A1661" i="33"/>
  <c r="A1662" i="33"/>
  <c r="A1663" i="33"/>
  <c r="A1664" i="33"/>
  <c r="A1665" i="33"/>
  <c r="A1666" i="33"/>
  <c r="A1667" i="33"/>
  <c r="A1668" i="33"/>
  <c r="A1669" i="33"/>
  <c r="A1670" i="33"/>
  <c r="A1671" i="33"/>
  <c r="A1672" i="33"/>
  <c r="A1673" i="33"/>
  <c r="A1674" i="33"/>
  <c r="A1675" i="33"/>
  <c r="A1676" i="33"/>
  <c r="A1677" i="33"/>
  <c r="A1678" i="33"/>
  <c r="A1679" i="33"/>
  <c r="A1680" i="33"/>
  <c r="A1681" i="33"/>
  <c r="A1682" i="33"/>
  <c r="A1683" i="33"/>
  <c r="A1684" i="33"/>
  <c r="A1685" i="33"/>
  <c r="A1686" i="33"/>
  <c r="A1687" i="33"/>
  <c r="A1688" i="33"/>
  <c r="A1689" i="33"/>
  <c r="A1690" i="33"/>
  <c r="A1691" i="33"/>
  <c r="A1692" i="33"/>
  <c r="A1693" i="33"/>
  <c r="A1694" i="33"/>
  <c r="A1695" i="33"/>
  <c r="A1696" i="33"/>
  <c r="A1697" i="33"/>
  <c r="A1698" i="33"/>
  <c r="A1699" i="33"/>
  <c r="A1700" i="33"/>
  <c r="A1701" i="33"/>
  <c r="A1702" i="33"/>
  <c r="A1703" i="33"/>
  <c r="A1704" i="33"/>
  <c r="A1705" i="33"/>
  <c r="A1706" i="33"/>
  <c r="A1707" i="33"/>
  <c r="A1708" i="33"/>
  <c r="A1709" i="33"/>
  <c r="A1710" i="33"/>
  <c r="A1711" i="33"/>
  <c r="A1712" i="33"/>
  <c r="A1713" i="33"/>
  <c r="A1714" i="33"/>
  <c r="A1715" i="33"/>
  <c r="A1716" i="33"/>
  <c r="A1717" i="33"/>
  <c r="A1718" i="33"/>
  <c r="A1719" i="33"/>
  <c r="A1720" i="33"/>
  <c r="A1721" i="33"/>
  <c r="A1722" i="33"/>
  <c r="A1723" i="33"/>
  <c r="A1724" i="33"/>
  <c r="A1725" i="33"/>
  <c r="A1726" i="33"/>
  <c r="A1727" i="33"/>
  <c r="A1728" i="33"/>
  <c r="A1729" i="33"/>
  <c r="A1730" i="33"/>
  <c r="A1731" i="33"/>
  <c r="A1732" i="33"/>
  <c r="A1733" i="33"/>
  <c r="A1734" i="33"/>
  <c r="A1735" i="33"/>
  <c r="A1736" i="33"/>
  <c r="A1737" i="33"/>
  <c r="A1738" i="33"/>
  <c r="A1739" i="33"/>
  <c r="A1740" i="33"/>
  <c r="A1741" i="33"/>
  <c r="A1742" i="33"/>
  <c r="A1743" i="33"/>
  <c r="A1744" i="33"/>
  <c r="A1745" i="33"/>
  <c r="A1746" i="33"/>
  <c r="A1747" i="33"/>
  <c r="A1748" i="33"/>
  <c r="A1749" i="33"/>
  <c r="A1750" i="33"/>
  <c r="A1751" i="33"/>
  <c r="A1752" i="33"/>
  <c r="A1753" i="33"/>
  <c r="A1754" i="33"/>
  <c r="A1755" i="33"/>
  <c r="A1756" i="33"/>
  <c r="A1757" i="33"/>
  <c r="A1758" i="33"/>
  <c r="A1759" i="33"/>
  <c r="A1760" i="33"/>
  <c r="A1761" i="33"/>
  <c r="A1762" i="33"/>
  <c r="A1763" i="33"/>
  <c r="A1764" i="33"/>
  <c r="A1765" i="33"/>
  <c r="A1766" i="33"/>
  <c r="A1767" i="33"/>
  <c r="A1768" i="33"/>
  <c r="A1769" i="33"/>
  <c r="A1770" i="33"/>
  <c r="A1771" i="33"/>
  <c r="A1772" i="33"/>
  <c r="A1773" i="33"/>
  <c r="A1774" i="33"/>
  <c r="A1775" i="33"/>
  <c r="A1776" i="33"/>
  <c r="A1777" i="33"/>
  <c r="A1778" i="33"/>
  <c r="A1779" i="33"/>
  <c r="A1780" i="33"/>
  <c r="A1781" i="33"/>
  <c r="A1782" i="33"/>
  <c r="A1783" i="33"/>
  <c r="A1784" i="33"/>
  <c r="A1785" i="33"/>
  <c r="A1786" i="33"/>
  <c r="A1787" i="33"/>
  <c r="A1788" i="33"/>
  <c r="A1789" i="33"/>
  <c r="A1790" i="33"/>
  <c r="A1791" i="33"/>
  <c r="A1792" i="33"/>
  <c r="A1793" i="33"/>
  <c r="A1794" i="33"/>
  <c r="A1795" i="33"/>
  <c r="A1796" i="33"/>
  <c r="A1797" i="33"/>
  <c r="A1798" i="33"/>
  <c r="A1799" i="33"/>
  <c r="A1800" i="33"/>
  <c r="A1801" i="33"/>
  <c r="A1802" i="33"/>
  <c r="A1803" i="33"/>
  <c r="A1804" i="33"/>
  <c r="A1805" i="33"/>
  <c r="A1806" i="33"/>
  <c r="A1807" i="33"/>
  <c r="A1808" i="33"/>
  <c r="A1809" i="33"/>
  <c r="A1810" i="33"/>
  <c r="A1811" i="33"/>
  <c r="A1812" i="33"/>
  <c r="A1813" i="33"/>
  <c r="A1814" i="33"/>
  <c r="A1815" i="33"/>
  <c r="A1816" i="33"/>
  <c r="A1817" i="33"/>
  <c r="A1818" i="33"/>
  <c r="A1819" i="33"/>
  <c r="A1820" i="33"/>
  <c r="A1821" i="33"/>
  <c r="A1822" i="33"/>
  <c r="A1823" i="33"/>
  <c r="A1824" i="33"/>
  <c r="A1825" i="33"/>
  <c r="A1826" i="33"/>
  <c r="A1827" i="33"/>
  <c r="A1828" i="33"/>
  <c r="A1829" i="33"/>
  <c r="A1830" i="33"/>
  <c r="A1831" i="33"/>
  <c r="A1832" i="33"/>
  <c r="A1833" i="33"/>
  <c r="A1834" i="33"/>
  <c r="A1835" i="33"/>
  <c r="A1836" i="33"/>
  <c r="A1837" i="33"/>
  <c r="A1838" i="33"/>
  <c r="A1839" i="33"/>
  <c r="A1840" i="33"/>
  <c r="A1841" i="33"/>
  <c r="A1842" i="33"/>
  <c r="A1843" i="33"/>
  <c r="A1844" i="33"/>
  <c r="A1845" i="33"/>
  <c r="A1846" i="33"/>
  <c r="A1847" i="33"/>
  <c r="A1848" i="33"/>
  <c r="A1849" i="33"/>
  <c r="A1850" i="33"/>
  <c r="A1851" i="33"/>
  <c r="A1852" i="33"/>
  <c r="A1853" i="33"/>
  <c r="A1854" i="33"/>
  <c r="A1855" i="33"/>
  <c r="A1856" i="33"/>
  <c r="A1857" i="33"/>
  <c r="A1858" i="33"/>
  <c r="A1859" i="33"/>
  <c r="A1860" i="33"/>
  <c r="A1861" i="33"/>
  <c r="A1862" i="33"/>
  <c r="A1863" i="33"/>
  <c r="A1864" i="33"/>
  <c r="A1865" i="33"/>
  <c r="A1866" i="33"/>
  <c r="A1867" i="33"/>
  <c r="A1868" i="33"/>
  <c r="A1869" i="33"/>
  <c r="A1870" i="33"/>
  <c r="A1871" i="33"/>
  <c r="A1872" i="33"/>
  <c r="A1873" i="33"/>
  <c r="A1874" i="33"/>
  <c r="A1875" i="33"/>
  <c r="A1876" i="33"/>
  <c r="A1877" i="33"/>
  <c r="A1878" i="33"/>
  <c r="A1879" i="33"/>
  <c r="A1880" i="33"/>
  <c r="A1881" i="33"/>
  <c r="A1882" i="33"/>
  <c r="A1883" i="33"/>
  <c r="A1884" i="33"/>
  <c r="A1885" i="33"/>
  <c r="A1886" i="33"/>
  <c r="A1887" i="33"/>
  <c r="A1888" i="33"/>
  <c r="A1889" i="33"/>
  <c r="A1890" i="33"/>
  <c r="A1891" i="33"/>
  <c r="A1892" i="33"/>
  <c r="A1893" i="33"/>
  <c r="A1894" i="33"/>
  <c r="A1895" i="33"/>
  <c r="A1896" i="33"/>
  <c r="A1897" i="33"/>
  <c r="A1898" i="33"/>
  <c r="A1899" i="33"/>
  <c r="A1900" i="33"/>
  <c r="A1901" i="33"/>
  <c r="A1902" i="33"/>
  <c r="A1903" i="33"/>
  <c r="A1904" i="33"/>
  <c r="A1905" i="33"/>
  <c r="A1906" i="33"/>
  <c r="A1907" i="33"/>
  <c r="A1908" i="33"/>
  <c r="A1909" i="33"/>
  <c r="A1910" i="33"/>
  <c r="A1911" i="33"/>
  <c r="A1912" i="33"/>
  <c r="A1913" i="33"/>
  <c r="A1914" i="33"/>
  <c r="A1915" i="33"/>
  <c r="A1916" i="33"/>
  <c r="A1917" i="33"/>
  <c r="A1918" i="33"/>
  <c r="A1919" i="33"/>
  <c r="A1920" i="33"/>
  <c r="A1921" i="33"/>
  <c r="A1922" i="33"/>
  <c r="A1923" i="33"/>
  <c r="A1924" i="33"/>
  <c r="A1925" i="33"/>
  <c r="A1926" i="33"/>
  <c r="A1927" i="33"/>
  <c r="A1928" i="33"/>
  <c r="A1929" i="33"/>
  <c r="A1930" i="33"/>
  <c r="A1931" i="33"/>
  <c r="A1932" i="33"/>
  <c r="A1933" i="33"/>
  <c r="A1934" i="33"/>
  <c r="A1935" i="33"/>
  <c r="A1936" i="33"/>
  <c r="A1937" i="33"/>
  <c r="A1938" i="33"/>
  <c r="A1939" i="33"/>
  <c r="A1940" i="33"/>
  <c r="A1941" i="33"/>
  <c r="A1942" i="33"/>
  <c r="A1943" i="33"/>
  <c r="A1944" i="33"/>
  <c r="A1945" i="33"/>
  <c r="A1946" i="33"/>
  <c r="A1947" i="33"/>
  <c r="A1948" i="33"/>
  <c r="A1949" i="33"/>
  <c r="A1950" i="33"/>
  <c r="A1951" i="33"/>
  <c r="A1952" i="33"/>
  <c r="A1953" i="33"/>
  <c r="A1954" i="33"/>
  <c r="A1955" i="33"/>
  <c r="A1956" i="33"/>
  <c r="A1957" i="33"/>
  <c r="A1958" i="33"/>
  <c r="A1959" i="33"/>
  <c r="A1960" i="33"/>
  <c r="A1961" i="33"/>
  <c r="A1962" i="33"/>
  <c r="A1963" i="33"/>
  <c r="A1964" i="33"/>
  <c r="A1965" i="33"/>
  <c r="A1966" i="33"/>
  <c r="A1967" i="33"/>
  <c r="A1968" i="33"/>
  <c r="A1969" i="33"/>
  <c r="A1970" i="33"/>
  <c r="A1971" i="33"/>
  <c r="A1972" i="33"/>
  <c r="A1973" i="33"/>
  <c r="A1974" i="33"/>
  <c r="A1975" i="33"/>
  <c r="A1976" i="33"/>
  <c r="A1977" i="33"/>
  <c r="A1978" i="33"/>
  <c r="A1979" i="33"/>
  <c r="A1980" i="33"/>
  <c r="A1981" i="33"/>
  <c r="A1982" i="33"/>
  <c r="A1983" i="33"/>
  <c r="A1984" i="33"/>
  <c r="A1985" i="33"/>
  <c r="A1986" i="33"/>
  <c r="A1987" i="33"/>
  <c r="A1988" i="33"/>
  <c r="A1989" i="33"/>
  <c r="A1990" i="33"/>
  <c r="A1991" i="33"/>
  <c r="A1992" i="33"/>
  <c r="A1993" i="33"/>
  <c r="A1994" i="33"/>
  <c r="A1995" i="33"/>
  <c r="A1996" i="33"/>
  <c r="A1997" i="33"/>
  <c r="A1998" i="33"/>
  <c r="A1999" i="33"/>
  <c r="A2000" i="33"/>
  <c r="A2001" i="33"/>
  <c r="A2002" i="33"/>
  <c r="A2003" i="33"/>
  <c r="A2004" i="33"/>
  <c r="A2005" i="33"/>
  <c r="A2006" i="33"/>
  <c r="A2007" i="33"/>
  <c r="A2008" i="33"/>
  <c r="A2009" i="33"/>
  <c r="A2010" i="33"/>
  <c r="A2011" i="33"/>
  <c r="A2012" i="33"/>
  <c r="A2013" i="33"/>
  <c r="A2014" i="33"/>
  <c r="A2015" i="33"/>
  <c r="A2016" i="33"/>
  <c r="A2017" i="33"/>
  <c r="A2018" i="33"/>
  <c r="A2019" i="33"/>
  <c r="A2020" i="33"/>
  <c r="A2021" i="33"/>
  <c r="A2022" i="33"/>
  <c r="A2023" i="33"/>
  <c r="A2024" i="33"/>
  <c r="A2025" i="33"/>
  <c r="A2026" i="33"/>
  <c r="A2027" i="33"/>
  <c r="A2028" i="33"/>
  <c r="A2029" i="33"/>
  <c r="A2030" i="33"/>
  <c r="A2031" i="33"/>
  <c r="A2032" i="33"/>
  <c r="A2033" i="33"/>
  <c r="A2034" i="33"/>
  <c r="A2035" i="33"/>
  <c r="A2036" i="33"/>
  <c r="A2037" i="33"/>
  <c r="A2038" i="33"/>
  <c r="A2039" i="33"/>
  <c r="A2040" i="33"/>
  <c r="A2041" i="33"/>
  <c r="A2042" i="33"/>
  <c r="A2043" i="33"/>
  <c r="A2044" i="33"/>
  <c r="A2045" i="33"/>
  <c r="A2046" i="33"/>
  <c r="A2047" i="33"/>
  <c r="A2048" i="33"/>
  <c r="A2049" i="33"/>
  <c r="A2050" i="33"/>
  <c r="A2051" i="33"/>
  <c r="A2052" i="33"/>
  <c r="A2053" i="33"/>
  <c r="A2054" i="33"/>
  <c r="A2055" i="33"/>
  <c r="A2056" i="33"/>
  <c r="A2057" i="33"/>
  <c r="A2058" i="33"/>
  <c r="A2059" i="33"/>
  <c r="A2060" i="33"/>
  <c r="A2061" i="33"/>
  <c r="A2062" i="33"/>
  <c r="A2063" i="33"/>
  <c r="A2064" i="33"/>
  <c r="A2065" i="33"/>
  <c r="A2066" i="33"/>
  <c r="A2067" i="33"/>
  <c r="A2068" i="33"/>
  <c r="A2069" i="33"/>
  <c r="A2070" i="33"/>
  <c r="A2071" i="33"/>
  <c r="A2072" i="33"/>
  <c r="A2073" i="33"/>
  <c r="A2074" i="33"/>
  <c r="A2075" i="33"/>
  <c r="A2076" i="33"/>
  <c r="A2077" i="33"/>
  <c r="A2078" i="33"/>
  <c r="A2079" i="33"/>
  <c r="A2080" i="33"/>
  <c r="A2081" i="33"/>
  <c r="A2082" i="33"/>
  <c r="A2083" i="33"/>
  <c r="A2084" i="33"/>
  <c r="A2085" i="33"/>
  <c r="A2086" i="33"/>
  <c r="A2087" i="33"/>
  <c r="A2088" i="33"/>
  <c r="A2089" i="33"/>
  <c r="A2090" i="33"/>
  <c r="A2091" i="33"/>
  <c r="A2092" i="33"/>
  <c r="A2093" i="33"/>
  <c r="A2094" i="33"/>
  <c r="A2095" i="33"/>
  <c r="A2096" i="33"/>
  <c r="A2097" i="33"/>
  <c r="A2098" i="33"/>
  <c r="A2099" i="33"/>
  <c r="A2100" i="33"/>
  <c r="A2101" i="33"/>
  <c r="A2102" i="33"/>
  <c r="A2103" i="33"/>
  <c r="A2104" i="33"/>
  <c r="A2105" i="33"/>
  <c r="A2106" i="33"/>
  <c r="A2107" i="33"/>
  <c r="A2108" i="33"/>
  <c r="A2109" i="33"/>
  <c r="A2110" i="33"/>
  <c r="A2111" i="33"/>
  <c r="A2112" i="33"/>
  <c r="A2113" i="33"/>
  <c r="A2114" i="33"/>
  <c r="A2115" i="33"/>
  <c r="A2116" i="33"/>
  <c r="A2117" i="33"/>
  <c r="A2118" i="33"/>
  <c r="A2119" i="33"/>
  <c r="A2120" i="33"/>
  <c r="A2121" i="33"/>
  <c r="A2122" i="33"/>
  <c r="A2123" i="33"/>
  <c r="A2124" i="33"/>
  <c r="A2125" i="33"/>
  <c r="A2126" i="33"/>
  <c r="A2127" i="33"/>
  <c r="A2128" i="33"/>
  <c r="A2129" i="33"/>
  <c r="A2130" i="33"/>
  <c r="A2131" i="33"/>
  <c r="A2132" i="33"/>
  <c r="A2133" i="33"/>
  <c r="A2134" i="33"/>
  <c r="A2135" i="33"/>
  <c r="A2136" i="33"/>
  <c r="A2137" i="33"/>
  <c r="A2138" i="33"/>
  <c r="A2139" i="33"/>
  <c r="A2140" i="33"/>
  <c r="A2141" i="33"/>
  <c r="A2142" i="33"/>
  <c r="A2143" i="33"/>
  <c r="A2144" i="33"/>
  <c r="A2145" i="33"/>
  <c r="A2146" i="33"/>
  <c r="A2147" i="33"/>
  <c r="A2148" i="33"/>
  <c r="A2149" i="33"/>
  <c r="A2150" i="33"/>
  <c r="A2151" i="33"/>
  <c r="A2152" i="33"/>
  <c r="A2153" i="33"/>
  <c r="A2154" i="33"/>
  <c r="A2155" i="33"/>
  <c r="A2156" i="33"/>
  <c r="A2157" i="33"/>
  <c r="A2158" i="33"/>
  <c r="A2159" i="33"/>
  <c r="A2160" i="33"/>
  <c r="A2161" i="33"/>
  <c r="A2162" i="33"/>
  <c r="A2163" i="33"/>
  <c r="A2164" i="33"/>
  <c r="A2165" i="33"/>
  <c r="A2166" i="33"/>
  <c r="A2167" i="33"/>
  <c r="A2168" i="33"/>
  <c r="A2169" i="33"/>
  <c r="A2170" i="33"/>
  <c r="A2171" i="33"/>
  <c r="A2172" i="33"/>
  <c r="A2173" i="33"/>
  <c r="A2174" i="33"/>
  <c r="A2175" i="33"/>
  <c r="A2176" i="33"/>
  <c r="A2177" i="33"/>
  <c r="A2178" i="33"/>
  <c r="A2179" i="33"/>
  <c r="A2180" i="33"/>
  <c r="A2181" i="33"/>
  <c r="A2182" i="33"/>
  <c r="A2183" i="33"/>
  <c r="A2184" i="33"/>
  <c r="A2185" i="33"/>
  <c r="A2186" i="33"/>
  <c r="A2187" i="33"/>
  <c r="A2188" i="33"/>
  <c r="A2189" i="33"/>
  <c r="A2190" i="33"/>
  <c r="A2191" i="33"/>
  <c r="A2192" i="33"/>
  <c r="A2193" i="33"/>
  <c r="A2194" i="33"/>
  <c r="A2195" i="33"/>
  <c r="A2196" i="33"/>
  <c r="A2197" i="33"/>
  <c r="A2198" i="33"/>
  <c r="A2199" i="33"/>
  <c r="A2200" i="33"/>
  <c r="A2201" i="33"/>
  <c r="A2202" i="33"/>
  <c r="A2203" i="33"/>
  <c r="A2204" i="33"/>
  <c r="A2205" i="33"/>
  <c r="A2206" i="33"/>
  <c r="A2207" i="33"/>
  <c r="A2208" i="33"/>
  <c r="A2209" i="33"/>
  <c r="A2210" i="33"/>
  <c r="A2211" i="33"/>
  <c r="A2212" i="33"/>
  <c r="A2213" i="33"/>
  <c r="A2214" i="33"/>
  <c r="A2215" i="33"/>
  <c r="A2216" i="33"/>
  <c r="A2217" i="33"/>
  <c r="A2218" i="33"/>
  <c r="A2219" i="33"/>
  <c r="A2220" i="33"/>
  <c r="A2221" i="33"/>
  <c r="A2222" i="33"/>
  <c r="A2223" i="33"/>
  <c r="A2224" i="33"/>
  <c r="A2225" i="33"/>
  <c r="A2226" i="33"/>
  <c r="A2227" i="33"/>
  <c r="A2228" i="33"/>
  <c r="A2229" i="33"/>
  <c r="A2230" i="33"/>
  <c r="A2231" i="33"/>
  <c r="A2232" i="33"/>
  <c r="A2233" i="33"/>
  <c r="A2234" i="33"/>
  <c r="A2235" i="33"/>
  <c r="A2236" i="33"/>
  <c r="A2237" i="33"/>
  <c r="A2238" i="33"/>
  <c r="A2239" i="33"/>
  <c r="A2240" i="33"/>
  <c r="A2241" i="33"/>
  <c r="A2242" i="33"/>
  <c r="A2243" i="33"/>
  <c r="A2244" i="33"/>
  <c r="A2245" i="33"/>
  <c r="A2246" i="33"/>
  <c r="A2247" i="33"/>
  <c r="A2248" i="33"/>
  <c r="A2249" i="33"/>
  <c r="A2250" i="33"/>
  <c r="A2251" i="33"/>
  <c r="A2252" i="33"/>
  <c r="A2253" i="33"/>
  <c r="A2254" i="33"/>
  <c r="A2255" i="33"/>
  <c r="A2256" i="33"/>
  <c r="A2257" i="33"/>
  <c r="A2258" i="33"/>
  <c r="A2259" i="33"/>
  <c r="A2260" i="33"/>
  <c r="A2261" i="33"/>
  <c r="A2262" i="33"/>
  <c r="A2263" i="33"/>
  <c r="A2264" i="33"/>
  <c r="A2265" i="33"/>
  <c r="A2266" i="33"/>
  <c r="A2267" i="33"/>
  <c r="A2268" i="33"/>
  <c r="A2269" i="33"/>
  <c r="A2270" i="33"/>
  <c r="A2271" i="33"/>
  <c r="A2272" i="33"/>
  <c r="A2273" i="33"/>
  <c r="A2274" i="33"/>
  <c r="A2275" i="33"/>
  <c r="A2276" i="33"/>
  <c r="A2277" i="33"/>
  <c r="A2278" i="33"/>
  <c r="A2279" i="33"/>
  <c r="A2280" i="33"/>
  <c r="A2281" i="33"/>
  <c r="A2282" i="33"/>
  <c r="A2283" i="33"/>
  <c r="A2284" i="33"/>
  <c r="A2285" i="33"/>
  <c r="A2286" i="33"/>
  <c r="A2287" i="33"/>
  <c r="A2288" i="33"/>
  <c r="A2289" i="33"/>
  <c r="A2290" i="33"/>
  <c r="A2291" i="33"/>
  <c r="A2292" i="33"/>
  <c r="A2293" i="33"/>
  <c r="A2294" i="33"/>
  <c r="A2295" i="33"/>
  <c r="A2296" i="33"/>
  <c r="A2297" i="33"/>
  <c r="A2298" i="33"/>
  <c r="A2299" i="33"/>
  <c r="A2300" i="33"/>
  <c r="A2301" i="33"/>
  <c r="A2302" i="33"/>
  <c r="A2303" i="33"/>
  <c r="A2304" i="33"/>
  <c r="A2305" i="33"/>
  <c r="A2306" i="33"/>
  <c r="A2307" i="33"/>
  <c r="A2308" i="33"/>
  <c r="A2309" i="33"/>
  <c r="A2310" i="33"/>
  <c r="A2311" i="33"/>
  <c r="A2312" i="33"/>
  <c r="A2313" i="33"/>
  <c r="A2314" i="33"/>
  <c r="A2315" i="33"/>
  <c r="A2316" i="33"/>
  <c r="A2317" i="33"/>
  <c r="A2318" i="33"/>
  <c r="A2319" i="33"/>
  <c r="A2320" i="33"/>
  <c r="A2321" i="33"/>
  <c r="A2322" i="33"/>
  <c r="A2323" i="33"/>
  <c r="A2324" i="33"/>
  <c r="A2325" i="33"/>
  <c r="A2326" i="33"/>
  <c r="A2327" i="33"/>
  <c r="A2328" i="33"/>
  <c r="A2329" i="33"/>
  <c r="A2330" i="33"/>
  <c r="A2331" i="33"/>
  <c r="A2332" i="33"/>
  <c r="A2333" i="33"/>
  <c r="A2334" i="33"/>
  <c r="A2335" i="33"/>
  <c r="A2336" i="33"/>
  <c r="A2337" i="33"/>
  <c r="A2338" i="33"/>
  <c r="A2339" i="33"/>
  <c r="A2340" i="33"/>
  <c r="A2341" i="33"/>
  <c r="A2342" i="33"/>
  <c r="A2343" i="33"/>
  <c r="A2344" i="33"/>
  <c r="A2345" i="33"/>
  <c r="A2346" i="33"/>
  <c r="A2347" i="33"/>
  <c r="A2348" i="33"/>
  <c r="A2349" i="33"/>
  <c r="A2350" i="33"/>
  <c r="A2351" i="33"/>
  <c r="A2352" i="33"/>
  <c r="A2353" i="33"/>
  <c r="A2354" i="33"/>
  <c r="A2355" i="33"/>
  <c r="A2356" i="33"/>
  <c r="A2357" i="33"/>
  <c r="A2358" i="33"/>
  <c r="A2359" i="33"/>
  <c r="A2360" i="33"/>
  <c r="A2361" i="33"/>
  <c r="A2362" i="33"/>
  <c r="A2363" i="33"/>
  <c r="A2364" i="33"/>
  <c r="A2365" i="33"/>
  <c r="A2366" i="33"/>
  <c r="A2367" i="33"/>
  <c r="A2368" i="33"/>
  <c r="A2369" i="33"/>
  <c r="A2370" i="33"/>
  <c r="A2371" i="33"/>
  <c r="A2372" i="33"/>
  <c r="A2373" i="33"/>
  <c r="A2374" i="33"/>
  <c r="A2375" i="33"/>
  <c r="A2376" i="33"/>
  <c r="A2377" i="33"/>
  <c r="A2378" i="33"/>
  <c r="A2379" i="33"/>
  <c r="A2380" i="33"/>
  <c r="A2381" i="33"/>
  <c r="A2382" i="33"/>
  <c r="A2383" i="33"/>
  <c r="A2384" i="33"/>
  <c r="A2385" i="33"/>
  <c r="A2386" i="33"/>
  <c r="A2387" i="33"/>
  <c r="A2388" i="33"/>
  <c r="A2389" i="33"/>
  <c r="A2390" i="33"/>
  <c r="A2391" i="33"/>
  <c r="A2392" i="33"/>
  <c r="A2393" i="33"/>
  <c r="A2394" i="33"/>
  <c r="A2395" i="33"/>
  <c r="A2396" i="33"/>
  <c r="A2397" i="33"/>
  <c r="A2398" i="33"/>
  <c r="A2399" i="33"/>
  <c r="A2400" i="33"/>
  <c r="A2401" i="33"/>
  <c r="A2402" i="33"/>
  <c r="A2403" i="33"/>
  <c r="A2404" i="33"/>
  <c r="A2405" i="33"/>
  <c r="A2406" i="33"/>
  <c r="A2407" i="33"/>
  <c r="A2408" i="33"/>
  <c r="A2409" i="33"/>
  <c r="A2410" i="33"/>
  <c r="A2411" i="33"/>
  <c r="A2412" i="33"/>
  <c r="A2413" i="33"/>
  <c r="A2414" i="33"/>
  <c r="A2415" i="33"/>
  <c r="A2416" i="33"/>
  <c r="A2417" i="33"/>
  <c r="A2418" i="33"/>
  <c r="A2419" i="33"/>
  <c r="A2420" i="33"/>
  <c r="A2421" i="33"/>
  <c r="A2422" i="33"/>
  <c r="A2423" i="33"/>
  <c r="A2424" i="33"/>
  <c r="A2425" i="33"/>
  <c r="A2426" i="33"/>
  <c r="A2427" i="33"/>
  <c r="A2428" i="33"/>
  <c r="A2429" i="33"/>
  <c r="A2430" i="33"/>
  <c r="A2431" i="33"/>
  <c r="A2432" i="33"/>
  <c r="A2433" i="33"/>
  <c r="A2434" i="33"/>
  <c r="A2435" i="33"/>
  <c r="A2436" i="33"/>
  <c r="A2437" i="33"/>
  <c r="A2438" i="33"/>
  <c r="A2439" i="33"/>
  <c r="A2440" i="33"/>
  <c r="A2441" i="33"/>
  <c r="A2442" i="33"/>
  <c r="A2443" i="33"/>
  <c r="A2444" i="33"/>
  <c r="A2445" i="33"/>
  <c r="A2446" i="33"/>
  <c r="A2447" i="33"/>
  <c r="A2448" i="33"/>
  <c r="A2449" i="33"/>
  <c r="A2450" i="33"/>
  <c r="A2451" i="33"/>
  <c r="A2452" i="33"/>
  <c r="A2453" i="33"/>
  <c r="A2454" i="33"/>
  <c r="A2455" i="33"/>
  <c r="A2456" i="33"/>
  <c r="A2457" i="33"/>
  <c r="A2458" i="33"/>
  <c r="A2459" i="33"/>
  <c r="A2460" i="33"/>
  <c r="A2461" i="33"/>
  <c r="A2462" i="33"/>
  <c r="A2463" i="33"/>
  <c r="A2464" i="33"/>
  <c r="A2465" i="33"/>
  <c r="A2466" i="33"/>
  <c r="A2467" i="33"/>
  <c r="A2468" i="33"/>
  <c r="A2469" i="33"/>
  <c r="A2470" i="33"/>
  <c r="A2471" i="33"/>
  <c r="A2472" i="33"/>
  <c r="A2473" i="33"/>
  <c r="A2474" i="33"/>
  <c r="A2475" i="33"/>
  <c r="A2476" i="33"/>
  <c r="A2477" i="33"/>
  <c r="A2478" i="33"/>
  <c r="A2479" i="33"/>
  <c r="A2480" i="33"/>
  <c r="A2481" i="33"/>
  <c r="A2482" i="33"/>
  <c r="A2483" i="33"/>
  <c r="A2484" i="33"/>
  <c r="A2485" i="33"/>
  <c r="A2486" i="33"/>
  <c r="A2487" i="33"/>
  <c r="A2488" i="33"/>
  <c r="A2489" i="33"/>
  <c r="A2490" i="33"/>
  <c r="A2491" i="33"/>
  <c r="A2492" i="33"/>
  <c r="A2493" i="33"/>
  <c r="A2494" i="33"/>
  <c r="A2495" i="33"/>
  <c r="A2496" i="33"/>
  <c r="A2497" i="33"/>
  <c r="A2498" i="33"/>
  <c r="A2499" i="33"/>
  <c r="A2500" i="33"/>
  <c r="A2501" i="33"/>
  <c r="A2502" i="33"/>
  <c r="A2503" i="33"/>
  <c r="A2504" i="33"/>
  <c r="A2505" i="33"/>
  <c r="A2506" i="33"/>
  <c r="A2507" i="33"/>
  <c r="A2508" i="33"/>
  <c r="A2509" i="33"/>
  <c r="A2510" i="33"/>
  <c r="A2511" i="33"/>
  <c r="A2512" i="33"/>
  <c r="A2513" i="33"/>
  <c r="A2514" i="33"/>
  <c r="A2515" i="33"/>
  <c r="A2516" i="33"/>
  <c r="A2517" i="33"/>
  <c r="A2518" i="33"/>
  <c r="A2519" i="33"/>
  <c r="A2520" i="33"/>
  <c r="A2521" i="33"/>
  <c r="A2522" i="33"/>
  <c r="A2523" i="33"/>
  <c r="A2524" i="33"/>
  <c r="A2525" i="33"/>
  <c r="A2526" i="33"/>
  <c r="A2527" i="33"/>
  <c r="A2528" i="33"/>
  <c r="A2529" i="33"/>
  <c r="A2530" i="33"/>
  <c r="A2531" i="33"/>
  <c r="A2532" i="33"/>
  <c r="A2533" i="33"/>
  <c r="A2534" i="33"/>
  <c r="A2535" i="33"/>
  <c r="A2536" i="33"/>
  <c r="A2537" i="33"/>
  <c r="A2538" i="33"/>
  <c r="A2539" i="33"/>
  <c r="A2540" i="33"/>
  <c r="A2541" i="33"/>
  <c r="A2542" i="33"/>
  <c r="A2543" i="33"/>
  <c r="A2544" i="33"/>
  <c r="A2545" i="33"/>
  <c r="A2546" i="33"/>
  <c r="A2547" i="33"/>
  <c r="A2548" i="33"/>
  <c r="A2549" i="33"/>
  <c r="A2550" i="33"/>
  <c r="A2551" i="33"/>
  <c r="A2552" i="33"/>
  <c r="A2553" i="33"/>
  <c r="A2554" i="33"/>
  <c r="A2555" i="33"/>
  <c r="A2556" i="33"/>
  <c r="A2557" i="33"/>
  <c r="A2558" i="33"/>
  <c r="A2559" i="33"/>
  <c r="A2560" i="33"/>
  <c r="A2561" i="33"/>
  <c r="A2562" i="33"/>
  <c r="A2563" i="33"/>
  <c r="A2564" i="33"/>
  <c r="A2565" i="33"/>
  <c r="A2566" i="33"/>
  <c r="A2567" i="33"/>
  <c r="A2568" i="33"/>
  <c r="A2569" i="33"/>
  <c r="A2570" i="33"/>
  <c r="A2571" i="33"/>
  <c r="A2572" i="33"/>
  <c r="A2573" i="33"/>
  <c r="A2574" i="33"/>
  <c r="A2575" i="33"/>
  <c r="A2576" i="33"/>
  <c r="A2577" i="33"/>
  <c r="A2578" i="33"/>
  <c r="A2579" i="33"/>
  <c r="A2580" i="33"/>
  <c r="A2581" i="33"/>
  <c r="A2582" i="33"/>
  <c r="A2583" i="33"/>
  <c r="A2584" i="33"/>
  <c r="A2585" i="33"/>
  <c r="A2586" i="33"/>
  <c r="A2587" i="33"/>
  <c r="A2588" i="33"/>
  <c r="A2589" i="33"/>
  <c r="A2590" i="33"/>
  <c r="A2591" i="33"/>
  <c r="A2592" i="33"/>
  <c r="A2593" i="33"/>
  <c r="A2594" i="33"/>
  <c r="A2595" i="33"/>
  <c r="A2596" i="33"/>
  <c r="A2597" i="33"/>
  <c r="A2598" i="33"/>
  <c r="A2599" i="33"/>
  <c r="A2600" i="33"/>
  <c r="A2601" i="33"/>
  <c r="A2602" i="33"/>
  <c r="A2603" i="33"/>
  <c r="A2604" i="33"/>
  <c r="A2605" i="33"/>
  <c r="A2606" i="33"/>
  <c r="A2607" i="33"/>
  <c r="A2608" i="33"/>
  <c r="A2609" i="33"/>
  <c r="A2610" i="33"/>
  <c r="A2611" i="33"/>
  <c r="A2612" i="33"/>
  <c r="A2613" i="33"/>
  <c r="A2614" i="33"/>
  <c r="A2615" i="33"/>
  <c r="A2616" i="33"/>
  <c r="A2617" i="33"/>
  <c r="A2618" i="33"/>
  <c r="A2619" i="33"/>
  <c r="A2620" i="33"/>
  <c r="A2621" i="33"/>
  <c r="A2622" i="33"/>
  <c r="A2623" i="33"/>
  <c r="A2624" i="33"/>
  <c r="A2625" i="33"/>
  <c r="A2626" i="33"/>
  <c r="A2627" i="33"/>
  <c r="A2628" i="33"/>
  <c r="A2629" i="33"/>
  <c r="A2630" i="33"/>
  <c r="A2631" i="33"/>
  <c r="A2632" i="33"/>
  <c r="A2633" i="33"/>
  <c r="A2634" i="33"/>
  <c r="A2635" i="33"/>
  <c r="A2636" i="33"/>
  <c r="A2637" i="33"/>
  <c r="A2638" i="33"/>
  <c r="A2639" i="33"/>
  <c r="A2640" i="33"/>
  <c r="A2641" i="33"/>
  <c r="A2642" i="33"/>
  <c r="A2643" i="33"/>
  <c r="A2644" i="33"/>
  <c r="A2645" i="33"/>
  <c r="A2646" i="33"/>
  <c r="A2647" i="33"/>
  <c r="A2648" i="33"/>
  <c r="A2649" i="33"/>
  <c r="A2650" i="33"/>
  <c r="A2651" i="33"/>
  <c r="A2652" i="33"/>
  <c r="A2653" i="33"/>
  <c r="A2654" i="33"/>
  <c r="A2655" i="33"/>
  <c r="A2656" i="33"/>
  <c r="A2657" i="33"/>
  <c r="A2658" i="33"/>
  <c r="A2659" i="33"/>
  <c r="A2660" i="33"/>
  <c r="A2661" i="33"/>
  <c r="A2662" i="33"/>
  <c r="A2663" i="33"/>
  <c r="A2664" i="33"/>
  <c r="A2665" i="33"/>
  <c r="A2666" i="33"/>
  <c r="A2667" i="33"/>
  <c r="A2668" i="33"/>
  <c r="A2669" i="33"/>
  <c r="A2670" i="33"/>
  <c r="A2671" i="33"/>
  <c r="A2672" i="33"/>
  <c r="A2673" i="33"/>
  <c r="A2674" i="33"/>
  <c r="A2675" i="33"/>
  <c r="A2676" i="33"/>
  <c r="A2677" i="33"/>
  <c r="A2678" i="33"/>
  <c r="A2679" i="33"/>
  <c r="A2680" i="33"/>
  <c r="A2681" i="33"/>
  <c r="A2682" i="33"/>
  <c r="A2683" i="33"/>
  <c r="A2684" i="33"/>
  <c r="A2685" i="33"/>
  <c r="A2686" i="33"/>
  <c r="A2687" i="33"/>
  <c r="A2688" i="33"/>
  <c r="A2689" i="33"/>
  <c r="A2690" i="33"/>
  <c r="A2691" i="33"/>
  <c r="A2692" i="33"/>
  <c r="A2693" i="33"/>
  <c r="A2694" i="33"/>
  <c r="A2695" i="33"/>
  <c r="A2696" i="33"/>
  <c r="A2697" i="33"/>
  <c r="A2698" i="33"/>
  <c r="A2699" i="33"/>
  <c r="A2700" i="33"/>
  <c r="A2701" i="33"/>
  <c r="A2702" i="33"/>
  <c r="A2703" i="33"/>
  <c r="A2704" i="33"/>
  <c r="A2705" i="33"/>
  <c r="A2706" i="33"/>
  <c r="A2707" i="33"/>
  <c r="A2708" i="33"/>
  <c r="A2709" i="33"/>
  <c r="A2710" i="33"/>
  <c r="A2711" i="33"/>
  <c r="A2712" i="33"/>
  <c r="A2713" i="33"/>
  <c r="A2714" i="33"/>
  <c r="A2715" i="33"/>
  <c r="A2716" i="33"/>
  <c r="A2717" i="33"/>
  <c r="A2718" i="33"/>
  <c r="A2719" i="33"/>
  <c r="A2720" i="33"/>
  <c r="A2721" i="33"/>
  <c r="A2722" i="33"/>
  <c r="A2723" i="33"/>
  <c r="A2724" i="33"/>
  <c r="A2725" i="33"/>
  <c r="A2726" i="33"/>
  <c r="A2727" i="33"/>
  <c r="A2728" i="33"/>
  <c r="A2729" i="33"/>
  <c r="A2730" i="33"/>
  <c r="A2731" i="33"/>
  <c r="A2732" i="33"/>
  <c r="A2733" i="33"/>
  <c r="A2734" i="33"/>
  <c r="A2735" i="33"/>
  <c r="A2736" i="33"/>
  <c r="A2737" i="33"/>
  <c r="A2738" i="33"/>
  <c r="A2739" i="33"/>
  <c r="A2740" i="33"/>
  <c r="A2741" i="33"/>
  <c r="A2742" i="33"/>
  <c r="A2743" i="33"/>
  <c r="A2744" i="33"/>
  <c r="A2745" i="33"/>
  <c r="A2746" i="33"/>
  <c r="A2747" i="33"/>
  <c r="A2748" i="33"/>
  <c r="A2749" i="33"/>
  <c r="A2750" i="33"/>
  <c r="A2751" i="33"/>
  <c r="A2752" i="33"/>
  <c r="A2753" i="33"/>
  <c r="A2754" i="33"/>
  <c r="A2755" i="33"/>
  <c r="A2756" i="33"/>
  <c r="A2757" i="33"/>
  <c r="A2758" i="33"/>
  <c r="A2759" i="33"/>
  <c r="A2760" i="33"/>
  <c r="A2761" i="33"/>
  <c r="A2762" i="33"/>
  <c r="A2763" i="33"/>
  <c r="A2764" i="33"/>
  <c r="A2765" i="33"/>
  <c r="A2766" i="33"/>
  <c r="A2767" i="33"/>
  <c r="A2768" i="33"/>
  <c r="A2769" i="33"/>
  <c r="A2770" i="33"/>
  <c r="A2771" i="33"/>
  <c r="A2772" i="33"/>
  <c r="A2773" i="33"/>
  <c r="A2774" i="33"/>
  <c r="A2775" i="33"/>
  <c r="A2776" i="33"/>
  <c r="A2777" i="33"/>
  <c r="A2778" i="33"/>
  <c r="A2779" i="33"/>
  <c r="A2780" i="33"/>
  <c r="A2781" i="33"/>
  <c r="A2782" i="33"/>
  <c r="A2783" i="33"/>
  <c r="A2784" i="33"/>
  <c r="A2785" i="33"/>
  <c r="A2786" i="33"/>
  <c r="A2787" i="33"/>
  <c r="A2788" i="33"/>
  <c r="A2789" i="33"/>
  <c r="A2790" i="33"/>
  <c r="A2791" i="33"/>
  <c r="A2792" i="33"/>
  <c r="A2793" i="33"/>
  <c r="A2794" i="33"/>
  <c r="A2795" i="33"/>
  <c r="A2796" i="33"/>
  <c r="A2797" i="33"/>
  <c r="A2798" i="33"/>
  <c r="A2799" i="33"/>
  <c r="A2800" i="33"/>
  <c r="A2801" i="33"/>
  <c r="A2802" i="33"/>
  <c r="A2803" i="33"/>
  <c r="A2804" i="33"/>
  <c r="A2805" i="33"/>
  <c r="A2806" i="33"/>
  <c r="A2807" i="33"/>
  <c r="A2808" i="33"/>
  <c r="A2809" i="33"/>
  <c r="A2810" i="33"/>
  <c r="A2811" i="33"/>
  <c r="A2812" i="33"/>
  <c r="A2813" i="33"/>
  <c r="A2814" i="33"/>
  <c r="A2815" i="33"/>
  <c r="A2816" i="33"/>
  <c r="A2817" i="33"/>
  <c r="A2818" i="33"/>
  <c r="A2819" i="33"/>
  <c r="A2820" i="33"/>
  <c r="A2821" i="33"/>
  <c r="A2822" i="33"/>
  <c r="A2823" i="33"/>
  <c r="A2824" i="33"/>
  <c r="A2825" i="33"/>
  <c r="A2826" i="33"/>
  <c r="A2827" i="33"/>
  <c r="A2828" i="33"/>
  <c r="A2829" i="33"/>
  <c r="A2830" i="33"/>
  <c r="A2831" i="33"/>
  <c r="A2832" i="33"/>
  <c r="A2833" i="33"/>
  <c r="A2834" i="33"/>
  <c r="A2835" i="33"/>
  <c r="A2836" i="33"/>
  <c r="A2837" i="33"/>
  <c r="A2838" i="33"/>
  <c r="A2839" i="33"/>
  <c r="A2840" i="33"/>
  <c r="A2841" i="33"/>
  <c r="A2842" i="33"/>
  <c r="A2843" i="33"/>
  <c r="A2844" i="33"/>
  <c r="A2845" i="33"/>
  <c r="A2846" i="33"/>
  <c r="A2847" i="33"/>
  <c r="A2848" i="33"/>
  <c r="A2849" i="33"/>
  <c r="A2850" i="33"/>
  <c r="A2851" i="33"/>
  <c r="A2852" i="33"/>
  <c r="A2853" i="33"/>
  <c r="A2854" i="33"/>
  <c r="A2855" i="33"/>
  <c r="A2856" i="33"/>
  <c r="A2857" i="33"/>
  <c r="A2858" i="33"/>
  <c r="A2859" i="33"/>
  <c r="A2860" i="33"/>
  <c r="A2861" i="33"/>
  <c r="A2862" i="33"/>
  <c r="A2863" i="33"/>
  <c r="A2864" i="33"/>
  <c r="A2865" i="33"/>
  <c r="A2866" i="33"/>
  <c r="A2867" i="33"/>
  <c r="A2868" i="33"/>
  <c r="A2869" i="33"/>
  <c r="A2870" i="33"/>
  <c r="A2871" i="33"/>
  <c r="A2872" i="33"/>
  <c r="A2873" i="33"/>
  <c r="A2874" i="33"/>
  <c r="A2875" i="33"/>
  <c r="A2876" i="33"/>
  <c r="A2877" i="33"/>
  <c r="A2878" i="33"/>
  <c r="A2879" i="33"/>
  <c r="A2880" i="33"/>
  <c r="A2881" i="33"/>
  <c r="A2882" i="33"/>
  <c r="A2883" i="33"/>
  <c r="A2884" i="33"/>
  <c r="A2885" i="33"/>
  <c r="A2886" i="33"/>
  <c r="A2887" i="33"/>
  <c r="A2888" i="33"/>
  <c r="A2889" i="33"/>
  <c r="A2890" i="33"/>
  <c r="A2891" i="33"/>
  <c r="A2892" i="33"/>
  <c r="A2893" i="33"/>
  <c r="A2894" i="33"/>
  <c r="A2895" i="33"/>
  <c r="A2896" i="33"/>
  <c r="A2897" i="33"/>
  <c r="A2898" i="33"/>
  <c r="A2899" i="33"/>
  <c r="A2900" i="33"/>
  <c r="A2901" i="33"/>
  <c r="A2902" i="33"/>
  <c r="A2903" i="33"/>
  <c r="A2904" i="33"/>
  <c r="A2905" i="33"/>
  <c r="A2906" i="33"/>
  <c r="A2907" i="33"/>
  <c r="A2908" i="33"/>
  <c r="A2909" i="33"/>
  <c r="A2910" i="33"/>
  <c r="A2911" i="33"/>
  <c r="A2912" i="33"/>
  <c r="A2913" i="33"/>
  <c r="A2914" i="33"/>
  <c r="A2915" i="33"/>
  <c r="A2916" i="33"/>
  <c r="A2917" i="33"/>
  <c r="A2918" i="33"/>
  <c r="A2919" i="33"/>
  <c r="A2920" i="33"/>
  <c r="A2921" i="33"/>
  <c r="A2922" i="33"/>
  <c r="A2923" i="33"/>
  <c r="A2924" i="33"/>
  <c r="A2925" i="33"/>
  <c r="A2926" i="33"/>
  <c r="A2927" i="33"/>
  <c r="A2928" i="33"/>
  <c r="A2929" i="33"/>
  <c r="A2930" i="33"/>
  <c r="A2931" i="33"/>
  <c r="A2932" i="33"/>
  <c r="A2933" i="33"/>
  <c r="A2934" i="33"/>
  <c r="A2935" i="33"/>
  <c r="A2936" i="33"/>
  <c r="A2937" i="33"/>
  <c r="A2938" i="33"/>
  <c r="A2939" i="33"/>
  <c r="A2940" i="33"/>
  <c r="A2941" i="33"/>
  <c r="A2942" i="33"/>
  <c r="A2943" i="33"/>
  <c r="A2944" i="33"/>
  <c r="A2945" i="33"/>
  <c r="A2946" i="33"/>
  <c r="A2947" i="33"/>
  <c r="A2948" i="33"/>
  <c r="A2949" i="33"/>
  <c r="A2950" i="33"/>
  <c r="A2951" i="33"/>
  <c r="A2952" i="33"/>
  <c r="A2953" i="33"/>
  <c r="A2954" i="33"/>
  <c r="A2955" i="33"/>
  <c r="A2956" i="33"/>
  <c r="A2957" i="33"/>
  <c r="A2958" i="33"/>
  <c r="A2959" i="33"/>
  <c r="A2960" i="33"/>
  <c r="A2961" i="33"/>
  <c r="A2962" i="33"/>
  <c r="A2963" i="33"/>
  <c r="A2964" i="33"/>
  <c r="A2965" i="33"/>
  <c r="A2966" i="33"/>
  <c r="A2967" i="33"/>
  <c r="A2968" i="33"/>
  <c r="A2969" i="33"/>
  <c r="A2970" i="33"/>
  <c r="A2971" i="33"/>
  <c r="A2972" i="33"/>
  <c r="A2973" i="33"/>
  <c r="A2974" i="33"/>
  <c r="A2975" i="33"/>
  <c r="A2976" i="33"/>
  <c r="A2977" i="33"/>
  <c r="A2978" i="33"/>
  <c r="A2979" i="33"/>
  <c r="A2980" i="33"/>
  <c r="A2981" i="33"/>
  <c r="A2982" i="33"/>
  <c r="A2983" i="33"/>
  <c r="A2984" i="33"/>
  <c r="A2985" i="33"/>
  <c r="A2986" i="33"/>
  <c r="A2987" i="33"/>
  <c r="A2988" i="33"/>
  <c r="A2989" i="33"/>
  <c r="A2990" i="33"/>
  <c r="A2991" i="33"/>
  <c r="A2992" i="33"/>
  <c r="A2993" i="33"/>
  <c r="A2994" i="33"/>
  <c r="A2995" i="33"/>
  <c r="A2996" i="33"/>
  <c r="A2997" i="33"/>
  <c r="A2998" i="33"/>
  <c r="A2999" i="33"/>
  <c r="A3000" i="33"/>
  <c r="A3001" i="33"/>
  <c r="A3002" i="33"/>
  <c r="A3003" i="33"/>
  <c r="A3004" i="33"/>
  <c r="A3005" i="33"/>
  <c r="A3006" i="33"/>
  <c r="A3007" i="33"/>
  <c r="A3008" i="33"/>
  <c r="A3009" i="33"/>
  <c r="A3010" i="33"/>
  <c r="A3011" i="33"/>
  <c r="A3012" i="33"/>
  <c r="A3013" i="33"/>
  <c r="A3014" i="33"/>
  <c r="A3015" i="33"/>
  <c r="A3016" i="33"/>
  <c r="A3017" i="33"/>
  <c r="A3018" i="33"/>
  <c r="A3019" i="33"/>
  <c r="A3020" i="33"/>
  <c r="A3021" i="33"/>
  <c r="A3022" i="33"/>
  <c r="A3023" i="33"/>
  <c r="A3024" i="33"/>
  <c r="A3025" i="33"/>
  <c r="A3026" i="33"/>
  <c r="A3027" i="33"/>
  <c r="A3028" i="33"/>
  <c r="A3029" i="33"/>
  <c r="A3030" i="33"/>
  <c r="A3031" i="33"/>
  <c r="A3032" i="33"/>
  <c r="A3033" i="33"/>
  <c r="A3034" i="33"/>
  <c r="A3035" i="33"/>
  <c r="A3036" i="33"/>
  <c r="A3037" i="33"/>
  <c r="A3038" i="33"/>
  <c r="A3039" i="33"/>
  <c r="A3040" i="33"/>
  <c r="A3041" i="33"/>
  <c r="A3042" i="33"/>
  <c r="A3043" i="33"/>
  <c r="A3044" i="33"/>
  <c r="A3045" i="33"/>
  <c r="A3046" i="33"/>
  <c r="A3047" i="33"/>
  <c r="A3048" i="33"/>
  <c r="A3049" i="33"/>
  <c r="A3050" i="33"/>
  <c r="A3051" i="33"/>
  <c r="A3052" i="33"/>
  <c r="A3053" i="33"/>
  <c r="A3054" i="33"/>
  <c r="A3055" i="33"/>
  <c r="A3056" i="33"/>
  <c r="A3057" i="33"/>
  <c r="A3058" i="33"/>
  <c r="A3059" i="33"/>
  <c r="A3060" i="33"/>
  <c r="A3061" i="33"/>
  <c r="A3062" i="33"/>
  <c r="A3063" i="33"/>
  <c r="A3064" i="33"/>
  <c r="A3065" i="33"/>
  <c r="A3066" i="33"/>
  <c r="A3067" i="33"/>
  <c r="A3068" i="33"/>
  <c r="A3069" i="33"/>
  <c r="A3070" i="33"/>
  <c r="A3071" i="33"/>
  <c r="A3072" i="33"/>
  <c r="A3073" i="33"/>
  <c r="A3074" i="33"/>
  <c r="A3075" i="33"/>
  <c r="A3076" i="33"/>
  <c r="A3077" i="33"/>
  <c r="A3078" i="33"/>
  <c r="A3079" i="33"/>
  <c r="A3080" i="33"/>
  <c r="A3081" i="33"/>
  <c r="A3082" i="33"/>
  <c r="A3083" i="33"/>
  <c r="A3084" i="33"/>
  <c r="A3085" i="33"/>
  <c r="A3086" i="33"/>
  <c r="A3087" i="33"/>
  <c r="A3088" i="33"/>
  <c r="A3089" i="33"/>
  <c r="A3090" i="33"/>
  <c r="A3091" i="33"/>
  <c r="A3092" i="33"/>
  <c r="A3093" i="33"/>
  <c r="A3094" i="33"/>
  <c r="A3095" i="33"/>
  <c r="A3096" i="33"/>
  <c r="A3097" i="33"/>
  <c r="A3098" i="33"/>
  <c r="A3099" i="33"/>
  <c r="A3100" i="33"/>
  <c r="A3101" i="33"/>
  <c r="A3102" i="33"/>
  <c r="A3103" i="33"/>
  <c r="A3104" i="33"/>
  <c r="A3105" i="33"/>
  <c r="A3106" i="33"/>
  <c r="A3107" i="33"/>
  <c r="A3108" i="33"/>
  <c r="A3109" i="33"/>
  <c r="A3110" i="33"/>
  <c r="A3111" i="33"/>
  <c r="A3112" i="33"/>
  <c r="A3113" i="33"/>
  <c r="A3114" i="33"/>
  <c r="A3115" i="33"/>
  <c r="A3116" i="33"/>
  <c r="A3117" i="33"/>
  <c r="A3118" i="33"/>
  <c r="A3119" i="33"/>
  <c r="A3120" i="33"/>
  <c r="A3121" i="33"/>
  <c r="A3122" i="33"/>
  <c r="A3123" i="33"/>
  <c r="A3124" i="33"/>
  <c r="A3125" i="33"/>
  <c r="A3126" i="33"/>
  <c r="A3127" i="33"/>
  <c r="A3128" i="33"/>
  <c r="A3129" i="33"/>
  <c r="A3130" i="33"/>
  <c r="A3131" i="33"/>
  <c r="A3132" i="33"/>
  <c r="A3133" i="33"/>
  <c r="A3134" i="33"/>
  <c r="A3135" i="33"/>
  <c r="A3136" i="33"/>
  <c r="A3137" i="33"/>
  <c r="A3138" i="33"/>
  <c r="A3139" i="33"/>
  <c r="A3140" i="33"/>
  <c r="A3141" i="33"/>
  <c r="A3142" i="33"/>
  <c r="A3143" i="33"/>
  <c r="A3144" i="33"/>
  <c r="A3145" i="33"/>
  <c r="A3146" i="33"/>
  <c r="A3147" i="33"/>
  <c r="A3148" i="33"/>
  <c r="A3149" i="33"/>
  <c r="A3150" i="33"/>
  <c r="A3151" i="33"/>
  <c r="A3152" i="33"/>
  <c r="A3153" i="33"/>
  <c r="A3154" i="33"/>
  <c r="A3155" i="33"/>
  <c r="A3156" i="33"/>
  <c r="A3157" i="33"/>
  <c r="A3158" i="33"/>
  <c r="A3159" i="33"/>
  <c r="A3160" i="33"/>
  <c r="A3161" i="33"/>
  <c r="A3162" i="33"/>
  <c r="A3163" i="33"/>
  <c r="A3164" i="33"/>
  <c r="A3165" i="33"/>
  <c r="A3166" i="33"/>
  <c r="A3167" i="33"/>
  <c r="A3168" i="33"/>
  <c r="A3169" i="33"/>
  <c r="A3170" i="33"/>
  <c r="A3171" i="33"/>
  <c r="A3172" i="33"/>
  <c r="A3173" i="33"/>
  <c r="A3174" i="33"/>
  <c r="A3175" i="33"/>
  <c r="A3176" i="33"/>
  <c r="A3177" i="33"/>
  <c r="A3178" i="33"/>
  <c r="A3179" i="33"/>
  <c r="A3180" i="33"/>
  <c r="A3181" i="33"/>
  <c r="A3182" i="33"/>
  <c r="A3183" i="33"/>
  <c r="A3184" i="33"/>
  <c r="A3185" i="33"/>
  <c r="A3186" i="33"/>
  <c r="A3187" i="33"/>
  <c r="A3188" i="33"/>
  <c r="A3189" i="33"/>
  <c r="A3190" i="33"/>
  <c r="A3191" i="33"/>
  <c r="A3192" i="33"/>
  <c r="A3193" i="33"/>
  <c r="A3194" i="33"/>
  <c r="A3195" i="33"/>
  <c r="A3196" i="33"/>
  <c r="A3197" i="33"/>
  <c r="A3198" i="33"/>
  <c r="A3199" i="33"/>
  <c r="A3200" i="33"/>
  <c r="A3201" i="33"/>
  <c r="A3202" i="33"/>
  <c r="A3203" i="33"/>
  <c r="A3204" i="33"/>
  <c r="A3205" i="33"/>
  <c r="A3206" i="33"/>
  <c r="A3207" i="33"/>
  <c r="A3208" i="33"/>
  <c r="A3209" i="33"/>
  <c r="A3210" i="33"/>
  <c r="A3211" i="33"/>
  <c r="A3212" i="33"/>
  <c r="A3213" i="33"/>
  <c r="A3214" i="33"/>
  <c r="A3215" i="33"/>
  <c r="A3216" i="33"/>
  <c r="A3217" i="33"/>
  <c r="A3218" i="33"/>
  <c r="A3219" i="33"/>
  <c r="A3220" i="33"/>
  <c r="A3221" i="33"/>
  <c r="A3222" i="33"/>
  <c r="A3223" i="33"/>
  <c r="A3224" i="33"/>
  <c r="A3225" i="33"/>
  <c r="A3226" i="33"/>
  <c r="A3227" i="33"/>
  <c r="A3228" i="33"/>
  <c r="A3229" i="33"/>
  <c r="A3230" i="33"/>
  <c r="A3231" i="33"/>
  <c r="A3232" i="33"/>
  <c r="A3233" i="33"/>
  <c r="A3234" i="33"/>
  <c r="A3235" i="33"/>
  <c r="A3236" i="33"/>
  <c r="A3237" i="33"/>
  <c r="A3238" i="33"/>
  <c r="A3239" i="33"/>
  <c r="A3240" i="33"/>
  <c r="A3241" i="33"/>
  <c r="A3242" i="33"/>
  <c r="A3243" i="33"/>
  <c r="A3244" i="33"/>
  <c r="A3245" i="33"/>
  <c r="A3246" i="33"/>
  <c r="A2" i="33"/>
  <c r="A2" i="31"/>
  <c r="A3" i="31"/>
  <c r="A4" i="31"/>
  <c r="A5" i="31"/>
  <c r="A6" i="31"/>
  <c r="A7" i="31"/>
  <c r="A8" i="31"/>
  <c r="A9" i="31"/>
  <c r="A10" i="31"/>
  <c r="A11" i="31"/>
  <c r="A12" i="31"/>
  <c r="A13" i="31"/>
  <c r="A14" i="31"/>
  <c r="A15" i="31"/>
  <c r="A16" i="31"/>
  <c r="A17" i="31"/>
  <c r="A18" i="31"/>
  <c r="A19" i="31"/>
  <c r="A20" i="31"/>
  <c r="A21" i="31"/>
  <c r="A22" i="31"/>
  <c r="A23" i="31"/>
  <c r="A24" i="31"/>
  <c r="A25" i="31"/>
  <c r="A26" i="31"/>
  <c r="A27" i="31"/>
  <c r="A28" i="31"/>
  <c r="A29" i="31"/>
  <c r="A30" i="31"/>
  <c r="A31" i="31"/>
  <c r="A32" i="31"/>
  <c r="A33" i="31"/>
  <c r="A34" i="31"/>
  <c r="A35" i="31"/>
  <c r="A36" i="31"/>
  <c r="A37" i="31"/>
  <c r="A38" i="31"/>
  <c r="A39" i="31"/>
  <c r="A40" i="31"/>
  <c r="A41" i="31"/>
  <c r="A42" i="31"/>
  <c r="A43" i="31"/>
  <c r="A44" i="31"/>
  <c r="A45" i="31"/>
  <c r="A46" i="31"/>
  <c r="A47" i="31"/>
  <c r="A48" i="31"/>
  <c r="A49" i="31"/>
  <c r="A50" i="31"/>
  <c r="A51" i="31"/>
  <c r="A52" i="31"/>
  <c r="A53" i="31"/>
  <c r="A54" i="31"/>
  <c r="A55" i="31"/>
  <c r="A56" i="31"/>
  <c r="A57" i="31"/>
  <c r="A58" i="31"/>
  <c r="A59" i="31"/>
  <c r="A60" i="31"/>
  <c r="A61" i="31"/>
  <c r="A62" i="31"/>
  <c r="A63" i="31"/>
  <c r="A64" i="31"/>
  <c r="A65" i="31"/>
  <c r="A66" i="31"/>
  <c r="A67" i="31"/>
  <c r="A68" i="31"/>
  <c r="A69" i="31"/>
  <c r="M15" i="31"/>
  <c r="M16" i="31"/>
  <c r="M17" i="31"/>
  <c r="M18" i="31"/>
  <c r="M19" i="31"/>
  <c r="M20" i="31"/>
  <c r="M21" i="31"/>
  <c r="M22" i="31"/>
  <c r="M23" i="31"/>
  <c r="M24" i="31"/>
  <c r="M25" i="31"/>
  <c r="M26" i="31"/>
  <c r="M27" i="31"/>
  <c r="M28" i="31"/>
  <c r="M29" i="31"/>
  <c r="M30" i="31"/>
  <c r="M31" i="31"/>
  <c r="M32" i="31"/>
  <c r="M33" i="31"/>
  <c r="M34" i="31"/>
  <c r="M35" i="31"/>
  <c r="M36" i="31"/>
  <c r="M37" i="31"/>
  <c r="M38" i="31"/>
  <c r="M39" i="31"/>
  <c r="M40" i="31"/>
  <c r="M41" i="31"/>
  <c r="M42" i="31"/>
  <c r="M43" i="31"/>
  <c r="M44" i="31"/>
  <c r="M45" i="31"/>
  <c r="M46" i="31"/>
  <c r="M47" i="31"/>
  <c r="M48" i="31"/>
  <c r="M49" i="31"/>
  <c r="M50" i="31"/>
  <c r="M51" i="31"/>
  <c r="M52" i="31"/>
  <c r="M53" i="31"/>
  <c r="M54" i="31"/>
  <c r="M55" i="31"/>
  <c r="M56" i="31"/>
  <c r="M57" i="31"/>
  <c r="M58" i="31"/>
  <c r="M59" i="31"/>
  <c r="M60" i="31"/>
  <c r="M61" i="31"/>
  <c r="M62" i="31"/>
  <c r="M63" i="31"/>
  <c r="M64" i="31"/>
  <c r="M65" i="31"/>
  <c r="M66" i="31"/>
  <c r="M67" i="31"/>
  <c r="M68" i="31"/>
  <c r="M69" i="31"/>
  <c r="M3" i="31"/>
  <c r="M4" i="31"/>
  <c r="M5" i="31"/>
  <c r="M6" i="31"/>
  <c r="M7" i="31"/>
  <c r="M8" i="31"/>
  <c r="M9" i="31"/>
  <c r="M10" i="31"/>
  <c r="M11" i="31"/>
  <c r="M12" i="31"/>
  <c r="M13" i="31"/>
  <c r="M14" i="31"/>
  <c r="M2" i="31"/>
  <c r="K3" i="34"/>
  <c r="L3" i="34"/>
  <c r="M3" i="34"/>
  <c r="N3" i="34"/>
  <c r="O3" i="34"/>
  <c r="P3" i="34"/>
  <c r="Q3" i="34"/>
  <c r="R3" i="34"/>
  <c r="S3" i="34"/>
  <c r="T3" i="34"/>
  <c r="U3" i="34"/>
  <c r="V3" i="34"/>
  <c r="W3" i="34"/>
  <c r="X3" i="34"/>
  <c r="Y3" i="34"/>
  <c r="K4" i="34"/>
  <c r="L4" i="34"/>
  <c r="M4" i="34"/>
  <c r="N4" i="34"/>
  <c r="O4" i="34"/>
  <c r="P4" i="34"/>
  <c r="Q4" i="34"/>
  <c r="R4" i="34"/>
  <c r="S4" i="34"/>
  <c r="T4" i="34"/>
  <c r="U4" i="34"/>
  <c r="V4" i="34"/>
  <c r="W4" i="34"/>
  <c r="X4" i="34"/>
  <c r="Y4" i="34"/>
  <c r="K5" i="34"/>
  <c r="L5" i="34"/>
  <c r="M5" i="34"/>
  <c r="N5" i="34"/>
  <c r="O5" i="34"/>
  <c r="P5" i="34"/>
  <c r="Q5" i="34"/>
  <c r="R5" i="34"/>
  <c r="S5" i="34"/>
  <c r="T5" i="34"/>
  <c r="U5" i="34"/>
  <c r="V5" i="34"/>
  <c r="W5" i="34"/>
  <c r="X5" i="34"/>
  <c r="Y5" i="34"/>
  <c r="K6" i="34"/>
  <c r="L6" i="34"/>
  <c r="M6" i="34"/>
  <c r="N6" i="34"/>
  <c r="O6" i="34"/>
  <c r="P6" i="34"/>
  <c r="Q6" i="34"/>
  <c r="R6" i="34"/>
  <c r="S6" i="34"/>
  <c r="T6" i="34"/>
  <c r="U6" i="34"/>
  <c r="V6" i="34"/>
  <c r="W6" i="34"/>
  <c r="X6" i="34"/>
  <c r="Y6" i="34"/>
  <c r="K7" i="34"/>
  <c r="L7" i="34"/>
  <c r="M7" i="34"/>
  <c r="N7" i="34"/>
  <c r="O7" i="34"/>
  <c r="P7" i="34"/>
  <c r="Q7" i="34"/>
  <c r="R7" i="34"/>
  <c r="S7" i="34"/>
  <c r="T7" i="34"/>
  <c r="U7" i="34"/>
  <c r="V7" i="34"/>
  <c r="W7" i="34"/>
  <c r="X7" i="34"/>
  <c r="Y7" i="34"/>
  <c r="K8" i="34"/>
  <c r="L8" i="34"/>
  <c r="M8" i="34"/>
  <c r="N8" i="34"/>
  <c r="O8" i="34"/>
  <c r="P8" i="34"/>
  <c r="Q8" i="34"/>
  <c r="R8" i="34"/>
  <c r="S8" i="34"/>
  <c r="T8" i="34"/>
  <c r="U8" i="34"/>
  <c r="V8" i="34"/>
  <c r="W8" i="34"/>
  <c r="X8" i="34"/>
  <c r="Y8" i="34"/>
  <c r="K9" i="34"/>
  <c r="L9" i="34"/>
  <c r="M9" i="34"/>
  <c r="N9" i="34"/>
  <c r="O9" i="34"/>
  <c r="P9" i="34"/>
  <c r="Q9" i="34"/>
  <c r="R9" i="34"/>
  <c r="S9" i="34"/>
  <c r="T9" i="34"/>
  <c r="U9" i="34"/>
  <c r="V9" i="34"/>
  <c r="W9" i="34"/>
  <c r="X9" i="34"/>
  <c r="Y9" i="34"/>
  <c r="K10" i="34"/>
  <c r="L10" i="34"/>
  <c r="M10" i="34"/>
  <c r="N10" i="34"/>
  <c r="O10" i="34"/>
  <c r="P10" i="34"/>
  <c r="Q10" i="34"/>
  <c r="R10" i="34"/>
  <c r="S10" i="34"/>
  <c r="T10" i="34"/>
  <c r="U10" i="34"/>
  <c r="V10" i="34"/>
  <c r="W10" i="34"/>
  <c r="X10" i="34"/>
  <c r="Y10" i="34"/>
  <c r="K11" i="34"/>
  <c r="L11" i="34"/>
  <c r="M11" i="34"/>
  <c r="N11" i="34"/>
  <c r="O11" i="34"/>
  <c r="P11" i="34"/>
  <c r="Q11" i="34"/>
  <c r="R11" i="34"/>
  <c r="S11" i="34"/>
  <c r="T11" i="34"/>
  <c r="U11" i="34"/>
  <c r="V11" i="34"/>
  <c r="W11" i="34"/>
  <c r="X11" i="34"/>
  <c r="Y11" i="34"/>
  <c r="K12" i="34"/>
  <c r="L12" i="34"/>
  <c r="M12" i="34"/>
  <c r="N12" i="34"/>
  <c r="O12" i="34"/>
  <c r="P12" i="34"/>
  <c r="Q12" i="34"/>
  <c r="R12" i="34"/>
  <c r="S12" i="34"/>
  <c r="T12" i="34"/>
  <c r="U12" i="34"/>
  <c r="V12" i="34"/>
  <c r="W12" i="34"/>
  <c r="X12" i="34"/>
  <c r="Y12" i="34"/>
  <c r="K13" i="34"/>
  <c r="L13" i="34"/>
  <c r="M13" i="34"/>
  <c r="N13" i="34"/>
  <c r="O13" i="34"/>
  <c r="P13" i="34"/>
  <c r="Q13" i="34"/>
  <c r="R13" i="34"/>
  <c r="S13" i="34"/>
  <c r="T13" i="34"/>
  <c r="U13" i="34"/>
  <c r="V13" i="34"/>
  <c r="W13" i="34"/>
  <c r="X13" i="34"/>
  <c r="Y13" i="34"/>
  <c r="K14" i="34"/>
  <c r="L14" i="34"/>
  <c r="M14" i="34"/>
  <c r="N14" i="34"/>
  <c r="O14" i="34"/>
  <c r="P14" i="34"/>
  <c r="Q14" i="34"/>
  <c r="R14" i="34"/>
  <c r="S14" i="34"/>
  <c r="T14" i="34"/>
  <c r="U14" i="34"/>
  <c r="V14" i="34"/>
  <c r="W14" i="34"/>
  <c r="X14" i="34"/>
  <c r="Y14" i="34"/>
  <c r="K15" i="34"/>
  <c r="L15" i="34"/>
  <c r="M15" i="34"/>
  <c r="N15" i="34"/>
  <c r="O15" i="34"/>
  <c r="P15" i="34"/>
  <c r="Q15" i="34"/>
  <c r="R15" i="34"/>
  <c r="S15" i="34"/>
  <c r="T15" i="34"/>
  <c r="U15" i="34"/>
  <c r="V15" i="34"/>
  <c r="W15" i="34"/>
  <c r="X15" i="34"/>
  <c r="Y15" i="34"/>
  <c r="K16" i="34"/>
  <c r="L16" i="34"/>
  <c r="M16" i="34"/>
  <c r="N16" i="34"/>
  <c r="O16" i="34"/>
  <c r="P16" i="34"/>
  <c r="Q16" i="34"/>
  <c r="R16" i="34"/>
  <c r="S16" i="34"/>
  <c r="T16" i="34"/>
  <c r="U16" i="34"/>
  <c r="V16" i="34"/>
  <c r="W16" i="34"/>
  <c r="X16" i="34"/>
  <c r="Y16" i="34"/>
  <c r="K17" i="34"/>
  <c r="L17" i="34"/>
  <c r="M17" i="34"/>
  <c r="N17" i="34"/>
  <c r="O17" i="34"/>
  <c r="P17" i="34"/>
  <c r="Q17" i="34"/>
  <c r="R17" i="34"/>
  <c r="S17" i="34"/>
  <c r="T17" i="34"/>
  <c r="U17" i="34"/>
  <c r="V17" i="34"/>
  <c r="W17" i="34"/>
  <c r="X17" i="34"/>
  <c r="Y17" i="34"/>
  <c r="K18" i="34"/>
  <c r="L18" i="34"/>
  <c r="M18" i="34"/>
  <c r="N18" i="34"/>
  <c r="O18" i="34"/>
  <c r="P18" i="34"/>
  <c r="Q18" i="34"/>
  <c r="R18" i="34"/>
  <c r="S18" i="34"/>
  <c r="T18" i="34"/>
  <c r="U18" i="34"/>
  <c r="V18" i="34"/>
  <c r="W18" i="34"/>
  <c r="X18" i="34"/>
  <c r="Y18" i="34"/>
  <c r="K19" i="34"/>
  <c r="L19" i="34"/>
  <c r="M19" i="34"/>
  <c r="N19" i="34"/>
  <c r="O19" i="34"/>
  <c r="P19" i="34"/>
  <c r="Q19" i="34"/>
  <c r="R19" i="34"/>
  <c r="S19" i="34"/>
  <c r="T19" i="34"/>
  <c r="U19" i="34"/>
  <c r="V19" i="34"/>
  <c r="W19" i="34"/>
  <c r="X19" i="34"/>
  <c r="Y19" i="34"/>
  <c r="K20" i="34"/>
  <c r="L20" i="34"/>
  <c r="M20" i="34"/>
  <c r="N20" i="34"/>
  <c r="O20" i="34"/>
  <c r="P20" i="34"/>
  <c r="Q20" i="34"/>
  <c r="R20" i="34"/>
  <c r="S20" i="34"/>
  <c r="T20" i="34"/>
  <c r="U20" i="34"/>
  <c r="V20" i="34"/>
  <c r="W20" i="34"/>
  <c r="X20" i="34"/>
  <c r="Y20" i="34"/>
  <c r="K21" i="34"/>
  <c r="L21" i="34"/>
  <c r="M21" i="34"/>
  <c r="N21" i="34"/>
  <c r="O21" i="34"/>
  <c r="P21" i="34"/>
  <c r="Q21" i="34"/>
  <c r="R21" i="34"/>
  <c r="S21" i="34"/>
  <c r="T21" i="34"/>
  <c r="U21" i="34"/>
  <c r="V21" i="34"/>
  <c r="W21" i="34"/>
  <c r="X21" i="34"/>
  <c r="Y21" i="34"/>
  <c r="K22" i="34"/>
  <c r="L22" i="34"/>
  <c r="M22" i="34"/>
  <c r="N22" i="34"/>
  <c r="O22" i="34"/>
  <c r="P22" i="34"/>
  <c r="Q22" i="34"/>
  <c r="R22" i="34"/>
  <c r="S22" i="34"/>
  <c r="T22" i="34"/>
  <c r="U22" i="34"/>
  <c r="V22" i="34"/>
  <c r="W22" i="34"/>
  <c r="X22" i="34"/>
  <c r="Y22" i="34"/>
  <c r="K23" i="34"/>
  <c r="L23" i="34"/>
  <c r="M23" i="34"/>
  <c r="N23" i="34"/>
  <c r="O23" i="34"/>
  <c r="P23" i="34"/>
  <c r="Q23" i="34"/>
  <c r="R23" i="34"/>
  <c r="S23" i="34"/>
  <c r="T23" i="34"/>
  <c r="U23" i="34"/>
  <c r="V23" i="34"/>
  <c r="W23" i="34"/>
  <c r="X23" i="34"/>
  <c r="Y23" i="34"/>
  <c r="K24" i="34"/>
  <c r="L24" i="34"/>
  <c r="M24" i="34"/>
  <c r="N24" i="34"/>
  <c r="O24" i="34"/>
  <c r="P24" i="34"/>
  <c r="Q24" i="34"/>
  <c r="R24" i="34"/>
  <c r="S24" i="34"/>
  <c r="T24" i="34"/>
  <c r="U24" i="34"/>
  <c r="V24" i="34"/>
  <c r="W24" i="34"/>
  <c r="X24" i="34"/>
  <c r="Y24" i="34"/>
  <c r="K25" i="34"/>
  <c r="L25" i="34"/>
  <c r="M25" i="34"/>
  <c r="N25" i="34"/>
  <c r="O25" i="34"/>
  <c r="P25" i="34"/>
  <c r="Q25" i="34"/>
  <c r="R25" i="34"/>
  <c r="S25" i="34"/>
  <c r="T25" i="34"/>
  <c r="U25" i="34"/>
  <c r="V25" i="34"/>
  <c r="W25" i="34"/>
  <c r="X25" i="34"/>
  <c r="Y25" i="34"/>
  <c r="K26" i="34"/>
  <c r="L26" i="34"/>
  <c r="M26" i="34"/>
  <c r="N26" i="34"/>
  <c r="O26" i="34"/>
  <c r="P26" i="34"/>
  <c r="Q26" i="34"/>
  <c r="R26" i="34"/>
  <c r="S26" i="34"/>
  <c r="T26" i="34"/>
  <c r="U26" i="34"/>
  <c r="V26" i="34"/>
  <c r="W26" i="34"/>
  <c r="X26" i="34"/>
  <c r="Y26" i="34"/>
  <c r="K27" i="34"/>
  <c r="L27" i="34"/>
  <c r="M27" i="34"/>
  <c r="N27" i="34"/>
  <c r="O27" i="34"/>
  <c r="P27" i="34"/>
  <c r="Q27" i="34"/>
  <c r="R27" i="34"/>
  <c r="S27" i="34"/>
  <c r="T27" i="34"/>
  <c r="U27" i="34"/>
  <c r="V27" i="34"/>
  <c r="W27" i="34"/>
  <c r="X27" i="34"/>
  <c r="Y27" i="34"/>
  <c r="K28" i="34"/>
  <c r="L28" i="34"/>
  <c r="M28" i="34"/>
  <c r="N28" i="34"/>
  <c r="O28" i="34"/>
  <c r="P28" i="34"/>
  <c r="Q28" i="34"/>
  <c r="R28" i="34"/>
  <c r="S28" i="34"/>
  <c r="T28" i="34"/>
  <c r="U28" i="34"/>
  <c r="V28" i="34"/>
  <c r="W28" i="34"/>
  <c r="X28" i="34"/>
  <c r="Y28" i="34"/>
  <c r="K29" i="34"/>
  <c r="L29" i="34"/>
  <c r="M29" i="34"/>
  <c r="N29" i="34"/>
  <c r="O29" i="34"/>
  <c r="P29" i="34"/>
  <c r="Q29" i="34"/>
  <c r="R29" i="34"/>
  <c r="S29" i="34"/>
  <c r="T29" i="34"/>
  <c r="U29" i="34"/>
  <c r="V29" i="34"/>
  <c r="W29" i="34"/>
  <c r="X29" i="34"/>
  <c r="Y29" i="34"/>
  <c r="K30" i="34"/>
  <c r="L30" i="34"/>
  <c r="M30" i="34"/>
  <c r="N30" i="34"/>
  <c r="O30" i="34"/>
  <c r="P30" i="34"/>
  <c r="Q30" i="34"/>
  <c r="R30" i="34"/>
  <c r="S30" i="34"/>
  <c r="T30" i="34"/>
  <c r="U30" i="34"/>
  <c r="V30" i="34"/>
  <c r="W30" i="34"/>
  <c r="X30" i="34"/>
  <c r="Y30" i="34"/>
  <c r="K31" i="34"/>
  <c r="L31" i="34"/>
  <c r="M31" i="34"/>
  <c r="N31" i="34"/>
  <c r="O31" i="34"/>
  <c r="P31" i="34"/>
  <c r="Q31" i="34"/>
  <c r="R31" i="34"/>
  <c r="S31" i="34"/>
  <c r="T31" i="34"/>
  <c r="U31" i="34"/>
  <c r="V31" i="34"/>
  <c r="W31" i="34"/>
  <c r="X31" i="34"/>
  <c r="Y31" i="34"/>
  <c r="K32" i="34"/>
  <c r="L32" i="34"/>
  <c r="M32" i="34"/>
  <c r="N32" i="34"/>
  <c r="O32" i="34"/>
  <c r="P32" i="34"/>
  <c r="Q32" i="34"/>
  <c r="R32" i="34"/>
  <c r="S32" i="34"/>
  <c r="T32" i="34"/>
  <c r="U32" i="34"/>
  <c r="V32" i="34"/>
  <c r="W32" i="34"/>
  <c r="X32" i="34"/>
  <c r="Y32" i="34"/>
  <c r="K33" i="34"/>
  <c r="L33" i="34"/>
  <c r="M33" i="34"/>
  <c r="N33" i="34"/>
  <c r="O33" i="34"/>
  <c r="P33" i="34"/>
  <c r="Q33" i="34"/>
  <c r="R33" i="34"/>
  <c r="S33" i="34"/>
  <c r="T33" i="34"/>
  <c r="U33" i="34"/>
  <c r="V33" i="34"/>
  <c r="W33" i="34"/>
  <c r="X33" i="34"/>
  <c r="Y33" i="34"/>
  <c r="K34" i="34"/>
  <c r="L34" i="34"/>
  <c r="M34" i="34"/>
  <c r="N34" i="34"/>
  <c r="O34" i="34"/>
  <c r="P34" i="34"/>
  <c r="Q34" i="34"/>
  <c r="R34" i="34"/>
  <c r="S34" i="34"/>
  <c r="T34" i="34"/>
  <c r="U34" i="34"/>
  <c r="V34" i="34"/>
  <c r="W34" i="34"/>
  <c r="X34" i="34"/>
  <c r="Y34" i="34"/>
  <c r="K35" i="34"/>
  <c r="L35" i="34"/>
  <c r="M35" i="34"/>
  <c r="N35" i="34"/>
  <c r="O35" i="34"/>
  <c r="P35" i="34"/>
  <c r="Q35" i="34"/>
  <c r="R35" i="34"/>
  <c r="S35" i="34"/>
  <c r="T35" i="34"/>
  <c r="U35" i="34"/>
  <c r="V35" i="34"/>
  <c r="W35" i="34"/>
  <c r="X35" i="34"/>
  <c r="Y35" i="34"/>
  <c r="K36" i="34"/>
  <c r="L36" i="34"/>
  <c r="M36" i="34"/>
  <c r="N36" i="34"/>
  <c r="O36" i="34"/>
  <c r="P36" i="34"/>
  <c r="Q36" i="34"/>
  <c r="R36" i="34"/>
  <c r="S36" i="34"/>
  <c r="T36" i="34"/>
  <c r="U36" i="34"/>
  <c r="V36" i="34"/>
  <c r="W36" i="34"/>
  <c r="X36" i="34"/>
  <c r="Y36" i="34"/>
  <c r="K37" i="34"/>
  <c r="L37" i="34"/>
  <c r="M37" i="34"/>
  <c r="N37" i="34"/>
  <c r="O37" i="34"/>
  <c r="P37" i="34"/>
  <c r="Q37" i="34"/>
  <c r="R37" i="34"/>
  <c r="S37" i="34"/>
  <c r="T37" i="34"/>
  <c r="U37" i="34"/>
  <c r="V37" i="34"/>
  <c r="W37" i="34"/>
  <c r="X37" i="34"/>
  <c r="Y37" i="34"/>
  <c r="K38" i="34"/>
  <c r="L38" i="34"/>
  <c r="M38" i="34"/>
  <c r="N38" i="34"/>
  <c r="O38" i="34"/>
  <c r="P38" i="34"/>
  <c r="Q38" i="34"/>
  <c r="R38" i="34"/>
  <c r="S38" i="34"/>
  <c r="T38" i="34"/>
  <c r="U38" i="34"/>
  <c r="V38" i="34"/>
  <c r="W38" i="34"/>
  <c r="X38" i="34"/>
  <c r="Y38" i="34"/>
  <c r="K39" i="34"/>
  <c r="L39" i="34"/>
  <c r="M39" i="34"/>
  <c r="N39" i="34"/>
  <c r="O39" i="34"/>
  <c r="P39" i="34"/>
  <c r="Q39" i="34"/>
  <c r="R39" i="34"/>
  <c r="S39" i="34"/>
  <c r="T39" i="34"/>
  <c r="U39" i="34"/>
  <c r="V39" i="34"/>
  <c r="W39" i="34"/>
  <c r="X39" i="34"/>
  <c r="Y39" i="34"/>
  <c r="K40" i="34"/>
  <c r="L40" i="34"/>
  <c r="M40" i="34"/>
  <c r="N40" i="34"/>
  <c r="O40" i="34"/>
  <c r="P40" i="34"/>
  <c r="Q40" i="34"/>
  <c r="R40" i="34"/>
  <c r="S40" i="34"/>
  <c r="T40" i="34"/>
  <c r="U40" i="34"/>
  <c r="V40" i="34"/>
  <c r="W40" i="34"/>
  <c r="X40" i="34"/>
  <c r="Y40" i="34"/>
  <c r="K41" i="34"/>
  <c r="L41" i="34"/>
  <c r="M41" i="34"/>
  <c r="N41" i="34"/>
  <c r="O41" i="34"/>
  <c r="P41" i="34"/>
  <c r="Q41" i="34"/>
  <c r="R41" i="34"/>
  <c r="S41" i="34"/>
  <c r="T41" i="34"/>
  <c r="U41" i="34"/>
  <c r="V41" i="34"/>
  <c r="W41" i="34"/>
  <c r="X41" i="34"/>
  <c r="Y41" i="34"/>
  <c r="K42" i="34"/>
  <c r="L42" i="34"/>
  <c r="M42" i="34"/>
  <c r="N42" i="34"/>
  <c r="O42" i="34"/>
  <c r="P42" i="34"/>
  <c r="Q42" i="34"/>
  <c r="R42" i="34"/>
  <c r="S42" i="34"/>
  <c r="T42" i="34"/>
  <c r="U42" i="34"/>
  <c r="V42" i="34"/>
  <c r="W42" i="34"/>
  <c r="X42" i="34"/>
  <c r="Y42" i="34"/>
  <c r="K43" i="34"/>
  <c r="L43" i="34"/>
  <c r="M43" i="34"/>
  <c r="N43" i="34"/>
  <c r="O43" i="34"/>
  <c r="P43" i="34"/>
  <c r="Q43" i="34"/>
  <c r="R43" i="34"/>
  <c r="S43" i="34"/>
  <c r="T43" i="34"/>
  <c r="U43" i="34"/>
  <c r="V43" i="34"/>
  <c r="W43" i="34"/>
  <c r="X43" i="34"/>
  <c r="Y43" i="34"/>
  <c r="K44" i="34"/>
  <c r="L44" i="34"/>
  <c r="M44" i="34"/>
  <c r="N44" i="34"/>
  <c r="O44" i="34"/>
  <c r="P44" i="34"/>
  <c r="Q44" i="34"/>
  <c r="R44" i="34"/>
  <c r="S44" i="34"/>
  <c r="T44" i="34"/>
  <c r="U44" i="34"/>
  <c r="V44" i="34"/>
  <c r="W44" i="34"/>
  <c r="X44" i="34"/>
  <c r="Y44" i="34"/>
  <c r="K45" i="34"/>
  <c r="L45" i="34"/>
  <c r="M45" i="34"/>
  <c r="N45" i="34"/>
  <c r="O45" i="34"/>
  <c r="P45" i="34"/>
  <c r="Q45" i="34"/>
  <c r="R45" i="34"/>
  <c r="S45" i="34"/>
  <c r="T45" i="34"/>
  <c r="U45" i="34"/>
  <c r="V45" i="34"/>
  <c r="W45" i="34"/>
  <c r="X45" i="34"/>
  <c r="Y45" i="34"/>
  <c r="K46" i="34"/>
  <c r="L46" i="34"/>
  <c r="M46" i="34"/>
  <c r="N46" i="34"/>
  <c r="O46" i="34"/>
  <c r="P46" i="34"/>
  <c r="Q46" i="34"/>
  <c r="R46" i="34"/>
  <c r="S46" i="34"/>
  <c r="T46" i="34"/>
  <c r="U46" i="34"/>
  <c r="V46" i="34"/>
  <c r="W46" i="34"/>
  <c r="X46" i="34"/>
  <c r="Y46" i="34"/>
  <c r="K47" i="34"/>
  <c r="L47" i="34"/>
  <c r="M47" i="34"/>
  <c r="N47" i="34"/>
  <c r="O47" i="34"/>
  <c r="P47" i="34"/>
  <c r="Q47" i="34"/>
  <c r="R47" i="34"/>
  <c r="S47" i="34"/>
  <c r="T47" i="34"/>
  <c r="U47" i="34"/>
  <c r="V47" i="34"/>
  <c r="W47" i="34"/>
  <c r="X47" i="34"/>
  <c r="Y47" i="34"/>
  <c r="K48" i="34"/>
  <c r="L48" i="34"/>
  <c r="M48" i="34"/>
  <c r="N48" i="34"/>
  <c r="O48" i="34"/>
  <c r="P48" i="34"/>
  <c r="Q48" i="34"/>
  <c r="R48" i="34"/>
  <c r="S48" i="34"/>
  <c r="T48" i="34"/>
  <c r="U48" i="34"/>
  <c r="V48" i="34"/>
  <c r="W48" i="34"/>
  <c r="X48" i="34"/>
  <c r="Y48" i="34"/>
  <c r="K49" i="34"/>
  <c r="L49" i="34"/>
  <c r="M49" i="34"/>
  <c r="N49" i="34"/>
  <c r="O49" i="34"/>
  <c r="P49" i="34"/>
  <c r="Q49" i="34"/>
  <c r="R49" i="34"/>
  <c r="S49" i="34"/>
  <c r="T49" i="34"/>
  <c r="U49" i="34"/>
  <c r="V49" i="34"/>
  <c r="W49" i="34"/>
  <c r="X49" i="34"/>
  <c r="Y49" i="34"/>
  <c r="K50" i="34"/>
  <c r="L50" i="34"/>
  <c r="M50" i="34"/>
  <c r="N50" i="34"/>
  <c r="O50" i="34"/>
  <c r="P50" i="34"/>
  <c r="Q50" i="34"/>
  <c r="R50" i="34"/>
  <c r="S50" i="34"/>
  <c r="T50" i="34"/>
  <c r="U50" i="34"/>
  <c r="V50" i="34"/>
  <c r="W50" i="34"/>
  <c r="X50" i="34"/>
  <c r="Y50" i="34"/>
  <c r="K51" i="34"/>
  <c r="L51" i="34"/>
  <c r="M51" i="34"/>
  <c r="N51" i="34"/>
  <c r="O51" i="34"/>
  <c r="P51" i="34"/>
  <c r="Q51" i="34"/>
  <c r="R51" i="34"/>
  <c r="S51" i="34"/>
  <c r="T51" i="34"/>
  <c r="U51" i="34"/>
  <c r="V51" i="34"/>
  <c r="W51" i="34"/>
  <c r="X51" i="34"/>
  <c r="Y51" i="34"/>
  <c r="K52" i="34"/>
  <c r="L52" i="34"/>
  <c r="M52" i="34"/>
  <c r="N52" i="34"/>
  <c r="O52" i="34"/>
  <c r="P52" i="34"/>
  <c r="Q52" i="34"/>
  <c r="R52" i="34"/>
  <c r="S52" i="34"/>
  <c r="T52" i="34"/>
  <c r="U52" i="34"/>
  <c r="V52" i="34"/>
  <c r="W52" i="34"/>
  <c r="X52" i="34"/>
  <c r="Y52" i="34"/>
  <c r="K53" i="34"/>
  <c r="L53" i="34"/>
  <c r="M53" i="34"/>
  <c r="N53" i="34"/>
  <c r="O53" i="34"/>
  <c r="P53" i="34"/>
  <c r="Q53" i="34"/>
  <c r="R53" i="34"/>
  <c r="S53" i="34"/>
  <c r="T53" i="34"/>
  <c r="U53" i="34"/>
  <c r="V53" i="34"/>
  <c r="W53" i="34"/>
  <c r="X53" i="34"/>
  <c r="Y53" i="34"/>
  <c r="K54" i="34"/>
  <c r="L54" i="34"/>
  <c r="M54" i="34"/>
  <c r="N54" i="34"/>
  <c r="O54" i="34"/>
  <c r="P54" i="34"/>
  <c r="Q54" i="34"/>
  <c r="R54" i="34"/>
  <c r="S54" i="34"/>
  <c r="T54" i="34"/>
  <c r="U54" i="34"/>
  <c r="V54" i="34"/>
  <c r="W54" i="34"/>
  <c r="X54" i="34"/>
  <c r="Y54" i="34"/>
  <c r="K55" i="34"/>
  <c r="L55" i="34"/>
  <c r="M55" i="34"/>
  <c r="N55" i="34"/>
  <c r="O55" i="34"/>
  <c r="P55" i="34"/>
  <c r="Q55" i="34"/>
  <c r="R55" i="34"/>
  <c r="S55" i="34"/>
  <c r="T55" i="34"/>
  <c r="U55" i="34"/>
  <c r="V55" i="34"/>
  <c r="W55" i="34"/>
  <c r="X55" i="34"/>
  <c r="Y55" i="34"/>
  <c r="K56" i="34"/>
  <c r="L56" i="34"/>
  <c r="M56" i="34"/>
  <c r="N56" i="34"/>
  <c r="O56" i="34"/>
  <c r="P56" i="34"/>
  <c r="Q56" i="34"/>
  <c r="R56" i="34"/>
  <c r="S56" i="34"/>
  <c r="T56" i="34"/>
  <c r="U56" i="34"/>
  <c r="V56" i="34"/>
  <c r="W56" i="34"/>
  <c r="X56" i="34"/>
  <c r="Y56" i="34"/>
  <c r="K57" i="34"/>
  <c r="L57" i="34"/>
  <c r="M57" i="34"/>
  <c r="N57" i="34"/>
  <c r="O57" i="34"/>
  <c r="P57" i="34"/>
  <c r="Q57" i="34"/>
  <c r="R57" i="34"/>
  <c r="S57" i="34"/>
  <c r="T57" i="34"/>
  <c r="U57" i="34"/>
  <c r="V57" i="34"/>
  <c r="W57" i="34"/>
  <c r="X57" i="34"/>
  <c r="Y57" i="34"/>
  <c r="K58" i="34"/>
  <c r="L58" i="34"/>
  <c r="M58" i="34"/>
  <c r="N58" i="34"/>
  <c r="O58" i="34"/>
  <c r="P58" i="34"/>
  <c r="Q58" i="34"/>
  <c r="R58" i="34"/>
  <c r="S58" i="34"/>
  <c r="T58" i="34"/>
  <c r="U58" i="34"/>
  <c r="V58" i="34"/>
  <c r="W58" i="34"/>
  <c r="X58" i="34"/>
  <c r="Y58" i="34"/>
  <c r="K59" i="34"/>
  <c r="L59" i="34"/>
  <c r="M59" i="34"/>
  <c r="N59" i="34"/>
  <c r="O59" i="34"/>
  <c r="P59" i="34"/>
  <c r="Q59" i="34"/>
  <c r="R59" i="34"/>
  <c r="S59" i="34"/>
  <c r="T59" i="34"/>
  <c r="U59" i="34"/>
  <c r="V59" i="34"/>
  <c r="W59" i="34"/>
  <c r="X59" i="34"/>
  <c r="Y59" i="34"/>
  <c r="K60" i="34"/>
  <c r="L60" i="34"/>
  <c r="M60" i="34"/>
  <c r="N60" i="34"/>
  <c r="O60" i="34"/>
  <c r="P60" i="34"/>
  <c r="Q60" i="34"/>
  <c r="R60" i="34"/>
  <c r="S60" i="34"/>
  <c r="T60" i="34"/>
  <c r="U60" i="34"/>
  <c r="V60" i="34"/>
  <c r="W60" i="34"/>
  <c r="X60" i="34"/>
  <c r="Y60" i="34"/>
  <c r="K61" i="34"/>
  <c r="L61" i="34"/>
  <c r="M61" i="34"/>
  <c r="N61" i="34"/>
  <c r="O61" i="34"/>
  <c r="P61" i="34"/>
  <c r="Q61" i="34"/>
  <c r="R61" i="34"/>
  <c r="S61" i="34"/>
  <c r="T61" i="34"/>
  <c r="U61" i="34"/>
  <c r="V61" i="34"/>
  <c r="W61" i="34"/>
  <c r="X61" i="34"/>
  <c r="Y61" i="34"/>
  <c r="K62" i="34"/>
  <c r="L62" i="34"/>
  <c r="M62" i="34"/>
  <c r="N62" i="34"/>
  <c r="O62" i="34"/>
  <c r="P62" i="34"/>
  <c r="Q62" i="34"/>
  <c r="R62" i="34"/>
  <c r="S62" i="34"/>
  <c r="T62" i="34"/>
  <c r="U62" i="34"/>
  <c r="V62" i="34"/>
  <c r="W62" i="34"/>
  <c r="X62" i="34"/>
  <c r="Y62" i="34"/>
  <c r="K63" i="34"/>
  <c r="L63" i="34"/>
  <c r="M63" i="34"/>
  <c r="N63" i="34"/>
  <c r="O63" i="34"/>
  <c r="P63" i="34"/>
  <c r="Q63" i="34"/>
  <c r="R63" i="34"/>
  <c r="S63" i="34"/>
  <c r="T63" i="34"/>
  <c r="U63" i="34"/>
  <c r="V63" i="34"/>
  <c r="W63" i="34"/>
  <c r="X63" i="34"/>
  <c r="Y63" i="34"/>
  <c r="K64" i="34"/>
  <c r="L64" i="34"/>
  <c r="M64" i="34"/>
  <c r="N64" i="34"/>
  <c r="O64" i="34"/>
  <c r="P64" i="34"/>
  <c r="Q64" i="34"/>
  <c r="R64" i="34"/>
  <c r="S64" i="34"/>
  <c r="T64" i="34"/>
  <c r="U64" i="34"/>
  <c r="V64" i="34"/>
  <c r="W64" i="34"/>
  <c r="X64" i="34"/>
  <c r="Y64" i="34"/>
  <c r="K65" i="34"/>
  <c r="L65" i="34"/>
  <c r="M65" i="34"/>
  <c r="N65" i="34"/>
  <c r="O65" i="34"/>
  <c r="P65" i="34"/>
  <c r="Q65" i="34"/>
  <c r="R65" i="34"/>
  <c r="S65" i="34"/>
  <c r="T65" i="34"/>
  <c r="U65" i="34"/>
  <c r="V65" i="34"/>
  <c r="W65" i="34"/>
  <c r="X65" i="34"/>
  <c r="Y65" i="34"/>
  <c r="K66" i="34"/>
  <c r="L66" i="34"/>
  <c r="M66" i="34"/>
  <c r="N66" i="34"/>
  <c r="O66" i="34"/>
  <c r="P66" i="34"/>
  <c r="Q66" i="34"/>
  <c r="R66" i="34"/>
  <c r="S66" i="34"/>
  <c r="T66" i="34"/>
  <c r="U66" i="34"/>
  <c r="V66" i="34"/>
  <c r="W66" i="34"/>
  <c r="X66" i="34"/>
  <c r="Y66" i="34"/>
  <c r="K67" i="34"/>
  <c r="L67" i="34"/>
  <c r="M67" i="34"/>
  <c r="N67" i="34"/>
  <c r="O67" i="34"/>
  <c r="P67" i="34"/>
  <c r="Q67" i="34"/>
  <c r="R67" i="34"/>
  <c r="S67" i="34"/>
  <c r="T67" i="34"/>
  <c r="U67" i="34"/>
  <c r="V67" i="34"/>
  <c r="W67" i="34"/>
  <c r="X67" i="34"/>
  <c r="Y67" i="34"/>
  <c r="K68" i="34"/>
  <c r="L68" i="34"/>
  <c r="M68" i="34"/>
  <c r="N68" i="34"/>
  <c r="O68" i="34"/>
  <c r="P68" i="34"/>
  <c r="Q68" i="34"/>
  <c r="R68" i="34"/>
  <c r="S68" i="34"/>
  <c r="T68" i="34"/>
  <c r="U68" i="34"/>
  <c r="V68" i="34"/>
  <c r="W68" i="34"/>
  <c r="X68" i="34"/>
  <c r="Y68" i="34"/>
  <c r="K69" i="34"/>
  <c r="L69" i="34"/>
  <c r="M69" i="34"/>
  <c r="N69" i="34"/>
  <c r="O69" i="34"/>
  <c r="P69" i="34"/>
  <c r="Q69" i="34"/>
  <c r="R69" i="34"/>
  <c r="S69" i="34"/>
  <c r="T69" i="34"/>
  <c r="U69" i="34"/>
  <c r="V69" i="34"/>
  <c r="W69" i="34"/>
  <c r="X69" i="34"/>
  <c r="Y69" i="34"/>
  <c r="K70" i="34"/>
  <c r="L70" i="34"/>
  <c r="M70" i="34"/>
  <c r="N70" i="34"/>
  <c r="O70" i="34"/>
  <c r="P70" i="34"/>
  <c r="Q70" i="34"/>
  <c r="R70" i="34"/>
  <c r="S70" i="34"/>
  <c r="T70" i="34"/>
  <c r="U70" i="34"/>
  <c r="V70" i="34"/>
  <c r="W70" i="34"/>
  <c r="X70" i="34"/>
  <c r="Y70" i="34"/>
  <c r="K71" i="34"/>
  <c r="L71" i="34"/>
  <c r="M71" i="34"/>
  <c r="N71" i="34"/>
  <c r="O71" i="34"/>
  <c r="P71" i="34"/>
  <c r="Q71" i="34"/>
  <c r="R71" i="34"/>
  <c r="S71" i="34"/>
  <c r="T71" i="34"/>
  <c r="U71" i="34"/>
  <c r="V71" i="34"/>
  <c r="W71" i="34"/>
  <c r="X71" i="34"/>
  <c r="Y71" i="34"/>
  <c r="K72" i="34"/>
  <c r="L72" i="34"/>
  <c r="M72" i="34"/>
  <c r="N72" i="34"/>
  <c r="O72" i="34"/>
  <c r="P72" i="34"/>
  <c r="Q72" i="34"/>
  <c r="R72" i="34"/>
  <c r="S72" i="34"/>
  <c r="T72" i="34"/>
  <c r="U72" i="34"/>
  <c r="V72" i="34"/>
  <c r="W72" i="34"/>
  <c r="X72" i="34"/>
  <c r="Y72" i="34"/>
  <c r="K73" i="34"/>
  <c r="L73" i="34"/>
  <c r="M73" i="34"/>
  <c r="N73" i="34"/>
  <c r="O73" i="34"/>
  <c r="P73" i="34"/>
  <c r="Q73" i="34"/>
  <c r="R73" i="34"/>
  <c r="S73" i="34"/>
  <c r="T73" i="34"/>
  <c r="U73" i="34"/>
  <c r="V73" i="34"/>
  <c r="W73" i="34"/>
  <c r="X73" i="34"/>
  <c r="Y73" i="34"/>
  <c r="K74" i="34"/>
  <c r="L74" i="34"/>
  <c r="M74" i="34"/>
  <c r="N74" i="34"/>
  <c r="O74" i="34"/>
  <c r="P74" i="34"/>
  <c r="Q74" i="34"/>
  <c r="R74" i="34"/>
  <c r="S74" i="34"/>
  <c r="T74" i="34"/>
  <c r="U74" i="34"/>
  <c r="V74" i="34"/>
  <c r="W74" i="34"/>
  <c r="X74" i="34"/>
  <c r="Y74" i="34"/>
  <c r="K75" i="34"/>
  <c r="L75" i="34"/>
  <c r="M75" i="34"/>
  <c r="N75" i="34"/>
  <c r="O75" i="34"/>
  <c r="P75" i="34"/>
  <c r="Q75" i="34"/>
  <c r="R75" i="34"/>
  <c r="S75" i="34"/>
  <c r="T75" i="34"/>
  <c r="U75" i="34"/>
  <c r="V75" i="34"/>
  <c r="W75" i="34"/>
  <c r="X75" i="34"/>
  <c r="Y75" i="34"/>
  <c r="K76" i="34"/>
  <c r="L76" i="34"/>
  <c r="M76" i="34"/>
  <c r="N76" i="34"/>
  <c r="O76" i="34"/>
  <c r="P76" i="34"/>
  <c r="Q76" i="34"/>
  <c r="R76" i="34"/>
  <c r="S76" i="34"/>
  <c r="T76" i="34"/>
  <c r="U76" i="34"/>
  <c r="V76" i="34"/>
  <c r="W76" i="34"/>
  <c r="X76" i="34"/>
  <c r="Y76" i="34"/>
  <c r="K77" i="34"/>
  <c r="L77" i="34"/>
  <c r="M77" i="34"/>
  <c r="N77" i="34"/>
  <c r="O77" i="34"/>
  <c r="P77" i="34"/>
  <c r="Q77" i="34"/>
  <c r="R77" i="34"/>
  <c r="S77" i="34"/>
  <c r="T77" i="34"/>
  <c r="U77" i="34"/>
  <c r="V77" i="34"/>
  <c r="W77" i="34"/>
  <c r="X77" i="34"/>
  <c r="Y77" i="34"/>
  <c r="K78" i="34"/>
  <c r="L78" i="34"/>
  <c r="M78" i="34"/>
  <c r="N78" i="34"/>
  <c r="O78" i="34"/>
  <c r="P78" i="34"/>
  <c r="Q78" i="34"/>
  <c r="R78" i="34"/>
  <c r="S78" i="34"/>
  <c r="T78" i="34"/>
  <c r="U78" i="34"/>
  <c r="V78" i="34"/>
  <c r="W78" i="34"/>
  <c r="X78" i="34"/>
  <c r="Y78" i="34"/>
  <c r="K79" i="34"/>
  <c r="L79" i="34"/>
  <c r="M79" i="34"/>
  <c r="N79" i="34"/>
  <c r="O79" i="34"/>
  <c r="P79" i="34"/>
  <c r="Q79" i="34"/>
  <c r="R79" i="34"/>
  <c r="S79" i="34"/>
  <c r="T79" i="34"/>
  <c r="U79" i="34"/>
  <c r="V79" i="34"/>
  <c r="W79" i="34"/>
  <c r="X79" i="34"/>
  <c r="Y79" i="34"/>
  <c r="K80" i="34"/>
  <c r="L80" i="34"/>
  <c r="M80" i="34"/>
  <c r="N80" i="34"/>
  <c r="O80" i="34"/>
  <c r="P80" i="34"/>
  <c r="Q80" i="34"/>
  <c r="R80" i="34"/>
  <c r="S80" i="34"/>
  <c r="T80" i="34"/>
  <c r="U80" i="34"/>
  <c r="V80" i="34"/>
  <c r="W80" i="34"/>
  <c r="X80" i="34"/>
  <c r="Y80" i="34"/>
  <c r="K81" i="34"/>
  <c r="L81" i="34"/>
  <c r="M81" i="34"/>
  <c r="N81" i="34"/>
  <c r="O81" i="34"/>
  <c r="P81" i="34"/>
  <c r="Q81" i="34"/>
  <c r="R81" i="34"/>
  <c r="S81" i="34"/>
  <c r="T81" i="34"/>
  <c r="U81" i="34"/>
  <c r="V81" i="34"/>
  <c r="W81" i="34"/>
  <c r="X81" i="34"/>
  <c r="Y81" i="34"/>
  <c r="K82" i="34"/>
  <c r="L82" i="34"/>
  <c r="M82" i="34"/>
  <c r="N82" i="34"/>
  <c r="O82" i="34"/>
  <c r="P82" i="34"/>
  <c r="Q82" i="34"/>
  <c r="R82" i="34"/>
  <c r="S82" i="34"/>
  <c r="T82" i="34"/>
  <c r="U82" i="34"/>
  <c r="V82" i="34"/>
  <c r="W82" i="34"/>
  <c r="X82" i="34"/>
  <c r="Y82" i="34"/>
  <c r="K83" i="34"/>
  <c r="L83" i="34"/>
  <c r="M83" i="34"/>
  <c r="N83" i="34"/>
  <c r="O83" i="34"/>
  <c r="P83" i="34"/>
  <c r="Q83" i="34"/>
  <c r="R83" i="34"/>
  <c r="S83" i="34"/>
  <c r="T83" i="34"/>
  <c r="U83" i="34"/>
  <c r="V83" i="34"/>
  <c r="W83" i="34"/>
  <c r="X83" i="34"/>
  <c r="Y83" i="34"/>
  <c r="K84" i="34"/>
  <c r="L84" i="34"/>
  <c r="M84" i="34"/>
  <c r="N84" i="34"/>
  <c r="O84" i="34"/>
  <c r="P84" i="34"/>
  <c r="Q84" i="34"/>
  <c r="R84" i="34"/>
  <c r="S84" i="34"/>
  <c r="T84" i="34"/>
  <c r="U84" i="34"/>
  <c r="V84" i="34"/>
  <c r="W84" i="34"/>
  <c r="X84" i="34"/>
  <c r="Y84" i="34"/>
  <c r="K85" i="34"/>
  <c r="L85" i="34"/>
  <c r="M85" i="34"/>
  <c r="N85" i="34"/>
  <c r="O85" i="34"/>
  <c r="P85" i="34"/>
  <c r="Q85" i="34"/>
  <c r="R85" i="34"/>
  <c r="S85" i="34"/>
  <c r="T85" i="34"/>
  <c r="U85" i="34"/>
  <c r="V85" i="34"/>
  <c r="W85" i="34"/>
  <c r="X85" i="34"/>
  <c r="Y85" i="34"/>
  <c r="K86" i="34"/>
  <c r="L86" i="34"/>
  <c r="M86" i="34"/>
  <c r="N86" i="34"/>
  <c r="O86" i="34"/>
  <c r="P86" i="34"/>
  <c r="Q86" i="34"/>
  <c r="R86" i="34"/>
  <c r="S86" i="34"/>
  <c r="T86" i="34"/>
  <c r="U86" i="34"/>
  <c r="V86" i="34"/>
  <c r="W86" i="34"/>
  <c r="X86" i="34"/>
  <c r="Y86" i="34"/>
  <c r="K87" i="34"/>
  <c r="L87" i="34"/>
  <c r="M87" i="34"/>
  <c r="N87" i="34"/>
  <c r="O87" i="34"/>
  <c r="P87" i="34"/>
  <c r="Q87" i="34"/>
  <c r="R87" i="34"/>
  <c r="S87" i="34"/>
  <c r="T87" i="34"/>
  <c r="U87" i="34"/>
  <c r="V87" i="34"/>
  <c r="W87" i="34"/>
  <c r="X87" i="34"/>
  <c r="Y87" i="34"/>
  <c r="K88" i="34"/>
  <c r="L88" i="34"/>
  <c r="M88" i="34"/>
  <c r="N88" i="34"/>
  <c r="O88" i="34"/>
  <c r="P88" i="34"/>
  <c r="Q88" i="34"/>
  <c r="R88" i="34"/>
  <c r="S88" i="34"/>
  <c r="T88" i="34"/>
  <c r="U88" i="34"/>
  <c r="V88" i="34"/>
  <c r="W88" i="34"/>
  <c r="X88" i="34"/>
  <c r="Y88" i="34"/>
  <c r="K89" i="34"/>
  <c r="L89" i="34"/>
  <c r="M89" i="34"/>
  <c r="N89" i="34"/>
  <c r="O89" i="34"/>
  <c r="P89" i="34"/>
  <c r="Q89" i="34"/>
  <c r="R89" i="34"/>
  <c r="S89" i="34"/>
  <c r="T89" i="34"/>
  <c r="U89" i="34"/>
  <c r="V89" i="34"/>
  <c r="W89" i="34"/>
  <c r="X89" i="34"/>
  <c r="Y89" i="34"/>
  <c r="K90" i="34"/>
  <c r="L90" i="34"/>
  <c r="M90" i="34"/>
  <c r="N90" i="34"/>
  <c r="O90" i="34"/>
  <c r="P90" i="34"/>
  <c r="Q90" i="34"/>
  <c r="R90" i="34"/>
  <c r="S90" i="34"/>
  <c r="T90" i="34"/>
  <c r="U90" i="34"/>
  <c r="V90" i="34"/>
  <c r="W90" i="34"/>
  <c r="X90" i="34"/>
  <c r="Y90" i="34"/>
  <c r="K91" i="34"/>
  <c r="L91" i="34"/>
  <c r="M91" i="34"/>
  <c r="N91" i="34"/>
  <c r="O91" i="34"/>
  <c r="P91" i="34"/>
  <c r="Q91" i="34"/>
  <c r="R91" i="34"/>
  <c r="S91" i="34"/>
  <c r="T91" i="34"/>
  <c r="U91" i="34"/>
  <c r="V91" i="34"/>
  <c r="W91" i="34"/>
  <c r="X91" i="34"/>
  <c r="Y91" i="34"/>
  <c r="K92" i="34"/>
  <c r="L92" i="34"/>
  <c r="M92" i="34"/>
  <c r="N92" i="34"/>
  <c r="O92" i="34"/>
  <c r="P92" i="34"/>
  <c r="Q92" i="34"/>
  <c r="R92" i="34"/>
  <c r="S92" i="34"/>
  <c r="T92" i="34"/>
  <c r="U92" i="34"/>
  <c r="V92" i="34"/>
  <c r="W92" i="34"/>
  <c r="X92" i="34"/>
  <c r="Y92" i="34"/>
  <c r="K93" i="34"/>
  <c r="L93" i="34"/>
  <c r="M93" i="34"/>
  <c r="N93" i="34"/>
  <c r="O93" i="34"/>
  <c r="P93" i="34"/>
  <c r="Q93" i="34"/>
  <c r="R93" i="34"/>
  <c r="S93" i="34"/>
  <c r="T93" i="34"/>
  <c r="U93" i="34"/>
  <c r="V93" i="34"/>
  <c r="W93" i="34"/>
  <c r="X93" i="34"/>
  <c r="Y93" i="34"/>
  <c r="K94" i="34"/>
  <c r="L94" i="34"/>
  <c r="M94" i="34"/>
  <c r="N94" i="34"/>
  <c r="O94" i="34"/>
  <c r="P94" i="34"/>
  <c r="Q94" i="34"/>
  <c r="R94" i="34"/>
  <c r="S94" i="34"/>
  <c r="T94" i="34"/>
  <c r="U94" i="34"/>
  <c r="V94" i="34"/>
  <c r="W94" i="34"/>
  <c r="X94" i="34"/>
  <c r="Y94" i="34"/>
  <c r="K95" i="34"/>
  <c r="L95" i="34"/>
  <c r="M95" i="34"/>
  <c r="N95" i="34"/>
  <c r="O95" i="34"/>
  <c r="P95" i="34"/>
  <c r="Q95" i="34"/>
  <c r="R95" i="34"/>
  <c r="S95" i="34"/>
  <c r="T95" i="34"/>
  <c r="U95" i="34"/>
  <c r="V95" i="34"/>
  <c r="W95" i="34"/>
  <c r="X95" i="34"/>
  <c r="Y95" i="34"/>
  <c r="K96" i="34"/>
  <c r="L96" i="34"/>
  <c r="M96" i="34"/>
  <c r="N96" i="34"/>
  <c r="O96" i="34"/>
  <c r="P96" i="34"/>
  <c r="Q96" i="34"/>
  <c r="R96" i="34"/>
  <c r="S96" i="34"/>
  <c r="T96" i="34"/>
  <c r="U96" i="34"/>
  <c r="V96" i="34"/>
  <c r="W96" i="34"/>
  <c r="X96" i="34"/>
  <c r="Y96" i="34"/>
  <c r="K97" i="34"/>
  <c r="L97" i="34"/>
  <c r="M97" i="34"/>
  <c r="N97" i="34"/>
  <c r="O97" i="34"/>
  <c r="P97" i="34"/>
  <c r="Q97" i="34"/>
  <c r="R97" i="34"/>
  <c r="S97" i="34"/>
  <c r="T97" i="34"/>
  <c r="U97" i="34"/>
  <c r="V97" i="34"/>
  <c r="W97" i="34"/>
  <c r="X97" i="34"/>
  <c r="Y97" i="34"/>
  <c r="K98" i="34"/>
  <c r="L98" i="34"/>
  <c r="M98" i="34"/>
  <c r="N98" i="34"/>
  <c r="O98" i="34"/>
  <c r="P98" i="34"/>
  <c r="Q98" i="34"/>
  <c r="R98" i="34"/>
  <c r="S98" i="34"/>
  <c r="T98" i="34"/>
  <c r="U98" i="34"/>
  <c r="V98" i="34"/>
  <c r="W98" i="34"/>
  <c r="X98" i="34"/>
  <c r="Y98" i="34"/>
  <c r="K99" i="34"/>
  <c r="L99" i="34"/>
  <c r="M99" i="34"/>
  <c r="N99" i="34"/>
  <c r="O99" i="34"/>
  <c r="P99" i="34"/>
  <c r="Q99" i="34"/>
  <c r="R99" i="34"/>
  <c r="S99" i="34"/>
  <c r="T99" i="34"/>
  <c r="U99" i="34"/>
  <c r="V99" i="34"/>
  <c r="W99" i="34"/>
  <c r="X99" i="34"/>
  <c r="Y99" i="34"/>
  <c r="K100" i="34"/>
  <c r="L100" i="34"/>
  <c r="M100" i="34"/>
  <c r="N100" i="34"/>
  <c r="O100" i="34"/>
  <c r="P100" i="34"/>
  <c r="Q100" i="34"/>
  <c r="R100" i="34"/>
  <c r="S100" i="34"/>
  <c r="T100" i="34"/>
  <c r="U100" i="34"/>
  <c r="V100" i="34"/>
  <c r="W100" i="34"/>
  <c r="X100" i="34"/>
  <c r="Y100" i="34"/>
  <c r="K101" i="34"/>
  <c r="L101" i="34"/>
  <c r="M101" i="34"/>
  <c r="N101" i="34"/>
  <c r="O101" i="34"/>
  <c r="P101" i="34"/>
  <c r="Q101" i="34"/>
  <c r="R101" i="34"/>
  <c r="S101" i="34"/>
  <c r="T101" i="34"/>
  <c r="U101" i="34"/>
  <c r="V101" i="34"/>
  <c r="W101" i="34"/>
  <c r="X101" i="34"/>
  <c r="Y101" i="34"/>
  <c r="K102" i="34"/>
  <c r="L102" i="34"/>
  <c r="M102" i="34"/>
  <c r="N102" i="34"/>
  <c r="O102" i="34"/>
  <c r="P102" i="34"/>
  <c r="Q102" i="34"/>
  <c r="R102" i="34"/>
  <c r="S102" i="34"/>
  <c r="T102" i="34"/>
  <c r="U102" i="34"/>
  <c r="V102" i="34"/>
  <c r="W102" i="34"/>
  <c r="X102" i="34"/>
  <c r="Y102" i="34"/>
  <c r="K103" i="34"/>
  <c r="L103" i="34"/>
  <c r="M103" i="34"/>
  <c r="N103" i="34"/>
  <c r="O103" i="34"/>
  <c r="P103" i="34"/>
  <c r="Q103" i="34"/>
  <c r="R103" i="34"/>
  <c r="S103" i="34"/>
  <c r="T103" i="34"/>
  <c r="U103" i="34"/>
  <c r="V103" i="34"/>
  <c r="W103" i="34"/>
  <c r="X103" i="34"/>
  <c r="Y103" i="34"/>
  <c r="K104" i="34"/>
  <c r="L104" i="34"/>
  <c r="M104" i="34"/>
  <c r="N104" i="34"/>
  <c r="O104" i="34"/>
  <c r="P104" i="34"/>
  <c r="Q104" i="34"/>
  <c r="R104" i="34"/>
  <c r="S104" i="34"/>
  <c r="T104" i="34"/>
  <c r="U104" i="34"/>
  <c r="V104" i="34"/>
  <c r="W104" i="34"/>
  <c r="X104" i="34"/>
  <c r="Y104" i="34"/>
  <c r="K105" i="34"/>
  <c r="L105" i="34"/>
  <c r="M105" i="34"/>
  <c r="N105" i="34"/>
  <c r="O105" i="34"/>
  <c r="P105" i="34"/>
  <c r="Q105" i="34"/>
  <c r="R105" i="34"/>
  <c r="S105" i="34"/>
  <c r="T105" i="34"/>
  <c r="U105" i="34"/>
  <c r="V105" i="34"/>
  <c r="W105" i="34"/>
  <c r="X105" i="34"/>
  <c r="Y105" i="34"/>
  <c r="K106" i="34"/>
  <c r="L106" i="34"/>
  <c r="M106" i="34"/>
  <c r="N106" i="34"/>
  <c r="O106" i="34"/>
  <c r="P106" i="34"/>
  <c r="Q106" i="34"/>
  <c r="R106" i="34"/>
  <c r="S106" i="34"/>
  <c r="T106" i="34"/>
  <c r="U106" i="34"/>
  <c r="V106" i="34"/>
  <c r="W106" i="34"/>
  <c r="X106" i="34"/>
  <c r="Y106" i="34"/>
  <c r="K107" i="34"/>
  <c r="L107" i="34"/>
  <c r="M107" i="34"/>
  <c r="N107" i="34"/>
  <c r="O107" i="34"/>
  <c r="P107" i="34"/>
  <c r="Q107" i="34"/>
  <c r="R107" i="34"/>
  <c r="S107" i="34"/>
  <c r="T107" i="34"/>
  <c r="U107" i="34"/>
  <c r="V107" i="34"/>
  <c r="W107" i="34"/>
  <c r="X107" i="34"/>
  <c r="Y107" i="34"/>
  <c r="K108" i="34"/>
  <c r="L108" i="34"/>
  <c r="M108" i="34"/>
  <c r="N108" i="34"/>
  <c r="O108" i="34"/>
  <c r="P108" i="34"/>
  <c r="Q108" i="34"/>
  <c r="R108" i="34"/>
  <c r="S108" i="34"/>
  <c r="T108" i="34"/>
  <c r="U108" i="34"/>
  <c r="V108" i="34"/>
  <c r="W108" i="34"/>
  <c r="X108" i="34"/>
  <c r="Y108" i="34"/>
  <c r="K109" i="34"/>
  <c r="L109" i="34"/>
  <c r="M109" i="34"/>
  <c r="N109" i="34"/>
  <c r="O109" i="34"/>
  <c r="P109" i="34"/>
  <c r="Q109" i="34"/>
  <c r="R109" i="34"/>
  <c r="S109" i="34"/>
  <c r="T109" i="34"/>
  <c r="U109" i="34"/>
  <c r="V109" i="34"/>
  <c r="W109" i="34"/>
  <c r="X109" i="34"/>
  <c r="Y109" i="34"/>
  <c r="K110" i="34"/>
  <c r="L110" i="34"/>
  <c r="M110" i="34"/>
  <c r="N110" i="34"/>
  <c r="O110" i="34"/>
  <c r="P110" i="34"/>
  <c r="Q110" i="34"/>
  <c r="R110" i="34"/>
  <c r="S110" i="34"/>
  <c r="T110" i="34"/>
  <c r="U110" i="34"/>
  <c r="V110" i="34"/>
  <c r="W110" i="34"/>
  <c r="X110" i="34"/>
  <c r="Y110" i="34"/>
  <c r="K111" i="34"/>
  <c r="L111" i="34"/>
  <c r="M111" i="34"/>
  <c r="N111" i="34"/>
  <c r="O111" i="34"/>
  <c r="P111" i="34"/>
  <c r="Q111" i="34"/>
  <c r="R111" i="34"/>
  <c r="S111" i="34"/>
  <c r="T111" i="34"/>
  <c r="U111" i="34"/>
  <c r="V111" i="34"/>
  <c r="W111" i="34"/>
  <c r="X111" i="34"/>
  <c r="Y111" i="34"/>
  <c r="K112" i="34"/>
  <c r="L112" i="34"/>
  <c r="M112" i="34"/>
  <c r="N112" i="34"/>
  <c r="O112" i="34"/>
  <c r="P112" i="34"/>
  <c r="Q112" i="34"/>
  <c r="R112" i="34"/>
  <c r="S112" i="34"/>
  <c r="T112" i="34"/>
  <c r="U112" i="34"/>
  <c r="V112" i="34"/>
  <c r="W112" i="34"/>
  <c r="X112" i="34"/>
  <c r="Y112" i="34"/>
  <c r="K113" i="34"/>
  <c r="L113" i="34"/>
  <c r="M113" i="34"/>
  <c r="N113" i="34"/>
  <c r="O113" i="34"/>
  <c r="P113" i="34"/>
  <c r="Q113" i="34"/>
  <c r="R113" i="34"/>
  <c r="S113" i="34"/>
  <c r="T113" i="34"/>
  <c r="U113" i="34"/>
  <c r="V113" i="34"/>
  <c r="W113" i="34"/>
  <c r="X113" i="34"/>
  <c r="Y113" i="34"/>
  <c r="K114" i="34"/>
  <c r="L114" i="34"/>
  <c r="M114" i="34"/>
  <c r="N114" i="34"/>
  <c r="O114" i="34"/>
  <c r="P114" i="34"/>
  <c r="Q114" i="34"/>
  <c r="R114" i="34"/>
  <c r="S114" i="34"/>
  <c r="T114" i="34"/>
  <c r="U114" i="34"/>
  <c r="V114" i="34"/>
  <c r="W114" i="34"/>
  <c r="X114" i="34"/>
  <c r="Y114" i="34"/>
  <c r="K115" i="34"/>
  <c r="L115" i="34"/>
  <c r="M115" i="34"/>
  <c r="N115" i="34"/>
  <c r="O115" i="34"/>
  <c r="P115" i="34"/>
  <c r="Q115" i="34"/>
  <c r="R115" i="34"/>
  <c r="S115" i="34"/>
  <c r="T115" i="34"/>
  <c r="U115" i="34"/>
  <c r="V115" i="34"/>
  <c r="W115" i="34"/>
  <c r="X115" i="34"/>
  <c r="Y115" i="34"/>
  <c r="K116" i="34"/>
  <c r="L116" i="34"/>
  <c r="M116" i="34"/>
  <c r="N116" i="34"/>
  <c r="O116" i="34"/>
  <c r="P116" i="34"/>
  <c r="Q116" i="34"/>
  <c r="R116" i="34"/>
  <c r="S116" i="34"/>
  <c r="T116" i="34"/>
  <c r="U116" i="34"/>
  <c r="V116" i="34"/>
  <c r="W116" i="34"/>
  <c r="X116" i="34"/>
  <c r="Y116" i="34"/>
  <c r="K117" i="34"/>
  <c r="L117" i="34"/>
  <c r="M117" i="34"/>
  <c r="N117" i="34"/>
  <c r="O117" i="34"/>
  <c r="P117" i="34"/>
  <c r="Q117" i="34"/>
  <c r="R117" i="34"/>
  <c r="S117" i="34"/>
  <c r="T117" i="34"/>
  <c r="U117" i="34"/>
  <c r="V117" i="34"/>
  <c r="W117" i="34"/>
  <c r="X117" i="34"/>
  <c r="Y117" i="34"/>
  <c r="K118" i="34"/>
  <c r="L118" i="34"/>
  <c r="M118" i="34"/>
  <c r="N118" i="34"/>
  <c r="O118" i="34"/>
  <c r="P118" i="34"/>
  <c r="Q118" i="34"/>
  <c r="R118" i="34"/>
  <c r="S118" i="34"/>
  <c r="T118" i="34"/>
  <c r="U118" i="34"/>
  <c r="V118" i="34"/>
  <c r="W118" i="34"/>
  <c r="X118" i="34"/>
  <c r="Y118" i="34"/>
  <c r="K119" i="34"/>
  <c r="L119" i="34"/>
  <c r="M119" i="34"/>
  <c r="N119" i="34"/>
  <c r="O119" i="34"/>
  <c r="P119" i="34"/>
  <c r="Q119" i="34"/>
  <c r="R119" i="34"/>
  <c r="S119" i="34"/>
  <c r="T119" i="34"/>
  <c r="U119" i="34"/>
  <c r="V119" i="34"/>
  <c r="W119" i="34"/>
  <c r="X119" i="34"/>
  <c r="Y119" i="34"/>
  <c r="K120" i="34"/>
  <c r="L120" i="34"/>
  <c r="M120" i="34"/>
  <c r="N120" i="34"/>
  <c r="O120" i="34"/>
  <c r="P120" i="34"/>
  <c r="Q120" i="34"/>
  <c r="R120" i="34"/>
  <c r="S120" i="34"/>
  <c r="T120" i="34"/>
  <c r="U120" i="34"/>
  <c r="V120" i="34"/>
  <c r="W120" i="34"/>
  <c r="X120" i="34"/>
  <c r="Y120" i="34"/>
  <c r="K121" i="34"/>
  <c r="L121" i="34"/>
  <c r="M121" i="34"/>
  <c r="N121" i="34"/>
  <c r="O121" i="34"/>
  <c r="P121" i="34"/>
  <c r="Q121" i="34"/>
  <c r="R121" i="34"/>
  <c r="S121" i="34"/>
  <c r="T121" i="34"/>
  <c r="U121" i="34"/>
  <c r="V121" i="34"/>
  <c r="W121" i="34"/>
  <c r="X121" i="34"/>
  <c r="Y121" i="34"/>
  <c r="K122" i="34"/>
  <c r="L122" i="34"/>
  <c r="M122" i="34"/>
  <c r="N122" i="34"/>
  <c r="O122" i="34"/>
  <c r="P122" i="34"/>
  <c r="Q122" i="34"/>
  <c r="R122" i="34"/>
  <c r="S122" i="34"/>
  <c r="T122" i="34"/>
  <c r="U122" i="34"/>
  <c r="V122" i="34"/>
  <c r="W122" i="34"/>
  <c r="X122" i="34"/>
  <c r="Y122" i="34"/>
  <c r="K123" i="34"/>
  <c r="L123" i="34"/>
  <c r="M123" i="34"/>
  <c r="N123" i="34"/>
  <c r="O123" i="34"/>
  <c r="P123" i="34"/>
  <c r="Q123" i="34"/>
  <c r="R123" i="34"/>
  <c r="S123" i="34"/>
  <c r="T123" i="34"/>
  <c r="U123" i="34"/>
  <c r="V123" i="34"/>
  <c r="W123" i="34"/>
  <c r="X123" i="34"/>
  <c r="Y123" i="34"/>
  <c r="K124" i="34"/>
  <c r="L124" i="34"/>
  <c r="M124" i="34"/>
  <c r="N124" i="34"/>
  <c r="O124" i="34"/>
  <c r="P124" i="34"/>
  <c r="Q124" i="34"/>
  <c r="R124" i="34"/>
  <c r="S124" i="34"/>
  <c r="T124" i="34"/>
  <c r="U124" i="34"/>
  <c r="V124" i="34"/>
  <c r="W124" i="34"/>
  <c r="X124" i="34"/>
  <c r="Y124" i="34"/>
  <c r="K125" i="34"/>
  <c r="L125" i="34"/>
  <c r="M125" i="34"/>
  <c r="N125" i="34"/>
  <c r="O125" i="34"/>
  <c r="P125" i="34"/>
  <c r="Q125" i="34"/>
  <c r="R125" i="34"/>
  <c r="S125" i="34"/>
  <c r="T125" i="34"/>
  <c r="U125" i="34"/>
  <c r="V125" i="34"/>
  <c r="W125" i="34"/>
  <c r="X125" i="34"/>
  <c r="Y125" i="34"/>
  <c r="K126" i="34"/>
  <c r="L126" i="34"/>
  <c r="M126" i="34"/>
  <c r="N126" i="34"/>
  <c r="O126" i="34"/>
  <c r="P126" i="34"/>
  <c r="Q126" i="34"/>
  <c r="R126" i="34"/>
  <c r="S126" i="34"/>
  <c r="T126" i="34"/>
  <c r="U126" i="34"/>
  <c r="V126" i="34"/>
  <c r="W126" i="34"/>
  <c r="X126" i="34"/>
  <c r="Y126" i="34"/>
  <c r="K127" i="34"/>
  <c r="L127" i="34"/>
  <c r="M127" i="34"/>
  <c r="N127" i="34"/>
  <c r="O127" i="34"/>
  <c r="P127" i="34"/>
  <c r="Q127" i="34"/>
  <c r="R127" i="34"/>
  <c r="S127" i="34"/>
  <c r="T127" i="34"/>
  <c r="U127" i="34"/>
  <c r="V127" i="34"/>
  <c r="W127" i="34"/>
  <c r="X127" i="34"/>
  <c r="Y127" i="34"/>
  <c r="K128" i="34"/>
  <c r="L128" i="34"/>
  <c r="M128" i="34"/>
  <c r="N128" i="34"/>
  <c r="O128" i="34"/>
  <c r="P128" i="34"/>
  <c r="Q128" i="34"/>
  <c r="R128" i="34"/>
  <c r="S128" i="34"/>
  <c r="T128" i="34"/>
  <c r="U128" i="34"/>
  <c r="V128" i="34"/>
  <c r="W128" i="34"/>
  <c r="X128" i="34"/>
  <c r="Y128" i="34"/>
  <c r="K129" i="34"/>
  <c r="L129" i="34"/>
  <c r="M129" i="34"/>
  <c r="N129" i="34"/>
  <c r="O129" i="34"/>
  <c r="P129" i="34"/>
  <c r="Q129" i="34"/>
  <c r="R129" i="34"/>
  <c r="S129" i="34"/>
  <c r="T129" i="34"/>
  <c r="U129" i="34"/>
  <c r="V129" i="34"/>
  <c r="W129" i="34"/>
  <c r="X129" i="34"/>
  <c r="Y129" i="34"/>
  <c r="K130" i="34"/>
  <c r="L130" i="34"/>
  <c r="M130" i="34"/>
  <c r="N130" i="34"/>
  <c r="O130" i="34"/>
  <c r="P130" i="34"/>
  <c r="Q130" i="34"/>
  <c r="R130" i="34"/>
  <c r="S130" i="34"/>
  <c r="T130" i="34"/>
  <c r="U130" i="34"/>
  <c r="V130" i="34"/>
  <c r="W130" i="34"/>
  <c r="X130" i="34"/>
  <c r="Y130" i="34"/>
  <c r="K131" i="34"/>
  <c r="L131" i="34"/>
  <c r="M131" i="34"/>
  <c r="N131" i="34"/>
  <c r="O131" i="34"/>
  <c r="P131" i="34"/>
  <c r="Q131" i="34"/>
  <c r="R131" i="34"/>
  <c r="S131" i="34"/>
  <c r="T131" i="34"/>
  <c r="U131" i="34"/>
  <c r="V131" i="34"/>
  <c r="W131" i="34"/>
  <c r="X131" i="34"/>
  <c r="Y131" i="34"/>
  <c r="K132" i="34"/>
  <c r="L132" i="34"/>
  <c r="M132" i="34"/>
  <c r="N132" i="34"/>
  <c r="O132" i="34"/>
  <c r="P132" i="34"/>
  <c r="Q132" i="34"/>
  <c r="R132" i="34"/>
  <c r="S132" i="34"/>
  <c r="T132" i="34"/>
  <c r="U132" i="34"/>
  <c r="V132" i="34"/>
  <c r="W132" i="34"/>
  <c r="X132" i="34"/>
  <c r="Y132" i="34"/>
  <c r="K133" i="34"/>
  <c r="L133" i="34"/>
  <c r="M133" i="34"/>
  <c r="N133" i="34"/>
  <c r="O133" i="34"/>
  <c r="P133" i="34"/>
  <c r="Q133" i="34"/>
  <c r="R133" i="34"/>
  <c r="S133" i="34"/>
  <c r="T133" i="34"/>
  <c r="U133" i="34"/>
  <c r="V133" i="34"/>
  <c r="W133" i="34"/>
  <c r="X133" i="34"/>
  <c r="Y133" i="34"/>
  <c r="K134" i="34"/>
  <c r="L134" i="34"/>
  <c r="M134" i="34"/>
  <c r="N134" i="34"/>
  <c r="O134" i="34"/>
  <c r="P134" i="34"/>
  <c r="Q134" i="34"/>
  <c r="R134" i="34"/>
  <c r="S134" i="34"/>
  <c r="T134" i="34"/>
  <c r="U134" i="34"/>
  <c r="V134" i="34"/>
  <c r="W134" i="34"/>
  <c r="X134" i="34"/>
  <c r="Y134" i="34"/>
  <c r="K135" i="34"/>
  <c r="L135" i="34"/>
  <c r="M135" i="34"/>
  <c r="N135" i="34"/>
  <c r="O135" i="34"/>
  <c r="P135" i="34"/>
  <c r="Q135" i="34"/>
  <c r="R135" i="34"/>
  <c r="S135" i="34"/>
  <c r="T135" i="34"/>
  <c r="U135" i="34"/>
  <c r="V135" i="34"/>
  <c r="W135" i="34"/>
  <c r="X135" i="34"/>
  <c r="Y135" i="34"/>
  <c r="K136" i="34"/>
  <c r="L136" i="34"/>
  <c r="M136" i="34"/>
  <c r="N136" i="34"/>
  <c r="O136" i="34"/>
  <c r="P136" i="34"/>
  <c r="Q136" i="34"/>
  <c r="R136" i="34"/>
  <c r="S136" i="34"/>
  <c r="T136" i="34"/>
  <c r="U136" i="34"/>
  <c r="V136" i="34"/>
  <c r="W136" i="34"/>
  <c r="X136" i="34"/>
  <c r="Y136" i="34"/>
  <c r="K137" i="34"/>
  <c r="L137" i="34"/>
  <c r="M137" i="34"/>
  <c r="N137" i="34"/>
  <c r="O137" i="34"/>
  <c r="P137" i="34"/>
  <c r="Q137" i="34"/>
  <c r="R137" i="34"/>
  <c r="S137" i="34"/>
  <c r="T137" i="34"/>
  <c r="U137" i="34"/>
  <c r="V137" i="34"/>
  <c r="W137" i="34"/>
  <c r="X137" i="34"/>
  <c r="Y137" i="34"/>
  <c r="K138" i="34"/>
  <c r="L138" i="34"/>
  <c r="M138" i="34"/>
  <c r="N138" i="34"/>
  <c r="O138" i="34"/>
  <c r="P138" i="34"/>
  <c r="Q138" i="34"/>
  <c r="R138" i="34"/>
  <c r="S138" i="34"/>
  <c r="T138" i="34"/>
  <c r="U138" i="34"/>
  <c r="V138" i="34"/>
  <c r="W138" i="34"/>
  <c r="X138" i="34"/>
  <c r="Y138" i="34"/>
  <c r="K139" i="34"/>
  <c r="L139" i="34"/>
  <c r="M139" i="34"/>
  <c r="N139" i="34"/>
  <c r="O139" i="34"/>
  <c r="P139" i="34"/>
  <c r="Q139" i="34"/>
  <c r="R139" i="34"/>
  <c r="S139" i="34"/>
  <c r="T139" i="34"/>
  <c r="U139" i="34"/>
  <c r="V139" i="34"/>
  <c r="W139" i="34"/>
  <c r="X139" i="34"/>
  <c r="Y139" i="34"/>
  <c r="K140" i="34"/>
  <c r="L140" i="34"/>
  <c r="M140" i="34"/>
  <c r="N140" i="34"/>
  <c r="O140" i="34"/>
  <c r="P140" i="34"/>
  <c r="Q140" i="34"/>
  <c r="R140" i="34"/>
  <c r="S140" i="34"/>
  <c r="T140" i="34"/>
  <c r="U140" i="34"/>
  <c r="V140" i="34"/>
  <c r="W140" i="34"/>
  <c r="X140" i="34"/>
  <c r="Y140" i="34"/>
  <c r="K141" i="34"/>
  <c r="L141" i="34"/>
  <c r="M141" i="34"/>
  <c r="N141" i="34"/>
  <c r="O141" i="34"/>
  <c r="P141" i="34"/>
  <c r="Q141" i="34"/>
  <c r="R141" i="34"/>
  <c r="S141" i="34"/>
  <c r="T141" i="34"/>
  <c r="U141" i="34"/>
  <c r="V141" i="34"/>
  <c r="W141" i="34"/>
  <c r="X141" i="34"/>
  <c r="Y141" i="34"/>
  <c r="K142" i="34"/>
  <c r="L142" i="34"/>
  <c r="M142" i="34"/>
  <c r="N142" i="34"/>
  <c r="O142" i="34"/>
  <c r="P142" i="34"/>
  <c r="Q142" i="34"/>
  <c r="R142" i="34"/>
  <c r="S142" i="34"/>
  <c r="T142" i="34"/>
  <c r="U142" i="34"/>
  <c r="V142" i="34"/>
  <c r="W142" i="34"/>
  <c r="X142" i="34"/>
  <c r="Y142" i="34"/>
  <c r="K143" i="34"/>
  <c r="L143" i="34"/>
  <c r="M143" i="34"/>
  <c r="N143" i="34"/>
  <c r="O143" i="34"/>
  <c r="P143" i="34"/>
  <c r="Q143" i="34"/>
  <c r="R143" i="34"/>
  <c r="S143" i="34"/>
  <c r="T143" i="34"/>
  <c r="U143" i="34"/>
  <c r="V143" i="34"/>
  <c r="W143" i="34"/>
  <c r="X143" i="34"/>
  <c r="Y143" i="34"/>
  <c r="K144" i="34"/>
  <c r="L144" i="34"/>
  <c r="M144" i="34"/>
  <c r="N144" i="34"/>
  <c r="O144" i="34"/>
  <c r="P144" i="34"/>
  <c r="Q144" i="34"/>
  <c r="R144" i="34"/>
  <c r="S144" i="34"/>
  <c r="T144" i="34"/>
  <c r="U144" i="34"/>
  <c r="V144" i="34"/>
  <c r="W144" i="34"/>
  <c r="X144" i="34"/>
  <c r="Y144" i="34"/>
  <c r="K145" i="34"/>
  <c r="L145" i="34"/>
  <c r="M145" i="34"/>
  <c r="N145" i="34"/>
  <c r="O145" i="34"/>
  <c r="P145" i="34"/>
  <c r="Q145" i="34"/>
  <c r="R145" i="34"/>
  <c r="S145" i="34"/>
  <c r="T145" i="34"/>
  <c r="U145" i="34"/>
  <c r="V145" i="34"/>
  <c r="W145" i="34"/>
  <c r="X145" i="34"/>
  <c r="Y145" i="34"/>
  <c r="K146" i="34"/>
  <c r="L146" i="34"/>
  <c r="M146" i="34"/>
  <c r="N146" i="34"/>
  <c r="O146" i="34"/>
  <c r="P146" i="34"/>
  <c r="Q146" i="34"/>
  <c r="R146" i="34"/>
  <c r="S146" i="34"/>
  <c r="T146" i="34"/>
  <c r="U146" i="34"/>
  <c r="V146" i="34"/>
  <c r="W146" i="34"/>
  <c r="X146" i="34"/>
  <c r="Y146" i="34"/>
  <c r="K147" i="34"/>
  <c r="L147" i="34"/>
  <c r="M147" i="34"/>
  <c r="N147" i="34"/>
  <c r="O147" i="34"/>
  <c r="P147" i="34"/>
  <c r="Q147" i="34"/>
  <c r="R147" i="34"/>
  <c r="S147" i="34"/>
  <c r="T147" i="34"/>
  <c r="U147" i="34"/>
  <c r="V147" i="34"/>
  <c r="W147" i="34"/>
  <c r="X147" i="34"/>
  <c r="Y147" i="34"/>
  <c r="K148" i="34"/>
  <c r="L148" i="34"/>
  <c r="M148" i="34"/>
  <c r="N148" i="34"/>
  <c r="O148" i="34"/>
  <c r="P148" i="34"/>
  <c r="Q148" i="34"/>
  <c r="R148" i="34"/>
  <c r="S148" i="34"/>
  <c r="T148" i="34"/>
  <c r="U148" i="34"/>
  <c r="V148" i="34"/>
  <c r="W148" i="34"/>
  <c r="X148" i="34"/>
  <c r="Y148" i="34"/>
  <c r="K149" i="34"/>
  <c r="L149" i="34"/>
  <c r="M149" i="34"/>
  <c r="N149" i="34"/>
  <c r="O149" i="34"/>
  <c r="P149" i="34"/>
  <c r="Q149" i="34"/>
  <c r="R149" i="34"/>
  <c r="S149" i="34"/>
  <c r="T149" i="34"/>
  <c r="U149" i="34"/>
  <c r="V149" i="34"/>
  <c r="W149" i="34"/>
  <c r="X149" i="34"/>
  <c r="Y149" i="34"/>
  <c r="K150" i="34"/>
  <c r="L150" i="34"/>
  <c r="M150" i="34"/>
  <c r="N150" i="34"/>
  <c r="O150" i="34"/>
  <c r="P150" i="34"/>
  <c r="Q150" i="34"/>
  <c r="R150" i="34"/>
  <c r="S150" i="34"/>
  <c r="T150" i="34"/>
  <c r="U150" i="34"/>
  <c r="V150" i="34"/>
  <c r="W150" i="34"/>
  <c r="X150" i="34"/>
  <c r="Y150" i="34"/>
  <c r="K151" i="34"/>
  <c r="L151" i="34"/>
  <c r="M151" i="34"/>
  <c r="N151" i="34"/>
  <c r="O151" i="34"/>
  <c r="P151" i="34"/>
  <c r="Q151" i="34"/>
  <c r="R151" i="34"/>
  <c r="S151" i="34"/>
  <c r="T151" i="34"/>
  <c r="U151" i="34"/>
  <c r="V151" i="34"/>
  <c r="W151" i="34"/>
  <c r="X151" i="34"/>
  <c r="Y151" i="34"/>
  <c r="K152" i="34"/>
  <c r="L152" i="34"/>
  <c r="M152" i="34"/>
  <c r="N152" i="34"/>
  <c r="O152" i="34"/>
  <c r="P152" i="34"/>
  <c r="Q152" i="34"/>
  <c r="R152" i="34"/>
  <c r="S152" i="34"/>
  <c r="T152" i="34"/>
  <c r="U152" i="34"/>
  <c r="V152" i="34"/>
  <c r="W152" i="34"/>
  <c r="X152" i="34"/>
  <c r="Y152" i="34"/>
  <c r="K153" i="34"/>
  <c r="L153" i="34"/>
  <c r="M153" i="34"/>
  <c r="N153" i="34"/>
  <c r="O153" i="34"/>
  <c r="P153" i="34"/>
  <c r="Q153" i="34"/>
  <c r="R153" i="34"/>
  <c r="S153" i="34"/>
  <c r="T153" i="34"/>
  <c r="U153" i="34"/>
  <c r="V153" i="34"/>
  <c r="W153" i="34"/>
  <c r="X153" i="34"/>
  <c r="Y153" i="34"/>
  <c r="K154" i="34"/>
  <c r="L154" i="34"/>
  <c r="M154" i="34"/>
  <c r="N154" i="34"/>
  <c r="O154" i="34"/>
  <c r="P154" i="34"/>
  <c r="Q154" i="34"/>
  <c r="R154" i="34"/>
  <c r="S154" i="34"/>
  <c r="T154" i="34"/>
  <c r="U154" i="34"/>
  <c r="V154" i="34"/>
  <c r="W154" i="34"/>
  <c r="X154" i="34"/>
  <c r="Y154" i="34"/>
  <c r="K155" i="34"/>
  <c r="L155" i="34"/>
  <c r="M155" i="34"/>
  <c r="N155" i="34"/>
  <c r="O155" i="34"/>
  <c r="P155" i="34"/>
  <c r="Q155" i="34"/>
  <c r="R155" i="34"/>
  <c r="S155" i="34"/>
  <c r="T155" i="34"/>
  <c r="U155" i="34"/>
  <c r="V155" i="34"/>
  <c r="W155" i="34"/>
  <c r="X155" i="34"/>
  <c r="Y155" i="34"/>
  <c r="K156" i="34"/>
  <c r="L156" i="34"/>
  <c r="M156" i="34"/>
  <c r="N156" i="34"/>
  <c r="O156" i="34"/>
  <c r="P156" i="34"/>
  <c r="Q156" i="34"/>
  <c r="R156" i="34"/>
  <c r="S156" i="34"/>
  <c r="T156" i="34"/>
  <c r="U156" i="34"/>
  <c r="V156" i="34"/>
  <c r="W156" i="34"/>
  <c r="X156" i="34"/>
  <c r="Y156" i="34"/>
  <c r="K157" i="34"/>
  <c r="L157" i="34"/>
  <c r="M157" i="34"/>
  <c r="N157" i="34"/>
  <c r="O157" i="34"/>
  <c r="P157" i="34"/>
  <c r="Q157" i="34"/>
  <c r="R157" i="34"/>
  <c r="S157" i="34"/>
  <c r="T157" i="34"/>
  <c r="U157" i="34"/>
  <c r="V157" i="34"/>
  <c r="W157" i="34"/>
  <c r="X157" i="34"/>
  <c r="Y157" i="34"/>
  <c r="K158" i="34"/>
  <c r="L158" i="34"/>
  <c r="M158" i="34"/>
  <c r="N158" i="34"/>
  <c r="O158" i="34"/>
  <c r="P158" i="34"/>
  <c r="Q158" i="34"/>
  <c r="R158" i="34"/>
  <c r="S158" i="34"/>
  <c r="T158" i="34"/>
  <c r="U158" i="34"/>
  <c r="V158" i="34"/>
  <c r="W158" i="34"/>
  <c r="X158" i="34"/>
  <c r="Y158" i="34"/>
  <c r="K159" i="34"/>
  <c r="L159" i="34"/>
  <c r="M159" i="34"/>
  <c r="N159" i="34"/>
  <c r="O159" i="34"/>
  <c r="P159" i="34"/>
  <c r="Q159" i="34"/>
  <c r="R159" i="34"/>
  <c r="S159" i="34"/>
  <c r="T159" i="34"/>
  <c r="U159" i="34"/>
  <c r="V159" i="34"/>
  <c r="W159" i="34"/>
  <c r="X159" i="34"/>
  <c r="Y159" i="34"/>
  <c r="K160" i="34"/>
  <c r="L160" i="34"/>
  <c r="M160" i="34"/>
  <c r="N160" i="34"/>
  <c r="O160" i="34"/>
  <c r="P160" i="34"/>
  <c r="Q160" i="34"/>
  <c r="R160" i="34"/>
  <c r="S160" i="34"/>
  <c r="T160" i="34"/>
  <c r="U160" i="34"/>
  <c r="V160" i="34"/>
  <c r="W160" i="34"/>
  <c r="X160" i="34"/>
  <c r="Y160" i="34"/>
  <c r="K161" i="34"/>
  <c r="L161" i="34"/>
  <c r="M161" i="34"/>
  <c r="N161" i="34"/>
  <c r="O161" i="34"/>
  <c r="P161" i="34"/>
  <c r="Q161" i="34"/>
  <c r="R161" i="34"/>
  <c r="S161" i="34"/>
  <c r="T161" i="34"/>
  <c r="U161" i="34"/>
  <c r="V161" i="34"/>
  <c r="W161" i="34"/>
  <c r="X161" i="34"/>
  <c r="Y161" i="34"/>
  <c r="K162" i="34"/>
  <c r="L162" i="34"/>
  <c r="M162" i="34"/>
  <c r="N162" i="34"/>
  <c r="O162" i="34"/>
  <c r="P162" i="34"/>
  <c r="Q162" i="34"/>
  <c r="R162" i="34"/>
  <c r="S162" i="34"/>
  <c r="T162" i="34"/>
  <c r="U162" i="34"/>
  <c r="V162" i="34"/>
  <c r="W162" i="34"/>
  <c r="X162" i="34"/>
  <c r="Y162" i="34"/>
  <c r="K163" i="34"/>
  <c r="L163" i="34"/>
  <c r="M163" i="34"/>
  <c r="N163" i="34"/>
  <c r="O163" i="34"/>
  <c r="P163" i="34"/>
  <c r="Q163" i="34"/>
  <c r="R163" i="34"/>
  <c r="S163" i="34"/>
  <c r="T163" i="34"/>
  <c r="U163" i="34"/>
  <c r="V163" i="34"/>
  <c r="W163" i="34"/>
  <c r="X163" i="34"/>
  <c r="Y163" i="34"/>
  <c r="K164" i="34"/>
  <c r="L164" i="34"/>
  <c r="M164" i="34"/>
  <c r="N164" i="34"/>
  <c r="O164" i="34"/>
  <c r="P164" i="34"/>
  <c r="Q164" i="34"/>
  <c r="R164" i="34"/>
  <c r="S164" i="34"/>
  <c r="T164" i="34"/>
  <c r="U164" i="34"/>
  <c r="V164" i="34"/>
  <c r="W164" i="34"/>
  <c r="X164" i="34"/>
  <c r="Y164" i="34"/>
  <c r="K165" i="34"/>
  <c r="L165" i="34"/>
  <c r="M165" i="34"/>
  <c r="N165" i="34"/>
  <c r="O165" i="34"/>
  <c r="P165" i="34"/>
  <c r="Q165" i="34"/>
  <c r="R165" i="34"/>
  <c r="S165" i="34"/>
  <c r="T165" i="34"/>
  <c r="U165" i="34"/>
  <c r="V165" i="34"/>
  <c r="W165" i="34"/>
  <c r="X165" i="34"/>
  <c r="Y165" i="34"/>
  <c r="K166" i="34"/>
  <c r="L166" i="34"/>
  <c r="M166" i="34"/>
  <c r="N166" i="34"/>
  <c r="O166" i="34"/>
  <c r="P166" i="34"/>
  <c r="Q166" i="34"/>
  <c r="R166" i="34"/>
  <c r="S166" i="34"/>
  <c r="T166" i="34"/>
  <c r="U166" i="34"/>
  <c r="V166" i="34"/>
  <c r="W166" i="34"/>
  <c r="X166" i="34"/>
  <c r="Y166" i="34"/>
  <c r="K167" i="34"/>
  <c r="L167" i="34"/>
  <c r="M167" i="34"/>
  <c r="N167" i="34"/>
  <c r="O167" i="34"/>
  <c r="P167" i="34"/>
  <c r="Q167" i="34"/>
  <c r="R167" i="34"/>
  <c r="S167" i="34"/>
  <c r="T167" i="34"/>
  <c r="U167" i="34"/>
  <c r="V167" i="34"/>
  <c r="W167" i="34"/>
  <c r="X167" i="34"/>
  <c r="Y167" i="34"/>
  <c r="K168" i="34"/>
  <c r="L168" i="34"/>
  <c r="M168" i="34"/>
  <c r="N168" i="34"/>
  <c r="O168" i="34"/>
  <c r="P168" i="34"/>
  <c r="Q168" i="34"/>
  <c r="R168" i="34"/>
  <c r="S168" i="34"/>
  <c r="T168" i="34"/>
  <c r="U168" i="34"/>
  <c r="V168" i="34"/>
  <c r="W168" i="34"/>
  <c r="X168" i="34"/>
  <c r="Y168" i="34"/>
  <c r="K169" i="34"/>
  <c r="L169" i="34"/>
  <c r="M169" i="34"/>
  <c r="N169" i="34"/>
  <c r="O169" i="34"/>
  <c r="P169" i="34"/>
  <c r="Q169" i="34"/>
  <c r="R169" i="34"/>
  <c r="S169" i="34"/>
  <c r="T169" i="34"/>
  <c r="U169" i="34"/>
  <c r="V169" i="34"/>
  <c r="W169" i="34"/>
  <c r="X169" i="34"/>
  <c r="Y169" i="34"/>
  <c r="K170" i="34"/>
  <c r="L170" i="34"/>
  <c r="M170" i="34"/>
  <c r="N170" i="34"/>
  <c r="O170" i="34"/>
  <c r="P170" i="34"/>
  <c r="Q170" i="34"/>
  <c r="R170" i="34"/>
  <c r="S170" i="34"/>
  <c r="T170" i="34"/>
  <c r="U170" i="34"/>
  <c r="V170" i="34"/>
  <c r="W170" i="34"/>
  <c r="X170" i="34"/>
  <c r="Y170" i="34"/>
  <c r="K171" i="34"/>
  <c r="L171" i="34"/>
  <c r="M171" i="34"/>
  <c r="N171" i="34"/>
  <c r="O171" i="34"/>
  <c r="P171" i="34"/>
  <c r="Q171" i="34"/>
  <c r="R171" i="34"/>
  <c r="S171" i="34"/>
  <c r="T171" i="34"/>
  <c r="U171" i="34"/>
  <c r="V171" i="34"/>
  <c r="W171" i="34"/>
  <c r="X171" i="34"/>
  <c r="Y171" i="34"/>
  <c r="K172" i="34"/>
  <c r="L172" i="34"/>
  <c r="M172" i="34"/>
  <c r="N172" i="34"/>
  <c r="O172" i="34"/>
  <c r="P172" i="34"/>
  <c r="Q172" i="34"/>
  <c r="R172" i="34"/>
  <c r="S172" i="34"/>
  <c r="T172" i="34"/>
  <c r="U172" i="34"/>
  <c r="V172" i="34"/>
  <c r="W172" i="34"/>
  <c r="X172" i="34"/>
  <c r="Y172" i="34"/>
  <c r="K173" i="34"/>
  <c r="L173" i="34"/>
  <c r="M173" i="34"/>
  <c r="N173" i="34"/>
  <c r="O173" i="34"/>
  <c r="P173" i="34"/>
  <c r="Q173" i="34"/>
  <c r="R173" i="34"/>
  <c r="S173" i="34"/>
  <c r="T173" i="34"/>
  <c r="U173" i="34"/>
  <c r="V173" i="34"/>
  <c r="W173" i="34"/>
  <c r="X173" i="34"/>
  <c r="Y173" i="34"/>
  <c r="K174" i="34"/>
  <c r="L174" i="34"/>
  <c r="M174" i="34"/>
  <c r="N174" i="34"/>
  <c r="O174" i="34"/>
  <c r="P174" i="34"/>
  <c r="Q174" i="34"/>
  <c r="R174" i="34"/>
  <c r="S174" i="34"/>
  <c r="T174" i="34"/>
  <c r="U174" i="34"/>
  <c r="V174" i="34"/>
  <c r="W174" i="34"/>
  <c r="X174" i="34"/>
  <c r="Y174" i="34"/>
  <c r="K175" i="34"/>
  <c r="L175" i="34"/>
  <c r="M175" i="34"/>
  <c r="N175" i="34"/>
  <c r="O175" i="34"/>
  <c r="P175" i="34"/>
  <c r="Q175" i="34"/>
  <c r="R175" i="34"/>
  <c r="S175" i="34"/>
  <c r="T175" i="34"/>
  <c r="U175" i="34"/>
  <c r="V175" i="34"/>
  <c r="W175" i="34"/>
  <c r="X175" i="34"/>
  <c r="Y175" i="34"/>
  <c r="K176" i="34"/>
  <c r="L176" i="34"/>
  <c r="M176" i="34"/>
  <c r="N176" i="34"/>
  <c r="O176" i="34"/>
  <c r="P176" i="34"/>
  <c r="Q176" i="34"/>
  <c r="R176" i="34"/>
  <c r="S176" i="34"/>
  <c r="T176" i="34"/>
  <c r="U176" i="34"/>
  <c r="V176" i="34"/>
  <c r="W176" i="34"/>
  <c r="X176" i="34"/>
  <c r="Y176" i="34"/>
  <c r="K177" i="34"/>
  <c r="L177" i="34"/>
  <c r="M177" i="34"/>
  <c r="N177" i="34"/>
  <c r="O177" i="34"/>
  <c r="P177" i="34"/>
  <c r="Q177" i="34"/>
  <c r="R177" i="34"/>
  <c r="S177" i="34"/>
  <c r="T177" i="34"/>
  <c r="U177" i="34"/>
  <c r="V177" i="34"/>
  <c r="W177" i="34"/>
  <c r="X177" i="34"/>
  <c r="Y177" i="34"/>
  <c r="K178" i="34"/>
  <c r="L178" i="34"/>
  <c r="M178" i="34"/>
  <c r="N178" i="34"/>
  <c r="O178" i="34"/>
  <c r="P178" i="34"/>
  <c r="Q178" i="34"/>
  <c r="R178" i="34"/>
  <c r="S178" i="34"/>
  <c r="T178" i="34"/>
  <c r="U178" i="34"/>
  <c r="V178" i="34"/>
  <c r="W178" i="34"/>
  <c r="X178" i="34"/>
  <c r="Y178" i="34"/>
  <c r="K179" i="34"/>
  <c r="L179" i="34"/>
  <c r="M179" i="34"/>
  <c r="N179" i="34"/>
  <c r="O179" i="34"/>
  <c r="P179" i="34"/>
  <c r="Q179" i="34"/>
  <c r="R179" i="34"/>
  <c r="S179" i="34"/>
  <c r="T179" i="34"/>
  <c r="U179" i="34"/>
  <c r="V179" i="34"/>
  <c r="W179" i="34"/>
  <c r="X179" i="34"/>
  <c r="Y179" i="34"/>
  <c r="K180" i="34"/>
  <c r="L180" i="34"/>
  <c r="M180" i="34"/>
  <c r="N180" i="34"/>
  <c r="O180" i="34"/>
  <c r="P180" i="34"/>
  <c r="Q180" i="34"/>
  <c r="R180" i="34"/>
  <c r="S180" i="34"/>
  <c r="T180" i="34"/>
  <c r="U180" i="34"/>
  <c r="V180" i="34"/>
  <c r="W180" i="34"/>
  <c r="X180" i="34"/>
  <c r="Y180" i="34"/>
  <c r="K181" i="34"/>
  <c r="L181" i="34"/>
  <c r="M181" i="34"/>
  <c r="N181" i="34"/>
  <c r="O181" i="34"/>
  <c r="P181" i="34"/>
  <c r="Q181" i="34"/>
  <c r="R181" i="34"/>
  <c r="S181" i="34"/>
  <c r="T181" i="34"/>
  <c r="U181" i="34"/>
  <c r="V181" i="34"/>
  <c r="W181" i="34"/>
  <c r="X181" i="34"/>
  <c r="Y181" i="34"/>
  <c r="K182" i="34"/>
  <c r="L182" i="34"/>
  <c r="M182" i="34"/>
  <c r="N182" i="34"/>
  <c r="O182" i="34"/>
  <c r="P182" i="34"/>
  <c r="Q182" i="34"/>
  <c r="R182" i="34"/>
  <c r="S182" i="34"/>
  <c r="T182" i="34"/>
  <c r="U182" i="34"/>
  <c r="V182" i="34"/>
  <c r="W182" i="34"/>
  <c r="X182" i="34"/>
  <c r="Y182" i="34"/>
  <c r="K183" i="34"/>
  <c r="L183" i="34"/>
  <c r="M183" i="34"/>
  <c r="N183" i="34"/>
  <c r="O183" i="34"/>
  <c r="P183" i="34"/>
  <c r="Q183" i="34"/>
  <c r="R183" i="34"/>
  <c r="S183" i="34"/>
  <c r="T183" i="34"/>
  <c r="U183" i="34"/>
  <c r="V183" i="34"/>
  <c r="W183" i="34"/>
  <c r="X183" i="34"/>
  <c r="Y183" i="34"/>
  <c r="K184" i="34"/>
  <c r="L184" i="34"/>
  <c r="M184" i="34"/>
  <c r="N184" i="34"/>
  <c r="O184" i="34"/>
  <c r="P184" i="34"/>
  <c r="Q184" i="34"/>
  <c r="R184" i="34"/>
  <c r="S184" i="34"/>
  <c r="T184" i="34"/>
  <c r="U184" i="34"/>
  <c r="V184" i="34"/>
  <c r="W184" i="34"/>
  <c r="X184" i="34"/>
  <c r="Y184" i="34"/>
  <c r="K185" i="34"/>
  <c r="L185" i="34"/>
  <c r="M185" i="34"/>
  <c r="N185" i="34"/>
  <c r="O185" i="34"/>
  <c r="P185" i="34"/>
  <c r="Q185" i="34"/>
  <c r="R185" i="34"/>
  <c r="S185" i="34"/>
  <c r="T185" i="34"/>
  <c r="U185" i="34"/>
  <c r="V185" i="34"/>
  <c r="W185" i="34"/>
  <c r="X185" i="34"/>
  <c r="Y185" i="34"/>
  <c r="K186" i="34"/>
  <c r="L186" i="34"/>
  <c r="M186" i="34"/>
  <c r="N186" i="34"/>
  <c r="O186" i="34"/>
  <c r="P186" i="34"/>
  <c r="Q186" i="34"/>
  <c r="R186" i="34"/>
  <c r="S186" i="34"/>
  <c r="T186" i="34"/>
  <c r="U186" i="34"/>
  <c r="V186" i="34"/>
  <c r="W186" i="34"/>
  <c r="X186" i="34"/>
  <c r="Y186" i="34"/>
  <c r="K187" i="34"/>
  <c r="L187" i="34"/>
  <c r="M187" i="34"/>
  <c r="N187" i="34"/>
  <c r="O187" i="34"/>
  <c r="P187" i="34"/>
  <c r="Q187" i="34"/>
  <c r="R187" i="34"/>
  <c r="S187" i="34"/>
  <c r="T187" i="34"/>
  <c r="U187" i="34"/>
  <c r="V187" i="34"/>
  <c r="W187" i="34"/>
  <c r="X187" i="34"/>
  <c r="Y187" i="34"/>
  <c r="K188" i="34"/>
  <c r="L188" i="34"/>
  <c r="M188" i="34"/>
  <c r="N188" i="34"/>
  <c r="O188" i="34"/>
  <c r="P188" i="34"/>
  <c r="Q188" i="34"/>
  <c r="R188" i="34"/>
  <c r="S188" i="34"/>
  <c r="T188" i="34"/>
  <c r="U188" i="34"/>
  <c r="V188" i="34"/>
  <c r="W188" i="34"/>
  <c r="X188" i="34"/>
  <c r="Y188" i="34"/>
  <c r="K189" i="34"/>
  <c r="L189" i="34"/>
  <c r="M189" i="34"/>
  <c r="N189" i="34"/>
  <c r="O189" i="34"/>
  <c r="P189" i="34"/>
  <c r="Q189" i="34"/>
  <c r="R189" i="34"/>
  <c r="S189" i="34"/>
  <c r="T189" i="34"/>
  <c r="U189" i="34"/>
  <c r="V189" i="34"/>
  <c r="W189" i="34"/>
  <c r="X189" i="34"/>
  <c r="Y189" i="34"/>
  <c r="K190" i="34"/>
  <c r="L190" i="34"/>
  <c r="M190" i="34"/>
  <c r="N190" i="34"/>
  <c r="O190" i="34"/>
  <c r="P190" i="34"/>
  <c r="Q190" i="34"/>
  <c r="R190" i="34"/>
  <c r="S190" i="34"/>
  <c r="T190" i="34"/>
  <c r="U190" i="34"/>
  <c r="V190" i="34"/>
  <c r="W190" i="34"/>
  <c r="X190" i="34"/>
  <c r="Y190" i="34"/>
  <c r="K191" i="34"/>
  <c r="L191" i="34"/>
  <c r="M191" i="34"/>
  <c r="N191" i="34"/>
  <c r="O191" i="34"/>
  <c r="P191" i="34"/>
  <c r="Q191" i="34"/>
  <c r="R191" i="34"/>
  <c r="S191" i="34"/>
  <c r="T191" i="34"/>
  <c r="U191" i="34"/>
  <c r="V191" i="34"/>
  <c r="W191" i="34"/>
  <c r="X191" i="34"/>
  <c r="Y191" i="34"/>
  <c r="K192" i="34"/>
  <c r="L192" i="34"/>
  <c r="M192" i="34"/>
  <c r="N192" i="34"/>
  <c r="O192" i="34"/>
  <c r="P192" i="34"/>
  <c r="Q192" i="34"/>
  <c r="R192" i="34"/>
  <c r="S192" i="34"/>
  <c r="T192" i="34"/>
  <c r="U192" i="34"/>
  <c r="V192" i="34"/>
  <c r="W192" i="34"/>
  <c r="X192" i="34"/>
  <c r="Y192" i="34"/>
  <c r="K193" i="34"/>
  <c r="L193" i="34"/>
  <c r="M193" i="34"/>
  <c r="N193" i="34"/>
  <c r="O193" i="34"/>
  <c r="P193" i="34"/>
  <c r="Q193" i="34"/>
  <c r="R193" i="34"/>
  <c r="S193" i="34"/>
  <c r="T193" i="34"/>
  <c r="U193" i="34"/>
  <c r="V193" i="34"/>
  <c r="W193" i="34"/>
  <c r="X193" i="34"/>
  <c r="Y193" i="34"/>
  <c r="K194" i="34"/>
  <c r="L194" i="34"/>
  <c r="M194" i="34"/>
  <c r="N194" i="34"/>
  <c r="O194" i="34"/>
  <c r="P194" i="34"/>
  <c r="Q194" i="34"/>
  <c r="R194" i="34"/>
  <c r="S194" i="34"/>
  <c r="T194" i="34"/>
  <c r="U194" i="34"/>
  <c r="V194" i="34"/>
  <c r="W194" i="34"/>
  <c r="X194" i="34"/>
  <c r="Y194" i="34"/>
  <c r="K195" i="34"/>
  <c r="L195" i="34"/>
  <c r="M195" i="34"/>
  <c r="N195" i="34"/>
  <c r="O195" i="34"/>
  <c r="P195" i="34"/>
  <c r="Q195" i="34"/>
  <c r="R195" i="34"/>
  <c r="S195" i="34"/>
  <c r="T195" i="34"/>
  <c r="U195" i="34"/>
  <c r="V195" i="34"/>
  <c r="W195" i="34"/>
  <c r="X195" i="34"/>
  <c r="Y195" i="34"/>
  <c r="K196" i="34"/>
  <c r="L196" i="34"/>
  <c r="M196" i="34"/>
  <c r="N196" i="34"/>
  <c r="O196" i="34"/>
  <c r="P196" i="34"/>
  <c r="Q196" i="34"/>
  <c r="R196" i="34"/>
  <c r="S196" i="34"/>
  <c r="T196" i="34"/>
  <c r="U196" i="34"/>
  <c r="V196" i="34"/>
  <c r="W196" i="34"/>
  <c r="X196" i="34"/>
  <c r="Y196" i="34"/>
  <c r="K197" i="34"/>
  <c r="L197" i="34"/>
  <c r="M197" i="34"/>
  <c r="N197" i="34"/>
  <c r="O197" i="34"/>
  <c r="P197" i="34"/>
  <c r="Q197" i="34"/>
  <c r="R197" i="34"/>
  <c r="S197" i="34"/>
  <c r="T197" i="34"/>
  <c r="U197" i="34"/>
  <c r="V197" i="34"/>
  <c r="W197" i="34"/>
  <c r="X197" i="34"/>
  <c r="Y197" i="34"/>
  <c r="K198" i="34"/>
  <c r="L198" i="34"/>
  <c r="M198" i="34"/>
  <c r="N198" i="34"/>
  <c r="O198" i="34"/>
  <c r="P198" i="34"/>
  <c r="Q198" i="34"/>
  <c r="R198" i="34"/>
  <c r="S198" i="34"/>
  <c r="T198" i="34"/>
  <c r="U198" i="34"/>
  <c r="V198" i="34"/>
  <c r="W198" i="34"/>
  <c r="X198" i="34"/>
  <c r="Y198" i="34"/>
  <c r="K199" i="34"/>
  <c r="L199" i="34"/>
  <c r="M199" i="34"/>
  <c r="N199" i="34"/>
  <c r="O199" i="34"/>
  <c r="P199" i="34"/>
  <c r="Q199" i="34"/>
  <c r="R199" i="34"/>
  <c r="S199" i="34"/>
  <c r="T199" i="34"/>
  <c r="U199" i="34"/>
  <c r="V199" i="34"/>
  <c r="W199" i="34"/>
  <c r="X199" i="34"/>
  <c r="Y199" i="34"/>
  <c r="K200" i="34"/>
  <c r="L200" i="34"/>
  <c r="M200" i="34"/>
  <c r="N200" i="34"/>
  <c r="O200" i="34"/>
  <c r="P200" i="34"/>
  <c r="Q200" i="34"/>
  <c r="R200" i="34"/>
  <c r="S200" i="34"/>
  <c r="T200" i="34"/>
  <c r="U200" i="34"/>
  <c r="V200" i="34"/>
  <c r="W200" i="34"/>
  <c r="X200" i="34"/>
  <c r="Y200" i="34"/>
  <c r="K201" i="34"/>
  <c r="L201" i="34"/>
  <c r="M201" i="34"/>
  <c r="N201" i="34"/>
  <c r="O201" i="34"/>
  <c r="P201" i="34"/>
  <c r="Q201" i="34"/>
  <c r="R201" i="34"/>
  <c r="S201" i="34"/>
  <c r="T201" i="34"/>
  <c r="U201" i="34"/>
  <c r="V201" i="34"/>
  <c r="W201" i="34"/>
  <c r="X201" i="34"/>
  <c r="Y201" i="34"/>
  <c r="K202" i="34"/>
  <c r="L202" i="34"/>
  <c r="M202" i="34"/>
  <c r="N202" i="34"/>
  <c r="O202" i="34"/>
  <c r="P202" i="34"/>
  <c r="Q202" i="34"/>
  <c r="R202" i="34"/>
  <c r="S202" i="34"/>
  <c r="T202" i="34"/>
  <c r="U202" i="34"/>
  <c r="V202" i="34"/>
  <c r="W202" i="34"/>
  <c r="X202" i="34"/>
  <c r="Y202" i="34"/>
  <c r="K203" i="34"/>
  <c r="L203" i="34"/>
  <c r="M203" i="34"/>
  <c r="N203" i="34"/>
  <c r="O203" i="34"/>
  <c r="P203" i="34"/>
  <c r="Q203" i="34"/>
  <c r="R203" i="34"/>
  <c r="S203" i="34"/>
  <c r="T203" i="34"/>
  <c r="U203" i="34"/>
  <c r="V203" i="34"/>
  <c r="W203" i="34"/>
  <c r="X203" i="34"/>
  <c r="Y203" i="34"/>
  <c r="K204" i="34"/>
  <c r="L204" i="34"/>
  <c r="M204" i="34"/>
  <c r="N204" i="34"/>
  <c r="O204" i="34"/>
  <c r="P204" i="34"/>
  <c r="Q204" i="34"/>
  <c r="R204" i="34"/>
  <c r="S204" i="34"/>
  <c r="T204" i="34"/>
  <c r="U204" i="34"/>
  <c r="V204" i="34"/>
  <c r="W204" i="34"/>
  <c r="X204" i="34"/>
  <c r="Y204" i="34"/>
  <c r="K205" i="34"/>
  <c r="L205" i="34"/>
  <c r="M205" i="34"/>
  <c r="N205" i="34"/>
  <c r="O205" i="34"/>
  <c r="P205" i="34"/>
  <c r="Q205" i="34"/>
  <c r="R205" i="34"/>
  <c r="S205" i="34"/>
  <c r="T205" i="34"/>
  <c r="U205" i="34"/>
  <c r="V205" i="34"/>
  <c r="W205" i="34"/>
  <c r="X205" i="34"/>
  <c r="Y205" i="34"/>
  <c r="K206" i="34"/>
  <c r="L206" i="34"/>
  <c r="M206" i="34"/>
  <c r="N206" i="34"/>
  <c r="O206" i="34"/>
  <c r="P206" i="34"/>
  <c r="Q206" i="34"/>
  <c r="R206" i="34"/>
  <c r="S206" i="34"/>
  <c r="T206" i="34"/>
  <c r="U206" i="34"/>
  <c r="V206" i="34"/>
  <c r="W206" i="34"/>
  <c r="X206" i="34"/>
  <c r="Y206" i="34"/>
  <c r="K207" i="34"/>
  <c r="L207" i="34"/>
  <c r="M207" i="34"/>
  <c r="N207" i="34"/>
  <c r="O207" i="34"/>
  <c r="P207" i="34"/>
  <c r="Q207" i="34"/>
  <c r="R207" i="34"/>
  <c r="S207" i="34"/>
  <c r="T207" i="34"/>
  <c r="U207" i="34"/>
  <c r="V207" i="34"/>
  <c r="W207" i="34"/>
  <c r="X207" i="34"/>
  <c r="Y207" i="34"/>
  <c r="K208" i="34"/>
  <c r="L208" i="34"/>
  <c r="M208" i="34"/>
  <c r="N208" i="34"/>
  <c r="O208" i="34"/>
  <c r="P208" i="34"/>
  <c r="Q208" i="34"/>
  <c r="R208" i="34"/>
  <c r="S208" i="34"/>
  <c r="T208" i="34"/>
  <c r="U208" i="34"/>
  <c r="V208" i="34"/>
  <c r="W208" i="34"/>
  <c r="X208" i="34"/>
  <c r="Y208" i="34"/>
  <c r="K209" i="34"/>
  <c r="L209" i="34"/>
  <c r="M209" i="34"/>
  <c r="N209" i="34"/>
  <c r="O209" i="34"/>
  <c r="P209" i="34"/>
  <c r="Q209" i="34"/>
  <c r="R209" i="34"/>
  <c r="S209" i="34"/>
  <c r="T209" i="34"/>
  <c r="U209" i="34"/>
  <c r="V209" i="34"/>
  <c r="W209" i="34"/>
  <c r="X209" i="34"/>
  <c r="Y209" i="34"/>
  <c r="K210" i="34"/>
  <c r="L210" i="34"/>
  <c r="M210" i="34"/>
  <c r="N210" i="34"/>
  <c r="O210" i="34"/>
  <c r="P210" i="34"/>
  <c r="Q210" i="34"/>
  <c r="R210" i="34"/>
  <c r="S210" i="34"/>
  <c r="T210" i="34"/>
  <c r="U210" i="34"/>
  <c r="V210" i="34"/>
  <c r="W210" i="34"/>
  <c r="X210" i="34"/>
  <c r="Y210" i="34"/>
  <c r="K211" i="34"/>
  <c r="L211" i="34"/>
  <c r="M211" i="34"/>
  <c r="N211" i="34"/>
  <c r="O211" i="34"/>
  <c r="P211" i="34"/>
  <c r="Q211" i="34"/>
  <c r="R211" i="34"/>
  <c r="S211" i="34"/>
  <c r="T211" i="34"/>
  <c r="U211" i="34"/>
  <c r="V211" i="34"/>
  <c r="W211" i="34"/>
  <c r="X211" i="34"/>
  <c r="Y211" i="34"/>
  <c r="K212" i="34"/>
  <c r="L212" i="34"/>
  <c r="M212" i="34"/>
  <c r="N212" i="34"/>
  <c r="O212" i="34"/>
  <c r="P212" i="34"/>
  <c r="Q212" i="34"/>
  <c r="R212" i="34"/>
  <c r="S212" i="34"/>
  <c r="T212" i="34"/>
  <c r="U212" i="34"/>
  <c r="V212" i="34"/>
  <c r="W212" i="34"/>
  <c r="X212" i="34"/>
  <c r="Y212" i="34"/>
  <c r="K213" i="34"/>
  <c r="L213" i="34"/>
  <c r="M213" i="34"/>
  <c r="N213" i="34"/>
  <c r="O213" i="34"/>
  <c r="P213" i="34"/>
  <c r="Q213" i="34"/>
  <c r="R213" i="34"/>
  <c r="S213" i="34"/>
  <c r="T213" i="34"/>
  <c r="U213" i="34"/>
  <c r="V213" i="34"/>
  <c r="W213" i="34"/>
  <c r="X213" i="34"/>
  <c r="Y213" i="34"/>
  <c r="K214" i="34"/>
  <c r="L214" i="34"/>
  <c r="M214" i="34"/>
  <c r="N214" i="34"/>
  <c r="O214" i="34"/>
  <c r="P214" i="34"/>
  <c r="Q214" i="34"/>
  <c r="R214" i="34"/>
  <c r="S214" i="34"/>
  <c r="T214" i="34"/>
  <c r="U214" i="34"/>
  <c r="V214" i="34"/>
  <c r="W214" i="34"/>
  <c r="X214" i="34"/>
  <c r="Y214" i="34"/>
  <c r="K215" i="34"/>
  <c r="L215" i="34"/>
  <c r="M215" i="34"/>
  <c r="N215" i="34"/>
  <c r="O215" i="34"/>
  <c r="P215" i="34"/>
  <c r="Q215" i="34"/>
  <c r="R215" i="34"/>
  <c r="S215" i="34"/>
  <c r="T215" i="34"/>
  <c r="U215" i="34"/>
  <c r="V215" i="34"/>
  <c r="W215" i="34"/>
  <c r="X215" i="34"/>
  <c r="Y215" i="34"/>
  <c r="K216" i="34"/>
  <c r="L216" i="34"/>
  <c r="M216" i="34"/>
  <c r="N216" i="34"/>
  <c r="O216" i="34"/>
  <c r="P216" i="34"/>
  <c r="Q216" i="34"/>
  <c r="R216" i="34"/>
  <c r="S216" i="34"/>
  <c r="T216" i="34"/>
  <c r="U216" i="34"/>
  <c r="V216" i="34"/>
  <c r="W216" i="34"/>
  <c r="X216" i="34"/>
  <c r="Y216" i="34"/>
  <c r="K217" i="34"/>
  <c r="L217" i="34"/>
  <c r="M217" i="34"/>
  <c r="N217" i="34"/>
  <c r="O217" i="34"/>
  <c r="P217" i="34"/>
  <c r="Q217" i="34"/>
  <c r="R217" i="34"/>
  <c r="S217" i="34"/>
  <c r="T217" i="34"/>
  <c r="U217" i="34"/>
  <c r="V217" i="34"/>
  <c r="W217" i="34"/>
  <c r="X217" i="34"/>
  <c r="Y217" i="34"/>
  <c r="K218" i="34"/>
  <c r="L218" i="34"/>
  <c r="M218" i="34"/>
  <c r="N218" i="34"/>
  <c r="O218" i="34"/>
  <c r="P218" i="34"/>
  <c r="Q218" i="34"/>
  <c r="R218" i="34"/>
  <c r="S218" i="34"/>
  <c r="T218" i="34"/>
  <c r="U218" i="34"/>
  <c r="V218" i="34"/>
  <c r="W218" i="34"/>
  <c r="X218" i="34"/>
  <c r="Y218" i="34"/>
  <c r="K219" i="34"/>
  <c r="L219" i="34"/>
  <c r="M219" i="34"/>
  <c r="N219" i="34"/>
  <c r="O219" i="34"/>
  <c r="P219" i="34"/>
  <c r="Q219" i="34"/>
  <c r="R219" i="34"/>
  <c r="S219" i="34"/>
  <c r="T219" i="34"/>
  <c r="U219" i="34"/>
  <c r="V219" i="34"/>
  <c r="W219" i="34"/>
  <c r="X219" i="34"/>
  <c r="Y219" i="34"/>
  <c r="K220" i="34"/>
  <c r="L220" i="34"/>
  <c r="M220" i="34"/>
  <c r="N220" i="34"/>
  <c r="O220" i="34"/>
  <c r="P220" i="34"/>
  <c r="Q220" i="34"/>
  <c r="R220" i="34"/>
  <c r="S220" i="34"/>
  <c r="T220" i="34"/>
  <c r="U220" i="34"/>
  <c r="V220" i="34"/>
  <c r="W220" i="34"/>
  <c r="X220" i="34"/>
  <c r="Y220" i="34"/>
  <c r="K221" i="34"/>
  <c r="L221" i="34"/>
  <c r="M221" i="34"/>
  <c r="N221" i="34"/>
  <c r="O221" i="34"/>
  <c r="P221" i="34"/>
  <c r="Q221" i="34"/>
  <c r="R221" i="34"/>
  <c r="S221" i="34"/>
  <c r="T221" i="34"/>
  <c r="U221" i="34"/>
  <c r="V221" i="34"/>
  <c r="W221" i="34"/>
  <c r="X221" i="34"/>
  <c r="Y221" i="34"/>
  <c r="K222" i="34"/>
  <c r="L222" i="34"/>
  <c r="M222" i="34"/>
  <c r="N222" i="34"/>
  <c r="O222" i="34"/>
  <c r="P222" i="34"/>
  <c r="Q222" i="34"/>
  <c r="R222" i="34"/>
  <c r="S222" i="34"/>
  <c r="T222" i="34"/>
  <c r="U222" i="34"/>
  <c r="V222" i="34"/>
  <c r="W222" i="34"/>
  <c r="X222" i="34"/>
  <c r="Y222" i="34"/>
  <c r="K223" i="34"/>
  <c r="L223" i="34"/>
  <c r="M223" i="34"/>
  <c r="N223" i="34"/>
  <c r="O223" i="34"/>
  <c r="P223" i="34"/>
  <c r="Q223" i="34"/>
  <c r="R223" i="34"/>
  <c r="S223" i="34"/>
  <c r="T223" i="34"/>
  <c r="U223" i="34"/>
  <c r="V223" i="34"/>
  <c r="W223" i="34"/>
  <c r="X223" i="34"/>
  <c r="Y223" i="34"/>
  <c r="K224" i="34"/>
  <c r="L224" i="34"/>
  <c r="M224" i="34"/>
  <c r="N224" i="34"/>
  <c r="O224" i="34"/>
  <c r="P224" i="34"/>
  <c r="Q224" i="34"/>
  <c r="R224" i="34"/>
  <c r="S224" i="34"/>
  <c r="T224" i="34"/>
  <c r="U224" i="34"/>
  <c r="V224" i="34"/>
  <c r="W224" i="34"/>
  <c r="X224" i="34"/>
  <c r="Y224" i="34"/>
  <c r="K225" i="34"/>
  <c r="L225" i="34"/>
  <c r="M225" i="34"/>
  <c r="N225" i="34"/>
  <c r="O225" i="34"/>
  <c r="P225" i="34"/>
  <c r="Q225" i="34"/>
  <c r="R225" i="34"/>
  <c r="S225" i="34"/>
  <c r="T225" i="34"/>
  <c r="U225" i="34"/>
  <c r="V225" i="34"/>
  <c r="W225" i="34"/>
  <c r="X225" i="34"/>
  <c r="Y225" i="34"/>
  <c r="K226" i="34"/>
  <c r="L226" i="34"/>
  <c r="M226" i="34"/>
  <c r="N226" i="34"/>
  <c r="O226" i="34"/>
  <c r="P226" i="34"/>
  <c r="Q226" i="34"/>
  <c r="R226" i="34"/>
  <c r="S226" i="34"/>
  <c r="T226" i="34"/>
  <c r="U226" i="34"/>
  <c r="V226" i="34"/>
  <c r="W226" i="34"/>
  <c r="X226" i="34"/>
  <c r="Y226" i="34"/>
  <c r="K227" i="34"/>
  <c r="L227" i="34"/>
  <c r="M227" i="34"/>
  <c r="N227" i="34"/>
  <c r="O227" i="34"/>
  <c r="P227" i="34"/>
  <c r="Q227" i="34"/>
  <c r="R227" i="34"/>
  <c r="S227" i="34"/>
  <c r="T227" i="34"/>
  <c r="U227" i="34"/>
  <c r="V227" i="34"/>
  <c r="W227" i="34"/>
  <c r="X227" i="34"/>
  <c r="Y227" i="34"/>
  <c r="K228" i="34"/>
  <c r="L228" i="34"/>
  <c r="M228" i="34"/>
  <c r="N228" i="34"/>
  <c r="O228" i="34"/>
  <c r="P228" i="34"/>
  <c r="Q228" i="34"/>
  <c r="R228" i="34"/>
  <c r="S228" i="34"/>
  <c r="T228" i="34"/>
  <c r="U228" i="34"/>
  <c r="V228" i="34"/>
  <c r="W228" i="34"/>
  <c r="X228" i="34"/>
  <c r="Y228" i="34"/>
  <c r="K229" i="34"/>
  <c r="L229" i="34"/>
  <c r="M229" i="34"/>
  <c r="N229" i="34"/>
  <c r="O229" i="34"/>
  <c r="P229" i="34"/>
  <c r="Q229" i="34"/>
  <c r="R229" i="34"/>
  <c r="S229" i="34"/>
  <c r="T229" i="34"/>
  <c r="U229" i="34"/>
  <c r="V229" i="34"/>
  <c r="W229" i="34"/>
  <c r="X229" i="34"/>
  <c r="Y229" i="34"/>
  <c r="K230" i="34"/>
  <c r="L230" i="34"/>
  <c r="M230" i="34"/>
  <c r="N230" i="34"/>
  <c r="O230" i="34"/>
  <c r="P230" i="34"/>
  <c r="Q230" i="34"/>
  <c r="R230" i="34"/>
  <c r="S230" i="34"/>
  <c r="T230" i="34"/>
  <c r="U230" i="34"/>
  <c r="V230" i="34"/>
  <c r="W230" i="34"/>
  <c r="X230" i="34"/>
  <c r="Y230" i="34"/>
  <c r="K231" i="34"/>
  <c r="L231" i="34"/>
  <c r="M231" i="34"/>
  <c r="N231" i="34"/>
  <c r="O231" i="34"/>
  <c r="P231" i="34"/>
  <c r="Q231" i="34"/>
  <c r="R231" i="34"/>
  <c r="S231" i="34"/>
  <c r="T231" i="34"/>
  <c r="U231" i="34"/>
  <c r="V231" i="34"/>
  <c r="W231" i="34"/>
  <c r="X231" i="34"/>
  <c r="Y231" i="34"/>
  <c r="K232" i="34"/>
  <c r="L232" i="34"/>
  <c r="M232" i="34"/>
  <c r="N232" i="34"/>
  <c r="O232" i="34"/>
  <c r="P232" i="34"/>
  <c r="Q232" i="34"/>
  <c r="R232" i="34"/>
  <c r="S232" i="34"/>
  <c r="T232" i="34"/>
  <c r="U232" i="34"/>
  <c r="V232" i="34"/>
  <c r="W232" i="34"/>
  <c r="X232" i="34"/>
  <c r="Y232" i="34"/>
  <c r="K233" i="34"/>
  <c r="L233" i="34"/>
  <c r="M233" i="34"/>
  <c r="N233" i="34"/>
  <c r="O233" i="34"/>
  <c r="P233" i="34"/>
  <c r="Q233" i="34"/>
  <c r="R233" i="34"/>
  <c r="S233" i="34"/>
  <c r="T233" i="34"/>
  <c r="U233" i="34"/>
  <c r="V233" i="34"/>
  <c r="W233" i="34"/>
  <c r="X233" i="34"/>
  <c r="Y233" i="34"/>
  <c r="K234" i="34"/>
  <c r="L234" i="34"/>
  <c r="M234" i="34"/>
  <c r="N234" i="34"/>
  <c r="O234" i="34"/>
  <c r="P234" i="34"/>
  <c r="Q234" i="34"/>
  <c r="R234" i="34"/>
  <c r="S234" i="34"/>
  <c r="T234" i="34"/>
  <c r="U234" i="34"/>
  <c r="V234" i="34"/>
  <c r="W234" i="34"/>
  <c r="X234" i="34"/>
  <c r="Y234" i="34"/>
  <c r="K235" i="34"/>
  <c r="L235" i="34"/>
  <c r="M235" i="34"/>
  <c r="N235" i="34"/>
  <c r="O235" i="34"/>
  <c r="P235" i="34"/>
  <c r="Q235" i="34"/>
  <c r="R235" i="34"/>
  <c r="S235" i="34"/>
  <c r="T235" i="34"/>
  <c r="U235" i="34"/>
  <c r="V235" i="34"/>
  <c r="W235" i="34"/>
  <c r="X235" i="34"/>
  <c r="Y235" i="34"/>
  <c r="K236" i="34"/>
  <c r="L236" i="34"/>
  <c r="M236" i="34"/>
  <c r="N236" i="34"/>
  <c r="O236" i="34"/>
  <c r="P236" i="34"/>
  <c r="Q236" i="34"/>
  <c r="R236" i="34"/>
  <c r="S236" i="34"/>
  <c r="T236" i="34"/>
  <c r="U236" i="34"/>
  <c r="V236" i="34"/>
  <c r="W236" i="34"/>
  <c r="X236" i="34"/>
  <c r="Y236" i="34"/>
  <c r="K237" i="34"/>
  <c r="L237" i="34"/>
  <c r="M237" i="34"/>
  <c r="N237" i="34"/>
  <c r="O237" i="34"/>
  <c r="P237" i="34"/>
  <c r="Q237" i="34"/>
  <c r="R237" i="34"/>
  <c r="S237" i="34"/>
  <c r="T237" i="34"/>
  <c r="U237" i="34"/>
  <c r="V237" i="34"/>
  <c r="W237" i="34"/>
  <c r="X237" i="34"/>
  <c r="Y237" i="34"/>
  <c r="K238" i="34"/>
  <c r="L238" i="34"/>
  <c r="M238" i="34"/>
  <c r="N238" i="34"/>
  <c r="O238" i="34"/>
  <c r="P238" i="34"/>
  <c r="Q238" i="34"/>
  <c r="R238" i="34"/>
  <c r="S238" i="34"/>
  <c r="T238" i="34"/>
  <c r="U238" i="34"/>
  <c r="V238" i="34"/>
  <c r="W238" i="34"/>
  <c r="X238" i="34"/>
  <c r="Y238" i="34"/>
  <c r="K239" i="34"/>
  <c r="L239" i="34"/>
  <c r="M239" i="34"/>
  <c r="N239" i="34"/>
  <c r="O239" i="34"/>
  <c r="P239" i="34"/>
  <c r="Q239" i="34"/>
  <c r="R239" i="34"/>
  <c r="S239" i="34"/>
  <c r="T239" i="34"/>
  <c r="U239" i="34"/>
  <c r="V239" i="34"/>
  <c r="W239" i="34"/>
  <c r="X239" i="34"/>
  <c r="Y239" i="34"/>
  <c r="K240" i="34"/>
  <c r="L240" i="34"/>
  <c r="M240" i="34"/>
  <c r="N240" i="34"/>
  <c r="O240" i="34"/>
  <c r="P240" i="34"/>
  <c r="Q240" i="34"/>
  <c r="R240" i="34"/>
  <c r="S240" i="34"/>
  <c r="T240" i="34"/>
  <c r="U240" i="34"/>
  <c r="V240" i="34"/>
  <c r="W240" i="34"/>
  <c r="X240" i="34"/>
  <c r="Y240" i="34"/>
  <c r="K241" i="34"/>
  <c r="L241" i="34"/>
  <c r="M241" i="34"/>
  <c r="N241" i="34"/>
  <c r="O241" i="34"/>
  <c r="P241" i="34"/>
  <c r="Q241" i="34"/>
  <c r="R241" i="34"/>
  <c r="S241" i="34"/>
  <c r="T241" i="34"/>
  <c r="U241" i="34"/>
  <c r="V241" i="34"/>
  <c r="W241" i="34"/>
  <c r="X241" i="34"/>
  <c r="Y241" i="34"/>
  <c r="K242" i="34"/>
  <c r="L242" i="34"/>
  <c r="M242" i="34"/>
  <c r="N242" i="34"/>
  <c r="O242" i="34"/>
  <c r="P242" i="34"/>
  <c r="Q242" i="34"/>
  <c r="R242" i="34"/>
  <c r="S242" i="34"/>
  <c r="T242" i="34"/>
  <c r="U242" i="34"/>
  <c r="V242" i="34"/>
  <c r="W242" i="34"/>
  <c r="X242" i="34"/>
  <c r="Y242" i="34"/>
  <c r="K243" i="34"/>
  <c r="L243" i="34"/>
  <c r="M243" i="34"/>
  <c r="N243" i="34"/>
  <c r="O243" i="34"/>
  <c r="P243" i="34"/>
  <c r="Q243" i="34"/>
  <c r="R243" i="34"/>
  <c r="S243" i="34"/>
  <c r="T243" i="34"/>
  <c r="U243" i="34"/>
  <c r="V243" i="34"/>
  <c r="W243" i="34"/>
  <c r="X243" i="34"/>
  <c r="Y243" i="34"/>
  <c r="K244" i="34"/>
  <c r="L244" i="34"/>
  <c r="M244" i="34"/>
  <c r="N244" i="34"/>
  <c r="O244" i="34"/>
  <c r="P244" i="34"/>
  <c r="Q244" i="34"/>
  <c r="R244" i="34"/>
  <c r="S244" i="34"/>
  <c r="T244" i="34"/>
  <c r="U244" i="34"/>
  <c r="V244" i="34"/>
  <c r="W244" i="34"/>
  <c r="X244" i="34"/>
  <c r="Y244" i="34"/>
  <c r="K245" i="34"/>
  <c r="L245" i="34"/>
  <c r="M245" i="34"/>
  <c r="N245" i="34"/>
  <c r="O245" i="34"/>
  <c r="P245" i="34"/>
  <c r="Q245" i="34"/>
  <c r="R245" i="34"/>
  <c r="S245" i="34"/>
  <c r="T245" i="34"/>
  <c r="U245" i="34"/>
  <c r="V245" i="34"/>
  <c r="W245" i="34"/>
  <c r="X245" i="34"/>
  <c r="Y245" i="34"/>
  <c r="K246" i="34"/>
  <c r="L246" i="34"/>
  <c r="M246" i="34"/>
  <c r="N246" i="34"/>
  <c r="O246" i="34"/>
  <c r="P246" i="34"/>
  <c r="Q246" i="34"/>
  <c r="R246" i="34"/>
  <c r="S246" i="34"/>
  <c r="T246" i="34"/>
  <c r="U246" i="34"/>
  <c r="V246" i="34"/>
  <c r="W246" i="34"/>
  <c r="X246" i="34"/>
  <c r="Y246" i="34"/>
  <c r="K247" i="34"/>
  <c r="L247" i="34"/>
  <c r="M247" i="34"/>
  <c r="N247" i="34"/>
  <c r="O247" i="34"/>
  <c r="P247" i="34"/>
  <c r="Q247" i="34"/>
  <c r="R247" i="34"/>
  <c r="S247" i="34"/>
  <c r="T247" i="34"/>
  <c r="U247" i="34"/>
  <c r="V247" i="34"/>
  <c r="W247" i="34"/>
  <c r="X247" i="34"/>
  <c r="Y247" i="34"/>
  <c r="K248" i="34"/>
  <c r="L248" i="34"/>
  <c r="M248" i="34"/>
  <c r="N248" i="34"/>
  <c r="O248" i="34"/>
  <c r="P248" i="34"/>
  <c r="Q248" i="34"/>
  <c r="R248" i="34"/>
  <c r="S248" i="34"/>
  <c r="T248" i="34"/>
  <c r="U248" i="34"/>
  <c r="V248" i="34"/>
  <c r="W248" i="34"/>
  <c r="X248" i="34"/>
  <c r="Y248" i="34"/>
  <c r="K249" i="34"/>
  <c r="L249" i="34"/>
  <c r="M249" i="34"/>
  <c r="N249" i="34"/>
  <c r="O249" i="34"/>
  <c r="P249" i="34"/>
  <c r="Q249" i="34"/>
  <c r="R249" i="34"/>
  <c r="S249" i="34"/>
  <c r="T249" i="34"/>
  <c r="U249" i="34"/>
  <c r="V249" i="34"/>
  <c r="W249" i="34"/>
  <c r="X249" i="34"/>
  <c r="Y249" i="34"/>
  <c r="K250" i="34"/>
  <c r="L250" i="34"/>
  <c r="M250" i="34"/>
  <c r="N250" i="34"/>
  <c r="O250" i="34"/>
  <c r="P250" i="34"/>
  <c r="Q250" i="34"/>
  <c r="R250" i="34"/>
  <c r="S250" i="34"/>
  <c r="T250" i="34"/>
  <c r="U250" i="34"/>
  <c r="V250" i="34"/>
  <c r="W250" i="34"/>
  <c r="X250" i="34"/>
  <c r="Y250" i="34"/>
  <c r="K251" i="34"/>
  <c r="L251" i="34"/>
  <c r="M251" i="34"/>
  <c r="N251" i="34"/>
  <c r="O251" i="34"/>
  <c r="P251" i="34"/>
  <c r="Q251" i="34"/>
  <c r="R251" i="34"/>
  <c r="S251" i="34"/>
  <c r="T251" i="34"/>
  <c r="U251" i="34"/>
  <c r="V251" i="34"/>
  <c r="W251" i="34"/>
  <c r="X251" i="34"/>
  <c r="Y251" i="34"/>
  <c r="K252" i="34"/>
  <c r="L252" i="34"/>
  <c r="M252" i="34"/>
  <c r="N252" i="34"/>
  <c r="O252" i="34"/>
  <c r="P252" i="34"/>
  <c r="Q252" i="34"/>
  <c r="R252" i="34"/>
  <c r="S252" i="34"/>
  <c r="T252" i="34"/>
  <c r="U252" i="34"/>
  <c r="V252" i="34"/>
  <c r="W252" i="34"/>
  <c r="X252" i="34"/>
  <c r="Y252" i="34"/>
  <c r="K253" i="34"/>
  <c r="L253" i="34"/>
  <c r="M253" i="34"/>
  <c r="N253" i="34"/>
  <c r="O253" i="34"/>
  <c r="P253" i="34"/>
  <c r="Q253" i="34"/>
  <c r="R253" i="34"/>
  <c r="S253" i="34"/>
  <c r="T253" i="34"/>
  <c r="U253" i="34"/>
  <c r="V253" i="34"/>
  <c r="W253" i="34"/>
  <c r="X253" i="34"/>
  <c r="Y253" i="34"/>
  <c r="K254" i="34"/>
  <c r="L254" i="34"/>
  <c r="M254" i="34"/>
  <c r="N254" i="34"/>
  <c r="O254" i="34"/>
  <c r="P254" i="34"/>
  <c r="Q254" i="34"/>
  <c r="R254" i="34"/>
  <c r="S254" i="34"/>
  <c r="T254" i="34"/>
  <c r="U254" i="34"/>
  <c r="V254" i="34"/>
  <c r="W254" i="34"/>
  <c r="X254" i="34"/>
  <c r="Y254" i="34"/>
  <c r="K255" i="34"/>
  <c r="L255" i="34"/>
  <c r="M255" i="34"/>
  <c r="N255" i="34"/>
  <c r="O255" i="34"/>
  <c r="P255" i="34"/>
  <c r="Q255" i="34"/>
  <c r="R255" i="34"/>
  <c r="S255" i="34"/>
  <c r="T255" i="34"/>
  <c r="U255" i="34"/>
  <c r="V255" i="34"/>
  <c r="W255" i="34"/>
  <c r="X255" i="34"/>
  <c r="Y255" i="34"/>
  <c r="K256" i="34"/>
  <c r="L256" i="34"/>
  <c r="M256" i="34"/>
  <c r="N256" i="34"/>
  <c r="O256" i="34"/>
  <c r="P256" i="34"/>
  <c r="Q256" i="34"/>
  <c r="R256" i="34"/>
  <c r="S256" i="34"/>
  <c r="T256" i="34"/>
  <c r="U256" i="34"/>
  <c r="V256" i="34"/>
  <c r="W256" i="34"/>
  <c r="X256" i="34"/>
  <c r="Y256" i="34"/>
  <c r="K257" i="34"/>
  <c r="L257" i="34"/>
  <c r="M257" i="34"/>
  <c r="N257" i="34"/>
  <c r="O257" i="34"/>
  <c r="P257" i="34"/>
  <c r="Q257" i="34"/>
  <c r="R257" i="34"/>
  <c r="S257" i="34"/>
  <c r="T257" i="34"/>
  <c r="U257" i="34"/>
  <c r="V257" i="34"/>
  <c r="W257" i="34"/>
  <c r="X257" i="34"/>
  <c r="Y257" i="34"/>
  <c r="K258" i="34"/>
  <c r="L258" i="34"/>
  <c r="M258" i="34"/>
  <c r="N258" i="34"/>
  <c r="O258" i="34"/>
  <c r="P258" i="34"/>
  <c r="Q258" i="34"/>
  <c r="R258" i="34"/>
  <c r="S258" i="34"/>
  <c r="T258" i="34"/>
  <c r="U258" i="34"/>
  <c r="V258" i="34"/>
  <c r="W258" i="34"/>
  <c r="X258" i="34"/>
  <c r="Y258" i="34"/>
  <c r="K259" i="34"/>
  <c r="L259" i="34"/>
  <c r="M259" i="34"/>
  <c r="N259" i="34"/>
  <c r="O259" i="34"/>
  <c r="P259" i="34"/>
  <c r="Q259" i="34"/>
  <c r="R259" i="34"/>
  <c r="S259" i="34"/>
  <c r="T259" i="34"/>
  <c r="U259" i="34"/>
  <c r="V259" i="34"/>
  <c r="W259" i="34"/>
  <c r="X259" i="34"/>
  <c r="Y259" i="34"/>
  <c r="K260" i="34"/>
  <c r="L260" i="34"/>
  <c r="M260" i="34"/>
  <c r="N260" i="34"/>
  <c r="O260" i="34"/>
  <c r="P260" i="34"/>
  <c r="Q260" i="34"/>
  <c r="R260" i="34"/>
  <c r="S260" i="34"/>
  <c r="T260" i="34"/>
  <c r="U260" i="34"/>
  <c r="V260" i="34"/>
  <c r="W260" i="34"/>
  <c r="X260" i="34"/>
  <c r="Y260" i="34"/>
  <c r="K261" i="34"/>
  <c r="L261" i="34"/>
  <c r="M261" i="34"/>
  <c r="N261" i="34"/>
  <c r="O261" i="34"/>
  <c r="P261" i="34"/>
  <c r="Q261" i="34"/>
  <c r="R261" i="34"/>
  <c r="S261" i="34"/>
  <c r="T261" i="34"/>
  <c r="U261" i="34"/>
  <c r="V261" i="34"/>
  <c r="W261" i="34"/>
  <c r="X261" i="34"/>
  <c r="Y261" i="34"/>
  <c r="K262" i="34"/>
  <c r="L262" i="34"/>
  <c r="M262" i="34"/>
  <c r="N262" i="34"/>
  <c r="O262" i="34"/>
  <c r="P262" i="34"/>
  <c r="Q262" i="34"/>
  <c r="R262" i="34"/>
  <c r="S262" i="34"/>
  <c r="T262" i="34"/>
  <c r="U262" i="34"/>
  <c r="V262" i="34"/>
  <c r="W262" i="34"/>
  <c r="X262" i="34"/>
  <c r="Y262" i="34"/>
  <c r="K263" i="34"/>
  <c r="L263" i="34"/>
  <c r="M263" i="34"/>
  <c r="N263" i="34"/>
  <c r="O263" i="34"/>
  <c r="P263" i="34"/>
  <c r="Q263" i="34"/>
  <c r="R263" i="34"/>
  <c r="S263" i="34"/>
  <c r="T263" i="34"/>
  <c r="U263" i="34"/>
  <c r="V263" i="34"/>
  <c r="W263" i="34"/>
  <c r="X263" i="34"/>
  <c r="Y263" i="34"/>
  <c r="K264" i="34"/>
  <c r="L264" i="34"/>
  <c r="M264" i="34"/>
  <c r="N264" i="34"/>
  <c r="O264" i="34"/>
  <c r="P264" i="34"/>
  <c r="Q264" i="34"/>
  <c r="R264" i="34"/>
  <c r="S264" i="34"/>
  <c r="T264" i="34"/>
  <c r="U264" i="34"/>
  <c r="V264" i="34"/>
  <c r="W264" i="34"/>
  <c r="X264" i="34"/>
  <c r="Y264" i="34"/>
  <c r="K265" i="34"/>
  <c r="L265" i="34"/>
  <c r="M265" i="34"/>
  <c r="N265" i="34"/>
  <c r="O265" i="34"/>
  <c r="P265" i="34"/>
  <c r="Q265" i="34"/>
  <c r="R265" i="34"/>
  <c r="S265" i="34"/>
  <c r="T265" i="34"/>
  <c r="U265" i="34"/>
  <c r="V265" i="34"/>
  <c r="W265" i="34"/>
  <c r="X265" i="34"/>
  <c r="Y265" i="34"/>
  <c r="K266" i="34"/>
  <c r="L266" i="34"/>
  <c r="M266" i="34"/>
  <c r="N266" i="34"/>
  <c r="O266" i="34"/>
  <c r="P266" i="34"/>
  <c r="Q266" i="34"/>
  <c r="R266" i="34"/>
  <c r="S266" i="34"/>
  <c r="T266" i="34"/>
  <c r="U266" i="34"/>
  <c r="V266" i="34"/>
  <c r="W266" i="34"/>
  <c r="X266" i="34"/>
  <c r="Y266" i="34"/>
  <c r="K267" i="34"/>
  <c r="L267" i="34"/>
  <c r="M267" i="34"/>
  <c r="N267" i="34"/>
  <c r="O267" i="34"/>
  <c r="P267" i="34"/>
  <c r="Q267" i="34"/>
  <c r="R267" i="34"/>
  <c r="S267" i="34"/>
  <c r="T267" i="34"/>
  <c r="U267" i="34"/>
  <c r="V267" i="34"/>
  <c r="W267" i="34"/>
  <c r="X267" i="34"/>
  <c r="Y267" i="34"/>
  <c r="K268" i="34"/>
  <c r="L268" i="34"/>
  <c r="M268" i="34"/>
  <c r="N268" i="34"/>
  <c r="O268" i="34"/>
  <c r="P268" i="34"/>
  <c r="Q268" i="34"/>
  <c r="R268" i="34"/>
  <c r="S268" i="34"/>
  <c r="T268" i="34"/>
  <c r="U268" i="34"/>
  <c r="V268" i="34"/>
  <c r="W268" i="34"/>
  <c r="X268" i="34"/>
  <c r="Y268" i="34"/>
  <c r="K269" i="34"/>
  <c r="L269" i="34"/>
  <c r="M269" i="34"/>
  <c r="N269" i="34"/>
  <c r="O269" i="34"/>
  <c r="P269" i="34"/>
  <c r="Q269" i="34"/>
  <c r="R269" i="34"/>
  <c r="S269" i="34"/>
  <c r="T269" i="34"/>
  <c r="U269" i="34"/>
  <c r="V269" i="34"/>
  <c r="W269" i="34"/>
  <c r="X269" i="34"/>
  <c r="Y269" i="34"/>
  <c r="K270" i="34"/>
  <c r="L270" i="34"/>
  <c r="M270" i="34"/>
  <c r="N270" i="34"/>
  <c r="O270" i="34"/>
  <c r="P270" i="34"/>
  <c r="Q270" i="34"/>
  <c r="R270" i="34"/>
  <c r="S270" i="34"/>
  <c r="T270" i="34"/>
  <c r="U270" i="34"/>
  <c r="V270" i="34"/>
  <c r="W270" i="34"/>
  <c r="X270" i="34"/>
  <c r="Y270" i="34"/>
  <c r="K271" i="34"/>
  <c r="L271" i="34"/>
  <c r="M271" i="34"/>
  <c r="N271" i="34"/>
  <c r="O271" i="34"/>
  <c r="P271" i="34"/>
  <c r="Q271" i="34"/>
  <c r="R271" i="34"/>
  <c r="S271" i="34"/>
  <c r="T271" i="34"/>
  <c r="U271" i="34"/>
  <c r="V271" i="34"/>
  <c r="W271" i="34"/>
  <c r="X271" i="34"/>
  <c r="Y271" i="34"/>
  <c r="K272" i="34"/>
  <c r="L272" i="34"/>
  <c r="M272" i="34"/>
  <c r="N272" i="34"/>
  <c r="O272" i="34"/>
  <c r="P272" i="34"/>
  <c r="Q272" i="34"/>
  <c r="R272" i="34"/>
  <c r="S272" i="34"/>
  <c r="T272" i="34"/>
  <c r="U272" i="34"/>
  <c r="V272" i="34"/>
  <c r="W272" i="34"/>
  <c r="X272" i="34"/>
  <c r="Y272" i="34"/>
  <c r="K273" i="34"/>
  <c r="L273" i="34"/>
  <c r="M273" i="34"/>
  <c r="N273" i="34"/>
  <c r="O273" i="34"/>
  <c r="P273" i="34"/>
  <c r="Q273" i="34"/>
  <c r="R273" i="34"/>
  <c r="S273" i="34"/>
  <c r="T273" i="34"/>
  <c r="U273" i="34"/>
  <c r="V273" i="34"/>
  <c r="W273" i="34"/>
  <c r="X273" i="34"/>
  <c r="Y273" i="34"/>
  <c r="K274" i="34"/>
  <c r="L274" i="34"/>
  <c r="M274" i="34"/>
  <c r="N274" i="34"/>
  <c r="O274" i="34"/>
  <c r="P274" i="34"/>
  <c r="Q274" i="34"/>
  <c r="R274" i="34"/>
  <c r="S274" i="34"/>
  <c r="T274" i="34"/>
  <c r="U274" i="34"/>
  <c r="V274" i="34"/>
  <c r="W274" i="34"/>
  <c r="X274" i="34"/>
  <c r="Y274" i="34"/>
  <c r="K275" i="34"/>
  <c r="L275" i="34"/>
  <c r="M275" i="34"/>
  <c r="N275" i="34"/>
  <c r="O275" i="34"/>
  <c r="P275" i="34"/>
  <c r="Q275" i="34"/>
  <c r="R275" i="34"/>
  <c r="S275" i="34"/>
  <c r="T275" i="34"/>
  <c r="U275" i="34"/>
  <c r="V275" i="34"/>
  <c r="W275" i="34"/>
  <c r="X275" i="34"/>
  <c r="Y275" i="34"/>
  <c r="K276" i="34"/>
  <c r="L276" i="34"/>
  <c r="M276" i="34"/>
  <c r="N276" i="34"/>
  <c r="O276" i="34"/>
  <c r="P276" i="34"/>
  <c r="Q276" i="34"/>
  <c r="R276" i="34"/>
  <c r="S276" i="34"/>
  <c r="T276" i="34"/>
  <c r="U276" i="34"/>
  <c r="V276" i="34"/>
  <c r="W276" i="34"/>
  <c r="X276" i="34"/>
  <c r="Y276" i="34"/>
  <c r="K277" i="34"/>
  <c r="L277" i="34"/>
  <c r="M277" i="34"/>
  <c r="N277" i="34"/>
  <c r="O277" i="34"/>
  <c r="P277" i="34"/>
  <c r="Q277" i="34"/>
  <c r="R277" i="34"/>
  <c r="S277" i="34"/>
  <c r="T277" i="34"/>
  <c r="U277" i="34"/>
  <c r="V277" i="34"/>
  <c r="W277" i="34"/>
  <c r="X277" i="34"/>
  <c r="Y277" i="34"/>
  <c r="K278" i="34"/>
  <c r="L278" i="34"/>
  <c r="M278" i="34"/>
  <c r="N278" i="34"/>
  <c r="O278" i="34"/>
  <c r="P278" i="34"/>
  <c r="Q278" i="34"/>
  <c r="R278" i="34"/>
  <c r="S278" i="34"/>
  <c r="T278" i="34"/>
  <c r="U278" i="34"/>
  <c r="V278" i="34"/>
  <c r="W278" i="34"/>
  <c r="X278" i="34"/>
  <c r="Y278" i="34"/>
  <c r="K279" i="34"/>
  <c r="L279" i="34"/>
  <c r="M279" i="34"/>
  <c r="N279" i="34"/>
  <c r="O279" i="34"/>
  <c r="P279" i="34"/>
  <c r="Q279" i="34"/>
  <c r="R279" i="34"/>
  <c r="S279" i="34"/>
  <c r="T279" i="34"/>
  <c r="U279" i="34"/>
  <c r="V279" i="34"/>
  <c r="W279" i="34"/>
  <c r="X279" i="34"/>
  <c r="Y279" i="34"/>
  <c r="K280" i="34"/>
  <c r="L280" i="34"/>
  <c r="M280" i="34"/>
  <c r="N280" i="34"/>
  <c r="O280" i="34"/>
  <c r="P280" i="34"/>
  <c r="Q280" i="34"/>
  <c r="R280" i="34"/>
  <c r="S280" i="34"/>
  <c r="T280" i="34"/>
  <c r="U280" i="34"/>
  <c r="V280" i="34"/>
  <c r="W280" i="34"/>
  <c r="X280" i="34"/>
  <c r="Y280" i="34"/>
  <c r="K281" i="34"/>
  <c r="L281" i="34"/>
  <c r="M281" i="34"/>
  <c r="N281" i="34"/>
  <c r="O281" i="34"/>
  <c r="P281" i="34"/>
  <c r="Q281" i="34"/>
  <c r="R281" i="34"/>
  <c r="S281" i="34"/>
  <c r="T281" i="34"/>
  <c r="U281" i="34"/>
  <c r="V281" i="34"/>
  <c r="W281" i="34"/>
  <c r="X281" i="34"/>
  <c r="Y281" i="34"/>
  <c r="K282" i="34"/>
  <c r="L282" i="34"/>
  <c r="M282" i="34"/>
  <c r="N282" i="34"/>
  <c r="O282" i="34"/>
  <c r="P282" i="34"/>
  <c r="Q282" i="34"/>
  <c r="R282" i="34"/>
  <c r="S282" i="34"/>
  <c r="T282" i="34"/>
  <c r="U282" i="34"/>
  <c r="V282" i="34"/>
  <c r="W282" i="34"/>
  <c r="X282" i="34"/>
  <c r="Y282" i="34"/>
  <c r="K283" i="34"/>
  <c r="L283" i="34"/>
  <c r="M283" i="34"/>
  <c r="N283" i="34"/>
  <c r="O283" i="34"/>
  <c r="P283" i="34"/>
  <c r="Q283" i="34"/>
  <c r="R283" i="34"/>
  <c r="S283" i="34"/>
  <c r="T283" i="34"/>
  <c r="U283" i="34"/>
  <c r="V283" i="34"/>
  <c r="W283" i="34"/>
  <c r="X283" i="34"/>
  <c r="Y283" i="34"/>
  <c r="K284" i="34"/>
  <c r="L284" i="34"/>
  <c r="M284" i="34"/>
  <c r="N284" i="34"/>
  <c r="O284" i="34"/>
  <c r="P284" i="34"/>
  <c r="Q284" i="34"/>
  <c r="R284" i="34"/>
  <c r="S284" i="34"/>
  <c r="T284" i="34"/>
  <c r="U284" i="34"/>
  <c r="V284" i="34"/>
  <c r="W284" i="34"/>
  <c r="X284" i="34"/>
  <c r="Y284" i="34"/>
  <c r="K285" i="34"/>
  <c r="L285" i="34"/>
  <c r="M285" i="34"/>
  <c r="N285" i="34"/>
  <c r="O285" i="34"/>
  <c r="P285" i="34"/>
  <c r="Q285" i="34"/>
  <c r="R285" i="34"/>
  <c r="S285" i="34"/>
  <c r="T285" i="34"/>
  <c r="U285" i="34"/>
  <c r="V285" i="34"/>
  <c r="W285" i="34"/>
  <c r="X285" i="34"/>
  <c r="Y285" i="34"/>
  <c r="K286" i="34"/>
  <c r="L286" i="34"/>
  <c r="M286" i="34"/>
  <c r="N286" i="34"/>
  <c r="O286" i="34"/>
  <c r="P286" i="34"/>
  <c r="Q286" i="34"/>
  <c r="R286" i="34"/>
  <c r="S286" i="34"/>
  <c r="T286" i="34"/>
  <c r="U286" i="34"/>
  <c r="V286" i="34"/>
  <c r="W286" i="34"/>
  <c r="X286" i="34"/>
  <c r="Y286" i="34"/>
  <c r="K287" i="34"/>
  <c r="L287" i="34"/>
  <c r="M287" i="34"/>
  <c r="N287" i="34"/>
  <c r="O287" i="34"/>
  <c r="P287" i="34"/>
  <c r="Q287" i="34"/>
  <c r="R287" i="34"/>
  <c r="S287" i="34"/>
  <c r="T287" i="34"/>
  <c r="U287" i="34"/>
  <c r="V287" i="34"/>
  <c r="W287" i="34"/>
  <c r="X287" i="34"/>
  <c r="Y287" i="34"/>
  <c r="K288" i="34"/>
  <c r="L288" i="34"/>
  <c r="M288" i="34"/>
  <c r="N288" i="34"/>
  <c r="O288" i="34"/>
  <c r="P288" i="34"/>
  <c r="Q288" i="34"/>
  <c r="R288" i="34"/>
  <c r="S288" i="34"/>
  <c r="T288" i="34"/>
  <c r="U288" i="34"/>
  <c r="V288" i="34"/>
  <c r="W288" i="34"/>
  <c r="X288" i="34"/>
  <c r="Y288" i="34"/>
  <c r="K289" i="34"/>
  <c r="L289" i="34"/>
  <c r="M289" i="34"/>
  <c r="N289" i="34"/>
  <c r="O289" i="34"/>
  <c r="P289" i="34"/>
  <c r="Q289" i="34"/>
  <c r="R289" i="34"/>
  <c r="S289" i="34"/>
  <c r="T289" i="34"/>
  <c r="U289" i="34"/>
  <c r="V289" i="34"/>
  <c r="W289" i="34"/>
  <c r="X289" i="34"/>
  <c r="Y289" i="34"/>
  <c r="K290" i="34"/>
  <c r="L290" i="34"/>
  <c r="M290" i="34"/>
  <c r="N290" i="34"/>
  <c r="O290" i="34"/>
  <c r="P290" i="34"/>
  <c r="Q290" i="34"/>
  <c r="R290" i="34"/>
  <c r="S290" i="34"/>
  <c r="T290" i="34"/>
  <c r="U290" i="34"/>
  <c r="V290" i="34"/>
  <c r="W290" i="34"/>
  <c r="X290" i="34"/>
  <c r="Y290" i="34"/>
  <c r="K291" i="34"/>
  <c r="L291" i="34"/>
  <c r="M291" i="34"/>
  <c r="N291" i="34"/>
  <c r="O291" i="34"/>
  <c r="P291" i="34"/>
  <c r="Q291" i="34"/>
  <c r="R291" i="34"/>
  <c r="S291" i="34"/>
  <c r="T291" i="34"/>
  <c r="U291" i="34"/>
  <c r="V291" i="34"/>
  <c r="W291" i="34"/>
  <c r="X291" i="34"/>
  <c r="Y291" i="34"/>
  <c r="K292" i="34"/>
  <c r="L292" i="34"/>
  <c r="M292" i="34"/>
  <c r="N292" i="34"/>
  <c r="O292" i="34"/>
  <c r="P292" i="34"/>
  <c r="Q292" i="34"/>
  <c r="R292" i="34"/>
  <c r="S292" i="34"/>
  <c r="T292" i="34"/>
  <c r="U292" i="34"/>
  <c r="V292" i="34"/>
  <c r="W292" i="34"/>
  <c r="X292" i="34"/>
  <c r="Y292" i="34"/>
  <c r="K293" i="34"/>
  <c r="L293" i="34"/>
  <c r="M293" i="34"/>
  <c r="N293" i="34"/>
  <c r="O293" i="34"/>
  <c r="P293" i="34"/>
  <c r="Q293" i="34"/>
  <c r="R293" i="34"/>
  <c r="S293" i="34"/>
  <c r="T293" i="34"/>
  <c r="U293" i="34"/>
  <c r="V293" i="34"/>
  <c r="W293" i="34"/>
  <c r="X293" i="34"/>
  <c r="Y293" i="34"/>
  <c r="K294" i="34"/>
  <c r="L294" i="34"/>
  <c r="M294" i="34"/>
  <c r="N294" i="34"/>
  <c r="O294" i="34"/>
  <c r="P294" i="34"/>
  <c r="Q294" i="34"/>
  <c r="R294" i="34"/>
  <c r="S294" i="34"/>
  <c r="T294" i="34"/>
  <c r="U294" i="34"/>
  <c r="V294" i="34"/>
  <c r="W294" i="34"/>
  <c r="X294" i="34"/>
  <c r="Y294" i="34"/>
  <c r="K295" i="34"/>
  <c r="L295" i="34"/>
  <c r="M295" i="34"/>
  <c r="N295" i="34"/>
  <c r="O295" i="34"/>
  <c r="P295" i="34"/>
  <c r="Q295" i="34"/>
  <c r="R295" i="34"/>
  <c r="S295" i="34"/>
  <c r="T295" i="34"/>
  <c r="U295" i="34"/>
  <c r="V295" i="34"/>
  <c r="W295" i="34"/>
  <c r="X295" i="34"/>
  <c r="Y295" i="34"/>
  <c r="K296" i="34"/>
  <c r="L296" i="34"/>
  <c r="M296" i="34"/>
  <c r="N296" i="34"/>
  <c r="O296" i="34"/>
  <c r="P296" i="34"/>
  <c r="Q296" i="34"/>
  <c r="R296" i="34"/>
  <c r="S296" i="34"/>
  <c r="T296" i="34"/>
  <c r="U296" i="34"/>
  <c r="V296" i="34"/>
  <c r="W296" i="34"/>
  <c r="X296" i="34"/>
  <c r="Y296" i="34"/>
  <c r="K297" i="34"/>
  <c r="L297" i="34"/>
  <c r="M297" i="34"/>
  <c r="N297" i="34"/>
  <c r="O297" i="34"/>
  <c r="P297" i="34"/>
  <c r="Q297" i="34"/>
  <c r="R297" i="34"/>
  <c r="S297" i="34"/>
  <c r="T297" i="34"/>
  <c r="U297" i="34"/>
  <c r="V297" i="34"/>
  <c r="W297" i="34"/>
  <c r="X297" i="34"/>
  <c r="Y297" i="34"/>
  <c r="K298" i="34"/>
  <c r="L298" i="34"/>
  <c r="M298" i="34"/>
  <c r="N298" i="34"/>
  <c r="O298" i="34"/>
  <c r="P298" i="34"/>
  <c r="Q298" i="34"/>
  <c r="R298" i="34"/>
  <c r="S298" i="34"/>
  <c r="T298" i="34"/>
  <c r="U298" i="34"/>
  <c r="V298" i="34"/>
  <c r="W298" i="34"/>
  <c r="X298" i="34"/>
  <c r="Y298" i="34"/>
  <c r="K299" i="34"/>
  <c r="L299" i="34"/>
  <c r="M299" i="34"/>
  <c r="N299" i="34"/>
  <c r="O299" i="34"/>
  <c r="P299" i="34"/>
  <c r="Q299" i="34"/>
  <c r="R299" i="34"/>
  <c r="S299" i="34"/>
  <c r="T299" i="34"/>
  <c r="U299" i="34"/>
  <c r="V299" i="34"/>
  <c r="W299" i="34"/>
  <c r="X299" i="34"/>
  <c r="Y299" i="34"/>
  <c r="K300" i="34"/>
  <c r="L300" i="34"/>
  <c r="M300" i="34"/>
  <c r="N300" i="34"/>
  <c r="O300" i="34"/>
  <c r="P300" i="34"/>
  <c r="Q300" i="34"/>
  <c r="R300" i="34"/>
  <c r="S300" i="34"/>
  <c r="T300" i="34"/>
  <c r="U300" i="34"/>
  <c r="V300" i="34"/>
  <c r="W300" i="34"/>
  <c r="X300" i="34"/>
  <c r="Y300" i="34"/>
  <c r="K301" i="34"/>
  <c r="L301" i="34"/>
  <c r="M301" i="34"/>
  <c r="N301" i="34"/>
  <c r="O301" i="34"/>
  <c r="P301" i="34"/>
  <c r="Q301" i="34"/>
  <c r="R301" i="34"/>
  <c r="S301" i="34"/>
  <c r="T301" i="34"/>
  <c r="U301" i="34"/>
  <c r="V301" i="34"/>
  <c r="W301" i="34"/>
  <c r="X301" i="34"/>
  <c r="Y301" i="34"/>
  <c r="K302" i="34"/>
  <c r="L302" i="34"/>
  <c r="M302" i="34"/>
  <c r="N302" i="34"/>
  <c r="O302" i="34"/>
  <c r="P302" i="34"/>
  <c r="Q302" i="34"/>
  <c r="R302" i="34"/>
  <c r="S302" i="34"/>
  <c r="T302" i="34"/>
  <c r="U302" i="34"/>
  <c r="V302" i="34"/>
  <c r="W302" i="34"/>
  <c r="X302" i="34"/>
  <c r="Y302" i="34"/>
  <c r="K303" i="34"/>
  <c r="L303" i="34"/>
  <c r="M303" i="34"/>
  <c r="N303" i="34"/>
  <c r="O303" i="34"/>
  <c r="P303" i="34"/>
  <c r="Q303" i="34"/>
  <c r="R303" i="34"/>
  <c r="S303" i="34"/>
  <c r="T303" i="34"/>
  <c r="U303" i="34"/>
  <c r="V303" i="34"/>
  <c r="W303" i="34"/>
  <c r="X303" i="34"/>
  <c r="Y303" i="34"/>
  <c r="K304" i="34"/>
  <c r="L304" i="34"/>
  <c r="M304" i="34"/>
  <c r="N304" i="34"/>
  <c r="O304" i="34"/>
  <c r="P304" i="34"/>
  <c r="Q304" i="34"/>
  <c r="R304" i="34"/>
  <c r="S304" i="34"/>
  <c r="T304" i="34"/>
  <c r="U304" i="34"/>
  <c r="V304" i="34"/>
  <c r="W304" i="34"/>
  <c r="X304" i="34"/>
  <c r="Y304" i="34"/>
  <c r="K305" i="34"/>
  <c r="L305" i="34"/>
  <c r="M305" i="34"/>
  <c r="N305" i="34"/>
  <c r="O305" i="34"/>
  <c r="P305" i="34"/>
  <c r="Q305" i="34"/>
  <c r="R305" i="34"/>
  <c r="S305" i="34"/>
  <c r="T305" i="34"/>
  <c r="U305" i="34"/>
  <c r="V305" i="34"/>
  <c r="W305" i="34"/>
  <c r="X305" i="34"/>
  <c r="Y305" i="34"/>
  <c r="K306" i="34"/>
  <c r="L306" i="34"/>
  <c r="M306" i="34"/>
  <c r="N306" i="34"/>
  <c r="O306" i="34"/>
  <c r="P306" i="34"/>
  <c r="Q306" i="34"/>
  <c r="R306" i="34"/>
  <c r="S306" i="34"/>
  <c r="T306" i="34"/>
  <c r="U306" i="34"/>
  <c r="V306" i="34"/>
  <c r="W306" i="34"/>
  <c r="X306" i="34"/>
  <c r="Y306" i="34"/>
  <c r="K307" i="34"/>
  <c r="L307" i="34"/>
  <c r="M307" i="34"/>
  <c r="N307" i="34"/>
  <c r="O307" i="34"/>
  <c r="P307" i="34"/>
  <c r="Q307" i="34"/>
  <c r="R307" i="34"/>
  <c r="S307" i="34"/>
  <c r="T307" i="34"/>
  <c r="U307" i="34"/>
  <c r="V307" i="34"/>
  <c r="W307" i="34"/>
  <c r="X307" i="34"/>
  <c r="Y307" i="34"/>
  <c r="K308" i="34"/>
  <c r="L308" i="34"/>
  <c r="M308" i="34"/>
  <c r="N308" i="34"/>
  <c r="O308" i="34"/>
  <c r="P308" i="34"/>
  <c r="Q308" i="34"/>
  <c r="R308" i="34"/>
  <c r="S308" i="34"/>
  <c r="T308" i="34"/>
  <c r="U308" i="34"/>
  <c r="V308" i="34"/>
  <c r="W308" i="34"/>
  <c r="X308" i="34"/>
  <c r="Y308" i="34"/>
  <c r="K309" i="34"/>
  <c r="L309" i="34"/>
  <c r="M309" i="34"/>
  <c r="N309" i="34"/>
  <c r="O309" i="34"/>
  <c r="P309" i="34"/>
  <c r="Q309" i="34"/>
  <c r="R309" i="34"/>
  <c r="S309" i="34"/>
  <c r="T309" i="34"/>
  <c r="U309" i="34"/>
  <c r="V309" i="34"/>
  <c r="W309" i="34"/>
  <c r="X309" i="34"/>
  <c r="Y309" i="34"/>
  <c r="K310" i="34"/>
  <c r="L310" i="34"/>
  <c r="M310" i="34"/>
  <c r="N310" i="34"/>
  <c r="O310" i="34"/>
  <c r="P310" i="34"/>
  <c r="Q310" i="34"/>
  <c r="R310" i="34"/>
  <c r="S310" i="34"/>
  <c r="T310" i="34"/>
  <c r="U310" i="34"/>
  <c r="V310" i="34"/>
  <c r="W310" i="34"/>
  <c r="X310" i="34"/>
  <c r="Y310" i="34"/>
  <c r="K311" i="34"/>
  <c r="L311" i="34"/>
  <c r="M311" i="34"/>
  <c r="N311" i="34"/>
  <c r="O311" i="34"/>
  <c r="P311" i="34"/>
  <c r="Q311" i="34"/>
  <c r="R311" i="34"/>
  <c r="S311" i="34"/>
  <c r="T311" i="34"/>
  <c r="U311" i="34"/>
  <c r="V311" i="34"/>
  <c r="W311" i="34"/>
  <c r="X311" i="34"/>
  <c r="Y311" i="34"/>
  <c r="K312" i="34"/>
  <c r="L312" i="34"/>
  <c r="M312" i="34"/>
  <c r="N312" i="34"/>
  <c r="O312" i="34"/>
  <c r="P312" i="34"/>
  <c r="Q312" i="34"/>
  <c r="R312" i="34"/>
  <c r="S312" i="34"/>
  <c r="T312" i="34"/>
  <c r="U312" i="34"/>
  <c r="V312" i="34"/>
  <c r="W312" i="34"/>
  <c r="X312" i="34"/>
  <c r="Y312" i="34"/>
  <c r="K313" i="34"/>
  <c r="L313" i="34"/>
  <c r="M313" i="34"/>
  <c r="N313" i="34"/>
  <c r="O313" i="34"/>
  <c r="P313" i="34"/>
  <c r="Q313" i="34"/>
  <c r="R313" i="34"/>
  <c r="S313" i="34"/>
  <c r="T313" i="34"/>
  <c r="U313" i="34"/>
  <c r="V313" i="34"/>
  <c r="W313" i="34"/>
  <c r="X313" i="34"/>
  <c r="Y313" i="34"/>
  <c r="K314" i="34"/>
  <c r="L314" i="34"/>
  <c r="M314" i="34"/>
  <c r="N314" i="34"/>
  <c r="O314" i="34"/>
  <c r="P314" i="34"/>
  <c r="Q314" i="34"/>
  <c r="R314" i="34"/>
  <c r="S314" i="34"/>
  <c r="T314" i="34"/>
  <c r="U314" i="34"/>
  <c r="V314" i="34"/>
  <c r="W314" i="34"/>
  <c r="X314" i="34"/>
  <c r="Y314" i="34"/>
  <c r="K315" i="34"/>
  <c r="L315" i="34"/>
  <c r="M315" i="34"/>
  <c r="N315" i="34"/>
  <c r="O315" i="34"/>
  <c r="P315" i="34"/>
  <c r="Q315" i="34"/>
  <c r="R315" i="34"/>
  <c r="S315" i="34"/>
  <c r="T315" i="34"/>
  <c r="U315" i="34"/>
  <c r="V315" i="34"/>
  <c r="W315" i="34"/>
  <c r="X315" i="34"/>
  <c r="Y315" i="34"/>
  <c r="K316" i="34"/>
  <c r="L316" i="34"/>
  <c r="M316" i="34"/>
  <c r="N316" i="34"/>
  <c r="O316" i="34"/>
  <c r="P316" i="34"/>
  <c r="Q316" i="34"/>
  <c r="R316" i="34"/>
  <c r="S316" i="34"/>
  <c r="T316" i="34"/>
  <c r="U316" i="34"/>
  <c r="V316" i="34"/>
  <c r="W316" i="34"/>
  <c r="X316" i="34"/>
  <c r="Y316" i="34"/>
  <c r="K317" i="34"/>
  <c r="L317" i="34"/>
  <c r="M317" i="34"/>
  <c r="N317" i="34"/>
  <c r="O317" i="34"/>
  <c r="P317" i="34"/>
  <c r="Q317" i="34"/>
  <c r="R317" i="34"/>
  <c r="S317" i="34"/>
  <c r="T317" i="34"/>
  <c r="U317" i="34"/>
  <c r="V317" i="34"/>
  <c r="W317" i="34"/>
  <c r="X317" i="34"/>
  <c r="Y317" i="34"/>
  <c r="K318" i="34"/>
  <c r="L318" i="34"/>
  <c r="M318" i="34"/>
  <c r="N318" i="34"/>
  <c r="O318" i="34"/>
  <c r="P318" i="34"/>
  <c r="Q318" i="34"/>
  <c r="R318" i="34"/>
  <c r="S318" i="34"/>
  <c r="T318" i="34"/>
  <c r="U318" i="34"/>
  <c r="V318" i="34"/>
  <c r="W318" i="34"/>
  <c r="X318" i="34"/>
  <c r="Y318" i="34"/>
  <c r="K319" i="34"/>
  <c r="L319" i="34"/>
  <c r="M319" i="34"/>
  <c r="N319" i="34"/>
  <c r="O319" i="34"/>
  <c r="P319" i="34"/>
  <c r="Q319" i="34"/>
  <c r="R319" i="34"/>
  <c r="S319" i="34"/>
  <c r="T319" i="34"/>
  <c r="U319" i="34"/>
  <c r="V319" i="34"/>
  <c r="W319" i="34"/>
  <c r="X319" i="34"/>
  <c r="Y319" i="34"/>
  <c r="K320" i="34"/>
  <c r="L320" i="34"/>
  <c r="M320" i="34"/>
  <c r="N320" i="34"/>
  <c r="O320" i="34"/>
  <c r="P320" i="34"/>
  <c r="Q320" i="34"/>
  <c r="R320" i="34"/>
  <c r="S320" i="34"/>
  <c r="T320" i="34"/>
  <c r="U320" i="34"/>
  <c r="V320" i="34"/>
  <c r="W320" i="34"/>
  <c r="X320" i="34"/>
  <c r="Y320" i="34"/>
  <c r="K321" i="34"/>
  <c r="L321" i="34"/>
  <c r="M321" i="34"/>
  <c r="N321" i="34"/>
  <c r="O321" i="34"/>
  <c r="P321" i="34"/>
  <c r="Q321" i="34"/>
  <c r="R321" i="34"/>
  <c r="S321" i="34"/>
  <c r="T321" i="34"/>
  <c r="U321" i="34"/>
  <c r="V321" i="34"/>
  <c r="W321" i="34"/>
  <c r="X321" i="34"/>
  <c r="Y321" i="34"/>
  <c r="K322" i="34"/>
  <c r="L322" i="34"/>
  <c r="M322" i="34"/>
  <c r="N322" i="34"/>
  <c r="O322" i="34"/>
  <c r="P322" i="34"/>
  <c r="Q322" i="34"/>
  <c r="R322" i="34"/>
  <c r="S322" i="34"/>
  <c r="T322" i="34"/>
  <c r="U322" i="34"/>
  <c r="V322" i="34"/>
  <c r="W322" i="34"/>
  <c r="X322" i="34"/>
  <c r="Y322" i="34"/>
  <c r="K323" i="34"/>
  <c r="L323" i="34"/>
  <c r="M323" i="34"/>
  <c r="N323" i="34"/>
  <c r="O323" i="34"/>
  <c r="P323" i="34"/>
  <c r="Q323" i="34"/>
  <c r="R323" i="34"/>
  <c r="S323" i="34"/>
  <c r="T323" i="34"/>
  <c r="U323" i="34"/>
  <c r="V323" i="34"/>
  <c r="W323" i="34"/>
  <c r="X323" i="34"/>
  <c r="Y323" i="34"/>
  <c r="K324" i="34"/>
  <c r="L324" i="34"/>
  <c r="M324" i="34"/>
  <c r="N324" i="34"/>
  <c r="O324" i="34"/>
  <c r="P324" i="34"/>
  <c r="Q324" i="34"/>
  <c r="R324" i="34"/>
  <c r="S324" i="34"/>
  <c r="T324" i="34"/>
  <c r="U324" i="34"/>
  <c r="V324" i="34"/>
  <c r="W324" i="34"/>
  <c r="X324" i="34"/>
  <c r="Y324" i="34"/>
  <c r="K325" i="34"/>
  <c r="L325" i="34"/>
  <c r="M325" i="34"/>
  <c r="N325" i="34"/>
  <c r="O325" i="34"/>
  <c r="P325" i="34"/>
  <c r="Q325" i="34"/>
  <c r="R325" i="34"/>
  <c r="S325" i="34"/>
  <c r="T325" i="34"/>
  <c r="U325" i="34"/>
  <c r="V325" i="34"/>
  <c r="W325" i="34"/>
  <c r="X325" i="34"/>
  <c r="Y325" i="34"/>
  <c r="K326" i="34"/>
  <c r="L326" i="34"/>
  <c r="M326" i="34"/>
  <c r="N326" i="34"/>
  <c r="O326" i="34"/>
  <c r="P326" i="34"/>
  <c r="Q326" i="34"/>
  <c r="R326" i="34"/>
  <c r="S326" i="34"/>
  <c r="T326" i="34"/>
  <c r="U326" i="34"/>
  <c r="V326" i="34"/>
  <c r="W326" i="34"/>
  <c r="X326" i="34"/>
  <c r="Y326" i="34"/>
  <c r="K327" i="34"/>
  <c r="L327" i="34"/>
  <c r="M327" i="34"/>
  <c r="N327" i="34"/>
  <c r="O327" i="34"/>
  <c r="P327" i="34"/>
  <c r="Q327" i="34"/>
  <c r="R327" i="34"/>
  <c r="S327" i="34"/>
  <c r="T327" i="34"/>
  <c r="U327" i="34"/>
  <c r="V327" i="34"/>
  <c r="W327" i="34"/>
  <c r="X327" i="34"/>
  <c r="Y327" i="34"/>
  <c r="K328" i="34"/>
  <c r="L328" i="34"/>
  <c r="M328" i="34"/>
  <c r="N328" i="34"/>
  <c r="O328" i="34"/>
  <c r="P328" i="34"/>
  <c r="Q328" i="34"/>
  <c r="R328" i="34"/>
  <c r="S328" i="34"/>
  <c r="T328" i="34"/>
  <c r="U328" i="34"/>
  <c r="V328" i="34"/>
  <c r="W328" i="34"/>
  <c r="X328" i="34"/>
  <c r="Y328" i="34"/>
  <c r="K329" i="34"/>
  <c r="L329" i="34"/>
  <c r="M329" i="34"/>
  <c r="N329" i="34"/>
  <c r="O329" i="34"/>
  <c r="P329" i="34"/>
  <c r="Q329" i="34"/>
  <c r="R329" i="34"/>
  <c r="S329" i="34"/>
  <c r="T329" i="34"/>
  <c r="U329" i="34"/>
  <c r="V329" i="34"/>
  <c r="W329" i="34"/>
  <c r="X329" i="34"/>
  <c r="Y329" i="34"/>
  <c r="K330" i="34"/>
  <c r="L330" i="34"/>
  <c r="M330" i="34"/>
  <c r="N330" i="34"/>
  <c r="O330" i="34"/>
  <c r="P330" i="34"/>
  <c r="Q330" i="34"/>
  <c r="R330" i="34"/>
  <c r="S330" i="34"/>
  <c r="T330" i="34"/>
  <c r="U330" i="34"/>
  <c r="V330" i="34"/>
  <c r="W330" i="34"/>
  <c r="X330" i="34"/>
  <c r="Y330" i="34"/>
  <c r="K331" i="34"/>
  <c r="L331" i="34"/>
  <c r="M331" i="34"/>
  <c r="N331" i="34"/>
  <c r="O331" i="34"/>
  <c r="P331" i="34"/>
  <c r="Q331" i="34"/>
  <c r="R331" i="34"/>
  <c r="S331" i="34"/>
  <c r="T331" i="34"/>
  <c r="U331" i="34"/>
  <c r="V331" i="34"/>
  <c r="W331" i="34"/>
  <c r="X331" i="34"/>
  <c r="Y331" i="34"/>
  <c r="K332" i="34"/>
  <c r="L332" i="34"/>
  <c r="M332" i="34"/>
  <c r="N332" i="34"/>
  <c r="O332" i="34"/>
  <c r="P332" i="34"/>
  <c r="Q332" i="34"/>
  <c r="R332" i="34"/>
  <c r="S332" i="34"/>
  <c r="T332" i="34"/>
  <c r="U332" i="34"/>
  <c r="V332" i="34"/>
  <c r="W332" i="34"/>
  <c r="X332" i="34"/>
  <c r="Y332" i="34"/>
  <c r="K333" i="34"/>
  <c r="L333" i="34"/>
  <c r="M333" i="34"/>
  <c r="N333" i="34"/>
  <c r="O333" i="34"/>
  <c r="P333" i="34"/>
  <c r="Q333" i="34"/>
  <c r="R333" i="34"/>
  <c r="S333" i="34"/>
  <c r="T333" i="34"/>
  <c r="U333" i="34"/>
  <c r="V333" i="34"/>
  <c r="W333" i="34"/>
  <c r="X333" i="34"/>
  <c r="Y333" i="34"/>
  <c r="K334" i="34"/>
  <c r="L334" i="34"/>
  <c r="M334" i="34"/>
  <c r="N334" i="34"/>
  <c r="O334" i="34"/>
  <c r="P334" i="34"/>
  <c r="Q334" i="34"/>
  <c r="R334" i="34"/>
  <c r="S334" i="34"/>
  <c r="T334" i="34"/>
  <c r="U334" i="34"/>
  <c r="V334" i="34"/>
  <c r="W334" i="34"/>
  <c r="X334" i="34"/>
  <c r="Y334" i="34"/>
  <c r="K335" i="34"/>
  <c r="L335" i="34"/>
  <c r="M335" i="34"/>
  <c r="N335" i="34"/>
  <c r="O335" i="34"/>
  <c r="P335" i="34"/>
  <c r="Q335" i="34"/>
  <c r="R335" i="34"/>
  <c r="S335" i="34"/>
  <c r="T335" i="34"/>
  <c r="U335" i="34"/>
  <c r="V335" i="34"/>
  <c r="W335" i="34"/>
  <c r="X335" i="34"/>
  <c r="Y335" i="34"/>
  <c r="K336" i="34"/>
  <c r="L336" i="34"/>
  <c r="M336" i="34"/>
  <c r="N336" i="34"/>
  <c r="O336" i="34"/>
  <c r="P336" i="34"/>
  <c r="Q336" i="34"/>
  <c r="R336" i="34"/>
  <c r="S336" i="34"/>
  <c r="T336" i="34"/>
  <c r="U336" i="34"/>
  <c r="V336" i="34"/>
  <c r="W336" i="34"/>
  <c r="X336" i="34"/>
  <c r="Y336" i="34"/>
  <c r="K337" i="34"/>
  <c r="L337" i="34"/>
  <c r="M337" i="34"/>
  <c r="N337" i="34"/>
  <c r="O337" i="34"/>
  <c r="P337" i="34"/>
  <c r="Q337" i="34"/>
  <c r="R337" i="34"/>
  <c r="S337" i="34"/>
  <c r="T337" i="34"/>
  <c r="U337" i="34"/>
  <c r="V337" i="34"/>
  <c r="W337" i="34"/>
  <c r="X337" i="34"/>
  <c r="Y337" i="34"/>
  <c r="K338" i="34"/>
  <c r="L338" i="34"/>
  <c r="M338" i="34"/>
  <c r="N338" i="34"/>
  <c r="O338" i="34"/>
  <c r="P338" i="34"/>
  <c r="Q338" i="34"/>
  <c r="R338" i="34"/>
  <c r="S338" i="34"/>
  <c r="T338" i="34"/>
  <c r="U338" i="34"/>
  <c r="V338" i="34"/>
  <c r="W338" i="34"/>
  <c r="X338" i="34"/>
  <c r="Y338" i="34"/>
  <c r="K339" i="34"/>
  <c r="L339" i="34"/>
  <c r="M339" i="34"/>
  <c r="N339" i="34"/>
  <c r="O339" i="34"/>
  <c r="P339" i="34"/>
  <c r="Q339" i="34"/>
  <c r="R339" i="34"/>
  <c r="S339" i="34"/>
  <c r="T339" i="34"/>
  <c r="U339" i="34"/>
  <c r="V339" i="34"/>
  <c r="W339" i="34"/>
  <c r="X339" i="34"/>
  <c r="Y339" i="34"/>
  <c r="K340" i="34"/>
  <c r="L340" i="34"/>
  <c r="M340" i="34"/>
  <c r="N340" i="34"/>
  <c r="O340" i="34"/>
  <c r="P340" i="34"/>
  <c r="Q340" i="34"/>
  <c r="R340" i="34"/>
  <c r="S340" i="34"/>
  <c r="T340" i="34"/>
  <c r="U340" i="34"/>
  <c r="V340" i="34"/>
  <c r="W340" i="34"/>
  <c r="X340" i="34"/>
  <c r="Y340" i="34"/>
  <c r="K341" i="34"/>
  <c r="L341" i="34"/>
  <c r="M341" i="34"/>
  <c r="N341" i="34"/>
  <c r="O341" i="34"/>
  <c r="P341" i="34"/>
  <c r="Q341" i="34"/>
  <c r="R341" i="34"/>
  <c r="S341" i="34"/>
  <c r="T341" i="34"/>
  <c r="U341" i="34"/>
  <c r="V341" i="34"/>
  <c r="W341" i="34"/>
  <c r="X341" i="34"/>
  <c r="Y341" i="34"/>
  <c r="K342" i="34"/>
  <c r="L342" i="34"/>
  <c r="M342" i="34"/>
  <c r="N342" i="34"/>
  <c r="O342" i="34"/>
  <c r="P342" i="34"/>
  <c r="Q342" i="34"/>
  <c r="R342" i="34"/>
  <c r="S342" i="34"/>
  <c r="T342" i="34"/>
  <c r="U342" i="34"/>
  <c r="V342" i="34"/>
  <c r="W342" i="34"/>
  <c r="X342" i="34"/>
  <c r="Y342" i="34"/>
  <c r="K343" i="34"/>
  <c r="L343" i="34"/>
  <c r="M343" i="34"/>
  <c r="N343" i="34"/>
  <c r="O343" i="34"/>
  <c r="P343" i="34"/>
  <c r="Q343" i="34"/>
  <c r="R343" i="34"/>
  <c r="S343" i="34"/>
  <c r="T343" i="34"/>
  <c r="U343" i="34"/>
  <c r="V343" i="34"/>
  <c r="W343" i="34"/>
  <c r="X343" i="34"/>
  <c r="Y343" i="34"/>
  <c r="K344" i="34"/>
  <c r="L344" i="34"/>
  <c r="M344" i="34"/>
  <c r="N344" i="34"/>
  <c r="O344" i="34"/>
  <c r="P344" i="34"/>
  <c r="Q344" i="34"/>
  <c r="R344" i="34"/>
  <c r="S344" i="34"/>
  <c r="T344" i="34"/>
  <c r="U344" i="34"/>
  <c r="V344" i="34"/>
  <c r="W344" i="34"/>
  <c r="X344" i="34"/>
  <c r="Y344" i="34"/>
  <c r="K345" i="34"/>
  <c r="L345" i="34"/>
  <c r="M345" i="34"/>
  <c r="N345" i="34"/>
  <c r="O345" i="34"/>
  <c r="P345" i="34"/>
  <c r="Q345" i="34"/>
  <c r="R345" i="34"/>
  <c r="S345" i="34"/>
  <c r="T345" i="34"/>
  <c r="U345" i="34"/>
  <c r="V345" i="34"/>
  <c r="W345" i="34"/>
  <c r="X345" i="34"/>
  <c r="Y345" i="34"/>
  <c r="K346" i="34"/>
  <c r="L346" i="34"/>
  <c r="M346" i="34"/>
  <c r="N346" i="34"/>
  <c r="O346" i="34"/>
  <c r="P346" i="34"/>
  <c r="Q346" i="34"/>
  <c r="R346" i="34"/>
  <c r="S346" i="34"/>
  <c r="T346" i="34"/>
  <c r="U346" i="34"/>
  <c r="V346" i="34"/>
  <c r="W346" i="34"/>
  <c r="X346" i="34"/>
  <c r="Y346" i="34"/>
  <c r="K347" i="34"/>
  <c r="L347" i="34"/>
  <c r="M347" i="34"/>
  <c r="N347" i="34"/>
  <c r="O347" i="34"/>
  <c r="P347" i="34"/>
  <c r="Q347" i="34"/>
  <c r="R347" i="34"/>
  <c r="S347" i="34"/>
  <c r="T347" i="34"/>
  <c r="U347" i="34"/>
  <c r="V347" i="34"/>
  <c r="W347" i="34"/>
  <c r="X347" i="34"/>
  <c r="Y347" i="34"/>
  <c r="K348" i="34"/>
  <c r="L348" i="34"/>
  <c r="M348" i="34"/>
  <c r="N348" i="34"/>
  <c r="O348" i="34"/>
  <c r="P348" i="34"/>
  <c r="Q348" i="34"/>
  <c r="R348" i="34"/>
  <c r="S348" i="34"/>
  <c r="T348" i="34"/>
  <c r="U348" i="34"/>
  <c r="V348" i="34"/>
  <c r="W348" i="34"/>
  <c r="X348" i="34"/>
  <c r="Y348" i="34"/>
  <c r="K349" i="34"/>
  <c r="L349" i="34"/>
  <c r="M349" i="34"/>
  <c r="N349" i="34"/>
  <c r="O349" i="34"/>
  <c r="P349" i="34"/>
  <c r="Q349" i="34"/>
  <c r="R349" i="34"/>
  <c r="S349" i="34"/>
  <c r="T349" i="34"/>
  <c r="U349" i="34"/>
  <c r="V349" i="34"/>
  <c r="W349" i="34"/>
  <c r="X349" i="34"/>
  <c r="Y349" i="34"/>
  <c r="K350" i="34"/>
  <c r="L350" i="34"/>
  <c r="M350" i="34"/>
  <c r="N350" i="34"/>
  <c r="O350" i="34"/>
  <c r="P350" i="34"/>
  <c r="Q350" i="34"/>
  <c r="R350" i="34"/>
  <c r="S350" i="34"/>
  <c r="T350" i="34"/>
  <c r="U350" i="34"/>
  <c r="V350" i="34"/>
  <c r="W350" i="34"/>
  <c r="X350" i="34"/>
  <c r="Y350" i="34"/>
  <c r="K351" i="34"/>
  <c r="L351" i="34"/>
  <c r="M351" i="34"/>
  <c r="N351" i="34"/>
  <c r="O351" i="34"/>
  <c r="P351" i="34"/>
  <c r="Q351" i="34"/>
  <c r="R351" i="34"/>
  <c r="S351" i="34"/>
  <c r="T351" i="34"/>
  <c r="U351" i="34"/>
  <c r="V351" i="34"/>
  <c r="W351" i="34"/>
  <c r="X351" i="34"/>
  <c r="Y351" i="34"/>
  <c r="K352" i="34"/>
  <c r="L352" i="34"/>
  <c r="M352" i="34"/>
  <c r="N352" i="34"/>
  <c r="O352" i="34"/>
  <c r="P352" i="34"/>
  <c r="Q352" i="34"/>
  <c r="R352" i="34"/>
  <c r="S352" i="34"/>
  <c r="T352" i="34"/>
  <c r="U352" i="34"/>
  <c r="V352" i="34"/>
  <c r="W352" i="34"/>
  <c r="X352" i="34"/>
  <c r="Y352" i="34"/>
  <c r="K353" i="34"/>
  <c r="L353" i="34"/>
  <c r="M353" i="34"/>
  <c r="N353" i="34"/>
  <c r="O353" i="34"/>
  <c r="P353" i="34"/>
  <c r="Q353" i="34"/>
  <c r="R353" i="34"/>
  <c r="S353" i="34"/>
  <c r="T353" i="34"/>
  <c r="U353" i="34"/>
  <c r="V353" i="34"/>
  <c r="W353" i="34"/>
  <c r="X353" i="34"/>
  <c r="Y353" i="34"/>
  <c r="K354" i="34"/>
  <c r="L354" i="34"/>
  <c r="M354" i="34"/>
  <c r="N354" i="34"/>
  <c r="O354" i="34"/>
  <c r="P354" i="34"/>
  <c r="Q354" i="34"/>
  <c r="R354" i="34"/>
  <c r="S354" i="34"/>
  <c r="T354" i="34"/>
  <c r="U354" i="34"/>
  <c r="V354" i="34"/>
  <c r="W354" i="34"/>
  <c r="X354" i="34"/>
  <c r="Y354" i="34"/>
  <c r="K355" i="34"/>
  <c r="L355" i="34"/>
  <c r="M355" i="34"/>
  <c r="N355" i="34"/>
  <c r="O355" i="34"/>
  <c r="P355" i="34"/>
  <c r="Q355" i="34"/>
  <c r="R355" i="34"/>
  <c r="S355" i="34"/>
  <c r="T355" i="34"/>
  <c r="U355" i="34"/>
  <c r="V355" i="34"/>
  <c r="W355" i="34"/>
  <c r="X355" i="34"/>
  <c r="Y355" i="34"/>
  <c r="K356" i="34"/>
  <c r="L356" i="34"/>
  <c r="M356" i="34"/>
  <c r="N356" i="34"/>
  <c r="O356" i="34"/>
  <c r="P356" i="34"/>
  <c r="Q356" i="34"/>
  <c r="R356" i="34"/>
  <c r="S356" i="34"/>
  <c r="T356" i="34"/>
  <c r="U356" i="34"/>
  <c r="V356" i="34"/>
  <c r="W356" i="34"/>
  <c r="X356" i="34"/>
  <c r="Y356" i="34"/>
  <c r="K357" i="34"/>
  <c r="L357" i="34"/>
  <c r="M357" i="34"/>
  <c r="N357" i="34"/>
  <c r="O357" i="34"/>
  <c r="P357" i="34"/>
  <c r="Q357" i="34"/>
  <c r="R357" i="34"/>
  <c r="S357" i="34"/>
  <c r="T357" i="34"/>
  <c r="U357" i="34"/>
  <c r="V357" i="34"/>
  <c r="W357" i="34"/>
  <c r="X357" i="34"/>
  <c r="Y357" i="34"/>
  <c r="K358" i="34"/>
  <c r="L358" i="34"/>
  <c r="M358" i="34"/>
  <c r="N358" i="34"/>
  <c r="O358" i="34"/>
  <c r="P358" i="34"/>
  <c r="Q358" i="34"/>
  <c r="R358" i="34"/>
  <c r="S358" i="34"/>
  <c r="T358" i="34"/>
  <c r="U358" i="34"/>
  <c r="V358" i="34"/>
  <c r="W358" i="34"/>
  <c r="X358" i="34"/>
  <c r="Y358" i="34"/>
  <c r="K359" i="34"/>
  <c r="L359" i="34"/>
  <c r="M359" i="34"/>
  <c r="N359" i="34"/>
  <c r="O359" i="34"/>
  <c r="P359" i="34"/>
  <c r="Q359" i="34"/>
  <c r="R359" i="34"/>
  <c r="S359" i="34"/>
  <c r="T359" i="34"/>
  <c r="U359" i="34"/>
  <c r="V359" i="34"/>
  <c r="W359" i="34"/>
  <c r="X359" i="34"/>
  <c r="Y359" i="34"/>
  <c r="K360" i="34"/>
  <c r="L360" i="34"/>
  <c r="M360" i="34"/>
  <c r="N360" i="34"/>
  <c r="O360" i="34"/>
  <c r="P360" i="34"/>
  <c r="Q360" i="34"/>
  <c r="R360" i="34"/>
  <c r="S360" i="34"/>
  <c r="T360" i="34"/>
  <c r="U360" i="34"/>
  <c r="V360" i="34"/>
  <c r="W360" i="34"/>
  <c r="X360" i="34"/>
  <c r="Y360" i="34"/>
  <c r="K361" i="34"/>
  <c r="L361" i="34"/>
  <c r="M361" i="34"/>
  <c r="N361" i="34"/>
  <c r="O361" i="34"/>
  <c r="P361" i="34"/>
  <c r="Q361" i="34"/>
  <c r="R361" i="34"/>
  <c r="S361" i="34"/>
  <c r="T361" i="34"/>
  <c r="U361" i="34"/>
  <c r="V361" i="34"/>
  <c r="W361" i="34"/>
  <c r="X361" i="34"/>
  <c r="Y361" i="34"/>
  <c r="K362" i="34"/>
  <c r="L362" i="34"/>
  <c r="M362" i="34"/>
  <c r="N362" i="34"/>
  <c r="O362" i="34"/>
  <c r="P362" i="34"/>
  <c r="Q362" i="34"/>
  <c r="R362" i="34"/>
  <c r="S362" i="34"/>
  <c r="T362" i="34"/>
  <c r="U362" i="34"/>
  <c r="V362" i="34"/>
  <c r="W362" i="34"/>
  <c r="X362" i="34"/>
  <c r="Y362" i="34"/>
  <c r="K363" i="34"/>
  <c r="L363" i="34"/>
  <c r="M363" i="34"/>
  <c r="N363" i="34"/>
  <c r="O363" i="34"/>
  <c r="P363" i="34"/>
  <c r="Q363" i="34"/>
  <c r="R363" i="34"/>
  <c r="S363" i="34"/>
  <c r="T363" i="34"/>
  <c r="U363" i="34"/>
  <c r="V363" i="34"/>
  <c r="W363" i="34"/>
  <c r="X363" i="34"/>
  <c r="Y363" i="34"/>
  <c r="K364" i="34"/>
  <c r="L364" i="34"/>
  <c r="M364" i="34"/>
  <c r="N364" i="34"/>
  <c r="O364" i="34"/>
  <c r="P364" i="34"/>
  <c r="Q364" i="34"/>
  <c r="R364" i="34"/>
  <c r="S364" i="34"/>
  <c r="T364" i="34"/>
  <c r="U364" i="34"/>
  <c r="V364" i="34"/>
  <c r="W364" i="34"/>
  <c r="X364" i="34"/>
  <c r="Y364" i="34"/>
  <c r="K365" i="34"/>
  <c r="L365" i="34"/>
  <c r="M365" i="34"/>
  <c r="N365" i="34"/>
  <c r="O365" i="34"/>
  <c r="P365" i="34"/>
  <c r="Q365" i="34"/>
  <c r="R365" i="34"/>
  <c r="S365" i="34"/>
  <c r="T365" i="34"/>
  <c r="U365" i="34"/>
  <c r="V365" i="34"/>
  <c r="W365" i="34"/>
  <c r="X365" i="34"/>
  <c r="Y365" i="34"/>
  <c r="K366" i="34"/>
  <c r="L366" i="34"/>
  <c r="M366" i="34"/>
  <c r="N366" i="34"/>
  <c r="O366" i="34"/>
  <c r="P366" i="34"/>
  <c r="Q366" i="34"/>
  <c r="R366" i="34"/>
  <c r="S366" i="34"/>
  <c r="T366" i="34"/>
  <c r="U366" i="34"/>
  <c r="V366" i="34"/>
  <c r="W366" i="34"/>
  <c r="X366" i="34"/>
  <c r="Y366" i="34"/>
  <c r="K367" i="34"/>
  <c r="L367" i="34"/>
  <c r="M367" i="34"/>
  <c r="N367" i="34"/>
  <c r="O367" i="34"/>
  <c r="P367" i="34"/>
  <c r="Q367" i="34"/>
  <c r="R367" i="34"/>
  <c r="S367" i="34"/>
  <c r="T367" i="34"/>
  <c r="U367" i="34"/>
  <c r="V367" i="34"/>
  <c r="W367" i="34"/>
  <c r="X367" i="34"/>
  <c r="Y367" i="34"/>
  <c r="K368" i="34"/>
  <c r="L368" i="34"/>
  <c r="M368" i="34"/>
  <c r="N368" i="34"/>
  <c r="O368" i="34"/>
  <c r="P368" i="34"/>
  <c r="Q368" i="34"/>
  <c r="R368" i="34"/>
  <c r="S368" i="34"/>
  <c r="T368" i="34"/>
  <c r="U368" i="34"/>
  <c r="V368" i="34"/>
  <c r="W368" i="34"/>
  <c r="X368" i="34"/>
  <c r="Y368" i="34"/>
  <c r="K369" i="34"/>
  <c r="L369" i="34"/>
  <c r="M369" i="34"/>
  <c r="N369" i="34"/>
  <c r="O369" i="34"/>
  <c r="P369" i="34"/>
  <c r="Q369" i="34"/>
  <c r="R369" i="34"/>
  <c r="S369" i="34"/>
  <c r="T369" i="34"/>
  <c r="U369" i="34"/>
  <c r="V369" i="34"/>
  <c r="W369" i="34"/>
  <c r="X369" i="34"/>
  <c r="Y369" i="34"/>
  <c r="K370" i="34"/>
  <c r="L370" i="34"/>
  <c r="M370" i="34"/>
  <c r="N370" i="34"/>
  <c r="O370" i="34"/>
  <c r="P370" i="34"/>
  <c r="Q370" i="34"/>
  <c r="R370" i="34"/>
  <c r="S370" i="34"/>
  <c r="T370" i="34"/>
  <c r="U370" i="34"/>
  <c r="V370" i="34"/>
  <c r="W370" i="34"/>
  <c r="X370" i="34"/>
  <c r="Y370" i="34"/>
  <c r="K371" i="34"/>
  <c r="L371" i="34"/>
  <c r="M371" i="34"/>
  <c r="N371" i="34"/>
  <c r="O371" i="34"/>
  <c r="P371" i="34"/>
  <c r="Q371" i="34"/>
  <c r="R371" i="34"/>
  <c r="S371" i="34"/>
  <c r="T371" i="34"/>
  <c r="U371" i="34"/>
  <c r="V371" i="34"/>
  <c r="W371" i="34"/>
  <c r="X371" i="34"/>
  <c r="Y371" i="34"/>
  <c r="K372" i="34"/>
  <c r="L372" i="34"/>
  <c r="M372" i="34"/>
  <c r="N372" i="34"/>
  <c r="O372" i="34"/>
  <c r="P372" i="34"/>
  <c r="Q372" i="34"/>
  <c r="R372" i="34"/>
  <c r="S372" i="34"/>
  <c r="T372" i="34"/>
  <c r="U372" i="34"/>
  <c r="V372" i="34"/>
  <c r="W372" i="34"/>
  <c r="X372" i="34"/>
  <c r="Y372" i="34"/>
  <c r="K373" i="34"/>
  <c r="L373" i="34"/>
  <c r="M373" i="34"/>
  <c r="N373" i="34"/>
  <c r="O373" i="34"/>
  <c r="P373" i="34"/>
  <c r="Q373" i="34"/>
  <c r="R373" i="34"/>
  <c r="S373" i="34"/>
  <c r="T373" i="34"/>
  <c r="U373" i="34"/>
  <c r="V373" i="34"/>
  <c r="W373" i="34"/>
  <c r="X373" i="34"/>
  <c r="Y373" i="34"/>
  <c r="K374" i="34"/>
  <c r="L374" i="34"/>
  <c r="M374" i="34"/>
  <c r="N374" i="34"/>
  <c r="O374" i="34"/>
  <c r="P374" i="34"/>
  <c r="Q374" i="34"/>
  <c r="R374" i="34"/>
  <c r="S374" i="34"/>
  <c r="T374" i="34"/>
  <c r="U374" i="34"/>
  <c r="V374" i="34"/>
  <c r="W374" i="34"/>
  <c r="X374" i="34"/>
  <c r="Y374" i="34"/>
  <c r="K375" i="34"/>
  <c r="L375" i="34"/>
  <c r="M375" i="34"/>
  <c r="N375" i="34"/>
  <c r="O375" i="34"/>
  <c r="P375" i="34"/>
  <c r="Q375" i="34"/>
  <c r="R375" i="34"/>
  <c r="S375" i="34"/>
  <c r="T375" i="34"/>
  <c r="U375" i="34"/>
  <c r="V375" i="34"/>
  <c r="W375" i="34"/>
  <c r="X375" i="34"/>
  <c r="Y375" i="34"/>
  <c r="K376" i="34"/>
  <c r="L376" i="34"/>
  <c r="M376" i="34"/>
  <c r="N376" i="34"/>
  <c r="O376" i="34"/>
  <c r="P376" i="34"/>
  <c r="Q376" i="34"/>
  <c r="R376" i="34"/>
  <c r="S376" i="34"/>
  <c r="T376" i="34"/>
  <c r="U376" i="34"/>
  <c r="V376" i="34"/>
  <c r="W376" i="34"/>
  <c r="X376" i="34"/>
  <c r="Y376" i="34"/>
  <c r="K377" i="34"/>
  <c r="L377" i="34"/>
  <c r="M377" i="34"/>
  <c r="N377" i="34"/>
  <c r="O377" i="34"/>
  <c r="P377" i="34"/>
  <c r="Q377" i="34"/>
  <c r="R377" i="34"/>
  <c r="S377" i="34"/>
  <c r="T377" i="34"/>
  <c r="U377" i="34"/>
  <c r="V377" i="34"/>
  <c r="W377" i="34"/>
  <c r="X377" i="34"/>
  <c r="Y377" i="34"/>
  <c r="K378" i="34"/>
  <c r="L378" i="34"/>
  <c r="M378" i="34"/>
  <c r="N378" i="34"/>
  <c r="O378" i="34"/>
  <c r="P378" i="34"/>
  <c r="Q378" i="34"/>
  <c r="R378" i="34"/>
  <c r="S378" i="34"/>
  <c r="T378" i="34"/>
  <c r="U378" i="34"/>
  <c r="V378" i="34"/>
  <c r="W378" i="34"/>
  <c r="X378" i="34"/>
  <c r="Y378" i="34"/>
  <c r="K379" i="34"/>
  <c r="L379" i="34"/>
  <c r="M379" i="34"/>
  <c r="N379" i="34"/>
  <c r="O379" i="34"/>
  <c r="P379" i="34"/>
  <c r="Q379" i="34"/>
  <c r="R379" i="34"/>
  <c r="S379" i="34"/>
  <c r="T379" i="34"/>
  <c r="U379" i="34"/>
  <c r="V379" i="34"/>
  <c r="W379" i="34"/>
  <c r="X379" i="34"/>
  <c r="Y379" i="34"/>
  <c r="K380" i="34"/>
  <c r="L380" i="34"/>
  <c r="M380" i="34"/>
  <c r="N380" i="34"/>
  <c r="O380" i="34"/>
  <c r="P380" i="34"/>
  <c r="Q380" i="34"/>
  <c r="R380" i="34"/>
  <c r="S380" i="34"/>
  <c r="T380" i="34"/>
  <c r="U380" i="34"/>
  <c r="V380" i="34"/>
  <c r="W380" i="34"/>
  <c r="X380" i="34"/>
  <c r="Y380" i="34"/>
  <c r="K381" i="34"/>
  <c r="L381" i="34"/>
  <c r="M381" i="34"/>
  <c r="N381" i="34"/>
  <c r="O381" i="34"/>
  <c r="P381" i="34"/>
  <c r="Q381" i="34"/>
  <c r="R381" i="34"/>
  <c r="S381" i="34"/>
  <c r="T381" i="34"/>
  <c r="U381" i="34"/>
  <c r="V381" i="34"/>
  <c r="W381" i="34"/>
  <c r="X381" i="34"/>
  <c r="Y381" i="34"/>
  <c r="K382" i="34"/>
  <c r="L382" i="34"/>
  <c r="M382" i="34"/>
  <c r="N382" i="34"/>
  <c r="O382" i="34"/>
  <c r="P382" i="34"/>
  <c r="Q382" i="34"/>
  <c r="R382" i="34"/>
  <c r="S382" i="34"/>
  <c r="T382" i="34"/>
  <c r="U382" i="34"/>
  <c r="V382" i="34"/>
  <c r="W382" i="34"/>
  <c r="X382" i="34"/>
  <c r="Y382" i="34"/>
  <c r="K383" i="34"/>
  <c r="L383" i="34"/>
  <c r="M383" i="34"/>
  <c r="N383" i="34"/>
  <c r="O383" i="34"/>
  <c r="P383" i="34"/>
  <c r="Q383" i="34"/>
  <c r="R383" i="34"/>
  <c r="S383" i="34"/>
  <c r="T383" i="34"/>
  <c r="U383" i="34"/>
  <c r="V383" i="34"/>
  <c r="W383" i="34"/>
  <c r="X383" i="34"/>
  <c r="Y383" i="34"/>
  <c r="K384" i="34"/>
  <c r="L384" i="34"/>
  <c r="M384" i="34"/>
  <c r="N384" i="34"/>
  <c r="O384" i="34"/>
  <c r="P384" i="34"/>
  <c r="Q384" i="34"/>
  <c r="R384" i="34"/>
  <c r="S384" i="34"/>
  <c r="T384" i="34"/>
  <c r="U384" i="34"/>
  <c r="V384" i="34"/>
  <c r="W384" i="34"/>
  <c r="X384" i="34"/>
  <c r="Y384" i="34"/>
  <c r="K385" i="34"/>
  <c r="L385" i="34"/>
  <c r="M385" i="34"/>
  <c r="N385" i="34"/>
  <c r="O385" i="34"/>
  <c r="P385" i="34"/>
  <c r="Q385" i="34"/>
  <c r="R385" i="34"/>
  <c r="S385" i="34"/>
  <c r="T385" i="34"/>
  <c r="U385" i="34"/>
  <c r="V385" i="34"/>
  <c r="W385" i="34"/>
  <c r="X385" i="34"/>
  <c r="Y385" i="34"/>
  <c r="K386" i="34"/>
  <c r="L386" i="34"/>
  <c r="M386" i="34"/>
  <c r="N386" i="34"/>
  <c r="O386" i="34"/>
  <c r="P386" i="34"/>
  <c r="Q386" i="34"/>
  <c r="R386" i="34"/>
  <c r="S386" i="34"/>
  <c r="T386" i="34"/>
  <c r="U386" i="34"/>
  <c r="V386" i="34"/>
  <c r="W386" i="34"/>
  <c r="X386" i="34"/>
  <c r="Y386" i="34"/>
  <c r="K387" i="34"/>
  <c r="L387" i="34"/>
  <c r="M387" i="34"/>
  <c r="N387" i="34"/>
  <c r="O387" i="34"/>
  <c r="P387" i="34"/>
  <c r="Q387" i="34"/>
  <c r="R387" i="34"/>
  <c r="S387" i="34"/>
  <c r="T387" i="34"/>
  <c r="U387" i="34"/>
  <c r="V387" i="34"/>
  <c r="W387" i="34"/>
  <c r="X387" i="34"/>
  <c r="Y387" i="34"/>
  <c r="K388" i="34"/>
  <c r="L388" i="34"/>
  <c r="M388" i="34"/>
  <c r="N388" i="34"/>
  <c r="O388" i="34"/>
  <c r="P388" i="34"/>
  <c r="Q388" i="34"/>
  <c r="R388" i="34"/>
  <c r="S388" i="34"/>
  <c r="T388" i="34"/>
  <c r="U388" i="34"/>
  <c r="V388" i="34"/>
  <c r="W388" i="34"/>
  <c r="X388" i="34"/>
  <c r="Y388" i="34"/>
  <c r="K389" i="34"/>
  <c r="L389" i="34"/>
  <c r="M389" i="34"/>
  <c r="N389" i="34"/>
  <c r="O389" i="34"/>
  <c r="P389" i="34"/>
  <c r="Q389" i="34"/>
  <c r="R389" i="34"/>
  <c r="S389" i="34"/>
  <c r="T389" i="34"/>
  <c r="U389" i="34"/>
  <c r="V389" i="34"/>
  <c r="W389" i="34"/>
  <c r="X389" i="34"/>
  <c r="Y389" i="34"/>
  <c r="K390" i="34"/>
  <c r="L390" i="34"/>
  <c r="M390" i="34"/>
  <c r="N390" i="34"/>
  <c r="O390" i="34"/>
  <c r="P390" i="34"/>
  <c r="Q390" i="34"/>
  <c r="R390" i="34"/>
  <c r="S390" i="34"/>
  <c r="T390" i="34"/>
  <c r="U390" i="34"/>
  <c r="V390" i="34"/>
  <c r="W390" i="34"/>
  <c r="X390" i="34"/>
  <c r="Y390" i="34"/>
  <c r="K391" i="34"/>
  <c r="L391" i="34"/>
  <c r="M391" i="34"/>
  <c r="N391" i="34"/>
  <c r="O391" i="34"/>
  <c r="P391" i="34"/>
  <c r="Q391" i="34"/>
  <c r="R391" i="34"/>
  <c r="S391" i="34"/>
  <c r="T391" i="34"/>
  <c r="U391" i="34"/>
  <c r="V391" i="34"/>
  <c r="W391" i="34"/>
  <c r="X391" i="34"/>
  <c r="Y391" i="34"/>
  <c r="K392" i="34"/>
  <c r="L392" i="34"/>
  <c r="M392" i="34"/>
  <c r="N392" i="34"/>
  <c r="O392" i="34"/>
  <c r="P392" i="34"/>
  <c r="Q392" i="34"/>
  <c r="R392" i="34"/>
  <c r="S392" i="34"/>
  <c r="T392" i="34"/>
  <c r="U392" i="34"/>
  <c r="V392" i="34"/>
  <c r="W392" i="34"/>
  <c r="X392" i="34"/>
  <c r="Y392" i="34"/>
  <c r="K393" i="34"/>
  <c r="L393" i="34"/>
  <c r="M393" i="34"/>
  <c r="N393" i="34"/>
  <c r="O393" i="34"/>
  <c r="P393" i="34"/>
  <c r="Q393" i="34"/>
  <c r="R393" i="34"/>
  <c r="S393" i="34"/>
  <c r="T393" i="34"/>
  <c r="U393" i="34"/>
  <c r="V393" i="34"/>
  <c r="W393" i="34"/>
  <c r="X393" i="34"/>
  <c r="Y393" i="34"/>
  <c r="K394" i="34"/>
  <c r="L394" i="34"/>
  <c r="M394" i="34"/>
  <c r="N394" i="34"/>
  <c r="O394" i="34"/>
  <c r="P394" i="34"/>
  <c r="Q394" i="34"/>
  <c r="R394" i="34"/>
  <c r="S394" i="34"/>
  <c r="T394" i="34"/>
  <c r="U394" i="34"/>
  <c r="V394" i="34"/>
  <c r="W394" i="34"/>
  <c r="X394" i="34"/>
  <c r="Y394" i="34"/>
  <c r="K395" i="34"/>
  <c r="L395" i="34"/>
  <c r="M395" i="34"/>
  <c r="N395" i="34"/>
  <c r="O395" i="34"/>
  <c r="P395" i="34"/>
  <c r="Q395" i="34"/>
  <c r="R395" i="34"/>
  <c r="S395" i="34"/>
  <c r="T395" i="34"/>
  <c r="U395" i="34"/>
  <c r="V395" i="34"/>
  <c r="W395" i="34"/>
  <c r="X395" i="34"/>
  <c r="Y395" i="34"/>
  <c r="K396" i="34"/>
  <c r="L396" i="34"/>
  <c r="M396" i="34"/>
  <c r="N396" i="34"/>
  <c r="O396" i="34"/>
  <c r="P396" i="34"/>
  <c r="Q396" i="34"/>
  <c r="R396" i="34"/>
  <c r="S396" i="34"/>
  <c r="T396" i="34"/>
  <c r="U396" i="34"/>
  <c r="V396" i="34"/>
  <c r="W396" i="34"/>
  <c r="X396" i="34"/>
  <c r="Y396" i="34"/>
  <c r="K397" i="34"/>
  <c r="L397" i="34"/>
  <c r="M397" i="34"/>
  <c r="N397" i="34"/>
  <c r="O397" i="34"/>
  <c r="P397" i="34"/>
  <c r="Q397" i="34"/>
  <c r="R397" i="34"/>
  <c r="S397" i="34"/>
  <c r="T397" i="34"/>
  <c r="U397" i="34"/>
  <c r="V397" i="34"/>
  <c r="W397" i="34"/>
  <c r="X397" i="34"/>
  <c r="Y397" i="34"/>
  <c r="K398" i="34"/>
  <c r="L398" i="34"/>
  <c r="M398" i="34"/>
  <c r="N398" i="34"/>
  <c r="O398" i="34"/>
  <c r="P398" i="34"/>
  <c r="Q398" i="34"/>
  <c r="R398" i="34"/>
  <c r="S398" i="34"/>
  <c r="T398" i="34"/>
  <c r="U398" i="34"/>
  <c r="V398" i="34"/>
  <c r="W398" i="34"/>
  <c r="X398" i="34"/>
  <c r="Y398" i="34"/>
  <c r="K399" i="34"/>
  <c r="L399" i="34"/>
  <c r="M399" i="34"/>
  <c r="N399" i="34"/>
  <c r="O399" i="34"/>
  <c r="P399" i="34"/>
  <c r="Q399" i="34"/>
  <c r="R399" i="34"/>
  <c r="S399" i="34"/>
  <c r="T399" i="34"/>
  <c r="U399" i="34"/>
  <c r="V399" i="34"/>
  <c r="W399" i="34"/>
  <c r="X399" i="34"/>
  <c r="Y399" i="34"/>
  <c r="K400" i="34"/>
  <c r="L400" i="34"/>
  <c r="M400" i="34"/>
  <c r="N400" i="34"/>
  <c r="O400" i="34"/>
  <c r="P400" i="34"/>
  <c r="Q400" i="34"/>
  <c r="R400" i="34"/>
  <c r="S400" i="34"/>
  <c r="T400" i="34"/>
  <c r="U400" i="34"/>
  <c r="V400" i="34"/>
  <c r="W400" i="34"/>
  <c r="X400" i="34"/>
  <c r="Y400" i="34"/>
  <c r="K401" i="34"/>
  <c r="L401" i="34"/>
  <c r="M401" i="34"/>
  <c r="N401" i="34"/>
  <c r="O401" i="34"/>
  <c r="P401" i="34"/>
  <c r="Q401" i="34"/>
  <c r="R401" i="34"/>
  <c r="S401" i="34"/>
  <c r="T401" i="34"/>
  <c r="U401" i="34"/>
  <c r="V401" i="34"/>
  <c r="W401" i="34"/>
  <c r="X401" i="34"/>
  <c r="Y401" i="34"/>
  <c r="K402" i="34"/>
  <c r="L402" i="34"/>
  <c r="M402" i="34"/>
  <c r="N402" i="34"/>
  <c r="O402" i="34"/>
  <c r="P402" i="34"/>
  <c r="Q402" i="34"/>
  <c r="R402" i="34"/>
  <c r="S402" i="34"/>
  <c r="T402" i="34"/>
  <c r="U402" i="34"/>
  <c r="V402" i="34"/>
  <c r="W402" i="34"/>
  <c r="X402" i="34"/>
  <c r="Y402" i="34"/>
  <c r="K403" i="34"/>
  <c r="L403" i="34"/>
  <c r="M403" i="34"/>
  <c r="N403" i="34"/>
  <c r="O403" i="34"/>
  <c r="P403" i="34"/>
  <c r="Q403" i="34"/>
  <c r="R403" i="34"/>
  <c r="S403" i="34"/>
  <c r="T403" i="34"/>
  <c r="U403" i="34"/>
  <c r="V403" i="34"/>
  <c r="W403" i="34"/>
  <c r="X403" i="34"/>
  <c r="Y403" i="34"/>
  <c r="K404" i="34"/>
  <c r="L404" i="34"/>
  <c r="M404" i="34"/>
  <c r="N404" i="34"/>
  <c r="O404" i="34"/>
  <c r="P404" i="34"/>
  <c r="Q404" i="34"/>
  <c r="R404" i="34"/>
  <c r="S404" i="34"/>
  <c r="T404" i="34"/>
  <c r="U404" i="34"/>
  <c r="V404" i="34"/>
  <c r="W404" i="34"/>
  <c r="X404" i="34"/>
  <c r="Y404" i="34"/>
  <c r="K405" i="34"/>
  <c r="L405" i="34"/>
  <c r="M405" i="34"/>
  <c r="N405" i="34"/>
  <c r="O405" i="34"/>
  <c r="P405" i="34"/>
  <c r="Q405" i="34"/>
  <c r="R405" i="34"/>
  <c r="S405" i="34"/>
  <c r="T405" i="34"/>
  <c r="U405" i="34"/>
  <c r="V405" i="34"/>
  <c r="W405" i="34"/>
  <c r="X405" i="34"/>
  <c r="Y405" i="34"/>
  <c r="K406" i="34"/>
  <c r="L406" i="34"/>
  <c r="M406" i="34"/>
  <c r="N406" i="34"/>
  <c r="O406" i="34"/>
  <c r="P406" i="34"/>
  <c r="Q406" i="34"/>
  <c r="R406" i="34"/>
  <c r="S406" i="34"/>
  <c r="T406" i="34"/>
  <c r="U406" i="34"/>
  <c r="V406" i="34"/>
  <c r="W406" i="34"/>
  <c r="X406" i="34"/>
  <c r="Y406" i="34"/>
  <c r="K407" i="34"/>
  <c r="L407" i="34"/>
  <c r="M407" i="34"/>
  <c r="N407" i="34"/>
  <c r="O407" i="34"/>
  <c r="P407" i="34"/>
  <c r="Q407" i="34"/>
  <c r="R407" i="34"/>
  <c r="S407" i="34"/>
  <c r="T407" i="34"/>
  <c r="U407" i="34"/>
  <c r="V407" i="34"/>
  <c r="W407" i="34"/>
  <c r="X407" i="34"/>
  <c r="Y407" i="34"/>
  <c r="K408" i="34"/>
  <c r="L408" i="34"/>
  <c r="M408" i="34"/>
  <c r="N408" i="34"/>
  <c r="O408" i="34"/>
  <c r="P408" i="34"/>
  <c r="Q408" i="34"/>
  <c r="R408" i="34"/>
  <c r="S408" i="34"/>
  <c r="T408" i="34"/>
  <c r="U408" i="34"/>
  <c r="V408" i="34"/>
  <c r="W408" i="34"/>
  <c r="X408" i="34"/>
  <c r="Y408" i="34"/>
  <c r="K409" i="34"/>
  <c r="L409" i="34"/>
  <c r="M409" i="34"/>
  <c r="N409" i="34"/>
  <c r="O409" i="34"/>
  <c r="P409" i="34"/>
  <c r="Q409" i="34"/>
  <c r="R409" i="34"/>
  <c r="S409" i="34"/>
  <c r="T409" i="34"/>
  <c r="U409" i="34"/>
  <c r="V409" i="34"/>
  <c r="W409" i="34"/>
  <c r="X409" i="34"/>
  <c r="Y409" i="34"/>
  <c r="K410" i="34"/>
  <c r="L410" i="34"/>
  <c r="M410" i="34"/>
  <c r="N410" i="34"/>
  <c r="O410" i="34"/>
  <c r="P410" i="34"/>
  <c r="Q410" i="34"/>
  <c r="R410" i="34"/>
  <c r="S410" i="34"/>
  <c r="T410" i="34"/>
  <c r="U410" i="34"/>
  <c r="V410" i="34"/>
  <c r="W410" i="34"/>
  <c r="X410" i="34"/>
  <c r="Y410" i="34"/>
  <c r="K411" i="34"/>
  <c r="L411" i="34"/>
  <c r="M411" i="34"/>
  <c r="N411" i="34"/>
  <c r="O411" i="34"/>
  <c r="P411" i="34"/>
  <c r="Q411" i="34"/>
  <c r="R411" i="34"/>
  <c r="S411" i="34"/>
  <c r="T411" i="34"/>
  <c r="U411" i="34"/>
  <c r="V411" i="34"/>
  <c r="W411" i="34"/>
  <c r="X411" i="34"/>
  <c r="Y411" i="34"/>
  <c r="K412" i="34"/>
  <c r="L412" i="34"/>
  <c r="M412" i="34"/>
  <c r="N412" i="34"/>
  <c r="O412" i="34"/>
  <c r="P412" i="34"/>
  <c r="Q412" i="34"/>
  <c r="R412" i="34"/>
  <c r="S412" i="34"/>
  <c r="T412" i="34"/>
  <c r="U412" i="34"/>
  <c r="V412" i="34"/>
  <c r="W412" i="34"/>
  <c r="X412" i="34"/>
  <c r="Y412" i="34"/>
  <c r="K413" i="34"/>
  <c r="L413" i="34"/>
  <c r="M413" i="34"/>
  <c r="N413" i="34"/>
  <c r="O413" i="34"/>
  <c r="P413" i="34"/>
  <c r="Q413" i="34"/>
  <c r="R413" i="34"/>
  <c r="S413" i="34"/>
  <c r="T413" i="34"/>
  <c r="U413" i="34"/>
  <c r="V413" i="34"/>
  <c r="W413" i="34"/>
  <c r="X413" i="34"/>
  <c r="Y413" i="34"/>
  <c r="K414" i="34"/>
  <c r="L414" i="34"/>
  <c r="M414" i="34"/>
  <c r="N414" i="34"/>
  <c r="O414" i="34"/>
  <c r="P414" i="34"/>
  <c r="Q414" i="34"/>
  <c r="R414" i="34"/>
  <c r="S414" i="34"/>
  <c r="T414" i="34"/>
  <c r="U414" i="34"/>
  <c r="V414" i="34"/>
  <c r="W414" i="34"/>
  <c r="X414" i="34"/>
  <c r="Y414" i="34"/>
  <c r="K415" i="34"/>
  <c r="L415" i="34"/>
  <c r="M415" i="34"/>
  <c r="N415" i="34"/>
  <c r="O415" i="34"/>
  <c r="P415" i="34"/>
  <c r="Q415" i="34"/>
  <c r="R415" i="34"/>
  <c r="S415" i="34"/>
  <c r="T415" i="34"/>
  <c r="U415" i="34"/>
  <c r="V415" i="34"/>
  <c r="W415" i="34"/>
  <c r="X415" i="34"/>
  <c r="Y415" i="34"/>
  <c r="K416" i="34"/>
  <c r="L416" i="34"/>
  <c r="M416" i="34"/>
  <c r="N416" i="34"/>
  <c r="O416" i="34"/>
  <c r="P416" i="34"/>
  <c r="Q416" i="34"/>
  <c r="R416" i="34"/>
  <c r="S416" i="34"/>
  <c r="T416" i="34"/>
  <c r="U416" i="34"/>
  <c r="V416" i="34"/>
  <c r="W416" i="34"/>
  <c r="X416" i="34"/>
  <c r="Y416" i="34"/>
  <c r="K417" i="34"/>
  <c r="L417" i="34"/>
  <c r="M417" i="34"/>
  <c r="N417" i="34"/>
  <c r="O417" i="34"/>
  <c r="P417" i="34"/>
  <c r="Q417" i="34"/>
  <c r="R417" i="34"/>
  <c r="S417" i="34"/>
  <c r="T417" i="34"/>
  <c r="U417" i="34"/>
  <c r="V417" i="34"/>
  <c r="W417" i="34"/>
  <c r="X417" i="34"/>
  <c r="Y417" i="34"/>
  <c r="K418" i="34"/>
  <c r="L418" i="34"/>
  <c r="M418" i="34"/>
  <c r="N418" i="34"/>
  <c r="O418" i="34"/>
  <c r="P418" i="34"/>
  <c r="Q418" i="34"/>
  <c r="R418" i="34"/>
  <c r="S418" i="34"/>
  <c r="T418" i="34"/>
  <c r="U418" i="34"/>
  <c r="V418" i="34"/>
  <c r="W418" i="34"/>
  <c r="X418" i="34"/>
  <c r="Y418" i="34"/>
  <c r="K419" i="34"/>
  <c r="L419" i="34"/>
  <c r="M419" i="34"/>
  <c r="N419" i="34"/>
  <c r="O419" i="34"/>
  <c r="P419" i="34"/>
  <c r="Q419" i="34"/>
  <c r="R419" i="34"/>
  <c r="S419" i="34"/>
  <c r="T419" i="34"/>
  <c r="U419" i="34"/>
  <c r="V419" i="34"/>
  <c r="W419" i="34"/>
  <c r="X419" i="34"/>
  <c r="Y419" i="34"/>
  <c r="K420" i="34"/>
  <c r="L420" i="34"/>
  <c r="M420" i="34"/>
  <c r="N420" i="34"/>
  <c r="O420" i="34"/>
  <c r="P420" i="34"/>
  <c r="Q420" i="34"/>
  <c r="R420" i="34"/>
  <c r="S420" i="34"/>
  <c r="T420" i="34"/>
  <c r="U420" i="34"/>
  <c r="V420" i="34"/>
  <c r="W420" i="34"/>
  <c r="X420" i="34"/>
  <c r="Y420" i="34"/>
  <c r="K421" i="34"/>
  <c r="L421" i="34"/>
  <c r="M421" i="34"/>
  <c r="N421" i="34"/>
  <c r="O421" i="34"/>
  <c r="P421" i="34"/>
  <c r="Q421" i="34"/>
  <c r="R421" i="34"/>
  <c r="S421" i="34"/>
  <c r="T421" i="34"/>
  <c r="U421" i="34"/>
  <c r="V421" i="34"/>
  <c r="W421" i="34"/>
  <c r="X421" i="34"/>
  <c r="Y421" i="34"/>
  <c r="K422" i="34"/>
  <c r="L422" i="34"/>
  <c r="M422" i="34"/>
  <c r="N422" i="34"/>
  <c r="O422" i="34"/>
  <c r="P422" i="34"/>
  <c r="Q422" i="34"/>
  <c r="R422" i="34"/>
  <c r="S422" i="34"/>
  <c r="T422" i="34"/>
  <c r="U422" i="34"/>
  <c r="V422" i="34"/>
  <c r="W422" i="34"/>
  <c r="X422" i="34"/>
  <c r="Y422" i="34"/>
  <c r="K423" i="34"/>
  <c r="L423" i="34"/>
  <c r="M423" i="34"/>
  <c r="N423" i="34"/>
  <c r="O423" i="34"/>
  <c r="P423" i="34"/>
  <c r="Q423" i="34"/>
  <c r="R423" i="34"/>
  <c r="S423" i="34"/>
  <c r="T423" i="34"/>
  <c r="U423" i="34"/>
  <c r="V423" i="34"/>
  <c r="W423" i="34"/>
  <c r="X423" i="34"/>
  <c r="Y423" i="34"/>
  <c r="K424" i="34"/>
  <c r="L424" i="34"/>
  <c r="M424" i="34"/>
  <c r="N424" i="34"/>
  <c r="O424" i="34"/>
  <c r="P424" i="34"/>
  <c r="Q424" i="34"/>
  <c r="R424" i="34"/>
  <c r="S424" i="34"/>
  <c r="T424" i="34"/>
  <c r="U424" i="34"/>
  <c r="V424" i="34"/>
  <c r="W424" i="34"/>
  <c r="X424" i="34"/>
  <c r="Y424" i="34"/>
  <c r="K425" i="34"/>
  <c r="L425" i="34"/>
  <c r="M425" i="34"/>
  <c r="N425" i="34"/>
  <c r="O425" i="34"/>
  <c r="P425" i="34"/>
  <c r="Q425" i="34"/>
  <c r="R425" i="34"/>
  <c r="S425" i="34"/>
  <c r="T425" i="34"/>
  <c r="U425" i="34"/>
  <c r="V425" i="34"/>
  <c r="W425" i="34"/>
  <c r="X425" i="34"/>
  <c r="Y425" i="34"/>
  <c r="K426" i="34"/>
  <c r="L426" i="34"/>
  <c r="M426" i="34"/>
  <c r="N426" i="34"/>
  <c r="O426" i="34"/>
  <c r="P426" i="34"/>
  <c r="Q426" i="34"/>
  <c r="R426" i="34"/>
  <c r="S426" i="34"/>
  <c r="T426" i="34"/>
  <c r="U426" i="34"/>
  <c r="V426" i="34"/>
  <c r="W426" i="34"/>
  <c r="X426" i="34"/>
  <c r="Y426" i="34"/>
  <c r="K427" i="34"/>
  <c r="L427" i="34"/>
  <c r="M427" i="34"/>
  <c r="N427" i="34"/>
  <c r="O427" i="34"/>
  <c r="P427" i="34"/>
  <c r="Q427" i="34"/>
  <c r="R427" i="34"/>
  <c r="S427" i="34"/>
  <c r="T427" i="34"/>
  <c r="U427" i="34"/>
  <c r="V427" i="34"/>
  <c r="W427" i="34"/>
  <c r="X427" i="34"/>
  <c r="Y427" i="34"/>
  <c r="K428" i="34"/>
  <c r="L428" i="34"/>
  <c r="M428" i="34"/>
  <c r="N428" i="34"/>
  <c r="O428" i="34"/>
  <c r="P428" i="34"/>
  <c r="Q428" i="34"/>
  <c r="R428" i="34"/>
  <c r="S428" i="34"/>
  <c r="T428" i="34"/>
  <c r="U428" i="34"/>
  <c r="V428" i="34"/>
  <c r="W428" i="34"/>
  <c r="X428" i="34"/>
  <c r="Y428" i="34"/>
  <c r="K429" i="34"/>
  <c r="L429" i="34"/>
  <c r="M429" i="34"/>
  <c r="N429" i="34"/>
  <c r="O429" i="34"/>
  <c r="P429" i="34"/>
  <c r="Q429" i="34"/>
  <c r="R429" i="34"/>
  <c r="S429" i="34"/>
  <c r="T429" i="34"/>
  <c r="U429" i="34"/>
  <c r="V429" i="34"/>
  <c r="W429" i="34"/>
  <c r="X429" i="34"/>
  <c r="Y429" i="34"/>
  <c r="K430" i="34"/>
  <c r="L430" i="34"/>
  <c r="M430" i="34"/>
  <c r="N430" i="34"/>
  <c r="O430" i="34"/>
  <c r="P430" i="34"/>
  <c r="Q430" i="34"/>
  <c r="R430" i="34"/>
  <c r="S430" i="34"/>
  <c r="T430" i="34"/>
  <c r="U430" i="34"/>
  <c r="V430" i="34"/>
  <c r="W430" i="34"/>
  <c r="X430" i="34"/>
  <c r="Y430" i="34"/>
  <c r="K431" i="34"/>
  <c r="L431" i="34"/>
  <c r="M431" i="34"/>
  <c r="N431" i="34"/>
  <c r="O431" i="34"/>
  <c r="P431" i="34"/>
  <c r="Q431" i="34"/>
  <c r="R431" i="34"/>
  <c r="S431" i="34"/>
  <c r="T431" i="34"/>
  <c r="U431" i="34"/>
  <c r="V431" i="34"/>
  <c r="W431" i="34"/>
  <c r="X431" i="34"/>
  <c r="Y431" i="34"/>
  <c r="K432" i="34"/>
  <c r="L432" i="34"/>
  <c r="M432" i="34"/>
  <c r="N432" i="34"/>
  <c r="O432" i="34"/>
  <c r="P432" i="34"/>
  <c r="Q432" i="34"/>
  <c r="R432" i="34"/>
  <c r="S432" i="34"/>
  <c r="T432" i="34"/>
  <c r="U432" i="34"/>
  <c r="V432" i="34"/>
  <c r="W432" i="34"/>
  <c r="X432" i="34"/>
  <c r="Y432" i="34"/>
  <c r="K433" i="34"/>
  <c r="L433" i="34"/>
  <c r="M433" i="34"/>
  <c r="N433" i="34"/>
  <c r="O433" i="34"/>
  <c r="P433" i="34"/>
  <c r="Q433" i="34"/>
  <c r="R433" i="34"/>
  <c r="S433" i="34"/>
  <c r="T433" i="34"/>
  <c r="U433" i="34"/>
  <c r="V433" i="34"/>
  <c r="W433" i="34"/>
  <c r="X433" i="34"/>
  <c r="Y433" i="34"/>
  <c r="K434" i="34"/>
  <c r="L434" i="34"/>
  <c r="M434" i="34"/>
  <c r="N434" i="34"/>
  <c r="O434" i="34"/>
  <c r="P434" i="34"/>
  <c r="Q434" i="34"/>
  <c r="R434" i="34"/>
  <c r="S434" i="34"/>
  <c r="T434" i="34"/>
  <c r="U434" i="34"/>
  <c r="V434" i="34"/>
  <c r="W434" i="34"/>
  <c r="X434" i="34"/>
  <c r="Y434" i="34"/>
  <c r="K435" i="34"/>
  <c r="L435" i="34"/>
  <c r="M435" i="34"/>
  <c r="N435" i="34"/>
  <c r="O435" i="34"/>
  <c r="P435" i="34"/>
  <c r="Q435" i="34"/>
  <c r="R435" i="34"/>
  <c r="S435" i="34"/>
  <c r="T435" i="34"/>
  <c r="U435" i="34"/>
  <c r="V435" i="34"/>
  <c r="W435" i="34"/>
  <c r="X435" i="34"/>
  <c r="Y435" i="34"/>
  <c r="K436" i="34"/>
  <c r="L436" i="34"/>
  <c r="M436" i="34"/>
  <c r="N436" i="34"/>
  <c r="O436" i="34"/>
  <c r="P436" i="34"/>
  <c r="Q436" i="34"/>
  <c r="R436" i="34"/>
  <c r="S436" i="34"/>
  <c r="T436" i="34"/>
  <c r="U436" i="34"/>
  <c r="V436" i="34"/>
  <c r="W436" i="34"/>
  <c r="X436" i="34"/>
  <c r="Y436" i="34"/>
  <c r="K437" i="34"/>
  <c r="L437" i="34"/>
  <c r="M437" i="34"/>
  <c r="N437" i="34"/>
  <c r="O437" i="34"/>
  <c r="P437" i="34"/>
  <c r="Q437" i="34"/>
  <c r="R437" i="34"/>
  <c r="S437" i="34"/>
  <c r="T437" i="34"/>
  <c r="U437" i="34"/>
  <c r="V437" i="34"/>
  <c r="W437" i="34"/>
  <c r="X437" i="34"/>
  <c r="Y437" i="34"/>
  <c r="K438" i="34"/>
  <c r="L438" i="34"/>
  <c r="M438" i="34"/>
  <c r="N438" i="34"/>
  <c r="O438" i="34"/>
  <c r="P438" i="34"/>
  <c r="Q438" i="34"/>
  <c r="R438" i="34"/>
  <c r="S438" i="34"/>
  <c r="T438" i="34"/>
  <c r="U438" i="34"/>
  <c r="V438" i="34"/>
  <c r="W438" i="34"/>
  <c r="X438" i="34"/>
  <c r="Y438" i="34"/>
  <c r="K439" i="34"/>
  <c r="L439" i="34"/>
  <c r="M439" i="34"/>
  <c r="N439" i="34"/>
  <c r="O439" i="34"/>
  <c r="P439" i="34"/>
  <c r="Q439" i="34"/>
  <c r="R439" i="34"/>
  <c r="S439" i="34"/>
  <c r="T439" i="34"/>
  <c r="U439" i="34"/>
  <c r="V439" i="34"/>
  <c r="W439" i="34"/>
  <c r="X439" i="34"/>
  <c r="Y439" i="34"/>
  <c r="K440" i="34"/>
  <c r="L440" i="34"/>
  <c r="M440" i="34"/>
  <c r="N440" i="34"/>
  <c r="O440" i="34"/>
  <c r="P440" i="34"/>
  <c r="Q440" i="34"/>
  <c r="R440" i="34"/>
  <c r="S440" i="34"/>
  <c r="T440" i="34"/>
  <c r="U440" i="34"/>
  <c r="V440" i="34"/>
  <c r="W440" i="34"/>
  <c r="X440" i="34"/>
  <c r="Y440" i="34"/>
  <c r="K441" i="34"/>
  <c r="L441" i="34"/>
  <c r="M441" i="34"/>
  <c r="N441" i="34"/>
  <c r="O441" i="34"/>
  <c r="P441" i="34"/>
  <c r="Q441" i="34"/>
  <c r="R441" i="34"/>
  <c r="S441" i="34"/>
  <c r="T441" i="34"/>
  <c r="U441" i="34"/>
  <c r="V441" i="34"/>
  <c r="W441" i="34"/>
  <c r="X441" i="34"/>
  <c r="Y441" i="34"/>
  <c r="K442" i="34"/>
  <c r="L442" i="34"/>
  <c r="M442" i="34"/>
  <c r="N442" i="34"/>
  <c r="O442" i="34"/>
  <c r="P442" i="34"/>
  <c r="Q442" i="34"/>
  <c r="R442" i="34"/>
  <c r="S442" i="34"/>
  <c r="T442" i="34"/>
  <c r="U442" i="34"/>
  <c r="V442" i="34"/>
  <c r="W442" i="34"/>
  <c r="X442" i="34"/>
  <c r="Y442" i="34"/>
  <c r="K443" i="34"/>
  <c r="L443" i="34"/>
  <c r="M443" i="34"/>
  <c r="N443" i="34"/>
  <c r="O443" i="34"/>
  <c r="P443" i="34"/>
  <c r="Q443" i="34"/>
  <c r="R443" i="34"/>
  <c r="S443" i="34"/>
  <c r="T443" i="34"/>
  <c r="U443" i="34"/>
  <c r="V443" i="34"/>
  <c r="W443" i="34"/>
  <c r="X443" i="34"/>
  <c r="Y443" i="34"/>
  <c r="K444" i="34"/>
  <c r="L444" i="34"/>
  <c r="M444" i="34"/>
  <c r="N444" i="34"/>
  <c r="O444" i="34"/>
  <c r="P444" i="34"/>
  <c r="Q444" i="34"/>
  <c r="R444" i="34"/>
  <c r="S444" i="34"/>
  <c r="T444" i="34"/>
  <c r="U444" i="34"/>
  <c r="V444" i="34"/>
  <c r="W444" i="34"/>
  <c r="X444" i="34"/>
  <c r="Y444" i="34"/>
  <c r="K445" i="34"/>
  <c r="L445" i="34"/>
  <c r="M445" i="34"/>
  <c r="N445" i="34"/>
  <c r="O445" i="34"/>
  <c r="P445" i="34"/>
  <c r="Q445" i="34"/>
  <c r="R445" i="34"/>
  <c r="S445" i="34"/>
  <c r="T445" i="34"/>
  <c r="U445" i="34"/>
  <c r="V445" i="34"/>
  <c r="W445" i="34"/>
  <c r="X445" i="34"/>
  <c r="Y445" i="34"/>
  <c r="K446" i="34"/>
  <c r="L446" i="34"/>
  <c r="M446" i="34"/>
  <c r="N446" i="34"/>
  <c r="O446" i="34"/>
  <c r="P446" i="34"/>
  <c r="Q446" i="34"/>
  <c r="R446" i="34"/>
  <c r="S446" i="34"/>
  <c r="T446" i="34"/>
  <c r="U446" i="34"/>
  <c r="V446" i="34"/>
  <c r="W446" i="34"/>
  <c r="X446" i="34"/>
  <c r="Y446" i="34"/>
  <c r="K447" i="34"/>
  <c r="L447" i="34"/>
  <c r="M447" i="34"/>
  <c r="N447" i="34"/>
  <c r="O447" i="34"/>
  <c r="P447" i="34"/>
  <c r="Q447" i="34"/>
  <c r="R447" i="34"/>
  <c r="S447" i="34"/>
  <c r="T447" i="34"/>
  <c r="U447" i="34"/>
  <c r="V447" i="34"/>
  <c r="W447" i="34"/>
  <c r="X447" i="34"/>
  <c r="Y447" i="34"/>
  <c r="K448" i="34"/>
  <c r="L448" i="34"/>
  <c r="M448" i="34"/>
  <c r="N448" i="34"/>
  <c r="O448" i="34"/>
  <c r="P448" i="34"/>
  <c r="Q448" i="34"/>
  <c r="R448" i="34"/>
  <c r="S448" i="34"/>
  <c r="T448" i="34"/>
  <c r="U448" i="34"/>
  <c r="V448" i="34"/>
  <c r="W448" i="34"/>
  <c r="X448" i="34"/>
  <c r="Y448" i="34"/>
  <c r="K449" i="34"/>
  <c r="L449" i="34"/>
  <c r="M449" i="34"/>
  <c r="N449" i="34"/>
  <c r="O449" i="34"/>
  <c r="P449" i="34"/>
  <c r="Q449" i="34"/>
  <c r="R449" i="34"/>
  <c r="S449" i="34"/>
  <c r="T449" i="34"/>
  <c r="U449" i="34"/>
  <c r="V449" i="34"/>
  <c r="W449" i="34"/>
  <c r="X449" i="34"/>
  <c r="Y449" i="34"/>
  <c r="K450" i="34"/>
  <c r="L450" i="34"/>
  <c r="M450" i="34"/>
  <c r="N450" i="34"/>
  <c r="O450" i="34"/>
  <c r="P450" i="34"/>
  <c r="Q450" i="34"/>
  <c r="R450" i="34"/>
  <c r="S450" i="34"/>
  <c r="T450" i="34"/>
  <c r="U450" i="34"/>
  <c r="V450" i="34"/>
  <c r="W450" i="34"/>
  <c r="X450" i="34"/>
  <c r="Y450" i="34"/>
  <c r="K451" i="34"/>
  <c r="L451" i="34"/>
  <c r="M451" i="34"/>
  <c r="N451" i="34"/>
  <c r="O451" i="34"/>
  <c r="P451" i="34"/>
  <c r="Q451" i="34"/>
  <c r="R451" i="34"/>
  <c r="S451" i="34"/>
  <c r="T451" i="34"/>
  <c r="U451" i="34"/>
  <c r="V451" i="34"/>
  <c r="W451" i="34"/>
  <c r="X451" i="34"/>
  <c r="Y451" i="34"/>
  <c r="K452" i="34"/>
  <c r="L452" i="34"/>
  <c r="M452" i="34"/>
  <c r="N452" i="34"/>
  <c r="O452" i="34"/>
  <c r="P452" i="34"/>
  <c r="Q452" i="34"/>
  <c r="R452" i="34"/>
  <c r="S452" i="34"/>
  <c r="T452" i="34"/>
  <c r="U452" i="34"/>
  <c r="V452" i="34"/>
  <c r="W452" i="34"/>
  <c r="X452" i="34"/>
  <c r="Y452" i="34"/>
  <c r="K453" i="34"/>
  <c r="L453" i="34"/>
  <c r="M453" i="34"/>
  <c r="N453" i="34"/>
  <c r="O453" i="34"/>
  <c r="P453" i="34"/>
  <c r="Q453" i="34"/>
  <c r="R453" i="34"/>
  <c r="S453" i="34"/>
  <c r="T453" i="34"/>
  <c r="U453" i="34"/>
  <c r="V453" i="34"/>
  <c r="W453" i="34"/>
  <c r="X453" i="34"/>
  <c r="Y453" i="34"/>
  <c r="K454" i="34"/>
  <c r="L454" i="34"/>
  <c r="M454" i="34"/>
  <c r="N454" i="34"/>
  <c r="O454" i="34"/>
  <c r="P454" i="34"/>
  <c r="Q454" i="34"/>
  <c r="R454" i="34"/>
  <c r="S454" i="34"/>
  <c r="T454" i="34"/>
  <c r="U454" i="34"/>
  <c r="V454" i="34"/>
  <c r="W454" i="34"/>
  <c r="X454" i="34"/>
  <c r="Y454" i="34"/>
  <c r="K455" i="34"/>
  <c r="L455" i="34"/>
  <c r="M455" i="34"/>
  <c r="N455" i="34"/>
  <c r="O455" i="34"/>
  <c r="P455" i="34"/>
  <c r="Q455" i="34"/>
  <c r="R455" i="34"/>
  <c r="S455" i="34"/>
  <c r="T455" i="34"/>
  <c r="U455" i="34"/>
  <c r="V455" i="34"/>
  <c r="W455" i="34"/>
  <c r="X455" i="34"/>
  <c r="Y455" i="34"/>
  <c r="K456" i="34"/>
  <c r="L456" i="34"/>
  <c r="M456" i="34"/>
  <c r="N456" i="34"/>
  <c r="O456" i="34"/>
  <c r="P456" i="34"/>
  <c r="Q456" i="34"/>
  <c r="R456" i="34"/>
  <c r="S456" i="34"/>
  <c r="T456" i="34"/>
  <c r="U456" i="34"/>
  <c r="V456" i="34"/>
  <c r="W456" i="34"/>
  <c r="X456" i="34"/>
  <c r="Y456" i="34"/>
  <c r="K457" i="34"/>
  <c r="L457" i="34"/>
  <c r="M457" i="34"/>
  <c r="N457" i="34"/>
  <c r="O457" i="34"/>
  <c r="P457" i="34"/>
  <c r="Q457" i="34"/>
  <c r="R457" i="34"/>
  <c r="S457" i="34"/>
  <c r="T457" i="34"/>
  <c r="U457" i="34"/>
  <c r="V457" i="34"/>
  <c r="W457" i="34"/>
  <c r="X457" i="34"/>
  <c r="Y457" i="34"/>
  <c r="K458" i="34"/>
  <c r="L458" i="34"/>
  <c r="M458" i="34"/>
  <c r="N458" i="34"/>
  <c r="O458" i="34"/>
  <c r="P458" i="34"/>
  <c r="Q458" i="34"/>
  <c r="R458" i="34"/>
  <c r="S458" i="34"/>
  <c r="T458" i="34"/>
  <c r="U458" i="34"/>
  <c r="V458" i="34"/>
  <c r="W458" i="34"/>
  <c r="X458" i="34"/>
  <c r="Y458" i="34"/>
  <c r="K459" i="34"/>
  <c r="L459" i="34"/>
  <c r="M459" i="34"/>
  <c r="N459" i="34"/>
  <c r="O459" i="34"/>
  <c r="P459" i="34"/>
  <c r="Q459" i="34"/>
  <c r="R459" i="34"/>
  <c r="S459" i="34"/>
  <c r="T459" i="34"/>
  <c r="U459" i="34"/>
  <c r="V459" i="34"/>
  <c r="W459" i="34"/>
  <c r="X459" i="34"/>
  <c r="Y459" i="34"/>
  <c r="K460" i="34"/>
  <c r="L460" i="34"/>
  <c r="M460" i="34"/>
  <c r="N460" i="34"/>
  <c r="O460" i="34"/>
  <c r="P460" i="34"/>
  <c r="Q460" i="34"/>
  <c r="R460" i="34"/>
  <c r="S460" i="34"/>
  <c r="T460" i="34"/>
  <c r="U460" i="34"/>
  <c r="V460" i="34"/>
  <c r="W460" i="34"/>
  <c r="X460" i="34"/>
  <c r="Y460" i="34"/>
  <c r="K461" i="34"/>
  <c r="L461" i="34"/>
  <c r="M461" i="34"/>
  <c r="N461" i="34"/>
  <c r="O461" i="34"/>
  <c r="P461" i="34"/>
  <c r="Q461" i="34"/>
  <c r="R461" i="34"/>
  <c r="S461" i="34"/>
  <c r="T461" i="34"/>
  <c r="U461" i="34"/>
  <c r="V461" i="34"/>
  <c r="W461" i="34"/>
  <c r="X461" i="34"/>
  <c r="Y461" i="34"/>
  <c r="K462" i="34"/>
  <c r="L462" i="34"/>
  <c r="M462" i="34"/>
  <c r="N462" i="34"/>
  <c r="O462" i="34"/>
  <c r="P462" i="34"/>
  <c r="Q462" i="34"/>
  <c r="R462" i="34"/>
  <c r="S462" i="34"/>
  <c r="T462" i="34"/>
  <c r="U462" i="34"/>
  <c r="V462" i="34"/>
  <c r="W462" i="34"/>
  <c r="X462" i="34"/>
  <c r="Y462" i="34"/>
  <c r="K463" i="34"/>
  <c r="L463" i="34"/>
  <c r="M463" i="34"/>
  <c r="N463" i="34"/>
  <c r="O463" i="34"/>
  <c r="P463" i="34"/>
  <c r="Q463" i="34"/>
  <c r="R463" i="34"/>
  <c r="S463" i="34"/>
  <c r="T463" i="34"/>
  <c r="U463" i="34"/>
  <c r="V463" i="34"/>
  <c r="W463" i="34"/>
  <c r="X463" i="34"/>
  <c r="Y463" i="34"/>
  <c r="K464" i="34"/>
  <c r="L464" i="34"/>
  <c r="M464" i="34"/>
  <c r="N464" i="34"/>
  <c r="O464" i="34"/>
  <c r="P464" i="34"/>
  <c r="Q464" i="34"/>
  <c r="R464" i="34"/>
  <c r="S464" i="34"/>
  <c r="T464" i="34"/>
  <c r="U464" i="34"/>
  <c r="V464" i="34"/>
  <c r="W464" i="34"/>
  <c r="X464" i="34"/>
  <c r="Y464" i="34"/>
  <c r="K465" i="34"/>
  <c r="L465" i="34"/>
  <c r="M465" i="34"/>
  <c r="N465" i="34"/>
  <c r="O465" i="34"/>
  <c r="P465" i="34"/>
  <c r="Q465" i="34"/>
  <c r="R465" i="34"/>
  <c r="S465" i="34"/>
  <c r="T465" i="34"/>
  <c r="U465" i="34"/>
  <c r="V465" i="34"/>
  <c r="W465" i="34"/>
  <c r="X465" i="34"/>
  <c r="Y465" i="34"/>
  <c r="K466" i="34"/>
  <c r="L466" i="34"/>
  <c r="M466" i="34"/>
  <c r="N466" i="34"/>
  <c r="O466" i="34"/>
  <c r="P466" i="34"/>
  <c r="Q466" i="34"/>
  <c r="R466" i="34"/>
  <c r="S466" i="34"/>
  <c r="T466" i="34"/>
  <c r="U466" i="34"/>
  <c r="V466" i="34"/>
  <c r="W466" i="34"/>
  <c r="X466" i="34"/>
  <c r="Y466" i="34"/>
  <c r="K467" i="34"/>
  <c r="L467" i="34"/>
  <c r="M467" i="34"/>
  <c r="N467" i="34"/>
  <c r="O467" i="34"/>
  <c r="P467" i="34"/>
  <c r="Q467" i="34"/>
  <c r="R467" i="34"/>
  <c r="S467" i="34"/>
  <c r="T467" i="34"/>
  <c r="U467" i="34"/>
  <c r="V467" i="34"/>
  <c r="W467" i="34"/>
  <c r="X467" i="34"/>
  <c r="Y467" i="34"/>
  <c r="K468" i="34"/>
  <c r="L468" i="34"/>
  <c r="M468" i="34"/>
  <c r="N468" i="34"/>
  <c r="O468" i="34"/>
  <c r="P468" i="34"/>
  <c r="Q468" i="34"/>
  <c r="R468" i="34"/>
  <c r="S468" i="34"/>
  <c r="T468" i="34"/>
  <c r="U468" i="34"/>
  <c r="V468" i="34"/>
  <c r="W468" i="34"/>
  <c r="X468" i="34"/>
  <c r="Y468" i="34"/>
  <c r="K469" i="34"/>
  <c r="L469" i="34"/>
  <c r="M469" i="34"/>
  <c r="N469" i="34"/>
  <c r="O469" i="34"/>
  <c r="P469" i="34"/>
  <c r="Q469" i="34"/>
  <c r="R469" i="34"/>
  <c r="S469" i="34"/>
  <c r="T469" i="34"/>
  <c r="U469" i="34"/>
  <c r="V469" i="34"/>
  <c r="W469" i="34"/>
  <c r="X469" i="34"/>
  <c r="Y469" i="34"/>
  <c r="K470" i="34"/>
  <c r="L470" i="34"/>
  <c r="M470" i="34"/>
  <c r="N470" i="34"/>
  <c r="O470" i="34"/>
  <c r="P470" i="34"/>
  <c r="Q470" i="34"/>
  <c r="R470" i="34"/>
  <c r="S470" i="34"/>
  <c r="T470" i="34"/>
  <c r="U470" i="34"/>
  <c r="V470" i="34"/>
  <c r="W470" i="34"/>
  <c r="X470" i="34"/>
  <c r="Y470" i="34"/>
  <c r="K471" i="34"/>
  <c r="L471" i="34"/>
  <c r="M471" i="34"/>
  <c r="N471" i="34"/>
  <c r="O471" i="34"/>
  <c r="P471" i="34"/>
  <c r="Q471" i="34"/>
  <c r="R471" i="34"/>
  <c r="S471" i="34"/>
  <c r="T471" i="34"/>
  <c r="U471" i="34"/>
  <c r="V471" i="34"/>
  <c r="W471" i="34"/>
  <c r="X471" i="34"/>
  <c r="Y471" i="34"/>
  <c r="K472" i="34"/>
  <c r="L472" i="34"/>
  <c r="M472" i="34"/>
  <c r="N472" i="34"/>
  <c r="O472" i="34"/>
  <c r="P472" i="34"/>
  <c r="Q472" i="34"/>
  <c r="R472" i="34"/>
  <c r="S472" i="34"/>
  <c r="T472" i="34"/>
  <c r="U472" i="34"/>
  <c r="V472" i="34"/>
  <c r="W472" i="34"/>
  <c r="X472" i="34"/>
  <c r="Y472" i="34"/>
  <c r="K473" i="34"/>
  <c r="L473" i="34"/>
  <c r="M473" i="34"/>
  <c r="N473" i="34"/>
  <c r="O473" i="34"/>
  <c r="P473" i="34"/>
  <c r="Q473" i="34"/>
  <c r="R473" i="34"/>
  <c r="S473" i="34"/>
  <c r="T473" i="34"/>
  <c r="U473" i="34"/>
  <c r="V473" i="34"/>
  <c r="W473" i="34"/>
  <c r="X473" i="34"/>
  <c r="Y473" i="34"/>
  <c r="K474" i="34"/>
  <c r="L474" i="34"/>
  <c r="M474" i="34"/>
  <c r="N474" i="34"/>
  <c r="O474" i="34"/>
  <c r="P474" i="34"/>
  <c r="Q474" i="34"/>
  <c r="R474" i="34"/>
  <c r="S474" i="34"/>
  <c r="T474" i="34"/>
  <c r="U474" i="34"/>
  <c r="V474" i="34"/>
  <c r="W474" i="34"/>
  <c r="X474" i="34"/>
  <c r="Y474" i="34"/>
  <c r="K475" i="34"/>
  <c r="L475" i="34"/>
  <c r="M475" i="34"/>
  <c r="N475" i="34"/>
  <c r="O475" i="34"/>
  <c r="P475" i="34"/>
  <c r="Q475" i="34"/>
  <c r="R475" i="34"/>
  <c r="S475" i="34"/>
  <c r="T475" i="34"/>
  <c r="U475" i="34"/>
  <c r="V475" i="34"/>
  <c r="W475" i="34"/>
  <c r="X475" i="34"/>
  <c r="Y475" i="34"/>
  <c r="K476" i="34"/>
  <c r="L476" i="34"/>
  <c r="M476" i="34"/>
  <c r="N476" i="34"/>
  <c r="O476" i="34"/>
  <c r="P476" i="34"/>
  <c r="Q476" i="34"/>
  <c r="R476" i="34"/>
  <c r="S476" i="34"/>
  <c r="T476" i="34"/>
  <c r="U476" i="34"/>
  <c r="V476" i="34"/>
  <c r="W476" i="34"/>
  <c r="X476" i="34"/>
  <c r="Y476" i="34"/>
  <c r="K477" i="34"/>
  <c r="L477" i="34"/>
  <c r="M477" i="34"/>
  <c r="N477" i="34"/>
  <c r="O477" i="34"/>
  <c r="P477" i="34"/>
  <c r="Q477" i="34"/>
  <c r="R477" i="34"/>
  <c r="S477" i="34"/>
  <c r="T477" i="34"/>
  <c r="U477" i="34"/>
  <c r="V477" i="34"/>
  <c r="W477" i="34"/>
  <c r="X477" i="34"/>
  <c r="Y477" i="34"/>
  <c r="K478" i="34"/>
  <c r="L478" i="34"/>
  <c r="M478" i="34"/>
  <c r="N478" i="34"/>
  <c r="O478" i="34"/>
  <c r="P478" i="34"/>
  <c r="Q478" i="34"/>
  <c r="R478" i="34"/>
  <c r="S478" i="34"/>
  <c r="T478" i="34"/>
  <c r="U478" i="34"/>
  <c r="V478" i="34"/>
  <c r="W478" i="34"/>
  <c r="X478" i="34"/>
  <c r="Y478" i="34"/>
  <c r="K479" i="34"/>
  <c r="L479" i="34"/>
  <c r="M479" i="34"/>
  <c r="N479" i="34"/>
  <c r="O479" i="34"/>
  <c r="P479" i="34"/>
  <c r="Q479" i="34"/>
  <c r="R479" i="34"/>
  <c r="S479" i="34"/>
  <c r="T479" i="34"/>
  <c r="U479" i="34"/>
  <c r="V479" i="34"/>
  <c r="W479" i="34"/>
  <c r="X479" i="34"/>
  <c r="Y479" i="34"/>
  <c r="K480" i="34"/>
  <c r="L480" i="34"/>
  <c r="M480" i="34"/>
  <c r="N480" i="34"/>
  <c r="O480" i="34"/>
  <c r="P480" i="34"/>
  <c r="Q480" i="34"/>
  <c r="R480" i="34"/>
  <c r="S480" i="34"/>
  <c r="T480" i="34"/>
  <c r="U480" i="34"/>
  <c r="V480" i="34"/>
  <c r="W480" i="34"/>
  <c r="X480" i="34"/>
  <c r="Y480" i="34"/>
  <c r="K481" i="34"/>
  <c r="L481" i="34"/>
  <c r="M481" i="34"/>
  <c r="N481" i="34"/>
  <c r="O481" i="34"/>
  <c r="P481" i="34"/>
  <c r="Q481" i="34"/>
  <c r="R481" i="34"/>
  <c r="S481" i="34"/>
  <c r="T481" i="34"/>
  <c r="U481" i="34"/>
  <c r="V481" i="34"/>
  <c r="W481" i="34"/>
  <c r="X481" i="34"/>
  <c r="Y481" i="34"/>
  <c r="K482" i="34"/>
  <c r="L482" i="34"/>
  <c r="M482" i="34"/>
  <c r="N482" i="34"/>
  <c r="O482" i="34"/>
  <c r="P482" i="34"/>
  <c r="Q482" i="34"/>
  <c r="R482" i="34"/>
  <c r="S482" i="34"/>
  <c r="T482" i="34"/>
  <c r="U482" i="34"/>
  <c r="V482" i="34"/>
  <c r="W482" i="34"/>
  <c r="X482" i="34"/>
  <c r="Y482" i="34"/>
  <c r="K483" i="34"/>
  <c r="L483" i="34"/>
  <c r="M483" i="34"/>
  <c r="N483" i="34"/>
  <c r="O483" i="34"/>
  <c r="P483" i="34"/>
  <c r="Q483" i="34"/>
  <c r="R483" i="34"/>
  <c r="S483" i="34"/>
  <c r="T483" i="34"/>
  <c r="U483" i="34"/>
  <c r="V483" i="34"/>
  <c r="W483" i="34"/>
  <c r="X483" i="34"/>
  <c r="Y483" i="34"/>
  <c r="K484" i="34"/>
  <c r="L484" i="34"/>
  <c r="M484" i="34"/>
  <c r="N484" i="34"/>
  <c r="O484" i="34"/>
  <c r="P484" i="34"/>
  <c r="Q484" i="34"/>
  <c r="R484" i="34"/>
  <c r="S484" i="34"/>
  <c r="T484" i="34"/>
  <c r="U484" i="34"/>
  <c r="V484" i="34"/>
  <c r="W484" i="34"/>
  <c r="X484" i="34"/>
  <c r="Y484" i="34"/>
  <c r="K485" i="34"/>
  <c r="L485" i="34"/>
  <c r="M485" i="34"/>
  <c r="N485" i="34"/>
  <c r="O485" i="34"/>
  <c r="P485" i="34"/>
  <c r="Q485" i="34"/>
  <c r="R485" i="34"/>
  <c r="S485" i="34"/>
  <c r="T485" i="34"/>
  <c r="U485" i="34"/>
  <c r="V485" i="34"/>
  <c r="W485" i="34"/>
  <c r="X485" i="34"/>
  <c r="Y485" i="34"/>
  <c r="K486" i="34"/>
  <c r="L486" i="34"/>
  <c r="M486" i="34"/>
  <c r="N486" i="34"/>
  <c r="O486" i="34"/>
  <c r="P486" i="34"/>
  <c r="Q486" i="34"/>
  <c r="R486" i="34"/>
  <c r="S486" i="34"/>
  <c r="T486" i="34"/>
  <c r="U486" i="34"/>
  <c r="V486" i="34"/>
  <c r="W486" i="34"/>
  <c r="X486" i="34"/>
  <c r="Y486" i="34"/>
  <c r="K487" i="34"/>
  <c r="L487" i="34"/>
  <c r="M487" i="34"/>
  <c r="N487" i="34"/>
  <c r="O487" i="34"/>
  <c r="P487" i="34"/>
  <c r="Q487" i="34"/>
  <c r="R487" i="34"/>
  <c r="S487" i="34"/>
  <c r="T487" i="34"/>
  <c r="U487" i="34"/>
  <c r="V487" i="34"/>
  <c r="W487" i="34"/>
  <c r="X487" i="34"/>
  <c r="Y487" i="34"/>
  <c r="K488" i="34"/>
  <c r="L488" i="34"/>
  <c r="M488" i="34"/>
  <c r="N488" i="34"/>
  <c r="O488" i="34"/>
  <c r="P488" i="34"/>
  <c r="Q488" i="34"/>
  <c r="R488" i="34"/>
  <c r="S488" i="34"/>
  <c r="T488" i="34"/>
  <c r="U488" i="34"/>
  <c r="V488" i="34"/>
  <c r="W488" i="34"/>
  <c r="X488" i="34"/>
  <c r="Y488" i="34"/>
  <c r="K489" i="34"/>
  <c r="L489" i="34"/>
  <c r="M489" i="34"/>
  <c r="N489" i="34"/>
  <c r="O489" i="34"/>
  <c r="P489" i="34"/>
  <c r="Q489" i="34"/>
  <c r="R489" i="34"/>
  <c r="S489" i="34"/>
  <c r="T489" i="34"/>
  <c r="U489" i="34"/>
  <c r="V489" i="34"/>
  <c r="W489" i="34"/>
  <c r="X489" i="34"/>
  <c r="Y489" i="34"/>
  <c r="K490" i="34"/>
  <c r="L490" i="34"/>
  <c r="M490" i="34"/>
  <c r="N490" i="34"/>
  <c r="O490" i="34"/>
  <c r="P490" i="34"/>
  <c r="Q490" i="34"/>
  <c r="R490" i="34"/>
  <c r="S490" i="34"/>
  <c r="T490" i="34"/>
  <c r="U490" i="34"/>
  <c r="V490" i="34"/>
  <c r="W490" i="34"/>
  <c r="X490" i="34"/>
  <c r="Y490" i="34"/>
  <c r="K491" i="34"/>
  <c r="L491" i="34"/>
  <c r="M491" i="34"/>
  <c r="N491" i="34"/>
  <c r="O491" i="34"/>
  <c r="P491" i="34"/>
  <c r="Q491" i="34"/>
  <c r="R491" i="34"/>
  <c r="S491" i="34"/>
  <c r="T491" i="34"/>
  <c r="U491" i="34"/>
  <c r="V491" i="34"/>
  <c r="W491" i="34"/>
  <c r="X491" i="34"/>
  <c r="Y491" i="34"/>
  <c r="K492" i="34"/>
  <c r="L492" i="34"/>
  <c r="M492" i="34"/>
  <c r="N492" i="34"/>
  <c r="O492" i="34"/>
  <c r="P492" i="34"/>
  <c r="Q492" i="34"/>
  <c r="R492" i="34"/>
  <c r="S492" i="34"/>
  <c r="T492" i="34"/>
  <c r="U492" i="34"/>
  <c r="V492" i="34"/>
  <c r="W492" i="34"/>
  <c r="X492" i="34"/>
  <c r="Y492" i="34"/>
  <c r="K493" i="34"/>
  <c r="L493" i="34"/>
  <c r="M493" i="34"/>
  <c r="N493" i="34"/>
  <c r="O493" i="34"/>
  <c r="P493" i="34"/>
  <c r="Q493" i="34"/>
  <c r="R493" i="34"/>
  <c r="S493" i="34"/>
  <c r="T493" i="34"/>
  <c r="U493" i="34"/>
  <c r="V493" i="34"/>
  <c r="W493" i="34"/>
  <c r="X493" i="34"/>
  <c r="Y493" i="34"/>
  <c r="K494" i="34"/>
  <c r="L494" i="34"/>
  <c r="M494" i="34"/>
  <c r="N494" i="34"/>
  <c r="O494" i="34"/>
  <c r="P494" i="34"/>
  <c r="Q494" i="34"/>
  <c r="R494" i="34"/>
  <c r="S494" i="34"/>
  <c r="T494" i="34"/>
  <c r="U494" i="34"/>
  <c r="V494" i="34"/>
  <c r="W494" i="34"/>
  <c r="X494" i="34"/>
  <c r="Y494" i="34"/>
  <c r="K495" i="34"/>
  <c r="L495" i="34"/>
  <c r="M495" i="34"/>
  <c r="N495" i="34"/>
  <c r="O495" i="34"/>
  <c r="P495" i="34"/>
  <c r="Q495" i="34"/>
  <c r="R495" i="34"/>
  <c r="S495" i="34"/>
  <c r="T495" i="34"/>
  <c r="U495" i="34"/>
  <c r="V495" i="34"/>
  <c r="W495" i="34"/>
  <c r="X495" i="34"/>
  <c r="Y495" i="34"/>
  <c r="K496" i="34"/>
  <c r="L496" i="34"/>
  <c r="M496" i="34"/>
  <c r="N496" i="34"/>
  <c r="O496" i="34"/>
  <c r="P496" i="34"/>
  <c r="Q496" i="34"/>
  <c r="R496" i="34"/>
  <c r="S496" i="34"/>
  <c r="T496" i="34"/>
  <c r="U496" i="34"/>
  <c r="V496" i="34"/>
  <c r="W496" i="34"/>
  <c r="X496" i="34"/>
  <c r="Y496" i="34"/>
  <c r="K497" i="34"/>
  <c r="L497" i="34"/>
  <c r="M497" i="34"/>
  <c r="N497" i="34"/>
  <c r="O497" i="34"/>
  <c r="P497" i="34"/>
  <c r="Q497" i="34"/>
  <c r="R497" i="34"/>
  <c r="S497" i="34"/>
  <c r="T497" i="34"/>
  <c r="U497" i="34"/>
  <c r="V497" i="34"/>
  <c r="W497" i="34"/>
  <c r="X497" i="34"/>
  <c r="Y497" i="34"/>
  <c r="K498" i="34"/>
  <c r="L498" i="34"/>
  <c r="M498" i="34"/>
  <c r="N498" i="34"/>
  <c r="O498" i="34"/>
  <c r="P498" i="34"/>
  <c r="Q498" i="34"/>
  <c r="R498" i="34"/>
  <c r="S498" i="34"/>
  <c r="T498" i="34"/>
  <c r="U498" i="34"/>
  <c r="V498" i="34"/>
  <c r="W498" i="34"/>
  <c r="X498" i="34"/>
  <c r="Y498" i="34"/>
  <c r="K499" i="34"/>
  <c r="L499" i="34"/>
  <c r="M499" i="34"/>
  <c r="N499" i="34"/>
  <c r="O499" i="34"/>
  <c r="P499" i="34"/>
  <c r="Q499" i="34"/>
  <c r="R499" i="34"/>
  <c r="S499" i="34"/>
  <c r="T499" i="34"/>
  <c r="U499" i="34"/>
  <c r="V499" i="34"/>
  <c r="W499" i="34"/>
  <c r="X499" i="34"/>
  <c r="Y499" i="34"/>
  <c r="K500" i="34"/>
  <c r="L500" i="34"/>
  <c r="M500" i="34"/>
  <c r="N500" i="34"/>
  <c r="O500" i="34"/>
  <c r="P500" i="34"/>
  <c r="Q500" i="34"/>
  <c r="R500" i="34"/>
  <c r="S500" i="34"/>
  <c r="T500" i="34"/>
  <c r="U500" i="34"/>
  <c r="V500" i="34"/>
  <c r="W500" i="34"/>
  <c r="X500" i="34"/>
  <c r="Y500" i="34"/>
  <c r="K501" i="34"/>
  <c r="L501" i="34"/>
  <c r="M501" i="34"/>
  <c r="N501" i="34"/>
  <c r="O501" i="34"/>
  <c r="P501" i="34"/>
  <c r="Q501" i="34"/>
  <c r="R501" i="34"/>
  <c r="S501" i="34"/>
  <c r="T501" i="34"/>
  <c r="U501" i="34"/>
  <c r="V501" i="34"/>
  <c r="W501" i="34"/>
  <c r="X501" i="34"/>
  <c r="Y501" i="34"/>
  <c r="K502" i="34"/>
  <c r="L502" i="34"/>
  <c r="M502" i="34"/>
  <c r="N502" i="34"/>
  <c r="O502" i="34"/>
  <c r="P502" i="34"/>
  <c r="Q502" i="34"/>
  <c r="R502" i="34"/>
  <c r="S502" i="34"/>
  <c r="T502" i="34"/>
  <c r="U502" i="34"/>
  <c r="V502" i="34"/>
  <c r="W502" i="34"/>
  <c r="X502" i="34"/>
  <c r="Y502" i="34"/>
  <c r="K503" i="34"/>
  <c r="L503" i="34"/>
  <c r="M503" i="34"/>
  <c r="N503" i="34"/>
  <c r="O503" i="34"/>
  <c r="P503" i="34"/>
  <c r="Q503" i="34"/>
  <c r="R503" i="34"/>
  <c r="S503" i="34"/>
  <c r="T503" i="34"/>
  <c r="U503" i="34"/>
  <c r="V503" i="34"/>
  <c r="W503" i="34"/>
  <c r="X503" i="34"/>
  <c r="Y503" i="34"/>
  <c r="K504" i="34"/>
  <c r="L504" i="34"/>
  <c r="M504" i="34"/>
  <c r="N504" i="34"/>
  <c r="O504" i="34"/>
  <c r="P504" i="34"/>
  <c r="Q504" i="34"/>
  <c r="R504" i="34"/>
  <c r="S504" i="34"/>
  <c r="T504" i="34"/>
  <c r="U504" i="34"/>
  <c r="V504" i="34"/>
  <c r="W504" i="34"/>
  <c r="X504" i="34"/>
  <c r="Y504" i="34"/>
  <c r="K505" i="34"/>
  <c r="L505" i="34"/>
  <c r="M505" i="34"/>
  <c r="N505" i="34"/>
  <c r="O505" i="34"/>
  <c r="P505" i="34"/>
  <c r="Q505" i="34"/>
  <c r="R505" i="34"/>
  <c r="S505" i="34"/>
  <c r="T505" i="34"/>
  <c r="U505" i="34"/>
  <c r="V505" i="34"/>
  <c r="W505" i="34"/>
  <c r="X505" i="34"/>
  <c r="Y505" i="34"/>
  <c r="K506" i="34"/>
  <c r="L506" i="34"/>
  <c r="M506" i="34"/>
  <c r="N506" i="34"/>
  <c r="O506" i="34"/>
  <c r="P506" i="34"/>
  <c r="Q506" i="34"/>
  <c r="R506" i="34"/>
  <c r="S506" i="34"/>
  <c r="T506" i="34"/>
  <c r="U506" i="34"/>
  <c r="V506" i="34"/>
  <c r="W506" i="34"/>
  <c r="X506" i="34"/>
  <c r="Y506" i="34"/>
  <c r="K507" i="34"/>
  <c r="L507" i="34"/>
  <c r="M507" i="34"/>
  <c r="N507" i="34"/>
  <c r="O507" i="34"/>
  <c r="P507" i="34"/>
  <c r="Q507" i="34"/>
  <c r="R507" i="34"/>
  <c r="S507" i="34"/>
  <c r="T507" i="34"/>
  <c r="U507" i="34"/>
  <c r="V507" i="34"/>
  <c r="W507" i="34"/>
  <c r="X507" i="34"/>
  <c r="Y507" i="34"/>
  <c r="K508" i="34"/>
  <c r="L508" i="34"/>
  <c r="M508" i="34"/>
  <c r="N508" i="34"/>
  <c r="O508" i="34"/>
  <c r="P508" i="34"/>
  <c r="Q508" i="34"/>
  <c r="R508" i="34"/>
  <c r="S508" i="34"/>
  <c r="T508" i="34"/>
  <c r="U508" i="34"/>
  <c r="V508" i="34"/>
  <c r="W508" i="34"/>
  <c r="X508" i="34"/>
  <c r="Y508" i="34"/>
  <c r="K509" i="34"/>
  <c r="L509" i="34"/>
  <c r="M509" i="34"/>
  <c r="N509" i="34"/>
  <c r="O509" i="34"/>
  <c r="P509" i="34"/>
  <c r="Q509" i="34"/>
  <c r="R509" i="34"/>
  <c r="S509" i="34"/>
  <c r="T509" i="34"/>
  <c r="U509" i="34"/>
  <c r="V509" i="34"/>
  <c r="W509" i="34"/>
  <c r="X509" i="34"/>
  <c r="Y509" i="34"/>
  <c r="K510" i="34"/>
  <c r="L510" i="34"/>
  <c r="M510" i="34"/>
  <c r="N510" i="34"/>
  <c r="O510" i="34"/>
  <c r="P510" i="34"/>
  <c r="Q510" i="34"/>
  <c r="R510" i="34"/>
  <c r="S510" i="34"/>
  <c r="T510" i="34"/>
  <c r="U510" i="34"/>
  <c r="V510" i="34"/>
  <c r="W510" i="34"/>
  <c r="X510" i="34"/>
  <c r="Y510" i="34"/>
  <c r="K511" i="34"/>
  <c r="L511" i="34"/>
  <c r="M511" i="34"/>
  <c r="N511" i="34"/>
  <c r="O511" i="34"/>
  <c r="P511" i="34"/>
  <c r="Q511" i="34"/>
  <c r="R511" i="34"/>
  <c r="S511" i="34"/>
  <c r="T511" i="34"/>
  <c r="U511" i="34"/>
  <c r="V511" i="34"/>
  <c r="W511" i="34"/>
  <c r="X511" i="34"/>
  <c r="Y511" i="34"/>
  <c r="K512" i="34"/>
  <c r="L512" i="34"/>
  <c r="M512" i="34"/>
  <c r="N512" i="34"/>
  <c r="O512" i="34"/>
  <c r="P512" i="34"/>
  <c r="Q512" i="34"/>
  <c r="R512" i="34"/>
  <c r="S512" i="34"/>
  <c r="T512" i="34"/>
  <c r="U512" i="34"/>
  <c r="V512" i="34"/>
  <c r="W512" i="34"/>
  <c r="X512" i="34"/>
  <c r="Y512" i="34"/>
  <c r="K513" i="34"/>
  <c r="L513" i="34"/>
  <c r="M513" i="34"/>
  <c r="N513" i="34"/>
  <c r="O513" i="34"/>
  <c r="P513" i="34"/>
  <c r="Q513" i="34"/>
  <c r="R513" i="34"/>
  <c r="S513" i="34"/>
  <c r="T513" i="34"/>
  <c r="U513" i="34"/>
  <c r="V513" i="34"/>
  <c r="W513" i="34"/>
  <c r="X513" i="34"/>
  <c r="Y513" i="34"/>
  <c r="K514" i="34"/>
  <c r="L514" i="34"/>
  <c r="M514" i="34"/>
  <c r="N514" i="34"/>
  <c r="O514" i="34"/>
  <c r="P514" i="34"/>
  <c r="Q514" i="34"/>
  <c r="R514" i="34"/>
  <c r="S514" i="34"/>
  <c r="T514" i="34"/>
  <c r="U514" i="34"/>
  <c r="V514" i="34"/>
  <c r="W514" i="34"/>
  <c r="X514" i="34"/>
  <c r="Y514" i="34"/>
  <c r="K515" i="34"/>
  <c r="L515" i="34"/>
  <c r="M515" i="34"/>
  <c r="N515" i="34"/>
  <c r="O515" i="34"/>
  <c r="P515" i="34"/>
  <c r="Q515" i="34"/>
  <c r="R515" i="34"/>
  <c r="S515" i="34"/>
  <c r="T515" i="34"/>
  <c r="U515" i="34"/>
  <c r="V515" i="34"/>
  <c r="W515" i="34"/>
  <c r="X515" i="34"/>
  <c r="Y515" i="34"/>
  <c r="K516" i="34"/>
  <c r="L516" i="34"/>
  <c r="M516" i="34"/>
  <c r="N516" i="34"/>
  <c r="O516" i="34"/>
  <c r="P516" i="34"/>
  <c r="Q516" i="34"/>
  <c r="R516" i="34"/>
  <c r="S516" i="34"/>
  <c r="T516" i="34"/>
  <c r="U516" i="34"/>
  <c r="V516" i="34"/>
  <c r="W516" i="34"/>
  <c r="X516" i="34"/>
  <c r="Y516" i="34"/>
  <c r="K517" i="34"/>
  <c r="L517" i="34"/>
  <c r="M517" i="34"/>
  <c r="N517" i="34"/>
  <c r="O517" i="34"/>
  <c r="P517" i="34"/>
  <c r="Q517" i="34"/>
  <c r="R517" i="34"/>
  <c r="S517" i="34"/>
  <c r="T517" i="34"/>
  <c r="U517" i="34"/>
  <c r="V517" i="34"/>
  <c r="W517" i="34"/>
  <c r="X517" i="34"/>
  <c r="Y517" i="34"/>
  <c r="K518" i="34"/>
  <c r="L518" i="34"/>
  <c r="M518" i="34"/>
  <c r="N518" i="34"/>
  <c r="O518" i="34"/>
  <c r="P518" i="34"/>
  <c r="Q518" i="34"/>
  <c r="R518" i="34"/>
  <c r="S518" i="34"/>
  <c r="T518" i="34"/>
  <c r="U518" i="34"/>
  <c r="V518" i="34"/>
  <c r="W518" i="34"/>
  <c r="X518" i="34"/>
  <c r="Y518" i="34"/>
  <c r="K519" i="34"/>
  <c r="L519" i="34"/>
  <c r="M519" i="34"/>
  <c r="N519" i="34"/>
  <c r="O519" i="34"/>
  <c r="P519" i="34"/>
  <c r="Q519" i="34"/>
  <c r="R519" i="34"/>
  <c r="S519" i="34"/>
  <c r="T519" i="34"/>
  <c r="U519" i="34"/>
  <c r="V519" i="34"/>
  <c r="W519" i="34"/>
  <c r="X519" i="34"/>
  <c r="Y519" i="34"/>
  <c r="K520" i="34"/>
  <c r="L520" i="34"/>
  <c r="M520" i="34"/>
  <c r="N520" i="34"/>
  <c r="O520" i="34"/>
  <c r="P520" i="34"/>
  <c r="Q520" i="34"/>
  <c r="R520" i="34"/>
  <c r="S520" i="34"/>
  <c r="T520" i="34"/>
  <c r="U520" i="34"/>
  <c r="V520" i="34"/>
  <c r="W520" i="34"/>
  <c r="X520" i="34"/>
  <c r="Y520" i="34"/>
  <c r="K521" i="34"/>
  <c r="L521" i="34"/>
  <c r="M521" i="34"/>
  <c r="N521" i="34"/>
  <c r="O521" i="34"/>
  <c r="P521" i="34"/>
  <c r="Q521" i="34"/>
  <c r="R521" i="34"/>
  <c r="S521" i="34"/>
  <c r="T521" i="34"/>
  <c r="U521" i="34"/>
  <c r="V521" i="34"/>
  <c r="W521" i="34"/>
  <c r="X521" i="34"/>
  <c r="Y521" i="34"/>
  <c r="K522" i="34"/>
  <c r="L522" i="34"/>
  <c r="M522" i="34"/>
  <c r="N522" i="34"/>
  <c r="O522" i="34"/>
  <c r="P522" i="34"/>
  <c r="Q522" i="34"/>
  <c r="R522" i="34"/>
  <c r="S522" i="34"/>
  <c r="T522" i="34"/>
  <c r="U522" i="34"/>
  <c r="V522" i="34"/>
  <c r="W522" i="34"/>
  <c r="X522" i="34"/>
  <c r="Y522" i="34"/>
  <c r="K523" i="34"/>
  <c r="L523" i="34"/>
  <c r="M523" i="34"/>
  <c r="N523" i="34"/>
  <c r="O523" i="34"/>
  <c r="P523" i="34"/>
  <c r="Q523" i="34"/>
  <c r="R523" i="34"/>
  <c r="S523" i="34"/>
  <c r="T523" i="34"/>
  <c r="U523" i="34"/>
  <c r="V523" i="34"/>
  <c r="W523" i="34"/>
  <c r="X523" i="34"/>
  <c r="Y523" i="34"/>
  <c r="K524" i="34"/>
  <c r="L524" i="34"/>
  <c r="M524" i="34"/>
  <c r="N524" i="34"/>
  <c r="O524" i="34"/>
  <c r="P524" i="34"/>
  <c r="Q524" i="34"/>
  <c r="R524" i="34"/>
  <c r="S524" i="34"/>
  <c r="T524" i="34"/>
  <c r="U524" i="34"/>
  <c r="V524" i="34"/>
  <c r="W524" i="34"/>
  <c r="X524" i="34"/>
  <c r="Y524" i="34"/>
  <c r="K525" i="34"/>
  <c r="L525" i="34"/>
  <c r="M525" i="34"/>
  <c r="N525" i="34"/>
  <c r="O525" i="34"/>
  <c r="P525" i="34"/>
  <c r="Q525" i="34"/>
  <c r="R525" i="34"/>
  <c r="S525" i="34"/>
  <c r="T525" i="34"/>
  <c r="U525" i="34"/>
  <c r="V525" i="34"/>
  <c r="W525" i="34"/>
  <c r="X525" i="34"/>
  <c r="Y525" i="34"/>
  <c r="K526" i="34"/>
  <c r="L526" i="34"/>
  <c r="M526" i="34"/>
  <c r="N526" i="34"/>
  <c r="O526" i="34"/>
  <c r="P526" i="34"/>
  <c r="Q526" i="34"/>
  <c r="R526" i="34"/>
  <c r="S526" i="34"/>
  <c r="T526" i="34"/>
  <c r="U526" i="34"/>
  <c r="V526" i="34"/>
  <c r="W526" i="34"/>
  <c r="X526" i="34"/>
  <c r="Y526" i="34"/>
  <c r="K527" i="34"/>
  <c r="L527" i="34"/>
  <c r="M527" i="34"/>
  <c r="N527" i="34"/>
  <c r="O527" i="34"/>
  <c r="P527" i="34"/>
  <c r="Q527" i="34"/>
  <c r="R527" i="34"/>
  <c r="S527" i="34"/>
  <c r="T527" i="34"/>
  <c r="U527" i="34"/>
  <c r="V527" i="34"/>
  <c r="W527" i="34"/>
  <c r="X527" i="34"/>
  <c r="Y527" i="34"/>
  <c r="K528" i="34"/>
  <c r="L528" i="34"/>
  <c r="M528" i="34"/>
  <c r="N528" i="34"/>
  <c r="O528" i="34"/>
  <c r="P528" i="34"/>
  <c r="Q528" i="34"/>
  <c r="R528" i="34"/>
  <c r="S528" i="34"/>
  <c r="T528" i="34"/>
  <c r="U528" i="34"/>
  <c r="V528" i="34"/>
  <c r="W528" i="34"/>
  <c r="X528" i="34"/>
  <c r="Y528" i="34"/>
  <c r="K529" i="34"/>
  <c r="L529" i="34"/>
  <c r="M529" i="34"/>
  <c r="N529" i="34"/>
  <c r="O529" i="34"/>
  <c r="P529" i="34"/>
  <c r="Q529" i="34"/>
  <c r="R529" i="34"/>
  <c r="S529" i="34"/>
  <c r="T529" i="34"/>
  <c r="U529" i="34"/>
  <c r="V529" i="34"/>
  <c r="W529" i="34"/>
  <c r="X529" i="34"/>
  <c r="Y529" i="34"/>
  <c r="K530" i="34"/>
  <c r="L530" i="34"/>
  <c r="M530" i="34"/>
  <c r="N530" i="34"/>
  <c r="O530" i="34"/>
  <c r="P530" i="34"/>
  <c r="Q530" i="34"/>
  <c r="R530" i="34"/>
  <c r="S530" i="34"/>
  <c r="T530" i="34"/>
  <c r="U530" i="34"/>
  <c r="V530" i="34"/>
  <c r="W530" i="34"/>
  <c r="X530" i="34"/>
  <c r="Y530" i="34"/>
  <c r="K531" i="34"/>
  <c r="L531" i="34"/>
  <c r="M531" i="34"/>
  <c r="N531" i="34"/>
  <c r="O531" i="34"/>
  <c r="P531" i="34"/>
  <c r="Q531" i="34"/>
  <c r="R531" i="34"/>
  <c r="S531" i="34"/>
  <c r="T531" i="34"/>
  <c r="U531" i="34"/>
  <c r="V531" i="34"/>
  <c r="W531" i="34"/>
  <c r="X531" i="34"/>
  <c r="Y531" i="34"/>
  <c r="K532" i="34"/>
  <c r="L532" i="34"/>
  <c r="M532" i="34"/>
  <c r="N532" i="34"/>
  <c r="O532" i="34"/>
  <c r="P532" i="34"/>
  <c r="Q532" i="34"/>
  <c r="R532" i="34"/>
  <c r="S532" i="34"/>
  <c r="T532" i="34"/>
  <c r="U532" i="34"/>
  <c r="V532" i="34"/>
  <c r="W532" i="34"/>
  <c r="X532" i="34"/>
  <c r="Y532" i="34"/>
  <c r="K533" i="34"/>
  <c r="L533" i="34"/>
  <c r="M533" i="34"/>
  <c r="N533" i="34"/>
  <c r="O533" i="34"/>
  <c r="P533" i="34"/>
  <c r="Q533" i="34"/>
  <c r="R533" i="34"/>
  <c r="S533" i="34"/>
  <c r="T533" i="34"/>
  <c r="U533" i="34"/>
  <c r="V533" i="34"/>
  <c r="W533" i="34"/>
  <c r="X533" i="34"/>
  <c r="Y533" i="34"/>
  <c r="K534" i="34"/>
  <c r="L534" i="34"/>
  <c r="M534" i="34"/>
  <c r="N534" i="34"/>
  <c r="O534" i="34"/>
  <c r="P534" i="34"/>
  <c r="Q534" i="34"/>
  <c r="R534" i="34"/>
  <c r="S534" i="34"/>
  <c r="T534" i="34"/>
  <c r="U534" i="34"/>
  <c r="V534" i="34"/>
  <c r="W534" i="34"/>
  <c r="X534" i="34"/>
  <c r="Y534" i="34"/>
  <c r="K535" i="34"/>
  <c r="L535" i="34"/>
  <c r="M535" i="34"/>
  <c r="N535" i="34"/>
  <c r="O535" i="34"/>
  <c r="P535" i="34"/>
  <c r="Q535" i="34"/>
  <c r="R535" i="34"/>
  <c r="S535" i="34"/>
  <c r="T535" i="34"/>
  <c r="U535" i="34"/>
  <c r="V535" i="34"/>
  <c r="W535" i="34"/>
  <c r="X535" i="34"/>
  <c r="Y535" i="34"/>
  <c r="K536" i="34"/>
  <c r="L536" i="34"/>
  <c r="M536" i="34"/>
  <c r="N536" i="34"/>
  <c r="O536" i="34"/>
  <c r="P536" i="34"/>
  <c r="Q536" i="34"/>
  <c r="R536" i="34"/>
  <c r="S536" i="34"/>
  <c r="T536" i="34"/>
  <c r="U536" i="34"/>
  <c r="V536" i="34"/>
  <c r="W536" i="34"/>
  <c r="X536" i="34"/>
  <c r="Y536" i="34"/>
  <c r="K537" i="34"/>
  <c r="L537" i="34"/>
  <c r="M537" i="34"/>
  <c r="N537" i="34"/>
  <c r="O537" i="34"/>
  <c r="P537" i="34"/>
  <c r="Q537" i="34"/>
  <c r="R537" i="34"/>
  <c r="S537" i="34"/>
  <c r="T537" i="34"/>
  <c r="U537" i="34"/>
  <c r="V537" i="34"/>
  <c r="W537" i="34"/>
  <c r="X537" i="34"/>
  <c r="Y537" i="34"/>
  <c r="K538" i="34"/>
  <c r="L538" i="34"/>
  <c r="M538" i="34"/>
  <c r="N538" i="34"/>
  <c r="O538" i="34"/>
  <c r="P538" i="34"/>
  <c r="Q538" i="34"/>
  <c r="R538" i="34"/>
  <c r="S538" i="34"/>
  <c r="T538" i="34"/>
  <c r="U538" i="34"/>
  <c r="V538" i="34"/>
  <c r="W538" i="34"/>
  <c r="X538" i="34"/>
  <c r="Y538" i="34"/>
  <c r="K539" i="34"/>
  <c r="L539" i="34"/>
  <c r="M539" i="34"/>
  <c r="N539" i="34"/>
  <c r="O539" i="34"/>
  <c r="P539" i="34"/>
  <c r="Q539" i="34"/>
  <c r="R539" i="34"/>
  <c r="S539" i="34"/>
  <c r="T539" i="34"/>
  <c r="U539" i="34"/>
  <c r="V539" i="34"/>
  <c r="W539" i="34"/>
  <c r="X539" i="34"/>
  <c r="Y539" i="34"/>
  <c r="K540" i="34"/>
  <c r="L540" i="34"/>
  <c r="M540" i="34"/>
  <c r="N540" i="34"/>
  <c r="O540" i="34"/>
  <c r="P540" i="34"/>
  <c r="Q540" i="34"/>
  <c r="R540" i="34"/>
  <c r="S540" i="34"/>
  <c r="T540" i="34"/>
  <c r="U540" i="34"/>
  <c r="V540" i="34"/>
  <c r="W540" i="34"/>
  <c r="X540" i="34"/>
  <c r="Y540" i="34"/>
  <c r="K541" i="34"/>
  <c r="L541" i="34"/>
  <c r="M541" i="34"/>
  <c r="N541" i="34"/>
  <c r="O541" i="34"/>
  <c r="P541" i="34"/>
  <c r="Q541" i="34"/>
  <c r="R541" i="34"/>
  <c r="S541" i="34"/>
  <c r="T541" i="34"/>
  <c r="U541" i="34"/>
  <c r="V541" i="34"/>
  <c r="W541" i="34"/>
  <c r="X541" i="34"/>
  <c r="Y541" i="34"/>
  <c r="K542" i="34"/>
  <c r="L542" i="34"/>
  <c r="M542" i="34"/>
  <c r="N542" i="34"/>
  <c r="O542" i="34"/>
  <c r="P542" i="34"/>
  <c r="Q542" i="34"/>
  <c r="R542" i="34"/>
  <c r="S542" i="34"/>
  <c r="T542" i="34"/>
  <c r="U542" i="34"/>
  <c r="V542" i="34"/>
  <c r="W542" i="34"/>
  <c r="X542" i="34"/>
  <c r="Y542" i="34"/>
  <c r="K543" i="34"/>
  <c r="L543" i="34"/>
  <c r="M543" i="34"/>
  <c r="N543" i="34"/>
  <c r="O543" i="34"/>
  <c r="P543" i="34"/>
  <c r="Q543" i="34"/>
  <c r="R543" i="34"/>
  <c r="S543" i="34"/>
  <c r="T543" i="34"/>
  <c r="U543" i="34"/>
  <c r="V543" i="34"/>
  <c r="W543" i="34"/>
  <c r="X543" i="34"/>
  <c r="Y543" i="34"/>
  <c r="K544" i="34"/>
  <c r="L544" i="34"/>
  <c r="M544" i="34"/>
  <c r="N544" i="34"/>
  <c r="O544" i="34"/>
  <c r="P544" i="34"/>
  <c r="Q544" i="34"/>
  <c r="R544" i="34"/>
  <c r="S544" i="34"/>
  <c r="T544" i="34"/>
  <c r="U544" i="34"/>
  <c r="V544" i="34"/>
  <c r="W544" i="34"/>
  <c r="X544" i="34"/>
  <c r="Y544" i="34"/>
  <c r="K545" i="34"/>
  <c r="L545" i="34"/>
  <c r="M545" i="34"/>
  <c r="N545" i="34"/>
  <c r="O545" i="34"/>
  <c r="P545" i="34"/>
  <c r="Q545" i="34"/>
  <c r="R545" i="34"/>
  <c r="S545" i="34"/>
  <c r="T545" i="34"/>
  <c r="U545" i="34"/>
  <c r="V545" i="34"/>
  <c r="W545" i="34"/>
  <c r="X545" i="34"/>
  <c r="Y545" i="34"/>
  <c r="K546" i="34"/>
  <c r="L546" i="34"/>
  <c r="M546" i="34"/>
  <c r="N546" i="34"/>
  <c r="O546" i="34"/>
  <c r="P546" i="34"/>
  <c r="Q546" i="34"/>
  <c r="R546" i="34"/>
  <c r="S546" i="34"/>
  <c r="T546" i="34"/>
  <c r="U546" i="34"/>
  <c r="V546" i="34"/>
  <c r="W546" i="34"/>
  <c r="X546" i="34"/>
  <c r="Y546" i="34"/>
  <c r="K547" i="34"/>
  <c r="L547" i="34"/>
  <c r="M547" i="34"/>
  <c r="N547" i="34"/>
  <c r="O547" i="34"/>
  <c r="P547" i="34"/>
  <c r="Q547" i="34"/>
  <c r="R547" i="34"/>
  <c r="S547" i="34"/>
  <c r="T547" i="34"/>
  <c r="U547" i="34"/>
  <c r="V547" i="34"/>
  <c r="W547" i="34"/>
  <c r="X547" i="34"/>
  <c r="Y547" i="34"/>
  <c r="K548" i="34"/>
  <c r="L548" i="34"/>
  <c r="M548" i="34"/>
  <c r="N548" i="34"/>
  <c r="O548" i="34"/>
  <c r="P548" i="34"/>
  <c r="Q548" i="34"/>
  <c r="R548" i="34"/>
  <c r="S548" i="34"/>
  <c r="T548" i="34"/>
  <c r="U548" i="34"/>
  <c r="V548" i="34"/>
  <c r="W548" i="34"/>
  <c r="X548" i="34"/>
  <c r="Y548" i="34"/>
  <c r="K549" i="34"/>
  <c r="L549" i="34"/>
  <c r="M549" i="34"/>
  <c r="N549" i="34"/>
  <c r="O549" i="34"/>
  <c r="P549" i="34"/>
  <c r="Q549" i="34"/>
  <c r="R549" i="34"/>
  <c r="S549" i="34"/>
  <c r="T549" i="34"/>
  <c r="U549" i="34"/>
  <c r="V549" i="34"/>
  <c r="W549" i="34"/>
  <c r="X549" i="34"/>
  <c r="Y549" i="34"/>
  <c r="K550" i="34"/>
  <c r="L550" i="34"/>
  <c r="M550" i="34"/>
  <c r="N550" i="34"/>
  <c r="O550" i="34"/>
  <c r="P550" i="34"/>
  <c r="Q550" i="34"/>
  <c r="R550" i="34"/>
  <c r="S550" i="34"/>
  <c r="T550" i="34"/>
  <c r="U550" i="34"/>
  <c r="V550" i="34"/>
  <c r="W550" i="34"/>
  <c r="X550" i="34"/>
  <c r="Y550" i="34"/>
  <c r="K551" i="34"/>
  <c r="L551" i="34"/>
  <c r="M551" i="34"/>
  <c r="N551" i="34"/>
  <c r="O551" i="34"/>
  <c r="P551" i="34"/>
  <c r="Q551" i="34"/>
  <c r="R551" i="34"/>
  <c r="S551" i="34"/>
  <c r="T551" i="34"/>
  <c r="U551" i="34"/>
  <c r="V551" i="34"/>
  <c r="W551" i="34"/>
  <c r="X551" i="34"/>
  <c r="Y551" i="34"/>
  <c r="K552" i="34"/>
  <c r="L552" i="34"/>
  <c r="M552" i="34"/>
  <c r="N552" i="34"/>
  <c r="O552" i="34"/>
  <c r="P552" i="34"/>
  <c r="Q552" i="34"/>
  <c r="R552" i="34"/>
  <c r="S552" i="34"/>
  <c r="T552" i="34"/>
  <c r="U552" i="34"/>
  <c r="V552" i="34"/>
  <c r="W552" i="34"/>
  <c r="X552" i="34"/>
  <c r="Y552" i="34"/>
  <c r="K553" i="34"/>
  <c r="L553" i="34"/>
  <c r="M553" i="34"/>
  <c r="N553" i="34"/>
  <c r="O553" i="34"/>
  <c r="P553" i="34"/>
  <c r="Q553" i="34"/>
  <c r="R553" i="34"/>
  <c r="S553" i="34"/>
  <c r="T553" i="34"/>
  <c r="U553" i="34"/>
  <c r="V553" i="34"/>
  <c r="W553" i="34"/>
  <c r="X553" i="34"/>
  <c r="Y553" i="34"/>
  <c r="K554" i="34"/>
  <c r="L554" i="34"/>
  <c r="M554" i="34"/>
  <c r="N554" i="34"/>
  <c r="O554" i="34"/>
  <c r="P554" i="34"/>
  <c r="Q554" i="34"/>
  <c r="R554" i="34"/>
  <c r="S554" i="34"/>
  <c r="T554" i="34"/>
  <c r="U554" i="34"/>
  <c r="V554" i="34"/>
  <c r="W554" i="34"/>
  <c r="X554" i="34"/>
  <c r="Y554" i="34"/>
  <c r="K555" i="34"/>
  <c r="L555" i="34"/>
  <c r="M555" i="34"/>
  <c r="N555" i="34"/>
  <c r="O555" i="34"/>
  <c r="P555" i="34"/>
  <c r="Q555" i="34"/>
  <c r="R555" i="34"/>
  <c r="S555" i="34"/>
  <c r="T555" i="34"/>
  <c r="U555" i="34"/>
  <c r="V555" i="34"/>
  <c r="W555" i="34"/>
  <c r="X555" i="34"/>
  <c r="Y555" i="34"/>
  <c r="K556" i="34"/>
  <c r="L556" i="34"/>
  <c r="M556" i="34"/>
  <c r="N556" i="34"/>
  <c r="O556" i="34"/>
  <c r="P556" i="34"/>
  <c r="Q556" i="34"/>
  <c r="R556" i="34"/>
  <c r="S556" i="34"/>
  <c r="T556" i="34"/>
  <c r="U556" i="34"/>
  <c r="V556" i="34"/>
  <c r="W556" i="34"/>
  <c r="X556" i="34"/>
  <c r="Y556" i="34"/>
  <c r="K557" i="34"/>
  <c r="L557" i="34"/>
  <c r="M557" i="34"/>
  <c r="N557" i="34"/>
  <c r="O557" i="34"/>
  <c r="P557" i="34"/>
  <c r="Q557" i="34"/>
  <c r="R557" i="34"/>
  <c r="S557" i="34"/>
  <c r="T557" i="34"/>
  <c r="U557" i="34"/>
  <c r="V557" i="34"/>
  <c r="W557" i="34"/>
  <c r="X557" i="34"/>
  <c r="Y557" i="34"/>
  <c r="K558" i="34"/>
  <c r="L558" i="34"/>
  <c r="M558" i="34"/>
  <c r="N558" i="34"/>
  <c r="O558" i="34"/>
  <c r="P558" i="34"/>
  <c r="Q558" i="34"/>
  <c r="R558" i="34"/>
  <c r="S558" i="34"/>
  <c r="T558" i="34"/>
  <c r="U558" i="34"/>
  <c r="V558" i="34"/>
  <c r="W558" i="34"/>
  <c r="X558" i="34"/>
  <c r="Y558" i="34"/>
  <c r="K559" i="34"/>
  <c r="L559" i="34"/>
  <c r="M559" i="34"/>
  <c r="N559" i="34"/>
  <c r="O559" i="34"/>
  <c r="P559" i="34"/>
  <c r="Q559" i="34"/>
  <c r="R559" i="34"/>
  <c r="S559" i="34"/>
  <c r="T559" i="34"/>
  <c r="U559" i="34"/>
  <c r="V559" i="34"/>
  <c r="W559" i="34"/>
  <c r="X559" i="34"/>
  <c r="Y559" i="34"/>
  <c r="K560" i="34"/>
  <c r="L560" i="34"/>
  <c r="M560" i="34"/>
  <c r="N560" i="34"/>
  <c r="O560" i="34"/>
  <c r="P560" i="34"/>
  <c r="Q560" i="34"/>
  <c r="R560" i="34"/>
  <c r="S560" i="34"/>
  <c r="T560" i="34"/>
  <c r="U560" i="34"/>
  <c r="V560" i="34"/>
  <c r="W560" i="34"/>
  <c r="X560" i="34"/>
  <c r="Y560" i="34"/>
  <c r="K561" i="34"/>
  <c r="L561" i="34"/>
  <c r="M561" i="34"/>
  <c r="N561" i="34"/>
  <c r="O561" i="34"/>
  <c r="P561" i="34"/>
  <c r="Q561" i="34"/>
  <c r="R561" i="34"/>
  <c r="S561" i="34"/>
  <c r="T561" i="34"/>
  <c r="U561" i="34"/>
  <c r="V561" i="34"/>
  <c r="W561" i="34"/>
  <c r="X561" i="34"/>
  <c r="Y561" i="34"/>
  <c r="K562" i="34"/>
  <c r="L562" i="34"/>
  <c r="M562" i="34"/>
  <c r="N562" i="34"/>
  <c r="O562" i="34"/>
  <c r="P562" i="34"/>
  <c r="Q562" i="34"/>
  <c r="R562" i="34"/>
  <c r="S562" i="34"/>
  <c r="T562" i="34"/>
  <c r="U562" i="34"/>
  <c r="V562" i="34"/>
  <c r="W562" i="34"/>
  <c r="X562" i="34"/>
  <c r="Y562" i="34"/>
  <c r="K563" i="34"/>
  <c r="L563" i="34"/>
  <c r="M563" i="34"/>
  <c r="N563" i="34"/>
  <c r="O563" i="34"/>
  <c r="P563" i="34"/>
  <c r="Q563" i="34"/>
  <c r="R563" i="34"/>
  <c r="S563" i="34"/>
  <c r="T563" i="34"/>
  <c r="U563" i="34"/>
  <c r="V563" i="34"/>
  <c r="W563" i="34"/>
  <c r="X563" i="34"/>
  <c r="Y563" i="34"/>
  <c r="K564" i="34"/>
  <c r="L564" i="34"/>
  <c r="M564" i="34"/>
  <c r="N564" i="34"/>
  <c r="O564" i="34"/>
  <c r="P564" i="34"/>
  <c r="Q564" i="34"/>
  <c r="R564" i="34"/>
  <c r="S564" i="34"/>
  <c r="T564" i="34"/>
  <c r="U564" i="34"/>
  <c r="V564" i="34"/>
  <c r="W564" i="34"/>
  <c r="X564" i="34"/>
  <c r="Y564" i="34"/>
  <c r="K565" i="34"/>
  <c r="L565" i="34"/>
  <c r="M565" i="34"/>
  <c r="N565" i="34"/>
  <c r="O565" i="34"/>
  <c r="P565" i="34"/>
  <c r="Q565" i="34"/>
  <c r="R565" i="34"/>
  <c r="S565" i="34"/>
  <c r="T565" i="34"/>
  <c r="U565" i="34"/>
  <c r="V565" i="34"/>
  <c r="W565" i="34"/>
  <c r="X565" i="34"/>
  <c r="Y565" i="34"/>
  <c r="K566" i="34"/>
  <c r="L566" i="34"/>
  <c r="M566" i="34"/>
  <c r="N566" i="34"/>
  <c r="O566" i="34"/>
  <c r="P566" i="34"/>
  <c r="Q566" i="34"/>
  <c r="R566" i="34"/>
  <c r="S566" i="34"/>
  <c r="T566" i="34"/>
  <c r="U566" i="34"/>
  <c r="V566" i="34"/>
  <c r="W566" i="34"/>
  <c r="X566" i="34"/>
  <c r="Y566" i="34"/>
  <c r="K567" i="34"/>
  <c r="L567" i="34"/>
  <c r="M567" i="34"/>
  <c r="N567" i="34"/>
  <c r="O567" i="34"/>
  <c r="P567" i="34"/>
  <c r="Q567" i="34"/>
  <c r="R567" i="34"/>
  <c r="S567" i="34"/>
  <c r="T567" i="34"/>
  <c r="U567" i="34"/>
  <c r="V567" i="34"/>
  <c r="W567" i="34"/>
  <c r="X567" i="34"/>
  <c r="Y567" i="34"/>
  <c r="K568" i="34"/>
  <c r="L568" i="34"/>
  <c r="M568" i="34"/>
  <c r="N568" i="34"/>
  <c r="O568" i="34"/>
  <c r="P568" i="34"/>
  <c r="Q568" i="34"/>
  <c r="R568" i="34"/>
  <c r="S568" i="34"/>
  <c r="T568" i="34"/>
  <c r="U568" i="34"/>
  <c r="V568" i="34"/>
  <c r="W568" i="34"/>
  <c r="X568" i="34"/>
  <c r="Y568" i="34"/>
  <c r="K569" i="34"/>
  <c r="L569" i="34"/>
  <c r="M569" i="34"/>
  <c r="N569" i="34"/>
  <c r="O569" i="34"/>
  <c r="P569" i="34"/>
  <c r="Q569" i="34"/>
  <c r="R569" i="34"/>
  <c r="S569" i="34"/>
  <c r="T569" i="34"/>
  <c r="U569" i="34"/>
  <c r="V569" i="34"/>
  <c r="W569" i="34"/>
  <c r="X569" i="34"/>
  <c r="Y569" i="34"/>
  <c r="K570" i="34"/>
  <c r="L570" i="34"/>
  <c r="M570" i="34"/>
  <c r="N570" i="34"/>
  <c r="O570" i="34"/>
  <c r="P570" i="34"/>
  <c r="Q570" i="34"/>
  <c r="R570" i="34"/>
  <c r="S570" i="34"/>
  <c r="T570" i="34"/>
  <c r="U570" i="34"/>
  <c r="V570" i="34"/>
  <c r="W570" i="34"/>
  <c r="X570" i="34"/>
  <c r="Y570" i="34"/>
  <c r="K571" i="34"/>
  <c r="L571" i="34"/>
  <c r="M571" i="34"/>
  <c r="N571" i="34"/>
  <c r="O571" i="34"/>
  <c r="P571" i="34"/>
  <c r="Q571" i="34"/>
  <c r="R571" i="34"/>
  <c r="S571" i="34"/>
  <c r="T571" i="34"/>
  <c r="U571" i="34"/>
  <c r="V571" i="34"/>
  <c r="W571" i="34"/>
  <c r="X571" i="34"/>
  <c r="Y571" i="34"/>
  <c r="K572" i="34"/>
  <c r="L572" i="34"/>
  <c r="M572" i="34"/>
  <c r="N572" i="34"/>
  <c r="O572" i="34"/>
  <c r="P572" i="34"/>
  <c r="Q572" i="34"/>
  <c r="R572" i="34"/>
  <c r="S572" i="34"/>
  <c r="T572" i="34"/>
  <c r="U572" i="34"/>
  <c r="V572" i="34"/>
  <c r="W572" i="34"/>
  <c r="X572" i="34"/>
  <c r="Y572" i="34"/>
  <c r="K573" i="34"/>
  <c r="L573" i="34"/>
  <c r="M573" i="34"/>
  <c r="N573" i="34"/>
  <c r="O573" i="34"/>
  <c r="P573" i="34"/>
  <c r="Q573" i="34"/>
  <c r="R573" i="34"/>
  <c r="S573" i="34"/>
  <c r="T573" i="34"/>
  <c r="U573" i="34"/>
  <c r="V573" i="34"/>
  <c r="W573" i="34"/>
  <c r="X573" i="34"/>
  <c r="Y573" i="34"/>
  <c r="K574" i="34"/>
  <c r="L574" i="34"/>
  <c r="M574" i="34"/>
  <c r="N574" i="34"/>
  <c r="O574" i="34"/>
  <c r="P574" i="34"/>
  <c r="Q574" i="34"/>
  <c r="R574" i="34"/>
  <c r="S574" i="34"/>
  <c r="T574" i="34"/>
  <c r="U574" i="34"/>
  <c r="V574" i="34"/>
  <c r="W574" i="34"/>
  <c r="X574" i="34"/>
  <c r="Y574" i="34"/>
  <c r="K575" i="34"/>
  <c r="L575" i="34"/>
  <c r="M575" i="34"/>
  <c r="N575" i="34"/>
  <c r="O575" i="34"/>
  <c r="P575" i="34"/>
  <c r="Q575" i="34"/>
  <c r="R575" i="34"/>
  <c r="S575" i="34"/>
  <c r="T575" i="34"/>
  <c r="U575" i="34"/>
  <c r="V575" i="34"/>
  <c r="W575" i="34"/>
  <c r="X575" i="34"/>
  <c r="Y575" i="34"/>
  <c r="K576" i="34"/>
  <c r="L576" i="34"/>
  <c r="M576" i="34"/>
  <c r="N576" i="34"/>
  <c r="O576" i="34"/>
  <c r="P576" i="34"/>
  <c r="Q576" i="34"/>
  <c r="R576" i="34"/>
  <c r="S576" i="34"/>
  <c r="T576" i="34"/>
  <c r="U576" i="34"/>
  <c r="V576" i="34"/>
  <c r="W576" i="34"/>
  <c r="X576" i="34"/>
  <c r="Y576" i="34"/>
  <c r="K577" i="34"/>
  <c r="L577" i="34"/>
  <c r="M577" i="34"/>
  <c r="N577" i="34"/>
  <c r="O577" i="34"/>
  <c r="P577" i="34"/>
  <c r="Q577" i="34"/>
  <c r="R577" i="34"/>
  <c r="S577" i="34"/>
  <c r="T577" i="34"/>
  <c r="U577" i="34"/>
  <c r="V577" i="34"/>
  <c r="W577" i="34"/>
  <c r="X577" i="34"/>
  <c r="Y577" i="34"/>
  <c r="K578" i="34"/>
  <c r="L578" i="34"/>
  <c r="M578" i="34"/>
  <c r="N578" i="34"/>
  <c r="O578" i="34"/>
  <c r="P578" i="34"/>
  <c r="Q578" i="34"/>
  <c r="R578" i="34"/>
  <c r="S578" i="34"/>
  <c r="T578" i="34"/>
  <c r="U578" i="34"/>
  <c r="V578" i="34"/>
  <c r="W578" i="34"/>
  <c r="X578" i="34"/>
  <c r="Y578" i="34"/>
  <c r="K579" i="34"/>
  <c r="L579" i="34"/>
  <c r="M579" i="34"/>
  <c r="N579" i="34"/>
  <c r="O579" i="34"/>
  <c r="P579" i="34"/>
  <c r="Q579" i="34"/>
  <c r="R579" i="34"/>
  <c r="S579" i="34"/>
  <c r="T579" i="34"/>
  <c r="U579" i="34"/>
  <c r="V579" i="34"/>
  <c r="W579" i="34"/>
  <c r="X579" i="34"/>
  <c r="Y579" i="34"/>
  <c r="K580" i="34"/>
  <c r="L580" i="34"/>
  <c r="M580" i="34"/>
  <c r="N580" i="34"/>
  <c r="O580" i="34"/>
  <c r="P580" i="34"/>
  <c r="Q580" i="34"/>
  <c r="R580" i="34"/>
  <c r="S580" i="34"/>
  <c r="T580" i="34"/>
  <c r="U580" i="34"/>
  <c r="V580" i="34"/>
  <c r="W580" i="34"/>
  <c r="X580" i="34"/>
  <c r="Y580" i="34"/>
  <c r="K581" i="34"/>
  <c r="L581" i="34"/>
  <c r="M581" i="34"/>
  <c r="N581" i="34"/>
  <c r="O581" i="34"/>
  <c r="P581" i="34"/>
  <c r="Q581" i="34"/>
  <c r="R581" i="34"/>
  <c r="S581" i="34"/>
  <c r="T581" i="34"/>
  <c r="U581" i="34"/>
  <c r="V581" i="34"/>
  <c r="W581" i="34"/>
  <c r="X581" i="34"/>
  <c r="Y581" i="34"/>
  <c r="K582" i="34"/>
  <c r="L582" i="34"/>
  <c r="M582" i="34"/>
  <c r="N582" i="34"/>
  <c r="O582" i="34"/>
  <c r="P582" i="34"/>
  <c r="Q582" i="34"/>
  <c r="R582" i="34"/>
  <c r="S582" i="34"/>
  <c r="T582" i="34"/>
  <c r="U582" i="34"/>
  <c r="V582" i="34"/>
  <c r="W582" i="34"/>
  <c r="X582" i="34"/>
  <c r="Y582" i="34"/>
  <c r="K583" i="34"/>
  <c r="L583" i="34"/>
  <c r="M583" i="34"/>
  <c r="N583" i="34"/>
  <c r="O583" i="34"/>
  <c r="P583" i="34"/>
  <c r="Q583" i="34"/>
  <c r="R583" i="34"/>
  <c r="S583" i="34"/>
  <c r="T583" i="34"/>
  <c r="U583" i="34"/>
  <c r="V583" i="34"/>
  <c r="W583" i="34"/>
  <c r="X583" i="34"/>
  <c r="Y583" i="34"/>
  <c r="K584" i="34"/>
  <c r="L584" i="34"/>
  <c r="M584" i="34"/>
  <c r="N584" i="34"/>
  <c r="O584" i="34"/>
  <c r="P584" i="34"/>
  <c r="Q584" i="34"/>
  <c r="R584" i="34"/>
  <c r="S584" i="34"/>
  <c r="T584" i="34"/>
  <c r="U584" i="34"/>
  <c r="V584" i="34"/>
  <c r="W584" i="34"/>
  <c r="X584" i="34"/>
  <c r="Y584" i="34"/>
  <c r="K585" i="34"/>
  <c r="L585" i="34"/>
  <c r="M585" i="34"/>
  <c r="N585" i="34"/>
  <c r="O585" i="34"/>
  <c r="P585" i="34"/>
  <c r="Q585" i="34"/>
  <c r="R585" i="34"/>
  <c r="S585" i="34"/>
  <c r="T585" i="34"/>
  <c r="U585" i="34"/>
  <c r="V585" i="34"/>
  <c r="W585" i="34"/>
  <c r="X585" i="34"/>
  <c r="Y585" i="34"/>
  <c r="K586" i="34"/>
  <c r="L586" i="34"/>
  <c r="M586" i="34"/>
  <c r="N586" i="34"/>
  <c r="O586" i="34"/>
  <c r="P586" i="34"/>
  <c r="Q586" i="34"/>
  <c r="R586" i="34"/>
  <c r="S586" i="34"/>
  <c r="T586" i="34"/>
  <c r="U586" i="34"/>
  <c r="V586" i="34"/>
  <c r="W586" i="34"/>
  <c r="X586" i="34"/>
  <c r="Y586" i="34"/>
  <c r="K587" i="34"/>
  <c r="L587" i="34"/>
  <c r="M587" i="34"/>
  <c r="N587" i="34"/>
  <c r="O587" i="34"/>
  <c r="P587" i="34"/>
  <c r="Q587" i="34"/>
  <c r="R587" i="34"/>
  <c r="S587" i="34"/>
  <c r="T587" i="34"/>
  <c r="U587" i="34"/>
  <c r="V587" i="34"/>
  <c r="W587" i="34"/>
  <c r="X587" i="34"/>
  <c r="Y587" i="34"/>
  <c r="K588" i="34"/>
  <c r="L588" i="34"/>
  <c r="M588" i="34"/>
  <c r="N588" i="34"/>
  <c r="O588" i="34"/>
  <c r="P588" i="34"/>
  <c r="Q588" i="34"/>
  <c r="R588" i="34"/>
  <c r="S588" i="34"/>
  <c r="T588" i="34"/>
  <c r="U588" i="34"/>
  <c r="V588" i="34"/>
  <c r="W588" i="34"/>
  <c r="X588" i="34"/>
  <c r="Y588" i="34"/>
  <c r="K589" i="34"/>
  <c r="L589" i="34"/>
  <c r="M589" i="34"/>
  <c r="N589" i="34"/>
  <c r="O589" i="34"/>
  <c r="P589" i="34"/>
  <c r="Q589" i="34"/>
  <c r="R589" i="34"/>
  <c r="S589" i="34"/>
  <c r="T589" i="34"/>
  <c r="U589" i="34"/>
  <c r="V589" i="34"/>
  <c r="W589" i="34"/>
  <c r="X589" i="34"/>
  <c r="Y589" i="34"/>
  <c r="K590" i="34"/>
  <c r="L590" i="34"/>
  <c r="M590" i="34"/>
  <c r="N590" i="34"/>
  <c r="O590" i="34"/>
  <c r="P590" i="34"/>
  <c r="Q590" i="34"/>
  <c r="R590" i="34"/>
  <c r="S590" i="34"/>
  <c r="T590" i="34"/>
  <c r="U590" i="34"/>
  <c r="V590" i="34"/>
  <c r="W590" i="34"/>
  <c r="X590" i="34"/>
  <c r="Y590" i="34"/>
  <c r="K591" i="34"/>
  <c r="L591" i="34"/>
  <c r="M591" i="34"/>
  <c r="N591" i="34"/>
  <c r="O591" i="34"/>
  <c r="P591" i="34"/>
  <c r="Q591" i="34"/>
  <c r="R591" i="34"/>
  <c r="S591" i="34"/>
  <c r="T591" i="34"/>
  <c r="U591" i="34"/>
  <c r="V591" i="34"/>
  <c r="W591" i="34"/>
  <c r="X591" i="34"/>
  <c r="Y591" i="34"/>
  <c r="K592" i="34"/>
  <c r="L592" i="34"/>
  <c r="M592" i="34"/>
  <c r="N592" i="34"/>
  <c r="O592" i="34"/>
  <c r="P592" i="34"/>
  <c r="Q592" i="34"/>
  <c r="R592" i="34"/>
  <c r="S592" i="34"/>
  <c r="T592" i="34"/>
  <c r="U592" i="34"/>
  <c r="V592" i="34"/>
  <c r="W592" i="34"/>
  <c r="X592" i="34"/>
  <c r="Y592" i="34"/>
  <c r="K593" i="34"/>
  <c r="L593" i="34"/>
  <c r="M593" i="34"/>
  <c r="N593" i="34"/>
  <c r="O593" i="34"/>
  <c r="P593" i="34"/>
  <c r="Q593" i="34"/>
  <c r="R593" i="34"/>
  <c r="S593" i="34"/>
  <c r="T593" i="34"/>
  <c r="U593" i="34"/>
  <c r="V593" i="34"/>
  <c r="W593" i="34"/>
  <c r="X593" i="34"/>
  <c r="Y593" i="34"/>
  <c r="K594" i="34"/>
  <c r="L594" i="34"/>
  <c r="M594" i="34"/>
  <c r="N594" i="34"/>
  <c r="O594" i="34"/>
  <c r="P594" i="34"/>
  <c r="Q594" i="34"/>
  <c r="R594" i="34"/>
  <c r="S594" i="34"/>
  <c r="T594" i="34"/>
  <c r="U594" i="34"/>
  <c r="V594" i="34"/>
  <c r="W594" i="34"/>
  <c r="X594" i="34"/>
  <c r="Y594" i="34"/>
  <c r="K595" i="34"/>
  <c r="L595" i="34"/>
  <c r="M595" i="34"/>
  <c r="N595" i="34"/>
  <c r="O595" i="34"/>
  <c r="P595" i="34"/>
  <c r="Q595" i="34"/>
  <c r="R595" i="34"/>
  <c r="S595" i="34"/>
  <c r="T595" i="34"/>
  <c r="U595" i="34"/>
  <c r="V595" i="34"/>
  <c r="W595" i="34"/>
  <c r="X595" i="34"/>
  <c r="Y595" i="34"/>
  <c r="K596" i="34"/>
  <c r="L596" i="34"/>
  <c r="M596" i="34"/>
  <c r="N596" i="34"/>
  <c r="O596" i="34"/>
  <c r="P596" i="34"/>
  <c r="Q596" i="34"/>
  <c r="R596" i="34"/>
  <c r="S596" i="34"/>
  <c r="T596" i="34"/>
  <c r="U596" i="34"/>
  <c r="V596" i="34"/>
  <c r="W596" i="34"/>
  <c r="X596" i="34"/>
  <c r="Y596" i="34"/>
  <c r="K597" i="34"/>
  <c r="L597" i="34"/>
  <c r="M597" i="34"/>
  <c r="N597" i="34"/>
  <c r="O597" i="34"/>
  <c r="P597" i="34"/>
  <c r="Q597" i="34"/>
  <c r="R597" i="34"/>
  <c r="S597" i="34"/>
  <c r="T597" i="34"/>
  <c r="U597" i="34"/>
  <c r="V597" i="34"/>
  <c r="W597" i="34"/>
  <c r="X597" i="34"/>
  <c r="Y597" i="34"/>
  <c r="K598" i="34"/>
  <c r="L598" i="34"/>
  <c r="M598" i="34"/>
  <c r="N598" i="34"/>
  <c r="O598" i="34"/>
  <c r="P598" i="34"/>
  <c r="Q598" i="34"/>
  <c r="R598" i="34"/>
  <c r="S598" i="34"/>
  <c r="T598" i="34"/>
  <c r="U598" i="34"/>
  <c r="V598" i="34"/>
  <c r="W598" i="34"/>
  <c r="X598" i="34"/>
  <c r="Y598" i="34"/>
  <c r="K599" i="34"/>
  <c r="L599" i="34"/>
  <c r="M599" i="34"/>
  <c r="N599" i="34"/>
  <c r="O599" i="34"/>
  <c r="P599" i="34"/>
  <c r="Q599" i="34"/>
  <c r="R599" i="34"/>
  <c r="S599" i="34"/>
  <c r="T599" i="34"/>
  <c r="U599" i="34"/>
  <c r="V599" i="34"/>
  <c r="W599" i="34"/>
  <c r="X599" i="34"/>
  <c r="Y599" i="34"/>
  <c r="K600" i="34"/>
  <c r="L600" i="34"/>
  <c r="M600" i="34"/>
  <c r="N600" i="34"/>
  <c r="O600" i="34"/>
  <c r="P600" i="34"/>
  <c r="Q600" i="34"/>
  <c r="R600" i="34"/>
  <c r="S600" i="34"/>
  <c r="T600" i="34"/>
  <c r="U600" i="34"/>
  <c r="V600" i="34"/>
  <c r="W600" i="34"/>
  <c r="X600" i="34"/>
  <c r="Y600" i="34"/>
  <c r="K601" i="34"/>
  <c r="L601" i="34"/>
  <c r="M601" i="34"/>
  <c r="N601" i="34"/>
  <c r="O601" i="34"/>
  <c r="P601" i="34"/>
  <c r="Q601" i="34"/>
  <c r="R601" i="34"/>
  <c r="S601" i="34"/>
  <c r="T601" i="34"/>
  <c r="U601" i="34"/>
  <c r="V601" i="34"/>
  <c r="W601" i="34"/>
  <c r="X601" i="34"/>
  <c r="Y601" i="34"/>
  <c r="K602" i="34"/>
  <c r="L602" i="34"/>
  <c r="M602" i="34"/>
  <c r="N602" i="34"/>
  <c r="O602" i="34"/>
  <c r="P602" i="34"/>
  <c r="Q602" i="34"/>
  <c r="R602" i="34"/>
  <c r="S602" i="34"/>
  <c r="T602" i="34"/>
  <c r="U602" i="34"/>
  <c r="V602" i="34"/>
  <c r="W602" i="34"/>
  <c r="X602" i="34"/>
  <c r="Y602" i="34"/>
  <c r="K603" i="34"/>
  <c r="L603" i="34"/>
  <c r="M603" i="34"/>
  <c r="N603" i="34"/>
  <c r="O603" i="34"/>
  <c r="P603" i="34"/>
  <c r="Q603" i="34"/>
  <c r="R603" i="34"/>
  <c r="S603" i="34"/>
  <c r="T603" i="34"/>
  <c r="U603" i="34"/>
  <c r="V603" i="34"/>
  <c r="W603" i="34"/>
  <c r="X603" i="34"/>
  <c r="Y603" i="34"/>
  <c r="K604" i="34"/>
  <c r="L604" i="34"/>
  <c r="M604" i="34"/>
  <c r="N604" i="34"/>
  <c r="O604" i="34"/>
  <c r="P604" i="34"/>
  <c r="Q604" i="34"/>
  <c r="R604" i="34"/>
  <c r="S604" i="34"/>
  <c r="T604" i="34"/>
  <c r="U604" i="34"/>
  <c r="V604" i="34"/>
  <c r="W604" i="34"/>
  <c r="X604" i="34"/>
  <c r="Y604" i="34"/>
  <c r="K605" i="34"/>
  <c r="L605" i="34"/>
  <c r="M605" i="34"/>
  <c r="N605" i="34"/>
  <c r="O605" i="34"/>
  <c r="P605" i="34"/>
  <c r="Q605" i="34"/>
  <c r="R605" i="34"/>
  <c r="S605" i="34"/>
  <c r="T605" i="34"/>
  <c r="U605" i="34"/>
  <c r="V605" i="34"/>
  <c r="W605" i="34"/>
  <c r="X605" i="34"/>
  <c r="Y605" i="34"/>
  <c r="K606" i="34"/>
  <c r="L606" i="34"/>
  <c r="M606" i="34"/>
  <c r="N606" i="34"/>
  <c r="O606" i="34"/>
  <c r="P606" i="34"/>
  <c r="Q606" i="34"/>
  <c r="R606" i="34"/>
  <c r="S606" i="34"/>
  <c r="T606" i="34"/>
  <c r="U606" i="34"/>
  <c r="V606" i="34"/>
  <c r="W606" i="34"/>
  <c r="X606" i="34"/>
  <c r="Y606" i="34"/>
  <c r="K607" i="34"/>
  <c r="L607" i="34"/>
  <c r="M607" i="34"/>
  <c r="N607" i="34"/>
  <c r="O607" i="34"/>
  <c r="P607" i="34"/>
  <c r="Q607" i="34"/>
  <c r="R607" i="34"/>
  <c r="S607" i="34"/>
  <c r="T607" i="34"/>
  <c r="U607" i="34"/>
  <c r="V607" i="34"/>
  <c r="W607" i="34"/>
  <c r="X607" i="34"/>
  <c r="Y607" i="34"/>
  <c r="K608" i="34"/>
  <c r="L608" i="34"/>
  <c r="M608" i="34"/>
  <c r="N608" i="34"/>
  <c r="O608" i="34"/>
  <c r="P608" i="34"/>
  <c r="Q608" i="34"/>
  <c r="R608" i="34"/>
  <c r="S608" i="34"/>
  <c r="T608" i="34"/>
  <c r="U608" i="34"/>
  <c r="V608" i="34"/>
  <c r="W608" i="34"/>
  <c r="X608" i="34"/>
  <c r="Y608" i="34"/>
  <c r="K609" i="34"/>
  <c r="L609" i="34"/>
  <c r="M609" i="34"/>
  <c r="N609" i="34"/>
  <c r="O609" i="34"/>
  <c r="P609" i="34"/>
  <c r="Q609" i="34"/>
  <c r="R609" i="34"/>
  <c r="S609" i="34"/>
  <c r="T609" i="34"/>
  <c r="U609" i="34"/>
  <c r="V609" i="34"/>
  <c r="W609" i="34"/>
  <c r="X609" i="34"/>
  <c r="Y609" i="34"/>
  <c r="K610" i="34"/>
  <c r="L610" i="34"/>
  <c r="M610" i="34"/>
  <c r="N610" i="34"/>
  <c r="O610" i="34"/>
  <c r="P610" i="34"/>
  <c r="Q610" i="34"/>
  <c r="R610" i="34"/>
  <c r="S610" i="34"/>
  <c r="T610" i="34"/>
  <c r="U610" i="34"/>
  <c r="V610" i="34"/>
  <c r="W610" i="34"/>
  <c r="X610" i="34"/>
  <c r="Y610" i="34"/>
  <c r="K611" i="34"/>
  <c r="L611" i="34"/>
  <c r="M611" i="34"/>
  <c r="N611" i="34"/>
  <c r="O611" i="34"/>
  <c r="P611" i="34"/>
  <c r="Q611" i="34"/>
  <c r="R611" i="34"/>
  <c r="S611" i="34"/>
  <c r="T611" i="34"/>
  <c r="U611" i="34"/>
  <c r="V611" i="34"/>
  <c r="W611" i="34"/>
  <c r="X611" i="34"/>
  <c r="Y611" i="34"/>
  <c r="K612" i="34"/>
  <c r="L612" i="34"/>
  <c r="M612" i="34"/>
  <c r="N612" i="34"/>
  <c r="O612" i="34"/>
  <c r="P612" i="34"/>
  <c r="Q612" i="34"/>
  <c r="R612" i="34"/>
  <c r="S612" i="34"/>
  <c r="T612" i="34"/>
  <c r="U612" i="34"/>
  <c r="V612" i="34"/>
  <c r="W612" i="34"/>
  <c r="X612" i="34"/>
  <c r="Y612" i="34"/>
  <c r="K613" i="34"/>
  <c r="L613" i="34"/>
  <c r="M613" i="34"/>
  <c r="N613" i="34"/>
  <c r="O613" i="34"/>
  <c r="P613" i="34"/>
  <c r="Q613" i="34"/>
  <c r="R613" i="34"/>
  <c r="S613" i="34"/>
  <c r="T613" i="34"/>
  <c r="U613" i="34"/>
  <c r="V613" i="34"/>
  <c r="W613" i="34"/>
  <c r="X613" i="34"/>
  <c r="Y613" i="34"/>
  <c r="K614" i="34"/>
  <c r="L614" i="34"/>
  <c r="M614" i="34"/>
  <c r="N614" i="34"/>
  <c r="O614" i="34"/>
  <c r="P614" i="34"/>
  <c r="Q614" i="34"/>
  <c r="R614" i="34"/>
  <c r="S614" i="34"/>
  <c r="T614" i="34"/>
  <c r="U614" i="34"/>
  <c r="V614" i="34"/>
  <c r="W614" i="34"/>
  <c r="X614" i="34"/>
  <c r="Y614" i="34"/>
  <c r="K615" i="34"/>
  <c r="L615" i="34"/>
  <c r="M615" i="34"/>
  <c r="N615" i="34"/>
  <c r="O615" i="34"/>
  <c r="P615" i="34"/>
  <c r="Q615" i="34"/>
  <c r="R615" i="34"/>
  <c r="S615" i="34"/>
  <c r="T615" i="34"/>
  <c r="U615" i="34"/>
  <c r="V615" i="34"/>
  <c r="W615" i="34"/>
  <c r="X615" i="34"/>
  <c r="Y615" i="34"/>
  <c r="K616" i="34"/>
  <c r="L616" i="34"/>
  <c r="M616" i="34"/>
  <c r="N616" i="34"/>
  <c r="O616" i="34"/>
  <c r="P616" i="34"/>
  <c r="Q616" i="34"/>
  <c r="R616" i="34"/>
  <c r="S616" i="34"/>
  <c r="T616" i="34"/>
  <c r="U616" i="34"/>
  <c r="V616" i="34"/>
  <c r="W616" i="34"/>
  <c r="X616" i="34"/>
  <c r="Y616" i="34"/>
  <c r="K617" i="34"/>
  <c r="L617" i="34"/>
  <c r="M617" i="34"/>
  <c r="N617" i="34"/>
  <c r="O617" i="34"/>
  <c r="P617" i="34"/>
  <c r="Q617" i="34"/>
  <c r="R617" i="34"/>
  <c r="S617" i="34"/>
  <c r="T617" i="34"/>
  <c r="U617" i="34"/>
  <c r="V617" i="34"/>
  <c r="W617" i="34"/>
  <c r="X617" i="34"/>
  <c r="Y617" i="34"/>
  <c r="K618" i="34"/>
  <c r="L618" i="34"/>
  <c r="M618" i="34"/>
  <c r="N618" i="34"/>
  <c r="O618" i="34"/>
  <c r="P618" i="34"/>
  <c r="Q618" i="34"/>
  <c r="R618" i="34"/>
  <c r="S618" i="34"/>
  <c r="T618" i="34"/>
  <c r="U618" i="34"/>
  <c r="V618" i="34"/>
  <c r="W618" i="34"/>
  <c r="X618" i="34"/>
  <c r="Y618" i="34"/>
  <c r="K619" i="34"/>
  <c r="L619" i="34"/>
  <c r="M619" i="34"/>
  <c r="N619" i="34"/>
  <c r="O619" i="34"/>
  <c r="P619" i="34"/>
  <c r="Q619" i="34"/>
  <c r="R619" i="34"/>
  <c r="S619" i="34"/>
  <c r="T619" i="34"/>
  <c r="U619" i="34"/>
  <c r="V619" i="34"/>
  <c r="W619" i="34"/>
  <c r="X619" i="34"/>
  <c r="Y619" i="34"/>
  <c r="K620" i="34"/>
  <c r="L620" i="34"/>
  <c r="M620" i="34"/>
  <c r="N620" i="34"/>
  <c r="O620" i="34"/>
  <c r="P620" i="34"/>
  <c r="Q620" i="34"/>
  <c r="R620" i="34"/>
  <c r="S620" i="34"/>
  <c r="T620" i="34"/>
  <c r="U620" i="34"/>
  <c r="V620" i="34"/>
  <c r="W620" i="34"/>
  <c r="X620" i="34"/>
  <c r="Y620" i="34"/>
  <c r="K621" i="34"/>
  <c r="L621" i="34"/>
  <c r="M621" i="34"/>
  <c r="N621" i="34"/>
  <c r="O621" i="34"/>
  <c r="P621" i="34"/>
  <c r="Q621" i="34"/>
  <c r="R621" i="34"/>
  <c r="S621" i="34"/>
  <c r="T621" i="34"/>
  <c r="U621" i="34"/>
  <c r="V621" i="34"/>
  <c r="W621" i="34"/>
  <c r="X621" i="34"/>
  <c r="Y621" i="34"/>
  <c r="K622" i="34"/>
  <c r="L622" i="34"/>
  <c r="M622" i="34"/>
  <c r="N622" i="34"/>
  <c r="O622" i="34"/>
  <c r="P622" i="34"/>
  <c r="Q622" i="34"/>
  <c r="R622" i="34"/>
  <c r="S622" i="34"/>
  <c r="T622" i="34"/>
  <c r="U622" i="34"/>
  <c r="V622" i="34"/>
  <c r="W622" i="34"/>
  <c r="X622" i="34"/>
  <c r="Y622" i="34"/>
  <c r="K623" i="34"/>
  <c r="L623" i="34"/>
  <c r="M623" i="34"/>
  <c r="N623" i="34"/>
  <c r="O623" i="34"/>
  <c r="P623" i="34"/>
  <c r="Q623" i="34"/>
  <c r="R623" i="34"/>
  <c r="S623" i="34"/>
  <c r="T623" i="34"/>
  <c r="U623" i="34"/>
  <c r="V623" i="34"/>
  <c r="W623" i="34"/>
  <c r="X623" i="34"/>
  <c r="Y623" i="34"/>
  <c r="K624" i="34"/>
  <c r="L624" i="34"/>
  <c r="M624" i="34"/>
  <c r="N624" i="34"/>
  <c r="O624" i="34"/>
  <c r="P624" i="34"/>
  <c r="Q624" i="34"/>
  <c r="R624" i="34"/>
  <c r="S624" i="34"/>
  <c r="T624" i="34"/>
  <c r="U624" i="34"/>
  <c r="V624" i="34"/>
  <c r="W624" i="34"/>
  <c r="X624" i="34"/>
  <c r="Y624" i="34"/>
  <c r="K625" i="34"/>
  <c r="L625" i="34"/>
  <c r="M625" i="34"/>
  <c r="N625" i="34"/>
  <c r="O625" i="34"/>
  <c r="P625" i="34"/>
  <c r="Q625" i="34"/>
  <c r="R625" i="34"/>
  <c r="S625" i="34"/>
  <c r="T625" i="34"/>
  <c r="U625" i="34"/>
  <c r="V625" i="34"/>
  <c r="W625" i="34"/>
  <c r="X625" i="34"/>
  <c r="Y625" i="34"/>
  <c r="K626" i="34"/>
  <c r="L626" i="34"/>
  <c r="M626" i="34"/>
  <c r="N626" i="34"/>
  <c r="O626" i="34"/>
  <c r="P626" i="34"/>
  <c r="Q626" i="34"/>
  <c r="R626" i="34"/>
  <c r="S626" i="34"/>
  <c r="T626" i="34"/>
  <c r="U626" i="34"/>
  <c r="V626" i="34"/>
  <c r="W626" i="34"/>
  <c r="X626" i="34"/>
  <c r="Y626" i="34"/>
  <c r="K627" i="34"/>
  <c r="L627" i="34"/>
  <c r="M627" i="34"/>
  <c r="N627" i="34"/>
  <c r="O627" i="34"/>
  <c r="P627" i="34"/>
  <c r="Q627" i="34"/>
  <c r="R627" i="34"/>
  <c r="S627" i="34"/>
  <c r="T627" i="34"/>
  <c r="U627" i="34"/>
  <c r="V627" i="34"/>
  <c r="W627" i="34"/>
  <c r="X627" i="34"/>
  <c r="Y627" i="34"/>
  <c r="K628" i="34"/>
  <c r="L628" i="34"/>
  <c r="M628" i="34"/>
  <c r="N628" i="34"/>
  <c r="O628" i="34"/>
  <c r="P628" i="34"/>
  <c r="Q628" i="34"/>
  <c r="R628" i="34"/>
  <c r="S628" i="34"/>
  <c r="T628" i="34"/>
  <c r="U628" i="34"/>
  <c r="V628" i="34"/>
  <c r="W628" i="34"/>
  <c r="X628" i="34"/>
  <c r="Y628" i="34"/>
  <c r="K629" i="34"/>
  <c r="L629" i="34"/>
  <c r="M629" i="34"/>
  <c r="N629" i="34"/>
  <c r="O629" i="34"/>
  <c r="P629" i="34"/>
  <c r="Q629" i="34"/>
  <c r="R629" i="34"/>
  <c r="S629" i="34"/>
  <c r="T629" i="34"/>
  <c r="U629" i="34"/>
  <c r="V629" i="34"/>
  <c r="W629" i="34"/>
  <c r="X629" i="34"/>
  <c r="Y629" i="34"/>
  <c r="K630" i="34"/>
  <c r="L630" i="34"/>
  <c r="M630" i="34"/>
  <c r="N630" i="34"/>
  <c r="O630" i="34"/>
  <c r="P630" i="34"/>
  <c r="Q630" i="34"/>
  <c r="R630" i="34"/>
  <c r="S630" i="34"/>
  <c r="T630" i="34"/>
  <c r="U630" i="34"/>
  <c r="V630" i="34"/>
  <c r="W630" i="34"/>
  <c r="X630" i="34"/>
  <c r="Y630" i="34"/>
  <c r="K631" i="34"/>
  <c r="L631" i="34"/>
  <c r="M631" i="34"/>
  <c r="N631" i="34"/>
  <c r="O631" i="34"/>
  <c r="P631" i="34"/>
  <c r="Q631" i="34"/>
  <c r="R631" i="34"/>
  <c r="S631" i="34"/>
  <c r="T631" i="34"/>
  <c r="U631" i="34"/>
  <c r="V631" i="34"/>
  <c r="W631" i="34"/>
  <c r="X631" i="34"/>
  <c r="Y631" i="34"/>
  <c r="K632" i="34"/>
  <c r="L632" i="34"/>
  <c r="M632" i="34"/>
  <c r="N632" i="34"/>
  <c r="O632" i="34"/>
  <c r="P632" i="34"/>
  <c r="Q632" i="34"/>
  <c r="R632" i="34"/>
  <c r="S632" i="34"/>
  <c r="T632" i="34"/>
  <c r="U632" i="34"/>
  <c r="V632" i="34"/>
  <c r="W632" i="34"/>
  <c r="X632" i="34"/>
  <c r="Y632" i="34"/>
  <c r="K633" i="34"/>
  <c r="L633" i="34"/>
  <c r="M633" i="34"/>
  <c r="N633" i="34"/>
  <c r="O633" i="34"/>
  <c r="P633" i="34"/>
  <c r="Q633" i="34"/>
  <c r="R633" i="34"/>
  <c r="S633" i="34"/>
  <c r="T633" i="34"/>
  <c r="U633" i="34"/>
  <c r="V633" i="34"/>
  <c r="W633" i="34"/>
  <c r="X633" i="34"/>
  <c r="Y633" i="34"/>
  <c r="K634" i="34"/>
  <c r="L634" i="34"/>
  <c r="M634" i="34"/>
  <c r="N634" i="34"/>
  <c r="O634" i="34"/>
  <c r="P634" i="34"/>
  <c r="Q634" i="34"/>
  <c r="R634" i="34"/>
  <c r="S634" i="34"/>
  <c r="T634" i="34"/>
  <c r="U634" i="34"/>
  <c r="V634" i="34"/>
  <c r="W634" i="34"/>
  <c r="X634" i="34"/>
  <c r="Y634" i="34"/>
  <c r="K635" i="34"/>
  <c r="L635" i="34"/>
  <c r="M635" i="34"/>
  <c r="N635" i="34"/>
  <c r="O635" i="34"/>
  <c r="P635" i="34"/>
  <c r="Q635" i="34"/>
  <c r="R635" i="34"/>
  <c r="S635" i="34"/>
  <c r="T635" i="34"/>
  <c r="U635" i="34"/>
  <c r="V635" i="34"/>
  <c r="W635" i="34"/>
  <c r="X635" i="34"/>
  <c r="Y635" i="34"/>
  <c r="K636" i="34"/>
  <c r="L636" i="34"/>
  <c r="M636" i="34"/>
  <c r="N636" i="34"/>
  <c r="O636" i="34"/>
  <c r="P636" i="34"/>
  <c r="Q636" i="34"/>
  <c r="R636" i="34"/>
  <c r="S636" i="34"/>
  <c r="T636" i="34"/>
  <c r="U636" i="34"/>
  <c r="V636" i="34"/>
  <c r="W636" i="34"/>
  <c r="X636" i="34"/>
  <c r="Y636" i="34"/>
  <c r="K637" i="34"/>
  <c r="L637" i="34"/>
  <c r="M637" i="34"/>
  <c r="N637" i="34"/>
  <c r="O637" i="34"/>
  <c r="P637" i="34"/>
  <c r="Q637" i="34"/>
  <c r="R637" i="34"/>
  <c r="S637" i="34"/>
  <c r="T637" i="34"/>
  <c r="U637" i="34"/>
  <c r="V637" i="34"/>
  <c r="W637" i="34"/>
  <c r="X637" i="34"/>
  <c r="Y637" i="34"/>
  <c r="K638" i="34"/>
  <c r="L638" i="34"/>
  <c r="M638" i="34"/>
  <c r="N638" i="34"/>
  <c r="O638" i="34"/>
  <c r="P638" i="34"/>
  <c r="Q638" i="34"/>
  <c r="R638" i="34"/>
  <c r="S638" i="34"/>
  <c r="T638" i="34"/>
  <c r="U638" i="34"/>
  <c r="V638" i="34"/>
  <c r="W638" i="34"/>
  <c r="X638" i="34"/>
  <c r="Y638" i="34"/>
  <c r="K639" i="34"/>
  <c r="L639" i="34"/>
  <c r="M639" i="34"/>
  <c r="N639" i="34"/>
  <c r="O639" i="34"/>
  <c r="P639" i="34"/>
  <c r="Q639" i="34"/>
  <c r="R639" i="34"/>
  <c r="S639" i="34"/>
  <c r="T639" i="34"/>
  <c r="U639" i="34"/>
  <c r="V639" i="34"/>
  <c r="W639" i="34"/>
  <c r="X639" i="34"/>
  <c r="Y639" i="34"/>
  <c r="K640" i="34"/>
  <c r="L640" i="34"/>
  <c r="M640" i="34"/>
  <c r="N640" i="34"/>
  <c r="O640" i="34"/>
  <c r="P640" i="34"/>
  <c r="Q640" i="34"/>
  <c r="R640" i="34"/>
  <c r="S640" i="34"/>
  <c r="T640" i="34"/>
  <c r="U640" i="34"/>
  <c r="V640" i="34"/>
  <c r="W640" i="34"/>
  <c r="X640" i="34"/>
  <c r="Y640" i="34"/>
  <c r="K641" i="34"/>
  <c r="L641" i="34"/>
  <c r="M641" i="34"/>
  <c r="N641" i="34"/>
  <c r="O641" i="34"/>
  <c r="P641" i="34"/>
  <c r="Q641" i="34"/>
  <c r="R641" i="34"/>
  <c r="S641" i="34"/>
  <c r="T641" i="34"/>
  <c r="U641" i="34"/>
  <c r="V641" i="34"/>
  <c r="W641" i="34"/>
  <c r="X641" i="34"/>
  <c r="Y641" i="34"/>
  <c r="K642" i="34"/>
  <c r="L642" i="34"/>
  <c r="M642" i="34"/>
  <c r="N642" i="34"/>
  <c r="O642" i="34"/>
  <c r="P642" i="34"/>
  <c r="Q642" i="34"/>
  <c r="R642" i="34"/>
  <c r="S642" i="34"/>
  <c r="T642" i="34"/>
  <c r="U642" i="34"/>
  <c r="V642" i="34"/>
  <c r="W642" i="34"/>
  <c r="X642" i="34"/>
  <c r="Y642" i="34"/>
  <c r="K643" i="34"/>
  <c r="L643" i="34"/>
  <c r="M643" i="34"/>
  <c r="N643" i="34"/>
  <c r="O643" i="34"/>
  <c r="P643" i="34"/>
  <c r="Q643" i="34"/>
  <c r="R643" i="34"/>
  <c r="S643" i="34"/>
  <c r="T643" i="34"/>
  <c r="U643" i="34"/>
  <c r="V643" i="34"/>
  <c r="W643" i="34"/>
  <c r="X643" i="34"/>
  <c r="Y643" i="34"/>
  <c r="K644" i="34"/>
  <c r="L644" i="34"/>
  <c r="M644" i="34"/>
  <c r="N644" i="34"/>
  <c r="O644" i="34"/>
  <c r="P644" i="34"/>
  <c r="Q644" i="34"/>
  <c r="R644" i="34"/>
  <c r="S644" i="34"/>
  <c r="T644" i="34"/>
  <c r="U644" i="34"/>
  <c r="V644" i="34"/>
  <c r="W644" i="34"/>
  <c r="X644" i="34"/>
  <c r="Y644" i="34"/>
  <c r="K645" i="34"/>
  <c r="L645" i="34"/>
  <c r="M645" i="34"/>
  <c r="N645" i="34"/>
  <c r="O645" i="34"/>
  <c r="P645" i="34"/>
  <c r="Q645" i="34"/>
  <c r="R645" i="34"/>
  <c r="S645" i="34"/>
  <c r="T645" i="34"/>
  <c r="U645" i="34"/>
  <c r="V645" i="34"/>
  <c r="W645" i="34"/>
  <c r="X645" i="34"/>
  <c r="Y645" i="34"/>
  <c r="K646" i="34"/>
  <c r="L646" i="34"/>
  <c r="M646" i="34"/>
  <c r="N646" i="34"/>
  <c r="O646" i="34"/>
  <c r="P646" i="34"/>
  <c r="Q646" i="34"/>
  <c r="R646" i="34"/>
  <c r="S646" i="34"/>
  <c r="T646" i="34"/>
  <c r="U646" i="34"/>
  <c r="V646" i="34"/>
  <c r="W646" i="34"/>
  <c r="X646" i="34"/>
  <c r="Y646" i="34"/>
  <c r="K647" i="34"/>
  <c r="L647" i="34"/>
  <c r="M647" i="34"/>
  <c r="N647" i="34"/>
  <c r="O647" i="34"/>
  <c r="P647" i="34"/>
  <c r="Q647" i="34"/>
  <c r="R647" i="34"/>
  <c r="S647" i="34"/>
  <c r="T647" i="34"/>
  <c r="U647" i="34"/>
  <c r="V647" i="34"/>
  <c r="W647" i="34"/>
  <c r="X647" i="34"/>
  <c r="Y647" i="34"/>
  <c r="K648" i="34"/>
  <c r="L648" i="34"/>
  <c r="M648" i="34"/>
  <c r="N648" i="34"/>
  <c r="O648" i="34"/>
  <c r="P648" i="34"/>
  <c r="Q648" i="34"/>
  <c r="R648" i="34"/>
  <c r="S648" i="34"/>
  <c r="T648" i="34"/>
  <c r="U648" i="34"/>
  <c r="V648" i="34"/>
  <c r="W648" i="34"/>
  <c r="X648" i="34"/>
  <c r="Y648" i="34"/>
  <c r="K649" i="34"/>
  <c r="L649" i="34"/>
  <c r="M649" i="34"/>
  <c r="N649" i="34"/>
  <c r="O649" i="34"/>
  <c r="P649" i="34"/>
  <c r="Q649" i="34"/>
  <c r="R649" i="34"/>
  <c r="S649" i="34"/>
  <c r="T649" i="34"/>
  <c r="U649" i="34"/>
  <c r="V649" i="34"/>
  <c r="W649" i="34"/>
  <c r="X649" i="34"/>
  <c r="Y649" i="34"/>
  <c r="K650" i="34"/>
  <c r="L650" i="34"/>
  <c r="M650" i="34"/>
  <c r="N650" i="34"/>
  <c r="O650" i="34"/>
  <c r="P650" i="34"/>
  <c r="Q650" i="34"/>
  <c r="R650" i="34"/>
  <c r="S650" i="34"/>
  <c r="T650" i="34"/>
  <c r="U650" i="34"/>
  <c r="V650" i="34"/>
  <c r="W650" i="34"/>
  <c r="X650" i="34"/>
  <c r="Y650" i="34"/>
  <c r="K651" i="34"/>
  <c r="L651" i="34"/>
  <c r="M651" i="34"/>
  <c r="N651" i="34"/>
  <c r="O651" i="34"/>
  <c r="P651" i="34"/>
  <c r="Q651" i="34"/>
  <c r="R651" i="34"/>
  <c r="S651" i="34"/>
  <c r="T651" i="34"/>
  <c r="U651" i="34"/>
  <c r="V651" i="34"/>
  <c r="W651" i="34"/>
  <c r="X651" i="34"/>
  <c r="Y651" i="34"/>
  <c r="K652" i="34"/>
  <c r="L652" i="34"/>
  <c r="M652" i="34"/>
  <c r="N652" i="34"/>
  <c r="O652" i="34"/>
  <c r="P652" i="34"/>
  <c r="Q652" i="34"/>
  <c r="R652" i="34"/>
  <c r="S652" i="34"/>
  <c r="T652" i="34"/>
  <c r="U652" i="34"/>
  <c r="V652" i="34"/>
  <c r="W652" i="34"/>
  <c r="X652" i="34"/>
  <c r="Y652" i="34"/>
  <c r="K653" i="34"/>
  <c r="L653" i="34"/>
  <c r="M653" i="34"/>
  <c r="N653" i="34"/>
  <c r="O653" i="34"/>
  <c r="P653" i="34"/>
  <c r="Q653" i="34"/>
  <c r="R653" i="34"/>
  <c r="S653" i="34"/>
  <c r="T653" i="34"/>
  <c r="U653" i="34"/>
  <c r="V653" i="34"/>
  <c r="W653" i="34"/>
  <c r="X653" i="34"/>
  <c r="Y653" i="34"/>
  <c r="K654" i="34"/>
  <c r="L654" i="34"/>
  <c r="M654" i="34"/>
  <c r="N654" i="34"/>
  <c r="O654" i="34"/>
  <c r="P654" i="34"/>
  <c r="Q654" i="34"/>
  <c r="R654" i="34"/>
  <c r="S654" i="34"/>
  <c r="T654" i="34"/>
  <c r="U654" i="34"/>
  <c r="V654" i="34"/>
  <c r="W654" i="34"/>
  <c r="X654" i="34"/>
  <c r="Y654" i="34"/>
  <c r="K655" i="34"/>
  <c r="L655" i="34"/>
  <c r="M655" i="34"/>
  <c r="N655" i="34"/>
  <c r="O655" i="34"/>
  <c r="P655" i="34"/>
  <c r="Q655" i="34"/>
  <c r="R655" i="34"/>
  <c r="S655" i="34"/>
  <c r="T655" i="34"/>
  <c r="U655" i="34"/>
  <c r="V655" i="34"/>
  <c r="W655" i="34"/>
  <c r="X655" i="34"/>
  <c r="Y655" i="34"/>
  <c r="K656" i="34"/>
  <c r="L656" i="34"/>
  <c r="M656" i="34"/>
  <c r="N656" i="34"/>
  <c r="O656" i="34"/>
  <c r="P656" i="34"/>
  <c r="Q656" i="34"/>
  <c r="R656" i="34"/>
  <c r="S656" i="34"/>
  <c r="T656" i="34"/>
  <c r="U656" i="34"/>
  <c r="V656" i="34"/>
  <c r="W656" i="34"/>
  <c r="X656" i="34"/>
  <c r="Y656" i="34"/>
  <c r="K657" i="34"/>
  <c r="L657" i="34"/>
  <c r="M657" i="34"/>
  <c r="N657" i="34"/>
  <c r="O657" i="34"/>
  <c r="P657" i="34"/>
  <c r="Q657" i="34"/>
  <c r="R657" i="34"/>
  <c r="S657" i="34"/>
  <c r="T657" i="34"/>
  <c r="U657" i="34"/>
  <c r="V657" i="34"/>
  <c r="W657" i="34"/>
  <c r="X657" i="34"/>
  <c r="Y657" i="34"/>
  <c r="K658" i="34"/>
  <c r="L658" i="34"/>
  <c r="M658" i="34"/>
  <c r="N658" i="34"/>
  <c r="O658" i="34"/>
  <c r="P658" i="34"/>
  <c r="Q658" i="34"/>
  <c r="R658" i="34"/>
  <c r="S658" i="34"/>
  <c r="T658" i="34"/>
  <c r="U658" i="34"/>
  <c r="V658" i="34"/>
  <c r="W658" i="34"/>
  <c r="X658" i="34"/>
  <c r="Y658" i="34"/>
  <c r="K659" i="34"/>
  <c r="L659" i="34"/>
  <c r="M659" i="34"/>
  <c r="N659" i="34"/>
  <c r="O659" i="34"/>
  <c r="P659" i="34"/>
  <c r="Q659" i="34"/>
  <c r="R659" i="34"/>
  <c r="S659" i="34"/>
  <c r="T659" i="34"/>
  <c r="U659" i="34"/>
  <c r="V659" i="34"/>
  <c r="W659" i="34"/>
  <c r="X659" i="34"/>
  <c r="Y659" i="34"/>
  <c r="K660" i="34"/>
  <c r="L660" i="34"/>
  <c r="M660" i="34"/>
  <c r="N660" i="34"/>
  <c r="O660" i="34"/>
  <c r="P660" i="34"/>
  <c r="Q660" i="34"/>
  <c r="R660" i="34"/>
  <c r="S660" i="34"/>
  <c r="T660" i="34"/>
  <c r="U660" i="34"/>
  <c r="V660" i="34"/>
  <c r="W660" i="34"/>
  <c r="X660" i="34"/>
  <c r="Y660" i="34"/>
  <c r="K661" i="34"/>
  <c r="L661" i="34"/>
  <c r="M661" i="34"/>
  <c r="N661" i="34"/>
  <c r="O661" i="34"/>
  <c r="P661" i="34"/>
  <c r="Q661" i="34"/>
  <c r="R661" i="34"/>
  <c r="S661" i="34"/>
  <c r="T661" i="34"/>
  <c r="U661" i="34"/>
  <c r="V661" i="34"/>
  <c r="W661" i="34"/>
  <c r="X661" i="34"/>
  <c r="Y661" i="34"/>
  <c r="K662" i="34"/>
  <c r="L662" i="34"/>
  <c r="M662" i="34"/>
  <c r="N662" i="34"/>
  <c r="O662" i="34"/>
  <c r="P662" i="34"/>
  <c r="Q662" i="34"/>
  <c r="R662" i="34"/>
  <c r="S662" i="34"/>
  <c r="T662" i="34"/>
  <c r="U662" i="34"/>
  <c r="V662" i="34"/>
  <c r="W662" i="34"/>
  <c r="X662" i="34"/>
  <c r="Y662" i="34"/>
  <c r="K663" i="34"/>
  <c r="L663" i="34"/>
  <c r="M663" i="34"/>
  <c r="N663" i="34"/>
  <c r="O663" i="34"/>
  <c r="P663" i="34"/>
  <c r="Q663" i="34"/>
  <c r="R663" i="34"/>
  <c r="S663" i="34"/>
  <c r="T663" i="34"/>
  <c r="U663" i="34"/>
  <c r="V663" i="34"/>
  <c r="W663" i="34"/>
  <c r="X663" i="34"/>
  <c r="Y663" i="34"/>
  <c r="K664" i="34"/>
  <c r="L664" i="34"/>
  <c r="M664" i="34"/>
  <c r="N664" i="34"/>
  <c r="O664" i="34"/>
  <c r="P664" i="34"/>
  <c r="Q664" i="34"/>
  <c r="R664" i="34"/>
  <c r="S664" i="34"/>
  <c r="T664" i="34"/>
  <c r="U664" i="34"/>
  <c r="V664" i="34"/>
  <c r="W664" i="34"/>
  <c r="X664" i="34"/>
  <c r="Y664" i="34"/>
  <c r="K665" i="34"/>
  <c r="L665" i="34"/>
  <c r="M665" i="34"/>
  <c r="N665" i="34"/>
  <c r="O665" i="34"/>
  <c r="P665" i="34"/>
  <c r="Q665" i="34"/>
  <c r="R665" i="34"/>
  <c r="S665" i="34"/>
  <c r="T665" i="34"/>
  <c r="U665" i="34"/>
  <c r="V665" i="34"/>
  <c r="W665" i="34"/>
  <c r="X665" i="34"/>
  <c r="Y665" i="34"/>
  <c r="K666" i="34"/>
  <c r="L666" i="34"/>
  <c r="M666" i="34"/>
  <c r="N666" i="34"/>
  <c r="O666" i="34"/>
  <c r="P666" i="34"/>
  <c r="Q666" i="34"/>
  <c r="R666" i="34"/>
  <c r="S666" i="34"/>
  <c r="T666" i="34"/>
  <c r="U666" i="34"/>
  <c r="V666" i="34"/>
  <c r="W666" i="34"/>
  <c r="X666" i="34"/>
  <c r="Y666" i="34"/>
  <c r="K667" i="34"/>
  <c r="L667" i="34"/>
  <c r="M667" i="34"/>
  <c r="N667" i="34"/>
  <c r="O667" i="34"/>
  <c r="P667" i="34"/>
  <c r="Q667" i="34"/>
  <c r="R667" i="34"/>
  <c r="S667" i="34"/>
  <c r="T667" i="34"/>
  <c r="U667" i="34"/>
  <c r="V667" i="34"/>
  <c r="W667" i="34"/>
  <c r="X667" i="34"/>
  <c r="Y667" i="34"/>
  <c r="K668" i="34"/>
  <c r="L668" i="34"/>
  <c r="M668" i="34"/>
  <c r="N668" i="34"/>
  <c r="O668" i="34"/>
  <c r="P668" i="34"/>
  <c r="Q668" i="34"/>
  <c r="R668" i="34"/>
  <c r="S668" i="34"/>
  <c r="T668" i="34"/>
  <c r="U668" i="34"/>
  <c r="V668" i="34"/>
  <c r="W668" i="34"/>
  <c r="X668" i="34"/>
  <c r="Y668" i="34"/>
  <c r="K669" i="34"/>
  <c r="L669" i="34"/>
  <c r="M669" i="34"/>
  <c r="N669" i="34"/>
  <c r="O669" i="34"/>
  <c r="P669" i="34"/>
  <c r="Q669" i="34"/>
  <c r="R669" i="34"/>
  <c r="S669" i="34"/>
  <c r="T669" i="34"/>
  <c r="U669" i="34"/>
  <c r="V669" i="34"/>
  <c r="W669" i="34"/>
  <c r="X669" i="34"/>
  <c r="Y669" i="34"/>
  <c r="K670" i="34"/>
  <c r="L670" i="34"/>
  <c r="M670" i="34"/>
  <c r="N670" i="34"/>
  <c r="O670" i="34"/>
  <c r="P670" i="34"/>
  <c r="Q670" i="34"/>
  <c r="R670" i="34"/>
  <c r="S670" i="34"/>
  <c r="T670" i="34"/>
  <c r="U670" i="34"/>
  <c r="V670" i="34"/>
  <c r="W670" i="34"/>
  <c r="X670" i="34"/>
  <c r="Y670" i="34"/>
  <c r="K671" i="34"/>
  <c r="L671" i="34"/>
  <c r="M671" i="34"/>
  <c r="N671" i="34"/>
  <c r="O671" i="34"/>
  <c r="P671" i="34"/>
  <c r="Q671" i="34"/>
  <c r="R671" i="34"/>
  <c r="S671" i="34"/>
  <c r="T671" i="34"/>
  <c r="U671" i="34"/>
  <c r="V671" i="34"/>
  <c r="W671" i="34"/>
  <c r="X671" i="34"/>
  <c r="Y671" i="34"/>
  <c r="K672" i="34"/>
  <c r="L672" i="34"/>
  <c r="M672" i="34"/>
  <c r="N672" i="34"/>
  <c r="O672" i="34"/>
  <c r="P672" i="34"/>
  <c r="Q672" i="34"/>
  <c r="R672" i="34"/>
  <c r="S672" i="34"/>
  <c r="T672" i="34"/>
  <c r="U672" i="34"/>
  <c r="V672" i="34"/>
  <c r="W672" i="34"/>
  <c r="X672" i="34"/>
  <c r="Y672" i="34"/>
  <c r="K673" i="34"/>
  <c r="L673" i="34"/>
  <c r="M673" i="34"/>
  <c r="N673" i="34"/>
  <c r="O673" i="34"/>
  <c r="P673" i="34"/>
  <c r="Q673" i="34"/>
  <c r="R673" i="34"/>
  <c r="S673" i="34"/>
  <c r="T673" i="34"/>
  <c r="U673" i="34"/>
  <c r="V673" i="34"/>
  <c r="W673" i="34"/>
  <c r="X673" i="34"/>
  <c r="Y673" i="34"/>
  <c r="K674" i="34"/>
  <c r="L674" i="34"/>
  <c r="M674" i="34"/>
  <c r="N674" i="34"/>
  <c r="O674" i="34"/>
  <c r="P674" i="34"/>
  <c r="Q674" i="34"/>
  <c r="R674" i="34"/>
  <c r="S674" i="34"/>
  <c r="T674" i="34"/>
  <c r="U674" i="34"/>
  <c r="V674" i="34"/>
  <c r="W674" i="34"/>
  <c r="X674" i="34"/>
  <c r="Y674" i="34"/>
  <c r="K675" i="34"/>
  <c r="L675" i="34"/>
  <c r="M675" i="34"/>
  <c r="N675" i="34"/>
  <c r="O675" i="34"/>
  <c r="P675" i="34"/>
  <c r="Q675" i="34"/>
  <c r="R675" i="34"/>
  <c r="S675" i="34"/>
  <c r="T675" i="34"/>
  <c r="U675" i="34"/>
  <c r="V675" i="34"/>
  <c r="W675" i="34"/>
  <c r="X675" i="34"/>
  <c r="Y675" i="34"/>
  <c r="K676" i="34"/>
  <c r="L676" i="34"/>
  <c r="M676" i="34"/>
  <c r="N676" i="34"/>
  <c r="O676" i="34"/>
  <c r="P676" i="34"/>
  <c r="Q676" i="34"/>
  <c r="R676" i="34"/>
  <c r="S676" i="34"/>
  <c r="T676" i="34"/>
  <c r="U676" i="34"/>
  <c r="V676" i="34"/>
  <c r="W676" i="34"/>
  <c r="X676" i="34"/>
  <c r="Y676" i="34"/>
  <c r="K677" i="34"/>
  <c r="L677" i="34"/>
  <c r="M677" i="34"/>
  <c r="N677" i="34"/>
  <c r="O677" i="34"/>
  <c r="P677" i="34"/>
  <c r="Q677" i="34"/>
  <c r="R677" i="34"/>
  <c r="S677" i="34"/>
  <c r="T677" i="34"/>
  <c r="U677" i="34"/>
  <c r="V677" i="34"/>
  <c r="W677" i="34"/>
  <c r="X677" i="34"/>
  <c r="Y677" i="34"/>
  <c r="K678" i="34"/>
  <c r="L678" i="34"/>
  <c r="M678" i="34"/>
  <c r="N678" i="34"/>
  <c r="O678" i="34"/>
  <c r="P678" i="34"/>
  <c r="Q678" i="34"/>
  <c r="R678" i="34"/>
  <c r="S678" i="34"/>
  <c r="T678" i="34"/>
  <c r="U678" i="34"/>
  <c r="V678" i="34"/>
  <c r="W678" i="34"/>
  <c r="X678" i="34"/>
  <c r="Y678" i="34"/>
  <c r="K679" i="34"/>
  <c r="L679" i="34"/>
  <c r="M679" i="34"/>
  <c r="N679" i="34"/>
  <c r="O679" i="34"/>
  <c r="P679" i="34"/>
  <c r="Q679" i="34"/>
  <c r="R679" i="34"/>
  <c r="S679" i="34"/>
  <c r="T679" i="34"/>
  <c r="U679" i="34"/>
  <c r="V679" i="34"/>
  <c r="W679" i="34"/>
  <c r="X679" i="34"/>
  <c r="Y679" i="34"/>
  <c r="K680" i="34"/>
  <c r="L680" i="34"/>
  <c r="M680" i="34"/>
  <c r="N680" i="34"/>
  <c r="O680" i="34"/>
  <c r="P680" i="34"/>
  <c r="Q680" i="34"/>
  <c r="R680" i="34"/>
  <c r="S680" i="34"/>
  <c r="T680" i="34"/>
  <c r="U680" i="34"/>
  <c r="V680" i="34"/>
  <c r="W680" i="34"/>
  <c r="X680" i="34"/>
  <c r="Y680" i="34"/>
  <c r="K681" i="34"/>
  <c r="L681" i="34"/>
  <c r="M681" i="34"/>
  <c r="N681" i="34"/>
  <c r="O681" i="34"/>
  <c r="P681" i="34"/>
  <c r="Q681" i="34"/>
  <c r="R681" i="34"/>
  <c r="S681" i="34"/>
  <c r="T681" i="34"/>
  <c r="U681" i="34"/>
  <c r="V681" i="34"/>
  <c r="W681" i="34"/>
  <c r="X681" i="34"/>
  <c r="Y681" i="34"/>
  <c r="K682" i="34"/>
  <c r="L682" i="34"/>
  <c r="M682" i="34"/>
  <c r="N682" i="34"/>
  <c r="O682" i="34"/>
  <c r="P682" i="34"/>
  <c r="Q682" i="34"/>
  <c r="R682" i="34"/>
  <c r="S682" i="34"/>
  <c r="T682" i="34"/>
  <c r="U682" i="34"/>
  <c r="V682" i="34"/>
  <c r="W682" i="34"/>
  <c r="X682" i="34"/>
  <c r="Y682" i="34"/>
  <c r="K683" i="34"/>
  <c r="L683" i="34"/>
  <c r="M683" i="34"/>
  <c r="N683" i="34"/>
  <c r="O683" i="34"/>
  <c r="P683" i="34"/>
  <c r="Q683" i="34"/>
  <c r="R683" i="34"/>
  <c r="S683" i="34"/>
  <c r="T683" i="34"/>
  <c r="U683" i="34"/>
  <c r="V683" i="34"/>
  <c r="W683" i="34"/>
  <c r="X683" i="34"/>
  <c r="Y683" i="34"/>
  <c r="K684" i="34"/>
  <c r="L684" i="34"/>
  <c r="M684" i="34"/>
  <c r="N684" i="34"/>
  <c r="O684" i="34"/>
  <c r="P684" i="34"/>
  <c r="Q684" i="34"/>
  <c r="R684" i="34"/>
  <c r="S684" i="34"/>
  <c r="T684" i="34"/>
  <c r="U684" i="34"/>
  <c r="V684" i="34"/>
  <c r="W684" i="34"/>
  <c r="X684" i="34"/>
  <c r="Y684" i="34"/>
  <c r="K685" i="34"/>
  <c r="L685" i="34"/>
  <c r="M685" i="34"/>
  <c r="N685" i="34"/>
  <c r="O685" i="34"/>
  <c r="P685" i="34"/>
  <c r="Q685" i="34"/>
  <c r="R685" i="34"/>
  <c r="S685" i="34"/>
  <c r="T685" i="34"/>
  <c r="U685" i="34"/>
  <c r="V685" i="34"/>
  <c r="W685" i="34"/>
  <c r="X685" i="34"/>
  <c r="Y685" i="34"/>
  <c r="K686" i="34"/>
  <c r="L686" i="34"/>
  <c r="M686" i="34"/>
  <c r="N686" i="34"/>
  <c r="O686" i="34"/>
  <c r="P686" i="34"/>
  <c r="Q686" i="34"/>
  <c r="R686" i="34"/>
  <c r="S686" i="34"/>
  <c r="T686" i="34"/>
  <c r="U686" i="34"/>
  <c r="V686" i="34"/>
  <c r="W686" i="34"/>
  <c r="X686" i="34"/>
  <c r="Y686" i="34"/>
  <c r="K687" i="34"/>
  <c r="L687" i="34"/>
  <c r="M687" i="34"/>
  <c r="N687" i="34"/>
  <c r="O687" i="34"/>
  <c r="P687" i="34"/>
  <c r="Q687" i="34"/>
  <c r="R687" i="34"/>
  <c r="S687" i="34"/>
  <c r="T687" i="34"/>
  <c r="U687" i="34"/>
  <c r="V687" i="34"/>
  <c r="W687" i="34"/>
  <c r="X687" i="34"/>
  <c r="Y687" i="34"/>
  <c r="K688" i="34"/>
  <c r="L688" i="34"/>
  <c r="M688" i="34"/>
  <c r="N688" i="34"/>
  <c r="O688" i="34"/>
  <c r="P688" i="34"/>
  <c r="Q688" i="34"/>
  <c r="R688" i="34"/>
  <c r="S688" i="34"/>
  <c r="T688" i="34"/>
  <c r="U688" i="34"/>
  <c r="V688" i="34"/>
  <c r="W688" i="34"/>
  <c r="X688" i="34"/>
  <c r="Y688" i="34"/>
  <c r="K689" i="34"/>
  <c r="L689" i="34"/>
  <c r="M689" i="34"/>
  <c r="N689" i="34"/>
  <c r="O689" i="34"/>
  <c r="P689" i="34"/>
  <c r="Q689" i="34"/>
  <c r="R689" i="34"/>
  <c r="S689" i="34"/>
  <c r="T689" i="34"/>
  <c r="U689" i="34"/>
  <c r="V689" i="34"/>
  <c r="W689" i="34"/>
  <c r="X689" i="34"/>
  <c r="Y689" i="34"/>
  <c r="K690" i="34"/>
  <c r="L690" i="34"/>
  <c r="M690" i="34"/>
  <c r="N690" i="34"/>
  <c r="O690" i="34"/>
  <c r="P690" i="34"/>
  <c r="Q690" i="34"/>
  <c r="R690" i="34"/>
  <c r="S690" i="34"/>
  <c r="T690" i="34"/>
  <c r="U690" i="34"/>
  <c r="V690" i="34"/>
  <c r="W690" i="34"/>
  <c r="X690" i="34"/>
  <c r="Y690" i="34"/>
  <c r="K691" i="34"/>
  <c r="L691" i="34"/>
  <c r="M691" i="34"/>
  <c r="N691" i="34"/>
  <c r="O691" i="34"/>
  <c r="P691" i="34"/>
  <c r="Q691" i="34"/>
  <c r="R691" i="34"/>
  <c r="S691" i="34"/>
  <c r="T691" i="34"/>
  <c r="U691" i="34"/>
  <c r="V691" i="34"/>
  <c r="W691" i="34"/>
  <c r="X691" i="34"/>
  <c r="Y691" i="34"/>
  <c r="K692" i="34"/>
  <c r="L692" i="34"/>
  <c r="M692" i="34"/>
  <c r="N692" i="34"/>
  <c r="O692" i="34"/>
  <c r="P692" i="34"/>
  <c r="Q692" i="34"/>
  <c r="R692" i="34"/>
  <c r="S692" i="34"/>
  <c r="T692" i="34"/>
  <c r="U692" i="34"/>
  <c r="V692" i="34"/>
  <c r="W692" i="34"/>
  <c r="X692" i="34"/>
  <c r="Y692" i="34"/>
  <c r="K693" i="34"/>
  <c r="L693" i="34"/>
  <c r="M693" i="34"/>
  <c r="N693" i="34"/>
  <c r="O693" i="34"/>
  <c r="P693" i="34"/>
  <c r="Q693" i="34"/>
  <c r="R693" i="34"/>
  <c r="S693" i="34"/>
  <c r="T693" i="34"/>
  <c r="U693" i="34"/>
  <c r="V693" i="34"/>
  <c r="W693" i="34"/>
  <c r="X693" i="34"/>
  <c r="Y693" i="34"/>
  <c r="K694" i="34"/>
  <c r="L694" i="34"/>
  <c r="M694" i="34"/>
  <c r="N694" i="34"/>
  <c r="O694" i="34"/>
  <c r="P694" i="34"/>
  <c r="Q694" i="34"/>
  <c r="R694" i="34"/>
  <c r="S694" i="34"/>
  <c r="T694" i="34"/>
  <c r="U694" i="34"/>
  <c r="V694" i="34"/>
  <c r="W694" i="34"/>
  <c r="X694" i="34"/>
  <c r="Y694" i="34"/>
  <c r="K695" i="34"/>
  <c r="L695" i="34"/>
  <c r="M695" i="34"/>
  <c r="N695" i="34"/>
  <c r="O695" i="34"/>
  <c r="P695" i="34"/>
  <c r="Q695" i="34"/>
  <c r="R695" i="34"/>
  <c r="S695" i="34"/>
  <c r="T695" i="34"/>
  <c r="U695" i="34"/>
  <c r="V695" i="34"/>
  <c r="W695" i="34"/>
  <c r="X695" i="34"/>
  <c r="Y695" i="34"/>
  <c r="K696" i="34"/>
  <c r="L696" i="34"/>
  <c r="M696" i="34"/>
  <c r="N696" i="34"/>
  <c r="O696" i="34"/>
  <c r="P696" i="34"/>
  <c r="Q696" i="34"/>
  <c r="R696" i="34"/>
  <c r="S696" i="34"/>
  <c r="T696" i="34"/>
  <c r="U696" i="34"/>
  <c r="V696" i="34"/>
  <c r="W696" i="34"/>
  <c r="X696" i="34"/>
  <c r="Y696" i="34"/>
  <c r="K697" i="34"/>
  <c r="L697" i="34"/>
  <c r="M697" i="34"/>
  <c r="N697" i="34"/>
  <c r="O697" i="34"/>
  <c r="P697" i="34"/>
  <c r="Q697" i="34"/>
  <c r="R697" i="34"/>
  <c r="S697" i="34"/>
  <c r="T697" i="34"/>
  <c r="U697" i="34"/>
  <c r="V697" i="34"/>
  <c r="W697" i="34"/>
  <c r="X697" i="34"/>
  <c r="Y697" i="34"/>
  <c r="K698" i="34"/>
  <c r="L698" i="34"/>
  <c r="M698" i="34"/>
  <c r="N698" i="34"/>
  <c r="O698" i="34"/>
  <c r="P698" i="34"/>
  <c r="Q698" i="34"/>
  <c r="R698" i="34"/>
  <c r="S698" i="34"/>
  <c r="T698" i="34"/>
  <c r="U698" i="34"/>
  <c r="V698" i="34"/>
  <c r="W698" i="34"/>
  <c r="X698" i="34"/>
  <c r="Y698" i="34"/>
  <c r="K699" i="34"/>
  <c r="L699" i="34"/>
  <c r="M699" i="34"/>
  <c r="N699" i="34"/>
  <c r="O699" i="34"/>
  <c r="P699" i="34"/>
  <c r="Q699" i="34"/>
  <c r="R699" i="34"/>
  <c r="S699" i="34"/>
  <c r="T699" i="34"/>
  <c r="U699" i="34"/>
  <c r="V699" i="34"/>
  <c r="W699" i="34"/>
  <c r="X699" i="34"/>
  <c r="Y699" i="34"/>
  <c r="K700" i="34"/>
  <c r="L700" i="34"/>
  <c r="M700" i="34"/>
  <c r="N700" i="34"/>
  <c r="O700" i="34"/>
  <c r="P700" i="34"/>
  <c r="Q700" i="34"/>
  <c r="R700" i="34"/>
  <c r="S700" i="34"/>
  <c r="T700" i="34"/>
  <c r="U700" i="34"/>
  <c r="V700" i="34"/>
  <c r="W700" i="34"/>
  <c r="X700" i="34"/>
  <c r="Y700" i="34"/>
  <c r="K701" i="34"/>
  <c r="L701" i="34"/>
  <c r="M701" i="34"/>
  <c r="N701" i="34"/>
  <c r="O701" i="34"/>
  <c r="P701" i="34"/>
  <c r="Q701" i="34"/>
  <c r="R701" i="34"/>
  <c r="S701" i="34"/>
  <c r="T701" i="34"/>
  <c r="U701" i="34"/>
  <c r="V701" i="34"/>
  <c r="W701" i="34"/>
  <c r="X701" i="34"/>
  <c r="Y701" i="34"/>
  <c r="K702" i="34"/>
  <c r="L702" i="34"/>
  <c r="M702" i="34"/>
  <c r="N702" i="34"/>
  <c r="O702" i="34"/>
  <c r="P702" i="34"/>
  <c r="Q702" i="34"/>
  <c r="R702" i="34"/>
  <c r="S702" i="34"/>
  <c r="T702" i="34"/>
  <c r="U702" i="34"/>
  <c r="V702" i="34"/>
  <c r="W702" i="34"/>
  <c r="X702" i="34"/>
  <c r="Y702" i="34"/>
  <c r="K703" i="34"/>
  <c r="L703" i="34"/>
  <c r="M703" i="34"/>
  <c r="N703" i="34"/>
  <c r="O703" i="34"/>
  <c r="P703" i="34"/>
  <c r="Q703" i="34"/>
  <c r="R703" i="34"/>
  <c r="S703" i="34"/>
  <c r="T703" i="34"/>
  <c r="U703" i="34"/>
  <c r="V703" i="34"/>
  <c r="W703" i="34"/>
  <c r="X703" i="34"/>
  <c r="Y703" i="34"/>
  <c r="K704" i="34"/>
  <c r="L704" i="34"/>
  <c r="M704" i="34"/>
  <c r="N704" i="34"/>
  <c r="O704" i="34"/>
  <c r="P704" i="34"/>
  <c r="Q704" i="34"/>
  <c r="R704" i="34"/>
  <c r="S704" i="34"/>
  <c r="T704" i="34"/>
  <c r="U704" i="34"/>
  <c r="V704" i="34"/>
  <c r="W704" i="34"/>
  <c r="X704" i="34"/>
  <c r="Y704" i="34"/>
  <c r="K705" i="34"/>
  <c r="L705" i="34"/>
  <c r="M705" i="34"/>
  <c r="N705" i="34"/>
  <c r="O705" i="34"/>
  <c r="P705" i="34"/>
  <c r="Q705" i="34"/>
  <c r="R705" i="34"/>
  <c r="S705" i="34"/>
  <c r="T705" i="34"/>
  <c r="U705" i="34"/>
  <c r="V705" i="34"/>
  <c r="W705" i="34"/>
  <c r="X705" i="34"/>
  <c r="Y705" i="34"/>
  <c r="K706" i="34"/>
  <c r="L706" i="34"/>
  <c r="M706" i="34"/>
  <c r="N706" i="34"/>
  <c r="O706" i="34"/>
  <c r="P706" i="34"/>
  <c r="Q706" i="34"/>
  <c r="R706" i="34"/>
  <c r="S706" i="34"/>
  <c r="T706" i="34"/>
  <c r="U706" i="34"/>
  <c r="V706" i="34"/>
  <c r="W706" i="34"/>
  <c r="X706" i="34"/>
  <c r="Y706" i="34"/>
  <c r="K707" i="34"/>
  <c r="L707" i="34"/>
  <c r="M707" i="34"/>
  <c r="N707" i="34"/>
  <c r="O707" i="34"/>
  <c r="P707" i="34"/>
  <c r="Q707" i="34"/>
  <c r="R707" i="34"/>
  <c r="S707" i="34"/>
  <c r="T707" i="34"/>
  <c r="U707" i="34"/>
  <c r="V707" i="34"/>
  <c r="W707" i="34"/>
  <c r="X707" i="34"/>
  <c r="Y707" i="34"/>
  <c r="K708" i="34"/>
  <c r="L708" i="34"/>
  <c r="M708" i="34"/>
  <c r="N708" i="34"/>
  <c r="O708" i="34"/>
  <c r="P708" i="34"/>
  <c r="Q708" i="34"/>
  <c r="R708" i="34"/>
  <c r="S708" i="34"/>
  <c r="T708" i="34"/>
  <c r="U708" i="34"/>
  <c r="V708" i="34"/>
  <c r="W708" i="34"/>
  <c r="X708" i="34"/>
  <c r="Y708" i="34"/>
  <c r="K709" i="34"/>
  <c r="L709" i="34"/>
  <c r="M709" i="34"/>
  <c r="N709" i="34"/>
  <c r="O709" i="34"/>
  <c r="P709" i="34"/>
  <c r="Q709" i="34"/>
  <c r="R709" i="34"/>
  <c r="S709" i="34"/>
  <c r="T709" i="34"/>
  <c r="U709" i="34"/>
  <c r="V709" i="34"/>
  <c r="W709" i="34"/>
  <c r="X709" i="34"/>
  <c r="Y709" i="34"/>
  <c r="K710" i="34"/>
  <c r="L710" i="34"/>
  <c r="M710" i="34"/>
  <c r="N710" i="34"/>
  <c r="O710" i="34"/>
  <c r="P710" i="34"/>
  <c r="Q710" i="34"/>
  <c r="R710" i="34"/>
  <c r="S710" i="34"/>
  <c r="T710" i="34"/>
  <c r="U710" i="34"/>
  <c r="V710" i="34"/>
  <c r="W710" i="34"/>
  <c r="X710" i="34"/>
  <c r="Y710" i="34"/>
  <c r="K711" i="34"/>
  <c r="L711" i="34"/>
  <c r="M711" i="34"/>
  <c r="N711" i="34"/>
  <c r="O711" i="34"/>
  <c r="P711" i="34"/>
  <c r="Q711" i="34"/>
  <c r="R711" i="34"/>
  <c r="S711" i="34"/>
  <c r="T711" i="34"/>
  <c r="U711" i="34"/>
  <c r="V711" i="34"/>
  <c r="W711" i="34"/>
  <c r="X711" i="34"/>
  <c r="Y711" i="34"/>
  <c r="K712" i="34"/>
  <c r="L712" i="34"/>
  <c r="M712" i="34"/>
  <c r="N712" i="34"/>
  <c r="O712" i="34"/>
  <c r="P712" i="34"/>
  <c r="Q712" i="34"/>
  <c r="R712" i="34"/>
  <c r="S712" i="34"/>
  <c r="T712" i="34"/>
  <c r="U712" i="34"/>
  <c r="V712" i="34"/>
  <c r="W712" i="34"/>
  <c r="X712" i="34"/>
  <c r="Y712" i="34"/>
  <c r="K713" i="34"/>
  <c r="L713" i="34"/>
  <c r="M713" i="34"/>
  <c r="N713" i="34"/>
  <c r="O713" i="34"/>
  <c r="P713" i="34"/>
  <c r="Q713" i="34"/>
  <c r="R713" i="34"/>
  <c r="S713" i="34"/>
  <c r="T713" i="34"/>
  <c r="U713" i="34"/>
  <c r="V713" i="34"/>
  <c r="W713" i="34"/>
  <c r="X713" i="34"/>
  <c r="Y713" i="34"/>
  <c r="K714" i="34"/>
  <c r="L714" i="34"/>
  <c r="M714" i="34"/>
  <c r="N714" i="34"/>
  <c r="O714" i="34"/>
  <c r="P714" i="34"/>
  <c r="Q714" i="34"/>
  <c r="R714" i="34"/>
  <c r="S714" i="34"/>
  <c r="T714" i="34"/>
  <c r="U714" i="34"/>
  <c r="V714" i="34"/>
  <c r="W714" i="34"/>
  <c r="X714" i="34"/>
  <c r="Y714" i="34"/>
  <c r="K715" i="34"/>
  <c r="L715" i="34"/>
  <c r="M715" i="34"/>
  <c r="N715" i="34"/>
  <c r="O715" i="34"/>
  <c r="P715" i="34"/>
  <c r="Q715" i="34"/>
  <c r="R715" i="34"/>
  <c r="S715" i="34"/>
  <c r="T715" i="34"/>
  <c r="U715" i="34"/>
  <c r="V715" i="34"/>
  <c r="W715" i="34"/>
  <c r="X715" i="34"/>
  <c r="Y715" i="34"/>
  <c r="K716" i="34"/>
  <c r="L716" i="34"/>
  <c r="M716" i="34"/>
  <c r="N716" i="34"/>
  <c r="O716" i="34"/>
  <c r="P716" i="34"/>
  <c r="Q716" i="34"/>
  <c r="R716" i="34"/>
  <c r="S716" i="34"/>
  <c r="T716" i="34"/>
  <c r="U716" i="34"/>
  <c r="V716" i="34"/>
  <c r="W716" i="34"/>
  <c r="X716" i="34"/>
  <c r="Y716" i="34"/>
  <c r="K717" i="34"/>
  <c r="L717" i="34"/>
  <c r="M717" i="34"/>
  <c r="N717" i="34"/>
  <c r="O717" i="34"/>
  <c r="P717" i="34"/>
  <c r="Q717" i="34"/>
  <c r="R717" i="34"/>
  <c r="S717" i="34"/>
  <c r="T717" i="34"/>
  <c r="U717" i="34"/>
  <c r="V717" i="34"/>
  <c r="W717" i="34"/>
  <c r="X717" i="34"/>
  <c r="Y717" i="34"/>
  <c r="K718" i="34"/>
  <c r="L718" i="34"/>
  <c r="M718" i="34"/>
  <c r="N718" i="34"/>
  <c r="O718" i="34"/>
  <c r="P718" i="34"/>
  <c r="Q718" i="34"/>
  <c r="R718" i="34"/>
  <c r="S718" i="34"/>
  <c r="T718" i="34"/>
  <c r="U718" i="34"/>
  <c r="V718" i="34"/>
  <c r="W718" i="34"/>
  <c r="X718" i="34"/>
  <c r="Y718" i="34"/>
  <c r="K719" i="34"/>
  <c r="L719" i="34"/>
  <c r="M719" i="34"/>
  <c r="N719" i="34"/>
  <c r="O719" i="34"/>
  <c r="P719" i="34"/>
  <c r="Q719" i="34"/>
  <c r="R719" i="34"/>
  <c r="S719" i="34"/>
  <c r="T719" i="34"/>
  <c r="U719" i="34"/>
  <c r="V719" i="34"/>
  <c r="W719" i="34"/>
  <c r="X719" i="34"/>
  <c r="Y719" i="34"/>
  <c r="K720" i="34"/>
  <c r="L720" i="34"/>
  <c r="M720" i="34"/>
  <c r="N720" i="34"/>
  <c r="O720" i="34"/>
  <c r="P720" i="34"/>
  <c r="Q720" i="34"/>
  <c r="R720" i="34"/>
  <c r="S720" i="34"/>
  <c r="T720" i="34"/>
  <c r="U720" i="34"/>
  <c r="V720" i="34"/>
  <c r="W720" i="34"/>
  <c r="X720" i="34"/>
  <c r="Y720" i="34"/>
  <c r="K721" i="34"/>
  <c r="L721" i="34"/>
  <c r="M721" i="34"/>
  <c r="N721" i="34"/>
  <c r="O721" i="34"/>
  <c r="P721" i="34"/>
  <c r="Q721" i="34"/>
  <c r="R721" i="34"/>
  <c r="S721" i="34"/>
  <c r="T721" i="34"/>
  <c r="U721" i="34"/>
  <c r="V721" i="34"/>
  <c r="W721" i="34"/>
  <c r="X721" i="34"/>
  <c r="Y721" i="34"/>
  <c r="K722" i="34"/>
  <c r="L722" i="34"/>
  <c r="M722" i="34"/>
  <c r="N722" i="34"/>
  <c r="O722" i="34"/>
  <c r="P722" i="34"/>
  <c r="Q722" i="34"/>
  <c r="R722" i="34"/>
  <c r="S722" i="34"/>
  <c r="T722" i="34"/>
  <c r="U722" i="34"/>
  <c r="V722" i="34"/>
  <c r="W722" i="34"/>
  <c r="X722" i="34"/>
  <c r="Y722" i="34"/>
  <c r="K723" i="34"/>
  <c r="L723" i="34"/>
  <c r="M723" i="34"/>
  <c r="N723" i="34"/>
  <c r="O723" i="34"/>
  <c r="P723" i="34"/>
  <c r="Q723" i="34"/>
  <c r="R723" i="34"/>
  <c r="S723" i="34"/>
  <c r="T723" i="34"/>
  <c r="U723" i="34"/>
  <c r="V723" i="34"/>
  <c r="W723" i="34"/>
  <c r="X723" i="34"/>
  <c r="Y723" i="34"/>
  <c r="K724" i="34"/>
  <c r="L724" i="34"/>
  <c r="M724" i="34"/>
  <c r="N724" i="34"/>
  <c r="O724" i="34"/>
  <c r="P724" i="34"/>
  <c r="Q724" i="34"/>
  <c r="R724" i="34"/>
  <c r="S724" i="34"/>
  <c r="T724" i="34"/>
  <c r="U724" i="34"/>
  <c r="V724" i="34"/>
  <c r="W724" i="34"/>
  <c r="X724" i="34"/>
  <c r="Y724" i="34"/>
  <c r="K725" i="34"/>
  <c r="L725" i="34"/>
  <c r="M725" i="34"/>
  <c r="N725" i="34"/>
  <c r="O725" i="34"/>
  <c r="P725" i="34"/>
  <c r="Q725" i="34"/>
  <c r="R725" i="34"/>
  <c r="S725" i="34"/>
  <c r="T725" i="34"/>
  <c r="U725" i="34"/>
  <c r="V725" i="34"/>
  <c r="W725" i="34"/>
  <c r="X725" i="34"/>
  <c r="Y725" i="34"/>
  <c r="K726" i="34"/>
  <c r="L726" i="34"/>
  <c r="M726" i="34"/>
  <c r="N726" i="34"/>
  <c r="O726" i="34"/>
  <c r="P726" i="34"/>
  <c r="Q726" i="34"/>
  <c r="R726" i="34"/>
  <c r="S726" i="34"/>
  <c r="T726" i="34"/>
  <c r="U726" i="34"/>
  <c r="V726" i="34"/>
  <c r="W726" i="34"/>
  <c r="X726" i="34"/>
  <c r="Y726" i="34"/>
  <c r="K727" i="34"/>
  <c r="L727" i="34"/>
  <c r="M727" i="34"/>
  <c r="N727" i="34"/>
  <c r="O727" i="34"/>
  <c r="P727" i="34"/>
  <c r="Q727" i="34"/>
  <c r="R727" i="34"/>
  <c r="S727" i="34"/>
  <c r="T727" i="34"/>
  <c r="U727" i="34"/>
  <c r="V727" i="34"/>
  <c r="W727" i="34"/>
  <c r="X727" i="34"/>
  <c r="Y727" i="34"/>
  <c r="K728" i="34"/>
  <c r="L728" i="34"/>
  <c r="M728" i="34"/>
  <c r="N728" i="34"/>
  <c r="O728" i="34"/>
  <c r="P728" i="34"/>
  <c r="Q728" i="34"/>
  <c r="R728" i="34"/>
  <c r="S728" i="34"/>
  <c r="T728" i="34"/>
  <c r="U728" i="34"/>
  <c r="V728" i="34"/>
  <c r="W728" i="34"/>
  <c r="X728" i="34"/>
  <c r="Y728" i="34"/>
  <c r="K729" i="34"/>
  <c r="L729" i="34"/>
  <c r="M729" i="34"/>
  <c r="N729" i="34"/>
  <c r="O729" i="34"/>
  <c r="P729" i="34"/>
  <c r="Q729" i="34"/>
  <c r="R729" i="34"/>
  <c r="S729" i="34"/>
  <c r="T729" i="34"/>
  <c r="U729" i="34"/>
  <c r="V729" i="34"/>
  <c r="W729" i="34"/>
  <c r="X729" i="34"/>
  <c r="Y729" i="34"/>
  <c r="K730" i="34"/>
  <c r="L730" i="34"/>
  <c r="M730" i="34"/>
  <c r="N730" i="34"/>
  <c r="O730" i="34"/>
  <c r="P730" i="34"/>
  <c r="Q730" i="34"/>
  <c r="R730" i="34"/>
  <c r="S730" i="34"/>
  <c r="T730" i="34"/>
  <c r="U730" i="34"/>
  <c r="V730" i="34"/>
  <c r="W730" i="34"/>
  <c r="X730" i="34"/>
  <c r="Y730" i="34"/>
  <c r="K731" i="34"/>
  <c r="L731" i="34"/>
  <c r="M731" i="34"/>
  <c r="N731" i="34"/>
  <c r="O731" i="34"/>
  <c r="P731" i="34"/>
  <c r="Q731" i="34"/>
  <c r="R731" i="34"/>
  <c r="S731" i="34"/>
  <c r="T731" i="34"/>
  <c r="U731" i="34"/>
  <c r="V731" i="34"/>
  <c r="W731" i="34"/>
  <c r="X731" i="34"/>
  <c r="Y731" i="34"/>
  <c r="K732" i="34"/>
  <c r="L732" i="34"/>
  <c r="M732" i="34"/>
  <c r="N732" i="34"/>
  <c r="O732" i="34"/>
  <c r="P732" i="34"/>
  <c r="Q732" i="34"/>
  <c r="R732" i="34"/>
  <c r="S732" i="34"/>
  <c r="T732" i="34"/>
  <c r="U732" i="34"/>
  <c r="V732" i="34"/>
  <c r="W732" i="34"/>
  <c r="X732" i="34"/>
  <c r="Y732" i="34"/>
  <c r="K733" i="34"/>
  <c r="L733" i="34"/>
  <c r="M733" i="34"/>
  <c r="N733" i="34"/>
  <c r="O733" i="34"/>
  <c r="P733" i="34"/>
  <c r="Q733" i="34"/>
  <c r="R733" i="34"/>
  <c r="S733" i="34"/>
  <c r="T733" i="34"/>
  <c r="U733" i="34"/>
  <c r="V733" i="34"/>
  <c r="W733" i="34"/>
  <c r="X733" i="34"/>
  <c r="Y733" i="34"/>
  <c r="K734" i="34"/>
  <c r="L734" i="34"/>
  <c r="M734" i="34"/>
  <c r="N734" i="34"/>
  <c r="O734" i="34"/>
  <c r="P734" i="34"/>
  <c r="Q734" i="34"/>
  <c r="R734" i="34"/>
  <c r="S734" i="34"/>
  <c r="T734" i="34"/>
  <c r="U734" i="34"/>
  <c r="V734" i="34"/>
  <c r="W734" i="34"/>
  <c r="X734" i="34"/>
  <c r="Y734" i="34"/>
  <c r="K735" i="34"/>
  <c r="L735" i="34"/>
  <c r="M735" i="34"/>
  <c r="N735" i="34"/>
  <c r="O735" i="34"/>
  <c r="P735" i="34"/>
  <c r="Q735" i="34"/>
  <c r="R735" i="34"/>
  <c r="S735" i="34"/>
  <c r="T735" i="34"/>
  <c r="U735" i="34"/>
  <c r="V735" i="34"/>
  <c r="W735" i="34"/>
  <c r="X735" i="34"/>
  <c r="Y735" i="34"/>
  <c r="K736" i="34"/>
  <c r="L736" i="34"/>
  <c r="M736" i="34"/>
  <c r="N736" i="34"/>
  <c r="O736" i="34"/>
  <c r="P736" i="34"/>
  <c r="Q736" i="34"/>
  <c r="R736" i="34"/>
  <c r="S736" i="34"/>
  <c r="T736" i="34"/>
  <c r="U736" i="34"/>
  <c r="V736" i="34"/>
  <c r="W736" i="34"/>
  <c r="X736" i="34"/>
  <c r="Y736" i="34"/>
  <c r="K737" i="34"/>
  <c r="L737" i="34"/>
  <c r="M737" i="34"/>
  <c r="N737" i="34"/>
  <c r="O737" i="34"/>
  <c r="P737" i="34"/>
  <c r="Q737" i="34"/>
  <c r="R737" i="34"/>
  <c r="S737" i="34"/>
  <c r="T737" i="34"/>
  <c r="U737" i="34"/>
  <c r="V737" i="34"/>
  <c r="W737" i="34"/>
  <c r="X737" i="34"/>
  <c r="Y737" i="34"/>
  <c r="K738" i="34"/>
  <c r="L738" i="34"/>
  <c r="M738" i="34"/>
  <c r="N738" i="34"/>
  <c r="O738" i="34"/>
  <c r="P738" i="34"/>
  <c r="Q738" i="34"/>
  <c r="R738" i="34"/>
  <c r="S738" i="34"/>
  <c r="T738" i="34"/>
  <c r="U738" i="34"/>
  <c r="V738" i="34"/>
  <c r="W738" i="34"/>
  <c r="X738" i="34"/>
  <c r="Y738" i="34"/>
  <c r="K739" i="34"/>
  <c r="L739" i="34"/>
  <c r="M739" i="34"/>
  <c r="N739" i="34"/>
  <c r="O739" i="34"/>
  <c r="P739" i="34"/>
  <c r="Q739" i="34"/>
  <c r="R739" i="34"/>
  <c r="S739" i="34"/>
  <c r="T739" i="34"/>
  <c r="U739" i="34"/>
  <c r="V739" i="34"/>
  <c r="W739" i="34"/>
  <c r="X739" i="34"/>
  <c r="Y739" i="34"/>
  <c r="K740" i="34"/>
  <c r="L740" i="34"/>
  <c r="M740" i="34"/>
  <c r="N740" i="34"/>
  <c r="O740" i="34"/>
  <c r="P740" i="34"/>
  <c r="Q740" i="34"/>
  <c r="R740" i="34"/>
  <c r="S740" i="34"/>
  <c r="T740" i="34"/>
  <c r="U740" i="34"/>
  <c r="V740" i="34"/>
  <c r="W740" i="34"/>
  <c r="X740" i="34"/>
  <c r="Y740" i="34"/>
  <c r="K741" i="34"/>
  <c r="L741" i="34"/>
  <c r="M741" i="34"/>
  <c r="N741" i="34"/>
  <c r="O741" i="34"/>
  <c r="P741" i="34"/>
  <c r="Q741" i="34"/>
  <c r="R741" i="34"/>
  <c r="S741" i="34"/>
  <c r="T741" i="34"/>
  <c r="U741" i="34"/>
  <c r="V741" i="34"/>
  <c r="W741" i="34"/>
  <c r="X741" i="34"/>
  <c r="Y741" i="34"/>
  <c r="K742" i="34"/>
  <c r="L742" i="34"/>
  <c r="M742" i="34"/>
  <c r="N742" i="34"/>
  <c r="O742" i="34"/>
  <c r="P742" i="34"/>
  <c r="Q742" i="34"/>
  <c r="R742" i="34"/>
  <c r="S742" i="34"/>
  <c r="T742" i="34"/>
  <c r="U742" i="34"/>
  <c r="V742" i="34"/>
  <c r="W742" i="34"/>
  <c r="X742" i="34"/>
  <c r="Y742" i="34"/>
  <c r="K743" i="34"/>
  <c r="L743" i="34"/>
  <c r="M743" i="34"/>
  <c r="N743" i="34"/>
  <c r="O743" i="34"/>
  <c r="P743" i="34"/>
  <c r="Q743" i="34"/>
  <c r="R743" i="34"/>
  <c r="S743" i="34"/>
  <c r="T743" i="34"/>
  <c r="U743" i="34"/>
  <c r="V743" i="34"/>
  <c r="W743" i="34"/>
  <c r="X743" i="34"/>
  <c r="Y743" i="34"/>
  <c r="K744" i="34"/>
  <c r="L744" i="34"/>
  <c r="M744" i="34"/>
  <c r="N744" i="34"/>
  <c r="O744" i="34"/>
  <c r="P744" i="34"/>
  <c r="Q744" i="34"/>
  <c r="R744" i="34"/>
  <c r="S744" i="34"/>
  <c r="T744" i="34"/>
  <c r="U744" i="34"/>
  <c r="V744" i="34"/>
  <c r="W744" i="34"/>
  <c r="X744" i="34"/>
  <c r="Y744" i="34"/>
  <c r="K745" i="34"/>
  <c r="L745" i="34"/>
  <c r="M745" i="34"/>
  <c r="N745" i="34"/>
  <c r="O745" i="34"/>
  <c r="P745" i="34"/>
  <c r="Q745" i="34"/>
  <c r="R745" i="34"/>
  <c r="S745" i="34"/>
  <c r="T745" i="34"/>
  <c r="U745" i="34"/>
  <c r="V745" i="34"/>
  <c r="W745" i="34"/>
  <c r="X745" i="34"/>
  <c r="Y745" i="34"/>
  <c r="K746" i="34"/>
  <c r="L746" i="34"/>
  <c r="M746" i="34"/>
  <c r="N746" i="34"/>
  <c r="O746" i="34"/>
  <c r="P746" i="34"/>
  <c r="Q746" i="34"/>
  <c r="R746" i="34"/>
  <c r="S746" i="34"/>
  <c r="T746" i="34"/>
  <c r="U746" i="34"/>
  <c r="V746" i="34"/>
  <c r="W746" i="34"/>
  <c r="X746" i="34"/>
  <c r="Y746" i="34"/>
  <c r="K747" i="34"/>
  <c r="L747" i="34"/>
  <c r="M747" i="34"/>
  <c r="N747" i="34"/>
  <c r="O747" i="34"/>
  <c r="P747" i="34"/>
  <c r="Q747" i="34"/>
  <c r="R747" i="34"/>
  <c r="S747" i="34"/>
  <c r="T747" i="34"/>
  <c r="U747" i="34"/>
  <c r="V747" i="34"/>
  <c r="W747" i="34"/>
  <c r="X747" i="34"/>
  <c r="Y747" i="34"/>
  <c r="K748" i="34"/>
  <c r="L748" i="34"/>
  <c r="M748" i="34"/>
  <c r="N748" i="34"/>
  <c r="O748" i="34"/>
  <c r="P748" i="34"/>
  <c r="Q748" i="34"/>
  <c r="R748" i="34"/>
  <c r="S748" i="34"/>
  <c r="T748" i="34"/>
  <c r="U748" i="34"/>
  <c r="V748" i="34"/>
  <c r="W748" i="34"/>
  <c r="X748" i="34"/>
  <c r="Y748" i="34"/>
  <c r="K749" i="34"/>
  <c r="L749" i="34"/>
  <c r="M749" i="34"/>
  <c r="N749" i="34"/>
  <c r="O749" i="34"/>
  <c r="P749" i="34"/>
  <c r="Q749" i="34"/>
  <c r="R749" i="34"/>
  <c r="S749" i="34"/>
  <c r="T749" i="34"/>
  <c r="U749" i="34"/>
  <c r="V749" i="34"/>
  <c r="W749" i="34"/>
  <c r="X749" i="34"/>
  <c r="Y749" i="34"/>
  <c r="K750" i="34"/>
  <c r="L750" i="34"/>
  <c r="M750" i="34"/>
  <c r="N750" i="34"/>
  <c r="O750" i="34"/>
  <c r="P750" i="34"/>
  <c r="Q750" i="34"/>
  <c r="R750" i="34"/>
  <c r="S750" i="34"/>
  <c r="T750" i="34"/>
  <c r="U750" i="34"/>
  <c r="V750" i="34"/>
  <c r="W750" i="34"/>
  <c r="X750" i="34"/>
  <c r="Y750" i="34"/>
  <c r="K751" i="34"/>
  <c r="L751" i="34"/>
  <c r="M751" i="34"/>
  <c r="N751" i="34"/>
  <c r="O751" i="34"/>
  <c r="P751" i="34"/>
  <c r="Q751" i="34"/>
  <c r="R751" i="34"/>
  <c r="S751" i="34"/>
  <c r="T751" i="34"/>
  <c r="U751" i="34"/>
  <c r="V751" i="34"/>
  <c r="W751" i="34"/>
  <c r="X751" i="34"/>
  <c r="Y751" i="34"/>
  <c r="K752" i="34"/>
  <c r="L752" i="34"/>
  <c r="M752" i="34"/>
  <c r="N752" i="34"/>
  <c r="O752" i="34"/>
  <c r="P752" i="34"/>
  <c r="Q752" i="34"/>
  <c r="R752" i="34"/>
  <c r="S752" i="34"/>
  <c r="T752" i="34"/>
  <c r="U752" i="34"/>
  <c r="V752" i="34"/>
  <c r="W752" i="34"/>
  <c r="X752" i="34"/>
  <c r="Y752" i="34"/>
  <c r="K753" i="34"/>
  <c r="L753" i="34"/>
  <c r="M753" i="34"/>
  <c r="N753" i="34"/>
  <c r="O753" i="34"/>
  <c r="P753" i="34"/>
  <c r="Q753" i="34"/>
  <c r="R753" i="34"/>
  <c r="S753" i="34"/>
  <c r="T753" i="34"/>
  <c r="U753" i="34"/>
  <c r="V753" i="34"/>
  <c r="W753" i="34"/>
  <c r="X753" i="34"/>
  <c r="Y753" i="34"/>
  <c r="K754" i="34"/>
  <c r="L754" i="34"/>
  <c r="M754" i="34"/>
  <c r="N754" i="34"/>
  <c r="O754" i="34"/>
  <c r="P754" i="34"/>
  <c r="Q754" i="34"/>
  <c r="R754" i="34"/>
  <c r="S754" i="34"/>
  <c r="T754" i="34"/>
  <c r="U754" i="34"/>
  <c r="V754" i="34"/>
  <c r="W754" i="34"/>
  <c r="X754" i="34"/>
  <c r="Y754" i="34"/>
  <c r="K755" i="34"/>
  <c r="L755" i="34"/>
  <c r="M755" i="34"/>
  <c r="N755" i="34"/>
  <c r="O755" i="34"/>
  <c r="P755" i="34"/>
  <c r="Q755" i="34"/>
  <c r="R755" i="34"/>
  <c r="S755" i="34"/>
  <c r="T755" i="34"/>
  <c r="U755" i="34"/>
  <c r="V755" i="34"/>
  <c r="W755" i="34"/>
  <c r="X755" i="34"/>
  <c r="Y755" i="34"/>
  <c r="K756" i="34"/>
  <c r="L756" i="34"/>
  <c r="M756" i="34"/>
  <c r="N756" i="34"/>
  <c r="O756" i="34"/>
  <c r="P756" i="34"/>
  <c r="Q756" i="34"/>
  <c r="R756" i="34"/>
  <c r="S756" i="34"/>
  <c r="T756" i="34"/>
  <c r="U756" i="34"/>
  <c r="V756" i="34"/>
  <c r="W756" i="34"/>
  <c r="X756" i="34"/>
  <c r="Y756" i="34"/>
  <c r="K757" i="34"/>
  <c r="L757" i="34"/>
  <c r="M757" i="34"/>
  <c r="N757" i="34"/>
  <c r="O757" i="34"/>
  <c r="P757" i="34"/>
  <c r="Q757" i="34"/>
  <c r="R757" i="34"/>
  <c r="S757" i="34"/>
  <c r="T757" i="34"/>
  <c r="U757" i="34"/>
  <c r="V757" i="34"/>
  <c r="W757" i="34"/>
  <c r="X757" i="34"/>
  <c r="Y757" i="34"/>
  <c r="K758" i="34"/>
  <c r="L758" i="34"/>
  <c r="M758" i="34"/>
  <c r="N758" i="34"/>
  <c r="O758" i="34"/>
  <c r="P758" i="34"/>
  <c r="Q758" i="34"/>
  <c r="R758" i="34"/>
  <c r="S758" i="34"/>
  <c r="T758" i="34"/>
  <c r="U758" i="34"/>
  <c r="V758" i="34"/>
  <c r="W758" i="34"/>
  <c r="X758" i="34"/>
  <c r="Y758" i="34"/>
  <c r="K759" i="34"/>
  <c r="L759" i="34"/>
  <c r="M759" i="34"/>
  <c r="N759" i="34"/>
  <c r="O759" i="34"/>
  <c r="P759" i="34"/>
  <c r="Q759" i="34"/>
  <c r="R759" i="34"/>
  <c r="S759" i="34"/>
  <c r="T759" i="34"/>
  <c r="U759" i="34"/>
  <c r="V759" i="34"/>
  <c r="W759" i="34"/>
  <c r="X759" i="34"/>
  <c r="Y759" i="34"/>
  <c r="K760" i="34"/>
  <c r="L760" i="34"/>
  <c r="M760" i="34"/>
  <c r="N760" i="34"/>
  <c r="O760" i="34"/>
  <c r="P760" i="34"/>
  <c r="Q760" i="34"/>
  <c r="R760" i="34"/>
  <c r="S760" i="34"/>
  <c r="T760" i="34"/>
  <c r="U760" i="34"/>
  <c r="V760" i="34"/>
  <c r="W760" i="34"/>
  <c r="X760" i="34"/>
  <c r="Y760" i="34"/>
  <c r="K761" i="34"/>
  <c r="L761" i="34"/>
  <c r="M761" i="34"/>
  <c r="N761" i="34"/>
  <c r="O761" i="34"/>
  <c r="P761" i="34"/>
  <c r="Q761" i="34"/>
  <c r="R761" i="34"/>
  <c r="S761" i="34"/>
  <c r="T761" i="34"/>
  <c r="U761" i="34"/>
  <c r="V761" i="34"/>
  <c r="W761" i="34"/>
  <c r="X761" i="34"/>
  <c r="Y761" i="34"/>
  <c r="K762" i="34"/>
  <c r="L762" i="34"/>
  <c r="M762" i="34"/>
  <c r="N762" i="34"/>
  <c r="O762" i="34"/>
  <c r="P762" i="34"/>
  <c r="Q762" i="34"/>
  <c r="R762" i="34"/>
  <c r="S762" i="34"/>
  <c r="T762" i="34"/>
  <c r="U762" i="34"/>
  <c r="V762" i="34"/>
  <c r="W762" i="34"/>
  <c r="X762" i="34"/>
  <c r="Y762" i="34"/>
  <c r="K763" i="34"/>
  <c r="L763" i="34"/>
  <c r="M763" i="34"/>
  <c r="N763" i="34"/>
  <c r="O763" i="34"/>
  <c r="P763" i="34"/>
  <c r="Q763" i="34"/>
  <c r="R763" i="34"/>
  <c r="S763" i="34"/>
  <c r="T763" i="34"/>
  <c r="U763" i="34"/>
  <c r="V763" i="34"/>
  <c r="W763" i="34"/>
  <c r="X763" i="34"/>
  <c r="Y763" i="34"/>
  <c r="K764" i="34"/>
  <c r="L764" i="34"/>
  <c r="M764" i="34"/>
  <c r="N764" i="34"/>
  <c r="O764" i="34"/>
  <c r="P764" i="34"/>
  <c r="Q764" i="34"/>
  <c r="R764" i="34"/>
  <c r="S764" i="34"/>
  <c r="T764" i="34"/>
  <c r="U764" i="34"/>
  <c r="V764" i="34"/>
  <c r="W764" i="34"/>
  <c r="X764" i="34"/>
  <c r="Y764" i="34"/>
  <c r="K765" i="34"/>
  <c r="L765" i="34"/>
  <c r="M765" i="34"/>
  <c r="N765" i="34"/>
  <c r="O765" i="34"/>
  <c r="P765" i="34"/>
  <c r="Q765" i="34"/>
  <c r="R765" i="34"/>
  <c r="S765" i="34"/>
  <c r="T765" i="34"/>
  <c r="U765" i="34"/>
  <c r="V765" i="34"/>
  <c r="W765" i="34"/>
  <c r="X765" i="34"/>
  <c r="Y765" i="34"/>
  <c r="K766" i="34"/>
  <c r="L766" i="34"/>
  <c r="M766" i="34"/>
  <c r="N766" i="34"/>
  <c r="O766" i="34"/>
  <c r="P766" i="34"/>
  <c r="Q766" i="34"/>
  <c r="R766" i="34"/>
  <c r="S766" i="34"/>
  <c r="T766" i="34"/>
  <c r="U766" i="34"/>
  <c r="V766" i="34"/>
  <c r="W766" i="34"/>
  <c r="X766" i="34"/>
  <c r="Y766" i="34"/>
  <c r="K767" i="34"/>
  <c r="L767" i="34"/>
  <c r="M767" i="34"/>
  <c r="N767" i="34"/>
  <c r="O767" i="34"/>
  <c r="P767" i="34"/>
  <c r="Q767" i="34"/>
  <c r="R767" i="34"/>
  <c r="S767" i="34"/>
  <c r="T767" i="34"/>
  <c r="U767" i="34"/>
  <c r="V767" i="34"/>
  <c r="W767" i="34"/>
  <c r="X767" i="34"/>
  <c r="Y767" i="34"/>
  <c r="K768" i="34"/>
  <c r="L768" i="34"/>
  <c r="M768" i="34"/>
  <c r="N768" i="34"/>
  <c r="O768" i="34"/>
  <c r="P768" i="34"/>
  <c r="Q768" i="34"/>
  <c r="R768" i="34"/>
  <c r="S768" i="34"/>
  <c r="T768" i="34"/>
  <c r="U768" i="34"/>
  <c r="V768" i="34"/>
  <c r="W768" i="34"/>
  <c r="X768" i="34"/>
  <c r="Y768" i="34"/>
  <c r="K769" i="34"/>
  <c r="L769" i="34"/>
  <c r="M769" i="34"/>
  <c r="N769" i="34"/>
  <c r="O769" i="34"/>
  <c r="P769" i="34"/>
  <c r="Q769" i="34"/>
  <c r="R769" i="34"/>
  <c r="S769" i="34"/>
  <c r="T769" i="34"/>
  <c r="U769" i="34"/>
  <c r="V769" i="34"/>
  <c r="W769" i="34"/>
  <c r="X769" i="34"/>
  <c r="Y769" i="34"/>
  <c r="K770" i="34"/>
  <c r="L770" i="34"/>
  <c r="M770" i="34"/>
  <c r="N770" i="34"/>
  <c r="O770" i="34"/>
  <c r="P770" i="34"/>
  <c r="Q770" i="34"/>
  <c r="R770" i="34"/>
  <c r="S770" i="34"/>
  <c r="T770" i="34"/>
  <c r="U770" i="34"/>
  <c r="V770" i="34"/>
  <c r="W770" i="34"/>
  <c r="X770" i="34"/>
  <c r="Y770" i="34"/>
  <c r="K771" i="34"/>
  <c r="L771" i="34"/>
  <c r="M771" i="34"/>
  <c r="N771" i="34"/>
  <c r="O771" i="34"/>
  <c r="P771" i="34"/>
  <c r="Q771" i="34"/>
  <c r="R771" i="34"/>
  <c r="S771" i="34"/>
  <c r="T771" i="34"/>
  <c r="U771" i="34"/>
  <c r="V771" i="34"/>
  <c r="W771" i="34"/>
  <c r="X771" i="34"/>
  <c r="Y771" i="34"/>
  <c r="K772" i="34"/>
  <c r="L772" i="34"/>
  <c r="M772" i="34"/>
  <c r="N772" i="34"/>
  <c r="O772" i="34"/>
  <c r="P772" i="34"/>
  <c r="Q772" i="34"/>
  <c r="R772" i="34"/>
  <c r="S772" i="34"/>
  <c r="T772" i="34"/>
  <c r="U772" i="34"/>
  <c r="V772" i="34"/>
  <c r="W772" i="34"/>
  <c r="X772" i="34"/>
  <c r="Y772" i="34"/>
  <c r="K773" i="34"/>
  <c r="L773" i="34"/>
  <c r="M773" i="34"/>
  <c r="N773" i="34"/>
  <c r="O773" i="34"/>
  <c r="P773" i="34"/>
  <c r="Q773" i="34"/>
  <c r="R773" i="34"/>
  <c r="S773" i="34"/>
  <c r="T773" i="34"/>
  <c r="U773" i="34"/>
  <c r="V773" i="34"/>
  <c r="W773" i="34"/>
  <c r="X773" i="34"/>
  <c r="Y773" i="34"/>
  <c r="K774" i="34"/>
  <c r="L774" i="34"/>
  <c r="M774" i="34"/>
  <c r="N774" i="34"/>
  <c r="O774" i="34"/>
  <c r="P774" i="34"/>
  <c r="Q774" i="34"/>
  <c r="R774" i="34"/>
  <c r="S774" i="34"/>
  <c r="T774" i="34"/>
  <c r="U774" i="34"/>
  <c r="V774" i="34"/>
  <c r="W774" i="34"/>
  <c r="X774" i="34"/>
  <c r="Y774" i="34"/>
  <c r="K775" i="34"/>
  <c r="L775" i="34"/>
  <c r="M775" i="34"/>
  <c r="N775" i="34"/>
  <c r="O775" i="34"/>
  <c r="P775" i="34"/>
  <c r="Q775" i="34"/>
  <c r="R775" i="34"/>
  <c r="S775" i="34"/>
  <c r="T775" i="34"/>
  <c r="U775" i="34"/>
  <c r="V775" i="34"/>
  <c r="W775" i="34"/>
  <c r="X775" i="34"/>
  <c r="Y775" i="34"/>
  <c r="K776" i="34"/>
  <c r="L776" i="34"/>
  <c r="M776" i="34"/>
  <c r="N776" i="34"/>
  <c r="O776" i="34"/>
  <c r="P776" i="34"/>
  <c r="Q776" i="34"/>
  <c r="R776" i="34"/>
  <c r="S776" i="34"/>
  <c r="T776" i="34"/>
  <c r="U776" i="34"/>
  <c r="V776" i="34"/>
  <c r="W776" i="34"/>
  <c r="X776" i="34"/>
  <c r="Y776" i="34"/>
  <c r="K777" i="34"/>
  <c r="L777" i="34"/>
  <c r="M777" i="34"/>
  <c r="N777" i="34"/>
  <c r="O777" i="34"/>
  <c r="P777" i="34"/>
  <c r="Q777" i="34"/>
  <c r="R777" i="34"/>
  <c r="S777" i="34"/>
  <c r="T777" i="34"/>
  <c r="U777" i="34"/>
  <c r="V777" i="34"/>
  <c r="W777" i="34"/>
  <c r="X777" i="34"/>
  <c r="Y777" i="34"/>
  <c r="K778" i="34"/>
  <c r="L778" i="34"/>
  <c r="M778" i="34"/>
  <c r="N778" i="34"/>
  <c r="O778" i="34"/>
  <c r="P778" i="34"/>
  <c r="Q778" i="34"/>
  <c r="R778" i="34"/>
  <c r="S778" i="34"/>
  <c r="T778" i="34"/>
  <c r="U778" i="34"/>
  <c r="V778" i="34"/>
  <c r="W778" i="34"/>
  <c r="X778" i="34"/>
  <c r="Y778" i="34"/>
  <c r="K779" i="34"/>
  <c r="L779" i="34"/>
  <c r="M779" i="34"/>
  <c r="N779" i="34"/>
  <c r="O779" i="34"/>
  <c r="P779" i="34"/>
  <c r="Q779" i="34"/>
  <c r="R779" i="34"/>
  <c r="S779" i="34"/>
  <c r="T779" i="34"/>
  <c r="U779" i="34"/>
  <c r="V779" i="34"/>
  <c r="W779" i="34"/>
  <c r="X779" i="34"/>
  <c r="Y779" i="34"/>
  <c r="K780" i="34"/>
  <c r="L780" i="34"/>
  <c r="M780" i="34"/>
  <c r="N780" i="34"/>
  <c r="O780" i="34"/>
  <c r="P780" i="34"/>
  <c r="Q780" i="34"/>
  <c r="R780" i="34"/>
  <c r="S780" i="34"/>
  <c r="T780" i="34"/>
  <c r="U780" i="34"/>
  <c r="V780" i="34"/>
  <c r="W780" i="34"/>
  <c r="X780" i="34"/>
  <c r="Y780" i="34"/>
  <c r="K781" i="34"/>
  <c r="L781" i="34"/>
  <c r="M781" i="34"/>
  <c r="N781" i="34"/>
  <c r="O781" i="34"/>
  <c r="P781" i="34"/>
  <c r="Q781" i="34"/>
  <c r="R781" i="34"/>
  <c r="S781" i="34"/>
  <c r="T781" i="34"/>
  <c r="U781" i="34"/>
  <c r="V781" i="34"/>
  <c r="W781" i="34"/>
  <c r="X781" i="34"/>
  <c r="Y781" i="34"/>
  <c r="K782" i="34"/>
  <c r="L782" i="34"/>
  <c r="M782" i="34"/>
  <c r="N782" i="34"/>
  <c r="O782" i="34"/>
  <c r="P782" i="34"/>
  <c r="Q782" i="34"/>
  <c r="R782" i="34"/>
  <c r="S782" i="34"/>
  <c r="T782" i="34"/>
  <c r="U782" i="34"/>
  <c r="V782" i="34"/>
  <c r="W782" i="34"/>
  <c r="X782" i="34"/>
  <c r="Y782" i="34"/>
  <c r="K783" i="34"/>
  <c r="L783" i="34"/>
  <c r="M783" i="34"/>
  <c r="N783" i="34"/>
  <c r="O783" i="34"/>
  <c r="P783" i="34"/>
  <c r="Q783" i="34"/>
  <c r="R783" i="34"/>
  <c r="S783" i="34"/>
  <c r="T783" i="34"/>
  <c r="U783" i="34"/>
  <c r="V783" i="34"/>
  <c r="W783" i="34"/>
  <c r="X783" i="34"/>
  <c r="Y783" i="34"/>
  <c r="K784" i="34"/>
  <c r="L784" i="34"/>
  <c r="M784" i="34"/>
  <c r="N784" i="34"/>
  <c r="O784" i="34"/>
  <c r="P784" i="34"/>
  <c r="Q784" i="34"/>
  <c r="R784" i="34"/>
  <c r="S784" i="34"/>
  <c r="T784" i="34"/>
  <c r="U784" i="34"/>
  <c r="V784" i="34"/>
  <c r="W784" i="34"/>
  <c r="X784" i="34"/>
  <c r="Y784" i="34"/>
  <c r="K785" i="34"/>
  <c r="L785" i="34"/>
  <c r="M785" i="34"/>
  <c r="N785" i="34"/>
  <c r="O785" i="34"/>
  <c r="P785" i="34"/>
  <c r="Q785" i="34"/>
  <c r="R785" i="34"/>
  <c r="S785" i="34"/>
  <c r="T785" i="34"/>
  <c r="U785" i="34"/>
  <c r="V785" i="34"/>
  <c r="W785" i="34"/>
  <c r="X785" i="34"/>
  <c r="Y785" i="34"/>
  <c r="K786" i="34"/>
  <c r="L786" i="34"/>
  <c r="M786" i="34"/>
  <c r="N786" i="34"/>
  <c r="O786" i="34"/>
  <c r="P786" i="34"/>
  <c r="Q786" i="34"/>
  <c r="R786" i="34"/>
  <c r="S786" i="34"/>
  <c r="T786" i="34"/>
  <c r="U786" i="34"/>
  <c r="V786" i="34"/>
  <c r="W786" i="34"/>
  <c r="X786" i="34"/>
  <c r="Y786" i="34"/>
  <c r="K787" i="34"/>
  <c r="L787" i="34"/>
  <c r="M787" i="34"/>
  <c r="N787" i="34"/>
  <c r="O787" i="34"/>
  <c r="P787" i="34"/>
  <c r="Q787" i="34"/>
  <c r="R787" i="34"/>
  <c r="S787" i="34"/>
  <c r="T787" i="34"/>
  <c r="U787" i="34"/>
  <c r="V787" i="34"/>
  <c r="W787" i="34"/>
  <c r="X787" i="34"/>
  <c r="Y787" i="34"/>
  <c r="K788" i="34"/>
  <c r="L788" i="34"/>
  <c r="M788" i="34"/>
  <c r="N788" i="34"/>
  <c r="O788" i="34"/>
  <c r="P788" i="34"/>
  <c r="Q788" i="34"/>
  <c r="R788" i="34"/>
  <c r="S788" i="34"/>
  <c r="T788" i="34"/>
  <c r="U788" i="34"/>
  <c r="V788" i="34"/>
  <c r="W788" i="34"/>
  <c r="X788" i="34"/>
  <c r="Y788" i="34"/>
  <c r="K789" i="34"/>
  <c r="L789" i="34"/>
  <c r="M789" i="34"/>
  <c r="N789" i="34"/>
  <c r="O789" i="34"/>
  <c r="P789" i="34"/>
  <c r="Q789" i="34"/>
  <c r="R789" i="34"/>
  <c r="S789" i="34"/>
  <c r="T789" i="34"/>
  <c r="U789" i="34"/>
  <c r="V789" i="34"/>
  <c r="W789" i="34"/>
  <c r="X789" i="34"/>
  <c r="Y789" i="34"/>
  <c r="K790" i="34"/>
  <c r="L790" i="34"/>
  <c r="M790" i="34"/>
  <c r="N790" i="34"/>
  <c r="O790" i="34"/>
  <c r="P790" i="34"/>
  <c r="Q790" i="34"/>
  <c r="R790" i="34"/>
  <c r="S790" i="34"/>
  <c r="T790" i="34"/>
  <c r="U790" i="34"/>
  <c r="V790" i="34"/>
  <c r="W790" i="34"/>
  <c r="X790" i="34"/>
  <c r="Y790" i="34"/>
  <c r="K791" i="34"/>
  <c r="L791" i="34"/>
  <c r="M791" i="34"/>
  <c r="N791" i="34"/>
  <c r="O791" i="34"/>
  <c r="P791" i="34"/>
  <c r="Q791" i="34"/>
  <c r="R791" i="34"/>
  <c r="S791" i="34"/>
  <c r="T791" i="34"/>
  <c r="U791" i="34"/>
  <c r="V791" i="34"/>
  <c r="W791" i="34"/>
  <c r="X791" i="34"/>
  <c r="Y791" i="34"/>
  <c r="K792" i="34"/>
  <c r="L792" i="34"/>
  <c r="M792" i="34"/>
  <c r="N792" i="34"/>
  <c r="O792" i="34"/>
  <c r="P792" i="34"/>
  <c r="Q792" i="34"/>
  <c r="R792" i="34"/>
  <c r="S792" i="34"/>
  <c r="T792" i="34"/>
  <c r="U792" i="34"/>
  <c r="V792" i="34"/>
  <c r="W792" i="34"/>
  <c r="X792" i="34"/>
  <c r="Y792" i="34"/>
  <c r="K793" i="34"/>
  <c r="L793" i="34"/>
  <c r="M793" i="34"/>
  <c r="N793" i="34"/>
  <c r="O793" i="34"/>
  <c r="P793" i="34"/>
  <c r="Q793" i="34"/>
  <c r="R793" i="34"/>
  <c r="S793" i="34"/>
  <c r="T793" i="34"/>
  <c r="U793" i="34"/>
  <c r="V793" i="34"/>
  <c r="W793" i="34"/>
  <c r="X793" i="34"/>
  <c r="Y793" i="34"/>
  <c r="K794" i="34"/>
  <c r="L794" i="34"/>
  <c r="M794" i="34"/>
  <c r="N794" i="34"/>
  <c r="O794" i="34"/>
  <c r="P794" i="34"/>
  <c r="Q794" i="34"/>
  <c r="R794" i="34"/>
  <c r="S794" i="34"/>
  <c r="T794" i="34"/>
  <c r="U794" i="34"/>
  <c r="V794" i="34"/>
  <c r="W794" i="34"/>
  <c r="X794" i="34"/>
  <c r="Y794" i="34"/>
  <c r="K795" i="34"/>
  <c r="L795" i="34"/>
  <c r="M795" i="34"/>
  <c r="N795" i="34"/>
  <c r="O795" i="34"/>
  <c r="P795" i="34"/>
  <c r="Q795" i="34"/>
  <c r="R795" i="34"/>
  <c r="S795" i="34"/>
  <c r="T795" i="34"/>
  <c r="U795" i="34"/>
  <c r="V795" i="34"/>
  <c r="W795" i="34"/>
  <c r="X795" i="34"/>
  <c r="Y795" i="34"/>
  <c r="K796" i="34"/>
  <c r="L796" i="34"/>
  <c r="M796" i="34"/>
  <c r="N796" i="34"/>
  <c r="O796" i="34"/>
  <c r="P796" i="34"/>
  <c r="Q796" i="34"/>
  <c r="R796" i="34"/>
  <c r="S796" i="34"/>
  <c r="T796" i="34"/>
  <c r="U796" i="34"/>
  <c r="V796" i="34"/>
  <c r="W796" i="34"/>
  <c r="X796" i="34"/>
  <c r="Y796" i="34"/>
  <c r="K797" i="34"/>
  <c r="L797" i="34"/>
  <c r="M797" i="34"/>
  <c r="N797" i="34"/>
  <c r="O797" i="34"/>
  <c r="P797" i="34"/>
  <c r="Q797" i="34"/>
  <c r="R797" i="34"/>
  <c r="S797" i="34"/>
  <c r="T797" i="34"/>
  <c r="U797" i="34"/>
  <c r="V797" i="34"/>
  <c r="W797" i="34"/>
  <c r="X797" i="34"/>
  <c r="Y797" i="34"/>
  <c r="K798" i="34"/>
  <c r="L798" i="34"/>
  <c r="M798" i="34"/>
  <c r="N798" i="34"/>
  <c r="O798" i="34"/>
  <c r="P798" i="34"/>
  <c r="Q798" i="34"/>
  <c r="R798" i="34"/>
  <c r="S798" i="34"/>
  <c r="T798" i="34"/>
  <c r="U798" i="34"/>
  <c r="V798" i="34"/>
  <c r="W798" i="34"/>
  <c r="X798" i="34"/>
  <c r="Y798" i="34"/>
  <c r="K799" i="34"/>
  <c r="L799" i="34"/>
  <c r="M799" i="34"/>
  <c r="N799" i="34"/>
  <c r="O799" i="34"/>
  <c r="P799" i="34"/>
  <c r="Q799" i="34"/>
  <c r="R799" i="34"/>
  <c r="S799" i="34"/>
  <c r="T799" i="34"/>
  <c r="U799" i="34"/>
  <c r="V799" i="34"/>
  <c r="W799" i="34"/>
  <c r="X799" i="34"/>
  <c r="Y799" i="34"/>
  <c r="K800" i="34"/>
  <c r="L800" i="34"/>
  <c r="M800" i="34"/>
  <c r="N800" i="34"/>
  <c r="O800" i="34"/>
  <c r="P800" i="34"/>
  <c r="Q800" i="34"/>
  <c r="R800" i="34"/>
  <c r="S800" i="34"/>
  <c r="T800" i="34"/>
  <c r="U800" i="34"/>
  <c r="V800" i="34"/>
  <c r="W800" i="34"/>
  <c r="X800" i="34"/>
  <c r="Y800" i="34"/>
  <c r="K801" i="34"/>
  <c r="L801" i="34"/>
  <c r="M801" i="34"/>
  <c r="N801" i="34"/>
  <c r="O801" i="34"/>
  <c r="P801" i="34"/>
  <c r="Q801" i="34"/>
  <c r="R801" i="34"/>
  <c r="S801" i="34"/>
  <c r="T801" i="34"/>
  <c r="U801" i="34"/>
  <c r="V801" i="34"/>
  <c r="W801" i="34"/>
  <c r="X801" i="34"/>
  <c r="Y801" i="34"/>
  <c r="K802" i="34"/>
  <c r="L802" i="34"/>
  <c r="M802" i="34"/>
  <c r="N802" i="34"/>
  <c r="O802" i="34"/>
  <c r="P802" i="34"/>
  <c r="Q802" i="34"/>
  <c r="R802" i="34"/>
  <c r="S802" i="34"/>
  <c r="T802" i="34"/>
  <c r="U802" i="34"/>
  <c r="V802" i="34"/>
  <c r="W802" i="34"/>
  <c r="X802" i="34"/>
  <c r="Y802" i="34"/>
  <c r="K803" i="34"/>
  <c r="L803" i="34"/>
  <c r="M803" i="34"/>
  <c r="N803" i="34"/>
  <c r="O803" i="34"/>
  <c r="P803" i="34"/>
  <c r="Q803" i="34"/>
  <c r="R803" i="34"/>
  <c r="S803" i="34"/>
  <c r="T803" i="34"/>
  <c r="U803" i="34"/>
  <c r="V803" i="34"/>
  <c r="W803" i="34"/>
  <c r="X803" i="34"/>
  <c r="Y803" i="34"/>
  <c r="K804" i="34"/>
  <c r="L804" i="34"/>
  <c r="M804" i="34"/>
  <c r="N804" i="34"/>
  <c r="O804" i="34"/>
  <c r="P804" i="34"/>
  <c r="Q804" i="34"/>
  <c r="R804" i="34"/>
  <c r="S804" i="34"/>
  <c r="T804" i="34"/>
  <c r="U804" i="34"/>
  <c r="V804" i="34"/>
  <c r="W804" i="34"/>
  <c r="X804" i="34"/>
  <c r="Y804" i="34"/>
  <c r="K805" i="34"/>
  <c r="L805" i="34"/>
  <c r="M805" i="34"/>
  <c r="N805" i="34"/>
  <c r="O805" i="34"/>
  <c r="P805" i="34"/>
  <c r="Q805" i="34"/>
  <c r="R805" i="34"/>
  <c r="S805" i="34"/>
  <c r="T805" i="34"/>
  <c r="U805" i="34"/>
  <c r="V805" i="34"/>
  <c r="W805" i="34"/>
  <c r="X805" i="34"/>
  <c r="Y805" i="34"/>
  <c r="K806" i="34"/>
  <c r="L806" i="34"/>
  <c r="M806" i="34"/>
  <c r="N806" i="34"/>
  <c r="O806" i="34"/>
  <c r="P806" i="34"/>
  <c r="Q806" i="34"/>
  <c r="R806" i="34"/>
  <c r="S806" i="34"/>
  <c r="T806" i="34"/>
  <c r="U806" i="34"/>
  <c r="V806" i="34"/>
  <c r="W806" i="34"/>
  <c r="X806" i="34"/>
  <c r="Y806" i="34"/>
  <c r="K807" i="34"/>
  <c r="L807" i="34"/>
  <c r="M807" i="34"/>
  <c r="N807" i="34"/>
  <c r="O807" i="34"/>
  <c r="P807" i="34"/>
  <c r="Q807" i="34"/>
  <c r="R807" i="34"/>
  <c r="S807" i="34"/>
  <c r="T807" i="34"/>
  <c r="U807" i="34"/>
  <c r="V807" i="34"/>
  <c r="W807" i="34"/>
  <c r="X807" i="34"/>
  <c r="Y807" i="34"/>
  <c r="K808" i="34"/>
  <c r="L808" i="34"/>
  <c r="M808" i="34"/>
  <c r="N808" i="34"/>
  <c r="O808" i="34"/>
  <c r="P808" i="34"/>
  <c r="Q808" i="34"/>
  <c r="R808" i="34"/>
  <c r="S808" i="34"/>
  <c r="T808" i="34"/>
  <c r="U808" i="34"/>
  <c r="V808" i="34"/>
  <c r="W808" i="34"/>
  <c r="X808" i="34"/>
  <c r="Y808" i="34"/>
  <c r="K809" i="34"/>
  <c r="L809" i="34"/>
  <c r="M809" i="34"/>
  <c r="N809" i="34"/>
  <c r="O809" i="34"/>
  <c r="P809" i="34"/>
  <c r="Q809" i="34"/>
  <c r="R809" i="34"/>
  <c r="S809" i="34"/>
  <c r="T809" i="34"/>
  <c r="U809" i="34"/>
  <c r="V809" i="34"/>
  <c r="W809" i="34"/>
  <c r="X809" i="34"/>
  <c r="Y809" i="34"/>
  <c r="K810" i="34"/>
  <c r="L810" i="34"/>
  <c r="M810" i="34"/>
  <c r="N810" i="34"/>
  <c r="O810" i="34"/>
  <c r="P810" i="34"/>
  <c r="Q810" i="34"/>
  <c r="R810" i="34"/>
  <c r="S810" i="34"/>
  <c r="T810" i="34"/>
  <c r="U810" i="34"/>
  <c r="V810" i="34"/>
  <c r="W810" i="34"/>
  <c r="X810" i="34"/>
  <c r="Y810" i="34"/>
  <c r="K811" i="34"/>
  <c r="L811" i="34"/>
  <c r="M811" i="34"/>
  <c r="N811" i="34"/>
  <c r="O811" i="34"/>
  <c r="P811" i="34"/>
  <c r="Q811" i="34"/>
  <c r="R811" i="34"/>
  <c r="S811" i="34"/>
  <c r="T811" i="34"/>
  <c r="U811" i="34"/>
  <c r="V811" i="34"/>
  <c r="W811" i="34"/>
  <c r="X811" i="34"/>
  <c r="Y811" i="34"/>
  <c r="K812" i="34"/>
  <c r="L812" i="34"/>
  <c r="M812" i="34"/>
  <c r="N812" i="34"/>
  <c r="O812" i="34"/>
  <c r="P812" i="34"/>
  <c r="Q812" i="34"/>
  <c r="R812" i="34"/>
  <c r="S812" i="34"/>
  <c r="T812" i="34"/>
  <c r="U812" i="34"/>
  <c r="V812" i="34"/>
  <c r="W812" i="34"/>
  <c r="X812" i="34"/>
  <c r="Y812" i="34"/>
  <c r="K813" i="34"/>
  <c r="L813" i="34"/>
  <c r="M813" i="34"/>
  <c r="N813" i="34"/>
  <c r="O813" i="34"/>
  <c r="P813" i="34"/>
  <c r="Q813" i="34"/>
  <c r="R813" i="34"/>
  <c r="S813" i="34"/>
  <c r="T813" i="34"/>
  <c r="U813" i="34"/>
  <c r="V813" i="34"/>
  <c r="W813" i="34"/>
  <c r="X813" i="34"/>
  <c r="Y813" i="34"/>
  <c r="K814" i="34"/>
  <c r="L814" i="34"/>
  <c r="M814" i="34"/>
  <c r="N814" i="34"/>
  <c r="O814" i="34"/>
  <c r="P814" i="34"/>
  <c r="Q814" i="34"/>
  <c r="R814" i="34"/>
  <c r="S814" i="34"/>
  <c r="T814" i="34"/>
  <c r="U814" i="34"/>
  <c r="V814" i="34"/>
  <c r="W814" i="34"/>
  <c r="X814" i="34"/>
  <c r="Y814" i="34"/>
  <c r="K815" i="34"/>
  <c r="L815" i="34"/>
  <c r="M815" i="34"/>
  <c r="N815" i="34"/>
  <c r="O815" i="34"/>
  <c r="P815" i="34"/>
  <c r="Q815" i="34"/>
  <c r="R815" i="34"/>
  <c r="S815" i="34"/>
  <c r="T815" i="34"/>
  <c r="U815" i="34"/>
  <c r="V815" i="34"/>
  <c r="W815" i="34"/>
  <c r="X815" i="34"/>
  <c r="Y815" i="34"/>
  <c r="K816" i="34"/>
  <c r="L816" i="34"/>
  <c r="M816" i="34"/>
  <c r="N816" i="34"/>
  <c r="O816" i="34"/>
  <c r="P816" i="34"/>
  <c r="Q816" i="34"/>
  <c r="R816" i="34"/>
  <c r="S816" i="34"/>
  <c r="T816" i="34"/>
  <c r="U816" i="34"/>
  <c r="V816" i="34"/>
  <c r="W816" i="34"/>
  <c r="X816" i="34"/>
  <c r="Y816" i="34"/>
  <c r="K817" i="34"/>
  <c r="L817" i="34"/>
  <c r="M817" i="34"/>
  <c r="N817" i="34"/>
  <c r="O817" i="34"/>
  <c r="P817" i="34"/>
  <c r="Q817" i="34"/>
  <c r="R817" i="34"/>
  <c r="S817" i="34"/>
  <c r="T817" i="34"/>
  <c r="U817" i="34"/>
  <c r="V817" i="34"/>
  <c r="W817" i="34"/>
  <c r="X817" i="34"/>
  <c r="Y817" i="34"/>
  <c r="K818" i="34"/>
  <c r="L818" i="34"/>
  <c r="M818" i="34"/>
  <c r="N818" i="34"/>
  <c r="O818" i="34"/>
  <c r="P818" i="34"/>
  <c r="Q818" i="34"/>
  <c r="R818" i="34"/>
  <c r="S818" i="34"/>
  <c r="T818" i="34"/>
  <c r="U818" i="34"/>
  <c r="V818" i="34"/>
  <c r="W818" i="34"/>
  <c r="X818" i="34"/>
  <c r="Y818" i="34"/>
  <c r="K819" i="34"/>
  <c r="L819" i="34"/>
  <c r="M819" i="34"/>
  <c r="N819" i="34"/>
  <c r="O819" i="34"/>
  <c r="P819" i="34"/>
  <c r="Q819" i="34"/>
  <c r="R819" i="34"/>
  <c r="S819" i="34"/>
  <c r="T819" i="34"/>
  <c r="U819" i="34"/>
  <c r="V819" i="34"/>
  <c r="W819" i="34"/>
  <c r="X819" i="34"/>
  <c r="Y819" i="34"/>
  <c r="K820" i="34"/>
  <c r="L820" i="34"/>
  <c r="M820" i="34"/>
  <c r="N820" i="34"/>
  <c r="O820" i="34"/>
  <c r="P820" i="34"/>
  <c r="Q820" i="34"/>
  <c r="R820" i="34"/>
  <c r="S820" i="34"/>
  <c r="T820" i="34"/>
  <c r="U820" i="34"/>
  <c r="V820" i="34"/>
  <c r="W820" i="34"/>
  <c r="X820" i="34"/>
  <c r="Y820" i="34"/>
  <c r="K821" i="34"/>
  <c r="L821" i="34"/>
  <c r="M821" i="34"/>
  <c r="N821" i="34"/>
  <c r="O821" i="34"/>
  <c r="P821" i="34"/>
  <c r="Q821" i="34"/>
  <c r="R821" i="34"/>
  <c r="S821" i="34"/>
  <c r="T821" i="34"/>
  <c r="U821" i="34"/>
  <c r="V821" i="34"/>
  <c r="W821" i="34"/>
  <c r="X821" i="34"/>
  <c r="Y821" i="34"/>
  <c r="K822" i="34"/>
  <c r="L822" i="34"/>
  <c r="M822" i="34"/>
  <c r="N822" i="34"/>
  <c r="O822" i="34"/>
  <c r="P822" i="34"/>
  <c r="Q822" i="34"/>
  <c r="R822" i="34"/>
  <c r="S822" i="34"/>
  <c r="T822" i="34"/>
  <c r="U822" i="34"/>
  <c r="V822" i="34"/>
  <c r="W822" i="34"/>
  <c r="X822" i="34"/>
  <c r="Y822" i="34"/>
  <c r="K823" i="34"/>
  <c r="L823" i="34"/>
  <c r="M823" i="34"/>
  <c r="N823" i="34"/>
  <c r="O823" i="34"/>
  <c r="P823" i="34"/>
  <c r="Q823" i="34"/>
  <c r="R823" i="34"/>
  <c r="S823" i="34"/>
  <c r="T823" i="34"/>
  <c r="U823" i="34"/>
  <c r="V823" i="34"/>
  <c r="W823" i="34"/>
  <c r="X823" i="34"/>
  <c r="Y823" i="34"/>
  <c r="K824" i="34"/>
  <c r="L824" i="34"/>
  <c r="M824" i="34"/>
  <c r="N824" i="34"/>
  <c r="O824" i="34"/>
  <c r="P824" i="34"/>
  <c r="Q824" i="34"/>
  <c r="R824" i="34"/>
  <c r="S824" i="34"/>
  <c r="T824" i="34"/>
  <c r="U824" i="34"/>
  <c r="V824" i="34"/>
  <c r="W824" i="34"/>
  <c r="X824" i="34"/>
  <c r="Y824" i="34"/>
  <c r="K825" i="34"/>
  <c r="L825" i="34"/>
  <c r="M825" i="34"/>
  <c r="N825" i="34"/>
  <c r="O825" i="34"/>
  <c r="P825" i="34"/>
  <c r="Q825" i="34"/>
  <c r="R825" i="34"/>
  <c r="S825" i="34"/>
  <c r="T825" i="34"/>
  <c r="U825" i="34"/>
  <c r="V825" i="34"/>
  <c r="W825" i="34"/>
  <c r="X825" i="34"/>
  <c r="Y825" i="34"/>
  <c r="K826" i="34"/>
  <c r="L826" i="34"/>
  <c r="M826" i="34"/>
  <c r="N826" i="34"/>
  <c r="O826" i="34"/>
  <c r="P826" i="34"/>
  <c r="Q826" i="34"/>
  <c r="R826" i="34"/>
  <c r="S826" i="34"/>
  <c r="T826" i="34"/>
  <c r="U826" i="34"/>
  <c r="V826" i="34"/>
  <c r="W826" i="34"/>
  <c r="X826" i="34"/>
  <c r="Y826" i="34"/>
  <c r="K827" i="34"/>
  <c r="L827" i="34"/>
  <c r="M827" i="34"/>
  <c r="N827" i="34"/>
  <c r="O827" i="34"/>
  <c r="P827" i="34"/>
  <c r="Q827" i="34"/>
  <c r="R827" i="34"/>
  <c r="S827" i="34"/>
  <c r="T827" i="34"/>
  <c r="U827" i="34"/>
  <c r="V827" i="34"/>
  <c r="W827" i="34"/>
  <c r="X827" i="34"/>
  <c r="Y827" i="34"/>
  <c r="K828" i="34"/>
  <c r="L828" i="34"/>
  <c r="M828" i="34"/>
  <c r="N828" i="34"/>
  <c r="O828" i="34"/>
  <c r="P828" i="34"/>
  <c r="Q828" i="34"/>
  <c r="R828" i="34"/>
  <c r="S828" i="34"/>
  <c r="T828" i="34"/>
  <c r="U828" i="34"/>
  <c r="V828" i="34"/>
  <c r="W828" i="34"/>
  <c r="X828" i="34"/>
  <c r="Y828" i="34"/>
  <c r="K829" i="34"/>
  <c r="L829" i="34"/>
  <c r="M829" i="34"/>
  <c r="N829" i="34"/>
  <c r="O829" i="34"/>
  <c r="P829" i="34"/>
  <c r="Q829" i="34"/>
  <c r="R829" i="34"/>
  <c r="S829" i="34"/>
  <c r="T829" i="34"/>
  <c r="U829" i="34"/>
  <c r="V829" i="34"/>
  <c r="W829" i="34"/>
  <c r="X829" i="34"/>
  <c r="Y829" i="34"/>
  <c r="K830" i="34"/>
  <c r="L830" i="34"/>
  <c r="M830" i="34"/>
  <c r="N830" i="34"/>
  <c r="O830" i="34"/>
  <c r="P830" i="34"/>
  <c r="Q830" i="34"/>
  <c r="R830" i="34"/>
  <c r="S830" i="34"/>
  <c r="T830" i="34"/>
  <c r="U830" i="34"/>
  <c r="V830" i="34"/>
  <c r="W830" i="34"/>
  <c r="X830" i="34"/>
  <c r="Y830" i="34"/>
  <c r="K831" i="34"/>
  <c r="L831" i="34"/>
  <c r="M831" i="34"/>
  <c r="N831" i="34"/>
  <c r="O831" i="34"/>
  <c r="P831" i="34"/>
  <c r="Q831" i="34"/>
  <c r="R831" i="34"/>
  <c r="S831" i="34"/>
  <c r="T831" i="34"/>
  <c r="U831" i="34"/>
  <c r="V831" i="34"/>
  <c r="W831" i="34"/>
  <c r="X831" i="34"/>
  <c r="Y831" i="34"/>
  <c r="K832" i="34"/>
  <c r="L832" i="34"/>
  <c r="M832" i="34"/>
  <c r="N832" i="34"/>
  <c r="O832" i="34"/>
  <c r="P832" i="34"/>
  <c r="Q832" i="34"/>
  <c r="R832" i="34"/>
  <c r="S832" i="34"/>
  <c r="T832" i="34"/>
  <c r="U832" i="34"/>
  <c r="V832" i="34"/>
  <c r="W832" i="34"/>
  <c r="X832" i="34"/>
  <c r="Y832" i="34"/>
  <c r="K833" i="34"/>
  <c r="L833" i="34"/>
  <c r="M833" i="34"/>
  <c r="N833" i="34"/>
  <c r="O833" i="34"/>
  <c r="P833" i="34"/>
  <c r="Q833" i="34"/>
  <c r="R833" i="34"/>
  <c r="S833" i="34"/>
  <c r="T833" i="34"/>
  <c r="U833" i="34"/>
  <c r="V833" i="34"/>
  <c r="W833" i="34"/>
  <c r="X833" i="34"/>
  <c r="Y833" i="34"/>
  <c r="K834" i="34"/>
  <c r="L834" i="34"/>
  <c r="M834" i="34"/>
  <c r="N834" i="34"/>
  <c r="O834" i="34"/>
  <c r="P834" i="34"/>
  <c r="Q834" i="34"/>
  <c r="R834" i="34"/>
  <c r="S834" i="34"/>
  <c r="T834" i="34"/>
  <c r="U834" i="34"/>
  <c r="V834" i="34"/>
  <c r="W834" i="34"/>
  <c r="X834" i="34"/>
  <c r="Y834" i="34"/>
  <c r="K835" i="34"/>
  <c r="L835" i="34"/>
  <c r="M835" i="34"/>
  <c r="N835" i="34"/>
  <c r="O835" i="34"/>
  <c r="P835" i="34"/>
  <c r="Q835" i="34"/>
  <c r="R835" i="34"/>
  <c r="S835" i="34"/>
  <c r="T835" i="34"/>
  <c r="U835" i="34"/>
  <c r="V835" i="34"/>
  <c r="W835" i="34"/>
  <c r="X835" i="34"/>
  <c r="Y835" i="34"/>
  <c r="K836" i="34"/>
  <c r="L836" i="34"/>
  <c r="M836" i="34"/>
  <c r="N836" i="34"/>
  <c r="O836" i="34"/>
  <c r="P836" i="34"/>
  <c r="Q836" i="34"/>
  <c r="R836" i="34"/>
  <c r="S836" i="34"/>
  <c r="T836" i="34"/>
  <c r="U836" i="34"/>
  <c r="V836" i="34"/>
  <c r="W836" i="34"/>
  <c r="X836" i="34"/>
  <c r="Y836" i="34"/>
  <c r="K837" i="34"/>
  <c r="L837" i="34"/>
  <c r="M837" i="34"/>
  <c r="N837" i="34"/>
  <c r="O837" i="34"/>
  <c r="P837" i="34"/>
  <c r="Q837" i="34"/>
  <c r="R837" i="34"/>
  <c r="S837" i="34"/>
  <c r="T837" i="34"/>
  <c r="U837" i="34"/>
  <c r="V837" i="34"/>
  <c r="W837" i="34"/>
  <c r="X837" i="34"/>
  <c r="Y837" i="34"/>
  <c r="K838" i="34"/>
  <c r="L838" i="34"/>
  <c r="M838" i="34"/>
  <c r="N838" i="34"/>
  <c r="O838" i="34"/>
  <c r="P838" i="34"/>
  <c r="Q838" i="34"/>
  <c r="R838" i="34"/>
  <c r="S838" i="34"/>
  <c r="T838" i="34"/>
  <c r="U838" i="34"/>
  <c r="V838" i="34"/>
  <c r="W838" i="34"/>
  <c r="X838" i="34"/>
  <c r="Y838" i="34"/>
  <c r="K839" i="34"/>
  <c r="L839" i="34"/>
  <c r="M839" i="34"/>
  <c r="N839" i="34"/>
  <c r="O839" i="34"/>
  <c r="P839" i="34"/>
  <c r="Q839" i="34"/>
  <c r="R839" i="34"/>
  <c r="S839" i="34"/>
  <c r="T839" i="34"/>
  <c r="U839" i="34"/>
  <c r="V839" i="34"/>
  <c r="W839" i="34"/>
  <c r="X839" i="34"/>
  <c r="Y839" i="34"/>
  <c r="K840" i="34"/>
  <c r="L840" i="34"/>
  <c r="M840" i="34"/>
  <c r="N840" i="34"/>
  <c r="O840" i="34"/>
  <c r="P840" i="34"/>
  <c r="Q840" i="34"/>
  <c r="R840" i="34"/>
  <c r="S840" i="34"/>
  <c r="T840" i="34"/>
  <c r="U840" i="34"/>
  <c r="V840" i="34"/>
  <c r="W840" i="34"/>
  <c r="X840" i="34"/>
  <c r="Y840" i="34"/>
  <c r="K841" i="34"/>
  <c r="L841" i="34"/>
  <c r="M841" i="34"/>
  <c r="N841" i="34"/>
  <c r="O841" i="34"/>
  <c r="P841" i="34"/>
  <c r="Q841" i="34"/>
  <c r="R841" i="34"/>
  <c r="S841" i="34"/>
  <c r="T841" i="34"/>
  <c r="U841" i="34"/>
  <c r="V841" i="34"/>
  <c r="W841" i="34"/>
  <c r="X841" i="34"/>
  <c r="Y841" i="34"/>
  <c r="K842" i="34"/>
  <c r="L842" i="34"/>
  <c r="M842" i="34"/>
  <c r="N842" i="34"/>
  <c r="O842" i="34"/>
  <c r="P842" i="34"/>
  <c r="Q842" i="34"/>
  <c r="R842" i="34"/>
  <c r="S842" i="34"/>
  <c r="T842" i="34"/>
  <c r="U842" i="34"/>
  <c r="V842" i="34"/>
  <c r="W842" i="34"/>
  <c r="X842" i="34"/>
  <c r="Y842" i="34"/>
  <c r="K843" i="34"/>
  <c r="L843" i="34"/>
  <c r="M843" i="34"/>
  <c r="N843" i="34"/>
  <c r="O843" i="34"/>
  <c r="P843" i="34"/>
  <c r="Q843" i="34"/>
  <c r="R843" i="34"/>
  <c r="S843" i="34"/>
  <c r="T843" i="34"/>
  <c r="U843" i="34"/>
  <c r="V843" i="34"/>
  <c r="W843" i="34"/>
  <c r="X843" i="34"/>
  <c r="Y843" i="34"/>
  <c r="K844" i="34"/>
  <c r="L844" i="34"/>
  <c r="M844" i="34"/>
  <c r="N844" i="34"/>
  <c r="O844" i="34"/>
  <c r="P844" i="34"/>
  <c r="Q844" i="34"/>
  <c r="R844" i="34"/>
  <c r="S844" i="34"/>
  <c r="T844" i="34"/>
  <c r="U844" i="34"/>
  <c r="V844" i="34"/>
  <c r="W844" i="34"/>
  <c r="X844" i="34"/>
  <c r="Y844" i="34"/>
  <c r="K845" i="34"/>
  <c r="L845" i="34"/>
  <c r="M845" i="34"/>
  <c r="N845" i="34"/>
  <c r="O845" i="34"/>
  <c r="P845" i="34"/>
  <c r="Q845" i="34"/>
  <c r="R845" i="34"/>
  <c r="S845" i="34"/>
  <c r="T845" i="34"/>
  <c r="U845" i="34"/>
  <c r="V845" i="34"/>
  <c r="W845" i="34"/>
  <c r="X845" i="34"/>
  <c r="Y845" i="34"/>
  <c r="K846" i="34"/>
  <c r="L846" i="34"/>
  <c r="M846" i="34"/>
  <c r="N846" i="34"/>
  <c r="O846" i="34"/>
  <c r="P846" i="34"/>
  <c r="Q846" i="34"/>
  <c r="R846" i="34"/>
  <c r="S846" i="34"/>
  <c r="T846" i="34"/>
  <c r="U846" i="34"/>
  <c r="V846" i="34"/>
  <c r="W846" i="34"/>
  <c r="X846" i="34"/>
  <c r="Y846" i="34"/>
  <c r="K847" i="34"/>
  <c r="L847" i="34"/>
  <c r="M847" i="34"/>
  <c r="N847" i="34"/>
  <c r="O847" i="34"/>
  <c r="P847" i="34"/>
  <c r="Q847" i="34"/>
  <c r="R847" i="34"/>
  <c r="S847" i="34"/>
  <c r="T847" i="34"/>
  <c r="U847" i="34"/>
  <c r="V847" i="34"/>
  <c r="W847" i="34"/>
  <c r="X847" i="34"/>
  <c r="Y847" i="34"/>
  <c r="K848" i="34"/>
  <c r="L848" i="34"/>
  <c r="M848" i="34"/>
  <c r="N848" i="34"/>
  <c r="O848" i="34"/>
  <c r="P848" i="34"/>
  <c r="Q848" i="34"/>
  <c r="R848" i="34"/>
  <c r="S848" i="34"/>
  <c r="T848" i="34"/>
  <c r="U848" i="34"/>
  <c r="V848" i="34"/>
  <c r="W848" i="34"/>
  <c r="X848" i="34"/>
  <c r="Y848" i="34"/>
  <c r="K849" i="34"/>
  <c r="L849" i="34"/>
  <c r="M849" i="34"/>
  <c r="N849" i="34"/>
  <c r="O849" i="34"/>
  <c r="P849" i="34"/>
  <c r="Q849" i="34"/>
  <c r="R849" i="34"/>
  <c r="S849" i="34"/>
  <c r="T849" i="34"/>
  <c r="U849" i="34"/>
  <c r="V849" i="34"/>
  <c r="W849" i="34"/>
  <c r="X849" i="34"/>
  <c r="Y849" i="34"/>
  <c r="K850" i="34"/>
  <c r="L850" i="34"/>
  <c r="M850" i="34"/>
  <c r="N850" i="34"/>
  <c r="O850" i="34"/>
  <c r="P850" i="34"/>
  <c r="Q850" i="34"/>
  <c r="R850" i="34"/>
  <c r="S850" i="34"/>
  <c r="T850" i="34"/>
  <c r="U850" i="34"/>
  <c r="V850" i="34"/>
  <c r="W850" i="34"/>
  <c r="X850" i="34"/>
  <c r="Y850" i="34"/>
  <c r="K851" i="34"/>
  <c r="L851" i="34"/>
  <c r="M851" i="34"/>
  <c r="N851" i="34"/>
  <c r="O851" i="34"/>
  <c r="P851" i="34"/>
  <c r="Q851" i="34"/>
  <c r="R851" i="34"/>
  <c r="S851" i="34"/>
  <c r="T851" i="34"/>
  <c r="U851" i="34"/>
  <c r="V851" i="34"/>
  <c r="W851" i="34"/>
  <c r="X851" i="34"/>
  <c r="Y851" i="34"/>
  <c r="K852" i="34"/>
  <c r="L852" i="34"/>
  <c r="M852" i="34"/>
  <c r="N852" i="34"/>
  <c r="O852" i="34"/>
  <c r="P852" i="34"/>
  <c r="Q852" i="34"/>
  <c r="R852" i="34"/>
  <c r="S852" i="34"/>
  <c r="T852" i="34"/>
  <c r="U852" i="34"/>
  <c r="V852" i="34"/>
  <c r="W852" i="34"/>
  <c r="X852" i="34"/>
  <c r="Y852" i="34"/>
  <c r="K853" i="34"/>
  <c r="L853" i="34"/>
  <c r="M853" i="34"/>
  <c r="N853" i="34"/>
  <c r="O853" i="34"/>
  <c r="P853" i="34"/>
  <c r="Q853" i="34"/>
  <c r="R853" i="34"/>
  <c r="S853" i="34"/>
  <c r="T853" i="34"/>
  <c r="U853" i="34"/>
  <c r="V853" i="34"/>
  <c r="W853" i="34"/>
  <c r="X853" i="34"/>
  <c r="Y853" i="34"/>
  <c r="K854" i="34"/>
  <c r="L854" i="34"/>
  <c r="M854" i="34"/>
  <c r="N854" i="34"/>
  <c r="O854" i="34"/>
  <c r="P854" i="34"/>
  <c r="Q854" i="34"/>
  <c r="R854" i="34"/>
  <c r="S854" i="34"/>
  <c r="T854" i="34"/>
  <c r="U854" i="34"/>
  <c r="V854" i="34"/>
  <c r="W854" i="34"/>
  <c r="X854" i="34"/>
  <c r="Y854" i="34"/>
  <c r="K855" i="34"/>
  <c r="L855" i="34"/>
  <c r="M855" i="34"/>
  <c r="N855" i="34"/>
  <c r="O855" i="34"/>
  <c r="P855" i="34"/>
  <c r="Q855" i="34"/>
  <c r="R855" i="34"/>
  <c r="S855" i="34"/>
  <c r="T855" i="34"/>
  <c r="U855" i="34"/>
  <c r="V855" i="34"/>
  <c r="W855" i="34"/>
  <c r="X855" i="34"/>
  <c r="Y855" i="34"/>
  <c r="K856" i="34"/>
  <c r="L856" i="34"/>
  <c r="M856" i="34"/>
  <c r="N856" i="34"/>
  <c r="O856" i="34"/>
  <c r="P856" i="34"/>
  <c r="Q856" i="34"/>
  <c r="R856" i="34"/>
  <c r="S856" i="34"/>
  <c r="T856" i="34"/>
  <c r="U856" i="34"/>
  <c r="V856" i="34"/>
  <c r="W856" i="34"/>
  <c r="X856" i="34"/>
  <c r="Y856" i="34"/>
  <c r="K857" i="34"/>
  <c r="L857" i="34"/>
  <c r="M857" i="34"/>
  <c r="N857" i="34"/>
  <c r="O857" i="34"/>
  <c r="P857" i="34"/>
  <c r="Q857" i="34"/>
  <c r="R857" i="34"/>
  <c r="S857" i="34"/>
  <c r="T857" i="34"/>
  <c r="U857" i="34"/>
  <c r="V857" i="34"/>
  <c r="W857" i="34"/>
  <c r="X857" i="34"/>
  <c r="Y857" i="34"/>
  <c r="K858" i="34"/>
  <c r="L858" i="34"/>
  <c r="M858" i="34"/>
  <c r="N858" i="34"/>
  <c r="O858" i="34"/>
  <c r="P858" i="34"/>
  <c r="Q858" i="34"/>
  <c r="R858" i="34"/>
  <c r="S858" i="34"/>
  <c r="T858" i="34"/>
  <c r="U858" i="34"/>
  <c r="V858" i="34"/>
  <c r="W858" i="34"/>
  <c r="X858" i="34"/>
  <c r="Y858" i="34"/>
  <c r="K859" i="34"/>
  <c r="L859" i="34"/>
  <c r="M859" i="34"/>
  <c r="N859" i="34"/>
  <c r="O859" i="34"/>
  <c r="P859" i="34"/>
  <c r="Q859" i="34"/>
  <c r="R859" i="34"/>
  <c r="S859" i="34"/>
  <c r="T859" i="34"/>
  <c r="U859" i="34"/>
  <c r="V859" i="34"/>
  <c r="W859" i="34"/>
  <c r="X859" i="34"/>
  <c r="Y859" i="34"/>
  <c r="K860" i="34"/>
  <c r="L860" i="34"/>
  <c r="M860" i="34"/>
  <c r="N860" i="34"/>
  <c r="O860" i="34"/>
  <c r="P860" i="34"/>
  <c r="Q860" i="34"/>
  <c r="R860" i="34"/>
  <c r="S860" i="34"/>
  <c r="T860" i="34"/>
  <c r="U860" i="34"/>
  <c r="V860" i="34"/>
  <c r="W860" i="34"/>
  <c r="X860" i="34"/>
  <c r="Y860" i="34"/>
  <c r="K861" i="34"/>
  <c r="L861" i="34"/>
  <c r="M861" i="34"/>
  <c r="N861" i="34"/>
  <c r="O861" i="34"/>
  <c r="P861" i="34"/>
  <c r="Q861" i="34"/>
  <c r="R861" i="34"/>
  <c r="S861" i="34"/>
  <c r="T861" i="34"/>
  <c r="U861" i="34"/>
  <c r="V861" i="34"/>
  <c r="W861" i="34"/>
  <c r="X861" i="34"/>
  <c r="Y861" i="34"/>
  <c r="K862" i="34"/>
  <c r="L862" i="34"/>
  <c r="M862" i="34"/>
  <c r="N862" i="34"/>
  <c r="O862" i="34"/>
  <c r="P862" i="34"/>
  <c r="Q862" i="34"/>
  <c r="R862" i="34"/>
  <c r="S862" i="34"/>
  <c r="T862" i="34"/>
  <c r="U862" i="34"/>
  <c r="V862" i="34"/>
  <c r="W862" i="34"/>
  <c r="X862" i="34"/>
  <c r="Y862" i="34"/>
  <c r="K863" i="34"/>
  <c r="L863" i="34"/>
  <c r="M863" i="34"/>
  <c r="N863" i="34"/>
  <c r="O863" i="34"/>
  <c r="P863" i="34"/>
  <c r="Q863" i="34"/>
  <c r="R863" i="34"/>
  <c r="S863" i="34"/>
  <c r="T863" i="34"/>
  <c r="U863" i="34"/>
  <c r="V863" i="34"/>
  <c r="W863" i="34"/>
  <c r="X863" i="34"/>
  <c r="Y863" i="34"/>
  <c r="K864" i="34"/>
  <c r="L864" i="34"/>
  <c r="M864" i="34"/>
  <c r="N864" i="34"/>
  <c r="O864" i="34"/>
  <c r="P864" i="34"/>
  <c r="Q864" i="34"/>
  <c r="R864" i="34"/>
  <c r="S864" i="34"/>
  <c r="T864" i="34"/>
  <c r="U864" i="34"/>
  <c r="V864" i="34"/>
  <c r="W864" i="34"/>
  <c r="X864" i="34"/>
  <c r="Y864" i="34"/>
  <c r="K865" i="34"/>
  <c r="L865" i="34"/>
  <c r="M865" i="34"/>
  <c r="N865" i="34"/>
  <c r="O865" i="34"/>
  <c r="P865" i="34"/>
  <c r="Q865" i="34"/>
  <c r="R865" i="34"/>
  <c r="S865" i="34"/>
  <c r="T865" i="34"/>
  <c r="U865" i="34"/>
  <c r="V865" i="34"/>
  <c r="W865" i="34"/>
  <c r="X865" i="34"/>
  <c r="Y865" i="34"/>
  <c r="K866" i="34"/>
  <c r="L866" i="34"/>
  <c r="M866" i="34"/>
  <c r="N866" i="34"/>
  <c r="O866" i="34"/>
  <c r="P866" i="34"/>
  <c r="Q866" i="34"/>
  <c r="R866" i="34"/>
  <c r="S866" i="34"/>
  <c r="T866" i="34"/>
  <c r="U866" i="34"/>
  <c r="V866" i="34"/>
  <c r="W866" i="34"/>
  <c r="X866" i="34"/>
  <c r="Y866" i="34"/>
  <c r="K867" i="34"/>
  <c r="L867" i="34"/>
  <c r="M867" i="34"/>
  <c r="N867" i="34"/>
  <c r="O867" i="34"/>
  <c r="P867" i="34"/>
  <c r="Q867" i="34"/>
  <c r="R867" i="34"/>
  <c r="S867" i="34"/>
  <c r="T867" i="34"/>
  <c r="U867" i="34"/>
  <c r="V867" i="34"/>
  <c r="W867" i="34"/>
  <c r="X867" i="34"/>
  <c r="Y867" i="34"/>
  <c r="K868" i="34"/>
  <c r="L868" i="34"/>
  <c r="M868" i="34"/>
  <c r="N868" i="34"/>
  <c r="O868" i="34"/>
  <c r="P868" i="34"/>
  <c r="Q868" i="34"/>
  <c r="R868" i="34"/>
  <c r="S868" i="34"/>
  <c r="T868" i="34"/>
  <c r="U868" i="34"/>
  <c r="V868" i="34"/>
  <c r="W868" i="34"/>
  <c r="X868" i="34"/>
  <c r="Y868" i="34"/>
  <c r="K869" i="34"/>
  <c r="L869" i="34"/>
  <c r="M869" i="34"/>
  <c r="N869" i="34"/>
  <c r="O869" i="34"/>
  <c r="P869" i="34"/>
  <c r="Q869" i="34"/>
  <c r="R869" i="34"/>
  <c r="S869" i="34"/>
  <c r="T869" i="34"/>
  <c r="U869" i="34"/>
  <c r="V869" i="34"/>
  <c r="W869" i="34"/>
  <c r="X869" i="34"/>
  <c r="Y869" i="34"/>
  <c r="K870" i="34"/>
  <c r="L870" i="34"/>
  <c r="M870" i="34"/>
  <c r="N870" i="34"/>
  <c r="O870" i="34"/>
  <c r="P870" i="34"/>
  <c r="Q870" i="34"/>
  <c r="R870" i="34"/>
  <c r="S870" i="34"/>
  <c r="T870" i="34"/>
  <c r="U870" i="34"/>
  <c r="V870" i="34"/>
  <c r="W870" i="34"/>
  <c r="X870" i="34"/>
  <c r="Y870" i="34"/>
  <c r="K871" i="34"/>
  <c r="L871" i="34"/>
  <c r="M871" i="34"/>
  <c r="N871" i="34"/>
  <c r="O871" i="34"/>
  <c r="P871" i="34"/>
  <c r="Q871" i="34"/>
  <c r="R871" i="34"/>
  <c r="S871" i="34"/>
  <c r="T871" i="34"/>
  <c r="U871" i="34"/>
  <c r="V871" i="34"/>
  <c r="W871" i="34"/>
  <c r="X871" i="34"/>
  <c r="Y871" i="34"/>
  <c r="K872" i="34"/>
  <c r="L872" i="34"/>
  <c r="M872" i="34"/>
  <c r="N872" i="34"/>
  <c r="O872" i="34"/>
  <c r="P872" i="34"/>
  <c r="Q872" i="34"/>
  <c r="R872" i="34"/>
  <c r="S872" i="34"/>
  <c r="T872" i="34"/>
  <c r="U872" i="34"/>
  <c r="V872" i="34"/>
  <c r="W872" i="34"/>
  <c r="X872" i="34"/>
  <c r="Y872" i="34"/>
  <c r="K873" i="34"/>
  <c r="L873" i="34"/>
  <c r="M873" i="34"/>
  <c r="N873" i="34"/>
  <c r="O873" i="34"/>
  <c r="P873" i="34"/>
  <c r="Q873" i="34"/>
  <c r="R873" i="34"/>
  <c r="S873" i="34"/>
  <c r="T873" i="34"/>
  <c r="U873" i="34"/>
  <c r="V873" i="34"/>
  <c r="W873" i="34"/>
  <c r="X873" i="34"/>
  <c r="Y873" i="34"/>
  <c r="K874" i="34"/>
  <c r="L874" i="34"/>
  <c r="M874" i="34"/>
  <c r="N874" i="34"/>
  <c r="O874" i="34"/>
  <c r="P874" i="34"/>
  <c r="Q874" i="34"/>
  <c r="R874" i="34"/>
  <c r="S874" i="34"/>
  <c r="T874" i="34"/>
  <c r="U874" i="34"/>
  <c r="V874" i="34"/>
  <c r="W874" i="34"/>
  <c r="X874" i="34"/>
  <c r="Y874" i="34"/>
  <c r="K875" i="34"/>
  <c r="L875" i="34"/>
  <c r="M875" i="34"/>
  <c r="N875" i="34"/>
  <c r="O875" i="34"/>
  <c r="P875" i="34"/>
  <c r="Q875" i="34"/>
  <c r="R875" i="34"/>
  <c r="S875" i="34"/>
  <c r="T875" i="34"/>
  <c r="U875" i="34"/>
  <c r="V875" i="34"/>
  <c r="W875" i="34"/>
  <c r="X875" i="34"/>
  <c r="Y875" i="34"/>
  <c r="K876" i="34"/>
  <c r="L876" i="34"/>
  <c r="M876" i="34"/>
  <c r="N876" i="34"/>
  <c r="O876" i="34"/>
  <c r="P876" i="34"/>
  <c r="Q876" i="34"/>
  <c r="R876" i="34"/>
  <c r="S876" i="34"/>
  <c r="T876" i="34"/>
  <c r="U876" i="34"/>
  <c r="V876" i="34"/>
  <c r="W876" i="34"/>
  <c r="X876" i="34"/>
  <c r="Y876" i="34"/>
  <c r="K877" i="34"/>
  <c r="L877" i="34"/>
  <c r="M877" i="34"/>
  <c r="N877" i="34"/>
  <c r="O877" i="34"/>
  <c r="P877" i="34"/>
  <c r="Q877" i="34"/>
  <c r="R877" i="34"/>
  <c r="S877" i="34"/>
  <c r="T877" i="34"/>
  <c r="U877" i="34"/>
  <c r="V877" i="34"/>
  <c r="W877" i="34"/>
  <c r="X877" i="34"/>
  <c r="Y877" i="34"/>
  <c r="K878" i="34"/>
  <c r="L878" i="34"/>
  <c r="M878" i="34"/>
  <c r="N878" i="34"/>
  <c r="O878" i="34"/>
  <c r="P878" i="34"/>
  <c r="Q878" i="34"/>
  <c r="R878" i="34"/>
  <c r="S878" i="34"/>
  <c r="T878" i="34"/>
  <c r="U878" i="34"/>
  <c r="V878" i="34"/>
  <c r="W878" i="34"/>
  <c r="X878" i="34"/>
  <c r="Y878" i="34"/>
  <c r="K879" i="34"/>
  <c r="L879" i="34"/>
  <c r="M879" i="34"/>
  <c r="N879" i="34"/>
  <c r="O879" i="34"/>
  <c r="P879" i="34"/>
  <c r="Q879" i="34"/>
  <c r="R879" i="34"/>
  <c r="S879" i="34"/>
  <c r="T879" i="34"/>
  <c r="U879" i="34"/>
  <c r="V879" i="34"/>
  <c r="W879" i="34"/>
  <c r="X879" i="34"/>
  <c r="Y879" i="34"/>
  <c r="K880" i="34"/>
  <c r="L880" i="34"/>
  <c r="M880" i="34"/>
  <c r="N880" i="34"/>
  <c r="O880" i="34"/>
  <c r="P880" i="34"/>
  <c r="Q880" i="34"/>
  <c r="R880" i="34"/>
  <c r="S880" i="34"/>
  <c r="T880" i="34"/>
  <c r="U880" i="34"/>
  <c r="V880" i="34"/>
  <c r="W880" i="34"/>
  <c r="X880" i="34"/>
  <c r="Y880" i="34"/>
  <c r="K881" i="34"/>
  <c r="L881" i="34"/>
  <c r="M881" i="34"/>
  <c r="N881" i="34"/>
  <c r="O881" i="34"/>
  <c r="P881" i="34"/>
  <c r="Q881" i="34"/>
  <c r="R881" i="34"/>
  <c r="S881" i="34"/>
  <c r="T881" i="34"/>
  <c r="U881" i="34"/>
  <c r="V881" i="34"/>
  <c r="W881" i="34"/>
  <c r="X881" i="34"/>
  <c r="Y881" i="34"/>
  <c r="K882" i="34"/>
  <c r="L882" i="34"/>
  <c r="M882" i="34"/>
  <c r="N882" i="34"/>
  <c r="O882" i="34"/>
  <c r="P882" i="34"/>
  <c r="Q882" i="34"/>
  <c r="R882" i="34"/>
  <c r="S882" i="34"/>
  <c r="T882" i="34"/>
  <c r="U882" i="34"/>
  <c r="V882" i="34"/>
  <c r="W882" i="34"/>
  <c r="X882" i="34"/>
  <c r="Y882" i="34"/>
  <c r="K883" i="34"/>
  <c r="L883" i="34"/>
  <c r="M883" i="34"/>
  <c r="N883" i="34"/>
  <c r="O883" i="34"/>
  <c r="P883" i="34"/>
  <c r="Q883" i="34"/>
  <c r="R883" i="34"/>
  <c r="S883" i="34"/>
  <c r="T883" i="34"/>
  <c r="U883" i="34"/>
  <c r="V883" i="34"/>
  <c r="W883" i="34"/>
  <c r="X883" i="34"/>
  <c r="Y883" i="34"/>
  <c r="K884" i="34"/>
  <c r="L884" i="34"/>
  <c r="M884" i="34"/>
  <c r="N884" i="34"/>
  <c r="O884" i="34"/>
  <c r="P884" i="34"/>
  <c r="Q884" i="34"/>
  <c r="R884" i="34"/>
  <c r="S884" i="34"/>
  <c r="T884" i="34"/>
  <c r="U884" i="34"/>
  <c r="V884" i="34"/>
  <c r="W884" i="34"/>
  <c r="X884" i="34"/>
  <c r="Y884" i="34"/>
  <c r="K885" i="34"/>
  <c r="L885" i="34"/>
  <c r="M885" i="34"/>
  <c r="N885" i="34"/>
  <c r="O885" i="34"/>
  <c r="P885" i="34"/>
  <c r="Q885" i="34"/>
  <c r="R885" i="34"/>
  <c r="S885" i="34"/>
  <c r="T885" i="34"/>
  <c r="U885" i="34"/>
  <c r="V885" i="34"/>
  <c r="W885" i="34"/>
  <c r="X885" i="34"/>
  <c r="Y885" i="34"/>
  <c r="K886" i="34"/>
  <c r="L886" i="34"/>
  <c r="M886" i="34"/>
  <c r="N886" i="34"/>
  <c r="O886" i="34"/>
  <c r="P886" i="34"/>
  <c r="Q886" i="34"/>
  <c r="R886" i="34"/>
  <c r="S886" i="34"/>
  <c r="T886" i="34"/>
  <c r="U886" i="34"/>
  <c r="V886" i="34"/>
  <c r="W886" i="34"/>
  <c r="X886" i="34"/>
  <c r="Y886" i="34"/>
  <c r="K887" i="34"/>
  <c r="L887" i="34"/>
  <c r="M887" i="34"/>
  <c r="N887" i="34"/>
  <c r="O887" i="34"/>
  <c r="P887" i="34"/>
  <c r="Q887" i="34"/>
  <c r="R887" i="34"/>
  <c r="S887" i="34"/>
  <c r="T887" i="34"/>
  <c r="U887" i="34"/>
  <c r="V887" i="34"/>
  <c r="W887" i="34"/>
  <c r="X887" i="34"/>
  <c r="Y887" i="34"/>
  <c r="K888" i="34"/>
  <c r="L888" i="34"/>
  <c r="M888" i="34"/>
  <c r="N888" i="34"/>
  <c r="O888" i="34"/>
  <c r="P888" i="34"/>
  <c r="Q888" i="34"/>
  <c r="R888" i="34"/>
  <c r="S888" i="34"/>
  <c r="T888" i="34"/>
  <c r="U888" i="34"/>
  <c r="V888" i="34"/>
  <c r="W888" i="34"/>
  <c r="X888" i="34"/>
  <c r="Y888" i="34"/>
  <c r="K889" i="34"/>
  <c r="L889" i="34"/>
  <c r="M889" i="34"/>
  <c r="N889" i="34"/>
  <c r="O889" i="34"/>
  <c r="P889" i="34"/>
  <c r="Q889" i="34"/>
  <c r="R889" i="34"/>
  <c r="S889" i="34"/>
  <c r="T889" i="34"/>
  <c r="U889" i="34"/>
  <c r="V889" i="34"/>
  <c r="W889" i="34"/>
  <c r="X889" i="34"/>
  <c r="Y889" i="34"/>
  <c r="K890" i="34"/>
  <c r="L890" i="34"/>
  <c r="M890" i="34"/>
  <c r="N890" i="34"/>
  <c r="O890" i="34"/>
  <c r="P890" i="34"/>
  <c r="Q890" i="34"/>
  <c r="R890" i="34"/>
  <c r="S890" i="34"/>
  <c r="T890" i="34"/>
  <c r="U890" i="34"/>
  <c r="V890" i="34"/>
  <c r="W890" i="34"/>
  <c r="X890" i="34"/>
  <c r="Y890" i="34"/>
  <c r="K891" i="34"/>
  <c r="L891" i="34"/>
  <c r="M891" i="34"/>
  <c r="N891" i="34"/>
  <c r="O891" i="34"/>
  <c r="P891" i="34"/>
  <c r="Q891" i="34"/>
  <c r="R891" i="34"/>
  <c r="S891" i="34"/>
  <c r="T891" i="34"/>
  <c r="U891" i="34"/>
  <c r="V891" i="34"/>
  <c r="W891" i="34"/>
  <c r="X891" i="34"/>
  <c r="Y891" i="34"/>
  <c r="K892" i="34"/>
  <c r="L892" i="34"/>
  <c r="M892" i="34"/>
  <c r="N892" i="34"/>
  <c r="O892" i="34"/>
  <c r="P892" i="34"/>
  <c r="Q892" i="34"/>
  <c r="R892" i="34"/>
  <c r="S892" i="34"/>
  <c r="T892" i="34"/>
  <c r="U892" i="34"/>
  <c r="V892" i="34"/>
  <c r="W892" i="34"/>
  <c r="X892" i="34"/>
  <c r="Y892" i="34"/>
  <c r="K893" i="34"/>
  <c r="L893" i="34"/>
  <c r="M893" i="34"/>
  <c r="N893" i="34"/>
  <c r="O893" i="34"/>
  <c r="P893" i="34"/>
  <c r="Q893" i="34"/>
  <c r="R893" i="34"/>
  <c r="S893" i="34"/>
  <c r="T893" i="34"/>
  <c r="U893" i="34"/>
  <c r="V893" i="34"/>
  <c r="W893" i="34"/>
  <c r="X893" i="34"/>
  <c r="Y893" i="34"/>
  <c r="K894" i="34"/>
  <c r="L894" i="34"/>
  <c r="M894" i="34"/>
  <c r="N894" i="34"/>
  <c r="O894" i="34"/>
  <c r="P894" i="34"/>
  <c r="Q894" i="34"/>
  <c r="R894" i="34"/>
  <c r="S894" i="34"/>
  <c r="T894" i="34"/>
  <c r="U894" i="34"/>
  <c r="V894" i="34"/>
  <c r="W894" i="34"/>
  <c r="X894" i="34"/>
  <c r="Y894" i="34"/>
  <c r="K895" i="34"/>
  <c r="L895" i="34"/>
  <c r="M895" i="34"/>
  <c r="N895" i="34"/>
  <c r="O895" i="34"/>
  <c r="P895" i="34"/>
  <c r="Q895" i="34"/>
  <c r="R895" i="34"/>
  <c r="S895" i="34"/>
  <c r="T895" i="34"/>
  <c r="U895" i="34"/>
  <c r="V895" i="34"/>
  <c r="W895" i="34"/>
  <c r="X895" i="34"/>
  <c r="Y895" i="34"/>
  <c r="K896" i="34"/>
  <c r="L896" i="34"/>
  <c r="M896" i="34"/>
  <c r="N896" i="34"/>
  <c r="O896" i="34"/>
  <c r="P896" i="34"/>
  <c r="Q896" i="34"/>
  <c r="R896" i="34"/>
  <c r="S896" i="34"/>
  <c r="T896" i="34"/>
  <c r="U896" i="34"/>
  <c r="V896" i="34"/>
  <c r="W896" i="34"/>
  <c r="X896" i="34"/>
  <c r="Y896" i="34"/>
  <c r="K897" i="34"/>
  <c r="L897" i="34"/>
  <c r="M897" i="34"/>
  <c r="N897" i="34"/>
  <c r="O897" i="34"/>
  <c r="P897" i="34"/>
  <c r="Q897" i="34"/>
  <c r="R897" i="34"/>
  <c r="S897" i="34"/>
  <c r="T897" i="34"/>
  <c r="U897" i="34"/>
  <c r="V897" i="34"/>
  <c r="W897" i="34"/>
  <c r="X897" i="34"/>
  <c r="Y897" i="34"/>
  <c r="K898" i="34"/>
  <c r="L898" i="34"/>
  <c r="M898" i="34"/>
  <c r="N898" i="34"/>
  <c r="O898" i="34"/>
  <c r="P898" i="34"/>
  <c r="Q898" i="34"/>
  <c r="R898" i="34"/>
  <c r="S898" i="34"/>
  <c r="T898" i="34"/>
  <c r="U898" i="34"/>
  <c r="V898" i="34"/>
  <c r="W898" i="34"/>
  <c r="X898" i="34"/>
  <c r="Y898" i="34"/>
  <c r="K899" i="34"/>
  <c r="L899" i="34"/>
  <c r="M899" i="34"/>
  <c r="N899" i="34"/>
  <c r="O899" i="34"/>
  <c r="P899" i="34"/>
  <c r="Q899" i="34"/>
  <c r="R899" i="34"/>
  <c r="S899" i="34"/>
  <c r="T899" i="34"/>
  <c r="U899" i="34"/>
  <c r="V899" i="34"/>
  <c r="W899" i="34"/>
  <c r="X899" i="34"/>
  <c r="Y899" i="34"/>
  <c r="K900" i="34"/>
  <c r="L900" i="34"/>
  <c r="M900" i="34"/>
  <c r="N900" i="34"/>
  <c r="O900" i="34"/>
  <c r="P900" i="34"/>
  <c r="Q900" i="34"/>
  <c r="R900" i="34"/>
  <c r="S900" i="34"/>
  <c r="T900" i="34"/>
  <c r="U900" i="34"/>
  <c r="V900" i="34"/>
  <c r="W900" i="34"/>
  <c r="X900" i="34"/>
  <c r="Y900" i="34"/>
  <c r="K901" i="34"/>
  <c r="L901" i="34"/>
  <c r="M901" i="34"/>
  <c r="N901" i="34"/>
  <c r="O901" i="34"/>
  <c r="P901" i="34"/>
  <c r="Q901" i="34"/>
  <c r="R901" i="34"/>
  <c r="S901" i="34"/>
  <c r="T901" i="34"/>
  <c r="U901" i="34"/>
  <c r="V901" i="34"/>
  <c r="W901" i="34"/>
  <c r="X901" i="34"/>
  <c r="Y901" i="34"/>
  <c r="K902" i="34"/>
  <c r="L902" i="34"/>
  <c r="M902" i="34"/>
  <c r="N902" i="34"/>
  <c r="O902" i="34"/>
  <c r="P902" i="34"/>
  <c r="Q902" i="34"/>
  <c r="R902" i="34"/>
  <c r="S902" i="34"/>
  <c r="T902" i="34"/>
  <c r="U902" i="34"/>
  <c r="V902" i="34"/>
  <c r="W902" i="34"/>
  <c r="X902" i="34"/>
  <c r="Y902" i="34"/>
  <c r="K903" i="34"/>
  <c r="L903" i="34"/>
  <c r="M903" i="34"/>
  <c r="N903" i="34"/>
  <c r="O903" i="34"/>
  <c r="P903" i="34"/>
  <c r="Q903" i="34"/>
  <c r="R903" i="34"/>
  <c r="S903" i="34"/>
  <c r="T903" i="34"/>
  <c r="U903" i="34"/>
  <c r="V903" i="34"/>
  <c r="W903" i="34"/>
  <c r="X903" i="34"/>
  <c r="Y903" i="34"/>
  <c r="K904" i="34"/>
  <c r="L904" i="34"/>
  <c r="M904" i="34"/>
  <c r="N904" i="34"/>
  <c r="O904" i="34"/>
  <c r="P904" i="34"/>
  <c r="Q904" i="34"/>
  <c r="R904" i="34"/>
  <c r="S904" i="34"/>
  <c r="T904" i="34"/>
  <c r="U904" i="34"/>
  <c r="V904" i="34"/>
  <c r="W904" i="34"/>
  <c r="X904" i="34"/>
  <c r="Y904" i="34"/>
  <c r="K905" i="34"/>
  <c r="L905" i="34"/>
  <c r="M905" i="34"/>
  <c r="N905" i="34"/>
  <c r="O905" i="34"/>
  <c r="P905" i="34"/>
  <c r="Q905" i="34"/>
  <c r="R905" i="34"/>
  <c r="S905" i="34"/>
  <c r="T905" i="34"/>
  <c r="U905" i="34"/>
  <c r="V905" i="34"/>
  <c r="W905" i="34"/>
  <c r="X905" i="34"/>
  <c r="Y905" i="34"/>
  <c r="K906" i="34"/>
  <c r="L906" i="34"/>
  <c r="M906" i="34"/>
  <c r="N906" i="34"/>
  <c r="O906" i="34"/>
  <c r="P906" i="34"/>
  <c r="Q906" i="34"/>
  <c r="R906" i="34"/>
  <c r="S906" i="34"/>
  <c r="T906" i="34"/>
  <c r="U906" i="34"/>
  <c r="V906" i="34"/>
  <c r="W906" i="34"/>
  <c r="X906" i="34"/>
  <c r="Y906" i="34"/>
  <c r="K907" i="34"/>
  <c r="L907" i="34"/>
  <c r="M907" i="34"/>
  <c r="N907" i="34"/>
  <c r="O907" i="34"/>
  <c r="P907" i="34"/>
  <c r="Q907" i="34"/>
  <c r="R907" i="34"/>
  <c r="S907" i="34"/>
  <c r="T907" i="34"/>
  <c r="U907" i="34"/>
  <c r="V907" i="34"/>
  <c r="W907" i="34"/>
  <c r="X907" i="34"/>
  <c r="Y907" i="34"/>
  <c r="K908" i="34"/>
  <c r="L908" i="34"/>
  <c r="M908" i="34"/>
  <c r="N908" i="34"/>
  <c r="O908" i="34"/>
  <c r="P908" i="34"/>
  <c r="Q908" i="34"/>
  <c r="R908" i="34"/>
  <c r="S908" i="34"/>
  <c r="T908" i="34"/>
  <c r="U908" i="34"/>
  <c r="V908" i="34"/>
  <c r="W908" i="34"/>
  <c r="X908" i="34"/>
  <c r="Y908" i="34"/>
  <c r="K909" i="34"/>
  <c r="L909" i="34"/>
  <c r="M909" i="34"/>
  <c r="N909" i="34"/>
  <c r="O909" i="34"/>
  <c r="P909" i="34"/>
  <c r="Q909" i="34"/>
  <c r="R909" i="34"/>
  <c r="S909" i="34"/>
  <c r="T909" i="34"/>
  <c r="U909" i="34"/>
  <c r="V909" i="34"/>
  <c r="W909" i="34"/>
  <c r="X909" i="34"/>
  <c r="Y909" i="34"/>
  <c r="K910" i="34"/>
  <c r="L910" i="34"/>
  <c r="M910" i="34"/>
  <c r="N910" i="34"/>
  <c r="O910" i="34"/>
  <c r="P910" i="34"/>
  <c r="Q910" i="34"/>
  <c r="R910" i="34"/>
  <c r="S910" i="34"/>
  <c r="T910" i="34"/>
  <c r="U910" i="34"/>
  <c r="V910" i="34"/>
  <c r="W910" i="34"/>
  <c r="X910" i="34"/>
  <c r="Y910" i="34"/>
  <c r="K911" i="34"/>
  <c r="L911" i="34"/>
  <c r="M911" i="34"/>
  <c r="N911" i="34"/>
  <c r="O911" i="34"/>
  <c r="P911" i="34"/>
  <c r="Q911" i="34"/>
  <c r="R911" i="34"/>
  <c r="S911" i="34"/>
  <c r="T911" i="34"/>
  <c r="U911" i="34"/>
  <c r="V911" i="34"/>
  <c r="W911" i="34"/>
  <c r="X911" i="34"/>
  <c r="Y911" i="34"/>
  <c r="K912" i="34"/>
  <c r="L912" i="34"/>
  <c r="M912" i="34"/>
  <c r="N912" i="34"/>
  <c r="O912" i="34"/>
  <c r="P912" i="34"/>
  <c r="Q912" i="34"/>
  <c r="R912" i="34"/>
  <c r="S912" i="34"/>
  <c r="T912" i="34"/>
  <c r="U912" i="34"/>
  <c r="V912" i="34"/>
  <c r="W912" i="34"/>
  <c r="X912" i="34"/>
  <c r="Y912" i="34"/>
  <c r="K913" i="34"/>
  <c r="L913" i="34"/>
  <c r="M913" i="34"/>
  <c r="N913" i="34"/>
  <c r="O913" i="34"/>
  <c r="P913" i="34"/>
  <c r="Q913" i="34"/>
  <c r="R913" i="34"/>
  <c r="S913" i="34"/>
  <c r="T913" i="34"/>
  <c r="U913" i="34"/>
  <c r="V913" i="34"/>
  <c r="W913" i="34"/>
  <c r="X913" i="34"/>
  <c r="Y913" i="34"/>
  <c r="K914" i="34"/>
  <c r="L914" i="34"/>
  <c r="M914" i="34"/>
  <c r="N914" i="34"/>
  <c r="O914" i="34"/>
  <c r="P914" i="34"/>
  <c r="Q914" i="34"/>
  <c r="R914" i="34"/>
  <c r="S914" i="34"/>
  <c r="T914" i="34"/>
  <c r="U914" i="34"/>
  <c r="V914" i="34"/>
  <c r="W914" i="34"/>
  <c r="X914" i="34"/>
  <c r="Y914" i="34"/>
  <c r="K915" i="34"/>
  <c r="L915" i="34"/>
  <c r="M915" i="34"/>
  <c r="N915" i="34"/>
  <c r="O915" i="34"/>
  <c r="P915" i="34"/>
  <c r="Q915" i="34"/>
  <c r="R915" i="34"/>
  <c r="S915" i="34"/>
  <c r="T915" i="34"/>
  <c r="U915" i="34"/>
  <c r="V915" i="34"/>
  <c r="W915" i="34"/>
  <c r="X915" i="34"/>
  <c r="Y915" i="34"/>
  <c r="K916" i="34"/>
  <c r="L916" i="34"/>
  <c r="M916" i="34"/>
  <c r="N916" i="34"/>
  <c r="O916" i="34"/>
  <c r="P916" i="34"/>
  <c r="Q916" i="34"/>
  <c r="R916" i="34"/>
  <c r="S916" i="34"/>
  <c r="T916" i="34"/>
  <c r="U916" i="34"/>
  <c r="V916" i="34"/>
  <c r="W916" i="34"/>
  <c r="X916" i="34"/>
  <c r="Y916" i="34"/>
  <c r="K917" i="34"/>
  <c r="L917" i="34"/>
  <c r="M917" i="34"/>
  <c r="N917" i="34"/>
  <c r="O917" i="34"/>
  <c r="P917" i="34"/>
  <c r="Q917" i="34"/>
  <c r="R917" i="34"/>
  <c r="S917" i="34"/>
  <c r="T917" i="34"/>
  <c r="U917" i="34"/>
  <c r="V917" i="34"/>
  <c r="W917" i="34"/>
  <c r="X917" i="34"/>
  <c r="Y917" i="34"/>
  <c r="K918" i="34"/>
  <c r="L918" i="34"/>
  <c r="M918" i="34"/>
  <c r="N918" i="34"/>
  <c r="O918" i="34"/>
  <c r="P918" i="34"/>
  <c r="Q918" i="34"/>
  <c r="R918" i="34"/>
  <c r="S918" i="34"/>
  <c r="T918" i="34"/>
  <c r="U918" i="34"/>
  <c r="V918" i="34"/>
  <c r="W918" i="34"/>
  <c r="X918" i="34"/>
  <c r="Y918" i="34"/>
  <c r="K919" i="34"/>
  <c r="L919" i="34"/>
  <c r="M919" i="34"/>
  <c r="N919" i="34"/>
  <c r="O919" i="34"/>
  <c r="P919" i="34"/>
  <c r="Q919" i="34"/>
  <c r="R919" i="34"/>
  <c r="S919" i="34"/>
  <c r="T919" i="34"/>
  <c r="U919" i="34"/>
  <c r="V919" i="34"/>
  <c r="W919" i="34"/>
  <c r="X919" i="34"/>
  <c r="Y919" i="34"/>
  <c r="K920" i="34"/>
  <c r="L920" i="34"/>
  <c r="M920" i="34"/>
  <c r="N920" i="34"/>
  <c r="O920" i="34"/>
  <c r="P920" i="34"/>
  <c r="Q920" i="34"/>
  <c r="R920" i="34"/>
  <c r="S920" i="34"/>
  <c r="T920" i="34"/>
  <c r="U920" i="34"/>
  <c r="V920" i="34"/>
  <c r="W920" i="34"/>
  <c r="X920" i="34"/>
  <c r="Y920" i="34"/>
  <c r="K921" i="34"/>
  <c r="L921" i="34"/>
  <c r="M921" i="34"/>
  <c r="N921" i="34"/>
  <c r="O921" i="34"/>
  <c r="P921" i="34"/>
  <c r="Q921" i="34"/>
  <c r="R921" i="34"/>
  <c r="S921" i="34"/>
  <c r="T921" i="34"/>
  <c r="U921" i="34"/>
  <c r="V921" i="34"/>
  <c r="W921" i="34"/>
  <c r="X921" i="34"/>
  <c r="Y921" i="34"/>
  <c r="K922" i="34"/>
  <c r="L922" i="34"/>
  <c r="M922" i="34"/>
  <c r="N922" i="34"/>
  <c r="O922" i="34"/>
  <c r="P922" i="34"/>
  <c r="Q922" i="34"/>
  <c r="R922" i="34"/>
  <c r="S922" i="34"/>
  <c r="T922" i="34"/>
  <c r="U922" i="34"/>
  <c r="V922" i="34"/>
  <c r="W922" i="34"/>
  <c r="X922" i="34"/>
  <c r="Y922" i="34"/>
  <c r="K923" i="34"/>
  <c r="L923" i="34"/>
  <c r="M923" i="34"/>
  <c r="N923" i="34"/>
  <c r="O923" i="34"/>
  <c r="P923" i="34"/>
  <c r="Q923" i="34"/>
  <c r="R923" i="34"/>
  <c r="S923" i="34"/>
  <c r="T923" i="34"/>
  <c r="U923" i="34"/>
  <c r="V923" i="34"/>
  <c r="W923" i="34"/>
  <c r="X923" i="34"/>
  <c r="Y923" i="34"/>
  <c r="K924" i="34"/>
  <c r="L924" i="34"/>
  <c r="M924" i="34"/>
  <c r="N924" i="34"/>
  <c r="O924" i="34"/>
  <c r="P924" i="34"/>
  <c r="Q924" i="34"/>
  <c r="R924" i="34"/>
  <c r="S924" i="34"/>
  <c r="T924" i="34"/>
  <c r="U924" i="34"/>
  <c r="V924" i="34"/>
  <c r="W924" i="34"/>
  <c r="X924" i="34"/>
  <c r="Y924" i="34"/>
  <c r="K925" i="34"/>
  <c r="L925" i="34"/>
  <c r="M925" i="34"/>
  <c r="N925" i="34"/>
  <c r="O925" i="34"/>
  <c r="P925" i="34"/>
  <c r="Q925" i="34"/>
  <c r="R925" i="34"/>
  <c r="S925" i="34"/>
  <c r="T925" i="34"/>
  <c r="U925" i="34"/>
  <c r="V925" i="34"/>
  <c r="W925" i="34"/>
  <c r="X925" i="34"/>
  <c r="Y925" i="34"/>
  <c r="K926" i="34"/>
  <c r="L926" i="34"/>
  <c r="M926" i="34"/>
  <c r="N926" i="34"/>
  <c r="O926" i="34"/>
  <c r="P926" i="34"/>
  <c r="Q926" i="34"/>
  <c r="R926" i="34"/>
  <c r="S926" i="34"/>
  <c r="T926" i="34"/>
  <c r="U926" i="34"/>
  <c r="V926" i="34"/>
  <c r="W926" i="34"/>
  <c r="X926" i="34"/>
  <c r="Y926" i="34"/>
  <c r="K927" i="34"/>
  <c r="L927" i="34"/>
  <c r="M927" i="34"/>
  <c r="N927" i="34"/>
  <c r="O927" i="34"/>
  <c r="P927" i="34"/>
  <c r="Q927" i="34"/>
  <c r="R927" i="34"/>
  <c r="S927" i="34"/>
  <c r="T927" i="34"/>
  <c r="U927" i="34"/>
  <c r="V927" i="34"/>
  <c r="W927" i="34"/>
  <c r="X927" i="34"/>
  <c r="Y927" i="34"/>
  <c r="K928" i="34"/>
  <c r="L928" i="34"/>
  <c r="M928" i="34"/>
  <c r="N928" i="34"/>
  <c r="O928" i="34"/>
  <c r="P928" i="34"/>
  <c r="Q928" i="34"/>
  <c r="R928" i="34"/>
  <c r="S928" i="34"/>
  <c r="T928" i="34"/>
  <c r="U928" i="34"/>
  <c r="V928" i="34"/>
  <c r="W928" i="34"/>
  <c r="X928" i="34"/>
  <c r="Y928" i="34"/>
  <c r="K929" i="34"/>
  <c r="L929" i="34"/>
  <c r="M929" i="34"/>
  <c r="N929" i="34"/>
  <c r="O929" i="34"/>
  <c r="P929" i="34"/>
  <c r="Q929" i="34"/>
  <c r="R929" i="34"/>
  <c r="S929" i="34"/>
  <c r="T929" i="34"/>
  <c r="U929" i="34"/>
  <c r="V929" i="34"/>
  <c r="W929" i="34"/>
  <c r="X929" i="34"/>
  <c r="Y929" i="34"/>
  <c r="K930" i="34"/>
  <c r="L930" i="34"/>
  <c r="M930" i="34"/>
  <c r="N930" i="34"/>
  <c r="O930" i="34"/>
  <c r="P930" i="34"/>
  <c r="Q930" i="34"/>
  <c r="R930" i="34"/>
  <c r="S930" i="34"/>
  <c r="T930" i="34"/>
  <c r="U930" i="34"/>
  <c r="V930" i="34"/>
  <c r="W930" i="34"/>
  <c r="X930" i="34"/>
  <c r="Y930" i="34"/>
  <c r="K931" i="34"/>
  <c r="L931" i="34"/>
  <c r="M931" i="34"/>
  <c r="N931" i="34"/>
  <c r="O931" i="34"/>
  <c r="P931" i="34"/>
  <c r="Q931" i="34"/>
  <c r="R931" i="34"/>
  <c r="S931" i="34"/>
  <c r="T931" i="34"/>
  <c r="U931" i="34"/>
  <c r="V931" i="34"/>
  <c r="W931" i="34"/>
  <c r="X931" i="34"/>
  <c r="Y931" i="34"/>
  <c r="K932" i="34"/>
  <c r="L932" i="34"/>
  <c r="M932" i="34"/>
  <c r="N932" i="34"/>
  <c r="O932" i="34"/>
  <c r="P932" i="34"/>
  <c r="Q932" i="34"/>
  <c r="R932" i="34"/>
  <c r="S932" i="34"/>
  <c r="T932" i="34"/>
  <c r="U932" i="34"/>
  <c r="V932" i="34"/>
  <c r="W932" i="34"/>
  <c r="X932" i="34"/>
  <c r="Y932" i="34"/>
  <c r="K933" i="34"/>
  <c r="L933" i="34"/>
  <c r="M933" i="34"/>
  <c r="N933" i="34"/>
  <c r="O933" i="34"/>
  <c r="P933" i="34"/>
  <c r="Q933" i="34"/>
  <c r="R933" i="34"/>
  <c r="S933" i="34"/>
  <c r="T933" i="34"/>
  <c r="U933" i="34"/>
  <c r="V933" i="34"/>
  <c r="W933" i="34"/>
  <c r="X933" i="34"/>
  <c r="Y933" i="34"/>
  <c r="K934" i="34"/>
  <c r="L934" i="34"/>
  <c r="M934" i="34"/>
  <c r="N934" i="34"/>
  <c r="O934" i="34"/>
  <c r="P934" i="34"/>
  <c r="Q934" i="34"/>
  <c r="R934" i="34"/>
  <c r="S934" i="34"/>
  <c r="T934" i="34"/>
  <c r="U934" i="34"/>
  <c r="V934" i="34"/>
  <c r="W934" i="34"/>
  <c r="X934" i="34"/>
  <c r="Y934" i="34"/>
  <c r="K935" i="34"/>
  <c r="L935" i="34"/>
  <c r="M935" i="34"/>
  <c r="N935" i="34"/>
  <c r="O935" i="34"/>
  <c r="P935" i="34"/>
  <c r="Q935" i="34"/>
  <c r="R935" i="34"/>
  <c r="S935" i="34"/>
  <c r="T935" i="34"/>
  <c r="U935" i="34"/>
  <c r="V935" i="34"/>
  <c r="W935" i="34"/>
  <c r="X935" i="34"/>
  <c r="Y935" i="34"/>
  <c r="K936" i="34"/>
  <c r="L936" i="34"/>
  <c r="M936" i="34"/>
  <c r="N936" i="34"/>
  <c r="O936" i="34"/>
  <c r="P936" i="34"/>
  <c r="Q936" i="34"/>
  <c r="R936" i="34"/>
  <c r="S936" i="34"/>
  <c r="T936" i="34"/>
  <c r="U936" i="34"/>
  <c r="V936" i="34"/>
  <c r="W936" i="34"/>
  <c r="X936" i="34"/>
  <c r="Y936" i="34"/>
  <c r="K937" i="34"/>
  <c r="L937" i="34"/>
  <c r="M937" i="34"/>
  <c r="N937" i="34"/>
  <c r="O937" i="34"/>
  <c r="P937" i="34"/>
  <c r="Q937" i="34"/>
  <c r="R937" i="34"/>
  <c r="S937" i="34"/>
  <c r="T937" i="34"/>
  <c r="U937" i="34"/>
  <c r="V937" i="34"/>
  <c r="W937" i="34"/>
  <c r="X937" i="34"/>
  <c r="Y937" i="34"/>
  <c r="K938" i="34"/>
  <c r="L938" i="34"/>
  <c r="M938" i="34"/>
  <c r="N938" i="34"/>
  <c r="O938" i="34"/>
  <c r="P938" i="34"/>
  <c r="Q938" i="34"/>
  <c r="R938" i="34"/>
  <c r="S938" i="34"/>
  <c r="T938" i="34"/>
  <c r="U938" i="34"/>
  <c r="V938" i="34"/>
  <c r="W938" i="34"/>
  <c r="X938" i="34"/>
  <c r="Y938" i="34"/>
  <c r="K939" i="34"/>
  <c r="L939" i="34"/>
  <c r="M939" i="34"/>
  <c r="N939" i="34"/>
  <c r="O939" i="34"/>
  <c r="P939" i="34"/>
  <c r="Q939" i="34"/>
  <c r="R939" i="34"/>
  <c r="S939" i="34"/>
  <c r="T939" i="34"/>
  <c r="U939" i="34"/>
  <c r="V939" i="34"/>
  <c r="W939" i="34"/>
  <c r="X939" i="34"/>
  <c r="Y939" i="34"/>
  <c r="K940" i="34"/>
  <c r="L940" i="34"/>
  <c r="M940" i="34"/>
  <c r="N940" i="34"/>
  <c r="O940" i="34"/>
  <c r="P940" i="34"/>
  <c r="Q940" i="34"/>
  <c r="R940" i="34"/>
  <c r="S940" i="34"/>
  <c r="T940" i="34"/>
  <c r="U940" i="34"/>
  <c r="V940" i="34"/>
  <c r="W940" i="34"/>
  <c r="X940" i="34"/>
  <c r="Y940" i="34"/>
  <c r="K941" i="34"/>
  <c r="L941" i="34"/>
  <c r="M941" i="34"/>
  <c r="N941" i="34"/>
  <c r="O941" i="34"/>
  <c r="P941" i="34"/>
  <c r="Q941" i="34"/>
  <c r="R941" i="34"/>
  <c r="S941" i="34"/>
  <c r="T941" i="34"/>
  <c r="U941" i="34"/>
  <c r="V941" i="34"/>
  <c r="W941" i="34"/>
  <c r="X941" i="34"/>
  <c r="Y941" i="34"/>
  <c r="K942" i="34"/>
  <c r="L942" i="34"/>
  <c r="M942" i="34"/>
  <c r="N942" i="34"/>
  <c r="O942" i="34"/>
  <c r="P942" i="34"/>
  <c r="Q942" i="34"/>
  <c r="R942" i="34"/>
  <c r="S942" i="34"/>
  <c r="T942" i="34"/>
  <c r="U942" i="34"/>
  <c r="V942" i="34"/>
  <c r="W942" i="34"/>
  <c r="X942" i="34"/>
  <c r="Y942" i="34"/>
  <c r="K943" i="34"/>
  <c r="L943" i="34"/>
  <c r="M943" i="34"/>
  <c r="N943" i="34"/>
  <c r="O943" i="34"/>
  <c r="P943" i="34"/>
  <c r="Q943" i="34"/>
  <c r="R943" i="34"/>
  <c r="S943" i="34"/>
  <c r="T943" i="34"/>
  <c r="U943" i="34"/>
  <c r="V943" i="34"/>
  <c r="W943" i="34"/>
  <c r="X943" i="34"/>
  <c r="Y943" i="34"/>
  <c r="K944" i="34"/>
  <c r="L944" i="34"/>
  <c r="M944" i="34"/>
  <c r="N944" i="34"/>
  <c r="O944" i="34"/>
  <c r="P944" i="34"/>
  <c r="Q944" i="34"/>
  <c r="R944" i="34"/>
  <c r="S944" i="34"/>
  <c r="T944" i="34"/>
  <c r="U944" i="34"/>
  <c r="V944" i="34"/>
  <c r="W944" i="34"/>
  <c r="X944" i="34"/>
  <c r="Y944" i="34"/>
  <c r="K945" i="34"/>
  <c r="L945" i="34"/>
  <c r="M945" i="34"/>
  <c r="N945" i="34"/>
  <c r="O945" i="34"/>
  <c r="P945" i="34"/>
  <c r="Q945" i="34"/>
  <c r="R945" i="34"/>
  <c r="S945" i="34"/>
  <c r="T945" i="34"/>
  <c r="U945" i="34"/>
  <c r="V945" i="34"/>
  <c r="W945" i="34"/>
  <c r="X945" i="34"/>
  <c r="Y945" i="34"/>
  <c r="K946" i="34"/>
  <c r="L946" i="34"/>
  <c r="M946" i="34"/>
  <c r="N946" i="34"/>
  <c r="O946" i="34"/>
  <c r="P946" i="34"/>
  <c r="Q946" i="34"/>
  <c r="R946" i="34"/>
  <c r="S946" i="34"/>
  <c r="T946" i="34"/>
  <c r="U946" i="34"/>
  <c r="V946" i="34"/>
  <c r="W946" i="34"/>
  <c r="X946" i="34"/>
  <c r="Y946" i="34"/>
  <c r="K947" i="34"/>
  <c r="L947" i="34"/>
  <c r="M947" i="34"/>
  <c r="N947" i="34"/>
  <c r="O947" i="34"/>
  <c r="P947" i="34"/>
  <c r="Q947" i="34"/>
  <c r="R947" i="34"/>
  <c r="S947" i="34"/>
  <c r="T947" i="34"/>
  <c r="U947" i="34"/>
  <c r="V947" i="34"/>
  <c r="W947" i="34"/>
  <c r="X947" i="34"/>
  <c r="Y947" i="34"/>
  <c r="K948" i="34"/>
  <c r="L948" i="34"/>
  <c r="M948" i="34"/>
  <c r="N948" i="34"/>
  <c r="O948" i="34"/>
  <c r="P948" i="34"/>
  <c r="Q948" i="34"/>
  <c r="R948" i="34"/>
  <c r="S948" i="34"/>
  <c r="T948" i="34"/>
  <c r="U948" i="34"/>
  <c r="V948" i="34"/>
  <c r="W948" i="34"/>
  <c r="X948" i="34"/>
  <c r="Y948" i="34"/>
  <c r="K949" i="34"/>
  <c r="L949" i="34"/>
  <c r="M949" i="34"/>
  <c r="N949" i="34"/>
  <c r="O949" i="34"/>
  <c r="P949" i="34"/>
  <c r="Q949" i="34"/>
  <c r="R949" i="34"/>
  <c r="S949" i="34"/>
  <c r="T949" i="34"/>
  <c r="U949" i="34"/>
  <c r="V949" i="34"/>
  <c r="W949" i="34"/>
  <c r="X949" i="34"/>
  <c r="Y949" i="34"/>
  <c r="K950" i="34"/>
  <c r="L950" i="34"/>
  <c r="M950" i="34"/>
  <c r="N950" i="34"/>
  <c r="O950" i="34"/>
  <c r="P950" i="34"/>
  <c r="Q950" i="34"/>
  <c r="R950" i="34"/>
  <c r="S950" i="34"/>
  <c r="T950" i="34"/>
  <c r="U950" i="34"/>
  <c r="V950" i="34"/>
  <c r="W950" i="34"/>
  <c r="X950" i="34"/>
  <c r="Y950" i="34"/>
  <c r="K951" i="34"/>
  <c r="L951" i="34"/>
  <c r="M951" i="34"/>
  <c r="N951" i="34"/>
  <c r="O951" i="34"/>
  <c r="P951" i="34"/>
  <c r="Q951" i="34"/>
  <c r="R951" i="34"/>
  <c r="S951" i="34"/>
  <c r="T951" i="34"/>
  <c r="U951" i="34"/>
  <c r="V951" i="34"/>
  <c r="W951" i="34"/>
  <c r="X951" i="34"/>
  <c r="Y951" i="34"/>
  <c r="K952" i="34"/>
  <c r="L952" i="34"/>
  <c r="M952" i="34"/>
  <c r="N952" i="34"/>
  <c r="O952" i="34"/>
  <c r="P952" i="34"/>
  <c r="Q952" i="34"/>
  <c r="R952" i="34"/>
  <c r="S952" i="34"/>
  <c r="T952" i="34"/>
  <c r="U952" i="34"/>
  <c r="V952" i="34"/>
  <c r="W952" i="34"/>
  <c r="X952" i="34"/>
  <c r="Y952" i="34"/>
  <c r="K953" i="34"/>
  <c r="L953" i="34"/>
  <c r="M953" i="34"/>
  <c r="N953" i="34"/>
  <c r="O953" i="34"/>
  <c r="P953" i="34"/>
  <c r="Q953" i="34"/>
  <c r="R953" i="34"/>
  <c r="S953" i="34"/>
  <c r="T953" i="34"/>
  <c r="U953" i="34"/>
  <c r="V953" i="34"/>
  <c r="W953" i="34"/>
  <c r="X953" i="34"/>
  <c r="Y953" i="34"/>
  <c r="K954" i="34"/>
  <c r="L954" i="34"/>
  <c r="M954" i="34"/>
  <c r="N954" i="34"/>
  <c r="O954" i="34"/>
  <c r="P954" i="34"/>
  <c r="Q954" i="34"/>
  <c r="R954" i="34"/>
  <c r="S954" i="34"/>
  <c r="T954" i="34"/>
  <c r="U954" i="34"/>
  <c r="V954" i="34"/>
  <c r="W954" i="34"/>
  <c r="X954" i="34"/>
  <c r="Y954" i="34"/>
  <c r="K955" i="34"/>
  <c r="L955" i="34"/>
  <c r="M955" i="34"/>
  <c r="N955" i="34"/>
  <c r="O955" i="34"/>
  <c r="P955" i="34"/>
  <c r="Q955" i="34"/>
  <c r="R955" i="34"/>
  <c r="S955" i="34"/>
  <c r="T955" i="34"/>
  <c r="U955" i="34"/>
  <c r="V955" i="34"/>
  <c r="W955" i="34"/>
  <c r="X955" i="34"/>
  <c r="Y955" i="34"/>
  <c r="K956" i="34"/>
  <c r="L956" i="34"/>
  <c r="M956" i="34"/>
  <c r="N956" i="34"/>
  <c r="O956" i="34"/>
  <c r="P956" i="34"/>
  <c r="Q956" i="34"/>
  <c r="R956" i="34"/>
  <c r="S956" i="34"/>
  <c r="T956" i="34"/>
  <c r="U956" i="34"/>
  <c r="V956" i="34"/>
  <c r="W956" i="34"/>
  <c r="X956" i="34"/>
  <c r="Y956" i="34"/>
  <c r="K957" i="34"/>
  <c r="L957" i="34"/>
  <c r="M957" i="34"/>
  <c r="N957" i="34"/>
  <c r="O957" i="34"/>
  <c r="P957" i="34"/>
  <c r="Q957" i="34"/>
  <c r="R957" i="34"/>
  <c r="S957" i="34"/>
  <c r="T957" i="34"/>
  <c r="U957" i="34"/>
  <c r="V957" i="34"/>
  <c r="W957" i="34"/>
  <c r="X957" i="34"/>
  <c r="Y957" i="34"/>
  <c r="K958" i="34"/>
  <c r="L958" i="34"/>
  <c r="M958" i="34"/>
  <c r="N958" i="34"/>
  <c r="O958" i="34"/>
  <c r="P958" i="34"/>
  <c r="Q958" i="34"/>
  <c r="R958" i="34"/>
  <c r="S958" i="34"/>
  <c r="T958" i="34"/>
  <c r="U958" i="34"/>
  <c r="V958" i="34"/>
  <c r="W958" i="34"/>
  <c r="X958" i="34"/>
  <c r="Y958" i="34"/>
  <c r="K959" i="34"/>
  <c r="L959" i="34"/>
  <c r="M959" i="34"/>
  <c r="N959" i="34"/>
  <c r="O959" i="34"/>
  <c r="P959" i="34"/>
  <c r="Q959" i="34"/>
  <c r="R959" i="34"/>
  <c r="S959" i="34"/>
  <c r="T959" i="34"/>
  <c r="U959" i="34"/>
  <c r="V959" i="34"/>
  <c r="W959" i="34"/>
  <c r="X959" i="34"/>
  <c r="Y959" i="34"/>
  <c r="K960" i="34"/>
  <c r="L960" i="34"/>
  <c r="M960" i="34"/>
  <c r="N960" i="34"/>
  <c r="O960" i="34"/>
  <c r="P960" i="34"/>
  <c r="Q960" i="34"/>
  <c r="R960" i="34"/>
  <c r="S960" i="34"/>
  <c r="T960" i="34"/>
  <c r="U960" i="34"/>
  <c r="V960" i="34"/>
  <c r="W960" i="34"/>
  <c r="X960" i="34"/>
  <c r="Y960" i="34"/>
  <c r="K961" i="34"/>
  <c r="L961" i="34"/>
  <c r="M961" i="34"/>
  <c r="N961" i="34"/>
  <c r="O961" i="34"/>
  <c r="P961" i="34"/>
  <c r="Q961" i="34"/>
  <c r="R961" i="34"/>
  <c r="S961" i="34"/>
  <c r="T961" i="34"/>
  <c r="U961" i="34"/>
  <c r="V961" i="34"/>
  <c r="W961" i="34"/>
  <c r="X961" i="34"/>
  <c r="Y961" i="34"/>
  <c r="K962" i="34"/>
  <c r="L962" i="34"/>
  <c r="M962" i="34"/>
  <c r="N962" i="34"/>
  <c r="O962" i="34"/>
  <c r="P962" i="34"/>
  <c r="Q962" i="34"/>
  <c r="R962" i="34"/>
  <c r="S962" i="34"/>
  <c r="T962" i="34"/>
  <c r="U962" i="34"/>
  <c r="V962" i="34"/>
  <c r="W962" i="34"/>
  <c r="X962" i="34"/>
  <c r="Y962" i="34"/>
  <c r="K963" i="34"/>
  <c r="L963" i="34"/>
  <c r="M963" i="34"/>
  <c r="N963" i="34"/>
  <c r="O963" i="34"/>
  <c r="P963" i="34"/>
  <c r="Q963" i="34"/>
  <c r="R963" i="34"/>
  <c r="S963" i="34"/>
  <c r="T963" i="34"/>
  <c r="U963" i="34"/>
  <c r="V963" i="34"/>
  <c r="W963" i="34"/>
  <c r="X963" i="34"/>
  <c r="Y963" i="34"/>
  <c r="K964" i="34"/>
  <c r="L964" i="34"/>
  <c r="M964" i="34"/>
  <c r="N964" i="34"/>
  <c r="O964" i="34"/>
  <c r="P964" i="34"/>
  <c r="Q964" i="34"/>
  <c r="R964" i="34"/>
  <c r="S964" i="34"/>
  <c r="T964" i="34"/>
  <c r="U964" i="34"/>
  <c r="V964" i="34"/>
  <c r="W964" i="34"/>
  <c r="X964" i="34"/>
  <c r="Y964" i="34"/>
  <c r="K965" i="34"/>
  <c r="L965" i="34"/>
  <c r="M965" i="34"/>
  <c r="N965" i="34"/>
  <c r="O965" i="34"/>
  <c r="P965" i="34"/>
  <c r="Q965" i="34"/>
  <c r="R965" i="34"/>
  <c r="S965" i="34"/>
  <c r="T965" i="34"/>
  <c r="U965" i="34"/>
  <c r="V965" i="34"/>
  <c r="W965" i="34"/>
  <c r="X965" i="34"/>
  <c r="Y965" i="34"/>
  <c r="K966" i="34"/>
  <c r="L966" i="34"/>
  <c r="M966" i="34"/>
  <c r="N966" i="34"/>
  <c r="O966" i="34"/>
  <c r="P966" i="34"/>
  <c r="Q966" i="34"/>
  <c r="R966" i="34"/>
  <c r="S966" i="34"/>
  <c r="T966" i="34"/>
  <c r="U966" i="34"/>
  <c r="V966" i="34"/>
  <c r="W966" i="34"/>
  <c r="X966" i="34"/>
  <c r="Y966" i="34"/>
  <c r="K967" i="34"/>
  <c r="L967" i="34"/>
  <c r="M967" i="34"/>
  <c r="N967" i="34"/>
  <c r="O967" i="34"/>
  <c r="P967" i="34"/>
  <c r="Q967" i="34"/>
  <c r="R967" i="34"/>
  <c r="S967" i="34"/>
  <c r="T967" i="34"/>
  <c r="U967" i="34"/>
  <c r="V967" i="34"/>
  <c r="W967" i="34"/>
  <c r="X967" i="34"/>
  <c r="Y967" i="34"/>
  <c r="K968" i="34"/>
  <c r="L968" i="34"/>
  <c r="M968" i="34"/>
  <c r="N968" i="34"/>
  <c r="O968" i="34"/>
  <c r="P968" i="34"/>
  <c r="Q968" i="34"/>
  <c r="R968" i="34"/>
  <c r="S968" i="34"/>
  <c r="T968" i="34"/>
  <c r="U968" i="34"/>
  <c r="V968" i="34"/>
  <c r="W968" i="34"/>
  <c r="X968" i="34"/>
  <c r="Y968" i="34"/>
  <c r="K969" i="34"/>
  <c r="L969" i="34"/>
  <c r="M969" i="34"/>
  <c r="N969" i="34"/>
  <c r="O969" i="34"/>
  <c r="P969" i="34"/>
  <c r="Q969" i="34"/>
  <c r="R969" i="34"/>
  <c r="S969" i="34"/>
  <c r="T969" i="34"/>
  <c r="U969" i="34"/>
  <c r="V969" i="34"/>
  <c r="W969" i="34"/>
  <c r="X969" i="34"/>
  <c r="Y969" i="34"/>
  <c r="K970" i="34"/>
  <c r="L970" i="34"/>
  <c r="M970" i="34"/>
  <c r="N970" i="34"/>
  <c r="O970" i="34"/>
  <c r="P970" i="34"/>
  <c r="Q970" i="34"/>
  <c r="R970" i="34"/>
  <c r="S970" i="34"/>
  <c r="T970" i="34"/>
  <c r="U970" i="34"/>
  <c r="V970" i="34"/>
  <c r="W970" i="34"/>
  <c r="X970" i="34"/>
  <c r="Y970" i="34"/>
  <c r="K971" i="34"/>
  <c r="L971" i="34"/>
  <c r="M971" i="34"/>
  <c r="N971" i="34"/>
  <c r="O971" i="34"/>
  <c r="P971" i="34"/>
  <c r="Q971" i="34"/>
  <c r="R971" i="34"/>
  <c r="S971" i="34"/>
  <c r="T971" i="34"/>
  <c r="U971" i="34"/>
  <c r="V971" i="34"/>
  <c r="W971" i="34"/>
  <c r="X971" i="34"/>
  <c r="Y971" i="34"/>
  <c r="K972" i="34"/>
  <c r="L972" i="34"/>
  <c r="M972" i="34"/>
  <c r="N972" i="34"/>
  <c r="O972" i="34"/>
  <c r="P972" i="34"/>
  <c r="Q972" i="34"/>
  <c r="R972" i="34"/>
  <c r="S972" i="34"/>
  <c r="T972" i="34"/>
  <c r="U972" i="34"/>
  <c r="V972" i="34"/>
  <c r="W972" i="34"/>
  <c r="X972" i="34"/>
  <c r="Y972" i="34"/>
  <c r="K973" i="34"/>
  <c r="L973" i="34"/>
  <c r="M973" i="34"/>
  <c r="N973" i="34"/>
  <c r="O973" i="34"/>
  <c r="P973" i="34"/>
  <c r="Q973" i="34"/>
  <c r="R973" i="34"/>
  <c r="S973" i="34"/>
  <c r="T973" i="34"/>
  <c r="U973" i="34"/>
  <c r="V973" i="34"/>
  <c r="W973" i="34"/>
  <c r="X973" i="34"/>
  <c r="Y973" i="34"/>
  <c r="K974" i="34"/>
  <c r="L974" i="34"/>
  <c r="M974" i="34"/>
  <c r="N974" i="34"/>
  <c r="O974" i="34"/>
  <c r="P974" i="34"/>
  <c r="Q974" i="34"/>
  <c r="R974" i="34"/>
  <c r="S974" i="34"/>
  <c r="T974" i="34"/>
  <c r="U974" i="34"/>
  <c r="V974" i="34"/>
  <c r="W974" i="34"/>
  <c r="X974" i="34"/>
  <c r="Y974" i="34"/>
  <c r="K975" i="34"/>
  <c r="L975" i="34"/>
  <c r="M975" i="34"/>
  <c r="N975" i="34"/>
  <c r="O975" i="34"/>
  <c r="P975" i="34"/>
  <c r="Q975" i="34"/>
  <c r="R975" i="34"/>
  <c r="S975" i="34"/>
  <c r="T975" i="34"/>
  <c r="U975" i="34"/>
  <c r="V975" i="34"/>
  <c r="W975" i="34"/>
  <c r="X975" i="34"/>
  <c r="Y975" i="34"/>
  <c r="K976" i="34"/>
  <c r="L976" i="34"/>
  <c r="M976" i="34"/>
  <c r="N976" i="34"/>
  <c r="O976" i="34"/>
  <c r="P976" i="34"/>
  <c r="Q976" i="34"/>
  <c r="R976" i="34"/>
  <c r="S976" i="34"/>
  <c r="T976" i="34"/>
  <c r="U976" i="34"/>
  <c r="V976" i="34"/>
  <c r="W976" i="34"/>
  <c r="X976" i="34"/>
  <c r="Y976" i="34"/>
  <c r="K977" i="34"/>
  <c r="L977" i="34"/>
  <c r="M977" i="34"/>
  <c r="N977" i="34"/>
  <c r="O977" i="34"/>
  <c r="P977" i="34"/>
  <c r="Q977" i="34"/>
  <c r="R977" i="34"/>
  <c r="S977" i="34"/>
  <c r="T977" i="34"/>
  <c r="U977" i="34"/>
  <c r="V977" i="34"/>
  <c r="W977" i="34"/>
  <c r="X977" i="34"/>
  <c r="Y977" i="34"/>
  <c r="K978" i="34"/>
  <c r="L978" i="34"/>
  <c r="M978" i="34"/>
  <c r="N978" i="34"/>
  <c r="O978" i="34"/>
  <c r="P978" i="34"/>
  <c r="Q978" i="34"/>
  <c r="R978" i="34"/>
  <c r="S978" i="34"/>
  <c r="T978" i="34"/>
  <c r="U978" i="34"/>
  <c r="V978" i="34"/>
  <c r="W978" i="34"/>
  <c r="X978" i="34"/>
  <c r="Y978" i="34"/>
  <c r="K979" i="34"/>
  <c r="L979" i="34"/>
  <c r="M979" i="34"/>
  <c r="N979" i="34"/>
  <c r="O979" i="34"/>
  <c r="P979" i="34"/>
  <c r="Q979" i="34"/>
  <c r="R979" i="34"/>
  <c r="S979" i="34"/>
  <c r="T979" i="34"/>
  <c r="U979" i="34"/>
  <c r="V979" i="34"/>
  <c r="W979" i="34"/>
  <c r="X979" i="34"/>
  <c r="Y979" i="34"/>
  <c r="K980" i="34"/>
  <c r="L980" i="34"/>
  <c r="M980" i="34"/>
  <c r="N980" i="34"/>
  <c r="O980" i="34"/>
  <c r="P980" i="34"/>
  <c r="Q980" i="34"/>
  <c r="R980" i="34"/>
  <c r="S980" i="34"/>
  <c r="T980" i="34"/>
  <c r="U980" i="34"/>
  <c r="V980" i="34"/>
  <c r="W980" i="34"/>
  <c r="X980" i="34"/>
  <c r="Y980" i="34"/>
  <c r="K981" i="34"/>
  <c r="L981" i="34"/>
  <c r="M981" i="34"/>
  <c r="N981" i="34"/>
  <c r="O981" i="34"/>
  <c r="P981" i="34"/>
  <c r="Q981" i="34"/>
  <c r="R981" i="34"/>
  <c r="S981" i="34"/>
  <c r="T981" i="34"/>
  <c r="U981" i="34"/>
  <c r="V981" i="34"/>
  <c r="W981" i="34"/>
  <c r="X981" i="34"/>
  <c r="Y981" i="34"/>
  <c r="K982" i="34"/>
  <c r="L982" i="34"/>
  <c r="M982" i="34"/>
  <c r="N982" i="34"/>
  <c r="O982" i="34"/>
  <c r="P982" i="34"/>
  <c r="Q982" i="34"/>
  <c r="R982" i="34"/>
  <c r="S982" i="34"/>
  <c r="T982" i="34"/>
  <c r="U982" i="34"/>
  <c r="V982" i="34"/>
  <c r="W982" i="34"/>
  <c r="X982" i="34"/>
  <c r="Y982" i="34"/>
  <c r="K983" i="34"/>
  <c r="L983" i="34"/>
  <c r="M983" i="34"/>
  <c r="N983" i="34"/>
  <c r="O983" i="34"/>
  <c r="P983" i="34"/>
  <c r="Q983" i="34"/>
  <c r="R983" i="34"/>
  <c r="S983" i="34"/>
  <c r="T983" i="34"/>
  <c r="U983" i="34"/>
  <c r="V983" i="34"/>
  <c r="W983" i="34"/>
  <c r="X983" i="34"/>
  <c r="Y983" i="34"/>
  <c r="K984" i="34"/>
  <c r="L984" i="34"/>
  <c r="M984" i="34"/>
  <c r="N984" i="34"/>
  <c r="O984" i="34"/>
  <c r="P984" i="34"/>
  <c r="Q984" i="34"/>
  <c r="R984" i="34"/>
  <c r="S984" i="34"/>
  <c r="T984" i="34"/>
  <c r="U984" i="34"/>
  <c r="V984" i="34"/>
  <c r="W984" i="34"/>
  <c r="X984" i="34"/>
  <c r="Y984" i="34"/>
  <c r="K985" i="34"/>
  <c r="L985" i="34"/>
  <c r="M985" i="34"/>
  <c r="N985" i="34"/>
  <c r="O985" i="34"/>
  <c r="P985" i="34"/>
  <c r="Q985" i="34"/>
  <c r="R985" i="34"/>
  <c r="S985" i="34"/>
  <c r="T985" i="34"/>
  <c r="U985" i="34"/>
  <c r="V985" i="34"/>
  <c r="W985" i="34"/>
  <c r="X985" i="34"/>
  <c r="Y985" i="34"/>
  <c r="K986" i="34"/>
  <c r="L986" i="34"/>
  <c r="M986" i="34"/>
  <c r="N986" i="34"/>
  <c r="O986" i="34"/>
  <c r="P986" i="34"/>
  <c r="Q986" i="34"/>
  <c r="R986" i="34"/>
  <c r="S986" i="34"/>
  <c r="T986" i="34"/>
  <c r="U986" i="34"/>
  <c r="V986" i="34"/>
  <c r="W986" i="34"/>
  <c r="X986" i="34"/>
  <c r="Y986" i="34"/>
  <c r="K987" i="34"/>
  <c r="L987" i="34"/>
  <c r="M987" i="34"/>
  <c r="N987" i="34"/>
  <c r="O987" i="34"/>
  <c r="P987" i="34"/>
  <c r="Q987" i="34"/>
  <c r="R987" i="34"/>
  <c r="S987" i="34"/>
  <c r="T987" i="34"/>
  <c r="U987" i="34"/>
  <c r="V987" i="34"/>
  <c r="W987" i="34"/>
  <c r="X987" i="34"/>
  <c r="Y987" i="34"/>
  <c r="K988" i="34"/>
  <c r="L988" i="34"/>
  <c r="M988" i="34"/>
  <c r="N988" i="34"/>
  <c r="O988" i="34"/>
  <c r="P988" i="34"/>
  <c r="Q988" i="34"/>
  <c r="R988" i="34"/>
  <c r="S988" i="34"/>
  <c r="T988" i="34"/>
  <c r="U988" i="34"/>
  <c r="V988" i="34"/>
  <c r="W988" i="34"/>
  <c r="X988" i="34"/>
  <c r="Y988" i="34"/>
  <c r="K989" i="34"/>
  <c r="L989" i="34"/>
  <c r="M989" i="34"/>
  <c r="N989" i="34"/>
  <c r="O989" i="34"/>
  <c r="P989" i="34"/>
  <c r="Q989" i="34"/>
  <c r="R989" i="34"/>
  <c r="S989" i="34"/>
  <c r="T989" i="34"/>
  <c r="U989" i="34"/>
  <c r="V989" i="34"/>
  <c r="W989" i="34"/>
  <c r="X989" i="34"/>
  <c r="Y989" i="34"/>
  <c r="K990" i="34"/>
  <c r="L990" i="34"/>
  <c r="M990" i="34"/>
  <c r="N990" i="34"/>
  <c r="O990" i="34"/>
  <c r="P990" i="34"/>
  <c r="Q990" i="34"/>
  <c r="R990" i="34"/>
  <c r="S990" i="34"/>
  <c r="T990" i="34"/>
  <c r="U990" i="34"/>
  <c r="V990" i="34"/>
  <c r="W990" i="34"/>
  <c r="X990" i="34"/>
  <c r="Y990" i="34"/>
  <c r="K991" i="34"/>
  <c r="L991" i="34"/>
  <c r="M991" i="34"/>
  <c r="N991" i="34"/>
  <c r="O991" i="34"/>
  <c r="P991" i="34"/>
  <c r="Q991" i="34"/>
  <c r="R991" i="34"/>
  <c r="S991" i="34"/>
  <c r="T991" i="34"/>
  <c r="U991" i="34"/>
  <c r="V991" i="34"/>
  <c r="W991" i="34"/>
  <c r="X991" i="34"/>
  <c r="Y991" i="34"/>
  <c r="K992" i="34"/>
  <c r="L992" i="34"/>
  <c r="M992" i="34"/>
  <c r="N992" i="34"/>
  <c r="O992" i="34"/>
  <c r="P992" i="34"/>
  <c r="Q992" i="34"/>
  <c r="R992" i="34"/>
  <c r="S992" i="34"/>
  <c r="T992" i="34"/>
  <c r="U992" i="34"/>
  <c r="V992" i="34"/>
  <c r="W992" i="34"/>
  <c r="X992" i="34"/>
  <c r="Y992" i="34"/>
  <c r="K993" i="34"/>
  <c r="L993" i="34"/>
  <c r="M993" i="34"/>
  <c r="N993" i="34"/>
  <c r="O993" i="34"/>
  <c r="P993" i="34"/>
  <c r="Q993" i="34"/>
  <c r="R993" i="34"/>
  <c r="S993" i="34"/>
  <c r="T993" i="34"/>
  <c r="U993" i="34"/>
  <c r="V993" i="34"/>
  <c r="W993" i="34"/>
  <c r="X993" i="34"/>
  <c r="Y993" i="34"/>
  <c r="K994" i="34"/>
  <c r="L994" i="34"/>
  <c r="M994" i="34"/>
  <c r="N994" i="34"/>
  <c r="O994" i="34"/>
  <c r="P994" i="34"/>
  <c r="Q994" i="34"/>
  <c r="R994" i="34"/>
  <c r="S994" i="34"/>
  <c r="T994" i="34"/>
  <c r="U994" i="34"/>
  <c r="V994" i="34"/>
  <c r="W994" i="34"/>
  <c r="X994" i="34"/>
  <c r="Y994" i="34"/>
  <c r="K995" i="34"/>
  <c r="L995" i="34"/>
  <c r="M995" i="34"/>
  <c r="N995" i="34"/>
  <c r="O995" i="34"/>
  <c r="P995" i="34"/>
  <c r="Q995" i="34"/>
  <c r="R995" i="34"/>
  <c r="S995" i="34"/>
  <c r="T995" i="34"/>
  <c r="U995" i="34"/>
  <c r="V995" i="34"/>
  <c r="W995" i="34"/>
  <c r="X995" i="34"/>
  <c r="Y995" i="34"/>
  <c r="K996" i="34"/>
  <c r="L996" i="34"/>
  <c r="M996" i="34"/>
  <c r="N996" i="34"/>
  <c r="O996" i="34"/>
  <c r="P996" i="34"/>
  <c r="Q996" i="34"/>
  <c r="R996" i="34"/>
  <c r="S996" i="34"/>
  <c r="T996" i="34"/>
  <c r="U996" i="34"/>
  <c r="V996" i="34"/>
  <c r="W996" i="34"/>
  <c r="X996" i="34"/>
  <c r="Y996" i="34"/>
  <c r="K997" i="34"/>
  <c r="L997" i="34"/>
  <c r="M997" i="34"/>
  <c r="N997" i="34"/>
  <c r="O997" i="34"/>
  <c r="P997" i="34"/>
  <c r="Q997" i="34"/>
  <c r="R997" i="34"/>
  <c r="S997" i="34"/>
  <c r="T997" i="34"/>
  <c r="U997" i="34"/>
  <c r="V997" i="34"/>
  <c r="W997" i="34"/>
  <c r="X997" i="34"/>
  <c r="Y997" i="34"/>
  <c r="K998" i="34"/>
  <c r="L998" i="34"/>
  <c r="M998" i="34"/>
  <c r="N998" i="34"/>
  <c r="O998" i="34"/>
  <c r="P998" i="34"/>
  <c r="Q998" i="34"/>
  <c r="R998" i="34"/>
  <c r="S998" i="34"/>
  <c r="T998" i="34"/>
  <c r="U998" i="34"/>
  <c r="V998" i="34"/>
  <c r="W998" i="34"/>
  <c r="X998" i="34"/>
  <c r="Y998" i="34"/>
  <c r="K999" i="34"/>
  <c r="L999" i="34"/>
  <c r="M999" i="34"/>
  <c r="N999" i="34"/>
  <c r="O999" i="34"/>
  <c r="P999" i="34"/>
  <c r="Q999" i="34"/>
  <c r="R999" i="34"/>
  <c r="S999" i="34"/>
  <c r="T999" i="34"/>
  <c r="U999" i="34"/>
  <c r="V999" i="34"/>
  <c r="W999" i="34"/>
  <c r="X999" i="34"/>
  <c r="Y999" i="34"/>
  <c r="K1000" i="34"/>
  <c r="L1000" i="34"/>
  <c r="M1000" i="34"/>
  <c r="N1000" i="34"/>
  <c r="O1000" i="34"/>
  <c r="P1000" i="34"/>
  <c r="Q1000" i="34"/>
  <c r="R1000" i="34"/>
  <c r="S1000" i="34"/>
  <c r="T1000" i="34"/>
  <c r="U1000" i="34"/>
  <c r="V1000" i="34"/>
  <c r="W1000" i="34"/>
  <c r="X1000" i="34"/>
  <c r="Y1000" i="34"/>
  <c r="K1001" i="34"/>
  <c r="L1001" i="34"/>
  <c r="M1001" i="34"/>
  <c r="N1001" i="34"/>
  <c r="O1001" i="34"/>
  <c r="P1001" i="34"/>
  <c r="Q1001" i="34"/>
  <c r="R1001" i="34"/>
  <c r="S1001" i="34"/>
  <c r="T1001" i="34"/>
  <c r="U1001" i="34"/>
  <c r="V1001" i="34"/>
  <c r="W1001" i="34"/>
  <c r="X1001" i="34"/>
  <c r="Y1001" i="34"/>
  <c r="K1002" i="34"/>
  <c r="L1002" i="34"/>
  <c r="M1002" i="34"/>
  <c r="N1002" i="34"/>
  <c r="O1002" i="34"/>
  <c r="P1002" i="34"/>
  <c r="Q1002" i="34"/>
  <c r="R1002" i="34"/>
  <c r="S1002" i="34"/>
  <c r="T1002" i="34"/>
  <c r="U1002" i="34"/>
  <c r="V1002" i="34"/>
  <c r="W1002" i="34"/>
  <c r="X1002" i="34"/>
  <c r="Y1002" i="34"/>
  <c r="K1003" i="34"/>
  <c r="L1003" i="34"/>
  <c r="M1003" i="34"/>
  <c r="N1003" i="34"/>
  <c r="O1003" i="34"/>
  <c r="P1003" i="34"/>
  <c r="Q1003" i="34"/>
  <c r="R1003" i="34"/>
  <c r="S1003" i="34"/>
  <c r="T1003" i="34"/>
  <c r="U1003" i="34"/>
  <c r="V1003" i="34"/>
  <c r="W1003" i="34"/>
  <c r="X1003" i="34"/>
  <c r="Y1003" i="34"/>
  <c r="K1004" i="34"/>
  <c r="L1004" i="34"/>
  <c r="M1004" i="34"/>
  <c r="N1004" i="34"/>
  <c r="O1004" i="34"/>
  <c r="P1004" i="34"/>
  <c r="Q1004" i="34"/>
  <c r="R1004" i="34"/>
  <c r="S1004" i="34"/>
  <c r="T1004" i="34"/>
  <c r="U1004" i="34"/>
  <c r="V1004" i="34"/>
  <c r="W1004" i="34"/>
  <c r="X1004" i="34"/>
  <c r="Y1004" i="34"/>
  <c r="K1005" i="34"/>
  <c r="L1005" i="34"/>
  <c r="M1005" i="34"/>
  <c r="N1005" i="34"/>
  <c r="O1005" i="34"/>
  <c r="P1005" i="34"/>
  <c r="Q1005" i="34"/>
  <c r="R1005" i="34"/>
  <c r="S1005" i="34"/>
  <c r="T1005" i="34"/>
  <c r="U1005" i="34"/>
  <c r="V1005" i="34"/>
  <c r="W1005" i="34"/>
  <c r="X1005" i="34"/>
  <c r="Y1005" i="34"/>
  <c r="K1006" i="34"/>
  <c r="L1006" i="34"/>
  <c r="M1006" i="34"/>
  <c r="N1006" i="34"/>
  <c r="O1006" i="34"/>
  <c r="P1006" i="34"/>
  <c r="Q1006" i="34"/>
  <c r="R1006" i="34"/>
  <c r="S1006" i="34"/>
  <c r="T1006" i="34"/>
  <c r="U1006" i="34"/>
  <c r="V1006" i="34"/>
  <c r="W1006" i="34"/>
  <c r="X1006" i="34"/>
  <c r="Y1006" i="34"/>
  <c r="K1007" i="34"/>
  <c r="L1007" i="34"/>
  <c r="M1007" i="34"/>
  <c r="N1007" i="34"/>
  <c r="O1007" i="34"/>
  <c r="P1007" i="34"/>
  <c r="Q1007" i="34"/>
  <c r="R1007" i="34"/>
  <c r="S1007" i="34"/>
  <c r="T1007" i="34"/>
  <c r="U1007" i="34"/>
  <c r="V1007" i="34"/>
  <c r="W1007" i="34"/>
  <c r="X1007" i="34"/>
  <c r="Y1007" i="34"/>
  <c r="K1008" i="34"/>
  <c r="L1008" i="34"/>
  <c r="M1008" i="34"/>
  <c r="N1008" i="34"/>
  <c r="O1008" i="34"/>
  <c r="P1008" i="34"/>
  <c r="Q1008" i="34"/>
  <c r="R1008" i="34"/>
  <c r="S1008" i="34"/>
  <c r="T1008" i="34"/>
  <c r="U1008" i="34"/>
  <c r="V1008" i="34"/>
  <c r="W1008" i="34"/>
  <c r="X1008" i="34"/>
  <c r="Y1008" i="34"/>
  <c r="K1009" i="34"/>
  <c r="L1009" i="34"/>
  <c r="M1009" i="34"/>
  <c r="N1009" i="34"/>
  <c r="O1009" i="34"/>
  <c r="P1009" i="34"/>
  <c r="Q1009" i="34"/>
  <c r="R1009" i="34"/>
  <c r="S1009" i="34"/>
  <c r="T1009" i="34"/>
  <c r="U1009" i="34"/>
  <c r="V1009" i="34"/>
  <c r="W1009" i="34"/>
  <c r="X1009" i="34"/>
  <c r="Y1009" i="34"/>
  <c r="K1010" i="34"/>
  <c r="L1010" i="34"/>
  <c r="M1010" i="34"/>
  <c r="N1010" i="34"/>
  <c r="O1010" i="34"/>
  <c r="P1010" i="34"/>
  <c r="Q1010" i="34"/>
  <c r="R1010" i="34"/>
  <c r="S1010" i="34"/>
  <c r="T1010" i="34"/>
  <c r="U1010" i="34"/>
  <c r="V1010" i="34"/>
  <c r="W1010" i="34"/>
  <c r="X1010" i="34"/>
  <c r="Y1010" i="34"/>
  <c r="K1011" i="34"/>
  <c r="L1011" i="34"/>
  <c r="M1011" i="34"/>
  <c r="N1011" i="34"/>
  <c r="O1011" i="34"/>
  <c r="P1011" i="34"/>
  <c r="Q1011" i="34"/>
  <c r="R1011" i="34"/>
  <c r="S1011" i="34"/>
  <c r="T1011" i="34"/>
  <c r="U1011" i="34"/>
  <c r="V1011" i="34"/>
  <c r="W1011" i="34"/>
  <c r="X1011" i="34"/>
  <c r="Y1011" i="34"/>
  <c r="K1012" i="34"/>
  <c r="L1012" i="34"/>
  <c r="M1012" i="34"/>
  <c r="N1012" i="34"/>
  <c r="O1012" i="34"/>
  <c r="P1012" i="34"/>
  <c r="Q1012" i="34"/>
  <c r="R1012" i="34"/>
  <c r="S1012" i="34"/>
  <c r="T1012" i="34"/>
  <c r="U1012" i="34"/>
  <c r="V1012" i="34"/>
  <c r="W1012" i="34"/>
  <c r="X1012" i="34"/>
  <c r="Y1012" i="34"/>
  <c r="K1013" i="34"/>
  <c r="L1013" i="34"/>
  <c r="M1013" i="34"/>
  <c r="N1013" i="34"/>
  <c r="O1013" i="34"/>
  <c r="P1013" i="34"/>
  <c r="Q1013" i="34"/>
  <c r="R1013" i="34"/>
  <c r="S1013" i="34"/>
  <c r="T1013" i="34"/>
  <c r="U1013" i="34"/>
  <c r="V1013" i="34"/>
  <c r="W1013" i="34"/>
  <c r="X1013" i="34"/>
  <c r="Y1013" i="34"/>
  <c r="K1014" i="34"/>
  <c r="L1014" i="34"/>
  <c r="M1014" i="34"/>
  <c r="N1014" i="34"/>
  <c r="O1014" i="34"/>
  <c r="P1014" i="34"/>
  <c r="Q1014" i="34"/>
  <c r="R1014" i="34"/>
  <c r="S1014" i="34"/>
  <c r="T1014" i="34"/>
  <c r="U1014" i="34"/>
  <c r="V1014" i="34"/>
  <c r="W1014" i="34"/>
  <c r="X1014" i="34"/>
  <c r="Y1014" i="34"/>
  <c r="K1015" i="34"/>
  <c r="L1015" i="34"/>
  <c r="M1015" i="34"/>
  <c r="N1015" i="34"/>
  <c r="O1015" i="34"/>
  <c r="P1015" i="34"/>
  <c r="Q1015" i="34"/>
  <c r="R1015" i="34"/>
  <c r="S1015" i="34"/>
  <c r="T1015" i="34"/>
  <c r="U1015" i="34"/>
  <c r="V1015" i="34"/>
  <c r="W1015" i="34"/>
  <c r="X1015" i="34"/>
  <c r="Y1015" i="34"/>
  <c r="K1016" i="34"/>
  <c r="L1016" i="34"/>
  <c r="M1016" i="34"/>
  <c r="N1016" i="34"/>
  <c r="O1016" i="34"/>
  <c r="P1016" i="34"/>
  <c r="Q1016" i="34"/>
  <c r="R1016" i="34"/>
  <c r="S1016" i="34"/>
  <c r="T1016" i="34"/>
  <c r="U1016" i="34"/>
  <c r="V1016" i="34"/>
  <c r="W1016" i="34"/>
  <c r="X1016" i="34"/>
  <c r="Y1016" i="34"/>
  <c r="K1017" i="34"/>
  <c r="L1017" i="34"/>
  <c r="M1017" i="34"/>
  <c r="N1017" i="34"/>
  <c r="O1017" i="34"/>
  <c r="P1017" i="34"/>
  <c r="Q1017" i="34"/>
  <c r="R1017" i="34"/>
  <c r="S1017" i="34"/>
  <c r="T1017" i="34"/>
  <c r="U1017" i="34"/>
  <c r="V1017" i="34"/>
  <c r="W1017" i="34"/>
  <c r="X1017" i="34"/>
  <c r="Y1017" i="34"/>
  <c r="K1018" i="34"/>
  <c r="L1018" i="34"/>
  <c r="M1018" i="34"/>
  <c r="N1018" i="34"/>
  <c r="O1018" i="34"/>
  <c r="P1018" i="34"/>
  <c r="Q1018" i="34"/>
  <c r="R1018" i="34"/>
  <c r="S1018" i="34"/>
  <c r="T1018" i="34"/>
  <c r="U1018" i="34"/>
  <c r="V1018" i="34"/>
  <c r="W1018" i="34"/>
  <c r="X1018" i="34"/>
  <c r="Y1018" i="34"/>
  <c r="K1019" i="34"/>
  <c r="L1019" i="34"/>
  <c r="M1019" i="34"/>
  <c r="N1019" i="34"/>
  <c r="O1019" i="34"/>
  <c r="P1019" i="34"/>
  <c r="Q1019" i="34"/>
  <c r="R1019" i="34"/>
  <c r="S1019" i="34"/>
  <c r="T1019" i="34"/>
  <c r="U1019" i="34"/>
  <c r="V1019" i="34"/>
  <c r="W1019" i="34"/>
  <c r="X1019" i="34"/>
  <c r="Y1019" i="34"/>
  <c r="K1020" i="34"/>
  <c r="L1020" i="34"/>
  <c r="M1020" i="34"/>
  <c r="N1020" i="34"/>
  <c r="O1020" i="34"/>
  <c r="P1020" i="34"/>
  <c r="Q1020" i="34"/>
  <c r="R1020" i="34"/>
  <c r="S1020" i="34"/>
  <c r="T1020" i="34"/>
  <c r="U1020" i="34"/>
  <c r="V1020" i="34"/>
  <c r="W1020" i="34"/>
  <c r="X1020" i="34"/>
  <c r="Y1020" i="34"/>
  <c r="K1021" i="34"/>
  <c r="L1021" i="34"/>
  <c r="M1021" i="34"/>
  <c r="N1021" i="34"/>
  <c r="O1021" i="34"/>
  <c r="P1021" i="34"/>
  <c r="Q1021" i="34"/>
  <c r="R1021" i="34"/>
  <c r="S1021" i="34"/>
  <c r="T1021" i="34"/>
  <c r="U1021" i="34"/>
  <c r="V1021" i="34"/>
  <c r="W1021" i="34"/>
  <c r="X1021" i="34"/>
  <c r="Y1021" i="34"/>
  <c r="K1022" i="34"/>
  <c r="L1022" i="34"/>
  <c r="M1022" i="34"/>
  <c r="N1022" i="34"/>
  <c r="O1022" i="34"/>
  <c r="P1022" i="34"/>
  <c r="Q1022" i="34"/>
  <c r="R1022" i="34"/>
  <c r="S1022" i="34"/>
  <c r="T1022" i="34"/>
  <c r="U1022" i="34"/>
  <c r="V1022" i="34"/>
  <c r="W1022" i="34"/>
  <c r="X1022" i="34"/>
  <c r="Y1022" i="34"/>
  <c r="K1023" i="34"/>
  <c r="L1023" i="34"/>
  <c r="M1023" i="34"/>
  <c r="N1023" i="34"/>
  <c r="O1023" i="34"/>
  <c r="P1023" i="34"/>
  <c r="Q1023" i="34"/>
  <c r="R1023" i="34"/>
  <c r="S1023" i="34"/>
  <c r="T1023" i="34"/>
  <c r="U1023" i="34"/>
  <c r="V1023" i="34"/>
  <c r="W1023" i="34"/>
  <c r="X1023" i="34"/>
  <c r="Y1023" i="34"/>
  <c r="K1024" i="34"/>
  <c r="L1024" i="34"/>
  <c r="M1024" i="34"/>
  <c r="N1024" i="34"/>
  <c r="O1024" i="34"/>
  <c r="P1024" i="34"/>
  <c r="Q1024" i="34"/>
  <c r="R1024" i="34"/>
  <c r="S1024" i="34"/>
  <c r="T1024" i="34"/>
  <c r="U1024" i="34"/>
  <c r="V1024" i="34"/>
  <c r="W1024" i="34"/>
  <c r="X1024" i="34"/>
  <c r="Y1024" i="34"/>
  <c r="K1025" i="34"/>
  <c r="L1025" i="34"/>
  <c r="M1025" i="34"/>
  <c r="N1025" i="34"/>
  <c r="O1025" i="34"/>
  <c r="P1025" i="34"/>
  <c r="Q1025" i="34"/>
  <c r="R1025" i="34"/>
  <c r="S1025" i="34"/>
  <c r="T1025" i="34"/>
  <c r="U1025" i="34"/>
  <c r="V1025" i="34"/>
  <c r="W1025" i="34"/>
  <c r="X1025" i="34"/>
  <c r="Y1025" i="34"/>
  <c r="K1026" i="34"/>
  <c r="L1026" i="34"/>
  <c r="M1026" i="34"/>
  <c r="N1026" i="34"/>
  <c r="O1026" i="34"/>
  <c r="P1026" i="34"/>
  <c r="Q1026" i="34"/>
  <c r="R1026" i="34"/>
  <c r="S1026" i="34"/>
  <c r="T1026" i="34"/>
  <c r="U1026" i="34"/>
  <c r="V1026" i="34"/>
  <c r="W1026" i="34"/>
  <c r="X1026" i="34"/>
  <c r="Y1026" i="34"/>
  <c r="K1027" i="34"/>
  <c r="L1027" i="34"/>
  <c r="M1027" i="34"/>
  <c r="N1027" i="34"/>
  <c r="O1027" i="34"/>
  <c r="P1027" i="34"/>
  <c r="Q1027" i="34"/>
  <c r="R1027" i="34"/>
  <c r="S1027" i="34"/>
  <c r="T1027" i="34"/>
  <c r="U1027" i="34"/>
  <c r="V1027" i="34"/>
  <c r="W1027" i="34"/>
  <c r="X1027" i="34"/>
  <c r="Y1027" i="34"/>
  <c r="K1028" i="34"/>
  <c r="L1028" i="34"/>
  <c r="M1028" i="34"/>
  <c r="N1028" i="34"/>
  <c r="O1028" i="34"/>
  <c r="P1028" i="34"/>
  <c r="Q1028" i="34"/>
  <c r="R1028" i="34"/>
  <c r="S1028" i="34"/>
  <c r="T1028" i="34"/>
  <c r="U1028" i="34"/>
  <c r="V1028" i="34"/>
  <c r="W1028" i="34"/>
  <c r="X1028" i="34"/>
  <c r="Y1028" i="34"/>
  <c r="K1029" i="34"/>
  <c r="L1029" i="34"/>
  <c r="M1029" i="34"/>
  <c r="N1029" i="34"/>
  <c r="O1029" i="34"/>
  <c r="P1029" i="34"/>
  <c r="Q1029" i="34"/>
  <c r="R1029" i="34"/>
  <c r="S1029" i="34"/>
  <c r="T1029" i="34"/>
  <c r="U1029" i="34"/>
  <c r="V1029" i="34"/>
  <c r="W1029" i="34"/>
  <c r="X1029" i="34"/>
  <c r="Y1029" i="34"/>
  <c r="K1030" i="34"/>
  <c r="L1030" i="34"/>
  <c r="M1030" i="34"/>
  <c r="N1030" i="34"/>
  <c r="O1030" i="34"/>
  <c r="P1030" i="34"/>
  <c r="Q1030" i="34"/>
  <c r="R1030" i="34"/>
  <c r="S1030" i="34"/>
  <c r="T1030" i="34"/>
  <c r="U1030" i="34"/>
  <c r="V1030" i="34"/>
  <c r="W1030" i="34"/>
  <c r="X1030" i="34"/>
  <c r="Y1030" i="34"/>
  <c r="K1031" i="34"/>
  <c r="L1031" i="34"/>
  <c r="M1031" i="34"/>
  <c r="N1031" i="34"/>
  <c r="O1031" i="34"/>
  <c r="P1031" i="34"/>
  <c r="Q1031" i="34"/>
  <c r="R1031" i="34"/>
  <c r="S1031" i="34"/>
  <c r="T1031" i="34"/>
  <c r="U1031" i="34"/>
  <c r="V1031" i="34"/>
  <c r="W1031" i="34"/>
  <c r="X1031" i="34"/>
  <c r="Y1031" i="34"/>
  <c r="K1032" i="34"/>
  <c r="L1032" i="34"/>
  <c r="M1032" i="34"/>
  <c r="N1032" i="34"/>
  <c r="O1032" i="34"/>
  <c r="P1032" i="34"/>
  <c r="Q1032" i="34"/>
  <c r="R1032" i="34"/>
  <c r="S1032" i="34"/>
  <c r="T1032" i="34"/>
  <c r="U1032" i="34"/>
  <c r="V1032" i="34"/>
  <c r="W1032" i="34"/>
  <c r="X1032" i="34"/>
  <c r="Y1032" i="34"/>
  <c r="K1033" i="34"/>
  <c r="L1033" i="34"/>
  <c r="M1033" i="34"/>
  <c r="N1033" i="34"/>
  <c r="O1033" i="34"/>
  <c r="P1033" i="34"/>
  <c r="Q1033" i="34"/>
  <c r="R1033" i="34"/>
  <c r="S1033" i="34"/>
  <c r="T1033" i="34"/>
  <c r="U1033" i="34"/>
  <c r="V1033" i="34"/>
  <c r="W1033" i="34"/>
  <c r="X1033" i="34"/>
  <c r="Y1033" i="34"/>
  <c r="K1034" i="34"/>
  <c r="L1034" i="34"/>
  <c r="M1034" i="34"/>
  <c r="N1034" i="34"/>
  <c r="O1034" i="34"/>
  <c r="P1034" i="34"/>
  <c r="Q1034" i="34"/>
  <c r="R1034" i="34"/>
  <c r="S1034" i="34"/>
  <c r="T1034" i="34"/>
  <c r="U1034" i="34"/>
  <c r="V1034" i="34"/>
  <c r="W1034" i="34"/>
  <c r="X1034" i="34"/>
  <c r="Y1034" i="34"/>
  <c r="K1035" i="34"/>
  <c r="L1035" i="34"/>
  <c r="M1035" i="34"/>
  <c r="N1035" i="34"/>
  <c r="O1035" i="34"/>
  <c r="P1035" i="34"/>
  <c r="Q1035" i="34"/>
  <c r="R1035" i="34"/>
  <c r="S1035" i="34"/>
  <c r="T1035" i="34"/>
  <c r="U1035" i="34"/>
  <c r="V1035" i="34"/>
  <c r="W1035" i="34"/>
  <c r="X1035" i="34"/>
  <c r="Y1035" i="34"/>
  <c r="K1036" i="34"/>
  <c r="L1036" i="34"/>
  <c r="M1036" i="34"/>
  <c r="N1036" i="34"/>
  <c r="O1036" i="34"/>
  <c r="P1036" i="34"/>
  <c r="Q1036" i="34"/>
  <c r="R1036" i="34"/>
  <c r="S1036" i="34"/>
  <c r="T1036" i="34"/>
  <c r="U1036" i="34"/>
  <c r="V1036" i="34"/>
  <c r="W1036" i="34"/>
  <c r="X1036" i="34"/>
  <c r="Y1036" i="34"/>
  <c r="K1037" i="34"/>
  <c r="L1037" i="34"/>
  <c r="M1037" i="34"/>
  <c r="N1037" i="34"/>
  <c r="O1037" i="34"/>
  <c r="P1037" i="34"/>
  <c r="Q1037" i="34"/>
  <c r="R1037" i="34"/>
  <c r="S1037" i="34"/>
  <c r="T1037" i="34"/>
  <c r="U1037" i="34"/>
  <c r="V1037" i="34"/>
  <c r="W1037" i="34"/>
  <c r="X1037" i="34"/>
  <c r="Y1037" i="34"/>
  <c r="K1038" i="34"/>
  <c r="L1038" i="34"/>
  <c r="M1038" i="34"/>
  <c r="N1038" i="34"/>
  <c r="O1038" i="34"/>
  <c r="P1038" i="34"/>
  <c r="Q1038" i="34"/>
  <c r="R1038" i="34"/>
  <c r="S1038" i="34"/>
  <c r="T1038" i="34"/>
  <c r="U1038" i="34"/>
  <c r="V1038" i="34"/>
  <c r="W1038" i="34"/>
  <c r="X1038" i="34"/>
  <c r="Y1038" i="34"/>
  <c r="K1039" i="34"/>
  <c r="L1039" i="34"/>
  <c r="M1039" i="34"/>
  <c r="N1039" i="34"/>
  <c r="O1039" i="34"/>
  <c r="P1039" i="34"/>
  <c r="Q1039" i="34"/>
  <c r="R1039" i="34"/>
  <c r="S1039" i="34"/>
  <c r="T1039" i="34"/>
  <c r="U1039" i="34"/>
  <c r="V1039" i="34"/>
  <c r="W1039" i="34"/>
  <c r="X1039" i="34"/>
  <c r="Y1039" i="34"/>
  <c r="K1040" i="34"/>
  <c r="L1040" i="34"/>
  <c r="M1040" i="34"/>
  <c r="N1040" i="34"/>
  <c r="O1040" i="34"/>
  <c r="P1040" i="34"/>
  <c r="Q1040" i="34"/>
  <c r="R1040" i="34"/>
  <c r="S1040" i="34"/>
  <c r="T1040" i="34"/>
  <c r="U1040" i="34"/>
  <c r="V1040" i="34"/>
  <c r="W1040" i="34"/>
  <c r="X1040" i="34"/>
  <c r="Y1040" i="34"/>
  <c r="K1041" i="34"/>
  <c r="L1041" i="34"/>
  <c r="M1041" i="34"/>
  <c r="N1041" i="34"/>
  <c r="O1041" i="34"/>
  <c r="P1041" i="34"/>
  <c r="Q1041" i="34"/>
  <c r="R1041" i="34"/>
  <c r="S1041" i="34"/>
  <c r="T1041" i="34"/>
  <c r="U1041" i="34"/>
  <c r="V1041" i="34"/>
  <c r="W1041" i="34"/>
  <c r="X1041" i="34"/>
  <c r="Y1041" i="34"/>
  <c r="K1042" i="34"/>
  <c r="L1042" i="34"/>
  <c r="M1042" i="34"/>
  <c r="N1042" i="34"/>
  <c r="O1042" i="34"/>
  <c r="P1042" i="34"/>
  <c r="Q1042" i="34"/>
  <c r="R1042" i="34"/>
  <c r="S1042" i="34"/>
  <c r="T1042" i="34"/>
  <c r="U1042" i="34"/>
  <c r="V1042" i="34"/>
  <c r="W1042" i="34"/>
  <c r="X1042" i="34"/>
  <c r="Y1042" i="34"/>
  <c r="K1043" i="34"/>
  <c r="L1043" i="34"/>
  <c r="M1043" i="34"/>
  <c r="N1043" i="34"/>
  <c r="O1043" i="34"/>
  <c r="P1043" i="34"/>
  <c r="Q1043" i="34"/>
  <c r="R1043" i="34"/>
  <c r="S1043" i="34"/>
  <c r="T1043" i="34"/>
  <c r="U1043" i="34"/>
  <c r="V1043" i="34"/>
  <c r="W1043" i="34"/>
  <c r="X1043" i="34"/>
  <c r="Y1043" i="34"/>
  <c r="K1044" i="34"/>
  <c r="L1044" i="34"/>
  <c r="M1044" i="34"/>
  <c r="N1044" i="34"/>
  <c r="O1044" i="34"/>
  <c r="P1044" i="34"/>
  <c r="Q1044" i="34"/>
  <c r="R1044" i="34"/>
  <c r="S1044" i="34"/>
  <c r="T1044" i="34"/>
  <c r="U1044" i="34"/>
  <c r="V1044" i="34"/>
  <c r="W1044" i="34"/>
  <c r="X1044" i="34"/>
  <c r="Y1044" i="34"/>
  <c r="K1045" i="34"/>
  <c r="L1045" i="34"/>
  <c r="M1045" i="34"/>
  <c r="N1045" i="34"/>
  <c r="O1045" i="34"/>
  <c r="P1045" i="34"/>
  <c r="Q1045" i="34"/>
  <c r="R1045" i="34"/>
  <c r="S1045" i="34"/>
  <c r="T1045" i="34"/>
  <c r="U1045" i="34"/>
  <c r="V1045" i="34"/>
  <c r="W1045" i="34"/>
  <c r="X1045" i="34"/>
  <c r="Y1045" i="34"/>
  <c r="K1046" i="34"/>
  <c r="L1046" i="34"/>
  <c r="M1046" i="34"/>
  <c r="N1046" i="34"/>
  <c r="O1046" i="34"/>
  <c r="P1046" i="34"/>
  <c r="Q1046" i="34"/>
  <c r="R1046" i="34"/>
  <c r="S1046" i="34"/>
  <c r="T1046" i="34"/>
  <c r="U1046" i="34"/>
  <c r="V1046" i="34"/>
  <c r="W1046" i="34"/>
  <c r="X1046" i="34"/>
  <c r="Y1046" i="34"/>
  <c r="K1047" i="34"/>
  <c r="L1047" i="34"/>
  <c r="M1047" i="34"/>
  <c r="N1047" i="34"/>
  <c r="O1047" i="34"/>
  <c r="P1047" i="34"/>
  <c r="Q1047" i="34"/>
  <c r="R1047" i="34"/>
  <c r="S1047" i="34"/>
  <c r="T1047" i="34"/>
  <c r="U1047" i="34"/>
  <c r="V1047" i="34"/>
  <c r="W1047" i="34"/>
  <c r="X1047" i="34"/>
  <c r="Y1047" i="34"/>
  <c r="K1048" i="34"/>
  <c r="L1048" i="34"/>
  <c r="M1048" i="34"/>
  <c r="N1048" i="34"/>
  <c r="O1048" i="34"/>
  <c r="P1048" i="34"/>
  <c r="Q1048" i="34"/>
  <c r="R1048" i="34"/>
  <c r="S1048" i="34"/>
  <c r="T1048" i="34"/>
  <c r="U1048" i="34"/>
  <c r="V1048" i="34"/>
  <c r="W1048" i="34"/>
  <c r="X1048" i="34"/>
  <c r="Y1048" i="34"/>
  <c r="K1049" i="34"/>
  <c r="L1049" i="34"/>
  <c r="M1049" i="34"/>
  <c r="N1049" i="34"/>
  <c r="O1049" i="34"/>
  <c r="P1049" i="34"/>
  <c r="Q1049" i="34"/>
  <c r="R1049" i="34"/>
  <c r="S1049" i="34"/>
  <c r="T1049" i="34"/>
  <c r="U1049" i="34"/>
  <c r="V1049" i="34"/>
  <c r="W1049" i="34"/>
  <c r="X1049" i="34"/>
  <c r="Y1049" i="34"/>
  <c r="K1050" i="34"/>
  <c r="L1050" i="34"/>
  <c r="M1050" i="34"/>
  <c r="N1050" i="34"/>
  <c r="O1050" i="34"/>
  <c r="P1050" i="34"/>
  <c r="Q1050" i="34"/>
  <c r="R1050" i="34"/>
  <c r="S1050" i="34"/>
  <c r="T1050" i="34"/>
  <c r="U1050" i="34"/>
  <c r="V1050" i="34"/>
  <c r="W1050" i="34"/>
  <c r="X1050" i="34"/>
  <c r="Y1050" i="34"/>
  <c r="K1051" i="34"/>
  <c r="L1051" i="34"/>
  <c r="M1051" i="34"/>
  <c r="N1051" i="34"/>
  <c r="O1051" i="34"/>
  <c r="P1051" i="34"/>
  <c r="Q1051" i="34"/>
  <c r="R1051" i="34"/>
  <c r="S1051" i="34"/>
  <c r="T1051" i="34"/>
  <c r="U1051" i="34"/>
  <c r="V1051" i="34"/>
  <c r="W1051" i="34"/>
  <c r="X1051" i="34"/>
  <c r="Y1051" i="34"/>
  <c r="K1052" i="34"/>
  <c r="L1052" i="34"/>
  <c r="M1052" i="34"/>
  <c r="N1052" i="34"/>
  <c r="O1052" i="34"/>
  <c r="P1052" i="34"/>
  <c r="Q1052" i="34"/>
  <c r="R1052" i="34"/>
  <c r="S1052" i="34"/>
  <c r="T1052" i="34"/>
  <c r="U1052" i="34"/>
  <c r="V1052" i="34"/>
  <c r="W1052" i="34"/>
  <c r="X1052" i="34"/>
  <c r="Y1052" i="34"/>
  <c r="K1053" i="34"/>
  <c r="L1053" i="34"/>
  <c r="M1053" i="34"/>
  <c r="N1053" i="34"/>
  <c r="O1053" i="34"/>
  <c r="P1053" i="34"/>
  <c r="Q1053" i="34"/>
  <c r="R1053" i="34"/>
  <c r="S1053" i="34"/>
  <c r="T1053" i="34"/>
  <c r="U1053" i="34"/>
  <c r="V1053" i="34"/>
  <c r="W1053" i="34"/>
  <c r="X1053" i="34"/>
  <c r="Y1053" i="34"/>
  <c r="K1054" i="34"/>
  <c r="L1054" i="34"/>
  <c r="M1054" i="34"/>
  <c r="N1054" i="34"/>
  <c r="O1054" i="34"/>
  <c r="P1054" i="34"/>
  <c r="Q1054" i="34"/>
  <c r="R1054" i="34"/>
  <c r="S1054" i="34"/>
  <c r="T1054" i="34"/>
  <c r="U1054" i="34"/>
  <c r="V1054" i="34"/>
  <c r="W1054" i="34"/>
  <c r="X1054" i="34"/>
  <c r="Y1054" i="34"/>
  <c r="K1055" i="34"/>
  <c r="L1055" i="34"/>
  <c r="M1055" i="34"/>
  <c r="N1055" i="34"/>
  <c r="O1055" i="34"/>
  <c r="P1055" i="34"/>
  <c r="Q1055" i="34"/>
  <c r="R1055" i="34"/>
  <c r="S1055" i="34"/>
  <c r="T1055" i="34"/>
  <c r="U1055" i="34"/>
  <c r="V1055" i="34"/>
  <c r="W1055" i="34"/>
  <c r="X1055" i="34"/>
  <c r="Y1055" i="34"/>
  <c r="K1056" i="34"/>
  <c r="L1056" i="34"/>
  <c r="M1056" i="34"/>
  <c r="N1056" i="34"/>
  <c r="O1056" i="34"/>
  <c r="P1056" i="34"/>
  <c r="Q1056" i="34"/>
  <c r="R1056" i="34"/>
  <c r="S1056" i="34"/>
  <c r="T1056" i="34"/>
  <c r="U1056" i="34"/>
  <c r="V1056" i="34"/>
  <c r="W1056" i="34"/>
  <c r="X1056" i="34"/>
  <c r="Y1056" i="34"/>
  <c r="K1057" i="34"/>
  <c r="L1057" i="34"/>
  <c r="M1057" i="34"/>
  <c r="N1057" i="34"/>
  <c r="O1057" i="34"/>
  <c r="P1057" i="34"/>
  <c r="Q1057" i="34"/>
  <c r="R1057" i="34"/>
  <c r="S1057" i="34"/>
  <c r="T1057" i="34"/>
  <c r="U1057" i="34"/>
  <c r="V1057" i="34"/>
  <c r="W1057" i="34"/>
  <c r="X1057" i="34"/>
  <c r="Y1057" i="34"/>
  <c r="K1058" i="34"/>
  <c r="L1058" i="34"/>
  <c r="M1058" i="34"/>
  <c r="N1058" i="34"/>
  <c r="O1058" i="34"/>
  <c r="P1058" i="34"/>
  <c r="Q1058" i="34"/>
  <c r="R1058" i="34"/>
  <c r="S1058" i="34"/>
  <c r="T1058" i="34"/>
  <c r="U1058" i="34"/>
  <c r="V1058" i="34"/>
  <c r="W1058" i="34"/>
  <c r="X1058" i="34"/>
  <c r="Y1058" i="34"/>
  <c r="K1059" i="34"/>
  <c r="L1059" i="34"/>
  <c r="M1059" i="34"/>
  <c r="N1059" i="34"/>
  <c r="O1059" i="34"/>
  <c r="P1059" i="34"/>
  <c r="Q1059" i="34"/>
  <c r="R1059" i="34"/>
  <c r="S1059" i="34"/>
  <c r="T1059" i="34"/>
  <c r="U1059" i="34"/>
  <c r="V1059" i="34"/>
  <c r="W1059" i="34"/>
  <c r="X1059" i="34"/>
  <c r="Y1059" i="34"/>
  <c r="K1060" i="34"/>
  <c r="L1060" i="34"/>
  <c r="M1060" i="34"/>
  <c r="N1060" i="34"/>
  <c r="O1060" i="34"/>
  <c r="P1060" i="34"/>
  <c r="Q1060" i="34"/>
  <c r="R1060" i="34"/>
  <c r="S1060" i="34"/>
  <c r="T1060" i="34"/>
  <c r="U1060" i="34"/>
  <c r="V1060" i="34"/>
  <c r="W1060" i="34"/>
  <c r="X1060" i="34"/>
  <c r="Y1060" i="34"/>
  <c r="K1061" i="34"/>
  <c r="L1061" i="34"/>
  <c r="M1061" i="34"/>
  <c r="N1061" i="34"/>
  <c r="O1061" i="34"/>
  <c r="P1061" i="34"/>
  <c r="Q1061" i="34"/>
  <c r="R1061" i="34"/>
  <c r="S1061" i="34"/>
  <c r="T1061" i="34"/>
  <c r="U1061" i="34"/>
  <c r="V1061" i="34"/>
  <c r="W1061" i="34"/>
  <c r="X1061" i="34"/>
  <c r="Y1061" i="34"/>
  <c r="K1062" i="34"/>
  <c r="L1062" i="34"/>
  <c r="M1062" i="34"/>
  <c r="N1062" i="34"/>
  <c r="O1062" i="34"/>
  <c r="P1062" i="34"/>
  <c r="Q1062" i="34"/>
  <c r="R1062" i="34"/>
  <c r="S1062" i="34"/>
  <c r="T1062" i="34"/>
  <c r="U1062" i="34"/>
  <c r="V1062" i="34"/>
  <c r="W1062" i="34"/>
  <c r="X1062" i="34"/>
  <c r="Y1062" i="34"/>
  <c r="K1063" i="34"/>
  <c r="L1063" i="34"/>
  <c r="M1063" i="34"/>
  <c r="N1063" i="34"/>
  <c r="O1063" i="34"/>
  <c r="P1063" i="34"/>
  <c r="Q1063" i="34"/>
  <c r="R1063" i="34"/>
  <c r="S1063" i="34"/>
  <c r="T1063" i="34"/>
  <c r="U1063" i="34"/>
  <c r="V1063" i="34"/>
  <c r="W1063" i="34"/>
  <c r="X1063" i="34"/>
  <c r="Y1063" i="34"/>
  <c r="K1064" i="34"/>
  <c r="L1064" i="34"/>
  <c r="M1064" i="34"/>
  <c r="N1064" i="34"/>
  <c r="O1064" i="34"/>
  <c r="P1064" i="34"/>
  <c r="Q1064" i="34"/>
  <c r="R1064" i="34"/>
  <c r="S1064" i="34"/>
  <c r="T1064" i="34"/>
  <c r="U1064" i="34"/>
  <c r="V1064" i="34"/>
  <c r="W1064" i="34"/>
  <c r="X1064" i="34"/>
  <c r="Y1064" i="34"/>
  <c r="K1065" i="34"/>
  <c r="L1065" i="34"/>
  <c r="M1065" i="34"/>
  <c r="N1065" i="34"/>
  <c r="O1065" i="34"/>
  <c r="P1065" i="34"/>
  <c r="Q1065" i="34"/>
  <c r="R1065" i="34"/>
  <c r="S1065" i="34"/>
  <c r="T1065" i="34"/>
  <c r="U1065" i="34"/>
  <c r="V1065" i="34"/>
  <c r="W1065" i="34"/>
  <c r="X1065" i="34"/>
  <c r="Y1065" i="34"/>
  <c r="K1066" i="34"/>
  <c r="L1066" i="34"/>
  <c r="M1066" i="34"/>
  <c r="N1066" i="34"/>
  <c r="O1066" i="34"/>
  <c r="P1066" i="34"/>
  <c r="Q1066" i="34"/>
  <c r="R1066" i="34"/>
  <c r="S1066" i="34"/>
  <c r="T1066" i="34"/>
  <c r="U1066" i="34"/>
  <c r="V1066" i="34"/>
  <c r="W1066" i="34"/>
  <c r="X1066" i="34"/>
  <c r="Y1066" i="34"/>
  <c r="K1067" i="34"/>
  <c r="L1067" i="34"/>
  <c r="M1067" i="34"/>
  <c r="N1067" i="34"/>
  <c r="O1067" i="34"/>
  <c r="P1067" i="34"/>
  <c r="Q1067" i="34"/>
  <c r="R1067" i="34"/>
  <c r="S1067" i="34"/>
  <c r="T1067" i="34"/>
  <c r="U1067" i="34"/>
  <c r="V1067" i="34"/>
  <c r="W1067" i="34"/>
  <c r="X1067" i="34"/>
  <c r="Y1067" i="34"/>
  <c r="K1068" i="34"/>
  <c r="L1068" i="34"/>
  <c r="M1068" i="34"/>
  <c r="N1068" i="34"/>
  <c r="O1068" i="34"/>
  <c r="P1068" i="34"/>
  <c r="Q1068" i="34"/>
  <c r="R1068" i="34"/>
  <c r="S1068" i="34"/>
  <c r="T1068" i="34"/>
  <c r="U1068" i="34"/>
  <c r="V1068" i="34"/>
  <c r="W1068" i="34"/>
  <c r="X1068" i="34"/>
  <c r="Y1068" i="34"/>
  <c r="K1069" i="34"/>
  <c r="L1069" i="34"/>
  <c r="M1069" i="34"/>
  <c r="N1069" i="34"/>
  <c r="O1069" i="34"/>
  <c r="P1069" i="34"/>
  <c r="Q1069" i="34"/>
  <c r="R1069" i="34"/>
  <c r="S1069" i="34"/>
  <c r="T1069" i="34"/>
  <c r="U1069" i="34"/>
  <c r="V1069" i="34"/>
  <c r="W1069" i="34"/>
  <c r="X1069" i="34"/>
  <c r="Y1069" i="34"/>
  <c r="K1070" i="34"/>
  <c r="L1070" i="34"/>
  <c r="M1070" i="34"/>
  <c r="N1070" i="34"/>
  <c r="O1070" i="34"/>
  <c r="P1070" i="34"/>
  <c r="Q1070" i="34"/>
  <c r="R1070" i="34"/>
  <c r="S1070" i="34"/>
  <c r="T1070" i="34"/>
  <c r="U1070" i="34"/>
  <c r="V1070" i="34"/>
  <c r="W1070" i="34"/>
  <c r="X1070" i="34"/>
  <c r="Y1070" i="34"/>
  <c r="K1071" i="34"/>
  <c r="L1071" i="34"/>
  <c r="M1071" i="34"/>
  <c r="N1071" i="34"/>
  <c r="O1071" i="34"/>
  <c r="P1071" i="34"/>
  <c r="Q1071" i="34"/>
  <c r="R1071" i="34"/>
  <c r="S1071" i="34"/>
  <c r="T1071" i="34"/>
  <c r="U1071" i="34"/>
  <c r="V1071" i="34"/>
  <c r="W1071" i="34"/>
  <c r="X1071" i="34"/>
  <c r="Y1071" i="34"/>
  <c r="K1072" i="34"/>
  <c r="L1072" i="34"/>
  <c r="M1072" i="34"/>
  <c r="N1072" i="34"/>
  <c r="O1072" i="34"/>
  <c r="P1072" i="34"/>
  <c r="Q1072" i="34"/>
  <c r="R1072" i="34"/>
  <c r="S1072" i="34"/>
  <c r="T1072" i="34"/>
  <c r="U1072" i="34"/>
  <c r="V1072" i="34"/>
  <c r="W1072" i="34"/>
  <c r="X1072" i="34"/>
  <c r="Y1072" i="34"/>
  <c r="K1073" i="34"/>
  <c r="L1073" i="34"/>
  <c r="M1073" i="34"/>
  <c r="N1073" i="34"/>
  <c r="O1073" i="34"/>
  <c r="P1073" i="34"/>
  <c r="Q1073" i="34"/>
  <c r="R1073" i="34"/>
  <c r="S1073" i="34"/>
  <c r="T1073" i="34"/>
  <c r="U1073" i="34"/>
  <c r="V1073" i="34"/>
  <c r="W1073" i="34"/>
  <c r="X1073" i="34"/>
  <c r="Y1073" i="34"/>
  <c r="K1074" i="34"/>
  <c r="L1074" i="34"/>
  <c r="M1074" i="34"/>
  <c r="N1074" i="34"/>
  <c r="O1074" i="34"/>
  <c r="P1074" i="34"/>
  <c r="Q1074" i="34"/>
  <c r="R1074" i="34"/>
  <c r="S1074" i="34"/>
  <c r="T1074" i="34"/>
  <c r="U1074" i="34"/>
  <c r="V1074" i="34"/>
  <c r="W1074" i="34"/>
  <c r="X1074" i="34"/>
  <c r="Y1074" i="34"/>
  <c r="K1075" i="34"/>
  <c r="L1075" i="34"/>
  <c r="M1075" i="34"/>
  <c r="N1075" i="34"/>
  <c r="O1075" i="34"/>
  <c r="P1075" i="34"/>
  <c r="Q1075" i="34"/>
  <c r="R1075" i="34"/>
  <c r="S1075" i="34"/>
  <c r="T1075" i="34"/>
  <c r="U1075" i="34"/>
  <c r="V1075" i="34"/>
  <c r="W1075" i="34"/>
  <c r="X1075" i="34"/>
  <c r="Y1075" i="34"/>
  <c r="K1076" i="34"/>
  <c r="L1076" i="34"/>
  <c r="M1076" i="34"/>
  <c r="N1076" i="34"/>
  <c r="O1076" i="34"/>
  <c r="P1076" i="34"/>
  <c r="Q1076" i="34"/>
  <c r="R1076" i="34"/>
  <c r="S1076" i="34"/>
  <c r="T1076" i="34"/>
  <c r="U1076" i="34"/>
  <c r="V1076" i="34"/>
  <c r="W1076" i="34"/>
  <c r="X1076" i="34"/>
  <c r="Y1076" i="34"/>
  <c r="K1077" i="34"/>
  <c r="L1077" i="34"/>
  <c r="M1077" i="34"/>
  <c r="N1077" i="34"/>
  <c r="O1077" i="34"/>
  <c r="P1077" i="34"/>
  <c r="Q1077" i="34"/>
  <c r="R1077" i="34"/>
  <c r="S1077" i="34"/>
  <c r="T1077" i="34"/>
  <c r="U1077" i="34"/>
  <c r="V1077" i="34"/>
  <c r="W1077" i="34"/>
  <c r="X1077" i="34"/>
  <c r="Y1077" i="34"/>
  <c r="K1078" i="34"/>
  <c r="L1078" i="34"/>
  <c r="M1078" i="34"/>
  <c r="N1078" i="34"/>
  <c r="O1078" i="34"/>
  <c r="P1078" i="34"/>
  <c r="Q1078" i="34"/>
  <c r="R1078" i="34"/>
  <c r="S1078" i="34"/>
  <c r="T1078" i="34"/>
  <c r="U1078" i="34"/>
  <c r="V1078" i="34"/>
  <c r="W1078" i="34"/>
  <c r="X1078" i="34"/>
  <c r="Y1078" i="34"/>
  <c r="K1079" i="34"/>
  <c r="L1079" i="34"/>
  <c r="M1079" i="34"/>
  <c r="N1079" i="34"/>
  <c r="O1079" i="34"/>
  <c r="P1079" i="34"/>
  <c r="Q1079" i="34"/>
  <c r="R1079" i="34"/>
  <c r="S1079" i="34"/>
  <c r="T1079" i="34"/>
  <c r="U1079" i="34"/>
  <c r="V1079" i="34"/>
  <c r="W1079" i="34"/>
  <c r="X1079" i="34"/>
  <c r="Y1079" i="34"/>
  <c r="K1080" i="34"/>
  <c r="L1080" i="34"/>
  <c r="M1080" i="34"/>
  <c r="N1080" i="34"/>
  <c r="O1080" i="34"/>
  <c r="P1080" i="34"/>
  <c r="Q1080" i="34"/>
  <c r="R1080" i="34"/>
  <c r="S1080" i="34"/>
  <c r="T1080" i="34"/>
  <c r="U1080" i="34"/>
  <c r="V1080" i="34"/>
  <c r="W1080" i="34"/>
  <c r="X1080" i="34"/>
  <c r="Y1080" i="34"/>
  <c r="K1081" i="34"/>
  <c r="L1081" i="34"/>
  <c r="M1081" i="34"/>
  <c r="N1081" i="34"/>
  <c r="O1081" i="34"/>
  <c r="P1081" i="34"/>
  <c r="Q1081" i="34"/>
  <c r="R1081" i="34"/>
  <c r="S1081" i="34"/>
  <c r="T1081" i="34"/>
  <c r="U1081" i="34"/>
  <c r="V1081" i="34"/>
  <c r="W1081" i="34"/>
  <c r="X1081" i="34"/>
  <c r="Y1081" i="34"/>
  <c r="K1082" i="34"/>
  <c r="L1082" i="34"/>
  <c r="M1082" i="34"/>
  <c r="N1082" i="34"/>
  <c r="O1082" i="34"/>
  <c r="P1082" i="34"/>
  <c r="Q1082" i="34"/>
  <c r="R1082" i="34"/>
  <c r="S1082" i="34"/>
  <c r="T1082" i="34"/>
  <c r="U1082" i="34"/>
  <c r="V1082" i="34"/>
  <c r="W1082" i="34"/>
  <c r="X1082" i="34"/>
  <c r="Y1082" i="34"/>
  <c r="K1083" i="34"/>
  <c r="L1083" i="34"/>
  <c r="M1083" i="34"/>
  <c r="N1083" i="34"/>
  <c r="O1083" i="34"/>
  <c r="P1083" i="34"/>
  <c r="Q1083" i="34"/>
  <c r="R1083" i="34"/>
  <c r="S1083" i="34"/>
  <c r="T1083" i="34"/>
  <c r="U1083" i="34"/>
  <c r="V1083" i="34"/>
  <c r="W1083" i="34"/>
  <c r="X1083" i="34"/>
  <c r="Y1083" i="34"/>
  <c r="K1084" i="34"/>
  <c r="L1084" i="34"/>
  <c r="M1084" i="34"/>
  <c r="N1084" i="34"/>
  <c r="O1084" i="34"/>
  <c r="P1084" i="34"/>
  <c r="Q1084" i="34"/>
  <c r="R1084" i="34"/>
  <c r="S1084" i="34"/>
  <c r="T1084" i="34"/>
  <c r="U1084" i="34"/>
  <c r="V1084" i="34"/>
  <c r="W1084" i="34"/>
  <c r="X1084" i="34"/>
  <c r="Y1084" i="34"/>
  <c r="K1085" i="34"/>
  <c r="L1085" i="34"/>
  <c r="M1085" i="34"/>
  <c r="N1085" i="34"/>
  <c r="O1085" i="34"/>
  <c r="P1085" i="34"/>
  <c r="Q1085" i="34"/>
  <c r="R1085" i="34"/>
  <c r="S1085" i="34"/>
  <c r="T1085" i="34"/>
  <c r="U1085" i="34"/>
  <c r="V1085" i="34"/>
  <c r="W1085" i="34"/>
  <c r="X1085" i="34"/>
  <c r="Y1085" i="34"/>
  <c r="K1086" i="34"/>
  <c r="L1086" i="34"/>
  <c r="M1086" i="34"/>
  <c r="N1086" i="34"/>
  <c r="O1086" i="34"/>
  <c r="P1086" i="34"/>
  <c r="Q1086" i="34"/>
  <c r="R1086" i="34"/>
  <c r="S1086" i="34"/>
  <c r="T1086" i="34"/>
  <c r="U1086" i="34"/>
  <c r="V1086" i="34"/>
  <c r="W1086" i="34"/>
  <c r="X1086" i="34"/>
  <c r="Y1086" i="34"/>
  <c r="K1087" i="34"/>
  <c r="L1087" i="34"/>
  <c r="M1087" i="34"/>
  <c r="N1087" i="34"/>
  <c r="O1087" i="34"/>
  <c r="P1087" i="34"/>
  <c r="Q1087" i="34"/>
  <c r="R1087" i="34"/>
  <c r="S1087" i="34"/>
  <c r="T1087" i="34"/>
  <c r="U1087" i="34"/>
  <c r="V1087" i="34"/>
  <c r="W1087" i="34"/>
  <c r="X1087" i="34"/>
  <c r="Y1087" i="34"/>
  <c r="K1088" i="34"/>
  <c r="L1088" i="34"/>
  <c r="M1088" i="34"/>
  <c r="N1088" i="34"/>
  <c r="O1088" i="34"/>
  <c r="P1088" i="34"/>
  <c r="Q1088" i="34"/>
  <c r="R1088" i="34"/>
  <c r="S1088" i="34"/>
  <c r="T1088" i="34"/>
  <c r="U1088" i="34"/>
  <c r="V1088" i="34"/>
  <c r="W1088" i="34"/>
  <c r="X1088" i="34"/>
  <c r="Y1088" i="34"/>
  <c r="K1089" i="34"/>
  <c r="L1089" i="34"/>
  <c r="M1089" i="34"/>
  <c r="N1089" i="34"/>
  <c r="O1089" i="34"/>
  <c r="P1089" i="34"/>
  <c r="Q1089" i="34"/>
  <c r="R1089" i="34"/>
  <c r="S1089" i="34"/>
  <c r="T1089" i="34"/>
  <c r="U1089" i="34"/>
  <c r="V1089" i="34"/>
  <c r="W1089" i="34"/>
  <c r="X1089" i="34"/>
  <c r="Y1089" i="34"/>
  <c r="K1090" i="34"/>
  <c r="L1090" i="34"/>
  <c r="M1090" i="34"/>
  <c r="N1090" i="34"/>
  <c r="O1090" i="34"/>
  <c r="P1090" i="34"/>
  <c r="Q1090" i="34"/>
  <c r="R1090" i="34"/>
  <c r="S1090" i="34"/>
  <c r="T1090" i="34"/>
  <c r="U1090" i="34"/>
  <c r="V1090" i="34"/>
  <c r="W1090" i="34"/>
  <c r="X1090" i="34"/>
  <c r="Y1090" i="34"/>
  <c r="K1091" i="34"/>
  <c r="L1091" i="34"/>
  <c r="M1091" i="34"/>
  <c r="N1091" i="34"/>
  <c r="O1091" i="34"/>
  <c r="P1091" i="34"/>
  <c r="Q1091" i="34"/>
  <c r="R1091" i="34"/>
  <c r="S1091" i="34"/>
  <c r="T1091" i="34"/>
  <c r="U1091" i="34"/>
  <c r="V1091" i="34"/>
  <c r="W1091" i="34"/>
  <c r="X1091" i="34"/>
  <c r="Y1091" i="34"/>
  <c r="K1092" i="34"/>
  <c r="L1092" i="34"/>
  <c r="M1092" i="34"/>
  <c r="N1092" i="34"/>
  <c r="O1092" i="34"/>
  <c r="P1092" i="34"/>
  <c r="Q1092" i="34"/>
  <c r="R1092" i="34"/>
  <c r="S1092" i="34"/>
  <c r="T1092" i="34"/>
  <c r="U1092" i="34"/>
  <c r="V1092" i="34"/>
  <c r="W1092" i="34"/>
  <c r="X1092" i="34"/>
  <c r="Y1092" i="34"/>
  <c r="K1093" i="34"/>
  <c r="L1093" i="34"/>
  <c r="M1093" i="34"/>
  <c r="N1093" i="34"/>
  <c r="O1093" i="34"/>
  <c r="P1093" i="34"/>
  <c r="Q1093" i="34"/>
  <c r="R1093" i="34"/>
  <c r="S1093" i="34"/>
  <c r="T1093" i="34"/>
  <c r="U1093" i="34"/>
  <c r="V1093" i="34"/>
  <c r="W1093" i="34"/>
  <c r="X1093" i="34"/>
  <c r="Y1093" i="34"/>
  <c r="K1094" i="34"/>
  <c r="L1094" i="34"/>
  <c r="M1094" i="34"/>
  <c r="N1094" i="34"/>
  <c r="O1094" i="34"/>
  <c r="P1094" i="34"/>
  <c r="Q1094" i="34"/>
  <c r="R1094" i="34"/>
  <c r="S1094" i="34"/>
  <c r="T1094" i="34"/>
  <c r="U1094" i="34"/>
  <c r="V1094" i="34"/>
  <c r="W1094" i="34"/>
  <c r="X1094" i="34"/>
  <c r="Y1094" i="34"/>
  <c r="K1095" i="34"/>
  <c r="L1095" i="34"/>
  <c r="M1095" i="34"/>
  <c r="N1095" i="34"/>
  <c r="O1095" i="34"/>
  <c r="P1095" i="34"/>
  <c r="Q1095" i="34"/>
  <c r="R1095" i="34"/>
  <c r="S1095" i="34"/>
  <c r="T1095" i="34"/>
  <c r="U1095" i="34"/>
  <c r="V1095" i="34"/>
  <c r="W1095" i="34"/>
  <c r="X1095" i="34"/>
  <c r="Y1095" i="34"/>
  <c r="K1096" i="34"/>
  <c r="L1096" i="34"/>
  <c r="M1096" i="34"/>
  <c r="N1096" i="34"/>
  <c r="O1096" i="34"/>
  <c r="P1096" i="34"/>
  <c r="Q1096" i="34"/>
  <c r="R1096" i="34"/>
  <c r="S1096" i="34"/>
  <c r="T1096" i="34"/>
  <c r="U1096" i="34"/>
  <c r="V1096" i="34"/>
  <c r="W1096" i="34"/>
  <c r="X1096" i="34"/>
  <c r="Y1096" i="34"/>
  <c r="K1097" i="34"/>
  <c r="L1097" i="34"/>
  <c r="M1097" i="34"/>
  <c r="N1097" i="34"/>
  <c r="O1097" i="34"/>
  <c r="P1097" i="34"/>
  <c r="Q1097" i="34"/>
  <c r="R1097" i="34"/>
  <c r="S1097" i="34"/>
  <c r="T1097" i="34"/>
  <c r="U1097" i="34"/>
  <c r="V1097" i="34"/>
  <c r="W1097" i="34"/>
  <c r="X1097" i="34"/>
  <c r="Y1097" i="34"/>
  <c r="K1098" i="34"/>
  <c r="L1098" i="34"/>
  <c r="M1098" i="34"/>
  <c r="N1098" i="34"/>
  <c r="O1098" i="34"/>
  <c r="P1098" i="34"/>
  <c r="Q1098" i="34"/>
  <c r="R1098" i="34"/>
  <c r="S1098" i="34"/>
  <c r="T1098" i="34"/>
  <c r="U1098" i="34"/>
  <c r="V1098" i="34"/>
  <c r="W1098" i="34"/>
  <c r="X1098" i="34"/>
  <c r="Y1098" i="34"/>
  <c r="K1099" i="34"/>
  <c r="L1099" i="34"/>
  <c r="M1099" i="34"/>
  <c r="N1099" i="34"/>
  <c r="O1099" i="34"/>
  <c r="P1099" i="34"/>
  <c r="Q1099" i="34"/>
  <c r="R1099" i="34"/>
  <c r="S1099" i="34"/>
  <c r="T1099" i="34"/>
  <c r="U1099" i="34"/>
  <c r="V1099" i="34"/>
  <c r="W1099" i="34"/>
  <c r="X1099" i="34"/>
  <c r="Y1099" i="34"/>
  <c r="K1100" i="34"/>
  <c r="L1100" i="34"/>
  <c r="M1100" i="34"/>
  <c r="N1100" i="34"/>
  <c r="O1100" i="34"/>
  <c r="P1100" i="34"/>
  <c r="Q1100" i="34"/>
  <c r="R1100" i="34"/>
  <c r="S1100" i="34"/>
  <c r="T1100" i="34"/>
  <c r="U1100" i="34"/>
  <c r="V1100" i="34"/>
  <c r="W1100" i="34"/>
  <c r="X1100" i="34"/>
  <c r="Y1100" i="34"/>
  <c r="K1101" i="34"/>
  <c r="L1101" i="34"/>
  <c r="M1101" i="34"/>
  <c r="N1101" i="34"/>
  <c r="O1101" i="34"/>
  <c r="P1101" i="34"/>
  <c r="Q1101" i="34"/>
  <c r="R1101" i="34"/>
  <c r="S1101" i="34"/>
  <c r="T1101" i="34"/>
  <c r="U1101" i="34"/>
  <c r="V1101" i="34"/>
  <c r="W1101" i="34"/>
  <c r="X1101" i="34"/>
  <c r="Y1101" i="34"/>
  <c r="K1102" i="34"/>
  <c r="L1102" i="34"/>
  <c r="M1102" i="34"/>
  <c r="N1102" i="34"/>
  <c r="O1102" i="34"/>
  <c r="P1102" i="34"/>
  <c r="Q1102" i="34"/>
  <c r="R1102" i="34"/>
  <c r="S1102" i="34"/>
  <c r="T1102" i="34"/>
  <c r="U1102" i="34"/>
  <c r="V1102" i="34"/>
  <c r="W1102" i="34"/>
  <c r="X1102" i="34"/>
  <c r="Y1102" i="34"/>
  <c r="K1103" i="34"/>
  <c r="L1103" i="34"/>
  <c r="M1103" i="34"/>
  <c r="N1103" i="34"/>
  <c r="O1103" i="34"/>
  <c r="P1103" i="34"/>
  <c r="Q1103" i="34"/>
  <c r="R1103" i="34"/>
  <c r="S1103" i="34"/>
  <c r="T1103" i="34"/>
  <c r="U1103" i="34"/>
  <c r="V1103" i="34"/>
  <c r="W1103" i="34"/>
  <c r="X1103" i="34"/>
  <c r="Y1103" i="34"/>
  <c r="K1104" i="34"/>
  <c r="L1104" i="34"/>
  <c r="M1104" i="34"/>
  <c r="N1104" i="34"/>
  <c r="O1104" i="34"/>
  <c r="P1104" i="34"/>
  <c r="Q1104" i="34"/>
  <c r="R1104" i="34"/>
  <c r="S1104" i="34"/>
  <c r="T1104" i="34"/>
  <c r="U1104" i="34"/>
  <c r="V1104" i="34"/>
  <c r="W1104" i="34"/>
  <c r="X1104" i="34"/>
  <c r="Y1104" i="34"/>
  <c r="K1105" i="34"/>
  <c r="L1105" i="34"/>
  <c r="M1105" i="34"/>
  <c r="N1105" i="34"/>
  <c r="O1105" i="34"/>
  <c r="P1105" i="34"/>
  <c r="Q1105" i="34"/>
  <c r="R1105" i="34"/>
  <c r="S1105" i="34"/>
  <c r="T1105" i="34"/>
  <c r="U1105" i="34"/>
  <c r="V1105" i="34"/>
  <c r="W1105" i="34"/>
  <c r="X1105" i="34"/>
  <c r="Y1105" i="34"/>
  <c r="K1106" i="34"/>
  <c r="L1106" i="34"/>
  <c r="M1106" i="34"/>
  <c r="N1106" i="34"/>
  <c r="O1106" i="34"/>
  <c r="P1106" i="34"/>
  <c r="Q1106" i="34"/>
  <c r="R1106" i="34"/>
  <c r="S1106" i="34"/>
  <c r="T1106" i="34"/>
  <c r="U1106" i="34"/>
  <c r="V1106" i="34"/>
  <c r="W1106" i="34"/>
  <c r="X1106" i="34"/>
  <c r="Y1106" i="34"/>
  <c r="K1107" i="34"/>
  <c r="L1107" i="34"/>
  <c r="M1107" i="34"/>
  <c r="N1107" i="34"/>
  <c r="O1107" i="34"/>
  <c r="P1107" i="34"/>
  <c r="Q1107" i="34"/>
  <c r="R1107" i="34"/>
  <c r="S1107" i="34"/>
  <c r="T1107" i="34"/>
  <c r="U1107" i="34"/>
  <c r="V1107" i="34"/>
  <c r="W1107" i="34"/>
  <c r="X1107" i="34"/>
  <c r="Y1107" i="34"/>
  <c r="K1108" i="34"/>
  <c r="L1108" i="34"/>
  <c r="M1108" i="34"/>
  <c r="N1108" i="34"/>
  <c r="O1108" i="34"/>
  <c r="P1108" i="34"/>
  <c r="Q1108" i="34"/>
  <c r="R1108" i="34"/>
  <c r="S1108" i="34"/>
  <c r="T1108" i="34"/>
  <c r="U1108" i="34"/>
  <c r="V1108" i="34"/>
  <c r="W1108" i="34"/>
  <c r="X1108" i="34"/>
  <c r="Y1108" i="34"/>
  <c r="K1109" i="34"/>
  <c r="L1109" i="34"/>
  <c r="M1109" i="34"/>
  <c r="N1109" i="34"/>
  <c r="O1109" i="34"/>
  <c r="P1109" i="34"/>
  <c r="Q1109" i="34"/>
  <c r="R1109" i="34"/>
  <c r="S1109" i="34"/>
  <c r="T1109" i="34"/>
  <c r="U1109" i="34"/>
  <c r="V1109" i="34"/>
  <c r="W1109" i="34"/>
  <c r="X1109" i="34"/>
  <c r="Y1109" i="34"/>
  <c r="K1110" i="34"/>
  <c r="L1110" i="34"/>
  <c r="M1110" i="34"/>
  <c r="N1110" i="34"/>
  <c r="O1110" i="34"/>
  <c r="P1110" i="34"/>
  <c r="Q1110" i="34"/>
  <c r="R1110" i="34"/>
  <c r="S1110" i="34"/>
  <c r="T1110" i="34"/>
  <c r="U1110" i="34"/>
  <c r="V1110" i="34"/>
  <c r="W1110" i="34"/>
  <c r="X1110" i="34"/>
  <c r="Y1110" i="34"/>
  <c r="K1111" i="34"/>
  <c r="L1111" i="34"/>
  <c r="M1111" i="34"/>
  <c r="N1111" i="34"/>
  <c r="O1111" i="34"/>
  <c r="P1111" i="34"/>
  <c r="Q1111" i="34"/>
  <c r="R1111" i="34"/>
  <c r="S1111" i="34"/>
  <c r="T1111" i="34"/>
  <c r="U1111" i="34"/>
  <c r="V1111" i="34"/>
  <c r="W1111" i="34"/>
  <c r="X1111" i="34"/>
  <c r="Y1111" i="34"/>
  <c r="K1112" i="34"/>
  <c r="L1112" i="34"/>
  <c r="M1112" i="34"/>
  <c r="N1112" i="34"/>
  <c r="O1112" i="34"/>
  <c r="P1112" i="34"/>
  <c r="Q1112" i="34"/>
  <c r="R1112" i="34"/>
  <c r="S1112" i="34"/>
  <c r="T1112" i="34"/>
  <c r="U1112" i="34"/>
  <c r="V1112" i="34"/>
  <c r="W1112" i="34"/>
  <c r="X1112" i="34"/>
  <c r="Y1112" i="34"/>
  <c r="K1113" i="34"/>
  <c r="L1113" i="34"/>
  <c r="M1113" i="34"/>
  <c r="N1113" i="34"/>
  <c r="O1113" i="34"/>
  <c r="P1113" i="34"/>
  <c r="Q1113" i="34"/>
  <c r="R1113" i="34"/>
  <c r="S1113" i="34"/>
  <c r="T1113" i="34"/>
  <c r="U1113" i="34"/>
  <c r="V1113" i="34"/>
  <c r="W1113" i="34"/>
  <c r="X1113" i="34"/>
  <c r="Y1113" i="34"/>
  <c r="K1114" i="34"/>
  <c r="L1114" i="34"/>
  <c r="M1114" i="34"/>
  <c r="N1114" i="34"/>
  <c r="O1114" i="34"/>
  <c r="P1114" i="34"/>
  <c r="Q1114" i="34"/>
  <c r="R1114" i="34"/>
  <c r="S1114" i="34"/>
  <c r="T1114" i="34"/>
  <c r="U1114" i="34"/>
  <c r="V1114" i="34"/>
  <c r="W1114" i="34"/>
  <c r="X1114" i="34"/>
  <c r="Y1114" i="34"/>
  <c r="K1115" i="34"/>
  <c r="L1115" i="34"/>
  <c r="M1115" i="34"/>
  <c r="N1115" i="34"/>
  <c r="O1115" i="34"/>
  <c r="P1115" i="34"/>
  <c r="Q1115" i="34"/>
  <c r="R1115" i="34"/>
  <c r="S1115" i="34"/>
  <c r="T1115" i="34"/>
  <c r="U1115" i="34"/>
  <c r="V1115" i="34"/>
  <c r="W1115" i="34"/>
  <c r="X1115" i="34"/>
  <c r="Y1115" i="34"/>
  <c r="K1116" i="34"/>
  <c r="L1116" i="34"/>
  <c r="M1116" i="34"/>
  <c r="N1116" i="34"/>
  <c r="O1116" i="34"/>
  <c r="P1116" i="34"/>
  <c r="Q1116" i="34"/>
  <c r="R1116" i="34"/>
  <c r="S1116" i="34"/>
  <c r="T1116" i="34"/>
  <c r="U1116" i="34"/>
  <c r="V1116" i="34"/>
  <c r="W1116" i="34"/>
  <c r="X1116" i="34"/>
  <c r="Y1116" i="34"/>
  <c r="K1117" i="34"/>
  <c r="L1117" i="34"/>
  <c r="M1117" i="34"/>
  <c r="N1117" i="34"/>
  <c r="O1117" i="34"/>
  <c r="P1117" i="34"/>
  <c r="Q1117" i="34"/>
  <c r="R1117" i="34"/>
  <c r="S1117" i="34"/>
  <c r="T1117" i="34"/>
  <c r="U1117" i="34"/>
  <c r="V1117" i="34"/>
  <c r="W1117" i="34"/>
  <c r="X1117" i="34"/>
  <c r="Y1117" i="34"/>
  <c r="K1118" i="34"/>
  <c r="L1118" i="34"/>
  <c r="M1118" i="34"/>
  <c r="N1118" i="34"/>
  <c r="O1118" i="34"/>
  <c r="P1118" i="34"/>
  <c r="Q1118" i="34"/>
  <c r="R1118" i="34"/>
  <c r="S1118" i="34"/>
  <c r="T1118" i="34"/>
  <c r="U1118" i="34"/>
  <c r="V1118" i="34"/>
  <c r="W1118" i="34"/>
  <c r="X1118" i="34"/>
  <c r="Y1118" i="34"/>
  <c r="K1119" i="34"/>
  <c r="L1119" i="34"/>
  <c r="M1119" i="34"/>
  <c r="N1119" i="34"/>
  <c r="O1119" i="34"/>
  <c r="P1119" i="34"/>
  <c r="Q1119" i="34"/>
  <c r="R1119" i="34"/>
  <c r="S1119" i="34"/>
  <c r="T1119" i="34"/>
  <c r="U1119" i="34"/>
  <c r="V1119" i="34"/>
  <c r="W1119" i="34"/>
  <c r="X1119" i="34"/>
  <c r="Y1119" i="34"/>
  <c r="K1120" i="34"/>
  <c r="L1120" i="34"/>
  <c r="M1120" i="34"/>
  <c r="N1120" i="34"/>
  <c r="O1120" i="34"/>
  <c r="P1120" i="34"/>
  <c r="Q1120" i="34"/>
  <c r="R1120" i="34"/>
  <c r="S1120" i="34"/>
  <c r="T1120" i="34"/>
  <c r="U1120" i="34"/>
  <c r="V1120" i="34"/>
  <c r="W1120" i="34"/>
  <c r="X1120" i="34"/>
  <c r="Y1120" i="34"/>
  <c r="K1121" i="34"/>
  <c r="L1121" i="34"/>
  <c r="M1121" i="34"/>
  <c r="N1121" i="34"/>
  <c r="O1121" i="34"/>
  <c r="P1121" i="34"/>
  <c r="Q1121" i="34"/>
  <c r="R1121" i="34"/>
  <c r="S1121" i="34"/>
  <c r="T1121" i="34"/>
  <c r="U1121" i="34"/>
  <c r="V1121" i="34"/>
  <c r="W1121" i="34"/>
  <c r="X1121" i="34"/>
  <c r="Y1121" i="34"/>
  <c r="K1122" i="34"/>
  <c r="L1122" i="34"/>
  <c r="M1122" i="34"/>
  <c r="N1122" i="34"/>
  <c r="O1122" i="34"/>
  <c r="P1122" i="34"/>
  <c r="Q1122" i="34"/>
  <c r="R1122" i="34"/>
  <c r="S1122" i="34"/>
  <c r="T1122" i="34"/>
  <c r="U1122" i="34"/>
  <c r="V1122" i="34"/>
  <c r="W1122" i="34"/>
  <c r="X1122" i="34"/>
  <c r="Y1122" i="34"/>
  <c r="K1123" i="34"/>
  <c r="L1123" i="34"/>
  <c r="M1123" i="34"/>
  <c r="N1123" i="34"/>
  <c r="O1123" i="34"/>
  <c r="P1123" i="34"/>
  <c r="Q1123" i="34"/>
  <c r="R1123" i="34"/>
  <c r="S1123" i="34"/>
  <c r="T1123" i="34"/>
  <c r="U1123" i="34"/>
  <c r="V1123" i="34"/>
  <c r="W1123" i="34"/>
  <c r="X1123" i="34"/>
  <c r="Y1123" i="34"/>
  <c r="K1124" i="34"/>
  <c r="L1124" i="34"/>
  <c r="M1124" i="34"/>
  <c r="N1124" i="34"/>
  <c r="O1124" i="34"/>
  <c r="P1124" i="34"/>
  <c r="Q1124" i="34"/>
  <c r="R1124" i="34"/>
  <c r="S1124" i="34"/>
  <c r="T1124" i="34"/>
  <c r="U1124" i="34"/>
  <c r="V1124" i="34"/>
  <c r="W1124" i="34"/>
  <c r="X1124" i="34"/>
  <c r="Y1124" i="34"/>
  <c r="K1125" i="34"/>
  <c r="L1125" i="34"/>
  <c r="M1125" i="34"/>
  <c r="N1125" i="34"/>
  <c r="O1125" i="34"/>
  <c r="P1125" i="34"/>
  <c r="Q1125" i="34"/>
  <c r="R1125" i="34"/>
  <c r="S1125" i="34"/>
  <c r="T1125" i="34"/>
  <c r="U1125" i="34"/>
  <c r="V1125" i="34"/>
  <c r="W1125" i="34"/>
  <c r="X1125" i="34"/>
  <c r="Y1125" i="34"/>
  <c r="K1126" i="34"/>
  <c r="L1126" i="34"/>
  <c r="M1126" i="34"/>
  <c r="N1126" i="34"/>
  <c r="O1126" i="34"/>
  <c r="P1126" i="34"/>
  <c r="Q1126" i="34"/>
  <c r="R1126" i="34"/>
  <c r="S1126" i="34"/>
  <c r="T1126" i="34"/>
  <c r="U1126" i="34"/>
  <c r="V1126" i="34"/>
  <c r="W1126" i="34"/>
  <c r="X1126" i="34"/>
  <c r="Y1126" i="34"/>
  <c r="K1127" i="34"/>
  <c r="L1127" i="34"/>
  <c r="M1127" i="34"/>
  <c r="N1127" i="34"/>
  <c r="O1127" i="34"/>
  <c r="P1127" i="34"/>
  <c r="Q1127" i="34"/>
  <c r="R1127" i="34"/>
  <c r="S1127" i="34"/>
  <c r="T1127" i="34"/>
  <c r="U1127" i="34"/>
  <c r="V1127" i="34"/>
  <c r="W1127" i="34"/>
  <c r="X1127" i="34"/>
  <c r="Y1127" i="34"/>
  <c r="K1128" i="34"/>
  <c r="L1128" i="34"/>
  <c r="M1128" i="34"/>
  <c r="N1128" i="34"/>
  <c r="O1128" i="34"/>
  <c r="P1128" i="34"/>
  <c r="Q1128" i="34"/>
  <c r="R1128" i="34"/>
  <c r="S1128" i="34"/>
  <c r="T1128" i="34"/>
  <c r="U1128" i="34"/>
  <c r="V1128" i="34"/>
  <c r="W1128" i="34"/>
  <c r="X1128" i="34"/>
  <c r="Y1128" i="34"/>
  <c r="K1129" i="34"/>
  <c r="L1129" i="34"/>
  <c r="M1129" i="34"/>
  <c r="N1129" i="34"/>
  <c r="O1129" i="34"/>
  <c r="P1129" i="34"/>
  <c r="Q1129" i="34"/>
  <c r="R1129" i="34"/>
  <c r="S1129" i="34"/>
  <c r="T1129" i="34"/>
  <c r="U1129" i="34"/>
  <c r="V1129" i="34"/>
  <c r="W1129" i="34"/>
  <c r="X1129" i="34"/>
  <c r="Y1129" i="34"/>
  <c r="K1130" i="34"/>
  <c r="L1130" i="34"/>
  <c r="M1130" i="34"/>
  <c r="N1130" i="34"/>
  <c r="O1130" i="34"/>
  <c r="P1130" i="34"/>
  <c r="Q1130" i="34"/>
  <c r="R1130" i="34"/>
  <c r="S1130" i="34"/>
  <c r="T1130" i="34"/>
  <c r="U1130" i="34"/>
  <c r="V1130" i="34"/>
  <c r="W1130" i="34"/>
  <c r="X1130" i="34"/>
  <c r="Y1130" i="34"/>
  <c r="K1131" i="34"/>
  <c r="L1131" i="34"/>
  <c r="M1131" i="34"/>
  <c r="N1131" i="34"/>
  <c r="O1131" i="34"/>
  <c r="P1131" i="34"/>
  <c r="Q1131" i="34"/>
  <c r="R1131" i="34"/>
  <c r="S1131" i="34"/>
  <c r="T1131" i="34"/>
  <c r="U1131" i="34"/>
  <c r="V1131" i="34"/>
  <c r="W1131" i="34"/>
  <c r="X1131" i="34"/>
  <c r="Y1131" i="34"/>
  <c r="K1132" i="34"/>
  <c r="L1132" i="34"/>
  <c r="M1132" i="34"/>
  <c r="N1132" i="34"/>
  <c r="O1132" i="34"/>
  <c r="P1132" i="34"/>
  <c r="Q1132" i="34"/>
  <c r="R1132" i="34"/>
  <c r="S1132" i="34"/>
  <c r="T1132" i="34"/>
  <c r="U1132" i="34"/>
  <c r="V1132" i="34"/>
  <c r="W1132" i="34"/>
  <c r="X1132" i="34"/>
  <c r="Y1132" i="34"/>
  <c r="K1133" i="34"/>
  <c r="L1133" i="34"/>
  <c r="M1133" i="34"/>
  <c r="N1133" i="34"/>
  <c r="O1133" i="34"/>
  <c r="P1133" i="34"/>
  <c r="Q1133" i="34"/>
  <c r="R1133" i="34"/>
  <c r="S1133" i="34"/>
  <c r="T1133" i="34"/>
  <c r="U1133" i="34"/>
  <c r="V1133" i="34"/>
  <c r="W1133" i="34"/>
  <c r="X1133" i="34"/>
  <c r="Y1133" i="34"/>
  <c r="K1134" i="34"/>
  <c r="L1134" i="34"/>
  <c r="M1134" i="34"/>
  <c r="N1134" i="34"/>
  <c r="O1134" i="34"/>
  <c r="P1134" i="34"/>
  <c r="Q1134" i="34"/>
  <c r="R1134" i="34"/>
  <c r="S1134" i="34"/>
  <c r="T1134" i="34"/>
  <c r="U1134" i="34"/>
  <c r="V1134" i="34"/>
  <c r="W1134" i="34"/>
  <c r="X1134" i="34"/>
  <c r="Y1134" i="34"/>
  <c r="K1135" i="34"/>
  <c r="L1135" i="34"/>
  <c r="M1135" i="34"/>
  <c r="N1135" i="34"/>
  <c r="O1135" i="34"/>
  <c r="P1135" i="34"/>
  <c r="Q1135" i="34"/>
  <c r="R1135" i="34"/>
  <c r="S1135" i="34"/>
  <c r="T1135" i="34"/>
  <c r="U1135" i="34"/>
  <c r="V1135" i="34"/>
  <c r="W1135" i="34"/>
  <c r="X1135" i="34"/>
  <c r="Y1135" i="34"/>
  <c r="K1136" i="34"/>
  <c r="L1136" i="34"/>
  <c r="M1136" i="34"/>
  <c r="N1136" i="34"/>
  <c r="O1136" i="34"/>
  <c r="P1136" i="34"/>
  <c r="Q1136" i="34"/>
  <c r="R1136" i="34"/>
  <c r="S1136" i="34"/>
  <c r="T1136" i="34"/>
  <c r="U1136" i="34"/>
  <c r="V1136" i="34"/>
  <c r="W1136" i="34"/>
  <c r="X1136" i="34"/>
  <c r="Y1136" i="34"/>
  <c r="K1137" i="34"/>
  <c r="L1137" i="34"/>
  <c r="M1137" i="34"/>
  <c r="N1137" i="34"/>
  <c r="O1137" i="34"/>
  <c r="P1137" i="34"/>
  <c r="Q1137" i="34"/>
  <c r="R1137" i="34"/>
  <c r="S1137" i="34"/>
  <c r="T1137" i="34"/>
  <c r="U1137" i="34"/>
  <c r="V1137" i="34"/>
  <c r="W1137" i="34"/>
  <c r="X1137" i="34"/>
  <c r="Y1137" i="34"/>
  <c r="K1138" i="34"/>
  <c r="L1138" i="34"/>
  <c r="M1138" i="34"/>
  <c r="N1138" i="34"/>
  <c r="O1138" i="34"/>
  <c r="P1138" i="34"/>
  <c r="Q1138" i="34"/>
  <c r="R1138" i="34"/>
  <c r="S1138" i="34"/>
  <c r="T1138" i="34"/>
  <c r="U1138" i="34"/>
  <c r="V1138" i="34"/>
  <c r="W1138" i="34"/>
  <c r="X1138" i="34"/>
  <c r="Y1138" i="34"/>
  <c r="K1139" i="34"/>
  <c r="L1139" i="34"/>
  <c r="M1139" i="34"/>
  <c r="N1139" i="34"/>
  <c r="O1139" i="34"/>
  <c r="P1139" i="34"/>
  <c r="Q1139" i="34"/>
  <c r="R1139" i="34"/>
  <c r="S1139" i="34"/>
  <c r="T1139" i="34"/>
  <c r="U1139" i="34"/>
  <c r="V1139" i="34"/>
  <c r="W1139" i="34"/>
  <c r="X1139" i="34"/>
  <c r="Y1139" i="34"/>
  <c r="K1140" i="34"/>
  <c r="L1140" i="34"/>
  <c r="M1140" i="34"/>
  <c r="N1140" i="34"/>
  <c r="O1140" i="34"/>
  <c r="P1140" i="34"/>
  <c r="Q1140" i="34"/>
  <c r="R1140" i="34"/>
  <c r="S1140" i="34"/>
  <c r="T1140" i="34"/>
  <c r="U1140" i="34"/>
  <c r="V1140" i="34"/>
  <c r="W1140" i="34"/>
  <c r="X1140" i="34"/>
  <c r="Y1140" i="34"/>
  <c r="K1141" i="34"/>
  <c r="L1141" i="34"/>
  <c r="M1141" i="34"/>
  <c r="N1141" i="34"/>
  <c r="O1141" i="34"/>
  <c r="P1141" i="34"/>
  <c r="Q1141" i="34"/>
  <c r="R1141" i="34"/>
  <c r="S1141" i="34"/>
  <c r="T1141" i="34"/>
  <c r="U1141" i="34"/>
  <c r="V1141" i="34"/>
  <c r="W1141" i="34"/>
  <c r="X1141" i="34"/>
  <c r="Y1141" i="34"/>
  <c r="K1142" i="34"/>
  <c r="L1142" i="34"/>
  <c r="M1142" i="34"/>
  <c r="N1142" i="34"/>
  <c r="O1142" i="34"/>
  <c r="P1142" i="34"/>
  <c r="Q1142" i="34"/>
  <c r="R1142" i="34"/>
  <c r="S1142" i="34"/>
  <c r="T1142" i="34"/>
  <c r="U1142" i="34"/>
  <c r="V1142" i="34"/>
  <c r="W1142" i="34"/>
  <c r="X1142" i="34"/>
  <c r="Y1142" i="34"/>
  <c r="K1143" i="34"/>
  <c r="L1143" i="34"/>
  <c r="M1143" i="34"/>
  <c r="N1143" i="34"/>
  <c r="O1143" i="34"/>
  <c r="P1143" i="34"/>
  <c r="Q1143" i="34"/>
  <c r="R1143" i="34"/>
  <c r="S1143" i="34"/>
  <c r="T1143" i="34"/>
  <c r="U1143" i="34"/>
  <c r="V1143" i="34"/>
  <c r="W1143" i="34"/>
  <c r="X1143" i="34"/>
  <c r="Y1143" i="34"/>
  <c r="K1144" i="34"/>
  <c r="L1144" i="34"/>
  <c r="M1144" i="34"/>
  <c r="N1144" i="34"/>
  <c r="O1144" i="34"/>
  <c r="P1144" i="34"/>
  <c r="Q1144" i="34"/>
  <c r="R1144" i="34"/>
  <c r="S1144" i="34"/>
  <c r="T1144" i="34"/>
  <c r="U1144" i="34"/>
  <c r="V1144" i="34"/>
  <c r="W1144" i="34"/>
  <c r="X1144" i="34"/>
  <c r="Y1144" i="34"/>
  <c r="K1145" i="34"/>
  <c r="L1145" i="34"/>
  <c r="M1145" i="34"/>
  <c r="N1145" i="34"/>
  <c r="O1145" i="34"/>
  <c r="P1145" i="34"/>
  <c r="Q1145" i="34"/>
  <c r="R1145" i="34"/>
  <c r="S1145" i="34"/>
  <c r="T1145" i="34"/>
  <c r="U1145" i="34"/>
  <c r="V1145" i="34"/>
  <c r="W1145" i="34"/>
  <c r="X1145" i="34"/>
  <c r="Y1145" i="34"/>
  <c r="K1146" i="34"/>
  <c r="L1146" i="34"/>
  <c r="M1146" i="34"/>
  <c r="N1146" i="34"/>
  <c r="O1146" i="34"/>
  <c r="P1146" i="34"/>
  <c r="Q1146" i="34"/>
  <c r="R1146" i="34"/>
  <c r="S1146" i="34"/>
  <c r="T1146" i="34"/>
  <c r="U1146" i="34"/>
  <c r="V1146" i="34"/>
  <c r="W1146" i="34"/>
  <c r="X1146" i="34"/>
  <c r="Y1146" i="34"/>
  <c r="K1147" i="34"/>
  <c r="L1147" i="34"/>
  <c r="M1147" i="34"/>
  <c r="N1147" i="34"/>
  <c r="O1147" i="34"/>
  <c r="P1147" i="34"/>
  <c r="Q1147" i="34"/>
  <c r="R1147" i="34"/>
  <c r="S1147" i="34"/>
  <c r="T1147" i="34"/>
  <c r="U1147" i="34"/>
  <c r="V1147" i="34"/>
  <c r="W1147" i="34"/>
  <c r="X1147" i="34"/>
  <c r="Y1147" i="34"/>
  <c r="K1148" i="34"/>
  <c r="L1148" i="34"/>
  <c r="M1148" i="34"/>
  <c r="N1148" i="34"/>
  <c r="O1148" i="34"/>
  <c r="P1148" i="34"/>
  <c r="Q1148" i="34"/>
  <c r="R1148" i="34"/>
  <c r="S1148" i="34"/>
  <c r="T1148" i="34"/>
  <c r="U1148" i="34"/>
  <c r="V1148" i="34"/>
  <c r="W1148" i="34"/>
  <c r="X1148" i="34"/>
  <c r="Y1148" i="34"/>
  <c r="K1149" i="34"/>
  <c r="L1149" i="34"/>
  <c r="M1149" i="34"/>
  <c r="N1149" i="34"/>
  <c r="O1149" i="34"/>
  <c r="P1149" i="34"/>
  <c r="Q1149" i="34"/>
  <c r="R1149" i="34"/>
  <c r="S1149" i="34"/>
  <c r="T1149" i="34"/>
  <c r="U1149" i="34"/>
  <c r="V1149" i="34"/>
  <c r="W1149" i="34"/>
  <c r="X1149" i="34"/>
  <c r="Y1149" i="34"/>
  <c r="K1150" i="34"/>
  <c r="L1150" i="34"/>
  <c r="M1150" i="34"/>
  <c r="N1150" i="34"/>
  <c r="O1150" i="34"/>
  <c r="P1150" i="34"/>
  <c r="Q1150" i="34"/>
  <c r="R1150" i="34"/>
  <c r="S1150" i="34"/>
  <c r="T1150" i="34"/>
  <c r="U1150" i="34"/>
  <c r="V1150" i="34"/>
  <c r="W1150" i="34"/>
  <c r="X1150" i="34"/>
  <c r="Y1150" i="34"/>
  <c r="K1151" i="34"/>
  <c r="L1151" i="34"/>
  <c r="M1151" i="34"/>
  <c r="N1151" i="34"/>
  <c r="O1151" i="34"/>
  <c r="P1151" i="34"/>
  <c r="Q1151" i="34"/>
  <c r="R1151" i="34"/>
  <c r="S1151" i="34"/>
  <c r="T1151" i="34"/>
  <c r="U1151" i="34"/>
  <c r="V1151" i="34"/>
  <c r="W1151" i="34"/>
  <c r="X1151" i="34"/>
  <c r="Y1151" i="34"/>
  <c r="K1152" i="34"/>
  <c r="L1152" i="34"/>
  <c r="M1152" i="34"/>
  <c r="N1152" i="34"/>
  <c r="O1152" i="34"/>
  <c r="P1152" i="34"/>
  <c r="Q1152" i="34"/>
  <c r="R1152" i="34"/>
  <c r="S1152" i="34"/>
  <c r="T1152" i="34"/>
  <c r="U1152" i="34"/>
  <c r="V1152" i="34"/>
  <c r="W1152" i="34"/>
  <c r="X1152" i="34"/>
  <c r="Y1152" i="34"/>
  <c r="K1153" i="34"/>
  <c r="L1153" i="34"/>
  <c r="M1153" i="34"/>
  <c r="N1153" i="34"/>
  <c r="O1153" i="34"/>
  <c r="P1153" i="34"/>
  <c r="Q1153" i="34"/>
  <c r="R1153" i="34"/>
  <c r="S1153" i="34"/>
  <c r="T1153" i="34"/>
  <c r="U1153" i="34"/>
  <c r="V1153" i="34"/>
  <c r="W1153" i="34"/>
  <c r="X1153" i="34"/>
  <c r="Y1153" i="34"/>
  <c r="K1154" i="34"/>
  <c r="L1154" i="34"/>
  <c r="M1154" i="34"/>
  <c r="N1154" i="34"/>
  <c r="O1154" i="34"/>
  <c r="P1154" i="34"/>
  <c r="Q1154" i="34"/>
  <c r="R1154" i="34"/>
  <c r="S1154" i="34"/>
  <c r="T1154" i="34"/>
  <c r="U1154" i="34"/>
  <c r="V1154" i="34"/>
  <c r="W1154" i="34"/>
  <c r="X1154" i="34"/>
  <c r="Y1154" i="34"/>
  <c r="K1155" i="34"/>
  <c r="L1155" i="34"/>
  <c r="M1155" i="34"/>
  <c r="N1155" i="34"/>
  <c r="O1155" i="34"/>
  <c r="P1155" i="34"/>
  <c r="Q1155" i="34"/>
  <c r="R1155" i="34"/>
  <c r="S1155" i="34"/>
  <c r="T1155" i="34"/>
  <c r="U1155" i="34"/>
  <c r="V1155" i="34"/>
  <c r="W1155" i="34"/>
  <c r="X1155" i="34"/>
  <c r="Y1155" i="34"/>
  <c r="K1156" i="34"/>
  <c r="L1156" i="34"/>
  <c r="M1156" i="34"/>
  <c r="N1156" i="34"/>
  <c r="O1156" i="34"/>
  <c r="P1156" i="34"/>
  <c r="Q1156" i="34"/>
  <c r="R1156" i="34"/>
  <c r="S1156" i="34"/>
  <c r="T1156" i="34"/>
  <c r="U1156" i="34"/>
  <c r="V1156" i="34"/>
  <c r="W1156" i="34"/>
  <c r="X1156" i="34"/>
  <c r="Y1156" i="34"/>
  <c r="K1157" i="34"/>
  <c r="L1157" i="34"/>
  <c r="M1157" i="34"/>
  <c r="N1157" i="34"/>
  <c r="O1157" i="34"/>
  <c r="P1157" i="34"/>
  <c r="Q1157" i="34"/>
  <c r="R1157" i="34"/>
  <c r="S1157" i="34"/>
  <c r="T1157" i="34"/>
  <c r="U1157" i="34"/>
  <c r="V1157" i="34"/>
  <c r="W1157" i="34"/>
  <c r="X1157" i="34"/>
  <c r="Y1157" i="34"/>
  <c r="K1158" i="34"/>
  <c r="L1158" i="34"/>
  <c r="M1158" i="34"/>
  <c r="N1158" i="34"/>
  <c r="O1158" i="34"/>
  <c r="P1158" i="34"/>
  <c r="Q1158" i="34"/>
  <c r="R1158" i="34"/>
  <c r="S1158" i="34"/>
  <c r="T1158" i="34"/>
  <c r="U1158" i="34"/>
  <c r="V1158" i="34"/>
  <c r="W1158" i="34"/>
  <c r="X1158" i="34"/>
  <c r="Y1158" i="34"/>
  <c r="K1159" i="34"/>
  <c r="L1159" i="34"/>
  <c r="M1159" i="34"/>
  <c r="N1159" i="34"/>
  <c r="O1159" i="34"/>
  <c r="P1159" i="34"/>
  <c r="Q1159" i="34"/>
  <c r="R1159" i="34"/>
  <c r="S1159" i="34"/>
  <c r="T1159" i="34"/>
  <c r="U1159" i="34"/>
  <c r="V1159" i="34"/>
  <c r="W1159" i="34"/>
  <c r="X1159" i="34"/>
  <c r="Y1159" i="34"/>
  <c r="K1160" i="34"/>
  <c r="L1160" i="34"/>
  <c r="M1160" i="34"/>
  <c r="N1160" i="34"/>
  <c r="O1160" i="34"/>
  <c r="P1160" i="34"/>
  <c r="Q1160" i="34"/>
  <c r="R1160" i="34"/>
  <c r="S1160" i="34"/>
  <c r="T1160" i="34"/>
  <c r="U1160" i="34"/>
  <c r="V1160" i="34"/>
  <c r="W1160" i="34"/>
  <c r="X1160" i="34"/>
  <c r="Y1160" i="34"/>
  <c r="K1161" i="34"/>
  <c r="L1161" i="34"/>
  <c r="M1161" i="34"/>
  <c r="N1161" i="34"/>
  <c r="O1161" i="34"/>
  <c r="P1161" i="34"/>
  <c r="Q1161" i="34"/>
  <c r="R1161" i="34"/>
  <c r="S1161" i="34"/>
  <c r="T1161" i="34"/>
  <c r="U1161" i="34"/>
  <c r="V1161" i="34"/>
  <c r="W1161" i="34"/>
  <c r="X1161" i="34"/>
  <c r="Y1161" i="34"/>
  <c r="K1162" i="34"/>
  <c r="L1162" i="34"/>
  <c r="M1162" i="34"/>
  <c r="N1162" i="34"/>
  <c r="O1162" i="34"/>
  <c r="P1162" i="34"/>
  <c r="Q1162" i="34"/>
  <c r="R1162" i="34"/>
  <c r="S1162" i="34"/>
  <c r="T1162" i="34"/>
  <c r="U1162" i="34"/>
  <c r="V1162" i="34"/>
  <c r="W1162" i="34"/>
  <c r="X1162" i="34"/>
  <c r="Y1162" i="34"/>
  <c r="K1163" i="34"/>
  <c r="L1163" i="34"/>
  <c r="M1163" i="34"/>
  <c r="N1163" i="34"/>
  <c r="O1163" i="34"/>
  <c r="P1163" i="34"/>
  <c r="Q1163" i="34"/>
  <c r="R1163" i="34"/>
  <c r="S1163" i="34"/>
  <c r="T1163" i="34"/>
  <c r="U1163" i="34"/>
  <c r="V1163" i="34"/>
  <c r="W1163" i="34"/>
  <c r="X1163" i="34"/>
  <c r="Y1163" i="34"/>
  <c r="K1164" i="34"/>
  <c r="L1164" i="34"/>
  <c r="M1164" i="34"/>
  <c r="N1164" i="34"/>
  <c r="O1164" i="34"/>
  <c r="P1164" i="34"/>
  <c r="Q1164" i="34"/>
  <c r="R1164" i="34"/>
  <c r="S1164" i="34"/>
  <c r="T1164" i="34"/>
  <c r="U1164" i="34"/>
  <c r="V1164" i="34"/>
  <c r="W1164" i="34"/>
  <c r="X1164" i="34"/>
  <c r="Y1164" i="34"/>
  <c r="K1165" i="34"/>
  <c r="L1165" i="34"/>
  <c r="M1165" i="34"/>
  <c r="N1165" i="34"/>
  <c r="O1165" i="34"/>
  <c r="P1165" i="34"/>
  <c r="Q1165" i="34"/>
  <c r="R1165" i="34"/>
  <c r="S1165" i="34"/>
  <c r="T1165" i="34"/>
  <c r="U1165" i="34"/>
  <c r="V1165" i="34"/>
  <c r="W1165" i="34"/>
  <c r="X1165" i="34"/>
  <c r="Y1165" i="34"/>
  <c r="K1166" i="34"/>
  <c r="L1166" i="34"/>
  <c r="M1166" i="34"/>
  <c r="N1166" i="34"/>
  <c r="O1166" i="34"/>
  <c r="P1166" i="34"/>
  <c r="Q1166" i="34"/>
  <c r="R1166" i="34"/>
  <c r="S1166" i="34"/>
  <c r="T1166" i="34"/>
  <c r="U1166" i="34"/>
  <c r="V1166" i="34"/>
  <c r="W1166" i="34"/>
  <c r="X1166" i="34"/>
  <c r="Y1166" i="34"/>
  <c r="K1167" i="34"/>
  <c r="L1167" i="34"/>
  <c r="M1167" i="34"/>
  <c r="N1167" i="34"/>
  <c r="O1167" i="34"/>
  <c r="P1167" i="34"/>
  <c r="Q1167" i="34"/>
  <c r="R1167" i="34"/>
  <c r="S1167" i="34"/>
  <c r="T1167" i="34"/>
  <c r="U1167" i="34"/>
  <c r="V1167" i="34"/>
  <c r="W1167" i="34"/>
  <c r="X1167" i="34"/>
  <c r="Y1167" i="34"/>
  <c r="K1168" i="34"/>
  <c r="L1168" i="34"/>
  <c r="M1168" i="34"/>
  <c r="N1168" i="34"/>
  <c r="O1168" i="34"/>
  <c r="P1168" i="34"/>
  <c r="Q1168" i="34"/>
  <c r="R1168" i="34"/>
  <c r="S1168" i="34"/>
  <c r="T1168" i="34"/>
  <c r="U1168" i="34"/>
  <c r="V1168" i="34"/>
  <c r="W1168" i="34"/>
  <c r="X1168" i="34"/>
  <c r="Y1168" i="34"/>
  <c r="K1169" i="34"/>
  <c r="L1169" i="34"/>
  <c r="M1169" i="34"/>
  <c r="N1169" i="34"/>
  <c r="O1169" i="34"/>
  <c r="P1169" i="34"/>
  <c r="Q1169" i="34"/>
  <c r="R1169" i="34"/>
  <c r="S1169" i="34"/>
  <c r="T1169" i="34"/>
  <c r="U1169" i="34"/>
  <c r="V1169" i="34"/>
  <c r="W1169" i="34"/>
  <c r="X1169" i="34"/>
  <c r="Y1169" i="34"/>
  <c r="K1170" i="34"/>
  <c r="L1170" i="34"/>
  <c r="M1170" i="34"/>
  <c r="N1170" i="34"/>
  <c r="O1170" i="34"/>
  <c r="P1170" i="34"/>
  <c r="Q1170" i="34"/>
  <c r="R1170" i="34"/>
  <c r="S1170" i="34"/>
  <c r="T1170" i="34"/>
  <c r="U1170" i="34"/>
  <c r="V1170" i="34"/>
  <c r="W1170" i="34"/>
  <c r="X1170" i="34"/>
  <c r="Y1170" i="34"/>
  <c r="K1171" i="34"/>
  <c r="L1171" i="34"/>
  <c r="M1171" i="34"/>
  <c r="N1171" i="34"/>
  <c r="O1171" i="34"/>
  <c r="P1171" i="34"/>
  <c r="Q1171" i="34"/>
  <c r="R1171" i="34"/>
  <c r="S1171" i="34"/>
  <c r="T1171" i="34"/>
  <c r="U1171" i="34"/>
  <c r="V1171" i="34"/>
  <c r="W1171" i="34"/>
  <c r="X1171" i="34"/>
  <c r="Y1171" i="34"/>
  <c r="K1172" i="34"/>
  <c r="L1172" i="34"/>
  <c r="M1172" i="34"/>
  <c r="N1172" i="34"/>
  <c r="O1172" i="34"/>
  <c r="P1172" i="34"/>
  <c r="Q1172" i="34"/>
  <c r="R1172" i="34"/>
  <c r="S1172" i="34"/>
  <c r="T1172" i="34"/>
  <c r="U1172" i="34"/>
  <c r="V1172" i="34"/>
  <c r="W1172" i="34"/>
  <c r="X1172" i="34"/>
  <c r="Y1172" i="34"/>
  <c r="K1173" i="34"/>
  <c r="L1173" i="34"/>
  <c r="M1173" i="34"/>
  <c r="N1173" i="34"/>
  <c r="O1173" i="34"/>
  <c r="P1173" i="34"/>
  <c r="Q1173" i="34"/>
  <c r="R1173" i="34"/>
  <c r="S1173" i="34"/>
  <c r="T1173" i="34"/>
  <c r="U1173" i="34"/>
  <c r="V1173" i="34"/>
  <c r="W1173" i="34"/>
  <c r="X1173" i="34"/>
  <c r="Y1173" i="34"/>
  <c r="K1174" i="34"/>
  <c r="L1174" i="34"/>
  <c r="M1174" i="34"/>
  <c r="N1174" i="34"/>
  <c r="O1174" i="34"/>
  <c r="P1174" i="34"/>
  <c r="Q1174" i="34"/>
  <c r="R1174" i="34"/>
  <c r="S1174" i="34"/>
  <c r="T1174" i="34"/>
  <c r="U1174" i="34"/>
  <c r="V1174" i="34"/>
  <c r="W1174" i="34"/>
  <c r="X1174" i="34"/>
  <c r="Y1174" i="34"/>
  <c r="K1175" i="34"/>
  <c r="L1175" i="34"/>
  <c r="M1175" i="34"/>
  <c r="N1175" i="34"/>
  <c r="O1175" i="34"/>
  <c r="P1175" i="34"/>
  <c r="Q1175" i="34"/>
  <c r="R1175" i="34"/>
  <c r="S1175" i="34"/>
  <c r="T1175" i="34"/>
  <c r="U1175" i="34"/>
  <c r="V1175" i="34"/>
  <c r="W1175" i="34"/>
  <c r="X1175" i="34"/>
  <c r="Y1175" i="34"/>
  <c r="K1176" i="34"/>
  <c r="L1176" i="34"/>
  <c r="M1176" i="34"/>
  <c r="N1176" i="34"/>
  <c r="O1176" i="34"/>
  <c r="P1176" i="34"/>
  <c r="Q1176" i="34"/>
  <c r="R1176" i="34"/>
  <c r="S1176" i="34"/>
  <c r="T1176" i="34"/>
  <c r="U1176" i="34"/>
  <c r="V1176" i="34"/>
  <c r="W1176" i="34"/>
  <c r="X1176" i="34"/>
  <c r="Y1176" i="34"/>
  <c r="K1177" i="34"/>
  <c r="L1177" i="34"/>
  <c r="M1177" i="34"/>
  <c r="N1177" i="34"/>
  <c r="O1177" i="34"/>
  <c r="P1177" i="34"/>
  <c r="Q1177" i="34"/>
  <c r="R1177" i="34"/>
  <c r="S1177" i="34"/>
  <c r="T1177" i="34"/>
  <c r="U1177" i="34"/>
  <c r="V1177" i="34"/>
  <c r="W1177" i="34"/>
  <c r="X1177" i="34"/>
  <c r="Y1177" i="34"/>
  <c r="K1178" i="34"/>
  <c r="L1178" i="34"/>
  <c r="M1178" i="34"/>
  <c r="N1178" i="34"/>
  <c r="O1178" i="34"/>
  <c r="P1178" i="34"/>
  <c r="Q1178" i="34"/>
  <c r="R1178" i="34"/>
  <c r="S1178" i="34"/>
  <c r="T1178" i="34"/>
  <c r="U1178" i="34"/>
  <c r="V1178" i="34"/>
  <c r="W1178" i="34"/>
  <c r="X1178" i="34"/>
  <c r="Y1178" i="34"/>
  <c r="K1179" i="34"/>
  <c r="L1179" i="34"/>
  <c r="M1179" i="34"/>
  <c r="N1179" i="34"/>
  <c r="O1179" i="34"/>
  <c r="P1179" i="34"/>
  <c r="Q1179" i="34"/>
  <c r="R1179" i="34"/>
  <c r="S1179" i="34"/>
  <c r="T1179" i="34"/>
  <c r="U1179" i="34"/>
  <c r="V1179" i="34"/>
  <c r="W1179" i="34"/>
  <c r="X1179" i="34"/>
  <c r="Y1179" i="34"/>
  <c r="K1180" i="34"/>
  <c r="L1180" i="34"/>
  <c r="M1180" i="34"/>
  <c r="N1180" i="34"/>
  <c r="O1180" i="34"/>
  <c r="P1180" i="34"/>
  <c r="Q1180" i="34"/>
  <c r="R1180" i="34"/>
  <c r="S1180" i="34"/>
  <c r="T1180" i="34"/>
  <c r="U1180" i="34"/>
  <c r="V1180" i="34"/>
  <c r="W1180" i="34"/>
  <c r="X1180" i="34"/>
  <c r="Y1180" i="34"/>
  <c r="K1181" i="34"/>
  <c r="L1181" i="34"/>
  <c r="M1181" i="34"/>
  <c r="N1181" i="34"/>
  <c r="O1181" i="34"/>
  <c r="P1181" i="34"/>
  <c r="Q1181" i="34"/>
  <c r="R1181" i="34"/>
  <c r="S1181" i="34"/>
  <c r="T1181" i="34"/>
  <c r="U1181" i="34"/>
  <c r="V1181" i="34"/>
  <c r="W1181" i="34"/>
  <c r="X1181" i="34"/>
  <c r="Y1181" i="34"/>
  <c r="K1182" i="34"/>
  <c r="L1182" i="34"/>
  <c r="M1182" i="34"/>
  <c r="N1182" i="34"/>
  <c r="O1182" i="34"/>
  <c r="P1182" i="34"/>
  <c r="Q1182" i="34"/>
  <c r="R1182" i="34"/>
  <c r="S1182" i="34"/>
  <c r="T1182" i="34"/>
  <c r="U1182" i="34"/>
  <c r="V1182" i="34"/>
  <c r="W1182" i="34"/>
  <c r="X1182" i="34"/>
  <c r="Y1182" i="34"/>
  <c r="K1183" i="34"/>
  <c r="L1183" i="34"/>
  <c r="M1183" i="34"/>
  <c r="N1183" i="34"/>
  <c r="O1183" i="34"/>
  <c r="P1183" i="34"/>
  <c r="Q1183" i="34"/>
  <c r="R1183" i="34"/>
  <c r="S1183" i="34"/>
  <c r="T1183" i="34"/>
  <c r="U1183" i="34"/>
  <c r="V1183" i="34"/>
  <c r="W1183" i="34"/>
  <c r="X1183" i="34"/>
  <c r="Y1183" i="34"/>
  <c r="K1184" i="34"/>
  <c r="L1184" i="34"/>
  <c r="M1184" i="34"/>
  <c r="N1184" i="34"/>
  <c r="O1184" i="34"/>
  <c r="P1184" i="34"/>
  <c r="Q1184" i="34"/>
  <c r="R1184" i="34"/>
  <c r="S1184" i="34"/>
  <c r="T1184" i="34"/>
  <c r="U1184" i="34"/>
  <c r="V1184" i="34"/>
  <c r="W1184" i="34"/>
  <c r="X1184" i="34"/>
  <c r="Y1184" i="34"/>
  <c r="K1185" i="34"/>
  <c r="L1185" i="34"/>
  <c r="M1185" i="34"/>
  <c r="N1185" i="34"/>
  <c r="O1185" i="34"/>
  <c r="P1185" i="34"/>
  <c r="Q1185" i="34"/>
  <c r="R1185" i="34"/>
  <c r="S1185" i="34"/>
  <c r="T1185" i="34"/>
  <c r="U1185" i="34"/>
  <c r="V1185" i="34"/>
  <c r="W1185" i="34"/>
  <c r="X1185" i="34"/>
  <c r="Y1185" i="34"/>
  <c r="K1186" i="34"/>
  <c r="L1186" i="34"/>
  <c r="M1186" i="34"/>
  <c r="N1186" i="34"/>
  <c r="O1186" i="34"/>
  <c r="P1186" i="34"/>
  <c r="Q1186" i="34"/>
  <c r="R1186" i="34"/>
  <c r="S1186" i="34"/>
  <c r="T1186" i="34"/>
  <c r="U1186" i="34"/>
  <c r="V1186" i="34"/>
  <c r="W1186" i="34"/>
  <c r="X1186" i="34"/>
  <c r="Y1186" i="34"/>
  <c r="K1187" i="34"/>
  <c r="L1187" i="34"/>
  <c r="M1187" i="34"/>
  <c r="N1187" i="34"/>
  <c r="O1187" i="34"/>
  <c r="P1187" i="34"/>
  <c r="Q1187" i="34"/>
  <c r="R1187" i="34"/>
  <c r="S1187" i="34"/>
  <c r="T1187" i="34"/>
  <c r="U1187" i="34"/>
  <c r="V1187" i="34"/>
  <c r="W1187" i="34"/>
  <c r="X1187" i="34"/>
  <c r="Y1187" i="34"/>
  <c r="K1188" i="34"/>
  <c r="L1188" i="34"/>
  <c r="M1188" i="34"/>
  <c r="N1188" i="34"/>
  <c r="O1188" i="34"/>
  <c r="P1188" i="34"/>
  <c r="Q1188" i="34"/>
  <c r="R1188" i="34"/>
  <c r="S1188" i="34"/>
  <c r="T1188" i="34"/>
  <c r="U1188" i="34"/>
  <c r="V1188" i="34"/>
  <c r="W1188" i="34"/>
  <c r="X1188" i="34"/>
  <c r="Y1188" i="34"/>
  <c r="K1189" i="34"/>
  <c r="L1189" i="34"/>
  <c r="M1189" i="34"/>
  <c r="N1189" i="34"/>
  <c r="O1189" i="34"/>
  <c r="P1189" i="34"/>
  <c r="Q1189" i="34"/>
  <c r="R1189" i="34"/>
  <c r="S1189" i="34"/>
  <c r="T1189" i="34"/>
  <c r="U1189" i="34"/>
  <c r="V1189" i="34"/>
  <c r="W1189" i="34"/>
  <c r="X1189" i="34"/>
  <c r="Y1189" i="34"/>
  <c r="K1190" i="34"/>
  <c r="L1190" i="34"/>
  <c r="M1190" i="34"/>
  <c r="N1190" i="34"/>
  <c r="O1190" i="34"/>
  <c r="P1190" i="34"/>
  <c r="Q1190" i="34"/>
  <c r="R1190" i="34"/>
  <c r="S1190" i="34"/>
  <c r="T1190" i="34"/>
  <c r="U1190" i="34"/>
  <c r="V1190" i="34"/>
  <c r="W1190" i="34"/>
  <c r="X1190" i="34"/>
  <c r="Y1190" i="34"/>
  <c r="K1191" i="34"/>
  <c r="L1191" i="34"/>
  <c r="M1191" i="34"/>
  <c r="N1191" i="34"/>
  <c r="O1191" i="34"/>
  <c r="P1191" i="34"/>
  <c r="Q1191" i="34"/>
  <c r="R1191" i="34"/>
  <c r="S1191" i="34"/>
  <c r="T1191" i="34"/>
  <c r="U1191" i="34"/>
  <c r="V1191" i="34"/>
  <c r="W1191" i="34"/>
  <c r="X1191" i="34"/>
  <c r="Y1191" i="34"/>
  <c r="K1192" i="34"/>
  <c r="L1192" i="34"/>
  <c r="M1192" i="34"/>
  <c r="N1192" i="34"/>
  <c r="O1192" i="34"/>
  <c r="P1192" i="34"/>
  <c r="Q1192" i="34"/>
  <c r="R1192" i="34"/>
  <c r="S1192" i="34"/>
  <c r="T1192" i="34"/>
  <c r="U1192" i="34"/>
  <c r="V1192" i="34"/>
  <c r="W1192" i="34"/>
  <c r="X1192" i="34"/>
  <c r="Y1192" i="34"/>
  <c r="K1193" i="34"/>
  <c r="L1193" i="34"/>
  <c r="M1193" i="34"/>
  <c r="N1193" i="34"/>
  <c r="O1193" i="34"/>
  <c r="P1193" i="34"/>
  <c r="Q1193" i="34"/>
  <c r="R1193" i="34"/>
  <c r="S1193" i="34"/>
  <c r="T1193" i="34"/>
  <c r="U1193" i="34"/>
  <c r="V1193" i="34"/>
  <c r="W1193" i="34"/>
  <c r="X1193" i="34"/>
  <c r="Y1193" i="34"/>
  <c r="K1194" i="34"/>
  <c r="L1194" i="34"/>
  <c r="M1194" i="34"/>
  <c r="N1194" i="34"/>
  <c r="O1194" i="34"/>
  <c r="P1194" i="34"/>
  <c r="Q1194" i="34"/>
  <c r="R1194" i="34"/>
  <c r="S1194" i="34"/>
  <c r="T1194" i="34"/>
  <c r="U1194" i="34"/>
  <c r="V1194" i="34"/>
  <c r="W1194" i="34"/>
  <c r="X1194" i="34"/>
  <c r="Y1194" i="34"/>
  <c r="K1195" i="34"/>
  <c r="L1195" i="34"/>
  <c r="M1195" i="34"/>
  <c r="N1195" i="34"/>
  <c r="O1195" i="34"/>
  <c r="P1195" i="34"/>
  <c r="Q1195" i="34"/>
  <c r="R1195" i="34"/>
  <c r="S1195" i="34"/>
  <c r="T1195" i="34"/>
  <c r="U1195" i="34"/>
  <c r="V1195" i="34"/>
  <c r="W1195" i="34"/>
  <c r="X1195" i="34"/>
  <c r="Y1195" i="34"/>
  <c r="K1196" i="34"/>
  <c r="L1196" i="34"/>
  <c r="M1196" i="34"/>
  <c r="N1196" i="34"/>
  <c r="O1196" i="34"/>
  <c r="P1196" i="34"/>
  <c r="Q1196" i="34"/>
  <c r="R1196" i="34"/>
  <c r="S1196" i="34"/>
  <c r="T1196" i="34"/>
  <c r="U1196" i="34"/>
  <c r="V1196" i="34"/>
  <c r="W1196" i="34"/>
  <c r="X1196" i="34"/>
  <c r="Y1196" i="34"/>
  <c r="K1197" i="34"/>
  <c r="L1197" i="34"/>
  <c r="M1197" i="34"/>
  <c r="N1197" i="34"/>
  <c r="O1197" i="34"/>
  <c r="P1197" i="34"/>
  <c r="Q1197" i="34"/>
  <c r="R1197" i="34"/>
  <c r="S1197" i="34"/>
  <c r="T1197" i="34"/>
  <c r="U1197" i="34"/>
  <c r="V1197" i="34"/>
  <c r="W1197" i="34"/>
  <c r="X1197" i="34"/>
  <c r="Y1197" i="34"/>
  <c r="K1198" i="34"/>
  <c r="L1198" i="34"/>
  <c r="M1198" i="34"/>
  <c r="N1198" i="34"/>
  <c r="O1198" i="34"/>
  <c r="P1198" i="34"/>
  <c r="Q1198" i="34"/>
  <c r="R1198" i="34"/>
  <c r="S1198" i="34"/>
  <c r="T1198" i="34"/>
  <c r="U1198" i="34"/>
  <c r="V1198" i="34"/>
  <c r="W1198" i="34"/>
  <c r="X1198" i="34"/>
  <c r="Y1198" i="34"/>
  <c r="K1199" i="34"/>
  <c r="L1199" i="34"/>
  <c r="M1199" i="34"/>
  <c r="N1199" i="34"/>
  <c r="O1199" i="34"/>
  <c r="P1199" i="34"/>
  <c r="Q1199" i="34"/>
  <c r="R1199" i="34"/>
  <c r="S1199" i="34"/>
  <c r="T1199" i="34"/>
  <c r="U1199" i="34"/>
  <c r="V1199" i="34"/>
  <c r="W1199" i="34"/>
  <c r="X1199" i="34"/>
  <c r="Y1199" i="34"/>
  <c r="K1200" i="34"/>
  <c r="L1200" i="34"/>
  <c r="M1200" i="34"/>
  <c r="N1200" i="34"/>
  <c r="O1200" i="34"/>
  <c r="P1200" i="34"/>
  <c r="Q1200" i="34"/>
  <c r="R1200" i="34"/>
  <c r="S1200" i="34"/>
  <c r="T1200" i="34"/>
  <c r="U1200" i="34"/>
  <c r="V1200" i="34"/>
  <c r="W1200" i="34"/>
  <c r="X1200" i="34"/>
  <c r="Y1200" i="34"/>
  <c r="K1201" i="34"/>
  <c r="L1201" i="34"/>
  <c r="M1201" i="34"/>
  <c r="N1201" i="34"/>
  <c r="O1201" i="34"/>
  <c r="P1201" i="34"/>
  <c r="Q1201" i="34"/>
  <c r="R1201" i="34"/>
  <c r="S1201" i="34"/>
  <c r="T1201" i="34"/>
  <c r="U1201" i="34"/>
  <c r="V1201" i="34"/>
  <c r="W1201" i="34"/>
  <c r="X1201" i="34"/>
  <c r="Y1201" i="34"/>
  <c r="K1202" i="34"/>
  <c r="L1202" i="34"/>
  <c r="M1202" i="34"/>
  <c r="N1202" i="34"/>
  <c r="O1202" i="34"/>
  <c r="P1202" i="34"/>
  <c r="Q1202" i="34"/>
  <c r="R1202" i="34"/>
  <c r="S1202" i="34"/>
  <c r="T1202" i="34"/>
  <c r="U1202" i="34"/>
  <c r="V1202" i="34"/>
  <c r="W1202" i="34"/>
  <c r="X1202" i="34"/>
  <c r="Y1202" i="34"/>
  <c r="K1203" i="34"/>
  <c r="L1203" i="34"/>
  <c r="M1203" i="34"/>
  <c r="N1203" i="34"/>
  <c r="O1203" i="34"/>
  <c r="P1203" i="34"/>
  <c r="Q1203" i="34"/>
  <c r="R1203" i="34"/>
  <c r="S1203" i="34"/>
  <c r="T1203" i="34"/>
  <c r="U1203" i="34"/>
  <c r="V1203" i="34"/>
  <c r="W1203" i="34"/>
  <c r="X1203" i="34"/>
  <c r="Y1203" i="34"/>
  <c r="K1204" i="34"/>
  <c r="L1204" i="34"/>
  <c r="M1204" i="34"/>
  <c r="N1204" i="34"/>
  <c r="O1204" i="34"/>
  <c r="P1204" i="34"/>
  <c r="Q1204" i="34"/>
  <c r="R1204" i="34"/>
  <c r="S1204" i="34"/>
  <c r="T1204" i="34"/>
  <c r="U1204" i="34"/>
  <c r="V1204" i="34"/>
  <c r="W1204" i="34"/>
  <c r="X1204" i="34"/>
  <c r="Y1204" i="34"/>
  <c r="K1205" i="34"/>
  <c r="L1205" i="34"/>
  <c r="M1205" i="34"/>
  <c r="N1205" i="34"/>
  <c r="O1205" i="34"/>
  <c r="P1205" i="34"/>
  <c r="Q1205" i="34"/>
  <c r="R1205" i="34"/>
  <c r="S1205" i="34"/>
  <c r="T1205" i="34"/>
  <c r="U1205" i="34"/>
  <c r="V1205" i="34"/>
  <c r="W1205" i="34"/>
  <c r="X1205" i="34"/>
  <c r="Y1205" i="34"/>
  <c r="K1206" i="34"/>
  <c r="L1206" i="34"/>
  <c r="M1206" i="34"/>
  <c r="N1206" i="34"/>
  <c r="O1206" i="34"/>
  <c r="P1206" i="34"/>
  <c r="Q1206" i="34"/>
  <c r="R1206" i="34"/>
  <c r="S1206" i="34"/>
  <c r="T1206" i="34"/>
  <c r="U1206" i="34"/>
  <c r="V1206" i="34"/>
  <c r="W1206" i="34"/>
  <c r="X1206" i="34"/>
  <c r="Y1206" i="34"/>
  <c r="K1207" i="34"/>
  <c r="L1207" i="34"/>
  <c r="M1207" i="34"/>
  <c r="N1207" i="34"/>
  <c r="O1207" i="34"/>
  <c r="P1207" i="34"/>
  <c r="Q1207" i="34"/>
  <c r="R1207" i="34"/>
  <c r="S1207" i="34"/>
  <c r="T1207" i="34"/>
  <c r="U1207" i="34"/>
  <c r="V1207" i="34"/>
  <c r="W1207" i="34"/>
  <c r="X1207" i="34"/>
  <c r="Y1207" i="34"/>
  <c r="K1208" i="34"/>
  <c r="L1208" i="34"/>
  <c r="M1208" i="34"/>
  <c r="N1208" i="34"/>
  <c r="O1208" i="34"/>
  <c r="P1208" i="34"/>
  <c r="Q1208" i="34"/>
  <c r="R1208" i="34"/>
  <c r="S1208" i="34"/>
  <c r="T1208" i="34"/>
  <c r="U1208" i="34"/>
  <c r="V1208" i="34"/>
  <c r="W1208" i="34"/>
  <c r="X1208" i="34"/>
  <c r="Y1208" i="34"/>
  <c r="K1209" i="34"/>
  <c r="L1209" i="34"/>
  <c r="M1209" i="34"/>
  <c r="N1209" i="34"/>
  <c r="O1209" i="34"/>
  <c r="P1209" i="34"/>
  <c r="Q1209" i="34"/>
  <c r="R1209" i="34"/>
  <c r="S1209" i="34"/>
  <c r="T1209" i="34"/>
  <c r="U1209" i="34"/>
  <c r="V1209" i="34"/>
  <c r="W1209" i="34"/>
  <c r="X1209" i="34"/>
  <c r="Y1209" i="34"/>
  <c r="K1210" i="34"/>
  <c r="L1210" i="34"/>
  <c r="M1210" i="34"/>
  <c r="N1210" i="34"/>
  <c r="O1210" i="34"/>
  <c r="P1210" i="34"/>
  <c r="Q1210" i="34"/>
  <c r="R1210" i="34"/>
  <c r="S1210" i="34"/>
  <c r="T1210" i="34"/>
  <c r="U1210" i="34"/>
  <c r="V1210" i="34"/>
  <c r="W1210" i="34"/>
  <c r="X1210" i="34"/>
  <c r="Y1210" i="34"/>
  <c r="K1211" i="34"/>
  <c r="L1211" i="34"/>
  <c r="M1211" i="34"/>
  <c r="N1211" i="34"/>
  <c r="O1211" i="34"/>
  <c r="P1211" i="34"/>
  <c r="Q1211" i="34"/>
  <c r="R1211" i="34"/>
  <c r="S1211" i="34"/>
  <c r="T1211" i="34"/>
  <c r="U1211" i="34"/>
  <c r="V1211" i="34"/>
  <c r="W1211" i="34"/>
  <c r="X1211" i="34"/>
  <c r="Y1211" i="34"/>
  <c r="K1212" i="34"/>
  <c r="L1212" i="34"/>
  <c r="M1212" i="34"/>
  <c r="N1212" i="34"/>
  <c r="O1212" i="34"/>
  <c r="P1212" i="34"/>
  <c r="Q1212" i="34"/>
  <c r="R1212" i="34"/>
  <c r="S1212" i="34"/>
  <c r="T1212" i="34"/>
  <c r="U1212" i="34"/>
  <c r="V1212" i="34"/>
  <c r="W1212" i="34"/>
  <c r="X1212" i="34"/>
  <c r="Y1212" i="34"/>
  <c r="K1213" i="34"/>
  <c r="L1213" i="34"/>
  <c r="M1213" i="34"/>
  <c r="N1213" i="34"/>
  <c r="O1213" i="34"/>
  <c r="P1213" i="34"/>
  <c r="Q1213" i="34"/>
  <c r="R1213" i="34"/>
  <c r="S1213" i="34"/>
  <c r="T1213" i="34"/>
  <c r="U1213" i="34"/>
  <c r="V1213" i="34"/>
  <c r="W1213" i="34"/>
  <c r="X1213" i="34"/>
  <c r="Y1213" i="34"/>
  <c r="K1214" i="34"/>
  <c r="L1214" i="34"/>
  <c r="M1214" i="34"/>
  <c r="N1214" i="34"/>
  <c r="O1214" i="34"/>
  <c r="P1214" i="34"/>
  <c r="Q1214" i="34"/>
  <c r="R1214" i="34"/>
  <c r="S1214" i="34"/>
  <c r="T1214" i="34"/>
  <c r="U1214" i="34"/>
  <c r="V1214" i="34"/>
  <c r="W1214" i="34"/>
  <c r="X1214" i="34"/>
  <c r="Y1214" i="34"/>
  <c r="K1215" i="34"/>
  <c r="L1215" i="34"/>
  <c r="M1215" i="34"/>
  <c r="N1215" i="34"/>
  <c r="O1215" i="34"/>
  <c r="P1215" i="34"/>
  <c r="Q1215" i="34"/>
  <c r="R1215" i="34"/>
  <c r="S1215" i="34"/>
  <c r="T1215" i="34"/>
  <c r="U1215" i="34"/>
  <c r="V1215" i="34"/>
  <c r="W1215" i="34"/>
  <c r="X1215" i="34"/>
  <c r="Y1215" i="34"/>
  <c r="K1216" i="34"/>
  <c r="L1216" i="34"/>
  <c r="M1216" i="34"/>
  <c r="N1216" i="34"/>
  <c r="O1216" i="34"/>
  <c r="P1216" i="34"/>
  <c r="Q1216" i="34"/>
  <c r="R1216" i="34"/>
  <c r="S1216" i="34"/>
  <c r="T1216" i="34"/>
  <c r="U1216" i="34"/>
  <c r="V1216" i="34"/>
  <c r="W1216" i="34"/>
  <c r="X1216" i="34"/>
  <c r="Y1216" i="34"/>
  <c r="K1217" i="34"/>
  <c r="L1217" i="34"/>
  <c r="M1217" i="34"/>
  <c r="N1217" i="34"/>
  <c r="O1217" i="34"/>
  <c r="P1217" i="34"/>
  <c r="Q1217" i="34"/>
  <c r="R1217" i="34"/>
  <c r="S1217" i="34"/>
  <c r="T1217" i="34"/>
  <c r="U1217" i="34"/>
  <c r="V1217" i="34"/>
  <c r="W1217" i="34"/>
  <c r="X1217" i="34"/>
  <c r="Y1217" i="34"/>
  <c r="K1218" i="34"/>
  <c r="L1218" i="34"/>
  <c r="M1218" i="34"/>
  <c r="N1218" i="34"/>
  <c r="O1218" i="34"/>
  <c r="P1218" i="34"/>
  <c r="Q1218" i="34"/>
  <c r="R1218" i="34"/>
  <c r="S1218" i="34"/>
  <c r="T1218" i="34"/>
  <c r="U1218" i="34"/>
  <c r="V1218" i="34"/>
  <c r="W1218" i="34"/>
  <c r="X1218" i="34"/>
  <c r="Y1218" i="34"/>
  <c r="K1219" i="34"/>
  <c r="L1219" i="34"/>
  <c r="M1219" i="34"/>
  <c r="N1219" i="34"/>
  <c r="O1219" i="34"/>
  <c r="P1219" i="34"/>
  <c r="Q1219" i="34"/>
  <c r="R1219" i="34"/>
  <c r="S1219" i="34"/>
  <c r="T1219" i="34"/>
  <c r="U1219" i="34"/>
  <c r="V1219" i="34"/>
  <c r="W1219" i="34"/>
  <c r="X1219" i="34"/>
  <c r="Y1219" i="34"/>
  <c r="K1220" i="34"/>
  <c r="L1220" i="34"/>
  <c r="M1220" i="34"/>
  <c r="N1220" i="34"/>
  <c r="O1220" i="34"/>
  <c r="P1220" i="34"/>
  <c r="Q1220" i="34"/>
  <c r="R1220" i="34"/>
  <c r="S1220" i="34"/>
  <c r="T1220" i="34"/>
  <c r="U1220" i="34"/>
  <c r="V1220" i="34"/>
  <c r="W1220" i="34"/>
  <c r="X1220" i="34"/>
  <c r="Y1220" i="34"/>
  <c r="K1221" i="34"/>
  <c r="L1221" i="34"/>
  <c r="M1221" i="34"/>
  <c r="N1221" i="34"/>
  <c r="O1221" i="34"/>
  <c r="P1221" i="34"/>
  <c r="Q1221" i="34"/>
  <c r="R1221" i="34"/>
  <c r="S1221" i="34"/>
  <c r="T1221" i="34"/>
  <c r="U1221" i="34"/>
  <c r="V1221" i="34"/>
  <c r="W1221" i="34"/>
  <c r="X1221" i="34"/>
  <c r="Y1221" i="34"/>
  <c r="K1222" i="34"/>
  <c r="L1222" i="34"/>
  <c r="M1222" i="34"/>
  <c r="N1222" i="34"/>
  <c r="O1222" i="34"/>
  <c r="P1222" i="34"/>
  <c r="Q1222" i="34"/>
  <c r="R1222" i="34"/>
  <c r="S1222" i="34"/>
  <c r="T1222" i="34"/>
  <c r="U1222" i="34"/>
  <c r="V1222" i="34"/>
  <c r="W1222" i="34"/>
  <c r="X1222" i="34"/>
  <c r="Y1222" i="34"/>
  <c r="K1223" i="34"/>
  <c r="L1223" i="34"/>
  <c r="M1223" i="34"/>
  <c r="N1223" i="34"/>
  <c r="O1223" i="34"/>
  <c r="P1223" i="34"/>
  <c r="Q1223" i="34"/>
  <c r="R1223" i="34"/>
  <c r="S1223" i="34"/>
  <c r="T1223" i="34"/>
  <c r="U1223" i="34"/>
  <c r="V1223" i="34"/>
  <c r="W1223" i="34"/>
  <c r="X1223" i="34"/>
  <c r="Y1223" i="34"/>
  <c r="K1224" i="34"/>
  <c r="L1224" i="34"/>
  <c r="M1224" i="34"/>
  <c r="N1224" i="34"/>
  <c r="O1224" i="34"/>
  <c r="P1224" i="34"/>
  <c r="Q1224" i="34"/>
  <c r="R1224" i="34"/>
  <c r="S1224" i="34"/>
  <c r="T1224" i="34"/>
  <c r="U1224" i="34"/>
  <c r="V1224" i="34"/>
  <c r="W1224" i="34"/>
  <c r="X1224" i="34"/>
  <c r="Y1224" i="34"/>
  <c r="K1225" i="34"/>
  <c r="L1225" i="34"/>
  <c r="M1225" i="34"/>
  <c r="N1225" i="34"/>
  <c r="O1225" i="34"/>
  <c r="P1225" i="34"/>
  <c r="Q1225" i="34"/>
  <c r="R1225" i="34"/>
  <c r="S1225" i="34"/>
  <c r="T1225" i="34"/>
  <c r="U1225" i="34"/>
  <c r="V1225" i="34"/>
  <c r="W1225" i="34"/>
  <c r="X1225" i="34"/>
  <c r="Y1225" i="34"/>
  <c r="K1226" i="34"/>
  <c r="L1226" i="34"/>
  <c r="M1226" i="34"/>
  <c r="N1226" i="34"/>
  <c r="O1226" i="34"/>
  <c r="P1226" i="34"/>
  <c r="Q1226" i="34"/>
  <c r="R1226" i="34"/>
  <c r="S1226" i="34"/>
  <c r="T1226" i="34"/>
  <c r="U1226" i="34"/>
  <c r="V1226" i="34"/>
  <c r="W1226" i="34"/>
  <c r="X1226" i="34"/>
  <c r="Y1226" i="34"/>
  <c r="K1227" i="34"/>
  <c r="L1227" i="34"/>
  <c r="M1227" i="34"/>
  <c r="N1227" i="34"/>
  <c r="O1227" i="34"/>
  <c r="P1227" i="34"/>
  <c r="Q1227" i="34"/>
  <c r="R1227" i="34"/>
  <c r="S1227" i="34"/>
  <c r="T1227" i="34"/>
  <c r="U1227" i="34"/>
  <c r="V1227" i="34"/>
  <c r="W1227" i="34"/>
  <c r="X1227" i="34"/>
  <c r="Y1227" i="34"/>
  <c r="K1228" i="34"/>
  <c r="L1228" i="34"/>
  <c r="M1228" i="34"/>
  <c r="N1228" i="34"/>
  <c r="O1228" i="34"/>
  <c r="P1228" i="34"/>
  <c r="Q1228" i="34"/>
  <c r="R1228" i="34"/>
  <c r="S1228" i="34"/>
  <c r="T1228" i="34"/>
  <c r="U1228" i="34"/>
  <c r="V1228" i="34"/>
  <c r="W1228" i="34"/>
  <c r="X1228" i="34"/>
  <c r="Y1228" i="34"/>
  <c r="K1229" i="34"/>
  <c r="L1229" i="34"/>
  <c r="M1229" i="34"/>
  <c r="N1229" i="34"/>
  <c r="O1229" i="34"/>
  <c r="P1229" i="34"/>
  <c r="Q1229" i="34"/>
  <c r="R1229" i="34"/>
  <c r="S1229" i="34"/>
  <c r="T1229" i="34"/>
  <c r="U1229" i="34"/>
  <c r="V1229" i="34"/>
  <c r="W1229" i="34"/>
  <c r="X1229" i="34"/>
  <c r="Y1229" i="34"/>
  <c r="K1230" i="34"/>
  <c r="L1230" i="34"/>
  <c r="M1230" i="34"/>
  <c r="N1230" i="34"/>
  <c r="O1230" i="34"/>
  <c r="P1230" i="34"/>
  <c r="Q1230" i="34"/>
  <c r="R1230" i="34"/>
  <c r="S1230" i="34"/>
  <c r="T1230" i="34"/>
  <c r="U1230" i="34"/>
  <c r="V1230" i="34"/>
  <c r="W1230" i="34"/>
  <c r="X1230" i="34"/>
  <c r="Y1230" i="34"/>
  <c r="K1231" i="34"/>
  <c r="L1231" i="34"/>
  <c r="M1231" i="34"/>
  <c r="N1231" i="34"/>
  <c r="O1231" i="34"/>
  <c r="P1231" i="34"/>
  <c r="Q1231" i="34"/>
  <c r="R1231" i="34"/>
  <c r="S1231" i="34"/>
  <c r="T1231" i="34"/>
  <c r="U1231" i="34"/>
  <c r="V1231" i="34"/>
  <c r="W1231" i="34"/>
  <c r="X1231" i="34"/>
  <c r="Y1231" i="34"/>
  <c r="K1232" i="34"/>
  <c r="L1232" i="34"/>
  <c r="M1232" i="34"/>
  <c r="N1232" i="34"/>
  <c r="O1232" i="34"/>
  <c r="P1232" i="34"/>
  <c r="Q1232" i="34"/>
  <c r="R1232" i="34"/>
  <c r="S1232" i="34"/>
  <c r="T1232" i="34"/>
  <c r="U1232" i="34"/>
  <c r="V1232" i="34"/>
  <c r="W1232" i="34"/>
  <c r="X1232" i="34"/>
  <c r="Y1232" i="34"/>
  <c r="K1233" i="34"/>
  <c r="L1233" i="34"/>
  <c r="M1233" i="34"/>
  <c r="N1233" i="34"/>
  <c r="O1233" i="34"/>
  <c r="P1233" i="34"/>
  <c r="Q1233" i="34"/>
  <c r="R1233" i="34"/>
  <c r="S1233" i="34"/>
  <c r="T1233" i="34"/>
  <c r="U1233" i="34"/>
  <c r="V1233" i="34"/>
  <c r="W1233" i="34"/>
  <c r="X1233" i="34"/>
  <c r="Y1233" i="34"/>
  <c r="K1234" i="34"/>
  <c r="L1234" i="34"/>
  <c r="M1234" i="34"/>
  <c r="N1234" i="34"/>
  <c r="O1234" i="34"/>
  <c r="P1234" i="34"/>
  <c r="Q1234" i="34"/>
  <c r="R1234" i="34"/>
  <c r="S1234" i="34"/>
  <c r="T1234" i="34"/>
  <c r="U1234" i="34"/>
  <c r="V1234" i="34"/>
  <c r="W1234" i="34"/>
  <c r="X1234" i="34"/>
  <c r="Y1234" i="34"/>
  <c r="K1235" i="34"/>
  <c r="L1235" i="34"/>
  <c r="M1235" i="34"/>
  <c r="N1235" i="34"/>
  <c r="O1235" i="34"/>
  <c r="P1235" i="34"/>
  <c r="Q1235" i="34"/>
  <c r="R1235" i="34"/>
  <c r="S1235" i="34"/>
  <c r="T1235" i="34"/>
  <c r="U1235" i="34"/>
  <c r="V1235" i="34"/>
  <c r="W1235" i="34"/>
  <c r="X1235" i="34"/>
  <c r="Y1235" i="34"/>
  <c r="K1236" i="34"/>
  <c r="L1236" i="34"/>
  <c r="M1236" i="34"/>
  <c r="N1236" i="34"/>
  <c r="O1236" i="34"/>
  <c r="P1236" i="34"/>
  <c r="Q1236" i="34"/>
  <c r="R1236" i="34"/>
  <c r="S1236" i="34"/>
  <c r="T1236" i="34"/>
  <c r="U1236" i="34"/>
  <c r="V1236" i="34"/>
  <c r="W1236" i="34"/>
  <c r="X1236" i="34"/>
  <c r="Y1236" i="34"/>
  <c r="K1237" i="34"/>
  <c r="L1237" i="34"/>
  <c r="M1237" i="34"/>
  <c r="N1237" i="34"/>
  <c r="O1237" i="34"/>
  <c r="P1237" i="34"/>
  <c r="Q1237" i="34"/>
  <c r="R1237" i="34"/>
  <c r="S1237" i="34"/>
  <c r="T1237" i="34"/>
  <c r="U1237" i="34"/>
  <c r="V1237" i="34"/>
  <c r="W1237" i="34"/>
  <c r="X1237" i="34"/>
  <c r="Y1237" i="34"/>
  <c r="K1238" i="34"/>
  <c r="L1238" i="34"/>
  <c r="M1238" i="34"/>
  <c r="N1238" i="34"/>
  <c r="O1238" i="34"/>
  <c r="P1238" i="34"/>
  <c r="Q1238" i="34"/>
  <c r="R1238" i="34"/>
  <c r="S1238" i="34"/>
  <c r="T1238" i="34"/>
  <c r="U1238" i="34"/>
  <c r="V1238" i="34"/>
  <c r="W1238" i="34"/>
  <c r="X1238" i="34"/>
  <c r="Y1238" i="34"/>
  <c r="K1239" i="34"/>
  <c r="L1239" i="34"/>
  <c r="M1239" i="34"/>
  <c r="N1239" i="34"/>
  <c r="O1239" i="34"/>
  <c r="P1239" i="34"/>
  <c r="Q1239" i="34"/>
  <c r="R1239" i="34"/>
  <c r="S1239" i="34"/>
  <c r="T1239" i="34"/>
  <c r="U1239" i="34"/>
  <c r="V1239" i="34"/>
  <c r="W1239" i="34"/>
  <c r="X1239" i="34"/>
  <c r="Y1239" i="34"/>
  <c r="K1240" i="34"/>
  <c r="L1240" i="34"/>
  <c r="M1240" i="34"/>
  <c r="N1240" i="34"/>
  <c r="O1240" i="34"/>
  <c r="P1240" i="34"/>
  <c r="Q1240" i="34"/>
  <c r="R1240" i="34"/>
  <c r="S1240" i="34"/>
  <c r="T1240" i="34"/>
  <c r="U1240" i="34"/>
  <c r="V1240" i="34"/>
  <c r="W1240" i="34"/>
  <c r="X1240" i="34"/>
  <c r="Y1240" i="34"/>
  <c r="K1241" i="34"/>
  <c r="L1241" i="34"/>
  <c r="M1241" i="34"/>
  <c r="N1241" i="34"/>
  <c r="O1241" i="34"/>
  <c r="P1241" i="34"/>
  <c r="Q1241" i="34"/>
  <c r="R1241" i="34"/>
  <c r="S1241" i="34"/>
  <c r="T1241" i="34"/>
  <c r="U1241" i="34"/>
  <c r="V1241" i="34"/>
  <c r="W1241" i="34"/>
  <c r="X1241" i="34"/>
  <c r="Y1241" i="34"/>
  <c r="K1242" i="34"/>
  <c r="L1242" i="34"/>
  <c r="M1242" i="34"/>
  <c r="N1242" i="34"/>
  <c r="O1242" i="34"/>
  <c r="P1242" i="34"/>
  <c r="Q1242" i="34"/>
  <c r="R1242" i="34"/>
  <c r="S1242" i="34"/>
  <c r="T1242" i="34"/>
  <c r="U1242" i="34"/>
  <c r="V1242" i="34"/>
  <c r="W1242" i="34"/>
  <c r="X1242" i="34"/>
  <c r="Y1242" i="34"/>
  <c r="K1243" i="34"/>
  <c r="L1243" i="34"/>
  <c r="M1243" i="34"/>
  <c r="N1243" i="34"/>
  <c r="O1243" i="34"/>
  <c r="P1243" i="34"/>
  <c r="Q1243" i="34"/>
  <c r="R1243" i="34"/>
  <c r="S1243" i="34"/>
  <c r="T1243" i="34"/>
  <c r="U1243" i="34"/>
  <c r="V1243" i="34"/>
  <c r="W1243" i="34"/>
  <c r="X1243" i="34"/>
  <c r="Y1243" i="34"/>
  <c r="K1244" i="34"/>
  <c r="L1244" i="34"/>
  <c r="M1244" i="34"/>
  <c r="N1244" i="34"/>
  <c r="O1244" i="34"/>
  <c r="P1244" i="34"/>
  <c r="Q1244" i="34"/>
  <c r="R1244" i="34"/>
  <c r="S1244" i="34"/>
  <c r="T1244" i="34"/>
  <c r="U1244" i="34"/>
  <c r="V1244" i="34"/>
  <c r="W1244" i="34"/>
  <c r="X1244" i="34"/>
  <c r="Y1244" i="34"/>
  <c r="K1245" i="34"/>
  <c r="L1245" i="34"/>
  <c r="M1245" i="34"/>
  <c r="N1245" i="34"/>
  <c r="O1245" i="34"/>
  <c r="P1245" i="34"/>
  <c r="Q1245" i="34"/>
  <c r="R1245" i="34"/>
  <c r="S1245" i="34"/>
  <c r="T1245" i="34"/>
  <c r="U1245" i="34"/>
  <c r="V1245" i="34"/>
  <c r="W1245" i="34"/>
  <c r="X1245" i="34"/>
  <c r="Y1245" i="34"/>
  <c r="K1246" i="34"/>
  <c r="L1246" i="34"/>
  <c r="M1246" i="34"/>
  <c r="N1246" i="34"/>
  <c r="O1246" i="34"/>
  <c r="P1246" i="34"/>
  <c r="Q1246" i="34"/>
  <c r="R1246" i="34"/>
  <c r="S1246" i="34"/>
  <c r="T1246" i="34"/>
  <c r="U1246" i="34"/>
  <c r="V1246" i="34"/>
  <c r="W1246" i="34"/>
  <c r="X1246" i="34"/>
  <c r="Y1246" i="34"/>
  <c r="K1247" i="34"/>
  <c r="L1247" i="34"/>
  <c r="M1247" i="34"/>
  <c r="N1247" i="34"/>
  <c r="O1247" i="34"/>
  <c r="P1247" i="34"/>
  <c r="Q1247" i="34"/>
  <c r="R1247" i="34"/>
  <c r="S1247" i="34"/>
  <c r="T1247" i="34"/>
  <c r="U1247" i="34"/>
  <c r="V1247" i="34"/>
  <c r="W1247" i="34"/>
  <c r="X1247" i="34"/>
  <c r="Y1247" i="34"/>
  <c r="K1248" i="34"/>
  <c r="L1248" i="34"/>
  <c r="M1248" i="34"/>
  <c r="N1248" i="34"/>
  <c r="O1248" i="34"/>
  <c r="P1248" i="34"/>
  <c r="Q1248" i="34"/>
  <c r="R1248" i="34"/>
  <c r="S1248" i="34"/>
  <c r="T1248" i="34"/>
  <c r="U1248" i="34"/>
  <c r="V1248" i="34"/>
  <c r="W1248" i="34"/>
  <c r="X1248" i="34"/>
  <c r="Y1248" i="34"/>
  <c r="K1249" i="34"/>
  <c r="L1249" i="34"/>
  <c r="M1249" i="34"/>
  <c r="N1249" i="34"/>
  <c r="O1249" i="34"/>
  <c r="P1249" i="34"/>
  <c r="Q1249" i="34"/>
  <c r="R1249" i="34"/>
  <c r="S1249" i="34"/>
  <c r="T1249" i="34"/>
  <c r="U1249" i="34"/>
  <c r="V1249" i="34"/>
  <c r="W1249" i="34"/>
  <c r="X1249" i="34"/>
  <c r="Y1249" i="34"/>
  <c r="K1250" i="34"/>
  <c r="L1250" i="34"/>
  <c r="M1250" i="34"/>
  <c r="N1250" i="34"/>
  <c r="O1250" i="34"/>
  <c r="P1250" i="34"/>
  <c r="Q1250" i="34"/>
  <c r="R1250" i="34"/>
  <c r="S1250" i="34"/>
  <c r="T1250" i="34"/>
  <c r="U1250" i="34"/>
  <c r="V1250" i="34"/>
  <c r="W1250" i="34"/>
  <c r="X1250" i="34"/>
  <c r="Y1250" i="34"/>
  <c r="K1251" i="34"/>
  <c r="L1251" i="34"/>
  <c r="M1251" i="34"/>
  <c r="N1251" i="34"/>
  <c r="O1251" i="34"/>
  <c r="P1251" i="34"/>
  <c r="Q1251" i="34"/>
  <c r="R1251" i="34"/>
  <c r="S1251" i="34"/>
  <c r="T1251" i="34"/>
  <c r="U1251" i="34"/>
  <c r="V1251" i="34"/>
  <c r="W1251" i="34"/>
  <c r="X1251" i="34"/>
  <c r="Y1251" i="34"/>
  <c r="K1252" i="34"/>
  <c r="L1252" i="34"/>
  <c r="M1252" i="34"/>
  <c r="N1252" i="34"/>
  <c r="O1252" i="34"/>
  <c r="P1252" i="34"/>
  <c r="Q1252" i="34"/>
  <c r="R1252" i="34"/>
  <c r="S1252" i="34"/>
  <c r="T1252" i="34"/>
  <c r="U1252" i="34"/>
  <c r="V1252" i="34"/>
  <c r="W1252" i="34"/>
  <c r="X1252" i="34"/>
  <c r="Y1252" i="34"/>
  <c r="K1253" i="34"/>
  <c r="L1253" i="34"/>
  <c r="M1253" i="34"/>
  <c r="N1253" i="34"/>
  <c r="O1253" i="34"/>
  <c r="P1253" i="34"/>
  <c r="Q1253" i="34"/>
  <c r="R1253" i="34"/>
  <c r="S1253" i="34"/>
  <c r="T1253" i="34"/>
  <c r="U1253" i="34"/>
  <c r="V1253" i="34"/>
  <c r="W1253" i="34"/>
  <c r="X1253" i="34"/>
  <c r="Y1253" i="34"/>
  <c r="K1254" i="34"/>
  <c r="L1254" i="34"/>
  <c r="M1254" i="34"/>
  <c r="N1254" i="34"/>
  <c r="O1254" i="34"/>
  <c r="P1254" i="34"/>
  <c r="Q1254" i="34"/>
  <c r="R1254" i="34"/>
  <c r="S1254" i="34"/>
  <c r="T1254" i="34"/>
  <c r="U1254" i="34"/>
  <c r="V1254" i="34"/>
  <c r="W1254" i="34"/>
  <c r="X1254" i="34"/>
  <c r="Y1254" i="34"/>
  <c r="K1255" i="34"/>
  <c r="L1255" i="34"/>
  <c r="M1255" i="34"/>
  <c r="N1255" i="34"/>
  <c r="O1255" i="34"/>
  <c r="P1255" i="34"/>
  <c r="Q1255" i="34"/>
  <c r="R1255" i="34"/>
  <c r="S1255" i="34"/>
  <c r="T1255" i="34"/>
  <c r="U1255" i="34"/>
  <c r="V1255" i="34"/>
  <c r="W1255" i="34"/>
  <c r="X1255" i="34"/>
  <c r="Y1255" i="34"/>
  <c r="K1256" i="34"/>
  <c r="L1256" i="34"/>
  <c r="M1256" i="34"/>
  <c r="N1256" i="34"/>
  <c r="O1256" i="34"/>
  <c r="P1256" i="34"/>
  <c r="Q1256" i="34"/>
  <c r="R1256" i="34"/>
  <c r="S1256" i="34"/>
  <c r="T1256" i="34"/>
  <c r="U1256" i="34"/>
  <c r="V1256" i="34"/>
  <c r="W1256" i="34"/>
  <c r="X1256" i="34"/>
  <c r="Y1256" i="34"/>
  <c r="K1257" i="34"/>
  <c r="L1257" i="34"/>
  <c r="M1257" i="34"/>
  <c r="N1257" i="34"/>
  <c r="O1257" i="34"/>
  <c r="P1257" i="34"/>
  <c r="Q1257" i="34"/>
  <c r="R1257" i="34"/>
  <c r="S1257" i="34"/>
  <c r="T1257" i="34"/>
  <c r="U1257" i="34"/>
  <c r="V1257" i="34"/>
  <c r="W1257" i="34"/>
  <c r="X1257" i="34"/>
  <c r="Y1257" i="34"/>
  <c r="K1258" i="34"/>
  <c r="L1258" i="34"/>
  <c r="M1258" i="34"/>
  <c r="N1258" i="34"/>
  <c r="O1258" i="34"/>
  <c r="P1258" i="34"/>
  <c r="Q1258" i="34"/>
  <c r="R1258" i="34"/>
  <c r="S1258" i="34"/>
  <c r="T1258" i="34"/>
  <c r="U1258" i="34"/>
  <c r="V1258" i="34"/>
  <c r="W1258" i="34"/>
  <c r="X1258" i="34"/>
  <c r="Y1258" i="34"/>
  <c r="K1259" i="34"/>
  <c r="L1259" i="34"/>
  <c r="M1259" i="34"/>
  <c r="N1259" i="34"/>
  <c r="O1259" i="34"/>
  <c r="P1259" i="34"/>
  <c r="Q1259" i="34"/>
  <c r="R1259" i="34"/>
  <c r="S1259" i="34"/>
  <c r="T1259" i="34"/>
  <c r="U1259" i="34"/>
  <c r="V1259" i="34"/>
  <c r="W1259" i="34"/>
  <c r="X1259" i="34"/>
  <c r="Y1259" i="34"/>
  <c r="K1260" i="34"/>
  <c r="L1260" i="34"/>
  <c r="M1260" i="34"/>
  <c r="N1260" i="34"/>
  <c r="O1260" i="34"/>
  <c r="P1260" i="34"/>
  <c r="Q1260" i="34"/>
  <c r="R1260" i="34"/>
  <c r="S1260" i="34"/>
  <c r="T1260" i="34"/>
  <c r="U1260" i="34"/>
  <c r="V1260" i="34"/>
  <c r="W1260" i="34"/>
  <c r="X1260" i="34"/>
  <c r="Y1260" i="34"/>
  <c r="K1261" i="34"/>
  <c r="L1261" i="34"/>
  <c r="M1261" i="34"/>
  <c r="N1261" i="34"/>
  <c r="O1261" i="34"/>
  <c r="P1261" i="34"/>
  <c r="Q1261" i="34"/>
  <c r="R1261" i="34"/>
  <c r="S1261" i="34"/>
  <c r="T1261" i="34"/>
  <c r="U1261" i="34"/>
  <c r="V1261" i="34"/>
  <c r="W1261" i="34"/>
  <c r="X1261" i="34"/>
  <c r="Y1261" i="34"/>
  <c r="K1262" i="34"/>
  <c r="L1262" i="34"/>
  <c r="M1262" i="34"/>
  <c r="N1262" i="34"/>
  <c r="O1262" i="34"/>
  <c r="P1262" i="34"/>
  <c r="Q1262" i="34"/>
  <c r="R1262" i="34"/>
  <c r="S1262" i="34"/>
  <c r="T1262" i="34"/>
  <c r="U1262" i="34"/>
  <c r="V1262" i="34"/>
  <c r="W1262" i="34"/>
  <c r="X1262" i="34"/>
  <c r="Y1262" i="34"/>
  <c r="K1263" i="34"/>
  <c r="L1263" i="34"/>
  <c r="M1263" i="34"/>
  <c r="N1263" i="34"/>
  <c r="O1263" i="34"/>
  <c r="P1263" i="34"/>
  <c r="Q1263" i="34"/>
  <c r="R1263" i="34"/>
  <c r="S1263" i="34"/>
  <c r="T1263" i="34"/>
  <c r="U1263" i="34"/>
  <c r="V1263" i="34"/>
  <c r="W1263" i="34"/>
  <c r="X1263" i="34"/>
  <c r="Y1263" i="34"/>
  <c r="K1264" i="34"/>
  <c r="L1264" i="34"/>
  <c r="M1264" i="34"/>
  <c r="N1264" i="34"/>
  <c r="O1264" i="34"/>
  <c r="P1264" i="34"/>
  <c r="Q1264" i="34"/>
  <c r="R1264" i="34"/>
  <c r="S1264" i="34"/>
  <c r="T1264" i="34"/>
  <c r="U1264" i="34"/>
  <c r="V1264" i="34"/>
  <c r="W1264" i="34"/>
  <c r="X1264" i="34"/>
  <c r="Y1264" i="34"/>
  <c r="K1265" i="34"/>
  <c r="L1265" i="34"/>
  <c r="M1265" i="34"/>
  <c r="N1265" i="34"/>
  <c r="O1265" i="34"/>
  <c r="P1265" i="34"/>
  <c r="Q1265" i="34"/>
  <c r="R1265" i="34"/>
  <c r="S1265" i="34"/>
  <c r="T1265" i="34"/>
  <c r="U1265" i="34"/>
  <c r="V1265" i="34"/>
  <c r="W1265" i="34"/>
  <c r="X1265" i="34"/>
  <c r="Y1265" i="34"/>
  <c r="K1266" i="34"/>
  <c r="L1266" i="34"/>
  <c r="M1266" i="34"/>
  <c r="N1266" i="34"/>
  <c r="O1266" i="34"/>
  <c r="P1266" i="34"/>
  <c r="Q1266" i="34"/>
  <c r="R1266" i="34"/>
  <c r="S1266" i="34"/>
  <c r="T1266" i="34"/>
  <c r="U1266" i="34"/>
  <c r="V1266" i="34"/>
  <c r="W1266" i="34"/>
  <c r="X1266" i="34"/>
  <c r="Y1266" i="34"/>
  <c r="K1267" i="34"/>
  <c r="L1267" i="34"/>
  <c r="M1267" i="34"/>
  <c r="N1267" i="34"/>
  <c r="O1267" i="34"/>
  <c r="P1267" i="34"/>
  <c r="Q1267" i="34"/>
  <c r="R1267" i="34"/>
  <c r="S1267" i="34"/>
  <c r="T1267" i="34"/>
  <c r="U1267" i="34"/>
  <c r="V1267" i="34"/>
  <c r="W1267" i="34"/>
  <c r="X1267" i="34"/>
  <c r="Y1267" i="34"/>
  <c r="K1268" i="34"/>
  <c r="L1268" i="34"/>
  <c r="M1268" i="34"/>
  <c r="N1268" i="34"/>
  <c r="O1268" i="34"/>
  <c r="P1268" i="34"/>
  <c r="Q1268" i="34"/>
  <c r="R1268" i="34"/>
  <c r="S1268" i="34"/>
  <c r="T1268" i="34"/>
  <c r="U1268" i="34"/>
  <c r="V1268" i="34"/>
  <c r="W1268" i="34"/>
  <c r="X1268" i="34"/>
  <c r="Y1268" i="34"/>
  <c r="K1269" i="34"/>
  <c r="L1269" i="34"/>
  <c r="M1269" i="34"/>
  <c r="N1269" i="34"/>
  <c r="O1269" i="34"/>
  <c r="P1269" i="34"/>
  <c r="Q1269" i="34"/>
  <c r="R1269" i="34"/>
  <c r="S1269" i="34"/>
  <c r="T1269" i="34"/>
  <c r="U1269" i="34"/>
  <c r="V1269" i="34"/>
  <c r="W1269" i="34"/>
  <c r="X1269" i="34"/>
  <c r="Y1269" i="34"/>
  <c r="K1270" i="34"/>
  <c r="L1270" i="34"/>
  <c r="M1270" i="34"/>
  <c r="N1270" i="34"/>
  <c r="O1270" i="34"/>
  <c r="P1270" i="34"/>
  <c r="Q1270" i="34"/>
  <c r="R1270" i="34"/>
  <c r="S1270" i="34"/>
  <c r="T1270" i="34"/>
  <c r="U1270" i="34"/>
  <c r="V1270" i="34"/>
  <c r="W1270" i="34"/>
  <c r="X1270" i="34"/>
  <c r="Y1270" i="34"/>
  <c r="K1271" i="34"/>
  <c r="L1271" i="34"/>
  <c r="M1271" i="34"/>
  <c r="N1271" i="34"/>
  <c r="O1271" i="34"/>
  <c r="P1271" i="34"/>
  <c r="Q1271" i="34"/>
  <c r="R1271" i="34"/>
  <c r="S1271" i="34"/>
  <c r="T1271" i="34"/>
  <c r="U1271" i="34"/>
  <c r="V1271" i="34"/>
  <c r="W1271" i="34"/>
  <c r="X1271" i="34"/>
  <c r="Y1271" i="34"/>
  <c r="K1272" i="34"/>
  <c r="L1272" i="34"/>
  <c r="M1272" i="34"/>
  <c r="N1272" i="34"/>
  <c r="O1272" i="34"/>
  <c r="P1272" i="34"/>
  <c r="Q1272" i="34"/>
  <c r="R1272" i="34"/>
  <c r="S1272" i="34"/>
  <c r="T1272" i="34"/>
  <c r="U1272" i="34"/>
  <c r="V1272" i="34"/>
  <c r="W1272" i="34"/>
  <c r="X1272" i="34"/>
  <c r="Y1272" i="34"/>
  <c r="K1273" i="34"/>
  <c r="L1273" i="34"/>
  <c r="M1273" i="34"/>
  <c r="N1273" i="34"/>
  <c r="O1273" i="34"/>
  <c r="P1273" i="34"/>
  <c r="Q1273" i="34"/>
  <c r="R1273" i="34"/>
  <c r="S1273" i="34"/>
  <c r="T1273" i="34"/>
  <c r="U1273" i="34"/>
  <c r="V1273" i="34"/>
  <c r="W1273" i="34"/>
  <c r="X1273" i="34"/>
  <c r="Y1273" i="34"/>
  <c r="K1274" i="34"/>
  <c r="L1274" i="34"/>
  <c r="M1274" i="34"/>
  <c r="N1274" i="34"/>
  <c r="O1274" i="34"/>
  <c r="P1274" i="34"/>
  <c r="Q1274" i="34"/>
  <c r="R1274" i="34"/>
  <c r="S1274" i="34"/>
  <c r="T1274" i="34"/>
  <c r="U1274" i="34"/>
  <c r="V1274" i="34"/>
  <c r="W1274" i="34"/>
  <c r="X1274" i="34"/>
  <c r="Y1274" i="34"/>
  <c r="K1275" i="34"/>
  <c r="L1275" i="34"/>
  <c r="M1275" i="34"/>
  <c r="N1275" i="34"/>
  <c r="O1275" i="34"/>
  <c r="P1275" i="34"/>
  <c r="Q1275" i="34"/>
  <c r="R1275" i="34"/>
  <c r="S1275" i="34"/>
  <c r="T1275" i="34"/>
  <c r="U1275" i="34"/>
  <c r="V1275" i="34"/>
  <c r="W1275" i="34"/>
  <c r="X1275" i="34"/>
  <c r="Y1275" i="34"/>
  <c r="K1276" i="34"/>
  <c r="L1276" i="34"/>
  <c r="M1276" i="34"/>
  <c r="N1276" i="34"/>
  <c r="O1276" i="34"/>
  <c r="P1276" i="34"/>
  <c r="Q1276" i="34"/>
  <c r="R1276" i="34"/>
  <c r="S1276" i="34"/>
  <c r="T1276" i="34"/>
  <c r="U1276" i="34"/>
  <c r="V1276" i="34"/>
  <c r="W1276" i="34"/>
  <c r="X1276" i="34"/>
  <c r="Y1276" i="34"/>
  <c r="K1277" i="34"/>
  <c r="L1277" i="34"/>
  <c r="M1277" i="34"/>
  <c r="N1277" i="34"/>
  <c r="O1277" i="34"/>
  <c r="P1277" i="34"/>
  <c r="Q1277" i="34"/>
  <c r="R1277" i="34"/>
  <c r="S1277" i="34"/>
  <c r="T1277" i="34"/>
  <c r="U1277" i="34"/>
  <c r="V1277" i="34"/>
  <c r="W1277" i="34"/>
  <c r="X1277" i="34"/>
  <c r="Y1277" i="34"/>
  <c r="K1278" i="34"/>
  <c r="L1278" i="34"/>
  <c r="M1278" i="34"/>
  <c r="N1278" i="34"/>
  <c r="O1278" i="34"/>
  <c r="P1278" i="34"/>
  <c r="Q1278" i="34"/>
  <c r="R1278" i="34"/>
  <c r="S1278" i="34"/>
  <c r="T1278" i="34"/>
  <c r="U1278" i="34"/>
  <c r="V1278" i="34"/>
  <c r="W1278" i="34"/>
  <c r="X1278" i="34"/>
  <c r="Y1278" i="34"/>
  <c r="K1279" i="34"/>
  <c r="L1279" i="34"/>
  <c r="M1279" i="34"/>
  <c r="N1279" i="34"/>
  <c r="O1279" i="34"/>
  <c r="P1279" i="34"/>
  <c r="Q1279" i="34"/>
  <c r="R1279" i="34"/>
  <c r="S1279" i="34"/>
  <c r="T1279" i="34"/>
  <c r="U1279" i="34"/>
  <c r="V1279" i="34"/>
  <c r="W1279" i="34"/>
  <c r="X1279" i="34"/>
  <c r="Y1279" i="34"/>
  <c r="K1280" i="34"/>
  <c r="L1280" i="34"/>
  <c r="M1280" i="34"/>
  <c r="N1280" i="34"/>
  <c r="O1280" i="34"/>
  <c r="P1280" i="34"/>
  <c r="Q1280" i="34"/>
  <c r="R1280" i="34"/>
  <c r="S1280" i="34"/>
  <c r="T1280" i="34"/>
  <c r="U1280" i="34"/>
  <c r="V1280" i="34"/>
  <c r="W1280" i="34"/>
  <c r="X1280" i="34"/>
  <c r="Y1280" i="34"/>
  <c r="K1281" i="34"/>
  <c r="L1281" i="34"/>
  <c r="M1281" i="34"/>
  <c r="N1281" i="34"/>
  <c r="O1281" i="34"/>
  <c r="P1281" i="34"/>
  <c r="Q1281" i="34"/>
  <c r="R1281" i="34"/>
  <c r="S1281" i="34"/>
  <c r="T1281" i="34"/>
  <c r="U1281" i="34"/>
  <c r="V1281" i="34"/>
  <c r="W1281" i="34"/>
  <c r="X1281" i="34"/>
  <c r="Y1281" i="34"/>
  <c r="K1282" i="34"/>
  <c r="L1282" i="34"/>
  <c r="M1282" i="34"/>
  <c r="N1282" i="34"/>
  <c r="O1282" i="34"/>
  <c r="P1282" i="34"/>
  <c r="Q1282" i="34"/>
  <c r="R1282" i="34"/>
  <c r="S1282" i="34"/>
  <c r="T1282" i="34"/>
  <c r="U1282" i="34"/>
  <c r="V1282" i="34"/>
  <c r="W1282" i="34"/>
  <c r="X1282" i="34"/>
  <c r="Y1282" i="34"/>
  <c r="K1283" i="34"/>
  <c r="L1283" i="34"/>
  <c r="M1283" i="34"/>
  <c r="N1283" i="34"/>
  <c r="O1283" i="34"/>
  <c r="P1283" i="34"/>
  <c r="Q1283" i="34"/>
  <c r="R1283" i="34"/>
  <c r="S1283" i="34"/>
  <c r="T1283" i="34"/>
  <c r="U1283" i="34"/>
  <c r="V1283" i="34"/>
  <c r="W1283" i="34"/>
  <c r="X1283" i="34"/>
  <c r="Y1283" i="34"/>
  <c r="K1284" i="34"/>
  <c r="L1284" i="34"/>
  <c r="M1284" i="34"/>
  <c r="N1284" i="34"/>
  <c r="O1284" i="34"/>
  <c r="P1284" i="34"/>
  <c r="Q1284" i="34"/>
  <c r="R1284" i="34"/>
  <c r="S1284" i="34"/>
  <c r="T1284" i="34"/>
  <c r="U1284" i="34"/>
  <c r="V1284" i="34"/>
  <c r="W1284" i="34"/>
  <c r="X1284" i="34"/>
  <c r="Y1284" i="34"/>
  <c r="K1285" i="34"/>
  <c r="L1285" i="34"/>
  <c r="M1285" i="34"/>
  <c r="N1285" i="34"/>
  <c r="O1285" i="34"/>
  <c r="P1285" i="34"/>
  <c r="Q1285" i="34"/>
  <c r="R1285" i="34"/>
  <c r="S1285" i="34"/>
  <c r="T1285" i="34"/>
  <c r="U1285" i="34"/>
  <c r="V1285" i="34"/>
  <c r="W1285" i="34"/>
  <c r="X1285" i="34"/>
  <c r="Y1285" i="34"/>
  <c r="K1286" i="34"/>
  <c r="L1286" i="34"/>
  <c r="M1286" i="34"/>
  <c r="N1286" i="34"/>
  <c r="O1286" i="34"/>
  <c r="P1286" i="34"/>
  <c r="Q1286" i="34"/>
  <c r="R1286" i="34"/>
  <c r="S1286" i="34"/>
  <c r="T1286" i="34"/>
  <c r="U1286" i="34"/>
  <c r="V1286" i="34"/>
  <c r="W1286" i="34"/>
  <c r="X1286" i="34"/>
  <c r="Y1286" i="34"/>
  <c r="K1287" i="34"/>
  <c r="L1287" i="34"/>
  <c r="M1287" i="34"/>
  <c r="N1287" i="34"/>
  <c r="O1287" i="34"/>
  <c r="P1287" i="34"/>
  <c r="Q1287" i="34"/>
  <c r="R1287" i="34"/>
  <c r="S1287" i="34"/>
  <c r="T1287" i="34"/>
  <c r="U1287" i="34"/>
  <c r="V1287" i="34"/>
  <c r="W1287" i="34"/>
  <c r="X1287" i="34"/>
  <c r="Y1287" i="34"/>
  <c r="K1288" i="34"/>
  <c r="L1288" i="34"/>
  <c r="M1288" i="34"/>
  <c r="N1288" i="34"/>
  <c r="O1288" i="34"/>
  <c r="P1288" i="34"/>
  <c r="Q1288" i="34"/>
  <c r="R1288" i="34"/>
  <c r="S1288" i="34"/>
  <c r="T1288" i="34"/>
  <c r="U1288" i="34"/>
  <c r="V1288" i="34"/>
  <c r="W1288" i="34"/>
  <c r="X1288" i="34"/>
  <c r="Y1288" i="34"/>
  <c r="K1289" i="34"/>
  <c r="L1289" i="34"/>
  <c r="M1289" i="34"/>
  <c r="N1289" i="34"/>
  <c r="O1289" i="34"/>
  <c r="P1289" i="34"/>
  <c r="Q1289" i="34"/>
  <c r="R1289" i="34"/>
  <c r="S1289" i="34"/>
  <c r="T1289" i="34"/>
  <c r="U1289" i="34"/>
  <c r="V1289" i="34"/>
  <c r="W1289" i="34"/>
  <c r="X1289" i="34"/>
  <c r="Y1289" i="34"/>
  <c r="K1290" i="34"/>
  <c r="L1290" i="34"/>
  <c r="M1290" i="34"/>
  <c r="N1290" i="34"/>
  <c r="O1290" i="34"/>
  <c r="P1290" i="34"/>
  <c r="Q1290" i="34"/>
  <c r="R1290" i="34"/>
  <c r="S1290" i="34"/>
  <c r="T1290" i="34"/>
  <c r="U1290" i="34"/>
  <c r="V1290" i="34"/>
  <c r="W1290" i="34"/>
  <c r="X1290" i="34"/>
  <c r="Y1290" i="34"/>
  <c r="K1291" i="34"/>
  <c r="L1291" i="34"/>
  <c r="M1291" i="34"/>
  <c r="N1291" i="34"/>
  <c r="O1291" i="34"/>
  <c r="P1291" i="34"/>
  <c r="Q1291" i="34"/>
  <c r="R1291" i="34"/>
  <c r="S1291" i="34"/>
  <c r="T1291" i="34"/>
  <c r="U1291" i="34"/>
  <c r="V1291" i="34"/>
  <c r="W1291" i="34"/>
  <c r="X1291" i="34"/>
  <c r="Y1291" i="34"/>
  <c r="K1292" i="34"/>
  <c r="L1292" i="34"/>
  <c r="M1292" i="34"/>
  <c r="N1292" i="34"/>
  <c r="O1292" i="34"/>
  <c r="P1292" i="34"/>
  <c r="Q1292" i="34"/>
  <c r="R1292" i="34"/>
  <c r="S1292" i="34"/>
  <c r="T1292" i="34"/>
  <c r="U1292" i="34"/>
  <c r="V1292" i="34"/>
  <c r="W1292" i="34"/>
  <c r="X1292" i="34"/>
  <c r="Y1292" i="34"/>
  <c r="K1293" i="34"/>
  <c r="L1293" i="34"/>
  <c r="M1293" i="34"/>
  <c r="N1293" i="34"/>
  <c r="O1293" i="34"/>
  <c r="P1293" i="34"/>
  <c r="Q1293" i="34"/>
  <c r="R1293" i="34"/>
  <c r="S1293" i="34"/>
  <c r="T1293" i="34"/>
  <c r="U1293" i="34"/>
  <c r="V1293" i="34"/>
  <c r="W1293" i="34"/>
  <c r="X1293" i="34"/>
  <c r="Y1293" i="34"/>
  <c r="K1294" i="34"/>
  <c r="L1294" i="34"/>
  <c r="M1294" i="34"/>
  <c r="N1294" i="34"/>
  <c r="O1294" i="34"/>
  <c r="P1294" i="34"/>
  <c r="Q1294" i="34"/>
  <c r="R1294" i="34"/>
  <c r="S1294" i="34"/>
  <c r="T1294" i="34"/>
  <c r="U1294" i="34"/>
  <c r="V1294" i="34"/>
  <c r="W1294" i="34"/>
  <c r="X1294" i="34"/>
  <c r="Y1294" i="34"/>
  <c r="K1295" i="34"/>
  <c r="L1295" i="34"/>
  <c r="M1295" i="34"/>
  <c r="N1295" i="34"/>
  <c r="O1295" i="34"/>
  <c r="P1295" i="34"/>
  <c r="Q1295" i="34"/>
  <c r="R1295" i="34"/>
  <c r="S1295" i="34"/>
  <c r="T1295" i="34"/>
  <c r="U1295" i="34"/>
  <c r="V1295" i="34"/>
  <c r="W1295" i="34"/>
  <c r="X1295" i="34"/>
  <c r="Y1295" i="34"/>
  <c r="K1296" i="34"/>
  <c r="L1296" i="34"/>
  <c r="M1296" i="34"/>
  <c r="N1296" i="34"/>
  <c r="O1296" i="34"/>
  <c r="P1296" i="34"/>
  <c r="Q1296" i="34"/>
  <c r="R1296" i="34"/>
  <c r="S1296" i="34"/>
  <c r="T1296" i="34"/>
  <c r="U1296" i="34"/>
  <c r="V1296" i="34"/>
  <c r="W1296" i="34"/>
  <c r="X1296" i="34"/>
  <c r="Y1296" i="34"/>
  <c r="K1297" i="34"/>
  <c r="L1297" i="34"/>
  <c r="M1297" i="34"/>
  <c r="N1297" i="34"/>
  <c r="O1297" i="34"/>
  <c r="P1297" i="34"/>
  <c r="Q1297" i="34"/>
  <c r="R1297" i="34"/>
  <c r="S1297" i="34"/>
  <c r="T1297" i="34"/>
  <c r="U1297" i="34"/>
  <c r="V1297" i="34"/>
  <c r="W1297" i="34"/>
  <c r="X1297" i="34"/>
  <c r="Y1297" i="34"/>
  <c r="K1298" i="34"/>
  <c r="L1298" i="34"/>
  <c r="M1298" i="34"/>
  <c r="N1298" i="34"/>
  <c r="O1298" i="34"/>
  <c r="P1298" i="34"/>
  <c r="Q1298" i="34"/>
  <c r="R1298" i="34"/>
  <c r="S1298" i="34"/>
  <c r="T1298" i="34"/>
  <c r="U1298" i="34"/>
  <c r="V1298" i="34"/>
  <c r="W1298" i="34"/>
  <c r="X1298" i="34"/>
  <c r="Y1298" i="34"/>
  <c r="K1299" i="34"/>
  <c r="L1299" i="34"/>
  <c r="M1299" i="34"/>
  <c r="N1299" i="34"/>
  <c r="O1299" i="34"/>
  <c r="P1299" i="34"/>
  <c r="Q1299" i="34"/>
  <c r="R1299" i="34"/>
  <c r="S1299" i="34"/>
  <c r="T1299" i="34"/>
  <c r="U1299" i="34"/>
  <c r="V1299" i="34"/>
  <c r="W1299" i="34"/>
  <c r="X1299" i="34"/>
  <c r="Y1299" i="34"/>
  <c r="K1300" i="34"/>
  <c r="L1300" i="34"/>
  <c r="M1300" i="34"/>
  <c r="N1300" i="34"/>
  <c r="O1300" i="34"/>
  <c r="P1300" i="34"/>
  <c r="Q1300" i="34"/>
  <c r="R1300" i="34"/>
  <c r="S1300" i="34"/>
  <c r="T1300" i="34"/>
  <c r="U1300" i="34"/>
  <c r="V1300" i="34"/>
  <c r="W1300" i="34"/>
  <c r="X1300" i="34"/>
  <c r="Y1300" i="34"/>
  <c r="K1301" i="34"/>
  <c r="L1301" i="34"/>
  <c r="M1301" i="34"/>
  <c r="N1301" i="34"/>
  <c r="O1301" i="34"/>
  <c r="P1301" i="34"/>
  <c r="Q1301" i="34"/>
  <c r="R1301" i="34"/>
  <c r="S1301" i="34"/>
  <c r="T1301" i="34"/>
  <c r="U1301" i="34"/>
  <c r="V1301" i="34"/>
  <c r="W1301" i="34"/>
  <c r="X1301" i="34"/>
  <c r="Y1301" i="34"/>
  <c r="K1302" i="34"/>
  <c r="L1302" i="34"/>
  <c r="M1302" i="34"/>
  <c r="N1302" i="34"/>
  <c r="O1302" i="34"/>
  <c r="P1302" i="34"/>
  <c r="Q1302" i="34"/>
  <c r="R1302" i="34"/>
  <c r="S1302" i="34"/>
  <c r="T1302" i="34"/>
  <c r="U1302" i="34"/>
  <c r="V1302" i="34"/>
  <c r="W1302" i="34"/>
  <c r="X1302" i="34"/>
  <c r="Y1302" i="34"/>
  <c r="K1303" i="34"/>
  <c r="L1303" i="34"/>
  <c r="M1303" i="34"/>
  <c r="N1303" i="34"/>
  <c r="O1303" i="34"/>
  <c r="P1303" i="34"/>
  <c r="Q1303" i="34"/>
  <c r="R1303" i="34"/>
  <c r="S1303" i="34"/>
  <c r="T1303" i="34"/>
  <c r="U1303" i="34"/>
  <c r="V1303" i="34"/>
  <c r="W1303" i="34"/>
  <c r="X1303" i="34"/>
  <c r="Y1303" i="34"/>
  <c r="K1304" i="34"/>
  <c r="L1304" i="34"/>
  <c r="M1304" i="34"/>
  <c r="N1304" i="34"/>
  <c r="O1304" i="34"/>
  <c r="P1304" i="34"/>
  <c r="Q1304" i="34"/>
  <c r="R1304" i="34"/>
  <c r="S1304" i="34"/>
  <c r="T1304" i="34"/>
  <c r="U1304" i="34"/>
  <c r="V1304" i="34"/>
  <c r="W1304" i="34"/>
  <c r="X1304" i="34"/>
  <c r="Y1304" i="34"/>
  <c r="K1305" i="34"/>
  <c r="L1305" i="34"/>
  <c r="M1305" i="34"/>
  <c r="N1305" i="34"/>
  <c r="O1305" i="34"/>
  <c r="P1305" i="34"/>
  <c r="Q1305" i="34"/>
  <c r="R1305" i="34"/>
  <c r="S1305" i="34"/>
  <c r="T1305" i="34"/>
  <c r="U1305" i="34"/>
  <c r="V1305" i="34"/>
  <c r="W1305" i="34"/>
  <c r="X1305" i="34"/>
  <c r="Y1305" i="34"/>
  <c r="K1306" i="34"/>
  <c r="L1306" i="34"/>
  <c r="M1306" i="34"/>
  <c r="N1306" i="34"/>
  <c r="O1306" i="34"/>
  <c r="P1306" i="34"/>
  <c r="Q1306" i="34"/>
  <c r="R1306" i="34"/>
  <c r="S1306" i="34"/>
  <c r="T1306" i="34"/>
  <c r="U1306" i="34"/>
  <c r="V1306" i="34"/>
  <c r="W1306" i="34"/>
  <c r="X1306" i="34"/>
  <c r="Y1306" i="34"/>
  <c r="K1307" i="34"/>
  <c r="L1307" i="34"/>
  <c r="M1307" i="34"/>
  <c r="N1307" i="34"/>
  <c r="O1307" i="34"/>
  <c r="P1307" i="34"/>
  <c r="Q1307" i="34"/>
  <c r="R1307" i="34"/>
  <c r="S1307" i="34"/>
  <c r="T1307" i="34"/>
  <c r="U1307" i="34"/>
  <c r="V1307" i="34"/>
  <c r="W1307" i="34"/>
  <c r="X1307" i="34"/>
  <c r="Y1307" i="34"/>
  <c r="K1308" i="34"/>
  <c r="L1308" i="34"/>
  <c r="M1308" i="34"/>
  <c r="N1308" i="34"/>
  <c r="O1308" i="34"/>
  <c r="P1308" i="34"/>
  <c r="Q1308" i="34"/>
  <c r="R1308" i="34"/>
  <c r="S1308" i="34"/>
  <c r="T1308" i="34"/>
  <c r="U1308" i="34"/>
  <c r="V1308" i="34"/>
  <c r="W1308" i="34"/>
  <c r="X1308" i="34"/>
  <c r="Y1308" i="34"/>
  <c r="K1309" i="34"/>
  <c r="L1309" i="34"/>
  <c r="M1309" i="34"/>
  <c r="N1309" i="34"/>
  <c r="O1309" i="34"/>
  <c r="P1309" i="34"/>
  <c r="Q1309" i="34"/>
  <c r="R1309" i="34"/>
  <c r="S1309" i="34"/>
  <c r="T1309" i="34"/>
  <c r="U1309" i="34"/>
  <c r="V1309" i="34"/>
  <c r="W1309" i="34"/>
  <c r="X1309" i="34"/>
  <c r="Y1309" i="34"/>
  <c r="K1310" i="34"/>
  <c r="L1310" i="34"/>
  <c r="M1310" i="34"/>
  <c r="N1310" i="34"/>
  <c r="O1310" i="34"/>
  <c r="P1310" i="34"/>
  <c r="Q1310" i="34"/>
  <c r="R1310" i="34"/>
  <c r="S1310" i="34"/>
  <c r="T1310" i="34"/>
  <c r="U1310" i="34"/>
  <c r="V1310" i="34"/>
  <c r="W1310" i="34"/>
  <c r="X1310" i="34"/>
  <c r="Y1310" i="34"/>
  <c r="K1311" i="34"/>
  <c r="L1311" i="34"/>
  <c r="M1311" i="34"/>
  <c r="N1311" i="34"/>
  <c r="O1311" i="34"/>
  <c r="P1311" i="34"/>
  <c r="Q1311" i="34"/>
  <c r="R1311" i="34"/>
  <c r="S1311" i="34"/>
  <c r="T1311" i="34"/>
  <c r="U1311" i="34"/>
  <c r="V1311" i="34"/>
  <c r="W1311" i="34"/>
  <c r="X1311" i="34"/>
  <c r="Y1311" i="34"/>
  <c r="K1312" i="34"/>
  <c r="L1312" i="34"/>
  <c r="M1312" i="34"/>
  <c r="N1312" i="34"/>
  <c r="O1312" i="34"/>
  <c r="P1312" i="34"/>
  <c r="Q1312" i="34"/>
  <c r="R1312" i="34"/>
  <c r="S1312" i="34"/>
  <c r="T1312" i="34"/>
  <c r="U1312" i="34"/>
  <c r="V1312" i="34"/>
  <c r="W1312" i="34"/>
  <c r="X1312" i="34"/>
  <c r="Y1312" i="34"/>
  <c r="K1313" i="34"/>
  <c r="L1313" i="34"/>
  <c r="M1313" i="34"/>
  <c r="N1313" i="34"/>
  <c r="O1313" i="34"/>
  <c r="P1313" i="34"/>
  <c r="Q1313" i="34"/>
  <c r="R1313" i="34"/>
  <c r="S1313" i="34"/>
  <c r="T1313" i="34"/>
  <c r="U1313" i="34"/>
  <c r="V1313" i="34"/>
  <c r="W1313" i="34"/>
  <c r="X1313" i="34"/>
  <c r="Y1313" i="34"/>
  <c r="K1314" i="34"/>
  <c r="L1314" i="34"/>
  <c r="M1314" i="34"/>
  <c r="N1314" i="34"/>
  <c r="O1314" i="34"/>
  <c r="P1314" i="34"/>
  <c r="Q1314" i="34"/>
  <c r="R1314" i="34"/>
  <c r="S1314" i="34"/>
  <c r="T1314" i="34"/>
  <c r="U1314" i="34"/>
  <c r="V1314" i="34"/>
  <c r="W1314" i="34"/>
  <c r="X1314" i="34"/>
  <c r="Y1314" i="34"/>
  <c r="K1315" i="34"/>
  <c r="L1315" i="34"/>
  <c r="M1315" i="34"/>
  <c r="N1315" i="34"/>
  <c r="O1315" i="34"/>
  <c r="P1315" i="34"/>
  <c r="Q1315" i="34"/>
  <c r="R1315" i="34"/>
  <c r="S1315" i="34"/>
  <c r="T1315" i="34"/>
  <c r="U1315" i="34"/>
  <c r="V1315" i="34"/>
  <c r="W1315" i="34"/>
  <c r="X1315" i="34"/>
  <c r="Y1315" i="34"/>
  <c r="K1316" i="34"/>
  <c r="L1316" i="34"/>
  <c r="M1316" i="34"/>
  <c r="N1316" i="34"/>
  <c r="O1316" i="34"/>
  <c r="P1316" i="34"/>
  <c r="Q1316" i="34"/>
  <c r="R1316" i="34"/>
  <c r="S1316" i="34"/>
  <c r="T1316" i="34"/>
  <c r="U1316" i="34"/>
  <c r="V1316" i="34"/>
  <c r="W1316" i="34"/>
  <c r="X1316" i="34"/>
  <c r="Y1316" i="34"/>
  <c r="K1317" i="34"/>
  <c r="L1317" i="34"/>
  <c r="M1317" i="34"/>
  <c r="N1317" i="34"/>
  <c r="O1317" i="34"/>
  <c r="P1317" i="34"/>
  <c r="Q1317" i="34"/>
  <c r="R1317" i="34"/>
  <c r="S1317" i="34"/>
  <c r="T1317" i="34"/>
  <c r="U1317" i="34"/>
  <c r="V1317" i="34"/>
  <c r="W1317" i="34"/>
  <c r="X1317" i="34"/>
  <c r="Y1317" i="34"/>
  <c r="K1318" i="34"/>
  <c r="L1318" i="34"/>
  <c r="M1318" i="34"/>
  <c r="N1318" i="34"/>
  <c r="O1318" i="34"/>
  <c r="P1318" i="34"/>
  <c r="Q1318" i="34"/>
  <c r="R1318" i="34"/>
  <c r="S1318" i="34"/>
  <c r="T1318" i="34"/>
  <c r="U1318" i="34"/>
  <c r="V1318" i="34"/>
  <c r="W1318" i="34"/>
  <c r="X1318" i="34"/>
  <c r="Y1318" i="34"/>
  <c r="K1319" i="34"/>
  <c r="L1319" i="34"/>
  <c r="M1319" i="34"/>
  <c r="N1319" i="34"/>
  <c r="O1319" i="34"/>
  <c r="P1319" i="34"/>
  <c r="Q1319" i="34"/>
  <c r="R1319" i="34"/>
  <c r="S1319" i="34"/>
  <c r="T1319" i="34"/>
  <c r="U1319" i="34"/>
  <c r="V1319" i="34"/>
  <c r="W1319" i="34"/>
  <c r="X1319" i="34"/>
  <c r="Y1319" i="34"/>
  <c r="K1320" i="34"/>
  <c r="L1320" i="34"/>
  <c r="M1320" i="34"/>
  <c r="N1320" i="34"/>
  <c r="O1320" i="34"/>
  <c r="P1320" i="34"/>
  <c r="Q1320" i="34"/>
  <c r="R1320" i="34"/>
  <c r="S1320" i="34"/>
  <c r="T1320" i="34"/>
  <c r="U1320" i="34"/>
  <c r="V1320" i="34"/>
  <c r="W1320" i="34"/>
  <c r="X1320" i="34"/>
  <c r="Y1320" i="34"/>
  <c r="K1321" i="34"/>
  <c r="L1321" i="34"/>
  <c r="M1321" i="34"/>
  <c r="N1321" i="34"/>
  <c r="O1321" i="34"/>
  <c r="P1321" i="34"/>
  <c r="Q1321" i="34"/>
  <c r="R1321" i="34"/>
  <c r="S1321" i="34"/>
  <c r="T1321" i="34"/>
  <c r="U1321" i="34"/>
  <c r="V1321" i="34"/>
  <c r="W1321" i="34"/>
  <c r="X1321" i="34"/>
  <c r="Y1321" i="34"/>
  <c r="K1322" i="34"/>
  <c r="L1322" i="34"/>
  <c r="M1322" i="34"/>
  <c r="N1322" i="34"/>
  <c r="O1322" i="34"/>
  <c r="P1322" i="34"/>
  <c r="Q1322" i="34"/>
  <c r="R1322" i="34"/>
  <c r="S1322" i="34"/>
  <c r="T1322" i="34"/>
  <c r="U1322" i="34"/>
  <c r="V1322" i="34"/>
  <c r="W1322" i="34"/>
  <c r="X1322" i="34"/>
  <c r="Y1322" i="34"/>
  <c r="K1323" i="34"/>
  <c r="L1323" i="34"/>
  <c r="M1323" i="34"/>
  <c r="N1323" i="34"/>
  <c r="O1323" i="34"/>
  <c r="P1323" i="34"/>
  <c r="Q1323" i="34"/>
  <c r="R1323" i="34"/>
  <c r="S1323" i="34"/>
  <c r="T1323" i="34"/>
  <c r="U1323" i="34"/>
  <c r="V1323" i="34"/>
  <c r="W1323" i="34"/>
  <c r="X1323" i="34"/>
  <c r="Y1323" i="34"/>
  <c r="K1324" i="34"/>
  <c r="L1324" i="34"/>
  <c r="M1324" i="34"/>
  <c r="N1324" i="34"/>
  <c r="O1324" i="34"/>
  <c r="P1324" i="34"/>
  <c r="Q1324" i="34"/>
  <c r="R1324" i="34"/>
  <c r="S1324" i="34"/>
  <c r="T1324" i="34"/>
  <c r="U1324" i="34"/>
  <c r="V1324" i="34"/>
  <c r="W1324" i="34"/>
  <c r="X1324" i="34"/>
  <c r="Y1324" i="34"/>
  <c r="K1325" i="34"/>
  <c r="L1325" i="34"/>
  <c r="M1325" i="34"/>
  <c r="N1325" i="34"/>
  <c r="O1325" i="34"/>
  <c r="P1325" i="34"/>
  <c r="Q1325" i="34"/>
  <c r="R1325" i="34"/>
  <c r="S1325" i="34"/>
  <c r="T1325" i="34"/>
  <c r="U1325" i="34"/>
  <c r="V1325" i="34"/>
  <c r="W1325" i="34"/>
  <c r="X1325" i="34"/>
  <c r="Y1325" i="34"/>
  <c r="K1326" i="34"/>
  <c r="L1326" i="34"/>
  <c r="M1326" i="34"/>
  <c r="N1326" i="34"/>
  <c r="O1326" i="34"/>
  <c r="P1326" i="34"/>
  <c r="Q1326" i="34"/>
  <c r="R1326" i="34"/>
  <c r="S1326" i="34"/>
  <c r="T1326" i="34"/>
  <c r="U1326" i="34"/>
  <c r="V1326" i="34"/>
  <c r="W1326" i="34"/>
  <c r="X1326" i="34"/>
  <c r="Y1326" i="34"/>
  <c r="K1327" i="34"/>
  <c r="L1327" i="34"/>
  <c r="M1327" i="34"/>
  <c r="N1327" i="34"/>
  <c r="O1327" i="34"/>
  <c r="P1327" i="34"/>
  <c r="Q1327" i="34"/>
  <c r="R1327" i="34"/>
  <c r="S1327" i="34"/>
  <c r="T1327" i="34"/>
  <c r="U1327" i="34"/>
  <c r="V1327" i="34"/>
  <c r="W1327" i="34"/>
  <c r="X1327" i="34"/>
  <c r="Y1327" i="34"/>
  <c r="K1328" i="34"/>
  <c r="L1328" i="34"/>
  <c r="M1328" i="34"/>
  <c r="N1328" i="34"/>
  <c r="O1328" i="34"/>
  <c r="P1328" i="34"/>
  <c r="Q1328" i="34"/>
  <c r="R1328" i="34"/>
  <c r="S1328" i="34"/>
  <c r="T1328" i="34"/>
  <c r="U1328" i="34"/>
  <c r="V1328" i="34"/>
  <c r="W1328" i="34"/>
  <c r="X1328" i="34"/>
  <c r="Y1328" i="34"/>
  <c r="K1329" i="34"/>
  <c r="L1329" i="34"/>
  <c r="M1329" i="34"/>
  <c r="N1329" i="34"/>
  <c r="O1329" i="34"/>
  <c r="P1329" i="34"/>
  <c r="Q1329" i="34"/>
  <c r="R1329" i="34"/>
  <c r="S1329" i="34"/>
  <c r="T1329" i="34"/>
  <c r="U1329" i="34"/>
  <c r="V1329" i="34"/>
  <c r="W1329" i="34"/>
  <c r="X1329" i="34"/>
  <c r="Y1329" i="34"/>
  <c r="K1330" i="34"/>
  <c r="L1330" i="34"/>
  <c r="M1330" i="34"/>
  <c r="N1330" i="34"/>
  <c r="O1330" i="34"/>
  <c r="P1330" i="34"/>
  <c r="Q1330" i="34"/>
  <c r="R1330" i="34"/>
  <c r="S1330" i="34"/>
  <c r="T1330" i="34"/>
  <c r="U1330" i="34"/>
  <c r="V1330" i="34"/>
  <c r="W1330" i="34"/>
  <c r="X1330" i="34"/>
  <c r="Y1330" i="34"/>
  <c r="K1331" i="34"/>
  <c r="L1331" i="34"/>
  <c r="M1331" i="34"/>
  <c r="N1331" i="34"/>
  <c r="O1331" i="34"/>
  <c r="P1331" i="34"/>
  <c r="Q1331" i="34"/>
  <c r="R1331" i="34"/>
  <c r="S1331" i="34"/>
  <c r="T1331" i="34"/>
  <c r="U1331" i="34"/>
  <c r="V1331" i="34"/>
  <c r="W1331" i="34"/>
  <c r="X1331" i="34"/>
  <c r="Y1331" i="34"/>
  <c r="K1332" i="34"/>
  <c r="L1332" i="34"/>
  <c r="M1332" i="34"/>
  <c r="N1332" i="34"/>
  <c r="O1332" i="34"/>
  <c r="P1332" i="34"/>
  <c r="Q1332" i="34"/>
  <c r="R1332" i="34"/>
  <c r="S1332" i="34"/>
  <c r="T1332" i="34"/>
  <c r="U1332" i="34"/>
  <c r="V1332" i="34"/>
  <c r="W1332" i="34"/>
  <c r="X1332" i="34"/>
  <c r="Y1332" i="34"/>
  <c r="K1333" i="34"/>
  <c r="L1333" i="34"/>
  <c r="M1333" i="34"/>
  <c r="N1333" i="34"/>
  <c r="O1333" i="34"/>
  <c r="P1333" i="34"/>
  <c r="Q1333" i="34"/>
  <c r="R1333" i="34"/>
  <c r="S1333" i="34"/>
  <c r="T1333" i="34"/>
  <c r="U1333" i="34"/>
  <c r="V1333" i="34"/>
  <c r="W1333" i="34"/>
  <c r="X1333" i="34"/>
  <c r="Y1333" i="34"/>
  <c r="K1334" i="34"/>
  <c r="L1334" i="34"/>
  <c r="M1334" i="34"/>
  <c r="N1334" i="34"/>
  <c r="O1334" i="34"/>
  <c r="P1334" i="34"/>
  <c r="Q1334" i="34"/>
  <c r="R1334" i="34"/>
  <c r="S1334" i="34"/>
  <c r="T1334" i="34"/>
  <c r="U1334" i="34"/>
  <c r="V1334" i="34"/>
  <c r="W1334" i="34"/>
  <c r="X1334" i="34"/>
  <c r="Y1334" i="34"/>
  <c r="K1335" i="34"/>
  <c r="L1335" i="34"/>
  <c r="M1335" i="34"/>
  <c r="N1335" i="34"/>
  <c r="O1335" i="34"/>
  <c r="P1335" i="34"/>
  <c r="Q1335" i="34"/>
  <c r="R1335" i="34"/>
  <c r="S1335" i="34"/>
  <c r="T1335" i="34"/>
  <c r="U1335" i="34"/>
  <c r="V1335" i="34"/>
  <c r="W1335" i="34"/>
  <c r="X1335" i="34"/>
  <c r="Y1335" i="34"/>
  <c r="K1336" i="34"/>
  <c r="L1336" i="34"/>
  <c r="M1336" i="34"/>
  <c r="N1336" i="34"/>
  <c r="O1336" i="34"/>
  <c r="P1336" i="34"/>
  <c r="Q1336" i="34"/>
  <c r="R1336" i="34"/>
  <c r="S1336" i="34"/>
  <c r="T1336" i="34"/>
  <c r="U1336" i="34"/>
  <c r="V1336" i="34"/>
  <c r="W1336" i="34"/>
  <c r="X1336" i="34"/>
  <c r="Y1336" i="34"/>
  <c r="K1337" i="34"/>
  <c r="L1337" i="34"/>
  <c r="M1337" i="34"/>
  <c r="N1337" i="34"/>
  <c r="O1337" i="34"/>
  <c r="P1337" i="34"/>
  <c r="Q1337" i="34"/>
  <c r="R1337" i="34"/>
  <c r="S1337" i="34"/>
  <c r="T1337" i="34"/>
  <c r="U1337" i="34"/>
  <c r="V1337" i="34"/>
  <c r="W1337" i="34"/>
  <c r="X1337" i="34"/>
  <c r="Y1337" i="34"/>
  <c r="K1338" i="34"/>
  <c r="L1338" i="34"/>
  <c r="M1338" i="34"/>
  <c r="N1338" i="34"/>
  <c r="O1338" i="34"/>
  <c r="P1338" i="34"/>
  <c r="Q1338" i="34"/>
  <c r="R1338" i="34"/>
  <c r="S1338" i="34"/>
  <c r="T1338" i="34"/>
  <c r="U1338" i="34"/>
  <c r="V1338" i="34"/>
  <c r="W1338" i="34"/>
  <c r="X1338" i="34"/>
  <c r="Y1338" i="34"/>
  <c r="K1339" i="34"/>
  <c r="L1339" i="34"/>
  <c r="M1339" i="34"/>
  <c r="N1339" i="34"/>
  <c r="O1339" i="34"/>
  <c r="P1339" i="34"/>
  <c r="Q1339" i="34"/>
  <c r="R1339" i="34"/>
  <c r="S1339" i="34"/>
  <c r="T1339" i="34"/>
  <c r="U1339" i="34"/>
  <c r="V1339" i="34"/>
  <c r="W1339" i="34"/>
  <c r="X1339" i="34"/>
  <c r="Y1339" i="34"/>
  <c r="K1340" i="34"/>
  <c r="L1340" i="34"/>
  <c r="M1340" i="34"/>
  <c r="N1340" i="34"/>
  <c r="O1340" i="34"/>
  <c r="P1340" i="34"/>
  <c r="Q1340" i="34"/>
  <c r="R1340" i="34"/>
  <c r="S1340" i="34"/>
  <c r="T1340" i="34"/>
  <c r="U1340" i="34"/>
  <c r="V1340" i="34"/>
  <c r="W1340" i="34"/>
  <c r="X1340" i="34"/>
  <c r="Y1340" i="34"/>
  <c r="K1341" i="34"/>
  <c r="L1341" i="34"/>
  <c r="M1341" i="34"/>
  <c r="N1341" i="34"/>
  <c r="O1341" i="34"/>
  <c r="P1341" i="34"/>
  <c r="Q1341" i="34"/>
  <c r="R1341" i="34"/>
  <c r="S1341" i="34"/>
  <c r="T1341" i="34"/>
  <c r="U1341" i="34"/>
  <c r="V1341" i="34"/>
  <c r="W1341" i="34"/>
  <c r="X1341" i="34"/>
  <c r="Y1341" i="34"/>
  <c r="K1342" i="34"/>
  <c r="L1342" i="34"/>
  <c r="M1342" i="34"/>
  <c r="N1342" i="34"/>
  <c r="O1342" i="34"/>
  <c r="P1342" i="34"/>
  <c r="Q1342" i="34"/>
  <c r="R1342" i="34"/>
  <c r="S1342" i="34"/>
  <c r="T1342" i="34"/>
  <c r="U1342" i="34"/>
  <c r="V1342" i="34"/>
  <c r="W1342" i="34"/>
  <c r="X1342" i="34"/>
  <c r="Y1342" i="34"/>
  <c r="K1343" i="34"/>
  <c r="L1343" i="34"/>
  <c r="M1343" i="34"/>
  <c r="N1343" i="34"/>
  <c r="O1343" i="34"/>
  <c r="P1343" i="34"/>
  <c r="Q1343" i="34"/>
  <c r="R1343" i="34"/>
  <c r="S1343" i="34"/>
  <c r="T1343" i="34"/>
  <c r="U1343" i="34"/>
  <c r="V1343" i="34"/>
  <c r="W1343" i="34"/>
  <c r="X1343" i="34"/>
  <c r="Y1343" i="34"/>
  <c r="K1344" i="34"/>
  <c r="L1344" i="34"/>
  <c r="M1344" i="34"/>
  <c r="N1344" i="34"/>
  <c r="O1344" i="34"/>
  <c r="P1344" i="34"/>
  <c r="Q1344" i="34"/>
  <c r="R1344" i="34"/>
  <c r="S1344" i="34"/>
  <c r="T1344" i="34"/>
  <c r="U1344" i="34"/>
  <c r="V1344" i="34"/>
  <c r="W1344" i="34"/>
  <c r="X1344" i="34"/>
  <c r="Y1344" i="34"/>
  <c r="K1345" i="34"/>
  <c r="L1345" i="34"/>
  <c r="M1345" i="34"/>
  <c r="N1345" i="34"/>
  <c r="O1345" i="34"/>
  <c r="P1345" i="34"/>
  <c r="Q1345" i="34"/>
  <c r="R1345" i="34"/>
  <c r="S1345" i="34"/>
  <c r="T1345" i="34"/>
  <c r="U1345" i="34"/>
  <c r="V1345" i="34"/>
  <c r="W1345" i="34"/>
  <c r="X1345" i="34"/>
  <c r="Y1345" i="34"/>
  <c r="K1346" i="34"/>
  <c r="L1346" i="34"/>
  <c r="M1346" i="34"/>
  <c r="N1346" i="34"/>
  <c r="O1346" i="34"/>
  <c r="P1346" i="34"/>
  <c r="Q1346" i="34"/>
  <c r="R1346" i="34"/>
  <c r="S1346" i="34"/>
  <c r="T1346" i="34"/>
  <c r="U1346" i="34"/>
  <c r="V1346" i="34"/>
  <c r="W1346" i="34"/>
  <c r="X1346" i="34"/>
  <c r="Y1346" i="34"/>
  <c r="K1347" i="34"/>
  <c r="L1347" i="34"/>
  <c r="M1347" i="34"/>
  <c r="N1347" i="34"/>
  <c r="O1347" i="34"/>
  <c r="P1347" i="34"/>
  <c r="Q1347" i="34"/>
  <c r="R1347" i="34"/>
  <c r="S1347" i="34"/>
  <c r="T1347" i="34"/>
  <c r="U1347" i="34"/>
  <c r="V1347" i="34"/>
  <c r="W1347" i="34"/>
  <c r="X1347" i="34"/>
  <c r="Y1347" i="34"/>
  <c r="K1348" i="34"/>
  <c r="L1348" i="34"/>
  <c r="M1348" i="34"/>
  <c r="N1348" i="34"/>
  <c r="O1348" i="34"/>
  <c r="P1348" i="34"/>
  <c r="Q1348" i="34"/>
  <c r="R1348" i="34"/>
  <c r="S1348" i="34"/>
  <c r="T1348" i="34"/>
  <c r="U1348" i="34"/>
  <c r="V1348" i="34"/>
  <c r="W1348" i="34"/>
  <c r="X1348" i="34"/>
  <c r="Y1348" i="34"/>
  <c r="K1349" i="34"/>
  <c r="L1349" i="34"/>
  <c r="M1349" i="34"/>
  <c r="N1349" i="34"/>
  <c r="O1349" i="34"/>
  <c r="P1349" i="34"/>
  <c r="Q1349" i="34"/>
  <c r="R1349" i="34"/>
  <c r="S1349" i="34"/>
  <c r="T1349" i="34"/>
  <c r="U1349" i="34"/>
  <c r="V1349" i="34"/>
  <c r="W1349" i="34"/>
  <c r="X1349" i="34"/>
  <c r="Y1349" i="34"/>
  <c r="K1350" i="34"/>
  <c r="L1350" i="34"/>
  <c r="M1350" i="34"/>
  <c r="N1350" i="34"/>
  <c r="O1350" i="34"/>
  <c r="P1350" i="34"/>
  <c r="Q1350" i="34"/>
  <c r="R1350" i="34"/>
  <c r="S1350" i="34"/>
  <c r="T1350" i="34"/>
  <c r="U1350" i="34"/>
  <c r="V1350" i="34"/>
  <c r="W1350" i="34"/>
  <c r="X1350" i="34"/>
  <c r="Y1350" i="34"/>
  <c r="K1351" i="34"/>
  <c r="L1351" i="34"/>
  <c r="M1351" i="34"/>
  <c r="N1351" i="34"/>
  <c r="O1351" i="34"/>
  <c r="P1351" i="34"/>
  <c r="Q1351" i="34"/>
  <c r="R1351" i="34"/>
  <c r="S1351" i="34"/>
  <c r="T1351" i="34"/>
  <c r="U1351" i="34"/>
  <c r="V1351" i="34"/>
  <c r="W1351" i="34"/>
  <c r="X1351" i="34"/>
  <c r="Y1351" i="34"/>
  <c r="K1352" i="34"/>
  <c r="L1352" i="34"/>
  <c r="M1352" i="34"/>
  <c r="N1352" i="34"/>
  <c r="O1352" i="34"/>
  <c r="P1352" i="34"/>
  <c r="Q1352" i="34"/>
  <c r="R1352" i="34"/>
  <c r="S1352" i="34"/>
  <c r="T1352" i="34"/>
  <c r="U1352" i="34"/>
  <c r="V1352" i="34"/>
  <c r="W1352" i="34"/>
  <c r="X1352" i="34"/>
  <c r="Y1352" i="34"/>
  <c r="K1353" i="34"/>
  <c r="L1353" i="34"/>
  <c r="M1353" i="34"/>
  <c r="N1353" i="34"/>
  <c r="O1353" i="34"/>
  <c r="P1353" i="34"/>
  <c r="Q1353" i="34"/>
  <c r="R1353" i="34"/>
  <c r="S1353" i="34"/>
  <c r="T1353" i="34"/>
  <c r="U1353" i="34"/>
  <c r="V1353" i="34"/>
  <c r="W1353" i="34"/>
  <c r="X1353" i="34"/>
  <c r="Y1353" i="34"/>
  <c r="K1354" i="34"/>
  <c r="L1354" i="34"/>
  <c r="M1354" i="34"/>
  <c r="N1354" i="34"/>
  <c r="O1354" i="34"/>
  <c r="P1354" i="34"/>
  <c r="Q1354" i="34"/>
  <c r="R1354" i="34"/>
  <c r="S1354" i="34"/>
  <c r="T1354" i="34"/>
  <c r="U1354" i="34"/>
  <c r="V1354" i="34"/>
  <c r="W1354" i="34"/>
  <c r="X1354" i="34"/>
  <c r="Y1354" i="34"/>
  <c r="K1355" i="34"/>
  <c r="L1355" i="34"/>
  <c r="M1355" i="34"/>
  <c r="N1355" i="34"/>
  <c r="O1355" i="34"/>
  <c r="P1355" i="34"/>
  <c r="Q1355" i="34"/>
  <c r="R1355" i="34"/>
  <c r="S1355" i="34"/>
  <c r="T1355" i="34"/>
  <c r="U1355" i="34"/>
  <c r="V1355" i="34"/>
  <c r="W1355" i="34"/>
  <c r="X1355" i="34"/>
  <c r="Y1355" i="34"/>
  <c r="K1356" i="34"/>
  <c r="L1356" i="34"/>
  <c r="M1356" i="34"/>
  <c r="N1356" i="34"/>
  <c r="O1356" i="34"/>
  <c r="P1356" i="34"/>
  <c r="Q1356" i="34"/>
  <c r="R1356" i="34"/>
  <c r="S1356" i="34"/>
  <c r="T1356" i="34"/>
  <c r="U1356" i="34"/>
  <c r="V1356" i="34"/>
  <c r="W1356" i="34"/>
  <c r="X1356" i="34"/>
  <c r="Y1356" i="34"/>
  <c r="K1357" i="34"/>
  <c r="L1357" i="34"/>
  <c r="M1357" i="34"/>
  <c r="N1357" i="34"/>
  <c r="O1357" i="34"/>
  <c r="P1357" i="34"/>
  <c r="Q1357" i="34"/>
  <c r="R1357" i="34"/>
  <c r="S1357" i="34"/>
  <c r="T1357" i="34"/>
  <c r="U1357" i="34"/>
  <c r="V1357" i="34"/>
  <c r="W1357" i="34"/>
  <c r="X1357" i="34"/>
  <c r="Y1357" i="34"/>
  <c r="K1358" i="34"/>
  <c r="L1358" i="34"/>
  <c r="M1358" i="34"/>
  <c r="N1358" i="34"/>
  <c r="O1358" i="34"/>
  <c r="P1358" i="34"/>
  <c r="Q1358" i="34"/>
  <c r="R1358" i="34"/>
  <c r="S1358" i="34"/>
  <c r="T1358" i="34"/>
  <c r="U1358" i="34"/>
  <c r="V1358" i="34"/>
  <c r="W1358" i="34"/>
  <c r="X1358" i="34"/>
  <c r="Y1358" i="34"/>
  <c r="K1359" i="34"/>
  <c r="L1359" i="34"/>
  <c r="M1359" i="34"/>
  <c r="N1359" i="34"/>
  <c r="O1359" i="34"/>
  <c r="P1359" i="34"/>
  <c r="Q1359" i="34"/>
  <c r="R1359" i="34"/>
  <c r="S1359" i="34"/>
  <c r="T1359" i="34"/>
  <c r="U1359" i="34"/>
  <c r="V1359" i="34"/>
  <c r="W1359" i="34"/>
  <c r="X1359" i="34"/>
  <c r="Y1359" i="34"/>
  <c r="K1360" i="34"/>
  <c r="L1360" i="34"/>
  <c r="M1360" i="34"/>
  <c r="N1360" i="34"/>
  <c r="O1360" i="34"/>
  <c r="P1360" i="34"/>
  <c r="Q1360" i="34"/>
  <c r="R1360" i="34"/>
  <c r="S1360" i="34"/>
  <c r="T1360" i="34"/>
  <c r="U1360" i="34"/>
  <c r="V1360" i="34"/>
  <c r="W1360" i="34"/>
  <c r="X1360" i="34"/>
  <c r="Y1360" i="34"/>
  <c r="K1361" i="34"/>
  <c r="L1361" i="34"/>
  <c r="M1361" i="34"/>
  <c r="N1361" i="34"/>
  <c r="O1361" i="34"/>
  <c r="P1361" i="34"/>
  <c r="Q1361" i="34"/>
  <c r="R1361" i="34"/>
  <c r="S1361" i="34"/>
  <c r="T1361" i="34"/>
  <c r="U1361" i="34"/>
  <c r="V1361" i="34"/>
  <c r="W1361" i="34"/>
  <c r="X1361" i="34"/>
  <c r="Y1361" i="34"/>
  <c r="K1362" i="34"/>
  <c r="L1362" i="34"/>
  <c r="M1362" i="34"/>
  <c r="N1362" i="34"/>
  <c r="O1362" i="34"/>
  <c r="P1362" i="34"/>
  <c r="Q1362" i="34"/>
  <c r="R1362" i="34"/>
  <c r="S1362" i="34"/>
  <c r="T1362" i="34"/>
  <c r="U1362" i="34"/>
  <c r="V1362" i="34"/>
  <c r="W1362" i="34"/>
  <c r="X1362" i="34"/>
  <c r="Y1362" i="34"/>
  <c r="K1363" i="34"/>
  <c r="L1363" i="34"/>
  <c r="M1363" i="34"/>
  <c r="N1363" i="34"/>
  <c r="O1363" i="34"/>
  <c r="P1363" i="34"/>
  <c r="Q1363" i="34"/>
  <c r="R1363" i="34"/>
  <c r="S1363" i="34"/>
  <c r="T1363" i="34"/>
  <c r="U1363" i="34"/>
  <c r="V1363" i="34"/>
  <c r="W1363" i="34"/>
  <c r="X1363" i="34"/>
  <c r="Y1363" i="34"/>
  <c r="K1364" i="34"/>
  <c r="L1364" i="34"/>
  <c r="M1364" i="34"/>
  <c r="N1364" i="34"/>
  <c r="O1364" i="34"/>
  <c r="P1364" i="34"/>
  <c r="Q1364" i="34"/>
  <c r="R1364" i="34"/>
  <c r="S1364" i="34"/>
  <c r="T1364" i="34"/>
  <c r="U1364" i="34"/>
  <c r="V1364" i="34"/>
  <c r="W1364" i="34"/>
  <c r="X1364" i="34"/>
  <c r="Y1364" i="34"/>
  <c r="K1365" i="34"/>
  <c r="L1365" i="34"/>
  <c r="M1365" i="34"/>
  <c r="N1365" i="34"/>
  <c r="O1365" i="34"/>
  <c r="P1365" i="34"/>
  <c r="Q1365" i="34"/>
  <c r="R1365" i="34"/>
  <c r="S1365" i="34"/>
  <c r="T1365" i="34"/>
  <c r="U1365" i="34"/>
  <c r="V1365" i="34"/>
  <c r="W1365" i="34"/>
  <c r="X1365" i="34"/>
  <c r="Y1365" i="34"/>
  <c r="K1366" i="34"/>
  <c r="L1366" i="34"/>
  <c r="M1366" i="34"/>
  <c r="N1366" i="34"/>
  <c r="O1366" i="34"/>
  <c r="P1366" i="34"/>
  <c r="Q1366" i="34"/>
  <c r="R1366" i="34"/>
  <c r="S1366" i="34"/>
  <c r="T1366" i="34"/>
  <c r="U1366" i="34"/>
  <c r="V1366" i="34"/>
  <c r="W1366" i="34"/>
  <c r="X1366" i="34"/>
  <c r="Y1366" i="34"/>
  <c r="K1367" i="34"/>
  <c r="L1367" i="34"/>
  <c r="M1367" i="34"/>
  <c r="N1367" i="34"/>
  <c r="O1367" i="34"/>
  <c r="P1367" i="34"/>
  <c r="Q1367" i="34"/>
  <c r="R1367" i="34"/>
  <c r="S1367" i="34"/>
  <c r="T1367" i="34"/>
  <c r="U1367" i="34"/>
  <c r="V1367" i="34"/>
  <c r="W1367" i="34"/>
  <c r="X1367" i="34"/>
  <c r="Y1367" i="34"/>
  <c r="K1368" i="34"/>
  <c r="L1368" i="34"/>
  <c r="M1368" i="34"/>
  <c r="N1368" i="34"/>
  <c r="O1368" i="34"/>
  <c r="P1368" i="34"/>
  <c r="Q1368" i="34"/>
  <c r="R1368" i="34"/>
  <c r="S1368" i="34"/>
  <c r="T1368" i="34"/>
  <c r="U1368" i="34"/>
  <c r="V1368" i="34"/>
  <c r="W1368" i="34"/>
  <c r="X1368" i="34"/>
  <c r="Y1368" i="34"/>
  <c r="K1369" i="34"/>
  <c r="L1369" i="34"/>
  <c r="M1369" i="34"/>
  <c r="N1369" i="34"/>
  <c r="O1369" i="34"/>
  <c r="P1369" i="34"/>
  <c r="Q1369" i="34"/>
  <c r="R1369" i="34"/>
  <c r="S1369" i="34"/>
  <c r="T1369" i="34"/>
  <c r="U1369" i="34"/>
  <c r="V1369" i="34"/>
  <c r="W1369" i="34"/>
  <c r="X1369" i="34"/>
  <c r="Y1369" i="34"/>
  <c r="K1370" i="34"/>
  <c r="L1370" i="34"/>
  <c r="M1370" i="34"/>
  <c r="N1370" i="34"/>
  <c r="O1370" i="34"/>
  <c r="P1370" i="34"/>
  <c r="Q1370" i="34"/>
  <c r="R1370" i="34"/>
  <c r="S1370" i="34"/>
  <c r="T1370" i="34"/>
  <c r="U1370" i="34"/>
  <c r="V1370" i="34"/>
  <c r="W1370" i="34"/>
  <c r="X1370" i="34"/>
  <c r="Y1370" i="34"/>
  <c r="K1371" i="34"/>
  <c r="L1371" i="34"/>
  <c r="M1371" i="34"/>
  <c r="N1371" i="34"/>
  <c r="O1371" i="34"/>
  <c r="P1371" i="34"/>
  <c r="Q1371" i="34"/>
  <c r="R1371" i="34"/>
  <c r="S1371" i="34"/>
  <c r="T1371" i="34"/>
  <c r="U1371" i="34"/>
  <c r="V1371" i="34"/>
  <c r="W1371" i="34"/>
  <c r="X1371" i="34"/>
  <c r="Y1371" i="34"/>
  <c r="K1372" i="34"/>
  <c r="L1372" i="34"/>
  <c r="M1372" i="34"/>
  <c r="N1372" i="34"/>
  <c r="O1372" i="34"/>
  <c r="P1372" i="34"/>
  <c r="Q1372" i="34"/>
  <c r="R1372" i="34"/>
  <c r="S1372" i="34"/>
  <c r="T1372" i="34"/>
  <c r="U1372" i="34"/>
  <c r="V1372" i="34"/>
  <c r="W1372" i="34"/>
  <c r="X1372" i="34"/>
  <c r="Y1372" i="34"/>
  <c r="K1373" i="34"/>
  <c r="L1373" i="34"/>
  <c r="M1373" i="34"/>
  <c r="N1373" i="34"/>
  <c r="O1373" i="34"/>
  <c r="P1373" i="34"/>
  <c r="Q1373" i="34"/>
  <c r="R1373" i="34"/>
  <c r="S1373" i="34"/>
  <c r="T1373" i="34"/>
  <c r="U1373" i="34"/>
  <c r="V1373" i="34"/>
  <c r="W1373" i="34"/>
  <c r="X1373" i="34"/>
  <c r="Y1373" i="34"/>
  <c r="K1374" i="34"/>
  <c r="L1374" i="34"/>
  <c r="M1374" i="34"/>
  <c r="N1374" i="34"/>
  <c r="O1374" i="34"/>
  <c r="P1374" i="34"/>
  <c r="Q1374" i="34"/>
  <c r="R1374" i="34"/>
  <c r="S1374" i="34"/>
  <c r="T1374" i="34"/>
  <c r="U1374" i="34"/>
  <c r="V1374" i="34"/>
  <c r="W1374" i="34"/>
  <c r="X1374" i="34"/>
  <c r="Y1374" i="34"/>
  <c r="K1375" i="34"/>
  <c r="L1375" i="34"/>
  <c r="M1375" i="34"/>
  <c r="N1375" i="34"/>
  <c r="O1375" i="34"/>
  <c r="P1375" i="34"/>
  <c r="Q1375" i="34"/>
  <c r="R1375" i="34"/>
  <c r="S1375" i="34"/>
  <c r="T1375" i="34"/>
  <c r="U1375" i="34"/>
  <c r="V1375" i="34"/>
  <c r="W1375" i="34"/>
  <c r="X1375" i="34"/>
  <c r="Y1375" i="34"/>
  <c r="K1376" i="34"/>
  <c r="L1376" i="34"/>
  <c r="M1376" i="34"/>
  <c r="N1376" i="34"/>
  <c r="O1376" i="34"/>
  <c r="P1376" i="34"/>
  <c r="Q1376" i="34"/>
  <c r="R1376" i="34"/>
  <c r="S1376" i="34"/>
  <c r="T1376" i="34"/>
  <c r="U1376" i="34"/>
  <c r="V1376" i="34"/>
  <c r="W1376" i="34"/>
  <c r="X1376" i="34"/>
  <c r="Y1376" i="34"/>
  <c r="K1377" i="34"/>
  <c r="L1377" i="34"/>
  <c r="M1377" i="34"/>
  <c r="N1377" i="34"/>
  <c r="O1377" i="34"/>
  <c r="P1377" i="34"/>
  <c r="Q1377" i="34"/>
  <c r="R1377" i="34"/>
  <c r="S1377" i="34"/>
  <c r="T1377" i="34"/>
  <c r="U1377" i="34"/>
  <c r="V1377" i="34"/>
  <c r="W1377" i="34"/>
  <c r="X1377" i="34"/>
  <c r="Y1377" i="34"/>
  <c r="K1378" i="34"/>
  <c r="L1378" i="34"/>
  <c r="M1378" i="34"/>
  <c r="N1378" i="34"/>
  <c r="O1378" i="34"/>
  <c r="P1378" i="34"/>
  <c r="Q1378" i="34"/>
  <c r="R1378" i="34"/>
  <c r="S1378" i="34"/>
  <c r="T1378" i="34"/>
  <c r="U1378" i="34"/>
  <c r="V1378" i="34"/>
  <c r="W1378" i="34"/>
  <c r="X1378" i="34"/>
  <c r="Y1378" i="34"/>
  <c r="K1379" i="34"/>
  <c r="L1379" i="34"/>
  <c r="M1379" i="34"/>
  <c r="N1379" i="34"/>
  <c r="O1379" i="34"/>
  <c r="P1379" i="34"/>
  <c r="Q1379" i="34"/>
  <c r="R1379" i="34"/>
  <c r="S1379" i="34"/>
  <c r="T1379" i="34"/>
  <c r="U1379" i="34"/>
  <c r="V1379" i="34"/>
  <c r="W1379" i="34"/>
  <c r="X1379" i="34"/>
  <c r="Y1379" i="34"/>
  <c r="K1380" i="34"/>
  <c r="L1380" i="34"/>
  <c r="M1380" i="34"/>
  <c r="N1380" i="34"/>
  <c r="O1380" i="34"/>
  <c r="P1380" i="34"/>
  <c r="Q1380" i="34"/>
  <c r="R1380" i="34"/>
  <c r="S1380" i="34"/>
  <c r="T1380" i="34"/>
  <c r="U1380" i="34"/>
  <c r="V1380" i="34"/>
  <c r="W1380" i="34"/>
  <c r="X1380" i="34"/>
  <c r="Y1380" i="34"/>
  <c r="K1381" i="34"/>
  <c r="L1381" i="34"/>
  <c r="M1381" i="34"/>
  <c r="N1381" i="34"/>
  <c r="O1381" i="34"/>
  <c r="P1381" i="34"/>
  <c r="Q1381" i="34"/>
  <c r="R1381" i="34"/>
  <c r="S1381" i="34"/>
  <c r="T1381" i="34"/>
  <c r="U1381" i="34"/>
  <c r="V1381" i="34"/>
  <c r="W1381" i="34"/>
  <c r="X1381" i="34"/>
  <c r="Y1381" i="34"/>
  <c r="K1382" i="34"/>
  <c r="L1382" i="34"/>
  <c r="M1382" i="34"/>
  <c r="N1382" i="34"/>
  <c r="O1382" i="34"/>
  <c r="P1382" i="34"/>
  <c r="Q1382" i="34"/>
  <c r="R1382" i="34"/>
  <c r="S1382" i="34"/>
  <c r="T1382" i="34"/>
  <c r="U1382" i="34"/>
  <c r="V1382" i="34"/>
  <c r="W1382" i="34"/>
  <c r="X1382" i="34"/>
  <c r="Y1382" i="34"/>
  <c r="K1383" i="34"/>
  <c r="L1383" i="34"/>
  <c r="M1383" i="34"/>
  <c r="N1383" i="34"/>
  <c r="O1383" i="34"/>
  <c r="P1383" i="34"/>
  <c r="Q1383" i="34"/>
  <c r="R1383" i="34"/>
  <c r="S1383" i="34"/>
  <c r="T1383" i="34"/>
  <c r="U1383" i="34"/>
  <c r="V1383" i="34"/>
  <c r="W1383" i="34"/>
  <c r="X1383" i="34"/>
  <c r="Y1383" i="34"/>
  <c r="K1384" i="34"/>
  <c r="L1384" i="34"/>
  <c r="M1384" i="34"/>
  <c r="N1384" i="34"/>
  <c r="O1384" i="34"/>
  <c r="P1384" i="34"/>
  <c r="Q1384" i="34"/>
  <c r="R1384" i="34"/>
  <c r="S1384" i="34"/>
  <c r="T1384" i="34"/>
  <c r="U1384" i="34"/>
  <c r="V1384" i="34"/>
  <c r="W1384" i="34"/>
  <c r="X1384" i="34"/>
  <c r="Y1384" i="34"/>
  <c r="K1385" i="34"/>
  <c r="L1385" i="34"/>
  <c r="M1385" i="34"/>
  <c r="N1385" i="34"/>
  <c r="O1385" i="34"/>
  <c r="P1385" i="34"/>
  <c r="Q1385" i="34"/>
  <c r="R1385" i="34"/>
  <c r="S1385" i="34"/>
  <c r="T1385" i="34"/>
  <c r="U1385" i="34"/>
  <c r="V1385" i="34"/>
  <c r="W1385" i="34"/>
  <c r="X1385" i="34"/>
  <c r="Y1385" i="34"/>
  <c r="K1386" i="34"/>
  <c r="L1386" i="34"/>
  <c r="M1386" i="34"/>
  <c r="N1386" i="34"/>
  <c r="O1386" i="34"/>
  <c r="P1386" i="34"/>
  <c r="Q1386" i="34"/>
  <c r="R1386" i="34"/>
  <c r="S1386" i="34"/>
  <c r="T1386" i="34"/>
  <c r="U1386" i="34"/>
  <c r="V1386" i="34"/>
  <c r="W1386" i="34"/>
  <c r="X1386" i="34"/>
  <c r="Y1386" i="34"/>
  <c r="K1387" i="34"/>
  <c r="L1387" i="34"/>
  <c r="M1387" i="34"/>
  <c r="N1387" i="34"/>
  <c r="O1387" i="34"/>
  <c r="P1387" i="34"/>
  <c r="Q1387" i="34"/>
  <c r="R1387" i="34"/>
  <c r="S1387" i="34"/>
  <c r="T1387" i="34"/>
  <c r="U1387" i="34"/>
  <c r="V1387" i="34"/>
  <c r="W1387" i="34"/>
  <c r="X1387" i="34"/>
  <c r="Y1387" i="34"/>
  <c r="K1388" i="34"/>
  <c r="L1388" i="34"/>
  <c r="M1388" i="34"/>
  <c r="N1388" i="34"/>
  <c r="O1388" i="34"/>
  <c r="P1388" i="34"/>
  <c r="Q1388" i="34"/>
  <c r="R1388" i="34"/>
  <c r="S1388" i="34"/>
  <c r="T1388" i="34"/>
  <c r="U1388" i="34"/>
  <c r="V1388" i="34"/>
  <c r="W1388" i="34"/>
  <c r="X1388" i="34"/>
  <c r="Y1388" i="34"/>
  <c r="K1389" i="34"/>
  <c r="L1389" i="34"/>
  <c r="M1389" i="34"/>
  <c r="N1389" i="34"/>
  <c r="O1389" i="34"/>
  <c r="P1389" i="34"/>
  <c r="Q1389" i="34"/>
  <c r="R1389" i="34"/>
  <c r="S1389" i="34"/>
  <c r="T1389" i="34"/>
  <c r="U1389" i="34"/>
  <c r="V1389" i="34"/>
  <c r="W1389" i="34"/>
  <c r="X1389" i="34"/>
  <c r="Y1389" i="34"/>
  <c r="K1390" i="34"/>
  <c r="L1390" i="34"/>
  <c r="M1390" i="34"/>
  <c r="N1390" i="34"/>
  <c r="O1390" i="34"/>
  <c r="P1390" i="34"/>
  <c r="Q1390" i="34"/>
  <c r="R1390" i="34"/>
  <c r="S1390" i="34"/>
  <c r="T1390" i="34"/>
  <c r="U1390" i="34"/>
  <c r="V1390" i="34"/>
  <c r="W1390" i="34"/>
  <c r="X1390" i="34"/>
  <c r="Y1390" i="34"/>
  <c r="K1391" i="34"/>
  <c r="L1391" i="34"/>
  <c r="M1391" i="34"/>
  <c r="N1391" i="34"/>
  <c r="O1391" i="34"/>
  <c r="P1391" i="34"/>
  <c r="Q1391" i="34"/>
  <c r="R1391" i="34"/>
  <c r="S1391" i="34"/>
  <c r="T1391" i="34"/>
  <c r="U1391" i="34"/>
  <c r="V1391" i="34"/>
  <c r="W1391" i="34"/>
  <c r="X1391" i="34"/>
  <c r="Y1391" i="34"/>
  <c r="K1392" i="34"/>
  <c r="L1392" i="34"/>
  <c r="M1392" i="34"/>
  <c r="N1392" i="34"/>
  <c r="O1392" i="34"/>
  <c r="P1392" i="34"/>
  <c r="Q1392" i="34"/>
  <c r="R1392" i="34"/>
  <c r="S1392" i="34"/>
  <c r="T1392" i="34"/>
  <c r="U1392" i="34"/>
  <c r="V1392" i="34"/>
  <c r="W1392" i="34"/>
  <c r="X1392" i="34"/>
  <c r="Y1392" i="34"/>
  <c r="K1393" i="34"/>
  <c r="L1393" i="34"/>
  <c r="M1393" i="34"/>
  <c r="N1393" i="34"/>
  <c r="O1393" i="34"/>
  <c r="P1393" i="34"/>
  <c r="Q1393" i="34"/>
  <c r="R1393" i="34"/>
  <c r="S1393" i="34"/>
  <c r="T1393" i="34"/>
  <c r="U1393" i="34"/>
  <c r="V1393" i="34"/>
  <c r="W1393" i="34"/>
  <c r="X1393" i="34"/>
  <c r="Y1393" i="34"/>
  <c r="K1394" i="34"/>
  <c r="L1394" i="34"/>
  <c r="M1394" i="34"/>
  <c r="N1394" i="34"/>
  <c r="O1394" i="34"/>
  <c r="P1394" i="34"/>
  <c r="Q1394" i="34"/>
  <c r="R1394" i="34"/>
  <c r="S1394" i="34"/>
  <c r="T1394" i="34"/>
  <c r="U1394" i="34"/>
  <c r="V1394" i="34"/>
  <c r="W1394" i="34"/>
  <c r="X1394" i="34"/>
  <c r="Y1394" i="34"/>
  <c r="K1395" i="34"/>
  <c r="L1395" i="34"/>
  <c r="M1395" i="34"/>
  <c r="N1395" i="34"/>
  <c r="O1395" i="34"/>
  <c r="P1395" i="34"/>
  <c r="Q1395" i="34"/>
  <c r="R1395" i="34"/>
  <c r="S1395" i="34"/>
  <c r="T1395" i="34"/>
  <c r="U1395" i="34"/>
  <c r="V1395" i="34"/>
  <c r="W1395" i="34"/>
  <c r="X1395" i="34"/>
  <c r="Y1395" i="34"/>
  <c r="K1396" i="34"/>
  <c r="L1396" i="34"/>
  <c r="M1396" i="34"/>
  <c r="N1396" i="34"/>
  <c r="O1396" i="34"/>
  <c r="P1396" i="34"/>
  <c r="Q1396" i="34"/>
  <c r="R1396" i="34"/>
  <c r="S1396" i="34"/>
  <c r="T1396" i="34"/>
  <c r="U1396" i="34"/>
  <c r="V1396" i="34"/>
  <c r="W1396" i="34"/>
  <c r="X1396" i="34"/>
  <c r="Y1396" i="34"/>
  <c r="K1397" i="34"/>
  <c r="L1397" i="34"/>
  <c r="M1397" i="34"/>
  <c r="N1397" i="34"/>
  <c r="O1397" i="34"/>
  <c r="P1397" i="34"/>
  <c r="Q1397" i="34"/>
  <c r="R1397" i="34"/>
  <c r="S1397" i="34"/>
  <c r="T1397" i="34"/>
  <c r="U1397" i="34"/>
  <c r="V1397" i="34"/>
  <c r="W1397" i="34"/>
  <c r="X1397" i="34"/>
  <c r="Y1397" i="34"/>
  <c r="K1398" i="34"/>
  <c r="L1398" i="34"/>
  <c r="M1398" i="34"/>
  <c r="N1398" i="34"/>
  <c r="O1398" i="34"/>
  <c r="P1398" i="34"/>
  <c r="Q1398" i="34"/>
  <c r="R1398" i="34"/>
  <c r="S1398" i="34"/>
  <c r="T1398" i="34"/>
  <c r="U1398" i="34"/>
  <c r="V1398" i="34"/>
  <c r="W1398" i="34"/>
  <c r="X1398" i="34"/>
  <c r="Y1398" i="34"/>
  <c r="K1399" i="34"/>
  <c r="L1399" i="34"/>
  <c r="M1399" i="34"/>
  <c r="N1399" i="34"/>
  <c r="O1399" i="34"/>
  <c r="P1399" i="34"/>
  <c r="Q1399" i="34"/>
  <c r="R1399" i="34"/>
  <c r="S1399" i="34"/>
  <c r="T1399" i="34"/>
  <c r="U1399" i="34"/>
  <c r="V1399" i="34"/>
  <c r="W1399" i="34"/>
  <c r="X1399" i="34"/>
  <c r="Y1399" i="34"/>
  <c r="K1400" i="34"/>
  <c r="L1400" i="34"/>
  <c r="M1400" i="34"/>
  <c r="N1400" i="34"/>
  <c r="O1400" i="34"/>
  <c r="P1400" i="34"/>
  <c r="Q1400" i="34"/>
  <c r="R1400" i="34"/>
  <c r="S1400" i="34"/>
  <c r="T1400" i="34"/>
  <c r="U1400" i="34"/>
  <c r="V1400" i="34"/>
  <c r="W1400" i="34"/>
  <c r="X1400" i="34"/>
  <c r="Y1400" i="34"/>
  <c r="K1401" i="34"/>
  <c r="L1401" i="34"/>
  <c r="M1401" i="34"/>
  <c r="N1401" i="34"/>
  <c r="O1401" i="34"/>
  <c r="P1401" i="34"/>
  <c r="Q1401" i="34"/>
  <c r="R1401" i="34"/>
  <c r="S1401" i="34"/>
  <c r="T1401" i="34"/>
  <c r="U1401" i="34"/>
  <c r="V1401" i="34"/>
  <c r="W1401" i="34"/>
  <c r="X1401" i="34"/>
  <c r="Y1401" i="34"/>
  <c r="K1402" i="34"/>
  <c r="L1402" i="34"/>
  <c r="M1402" i="34"/>
  <c r="N1402" i="34"/>
  <c r="O1402" i="34"/>
  <c r="P1402" i="34"/>
  <c r="Q1402" i="34"/>
  <c r="R1402" i="34"/>
  <c r="S1402" i="34"/>
  <c r="T1402" i="34"/>
  <c r="U1402" i="34"/>
  <c r="V1402" i="34"/>
  <c r="W1402" i="34"/>
  <c r="X1402" i="34"/>
  <c r="Y1402" i="34"/>
  <c r="K1403" i="34"/>
  <c r="L1403" i="34"/>
  <c r="M1403" i="34"/>
  <c r="N1403" i="34"/>
  <c r="O1403" i="34"/>
  <c r="P1403" i="34"/>
  <c r="Q1403" i="34"/>
  <c r="R1403" i="34"/>
  <c r="S1403" i="34"/>
  <c r="T1403" i="34"/>
  <c r="U1403" i="34"/>
  <c r="V1403" i="34"/>
  <c r="W1403" i="34"/>
  <c r="X1403" i="34"/>
  <c r="Y1403" i="34"/>
  <c r="K1404" i="34"/>
  <c r="L1404" i="34"/>
  <c r="M1404" i="34"/>
  <c r="N1404" i="34"/>
  <c r="O1404" i="34"/>
  <c r="P1404" i="34"/>
  <c r="Q1404" i="34"/>
  <c r="R1404" i="34"/>
  <c r="S1404" i="34"/>
  <c r="T1404" i="34"/>
  <c r="U1404" i="34"/>
  <c r="V1404" i="34"/>
  <c r="W1404" i="34"/>
  <c r="X1404" i="34"/>
  <c r="Y1404" i="34"/>
  <c r="K1405" i="34"/>
  <c r="L1405" i="34"/>
  <c r="M1405" i="34"/>
  <c r="N1405" i="34"/>
  <c r="O1405" i="34"/>
  <c r="P1405" i="34"/>
  <c r="Q1405" i="34"/>
  <c r="R1405" i="34"/>
  <c r="S1405" i="34"/>
  <c r="T1405" i="34"/>
  <c r="U1405" i="34"/>
  <c r="V1405" i="34"/>
  <c r="W1405" i="34"/>
  <c r="X1405" i="34"/>
  <c r="Y1405" i="34"/>
  <c r="K1406" i="34"/>
  <c r="L1406" i="34"/>
  <c r="M1406" i="34"/>
  <c r="N1406" i="34"/>
  <c r="O1406" i="34"/>
  <c r="P1406" i="34"/>
  <c r="Q1406" i="34"/>
  <c r="R1406" i="34"/>
  <c r="S1406" i="34"/>
  <c r="T1406" i="34"/>
  <c r="U1406" i="34"/>
  <c r="V1406" i="34"/>
  <c r="W1406" i="34"/>
  <c r="X1406" i="34"/>
  <c r="Y1406" i="34"/>
  <c r="K1407" i="34"/>
  <c r="L1407" i="34"/>
  <c r="M1407" i="34"/>
  <c r="N1407" i="34"/>
  <c r="O1407" i="34"/>
  <c r="P1407" i="34"/>
  <c r="Q1407" i="34"/>
  <c r="R1407" i="34"/>
  <c r="S1407" i="34"/>
  <c r="T1407" i="34"/>
  <c r="U1407" i="34"/>
  <c r="V1407" i="34"/>
  <c r="W1407" i="34"/>
  <c r="X1407" i="34"/>
  <c r="Y1407" i="34"/>
  <c r="K1408" i="34"/>
  <c r="L1408" i="34"/>
  <c r="M1408" i="34"/>
  <c r="N1408" i="34"/>
  <c r="O1408" i="34"/>
  <c r="P1408" i="34"/>
  <c r="Q1408" i="34"/>
  <c r="R1408" i="34"/>
  <c r="S1408" i="34"/>
  <c r="T1408" i="34"/>
  <c r="U1408" i="34"/>
  <c r="V1408" i="34"/>
  <c r="W1408" i="34"/>
  <c r="X1408" i="34"/>
  <c r="Y1408" i="34"/>
  <c r="K1409" i="34"/>
  <c r="L1409" i="34"/>
  <c r="M1409" i="34"/>
  <c r="N1409" i="34"/>
  <c r="O1409" i="34"/>
  <c r="P1409" i="34"/>
  <c r="Q1409" i="34"/>
  <c r="R1409" i="34"/>
  <c r="S1409" i="34"/>
  <c r="T1409" i="34"/>
  <c r="U1409" i="34"/>
  <c r="V1409" i="34"/>
  <c r="W1409" i="34"/>
  <c r="X1409" i="34"/>
  <c r="Y1409" i="34"/>
  <c r="K1410" i="34"/>
  <c r="L1410" i="34"/>
  <c r="M1410" i="34"/>
  <c r="N1410" i="34"/>
  <c r="O1410" i="34"/>
  <c r="P1410" i="34"/>
  <c r="Q1410" i="34"/>
  <c r="R1410" i="34"/>
  <c r="S1410" i="34"/>
  <c r="T1410" i="34"/>
  <c r="U1410" i="34"/>
  <c r="V1410" i="34"/>
  <c r="W1410" i="34"/>
  <c r="X1410" i="34"/>
  <c r="Y1410" i="34"/>
  <c r="K1411" i="34"/>
  <c r="L1411" i="34"/>
  <c r="M1411" i="34"/>
  <c r="N1411" i="34"/>
  <c r="O1411" i="34"/>
  <c r="P1411" i="34"/>
  <c r="Q1411" i="34"/>
  <c r="R1411" i="34"/>
  <c r="S1411" i="34"/>
  <c r="T1411" i="34"/>
  <c r="U1411" i="34"/>
  <c r="V1411" i="34"/>
  <c r="W1411" i="34"/>
  <c r="X1411" i="34"/>
  <c r="Y1411" i="34"/>
  <c r="K1412" i="34"/>
  <c r="L1412" i="34"/>
  <c r="M1412" i="34"/>
  <c r="N1412" i="34"/>
  <c r="O1412" i="34"/>
  <c r="P1412" i="34"/>
  <c r="Q1412" i="34"/>
  <c r="R1412" i="34"/>
  <c r="S1412" i="34"/>
  <c r="T1412" i="34"/>
  <c r="U1412" i="34"/>
  <c r="V1412" i="34"/>
  <c r="W1412" i="34"/>
  <c r="X1412" i="34"/>
  <c r="Y1412" i="34"/>
  <c r="K1413" i="34"/>
  <c r="L1413" i="34"/>
  <c r="M1413" i="34"/>
  <c r="N1413" i="34"/>
  <c r="O1413" i="34"/>
  <c r="P1413" i="34"/>
  <c r="Q1413" i="34"/>
  <c r="R1413" i="34"/>
  <c r="S1413" i="34"/>
  <c r="T1413" i="34"/>
  <c r="U1413" i="34"/>
  <c r="V1413" i="34"/>
  <c r="W1413" i="34"/>
  <c r="X1413" i="34"/>
  <c r="Y1413" i="34"/>
  <c r="K1414" i="34"/>
  <c r="L1414" i="34"/>
  <c r="M1414" i="34"/>
  <c r="N1414" i="34"/>
  <c r="O1414" i="34"/>
  <c r="P1414" i="34"/>
  <c r="Q1414" i="34"/>
  <c r="R1414" i="34"/>
  <c r="S1414" i="34"/>
  <c r="T1414" i="34"/>
  <c r="U1414" i="34"/>
  <c r="V1414" i="34"/>
  <c r="W1414" i="34"/>
  <c r="X1414" i="34"/>
  <c r="Y1414" i="34"/>
  <c r="K1415" i="34"/>
  <c r="L1415" i="34"/>
  <c r="M1415" i="34"/>
  <c r="N1415" i="34"/>
  <c r="O1415" i="34"/>
  <c r="P1415" i="34"/>
  <c r="Q1415" i="34"/>
  <c r="R1415" i="34"/>
  <c r="S1415" i="34"/>
  <c r="T1415" i="34"/>
  <c r="U1415" i="34"/>
  <c r="V1415" i="34"/>
  <c r="W1415" i="34"/>
  <c r="X1415" i="34"/>
  <c r="Y1415" i="34"/>
  <c r="K1416" i="34"/>
  <c r="L1416" i="34"/>
  <c r="M1416" i="34"/>
  <c r="N1416" i="34"/>
  <c r="O1416" i="34"/>
  <c r="P1416" i="34"/>
  <c r="Q1416" i="34"/>
  <c r="R1416" i="34"/>
  <c r="S1416" i="34"/>
  <c r="T1416" i="34"/>
  <c r="U1416" i="34"/>
  <c r="V1416" i="34"/>
  <c r="W1416" i="34"/>
  <c r="X1416" i="34"/>
  <c r="Y1416" i="34"/>
  <c r="K1417" i="34"/>
  <c r="L1417" i="34"/>
  <c r="M1417" i="34"/>
  <c r="N1417" i="34"/>
  <c r="O1417" i="34"/>
  <c r="P1417" i="34"/>
  <c r="Q1417" i="34"/>
  <c r="R1417" i="34"/>
  <c r="S1417" i="34"/>
  <c r="T1417" i="34"/>
  <c r="U1417" i="34"/>
  <c r="V1417" i="34"/>
  <c r="W1417" i="34"/>
  <c r="X1417" i="34"/>
  <c r="Y1417" i="34"/>
  <c r="K1418" i="34"/>
  <c r="L1418" i="34"/>
  <c r="M1418" i="34"/>
  <c r="N1418" i="34"/>
  <c r="O1418" i="34"/>
  <c r="P1418" i="34"/>
  <c r="Q1418" i="34"/>
  <c r="R1418" i="34"/>
  <c r="S1418" i="34"/>
  <c r="T1418" i="34"/>
  <c r="U1418" i="34"/>
  <c r="V1418" i="34"/>
  <c r="W1418" i="34"/>
  <c r="X1418" i="34"/>
  <c r="Y1418" i="34"/>
  <c r="K1419" i="34"/>
  <c r="L1419" i="34"/>
  <c r="M1419" i="34"/>
  <c r="N1419" i="34"/>
  <c r="O1419" i="34"/>
  <c r="P1419" i="34"/>
  <c r="Q1419" i="34"/>
  <c r="R1419" i="34"/>
  <c r="S1419" i="34"/>
  <c r="T1419" i="34"/>
  <c r="U1419" i="34"/>
  <c r="V1419" i="34"/>
  <c r="W1419" i="34"/>
  <c r="X1419" i="34"/>
  <c r="Y1419" i="34"/>
  <c r="K1420" i="34"/>
  <c r="L1420" i="34"/>
  <c r="M1420" i="34"/>
  <c r="N1420" i="34"/>
  <c r="O1420" i="34"/>
  <c r="P1420" i="34"/>
  <c r="Q1420" i="34"/>
  <c r="R1420" i="34"/>
  <c r="S1420" i="34"/>
  <c r="T1420" i="34"/>
  <c r="U1420" i="34"/>
  <c r="V1420" i="34"/>
  <c r="W1420" i="34"/>
  <c r="X1420" i="34"/>
  <c r="Y1420" i="34"/>
  <c r="K1421" i="34"/>
  <c r="L1421" i="34"/>
  <c r="M1421" i="34"/>
  <c r="N1421" i="34"/>
  <c r="O1421" i="34"/>
  <c r="P1421" i="34"/>
  <c r="Q1421" i="34"/>
  <c r="R1421" i="34"/>
  <c r="S1421" i="34"/>
  <c r="T1421" i="34"/>
  <c r="U1421" i="34"/>
  <c r="V1421" i="34"/>
  <c r="W1421" i="34"/>
  <c r="X1421" i="34"/>
  <c r="Y1421" i="34"/>
  <c r="K1422" i="34"/>
  <c r="L1422" i="34"/>
  <c r="M1422" i="34"/>
  <c r="N1422" i="34"/>
  <c r="O1422" i="34"/>
  <c r="P1422" i="34"/>
  <c r="Q1422" i="34"/>
  <c r="R1422" i="34"/>
  <c r="S1422" i="34"/>
  <c r="T1422" i="34"/>
  <c r="U1422" i="34"/>
  <c r="V1422" i="34"/>
  <c r="W1422" i="34"/>
  <c r="X1422" i="34"/>
  <c r="Y1422" i="34"/>
  <c r="K1423" i="34"/>
  <c r="L1423" i="34"/>
  <c r="M1423" i="34"/>
  <c r="N1423" i="34"/>
  <c r="O1423" i="34"/>
  <c r="P1423" i="34"/>
  <c r="Q1423" i="34"/>
  <c r="R1423" i="34"/>
  <c r="S1423" i="34"/>
  <c r="T1423" i="34"/>
  <c r="U1423" i="34"/>
  <c r="V1423" i="34"/>
  <c r="W1423" i="34"/>
  <c r="X1423" i="34"/>
  <c r="Y1423" i="34"/>
  <c r="K1424" i="34"/>
  <c r="L1424" i="34"/>
  <c r="M1424" i="34"/>
  <c r="N1424" i="34"/>
  <c r="O1424" i="34"/>
  <c r="P1424" i="34"/>
  <c r="Q1424" i="34"/>
  <c r="R1424" i="34"/>
  <c r="S1424" i="34"/>
  <c r="T1424" i="34"/>
  <c r="U1424" i="34"/>
  <c r="V1424" i="34"/>
  <c r="W1424" i="34"/>
  <c r="X1424" i="34"/>
  <c r="Y1424" i="34"/>
  <c r="K1425" i="34"/>
  <c r="L1425" i="34"/>
  <c r="M1425" i="34"/>
  <c r="N1425" i="34"/>
  <c r="O1425" i="34"/>
  <c r="P1425" i="34"/>
  <c r="Q1425" i="34"/>
  <c r="R1425" i="34"/>
  <c r="S1425" i="34"/>
  <c r="T1425" i="34"/>
  <c r="U1425" i="34"/>
  <c r="V1425" i="34"/>
  <c r="W1425" i="34"/>
  <c r="X1425" i="34"/>
  <c r="Y1425" i="34"/>
  <c r="K1426" i="34"/>
  <c r="L1426" i="34"/>
  <c r="M1426" i="34"/>
  <c r="N1426" i="34"/>
  <c r="O1426" i="34"/>
  <c r="P1426" i="34"/>
  <c r="Q1426" i="34"/>
  <c r="R1426" i="34"/>
  <c r="S1426" i="34"/>
  <c r="T1426" i="34"/>
  <c r="U1426" i="34"/>
  <c r="V1426" i="34"/>
  <c r="W1426" i="34"/>
  <c r="X1426" i="34"/>
  <c r="Y1426" i="34"/>
  <c r="K1427" i="34"/>
  <c r="L1427" i="34"/>
  <c r="M1427" i="34"/>
  <c r="N1427" i="34"/>
  <c r="O1427" i="34"/>
  <c r="P1427" i="34"/>
  <c r="Q1427" i="34"/>
  <c r="R1427" i="34"/>
  <c r="S1427" i="34"/>
  <c r="T1427" i="34"/>
  <c r="U1427" i="34"/>
  <c r="V1427" i="34"/>
  <c r="W1427" i="34"/>
  <c r="X1427" i="34"/>
  <c r="Y1427" i="34"/>
  <c r="K1428" i="34"/>
  <c r="L1428" i="34"/>
  <c r="M1428" i="34"/>
  <c r="N1428" i="34"/>
  <c r="O1428" i="34"/>
  <c r="P1428" i="34"/>
  <c r="Q1428" i="34"/>
  <c r="R1428" i="34"/>
  <c r="S1428" i="34"/>
  <c r="T1428" i="34"/>
  <c r="U1428" i="34"/>
  <c r="V1428" i="34"/>
  <c r="W1428" i="34"/>
  <c r="X1428" i="34"/>
  <c r="Y1428" i="34"/>
  <c r="K1429" i="34"/>
  <c r="L1429" i="34"/>
  <c r="M1429" i="34"/>
  <c r="N1429" i="34"/>
  <c r="O1429" i="34"/>
  <c r="P1429" i="34"/>
  <c r="Q1429" i="34"/>
  <c r="R1429" i="34"/>
  <c r="S1429" i="34"/>
  <c r="T1429" i="34"/>
  <c r="U1429" i="34"/>
  <c r="V1429" i="34"/>
  <c r="W1429" i="34"/>
  <c r="X1429" i="34"/>
  <c r="Y1429" i="34"/>
  <c r="K1430" i="34"/>
  <c r="L1430" i="34"/>
  <c r="M1430" i="34"/>
  <c r="N1430" i="34"/>
  <c r="O1430" i="34"/>
  <c r="P1430" i="34"/>
  <c r="Q1430" i="34"/>
  <c r="R1430" i="34"/>
  <c r="S1430" i="34"/>
  <c r="T1430" i="34"/>
  <c r="U1430" i="34"/>
  <c r="V1430" i="34"/>
  <c r="W1430" i="34"/>
  <c r="X1430" i="34"/>
  <c r="Y1430" i="34"/>
  <c r="K1431" i="34"/>
  <c r="L1431" i="34"/>
  <c r="M1431" i="34"/>
  <c r="N1431" i="34"/>
  <c r="O1431" i="34"/>
  <c r="P1431" i="34"/>
  <c r="Q1431" i="34"/>
  <c r="R1431" i="34"/>
  <c r="S1431" i="34"/>
  <c r="T1431" i="34"/>
  <c r="U1431" i="34"/>
  <c r="V1431" i="34"/>
  <c r="W1431" i="34"/>
  <c r="X1431" i="34"/>
  <c r="Y1431" i="34"/>
  <c r="K1432" i="34"/>
  <c r="L1432" i="34"/>
  <c r="M1432" i="34"/>
  <c r="N1432" i="34"/>
  <c r="O1432" i="34"/>
  <c r="P1432" i="34"/>
  <c r="Q1432" i="34"/>
  <c r="R1432" i="34"/>
  <c r="S1432" i="34"/>
  <c r="T1432" i="34"/>
  <c r="U1432" i="34"/>
  <c r="V1432" i="34"/>
  <c r="W1432" i="34"/>
  <c r="X1432" i="34"/>
  <c r="Y1432" i="34"/>
  <c r="K1433" i="34"/>
  <c r="L1433" i="34"/>
  <c r="M1433" i="34"/>
  <c r="N1433" i="34"/>
  <c r="O1433" i="34"/>
  <c r="P1433" i="34"/>
  <c r="Q1433" i="34"/>
  <c r="R1433" i="34"/>
  <c r="S1433" i="34"/>
  <c r="T1433" i="34"/>
  <c r="U1433" i="34"/>
  <c r="V1433" i="34"/>
  <c r="W1433" i="34"/>
  <c r="X1433" i="34"/>
  <c r="Y1433" i="34"/>
  <c r="K1434" i="34"/>
  <c r="L1434" i="34"/>
  <c r="M1434" i="34"/>
  <c r="N1434" i="34"/>
  <c r="O1434" i="34"/>
  <c r="P1434" i="34"/>
  <c r="Q1434" i="34"/>
  <c r="R1434" i="34"/>
  <c r="S1434" i="34"/>
  <c r="T1434" i="34"/>
  <c r="U1434" i="34"/>
  <c r="V1434" i="34"/>
  <c r="W1434" i="34"/>
  <c r="X1434" i="34"/>
  <c r="Y1434" i="34"/>
  <c r="K1435" i="34"/>
  <c r="L1435" i="34"/>
  <c r="M1435" i="34"/>
  <c r="N1435" i="34"/>
  <c r="O1435" i="34"/>
  <c r="P1435" i="34"/>
  <c r="Q1435" i="34"/>
  <c r="R1435" i="34"/>
  <c r="S1435" i="34"/>
  <c r="T1435" i="34"/>
  <c r="U1435" i="34"/>
  <c r="V1435" i="34"/>
  <c r="W1435" i="34"/>
  <c r="X1435" i="34"/>
  <c r="Y1435" i="34"/>
  <c r="K1436" i="34"/>
  <c r="L1436" i="34"/>
  <c r="M1436" i="34"/>
  <c r="N1436" i="34"/>
  <c r="O1436" i="34"/>
  <c r="P1436" i="34"/>
  <c r="Q1436" i="34"/>
  <c r="R1436" i="34"/>
  <c r="S1436" i="34"/>
  <c r="T1436" i="34"/>
  <c r="U1436" i="34"/>
  <c r="V1436" i="34"/>
  <c r="W1436" i="34"/>
  <c r="X1436" i="34"/>
  <c r="Y1436" i="34"/>
  <c r="K1437" i="34"/>
  <c r="L1437" i="34"/>
  <c r="M1437" i="34"/>
  <c r="N1437" i="34"/>
  <c r="O1437" i="34"/>
  <c r="P1437" i="34"/>
  <c r="Q1437" i="34"/>
  <c r="R1437" i="34"/>
  <c r="S1437" i="34"/>
  <c r="T1437" i="34"/>
  <c r="U1437" i="34"/>
  <c r="V1437" i="34"/>
  <c r="W1437" i="34"/>
  <c r="X1437" i="34"/>
  <c r="Y1437" i="34"/>
  <c r="K1438" i="34"/>
  <c r="L1438" i="34"/>
  <c r="M1438" i="34"/>
  <c r="N1438" i="34"/>
  <c r="O1438" i="34"/>
  <c r="P1438" i="34"/>
  <c r="Q1438" i="34"/>
  <c r="R1438" i="34"/>
  <c r="S1438" i="34"/>
  <c r="T1438" i="34"/>
  <c r="U1438" i="34"/>
  <c r="V1438" i="34"/>
  <c r="W1438" i="34"/>
  <c r="X1438" i="34"/>
  <c r="Y1438" i="34"/>
  <c r="K1439" i="34"/>
  <c r="L1439" i="34"/>
  <c r="M1439" i="34"/>
  <c r="N1439" i="34"/>
  <c r="O1439" i="34"/>
  <c r="P1439" i="34"/>
  <c r="Q1439" i="34"/>
  <c r="R1439" i="34"/>
  <c r="S1439" i="34"/>
  <c r="T1439" i="34"/>
  <c r="U1439" i="34"/>
  <c r="V1439" i="34"/>
  <c r="W1439" i="34"/>
  <c r="X1439" i="34"/>
  <c r="Y1439" i="34"/>
  <c r="K1440" i="34"/>
  <c r="L1440" i="34"/>
  <c r="M1440" i="34"/>
  <c r="N1440" i="34"/>
  <c r="O1440" i="34"/>
  <c r="P1440" i="34"/>
  <c r="Q1440" i="34"/>
  <c r="R1440" i="34"/>
  <c r="S1440" i="34"/>
  <c r="T1440" i="34"/>
  <c r="U1440" i="34"/>
  <c r="V1440" i="34"/>
  <c r="W1440" i="34"/>
  <c r="X1440" i="34"/>
  <c r="Y1440" i="34"/>
  <c r="K1441" i="34"/>
  <c r="L1441" i="34"/>
  <c r="M1441" i="34"/>
  <c r="N1441" i="34"/>
  <c r="O1441" i="34"/>
  <c r="P1441" i="34"/>
  <c r="Q1441" i="34"/>
  <c r="R1441" i="34"/>
  <c r="S1441" i="34"/>
  <c r="T1441" i="34"/>
  <c r="U1441" i="34"/>
  <c r="V1441" i="34"/>
  <c r="W1441" i="34"/>
  <c r="X1441" i="34"/>
  <c r="Y1441" i="34"/>
  <c r="K1442" i="34"/>
  <c r="L1442" i="34"/>
  <c r="M1442" i="34"/>
  <c r="N1442" i="34"/>
  <c r="O1442" i="34"/>
  <c r="P1442" i="34"/>
  <c r="Q1442" i="34"/>
  <c r="R1442" i="34"/>
  <c r="S1442" i="34"/>
  <c r="T1442" i="34"/>
  <c r="U1442" i="34"/>
  <c r="V1442" i="34"/>
  <c r="W1442" i="34"/>
  <c r="X1442" i="34"/>
  <c r="Y1442" i="34"/>
  <c r="K1443" i="34"/>
  <c r="L1443" i="34"/>
  <c r="M1443" i="34"/>
  <c r="N1443" i="34"/>
  <c r="O1443" i="34"/>
  <c r="P1443" i="34"/>
  <c r="Q1443" i="34"/>
  <c r="R1443" i="34"/>
  <c r="S1443" i="34"/>
  <c r="T1443" i="34"/>
  <c r="U1443" i="34"/>
  <c r="V1443" i="34"/>
  <c r="W1443" i="34"/>
  <c r="X1443" i="34"/>
  <c r="Y1443" i="34"/>
  <c r="K1444" i="34"/>
  <c r="L1444" i="34"/>
  <c r="M1444" i="34"/>
  <c r="N1444" i="34"/>
  <c r="O1444" i="34"/>
  <c r="P1444" i="34"/>
  <c r="Q1444" i="34"/>
  <c r="R1444" i="34"/>
  <c r="S1444" i="34"/>
  <c r="T1444" i="34"/>
  <c r="U1444" i="34"/>
  <c r="V1444" i="34"/>
  <c r="W1444" i="34"/>
  <c r="X1444" i="34"/>
  <c r="Y1444" i="34"/>
  <c r="K1445" i="34"/>
  <c r="L1445" i="34"/>
  <c r="M1445" i="34"/>
  <c r="N1445" i="34"/>
  <c r="O1445" i="34"/>
  <c r="P1445" i="34"/>
  <c r="Q1445" i="34"/>
  <c r="R1445" i="34"/>
  <c r="S1445" i="34"/>
  <c r="T1445" i="34"/>
  <c r="U1445" i="34"/>
  <c r="V1445" i="34"/>
  <c r="W1445" i="34"/>
  <c r="X1445" i="34"/>
  <c r="Y1445" i="34"/>
  <c r="K1446" i="34"/>
  <c r="L1446" i="34"/>
  <c r="M1446" i="34"/>
  <c r="N1446" i="34"/>
  <c r="O1446" i="34"/>
  <c r="P1446" i="34"/>
  <c r="Q1446" i="34"/>
  <c r="R1446" i="34"/>
  <c r="S1446" i="34"/>
  <c r="T1446" i="34"/>
  <c r="U1446" i="34"/>
  <c r="V1446" i="34"/>
  <c r="W1446" i="34"/>
  <c r="X1446" i="34"/>
  <c r="Y1446" i="34"/>
  <c r="K1447" i="34"/>
  <c r="L1447" i="34"/>
  <c r="M1447" i="34"/>
  <c r="N1447" i="34"/>
  <c r="O1447" i="34"/>
  <c r="P1447" i="34"/>
  <c r="Q1447" i="34"/>
  <c r="R1447" i="34"/>
  <c r="S1447" i="34"/>
  <c r="T1447" i="34"/>
  <c r="U1447" i="34"/>
  <c r="V1447" i="34"/>
  <c r="W1447" i="34"/>
  <c r="X1447" i="34"/>
  <c r="Y1447" i="34"/>
  <c r="K1448" i="34"/>
  <c r="L1448" i="34"/>
  <c r="M1448" i="34"/>
  <c r="N1448" i="34"/>
  <c r="O1448" i="34"/>
  <c r="P1448" i="34"/>
  <c r="Q1448" i="34"/>
  <c r="R1448" i="34"/>
  <c r="S1448" i="34"/>
  <c r="T1448" i="34"/>
  <c r="U1448" i="34"/>
  <c r="V1448" i="34"/>
  <c r="W1448" i="34"/>
  <c r="X1448" i="34"/>
  <c r="Y1448" i="34"/>
  <c r="K1449" i="34"/>
  <c r="L1449" i="34"/>
  <c r="M1449" i="34"/>
  <c r="N1449" i="34"/>
  <c r="O1449" i="34"/>
  <c r="P1449" i="34"/>
  <c r="Q1449" i="34"/>
  <c r="R1449" i="34"/>
  <c r="S1449" i="34"/>
  <c r="T1449" i="34"/>
  <c r="U1449" i="34"/>
  <c r="V1449" i="34"/>
  <c r="W1449" i="34"/>
  <c r="X1449" i="34"/>
  <c r="Y1449" i="34"/>
  <c r="K1450" i="34"/>
  <c r="L1450" i="34"/>
  <c r="M1450" i="34"/>
  <c r="N1450" i="34"/>
  <c r="O1450" i="34"/>
  <c r="P1450" i="34"/>
  <c r="Q1450" i="34"/>
  <c r="R1450" i="34"/>
  <c r="S1450" i="34"/>
  <c r="T1450" i="34"/>
  <c r="U1450" i="34"/>
  <c r="V1450" i="34"/>
  <c r="W1450" i="34"/>
  <c r="X1450" i="34"/>
  <c r="Y1450" i="34"/>
  <c r="K1451" i="34"/>
  <c r="L1451" i="34"/>
  <c r="M1451" i="34"/>
  <c r="N1451" i="34"/>
  <c r="O1451" i="34"/>
  <c r="P1451" i="34"/>
  <c r="Q1451" i="34"/>
  <c r="R1451" i="34"/>
  <c r="S1451" i="34"/>
  <c r="T1451" i="34"/>
  <c r="U1451" i="34"/>
  <c r="V1451" i="34"/>
  <c r="W1451" i="34"/>
  <c r="X1451" i="34"/>
  <c r="Y1451" i="34"/>
  <c r="K1452" i="34"/>
  <c r="L1452" i="34"/>
  <c r="M1452" i="34"/>
  <c r="N1452" i="34"/>
  <c r="O1452" i="34"/>
  <c r="P1452" i="34"/>
  <c r="Q1452" i="34"/>
  <c r="R1452" i="34"/>
  <c r="S1452" i="34"/>
  <c r="T1452" i="34"/>
  <c r="U1452" i="34"/>
  <c r="V1452" i="34"/>
  <c r="W1452" i="34"/>
  <c r="X1452" i="34"/>
  <c r="Y1452" i="34"/>
  <c r="K1453" i="34"/>
  <c r="L1453" i="34"/>
  <c r="M1453" i="34"/>
  <c r="N1453" i="34"/>
  <c r="O1453" i="34"/>
  <c r="P1453" i="34"/>
  <c r="Q1453" i="34"/>
  <c r="R1453" i="34"/>
  <c r="S1453" i="34"/>
  <c r="T1453" i="34"/>
  <c r="U1453" i="34"/>
  <c r="V1453" i="34"/>
  <c r="W1453" i="34"/>
  <c r="X1453" i="34"/>
  <c r="Y1453" i="34"/>
  <c r="K1454" i="34"/>
  <c r="L1454" i="34"/>
  <c r="M1454" i="34"/>
  <c r="N1454" i="34"/>
  <c r="O1454" i="34"/>
  <c r="P1454" i="34"/>
  <c r="Q1454" i="34"/>
  <c r="R1454" i="34"/>
  <c r="S1454" i="34"/>
  <c r="T1454" i="34"/>
  <c r="U1454" i="34"/>
  <c r="V1454" i="34"/>
  <c r="W1454" i="34"/>
  <c r="X1454" i="34"/>
  <c r="Y1454" i="34"/>
  <c r="K1455" i="34"/>
  <c r="L1455" i="34"/>
  <c r="M1455" i="34"/>
  <c r="N1455" i="34"/>
  <c r="O1455" i="34"/>
  <c r="P1455" i="34"/>
  <c r="Q1455" i="34"/>
  <c r="R1455" i="34"/>
  <c r="S1455" i="34"/>
  <c r="T1455" i="34"/>
  <c r="U1455" i="34"/>
  <c r="V1455" i="34"/>
  <c r="W1455" i="34"/>
  <c r="X1455" i="34"/>
  <c r="Y1455" i="34"/>
  <c r="K1456" i="34"/>
  <c r="L1456" i="34"/>
  <c r="M1456" i="34"/>
  <c r="N1456" i="34"/>
  <c r="O1456" i="34"/>
  <c r="P1456" i="34"/>
  <c r="Q1456" i="34"/>
  <c r="R1456" i="34"/>
  <c r="S1456" i="34"/>
  <c r="T1456" i="34"/>
  <c r="U1456" i="34"/>
  <c r="V1456" i="34"/>
  <c r="W1456" i="34"/>
  <c r="X1456" i="34"/>
  <c r="Y1456" i="34"/>
  <c r="K1457" i="34"/>
  <c r="L1457" i="34"/>
  <c r="M1457" i="34"/>
  <c r="N1457" i="34"/>
  <c r="O1457" i="34"/>
  <c r="P1457" i="34"/>
  <c r="Q1457" i="34"/>
  <c r="R1457" i="34"/>
  <c r="S1457" i="34"/>
  <c r="T1457" i="34"/>
  <c r="U1457" i="34"/>
  <c r="V1457" i="34"/>
  <c r="W1457" i="34"/>
  <c r="X1457" i="34"/>
  <c r="Y1457" i="34"/>
  <c r="K1458" i="34"/>
  <c r="L1458" i="34"/>
  <c r="M1458" i="34"/>
  <c r="N1458" i="34"/>
  <c r="O1458" i="34"/>
  <c r="P1458" i="34"/>
  <c r="Q1458" i="34"/>
  <c r="R1458" i="34"/>
  <c r="S1458" i="34"/>
  <c r="T1458" i="34"/>
  <c r="U1458" i="34"/>
  <c r="V1458" i="34"/>
  <c r="W1458" i="34"/>
  <c r="X1458" i="34"/>
  <c r="Y1458" i="34"/>
  <c r="K1459" i="34"/>
  <c r="L1459" i="34"/>
  <c r="M1459" i="34"/>
  <c r="N1459" i="34"/>
  <c r="O1459" i="34"/>
  <c r="P1459" i="34"/>
  <c r="Q1459" i="34"/>
  <c r="R1459" i="34"/>
  <c r="S1459" i="34"/>
  <c r="T1459" i="34"/>
  <c r="U1459" i="34"/>
  <c r="V1459" i="34"/>
  <c r="W1459" i="34"/>
  <c r="X1459" i="34"/>
  <c r="Y1459" i="34"/>
  <c r="K1460" i="34"/>
  <c r="L1460" i="34"/>
  <c r="M1460" i="34"/>
  <c r="N1460" i="34"/>
  <c r="O1460" i="34"/>
  <c r="P1460" i="34"/>
  <c r="Q1460" i="34"/>
  <c r="R1460" i="34"/>
  <c r="S1460" i="34"/>
  <c r="T1460" i="34"/>
  <c r="U1460" i="34"/>
  <c r="V1460" i="34"/>
  <c r="W1460" i="34"/>
  <c r="X1460" i="34"/>
  <c r="Y1460" i="34"/>
  <c r="K1461" i="34"/>
  <c r="L1461" i="34"/>
  <c r="M1461" i="34"/>
  <c r="N1461" i="34"/>
  <c r="O1461" i="34"/>
  <c r="P1461" i="34"/>
  <c r="Q1461" i="34"/>
  <c r="R1461" i="34"/>
  <c r="S1461" i="34"/>
  <c r="T1461" i="34"/>
  <c r="U1461" i="34"/>
  <c r="V1461" i="34"/>
  <c r="W1461" i="34"/>
  <c r="X1461" i="34"/>
  <c r="Y1461" i="34"/>
  <c r="K1462" i="34"/>
  <c r="L1462" i="34"/>
  <c r="M1462" i="34"/>
  <c r="N1462" i="34"/>
  <c r="O1462" i="34"/>
  <c r="P1462" i="34"/>
  <c r="Q1462" i="34"/>
  <c r="R1462" i="34"/>
  <c r="S1462" i="34"/>
  <c r="T1462" i="34"/>
  <c r="U1462" i="34"/>
  <c r="V1462" i="34"/>
  <c r="W1462" i="34"/>
  <c r="X1462" i="34"/>
  <c r="Y1462" i="34"/>
  <c r="K1463" i="34"/>
  <c r="L1463" i="34"/>
  <c r="M1463" i="34"/>
  <c r="N1463" i="34"/>
  <c r="O1463" i="34"/>
  <c r="P1463" i="34"/>
  <c r="Q1463" i="34"/>
  <c r="R1463" i="34"/>
  <c r="S1463" i="34"/>
  <c r="T1463" i="34"/>
  <c r="U1463" i="34"/>
  <c r="V1463" i="34"/>
  <c r="W1463" i="34"/>
  <c r="X1463" i="34"/>
  <c r="Y1463" i="34"/>
  <c r="K1464" i="34"/>
  <c r="L1464" i="34"/>
  <c r="M1464" i="34"/>
  <c r="N1464" i="34"/>
  <c r="O1464" i="34"/>
  <c r="P1464" i="34"/>
  <c r="Q1464" i="34"/>
  <c r="R1464" i="34"/>
  <c r="S1464" i="34"/>
  <c r="T1464" i="34"/>
  <c r="U1464" i="34"/>
  <c r="V1464" i="34"/>
  <c r="W1464" i="34"/>
  <c r="X1464" i="34"/>
  <c r="Y1464" i="34"/>
  <c r="K1465" i="34"/>
  <c r="L1465" i="34"/>
  <c r="M1465" i="34"/>
  <c r="N1465" i="34"/>
  <c r="O1465" i="34"/>
  <c r="P1465" i="34"/>
  <c r="Q1465" i="34"/>
  <c r="R1465" i="34"/>
  <c r="S1465" i="34"/>
  <c r="T1465" i="34"/>
  <c r="U1465" i="34"/>
  <c r="V1465" i="34"/>
  <c r="W1465" i="34"/>
  <c r="X1465" i="34"/>
  <c r="Y1465" i="34"/>
  <c r="K1466" i="34"/>
  <c r="L1466" i="34"/>
  <c r="M1466" i="34"/>
  <c r="N1466" i="34"/>
  <c r="O1466" i="34"/>
  <c r="P1466" i="34"/>
  <c r="Q1466" i="34"/>
  <c r="R1466" i="34"/>
  <c r="S1466" i="34"/>
  <c r="T1466" i="34"/>
  <c r="U1466" i="34"/>
  <c r="V1466" i="34"/>
  <c r="W1466" i="34"/>
  <c r="X1466" i="34"/>
  <c r="Y1466" i="34"/>
  <c r="K1467" i="34"/>
  <c r="L1467" i="34"/>
  <c r="M1467" i="34"/>
  <c r="N1467" i="34"/>
  <c r="O1467" i="34"/>
  <c r="P1467" i="34"/>
  <c r="Q1467" i="34"/>
  <c r="R1467" i="34"/>
  <c r="S1467" i="34"/>
  <c r="T1467" i="34"/>
  <c r="U1467" i="34"/>
  <c r="V1467" i="34"/>
  <c r="W1467" i="34"/>
  <c r="X1467" i="34"/>
  <c r="Y1467" i="34"/>
  <c r="K1468" i="34"/>
  <c r="L1468" i="34"/>
  <c r="M1468" i="34"/>
  <c r="N1468" i="34"/>
  <c r="O1468" i="34"/>
  <c r="P1468" i="34"/>
  <c r="Q1468" i="34"/>
  <c r="R1468" i="34"/>
  <c r="S1468" i="34"/>
  <c r="T1468" i="34"/>
  <c r="U1468" i="34"/>
  <c r="V1468" i="34"/>
  <c r="W1468" i="34"/>
  <c r="X1468" i="34"/>
  <c r="Y1468" i="34"/>
  <c r="K1469" i="34"/>
  <c r="L1469" i="34"/>
  <c r="M1469" i="34"/>
  <c r="N1469" i="34"/>
  <c r="O1469" i="34"/>
  <c r="P1469" i="34"/>
  <c r="Q1469" i="34"/>
  <c r="R1469" i="34"/>
  <c r="S1469" i="34"/>
  <c r="T1469" i="34"/>
  <c r="U1469" i="34"/>
  <c r="V1469" i="34"/>
  <c r="W1469" i="34"/>
  <c r="X1469" i="34"/>
  <c r="Y1469" i="34"/>
  <c r="K1470" i="34"/>
  <c r="L1470" i="34"/>
  <c r="M1470" i="34"/>
  <c r="N1470" i="34"/>
  <c r="O1470" i="34"/>
  <c r="P1470" i="34"/>
  <c r="Q1470" i="34"/>
  <c r="R1470" i="34"/>
  <c r="S1470" i="34"/>
  <c r="T1470" i="34"/>
  <c r="U1470" i="34"/>
  <c r="V1470" i="34"/>
  <c r="W1470" i="34"/>
  <c r="X1470" i="34"/>
  <c r="Y1470" i="34"/>
  <c r="K1471" i="34"/>
  <c r="L1471" i="34"/>
  <c r="M1471" i="34"/>
  <c r="N1471" i="34"/>
  <c r="O1471" i="34"/>
  <c r="P1471" i="34"/>
  <c r="Q1471" i="34"/>
  <c r="R1471" i="34"/>
  <c r="S1471" i="34"/>
  <c r="T1471" i="34"/>
  <c r="U1471" i="34"/>
  <c r="V1471" i="34"/>
  <c r="W1471" i="34"/>
  <c r="X1471" i="34"/>
  <c r="Y1471" i="34"/>
  <c r="K1472" i="34"/>
  <c r="L1472" i="34"/>
  <c r="M1472" i="34"/>
  <c r="N1472" i="34"/>
  <c r="O1472" i="34"/>
  <c r="P1472" i="34"/>
  <c r="Q1472" i="34"/>
  <c r="R1472" i="34"/>
  <c r="S1472" i="34"/>
  <c r="T1472" i="34"/>
  <c r="U1472" i="34"/>
  <c r="V1472" i="34"/>
  <c r="W1472" i="34"/>
  <c r="X1472" i="34"/>
  <c r="Y1472" i="34"/>
  <c r="K1473" i="34"/>
  <c r="L1473" i="34"/>
  <c r="M1473" i="34"/>
  <c r="N1473" i="34"/>
  <c r="O1473" i="34"/>
  <c r="P1473" i="34"/>
  <c r="Q1473" i="34"/>
  <c r="R1473" i="34"/>
  <c r="S1473" i="34"/>
  <c r="T1473" i="34"/>
  <c r="U1473" i="34"/>
  <c r="V1473" i="34"/>
  <c r="W1473" i="34"/>
  <c r="X1473" i="34"/>
  <c r="Y1473" i="34"/>
  <c r="K1474" i="34"/>
  <c r="L1474" i="34"/>
  <c r="M1474" i="34"/>
  <c r="N1474" i="34"/>
  <c r="O1474" i="34"/>
  <c r="P1474" i="34"/>
  <c r="Q1474" i="34"/>
  <c r="R1474" i="34"/>
  <c r="S1474" i="34"/>
  <c r="T1474" i="34"/>
  <c r="U1474" i="34"/>
  <c r="V1474" i="34"/>
  <c r="W1474" i="34"/>
  <c r="X1474" i="34"/>
  <c r="Y1474" i="34"/>
  <c r="K1475" i="34"/>
  <c r="L1475" i="34"/>
  <c r="M1475" i="34"/>
  <c r="N1475" i="34"/>
  <c r="O1475" i="34"/>
  <c r="P1475" i="34"/>
  <c r="Q1475" i="34"/>
  <c r="R1475" i="34"/>
  <c r="S1475" i="34"/>
  <c r="T1475" i="34"/>
  <c r="U1475" i="34"/>
  <c r="V1475" i="34"/>
  <c r="W1475" i="34"/>
  <c r="X1475" i="34"/>
  <c r="Y1475" i="34"/>
  <c r="K1476" i="34"/>
  <c r="L1476" i="34"/>
  <c r="M1476" i="34"/>
  <c r="N1476" i="34"/>
  <c r="O1476" i="34"/>
  <c r="P1476" i="34"/>
  <c r="Q1476" i="34"/>
  <c r="R1476" i="34"/>
  <c r="S1476" i="34"/>
  <c r="T1476" i="34"/>
  <c r="U1476" i="34"/>
  <c r="V1476" i="34"/>
  <c r="W1476" i="34"/>
  <c r="X1476" i="34"/>
  <c r="Y1476" i="34"/>
  <c r="K1477" i="34"/>
  <c r="L1477" i="34"/>
  <c r="M1477" i="34"/>
  <c r="N1477" i="34"/>
  <c r="O1477" i="34"/>
  <c r="P1477" i="34"/>
  <c r="Q1477" i="34"/>
  <c r="R1477" i="34"/>
  <c r="S1477" i="34"/>
  <c r="T1477" i="34"/>
  <c r="U1477" i="34"/>
  <c r="V1477" i="34"/>
  <c r="W1477" i="34"/>
  <c r="X1477" i="34"/>
  <c r="Y1477" i="34"/>
  <c r="K1478" i="34"/>
  <c r="L1478" i="34"/>
  <c r="M1478" i="34"/>
  <c r="N1478" i="34"/>
  <c r="O1478" i="34"/>
  <c r="P1478" i="34"/>
  <c r="Q1478" i="34"/>
  <c r="R1478" i="34"/>
  <c r="S1478" i="34"/>
  <c r="T1478" i="34"/>
  <c r="U1478" i="34"/>
  <c r="V1478" i="34"/>
  <c r="W1478" i="34"/>
  <c r="X1478" i="34"/>
  <c r="Y1478" i="34"/>
  <c r="K1479" i="34"/>
  <c r="L1479" i="34"/>
  <c r="M1479" i="34"/>
  <c r="N1479" i="34"/>
  <c r="O1479" i="34"/>
  <c r="P1479" i="34"/>
  <c r="Q1479" i="34"/>
  <c r="R1479" i="34"/>
  <c r="S1479" i="34"/>
  <c r="T1479" i="34"/>
  <c r="U1479" i="34"/>
  <c r="V1479" i="34"/>
  <c r="W1479" i="34"/>
  <c r="X1479" i="34"/>
  <c r="Y1479" i="34"/>
  <c r="K1480" i="34"/>
  <c r="L1480" i="34"/>
  <c r="M1480" i="34"/>
  <c r="N1480" i="34"/>
  <c r="O1480" i="34"/>
  <c r="P1480" i="34"/>
  <c r="Q1480" i="34"/>
  <c r="R1480" i="34"/>
  <c r="S1480" i="34"/>
  <c r="T1480" i="34"/>
  <c r="U1480" i="34"/>
  <c r="V1480" i="34"/>
  <c r="W1480" i="34"/>
  <c r="X1480" i="34"/>
  <c r="Y1480" i="34"/>
  <c r="K1481" i="34"/>
  <c r="L1481" i="34"/>
  <c r="M1481" i="34"/>
  <c r="N1481" i="34"/>
  <c r="O1481" i="34"/>
  <c r="P1481" i="34"/>
  <c r="Q1481" i="34"/>
  <c r="R1481" i="34"/>
  <c r="S1481" i="34"/>
  <c r="T1481" i="34"/>
  <c r="U1481" i="34"/>
  <c r="V1481" i="34"/>
  <c r="W1481" i="34"/>
  <c r="X1481" i="34"/>
  <c r="Y1481" i="34"/>
  <c r="K1482" i="34"/>
  <c r="L1482" i="34"/>
  <c r="M1482" i="34"/>
  <c r="N1482" i="34"/>
  <c r="O1482" i="34"/>
  <c r="P1482" i="34"/>
  <c r="Q1482" i="34"/>
  <c r="R1482" i="34"/>
  <c r="S1482" i="34"/>
  <c r="T1482" i="34"/>
  <c r="U1482" i="34"/>
  <c r="V1482" i="34"/>
  <c r="W1482" i="34"/>
  <c r="X1482" i="34"/>
  <c r="Y1482" i="34"/>
  <c r="K1483" i="34"/>
  <c r="L1483" i="34"/>
  <c r="M1483" i="34"/>
  <c r="N1483" i="34"/>
  <c r="O1483" i="34"/>
  <c r="P1483" i="34"/>
  <c r="Q1483" i="34"/>
  <c r="R1483" i="34"/>
  <c r="S1483" i="34"/>
  <c r="T1483" i="34"/>
  <c r="U1483" i="34"/>
  <c r="V1483" i="34"/>
  <c r="W1483" i="34"/>
  <c r="X1483" i="34"/>
  <c r="Y1483" i="34"/>
  <c r="K1484" i="34"/>
  <c r="L1484" i="34"/>
  <c r="M1484" i="34"/>
  <c r="N1484" i="34"/>
  <c r="O1484" i="34"/>
  <c r="P1484" i="34"/>
  <c r="Q1484" i="34"/>
  <c r="R1484" i="34"/>
  <c r="S1484" i="34"/>
  <c r="T1484" i="34"/>
  <c r="U1484" i="34"/>
  <c r="V1484" i="34"/>
  <c r="W1484" i="34"/>
  <c r="X1484" i="34"/>
  <c r="Y1484" i="34"/>
  <c r="K1485" i="34"/>
  <c r="L1485" i="34"/>
  <c r="M1485" i="34"/>
  <c r="N1485" i="34"/>
  <c r="O1485" i="34"/>
  <c r="P1485" i="34"/>
  <c r="Q1485" i="34"/>
  <c r="R1485" i="34"/>
  <c r="S1485" i="34"/>
  <c r="T1485" i="34"/>
  <c r="U1485" i="34"/>
  <c r="V1485" i="34"/>
  <c r="W1485" i="34"/>
  <c r="X1485" i="34"/>
  <c r="Y1485" i="34"/>
  <c r="K1486" i="34"/>
  <c r="L1486" i="34"/>
  <c r="M1486" i="34"/>
  <c r="N1486" i="34"/>
  <c r="O1486" i="34"/>
  <c r="P1486" i="34"/>
  <c r="Q1486" i="34"/>
  <c r="R1486" i="34"/>
  <c r="S1486" i="34"/>
  <c r="T1486" i="34"/>
  <c r="U1486" i="34"/>
  <c r="V1486" i="34"/>
  <c r="W1486" i="34"/>
  <c r="X1486" i="34"/>
  <c r="Y1486" i="34"/>
  <c r="K1487" i="34"/>
  <c r="L1487" i="34"/>
  <c r="M1487" i="34"/>
  <c r="N1487" i="34"/>
  <c r="O1487" i="34"/>
  <c r="P1487" i="34"/>
  <c r="Q1487" i="34"/>
  <c r="R1487" i="34"/>
  <c r="S1487" i="34"/>
  <c r="T1487" i="34"/>
  <c r="U1487" i="34"/>
  <c r="V1487" i="34"/>
  <c r="W1487" i="34"/>
  <c r="X1487" i="34"/>
  <c r="Y1487" i="34"/>
  <c r="K1488" i="34"/>
  <c r="L1488" i="34"/>
  <c r="M1488" i="34"/>
  <c r="N1488" i="34"/>
  <c r="O1488" i="34"/>
  <c r="P1488" i="34"/>
  <c r="Q1488" i="34"/>
  <c r="R1488" i="34"/>
  <c r="S1488" i="34"/>
  <c r="T1488" i="34"/>
  <c r="U1488" i="34"/>
  <c r="V1488" i="34"/>
  <c r="W1488" i="34"/>
  <c r="X1488" i="34"/>
  <c r="Y1488" i="34"/>
  <c r="K1489" i="34"/>
  <c r="L1489" i="34"/>
  <c r="M1489" i="34"/>
  <c r="N1489" i="34"/>
  <c r="O1489" i="34"/>
  <c r="P1489" i="34"/>
  <c r="Q1489" i="34"/>
  <c r="R1489" i="34"/>
  <c r="S1489" i="34"/>
  <c r="T1489" i="34"/>
  <c r="U1489" i="34"/>
  <c r="V1489" i="34"/>
  <c r="W1489" i="34"/>
  <c r="X1489" i="34"/>
  <c r="Y1489" i="34"/>
  <c r="K1490" i="34"/>
  <c r="L1490" i="34"/>
  <c r="M1490" i="34"/>
  <c r="N1490" i="34"/>
  <c r="O1490" i="34"/>
  <c r="P1490" i="34"/>
  <c r="Q1490" i="34"/>
  <c r="R1490" i="34"/>
  <c r="S1490" i="34"/>
  <c r="T1490" i="34"/>
  <c r="U1490" i="34"/>
  <c r="V1490" i="34"/>
  <c r="W1490" i="34"/>
  <c r="X1490" i="34"/>
  <c r="Y1490" i="34"/>
  <c r="K1491" i="34"/>
  <c r="L1491" i="34"/>
  <c r="M1491" i="34"/>
  <c r="N1491" i="34"/>
  <c r="O1491" i="34"/>
  <c r="P1491" i="34"/>
  <c r="Q1491" i="34"/>
  <c r="R1491" i="34"/>
  <c r="S1491" i="34"/>
  <c r="T1491" i="34"/>
  <c r="U1491" i="34"/>
  <c r="V1491" i="34"/>
  <c r="W1491" i="34"/>
  <c r="X1491" i="34"/>
  <c r="Y1491" i="34"/>
  <c r="K1492" i="34"/>
  <c r="L1492" i="34"/>
  <c r="M1492" i="34"/>
  <c r="N1492" i="34"/>
  <c r="O1492" i="34"/>
  <c r="P1492" i="34"/>
  <c r="Q1492" i="34"/>
  <c r="R1492" i="34"/>
  <c r="S1492" i="34"/>
  <c r="T1492" i="34"/>
  <c r="U1492" i="34"/>
  <c r="V1492" i="34"/>
  <c r="W1492" i="34"/>
  <c r="X1492" i="34"/>
  <c r="Y1492" i="34"/>
  <c r="K1493" i="34"/>
  <c r="L1493" i="34"/>
  <c r="M1493" i="34"/>
  <c r="N1493" i="34"/>
  <c r="O1493" i="34"/>
  <c r="P1493" i="34"/>
  <c r="Q1493" i="34"/>
  <c r="R1493" i="34"/>
  <c r="S1493" i="34"/>
  <c r="T1493" i="34"/>
  <c r="U1493" i="34"/>
  <c r="V1493" i="34"/>
  <c r="W1493" i="34"/>
  <c r="X1493" i="34"/>
  <c r="Y1493" i="34"/>
  <c r="K1494" i="34"/>
  <c r="L1494" i="34"/>
  <c r="M1494" i="34"/>
  <c r="N1494" i="34"/>
  <c r="O1494" i="34"/>
  <c r="P1494" i="34"/>
  <c r="Q1494" i="34"/>
  <c r="R1494" i="34"/>
  <c r="S1494" i="34"/>
  <c r="T1494" i="34"/>
  <c r="U1494" i="34"/>
  <c r="V1494" i="34"/>
  <c r="W1494" i="34"/>
  <c r="X1494" i="34"/>
  <c r="Y1494" i="34"/>
  <c r="K1495" i="34"/>
  <c r="L1495" i="34"/>
  <c r="M1495" i="34"/>
  <c r="N1495" i="34"/>
  <c r="O1495" i="34"/>
  <c r="P1495" i="34"/>
  <c r="Q1495" i="34"/>
  <c r="R1495" i="34"/>
  <c r="S1495" i="34"/>
  <c r="T1495" i="34"/>
  <c r="U1495" i="34"/>
  <c r="V1495" i="34"/>
  <c r="W1495" i="34"/>
  <c r="X1495" i="34"/>
  <c r="Y1495" i="34"/>
  <c r="K1496" i="34"/>
  <c r="L1496" i="34"/>
  <c r="M1496" i="34"/>
  <c r="N1496" i="34"/>
  <c r="O1496" i="34"/>
  <c r="P1496" i="34"/>
  <c r="Q1496" i="34"/>
  <c r="R1496" i="34"/>
  <c r="S1496" i="34"/>
  <c r="T1496" i="34"/>
  <c r="U1496" i="34"/>
  <c r="V1496" i="34"/>
  <c r="W1496" i="34"/>
  <c r="X1496" i="34"/>
  <c r="Y1496" i="34"/>
  <c r="K1497" i="34"/>
  <c r="L1497" i="34"/>
  <c r="M1497" i="34"/>
  <c r="N1497" i="34"/>
  <c r="O1497" i="34"/>
  <c r="P1497" i="34"/>
  <c r="Q1497" i="34"/>
  <c r="R1497" i="34"/>
  <c r="S1497" i="34"/>
  <c r="T1497" i="34"/>
  <c r="U1497" i="34"/>
  <c r="V1497" i="34"/>
  <c r="W1497" i="34"/>
  <c r="X1497" i="34"/>
  <c r="Y1497" i="34"/>
  <c r="K1498" i="34"/>
  <c r="L1498" i="34"/>
  <c r="M1498" i="34"/>
  <c r="N1498" i="34"/>
  <c r="O1498" i="34"/>
  <c r="P1498" i="34"/>
  <c r="Q1498" i="34"/>
  <c r="R1498" i="34"/>
  <c r="S1498" i="34"/>
  <c r="T1498" i="34"/>
  <c r="U1498" i="34"/>
  <c r="V1498" i="34"/>
  <c r="W1498" i="34"/>
  <c r="X1498" i="34"/>
  <c r="Y1498" i="34"/>
  <c r="K1499" i="34"/>
  <c r="L1499" i="34"/>
  <c r="M1499" i="34"/>
  <c r="N1499" i="34"/>
  <c r="O1499" i="34"/>
  <c r="P1499" i="34"/>
  <c r="Q1499" i="34"/>
  <c r="R1499" i="34"/>
  <c r="S1499" i="34"/>
  <c r="T1499" i="34"/>
  <c r="U1499" i="34"/>
  <c r="V1499" i="34"/>
  <c r="W1499" i="34"/>
  <c r="X1499" i="34"/>
  <c r="Y1499" i="34"/>
  <c r="K1500" i="34"/>
  <c r="L1500" i="34"/>
  <c r="M1500" i="34"/>
  <c r="N1500" i="34"/>
  <c r="O1500" i="34"/>
  <c r="P1500" i="34"/>
  <c r="Q1500" i="34"/>
  <c r="R1500" i="34"/>
  <c r="S1500" i="34"/>
  <c r="T1500" i="34"/>
  <c r="U1500" i="34"/>
  <c r="V1500" i="34"/>
  <c r="W1500" i="34"/>
  <c r="X1500" i="34"/>
  <c r="Y1500" i="34"/>
  <c r="K1501" i="34"/>
  <c r="L1501" i="34"/>
  <c r="M1501" i="34"/>
  <c r="N1501" i="34"/>
  <c r="O1501" i="34"/>
  <c r="P1501" i="34"/>
  <c r="Q1501" i="34"/>
  <c r="R1501" i="34"/>
  <c r="S1501" i="34"/>
  <c r="T1501" i="34"/>
  <c r="U1501" i="34"/>
  <c r="V1501" i="34"/>
  <c r="W1501" i="34"/>
  <c r="X1501" i="34"/>
  <c r="Y1501" i="34"/>
  <c r="K1502" i="34"/>
  <c r="L1502" i="34"/>
  <c r="M1502" i="34"/>
  <c r="N1502" i="34"/>
  <c r="O1502" i="34"/>
  <c r="P1502" i="34"/>
  <c r="Q1502" i="34"/>
  <c r="R1502" i="34"/>
  <c r="S1502" i="34"/>
  <c r="T1502" i="34"/>
  <c r="U1502" i="34"/>
  <c r="V1502" i="34"/>
  <c r="W1502" i="34"/>
  <c r="X1502" i="34"/>
  <c r="Y1502" i="34"/>
  <c r="K1503" i="34"/>
  <c r="L1503" i="34"/>
  <c r="M1503" i="34"/>
  <c r="N1503" i="34"/>
  <c r="O1503" i="34"/>
  <c r="P1503" i="34"/>
  <c r="Q1503" i="34"/>
  <c r="R1503" i="34"/>
  <c r="S1503" i="34"/>
  <c r="T1503" i="34"/>
  <c r="U1503" i="34"/>
  <c r="V1503" i="34"/>
  <c r="W1503" i="34"/>
  <c r="X1503" i="34"/>
  <c r="Y1503" i="34"/>
  <c r="K1504" i="34"/>
  <c r="L1504" i="34"/>
  <c r="M1504" i="34"/>
  <c r="N1504" i="34"/>
  <c r="O1504" i="34"/>
  <c r="P1504" i="34"/>
  <c r="Q1504" i="34"/>
  <c r="R1504" i="34"/>
  <c r="S1504" i="34"/>
  <c r="T1504" i="34"/>
  <c r="U1504" i="34"/>
  <c r="V1504" i="34"/>
  <c r="W1504" i="34"/>
  <c r="X1504" i="34"/>
  <c r="Y1504" i="34"/>
  <c r="K1505" i="34"/>
  <c r="L1505" i="34"/>
  <c r="M1505" i="34"/>
  <c r="N1505" i="34"/>
  <c r="O1505" i="34"/>
  <c r="P1505" i="34"/>
  <c r="Q1505" i="34"/>
  <c r="R1505" i="34"/>
  <c r="S1505" i="34"/>
  <c r="T1505" i="34"/>
  <c r="U1505" i="34"/>
  <c r="V1505" i="34"/>
  <c r="W1505" i="34"/>
  <c r="X1505" i="34"/>
  <c r="Y1505" i="34"/>
  <c r="K1506" i="34"/>
  <c r="L1506" i="34"/>
  <c r="M1506" i="34"/>
  <c r="N1506" i="34"/>
  <c r="O1506" i="34"/>
  <c r="P1506" i="34"/>
  <c r="Q1506" i="34"/>
  <c r="R1506" i="34"/>
  <c r="S1506" i="34"/>
  <c r="T1506" i="34"/>
  <c r="U1506" i="34"/>
  <c r="V1506" i="34"/>
  <c r="W1506" i="34"/>
  <c r="X1506" i="34"/>
  <c r="Y1506" i="34"/>
  <c r="K1507" i="34"/>
  <c r="L1507" i="34"/>
  <c r="M1507" i="34"/>
  <c r="N1507" i="34"/>
  <c r="O1507" i="34"/>
  <c r="P1507" i="34"/>
  <c r="Q1507" i="34"/>
  <c r="R1507" i="34"/>
  <c r="S1507" i="34"/>
  <c r="T1507" i="34"/>
  <c r="U1507" i="34"/>
  <c r="V1507" i="34"/>
  <c r="W1507" i="34"/>
  <c r="X1507" i="34"/>
  <c r="Y1507" i="34"/>
  <c r="K1508" i="34"/>
  <c r="L1508" i="34"/>
  <c r="M1508" i="34"/>
  <c r="N1508" i="34"/>
  <c r="O1508" i="34"/>
  <c r="P1508" i="34"/>
  <c r="Q1508" i="34"/>
  <c r="R1508" i="34"/>
  <c r="S1508" i="34"/>
  <c r="T1508" i="34"/>
  <c r="U1508" i="34"/>
  <c r="V1508" i="34"/>
  <c r="W1508" i="34"/>
  <c r="X1508" i="34"/>
  <c r="Y1508" i="34"/>
  <c r="K1509" i="34"/>
  <c r="L1509" i="34"/>
  <c r="M1509" i="34"/>
  <c r="N1509" i="34"/>
  <c r="O1509" i="34"/>
  <c r="P1509" i="34"/>
  <c r="Q1509" i="34"/>
  <c r="R1509" i="34"/>
  <c r="S1509" i="34"/>
  <c r="T1509" i="34"/>
  <c r="U1509" i="34"/>
  <c r="V1509" i="34"/>
  <c r="W1509" i="34"/>
  <c r="X1509" i="34"/>
  <c r="Y1509" i="34"/>
  <c r="K1510" i="34"/>
  <c r="L1510" i="34"/>
  <c r="M1510" i="34"/>
  <c r="N1510" i="34"/>
  <c r="O1510" i="34"/>
  <c r="P1510" i="34"/>
  <c r="Q1510" i="34"/>
  <c r="R1510" i="34"/>
  <c r="S1510" i="34"/>
  <c r="T1510" i="34"/>
  <c r="U1510" i="34"/>
  <c r="V1510" i="34"/>
  <c r="W1510" i="34"/>
  <c r="X1510" i="34"/>
  <c r="Y1510" i="34"/>
  <c r="K1511" i="34"/>
  <c r="L1511" i="34"/>
  <c r="M1511" i="34"/>
  <c r="N1511" i="34"/>
  <c r="O1511" i="34"/>
  <c r="P1511" i="34"/>
  <c r="Q1511" i="34"/>
  <c r="R1511" i="34"/>
  <c r="S1511" i="34"/>
  <c r="T1511" i="34"/>
  <c r="U1511" i="34"/>
  <c r="V1511" i="34"/>
  <c r="W1511" i="34"/>
  <c r="X1511" i="34"/>
  <c r="Y1511" i="34"/>
  <c r="K1512" i="34"/>
  <c r="L1512" i="34"/>
  <c r="M1512" i="34"/>
  <c r="N1512" i="34"/>
  <c r="O1512" i="34"/>
  <c r="P1512" i="34"/>
  <c r="Q1512" i="34"/>
  <c r="R1512" i="34"/>
  <c r="S1512" i="34"/>
  <c r="T1512" i="34"/>
  <c r="U1512" i="34"/>
  <c r="V1512" i="34"/>
  <c r="W1512" i="34"/>
  <c r="X1512" i="34"/>
  <c r="Y1512" i="34"/>
  <c r="K1513" i="34"/>
  <c r="L1513" i="34"/>
  <c r="M1513" i="34"/>
  <c r="N1513" i="34"/>
  <c r="O1513" i="34"/>
  <c r="P1513" i="34"/>
  <c r="Q1513" i="34"/>
  <c r="R1513" i="34"/>
  <c r="S1513" i="34"/>
  <c r="T1513" i="34"/>
  <c r="U1513" i="34"/>
  <c r="V1513" i="34"/>
  <c r="W1513" i="34"/>
  <c r="X1513" i="34"/>
  <c r="Y1513" i="34"/>
  <c r="K1514" i="34"/>
  <c r="L1514" i="34"/>
  <c r="M1514" i="34"/>
  <c r="N1514" i="34"/>
  <c r="O1514" i="34"/>
  <c r="P1514" i="34"/>
  <c r="Q1514" i="34"/>
  <c r="R1514" i="34"/>
  <c r="S1514" i="34"/>
  <c r="T1514" i="34"/>
  <c r="U1514" i="34"/>
  <c r="V1514" i="34"/>
  <c r="W1514" i="34"/>
  <c r="X1514" i="34"/>
  <c r="Y1514" i="34"/>
  <c r="K1515" i="34"/>
  <c r="L1515" i="34"/>
  <c r="M1515" i="34"/>
  <c r="N1515" i="34"/>
  <c r="O1515" i="34"/>
  <c r="P1515" i="34"/>
  <c r="Q1515" i="34"/>
  <c r="R1515" i="34"/>
  <c r="S1515" i="34"/>
  <c r="T1515" i="34"/>
  <c r="U1515" i="34"/>
  <c r="V1515" i="34"/>
  <c r="W1515" i="34"/>
  <c r="X1515" i="34"/>
  <c r="Y1515" i="34"/>
  <c r="K1516" i="34"/>
  <c r="L1516" i="34"/>
  <c r="M1516" i="34"/>
  <c r="N1516" i="34"/>
  <c r="O1516" i="34"/>
  <c r="P1516" i="34"/>
  <c r="Q1516" i="34"/>
  <c r="R1516" i="34"/>
  <c r="S1516" i="34"/>
  <c r="T1516" i="34"/>
  <c r="U1516" i="34"/>
  <c r="V1516" i="34"/>
  <c r="W1516" i="34"/>
  <c r="X1516" i="34"/>
  <c r="Y1516" i="34"/>
  <c r="K1517" i="34"/>
  <c r="L1517" i="34"/>
  <c r="M1517" i="34"/>
  <c r="N1517" i="34"/>
  <c r="O1517" i="34"/>
  <c r="P1517" i="34"/>
  <c r="Q1517" i="34"/>
  <c r="R1517" i="34"/>
  <c r="S1517" i="34"/>
  <c r="T1517" i="34"/>
  <c r="U1517" i="34"/>
  <c r="V1517" i="34"/>
  <c r="W1517" i="34"/>
  <c r="X1517" i="34"/>
  <c r="Y1517" i="34"/>
  <c r="K1518" i="34"/>
  <c r="L1518" i="34"/>
  <c r="M1518" i="34"/>
  <c r="N1518" i="34"/>
  <c r="O1518" i="34"/>
  <c r="P1518" i="34"/>
  <c r="Q1518" i="34"/>
  <c r="R1518" i="34"/>
  <c r="S1518" i="34"/>
  <c r="T1518" i="34"/>
  <c r="U1518" i="34"/>
  <c r="V1518" i="34"/>
  <c r="W1518" i="34"/>
  <c r="X1518" i="34"/>
  <c r="Y1518" i="34"/>
  <c r="K1519" i="34"/>
  <c r="L1519" i="34"/>
  <c r="M1519" i="34"/>
  <c r="N1519" i="34"/>
  <c r="O1519" i="34"/>
  <c r="P1519" i="34"/>
  <c r="Q1519" i="34"/>
  <c r="R1519" i="34"/>
  <c r="S1519" i="34"/>
  <c r="T1519" i="34"/>
  <c r="U1519" i="34"/>
  <c r="V1519" i="34"/>
  <c r="W1519" i="34"/>
  <c r="X1519" i="34"/>
  <c r="Y1519" i="34"/>
  <c r="K1520" i="34"/>
  <c r="L1520" i="34"/>
  <c r="M1520" i="34"/>
  <c r="N1520" i="34"/>
  <c r="O1520" i="34"/>
  <c r="P1520" i="34"/>
  <c r="Q1520" i="34"/>
  <c r="R1520" i="34"/>
  <c r="S1520" i="34"/>
  <c r="T1520" i="34"/>
  <c r="U1520" i="34"/>
  <c r="V1520" i="34"/>
  <c r="W1520" i="34"/>
  <c r="X1520" i="34"/>
  <c r="Y1520" i="34"/>
  <c r="K1521" i="34"/>
  <c r="L1521" i="34"/>
  <c r="M1521" i="34"/>
  <c r="N1521" i="34"/>
  <c r="O1521" i="34"/>
  <c r="P1521" i="34"/>
  <c r="Q1521" i="34"/>
  <c r="R1521" i="34"/>
  <c r="S1521" i="34"/>
  <c r="T1521" i="34"/>
  <c r="U1521" i="34"/>
  <c r="V1521" i="34"/>
  <c r="W1521" i="34"/>
  <c r="X1521" i="34"/>
  <c r="Y1521" i="34"/>
  <c r="K1522" i="34"/>
  <c r="L1522" i="34"/>
  <c r="M1522" i="34"/>
  <c r="N1522" i="34"/>
  <c r="O1522" i="34"/>
  <c r="P1522" i="34"/>
  <c r="Q1522" i="34"/>
  <c r="R1522" i="34"/>
  <c r="S1522" i="34"/>
  <c r="T1522" i="34"/>
  <c r="U1522" i="34"/>
  <c r="V1522" i="34"/>
  <c r="W1522" i="34"/>
  <c r="X1522" i="34"/>
  <c r="Y1522" i="34"/>
  <c r="K1523" i="34"/>
  <c r="L1523" i="34"/>
  <c r="M1523" i="34"/>
  <c r="N1523" i="34"/>
  <c r="O1523" i="34"/>
  <c r="P1523" i="34"/>
  <c r="Q1523" i="34"/>
  <c r="R1523" i="34"/>
  <c r="S1523" i="34"/>
  <c r="T1523" i="34"/>
  <c r="U1523" i="34"/>
  <c r="V1523" i="34"/>
  <c r="W1523" i="34"/>
  <c r="X1523" i="34"/>
  <c r="Y1523" i="34"/>
  <c r="K1524" i="34"/>
  <c r="L1524" i="34"/>
  <c r="M1524" i="34"/>
  <c r="N1524" i="34"/>
  <c r="O1524" i="34"/>
  <c r="P1524" i="34"/>
  <c r="Q1524" i="34"/>
  <c r="R1524" i="34"/>
  <c r="S1524" i="34"/>
  <c r="T1524" i="34"/>
  <c r="U1524" i="34"/>
  <c r="V1524" i="34"/>
  <c r="W1524" i="34"/>
  <c r="X1524" i="34"/>
  <c r="Y1524" i="34"/>
  <c r="K1525" i="34"/>
  <c r="L1525" i="34"/>
  <c r="M1525" i="34"/>
  <c r="N1525" i="34"/>
  <c r="O1525" i="34"/>
  <c r="P1525" i="34"/>
  <c r="Q1525" i="34"/>
  <c r="R1525" i="34"/>
  <c r="S1525" i="34"/>
  <c r="T1525" i="34"/>
  <c r="U1525" i="34"/>
  <c r="V1525" i="34"/>
  <c r="W1525" i="34"/>
  <c r="X1525" i="34"/>
  <c r="Y1525" i="34"/>
  <c r="K1526" i="34"/>
  <c r="L1526" i="34"/>
  <c r="M1526" i="34"/>
  <c r="N1526" i="34"/>
  <c r="O1526" i="34"/>
  <c r="P1526" i="34"/>
  <c r="Q1526" i="34"/>
  <c r="R1526" i="34"/>
  <c r="S1526" i="34"/>
  <c r="T1526" i="34"/>
  <c r="U1526" i="34"/>
  <c r="V1526" i="34"/>
  <c r="W1526" i="34"/>
  <c r="X1526" i="34"/>
  <c r="Y1526" i="34"/>
  <c r="K1527" i="34"/>
  <c r="L1527" i="34"/>
  <c r="M1527" i="34"/>
  <c r="N1527" i="34"/>
  <c r="O1527" i="34"/>
  <c r="P1527" i="34"/>
  <c r="Q1527" i="34"/>
  <c r="R1527" i="34"/>
  <c r="S1527" i="34"/>
  <c r="T1527" i="34"/>
  <c r="U1527" i="34"/>
  <c r="V1527" i="34"/>
  <c r="W1527" i="34"/>
  <c r="X1527" i="34"/>
  <c r="Y1527" i="34"/>
  <c r="K1528" i="34"/>
  <c r="L1528" i="34"/>
  <c r="M1528" i="34"/>
  <c r="N1528" i="34"/>
  <c r="O1528" i="34"/>
  <c r="P1528" i="34"/>
  <c r="Q1528" i="34"/>
  <c r="R1528" i="34"/>
  <c r="S1528" i="34"/>
  <c r="T1528" i="34"/>
  <c r="U1528" i="34"/>
  <c r="V1528" i="34"/>
  <c r="W1528" i="34"/>
  <c r="X1528" i="34"/>
  <c r="Y1528" i="34"/>
  <c r="K1529" i="34"/>
  <c r="L1529" i="34"/>
  <c r="M1529" i="34"/>
  <c r="N1529" i="34"/>
  <c r="O1529" i="34"/>
  <c r="P1529" i="34"/>
  <c r="Q1529" i="34"/>
  <c r="R1529" i="34"/>
  <c r="S1529" i="34"/>
  <c r="T1529" i="34"/>
  <c r="U1529" i="34"/>
  <c r="V1529" i="34"/>
  <c r="W1529" i="34"/>
  <c r="X1529" i="34"/>
  <c r="Y1529" i="34"/>
  <c r="K1530" i="34"/>
  <c r="L1530" i="34"/>
  <c r="M1530" i="34"/>
  <c r="N1530" i="34"/>
  <c r="O1530" i="34"/>
  <c r="P1530" i="34"/>
  <c r="Q1530" i="34"/>
  <c r="R1530" i="34"/>
  <c r="S1530" i="34"/>
  <c r="T1530" i="34"/>
  <c r="U1530" i="34"/>
  <c r="V1530" i="34"/>
  <c r="W1530" i="34"/>
  <c r="X1530" i="34"/>
  <c r="Y1530" i="34"/>
  <c r="K1531" i="34"/>
  <c r="L1531" i="34"/>
  <c r="M1531" i="34"/>
  <c r="N1531" i="34"/>
  <c r="O1531" i="34"/>
  <c r="P1531" i="34"/>
  <c r="Q1531" i="34"/>
  <c r="R1531" i="34"/>
  <c r="S1531" i="34"/>
  <c r="T1531" i="34"/>
  <c r="U1531" i="34"/>
  <c r="V1531" i="34"/>
  <c r="W1531" i="34"/>
  <c r="X1531" i="34"/>
  <c r="Y1531" i="34"/>
  <c r="K1532" i="34"/>
  <c r="L1532" i="34"/>
  <c r="M1532" i="34"/>
  <c r="N1532" i="34"/>
  <c r="O1532" i="34"/>
  <c r="P1532" i="34"/>
  <c r="Q1532" i="34"/>
  <c r="R1532" i="34"/>
  <c r="S1532" i="34"/>
  <c r="T1532" i="34"/>
  <c r="U1532" i="34"/>
  <c r="V1532" i="34"/>
  <c r="W1532" i="34"/>
  <c r="X1532" i="34"/>
  <c r="Y1532" i="34"/>
  <c r="K1533" i="34"/>
  <c r="L1533" i="34"/>
  <c r="M1533" i="34"/>
  <c r="N1533" i="34"/>
  <c r="O1533" i="34"/>
  <c r="P1533" i="34"/>
  <c r="Q1533" i="34"/>
  <c r="R1533" i="34"/>
  <c r="S1533" i="34"/>
  <c r="T1533" i="34"/>
  <c r="U1533" i="34"/>
  <c r="V1533" i="34"/>
  <c r="W1533" i="34"/>
  <c r="X1533" i="34"/>
  <c r="Y1533" i="34"/>
  <c r="K1534" i="34"/>
  <c r="L1534" i="34"/>
  <c r="M1534" i="34"/>
  <c r="N1534" i="34"/>
  <c r="O1534" i="34"/>
  <c r="P1534" i="34"/>
  <c r="Q1534" i="34"/>
  <c r="R1534" i="34"/>
  <c r="S1534" i="34"/>
  <c r="T1534" i="34"/>
  <c r="U1534" i="34"/>
  <c r="V1534" i="34"/>
  <c r="W1534" i="34"/>
  <c r="X1534" i="34"/>
  <c r="Y1534" i="34"/>
  <c r="K1535" i="34"/>
  <c r="L1535" i="34"/>
  <c r="M1535" i="34"/>
  <c r="N1535" i="34"/>
  <c r="O1535" i="34"/>
  <c r="P1535" i="34"/>
  <c r="Q1535" i="34"/>
  <c r="R1535" i="34"/>
  <c r="S1535" i="34"/>
  <c r="T1535" i="34"/>
  <c r="U1535" i="34"/>
  <c r="V1535" i="34"/>
  <c r="W1535" i="34"/>
  <c r="X1535" i="34"/>
  <c r="Y1535" i="34"/>
  <c r="K1536" i="34"/>
  <c r="L1536" i="34"/>
  <c r="M1536" i="34"/>
  <c r="N1536" i="34"/>
  <c r="O1536" i="34"/>
  <c r="P1536" i="34"/>
  <c r="Q1536" i="34"/>
  <c r="R1536" i="34"/>
  <c r="S1536" i="34"/>
  <c r="T1536" i="34"/>
  <c r="U1536" i="34"/>
  <c r="V1536" i="34"/>
  <c r="W1536" i="34"/>
  <c r="X1536" i="34"/>
  <c r="Y1536" i="34"/>
  <c r="K1537" i="34"/>
  <c r="L1537" i="34"/>
  <c r="M1537" i="34"/>
  <c r="N1537" i="34"/>
  <c r="O1537" i="34"/>
  <c r="P1537" i="34"/>
  <c r="Q1537" i="34"/>
  <c r="R1537" i="34"/>
  <c r="S1537" i="34"/>
  <c r="T1537" i="34"/>
  <c r="U1537" i="34"/>
  <c r="V1537" i="34"/>
  <c r="W1537" i="34"/>
  <c r="X1537" i="34"/>
  <c r="Y1537" i="34"/>
  <c r="K1538" i="34"/>
  <c r="L1538" i="34"/>
  <c r="M1538" i="34"/>
  <c r="N1538" i="34"/>
  <c r="O1538" i="34"/>
  <c r="P1538" i="34"/>
  <c r="Q1538" i="34"/>
  <c r="R1538" i="34"/>
  <c r="S1538" i="34"/>
  <c r="T1538" i="34"/>
  <c r="U1538" i="34"/>
  <c r="V1538" i="34"/>
  <c r="W1538" i="34"/>
  <c r="X1538" i="34"/>
  <c r="Y1538" i="34"/>
  <c r="K1539" i="34"/>
  <c r="L1539" i="34"/>
  <c r="M1539" i="34"/>
  <c r="N1539" i="34"/>
  <c r="O1539" i="34"/>
  <c r="P1539" i="34"/>
  <c r="Q1539" i="34"/>
  <c r="R1539" i="34"/>
  <c r="S1539" i="34"/>
  <c r="T1539" i="34"/>
  <c r="U1539" i="34"/>
  <c r="V1539" i="34"/>
  <c r="W1539" i="34"/>
  <c r="X1539" i="34"/>
  <c r="Y1539" i="34"/>
  <c r="K1540" i="34"/>
  <c r="L1540" i="34"/>
  <c r="M1540" i="34"/>
  <c r="N1540" i="34"/>
  <c r="O1540" i="34"/>
  <c r="P1540" i="34"/>
  <c r="Q1540" i="34"/>
  <c r="R1540" i="34"/>
  <c r="S1540" i="34"/>
  <c r="T1540" i="34"/>
  <c r="U1540" i="34"/>
  <c r="V1540" i="34"/>
  <c r="W1540" i="34"/>
  <c r="X1540" i="34"/>
  <c r="Y1540" i="34"/>
  <c r="K1541" i="34"/>
  <c r="L1541" i="34"/>
  <c r="M1541" i="34"/>
  <c r="N1541" i="34"/>
  <c r="O1541" i="34"/>
  <c r="P1541" i="34"/>
  <c r="Q1541" i="34"/>
  <c r="R1541" i="34"/>
  <c r="S1541" i="34"/>
  <c r="T1541" i="34"/>
  <c r="U1541" i="34"/>
  <c r="V1541" i="34"/>
  <c r="W1541" i="34"/>
  <c r="X1541" i="34"/>
  <c r="Y1541" i="34"/>
  <c r="K1542" i="34"/>
  <c r="L1542" i="34"/>
  <c r="M1542" i="34"/>
  <c r="N1542" i="34"/>
  <c r="O1542" i="34"/>
  <c r="P1542" i="34"/>
  <c r="Q1542" i="34"/>
  <c r="R1542" i="34"/>
  <c r="S1542" i="34"/>
  <c r="T1542" i="34"/>
  <c r="U1542" i="34"/>
  <c r="V1542" i="34"/>
  <c r="W1542" i="34"/>
  <c r="X1542" i="34"/>
  <c r="Y1542" i="34"/>
  <c r="K1543" i="34"/>
  <c r="L1543" i="34"/>
  <c r="M1543" i="34"/>
  <c r="N1543" i="34"/>
  <c r="O1543" i="34"/>
  <c r="P1543" i="34"/>
  <c r="Q1543" i="34"/>
  <c r="R1543" i="34"/>
  <c r="S1543" i="34"/>
  <c r="T1543" i="34"/>
  <c r="U1543" i="34"/>
  <c r="V1543" i="34"/>
  <c r="W1543" i="34"/>
  <c r="X1543" i="34"/>
  <c r="Y1543" i="34"/>
  <c r="K1544" i="34"/>
  <c r="L1544" i="34"/>
  <c r="M1544" i="34"/>
  <c r="N1544" i="34"/>
  <c r="O1544" i="34"/>
  <c r="P1544" i="34"/>
  <c r="Q1544" i="34"/>
  <c r="R1544" i="34"/>
  <c r="S1544" i="34"/>
  <c r="T1544" i="34"/>
  <c r="U1544" i="34"/>
  <c r="V1544" i="34"/>
  <c r="W1544" i="34"/>
  <c r="X1544" i="34"/>
  <c r="Y1544" i="34"/>
  <c r="K1545" i="34"/>
  <c r="L1545" i="34"/>
  <c r="M1545" i="34"/>
  <c r="N1545" i="34"/>
  <c r="O1545" i="34"/>
  <c r="P1545" i="34"/>
  <c r="Q1545" i="34"/>
  <c r="R1545" i="34"/>
  <c r="S1545" i="34"/>
  <c r="T1545" i="34"/>
  <c r="U1545" i="34"/>
  <c r="V1545" i="34"/>
  <c r="W1545" i="34"/>
  <c r="X1545" i="34"/>
  <c r="Y1545" i="34"/>
  <c r="K1546" i="34"/>
  <c r="L1546" i="34"/>
  <c r="M1546" i="34"/>
  <c r="N1546" i="34"/>
  <c r="O1546" i="34"/>
  <c r="P1546" i="34"/>
  <c r="Q1546" i="34"/>
  <c r="R1546" i="34"/>
  <c r="S1546" i="34"/>
  <c r="T1546" i="34"/>
  <c r="U1546" i="34"/>
  <c r="V1546" i="34"/>
  <c r="W1546" i="34"/>
  <c r="X1546" i="34"/>
  <c r="Y1546" i="34"/>
  <c r="K1547" i="34"/>
  <c r="L1547" i="34"/>
  <c r="M1547" i="34"/>
  <c r="N1547" i="34"/>
  <c r="O1547" i="34"/>
  <c r="P1547" i="34"/>
  <c r="Q1547" i="34"/>
  <c r="R1547" i="34"/>
  <c r="S1547" i="34"/>
  <c r="T1547" i="34"/>
  <c r="U1547" i="34"/>
  <c r="V1547" i="34"/>
  <c r="W1547" i="34"/>
  <c r="X1547" i="34"/>
  <c r="Y1547" i="34"/>
  <c r="K1548" i="34"/>
  <c r="L1548" i="34"/>
  <c r="M1548" i="34"/>
  <c r="N1548" i="34"/>
  <c r="O1548" i="34"/>
  <c r="P1548" i="34"/>
  <c r="Q1548" i="34"/>
  <c r="R1548" i="34"/>
  <c r="S1548" i="34"/>
  <c r="T1548" i="34"/>
  <c r="U1548" i="34"/>
  <c r="V1548" i="34"/>
  <c r="W1548" i="34"/>
  <c r="X1548" i="34"/>
  <c r="Y1548" i="34"/>
  <c r="K1549" i="34"/>
  <c r="L1549" i="34"/>
  <c r="M1549" i="34"/>
  <c r="N1549" i="34"/>
  <c r="O1549" i="34"/>
  <c r="P1549" i="34"/>
  <c r="Q1549" i="34"/>
  <c r="R1549" i="34"/>
  <c r="S1549" i="34"/>
  <c r="T1549" i="34"/>
  <c r="U1549" i="34"/>
  <c r="V1549" i="34"/>
  <c r="W1549" i="34"/>
  <c r="X1549" i="34"/>
  <c r="Y1549" i="34"/>
  <c r="K1550" i="34"/>
  <c r="L1550" i="34"/>
  <c r="M1550" i="34"/>
  <c r="N1550" i="34"/>
  <c r="O1550" i="34"/>
  <c r="P1550" i="34"/>
  <c r="Q1550" i="34"/>
  <c r="R1550" i="34"/>
  <c r="S1550" i="34"/>
  <c r="T1550" i="34"/>
  <c r="U1550" i="34"/>
  <c r="V1550" i="34"/>
  <c r="W1550" i="34"/>
  <c r="X1550" i="34"/>
  <c r="Y1550" i="34"/>
  <c r="K1551" i="34"/>
  <c r="L1551" i="34"/>
  <c r="M1551" i="34"/>
  <c r="N1551" i="34"/>
  <c r="O1551" i="34"/>
  <c r="P1551" i="34"/>
  <c r="Q1551" i="34"/>
  <c r="R1551" i="34"/>
  <c r="S1551" i="34"/>
  <c r="T1551" i="34"/>
  <c r="U1551" i="34"/>
  <c r="V1551" i="34"/>
  <c r="W1551" i="34"/>
  <c r="X1551" i="34"/>
  <c r="Y1551" i="34"/>
  <c r="K1552" i="34"/>
  <c r="L1552" i="34"/>
  <c r="M1552" i="34"/>
  <c r="N1552" i="34"/>
  <c r="O1552" i="34"/>
  <c r="P1552" i="34"/>
  <c r="Q1552" i="34"/>
  <c r="R1552" i="34"/>
  <c r="S1552" i="34"/>
  <c r="T1552" i="34"/>
  <c r="U1552" i="34"/>
  <c r="V1552" i="34"/>
  <c r="W1552" i="34"/>
  <c r="X1552" i="34"/>
  <c r="Y1552" i="34"/>
  <c r="K1553" i="34"/>
  <c r="L1553" i="34"/>
  <c r="M1553" i="34"/>
  <c r="N1553" i="34"/>
  <c r="O1553" i="34"/>
  <c r="P1553" i="34"/>
  <c r="Q1553" i="34"/>
  <c r="R1553" i="34"/>
  <c r="S1553" i="34"/>
  <c r="T1553" i="34"/>
  <c r="U1553" i="34"/>
  <c r="V1553" i="34"/>
  <c r="W1553" i="34"/>
  <c r="X1553" i="34"/>
  <c r="Y1553" i="34"/>
  <c r="K1554" i="34"/>
  <c r="L1554" i="34"/>
  <c r="M1554" i="34"/>
  <c r="N1554" i="34"/>
  <c r="O1554" i="34"/>
  <c r="P1554" i="34"/>
  <c r="Q1554" i="34"/>
  <c r="R1554" i="34"/>
  <c r="S1554" i="34"/>
  <c r="T1554" i="34"/>
  <c r="U1554" i="34"/>
  <c r="V1554" i="34"/>
  <c r="W1554" i="34"/>
  <c r="X1554" i="34"/>
  <c r="Y1554" i="34"/>
  <c r="K1555" i="34"/>
  <c r="L1555" i="34"/>
  <c r="M1555" i="34"/>
  <c r="N1555" i="34"/>
  <c r="O1555" i="34"/>
  <c r="P1555" i="34"/>
  <c r="Q1555" i="34"/>
  <c r="R1555" i="34"/>
  <c r="S1555" i="34"/>
  <c r="T1555" i="34"/>
  <c r="U1555" i="34"/>
  <c r="V1555" i="34"/>
  <c r="W1555" i="34"/>
  <c r="X1555" i="34"/>
  <c r="Y1555" i="34"/>
  <c r="K1556" i="34"/>
  <c r="L1556" i="34"/>
  <c r="M1556" i="34"/>
  <c r="N1556" i="34"/>
  <c r="O1556" i="34"/>
  <c r="P1556" i="34"/>
  <c r="Q1556" i="34"/>
  <c r="R1556" i="34"/>
  <c r="S1556" i="34"/>
  <c r="T1556" i="34"/>
  <c r="U1556" i="34"/>
  <c r="V1556" i="34"/>
  <c r="W1556" i="34"/>
  <c r="X1556" i="34"/>
  <c r="Y1556" i="34"/>
  <c r="K1557" i="34"/>
  <c r="L1557" i="34"/>
  <c r="M1557" i="34"/>
  <c r="N1557" i="34"/>
  <c r="O1557" i="34"/>
  <c r="P1557" i="34"/>
  <c r="Q1557" i="34"/>
  <c r="R1557" i="34"/>
  <c r="S1557" i="34"/>
  <c r="T1557" i="34"/>
  <c r="U1557" i="34"/>
  <c r="V1557" i="34"/>
  <c r="W1557" i="34"/>
  <c r="X1557" i="34"/>
  <c r="Y1557" i="34"/>
  <c r="K1558" i="34"/>
  <c r="L1558" i="34"/>
  <c r="M1558" i="34"/>
  <c r="N1558" i="34"/>
  <c r="O1558" i="34"/>
  <c r="P1558" i="34"/>
  <c r="Q1558" i="34"/>
  <c r="R1558" i="34"/>
  <c r="S1558" i="34"/>
  <c r="T1558" i="34"/>
  <c r="U1558" i="34"/>
  <c r="V1558" i="34"/>
  <c r="W1558" i="34"/>
  <c r="X1558" i="34"/>
  <c r="Y1558" i="34"/>
  <c r="K1559" i="34"/>
  <c r="L1559" i="34"/>
  <c r="M1559" i="34"/>
  <c r="N1559" i="34"/>
  <c r="O1559" i="34"/>
  <c r="P1559" i="34"/>
  <c r="Q1559" i="34"/>
  <c r="R1559" i="34"/>
  <c r="S1559" i="34"/>
  <c r="T1559" i="34"/>
  <c r="U1559" i="34"/>
  <c r="V1559" i="34"/>
  <c r="W1559" i="34"/>
  <c r="X1559" i="34"/>
  <c r="Y1559" i="34"/>
  <c r="K1560" i="34"/>
  <c r="L1560" i="34"/>
  <c r="M1560" i="34"/>
  <c r="N1560" i="34"/>
  <c r="O1560" i="34"/>
  <c r="P1560" i="34"/>
  <c r="Q1560" i="34"/>
  <c r="R1560" i="34"/>
  <c r="S1560" i="34"/>
  <c r="T1560" i="34"/>
  <c r="U1560" i="34"/>
  <c r="V1560" i="34"/>
  <c r="W1560" i="34"/>
  <c r="X1560" i="34"/>
  <c r="Y1560" i="34"/>
  <c r="K1561" i="34"/>
  <c r="L1561" i="34"/>
  <c r="M1561" i="34"/>
  <c r="N1561" i="34"/>
  <c r="O1561" i="34"/>
  <c r="P1561" i="34"/>
  <c r="Q1561" i="34"/>
  <c r="R1561" i="34"/>
  <c r="S1561" i="34"/>
  <c r="T1561" i="34"/>
  <c r="U1561" i="34"/>
  <c r="V1561" i="34"/>
  <c r="W1561" i="34"/>
  <c r="X1561" i="34"/>
  <c r="Y1561" i="34"/>
  <c r="K1562" i="34"/>
  <c r="L1562" i="34"/>
  <c r="M1562" i="34"/>
  <c r="N1562" i="34"/>
  <c r="O1562" i="34"/>
  <c r="P1562" i="34"/>
  <c r="Q1562" i="34"/>
  <c r="R1562" i="34"/>
  <c r="S1562" i="34"/>
  <c r="T1562" i="34"/>
  <c r="U1562" i="34"/>
  <c r="V1562" i="34"/>
  <c r="W1562" i="34"/>
  <c r="X1562" i="34"/>
  <c r="Y1562" i="34"/>
  <c r="K1563" i="34"/>
  <c r="L1563" i="34"/>
  <c r="M1563" i="34"/>
  <c r="N1563" i="34"/>
  <c r="O1563" i="34"/>
  <c r="P1563" i="34"/>
  <c r="Q1563" i="34"/>
  <c r="R1563" i="34"/>
  <c r="S1563" i="34"/>
  <c r="T1563" i="34"/>
  <c r="U1563" i="34"/>
  <c r="V1563" i="34"/>
  <c r="W1563" i="34"/>
  <c r="X1563" i="34"/>
  <c r="Y1563" i="34"/>
  <c r="K1564" i="34"/>
  <c r="L1564" i="34"/>
  <c r="M1564" i="34"/>
  <c r="N1564" i="34"/>
  <c r="O1564" i="34"/>
  <c r="P1564" i="34"/>
  <c r="Q1564" i="34"/>
  <c r="R1564" i="34"/>
  <c r="S1564" i="34"/>
  <c r="T1564" i="34"/>
  <c r="U1564" i="34"/>
  <c r="V1564" i="34"/>
  <c r="W1564" i="34"/>
  <c r="X1564" i="34"/>
  <c r="Y1564" i="34"/>
  <c r="K1565" i="34"/>
  <c r="L1565" i="34"/>
  <c r="M1565" i="34"/>
  <c r="N1565" i="34"/>
  <c r="O1565" i="34"/>
  <c r="P1565" i="34"/>
  <c r="Q1565" i="34"/>
  <c r="R1565" i="34"/>
  <c r="S1565" i="34"/>
  <c r="T1565" i="34"/>
  <c r="U1565" i="34"/>
  <c r="V1565" i="34"/>
  <c r="W1565" i="34"/>
  <c r="X1565" i="34"/>
  <c r="Y1565" i="34"/>
  <c r="K1566" i="34"/>
  <c r="L1566" i="34"/>
  <c r="M1566" i="34"/>
  <c r="N1566" i="34"/>
  <c r="O1566" i="34"/>
  <c r="P1566" i="34"/>
  <c r="Q1566" i="34"/>
  <c r="R1566" i="34"/>
  <c r="S1566" i="34"/>
  <c r="T1566" i="34"/>
  <c r="U1566" i="34"/>
  <c r="V1566" i="34"/>
  <c r="W1566" i="34"/>
  <c r="X1566" i="34"/>
  <c r="Y1566" i="34"/>
  <c r="K1567" i="34"/>
  <c r="L1567" i="34"/>
  <c r="M1567" i="34"/>
  <c r="N1567" i="34"/>
  <c r="O1567" i="34"/>
  <c r="P1567" i="34"/>
  <c r="Q1567" i="34"/>
  <c r="R1567" i="34"/>
  <c r="S1567" i="34"/>
  <c r="T1567" i="34"/>
  <c r="U1567" i="34"/>
  <c r="V1567" i="34"/>
  <c r="W1567" i="34"/>
  <c r="X1567" i="34"/>
  <c r="Y1567" i="34"/>
  <c r="K1568" i="34"/>
  <c r="L1568" i="34"/>
  <c r="M1568" i="34"/>
  <c r="N1568" i="34"/>
  <c r="O1568" i="34"/>
  <c r="P1568" i="34"/>
  <c r="Q1568" i="34"/>
  <c r="R1568" i="34"/>
  <c r="S1568" i="34"/>
  <c r="T1568" i="34"/>
  <c r="U1568" i="34"/>
  <c r="V1568" i="34"/>
  <c r="W1568" i="34"/>
  <c r="X1568" i="34"/>
  <c r="Y1568" i="34"/>
  <c r="K1569" i="34"/>
  <c r="L1569" i="34"/>
  <c r="M1569" i="34"/>
  <c r="N1569" i="34"/>
  <c r="O1569" i="34"/>
  <c r="P1569" i="34"/>
  <c r="Q1569" i="34"/>
  <c r="R1569" i="34"/>
  <c r="S1569" i="34"/>
  <c r="T1569" i="34"/>
  <c r="U1569" i="34"/>
  <c r="V1569" i="34"/>
  <c r="W1569" i="34"/>
  <c r="X1569" i="34"/>
  <c r="Y1569" i="34"/>
  <c r="K1570" i="34"/>
  <c r="L1570" i="34"/>
  <c r="M1570" i="34"/>
  <c r="N1570" i="34"/>
  <c r="O1570" i="34"/>
  <c r="P1570" i="34"/>
  <c r="Q1570" i="34"/>
  <c r="R1570" i="34"/>
  <c r="S1570" i="34"/>
  <c r="T1570" i="34"/>
  <c r="U1570" i="34"/>
  <c r="V1570" i="34"/>
  <c r="W1570" i="34"/>
  <c r="X1570" i="34"/>
  <c r="Y1570" i="34"/>
  <c r="K1571" i="34"/>
  <c r="L1571" i="34"/>
  <c r="M1571" i="34"/>
  <c r="N1571" i="34"/>
  <c r="O1571" i="34"/>
  <c r="P1571" i="34"/>
  <c r="Q1571" i="34"/>
  <c r="R1571" i="34"/>
  <c r="S1571" i="34"/>
  <c r="T1571" i="34"/>
  <c r="U1571" i="34"/>
  <c r="V1571" i="34"/>
  <c r="W1571" i="34"/>
  <c r="X1571" i="34"/>
  <c r="Y1571" i="34"/>
  <c r="K1572" i="34"/>
  <c r="L1572" i="34"/>
  <c r="M1572" i="34"/>
  <c r="N1572" i="34"/>
  <c r="O1572" i="34"/>
  <c r="P1572" i="34"/>
  <c r="Q1572" i="34"/>
  <c r="R1572" i="34"/>
  <c r="S1572" i="34"/>
  <c r="T1572" i="34"/>
  <c r="U1572" i="34"/>
  <c r="V1572" i="34"/>
  <c r="W1572" i="34"/>
  <c r="X1572" i="34"/>
  <c r="Y1572" i="34"/>
  <c r="K1573" i="34"/>
  <c r="L1573" i="34"/>
  <c r="M1573" i="34"/>
  <c r="N1573" i="34"/>
  <c r="O1573" i="34"/>
  <c r="P1573" i="34"/>
  <c r="Q1573" i="34"/>
  <c r="R1573" i="34"/>
  <c r="S1573" i="34"/>
  <c r="T1573" i="34"/>
  <c r="U1573" i="34"/>
  <c r="V1573" i="34"/>
  <c r="W1573" i="34"/>
  <c r="X1573" i="34"/>
  <c r="Y1573" i="34"/>
  <c r="K1574" i="34"/>
  <c r="L1574" i="34"/>
  <c r="M1574" i="34"/>
  <c r="N1574" i="34"/>
  <c r="O1574" i="34"/>
  <c r="P1574" i="34"/>
  <c r="Q1574" i="34"/>
  <c r="R1574" i="34"/>
  <c r="S1574" i="34"/>
  <c r="T1574" i="34"/>
  <c r="U1574" i="34"/>
  <c r="V1574" i="34"/>
  <c r="W1574" i="34"/>
  <c r="X1574" i="34"/>
  <c r="Y1574" i="34"/>
  <c r="K1575" i="34"/>
  <c r="L1575" i="34"/>
  <c r="M1575" i="34"/>
  <c r="N1575" i="34"/>
  <c r="O1575" i="34"/>
  <c r="P1575" i="34"/>
  <c r="Q1575" i="34"/>
  <c r="R1575" i="34"/>
  <c r="S1575" i="34"/>
  <c r="T1575" i="34"/>
  <c r="U1575" i="34"/>
  <c r="V1575" i="34"/>
  <c r="W1575" i="34"/>
  <c r="X1575" i="34"/>
  <c r="Y1575" i="34"/>
  <c r="K1576" i="34"/>
  <c r="L1576" i="34"/>
  <c r="M1576" i="34"/>
  <c r="N1576" i="34"/>
  <c r="O1576" i="34"/>
  <c r="P1576" i="34"/>
  <c r="Q1576" i="34"/>
  <c r="R1576" i="34"/>
  <c r="S1576" i="34"/>
  <c r="T1576" i="34"/>
  <c r="U1576" i="34"/>
  <c r="V1576" i="34"/>
  <c r="W1576" i="34"/>
  <c r="X1576" i="34"/>
  <c r="Y1576" i="34"/>
  <c r="K1577" i="34"/>
  <c r="L1577" i="34"/>
  <c r="M1577" i="34"/>
  <c r="N1577" i="34"/>
  <c r="O1577" i="34"/>
  <c r="P1577" i="34"/>
  <c r="Q1577" i="34"/>
  <c r="R1577" i="34"/>
  <c r="S1577" i="34"/>
  <c r="T1577" i="34"/>
  <c r="U1577" i="34"/>
  <c r="V1577" i="34"/>
  <c r="W1577" i="34"/>
  <c r="X1577" i="34"/>
  <c r="Y1577" i="34"/>
  <c r="K1578" i="34"/>
  <c r="L1578" i="34"/>
  <c r="M1578" i="34"/>
  <c r="N1578" i="34"/>
  <c r="O1578" i="34"/>
  <c r="P1578" i="34"/>
  <c r="Q1578" i="34"/>
  <c r="R1578" i="34"/>
  <c r="S1578" i="34"/>
  <c r="T1578" i="34"/>
  <c r="U1578" i="34"/>
  <c r="V1578" i="34"/>
  <c r="W1578" i="34"/>
  <c r="X1578" i="34"/>
  <c r="Y1578" i="34"/>
  <c r="K1579" i="34"/>
  <c r="L1579" i="34"/>
  <c r="M1579" i="34"/>
  <c r="N1579" i="34"/>
  <c r="O1579" i="34"/>
  <c r="P1579" i="34"/>
  <c r="Q1579" i="34"/>
  <c r="R1579" i="34"/>
  <c r="S1579" i="34"/>
  <c r="T1579" i="34"/>
  <c r="U1579" i="34"/>
  <c r="V1579" i="34"/>
  <c r="W1579" i="34"/>
  <c r="X1579" i="34"/>
  <c r="Y1579" i="34"/>
  <c r="K1580" i="34"/>
  <c r="L1580" i="34"/>
  <c r="M1580" i="34"/>
  <c r="N1580" i="34"/>
  <c r="O1580" i="34"/>
  <c r="P1580" i="34"/>
  <c r="Q1580" i="34"/>
  <c r="R1580" i="34"/>
  <c r="S1580" i="34"/>
  <c r="T1580" i="34"/>
  <c r="U1580" i="34"/>
  <c r="V1580" i="34"/>
  <c r="W1580" i="34"/>
  <c r="X1580" i="34"/>
  <c r="Y1580" i="34"/>
  <c r="K1581" i="34"/>
  <c r="L1581" i="34"/>
  <c r="M1581" i="34"/>
  <c r="N1581" i="34"/>
  <c r="O1581" i="34"/>
  <c r="P1581" i="34"/>
  <c r="Q1581" i="34"/>
  <c r="R1581" i="34"/>
  <c r="S1581" i="34"/>
  <c r="T1581" i="34"/>
  <c r="U1581" i="34"/>
  <c r="V1581" i="34"/>
  <c r="W1581" i="34"/>
  <c r="X1581" i="34"/>
  <c r="Y1581" i="34"/>
  <c r="K1582" i="34"/>
  <c r="L1582" i="34"/>
  <c r="M1582" i="34"/>
  <c r="N1582" i="34"/>
  <c r="O1582" i="34"/>
  <c r="P1582" i="34"/>
  <c r="Q1582" i="34"/>
  <c r="R1582" i="34"/>
  <c r="S1582" i="34"/>
  <c r="T1582" i="34"/>
  <c r="U1582" i="34"/>
  <c r="V1582" i="34"/>
  <c r="W1582" i="34"/>
  <c r="X1582" i="34"/>
  <c r="Y1582" i="34"/>
  <c r="K1583" i="34"/>
  <c r="L1583" i="34"/>
  <c r="M1583" i="34"/>
  <c r="N1583" i="34"/>
  <c r="O1583" i="34"/>
  <c r="P1583" i="34"/>
  <c r="Q1583" i="34"/>
  <c r="R1583" i="34"/>
  <c r="S1583" i="34"/>
  <c r="T1583" i="34"/>
  <c r="U1583" i="34"/>
  <c r="V1583" i="34"/>
  <c r="W1583" i="34"/>
  <c r="X1583" i="34"/>
  <c r="Y1583" i="34"/>
  <c r="K1584" i="34"/>
  <c r="L1584" i="34"/>
  <c r="M1584" i="34"/>
  <c r="N1584" i="34"/>
  <c r="O1584" i="34"/>
  <c r="P1584" i="34"/>
  <c r="Q1584" i="34"/>
  <c r="R1584" i="34"/>
  <c r="S1584" i="34"/>
  <c r="T1584" i="34"/>
  <c r="U1584" i="34"/>
  <c r="V1584" i="34"/>
  <c r="W1584" i="34"/>
  <c r="X1584" i="34"/>
  <c r="Y1584" i="34"/>
  <c r="K1585" i="34"/>
  <c r="L1585" i="34"/>
  <c r="M1585" i="34"/>
  <c r="N1585" i="34"/>
  <c r="O1585" i="34"/>
  <c r="P1585" i="34"/>
  <c r="Q1585" i="34"/>
  <c r="R1585" i="34"/>
  <c r="S1585" i="34"/>
  <c r="T1585" i="34"/>
  <c r="U1585" i="34"/>
  <c r="V1585" i="34"/>
  <c r="W1585" i="34"/>
  <c r="X1585" i="34"/>
  <c r="Y1585" i="34"/>
  <c r="K1586" i="34"/>
  <c r="L1586" i="34"/>
  <c r="M1586" i="34"/>
  <c r="N1586" i="34"/>
  <c r="O1586" i="34"/>
  <c r="P1586" i="34"/>
  <c r="Q1586" i="34"/>
  <c r="R1586" i="34"/>
  <c r="S1586" i="34"/>
  <c r="T1586" i="34"/>
  <c r="U1586" i="34"/>
  <c r="V1586" i="34"/>
  <c r="W1586" i="34"/>
  <c r="X1586" i="34"/>
  <c r="Y1586" i="34"/>
  <c r="K1587" i="34"/>
  <c r="L1587" i="34"/>
  <c r="M1587" i="34"/>
  <c r="N1587" i="34"/>
  <c r="O1587" i="34"/>
  <c r="P1587" i="34"/>
  <c r="Q1587" i="34"/>
  <c r="R1587" i="34"/>
  <c r="S1587" i="34"/>
  <c r="T1587" i="34"/>
  <c r="U1587" i="34"/>
  <c r="V1587" i="34"/>
  <c r="W1587" i="34"/>
  <c r="X1587" i="34"/>
  <c r="Y1587" i="34"/>
  <c r="K1588" i="34"/>
  <c r="L1588" i="34"/>
  <c r="M1588" i="34"/>
  <c r="N1588" i="34"/>
  <c r="O1588" i="34"/>
  <c r="P1588" i="34"/>
  <c r="Q1588" i="34"/>
  <c r="R1588" i="34"/>
  <c r="S1588" i="34"/>
  <c r="T1588" i="34"/>
  <c r="U1588" i="34"/>
  <c r="V1588" i="34"/>
  <c r="W1588" i="34"/>
  <c r="X1588" i="34"/>
  <c r="Y1588" i="34"/>
  <c r="K1589" i="34"/>
  <c r="L1589" i="34"/>
  <c r="M1589" i="34"/>
  <c r="N1589" i="34"/>
  <c r="O1589" i="34"/>
  <c r="P1589" i="34"/>
  <c r="Q1589" i="34"/>
  <c r="R1589" i="34"/>
  <c r="S1589" i="34"/>
  <c r="T1589" i="34"/>
  <c r="U1589" i="34"/>
  <c r="V1589" i="34"/>
  <c r="W1589" i="34"/>
  <c r="X1589" i="34"/>
  <c r="Y1589" i="34"/>
  <c r="K1590" i="34"/>
  <c r="L1590" i="34"/>
  <c r="M1590" i="34"/>
  <c r="N1590" i="34"/>
  <c r="O1590" i="34"/>
  <c r="P1590" i="34"/>
  <c r="Q1590" i="34"/>
  <c r="R1590" i="34"/>
  <c r="S1590" i="34"/>
  <c r="T1590" i="34"/>
  <c r="U1590" i="34"/>
  <c r="V1590" i="34"/>
  <c r="W1590" i="34"/>
  <c r="X1590" i="34"/>
  <c r="Y1590" i="34"/>
  <c r="K1591" i="34"/>
  <c r="L1591" i="34"/>
  <c r="M1591" i="34"/>
  <c r="N1591" i="34"/>
  <c r="O1591" i="34"/>
  <c r="P1591" i="34"/>
  <c r="Q1591" i="34"/>
  <c r="R1591" i="34"/>
  <c r="S1591" i="34"/>
  <c r="T1591" i="34"/>
  <c r="U1591" i="34"/>
  <c r="V1591" i="34"/>
  <c r="W1591" i="34"/>
  <c r="X1591" i="34"/>
  <c r="Y1591" i="34"/>
  <c r="K1592" i="34"/>
  <c r="L1592" i="34"/>
  <c r="M1592" i="34"/>
  <c r="N1592" i="34"/>
  <c r="O1592" i="34"/>
  <c r="P1592" i="34"/>
  <c r="Q1592" i="34"/>
  <c r="R1592" i="34"/>
  <c r="S1592" i="34"/>
  <c r="T1592" i="34"/>
  <c r="U1592" i="34"/>
  <c r="V1592" i="34"/>
  <c r="W1592" i="34"/>
  <c r="X1592" i="34"/>
  <c r="Y1592" i="34"/>
  <c r="K1593" i="34"/>
  <c r="L1593" i="34"/>
  <c r="M1593" i="34"/>
  <c r="N1593" i="34"/>
  <c r="O1593" i="34"/>
  <c r="P1593" i="34"/>
  <c r="Q1593" i="34"/>
  <c r="R1593" i="34"/>
  <c r="S1593" i="34"/>
  <c r="T1593" i="34"/>
  <c r="U1593" i="34"/>
  <c r="V1593" i="34"/>
  <c r="W1593" i="34"/>
  <c r="X1593" i="34"/>
  <c r="Y1593" i="34"/>
  <c r="K1594" i="34"/>
  <c r="L1594" i="34"/>
  <c r="M1594" i="34"/>
  <c r="N1594" i="34"/>
  <c r="O1594" i="34"/>
  <c r="P1594" i="34"/>
  <c r="Q1594" i="34"/>
  <c r="R1594" i="34"/>
  <c r="S1594" i="34"/>
  <c r="T1594" i="34"/>
  <c r="U1594" i="34"/>
  <c r="V1594" i="34"/>
  <c r="W1594" i="34"/>
  <c r="X1594" i="34"/>
  <c r="Y1594" i="34"/>
  <c r="K1595" i="34"/>
  <c r="L1595" i="34"/>
  <c r="M1595" i="34"/>
  <c r="N1595" i="34"/>
  <c r="O1595" i="34"/>
  <c r="P1595" i="34"/>
  <c r="Q1595" i="34"/>
  <c r="R1595" i="34"/>
  <c r="S1595" i="34"/>
  <c r="T1595" i="34"/>
  <c r="U1595" i="34"/>
  <c r="V1595" i="34"/>
  <c r="W1595" i="34"/>
  <c r="X1595" i="34"/>
  <c r="Y1595" i="34"/>
  <c r="K1596" i="34"/>
  <c r="L1596" i="34"/>
  <c r="M1596" i="34"/>
  <c r="N1596" i="34"/>
  <c r="O1596" i="34"/>
  <c r="P1596" i="34"/>
  <c r="Q1596" i="34"/>
  <c r="R1596" i="34"/>
  <c r="S1596" i="34"/>
  <c r="T1596" i="34"/>
  <c r="U1596" i="34"/>
  <c r="V1596" i="34"/>
  <c r="W1596" i="34"/>
  <c r="X1596" i="34"/>
  <c r="Y1596" i="34"/>
  <c r="K1597" i="34"/>
  <c r="L1597" i="34"/>
  <c r="M1597" i="34"/>
  <c r="N1597" i="34"/>
  <c r="O1597" i="34"/>
  <c r="P1597" i="34"/>
  <c r="Q1597" i="34"/>
  <c r="R1597" i="34"/>
  <c r="S1597" i="34"/>
  <c r="T1597" i="34"/>
  <c r="U1597" i="34"/>
  <c r="V1597" i="34"/>
  <c r="W1597" i="34"/>
  <c r="X1597" i="34"/>
  <c r="Y1597" i="34"/>
  <c r="K1598" i="34"/>
  <c r="L1598" i="34"/>
  <c r="M1598" i="34"/>
  <c r="N1598" i="34"/>
  <c r="O1598" i="34"/>
  <c r="P1598" i="34"/>
  <c r="Q1598" i="34"/>
  <c r="R1598" i="34"/>
  <c r="S1598" i="34"/>
  <c r="T1598" i="34"/>
  <c r="U1598" i="34"/>
  <c r="V1598" i="34"/>
  <c r="W1598" i="34"/>
  <c r="X1598" i="34"/>
  <c r="Y1598" i="34"/>
  <c r="K1599" i="34"/>
  <c r="L1599" i="34"/>
  <c r="M1599" i="34"/>
  <c r="N1599" i="34"/>
  <c r="O1599" i="34"/>
  <c r="P1599" i="34"/>
  <c r="Q1599" i="34"/>
  <c r="R1599" i="34"/>
  <c r="S1599" i="34"/>
  <c r="T1599" i="34"/>
  <c r="U1599" i="34"/>
  <c r="V1599" i="34"/>
  <c r="W1599" i="34"/>
  <c r="X1599" i="34"/>
  <c r="Y1599" i="34"/>
  <c r="K1600" i="34"/>
  <c r="L1600" i="34"/>
  <c r="M1600" i="34"/>
  <c r="N1600" i="34"/>
  <c r="O1600" i="34"/>
  <c r="P1600" i="34"/>
  <c r="Q1600" i="34"/>
  <c r="R1600" i="34"/>
  <c r="S1600" i="34"/>
  <c r="T1600" i="34"/>
  <c r="U1600" i="34"/>
  <c r="V1600" i="34"/>
  <c r="W1600" i="34"/>
  <c r="X1600" i="34"/>
  <c r="Y1600" i="34"/>
  <c r="K1601" i="34"/>
  <c r="L1601" i="34"/>
  <c r="M1601" i="34"/>
  <c r="N1601" i="34"/>
  <c r="O1601" i="34"/>
  <c r="P1601" i="34"/>
  <c r="Q1601" i="34"/>
  <c r="R1601" i="34"/>
  <c r="S1601" i="34"/>
  <c r="T1601" i="34"/>
  <c r="U1601" i="34"/>
  <c r="V1601" i="34"/>
  <c r="W1601" i="34"/>
  <c r="X1601" i="34"/>
  <c r="Y1601" i="34"/>
  <c r="K1602" i="34"/>
  <c r="L1602" i="34"/>
  <c r="M1602" i="34"/>
  <c r="N1602" i="34"/>
  <c r="O1602" i="34"/>
  <c r="P1602" i="34"/>
  <c r="Q1602" i="34"/>
  <c r="R1602" i="34"/>
  <c r="S1602" i="34"/>
  <c r="T1602" i="34"/>
  <c r="U1602" i="34"/>
  <c r="V1602" i="34"/>
  <c r="W1602" i="34"/>
  <c r="X1602" i="34"/>
  <c r="Y1602" i="34"/>
  <c r="K1603" i="34"/>
  <c r="L1603" i="34"/>
  <c r="M1603" i="34"/>
  <c r="N1603" i="34"/>
  <c r="O1603" i="34"/>
  <c r="P1603" i="34"/>
  <c r="Q1603" i="34"/>
  <c r="R1603" i="34"/>
  <c r="S1603" i="34"/>
  <c r="T1603" i="34"/>
  <c r="U1603" i="34"/>
  <c r="V1603" i="34"/>
  <c r="W1603" i="34"/>
  <c r="X1603" i="34"/>
  <c r="Y1603" i="34"/>
  <c r="K1604" i="34"/>
  <c r="L1604" i="34"/>
  <c r="M1604" i="34"/>
  <c r="N1604" i="34"/>
  <c r="O1604" i="34"/>
  <c r="P1604" i="34"/>
  <c r="Q1604" i="34"/>
  <c r="R1604" i="34"/>
  <c r="S1604" i="34"/>
  <c r="T1604" i="34"/>
  <c r="U1604" i="34"/>
  <c r="V1604" i="34"/>
  <c r="W1604" i="34"/>
  <c r="X1604" i="34"/>
  <c r="Y1604" i="34"/>
  <c r="K1605" i="34"/>
  <c r="L1605" i="34"/>
  <c r="M1605" i="34"/>
  <c r="N1605" i="34"/>
  <c r="O1605" i="34"/>
  <c r="P1605" i="34"/>
  <c r="Q1605" i="34"/>
  <c r="R1605" i="34"/>
  <c r="S1605" i="34"/>
  <c r="T1605" i="34"/>
  <c r="U1605" i="34"/>
  <c r="V1605" i="34"/>
  <c r="W1605" i="34"/>
  <c r="X1605" i="34"/>
  <c r="Y1605" i="34"/>
  <c r="K1606" i="34"/>
  <c r="L1606" i="34"/>
  <c r="M1606" i="34"/>
  <c r="N1606" i="34"/>
  <c r="O1606" i="34"/>
  <c r="P1606" i="34"/>
  <c r="Q1606" i="34"/>
  <c r="R1606" i="34"/>
  <c r="S1606" i="34"/>
  <c r="T1606" i="34"/>
  <c r="U1606" i="34"/>
  <c r="V1606" i="34"/>
  <c r="W1606" i="34"/>
  <c r="X1606" i="34"/>
  <c r="Y1606" i="34"/>
  <c r="K1607" i="34"/>
  <c r="L1607" i="34"/>
  <c r="M1607" i="34"/>
  <c r="N1607" i="34"/>
  <c r="O1607" i="34"/>
  <c r="P1607" i="34"/>
  <c r="Q1607" i="34"/>
  <c r="R1607" i="34"/>
  <c r="S1607" i="34"/>
  <c r="T1607" i="34"/>
  <c r="U1607" i="34"/>
  <c r="V1607" i="34"/>
  <c r="W1607" i="34"/>
  <c r="X1607" i="34"/>
  <c r="Y1607" i="34"/>
  <c r="K1608" i="34"/>
  <c r="L1608" i="34"/>
  <c r="M1608" i="34"/>
  <c r="N1608" i="34"/>
  <c r="O1608" i="34"/>
  <c r="P1608" i="34"/>
  <c r="Q1608" i="34"/>
  <c r="R1608" i="34"/>
  <c r="S1608" i="34"/>
  <c r="T1608" i="34"/>
  <c r="U1608" i="34"/>
  <c r="V1608" i="34"/>
  <c r="W1608" i="34"/>
  <c r="X1608" i="34"/>
  <c r="Y1608" i="34"/>
  <c r="K1609" i="34"/>
  <c r="L1609" i="34"/>
  <c r="M1609" i="34"/>
  <c r="N1609" i="34"/>
  <c r="O1609" i="34"/>
  <c r="P1609" i="34"/>
  <c r="Q1609" i="34"/>
  <c r="R1609" i="34"/>
  <c r="S1609" i="34"/>
  <c r="T1609" i="34"/>
  <c r="U1609" i="34"/>
  <c r="V1609" i="34"/>
  <c r="W1609" i="34"/>
  <c r="X1609" i="34"/>
  <c r="Y1609" i="34"/>
  <c r="K1610" i="34"/>
  <c r="L1610" i="34"/>
  <c r="M1610" i="34"/>
  <c r="N1610" i="34"/>
  <c r="O1610" i="34"/>
  <c r="P1610" i="34"/>
  <c r="Q1610" i="34"/>
  <c r="R1610" i="34"/>
  <c r="S1610" i="34"/>
  <c r="T1610" i="34"/>
  <c r="U1610" i="34"/>
  <c r="V1610" i="34"/>
  <c r="W1610" i="34"/>
  <c r="X1610" i="34"/>
  <c r="Y1610" i="34"/>
  <c r="K1611" i="34"/>
  <c r="L1611" i="34"/>
  <c r="M1611" i="34"/>
  <c r="N1611" i="34"/>
  <c r="O1611" i="34"/>
  <c r="P1611" i="34"/>
  <c r="Q1611" i="34"/>
  <c r="R1611" i="34"/>
  <c r="S1611" i="34"/>
  <c r="T1611" i="34"/>
  <c r="U1611" i="34"/>
  <c r="V1611" i="34"/>
  <c r="W1611" i="34"/>
  <c r="X1611" i="34"/>
  <c r="Y1611" i="34"/>
  <c r="K1612" i="34"/>
  <c r="L1612" i="34"/>
  <c r="M1612" i="34"/>
  <c r="N1612" i="34"/>
  <c r="O1612" i="34"/>
  <c r="P1612" i="34"/>
  <c r="Q1612" i="34"/>
  <c r="R1612" i="34"/>
  <c r="S1612" i="34"/>
  <c r="T1612" i="34"/>
  <c r="U1612" i="34"/>
  <c r="V1612" i="34"/>
  <c r="W1612" i="34"/>
  <c r="X1612" i="34"/>
  <c r="Y1612" i="34"/>
  <c r="K1613" i="34"/>
  <c r="L1613" i="34"/>
  <c r="M1613" i="34"/>
  <c r="N1613" i="34"/>
  <c r="O1613" i="34"/>
  <c r="P1613" i="34"/>
  <c r="Q1613" i="34"/>
  <c r="R1613" i="34"/>
  <c r="S1613" i="34"/>
  <c r="T1613" i="34"/>
  <c r="U1613" i="34"/>
  <c r="V1613" i="34"/>
  <c r="W1613" i="34"/>
  <c r="X1613" i="34"/>
  <c r="Y1613" i="34"/>
  <c r="K1614" i="34"/>
  <c r="L1614" i="34"/>
  <c r="M1614" i="34"/>
  <c r="N1614" i="34"/>
  <c r="O1614" i="34"/>
  <c r="P1614" i="34"/>
  <c r="Q1614" i="34"/>
  <c r="R1614" i="34"/>
  <c r="S1614" i="34"/>
  <c r="T1614" i="34"/>
  <c r="U1614" i="34"/>
  <c r="V1614" i="34"/>
  <c r="W1614" i="34"/>
  <c r="X1614" i="34"/>
  <c r="Y1614" i="34"/>
  <c r="K1615" i="34"/>
  <c r="L1615" i="34"/>
  <c r="M1615" i="34"/>
  <c r="N1615" i="34"/>
  <c r="O1615" i="34"/>
  <c r="P1615" i="34"/>
  <c r="Q1615" i="34"/>
  <c r="R1615" i="34"/>
  <c r="S1615" i="34"/>
  <c r="T1615" i="34"/>
  <c r="U1615" i="34"/>
  <c r="V1615" i="34"/>
  <c r="W1615" i="34"/>
  <c r="X1615" i="34"/>
  <c r="Y1615" i="34"/>
  <c r="K1616" i="34"/>
  <c r="L1616" i="34"/>
  <c r="M1616" i="34"/>
  <c r="N1616" i="34"/>
  <c r="O1616" i="34"/>
  <c r="P1616" i="34"/>
  <c r="Q1616" i="34"/>
  <c r="R1616" i="34"/>
  <c r="S1616" i="34"/>
  <c r="T1616" i="34"/>
  <c r="U1616" i="34"/>
  <c r="V1616" i="34"/>
  <c r="W1616" i="34"/>
  <c r="X1616" i="34"/>
  <c r="Y1616" i="34"/>
  <c r="K1617" i="34"/>
  <c r="L1617" i="34"/>
  <c r="M1617" i="34"/>
  <c r="N1617" i="34"/>
  <c r="O1617" i="34"/>
  <c r="P1617" i="34"/>
  <c r="Q1617" i="34"/>
  <c r="R1617" i="34"/>
  <c r="S1617" i="34"/>
  <c r="T1617" i="34"/>
  <c r="U1617" i="34"/>
  <c r="V1617" i="34"/>
  <c r="W1617" i="34"/>
  <c r="X1617" i="34"/>
  <c r="Y1617" i="34"/>
  <c r="K1618" i="34"/>
  <c r="L1618" i="34"/>
  <c r="M1618" i="34"/>
  <c r="N1618" i="34"/>
  <c r="O1618" i="34"/>
  <c r="P1618" i="34"/>
  <c r="Q1618" i="34"/>
  <c r="R1618" i="34"/>
  <c r="S1618" i="34"/>
  <c r="T1618" i="34"/>
  <c r="U1618" i="34"/>
  <c r="V1618" i="34"/>
  <c r="W1618" i="34"/>
  <c r="X1618" i="34"/>
  <c r="Y1618" i="34"/>
  <c r="K1619" i="34"/>
  <c r="L1619" i="34"/>
  <c r="M1619" i="34"/>
  <c r="N1619" i="34"/>
  <c r="O1619" i="34"/>
  <c r="P1619" i="34"/>
  <c r="Q1619" i="34"/>
  <c r="R1619" i="34"/>
  <c r="S1619" i="34"/>
  <c r="T1619" i="34"/>
  <c r="U1619" i="34"/>
  <c r="V1619" i="34"/>
  <c r="W1619" i="34"/>
  <c r="X1619" i="34"/>
  <c r="Y1619" i="34"/>
  <c r="K1620" i="34"/>
  <c r="L1620" i="34"/>
  <c r="M1620" i="34"/>
  <c r="N1620" i="34"/>
  <c r="O1620" i="34"/>
  <c r="P1620" i="34"/>
  <c r="Q1620" i="34"/>
  <c r="R1620" i="34"/>
  <c r="S1620" i="34"/>
  <c r="T1620" i="34"/>
  <c r="U1620" i="34"/>
  <c r="V1620" i="34"/>
  <c r="W1620" i="34"/>
  <c r="X1620" i="34"/>
  <c r="Y1620" i="34"/>
  <c r="K1621" i="34"/>
  <c r="L1621" i="34"/>
  <c r="M1621" i="34"/>
  <c r="N1621" i="34"/>
  <c r="O1621" i="34"/>
  <c r="P1621" i="34"/>
  <c r="Q1621" i="34"/>
  <c r="R1621" i="34"/>
  <c r="S1621" i="34"/>
  <c r="T1621" i="34"/>
  <c r="U1621" i="34"/>
  <c r="V1621" i="34"/>
  <c r="W1621" i="34"/>
  <c r="X1621" i="34"/>
  <c r="Y1621" i="34"/>
  <c r="K1622" i="34"/>
  <c r="L1622" i="34"/>
  <c r="M1622" i="34"/>
  <c r="N1622" i="34"/>
  <c r="O1622" i="34"/>
  <c r="P1622" i="34"/>
  <c r="Q1622" i="34"/>
  <c r="R1622" i="34"/>
  <c r="S1622" i="34"/>
  <c r="T1622" i="34"/>
  <c r="U1622" i="34"/>
  <c r="V1622" i="34"/>
  <c r="W1622" i="34"/>
  <c r="X1622" i="34"/>
  <c r="Y1622" i="34"/>
  <c r="K1623" i="34"/>
  <c r="L1623" i="34"/>
  <c r="M1623" i="34"/>
  <c r="N1623" i="34"/>
  <c r="O1623" i="34"/>
  <c r="P1623" i="34"/>
  <c r="Q1623" i="34"/>
  <c r="R1623" i="34"/>
  <c r="S1623" i="34"/>
  <c r="T1623" i="34"/>
  <c r="U1623" i="34"/>
  <c r="V1623" i="34"/>
  <c r="W1623" i="34"/>
  <c r="X1623" i="34"/>
  <c r="Y1623" i="34"/>
  <c r="K1624" i="34"/>
  <c r="L1624" i="34"/>
  <c r="M1624" i="34"/>
  <c r="N1624" i="34"/>
  <c r="O1624" i="34"/>
  <c r="P1624" i="34"/>
  <c r="Q1624" i="34"/>
  <c r="R1624" i="34"/>
  <c r="S1624" i="34"/>
  <c r="T1624" i="34"/>
  <c r="U1624" i="34"/>
  <c r="V1624" i="34"/>
  <c r="W1624" i="34"/>
  <c r="X1624" i="34"/>
  <c r="Y1624" i="34"/>
  <c r="K1625" i="34"/>
  <c r="L1625" i="34"/>
  <c r="M1625" i="34"/>
  <c r="N1625" i="34"/>
  <c r="O1625" i="34"/>
  <c r="P1625" i="34"/>
  <c r="Q1625" i="34"/>
  <c r="R1625" i="34"/>
  <c r="S1625" i="34"/>
  <c r="T1625" i="34"/>
  <c r="U1625" i="34"/>
  <c r="V1625" i="34"/>
  <c r="W1625" i="34"/>
  <c r="X1625" i="34"/>
  <c r="Y1625" i="34"/>
  <c r="K1626" i="34"/>
  <c r="L1626" i="34"/>
  <c r="M1626" i="34"/>
  <c r="N1626" i="34"/>
  <c r="O1626" i="34"/>
  <c r="P1626" i="34"/>
  <c r="Q1626" i="34"/>
  <c r="R1626" i="34"/>
  <c r="S1626" i="34"/>
  <c r="T1626" i="34"/>
  <c r="U1626" i="34"/>
  <c r="V1626" i="34"/>
  <c r="W1626" i="34"/>
  <c r="X1626" i="34"/>
  <c r="Y1626" i="34"/>
  <c r="K1627" i="34"/>
  <c r="L1627" i="34"/>
  <c r="M1627" i="34"/>
  <c r="N1627" i="34"/>
  <c r="O1627" i="34"/>
  <c r="P1627" i="34"/>
  <c r="Q1627" i="34"/>
  <c r="R1627" i="34"/>
  <c r="S1627" i="34"/>
  <c r="T1627" i="34"/>
  <c r="U1627" i="34"/>
  <c r="V1627" i="34"/>
  <c r="W1627" i="34"/>
  <c r="X1627" i="34"/>
  <c r="Y1627" i="34"/>
  <c r="K1628" i="34"/>
  <c r="L1628" i="34"/>
  <c r="M1628" i="34"/>
  <c r="N1628" i="34"/>
  <c r="O1628" i="34"/>
  <c r="P1628" i="34"/>
  <c r="Q1628" i="34"/>
  <c r="R1628" i="34"/>
  <c r="S1628" i="34"/>
  <c r="T1628" i="34"/>
  <c r="U1628" i="34"/>
  <c r="V1628" i="34"/>
  <c r="W1628" i="34"/>
  <c r="X1628" i="34"/>
  <c r="Y1628" i="34"/>
  <c r="K1629" i="34"/>
  <c r="L1629" i="34"/>
  <c r="M1629" i="34"/>
  <c r="N1629" i="34"/>
  <c r="O1629" i="34"/>
  <c r="P1629" i="34"/>
  <c r="Q1629" i="34"/>
  <c r="R1629" i="34"/>
  <c r="S1629" i="34"/>
  <c r="T1629" i="34"/>
  <c r="U1629" i="34"/>
  <c r="V1629" i="34"/>
  <c r="W1629" i="34"/>
  <c r="X1629" i="34"/>
  <c r="Y1629" i="34"/>
  <c r="K1630" i="34"/>
  <c r="L1630" i="34"/>
  <c r="M1630" i="34"/>
  <c r="N1630" i="34"/>
  <c r="O1630" i="34"/>
  <c r="P1630" i="34"/>
  <c r="Q1630" i="34"/>
  <c r="R1630" i="34"/>
  <c r="S1630" i="34"/>
  <c r="T1630" i="34"/>
  <c r="U1630" i="34"/>
  <c r="V1630" i="34"/>
  <c r="W1630" i="34"/>
  <c r="X1630" i="34"/>
  <c r="Y1630" i="34"/>
  <c r="K1631" i="34"/>
  <c r="L1631" i="34"/>
  <c r="M1631" i="34"/>
  <c r="N1631" i="34"/>
  <c r="O1631" i="34"/>
  <c r="P1631" i="34"/>
  <c r="Q1631" i="34"/>
  <c r="R1631" i="34"/>
  <c r="S1631" i="34"/>
  <c r="T1631" i="34"/>
  <c r="U1631" i="34"/>
  <c r="V1631" i="34"/>
  <c r="W1631" i="34"/>
  <c r="X1631" i="34"/>
  <c r="Y1631" i="34"/>
  <c r="K1632" i="34"/>
  <c r="L1632" i="34"/>
  <c r="M1632" i="34"/>
  <c r="N1632" i="34"/>
  <c r="O1632" i="34"/>
  <c r="P1632" i="34"/>
  <c r="Q1632" i="34"/>
  <c r="R1632" i="34"/>
  <c r="S1632" i="34"/>
  <c r="T1632" i="34"/>
  <c r="U1632" i="34"/>
  <c r="V1632" i="34"/>
  <c r="W1632" i="34"/>
  <c r="X1632" i="34"/>
  <c r="Y1632" i="34"/>
  <c r="K1633" i="34"/>
  <c r="L1633" i="34"/>
  <c r="M1633" i="34"/>
  <c r="N1633" i="34"/>
  <c r="O1633" i="34"/>
  <c r="P1633" i="34"/>
  <c r="Q1633" i="34"/>
  <c r="R1633" i="34"/>
  <c r="S1633" i="34"/>
  <c r="T1633" i="34"/>
  <c r="U1633" i="34"/>
  <c r="V1633" i="34"/>
  <c r="W1633" i="34"/>
  <c r="X1633" i="34"/>
  <c r="Y1633" i="34"/>
  <c r="K1634" i="34"/>
  <c r="L1634" i="34"/>
  <c r="M1634" i="34"/>
  <c r="N1634" i="34"/>
  <c r="O1634" i="34"/>
  <c r="P1634" i="34"/>
  <c r="Q1634" i="34"/>
  <c r="R1634" i="34"/>
  <c r="S1634" i="34"/>
  <c r="T1634" i="34"/>
  <c r="U1634" i="34"/>
  <c r="V1634" i="34"/>
  <c r="W1634" i="34"/>
  <c r="X1634" i="34"/>
  <c r="Y1634" i="34"/>
  <c r="K1635" i="34"/>
  <c r="L1635" i="34"/>
  <c r="M1635" i="34"/>
  <c r="N1635" i="34"/>
  <c r="O1635" i="34"/>
  <c r="P1635" i="34"/>
  <c r="Q1635" i="34"/>
  <c r="R1635" i="34"/>
  <c r="S1635" i="34"/>
  <c r="T1635" i="34"/>
  <c r="U1635" i="34"/>
  <c r="V1635" i="34"/>
  <c r="W1635" i="34"/>
  <c r="X1635" i="34"/>
  <c r="Y1635" i="34"/>
  <c r="K1636" i="34"/>
  <c r="L1636" i="34"/>
  <c r="M1636" i="34"/>
  <c r="N1636" i="34"/>
  <c r="O1636" i="34"/>
  <c r="P1636" i="34"/>
  <c r="Q1636" i="34"/>
  <c r="R1636" i="34"/>
  <c r="S1636" i="34"/>
  <c r="T1636" i="34"/>
  <c r="U1636" i="34"/>
  <c r="V1636" i="34"/>
  <c r="W1636" i="34"/>
  <c r="X1636" i="34"/>
  <c r="Y1636" i="34"/>
  <c r="K1637" i="34"/>
  <c r="L1637" i="34"/>
  <c r="M1637" i="34"/>
  <c r="N1637" i="34"/>
  <c r="O1637" i="34"/>
  <c r="P1637" i="34"/>
  <c r="Q1637" i="34"/>
  <c r="R1637" i="34"/>
  <c r="S1637" i="34"/>
  <c r="T1637" i="34"/>
  <c r="U1637" i="34"/>
  <c r="V1637" i="34"/>
  <c r="W1637" i="34"/>
  <c r="X1637" i="34"/>
  <c r="Y1637" i="34"/>
  <c r="K1638" i="34"/>
  <c r="L1638" i="34"/>
  <c r="M1638" i="34"/>
  <c r="N1638" i="34"/>
  <c r="O1638" i="34"/>
  <c r="P1638" i="34"/>
  <c r="Q1638" i="34"/>
  <c r="R1638" i="34"/>
  <c r="S1638" i="34"/>
  <c r="T1638" i="34"/>
  <c r="U1638" i="34"/>
  <c r="V1638" i="34"/>
  <c r="W1638" i="34"/>
  <c r="X1638" i="34"/>
  <c r="Y1638" i="34"/>
  <c r="K1639" i="34"/>
  <c r="L1639" i="34"/>
  <c r="M1639" i="34"/>
  <c r="N1639" i="34"/>
  <c r="O1639" i="34"/>
  <c r="P1639" i="34"/>
  <c r="Q1639" i="34"/>
  <c r="R1639" i="34"/>
  <c r="S1639" i="34"/>
  <c r="T1639" i="34"/>
  <c r="U1639" i="34"/>
  <c r="V1639" i="34"/>
  <c r="W1639" i="34"/>
  <c r="X1639" i="34"/>
  <c r="Y1639" i="34"/>
  <c r="K1640" i="34"/>
  <c r="L1640" i="34"/>
  <c r="M1640" i="34"/>
  <c r="N1640" i="34"/>
  <c r="O1640" i="34"/>
  <c r="P1640" i="34"/>
  <c r="Q1640" i="34"/>
  <c r="R1640" i="34"/>
  <c r="S1640" i="34"/>
  <c r="T1640" i="34"/>
  <c r="U1640" i="34"/>
  <c r="V1640" i="34"/>
  <c r="W1640" i="34"/>
  <c r="X1640" i="34"/>
  <c r="Y1640" i="34"/>
  <c r="K1641" i="34"/>
  <c r="L1641" i="34"/>
  <c r="M1641" i="34"/>
  <c r="N1641" i="34"/>
  <c r="O1641" i="34"/>
  <c r="P1641" i="34"/>
  <c r="Q1641" i="34"/>
  <c r="R1641" i="34"/>
  <c r="S1641" i="34"/>
  <c r="T1641" i="34"/>
  <c r="U1641" i="34"/>
  <c r="V1641" i="34"/>
  <c r="W1641" i="34"/>
  <c r="X1641" i="34"/>
  <c r="Y1641" i="34"/>
  <c r="K1642" i="34"/>
  <c r="L1642" i="34"/>
  <c r="M1642" i="34"/>
  <c r="N1642" i="34"/>
  <c r="O1642" i="34"/>
  <c r="P1642" i="34"/>
  <c r="Q1642" i="34"/>
  <c r="R1642" i="34"/>
  <c r="S1642" i="34"/>
  <c r="T1642" i="34"/>
  <c r="U1642" i="34"/>
  <c r="V1642" i="34"/>
  <c r="W1642" i="34"/>
  <c r="X1642" i="34"/>
  <c r="Y1642" i="34"/>
  <c r="K1643" i="34"/>
  <c r="L1643" i="34"/>
  <c r="M1643" i="34"/>
  <c r="N1643" i="34"/>
  <c r="O1643" i="34"/>
  <c r="P1643" i="34"/>
  <c r="Q1643" i="34"/>
  <c r="R1643" i="34"/>
  <c r="S1643" i="34"/>
  <c r="T1643" i="34"/>
  <c r="U1643" i="34"/>
  <c r="V1643" i="34"/>
  <c r="W1643" i="34"/>
  <c r="X1643" i="34"/>
  <c r="Y1643" i="34"/>
  <c r="K1644" i="34"/>
  <c r="L1644" i="34"/>
  <c r="M1644" i="34"/>
  <c r="N1644" i="34"/>
  <c r="O1644" i="34"/>
  <c r="P1644" i="34"/>
  <c r="Q1644" i="34"/>
  <c r="R1644" i="34"/>
  <c r="S1644" i="34"/>
  <c r="T1644" i="34"/>
  <c r="U1644" i="34"/>
  <c r="V1644" i="34"/>
  <c r="W1644" i="34"/>
  <c r="X1644" i="34"/>
  <c r="Y1644" i="34"/>
  <c r="K1645" i="34"/>
  <c r="L1645" i="34"/>
  <c r="M1645" i="34"/>
  <c r="N1645" i="34"/>
  <c r="O1645" i="34"/>
  <c r="P1645" i="34"/>
  <c r="Q1645" i="34"/>
  <c r="R1645" i="34"/>
  <c r="S1645" i="34"/>
  <c r="T1645" i="34"/>
  <c r="U1645" i="34"/>
  <c r="V1645" i="34"/>
  <c r="W1645" i="34"/>
  <c r="X1645" i="34"/>
  <c r="Y1645" i="34"/>
  <c r="K1646" i="34"/>
  <c r="L1646" i="34"/>
  <c r="M1646" i="34"/>
  <c r="N1646" i="34"/>
  <c r="O1646" i="34"/>
  <c r="P1646" i="34"/>
  <c r="Q1646" i="34"/>
  <c r="R1646" i="34"/>
  <c r="S1646" i="34"/>
  <c r="T1646" i="34"/>
  <c r="U1646" i="34"/>
  <c r="V1646" i="34"/>
  <c r="W1646" i="34"/>
  <c r="X1646" i="34"/>
  <c r="Y1646" i="34"/>
  <c r="K1647" i="34"/>
  <c r="L1647" i="34"/>
  <c r="M1647" i="34"/>
  <c r="N1647" i="34"/>
  <c r="O1647" i="34"/>
  <c r="P1647" i="34"/>
  <c r="Q1647" i="34"/>
  <c r="R1647" i="34"/>
  <c r="S1647" i="34"/>
  <c r="T1647" i="34"/>
  <c r="U1647" i="34"/>
  <c r="V1647" i="34"/>
  <c r="W1647" i="34"/>
  <c r="X1647" i="34"/>
  <c r="Y1647" i="34"/>
  <c r="K1648" i="34"/>
  <c r="L1648" i="34"/>
  <c r="M1648" i="34"/>
  <c r="N1648" i="34"/>
  <c r="O1648" i="34"/>
  <c r="P1648" i="34"/>
  <c r="Q1648" i="34"/>
  <c r="R1648" i="34"/>
  <c r="S1648" i="34"/>
  <c r="T1648" i="34"/>
  <c r="U1648" i="34"/>
  <c r="V1648" i="34"/>
  <c r="W1648" i="34"/>
  <c r="X1648" i="34"/>
  <c r="Y1648" i="34"/>
  <c r="K1649" i="34"/>
  <c r="L1649" i="34"/>
  <c r="M1649" i="34"/>
  <c r="N1649" i="34"/>
  <c r="O1649" i="34"/>
  <c r="P1649" i="34"/>
  <c r="Q1649" i="34"/>
  <c r="R1649" i="34"/>
  <c r="S1649" i="34"/>
  <c r="T1649" i="34"/>
  <c r="U1649" i="34"/>
  <c r="V1649" i="34"/>
  <c r="W1649" i="34"/>
  <c r="X1649" i="34"/>
  <c r="Y1649" i="34"/>
  <c r="K1650" i="34"/>
  <c r="L1650" i="34"/>
  <c r="M1650" i="34"/>
  <c r="N1650" i="34"/>
  <c r="O1650" i="34"/>
  <c r="P1650" i="34"/>
  <c r="Q1650" i="34"/>
  <c r="R1650" i="34"/>
  <c r="S1650" i="34"/>
  <c r="T1650" i="34"/>
  <c r="U1650" i="34"/>
  <c r="V1650" i="34"/>
  <c r="W1650" i="34"/>
  <c r="X1650" i="34"/>
  <c r="Y1650" i="34"/>
  <c r="K1651" i="34"/>
  <c r="L1651" i="34"/>
  <c r="M1651" i="34"/>
  <c r="N1651" i="34"/>
  <c r="O1651" i="34"/>
  <c r="P1651" i="34"/>
  <c r="Q1651" i="34"/>
  <c r="R1651" i="34"/>
  <c r="S1651" i="34"/>
  <c r="T1651" i="34"/>
  <c r="U1651" i="34"/>
  <c r="V1651" i="34"/>
  <c r="W1651" i="34"/>
  <c r="X1651" i="34"/>
  <c r="Y1651" i="34"/>
  <c r="K1652" i="34"/>
  <c r="L1652" i="34"/>
  <c r="M1652" i="34"/>
  <c r="N1652" i="34"/>
  <c r="O1652" i="34"/>
  <c r="P1652" i="34"/>
  <c r="Q1652" i="34"/>
  <c r="R1652" i="34"/>
  <c r="S1652" i="34"/>
  <c r="T1652" i="34"/>
  <c r="U1652" i="34"/>
  <c r="V1652" i="34"/>
  <c r="W1652" i="34"/>
  <c r="X1652" i="34"/>
  <c r="Y1652" i="34"/>
  <c r="K1653" i="34"/>
  <c r="L1653" i="34"/>
  <c r="M1653" i="34"/>
  <c r="N1653" i="34"/>
  <c r="O1653" i="34"/>
  <c r="P1653" i="34"/>
  <c r="Q1653" i="34"/>
  <c r="R1653" i="34"/>
  <c r="S1653" i="34"/>
  <c r="T1653" i="34"/>
  <c r="U1653" i="34"/>
  <c r="V1653" i="34"/>
  <c r="W1653" i="34"/>
  <c r="X1653" i="34"/>
  <c r="Y1653" i="34"/>
  <c r="K1654" i="34"/>
  <c r="L1654" i="34"/>
  <c r="M1654" i="34"/>
  <c r="N1654" i="34"/>
  <c r="O1654" i="34"/>
  <c r="P1654" i="34"/>
  <c r="Q1654" i="34"/>
  <c r="R1654" i="34"/>
  <c r="S1654" i="34"/>
  <c r="T1654" i="34"/>
  <c r="U1654" i="34"/>
  <c r="V1654" i="34"/>
  <c r="W1654" i="34"/>
  <c r="X1654" i="34"/>
  <c r="Y1654" i="34"/>
  <c r="K1655" i="34"/>
  <c r="L1655" i="34"/>
  <c r="M1655" i="34"/>
  <c r="N1655" i="34"/>
  <c r="O1655" i="34"/>
  <c r="P1655" i="34"/>
  <c r="Q1655" i="34"/>
  <c r="R1655" i="34"/>
  <c r="S1655" i="34"/>
  <c r="T1655" i="34"/>
  <c r="U1655" i="34"/>
  <c r="V1655" i="34"/>
  <c r="W1655" i="34"/>
  <c r="X1655" i="34"/>
  <c r="Y1655" i="34"/>
  <c r="K1656" i="34"/>
  <c r="L1656" i="34"/>
  <c r="M1656" i="34"/>
  <c r="N1656" i="34"/>
  <c r="O1656" i="34"/>
  <c r="P1656" i="34"/>
  <c r="Q1656" i="34"/>
  <c r="R1656" i="34"/>
  <c r="S1656" i="34"/>
  <c r="T1656" i="34"/>
  <c r="U1656" i="34"/>
  <c r="V1656" i="34"/>
  <c r="W1656" i="34"/>
  <c r="X1656" i="34"/>
  <c r="Y1656" i="34"/>
  <c r="K1657" i="34"/>
  <c r="L1657" i="34"/>
  <c r="M1657" i="34"/>
  <c r="N1657" i="34"/>
  <c r="O1657" i="34"/>
  <c r="P1657" i="34"/>
  <c r="Q1657" i="34"/>
  <c r="R1657" i="34"/>
  <c r="S1657" i="34"/>
  <c r="T1657" i="34"/>
  <c r="U1657" i="34"/>
  <c r="V1657" i="34"/>
  <c r="W1657" i="34"/>
  <c r="X1657" i="34"/>
  <c r="Y1657" i="34"/>
  <c r="K1658" i="34"/>
  <c r="L1658" i="34"/>
  <c r="M1658" i="34"/>
  <c r="N1658" i="34"/>
  <c r="O1658" i="34"/>
  <c r="P1658" i="34"/>
  <c r="Q1658" i="34"/>
  <c r="R1658" i="34"/>
  <c r="S1658" i="34"/>
  <c r="T1658" i="34"/>
  <c r="U1658" i="34"/>
  <c r="V1658" i="34"/>
  <c r="W1658" i="34"/>
  <c r="X1658" i="34"/>
  <c r="Y1658" i="34"/>
  <c r="K1659" i="34"/>
  <c r="L1659" i="34"/>
  <c r="M1659" i="34"/>
  <c r="N1659" i="34"/>
  <c r="O1659" i="34"/>
  <c r="P1659" i="34"/>
  <c r="Q1659" i="34"/>
  <c r="R1659" i="34"/>
  <c r="S1659" i="34"/>
  <c r="T1659" i="34"/>
  <c r="U1659" i="34"/>
  <c r="V1659" i="34"/>
  <c r="W1659" i="34"/>
  <c r="X1659" i="34"/>
  <c r="Y1659" i="34"/>
  <c r="K1660" i="34"/>
  <c r="L1660" i="34"/>
  <c r="M1660" i="34"/>
  <c r="N1660" i="34"/>
  <c r="O1660" i="34"/>
  <c r="P1660" i="34"/>
  <c r="Q1660" i="34"/>
  <c r="R1660" i="34"/>
  <c r="S1660" i="34"/>
  <c r="T1660" i="34"/>
  <c r="U1660" i="34"/>
  <c r="V1660" i="34"/>
  <c r="W1660" i="34"/>
  <c r="X1660" i="34"/>
  <c r="Y1660" i="34"/>
  <c r="K1661" i="34"/>
  <c r="L1661" i="34"/>
  <c r="M1661" i="34"/>
  <c r="N1661" i="34"/>
  <c r="O1661" i="34"/>
  <c r="P1661" i="34"/>
  <c r="Q1661" i="34"/>
  <c r="R1661" i="34"/>
  <c r="S1661" i="34"/>
  <c r="T1661" i="34"/>
  <c r="U1661" i="34"/>
  <c r="V1661" i="34"/>
  <c r="W1661" i="34"/>
  <c r="X1661" i="34"/>
  <c r="Y1661" i="34"/>
  <c r="K1662" i="34"/>
  <c r="L1662" i="34"/>
  <c r="M1662" i="34"/>
  <c r="N1662" i="34"/>
  <c r="O1662" i="34"/>
  <c r="P1662" i="34"/>
  <c r="Q1662" i="34"/>
  <c r="R1662" i="34"/>
  <c r="S1662" i="34"/>
  <c r="T1662" i="34"/>
  <c r="U1662" i="34"/>
  <c r="V1662" i="34"/>
  <c r="W1662" i="34"/>
  <c r="X1662" i="34"/>
  <c r="Y1662" i="34"/>
  <c r="K1663" i="34"/>
  <c r="L1663" i="34"/>
  <c r="M1663" i="34"/>
  <c r="N1663" i="34"/>
  <c r="O1663" i="34"/>
  <c r="P1663" i="34"/>
  <c r="Q1663" i="34"/>
  <c r="R1663" i="34"/>
  <c r="S1663" i="34"/>
  <c r="T1663" i="34"/>
  <c r="U1663" i="34"/>
  <c r="V1663" i="34"/>
  <c r="W1663" i="34"/>
  <c r="X1663" i="34"/>
  <c r="Y1663" i="34"/>
  <c r="K1664" i="34"/>
  <c r="L1664" i="34"/>
  <c r="M1664" i="34"/>
  <c r="N1664" i="34"/>
  <c r="O1664" i="34"/>
  <c r="P1664" i="34"/>
  <c r="Q1664" i="34"/>
  <c r="R1664" i="34"/>
  <c r="S1664" i="34"/>
  <c r="T1664" i="34"/>
  <c r="U1664" i="34"/>
  <c r="V1664" i="34"/>
  <c r="W1664" i="34"/>
  <c r="X1664" i="34"/>
  <c r="Y1664" i="34"/>
  <c r="K1665" i="34"/>
  <c r="L1665" i="34"/>
  <c r="M1665" i="34"/>
  <c r="N1665" i="34"/>
  <c r="O1665" i="34"/>
  <c r="P1665" i="34"/>
  <c r="Q1665" i="34"/>
  <c r="R1665" i="34"/>
  <c r="S1665" i="34"/>
  <c r="T1665" i="34"/>
  <c r="U1665" i="34"/>
  <c r="V1665" i="34"/>
  <c r="W1665" i="34"/>
  <c r="X1665" i="34"/>
  <c r="Y1665" i="34"/>
  <c r="K1666" i="34"/>
  <c r="L1666" i="34"/>
  <c r="M1666" i="34"/>
  <c r="N1666" i="34"/>
  <c r="O1666" i="34"/>
  <c r="P1666" i="34"/>
  <c r="Q1666" i="34"/>
  <c r="R1666" i="34"/>
  <c r="S1666" i="34"/>
  <c r="T1666" i="34"/>
  <c r="U1666" i="34"/>
  <c r="V1666" i="34"/>
  <c r="W1666" i="34"/>
  <c r="X1666" i="34"/>
  <c r="Y1666" i="34"/>
  <c r="K1667" i="34"/>
  <c r="L1667" i="34"/>
  <c r="M1667" i="34"/>
  <c r="N1667" i="34"/>
  <c r="O1667" i="34"/>
  <c r="P1667" i="34"/>
  <c r="Q1667" i="34"/>
  <c r="R1667" i="34"/>
  <c r="S1667" i="34"/>
  <c r="T1667" i="34"/>
  <c r="U1667" i="34"/>
  <c r="V1667" i="34"/>
  <c r="W1667" i="34"/>
  <c r="X1667" i="34"/>
  <c r="Y1667" i="34"/>
  <c r="K1668" i="34"/>
  <c r="L1668" i="34"/>
  <c r="M1668" i="34"/>
  <c r="N1668" i="34"/>
  <c r="O1668" i="34"/>
  <c r="P1668" i="34"/>
  <c r="Q1668" i="34"/>
  <c r="R1668" i="34"/>
  <c r="S1668" i="34"/>
  <c r="T1668" i="34"/>
  <c r="U1668" i="34"/>
  <c r="V1668" i="34"/>
  <c r="W1668" i="34"/>
  <c r="X1668" i="34"/>
  <c r="Y1668" i="34"/>
  <c r="K1669" i="34"/>
  <c r="L1669" i="34"/>
  <c r="M1669" i="34"/>
  <c r="N1669" i="34"/>
  <c r="O1669" i="34"/>
  <c r="P1669" i="34"/>
  <c r="Q1669" i="34"/>
  <c r="R1669" i="34"/>
  <c r="S1669" i="34"/>
  <c r="T1669" i="34"/>
  <c r="U1669" i="34"/>
  <c r="V1669" i="34"/>
  <c r="W1669" i="34"/>
  <c r="X1669" i="34"/>
  <c r="Y1669" i="34"/>
  <c r="K1670" i="34"/>
  <c r="L1670" i="34"/>
  <c r="M1670" i="34"/>
  <c r="N1670" i="34"/>
  <c r="O1670" i="34"/>
  <c r="P1670" i="34"/>
  <c r="Q1670" i="34"/>
  <c r="R1670" i="34"/>
  <c r="S1670" i="34"/>
  <c r="T1670" i="34"/>
  <c r="U1670" i="34"/>
  <c r="V1670" i="34"/>
  <c r="W1670" i="34"/>
  <c r="X1670" i="34"/>
  <c r="Y1670" i="34"/>
  <c r="K1671" i="34"/>
  <c r="L1671" i="34"/>
  <c r="M1671" i="34"/>
  <c r="N1671" i="34"/>
  <c r="O1671" i="34"/>
  <c r="P1671" i="34"/>
  <c r="Q1671" i="34"/>
  <c r="R1671" i="34"/>
  <c r="S1671" i="34"/>
  <c r="T1671" i="34"/>
  <c r="U1671" i="34"/>
  <c r="V1671" i="34"/>
  <c r="W1671" i="34"/>
  <c r="X1671" i="34"/>
  <c r="Y1671" i="34"/>
  <c r="K1672" i="34"/>
  <c r="L1672" i="34"/>
  <c r="M1672" i="34"/>
  <c r="N1672" i="34"/>
  <c r="O1672" i="34"/>
  <c r="P1672" i="34"/>
  <c r="Q1672" i="34"/>
  <c r="R1672" i="34"/>
  <c r="S1672" i="34"/>
  <c r="T1672" i="34"/>
  <c r="U1672" i="34"/>
  <c r="V1672" i="34"/>
  <c r="W1672" i="34"/>
  <c r="X1672" i="34"/>
  <c r="Y1672" i="34"/>
  <c r="K1673" i="34"/>
  <c r="L1673" i="34"/>
  <c r="M1673" i="34"/>
  <c r="N1673" i="34"/>
  <c r="O1673" i="34"/>
  <c r="P1673" i="34"/>
  <c r="Q1673" i="34"/>
  <c r="R1673" i="34"/>
  <c r="S1673" i="34"/>
  <c r="T1673" i="34"/>
  <c r="U1673" i="34"/>
  <c r="V1673" i="34"/>
  <c r="W1673" i="34"/>
  <c r="X1673" i="34"/>
  <c r="Y1673" i="34"/>
  <c r="K1674" i="34"/>
  <c r="L1674" i="34"/>
  <c r="M1674" i="34"/>
  <c r="N1674" i="34"/>
  <c r="O1674" i="34"/>
  <c r="P1674" i="34"/>
  <c r="Q1674" i="34"/>
  <c r="R1674" i="34"/>
  <c r="S1674" i="34"/>
  <c r="T1674" i="34"/>
  <c r="U1674" i="34"/>
  <c r="V1674" i="34"/>
  <c r="W1674" i="34"/>
  <c r="X1674" i="34"/>
  <c r="Y1674" i="34"/>
  <c r="K1675" i="34"/>
  <c r="L1675" i="34"/>
  <c r="M1675" i="34"/>
  <c r="N1675" i="34"/>
  <c r="O1675" i="34"/>
  <c r="P1675" i="34"/>
  <c r="Q1675" i="34"/>
  <c r="R1675" i="34"/>
  <c r="S1675" i="34"/>
  <c r="T1675" i="34"/>
  <c r="U1675" i="34"/>
  <c r="V1675" i="34"/>
  <c r="W1675" i="34"/>
  <c r="X1675" i="34"/>
  <c r="Y1675" i="34"/>
  <c r="K1676" i="34"/>
  <c r="L1676" i="34"/>
  <c r="M1676" i="34"/>
  <c r="N1676" i="34"/>
  <c r="O1676" i="34"/>
  <c r="P1676" i="34"/>
  <c r="Q1676" i="34"/>
  <c r="R1676" i="34"/>
  <c r="S1676" i="34"/>
  <c r="T1676" i="34"/>
  <c r="U1676" i="34"/>
  <c r="V1676" i="34"/>
  <c r="W1676" i="34"/>
  <c r="X1676" i="34"/>
  <c r="Y1676" i="34"/>
  <c r="K1677" i="34"/>
  <c r="L1677" i="34"/>
  <c r="M1677" i="34"/>
  <c r="N1677" i="34"/>
  <c r="O1677" i="34"/>
  <c r="P1677" i="34"/>
  <c r="Q1677" i="34"/>
  <c r="R1677" i="34"/>
  <c r="S1677" i="34"/>
  <c r="T1677" i="34"/>
  <c r="U1677" i="34"/>
  <c r="V1677" i="34"/>
  <c r="W1677" i="34"/>
  <c r="X1677" i="34"/>
  <c r="Y1677" i="34"/>
  <c r="K1678" i="34"/>
  <c r="L1678" i="34"/>
  <c r="M1678" i="34"/>
  <c r="N1678" i="34"/>
  <c r="O1678" i="34"/>
  <c r="P1678" i="34"/>
  <c r="Q1678" i="34"/>
  <c r="R1678" i="34"/>
  <c r="S1678" i="34"/>
  <c r="T1678" i="34"/>
  <c r="U1678" i="34"/>
  <c r="V1678" i="34"/>
  <c r="W1678" i="34"/>
  <c r="X1678" i="34"/>
  <c r="Y1678" i="34"/>
  <c r="K1679" i="34"/>
  <c r="L1679" i="34"/>
  <c r="M1679" i="34"/>
  <c r="N1679" i="34"/>
  <c r="O1679" i="34"/>
  <c r="P1679" i="34"/>
  <c r="Q1679" i="34"/>
  <c r="R1679" i="34"/>
  <c r="S1679" i="34"/>
  <c r="T1679" i="34"/>
  <c r="U1679" i="34"/>
  <c r="V1679" i="34"/>
  <c r="W1679" i="34"/>
  <c r="X1679" i="34"/>
  <c r="Y1679" i="34"/>
  <c r="K1680" i="34"/>
  <c r="L1680" i="34"/>
  <c r="M1680" i="34"/>
  <c r="N1680" i="34"/>
  <c r="O1680" i="34"/>
  <c r="P1680" i="34"/>
  <c r="Q1680" i="34"/>
  <c r="R1680" i="34"/>
  <c r="S1680" i="34"/>
  <c r="T1680" i="34"/>
  <c r="U1680" i="34"/>
  <c r="V1680" i="34"/>
  <c r="W1680" i="34"/>
  <c r="X1680" i="34"/>
  <c r="Y1680" i="34"/>
  <c r="K1681" i="34"/>
  <c r="L1681" i="34"/>
  <c r="M1681" i="34"/>
  <c r="N1681" i="34"/>
  <c r="O1681" i="34"/>
  <c r="P1681" i="34"/>
  <c r="Q1681" i="34"/>
  <c r="R1681" i="34"/>
  <c r="S1681" i="34"/>
  <c r="T1681" i="34"/>
  <c r="U1681" i="34"/>
  <c r="V1681" i="34"/>
  <c r="W1681" i="34"/>
  <c r="X1681" i="34"/>
  <c r="Y1681" i="34"/>
  <c r="K1682" i="34"/>
  <c r="L1682" i="34"/>
  <c r="M1682" i="34"/>
  <c r="N1682" i="34"/>
  <c r="O1682" i="34"/>
  <c r="P1682" i="34"/>
  <c r="Q1682" i="34"/>
  <c r="R1682" i="34"/>
  <c r="S1682" i="34"/>
  <c r="T1682" i="34"/>
  <c r="U1682" i="34"/>
  <c r="V1682" i="34"/>
  <c r="W1682" i="34"/>
  <c r="X1682" i="34"/>
  <c r="Y1682" i="34"/>
  <c r="K1683" i="34"/>
  <c r="L1683" i="34"/>
  <c r="M1683" i="34"/>
  <c r="N1683" i="34"/>
  <c r="O1683" i="34"/>
  <c r="P1683" i="34"/>
  <c r="Q1683" i="34"/>
  <c r="R1683" i="34"/>
  <c r="S1683" i="34"/>
  <c r="T1683" i="34"/>
  <c r="U1683" i="34"/>
  <c r="V1683" i="34"/>
  <c r="W1683" i="34"/>
  <c r="X1683" i="34"/>
  <c r="Y1683" i="34"/>
  <c r="K1684" i="34"/>
  <c r="L1684" i="34"/>
  <c r="M1684" i="34"/>
  <c r="N1684" i="34"/>
  <c r="O1684" i="34"/>
  <c r="P1684" i="34"/>
  <c r="Q1684" i="34"/>
  <c r="R1684" i="34"/>
  <c r="S1684" i="34"/>
  <c r="T1684" i="34"/>
  <c r="U1684" i="34"/>
  <c r="V1684" i="34"/>
  <c r="W1684" i="34"/>
  <c r="X1684" i="34"/>
  <c r="Y1684" i="34"/>
  <c r="K1685" i="34"/>
  <c r="L1685" i="34"/>
  <c r="M1685" i="34"/>
  <c r="N1685" i="34"/>
  <c r="O1685" i="34"/>
  <c r="P1685" i="34"/>
  <c r="Q1685" i="34"/>
  <c r="R1685" i="34"/>
  <c r="S1685" i="34"/>
  <c r="T1685" i="34"/>
  <c r="U1685" i="34"/>
  <c r="V1685" i="34"/>
  <c r="W1685" i="34"/>
  <c r="X1685" i="34"/>
  <c r="Y1685" i="34"/>
  <c r="K1686" i="34"/>
  <c r="L1686" i="34"/>
  <c r="M1686" i="34"/>
  <c r="N1686" i="34"/>
  <c r="O1686" i="34"/>
  <c r="P1686" i="34"/>
  <c r="Q1686" i="34"/>
  <c r="R1686" i="34"/>
  <c r="S1686" i="34"/>
  <c r="T1686" i="34"/>
  <c r="U1686" i="34"/>
  <c r="V1686" i="34"/>
  <c r="W1686" i="34"/>
  <c r="X1686" i="34"/>
  <c r="Y1686" i="34"/>
  <c r="K1687" i="34"/>
  <c r="L1687" i="34"/>
  <c r="M1687" i="34"/>
  <c r="N1687" i="34"/>
  <c r="O1687" i="34"/>
  <c r="P1687" i="34"/>
  <c r="Q1687" i="34"/>
  <c r="R1687" i="34"/>
  <c r="S1687" i="34"/>
  <c r="T1687" i="34"/>
  <c r="U1687" i="34"/>
  <c r="V1687" i="34"/>
  <c r="W1687" i="34"/>
  <c r="X1687" i="34"/>
  <c r="Y1687" i="34"/>
  <c r="K1688" i="34"/>
  <c r="L1688" i="34"/>
  <c r="M1688" i="34"/>
  <c r="N1688" i="34"/>
  <c r="O1688" i="34"/>
  <c r="P1688" i="34"/>
  <c r="Q1688" i="34"/>
  <c r="R1688" i="34"/>
  <c r="S1688" i="34"/>
  <c r="T1688" i="34"/>
  <c r="U1688" i="34"/>
  <c r="V1688" i="34"/>
  <c r="W1688" i="34"/>
  <c r="X1688" i="34"/>
  <c r="Y1688" i="34"/>
  <c r="K1689" i="34"/>
  <c r="L1689" i="34"/>
  <c r="M1689" i="34"/>
  <c r="N1689" i="34"/>
  <c r="O1689" i="34"/>
  <c r="P1689" i="34"/>
  <c r="Q1689" i="34"/>
  <c r="R1689" i="34"/>
  <c r="S1689" i="34"/>
  <c r="T1689" i="34"/>
  <c r="U1689" i="34"/>
  <c r="V1689" i="34"/>
  <c r="W1689" i="34"/>
  <c r="X1689" i="34"/>
  <c r="Y1689" i="34"/>
  <c r="K1690" i="34"/>
  <c r="L1690" i="34"/>
  <c r="M1690" i="34"/>
  <c r="N1690" i="34"/>
  <c r="O1690" i="34"/>
  <c r="P1690" i="34"/>
  <c r="Q1690" i="34"/>
  <c r="R1690" i="34"/>
  <c r="S1690" i="34"/>
  <c r="T1690" i="34"/>
  <c r="U1690" i="34"/>
  <c r="V1690" i="34"/>
  <c r="W1690" i="34"/>
  <c r="X1690" i="34"/>
  <c r="Y1690" i="34"/>
  <c r="K1691" i="34"/>
  <c r="L1691" i="34"/>
  <c r="M1691" i="34"/>
  <c r="N1691" i="34"/>
  <c r="O1691" i="34"/>
  <c r="P1691" i="34"/>
  <c r="Q1691" i="34"/>
  <c r="R1691" i="34"/>
  <c r="S1691" i="34"/>
  <c r="T1691" i="34"/>
  <c r="U1691" i="34"/>
  <c r="V1691" i="34"/>
  <c r="W1691" i="34"/>
  <c r="X1691" i="34"/>
  <c r="Y1691" i="34"/>
  <c r="K1692" i="34"/>
  <c r="L1692" i="34"/>
  <c r="M1692" i="34"/>
  <c r="N1692" i="34"/>
  <c r="O1692" i="34"/>
  <c r="P1692" i="34"/>
  <c r="Q1692" i="34"/>
  <c r="R1692" i="34"/>
  <c r="S1692" i="34"/>
  <c r="T1692" i="34"/>
  <c r="U1692" i="34"/>
  <c r="V1692" i="34"/>
  <c r="W1692" i="34"/>
  <c r="X1692" i="34"/>
  <c r="Y1692" i="34"/>
  <c r="K1693" i="34"/>
  <c r="L1693" i="34"/>
  <c r="M1693" i="34"/>
  <c r="N1693" i="34"/>
  <c r="O1693" i="34"/>
  <c r="P1693" i="34"/>
  <c r="Q1693" i="34"/>
  <c r="R1693" i="34"/>
  <c r="S1693" i="34"/>
  <c r="T1693" i="34"/>
  <c r="U1693" i="34"/>
  <c r="V1693" i="34"/>
  <c r="W1693" i="34"/>
  <c r="X1693" i="34"/>
  <c r="Y1693" i="34"/>
  <c r="K1694" i="34"/>
  <c r="L1694" i="34"/>
  <c r="M1694" i="34"/>
  <c r="N1694" i="34"/>
  <c r="O1694" i="34"/>
  <c r="P1694" i="34"/>
  <c r="Q1694" i="34"/>
  <c r="R1694" i="34"/>
  <c r="S1694" i="34"/>
  <c r="T1694" i="34"/>
  <c r="U1694" i="34"/>
  <c r="V1694" i="34"/>
  <c r="W1694" i="34"/>
  <c r="X1694" i="34"/>
  <c r="Y1694" i="34"/>
  <c r="K1695" i="34"/>
  <c r="L1695" i="34"/>
  <c r="M1695" i="34"/>
  <c r="N1695" i="34"/>
  <c r="O1695" i="34"/>
  <c r="P1695" i="34"/>
  <c r="Q1695" i="34"/>
  <c r="R1695" i="34"/>
  <c r="S1695" i="34"/>
  <c r="T1695" i="34"/>
  <c r="U1695" i="34"/>
  <c r="V1695" i="34"/>
  <c r="W1695" i="34"/>
  <c r="X1695" i="34"/>
  <c r="Y1695" i="34"/>
  <c r="K1696" i="34"/>
  <c r="L1696" i="34"/>
  <c r="M1696" i="34"/>
  <c r="N1696" i="34"/>
  <c r="O1696" i="34"/>
  <c r="P1696" i="34"/>
  <c r="Q1696" i="34"/>
  <c r="R1696" i="34"/>
  <c r="S1696" i="34"/>
  <c r="T1696" i="34"/>
  <c r="U1696" i="34"/>
  <c r="V1696" i="34"/>
  <c r="W1696" i="34"/>
  <c r="X1696" i="34"/>
  <c r="Y1696" i="34"/>
  <c r="K1697" i="34"/>
  <c r="L1697" i="34"/>
  <c r="M1697" i="34"/>
  <c r="N1697" i="34"/>
  <c r="O1697" i="34"/>
  <c r="P1697" i="34"/>
  <c r="Q1697" i="34"/>
  <c r="R1697" i="34"/>
  <c r="S1697" i="34"/>
  <c r="T1697" i="34"/>
  <c r="U1697" i="34"/>
  <c r="V1697" i="34"/>
  <c r="W1697" i="34"/>
  <c r="X1697" i="34"/>
  <c r="Y1697" i="34"/>
  <c r="K1698" i="34"/>
  <c r="L1698" i="34"/>
  <c r="M1698" i="34"/>
  <c r="N1698" i="34"/>
  <c r="O1698" i="34"/>
  <c r="P1698" i="34"/>
  <c r="Q1698" i="34"/>
  <c r="R1698" i="34"/>
  <c r="S1698" i="34"/>
  <c r="T1698" i="34"/>
  <c r="U1698" i="34"/>
  <c r="V1698" i="34"/>
  <c r="W1698" i="34"/>
  <c r="X1698" i="34"/>
  <c r="Y1698" i="34"/>
  <c r="K1699" i="34"/>
  <c r="L1699" i="34"/>
  <c r="M1699" i="34"/>
  <c r="N1699" i="34"/>
  <c r="O1699" i="34"/>
  <c r="P1699" i="34"/>
  <c r="Q1699" i="34"/>
  <c r="R1699" i="34"/>
  <c r="S1699" i="34"/>
  <c r="T1699" i="34"/>
  <c r="U1699" i="34"/>
  <c r="V1699" i="34"/>
  <c r="W1699" i="34"/>
  <c r="X1699" i="34"/>
  <c r="Y1699" i="34"/>
  <c r="K1700" i="34"/>
  <c r="L1700" i="34"/>
  <c r="M1700" i="34"/>
  <c r="N1700" i="34"/>
  <c r="O1700" i="34"/>
  <c r="P1700" i="34"/>
  <c r="Q1700" i="34"/>
  <c r="R1700" i="34"/>
  <c r="S1700" i="34"/>
  <c r="T1700" i="34"/>
  <c r="U1700" i="34"/>
  <c r="V1700" i="34"/>
  <c r="W1700" i="34"/>
  <c r="X1700" i="34"/>
  <c r="Y1700" i="34"/>
  <c r="K1701" i="34"/>
  <c r="L1701" i="34"/>
  <c r="M1701" i="34"/>
  <c r="N1701" i="34"/>
  <c r="O1701" i="34"/>
  <c r="P1701" i="34"/>
  <c r="Q1701" i="34"/>
  <c r="R1701" i="34"/>
  <c r="S1701" i="34"/>
  <c r="T1701" i="34"/>
  <c r="U1701" i="34"/>
  <c r="V1701" i="34"/>
  <c r="W1701" i="34"/>
  <c r="X1701" i="34"/>
  <c r="Y1701" i="34"/>
  <c r="K1702" i="34"/>
  <c r="L1702" i="34"/>
  <c r="M1702" i="34"/>
  <c r="N1702" i="34"/>
  <c r="O1702" i="34"/>
  <c r="P1702" i="34"/>
  <c r="Q1702" i="34"/>
  <c r="R1702" i="34"/>
  <c r="S1702" i="34"/>
  <c r="T1702" i="34"/>
  <c r="U1702" i="34"/>
  <c r="V1702" i="34"/>
  <c r="W1702" i="34"/>
  <c r="X1702" i="34"/>
  <c r="Y1702" i="34"/>
  <c r="K1703" i="34"/>
  <c r="L1703" i="34"/>
  <c r="M1703" i="34"/>
  <c r="N1703" i="34"/>
  <c r="O1703" i="34"/>
  <c r="P1703" i="34"/>
  <c r="Q1703" i="34"/>
  <c r="R1703" i="34"/>
  <c r="S1703" i="34"/>
  <c r="T1703" i="34"/>
  <c r="U1703" i="34"/>
  <c r="V1703" i="34"/>
  <c r="W1703" i="34"/>
  <c r="X1703" i="34"/>
  <c r="Y1703" i="34"/>
  <c r="K1704" i="34"/>
  <c r="L1704" i="34"/>
  <c r="M1704" i="34"/>
  <c r="N1704" i="34"/>
  <c r="O1704" i="34"/>
  <c r="P1704" i="34"/>
  <c r="Q1704" i="34"/>
  <c r="R1704" i="34"/>
  <c r="S1704" i="34"/>
  <c r="T1704" i="34"/>
  <c r="U1704" i="34"/>
  <c r="V1704" i="34"/>
  <c r="W1704" i="34"/>
  <c r="X1704" i="34"/>
  <c r="Y1704" i="34"/>
  <c r="K1705" i="34"/>
  <c r="L1705" i="34"/>
  <c r="M1705" i="34"/>
  <c r="N1705" i="34"/>
  <c r="O1705" i="34"/>
  <c r="P1705" i="34"/>
  <c r="Q1705" i="34"/>
  <c r="R1705" i="34"/>
  <c r="S1705" i="34"/>
  <c r="T1705" i="34"/>
  <c r="U1705" i="34"/>
  <c r="V1705" i="34"/>
  <c r="W1705" i="34"/>
  <c r="X1705" i="34"/>
  <c r="Y1705" i="34"/>
  <c r="K1706" i="34"/>
  <c r="L1706" i="34"/>
  <c r="M1706" i="34"/>
  <c r="N1706" i="34"/>
  <c r="O1706" i="34"/>
  <c r="P1706" i="34"/>
  <c r="Q1706" i="34"/>
  <c r="R1706" i="34"/>
  <c r="S1706" i="34"/>
  <c r="T1706" i="34"/>
  <c r="U1706" i="34"/>
  <c r="V1706" i="34"/>
  <c r="W1706" i="34"/>
  <c r="X1706" i="34"/>
  <c r="Y1706" i="34"/>
  <c r="K1707" i="34"/>
  <c r="L1707" i="34"/>
  <c r="M1707" i="34"/>
  <c r="N1707" i="34"/>
  <c r="O1707" i="34"/>
  <c r="P1707" i="34"/>
  <c r="Q1707" i="34"/>
  <c r="R1707" i="34"/>
  <c r="S1707" i="34"/>
  <c r="T1707" i="34"/>
  <c r="U1707" i="34"/>
  <c r="V1707" i="34"/>
  <c r="W1707" i="34"/>
  <c r="X1707" i="34"/>
  <c r="Y1707" i="34"/>
  <c r="K1708" i="34"/>
  <c r="L1708" i="34"/>
  <c r="M1708" i="34"/>
  <c r="N1708" i="34"/>
  <c r="O1708" i="34"/>
  <c r="P1708" i="34"/>
  <c r="Q1708" i="34"/>
  <c r="R1708" i="34"/>
  <c r="S1708" i="34"/>
  <c r="T1708" i="34"/>
  <c r="U1708" i="34"/>
  <c r="V1708" i="34"/>
  <c r="W1708" i="34"/>
  <c r="X1708" i="34"/>
  <c r="Y1708" i="34"/>
  <c r="K1709" i="34"/>
  <c r="L1709" i="34"/>
  <c r="M1709" i="34"/>
  <c r="N1709" i="34"/>
  <c r="O1709" i="34"/>
  <c r="P1709" i="34"/>
  <c r="Q1709" i="34"/>
  <c r="R1709" i="34"/>
  <c r="S1709" i="34"/>
  <c r="T1709" i="34"/>
  <c r="U1709" i="34"/>
  <c r="V1709" i="34"/>
  <c r="W1709" i="34"/>
  <c r="X1709" i="34"/>
  <c r="Y1709" i="34"/>
  <c r="K1710" i="34"/>
  <c r="L1710" i="34"/>
  <c r="M1710" i="34"/>
  <c r="N1710" i="34"/>
  <c r="O1710" i="34"/>
  <c r="P1710" i="34"/>
  <c r="Q1710" i="34"/>
  <c r="R1710" i="34"/>
  <c r="S1710" i="34"/>
  <c r="T1710" i="34"/>
  <c r="U1710" i="34"/>
  <c r="V1710" i="34"/>
  <c r="W1710" i="34"/>
  <c r="X1710" i="34"/>
  <c r="Y1710" i="34"/>
  <c r="K1711" i="34"/>
  <c r="L1711" i="34"/>
  <c r="M1711" i="34"/>
  <c r="N1711" i="34"/>
  <c r="O1711" i="34"/>
  <c r="P1711" i="34"/>
  <c r="Q1711" i="34"/>
  <c r="R1711" i="34"/>
  <c r="S1711" i="34"/>
  <c r="T1711" i="34"/>
  <c r="U1711" i="34"/>
  <c r="V1711" i="34"/>
  <c r="W1711" i="34"/>
  <c r="X1711" i="34"/>
  <c r="Y1711" i="34"/>
  <c r="K1712" i="34"/>
  <c r="L1712" i="34"/>
  <c r="M1712" i="34"/>
  <c r="N1712" i="34"/>
  <c r="O1712" i="34"/>
  <c r="P1712" i="34"/>
  <c r="Q1712" i="34"/>
  <c r="R1712" i="34"/>
  <c r="S1712" i="34"/>
  <c r="T1712" i="34"/>
  <c r="U1712" i="34"/>
  <c r="V1712" i="34"/>
  <c r="W1712" i="34"/>
  <c r="X1712" i="34"/>
  <c r="Y1712" i="34"/>
  <c r="K1713" i="34"/>
  <c r="L1713" i="34"/>
  <c r="M1713" i="34"/>
  <c r="N1713" i="34"/>
  <c r="O1713" i="34"/>
  <c r="P1713" i="34"/>
  <c r="Q1713" i="34"/>
  <c r="R1713" i="34"/>
  <c r="S1713" i="34"/>
  <c r="T1713" i="34"/>
  <c r="U1713" i="34"/>
  <c r="V1713" i="34"/>
  <c r="W1713" i="34"/>
  <c r="X1713" i="34"/>
  <c r="Y1713" i="34"/>
  <c r="K1714" i="34"/>
  <c r="L1714" i="34"/>
  <c r="M1714" i="34"/>
  <c r="N1714" i="34"/>
  <c r="O1714" i="34"/>
  <c r="P1714" i="34"/>
  <c r="Q1714" i="34"/>
  <c r="R1714" i="34"/>
  <c r="S1714" i="34"/>
  <c r="T1714" i="34"/>
  <c r="U1714" i="34"/>
  <c r="V1714" i="34"/>
  <c r="W1714" i="34"/>
  <c r="X1714" i="34"/>
  <c r="Y1714" i="34"/>
  <c r="K1715" i="34"/>
  <c r="L1715" i="34"/>
  <c r="M1715" i="34"/>
  <c r="N1715" i="34"/>
  <c r="O1715" i="34"/>
  <c r="P1715" i="34"/>
  <c r="Q1715" i="34"/>
  <c r="R1715" i="34"/>
  <c r="S1715" i="34"/>
  <c r="T1715" i="34"/>
  <c r="U1715" i="34"/>
  <c r="V1715" i="34"/>
  <c r="W1715" i="34"/>
  <c r="X1715" i="34"/>
  <c r="Y1715" i="34"/>
  <c r="K1716" i="34"/>
  <c r="L1716" i="34"/>
  <c r="M1716" i="34"/>
  <c r="N1716" i="34"/>
  <c r="O1716" i="34"/>
  <c r="P1716" i="34"/>
  <c r="Q1716" i="34"/>
  <c r="R1716" i="34"/>
  <c r="S1716" i="34"/>
  <c r="T1716" i="34"/>
  <c r="U1716" i="34"/>
  <c r="V1716" i="34"/>
  <c r="W1716" i="34"/>
  <c r="X1716" i="34"/>
  <c r="Y1716" i="34"/>
  <c r="K1717" i="34"/>
  <c r="L1717" i="34"/>
  <c r="M1717" i="34"/>
  <c r="N1717" i="34"/>
  <c r="O1717" i="34"/>
  <c r="P1717" i="34"/>
  <c r="Q1717" i="34"/>
  <c r="R1717" i="34"/>
  <c r="S1717" i="34"/>
  <c r="T1717" i="34"/>
  <c r="U1717" i="34"/>
  <c r="V1717" i="34"/>
  <c r="W1717" i="34"/>
  <c r="X1717" i="34"/>
  <c r="Y1717" i="34"/>
  <c r="K1718" i="34"/>
  <c r="L1718" i="34"/>
  <c r="M1718" i="34"/>
  <c r="N1718" i="34"/>
  <c r="O1718" i="34"/>
  <c r="P1718" i="34"/>
  <c r="Q1718" i="34"/>
  <c r="R1718" i="34"/>
  <c r="S1718" i="34"/>
  <c r="T1718" i="34"/>
  <c r="U1718" i="34"/>
  <c r="V1718" i="34"/>
  <c r="W1718" i="34"/>
  <c r="X1718" i="34"/>
  <c r="Y1718" i="34"/>
  <c r="K1719" i="34"/>
  <c r="L1719" i="34"/>
  <c r="M1719" i="34"/>
  <c r="N1719" i="34"/>
  <c r="O1719" i="34"/>
  <c r="P1719" i="34"/>
  <c r="Q1719" i="34"/>
  <c r="R1719" i="34"/>
  <c r="S1719" i="34"/>
  <c r="T1719" i="34"/>
  <c r="U1719" i="34"/>
  <c r="V1719" i="34"/>
  <c r="W1719" i="34"/>
  <c r="X1719" i="34"/>
  <c r="Y1719" i="34"/>
  <c r="K1720" i="34"/>
  <c r="L1720" i="34"/>
  <c r="M1720" i="34"/>
  <c r="N1720" i="34"/>
  <c r="O1720" i="34"/>
  <c r="P1720" i="34"/>
  <c r="Q1720" i="34"/>
  <c r="R1720" i="34"/>
  <c r="S1720" i="34"/>
  <c r="T1720" i="34"/>
  <c r="U1720" i="34"/>
  <c r="V1720" i="34"/>
  <c r="W1720" i="34"/>
  <c r="X1720" i="34"/>
  <c r="Y1720" i="34"/>
  <c r="K1721" i="34"/>
  <c r="L1721" i="34"/>
  <c r="M1721" i="34"/>
  <c r="N1721" i="34"/>
  <c r="O1721" i="34"/>
  <c r="P1721" i="34"/>
  <c r="Q1721" i="34"/>
  <c r="R1721" i="34"/>
  <c r="S1721" i="34"/>
  <c r="T1721" i="34"/>
  <c r="U1721" i="34"/>
  <c r="V1721" i="34"/>
  <c r="W1721" i="34"/>
  <c r="X1721" i="34"/>
  <c r="Y1721" i="34"/>
  <c r="K1722" i="34"/>
  <c r="L1722" i="34"/>
  <c r="M1722" i="34"/>
  <c r="N1722" i="34"/>
  <c r="O1722" i="34"/>
  <c r="P1722" i="34"/>
  <c r="Q1722" i="34"/>
  <c r="R1722" i="34"/>
  <c r="S1722" i="34"/>
  <c r="T1722" i="34"/>
  <c r="U1722" i="34"/>
  <c r="V1722" i="34"/>
  <c r="W1722" i="34"/>
  <c r="X1722" i="34"/>
  <c r="Y1722" i="34"/>
  <c r="K1723" i="34"/>
  <c r="L1723" i="34"/>
  <c r="M1723" i="34"/>
  <c r="N1723" i="34"/>
  <c r="O1723" i="34"/>
  <c r="P1723" i="34"/>
  <c r="Q1723" i="34"/>
  <c r="R1723" i="34"/>
  <c r="S1723" i="34"/>
  <c r="T1723" i="34"/>
  <c r="U1723" i="34"/>
  <c r="V1723" i="34"/>
  <c r="W1723" i="34"/>
  <c r="X1723" i="34"/>
  <c r="Y1723" i="34"/>
  <c r="K1724" i="34"/>
  <c r="L1724" i="34"/>
  <c r="M1724" i="34"/>
  <c r="N1724" i="34"/>
  <c r="O1724" i="34"/>
  <c r="P1724" i="34"/>
  <c r="Q1724" i="34"/>
  <c r="R1724" i="34"/>
  <c r="S1724" i="34"/>
  <c r="T1724" i="34"/>
  <c r="U1724" i="34"/>
  <c r="V1724" i="34"/>
  <c r="W1724" i="34"/>
  <c r="X1724" i="34"/>
  <c r="Y1724" i="34"/>
  <c r="K1725" i="34"/>
  <c r="L1725" i="34"/>
  <c r="M1725" i="34"/>
  <c r="N1725" i="34"/>
  <c r="O1725" i="34"/>
  <c r="P1725" i="34"/>
  <c r="Q1725" i="34"/>
  <c r="R1725" i="34"/>
  <c r="S1725" i="34"/>
  <c r="T1725" i="34"/>
  <c r="U1725" i="34"/>
  <c r="V1725" i="34"/>
  <c r="W1725" i="34"/>
  <c r="X1725" i="34"/>
  <c r="Y1725" i="34"/>
  <c r="K1726" i="34"/>
  <c r="L1726" i="34"/>
  <c r="M1726" i="34"/>
  <c r="N1726" i="34"/>
  <c r="O1726" i="34"/>
  <c r="P1726" i="34"/>
  <c r="Q1726" i="34"/>
  <c r="R1726" i="34"/>
  <c r="S1726" i="34"/>
  <c r="T1726" i="34"/>
  <c r="U1726" i="34"/>
  <c r="V1726" i="34"/>
  <c r="W1726" i="34"/>
  <c r="X1726" i="34"/>
  <c r="Y1726" i="34"/>
  <c r="K1727" i="34"/>
  <c r="L1727" i="34"/>
  <c r="M1727" i="34"/>
  <c r="N1727" i="34"/>
  <c r="O1727" i="34"/>
  <c r="P1727" i="34"/>
  <c r="Q1727" i="34"/>
  <c r="R1727" i="34"/>
  <c r="S1727" i="34"/>
  <c r="T1727" i="34"/>
  <c r="U1727" i="34"/>
  <c r="V1727" i="34"/>
  <c r="W1727" i="34"/>
  <c r="X1727" i="34"/>
  <c r="Y1727" i="34"/>
  <c r="K1728" i="34"/>
  <c r="L1728" i="34"/>
  <c r="M1728" i="34"/>
  <c r="N1728" i="34"/>
  <c r="O1728" i="34"/>
  <c r="P1728" i="34"/>
  <c r="Q1728" i="34"/>
  <c r="R1728" i="34"/>
  <c r="S1728" i="34"/>
  <c r="T1728" i="34"/>
  <c r="U1728" i="34"/>
  <c r="V1728" i="34"/>
  <c r="W1728" i="34"/>
  <c r="X1728" i="34"/>
  <c r="Y1728" i="34"/>
  <c r="K1729" i="34"/>
  <c r="L1729" i="34"/>
  <c r="M1729" i="34"/>
  <c r="N1729" i="34"/>
  <c r="O1729" i="34"/>
  <c r="P1729" i="34"/>
  <c r="Q1729" i="34"/>
  <c r="R1729" i="34"/>
  <c r="S1729" i="34"/>
  <c r="T1729" i="34"/>
  <c r="U1729" i="34"/>
  <c r="V1729" i="34"/>
  <c r="W1729" i="34"/>
  <c r="X1729" i="34"/>
  <c r="Y1729" i="34"/>
  <c r="K1730" i="34"/>
  <c r="L1730" i="34"/>
  <c r="M1730" i="34"/>
  <c r="N1730" i="34"/>
  <c r="O1730" i="34"/>
  <c r="P1730" i="34"/>
  <c r="Q1730" i="34"/>
  <c r="R1730" i="34"/>
  <c r="S1730" i="34"/>
  <c r="T1730" i="34"/>
  <c r="U1730" i="34"/>
  <c r="V1730" i="34"/>
  <c r="W1730" i="34"/>
  <c r="X1730" i="34"/>
  <c r="Y1730" i="34"/>
  <c r="K1731" i="34"/>
  <c r="L1731" i="34"/>
  <c r="M1731" i="34"/>
  <c r="N1731" i="34"/>
  <c r="O1731" i="34"/>
  <c r="P1731" i="34"/>
  <c r="Q1731" i="34"/>
  <c r="R1731" i="34"/>
  <c r="S1731" i="34"/>
  <c r="T1731" i="34"/>
  <c r="U1731" i="34"/>
  <c r="V1731" i="34"/>
  <c r="W1731" i="34"/>
  <c r="X1731" i="34"/>
  <c r="Y1731" i="34"/>
  <c r="K1732" i="34"/>
  <c r="L1732" i="34"/>
  <c r="M1732" i="34"/>
  <c r="N1732" i="34"/>
  <c r="O1732" i="34"/>
  <c r="P1732" i="34"/>
  <c r="Q1732" i="34"/>
  <c r="R1732" i="34"/>
  <c r="S1732" i="34"/>
  <c r="T1732" i="34"/>
  <c r="U1732" i="34"/>
  <c r="V1732" i="34"/>
  <c r="W1732" i="34"/>
  <c r="X1732" i="34"/>
  <c r="Y1732" i="34"/>
  <c r="K1733" i="34"/>
  <c r="L1733" i="34"/>
  <c r="M1733" i="34"/>
  <c r="N1733" i="34"/>
  <c r="O1733" i="34"/>
  <c r="P1733" i="34"/>
  <c r="Q1733" i="34"/>
  <c r="R1733" i="34"/>
  <c r="S1733" i="34"/>
  <c r="T1733" i="34"/>
  <c r="U1733" i="34"/>
  <c r="V1733" i="34"/>
  <c r="W1733" i="34"/>
  <c r="X1733" i="34"/>
  <c r="Y1733" i="34"/>
  <c r="K1734" i="34"/>
  <c r="L1734" i="34"/>
  <c r="M1734" i="34"/>
  <c r="N1734" i="34"/>
  <c r="O1734" i="34"/>
  <c r="P1734" i="34"/>
  <c r="Q1734" i="34"/>
  <c r="R1734" i="34"/>
  <c r="S1734" i="34"/>
  <c r="T1734" i="34"/>
  <c r="U1734" i="34"/>
  <c r="V1734" i="34"/>
  <c r="W1734" i="34"/>
  <c r="X1734" i="34"/>
  <c r="Y1734" i="34"/>
  <c r="K1735" i="34"/>
  <c r="L1735" i="34"/>
  <c r="M1735" i="34"/>
  <c r="N1735" i="34"/>
  <c r="O1735" i="34"/>
  <c r="P1735" i="34"/>
  <c r="Q1735" i="34"/>
  <c r="R1735" i="34"/>
  <c r="S1735" i="34"/>
  <c r="T1735" i="34"/>
  <c r="U1735" i="34"/>
  <c r="V1735" i="34"/>
  <c r="W1735" i="34"/>
  <c r="X1735" i="34"/>
  <c r="Y1735" i="34"/>
  <c r="K1736" i="34"/>
  <c r="L1736" i="34"/>
  <c r="M1736" i="34"/>
  <c r="N1736" i="34"/>
  <c r="O1736" i="34"/>
  <c r="P1736" i="34"/>
  <c r="Q1736" i="34"/>
  <c r="R1736" i="34"/>
  <c r="S1736" i="34"/>
  <c r="T1736" i="34"/>
  <c r="U1736" i="34"/>
  <c r="V1736" i="34"/>
  <c r="W1736" i="34"/>
  <c r="X1736" i="34"/>
  <c r="Y1736" i="34"/>
  <c r="K1737" i="34"/>
  <c r="L1737" i="34"/>
  <c r="M1737" i="34"/>
  <c r="N1737" i="34"/>
  <c r="O1737" i="34"/>
  <c r="P1737" i="34"/>
  <c r="Q1737" i="34"/>
  <c r="R1737" i="34"/>
  <c r="S1737" i="34"/>
  <c r="T1737" i="34"/>
  <c r="U1737" i="34"/>
  <c r="V1737" i="34"/>
  <c r="W1737" i="34"/>
  <c r="X1737" i="34"/>
  <c r="Y1737" i="34"/>
  <c r="K1738" i="34"/>
  <c r="L1738" i="34"/>
  <c r="M1738" i="34"/>
  <c r="N1738" i="34"/>
  <c r="O1738" i="34"/>
  <c r="P1738" i="34"/>
  <c r="Q1738" i="34"/>
  <c r="R1738" i="34"/>
  <c r="S1738" i="34"/>
  <c r="T1738" i="34"/>
  <c r="U1738" i="34"/>
  <c r="V1738" i="34"/>
  <c r="W1738" i="34"/>
  <c r="X1738" i="34"/>
  <c r="Y1738" i="34"/>
  <c r="K1739" i="34"/>
  <c r="L1739" i="34"/>
  <c r="M1739" i="34"/>
  <c r="N1739" i="34"/>
  <c r="O1739" i="34"/>
  <c r="P1739" i="34"/>
  <c r="Q1739" i="34"/>
  <c r="R1739" i="34"/>
  <c r="S1739" i="34"/>
  <c r="T1739" i="34"/>
  <c r="U1739" i="34"/>
  <c r="V1739" i="34"/>
  <c r="W1739" i="34"/>
  <c r="X1739" i="34"/>
  <c r="Y1739" i="34"/>
  <c r="K1740" i="34"/>
  <c r="L1740" i="34"/>
  <c r="M1740" i="34"/>
  <c r="N1740" i="34"/>
  <c r="O1740" i="34"/>
  <c r="P1740" i="34"/>
  <c r="Q1740" i="34"/>
  <c r="R1740" i="34"/>
  <c r="S1740" i="34"/>
  <c r="T1740" i="34"/>
  <c r="U1740" i="34"/>
  <c r="V1740" i="34"/>
  <c r="W1740" i="34"/>
  <c r="X1740" i="34"/>
  <c r="Y1740" i="34"/>
  <c r="K1741" i="34"/>
  <c r="L1741" i="34"/>
  <c r="M1741" i="34"/>
  <c r="N1741" i="34"/>
  <c r="O1741" i="34"/>
  <c r="P1741" i="34"/>
  <c r="Q1741" i="34"/>
  <c r="R1741" i="34"/>
  <c r="S1741" i="34"/>
  <c r="T1741" i="34"/>
  <c r="U1741" i="34"/>
  <c r="V1741" i="34"/>
  <c r="W1741" i="34"/>
  <c r="X1741" i="34"/>
  <c r="Y1741" i="34"/>
  <c r="K1742" i="34"/>
  <c r="L1742" i="34"/>
  <c r="M1742" i="34"/>
  <c r="N1742" i="34"/>
  <c r="O1742" i="34"/>
  <c r="P1742" i="34"/>
  <c r="Q1742" i="34"/>
  <c r="R1742" i="34"/>
  <c r="S1742" i="34"/>
  <c r="T1742" i="34"/>
  <c r="U1742" i="34"/>
  <c r="V1742" i="34"/>
  <c r="W1742" i="34"/>
  <c r="X1742" i="34"/>
  <c r="Y1742" i="34"/>
  <c r="K1743" i="34"/>
  <c r="L1743" i="34"/>
  <c r="M1743" i="34"/>
  <c r="N1743" i="34"/>
  <c r="O1743" i="34"/>
  <c r="P1743" i="34"/>
  <c r="Q1743" i="34"/>
  <c r="R1743" i="34"/>
  <c r="S1743" i="34"/>
  <c r="T1743" i="34"/>
  <c r="U1743" i="34"/>
  <c r="V1743" i="34"/>
  <c r="W1743" i="34"/>
  <c r="X1743" i="34"/>
  <c r="Y1743" i="34"/>
  <c r="K1744" i="34"/>
  <c r="L1744" i="34"/>
  <c r="M1744" i="34"/>
  <c r="N1744" i="34"/>
  <c r="O1744" i="34"/>
  <c r="P1744" i="34"/>
  <c r="Q1744" i="34"/>
  <c r="R1744" i="34"/>
  <c r="S1744" i="34"/>
  <c r="T1744" i="34"/>
  <c r="U1744" i="34"/>
  <c r="V1744" i="34"/>
  <c r="W1744" i="34"/>
  <c r="X1744" i="34"/>
  <c r="Y1744" i="34"/>
  <c r="K1745" i="34"/>
  <c r="L1745" i="34"/>
  <c r="M1745" i="34"/>
  <c r="N1745" i="34"/>
  <c r="O1745" i="34"/>
  <c r="P1745" i="34"/>
  <c r="Q1745" i="34"/>
  <c r="R1745" i="34"/>
  <c r="S1745" i="34"/>
  <c r="T1745" i="34"/>
  <c r="U1745" i="34"/>
  <c r="V1745" i="34"/>
  <c r="W1745" i="34"/>
  <c r="X1745" i="34"/>
  <c r="Y1745" i="34"/>
  <c r="K1746" i="34"/>
  <c r="L1746" i="34"/>
  <c r="M1746" i="34"/>
  <c r="N1746" i="34"/>
  <c r="O1746" i="34"/>
  <c r="P1746" i="34"/>
  <c r="Q1746" i="34"/>
  <c r="R1746" i="34"/>
  <c r="S1746" i="34"/>
  <c r="T1746" i="34"/>
  <c r="U1746" i="34"/>
  <c r="V1746" i="34"/>
  <c r="W1746" i="34"/>
  <c r="X1746" i="34"/>
  <c r="Y1746" i="34"/>
  <c r="K1747" i="34"/>
  <c r="L1747" i="34"/>
  <c r="M1747" i="34"/>
  <c r="N1747" i="34"/>
  <c r="O1747" i="34"/>
  <c r="P1747" i="34"/>
  <c r="Q1747" i="34"/>
  <c r="R1747" i="34"/>
  <c r="S1747" i="34"/>
  <c r="T1747" i="34"/>
  <c r="U1747" i="34"/>
  <c r="V1747" i="34"/>
  <c r="W1747" i="34"/>
  <c r="X1747" i="34"/>
  <c r="Y1747" i="34"/>
  <c r="K1748" i="34"/>
  <c r="L1748" i="34"/>
  <c r="M1748" i="34"/>
  <c r="N1748" i="34"/>
  <c r="O1748" i="34"/>
  <c r="P1748" i="34"/>
  <c r="Q1748" i="34"/>
  <c r="R1748" i="34"/>
  <c r="S1748" i="34"/>
  <c r="T1748" i="34"/>
  <c r="U1748" i="34"/>
  <c r="V1748" i="34"/>
  <c r="W1748" i="34"/>
  <c r="X1748" i="34"/>
  <c r="Y1748" i="34"/>
  <c r="K1749" i="34"/>
  <c r="L1749" i="34"/>
  <c r="M1749" i="34"/>
  <c r="N1749" i="34"/>
  <c r="O1749" i="34"/>
  <c r="P1749" i="34"/>
  <c r="Q1749" i="34"/>
  <c r="R1749" i="34"/>
  <c r="S1749" i="34"/>
  <c r="T1749" i="34"/>
  <c r="U1749" i="34"/>
  <c r="V1749" i="34"/>
  <c r="W1749" i="34"/>
  <c r="X1749" i="34"/>
  <c r="Y1749" i="34"/>
  <c r="K1750" i="34"/>
  <c r="L1750" i="34"/>
  <c r="M1750" i="34"/>
  <c r="N1750" i="34"/>
  <c r="O1750" i="34"/>
  <c r="P1750" i="34"/>
  <c r="Q1750" i="34"/>
  <c r="R1750" i="34"/>
  <c r="S1750" i="34"/>
  <c r="T1750" i="34"/>
  <c r="U1750" i="34"/>
  <c r="V1750" i="34"/>
  <c r="W1750" i="34"/>
  <c r="X1750" i="34"/>
  <c r="Y1750" i="34"/>
  <c r="K1751" i="34"/>
  <c r="L1751" i="34"/>
  <c r="M1751" i="34"/>
  <c r="N1751" i="34"/>
  <c r="O1751" i="34"/>
  <c r="P1751" i="34"/>
  <c r="Q1751" i="34"/>
  <c r="R1751" i="34"/>
  <c r="S1751" i="34"/>
  <c r="T1751" i="34"/>
  <c r="U1751" i="34"/>
  <c r="V1751" i="34"/>
  <c r="W1751" i="34"/>
  <c r="X1751" i="34"/>
  <c r="Y1751" i="34"/>
  <c r="K1752" i="34"/>
  <c r="L1752" i="34"/>
  <c r="M1752" i="34"/>
  <c r="N1752" i="34"/>
  <c r="O1752" i="34"/>
  <c r="P1752" i="34"/>
  <c r="Q1752" i="34"/>
  <c r="R1752" i="34"/>
  <c r="S1752" i="34"/>
  <c r="T1752" i="34"/>
  <c r="U1752" i="34"/>
  <c r="V1752" i="34"/>
  <c r="W1752" i="34"/>
  <c r="X1752" i="34"/>
  <c r="Y1752" i="34"/>
  <c r="K1753" i="34"/>
  <c r="L1753" i="34"/>
  <c r="M1753" i="34"/>
  <c r="N1753" i="34"/>
  <c r="O1753" i="34"/>
  <c r="P1753" i="34"/>
  <c r="Q1753" i="34"/>
  <c r="R1753" i="34"/>
  <c r="S1753" i="34"/>
  <c r="T1753" i="34"/>
  <c r="U1753" i="34"/>
  <c r="V1753" i="34"/>
  <c r="W1753" i="34"/>
  <c r="X1753" i="34"/>
  <c r="Y1753" i="34"/>
  <c r="K1754" i="34"/>
  <c r="L1754" i="34"/>
  <c r="M1754" i="34"/>
  <c r="N1754" i="34"/>
  <c r="O1754" i="34"/>
  <c r="P1754" i="34"/>
  <c r="Q1754" i="34"/>
  <c r="R1754" i="34"/>
  <c r="S1754" i="34"/>
  <c r="T1754" i="34"/>
  <c r="U1754" i="34"/>
  <c r="V1754" i="34"/>
  <c r="W1754" i="34"/>
  <c r="X1754" i="34"/>
  <c r="Y1754" i="34"/>
  <c r="K1755" i="34"/>
  <c r="L1755" i="34"/>
  <c r="M1755" i="34"/>
  <c r="N1755" i="34"/>
  <c r="O1755" i="34"/>
  <c r="P1755" i="34"/>
  <c r="Q1755" i="34"/>
  <c r="R1755" i="34"/>
  <c r="S1755" i="34"/>
  <c r="T1755" i="34"/>
  <c r="U1755" i="34"/>
  <c r="V1755" i="34"/>
  <c r="W1755" i="34"/>
  <c r="X1755" i="34"/>
  <c r="Y1755" i="34"/>
  <c r="K1756" i="34"/>
  <c r="L1756" i="34"/>
  <c r="M1756" i="34"/>
  <c r="N1756" i="34"/>
  <c r="O1756" i="34"/>
  <c r="P1756" i="34"/>
  <c r="Q1756" i="34"/>
  <c r="R1756" i="34"/>
  <c r="S1756" i="34"/>
  <c r="T1756" i="34"/>
  <c r="U1756" i="34"/>
  <c r="V1756" i="34"/>
  <c r="W1756" i="34"/>
  <c r="X1756" i="34"/>
  <c r="Y1756" i="34"/>
  <c r="K1757" i="34"/>
  <c r="L1757" i="34"/>
  <c r="M1757" i="34"/>
  <c r="N1757" i="34"/>
  <c r="O1757" i="34"/>
  <c r="P1757" i="34"/>
  <c r="Q1757" i="34"/>
  <c r="R1757" i="34"/>
  <c r="S1757" i="34"/>
  <c r="T1757" i="34"/>
  <c r="U1757" i="34"/>
  <c r="V1757" i="34"/>
  <c r="W1757" i="34"/>
  <c r="X1757" i="34"/>
  <c r="Y1757" i="34"/>
  <c r="K1758" i="34"/>
  <c r="L1758" i="34"/>
  <c r="M1758" i="34"/>
  <c r="N1758" i="34"/>
  <c r="O1758" i="34"/>
  <c r="P1758" i="34"/>
  <c r="Q1758" i="34"/>
  <c r="R1758" i="34"/>
  <c r="S1758" i="34"/>
  <c r="T1758" i="34"/>
  <c r="U1758" i="34"/>
  <c r="V1758" i="34"/>
  <c r="W1758" i="34"/>
  <c r="X1758" i="34"/>
  <c r="Y1758" i="34"/>
  <c r="K1759" i="34"/>
  <c r="L1759" i="34"/>
  <c r="M1759" i="34"/>
  <c r="N1759" i="34"/>
  <c r="O1759" i="34"/>
  <c r="P1759" i="34"/>
  <c r="Q1759" i="34"/>
  <c r="R1759" i="34"/>
  <c r="S1759" i="34"/>
  <c r="T1759" i="34"/>
  <c r="U1759" i="34"/>
  <c r="V1759" i="34"/>
  <c r="W1759" i="34"/>
  <c r="X1759" i="34"/>
  <c r="Y1759" i="34"/>
  <c r="K1760" i="34"/>
  <c r="L1760" i="34"/>
  <c r="M1760" i="34"/>
  <c r="N1760" i="34"/>
  <c r="O1760" i="34"/>
  <c r="P1760" i="34"/>
  <c r="Q1760" i="34"/>
  <c r="R1760" i="34"/>
  <c r="S1760" i="34"/>
  <c r="T1760" i="34"/>
  <c r="U1760" i="34"/>
  <c r="V1760" i="34"/>
  <c r="W1760" i="34"/>
  <c r="X1760" i="34"/>
  <c r="Y1760" i="34"/>
  <c r="K1761" i="34"/>
  <c r="L1761" i="34"/>
  <c r="M1761" i="34"/>
  <c r="N1761" i="34"/>
  <c r="O1761" i="34"/>
  <c r="P1761" i="34"/>
  <c r="Q1761" i="34"/>
  <c r="R1761" i="34"/>
  <c r="S1761" i="34"/>
  <c r="T1761" i="34"/>
  <c r="U1761" i="34"/>
  <c r="V1761" i="34"/>
  <c r="W1761" i="34"/>
  <c r="X1761" i="34"/>
  <c r="Y1761" i="34"/>
  <c r="K1762" i="34"/>
  <c r="L1762" i="34"/>
  <c r="M1762" i="34"/>
  <c r="N1762" i="34"/>
  <c r="O1762" i="34"/>
  <c r="P1762" i="34"/>
  <c r="Q1762" i="34"/>
  <c r="R1762" i="34"/>
  <c r="S1762" i="34"/>
  <c r="T1762" i="34"/>
  <c r="U1762" i="34"/>
  <c r="V1762" i="34"/>
  <c r="W1762" i="34"/>
  <c r="X1762" i="34"/>
  <c r="Y1762" i="34"/>
  <c r="K1763" i="34"/>
  <c r="L1763" i="34"/>
  <c r="M1763" i="34"/>
  <c r="N1763" i="34"/>
  <c r="O1763" i="34"/>
  <c r="P1763" i="34"/>
  <c r="Q1763" i="34"/>
  <c r="R1763" i="34"/>
  <c r="S1763" i="34"/>
  <c r="T1763" i="34"/>
  <c r="U1763" i="34"/>
  <c r="V1763" i="34"/>
  <c r="W1763" i="34"/>
  <c r="X1763" i="34"/>
  <c r="Y1763" i="34"/>
  <c r="K1764" i="34"/>
  <c r="L1764" i="34"/>
  <c r="M1764" i="34"/>
  <c r="N1764" i="34"/>
  <c r="O1764" i="34"/>
  <c r="P1764" i="34"/>
  <c r="Q1764" i="34"/>
  <c r="R1764" i="34"/>
  <c r="S1764" i="34"/>
  <c r="T1764" i="34"/>
  <c r="U1764" i="34"/>
  <c r="V1764" i="34"/>
  <c r="W1764" i="34"/>
  <c r="X1764" i="34"/>
  <c r="Y1764" i="34"/>
  <c r="K1765" i="34"/>
  <c r="L1765" i="34"/>
  <c r="M1765" i="34"/>
  <c r="N1765" i="34"/>
  <c r="O1765" i="34"/>
  <c r="P1765" i="34"/>
  <c r="Q1765" i="34"/>
  <c r="R1765" i="34"/>
  <c r="S1765" i="34"/>
  <c r="T1765" i="34"/>
  <c r="U1765" i="34"/>
  <c r="V1765" i="34"/>
  <c r="W1765" i="34"/>
  <c r="X1765" i="34"/>
  <c r="Y1765" i="34"/>
  <c r="K1766" i="34"/>
  <c r="L1766" i="34"/>
  <c r="M1766" i="34"/>
  <c r="N1766" i="34"/>
  <c r="O1766" i="34"/>
  <c r="P1766" i="34"/>
  <c r="Q1766" i="34"/>
  <c r="R1766" i="34"/>
  <c r="S1766" i="34"/>
  <c r="T1766" i="34"/>
  <c r="U1766" i="34"/>
  <c r="V1766" i="34"/>
  <c r="W1766" i="34"/>
  <c r="X1766" i="34"/>
  <c r="Y1766" i="34"/>
  <c r="K1767" i="34"/>
  <c r="L1767" i="34"/>
  <c r="M1767" i="34"/>
  <c r="N1767" i="34"/>
  <c r="O1767" i="34"/>
  <c r="P1767" i="34"/>
  <c r="Q1767" i="34"/>
  <c r="R1767" i="34"/>
  <c r="S1767" i="34"/>
  <c r="T1767" i="34"/>
  <c r="U1767" i="34"/>
  <c r="V1767" i="34"/>
  <c r="W1767" i="34"/>
  <c r="X1767" i="34"/>
  <c r="Y1767" i="34"/>
  <c r="K1768" i="34"/>
  <c r="L1768" i="34"/>
  <c r="M1768" i="34"/>
  <c r="N1768" i="34"/>
  <c r="O1768" i="34"/>
  <c r="P1768" i="34"/>
  <c r="Q1768" i="34"/>
  <c r="R1768" i="34"/>
  <c r="S1768" i="34"/>
  <c r="T1768" i="34"/>
  <c r="U1768" i="34"/>
  <c r="V1768" i="34"/>
  <c r="W1768" i="34"/>
  <c r="X1768" i="34"/>
  <c r="Y1768" i="34"/>
  <c r="K1769" i="34"/>
  <c r="L1769" i="34"/>
  <c r="M1769" i="34"/>
  <c r="N1769" i="34"/>
  <c r="O1769" i="34"/>
  <c r="P1769" i="34"/>
  <c r="Q1769" i="34"/>
  <c r="R1769" i="34"/>
  <c r="S1769" i="34"/>
  <c r="T1769" i="34"/>
  <c r="U1769" i="34"/>
  <c r="V1769" i="34"/>
  <c r="W1769" i="34"/>
  <c r="X1769" i="34"/>
  <c r="Y1769" i="34"/>
  <c r="K1770" i="34"/>
  <c r="L1770" i="34"/>
  <c r="M1770" i="34"/>
  <c r="N1770" i="34"/>
  <c r="O1770" i="34"/>
  <c r="P1770" i="34"/>
  <c r="Q1770" i="34"/>
  <c r="R1770" i="34"/>
  <c r="S1770" i="34"/>
  <c r="T1770" i="34"/>
  <c r="U1770" i="34"/>
  <c r="V1770" i="34"/>
  <c r="W1770" i="34"/>
  <c r="X1770" i="34"/>
  <c r="Y1770" i="34"/>
  <c r="K1771" i="34"/>
  <c r="L1771" i="34"/>
  <c r="M1771" i="34"/>
  <c r="N1771" i="34"/>
  <c r="O1771" i="34"/>
  <c r="P1771" i="34"/>
  <c r="Q1771" i="34"/>
  <c r="R1771" i="34"/>
  <c r="S1771" i="34"/>
  <c r="T1771" i="34"/>
  <c r="U1771" i="34"/>
  <c r="V1771" i="34"/>
  <c r="W1771" i="34"/>
  <c r="X1771" i="34"/>
  <c r="Y1771" i="34"/>
  <c r="K1772" i="34"/>
  <c r="L1772" i="34"/>
  <c r="M1772" i="34"/>
  <c r="N1772" i="34"/>
  <c r="O1772" i="34"/>
  <c r="P1772" i="34"/>
  <c r="Q1772" i="34"/>
  <c r="R1772" i="34"/>
  <c r="S1772" i="34"/>
  <c r="T1772" i="34"/>
  <c r="U1772" i="34"/>
  <c r="V1772" i="34"/>
  <c r="W1772" i="34"/>
  <c r="X1772" i="34"/>
  <c r="Y1772" i="34"/>
  <c r="K1773" i="34"/>
  <c r="L1773" i="34"/>
  <c r="M1773" i="34"/>
  <c r="N1773" i="34"/>
  <c r="O1773" i="34"/>
  <c r="P1773" i="34"/>
  <c r="Q1773" i="34"/>
  <c r="R1773" i="34"/>
  <c r="S1773" i="34"/>
  <c r="T1773" i="34"/>
  <c r="U1773" i="34"/>
  <c r="V1773" i="34"/>
  <c r="W1773" i="34"/>
  <c r="X1773" i="34"/>
  <c r="Y1773" i="34"/>
  <c r="K1774" i="34"/>
  <c r="L1774" i="34"/>
  <c r="M1774" i="34"/>
  <c r="N1774" i="34"/>
  <c r="O1774" i="34"/>
  <c r="P1774" i="34"/>
  <c r="Q1774" i="34"/>
  <c r="R1774" i="34"/>
  <c r="S1774" i="34"/>
  <c r="T1774" i="34"/>
  <c r="U1774" i="34"/>
  <c r="V1774" i="34"/>
  <c r="W1774" i="34"/>
  <c r="X1774" i="34"/>
  <c r="Y1774" i="34"/>
  <c r="K1775" i="34"/>
  <c r="L1775" i="34"/>
  <c r="M1775" i="34"/>
  <c r="N1775" i="34"/>
  <c r="O1775" i="34"/>
  <c r="P1775" i="34"/>
  <c r="Q1775" i="34"/>
  <c r="R1775" i="34"/>
  <c r="S1775" i="34"/>
  <c r="T1775" i="34"/>
  <c r="U1775" i="34"/>
  <c r="V1775" i="34"/>
  <c r="W1775" i="34"/>
  <c r="X1775" i="34"/>
  <c r="Y1775" i="34"/>
  <c r="K1776" i="34"/>
  <c r="L1776" i="34"/>
  <c r="M1776" i="34"/>
  <c r="N1776" i="34"/>
  <c r="O1776" i="34"/>
  <c r="P1776" i="34"/>
  <c r="Q1776" i="34"/>
  <c r="R1776" i="34"/>
  <c r="S1776" i="34"/>
  <c r="T1776" i="34"/>
  <c r="U1776" i="34"/>
  <c r="V1776" i="34"/>
  <c r="W1776" i="34"/>
  <c r="X1776" i="34"/>
  <c r="Y1776" i="34"/>
  <c r="K1777" i="34"/>
  <c r="L1777" i="34"/>
  <c r="M1777" i="34"/>
  <c r="N1777" i="34"/>
  <c r="O1777" i="34"/>
  <c r="P1777" i="34"/>
  <c r="Q1777" i="34"/>
  <c r="R1777" i="34"/>
  <c r="S1777" i="34"/>
  <c r="T1777" i="34"/>
  <c r="U1777" i="34"/>
  <c r="V1777" i="34"/>
  <c r="W1777" i="34"/>
  <c r="X1777" i="34"/>
  <c r="Y1777" i="34"/>
  <c r="K1778" i="34"/>
  <c r="L1778" i="34"/>
  <c r="M1778" i="34"/>
  <c r="N1778" i="34"/>
  <c r="O1778" i="34"/>
  <c r="P1778" i="34"/>
  <c r="Q1778" i="34"/>
  <c r="R1778" i="34"/>
  <c r="S1778" i="34"/>
  <c r="T1778" i="34"/>
  <c r="U1778" i="34"/>
  <c r="V1778" i="34"/>
  <c r="W1778" i="34"/>
  <c r="X1778" i="34"/>
  <c r="Y1778" i="34"/>
  <c r="K1779" i="34"/>
  <c r="L1779" i="34"/>
  <c r="M1779" i="34"/>
  <c r="N1779" i="34"/>
  <c r="O1779" i="34"/>
  <c r="P1779" i="34"/>
  <c r="Q1779" i="34"/>
  <c r="R1779" i="34"/>
  <c r="S1779" i="34"/>
  <c r="T1779" i="34"/>
  <c r="U1779" i="34"/>
  <c r="V1779" i="34"/>
  <c r="W1779" i="34"/>
  <c r="X1779" i="34"/>
  <c r="Y1779" i="34"/>
  <c r="K1780" i="34"/>
  <c r="L1780" i="34"/>
  <c r="M1780" i="34"/>
  <c r="N1780" i="34"/>
  <c r="O1780" i="34"/>
  <c r="P1780" i="34"/>
  <c r="Q1780" i="34"/>
  <c r="R1780" i="34"/>
  <c r="S1780" i="34"/>
  <c r="T1780" i="34"/>
  <c r="U1780" i="34"/>
  <c r="V1780" i="34"/>
  <c r="W1780" i="34"/>
  <c r="X1780" i="34"/>
  <c r="Y1780" i="34"/>
  <c r="K1781" i="34"/>
  <c r="L1781" i="34"/>
  <c r="M1781" i="34"/>
  <c r="N1781" i="34"/>
  <c r="O1781" i="34"/>
  <c r="P1781" i="34"/>
  <c r="Q1781" i="34"/>
  <c r="R1781" i="34"/>
  <c r="S1781" i="34"/>
  <c r="T1781" i="34"/>
  <c r="U1781" i="34"/>
  <c r="V1781" i="34"/>
  <c r="W1781" i="34"/>
  <c r="X1781" i="34"/>
  <c r="Y1781" i="34"/>
  <c r="K1782" i="34"/>
  <c r="L1782" i="34"/>
  <c r="M1782" i="34"/>
  <c r="N1782" i="34"/>
  <c r="O1782" i="34"/>
  <c r="P1782" i="34"/>
  <c r="Q1782" i="34"/>
  <c r="R1782" i="34"/>
  <c r="S1782" i="34"/>
  <c r="T1782" i="34"/>
  <c r="U1782" i="34"/>
  <c r="V1782" i="34"/>
  <c r="W1782" i="34"/>
  <c r="X1782" i="34"/>
  <c r="Y1782" i="34"/>
  <c r="K1783" i="34"/>
  <c r="L1783" i="34"/>
  <c r="M1783" i="34"/>
  <c r="N1783" i="34"/>
  <c r="O1783" i="34"/>
  <c r="P1783" i="34"/>
  <c r="Q1783" i="34"/>
  <c r="R1783" i="34"/>
  <c r="S1783" i="34"/>
  <c r="T1783" i="34"/>
  <c r="U1783" i="34"/>
  <c r="V1783" i="34"/>
  <c r="W1783" i="34"/>
  <c r="X1783" i="34"/>
  <c r="Y1783" i="34"/>
  <c r="K1784" i="34"/>
  <c r="L1784" i="34"/>
  <c r="M1784" i="34"/>
  <c r="N1784" i="34"/>
  <c r="O1784" i="34"/>
  <c r="P1784" i="34"/>
  <c r="Q1784" i="34"/>
  <c r="R1784" i="34"/>
  <c r="S1784" i="34"/>
  <c r="T1784" i="34"/>
  <c r="U1784" i="34"/>
  <c r="V1784" i="34"/>
  <c r="W1784" i="34"/>
  <c r="X1784" i="34"/>
  <c r="Y1784" i="34"/>
  <c r="K1785" i="34"/>
  <c r="L1785" i="34"/>
  <c r="M1785" i="34"/>
  <c r="N1785" i="34"/>
  <c r="O1785" i="34"/>
  <c r="P1785" i="34"/>
  <c r="Q1785" i="34"/>
  <c r="R1785" i="34"/>
  <c r="S1785" i="34"/>
  <c r="T1785" i="34"/>
  <c r="U1785" i="34"/>
  <c r="V1785" i="34"/>
  <c r="W1785" i="34"/>
  <c r="X1785" i="34"/>
  <c r="Y1785" i="34"/>
  <c r="K1786" i="34"/>
  <c r="L1786" i="34"/>
  <c r="M1786" i="34"/>
  <c r="N1786" i="34"/>
  <c r="O1786" i="34"/>
  <c r="P1786" i="34"/>
  <c r="Q1786" i="34"/>
  <c r="R1786" i="34"/>
  <c r="S1786" i="34"/>
  <c r="T1786" i="34"/>
  <c r="U1786" i="34"/>
  <c r="V1786" i="34"/>
  <c r="W1786" i="34"/>
  <c r="X1786" i="34"/>
  <c r="Y1786" i="34"/>
  <c r="K1787" i="34"/>
  <c r="L1787" i="34"/>
  <c r="M1787" i="34"/>
  <c r="N1787" i="34"/>
  <c r="O1787" i="34"/>
  <c r="P1787" i="34"/>
  <c r="Q1787" i="34"/>
  <c r="R1787" i="34"/>
  <c r="S1787" i="34"/>
  <c r="T1787" i="34"/>
  <c r="U1787" i="34"/>
  <c r="V1787" i="34"/>
  <c r="W1787" i="34"/>
  <c r="X1787" i="34"/>
  <c r="Y1787" i="34"/>
  <c r="K1788" i="34"/>
  <c r="L1788" i="34"/>
  <c r="M1788" i="34"/>
  <c r="N1788" i="34"/>
  <c r="O1788" i="34"/>
  <c r="P1788" i="34"/>
  <c r="Q1788" i="34"/>
  <c r="R1788" i="34"/>
  <c r="S1788" i="34"/>
  <c r="T1788" i="34"/>
  <c r="U1788" i="34"/>
  <c r="V1788" i="34"/>
  <c r="W1788" i="34"/>
  <c r="X1788" i="34"/>
  <c r="Y1788" i="34"/>
  <c r="K1789" i="34"/>
  <c r="L1789" i="34"/>
  <c r="M1789" i="34"/>
  <c r="N1789" i="34"/>
  <c r="O1789" i="34"/>
  <c r="P1789" i="34"/>
  <c r="Q1789" i="34"/>
  <c r="R1789" i="34"/>
  <c r="S1789" i="34"/>
  <c r="T1789" i="34"/>
  <c r="U1789" i="34"/>
  <c r="V1789" i="34"/>
  <c r="W1789" i="34"/>
  <c r="X1789" i="34"/>
  <c r="Y1789" i="34"/>
  <c r="K1790" i="34"/>
  <c r="L1790" i="34"/>
  <c r="M1790" i="34"/>
  <c r="N1790" i="34"/>
  <c r="O1790" i="34"/>
  <c r="P1790" i="34"/>
  <c r="Q1790" i="34"/>
  <c r="R1790" i="34"/>
  <c r="S1790" i="34"/>
  <c r="T1790" i="34"/>
  <c r="U1790" i="34"/>
  <c r="V1790" i="34"/>
  <c r="W1790" i="34"/>
  <c r="X1790" i="34"/>
  <c r="Y1790" i="34"/>
  <c r="K1791" i="34"/>
  <c r="L1791" i="34"/>
  <c r="M1791" i="34"/>
  <c r="N1791" i="34"/>
  <c r="O1791" i="34"/>
  <c r="P1791" i="34"/>
  <c r="Q1791" i="34"/>
  <c r="R1791" i="34"/>
  <c r="S1791" i="34"/>
  <c r="T1791" i="34"/>
  <c r="U1791" i="34"/>
  <c r="V1791" i="34"/>
  <c r="W1791" i="34"/>
  <c r="X1791" i="34"/>
  <c r="Y1791" i="34"/>
  <c r="K1792" i="34"/>
  <c r="L1792" i="34"/>
  <c r="M1792" i="34"/>
  <c r="N1792" i="34"/>
  <c r="O1792" i="34"/>
  <c r="P1792" i="34"/>
  <c r="Q1792" i="34"/>
  <c r="R1792" i="34"/>
  <c r="S1792" i="34"/>
  <c r="T1792" i="34"/>
  <c r="U1792" i="34"/>
  <c r="V1792" i="34"/>
  <c r="W1792" i="34"/>
  <c r="X1792" i="34"/>
  <c r="Y1792" i="34"/>
  <c r="K1793" i="34"/>
  <c r="L1793" i="34"/>
  <c r="M1793" i="34"/>
  <c r="N1793" i="34"/>
  <c r="O1793" i="34"/>
  <c r="P1793" i="34"/>
  <c r="Q1793" i="34"/>
  <c r="R1793" i="34"/>
  <c r="S1793" i="34"/>
  <c r="T1793" i="34"/>
  <c r="U1793" i="34"/>
  <c r="V1793" i="34"/>
  <c r="W1793" i="34"/>
  <c r="X1793" i="34"/>
  <c r="Y1793" i="34"/>
  <c r="K1794" i="34"/>
  <c r="L1794" i="34"/>
  <c r="M1794" i="34"/>
  <c r="N1794" i="34"/>
  <c r="O1794" i="34"/>
  <c r="P1794" i="34"/>
  <c r="Q1794" i="34"/>
  <c r="R1794" i="34"/>
  <c r="S1794" i="34"/>
  <c r="T1794" i="34"/>
  <c r="U1794" i="34"/>
  <c r="V1794" i="34"/>
  <c r="W1794" i="34"/>
  <c r="X1794" i="34"/>
  <c r="Y1794" i="34"/>
  <c r="K1795" i="34"/>
  <c r="L1795" i="34"/>
  <c r="M1795" i="34"/>
  <c r="N1795" i="34"/>
  <c r="O1795" i="34"/>
  <c r="P1795" i="34"/>
  <c r="Q1795" i="34"/>
  <c r="R1795" i="34"/>
  <c r="S1795" i="34"/>
  <c r="T1795" i="34"/>
  <c r="U1795" i="34"/>
  <c r="V1795" i="34"/>
  <c r="W1795" i="34"/>
  <c r="X1795" i="34"/>
  <c r="Y1795" i="34"/>
  <c r="K1796" i="34"/>
  <c r="L1796" i="34"/>
  <c r="M1796" i="34"/>
  <c r="N1796" i="34"/>
  <c r="O1796" i="34"/>
  <c r="P1796" i="34"/>
  <c r="Q1796" i="34"/>
  <c r="R1796" i="34"/>
  <c r="S1796" i="34"/>
  <c r="T1796" i="34"/>
  <c r="U1796" i="34"/>
  <c r="V1796" i="34"/>
  <c r="W1796" i="34"/>
  <c r="X1796" i="34"/>
  <c r="Y1796" i="34"/>
  <c r="K1797" i="34"/>
  <c r="L1797" i="34"/>
  <c r="M1797" i="34"/>
  <c r="N1797" i="34"/>
  <c r="O1797" i="34"/>
  <c r="P1797" i="34"/>
  <c r="Q1797" i="34"/>
  <c r="R1797" i="34"/>
  <c r="S1797" i="34"/>
  <c r="T1797" i="34"/>
  <c r="U1797" i="34"/>
  <c r="V1797" i="34"/>
  <c r="W1797" i="34"/>
  <c r="X1797" i="34"/>
  <c r="Y1797" i="34"/>
  <c r="K1798" i="34"/>
  <c r="L1798" i="34"/>
  <c r="M1798" i="34"/>
  <c r="N1798" i="34"/>
  <c r="O1798" i="34"/>
  <c r="P1798" i="34"/>
  <c r="Q1798" i="34"/>
  <c r="R1798" i="34"/>
  <c r="S1798" i="34"/>
  <c r="T1798" i="34"/>
  <c r="U1798" i="34"/>
  <c r="V1798" i="34"/>
  <c r="W1798" i="34"/>
  <c r="X1798" i="34"/>
  <c r="Y1798" i="34"/>
  <c r="K1799" i="34"/>
  <c r="L1799" i="34"/>
  <c r="M1799" i="34"/>
  <c r="N1799" i="34"/>
  <c r="O1799" i="34"/>
  <c r="P1799" i="34"/>
  <c r="Q1799" i="34"/>
  <c r="R1799" i="34"/>
  <c r="S1799" i="34"/>
  <c r="T1799" i="34"/>
  <c r="U1799" i="34"/>
  <c r="V1799" i="34"/>
  <c r="W1799" i="34"/>
  <c r="X1799" i="34"/>
  <c r="Y1799" i="34"/>
  <c r="K1800" i="34"/>
  <c r="L1800" i="34"/>
  <c r="M1800" i="34"/>
  <c r="N1800" i="34"/>
  <c r="O1800" i="34"/>
  <c r="P1800" i="34"/>
  <c r="Q1800" i="34"/>
  <c r="R1800" i="34"/>
  <c r="S1800" i="34"/>
  <c r="T1800" i="34"/>
  <c r="U1800" i="34"/>
  <c r="V1800" i="34"/>
  <c r="W1800" i="34"/>
  <c r="X1800" i="34"/>
  <c r="Y1800" i="34"/>
  <c r="K1801" i="34"/>
  <c r="L1801" i="34"/>
  <c r="M1801" i="34"/>
  <c r="N1801" i="34"/>
  <c r="O1801" i="34"/>
  <c r="P1801" i="34"/>
  <c r="Q1801" i="34"/>
  <c r="R1801" i="34"/>
  <c r="S1801" i="34"/>
  <c r="T1801" i="34"/>
  <c r="U1801" i="34"/>
  <c r="V1801" i="34"/>
  <c r="W1801" i="34"/>
  <c r="X1801" i="34"/>
  <c r="Y1801" i="34"/>
  <c r="K1802" i="34"/>
  <c r="L1802" i="34"/>
  <c r="M1802" i="34"/>
  <c r="N1802" i="34"/>
  <c r="O1802" i="34"/>
  <c r="P1802" i="34"/>
  <c r="Q1802" i="34"/>
  <c r="R1802" i="34"/>
  <c r="S1802" i="34"/>
  <c r="T1802" i="34"/>
  <c r="U1802" i="34"/>
  <c r="V1802" i="34"/>
  <c r="W1802" i="34"/>
  <c r="X1802" i="34"/>
  <c r="Y1802" i="34"/>
  <c r="K1803" i="34"/>
  <c r="L1803" i="34"/>
  <c r="M1803" i="34"/>
  <c r="N1803" i="34"/>
  <c r="O1803" i="34"/>
  <c r="P1803" i="34"/>
  <c r="Q1803" i="34"/>
  <c r="R1803" i="34"/>
  <c r="S1803" i="34"/>
  <c r="T1803" i="34"/>
  <c r="U1803" i="34"/>
  <c r="V1803" i="34"/>
  <c r="W1803" i="34"/>
  <c r="X1803" i="34"/>
  <c r="Y1803" i="34"/>
  <c r="K1804" i="34"/>
  <c r="L1804" i="34"/>
  <c r="M1804" i="34"/>
  <c r="N1804" i="34"/>
  <c r="O1804" i="34"/>
  <c r="P1804" i="34"/>
  <c r="Q1804" i="34"/>
  <c r="R1804" i="34"/>
  <c r="S1804" i="34"/>
  <c r="T1804" i="34"/>
  <c r="U1804" i="34"/>
  <c r="V1804" i="34"/>
  <c r="W1804" i="34"/>
  <c r="X1804" i="34"/>
  <c r="Y1804" i="34"/>
  <c r="K1805" i="34"/>
  <c r="L1805" i="34"/>
  <c r="M1805" i="34"/>
  <c r="N1805" i="34"/>
  <c r="O1805" i="34"/>
  <c r="P1805" i="34"/>
  <c r="Q1805" i="34"/>
  <c r="R1805" i="34"/>
  <c r="S1805" i="34"/>
  <c r="T1805" i="34"/>
  <c r="U1805" i="34"/>
  <c r="V1805" i="34"/>
  <c r="W1805" i="34"/>
  <c r="X1805" i="34"/>
  <c r="Y1805" i="34"/>
  <c r="K1806" i="34"/>
  <c r="L1806" i="34"/>
  <c r="M1806" i="34"/>
  <c r="N1806" i="34"/>
  <c r="O1806" i="34"/>
  <c r="P1806" i="34"/>
  <c r="Q1806" i="34"/>
  <c r="R1806" i="34"/>
  <c r="S1806" i="34"/>
  <c r="T1806" i="34"/>
  <c r="U1806" i="34"/>
  <c r="V1806" i="34"/>
  <c r="W1806" i="34"/>
  <c r="X1806" i="34"/>
  <c r="Y1806" i="34"/>
  <c r="K1807" i="34"/>
  <c r="L1807" i="34"/>
  <c r="M1807" i="34"/>
  <c r="N1807" i="34"/>
  <c r="O1807" i="34"/>
  <c r="P1807" i="34"/>
  <c r="Q1807" i="34"/>
  <c r="R1807" i="34"/>
  <c r="S1807" i="34"/>
  <c r="T1807" i="34"/>
  <c r="U1807" i="34"/>
  <c r="V1807" i="34"/>
  <c r="W1807" i="34"/>
  <c r="X1807" i="34"/>
  <c r="Y1807" i="34"/>
  <c r="K1808" i="34"/>
  <c r="L1808" i="34"/>
  <c r="M1808" i="34"/>
  <c r="N1808" i="34"/>
  <c r="O1808" i="34"/>
  <c r="P1808" i="34"/>
  <c r="Q1808" i="34"/>
  <c r="R1808" i="34"/>
  <c r="S1808" i="34"/>
  <c r="T1808" i="34"/>
  <c r="U1808" i="34"/>
  <c r="V1808" i="34"/>
  <c r="W1808" i="34"/>
  <c r="X1808" i="34"/>
  <c r="Y1808" i="34"/>
  <c r="K1809" i="34"/>
  <c r="L1809" i="34"/>
  <c r="M1809" i="34"/>
  <c r="N1809" i="34"/>
  <c r="O1809" i="34"/>
  <c r="P1809" i="34"/>
  <c r="Q1809" i="34"/>
  <c r="R1809" i="34"/>
  <c r="S1809" i="34"/>
  <c r="T1809" i="34"/>
  <c r="U1809" i="34"/>
  <c r="V1809" i="34"/>
  <c r="W1809" i="34"/>
  <c r="X1809" i="34"/>
  <c r="Y1809" i="34"/>
  <c r="K1810" i="34"/>
  <c r="L1810" i="34"/>
  <c r="M1810" i="34"/>
  <c r="N1810" i="34"/>
  <c r="O1810" i="34"/>
  <c r="P1810" i="34"/>
  <c r="Q1810" i="34"/>
  <c r="R1810" i="34"/>
  <c r="S1810" i="34"/>
  <c r="T1810" i="34"/>
  <c r="U1810" i="34"/>
  <c r="V1810" i="34"/>
  <c r="W1810" i="34"/>
  <c r="X1810" i="34"/>
  <c r="Y1810" i="34"/>
  <c r="K1811" i="34"/>
  <c r="L1811" i="34"/>
  <c r="M1811" i="34"/>
  <c r="N1811" i="34"/>
  <c r="O1811" i="34"/>
  <c r="P1811" i="34"/>
  <c r="Q1811" i="34"/>
  <c r="R1811" i="34"/>
  <c r="S1811" i="34"/>
  <c r="T1811" i="34"/>
  <c r="U1811" i="34"/>
  <c r="V1811" i="34"/>
  <c r="W1811" i="34"/>
  <c r="X1811" i="34"/>
  <c r="Y1811" i="34"/>
  <c r="K1812" i="34"/>
  <c r="L1812" i="34"/>
  <c r="M1812" i="34"/>
  <c r="N1812" i="34"/>
  <c r="O1812" i="34"/>
  <c r="P1812" i="34"/>
  <c r="Q1812" i="34"/>
  <c r="R1812" i="34"/>
  <c r="S1812" i="34"/>
  <c r="T1812" i="34"/>
  <c r="U1812" i="34"/>
  <c r="V1812" i="34"/>
  <c r="W1812" i="34"/>
  <c r="X1812" i="34"/>
  <c r="Y1812" i="34"/>
  <c r="K1813" i="34"/>
  <c r="L1813" i="34"/>
  <c r="M1813" i="34"/>
  <c r="N1813" i="34"/>
  <c r="O1813" i="34"/>
  <c r="P1813" i="34"/>
  <c r="Q1813" i="34"/>
  <c r="R1813" i="34"/>
  <c r="S1813" i="34"/>
  <c r="T1813" i="34"/>
  <c r="U1813" i="34"/>
  <c r="V1813" i="34"/>
  <c r="W1813" i="34"/>
  <c r="X1813" i="34"/>
  <c r="Y1813" i="34"/>
  <c r="K1814" i="34"/>
  <c r="L1814" i="34"/>
  <c r="M1814" i="34"/>
  <c r="N1814" i="34"/>
  <c r="O1814" i="34"/>
  <c r="P1814" i="34"/>
  <c r="Q1814" i="34"/>
  <c r="R1814" i="34"/>
  <c r="S1814" i="34"/>
  <c r="T1814" i="34"/>
  <c r="U1814" i="34"/>
  <c r="V1814" i="34"/>
  <c r="W1814" i="34"/>
  <c r="X1814" i="34"/>
  <c r="Y1814" i="34"/>
  <c r="K1815" i="34"/>
  <c r="L1815" i="34"/>
  <c r="M1815" i="34"/>
  <c r="N1815" i="34"/>
  <c r="O1815" i="34"/>
  <c r="P1815" i="34"/>
  <c r="Q1815" i="34"/>
  <c r="R1815" i="34"/>
  <c r="S1815" i="34"/>
  <c r="T1815" i="34"/>
  <c r="U1815" i="34"/>
  <c r="V1815" i="34"/>
  <c r="W1815" i="34"/>
  <c r="X1815" i="34"/>
  <c r="Y1815" i="34"/>
  <c r="K1816" i="34"/>
  <c r="L1816" i="34"/>
  <c r="M1816" i="34"/>
  <c r="N1816" i="34"/>
  <c r="O1816" i="34"/>
  <c r="P1816" i="34"/>
  <c r="Q1816" i="34"/>
  <c r="R1816" i="34"/>
  <c r="S1816" i="34"/>
  <c r="T1816" i="34"/>
  <c r="U1816" i="34"/>
  <c r="V1816" i="34"/>
  <c r="W1816" i="34"/>
  <c r="X1816" i="34"/>
  <c r="Y1816" i="34"/>
  <c r="K1817" i="34"/>
  <c r="L1817" i="34"/>
  <c r="M1817" i="34"/>
  <c r="N1817" i="34"/>
  <c r="O1817" i="34"/>
  <c r="P1817" i="34"/>
  <c r="Q1817" i="34"/>
  <c r="R1817" i="34"/>
  <c r="S1817" i="34"/>
  <c r="T1817" i="34"/>
  <c r="U1817" i="34"/>
  <c r="V1817" i="34"/>
  <c r="W1817" i="34"/>
  <c r="X1817" i="34"/>
  <c r="Y1817" i="34"/>
  <c r="K1818" i="34"/>
  <c r="L1818" i="34"/>
  <c r="M1818" i="34"/>
  <c r="N1818" i="34"/>
  <c r="O1818" i="34"/>
  <c r="P1818" i="34"/>
  <c r="Q1818" i="34"/>
  <c r="R1818" i="34"/>
  <c r="S1818" i="34"/>
  <c r="T1818" i="34"/>
  <c r="U1818" i="34"/>
  <c r="V1818" i="34"/>
  <c r="W1818" i="34"/>
  <c r="X1818" i="34"/>
  <c r="Y1818" i="34"/>
  <c r="K1819" i="34"/>
  <c r="L1819" i="34"/>
  <c r="M1819" i="34"/>
  <c r="N1819" i="34"/>
  <c r="O1819" i="34"/>
  <c r="P1819" i="34"/>
  <c r="Q1819" i="34"/>
  <c r="R1819" i="34"/>
  <c r="S1819" i="34"/>
  <c r="T1819" i="34"/>
  <c r="U1819" i="34"/>
  <c r="V1819" i="34"/>
  <c r="W1819" i="34"/>
  <c r="X1819" i="34"/>
  <c r="Y1819" i="34"/>
  <c r="K1820" i="34"/>
  <c r="L1820" i="34"/>
  <c r="M1820" i="34"/>
  <c r="N1820" i="34"/>
  <c r="O1820" i="34"/>
  <c r="P1820" i="34"/>
  <c r="Q1820" i="34"/>
  <c r="R1820" i="34"/>
  <c r="S1820" i="34"/>
  <c r="T1820" i="34"/>
  <c r="U1820" i="34"/>
  <c r="V1820" i="34"/>
  <c r="W1820" i="34"/>
  <c r="X1820" i="34"/>
  <c r="Y1820" i="34"/>
  <c r="K1821" i="34"/>
  <c r="L1821" i="34"/>
  <c r="M1821" i="34"/>
  <c r="N1821" i="34"/>
  <c r="O1821" i="34"/>
  <c r="P1821" i="34"/>
  <c r="Q1821" i="34"/>
  <c r="R1821" i="34"/>
  <c r="S1821" i="34"/>
  <c r="T1821" i="34"/>
  <c r="U1821" i="34"/>
  <c r="V1821" i="34"/>
  <c r="W1821" i="34"/>
  <c r="X1821" i="34"/>
  <c r="Y1821" i="34"/>
  <c r="K1822" i="34"/>
  <c r="L1822" i="34"/>
  <c r="M1822" i="34"/>
  <c r="N1822" i="34"/>
  <c r="O1822" i="34"/>
  <c r="P1822" i="34"/>
  <c r="Q1822" i="34"/>
  <c r="R1822" i="34"/>
  <c r="S1822" i="34"/>
  <c r="T1822" i="34"/>
  <c r="U1822" i="34"/>
  <c r="V1822" i="34"/>
  <c r="W1822" i="34"/>
  <c r="X1822" i="34"/>
  <c r="Y1822" i="34"/>
  <c r="K1823" i="34"/>
  <c r="L1823" i="34"/>
  <c r="M1823" i="34"/>
  <c r="N1823" i="34"/>
  <c r="O1823" i="34"/>
  <c r="P1823" i="34"/>
  <c r="Q1823" i="34"/>
  <c r="R1823" i="34"/>
  <c r="S1823" i="34"/>
  <c r="T1823" i="34"/>
  <c r="U1823" i="34"/>
  <c r="V1823" i="34"/>
  <c r="W1823" i="34"/>
  <c r="X1823" i="34"/>
  <c r="Y1823" i="34"/>
  <c r="K1824" i="34"/>
  <c r="L1824" i="34"/>
  <c r="M1824" i="34"/>
  <c r="N1824" i="34"/>
  <c r="O1824" i="34"/>
  <c r="P1824" i="34"/>
  <c r="Q1824" i="34"/>
  <c r="R1824" i="34"/>
  <c r="S1824" i="34"/>
  <c r="T1824" i="34"/>
  <c r="U1824" i="34"/>
  <c r="V1824" i="34"/>
  <c r="W1824" i="34"/>
  <c r="X1824" i="34"/>
  <c r="Y1824" i="34"/>
  <c r="K1825" i="34"/>
  <c r="L1825" i="34"/>
  <c r="M1825" i="34"/>
  <c r="N1825" i="34"/>
  <c r="O1825" i="34"/>
  <c r="P1825" i="34"/>
  <c r="Q1825" i="34"/>
  <c r="R1825" i="34"/>
  <c r="S1825" i="34"/>
  <c r="T1825" i="34"/>
  <c r="U1825" i="34"/>
  <c r="V1825" i="34"/>
  <c r="W1825" i="34"/>
  <c r="X1825" i="34"/>
  <c r="Y1825" i="34"/>
  <c r="K1826" i="34"/>
  <c r="L1826" i="34"/>
  <c r="M1826" i="34"/>
  <c r="N1826" i="34"/>
  <c r="O1826" i="34"/>
  <c r="P1826" i="34"/>
  <c r="Q1826" i="34"/>
  <c r="R1826" i="34"/>
  <c r="S1826" i="34"/>
  <c r="T1826" i="34"/>
  <c r="U1826" i="34"/>
  <c r="V1826" i="34"/>
  <c r="W1826" i="34"/>
  <c r="X1826" i="34"/>
  <c r="Y1826" i="34"/>
  <c r="K1827" i="34"/>
  <c r="L1827" i="34"/>
  <c r="M1827" i="34"/>
  <c r="N1827" i="34"/>
  <c r="O1827" i="34"/>
  <c r="P1827" i="34"/>
  <c r="Q1827" i="34"/>
  <c r="R1827" i="34"/>
  <c r="S1827" i="34"/>
  <c r="T1827" i="34"/>
  <c r="U1827" i="34"/>
  <c r="V1827" i="34"/>
  <c r="W1827" i="34"/>
  <c r="X1827" i="34"/>
  <c r="Y1827" i="34"/>
  <c r="K1828" i="34"/>
  <c r="L1828" i="34"/>
  <c r="M1828" i="34"/>
  <c r="N1828" i="34"/>
  <c r="O1828" i="34"/>
  <c r="P1828" i="34"/>
  <c r="Q1828" i="34"/>
  <c r="R1828" i="34"/>
  <c r="S1828" i="34"/>
  <c r="T1828" i="34"/>
  <c r="U1828" i="34"/>
  <c r="V1828" i="34"/>
  <c r="W1828" i="34"/>
  <c r="X1828" i="34"/>
  <c r="Y1828" i="34"/>
  <c r="K1829" i="34"/>
  <c r="L1829" i="34"/>
  <c r="M1829" i="34"/>
  <c r="N1829" i="34"/>
  <c r="O1829" i="34"/>
  <c r="P1829" i="34"/>
  <c r="Q1829" i="34"/>
  <c r="R1829" i="34"/>
  <c r="S1829" i="34"/>
  <c r="T1829" i="34"/>
  <c r="U1829" i="34"/>
  <c r="V1829" i="34"/>
  <c r="W1829" i="34"/>
  <c r="X1829" i="34"/>
  <c r="Y1829" i="34"/>
  <c r="K1830" i="34"/>
  <c r="L1830" i="34"/>
  <c r="M1830" i="34"/>
  <c r="N1830" i="34"/>
  <c r="O1830" i="34"/>
  <c r="P1830" i="34"/>
  <c r="Q1830" i="34"/>
  <c r="R1830" i="34"/>
  <c r="S1830" i="34"/>
  <c r="T1830" i="34"/>
  <c r="U1830" i="34"/>
  <c r="V1830" i="34"/>
  <c r="W1830" i="34"/>
  <c r="X1830" i="34"/>
  <c r="Y1830" i="34"/>
  <c r="K1831" i="34"/>
  <c r="L1831" i="34"/>
  <c r="M1831" i="34"/>
  <c r="N1831" i="34"/>
  <c r="O1831" i="34"/>
  <c r="P1831" i="34"/>
  <c r="Q1831" i="34"/>
  <c r="R1831" i="34"/>
  <c r="S1831" i="34"/>
  <c r="T1831" i="34"/>
  <c r="U1831" i="34"/>
  <c r="V1831" i="34"/>
  <c r="W1831" i="34"/>
  <c r="X1831" i="34"/>
  <c r="Y1831" i="34"/>
  <c r="K1832" i="34"/>
  <c r="L1832" i="34"/>
  <c r="M1832" i="34"/>
  <c r="N1832" i="34"/>
  <c r="O1832" i="34"/>
  <c r="P1832" i="34"/>
  <c r="Q1832" i="34"/>
  <c r="R1832" i="34"/>
  <c r="S1832" i="34"/>
  <c r="T1832" i="34"/>
  <c r="U1832" i="34"/>
  <c r="V1832" i="34"/>
  <c r="W1832" i="34"/>
  <c r="X1832" i="34"/>
  <c r="Y1832" i="34"/>
  <c r="K1833" i="34"/>
  <c r="L1833" i="34"/>
  <c r="M1833" i="34"/>
  <c r="N1833" i="34"/>
  <c r="O1833" i="34"/>
  <c r="P1833" i="34"/>
  <c r="Q1833" i="34"/>
  <c r="R1833" i="34"/>
  <c r="S1833" i="34"/>
  <c r="T1833" i="34"/>
  <c r="U1833" i="34"/>
  <c r="V1833" i="34"/>
  <c r="W1833" i="34"/>
  <c r="X1833" i="34"/>
  <c r="Y1833" i="34"/>
  <c r="K1834" i="34"/>
  <c r="L1834" i="34"/>
  <c r="M1834" i="34"/>
  <c r="N1834" i="34"/>
  <c r="O1834" i="34"/>
  <c r="P1834" i="34"/>
  <c r="Q1834" i="34"/>
  <c r="R1834" i="34"/>
  <c r="S1834" i="34"/>
  <c r="T1834" i="34"/>
  <c r="U1834" i="34"/>
  <c r="V1834" i="34"/>
  <c r="W1834" i="34"/>
  <c r="X1834" i="34"/>
  <c r="Y1834" i="34"/>
  <c r="K1835" i="34"/>
  <c r="L1835" i="34"/>
  <c r="M1835" i="34"/>
  <c r="N1835" i="34"/>
  <c r="O1835" i="34"/>
  <c r="P1835" i="34"/>
  <c r="Q1835" i="34"/>
  <c r="R1835" i="34"/>
  <c r="S1835" i="34"/>
  <c r="T1835" i="34"/>
  <c r="U1835" i="34"/>
  <c r="V1835" i="34"/>
  <c r="W1835" i="34"/>
  <c r="X1835" i="34"/>
  <c r="Y1835" i="34"/>
  <c r="K1836" i="34"/>
  <c r="L1836" i="34"/>
  <c r="M1836" i="34"/>
  <c r="N1836" i="34"/>
  <c r="O1836" i="34"/>
  <c r="P1836" i="34"/>
  <c r="Q1836" i="34"/>
  <c r="R1836" i="34"/>
  <c r="S1836" i="34"/>
  <c r="T1836" i="34"/>
  <c r="U1836" i="34"/>
  <c r="V1836" i="34"/>
  <c r="W1836" i="34"/>
  <c r="X1836" i="34"/>
  <c r="Y1836" i="34"/>
  <c r="K1837" i="34"/>
  <c r="L1837" i="34"/>
  <c r="M1837" i="34"/>
  <c r="N1837" i="34"/>
  <c r="O1837" i="34"/>
  <c r="P1837" i="34"/>
  <c r="Q1837" i="34"/>
  <c r="R1837" i="34"/>
  <c r="S1837" i="34"/>
  <c r="T1837" i="34"/>
  <c r="U1837" i="34"/>
  <c r="V1837" i="34"/>
  <c r="W1837" i="34"/>
  <c r="X1837" i="34"/>
  <c r="Y1837" i="34"/>
  <c r="K1838" i="34"/>
  <c r="L1838" i="34"/>
  <c r="M1838" i="34"/>
  <c r="N1838" i="34"/>
  <c r="O1838" i="34"/>
  <c r="P1838" i="34"/>
  <c r="Q1838" i="34"/>
  <c r="R1838" i="34"/>
  <c r="S1838" i="34"/>
  <c r="T1838" i="34"/>
  <c r="U1838" i="34"/>
  <c r="V1838" i="34"/>
  <c r="W1838" i="34"/>
  <c r="X1838" i="34"/>
  <c r="Y1838" i="34"/>
  <c r="K1839" i="34"/>
  <c r="L1839" i="34"/>
  <c r="M1839" i="34"/>
  <c r="N1839" i="34"/>
  <c r="O1839" i="34"/>
  <c r="P1839" i="34"/>
  <c r="Q1839" i="34"/>
  <c r="R1839" i="34"/>
  <c r="S1839" i="34"/>
  <c r="T1839" i="34"/>
  <c r="U1839" i="34"/>
  <c r="V1839" i="34"/>
  <c r="W1839" i="34"/>
  <c r="X1839" i="34"/>
  <c r="Y1839" i="34"/>
  <c r="K1840" i="34"/>
  <c r="L1840" i="34"/>
  <c r="M1840" i="34"/>
  <c r="N1840" i="34"/>
  <c r="O1840" i="34"/>
  <c r="P1840" i="34"/>
  <c r="Q1840" i="34"/>
  <c r="R1840" i="34"/>
  <c r="S1840" i="34"/>
  <c r="T1840" i="34"/>
  <c r="U1840" i="34"/>
  <c r="V1840" i="34"/>
  <c r="W1840" i="34"/>
  <c r="X1840" i="34"/>
  <c r="Y1840" i="34"/>
  <c r="K1841" i="34"/>
  <c r="L1841" i="34"/>
  <c r="M1841" i="34"/>
  <c r="N1841" i="34"/>
  <c r="O1841" i="34"/>
  <c r="P1841" i="34"/>
  <c r="Q1841" i="34"/>
  <c r="R1841" i="34"/>
  <c r="S1841" i="34"/>
  <c r="T1841" i="34"/>
  <c r="U1841" i="34"/>
  <c r="V1841" i="34"/>
  <c r="W1841" i="34"/>
  <c r="X1841" i="34"/>
  <c r="Y1841" i="34"/>
  <c r="K1842" i="34"/>
  <c r="L1842" i="34"/>
  <c r="M1842" i="34"/>
  <c r="N1842" i="34"/>
  <c r="O1842" i="34"/>
  <c r="P1842" i="34"/>
  <c r="Q1842" i="34"/>
  <c r="R1842" i="34"/>
  <c r="S1842" i="34"/>
  <c r="T1842" i="34"/>
  <c r="U1842" i="34"/>
  <c r="V1842" i="34"/>
  <c r="W1842" i="34"/>
  <c r="X1842" i="34"/>
  <c r="Y1842" i="34"/>
  <c r="K1843" i="34"/>
  <c r="L1843" i="34"/>
  <c r="M1843" i="34"/>
  <c r="N1843" i="34"/>
  <c r="O1843" i="34"/>
  <c r="P1843" i="34"/>
  <c r="Q1843" i="34"/>
  <c r="R1843" i="34"/>
  <c r="S1843" i="34"/>
  <c r="T1843" i="34"/>
  <c r="U1843" i="34"/>
  <c r="V1843" i="34"/>
  <c r="W1843" i="34"/>
  <c r="X1843" i="34"/>
  <c r="Y1843" i="34"/>
  <c r="K1844" i="34"/>
  <c r="L1844" i="34"/>
  <c r="M1844" i="34"/>
  <c r="N1844" i="34"/>
  <c r="O1844" i="34"/>
  <c r="P1844" i="34"/>
  <c r="Q1844" i="34"/>
  <c r="R1844" i="34"/>
  <c r="S1844" i="34"/>
  <c r="T1844" i="34"/>
  <c r="U1844" i="34"/>
  <c r="V1844" i="34"/>
  <c r="W1844" i="34"/>
  <c r="X1844" i="34"/>
  <c r="Y1844" i="34"/>
  <c r="K1845" i="34"/>
  <c r="L1845" i="34"/>
  <c r="M1845" i="34"/>
  <c r="N1845" i="34"/>
  <c r="O1845" i="34"/>
  <c r="P1845" i="34"/>
  <c r="Q1845" i="34"/>
  <c r="R1845" i="34"/>
  <c r="S1845" i="34"/>
  <c r="T1845" i="34"/>
  <c r="U1845" i="34"/>
  <c r="V1845" i="34"/>
  <c r="W1845" i="34"/>
  <c r="X1845" i="34"/>
  <c r="Y1845" i="34"/>
  <c r="K1846" i="34"/>
  <c r="L1846" i="34"/>
  <c r="M1846" i="34"/>
  <c r="N1846" i="34"/>
  <c r="O1846" i="34"/>
  <c r="P1846" i="34"/>
  <c r="Q1846" i="34"/>
  <c r="R1846" i="34"/>
  <c r="S1846" i="34"/>
  <c r="T1846" i="34"/>
  <c r="U1846" i="34"/>
  <c r="V1846" i="34"/>
  <c r="W1846" i="34"/>
  <c r="X1846" i="34"/>
  <c r="Y1846" i="34"/>
  <c r="K1847" i="34"/>
  <c r="L1847" i="34"/>
  <c r="M1847" i="34"/>
  <c r="N1847" i="34"/>
  <c r="O1847" i="34"/>
  <c r="P1847" i="34"/>
  <c r="Q1847" i="34"/>
  <c r="R1847" i="34"/>
  <c r="S1847" i="34"/>
  <c r="T1847" i="34"/>
  <c r="U1847" i="34"/>
  <c r="V1847" i="34"/>
  <c r="W1847" i="34"/>
  <c r="X1847" i="34"/>
  <c r="Y1847" i="34"/>
  <c r="K1848" i="34"/>
  <c r="L1848" i="34"/>
  <c r="M1848" i="34"/>
  <c r="N1848" i="34"/>
  <c r="O1848" i="34"/>
  <c r="P1848" i="34"/>
  <c r="Q1848" i="34"/>
  <c r="R1848" i="34"/>
  <c r="S1848" i="34"/>
  <c r="T1848" i="34"/>
  <c r="U1848" i="34"/>
  <c r="V1848" i="34"/>
  <c r="W1848" i="34"/>
  <c r="X1848" i="34"/>
  <c r="Y1848" i="34"/>
  <c r="K1849" i="34"/>
  <c r="L1849" i="34"/>
  <c r="M1849" i="34"/>
  <c r="N1849" i="34"/>
  <c r="O1849" i="34"/>
  <c r="P1849" i="34"/>
  <c r="Q1849" i="34"/>
  <c r="R1849" i="34"/>
  <c r="S1849" i="34"/>
  <c r="T1849" i="34"/>
  <c r="U1849" i="34"/>
  <c r="V1849" i="34"/>
  <c r="W1849" i="34"/>
  <c r="X1849" i="34"/>
  <c r="Y1849" i="34"/>
  <c r="K1850" i="34"/>
  <c r="L1850" i="34"/>
  <c r="M1850" i="34"/>
  <c r="N1850" i="34"/>
  <c r="O1850" i="34"/>
  <c r="P1850" i="34"/>
  <c r="Q1850" i="34"/>
  <c r="R1850" i="34"/>
  <c r="S1850" i="34"/>
  <c r="T1850" i="34"/>
  <c r="U1850" i="34"/>
  <c r="V1850" i="34"/>
  <c r="W1850" i="34"/>
  <c r="X1850" i="34"/>
  <c r="Y1850" i="34"/>
  <c r="K1851" i="34"/>
  <c r="L1851" i="34"/>
  <c r="M1851" i="34"/>
  <c r="N1851" i="34"/>
  <c r="O1851" i="34"/>
  <c r="P1851" i="34"/>
  <c r="Q1851" i="34"/>
  <c r="R1851" i="34"/>
  <c r="S1851" i="34"/>
  <c r="T1851" i="34"/>
  <c r="U1851" i="34"/>
  <c r="V1851" i="34"/>
  <c r="W1851" i="34"/>
  <c r="X1851" i="34"/>
  <c r="Y1851" i="34"/>
  <c r="K1852" i="34"/>
  <c r="L1852" i="34"/>
  <c r="M1852" i="34"/>
  <c r="N1852" i="34"/>
  <c r="O1852" i="34"/>
  <c r="P1852" i="34"/>
  <c r="Q1852" i="34"/>
  <c r="R1852" i="34"/>
  <c r="S1852" i="34"/>
  <c r="T1852" i="34"/>
  <c r="U1852" i="34"/>
  <c r="V1852" i="34"/>
  <c r="W1852" i="34"/>
  <c r="X1852" i="34"/>
  <c r="Y1852" i="34"/>
  <c r="K1853" i="34"/>
  <c r="L1853" i="34"/>
  <c r="M1853" i="34"/>
  <c r="N1853" i="34"/>
  <c r="O1853" i="34"/>
  <c r="P1853" i="34"/>
  <c r="Q1853" i="34"/>
  <c r="R1853" i="34"/>
  <c r="S1853" i="34"/>
  <c r="T1853" i="34"/>
  <c r="U1853" i="34"/>
  <c r="V1853" i="34"/>
  <c r="W1853" i="34"/>
  <c r="X1853" i="34"/>
  <c r="Y1853" i="34"/>
  <c r="K1854" i="34"/>
  <c r="L1854" i="34"/>
  <c r="M1854" i="34"/>
  <c r="N1854" i="34"/>
  <c r="O1854" i="34"/>
  <c r="P1854" i="34"/>
  <c r="Q1854" i="34"/>
  <c r="R1854" i="34"/>
  <c r="S1854" i="34"/>
  <c r="T1854" i="34"/>
  <c r="U1854" i="34"/>
  <c r="V1854" i="34"/>
  <c r="W1854" i="34"/>
  <c r="X1854" i="34"/>
  <c r="Y1854" i="34"/>
  <c r="K1855" i="34"/>
  <c r="L1855" i="34"/>
  <c r="M1855" i="34"/>
  <c r="N1855" i="34"/>
  <c r="O1855" i="34"/>
  <c r="P1855" i="34"/>
  <c r="Q1855" i="34"/>
  <c r="R1855" i="34"/>
  <c r="S1855" i="34"/>
  <c r="T1855" i="34"/>
  <c r="U1855" i="34"/>
  <c r="V1855" i="34"/>
  <c r="W1855" i="34"/>
  <c r="X1855" i="34"/>
  <c r="Y1855" i="34"/>
  <c r="K1856" i="34"/>
  <c r="L1856" i="34"/>
  <c r="M1856" i="34"/>
  <c r="N1856" i="34"/>
  <c r="O1856" i="34"/>
  <c r="P1856" i="34"/>
  <c r="Q1856" i="34"/>
  <c r="R1856" i="34"/>
  <c r="S1856" i="34"/>
  <c r="T1856" i="34"/>
  <c r="U1856" i="34"/>
  <c r="V1856" i="34"/>
  <c r="W1856" i="34"/>
  <c r="X1856" i="34"/>
  <c r="Y1856" i="34"/>
  <c r="K1857" i="34"/>
  <c r="L1857" i="34"/>
  <c r="M1857" i="34"/>
  <c r="N1857" i="34"/>
  <c r="O1857" i="34"/>
  <c r="P1857" i="34"/>
  <c r="Q1857" i="34"/>
  <c r="R1857" i="34"/>
  <c r="S1857" i="34"/>
  <c r="T1857" i="34"/>
  <c r="U1857" i="34"/>
  <c r="V1857" i="34"/>
  <c r="W1857" i="34"/>
  <c r="X1857" i="34"/>
  <c r="Y1857" i="34"/>
  <c r="K1858" i="34"/>
  <c r="L1858" i="34"/>
  <c r="M1858" i="34"/>
  <c r="N1858" i="34"/>
  <c r="O1858" i="34"/>
  <c r="P1858" i="34"/>
  <c r="Q1858" i="34"/>
  <c r="R1858" i="34"/>
  <c r="S1858" i="34"/>
  <c r="T1858" i="34"/>
  <c r="U1858" i="34"/>
  <c r="V1858" i="34"/>
  <c r="W1858" i="34"/>
  <c r="X1858" i="34"/>
  <c r="Y1858" i="34"/>
  <c r="K1859" i="34"/>
  <c r="L1859" i="34"/>
  <c r="M1859" i="34"/>
  <c r="N1859" i="34"/>
  <c r="O1859" i="34"/>
  <c r="P1859" i="34"/>
  <c r="Q1859" i="34"/>
  <c r="R1859" i="34"/>
  <c r="S1859" i="34"/>
  <c r="T1859" i="34"/>
  <c r="U1859" i="34"/>
  <c r="V1859" i="34"/>
  <c r="W1859" i="34"/>
  <c r="X1859" i="34"/>
  <c r="Y1859" i="34"/>
  <c r="K1860" i="34"/>
  <c r="L1860" i="34"/>
  <c r="M1860" i="34"/>
  <c r="N1860" i="34"/>
  <c r="O1860" i="34"/>
  <c r="P1860" i="34"/>
  <c r="Q1860" i="34"/>
  <c r="R1860" i="34"/>
  <c r="S1860" i="34"/>
  <c r="T1860" i="34"/>
  <c r="U1860" i="34"/>
  <c r="V1860" i="34"/>
  <c r="W1860" i="34"/>
  <c r="X1860" i="34"/>
  <c r="Y1860" i="34"/>
  <c r="K1861" i="34"/>
  <c r="L1861" i="34"/>
  <c r="M1861" i="34"/>
  <c r="N1861" i="34"/>
  <c r="O1861" i="34"/>
  <c r="P1861" i="34"/>
  <c r="Q1861" i="34"/>
  <c r="R1861" i="34"/>
  <c r="S1861" i="34"/>
  <c r="T1861" i="34"/>
  <c r="U1861" i="34"/>
  <c r="V1861" i="34"/>
  <c r="W1861" i="34"/>
  <c r="X1861" i="34"/>
  <c r="Y1861" i="34"/>
  <c r="K1862" i="34"/>
  <c r="L1862" i="34"/>
  <c r="M1862" i="34"/>
  <c r="N1862" i="34"/>
  <c r="O1862" i="34"/>
  <c r="P1862" i="34"/>
  <c r="Q1862" i="34"/>
  <c r="R1862" i="34"/>
  <c r="S1862" i="34"/>
  <c r="T1862" i="34"/>
  <c r="U1862" i="34"/>
  <c r="V1862" i="34"/>
  <c r="W1862" i="34"/>
  <c r="X1862" i="34"/>
  <c r="Y1862" i="34"/>
  <c r="K1863" i="34"/>
  <c r="L1863" i="34"/>
  <c r="M1863" i="34"/>
  <c r="N1863" i="34"/>
  <c r="O1863" i="34"/>
  <c r="P1863" i="34"/>
  <c r="Q1863" i="34"/>
  <c r="R1863" i="34"/>
  <c r="S1863" i="34"/>
  <c r="T1863" i="34"/>
  <c r="U1863" i="34"/>
  <c r="V1863" i="34"/>
  <c r="W1863" i="34"/>
  <c r="X1863" i="34"/>
  <c r="Y1863" i="34"/>
  <c r="K1864" i="34"/>
  <c r="L1864" i="34"/>
  <c r="M1864" i="34"/>
  <c r="N1864" i="34"/>
  <c r="O1864" i="34"/>
  <c r="P1864" i="34"/>
  <c r="Q1864" i="34"/>
  <c r="R1864" i="34"/>
  <c r="S1864" i="34"/>
  <c r="T1864" i="34"/>
  <c r="U1864" i="34"/>
  <c r="V1864" i="34"/>
  <c r="W1864" i="34"/>
  <c r="X1864" i="34"/>
  <c r="Y1864" i="34"/>
  <c r="K1865" i="34"/>
  <c r="L1865" i="34"/>
  <c r="M1865" i="34"/>
  <c r="N1865" i="34"/>
  <c r="O1865" i="34"/>
  <c r="P1865" i="34"/>
  <c r="Q1865" i="34"/>
  <c r="R1865" i="34"/>
  <c r="S1865" i="34"/>
  <c r="T1865" i="34"/>
  <c r="U1865" i="34"/>
  <c r="V1865" i="34"/>
  <c r="W1865" i="34"/>
  <c r="X1865" i="34"/>
  <c r="Y1865" i="34"/>
  <c r="K1866" i="34"/>
  <c r="L1866" i="34"/>
  <c r="M1866" i="34"/>
  <c r="N1866" i="34"/>
  <c r="O1866" i="34"/>
  <c r="P1866" i="34"/>
  <c r="Q1866" i="34"/>
  <c r="R1866" i="34"/>
  <c r="S1866" i="34"/>
  <c r="T1866" i="34"/>
  <c r="U1866" i="34"/>
  <c r="V1866" i="34"/>
  <c r="W1866" i="34"/>
  <c r="X1866" i="34"/>
  <c r="Y1866" i="34"/>
  <c r="K1867" i="34"/>
  <c r="L1867" i="34"/>
  <c r="M1867" i="34"/>
  <c r="N1867" i="34"/>
  <c r="O1867" i="34"/>
  <c r="P1867" i="34"/>
  <c r="Q1867" i="34"/>
  <c r="R1867" i="34"/>
  <c r="S1867" i="34"/>
  <c r="T1867" i="34"/>
  <c r="U1867" i="34"/>
  <c r="V1867" i="34"/>
  <c r="W1867" i="34"/>
  <c r="X1867" i="34"/>
  <c r="Y1867" i="34"/>
  <c r="K1868" i="34"/>
  <c r="L1868" i="34"/>
  <c r="M1868" i="34"/>
  <c r="N1868" i="34"/>
  <c r="O1868" i="34"/>
  <c r="P1868" i="34"/>
  <c r="Q1868" i="34"/>
  <c r="R1868" i="34"/>
  <c r="S1868" i="34"/>
  <c r="T1868" i="34"/>
  <c r="U1868" i="34"/>
  <c r="V1868" i="34"/>
  <c r="W1868" i="34"/>
  <c r="X1868" i="34"/>
  <c r="Y1868" i="34"/>
  <c r="K1869" i="34"/>
  <c r="L1869" i="34"/>
  <c r="M1869" i="34"/>
  <c r="N1869" i="34"/>
  <c r="O1869" i="34"/>
  <c r="P1869" i="34"/>
  <c r="Q1869" i="34"/>
  <c r="R1869" i="34"/>
  <c r="S1869" i="34"/>
  <c r="T1869" i="34"/>
  <c r="U1869" i="34"/>
  <c r="V1869" i="34"/>
  <c r="W1869" i="34"/>
  <c r="X1869" i="34"/>
  <c r="Y1869" i="34"/>
  <c r="K1870" i="34"/>
  <c r="L1870" i="34"/>
  <c r="M1870" i="34"/>
  <c r="N1870" i="34"/>
  <c r="O1870" i="34"/>
  <c r="P1870" i="34"/>
  <c r="Q1870" i="34"/>
  <c r="R1870" i="34"/>
  <c r="S1870" i="34"/>
  <c r="T1870" i="34"/>
  <c r="U1870" i="34"/>
  <c r="V1870" i="34"/>
  <c r="W1870" i="34"/>
  <c r="X1870" i="34"/>
  <c r="Y1870" i="34"/>
  <c r="K1871" i="34"/>
  <c r="L1871" i="34"/>
  <c r="M1871" i="34"/>
  <c r="N1871" i="34"/>
  <c r="O1871" i="34"/>
  <c r="P1871" i="34"/>
  <c r="Q1871" i="34"/>
  <c r="R1871" i="34"/>
  <c r="S1871" i="34"/>
  <c r="T1871" i="34"/>
  <c r="U1871" i="34"/>
  <c r="V1871" i="34"/>
  <c r="W1871" i="34"/>
  <c r="X1871" i="34"/>
  <c r="Y1871" i="34"/>
  <c r="K1872" i="34"/>
  <c r="L1872" i="34"/>
  <c r="M1872" i="34"/>
  <c r="N1872" i="34"/>
  <c r="O1872" i="34"/>
  <c r="P1872" i="34"/>
  <c r="Q1872" i="34"/>
  <c r="R1872" i="34"/>
  <c r="S1872" i="34"/>
  <c r="T1872" i="34"/>
  <c r="U1872" i="34"/>
  <c r="V1872" i="34"/>
  <c r="W1872" i="34"/>
  <c r="X1872" i="34"/>
  <c r="Y1872" i="34"/>
  <c r="K1873" i="34"/>
  <c r="L1873" i="34"/>
  <c r="M1873" i="34"/>
  <c r="N1873" i="34"/>
  <c r="O1873" i="34"/>
  <c r="P1873" i="34"/>
  <c r="Q1873" i="34"/>
  <c r="R1873" i="34"/>
  <c r="S1873" i="34"/>
  <c r="T1873" i="34"/>
  <c r="U1873" i="34"/>
  <c r="V1873" i="34"/>
  <c r="W1873" i="34"/>
  <c r="X1873" i="34"/>
  <c r="Y1873" i="34"/>
  <c r="K1874" i="34"/>
  <c r="L1874" i="34"/>
  <c r="M1874" i="34"/>
  <c r="N1874" i="34"/>
  <c r="O1874" i="34"/>
  <c r="P1874" i="34"/>
  <c r="Q1874" i="34"/>
  <c r="R1874" i="34"/>
  <c r="S1874" i="34"/>
  <c r="T1874" i="34"/>
  <c r="U1874" i="34"/>
  <c r="V1874" i="34"/>
  <c r="W1874" i="34"/>
  <c r="X1874" i="34"/>
  <c r="Y1874" i="34"/>
  <c r="K1875" i="34"/>
  <c r="L1875" i="34"/>
  <c r="M1875" i="34"/>
  <c r="N1875" i="34"/>
  <c r="O1875" i="34"/>
  <c r="P1875" i="34"/>
  <c r="Q1875" i="34"/>
  <c r="R1875" i="34"/>
  <c r="S1875" i="34"/>
  <c r="T1875" i="34"/>
  <c r="U1875" i="34"/>
  <c r="V1875" i="34"/>
  <c r="W1875" i="34"/>
  <c r="X1875" i="34"/>
  <c r="Y1875" i="34"/>
  <c r="K1876" i="34"/>
  <c r="L1876" i="34"/>
  <c r="M1876" i="34"/>
  <c r="N1876" i="34"/>
  <c r="O1876" i="34"/>
  <c r="P1876" i="34"/>
  <c r="Q1876" i="34"/>
  <c r="R1876" i="34"/>
  <c r="S1876" i="34"/>
  <c r="T1876" i="34"/>
  <c r="U1876" i="34"/>
  <c r="V1876" i="34"/>
  <c r="W1876" i="34"/>
  <c r="X1876" i="34"/>
  <c r="Y1876" i="34"/>
  <c r="K1877" i="34"/>
  <c r="L1877" i="34"/>
  <c r="M1877" i="34"/>
  <c r="N1877" i="34"/>
  <c r="O1877" i="34"/>
  <c r="P1877" i="34"/>
  <c r="Q1877" i="34"/>
  <c r="R1877" i="34"/>
  <c r="S1877" i="34"/>
  <c r="T1877" i="34"/>
  <c r="U1877" i="34"/>
  <c r="V1877" i="34"/>
  <c r="W1877" i="34"/>
  <c r="X1877" i="34"/>
  <c r="Y1877" i="34"/>
  <c r="K1878" i="34"/>
  <c r="L1878" i="34"/>
  <c r="M1878" i="34"/>
  <c r="N1878" i="34"/>
  <c r="O1878" i="34"/>
  <c r="P1878" i="34"/>
  <c r="Q1878" i="34"/>
  <c r="R1878" i="34"/>
  <c r="S1878" i="34"/>
  <c r="T1878" i="34"/>
  <c r="U1878" i="34"/>
  <c r="V1878" i="34"/>
  <c r="W1878" i="34"/>
  <c r="X1878" i="34"/>
  <c r="Y1878" i="34"/>
  <c r="K1879" i="34"/>
  <c r="L1879" i="34"/>
  <c r="M1879" i="34"/>
  <c r="N1879" i="34"/>
  <c r="O1879" i="34"/>
  <c r="P1879" i="34"/>
  <c r="Q1879" i="34"/>
  <c r="R1879" i="34"/>
  <c r="S1879" i="34"/>
  <c r="T1879" i="34"/>
  <c r="U1879" i="34"/>
  <c r="V1879" i="34"/>
  <c r="W1879" i="34"/>
  <c r="X1879" i="34"/>
  <c r="Y1879" i="34"/>
  <c r="K1880" i="34"/>
  <c r="L1880" i="34"/>
  <c r="M1880" i="34"/>
  <c r="N1880" i="34"/>
  <c r="O1880" i="34"/>
  <c r="P1880" i="34"/>
  <c r="Q1880" i="34"/>
  <c r="R1880" i="34"/>
  <c r="S1880" i="34"/>
  <c r="T1880" i="34"/>
  <c r="U1880" i="34"/>
  <c r="V1880" i="34"/>
  <c r="W1880" i="34"/>
  <c r="X1880" i="34"/>
  <c r="Y1880" i="34"/>
  <c r="K1881" i="34"/>
  <c r="L1881" i="34"/>
  <c r="M1881" i="34"/>
  <c r="N1881" i="34"/>
  <c r="O1881" i="34"/>
  <c r="P1881" i="34"/>
  <c r="Q1881" i="34"/>
  <c r="R1881" i="34"/>
  <c r="S1881" i="34"/>
  <c r="T1881" i="34"/>
  <c r="U1881" i="34"/>
  <c r="V1881" i="34"/>
  <c r="W1881" i="34"/>
  <c r="X1881" i="34"/>
  <c r="Y1881" i="34"/>
  <c r="K1882" i="34"/>
  <c r="L1882" i="34"/>
  <c r="M1882" i="34"/>
  <c r="N1882" i="34"/>
  <c r="O1882" i="34"/>
  <c r="P1882" i="34"/>
  <c r="Q1882" i="34"/>
  <c r="R1882" i="34"/>
  <c r="S1882" i="34"/>
  <c r="T1882" i="34"/>
  <c r="U1882" i="34"/>
  <c r="V1882" i="34"/>
  <c r="W1882" i="34"/>
  <c r="X1882" i="34"/>
  <c r="Y1882" i="34"/>
  <c r="K1883" i="34"/>
  <c r="L1883" i="34"/>
  <c r="M1883" i="34"/>
  <c r="N1883" i="34"/>
  <c r="O1883" i="34"/>
  <c r="P1883" i="34"/>
  <c r="Q1883" i="34"/>
  <c r="R1883" i="34"/>
  <c r="S1883" i="34"/>
  <c r="T1883" i="34"/>
  <c r="U1883" i="34"/>
  <c r="V1883" i="34"/>
  <c r="W1883" i="34"/>
  <c r="X1883" i="34"/>
  <c r="Y1883" i="34"/>
  <c r="K1884" i="34"/>
  <c r="L1884" i="34"/>
  <c r="M1884" i="34"/>
  <c r="N1884" i="34"/>
  <c r="O1884" i="34"/>
  <c r="P1884" i="34"/>
  <c r="Q1884" i="34"/>
  <c r="R1884" i="34"/>
  <c r="S1884" i="34"/>
  <c r="T1884" i="34"/>
  <c r="U1884" i="34"/>
  <c r="V1884" i="34"/>
  <c r="W1884" i="34"/>
  <c r="X1884" i="34"/>
  <c r="Y1884" i="34"/>
  <c r="K1885" i="34"/>
  <c r="L1885" i="34"/>
  <c r="M1885" i="34"/>
  <c r="N1885" i="34"/>
  <c r="O1885" i="34"/>
  <c r="P1885" i="34"/>
  <c r="Q1885" i="34"/>
  <c r="R1885" i="34"/>
  <c r="S1885" i="34"/>
  <c r="T1885" i="34"/>
  <c r="U1885" i="34"/>
  <c r="V1885" i="34"/>
  <c r="W1885" i="34"/>
  <c r="X1885" i="34"/>
  <c r="Y1885" i="34"/>
  <c r="K1886" i="34"/>
  <c r="L1886" i="34"/>
  <c r="M1886" i="34"/>
  <c r="N1886" i="34"/>
  <c r="O1886" i="34"/>
  <c r="P1886" i="34"/>
  <c r="Q1886" i="34"/>
  <c r="R1886" i="34"/>
  <c r="S1886" i="34"/>
  <c r="T1886" i="34"/>
  <c r="U1886" i="34"/>
  <c r="V1886" i="34"/>
  <c r="W1886" i="34"/>
  <c r="X1886" i="34"/>
  <c r="Y1886" i="34"/>
  <c r="K1887" i="34"/>
  <c r="L1887" i="34"/>
  <c r="M1887" i="34"/>
  <c r="N1887" i="34"/>
  <c r="O1887" i="34"/>
  <c r="P1887" i="34"/>
  <c r="Q1887" i="34"/>
  <c r="R1887" i="34"/>
  <c r="S1887" i="34"/>
  <c r="T1887" i="34"/>
  <c r="U1887" i="34"/>
  <c r="V1887" i="34"/>
  <c r="W1887" i="34"/>
  <c r="X1887" i="34"/>
  <c r="Y1887" i="34"/>
  <c r="K1888" i="34"/>
  <c r="L1888" i="34"/>
  <c r="M1888" i="34"/>
  <c r="N1888" i="34"/>
  <c r="O1888" i="34"/>
  <c r="P1888" i="34"/>
  <c r="Q1888" i="34"/>
  <c r="R1888" i="34"/>
  <c r="S1888" i="34"/>
  <c r="T1888" i="34"/>
  <c r="U1888" i="34"/>
  <c r="V1888" i="34"/>
  <c r="W1888" i="34"/>
  <c r="X1888" i="34"/>
  <c r="Y1888" i="34"/>
  <c r="K1889" i="34"/>
  <c r="L1889" i="34"/>
  <c r="M1889" i="34"/>
  <c r="N1889" i="34"/>
  <c r="O1889" i="34"/>
  <c r="P1889" i="34"/>
  <c r="Q1889" i="34"/>
  <c r="R1889" i="34"/>
  <c r="S1889" i="34"/>
  <c r="T1889" i="34"/>
  <c r="U1889" i="34"/>
  <c r="V1889" i="34"/>
  <c r="W1889" i="34"/>
  <c r="X1889" i="34"/>
  <c r="Y1889" i="34"/>
  <c r="K1890" i="34"/>
  <c r="L1890" i="34"/>
  <c r="M1890" i="34"/>
  <c r="N1890" i="34"/>
  <c r="O1890" i="34"/>
  <c r="P1890" i="34"/>
  <c r="Q1890" i="34"/>
  <c r="R1890" i="34"/>
  <c r="S1890" i="34"/>
  <c r="T1890" i="34"/>
  <c r="U1890" i="34"/>
  <c r="V1890" i="34"/>
  <c r="W1890" i="34"/>
  <c r="X1890" i="34"/>
  <c r="Y1890" i="34"/>
  <c r="K1891" i="34"/>
  <c r="L1891" i="34"/>
  <c r="M1891" i="34"/>
  <c r="N1891" i="34"/>
  <c r="O1891" i="34"/>
  <c r="P1891" i="34"/>
  <c r="Q1891" i="34"/>
  <c r="R1891" i="34"/>
  <c r="S1891" i="34"/>
  <c r="T1891" i="34"/>
  <c r="U1891" i="34"/>
  <c r="V1891" i="34"/>
  <c r="W1891" i="34"/>
  <c r="X1891" i="34"/>
  <c r="Y1891" i="34"/>
  <c r="K1892" i="34"/>
  <c r="L1892" i="34"/>
  <c r="M1892" i="34"/>
  <c r="N1892" i="34"/>
  <c r="O1892" i="34"/>
  <c r="P1892" i="34"/>
  <c r="Q1892" i="34"/>
  <c r="R1892" i="34"/>
  <c r="S1892" i="34"/>
  <c r="T1892" i="34"/>
  <c r="U1892" i="34"/>
  <c r="V1892" i="34"/>
  <c r="W1892" i="34"/>
  <c r="X1892" i="34"/>
  <c r="Y1892" i="34"/>
  <c r="K1893" i="34"/>
  <c r="L1893" i="34"/>
  <c r="M1893" i="34"/>
  <c r="N1893" i="34"/>
  <c r="O1893" i="34"/>
  <c r="P1893" i="34"/>
  <c r="Q1893" i="34"/>
  <c r="R1893" i="34"/>
  <c r="S1893" i="34"/>
  <c r="T1893" i="34"/>
  <c r="U1893" i="34"/>
  <c r="V1893" i="34"/>
  <c r="W1893" i="34"/>
  <c r="X1893" i="34"/>
  <c r="Y1893" i="34"/>
  <c r="K1894" i="34"/>
  <c r="L1894" i="34"/>
  <c r="M1894" i="34"/>
  <c r="N1894" i="34"/>
  <c r="O1894" i="34"/>
  <c r="P1894" i="34"/>
  <c r="Q1894" i="34"/>
  <c r="R1894" i="34"/>
  <c r="S1894" i="34"/>
  <c r="T1894" i="34"/>
  <c r="U1894" i="34"/>
  <c r="V1894" i="34"/>
  <c r="W1894" i="34"/>
  <c r="X1894" i="34"/>
  <c r="Y1894" i="34"/>
  <c r="K1895" i="34"/>
  <c r="L1895" i="34"/>
  <c r="M1895" i="34"/>
  <c r="N1895" i="34"/>
  <c r="O1895" i="34"/>
  <c r="P1895" i="34"/>
  <c r="Q1895" i="34"/>
  <c r="R1895" i="34"/>
  <c r="S1895" i="34"/>
  <c r="T1895" i="34"/>
  <c r="U1895" i="34"/>
  <c r="V1895" i="34"/>
  <c r="W1895" i="34"/>
  <c r="X1895" i="34"/>
  <c r="Y1895" i="34"/>
  <c r="K1896" i="34"/>
  <c r="L1896" i="34"/>
  <c r="M1896" i="34"/>
  <c r="N1896" i="34"/>
  <c r="O1896" i="34"/>
  <c r="P1896" i="34"/>
  <c r="Q1896" i="34"/>
  <c r="R1896" i="34"/>
  <c r="S1896" i="34"/>
  <c r="T1896" i="34"/>
  <c r="U1896" i="34"/>
  <c r="V1896" i="34"/>
  <c r="W1896" i="34"/>
  <c r="X1896" i="34"/>
  <c r="Y1896" i="34"/>
  <c r="K1897" i="34"/>
  <c r="L1897" i="34"/>
  <c r="M1897" i="34"/>
  <c r="N1897" i="34"/>
  <c r="O1897" i="34"/>
  <c r="P1897" i="34"/>
  <c r="Q1897" i="34"/>
  <c r="R1897" i="34"/>
  <c r="S1897" i="34"/>
  <c r="T1897" i="34"/>
  <c r="U1897" i="34"/>
  <c r="V1897" i="34"/>
  <c r="W1897" i="34"/>
  <c r="X1897" i="34"/>
  <c r="Y1897" i="34"/>
  <c r="K1898" i="34"/>
  <c r="L1898" i="34"/>
  <c r="M1898" i="34"/>
  <c r="N1898" i="34"/>
  <c r="O1898" i="34"/>
  <c r="P1898" i="34"/>
  <c r="Q1898" i="34"/>
  <c r="R1898" i="34"/>
  <c r="S1898" i="34"/>
  <c r="T1898" i="34"/>
  <c r="U1898" i="34"/>
  <c r="V1898" i="34"/>
  <c r="W1898" i="34"/>
  <c r="X1898" i="34"/>
  <c r="Y1898" i="34"/>
  <c r="K1899" i="34"/>
  <c r="L1899" i="34"/>
  <c r="M1899" i="34"/>
  <c r="N1899" i="34"/>
  <c r="O1899" i="34"/>
  <c r="P1899" i="34"/>
  <c r="Q1899" i="34"/>
  <c r="R1899" i="34"/>
  <c r="S1899" i="34"/>
  <c r="T1899" i="34"/>
  <c r="U1899" i="34"/>
  <c r="V1899" i="34"/>
  <c r="W1899" i="34"/>
  <c r="X1899" i="34"/>
  <c r="Y1899" i="34"/>
  <c r="K1900" i="34"/>
  <c r="L1900" i="34"/>
  <c r="M1900" i="34"/>
  <c r="N1900" i="34"/>
  <c r="O1900" i="34"/>
  <c r="P1900" i="34"/>
  <c r="Q1900" i="34"/>
  <c r="R1900" i="34"/>
  <c r="S1900" i="34"/>
  <c r="T1900" i="34"/>
  <c r="U1900" i="34"/>
  <c r="V1900" i="34"/>
  <c r="W1900" i="34"/>
  <c r="X1900" i="34"/>
  <c r="Y1900" i="34"/>
  <c r="K1901" i="34"/>
  <c r="L1901" i="34"/>
  <c r="M1901" i="34"/>
  <c r="N1901" i="34"/>
  <c r="O1901" i="34"/>
  <c r="P1901" i="34"/>
  <c r="Q1901" i="34"/>
  <c r="R1901" i="34"/>
  <c r="S1901" i="34"/>
  <c r="T1901" i="34"/>
  <c r="U1901" i="34"/>
  <c r="V1901" i="34"/>
  <c r="W1901" i="34"/>
  <c r="X1901" i="34"/>
  <c r="Y1901" i="34"/>
  <c r="K1902" i="34"/>
  <c r="L1902" i="34"/>
  <c r="M1902" i="34"/>
  <c r="N1902" i="34"/>
  <c r="O1902" i="34"/>
  <c r="P1902" i="34"/>
  <c r="Q1902" i="34"/>
  <c r="R1902" i="34"/>
  <c r="S1902" i="34"/>
  <c r="T1902" i="34"/>
  <c r="U1902" i="34"/>
  <c r="V1902" i="34"/>
  <c r="W1902" i="34"/>
  <c r="X1902" i="34"/>
  <c r="Y1902" i="34"/>
  <c r="K1903" i="34"/>
  <c r="L1903" i="34"/>
  <c r="M1903" i="34"/>
  <c r="N1903" i="34"/>
  <c r="O1903" i="34"/>
  <c r="P1903" i="34"/>
  <c r="Q1903" i="34"/>
  <c r="R1903" i="34"/>
  <c r="S1903" i="34"/>
  <c r="T1903" i="34"/>
  <c r="U1903" i="34"/>
  <c r="V1903" i="34"/>
  <c r="W1903" i="34"/>
  <c r="X1903" i="34"/>
  <c r="Y1903" i="34"/>
  <c r="K1904" i="34"/>
  <c r="L1904" i="34"/>
  <c r="M1904" i="34"/>
  <c r="N1904" i="34"/>
  <c r="O1904" i="34"/>
  <c r="P1904" i="34"/>
  <c r="Q1904" i="34"/>
  <c r="R1904" i="34"/>
  <c r="S1904" i="34"/>
  <c r="T1904" i="34"/>
  <c r="U1904" i="34"/>
  <c r="V1904" i="34"/>
  <c r="W1904" i="34"/>
  <c r="X1904" i="34"/>
  <c r="Y1904" i="34"/>
  <c r="K1905" i="34"/>
  <c r="L1905" i="34"/>
  <c r="M1905" i="34"/>
  <c r="N1905" i="34"/>
  <c r="O1905" i="34"/>
  <c r="P1905" i="34"/>
  <c r="Q1905" i="34"/>
  <c r="R1905" i="34"/>
  <c r="S1905" i="34"/>
  <c r="T1905" i="34"/>
  <c r="U1905" i="34"/>
  <c r="V1905" i="34"/>
  <c r="W1905" i="34"/>
  <c r="X1905" i="34"/>
  <c r="Y1905" i="34"/>
  <c r="K1906" i="34"/>
  <c r="L1906" i="34"/>
  <c r="M1906" i="34"/>
  <c r="N1906" i="34"/>
  <c r="O1906" i="34"/>
  <c r="P1906" i="34"/>
  <c r="Q1906" i="34"/>
  <c r="R1906" i="34"/>
  <c r="S1906" i="34"/>
  <c r="T1906" i="34"/>
  <c r="U1906" i="34"/>
  <c r="V1906" i="34"/>
  <c r="W1906" i="34"/>
  <c r="X1906" i="34"/>
  <c r="Y1906" i="34"/>
  <c r="K1907" i="34"/>
  <c r="L1907" i="34"/>
  <c r="M1907" i="34"/>
  <c r="N1907" i="34"/>
  <c r="O1907" i="34"/>
  <c r="P1907" i="34"/>
  <c r="Q1907" i="34"/>
  <c r="R1907" i="34"/>
  <c r="S1907" i="34"/>
  <c r="T1907" i="34"/>
  <c r="U1907" i="34"/>
  <c r="V1907" i="34"/>
  <c r="W1907" i="34"/>
  <c r="X1907" i="34"/>
  <c r="Y1907" i="34"/>
  <c r="K1908" i="34"/>
  <c r="L1908" i="34"/>
  <c r="M1908" i="34"/>
  <c r="N1908" i="34"/>
  <c r="O1908" i="34"/>
  <c r="P1908" i="34"/>
  <c r="Q1908" i="34"/>
  <c r="R1908" i="34"/>
  <c r="S1908" i="34"/>
  <c r="T1908" i="34"/>
  <c r="U1908" i="34"/>
  <c r="V1908" i="34"/>
  <c r="W1908" i="34"/>
  <c r="X1908" i="34"/>
  <c r="Y1908" i="34"/>
  <c r="K1909" i="34"/>
  <c r="L1909" i="34"/>
  <c r="M1909" i="34"/>
  <c r="N1909" i="34"/>
  <c r="O1909" i="34"/>
  <c r="P1909" i="34"/>
  <c r="Q1909" i="34"/>
  <c r="R1909" i="34"/>
  <c r="S1909" i="34"/>
  <c r="T1909" i="34"/>
  <c r="U1909" i="34"/>
  <c r="V1909" i="34"/>
  <c r="W1909" i="34"/>
  <c r="X1909" i="34"/>
  <c r="Y1909" i="34"/>
  <c r="K1910" i="34"/>
  <c r="L1910" i="34"/>
  <c r="M1910" i="34"/>
  <c r="N1910" i="34"/>
  <c r="O1910" i="34"/>
  <c r="P1910" i="34"/>
  <c r="Q1910" i="34"/>
  <c r="R1910" i="34"/>
  <c r="S1910" i="34"/>
  <c r="T1910" i="34"/>
  <c r="U1910" i="34"/>
  <c r="V1910" i="34"/>
  <c r="W1910" i="34"/>
  <c r="X1910" i="34"/>
  <c r="Y1910" i="34"/>
  <c r="K1911" i="34"/>
  <c r="L1911" i="34"/>
  <c r="M1911" i="34"/>
  <c r="N1911" i="34"/>
  <c r="O1911" i="34"/>
  <c r="P1911" i="34"/>
  <c r="Q1911" i="34"/>
  <c r="R1911" i="34"/>
  <c r="S1911" i="34"/>
  <c r="T1911" i="34"/>
  <c r="U1911" i="34"/>
  <c r="V1911" i="34"/>
  <c r="W1911" i="34"/>
  <c r="X1911" i="34"/>
  <c r="Y1911" i="34"/>
  <c r="K1912" i="34"/>
  <c r="L1912" i="34"/>
  <c r="M1912" i="34"/>
  <c r="N1912" i="34"/>
  <c r="O1912" i="34"/>
  <c r="P1912" i="34"/>
  <c r="Q1912" i="34"/>
  <c r="R1912" i="34"/>
  <c r="S1912" i="34"/>
  <c r="T1912" i="34"/>
  <c r="U1912" i="34"/>
  <c r="V1912" i="34"/>
  <c r="W1912" i="34"/>
  <c r="X1912" i="34"/>
  <c r="Y1912" i="34"/>
  <c r="K1913" i="34"/>
  <c r="L1913" i="34"/>
  <c r="M1913" i="34"/>
  <c r="N1913" i="34"/>
  <c r="O1913" i="34"/>
  <c r="P1913" i="34"/>
  <c r="Q1913" i="34"/>
  <c r="R1913" i="34"/>
  <c r="S1913" i="34"/>
  <c r="T1913" i="34"/>
  <c r="U1913" i="34"/>
  <c r="V1913" i="34"/>
  <c r="W1913" i="34"/>
  <c r="X1913" i="34"/>
  <c r="Y1913" i="34"/>
  <c r="K1914" i="34"/>
  <c r="L1914" i="34"/>
  <c r="M1914" i="34"/>
  <c r="N1914" i="34"/>
  <c r="O1914" i="34"/>
  <c r="P1914" i="34"/>
  <c r="Q1914" i="34"/>
  <c r="R1914" i="34"/>
  <c r="S1914" i="34"/>
  <c r="T1914" i="34"/>
  <c r="U1914" i="34"/>
  <c r="V1914" i="34"/>
  <c r="W1914" i="34"/>
  <c r="X1914" i="34"/>
  <c r="Y1914" i="34"/>
  <c r="K1915" i="34"/>
  <c r="L1915" i="34"/>
  <c r="M1915" i="34"/>
  <c r="N1915" i="34"/>
  <c r="O1915" i="34"/>
  <c r="P1915" i="34"/>
  <c r="Q1915" i="34"/>
  <c r="R1915" i="34"/>
  <c r="S1915" i="34"/>
  <c r="T1915" i="34"/>
  <c r="U1915" i="34"/>
  <c r="V1915" i="34"/>
  <c r="W1915" i="34"/>
  <c r="X1915" i="34"/>
  <c r="Y1915" i="34"/>
  <c r="K1916" i="34"/>
  <c r="L1916" i="34"/>
  <c r="M1916" i="34"/>
  <c r="N1916" i="34"/>
  <c r="O1916" i="34"/>
  <c r="P1916" i="34"/>
  <c r="Q1916" i="34"/>
  <c r="R1916" i="34"/>
  <c r="S1916" i="34"/>
  <c r="T1916" i="34"/>
  <c r="U1916" i="34"/>
  <c r="V1916" i="34"/>
  <c r="W1916" i="34"/>
  <c r="X1916" i="34"/>
  <c r="Y1916" i="34"/>
  <c r="K1917" i="34"/>
  <c r="L1917" i="34"/>
  <c r="M1917" i="34"/>
  <c r="N1917" i="34"/>
  <c r="O1917" i="34"/>
  <c r="P1917" i="34"/>
  <c r="Q1917" i="34"/>
  <c r="R1917" i="34"/>
  <c r="S1917" i="34"/>
  <c r="T1917" i="34"/>
  <c r="U1917" i="34"/>
  <c r="V1917" i="34"/>
  <c r="W1917" i="34"/>
  <c r="X1917" i="34"/>
  <c r="Y1917" i="34"/>
  <c r="K1918" i="34"/>
  <c r="L1918" i="34"/>
  <c r="M1918" i="34"/>
  <c r="N1918" i="34"/>
  <c r="O1918" i="34"/>
  <c r="P1918" i="34"/>
  <c r="Q1918" i="34"/>
  <c r="R1918" i="34"/>
  <c r="S1918" i="34"/>
  <c r="T1918" i="34"/>
  <c r="U1918" i="34"/>
  <c r="V1918" i="34"/>
  <c r="W1918" i="34"/>
  <c r="X1918" i="34"/>
  <c r="Y1918" i="34"/>
  <c r="K1919" i="34"/>
  <c r="L1919" i="34"/>
  <c r="M1919" i="34"/>
  <c r="N1919" i="34"/>
  <c r="O1919" i="34"/>
  <c r="P1919" i="34"/>
  <c r="Q1919" i="34"/>
  <c r="R1919" i="34"/>
  <c r="S1919" i="34"/>
  <c r="T1919" i="34"/>
  <c r="U1919" i="34"/>
  <c r="V1919" i="34"/>
  <c r="W1919" i="34"/>
  <c r="X1919" i="34"/>
  <c r="Y1919" i="34"/>
  <c r="K1920" i="34"/>
  <c r="L1920" i="34"/>
  <c r="M1920" i="34"/>
  <c r="N1920" i="34"/>
  <c r="O1920" i="34"/>
  <c r="P1920" i="34"/>
  <c r="Q1920" i="34"/>
  <c r="R1920" i="34"/>
  <c r="S1920" i="34"/>
  <c r="T1920" i="34"/>
  <c r="U1920" i="34"/>
  <c r="V1920" i="34"/>
  <c r="W1920" i="34"/>
  <c r="X1920" i="34"/>
  <c r="Y1920" i="34"/>
  <c r="K1921" i="34"/>
  <c r="L1921" i="34"/>
  <c r="M1921" i="34"/>
  <c r="N1921" i="34"/>
  <c r="O1921" i="34"/>
  <c r="P1921" i="34"/>
  <c r="Q1921" i="34"/>
  <c r="R1921" i="34"/>
  <c r="S1921" i="34"/>
  <c r="T1921" i="34"/>
  <c r="U1921" i="34"/>
  <c r="V1921" i="34"/>
  <c r="W1921" i="34"/>
  <c r="X1921" i="34"/>
  <c r="Y1921" i="34"/>
  <c r="K1922" i="34"/>
  <c r="L1922" i="34"/>
  <c r="M1922" i="34"/>
  <c r="N1922" i="34"/>
  <c r="O1922" i="34"/>
  <c r="P1922" i="34"/>
  <c r="Q1922" i="34"/>
  <c r="R1922" i="34"/>
  <c r="S1922" i="34"/>
  <c r="T1922" i="34"/>
  <c r="U1922" i="34"/>
  <c r="V1922" i="34"/>
  <c r="W1922" i="34"/>
  <c r="X1922" i="34"/>
  <c r="Y1922" i="34"/>
  <c r="K1923" i="34"/>
  <c r="L1923" i="34"/>
  <c r="M1923" i="34"/>
  <c r="N1923" i="34"/>
  <c r="O1923" i="34"/>
  <c r="P1923" i="34"/>
  <c r="Q1923" i="34"/>
  <c r="R1923" i="34"/>
  <c r="S1923" i="34"/>
  <c r="T1923" i="34"/>
  <c r="U1923" i="34"/>
  <c r="V1923" i="34"/>
  <c r="W1923" i="34"/>
  <c r="X1923" i="34"/>
  <c r="Y1923" i="34"/>
  <c r="K1924" i="34"/>
  <c r="L1924" i="34"/>
  <c r="M1924" i="34"/>
  <c r="N1924" i="34"/>
  <c r="O1924" i="34"/>
  <c r="P1924" i="34"/>
  <c r="Q1924" i="34"/>
  <c r="R1924" i="34"/>
  <c r="S1924" i="34"/>
  <c r="T1924" i="34"/>
  <c r="U1924" i="34"/>
  <c r="V1924" i="34"/>
  <c r="W1924" i="34"/>
  <c r="X1924" i="34"/>
  <c r="Y1924" i="34"/>
  <c r="K1925" i="34"/>
  <c r="L1925" i="34"/>
  <c r="M1925" i="34"/>
  <c r="N1925" i="34"/>
  <c r="O1925" i="34"/>
  <c r="P1925" i="34"/>
  <c r="Q1925" i="34"/>
  <c r="R1925" i="34"/>
  <c r="S1925" i="34"/>
  <c r="T1925" i="34"/>
  <c r="U1925" i="34"/>
  <c r="V1925" i="34"/>
  <c r="W1925" i="34"/>
  <c r="X1925" i="34"/>
  <c r="Y1925" i="34"/>
  <c r="K1926" i="34"/>
  <c r="L1926" i="34"/>
  <c r="M1926" i="34"/>
  <c r="N1926" i="34"/>
  <c r="O1926" i="34"/>
  <c r="P1926" i="34"/>
  <c r="Q1926" i="34"/>
  <c r="R1926" i="34"/>
  <c r="S1926" i="34"/>
  <c r="T1926" i="34"/>
  <c r="U1926" i="34"/>
  <c r="V1926" i="34"/>
  <c r="W1926" i="34"/>
  <c r="X1926" i="34"/>
  <c r="Y1926" i="34"/>
  <c r="K1927" i="34"/>
  <c r="L1927" i="34"/>
  <c r="M1927" i="34"/>
  <c r="N1927" i="34"/>
  <c r="O1927" i="34"/>
  <c r="P1927" i="34"/>
  <c r="Q1927" i="34"/>
  <c r="R1927" i="34"/>
  <c r="S1927" i="34"/>
  <c r="T1927" i="34"/>
  <c r="U1927" i="34"/>
  <c r="V1927" i="34"/>
  <c r="W1927" i="34"/>
  <c r="X1927" i="34"/>
  <c r="Y1927" i="34"/>
  <c r="K1928" i="34"/>
  <c r="L1928" i="34"/>
  <c r="M1928" i="34"/>
  <c r="N1928" i="34"/>
  <c r="O1928" i="34"/>
  <c r="P1928" i="34"/>
  <c r="Q1928" i="34"/>
  <c r="R1928" i="34"/>
  <c r="S1928" i="34"/>
  <c r="T1928" i="34"/>
  <c r="U1928" i="34"/>
  <c r="V1928" i="34"/>
  <c r="W1928" i="34"/>
  <c r="X1928" i="34"/>
  <c r="Y1928" i="34"/>
  <c r="K1929" i="34"/>
  <c r="L1929" i="34"/>
  <c r="M1929" i="34"/>
  <c r="N1929" i="34"/>
  <c r="O1929" i="34"/>
  <c r="P1929" i="34"/>
  <c r="Q1929" i="34"/>
  <c r="R1929" i="34"/>
  <c r="S1929" i="34"/>
  <c r="T1929" i="34"/>
  <c r="U1929" i="34"/>
  <c r="V1929" i="34"/>
  <c r="W1929" i="34"/>
  <c r="X1929" i="34"/>
  <c r="Y1929" i="34"/>
  <c r="K1930" i="34"/>
  <c r="L1930" i="34"/>
  <c r="M1930" i="34"/>
  <c r="N1930" i="34"/>
  <c r="O1930" i="34"/>
  <c r="P1930" i="34"/>
  <c r="Q1930" i="34"/>
  <c r="R1930" i="34"/>
  <c r="S1930" i="34"/>
  <c r="T1930" i="34"/>
  <c r="U1930" i="34"/>
  <c r="V1930" i="34"/>
  <c r="W1930" i="34"/>
  <c r="X1930" i="34"/>
  <c r="Y1930" i="34"/>
  <c r="K1931" i="34"/>
  <c r="L1931" i="34"/>
  <c r="M1931" i="34"/>
  <c r="N1931" i="34"/>
  <c r="O1931" i="34"/>
  <c r="P1931" i="34"/>
  <c r="Q1931" i="34"/>
  <c r="R1931" i="34"/>
  <c r="S1931" i="34"/>
  <c r="T1931" i="34"/>
  <c r="U1931" i="34"/>
  <c r="V1931" i="34"/>
  <c r="W1931" i="34"/>
  <c r="X1931" i="34"/>
  <c r="Y1931" i="34"/>
  <c r="K1932" i="34"/>
  <c r="L1932" i="34"/>
  <c r="M1932" i="34"/>
  <c r="N1932" i="34"/>
  <c r="O1932" i="34"/>
  <c r="P1932" i="34"/>
  <c r="Q1932" i="34"/>
  <c r="R1932" i="34"/>
  <c r="S1932" i="34"/>
  <c r="T1932" i="34"/>
  <c r="U1932" i="34"/>
  <c r="V1932" i="34"/>
  <c r="W1932" i="34"/>
  <c r="X1932" i="34"/>
  <c r="Y1932" i="34"/>
  <c r="K1933" i="34"/>
  <c r="L1933" i="34"/>
  <c r="M1933" i="34"/>
  <c r="N1933" i="34"/>
  <c r="O1933" i="34"/>
  <c r="P1933" i="34"/>
  <c r="Q1933" i="34"/>
  <c r="R1933" i="34"/>
  <c r="S1933" i="34"/>
  <c r="T1933" i="34"/>
  <c r="U1933" i="34"/>
  <c r="V1933" i="34"/>
  <c r="W1933" i="34"/>
  <c r="X1933" i="34"/>
  <c r="Y1933" i="34"/>
  <c r="K1934" i="34"/>
  <c r="L1934" i="34"/>
  <c r="M1934" i="34"/>
  <c r="N1934" i="34"/>
  <c r="O1934" i="34"/>
  <c r="P1934" i="34"/>
  <c r="Q1934" i="34"/>
  <c r="R1934" i="34"/>
  <c r="S1934" i="34"/>
  <c r="T1934" i="34"/>
  <c r="U1934" i="34"/>
  <c r="V1934" i="34"/>
  <c r="W1934" i="34"/>
  <c r="X1934" i="34"/>
  <c r="Y1934" i="34"/>
  <c r="K1935" i="34"/>
  <c r="L1935" i="34"/>
  <c r="M1935" i="34"/>
  <c r="N1935" i="34"/>
  <c r="O1935" i="34"/>
  <c r="P1935" i="34"/>
  <c r="Q1935" i="34"/>
  <c r="R1935" i="34"/>
  <c r="S1935" i="34"/>
  <c r="T1935" i="34"/>
  <c r="U1935" i="34"/>
  <c r="V1935" i="34"/>
  <c r="W1935" i="34"/>
  <c r="X1935" i="34"/>
  <c r="Y1935" i="34"/>
  <c r="K1936" i="34"/>
  <c r="L1936" i="34"/>
  <c r="M1936" i="34"/>
  <c r="N1936" i="34"/>
  <c r="O1936" i="34"/>
  <c r="P1936" i="34"/>
  <c r="Q1936" i="34"/>
  <c r="R1936" i="34"/>
  <c r="S1936" i="34"/>
  <c r="T1936" i="34"/>
  <c r="U1936" i="34"/>
  <c r="V1936" i="34"/>
  <c r="W1936" i="34"/>
  <c r="X1936" i="34"/>
  <c r="Y1936" i="34"/>
  <c r="K1937" i="34"/>
  <c r="L1937" i="34"/>
  <c r="M1937" i="34"/>
  <c r="N1937" i="34"/>
  <c r="O1937" i="34"/>
  <c r="P1937" i="34"/>
  <c r="Q1937" i="34"/>
  <c r="R1937" i="34"/>
  <c r="S1937" i="34"/>
  <c r="T1937" i="34"/>
  <c r="U1937" i="34"/>
  <c r="V1937" i="34"/>
  <c r="W1937" i="34"/>
  <c r="X1937" i="34"/>
  <c r="Y1937" i="34"/>
  <c r="K1938" i="34"/>
  <c r="L1938" i="34"/>
  <c r="M1938" i="34"/>
  <c r="N1938" i="34"/>
  <c r="O1938" i="34"/>
  <c r="P1938" i="34"/>
  <c r="Q1938" i="34"/>
  <c r="R1938" i="34"/>
  <c r="S1938" i="34"/>
  <c r="T1938" i="34"/>
  <c r="U1938" i="34"/>
  <c r="V1938" i="34"/>
  <c r="W1938" i="34"/>
  <c r="X1938" i="34"/>
  <c r="Y1938" i="34"/>
  <c r="K1939" i="34"/>
  <c r="L1939" i="34"/>
  <c r="M1939" i="34"/>
  <c r="N1939" i="34"/>
  <c r="O1939" i="34"/>
  <c r="P1939" i="34"/>
  <c r="Q1939" i="34"/>
  <c r="R1939" i="34"/>
  <c r="S1939" i="34"/>
  <c r="T1939" i="34"/>
  <c r="U1939" i="34"/>
  <c r="V1939" i="34"/>
  <c r="W1939" i="34"/>
  <c r="X1939" i="34"/>
  <c r="Y1939" i="34"/>
  <c r="K1940" i="34"/>
  <c r="L1940" i="34"/>
  <c r="M1940" i="34"/>
  <c r="N1940" i="34"/>
  <c r="O1940" i="34"/>
  <c r="P1940" i="34"/>
  <c r="Q1940" i="34"/>
  <c r="R1940" i="34"/>
  <c r="S1940" i="34"/>
  <c r="T1940" i="34"/>
  <c r="U1940" i="34"/>
  <c r="V1940" i="34"/>
  <c r="W1940" i="34"/>
  <c r="X1940" i="34"/>
  <c r="Y1940" i="34"/>
  <c r="K1941" i="34"/>
  <c r="L1941" i="34"/>
  <c r="M1941" i="34"/>
  <c r="N1941" i="34"/>
  <c r="O1941" i="34"/>
  <c r="P1941" i="34"/>
  <c r="Q1941" i="34"/>
  <c r="R1941" i="34"/>
  <c r="S1941" i="34"/>
  <c r="T1941" i="34"/>
  <c r="U1941" i="34"/>
  <c r="V1941" i="34"/>
  <c r="W1941" i="34"/>
  <c r="X1941" i="34"/>
  <c r="Y1941" i="34"/>
  <c r="K1942" i="34"/>
  <c r="L1942" i="34"/>
  <c r="M1942" i="34"/>
  <c r="N1942" i="34"/>
  <c r="O1942" i="34"/>
  <c r="P1942" i="34"/>
  <c r="Q1942" i="34"/>
  <c r="R1942" i="34"/>
  <c r="S1942" i="34"/>
  <c r="T1942" i="34"/>
  <c r="U1942" i="34"/>
  <c r="V1942" i="34"/>
  <c r="W1942" i="34"/>
  <c r="X1942" i="34"/>
  <c r="Y1942" i="34"/>
  <c r="K1943" i="34"/>
  <c r="L1943" i="34"/>
  <c r="M1943" i="34"/>
  <c r="N1943" i="34"/>
  <c r="O1943" i="34"/>
  <c r="P1943" i="34"/>
  <c r="Q1943" i="34"/>
  <c r="R1943" i="34"/>
  <c r="S1943" i="34"/>
  <c r="T1943" i="34"/>
  <c r="U1943" i="34"/>
  <c r="V1943" i="34"/>
  <c r="W1943" i="34"/>
  <c r="X1943" i="34"/>
  <c r="Y1943" i="34"/>
  <c r="K1944" i="34"/>
  <c r="L1944" i="34"/>
  <c r="M1944" i="34"/>
  <c r="N1944" i="34"/>
  <c r="O1944" i="34"/>
  <c r="P1944" i="34"/>
  <c r="Q1944" i="34"/>
  <c r="R1944" i="34"/>
  <c r="S1944" i="34"/>
  <c r="T1944" i="34"/>
  <c r="U1944" i="34"/>
  <c r="V1944" i="34"/>
  <c r="W1944" i="34"/>
  <c r="X1944" i="34"/>
  <c r="Y1944" i="34"/>
  <c r="K1945" i="34"/>
  <c r="L1945" i="34"/>
  <c r="M1945" i="34"/>
  <c r="N1945" i="34"/>
  <c r="O1945" i="34"/>
  <c r="P1945" i="34"/>
  <c r="Q1945" i="34"/>
  <c r="R1945" i="34"/>
  <c r="S1945" i="34"/>
  <c r="T1945" i="34"/>
  <c r="U1945" i="34"/>
  <c r="V1945" i="34"/>
  <c r="W1945" i="34"/>
  <c r="X1945" i="34"/>
  <c r="Y1945" i="34"/>
  <c r="K1946" i="34"/>
  <c r="L1946" i="34"/>
  <c r="M1946" i="34"/>
  <c r="N1946" i="34"/>
  <c r="O1946" i="34"/>
  <c r="P1946" i="34"/>
  <c r="Q1946" i="34"/>
  <c r="R1946" i="34"/>
  <c r="S1946" i="34"/>
  <c r="T1946" i="34"/>
  <c r="U1946" i="34"/>
  <c r="V1946" i="34"/>
  <c r="W1946" i="34"/>
  <c r="X1946" i="34"/>
  <c r="Y1946" i="34"/>
  <c r="K1947" i="34"/>
  <c r="L1947" i="34"/>
  <c r="M1947" i="34"/>
  <c r="N1947" i="34"/>
  <c r="O1947" i="34"/>
  <c r="P1947" i="34"/>
  <c r="Q1947" i="34"/>
  <c r="R1947" i="34"/>
  <c r="S1947" i="34"/>
  <c r="T1947" i="34"/>
  <c r="U1947" i="34"/>
  <c r="V1947" i="34"/>
  <c r="W1947" i="34"/>
  <c r="X1947" i="34"/>
  <c r="Y1947" i="34"/>
  <c r="K1948" i="34"/>
  <c r="L1948" i="34"/>
  <c r="M1948" i="34"/>
  <c r="N1948" i="34"/>
  <c r="O1948" i="34"/>
  <c r="P1948" i="34"/>
  <c r="Q1948" i="34"/>
  <c r="R1948" i="34"/>
  <c r="S1948" i="34"/>
  <c r="T1948" i="34"/>
  <c r="U1948" i="34"/>
  <c r="V1948" i="34"/>
  <c r="W1948" i="34"/>
  <c r="X1948" i="34"/>
  <c r="Y1948" i="34"/>
  <c r="K1949" i="34"/>
  <c r="L1949" i="34"/>
  <c r="M1949" i="34"/>
  <c r="N1949" i="34"/>
  <c r="O1949" i="34"/>
  <c r="P1949" i="34"/>
  <c r="Q1949" i="34"/>
  <c r="R1949" i="34"/>
  <c r="S1949" i="34"/>
  <c r="T1949" i="34"/>
  <c r="U1949" i="34"/>
  <c r="V1949" i="34"/>
  <c r="W1949" i="34"/>
  <c r="X1949" i="34"/>
  <c r="Y1949" i="34"/>
  <c r="K1950" i="34"/>
  <c r="L1950" i="34"/>
  <c r="M1950" i="34"/>
  <c r="N1950" i="34"/>
  <c r="O1950" i="34"/>
  <c r="P1950" i="34"/>
  <c r="Q1950" i="34"/>
  <c r="R1950" i="34"/>
  <c r="S1950" i="34"/>
  <c r="T1950" i="34"/>
  <c r="U1950" i="34"/>
  <c r="V1950" i="34"/>
  <c r="W1950" i="34"/>
  <c r="X1950" i="34"/>
  <c r="Y1950" i="34"/>
  <c r="K1951" i="34"/>
  <c r="L1951" i="34"/>
  <c r="M1951" i="34"/>
  <c r="N1951" i="34"/>
  <c r="O1951" i="34"/>
  <c r="P1951" i="34"/>
  <c r="Q1951" i="34"/>
  <c r="R1951" i="34"/>
  <c r="S1951" i="34"/>
  <c r="T1951" i="34"/>
  <c r="U1951" i="34"/>
  <c r="V1951" i="34"/>
  <c r="W1951" i="34"/>
  <c r="X1951" i="34"/>
  <c r="Y1951" i="34"/>
  <c r="K1952" i="34"/>
  <c r="L1952" i="34"/>
  <c r="M1952" i="34"/>
  <c r="N1952" i="34"/>
  <c r="O1952" i="34"/>
  <c r="P1952" i="34"/>
  <c r="Q1952" i="34"/>
  <c r="R1952" i="34"/>
  <c r="S1952" i="34"/>
  <c r="T1952" i="34"/>
  <c r="U1952" i="34"/>
  <c r="V1952" i="34"/>
  <c r="W1952" i="34"/>
  <c r="X1952" i="34"/>
  <c r="Y1952" i="34"/>
  <c r="K1953" i="34"/>
  <c r="L1953" i="34"/>
  <c r="M1953" i="34"/>
  <c r="N1953" i="34"/>
  <c r="O1953" i="34"/>
  <c r="P1953" i="34"/>
  <c r="Q1953" i="34"/>
  <c r="R1953" i="34"/>
  <c r="S1953" i="34"/>
  <c r="T1953" i="34"/>
  <c r="U1953" i="34"/>
  <c r="V1953" i="34"/>
  <c r="W1953" i="34"/>
  <c r="X1953" i="34"/>
  <c r="Y1953" i="34"/>
  <c r="K1954" i="34"/>
  <c r="L1954" i="34"/>
  <c r="M1954" i="34"/>
  <c r="N1954" i="34"/>
  <c r="O1954" i="34"/>
  <c r="P1954" i="34"/>
  <c r="Q1954" i="34"/>
  <c r="R1954" i="34"/>
  <c r="S1954" i="34"/>
  <c r="T1954" i="34"/>
  <c r="U1954" i="34"/>
  <c r="V1954" i="34"/>
  <c r="W1954" i="34"/>
  <c r="X1954" i="34"/>
  <c r="Y1954" i="34"/>
  <c r="K1955" i="34"/>
  <c r="L1955" i="34"/>
  <c r="M1955" i="34"/>
  <c r="N1955" i="34"/>
  <c r="O1955" i="34"/>
  <c r="P1955" i="34"/>
  <c r="Q1955" i="34"/>
  <c r="R1955" i="34"/>
  <c r="S1955" i="34"/>
  <c r="T1955" i="34"/>
  <c r="U1955" i="34"/>
  <c r="V1955" i="34"/>
  <c r="W1955" i="34"/>
  <c r="X1955" i="34"/>
  <c r="Y1955" i="34"/>
  <c r="K1956" i="34"/>
  <c r="L1956" i="34"/>
  <c r="M1956" i="34"/>
  <c r="N1956" i="34"/>
  <c r="O1956" i="34"/>
  <c r="P1956" i="34"/>
  <c r="Q1956" i="34"/>
  <c r="R1956" i="34"/>
  <c r="S1956" i="34"/>
  <c r="T1956" i="34"/>
  <c r="U1956" i="34"/>
  <c r="V1956" i="34"/>
  <c r="W1956" i="34"/>
  <c r="X1956" i="34"/>
  <c r="Y1956" i="34"/>
  <c r="K1957" i="34"/>
  <c r="L1957" i="34"/>
  <c r="M1957" i="34"/>
  <c r="N1957" i="34"/>
  <c r="O1957" i="34"/>
  <c r="P1957" i="34"/>
  <c r="Q1957" i="34"/>
  <c r="R1957" i="34"/>
  <c r="S1957" i="34"/>
  <c r="T1957" i="34"/>
  <c r="U1957" i="34"/>
  <c r="V1957" i="34"/>
  <c r="W1957" i="34"/>
  <c r="X1957" i="34"/>
  <c r="Y1957" i="34"/>
  <c r="K1958" i="34"/>
  <c r="L1958" i="34"/>
  <c r="M1958" i="34"/>
  <c r="N1958" i="34"/>
  <c r="O1958" i="34"/>
  <c r="P1958" i="34"/>
  <c r="Q1958" i="34"/>
  <c r="R1958" i="34"/>
  <c r="S1958" i="34"/>
  <c r="T1958" i="34"/>
  <c r="U1958" i="34"/>
  <c r="V1958" i="34"/>
  <c r="W1958" i="34"/>
  <c r="X1958" i="34"/>
  <c r="Y1958" i="34"/>
  <c r="K1959" i="34"/>
  <c r="L1959" i="34"/>
  <c r="M1959" i="34"/>
  <c r="N1959" i="34"/>
  <c r="O1959" i="34"/>
  <c r="P1959" i="34"/>
  <c r="Q1959" i="34"/>
  <c r="R1959" i="34"/>
  <c r="S1959" i="34"/>
  <c r="T1959" i="34"/>
  <c r="U1959" i="34"/>
  <c r="V1959" i="34"/>
  <c r="W1959" i="34"/>
  <c r="X1959" i="34"/>
  <c r="Y1959" i="34"/>
  <c r="K1960" i="34"/>
  <c r="L1960" i="34"/>
  <c r="M1960" i="34"/>
  <c r="N1960" i="34"/>
  <c r="O1960" i="34"/>
  <c r="P1960" i="34"/>
  <c r="Q1960" i="34"/>
  <c r="R1960" i="34"/>
  <c r="S1960" i="34"/>
  <c r="T1960" i="34"/>
  <c r="U1960" i="34"/>
  <c r="V1960" i="34"/>
  <c r="W1960" i="34"/>
  <c r="X1960" i="34"/>
  <c r="Y1960" i="34"/>
  <c r="K1961" i="34"/>
  <c r="L1961" i="34"/>
  <c r="M1961" i="34"/>
  <c r="N1961" i="34"/>
  <c r="O1961" i="34"/>
  <c r="P1961" i="34"/>
  <c r="Q1961" i="34"/>
  <c r="R1961" i="34"/>
  <c r="S1961" i="34"/>
  <c r="T1961" i="34"/>
  <c r="U1961" i="34"/>
  <c r="V1961" i="34"/>
  <c r="W1961" i="34"/>
  <c r="X1961" i="34"/>
  <c r="Y1961" i="34"/>
  <c r="K1962" i="34"/>
  <c r="L1962" i="34"/>
  <c r="M1962" i="34"/>
  <c r="N1962" i="34"/>
  <c r="O1962" i="34"/>
  <c r="P1962" i="34"/>
  <c r="Q1962" i="34"/>
  <c r="R1962" i="34"/>
  <c r="S1962" i="34"/>
  <c r="T1962" i="34"/>
  <c r="U1962" i="34"/>
  <c r="V1962" i="34"/>
  <c r="W1962" i="34"/>
  <c r="X1962" i="34"/>
  <c r="Y1962" i="34"/>
  <c r="K1963" i="34"/>
  <c r="L1963" i="34"/>
  <c r="M1963" i="34"/>
  <c r="N1963" i="34"/>
  <c r="O1963" i="34"/>
  <c r="P1963" i="34"/>
  <c r="Q1963" i="34"/>
  <c r="R1963" i="34"/>
  <c r="S1963" i="34"/>
  <c r="T1963" i="34"/>
  <c r="U1963" i="34"/>
  <c r="V1963" i="34"/>
  <c r="W1963" i="34"/>
  <c r="X1963" i="34"/>
  <c r="Y1963" i="34"/>
  <c r="K1964" i="34"/>
  <c r="L1964" i="34"/>
  <c r="M1964" i="34"/>
  <c r="N1964" i="34"/>
  <c r="O1964" i="34"/>
  <c r="P1964" i="34"/>
  <c r="Q1964" i="34"/>
  <c r="R1964" i="34"/>
  <c r="S1964" i="34"/>
  <c r="T1964" i="34"/>
  <c r="U1964" i="34"/>
  <c r="V1964" i="34"/>
  <c r="W1964" i="34"/>
  <c r="X1964" i="34"/>
  <c r="Y1964" i="34"/>
  <c r="K1965" i="34"/>
  <c r="L1965" i="34"/>
  <c r="M1965" i="34"/>
  <c r="N1965" i="34"/>
  <c r="O1965" i="34"/>
  <c r="P1965" i="34"/>
  <c r="Q1965" i="34"/>
  <c r="R1965" i="34"/>
  <c r="S1965" i="34"/>
  <c r="T1965" i="34"/>
  <c r="U1965" i="34"/>
  <c r="V1965" i="34"/>
  <c r="W1965" i="34"/>
  <c r="X1965" i="34"/>
  <c r="Y1965" i="34"/>
  <c r="K1966" i="34"/>
  <c r="L1966" i="34"/>
  <c r="M1966" i="34"/>
  <c r="N1966" i="34"/>
  <c r="O1966" i="34"/>
  <c r="P1966" i="34"/>
  <c r="Q1966" i="34"/>
  <c r="R1966" i="34"/>
  <c r="S1966" i="34"/>
  <c r="T1966" i="34"/>
  <c r="U1966" i="34"/>
  <c r="V1966" i="34"/>
  <c r="W1966" i="34"/>
  <c r="X1966" i="34"/>
  <c r="Y1966" i="34"/>
  <c r="K1967" i="34"/>
  <c r="L1967" i="34"/>
  <c r="M1967" i="34"/>
  <c r="N1967" i="34"/>
  <c r="O1967" i="34"/>
  <c r="P1967" i="34"/>
  <c r="Q1967" i="34"/>
  <c r="R1967" i="34"/>
  <c r="S1967" i="34"/>
  <c r="T1967" i="34"/>
  <c r="U1967" i="34"/>
  <c r="V1967" i="34"/>
  <c r="W1967" i="34"/>
  <c r="X1967" i="34"/>
  <c r="Y1967" i="34"/>
  <c r="K1968" i="34"/>
  <c r="L1968" i="34"/>
  <c r="M1968" i="34"/>
  <c r="N1968" i="34"/>
  <c r="O1968" i="34"/>
  <c r="P1968" i="34"/>
  <c r="Q1968" i="34"/>
  <c r="R1968" i="34"/>
  <c r="S1968" i="34"/>
  <c r="T1968" i="34"/>
  <c r="U1968" i="34"/>
  <c r="V1968" i="34"/>
  <c r="W1968" i="34"/>
  <c r="X1968" i="34"/>
  <c r="Y1968" i="34"/>
  <c r="K1969" i="34"/>
  <c r="L1969" i="34"/>
  <c r="M1969" i="34"/>
  <c r="N1969" i="34"/>
  <c r="O1969" i="34"/>
  <c r="P1969" i="34"/>
  <c r="Q1969" i="34"/>
  <c r="R1969" i="34"/>
  <c r="S1969" i="34"/>
  <c r="T1969" i="34"/>
  <c r="U1969" i="34"/>
  <c r="V1969" i="34"/>
  <c r="W1969" i="34"/>
  <c r="X1969" i="34"/>
  <c r="Y1969" i="34"/>
  <c r="K1970" i="34"/>
  <c r="L1970" i="34"/>
  <c r="M1970" i="34"/>
  <c r="N1970" i="34"/>
  <c r="O1970" i="34"/>
  <c r="P1970" i="34"/>
  <c r="Q1970" i="34"/>
  <c r="R1970" i="34"/>
  <c r="S1970" i="34"/>
  <c r="T1970" i="34"/>
  <c r="U1970" i="34"/>
  <c r="V1970" i="34"/>
  <c r="W1970" i="34"/>
  <c r="X1970" i="34"/>
  <c r="Y1970" i="34"/>
  <c r="K1971" i="34"/>
  <c r="L1971" i="34"/>
  <c r="M1971" i="34"/>
  <c r="N1971" i="34"/>
  <c r="O1971" i="34"/>
  <c r="P1971" i="34"/>
  <c r="Q1971" i="34"/>
  <c r="R1971" i="34"/>
  <c r="S1971" i="34"/>
  <c r="T1971" i="34"/>
  <c r="U1971" i="34"/>
  <c r="V1971" i="34"/>
  <c r="W1971" i="34"/>
  <c r="X1971" i="34"/>
  <c r="Y1971" i="34"/>
  <c r="K1972" i="34"/>
  <c r="L1972" i="34"/>
  <c r="M1972" i="34"/>
  <c r="N1972" i="34"/>
  <c r="O1972" i="34"/>
  <c r="P1972" i="34"/>
  <c r="Q1972" i="34"/>
  <c r="R1972" i="34"/>
  <c r="S1972" i="34"/>
  <c r="T1972" i="34"/>
  <c r="U1972" i="34"/>
  <c r="V1972" i="34"/>
  <c r="W1972" i="34"/>
  <c r="X1972" i="34"/>
  <c r="Y1972" i="34"/>
  <c r="K1973" i="34"/>
  <c r="L1973" i="34"/>
  <c r="M1973" i="34"/>
  <c r="N1973" i="34"/>
  <c r="O1973" i="34"/>
  <c r="P1973" i="34"/>
  <c r="Q1973" i="34"/>
  <c r="R1973" i="34"/>
  <c r="S1973" i="34"/>
  <c r="T1973" i="34"/>
  <c r="U1973" i="34"/>
  <c r="V1973" i="34"/>
  <c r="W1973" i="34"/>
  <c r="X1973" i="34"/>
  <c r="Y1973" i="34"/>
  <c r="K1974" i="34"/>
  <c r="L1974" i="34"/>
  <c r="M1974" i="34"/>
  <c r="N1974" i="34"/>
  <c r="O1974" i="34"/>
  <c r="P1974" i="34"/>
  <c r="Q1974" i="34"/>
  <c r="R1974" i="34"/>
  <c r="S1974" i="34"/>
  <c r="T1974" i="34"/>
  <c r="U1974" i="34"/>
  <c r="V1974" i="34"/>
  <c r="W1974" i="34"/>
  <c r="X1974" i="34"/>
  <c r="Y1974" i="34"/>
  <c r="K1975" i="34"/>
  <c r="L1975" i="34"/>
  <c r="M1975" i="34"/>
  <c r="N1975" i="34"/>
  <c r="O1975" i="34"/>
  <c r="P1975" i="34"/>
  <c r="Q1975" i="34"/>
  <c r="R1975" i="34"/>
  <c r="S1975" i="34"/>
  <c r="T1975" i="34"/>
  <c r="U1975" i="34"/>
  <c r="V1975" i="34"/>
  <c r="W1975" i="34"/>
  <c r="X1975" i="34"/>
  <c r="Y1975" i="34"/>
  <c r="K1976" i="34"/>
  <c r="L1976" i="34"/>
  <c r="M1976" i="34"/>
  <c r="N1976" i="34"/>
  <c r="O1976" i="34"/>
  <c r="P1976" i="34"/>
  <c r="Q1976" i="34"/>
  <c r="R1976" i="34"/>
  <c r="S1976" i="34"/>
  <c r="T1976" i="34"/>
  <c r="U1976" i="34"/>
  <c r="V1976" i="34"/>
  <c r="W1976" i="34"/>
  <c r="X1976" i="34"/>
  <c r="Y1976" i="34"/>
  <c r="K1977" i="34"/>
  <c r="L1977" i="34"/>
  <c r="M1977" i="34"/>
  <c r="N1977" i="34"/>
  <c r="O1977" i="34"/>
  <c r="P1977" i="34"/>
  <c r="Q1977" i="34"/>
  <c r="R1977" i="34"/>
  <c r="S1977" i="34"/>
  <c r="T1977" i="34"/>
  <c r="U1977" i="34"/>
  <c r="V1977" i="34"/>
  <c r="W1977" i="34"/>
  <c r="X1977" i="34"/>
  <c r="Y1977" i="34"/>
  <c r="K1978" i="34"/>
  <c r="L1978" i="34"/>
  <c r="M1978" i="34"/>
  <c r="N1978" i="34"/>
  <c r="O1978" i="34"/>
  <c r="P1978" i="34"/>
  <c r="Q1978" i="34"/>
  <c r="R1978" i="34"/>
  <c r="S1978" i="34"/>
  <c r="T1978" i="34"/>
  <c r="U1978" i="34"/>
  <c r="V1978" i="34"/>
  <c r="W1978" i="34"/>
  <c r="X1978" i="34"/>
  <c r="Y1978" i="34"/>
  <c r="K1979" i="34"/>
  <c r="L1979" i="34"/>
  <c r="M1979" i="34"/>
  <c r="N1979" i="34"/>
  <c r="O1979" i="34"/>
  <c r="P1979" i="34"/>
  <c r="Q1979" i="34"/>
  <c r="R1979" i="34"/>
  <c r="S1979" i="34"/>
  <c r="T1979" i="34"/>
  <c r="U1979" i="34"/>
  <c r="V1979" i="34"/>
  <c r="W1979" i="34"/>
  <c r="X1979" i="34"/>
  <c r="Y1979" i="34"/>
  <c r="K1980" i="34"/>
  <c r="L1980" i="34"/>
  <c r="M1980" i="34"/>
  <c r="N1980" i="34"/>
  <c r="O1980" i="34"/>
  <c r="P1980" i="34"/>
  <c r="Q1980" i="34"/>
  <c r="R1980" i="34"/>
  <c r="S1980" i="34"/>
  <c r="T1980" i="34"/>
  <c r="U1980" i="34"/>
  <c r="V1980" i="34"/>
  <c r="W1980" i="34"/>
  <c r="X1980" i="34"/>
  <c r="Y1980" i="34"/>
  <c r="K1981" i="34"/>
  <c r="L1981" i="34"/>
  <c r="M1981" i="34"/>
  <c r="N1981" i="34"/>
  <c r="O1981" i="34"/>
  <c r="P1981" i="34"/>
  <c r="Q1981" i="34"/>
  <c r="R1981" i="34"/>
  <c r="S1981" i="34"/>
  <c r="T1981" i="34"/>
  <c r="U1981" i="34"/>
  <c r="V1981" i="34"/>
  <c r="W1981" i="34"/>
  <c r="X1981" i="34"/>
  <c r="Y1981" i="34"/>
  <c r="K1982" i="34"/>
  <c r="L1982" i="34"/>
  <c r="M1982" i="34"/>
  <c r="N1982" i="34"/>
  <c r="O1982" i="34"/>
  <c r="P1982" i="34"/>
  <c r="Q1982" i="34"/>
  <c r="R1982" i="34"/>
  <c r="S1982" i="34"/>
  <c r="T1982" i="34"/>
  <c r="U1982" i="34"/>
  <c r="V1982" i="34"/>
  <c r="W1982" i="34"/>
  <c r="X1982" i="34"/>
  <c r="Y1982" i="34"/>
  <c r="K1983" i="34"/>
  <c r="L1983" i="34"/>
  <c r="M1983" i="34"/>
  <c r="N1983" i="34"/>
  <c r="O1983" i="34"/>
  <c r="P1983" i="34"/>
  <c r="Q1983" i="34"/>
  <c r="R1983" i="34"/>
  <c r="S1983" i="34"/>
  <c r="T1983" i="34"/>
  <c r="U1983" i="34"/>
  <c r="V1983" i="34"/>
  <c r="W1983" i="34"/>
  <c r="X1983" i="34"/>
  <c r="Y1983" i="34"/>
  <c r="K1984" i="34"/>
  <c r="L1984" i="34"/>
  <c r="M1984" i="34"/>
  <c r="N1984" i="34"/>
  <c r="O1984" i="34"/>
  <c r="P1984" i="34"/>
  <c r="Q1984" i="34"/>
  <c r="R1984" i="34"/>
  <c r="S1984" i="34"/>
  <c r="T1984" i="34"/>
  <c r="U1984" i="34"/>
  <c r="V1984" i="34"/>
  <c r="W1984" i="34"/>
  <c r="X1984" i="34"/>
  <c r="Y1984" i="34"/>
  <c r="K1985" i="34"/>
  <c r="L1985" i="34"/>
  <c r="M1985" i="34"/>
  <c r="N1985" i="34"/>
  <c r="O1985" i="34"/>
  <c r="P1985" i="34"/>
  <c r="Q1985" i="34"/>
  <c r="R1985" i="34"/>
  <c r="S1985" i="34"/>
  <c r="T1985" i="34"/>
  <c r="U1985" i="34"/>
  <c r="V1985" i="34"/>
  <c r="W1985" i="34"/>
  <c r="X1985" i="34"/>
  <c r="Y1985" i="34"/>
  <c r="K1986" i="34"/>
  <c r="L1986" i="34"/>
  <c r="M1986" i="34"/>
  <c r="N1986" i="34"/>
  <c r="O1986" i="34"/>
  <c r="P1986" i="34"/>
  <c r="Q1986" i="34"/>
  <c r="R1986" i="34"/>
  <c r="S1986" i="34"/>
  <c r="T1986" i="34"/>
  <c r="U1986" i="34"/>
  <c r="V1986" i="34"/>
  <c r="W1986" i="34"/>
  <c r="X1986" i="34"/>
  <c r="Y1986" i="34"/>
  <c r="K1987" i="34"/>
  <c r="L1987" i="34"/>
  <c r="M1987" i="34"/>
  <c r="N1987" i="34"/>
  <c r="O1987" i="34"/>
  <c r="P1987" i="34"/>
  <c r="Q1987" i="34"/>
  <c r="R1987" i="34"/>
  <c r="S1987" i="34"/>
  <c r="T1987" i="34"/>
  <c r="U1987" i="34"/>
  <c r="V1987" i="34"/>
  <c r="W1987" i="34"/>
  <c r="X1987" i="34"/>
  <c r="Y1987" i="34"/>
  <c r="K1988" i="34"/>
  <c r="L1988" i="34"/>
  <c r="M1988" i="34"/>
  <c r="N1988" i="34"/>
  <c r="O1988" i="34"/>
  <c r="P1988" i="34"/>
  <c r="Q1988" i="34"/>
  <c r="R1988" i="34"/>
  <c r="S1988" i="34"/>
  <c r="T1988" i="34"/>
  <c r="U1988" i="34"/>
  <c r="V1988" i="34"/>
  <c r="W1988" i="34"/>
  <c r="X1988" i="34"/>
  <c r="Y1988" i="34"/>
  <c r="K1989" i="34"/>
  <c r="L1989" i="34"/>
  <c r="M1989" i="34"/>
  <c r="N1989" i="34"/>
  <c r="O1989" i="34"/>
  <c r="P1989" i="34"/>
  <c r="Q1989" i="34"/>
  <c r="R1989" i="34"/>
  <c r="S1989" i="34"/>
  <c r="T1989" i="34"/>
  <c r="U1989" i="34"/>
  <c r="V1989" i="34"/>
  <c r="W1989" i="34"/>
  <c r="X1989" i="34"/>
  <c r="Y1989" i="34"/>
  <c r="K1990" i="34"/>
  <c r="L1990" i="34"/>
  <c r="M1990" i="34"/>
  <c r="N1990" i="34"/>
  <c r="O1990" i="34"/>
  <c r="P1990" i="34"/>
  <c r="Q1990" i="34"/>
  <c r="R1990" i="34"/>
  <c r="S1990" i="34"/>
  <c r="T1990" i="34"/>
  <c r="U1990" i="34"/>
  <c r="V1990" i="34"/>
  <c r="W1990" i="34"/>
  <c r="X1990" i="34"/>
  <c r="Y1990" i="34"/>
  <c r="K1991" i="34"/>
  <c r="L1991" i="34"/>
  <c r="M1991" i="34"/>
  <c r="N1991" i="34"/>
  <c r="O1991" i="34"/>
  <c r="P1991" i="34"/>
  <c r="Q1991" i="34"/>
  <c r="R1991" i="34"/>
  <c r="S1991" i="34"/>
  <c r="T1991" i="34"/>
  <c r="U1991" i="34"/>
  <c r="V1991" i="34"/>
  <c r="W1991" i="34"/>
  <c r="X1991" i="34"/>
  <c r="Y1991" i="34"/>
  <c r="K1992" i="34"/>
  <c r="L1992" i="34"/>
  <c r="M1992" i="34"/>
  <c r="N1992" i="34"/>
  <c r="O1992" i="34"/>
  <c r="P1992" i="34"/>
  <c r="Q1992" i="34"/>
  <c r="R1992" i="34"/>
  <c r="S1992" i="34"/>
  <c r="T1992" i="34"/>
  <c r="U1992" i="34"/>
  <c r="V1992" i="34"/>
  <c r="W1992" i="34"/>
  <c r="X1992" i="34"/>
  <c r="Y1992" i="34"/>
  <c r="K1993" i="34"/>
  <c r="L1993" i="34"/>
  <c r="M1993" i="34"/>
  <c r="N1993" i="34"/>
  <c r="O1993" i="34"/>
  <c r="P1993" i="34"/>
  <c r="Q1993" i="34"/>
  <c r="R1993" i="34"/>
  <c r="S1993" i="34"/>
  <c r="T1993" i="34"/>
  <c r="U1993" i="34"/>
  <c r="V1993" i="34"/>
  <c r="W1993" i="34"/>
  <c r="X1993" i="34"/>
  <c r="Y1993" i="34"/>
  <c r="K1994" i="34"/>
  <c r="L1994" i="34"/>
  <c r="M1994" i="34"/>
  <c r="N1994" i="34"/>
  <c r="O1994" i="34"/>
  <c r="P1994" i="34"/>
  <c r="Q1994" i="34"/>
  <c r="R1994" i="34"/>
  <c r="S1994" i="34"/>
  <c r="T1994" i="34"/>
  <c r="U1994" i="34"/>
  <c r="V1994" i="34"/>
  <c r="W1994" i="34"/>
  <c r="X1994" i="34"/>
  <c r="Y1994" i="34"/>
  <c r="K1995" i="34"/>
  <c r="L1995" i="34"/>
  <c r="M1995" i="34"/>
  <c r="N1995" i="34"/>
  <c r="O1995" i="34"/>
  <c r="P1995" i="34"/>
  <c r="Q1995" i="34"/>
  <c r="R1995" i="34"/>
  <c r="S1995" i="34"/>
  <c r="T1995" i="34"/>
  <c r="U1995" i="34"/>
  <c r="V1995" i="34"/>
  <c r="W1995" i="34"/>
  <c r="X1995" i="34"/>
  <c r="Y1995" i="34"/>
  <c r="K1996" i="34"/>
  <c r="L1996" i="34"/>
  <c r="M1996" i="34"/>
  <c r="N1996" i="34"/>
  <c r="O1996" i="34"/>
  <c r="P1996" i="34"/>
  <c r="Q1996" i="34"/>
  <c r="R1996" i="34"/>
  <c r="S1996" i="34"/>
  <c r="T1996" i="34"/>
  <c r="U1996" i="34"/>
  <c r="V1996" i="34"/>
  <c r="W1996" i="34"/>
  <c r="X1996" i="34"/>
  <c r="Y1996" i="34"/>
  <c r="K1997" i="34"/>
  <c r="L1997" i="34"/>
  <c r="M1997" i="34"/>
  <c r="N1997" i="34"/>
  <c r="O1997" i="34"/>
  <c r="P1997" i="34"/>
  <c r="Q1997" i="34"/>
  <c r="R1997" i="34"/>
  <c r="S1997" i="34"/>
  <c r="T1997" i="34"/>
  <c r="U1997" i="34"/>
  <c r="V1997" i="34"/>
  <c r="W1997" i="34"/>
  <c r="X1997" i="34"/>
  <c r="Y1997" i="34"/>
  <c r="K1998" i="34"/>
  <c r="L1998" i="34"/>
  <c r="M1998" i="34"/>
  <c r="N1998" i="34"/>
  <c r="O1998" i="34"/>
  <c r="P1998" i="34"/>
  <c r="Q1998" i="34"/>
  <c r="R1998" i="34"/>
  <c r="S1998" i="34"/>
  <c r="T1998" i="34"/>
  <c r="U1998" i="34"/>
  <c r="V1998" i="34"/>
  <c r="W1998" i="34"/>
  <c r="X1998" i="34"/>
  <c r="Y1998" i="34"/>
  <c r="K1999" i="34"/>
  <c r="L1999" i="34"/>
  <c r="M1999" i="34"/>
  <c r="N1999" i="34"/>
  <c r="O1999" i="34"/>
  <c r="P1999" i="34"/>
  <c r="Q1999" i="34"/>
  <c r="R1999" i="34"/>
  <c r="S1999" i="34"/>
  <c r="T1999" i="34"/>
  <c r="U1999" i="34"/>
  <c r="V1999" i="34"/>
  <c r="W1999" i="34"/>
  <c r="X1999" i="34"/>
  <c r="Y1999" i="34"/>
  <c r="K2000" i="34"/>
  <c r="L2000" i="34"/>
  <c r="M2000" i="34"/>
  <c r="N2000" i="34"/>
  <c r="O2000" i="34"/>
  <c r="P2000" i="34"/>
  <c r="Q2000" i="34"/>
  <c r="R2000" i="34"/>
  <c r="S2000" i="34"/>
  <c r="T2000" i="34"/>
  <c r="U2000" i="34"/>
  <c r="V2000" i="34"/>
  <c r="W2000" i="34"/>
  <c r="X2000" i="34"/>
  <c r="Y2000" i="34"/>
  <c r="K2001" i="34"/>
  <c r="L2001" i="34"/>
  <c r="M2001" i="34"/>
  <c r="N2001" i="34"/>
  <c r="O2001" i="34"/>
  <c r="P2001" i="34"/>
  <c r="Q2001" i="34"/>
  <c r="R2001" i="34"/>
  <c r="S2001" i="34"/>
  <c r="T2001" i="34"/>
  <c r="U2001" i="34"/>
  <c r="V2001" i="34"/>
  <c r="W2001" i="34"/>
  <c r="X2001" i="34"/>
  <c r="Y2001" i="34"/>
  <c r="K2002" i="34"/>
  <c r="L2002" i="34"/>
  <c r="M2002" i="34"/>
  <c r="N2002" i="34"/>
  <c r="O2002" i="34"/>
  <c r="P2002" i="34"/>
  <c r="Q2002" i="34"/>
  <c r="R2002" i="34"/>
  <c r="S2002" i="34"/>
  <c r="T2002" i="34"/>
  <c r="U2002" i="34"/>
  <c r="V2002" i="34"/>
  <c r="W2002" i="34"/>
  <c r="X2002" i="34"/>
  <c r="Y2002" i="34"/>
  <c r="K2003" i="34"/>
  <c r="L2003" i="34"/>
  <c r="M2003" i="34"/>
  <c r="N2003" i="34"/>
  <c r="O2003" i="34"/>
  <c r="P2003" i="34"/>
  <c r="Q2003" i="34"/>
  <c r="R2003" i="34"/>
  <c r="S2003" i="34"/>
  <c r="T2003" i="34"/>
  <c r="U2003" i="34"/>
  <c r="V2003" i="34"/>
  <c r="W2003" i="34"/>
  <c r="X2003" i="34"/>
  <c r="Y2003" i="34"/>
  <c r="K2004" i="34"/>
  <c r="L2004" i="34"/>
  <c r="M2004" i="34"/>
  <c r="N2004" i="34"/>
  <c r="O2004" i="34"/>
  <c r="P2004" i="34"/>
  <c r="Q2004" i="34"/>
  <c r="R2004" i="34"/>
  <c r="S2004" i="34"/>
  <c r="T2004" i="34"/>
  <c r="U2004" i="34"/>
  <c r="V2004" i="34"/>
  <c r="W2004" i="34"/>
  <c r="X2004" i="34"/>
  <c r="Y2004" i="34"/>
  <c r="K2005" i="34"/>
  <c r="L2005" i="34"/>
  <c r="M2005" i="34"/>
  <c r="N2005" i="34"/>
  <c r="O2005" i="34"/>
  <c r="P2005" i="34"/>
  <c r="Q2005" i="34"/>
  <c r="R2005" i="34"/>
  <c r="S2005" i="34"/>
  <c r="T2005" i="34"/>
  <c r="U2005" i="34"/>
  <c r="V2005" i="34"/>
  <c r="W2005" i="34"/>
  <c r="X2005" i="34"/>
  <c r="Y2005" i="34"/>
  <c r="K2006" i="34"/>
  <c r="L2006" i="34"/>
  <c r="M2006" i="34"/>
  <c r="N2006" i="34"/>
  <c r="O2006" i="34"/>
  <c r="P2006" i="34"/>
  <c r="Q2006" i="34"/>
  <c r="R2006" i="34"/>
  <c r="S2006" i="34"/>
  <c r="T2006" i="34"/>
  <c r="U2006" i="34"/>
  <c r="V2006" i="34"/>
  <c r="W2006" i="34"/>
  <c r="X2006" i="34"/>
  <c r="Y2006" i="34"/>
  <c r="K2007" i="34"/>
  <c r="L2007" i="34"/>
  <c r="M2007" i="34"/>
  <c r="N2007" i="34"/>
  <c r="O2007" i="34"/>
  <c r="P2007" i="34"/>
  <c r="Q2007" i="34"/>
  <c r="R2007" i="34"/>
  <c r="S2007" i="34"/>
  <c r="T2007" i="34"/>
  <c r="U2007" i="34"/>
  <c r="V2007" i="34"/>
  <c r="W2007" i="34"/>
  <c r="X2007" i="34"/>
  <c r="Y2007" i="34"/>
  <c r="K2008" i="34"/>
  <c r="L2008" i="34"/>
  <c r="M2008" i="34"/>
  <c r="N2008" i="34"/>
  <c r="O2008" i="34"/>
  <c r="P2008" i="34"/>
  <c r="Q2008" i="34"/>
  <c r="R2008" i="34"/>
  <c r="S2008" i="34"/>
  <c r="T2008" i="34"/>
  <c r="U2008" i="34"/>
  <c r="V2008" i="34"/>
  <c r="W2008" i="34"/>
  <c r="X2008" i="34"/>
  <c r="Y2008" i="34"/>
  <c r="K2009" i="34"/>
  <c r="L2009" i="34"/>
  <c r="M2009" i="34"/>
  <c r="N2009" i="34"/>
  <c r="O2009" i="34"/>
  <c r="P2009" i="34"/>
  <c r="Q2009" i="34"/>
  <c r="R2009" i="34"/>
  <c r="S2009" i="34"/>
  <c r="T2009" i="34"/>
  <c r="U2009" i="34"/>
  <c r="V2009" i="34"/>
  <c r="W2009" i="34"/>
  <c r="X2009" i="34"/>
  <c r="Y2009" i="34"/>
  <c r="K2010" i="34"/>
  <c r="L2010" i="34"/>
  <c r="M2010" i="34"/>
  <c r="N2010" i="34"/>
  <c r="O2010" i="34"/>
  <c r="P2010" i="34"/>
  <c r="Q2010" i="34"/>
  <c r="R2010" i="34"/>
  <c r="S2010" i="34"/>
  <c r="T2010" i="34"/>
  <c r="U2010" i="34"/>
  <c r="V2010" i="34"/>
  <c r="W2010" i="34"/>
  <c r="X2010" i="34"/>
  <c r="Y2010" i="34"/>
  <c r="K2011" i="34"/>
  <c r="L2011" i="34"/>
  <c r="M2011" i="34"/>
  <c r="N2011" i="34"/>
  <c r="O2011" i="34"/>
  <c r="P2011" i="34"/>
  <c r="Q2011" i="34"/>
  <c r="R2011" i="34"/>
  <c r="S2011" i="34"/>
  <c r="T2011" i="34"/>
  <c r="U2011" i="34"/>
  <c r="V2011" i="34"/>
  <c r="W2011" i="34"/>
  <c r="X2011" i="34"/>
  <c r="Y2011" i="34"/>
  <c r="K2012" i="34"/>
  <c r="L2012" i="34"/>
  <c r="M2012" i="34"/>
  <c r="N2012" i="34"/>
  <c r="O2012" i="34"/>
  <c r="P2012" i="34"/>
  <c r="Q2012" i="34"/>
  <c r="R2012" i="34"/>
  <c r="S2012" i="34"/>
  <c r="T2012" i="34"/>
  <c r="U2012" i="34"/>
  <c r="V2012" i="34"/>
  <c r="W2012" i="34"/>
  <c r="X2012" i="34"/>
  <c r="Y2012" i="34"/>
  <c r="K2013" i="34"/>
  <c r="L2013" i="34"/>
  <c r="M2013" i="34"/>
  <c r="N2013" i="34"/>
  <c r="O2013" i="34"/>
  <c r="P2013" i="34"/>
  <c r="Q2013" i="34"/>
  <c r="R2013" i="34"/>
  <c r="S2013" i="34"/>
  <c r="T2013" i="34"/>
  <c r="U2013" i="34"/>
  <c r="V2013" i="34"/>
  <c r="W2013" i="34"/>
  <c r="X2013" i="34"/>
  <c r="Y2013" i="34"/>
  <c r="K2014" i="34"/>
  <c r="L2014" i="34"/>
  <c r="M2014" i="34"/>
  <c r="N2014" i="34"/>
  <c r="O2014" i="34"/>
  <c r="P2014" i="34"/>
  <c r="Q2014" i="34"/>
  <c r="R2014" i="34"/>
  <c r="S2014" i="34"/>
  <c r="T2014" i="34"/>
  <c r="U2014" i="34"/>
  <c r="V2014" i="34"/>
  <c r="W2014" i="34"/>
  <c r="X2014" i="34"/>
  <c r="Y2014" i="34"/>
  <c r="K2015" i="34"/>
  <c r="L2015" i="34"/>
  <c r="M2015" i="34"/>
  <c r="N2015" i="34"/>
  <c r="O2015" i="34"/>
  <c r="P2015" i="34"/>
  <c r="Q2015" i="34"/>
  <c r="R2015" i="34"/>
  <c r="S2015" i="34"/>
  <c r="T2015" i="34"/>
  <c r="U2015" i="34"/>
  <c r="V2015" i="34"/>
  <c r="W2015" i="34"/>
  <c r="X2015" i="34"/>
  <c r="Y2015" i="34"/>
  <c r="K2016" i="34"/>
  <c r="L2016" i="34"/>
  <c r="M2016" i="34"/>
  <c r="N2016" i="34"/>
  <c r="O2016" i="34"/>
  <c r="P2016" i="34"/>
  <c r="Q2016" i="34"/>
  <c r="R2016" i="34"/>
  <c r="S2016" i="34"/>
  <c r="T2016" i="34"/>
  <c r="U2016" i="34"/>
  <c r="V2016" i="34"/>
  <c r="W2016" i="34"/>
  <c r="X2016" i="34"/>
  <c r="Y2016" i="34"/>
  <c r="K2017" i="34"/>
  <c r="L2017" i="34"/>
  <c r="M2017" i="34"/>
  <c r="N2017" i="34"/>
  <c r="O2017" i="34"/>
  <c r="P2017" i="34"/>
  <c r="Q2017" i="34"/>
  <c r="R2017" i="34"/>
  <c r="S2017" i="34"/>
  <c r="T2017" i="34"/>
  <c r="U2017" i="34"/>
  <c r="V2017" i="34"/>
  <c r="W2017" i="34"/>
  <c r="X2017" i="34"/>
  <c r="Y2017" i="34"/>
  <c r="K2018" i="34"/>
  <c r="L2018" i="34"/>
  <c r="M2018" i="34"/>
  <c r="N2018" i="34"/>
  <c r="O2018" i="34"/>
  <c r="P2018" i="34"/>
  <c r="Q2018" i="34"/>
  <c r="R2018" i="34"/>
  <c r="S2018" i="34"/>
  <c r="T2018" i="34"/>
  <c r="U2018" i="34"/>
  <c r="V2018" i="34"/>
  <c r="W2018" i="34"/>
  <c r="X2018" i="34"/>
  <c r="Y2018" i="34"/>
  <c r="K2019" i="34"/>
  <c r="L2019" i="34"/>
  <c r="M2019" i="34"/>
  <c r="N2019" i="34"/>
  <c r="O2019" i="34"/>
  <c r="P2019" i="34"/>
  <c r="Q2019" i="34"/>
  <c r="R2019" i="34"/>
  <c r="S2019" i="34"/>
  <c r="T2019" i="34"/>
  <c r="U2019" i="34"/>
  <c r="V2019" i="34"/>
  <c r="W2019" i="34"/>
  <c r="X2019" i="34"/>
  <c r="Y2019" i="34"/>
  <c r="K2020" i="34"/>
  <c r="L2020" i="34"/>
  <c r="M2020" i="34"/>
  <c r="N2020" i="34"/>
  <c r="O2020" i="34"/>
  <c r="P2020" i="34"/>
  <c r="Q2020" i="34"/>
  <c r="R2020" i="34"/>
  <c r="S2020" i="34"/>
  <c r="T2020" i="34"/>
  <c r="U2020" i="34"/>
  <c r="V2020" i="34"/>
  <c r="W2020" i="34"/>
  <c r="X2020" i="34"/>
  <c r="Y2020" i="34"/>
  <c r="K2021" i="34"/>
  <c r="L2021" i="34"/>
  <c r="M2021" i="34"/>
  <c r="N2021" i="34"/>
  <c r="O2021" i="34"/>
  <c r="P2021" i="34"/>
  <c r="Q2021" i="34"/>
  <c r="R2021" i="34"/>
  <c r="S2021" i="34"/>
  <c r="T2021" i="34"/>
  <c r="U2021" i="34"/>
  <c r="V2021" i="34"/>
  <c r="W2021" i="34"/>
  <c r="X2021" i="34"/>
  <c r="Y2021" i="34"/>
  <c r="K2022" i="34"/>
  <c r="L2022" i="34"/>
  <c r="M2022" i="34"/>
  <c r="N2022" i="34"/>
  <c r="O2022" i="34"/>
  <c r="P2022" i="34"/>
  <c r="Q2022" i="34"/>
  <c r="R2022" i="34"/>
  <c r="S2022" i="34"/>
  <c r="T2022" i="34"/>
  <c r="U2022" i="34"/>
  <c r="V2022" i="34"/>
  <c r="W2022" i="34"/>
  <c r="X2022" i="34"/>
  <c r="Y2022" i="34"/>
  <c r="K2023" i="34"/>
  <c r="L2023" i="34"/>
  <c r="M2023" i="34"/>
  <c r="N2023" i="34"/>
  <c r="O2023" i="34"/>
  <c r="P2023" i="34"/>
  <c r="Q2023" i="34"/>
  <c r="R2023" i="34"/>
  <c r="S2023" i="34"/>
  <c r="T2023" i="34"/>
  <c r="U2023" i="34"/>
  <c r="V2023" i="34"/>
  <c r="W2023" i="34"/>
  <c r="X2023" i="34"/>
  <c r="Y2023" i="34"/>
  <c r="K2024" i="34"/>
  <c r="L2024" i="34"/>
  <c r="M2024" i="34"/>
  <c r="N2024" i="34"/>
  <c r="O2024" i="34"/>
  <c r="P2024" i="34"/>
  <c r="Q2024" i="34"/>
  <c r="R2024" i="34"/>
  <c r="S2024" i="34"/>
  <c r="T2024" i="34"/>
  <c r="U2024" i="34"/>
  <c r="V2024" i="34"/>
  <c r="W2024" i="34"/>
  <c r="X2024" i="34"/>
  <c r="Y2024" i="34"/>
  <c r="K2025" i="34"/>
  <c r="L2025" i="34"/>
  <c r="M2025" i="34"/>
  <c r="N2025" i="34"/>
  <c r="O2025" i="34"/>
  <c r="P2025" i="34"/>
  <c r="Q2025" i="34"/>
  <c r="R2025" i="34"/>
  <c r="S2025" i="34"/>
  <c r="T2025" i="34"/>
  <c r="U2025" i="34"/>
  <c r="V2025" i="34"/>
  <c r="W2025" i="34"/>
  <c r="X2025" i="34"/>
  <c r="Y2025" i="34"/>
  <c r="K2026" i="34"/>
  <c r="L2026" i="34"/>
  <c r="M2026" i="34"/>
  <c r="N2026" i="34"/>
  <c r="O2026" i="34"/>
  <c r="P2026" i="34"/>
  <c r="Q2026" i="34"/>
  <c r="R2026" i="34"/>
  <c r="S2026" i="34"/>
  <c r="T2026" i="34"/>
  <c r="U2026" i="34"/>
  <c r="V2026" i="34"/>
  <c r="W2026" i="34"/>
  <c r="X2026" i="34"/>
  <c r="Y2026" i="34"/>
  <c r="K2027" i="34"/>
  <c r="L2027" i="34"/>
  <c r="M2027" i="34"/>
  <c r="N2027" i="34"/>
  <c r="O2027" i="34"/>
  <c r="P2027" i="34"/>
  <c r="Q2027" i="34"/>
  <c r="R2027" i="34"/>
  <c r="S2027" i="34"/>
  <c r="T2027" i="34"/>
  <c r="U2027" i="34"/>
  <c r="V2027" i="34"/>
  <c r="W2027" i="34"/>
  <c r="X2027" i="34"/>
  <c r="Y2027" i="34"/>
  <c r="K2028" i="34"/>
  <c r="L2028" i="34"/>
  <c r="M2028" i="34"/>
  <c r="N2028" i="34"/>
  <c r="O2028" i="34"/>
  <c r="P2028" i="34"/>
  <c r="Q2028" i="34"/>
  <c r="R2028" i="34"/>
  <c r="S2028" i="34"/>
  <c r="T2028" i="34"/>
  <c r="U2028" i="34"/>
  <c r="V2028" i="34"/>
  <c r="W2028" i="34"/>
  <c r="X2028" i="34"/>
  <c r="Y2028" i="34"/>
  <c r="K2029" i="34"/>
  <c r="L2029" i="34"/>
  <c r="M2029" i="34"/>
  <c r="N2029" i="34"/>
  <c r="O2029" i="34"/>
  <c r="P2029" i="34"/>
  <c r="Q2029" i="34"/>
  <c r="R2029" i="34"/>
  <c r="S2029" i="34"/>
  <c r="T2029" i="34"/>
  <c r="U2029" i="34"/>
  <c r="V2029" i="34"/>
  <c r="W2029" i="34"/>
  <c r="X2029" i="34"/>
  <c r="Y2029" i="34"/>
  <c r="K2030" i="34"/>
  <c r="L2030" i="34"/>
  <c r="M2030" i="34"/>
  <c r="N2030" i="34"/>
  <c r="O2030" i="34"/>
  <c r="P2030" i="34"/>
  <c r="Q2030" i="34"/>
  <c r="R2030" i="34"/>
  <c r="S2030" i="34"/>
  <c r="T2030" i="34"/>
  <c r="U2030" i="34"/>
  <c r="V2030" i="34"/>
  <c r="W2030" i="34"/>
  <c r="X2030" i="34"/>
  <c r="Y2030" i="34"/>
  <c r="K2031" i="34"/>
  <c r="L2031" i="34"/>
  <c r="M2031" i="34"/>
  <c r="N2031" i="34"/>
  <c r="O2031" i="34"/>
  <c r="P2031" i="34"/>
  <c r="Q2031" i="34"/>
  <c r="R2031" i="34"/>
  <c r="S2031" i="34"/>
  <c r="T2031" i="34"/>
  <c r="U2031" i="34"/>
  <c r="V2031" i="34"/>
  <c r="W2031" i="34"/>
  <c r="X2031" i="34"/>
  <c r="Y2031" i="34"/>
  <c r="K2032" i="34"/>
  <c r="L2032" i="34"/>
  <c r="M2032" i="34"/>
  <c r="N2032" i="34"/>
  <c r="O2032" i="34"/>
  <c r="P2032" i="34"/>
  <c r="Q2032" i="34"/>
  <c r="R2032" i="34"/>
  <c r="S2032" i="34"/>
  <c r="T2032" i="34"/>
  <c r="U2032" i="34"/>
  <c r="V2032" i="34"/>
  <c r="W2032" i="34"/>
  <c r="X2032" i="34"/>
  <c r="Y2032" i="34"/>
  <c r="K2033" i="34"/>
  <c r="L2033" i="34"/>
  <c r="M2033" i="34"/>
  <c r="N2033" i="34"/>
  <c r="O2033" i="34"/>
  <c r="P2033" i="34"/>
  <c r="Q2033" i="34"/>
  <c r="R2033" i="34"/>
  <c r="S2033" i="34"/>
  <c r="T2033" i="34"/>
  <c r="U2033" i="34"/>
  <c r="V2033" i="34"/>
  <c r="W2033" i="34"/>
  <c r="X2033" i="34"/>
  <c r="Y2033" i="34"/>
  <c r="K2034" i="34"/>
  <c r="L2034" i="34"/>
  <c r="M2034" i="34"/>
  <c r="N2034" i="34"/>
  <c r="O2034" i="34"/>
  <c r="P2034" i="34"/>
  <c r="Q2034" i="34"/>
  <c r="R2034" i="34"/>
  <c r="S2034" i="34"/>
  <c r="T2034" i="34"/>
  <c r="U2034" i="34"/>
  <c r="V2034" i="34"/>
  <c r="W2034" i="34"/>
  <c r="X2034" i="34"/>
  <c r="Y2034" i="34"/>
  <c r="K2035" i="34"/>
  <c r="L2035" i="34"/>
  <c r="M2035" i="34"/>
  <c r="N2035" i="34"/>
  <c r="O2035" i="34"/>
  <c r="P2035" i="34"/>
  <c r="Q2035" i="34"/>
  <c r="R2035" i="34"/>
  <c r="S2035" i="34"/>
  <c r="T2035" i="34"/>
  <c r="U2035" i="34"/>
  <c r="V2035" i="34"/>
  <c r="W2035" i="34"/>
  <c r="X2035" i="34"/>
  <c r="Y2035" i="34"/>
  <c r="K2036" i="34"/>
  <c r="L2036" i="34"/>
  <c r="M2036" i="34"/>
  <c r="N2036" i="34"/>
  <c r="O2036" i="34"/>
  <c r="P2036" i="34"/>
  <c r="Q2036" i="34"/>
  <c r="R2036" i="34"/>
  <c r="S2036" i="34"/>
  <c r="T2036" i="34"/>
  <c r="U2036" i="34"/>
  <c r="V2036" i="34"/>
  <c r="W2036" i="34"/>
  <c r="X2036" i="34"/>
  <c r="Y2036" i="34"/>
  <c r="K2037" i="34"/>
  <c r="L2037" i="34"/>
  <c r="M2037" i="34"/>
  <c r="N2037" i="34"/>
  <c r="O2037" i="34"/>
  <c r="P2037" i="34"/>
  <c r="Q2037" i="34"/>
  <c r="R2037" i="34"/>
  <c r="S2037" i="34"/>
  <c r="T2037" i="34"/>
  <c r="U2037" i="34"/>
  <c r="V2037" i="34"/>
  <c r="W2037" i="34"/>
  <c r="X2037" i="34"/>
  <c r="Y2037" i="34"/>
  <c r="K2038" i="34"/>
  <c r="L2038" i="34"/>
  <c r="M2038" i="34"/>
  <c r="N2038" i="34"/>
  <c r="O2038" i="34"/>
  <c r="P2038" i="34"/>
  <c r="Q2038" i="34"/>
  <c r="R2038" i="34"/>
  <c r="S2038" i="34"/>
  <c r="T2038" i="34"/>
  <c r="U2038" i="34"/>
  <c r="V2038" i="34"/>
  <c r="W2038" i="34"/>
  <c r="X2038" i="34"/>
  <c r="Y2038" i="34"/>
  <c r="K2039" i="34"/>
  <c r="L2039" i="34"/>
  <c r="M2039" i="34"/>
  <c r="N2039" i="34"/>
  <c r="O2039" i="34"/>
  <c r="P2039" i="34"/>
  <c r="Q2039" i="34"/>
  <c r="R2039" i="34"/>
  <c r="S2039" i="34"/>
  <c r="T2039" i="34"/>
  <c r="U2039" i="34"/>
  <c r="V2039" i="34"/>
  <c r="W2039" i="34"/>
  <c r="X2039" i="34"/>
  <c r="Y2039" i="34"/>
  <c r="K2040" i="34"/>
  <c r="L2040" i="34"/>
  <c r="M2040" i="34"/>
  <c r="N2040" i="34"/>
  <c r="O2040" i="34"/>
  <c r="P2040" i="34"/>
  <c r="Q2040" i="34"/>
  <c r="R2040" i="34"/>
  <c r="S2040" i="34"/>
  <c r="T2040" i="34"/>
  <c r="U2040" i="34"/>
  <c r="V2040" i="34"/>
  <c r="W2040" i="34"/>
  <c r="X2040" i="34"/>
  <c r="Y2040" i="34"/>
  <c r="K2041" i="34"/>
  <c r="L2041" i="34"/>
  <c r="M2041" i="34"/>
  <c r="N2041" i="34"/>
  <c r="O2041" i="34"/>
  <c r="P2041" i="34"/>
  <c r="Q2041" i="34"/>
  <c r="R2041" i="34"/>
  <c r="S2041" i="34"/>
  <c r="T2041" i="34"/>
  <c r="U2041" i="34"/>
  <c r="V2041" i="34"/>
  <c r="W2041" i="34"/>
  <c r="X2041" i="34"/>
  <c r="Y2041" i="34"/>
  <c r="K2042" i="34"/>
  <c r="L2042" i="34"/>
  <c r="M2042" i="34"/>
  <c r="N2042" i="34"/>
  <c r="O2042" i="34"/>
  <c r="P2042" i="34"/>
  <c r="Q2042" i="34"/>
  <c r="R2042" i="34"/>
  <c r="S2042" i="34"/>
  <c r="T2042" i="34"/>
  <c r="U2042" i="34"/>
  <c r="V2042" i="34"/>
  <c r="W2042" i="34"/>
  <c r="X2042" i="34"/>
  <c r="Y2042" i="34"/>
  <c r="K2043" i="34"/>
  <c r="L2043" i="34"/>
  <c r="M2043" i="34"/>
  <c r="N2043" i="34"/>
  <c r="O2043" i="34"/>
  <c r="P2043" i="34"/>
  <c r="Q2043" i="34"/>
  <c r="R2043" i="34"/>
  <c r="S2043" i="34"/>
  <c r="T2043" i="34"/>
  <c r="U2043" i="34"/>
  <c r="V2043" i="34"/>
  <c r="W2043" i="34"/>
  <c r="X2043" i="34"/>
  <c r="Y2043" i="34"/>
  <c r="K2044" i="34"/>
  <c r="L2044" i="34"/>
  <c r="M2044" i="34"/>
  <c r="N2044" i="34"/>
  <c r="O2044" i="34"/>
  <c r="P2044" i="34"/>
  <c r="Q2044" i="34"/>
  <c r="R2044" i="34"/>
  <c r="S2044" i="34"/>
  <c r="T2044" i="34"/>
  <c r="U2044" i="34"/>
  <c r="V2044" i="34"/>
  <c r="W2044" i="34"/>
  <c r="X2044" i="34"/>
  <c r="Y2044" i="34"/>
  <c r="K2045" i="34"/>
  <c r="L2045" i="34"/>
  <c r="M2045" i="34"/>
  <c r="N2045" i="34"/>
  <c r="O2045" i="34"/>
  <c r="P2045" i="34"/>
  <c r="Q2045" i="34"/>
  <c r="R2045" i="34"/>
  <c r="S2045" i="34"/>
  <c r="T2045" i="34"/>
  <c r="U2045" i="34"/>
  <c r="V2045" i="34"/>
  <c r="W2045" i="34"/>
  <c r="X2045" i="34"/>
  <c r="Y2045" i="34"/>
  <c r="K2046" i="34"/>
  <c r="L2046" i="34"/>
  <c r="M2046" i="34"/>
  <c r="N2046" i="34"/>
  <c r="O2046" i="34"/>
  <c r="P2046" i="34"/>
  <c r="Q2046" i="34"/>
  <c r="R2046" i="34"/>
  <c r="S2046" i="34"/>
  <c r="T2046" i="34"/>
  <c r="U2046" i="34"/>
  <c r="V2046" i="34"/>
  <c r="W2046" i="34"/>
  <c r="X2046" i="34"/>
  <c r="Y2046" i="34"/>
  <c r="K2047" i="34"/>
  <c r="L2047" i="34"/>
  <c r="M2047" i="34"/>
  <c r="N2047" i="34"/>
  <c r="O2047" i="34"/>
  <c r="P2047" i="34"/>
  <c r="Q2047" i="34"/>
  <c r="R2047" i="34"/>
  <c r="S2047" i="34"/>
  <c r="T2047" i="34"/>
  <c r="U2047" i="34"/>
  <c r="V2047" i="34"/>
  <c r="W2047" i="34"/>
  <c r="X2047" i="34"/>
  <c r="Y2047" i="34"/>
  <c r="K2048" i="34"/>
  <c r="L2048" i="34"/>
  <c r="M2048" i="34"/>
  <c r="N2048" i="34"/>
  <c r="O2048" i="34"/>
  <c r="P2048" i="34"/>
  <c r="Q2048" i="34"/>
  <c r="R2048" i="34"/>
  <c r="S2048" i="34"/>
  <c r="T2048" i="34"/>
  <c r="U2048" i="34"/>
  <c r="V2048" i="34"/>
  <c r="W2048" i="34"/>
  <c r="X2048" i="34"/>
  <c r="Y2048" i="34"/>
  <c r="K2049" i="34"/>
  <c r="L2049" i="34"/>
  <c r="M2049" i="34"/>
  <c r="N2049" i="34"/>
  <c r="O2049" i="34"/>
  <c r="P2049" i="34"/>
  <c r="Q2049" i="34"/>
  <c r="R2049" i="34"/>
  <c r="S2049" i="34"/>
  <c r="T2049" i="34"/>
  <c r="U2049" i="34"/>
  <c r="V2049" i="34"/>
  <c r="W2049" i="34"/>
  <c r="X2049" i="34"/>
  <c r="Y2049" i="34"/>
  <c r="K2050" i="34"/>
  <c r="L2050" i="34"/>
  <c r="M2050" i="34"/>
  <c r="N2050" i="34"/>
  <c r="O2050" i="34"/>
  <c r="P2050" i="34"/>
  <c r="Q2050" i="34"/>
  <c r="R2050" i="34"/>
  <c r="S2050" i="34"/>
  <c r="T2050" i="34"/>
  <c r="U2050" i="34"/>
  <c r="V2050" i="34"/>
  <c r="W2050" i="34"/>
  <c r="X2050" i="34"/>
  <c r="Y2050" i="34"/>
  <c r="K2051" i="34"/>
  <c r="L2051" i="34"/>
  <c r="M2051" i="34"/>
  <c r="N2051" i="34"/>
  <c r="O2051" i="34"/>
  <c r="P2051" i="34"/>
  <c r="Q2051" i="34"/>
  <c r="R2051" i="34"/>
  <c r="S2051" i="34"/>
  <c r="T2051" i="34"/>
  <c r="U2051" i="34"/>
  <c r="V2051" i="34"/>
  <c r="W2051" i="34"/>
  <c r="X2051" i="34"/>
  <c r="Y2051" i="34"/>
  <c r="K2052" i="34"/>
  <c r="L2052" i="34"/>
  <c r="M2052" i="34"/>
  <c r="N2052" i="34"/>
  <c r="O2052" i="34"/>
  <c r="P2052" i="34"/>
  <c r="Q2052" i="34"/>
  <c r="R2052" i="34"/>
  <c r="S2052" i="34"/>
  <c r="T2052" i="34"/>
  <c r="U2052" i="34"/>
  <c r="V2052" i="34"/>
  <c r="W2052" i="34"/>
  <c r="X2052" i="34"/>
  <c r="Y2052" i="34"/>
  <c r="K2053" i="34"/>
  <c r="L2053" i="34"/>
  <c r="M2053" i="34"/>
  <c r="N2053" i="34"/>
  <c r="O2053" i="34"/>
  <c r="P2053" i="34"/>
  <c r="Q2053" i="34"/>
  <c r="R2053" i="34"/>
  <c r="S2053" i="34"/>
  <c r="T2053" i="34"/>
  <c r="U2053" i="34"/>
  <c r="V2053" i="34"/>
  <c r="W2053" i="34"/>
  <c r="X2053" i="34"/>
  <c r="Y2053" i="34"/>
  <c r="K2054" i="34"/>
  <c r="L2054" i="34"/>
  <c r="M2054" i="34"/>
  <c r="N2054" i="34"/>
  <c r="O2054" i="34"/>
  <c r="P2054" i="34"/>
  <c r="Q2054" i="34"/>
  <c r="R2054" i="34"/>
  <c r="S2054" i="34"/>
  <c r="T2054" i="34"/>
  <c r="U2054" i="34"/>
  <c r="V2054" i="34"/>
  <c r="W2054" i="34"/>
  <c r="X2054" i="34"/>
  <c r="Y2054" i="34"/>
  <c r="K2055" i="34"/>
  <c r="L2055" i="34"/>
  <c r="M2055" i="34"/>
  <c r="N2055" i="34"/>
  <c r="O2055" i="34"/>
  <c r="P2055" i="34"/>
  <c r="Q2055" i="34"/>
  <c r="R2055" i="34"/>
  <c r="S2055" i="34"/>
  <c r="T2055" i="34"/>
  <c r="U2055" i="34"/>
  <c r="V2055" i="34"/>
  <c r="W2055" i="34"/>
  <c r="X2055" i="34"/>
  <c r="Y2055" i="34"/>
  <c r="K2056" i="34"/>
  <c r="L2056" i="34"/>
  <c r="M2056" i="34"/>
  <c r="N2056" i="34"/>
  <c r="O2056" i="34"/>
  <c r="P2056" i="34"/>
  <c r="Q2056" i="34"/>
  <c r="R2056" i="34"/>
  <c r="S2056" i="34"/>
  <c r="T2056" i="34"/>
  <c r="U2056" i="34"/>
  <c r="V2056" i="34"/>
  <c r="W2056" i="34"/>
  <c r="X2056" i="34"/>
  <c r="Y2056" i="34"/>
  <c r="K2057" i="34"/>
  <c r="L2057" i="34"/>
  <c r="M2057" i="34"/>
  <c r="N2057" i="34"/>
  <c r="O2057" i="34"/>
  <c r="P2057" i="34"/>
  <c r="Q2057" i="34"/>
  <c r="R2057" i="34"/>
  <c r="S2057" i="34"/>
  <c r="T2057" i="34"/>
  <c r="U2057" i="34"/>
  <c r="V2057" i="34"/>
  <c r="W2057" i="34"/>
  <c r="X2057" i="34"/>
  <c r="Y2057" i="34"/>
  <c r="K2058" i="34"/>
  <c r="L2058" i="34"/>
  <c r="M2058" i="34"/>
  <c r="N2058" i="34"/>
  <c r="O2058" i="34"/>
  <c r="P2058" i="34"/>
  <c r="Q2058" i="34"/>
  <c r="R2058" i="34"/>
  <c r="S2058" i="34"/>
  <c r="T2058" i="34"/>
  <c r="U2058" i="34"/>
  <c r="V2058" i="34"/>
  <c r="W2058" i="34"/>
  <c r="X2058" i="34"/>
  <c r="Y2058" i="34"/>
  <c r="K2059" i="34"/>
  <c r="L2059" i="34"/>
  <c r="M2059" i="34"/>
  <c r="N2059" i="34"/>
  <c r="O2059" i="34"/>
  <c r="P2059" i="34"/>
  <c r="Q2059" i="34"/>
  <c r="R2059" i="34"/>
  <c r="S2059" i="34"/>
  <c r="T2059" i="34"/>
  <c r="U2059" i="34"/>
  <c r="V2059" i="34"/>
  <c r="W2059" i="34"/>
  <c r="X2059" i="34"/>
  <c r="Y2059" i="34"/>
  <c r="K2060" i="34"/>
  <c r="L2060" i="34"/>
  <c r="M2060" i="34"/>
  <c r="N2060" i="34"/>
  <c r="O2060" i="34"/>
  <c r="P2060" i="34"/>
  <c r="Q2060" i="34"/>
  <c r="R2060" i="34"/>
  <c r="S2060" i="34"/>
  <c r="T2060" i="34"/>
  <c r="U2060" i="34"/>
  <c r="V2060" i="34"/>
  <c r="W2060" i="34"/>
  <c r="X2060" i="34"/>
  <c r="Y2060" i="34"/>
  <c r="K2061" i="34"/>
  <c r="L2061" i="34"/>
  <c r="M2061" i="34"/>
  <c r="N2061" i="34"/>
  <c r="O2061" i="34"/>
  <c r="P2061" i="34"/>
  <c r="Q2061" i="34"/>
  <c r="R2061" i="34"/>
  <c r="S2061" i="34"/>
  <c r="T2061" i="34"/>
  <c r="U2061" i="34"/>
  <c r="V2061" i="34"/>
  <c r="W2061" i="34"/>
  <c r="X2061" i="34"/>
  <c r="Y2061" i="34"/>
  <c r="K2062" i="34"/>
  <c r="L2062" i="34"/>
  <c r="M2062" i="34"/>
  <c r="N2062" i="34"/>
  <c r="O2062" i="34"/>
  <c r="P2062" i="34"/>
  <c r="Q2062" i="34"/>
  <c r="R2062" i="34"/>
  <c r="S2062" i="34"/>
  <c r="T2062" i="34"/>
  <c r="U2062" i="34"/>
  <c r="V2062" i="34"/>
  <c r="W2062" i="34"/>
  <c r="X2062" i="34"/>
  <c r="Y2062" i="34"/>
  <c r="K2063" i="34"/>
  <c r="L2063" i="34"/>
  <c r="M2063" i="34"/>
  <c r="N2063" i="34"/>
  <c r="O2063" i="34"/>
  <c r="P2063" i="34"/>
  <c r="Q2063" i="34"/>
  <c r="R2063" i="34"/>
  <c r="S2063" i="34"/>
  <c r="T2063" i="34"/>
  <c r="U2063" i="34"/>
  <c r="V2063" i="34"/>
  <c r="W2063" i="34"/>
  <c r="X2063" i="34"/>
  <c r="Y2063" i="34"/>
  <c r="K2064" i="34"/>
  <c r="L2064" i="34"/>
  <c r="M2064" i="34"/>
  <c r="N2064" i="34"/>
  <c r="O2064" i="34"/>
  <c r="P2064" i="34"/>
  <c r="Q2064" i="34"/>
  <c r="R2064" i="34"/>
  <c r="S2064" i="34"/>
  <c r="T2064" i="34"/>
  <c r="U2064" i="34"/>
  <c r="V2064" i="34"/>
  <c r="W2064" i="34"/>
  <c r="X2064" i="34"/>
  <c r="Y2064" i="34"/>
  <c r="K2065" i="34"/>
  <c r="L2065" i="34"/>
  <c r="M2065" i="34"/>
  <c r="N2065" i="34"/>
  <c r="O2065" i="34"/>
  <c r="P2065" i="34"/>
  <c r="Q2065" i="34"/>
  <c r="R2065" i="34"/>
  <c r="S2065" i="34"/>
  <c r="T2065" i="34"/>
  <c r="U2065" i="34"/>
  <c r="V2065" i="34"/>
  <c r="W2065" i="34"/>
  <c r="X2065" i="34"/>
  <c r="Y2065" i="34"/>
  <c r="K2066" i="34"/>
  <c r="L2066" i="34"/>
  <c r="M2066" i="34"/>
  <c r="N2066" i="34"/>
  <c r="O2066" i="34"/>
  <c r="P2066" i="34"/>
  <c r="Q2066" i="34"/>
  <c r="R2066" i="34"/>
  <c r="S2066" i="34"/>
  <c r="T2066" i="34"/>
  <c r="U2066" i="34"/>
  <c r="V2066" i="34"/>
  <c r="W2066" i="34"/>
  <c r="X2066" i="34"/>
  <c r="Y2066" i="34"/>
  <c r="K2067" i="34"/>
  <c r="L2067" i="34"/>
  <c r="M2067" i="34"/>
  <c r="N2067" i="34"/>
  <c r="O2067" i="34"/>
  <c r="P2067" i="34"/>
  <c r="Q2067" i="34"/>
  <c r="R2067" i="34"/>
  <c r="S2067" i="34"/>
  <c r="T2067" i="34"/>
  <c r="U2067" i="34"/>
  <c r="V2067" i="34"/>
  <c r="W2067" i="34"/>
  <c r="X2067" i="34"/>
  <c r="Y2067" i="34"/>
  <c r="K2068" i="34"/>
  <c r="L2068" i="34"/>
  <c r="M2068" i="34"/>
  <c r="N2068" i="34"/>
  <c r="O2068" i="34"/>
  <c r="P2068" i="34"/>
  <c r="Q2068" i="34"/>
  <c r="R2068" i="34"/>
  <c r="S2068" i="34"/>
  <c r="T2068" i="34"/>
  <c r="U2068" i="34"/>
  <c r="V2068" i="34"/>
  <c r="W2068" i="34"/>
  <c r="X2068" i="34"/>
  <c r="Y2068" i="34"/>
  <c r="K2069" i="34"/>
  <c r="L2069" i="34"/>
  <c r="M2069" i="34"/>
  <c r="N2069" i="34"/>
  <c r="O2069" i="34"/>
  <c r="P2069" i="34"/>
  <c r="Q2069" i="34"/>
  <c r="R2069" i="34"/>
  <c r="S2069" i="34"/>
  <c r="T2069" i="34"/>
  <c r="U2069" i="34"/>
  <c r="V2069" i="34"/>
  <c r="W2069" i="34"/>
  <c r="X2069" i="34"/>
  <c r="Y2069" i="34"/>
  <c r="K2070" i="34"/>
  <c r="L2070" i="34"/>
  <c r="M2070" i="34"/>
  <c r="N2070" i="34"/>
  <c r="O2070" i="34"/>
  <c r="P2070" i="34"/>
  <c r="Q2070" i="34"/>
  <c r="R2070" i="34"/>
  <c r="S2070" i="34"/>
  <c r="T2070" i="34"/>
  <c r="U2070" i="34"/>
  <c r="V2070" i="34"/>
  <c r="W2070" i="34"/>
  <c r="X2070" i="34"/>
  <c r="Y2070" i="34"/>
  <c r="K2071" i="34"/>
  <c r="L2071" i="34"/>
  <c r="M2071" i="34"/>
  <c r="N2071" i="34"/>
  <c r="O2071" i="34"/>
  <c r="P2071" i="34"/>
  <c r="Q2071" i="34"/>
  <c r="R2071" i="34"/>
  <c r="S2071" i="34"/>
  <c r="T2071" i="34"/>
  <c r="U2071" i="34"/>
  <c r="V2071" i="34"/>
  <c r="W2071" i="34"/>
  <c r="X2071" i="34"/>
  <c r="Y2071" i="34"/>
  <c r="K2072" i="34"/>
  <c r="L2072" i="34"/>
  <c r="M2072" i="34"/>
  <c r="N2072" i="34"/>
  <c r="O2072" i="34"/>
  <c r="P2072" i="34"/>
  <c r="Q2072" i="34"/>
  <c r="R2072" i="34"/>
  <c r="S2072" i="34"/>
  <c r="T2072" i="34"/>
  <c r="U2072" i="34"/>
  <c r="V2072" i="34"/>
  <c r="W2072" i="34"/>
  <c r="X2072" i="34"/>
  <c r="Y2072" i="34"/>
  <c r="K2073" i="34"/>
  <c r="L2073" i="34"/>
  <c r="M2073" i="34"/>
  <c r="N2073" i="34"/>
  <c r="O2073" i="34"/>
  <c r="P2073" i="34"/>
  <c r="Q2073" i="34"/>
  <c r="R2073" i="34"/>
  <c r="S2073" i="34"/>
  <c r="T2073" i="34"/>
  <c r="U2073" i="34"/>
  <c r="V2073" i="34"/>
  <c r="W2073" i="34"/>
  <c r="X2073" i="34"/>
  <c r="Y2073" i="34"/>
  <c r="K2074" i="34"/>
  <c r="L2074" i="34"/>
  <c r="M2074" i="34"/>
  <c r="N2074" i="34"/>
  <c r="O2074" i="34"/>
  <c r="P2074" i="34"/>
  <c r="Q2074" i="34"/>
  <c r="R2074" i="34"/>
  <c r="S2074" i="34"/>
  <c r="T2074" i="34"/>
  <c r="U2074" i="34"/>
  <c r="V2074" i="34"/>
  <c r="W2074" i="34"/>
  <c r="X2074" i="34"/>
  <c r="Y2074" i="34"/>
  <c r="K2075" i="34"/>
  <c r="L2075" i="34"/>
  <c r="M2075" i="34"/>
  <c r="N2075" i="34"/>
  <c r="O2075" i="34"/>
  <c r="P2075" i="34"/>
  <c r="Q2075" i="34"/>
  <c r="R2075" i="34"/>
  <c r="S2075" i="34"/>
  <c r="T2075" i="34"/>
  <c r="U2075" i="34"/>
  <c r="V2075" i="34"/>
  <c r="W2075" i="34"/>
  <c r="X2075" i="34"/>
  <c r="Y2075" i="34"/>
  <c r="K2076" i="34"/>
  <c r="L2076" i="34"/>
  <c r="M2076" i="34"/>
  <c r="N2076" i="34"/>
  <c r="O2076" i="34"/>
  <c r="P2076" i="34"/>
  <c r="Q2076" i="34"/>
  <c r="R2076" i="34"/>
  <c r="S2076" i="34"/>
  <c r="T2076" i="34"/>
  <c r="U2076" i="34"/>
  <c r="V2076" i="34"/>
  <c r="W2076" i="34"/>
  <c r="X2076" i="34"/>
  <c r="Y2076" i="34"/>
  <c r="K2077" i="34"/>
  <c r="L2077" i="34"/>
  <c r="M2077" i="34"/>
  <c r="N2077" i="34"/>
  <c r="O2077" i="34"/>
  <c r="P2077" i="34"/>
  <c r="Q2077" i="34"/>
  <c r="R2077" i="34"/>
  <c r="S2077" i="34"/>
  <c r="T2077" i="34"/>
  <c r="U2077" i="34"/>
  <c r="V2077" i="34"/>
  <c r="W2077" i="34"/>
  <c r="X2077" i="34"/>
  <c r="Y2077" i="34"/>
  <c r="K2078" i="34"/>
  <c r="L2078" i="34"/>
  <c r="M2078" i="34"/>
  <c r="N2078" i="34"/>
  <c r="O2078" i="34"/>
  <c r="P2078" i="34"/>
  <c r="Q2078" i="34"/>
  <c r="R2078" i="34"/>
  <c r="S2078" i="34"/>
  <c r="T2078" i="34"/>
  <c r="U2078" i="34"/>
  <c r="V2078" i="34"/>
  <c r="W2078" i="34"/>
  <c r="X2078" i="34"/>
  <c r="Y2078" i="34"/>
  <c r="K2079" i="34"/>
  <c r="L2079" i="34"/>
  <c r="M2079" i="34"/>
  <c r="N2079" i="34"/>
  <c r="O2079" i="34"/>
  <c r="P2079" i="34"/>
  <c r="Q2079" i="34"/>
  <c r="R2079" i="34"/>
  <c r="S2079" i="34"/>
  <c r="T2079" i="34"/>
  <c r="U2079" i="34"/>
  <c r="V2079" i="34"/>
  <c r="W2079" i="34"/>
  <c r="X2079" i="34"/>
  <c r="Y2079" i="34"/>
  <c r="K2080" i="34"/>
  <c r="L2080" i="34"/>
  <c r="M2080" i="34"/>
  <c r="N2080" i="34"/>
  <c r="O2080" i="34"/>
  <c r="P2080" i="34"/>
  <c r="Q2080" i="34"/>
  <c r="R2080" i="34"/>
  <c r="S2080" i="34"/>
  <c r="T2080" i="34"/>
  <c r="U2080" i="34"/>
  <c r="V2080" i="34"/>
  <c r="W2080" i="34"/>
  <c r="X2080" i="34"/>
  <c r="Y2080" i="34"/>
  <c r="K2081" i="34"/>
  <c r="L2081" i="34"/>
  <c r="M2081" i="34"/>
  <c r="N2081" i="34"/>
  <c r="O2081" i="34"/>
  <c r="P2081" i="34"/>
  <c r="Q2081" i="34"/>
  <c r="R2081" i="34"/>
  <c r="S2081" i="34"/>
  <c r="T2081" i="34"/>
  <c r="U2081" i="34"/>
  <c r="V2081" i="34"/>
  <c r="W2081" i="34"/>
  <c r="X2081" i="34"/>
  <c r="Y2081" i="34"/>
  <c r="K2082" i="34"/>
  <c r="L2082" i="34"/>
  <c r="M2082" i="34"/>
  <c r="N2082" i="34"/>
  <c r="O2082" i="34"/>
  <c r="P2082" i="34"/>
  <c r="Q2082" i="34"/>
  <c r="R2082" i="34"/>
  <c r="S2082" i="34"/>
  <c r="T2082" i="34"/>
  <c r="U2082" i="34"/>
  <c r="V2082" i="34"/>
  <c r="W2082" i="34"/>
  <c r="X2082" i="34"/>
  <c r="Y2082" i="34"/>
  <c r="K2083" i="34"/>
  <c r="L2083" i="34"/>
  <c r="M2083" i="34"/>
  <c r="N2083" i="34"/>
  <c r="O2083" i="34"/>
  <c r="P2083" i="34"/>
  <c r="Q2083" i="34"/>
  <c r="R2083" i="34"/>
  <c r="S2083" i="34"/>
  <c r="T2083" i="34"/>
  <c r="U2083" i="34"/>
  <c r="V2083" i="34"/>
  <c r="W2083" i="34"/>
  <c r="X2083" i="34"/>
  <c r="Y2083" i="34"/>
  <c r="K2084" i="34"/>
  <c r="L2084" i="34"/>
  <c r="M2084" i="34"/>
  <c r="N2084" i="34"/>
  <c r="O2084" i="34"/>
  <c r="P2084" i="34"/>
  <c r="Q2084" i="34"/>
  <c r="R2084" i="34"/>
  <c r="S2084" i="34"/>
  <c r="T2084" i="34"/>
  <c r="U2084" i="34"/>
  <c r="V2084" i="34"/>
  <c r="W2084" i="34"/>
  <c r="X2084" i="34"/>
  <c r="Y2084" i="34"/>
  <c r="K2085" i="34"/>
  <c r="L2085" i="34"/>
  <c r="M2085" i="34"/>
  <c r="N2085" i="34"/>
  <c r="O2085" i="34"/>
  <c r="P2085" i="34"/>
  <c r="Q2085" i="34"/>
  <c r="R2085" i="34"/>
  <c r="S2085" i="34"/>
  <c r="T2085" i="34"/>
  <c r="U2085" i="34"/>
  <c r="V2085" i="34"/>
  <c r="W2085" i="34"/>
  <c r="X2085" i="34"/>
  <c r="Y2085" i="34"/>
  <c r="K2086" i="34"/>
  <c r="L2086" i="34"/>
  <c r="M2086" i="34"/>
  <c r="N2086" i="34"/>
  <c r="O2086" i="34"/>
  <c r="P2086" i="34"/>
  <c r="Q2086" i="34"/>
  <c r="R2086" i="34"/>
  <c r="S2086" i="34"/>
  <c r="T2086" i="34"/>
  <c r="U2086" i="34"/>
  <c r="V2086" i="34"/>
  <c r="W2086" i="34"/>
  <c r="X2086" i="34"/>
  <c r="Y2086" i="34"/>
  <c r="K2087" i="34"/>
  <c r="L2087" i="34"/>
  <c r="M2087" i="34"/>
  <c r="N2087" i="34"/>
  <c r="O2087" i="34"/>
  <c r="P2087" i="34"/>
  <c r="Q2087" i="34"/>
  <c r="R2087" i="34"/>
  <c r="S2087" i="34"/>
  <c r="T2087" i="34"/>
  <c r="U2087" i="34"/>
  <c r="V2087" i="34"/>
  <c r="W2087" i="34"/>
  <c r="X2087" i="34"/>
  <c r="Y2087" i="34"/>
  <c r="K2088" i="34"/>
  <c r="L2088" i="34"/>
  <c r="M2088" i="34"/>
  <c r="N2088" i="34"/>
  <c r="O2088" i="34"/>
  <c r="P2088" i="34"/>
  <c r="Q2088" i="34"/>
  <c r="R2088" i="34"/>
  <c r="S2088" i="34"/>
  <c r="T2088" i="34"/>
  <c r="U2088" i="34"/>
  <c r="V2088" i="34"/>
  <c r="W2088" i="34"/>
  <c r="X2088" i="34"/>
  <c r="Y2088" i="34"/>
  <c r="K2089" i="34"/>
  <c r="L2089" i="34"/>
  <c r="M2089" i="34"/>
  <c r="N2089" i="34"/>
  <c r="O2089" i="34"/>
  <c r="P2089" i="34"/>
  <c r="Q2089" i="34"/>
  <c r="R2089" i="34"/>
  <c r="S2089" i="34"/>
  <c r="T2089" i="34"/>
  <c r="U2089" i="34"/>
  <c r="V2089" i="34"/>
  <c r="W2089" i="34"/>
  <c r="X2089" i="34"/>
  <c r="Y2089" i="34"/>
  <c r="K2090" i="34"/>
  <c r="L2090" i="34"/>
  <c r="M2090" i="34"/>
  <c r="N2090" i="34"/>
  <c r="O2090" i="34"/>
  <c r="P2090" i="34"/>
  <c r="Q2090" i="34"/>
  <c r="R2090" i="34"/>
  <c r="S2090" i="34"/>
  <c r="T2090" i="34"/>
  <c r="U2090" i="34"/>
  <c r="V2090" i="34"/>
  <c r="W2090" i="34"/>
  <c r="X2090" i="34"/>
  <c r="Y2090" i="34"/>
  <c r="K2091" i="34"/>
  <c r="L2091" i="34"/>
  <c r="M2091" i="34"/>
  <c r="N2091" i="34"/>
  <c r="O2091" i="34"/>
  <c r="P2091" i="34"/>
  <c r="Q2091" i="34"/>
  <c r="R2091" i="34"/>
  <c r="S2091" i="34"/>
  <c r="T2091" i="34"/>
  <c r="U2091" i="34"/>
  <c r="V2091" i="34"/>
  <c r="W2091" i="34"/>
  <c r="X2091" i="34"/>
  <c r="Y2091" i="34"/>
  <c r="K2092" i="34"/>
  <c r="L2092" i="34"/>
  <c r="M2092" i="34"/>
  <c r="N2092" i="34"/>
  <c r="O2092" i="34"/>
  <c r="P2092" i="34"/>
  <c r="Q2092" i="34"/>
  <c r="R2092" i="34"/>
  <c r="S2092" i="34"/>
  <c r="T2092" i="34"/>
  <c r="U2092" i="34"/>
  <c r="V2092" i="34"/>
  <c r="W2092" i="34"/>
  <c r="X2092" i="34"/>
  <c r="Y2092" i="34"/>
  <c r="K2093" i="34"/>
  <c r="L2093" i="34"/>
  <c r="M2093" i="34"/>
  <c r="N2093" i="34"/>
  <c r="O2093" i="34"/>
  <c r="P2093" i="34"/>
  <c r="Q2093" i="34"/>
  <c r="R2093" i="34"/>
  <c r="S2093" i="34"/>
  <c r="T2093" i="34"/>
  <c r="U2093" i="34"/>
  <c r="V2093" i="34"/>
  <c r="W2093" i="34"/>
  <c r="X2093" i="34"/>
  <c r="Y2093" i="34"/>
  <c r="K2094" i="34"/>
  <c r="L2094" i="34"/>
  <c r="M2094" i="34"/>
  <c r="N2094" i="34"/>
  <c r="O2094" i="34"/>
  <c r="P2094" i="34"/>
  <c r="Q2094" i="34"/>
  <c r="R2094" i="34"/>
  <c r="S2094" i="34"/>
  <c r="T2094" i="34"/>
  <c r="U2094" i="34"/>
  <c r="V2094" i="34"/>
  <c r="W2094" i="34"/>
  <c r="X2094" i="34"/>
  <c r="Y2094" i="34"/>
  <c r="K2095" i="34"/>
  <c r="L2095" i="34"/>
  <c r="M2095" i="34"/>
  <c r="N2095" i="34"/>
  <c r="O2095" i="34"/>
  <c r="P2095" i="34"/>
  <c r="Q2095" i="34"/>
  <c r="R2095" i="34"/>
  <c r="S2095" i="34"/>
  <c r="T2095" i="34"/>
  <c r="U2095" i="34"/>
  <c r="V2095" i="34"/>
  <c r="W2095" i="34"/>
  <c r="X2095" i="34"/>
  <c r="Y2095" i="34"/>
  <c r="K2096" i="34"/>
  <c r="L2096" i="34"/>
  <c r="M2096" i="34"/>
  <c r="N2096" i="34"/>
  <c r="O2096" i="34"/>
  <c r="P2096" i="34"/>
  <c r="Q2096" i="34"/>
  <c r="R2096" i="34"/>
  <c r="S2096" i="34"/>
  <c r="T2096" i="34"/>
  <c r="U2096" i="34"/>
  <c r="V2096" i="34"/>
  <c r="W2096" i="34"/>
  <c r="X2096" i="34"/>
  <c r="Y2096" i="34"/>
  <c r="K2097" i="34"/>
  <c r="L2097" i="34"/>
  <c r="M2097" i="34"/>
  <c r="N2097" i="34"/>
  <c r="O2097" i="34"/>
  <c r="P2097" i="34"/>
  <c r="Q2097" i="34"/>
  <c r="R2097" i="34"/>
  <c r="S2097" i="34"/>
  <c r="T2097" i="34"/>
  <c r="U2097" i="34"/>
  <c r="V2097" i="34"/>
  <c r="W2097" i="34"/>
  <c r="X2097" i="34"/>
  <c r="Y2097" i="34"/>
  <c r="K2098" i="34"/>
  <c r="L2098" i="34"/>
  <c r="M2098" i="34"/>
  <c r="N2098" i="34"/>
  <c r="O2098" i="34"/>
  <c r="P2098" i="34"/>
  <c r="Q2098" i="34"/>
  <c r="R2098" i="34"/>
  <c r="S2098" i="34"/>
  <c r="T2098" i="34"/>
  <c r="U2098" i="34"/>
  <c r="V2098" i="34"/>
  <c r="W2098" i="34"/>
  <c r="X2098" i="34"/>
  <c r="Y2098" i="34"/>
  <c r="K2099" i="34"/>
  <c r="L2099" i="34"/>
  <c r="M2099" i="34"/>
  <c r="N2099" i="34"/>
  <c r="O2099" i="34"/>
  <c r="P2099" i="34"/>
  <c r="Q2099" i="34"/>
  <c r="R2099" i="34"/>
  <c r="S2099" i="34"/>
  <c r="T2099" i="34"/>
  <c r="U2099" i="34"/>
  <c r="V2099" i="34"/>
  <c r="W2099" i="34"/>
  <c r="X2099" i="34"/>
  <c r="Y2099" i="34"/>
  <c r="K2100" i="34"/>
  <c r="L2100" i="34"/>
  <c r="M2100" i="34"/>
  <c r="N2100" i="34"/>
  <c r="O2100" i="34"/>
  <c r="P2100" i="34"/>
  <c r="Q2100" i="34"/>
  <c r="R2100" i="34"/>
  <c r="S2100" i="34"/>
  <c r="T2100" i="34"/>
  <c r="U2100" i="34"/>
  <c r="V2100" i="34"/>
  <c r="W2100" i="34"/>
  <c r="X2100" i="34"/>
  <c r="Y2100" i="34"/>
  <c r="K2101" i="34"/>
  <c r="L2101" i="34"/>
  <c r="M2101" i="34"/>
  <c r="N2101" i="34"/>
  <c r="O2101" i="34"/>
  <c r="P2101" i="34"/>
  <c r="Q2101" i="34"/>
  <c r="R2101" i="34"/>
  <c r="S2101" i="34"/>
  <c r="T2101" i="34"/>
  <c r="U2101" i="34"/>
  <c r="V2101" i="34"/>
  <c r="W2101" i="34"/>
  <c r="X2101" i="34"/>
  <c r="Y2101" i="34"/>
  <c r="K2102" i="34"/>
  <c r="L2102" i="34"/>
  <c r="M2102" i="34"/>
  <c r="N2102" i="34"/>
  <c r="O2102" i="34"/>
  <c r="P2102" i="34"/>
  <c r="Q2102" i="34"/>
  <c r="R2102" i="34"/>
  <c r="S2102" i="34"/>
  <c r="T2102" i="34"/>
  <c r="U2102" i="34"/>
  <c r="V2102" i="34"/>
  <c r="W2102" i="34"/>
  <c r="X2102" i="34"/>
  <c r="Y2102" i="34"/>
  <c r="K2103" i="34"/>
  <c r="L2103" i="34"/>
  <c r="M2103" i="34"/>
  <c r="N2103" i="34"/>
  <c r="O2103" i="34"/>
  <c r="P2103" i="34"/>
  <c r="Q2103" i="34"/>
  <c r="R2103" i="34"/>
  <c r="S2103" i="34"/>
  <c r="T2103" i="34"/>
  <c r="U2103" i="34"/>
  <c r="V2103" i="34"/>
  <c r="W2103" i="34"/>
  <c r="X2103" i="34"/>
  <c r="Y2103" i="34"/>
  <c r="K2104" i="34"/>
  <c r="L2104" i="34"/>
  <c r="M2104" i="34"/>
  <c r="N2104" i="34"/>
  <c r="O2104" i="34"/>
  <c r="P2104" i="34"/>
  <c r="Q2104" i="34"/>
  <c r="R2104" i="34"/>
  <c r="S2104" i="34"/>
  <c r="T2104" i="34"/>
  <c r="U2104" i="34"/>
  <c r="V2104" i="34"/>
  <c r="W2104" i="34"/>
  <c r="X2104" i="34"/>
  <c r="Y2104" i="34"/>
  <c r="K2105" i="34"/>
  <c r="L2105" i="34"/>
  <c r="M2105" i="34"/>
  <c r="N2105" i="34"/>
  <c r="O2105" i="34"/>
  <c r="P2105" i="34"/>
  <c r="Q2105" i="34"/>
  <c r="R2105" i="34"/>
  <c r="S2105" i="34"/>
  <c r="T2105" i="34"/>
  <c r="U2105" i="34"/>
  <c r="V2105" i="34"/>
  <c r="W2105" i="34"/>
  <c r="X2105" i="34"/>
  <c r="Y2105" i="34"/>
  <c r="K2106" i="34"/>
  <c r="L2106" i="34"/>
  <c r="M2106" i="34"/>
  <c r="N2106" i="34"/>
  <c r="O2106" i="34"/>
  <c r="P2106" i="34"/>
  <c r="Q2106" i="34"/>
  <c r="R2106" i="34"/>
  <c r="S2106" i="34"/>
  <c r="T2106" i="34"/>
  <c r="U2106" i="34"/>
  <c r="V2106" i="34"/>
  <c r="W2106" i="34"/>
  <c r="X2106" i="34"/>
  <c r="Y2106" i="34"/>
  <c r="K2107" i="34"/>
  <c r="L2107" i="34"/>
  <c r="M2107" i="34"/>
  <c r="N2107" i="34"/>
  <c r="O2107" i="34"/>
  <c r="P2107" i="34"/>
  <c r="Q2107" i="34"/>
  <c r="R2107" i="34"/>
  <c r="S2107" i="34"/>
  <c r="T2107" i="34"/>
  <c r="U2107" i="34"/>
  <c r="V2107" i="34"/>
  <c r="W2107" i="34"/>
  <c r="X2107" i="34"/>
  <c r="Y2107" i="34"/>
  <c r="K2108" i="34"/>
  <c r="L2108" i="34"/>
  <c r="M2108" i="34"/>
  <c r="N2108" i="34"/>
  <c r="O2108" i="34"/>
  <c r="P2108" i="34"/>
  <c r="Q2108" i="34"/>
  <c r="R2108" i="34"/>
  <c r="S2108" i="34"/>
  <c r="T2108" i="34"/>
  <c r="U2108" i="34"/>
  <c r="V2108" i="34"/>
  <c r="W2108" i="34"/>
  <c r="X2108" i="34"/>
  <c r="Y2108" i="34"/>
  <c r="K2109" i="34"/>
  <c r="L2109" i="34"/>
  <c r="M2109" i="34"/>
  <c r="N2109" i="34"/>
  <c r="O2109" i="34"/>
  <c r="P2109" i="34"/>
  <c r="Q2109" i="34"/>
  <c r="R2109" i="34"/>
  <c r="S2109" i="34"/>
  <c r="T2109" i="34"/>
  <c r="U2109" i="34"/>
  <c r="V2109" i="34"/>
  <c r="W2109" i="34"/>
  <c r="X2109" i="34"/>
  <c r="Y2109" i="34"/>
  <c r="K2110" i="34"/>
  <c r="L2110" i="34"/>
  <c r="M2110" i="34"/>
  <c r="N2110" i="34"/>
  <c r="O2110" i="34"/>
  <c r="P2110" i="34"/>
  <c r="Q2110" i="34"/>
  <c r="R2110" i="34"/>
  <c r="S2110" i="34"/>
  <c r="T2110" i="34"/>
  <c r="U2110" i="34"/>
  <c r="V2110" i="34"/>
  <c r="W2110" i="34"/>
  <c r="X2110" i="34"/>
  <c r="Y2110" i="34"/>
  <c r="K2111" i="34"/>
  <c r="L2111" i="34"/>
  <c r="M2111" i="34"/>
  <c r="N2111" i="34"/>
  <c r="O2111" i="34"/>
  <c r="P2111" i="34"/>
  <c r="Q2111" i="34"/>
  <c r="R2111" i="34"/>
  <c r="S2111" i="34"/>
  <c r="T2111" i="34"/>
  <c r="U2111" i="34"/>
  <c r="V2111" i="34"/>
  <c r="W2111" i="34"/>
  <c r="X2111" i="34"/>
  <c r="Y2111" i="34"/>
  <c r="K2112" i="34"/>
  <c r="L2112" i="34"/>
  <c r="M2112" i="34"/>
  <c r="N2112" i="34"/>
  <c r="O2112" i="34"/>
  <c r="P2112" i="34"/>
  <c r="Q2112" i="34"/>
  <c r="R2112" i="34"/>
  <c r="S2112" i="34"/>
  <c r="T2112" i="34"/>
  <c r="U2112" i="34"/>
  <c r="V2112" i="34"/>
  <c r="W2112" i="34"/>
  <c r="X2112" i="34"/>
  <c r="Y2112" i="34"/>
  <c r="K2113" i="34"/>
  <c r="L2113" i="34"/>
  <c r="M2113" i="34"/>
  <c r="N2113" i="34"/>
  <c r="O2113" i="34"/>
  <c r="P2113" i="34"/>
  <c r="Q2113" i="34"/>
  <c r="R2113" i="34"/>
  <c r="S2113" i="34"/>
  <c r="T2113" i="34"/>
  <c r="U2113" i="34"/>
  <c r="V2113" i="34"/>
  <c r="W2113" i="34"/>
  <c r="X2113" i="34"/>
  <c r="Y2113" i="34"/>
  <c r="K2114" i="34"/>
  <c r="L2114" i="34"/>
  <c r="M2114" i="34"/>
  <c r="N2114" i="34"/>
  <c r="O2114" i="34"/>
  <c r="P2114" i="34"/>
  <c r="Q2114" i="34"/>
  <c r="R2114" i="34"/>
  <c r="S2114" i="34"/>
  <c r="T2114" i="34"/>
  <c r="U2114" i="34"/>
  <c r="V2114" i="34"/>
  <c r="W2114" i="34"/>
  <c r="X2114" i="34"/>
  <c r="Y2114" i="34"/>
  <c r="K2115" i="34"/>
  <c r="L2115" i="34"/>
  <c r="M2115" i="34"/>
  <c r="N2115" i="34"/>
  <c r="O2115" i="34"/>
  <c r="P2115" i="34"/>
  <c r="Q2115" i="34"/>
  <c r="R2115" i="34"/>
  <c r="S2115" i="34"/>
  <c r="T2115" i="34"/>
  <c r="U2115" i="34"/>
  <c r="V2115" i="34"/>
  <c r="W2115" i="34"/>
  <c r="X2115" i="34"/>
  <c r="Y2115" i="34"/>
  <c r="K2116" i="34"/>
  <c r="L2116" i="34"/>
  <c r="M2116" i="34"/>
  <c r="N2116" i="34"/>
  <c r="O2116" i="34"/>
  <c r="P2116" i="34"/>
  <c r="Q2116" i="34"/>
  <c r="R2116" i="34"/>
  <c r="S2116" i="34"/>
  <c r="T2116" i="34"/>
  <c r="U2116" i="34"/>
  <c r="V2116" i="34"/>
  <c r="W2116" i="34"/>
  <c r="X2116" i="34"/>
  <c r="Y2116" i="34"/>
  <c r="K2117" i="34"/>
  <c r="L2117" i="34"/>
  <c r="M2117" i="34"/>
  <c r="N2117" i="34"/>
  <c r="O2117" i="34"/>
  <c r="P2117" i="34"/>
  <c r="Q2117" i="34"/>
  <c r="R2117" i="34"/>
  <c r="S2117" i="34"/>
  <c r="T2117" i="34"/>
  <c r="U2117" i="34"/>
  <c r="V2117" i="34"/>
  <c r="W2117" i="34"/>
  <c r="X2117" i="34"/>
  <c r="Y2117" i="34"/>
  <c r="K2118" i="34"/>
  <c r="L2118" i="34"/>
  <c r="M2118" i="34"/>
  <c r="N2118" i="34"/>
  <c r="O2118" i="34"/>
  <c r="P2118" i="34"/>
  <c r="Q2118" i="34"/>
  <c r="R2118" i="34"/>
  <c r="S2118" i="34"/>
  <c r="T2118" i="34"/>
  <c r="U2118" i="34"/>
  <c r="V2118" i="34"/>
  <c r="W2118" i="34"/>
  <c r="X2118" i="34"/>
  <c r="Y2118" i="34"/>
  <c r="K2119" i="34"/>
  <c r="L2119" i="34"/>
  <c r="M2119" i="34"/>
  <c r="N2119" i="34"/>
  <c r="O2119" i="34"/>
  <c r="P2119" i="34"/>
  <c r="Q2119" i="34"/>
  <c r="R2119" i="34"/>
  <c r="S2119" i="34"/>
  <c r="T2119" i="34"/>
  <c r="U2119" i="34"/>
  <c r="V2119" i="34"/>
  <c r="W2119" i="34"/>
  <c r="X2119" i="34"/>
  <c r="Y2119" i="34"/>
  <c r="K2120" i="34"/>
  <c r="L2120" i="34"/>
  <c r="M2120" i="34"/>
  <c r="N2120" i="34"/>
  <c r="O2120" i="34"/>
  <c r="P2120" i="34"/>
  <c r="Q2120" i="34"/>
  <c r="R2120" i="34"/>
  <c r="S2120" i="34"/>
  <c r="T2120" i="34"/>
  <c r="U2120" i="34"/>
  <c r="V2120" i="34"/>
  <c r="W2120" i="34"/>
  <c r="X2120" i="34"/>
  <c r="Y2120" i="34"/>
  <c r="K2121" i="34"/>
  <c r="L2121" i="34"/>
  <c r="M2121" i="34"/>
  <c r="N2121" i="34"/>
  <c r="O2121" i="34"/>
  <c r="P2121" i="34"/>
  <c r="Q2121" i="34"/>
  <c r="R2121" i="34"/>
  <c r="S2121" i="34"/>
  <c r="T2121" i="34"/>
  <c r="U2121" i="34"/>
  <c r="V2121" i="34"/>
  <c r="W2121" i="34"/>
  <c r="X2121" i="34"/>
  <c r="Y2121" i="34"/>
  <c r="K2122" i="34"/>
  <c r="L2122" i="34"/>
  <c r="M2122" i="34"/>
  <c r="N2122" i="34"/>
  <c r="O2122" i="34"/>
  <c r="P2122" i="34"/>
  <c r="Q2122" i="34"/>
  <c r="R2122" i="34"/>
  <c r="S2122" i="34"/>
  <c r="T2122" i="34"/>
  <c r="U2122" i="34"/>
  <c r="V2122" i="34"/>
  <c r="W2122" i="34"/>
  <c r="X2122" i="34"/>
  <c r="Y2122" i="34"/>
  <c r="K2123" i="34"/>
  <c r="L2123" i="34"/>
  <c r="M2123" i="34"/>
  <c r="N2123" i="34"/>
  <c r="O2123" i="34"/>
  <c r="P2123" i="34"/>
  <c r="Q2123" i="34"/>
  <c r="R2123" i="34"/>
  <c r="S2123" i="34"/>
  <c r="T2123" i="34"/>
  <c r="U2123" i="34"/>
  <c r="V2123" i="34"/>
  <c r="W2123" i="34"/>
  <c r="X2123" i="34"/>
  <c r="Y2123" i="34"/>
  <c r="K2124" i="34"/>
  <c r="L2124" i="34"/>
  <c r="M2124" i="34"/>
  <c r="N2124" i="34"/>
  <c r="O2124" i="34"/>
  <c r="P2124" i="34"/>
  <c r="Q2124" i="34"/>
  <c r="R2124" i="34"/>
  <c r="S2124" i="34"/>
  <c r="T2124" i="34"/>
  <c r="U2124" i="34"/>
  <c r="V2124" i="34"/>
  <c r="W2124" i="34"/>
  <c r="X2124" i="34"/>
  <c r="Y2124" i="34"/>
  <c r="K2125" i="34"/>
  <c r="L2125" i="34"/>
  <c r="M2125" i="34"/>
  <c r="N2125" i="34"/>
  <c r="O2125" i="34"/>
  <c r="P2125" i="34"/>
  <c r="Q2125" i="34"/>
  <c r="R2125" i="34"/>
  <c r="S2125" i="34"/>
  <c r="T2125" i="34"/>
  <c r="U2125" i="34"/>
  <c r="V2125" i="34"/>
  <c r="W2125" i="34"/>
  <c r="X2125" i="34"/>
  <c r="Y2125" i="34"/>
  <c r="K2126" i="34"/>
  <c r="L2126" i="34"/>
  <c r="M2126" i="34"/>
  <c r="N2126" i="34"/>
  <c r="O2126" i="34"/>
  <c r="P2126" i="34"/>
  <c r="Q2126" i="34"/>
  <c r="R2126" i="34"/>
  <c r="S2126" i="34"/>
  <c r="T2126" i="34"/>
  <c r="U2126" i="34"/>
  <c r="V2126" i="34"/>
  <c r="W2126" i="34"/>
  <c r="X2126" i="34"/>
  <c r="Y2126" i="34"/>
  <c r="K2127" i="34"/>
  <c r="L2127" i="34"/>
  <c r="M2127" i="34"/>
  <c r="N2127" i="34"/>
  <c r="O2127" i="34"/>
  <c r="P2127" i="34"/>
  <c r="Q2127" i="34"/>
  <c r="R2127" i="34"/>
  <c r="S2127" i="34"/>
  <c r="T2127" i="34"/>
  <c r="U2127" i="34"/>
  <c r="V2127" i="34"/>
  <c r="W2127" i="34"/>
  <c r="X2127" i="34"/>
  <c r="Y2127" i="34"/>
  <c r="K2128" i="34"/>
  <c r="L2128" i="34"/>
  <c r="M2128" i="34"/>
  <c r="N2128" i="34"/>
  <c r="O2128" i="34"/>
  <c r="P2128" i="34"/>
  <c r="Q2128" i="34"/>
  <c r="R2128" i="34"/>
  <c r="S2128" i="34"/>
  <c r="T2128" i="34"/>
  <c r="U2128" i="34"/>
  <c r="V2128" i="34"/>
  <c r="W2128" i="34"/>
  <c r="X2128" i="34"/>
  <c r="Y2128" i="34"/>
  <c r="K2129" i="34"/>
  <c r="L2129" i="34"/>
  <c r="M2129" i="34"/>
  <c r="N2129" i="34"/>
  <c r="O2129" i="34"/>
  <c r="P2129" i="34"/>
  <c r="Q2129" i="34"/>
  <c r="R2129" i="34"/>
  <c r="S2129" i="34"/>
  <c r="T2129" i="34"/>
  <c r="U2129" i="34"/>
  <c r="V2129" i="34"/>
  <c r="W2129" i="34"/>
  <c r="X2129" i="34"/>
  <c r="Y2129" i="34"/>
  <c r="K2130" i="34"/>
  <c r="L2130" i="34"/>
  <c r="M2130" i="34"/>
  <c r="N2130" i="34"/>
  <c r="O2130" i="34"/>
  <c r="P2130" i="34"/>
  <c r="Q2130" i="34"/>
  <c r="R2130" i="34"/>
  <c r="S2130" i="34"/>
  <c r="T2130" i="34"/>
  <c r="U2130" i="34"/>
  <c r="V2130" i="34"/>
  <c r="W2130" i="34"/>
  <c r="X2130" i="34"/>
  <c r="Y2130" i="34"/>
  <c r="K2131" i="34"/>
  <c r="L2131" i="34"/>
  <c r="M2131" i="34"/>
  <c r="N2131" i="34"/>
  <c r="O2131" i="34"/>
  <c r="P2131" i="34"/>
  <c r="Q2131" i="34"/>
  <c r="R2131" i="34"/>
  <c r="S2131" i="34"/>
  <c r="T2131" i="34"/>
  <c r="U2131" i="34"/>
  <c r="V2131" i="34"/>
  <c r="W2131" i="34"/>
  <c r="X2131" i="34"/>
  <c r="Y2131" i="34"/>
  <c r="K2132" i="34"/>
  <c r="L2132" i="34"/>
  <c r="M2132" i="34"/>
  <c r="N2132" i="34"/>
  <c r="O2132" i="34"/>
  <c r="P2132" i="34"/>
  <c r="Q2132" i="34"/>
  <c r="R2132" i="34"/>
  <c r="S2132" i="34"/>
  <c r="T2132" i="34"/>
  <c r="U2132" i="34"/>
  <c r="V2132" i="34"/>
  <c r="W2132" i="34"/>
  <c r="X2132" i="34"/>
  <c r="Y2132" i="34"/>
  <c r="K2133" i="34"/>
  <c r="L2133" i="34"/>
  <c r="M2133" i="34"/>
  <c r="N2133" i="34"/>
  <c r="O2133" i="34"/>
  <c r="P2133" i="34"/>
  <c r="Q2133" i="34"/>
  <c r="R2133" i="34"/>
  <c r="S2133" i="34"/>
  <c r="T2133" i="34"/>
  <c r="U2133" i="34"/>
  <c r="V2133" i="34"/>
  <c r="W2133" i="34"/>
  <c r="X2133" i="34"/>
  <c r="Y2133" i="34"/>
  <c r="K2134" i="34"/>
  <c r="L2134" i="34"/>
  <c r="M2134" i="34"/>
  <c r="N2134" i="34"/>
  <c r="O2134" i="34"/>
  <c r="P2134" i="34"/>
  <c r="Q2134" i="34"/>
  <c r="R2134" i="34"/>
  <c r="S2134" i="34"/>
  <c r="T2134" i="34"/>
  <c r="U2134" i="34"/>
  <c r="V2134" i="34"/>
  <c r="W2134" i="34"/>
  <c r="X2134" i="34"/>
  <c r="Y2134" i="34"/>
  <c r="K2135" i="34"/>
  <c r="L2135" i="34"/>
  <c r="M2135" i="34"/>
  <c r="N2135" i="34"/>
  <c r="O2135" i="34"/>
  <c r="P2135" i="34"/>
  <c r="Q2135" i="34"/>
  <c r="R2135" i="34"/>
  <c r="S2135" i="34"/>
  <c r="T2135" i="34"/>
  <c r="U2135" i="34"/>
  <c r="V2135" i="34"/>
  <c r="W2135" i="34"/>
  <c r="X2135" i="34"/>
  <c r="Y2135" i="34"/>
  <c r="K2136" i="34"/>
  <c r="L2136" i="34"/>
  <c r="M2136" i="34"/>
  <c r="N2136" i="34"/>
  <c r="O2136" i="34"/>
  <c r="P2136" i="34"/>
  <c r="Q2136" i="34"/>
  <c r="R2136" i="34"/>
  <c r="S2136" i="34"/>
  <c r="T2136" i="34"/>
  <c r="U2136" i="34"/>
  <c r="V2136" i="34"/>
  <c r="W2136" i="34"/>
  <c r="X2136" i="34"/>
  <c r="Y2136" i="34"/>
  <c r="K2137" i="34"/>
  <c r="L2137" i="34"/>
  <c r="M2137" i="34"/>
  <c r="N2137" i="34"/>
  <c r="O2137" i="34"/>
  <c r="P2137" i="34"/>
  <c r="Q2137" i="34"/>
  <c r="R2137" i="34"/>
  <c r="S2137" i="34"/>
  <c r="T2137" i="34"/>
  <c r="U2137" i="34"/>
  <c r="V2137" i="34"/>
  <c r="W2137" i="34"/>
  <c r="X2137" i="34"/>
  <c r="Y2137" i="34"/>
  <c r="K2138" i="34"/>
  <c r="L2138" i="34"/>
  <c r="M2138" i="34"/>
  <c r="N2138" i="34"/>
  <c r="O2138" i="34"/>
  <c r="P2138" i="34"/>
  <c r="Q2138" i="34"/>
  <c r="R2138" i="34"/>
  <c r="S2138" i="34"/>
  <c r="T2138" i="34"/>
  <c r="U2138" i="34"/>
  <c r="V2138" i="34"/>
  <c r="W2138" i="34"/>
  <c r="X2138" i="34"/>
  <c r="Y2138" i="34"/>
  <c r="K2139" i="34"/>
  <c r="L2139" i="34"/>
  <c r="M2139" i="34"/>
  <c r="N2139" i="34"/>
  <c r="O2139" i="34"/>
  <c r="P2139" i="34"/>
  <c r="Q2139" i="34"/>
  <c r="R2139" i="34"/>
  <c r="S2139" i="34"/>
  <c r="T2139" i="34"/>
  <c r="U2139" i="34"/>
  <c r="V2139" i="34"/>
  <c r="W2139" i="34"/>
  <c r="X2139" i="34"/>
  <c r="Y2139" i="34"/>
  <c r="K2140" i="34"/>
  <c r="L2140" i="34"/>
  <c r="M2140" i="34"/>
  <c r="N2140" i="34"/>
  <c r="O2140" i="34"/>
  <c r="P2140" i="34"/>
  <c r="Q2140" i="34"/>
  <c r="R2140" i="34"/>
  <c r="S2140" i="34"/>
  <c r="T2140" i="34"/>
  <c r="U2140" i="34"/>
  <c r="V2140" i="34"/>
  <c r="W2140" i="34"/>
  <c r="X2140" i="34"/>
  <c r="Y2140" i="34"/>
  <c r="K2141" i="34"/>
  <c r="L2141" i="34"/>
  <c r="M2141" i="34"/>
  <c r="N2141" i="34"/>
  <c r="O2141" i="34"/>
  <c r="P2141" i="34"/>
  <c r="Q2141" i="34"/>
  <c r="R2141" i="34"/>
  <c r="S2141" i="34"/>
  <c r="T2141" i="34"/>
  <c r="U2141" i="34"/>
  <c r="V2141" i="34"/>
  <c r="W2141" i="34"/>
  <c r="X2141" i="34"/>
  <c r="Y2141" i="34"/>
  <c r="K2142" i="34"/>
  <c r="L2142" i="34"/>
  <c r="M2142" i="34"/>
  <c r="N2142" i="34"/>
  <c r="O2142" i="34"/>
  <c r="P2142" i="34"/>
  <c r="Q2142" i="34"/>
  <c r="R2142" i="34"/>
  <c r="S2142" i="34"/>
  <c r="T2142" i="34"/>
  <c r="U2142" i="34"/>
  <c r="V2142" i="34"/>
  <c r="W2142" i="34"/>
  <c r="X2142" i="34"/>
  <c r="Y2142" i="34"/>
  <c r="K2143" i="34"/>
  <c r="L2143" i="34"/>
  <c r="M2143" i="34"/>
  <c r="N2143" i="34"/>
  <c r="O2143" i="34"/>
  <c r="P2143" i="34"/>
  <c r="Q2143" i="34"/>
  <c r="R2143" i="34"/>
  <c r="S2143" i="34"/>
  <c r="T2143" i="34"/>
  <c r="U2143" i="34"/>
  <c r="V2143" i="34"/>
  <c r="W2143" i="34"/>
  <c r="X2143" i="34"/>
  <c r="Y2143" i="34"/>
  <c r="K2144" i="34"/>
  <c r="L2144" i="34"/>
  <c r="M2144" i="34"/>
  <c r="N2144" i="34"/>
  <c r="O2144" i="34"/>
  <c r="P2144" i="34"/>
  <c r="Q2144" i="34"/>
  <c r="R2144" i="34"/>
  <c r="S2144" i="34"/>
  <c r="T2144" i="34"/>
  <c r="U2144" i="34"/>
  <c r="V2144" i="34"/>
  <c r="W2144" i="34"/>
  <c r="X2144" i="34"/>
  <c r="Y2144" i="34"/>
  <c r="K2145" i="34"/>
  <c r="L2145" i="34"/>
  <c r="M2145" i="34"/>
  <c r="N2145" i="34"/>
  <c r="O2145" i="34"/>
  <c r="P2145" i="34"/>
  <c r="Q2145" i="34"/>
  <c r="R2145" i="34"/>
  <c r="S2145" i="34"/>
  <c r="T2145" i="34"/>
  <c r="U2145" i="34"/>
  <c r="V2145" i="34"/>
  <c r="W2145" i="34"/>
  <c r="X2145" i="34"/>
  <c r="Y2145" i="34"/>
  <c r="K2146" i="34"/>
  <c r="L2146" i="34"/>
  <c r="M2146" i="34"/>
  <c r="N2146" i="34"/>
  <c r="O2146" i="34"/>
  <c r="P2146" i="34"/>
  <c r="Q2146" i="34"/>
  <c r="R2146" i="34"/>
  <c r="S2146" i="34"/>
  <c r="T2146" i="34"/>
  <c r="U2146" i="34"/>
  <c r="V2146" i="34"/>
  <c r="W2146" i="34"/>
  <c r="X2146" i="34"/>
  <c r="Y2146" i="34"/>
  <c r="K2147" i="34"/>
  <c r="L2147" i="34"/>
  <c r="M2147" i="34"/>
  <c r="N2147" i="34"/>
  <c r="O2147" i="34"/>
  <c r="P2147" i="34"/>
  <c r="Q2147" i="34"/>
  <c r="R2147" i="34"/>
  <c r="S2147" i="34"/>
  <c r="T2147" i="34"/>
  <c r="U2147" i="34"/>
  <c r="V2147" i="34"/>
  <c r="W2147" i="34"/>
  <c r="X2147" i="34"/>
  <c r="Y2147" i="34"/>
  <c r="K2148" i="34"/>
  <c r="L2148" i="34"/>
  <c r="M2148" i="34"/>
  <c r="N2148" i="34"/>
  <c r="O2148" i="34"/>
  <c r="P2148" i="34"/>
  <c r="Q2148" i="34"/>
  <c r="R2148" i="34"/>
  <c r="S2148" i="34"/>
  <c r="T2148" i="34"/>
  <c r="U2148" i="34"/>
  <c r="V2148" i="34"/>
  <c r="W2148" i="34"/>
  <c r="X2148" i="34"/>
  <c r="Y2148" i="34"/>
  <c r="K2149" i="34"/>
  <c r="L2149" i="34"/>
  <c r="M2149" i="34"/>
  <c r="N2149" i="34"/>
  <c r="O2149" i="34"/>
  <c r="P2149" i="34"/>
  <c r="Q2149" i="34"/>
  <c r="R2149" i="34"/>
  <c r="S2149" i="34"/>
  <c r="T2149" i="34"/>
  <c r="U2149" i="34"/>
  <c r="V2149" i="34"/>
  <c r="W2149" i="34"/>
  <c r="X2149" i="34"/>
  <c r="Y2149" i="34"/>
  <c r="K2150" i="34"/>
  <c r="L2150" i="34"/>
  <c r="M2150" i="34"/>
  <c r="N2150" i="34"/>
  <c r="O2150" i="34"/>
  <c r="P2150" i="34"/>
  <c r="Q2150" i="34"/>
  <c r="R2150" i="34"/>
  <c r="S2150" i="34"/>
  <c r="T2150" i="34"/>
  <c r="U2150" i="34"/>
  <c r="V2150" i="34"/>
  <c r="W2150" i="34"/>
  <c r="X2150" i="34"/>
  <c r="Y2150" i="34"/>
  <c r="K2151" i="34"/>
  <c r="L2151" i="34"/>
  <c r="M2151" i="34"/>
  <c r="N2151" i="34"/>
  <c r="O2151" i="34"/>
  <c r="P2151" i="34"/>
  <c r="Q2151" i="34"/>
  <c r="R2151" i="34"/>
  <c r="S2151" i="34"/>
  <c r="T2151" i="34"/>
  <c r="U2151" i="34"/>
  <c r="V2151" i="34"/>
  <c r="W2151" i="34"/>
  <c r="X2151" i="34"/>
  <c r="Y2151" i="34"/>
  <c r="K2152" i="34"/>
  <c r="L2152" i="34"/>
  <c r="M2152" i="34"/>
  <c r="N2152" i="34"/>
  <c r="O2152" i="34"/>
  <c r="P2152" i="34"/>
  <c r="Q2152" i="34"/>
  <c r="R2152" i="34"/>
  <c r="S2152" i="34"/>
  <c r="T2152" i="34"/>
  <c r="U2152" i="34"/>
  <c r="V2152" i="34"/>
  <c r="W2152" i="34"/>
  <c r="X2152" i="34"/>
  <c r="Y2152" i="34"/>
  <c r="K2153" i="34"/>
  <c r="L2153" i="34"/>
  <c r="M2153" i="34"/>
  <c r="N2153" i="34"/>
  <c r="O2153" i="34"/>
  <c r="P2153" i="34"/>
  <c r="Q2153" i="34"/>
  <c r="R2153" i="34"/>
  <c r="S2153" i="34"/>
  <c r="T2153" i="34"/>
  <c r="U2153" i="34"/>
  <c r="V2153" i="34"/>
  <c r="W2153" i="34"/>
  <c r="X2153" i="34"/>
  <c r="Y2153" i="34"/>
  <c r="K2154" i="34"/>
  <c r="L2154" i="34"/>
  <c r="M2154" i="34"/>
  <c r="N2154" i="34"/>
  <c r="O2154" i="34"/>
  <c r="P2154" i="34"/>
  <c r="Q2154" i="34"/>
  <c r="R2154" i="34"/>
  <c r="S2154" i="34"/>
  <c r="T2154" i="34"/>
  <c r="U2154" i="34"/>
  <c r="V2154" i="34"/>
  <c r="W2154" i="34"/>
  <c r="X2154" i="34"/>
  <c r="Y2154" i="34"/>
  <c r="K2155" i="34"/>
  <c r="L2155" i="34"/>
  <c r="M2155" i="34"/>
  <c r="N2155" i="34"/>
  <c r="O2155" i="34"/>
  <c r="P2155" i="34"/>
  <c r="Q2155" i="34"/>
  <c r="R2155" i="34"/>
  <c r="S2155" i="34"/>
  <c r="T2155" i="34"/>
  <c r="U2155" i="34"/>
  <c r="V2155" i="34"/>
  <c r="W2155" i="34"/>
  <c r="X2155" i="34"/>
  <c r="Y2155" i="34"/>
  <c r="K2156" i="34"/>
  <c r="L2156" i="34"/>
  <c r="M2156" i="34"/>
  <c r="N2156" i="34"/>
  <c r="O2156" i="34"/>
  <c r="P2156" i="34"/>
  <c r="Q2156" i="34"/>
  <c r="R2156" i="34"/>
  <c r="S2156" i="34"/>
  <c r="T2156" i="34"/>
  <c r="U2156" i="34"/>
  <c r="V2156" i="34"/>
  <c r="W2156" i="34"/>
  <c r="X2156" i="34"/>
  <c r="Y2156" i="34"/>
  <c r="K2157" i="34"/>
  <c r="L2157" i="34"/>
  <c r="M2157" i="34"/>
  <c r="N2157" i="34"/>
  <c r="O2157" i="34"/>
  <c r="P2157" i="34"/>
  <c r="Q2157" i="34"/>
  <c r="R2157" i="34"/>
  <c r="S2157" i="34"/>
  <c r="T2157" i="34"/>
  <c r="U2157" i="34"/>
  <c r="V2157" i="34"/>
  <c r="W2157" i="34"/>
  <c r="X2157" i="34"/>
  <c r="Y2157" i="34"/>
  <c r="K2158" i="34"/>
  <c r="L2158" i="34"/>
  <c r="M2158" i="34"/>
  <c r="N2158" i="34"/>
  <c r="O2158" i="34"/>
  <c r="P2158" i="34"/>
  <c r="Q2158" i="34"/>
  <c r="R2158" i="34"/>
  <c r="S2158" i="34"/>
  <c r="T2158" i="34"/>
  <c r="U2158" i="34"/>
  <c r="V2158" i="34"/>
  <c r="W2158" i="34"/>
  <c r="X2158" i="34"/>
  <c r="Y2158" i="34"/>
  <c r="K2159" i="34"/>
  <c r="L2159" i="34"/>
  <c r="M2159" i="34"/>
  <c r="N2159" i="34"/>
  <c r="O2159" i="34"/>
  <c r="P2159" i="34"/>
  <c r="Q2159" i="34"/>
  <c r="R2159" i="34"/>
  <c r="S2159" i="34"/>
  <c r="T2159" i="34"/>
  <c r="U2159" i="34"/>
  <c r="V2159" i="34"/>
  <c r="W2159" i="34"/>
  <c r="X2159" i="34"/>
  <c r="Y2159" i="34"/>
  <c r="K2160" i="34"/>
  <c r="L2160" i="34"/>
  <c r="M2160" i="34"/>
  <c r="N2160" i="34"/>
  <c r="O2160" i="34"/>
  <c r="P2160" i="34"/>
  <c r="Q2160" i="34"/>
  <c r="R2160" i="34"/>
  <c r="S2160" i="34"/>
  <c r="T2160" i="34"/>
  <c r="U2160" i="34"/>
  <c r="V2160" i="34"/>
  <c r="W2160" i="34"/>
  <c r="X2160" i="34"/>
  <c r="Y2160" i="34"/>
  <c r="K2161" i="34"/>
  <c r="L2161" i="34"/>
  <c r="M2161" i="34"/>
  <c r="N2161" i="34"/>
  <c r="O2161" i="34"/>
  <c r="P2161" i="34"/>
  <c r="Q2161" i="34"/>
  <c r="R2161" i="34"/>
  <c r="S2161" i="34"/>
  <c r="T2161" i="34"/>
  <c r="U2161" i="34"/>
  <c r="V2161" i="34"/>
  <c r="W2161" i="34"/>
  <c r="X2161" i="34"/>
  <c r="Y2161" i="34"/>
  <c r="K2162" i="34"/>
  <c r="L2162" i="34"/>
  <c r="M2162" i="34"/>
  <c r="N2162" i="34"/>
  <c r="O2162" i="34"/>
  <c r="P2162" i="34"/>
  <c r="Q2162" i="34"/>
  <c r="R2162" i="34"/>
  <c r="S2162" i="34"/>
  <c r="T2162" i="34"/>
  <c r="U2162" i="34"/>
  <c r="V2162" i="34"/>
  <c r="W2162" i="34"/>
  <c r="X2162" i="34"/>
  <c r="Y2162" i="34"/>
  <c r="K2163" i="34"/>
  <c r="L2163" i="34"/>
  <c r="M2163" i="34"/>
  <c r="N2163" i="34"/>
  <c r="O2163" i="34"/>
  <c r="P2163" i="34"/>
  <c r="Q2163" i="34"/>
  <c r="R2163" i="34"/>
  <c r="S2163" i="34"/>
  <c r="T2163" i="34"/>
  <c r="U2163" i="34"/>
  <c r="V2163" i="34"/>
  <c r="W2163" i="34"/>
  <c r="X2163" i="34"/>
  <c r="Y2163" i="34"/>
  <c r="K2164" i="34"/>
  <c r="L2164" i="34"/>
  <c r="M2164" i="34"/>
  <c r="N2164" i="34"/>
  <c r="O2164" i="34"/>
  <c r="P2164" i="34"/>
  <c r="Q2164" i="34"/>
  <c r="R2164" i="34"/>
  <c r="S2164" i="34"/>
  <c r="T2164" i="34"/>
  <c r="U2164" i="34"/>
  <c r="V2164" i="34"/>
  <c r="W2164" i="34"/>
  <c r="X2164" i="34"/>
  <c r="Y2164" i="34"/>
  <c r="K2165" i="34"/>
  <c r="L2165" i="34"/>
  <c r="M2165" i="34"/>
  <c r="N2165" i="34"/>
  <c r="O2165" i="34"/>
  <c r="P2165" i="34"/>
  <c r="Q2165" i="34"/>
  <c r="R2165" i="34"/>
  <c r="S2165" i="34"/>
  <c r="T2165" i="34"/>
  <c r="U2165" i="34"/>
  <c r="V2165" i="34"/>
  <c r="W2165" i="34"/>
  <c r="X2165" i="34"/>
  <c r="Y2165" i="34"/>
  <c r="K2166" i="34"/>
  <c r="L2166" i="34"/>
  <c r="M2166" i="34"/>
  <c r="N2166" i="34"/>
  <c r="O2166" i="34"/>
  <c r="P2166" i="34"/>
  <c r="Q2166" i="34"/>
  <c r="R2166" i="34"/>
  <c r="S2166" i="34"/>
  <c r="T2166" i="34"/>
  <c r="U2166" i="34"/>
  <c r="V2166" i="34"/>
  <c r="W2166" i="34"/>
  <c r="X2166" i="34"/>
  <c r="Y2166" i="34"/>
  <c r="K2167" i="34"/>
  <c r="L2167" i="34"/>
  <c r="M2167" i="34"/>
  <c r="N2167" i="34"/>
  <c r="O2167" i="34"/>
  <c r="P2167" i="34"/>
  <c r="Q2167" i="34"/>
  <c r="R2167" i="34"/>
  <c r="S2167" i="34"/>
  <c r="T2167" i="34"/>
  <c r="U2167" i="34"/>
  <c r="V2167" i="34"/>
  <c r="W2167" i="34"/>
  <c r="X2167" i="34"/>
  <c r="Y2167" i="34"/>
  <c r="K2168" i="34"/>
  <c r="L2168" i="34"/>
  <c r="M2168" i="34"/>
  <c r="N2168" i="34"/>
  <c r="O2168" i="34"/>
  <c r="P2168" i="34"/>
  <c r="Q2168" i="34"/>
  <c r="R2168" i="34"/>
  <c r="S2168" i="34"/>
  <c r="T2168" i="34"/>
  <c r="U2168" i="34"/>
  <c r="V2168" i="34"/>
  <c r="W2168" i="34"/>
  <c r="X2168" i="34"/>
  <c r="Y2168" i="34"/>
  <c r="K2169" i="34"/>
  <c r="L2169" i="34"/>
  <c r="M2169" i="34"/>
  <c r="N2169" i="34"/>
  <c r="O2169" i="34"/>
  <c r="P2169" i="34"/>
  <c r="Q2169" i="34"/>
  <c r="R2169" i="34"/>
  <c r="S2169" i="34"/>
  <c r="T2169" i="34"/>
  <c r="U2169" i="34"/>
  <c r="V2169" i="34"/>
  <c r="W2169" i="34"/>
  <c r="X2169" i="34"/>
  <c r="Y2169" i="34"/>
  <c r="K2170" i="34"/>
  <c r="L2170" i="34"/>
  <c r="M2170" i="34"/>
  <c r="N2170" i="34"/>
  <c r="O2170" i="34"/>
  <c r="P2170" i="34"/>
  <c r="Q2170" i="34"/>
  <c r="R2170" i="34"/>
  <c r="S2170" i="34"/>
  <c r="T2170" i="34"/>
  <c r="U2170" i="34"/>
  <c r="V2170" i="34"/>
  <c r="W2170" i="34"/>
  <c r="X2170" i="34"/>
  <c r="Y2170" i="34"/>
  <c r="K2171" i="34"/>
  <c r="L2171" i="34"/>
  <c r="M2171" i="34"/>
  <c r="N2171" i="34"/>
  <c r="O2171" i="34"/>
  <c r="P2171" i="34"/>
  <c r="Q2171" i="34"/>
  <c r="R2171" i="34"/>
  <c r="S2171" i="34"/>
  <c r="T2171" i="34"/>
  <c r="U2171" i="34"/>
  <c r="V2171" i="34"/>
  <c r="W2171" i="34"/>
  <c r="X2171" i="34"/>
  <c r="Y2171" i="34"/>
  <c r="K2172" i="34"/>
  <c r="L2172" i="34"/>
  <c r="M2172" i="34"/>
  <c r="N2172" i="34"/>
  <c r="O2172" i="34"/>
  <c r="P2172" i="34"/>
  <c r="Q2172" i="34"/>
  <c r="R2172" i="34"/>
  <c r="S2172" i="34"/>
  <c r="T2172" i="34"/>
  <c r="U2172" i="34"/>
  <c r="V2172" i="34"/>
  <c r="W2172" i="34"/>
  <c r="X2172" i="34"/>
  <c r="Y2172" i="34"/>
  <c r="K2173" i="34"/>
  <c r="L2173" i="34"/>
  <c r="M2173" i="34"/>
  <c r="N2173" i="34"/>
  <c r="O2173" i="34"/>
  <c r="P2173" i="34"/>
  <c r="Q2173" i="34"/>
  <c r="R2173" i="34"/>
  <c r="S2173" i="34"/>
  <c r="T2173" i="34"/>
  <c r="U2173" i="34"/>
  <c r="V2173" i="34"/>
  <c r="W2173" i="34"/>
  <c r="X2173" i="34"/>
  <c r="Y2173" i="34"/>
  <c r="K2174" i="34"/>
  <c r="L2174" i="34"/>
  <c r="M2174" i="34"/>
  <c r="N2174" i="34"/>
  <c r="O2174" i="34"/>
  <c r="P2174" i="34"/>
  <c r="Q2174" i="34"/>
  <c r="R2174" i="34"/>
  <c r="S2174" i="34"/>
  <c r="T2174" i="34"/>
  <c r="U2174" i="34"/>
  <c r="V2174" i="34"/>
  <c r="W2174" i="34"/>
  <c r="X2174" i="34"/>
  <c r="Y2174" i="34"/>
  <c r="K2175" i="34"/>
  <c r="L2175" i="34"/>
  <c r="M2175" i="34"/>
  <c r="N2175" i="34"/>
  <c r="O2175" i="34"/>
  <c r="P2175" i="34"/>
  <c r="Q2175" i="34"/>
  <c r="R2175" i="34"/>
  <c r="S2175" i="34"/>
  <c r="T2175" i="34"/>
  <c r="U2175" i="34"/>
  <c r="V2175" i="34"/>
  <c r="W2175" i="34"/>
  <c r="X2175" i="34"/>
  <c r="Y2175" i="34"/>
  <c r="K2176" i="34"/>
  <c r="L2176" i="34"/>
  <c r="M2176" i="34"/>
  <c r="N2176" i="34"/>
  <c r="O2176" i="34"/>
  <c r="P2176" i="34"/>
  <c r="Q2176" i="34"/>
  <c r="R2176" i="34"/>
  <c r="S2176" i="34"/>
  <c r="T2176" i="34"/>
  <c r="U2176" i="34"/>
  <c r="V2176" i="34"/>
  <c r="W2176" i="34"/>
  <c r="X2176" i="34"/>
  <c r="Y2176" i="34"/>
  <c r="K2177" i="34"/>
  <c r="L2177" i="34"/>
  <c r="M2177" i="34"/>
  <c r="N2177" i="34"/>
  <c r="O2177" i="34"/>
  <c r="P2177" i="34"/>
  <c r="Q2177" i="34"/>
  <c r="R2177" i="34"/>
  <c r="S2177" i="34"/>
  <c r="T2177" i="34"/>
  <c r="U2177" i="34"/>
  <c r="V2177" i="34"/>
  <c r="W2177" i="34"/>
  <c r="X2177" i="34"/>
  <c r="Y2177" i="34"/>
  <c r="K2178" i="34"/>
  <c r="L2178" i="34"/>
  <c r="M2178" i="34"/>
  <c r="N2178" i="34"/>
  <c r="O2178" i="34"/>
  <c r="P2178" i="34"/>
  <c r="Q2178" i="34"/>
  <c r="R2178" i="34"/>
  <c r="S2178" i="34"/>
  <c r="T2178" i="34"/>
  <c r="U2178" i="34"/>
  <c r="V2178" i="34"/>
  <c r="W2178" i="34"/>
  <c r="X2178" i="34"/>
  <c r="Y2178" i="34"/>
  <c r="K2179" i="34"/>
  <c r="L2179" i="34"/>
  <c r="M2179" i="34"/>
  <c r="N2179" i="34"/>
  <c r="O2179" i="34"/>
  <c r="P2179" i="34"/>
  <c r="Q2179" i="34"/>
  <c r="R2179" i="34"/>
  <c r="S2179" i="34"/>
  <c r="T2179" i="34"/>
  <c r="U2179" i="34"/>
  <c r="V2179" i="34"/>
  <c r="W2179" i="34"/>
  <c r="X2179" i="34"/>
  <c r="Y2179" i="34"/>
  <c r="K2180" i="34"/>
  <c r="L2180" i="34"/>
  <c r="M2180" i="34"/>
  <c r="N2180" i="34"/>
  <c r="O2180" i="34"/>
  <c r="P2180" i="34"/>
  <c r="Q2180" i="34"/>
  <c r="R2180" i="34"/>
  <c r="S2180" i="34"/>
  <c r="T2180" i="34"/>
  <c r="U2180" i="34"/>
  <c r="V2180" i="34"/>
  <c r="W2180" i="34"/>
  <c r="X2180" i="34"/>
  <c r="Y2180" i="34"/>
  <c r="K2181" i="34"/>
  <c r="L2181" i="34"/>
  <c r="M2181" i="34"/>
  <c r="N2181" i="34"/>
  <c r="O2181" i="34"/>
  <c r="P2181" i="34"/>
  <c r="Q2181" i="34"/>
  <c r="R2181" i="34"/>
  <c r="S2181" i="34"/>
  <c r="T2181" i="34"/>
  <c r="U2181" i="34"/>
  <c r="V2181" i="34"/>
  <c r="W2181" i="34"/>
  <c r="X2181" i="34"/>
  <c r="Y2181" i="34"/>
  <c r="K2182" i="34"/>
  <c r="L2182" i="34"/>
  <c r="M2182" i="34"/>
  <c r="N2182" i="34"/>
  <c r="O2182" i="34"/>
  <c r="P2182" i="34"/>
  <c r="Q2182" i="34"/>
  <c r="R2182" i="34"/>
  <c r="S2182" i="34"/>
  <c r="T2182" i="34"/>
  <c r="U2182" i="34"/>
  <c r="V2182" i="34"/>
  <c r="W2182" i="34"/>
  <c r="X2182" i="34"/>
  <c r="Y2182" i="34"/>
  <c r="K2183" i="34"/>
  <c r="L2183" i="34"/>
  <c r="M2183" i="34"/>
  <c r="N2183" i="34"/>
  <c r="O2183" i="34"/>
  <c r="P2183" i="34"/>
  <c r="Q2183" i="34"/>
  <c r="R2183" i="34"/>
  <c r="S2183" i="34"/>
  <c r="T2183" i="34"/>
  <c r="U2183" i="34"/>
  <c r="V2183" i="34"/>
  <c r="W2183" i="34"/>
  <c r="X2183" i="34"/>
  <c r="Y2183" i="34"/>
  <c r="K2184" i="34"/>
  <c r="L2184" i="34"/>
  <c r="M2184" i="34"/>
  <c r="N2184" i="34"/>
  <c r="O2184" i="34"/>
  <c r="P2184" i="34"/>
  <c r="Q2184" i="34"/>
  <c r="R2184" i="34"/>
  <c r="S2184" i="34"/>
  <c r="T2184" i="34"/>
  <c r="U2184" i="34"/>
  <c r="V2184" i="34"/>
  <c r="W2184" i="34"/>
  <c r="X2184" i="34"/>
  <c r="Y2184" i="34"/>
  <c r="K2185" i="34"/>
  <c r="L2185" i="34"/>
  <c r="M2185" i="34"/>
  <c r="N2185" i="34"/>
  <c r="O2185" i="34"/>
  <c r="P2185" i="34"/>
  <c r="Q2185" i="34"/>
  <c r="R2185" i="34"/>
  <c r="S2185" i="34"/>
  <c r="T2185" i="34"/>
  <c r="U2185" i="34"/>
  <c r="V2185" i="34"/>
  <c r="W2185" i="34"/>
  <c r="X2185" i="34"/>
  <c r="Y2185" i="34"/>
  <c r="K2186" i="34"/>
  <c r="L2186" i="34"/>
  <c r="M2186" i="34"/>
  <c r="N2186" i="34"/>
  <c r="O2186" i="34"/>
  <c r="P2186" i="34"/>
  <c r="Q2186" i="34"/>
  <c r="R2186" i="34"/>
  <c r="S2186" i="34"/>
  <c r="T2186" i="34"/>
  <c r="U2186" i="34"/>
  <c r="V2186" i="34"/>
  <c r="W2186" i="34"/>
  <c r="X2186" i="34"/>
  <c r="Y2186" i="34"/>
  <c r="K2187" i="34"/>
  <c r="L2187" i="34"/>
  <c r="M2187" i="34"/>
  <c r="N2187" i="34"/>
  <c r="O2187" i="34"/>
  <c r="P2187" i="34"/>
  <c r="Q2187" i="34"/>
  <c r="R2187" i="34"/>
  <c r="S2187" i="34"/>
  <c r="T2187" i="34"/>
  <c r="U2187" i="34"/>
  <c r="V2187" i="34"/>
  <c r="W2187" i="34"/>
  <c r="X2187" i="34"/>
  <c r="Y2187" i="34"/>
  <c r="K2188" i="34"/>
  <c r="L2188" i="34"/>
  <c r="M2188" i="34"/>
  <c r="N2188" i="34"/>
  <c r="O2188" i="34"/>
  <c r="P2188" i="34"/>
  <c r="Q2188" i="34"/>
  <c r="R2188" i="34"/>
  <c r="S2188" i="34"/>
  <c r="T2188" i="34"/>
  <c r="U2188" i="34"/>
  <c r="V2188" i="34"/>
  <c r="W2188" i="34"/>
  <c r="X2188" i="34"/>
  <c r="Y2188" i="34"/>
  <c r="K2189" i="34"/>
  <c r="L2189" i="34"/>
  <c r="M2189" i="34"/>
  <c r="N2189" i="34"/>
  <c r="O2189" i="34"/>
  <c r="P2189" i="34"/>
  <c r="Q2189" i="34"/>
  <c r="R2189" i="34"/>
  <c r="S2189" i="34"/>
  <c r="T2189" i="34"/>
  <c r="U2189" i="34"/>
  <c r="V2189" i="34"/>
  <c r="W2189" i="34"/>
  <c r="X2189" i="34"/>
  <c r="Y2189" i="34"/>
  <c r="K2190" i="34"/>
  <c r="L2190" i="34"/>
  <c r="M2190" i="34"/>
  <c r="N2190" i="34"/>
  <c r="O2190" i="34"/>
  <c r="P2190" i="34"/>
  <c r="Q2190" i="34"/>
  <c r="R2190" i="34"/>
  <c r="S2190" i="34"/>
  <c r="T2190" i="34"/>
  <c r="U2190" i="34"/>
  <c r="V2190" i="34"/>
  <c r="W2190" i="34"/>
  <c r="X2190" i="34"/>
  <c r="Y2190" i="34"/>
  <c r="K2191" i="34"/>
  <c r="L2191" i="34"/>
  <c r="M2191" i="34"/>
  <c r="N2191" i="34"/>
  <c r="O2191" i="34"/>
  <c r="P2191" i="34"/>
  <c r="Q2191" i="34"/>
  <c r="R2191" i="34"/>
  <c r="S2191" i="34"/>
  <c r="T2191" i="34"/>
  <c r="U2191" i="34"/>
  <c r="V2191" i="34"/>
  <c r="W2191" i="34"/>
  <c r="X2191" i="34"/>
  <c r="Y2191" i="34"/>
  <c r="K2192" i="34"/>
  <c r="L2192" i="34"/>
  <c r="M2192" i="34"/>
  <c r="N2192" i="34"/>
  <c r="O2192" i="34"/>
  <c r="P2192" i="34"/>
  <c r="Q2192" i="34"/>
  <c r="R2192" i="34"/>
  <c r="S2192" i="34"/>
  <c r="T2192" i="34"/>
  <c r="U2192" i="34"/>
  <c r="V2192" i="34"/>
  <c r="W2192" i="34"/>
  <c r="X2192" i="34"/>
  <c r="Y2192" i="34"/>
  <c r="K2193" i="34"/>
  <c r="L2193" i="34"/>
  <c r="M2193" i="34"/>
  <c r="N2193" i="34"/>
  <c r="O2193" i="34"/>
  <c r="P2193" i="34"/>
  <c r="Q2193" i="34"/>
  <c r="R2193" i="34"/>
  <c r="S2193" i="34"/>
  <c r="T2193" i="34"/>
  <c r="U2193" i="34"/>
  <c r="V2193" i="34"/>
  <c r="W2193" i="34"/>
  <c r="X2193" i="34"/>
  <c r="Y2193" i="34"/>
  <c r="K2194" i="34"/>
  <c r="L2194" i="34"/>
  <c r="M2194" i="34"/>
  <c r="N2194" i="34"/>
  <c r="O2194" i="34"/>
  <c r="P2194" i="34"/>
  <c r="Q2194" i="34"/>
  <c r="R2194" i="34"/>
  <c r="S2194" i="34"/>
  <c r="T2194" i="34"/>
  <c r="U2194" i="34"/>
  <c r="V2194" i="34"/>
  <c r="W2194" i="34"/>
  <c r="X2194" i="34"/>
  <c r="Y2194" i="34"/>
  <c r="K2195" i="34"/>
  <c r="L2195" i="34"/>
  <c r="M2195" i="34"/>
  <c r="N2195" i="34"/>
  <c r="O2195" i="34"/>
  <c r="P2195" i="34"/>
  <c r="Q2195" i="34"/>
  <c r="R2195" i="34"/>
  <c r="S2195" i="34"/>
  <c r="T2195" i="34"/>
  <c r="U2195" i="34"/>
  <c r="V2195" i="34"/>
  <c r="W2195" i="34"/>
  <c r="X2195" i="34"/>
  <c r="Y2195" i="34"/>
  <c r="K2196" i="34"/>
  <c r="L2196" i="34"/>
  <c r="M2196" i="34"/>
  <c r="N2196" i="34"/>
  <c r="O2196" i="34"/>
  <c r="P2196" i="34"/>
  <c r="Q2196" i="34"/>
  <c r="R2196" i="34"/>
  <c r="S2196" i="34"/>
  <c r="T2196" i="34"/>
  <c r="U2196" i="34"/>
  <c r="V2196" i="34"/>
  <c r="W2196" i="34"/>
  <c r="X2196" i="34"/>
  <c r="Y2196" i="34"/>
  <c r="K2197" i="34"/>
  <c r="L2197" i="34"/>
  <c r="M2197" i="34"/>
  <c r="N2197" i="34"/>
  <c r="O2197" i="34"/>
  <c r="P2197" i="34"/>
  <c r="Q2197" i="34"/>
  <c r="R2197" i="34"/>
  <c r="S2197" i="34"/>
  <c r="T2197" i="34"/>
  <c r="U2197" i="34"/>
  <c r="V2197" i="34"/>
  <c r="W2197" i="34"/>
  <c r="X2197" i="34"/>
  <c r="Y2197" i="34"/>
  <c r="K2198" i="34"/>
  <c r="L2198" i="34"/>
  <c r="M2198" i="34"/>
  <c r="N2198" i="34"/>
  <c r="O2198" i="34"/>
  <c r="P2198" i="34"/>
  <c r="Q2198" i="34"/>
  <c r="R2198" i="34"/>
  <c r="S2198" i="34"/>
  <c r="T2198" i="34"/>
  <c r="U2198" i="34"/>
  <c r="V2198" i="34"/>
  <c r="W2198" i="34"/>
  <c r="X2198" i="34"/>
  <c r="Y2198" i="34"/>
  <c r="K2199" i="34"/>
  <c r="L2199" i="34"/>
  <c r="M2199" i="34"/>
  <c r="N2199" i="34"/>
  <c r="O2199" i="34"/>
  <c r="P2199" i="34"/>
  <c r="Q2199" i="34"/>
  <c r="R2199" i="34"/>
  <c r="S2199" i="34"/>
  <c r="T2199" i="34"/>
  <c r="U2199" i="34"/>
  <c r="V2199" i="34"/>
  <c r="W2199" i="34"/>
  <c r="X2199" i="34"/>
  <c r="Y2199" i="34"/>
  <c r="K2200" i="34"/>
  <c r="L2200" i="34"/>
  <c r="M2200" i="34"/>
  <c r="N2200" i="34"/>
  <c r="O2200" i="34"/>
  <c r="P2200" i="34"/>
  <c r="Q2200" i="34"/>
  <c r="R2200" i="34"/>
  <c r="S2200" i="34"/>
  <c r="T2200" i="34"/>
  <c r="U2200" i="34"/>
  <c r="V2200" i="34"/>
  <c r="W2200" i="34"/>
  <c r="X2200" i="34"/>
  <c r="Y2200" i="34"/>
  <c r="K2201" i="34"/>
  <c r="L2201" i="34"/>
  <c r="M2201" i="34"/>
  <c r="N2201" i="34"/>
  <c r="O2201" i="34"/>
  <c r="P2201" i="34"/>
  <c r="Q2201" i="34"/>
  <c r="R2201" i="34"/>
  <c r="S2201" i="34"/>
  <c r="T2201" i="34"/>
  <c r="U2201" i="34"/>
  <c r="V2201" i="34"/>
  <c r="W2201" i="34"/>
  <c r="X2201" i="34"/>
  <c r="Y2201" i="34"/>
  <c r="K2202" i="34"/>
  <c r="L2202" i="34"/>
  <c r="M2202" i="34"/>
  <c r="N2202" i="34"/>
  <c r="O2202" i="34"/>
  <c r="P2202" i="34"/>
  <c r="Q2202" i="34"/>
  <c r="R2202" i="34"/>
  <c r="S2202" i="34"/>
  <c r="T2202" i="34"/>
  <c r="U2202" i="34"/>
  <c r="V2202" i="34"/>
  <c r="W2202" i="34"/>
  <c r="X2202" i="34"/>
  <c r="Y2202" i="34"/>
  <c r="K2203" i="34"/>
  <c r="L2203" i="34"/>
  <c r="M2203" i="34"/>
  <c r="N2203" i="34"/>
  <c r="O2203" i="34"/>
  <c r="P2203" i="34"/>
  <c r="Q2203" i="34"/>
  <c r="R2203" i="34"/>
  <c r="S2203" i="34"/>
  <c r="T2203" i="34"/>
  <c r="U2203" i="34"/>
  <c r="V2203" i="34"/>
  <c r="W2203" i="34"/>
  <c r="X2203" i="34"/>
  <c r="Y2203" i="34"/>
  <c r="K2204" i="34"/>
  <c r="L2204" i="34"/>
  <c r="M2204" i="34"/>
  <c r="N2204" i="34"/>
  <c r="O2204" i="34"/>
  <c r="P2204" i="34"/>
  <c r="Q2204" i="34"/>
  <c r="R2204" i="34"/>
  <c r="S2204" i="34"/>
  <c r="T2204" i="34"/>
  <c r="U2204" i="34"/>
  <c r="V2204" i="34"/>
  <c r="W2204" i="34"/>
  <c r="X2204" i="34"/>
  <c r="Y2204" i="34"/>
  <c r="K2205" i="34"/>
  <c r="L2205" i="34"/>
  <c r="M2205" i="34"/>
  <c r="N2205" i="34"/>
  <c r="O2205" i="34"/>
  <c r="P2205" i="34"/>
  <c r="Q2205" i="34"/>
  <c r="R2205" i="34"/>
  <c r="S2205" i="34"/>
  <c r="T2205" i="34"/>
  <c r="U2205" i="34"/>
  <c r="V2205" i="34"/>
  <c r="W2205" i="34"/>
  <c r="X2205" i="34"/>
  <c r="Y2205" i="34"/>
  <c r="K2206" i="34"/>
  <c r="L2206" i="34"/>
  <c r="M2206" i="34"/>
  <c r="N2206" i="34"/>
  <c r="O2206" i="34"/>
  <c r="P2206" i="34"/>
  <c r="Q2206" i="34"/>
  <c r="R2206" i="34"/>
  <c r="S2206" i="34"/>
  <c r="T2206" i="34"/>
  <c r="U2206" i="34"/>
  <c r="V2206" i="34"/>
  <c r="W2206" i="34"/>
  <c r="X2206" i="34"/>
  <c r="Y2206" i="34"/>
  <c r="K2207" i="34"/>
  <c r="L2207" i="34"/>
  <c r="M2207" i="34"/>
  <c r="N2207" i="34"/>
  <c r="O2207" i="34"/>
  <c r="P2207" i="34"/>
  <c r="Q2207" i="34"/>
  <c r="R2207" i="34"/>
  <c r="S2207" i="34"/>
  <c r="T2207" i="34"/>
  <c r="U2207" i="34"/>
  <c r="V2207" i="34"/>
  <c r="W2207" i="34"/>
  <c r="X2207" i="34"/>
  <c r="Y2207" i="34"/>
  <c r="K2208" i="34"/>
  <c r="L2208" i="34"/>
  <c r="M2208" i="34"/>
  <c r="N2208" i="34"/>
  <c r="O2208" i="34"/>
  <c r="P2208" i="34"/>
  <c r="Q2208" i="34"/>
  <c r="R2208" i="34"/>
  <c r="S2208" i="34"/>
  <c r="T2208" i="34"/>
  <c r="U2208" i="34"/>
  <c r="V2208" i="34"/>
  <c r="W2208" i="34"/>
  <c r="X2208" i="34"/>
  <c r="Y2208" i="34"/>
  <c r="K2209" i="34"/>
  <c r="L2209" i="34"/>
  <c r="M2209" i="34"/>
  <c r="N2209" i="34"/>
  <c r="O2209" i="34"/>
  <c r="P2209" i="34"/>
  <c r="Q2209" i="34"/>
  <c r="R2209" i="34"/>
  <c r="S2209" i="34"/>
  <c r="T2209" i="34"/>
  <c r="U2209" i="34"/>
  <c r="V2209" i="34"/>
  <c r="W2209" i="34"/>
  <c r="X2209" i="34"/>
  <c r="Y2209" i="34"/>
  <c r="K2210" i="34"/>
  <c r="L2210" i="34"/>
  <c r="M2210" i="34"/>
  <c r="N2210" i="34"/>
  <c r="O2210" i="34"/>
  <c r="P2210" i="34"/>
  <c r="Q2210" i="34"/>
  <c r="R2210" i="34"/>
  <c r="S2210" i="34"/>
  <c r="T2210" i="34"/>
  <c r="U2210" i="34"/>
  <c r="V2210" i="34"/>
  <c r="W2210" i="34"/>
  <c r="X2210" i="34"/>
  <c r="Y2210" i="34"/>
  <c r="K2211" i="34"/>
  <c r="L2211" i="34"/>
  <c r="M2211" i="34"/>
  <c r="N2211" i="34"/>
  <c r="O2211" i="34"/>
  <c r="P2211" i="34"/>
  <c r="Q2211" i="34"/>
  <c r="R2211" i="34"/>
  <c r="S2211" i="34"/>
  <c r="T2211" i="34"/>
  <c r="U2211" i="34"/>
  <c r="V2211" i="34"/>
  <c r="W2211" i="34"/>
  <c r="X2211" i="34"/>
  <c r="Y2211" i="34"/>
  <c r="K2212" i="34"/>
  <c r="L2212" i="34"/>
  <c r="M2212" i="34"/>
  <c r="N2212" i="34"/>
  <c r="O2212" i="34"/>
  <c r="P2212" i="34"/>
  <c r="Q2212" i="34"/>
  <c r="R2212" i="34"/>
  <c r="S2212" i="34"/>
  <c r="T2212" i="34"/>
  <c r="U2212" i="34"/>
  <c r="V2212" i="34"/>
  <c r="W2212" i="34"/>
  <c r="X2212" i="34"/>
  <c r="Y2212" i="34"/>
  <c r="K2213" i="34"/>
  <c r="L2213" i="34"/>
  <c r="M2213" i="34"/>
  <c r="N2213" i="34"/>
  <c r="O2213" i="34"/>
  <c r="P2213" i="34"/>
  <c r="Q2213" i="34"/>
  <c r="R2213" i="34"/>
  <c r="S2213" i="34"/>
  <c r="T2213" i="34"/>
  <c r="U2213" i="34"/>
  <c r="V2213" i="34"/>
  <c r="W2213" i="34"/>
  <c r="X2213" i="34"/>
  <c r="Y2213" i="34"/>
  <c r="K2214" i="34"/>
  <c r="L2214" i="34"/>
  <c r="M2214" i="34"/>
  <c r="N2214" i="34"/>
  <c r="O2214" i="34"/>
  <c r="P2214" i="34"/>
  <c r="Q2214" i="34"/>
  <c r="R2214" i="34"/>
  <c r="S2214" i="34"/>
  <c r="T2214" i="34"/>
  <c r="U2214" i="34"/>
  <c r="V2214" i="34"/>
  <c r="W2214" i="34"/>
  <c r="X2214" i="34"/>
  <c r="Y2214" i="34"/>
  <c r="K2215" i="34"/>
  <c r="L2215" i="34"/>
  <c r="M2215" i="34"/>
  <c r="N2215" i="34"/>
  <c r="O2215" i="34"/>
  <c r="P2215" i="34"/>
  <c r="Q2215" i="34"/>
  <c r="R2215" i="34"/>
  <c r="S2215" i="34"/>
  <c r="T2215" i="34"/>
  <c r="U2215" i="34"/>
  <c r="V2215" i="34"/>
  <c r="W2215" i="34"/>
  <c r="X2215" i="34"/>
  <c r="Y2215" i="34"/>
  <c r="K2216" i="34"/>
  <c r="L2216" i="34"/>
  <c r="M2216" i="34"/>
  <c r="N2216" i="34"/>
  <c r="O2216" i="34"/>
  <c r="P2216" i="34"/>
  <c r="Q2216" i="34"/>
  <c r="R2216" i="34"/>
  <c r="S2216" i="34"/>
  <c r="T2216" i="34"/>
  <c r="U2216" i="34"/>
  <c r="V2216" i="34"/>
  <c r="W2216" i="34"/>
  <c r="X2216" i="34"/>
  <c r="Y2216" i="34"/>
  <c r="K2217" i="34"/>
  <c r="L2217" i="34"/>
  <c r="M2217" i="34"/>
  <c r="N2217" i="34"/>
  <c r="O2217" i="34"/>
  <c r="P2217" i="34"/>
  <c r="Q2217" i="34"/>
  <c r="R2217" i="34"/>
  <c r="S2217" i="34"/>
  <c r="T2217" i="34"/>
  <c r="U2217" i="34"/>
  <c r="V2217" i="34"/>
  <c r="W2217" i="34"/>
  <c r="X2217" i="34"/>
  <c r="Y2217" i="34"/>
  <c r="K2218" i="34"/>
  <c r="L2218" i="34"/>
  <c r="M2218" i="34"/>
  <c r="N2218" i="34"/>
  <c r="O2218" i="34"/>
  <c r="P2218" i="34"/>
  <c r="Q2218" i="34"/>
  <c r="R2218" i="34"/>
  <c r="S2218" i="34"/>
  <c r="T2218" i="34"/>
  <c r="U2218" i="34"/>
  <c r="V2218" i="34"/>
  <c r="W2218" i="34"/>
  <c r="X2218" i="34"/>
  <c r="Y2218" i="34"/>
  <c r="K2219" i="34"/>
  <c r="L2219" i="34"/>
  <c r="M2219" i="34"/>
  <c r="N2219" i="34"/>
  <c r="O2219" i="34"/>
  <c r="P2219" i="34"/>
  <c r="Q2219" i="34"/>
  <c r="R2219" i="34"/>
  <c r="S2219" i="34"/>
  <c r="T2219" i="34"/>
  <c r="U2219" i="34"/>
  <c r="V2219" i="34"/>
  <c r="W2219" i="34"/>
  <c r="X2219" i="34"/>
  <c r="Y2219" i="34"/>
  <c r="K2220" i="34"/>
  <c r="L2220" i="34"/>
  <c r="M2220" i="34"/>
  <c r="N2220" i="34"/>
  <c r="O2220" i="34"/>
  <c r="P2220" i="34"/>
  <c r="Q2220" i="34"/>
  <c r="R2220" i="34"/>
  <c r="S2220" i="34"/>
  <c r="T2220" i="34"/>
  <c r="U2220" i="34"/>
  <c r="V2220" i="34"/>
  <c r="W2220" i="34"/>
  <c r="X2220" i="34"/>
  <c r="Y2220" i="34"/>
  <c r="K2221" i="34"/>
  <c r="L2221" i="34"/>
  <c r="M2221" i="34"/>
  <c r="N2221" i="34"/>
  <c r="O2221" i="34"/>
  <c r="P2221" i="34"/>
  <c r="Q2221" i="34"/>
  <c r="R2221" i="34"/>
  <c r="S2221" i="34"/>
  <c r="T2221" i="34"/>
  <c r="U2221" i="34"/>
  <c r="V2221" i="34"/>
  <c r="W2221" i="34"/>
  <c r="X2221" i="34"/>
  <c r="Y2221" i="34"/>
  <c r="K2222" i="34"/>
  <c r="L2222" i="34"/>
  <c r="M2222" i="34"/>
  <c r="N2222" i="34"/>
  <c r="O2222" i="34"/>
  <c r="P2222" i="34"/>
  <c r="Q2222" i="34"/>
  <c r="R2222" i="34"/>
  <c r="S2222" i="34"/>
  <c r="T2222" i="34"/>
  <c r="U2222" i="34"/>
  <c r="V2222" i="34"/>
  <c r="W2222" i="34"/>
  <c r="X2222" i="34"/>
  <c r="Y2222" i="34"/>
  <c r="K2223" i="34"/>
  <c r="L2223" i="34"/>
  <c r="M2223" i="34"/>
  <c r="N2223" i="34"/>
  <c r="O2223" i="34"/>
  <c r="P2223" i="34"/>
  <c r="Q2223" i="34"/>
  <c r="R2223" i="34"/>
  <c r="S2223" i="34"/>
  <c r="T2223" i="34"/>
  <c r="U2223" i="34"/>
  <c r="V2223" i="34"/>
  <c r="W2223" i="34"/>
  <c r="X2223" i="34"/>
  <c r="Y2223" i="34"/>
  <c r="K2224" i="34"/>
  <c r="L2224" i="34"/>
  <c r="M2224" i="34"/>
  <c r="N2224" i="34"/>
  <c r="O2224" i="34"/>
  <c r="P2224" i="34"/>
  <c r="Q2224" i="34"/>
  <c r="R2224" i="34"/>
  <c r="S2224" i="34"/>
  <c r="T2224" i="34"/>
  <c r="U2224" i="34"/>
  <c r="V2224" i="34"/>
  <c r="W2224" i="34"/>
  <c r="X2224" i="34"/>
  <c r="Y2224" i="34"/>
  <c r="K2225" i="34"/>
  <c r="L2225" i="34"/>
  <c r="M2225" i="34"/>
  <c r="N2225" i="34"/>
  <c r="O2225" i="34"/>
  <c r="P2225" i="34"/>
  <c r="Q2225" i="34"/>
  <c r="R2225" i="34"/>
  <c r="S2225" i="34"/>
  <c r="T2225" i="34"/>
  <c r="U2225" i="34"/>
  <c r="V2225" i="34"/>
  <c r="W2225" i="34"/>
  <c r="X2225" i="34"/>
  <c r="Y2225" i="34"/>
  <c r="K2226" i="34"/>
  <c r="L2226" i="34"/>
  <c r="M2226" i="34"/>
  <c r="N2226" i="34"/>
  <c r="O2226" i="34"/>
  <c r="P2226" i="34"/>
  <c r="Q2226" i="34"/>
  <c r="R2226" i="34"/>
  <c r="S2226" i="34"/>
  <c r="T2226" i="34"/>
  <c r="U2226" i="34"/>
  <c r="V2226" i="34"/>
  <c r="W2226" i="34"/>
  <c r="X2226" i="34"/>
  <c r="Y2226" i="34"/>
  <c r="K2227" i="34"/>
  <c r="L2227" i="34"/>
  <c r="M2227" i="34"/>
  <c r="N2227" i="34"/>
  <c r="O2227" i="34"/>
  <c r="P2227" i="34"/>
  <c r="Q2227" i="34"/>
  <c r="R2227" i="34"/>
  <c r="S2227" i="34"/>
  <c r="T2227" i="34"/>
  <c r="U2227" i="34"/>
  <c r="V2227" i="34"/>
  <c r="W2227" i="34"/>
  <c r="X2227" i="34"/>
  <c r="Y2227" i="34"/>
  <c r="K2228" i="34"/>
  <c r="L2228" i="34"/>
  <c r="M2228" i="34"/>
  <c r="N2228" i="34"/>
  <c r="O2228" i="34"/>
  <c r="P2228" i="34"/>
  <c r="Q2228" i="34"/>
  <c r="R2228" i="34"/>
  <c r="S2228" i="34"/>
  <c r="T2228" i="34"/>
  <c r="U2228" i="34"/>
  <c r="V2228" i="34"/>
  <c r="W2228" i="34"/>
  <c r="X2228" i="34"/>
  <c r="Y2228" i="34"/>
  <c r="K2229" i="34"/>
  <c r="L2229" i="34"/>
  <c r="M2229" i="34"/>
  <c r="N2229" i="34"/>
  <c r="O2229" i="34"/>
  <c r="P2229" i="34"/>
  <c r="Q2229" i="34"/>
  <c r="R2229" i="34"/>
  <c r="S2229" i="34"/>
  <c r="T2229" i="34"/>
  <c r="U2229" i="34"/>
  <c r="V2229" i="34"/>
  <c r="W2229" i="34"/>
  <c r="X2229" i="34"/>
  <c r="Y2229" i="34"/>
  <c r="K2230" i="34"/>
  <c r="L2230" i="34"/>
  <c r="M2230" i="34"/>
  <c r="N2230" i="34"/>
  <c r="O2230" i="34"/>
  <c r="P2230" i="34"/>
  <c r="Q2230" i="34"/>
  <c r="R2230" i="34"/>
  <c r="S2230" i="34"/>
  <c r="T2230" i="34"/>
  <c r="U2230" i="34"/>
  <c r="V2230" i="34"/>
  <c r="W2230" i="34"/>
  <c r="X2230" i="34"/>
  <c r="Y2230" i="34"/>
  <c r="K2231" i="34"/>
  <c r="L2231" i="34"/>
  <c r="M2231" i="34"/>
  <c r="N2231" i="34"/>
  <c r="O2231" i="34"/>
  <c r="P2231" i="34"/>
  <c r="Q2231" i="34"/>
  <c r="R2231" i="34"/>
  <c r="S2231" i="34"/>
  <c r="T2231" i="34"/>
  <c r="U2231" i="34"/>
  <c r="V2231" i="34"/>
  <c r="W2231" i="34"/>
  <c r="X2231" i="34"/>
  <c r="Y2231" i="34"/>
  <c r="K2232" i="34"/>
  <c r="L2232" i="34"/>
  <c r="M2232" i="34"/>
  <c r="N2232" i="34"/>
  <c r="O2232" i="34"/>
  <c r="P2232" i="34"/>
  <c r="Q2232" i="34"/>
  <c r="R2232" i="34"/>
  <c r="S2232" i="34"/>
  <c r="T2232" i="34"/>
  <c r="U2232" i="34"/>
  <c r="V2232" i="34"/>
  <c r="W2232" i="34"/>
  <c r="X2232" i="34"/>
  <c r="Y2232" i="34"/>
  <c r="K2233" i="34"/>
  <c r="L2233" i="34"/>
  <c r="M2233" i="34"/>
  <c r="N2233" i="34"/>
  <c r="O2233" i="34"/>
  <c r="P2233" i="34"/>
  <c r="Q2233" i="34"/>
  <c r="R2233" i="34"/>
  <c r="S2233" i="34"/>
  <c r="T2233" i="34"/>
  <c r="U2233" i="34"/>
  <c r="V2233" i="34"/>
  <c r="W2233" i="34"/>
  <c r="X2233" i="34"/>
  <c r="Y2233" i="34"/>
  <c r="K2234" i="34"/>
  <c r="L2234" i="34"/>
  <c r="M2234" i="34"/>
  <c r="N2234" i="34"/>
  <c r="O2234" i="34"/>
  <c r="P2234" i="34"/>
  <c r="Q2234" i="34"/>
  <c r="R2234" i="34"/>
  <c r="S2234" i="34"/>
  <c r="T2234" i="34"/>
  <c r="U2234" i="34"/>
  <c r="V2234" i="34"/>
  <c r="W2234" i="34"/>
  <c r="X2234" i="34"/>
  <c r="Y2234" i="34"/>
  <c r="K2235" i="34"/>
  <c r="L2235" i="34"/>
  <c r="M2235" i="34"/>
  <c r="N2235" i="34"/>
  <c r="O2235" i="34"/>
  <c r="P2235" i="34"/>
  <c r="Q2235" i="34"/>
  <c r="R2235" i="34"/>
  <c r="S2235" i="34"/>
  <c r="T2235" i="34"/>
  <c r="U2235" i="34"/>
  <c r="V2235" i="34"/>
  <c r="W2235" i="34"/>
  <c r="X2235" i="34"/>
  <c r="Y2235" i="34"/>
  <c r="K2236" i="34"/>
  <c r="L2236" i="34"/>
  <c r="M2236" i="34"/>
  <c r="N2236" i="34"/>
  <c r="O2236" i="34"/>
  <c r="P2236" i="34"/>
  <c r="Q2236" i="34"/>
  <c r="R2236" i="34"/>
  <c r="S2236" i="34"/>
  <c r="T2236" i="34"/>
  <c r="U2236" i="34"/>
  <c r="V2236" i="34"/>
  <c r="W2236" i="34"/>
  <c r="X2236" i="34"/>
  <c r="Y2236" i="34"/>
  <c r="K2237" i="34"/>
  <c r="L2237" i="34"/>
  <c r="M2237" i="34"/>
  <c r="N2237" i="34"/>
  <c r="O2237" i="34"/>
  <c r="P2237" i="34"/>
  <c r="Q2237" i="34"/>
  <c r="R2237" i="34"/>
  <c r="S2237" i="34"/>
  <c r="T2237" i="34"/>
  <c r="U2237" i="34"/>
  <c r="V2237" i="34"/>
  <c r="W2237" i="34"/>
  <c r="X2237" i="34"/>
  <c r="Y2237" i="34"/>
  <c r="K2238" i="34"/>
  <c r="L2238" i="34"/>
  <c r="M2238" i="34"/>
  <c r="N2238" i="34"/>
  <c r="O2238" i="34"/>
  <c r="P2238" i="34"/>
  <c r="Q2238" i="34"/>
  <c r="R2238" i="34"/>
  <c r="S2238" i="34"/>
  <c r="T2238" i="34"/>
  <c r="U2238" i="34"/>
  <c r="V2238" i="34"/>
  <c r="W2238" i="34"/>
  <c r="X2238" i="34"/>
  <c r="Y2238" i="34"/>
  <c r="K2239" i="34"/>
  <c r="L2239" i="34"/>
  <c r="M2239" i="34"/>
  <c r="N2239" i="34"/>
  <c r="O2239" i="34"/>
  <c r="P2239" i="34"/>
  <c r="Q2239" i="34"/>
  <c r="R2239" i="34"/>
  <c r="S2239" i="34"/>
  <c r="T2239" i="34"/>
  <c r="U2239" i="34"/>
  <c r="V2239" i="34"/>
  <c r="W2239" i="34"/>
  <c r="X2239" i="34"/>
  <c r="Y2239" i="34"/>
  <c r="K2240" i="34"/>
  <c r="L2240" i="34"/>
  <c r="M2240" i="34"/>
  <c r="N2240" i="34"/>
  <c r="O2240" i="34"/>
  <c r="P2240" i="34"/>
  <c r="Q2240" i="34"/>
  <c r="R2240" i="34"/>
  <c r="S2240" i="34"/>
  <c r="T2240" i="34"/>
  <c r="U2240" i="34"/>
  <c r="V2240" i="34"/>
  <c r="W2240" i="34"/>
  <c r="X2240" i="34"/>
  <c r="Y2240" i="34"/>
  <c r="K2241" i="34"/>
  <c r="L2241" i="34"/>
  <c r="M2241" i="34"/>
  <c r="N2241" i="34"/>
  <c r="O2241" i="34"/>
  <c r="P2241" i="34"/>
  <c r="Q2241" i="34"/>
  <c r="R2241" i="34"/>
  <c r="S2241" i="34"/>
  <c r="T2241" i="34"/>
  <c r="U2241" i="34"/>
  <c r="V2241" i="34"/>
  <c r="W2241" i="34"/>
  <c r="X2241" i="34"/>
  <c r="Y2241" i="34"/>
  <c r="K2242" i="34"/>
  <c r="L2242" i="34"/>
  <c r="M2242" i="34"/>
  <c r="N2242" i="34"/>
  <c r="O2242" i="34"/>
  <c r="P2242" i="34"/>
  <c r="Q2242" i="34"/>
  <c r="R2242" i="34"/>
  <c r="S2242" i="34"/>
  <c r="T2242" i="34"/>
  <c r="U2242" i="34"/>
  <c r="V2242" i="34"/>
  <c r="W2242" i="34"/>
  <c r="X2242" i="34"/>
  <c r="Y2242" i="34"/>
  <c r="K2243" i="34"/>
  <c r="L2243" i="34"/>
  <c r="M2243" i="34"/>
  <c r="N2243" i="34"/>
  <c r="O2243" i="34"/>
  <c r="P2243" i="34"/>
  <c r="Q2243" i="34"/>
  <c r="R2243" i="34"/>
  <c r="S2243" i="34"/>
  <c r="T2243" i="34"/>
  <c r="U2243" i="34"/>
  <c r="V2243" i="34"/>
  <c r="W2243" i="34"/>
  <c r="X2243" i="34"/>
  <c r="Y2243" i="34"/>
  <c r="K2244" i="34"/>
  <c r="L2244" i="34"/>
  <c r="M2244" i="34"/>
  <c r="N2244" i="34"/>
  <c r="O2244" i="34"/>
  <c r="P2244" i="34"/>
  <c r="Q2244" i="34"/>
  <c r="R2244" i="34"/>
  <c r="S2244" i="34"/>
  <c r="T2244" i="34"/>
  <c r="U2244" i="34"/>
  <c r="V2244" i="34"/>
  <c r="W2244" i="34"/>
  <c r="X2244" i="34"/>
  <c r="Y2244" i="34"/>
  <c r="K2245" i="34"/>
  <c r="L2245" i="34"/>
  <c r="M2245" i="34"/>
  <c r="N2245" i="34"/>
  <c r="O2245" i="34"/>
  <c r="P2245" i="34"/>
  <c r="Q2245" i="34"/>
  <c r="R2245" i="34"/>
  <c r="S2245" i="34"/>
  <c r="T2245" i="34"/>
  <c r="U2245" i="34"/>
  <c r="V2245" i="34"/>
  <c r="W2245" i="34"/>
  <c r="X2245" i="34"/>
  <c r="Y2245" i="34"/>
  <c r="K2246" i="34"/>
  <c r="L2246" i="34"/>
  <c r="M2246" i="34"/>
  <c r="N2246" i="34"/>
  <c r="O2246" i="34"/>
  <c r="P2246" i="34"/>
  <c r="Q2246" i="34"/>
  <c r="R2246" i="34"/>
  <c r="S2246" i="34"/>
  <c r="T2246" i="34"/>
  <c r="U2246" i="34"/>
  <c r="V2246" i="34"/>
  <c r="W2246" i="34"/>
  <c r="X2246" i="34"/>
  <c r="Y2246" i="34"/>
  <c r="K2247" i="34"/>
  <c r="L2247" i="34"/>
  <c r="M2247" i="34"/>
  <c r="N2247" i="34"/>
  <c r="O2247" i="34"/>
  <c r="P2247" i="34"/>
  <c r="Q2247" i="34"/>
  <c r="R2247" i="34"/>
  <c r="S2247" i="34"/>
  <c r="T2247" i="34"/>
  <c r="U2247" i="34"/>
  <c r="V2247" i="34"/>
  <c r="W2247" i="34"/>
  <c r="X2247" i="34"/>
  <c r="Y2247" i="34"/>
  <c r="K2248" i="34"/>
  <c r="L2248" i="34"/>
  <c r="M2248" i="34"/>
  <c r="N2248" i="34"/>
  <c r="O2248" i="34"/>
  <c r="P2248" i="34"/>
  <c r="Q2248" i="34"/>
  <c r="R2248" i="34"/>
  <c r="S2248" i="34"/>
  <c r="T2248" i="34"/>
  <c r="U2248" i="34"/>
  <c r="V2248" i="34"/>
  <c r="W2248" i="34"/>
  <c r="X2248" i="34"/>
  <c r="Y2248" i="34"/>
  <c r="K2249" i="34"/>
  <c r="L2249" i="34"/>
  <c r="M2249" i="34"/>
  <c r="N2249" i="34"/>
  <c r="O2249" i="34"/>
  <c r="P2249" i="34"/>
  <c r="Q2249" i="34"/>
  <c r="R2249" i="34"/>
  <c r="S2249" i="34"/>
  <c r="T2249" i="34"/>
  <c r="U2249" i="34"/>
  <c r="V2249" i="34"/>
  <c r="W2249" i="34"/>
  <c r="X2249" i="34"/>
  <c r="Y2249" i="34"/>
  <c r="K2250" i="34"/>
  <c r="L2250" i="34"/>
  <c r="M2250" i="34"/>
  <c r="N2250" i="34"/>
  <c r="O2250" i="34"/>
  <c r="P2250" i="34"/>
  <c r="Q2250" i="34"/>
  <c r="R2250" i="34"/>
  <c r="S2250" i="34"/>
  <c r="T2250" i="34"/>
  <c r="U2250" i="34"/>
  <c r="V2250" i="34"/>
  <c r="W2250" i="34"/>
  <c r="X2250" i="34"/>
  <c r="Y2250" i="34"/>
  <c r="K2251" i="34"/>
  <c r="L2251" i="34"/>
  <c r="M2251" i="34"/>
  <c r="N2251" i="34"/>
  <c r="O2251" i="34"/>
  <c r="P2251" i="34"/>
  <c r="Q2251" i="34"/>
  <c r="R2251" i="34"/>
  <c r="S2251" i="34"/>
  <c r="T2251" i="34"/>
  <c r="U2251" i="34"/>
  <c r="V2251" i="34"/>
  <c r="W2251" i="34"/>
  <c r="X2251" i="34"/>
  <c r="Y2251" i="34"/>
  <c r="K2252" i="34"/>
  <c r="L2252" i="34"/>
  <c r="M2252" i="34"/>
  <c r="N2252" i="34"/>
  <c r="O2252" i="34"/>
  <c r="P2252" i="34"/>
  <c r="Q2252" i="34"/>
  <c r="R2252" i="34"/>
  <c r="S2252" i="34"/>
  <c r="T2252" i="34"/>
  <c r="U2252" i="34"/>
  <c r="V2252" i="34"/>
  <c r="W2252" i="34"/>
  <c r="X2252" i="34"/>
  <c r="Y2252" i="34"/>
  <c r="K2253" i="34"/>
  <c r="L2253" i="34"/>
  <c r="M2253" i="34"/>
  <c r="N2253" i="34"/>
  <c r="O2253" i="34"/>
  <c r="P2253" i="34"/>
  <c r="Q2253" i="34"/>
  <c r="R2253" i="34"/>
  <c r="S2253" i="34"/>
  <c r="T2253" i="34"/>
  <c r="U2253" i="34"/>
  <c r="V2253" i="34"/>
  <c r="W2253" i="34"/>
  <c r="X2253" i="34"/>
  <c r="Y2253" i="34"/>
  <c r="K2254" i="34"/>
  <c r="L2254" i="34"/>
  <c r="M2254" i="34"/>
  <c r="N2254" i="34"/>
  <c r="O2254" i="34"/>
  <c r="P2254" i="34"/>
  <c r="Q2254" i="34"/>
  <c r="R2254" i="34"/>
  <c r="S2254" i="34"/>
  <c r="T2254" i="34"/>
  <c r="U2254" i="34"/>
  <c r="V2254" i="34"/>
  <c r="W2254" i="34"/>
  <c r="X2254" i="34"/>
  <c r="Y2254" i="34"/>
  <c r="K2255" i="34"/>
  <c r="L2255" i="34"/>
  <c r="M2255" i="34"/>
  <c r="N2255" i="34"/>
  <c r="O2255" i="34"/>
  <c r="P2255" i="34"/>
  <c r="Q2255" i="34"/>
  <c r="R2255" i="34"/>
  <c r="S2255" i="34"/>
  <c r="T2255" i="34"/>
  <c r="U2255" i="34"/>
  <c r="V2255" i="34"/>
  <c r="W2255" i="34"/>
  <c r="X2255" i="34"/>
  <c r="Y2255" i="34"/>
  <c r="K2256" i="34"/>
  <c r="L2256" i="34"/>
  <c r="M2256" i="34"/>
  <c r="N2256" i="34"/>
  <c r="O2256" i="34"/>
  <c r="P2256" i="34"/>
  <c r="Q2256" i="34"/>
  <c r="R2256" i="34"/>
  <c r="S2256" i="34"/>
  <c r="T2256" i="34"/>
  <c r="U2256" i="34"/>
  <c r="V2256" i="34"/>
  <c r="W2256" i="34"/>
  <c r="X2256" i="34"/>
  <c r="Y2256" i="34"/>
  <c r="K2257" i="34"/>
  <c r="L2257" i="34"/>
  <c r="M2257" i="34"/>
  <c r="N2257" i="34"/>
  <c r="O2257" i="34"/>
  <c r="P2257" i="34"/>
  <c r="Q2257" i="34"/>
  <c r="R2257" i="34"/>
  <c r="S2257" i="34"/>
  <c r="T2257" i="34"/>
  <c r="U2257" i="34"/>
  <c r="V2257" i="34"/>
  <c r="W2257" i="34"/>
  <c r="X2257" i="34"/>
  <c r="Y2257" i="34"/>
  <c r="K2258" i="34"/>
  <c r="L2258" i="34"/>
  <c r="M2258" i="34"/>
  <c r="N2258" i="34"/>
  <c r="O2258" i="34"/>
  <c r="P2258" i="34"/>
  <c r="Q2258" i="34"/>
  <c r="R2258" i="34"/>
  <c r="S2258" i="34"/>
  <c r="T2258" i="34"/>
  <c r="U2258" i="34"/>
  <c r="V2258" i="34"/>
  <c r="W2258" i="34"/>
  <c r="X2258" i="34"/>
  <c r="Y2258" i="34"/>
  <c r="K2259" i="34"/>
  <c r="L2259" i="34"/>
  <c r="M2259" i="34"/>
  <c r="N2259" i="34"/>
  <c r="O2259" i="34"/>
  <c r="P2259" i="34"/>
  <c r="Q2259" i="34"/>
  <c r="R2259" i="34"/>
  <c r="S2259" i="34"/>
  <c r="T2259" i="34"/>
  <c r="U2259" i="34"/>
  <c r="V2259" i="34"/>
  <c r="W2259" i="34"/>
  <c r="X2259" i="34"/>
  <c r="Y2259" i="34"/>
  <c r="K2260" i="34"/>
  <c r="L2260" i="34"/>
  <c r="M2260" i="34"/>
  <c r="N2260" i="34"/>
  <c r="O2260" i="34"/>
  <c r="P2260" i="34"/>
  <c r="Q2260" i="34"/>
  <c r="R2260" i="34"/>
  <c r="S2260" i="34"/>
  <c r="T2260" i="34"/>
  <c r="U2260" i="34"/>
  <c r="V2260" i="34"/>
  <c r="W2260" i="34"/>
  <c r="X2260" i="34"/>
  <c r="Y2260" i="34"/>
  <c r="K2261" i="34"/>
  <c r="L2261" i="34"/>
  <c r="M2261" i="34"/>
  <c r="N2261" i="34"/>
  <c r="O2261" i="34"/>
  <c r="P2261" i="34"/>
  <c r="Q2261" i="34"/>
  <c r="R2261" i="34"/>
  <c r="S2261" i="34"/>
  <c r="T2261" i="34"/>
  <c r="U2261" i="34"/>
  <c r="V2261" i="34"/>
  <c r="W2261" i="34"/>
  <c r="X2261" i="34"/>
  <c r="Y2261" i="34"/>
  <c r="K2262" i="34"/>
  <c r="L2262" i="34"/>
  <c r="M2262" i="34"/>
  <c r="N2262" i="34"/>
  <c r="O2262" i="34"/>
  <c r="P2262" i="34"/>
  <c r="Q2262" i="34"/>
  <c r="R2262" i="34"/>
  <c r="S2262" i="34"/>
  <c r="T2262" i="34"/>
  <c r="U2262" i="34"/>
  <c r="V2262" i="34"/>
  <c r="W2262" i="34"/>
  <c r="X2262" i="34"/>
  <c r="Y2262" i="34"/>
  <c r="K2263" i="34"/>
  <c r="L2263" i="34"/>
  <c r="M2263" i="34"/>
  <c r="N2263" i="34"/>
  <c r="O2263" i="34"/>
  <c r="P2263" i="34"/>
  <c r="Q2263" i="34"/>
  <c r="R2263" i="34"/>
  <c r="S2263" i="34"/>
  <c r="T2263" i="34"/>
  <c r="U2263" i="34"/>
  <c r="V2263" i="34"/>
  <c r="W2263" i="34"/>
  <c r="X2263" i="34"/>
  <c r="Y2263" i="34"/>
  <c r="K2264" i="34"/>
  <c r="L2264" i="34"/>
  <c r="M2264" i="34"/>
  <c r="N2264" i="34"/>
  <c r="O2264" i="34"/>
  <c r="P2264" i="34"/>
  <c r="Q2264" i="34"/>
  <c r="R2264" i="34"/>
  <c r="S2264" i="34"/>
  <c r="T2264" i="34"/>
  <c r="U2264" i="34"/>
  <c r="V2264" i="34"/>
  <c r="W2264" i="34"/>
  <c r="X2264" i="34"/>
  <c r="Y2264" i="34"/>
  <c r="K2265" i="34"/>
  <c r="L2265" i="34"/>
  <c r="M2265" i="34"/>
  <c r="N2265" i="34"/>
  <c r="O2265" i="34"/>
  <c r="P2265" i="34"/>
  <c r="Q2265" i="34"/>
  <c r="R2265" i="34"/>
  <c r="S2265" i="34"/>
  <c r="T2265" i="34"/>
  <c r="U2265" i="34"/>
  <c r="V2265" i="34"/>
  <c r="W2265" i="34"/>
  <c r="X2265" i="34"/>
  <c r="Y2265" i="34"/>
  <c r="K2266" i="34"/>
  <c r="L2266" i="34"/>
  <c r="M2266" i="34"/>
  <c r="N2266" i="34"/>
  <c r="O2266" i="34"/>
  <c r="P2266" i="34"/>
  <c r="Q2266" i="34"/>
  <c r="R2266" i="34"/>
  <c r="S2266" i="34"/>
  <c r="T2266" i="34"/>
  <c r="U2266" i="34"/>
  <c r="V2266" i="34"/>
  <c r="W2266" i="34"/>
  <c r="X2266" i="34"/>
  <c r="Y2266" i="34"/>
  <c r="K2267" i="34"/>
  <c r="L2267" i="34"/>
  <c r="M2267" i="34"/>
  <c r="N2267" i="34"/>
  <c r="O2267" i="34"/>
  <c r="P2267" i="34"/>
  <c r="Q2267" i="34"/>
  <c r="R2267" i="34"/>
  <c r="S2267" i="34"/>
  <c r="T2267" i="34"/>
  <c r="U2267" i="34"/>
  <c r="V2267" i="34"/>
  <c r="W2267" i="34"/>
  <c r="X2267" i="34"/>
  <c r="Y2267" i="34"/>
  <c r="K2268" i="34"/>
  <c r="L2268" i="34"/>
  <c r="M2268" i="34"/>
  <c r="N2268" i="34"/>
  <c r="O2268" i="34"/>
  <c r="P2268" i="34"/>
  <c r="Q2268" i="34"/>
  <c r="R2268" i="34"/>
  <c r="S2268" i="34"/>
  <c r="T2268" i="34"/>
  <c r="U2268" i="34"/>
  <c r="V2268" i="34"/>
  <c r="W2268" i="34"/>
  <c r="X2268" i="34"/>
  <c r="Y2268" i="34"/>
  <c r="K2269" i="34"/>
  <c r="L2269" i="34"/>
  <c r="M2269" i="34"/>
  <c r="N2269" i="34"/>
  <c r="O2269" i="34"/>
  <c r="P2269" i="34"/>
  <c r="Q2269" i="34"/>
  <c r="R2269" i="34"/>
  <c r="S2269" i="34"/>
  <c r="T2269" i="34"/>
  <c r="U2269" i="34"/>
  <c r="V2269" i="34"/>
  <c r="W2269" i="34"/>
  <c r="X2269" i="34"/>
  <c r="Y2269" i="34"/>
  <c r="K2270" i="34"/>
  <c r="L2270" i="34"/>
  <c r="M2270" i="34"/>
  <c r="N2270" i="34"/>
  <c r="O2270" i="34"/>
  <c r="P2270" i="34"/>
  <c r="Q2270" i="34"/>
  <c r="R2270" i="34"/>
  <c r="S2270" i="34"/>
  <c r="T2270" i="34"/>
  <c r="U2270" i="34"/>
  <c r="V2270" i="34"/>
  <c r="W2270" i="34"/>
  <c r="X2270" i="34"/>
  <c r="Y2270" i="34"/>
  <c r="K2271" i="34"/>
  <c r="L2271" i="34"/>
  <c r="M2271" i="34"/>
  <c r="N2271" i="34"/>
  <c r="O2271" i="34"/>
  <c r="P2271" i="34"/>
  <c r="Q2271" i="34"/>
  <c r="R2271" i="34"/>
  <c r="S2271" i="34"/>
  <c r="T2271" i="34"/>
  <c r="U2271" i="34"/>
  <c r="V2271" i="34"/>
  <c r="W2271" i="34"/>
  <c r="X2271" i="34"/>
  <c r="Y2271" i="34"/>
  <c r="K2272" i="34"/>
  <c r="L2272" i="34"/>
  <c r="M2272" i="34"/>
  <c r="N2272" i="34"/>
  <c r="O2272" i="34"/>
  <c r="P2272" i="34"/>
  <c r="Q2272" i="34"/>
  <c r="R2272" i="34"/>
  <c r="S2272" i="34"/>
  <c r="T2272" i="34"/>
  <c r="U2272" i="34"/>
  <c r="V2272" i="34"/>
  <c r="W2272" i="34"/>
  <c r="X2272" i="34"/>
  <c r="Y2272" i="34"/>
  <c r="K2273" i="34"/>
  <c r="L2273" i="34"/>
  <c r="M2273" i="34"/>
  <c r="N2273" i="34"/>
  <c r="O2273" i="34"/>
  <c r="P2273" i="34"/>
  <c r="Q2273" i="34"/>
  <c r="R2273" i="34"/>
  <c r="S2273" i="34"/>
  <c r="T2273" i="34"/>
  <c r="U2273" i="34"/>
  <c r="V2273" i="34"/>
  <c r="W2273" i="34"/>
  <c r="X2273" i="34"/>
  <c r="Y2273" i="34"/>
  <c r="K2274" i="34"/>
  <c r="L2274" i="34"/>
  <c r="M2274" i="34"/>
  <c r="N2274" i="34"/>
  <c r="O2274" i="34"/>
  <c r="P2274" i="34"/>
  <c r="Q2274" i="34"/>
  <c r="R2274" i="34"/>
  <c r="S2274" i="34"/>
  <c r="T2274" i="34"/>
  <c r="U2274" i="34"/>
  <c r="V2274" i="34"/>
  <c r="W2274" i="34"/>
  <c r="X2274" i="34"/>
  <c r="Y2274" i="34"/>
  <c r="K2275" i="34"/>
  <c r="L2275" i="34"/>
  <c r="M2275" i="34"/>
  <c r="N2275" i="34"/>
  <c r="O2275" i="34"/>
  <c r="P2275" i="34"/>
  <c r="Q2275" i="34"/>
  <c r="R2275" i="34"/>
  <c r="S2275" i="34"/>
  <c r="T2275" i="34"/>
  <c r="U2275" i="34"/>
  <c r="V2275" i="34"/>
  <c r="W2275" i="34"/>
  <c r="X2275" i="34"/>
  <c r="Y2275" i="34"/>
  <c r="K2276" i="34"/>
  <c r="L2276" i="34"/>
  <c r="M2276" i="34"/>
  <c r="N2276" i="34"/>
  <c r="O2276" i="34"/>
  <c r="P2276" i="34"/>
  <c r="Q2276" i="34"/>
  <c r="R2276" i="34"/>
  <c r="S2276" i="34"/>
  <c r="T2276" i="34"/>
  <c r="U2276" i="34"/>
  <c r="V2276" i="34"/>
  <c r="W2276" i="34"/>
  <c r="X2276" i="34"/>
  <c r="Y2276" i="34"/>
  <c r="K2277" i="34"/>
  <c r="L2277" i="34"/>
  <c r="M2277" i="34"/>
  <c r="N2277" i="34"/>
  <c r="O2277" i="34"/>
  <c r="P2277" i="34"/>
  <c r="Q2277" i="34"/>
  <c r="R2277" i="34"/>
  <c r="S2277" i="34"/>
  <c r="T2277" i="34"/>
  <c r="U2277" i="34"/>
  <c r="V2277" i="34"/>
  <c r="W2277" i="34"/>
  <c r="X2277" i="34"/>
  <c r="Y2277" i="34"/>
  <c r="K2278" i="34"/>
  <c r="L2278" i="34"/>
  <c r="M2278" i="34"/>
  <c r="N2278" i="34"/>
  <c r="O2278" i="34"/>
  <c r="P2278" i="34"/>
  <c r="Q2278" i="34"/>
  <c r="R2278" i="34"/>
  <c r="S2278" i="34"/>
  <c r="T2278" i="34"/>
  <c r="U2278" i="34"/>
  <c r="V2278" i="34"/>
  <c r="W2278" i="34"/>
  <c r="X2278" i="34"/>
  <c r="Y2278" i="34"/>
  <c r="K2279" i="34"/>
  <c r="L2279" i="34"/>
  <c r="M2279" i="34"/>
  <c r="N2279" i="34"/>
  <c r="O2279" i="34"/>
  <c r="P2279" i="34"/>
  <c r="Q2279" i="34"/>
  <c r="R2279" i="34"/>
  <c r="S2279" i="34"/>
  <c r="T2279" i="34"/>
  <c r="U2279" i="34"/>
  <c r="V2279" i="34"/>
  <c r="W2279" i="34"/>
  <c r="X2279" i="34"/>
  <c r="Y2279" i="34"/>
  <c r="K2280" i="34"/>
  <c r="L2280" i="34"/>
  <c r="M2280" i="34"/>
  <c r="N2280" i="34"/>
  <c r="O2280" i="34"/>
  <c r="P2280" i="34"/>
  <c r="Q2280" i="34"/>
  <c r="R2280" i="34"/>
  <c r="S2280" i="34"/>
  <c r="T2280" i="34"/>
  <c r="U2280" i="34"/>
  <c r="V2280" i="34"/>
  <c r="W2280" i="34"/>
  <c r="X2280" i="34"/>
  <c r="Y2280" i="34"/>
  <c r="K2281" i="34"/>
  <c r="L2281" i="34"/>
  <c r="M2281" i="34"/>
  <c r="N2281" i="34"/>
  <c r="O2281" i="34"/>
  <c r="P2281" i="34"/>
  <c r="Q2281" i="34"/>
  <c r="R2281" i="34"/>
  <c r="S2281" i="34"/>
  <c r="T2281" i="34"/>
  <c r="U2281" i="34"/>
  <c r="V2281" i="34"/>
  <c r="W2281" i="34"/>
  <c r="X2281" i="34"/>
  <c r="Y2281" i="34"/>
  <c r="K2282" i="34"/>
  <c r="L2282" i="34"/>
  <c r="M2282" i="34"/>
  <c r="N2282" i="34"/>
  <c r="O2282" i="34"/>
  <c r="P2282" i="34"/>
  <c r="Q2282" i="34"/>
  <c r="R2282" i="34"/>
  <c r="S2282" i="34"/>
  <c r="T2282" i="34"/>
  <c r="U2282" i="34"/>
  <c r="V2282" i="34"/>
  <c r="W2282" i="34"/>
  <c r="X2282" i="34"/>
  <c r="Y2282" i="34"/>
  <c r="K2283" i="34"/>
  <c r="L2283" i="34"/>
  <c r="M2283" i="34"/>
  <c r="N2283" i="34"/>
  <c r="O2283" i="34"/>
  <c r="P2283" i="34"/>
  <c r="Q2283" i="34"/>
  <c r="R2283" i="34"/>
  <c r="S2283" i="34"/>
  <c r="T2283" i="34"/>
  <c r="U2283" i="34"/>
  <c r="V2283" i="34"/>
  <c r="W2283" i="34"/>
  <c r="X2283" i="34"/>
  <c r="Y2283" i="34"/>
  <c r="K2284" i="34"/>
  <c r="L2284" i="34"/>
  <c r="M2284" i="34"/>
  <c r="N2284" i="34"/>
  <c r="O2284" i="34"/>
  <c r="P2284" i="34"/>
  <c r="Q2284" i="34"/>
  <c r="R2284" i="34"/>
  <c r="S2284" i="34"/>
  <c r="T2284" i="34"/>
  <c r="U2284" i="34"/>
  <c r="V2284" i="34"/>
  <c r="W2284" i="34"/>
  <c r="X2284" i="34"/>
  <c r="Y2284" i="34"/>
  <c r="K2285" i="34"/>
  <c r="L2285" i="34"/>
  <c r="M2285" i="34"/>
  <c r="N2285" i="34"/>
  <c r="O2285" i="34"/>
  <c r="P2285" i="34"/>
  <c r="Q2285" i="34"/>
  <c r="R2285" i="34"/>
  <c r="S2285" i="34"/>
  <c r="T2285" i="34"/>
  <c r="U2285" i="34"/>
  <c r="V2285" i="34"/>
  <c r="W2285" i="34"/>
  <c r="X2285" i="34"/>
  <c r="Y2285" i="34"/>
  <c r="K2286" i="34"/>
  <c r="L2286" i="34"/>
  <c r="M2286" i="34"/>
  <c r="N2286" i="34"/>
  <c r="O2286" i="34"/>
  <c r="P2286" i="34"/>
  <c r="Q2286" i="34"/>
  <c r="R2286" i="34"/>
  <c r="S2286" i="34"/>
  <c r="T2286" i="34"/>
  <c r="U2286" i="34"/>
  <c r="V2286" i="34"/>
  <c r="W2286" i="34"/>
  <c r="X2286" i="34"/>
  <c r="Y2286" i="34"/>
  <c r="K2287" i="34"/>
  <c r="L2287" i="34"/>
  <c r="M2287" i="34"/>
  <c r="N2287" i="34"/>
  <c r="O2287" i="34"/>
  <c r="P2287" i="34"/>
  <c r="Q2287" i="34"/>
  <c r="R2287" i="34"/>
  <c r="S2287" i="34"/>
  <c r="T2287" i="34"/>
  <c r="U2287" i="34"/>
  <c r="V2287" i="34"/>
  <c r="W2287" i="34"/>
  <c r="X2287" i="34"/>
  <c r="Y2287" i="34"/>
  <c r="K2288" i="34"/>
  <c r="L2288" i="34"/>
  <c r="M2288" i="34"/>
  <c r="N2288" i="34"/>
  <c r="O2288" i="34"/>
  <c r="P2288" i="34"/>
  <c r="Q2288" i="34"/>
  <c r="R2288" i="34"/>
  <c r="S2288" i="34"/>
  <c r="T2288" i="34"/>
  <c r="U2288" i="34"/>
  <c r="V2288" i="34"/>
  <c r="W2288" i="34"/>
  <c r="X2288" i="34"/>
  <c r="Y2288" i="34"/>
  <c r="K2289" i="34"/>
  <c r="L2289" i="34"/>
  <c r="M2289" i="34"/>
  <c r="N2289" i="34"/>
  <c r="O2289" i="34"/>
  <c r="P2289" i="34"/>
  <c r="Q2289" i="34"/>
  <c r="R2289" i="34"/>
  <c r="S2289" i="34"/>
  <c r="T2289" i="34"/>
  <c r="U2289" i="34"/>
  <c r="V2289" i="34"/>
  <c r="W2289" i="34"/>
  <c r="X2289" i="34"/>
  <c r="Y2289" i="34"/>
  <c r="K2290" i="34"/>
  <c r="L2290" i="34"/>
  <c r="M2290" i="34"/>
  <c r="N2290" i="34"/>
  <c r="O2290" i="34"/>
  <c r="P2290" i="34"/>
  <c r="Q2290" i="34"/>
  <c r="R2290" i="34"/>
  <c r="S2290" i="34"/>
  <c r="T2290" i="34"/>
  <c r="U2290" i="34"/>
  <c r="V2290" i="34"/>
  <c r="W2290" i="34"/>
  <c r="X2290" i="34"/>
  <c r="Y2290" i="34"/>
  <c r="K2291" i="34"/>
  <c r="L2291" i="34"/>
  <c r="M2291" i="34"/>
  <c r="N2291" i="34"/>
  <c r="O2291" i="34"/>
  <c r="P2291" i="34"/>
  <c r="Q2291" i="34"/>
  <c r="R2291" i="34"/>
  <c r="S2291" i="34"/>
  <c r="T2291" i="34"/>
  <c r="U2291" i="34"/>
  <c r="V2291" i="34"/>
  <c r="W2291" i="34"/>
  <c r="X2291" i="34"/>
  <c r="Y2291" i="34"/>
  <c r="K2292" i="34"/>
  <c r="L2292" i="34"/>
  <c r="M2292" i="34"/>
  <c r="N2292" i="34"/>
  <c r="O2292" i="34"/>
  <c r="P2292" i="34"/>
  <c r="Q2292" i="34"/>
  <c r="R2292" i="34"/>
  <c r="S2292" i="34"/>
  <c r="T2292" i="34"/>
  <c r="U2292" i="34"/>
  <c r="V2292" i="34"/>
  <c r="W2292" i="34"/>
  <c r="X2292" i="34"/>
  <c r="Y2292" i="34"/>
  <c r="K2293" i="34"/>
  <c r="L2293" i="34"/>
  <c r="M2293" i="34"/>
  <c r="N2293" i="34"/>
  <c r="O2293" i="34"/>
  <c r="P2293" i="34"/>
  <c r="Q2293" i="34"/>
  <c r="R2293" i="34"/>
  <c r="S2293" i="34"/>
  <c r="T2293" i="34"/>
  <c r="U2293" i="34"/>
  <c r="V2293" i="34"/>
  <c r="W2293" i="34"/>
  <c r="X2293" i="34"/>
  <c r="Y2293" i="34"/>
  <c r="K2294" i="34"/>
  <c r="L2294" i="34"/>
  <c r="M2294" i="34"/>
  <c r="N2294" i="34"/>
  <c r="O2294" i="34"/>
  <c r="P2294" i="34"/>
  <c r="Q2294" i="34"/>
  <c r="R2294" i="34"/>
  <c r="S2294" i="34"/>
  <c r="T2294" i="34"/>
  <c r="U2294" i="34"/>
  <c r="V2294" i="34"/>
  <c r="W2294" i="34"/>
  <c r="X2294" i="34"/>
  <c r="Y2294" i="34"/>
  <c r="K2295" i="34"/>
  <c r="L2295" i="34"/>
  <c r="M2295" i="34"/>
  <c r="N2295" i="34"/>
  <c r="O2295" i="34"/>
  <c r="P2295" i="34"/>
  <c r="Q2295" i="34"/>
  <c r="R2295" i="34"/>
  <c r="S2295" i="34"/>
  <c r="T2295" i="34"/>
  <c r="U2295" i="34"/>
  <c r="V2295" i="34"/>
  <c r="W2295" i="34"/>
  <c r="X2295" i="34"/>
  <c r="Y2295" i="34"/>
  <c r="K2296" i="34"/>
  <c r="L2296" i="34"/>
  <c r="M2296" i="34"/>
  <c r="N2296" i="34"/>
  <c r="O2296" i="34"/>
  <c r="P2296" i="34"/>
  <c r="Q2296" i="34"/>
  <c r="R2296" i="34"/>
  <c r="S2296" i="34"/>
  <c r="T2296" i="34"/>
  <c r="U2296" i="34"/>
  <c r="V2296" i="34"/>
  <c r="W2296" i="34"/>
  <c r="X2296" i="34"/>
  <c r="Y2296" i="34"/>
  <c r="K2297" i="34"/>
  <c r="L2297" i="34"/>
  <c r="M2297" i="34"/>
  <c r="N2297" i="34"/>
  <c r="O2297" i="34"/>
  <c r="P2297" i="34"/>
  <c r="Q2297" i="34"/>
  <c r="R2297" i="34"/>
  <c r="S2297" i="34"/>
  <c r="T2297" i="34"/>
  <c r="U2297" i="34"/>
  <c r="V2297" i="34"/>
  <c r="W2297" i="34"/>
  <c r="X2297" i="34"/>
  <c r="Y2297" i="34"/>
  <c r="K2298" i="34"/>
  <c r="L2298" i="34"/>
  <c r="M2298" i="34"/>
  <c r="N2298" i="34"/>
  <c r="O2298" i="34"/>
  <c r="P2298" i="34"/>
  <c r="Q2298" i="34"/>
  <c r="R2298" i="34"/>
  <c r="S2298" i="34"/>
  <c r="T2298" i="34"/>
  <c r="U2298" i="34"/>
  <c r="V2298" i="34"/>
  <c r="W2298" i="34"/>
  <c r="X2298" i="34"/>
  <c r="Y2298" i="34"/>
  <c r="K2299" i="34"/>
  <c r="L2299" i="34"/>
  <c r="M2299" i="34"/>
  <c r="N2299" i="34"/>
  <c r="O2299" i="34"/>
  <c r="P2299" i="34"/>
  <c r="Q2299" i="34"/>
  <c r="R2299" i="34"/>
  <c r="S2299" i="34"/>
  <c r="T2299" i="34"/>
  <c r="U2299" i="34"/>
  <c r="V2299" i="34"/>
  <c r="W2299" i="34"/>
  <c r="X2299" i="34"/>
  <c r="Y2299" i="34"/>
  <c r="K2300" i="34"/>
  <c r="L2300" i="34"/>
  <c r="M2300" i="34"/>
  <c r="N2300" i="34"/>
  <c r="O2300" i="34"/>
  <c r="P2300" i="34"/>
  <c r="Q2300" i="34"/>
  <c r="R2300" i="34"/>
  <c r="S2300" i="34"/>
  <c r="T2300" i="34"/>
  <c r="U2300" i="34"/>
  <c r="V2300" i="34"/>
  <c r="W2300" i="34"/>
  <c r="X2300" i="34"/>
  <c r="Y2300" i="34"/>
  <c r="K2301" i="34"/>
  <c r="L2301" i="34"/>
  <c r="M2301" i="34"/>
  <c r="N2301" i="34"/>
  <c r="O2301" i="34"/>
  <c r="P2301" i="34"/>
  <c r="Q2301" i="34"/>
  <c r="R2301" i="34"/>
  <c r="S2301" i="34"/>
  <c r="T2301" i="34"/>
  <c r="U2301" i="34"/>
  <c r="V2301" i="34"/>
  <c r="W2301" i="34"/>
  <c r="X2301" i="34"/>
  <c r="Y2301" i="34"/>
  <c r="K2302" i="34"/>
  <c r="L2302" i="34"/>
  <c r="M2302" i="34"/>
  <c r="N2302" i="34"/>
  <c r="O2302" i="34"/>
  <c r="P2302" i="34"/>
  <c r="Q2302" i="34"/>
  <c r="R2302" i="34"/>
  <c r="S2302" i="34"/>
  <c r="T2302" i="34"/>
  <c r="U2302" i="34"/>
  <c r="V2302" i="34"/>
  <c r="W2302" i="34"/>
  <c r="X2302" i="34"/>
  <c r="Y2302" i="34"/>
  <c r="K2303" i="34"/>
  <c r="L2303" i="34"/>
  <c r="M2303" i="34"/>
  <c r="N2303" i="34"/>
  <c r="O2303" i="34"/>
  <c r="P2303" i="34"/>
  <c r="Q2303" i="34"/>
  <c r="R2303" i="34"/>
  <c r="S2303" i="34"/>
  <c r="T2303" i="34"/>
  <c r="U2303" i="34"/>
  <c r="V2303" i="34"/>
  <c r="W2303" i="34"/>
  <c r="X2303" i="34"/>
  <c r="Y2303" i="34"/>
  <c r="K2304" i="34"/>
  <c r="L2304" i="34"/>
  <c r="M2304" i="34"/>
  <c r="N2304" i="34"/>
  <c r="O2304" i="34"/>
  <c r="P2304" i="34"/>
  <c r="Q2304" i="34"/>
  <c r="R2304" i="34"/>
  <c r="S2304" i="34"/>
  <c r="T2304" i="34"/>
  <c r="U2304" i="34"/>
  <c r="V2304" i="34"/>
  <c r="W2304" i="34"/>
  <c r="X2304" i="34"/>
  <c r="Y2304" i="34"/>
  <c r="K2305" i="34"/>
  <c r="L2305" i="34"/>
  <c r="M2305" i="34"/>
  <c r="N2305" i="34"/>
  <c r="O2305" i="34"/>
  <c r="P2305" i="34"/>
  <c r="Q2305" i="34"/>
  <c r="R2305" i="34"/>
  <c r="S2305" i="34"/>
  <c r="T2305" i="34"/>
  <c r="U2305" i="34"/>
  <c r="V2305" i="34"/>
  <c r="W2305" i="34"/>
  <c r="X2305" i="34"/>
  <c r="Y2305" i="34"/>
  <c r="K2306" i="34"/>
  <c r="L2306" i="34"/>
  <c r="M2306" i="34"/>
  <c r="N2306" i="34"/>
  <c r="O2306" i="34"/>
  <c r="P2306" i="34"/>
  <c r="Q2306" i="34"/>
  <c r="R2306" i="34"/>
  <c r="S2306" i="34"/>
  <c r="T2306" i="34"/>
  <c r="U2306" i="34"/>
  <c r="V2306" i="34"/>
  <c r="W2306" i="34"/>
  <c r="X2306" i="34"/>
  <c r="Y2306" i="34"/>
  <c r="K2307" i="34"/>
  <c r="L2307" i="34"/>
  <c r="M2307" i="34"/>
  <c r="N2307" i="34"/>
  <c r="O2307" i="34"/>
  <c r="P2307" i="34"/>
  <c r="Q2307" i="34"/>
  <c r="R2307" i="34"/>
  <c r="S2307" i="34"/>
  <c r="T2307" i="34"/>
  <c r="U2307" i="34"/>
  <c r="V2307" i="34"/>
  <c r="W2307" i="34"/>
  <c r="X2307" i="34"/>
  <c r="Y2307" i="34"/>
  <c r="K2308" i="34"/>
  <c r="L2308" i="34"/>
  <c r="M2308" i="34"/>
  <c r="N2308" i="34"/>
  <c r="O2308" i="34"/>
  <c r="P2308" i="34"/>
  <c r="Q2308" i="34"/>
  <c r="R2308" i="34"/>
  <c r="S2308" i="34"/>
  <c r="T2308" i="34"/>
  <c r="U2308" i="34"/>
  <c r="V2308" i="34"/>
  <c r="W2308" i="34"/>
  <c r="X2308" i="34"/>
  <c r="Y2308" i="34"/>
  <c r="K2309" i="34"/>
  <c r="L2309" i="34"/>
  <c r="M2309" i="34"/>
  <c r="N2309" i="34"/>
  <c r="O2309" i="34"/>
  <c r="P2309" i="34"/>
  <c r="Q2309" i="34"/>
  <c r="R2309" i="34"/>
  <c r="S2309" i="34"/>
  <c r="T2309" i="34"/>
  <c r="U2309" i="34"/>
  <c r="V2309" i="34"/>
  <c r="W2309" i="34"/>
  <c r="X2309" i="34"/>
  <c r="Y2309" i="34"/>
  <c r="K2310" i="34"/>
  <c r="L2310" i="34"/>
  <c r="M2310" i="34"/>
  <c r="N2310" i="34"/>
  <c r="O2310" i="34"/>
  <c r="P2310" i="34"/>
  <c r="Q2310" i="34"/>
  <c r="R2310" i="34"/>
  <c r="S2310" i="34"/>
  <c r="T2310" i="34"/>
  <c r="U2310" i="34"/>
  <c r="V2310" i="34"/>
  <c r="W2310" i="34"/>
  <c r="X2310" i="34"/>
  <c r="Y2310" i="34"/>
  <c r="K2311" i="34"/>
  <c r="L2311" i="34"/>
  <c r="M2311" i="34"/>
  <c r="N2311" i="34"/>
  <c r="O2311" i="34"/>
  <c r="P2311" i="34"/>
  <c r="Q2311" i="34"/>
  <c r="R2311" i="34"/>
  <c r="S2311" i="34"/>
  <c r="T2311" i="34"/>
  <c r="U2311" i="34"/>
  <c r="V2311" i="34"/>
  <c r="W2311" i="34"/>
  <c r="X2311" i="34"/>
  <c r="Y2311" i="34"/>
  <c r="K2312" i="34"/>
  <c r="L2312" i="34"/>
  <c r="M2312" i="34"/>
  <c r="N2312" i="34"/>
  <c r="O2312" i="34"/>
  <c r="P2312" i="34"/>
  <c r="Q2312" i="34"/>
  <c r="R2312" i="34"/>
  <c r="S2312" i="34"/>
  <c r="T2312" i="34"/>
  <c r="U2312" i="34"/>
  <c r="V2312" i="34"/>
  <c r="W2312" i="34"/>
  <c r="X2312" i="34"/>
  <c r="Y2312" i="34"/>
  <c r="K2313" i="34"/>
  <c r="L2313" i="34"/>
  <c r="M2313" i="34"/>
  <c r="N2313" i="34"/>
  <c r="O2313" i="34"/>
  <c r="P2313" i="34"/>
  <c r="Q2313" i="34"/>
  <c r="R2313" i="34"/>
  <c r="S2313" i="34"/>
  <c r="T2313" i="34"/>
  <c r="U2313" i="34"/>
  <c r="V2313" i="34"/>
  <c r="W2313" i="34"/>
  <c r="X2313" i="34"/>
  <c r="Y2313" i="34"/>
  <c r="K2314" i="34"/>
  <c r="L2314" i="34"/>
  <c r="M2314" i="34"/>
  <c r="N2314" i="34"/>
  <c r="O2314" i="34"/>
  <c r="P2314" i="34"/>
  <c r="Q2314" i="34"/>
  <c r="R2314" i="34"/>
  <c r="S2314" i="34"/>
  <c r="T2314" i="34"/>
  <c r="U2314" i="34"/>
  <c r="V2314" i="34"/>
  <c r="W2314" i="34"/>
  <c r="X2314" i="34"/>
  <c r="Y2314" i="34"/>
  <c r="K2315" i="34"/>
  <c r="L2315" i="34"/>
  <c r="M2315" i="34"/>
  <c r="N2315" i="34"/>
  <c r="O2315" i="34"/>
  <c r="P2315" i="34"/>
  <c r="Q2315" i="34"/>
  <c r="R2315" i="34"/>
  <c r="S2315" i="34"/>
  <c r="T2315" i="34"/>
  <c r="U2315" i="34"/>
  <c r="V2315" i="34"/>
  <c r="W2315" i="34"/>
  <c r="X2315" i="34"/>
  <c r="Y2315" i="34"/>
  <c r="K2316" i="34"/>
  <c r="L2316" i="34"/>
  <c r="M2316" i="34"/>
  <c r="N2316" i="34"/>
  <c r="O2316" i="34"/>
  <c r="P2316" i="34"/>
  <c r="Q2316" i="34"/>
  <c r="R2316" i="34"/>
  <c r="S2316" i="34"/>
  <c r="T2316" i="34"/>
  <c r="U2316" i="34"/>
  <c r="V2316" i="34"/>
  <c r="W2316" i="34"/>
  <c r="X2316" i="34"/>
  <c r="Y2316" i="34"/>
  <c r="K2317" i="34"/>
  <c r="L2317" i="34"/>
  <c r="M2317" i="34"/>
  <c r="N2317" i="34"/>
  <c r="O2317" i="34"/>
  <c r="P2317" i="34"/>
  <c r="Q2317" i="34"/>
  <c r="R2317" i="34"/>
  <c r="S2317" i="34"/>
  <c r="T2317" i="34"/>
  <c r="U2317" i="34"/>
  <c r="V2317" i="34"/>
  <c r="W2317" i="34"/>
  <c r="X2317" i="34"/>
  <c r="Y2317" i="34"/>
  <c r="K2318" i="34"/>
  <c r="L2318" i="34"/>
  <c r="M2318" i="34"/>
  <c r="N2318" i="34"/>
  <c r="O2318" i="34"/>
  <c r="P2318" i="34"/>
  <c r="Q2318" i="34"/>
  <c r="R2318" i="34"/>
  <c r="S2318" i="34"/>
  <c r="T2318" i="34"/>
  <c r="U2318" i="34"/>
  <c r="V2318" i="34"/>
  <c r="W2318" i="34"/>
  <c r="X2318" i="34"/>
  <c r="Y2318" i="34"/>
  <c r="K2319" i="34"/>
  <c r="L2319" i="34"/>
  <c r="M2319" i="34"/>
  <c r="N2319" i="34"/>
  <c r="O2319" i="34"/>
  <c r="P2319" i="34"/>
  <c r="Q2319" i="34"/>
  <c r="R2319" i="34"/>
  <c r="S2319" i="34"/>
  <c r="T2319" i="34"/>
  <c r="U2319" i="34"/>
  <c r="V2319" i="34"/>
  <c r="W2319" i="34"/>
  <c r="X2319" i="34"/>
  <c r="Y2319" i="34"/>
  <c r="K2320" i="34"/>
  <c r="L2320" i="34"/>
  <c r="M2320" i="34"/>
  <c r="N2320" i="34"/>
  <c r="O2320" i="34"/>
  <c r="P2320" i="34"/>
  <c r="Q2320" i="34"/>
  <c r="R2320" i="34"/>
  <c r="S2320" i="34"/>
  <c r="T2320" i="34"/>
  <c r="U2320" i="34"/>
  <c r="V2320" i="34"/>
  <c r="W2320" i="34"/>
  <c r="X2320" i="34"/>
  <c r="Y2320" i="34"/>
  <c r="K2321" i="34"/>
  <c r="L2321" i="34"/>
  <c r="M2321" i="34"/>
  <c r="N2321" i="34"/>
  <c r="O2321" i="34"/>
  <c r="P2321" i="34"/>
  <c r="Q2321" i="34"/>
  <c r="R2321" i="34"/>
  <c r="S2321" i="34"/>
  <c r="T2321" i="34"/>
  <c r="U2321" i="34"/>
  <c r="V2321" i="34"/>
  <c r="W2321" i="34"/>
  <c r="X2321" i="34"/>
  <c r="Y2321" i="34"/>
  <c r="K2322" i="34"/>
  <c r="L2322" i="34"/>
  <c r="M2322" i="34"/>
  <c r="N2322" i="34"/>
  <c r="O2322" i="34"/>
  <c r="P2322" i="34"/>
  <c r="Q2322" i="34"/>
  <c r="R2322" i="34"/>
  <c r="S2322" i="34"/>
  <c r="T2322" i="34"/>
  <c r="U2322" i="34"/>
  <c r="V2322" i="34"/>
  <c r="W2322" i="34"/>
  <c r="X2322" i="34"/>
  <c r="Y2322" i="34"/>
  <c r="K2323" i="34"/>
  <c r="L2323" i="34"/>
  <c r="M2323" i="34"/>
  <c r="N2323" i="34"/>
  <c r="O2323" i="34"/>
  <c r="P2323" i="34"/>
  <c r="Q2323" i="34"/>
  <c r="R2323" i="34"/>
  <c r="S2323" i="34"/>
  <c r="T2323" i="34"/>
  <c r="U2323" i="34"/>
  <c r="V2323" i="34"/>
  <c r="W2323" i="34"/>
  <c r="X2323" i="34"/>
  <c r="Y2323" i="34"/>
  <c r="K2324" i="34"/>
  <c r="L2324" i="34"/>
  <c r="M2324" i="34"/>
  <c r="N2324" i="34"/>
  <c r="O2324" i="34"/>
  <c r="P2324" i="34"/>
  <c r="Q2324" i="34"/>
  <c r="R2324" i="34"/>
  <c r="S2324" i="34"/>
  <c r="T2324" i="34"/>
  <c r="U2324" i="34"/>
  <c r="V2324" i="34"/>
  <c r="W2324" i="34"/>
  <c r="X2324" i="34"/>
  <c r="Y2324" i="34"/>
  <c r="K2325" i="34"/>
  <c r="L2325" i="34"/>
  <c r="M2325" i="34"/>
  <c r="N2325" i="34"/>
  <c r="O2325" i="34"/>
  <c r="P2325" i="34"/>
  <c r="Q2325" i="34"/>
  <c r="R2325" i="34"/>
  <c r="S2325" i="34"/>
  <c r="T2325" i="34"/>
  <c r="U2325" i="34"/>
  <c r="V2325" i="34"/>
  <c r="W2325" i="34"/>
  <c r="X2325" i="34"/>
  <c r="Y2325" i="34"/>
  <c r="K2326" i="34"/>
  <c r="L2326" i="34"/>
  <c r="M2326" i="34"/>
  <c r="N2326" i="34"/>
  <c r="O2326" i="34"/>
  <c r="P2326" i="34"/>
  <c r="Q2326" i="34"/>
  <c r="R2326" i="34"/>
  <c r="S2326" i="34"/>
  <c r="T2326" i="34"/>
  <c r="U2326" i="34"/>
  <c r="V2326" i="34"/>
  <c r="W2326" i="34"/>
  <c r="X2326" i="34"/>
  <c r="Y2326" i="34"/>
  <c r="K2327" i="34"/>
  <c r="L2327" i="34"/>
  <c r="M2327" i="34"/>
  <c r="N2327" i="34"/>
  <c r="O2327" i="34"/>
  <c r="P2327" i="34"/>
  <c r="Q2327" i="34"/>
  <c r="R2327" i="34"/>
  <c r="S2327" i="34"/>
  <c r="T2327" i="34"/>
  <c r="U2327" i="34"/>
  <c r="V2327" i="34"/>
  <c r="W2327" i="34"/>
  <c r="X2327" i="34"/>
  <c r="Y2327" i="34"/>
  <c r="K2328" i="34"/>
  <c r="L2328" i="34"/>
  <c r="M2328" i="34"/>
  <c r="N2328" i="34"/>
  <c r="O2328" i="34"/>
  <c r="P2328" i="34"/>
  <c r="Q2328" i="34"/>
  <c r="R2328" i="34"/>
  <c r="S2328" i="34"/>
  <c r="T2328" i="34"/>
  <c r="U2328" i="34"/>
  <c r="V2328" i="34"/>
  <c r="W2328" i="34"/>
  <c r="X2328" i="34"/>
  <c r="Y2328" i="34"/>
  <c r="K2329" i="34"/>
  <c r="L2329" i="34"/>
  <c r="M2329" i="34"/>
  <c r="N2329" i="34"/>
  <c r="O2329" i="34"/>
  <c r="P2329" i="34"/>
  <c r="Q2329" i="34"/>
  <c r="R2329" i="34"/>
  <c r="S2329" i="34"/>
  <c r="T2329" i="34"/>
  <c r="U2329" i="34"/>
  <c r="V2329" i="34"/>
  <c r="W2329" i="34"/>
  <c r="X2329" i="34"/>
  <c r="Y2329" i="34"/>
  <c r="K2330" i="34"/>
  <c r="L2330" i="34"/>
  <c r="M2330" i="34"/>
  <c r="N2330" i="34"/>
  <c r="O2330" i="34"/>
  <c r="P2330" i="34"/>
  <c r="Q2330" i="34"/>
  <c r="R2330" i="34"/>
  <c r="S2330" i="34"/>
  <c r="T2330" i="34"/>
  <c r="U2330" i="34"/>
  <c r="V2330" i="34"/>
  <c r="W2330" i="34"/>
  <c r="X2330" i="34"/>
  <c r="Y2330" i="34"/>
  <c r="K2331" i="34"/>
  <c r="L2331" i="34"/>
  <c r="M2331" i="34"/>
  <c r="N2331" i="34"/>
  <c r="O2331" i="34"/>
  <c r="P2331" i="34"/>
  <c r="Q2331" i="34"/>
  <c r="R2331" i="34"/>
  <c r="S2331" i="34"/>
  <c r="T2331" i="34"/>
  <c r="U2331" i="34"/>
  <c r="V2331" i="34"/>
  <c r="W2331" i="34"/>
  <c r="X2331" i="34"/>
  <c r="Y2331" i="34"/>
  <c r="K2332" i="34"/>
  <c r="L2332" i="34"/>
  <c r="M2332" i="34"/>
  <c r="N2332" i="34"/>
  <c r="O2332" i="34"/>
  <c r="P2332" i="34"/>
  <c r="Q2332" i="34"/>
  <c r="R2332" i="34"/>
  <c r="S2332" i="34"/>
  <c r="T2332" i="34"/>
  <c r="U2332" i="34"/>
  <c r="V2332" i="34"/>
  <c r="W2332" i="34"/>
  <c r="X2332" i="34"/>
  <c r="Y2332" i="34"/>
  <c r="K2333" i="34"/>
  <c r="L2333" i="34"/>
  <c r="M2333" i="34"/>
  <c r="N2333" i="34"/>
  <c r="O2333" i="34"/>
  <c r="P2333" i="34"/>
  <c r="Q2333" i="34"/>
  <c r="R2333" i="34"/>
  <c r="S2333" i="34"/>
  <c r="T2333" i="34"/>
  <c r="U2333" i="34"/>
  <c r="V2333" i="34"/>
  <c r="W2333" i="34"/>
  <c r="X2333" i="34"/>
  <c r="Y2333" i="34"/>
  <c r="K2334" i="34"/>
  <c r="L2334" i="34"/>
  <c r="M2334" i="34"/>
  <c r="N2334" i="34"/>
  <c r="O2334" i="34"/>
  <c r="P2334" i="34"/>
  <c r="Q2334" i="34"/>
  <c r="R2334" i="34"/>
  <c r="S2334" i="34"/>
  <c r="T2334" i="34"/>
  <c r="U2334" i="34"/>
  <c r="V2334" i="34"/>
  <c r="W2334" i="34"/>
  <c r="X2334" i="34"/>
  <c r="Y2334" i="34"/>
  <c r="K2335" i="34"/>
  <c r="L2335" i="34"/>
  <c r="M2335" i="34"/>
  <c r="N2335" i="34"/>
  <c r="O2335" i="34"/>
  <c r="P2335" i="34"/>
  <c r="Q2335" i="34"/>
  <c r="R2335" i="34"/>
  <c r="S2335" i="34"/>
  <c r="T2335" i="34"/>
  <c r="U2335" i="34"/>
  <c r="V2335" i="34"/>
  <c r="W2335" i="34"/>
  <c r="X2335" i="34"/>
  <c r="Y2335" i="34"/>
  <c r="K2336" i="34"/>
  <c r="L2336" i="34"/>
  <c r="M2336" i="34"/>
  <c r="N2336" i="34"/>
  <c r="O2336" i="34"/>
  <c r="P2336" i="34"/>
  <c r="Q2336" i="34"/>
  <c r="R2336" i="34"/>
  <c r="S2336" i="34"/>
  <c r="T2336" i="34"/>
  <c r="U2336" i="34"/>
  <c r="V2336" i="34"/>
  <c r="W2336" i="34"/>
  <c r="X2336" i="34"/>
  <c r="Y2336" i="34"/>
  <c r="K2337" i="34"/>
  <c r="L2337" i="34"/>
  <c r="M2337" i="34"/>
  <c r="N2337" i="34"/>
  <c r="O2337" i="34"/>
  <c r="P2337" i="34"/>
  <c r="Q2337" i="34"/>
  <c r="R2337" i="34"/>
  <c r="S2337" i="34"/>
  <c r="T2337" i="34"/>
  <c r="U2337" i="34"/>
  <c r="V2337" i="34"/>
  <c r="W2337" i="34"/>
  <c r="X2337" i="34"/>
  <c r="Y2337" i="34"/>
  <c r="K2338" i="34"/>
  <c r="L2338" i="34"/>
  <c r="M2338" i="34"/>
  <c r="N2338" i="34"/>
  <c r="O2338" i="34"/>
  <c r="P2338" i="34"/>
  <c r="Q2338" i="34"/>
  <c r="R2338" i="34"/>
  <c r="S2338" i="34"/>
  <c r="T2338" i="34"/>
  <c r="U2338" i="34"/>
  <c r="V2338" i="34"/>
  <c r="W2338" i="34"/>
  <c r="X2338" i="34"/>
  <c r="Y2338" i="34"/>
  <c r="K2339" i="34"/>
  <c r="L2339" i="34"/>
  <c r="M2339" i="34"/>
  <c r="N2339" i="34"/>
  <c r="O2339" i="34"/>
  <c r="P2339" i="34"/>
  <c r="Q2339" i="34"/>
  <c r="R2339" i="34"/>
  <c r="S2339" i="34"/>
  <c r="T2339" i="34"/>
  <c r="U2339" i="34"/>
  <c r="V2339" i="34"/>
  <c r="W2339" i="34"/>
  <c r="X2339" i="34"/>
  <c r="Y2339" i="34"/>
  <c r="K2340" i="34"/>
  <c r="L2340" i="34"/>
  <c r="M2340" i="34"/>
  <c r="N2340" i="34"/>
  <c r="O2340" i="34"/>
  <c r="P2340" i="34"/>
  <c r="Q2340" i="34"/>
  <c r="R2340" i="34"/>
  <c r="S2340" i="34"/>
  <c r="T2340" i="34"/>
  <c r="U2340" i="34"/>
  <c r="V2340" i="34"/>
  <c r="W2340" i="34"/>
  <c r="X2340" i="34"/>
  <c r="Y2340" i="34"/>
  <c r="K2341" i="34"/>
  <c r="L2341" i="34"/>
  <c r="M2341" i="34"/>
  <c r="N2341" i="34"/>
  <c r="O2341" i="34"/>
  <c r="P2341" i="34"/>
  <c r="Q2341" i="34"/>
  <c r="R2341" i="34"/>
  <c r="S2341" i="34"/>
  <c r="T2341" i="34"/>
  <c r="U2341" i="34"/>
  <c r="V2341" i="34"/>
  <c r="W2341" i="34"/>
  <c r="X2341" i="34"/>
  <c r="Y2341" i="34"/>
  <c r="K2342" i="34"/>
  <c r="L2342" i="34"/>
  <c r="M2342" i="34"/>
  <c r="N2342" i="34"/>
  <c r="O2342" i="34"/>
  <c r="P2342" i="34"/>
  <c r="Q2342" i="34"/>
  <c r="R2342" i="34"/>
  <c r="S2342" i="34"/>
  <c r="T2342" i="34"/>
  <c r="U2342" i="34"/>
  <c r="V2342" i="34"/>
  <c r="W2342" i="34"/>
  <c r="X2342" i="34"/>
  <c r="Y2342" i="34"/>
  <c r="K2343" i="34"/>
  <c r="L2343" i="34"/>
  <c r="M2343" i="34"/>
  <c r="N2343" i="34"/>
  <c r="O2343" i="34"/>
  <c r="P2343" i="34"/>
  <c r="Q2343" i="34"/>
  <c r="R2343" i="34"/>
  <c r="S2343" i="34"/>
  <c r="T2343" i="34"/>
  <c r="U2343" i="34"/>
  <c r="V2343" i="34"/>
  <c r="W2343" i="34"/>
  <c r="X2343" i="34"/>
  <c r="Y2343" i="34"/>
  <c r="K2344" i="34"/>
  <c r="L2344" i="34"/>
  <c r="M2344" i="34"/>
  <c r="N2344" i="34"/>
  <c r="O2344" i="34"/>
  <c r="P2344" i="34"/>
  <c r="Q2344" i="34"/>
  <c r="R2344" i="34"/>
  <c r="S2344" i="34"/>
  <c r="T2344" i="34"/>
  <c r="U2344" i="34"/>
  <c r="V2344" i="34"/>
  <c r="W2344" i="34"/>
  <c r="X2344" i="34"/>
  <c r="Y2344" i="34"/>
  <c r="K2345" i="34"/>
  <c r="L2345" i="34"/>
  <c r="M2345" i="34"/>
  <c r="N2345" i="34"/>
  <c r="O2345" i="34"/>
  <c r="P2345" i="34"/>
  <c r="Q2345" i="34"/>
  <c r="R2345" i="34"/>
  <c r="S2345" i="34"/>
  <c r="T2345" i="34"/>
  <c r="U2345" i="34"/>
  <c r="V2345" i="34"/>
  <c r="W2345" i="34"/>
  <c r="X2345" i="34"/>
  <c r="Y2345" i="34"/>
  <c r="K2346" i="34"/>
  <c r="L2346" i="34"/>
  <c r="M2346" i="34"/>
  <c r="N2346" i="34"/>
  <c r="O2346" i="34"/>
  <c r="P2346" i="34"/>
  <c r="Q2346" i="34"/>
  <c r="R2346" i="34"/>
  <c r="S2346" i="34"/>
  <c r="T2346" i="34"/>
  <c r="U2346" i="34"/>
  <c r="V2346" i="34"/>
  <c r="W2346" i="34"/>
  <c r="X2346" i="34"/>
  <c r="Y2346" i="34"/>
  <c r="K2347" i="34"/>
  <c r="L2347" i="34"/>
  <c r="M2347" i="34"/>
  <c r="N2347" i="34"/>
  <c r="O2347" i="34"/>
  <c r="P2347" i="34"/>
  <c r="Q2347" i="34"/>
  <c r="R2347" i="34"/>
  <c r="S2347" i="34"/>
  <c r="T2347" i="34"/>
  <c r="U2347" i="34"/>
  <c r="V2347" i="34"/>
  <c r="W2347" i="34"/>
  <c r="X2347" i="34"/>
  <c r="Y2347" i="34"/>
  <c r="K2348" i="34"/>
  <c r="L2348" i="34"/>
  <c r="M2348" i="34"/>
  <c r="N2348" i="34"/>
  <c r="O2348" i="34"/>
  <c r="P2348" i="34"/>
  <c r="Q2348" i="34"/>
  <c r="R2348" i="34"/>
  <c r="S2348" i="34"/>
  <c r="T2348" i="34"/>
  <c r="U2348" i="34"/>
  <c r="V2348" i="34"/>
  <c r="W2348" i="34"/>
  <c r="X2348" i="34"/>
  <c r="Y2348" i="34"/>
  <c r="K2349" i="34"/>
  <c r="L2349" i="34"/>
  <c r="M2349" i="34"/>
  <c r="N2349" i="34"/>
  <c r="O2349" i="34"/>
  <c r="P2349" i="34"/>
  <c r="Q2349" i="34"/>
  <c r="R2349" i="34"/>
  <c r="S2349" i="34"/>
  <c r="T2349" i="34"/>
  <c r="U2349" i="34"/>
  <c r="V2349" i="34"/>
  <c r="W2349" i="34"/>
  <c r="X2349" i="34"/>
  <c r="Y2349" i="34"/>
  <c r="K2350" i="34"/>
  <c r="L2350" i="34"/>
  <c r="M2350" i="34"/>
  <c r="N2350" i="34"/>
  <c r="O2350" i="34"/>
  <c r="P2350" i="34"/>
  <c r="Q2350" i="34"/>
  <c r="R2350" i="34"/>
  <c r="S2350" i="34"/>
  <c r="T2350" i="34"/>
  <c r="U2350" i="34"/>
  <c r="V2350" i="34"/>
  <c r="W2350" i="34"/>
  <c r="X2350" i="34"/>
  <c r="Y2350" i="34"/>
  <c r="K2351" i="34"/>
  <c r="L2351" i="34"/>
  <c r="M2351" i="34"/>
  <c r="N2351" i="34"/>
  <c r="O2351" i="34"/>
  <c r="P2351" i="34"/>
  <c r="Q2351" i="34"/>
  <c r="R2351" i="34"/>
  <c r="S2351" i="34"/>
  <c r="T2351" i="34"/>
  <c r="U2351" i="34"/>
  <c r="V2351" i="34"/>
  <c r="W2351" i="34"/>
  <c r="X2351" i="34"/>
  <c r="Y2351" i="34"/>
  <c r="K2352" i="34"/>
  <c r="L2352" i="34"/>
  <c r="M2352" i="34"/>
  <c r="N2352" i="34"/>
  <c r="O2352" i="34"/>
  <c r="P2352" i="34"/>
  <c r="Q2352" i="34"/>
  <c r="R2352" i="34"/>
  <c r="S2352" i="34"/>
  <c r="T2352" i="34"/>
  <c r="U2352" i="34"/>
  <c r="V2352" i="34"/>
  <c r="W2352" i="34"/>
  <c r="X2352" i="34"/>
  <c r="Y2352" i="34"/>
  <c r="K2353" i="34"/>
  <c r="L2353" i="34"/>
  <c r="M2353" i="34"/>
  <c r="N2353" i="34"/>
  <c r="O2353" i="34"/>
  <c r="P2353" i="34"/>
  <c r="Q2353" i="34"/>
  <c r="R2353" i="34"/>
  <c r="S2353" i="34"/>
  <c r="T2353" i="34"/>
  <c r="U2353" i="34"/>
  <c r="V2353" i="34"/>
  <c r="W2353" i="34"/>
  <c r="X2353" i="34"/>
  <c r="Y2353" i="34"/>
  <c r="K2354" i="34"/>
  <c r="L2354" i="34"/>
  <c r="M2354" i="34"/>
  <c r="N2354" i="34"/>
  <c r="O2354" i="34"/>
  <c r="P2354" i="34"/>
  <c r="Q2354" i="34"/>
  <c r="R2354" i="34"/>
  <c r="S2354" i="34"/>
  <c r="T2354" i="34"/>
  <c r="U2354" i="34"/>
  <c r="V2354" i="34"/>
  <c r="W2354" i="34"/>
  <c r="X2354" i="34"/>
  <c r="Y2354" i="34"/>
  <c r="K2355" i="34"/>
  <c r="L2355" i="34"/>
  <c r="M2355" i="34"/>
  <c r="N2355" i="34"/>
  <c r="O2355" i="34"/>
  <c r="P2355" i="34"/>
  <c r="Q2355" i="34"/>
  <c r="R2355" i="34"/>
  <c r="S2355" i="34"/>
  <c r="T2355" i="34"/>
  <c r="U2355" i="34"/>
  <c r="V2355" i="34"/>
  <c r="W2355" i="34"/>
  <c r="X2355" i="34"/>
  <c r="Y2355" i="34"/>
  <c r="K2356" i="34"/>
  <c r="L2356" i="34"/>
  <c r="M2356" i="34"/>
  <c r="N2356" i="34"/>
  <c r="O2356" i="34"/>
  <c r="P2356" i="34"/>
  <c r="Q2356" i="34"/>
  <c r="R2356" i="34"/>
  <c r="S2356" i="34"/>
  <c r="T2356" i="34"/>
  <c r="U2356" i="34"/>
  <c r="V2356" i="34"/>
  <c r="W2356" i="34"/>
  <c r="X2356" i="34"/>
  <c r="Y2356" i="34"/>
  <c r="K2357" i="34"/>
  <c r="L2357" i="34"/>
  <c r="M2357" i="34"/>
  <c r="N2357" i="34"/>
  <c r="O2357" i="34"/>
  <c r="P2357" i="34"/>
  <c r="Q2357" i="34"/>
  <c r="R2357" i="34"/>
  <c r="S2357" i="34"/>
  <c r="T2357" i="34"/>
  <c r="U2357" i="34"/>
  <c r="V2357" i="34"/>
  <c r="W2357" i="34"/>
  <c r="X2357" i="34"/>
  <c r="Y2357" i="34"/>
  <c r="K2358" i="34"/>
  <c r="L2358" i="34"/>
  <c r="M2358" i="34"/>
  <c r="N2358" i="34"/>
  <c r="O2358" i="34"/>
  <c r="P2358" i="34"/>
  <c r="Q2358" i="34"/>
  <c r="R2358" i="34"/>
  <c r="S2358" i="34"/>
  <c r="T2358" i="34"/>
  <c r="U2358" i="34"/>
  <c r="V2358" i="34"/>
  <c r="W2358" i="34"/>
  <c r="X2358" i="34"/>
  <c r="Y2358" i="34"/>
  <c r="K2359" i="34"/>
  <c r="L2359" i="34"/>
  <c r="M2359" i="34"/>
  <c r="N2359" i="34"/>
  <c r="O2359" i="34"/>
  <c r="P2359" i="34"/>
  <c r="Q2359" i="34"/>
  <c r="R2359" i="34"/>
  <c r="S2359" i="34"/>
  <c r="T2359" i="34"/>
  <c r="U2359" i="34"/>
  <c r="V2359" i="34"/>
  <c r="W2359" i="34"/>
  <c r="X2359" i="34"/>
  <c r="Y2359" i="34"/>
  <c r="K2360" i="34"/>
  <c r="L2360" i="34"/>
  <c r="M2360" i="34"/>
  <c r="N2360" i="34"/>
  <c r="O2360" i="34"/>
  <c r="P2360" i="34"/>
  <c r="Q2360" i="34"/>
  <c r="R2360" i="34"/>
  <c r="S2360" i="34"/>
  <c r="T2360" i="34"/>
  <c r="U2360" i="34"/>
  <c r="V2360" i="34"/>
  <c r="W2360" i="34"/>
  <c r="X2360" i="34"/>
  <c r="Y2360" i="34"/>
  <c r="K2361" i="34"/>
  <c r="L2361" i="34"/>
  <c r="M2361" i="34"/>
  <c r="N2361" i="34"/>
  <c r="O2361" i="34"/>
  <c r="P2361" i="34"/>
  <c r="Q2361" i="34"/>
  <c r="R2361" i="34"/>
  <c r="S2361" i="34"/>
  <c r="T2361" i="34"/>
  <c r="U2361" i="34"/>
  <c r="V2361" i="34"/>
  <c r="W2361" i="34"/>
  <c r="X2361" i="34"/>
  <c r="Y2361" i="34"/>
  <c r="K2362" i="34"/>
  <c r="L2362" i="34"/>
  <c r="M2362" i="34"/>
  <c r="N2362" i="34"/>
  <c r="O2362" i="34"/>
  <c r="P2362" i="34"/>
  <c r="Q2362" i="34"/>
  <c r="R2362" i="34"/>
  <c r="S2362" i="34"/>
  <c r="T2362" i="34"/>
  <c r="U2362" i="34"/>
  <c r="V2362" i="34"/>
  <c r="W2362" i="34"/>
  <c r="X2362" i="34"/>
  <c r="Y2362" i="34"/>
  <c r="K2363" i="34"/>
  <c r="L2363" i="34"/>
  <c r="M2363" i="34"/>
  <c r="N2363" i="34"/>
  <c r="O2363" i="34"/>
  <c r="P2363" i="34"/>
  <c r="Q2363" i="34"/>
  <c r="R2363" i="34"/>
  <c r="S2363" i="34"/>
  <c r="T2363" i="34"/>
  <c r="U2363" i="34"/>
  <c r="V2363" i="34"/>
  <c r="W2363" i="34"/>
  <c r="X2363" i="34"/>
  <c r="Y2363" i="34"/>
  <c r="K2364" i="34"/>
  <c r="L2364" i="34"/>
  <c r="M2364" i="34"/>
  <c r="N2364" i="34"/>
  <c r="O2364" i="34"/>
  <c r="P2364" i="34"/>
  <c r="Q2364" i="34"/>
  <c r="R2364" i="34"/>
  <c r="S2364" i="34"/>
  <c r="T2364" i="34"/>
  <c r="U2364" i="34"/>
  <c r="V2364" i="34"/>
  <c r="W2364" i="34"/>
  <c r="X2364" i="34"/>
  <c r="Y2364" i="34"/>
  <c r="K2365" i="34"/>
  <c r="L2365" i="34"/>
  <c r="M2365" i="34"/>
  <c r="N2365" i="34"/>
  <c r="O2365" i="34"/>
  <c r="P2365" i="34"/>
  <c r="Q2365" i="34"/>
  <c r="R2365" i="34"/>
  <c r="S2365" i="34"/>
  <c r="T2365" i="34"/>
  <c r="U2365" i="34"/>
  <c r="V2365" i="34"/>
  <c r="W2365" i="34"/>
  <c r="X2365" i="34"/>
  <c r="Y2365" i="34"/>
  <c r="K2366" i="34"/>
  <c r="L2366" i="34"/>
  <c r="M2366" i="34"/>
  <c r="N2366" i="34"/>
  <c r="O2366" i="34"/>
  <c r="P2366" i="34"/>
  <c r="Q2366" i="34"/>
  <c r="R2366" i="34"/>
  <c r="S2366" i="34"/>
  <c r="T2366" i="34"/>
  <c r="U2366" i="34"/>
  <c r="V2366" i="34"/>
  <c r="W2366" i="34"/>
  <c r="X2366" i="34"/>
  <c r="Y2366" i="34"/>
  <c r="K2367" i="34"/>
  <c r="L2367" i="34"/>
  <c r="M2367" i="34"/>
  <c r="N2367" i="34"/>
  <c r="O2367" i="34"/>
  <c r="P2367" i="34"/>
  <c r="Q2367" i="34"/>
  <c r="R2367" i="34"/>
  <c r="S2367" i="34"/>
  <c r="T2367" i="34"/>
  <c r="U2367" i="34"/>
  <c r="V2367" i="34"/>
  <c r="W2367" i="34"/>
  <c r="X2367" i="34"/>
  <c r="Y2367" i="34"/>
  <c r="K2368" i="34"/>
  <c r="L2368" i="34"/>
  <c r="M2368" i="34"/>
  <c r="N2368" i="34"/>
  <c r="O2368" i="34"/>
  <c r="P2368" i="34"/>
  <c r="Q2368" i="34"/>
  <c r="R2368" i="34"/>
  <c r="S2368" i="34"/>
  <c r="T2368" i="34"/>
  <c r="U2368" i="34"/>
  <c r="V2368" i="34"/>
  <c r="W2368" i="34"/>
  <c r="X2368" i="34"/>
  <c r="Y2368" i="34"/>
  <c r="K2369" i="34"/>
  <c r="L2369" i="34"/>
  <c r="M2369" i="34"/>
  <c r="N2369" i="34"/>
  <c r="O2369" i="34"/>
  <c r="P2369" i="34"/>
  <c r="Q2369" i="34"/>
  <c r="R2369" i="34"/>
  <c r="S2369" i="34"/>
  <c r="T2369" i="34"/>
  <c r="U2369" i="34"/>
  <c r="V2369" i="34"/>
  <c r="W2369" i="34"/>
  <c r="X2369" i="34"/>
  <c r="Y2369" i="34"/>
  <c r="K2370" i="34"/>
  <c r="L2370" i="34"/>
  <c r="M2370" i="34"/>
  <c r="N2370" i="34"/>
  <c r="O2370" i="34"/>
  <c r="P2370" i="34"/>
  <c r="Q2370" i="34"/>
  <c r="R2370" i="34"/>
  <c r="S2370" i="34"/>
  <c r="T2370" i="34"/>
  <c r="U2370" i="34"/>
  <c r="V2370" i="34"/>
  <c r="W2370" i="34"/>
  <c r="X2370" i="34"/>
  <c r="Y2370" i="34"/>
  <c r="K2371" i="34"/>
  <c r="L2371" i="34"/>
  <c r="M2371" i="34"/>
  <c r="N2371" i="34"/>
  <c r="O2371" i="34"/>
  <c r="P2371" i="34"/>
  <c r="Q2371" i="34"/>
  <c r="R2371" i="34"/>
  <c r="S2371" i="34"/>
  <c r="T2371" i="34"/>
  <c r="U2371" i="34"/>
  <c r="V2371" i="34"/>
  <c r="W2371" i="34"/>
  <c r="X2371" i="34"/>
  <c r="Y2371" i="34"/>
  <c r="K2372" i="34"/>
  <c r="L2372" i="34"/>
  <c r="M2372" i="34"/>
  <c r="N2372" i="34"/>
  <c r="O2372" i="34"/>
  <c r="P2372" i="34"/>
  <c r="Q2372" i="34"/>
  <c r="R2372" i="34"/>
  <c r="S2372" i="34"/>
  <c r="T2372" i="34"/>
  <c r="U2372" i="34"/>
  <c r="V2372" i="34"/>
  <c r="W2372" i="34"/>
  <c r="X2372" i="34"/>
  <c r="Y2372" i="34"/>
  <c r="K2373" i="34"/>
  <c r="L2373" i="34"/>
  <c r="M2373" i="34"/>
  <c r="N2373" i="34"/>
  <c r="O2373" i="34"/>
  <c r="P2373" i="34"/>
  <c r="Q2373" i="34"/>
  <c r="R2373" i="34"/>
  <c r="S2373" i="34"/>
  <c r="T2373" i="34"/>
  <c r="U2373" i="34"/>
  <c r="V2373" i="34"/>
  <c r="W2373" i="34"/>
  <c r="X2373" i="34"/>
  <c r="Y2373" i="34"/>
  <c r="K2374" i="34"/>
  <c r="L2374" i="34"/>
  <c r="M2374" i="34"/>
  <c r="N2374" i="34"/>
  <c r="O2374" i="34"/>
  <c r="P2374" i="34"/>
  <c r="Q2374" i="34"/>
  <c r="R2374" i="34"/>
  <c r="S2374" i="34"/>
  <c r="T2374" i="34"/>
  <c r="U2374" i="34"/>
  <c r="V2374" i="34"/>
  <c r="W2374" i="34"/>
  <c r="X2374" i="34"/>
  <c r="Y2374" i="34"/>
  <c r="K2375" i="34"/>
  <c r="L2375" i="34"/>
  <c r="M2375" i="34"/>
  <c r="N2375" i="34"/>
  <c r="O2375" i="34"/>
  <c r="P2375" i="34"/>
  <c r="Q2375" i="34"/>
  <c r="R2375" i="34"/>
  <c r="S2375" i="34"/>
  <c r="T2375" i="34"/>
  <c r="U2375" i="34"/>
  <c r="V2375" i="34"/>
  <c r="W2375" i="34"/>
  <c r="X2375" i="34"/>
  <c r="Y2375" i="34"/>
  <c r="K2376" i="34"/>
  <c r="L2376" i="34"/>
  <c r="M2376" i="34"/>
  <c r="N2376" i="34"/>
  <c r="O2376" i="34"/>
  <c r="P2376" i="34"/>
  <c r="Q2376" i="34"/>
  <c r="R2376" i="34"/>
  <c r="S2376" i="34"/>
  <c r="T2376" i="34"/>
  <c r="U2376" i="34"/>
  <c r="V2376" i="34"/>
  <c r="W2376" i="34"/>
  <c r="X2376" i="34"/>
  <c r="Y2376" i="34"/>
  <c r="K2377" i="34"/>
  <c r="L2377" i="34"/>
  <c r="M2377" i="34"/>
  <c r="N2377" i="34"/>
  <c r="O2377" i="34"/>
  <c r="P2377" i="34"/>
  <c r="Q2377" i="34"/>
  <c r="R2377" i="34"/>
  <c r="S2377" i="34"/>
  <c r="T2377" i="34"/>
  <c r="U2377" i="34"/>
  <c r="V2377" i="34"/>
  <c r="W2377" i="34"/>
  <c r="X2377" i="34"/>
  <c r="Y2377" i="34"/>
  <c r="K2378" i="34"/>
  <c r="L2378" i="34"/>
  <c r="M2378" i="34"/>
  <c r="N2378" i="34"/>
  <c r="O2378" i="34"/>
  <c r="P2378" i="34"/>
  <c r="Q2378" i="34"/>
  <c r="R2378" i="34"/>
  <c r="S2378" i="34"/>
  <c r="T2378" i="34"/>
  <c r="U2378" i="34"/>
  <c r="V2378" i="34"/>
  <c r="W2378" i="34"/>
  <c r="X2378" i="34"/>
  <c r="Y2378" i="34"/>
  <c r="K2379" i="34"/>
  <c r="L2379" i="34"/>
  <c r="M2379" i="34"/>
  <c r="N2379" i="34"/>
  <c r="O2379" i="34"/>
  <c r="P2379" i="34"/>
  <c r="Q2379" i="34"/>
  <c r="R2379" i="34"/>
  <c r="S2379" i="34"/>
  <c r="T2379" i="34"/>
  <c r="U2379" i="34"/>
  <c r="V2379" i="34"/>
  <c r="W2379" i="34"/>
  <c r="X2379" i="34"/>
  <c r="Y2379" i="34"/>
  <c r="K2380" i="34"/>
  <c r="L2380" i="34"/>
  <c r="M2380" i="34"/>
  <c r="N2380" i="34"/>
  <c r="O2380" i="34"/>
  <c r="P2380" i="34"/>
  <c r="Q2380" i="34"/>
  <c r="R2380" i="34"/>
  <c r="S2380" i="34"/>
  <c r="T2380" i="34"/>
  <c r="U2380" i="34"/>
  <c r="V2380" i="34"/>
  <c r="W2380" i="34"/>
  <c r="X2380" i="34"/>
  <c r="Y2380" i="34"/>
  <c r="K2381" i="34"/>
  <c r="L2381" i="34"/>
  <c r="M2381" i="34"/>
  <c r="N2381" i="34"/>
  <c r="O2381" i="34"/>
  <c r="P2381" i="34"/>
  <c r="Q2381" i="34"/>
  <c r="R2381" i="34"/>
  <c r="S2381" i="34"/>
  <c r="T2381" i="34"/>
  <c r="U2381" i="34"/>
  <c r="V2381" i="34"/>
  <c r="W2381" i="34"/>
  <c r="X2381" i="34"/>
  <c r="Y2381" i="34"/>
  <c r="K2382" i="34"/>
  <c r="L2382" i="34"/>
  <c r="M2382" i="34"/>
  <c r="N2382" i="34"/>
  <c r="O2382" i="34"/>
  <c r="P2382" i="34"/>
  <c r="Q2382" i="34"/>
  <c r="R2382" i="34"/>
  <c r="S2382" i="34"/>
  <c r="T2382" i="34"/>
  <c r="U2382" i="34"/>
  <c r="V2382" i="34"/>
  <c r="W2382" i="34"/>
  <c r="X2382" i="34"/>
  <c r="Y2382" i="34"/>
  <c r="K2383" i="34"/>
  <c r="L2383" i="34"/>
  <c r="M2383" i="34"/>
  <c r="N2383" i="34"/>
  <c r="O2383" i="34"/>
  <c r="P2383" i="34"/>
  <c r="Q2383" i="34"/>
  <c r="R2383" i="34"/>
  <c r="S2383" i="34"/>
  <c r="T2383" i="34"/>
  <c r="U2383" i="34"/>
  <c r="V2383" i="34"/>
  <c r="W2383" i="34"/>
  <c r="X2383" i="34"/>
  <c r="Y2383" i="34"/>
  <c r="K2384" i="34"/>
  <c r="L2384" i="34"/>
  <c r="M2384" i="34"/>
  <c r="N2384" i="34"/>
  <c r="O2384" i="34"/>
  <c r="P2384" i="34"/>
  <c r="Q2384" i="34"/>
  <c r="R2384" i="34"/>
  <c r="S2384" i="34"/>
  <c r="T2384" i="34"/>
  <c r="U2384" i="34"/>
  <c r="V2384" i="34"/>
  <c r="W2384" i="34"/>
  <c r="X2384" i="34"/>
  <c r="Y2384" i="34"/>
  <c r="K2385" i="34"/>
  <c r="L2385" i="34"/>
  <c r="M2385" i="34"/>
  <c r="N2385" i="34"/>
  <c r="O2385" i="34"/>
  <c r="P2385" i="34"/>
  <c r="Q2385" i="34"/>
  <c r="R2385" i="34"/>
  <c r="S2385" i="34"/>
  <c r="T2385" i="34"/>
  <c r="U2385" i="34"/>
  <c r="V2385" i="34"/>
  <c r="W2385" i="34"/>
  <c r="X2385" i="34"/>
  <c r="Y2385" i="34"/>
  <c r="K2386" i="34"/>
  <c r="L2386" i="34"/>
  <c r="M2386" i="34"/>
  <c r="N2386" i="34"/>
  <c r="O2386" i="34"/>
  <c r="P2386" i="34"/>
  <c r="Q2386" i="34"/>
  <c r="R2386" i="34"/>
  <c r="S2386" i="34"/>
  <c r="T2386" i="34"/>
  <c r="U2386" i="34"/>
  <c r="V2386" i="34"/>
  <c r="W2386" i="34"/>
  <c r="X2386" i="34"/>
  <c r="Y2386" i="34"/>
  <c r="K2387" i="34"/>
  <c r="L2387" i="34"/>
  <c r="M2387" i="34"/>
  <c r="N2387" i="34"/>
  <c r="O2387" i="34"/>
  <c r="P2387" i="34"/>
  <c r="Q2387" i="34"/>
  <c r="R2387" i="34"/>
  <c r="S2387" i="34"/>
  <c r="T2387" i="34"/>
  <c r="U2387" i="34"/>
  <c r="V2387" i="34"/>
  <c r="W2387" i="34"/>
  <c r="X2387" i="34"/>
  <c r="Y2387" i="34"/>
  <c r="K2388" i="34"/>
  <c r="L2388" i="34"/>
  <c r="M2388" i="34"/>
  <c r="N2388" i="34"/>
  <c r="O2388" i="34"/>
  <c r="P2388" i="34"/>
  <c r="Q2388" i="34"/>
  <c r="R2388" i="34"/>
  <c r="S2388" i="34"/>
  <c r="T2388" i="34"/>
  <c r="U2388" i="34"/>
  <c r="V2388" i="34"/>
  <c r="W2388" i="34"/>
  <c r="X2388" i="34"/>
  <c r="Y2388" i="34"/>
  <c r="K2389" i="34"/>
  <c r="L2389" i="34"/>
  <c r="M2389" i="34"/>
  <c r="N2389" i="34"/>
  <c r="O2389" i="34"/>
  <c r="P2389" i="34"/>
  <c r="Q2389" i="34"/>
  <c r="R2389" i="34"/>
  <c r="S2389" i="34"/>
  <c r="T2389" i="34"/>
  <c r="U2389" i="34"/>
  <c r="V2389" i="34"/>
  <c r="W2389" i="34"/>
  <c r="X2389" i="34"/>
  <c r="Y2389" i="34"/>
  <c r="K2390" i="34"/>
  <c r="L2390" i="34"/>
  <c r="M2390" i="34"/>
  <c r="N2390" i="34"/>
  <c r="O2390" i="34"/>
  <c r="P2390" i="34"/>
  <c r="Q2390" i="34"/>
  <c r="R2390" i="34"/>
  <c r="S2390" i="34"/>
  <c r="T2390" i="34"/>
  <c r="U2390" i="34"/>
  <c r="V2390" i="34"/>
  <c r="W2390" i="34"/>
  <c r="X2390" i="34"/>
  <c r="Y2390" i="34"/>
  <c r="K2391" i="34"/>
  <c r="L2391" i="34"/>
  <c r="M2391" i="34"/>
  <c r="N2391" i="34"/>
  <c r="O2391" i="34"/>
  <c r="P2391" i="34"/>
  <c r="Q2391" i="34"/>
  <c r="R2391" i="34"/>
  <c r="S2391" i="34"/>
  <c r="T2391" i="34"/>
  <c r="U2391" i="34"/>
  <c r="V2391" i="34"/>
  <c r="W2391" i="34"/>
  <c r="X2391" i="34"/>
  <c r="Y2391" i="34"/>
  <c r="K2392" i="34"/>
  <c r="L2392" i="34"/>
  <c r="M2392" i="34"/>
  <c r="N2392" i="34"/>
  <c r="O2392" i="34"/>
  <c r="P2392" i="34"/>
  <c r="Q2392" i="34"/>
  <c r="R2392" i="34"/>
  <c r="S2392" i="34"/>
  <c r="T2392" i="34"/>
  <c r="U2392" i="34"/>
  <c r="V2392" i="34"/>
  <c r="W2392" i="34"/>
  <c r="X2392" i="34"/>
  <c r="Y2392" i="34"/>
  <c r="K2393" i="34"/>
  <c r="L2393" i="34"/>
  <c r="M2393" i="34"/>
  <c r="N2393" i="34"/>
  <c r="O2393" i="34"/>
  <c r="P2393" i="34"/>
  <c r="Q2393" i="34"/>
  <c r="R2393" i="34"/>
  <c r="S2393" i="34"/>
  <c r="T2393" i="34"/>
  <c r="U2393" i="34"/>
  <c r="V2393" i="34"/>
  <c r="W2393" i="34"/>
  <c r="X2393" i="34"/>
  <c r="Y2393" i="34"/>
  <c r="K2394" i="34"/>
  <c r="L2394" i="34"/>
  <c r="M2394" i="34"/>
  <c r="N2394" i="34"/>
  <c r="O2394" i="34"/>
  <c r="P2394" i="34"/>
  <c r="Q2394" i="34"/>
  <c r="R2394" i="34"/>
  <c r="S2394" i="34"/>
  <c r="T2394" i="34"/>
  <c r="U2394" i="34"/>
  <c r="V2394" i="34"/>
  <c r="W2394" i="34"/>
  <c r="X2394" i="34"/>
  <c r="Y2394" i="34"/>
  <c r="K2395" i="34"/>
  <c r="L2395" i="34"/>
  <c r="M2395" i="34"/>
  <c r="N2395" i="34"/>
  <c r="O2395" i="34"/>
  <c r="P2395" i="34"/>
  <c r="Q2395" i="34"/>
  <c r="R2395" i="34"/>
  <c r="S2395" i="34"/>
  <c r="T2395" i="34"/>
  <c r="U2395" i="34"/>
  <c r="V2395" i="34"/>
  <c r="W2395" i="34"/>
  <c r="X2395" i="34"/>
  <c r="Y2395" i="34"/>
  <c r="K2396" i="34"/>
  <c r="L2396" i="34"/>
  <c r="M2396" i="34"/>
  <c r="N2396" i="34"/>
  <c r="O2396" i="34"/>
  <c r="P2396" i="34"/>
  <c r="Q2396" i="34"/>
  <c r="R2396" i="34"/>
  <c r="S2396" i="34"/>
  <c r="T2396" i="34"/>
  <c r="U2396" i="34"/>
  <c r="V2396" i="34"/>
  <c r="W2396" i="34"/>
  <c r="X2396" i="34"/>
  <c r="Y2396" i="34"/>
  <c r="K2397" i="34"/>
  <c r="L2397" i="34"/>
  <c r="M2397" i="34"/>
  <c r="N2397" i="34"/>
  <c r="O2397" i="34"/>
  <c r="P2397" i="34"/>
  <c r="Q2397" i="34"/>
  <c r="R2397" i="34"/>
  <c r="S2397" i="34"/>
  <c r="T2397" i="34"/>
  <c r="U2397" i="34"/>
  <c r="V2397" i="34"/>
  <c r="W2397" i="34"/>
  <c r="X2397" i="34"/>
  <c r="Y2397" i="34"/>
  <c r="K2398" i="34"/>
  <c r="L2398" i="34"/>
  <c r="M2398" i="34"/>
  <c r="N2398" i="34"/>
  <c r="O2398" i="34"/>
  <c r="P2398" i="34"/>
  <c r="Q2398" i="34"/>
  <c r="R2398" i="34"/>
  <c r="S2398" i="34"/>
  <c r="T2398" i="34"/>
  <c r="U2398" i="34"/>
  <c r="V2398" i="34"/>
  <c r="W2398" i="34"/>
  <c r="X2398" i="34"/>
  <c r="Y2398" i="34"/>
  <c r="K2399" i="34"/>
  <c r="L2399" i="34"/>
  <c r="M2399" i="34"/>
  <c r="N2399" i="34"/>
  <c r="O2399" i="34"/>
  <c r="P2399" i="34"/>
  <c r="Q2399" i="34"/>
  <c r="R2399" i="34"/>
  <c r="S2399" i="34"/>
  <c r="T2399" i="34"/>
  <c r="U2399" i="34"/>
  <c r="V2399" i="34"/>
  <c r="W2399" i="34"/>
  <c r="X2399" i="34"/>
  <c r="Y2399" i="34"/>
  <c r="K2400" i="34"/>
  <c r="L2400" i="34"/>
  <c r="M2400" i="34"/>
  <c r="N2400" i="34"/>
  <c r="O2400" i="34"/>
  <c r="P2400" i="34"/>
  <c r="Q2400" i="34"/>
  <c r="R2400" i="34"/>
  <c r="S2400" i="34"/>
  <c r="T2400" i="34"/>
  <c r="U2400" i="34"/>
  <c r="V2400" i="34"/>
  <c r="W2400" i="34"/>
  <c r="X2400" i="34"/>
  <c r="Y2400" i="34"/>
  <c r="K2401" i="34"/>
  <c r="L2401" i="34"/>
  <c r="M2401" i="34"/>
  <c r="N2401" i="34"/>
  <c r="O2401" i="34"/>
  <c r="P2401" i="34"/>
  <c r="Q2401" i="34"/>
  <c r="R2401" i="34"/>
  <c r="S2401" i="34"/>
  <c r="T2401" i="34"/>
  <c r="U2401" i="34"/>
  <c r="V2401" i="34"/>
  <c r="W2401" i="34"/>
  <c r="X2401" i="34"/>
  <c r="Y2401" i="34"/>
  <c r="K2402" i="34"/>
  <c r="L2402" i="34"/>
  <c r="M2402" i="34"/>
  <c r="N2402" i="34"/>
  <c r="O2402" i="34"/>
  <c r="P2402" i="34"/>
  <c r="Q2402" i="34"/>
  <c r="R2402" i="34"/>
  <c r="S2402" i="34"/>
  <c r="T2402" i="34"/>
  <c r="U2402" i="34"/>
  <c r="V2402" i="34"/>
  <c r="W2402" i="34"/>
  <c r="X2402" i="34"/>
  <c r="Y2402" i="34"/>
  <c r="K2403" i="34"/>
  <c r="L2403" i="34"/>
  <c r="M2403" i="34"/>
  <c r="N2403" i="34"/>
  <c r="O2403" i="34"/>
  <c r="P2403" i="34"/>
  <c r="Q2403" i="34"/>
  <c r="R2403" i="34"/>
  <c r="S2403" i="34"/>
  <c r="T2403" i="34"/>
  <c r="U2403" i="34"/>
  <c r="V2403" i="34"/>
  <c r="W2403" i="34"/>
  <c r="X2403" i="34"/>
  <c r="Y2403" i="34"/>
  <c r="K2404" i="34"/>
  <c r="L2404" i="34"/>
  <c r="M2404" i="34"/>
  <c r="N2404" i="34"/>
  <c r="O2404" i="34"/>
  <c r="P2404" i="34"/>
  <c r="Q2404" i="34"/>
  <c r="R2404" i="34"/>
  <c r="S2404" i="34"/>
  <c r="T2404" i="34"/>
  <c r="U2404" i="34"/>
  <c r="V2404" i="34"/>
  <c r="W2404" i="34"/>
  <c r="X2404" i="34"/>
  <c r="Y2404" i="34"/>
  <c r="K2405" i="34"/>
  <c r="L2405" i="34"/>
  <c r="M2405" i="34"/>
  <c r="N2405" i="34"/>
  <c r="O2405" i="34"/>
  <c r="P2405" i="34"/>
  <c r="Q2405" i="34"/>
  <c r="R2405" i="34"/>
  <c r="S2405" i="34"/>
  <c r="T2405" i="34"/>
  <c r="U2405" i="34"/>
  <c r="V2405" i="34"/>
  <c r="W2405" i="34"/>
  <c r="X2405" i="34"/>
  <c r="Y2405" i="34"/>
  <c r="K2406" i="34"/>
  <c r="L2406" i="34"/>
  <c r="M2406" i="34"/>
  <c r="N2406" i="34"/>
  <c r="O2406" i="34"/>
  <c r="P2406" i="34"/>
  <c r="Q2406" i="34"/>
  <c r="R2406" i="34"/>
  <c r="S2406" i="34"/>
  <c r="T2406" i="34"/>
  <c r="U2406" i="34"/>
  <c r="V2406" i="34"/>
  <c r="W2406" i="34"/>
  <c r="X2406" i="34"/>
  <c r="Y2406" i="34"/>
  <c r="K2407" i="34"/>
  <c r="L2407" i="34"/>
  <c r="M2407" i="34"/>
  <c r="N2407" i="34"/>
  <c r="O2407" i="34"/>
  <c r="P2407" i="34"/>
  <c r="Q2407" i="34"/>
  <c r="R2407" i="34"/>
  <c r="S2407" i="34"/>
  <c r="T2407" i="34"/>
  <c r="U2407" i="34"/>
  <c r="V2407" i="34"/>
  <c r="W2407" i="34"/>
  <c r="X2407" i="34"/>
  <c r="Y2407" i="34"/>
  <c r="K2408" i="34"/>
  <c r="L2408" i="34"/>
  <c r="M2408" i="34"/>
  <c r="N2408" i="34"/>
  <c r="O2408" i="34"/>
  <c r="P2408" i="34"/>
  <c r="Q2408" i="34"/>
  <c r="R2408" i="34"/>
  <c r="S2408" i="34"/>
  <c r="T2408" i="34"/>
  <c r="U2408" i="34"/>
  <c r="V2408" i="34"/>
  <c r="W2408" i="34"/>
  <c r="X2408" i="34"/>
  <c r="Y2408" i="34"/>
  <c r="K2409" i="34"/>
  <c r="L2409" i="34"/>
  <c r="M2409" i="34"/>
  <c r="N2409" i="34"/>
  <c r="O2409" i="34"/>
  <c r="P2409" i="34"/>
  <c r="Q2409" i="34"/>
  <c r="R2409" i="34"/>
  <c r="S2409" i="34"/>
  <c r="T2409" i="34"/>
  <c r="U2409" i="34"/>
  <c r="V2409" i="34"/>
  <c r="W2409" i="34"/>
  <c r="X2409" i="34"/>
  <c r="Y2409" i="34"/>
  <c r="K2410" i="34"/>
  <c r="L2410" i="34"/>
  <c r="M2410" i="34"/>
  <c r="N2410" i="34"/>
  <c r="O2410" i="34"/>
  <c r="P2410" i="34"/>
  <c r="Q2410" i="34"/>
  <c r="R2410" i="34"/>
  <c r="S2410" i="34"/>
  <c r="T2410" i="34"/>
  <c r="U2410" i="34"/>
  <c r="V2410" i="34"/>
  <c r="W2410" i="34"/>
  <c r="X2410" i="34"/>
  <c r="Y2410" i="34"/>
  <c r="K2411" i="34"/>
  <c r="L2411" i="34"/>
  <c r="M2411" i="34"/>
  <c r="N2411" i="34"/>
  <c r="O2411" i="34"/>
  <c r="P2411" i="34"/>
  <c r="Q2411" i="34"/>
  <c r="R2411" i="34"/>
  <c r="S2411" i="34"/>
  <c r="T2411" i="34"/>
  <c r="U2411" i="34"/>
  <c r="V2411" i="34"/>
  <c r="W2411" i="34"/>
  <c r="X2411" i="34"/>
  <c r="Y2411" i="34"/>
  <c r="K2412" i="34"/>
  <c r="L2412" i="34"/>
  <c r="M2412" i="34"/>
  <c r="N2412" i="34"/>
  <c r="O2412" i="34"/>
  <c r="P2412" i="34"/>
  <c r="Q2412" i="34"/>
  <c r="R2412" i="34"/>
  <c r="S2412" i="34"/>
  <c r="T2412" i="34"/>
  <c r="U2412" i="34"/>
  <c r="V2412" i="34"/>
  <c r="W2412" i="34"/>
  <c r="X2412" i="34"/>
  <c r="Y2412" i="34"/>
  <c r="K2413" i="34"/>
  <c r="L2413" i="34"/>
  <c r="M2413" i="34"/>
  <c r="N2413" i="34"/>
  <c r="O2413" i="34"/>
  <c r="P2413" i="34"/>
  <c r="Q2413" i="34"/>
  <c r="R2413" i="34"/>
  <c r="S2413" i="34"/>
  <c r="T2413" i="34"/>
  <c r="U2413" i="34"/>
  <c r="V2413" i="34"/>
  <c r="W2413" i="34"/>
  <c r="X2413" i="34"/>
  <c r="Y2413" i="34"/>
  <c r="K2414" i="34"/>
  <c r="L2414" i="34"/>
  <c r="M2414" i="34"/>
  <c r="N2414" i="34"/>
  <c r="O2414" i="34"/>
  <c r="P2414" i="34"/>
  <c r="Q2414" i="34"/>
  <c r="R2414" i="34"/>
  <c r="S2414" i="34"/>
  <c r="T2414" i="34"/>
  <c r="U2414" i="34"/>
  <c r="V2414" i="34"/>
  <c r="W2414" i="34"/>
  <c r="X2414" i="34"/>
  <c r="Y2414" i="34"/>
  <c r="K2415" i="34"/>
  <c r="L2415" i="34"/>
  <c r="M2415" i="34"/>
  <c r="N2415" i="34"/>
  <c r="O2415" i="34"/>
  <c r="P2415" i="34"/>
  <c r="Q2415" i="34"/>
  <c r="R2415" i="34"/>
  <c r="S2415" i="34"/>
  <c r="T2415" i="34"/>
  <c r="U2415" i="34"/>
  <c r="V2415" i="34"/>
  <c r="W2415" i="34"/>
  <c r="X2415" i="34"/>
  <c r="Y2415" i="34"/>
  <c r="K2416" i="34"/>
  <c r="L2416" i="34"/>
  <c r="M2416" i="34"/>
  <c r="N2416" i="34"/>
  <c r="O2416" i="34"/>
  <c r="P2416" i="34"/>
  <c r="Q2416" i="34"/>
  <c r="R2416" i="34"/>
  <c r="S2416" i="34"/>
  <c r="T2416" i="34"/>
  <c r="U2416" i="34"/>
  <c r="V2416" i="34"/>
  <c r="W2416" i="34"/>
  <c r="X2416" i="34"/>
  <c r="Y2416" i="34"/>
  <c r="K2417" i="34"/>
  <c r="L2417" i="34"/>
  <c r="M2417" i="34"/>
  <c r="N2417" i="34"/>
  <c r="O2417" i="34"/>
  <c r="P2417" i="34"/>
  <c r="Q2417" i="34"/>
  <c r="R2417" i="34"/>
  <c r="S2417" i="34"/>
  <c r="T2417" i="34"/>
  <c r="U2417" i="34"/>
  <c r="V2417" i="34"/>
  <c r="W2417" i="34"/>
  <c r="X2417" i="34"/>
  <c r="Y2417" i="34"/>
  <c r="K2418" i="34"/>
  <c r="L2418" i="34"/>
  <c r="M2418" i="34"/>
  <c r="N2418" i="34"/>
  <c r="O2418" i="34"/>
  <c r="P2418" i="34"/>
  <c r="Q2418" i="34"/>
  <c r="R2418" i="34"/>
  <c r="S2418" i="34"/>
  <c r="T2418" i="34"/>
  <c r="U2418" i="34"/>
  <c r="V2418" i="34"/>
  <c r="W2418" i="34"/>
  <c r="X2418" i="34"/>
  <c r="Y2418" i="34"/>
  <c r="K2419" i="34"/>
  <c r="L2419" i="34"/>
  <c r="M2419" i="34"/>
  <c r="N2419" i="34"/>
  <c r="O2419" i="34"/>
  <c r="P2419" i="34"/>
  <c r="Q2419" i="34"/>
  <c r="R2419" i="34"/>
  <c r="S2419" i="34"/>
  <c r="T2419" i="34"/>
  <c r="U2419" i="34"/>
  <c r="V2419" i="34"/>
  <c r="W2419" i="34"/>
  <c r="X2419" i="34"/>
  <c r="Y2419" i="34"/>
  <c r="K2420" i="34"/>
  <c r="L2420" i="34"/>
  <c r="M2420" i="34"/>
  <c r="N2420" i="34"/>
  <c r="O2420" i="34"/>
  <c r="P2420" i="34"/>
  <c r="Q2420" i="34"/>
  <c r="R2420" i="34"/>
  <c r="S2420" i="34"/>
  <c r="T2420" i="34"/>
  <c r="U2420" i="34"/>
  <c r="V2420" i="34"/>
  <c r="W2420" i="34"/>
  <c r="X2420" i="34"/>
  <c r="Y2420" i="34"/>
  <c r="K2421" i="34"/>
  <c r="L2421" i="34"/>
  <c r="M2421" i="34"/>
  <c r="N2421" i="34"/>
  <c r="O2421" i="34"/>
  <c r="P2421" i="34"/>
  <c r="Q2421" i="34"/>
  <c r="R2421" i="34"/>
  <c r="S2421" i="34"/>
  <c r="T2421" i="34"/>
  <c r="U2421" i="34"/>
  <c r="V2421" i="34"/>
  <c r="W2421" i="34"/>
  <c r="X2421" i="34"/>
  <c r="Y2421" i="34"/>
  <c r="K2422" i="34"/>
  <c r="L2422" i="34"/>
  <c r="M2422" i="34"/>
  <c r="N2422" i="34"/>
  <c r="O2422" i="34"/>
  <c r="P2422" i="34"/>
  <c r="Q2422" i="34"/>
  <c r="R2422" i="34"/>
  <c r="S2422" i="34"/>
  <c r="T2422" i="34"/>
  <c r="U2422" i="34"/>
  <c r="V2422" i="34"/>
  <c r="W2422" i="34"/>
  <c r="X2422" i="34"/>
  <c r="Y2422" i="34"/>
  <c r="K2423" i="34"/>
  <c r="L2423" i="34"/>
  <c r="M2423" i="34"/>
  <c r="N2423" i="34"/>
  <c r="O2423" i="34"/>
  <c r="P2423" i="34"/>
  <c r="Q2423" i="34"/>
  <c r="R2423" i="34"/>
  <c r="S2423" i="34"/>
  <c r="T2423" i="34"/>
  <c r="U2423" i="34"/>
  <c r="V2423" i="34"/>
  <c r="W2423" i="34"/>
  <c r="X2423" i="34"/>
  <c r="Y2423" i="34"/>
  <c r="K2424" i="34"/>
  <c r="L2424" i="34"/>
  <c r="M2424" i="34"/>
  <c r="N2424" i="34"/>
  <c r="O2424" i="34"/>
  <c r="P2424" i="34"/>
  <c r="Q2424" i="34"/>
  <c r="R2424" i="34"/>
  <c r="S2424" i="34"/>
  <c r="T2424" i="34"/>
  <c r="U2424" i="34"/>
  <c r="V2424" i="34"/>
  <c r="W2424" i="34"/>
  <c r="X2424" i="34"/>
  <c r="Y2424" i="34"/>
  <c r="K2425" i="34"/>
  <c r="L2425" i="34"/>
  <c r="M2425" i="34"/>
  <c r="N2425" i="34"/>
  <c r="O2425" i="34"/>
  <c r="P2425" i="34"/>
  <c r="Q2425" i="34"/>
  <c r="R2425" i="34"/>
  <c r="S2425" i="34"/>
  <c r="T2425" i="34"/>
  <c r="U2425" i="34"/>
  <c r="V2425" i="34"/>
  <c r="W2425" i="34"/>
  <c r="X2425" i="34"/>
  <c r="Y2425" i="34"/>
  <c r="K2426" i="34"/>
  <c r="L2426" i="34"/>
  <c r="M2426" i="34"/>
  <c r="N2426" i="34"/>
  <c r="O2426" i="34"/>
  <c r="P2426" i="34"/>
  <c r="Q2426" i="34"/>
  <c r="R2426" i="34"/>
  <c r="S2426" i="34"/>
  <c r="T2426" i="34"/>
  <c r="U2426" i="34"/>
  <c r="V2426" i="34"/>
  <c r="W2426" i="34"/>
  <c r="X2426" i="34"/>
  <c r="Y2426" i="34"/>
  <c r="K2427" i="34"/>
  <c r="L2427" i="34"/>
  <c r="M2427" i="34"/>
  <c r="N2427" i="34"/>
  <c r="O2427" i="34"/>
  <c r="P2427" i="34"/>
  <c r="Q2427" i="34"/>
  <c r="R2427" i="34"/>
  <c r="S2427" i="34"/>
  <c r="T2427" i="34"/>
  <c r="U2427" i="34"/>
  <c r="V2427" i="34"/>
  <c r="W2427" i="34"/>
  <c r="X2427" i="34"/>
  <c r="Y2427" i="34"/>
  <c r="K2428" i="34"/>
  <c r="L2428" i="34"/>
  <c r="M2428" i="34"/>
  <c r="N2428" i="34"/>
  <c r="O2428" i="34"/>
  <c r="P2428" i="34"/>
  <c r="Q2428" i="34"/>
  <c r="R2428" i="34"/>
  <c r="S2428" i="34"/>
  <c r="T2428" i="34"/>
  <c r="U2428" i="34"/>
  <c r="V2428" i="34"/>
  <c r="W2428" i="34"/>
  <c r="X2428" i="34"/>
  <c r="Y2428" i="34"/>
  <c r="K2429" i="34"/>
  <c r="L2429" i="34"/>
  <c r="M2429" i="34"/>
  <c r="N2429" i="34"/>
  <c r="O2429" i="34"/>
  <c r="P2429" i="34"/>
  <c r="Q2429" i="34"/>
  <c r="R2429" i="34"/>
  <c r="S2429" i="34"/>
  <c r="T2429" i="34"/>
  <c r="U2429" i="34"/>
  <c r="V2429" i="34"/>
  <c r="W2429" i="34"/>
  <c r="X2429" i="34"/>
  <c r="Y2429" i="34"/>
  <c r="K2430" i="34"/>
  <c r="L2430" i="34"/>
  <c r="M2430" i="34"/>
  <c r="N2430" i="34"/>
  <c r="O2430" i="34"/>
  <c r="P2430" i="34"/>
  <c r="Q2430" i="34"/>
  <c r="R2430" i="34"/>
  <c r="S2430" i="34"/>
  <c r="T2430" i="34"/>
  <c r="U2430" i="34"/>
  <c r="V2430" i="34"/>
  <c r="W2430" i="34"/>
  <c r="X2430" i="34"/>
  <c r="Y2430" i="34"/>
  <c r="K2431" i="34"/>
  <c r="L2431" i="34"/>
  <c r="M2431" i="34"/>
  <c r="N2431" i="34"/>
  <c r="O2431" i="34"/>
  <c r="P2431" i="34"/>
  <c r="Q2431" i="34"/>
  <c r="R2431" i="34"/>
  <c r="S2431" i="34"/>
  <c r="T2431" i="34"/>
  <c r="U2431" i="34"/>
  <c r="V2431" i="34"/>
  <c r="W2431" i="34"/>
  <c r="X2431" i="34"/>
  <c r="Y2431" i="34"/>
  <c r="K2432" i="34"/>
  <c r="L2432" i="34"/>
  <c r="M2432" i="34"/>
  <c r="N2432" i="34"/>
  <c r="O2432" i="34"/>
  <c r="P2432" i="34"/>
  <c r="Q2432" i="34"/>
  <c r="R2432" i="34"/>
  <c r="S2432" i="34"/>
  <c r="T2432" i="34"/>
  <c r="U2432" i="34"/>
  <c r="V2432" i="34"/>
  <c r="W2432" i="34"/>
  <c r="X2432" i="34"/>
  <c r="Y2432" i="34"/>
  <c r="K2433" i="34"/>
  <c r="L2433" i="34"/>
  <c r="M2433" i="34"/>
  <c r="N2433" i="34"/>
  <c r="O2433" i="34"/>
  <c r="P2433" i="34"/>
  <c r="Q2433" i="34"/>
  <c r="R2433" i="34"/>
  <c r="S2433" i="34"/>
  <c r="T2433" i="34"/>
  <c r="U2433" i="34"/>
  <c r="V2433" i="34"/>
  <c r="W2433" i="34"/>
  <c r="X2433" i="34"/>
  <c r="Y2433" i="34"/>
  <c r="K2434" i="34"/>
  <c r="L2434" i="34"/>
  <c r="M2434" i="34"/>
  <c r="N2434" i="34"/>
  <c r="O2434" i="34"/>
  <c r="P2434" i="34"/>
  <c r="Q2434" i="34"/>
  <c r="R2434" i="34"/>
  <c r="S2434" i="34"/>
  <c r="T2434" i="34"/>
  <c r="U2434" i="34"/>
  <c r="V2434" i="34"/>
  <c r="W2434" i="34"/>
  <c r="X2434" i="34"/>
  <c r="Y2434" i="34"/>
  <c r="K2435" i="34"/>
  <c r="L2435" i="34"/>
  <c r="M2435" i="34"/>
  <c r="N2435" i="34"/>
  <c r="O2435" i="34"/>
  <c r="P2435" i="34"/>
  <c r="Q2435" i="34"/>
  <c r="R2435" i="34"/>
  <c r="S2435" i="34"/>
  <c r="T2435" i="34"/>
  <c r="U2435" i="34"/>
  <c r="V2435" i="34"/>
  <c r="W2435" i="34"/>
  <c r="X2435" i="34"/>
  <c r="Y2435" i="34"/>
  <c r="K2436" i="34"/>
  <c r="L2436" i="34"/>
  <c r="M2436" i="34"/>
  <c r="N2436" i="34"/>
  <c r="O2436" i="34"/>
  <c r="P2436" i="34"/>
  <c r="Q2436" i="34"/>
  <c r="R2436" i="34"/>
  <c r="S2436" i="34"/>
  <c r="T2436" i="34"/>
  <c r="U2436" i="34"/>
  <c r="V2436" i="34"/>
  <c r="W2436" i="34"/>
  <c r="X2436" i="34"/>
  <c r="Y2436" i="34"/>
  <c r="K2437" i="34"/>
  <c r="L2437" i="34"/>
  <c r="M2437" i="34"/>
  <c r="N2437" i="34"/>
  <c r="O2437" i="34"/>
  <c r="P2437" i="34"/>
  <c r="Q2437" i="34"/>
  <c r="R2437" i="34"/>
  <c r="S2437" i="34"/>
  <c r="T2437" i="34"/>
  <c r="U2437" i="34"/>
  <c r="V2437" i="34"/>
  <c r="W2437" i="34"/>
  <c r="X2437" i="34"/>
  <c r="Y2437" i="34"/>
  <c r="K2438" i="34"/>
  <c r="L2438" i="34"/>
  <c r="M2438" i="34"/>
  <c r="N2438" i="34"/>
  <c r="O2438" i="34"/>
  <c r="P2438" i="34"/>
  <c r="Q2438" i="34"/>
  <c r="R2438" i="34"/>
  <c r="S2438" i="34"/>
  <c r="T2438" i="34"/>
  <c r="U2438" i="34"/>
  <c r="V2438" i="34"/>
  <c r="W2438" i="34"/>
  <c r="X2438" i="34"/>
  <c r="Y2438" i="34"/>
  <c r="K2439" i="34"/>
  <c r="L2439" i="34"/>
  <c r="M2439" i="34"/>
  <c r="N2439" i="34"/>
  <c r="O2439" i="34"/>
  <c r="P2439" i="34"/>
  <c r="Q2439" i="34"/>
  <c r="R2439" i="34"/>
  <c r="S2439" i="34"/>
  <c r="T2439" i="34"/>
  <c r="U2439" i="34"/>
  <c r="V2439" i="34"/>
  <c r="W2439" i="34"/>
  <c r="X2439" i="34"/>
  <c r="Y2439" i="34"/>
  <c r="K2440" i="34"/>
  <c r="L2440" i="34"/>
  <c r="M2440" i="34"/>
  <c r="N2440" i="34"/>
  <c r="O2440" i="34"/>
  <c r="P2440" i="34"/>
  <c r="Q2440" i="34"/>
  <c r="R2440" i="34"/>
  <c r="S2440" i="34"/>
  <c r="T2440" i="34"/>
  <c r="U2440" i="34"/>
  <c r="V2440" i="34"/>
  <c r="W2440" i="34"/>
  <c r="X2440" i="34"/>
  <c r="Y2440" i="34"/>
  <c r="K2441" i="34"/>
  <c r="L2441" i="34"/>
  <c r="M2441" i="34"/>
  <c r="N2441" i="34"/>
  <c r="O2441" i="34"/>
  <c r="P2441" i="34"/>
  <c r="Q2441" i="34"/>
  <c r="R2441" i="34"/>
  <c r="S2441" i="34"/>
  <c r="T2441" i="34"/>
  <c r="U2441" i="34"/>
  <c r="V2441" i="34"/>
  <c r="W2441" i="34"/>
  <c r="X2441" i="34"/>
  <c r="Y2441" i="34"/>
  <c r="K2442" i="34"/>
  <c r="L2442" i="34"/>
  <c r="M2442" i="34"/>
  <c r="N2442" i="34"/>
  <c r="O2442" i="34"/>
  <c r="P2442" i="34"/>
  <c r="Q2442" i="34"/>
  <c r="R2442" i="34"/>
  <c r="S2442" i="34"/>
  <c r="T2442" i="34"/>
  <c r="U2442" i="34"/>
  <c r="V2442" i="34"/>
  <c r="W2442" i="34"/>
  <c r="X2442" i="34"/>
  <c r="Y2442" i="34"/>
  <c r="K2443" i="34"/>
  <c r="L2443" i="34"/>
  <c r="M2443" i="34"/>
  <c r="N2443" i="34"/>
  <c r="O2443" i="34"/>
  <c r="P2443" i="34"/>
  <c r="Q2443" i="34"/>
  <c r="R2443" i="34"/>
  <c r="S2443" i="34"/>
  <c r="T2443" i="34"/>
  <c r="U2443" i="34"/>
  <c r="V2443" i="34"/>
  <c r="W2443" i="34"/>
  <c r="X2443" i="34"/>
  <c r="Y2443" i="34"/>
  <c r="K2444" i="34"/>
  <c r="L2444" i="34"/>
  <c r="M2444" i="34"/>
  <c r="N2444" i="34"/>
  <c r="O2444" i="34"/>
  <c r="P2444" i="34"/>
  <c r="Q2444" i="34"/>
  <c r="R2444" i="34"/>
  <c r="S2444" i="34"/>
  <c r="T2444" i="34"/>
  <c r="U2444" i="34"/>
  <c r="V2444" i="34"/>
  <c r="W2444" i="34"/>
  <c r="X2444" i="34"/>
  <c r="Y2444" i="34"/>
  <c r="K2445" i="34"/>
  <c r="L2445" i="34"/>
  <c r="M2445" i="34"/>
  <c r="N2445" i="34"/>
  <c r="O2445" i="34"/>
  <c r="P2445" i="34"/>
  <c r="Q2445" i="34"/>
  <c r="R2445" i="34"/>
  <c r="S2445" i="34"/>
  <c r="T2445" i="34"/>
  <c r="U2445" i="34"/>
  <c r="V2445" i="34"/>
  <c r="W2445" i="34"/>
  <c r="X2445" i="34"/>
  <c r="Y2445" i="34"/>
  <c r="K2446" i="34"/>
  <c r="L2446" i="34"/>
  <c r="M2446" i="34"/>
  <c r="N2446" i="34"/>
  <c r="O2446" i="34"/>
  <c r="P2446" i="34"/>
  <c r="Q2446" i="34"/>
  <c r="R2446" i="34"/>
  <c r="S2446" i="34"/>
  <c r="T2446" i="34"/>
  <c r="U2446" i="34"/>
  <c r="V2446" i="34"/>
  <c r="W2446" i="34"/>
  <c r="X2446" i="34"/>
  <c r="Y2446" i="34"/>
  <c r="K2447" i="34"/>
  <c r="L2447" i="34"/>
  <c r="M2447" i="34"/>
  <c r="N2447" i="34"/>
  <c r="O2447" i="34"/>
  <c r="P2447" i="34"/>
  <c r="Q2447" i="34"/>
  <c r="R2447" i="34"/>
  <c r="S2447" i="34"/>
  <c r="T2447" i="34"/>
  <c r="U2447" i="34"/>
  <c r="V2447" i="34"/>
  <c r="W2447" i="34"/>
  <c r="X2447" i="34"/>
  <c r="Y2447" i="34"/>
  <c r="K2448" i="34"/>
  <c r="L2448" i="34"/>
  <c r="M2448" i="34"/>
  <c r="N2448" i="34"/>
  <c r="O2448" i="34"/>
  <c r="P2448" i="34"/>
  <c r="Q2448" i="34"/>
  <c r="R2448" i="34"/>
  <c r="S2448" i="34"/>
  <c r="T2448" i="34"/>
  <c r="U2448" i="34"/>
  <c r="V2448" i="34"/>
  <c r="W2448" i="34"/>
  <c r="X2448" i="34"/>
  <c r="Y2448" i="34"/>
  <c r="K2449" i="34"/>
  <c r="L2449" i="34"/>
  <c r="M2449" i="34"/>
  <c r="N2449" i="34"/>
  <c r="O2449" i="34"/>
  <c r="P2449" i="34"/>
  <c r="Q2449" i="34"/>
  <c r="R2449" i="34"/>
  <c r="S2449" i="34"/>
  <c r="T2449" i="34"/>
  <c r="U2449" i="34"/>
  <c r="V2449" i="34"/>
  <c r="W2449" i="34"/>
  <c r="X2449" i="34"/>
  <c r="Y2449" i="34"/>
  <c r="K2450" i="34"/>
  <c r="L2450" i="34"/>
  <c r="M2450" i="34"/>
  <c r="N2450" i="34"/>
  <c r="O2450" i="34"/>
  <c r="P2450" i="34"/>
  <c r="Q2450" i="34"/>
  <c r="R2450" i="34"/>
  <c r="S2450" i="34"/>
  <c r="T2450" i="34"/>
  <c r="U2450" i="34"/>
  <c r="V2450" i="34"/>
  <c r="W2450" i="34"/>
  <c r="X2450" i="34"/>
  <c r="Y2450" i="34"/>
  <c r="K2451" i="34"/>
  <c r="L2451" i="34"/>
  <c r="M2451" i="34"/>
  <c r="N2451" i="34"/>
  <c r="O2451" i="34"/>
  <c r="P2451" i="34"/>
  <c r="Q2451" i="34"/>
  <c r="R2451" i="34"/>
  <c r="S2451" i="34"/>
  <c r="T2451" i="34"/>
  <c r="U2451" i="34"/>
  <c r="V2451" i="34"/>
  <c r="W2451" i="34"/>
  <c r="X2451" i="34"/>
  <c r="Y2451" i="34"/>
  <c r="K2452" i="34"/>
  <c r="L2452" i="34"/>
  <c r="M2452" i="34"/>
  <c r="N2452" i="34"/>
  <c r="O2452" i="34"/>
  <c r="P2452" i="34"/>
  <c r="Q2452" i="34"/>
  <c r="R2452" i="34"/>
  <c r="S2452" i="34"/>
  <c r="T2452" i="34"/>
  <c r="U2452" i="34"/>
  <c r="V2452" i="34"/>
  <c r="W2452" i="34"/>
  <c r="X2452" i="34"/>
  <c r="Y2452" i="34"/>
  <c r="K2453" i="34"/>
  <c r="L2453" i="34"/>
  <c r="M2453" i="34"/>
  <c r="N2453" i="34"/>
  <c r="O2453" i="34"/>
  <c r="P2453" i="34"/>
  <c r="Q2453" i="34"/>
  <c r="R2453" i="34"/>
  <c r="S2453" i="34"/>
  <c r="T2453" i="34"/>
  <c r="U2453" i="34"/>
  <c r="V2453" i="34"/>
  <c r="W2453" i="34"/>
  <c r="X2453" i="34"/>
  <c r="Y2453" i="34"/>
  <c r="K2454" i="34"/>
  <c r="L2454" i="34"/>
  <c r="M2454" i="34"/>
  <c r="N2454" i="34"/>
  <c r="O2454" i="34"/>
  <c r="P2454" i="34"/>
  <c r="Q2454" i="34"/>
  <c r="R2454" i="34"/>
  <c r="S2454" i="34"/>
  <c r="T2454" i="34"/>
  <c r="U2454" i="34"/>
  <c r="V2454" i="34"/>
  <c r="W2454" i="34"/>
  <c r="X2454" i="34"/>
  <c r="Y2454" i="34"/>
  <c r="K2455" i="34"/>
  <c r="L2455" i="34"/>
  <c r="M2455" i="34"/>
  <c r="N2455" i="34"/>
  <c r="O2455" i="34"/>
  <c r="P2455" i="34"/>
  <c r="Q2455" i="34"/>
  <c r="R2455" i="34"/>
  <c r="S2455" i="34"/>
  <c r="T2455" i="34"/>
  <c r="U2455" i="34"/>
  <c r="V2455" i="34"/>
  <c r="W2455" i="34"/>
  <c r="X2455" i="34"/>
  <c r="Y2455" i="34"/>
  <c r="K2456" i="34"/>
  <c r="L2456" i="34"/>
  <c r="M2456" i="34"/>
  <c r="N2456" i="34"/>
  <c r="O2456" i="34"/>
  <c r="P2456" i="34"/>
  <c r="Q2456" i="34"/>
  <c r="R2456" i="34"/>
  <c r="S2456" i="34"/>
  <c r="T2456" i="34"/>
  <c r="U2456" i="34"/>
  <c r="V2456" i="34"/>
  <c r="W2456" i="34"/>
  <c r="X2456" i="34"/>
  <c r="Y2456" i="34"/>
  <c r="K2457" i="34"/>
  <c r="L2457" i="34"/>
  <c r="M2457" i="34"/>
  <c r="N2457" i="34"/>
  <c r="O2457" i="34"/>
  <c r="P2457" i="34"/>
  <c r="Q2457" i="34"/>
  <c r="R2457" i="34"/>
  <c r="S2457" i="34"/>
  <c r="T2457" i="34"/>
  <c r="U2457" i="34"/>
  <c r="V2457" i="34"/>
  <c r="W2457" i="34"/>
  <c r="X2457" i="34"/>
  <c r="Y2457" i="34"/>
  <c r="K2458" i="34"/>
  <c r="L2458" i="34"/>
  <c r="M2458" i="34"/>
  <c r="N2458" i="34"/>
  <c r="O2458" i="34"/>
  <c r="P2458" i="34"/>
  <c r="Q2458" i="34"/>
  <c r="R2458" i="34"/>
  <c r="S2458" i="34"/>
  <c r="T2458" i="34"/>
  <c r="U2458" i="34"/>
  <c r="V2458" i="34"/>
  <c r="W2458" i="34"/>
  <c r="X2458" i="34"/>
  <c r="Y2458" i="34"/>
  <c r="K2459" i="34"/>
  <c r="L2459" i="34"/>
  <c r="M2459" i="34"/>
  <c r="N2459" i="34"/>
  <c r="O2459" i="34"/>
  <c r="P2459" i="34"/>
  <c r="Q2459" i="34"/>
  <c r="R2459" i="34"/>
  <c r="S2459" i="34"/>
  <c r="T2459" i="34"/>
  <c r="U2459" i="34"/>
  <c r="V2459" i="34"/>
  <c r="W2459" i="34"/>
  <c r="X2459" i="34"/>
  <c r="Y2459" i="34"/>
  <c r="K2460" i="34"/>
  <c r="L2460" i="34"/>
  <c r="M2460" i="34"/>
  <c r="N2460" i="34"/>
  <c r="O2460" i="34"/>
  <c r="P2460" i="34"/>
  <c r="Q2460" i="34"/>
  <c r="R2460" i="34"/>
  <c r="S2460" i="34"/>
  <c r="T2460" i="34"/>
  <c r="U2460" i="34"/>
  <c r="V2460" i="34"/>
  <c r="W2460" i="34"/>
  <c r="X2460" i="34"/>
  <c r="Y2460" i="34"/>
  <c r="K2461" i="34"/>
  <c r="L2461" i="34"/>
  <c r="M2461" i="34"/>
  <c r="N2461" i="34"/>
  <c r="O2461" i="34"/>
  <c r="P2461" i="34"/>
  <c r="Q2461" i="34"/>
  <c r="R2461" i="34"/>
  <c r="S2461" i="34"/>
  <c r="T2461" i="34"/>
  <c r="U2461" i="34"/>
  <c r="V2461" i="34"/>
  <c r="W2461" i="34"/>
  <c r="X2461" i="34"/>
  <c r="Y2461" i="34"/>
  <c r="K2462" i="34"/>
  <c r="L2462" i="34"/>
  <c r="M2462" i="34"/>
  <c r="N2462" i="34"/>
  <c r="O2462" i="34"/>
  <c r="P2462" i="34"/>
  <c r="Q2462" i="34"/>
  <c r="R2462" i="34"/>
  <c r="S2462" i="34"/>
  <c r="T2462" i="34"/>
  <c r="U2462" i="34"/>
  <c r="V2462" i="34"/>
  <c r="W2462" i="34"/>
  <c r="X2462" i="34"/>
  <c r="Y2462" i="34"/>
  <c r="K2463" i="34"/>
  <c r="L2463" i="34"/>
  <c r="M2463" i="34"/>
  <c r="N2463" i="34"/>
  <c r="O2463" i="34"/>
  <c r="P2463" i="34"/>
  <c r="Q2463" i="34"/>
  <c r="R2463" i="34"/>
  <c r="S2463" i="34"/>
  <c r="T2463" i="34"/>
  <c r="U2463" i="34"/>
  <c r="V2463" i="34"/>
  <c r="W2463" i="34"/>
  <c r="X2463" i="34"/>
  <c r="Y2463" i="34"/>
  <c r="K2464" i="34"/>
  <c r="L2464" i="34"/>
  <c r="M2464" i="34"/>
  <c r="N2464" i="34"/>
  <c r="O2464" i="34"/>
  <c r="P2464" i="34"/>
  <c r="Q2464" i="34"/>
  <c r="R2464" i="34"/>
  <c r="S2464" i="34"/>
  <c r="T2464" i="34"/>
  <c r="U2464" i="34"/>
  <c r="V2464" i="34"/>
  <c r="W2464" i="34"/>
  <c r="X2464" i="34"/>
  <c r="Y2464" i="34"/>
  <c r="K2465" i="34"/>
  <c r="L2465" i="34"/>
  <c r="M2465" i="34"/>
  <c r="N2465" i="34"/>
  <c r="O2465" i="34"/>
  <c r="P2465" i="34"/>
  <c r="Q2465" i="34"/>
  <c r="R2465" i="34"/>
  <c r="S2465" i="34"/>
  <c r="T2465" i="34"/>
  <c r="U2465" i="34"/>
  <c r="V2465" i="34"/>
  <c r="W2465" i="34"/>
  <c r="X2465" i="34"/>
  <c r="Y2465" i="34"/>
  <c r="K2466" i="34"/>
  <c r="L2466" i="34"/>
  <c r="M2466" i="34"/>
  <c r="N2466" i="34"/>
  <c r="O2466" i="34"/>
  <c r="P2466" i="34"/>
  <c r="Q2466" i="34"/>
  <c r="R2466" i="34"/>
  <c r="S2466" i="34"/>
  <c r="T2466" i="34"/>
  <c r="U2466" i="34"/>
  <c r="V2466" i="34"/>
  <c r="W2466" i="34"/>
  <c r="X2466" i="34"/>
  <c r="Y2466" i="34"/>
  <c r="K2467" i="34"/>
  <c r="L2467" i="34"/>
  <c r="M2467" i="34"/>
  <c r="N2467" i="34"/>
  <c r="O2467" i="34"/>
  <c r="P2467" i="34"/>
  <c r="Q2467" i="34"/>
  <c r="R2467" i="34"/>
  <c r="S2467" i="34"/>
  <c r="T2467" i="34"/>
  <c r="U2467" i="34"/>
  <c r="V2467" i="34"/>
  <c r="W2467" i="34"/>
  <c r="X2467" i="34"/>
  <c r="Y2467" i="34"/>
  <c r="K2468" i="34"/>
  <c r="L2468" i="34"/>
  <c r="M2468" i="34"/>
  <c r="N2468" i="34"/>
  <c r="O2468" i="34"/>
  <c r="P2468" i="34"/>
  <c r="Q2468" i="34"/>
  <c r="R2468" i="34"/>
  <c r="S2468" i="34"/>
  <c r="T2468" i="34"/>
  <c r="U2468" i="34"/>
  <c r="V2468" i="34"/>
  <c r="W2468" i="34"/>
  <c r="X2468" i="34"/>
  <c r="Y2468" i="34"/>
  <c r="K2469" i="34"/>
  <c r="L2469" i="34"/>
  <c r="M2469" i="34"/>
  <c r="N2469" i="34"/>
  <c r="O2469" i="34"/>
  <c r="P2469" i="34"/>
  <c r="Q2469" i="34"/>
  <c r="R2469" i="34"/>
  <c r="S2469" i="34"/>
  <c r="T2469" i="34"/>
  <c r="U2469" i="34"/>
  <c r="V2469" i="34"/>
  <c r="W2469" i="34"/>
  <c r="X2469" i="34"/>
  <c r="Y2469" i="34"/>
  <c r="K2470" i="34"/>
  <c r="L2470" i="34"/>
  <c r="M2470" i="34"/>
  <c r="N2470" i="34"/>
  <c r="O2470" i="34"/>
  <c r="P2470" i="34"/>
  <c r="Q2470" i="34"/>
  <c r="R2470" i="34"/>
  <c r="S2470" i="34"/>
  <c r="T2470" i="34"/>
  <c r="U2470" i="34"/>
  <c r="V2470" i="34"/>
  <c r="W2470" i="34"/>
  <c r="X2470" i="34"/>
  <c r="Y2470" i="34"/>
  <c r="K2471" i="34"/>
  <c r="L2471" i="34"/>
  <c r="M2471" i="34"/>
  <c r="N2471" i="34"/>
  <c r="O2471" i="34"/>
  <c r="P2471" i="34"/>
  <c r="Q2471" i="34"/>
  <c r="R2471" i="34"/>
  <c r="S2471" i="34"/>
  <c r="T2471" i="34"/>
  <c r="U2471" i="34"/>
  <c r="V2471" i="34"/>
  <c r="W2471" i="34"/>
  <c r="X2471" i="34"/>
  <c r="Y2471" i="34"/>
  <c r="K2472" i="34"/>
  <c r="L2472" i="34"/>
  <c r="M2472" i="34"/>
  <c r="N2472" i="34"/>
  <c r="O2472" i="34"/>
  <c r="P2472" i="34"/>
  <c r="Q2472" i="34"/>
  <c r="R2472" i="34"/>
  <c r="S2472" i="34"/>
  <c r="T2472" i="34"/>
  <c r="U2472" i="34"/>
  <c r="V2472" i="34"/>
  <c r="W2472" i="34"/>
  <c r="X2472" i="34"/>
  <c r="Y2472" i="34"/>
  <c r="K2473" i="34"/>
  <c r="L2473" i="34"/>
  <c r="M2473" i="34"/>
  <c r="N2473" i="34"/>
  <c r="O2473" i="34"/>
  <c r="P2473" i="34"/>
  <c r="Q2473" i="34"/>
  <c r="R2473" i="34"/>
  <c r="S2473" i="34"/>
  <c r="T2473" i="34"/>
  <c r="U2473" i="34"/>
  <c r="V2473" i="34"/>
  <c r="W2473" i="34"/>
  <c r="X2473" i="34"/>
  <c r="Y2473" i="34"/>
  <c r="K2474" i="34"/>
  <c r="L2474" i="34"/>
  <c r="M2474" i="34"/>
  <c r="N2474" i="34"/>
  <c r="O2474" i="34"/>
  <c r="P2474" i="34"/>
  <c r="Q2474" i="34"/>
  <c r="R2474" i="34"/>
  <c r="S2474" i="34"/>
  <c r="T2474" i="34"/>
  <c r="U2474" i="34"/>
  <c r="V2474" i="34"/>
  <c r="W2474" i="34"/>
  <c r="X2474" i="34"/>
  <c r="Y2474" i="34"/>
  <c r="K2475" i="34"/>
  <c r="L2475" i="34"/>
  <c r="M2475" i="34"/>
  <c r="N2475" i="34"/>
  <c r="O2475" i="34"/>
  <c r="P2475" i="34"/>
  <c r="Q2475" i="34"/>
  <c r="R2475" i="34"/>
  <c r="S2475" i="34"/>
  <c r="T2475" i="34"/>
  <c r="U2475" i="34"/>
  <c r="V2475" i="34"/>
  <c r="W2475" i="34"/>
  <c r="X2475" i="34"/>
  <c r="Y2475" i="34"/>
  <c r="K2476" i="34"/>
  <c r="L2476" i="34"/>
  <c r="M2476" i="34"/>
  <c r="N2476" i="34"/>
  <c r="O2476" i="34"/>
  <c r="P2476" i="34"/>
  <c r="Q2476" i="34"/>
  <c r="R2476" i="34"/>
  <c r="S2476" i="34"/>
  <c r="T2476" i="34"/>
  <c r="U2476" i="34"/>
  <c r="V2476" i="34"/>
  <c r="W2476" i="34"/>
  <c r="X2476" i="34"/>
  <c r="Y2476" i="34"/>
  <c r="K2477" i="34"/>
  <c r="L2477" i="34"/>
  <c r="M2477" i="34"/>
  <c r="N2477" i="34"/>
  <c r="O2477" i="34"/>
  <c r="P2477" i="34"/>
  <c r="Q2477" i="34"/>
  <c r="R2477" i="34"/>
  <c r="S2477" i="34"/>
  <c r="T2477" i="34"/>
  <c r="U2477" i="34"/>
  <c r="V2477" i="34"/>
  <c r="W2477" i="34"/>
  <c r="X2477" i="34"/>
  <c r="Y2477" i="34"/>
  <c r="K2478" i="34"/>
  <c r="L2478" i="34"/>
  <c r="M2478" i="34"/>
  <c r="N2478" i="34"/>
  <c r="O2478" i="34"/>
  <c r="P2478" i="34"/>
  <c r="Q2478" i="34"/>
  <c r="R2478" i="34"/>
  <c r="S2478" i="34"/>
  <c r="T2478" i="34"/>
  <c r="U2478" i="34"/>
  <c r="V2478" i="34"/>
  <c r="W2478" i="34"/>
  <c r="X2478" i="34"/>
  <c r="Y2478" i="34"/>
  <c r="K2479" i="34"/>
  <c r="L2479" i="34"/>
  <c r="M2479" i="34"/>
  <c r="N2479" i="34"/>
  <c r="O2479" i="34"/>
  <c r="P2479" i="34"/>
  <c r="Q2479" i="34"/>
  <c r="R2479" i="34"/>
  <c r="S2479" i="34"/>
  <c r="T2479" i="34"/>
  <c r="U2479" i="34"/>
  <c r="V2479" i="34"/>
  <c r="W2479" i="34"/>
  <c r="X2479" i="34"/>
  <c r="Y2479" i="34"/>
  <c r="K2480" i="34"/>
  <c r="L2480" i="34"/>
  <c r="M2480" i="34"/>
  <c r="N2480" i="34"/>
  <c r="O2480" i="34"/>
  <c r="P2480" i="34"/>
  <c r="Q2480" i="34"/>
  <c r="R2480" i="34"/>
  <c r="S2480" i="34"/>
  <c r="T2480" i="34"/>
  <c r="U2480" i="34"/>
  <c r="V2480" i="34"/>
  <c r="W2480" i="34"/>
  <c r="X2480" i="34"/>
  <c r="Y2480" i="34"/>
  <c r="K2481" i="34"/>
  <c r="L2481" i="34"/>
  <c r="M2481" i="34"/>
  <c r="N2481" i="34"/>
  <c r="O2481" i="34"/>
  <c r="P2481" i="34"/>
  <c r="Q2481" i="34"/>
  <c r="R2481" i="34"/>
  <c r="S2481" i="34"/>
  <c r="T2481" i="34"/>
  <c r="U2481" i="34"/>
  <c r="V2481" i="34"/>
  <c r="W2481" i="34"/>
  <c r="X2481" i="34"/>
  <c r="Y2481" i="34"/>
  <c r="K2482" i="34"/>
  <c r="L2482" i="34"/>
  <c r="M2482" i="34"/>
  <c r="N2482" i="34"/>
  <c r="O2482" i="34"/>
  <c r="P2482" i="34"/>
  <c r="Q2482" i="34"/>
  <c r="R2482" i="34"/>
  <c r="S2482" i="34"/>
  <c r="T2482" i="34"/>
  <c r="U2482" i="34"/>
  <c r="V2482" i="34"/>
  <c r="W2482" i="34"/>
  <c r="X2482" i="34"/>
  <c r="Y2482" i="34"/>
  <c r="K2483" i="34"/>
  <c r="L2483" i="34"/>
  <c r="M2483" i="34"/>
  <c r="N2483" i="34"/>
  <c r="O2483" i="34"/>
  <c r="P2483" i="34"/>
  <c r="Q2483" i="34"/>
  <c r="R2483" i="34"/>
  <c r="S2483" i="34"/>
  <c r="T2483" i="34"/>
  <c r="U2483" i="34"/>
  <c r="V2483" i="34"/>
  <c r="W2483" i="34"/>
  <c r="X2483" i="34"/>
  <c r="Y2483" i="34"/>
  <c r="K2484" i="34"/>
  <c r="L2484" i="34"/>
  <c r="M2484" i="34"/>
  <c r="N2484" i="34"/>
  <c r="O2484" i="34"/>
  <c r="P2484" i="34"/>
  <c r="Q2484" i="34"/>
  <c r="R2484" i="34"/>
  <c r="S2484" i="34"/>
  <c r="T2484" i="34"/>
  <c r="U2484" i="34"/>
  <c r="V2484" i="34"/>
  <c r="W2484" i="34"/>
  <c r="X2484" i="34"/>
  <c r="Y2484" i="34"/>
  <c r="K2485" i="34"/>
  <c r="L2485" i="34"/>
  <c r="M2485" i="34"/>
  <c r="N2485" i="34"/>
  <c r="O2485" i="34"/>
  <c r="P2485" i="34"/>
  <c r="Q2485" i="34"/>
  <c r="R2485" i="34"/>
  <c r="S2485" i="34"/>
  <c r="T2485" i="34"/>
  <c r="U2485" i="34"/>
  <c r="V2485" i="34"/>
  <c r="W2485" i="34"/>
  <c r="X2485" i="34"/>
  <c r="Y2485" i="34"/>
  <c r="K2486" i="34"/>
  <c r="L2486" i="34"/>
  <c r="M2486" i="34"/>
  <c r="N2486" i="34"/>
  <c r="O2486" i="34"/>
  <c r="P2486" i="34"/>
  <c r="Q2486" i="34"/>
  <c r="R2486" i="34"/>
  <c r="S2486" i="34"/>
  <c r="T2486" i="34"/>
  <c r="U2486" i="34"/>
  <c r="V2486" i="34"/>
  <c r="W2486" i="34"/>
  <c r="X2486" i="34"/>
  <c r="Y2486" i="34"/>
  <c r="K2487" i="34"/>
  <c r="L2487" i="34"/>
  <c r="M2487" i="34"/>
  <c r="N2487" i="34"/>
  <c r="O2487" i="34"/>
  <c r="P2487" i="34"/>
  <c r="Q2487" i="34"/>
  <c r="R2487" i="34"/>
  <c r="S2487" i="34"/>
  <c r="T2487" i="34"/>
  <c r="U2487" i="34"/>
  <c r="V2487" i="34"/>
  <c r="W2487" i="34"/>
  <c r="X2487" i="34"/>
  <c r="Y2487" i="34"/>
  <c r="K2488" i="34"/>
  <c r="L2488" i="34"/>
  <c r="M2488" i="34"/>
  <c r="N2488" i="34"/>
  <c r="O2488" i="34"/>
  <c r="P2488" i="34"/>
  <c r="Q2488" i="34"/>
  <c r="R2488" i="34"/>
  <c r="S2488" i="34"/>
  <c r="T2488" i="34"/>
  <c r="U2488" i="34"/>
  <c r="V2488" i="34"/>
  <c r="W2488" i="34"/>
  <c r="X2488" i="34"/>
  <c r="Y2488" i="34"/>
  <c r="K2489" i="34"/>
  <c r="L2489" i="34"/>
  <c r="M2489" i="34"/>
  <c r="N2489" i="34"/>
  <c r="O2489" i="34"/>
  <c r="P2489" i="34"/>
  <c r="Q2489" i="34"/>
  <c r="R2489" i="34"/>
  <c r="S2489" i="34"/>
  <c r="T2489" i="34"/>
  <c r="U2489" i="34"/>
  <c r="V2489" i="34"/>
  <c r="W2489" i="34"/>
  <c r="X2489" i="34"/>
  <c r="Y2489" i="34"/>
  <c r="K2490" i="34"/>
  <c r="L2490" i="34"/>
  <c r="M2490" i="34"/>
  <c r="N2490" i="34"/>
  <c r="O2490" i="34"/>
  <c r="P2490" i="34"/>
  <c r="Q2490" i="34"/>
  <c r="R2490" i="34"/>
  <c r="S2490" i="34"/>
  <c r="T2490" i="34"/>
  <c r="U2490" i="34"/>
  <c r="V2490" i="34"/>
  <c r="W2490" i="34"/>
  <c r="X2490" i="34"/>
  <c r="Y2490" i="34"/>
  <c r="K2491" i="34"/>
  <c r="L2491" i="34"/>
  <c r="M2491" i="34"/>
  <c r="N2491" i="34"/>
  <c r="O2491" i="34"/>
  <c r="P2491" i="34"/>
  <c r="Q2491" i="34"/>
  <c r="R2491" i="34"/>
  <c r="S2491" i="34"/>
  <c r="T2491" i="34"/>
  <c r="U2491" i="34"/>
  <c r="V2491" i="34"/>
  <c r="W2491" i="34"/>
  <c r="X2491" i="34"/>
  <c r="Y2491" i="34"/>
  <c r="K2492" i="34"/>
  <c r="L2492" i="34"/>
  <c r="M2492" i="34"/>
  <c r="N2492" i="34"/>
  <c r="O2492" i="34"/>
  <c r="P2492" i="34"/>
  <c r="Q2492" i="34"/>
  <c r="R2492" i="34"/>
  <c r="S2492" i="34"/>
  <c r="T2492" i="34"/>
  <c r="U2492" i="34"/>
  <c r="V2492" i="34"/>
  <c r="W2492" i="34"/>
  <c r="X2492" i="34"/>
  <c r="Y2492" i="34"/>
  <c r="K2493" i="34"/>
  <c r="L2493" i="34"/>
  <c r="M2493" i="34"/>
  <c r="N2493" i="34"/>
  <c r="O2493" i="34"/>
  <c r="P2493" i="34"/>
  <c r="Q2493" i="34"/>
  <c r="R2493" i="34"/>
  <c r="S2493" i="34"/>
  <c r="T2493" i="34"/>
  <c r="U2493" i="34"/>
  <c r="V2493" i="34"/>
  <c r="W2493" i="34"/>
  <c r="X2493" i="34"/>
  <c r="Y2493" i="34"/>
  <c r="K2494" i="34"/>
  <c r="L2494" i="34"/>
  <c r="M2494" i="34"/>
  <c r="N2494" i="34"/>
  <c r="O2494" i="34"/>
  <c r="P2494" i="34"/>
  <c r="Q2494" i="34"/>
  <c r="R2494" i="34"/>
  <c r="S2494" i="34"/>
  <c r="T2494" i="34"/>
  <c r="U2494" i="34"/>
  <c r="V2494" i="34"/>
  <c r="W2494" i="34"/>
  <c r="X2494" i="34"/>
  <c r="Y2494" i="34"/>
  <c r="K2495" i="34"/>
  <c r="L2495" i="34"/>
  <c r="M2495" i="34"/>
  <c r="N2495" i="34"/>
  <c r="O2495" i="34"/>
  <c r="P2495" i="34"/>
  <c r="Q2495" i="34"/>
  <c r="R2495" i="34"/>
  <c r="S2495" i="34"/>
  <c r="T2495" i="34"/>
  <c r="U2495" i="34"/>
  <c r="V2495" i="34"/>
  <c r="W2495" i="34"/>
  <c r="X2495" i="34"/>
  <c r="Y2495" i="34"/>
  <c r="K2496" i="34"/>
  <c r="L2496" i="34"/>
  <c r="M2496" i="34"/>
  <c r="N2496" i="34"/>
  <c r="O2496" i="34"/>
  <c r="P2496" i="34"/>
  <c r="Q2496" i="34"/>
  <c r="R2496" i="34"/>
  <c r="S2496" i="34"/>
  <c r="T2496" i="34"/>
  <c r="U2496" i="34"/>
  <c r="V2496" i="34"/>
  <c r="W2496" i="34"/>
  <c r="X2496" i="34"/>
  <c r="Y2496" i="34"/>
  <c r="K2497" i="34"/>
  <c r="L2497" i="34"/>
  <c r="M2497" i="34"/>
  <c r="N2497" i="34"/>
  <c r="O2497" i="34"/>
  <c r="P2497" i="34"/>
  <c r="Q2497" i="34"/>
  <c r="R2497" i="34"/>
  <c r="S2497" i="34"/>
  <c r="T2497" i="34"/>
  <c r="U2497" i="34"/>
  <c r="V2497" i="34"/>
  <c r="W2497" i="34"/>
  <c r="X2497" i="34"/>
  <c r="Y2497" i="34"/>
  <c r="K2498" i="34"/>
  <c r="L2498" i="34"/>
  <c r="M2498" i="34"/>
  <c r="N2498" i="34"/>
  <c r="O2498" i="34"/>
  <c r="P2498" i="34"/>
  <c r="Q2498" i="34"/>
  <c r="R2498" i="34"/>
  <c r="S2498" i="34"/>
  <c r="T2498" i="34"/>
  <c r="U2498" i="34"/>
  <c r="V2498" i="34"/>
  <c r="W2498" i="34"/>
  <c r="X2498" i="34"/>
  <c r="Y2498" i="34"/>
  <c r="K2499" i="34"/>
  <c r="L2499" i="34"/>
  <c r="M2499" i="34"/>
  <c r="N2499" i="34"/>
  <c r="O2499" i="34"/>
  <c r="P2499" i="34"/>
  <c r="Q2499" i="34"/>
  <c r="R2499" i="34"/>
  <c r="S2499" i="34"/>
  <c r="T2499" i="34"/>
  <c r="U2499" i="34"/>
  <c r="V2499" i="34"/>
  <c r="W2499" i="34"/>
  <c r="X2499" i="34"/>
  <c r="Y2499" i="34"/>
  <c r="K2500" i="34"/>
  <c r="L2500" i="34"/>
  <c r="M2500" i="34"/>
  <c r="N2500" i="34"/>
  <c r="O2500" i="34"/>
  <c r="P2500" i="34"/>
  <c r="Q2500" i="34"/>
  <c r="R2500" i="34"/>
  <c r="S2500" i="34"/>
  <c r="T2500" i="34"/>
  <c r="U2500" i="34"/>
  <c r="V2500" i="34"/>
  <c r="W2500" i="34"/>
  <c r="X2500" i="34"/>
  <c r="Y2500" i="34"/>
  <c r="K2501" i="34"/>
  <c r="L2501" i="34"/>
  <c r="M2501" i="34"/>
  <c r="N2501" i="34"/>
  <c r="O2501" i="34"/>
  <c r="P2501" i="34"/>
  <c r="Q2501" i="34"/>
  <c r="R2501" i="34"/>
  <c r="S2501" i="34"/>
  <c r="T2501" i="34"/>
  <c r="U2501" i="34"/>
  <c r="V2501" i="34"/>
  <c r="W2501" i="34"/>
  <c r="X2501" i="34"/>
  <c r="Y2501" i="34"/>
  <c r="K2502" i="34"/>
  <c r="L2502" i="34"/>
  <c r="M2502" i="34"/>
  <c r="N2502" i="34"/>
  <c r="O2502" i="34"/>
  <c r="P2502" i="34"/>
  <c r="Q2502" i="34"/>
  <c r="R2502" i="34"/>
  <c r="S2502" i="34"/>
  <c r="T2502" i="34"/>
  <c r="U2502" i="34"/>
  <c r="V2502" i="34"/>
  <c r="W2502" i="34"/>
  <c r="X2502" i="34"/>
  <c r="Y2502" i="34"/>
  <c r="K2503" i="34"/>
  <c r="L2503" i="34"/>
  <c r="M2503" i="34"/>
  <c r="N2503" i="34"/>
  <c r="O2503" i="34"/>
  <c r="P2503" i="34"/>
  <c r="Q2503" i="34"/>
  <c r="R2503" i="34"/>
  <c r="S2503" i="34"/>
  <c r="T2503" i="34"/>
  <c r="U2503" i="34"/>
  <c r="V2503" i="34"/>
  <c r="W2503" i="34"/>
  <c r="X2503" i="34"/>
  <c r="Y2503" i="34"/>
  <c r="K2504" i="34"/>
  <c r="L2504" i="34"/>
  <c r="M2504" i="34"/>
  <c r="N2504" i="34"/>
  <c r="O2504" i="34"/>
  <c r="P2504" i="34"/>
  <c r="Q2504" i="34"/>
  <c r="R2504" i="34"/>
  <c r="S2504" i="34"/>
  <c r="T2504" i="34"/>
  <c r="U2504" i="34"/>
  <c r="V2504" i="34"/>
  <c r="W2504" i="34"/>
  <c r="X2504" i="34"/>
  <c r="Y2504" i="34"/>
  <c r="K2505" i="34"/>
  <c r="L2505" i="34"/>
  <c r="M2505" i="34"/>
  <c r="N2505" i="34"/>
  <c r="O2505" i="34"/>
  <c r="P2505" i="34"/>
  <c r="Q2505" i="34"/>
  <c r="R2505" i="34"/>
  <c r="S2505" i="34"/>
  <c r="T2505" i="34"/>
  <c r="U2505" i="34"/>
  <c r="V2505" i="34"/>
  <c r="W2505" i="34"/>
  <c r="X2505" i="34"/>
  <c r="Y2505" i="34"/>
  <c r="K2506" i="34"/>
  <c r="L2506" i="34"/>
  <c r="M2506" i="34"/>
  <c r="N2506" i="34"/>
  <c r="O2506" i="34"/>
  <c r="P2506" i="34"/>
  <c r="Q2506" i="34"/>
  <c r="R2506" i="34"/>
  <c r="S2506" i="34"/>
  <c r="T2506" i="34"/>
  <c r="U2506" i="34"/>
  <c r="V2506" i="34"/>
  <c r="W2506" i="34"/>
  <c r="X2506" i="34"/>
  <c r="Y2506" i="34"/>
  <c r="K2507" i="34"/>
  <c r="L2507" i="34"/>
  <c r="M2507" i="34"/>
  <c r="N2507" i="34"/>
  <c r="O2507" i="34"/>
  <c r="P2507" i="34"/>
  <c r="Q2507" i="34"/>
  <c r="R2507" i="34"/>
  <c r="S2507" i="34"/>
  <c r="T2507" i="34"/>
  <c r="U2507" i="34"/>
  <c r="V2507" i="34"/>
  <c r="W2507" i="34"/>
  <c r="X2507" i="34"/>
  <c r="Y2507" i="34"/>
  <c r="K2508" i="34"/>
  <c r="L2508" i="34"/>
  <c r="M2508" i="34"/>
  <c r="N2508" i="34"/>
  <c r="O2508" i="34"/>
  <c r="P2508" i="34"/>
  <c r="Q2508" i="34"/>
  <c r="R2508" i="34"/>
  <c r="S2508" i="34"/>
  <c r="T2508" i="34"/>
  <c r="U2508" i="34"/>
  <c r="V2508" i="34"/>
  <c r="W2508" i="34"/>
  <c r="X2508" i="34"/>
  <c r="Y2508" i="34"/>
  <c r="K2509" i="34"/>
  <c r="L2509" i="34"/>
  <c r="M2509" i="34"/>
  <c r="N2509" i="34"/>
  <c r="O2509" i="34"/>
  <c r="P2509" i="34"/>
  <c r="Q2509" i="34"/>
  <c r="R2509" i="34"/>
  <c r="S2509" i="34"/>
  <c r="T2509" i="34"/>
  <c r="U2509" i="34"/>
  <c r="V2509" i="34"/>
  <c r="W2509" i="34"/>
  <c r="X2509" i="34"/>
  <c r="Y2509" i="34"/>
  <c r="K2510" i="34"/>
  <c r="L2510" i="34"/>
  <c r="M2510" i="34"/>
  <c r="N2510" i="34"/>
  <c r="O2510" i="34"/>
  <c r="P2510" i="34"/>
  <c r="Q2510" i="34"/>
  <c r="R2510" i="34"/>
  <c r="S2510" i="34"/>
  <c r="T2510" i="34"/>
  <c r="U2510" i="34"/>
  <c r="V2510" i="34"/>
  <c r="W2510" i="34"/>
  <c r="X2510" i="34"/>
  <c r="Y2510" i="34"/>
  <c r="K2511" i="34"/>
  <c r="L2511" i="34"/>
  <c r="M2511" i="34"/>
  <c r="N2511" i="34"/>
  <c r="O2511" i="34"/>
  <c r="P2511" i="34"/>
  <c r="Q2511" i="34"/>
  <c r="R2511" i="34"/>
  <c r="S2511" i="34"/>
  <c r="T2511" i="34"/>
  <c r="U2511" i="34"/>
  <c r="V2511" i="34"/>
  <c r="W2511" i="34"/>
  <c r="X2511" i="34"/>
  <c r="Y2511" i="34"/>
  <c r="K2512" i="34"/>
  <c r="L2512" i="34"/>
  <c r="M2512" i="34"/>
  <c r="N2512" i="34"/>
  <c r="O2512" i="34"/>
  <c r="P2512" i="34"/>
  <c r="Q2512" i="34"/>
  <c r="R2512" i="34"/>
  <c r="S2512" i="34"/>
  <c r="T2512" i="34"/>
  <c r="U2512" i="34"/>
  <c r="V2512" i="34"/>
  <c r="W2512" i="34"/>
  <c r="X2512" i="34"/>
  <c r="Y2512" i="34"/>
  <c r="K2513" i="34"/>
  <c r="L2513" i="34"/>
  <c r="M2513" i="34"/>
  <c r="N2513" i="34"/>
  <c r="O2513" i="34"/>
  <c r="P2513" i="34"/>
  <c r="Q2513" i="34"/>
  <c r="R2513" i="34"/>
  <c r="S2513" i="34"/>
  <c r="T2513" i="34"/>
  <c r="U2513" i="34"/>
  <c r="V2513" i="34"/>
  <c r="W2513" i="34"/>
  <c r="X2513" i="34"/>
  <c r="Y2513" i="34"/>
  <c r="K2514" i="34"/>
  <c r="L2514" i="34"/>
  <c r="M2514" i="34"/>
  <c r="N2514" i="34"/>
  <c r="O2514" i="34"/>
  <c r="P2514" i="34"/>
  <c r="Q2514" i="34"/>
  <c r="R2514" i="34"/>
  <c r="S2514" i="34"/>
  <c r="T2514" i="34"/>
  <c r="U2514" i="34"/>
  <c r="V2514" i="34"/>
  <c r="W2514" i="34"/>
  <c r="X2514" i="34"/>
  <c r="Y2514" i="34"/>
  <c r="K2515" i="34"/>
  <c r="L2515" i="34"/>
  <c r="M2515" i="34"/>
  <c r="N2515" i="34"/>
  <c r="O2515" i="34"/>
  <c r="P2515" i="34"/>
  <c r="Q2515" i="34"/>
  <c r="R2515" i="34"/>
  <c r="S2515" i="34"/>
  <c r="T2515" i="34"/>
  <c r="U2515" i="34"/>
  <c r="V2515" i="34"/>
  <c r="W2515" i="34"/>
  <c r="X2515" i="34"/>
  <c r="Y2515" i="34"/>
  <c r="K2516" i="34"/>
  <c r="L2516" i="34"/>
  <c r="M2516" i="34"/>
  <c r="N2516" i="34"/>
  <c r="O2516" i="34"/>
  <c r="P2516" i="34"/>
  <c r="Q2516" i="34"/>
  <c r="R2516" i="34"/>
  <c r="S2516" i="34"/>
  <c r="T2516" i="34"/>
  <c r="U2516" i="34"/>
  <c r="V2516" i="34"/>
  <c r="W2516" i="34"/>
  <c r="X2516" i="34"/>
  <c r="Y2516" i="34"/>
  <c r="K2517" i="34"/>
  <c r="L2517" i="34"/>
  <c r="M2517" i="34"/>
  <c r="N2517" i="34"/>
  <c r="O2517" i="34"/>
  <c r="P2517" i="34"/>
  <c r="Q2517" i="34"/>
  <c r="R2517" i="34"/>
  <c r="S2517" i="34"/>
  <c r="T2517" i="34"/>
  <c r="U2517" i="34"/>
  <c r="V2517" i="34"/>
  <c r="W2517" i="34"/>
  <c r="X2517" i="34"/>
  <c r="Y2517" i="34"/>
  <c r="K2518" i="34"/>
  <c r="L2518" i="34"/>
  <c r="M2518" i="34"/>
  <c r="N2518" i="34"/>
  <c r="O2518" i="34"/>
  <c r="P2518" i="34"/>
  <c r="Q2518" i="34"/>
  <c r="R2518" i="34"/>
  <c r="S2518" i="34"/>
  <c r="T2518" i="34"/>
  <c r="U2518" i="34"/>
  <c r="V2518" i="34"/>
  <c r="W2518" i="34"/>
  <c r="X2518" i="34"/>
  <c r="Y2518" i="34"/>
  <c r="K2519" i="34"/>
  <c r="L2519" i="34"/>
  <c r="M2519" i="34"/>
  <c r="N2519" i="34"/>
  <c r="O2519" i="34"/>
  <c r="P2519" i="34"/>
  <c r="Q2519" i="34"/>
  <c r="R2519" i="34"/>
  <c r="S2519" i="34"/>
  <c r="T2519" i="34"/>
  <c r="U2519" i="34"/>
  <c r="V2519" i="34"/>
  <c r="W2519" i="34"/>
  <c r="X2519" i="34"/>
  <c r="Y2519" i="34"/>
  <c r="K2520" i="34"/>
  <c r="L2520" i="34"/>
  <c r="M2520" i="34"/>
  <c r="N2520" i="34"/>
  <c r="O2520" i="34"/>
  <c r="P2520" i="34"/>
  <c r="Q2520" i="34"/>
  <c r="R2520" i="34"/>
  <c r="S2520" i="34"/>
  <c r="T2520" i="34"/>
  <c r="U2520" i="34"/>
  <c r="V2520" i="34"/>
  <c r="W2520" i="34"/>
  <c r="X2520" i="34"/>
  <c r="Y2520" i="34"/>
  <c r="K2521" i="34"/>
  <c r="L2521" i="34"/>
  <c r="M2521" i="34"/>
  <c r="N2521" i="34"/>
  <c r="O2521" i="34"/>
  <c r="P2521" i="34"/>
  <c r="Q2521" i="34"/>
  <c r="R2521" i="34"/>
  <c r="S2521" i="34"/>
  <c r="T2521" i="34"/>
  <c r="U2521" i="34"/>
  <c r="V2521" i="34"/>
  <c r="W2521" i="34"/>
  <c r="X2521" i="34"/>
  <c r="Y2521" i="34"/>
  <c r="K2522" i="34"/>
  <c r="L2522" i="34"/>
  <c r="M2522" i="34"/>
  <c r="N2522" i="34"/>
  <c r="O2522" i="34"/>
  <c r="P2522" i="34"/>
  <c r="Q2522" i="34"/>
  <c r="R2522" i="34"/>
  <c r="S2522" i="34"/>
  <c r="T2522" i="34"/>
  <c r="U2522" i="34"/>
  <c r="V2522" i="34"/>
  <c r="W2522" i="34"/>
  <c r="X2522" i="34"/>
  <c r="Y2522" i="34"/>
  <c r="K2523" i="34"/>
  <c r="L2523" i="34"/>
  <c r="M2523" i="34"/>
  <c r="N2523" i="34"/>
  <c r="O2523" i="34"/>
  <c r="P2523" i="34"/>
  <c r="Q2523" i="34"/>
  <c r="R2523" i="34"/>
  <c r="S2523" i="34"/>
  <c r="T2523" i="34"/>
  <c r="U2523" i="34"/>
  <c r="V2523" i="34"/>
  <c r="W2523" i="34"/>
  <c r="X2523" i="34"/>
  <c r="Y2523" i="34"/>
  <c r="K2524" i="34"/>
  <c r="L2524" i="34"/>
  <c r="M2524" i="34"/>
  <c r="N2524" i="34"/>
  <c r="O2524" i="34"/>
  <c r="P2524" i="34"/>
  <c r="Q2524" i="34"/>
  <c r="R2524" i="34"/>
  <c r="S2524" i="34"/>
  <c r="T2524" i="34"/>
  <c r="U2524" i="34"/>
  <c r="V2524" i="34"/>
  <c r="W2524" i="34"/>
  <c r="X2524" i="34"/>
  <c r="Y2524" i="34"/>
  <c r="K2525" i="34"/>
  <c r="L2525" i="34"/>
  <c r="M2525" i="34"/>
  <c r="N2525" i="34"/>
  <c r="O2525" i="34"/>
  <c r="P2525" i="34"/>
  <c r="Q2525" i="34"/>
  <c r="R2525" i="34"/>
  <c r="S2525" i="34"/>
  <c r="T2525" i="34"/>
  <c r="U2525" i="34"/>
  <c r="V2525" i="34"/>
  <c r="W2525" i="34"/>
  <c r="X2525" i="34"/>
  <c r="Y2525" i="34"/>
  <c r="K2526" i="34"/>
  <c r="L2526" i="34"/>
  <c r="M2526" i="34"/>
  <c r="N2526" i="34"/>
  <c r="O2526" i="34"/>
  <c r="P2526" i="34"/>
  <c r="Q2526" i="34"/>
  <c r="R2526" i="34"/>
  <c r="S2526" i="34"/>
  <c r="T2526" i="34"/>
  <c r="U2526" i="34"/>
  <c r="V2526" i="34"/>
  <c r="W2526" i="34"/>
  <c r="X2526" i="34"/>
  <c r="Y2526" i="34"/>
  <c r="K2527" i="34"/>
  <c r="L2527" i="34"/>
  <c r="M2527" i="34"/>
  <c r="N2527" i="34"/>
  <c r="O2527" i="34"/>
  <c r="P2527" i="34"/>
  <c r="Q2527" i="34"/>
  <c r="R2527" i="34"/>
  <c r="S2527" i="34"/>
  <c r="T2527" i="34"/>
  <c r="U2527" i="34"/>
  <c r="V2527" i="34"/>
  <c r="W2527" i="34"/>
  <c r="X2527" i="34"/>
  <c r="Y2527" i="34"/>
  <c r="K2528" i="34"/>
  <c r="L2528" i="34"/>
  <c r="M2528" i="34"/>
  <c r="N2528" i="34"/>
  <c r="O2528" i="34"/>
  <c r="P2528" i="34"/>
  <c r="Q2528" i="34"/>
  <c r="R2528" i="34"/>
  <c r="S2528" i="34"/>
  <c r="T2528" i="34"/>
  <c r="U2528" i="34"/>
  <c r="V2528" i="34"/>
  <c r="W2528" i="34"/>
  <c r="X2528" i="34"/>
  <c r="Y2528" i="34"/>
  <c r="K2529" i="34"/>
  <c r="L2529" i="34"/>
  <c r="M2529" i="34"/>
  <c r="N2529" i="34"/>
  <c r="O2529" i="34"/>
  <c r="P2529" i="34"/>
  <c r="Q2529" i="34"/>
  <c r="R2529" i="34"/>
  <c r="S2529" i="34"/>
  <c r="T2529" i="34"/>
  <c r="U2529" i="34"/>
  <c r="V2529" i="34"/>
  <c r="W2529" i="34"/>
  <c r="X2529" i="34"/>
  <c r="Y2529" i="34"/>
  <c r="K2530" i="34"/>
  <c r="L2530" i="34"/>
  <c r="M2530" i="34"/>
  <c r="N2530" i="34"/>
  <c r="O2530" i="34"/>
  <c r="P2530" i="34"/>
  <c r="Q2530" i="34"/>
  <c r="R2530" i="34"/>
  <c r="S2530" i="34"/>
  <c r="T2530" i="34"/>
  <c r="U2530" i="34"/>
  <c r="V2530" i="34"/>
  <c r="W2530" i="34"/>
  <c r="X2530" i="34"/>
  <c r="Y2530" i="34"/>
  <c r="K2531" i="34"/>
  <c r="L2531" i="34"/>
  <c r="M2531" i="34"/>
  <c r="N2531" i="34"/>
  <c r="O2531" i="34"/>
  <c r="P2531" i="34"/>
  <c r="Q2531" i="34"/>
  <c r="R2531" i="34"/>
  <c r="S2531" i="34"/>
  <c r="T2531" i="34"/>
  <c r="U2531" i="34"/>
  <c r="V2531" i="34"/>
  <c r="W2531" i="34"/>
  <c r="X2531" i="34"/>
  <c r="Y2531" i="34"/>
  <c r="K2532" i="34"/>
  <c r="L2532" i="34"/>
  <c r="M2532" i="34"/>
  <c r="N2532" i="34"/>
  <c r="O2532" i="34"/>
  <c r="P2532" i="34"/>
  <c r="Q2532" i="34"/>
  <c r="R2532" i="34"/>
  <c r="S2532" i="34"/>
  <c r="T2532" i="34"/>
  <c r="U2532" i="34"/>
  <c r="V2532" i="34"/>
  <c r="W2532" i="34"/>
  <c r="X2532" i="34"/>
  <c r="Y2532" i="34"/>
  <c r="K2533" i="34"/>
  <c r="L2533" i="34"/>
  <c r="M2533" i="34"/>
  <c r="N2533" i="34"/>
  <c r="O2533" i="34"/>
  <c r="P2533" i="34"/>
  <c r="Q2533" i="34"/>
  <c r="R2533" i="34"/>
  <c r="S2533" i="34"/>
  <c r="T2533" i="34"/>
  <c r="U2533" i="34"/>
  <c r="V2533" i="34"/>
  <c r="W2533" i="34"/>
  <c r="X2533" i="34"/>
  <c r="Y2533" i="34"/>
  <c r="K2534" i="34"/>
  <c r="L2534" i="34"/>
  <c r="M2534" i="34"/>
  <c r="N2534" i="34"/>
  <c r="O2534" i="34"/>
  <c r="P2534" i="34"/>
  <c r="Q2534" i="34"/>
  <c r="R2534" i="34"/>
  <c r="S2534" i="34"/>
  <c r="T2534" i="34"/>
  <c r="U2534" i="34"/>
  <c r="V2534" i="34"/>
  <c r="W2534" i="34"/>
  <c r="X2534" i="34"/>
  <c r="Y2534" i="34"/>
  <c r="K2535" i="34"/>
  <c r="L2535" i="34"/>
  <c r="M2535" i="34"/>
  <c r="N2535" i="34"/>
  <c r="O2535" i="34"/>
  <c r="P2535" i="34"/>
  <c r="Q2535" i="34"/>
  <c r="R2535" i="34"/>
  <c r="S2535" i="34"/>
  <c r="T2535" i="34"/>
  <c r="U2535" i="34"/>
  <c r="V2535" i="34"/>
  <c r="W2535" i="34"/>
  <c r="X2535" i="34"/>
  <c r="Y2535" i="34"/>
  <c r="K2536" i="34"/>
  <c r="L2536" i="34"/>
  <c r="M2536" i="34"/>
  <c r="N2536" i="34"/>
  <c r="O2536" i="34"/>
  <c r="P2536" i="34"/>
  <c r="Q2536" i="34"/>
  <c r="R2536" i="34"/>
  <c r="S2536" i="34"/>
  <c r="T2536" i="34"/>
  <c r="U2536" i="34"/>
  <c r="V2536" i="34"/>
  <c r="W2536" i="34"/>
  <c r="X2536" i="34"/>
  <c r="Y2536" i="34"/>
  <c r="K2537" i="34"/>
  <c r="L2537" i="34"/>
  <c r="M2537" i="34"/>
  <c r="N2537" i="34"/>
  <c r="O2537" i="34"/>
  <c r="P2537" i="34"/>
  <c r="Q2537" i="34"/>
  <c r="R2537" i="34"/>
  <c r="S2537" i="34"/>
  <c r="T2537" i="34"/>
  <c r="U2537" i="34"/>
  <c r="V2537" i="34"/>
  <c r="W2537" i="34"/>
  <c r="X2537" i="34"/>
  <c r="Y2537" i="34"/>
  <c r="K2538" i="34"/>
  <c r="L2538" i="34"/>
  <c r="M2538" i="34"/>
  <c r="N2538" i="34"/>
  <c r="O2538" i="34"/>
  <c r="P2538" i="34"/>
  <c r="Q2538" i="34"/>
  <c r="R2538" i="34"/>
  <c r="S2538" i="34"/>
  <c r="T2538" i="34"/>
  <c r="U2538" i="34"/>
  <c r="V2538" i="34"/>
  <c r="W2538" i="34"/>
  <c r="X2538" i="34"/>
  <c r="Y2538" i="34"/>
  <c r="K2539" i="34"/>
  <c r="L2539" i="34"/>
  <c r="M2539" i="34"/>
  <c r="N2539" i="34"/>
  <c r="O2539" i="34"/>
  <c r="P2539" i="34"/>
  <c r="Q2539" i="34"/>
  <c r="R2539" i="34"/>
  <c r="S2539" i="34"/>
  <c r="T2539" i="34"/>
  <c r="U2539" i="34"/>
  <c r="V2539" i="34"/>
  <c r="W2539" i="34"/>
  <c r="X2539" i="34"/>
  <c r="Y2539" i="34"/>
  <c r="K2540" i="34"/>
  <c r="L2540" i="34"/>
  <c r="M2540" i="34"/>
  <c r="N2540" i="34"/>
  <c r="O2540" i="34"/>
  <c r="P2540" i="34"/>
  <c r="Q2540" i="34"/>
  <c r="R2540" i="34"/>
  <c r="S2540" i="34"/>
  <c r="T2540" i="34"/>
  <c r="U2540" i="34"/>
  <c r="V2540" i="34"/>
  <c r="W2540" i="34"/>
  <c r="X2540" i="34"/>
  <c r="Y2540" i="34"/>
  <c r="K2541" i="34"/>
  <c r="L2541" i="34"/>
  <c r="M2541" i="34"/>
  <c r="N2541" i="34"/>
  <c r="O2541" i="34"/>
  <c r="P2541" i="34"/>
  <c r="Q2541" i="34"/>
  <c r="R2541" i="34"/>
  <c r="S2541" i="34"/>
  <c r="T2541" i="34"/>
  <c r="U2541" i="34"/>
  <c r="V2541" i="34"/>
  <c r="W2541" i="34"/>
  <c r="X2541" i="34"/>
  <c r="Y2541" i="34"/>
  <c r="K2542" i="34"/>
  <c r="L2542" i="34"/>
  <c r="M2542" i="34"/>
  <c r="N2542" i="34"/>
  <c r="O2542" i="34"/>
  <c r="P2542" i="34"/>
  <c r="Q2542" i="34"/>
  <c r="R2542" i="34"/>
  <c r="S2542" i="34"/>
  <c r="T2542" i="34"/>
  <c r="U2542" i="34"/>
  <c r="V2542" i="34"/>
  <c r="W2542" i="34"/>
  <c r="X2542" i="34"/>
  <c r="Y2542" i="34"/>
  <c r="K2543" i="34"/>
  <c r="L2543" i="34"/>
  <c r="M2543" i="34"/>
  <c r="N2543" i="34"/>
  <c r="O2543" i="34"/>
  <c r="P2543" i="34"/>
  <c r="Q2543" i="34"/>
  <c r="R2543" i="34"/>
  <c r="S2543" i="34"/>
  <c r="T2543" i="34"/>
  <c r="U2543" i="34"/>
  <c r="V2543" i="34"/>
  <c r="W2543" i="34"/>
  <c r="X2543" i="34"/>
  <c r="Y2543" i="34"/>
  <c r="K2544" i="34"/>
  <c r="L2544" i="34"/>
  <c r="M2544" i="34"/>
  <c r="N2544" i="34"/>
  <c r="O2544" i="34"/>
  <c r="P2544" i="34"/>
  <c r="Q2544" i="34"/>
  <c r="R2544" i="34"/>
  <c r="S2544" i="34"/>
  <c r="T2544" i="34"/>
  <c r="U2544" i="34"/>
  <c r="V2544" i="34"/>
  <c r="W2544" i="34"/>
  <c r="X2544" i="34"/>
  <c r="Y2544" i="34"/>
  <c r="K2545" i="34"/>
  <c r="L2545" i="34"/>
  <c r="M2545" i="34"/>
  <c r="N2545" i="34"/>
  <c r="O2545" i="34"/>
  <c r="P2545" i="34"/>
  <c r="Q2545" i="34"/>
  <c r="R2545" i="34"/>
  <c r="S2545" i="34"/>
  <c r="T2545" i="34"/>
  <c r="U2545" i="34"/>
  <c r="V2545" i="34"/>
  <c r="W2545" i="34"/>
  <c r="X2545" i="34"/>
  <c r="Y2545" i="34"/>
  <c r="K2546" i="34"/>
  <c r="L2546" i="34"/>
  <c r="M2546" i="34"/>
  <c r="N2546" i="34"/>
  <c r="O2546" i="34"/>
  <c r="P2546" i="34"/>
  <c r="Q2546" i="34"/>
  <c r="R2546" i="34"/>
  <c r="S2546" i="34"/>
  <c r="T2546" i="34"/>
  <c r="U2546" i="34"/>
  <c r="V2546" i="34"/>
  <c r="W2546" i="34"/>
  <c r="X2546" i="34"/>
  <c r="Y2546" i="34"/>
  <c r="K2547" i="34"/>
  <c r="L2547" i="34"/>
  <c r="M2547" i="34"/>
  <c r="N2547" i="34"/>
  <c r="O2547" i="34"/>
  <c r="P2547" i="34"/>
  <c r="Q2547" i="34"/>
  <c r="R2547" i="34"/>
  <c r="S2547" i="34"/>
  <c r="T2547" i="34"/>
  <c r="U2547" i="34"/>
  <c r="V2547" i="34"/>
  <c r="W2547" i="34"/>
  <c r="X2547" i="34"/>
  <c r="Y2547" i="34"/>
  <c r="K2548" i="34"/>
  <c r="L2548" i="34"/>
  <c r="M2548" i="34"/>
  <c r="N2548" i="34"/>
  <c r="O2548" i="34"/>
  <c r="P2548" i="34"/>
  <c r="Q2548" i="34"/>
  <c r="R2548" i="34"/>
  <c r="S2548" i="34"/>
  <c r="T2548" i="34"/>
  <c r="U2548" i="34"/>
  <c r="V2548" i="34"/>
  <c r="W2548" i="34"/>
  <c r="X2548" i="34"/>
  <c r="Y2548" i="34"/>
  <c r="K2549" i="34"/>
  <c r="L2549" i="34"/>
  <c r="M2549" i="34"/>
  <c r="N2549" i="34"/>
  <c r="O2549" i="34"/>
  <c r="P2549" i="34"/>
  <c r="Q2549" i="34"/>
  <c r="R2549" i="34"/>
  <c r="S2549" i="34"/>
  <c r="T2549" i="34"/>
  <c r="U2549" i="34"/>
  <c r="V2549" i="34"/>
  <c r="W2549" i="34"/>
  <c r="X2549" i="34"/>
  <c r="Y2549" i="34"/>
  <c r="K2550" i="34"/>
  <c r="L2550" i="34"/>
  <c r="M2550" i="34"/>
  <c r="N2550" i="34"/>
  <c r="O2550" i="34"/>
  <c r="P2550" i="34"/>
  <c r="Q2550" i="34"/>
  <c r="R2550" i="34"/>
  <c r="S2550" i="34"/>
  <c r="T2550" i="34"/>
  <c r="U2550" i="34"/>
  <c r="V2550" i="34"/>
  <c r="W2550" i="34"/>
  <c r="X2550" i="34"/>
  <c r="Y2550" i="34"/>
  <c r="K2551" i="34"/>
  <c r="L2551" i="34"/>
  <c r="M2551" i="34"/>
  <c r="N2551" i="34"/>
  <c r="O2551" i="34"/>
  <c r="P2551" i="34"/>
  <c r="Q2551" i="34"/>
  <c r="R2551" i="34"/>
  <c r="S2551" i="34"/>
  <c r="T2551" i="34"/>
  <c r="U2551" i="34"/>
  <c r="V2551" i="34"/>
  <c r="W2551" i="34"/>
  <c r="X2551" i="34"/>
  <c r="Y2551" i="34"/>
  <c r="K2552" i="34"/>
  <c r="L2552" i="34"/>
  <c r="M2552" i="34"/>
  <c r="N2552" i="34"/>
  <c r="O2552" i="34"/>
  <c r="P2552" i="34"/>
  <c r="Q2552" i="34"/>
  <c r="R2552" i="34"/>
  <c r="S2552" i="34"/>
  <c r="T2552" i="34"/>
  <c r="U2552" i="34"/>
  <c r="V2552" i="34"/>
  <c r="W2552" i="34"/>
  <c r="X2552" i="34"/>
  <c r="Y2552" i="34"/>
  <c r="K2553" i="34"/>
  <c r="L2553" i="34"/>
  <c r="M2553" i="34"/>
  <c r="N2553" i="34"/>
  <c r="O2553" i="34"/>
  <c r="P2553" i="34"/>
  <c r="Q2553" i="34"/>
  <c r="R2553" i="34"/>
  <c r="S2553" i="34"/>
  <c r="T2553" i="34"/>
  <c r="U2553" i="34"/>
  <c r="V2553" i="34"/>
  <c r="W2553" i="34"/>
  <c r="X2553" i="34"/>
  <c r="Y2553" i="34"/>
  <c r="K2554" i="34"/>
  <c r="L2554" i="34"/>
  <c r="M2554" i="34"/>
  <c r="N2554" i="34"/>
  <c r="O2554" i="34"/>
  <c r="P2554" i="34"/>
  <c r="Q2554" i="34"/>
  <c r="R2554" i="34"/>
  <c r="S2554" i="34"/>
  <c r="T2554" i="34"/>
  <c r="U2554" i="34"/>
  <c r="V2554" i="34"/>
  <c r="W2554" i="34"/>
  <c r="X2554" i="34"/>
  <c r="Y2554" i="34"/>
  <c r="K2555" i="34"/>
  <c r="L2555" i="34"/>
  <c r="M2555" i="34"/>
  <c r="N2555" i="34"/>
  <c r="O2555" i="34"/>
  <c r="P2555" i="34"/>
  <c r="Q2555" i="34"/>
  <c r="R2555" i="34"/>
  <c r="S2555" i="34"/>
  <c r="T2555" i="34"/>
  <c r="U2555" i="34"/>
  <c r="V2555" i="34"/>
  <c r="W2555" i="34"/>
  <c r="X2555" i="34"/>
  <c r="Y2555" i="34"/>
  <c r="K2556" i="34"/>
  <c r="L2556" i="34"/>
  <c r="M2556" i="34"/>
  <c r="N2556" i="34"/>
  <c r="O2556" i="34"/>
  <c r="P2556" i="34"/>
  <c r="Q2556" i="34"/>
  <c r="R2556" i="34"/>
  <c r="S2556" i="34"/>
  <c r="T2556" i="34"/>
  <c r="U2556" i="34"/>
  <c r="V2556" i="34"/>
  <c r="W2556" i="34"/>
  <c r="X2556" i="34"/>
  <c r="Y2556" i="34"/>
  <c r="K2557" i="34"/>
  <c r="L2557" i="34"/>
  <c r="M2557" i="34"/>
  <c r="N2557" i="34"/>
  <c r="O2557" i="34"/>
  <c r="P2557" i="34"/>
  <c r="Q2557" i="34"/>
  <c r="R2557" i="34"/>
  <c r="S2557" i="34"/>
  <c r="T2557" i="34"/>
  <c r="U2557" i="34"/>
  <c r="V2557" i="34"/>
  <c r="W2557" i="34"/>
  <c r="X2557" i="34"/>
  <c r="Y2557" i="34"/>
  <c r="K2558" i="34"/>
  <c r="L2558" i="34"/>
  <c r="M2558" i="34"/>
  <c r="N2558" i="34"/>
  <c r="O2558" i="34"/>
  <c r="P2558" i="34"/>
  <c r="Q2558" i="34"/>
  <c r="R2558" i="34"/>
  <c r="S2558" i="34"/>
  <c r="T2558" i="34"/>
  <c r="U2558" i="34"/>
  <c r="V2558" i="34"/>
  <c r="W2558" i="34"/>
  <c r="X2558" i="34"/>
  <c r="Y2558" i="34"/>
  <c r="K2559" i="34"/>
  <c r="L2559" i="34"/>
  <c r="M2559" i="34"/>
  <c r="N2559" i="34"/>
  <c r="O2559" i="34"/>
  <c r="P2559" i="34"/>
  <c r="Q2559" i="34"/>
  <c r="R2559" i="34"/>
  <c r="S2559" i="34"/>
  <c r="T2559" i="34"/>
  <c r="U2559" i="34"/>
  <c r="V2559" i="34"/>
  <c r="W2559" i="34"/>
  <c r="X2559" i="34"/>
  <c r="Y2559" i="34"/>
  <c r="K2560" i="34"/>
  <c r="L2560" i="34"/>
  <c r="M2560" i="34"/>
  <c r="N2560" i="34"/>
  <c r="O2560" i="34"/>
  <c r="P2560" i="34"/>
  <c r="Q2560" i="34"/>
  <c r="R2560" i="34"/>
  <c r="S2560" i="34"/>
  <c r="T2560" i="34"/>
  <c r="U2560" i="34"/>
  <c r="V2560" i="34"/>
  <c r="W2560" i="34"/>
  <c r="X2560" i="34"/>
  <c r="Y2560" i="34"/>
  <c r="K2561" i="34"/>
  <c r="L2561" i="34"/>
  <c r="M2561" i="34"/>
  <c r="N2561" i="34"/>
  <c r="O2561" i="34"/>
  <c r="P2561" i="34"/>
  <c r="Q2561" i="34"/>
  <c r="R2561" i="34"/>
  <c r="S2561" i="34"/>
  <c r="T2561" i="34"/>
  <c r="U2561" i="34"/>
  <c r="V2561" i="34"/>
  <c r="W2561" i="34"/>
  <c r="X2561" i="34"/>
  <c r="Y2561" i="34"/>
  <c r="K2562" i="34"/>
  <c r="L2562" i="34"/>
  <c r="M2562" i="34"/>
  <c r="N2562" i="34"/>
  <c r="O2562" i="34"/>
  <c r="P2562" i="34"/>
  <c r="Q2562" i="34"/>
  <c r="R2562" i="34"/>
  <c r="S2562" i="34"/>
  <c r="T2562" i="34"/>
  <c r="U2562" i="34"/>
  <c r="V2562" i="34"/>
  <c r="W2562" i="34"/>
  <c r="X2562" i="34"/>
  <c r="Y2562" i="34"/>
  <c r="K2563" i="34"/>
  <c r="L2563" i="34"/>
  <c r="M2563" i="34"/>
  <c r="N2563" i="34"/>
  <c r="O2563" i="34"/>
  <c r="P2563" i="34"/>
  <c r="Q2563" i="34"/>
  <c r="R2563" i="34"/>
  <c r="S2563" i="34"/>
  <c r="T2563" i="34"/>
  <c r="U2563" i="34"/>
  <c r="V2563" i="34"/>
  <c r="W2563" i="34"/>
  <c r="X2563" i="34"/>
  <c r="Y2563" i="34"/>
  <c r="K2564" i="34"/>
  <c r="L2564" i="34"/>
  <c r="M2564" i="34"/>
  <c r="N2564" i="34"/>
  <c r="O2564" i="34"/>
  <c r="P2564" i="34"/>
  <c r="Q2564" i="34"/>
  <c r="R2564" i="34"/>
  <c r="S2564" i="34"/>
  <c r="T2564" i="34"/>
  <c r="U2564" i="34"/>
  <c r="V2564" i="34"/>
  <c r="W2564" i="34"/>
  <c r="X2564" i="34"/>
  <c r="Y2564" i="34"/>
  <c r="K2565" i="34"/>
  <c r="L2565" i="34"/>
  <c r="M2565" i="34"/>
  <c r="N2565" i="34"/>
  <c r="O2565" i="34"/>
  <c r="P2565" i="34"/>
  <c r="Q2565" i="34"/>
  <c r="R2565" i="34"/>
  <c r="S2565" i="34"/>
  <c r="T2565" i="34"/>
  <c r="U2565" i="34"/>
  <c r="V2565" i="34"/>
  <c r="W2565" i="34"/>
  <c r="X2565" i="34"/>
  <c r="Y2565" i="34"/>
  <c r="K2566" i="34"/>
  <c r="L2566" i="34"/>
  <c r="M2566" i="34"/>
  <c r="N2566" i="34"/>
  <c r="O2566" i="34"/>
  <c r="P2566" i="34"/>
  <c r="Q2566" i="34"/>
  <c r="R2566" i="34"/>
  <c r="S2566" i="34"/>
  <c r="T2566" i="34"/>
  <c r="U2566" i="34"/>
  <c r="V2566" i="34"/>
  <c r="W2566" i="34"/>
  <c r="X2566" i="34"/>
  <c r="Y2566" i="34"/>
  <c r="K2567" i="34"/>
  <c r="L2567" i="34"/>
  <c r="M2567" i="34"/>
  <c r="N2567" i="34"/>
  <c r="O2567" i="34"/>
  <c r="P2567" i="34"/>
  <c r="Q2567" i="34"/>
  <c r="R2567" i="34"/>
  <c r="S2567" i="34"/>
  <c r="T2567" i="34"/>
  <c r="U2567" i="34"/>
  <c r="V2567" i="34"/>
  <c r="W2567" i="34"/>
  <c r="X2567" i="34"/>
  <c r="Y2567" i="34"/>
  <c r="K2568" i="34"/>
  <c r="L2568" i="34"/>
  <c r="M2568" i="34"/>
  <c r="N2568" i="34"/>
  <c r="O2568" i="34"/>
  <c r="P2568" i="34"/>
  <c r="Q2568" i="34"/>
  <c r="R2568" i="34"/>
  <c r="S2568" i="34"/>
  <c r="T2568" i="34"/>
  <c r="U2568" i="34"/>
  <c r="V2568" i="34"/>
  <c r="W2568" i="34"/>
  <c r="X2568" i="34"/>
  <c r="Y2568" i="34"/>
  <c r="K2569" i="34"/>
  <c r="L2569" i="34"/>
  <c r="M2569" i="34"/>
  <c r="N2569" i="34"/>
  <c r="O2569" i="34"/>
  <c r="P2569" i="34"/>
  <c r="Q2569" i="34"/>
  <c r="R2569" i="34"/>
  <c r="S2569" i="34"/>
  <c r="T2569" i="34"/>
  <c r="U2569" i="34"/>
  <c r="V2569" i="34"/>
  <c r="W2569" i="34"/>
  <c r="X2569" i="34"/>
  <c r="Y2569" i="34"/>
  <c r="K2570" i="34"/>
  <c r="L2570" i="34"/>
  <c r="M2570" i="34"/>
  <c r="N2570" i="34"/>
  <c r="O2570" i="34"/>
  <c r="P2570" i="34"/>
  <c r="Q2570" i="34"/>
  <c r="R2570" i="34"/>
  <c r="S2570" i="34"/>
  <c r="T2570" i="34"/>
  <c r="U2570" i="34"/>
  <c r="V2570" i="34"/>
  <c r="W2570" i="34"/>
  <c r="X2570" i="34"/>
  <c r="Y2570" i="34"/>
  <c r="K2571" i="34"/>
  <c r="L2571" i="34"/>
  <c r="M2571" i="34"/>
  <c r="N2571" i="34"/>
  <c r="O2571" i="34"/>
  <c r="P2571" i="34"/>
  <c r="Q2571" i="34"/>
  <c r="R2571" i="34"/>
  <c r="S2571" i="34"/>
  <c r="T2571" i="34"/>
  <c r="U2571" i="34"/>
  <c r="V2571" i="34"/>
  <c r="W2571" i="34"/>
  <c r="X2571" i="34"/>
  <c r="Y2571" i="34"/>
  <c r="K2572" i="34"/>
  <c r="L2572" i="34"/>
  <c r="M2572" i="34"/>
  <c r="N2572" i="34"/>
  <c r="O2572" i="34"/>
  <c r="P2572" i="34"/>
  <c r="Q2572" i="34"/>
  <c r="R2572" i="34"/>
  <c r="S2572" i="34"/>
  <c r="T2572" i="34"/>
  <c r="U2572" i="34"/>
  <c r="V2572" i="34"/>
  <c r="W2572" i="34"/>
  <c r="X2572" i="34"/>
  <c r="Y2572" i="34"/>
  <c r="K2573" i="34"/>
  <c r="L2573" i="34"/>
  <c r="M2573" i="34"/>
  <c r="N2573" i="34"/>
  <c r="O2573" i="34"/>
  <c r="P2573" i="34"/>
  <c r="Q2573" i="34"/>
  <c r="R2573" i="34"/>
  <c r="S2573" i="34"/>
  <c r="T2573" i="34"/>
  <c r="U2573" i="34"/>
  <c r="V2573" i="34"/>
  <c r="W2573" i="34"/>
  <c r="X2573" i="34"/>
  <c r="Y2573" i="34"/>
  <c r="K2574" i="34"/>
  <c r="L2574" i="34"/>
  <c r="M2574" i="34"/>
  <c r="N2574" i="34"/>
  <c r="O2574" i="34"/>
  <c r="P2574" i="34"/>
  <c r="Q2574" i="34"/>
  <c r="R2574" i="34"/>
  <c r="S2574" i="34"/>
  <c r="T2574" i="34"/>
  <c r="U2574" i="34"/>
  <c r="V2574" i="34"/>
  <c r="W2574" i="34"/>
  <c r="X2574" i="34"/>
  <c r="Y2574" i="34"/>
  <c r="K2575" i="34"/>
  <c r="L2575" i="34"/>
  <c r="M2575" i="34"/>
  <c r="N2575" i="34"/>
  <c r="O2575" i="34"/>
  <c r="P2575" i="34"/>
  <c r="Q2575" i="34"/>
  <c r="R2575" i="34"/>
  <c r="S2575" i="34"/>
  <c r="T2575" i="34"/>
  <c r="U2575" i="34"/>
  <c r="V2575" i="34"/>
  <c r="W2575" i="34"/>
  <c r="X2575" i="34"/>
  <c r="Y2575" i="34"/>
  <c r="K2576" i="34"/>
  <c r="L2576" i="34"/>
  <c r="M2576" i="34"/>
  <c r="N2576" i="34"/>
  <c r="O2576" i="34"/>
  <c r="P2576" i="34"/>
  <c r="Q2576" i="34"/>
  <c r="R2576" i="34"/>
  <c r="S2576" i="34"/>
  <c r="T2576" i="34"/>
  <c r="U2576" i="34"/>
  <c r="V2576" i="34"/>
  <c r="W2576" i="34"/>
  <c r="X2576" i="34"/>
  <c r="Y2576" i="34"/>
  <c r="K2577" i="34"/>
  <c r="L2577" i="34"/>
  <c r="M2577" i="34"/>
  <c r="N2577" i="34"/>
  <c r="O2577" i="34"/>
  <c r="P2577" i="34"/>
  <c r="Q2577" i="34"/>
  <c r="R2577" i="34"/>
  <c r="S2577" i="34"/>
  <c r="T2577" i="34"/>
  <c r="U2577" i="34"/>
  <c r="V2577" i="34"/>
  <c r="W2577" i="34"/>
  <c r="X2577" i="34"/>
  <c r="Y2577" i="34"/>
  <c r="K2578" i="34"/>
  <c r="L2578" i="34"/>
  <c r="M2578" i="34"/>
  <c r="N2578" i="34"/>
  <c r="O2578" i="34"/>
  <c r="P2578" i="34"/>
  <c r="Q2578" i="34"/>
  <c r="R2578" i="34"/>
  <c r="S2578" i="34"/>
  <c r="T2578" i="34"/>
  <c r="U2578" i="34"/>
  <c r="V2578" i="34"/>
  <c r="W2578" i="34"/>
  <c r="X2578" i="34"/>
  <c r="Y2578" i="34"/>
  <c r="K2579" i="34"/>
  <c r="L2579" i="34"/>
  <c r="M2579" i="34"/>
  <c r="N2579" i="34"/>
  <c r="O2579" i="34"/>
  <c r="P2579" i="34"/>
  <c r="Q2579" i="34"/>
  <c r="R2579" i="34"/>
  <c r="S2579" i="34"/>
  <c r="T2579" i="34"/>
  <c r="U2579" i="34"/>
  <c r="V2579" i="34"/>
  <c r="W2579" i="34"/>
  <c r="X2579" i="34"/>
  <c r="Y2579" i="34"/>
  <c r="K2580" i="34"/>
  <c r="L2580" i="34"/>
  <c r="M2580" i="34"/>
  <c r="N2580" i="34"/>
  <c r="O2580" i="34"/>
  <c r="P2580" i="34"/>
  <c r="Q2580" i="34"/>
  <c r="R2580" i="34"/>
  <c r="S2580" i="34"/>
  <c r="T2580" i="34"/>
  <c r="U2580" i="34"/>
  <c r="V2580" i="34"/>
  <c r="W2580" i="34"/>
  <c r="X2580" i="34"/>
  <c r="Y2580" i="34"/>
  <c r="K2581" i="34"/>
  <c r="L2581" i="34"/>
  <c r="M2581" i="34"/>
  <c r="N2581" i="34"/>
  <c r="O2581" i="34"/>
  <c r="P2581" i="34"/>
  <c r="Q2581" i="34"/>
  <c r="R2581" i="34"/>
  <c r="S2581" i="34"/>
  <c r="T2581" i="34"/>
  <c r="U2581" i="34"/>
  <c r="V2581" i="34"/>
  <c r="W2581" i="34"/>
  <c r="X2581" i="34"/>
  <c r="Y2581" i="34"/>
  <c r="K2582" i="34"/>
  <c r="L2582" i="34"/>
  <c r="M2582" i="34"/>
  <c r="N2582" i="34"/>
  <c r="O2582" i="34"/>
  <c r="P2582" i="34"/>
  <c r="Q2582" i="34"/>
  <c r="R2582" i="34"/>
  <c r="S2582" i="34"/>
  <c r="T2582" i="34"/>
  <c r="U2582" i="34"/>
  <c r="V2582" i="34"/>
  <c r="W2582" i="34"/>
  <c r="X2582" i="34"/>
  <c r="Y2582" i="34"/>
  <c r="K2583" i="34"/>
  <c r="L2583" i="34"/>
  <c r="M2583" i="34"/>
  <c r="N2583" i="34"/>
  <c r="O2583" i="34"/>
  <c r="P2583" i="34"/>
  <c r="Q2583" i="34"/>
  <c r="R2583" i="34"/>
  <c r="S2583" i="34"/>
  <c r="T2583" i="34"/>
  <c r="U2583" i="34"/>
  <c r="V2583" i="34"/>
  <c r="W2583" i="34"/>
  <c r="X2583" i="34"/>
  <c r="Y2583" i="34"/>
  <c r="K2584" i="34"/>
  <c r="L2584" i="34"/>
  <c r="M2584" i="34"/>
  <c r="N2584" i="34"/>
  <c r="O2584" i="34"/>
  <c r="P2584" i="34"/>
  <c r="Q2584" i="34"/>
  <c r="R2584" i="34"/>
  <c r="S2584" i="34"/>
  <c r="T2584" i="34"/>
  <c r="U2584" i="34"/>
  <c r="V2584" i="34"/>
  <c r="W2584" i="34"/>
  <c r="X2584" i="34"/>
  <c r="Y2584" i="34"/>
  <c r="K2585" i="34"/>
  <c r="L2585" i="34"/>
  <c r="M2585" i="34"/>
  <c r="N2585" i="34"/>
  <c r="O2585" i="34"/>
  <c r="P2585" i="34"/>
  <c r="Q2585" i="34"/>
  <c r="R2585" i="34"/>
  <c r="S2585" i="34"/>
  <c r="T2585" i="34"/>
  <c r="U2585" i="34"/>
  <c r="V2585" i="34"/>
  <c r="W2585" i="34"/>
  <c r="X2585" i="34"/>
  <c r="Y2585" i="34"/>
  <c r="K2586" i="34"/>
  <c r="L2586" i="34"/>
  <c r="M2586" i="34"/>
  <c r="N2586" i="34"/>
  <c r="O2586" i="34"/>
  <c r="P2586" i="34"/>
  <c r="Q2586" i="34"/>
  <c r="R2586" i="34"/>
  <c r="S2586" i="34"/>
  <c r="T2586" i="34"/>
  <c r="U2586" i="34"/>
  <c r="V2586" i="34"/>
  <c r="W2586" i="34"/>
  <c r="X2586" i="34"/>
  <c r="Y2586" i="34"/>
  <c r="K2587" i="34"/>
  <c r="L2587" i="34"/>
  <c r="M2587" i="34"/>
  <c r="N2587" i="34"/>
  <c r="O2587" i="34"/>
  <c r="P2587" i="34"/>
  <c r="Q2587" i="34"/>
  <c r="R2587" i="34"/>
  <c r="S2587" i="34"/>
  <c r="T2587" i="34"/>
  <c r="U2587" i="34"/>
  <c r="V2587" i="34"/>
  <c r="W2587" i="34"/>
  <c r="X2587" i="34"/>
  <c r="Y2587" i="34"/>
  <c r="K2588" i="34"/>
  <c r="L2588" i="34"/>
  <c r="M2588" i="34"/>
  <c r="N2588" i="34"/>
  <c r="O2588" i="34"/>
  <c r="P2588" i="34"/>
  <c r="Q2588" i="34"/>
  <c r="R2588" i="34"/>
  <c r="S2588" i="34"/>
  <c r="T2588" i="34"/>
  <c r="U2588" i="34"/>
  <c r="V2588" i="34"/>
  <c r="W2588" i="34"/>
  <c r="X2588" i="34"/>
  <c r="Y2588" i="34"/>
  <c r="K2589" i="34"/>
  <c r="L2589" i="34"/>
  <c r="M2589" i="34"/>
  <c r="N2589" i="34"/>
  <c r="O2589" i="34"/>
  <c r="P2589" i="34"/>
  <c r="Q2589" i="34"/>
  <c r="R2589" i="34"/>
  <c r="S2589" i="34"/>
  <c r="T2589" i="34"/>
  <c r="U2589" i="34"/>
  <c r="V2589" i="34"/>
  <c r="W2589" i="34"/>
  <c r="X2589" i="34"/>
  <c r="Y2589" i="34"/>
  <c r="K2590" i="34"/>
  <c r="L2590" i="34"/>
  <c r="M2590" i="34"/>
  <c r="N2590" i="34"/>
  <c r="O2590" i="34"/>
  <c r="P2590" i="34"/>
  <c r="Q2590" i="34"/>
  <c r="R2590" i="34"/>
  <c r="S2590" i="34"/>
  <c r="T2590" i="34"/>
  <c r="U2590" i="34"/>
  <c r="V2590" i="34"/>
  <c r="W2590" i="34"/>
  <c r="X2590" i="34"/>
  <c r="Y2590" i="34"/>
  <c r="K2591" i="34"/>
  <c r="L2591" i="34"/>
  <c r="M2591" i="34"/>
  <c r="N2591" i="34"/>
  <c r="O2591" i="34"/>
  <c r="P2591" i="34"/>
  <c r="Q2591" i="34"/>
  <c r="R2591" i="34"/>
  <c r="S2591" i="34"/>
  <c r="T2591" i="34"/>
  <c r="U2591" i="34"/>
  <c r="V2591" i="34"/>
  <c r="W2591" i="34"/>
  <c r="X2591" i="34"/>
  <c r="Y2591" i="34"/>
  <c r="K2592" i="34"/>
  <c r="L2592" i="34"/>
  <c r="M2592" i="34"/>
  <c r="N2592" i="34"/>
  <c r="O2592" i="34"/>
  <c r="P2592" i="34"/>
  <c r="Q2592" i="34"/>
  <c r="R2592" i="34"/>
  <c r="S2592" i="34"/>
  <c r="T2592" i="34"/>
  <c r="U2592" i="34"/>
  <c r="V2592" i="34"/>
  <c r="W2592" i="34"/>
  <c r="X2592" i="34"/>
  <c r="Y2592" i="34"/>
  <c r="K2593" i="34"/>
  <c r="L2593" i="34"/>
  <c r="M2593" i="34"/>
  <c r="N2593" i="34"/>
  <c r="O2593" i="34"/>
  <c r="P2593" i="34"/>
  <c r="Q2593" i="34"/>
  <c r="R2593" i="34"/>
  <c r="S2593" i="34"/>
  <c r="T2593" i="34"/>
  <c r="U2593" i="34"/>
  <c r="V2593" i="34"/>
  <c r="W2593" i="34"/>
  <c r="X2593" i="34"/>
  <c r="Y2593" i="34"/>
  <c r="K2594" i="34"/>
  <c r="L2594" i="34"/>
  <c r="M2594" i="34"/>
  <c r="N2594" i="34"/>
  <c r="O2594" i="34"/>
  <c r="P2594" i="34"/>
  <c r="Q2594" i="34"/>
  <c r="R2594" i="34"/>
  <c r="S2594" i="34"/>
  <c r="T2594" i="34"/>
  <c r="U2594" i="34"/>
  <c r="V2594" i="34"/>
  <c r="W2594" i="34"/>
  <c r="X2594" i="34"/>
  <c r="Y2594" i="34"/>
  <c r="K2595" i="34"/>
  <c r="L2595" i="34"/>
  <c r="M2595" i="34"/>
  <c r="N2595" i="34"/>
  <c r="O2595" i="34"/>
  <c r="P2595" i="34"/>
  <c r="Q2595" i="34"/>
  <c r="R2595" i="34"/>
  <c r="S2595" i="34"/>
  <c r="T2595" i="34"/>
  <c r="U2595" i="34"/>
  <c r="V2595" i="34"/>
  <c r="W2595" i="34"/>
  <c r="X2595" i="34"/>
  <c r="Y2595" i="34"/>
  <c r="K2596" i="34"/>
  <c r="L2596" i="34"/>
  <c r="M2596" i="34"/>
  <c r="N2596" i="34"/>
  <c r="O2596" i="34"/>
  <c r="P2596" i="34"/>
  <c r="Q2596" i="34"/>
  <c r="R2596" i="34"/>
  <c r="S2596" i="34"/>
  <c r="T2596" i="34"/>
  <c r="U2596" i="34"/>
  <c r="V2596" i="34"/>
  <c r="W2596" i="34"/>
  <c r="X2596" i="34"/>
  <c r="Y2596" i="34"/>
  <c r="K2597" i="34"/>
  <c r="L2597" i="34"/>
  <c r="M2597" i="34"/>
  <c r="N2597" i="34"/>
  <c r="O2597" i="34"/>
  <c r="P2597" i="34"/>
  <c r="Q2597" i="34"/>
  <c r="R2597" i="34"/>
  <c r="S2597" i="34"/>
  <c r="T2597" i="34"/>
  <c r="U2597" i="34"/>
  <c r="V2597" i="34"/>
  <c r="W2597" i="34"/>
  <c r="X2597" i="34"/>
  <c r="Y2597" i="34"/>
  <c r="K2598" i="34"/>
  <c r="L2598" i="34"/>
  <c r="M2598" i="34"/>
  <c r="N2598" i="34"/>
  <c r="O2598" i="34"/>
  <c r="P2598" i="34"/>
  <c r="Q2598" i="34"/>
  <c r="R2598" i="34"/>
  <c r="S2598" i="34"/>
  <c r="T2598" i="34"/>
  <c r="U2598" i="34"/>
  <c r="V2598" i="34"/>
  <c r="W2598" i="34"/>
  <c r="X2598" i="34"/>
  <c r="Y2598" i="34"/>
  <c r="K2599" i="34"/>
  <c r="L2599" i="34"/>
  <c r="M2599" i="34"/>
  <c r="N2599" i="34"/>
  <c r="O2599" i="34"/>
  <c r="P2599" i="34"/>
  <c r="Q2599" i="34"/>
  <c r="R2599" i="34"/>
  <c r="S2599" i="34"/>
  <c r="T2599" i="34"/>
  <c r="U2599" i="34"/>
  <c r="V2599" i="34"/>
  <c r="W2599" i="34"/>
  <c r="X2599" i="34"/>
  <c r="Y2599" i="34"/>
  <c r="K2600" i="34"/>
  <c r="L2600" i="34"/>
  <c r="M2600" i="34"/>
  <c r="N2600" i="34"/>
  <c r="O2600" i="34"/>
  <c r="P2600" i="34"/>
  <c r="Q2600" i="34"/>
  <c r="R2600" i="34"/>
  <c r="S2600" i="34"/>
  <c r="T2600" i="34"/>
  <c r="U2600" i="34"/>
  <c r="V2600" i="34"/>
  <c r="W2600" i="34"/>
  <c r="X2600" i="34"/>
  <c r="Y2600" i="34"/>
  <c r="K2601" i="34"/>
  <c r="L2601" i="34"/>
  <c r="M2601" i="34"/>
  <c r="N2601" i="34"/>
  <c r="O2601" i="34"/>
  <c r="P2601" i="34"/>
  <c r="Q2601" i="34"/>
  <c r="R2601" i="34"/>
  <c r="S2601" i="34"/>
  <c r="T2601" i="34"/>
  <c r="U2601" i="34"/>
  <c r="V2601" i="34"/>
  <c r="W2601" i="34"/>
  <c r="X2601" i="34"/>
  <c r="Y2601" i="34"/>
  <c r="K2602" i="34"/>
  <c r="L2602" i="34"/>
  <c r="M2602" i="34"/>
  <c r="N2602" i="34"/>
  <c r="O2602" i="34"/>
  <c r="P2602" i="34"/>
  <c r="Q2602" i="34"/>
  <c r="R2602" i="34"/>
  <c r="S2602" i="34"/>
  <c r="T2602" i="34"/>
  <c r="U2602" i="34"/>
  <c r="V2602" i="34"/>
  <c r="W2602" i="34"/>
  <c r="X2602" i="34"/>
  <c r="Y2602" i="34"/>
  <c r="K2603" i="34"/>
  <c r="L2603" i="34"/>
  <c r="M2603" i="34"/>
  <c r="N2603" i="34"/>
  <c r="O2603" i="34"/>
  <c r="P2603" i="34"/>
  <c r="Q2603" i="34"/>
  <c r="R2603" i="34"/>
  <c r="S2603" i="34"/>
  <c r="T2603" i="34"/>
  <c r="U2603" i="34"/>
  <c r="V2603" i="34"/>
  <c r="W2603" i="34"/>
  <c r="X2603" i="34"/>
  <c r="Y2603" i="34"/>
  <c r="K2604" i="34"/>
  <c r="L2604" i="34"/>
  <c r="M2604" i="34"/>
  <c r="N2604" i="34"/>
  <c r="O2604" i="34"/>
  <c r="P2604" i="34"/>
  <c r="Q2604" i="34"/>
  <c r="R2604" i="34"/>
  <c r="S2604" i="34"/>
  <c r="T2604" i="34"/>
  <c r="U2604" i="34"/>
  <c r="V2604" i="34"/>
  <c r="W2604" i="34"/>
  <c r="X2604" i="34"/>
  <c r="Y2604" i="34"/>
  <c r="K2605" i="34"/>
  <c r="L2605" i="34"/>
  <c r="M2605" i="34"/>
  <c r="N2605" i="34"/>
  <c r="O2605" i="34"/>
  <c r="P2605" i="34"/>
  <c r="Q2605" i="34"/>
  <c r="R2605" i="34"/>
  <c r="S2605" i="34"/>
  <c r="T2605" i="34"/>
  <c r="U2605" i="34"/>
  <c r="V2605" i="34"/>
  <c r="W2605" i="34"/>
  <c r="X2605" i="34"/>
  <c r="Y2605" i="34"/>
  <c r="K2606" i="34"/>
  <c r="L2606" i="34"/>
  <c r="M2606" i="34"/>
  <c r="N2606" i="34"/>
  <c r="O2606" i="34"/>
  <c r="P2606" i="34"/>
  <c r="Q2606" i="34"/>
  <c r="R2606" i="34"/>
  <c r="S2606" i="34"/>
  <c r="T2606" i="34"/>
  <c r="U2606" i="34"/>
  <c r="V2606" i="34"/>
  <c r="W2606" i="34"/>
  <c r="X2606" i="34"/>
  <c r="Y2606" i="34"/>
  <c r="K2607" i="34"/>
  <c r="L2607" i="34"/>
  <c r="M2607" i="34"/>
  <c r="N2607" i="34"/>
  <c r="O2607" i="34"/>
  <c r="P2607" i="34"/>
  <c r="Q2607" i="34"/>
  <c r="R2607" i="34"/>
  <c r="S2607" i="34"/>
  <c r="T2607" i="34"/>
  <c r="U2607" i="34"/>
  <c r="V2607" i="34"/>
  <c r="W2607" i="34"/>
  <c r="X2607" i="34"/>
  <c r="Y2607" i="34"/>
  <c r="K2608" i="34"/>
  <c r="L2608" i="34"/>
  <c r="M2608" i="34"/>
  <c r="N2608" i="34"/>
  <c r="O2608" i="34"/>
  <c r="P2608" i="34"/>
  <c r="Q2608" i="34"/>
  <c r="R2608" i="34"/>
  <c r="S2608" i="34"/>
  <c r="T2608" i="34"/>
  <c r="U2608" i="34"/>
  <c r="V2608" i="34"/>
  <c r="W2608" i="34"/>
  <c r="X2608" i="34"/>
  <c r="Y2608" i="34"/>
  <c r="K2609" i="34"/>
  <c r="L2609" i="34"/>
  <c r="M2609" i="34"/>
  <c r="N2609" i="34"/>
  <c r="O2609" i="34"/>
  <c r="P2609" i="34"/>
  <c r="Q2609" i="34"/>
  <c r="R2609" i="34"/>
  <c r="S2609" i="34"/>
  <c r="T2609" i="34"/>
  <c r="U2609" i="34"/>
  <c r="V2609" i="34"/>
  <c r="W2609" i="34"/>
  <c r="X2609" i="34"/>
  <c r="Y2609" i="34"/>
  <c r="K2610" i="34"/>
  <c r="L2610" i="34"/>
  <c r="M2610" i="34"/>
  <c r="N2610" i="34"/>
  <c r="O2610" i="34"/>
  <c r="P2610" i="34"/>
  <c r="Q2610" i="34"/>
  <c r="R2610" i="34"/>
  <c r="S2610" i="34"/>
  <c r="T2610" i="34"/>
  <c r="U2610" i="34"/>
  <c r="V2610" i="34"/>
  <c r="W2610" i="34"/>
  <c r="X2610" i="34"/>
  <c r="Y2610" i="34"/>
  <c r="K2611" i="34"/>
  <c r="L2611" i="34"/>
  <c r="M2611" i="34"/>
  <c r="N2611" i="34"/>
  <c r="O2611" i="34"/>
  <c r="P2611" i="34"/>
  <c r="Q2611" i="34"/>
  <c r="R2611" i="34"/>
  <c r="S2611" i="34"/>
  <c r="T2611" i="34"/>
  <c r="U2611" i="34"/>
  <c r="V2611" i="34"/>
  <c r="W2611" i="34"/>
  <c r="X2611" i="34"/>
  <c r="Y2611" i="34"/>
  <c r="K2612" i="34"/>
  <c r="L2612" i="34"/>
  <c r="M2612" i="34"/>
  <c r="N2612" i="34"/>
  <c r="O2612" i="34"/>
  <c r="P2612" i="34"/>
  <c r="Q2612" i="34"/>
  <c r="R2612" i="34"/>
  <c r="S2612" i="34"/>
  <c r="T2612" i="34"/>
  <c r="U2612" i="34"/>
  <c r="V2612" i="34"/>
  <c r="W2612" i="34"/>
  <c r="X2612" i="34"/>
  <c r="Y2612" i="34"/>
  <c r="K2613" i="34"/>
  <c r="L2613" i="34"/>
  <c r="M2613" i="34"/>
  <c r="N2613" i="34"/>
  <c r="O2613" i="34"/>
  <c r="P2613" i="34"/>
  <c r="Q2613" i="34"/>
  <c r="R2613" i="34"/>
  <c r="S2613" i="34"/>
  <c r="T2613" i="34"/>
  <c r="U2613" i="34"/>
  <c r="V2613" i="34"/>
  <c r="W2613" i="34"/>
  <c r="X2613" i="34"/>
  <c r="Y2613" i="34"/>
  <c r="K2614" i="34"/>
  <c r="L2614" i="34"/>
  <c r="M2614" i="34"/>
  <c r="N2614" i="34"/>
  <c r="O2614" i="34"/>
  <c r="P2614" i="34"/>
  <c r="Q2614" i="34"/>
  <c r="R2614" i="34"/>
  <c r="S2614" i="34"/>
  <c r="T2614" i="34"/>
  <c r="U2614" i="34"/>
  <c r="V2614" i="34"/>
  <c r="W2614" i="34"/>
  <c r="X2614" i="34"/>
  <c r="Y2614" i="34"/>
  <c r="K2615" i="34"/>
  <c r="L2615" i="34"/>
  <c r="M2615" i="34"/>
  <c r="N2615" i="34"/>
  <c r="O2615" i="34"/>
  <c r="P2615" i="34"/>
  <c r="Q2615" i="34"/>
  <c r="R2615" i="34"/>
  <c r="S2615" i="34"/>
  <c r="T2615" i="34"/>
  <c r="U2615" i="34"/>
  <c r="V2615" i="34"/>
  <c r="W2615" i="34"/>
  <c r="X2615" i="34"/>
  <c r="Y2615" i="34"/>
  <c r="K2616" i="34"/>
  <c r="L2616" i="34"/>
  <c r="M2616" i="34"/>
  <c r="N2616" i="34"/>
  <c r="O2616" i="34"/>
  <c r="P2616" i="34"/>
  <c r="Q2616" i="34"/>
  <c r="R2616" i="34"/>
  <c r="S2616" i="34"/>
  <c r="T2616" i="34"/>
  <c r="U2616" i="34"/>
  <c r="V2616" i="34"/>
  <c r="W2616" i="34"/>
  <c r="X2616" i="34"/>
  <c r="Y2616" i="34"/>
  <c r="K2617" i="34"/>
  <c r="L2617" i="34"/>
  <c r="M2617" i="34"/>
  <c r="N2617" i="34"/>
  <c r="O2617" i="34"/>
  <c r="P2617" i="34"/>
  <c r="Q2617" i="34"/>
  <c r="R2617" i="34"/>
  <c r="S2617" i="34"/>
  <c r="T2617" i="34"/>
  <c r="U2617" i="34"/>
  <c r="V2617" i="34"/>
  <c r="W2617" i="34"/>
  <c r="X2617" i="34"/>
  <c r="Y2617" i="34"/>
  <c r="K2618" i="34"/>
  <c r="L2618" i="34"/>
  <c r="M2618" i="34"/>
  <c r="N2618" i="34"/>
  <c r="O2618" i="34"/>
  <c r="P2618" i="34"/>
  <c r="Q2618" i="34"/>
  <c r="R2618" i="34"/>
  <c r="S2618" i="34"/>
  <c r="T2618" i="34"/>
  <c r="U2618" i="34"/>
  <c r="V2618" i="34"/>
  <c r="W2618" i="34"/>
  <c r="X2618" i="34"/>
  <c r="Y2618" i="34"/>
  <c r="K2619" i="34"/>
  <c r="L2619" i="34"/>
  <c r="M2619" i="34"/>
  <c r="N2619" i="34"/>
  <c r="O2619" i="34"/>
  <c r="P2619" i="34"/>
  <c r="Q2619" i="34"/>
  <c r="R2619" i="34"/>
  <c r="S2619" i="34"/>
  <c r="T2619" i="34"/>
  <c r="U2619" i="34"/>
  <c r="V2619" i="34"/>
  <c r="W2619" i="34"/>
  <c r="X2619" i="34"/>
  <c r="Y2619" i="34"/>
  <c r="K2620" i="34"/>
  <c r="L2620" i="34"/>
  <c r="M2620" i="34"/>
  <c r="N2620" i="34"/>
  <c r="O2620" i="34"/>
  <c r="P2620" i="34"/>
  <c r="Q2620" i="34"/>
  <c r="R2620" i="34"/>
  <c r="S2620" i="34"/>
  <c r="T2620" i="34"/>
  <c r="U2620" i="34"/>
  <c r="V2620" i="34"/>
  <c r="W2620" i="34"/>
  <c r="X2620" i="34"/>
  <c r="Y2620" i="34"/>
  <c r="K2621" i="34"/>
  <c r="L2621" i="34"/>
  <c r="M2621" i="34"/>
  <c r="N2621" i="34"/>
  <c r="O2621" i="34"/>
  <c r="P2621" i="34"/>
  <c r="Q2621" i="34"/>
  <c r="R2621" i="34"/>
  <c r="S2621" i="34"/>
  <c r="T2621" i="34"/>
  <c r="U2621" i="34"/>
  <c r="V2621" i="34"/>
  <c r="W2621" i="34"/>
  <c r="X2621" i="34"/>
  <c r="Y2621" i="34"/>
  <c r="K2622" i="34"/>
  <c r="L2622" i="34"/>
  <c r="M2622" i="34"/>
  <c r="N2622" i="34"/>
  <c r="O2622" i="34"/>
  <c r="P2622" i="34"/>
  <c r="Q2622" i="34"/>
  <c r="R2622" i="34"/>
  <c r="S2622" i="34"/>
  <c r="T2622" i="34"/>
  <c r="U2622" i="34"/>
  <c r="V2622" i="34"/>
  <c r="W2622" i="34"/>
  <c r="X2622" i="34"/>
  <c r="Y2622" i="34"/>
  <c r="K2623" i="34"/>
  <c r="L2623" i="34"/>
  <c r="M2623" i="34"/>
  <c r="N2623" i="34"/>
  <c r="O2623" i="34"/>
  <c r="P2623" i="34"/>
  <c r="Q2623" i="34"/>
  <c r="R2623" i="34"/>
  <c r="S2623" i="34"/>
  <c r="T2623" i="34"/>
  <c r="U2623" i="34"/>
  <c r="V2623" i="34"/>
  <c r="W2623" i="34"/>
  <c r="X2623" i="34"/>
  <c r="Y2623" i="34"/>
  <c r="K2624" i="34"/>
  <c r="L2624" i="34"/>
  <c r="M2624" i="34"/>
  <c r="N2624" i="34"/>
  <c r="O2624" i="34"/>
  <c r="P2624" i="34"/>
  <c r="Q2624" i="34"/>
  <c r="R2624" i="34"/>
  <c r="S2624" i="34"/>
  <c r="T2624" i="34"/>
  <c r="U2624" i="34"/>
  <c r="V2624" i="34"/>
  <c r="W2624" i="34"/>
  <c r="X2624" i="34"/>
  <c r="Y2624" i="34"/>
  <c r="K2625" i="34"/>
  <c r="L2625" i="34"/>
  <c r="M2625" i="34"/>
  <c r="N2625" i="34"/>
  <c r="O2625" i="34"/>
  <c r="P2625" i="34"/>
  <c r="Q2625" i="34"/>
  <c r="R2625" i="34"/>
  <c r="S2625" i="34"/>
  <c r="T2625" i="34"/>
  <c r="U2625" i="34"/>
  <c r="V2625" i="34"/>
  <c r="W2625" i="34"/>
  <c r="X2625" i="34"/>
  <c r="Y2625" i="34"/>
  <c r="K2626" i="34"/>
  <c r="L2626" i="34"/>
  <c r="M2626" i="34"/>
  <c r="N2626" i="34"/>
  <c r="O2626" i="34"/>
  <c r="P2626" i="34"/>
  <c r="Q2626" i="34"/>
  <c r="R2626" i="34"/>
  <c r="S2626" i="34"/>
  <c r="T2626" i="34"/>
  <c r="U2626" i="34"/>
  <c r="V2626" i="34"/>
  <c r="W2626" i="34"/>
  <c r="X2626" i="34"/>
  <c r="Y2626" i="34"/>
  <c r="K2627" i="34"/>
  <c r="L2627" i="34"/>
  <c r="M2627" i="34"/>
  <c r="N2627" i="34"/>
  <c r="O2627" i="34"/>
  <c r="P2627" i="34"/>
  <c r="Q2627" i="34"/>
  <c r="R2627" i="34"/>
  <c r="S2627" i="34"/>
  <c r="T2627" i="34"/>
  <c r="U2627" i="34"/>
  <c r="V2627" i="34"/>
  <c r="W2627" i="34"/>
  <c r="X2627" i="34"/>
  <c r="Y2627" i="34"/>
  <c r="K2628" i="34"/>
  <c r="L2628" i="34"/>
  <c r="M2628" i="34"/>
  <c r="N2628" i="34"/>
  <c r="O2628" i="34"/>
  <c r="P2628" i="34"/>
  <c r="Q2628" i="34"/>
  <c r="R2628" i="34"/>
  <c r="S2628" i="34"/>
  <c r="T2628" i="34"/>
  <c r="U2628" i="34"/>
  <c r="V2628" i="34"/>
  <c r="W2628" i="34"/>
  <c r="X2628" i="34"/>
  <c r="Y2628" i="34"/>
  <c r="K2629" i="34"/>
  <c r="L2629" i="34"/>
  <c r="M2629" i="34"/>
  <c r="N2629" i="34"/>
  <c r="O2629" i="34"/>
  <c r="P2629" i="34"/>
  <c r="Q2629" i="34"/>
  <c r="R2629" i="34"/>
  <c r="S2629" i="34"/>
  <c r="T2629" i="34"/>
  <c r="U2629" i="34"/>
  <c r="V2629" i="34"/>
  <c r="W2629" i="34"/>
  <c r="X2629" i="34"/>
  <c r="Y2629" i="34"/>
  <c r="K2630" i="34"/>
  <c r="L2630" i="34"/>
  <c r="M2630" i="34"/>
  <c r="N2630" i="34"/>
  <c r="O2630" i="34"/>
  <c r="P2630" i="34"/>
  <c r="Q2630" i="34"/>
  <c r="R2630" i="34"/>
  <c r="S2630" i="34"/>
  <c r="T2630" i="34"/>
  <c r="U2630" i="34"/>
  <c r="V2630" i="34"/>
  <c r="W2630" i="34"/>
  <c r="X2630" i="34"/>
  <c r="Y2630" i="34"/>
  <c r="K2631" i="34"/>
  <c r="L2631" i="34"/>
  <c r="M2631" i="34"/>
  <c r="N2631" i="34"/>
  <c r="O2631" i="34"/>
  <c r="P2631" i="34"/>
  <c r="Q2631" i="34"/>
  <c r="R2631" i="34"/>
  <c r="S2631" i="34"/>
  <c r="T2631" i="34"/>
  <c r="U2631" i="34"/>
  <c r="V2631" i="34"/>
  <c r="W2631" i="34"/>
  <c r="X2631" i="34"/>
  <c r="Y2631" i="34"/>
  <c r="K2632" i="34"/>
  <c r="L2632" i="34"/>
  <c r="M2632" i="34"/>
  <c r="N2632" i="34"/>
  <c r="O2632" i="34"/>
  <c r="P2632" i="34"/>
  <c r="Q2632" i="34"/>
  <c r="R2632" i="34"/>
  <c r="S2632" i="34"/>
  <c r="T2632" i="34"/>
  <c r="U2632" i="34"/>
  <c r="V2632" i="34"/>
  <c r="W2632" i="34"/>
  <c r="X2632" i="34"/>
  <c r="Y2632" i="34"/>
  <c r="K2633" i="34"/>
  <c r="L2633" i="34"/>
  <c r="M2633" i="34"/>
  <c r="N2633" i="34"/>
  <c r="O2633" i="34"/>
  <c r="P2633" i="34"/>
  <c r="Q2633" i="34"/>
  <c r="R2633" i="34"/>
  <c r="S2633" i="34"/>
  <c r="T2633" i="34"/>
  <c r="U2633" i="34"/>
  <c r="V2633" i="34"/>
  <c r="W2633" i="34"/>
  <c r="X2633" i="34"/>
  <c r="Y2633" i="34"/>
  <c r="K2634" i="34"/>
  <c r="L2634" i="34"/>
  <c r="M2634" i="34"/>
  <c r="N2634" i="34"/>
  <c r="O2634" i="34"/>
  <c r="P2634" i="34"/>
  <c r="Q2634" i="34"/>
  <c r="R2634" i="34"/>
  <c r="S2634" i="34"/>
  <c r="T2634" i="34"/>
  <c r="U2634" i="34"/>
  <c r="V2634" i="34"/>
  <c r="W2634" i="34"/>
  <c r="X2634" i="34"/>
  <c r="Y2634" i="34"/>
  <c r="K2635" i="34"/>
  <c r="L2635" i="34"/>
  <c r="M2635" i="34"/>
  <c r="N2635" i="34"/>
  <c r="O2635" i="34"/>
  <c r="P2635" i="34"/>
  <c r="Q2635" i="34"/>
  <c r="R2635" i="34"/>
  <c r="S2635" i="34"/>
  <c r="T2635" i="34"/>
  <c r="U2635" i="34"/>
  <c r="V2635" i="34"/>
  <c r="W2635" i="34"/>
  <c r="X2635" i="34"/>
  <c r="Y2635" i="34"/>
  <c r="K2636" i="34"/>
  <c r="L2636" i="34"/>
  <c r="M2636" i="34"/>
  <c r="N2636" i="34"/>
  <c r="O2636" i="34"/>
  <c r="P2636" i="34"/>
  <c r="Q2636" i="34"/>
  <c r="R2636" i="34"/>
  <c r="S2636" i="34"/>
  <c r="T2636" i="34"/>
  <c r="U2636" i="34"/>
  <c r="V2636" i="34"/>
  <c r="W2636" i="34"/>
  <c r="X2636" i="34"/>
  <c r="Y2636" i="34"/>
  <c r="K2637" i="34"/>
  <c r="L2637" i="34"/>
  <c r="M2637" i="34"/>
  <c r="N2637" i="34"/>
  <c r="O2637" i="34"/>
  <c r="P2637" i="34"/>
  <c r="Q2637" i="34"/>
  <c r="R2637" i="34"/>
  <c r="S2637" i="34"/>
  <c r="T2637" i="34"/>
  <c r="U2637" i="34"/>
  <c r="V2637" i="34"/>
  <c r="W2637" i="34"/>
  <c r="X2637" i="34"/>
  <c r="Y2637" i="34"/>
  <c r="K2638" i="34"/>
  <c r="L2638" i="34"/>
  <c r="M2638" i="34"/>
  <c r="N2638" i="34"/>
  <c r="O2638" i="34"/>
  <c r="P2638" i="34"/>
  <c r="Q2638" i="34"/>
  <c r="R2638" i="34"/>
  <c r="S2638" i="34"/>
  <c r="T2638" i="34"/>
  <c r="U2638" i="34"/>
  <c r="V2638" i="34"/>
  <c r="W2638" i="34"/>
  <c r="X2638" i="34"/>
  <c r="Y2638" i="34"/>
  <c r="K2639" i="34"/>
  <c r="L2639" i="34"/>
  <c r="M2639" i="34"/>
  <c r="N2639" i="34"/>
  <c r="O2639" i="34"/>
  <c r="P2639" i="34"/>
  <c r="Q2639" i="34"/>
  <c r="R2639" i="34"/>
  <c r="S2639" i="34"/>
  <c r="T2639" i="34"/>
  <c r="U2639" i="34"/>
  <c r="V2639" i="34"/>
  <c r="W2639" i="34"/>
  <c r="X2639" i="34"/>
  <c r="Y2639" i="34"/>
  <c r="K2640" i="34"/>
  <c r="L2640" i="34"/>
  <c r="M2640" i="34"/>
  <c r="N2640" i="34"/>
  <c r="O2640" i="34"/>
  <c r="P2640" i="34"/>
  <c r="Q2640" i="34"/>
  <c r="R2640" i="34"/>
  <c r="S2640" i="34"/>
  <c r="T2640" i="34"/>
  <c r="U2640" i="34"/>
  <c r="V2640" i="34"/>
  <c r="W2640" i="34"/>
  <c r="X2640" i="34"/>
  <c r="Y2640" i="34"/>
  <c r="K2641" i="34"/>
  <c r="L2641" i="34"/>
  <c r="M2641" i="34"/>
  <c r="N2641" i="34"/>
  <c r="O2641" i="34"/>
  <c r="P2641" i="34"/>
  <c r="Q2641" i="34"/>
  <c r="R2641" i="34"/>
  <c r="S2641" i="34"/>
  <c r="T2641" i="34"/>
  <c r="U2641" i="34"/>
  <c r="V2641" i="34"/>
  <c r="W2641" i="34"/>
  <c r="X2641" i="34"/>
  <c r="Y2641" i="34"/>
  <c r="K2642" i="34"/>
  <c r="L2642" i="34"/>
  <c r="M2642" i="34"/>
  <c r="N2642" i="34"/>
  <c r="O2642" i="34"/>
  <c r="P2642" i="34"/>
  <c r="Q2642" i="34"/>
  <c r="R2642" i="34"/>
  <c r="S2642" i="34"/>
  <c r="T2642" i="34"/>
  <c r="U2642" i="34"/>
  <c r="V2642" i="34"/>
  <c r="W2642" i="34"/>
  <c r="X2642" i="34"/>
  <c r="Y2642" i="34"/>
  <c r="K2643" i="34"/>
  <c r="L2643" i="34"/>
  <c r="M2643" i="34"/>
  <c r="N2643" i="34"/>
  <c r="O2643" i="34"/>
  <c r="P2643" i="34"/>
  <c r="Q2643" i="34"/>
  <c r="R2643" i="34"/>
  <c r="S2643" i="34"/>
  <c r="T2643" i="34"/>
  <c r="U2643" i="34"/>
  <c r="V2643" i="34"/>
  <c r="W2643" i="34"/>
  <c r="X2643" i="34"/>
  <c r="Y2643" i="34"/>
  <c r="K2644" i="34"/>
  <c r="L2644" i="34"/>
  <c r="M2644" i="34"/>
  <c r="N2644" i="34"/>
  <c r="O2644" i="34"/>
  <c r="P2644" i="34"/>
  <c r="Q2644" i="34"/>
  <c r="R2644" i="34"/>
  <c r="S2644" i="34"/>
  <c r="T2644" i="34"/>
  <c r="U2644" i="34"/>
  <c r="V2644" i="34"/>
  <c r="W2644" i="34"/>
  <c r="X2644" i="34"/>
  <c r="Y2644" i="34"/>
  <c r="K2645" i="34"/>
  <c r="L2645" i="34"/>
  <c r="M2645" i="34"/>
  <c r="N2645" i="34"/>
  <c r="O2645" i="34"/>
  <c r="P2645" i="34"/>
  <c r="Q2645" i="34"/>
  <c r="R2645" i="34"/>
  <c r="S2645" i="34"/>
  <c r="T2645" i="34"/>
  <c r="U2645" i="34"/>
  <c r="V2645" i="34"/>
  <c r="W2645" i="34"/>
  <c r="X2645" i="34"/>
  <c r="Y2645" i="34"/>
  <c r="K2646" i="34"/>
  <c r="L2646" i="34"/>
  <c r="M2646" i="34"/>
  <c r="N2646" i="34"/>
  <c r="O2646" i="34"/>
  <c r="P2646" i="34"/>
  <c r="Q2646" i="34"/>
  <c r="R2646" i="34"/>
  <c r="S2646" i="34"/>
  <c r="T2646" i="34"/>
  <c r="U2646" i="34"/>
  <c r="V2646" i="34"/>
  <c r="W2646" i="34"/>
  <c r="X2646" i="34"/>
  <c r="Y2646" i="34"/>
  <c r="K2647" i="34"/>
  <c r="L2647" i="34"/>
  <c r="M2647" i="34"/>
  <c r="N2647" i="34"/>
  <c r="O2647" i="34"/>
  <c r="P2647" i="34"/>
  <c r="Q2647" i="34"/>
  <c r="R2647" i="34"/>
  <c r="S2647" i="34"/>
  <c r="T2647" i="34"/>
  <c r="U2647" i="34"/>
  <c r="V2647" i="34"/>
  <c r="W2647" i="34"/>
  <c r="X2647" i="34"/>
  <c r="Y2647" i="34"/>
  <c r="K2648" i="34"/>
  <c r="L2648" i="34"/>
  <c r="M2648" i="34"/>
  <c r="N2648" i="34"/>
  <c r="O2648" i="34"/>
  <c r="P2648" i="34"/>
  <c r="Q2648" i="34"/>
  <c r="R2648" i="34"/>
  <c r="S2648" i="34"/>
  <c r="T2648" i="34"/>
  <c r="U2648" i="34"/>
  <c r="V2648" i="34"/>
  <c r="W2648" i="34"/>
  <c r="X2648" i="34"/>
  <c r="Y2648" i="34"/>
  <c r="K2649" i="34"/>
  <c r="L2649" i="34"/>
  <c r="M2649" i="34"/>
  <c r="N2649" i="34"/>
  <c r="O2649" i="34"/>
  <c r="P2649" i="34"/>
  <c r="Q2649" i="34"/>
  <c r="R2649" i="34"/>
  <c r="S2649" i="34"/>
  <c r="T2649" i="34"/>
  <c r="U2649" i="34"/>
  <c r="V2649" i="34"/>
  <c r="W2649" i="34"/>
  <c r="X2649" i="34"/>
  <c r="Y2649" i="34"/>
  <c r="K2650" i="34"/>
  <c r="L2650" i="34"/>
  <c r="M2650" i="34"/>
  <c r="N2650" i="34"/>
  <c r="O2650" i="34"/>
  <c r="P2650" i="34"/>
  <c r="Q2650" i="34"/>
  <c r="R2650" i="34"/>
  <c r="S2650" i="34"/>
  <c r="T2650" i="34"/>
  <c r="U2650" i="34"/>
  <c r="V2650" i="34"/>
  <c r="W2650" i="34"/>
  <c r="X2650" i="34"/>
  <c r="Y2650" i="34"/>
  <c r="K2651" i="34"/>
  <c r="L2651" i="34"/>
  <c r="M2651" i="34"/>
  <c r="N2651" i="34"/>
  <c r="O2651" i="34"/>
  <c r="P2651" i="34"/>
  <c r="Q2651" i="34"/>
  <c r="R2651" i="34"/>
  <c r="S2651" i="34"/>
  <c r="T2651" i="34"/>
  <c r="U2651" i="34"/>
  <c r="V2651" i="34"/>
  <c r="W2651" i="34"/>
  <c r="X2651" i="34"/>
  <c r="Y2651" i="34"/>
  <c r="K2652" i="34"/>
  <c r="L2652" i="34"/>
  <c r="M2652" i="34"/>
  <c r="N2652" i="34"/>
  <c r="O2652" i="34"/>
  <c r="P2652" i="34"/>
  <c r="Q2652" i="34"/>
  <c r="R2652" i="34"/>
  <c r="S2652" i="34"/>
  <c r="T2652" i="34"/>
  <c r="U2652" i="34"/>
  <c r="V2652" i="34"/>
  <c r="W2652" i="34"/>
  <c r="X2652" i="34"/>
  <c r="Y2652" i="34"/>
  <c r="K2653" i="34"/>
  <c r="L2653" i="34"/>
  <c r="M2653" i="34"/>
  <c r="N2653" i="34"/>
  <c r="O2653" i="34"/>
  <c r="P2653" i="34"/>
  <c r="Q2653" i="34"/>
  <c r="R2653" i="34"/>
  <c r="S2653" i="34"/>
  <c r="T2653" i="34"/>
  <c r="U2653" i="34"/>
  <c r="V2653" i="34"/>
  <c r="W2653" i="34"/>
  <c r="X2653" i="34"/>
  <c r="Y2653" i="34"/>
  <c r="K2654" i="34"/>
  <c r="L2654" i="34"/>
  <c r="M2654" i="34"/>
  <c r="N2654" i="34"/>
  <c r="O2654" i="34"/>
  <c r="P2654" i="34"/>
  <c r="Q2654" i="34"/>
  <c r="R2654" i="34"/>
  <c r="S2654" i="34"/>
  <c r="T2654" i="34"/>
  <c r="U2654" i="34"/>
  <c r="V2654" i="34"/>
  <c r="W2654" i="34"/>
  <c r="X2654" i="34"/>
  <c r="Y2654" i="34"/>
  <c r="K2655" i="34"/>
  <c r="L2655" i="34"/>
  <c r="M2655" i="34"/>
  <c r="N2655" i="34"/>
  <c r="O2655" i="34"/>
  <c r="P2655" i="34"/>
  <c r="Q2655" i="34"/>
  <c r="R2655" i="34"/>
  <c r="S2655" i="34"/>
  <c r="T2655" i="34"/>
  <c r="U2655" i="34"/>
  <c r="V2655" i="34"/>
  <c r="W2655" i="34"/>
  <c r="X2655" i="34"/>
  <c r="Y2655" i="34"/>
  <c r="K2656" i="34"/>
  <c r="L2656" i="34"/>
  <c r="M2656" i="34"/>
  <c r="N2656" i="34"/>
  <c r="O2656" i="34"/>
  <c r="P2656" i="34"/>
  <c r="Q2656" i="34"/>
  <c r="R2656" i="34"/>
  <c r="S2656" i="34"/>
  <c r="T2656" i="34"/>
  <c r="U2656" i="34"/>
  <c r="V2656" i="34"/>
  <c r="W2656" i="34"/>
  <c r="X2656" i="34"/>
  <c r="Y2656" i="34"/>
  <c r="K2657" i="34"/>
  <c r="L2657" i="34"/>
  <c r="M2657" i="34"/>
  <c r="N2657" i="34"/>
  <c r="O2657" i="34"/>
  <c r="P2657" i="34"/>
  <c r="Q2657" i="34"/>
  <c r="R2657" i="34"/>
  <c r="S2657" i="34"/>
  <c r="T2657" i="34"/>
  <c r="U2657" i="34"/>
  <c r="V2657" i="34"/>
  <c r="W2657" i="34"/>
  <c r="X2657" i="34"/>
  <c r="Y2657" i="34"/>
  <c r="K2658" i="34"/>
  <c r="L2658" i="34"/>
  <c r="M2658" i="34"/>
  <c r="N2658" i="34"/>
  <c r="O2658" i="34"/>
  <c r="P2658" i="34"/>
  <c r="Q2658" i="34"/>
  <c r="R2658" i="34"/>
  <c r="S2658" i="34"/>
  <c r="T2658" i="34"/>
  <c r="U2658" i="34"/>
  <c r="V2658" i="34"/>
  <c r="W2658" i="34"/>
  <c r="X2658" i="34"/>
  <c r="Y2658" i="34"/>
  <c r="K2659" i="34"/>
  <c r="L2659" i="34"/>
  <c r="M2659" i="34"/>
  <c r="N2659" i="34"/>
  <c r="O2659" i="34"/>
  <c r="P2659" i="34"/>
  <c r="Q2659" i="34"/>
  <c r="R2659" i="34"/>
  <c r="S2659" i="34"/>
  <c r="T2659" i="34"/>
  <c r="U2659" i="34"/>
  <c r="V2659" i="34"/>
  <c r="W2659" i="34"/>
  <c r="X2659" i="34"/>
  <c r="Y2659" i="34"/>
  <c r="K2660" i="34"/>
  <c r="L2660" i="34"/>
  <c r="M2660" i="34"/>
  <c r="N2660" i="34"/>
  <c r="O2660" i="34"/>
  <c r="P2660" i="34"/>
  <c r="Q2660" i="34"/>
  <c r="R2660" i="34"/>
  <c r="S2660" i="34"/>
  <c r="T2660" i="34"/>
  <c r="U2660" i="34"/>
  <c r="V2660" i="34"/>
  <c r="W2660" i="34"/>
  <c r="X2660" i="34"/>
  <c r="Y2660" i="34"/>
  <c r="K2661" i="34"/>
  <c r="L2661" i="34"/>
  <c r="M2661" i="34"/>
  <c r="N2661" i="34"/>
  <c r="O2661" i="34"/>
  <c r="P2661" i="34"/>
  <c r="Q2661" i="34"/>
  <c r="R2661" i="34"/>
  <c r="S2661" i="34"/>
  <c r="T2661" i="34"/>
  <c r="U2661" i="34"/>
  <c r="V2661" i="34"/>
  <c r="W2661" i="34"/>
  <c r="X2661" i="34"/>
  <c r="Y2661" i="34"/>
  <c r="K2662" i="34"/>
  <c r="L2662" i="34"/>
  <c r="M2662" i="34"/>
  <c r="N2662" i="34"/>
  <c r="O2662" i="34"/>
  <c r="P2662" i="34"/>
  <c r="Q2662" i="34"/>
  <c r="R2662" i="34"/>
  <c r="S2662" i="34"/>
  <c r="T2662" i="34"/>
  <c r="U2662" i="34"/>
  <c r="V2662" i="34"/>
  <c r="W2662" i="34"/>
  <c r="X2662" i="34"/>
  <c r="Y2662" i="34"/>
  <c r="K2663" i="34"/>
  <c r="L2663" i="34"/>
  <c r="M2663" i="34"/>
  <c r="N2663" i="34"/>
  <c r="O2663" i="34"/>
  <c r="P2663" i="34"/>
  <c r="Q2663" i="34"/>
  <c r="R2663" i="34"/>
  <c r="S2663" i="34"/>
  <c r="T2663" i="34"/>
  <c r="U2663" i="34"/>
  <c r="V2663" i="34"/>
  <c r="W2663" i="34"/>
  <c r="X2663" i="34"/>
  <c r="Y2663" i="34"/>
  <c r="K2664" i="34"/>
  <c r="L2664" i="34"/>
  <c r="M2664" i="34"/>
  <c r="N2664" i="34"/>
  <c r="O2664" i="34"/>
  <c r="P2664" i="34"/>
  <c r="Q2664" i="34"/>
  <c r="R2664" i="34"/>
  <c r="S2664" i="34"/>
  <c r="T2664" i="34"/>
  <c r="U2664" i="34"/>
  <c r="V2664" i="34"/>
  <c r="W2664" i="34"/>
  <c r="X2664" i="34"/>
  <c r="Y2664" i="34"/>
  <c r="K2665" i="34"/>
  <c r="L2665" i="34"/>
  <c r="M2665" i="34"/>
  <c r="N2665" i="34"/>
  <c r="O2665" i="34"/>
  <c r="P2665" i="34"/>
  <c r="Q2665" i="34"/>
  <c r="R2665" i="34"/>
  <c r="S2665" i="34"/>
  <c r="T2665" i="34"/>
  <c r="U2665" i="34"/>
  <c r="V2665" i="34"/>
  <c r="W2665" i="34"/>
  <c r="X2665" i="34"/>
  <c r="Y2665" i="34"/>
  <c r="K2666" i="34"/>
  <c r="L2666" i="34"/>
  <c r="M2666" i="34"/>
  <c r="N2666" i="34"/>
  <c r="O2666" i="34"/>
  <c r="P2666" i="34"/>
  <c r="Q2666" i="34"/>
  <c r="R2666" i="34"/>
  <c r="S2666" i="34"/>
  <c r="T2666" i="34"/>
  <c r="U2666" i="34"/>
  <c r="V2666" i="34"/>
  <c r="W2666" i="34"/>
  <c r="X2666" i="34"/>
  <c r="Y2666" i="34"/>
  <c r="K2667" i="34"/>
  <c r="L2667" i="34"/>
  <c r="M2667" i="34"/>
  <c r="N2667" i="34"/>
  <c r="O2667" i="34"/>
  <c r="P2667" i="34"/>
  <c r="Q2667" i="34"/>
  <c r="R2667" i="34"/>
  <c r="S2667" i="34"/>
  <c r="T2667" i="34"/>
  <c r="U2667" i="34"/>
  <c r="V2667" i="34"/>
  <c r="W2667" i="34"/>
  <c r="X2667" i="34"/>
  <c r="Y2667" i="34"/>
  <c r="K2668" i="34"/>
  <c r="L2668" i="34"/>
  <c r="M2668" i="34"/>
  <c r="N2668" i="34"/>
  <c r="O2668" i="34"/>
  <c r="P2668" i="34"/>
  <c r="Q2668" i="34"/>
  <c r="R2668" i="34"/>
  <c r="S2668" i="34"/>
  <c r="T2668" i="34"/>
  <c r="U2668" i="34"/>
  <c r="V2668" i="34"/>
  <c r="W2668" i="34"/>
  <c r="X2668" i="34"/>
  <c r="Y2668" i="34"/>
  <c r="K2669" i="34"/>
  <c r="L2669" i="34"/>
  <c r="M2669" i="34"/>
  <c r="N2669" i="34"/>
  <c r="O2669" i="34"/>
  <c r="P2669" i="34"/>
  <c r="Q2669" i="34"/>
  <c r="R2669" i="34"/>
  <c r="S2669" i="34"/>
  <c r="T2669" i="34"/>
  <c r="U2669" i="34"/>
  <c r="V2669" i="34"/>
  <c r="W2669" i="34"/>
  <c r="X2669" i="34"/>
  <c r="Y2669" i="34"/>
  <c r="K2670" i="34"/>
  <c r="L2670" i="34"/>
  <c r="M2670" i="34"/>
  <c r="N2670" i="34"/>
  <c r="O2670" i="34"/>
  <c r="P2670" i="34"/>
  <c r="Q2670" i="34"/>
  <c r="R2670" i="34"/>
  <c r="S2670" i="34"/>
  <c r="T2670" i="34"/>
  <c r="U2670" i="34"/>
  <c r="V2670" i="34"/>
  <c r="W2670" i="34"/>
  <c r="X2670" i="34"/>
  <c r="Y2670" i="34"/>
  <c r="K2671" i="34"/>
  <c r="L2671" i="34"/>
  <c r="M2671" i="34"/>
  <c r="N2671" i="34"/>
  <c r="O2671" i="34"/>
  <c r="P2671" i="34"/>
  <c r="Q2671" i="34"/>
  <c r="R2671" i="34"/>
  <c r="S2671" i="34"/>
  <c r="T2671" i="34"/>
  <c r="U2671" i="34"/>
  <c r="V2671" i="34"/>
  <c r="W2671" i="34"/>
  <c r="X2671" i="34"/>
  <c r="Y2671" i="34"/>
  <c r="K2672" i="34"/>
  <c r="L2672" i="34"/>
  <c r="M2672" i="34"/>
  <c r="N2672" i="34"/>
  <c r="O2672" i="34"/>
  <c r="P2672" i="34"/>
  <c r="Q2672" i="34"/>
  <c r="R2672" i="34"/>
  <c r="S2672" i="34"/>
  <c r="T2672" i="34"/>
  <c r="U2672" i="34"/>
  <c r="V2672" i="34"/>
  <c r="W2672" i="34"/>
  <c r="X2672" i="34"/>
  <c r="Y2672" i="34"/>
  <c r="K2673" i="34"/>
  <c r="L2673" i="34"/>
  <c r="M2673" i="34"/>
  <c r="N2673" i="34"/>
  <c r="O2673" i="34"/>
  <c r="P2673" i="34"/>
  <c r="Q2673" i="34"/>
  <c r="R2673" i="34"/>
  <c r="S2673" i="34"/>
  <c r="T2673" i="34"/>
  <c r="U2673" i="34"/>
  <c r="V2673" i="34"/>
  <c r="W2673" i="34"/>
  <c r="X2673" i="34"/>
  <c r="Y2673" i="34"/>
  <c r="K2674" i="34"/>
  <c r="L2674" i="34"/>
  <c r="M2674" i="34"/>
  <c r="N2674" i="34"/>
  <c r="O2674" i="34"/>
  <c r="P2674" i="34"/>
  <c r="Q2674" i="34"/>
  <c r="R2674" i="34"/>
  <c r="S2674" i="34"/>
  <c r="T2674" i="34"/>
  <c r="U2674" i="34"/>
  <c r="V2674" i="34"/>
  <c r="W2674" i="34"/>
  <c r="X2674" i="34"/>
  <c r="Y2674" i="34"/>
  <c r="K2675" i="34"/>
  <c r="L2675" i="34"/>
  <c r="M2675" i="34"/>
  <c r="N2675" i="34"/>
  <c r="O2675" i="34"/>
  <c r="P2675" i="34"/>
  <c r="Q2675" i="34"/>
  <c r="R2675" i="34"/>
  <c r="S2675" i="34"/>
  <c r="T2675" i="34"/>
  <c r="U2675" i="34"/>
  <c r="V2675" i="34"/>
  <c r="W2675" i="34"/>
  <c r="X2675" i="34"/>
  <c r="Y2675" i="34"/>
  <c r="K2676" i="34"/>
  <c r="L2676" i="34"/>
  <c r="M2676" i="34"/>
  <c r="N2676" i="34"/>
  <c r="O2676" i="34"/>
  <c r="P2676" i="34"/>
  <c r="Q2676" i="34"/>
  <c r="R2676" i="34"/>
  <c r="S2676" i="34"/>
  <c r="T2676" i="34"/>
  <c r="U2676" i="34"/>
  <c r="V2676" i="34"/>
  <c r="W2676" i="34"/>
  <c r="X2676" i="34"/>
  <c r="Y2676" i="34"/>
  <c r="K2677" i="34"/>
  <c r="L2677" i="34"/>
  <c r="M2677" i="34"/>
  <c r="N2677" i="34"/>
  <c r="O2677" i="34"/>
  <c r="P2677" i="34"/>
  <c r="Q2677" i="34"/>
  <c r="R2677" i="34"/>
  <c r="S2677" i="34"/>
  <c r="T2677" i="34"/>
  <c r="U2677" i="34"/>
  <c r="V2677" i="34"/>
  <c r="W2677" i="34"/>
  <c r="X2677" i="34"/>
  <c r="Y2677" i="34"/>
  <c r="K2678" i="34"/>
  <c r="L2678" i="34"/>
  <c r="M2678" i="34"/>
  <c r="N2678" i="34"/>
  <c r="O2678" i="34"/>
  <c r="P2678" i="34"/>
  <c r="Q2678" i="34"/>
  <c r="R2678" i="34"/>
  <c r="S2678" i="34"/>
  <c r="T2678" i="34"/>
  <c r="U2678" i="34"/>
  <c r="V2678" i="34"/>
  <c r="W2678" i="34"/>
  <c r="X2678" i="34"/>
  <c r="Y2678" i="34"/>
  <c r="K2679" i="34"/>
  <c r="L2679" i="34"/>
  <c r="M2679" i="34"/>
  <c r="N2679" i="34"/>
  <c r="O2679" i="34"/>
  <c r="P2679" i="34"/>
  <c r="Q2679" i="34"/>
  <c r="R2679" i="34"/>
  <c r="S2679" i="34"/>
  <c r="T2679" i="34"/>
  <c r="U2679" i="34"/>
  <c r="V2679" i="34"/>
  <c r="W2679" i="34"/>
  <c r="X2679" i="34"/>
  <c r="Y2679" i="34"/>
  <c r="K2680" i="34"/>
  <c r="L2680" i="34"/>
  <c r="M2680" i="34"/>
  <c r="N2680" i="34"/>
  <c r="O2680" i="34"/>
  <c r="P2680" i="34"/>
  <c r="Q2680" i="34"/>
  <c r="R2680" i="34"/>
  <c r="S2680" i="34"/>
  <c r="T2680" i="34"/>
  <c r="U2680" i="34"/>
  <c r="V2680" i="34"/>
  <c r="W2680" i="34"/>
  <c r="X2680" i="34"/>
  <c r="Y2680" i="34"/>
  <c r="K2681" i="34"/>
  <c r="L2681" i="34"/>
  <c r="M2681" i="34"/>
  <c r="N2681" i="34"/>
  <c r="O2681" i="34"/>
  <c r="P2681" i="34"/>
  <c r="Q2681" i="34"/>
  <c r="R2681" i="34"/>
  <c r="S2681" i="34"/>
  <c r="T2681" i="34"/>
  <c r="U2681" i="34"/>
  <c r="V2681" i="34"/>
  <c r="W2681" i="34"/>
  <c r="X2681" i="34"/>
  <c r="Y2681" i="34"/>
  <c r="K2682" i="34"/>
  <c r="L2682" i="34"/>
  <c r="M2682" i="34"/>
  <c r="N2682" i="34"/>
  <c r="O2682" i="34"/>
  <c r="P2682" i="34"/>
  <c r="Q2682" i="34"/>
  <c r="R2682" i="34"/>
  <c r="S2682" i="34"/>
  <c r="T2682" i="34"/>
  <c r="U2682" i="34"/>
  <c r="V2682" i="34"/>
  <c r="W2682" i="34"/>
  <c r="X2682" i="34"/>
  <c r="Y2682" i="34"/>
  <c r="K2683" i="34"/>
  <c r="L2683" i="34"/>
  <c r="M2683" i="34"/>
  <c r="N2683" i="34"/>
  <c r="O2683" i="34"/>
  <c r="P2683" i="34"/>
  <c r="Q2683" i="34"/>
  <c r="R2683" i="34"/>
  <c r="S2683" i="34"/>
  <c r="T2683" i="34"/>
  <c r="U2683" i="34"/>
  <c r="V2683" i="34"/>
  <c r="W2683" i="34"/>
  <c r="X2683" i="34"/>
  <c r="Y2683" i="34"/>
  <c r="K2684" i="34"/>
  <c r="L2684" i="34"/>
  <c r="M2684" i="34"/>
  <c r="N2684" i="34"/>
  <c r="O2684" i="34"/>
  <c r="P2684" i="34"/>
  <c r="Q2684" i="34"/>
  <c r="R2684" i="34"/>
  <c r="S2684" i="34"/>
  <c r="T2684" i="34"/>
  <c r="U2684" i="34"/>
  <c r="V2684" i="34"/>
  <c r="W2684" i="34"/>
  <c r="X2684" i="34"/>
  <c r="Y2684" i="34"/>
  <c r="K2685" i="34"/>
  <c r="L2685" i="34"/>
  <c r="M2685" i="34"/>
  <c r="N2685" i="34"/>
  <c r="O2685" i="34"/>
  <c r="P2685" i="34"/>
  <c r="Q2685" i="34"/>
  <c r="R2685" i="34"/>
  <c r="S2685" i="34"/>
  <c r="T2685" i="34"/>
  <c r="U2685" i="34"/>
  <c r="V2685" i="34"/>
  <c r="W2685" i="34"/>
  <c r="X2685" i="34"/>
  <c r="Y2685" i="34"/>
  <c r="K2686" i="34"/>
  <c r="L2686" i="34"/>
  <c r="M2686" i="34"/>
  <c r="N2686" i="34"/>
  <c r="O2686" i="34"/>
  <c r="P2686" i="34"/>
  <c r="Q2686" i="34"/>
  <c r="R2686" i="34"/>
  <c r="S2686" i="34"/>
  <c r="T2686" i="34"/>
  <c r="U2686" i="34"/>
  <c r="V2686" i="34"/>
  <c r="W2686" i="34"/>
  <c r="X2686" i="34"/>
  <c r="Y2686" i="34"/>
  <c r="K2687" i="34"/>
  <c r="L2687" i="34"/>
  <c r="M2687" i="34"/>
  <c r="N2687" i="34"/>
  <c r="O2687" i="34"/>
  <c r="P2687" i="34"/>
  <c r="Q2687" i="34"/>
  <c r="R2687" i="34"/>
  <c r="S2687" i="34"/>
  <c r="T2687" i="34"/>
  <c r="U2687" i="34"/>
  <c r="V2687" i="34"/>
  <c r="W2687" i="34"/>
  <c r="X2687" i="34"/>
  <c r="Y2687" i="34"/>
  <c r="K2688" i="34"/>
  <c r="L2688" i="34"/>
  <c r="M2688" i="34"/>
  <c r="N2688" i="34"/>
  <c r="O2688" i="34"/>
  <c r="P2688" i="34"/>
  <c r="Q2688" i="34"/>
  <c r="R2688" i="34"/>
  <c r="S2688" i="34"/>
  <c r="T2688" i="34"/>
  <c r="U2688" i="34"/>
  <c r="V2688" i="34"/>
  <c r="W2688" i="34"/>
  <c r="X2688" i="34"/>
  <c r="Y2688" i="34"/>
  <c r="K2689" i="34"/>
  <c r="L2689" i="34"/>
  <c r="M2689" i="34"/>
  <c r="N2689" i="34"/>
  <c r="O2689" i="34"/>
  <c r="P2689" i="34"/>
  <c r="Q2689" i="34"/>
  <c r="R2689" i="34"/>
  <c r="S2689" i="34"/>
  <c r="T2689" i="34"/>
  <c r="U2689" i="34"/>
  <c r="V2689" i="34"/>
  <c r="W2689" i="34"/>
  <c r="X2689" i="34"/>
  <c r="Y2689" i="34"/>
  <c r="K2690" i="34"/>
  <c r="L2690" i="34"/>
  <c r="M2690" i="34"/>
  <c r="N2690" i="34"/>
  <c r="O2690" i="34"/>
  <c r="P2690" i="34"/>
  <c r="Q2690" i="34"/>
  <c r="R2690" i="34"/>
  <c r="S2690" i="34"/>
  <c r="T2690" i="34"/>
  <c r="U2690" i="34"/>
  <c r="V2690" i="34"/>
  <c r="W2690" i="34"/>
  <c r="X2690" i="34"/>
  <c r="Y2690" i="34"/>
  <c r="K2691" i="34"/>
  <c r="L2691" i="34"/>
  <c r="M2691" i="34"/>
  <c r="N2691" i="34"/>
  <c r="O2691" i="34"/>
  <c r="P2691" i="34"/>
  <c r="Q2691" i="34"/>
  <c r="R2691" i="34"/>
  <c r="S2691" i="34"/>
  <c r="T2691" i="34"/>
  <c r="U2691" i="34"/>
  <c r="V2691" i="34"/>
  <c r="W2691" i="34"/>
  <c r="X2691" i="34"/>
  <c r="Y2691" i="34"/>
  <c r="K2692" i="34"/>
  <c r="L2692" i="34"/>
  <c r="M2692" i="34"/>
  <c r="N2692" i="34"/>
  <c r="O2692" i="34"/>
  <c r="P2692" i="34"/>
  <c r="Q2692" i="34"/>
  <c r="R2692" i="34"/>
  <c r="S2692" i="34"/>
  <c r="T2692" i="34"/>
  <c r="U2692" i="34"/>
  <c r="V2692" i="34"/>
  <c r="W2692" i="34"/>
  <c r="X2692" i="34"/>
  <c r="Y2692" i="34"/>
  <c r="K2693" i="34"/>
  <c r="L2693" i="34"/>
  <c r="M2693" i="34"/>
  <c r="N2693" i="34"/>
  <c r="O2693" i="34"/>
  <c r="P2693" i="34"/>
  <c r="Q2693" i="34"/>
  <c r="R2693" i="34"/>
  <c r="S2693" i="34"/>
  <c r="T2693" i="34"/>
  <c r="U2693" i="34"/>
  <c r="V2693" i="34"/>
  <c r="W2693" i="34"/>
  <c r="X2693" i="34"/>
  <c r="Y2693" i="34"/>
  <c r="K2694" i="34"/>
  <c r="L2694" i="34"/>
  <c r="M2694" i="34"/>
  <c r="N2694" i="34"/>
  <c r="O2694" i="34"/>
  <c r="P2694" i="34"/>
  <c r="Q2694" i="34"/>
  <c r="R2694" i="34"/>
  <c r="S2694" i="34"/>
  <c r="T2694" i="34"/>
  <c r="U2694" i="34"/>
  <c r="V2694" i="34"/>
  <c r="W2694" i="34"/>
  <c r="X2694" i="34"/>
  <c r="Y2694" i="34"/>
  <c r="K2695" i="34"/>
  <c r="L2695" i="34"/>
  <c r="M2695" i="34"/>
  <c r="N2695" i="34"/>
  <c r="O2695" i="34"/>
  <c r="P2695" i="34"/>
  <c r="Q2695" i="34"/>
  <c r="R2695" i="34"/>
  <c r="S2695" i="34"/>
  <c r="T2695" i="34"/>
  <c r="U2695" i="34"/>
  <c r="V2695" i="34"/>
  <c r="W2695" i="34"/>
  <c r="X2695" i="34"/>
  <c r="Y2695" i="34"/>
  <c r="K2696" i="34"/>
  <c r="L2696" i="34"/>
  <c r="M2696" i="34"/>
  <c r="N2696" i="34"/>
  <c r="O2696" i="34"/>
  <c r="P2696" i="34"/>
  <c r="Q2696" i="34"/>
  <c r="R2696" i="34"/>
  <c r="S2696" i="34"/>
  <c r="T2696" i="34"/>
  <c r="U2696" i="34"/>
  <c r="V2696" i="34"/>
  <c r="W2696" i="34"/>
  <c r="X2696" i="34"/>
  <c r="Y2696" i="34"/>
  <c r="K2697" i="34"/>
  <c r="L2697" i="34"/>
  <c r="M2697" i="34"/>
  <c r="N2697" i="34"/>
  <c r="O2697" i="34"/>
  <c r="P2697" i="34"/>
  <c r="Q2697" i="34"/>
  <c r="R2697" i="34"/>
  <c r="S2697" i="34"/>
  <c r="T2697" i="34"/>
  <c r="U2697" i="34"/>
  <c r="V2697" i="34"/>
  <c r="W2697" i="34"/>
  <c r="X2697" i="34"/>
  <c r="Y2697" i="34"/>
  <c r="K2698" i="34"/>
  <c r="L2698" i="34"/>
  <c r="M2698" i="34"/>
  <c r="N2698" i="34"/>
  <c r="O2698" i="34"/>
  <c r="P2698" i="34"/>
  <c r="Q2698" i="34"/>
  <c r="R2698" i="34"/>
  <c r="S2698" i="34"/>
  <c r="T2698" i="34"/>
  <c r="U2698" i="34"/>
  <c r="V2698" i="34"/>
  <c r="W2698" i="34"/>
  <c r="X2698" i="34"/>
  <c r="Y2698" i="34"/>
  <c r="K2699" i="34"/>
  <c r="L2699" i="34"/>
  <c r="M2699" i="34"/>
  <c r="N2699" i="34"/>
  <c r="O2699" i="34"/>
  <c r="P2699" i="34"/>
  <c r="Q2699" i="34"/>
  <c r="R2699" i="34"/>
  <c r="S2699" i="34"/>
  <c r="T2699" i="34"/>
  <c r="U2699" i="34"/>
  <c r="V2699" i="34"/>
  <c r="W2699" i="34"/>
  <c r="X2699" i="34"/>
  <c r="Y2699" i="34"/>
  <c r="K2700" i="34"/>
  <c r="L2700" i="34"/>
  <c r="M2700" i="34"/>
  <c r="N2700" i="34"/>
  <c r="O2700" i="34"/>
  <c r="P2700" i="34"/>
  <c r="Q2700" i="34"/>
  <c r="R2700" i="34"/>
  <c r="S2700" i="34"/>
  <c r="T2700" i="34"/>
  <c r="U2700" i="34"/>
  <c r="V2700" i="34"/>
  <c r="W2700" i="34"/>
  <c r="X2700" i="34"/>
  <c r="Y2700" i="34"/>
  <c r="K2701" i="34"/>
  <c r="L2701" i="34"/>
  <c r="M2701" i="34"/>
  <c r="N2701" i="34"/>
  <c r="O2701" i="34"/>
  <c r="P2701" i="34"/>
  <c r="Q2701" i="34"/>
  <c r="R2701" i="34"/>
  <c r="S2701" i="34"/>
  <c r="T2701" i="34"/>
  <c r="U2701" i="34"/>
  <c r="V2701" i="34"/>
  <c r="W2701" i="34"/>
  <c r="X2701" i="34"/>
  <c r="Y2701" i="34"/>
  <c r="K2702" i="34"/>
  <c r="L2702" i="34"/>
  <c r="M2702" i="34"/>
  <c r="N2702" i="34"/>
  <c r="O2702" i="34"/>
  <c r="P2702" i="34"/>
  <c r="Q2702" i="34"/>
  <c r="R2702" i="34"/>
  <c r="S2702" i="34"/>
  <c r="T2702" i="34"/>
  <c r="U2702" i="34"/>
  <c r="V2702" i="34"/>
  <c r="W2702" i="34"/>
  <c r="X2702" i="34"/>
  <c r="Y2702" i="34"/>
  <c r="K2703" i="34"/>
  <c r="L2703" i="34"/>
  <c r="M2703" i="34"/>
  <c r="N2703" i="34"/>
  <c r="O2703" i="34"/>
  <c r="P2703" i="34"/>
  <c r="Q2703" i="34"/>
  <c r="R2703" i="34"/>
  <c r="S2703" i="34"/>
  <c r="T2703" i="34"/>
  <c r="U2703" i="34"/>
  <c r="V2703" i="34"/>
  <c r="W2703" i="34"/>
  <c r="X2703" i="34"/>
  <c r="Y2703" i="34"/>
  <c r="K2704" i="34"/>
  <c r="L2704" i="34"/>
  <c r="M2704" i="34"/>
  <c r="N2704" i="34"/>
  <c r="O2704" i="34"/>
  <c r="P2704" i="34"/>
  <c r="Q2704" i="34"/>
  <c r="R2704" i="34"/>
  <c r="S2704" i="34"/>
  <c r="T2704" i="34"/>
  <c r="U2704" i="34"/>
  <c r="V2704" i="34"/>
  <c r="W2704" i="34"/>
  <c r="X2704" i="34"/>
  <c r="Y2704" i="34"/>
  <c r="K2705" i="34"/>
  <c r="L2705" i="34"/>
  <c r="M2705" i="34"/>
  <c r="N2705" i="34"/>
  <c r="O2705" i="34"/>
  <c r="P2705" i="34"/>
  <c r="Q2705" i="34"/>
  <c r="R2705" i="34"/>
  <c r="S2705" i="34"/>
  <c r="T2705" i="34"/>
  <c r="U2705" i="34"/>
  <c r="V2705" i="34"/>
  <c r="W2705" i="34"/>
  <c r="X2705" i="34"/>
  <c r="Y2705" i="34"/>
  <c r="K2706" i="34"/>
  <c r="L2706" i="34"/>
  <c r="M2706" i="34"/>
  <c r="N2706" i="34"/>
  <c r="O2706" i="34"/>
  <c r="P2706" i="34"/>
  <c r="Q2706" i="34"/>
  <c r="R2706" i="34"/>
  <c r="S2706" i="34"/>
  <c r="T2706" i="34"/>
  <c r="U2706" i="34"/>
  <c r="V2706" i="34"/>
  <c r="W2706" i="34"/>
  <c r="X2706" i="34"/>
  <c r="Y2706" i="34"/>
  <c r="K2707" i="34"/>
  <c r="L2707" i="34"/>
  <c r="M2707" i="34"/>
  <c r="N2707" i="34"/>
  <c r="O2707" i="34"/>
  <c r="P2707" i="34"/>
  <c r="Q2707" i="34"/>
  <c r="R2707" i="34"/>
  <c r="S2707" i="34"/>
  <c r="T2707" i="34"/>
  <c r="U2707" i="34"/>
  <c r="V2707" i="34"/>
  <c r="W2707" i="34"/>
  <c r="X2707" i="34"/>
  <c r="Y2707" i="34"/>
  <c r="K2708" i="34"/>
  <c r="L2708" i="34"/>
  <c r="M2708" i="34"/>
  <c r="N2708" i="34"/>
  <c r="O2708" i="34"/>
  <c r="P2708" i="34"/>
  <c r="Q2708" i="34"/>
  <c r="R2708" i="34"/>
  <c r="S2708" i="34"/>
  <c r="T2708" i="34"/>
  <c r="U2708" i="34"/>
  <c r="V2708" i="34"/>
  <c r="W2708" i="34"/>
  <c r="X2708" i="34"/>
  <c r="Y2708" i="34"/>
  <c r="K2709" i="34"/>
  <c r="L2709" i="34"/>
  <c r="M2709" i="34"/>
  <c r="N2709" i="34"/>
  <c r="O2709" i="34"/>
  <c r="P2709" i="34"/>
  <c r="Q2709" i="34"/>
  <c r="R2709" i="34"/>
  <c r="S2709" i="34"/>
  <c r="T2709" i="34"/>
  <c r="U2709" i="34"/>
  <c r="V2709" i="34"/>
  <c r="W2709" i="34"/>
  <c r="X2709" i="34"/>
  <c r="Y2709" i="34"/>
  <c r="K2710" i="34"/>
  <c r="L2710" i="34"/>
  <c r="M2710" i="34"/>
  <c r="N2710" i="34"/>
  <c r="O2710" i="34"/>
  <c r="P2710" i="34"/>
  <c r="Q2710" i="34"/>
  <c r="R2710" i="34"/>
  <c r="S2710" i="34"/>
  <c r="T2710" i="34"/>
  <c r="U2710" i="34"/>
  <c r="V2710" i="34"/>
  <c r="W2710" i="34"/>
  <c r="X2710" i="34"/>
  <c r="Y2710" i="34"/>
  <c r="K2711" i="34"/>
  <c r="L2711" i="34"/>
  <c r="M2711" i="34"/>
  <c r="N2711" i="34"/>
  <c r="O2711" i="34"/>
  <c r="P2711" i="34"/>
  <c r="Q2711" i="34"/>
  <c r="R2711" i="34"/>
  <c r="S2711" i="34"/>
  <c r="T2711" i="34"/>
  <c r="U2711" i="34"/>
  <c r="V2711" i="34"/>
  <c r="W2711" i="34"/>
  <c r="X2711" i="34"/>
  <c r="Y2711" i="34"/>
  <c r="K2712" i="34"/>
  <c r="L2712" i="34"/>
  <c r="M2712" i="34"/>
  <c r="N2712" i="34"/>
  <c r="O2712" i="34"/>
  <c r="P2712" i="34"/>
  <c r="Q2712" i="34"/>
  <c r="R2712" i="34"/>
  <c r="S2712" i="34"/>
  <c r="T2712" i="34"/>
  <c r="U2712" i="34"/>
  <c r="V2712" i="34"/>
  <c r="W2712" i="34"/>
  <c r="X2712" i="34"/>
  <c r="Y2712" i="34"/>
  <c r="K2713" i="34"/>
  <c r="L2713" i="34"/>
  <c r="M2713" i="34"/>
  <c r="N2713" i="34"/>
  <c r="O2713" i="34"/>
  <c r="P2713" i="34"/>
  <c r="Q2713" i="34"/>
  <c r="R2713" i="34"/>
  <c r="S2713" i="34"/>
  <c r="T2713" i="34"/>
  <c r="U2713" i="34"/>
  <c r="V2713" i="34"/>
  <c r="W2713" i="34"/>
  <c r="X2713" i="34"/>
  <c r="Y2713" i="34"/>
  <c r="K2714" i="34"/>
  <c r="L2714" i="34"/>
  <c r="M2714" i="34"/>
  <c r="N2714" i="34"/>
  <c r="O2714" i="34"/>
  <c r="P2714" i="34"/>
  <c r="Q2714" i="34"/>
  <c r="R2714" i="34"/>
  <c r="S2714" i="34"/>
  <c r="T2714" i="34"/>
  <c r="U2714" i="34"/>
  <c r="V2714" i="34"/>
  <c r="W2714" i="34"/>
  <c r="X2714" i="34"/>
  <c r="Y2714" i="34"/>
  <c r="K2715" i="34"/>
  <c r="L2715" i="34"/>
  <c r="M2715" i="34"/>
  <c r="N2715" i="34"/>
  <c r="O2715" i="34"/>
  <c r="P2715" i="34"/>
  <c r="Q2715" i="34"/>
  <c r="R2715" i="34"/>
  <c r="S2715" i="34"/>
  <c r="T2715" i="34"/>
  <c r="U2715" i="34"/>
  <c r="V2715" i="34"/>
  <c r="W2715" i="34"/>
  <c r="X2715" i="34"/>
  <c r="Y2715" i="34"/>
  <c r="K2716" i="34"/>
  <c r="L2716" i="34"/>
  <c r="M2716" i="34"/>
  <c r="N2716" i="34"/>
  <c r="O2716" i="34"/>
  <c r="P2716" i="34"/>
  <c r="Q2716" i="34"/>
  <c r="R2716" i="34"/>
  <c r="S2716" i="34"/>
  <c r="T2716" i="34"/>
  <c r="U2716" i="34"/>
  <c r="V2716" i="34"/>
  <c r="W2716" i="34"/>
  <c r="X2716" i="34"/>
  <c r="Y2716" i="34"/>
  <c r="K2717" i="34"/>
  <c r="L2717" i="34"/>
  <c r="M2717" i="34"/>
  <c r="N2717" i="34"/>
  <c r="O2717" i="34"/>
  <c r="P2717" i="34"/>
  <c r="Q2717" i="34"/>
  <c r="R2717" i="34"/>
  <c r="S2717" i="34"/>
  <c r="T2717" i="34"/>
  <c r="U2717" i="34"/>
  <c r="V2717" i="34"/>
  <c r="W2717" i="34"/>
  <c r="X2717" i="34"/>
  <c r="Y2717" i="34"/>
  <c r="K2718" i="34"/>
  <c r="L2718" i="34"/>
  <c r="M2718" i="34"/>
  <c r="N2718" i="34"/>
  <c r="O2718" i="34"/>
  <c r="P2718" i="34"/>
  <c r="Q2718" i="34"/>
  <c r="R2718" i="34"/>
  <c r="S2718" i="34"/>
  <c r="T2718" i="34"/>
  <c r="U2718" i="34"/>
  <c r="V2718" i="34"/>
  <c r="W2718" i="34"/>
  <c r="X2718" i="34"/>
  <c r="Y2718" i="34"/>
  <c r="K2719" i="34"/>
  <c r="L2719" i="34"/>
  <c r="M2719" i="34"/>
  <c r="N2719" i="34"/>
  <c r="O2719" i="34"/>
  <c r="P2719" i="34"/>
  <c r="Q2719" i="34"/>
  <c r="R2719" i="34"/>
  <c r="S2719" i="34"/>
  <c r="T2719" i="34"/>
  <c r="U2719" i="34"/>
  <c r="V2719" i="34"/>
  <c r="W2719" i="34"/>
  <c r="X2719" i="34"/>
  <c r="Y2719" i="34"/>
  <c r="K2720" i="34"/>
  <c r="L2720" i="34"/>
  <c r="M2720" i="34"/>
  <c r="N2720" i="34"/>
  <c r="O2720" i="34"/>
  <c r="P2720" i="34"/>
  <c r="Q2720" i="34"/>
  <c r="R2720" i="34"/>
  <c r="S2720" i="34"/>
  <c r="T2720" i="34"/>
  <c r="U2720" i="34"/>
  <c r="V2720" i="34"/>
  <c r="W2720" i="34"/>
  <c r="X2720" i="34"/>
  <c r="Y2720" i="34"/>
  <c r="K2721" i="34"/>
  <c r="L2721" i="34"/>
  <c r="M2721" i="34"/>
  <c r="N2721" i="34"/>
  <c r="O2721" i="34"/>
  <c r="P2721" i="34"/>
  <c r="Q2721" i="34"/>
  <c r="R2721" i="34"/>
  <c r="S2721" i="34"/>
  <c r="T2721" i="34"/>
  <c r="U2721" i="34"/>
  <c r="V2721" i="34"/>
  <c r="W2721" i="34"/>
  <c r="X2721" i="34"/>
  <c r="Y2721" i="34"/>
  <c r="K2722" i="34"/>
  <c r="L2722" i="34"/>
  <c r="M2722" i="34"/>
  <c r="N2722" i="34"/>
  <c r="O2722" i="34"/>
  <c r="P2722" i="34"/>
  <c r="Q2722" i="34"/>
  <c r="R2722" i="34"/>
  <c r="S2722" i="34"/>
  <c r="T2722" i="34"/>
  <c r="U2722" i="34"/>
  <c r="V2722" i="34"/>
  <c r="W2722" i="34"/>
  <c r="X2722" i="34"/>
  <c r="Y2722" i="34"/>
  <c r="K2723" i="34"/>
  <c r="L2723" i="34"/>
  <c r="M2723" i="34"/>
  <c r="N2723" i="34"/>
  <c r="O2723" i="34"/>
  <c r="P2723" i="34"/>
  <c r="Q2723" i="34"/>
  <c r="R2723" i="34"/>
  <c r="S2723" i="34"/>
  <c r="T2723" i="34"/>
  <c r="U2723" i="34"/>
  <c r="V2723" i="34"/>
  <c r="W2723" i="34"/>
  <c r="X2723" i="34"/>
  <c r="Y2723" i="34"/>
  <c r="K2724" i="34"/>
  <c r="L2724" i="34"/>
  <c r="M2724" i="34"/>
  <c r="N2724" i="34"/>
  <c r="O2724" i="34"/>
  <c r="P2724" i="34"/>
  <c r="Q2724" i="34"/>
  <c r="R2724" i="34"/>
  <c r="S2724" i="34"/>
  <c r="T2724" i="34"/>
  <c r="U2724" i="34"/>
  <c r="V2724" i="34"/>
  <c r="W2724" i="34"/>
  <c r="X2724" i="34"/>
  <c r="Y2724" i="34"/>
  <c r="K2725" i="34"/>
  <c r="L2725" i="34"/>
  <c r="M2725" i="34"/>
  <c r="N2725" i="34"/>
  <c r="O2725" i="34"/>
  <c r="P2725" i="34"/>
  <c r="Q2725" i="34"/>
  <c r="R2725" i="34"/>
  <c r="S2725" i="34"/>
  <c r="T2725" i="34"/>
  <c r="U2725" i="34"/>
  <c r="V2725" i="34"/>
  <c r="W2725" i="34"/>
  <c r="X2725" i="34"/>
  <c r="Y2725" i="34"/>
  <c r="K2726" i="34"/>
  <c r="L2726" i="34"/>
  <c r="M2726" i="34"/>
  <c r="N2726" i="34"/>
  <c r="O2726" i="34"/>
  <c r="P2726" i="34"/>
  <c r="Q2726" i="34"/>
  <c r="R2726" i="34"/>
  <c r="S2726" i="34"/>
  <c r="T2726" i="34"/>
  <c r="U2726" i="34"/>
  <c r="V2726" i="34"/>
  <c r="W2726" i="34"/>
  <c r="X2726" i="34"/>
  <c r="Y2726" i="34"/>
  <c r="K2727" i="34"/>
  <c r="L2727" i="34"/>
  <c r="M2727" i="34"/>
  <c r="N2727" i="34"/>
  <c r="O2727" i="34"/>
  <c r="P2727" i="34"/>
  <c r="Q2727" i="34"/>
  <c r="R2727" i="34"/>
  <c r="S2727" i="34"/>
  <c r="T2727" i="34"/>
  <c r="U2727" i="34"/>
  <c r="V2727" i="34"/>
  <c r="W2727" i="34"/>
  <c r="X2727" i="34"/>
  <c r="Y2727" i="34"/>
  <c r="K2728" i="34"/>
  <c r="L2728" i="34"/>
  <c r="M2728" i="34"/>
  <c r="N2728" i="34"/>
  <c r="O2728" i="34"/>
  <c r="P2728" i="34"/>
  <c r="Q2728" i="34"/>
  <c r="R2728" i="34"/>
  <c r="S2728" i="34"/>
  <c r="T2728" i="34"/>
  <c r="U2728" i="34"/>
  <c r="V2728" i="34"/>
  <c r="W2728" i="34"/>
  <c r="X2728" i="34"/>
  <c r="Y2728" i="34"/>
  <c r="K2729" i="34"/>
  <c r="L2729" i="34"/>
  <c r="M2729" i="34"/>
  <c r="N2729" i="34"/>
  <c r="O2729" i="34"/>
  <c r="P2729" i="34"/>
  <c r="Q2729" i="34"/>
  <c r="R2729" i="34"/>
  <c r="S2729" i="34"/>
  <c r="T2729" i="34"/>
  <c r="U2729" i="34"/>
  <c r="V2729" i="34"/>
  <c r="W2729" i="34"/>
  <c r="X2729" i="34"/>
  <c r="Y2729" i="34"/>
  <c r="K2730" i="34"/>
  <c r="L2730" i="34"/>
  <c r="M2730" i="34"/>
  <c r="N2730" i="34"/>
  <c r="O2730" i="34"/>
  <c r="P2730" i="34"/>
  <c r="Q2730" i="34"/>
  <c r="R2730" i="34"/>
  <c r="S2730" i="34"/>
  <c r="T2730" i="34"/>
  <c r="U2730" i="34"/>
  <c r="V2730" i="34"/>
  <c r="W2730" i="34"/>
  <c r="X2730" i="34"/>
  <c r="Y2730" i="34"/>
  <c r="K2731" i="34"/>
  <c r="L2731" i="34"/>
  <c r="M2731" i="34"/>
  <c r="N2731" i="34"/>
  <c r="O2731" i="34"/>
  <c r="P2731" i="34"/>
  <c r="Q2731" i="34"/>
  <c r="R2731" i="34"/>
  <c r="S2731" i="34"/>
  <c r="T2731" i="34"/>
  <c r="U2731" i="34"/>
  <c r="V2731" i="34"/>
  <c r="W2731" i="34"/>
  <c r="X2731" i="34"/>
  <c r="Y2731" i="34"/>
  <c r="K2732" i="34"/>
  <c r="L2732" i="34"/>
  <c r="M2732" i="34"/>
  <c r="N2732" i="34"/>
  <c r="O2732" i="34"/>
  <c r="P2732" i="34"/>
  <c r="Q2732" i="34"/>
  <c r="R2732" i="34"/>
  <c r="S2732" i="34"/>
  <c r="T2732" i="34"/>
  <c r="U2732" i="34"/>
  <c r="V2732" i="34"/>
  <c r="W2732" i="34"/>
  <c r="X2732" i="34"/>
  <c r="Y2732" i="34"/>
  <c r="K2733" i="34"/>
  <c r="L2733" i="34"/>
  <c r="M2733" i="34"/>
  <c r="N2733" i="34"/>
  <c r="O2733" i="34"/>
  <c r="P2733" i="34"/>
  <c r="Q2733" i="34"/>
  <c r="R2733" i="34"/>
  <c r="S2733" i="34"/>
  <c r="T2733" i="34"/>
  <c r="U2733" i="34"/>
  <c r="V2733" i="34"/>
  <c r="W2733" i="34"/>
  <c r="X2733" i="34"/>
  <c r="Y2733" i="34"/>
  <c r="K2734" i="34"/>
  <c r="L2734" i="34"/>
  <c r="M2734" i="34"/>
  <c r="N2734" i="34"/>
  <c r="O2734" i="34"/>
  <c r="P2734" i="34"/>
  <c r="Q2734" i="34"/>
  <c r="R2734" i="34"/>
  <c r="S2734" i="34"/>
  <c r="T2734" i="34"/>
  <c r="U2734" i="34"/>
  <c r="V2734" i="34"/>
  <c r="W2734" i="34"/>
  <c r="X2734" i="34"/>
  <c r="Y2734" i="34"/>
  <c r="K2735" i="34"/>
  <c r="L2735" i="34"/>
  <c r="M2735" i="34"/>
  <c r="N2735" i="34"/>
  <c r="O2735" i="34"/>
  <c r="P2735" i="34"/>
  <c r="Q2735" i="34"/>
  <c r="R2735" i="34"/>
  <c r="S2735" i="34"/>
  <c r="T2735" i="34"/>
  <c r="U2735" i="34"/>
  <c r="V2735" i="34"/>
  <c r="W2735" i="34"/>
  <c r="X2735" i="34"/>
  <c r="Y2735" i="34"/>
  <c r="K2736" i="34"/>
  <c r="L2736" i="34"/>
  <c r="M2736" i="34"/>
  <c r="N2736" i="34"/>
  <c r="O2736" i="34"/>
  <c r="P2736" i="34"/>
  <c r="Q2736" i="34"/>
  <c r="R2736" i="34"/>
  <c r="S2736" i="34"/>
  <c r="T2736" i="34"/>
  <c r="U2736" i="34"/>
  <c r="V2736" i="34"/>
  <c r="W2736" i="34"/>
  <c r="X2736" i="34"/>
  <c r="Y2736" i="34"/>
  <c r="K2737" i="34"/>
  <c r="L2737" i="34"/>
  <c r="M2737" i="34"/>
  <c r="N2737" i="34"/>
  <c r="O2737" i="34"/>
  <c r="P2737" i="34"/>
  <c r="Q2737" i="34"/>
  <c r="R2737" i="34"/>
  <c r="S2737" i="34"/>
  <c r="T2737" i="34"/>
  <c r="U2737" i="34"/>
  <c r="V2737" i="34"/>
  <c r="W2737" i="34"/>
  <c r="X2737" i="34"/>
  <c r="Y2737" i="34"/>
  <c r="K2738" i="34"/>
  <c r="L2738" i="34"/>
  <c r="M2738" i="34"/>
  <c r="N2738" i="34"/>
  <c r="O2738" i="34"/>
  <c r="P2738" i="34"/>
  <c r="Q2738" i="34"/>
  <c r="R2738" i="34"/>
  <c r="S2738" i="34"/>
  <c r="T2738" i="34"/>
  <c r="U2738" i="34"/>
  <c r="V2738" i="34"/>
  <c r="W2738" i="34"/>
  <c r="X2738" i="34"/>
  <c r="Y2738" i="34"/>
  <c r="K2739" i="34"/>
  <c r="L2739" i="34"/>
  <c r="M2739" i="34"/>
  <c r="N2739" i="34"/>
  <c r="O2739" i="34"/>
  <c r="P2739" i="34"/>
  <c r="Q2739" i="34"/>
  <c r="R2739" i="34"/>
  <c r="S2739" i="34"/>
  <c r="T2739" i="34"/>
  <c r="U2739" i="34"/>
  <c r="V2739" i="34"/>
  <c r="W2739" i="34"/>
  <c r="X2739" i="34"/>
  <c r="Y2739" i="34"/>
  <c r="K2740" i="34"/>
  <c r="L2740" i="34"/>
  <c r="M2740" i="34"/>
  <c r="N2740" i="34"/>
  <c r="O2740" i="34"/>
  <c r="P2740" i="34"/>
  <c r="Q2740" i="34"/>
  <c r="R2740" i="34"/>
  <c r="S2740" i="34"/>
  <c r="T2740" i="34"/>
  <c r="U2740" i="34"/>
  <c r="V2740" i="34"/>
  <c r="W2740" i="34"/>
  <c r="X2740" i="34"/>
  <c r="Y2740" i="34"/>
  <c r="K2741" i="34"/>
  <c r="L2741" i="34"/>
  <c r="M2741" i="34"/>
  <c r="N2741" i="34"/>
  <c r="O2741" i="34"/>
  <c r="P2741" i="34"/>
  <c r="Q2741" i="34"/>
  <c r="R2741" i="34"/>
  <c r="S2741" i="34"/>
  <c r="T2741" i="34"/>
  <c r="U2741" i="34"/>
  <c r="V2741" i="34"/>
  <c r="W2741" i="34"/>
  <c r="X2741" i="34"/>
  <c r="Y2741" i="34"/>
  <c r="K2742" i="34"/>
  <c r="L2742" i="34"/>
  <c r="M2742" i="34"/>
  <c r="N2742" i="34"/>
  <c r="O2742" i="34"/>
  <c r="P2742" i="34"/>
  <c r="Q2742" i="34"/>
  <c r="R2742" i="34"/>
  <c r="S2742" i="34"/>
  <c r="T2742" i="34"/>
  <c r="U2742" i="34"/>
  <c r="V2742" i="34"/>
  <c r="W2742" i="34"/>
  <c r="X2742" i="34"/>
  <c r="Y2742" i="34"/>
  <c r="K2743" i="34"/>
  <c r="L2743" i="34"/>
  <c r="M2743" i="34"/>
  <c r="N2743" i="34"/>
  <c r="O2743" i="34"/>
  <c r="P2743" i="34"/>
  <c r="Q2743" i="34"/>
  <c r="R2743" i="34"/>
  <c r="S2743" i="34"/>
  <c r="T2743" i="34"/>
  <c r="U2743" i="34"/>
  <c r="V2743" i="34"/>
  <c r="W2743" i="34"/>
  <c r="X2743" i="34"/>
  <c r="Y2743" i="34"/>
  <c r="K2744" i="34"/>
  <c r="L2744" i="34"/>
  <c r="M2744" i="34"/>
  <c r="N2744" i="34"/>
  <c r="O2744" i="34"/>
  <c r="P2744" i="34"/>
  <c r="Q2744" i="34"/>
  <c r="R2744" i="34"/>
  <c r="S2744" i="34"/>
  <c r="T2744" i="34"/>
  <c r="U2744" i="34"/>
  <c r="V2744" i="34"/>
  <c r="W2744" i="34"/>
  <c r="X2744" i="34"/>
  <c r="Y2744" i="34"/>
  <c r="K2745" i="34"/>
  <c r="L2745" i="34"/>
  <c r="M2745" i="34"/>
  <c r="N2745" i="34"/>
  <c r="O2745" i="34"/>
  <c r="P2745" i="34"/>
  <c r="Q2745" i="34"/>
  <c r="R2745" i="34"/>
  <c r="S2745" i="34"/>
  <c r="T2745" i="34"/>
  <c r="U2745" i="34"/>
  <c r="V2745" i="34"/>
  <c r="W2745" i="34"/>
  <c r="X2745" i="34"/>
  <c r="Y2745" i="34"/>
  <c r="K2746" i="34"/>
  <c r="L2746" i="34"/>
  <c r="M2746" i="34"/>
  <c r="N2746" i="34"/>
  <c r="O2746" i="34"/>
  <c r="P2746" i="34"/>
  <c r="Q2746" i="34"/>
  <c r="R2746" i="34"/>
  <c r="S2746" i="34"/>
  <c r="T2746" i="34"/>
  <c r="U2746" i="34"/>
  <c r="V2746" i="34"/>
  <c r="W2746" i="34"/>
  <c r="X2746" i="34"/>
  <c r="Y2746" i="34"/>
  <c r="K2747" i="34"/>
  <c r="L2747" i="34"/>
  <c r="M2747" i="34"/>
  <c r="N2747" i="34"/>
  <c r="O2747" i="34"/>
  <c r="P2747" i="34"/>
  <c r="Q2747" i="34"/>
  <c r="R2747" i="34"/>
  <c r="S2747" i="34"/>
  <c r="T2747" i="34"/>
  <c r="U2747" i="34"/>
  <c r="V2747" i="34"/>
  <c r="W2747" i="34"/>
  <c r="X2747" i="34"/>
  <c r="Y2747" i="34"/>
  <c r="K2748" i="34"/>
  <c r="L2748" i="34"/>
  <c r="M2748" i="34"/>
  <c r="N2748" i="34"/>
  <c r="O2748" i="34"/>
  <c r="P2748" i="34"/>
  <c r="Q2748" i="34"/>
  <c r="R2748" i="34"/>
  <c r="S2748" i="34"/>
  <c r="T2748" i="34"/>
  <c r="U2748" i="34"/>
  <c r="V2748" i="34"/>
  <c r="W2748" i="34"/>
  <c r="X2748" i="34"/>
  <c r="Y2748" i="34"/>
  <c r="K2749" i="34"/>
  <c r="L2749" i="34"/>
  <c r="M2749" i="34"/>
  <c r="N2749" i="34"/>
  <c r="O2749" i="34"/>
  <c r="P2749" i="34"/>
  <c r="Q2749" i="34"/>
  <c r="R2749" i="34"/>
  <c r="S2749" i="34"/>
  <c r="T2749" i="34"/>
  <c r="U2749" i="34"/>
  <c r="V2749" i="34"/>
  <c r="W2749" i="34"/>
  <c r="X2749" i="34"/>
  <c r="Y2749" i="34"/>
  <c r="K2750" i="34"/>
  <c r="L2750" i="34"/>
  <c r="M2750" i="34"/>
  <c r="N2750" i="34"/>
  <c r="O2750" i="34"/>
  <c r="P2750" i="34"/>
  <c r="Q2750" i="34"/>
  <c r="R2750" i="34"/>
  <c r="S2750" i="34"/>
  <c r="T2750" i="34"/>
  <c r="U2750" i="34"/>
  <c r="V2750" i="34"/>
  <c r="W2750" i="34"/>
  <c r="X2750" i="34"/>
  <c r="Y2750" i="34"/>
  <c r="K2751" i="34"/>
  <c r="L2751" i="34"/>
  <c r="M2751" i="34"/>
  <c r="N2751" i="34"/>
  <c r="O2751" i="34"/>
  <c r="P2751" i="34"/>
  <c r="Q2751" i="34"/>
  <c r="R2751" i="34"/>
  <c r="S2751" i="34"/>
  <c r="T2751" i="34"/>
  <c r="U2751" i="34"/>
  <c r="V2751" i="34"/>
  <c r="W2751" i="34"/>
  <c r="X2751" i="34"/>
  <c r="Y2751" i="34"/>
  <c r="K2752" i="34"/>
  <c r="L2752" i="34"/>
  <c r="M2752" i="34"/>
  <c r="N2752" i="34"/>
  <c r="O2752" i="34"/>
  <c r="P2752" i="34"/>
  <c r="Q2752" i="34"/>
  <c r="R2752" i="34"/>
  <c r="S2752" i="34"/>
  <c r="T2752" i="34"/>
  <c r="U2752" i="34"/>
  <c r="V2752" i="34"/>
  <c r="W2752" i="34"/>
  <c r="X2752" i="34"/>
  <c r="Y2752" i="34"/>
  <c r="K2753" i="34"/>
  <c r="L2753" i="34"/>
  <c r="M2753" i="34"/>
  <c r="N2753" i="34"/>
  <c r="O2753" i="34"/>
  <c r="P2753" i="34"/>
  <c r="Q2753" i="34"/>
  <c r="R2753" i="34"/>
  <c r="S2753" i="34"/>
  <c r="T2753" i="34"/>
  <c r="U2753" i="34"/>
  <c r="V2753" i="34"/>
  <c r="W2753" i="34"/>
  <c r="X2753" i="34"/>
  <c r="Y2753" i="34"/>
  <c r="K2754" i="34"/>
  <c r="L2754" i="34"/>
  <c r="M2754" i="34"/>
  <c r="N2754" i="34"/>
  <c r="O2754" i="34"/>
  <c r="P2754" i="34"/>
  <c r="Q2754" i="34"/>
  <c r="R2754" i="34"/>
  <c r="S2754" i="34"/>
  <c r="T2754" i="34"/>
  <c r="U2754" i="34"/>
  <c r="V2754" i="34"/>
  <c r="W2754" i="34"/>
  <c r="X2754" i="34"/>
  <c r="Y2754" i="34"/>
  <c r="K2755" i="34"/>
  <c r="L2755" i="34"/>
  <c r="M2755" i="34"/>
  <c r="N2755" i="34"/>
  <c r="O2755" i="34"/>
  <c r="P2755" i="34"/>
  <c r="Q2755" i="34"/>
  <c r="R2755" i="34"/>
  <c r="S2755" i="34"/>
  <c r="T2755" i="34"/>
  <c r="U2755" i="34"/>
  <c r="V2755" i="34"/>
  <c r="W2755" i="34"/>
  <c r="X2755" i="34"/>
  <c r="Y2755" i="34"/>
  <c r="K2756" i="34"/>
  <c r="L2756" i="34"/>
  <c r="M2756" i="34"/>
  <c r="N2756" i="34"/>
  <c r="O2756" i="34"/>
  <c r="P2756" i="34"/>
  <c r="Q2756" i="34"/>
  <c r="R2756" i="34"/>
  <c r="S2756" i="34"/>
  <c r="T2756" i="34"/>
  <c r="U2756" i="34"/>
  <c r="V2756" i="34"/>
  <c r="W2756" i="34"/>
  <c r="X2756" i="34"/>
  <c r="Y2756" i="34"/>
  <c r="K2757" i="34"/>
  <c r="L2757" i="34"/>
  <c r="M2757" i="34"/>
  <c r="N2757" i="34"/>
  <c r="O2757" i="34"/>
  <c r="P2757" i="34"/>
  <c r="Q2757" i="34"/>
  <c r="R2757" i="34"/>
  <c r="S2757" i="34"/>
  <c r="T2757" i="34"/>
  <c r="U2757" i="34"/>
  <c r="V2757" i="34"/>
  <c r="W2757" i="34"/>
  <c r="X2757" i="34"/>
  <c r="Y2757" i="34"/>
  <c r="K2758" i="34"/>
  <c r="L2758" i="34"/>
  <c r="M2758" i="34"/>
  <c r="N2758" i="34"/>
  <c r="O2758" i="34"/>
  <c r="P2758" i="34"/>
  <c r="Q2758" i="34"/>
  <c r="R2758" i="34"/>
  <c r="S2758" i="34"/>
  <c r="T2758" i="34"/>
  <c r="U2758" i="34"/>
  <c r="V2758" i="34"/>
  <c r="W2758" i="34"/>
  <c r="X2758" i="34"/>
  <c r="Y2758" i="34"/>
  <c r="K2759" i="34"/>
  <c r="L2759" i="34"/>
  <c r="M2759" i="34"/>
  <c r="N2759" i="34"/>
  <c r="O2759" i="34"/>
  <c r="P2759" i="34"/>
  <c r="Q2759" i="34"/>
  <c r="R2759" i="34"/>
  <c r="S2759" i="34"/>
  <c r="T2759" i="34"/>
  <c r="U2759" i="34"/>
  <c r="V2759" i="34"/>
  <c r="W2759" i="34"/>
  <c r="X2759" i="34"/>
  <c r="Y2759" i="34"/>
  <c r="K2760" i="34"/>
  <c r="L2760" i="34"/>
  <c r="M2760" i="34"/>
  <c r="N2760" i="34"/>
  <c r="O2760" i="34"/>
  <c r="P2760" i="34"/>
  <c r="Q2760" i="34"/>
  <c r="R2760" i="34"/>
  <c r="S2760" i="34"/>
  <c r="T2760" i="34"/>
  <c r="U2760" i="34"/>
  <c r="V2760" i="34"/>
  <c r="W2760" i="34"/>
  <c r="X2760" i="34"/>
  <c r="Y2760" i="34"/>
  <c r="K2761" i="34"/>
  <c r="L2761" i="34"/>
  <c r="M2761" i="34"/>
  <c r="N2761" i="34"/>
  <c r="O2761" i="34"/>
  <c r="P2761" i="34"/>
  <c r="Q2761" i="34"/>
  <c r="R2761" i="34"/>
  <c r="S2761" i="34"/>
  <c r="T2761" i="34"/>
  <c r="U2761" i="34"/>
  <c r="V2761" i="34"/>
  <c r="W2761" i="34"/>
  <c r="X2761" i="34"/>
  <c r="Y2761" i="34"/>
  <c r="K2762" i="34"/>
  <c r="L2762" i="34"/>
  <c r="M2762" i="34"/>
  <c r="N2762" i="34"/>
  <c r="O2762" i="34"/>
  <c r="P2762" i="34"/>
  <c r="Q2762" i="34"/>
  <c r="R2762" i="34"/>
  <c r="S2762" i="34"/>
  <c r="T2762" i="34"/>
  <c r="U2762" i="34"/>
  <c r="V2762" i="34"/>
  <c r="W2762" i="34"/>
  <c r="X2762" i="34"/>
  <c r="Y2762" i="34"/>
  <c r="K2763" i="34"/>
  <c r="L2763" i="34"/>
  <c r="M2763" i="34"/>
  <c r="N2763" i="34"/>
  <c r="O2763" i="34"/>
  <c r="P2763" i="34"/>
  <c r="Q2763" i="34"/>
  <c r="R2763" i="34"/>
  <c r="S2763" i="34"/>
  <c r="T2763" i="34"/>
  <c r="U2763" i="34"/>
  <c r="V2763" i="34"/>
  <c r="W2763" i="34"/>
  <c r="X2763" i="34"/>
  <c r="Y2763" i="34"/>
  <c r="K2764" i="34"/>
  <c r="L2764" i="34"/>
  <c r="M2764" i="34"/>
  <c r="N2764" i="34"/>
  <c r="O2764" i="34"/>
  <c r="P2764" i="34"/>
  <c r="Q2764" i="34"/>
  <c r="R2764" i="34"/>
  <c r="S2764" i="34"/>
  <c r="T2764" i="34"/>
  <c r="U2764" i="34"/>
  <c r="V2764" i="34"/>
  <c r="W2764" i="34"/>
  <c r="X2764" i="34"/>
  <c r="Y2764" i="34"/>
  <c r="K2765" i="34"/>
  <c r="L2765" i="34"/>
  <c r="M2765" i="34"/>
  <c r="N2765" i="34"/>
  <c r="O2765" i="34"/>
  <c r="P2765" i="34"/>
  <c r="Q2765" i="34"/>
  <c r="R2765" i="34"/>
  <c r="S2765" i="34"/>
  <c r="T2765" i="34"/>
  <c r="U2765" i="34"/>
  <c r="V2765" i="34"/>
  <c r="W2765" i="34"/>
  <c r="X2765" i="34"/>
  <c r="Y2765" i="34"/>
  <c r="K2766" i="34"/>
  <c r="L2766" i="34"/>
  <c r="M2766" i="34"/>
  <c r="N2766" i="34"/>
  <c r="O2766" i="34"/>
  <c r="P2766" i="34"/>
  <c r="Q2766" i="34"/>
  <c r="R2766" i="34"/>
  <c r="S2766" i="34"/>
  <c r="T2766" i="34"/>
  <c r="U2766" i="34"/>
  <c r="V2766" i="34"/>
  <c r="W2766" i="34"/>
  <c r="X2766" i="34"/>
  <c r="Y2766" i="34"/>
  <c r="K2767" i="34"/>
  <c r="L2767" i="34"/>
  <c r="M2767" i="34"/>
  <c r="N2767" i="34"/>
  <c r="O2767" i="34"/>
  <c r="P2767" i="34"/>
  <c r="Q2767" i="34"/>
  <c r="R2767" i="34"/>
  <c r="S2767" i="34"/>
  <c r="T2767" i="34"/>
  <c r="U2767" i="34"/>
  <c r="V2767" i="34"/>
  <c r="W2767" i="34"/>
  <c r="X2767" i="34"/>
  <c r="Y2767" i="34"/>
  <c r="K2768" i="34"/>
  <c r="L2768" i="34"/>
  <c r="M2768" i="34"/>
  <c r="N2768" i="34"/>
  <c r="O2768" i="34"/>
  <c r="P2768" i="34"/>
  <c r="Q2768" i="34"/>
  <c r="R2768" i="34"/>
  <c r="S2768" i="34"/>
  <c r="T2768" i="34"/>
  <c r="U2768" i="34"/>
  <c r="V2768" i="34"/>
  <c r="W2768" i="34"/>
  <c r="X2768" i="34"/>
  <c r="Y2768" i="34"/>
  <c r="K2769" i="34"/>
  <c r="L2769" i="34"/>
  <c r="M2769" i="34"/>
  <c r="N2769" i="34"/>
  <c r="O2769" i="34"/>
  <c r="P2769" i="34"/>
  <c r="Q2769" i="34"/>
  <c r="R2769" i="34"/>
  <c r="S2769" i="34"/>
  <c r="T2769" i="34"/>
  <c r="U2769" i="34"/>
  <c r="V2769" i="34"/>
  <c r="W2769" i="34"/>
  <c r="X2769" i="34"/>
  <c r="Y2769" i="34"/>
  <c r="K2770" i="34"/>
  <c r="L2770" i="34"/>
  <c r="M2770" i="34"/>
  <c r="N2770" i="34"/>
  <c r="O2770" i="34"/>
  <c r="P2770" i="34"/>
  <c r="Q2770" i="34"/>
  <c r="R2770" i="34"/>
  <c r="S2770" i="34"/>
  <c r="T2770" i="34"/>
  <c r="U2770" i="34"/>
  <c r="V2770" i="34"/>
  <c r="W2770" i="34"/>
  <c r="X2770" i="34"/>
  <c r="Y2770" i="34"/>
  <c r="K2771" i="34"/>
  <c r="L2771" i="34"/>
  <c r="M2771" i="34"/>
  <c r="N2771" i="34"/>
  <c r="O2771" i="34"/>
  <c r="P2771" i="34"/>
  <c r="Q2771" i="34"/>
  <c r="R2771" i="34"/>
  <c r="S2771" i="34"/>
  <c r="T2771" i="34"/>
  <c r="U2771" i="34"/>
  <c r="V2771" i="34"/>
  <c r="W2771" i="34"/>
  <c r="X2771" i="34"/>
  <c r="Y2771" i="34"/>
  <c r="K2772" i="34"/>
  <c r="L2772" i="34"/>
  <c r="M2772" i="34"/>
  <c r="N2772" i="34"/>
  <c r="O2772" i="34"/>
  <c r="P2772" i="34"/>
  <c r="Q2772" i="34"/>
  <c r="R2772" i="34"/>
  <c r="S2772" i="34"/>
  <c r="T2772" i="34"/>
  <c r="U2772" i="34"/>
  <c r="V2772" i="34"/>
  <c r="W2772" i="34"/>
  <c r="X2772" i="34"/>
  <c r="Y2772" i="34"/>
  <c r="K2773" i="34"/>
  <c r="L2773" i="34"/>
  <c r="M2773" i="34"/>
  <c r="N2773" i="34"/>
  <c r="O2773" i="34"/>
  <c r="P2773" i="34"/>
  <c r="Q2773" i="34"/>
  <c r="R2773" i="34"/>
  <c r="S2773" i="34"/>
  <c r="T2773" i="34"/>
  <c r="U2773" i="34"/>
  <c r="V2773" i="34"/>
  <c r="W2773" i="34"/>
  <c r="X2773" i="34"/>
  <c r="Y2773" i="34"/>
  <c r="K2774" i="34"/>
  <c r="L2774" i="34"/>
  <c r="M2774" i="34"/>
  <c r="N2774" i="34"/>
  <c r="O2774" i="34"/>
  <c r="P2774" i="34"/>
  <c r="Q2774" i="34"/>
  <c r="R2774" i="34"/>
  <c r="S2774" i="34"/>
  <c r="T2774" i="34"/>
  <c r="U2774" i="34"/>
  <c r="V2774" i="34"/>
  <c r="W2774" i="34"/>
  <c r="X2774" i="34"/>
  <c r="Y2774" i="34"/>
  <c r="K2775" i="34"/>
  <c r="L2775" i="34"/>
  <c r="M2775" i="34"/>
  <c r="N2775" i="34"/>
  <c r="O2775" i="34"/>
  <c r="P2775" i="34"/>
  <c r="Q2775" i="34"/>
  <c r="R2775" i="34"/>
  <c r="S2775" i="34"/>
  <c r="T2775" i="34"/>
  <c r="U2775" i="34"/>
  <c r="V2775" i="34"/>
  <c r="W2775" i="34"/>
  <c r="X2775" i="34"/>
  <c r="Y2775" i="34"/>
  <c r="K2776" i="34"/>
  <c r="L2776" i="34"/>
  <c r="M2776" i="34"/>
  <c r="N2776" i="34"/>
  <c r="O2776" i="34"/>
  <c r="P2776" i="34"/>
  <c r="Q2776" i="34"/>
  <c r="R2776" i="34"/>
  <c r="S2776" i="34"/>
  <c r="T2776" i="34"/>
  <c r="U2776" i="34"/>
  <c r="V2776" i="34"/>
  <c r="W2776" i="34"/>
  <c r="X2776" i="34"/>
  <c r="Y2776" i="34"/>
  <c r="K2777" i="34"/>
  <c r="L2777" i="34"/>
  <c r="M2777" i="34"/>
  <c r="N2777" i="34"/>
  <c r="O2777" i="34"/>
  <c r="P2777" i="34"/>
  <c r="Q2777" i="34"/>
  <c r="R2777" i="34"/>
  <c r="S2777" i="34"/>
  <c r="T2777" i="34"/>
  <c r="U2777" i="34"/>
  <c r="V2777" i="34"/>
  <c r="W2777" i="34"/>
  <c r="X2777" i="34"/>
  <c r="Y2777" i="34"/>
  <c r="K2778" i="34"/>
  <c r="L2778" i="34"/>
  <c r="M2778" i="34"/>
  <c r="N2778" i="34"/>
  <c r="O2778" i="34"/>
  <c r="P2778" i="34"/>
  <c r="Q2778" i="34"/>
  <c r="R2778" i="34"/>
  <c r="S2778" i="34"/>
  <c r="T2778" i="34"/>
  <c r="U2778" i="34"/>
  <c r="V2778" i="34"/>
  <c r="W2778" i="34"/>
  <c r="X2778" i="34"/>
  <c r="Y2778" i="34"/>
  <c r="K2779" i="34"/>
  <c r="L2779" i="34"/>
  <c r="M2779" i="34"/>
  <c r="N2779" i="34"/>
  <c r="O2779" i="34"/>
  <c r="P2779" i="34"/>
  <c r="Q2779" i="34"/>
  <c r="R2779" i="34"/>
  <c r="S2779" i="34"/>
  <c r="T2779" i="34"/>
  <c r="U2779" i="34"/>
  <c r="V2779" i="34"/>
  <c r="W2779" i="34"/>
  <c r="X2779" i="34"/>
  <c r="Y2779" i="34"/>
  <c r="K2780" i="34"/>
  <c r="L2780" i="34"/>
  <c r="M2780" i="34"/>
  <c r="N2780" i="34"/>
  <c r="O2780" i="34"/>
  <c r="P2780" i="34"/>
  <c r="Q2780" i="34"/>
  <c r="R2780" i="34"/>
  <c r="S2780" i="34"/>
  <c r="T2780" i="34"/>
  <c r="U2780" i="34"/>
  <c r="V2780" i="34"/>
  <c r="W2780" i="34"/>
  <c r="X2780" i="34"/>
  <c r="Y2780" i="34"/>
  <c r="K2781" i="34"/>
  <c r="L2781" i="34"/>
  <c r="M2781" i="34"/>
  <c r="N2781" i="34"/>
  <c r="O2781" i="34"/>
  <c r="P2781" i="34"/>
  <c r="Q2781" i="34"/>
  <c r="R2781" i="34"/>
  <c r="S2781" i="34"/>
  <c r="T2781" i="34"/>
  <c r="U2781" i="34"/>
  <c r="V2781" i="34"/>
  <c r="W2781" i="34"/>
  <c r="X2781" i="34"/>
  <c r="Y2781" i="34"/>
  <c r="K2782" i="34"/>
  <c r="L2782" i="34"/>
  <c r="M2782" i="34"/>
  <c r="N2782" i="34"/>
  <c r="O2782" i="34"/>
  <c r="P2782" i="34"/>
  <c r="Q2782" i="34"/>
  <c r="R2782" i="34"/>
  <c r="S2782" i="34"/>
  <c r="T2782" i="34"/>
  <c r="U2782" i="34"/>
  <c r="V2782" i="34"/>
  <c r="W2782" i="34"/>
  <c r="X2782" i="34"/>
  <c r="Y2782" i="34"/>
  <c r="K2783" i="34"/>
  <c r="L2783" i="34"/>
  <c r="M2783" i="34"/>
  <c r="N2783" i="34"/>
  <c r="O2783" i="34"/>
  <c r="P2783" i="34"/>
  <c r="Q2783" i="34"/>
  <c r="R2783" i="34"/>
  <c r="S2783" i="34"/>
  <c r="T2783" i="34"/>
  <c r="U2783" i="34"/>
  <c r="V2783" i="34"/>
  <c r="W2783" i="34"/>
  <c r="X2783" i="34"/>
  <c r="Y2783" i="34"/>
  <c r="K2784" i="34"/>
  <c r="L2784" i="34"/>
  <c r="M2784" i="34"/>
  <c r="N2784" i="34"/>
  <c r="O2784" i="34"/>
  <c r="P2784" i="34"/>
  <c r="Q2784" i="34"/>
  <c r="R2784" i="34"/>
  <c r="S2784" i="34"/>
  <c r="T2784" i="34"/>
  <c r="U2784" i="34"/>
  <c r="V2784" i="34"/>
  <c r="W2784" i="34"/>
  <c r="X2784" i="34"/>
  <c r="Y2784" i="34"/>
  <c r="K2785" i="34"/>
  <c r="L2785" i="34"/>
  <c r="M2785" i="34"/>
  <c r="N2785" i="34"/>
  <c r="O2785" i="34"/>
  <c r="P2785" i="34"/>
  <c r="Q2785" i="34"/>
  <c r="R2785" i="34"/>
  <c r="S2785" i="34"/>
  <c r="T2785" i="34"/>
  <c r="U2785" i="34"/>
  <c r="V2785" i="34"/>
  <c r="W2785" i="34"/>
  <c r="X2785" i="34"/>
  <c r="Y2785" i="34"/>
  <c r="K2786" i="34"/>
  <c r="L2786" i="34"/>
  <c r="M2786" i="34"/>
  <c r="N2786" i="34"/>
  <c r="O2786" i="34"/>
  <c r="P2786" i="34"/>
  <c r="Q2786" i="34"/>
  <c r="R2786" i="34"/>
  <c r="S2786" i="34"/>
  <c r="T2786" i="34"/>
  <c r="U2786" i="34"/>
  <c r="V2786" i="34"/>
  <c r="W2786" i="34"/>
  <c r="X2786" i="34"/>
  <c r="Y2786" i="34"/>
  <c r="K2787" i="34"/>
  <c r="L2787" i="34"/>
  <c r="M2787" i="34"/>
  <c r="N2787" i="34"/>
  <c r="O2787" i="34"/>
  <c r="P2787" i="34"/>
  <c r="Q2787" i="34"/>
  <c r="R2787" i="34"/>
  <c r="S2787" i="34"/>
  <c r="T2787" i="34"/>
  <c r="U2787" i="34"/>
  <c r="V2787" i="34"/>
  <c r="W2787" i="34"/>
  <c r="X2787" i="34"/>
  <c r="Y2787" i="34"/>
  <c r="K2788" i="34"/>
  <c r="L2788" i="34"/>
  <c r="M2788" i="34"/>
  <c r="N2788" i="34"/>
  <c r="O2788" i="34"/>
  <c r="P2788" i="34"/>
  <c r="Q2788" i="34"/>
  <c r="R2788" i="34"/>
  <c r="S2788" i="34"/>
  <c r="T2788" i="34"/>
  <c r="U2788" i="34"/>
  <c r="V2788" i="34"/>
  <c r="W2788" i="34"/>
  <c r="X2788" i="34"/>
  <c r="Y2788" i="34"/>
  <c r="K2789" i="34"/>
  <c r="L2789" i="34"/>
  <c r="M2789" i="34"/>
  <c r="N2789" i="34"/>
  <c r="O2789" i="34"/>
  <c r="P2789" i="34"/>
  <c r="Q2789" i="34"/>
  <c r="R2789" i="34"/>
  <c r="S2789" i="34"/>
  <c r="T2789" i="34"/>
  <c r="U2789" i="34"/>
  <c r="V2789" i="34"/>
  <c r="W2789" i="34"/>
  <c r="X2789" i="34"/>
  <c r="Y2789" i="34"/>
  <c r="K2790" i="34"/>
  <c r="L2790" i="34"/>
  <c r="M2790" i="34"/>
  <c r="N2790" i="34"/>
  <c r="O2790" i="34"/>
  <c r="P2790" i="34"/>
  <c r="Q2790" i="34"/>
  <c r="R2790" i="34"/>
  <c r="S2790" i="34"/>
  <c r="T2790" i="34"/>
  <c r="U2790" i="34"/>
  <c r="V2790" i="34"/>
  <c r="W2790" i="34"/>
  <c r="X2790" i="34"/>
  <c r="Y2790" i="34"/>
  <c r="K2791" i="34"/>
  <c r="L2791" i="34"/>
  <c r="M2791" i="34"/>
  <c r="N2791" i="34"/>
  <c r="O2791" i="34"/>
  <c r="P2791" i="34"/>
  <c r="Q2791" i="34"/>
  <c r="R2791" i="34"/>
  <c r="S2791" i="34"/>
  <c r="T2791" i="34"/>
  <c r="U2791" i="34"/>
  <c r="V2791" i="34"/>
  <c r="W2791" i="34"/>
  <c r="X2791" i="34"/>
  <c r="Y2791" i="34"/>
  <c r="K2792" i="34"/>
  <c r="L2792" i="34"/>
  <c r="M2792" i="34"/>
  <c r="N2792" i="34"/>
  <c r="O2792" i="34"/>
  <c r="P2792" i="34"/>
  <c r="Q2792" i="34"/>
  <c r="R2792" i="34"/>
  <c r="S2792" i="34"/>
  <c r="T2792" i="34"/>
  <c r="U2792" i="34"/>
  <c r="V2792" i="34"/>
  <c r="W2792" i="34"/>
  <c r="X2792" i="34"/>
  <c r="Y2792" i="34"/>
  <c r="K2793" i="34"/>
  <c r="L2793" i="34"/>
  <c r="M2793" i="34"/>
  <c r="N2793" i="34"/>
  <c r="O2793" i="34"/>
  <c r="P2793" i="34"/>
  <c r="Q2793" i="34"/>
  <c r="R2793" i="34"/>
  <c r="S2793" i="34"/>
  <c r="T2793" i="34"/>
  <c r="U2793" i="34"/>
  <c r="V2793" i="34"/>
  <c r="W2793" i="34"/>
  <c r="X2793" i="34"/>
  <c r="Y2793" i="34"/>
  <c r="K2794" i="34"/>
  <c r="L2794" i="34"/>
  <c r="M2794" i="34"/>
  <c r="N2794" i="34"/>
  <c r="O2794" i="34"/>
  <c r="P2794" i="34"/>
  <c r="Q2794" i="34"/>
  <c r="R2794" i="34"/>
  <c r="S2794" i="34"/>
  <c r="T2794" i="34"/>
  <c r="U2794" i="34"/>
  <c r="V2794" i="34"/>
  <c r="W2794" i="34"/>
  <c r="X2794" i="34"/>
  <c r="Y2794" i="34"/>
  <c r="K2795" i="34"/>
  <c r="L2795" i="34"/>
  <c r="M2795" i="34"/>
  <c r="N2795" i="34"/>
  <c r="O2795" i="34"/>
  <c r="P2795" i="34"/>
  <c r="Q2795" i="34"/>
  <c r="R2795" i="34"/>
  <c r="S2795" i="34"/>
  <c r="T2795" i="34"/>
  <c r="U2795" i="34"/>
  <c r="V2795" i="34"/>
  <c r="W2795" i="34"/>
  <c r="X2795" i="34"/>
  <c r="Y2795" i="34"/>
  <c r="K2796" i="34"/>
  <c r="L2796" i="34"/>
  <c r="M2796" i="34"/>
  <c r="N2796" i="34"/>
  <c r="O2796" i="34"/>
  <c r="P2796" i="34"/>
  <c r="Q2796" i="34"/>
  <c r="R2796" i="34"/>
  <c r="S2796" i="34"/>
  <c r="T2796" i="34"/>
  <c r="U2796" i="34"/>
  <c r="V2796" i="34"/>
  <c r="W2796" i="34"/>
  <c r="X2796" i="34"/>
  <c r="Y2796" i="34"/>
  <c r="K2797" i="34"/>
  <c r="L2797" i="34"/>
  <c r="M2797" i="34"/>
  <c r="N2797" i="34"/>
  <c r="O2797" i="34"/>
  <c r="P2797" i="34"/>
  <c r="Q2797" i="34"/>
  <c r="R2797" i="34"/>
  <c r="S2797" i="34"/>
  <c r="T2797" i="34"/>
  <c r="U2797" i="34"/>
  <c r="V2797" i="34"/>
  <c r="W2797" i="34"/>
  <c r="X2797" i="34"/>
  <c r="Y2797" i="34"/>
  <c r="K2798" i="34"/>
  <c r="L2798" i="34"/>
  <c r="M2798" i="34"/>
  <c r="N2798" i="34"/>
  <c r="O2798" i="34"/>
  <c r="P2798" i="34"/>
  <c r="Q2798" i="34"/>
  <c r="R2798" i="34"/>
  <c r="S2798" i="34"/>
  <c r="T2798" i="34"/>
  <c r="U2798" i="34"/>
  <c r="V2798" i="34"/>
  <c r="W2798" i="34"/>
  <c r="X2798" i="34"/>
  <c r="Y2798" i="34"/>
  <c r="K2799" i="34"/>
  <c r="L2799" i="34"/>
  <c r="M2799" i="34"/>
  <c r="N2799" i="34"/>
  <c r="O2799" i="34"/>
  <c r="P2799" i="34"/>
  <c r="Q2799" i="34"/>
  <c r="R2799" i="34"/>
  <c r="S2799" i="34"/>
  <c r="T2799" i="34"/>
  <c r="U2799" i="34"/>
  <c r="V2799" i="34"/>
  <c r="W2799" i="34"/>
  <c r="X2799" i="34"/>
  <c r="Y2799" i="34"/>
  <c r="K2800" i="34"/>
  <c r="L2800" i="34"/>
  <c r="M2800" i="34"/>
  <c r="N2800" i="34"/>
  <c r="O2800" i="34"/>
  <c r="P2800" i="34"/>
  <c r="Q2800" i="34"/>
  <c r="R2800" i="34"/>
  <c r="S2800" i="34"/>
  <c r="T2800" i="34"/>
  <c r="U2800" i="34"/>
  <c r="V2800" i="34"/>
  <c r="W2800" i="34"/>
  <c r="X2800" i="34"/>
  <c r="Y2800" i="34"/>
  <c r="K2801" i="34"/>
  <c r="L2801" i="34"/>
  <c r="M2801" i="34"/>
  <c r="N2801" i="34"/>
  <c r="O2801" i="34"/>
  <c r="P2801" i="34"/>
  <c r="Q2801" i="34"/>
  <c r="R2801" i="34"/>
  <c r="S2801" i="34"/>
  <c r="T2801" i="34"/>
  <c r="U2801" i="34"/>
  <c r="V2801" i="34"/>
  <c r="W2801" i="34"/>
  <c r="X2801" i="34"/>
  <c r="Y2801" i="34"/>
  <c r="K2802" i="34"/>
  <c r="L2802" i="34"/>
  <c r="M2802" i="34"/>
  <c r="N2802" i="34"/>
  <c r="O2802" i="34"/>
  <c r="P2802" i="34"/>
  <c r="Q2802" i="34"/>
  <c r="R2802" i="34"/>
  <c r="S2802" i="34"/>
  <c r="T2802" i="34"/>
  <c r="U2802" i="34"/>
  <c r="V2802" i="34"/>
  <c r="W2802" i="34"/>
  <c r="X2802" i="34"/>
  <c r="Y2802" i="34"/>
  <c r="K2803" i="34"/>
  <c r="L2803" i="34"/>
  <c r="M2803" i="34"/>
  <c r="N2803" i="34"/>
  <c r="O2803" i="34"/>
  <c r="P2803" i="34"/>
  <c r="Q2803" i="34"/>
  <c r="R2803" i="34"/>
  <c r="S2803" i="34"/>
  <c r="T2803" i="34"/>
  <c r="U2803" i="34"/>
  <c r="V2803" i="34"/>
  <c r="W2803" i="34"/>
  <c r="X2803" i="34"/>
  <c r="Y2803" i="34"/>
  <c r="K2804" i="34"/>
  <c r="L2804" i="34"/>
  <c r="M2804" i="34"/>
  <c r="N2804" i="34"/>
  <c r="O2804" i="34"/>
  <c r="P2804" i="34"/>
  <c r="Q2804" i="34"/>
  <c r="R2804" i="34"/>
  <c r="S2804" i="34"/>
  <c r="T2804" i="34"/>
  <c r="U2804" i="34"/>
  <c r="V2804" i="34"/>
  <c r="W2804" i="34"/>
  <c r="X2804" i="34"/>
  <c r="Y2804" i="34"/>
  <c r="K2805" i="34"/>
  <c r="L2805" i="34"/>
  <c r="M2805" i="34"/>
  <c r="N2805" i="34"/>
  <c r="O2805" i="34"/>
  <c r="P2805" i="34"/>
  <c r="Q2805" i="34"/>
  <c r="R2805" i="34"/>
  <c r="S2805" i="34"/>
  <c r="T2805" i="34"/>
  <c r="U2805" i="34"/>
  <c r="V2805" i="34"/>
  <c r="W2805" i="34"/>
  <c r="X2805" i="34"/>
  <c r="Y2805" i="34"/>
  <c r="K2806" i="34"/>
  <c r="L2806" i="34"/>
  <c r="M2806" i="34"/>
  <c r="N2806" i="34"/>
  <c r="O2806" i="34"/>
  <c r="P2806" i="34"/>
  <c r="Q2806" i="34"/>
  <c r="R2806" i="34"/>
  <c r="S2806" i="34"/>
  <c r="T2806" i="34"/>
  <c r="U2806" i="34"/>
  <c r="V2806" i="34"/>
  <c r="W2806" i="34"/>
  <c r="X2806" i="34"/>
  <c r="Y2806" i="34"/>
  <c r="K2807" i="34"/>
  <c r="L2807" i="34"/>
  <c r="M2807" i="34"/>
  <c r="N2807" i="34"/>
  <c r="O2807" i="34"/>
  <c r="P2807" i="34"/>
  <c r="Q2807" i="34"/>
  <c r="R2807" i="34"/>
  <c r="S2807" i="34"/>
  <c r="T2807" i="34"/>
  <c r="U2807" i="34"/>
  <c r="V2807" i="34"/>
  <c r="W2807" i="34"/>
  <c r="X2807" i="34"/>
  <c r="Y2807" i="34"/>
  <c r="K2808" i="34"/>
  <c r="L2808" i="34"/>
  <c r="M2808" i="34"/>
  <c r="N2808" i="34"/>
  <c r="O2808" i="34"/>
  <c r="P2808" i="34"/>
  <c r="Q2808" i="34"/>
  <c r="R2808" i="34"/>
  <c r="S2808" i="34"/>
  <c r="T2808" i="34"/>
  <c r="U2808" i="34"/>
  <c r="V2808" i="34"/>
  <c r="W2808" i="34"/>
  <c r="X2808" i="34"/>
  <c r="Y2808" i="34"/>
  <c r="K2809" i="34"/>
  <c r="L2809" i="34"/>
  <c r="M2809" i="34"/>
  <c r="N2809" i="34"/>
  <c r="O2809" i="34"/>
  <c r="P2809" i="34"/>
  <c r="Q2809" i="34"/>
  <c r="R2809" i="34"/>
  <c r="S2809" i="34"/>
  <c r="T2809" i="34"/>
  <c r="U2809" i="34"/>
  <c r="V2809" i="34"/>
  <c r="W2809" i="34"/>
  <c r="X2809" i="34"/>
  <c r="Y2809" i="34"/>
  <c r="K2810" i="34"/>
  <c r="L2810" i="34"/>
  <c r="M2810" i="34"/>
  <c r="N2810" i="34"/>
  <c r="O2810" i="34"/>
  <c r="P2810" i="34"/>
  <c r="Q2810" i="34"/>
  <c r="R2810" i="34"/>
  <c r="S2810" i="34"/>
  <c r="T2810" i="34"/>
  <c r="U2810" i="34"/>
  <c r="V2810" i="34"/>
  <c r="W2810" i="34"/>
  <c r="X2810" i="34"/>
  <c r="Y2810" i="34"/>
  <c r="K2811" i="34"/>
  <c r="L2811" i="34"/>
  <c r="M2811" i="34"/>
  <c r="N2811" i="34"/>
  <c r="O2811" i="34"/>
  <c r="P2811" i="34"/>
  <c r="Q2811" i="34"/>
  <c r="R2811" i="34"/>
  <c r="S2811" i="34"/>
  <c r="T2811" i="34"/>
  <c r="U2811" i="34"/>
  <c r="V2811" i="34"/>
  <c r="W2811" i="34"/>
  <c r="X2811" i="34"/>
  <c r="Y2811" i="34"/>
  <c r="K2812" i="34"/>
  <c r="L2812" i="34"/>
  <c r="M2812" i="34"/>
  <c r="N2812" i="34"/>
  <c r="O2812" i="34"/>
  <c r="P2812" i="34"/>
  <c r="Q2812" i="34"/>
  <c r="R2812" i="34"/>
  <c r="S2812" i="34"/>
  <c r="T2812" i="34"/>
  <c r="U2812" i="34"/>
  <c r="V2812" i="34"/>
  <c r="W2812" i="34"/>
  <c r="X2812" i="34"/>
  <c r="Y2812" i="34"/>
  <c r="K2813" i="34"/>
  <c r="L2813" i="34"/>
  <c r="M2813" i="34"/>
  <c r="N2813" i="34"/>
  <c r="O2813" i="34"/>
  <c r="P2813" i="34"/>
  <c r="Q2813" i="34"/>
  <c r="R2813" i="34"/>
  <c r="S2813" i="34"/>
  <c r="T2813" i="34"/>
  <c r="U2813" i="34"/>
  <c r="V2813" i="34"/>
  <c r="W2813" i="34"/>
  <c r="X2813" i="34"/>
  <c r="Y2813" i="34"/>
  <c r="K2814" i="34"/>
  <c r="L2814" i="34"/>
  <c r="M2814" i="34"/>
  <c r="N2814" i="34"/>
  <c r="O2814" i="34"/>
  <c r="P2814" i="34"/>
  <c r="Q2814" i="34"/>
  <c r="R2814" i="34"/>
  <c r="S2814" i="34"/>
  <c r="T2814" i="34"/>
  <c r="U2814" i="34"/>
  <c r="V2814" i="34"/>
  <c r="W2814" i="34"/>
  <c r="X2814" i="34"/>
  <c r="Y2814" i="34"/>
  <c r="K2815" i="34"/>
  <c r="L2815" i="34"/>
  <c r="M2815" i="34"/>
  <c r="N2815" i="34"/>
  <c r="O2815" i="34"/>
  <c r="P2815" i="34"/>
  <c r="Q2815" i="34"/>
  <c r="R2815" i="34"/>
  <c r="S2815" i="34"/>
  <c r="T2815" i="34"/>
  <c r="U2815" i="34"/>
  <c r="V2815" i="34"/>
  <c r="W2815" i="34"/>
  <c r="X2815" i="34"/>
  <c r="Y2815" i="34"/>
  <c r="K2816" i="34"/>
  <c r="L2816" i="34"/>
  <c r="M2816" i="34"/>
  <c r="N2816" i="34"/>
  <c r="O2816" i="34"/>
  <c r="P2816" i="34"/>
  <c r="Q2816" i="34"/>
  <c r="R2816" i="34"/>
  <c r="S2816" i="34"/>
  <c r="T2816" i="34"/>
  <c r="U2816" i="34"/>
  <c r="V2816" i="34"/>
  <c r="W2816" i="34"/>
  <c r="X2816" i="34"/>
  <c r="Y2816" i="34"/>
  <c r="K2817" i="34"/>
  <c r="L2817" i="34"/>
  <c r="M2817" i="34"/>
  <c r="N2817" i="34"/>
  <c r="O2817" i="34"/>
  <c r="P2817" i="34"/>
  <c r="Q2817" i="34"/>
  <c r="R2817" i="34"/>
  <c r="S2817" i="34"/>
  <c r="T2817" i="34"/>
  <c r="U2817" i="34"/>
  <c r="V2817" i="34"/>
  <c r="W2817" i="34"/>
  <c r="X2817" i="34"/>
  <c r="Y2817" i="34"/>
  <c r="K2818" i="34"/>
  <c r="L2818" i="34"/>
  <c r="M2818" i="34"/>
  <c r="N2818" i="34"/>
  <c r="O2818" i="34"/>
  <c r="P2818" i="34"/>
  <c r="Q2818" i="34"/>
  <c r="R2818" i="34"/>
  <c r="S2818" i="34"/>
  <c r="T2818" i="34"/>
  <c r="U2818" i="34"/>
  <c r="V2818" i="34"/>
  <c r="W2818" i="34"/>
  <c r="X2818" i="34"/>
  <c r="Y2818" i="34"/>
  <c r="K2819" i="34"/>
  <c r="L2819" i="34"/>
  <c r="M2819" i="34"/>
  <c r="N2819" i="34"/>
  <c r="O2819" i="34"/>
  <c r="P2819" i="34"/>
  <c r="Q2819" i="34"/>
  <c r="R2819" i="34"/>
  <c r="S2819" i="34"/>
  <c r="T2819" i="34"/>
  <c r="U2819" i="34"/>
  <c r="V2819" i="34"/>
  <c r="W2819" i="34"/>
  <c r="X2819" i="34"/>
  <c r="Y2819" i="34"/>
  <c r="K2820" i="34"/>
  <c r="L2820" i="34"/>
  <c r="M2820" i="34"/>
  <c r="N2820" i="34"/>
  <c r="O2820" i="34"/>
  <c r="P2820" i="34"/>
  <c r="Q2820" i="34"/>
  <c r="R2820" i="34"/>
  <c r="S2820" i="34"/>
  <c r="T2820" i="34"/>
  <c r="U2820" i="34"/>
  <c r="V2820" i="34"/>
  <c r="W2820" i="34"/>
  <c r="X2820" i="34"/>
  <c r="Y2820" i="34"/>
  <c r="K2821" i="34"/>
  <c r="L2821" i="34"/>
  <c r="M2821" i="34"/>
  <c r="N2821" i="34"/>
  <c r="O2821" i="34"/>
  <c r="P2821" i="34"/>
  <c r="Q2821" i="34"/>
  <c r="R2821" i="34"/>
  <c r="S2821" i="34"/>
  <c r="T2821" i="34"/>
  <c r="U2821" i="34"/>
  <c r="V2821" i="34"/>
  <c r="W2821" i="34"/>
  <c r="X2821" i="34"/>
  <c r="Y2821" i="34"/>
  <c r="K2822" i="34"/>
  <c r="L2822" i="34"/>
  <c r="M2822" i="34"/>
  <c r="N2822" i="34"/>
  <c r="O2822" i="34"/>
  <c r="P2822" i="34"/>
  <c r="Q2822" i="34"/>
  <c r="R2822" i="34"/>
  <c r="S2822" i="34"/>
  <c r="T2822" i="34"/>
  <c r="U2822" i="34"/>
  <c r="V2822" i="34"/>
  <c r="W2822" i="34"/>
  <c r="X2822" i="34"/>
  <c r="Y2822" i="34"/>
  <c r="K2823" i="34"/>
  <c r="L2823" i="34"/>
  <c r="M2823" i="34"/>
  <c r="N2823" i="34"/>
  <c r="O2823" i="34"/>
  <c r="P2823" i="34"/>
  <c r="Q2823" i="34"/>
  <c r="R2823" i="34"/>
  <c r="S2823" i="34"/>
  <c r="T2823" i="34"/>
  <c r="U2823" i="34"/>
  <c r="V2823" i="34"/>
  <c r="W2823" i="34"/>
  <c r="X2823" i="34"/>
  <c r="Y2823" i="34"/>
  <c r="K2824" i="34"/>
  <c r="L2824" i="34"/>
  <c r="M2824" i="34"/>
  <c r="N2824" i="34"/>
  <c r="O2824" i="34"/>
  <c r="P2824" i="34"/>
  <c r="Q2824" i="34"/>
  <c r="R2824" i="34"/>
  <c r="S2824" i="34"/>
  <c r="T2824" i="34"/>
  <c r="U2824" i="34"/>
  <c r="V2824" i="34"/>
  <c r="W2824" i="34"/>
  <c r="X2824" i="34"/>
  <c r="Y2824" i="34"/>
  <c r="K2825" i="34"/>
  <c r="L2825" i="34"/>
  <c r="M2825" i="34"/>
  <c r="N2825" i="34"/>
  <c r="O2825" i="34"/>
  <c r="P2825" i="34"/>
  <c r="Q2825" i="34"/>
  <c r="R2825" i="34"/>
  <c r="S2825" i="34"/>
  <c r="T2825" i="34"/>
  <c r="U2825" i="34"/>
  <c r="V2825" i="34"/>
  <c r="W2825" i="34"/>
  <c r="X2825" i="34"/>
  <c r="Y2825" i="34"/>
  <c r="K2826" i="34"/>
  <c r="L2826" i="34"/>
  <c r="M2826" i="34"/>
  <c r="N2826" i="34"/>
  <c r="O2826" i="34"/>
  <c r="P2826" i="34"/>
  <c r="Q2826" i="34"/>
  <c r="R2826" i="34"/>
  <c r="S2826" i="34"/>
  <c r="T2826" i="34"/>
  <c r="U2826" i="34"/>
  <c r="V2826" i="34"/>
  <c r="W2826" i="34"/>
  <c r="X2826" i="34"/>
  <c r="Y2826" i="34"/>
  <c r="K2827" i="34"/>
  <c r="L2827" i="34"/>
  <c r="M2827" i="34"/>
  <c r="N2827" i="34"/>
  <c r="O2827" i="34"/>
  <c r="P2827" i="34"/>
  <c r="Q2827" i="34"/>
  <c r="R2827" i="34"/>
  <c r="S2827" i="34"/>
  <c r="T2827" i="34"/>
  <c r="U2827" i="34"/>
  <c r="V2827" i="34"/>
  <c r="W2827" i="34"/>
  <c r="X2827" i="34"/>
  <c r="Y2827" i="34"/>
  <c r="K2828" i="34"/>
  <c r="L2828" i="34"/>
  <c r="M2828" i="34"/>
  <c r="N2828" i="34"/>
  <c r="O2828" i="34"/>
  <c r="P2828" i="34"/>
  <c r="Q2828" i="34"/>
  <c r="R2828" i="34"/>
  <c r="S2828" i="34"/>
  <c r="T2828" i="34"/>
  <c r="U2828" i="34"/>
  <c r="V2828" i="34"/>
  <c r="W2828" i="34"/>
  <c r="X2828" i="34"/>
  <c r="Y2828" i="34"/>
  <c r="K2829" i="34"/>
  <c r="L2829" i="34"/>
  <c r="M2829" i="34"/>
  <c r="N2829" i="34"/>
  <c r="O2829" i="34"/>
  <c r="P2829" i="34"/>
  <c r="Q2829" i="34"/>
  <c r="R2829" i="34"/>
  <c r="S2829" i="34"/>
  <c r="T2829" i="34"/>
  <c r="U2829" i="34"/>
  <c r="V2829" i="34"/>
  <c r="W2829" i="34"/>
  <c r="X2829" i="34"/>
  <c r="Y2829" i="34"/>
  <c r="K2830" i="34"/>
  <c r="L2830" i="34"/>
  <c r="M2830" i="34"/>
  <c r="N2830" i="34"/>
  <c r="O2830" i="34"/>
  <c r="P2830" i="34"/>
  <c r="Q2830" i="34"/>
  <c r="R2830" i="34"/>
  <c r="S2830" i="34"/>
  <c r="T2830" i="34"/>
  <c r="U2830" i="34"/>
  <c r="V2830" i="34"/>
  <c r="W2830" i="34"/>
  <c r="X2830" i="34"/>
  <c r="Y2830" i="34"/>
  <c r="K2831" i="34"/>
  <c r="L2831" i="34"/>
  <c r="M2831" i="34"/>
  <c r="N2831" i="34"/>
  <c r="O2831" i="34"/>
  <c r="P2831" i="34"/>
  <c r="Q2831" i="34"/>
  <c r="R2831" i="34"/>
  <c r="S2831" i="34"/>
  <c r="T2831" i="34"/>
  <c r="U2831" i="34"/>
  <c r="V2831" i="34"/>
  <c r="W2831" i="34"/>
  <c r="X2831" i="34"/>
  <c r="Y2831" i="34"/>
  <c r="K2832" i="34"/>
  <c r="L2832" i="34"/>
  <c r="M2832" i="34"/>
  <c r="N2832" i="34"/>
  <c r="O2832" i="34"/>
  <c r="P2832" i="34"/>
  <c r="Q2832" i="34"/>
  <c r="R2832" i="34"/>
  <c r="S2832" i="34"/>
  <c r="T2832" i="34"/>
  <c r="U2832" i="34"/>
  <c r="V2832" i="34"/>
  <c r="W2832" i="34"/>
  <c r="X2832" i="34"/>
  <c r="Y2832" i="34"/>
  <c r="K2833" i="34"/>
  <c r="L2833" i="34"/>
  <c r="M2833" i="34"/>
  <c r="N2833" i="34"/>
  <c r="O2833" i="34"/>
  <c r="P2833" i="34"/>
  <c r="Q2833" i="34"/>
  <c r="R2833" i="34"/>
  <c r="S2833" i="34"/>
  <c r="T2833" i="34"/>
  <c r="U2833" i="34"/>
  <c r="V2833" i="34"/>
  <c r="W2833" i="34"/>
  <c r="X2833" i="34"/>
  <c r="Y2833" i="34"/>
  <c r="K2834" i="34"/>
  <c r="L2834" i="34"/>
  <c r="M2834" i="34"/>
  <c r="N2834" i="34"/>
  <c r="O2834" i="34"/>
  <c r="P2834" i="34"/>
  <c r="Q2834" i="34"/>
  <c r="R2834" i="34"/>
  <c r="S2834" i="34"/>
  <c r="T2834" i="34"/>
  <c r="U2834" i="34"/>
  <c r="V2834" i="34"/>
  <c r="W2834" i="34"/>
  <c r="X2834" i="34"/>
  <c r="Y2834" i="34"/>
  <c r="K2835" i="34"/>
  <c r="L2835" i="34"/>
  <c r="M2835" i="34"/>
  <c r="N2835" i="34"/>
  <c r="O2835" i="34"/>
  <c r="P2835" i="34"/>
  <c r="Q2835" i="34"/>
  <c r="R2835" i="34"/>
  <c r="S2835" i="34"/>
  <c r="T2835" i="34"/>
  <c r="U2835" i="34"/>
  <c r="V2835" i="34"/>
  <c r="W2835" i="34"/>
  <c r="X2835" i="34"/>
  <c r="Y2835" i="34"/>
  <c r="K2836" i="34"/>
  <c r="L2836" i="34"/>
  <c r="M2836" i="34"/>
  <c r="N2836" i="34"/>
  <c r="O2836" i="34"/>
  <c r="P2836" i="34"/>
  <c r="Q2836" i="34"/>
  <c r="R2836" i="34"/>
  <c r="S2836" i="34"/>
  <c r="T2836" i="34"/>
  <c r="U2836" i="34"/>
  <c r="V2836" i="34"/>
  <c r="W2836" i="34"/>
  <c r="X2836" i="34"/>
  <c r="Y2836" i="34"/>
  <c r="K2837" i="34"/>
  <c r="L2837" i="34"/>
  <c r="M2837" i="34"/>
  <c r="N2837" i="34"/>
  <c r="O2837" i="34"/>
  <c r="P2837" i="34"/>
  <c r="Q2837" i="34"/>
  <c r="R2837" i="34"/>
  <c r="S2837" i="34"/>
  <c r="T2837" i="34"/>
  <c r="U2837" i="34"/>
  <c r="V2837" i="34"/>
  <c r="W2837" i="34"/>
  <c r="X2837" i="34"/>
  <c r="Y2837" i="34"/>
  <c r="K2838" i="34"/>
  <c r="L2838" i="34"/>
  <c r="M2838" i="34"/>
  <c r="N2838" i="34"/>
  <c r="O2838" i="34"/>
  <c r="P2838" i="34"/>
  <c r="Q2838" i="34"/>
  <c r="R2838" i="34"/>
  <c r="S2838" i="34"/>
  <c r="T2838" i="34"/>
  <c r="U2838" i="34"/>
  <c r="V2838" i="34"/>
  <c r="W2838" i="34"/>
  <c r="X2838" i="34"/>
  <c r="Y2838" i="34"/>
  <c r="K2839" i="34"/>
  <c r="L2839" i="34"/>
  <c r="M2839" i="34"/>
  <c r="N2839" i="34"/>
  <c r="O2839" i="34"/>
  <c r="P2839" i="34"/>
  <c r="Q2839" i="34"/>
  <c r="R2839" i="34"/>
  <c r="S2839" i="34"/>
  <c r="T2839" i="34"/>
  <c r="U2839" i="34"/>
  <c r="V2839" i="34"/>
  <c r="W2839" i="34"/>
  <c r="X2839" i="34"/>
  <c r="Y2839" i="34"/>
  <c r="K2840" i="34"/>
  <c r="L2840" i="34"/>
  <c r="M2840" i="34"/>
  <c r="N2840" i="34"/>
  <c r="O2840" i="34"/>
  <c r="P2840" i="34"/>
  <c r="Q2840" i="34"/>
  <c r="R2840" i="34"/>
  <c r="S2840" i="34"/>
  <c r="T2840" i="34"/>
  <c r="U2840" i="34"/>
  <c r="V2840" i="34"/>
  <c r="W2840" i="34"/>
  <c r="X2840" i="34"/>
  <c r="Y2840" i="34"/>
  <c r="K2841" i="34"/>
  <c r="L2841" i="34"/>
  <c r="M2841" i="34"/>
  <c r="N2841" i="34"/>
  <c r="O2841" i="34"/>
  <c r="P2841" i="34"/>
  <c r="Q2841" i="34"/>
  <c r="R2841" i="34"/>
  <c r="S2841" i="34"/>
  <c r="T2841" i="34"/>
  <c r="U2841" i="34"/>
  <c r="V2841" i="34"/>
  <c r="W2841" i="34"/>
  <c r="X2841" i="34"/>
  <c r="Y2841" i="34"/>
  <c r="K2842" i="34"/>
  <c r="L2842" i="34"/>
  <c r="M2842" i="34"/>
  <c r="N2842" i="34"/>
  <c r="O2842" i="34"/>
  <c r="P2842" i="34"/>
  <c r="Q2842" i="34"/>
  <c r="R2842" i="34"/>
  <c r="S2842" i="34"/>
  <c r="T2842" i="34"/>
  <c r="U2842" i="34"/>
  <c r="V2842" i="34"/>
  <c r="W2842" i="34"/>
  <c r="X2842" i="34"/>
  <c r="Y2842" i="34"/>
  <c r="K2843" i="34"/>
  <c r="L2843" i="34"/>
  <c r="M2843" i="34"/>
  <c r="N2843" i="34"/>
  <c r="O2843" i="34"/>
  <c r="P2843" i="34"/>
  <c r="Q2843" i="34"/>
  <c r="R2843" i="34"/>
  <c r="S2843" i="34"/>
  <c r="T2843" i="34"/>
  <c r="U2843" i="34"/>
  <c r="V2843" i="34"/>
  <c r="W2843" i="34"/>
  <c r="X2843" i="34"/>
  <c r="Y2843" i="34"/>
  <c r="K2844" i="34"/>
  <c r="L2844" i="34"/>
  <c r="M2844" i="34"/>
  <c r="N2844" i="34"/>
  <c r="O2844" i="34"/>
  <c r="P2844" i="34"/>
  <c r="Q2844" i="34"/>
  <c r="R2844" i="34"/>
  <c r="S2844" i="34"/>
  <c r="T2844" i="34"/>
  <c r="U2844" i="34"/>
  <c r="V2844" i="34"/>
  <c r="W2844" i="34"/>
  <c r="X2844" i="34"/>
  <c r="Y2844" i="34"/>
  <c r="K2845" i="34"/>
  <c r="L2845" i="34"/>
  <c r="M2845" i="34"/>
  <c r="N2845" i="34"/>
  <c r="O2845" i="34"/>
  <c r="P2845" i="34"/>
  <c r="Q2845" i="34"/>
  <c r="R2845" i="34"/>
  <c r="S2845" i="34"/>
  <c r="T2845" i="34"/>
  <c r="U2845" i="34"/>
  <c r="V2845" i="34"/>
  <c r="W2845" i="34"/>
  <c r="X2845" i="34"/>
  <c r="Y2845" i="34"/>
  <c r="K2846" i="34"/>
  <c r="L2846" i="34"/>
  <c r="M2846" i="34"/>
  <c r="N2846" i="34"/>
  <c r="O2846" i="34"/>
  <c r="P2846" i="34"/>
  <c r="Q2846" i="34"/>
  <c r="R2846" i="34"/>
  <c r="S2846" i="34"/>
  <c r="T2846" i="34"/>
  <c r="U2846" i="34"/>
  <c r="V2846" i="34"/>
  <c r="W2846" i="34"/>
  <c r="X2846" i="34"/>
  <c r="Y2846" i="34"/>
  <c r="K2847" i="34"/>
  <c r="L2847" i="34"/>
  <c r="M2847" i="34"/>
  <c r="N2847" i="34"/>
  <c r="O2847" i="34"/>
  <c r="P2847" i="34"/>
  <c r="Q2847" i="34"/>
  <c r="R2847" i="34"/>
  <c r="S2847" i="34"/>
  <c r="T2847" i="34"/>
  <c r="U2847" i="34"/>
  <c r="V2847" i="34"/>
  <c r="W2847" i="34"/>
  <c r="X2847" i="34"/>
  <c r="Y2847" i="34"/>
  <c r="K2848" i="34"/>
  <c r="L2848" i="34"/>
  <c r="M2848" i="34"/>
  <c r="N2848" i="34"/>
  <c r="O2848" i="34"/>
  <c r="P2848" i="34"/>
  <c r="Q2848" i="34"/>
  <c r="R2848" i="34"/>
  <c r="S2848" i="34"/>
  <c r="T2848" i="34"/>
  <c r="U2848" i="34"/>
  <c r="V2848" i="34"/>
  <c r="W2848" i="34"/>
  <c r="X2848" i="34"/>
  <c r="Y2848" i="34"/>
  <c r="K2849" i="34"/>
  <c r="L2849" i="34"/>
  <c r="M2849" i="34"/>
  <c r="N2849" i="34"/>
  <c r="O2849" i="34"/>
  <c r="P2849" i="34"/>
  <c r="Q2849" i="34"/>
  <c r="R2849" i="34"/>
  <c r="S2849" i="34"/>
  <c r="T2849" i="34"/>
  <c r="U2849" i="34"/>
  <c r="V2849" i="34"/>
  <c r="W2849" i="34"/>
  <c r="X2849" i="34"/>
  <c r="Y2849" i="34"/>
  <c r="K2850" i="34"/>
  <c r="L2850" i="34"/>
  <c r="M2850" i="34"/>
  <c r="N2850" i="34"/>
  <c r="O2850" i="34"/>
  <c r="P2850" i="34"/>
  <c r="Q2850" i="34"/>
  <c r="R2850" i="34"/>
  <c r="S2850" i="34"/>
  <c r="T2850" i="34"/>
  <c r="U2850" i="34"/>
  <c r="V2850" i="34"/>
  <c r="W2850" i="34"/>
  <c r="X2850" i="34"/>
  <c r="Y2850" i="34"/>
  <c r="K2851" i="34"/>
  <c r="L2851" i="34"/>
  <c r="M2851" i="34"/>
  <c r="N2851" i="34"/>
  <c r="O2851" i="34"/>
  <c r="P2851" i="34"/>
  <c r="Q2851" i="34"/>
  <c r="R2851" i="34"/>
  <c r="S2851" i="34"/>
  <c r="T2851" i="34"/>
  <c r="U2851" i="34"/>
  <c r="V2851" i="34"/>
  <c r="W2851" i="34"/>
  <c r="X2851" i="34"/>
  <c r="Y2851" i="34"/>
  <c r="K2852" i="34"/>
  <c r="L2852" i="34"/>
  <c r="M2852" i="34"/>
  <c r="N2852" i="34"/>
  <c r="O2852" i="34"/>
  <c r="P2852" i="34"/>
  <c r="Q2852" i="34"/>
  <c r="R2852" i="34"/>
  <c r="S2852" i="34"/>
  <c r="T2852" i="34"/>
  <c r="U2852" i="34"/>
  <c r="V2852" i="34"/>
  <c r="W2852" i="34"/>
  <c r="X2852" i="34"/>
  <c r="Y2852" i="34"/>
  <c r="K2853" i="34"/>
  <c r="L2853" i="34"/>
  <c r="M2853" i="34"/>
  <c r="N2853" i="34"/>
  <c r="O2853" i="34"/>
  <c r="P2853" i="34"/>
  <c r="Q2853" i="34"/>
  <c r="R2853" i="34"/>
  <c r="S2853" i="34"/>
  <c r="T2853" i="34"/>
  <c r="U2853" i="34"/>
  <c r="V2853" i="34"/>
  <c r="W2853" i="34"/>
  <c r="X2853" i="34"/>
  <c r="Y2853" i="34"/>
  <c r="K2854" i="34"/>
  <c r="L2854" i="34"/>
  <c r="M2854" i="34"/>
  <c r="N2854" i="34"/>
  <c r="O2854" i="34"/>
  <c r="P2854" i="34"/>
  <c r="Q2854" i="34"/>
  <c r="R2854" i="34"/>
  <c r="S2854" i="34"/>
  <c r="T2854" i="34"/>
  <c r="U2854" i="34"/>
  <c r="V2854" i="34"/>
  <c r="W2854" i="34"/>
  <c r="X2854" i="34"/>
  <c r="Y2854" i="34"/>
  <c r="K2855" i="34"/>
  <c r="L2855" i="34"/>
  <c r="M2855" i="34"/>
  <c r="N2855" i="34"/>
  <c r="O2855" i="34"/>
  <c r="P2855" i="34"/>
  <c r="Q2855" i="34"/>
  <c r="R2855" i="34"/>
  <c r="S2855" i="34"/>
  <c r="T2855" i="34"/>
  <c r="U2855" i="34"/>
  <c r="V2855" i="34"/>
  <c r="W2855" i="34"/>
  <c r="X2855" i="34"/>
  <c r="Y2855" i="34"/>
  <c r="K2856" i="34"/>
  <c r="L2856" i="34"/>
  <c r="M2856" i="34"/>
  <c r="N2856" i="34"/>
  <c r="O2856" i="34"/>
  <c r="P2856" i="34"/>
  <c r="Q2856" i="34"/>
  <c r="R2856" i="34"/>
  <c r="S2856" i="34"/>
  <c r="T2856" i="34"/>
  <c r="U2856" i="34"/>
  <c r="V2856" i="34"/>
  <c r="W2856" i="34"/>
  <c r="X2856" i="34"/>
  <c r="Y2856" i="34"/>
  <c r="K2857" i="34"/>
  <c r="L2857" i="34"/>
  <c r="M2857" i="34"/>
  <c r="N2857" i="34"/>
  <c r="O2857" i="34"/>
  <c r="P2857" i="34"/>
  <c r="Q2857" i="34"/>
  <c r="R2857" i="34"/>
  <c r="S2857" i="34"/>
  <c r="T2857" i="34"/>
  <c r="U2857" i="34"/>
  <c r="V2857" i="34"/>
  <c r="W2857" i="34"/>
  <c r="X2857" i="34"/>
  <c r="Y2857" i="34"/>
  <c r="K2858" i="34"/>
  <c r="L2858" i="34"/>
  <c r="M2858" i="34"/>
  <c r="N2858" i="34"/>
  <c r="O2858" i="34"/>
  <c r="P2858" i="34"/>
  <c r="Q2858" i="34"/>
  <c r="R2858" i="34"/>
  <c r="S2858" i="34"/>
  <c r="T2858" i="34"/>
  <c r="U2858" i="34"/>
  <c r="V2858" i="34"/>
  <c r="W2858" i="34"/>
  <c r="X2858" i="34"/>
  <c r="Y2858" i="34"/>
  <c r="K2859" i="34"/>
  <c r="L2859" i="34"/>
  <c r="M2859" i="34"/>
  <c r="N2859" i="34"/>
  <c r="O2859" i="34"/>
  <c r="P2859" i="34"/>
  <c r="Q2859" i="34"/>
  <c r="R2859" i="34"/>
  <c r="S2859" i="34"/>
  <c r="T2859" i="34"/>
  <c r="U2859" i="34"/>
  <c r="V2859" i="34"/>
  <c r="W2859" i="34"/>
  <c r="X2859" i="34"/>
  <c r="Y2859" i="34"/>
  <c r="K2860" i="34"/>
  <c r="L2860" i="34"/>
  <c r="M2860" i="34"/>
  <c r="N2860" i="34"/>
  <c r="O2860" i="34"/>
  <c r="P2860" i="34"/>
  <c r="Q2860" i="34"/>
  <c r="R2860" i="34"/>
  <c r="S2860" i="34"/>
  <c r="T2860" i="34"/>
  <c r="U2860" i="34"/>
  <c r="V2860" i="34"/>
  <c r="W2860" i="34"/>
  <c r="X2860" i="34"/>
  <c r="Y2860" i="34"/>
  <c r="K2861" i="34"/>
  <c r="L2861" i="34"/>
  <c r="M2861" i="34"/>
  <c r="N2861" i="34"/>
  <c r="O2861" i="34"/>
  <c r="P2861" i="34"/>
  <c r="Q2861" i="34"/>
  <c r="R2861" i="34"/>
  <c r="S2861" i="34"/>
  <c r="T2861" i="34"/>
  <c r="U2861" i="34"/>
  <c r="V2861" i="34"/>
  <c r="W2861" i="34"/>
  <c r="X2861" i="34"/>
  <c r="Y2861" i="34"/>
  <c r="K2862" i="34"/>
  <c r="L2862" i="34"/>
  <c r="M2862" i="34"/>
  <c r="N2862" i="34"/>
  <c r="O2862" i="34"/>
  <c r="P2862" i="34"/>
  <c r="Q2862" i="34"/>
  <c r="R2862" i="34"/>
  <c r="S2862" i="34"/>
  <c r="T2862" i="34"/>
  <c r="U2862" i="34"/>
  <c r="V2862" i="34"/>
  <c r="W2862" i="34"/>
  <c r="X2862" i="34"/>
  <c r="Y2862" i="34"/>
  <c r="K2863" i="34"/>
  <c r="L2863" i="34"/>
  <c r="M2863" i="34"/>
  <c r="N2863" i="34"/>
  <c r="O2863" i="34"/>
  <c r="P2863" i="34"/>
  <c r="Q2863" i="34"/>
  <c r="R2863" i="34"/>
  <c r="S2863" i="34"/>
  <c r="T2863" i="34"/>
  <c r="U2863" i="34"/>
  <c r="V2863" i="34"/>
  <c r="W2863" i="34"/>
  <c r="X2863" i="34"/>
  <c r="Y2863" i="34"/>
  <c r="K2864" i="34"/>
  <c r="L2864" i="34"/>
  <c r="M2864" i="34"/>
  <c r="N2864" i="34"/>
  <c r="O2864" i="34"/>
  <c r="P2864" i="34"/>
  <c r="Q2864" i="34"/>
  <c r="R2864" i="34"/>
  <c r="S2864" i="34"/>
  <c r="T2864" i="34"/>
  <c r="U2864" i="34"/>
  <c r="V2864" i="34"/>
  <c r="W2864" i="34"/>
  <c r="X2864" i="34"/>
  <c r="Y2864" i="34"/>
  <c r="K2865" i="34"/>
  <c r="L2865" i="34"/>
  <c r="M2865" i="34"/>
  <c r="N2865" i="34"/>
  <c r="O2865" i="34"/>
  <c r="P2865" i="34"/>
  <c r="Q2865" i="34"/>
  <c r="R2865" i="34"/>
  <c r="S2865" i="34"/>
  <c r="T2865" i="34"/>
  <c r="U2865" i="34"/>
  <c r="V2865" i="34"/>
  <c r="W2865" i="34"/>
  <c r="X2865" i="34"/>
  <c r="Y2865" i="34"/>
  <c r="K2866" i="34"/>
  <c r="L2866" i="34"/>
  <c r="M2866" i="34"/>
  <c r="N2866" i="34"/>
  <c r="O2866" i="34"/>
  <c r="P2866" i="34"/>
  <c r="Q2866" i="34"/>
  <c r="R2866" i="34"/>
  <c r="S2866" i="34"/>
  <c r="T2866" i="34"/>
  <c r="U2866" i="34"/>
  <c r="V2866" i="34"/>
  <c r="W2866" i="34"/>
  <c r="X2866" i="34"/>
  <c r="Y2866" i="34"/>
  <c r="K2867" i="34"/>
  <c r="L2867" i="34"/>
  <c r="M2867" i="34"/>
  <c r="N2867" i="34"/>
  <c r="O2867" i="34"/>
  <c r="P2867" i="34"/>
  <c r="Q2867" i="34"/>
  <c r="R2867" i="34"/>
  <c r="S2867" i="34"/>
  <c r="T2867" i="34"/>
  <c r="U2867" i="34"/>
  <c r="V2867" i="34"/>
  <c r="W2867" i="34"/>
  <c r="X2867" i="34"/>
  <c r="Y2867" i="34"/>
  <c r="K2868" i="34"/>
  <c r="L2868" i="34"/>
  <c r="M2868" i="34"/>
  <c r="N2868" i="34"/>
  <c r="O2868" i="34"/>
  <c r="P2868" i="34"/>
  <c r="Q2868" i="34"/>
  <c r="R2868" i="34"/>
  <c r="S2868" i="34"/>
  <c r="T2868" i="34"/>
  <c r="U2868" i="34"/>
  <c r="V2868" i="34"/>
  <c r="W2868" i="34"/>
  <c r="X2868" i="34"/>
  <c r="Y2868" i="34"/>
  <c r="K2869" i="34"/>
  <c r="L2869" i="34"/>
  <c r="M2869" i="34"/>
  <c r="N2869" i="34"/>
  <c r="O2869" i="34"/>
  <c r="P2869" i="34"/>
  <c r="Q2869" i="34"/>
  <c r="R2869" i="34"/>
  <c r="S2869" i="34"/>
  <c r="T2869" i="34"/>
  <c r="U2869" i="34"/>
  <c r="V2869" i="34"/>
  <c r="W2869" i="34"/>
  <c r="X2869" i="34"/>
  <c r="Y2869" i="34"/>
  <c r="K2870" i="34"/>
  <c r="L2870" i="34"/>
  <c r="M2870" i="34"/>
  <c r="N2870" i="34"/>
  <c r="O2870" i="34"/>
  <c r="P2870" i="34"/>
  <c r="Q2870" i="34"/>
  <c r="R2870" i="34"/>
  <c r="S2870" i="34"/>
  <c r="T2870" i="34"/>
  <c r="U2870" i="34"/>
  <c r="V2870" i="34"/>
  <c r="W2870" i="34"/>
  <c r="X2870" i="34"/>
  <c r="Y2870" i="34"/>
  <c r="K2871" i="34"/>
  <c r="L2871" i="34"/>
  <c r="M2871" i="34"/>
  <c r="N2871" i="34"/>
  <c r="O2871" i="34"/>
  <c r="P2871" i="34"/>
  <c r="Q2871" i="34"/>
  <c r="R2871" i="34"/>
  <c r="S2871" i="34"/>
  <c r="T2871" i="34"/>
  <c r="U2871" i="34"/>
  <c r="V2871" i="34"/>
  <c r="W2871" i="34"/>
  <c r="X2871" i="34"/>
  <c r="Y2871" i="34"/>
  <c r="K2872" i="34"/>
  <c r="L2872" i="34"/>
  <c r="M2872" i="34"/>
  <c r="N2872" i="34"/>
  <c r="O2872" i="34"/>
  <c r="P2872" i="34"/>
  <c r="Q2872" i="34"/>
  <c r="R2872" i="34"/>
  <c r="S2872" i="34"/>
  <c r="T2872" i="34"/>
  <c r="U2872" i="34"/>
  <c r="V2872" i="34"/>
  <c r="W2872" i="34"/>
  <c r="X2872" i="34"/>
  <c r="Y2872" i="34"/>
  <c r="K2873" i="34"/>
  <c r="L2873" i="34"/>
  <c r="M2873" i="34"/>
  <c r="N2873" i="34"/>
  <c r="O2873" i="34"/>
  <c r="P2873" i="34"/>
  <c r="Q2873" i="34"/>
  <c r="R2873" i="34"/>
  <c r="S2873" i="34"/>
  <c r="T2873" i="34"/>
  <c r="U2873" i="34"/>
  <c r="V2873" i="34"/>
  <c r="W2873" i="34"/>
  <c r="X2873" i="34"/>
  <c r="Y2873" i="34"/>
  <c r="K2874" i="34"/>
  <c r="L2874" i="34"/>
  <c r="M2874" i="34"/>
  <c r="N2874" i="34"/>
  <c r="O2874" i="34"/>
  <c r="P2874" i="34"/>
  <c r="Q2874" i="34"/>
  <c r="R2874" i="34"/>
  <c r="S2874" i="34"/>
  <c r="T2874" i="34"/>
  <c r="U2874" i="34"/>
  <c r="V2874" i="34"/>
  <c r="W2874" i="34"/>
  <c r="X2874" i="34"/>
  <c r="Y2874" i="34"/>
  <c r="K2875" i="34"/>
  <c r="L2875" i="34"/>
  <c r="M2875" i="34"/>
  <c r="N2875" i="34"/>
  <c r="O2875" i="34"/>
  <c r="P2875" i="34"/>
  <c r="Q2875" i="34"/>
  <c r="R2875" i="34"/>
  <c r="S2875" i="34"/>
  <c r="T2875" i="34"/>
  <c r="U2875" i="34"/>
  <c r="V2875" i="34"/>
  <c r="W2875" i="34"/>
  <c r="X2875" i="34"/>
  <c r="Y2875" i="34"/>
  <c r="K2876" i="34"/>
  <c r="L2876" i="34"/>
  <c r="M2876" i="34"/>
  <c r="N2876" i="34"/>
  <c r="O2876" i="34"/>
  <c r="P2876" i="34"/>
  <c r="Q2876" i="34"/>
  <c r="R2876" i="34"/>
  <c r="S2876" i="34"/>
  <c r="T2876" i="34"/>
  <c r="U2876" i="34"/>
  <c r="V2876" i="34"/>
  <c r="W2876" i="34"/>
  <c r="X2876" i="34"/>
  <c r="Y2876" i="34"/>
  <c r="K2877" i="34"/>
  <c r="L2877" i="34"/>
  <c r="M2877" i="34"/>
  <c r="N2877" i="34"/>
  <c r="O2877" i="34"/>
  <c r="P2877" i="34"/>
  <c r="Q2877" i="34"/>
  <c r="R2877" i="34"/>
  <c r="S2877" i="34"/>
  <c r="T2877" i="34"/>
  <c r="U2877" i="34"/>
  <c r="V2877" i="34"/>
  <c r="W2877" i="34"/>
  <c r="X2877" i="34"/>
  <c r="Y2877" i="34"/>
  <c r="K2878" i="34"/>
  <c r="L2878" i="34"/>
  <c r="M2878" i="34"/>
  <c r="N2878" i="34"/>
  <c r="O2878" i="34"/>
  <c r="P2878" i="34"/>
  <c r="Q2878" i="34"/>
  <c r="R2878" i="34"/>
  <c r="S2878" i="34"/>
  <c r="T2878" i="34"/>
  <c r="U2878" i="34"/>
  <c r="V2878" i="34"/>
  <c r="W2878" i="34"/>
  <c r="X2878" i="34"/>
  <c r="Y2878" i="34"/>
  <c r="K2879" i="34"/>
  <c r="L2879" i="34"/>
  <c r="M2879" i="34"/>
  <c r="N2879" i="34"/>
  <c r="O2879" i="34"/>
  <c r="P2879" i="34"/>
  <c r="Q2879" i="34"/>
  <c r="R2879" i="34"/>
  <c r="S2879" i="34"/>
  <c r="T2879" i="34"/>
  <c r="U2879" i="34"/>
  <c r="V2879" i="34"/>
  <c r="W2879" i="34"/>
  <c r="X2879" i="34"/>
  <c r="Y2879" i="34"/>
  <c r="K2880" i="34"/>
  <c r="L2880" i="34"/>
  <c r="M2880" i="34"/>
  <c r="N2880" i="34"/>
  <c r="O2880" i="34"/>
  <c r="P2880" i="34"/>
  <c r="Q2880" i="34"/>
  <c r="R2880" i="34"/>
  <c r="S2880" i="34"/>
  <c r="T2880" i="34"/>
  <c r="U2880" i="34"/>
  <c r="V2880" i="34"/>
  <c r="W2880" i="34"/>
  <c r="X2880" i="34"/>
  <c r="Y2880" i="34"/>
  <c r="K2881" i="34"/>
  <c r="L2881" i="34"/>
  <c r="M2881" i="34"/>
  <c r="N2881" i="34"/>
  <c r="O2881" i="34"/>
  <c r="P2881" i="34"/>
  <c r="Q2881" i="34"/>
  <c r="R2881" i="34"/>
  <c r="S2881" i="34"/>
  <c r="T2881" i="34"/>
  <c r="U2881" i="34"/>
  <c r="V2881" i="34"/>
  <c r="W2881" i="34"/>
  <c r="X2881" i="34"/>
  <c r="Y2881" i="34"/>
  <c r="K2882" i="34"/>
  <c r="L2882" i="34"/>
  <c r="M2882" i="34"/>
  <c r="N2882" i="34"/>
  <c r="O2882" i="34"/>
  <c r="P2882" i="34"/>
  <c r="Q2882" i="34"/>
  <c r="R2882" i="34"/>
  <c r="S2882" i="34"/>
  <c r="T2882" i="34"/>
  <c r="U2882" i="34"/>
  <c r="V2882" i="34"/>
  <c r="W2882" i="34"/>
  <c r="X2882" i="34"/>
  <c r="Y2882" i="34"/>
  <c r="K2883" i="34"/>
  <c r="L2883" i="34"/>
  <c r="M2883" i="34"/>
  <c r="N2883" i="34"/>
  <c r="O2883" i="34"/>
  <c r="P2883" i="34"/>
  <c r="Q2883" i="34"/>
  <c r="R2883" i="34"/>
  <c r="S2883" i="34"/>
  <c r="T2883" i="34"/>
  <c r="U2883" i="34"/>
  <c r="V2883" i="34"/>
  <c r="W2883" i="34"/>
  <c r="X2883" i="34"/>
  <c r="Y2883" i="34"/>
  <c r="K2884" i="34"/>
  <c r="L2884" i="34"/>
  <c r="M2884" i="34"/>
  <c r="N2884" i="34"/>
  <c r="O2884" i="34"/>
  <c r="P2884" i="34"/>
  <c r="Q2884" i="34"/>
  <c r="R2884" i="34"/>
  <c r="S2884" i="34"/>
  <c r="T2884" i="34"/>
  <c r="U2884" i="34"/>
  <c r="V2884" i="34"/>
  <c r="W2884" i="34"/>
  <c r="X2884" i="34"/>
  <c r="Y2884" i="34"/>
  <c r="K2885" i="34"/>
  <c r="L2885" i="34"/>
  <c r="M2885" i="34"/>
  <c r="N2885" i="34"/>
  <c r="O2885" i="34"/>
  <c r="P2885" i="34"/>
  <c r="Q2885" i="34"/>
  <c r="R2885" i="34"/>
  <c r="S2885" i="34"/>
  <c r="T2885" i="34"/>
  <c r="U2885" i="34"/>
  <c r="V2885" i="34"/>
  <c r="W2885" i="34"/>
  <c r="X2885" i="34"/>
  <c r="Y2885" i="34"/>
  <c r="K2886" i="34"/>
  <c r="L2886" i="34"/>
  <c r="M2886" i="34"/>
  <c r="N2886" i="34"/>
  <c r="O2886" i="34"/>
  <c r="P2886" i="34"/>
  <c r="Q2886" i="34"/>
  <c r="R2886" i="34"/>
  <c r="S2886" i="34"/>
  <c r="T2886" i="34"/>
  <c r="U2886" i="34"/>
  <c r="V2886" i="34"/>
  <c r="W2886" i="34"/>
  <c r="X2886" i="34"/>
  <c r="Y2886" i="34"/>
  <c r="K2887" i="34"/>
  <c r="L2887" i="34"/>
  <c r="M2887" i="34"/>
  <c r="N2887" i="34"/>
  <c r="O2887" i="34"/>
  <c r="P2887" i="34"/>
  <c r="Q2887" i="34"/>
  <c r="R2887" i="34"/>
  <c r="S2887" i="34"/>
  <c r="T2887" i="34"/>
  <c r="U2887" i="34"/>
  <c r="V2887" i="34"/>
  <c r="W2887" i="34"/>
  <c r="X2887" i="34"/>
  <c r="Y2887" i="34"/>
  <c r="K2888" i="34"/>
  <c r="L2888" i="34"/>
  <c r="M2888" i="34"/>
  <c r="N2888" i="34"/>
  <c r="O2888" i="34"/>
  <c r="P2888" i="34"/>
  <c r="Q2888" i="34"/>
  <c r="R2888" i="34"/>
  <c r="S2888" i="34"/>
  <c r="T2888" i="34"/>
  <c r="U2888" i="34"/>
  <c r="V2888" i="34"/>
  <c r="W2888" i="34"/>
  <c r="X2888" i="34"/>
  <c r="Y2888" i="34"/>
  <c r="K2889" i="34"/>
  <c r="L2889" i="34"/>
  <c r="M2889" i="34"/>
  <c r="N2889" i="34"/>
  <c r="O2889" i="34"/>
  <c r="P2889" i="34"/>
  <c r="Q2889" i="34"/>
  <c r="R2889" i="34"/>
  <c r="S2889" i="34"/>
  <c r="T2889" i="34"/>
  <c r="U2889" i="34"/>
  <c r="V2889" i="34"/>
  <c r="W2889" i="34"/>
  <c r="X2889" i="34"/>
  <c r="Y2889" i="34"/>
  <c r="K2890" i="34"/>
  <c r="L2890" i="34"/>
  <c r="M2890" i="34"/>
  <c r="N2890" i="34"/>
  <c r="O2890" i="34"/>
  <c r="P2890" i="34"/>
  <c r="Q2890" i="34"/>
  <c r="R2890" i="34"/>
  <c r="S2890" i="34"/>
  <c r="T2890" i="34"/>
  <c r="U2890" i="34"/>
  <c r="V2890" i="34"/>
  <c r="W2890" i="34"/>
  <c r="X2890" i="34"/>
  <c r="Y2890" i="34"/>
  <c r="K2891" i="34"/>
  <c r="L2891" i="34"/>
  <c r="M2891" i="34"/>
  <c r="N2891" i="34"/>
  <c r="O2891" i="34"/>
  <c r="P2891" i="34"/>
  <c r="Q2891" i="34"/>
  <c r="R2891" i="34"/>
  <c r="S2891" i="34"/>
  <c r="T2891" i="34"/>
  <c r="U2891" i="34"/>
  <c r="V2891" i="34"/>
  <c r="W2891" i="34"/>
  <c r="X2891" i="34"/>
  <c r="Y2891" i="34"/>
  <c r="K2892" i="34"/>
  <c r="L2892" i="34"/>
  <c r="M2892" i="34"/>
  <c r="N2892" i="34"/>
  <c r="O2892" i="34"/>
  <c r="P2892" i="34"/>
  <c r="Q2892" i="34"/>
  <c r="R2892" i="34"/>
  <c r="S2892" i="34"/>
  <c r="T2892" i="34"/>
  <c r="U2892" i="34"/>
  <c r="V2892" i="34"/>
  <c r="W2892" i="34"/>
  <c r="X2892" i="34"/>
  <c r="Y2892" i="34"/>
  <c r="K2893" i="34"/>
  <c r="L2893" i="34"/>
  <c r="M2893" i="34"/>
  <c r="N2893" i="34"/>
  <c r="O2893" i="34"/>
  <c r="P2893" i="34"/>
  <c r="Q2893" i="34"/>
  <c r="R2893" i="34"/>
  <c r="S2893" i="34"/>
  <c r="T2893" i="34"/>
  <c r="U2893" i="34"/>
  <c r="V2893" i="34"/>
  <c r="W2893" i="34"/>
  <c r="X2893" i="34"/>
  <c r="Y2893" i="34"/>
  <c r="K2894" i="34"/>
  <c r="L2894" i="34"/>
  <c r="M2894" i="34"/>
  <c r="N2894" i="34"/>
  <c r="O2894" i="34"/>
  <c r="P2894" i="34"/>
  <c r="Q2894" i="34"/>
  <c r="R2894" i="34"/>
  <c r="S2894" i="34"/>
  <c r="T2894" i="34"/>
  <c r="U2894" i="34"/>
  <c r="V2894" i="34"/>
  <c r="W2894" i="34"/>
  <c r="X2894" i="34"/>
  <c r="Y2894" i="34"/>
  <c r="K2895" i="34"/>
  <c r="L2895" i="34"/>
  <c r="M2895" i="34"/>
  <c r="N2895" i="34"/>
  <c r="O2895" i="34"/>
  <c r="P2895" i="34"/>
  <c r="Q2895" i="34"/>
  <c r="R2895" i="34"/>
  <c r="S2895" i="34"/>
  <c r="T2895" i="34"/>
  <c r="U2895" i="34"/>
  <c r="V2895" i="34"/>
  <c r="W2895" i="34"/>
  <c r="X2895" i="34"/>
  <c r="Y2895" i="34"/>
  <c r="K2896" i="34"/>
  <c r="L2896" i="34"/>
  <c r="M2896" i="34"/>
  <c r="N2896" i="34"/>
  <c r="O2896" i="34"/>
  <c r="P2896" i="34"/>
  <c r="Q2896" i="34"/>
  <c r="R2896" i="34"/>
  <c r="S2896" i="34"/>
  <c r="T2896" i="34"/>
  <c r="U2896" i="34"/>
  <c r="V2896" i="34"/>
  <c r="W2896" i="34"/>
  <c r="X2896" i="34"/>
  <c r="Y2896" i="34"/>
  <c r="K2897" i="34"/>
  <c r="L2897" i="34"/>
  <c r="M2897" i="34"/>
  <c r="N2897" i="34"/>
  <c r="O2897" i="34"/>
  <c r="P2897" i="34"/>
  <c r="Q2897" i="34"/>
  <c r="R2897" i="34"/>
  <c r="S2897" i="34"/>
  <c r="T2897" i="34"/>
  <c r="U2897" i="34"/>
  <c r="V2897" i="34"/>
  <c r="W2897" i="34"/>
  <c r="X2897" i="34"/>
  <c r="Y2897" i="34"/>
  <c r="K2898" i="34"/>
  <c r="L2898" i="34"/>
  <c r="M2898" i="34"/>
  <c r="N2898" i="34"/>
  <c r="O2898" i="34"/>
  <c r="P2898" i="34"/>
  <c r="Q2898" i="34"/>
  <c r="R2898" i="34"/>
  <c r="S2898" i="34"/>
  <c r="T2898" i="34"/>
  <c r="U2898" i="34"/>
  <c r="V2898" i="34"/>
  <c r="W2898" i="34"/>
  <c r="X2898" i="34"/>
  <c r="Y2898" i="34"/>
  <c r="K2899" i="34"/>
  <c r="L2899" i="34"/>
  <c r="M2899" i="34"/>
  <c r="N2899" i="34"/>
  <c r="O2899" i="34"/>
  <c r="P2899" i="34"/>
  <c r="Q2899" i="34"/>
  <c r="R2899" i="34"/>
  <c r="S2899" i="34"/>
  <c r="T2899" i="34"/>
  <c r="U2899" i="34"/>
  <c r="V2899" i="34"/>
  <c r="W2899" i="34"/>
  <c r="X2899" i="34"/>
  <c r="Y2899" i="34"/>
  <c r="K2900" i="34"/>
  <c r="L2900" i="34"/>
  <c r="M2900" i="34"/>
  <c r="N2900" i="34"/>
  <c r="O2900" i="34"/>
  <c r="P2900" i="34"/>
  <c r="Q2900" i="34"/>
  <c r="R2900" i="34"/>
  <c r="S2900" i="34"/>
  <c r="T2900" i="34"/>
  <c r="U2900" i="34"/>
  <c r="V2900" i="34"/>
  <c r="W2900" i="34"/>
  <c r="X2900" i="34"/>
  <c r="Y2900" i="34"/>
  <c r="K2901" i="34"/>
  <c r="L2901" i="34"/>
  <c r="M2901" i="34"/>
  <c r="N2901" i="34"/>
  <c r="O2901" i="34"/>
  <c r="P2901" i="34"/>
  <c r="Q2901" i="34"/>
  <c r="R2901" i="34"/>
  <c r="S2901" i="34"/>
  <c r="T2901" i="34"/>
  <c r="U2901" i="34"/>
  <c r="V2901" i="34"/>
  <c r="W2901" i="34"/>
  <c r="X2901" i="34"/>
  <c r="Y2901" i="34"/>
  <c r="K2902" i="34"/>
  <c r="L2902" i="34"/>
  <c r="M2902" i="34"/>
  <c r="N2902" i="34"/>
  <c r="O2902" i="34"/>
  <c r="P2902" i="34"/>
  <c r="Q2902" i="34"/>
  <c r="R2902" i="34"/>
  <c r="S2902" i="34"/>
  <c r="T2902" i="34"/>
  <c r="U2902" i="34"/>
  <c r="V2902" i="34"/>
  <c r="W2902" i="34"/>
  <c r="X2902" i="34"/>
  <c r="Y2902" i="34"/>
  <c r="K2903" i="34"/>
  <c r="L2903" i="34"/>
  <c r="M2903" i="34"/>
  <c r="N2903" i="34"/>
  <c r="O2903" i="34"/>
  <c r="P2903" i="34"/>
  <c r="Q2903" i="34"/>
  <c r="R2903" i="34"/>
  <c r="S2903" i="34"/>
  <c r="T2903" i="34"/>
  <c r="U2903" i="34"/>
  <c r="V2903" i="34"/>
  <c r="W2903" i="34"/>
  <c r="X2903" i="34"/>
  <c r="Y2903" i="34"/>
  <c r="K2904" i="34"/>
  <c r="L2904" i="34"/>
  <c r="M2904" i="34"/>
  <c r="N2904" i="34"/>
  <c r="O2904" i="34"/>
  <c r="P2904" i="34"/>
  <c r="Q2904" i="34"/>
  <c r="R2904" i="34"/>
  <c r="S2904" i="34"/>
  <c r="T2904" i="34"/>
  <c r="U2904" i="34"/>
  <c r="V2904" i="34"/>
  <c r="W2904" i="34"/>
  <c r="X2904" i="34"/>
  <c r="Y2904" i="34"/>
  <c r="K2905" i="34"/>
  <c r="L2905" i="34"/>
  <c r="M2905" i="34"/>
  <c r="N2905" i="34"/>
  <c r="O2905" i="34"/>
  <c r="P2905" i="34"/>
  <c r="Q2905" i="34"/>
  <c r="R2905" i="34"/>
  <c r="S2905" i="34"/>
  <c r="T2905" i="34"/>
  <c r="U2905" i="34"/>
  <c r="V2905" i="34"/>
  <c r="W2905" i="34"/>
  <c r="X2905" i="34"/>
  <c r="Y2905" i="34"/>
  <c r="K2906" i="34"/>
  <c r="L2906" i="34"/>
  <c r="M2906" i="34"/>
  <c r="N2906" i="34"/>
  <c r="O2906" i="34"/>
  <c r="P2906" i="34"/>
  <c r="Q2906" i="34"/>
  <c r="R2906" i="34"/>
  <c r="S2906" i="34"/>
  <c r="T2906" i="34"/>
  <c r="U2906" i="34"/>
  <c r="V2906" i="34"/>
  <c r="W2906" i="34"/>
  <c r="X2906" i="34"/>
  <c r="Y2906" i="34"/>
  <c r="K2907" i="34"/>
  <c r="L2907" i="34"/>
  <c r="M2907" i="34"/>
  <c r="N2907" i="34"/>
  <c r="O2907" i="34"/>
  <c r="P2907" i="34"/>
  <c r="Q2907" i="34"/>
  <c r="R2907" i="34"/>
  <c r="S2907" i="34"/>
  <c r="T2907" i="34"/>
  <c r="U2907" i="34"/>
  <c r="V2907" i="34"/>
  <c r="W2907" i="34"/>
  <c r="X2907" i="34"/>
  <c r="Y2907" i="34"/>
  <c r="K2908" i="34"/>
  <c r="L2908" i="34"/>
  <c r="M2908" i="34"/>
  <c r="N2908" i="34"/>
  <c r="O2908" i="34"/>
  <c r="P2908" i="34"/>
  <c r="Q2908" i="34"/>
  <c r="R2908" i="34"/>
  <c r="S2908" i="34"/>
  <c r="T2908" i="34"/>
  <c r="U2908" i="34"/>
  <c r="V2908" i="34"/>
  <c r="W2908" i="34"/>
  <c r="X2908" i="34"/>
  <c r="Y2908" i="34"/>
  <c r="K2909" i="34"/>
  <c r="L2909" i="34"/>
  <c r="M2909" i="34"/>
  <c r="N2909" i="34"/>
  <c r="O2909" i="34"/>
  <c r="P2909" i="34"/>
  <c r="Q2909" i="34"/>
  <c r="R2909" i="34"/>
  <c r="S2909" i="34"/>
  <c r="T2909" i="34"/>
  <c r="U2909" i="34"/>
  <c r="V2909" i="34"/>
  <c r="W2909" i="34"/>
  <c r="X2909" i="34"/>
  <c r="Y2909" i="34"/>
  <c r="K2910" i="34"/>
  <c r="L2910" i="34"/>
  <c r="M2910" i="34"/>
  <c r="N2910" i="34"/>
  <c r="O2910" i="34"/>
  <c r="P2910" i="34"/>
  <c r="Q2910" i="34"/>
  <c r="R2910" i="34"/>
  <c r="S2910" i="34"/>
  <c r="T2910" i="34"/>
  <c r="U2910" i="34"/>
  <c r="V2910" i="34"/>
  <c r="W2910" i="34"/>
  <c r="X2910" i="34"/>
  <c r="Y2910" i="34"/>
  <c r="K2911" i="34"/>
  <c r="L2911" i="34"/>
  <c r="M2911" i="34"/>
  <c r="N2911" i="34"/>
  <c r="O2911" i="34"/>
  <c r="P2911" i="34"/>
  <c r="Q2911" i="34"/>
  <c r="R2911" i="34"/>
  <c r="S2911" i="34"/>
  <c r="T2911" i="34"/>
  <c r="U2911" i="34"/>
  <c r="V2911" i="34"/>
  <c r="W2911" i="34"/>
  <c r="X2911" i="34"/>
  <c r="Y2911" i="34"/>
  <c r="K2912" i="34"/>
  <c r="L2912" i="34"/>
  <c r="M2912" i="34"/>
  <c r="N2912" i="34"/>
  <c r="O2912" i="34"/>
  <c r="P2912" i="34"/>
  <c r="Q2912" i="34"/>
  <c r="R2912" i="34"/>
  <c r="S2912" i="34"/>
  <c r="T2912" i="34"/>
  <c r="U2912" i="34"/>
  <c r="V2912" i="34"/>
  <c r="W2912" i="34"/>
  <c r="X2912" i="34"/>
  <c r="Y2912" i="34"/>
  <c r="K2913" i="34"/>
  <c r="L2913" i="34"/>
  <c r="M2913" i="34"/>
  <c r="N2913" i="34"/>
  <c r="O2913" i="34"/>
  <c r="P2913" i="34"/>
  <c r="Q2913" i="34"/>
  <c r="R2913" i="34"/>
  <c r="S2913" i="34"/>
  <c r="T2913" i="34"/>
  <c r="U2913" i="34"/>
  <c r="V2913" i="34"/>
  <c r="W2913" i="34"/>
  <c r="X2913" i="34"/>
  <c r="Y2913" i="34"/>
  <c r="K2914" i="34"/>
  <c r="L2914" i="34"/>
  <c r="M2914" i="34"/>
  <c r="N2914" i="34"/>
  <c r="O2914" i="34"/>
  <c r="P2914" i="34"/>
  <c r="Q2914" i="34"/>
  <c r="R2914" i="34"/>
  <c r="S2914" i="34"/>
  <c r="T2914" i="34"/>
  <c r="U2914" i="34"/>
  <c r="V2914" i="34"/>
  <c r="W2914" i="34"/>
  <c r="X2914" i="34"/>
  <c r="Y2914" i="34"/>
  <c r="K2915" i="34"/>
  <c r="L2915" i="34"/>
  <c r="M2915" i="34"/>
  <c r="N2915" i="34"/>
  <c r="O2915" i="34"/>
  <c r="P2915" i="34"/>
  <c r="Q2915" i="34"/>
  <c r="R2915" i="34"/>
  <c r="S2915" i="34"/>
  <c r="T2915" i="34"/>
  <c r="U2915" i="34"/>
  <c r="V2915" i="34"/>
  <c r="W2915" i="34"/>
  <c r="X2915" i="34"/>
  <c r="Y2915" i="34"/>
  <c r="K2916" i="34"/>
  <c r="L2916" i="34"/>
  <c r="M2916" i="34"/>
  <c r="N2916" i="34"/>
  <c r="O2916" i="34"/>
  <c r="P2916" i="34"/>
  <c r="Q2916" i="34"/>
  <c r="R2916" i="34"/>
  <c r="S2916" i="34"/>
  <c r="T2916" i="34"/>
  <c r="U2916" i="34"/>
  <c r="V2916" i="34"/>
  <c r="W2916" i="34"/>
  <c r="X2916" i="34"/>
  <c r="Y2916" i="34"/>
  <c r="K2917" i="34"/>
  <c r="L2917" i="34"/>
  <c r="M2917" i="34"/>
  <c r="N2917" i="34"/>
  <c r="O2917" i="34"/>
  <c r="P2917" i="34"/>
  <c r="Q2917" i="34"/>
  <c r="R2917" i="34"/>
  <c r="S2917" i="34"/>
  <c r="T2917" i="34"/>
  <c r="U2917" i="34"/>
  <c r="V2917" i="34"/>
  <c r="W2917" i="34"/>
  <c r="X2917" i="34"/>
  <c r="Y2917" i="34"/>
  <c r="K2918" i="34"/>
  <c r="L2918" i="34"/>
  <c r="M2918" i="34"/>
  <c r="N2918" i="34"/>
  <c r="O2918" i="34"/>
  <c r="P2918" i="34"/>
  <c r="Q2918" i="34"/>
  <c r="R2918" i="34"/>
  <c r="S2918" i="34"/>
  <c r="T2918" i="34"/>
  <c r="U2918" i="34"/>
  <c r="V2918" i="34"/>
  <c r="W2918" i="34"/>
  <c r="X2918" i="34"/>
  <c r="Y2918" i="34"/>
  <c r="K2919" i="34"/>
  <c r="L2919" i="34"/>
  <c r="M2919" i="34"/>
  <c r="N2919" i="34"/>
  <c r="O2919" i="34"/>
  <c r="P2919" i="34"/>
  <c r="Q2919" i="34"/>
  <c r="R2919" i="34"/>
  <c r="S2919" i="34"/>
  <c r="T2919" i="34"/>
  <c r="U2919" i="34"/>
  <c r="V2919" i="34"/>
  <c r="W2919" i="34"/>
  <c r="X2919" i="34"/>
  <c r="Y2919" i="34"/>
  <c r="K2920" i="34"/>
  <c r="L2920" i="34"/>
  <c r="M2920" i="34"/>
  <c r="N2920" i="34"/>
  <c r="O2920" i="34"/>
  <c r="P2920" i="34"/>
  <c r="Q2920" i="34"/>
  <c r="R2920" i="34"/>
  <c r="S2920" i="34"/>
  <c r="T2920" i="34"/>
  <c r="U2920" i="34"/>
  <c r="V2920" i="34"/>
  <c r="W2920" i="34"/>
  <c r="X2920" i="34"/>
  <c r="Y2920" i="34"/>
  <c r="K2921" i="34"/>
  <c r="L2921" i="34"/>
  <c r="M2921" i="34"/>
  <c r="N2921" i="34"/>
  <c r="O2921" i="34"/>
  <c r="P2921" i="34"/>
  <c r="Q2921" i="34"/>
  <c r="R2921" i="34"/>
  <c r="S2921" i="34"/>
  <c r="T2921" i="34"/>
  <c r="U2921" i="34"/>
  <c r="V2921" i="34"/>
  <c r="W2921" i="34"/>
  <c r="X2921" i="34"/>
  <c r="Y2921" i="34"/>
  <c r="K2922" i="34"/>
  <c r="L2922" i="34"/>
  <c r="M2922" i="34"/>
  <c r="N2922" i="34"/>
  <c r="O2922" i="34"/>
  <c r="P2922" i="34"/>
  <c r="Q2922" i="34"/>
  <c r="R2922" i="34"/>
  <c r="S2922" i="34"/>
  <c r="T2922" i="34"/>
  <c r="U2922" i="34"/>
  <c r="V2922" i="34"/>
  <c r="W2922" i="34"/>
  <c r="X2922" i="34"/>
  <c r="Y2922" i="34"/>
  <c r="K2923" i="34"/>
  <c r="L2923" i="34"/>
  <c r="M2923" i="34"/>
  <c r="N2923" i="34"/>
  <c r="O2923" i="34"/>
  <c r="P2923" i="34"/>
  <c r="Q2923" i="34"/>
  <c r="R2923" i="34"/>
  <c r="S2923" i="34"/>
  <c r="T2923" i="34"/>
  <c r="U2923" i="34"/>
  <c r="V2923" i="34"/>
  <c r="W2923" i="34"/>
  <c r="X2923" i="34"/>
  <c r="Y2923" i="34"/>
  <c r="K2924" i="34"/>
  <c r="L2924" i="34"/>
  <c r="M2924" i="34"/>
  <c r="N2924" i="34"/>
  <c r="O2924" i="34"/>
  <c r="P2924" i="34"/>
  <c r="Q2924" i="34"/>
  <c r="R2924" i="34"/>
  <c r="S2924" i="34"/>
  <c r="T2924" i="34"/>
  <c r="U2924" i="34"/>
  <c r="V2924" i="34"/>
  <c r="W2924" i="34"/>
  <c r="X2924" i="34"/>
  <c r="Y2924" i="34"/>
  <c r="K2925" i="34"/>
  <c r="L2925" i="34"/>
  <c r="M2925" i="34"/>
  <c r="N2925" i="34"/>
  <c r="O2925" i="34"/>
  <c r="P2925" i="34"/>
  <c r="Q2925" i="34"/>
  <c r="R2925" i="34"/>
  <c r="S2925" i="34"/>
  <c r="T2925" i="34"/>
  <c r="U2925" i="34"/>
  <c r="V2925" i="34"/>
  <c r="W2925" i="34"/>
  <c r="X2925" i="34"/>
  <c r="Y2925" i="34"/>
  <c r="K2926" i="34"/>
  <c r="L2926" i="34"/>
  <c r="M2926" i="34"/>
  <c r="N2926" i="34"/>
  <c r="O2926" i="34"/>
  <c r="P2926" i="34"/>
  <c r="Q2926" i="34"/>
  <c r="R2926" i="34"/>
  <c r="S2926" i="34"/>
  <c r="T2926" i="34"/>
  <c r="U2926" i="34"/>
  <c r="V2926" i="34"/>
  <c r="W2926" i="34"/>
  <c r="X2926" i="34"/>
  <c r="Y2926" i="34"/>
  <c r="K2927" i="34"/>
  <c r="L2927" i="34"/>
  <c r="M2927" i="34"/>
  <c r="N2927" i="34"/>
  <c r="O2927" i="34"/>
  <c r="P2927" i="34"/>
  <c r="Q2927" i="34"/>
  <c r="R2927" i="34"/>
  <c r="S2927" i="34"/>
  <c r="T2927" i="34"/>
  <c r="U2927" i="34"/>
  <c r="V2927" i="34"/>
  <c r="W2927" i="34"/>
  <c r="X2927" i="34"/>
  <c r="Y2927" i="34"/>
  <c r="K2928" i="34"/>
  <c r="L2928" i="34"/>
  <c r="M2928" i="34"/>
  <c r="N2928" i="34"/>
  <c r="O2928" i="34"/>
  <c r="P2928" i="34"/>
  <c r="Q2928" i="34"/>
  <c r="R2928" i="34"/>
  <c r="S2928" i="34"/>
  <c r="T2928" i="34"/>
  <c r="U2928" i="34"/>
  <c r="V2928" i="34"/>
  <c r="W2928" i="34"/>
  <c r="X2928" i="34"/>
  <c r="Y2928" i="34"/>
  <c r="K2929" i="34"/>
  <c r="L2929" i="34"/>
  <c r="M2929" i="34"/>
  <c r="N2929" i="34"/>
  <c r="O2929" i="34"/>
  <c r="P2929" i="34"/>
  <c r="Q2929" i="34"/>
  <c r="R2929" i="34"/>
  <c r="S2929" i="34"/>
  <c r="T2929" i="34"/>
  <c r="U2929" i="34"/>
  <c r="V2929" i="34"/>
  <c r="W2929" i="34"/>
  <c r="X2929" i="34"/>
  <c r="Y2929" i="34"/>
  <c r="K2930" i="34"/>
  <c r="L2930" i="34"/>
  <c r="M2930" i="34"/>
  <c r="N2930" i="34"/>
  <c r="O2930" i="34"/>
  <c r="P2930" i="34"/>
  <c r="Q2930" i="34"/>
  <c r="R2930" i="34"/>
  <c r="S2930" i="34"/>
  <c r="T2930" i="34"/>
  <c r="U2930" i="34"/>
  <c r="V2930" i="34"/>
  <c r="W2930" i="34"/>
  <c r="X2930" i="34"/>
  <c r="Y2930" i="34"/>
  <c r="K2931" i="34"/>
  <c r="L2931" i="34"/>
  <c r="M2931" i="34"/>
  <c r="N2931" i="34"/>
  <c r="O2931" i="34"/>
  <c r="P2931" i="34"/>
  <c r="Q2931" i="34"/>
  <c r="R2931" i="34"/>
  <c r="S2931" i="34"/>
  <c r="T2931" i="34"/>
  <c r="U2931" i="34"/>
  <c r="V2931" i="34"/>
  <c r="W2931" i="34"/>
  <c r="X2931" i="34"/>
  <c r="Y2931" i="34"/>
  <c r="K2932" i="34"/>
  <c r="L2932" i="34"/>
  <c r="M2932" i="34"/>
  <c r="N2932" i="34"/>
  <c r="O2932" i="34"/>
  <c r="P2932" i="34"/>
  <c r="Q2932" i="34"/>
  <c r="R2932" i="34"/>
  <c r="S2932" i="34"/>
  <c r="T2932" i="34"/>
  <c r="U2932" i="34"/>
  <c r="V2932" i="34"/>
  <c r="W2932" i="34"/>
  <c r="X2932" i="34"/>
  <c r="Y2932" i="34"/>
  <c r="K2933" i="34"/>
  <c r="L2933" i="34"/>
  <c r="M2933" i="34"/>
  <c r="N2933" i="34"/>
  <c r="O2933" i="34"/>
  <c r="P2933" i="34"/>
  <c r="Q2933" i="34"/>
  <c r="R2933" i="34"/>
  <c r="S2933" i="34"/>
  <c r="T2933" i="34"/>
  <c r="U2933" i="34"/>
  <c r="V2933" i="34"/>
  <c r="W2933" i="34"/>
  <c r="X2933" i="34"/>
  <c r="Y2933" i="34"/>
  <c r="K2934" i="34"/>
  <c r="L2934" i="34"/>
  <c r="M2934" i="34"/>
  <c r="N2934" i="34"/>
  <c r="O2934" i="34"/>
  <c r="P2934" i="34"/>
  <c r="Q2934" i="34"/>
  <c r="R2934" i="34"/>
  <c r="S2934" i="34"/>
  <c r="T2934" i="34"/>
  <c r="U2934" i="34"/>
  <c r="V2934" i="34"/>
  <c r="W2934" i="34"/>
  <c r="X2934" i="34"/>
  <c r="Y2934" i="34"/>
  <c r="K2935" i="34"/>
  <c r="L2935" i="34"/>
  <c r="M2935" i="34"/>
  <c r="N2935" i="34"/>
  <c r="O2935" i="34"/>
  <c r="P2935" i="34"/>
  <c r="Q2935" i="34"/>
  <c r="R2935" i="34"/>
  <c r="S2935" i="34"/>
  <c r="T2935" i="34"/>
  <c r="U2935" i="34"/>
  <c r="V2935" i="34"/>
  <c r="W2935" i="34"/>
  <c r="X2935" i="34"/>
  <c r="Y2935" i="34"/>
  <c r="K2936" i="34"/>
  <c r="L2936" i="34"/>
  <c r="M2936" i="34"/>
  <c r="N2936" i="34"/>
  <c r="O2936" i="34"/>
  <c r="P2936" i="34"/>
  <c r="Q2936" i="34"/>
  <c r="R2936" i="34"/>
  <c r="S2936" i="34"/>
  <c r="T2936" i="34"/>
  <c r="U2936" i="34"/>
  <c r="V2936" i="34"/>
  <c r="W2936" i="34"/>
  <c r="X2936" i="34"/>
  <c r="Y2936" i="34"/>
  <c r="K2937" i="34"/>
  <c r="L2937" i="34"/>
  <c r="M2937" i="34"/>
  <c r="N2937" i="34"/>
  <c r="O2937" i="34"/>
  <c r="P2937" i="34"/>
  <c r="Q2937" i="34"/>
  <c r="R2937" i="34"/>
  <c r="S2937" i="34"/>
  <c r="T2937" i="34"/>
  <c r="U2937" i="34"/>
  <c r="V2937" i="34"/>
  <c r="W2937" i="34"/>
  <c r="X2937" i="34"/>
  <c r="Y2937" i="34"/>
  <c r="K2938" i="34"/>
  <c r="L2938" i="34"/>
  <c r="M2938" i="34"/>
  <c r="N2938" i="34"/>
  <c r="O2938" i="34"/>
  <c r="P2938" i="34"/>
  <c r="Q2938" i="34"/>
  <c r="R2938" i="34"/>
  <c r="S2938" i="34"/>
  <c r="T2938" i="34"/>
  <c r="U2938" i="34"/>
  <c r="V2938" i="34"/>
  <c r="W2938" i="34"/>
  <c r="X2938" i="34"/>
  <c r="Y2938" i="34"/>
  <c r="K2939" i="34"/>
  <c r="L2939" i="34"/>
  <c r="M2939" i="34"/>
  <c r="N2939" i="34"/>
  <c r="O2939" i="34"/>
  <c r="P2939" i="34"/>
  <c r="Q2939" i="34"/>
  <c r="R2939" i="34"/>
  <c r="S2939" i="34"/>
  <c r="T2939" i="34"/>
  <c r="U2939" i="34"/>
  <c r="V2939" i="34"/>
  <c r="W2939" i="34"/>
  <c r="X2939" i="34"/>
  <c r="Y2939" i="34"/>
  <c r="K2940" i="34"/>
  <c r="L2940" i="34"/>
  <c r="M2940" i="34"/>
  <c r="N2940" i="34"/>
  <c r="O2940" i="34"/>
  <c r="P2940" i="34"/>
  <c r="Q2940" i="34"/>
  <c r="R2940" i="34"/>
  <c r="S2940" i="34"/>
  <c r="T2940" i="34"/>
  <c r="U2940" i="34"/>
  <c r="V2940" i="34"/>
  <c r="W2940" i="34"/>
  <c r="X2940" i="34"/>
  <c r="Y2940" i="34"/>
  <c r="K2941" i="34"/>
  <c r="L2941" i="34"/>
  <c r="M2941" i="34"/>
  <c r="N2941" i="34"/>
  <c r="O2941" i="34"/>
  <c r="P2941" i="34"/>
  <c r="Q2941" i="34"/>
  <c r="R2941" i="34"/>
  <c r="S2941" i="34"/>
  <c r="T2941" i="34"/>
  <c r="U2941" i="34"/>
  <c r="V2941" i="34"/>
  <c r="W2941" i="34"/>
  <c r="X2941" i="34"/>
  <c r="Y2941" i="34"/>
  <c r="K2942" i="34"/>
  <c r="L2942" i="34"/>
  <c r="M2942" i="34"/>
  <c r="N2942" i="34"/>
  <c r="O2942" i="34"/>
  <c r="P2942" i="34"/>
  <c r="Q2942" i="34"/>
  <c r="R2942" i="34"/>
  <c r="S2942" i="34"/>
  <c r="T2942" i="34"/>
  <c r="U2942" i="34"/>
  <c r="V2942" i="34"/>
  <c r="W2942" i="34"/>
  <c r="X2942" i="34"/>
  <c r="Y2942" i="34"/>
  <c r="K2943" i="34"/>
  <c r="L2943" i="34"/>
  <c r="M2943" i="34"/>
  <c r="N2943" i="34"/>
  <c r="O2943" i="34"/>
  <c r="P2943" i="34"/>
  <c r="Q2943" i="34"/>
  <c r="R2943" i="34"/>
  <c r="S2943" i="34"/>
  <c r="T2943" i="34"/>
  <c r="U2943" i="34"/>
  <c r="V2943" i="34"/>
  <c r="W2943" i="34"/>
  <c r="X2943" i="34"/>
  <c r="Y2943" i="34"/>
  <c r="K2944" i="34"/>
  <c r="L2944" i="34"/>
  <c r="M2944" i="34"/>
  <c r="N2944" i="34"/>
  <c r="O2944" i="34"/>
  <c r="P2944" i="34"/>
  <c r="Q2944" i="34"/>
  <c r="R2944" i="34"/>
  <c r="S2944" i="34"/>
  <c r="T2944" i="34"/>
  <c r="U2944" i="34"/>
  <c r="V2944" i="34"/>
  <c r="W2944" i="34"/>
  <c r="X2944" i="34"/>
  <c r="Y2944" i="34"/>
  <c r="K2945" i="34"/>
  <c r="L2945" i="34"/>
  <c r="M2945" i="34"/>
  <c r="N2945" i="34"/>
  <c r="O2945" i="34"/>
  <c r="P2945" i="34"/>
  <c r="Q2945" i="34"/>
  <c r="R2945" i="34"/>
  <c r="S2945" i="34"/>
  <c r="T2945" i="34"/>
  <c r="U2945" i="34"/>
  <c r="V2945" i="34"/>
  <c r="W2945" i="34"/>
  <c r="X2945" i="34"/>
  <c r="Y2945" i="34"/>
  <c r="K2946" i="34"/>
  <c r="L2946" i="34"/>
  <c r="M2946" i="34"/>
  <c r="N2946" i="34"/>
  <c r="O2946" i="34"/>
  <c r="P2946" i="34"/>
  <c r="Q2946" i="34"/>
  <c r="R2946" i="34"/>
  <c r="S2946" i="34"/>
  <c r="T2946" i="34"/>
  <c r="U2946" i="34"/>
  <c r="V2946" i="34"/>
  <c r="W2946" i="34"/>
  <c r="X2946" i="34"/>
  <c r="Y2946" i="34"/>
  <c r="K2947" i="34"/>
  <c r="L2947" i="34"/>
  <c r="M2947" i="34"/>
  <c r="N2947" i="34"/>
  <c r="O2947" i="34"/>
  <c r="P2947" i="34"/>
  <c r="Q2947" i="34"/>
  <c r="R2947" i="34"/>
  <c r="S2947" i="34"/>
  <c r="T2947" i="34"/>
  <c r="U2947" i="34"/>
  <c r="V2947" i="34"/>
  <c r="W2947" i="34"/>
  <c r="X2947" i="34"/>
  <c r="Y2947" i="34"/>
  <c r="K2948" i="34"/>
  <c r="L2948" i="34"/>
  <c r="M2948" i="34"/>
  <c r="N2948" i="34"/>
  <c r="O2948" i="34"/>
  <c r="P2948" i="34"/>
  <c r="Q2948" i="34"/>
  <c r="R2948" i="34"/>
  <c r="S2948" i="34"/>
  <c r="T2948" i="34"/>
  <c r="U2948" i="34"/>
  <c r="V2948" i="34"/>
  <c r="W2948" i="34"/>
  <c r="X2948" i="34"/>
  <c r="Y2948" i="34"/>
  <c r="K2949" i="34"/>
  <c r="L2949" i="34"/>
  <c r="M2949" i="34"/>
  <c r="N2949" i="34"/>
  <c r="O2949" i="34"/>
  <c r="P2949" i="34"/>
  <c r="Q2949" i="34"/>
  <c r="R2949" i="34"/>
  <c r="S2949" i="34"/>
  <c r="T2949" i="34"/>
  <c r="U2949" i="34"/>
  <c r="V2949" i="34"/>
  <c r="W2949" i="34"/>
  <c r="X2949" i="34"/>
  <c r="Y2949" i="34"/>
  <c r="K2950" i="34"/>
  <c r="L2950" i="34"/>
  <c r="M2950" i="34"/>
  <c r="N2950" i="34"/>
  <c r="O2950" i="34"/>
  <c r="P2950" i="34"/>
  <c r="Q2950" i="34"/>
  <c r="R2950" i="34"/>
  <c r="S2950" i="34"/>
  <c r="T2950" i="34"/>
  <c r="U2950" i="34"/>
  <c r="V2950" i="34"/>
  <c r="W2950" i="34"/>
  <c r="X2950" i="34"/>
  <c r="Y2950" i="34"/>
  <c r="K2951" i="34"/>
  <c r="L2951" i="34"/>
  <c r="M2951" i="34"/>
  <c r="N2951" i="34"/>
  <c r="O2951" i="34"/>
  <c r="P2951" i="34"/>
  <c r="Q2951" i="34"/>
  <c r="R2951" i="34"/>
  <c r="S2951" i="34"/>
  <c r="T2951" i="34"/>
  <c r="U2951" i="34"/>
  <c r="V2951" i="34"/>
  <c r="W2951" i="34"/>
  <c r="X2951" i="34"/>
  <c r="Y2951" i="34"/>
  <c r="K2952" i="34"/>
  <c r="L2952" i="34"/>
  <c r="M2952" i="34"/>
  <c r="N2952" i="34"/>
  <c r="O2952" i="34"/>
  <c r="P2952" i="34"/>
  <c r="Q2952" i="34"/>
  <c r="R2952" i="34"/>
  <c r="S2952" i="34"/>
  <c r="T2952" i="34"/>
  <c r="U2952" i="34"/>
  <c r="V2952" i="34"/>
  <c r="W2952" i="34"/>
  <c r="X2952" i="34"/>
  <c r="Y2952" i="34"/>
  <c r="K2953" i="34"/>
  <c r="L2953" i="34"/>
  <c r="M2953" i="34"/>
  <c r="N2953" i="34"/>
  <c r="O2953" i="34"/>
  <c r="P2953" i="34"/>
  <c r="Q2953" i="34"/>
  <c r="R2953" i="34"/>
  <c r="S2953" i="34"/>
  <c r="T2953" i="34"/>
  <c r="U2953" i="34"/>
  <c r="V2953" i="34"/>
  <c r="W2953" i="34"/>
  <c r="X2953" i="34"/>
  <c r="Y2953" i="34"/>
  <c r="K2954" i="34"/>
  <c r="L2954" i="34"/>
  <c r="M2954" i="34"/>
  <c r="N2954" i="34"/>
  <c r="O2954" i="34"/>
  <c r="P2954" i="34"/>
  <c r="Q2954" i="34"/>
  <c r="R2954" i="34"/>
  <c r="S2954" i="34"/>
  <c r="T2954" i="34"/>
  <c r="U2954" i="34"/>
  <c r="V2954" i="34"/>
  <c r="W2954" i="34"/>
  <c r="X2954" i="34"/>
  <c r="Y2954" i="34"/>
  <c r="K2955" i="34"/>
  <c r="L2955" i="34"/>
  <c r="M2955" i="34"/>
  <c r="N2955" i="34"/>
  <c r="O2955" i="34"/>
  <c r="P2955" i="34"/>
  <c r="Q2955" i="34"/>
  <c r="R2955" i="34"/>
  <c r="S2955" i="34"/>
  <c r="T2955" i="34"/>
  <c r="U2955" i="34"/>
  <c r="V2955" i="34"/>
  <c r="W2955" i="34"/>
  <c r="X2955" i="34"/>
  <c r="Y2955" i="34"/>
  <c r="K2956" i="34"/>
  <c r="L2956" i="34"/>
  <c r="M2956" i="34"/>
  <c r="N2956" i="34"/>
  <c r="O2956" i="34"/>
  <c r="P2956" i="34"/>
  <c r="Q2956" i="34"/>
  <c r="R2956" i="34"/>
  <c r="S2956" i="34"/>
  <c r="T2956" i="34"/>
  <c r="U2956" i="34"/>
  <c r="V2956" i="34"/>
  <c r="W2956" i="34"/>
  <c r="X2956" i="34"/>
  <c r="Y2956" i="34"/>
  <c r="K2957" i="34"/>
  <c r="L2957" i="34"/>
  <c r="M2957" i="34"/>
  <c r="N2957" i="34"/>
  <c r="O2957" i="34"/>
  <c r="P2957" i="34"/>
  <c r="Q2957" i="34"/>
  <c r="R2957" i="34"/>
  <c r="S2957" i="34"/>
  <c r="T2957" i="34"/>
  <c r="U2957" i="34"/>
  <c r="V2957" i="34"/>
  <c r="W2957" i="34"/>
  <c r="X2957" i="34"/>
  <c r="Y2957" i="34"/>
  <c r="K2958" i="34"/>
  <c r="L2958" i="34"/>
  <c r="M2958" i="34"/>
  <c r="N2958" i="34"/>
  <c r="O2958" i="34"/>
  <c r="P2958" i="34"/>
  <c r="Q2958" i="34"/>
  <c r="R2958" i="34"/>
  <c r="S2958" i="34"/>
  <c r="T2958" i="34"/>
  <c r="U2958" i="34"/>
  <c r="V2958" i="34"/>
  <c r="W2958" i="34"/>
  <c r="X2958" i="34"/>
  <c r="Y2958" i="34"/>
  <c r="K2959" i="34"/>
  <c r="L2959" i="34"/>
  <c r="M2959" i="34"/>
  <c r="N2959" i="34"/>
  <c r="O2959" i="34"/>
  <c r="P2959" i="34"/>
  <c r="Q2959" i="34"/>
  <c r="R2959" i="34"/>
  <c r="S2959" i="34"/>
  <c r="T2959" i="34"/>
  <c r="U2959" i="34"/>
  <c r="V2959" i="34"/>
  <c r="W2959" i="34"/>
  <c r="X2959" i="34"/>
  <c r="Y2959" i="34"/>
  <c r="K2960" i="34"/>
  <c r="L2960" i="34"/>
  <c r="M2960" i="34"/>
  <c r="N2960" i="34"/>
  <c r="O2960" i="34"/>
  <c r="P2960" i="34"/>
  <c r="Q2960" i="34"/>
  <c r="R2960" i="34"/>
  <c r="S2960" i="34"/>
  <c r="T2960" i="34"/>
  <c r="U2960" i="34"/>
  <c r="V2960" i="34"/>
  <c r="W2960" i="34"/>
  <c r="X2960" i="34"/>
  <c r="Y2960" i="34"/>
  <c r="K2961" i="34"/>
  <c r="L2961" i="34"/>
  <c r="M2961" i="34"/>
  <c r="N2961" i="34"/>
  <c r="O2961" i="34"/>
  <c r="P2961" i="34"/>
  <c r="Q2961" i="34"/>
  <c r="R2961" i="34"/>
  <c r="S2961" i="34"/>
  <c r="T2961" i="34"/>
  <c r="U2961" i="34"/>
  <c r="V2961" i="34"/>
  <c r="W2961" i="34"/>
  <c r="X2961" i="34"/>
  <c r="Y2961" i="34"/>
  <c r="K2962" i="34"/>
  <c r="L2962" i="34"/>
  <c r="M2962" i="34"/>
  <c r="N2962" i="34"/>
  <c r="O2962" i="34"/>
  <c r="P2962" i="34"/>
  <c r="Q2962" i="34"/>
  <c r="R2962" i="34"/>
  <c r="S2962" i="34"/>
  <c r="T2962" i="34"/>
  <c r="U2962" i="34"/>
  <c r="V2962" i="34"/>
  <c r="W2962" i="34"/>
  <c r="X2962" i="34"/>
  <c r="Y2962" i="34"/>
  <c r="K2963" i="34"/>
  <c r="L2963" i="34"/>
  <c r="M2963" i="34"/>
  <c r="N2963" i="34"/>
  <c r="O2963" i="34"/>
  <c r="P2963" i="34"/>
  <c r="Q2963" i="34"/>
  <c r="R2963" i="34"/>
  <c r="S2963" i="34"/>
  <c r="T2963" i="34"/>
  <c r="U2963" i="34"/>
  <c r="V2963" i="34"/>
  <c r="W2963" i="34"/>
  <c r="X2963" i="34"/>
  <c r="Y2963" i="34"/>
  <c r="K2964" i="34"/>
  <c r="L2964" i="34"/>
  <c r="M2964" i="34"/>
  <c r="N2964" i="34"/>
  <c r="O2964" i="34"/>
  <c r="P2964" i="34"/>
  <c r="Q2964" i="34"/>
  <c r="R2964" i="34"/>
  <c r="S2964" i="34"/>
  <c r="T2964" i="34"/>
  <c r="U2964" i="34"/>
  <c r="V2964" i="34"/>
  <c r="W2964" i="34"/>
  <c r="X2964" i="34"/>
  <c r="Y2964" i="34"/>
  <c r="K2965" i="34"/>
  <c r="L2965" i="34"/>
  <c r="M2965" i="34"/>
  <c r="N2965" i="34"/>
  <c r="O2965" i="34"/>
  <c r="P2965" i="34"/>
  <c r="Q2965" i="34"/>
  <c r="R2965" i="34"/>
  <c r="S2965" i="34"/>
  <c r="T2965" i="34"/>
  <c r="U2965" i="34"/>
  <c r="V2965" i="34"/>
  <c r="W2965" i="34"/>
  <c r="X2965" i="34"/>
  <c r="Y2965" i="34"/>
  <c r="K2966" i="34"/>
  <c r="L2966" i="34"/>
  <c r="M2966" i="34"/>
  <c r="N2966" i="34"/>
  <c r="O2966" i="34"/>
  <c r="P2966" i="34"/>
  <c r="Q2966" i="34"/>
  <c r="R2966" i="34"/>
  <c r="S2966" i="34"/>
  <c r="T2966" i="34"/>
  <c r="U2966" i="34"/>
  <c r="V2966" i="34"/>
  <c r="W2966" i="34"/>
  <c r="X2966" i="34"/>
  <c r="Y2966" i="34"/>
  <c r="K2967" i="34"/>
  <c r="L2967" i="34"/>
  <c r="M2967" i="34"/>
  <c r="N2967" i="34"/>
  <c r="O2967" i="34"/>
  <c r="P2967" i="34"/>
  <c r="Q2967" i="34"/>
  <c r="R2967" i="34"/>
  <c r="S2967" i="34"/>
  <c r="T2967" i="34"/>
  <c r="U2967" i="34"/>
  <c r="V2967" i="34"/>
  <c r="W2967" i="34"/>
  <c r="X2967" i="34"/>
  <c r="Y2967" i="34"/>
  <c r="K2968" i="34"/>
  <c r="L2968" i="34"/>
  <c r="M2968" i="34"/>
  <c r="N2968" i="34"/>
  <c r="O2968" i="34"/>
  <c r="P2968" i="34"/>
  <c r="Q2968" i="34"/>
  <c r="R2968" i="34"/>
  <c r="S2968" i="34"/>
  <c r="T2968" i="34"/>
  <c r="U2968" i="34"/>
  <c r="V2968" i="34"/>
  <c r="W2968" i="34"/>
  <c r="X2968" i="34"/>
  <c r="Y2968" i="34"/>
  <c r="K2969" i="34"/>
  <c r="L2969" i="34"/>
  <c r="M2969" i="34"/>
  <c r="N2969" i="34"/>
  <c r="O2969" i="34"/>
  <c r="P2969" i="34"/>
  <c r="Q2969" i="34"/>
  <c r="R2969" i="34"/>
  <c r="S2969" i="34"/>
  <c r="T2969" i="34"/>
  <c r="U2969" i="34"/>
  <c r="V2969" i="34"/>
  <c r="W2969" i="34"/>
  <c r="X2969" i="34"/>
  <c r="Y2969" i="34"/>
  <c r="K2970" i="34"/>
  <c r="L2970" i="34"/>
  <c r="M2970" i="34"/>
  <c r="N2970" i="34"/>
  <c r="O2970" i="34"/>
  <c r="P2970" i="34"/>
  <c r="Q2970" i="34"/>
  <c r="R2970" i="34"/>
  <c r="S2970" i="34"/>
  <c r="T2970" i="34"/>
  <c r="U2970" i="34"/>
  <c r="V2970" i="34"/>
  <c r="W2970" i="34"/>
  <c r="X2970" i="34"/>
  <c r="Y2970" i="34"/>
  <c r="K2971" i="34"/>
  <c r="L2971" i="34"/>
  <c r="M2971" i="34"/>
  <c r="N2971" i="34"/>
  <c r="O2971" i="34"/>
  <c r="P2971" i="34"/>
  <c r="Q2971" i="34"/>
  <c r="R2971" i="34"/>
  <c r="S2971" i="34"/>
  <c r="T2971" i="34"/>
  <c r="U2971" i="34"/>
  <c r="V2971" i="34"/>
  <c r="W2971" i="34"/>
  <c r="X2971" i="34"/>
  <c r="Y2971" i="34"/>
  <c r="K2972" i="34"/>
  <c r="L2972" i="34"/>
  <c r="M2972" i="34"/>
  <c r="N2972" i="34"/>
  <c r="O2972" i="34"/>
  <c r="P2972" i="34"/>
  <c r="Q2972" i="34"/>
  <c r="R2972" i="34"/>
  <c r="S2972" i="34"/>
  <c r="T2972" i="34"/>
  <c r="U2972" i="34"/>
  <c r="V2972" i="34"/>
  <c r="W2972" i="34"/>
  <c r="X2972" i="34"/>
  <c r="Y2972" i="34"/>
  <c r="K2973" i="34"/>
  <c r="L2973" i="34"/>
  <c r="M2973" i="34"/>
  <c r="N2973" i="34"/>
  <c r="O2973" i="34"/>
  <c r="P2973" i="34"/>
  <c r="Q2973" i="34"/>
  <c r="R2973" i="34"/>
  <c r="S2973" i="34"/>
  <c r="T2973" i="34"/>
  <c r="U2973" i="34"/>
  <c r="V2973" i="34"/>
  <c r="W2973" i="34"/>
  <c r="X2973" i="34"/>
  <c r="Y2973" i="34"/>
  <c r="K2974" i="34"/>
  <c r="L2974" i="34"/>
  <c r="M2974" i="34"/>
  <c r="N2974" i="34"/>
  <c r="O2974" i="34"/>
  <c r="P2974" i="34"/>
  <c r="Q2974" i="34"/>
  <c r="R2974" i="34"/>
  <c r="S2974" i="34"/>
  <c r="T2974" i="34"/>
  <c r="U2974" i="34"/>
  <c r="V2974" i="34"/>
  <c r="W2974" i="34"/>
  <c r="X2974" i="34"/>
  <c r="Y2974" i="34"/>
  <c r="K2975" i="34"/>
  <c r="L2975" i="34"/>
  <c r="M2975" i="34"/>
  <c r="N2975" i="34"/>
  <c r="O2975" i="34"/>
  <c r="P2975" i="34"/>
  <c r="Q2975" i="34"/>
  <c r="R2975" i="34"/>
  <c r="S2975" i="34"/>
  <c r="T2975" i="34"/>
  <c r="U2975" i="34"/>
  <c r="V2975" i="34"/>
  <c r="W2975" i="34"/>
  <c r="X2975" i="34"/>
  <c r="Y2975" i="34"/>
  <c r="K2976" i="34"/>
  <c r="L2976" i="34"/>
  <c r="M2976" i="34"/>
  <c r="N2976" i="34"/>
  <c r="O2976" i="34"/>
  <c r="P2976" i="34"/>
  <c r="Q2976" i="34"/>
  <c r="R2976" i="34"/>
  <c r="S2976" i="34"/>
  <c r="T2976" i="34"/>
  <c r="U2976" i="34"/>
  <c r="V2976" i="34"/>
  <c r="W2976" i="34"/>
  <c r="X2976" i="34"/>
  <c r="Y2976" i="34"/>
  <c r="K2977" i="34"/>
  <c r="L2977" i="34"/>
  <c r="M2977" i="34"/>
  <c r="N2977" i="34"/>
  <c r="O2977" i="34"/>
  <c r="P2977" i="34"/>
  <c r="Q2977" i="34"/>
  <c r="R2977" i="34"/>
  <c r="S2977" i="34"/>
  <c r="T2977" i="34"/>
  <c r="U2977" i="34"/>
  <c r="V2977" i="34"/>
  <c r="W2977" i="34"/>
  <c r="X2977" i="34"/>
  <c r="Y2977" i="34"/>
  <c r="K2978" i="34"/>
  <c r="L2978" i="34"/>
  <c r="M2978" i="34"/>
  <c r="N2978" i="34"/>
  <c r="O2978" i="34"/>
  <c r="P2978" i="34"/>
  <c r="Q2978" i="34"/>
  <c r="R2978" i="34"/>
  <c r="S2978" i="34"/>
  <c r="T2978" i="34"/>
  <c r="U2978" i="34"/>
  <c r="V2978" i="34"/>
  <c r="W2978" i="34"/>
  <c r="X2978" i="34"/>
  <c r="Y2978" i="34"/>
  <c r="K2979" i="34"/>
  <c r="L2979" i="34"/>
  <c r="M2979" i="34"/>
  <c r="N2979" i="34"/>
  <c r="O2979" i="34"/>
  <c r="P2979" i="34"/>
  <c r="Q2979" i="34"/>
  <c r="R2979" i="34"/>
  <c r="S2979" i="34"/>
  <c r="T2979" i="34"/>
  <c r="U2979" i="34"/>
  <c r="V2979" i="34"/>
  <c r="W2979" i="34"/>
  <c r="X2979" i="34"/>
  <c r="Y2979" i="34"/>
  <c r="K2980" i="34"/>
  <c r="L2980" i="34"/>
  <c r="M2980" i="34"/>
  <c r="N2980" i="34"/>
  <c r="O2980" i="34"/>
  <c r="P2980" i="34"/>
  <c r="Q2980" i="34"/>
  <c r="R2980" i="34"/>
  <c r="S2980" i="34"/>
  <c r="T2980" i="34"/>
  <c r="U2980" i="34"/>
  <c r="V2980" i="34"/>
  <c r="W2980" i="34"/>
  <c r="X2980" i="34"/>
  <c r="Y2980" i="34"/>
  <c r="K2981" i="34"/>
  <c r="L2981" i="34"/>
  <c r="M2981" i="34"/>
  <c r="N2981" i="34"/>
  <c r="O2981" i="34"/>
  <c r="P2981" i="34"/>
  <c r="Q2981" i="34"/>
  <c r="R2981" i="34"/>
  <c r="S2981" i="34"/>
  <c r="T2981" i="34"/>
  <c r="U2981" i="34"/>
  <c r="V2981" i="34"/>
  <c r="W2981" i="34"/>
  <c r="X2981" i="34"/>
  <c r="Y2981" i="34"/>
  <c r="K2982" i="34"/>
  <c r="L2982" i="34"/>
  <c r="M2982" i="34"/>
  <c r="N2982" i="34"/>
  <c r="O2982" i="34"/>
  <c r="P2982" i="34"/>
  <c r="Q2982" i="34"/>
  <c r="R2982" i="34"/>
  <c r="S2982" i="34"/>
  <c r="T2982" i="34"/>
  <c r="U2982" i="34"/>
  <c r="V2982" i="34"/>
  <c r="W2982" i="34"/>
  <c r="X2982" i="34"/>
  <c r="Y2982" i="34"/>
  <c r="K2983" i="34"/>
  <c r="L2983" i="34"/>
  <c r="M2983" i="34"/>
  <c r="N2983" i="34"/>
  <c r="O2983" i="34"/>
  <c r="P2983" i="34"/>
  <c r="Q2983" i="34"/>
  <c r="R2983" i="34"/>
  <c r="S2983" i="34"/>
  <c r="T2983" i="34"/>
  <c r="U2983" i="34"/>
  <c r="V2983" i="34"/>
  <c r="W2983" i="34"/>
  <c r="X2983" i="34"/>
  <c r="Y2983" i="34"/>
  <c r="K2984" i="34"/>
  <c r="L2984" i="34"/>
  <c r="M2984" i="34"/>
  <c r="N2984" i="34"/>
  <c r="O2984" i="34"/>
  <c r="P2984" i="34"/>
  <c r="Q2984" i="34"/>
  <c r="R2984" i="34"/>
  <c r="S2984" i="34"/>
  <c r="T2984" i="34"/>
  <c r="U2984" i="34"/>
  <c r="V2984" i="34"/>
  <c r="W2984" i="34"/>
  <c r="X2984" i="34"/>
  <c r="Y2984" i="34"/>
  <c r="K2985" i="34"/>
  <c r="L2985" i="34"/>
  <c r="M2985" i="34"/>
  <c r="N2985" i="34"/>
  <c r="O2985" i="34"/>
  <c r="P2985" i="34"/>
  <c r="Q2985" i="34"/>
  <c r="R2985" i="34"/>
  <c r="S2985" i="34"/>
  <c r="T2985" i="34"/>
  <c r="U2985" i="34"/>
  <c r="V2985" i="34"/>
  <c r="W2985" i="34"/>
  <c r="X2985" i="34"/>
  <c r="Y2985" i="34"/>
  <c r="K2986" i="34"/>
  <c r="L2986" i="34"/>
  <c r="M2986" i="34"/>
  <c r="N2986" i="34"/>
  <c r="O2986" i="34"/>
  <c r="P2986" i="34"/>
  <c r="Q2986" i="34"/>
  <c r="R2986" i="34"/>
  <c r="S2986" i="34"/>
  <c r="T2986" i="34"/>
  <c r="U2986" i="34"/>
  <c r="V2986" i="34"/>
  <c r="W2986" i="34"/>
  <c r="X2986" i="34"/>
  <c r="Y2986" i="34"/>
  <c r="K2987" i="34"/>
  <c r="L2987" i="34"/>
  <c r="M2987" i="34"/>
  <c r="N2987" i="34"/>
  <c r="O2987" i="34"/>
  <c r="P2987" i="34"/>
  <c r="Q2987" i="34"/>
  <c r="R2987" i="34"/>
  <c r="S2987" i="34"/>
  <c r="T2987" i="34"/>
  <c r="U2987" i="34"/>
  <c r="V2987" i="34"/>
  <c r="W2987" i="34"/>
  <c r="X2987" i="34"/>
  <c r="Y2987" i="34"/>
  <c r="K2988" i="34"/>
  <c r="L2988" i="34"/>
  <c r="M2988" i="34"/>
  <c r="N2988" i="34"/>
  <c r="O2988" i="34"/>
  <c r="P2988" i="34"/>
  <c r="Q2988" i="34"/>
  <c r="R2988" i="34"/>
  <c r="S2988" i="34"/>
  <c r="T2988" i="34"/>
  <c r="U2988" i="34"/>
  <c r="V2988" i="34"/>
  <c r="W2988" i="34"/>
  <c r="X2988" i="34"/>
  <c r="Y2988" i="34"/>
  <c r="K2989" i="34"/>
  <c r="L2989" i="34"/>
  <c r="M2989" i="34"/>
  <c r="N2989" i="34"/>
  <c r="O2989" i="34"/>
  <c r="P2989" i="34"/>
  <c r="Q2989" i="34"/>
  <c r="R2989" i="34"/>
  <c r="S2989" i="34"/>
  <c r="T2989" i="34"/>
  <c r="U2989" i="34"/>
  <c r="V2989" i="34"/>
  <c r="W2989" i="34"/>
  <c r="X2989" i="34"/>
  <c r="Y2989" i="34"/>
  <c r="K2990" i="34"/>
  <c r="L2990" i="34"/>
  <c r="M2990" i="34"/>
  <c r="N2990" i="34"/>
  <c r="O2990" i="34"/>
  <c r="P2990" i="34"/>
  <c r="Q2990" i="34"/>
  <c r="R2990" i="34"/>
  <c r="S2990" i="34"/>
  <c r="T2990" i="34"/>
  <c r="U2990" i="34"/>
  <c r="V2990" i="34"/>
  <c r="W2990" i="34"/>
  <c r="X2990" i="34"/>
  <c r="Y2990" i="34"/>
  <c r="K2991" i="34"/>
  <c r="L2991" i="34"/>
  <c r="M2991" i="34"/>
  <c r="N2991" i="34"/>
  <c r="O2991" i="34"/>
  <c r="P2991" i="34"/>
  <c r="Q2991" i="34"/>
  <c r="R2991" i="34"/>
  <c r="S2991" i="34"/>
  <c r="T2991" i="34"/>
  <c r="U2991" i="34"/>
  <c r="V2991" i="34"/>
  <c r="W2991" i="34"/>
  <c r="X2991" i="34"/>
  <c r="Y2991" i="34"/>
  <c r="K2992" i="34"/>
  <c r="L2992" i="34"/>
  <c r="M2992" i="34"/>
  <c r="N2992" i="34"/>
  <c r="O2992" i="34"/>
  <c r="P2992" i="34"/>
  <c r="Q2992" i="34"/>
  <c r="R2992" i="34"/>
  <c r="S2992" i="34"/>
  <c r="T2992" i="34"/>
  <c r="U2992" i="34"/>
  <c r="V2992" i="34"/>
  <c r="W2992" i="34"/>
  <c r="X2992" i="34"/>
  <c r="Y2992" i="34"/>
  <c r="K2993" i="34"/>
  <c r="L2993" i="34"/>
  <c r="M2993" i="34"/>
  <c r="N2993" i="34"/>
  <c r="O2993" i="34"/>
  <c r="P2993" i="34"/>
  <c r="Q2993" i="34"/>
  <c r="R2993" i="34"/>
  <c r="S2993" i="34"/>
  <c r="T2993" i="34"/>
  <c r="U2993" i="34"/>
  <c r="V2993" i="34"/>
  <c r="W2993" i="34"/>
  <c r="X2993" i="34"/>
  <c r="Y2993" i="34"/>
  <c r="K2994" i="34"/>
  <c r="L2994" i="34"/>
  <c r="M2994" i="34"/>
  <c r="N2994" i="34"/>
  <c r="O2994" i="34"/>
  <c r="P2994" i="34"/>
  <c r="Q2994" i="34"/>
  <c r="R2994" i="34"/>
  <c r="S2994" i="34"/>
  <c r="T2994" i="34"/>
  <c r="U2994" i="34"/>
  <c r="V2994" i="34"/>
  <c r="W2994" i="34"/>
  <c r="X2994" i="34"/>
  <c r="Y2994" i="34"/>
  <c r="K2995" i="34"/>
  <c r="L2995" i="34"/>
  <c r="M2995" i="34"/>
  <c r="N2995" i="34"/>
  <c r="O2995" i="34"/>
  <c r="P2995" i="34"/>
  <c r="Q2995" i="34"/>
  <c r="R2995" i="34"/>
  <c r="S2995" i="34"/>
  <c r="T2995" i="34"/>
  <c r="U2995" i="34"/>
  <c r="V2995" i="34"/>
  <c r="W2995" i="34"/>
  <c r="X2995" i="34"/>
  <c r="Y2995" i="34"/>
  <c r="K2996" i="34"/>
  <c r="L2996" i="34"/>
  <c r="M2996" i="34"/>
  <c r="N2996" i="34"/>
  <c r="O2996" i="34"/>
  <c r="P2996" i="34"/>
  <c r="Q2996" i="34"/>
  <c r="R2996" i="34"/>
  <c r="S2996" i="34"/>
  <c r="T2996" i="34"/>
  <c r="U2996" i="34"/>
  <c r="V2996" i="34"/>
  <c r="W2996" i="34"/>
  <c r="X2996" i="34"/>
  <c r="Y2996" i="34"/>
  <c r="K2997" i="34"/>
  <c r="L2997" i="34"/>
  <c r="M2997" i="34"/>
  <c r="N2997" i="34"/>
  <c r="O2997" i="34"/>
  <c r="P2997" i="34"/>
  <c r="Q2997" i="34"/>
  <c r="R2997" i="34"/>
  <c r="S2997" i="34"/>
  <c r="T2997" i="34"/>
  <c r="U2997" i="34"/>
  <c r="V2997" i="34"/>
  <c r="W2997" i="34"/>
  <c r="X2997" i="34"/>
  <c r="Y2997" i="34"/>
  <c r="K2998" i="34"/>
  <c r="L2998" i="34"/>
  <c r="M2998" i="34"/>
  <c r="N2998" i="34"/>
  <c r="O2998" i="34"/>
  <c r="P2998" i="34"/>
  <c r="Q2998" i="34"/>
  <c r="R2998" i="34"/>
  <c r="S2998" i="34"/>
  <c r="T2998" i="34"/>
  <c r="U2998" i="34"/>
  <c r="V2998" i="34"/>
  <c r="W2998" i="34"/>
  <c r="X2998" i="34"/>
  <c r="Y2998" i="34"/>
  <c r="K2999" i="34"/>
  <c r="L2999" i="34"/>
  <c r="M2999" i="34"/>
  <c r="N2999" i="34"/>
  <c r="O2999" i="34"/>
  <c r="P2999" i="34"/>
  <c r="Q2999" i="34"/>
  <c r="R2999" i="34"/>
  <c r="S2999" i="34"/>
  <c r="T2999" i="34"/>
  <c r="U2999" i="34"/>
  <c r="V2999" i="34"/>
  <c r="W2999" i="34"/>
  <c r="X2999" i="34"/>
  <c r="Y2999" i="34"/>
  <c r="K3000" i="34"/>
  <c r="L3000" i="34"/>
  <c r="M3000" i="34"/>
  <c r="N3000" i="34"/>
  <c r="O3000" i="34"/>
  <c r="P3000" i="34"/>
  <c r="Q3000" i="34"/>
  <c r="R3000" i="34"/>
  <c r="S3000" i="34"/>
  <c r="T3000" i="34"/>
  <c r="U3000" i="34"/>
  <c r="V3000" i="34"/>
  <c r="W3000" i="34"/>
  <c r="X3000" i="34"/>
  <c r="Y3000" i="34"/>
  <c r="K3001" i="34"/>
  <c r="L3001" i="34"/>
  <c r="M3001" i="34"/>
  <c r="N3001" i="34"/>
  <c r="O3001" i="34"/>
  <c r="P3001" i="34"/>
  <c r="Q3001" i="34"/>
  <c r="R3001" i="34"/>
  <c r="S3001" i="34"/>
  <c r="T3001" i="34"/>
  <c r="U3001" i="34"/>
  <c r="V3001" i="34"/>
  <c r="W3001" i="34"/>
  <c r="X3001" i="34"/>
  <c r="Y3001" i="34"/>
  <c r="K3002" i="34"/>
  <c r="L3002" i="34"/>
  <c r="M3002" i="34"/>
  <c r="N3002" i="34"/>
  <c r="O3002" i="34"/>
  <c r="P3002" i="34"/>
  <c r="Q3002" i="34"/>
  <c r="R3002" i="34"/>
  <c r="S3002" i="34"/>
  <c r="T3002" i="34"/>
  <c r="U3002" i="34"/>
  <c r="V3002" i="34"/>
  <c r="W3002" i="34"/>
  <c r="X3002" i="34"/>
  <c r="Y3002" i="34"/>
  <c r="K3003" i="34"/>
  <c r="L3003" i="34"/>
  <c r="M3003" i="34"/>
  <c r="N3003" i="34"/>
  <c r="O3003" i="34"/>
  <c r="P3003" i="34"/>
  <c r="Q3003" i="34"/>
  <c r="R3003" i="34"/>
  <c r="S3003" i="34"/>
  <c r="T3003" i="34"/>
  <c r="U3003" i="34"/>
  <c r="V3003" i="34"/>
  <c r="W3003" i="34"/>
  <c r="X3003" i="34"/>
  <c r="Y3003" i="34"/>
  <c r="K3004" i="34"/>
  <c r="L3004" i="34"/>
  <c r="M3004" i="34"/>
  <c r="N3004" i="34"/>
  <c r="O3004" i="34"/>
  <c r="P3004" i="34"/>
  <c r="Q3004" i="34"/>
  <c r="R3004" i="34"/>
  <c r="S3004" i="34"/>
  <c r="T3004" i="34"/>
  <c r="U3004" i="34"/>
  <c r="V3004" i="34"/>
  <c r="W3004" i="34"/>
  <c r="X3004" i="34"/>
  <c r="Y3004" i="34"/>
  <c r="K3005" i="34"/>
  <c r="L3005" i="34"/>
  <c r="M3005" i="34"/>
  <c r="N3005" i="34"/>
  <c r="O3005" i="34"/>
  <c r="P3005" i="34"/>
  <c r="Q3005" i="34"/>
  <c r="R3005" i="34"/>
  <c r="S3005" i="34"/>
  <c r="T3005" i="34"/>
  <c r="U3005" i="34"/>
  <c r="V3005" i="34"/>
  <c r="W3005" i="34"/>
  <c r="X3005" i="34"/>
  <c r="Y3005" i="34"/>
  <c r="K3006" i="34"/>
  <c r="L3006" i="34"/>
  <c r="M3006" i="34"/>
  <c r="N3006" i="34"/>
  <c r="O3006" i="34"/>
  <c r="P3006" i="34"/>
  <c r="Q3006" i="34"/>
  <c r="R3006" i="34"/>
  <c r="S3006" i="34"/>
  <c r="T3006" i="34"/>
  <c r="U3006" i="34"/>
  <c r="V3006" i="34"/>
  <c r="W3006" i="34"/>
  <c r="X3006" i="34"/>
  <c r="Y3006" i="34"/>
  <c r="K3007" i="34"/>
  <c r="L3007" i="34"/>
  <c r="M3007" i="34"/>
  <c r="N3007" i="34"/>
  <c r="O3007" i="34"/>
  <c r="P3007" i="34"/>
  <c r="Q3007" i="34"/>
  <c r="R3007" i="34"/>
  <c r="S3007" i="34"/>
  <c r="T3007" i="34"/>
  <c r="U3007" i="34"/>
  <c r="V3007" i="34"/>
  <c r="W3007" i="34"/>
  <c r="X3007" i="34"/>
  <c r="Y3007" i="34"/>
  <c r="K3008" i="34"/>
  <c r="L3008" i="34"/>
  <c r="M3008" i="34"/>
  <c r="N3008" i="34"/>
  <c r="O3008" i="34"/>
  <c r="P3008" i="34"/>
  <c r="Q3008" i="34"/>
  <c r="R3008" i="34"/>
  <c r="S3008" i="34"/>
  <c r="T3008" i="34"/>
  <c r="U3008" i="34"/>
  <c r="V3008" i="34"/>
  <c r="W3008" i="34"/>
  <c r="X3008" i="34"/>
  <c r="Y3008" i="34"/>
  <c r="K3009" i="34"/>
  <c r="L3009" i="34"/>
  <c r="M3009" i="34"/>
  <c r="N3009" i="34"/>
  <c r="O3009" i="34"/>
  <c r="P3009" i="34"/>
  <c r="Q3009" i="34"/>
  <c r="R3009" i="34"/>
  <c r="S3009" i="34"/>
  <c r="T3009" i="34"/>
  <c r="U3009" i="34"/>
  <c r="V3009" i="34"/>
  <c r="W3009" i="34"/>
  <c r="X3009" i="34"/>
  <c r="Y3009" i="34"/>
  <c r="K3010" i="34"/>
  <c r="L3010" i="34"/>
  <c r="M3010" i="34"/>
  <c r="N3010" i="34"/>
  <c r="O3010" i="34"/>
  <c r="P3010" i="34"/>
  <c r="Q3010" i="34"/>
  <c r="R3010" i="34"/>
  <c r="S3010" i="34"/>
  <c r="T3010" i="34"/>
  <c r="U3010" i="34"/>
  <c r="V3010" i="34"/>
  <c r="W3010" i="34"/>
  <c r="X3010" i="34"/>
  <c r="Y3010" i="34"/>
  <c r="K3011" i="34"/>
  <c r="L3011" i="34"/>
  <c r="M3011" i="34"/>
  <c r="N3011" i="34"/>
  <c r="O3011" i="34"/>
  <c r="P3011" i="34"/>
  <c r="Q3011" i="34"/>
  <c r="R3011" i="34"/>
  <c r="S3011" i="34"/>
  <c r="T3011" i="34"/>
  <c r="U3011" i="34"/>
  <c r="V3011" i="34"/>
  <c r="W3011" i="34"/>
  <c r="X3011" i="34"/>
  <c r="Y3011" i="34"/>
  <c r="K3012" i="34"/>
  <c r="L3012" i="34"/>
  <c r="M3012" i="34"/>
  <c r="N3012" i="34"/>
  <c r="O3012" i="34"/>
  <c r="P3012" i="34"/>
  <c r="Q3012" i="34"/>
  <c r="R3012" i="34"/>
  <c r="S3012" i="34"/>
  <c r="T3012" i="34"/>
  <c r="U3012" i="34"/>
  <c r="V3012" i="34"/>
  <c r="W3012" i="34"/>
  <c r="X3012" i="34"/>
  <c r="Y3012" i="34"/>
  <c r="K3013" i="34"/>
  <c r="L3013" i="34"/>
  <c r="M3013" i="34"/>
  <c r="N3013" i="34"/>
  <c r="O3013" i="34"/>
  <c r="P3013" i="34"/>
  <c r="Q3013" i="34"/>
  <c r="R3013" i="34"/>
  <c r="S3013" i="34"/>
  <c r="T3013" i="34"/>
  <c r="U3013" i="34"/>
  <c r="V3013" i="34"/>
  <c r="W3013" i="34"/>
  <c r="X3013" i="34"/>
  <c r="Y3013" i="34"/>
  <c r="K3014" i="34"/>
  <c r="L3014" i="34"/>
  <c r="M3014" i="34"/>
  <c r="N3014" i="34"/>
  <c r="O3014" i="34"/>
  <c r="P3014" i="34"/>
  <c r="Q3014" i="34"/>
  <c r="R3014" i="34"/>
  <c r="S3014" i="34"/>
  <c r="T3014" i="34"/>
  <c r="U3014" i="34"/>
  <c r="V3014" i="34"/>
  <c r="W3014" i="34"/>
  <c r="X3014" i="34"/>
  <c r="Y3014" i="34"/>
  <c r="K3015" i="34"/>
  <c r="L3015" i="34"/>
  <c r="M3015" i="34"/>
  <c r="N3015" i="34"/>
  <c r="O3015" i="34"/>
  <c r="P3015" i="34"/>
  <c r="Q3015" i="34"/>
  <c r="R3015" i="34"/>
  <c r="S3015" i="34"/>
  <c r="T3015" i="34"/>
  <c r="U3015" i="34"/>
  <c r="V3015" i="34"/>
  <c r="W3015" i="34"/>
  <c r="X3015" i="34"/>
  <c r="Y3015" i="34"/>
  <c r="K3016" i="34"/>
  <c r="L3016" i="34"/>
  <c r="M3016" i="34"/>
  <c r="N3016" i="34"/>
  <c r="O3016" i="34"/>
  <c r="P3016" i="34"/>
  <c r="Q3016" i="34"/>
  <c r="R3016" i="34"/>
  <c r="S3016" i="34"/>
  <c r="T3016" i="34"/>
  <c r="U3016" i="34"/>
  <c r="V3016" i="34"/>
  <c r="W3016" i="34"/>
  <c r="X3016" i="34"/>
  <c r="Y3016" i="34"/>
  <c r="K3017" i="34"/>
  <c r="L3017" i="34"/>
  <c r="M3017" i="34"/>
  <c r="N3017" i="34"/>
  <c r="O3017" i="34"/>
  <c r="P3017" i="34"/>
  <c r="Q3017" i="34"/>
  <c r="R3017" i="34"/>
  <c r="S3017" i="34"/>
  <c r="T3017" i="34"/>
  <c r="U3017" i="34"/>
  <c r="V3017" i="34"/>
  <c r="W3017" i="34"/>
  <c r="X3017" i="34"/>
  <c r="Y3017" i="34"/>
  <c r="K3018" i="34"/>
  <c r="L3018" i="34"/>
  <c r="M3018" i="34"/>
  <c r="N3018" i="34"/>
  <c r="O3018" i="34"/>
  <c r="P3018" i="34"/>
  <c r="Q3018" i="34"/>
  <c r="R3018" i="34"/>
  <c r="S3018" i="34"/>
  <c r="T3018" i="34"/>
  <c r="U3018" i="34"/>
  <c r="V3018" i="34"/>
  <c r="W3018" i="34"/>
  <c r="X3018" i="34"/>
  <c r="Y3018" i="34"/>
  <c r="K3019" i="34"/>
  <c r="L3019" i="34"/>
  <c r="M3019" i="34"/>
  <c r="N3019" i="34"/>
  <c r="O3019" i="34"/>
  <c r="P3019" i="34"/>
  <c r="Q3019" i="34"/>
  <c r="R3019" i="34"/>
  <c r="S3019" i="34"/>
  <c r="T3019" i="34"/>
  <c r="U3019" i="34"/>
  <c r="V3019" i="34"/>
  <c r="W3019" i="34"/>
  <c r="X3019" i="34"/>
  <c r="Y3019" i="34"/>
  <c r="K3020" i="34"/>
  <c r="L3020" i="34"/>
  <c r="M3020" i="34"/>
  <c r="N3020" i="34"/>
  <c r="O3020" i="34"/>
  <c r="P3020" i="34"/>
  <c r="Q3020" i="34"/>
  <c r="R3020" i="34"/>
  <c r="S3020" i="34"/>
  <c r="T3020" i="34"/>
  <c r="U3020" i="34"/>
  <c r="V3020" i="34"/>
  <c r="W3020" i="34"/>
  <c r="X3020" i="34"/>
  <c r="Y3020" i="34"/>
  <c r="K3021" i="34"/>
  <c r="L3021" i="34"/>
  <c r="M3021" i="34"/>
  <c r="N3021" i="34"/>
  <c r="O3021" i="34"/>
  <c r="P3021" i="34"/>
  <c r="Q3021" i="34"/>
  <c r="R3021" i="34"/>
  <c r="S3021" i="34"/>
  <c r="T3021" i="34"/>
  <c r="U3021" i="34"/>
  <c r="V3021" i="34"/>
  <c r="W3021" i="34"/>
  <c r="X3021" i="34"/>
  <c r="Y3021" i="34"/>
  <c r="K3022" i="34"/>
  <c r="L3022" i="34"/>
  <c r="M3022" i="34"/>
  <c r="N3022" i="34"/>
  <c r="O3022" i="34"/>
  <c r="P3022" i="34"/>
  <c r="Q3022" i="34"/>
  <c r="R3022" i="34"/>
  <c r="S3022" i="34"/>
  <c r="T3022" i="34"/>
  <c r="U3022" i="34"/>
  <c r="V3022" i="34"/>
  <c r="W3022" i="34"/>
  <c r="X3022" i="34"/>
  <c r="Y3022" i="34"/>
  <c r="K3023" i="34"/>
  <c r="L3023" i="34"/>
  <c r="M3023" i="34"/>
  <c r="N3023" i="34"/>
  <c r="O3023" i="34"/>
  <c r="P3023" i="34"/>
  <c r="Q3023" i="34"/>
  <c r="R3023" i="34"/>
  <c r="S3023" i="34"/>
  <c r="T3023" i="34"/>
  <c r="U3023" i="34"/>
  <c r="V3023" i="34"/>
  <c r="W3023" i="34"/>
  <c r="X3023" i="34"/>
  <c r="Y3023" i="34"/>
  <c r="K3024" i="34"/>
  <c r="L3024" i="34"/>
  <c r="M3024" i="34"/>
  <c r="N3024" i="34"/>
  <c r="O3024" i="34"/>
  <c r="P3024" i="34"/>
  <c r="Q3024" i="34"/>
  <c r="R3024" i="34"/>
  <c r="S3024" i="34"/>
  <c r="T3024" i="34"/>
  <c r="U3024" i="34"/>
  <c r="V3024" i="34"/>
  <c r="W3024" i="34"/>
  <c r="X3024" i="34"/>
  <c r="Y3024" i="34"/>
  <c r="K3025" i="34"/>
  <c r="L3025" i="34"/>
  <c r="M3025" i="34"/>
  <c r="N3025" i="34"/>
  <c r="O3025" i="34"/>
  <c r="P3025" i="34"/>
  <c r="Q3025" i="34"/>
  <c r="R3025" i="34"/>
  <c r="S3025" i="34"/>
  <c r="T3025" i="34"/>
  <c r="U3025" i="34"/>
  <c r="V3025" i="34"/>
  <c r="W3025" i="34"/>
  <c r="X3025" i="34"/>
  <c r="Y3025" i="34"/>
  <c r="K3026" i="34"/>
  <c r="L3026" i="34"/>
  <c r="M3026" i="34"/>
  <c r="N3026" i="34"/>
  <c r="O3026" i="34"/>
  <c r="P3026" i="34"/>
  <c r="Q3026" i="34"/>
  <c r="R3026" i="34"/>
  <c r="S3026" i="34"/>
  <c r="T3026" i="34"/>
  <c r="U3026" i="34"/>
  <c r="V3026" i="34"/>
  <c r="W3026" i="34"/>
  <c r="X3026" i="34"/>
  <c r="Y3026" i="34"/>
  <c r="K3027" i="34"/>
  <c r="L3027" i="34"/>
  <c r="M3027" i="34"/>
  <c r="N3027" i="34"/>
  <c r="O3027" i="34"/>
  <c r="P3027" i="34"/>
  <c r="Q3027" i="34"/>
  <c r="R3027" i="34"/>
  <c r="S3027" i="34"/>
  <c r="T3027" i="34"/>
  <c r="U3027" i="34"/>
  <c r="V3027" i="34"/>
  <c r="W3027" i="34"/>
  <c r="X3027" i="34"/>
  <c r="Y3027" i="34"/>
  <c r="K3028" i="34"/>
  <c r="L3028" i="34"/>
  <c r="M3028" i="34"/>
  <c r="N3028" i="34"/>
  <c r="O3028" i="34"/>
  <c r="P3028" i="34"/>
  <c r="Q3028" i="34"/>
  <c r="R3028" i="34"/>
  <c r="S3028" i="34"/>
  <c r="T3028" i="34"/>
  <c r="U3028" i="34"/>
  <c r="V3028" i="34"/>
  <c r="W3028" i="34"/>
  <c r="X3028" i="34"/>
  <c r="Y3028" i="34"/>
  <c r="K3029" i="34"/>
  <c r="L3029" i="34"/>
  <c r="M3029" i="34"/>
  <c r="N3029" i="34"/>
  <c r="O3029" i="34"/>
  <c r="P3029" i="34"/>
  <c r="Q3029" i="34"/>
  <c r="R3029" i="34"/>
  <c r="S3029" i="34"/>
  <c r="T3029" i="34"/>
  <c r="U3029" i="34"/>
  <c r="V3029" i="34"/>
  <c r="W3029" i="34"/>
  <c r="X3029" i="34"/>
  <c r="Y3029" i="34"/>
  <c r="K3030" i="34"/>
  <c r="L3030" i="34"/>
  <c r="M3030" i="34"/>
  <c r="N3030" i="34"/>
  <c r="O3030" i="34"/>
  <c r="P3030" i="34"/>
  <c r="Q3030" i="34"/>
  <c r="R3030" i="34"/>
  <c r="S3030" i="34"/>
  <c r="T3030" i="34"/>
  <c r="U3030" i="34"/>
  <c r="V3030" i="34"/>
  <c r="W3030" i="34"/>
  <c r="X3030" i="34"/>
  <c r="Y3030" i="34"/>
  <c r="K3031" i="34"/>
  <c r="L3031" i="34"/>
  <c r="M3031" i="34"/>
  <c r="N3031" i="34"/>
  <c r="O3031" i="34"/>
  <c r="P3031" i="34"/>
  <c r="Q3031" i="34"/>
  <c r="R3031" i="34"/>
  <c r="S3031" i="34"/>
  <c r="T3031" i="34"/>
  <c r="U3031" i="34"/>
  <c r="V3031" i="34"/>
  <c r="W3031" i="34"/>
  <c r="X3031" i="34"/>
  <c r="Y3031" i="34"/>
  <c r="K3032" i="34"/>
  <c r="L3032" i="34"/>
  <c r="M3032" i="34"/>
  <c r="N3032" i="34"/>
  <c r="O3032" i="34"/>
  <c r="P3032" i="34"/>
  <c r="Q3032" i="34"/>
  <c r="R3032" i="34"/>
  <c r="S3032" i="34"/>
  <c r="T3032" i="34"/>
  <c r="U3032" i="34"/>
  <c r="V3032" i="34"/>
  <c r="W3032" i="34"/>
  <c r="X3032" i="34"/>
  <c r="Y3032" i="34"/>
  <c r="K3033" i="34"/>
  <c r="L3033" i="34"/>
  <c r="M3033" i="34"/>
  <c r="N3033" i="34"/>
  <c r="O3033" i="34"/>
  <c r="P3033" i="34"/>
  <c r="Q3033" i="34"/>
  <c r="R3033" i="34"/>
  <c r="S3033" i="34"/>
  <c r="T3033" i="34"/>
  <c r="U3033" i="34"/>
  <c r="V3033" i="34"/>
  <c r="W3033" i="34"/>
  <c r="X3033" i="34"/>
  <c r="Y3033" i="34"/>
  <c r="K3034" i="34"/>
  <c r="L3034" i="34"/>
  <c r="M3034" i="34"/>
  <c r="N3034" i="34"/>
  <c r="O3034" i="34"/>
  <c r="P3034" i="34"/>
  <c r="Q3034" i="34"/>
  <c r="R3034" i="34"/>
  <c r="S3034" i="34"/>
  <c r="T3034" i="34"/>
  <c r="U3034" i="34"/>
  <c r="V3034" i="34"/>
  <c r="W3034" i="34"/>
  <c r="X3034" i="34"/>
  <c r="Y3034" i="34"/>
  <c r="K3035" i="34"/>
  <c r="L3035" i="34"/>
  <c r="M3035" i="34"/>
  <c r="N3035" i="34"/>
  <c r="O3035" i="34"/>
  <c r="P3035" i="34"/>
  <c r="Q3035" i="34"/>
  <c r="R3035" i="34"/>
  <c r="S3035" i="34"/>
  <c r="T3035" i="34"/>
  <c r="U3035" i="34"/>
  <c r="V3035" i="34"/>
  <c r="W3035" i="34"/>
  <c r="X3035" i="34"/>
  <c r="Y3035" i="34"/>
  <c r="K3036" i="34"/>
  <c r="L3036" i="34"/>
  <c r="M3036" i="34"/>
  <c r="N3036" i="34"/>
  <c r="O3036" i="34"/>
  <c r="P3036" i="34"/>
  <c r="Q3036" i="34"/>
  <c r="R3036" i="34"/>
  <c r="S3036" i="34"/>
  <c r="T3036" i="34"/>
  <c r="U3036" i="34"/>
  <c r="V3036" i="34"/>
  <c r="W3036" i="34"/>
  <c r="X3036" i="34"/>
  <c r="Y3036" i="34"/>
  <c r="K3037" i="34"/>
  <c r="L3037" i="34"/>
  <c r="M3037" i="34"/>
  <c r="N3037" i="34"/>
  <c r="O3037" i="34"/>
  <c r="P3037" i="34"/>
  <c r="Q3037" i="34"/>
  <c r="R3037" i="34"/>
  <c r="S3037" i="34"/>
  <c r="T3037" i="34"/>
  <c r="U3037" i="34"/>
  <c r="V3037" i="34"/>
  <c r="W3037" i="34"/>
  <c r="X3037" i="34"/>
  <c r="Y3037" i="34"/>
  <c r="K3038" i="34"/>
  <c r="L3038" i="34"/>
  <c r="M3038" i="34"/>
  <c r="N3038" i="34"/>
  <c r="O3038" i="34"/>
  <c r="P3038" i="34"/>
  <c r="Q3038" i="34"/>
  <c r="R3038" i="34"/>
  <c r="S3038" i="34"/>
  <c r="T3038" i="34"/>
  <c r="U3038" i="34"/>
  <c r="V3038" i="34"/>
  <c r="W3038" i="34"/>
  <c r="X3038" i="34"/>
  <c r="Y3038" i="34"/>
  <c r="K3039" i="34"/>
  <c r="L3039" i="34"/>
  <c r="M3039" i="34"/>
  <c r="N3039" i="34"/>
  <c r="O3039" i="34"/>
  <c r="P3039" i="34"/>
  <c r="Q3039" i="34"/>
  <c r="R3039" i="34"/>
  <c r="S3039" i="34"/>
  <c r="T3039" i="34"/>
  <c r="U3039" i="34"/>
  <c r="V3039" i="34"/>
  <c r="W3039" i="34"/>
  <c r="X3039" i="34"/>
  <c r="Y3039" i="34"/>
  <c r="K3040" i="34"/>
  <c r="L3040" i="34"/>
  <c r="M3040" i="34"/>
  <c r="N3040" i="34"/>
  <c r="O3040" i="34"/>
  <c r="P3040" i="34"/>
  <c r="Q3040" i="34"/>
  <c r="R3040" i="34"/>
  <c r="S3040" i="34"/>
  <c r="T3040" i="34"/>
  <c r="U3040" i="34"/>
  <c r="V3040" i="34"/>
  <c r="W3040" i="34"/>
  <c r="X3040" i="34"/>
  <c r="Y3040" i="34"/>
  <c r="K3041" i="34"/>
  <c r="L3041" i="34"/>
  <c r="M3041" i="34"/>
  <c r="N3041" i="34"/>
  <c r="O3041" i="34"/>
  <c r="P3041" i="34"/>
  <c r="Q3041" i="34"/>
  <c r="R3041" i="34"/>
  <c r="S3041" i="34"/>
  <c r="T3041" i="34"/>
  <c r="U3041" i="34"/>
  <c r="V3041" i="34"/>
  <c r="W3041" i="34"/>
  <c r="X3041" i="34"/>
  <c r="Y3041" i="34"/>
  <c r="K3042" i="34"/>
  <c r="L3042" i="34"/>
  <c r="M3042" i="34"/>
  <c r="N3042" i="34"/>
  <c r="O3042" i="34"/>
  <c r="P3042" i="34"/>
  <c r="Q3042" i="34"/>
  <c r="R3042" i="34"/>
  <c r="S3042" i="34"/>
  <c r="T3042" i="34"/>
  <c r="U3042" i="34"/>
  <c r="V3042" i="34"/>
  <c r="W3042" i="34"/>
  <c r="X3042" i="34"/>
  <c r="Y3042" i="34"/>
  <c r="K3043" i="34"/>
  <c r="L3043" i="34"/>
  <c r="M3043" i="34"/>
  <c r="N3043" i="34"/>
  <c r="O3043" i="34"/>
  <c r="P3043" i="34"/>
  <c r="Q3043" i="34"/>
  <c r="R3043" i="34"/>
  <c r="S3043" i="34"/>
  <c r="T3043" i="34"/>
  <c r="U3043" i="34"/>
  <c r="V3043" i="34"/>
  <c r="W3043" i="34"/>
  <c r="X3043" i="34"/>
  <c r="Y3043" i="34"/>
  <c r="K3044" i="34"/>
  <c r="L3044" i="34"/>
  <c r="M3044" i="34"/>
  <c r="N3044" i="34"/>
  <c r="O3044" i="34"/>
  <c r="P3044" i="34"/>
  <c r="Q3044" i="34"/>
  <c r="R3044" i="34"/>
  <c r="S3044" i="34"/>
  <c r="T3044" i="34"/>
  <c r="U3044" i="34"/>
  <c r="V3044" i="34"/>
  <c r="W3044" i="34"/>
  <c r="X3044" i="34"/>
  <c r="Y3044" i="34"/>
  <c r="K3045" i="34"/>
  <c r="L3045" i="34"/>
  <c r="M3045" i="34"/>
  <c r="N3045" i="34"/>
  <c r="O3045" i="34"/>
  <c r="P3045" i="34"/>
  <c r="Q3045" i="34"/>
  <c r="R3045" i="34"/>
  <c r="S3045" i="34"/>
  <c r="T3045" i="34"/>
  <c r="U3045" i="34"/>
  <c r="V3045" i="34"/>
  <c r="W3045" i="34"/>
  <c r="X3045" i="34"/>
  <c r="Y3045" i="34"/>
  <c r="K3046" i="34"/>
  <c r="L3046" i="34"/>
  <c r="M3046" i="34"/>
  <c r="N3046" i="34"/>
  <c r="O3046" i="34"/>
  <c r="P3046" i="34"/>
  <c r="Q3046" i="34"/>
  <c r="R3046" i="34"/>
  <c r="S3046" i="34"/>
  <c r="T3046" i="34"/>
  <c r="U3046" i="34"/>
  <c r="V3046" i="34"/>
  <c r="W3046" i="34"/>
  <c r="X3046" i="34"/>
  <c r="Y3046" i="34"/>
  <c r="K3047" i="34"/>
  <c r="L3047" i="34"/>
  <c r="M3047" i="34"/>
  <c r="N3047" i="34"/>
  <c r="O3047" i="34"/>
  <c r="P3047" i="34"/>
  <c r="Q3047" i="34"/>
  <c r="R3047" i="34"/>
  <c r="S3047" i="34"/>
  <c r="T3047" i="34"/>
  <c r="U3047" i="34"/>
  <c r="V3047" i="34"/>
  <c r="W3047" i="34"/>
  <c r="X3047" i="34"/>
  <c r="Y3047" i="34"/>
  <c r="K3048" i="34"/>
  <c r="L3048" i="34"/>
  <c r="M3048" i="34"/>
  <c r="N3048" i="34"/>
  <c r="O3048" i="34"/>
  <c r="P3048" i="34"/>
  <c r="Q3048" i="34"/>
  <c r="R3048" i="34"/>
  <c r="S3048" i="34"/>
  <c r="T3048" i="34"/>
  <c r="U3048" i="34"/>
  <c r="V3048" i="34"/>
  <c r="W3048" i="34"/>
  <c r="X3048" i="34"/>
  <c r="Y3048" i="34"/>
  <c r="K3049" i="34"/>
  <c r="L3049" i="34"/>
  <c r="M3049" i="34"/>
  <c r="N3049" i="34"/>
  <c r="O3049" i="34"/>
  <c r="P3049" i="34"/>
  <c r="Q3049" i="34"/>
  <c r="R3049" i="34"/>
  <c r="S3049" i="34"/>
  <c r="T3049" i="34"/>
  <c r="U3049" i="34"/>
  <c r="V3049" i="34"/>
  <c r="W3049" i="34"/>
  <c r="X3049" i="34"/>
  <c r="Y3049" i="34"/>
  <c r="K3050" i="34"/>
  <c r="L3050" i="34"/>
  <c r="M3050" i="34"/>
  <c r="N3050" i="34"/>
  <c r="O3050" i="34"/>
  <c r="P3050" i="34"/>
  <c r="Q3050" i="34"/>
  <c r="R3050" i="34"/>
  <c r="S3050" i="34"/>
  <c r="T3050" i="34"/>
  <c r="U3050" i="34"/>
  <c r="V3050" i="34"/>
  <c r="W3050" i="34"/>
  <c r="X3050" i="34"/>
  <c r="Y3050" i="34"/>
  <c r="K3051" i="34"/>
  <c r="L3051" i="34"/>
  <c r="M3051" i="34"/>
  <c r="N3051" i="34"/>
  <c r="O3051" i="34"/>
  <c r="P3051" i="34"/>
  <c r="Q3051" i="34"/>
  <c r="R3051" i="34"/>
  <c r="S3051" i="34"/>
  <c r="T3051" i="34"/>
  <c r="U3051" i="34"/>
  <c r="V3051" i="34"/>
  <c r="W3051" i="34"/>
  <c r="X3051" i="34"/>
  <c r="Y3051" i="34"/>
  <c r="K3052" i="34"/>
  <c r="L3052" i="34"/>
  <c r="M3052" i="34"/>
  <c r="N3052" i="34"/>
  <c r="O3052" i="34"/>
  <c r="P3052" i="34"/>
  <c r="Q3052" i="34"/>
  <c r="R3052" i="34"/>
  <c r="S3052" i="34"/>
  <c r="T3052" i="34"/>
  <c r="U3052" i="34"/>
  <c r="V3052" i="34"/>
  <c r="W3052" i="34"/>
  <c r="X3052" i="34"/>
  <c r="Y3052" i="34"/>
  <c r="K3053" i="34"/>
  <c r="L3053" i="34"/>
  <c r="M3053" i="34"/>
  <c r="N3053" i="34"/>
  <c r="O3053" i="34"/>
  <c r="P3053" i="34"/>
  <c r="Q3053" i="34"/>
  <c r="R3053" i="34"/>
  <c r="S3053" i="34"/>
  <c r="T3053" i="34"/>
  <c r="U3053" i="34"/>
  <c r="V3053" i="34"/>
  <c r="W3053" i="34"/>
  <c r="X3053" i="34"/>
  <c r="Y3053" i="34"/>
  <c r="K3054" i="34"/>
  <c r="L3054" i="34"/>
  <c r="M3054" i="34"/>
  <c r="N3054" i="34"/>
  <c r="O3054" i="34"/>
  <c r="P3054" i="34"/>
  <c r="Q3054" i="34"/>
  <c r="R3054" i="34"/>
  <c r="S3054" i="34"/>
  <c r="T3054" i="34"/>
  <c r="U3054" i="34"/>
  <c r="V3054" i="34"/>
  <c r="W3054" i="34"/>
  <c r="X3054" i="34"/>
  <c r="Y3054" i="34"/>
  <c r="K3055" i="34"/>
  <c r="L3055" i="34"/>
  <c r="M3055" i="34"/>
  <c r="N3055" i="34"/>
  <c r="O3055" i="34"/>
  <c r="P3055" i="34"/>
  <c r="Q3055" i="34"/>
  <c r="R3055" i="34"/>
  <c r="S3055" i="34"/>
  <c r="T3055" i="34"/>
  <c r="U3055" i="34"/>
  <c r="V3055" i="34"/>
  <c r="W3055" i="34"/>
  <c r="X3055" i="34"/>
  <c r="Y3055" i="34"/>
  <c r="K3056" i="34"/>
  <c r="L3056" i="34"/>
  <c r="M3056" i="34"/>
  <c r="N3056" i="34"/>
  <c r="O3056" i="34"/>
  <c r="P3056" i="34"/>
  <c r="Q3056" i="34"/>
  <c r="R3056" i="34"/>
  <c r="S3056" i="34"/>
  <c r="T3056" i="34"/>
  <c r="U3056" i="34"/>
  <c r="V3056" i="34"/>
  <c r="W3056" i="34"/>
  <c r="X3056" i="34"/>
  <c r="Y3056" i="34"/>
  <c r="K3057" i="34"/>
  <c r="L3057" i="34"/>
  <c r="M3057" i="34"/>
  <c r="N3057" i="34"/>
  <c r="O3057" i="34"/>
  <c r="P3057" i="34"/>
  <c r="Q3057" i="34"/>
  <c r="R3057" i="34"/>
  <c r="S3057" i="34"/>
  <c r="T3057" i="34"/>
  <c r="U3057" i="34"/>
  <c r="V3057" i="34"/>
  <c r="W3057" i="34"/>
  <c r="X3057" i="34"/>
  <c r="Y3057" i="34"/>
  <c r="K3058" i="34"/>
  <c r="L3058" i="34"/>
  <c r="M3058" i="34"/>
  <c r="N3058" i="34"/>
  <c r="O3058" i="34"/>
  <c r="P3058" i="34"/>
  <c r="Q3058" i="34"/>
  <c r="R3058" i="34"/>
  <c r="S3058" i="34"/>
  <c r="T3058" i="34"/>
  <c r="U3058" i="34"/>
  <c r="V3058" i="34"/>
  <c r="W3058" i="34"/>
  <c r="X3058" i="34"/>
  <c r="Y3058" i="34"/>
  <c r="K3059" i="34"/>
  <c r="L3059" i="34"/>
  <c r="M3059" i="34"/>
  <c r="N3059" i="34"/>
  <c r="O3059" i="34"/>
  <c r="P3059" i="34"/>
  <c r="Q3059" i="34"/>
  <c r="R3059" i="34"/>
  <c r="S3059" i="34"/>
  <c r="T3059" i="34"/>
  <c r="U3059" i="34"/>
  <c r="V3059" i="34"/>
  <c r="W3059" i="34"/>
  <c r="X3059" i="34"/>
  <c r="Y3059" i="34"/>
  <c r="K3060" i="34"/>
  <c r="L3060" i="34"/>
  <c r="M3060" i="34"/>
  <c r="N3060" i="34"/>
  <c r="O3060" i="34"/>
  <c r="P3060" i="34"/>
  <c r="Q3060" i="34"/>
  <c r="R3060" i="34"/>
  <c r="S3060" i="34"/>
  <c r="T3060" i="34"/>
  <c r="U3060" i="34"/>
  <c r="V3060" i="34"/>
  <c r="W3060" i="34"/>
  <c r="X3060" i="34"/>
  <c r="Y3060" i="34"/>
  <c r="K3061" i="34"/>
  <c r="L3061" i="34"/>
  <c r="M3061" i="34"/>
  <c r="N3061" i="34"/>
  <c r="O3061" i="34"/>
  <c r="P3061" i="34"/>
  <c r="Q3061" i="34"/>
  <c r="R3061" i="34"/>
  <c r="S3061" i="34"/>
  <c r="T3061" i="34"/>
  <c r="U3061" i="34"/>
  <c r="V3061" i="34"/>
  <c r="W3061" i="34"/>
  <c r="X3061" i="34"/>
  <c r="Y3061" i="34"/>
  <c r="K3062" i="34"/>
  <c r="L3062" i="34"/>
  <c r="M3062" i="34"/>
  <c r="N3062" i="34"/>
  <c r="O3062" i="34"/>
  <c r="P3062" i="34"/>
  <c r="Q3062" i="34"/>
  <c r="R3062" i="34"/>
  <c r="S3062" i="34"/>
  <c r="T3062" i="34"/>
  <c r="U3062" i="34"/>
  <c r="V3062" i="34"/>
  <c r="W3062" i="34"/>
  <c r="X3062" i="34"/>
  <c r="Y3062" i="34"/>
  <c r="K3063" i="34"/>
  <c r="L3063" i="34"/>
  <c r="M3063" i="34"/>
  <c r="N3063" i="34"/>
  <c r="O3063" i="34"/>
  <c r="P3063" i="34"/>
  <c r="Q3063" i="34"/>
  <c r="R3063" i="34"/>
  <c r="S3063" i="34"/>
  <c r="T3063" i="34"/>
  <c r="U3063" i="34"/>
  <c r="V3063" i="34"/>
  <c r="W3063" i="34"/>
  <c r="X3063" i="34"/>
  <c r="Y3063" i="34"/>
  <c r="K3064" i="34"/>
  <c r="L3064" i="34"/>
  <c r="M3064" i="34"/>
  <c r="N3064" i="34"/>
  <c r="O3064" i="34"/>
  <c r="P3064" i="34"/>
  <c r="Q3064" i="34"/>
  <c r="R3064" i="34"/>
  <c r="S3064" i="34"/>
  <c r="T3064" i="34"/>
  <c r="U3064" i="34"/>
  <c r="V3064" i="34"/>
  <c r="W3064" i="34"/>
  <c r="X3064" i="34"/>
  <c r="Y3064" i="34"/>
  <c r="K3065" i="34"/>
  <c r="L3065" i="34"/>
  <c r="M3065" i="34"/>
  <c r="N3065" i="34"/>
  <c r="O3065" i="34"/>
  <c r="P3065" i="34"/>
  <c r="Q3065" i="34"/>
  <c r="R3065" i="34"/>
  <c r="S3065" i="34"/>
  <c r="T3065" i="34"/>
  <c r="U3065" i="34"/>
  <c r="V3065" i="34"/>
  <c r="W3065" i="34"/>
  <c r="X3065" i="34"/>
  <c r="Y3065" i="34"/>
  <c r="K3066" i="34"/>
  <c r="L3066" i="34"/>
  <c r="M3066" i="34"/>
  <c r="N3066" i="34"/>
  <c r="O3066" i="34"/>
  <c r="P3066" i="34"/>
  <c r="Q3066" i="34"/>
  <c r="R3066" i="34"/>
  <c r="S3066" i="34"/>
  <c r="T3066" i="34"/>
  <c r="U3066" i="34"/>
  <c r="V3066" i="34"/>
  <c r="W3066" i="34"/>
  <c r="X3066" i="34"/>
  <c r="Y3066" i="34"/>
  <c r="K3067" i="34"/>
  <c r="L3067" i="34"/>
  <c r="M3067" i="34"/>
  <c r="N3067" i="34"/>
  <c r="O3067" i="34"/>
  <c r="P3067" i="34"/>
  <c r="Q3067" i="34"/>
  <c r="R3067" i="34"/>
  <c r="S3067" i="34"/>
  <c r="T3067" i="34"/>
  <c r="U3067" i="34"/>
  <c r="V3067" i="34"/>
  <c r="W3067" i="34"/>
  <c r="X3067" i="34"/>
  <c r="Y3067" i="34"/>
  <c r="K3068" i="34"/>
  <c r="L3068" i="34"/>
  <c r="M3068" i="34"/>
  <c r="N3068" i="34"/>
  <c r="O3068" i="34"/>
  <c r="P3068" i="34"/>
  <c r="Q3068" i="34"/>
  <c r="R3068" i="34"/>
  <c r="S3068" i="34"/>
  <c r="T3068" i="34"/>
  <c r="U3068" i="34"/>
  <c r="V3068" i="34"/>
  <c r="W3068" i="34"/>
  <c r="X3068" i="34"/>
  <c r="Y3068" i="34"/>
  <c r="K3069" i="34"/>
  <c r="L3069" i="34"/>
  <c r="M3069" i="34"/>
  <c r="N3069" i="34"/>
  <c r="O3069" i="34"/>
  <c r="P3069" i="34"/>
  <c r="Q3069" i="34"/>
  <c r="R3069" i="34"/>
  <c r="S3069" i="34"/>
  <c r="T3069" i="34"/>
  <c r="U3069" i="34"/>
  <c r="V3069" i="34"/>
  <c r="W3069" i="34"/>
  <c r="X3069" i="34"/>
  <c r="Y3069" i="34"/>
  <c r="K3070" i="34"/>
  <c r="L3070" i="34"/>
  <c r="M3070" i="34"/>
  <c r="N3070" i="34"/>
  <c r="O3070" i="34"/>
  <c r="P3070" i="34"/>
  <c r="Q3070" i="34"/>
  <c r="R3070" i="34"/>
  <c r="S3070" i="34"/>
  <c r="T3070" i="34"/>
  <c r="U3070" i="34"/>
  <c r="V3070" i="34"/>
  <c r="W3070" i="34"/>
  <c r="X3070" i="34"/>
  <c r="Y3070" i="34"/>
  <c r="K3071" i="34"/>
  <c r="L3071" i="34"/>
  <c r="M3071" i="34"/>
  <c r="N3071" i="34"/>
  <c r="O3071" i="34"/>
  <c r="P3071" i="34"/>
  <c r="Q3071" i="34"/>
  <c r="R3071" i="34"/>
  <c r="S3071" i="34"/>
  <c r="T3071" i="34"/>
  <c r="U3071" i="34"/>
  <c r="V3071" i="34"/>
  <c r="W3071" i="34"/>
  <c r="X3071" i="34"/>
  <c r="Y3071" i="34"/>
  <c r="K3072" i="34"/>
  <c r="L3072" i="34"/>
  <c r="M3072" i="34"/>
  <c r="N3072" i="34"/>
  <c r="O3072" i="34"/>
  <c r="P3072" i="34"/>
  <c r="Q3072" i="34"/>
  <c r="R3072" i="34"/>
  <c r="S3072" i="34"/>
  <c r="T3072" i="34"/>
  <c r="U3072" i="34"/>
  <c r="V3072" i="34"/>
  <c r="W3072" i="34"/>
  <c r="X3072" i="34"/>
  <c r="Y3072" i="34"/>
  <c r="K3073" i="34"/>
  <c r="L3073" i="34"/>
  <c r="M3073" i="34"/>
  <c r="N3073" i="34"/>
  <c r="O3073" i="34"/>
  <c r="P3073" i="34"/>
  <c r="Q3073" i="34"/>
  <c r="R3073" i="34"/>
  <c r="S3073" i="34"/>
  <c r="T3073" i="34"/>
  <c r="U3073" i="34"/>
  <c r="V3073" i="34"/>
  <c r="W3073" i="34"/>
  <c r="X3073" i="34"/>
  <c r="Y3073" i="34"/>
  <c r="K3074" i="34"/>
  <c r="L3074" i="34"/>
  <c r="M3074" i="34"/>
  <c r="N3074" i="34"/>
  <c r="O3074" i="34"/>
  <c r="P3074" i="34"/>
  <c r="Q3074" i="34"/>
  <c r="R3074" i="34"/>
  <c r="S3074" i="34"/>
  <c r="T3074" i="34"/>
  <c r="U3074" i="34"/>
  <c r="V3074" i="34"/>
  <c r="W3074" i="34"/>
  <c r="X3074" i="34"/>
  <c r="Y3074" i="34"/>
  <c r="K3075" i="34"/>
  <c r="L3075" i="34"/>
  <c r="M3075" i="34"/>
  <c r="N3075" i="34"/>
  <c r="O3075" i="34"/>
  <c r="P3075" i="34"/>
  <c r="Q3075" i="34"/>
  <c r="R3075" i="34"/>
  <c r="S3075" i="34"/>
  <c r="T3075" i="34"/>
  <c r="U3075" i="34"/>
  <c r="V3075" i="34"/>
  <c r="W3075" i="34"/>
  <c r="X3075" i="34"/>
  <c r="Y3075" i="34"/>
  <c r="K3076" i="34"/>
  <c r="L3076" i="34"/>
  <c r="M3076" i="34"/>
  <c r="N3076" i="34"/>
  <c r="O3076" i="34"/>
  <c r="P3076" i="34"/>
  <c r="Q3076" i="34"/>
  <c r="R3076" i="34"/>
  <c r="S3076" i="34"/>
  <c r="T3076" i="34"/>
  <c r="U3076" i="34"/>
  <c r="V3076" i="34"/>
  <c r="W3076" i="34"/>
  <c r="X3076" i="34"/>
  <c r="Y3076" i="34"/>
  <c r="K3077" i="34"/>
  <c r="L3077" i="34"/>
  <c r="M3077" i="34"/>
  <c r="N3077" i="34"/>
  <c r="O3077" i="34"/>
  <c r="P3077" i="34"/>
  <c r="Q3077" i="34"/>
  <c r="R3077" i="34"/>
  <c r="S3077" i="34"/>
  <c r="T3077" i="34"/>
  <c r="U3077" i="34"/>
  <c r="V3077" i="34"/>
  <c r="W3077" i="34"/>
  <c r="X3077" i="34"/>
  <c r="Y3077" i="34"/>
  <c r="K3078" i="34"/>
  <c r="L3078" i="34"/>
  <c r="M3078" i="34"/>
  <c r="N3078" i="34"/>
  <c r="O3078" i="34"/>
  <c r="P3078" i="34"/>
  <c r="Q3078" i="34"/>
  <c r="R3078" i="34"/>
  <c r="S3078" i="34"/>
  <c r="T3078" i="34"/>
  <c r="U3078" i="34"/>
  <c r="V3078" i="34"/>
  <c r="W3078" i="34"/>
  <c r="X3078" i="34"/>
  <c r="Y3078" i="34"/>
  <c r="K3079" i="34"/>
  <c r="L3079" i="34"/>
  <c r="M3079" i="34"/>
  <c r="N3079" i="34"/>
  <c r="O3079" i="34"/>
  <c r="P3079" i="34"/>
  <c r="Q3079" i="34"/>
  <c r="R3079" i="34"/>
  <c r="S3079" i="34"/>
  <c r="T3079" i="34"/>
  <c r="U3079" i="34"/>
  <c r="V3079" i="34"/>
  <c r="W3079" i="34"/>
  <c r="X3079" i="34"/>
  <c r="Y3079" i="34"/>
  <c r="K3080" i="34"/>
  <c r="L3080" i="34"/>
  <c r="M3080" i="34"/>
  <c r="N3080" i="34"/>
  <c r="O3080" i="34"/>
  <c r="P3080" i="34"/>
  <c r="Q3080" i="34"/>
  <c r="R3080" i="34"/>
  <c r="S3080" i="34"/>
  <c r="T3080" i="34"/>
  <c r="U3080" i="34"/>
  <c r="V3080" i="34"/>
  <c r="W3080" i="34"/>
  <c r="X3080" i="34"/>
  <c r="Y3080" i="34"/>
  <c r="K3081" i="34"/>
  <c r="L3081" i="34"/>
  <c r="M3081" i="34"/>
  <c r="N3081" i="34"/>
  <c r="O3081" i="34"/>
  <c r="P3081" i="34"/>
  <c r="Q3081" i="34"/>
  <c r="R3081" i="34"/>
  <c r="S3081" i="34"/>
  <c r="T3081" i="34"/>
  <c r="U3081" i="34"/>
  <c r="V3081" i="34"/>
  <c r="W3081" i="34"/>
  <c r="X3081" i="34"/>
  <c r="Y3081" i="34"/>
  <c r="K3082" i="34"/>
  <c r="L3082" i="34"/>
  <c r="M3082" i="34"/>
  <c r="N3082" i="34"/>
  <c r="O3082" i="34"/>
  <c r="P3082" i="34"/>
  <c r="Q3082" i="34"/>
  <c r="R3082" i="34"/>
  <c r="S3082" i="34"/>
  <c r="T3082" i="34"/>
  <c r="U3082" i="34"/>
  <c r="V3082" i="34"/>
  <c r="W3082" i="34"/>
  <c r="X3082" i="34"/>
  <c r="Y3082" i="34"/>
  <c r="K3083" i="34"/>
  <c r="L3083" i="34"/>
  <c r="M3083" i="34"/>
  <c r="N3083" i="34"/>
  <c r="O3083" i="34"/>
  <c r="P3083" i="34"/>
  <c r="Q3083" i="34"/>
  <c r="R3083" i="34"/>
  <c r="S3083" i="34"/>
  <c r="T3083" i="34"/>
  <c r="U3083" i="34"/>
  <c r="V3083" i="34"/>
  <c r="W3083" i="34"/>
  <c r="X3083" i="34"/>
  <c r="Y3083" i="34"/>
  <c r="K3084" i="34"/>
  <c r="L3084" i="34"/>
  <c r="M3084" i="34"/>
  <c r="N3084" i="34"/>
  <c r="O3084" i="34"/>
  <c r="P3084" i="34"/>
  <c r="Q3084" i="34"/>
  <c r="R3084" i="34"/>
  <c r="S3084" i="34"/>
  <c r="T3084" i="34"/>
  <c r="U3084" i="34"/>
  <c r="V3084" i="34"/>
  <c r="W3084" i="34"/>
  <c r="X3084" i="34"/>
  <c r="Y3084" i="34"/>
  <c r="K3085" i="34"/>
  <c r="L3085" i="34"/>
  <c r="M3085" i="34"/>
  <c r="N3085" i="34"/>
  <c r="O3085" i="34"/>
  <c r="P3085" i="34"/>
  <c r="Q3085" i="34"/>
  <c r="R3085" i="34"/>
  <c r="S3085" i="34"/>
  <c r="T3085" i="34"/>
  <c r="U3085" i="34"/>
  <c r="V3085" i="34"/>
  <c r="W3085" i="34"/>
  <c r="X3085" i="34"/>
  <c r="Y3085" i="34"/>
  <c r="K3086" i="34"/>
  <c r="L3086" i="34"/>
  <c r="M3086" i="34"/>
  <c r="N3086" i="34"/>
  <c r="O3086" i="34"/>
  <c r="P3086" i="34"/>
  <c r="Q3086" i="34"/>
  <c r="R3086" i="34"/>
  <c r="S3086" i="34"/>
  <c r="T3086" i="34"/>
  <c r="U3086" i="34"/>
  <c r="V3086" i="34"/>
  <c r="W3086" i="34"/>
  <c r="X3086" i="34"/>
  <c r="Y3086" i="34"/>
  <c r="K3087" i="34"/>
  <c r="L3087" i="34"/>
  <c r="M3087" i="34"/>
  <c r="N3087" i="34"/>
  <c r="O3087" i="34"/>
  <c r="P3087" i="34"/>
  <c r="Q3087" i="34"/>
  <c r="R3087" i="34"/>
  <c r="S3087" i="34"/>
  <c r="T3087" i="34"/>
  <c r="U3087" i="34"/>
  <c r="V3087" i="34"/>
  <c r="W3087" i="34"/>
  <c r="X3087" i="34"/>
  <c r="Y3087" i="34"/>
  <c r="K3088" i="34"/>
  <c r="L3088" i="34"/>
  <c r="M3088" i="34"/>
  <c r="N3088" i="34"/>
  <c r="O3088" i="34"/>
  <c r="P3088" i="34"/>
  <c r="Q3088" i="34"/>
  <c r="R3088" i="34"/>
  <c r="S3088" i="34"/>
  <c r="T3088" i="34"/>
  <c r="U3088" i="34"/>
  <c r="V3088" i="34"/>
  <c r="W3088" i="34"/>
  <c r="X3088" i="34"/>
  <c r="Y3088" i="34"/>
  <c r="K3089" i="34"/>
  <c r="L3089" i="34"/>
  <c r="M3089" i="34"/>
  <c r="N3089" i="34"/>
  <c r="O3089" i="34"/>
  <c r="P3089" i="34"/>
  <c r="Q3089" i="34"/>
  <c r="R3089" i="34"/>
  <c r="S3089" i="34"/>
  <c r="T3089" i="34"/>
  <c r="U3089" i="34"/>
  <c r="V3089" i="34"/>
  <c r="W3089" i="34"/>
  <c r="X3089" i="34"/>
  <c r="Y3089" i="34"/>
  <c r="K3090" i="34"/>
  <c r="L3090" i="34"/>
  <c r="M3090" i="34"/>
  <c r="N3090" i="34"/>
  <c r="O3090" i="34"/>
  <c r="P3090" i="34"/>
  <c r="Q3090" i="34"/>
  <c r="R3090" i="34"/>
  <c r="S3090" i="34"/>
  <c r="T3090" i="34"/>
  <c r="U3090" i="34"/>
  <c r="V3090" i="34"/>
  <c r="W3090" i="34"/>
  <c r="X3090" i="34"/>
  <c r="Y3090" i="34"/>
  <c r="K3091" i="34"/>
  <c r="L3091" i="34"/>
  <c r="M3091" i="34"/>
  <c r="N3091" i="34"/>
  <c r="O3091" i="34"/>
  <c r="P3091" i="34"/>
  <c r="Q3091" i="34"/>
  <c r="R3091" i="34"/>
  <c r="S3091" i="34"/>
  <c r="T3091" i="34"/>
  <c r="U3091" i="34"/>
  <c r="V3091" i="34"/>
  <c r="W3091" i="34"/>
  <c r="X3091" i="34"/>
  <c r="Y3091" i="34"/>
  <c r="K3092" i="34"/>
  <c r="L3092" i="34"/>
  <c r="M3092" i="34"/>
  <c r="N3092" i="34"/>
  <c r="O3092" i="34"/>
  <c r="P3092" i="34"/>
  <c r="Q3092" i="34"/>
  <c r="R3092" i="34"/>
  <c r="S3092" i="34"/>
  <c r="T3092" i="34"/>
  <c r="U3092" i="34"/>
  <c r="V3092" i="34"/>
  <c r="W3092" i="34"/>
  <c r="X3092" i="34"/>
  <c r="Y3092" i="34"/>
  <c r="K3093" i="34"/>
  <c r="L3093" i="34"/>
  <c r="M3093" i="34"/>
  <c r="N3093" i="34"/>
  <c r="O3093" i="34"/>
  <c r="P3093" i="34"/>
  <c r="Q3093" i="34"/>
  <c r="R3093" i="34"/>
  <c r="S3093" i="34"/>
  <c r="T3093" i="34"/>
  <c r="U3093" i="34"/>
  <c r="V3093" i="34"/>
  <c r="W3093" i="34"/>
  <c r="X3093" i="34"/>
  <c r="Y3093" i="34"/>
  <c r="K3094" i="34"/>
  <c r="L3094" i="34"/>
  <c r="M3094" i="34"/>
  <c r="N3094" i="34"/>
  <c r="O3094" i="34"/>
  <c r="P3094" i="34"/>
  <c r="Q3094" i="34"/>
  <c r="R3094" i="34"/>
  <c r="S3094" i="34"/>
  <c r="T3094" i="34"/>
  <c r="U3094" i="34"/>
  <c r="V3094" i="34"/>
  <c r="W3094" i="34"/>
  <c r="X3094" i="34"/>
  <c r="Y3094" i="34"/>
  <c r="K3095" i="34"/>
  <c r="L3095" i="34"/>
  <c r="M3095" i="34"/>
  <c r="N3095" i="34"/>
  <c r="O3095" i="34"/>
  <c r="P3095" i="34"/>
  <c r="Q3095" i="34"/>
  <c r="R3095" i="34"/>
  <c r="S3095" i="34"/>
  <c r="T3095" i="34"/>
  <c r="U3095" i="34"/>
  <c r="V3095" i="34"/>
  <c r="W3095" i="34"/>
  <c r="X3095" i="34"/>
  <c r="Y3095" i="34"/>
  <c r="K3096" i="34"/>
  <c r="L3096" i="34"/>
  <c r="M3096" i="34"/>
  <c r="N3096" i="34"/>
  <c r="O3096" i="34"/>
  <c r="P3096" i="34"/>
  <c r="Q3096" i="34"/>
  <c r="R3096" i="34"/>
  <c r="S3096" i="34"/>
  <c r="T3096" i="34"/>
  <c r="U3096" i="34"/>
  <c r="V3096" i="34"/>
  <c r="W3096" i="34"/>
  <c r="X3096" i="34"/>
  <c r="Y3096" i="34"/>
  <c r="K3097" i="34"/>
  <c r="L3097" i="34"/>
  <c r="M3097" i="34"/>
  <c r="N3097" i="34"/>
  <c r="O3097" i="34"/>
  <c r="P3097" i="34"/>
  <c r="Q3097" i="34"/>
  <c r="R3097" i="34"/>
  <c r="S3097" i="34"/>
  <c r="T3097" i="34"/>
  <c r="U3097" i="34"/>
  <c r="V3097" i="34"/>
  <c r="W3097" i="34"/>
  <c r="X3097" i="34"/>
  <c r="Y3097" i="34"/>
  <c r="K3098" i="34"/>
  <c r="L3098" i="34"/>
  <c r="M3098" i="34"/>
  <c r="N3098" i="34"/>
  <c r="O3098" i="34"/>
  <c r="P3098" i="34"/>
  <c r="Q3098" i="34"/>
  <c r="R3098" i="34"/>
  <c r="S3098" i="34"/>
  <c r="T3098" i="34"/>
  <c r="U3098" i="34"/>
  <c r="V3098" i="34"/>
  <c r="W3098" i="34"/>
  <c r="X3098" i="34"/>
  <c r="Y3098" i="34"/>
  <c r="K3099" i="34"/>
  <c r="L3099" i="34"/>
  <c r="M3099" i="34"/>
  <c r="N3099" i="34"/>
  <c r="O3099" i="34"/>
  <c r="P3099" i="34"/>
  <c r="Q3099" i="34"/>
  <c r="R3099" i="34"/>
  <c r="S3099" i="34"/>
  <c r="T3099" i="34"/>
  <c r="U3099" i="34"/>
  <c r="V3099" i="34"/>
  <c r="W3099" i="34"/>
  <c r="X3099" i="34"/>
  <c r="Y3099" i="34"/>
  <c r="K3100" i="34"/>
  <c r="L3100" i="34"/>
  <c r="M3100" i="34"/>
  <c r="N3100" i="34"/>
  <c r="O3100" i="34"/>
  <c r="P3100" i="34"/>
  <c r="Q3100" i="34"/>
  <c r="R3100" i="34"/>
  <c r="S3100" i="34"/>
  <c r="T3100" i="34"/>
  <c r="U3100" i="34"/>
  <c r="V3100" i="34"/>
  <c r="W3100" i="34"/>
  <c r="X3100" i="34"/>
  <c r="Y3100" i="34"/>
  <c r="K3101" i="34"/>
  <c r="L3101" i="34"/>
  <c r="M3101" i="34"/>
  <c r="N3101" i="34"/>
  <c r="O3101" i="34"/>
  <c r="P3101" i="34"/>
  <c r="Q3101" i="34"/>
  <c r="R3101" i="34"/>
  <c r="S3101" i="34"/>
  <c r="T3101" i="34"/>
  <c r="U3101" i="34"/>
  <c r="V3101" i="34"/>
  <c r="W3101" i="34"/>
  <c r="X3101" i="34"/>
  <c r="Y3101" i="34"/>
  <c r="K3102" i="34"/>
  <c r="L3102" i="34"/>
  <c r="M3102" i="34"/>
  <c r="N3102" i="34"/>
  <c r="O3102" i="34"/>
  <c r="P3102" i="34"/>
  <c r="Q3102" i="34"/>
  <c r="R3102" i="34"/>
  <c r="S3102" i="34"/>
  <c r="T3102" i="34"/>
  <c r="U3102" i="34"/>
  <c r="V3102" i="34"/>
  <c r="W3102" i="34"/>
  <c r="X3102" i="34"/>
  <c r="Y3102" i="34"/>
  <c r="K3103" i="34"/>
  <c r="L3103" i="34"/>
  <c r="M3103" i="34"/>
  <c r="N3103" i="34"/>
  <c r="O3103" i="34"/>
  <c r="P3103" i="34"/>
  <c r="Q3103" i="34"/>
  <c r="R3103" i="34"/>
  <c r="S3103" i="34"/>
  <c r="T3103" i="34"/>
  <c r="U3103" i="34"/>
  <c r="V3103" i="34"/>
  <c r="W3103" i="34"/>
  <c r="X3103" i="34"/>
  <c r="Y3103" i="34"/>
  <c r="K3104" i="34"/>
  <c r="L3104" i="34"/>
  <c r="M3104" i="34"/>
  <c r="N3104" i="34"/>
  <c r="O3104" i="34"/>
  <c r="P3104" i="34"/>
  <c r="Q3104" i="34"/>
  <c r="R3104" i="34"/>
  <c r="S3104" i="34"/>
  <c r="T3104" i="34"/>
  <c r="U3104" i="34"/>
  <c r="V3104" i="34"/>
  <c r="W3104" i="34"/>
  <c r="X3104" i="34"/>
  <c r="Y3104" i="34"/>
  <c r="K3105" i="34"/>
  <c r="L3105" i="34"/>
  <c r="M3105" i="34"/>
  <c r="N3105" i="34"/>
  <c r="O3105" i="34"/>
  <c r="P3105" i="34"/>
  <c r="Q3105" i="34"/>
  <c r="R3105" i="34"/>
  <c r="S3105" i="34"/>
  <c r="T3105" i="34"/>
  <c r="U3105" i="34"/>
  <c r="V3105" i="34"/>
  <c r="W3105" i="34"/>
  <c r="X3105" i="34"/>
  <c r="Y3105" i="34"/>
  <c r="K3106" i="34"/>
  <c r="L3106" i="34"/>
  <c r="M3106" i="34"/>
  <c r="N3106" i="34"/>
  <c r="O3106" i="34"/>
  <c r="P3106" i="34"/>
  <c r="Q3106" i="34"/>
  <c r="R3106" i="34"/>
  <c r="S3106" i="34"/>
  <c r="T3106" i="34"/>
  <c r="U3106" i="34"/>
  <c r="V3106" i="34"/>
  <c r="W3106" i="34"/>
  <c r="X3106" i="34"/>
  <c r="Y3106" i="34"/>
  <c r="K3107" i="34"/>
  <c r="L3107" i="34"/>
  <c r="M3107" i="34"/>
  <c r="N3107" i="34"/>
  <c r="O3107" i="34"/>
  <c r="P3107" i="34"/>
  <c r="Q3107" i="34"/>
  <c r="R3107" i="34"/>
  <c r="S3107" i="34"/>
  <c r="T3107" i="34"/>
  <c r="U3107" i="34"/>
  <c r="V3107" i="34"/>
  <c r="W3107" i="34"/>
  <c r="X3107" i="34"/>
  <c r="Y3107" i="34"/>
  <c r="K3108" i="34"/>
  <c r="L3108" i="34"/>
  <c r="M3108" i="34"/>
  <c r="N3108" i="34"/>
  <c r="O3108" i="34"/>
  <c r="P3108" i="34"/>
  <c r="Q3108" i="34"/>
  <c r="R3108" i="34"/>
  <c r="S3108" i="34"/>
  <c r="T3108" i="34"/>
  <c r="U3108" i="34"/>
  <c r="V3108" i="34"/>
  <c r="W3108" i="34"/>
  <c r="X3108" i="34"/>
  <c r="Y3108" i="34"/>
  <c r="K3109" i="34"/>
  <c r="L3109" i="34"/>
  <c r="M3109" i="34"/>
  <c r="N3109" i="34"/>
  <c r="O3109" i="34"/>
  <c r="P3109" i="34"/>
  <c r="Q3109" i="34"/>
  <c r="R3109" i="34"/>
  <c r="S3109" i="34"/>
  <c r="T3109" i="34"/>
  <c r="U3109" i="34"/>
  <c r="V3109" i="34"/>
  <c r="W3109" i="34"/>
  <c r="X3109" i="34"/>
  <c r="Y3109" i="34"/>
  <c r="K3110" i="34"/>
  <c r="L3110" i="34"/>
  <c r="M3110" i="34"/>
  <c r="N3110" i="34"/>
  <c r="O3110" i="34"/>
  <c r="P3110" i="34"/>
  <c r="Q3110" i="34"/>
  <c r="R3110" i="34"/>
  <c r="S3110" i="34"/>
  <c r="T3110" i="34"/>
  <c r="U3110" i="34"/>
  <c r="V3110" i="34"/>
  <c r="W3110" i="34"/>
  <c r="X3110" i="34"/>
  <c r="Y3110" i="34"/>
  <c r="K3111" i="34"/>
  <c r="L3111" i="34"/>
  <c r="M3111" i="34"/>
  <c r="N3111" i="34"/>
  <c r="O3111" i="34"/>
  <c r="P3111" i="34"/>
  <c r="Q3111" i="34"/>
  <c r="R3111" i="34"/>
  <c r="S3111" i="34"/>
  <c r="T3111" i="34"/>
  <c r="U3111" i="34"/>
  <c r="V3111" i="34"/>
  <c r="W3111" i="34"/>
  <c r="X3111" i="34"/>
  <c r="Y3111" i="34"/>
  <c r="K3112" i="34"/>
  <c r="L3112" i="34"/>
  <c r="M3112" i="34"/>
  <c r="N3112" i="34"/>
  <c r="O3112" i="34"/>
  <c r="P3112" i="34"/>
  <c r="Q3112" i="34"/>
  <c r="R3112" i="34"/>
  <c r="S3112" i="34"/>
  <c r="T3112" i="34"/>
  <c r="U3112" i="34"/>
  <c r="V3112" i="34"/>
  <c r="W3112" i="34"/>
  <c r="X3112" i="34"/>
  <c r="Y3112" i="34"/>
  <c r="K3113" i="34"/>
  <c r="L3113" i="34"/>
  <c r="M3113" i="34"/>
  <c r="N3113" i="34"/>
  <c r="O3113" i="34"/>
  <c r="P3113" i="34"/>
  <c r="Q3113" i="34"/>
  <c r="R3113" i="34"/>
  <c r="S3113" i="34"/>
  <c r="T3113" i="34"/>
  <c r="U3113" i="34"/>
  <c r="V3113" i="34"/>
  <c r="W3113" i="34"/>
  <c r="X3113" i="34"/>
  <c r="Y3113" i="34"/>
  <c r="K3114" i="34"/>
  <c r="L3114" i="34"/>
  <c r="M3114" i="34"/>
  <c r="N3114" i="34"/>
  <c r="O3114" i="34"/>
  <c r="P3114" i="34"/>
  <c r="Q3114" i="34"/>
  <c r="R3114" i="34"/>
  <c r="S3114" i="34"/>
  <c r="T3114" i="34"/>
  <c r="U3114" i="34"/>
  <c r="V3114" i="34"/>
  <c r="W3114" i="34"/>
  <c r="X3114" i="34"/>
  <c r="Y3114" i="34"/>
  <c r="K3115" i="34"/>
  <c r="L3115" i="34"/>
  <c r="M3115" i="34"/>
  <c r="N3115" i="34"/>
  <c r="O3115" i="34"/>
  <c r="P3115" i="34"/>
  <c r="Q3115" i="34"/>
  <c r="R3115" i="34"/>
  <c r="S3115" i="34"/>
  <c r="T3115" i="34"/>
  <c r="U3115" i="34"/>
  <c r="V3115" i="34"/>
  <c r="W3115" i="34"/>
  <c r="X3115" i="34"/>
  <c r="Y3115" i="34"/>
  <c r="K3116" i="34"/>
  <c r="L3116" i="34"/>
  <c r="M3116" i="34"/>
  <c r="N3116" i="34"/>
  <c r="O3116" i="34"/>
  <c r="P3116" i="34"/>
  <c r="Q3116" i="34"/>
  <c r="R3116" i="34"/>
  <c r="S3116" i="34"/>
  <c r="T3116" i="34"/>
  <c r="U3116" i="34"/>
  <c r="V3116" i="34"/>
  <c r="W3116" i="34"/>
  <c r="X3116" i="34"/>
  <c r="Y3116" i="34"/>
  <c r="K3117" i="34"/>
  <c r="L3117" i="34"/>
  <c r="M3117" i="34"/>
  <c r="N3117" i="34"/>
  <c r="O3117" i="34"/>
  <c r="P3117" i="34"/>
  <c r="Q3117" i="34"/>
  <c r="R3117" i="34"/>
  <c r="S3117" i="34"/>
  <c r="T3117" i="34"/>
  <c r="U3117" i="34"/>
  <c r="V3117" i="34"/>
  <c r="W3117" i="34"/>
  <c r="X3117" i="34"/>
  <c r="Y3117" i="34"/>
  <c r="K3118" i="34"/>
  <c r="L3118" i="34"/>
  <c r="M3118" i="34"/>
  <c r="N3118" i="34"/>
  <c r="O3118" i="34"/>
  <c r="P3118" i="34"/>
  <c r="Q3118" i="34"/>
  <c r="R3118" i="34"/>
  <c r="S3118" i="34"/>
  <c r="T3118" i="34"/>
  <c r="U3118" i="34"/>
  <c r="V3118" i="34"/>
  <c r="W3118" i="34"/>
  <c r="X3118" i="34"/>
  <c r="Y3118" i="34"/>
  <c r="K3119" i="34"/>
  <c r="L3119" i="34"/>
  <c r="M3119" i="34"/>
  <c r="N3119" i="34"/>
  <c r="O3119" i="34"/>
  <c r="P3119" i="34"/>
  <c r="Q3119" i="34"/>
  <c r="R3119" i="34"/>
  <c r="S3119" i="34"/>
  <c r="T3119" i="34"/>
  <c r="U3119" i="34"/>
  <c r="V3119" i="34"/>
  <c r="W3119" i="34"/>
  <c r="X3119" i="34"/>
  <c r="Y3119" i="34"/>
  <c r="K3120" i="34"/>
  <c r="L3120" i="34"/>
  <c r="M3120" i="34"/>
  <c r="N3120" i="34"/>
  <c r="O3120" i="34"/>
  <c r="P3120" i="34"/>
  <c r="Q3120" i="34"/>
  <c r="R3120" i="34"/>
  <c r="S3120" i="34"/>
  <c r="T3120" i="34"/>
  <c r="U3120" i="34"/>
  <c r="V3120" i="34"/>
  <c r="W3120" i="34"/>
  <c r="X3120" i="34"/>
  <c r="Y3120" i="34"/>
  <c r="K3121" i="34"/>
  <c r="L3121" i="34"/>
  <c r="M3121" i="34"/>
  <c r="N3121" i="34"/>
  <c r="O3121" i="34"/>
  <c r="P3121" i="34"/>
  <c r="Q3121" i="34"/>
  <c r="R3121" i="34"/>
  <c r="S3121" i="34"/>
  <c r="T3121" i="34"/>
  <c r="U3121" i="34"/>
  <c r="V3121" i="34"/>
  <c r="W3121" i="34"/>
  <c r="X3121" i="34"/>
  <c r="Y3121" i="34"/>
  <c r="K3122" i="34"/>
  <c r="L3122" i="34"/>
  <c r="M3122" i="34"/>
  <c r="N3122" i="34"/>
  <c r="O3122" i="34"/>
  <c r="P3122" i="34"/>
  <c r="Q3122" i="34"/>
  <c r="R3122" i="34"/>
  <c r="S3122" i="34"/>
  <c r="T3122" i="34"/>
  <c r="U3122" i="34"/>
  <c r="V3122" i="34"/>
  <c r="W3122" i="34"/>
  <c r="X3122" i="34"/>
  <c r="Y3122" i="34"/>
  <c r="K3123" i="34"/>
  <c r="L3123" i="34"/>
  <c r="M3123" i="34"/>
  <c r="N3123" i="34"/>
  <c r="O3123" i="34"/>
  <c r="P3123" i="34"/>
  <c r="Q3123" i="34"/>
  <c r="R3123" i="34"/>
  <c r="S3123" i="34"/>
  <c r="T3123" i="34"/>
  <c r="U3123" i="34"/>
  <c r="V3123" i="34"/>
  <c r="W3123" i="34"/>
  <c r="X3123" i="34"/>
  <c r="Y3123" i="34"/>
  <c r="K3124" i="34"/>
  <c r="L3124" i="34"/>
  <c r="M3124" i="34"/>
  <c r="N3124" i="34"/>
  <c r="O3124" i="34"/>
  <c r="P3124" i="34"/>
  <c r="Q3124" i="34"/>
  <c r="R3124" i="34"/>
  <c r="S3124" i="34"/>
  <c r="T3124" i="34"/>
  <c r="U3124" i="34"/>
  <c r="V3124" i="34"/>
  <c r="W3124" i="34"/>
  <c r="X3124" i="34"/>
  <c r="Y3124" i="34"/>
  <c r="K3125" i="34"/>
  <c r="L3125" i="34"/>
  <c r="M3125" i="34"/>
  <c r="N3125" i="34"/>
  <c r="O3125" i="34"/>
  <c r="P3125" i="34"/>
  <c r="Q3125" i="34"/>
  <c r="R3125" i="34"/>
  <c r="S3125" i="34"/>
  <c r="T3125" i="34"/>
  <c r="U3125" i="34"/>
  <c r="V3125" i="34"/>
  <c r="W3125" i="34"/>
  <c r="X3125" i="34"/>
  <c r="Y3125" i="34"/>
  <c r="K3126" i="34"/>
  <c r="L3126" i="34"/>
  <c r="M3126" i="34"/>
  <c r="N3126" i="34"/>
  <c r="O3126" i="34"/>
  <c r="P3126" i="34"/>
  <c r="Q3126" i="34"/>
  <c r="R3126" i="34"/>
  <c r="S3126" i="34"/>
  <c r="T3126" i="34"/>
  <c r="U3126" i="34"/>
  <c r="V3126" i="34"/>
  <c r="W3126" i="34"/>
  <c r="X3126" i="34"/>
  <c r="Y3126" i="34"/>
  <c r="K3127" i="34"/>
  <c r="L3127" i="34"/>
  <c r="M3127" i="34"/>
  <c r="N3127" i="34"/>
  <c r="O3127" i="34"/>
  <c r="P3127" i="34"/>
  <c r="Q3127" i="34"/>
  <c r="R3127" i="34"/>
  <c r="S3127" i="34"/>
  <c r="T3127" i="34"/>
  <c r="U3127" i="34"/>
  <c r="V3127" i="34"/>
  <c r="W3127" i="34"/>
  <c r="X3127" i="34"/>
  <c r="Y3127" i="34"/>
  <c r="K3128" i="34"/>
  <c r="L3128" i="34"/>
  <c r="M3128" i="34"/>
  <c r="N3128" i="34"/>
  <c r="O3128" i="34"/>
  <c r="P3128" i="34"/>
  <c r="Q3128" i="34"/>
  <c r="R3128" i="34"/>
  <c r="S3128" i="34"/>
  <c r="T3128" i="34"/>
  <c r="U3128" i="34"/>
  <c r="V3128" i="34"/>
  <c r="W3128" i="34"/>
  <c r="X3128" i="34"/>
  <c r="Y3128" i="34"/>
  <c r="K3129" i="34"/>
  <c r="L3129" i="34"/>
  <c r="M3129" i="34"/>
  <c r="N3129" i="34"/>
  <c r="O3129" i="34"/>
  <c r="P3129" i="34"/>
  <c r="Q3129" i="34"/>
  <c r="R3129" i="34"/>
  <c r="S3129" i="34"/>
  <c r="T3129" i="34"/>
  <c r="U3129" i="34"/>
  <c r="V3129" i="34"/>
  <c r="W3129" i="34"/>
  <c r="X3129" i="34"/>
  <c r="Y3129" i="34"/>
  <c r="K3130" i="34"/>
  <c r="L3130" i="34"/>
  <c r="M3130" i="34"/>
  <c r="N3130" i="34"/>
  <c r="O3130" i="34"/>
  <c r="P3130" i="34"/>
  <c r="Q3130" i="34"/>
  <c r="R3130" i="34"/>
  <c r="S3130" i="34"/>
  <c r="T3130" i="34"/>
  <c r="U3130" i="34"/>
  <c r="V3130" i="34"/>
  <c r="W3130" i="34"/>
  <c r="X3130" i="34"/>
  <c r="Y3130" i="34"/>
  <c r="K3131" i="34"/>
  <c r="L3131" i="34"/>
  <c r="M3131" i="34"/>
  <c r="N3131" i="34"/>
  <c r="O3131" i="34"/>
  <c r="P3131" i="34"/>
  <c r="Q3131" i="34"/>
  <c r="R3131" i="34"/>
  <c r="S3131" i="34"/>
  <c r="T3131" i="34"/>
  <c r="U3131" i="34"/>
  <c r="V3131" i="34"/>
  <c r="W3131" i="34"/>
  <c r="X3131" i="34"/>
  <c r="Y3131" i="34"/>
  <c r="K3132" i="34"/>
  <c r="L3132" i="34"/>
  <c r="M3132" i="34"/>
  <c r="N3132" i="34"/>
  <c r="O3132" i="34"/>
  <c r="P3132" i="34"/>
  <c r="Q3132" i="34"/>
  <c r="R3132" i="34"/>
  <c r="S3132" i="34"/>
  <c r="T3132" i="34"/>
  <c r="U3132" i="34"/>
  <c r="V3132" i="34"/>
  <c r="W3132" i="34"/>
  <c r="X3132" i="34"/>
  <c r="Y3132" i="34"/>
  <c r="K3133" i="34"/>
  <c r="L3133" i="34"/>
  <c r="M3133" i="34"/>
  <c r="N3133" i="34"/>
  <c r="O3133" i="34"/>
  <c r="P3133" i="34"/>
  <c r="Q3133" i="34"/>
  <c r="R3133" i="34"/>
  <c r="S3133" i="34"/>
  <c r="T3133" i="34"/>
  <c r="U3133" i="34"/>
  <c r="V3133" i="34"/>
  <c r="W3133" i="34"/>
  <c r="X3133" i="34"/>
  <c r="Y3133" i="34"/>
  <c r="K3134" i="34"/>
  <c r="L3134" i="34"/>
  <c r="M3134" i="34"/>
  <c r="N3134" i="34"/>
  <c r="O3134" i="34"/>
  <c r="P3134" i="34"/>
  <c r="Q3134" i="34"/>
  <c r="R3134" i="34"/>
  <c r="S3134" i="34"/>
  <c r="T3134" i="34"/>
  <c r="U3134" i="34"/>
  <c r="V3134" i="34"/>
  <c r="W3134" i="34"/>
  <c r="X3134" i="34"/>
  <c r="Y3134" i="34"/>
  <c r="K3135" i="34"/>
  <c r="L3135" i="34"/>
  <c r="M3135" i="34"/>
  <c r="N3135" i="34"/>
  <c r="O3135" i="34"/>
  <c r="P3135" i="34"/>
  <c r="Q3135" i="34"/>
  <c r="R3135" i="34"/>
  <c r="S3135" i="34"/>
  <c r="T3135" i="34"/>
  <c r="U3135" i="34"/>
  <c r="V3135" i="34"/>
  <c r="W3135" i="34"/>
  <c r="X3135" i="34"/>
  <c r="Y3135" i="34"/>
  <c r="K3136" i="34"/>
  <c r="L3136" i="34"/>
  <c r="M3136" i="34"/>
  <c r="N3136" i="34"/>
  <c r="O3136" i="34"/>
  <c r="P3136" i="34"/>
  <c r="Q3136" i="34"/>
  <c r="R3136" i="34"/>
  <c r="S3136" i="34"/>
  <c r="T3136" i="34"/>
  <c r="U3136" i="34"/>
  <c r="V3136" i="34"/>
  <c r="W3136" i="34"/>
  <c r="X3136" i="34"/>
  <c r="Y3136" i="34"/>
  <c r="K3137" i="34"/>
  <c r="L3137" i="34"/>
  <c r="M3137" i="34"/>
  <c r="N3137" i="34"/>
  <c r="O3137" i="34"/>
  <c r="P3137" i="34"/>
  <c r="Q3137" i="34"/>
  <c r="R3137" i="34"/>
  <c r="S3137" i="34"/>
  <c r="T3137" i="34"/>
  <c r="U3137" i="34"/>
  <c r="V3137" i="34"/>
  <c r="W3137" i="34"/>
  <c r="X3137" i="34"/>
  <c r="Y3137" i="34"/>
  <c r="K3138" i="34"/>
  <c r="L3138" i="34"/>
  <c r="M3138" i="34"/>
  <c r="N3138" i="34"/>
  <c r="O3138" i="34"/>
  <c r="P3138" i="34"/>
  <c r="Q3138" i="34"/>
  <c r="R3138" i="34"/>
  <c r="S3138" i="34"/>
  <c r="T3138" i="34"/>
  <c r="U3138" i="34"/>
  <c r="V3138" i="34"/>
  <c r="W3138" i="34"/>
  <c r="X3138" i="34"/>
  <c r="Y3138" i="34"/>
  <c r="K3139" i="34"/>
  <c r="L3139" i="34"/>
  <c r="M3139" i="34"/>
  <c r="N3139" i="34"/>
  <c r="O3139" i="34"/>
  <c r="P3139" i="34"/>
  <c r="Q3139" i="34"/>
  <c r="R3139" i="34"/>
  <c r="S3139" i="34"/>
  <c r="T3139" i="34"/>
  <c r="U3139" i="34"/>
  <c r="V3139" i="34"/>
  <c r="W3139" i="34"/>
  <c r="X3139" i="34"/>
  <c r="Y3139" i="34"/>
  <c r="K3140" i="34"/>
  <c r="L3140" i="34"/>
  <c r="M3140" i="34"/>
  <c r="N3140" i="34"/>
  <c r="O3140" i="34"/>
  <c r="P3140" i="34"/>
  <c r="Q3140" i="34"/>
  <c r="R3140" i="34"/>
  <c r="S3140" i="34"/>
  <c r="T3140" i="34"/>
  <c r="U3140" i="34"/>
  <c r="V3140" i="34"/>
  <c r="W3140" i="34"/>
  <c r="X3140" i="34"/>
  <c r="Y3140" i="34"/>
  <c r="K3141" i="34"/>
  <c r="L3141" i="34"/>
  <c r="M3141" i="34"/>
  <c r="N3141" i="34"/>
  <c r="O3141" i="34"/>
  <c r="P3141" i="34"/>
  <c r="Q3141" i="34"/>
  <c r="R3141" i="34"/>
  <c r="S3141" i="34"/>
  <c r="T3141" i="34"/>
  <c r="U3141" i="34"/>
  <c r="V3141" i="34"/>
  <c r="W3141" i="34"/>
  <c r="X3141" i="34"/>
  <c r="Y3141" i="34"/>
  <c r="K3142" i="34"/>
  <c r="L3142" i="34"/>
  <c r="M3142" i="34"/>
  <c r="N3142" i="34"/>
  <c r="O3142" i="34"/>
  <c r="P3142" i="34"/>
  <c r="Q3142" i="34"/>
  <c r="R3142" i="34"/>
  <c r="S3142" i="34"/>
  <c r="T3142" i="34"/>
  <c r="U3142" i="34"/>
  <c r="V3142" i="34"/>
  <c r="W3142" i="34"/>
  <c r="X3142" i="34"/>
  <c r="Y3142" i="34"/>
  <c r="K3143" i="34"/>
  <c r="L3143" i="34"/>
  <c r="M3143" i="34"/>
  <c r="N3143" i="34"/>
  <c r="O3143" i="34"/>
  <c r="P3143" i="34"/>
  <c r="Q3143" i="34"/>
  <c r="R3143" i="34"/>
  <c r="S3143" i="34"/>
  <c r="T3143" i="34"/>
  <c r="U3143" i="34"/>
  <c r="V3143" i="34"/>
  <c r="W3143" i="34"/>
  <c r="X3143" i="34"/>
  <c r="Y3143" i="34"/>
  <c r="K3144" i="34"/>
  <c r="L3144" i="34"/>
  <c r="M3144" i="34"/>
  <c r="N3144" i="34"/>
  <c r="O3144" i="34"/>
  <c r="P3144" i="34"/>
  <c r="Q3144" i="34"/>
  <c r="R3144" i="34"/>
  <c r="S3144" i="34"/>
  <c r="T3144" i="34"/>
  <c r="U3144" i="34"/>
  <c r="V3144" i="34"/>
  <c r="W3144" i="34"/>
  <c r="X3144" i="34"/>
  <c r="Y3144" i="34"/>
  <c r="K3145" i="34"/>
  <c r="L3145" i="34"/>
  <c r="M3145" i="34"/>
  <c r="N3145" i="34"/>
  <c r="O3145" i="34"/>
  <c r="P3145" i="34"/>
  <c r="Q3145" i="34"/>
  <c r="R3145" i="34"/>
  <c r="S3145" i="34"/>
  <c r="T3145" i="34"/>
  <c r="U3145" i="34"/>
  <c r="V3145" i="34"/>
  <c r="W3145" i="34"/>
  <c r="X3145" i="34"/>
  <c r="Y3145" i="34"/>
  <c r="K3146" i="34"/>
  <c r="L3146" i="34"/>
  <c r="M3146" i="34"/>
  <c r="N3146" i="34"/>
  <c r="O3146" i="34"/>
  <c r="P3146" i="34"/>
  <c r="Q3146" i="34"/>
  <c r="R3146" i="34"/>
  <c r="S3146" i="34"/>
  <c r="T3146" i="34"/>
  <c r="U3146" i="34"/>
  <c r="V3146" i="34"/>
  <c r="W3146" i="34"/>
  <c r="X3146" i="34"/>
  <c r="Y3146" i="34"/>
  <c r="K3147" i="34"/>
  <c r="L3147" i="34"/>
  <c r="M3147" i="34"/>
  <c r="N3147" i="34"/>
  <c r="O3147" i="34"/>
  <c r="P3147" i="34"/>
  <c r="Q3147" i="34"/>
  <c r="R3147" i="34"/>
  <c r="S3147" i="34"/>
  <c r="T3147" i="34"/>
  <c r="U3147" i="34"/>
  <c r="V3147" i="34"/>
  <c r="W3147" i="34"/>
  <c r="X3147" i="34"/>
  <c r="Y3147" i="34"/>
  <c r="K3148" i="34"/>
  <c r="L3148" i="34"/>
  <c r="M3148" i="34"/>
  <c r="N3148" i="34"/>
  <c r="O3148" i="34"/>
  <c r="P3148" i="34"/>
  <c r="Q3148" i="34"/>
  <c r="R3148" i="34"/>
  <c r="S3148" i="34"/>
  <c r="T3148" i="34"/>
  <c r="U3148" i="34"/>
  <c r="V3148" i="34"/>
  <c r="W3148" i="34"/>
  <c r="X3148" i="34"/>
  <c r="Y3148" i="34"/>
  <c r="K3149" i="34"/>
  <c r="L3149" i="34"/>
  <c r="M3149" i="34"/>
  <c r="N3149" i="34"/>
  <c r="O3149" i="34"/>
  <c r="P3149" i="34"/>
  <c r="Q3149" i="34"/>
  <c r="R3149" i="34"/>
  <c r="S3149" i="34"/>
  <c r="T3149" i="34"/>
  <c r="U3149" i="34"/>
  <c r="V3149" i="34"/>
  <c r="W3149" i="34"/>
  <c r="X3149" i="34"/>
  <c r="Y3149" i="34"/>
  <c r="K3150" i="34"/>
  <c r="L3150" i="34"/>
  <c r="M3150" i="34"/>
  <c r="N3150" i="34"/>
  <c r="O3150" i="34"/>
  <c r="P3150" i="34"/>
  <c r="Q3150" i="34"/>
  <c r="R3150" i="34"/>
  <c r="S3150" i="34"/>
  <c r="T3150" i="34"/>
  <c r="U3150" i="34"/>
  <c r="V3150" i="34"/>
  <c r="W3150" i="34"/>
  <c r="X3150" i="34"/>
  <c r="Y3150" i="34"/>
  <c r="K3151" i="34"/>
  <c r="L3151" i="34"/>
  <c r="M3151" i="34"/>
  <c r="N3151" i="34"/>
  <c r="O3151" i="34"/>
  <c r="P3151" i="34"/>
  <c r="Q3151" i="34"/>
  <c r="R3151" i="34"/>
  <c r="S3151" i="34"/>
  <c r="T3151" i="34"/>
  <c r="U3151" i="34"/>
  <c r="V3151" i="34"/>
  <c r="W3151" i="34"/>
  <c r="X3151" i="34"/>
  <c r="Y3151" i="34"/>
  <c r="K3152" i="34"/>
  <c r="L3152" i="34"/>
  <c r="M3152" i="34"/>
  <c r="N3152" i="34"/>
  <c r="O3152" i="34"/>
  <c r="P3152" i="34"/>
  <c r="Q3152" i="34"/>
  <c r="R3152" i="34"/>
  <c r="S3152" i="34"/>
  <c r="T3152" i="34"/>
  <c r="U3152" i="34"/>
  <c r="V3152" i="34"/>
  <c r="W3152" i="34"/>
  <c r="X3152" i="34"/>
  <c r="Y3152" i="34"/>
  <c r="K3153" i="34"/>
  <c r="L3153" i="34"/>
  <c r="M3153" i="34"/>
  <c r="N3153" i="34"/>
  <c r="O3153" i="34"/>
  <c r="P3153" i="34"/>
  <c r="Q3153" i="34"/>
  <c r="R3153" i="34"/>
  <c r="S3153" i="34"/>
  <c r="T3153" i="34"/>
  <c r="U3153" i="34"/>
  <c r="V3153" i="34"/>
  <c r="W3153" i="34"/>
  <c r="X3153" i="34"/>
  <c r="Y3153" i="34"/>
  <c r="K3154" i="34"/>
  <c r="L3154" i="34"/>
  <c r="M3154" i="34"/>
  <c r="N3154" i="34"/>
  <c r="O3154" i="34"/>
  <c r="P3154" i="34"/>
  <c r="Q3154" i="34"/>
  <c r="R3154" i="34"/>
  <c r="S3154" i="34"/>
  <c r="T3154" i="34"/>
  <c r="U3154" i="34"/>
  <c r="V3154" i="34"/>
  <c r="W3154" i="34"/>
  <c r="X3154" i="34"/>
  <c r="Y3154" i="34"/>
  <c r="K3155" i="34"/>
  <c r="L3155" i="34"/>
  <c r="M3155" i="34"/>
  <c r="N3155" i="34"/>
  <c r="O3155" i="34"/>
  <c r="P3155" i="34"/>
  <c r="Q3155" i="34"/>
  <c r="R3155" i="34"/>
  <c r="S3155" i="34"/>
  <c r="T3155" i="34"/>
  <c r="U3155" i="34"/>
  <c r="V3155" i="34"/>
  <c r="W3155" i="34"/>
  <c r="X3155" i="34"/>
  <c r="Y3155" i="34"/>
  <c r="K3156" i="34"/>
  <c r="L3156" i="34"/>
  <c r="M3156" i="34"/>
  <c r="N3156" i="34"/>
  <c r="O3156" i="34"/>
  <c r="P3156" i="34"/>
  <c r="Q3156" i="34"/>
  <c r="R3156" i="34"/>
  <c r="S3156" i="34"/>
  <c r="T3156" i="34"/>
  <c r="U3156" i="34"/>
  <c r="V3156" i="34"/>
  <c r="W3156" i="34"/>
  <c r="X3156" i="34"/>
  <c r="Y3156" i="34"/>
  <c r="K3157" i="34"/>
  <c r="L3157" i="34"/>
  <c r="M3157" i="34"/>
  <c r="N3157" i="34"/>
  <c r="O3157" i="34"/>
  <c r="P3157" i="34"/>
  <c r="Q3157" i="34"/>
  <c r="R3157" i="34"/>
  <c r="S3157" i="34"/>
  <c r="T3157" i="34"/>
  <c r="U3157" i="34"/>
  <c r="V3157" i="34"/>
  <c r="W3157" i="34"/>
  <c r="X3157" i="34"/>
  <c r="Y3157" i="34"/>
  <c r="K3158" i="34"/>
  <c r="L3158" i="34"/>
  <c r="M3158" i="34"/>
  <c r="N3158" i="34"/>
  <c r="O3158" i="34"/>
  <c r="P3158" i="34"/>
  <c r="Q3158" i="34"/>
  <c r="R3158" i="34"/>
  <c r="S3158" i="34"/>
  <c r="T3158" i="34"/>
  <c r="U3158" i="34"/>
  <c r="V3158" i="34"/>
  <c r="W3158" i="34"/>
  <c r="X3158" i="34"/>
  <c r="Y3158" i="34"/>
  <c r="K3159" i="34"/>
  <c r="L3159" i="34"/>
  <c r="M3159" i="34"/>
  <c r="N3159" i="34"/>
  <c r="O3159" i="34"/>
  <c r="P3159" i="34"/>
  <c r="Q3159" i="34"/>
  <c r="R3159" i="34"/>
  <c r="S3159" i="34"/>
  <c r="T3159" i="34"/>
  <c r="U3159" i="34"/>
  <c r="V3159" i="34"/>
  <c r="W3159" i="34"/>
  <c r="X3159" i="34"/>
  <c r="Y3159" i="34"/>
  <c r="K3160" i="34"/>
  <c r="L3160" i="34"/>
  <c r="M3160" i="34"/>
  <c r="N3160" i="34"/>
  <c r="O3160" i="34"/>
  <c r="P3160" i="34"/>
  <c r="Q3160" i="34"/>
  <c r="R3160" i="34"/>
  <c r="S3160" i="34"/>
  <c r="T3160" i="34"/>
  <c r="U3160" i="34"/>
  <c r="V3160" i="34"/>
  <c r="W3160" i="34"/>
  <c r="X3160" i="34"/>
  <c r="Y3160" i="34"/>
  <c r="K3161" i="34"/>
  <c r="L3161" i="34"/>
  <c r="M3161" i="34"/>
  <c r="N3161" i="34"/>
  <c r="O3161" i="34"/>
  <c r="P3161" i="34"/>
  <c r="Q3161" i="34"/>
  <c r="R3161" i="34"/>
  <c r="S3161" i="34"/>
  <c r="T3161" i="34"/>
  <c r="U3161" i="34"/>
  <c r="V3161" i="34"/>
  <c r="W3161" i="34"/>
  <c r="X3161" i="34"/>
  <c r="Y3161" i="34"/>
  <c r="K3162" i="34"/>
  <c r="L3162" i="34"/>
  <c r="M3162" i="34"/>
  <c r="N3162" i="34"/>
  <c r="O3162" i="34"/>
  <c r="P3162" i="34"/>
  <c r="Q3162" i="34"/>
  <c r="R3162" i="34"/>
  <c r="S3162" i="34"/>
  <c r="T3162" i="34"/>
  <c r="U3162" i="34"/>
  <c r="V3162" i="34"/>
  <c r="W3162" i="34"/>
  <c r="X3162" i="34"/>
  <c r="Y3162" i="34"/>
  <c r="K3163" i="34"/>
  <c r="L3163" i="34"/>
  <c r="M3163" i="34"/>
  <c r="N3163" i="34"/>
  <c r="O3163" i="34"/>
  <c r="P3163" i="34"/>
  <c r="Q3163" i="34"/>
  <c r="R3163" i="34"/>
  <c r="S3163" i="34"/>
  <c r="T3163" i="34"/>
  <c r="U3163" i="34"/>
  <c r="V3163" i="34"/>
  <c r="W3163" i="34"/>
  <c r="X3163" i="34"/>
  <c r="Y3163" i="34"/>
  <c r="K3164" i="34"/>
  <c r="L3164" i="34"/>
  <c r="M3164" i="34"/>
  <c r="N3164" i="34"/>
  <c r="O3164" i="34"/>
  <c r="P3164" i="34"/>
  <c r="Q3164" i="34"/>
  <c r="R3164" i="34"/>
  <c r="S3164" i="34"/>
  <c r="T3164" i="34"/>
  <c r="U3164" i="34"/>
  <c r="V3164" i="34"/>
  <c r="W3164" i="34"/>
  <c r="X3164" i="34"/>
  <c r="Y3164" i="34"/>
  <c r="K3165" i="34"/>
  <c r="L3165" i="34"/>
  <c r="M3165" i="34"/>
  <c r="N3165" i="34"/>
  <c r="O3165" i="34"/>
  <c r="P3165" i="34"/>
  <c r="Q3165" i="34"/>
  <c r="R3165" i="34"/>
  <c r="S3165" i="34"/>
  <c r="T3165" i="34"/>
  <c r="U3165" i="34"/>
  <c r="V3165" i="34"/>
  <c r="W3165" i="34"/>
  <c r="X3165" i="34"/>
  <c r="Y3165" i="34"/>
  <c r="K3166" i="34"/>
  <c r="L3166" i="34"/>
  <c r="M3166" i="34"/>
  <c r="N3166" i="34"/>
  <c r="O3166" i="34"/>
  <c r="P3166" i="34"/>
  <c r="Q3166" i="34"/>
  <c r="R3166" i="34"/>
  <c r="S3166" i="34"/>
  <c r="T3166" i="34"/>
  <c r="U3166" i="34"/>
  <c r="V3166" i="34"/>
  <c r="W3166" i="34"/>
  <c r="X3166" i="34"/>
  <c r="Y3166" i="34"/>
  <c r="K3167" i="34"/>
  <c r="L3167" i="34"/>
  <c r="M3167" i="34"/>
  <c r="N3167" i="34"/>
  <c r="O3167" i="34"/>
  <c r="P3167" i="34"/>
  <c r="Q3167" i="34"/>
  <c r="R3167" i="34"/>
  <c r="S3167" i="34"/>
  <c r="T3167" i="34"/>
  <c r="U3167" i="34"/>
  <c r="V3167" i="34"/>
  <c r="W3167" i="34"/>
  <c r="X3167" i="34"/>
  <c r="Y3167" i="34"/>
  <c r="K3168" i="34"/>
  <c r="L3168" i="34"/>
  <c r="M3168" i="34"/>
  <c r="N3168" i="34"/>
  <c r="O3168" i="34"/>
  <c r="P3168" i="34"/>
  <c r="Q3168" i="34"/>
  <c r="R3168" i="34"/>
  <c r="S3168" i="34"/>
  <c r="T3168" i="34"/>
  <c r="U3168" i="34"/>
  <c r="V3168" i="34"/>
  <c r="W3168" i="34"/>
  <c r="X3168" i="34"/>
  <c r="Y3168" i="34"/>
  <c r="K3169" i="34"/>
  <c r="L3169" i="34"/>
  <c r="M3169" i="34"/>
  <c r="N3169" i="34"/>
  <c r="O3169" i="34"/>
  <c r="P3169" i="34"/>
  <c r="Q3169" i="34"/>
  <c r="R3169" i="34"/>
  <c r="S3169" i="34"/>
  <c r="T3169" i="34"/>
  <c r="U3169" i="34"/>
  <c r="V3169" i="34"/>
  <c r="W3169" i="34"/>
  <c r="X3169" i="34"/>
  <c r="Y3169" i="34"/>
  <c r="K3170" i="34"/>
  <c r="L3170" i="34"/>
  <c r="M3170" i="34"/>
  <c r="N3170" i="34"/>
  <c r="O3170" i="34"/>
  <c r="P3170" i="34"/>
  <c r="Q3170" i="34"/>
  <c r="R3170" i="34"/>
  <c r="S3170" i="34"/>
  <c r="T3170" i="34"/>
  <c r="U3170" i="34"/>
  <c r="V3170" i="34"/>
  <c r="W3170" i="34"/>
  <c r="X3170" i="34"/>
  <c r="Y3170" i="34"/>
  <c r="K3171" i="34"/>
  <c r="L3171" i="34"/>
  <c r="M3171" i="34"/>
  <c r="N3171" i="34"/>
  <c r="O3171" i="34"/>
  <c r="P3171" i="34"/>
  <c r="Q3171" i="34"/>
  <c r="R3171" i="34"/>
  <c r="S3171" i="34"/>
  <c r="T3171" i="34"/>
  <c r="U3171" i="34"/>
  <c r="V3171" i="34"/>
  <c r="W3171" i="34"/>
  <c r="X3171" i="34"/>
  <c r="Y3171" i="34"/>
  <c r="K3172" i="34"/>
  <c r="L3172" i="34"/>
  <c r="M3172" i="34"/>
  <c r="N3172" i="34"/>
  <c r="O3172" i="34"/>
  <c r="P3172" i="34"/>
  <c r="Q3172" i="34"/>
  <c r="R3172" i="34"/>
  <c r="S3172" i="34"/>
  <c r="T3172" i="34"/>
  <c r="U3172" i="34"/>
  <c r="V3172" i="34"/>
  <c r="W3172" i="34"/>
  <c r="X3172" i="34"/>
  <c r="Y3172" i="34"/>
  <c r="K3173" i="34"/>
  <c r="L3173" i="34"/>
  <c r="M3173" i="34"/>
  <c r="N3173" i="34"/>
  <c r="O3173" i="34"/>
  <c r="P3173" i="34"/>
  <c r="Q3173" i="34"/>
  <c r="R3173" i="34"/>
  <c r="S3173" i="34"/>
  <c r="T3173" i="34"/>
  <c r="U3173" i="34"/>
  <c r="V3173" i="34"/>
  <c r="W3173" i="34"/>
  <c r="X3173" i="34"/>
  <c r="Y3173" i="34"/>
  <c r="K3174" i="34"/>
  <c r="L3174" i="34"/>
  <c r="M3174" i="34"/>
  <c r="N3174" i="34"/>
  <c r="O3174" i="34"/>
  <c r="P3174" i="34"/>
  <c r="Q3174" i="34"/>
  <c r="R3174" i="34"/>
  <c r="S3174" i="34"/>
  <c r="T3174" i="34"/>
  <c r="U3174" i="34"/>
  <c r="V3174" i="34"/>
  <c r="W3174" i="34"/>
  <c r="X3174" i="34"/>
  <c r="Y3174" i="34"/>
  <c r="K3175" i="34"/>
  <c r="L3175" i="34"/>
  <c r="M3175" i="34"/>
  <c r="N3175" i="34"/>
  <c r="O3175" i="34"/>
  <c r="P3175" i="34"/>
  <c r="Q3175" i="34"/>
  <c r="R3175" i="34"/>
  <c r="S3175" i="34"/>
  <c r="T3175" i="34"/>
  <c r="U3175" i="34"/>
  <c r="V3175" i="34"/>
  <c r="W3175" i="34"/>
  <c r="X3175" i="34"/>
  <c r="Y3175" i="34"/>
  <c r="K3176" i="34"/>
  <c r="L3176" i="34"/>
  <c r="M3176" i="34"/>
  <c r="N3176" i="34"/>
  <c r="O3176" i="34"/>
  <c r="P3176" i="34"/>
  <c r="Q3176" i="34"/>
  <c r="R3176" i="34"/>
  <c r="S3176" i="34"/>
  <c r="T3176" i="34"/>
  <c r="U3176" i="34"/>
  <c r="V3176" i="34"/>
  <c r="W3176" i="34"/>
  <c r="X3176" i="34"/>
  <c r="Y3176" i="34"/>
  <c r="K3177" i="34"/>
  <c r="L3177" i="34"/>
  <c r="M3177" i="34"/>
  <c r="N3177" i="34"/>
  <c r="O3177" i="34"/>
  <c r="P3177" i="34"/>
  <c r="Q3177" i="34"/>
  <c r="R3177" i="34"/>
  <c r="S3177" i="34"/>
  <c r="T3177" i="34"/>
  <c r="U3177" i="34"/>
  <c r="V3177" i="34"/>
  <c r="W3177" i="34"/>
  <c r="X3177" i="34"/>
  <c r="Y3177" i="34"/>
  <c r="K3178" i="34"/>
  <c r="L3178" i="34"/>
  <c r="M3178" i="34"/>
  <c r="N3178" i="34"/>
  <c r="O3178" i="34"/>
  <c r="P3178" i="34"/>
  <c r="Q3178" i="34"/>
  <c r="R3178" i="34"/>
  <c r="S3178" i="34"/>
  <c r="T3178" i="34"/>
  <c r="U3178" i="34"/>
  <c r="V3178" i="34"/>
  <c r="W3178" i="34"/>
  <c r="X3178" i="34"/>
  <c r="Y3178" i="34"/>
  <c r="K3179" i="34"/>
  <c r="L3179" i="34"/>
  <c r="M3179" i="34"/>
  <c r="N3179" i="34"/>
  <c r="O3179" i="34"/>
  <c r="P3179" i="34"/>
  <c r="Q3179" i="34"/>
  <c r="R3179" i="34"/>
  <c r="S3179" i="34"/>
  <c r="T3179" i="34"/>
  <c r="U3179" i="34"/>
  <c r="V3179" i="34"/>
  <c r="W3179" i="34"/>
  <c r="X3179" i="34"/>
  <c r="Y3179" i="34"/>
  <c r="K3180" i="34"/>
  <c r="L3180" i="34"/>
  <c r="M3180" i="34"/>
  <c r="N3180" i="34"/>
  <c r="O3180" i="34"/>
  <c r="P3180" i="34"/>
  <c r="Q3180" i="34"/>
  <c r="R3180" i="34"/>
  <c r="S3180" i="34"/>
  <c r="T3180" i="34"/>
  <c r="U3180" i="34"/>
  <c r="V3180" i="34"/>
  <c r="W3180" i="34"/>
  <c r="X3180" i="34"/>
  <c r="Y3180" i="34"/>
  <c r="K3181" i="34"/>
  <c r="L3181" i="34"/>
  <c r="M3181" i="34"/>
  <c r="N3181" i="34"/>
  <c r="O3181" i="34"/>
  <c r="P3181" i="34"/>
  <c r="Q3181" i="34"/>
  <c r="R3181" i="34"/>
  <c r="S3181" i="34"/>
  <c r="T3181" i="34"/>
  <c r="U3181" i="34"/>
  <c r="V3181" i="34"/>
  <c r="W3181" i="34"/>
  <c r="X3181" i="34"/>
  <c r="Y3181" i="34"/>
  <c r="K3182" i="34"/>
  <c r="L3182" i="34"/>
  <c r="M3182" i="34"/>
  <c r="N3182" i="34"/>
  <c r="O3182" i="34"/>
  <c r="P3182" i="34"/>
  <c r="Q3182" i="34"/>
  <c r="R3182" i="34"/>
  <c r="S3182" i="34"/>
  <c r="T3182" i="34"/>
  <c r="U3182" i="34"/>
  <c r="V3182" i="34"/>
  <c r="W3182" i="34"/>
  <c r="X3182" i="34"/>
  <c r="Y3182" i="34"/>
  <c r="K3183" i="34"/>
  <c r="L3183" i="34"/>
  <c r="M3183" i="34"/>
  <c r="N3183" i="34"/>
  <c r="O3183" i="34"/>
  <c r="P3183" i="34"/>
  <c r="Q3183" i="34"/>
  <c r="R3183" i="34"/>
  <c r="S3183" i="34"/>
  <c r="T3183" i="34"/>
  <c r="U3183" i="34"/>
  <c r="V3183" i="34"/>
  <c r="W3183" i="34"/>
  <c r="X3183" i="34"/>
  <c r="Y3183" i="34"/>
  <c r="K3184" i="34"/>
  <c r="L3184" i="34"/>
  <c r="M3184" i="34"/>
  <c r="N3184" i="34"/>
  <c r="O3184" i="34"/>
  <c r="P3184" i="34"/>
  <c r="Q3184" i="34"/>
  <c r="R3184" i="34"/>
  <c r="S3184" i="34"/>
  <c r="T3184" i="34"/>
  <c r="U3184" i="34"/>
  <c r="V3184" i="34"/>
  <c r="W3184" i="34"/>
  <c r="X3184" i="34"/>
  <c r="Y3184" i="34"/>
  <c r="K3185" i="34"/>
  <c r="L3185" i="34"/>
  <c r="M3185" i="34"/>
  <c r="N3185" i="34"/>
  <c r="O3185" i="34"/>
  <c r="P3185" i="34"/>
  <c r="Q3185" i="34"/>
  <c r="R3185" i="34"/>
  <c r="S3185" i="34"/>
  <c r="T3185" i="34"/>
  <c r="U3185" i="34"/>
  <c r="V3185" i="34"/>
  <c r="W3185" i="34"/>
  <c r="X3185" i="34"/>
  <c r="Y3185" i="34"/>
  <c r="K3186" i="34"/>
  <c r="L3186" i="34"/>
  <c r="M3186" i="34"/>
  <c r="N3186" i="34"/>
  <c r="O3186" i="34"/>
  <c r="P3186" i="34"/>
  <c r="Q3186" i="34"/>
  <c r="R3186" i="34"/>
  <c r="S3186" i="34"/>
  <c r="T3186" i="34"/>
  <c r="U3186" i="34"/>
  <c r="V3186" i="34"/>
  <c r="W3186" i="34"/>
  <c r="X3186" i="34"/>
  <c r="Y3186" i="34"/>
  <c r="K3187" i="34"/>
  <c r="L3187" i="34"/>
  <c r="M3187" i="34"/>
  <c r="N3187" i="34"/>
  <c r="O3187" i="34"/>
  <c r="P3187" i="34"/>
  <c r="Q3187" i="34"/>
  <c r="R3187" i="34"/>
  <c r="S3187" i="34"/>
  <c r="T3187" i="34"/>
  <c r="U3187" i="34"/>
  <c r="V3187" i="34"/>
  <c r="W3187" i="34"/>
  <c r="X3187" i="34"/>
  <c r="Y3187" i="34"/>
  <c r="K3188" i="34"/>
  <c r="L3188" i="34"/>
  <c r="M3188" i="34"/>
  <c r="N3188" i="34"/>
  <c r="O3188" i="34"/>
  <c r="P3188" i="34"/>
  <c r="Q3188" i="34"/>
  <c r="R3188" i="34"/>
  <c r="S3188" i="34"/>
  <c r="T3188" i="34"/>
  <c r="U3188" i="34"/>
  <c r="V3188" i="34"/>
  <c r="W3188" i="34"/>
  <c r="X3188" i="34"/>
  <c r="Y3188" i="34"/>
  <c r="K3189" i="34"/>
  <c r="L3189" i="34"/>
  <c r="M3189" i="34"/>
  <c r="N3189" i="34"/>
  <c r="O3189" i="34"/>
  <c r="P3189" i="34"/>
  <c r="Q3189" i="34"/>
  <c r="R3189" i="34"/>
  <c r="S3189" i="34"/>
  <c r="T3189" i="34"/>
  <c r="U3189" i="34"/>
  <c r="V3189" i="34"/>
  <c r="W3189" i="34"/>
  <c r="X3189" i="34"/>
  <c r="Y3189" i="34"/>
  <c r="K3190" i="34"/>
  <c r="L3190" i="34"/>
  <c r="M3190" i="34"/>
  <c r="N3190" i="34"/>
  <c r="O3190" i="34"/>
  <c r="P3190" i="34"/>
  <c r="Q3190" i="34"/>
  <c r="R3190" i="34"/>
  <c r="S3190" i="34"/>
  <c r="T3190" i="34"/>
  <c r="U3190" i="34"/>
  <c r="V3190" i="34"/>
  <c r="W3190" i="34"/>
  <c r="X3190" i="34"/>
  <c r="Y3190" i="34"/>
  <c r="K3191" i="34"/>
  <c r="L3191" i="34"/>
  <c r="M3191" i="34"/>
  <c r="N3191" i="34"/>
  <c r="O3191" i="34"/>
  <c r="P3191" i="34"/>
  <c r="Q3191" i="34"/>
  <c r="R3191" i="34"/>
  <c r="S3191" i="34"/>
  <c r="T3191" i="34"/>
  <c r="U3191" i="34"/>
  <c r="V3191" i="34"/>
  <c r="W3191" i="34"/>
  <c r="X3191" i="34"/>
  <c r="Y3191" i="34"/>
  <c r="K3192" i="34"/>
  <c r="L3192" i="34"/>
  <c r="M3192" i="34"/>
  <c r="N3192" i="34"/>
  <c r="O3192" i="34"/>
  <c r="P3192" i="34"/>
  <c r="Q3192" i="34"/>
  <c r="R3192" i="34"/>
  <c r="S3192" i="34"/>
  <c r="T3192" i="34"/>
  <c r="U3192" i="34"/>
  <c r="V3192" i="34"/>
  <c r="W3192" i="34"/>
  <c r="X3192" i="34"/>
  <c r="Y3192" i="34"/>
  <c r="K3193" i="34"/>
  <c r="L3193" i="34"/>
  <c r="M3193" i="34"/>
  <c r="N3193" i="34"/>
  <c r="O3193" i="34"/>
  <c r="P3193" i="34"/>
  <c r="Q3193" i="34"/>
  <c r="R3193" i="34"/>
  <c r="S3193" i="34"/>
  <c r="T3193" i="34"/>
  <c r="U3193" i="34"/>
  <c r="V3193" i="34"/>
  <c r="W3193" i="34"/>
  <c r="X3193" i="34"/>
  <c r="Y3193" i="34"/>
  <c r="K3194" i="34"/>
  <c r="L3194" i="34"/>
  <c r="M3194" i="34"/>
  <c r="N3194" i="34"/>
  <c r="O3194" i="34"/>
  <c r="P3194" i="34"/>
  <c r="Q3194" i="34"/>
  <c r="R3194" i="34"/>
  <c r="S3194" i="34"/>
  <c r="T3194" i="34"/>
  <c r="U3194" i="34"/>
  <c r="V3194" i="34"/>
  <c r="W3194" i="34"/>
  <c r="X3194" i="34"/>
  <c r="Y3194" i="34"/>
  <c r="K3195" i="34"/>
  <c r="L3195" i="34"/>
  <c r="M3195" i="34"/>
  <c r="N3195" i="34"/>
  <c r="O3195" i="34"/>
  <c r="P3195" i="34"/>
  <c r="Q3195" i="34"/>
  <c r="R3195" i="34"/>
  <c r="S3195" i="34"/>
  <c r="T3195" i="34"/>
  <c r="U3195" i="34"/>
  <c r="V3195" i="34"/>
  <c r="W3195" i="34"/>
  <c r="X3195" i="34"/>
  <c r="Y3195" i="34"/>
  <c r="K3196" i="34"/>
  <c r="L3196" i="34"/>
  <c r="M3196" i="34"/>
  <c r="N3196" i="34"/>
  <c r="O3196" i="34"/>
  <c r="P3196" i="34"/>
  <c r="Q3196" i="34"/>
  <c r="R3196" i="34"/>
  <c r="S3196" i="34"/>
  <c r="T3196" i="34"/>
  <c r="U3196" i="34"/>
  <c r="V3196" i="34"/>
  <c r="W3196" i="34"/>
  <c r="X3196" i="34"/>
  <c r="Y3196" i="34"/>
  <c r="K3197" i="34"/>
  <c r="L3197" i="34"/>
  <c r="M3197" i="34"/>
  <c r="N3197" i="34"/>
  <c r="O3197" i="34"/>
  <c r="P3197" i="34"/>
  <c r="Q3197" i="34"/>
  <c r="R3197" i="34"/>
  <c r="S3197" i="34"/>
  <c r="T3197" i="34"/>
  <c r="U3197" i="34"/>
  <c r="V3197" i="34"/>
  <c r="W3197" i="34"/>
  <c r="X3197" i="34"/>
  <c r="Y3197" i="34"/>
  <c r="K3198" i="34"/>
  <c r="L3198" i="34"/>
  <c r="M3198" i="34"/>
  <c r="N3198" i="34"/>
  <c r="O3198" i="34"/>
  <c r="P3198" i="34"/>
  <c r="Q3198" i="34"/>
  <c r="R3198" i="34"/>
  <c r="S3198" i="34"/>
  <c r="T3198" i="34"/>
  <c r="U3198" i="34"/>
  <c r="V3198" i="34"/>
  <c r="W3198" i="34"/>
  <c r="X3198" i="34"/>
  <c r="Y3198" i="34"/>
  <c r="K3199" i="34"/>
  <c r="L3199" i="34"/>
  <c r="M3199" i="34"/>
  <c r="N3199" i="34"/>
  <c r="O3199" i="34"/>
  <c r="P3199" i="34"/>
  <c r="Q3199" i="34"/>
  <c r="R3199" i="34"/>
  <c r="S3199" i="34"/>
  <c r="T3199" i="34"/>
  <c r="U3199" i="34"/>
  <c r="V3199" i="34"/>
  <c r="W3199" i="34"/>
  <c r="X3199" i="34"/>
  <c r="Y3199" i="34"/>
  <c r="K3200" i="34"/>
  <c r="L3200" i="34"/>
  <c r="M3200" i="34"/>
  <c r="N3200" i="34"/>
  <c r="O3200" i="34"/>
  <c r="P3200" i="34"/>
  <c r="Q3200" i="34"/>
  <c r="R3200" i="34"/>
  <c r="S3200" i="34"/>
  <c r="T3200" i="34"/>
  <c r="U3200" i="34"/>
  <c r="V3200" i="34"/>
  <c r="W3200" i="34"/>
  <c r="X3200" i="34"/>
  <c r="Y3200" i="34"/>
  <c r="K3201" i="34"/>
  <c r="L3201" i="34"/>
  <c r="M3201" i="34"/>
  <c r="N3201" i="34"/>
  <c r="O3201" i="34"/>
  <c r="P3201" i="34"/>
  <c r="Q3201" i="34"/>
  <c r="R3201" i="34"/>
  <c r="S3201" i="34"/>
  <c r="T3201" i="34"/>
  <c r="U3201" i="34"/>
  <c r="V3201" i="34"/>
  <c r="W3201" i="34"/>
  <c r="X3201" i="34"/>
  <c r="Y3201" i="34"/>
  <c r="K3202" i="34"/>
  <c r="L3202" i="34"/>
  <c r="M3202" i="34"/>
  <c r="N3202" i="34"/>
  <c r="O3202" i="34"/>
  <c r="P3202" i="34"/>
  <c r="Q3202" i="34"/>
  <c r="R3202" i="34"/>
  <c r="S3202" i="34"/>
  <c r="T3202" i="34"/>
  <c r="U3202" i="34"/>
  <c r="V3202" i="34"/>
  <c r="W3202" i="34"/>
  <c r="X3202" i="34"/>
  <c r="Y3202" i="34"/>
  <c r="K3203" i="34"/>
  <c r="L3203" i="34"/>
  <c r="M3203" i="34"/>
  <c r="N3203" i="34"/>
  <c r="O3203" i="34"/>
  <c r="P3203" i="34"/>
  <c r="Q3203" i="34"/>
  <c r="R3203" i="34"/>
  <c r="S3203" i="34"/>
  <c r="T3203" i="34"/>
  <c r="U3203" i="34"/>
  <c r="V3203" i="34"/>
  <c r="W3203" i="34"/>
  <c r="X3203" i="34"/>
  <c r="Y3203" i="34"/>
  <c r="K3204" i="34"/>
  <c r="L3204" i="34"/>
  <c r="M3204" i="34"/>
  <c r="N3204" i="34"/>
  <c r="O3204" i="34"/>
  <c r="P3204" i="34"/>
  <c r="Q3204" i="34"/>
  <c r="R3204" i="34"/>
  <c r="S3204" i="34"/>
  <c r="T3204" i="34"/>
  <c r="U3204" i="34"/>
  <c r="V3204" i="34"/>
  <c r="W3204" i="34"/>
  <c r="X3204" i="34"/>
  <c r="Y3204" i="34"/>
  <c r="K3205" i="34"/>
  <c r="L3205" i="34"/>
  <c r="M3205" i="34"/>
  <c r="N3205" i="34"/>
  <c r="O3205" i="34"/>
  <c r="P3205" i="34"/>
  <c r="Q3205" i="34"/>
  <c r="R3205" i="34"/>
  <c r="S3205" i="34"/>
  <c r="T3205" i="34"/>
  <c r="U3205" i="34"/>
  <c r="V3205" i="34"/>
  <c r="W3205" i="34"/>
  <c r="X3205" i="34"/>
  <c r="Y3205" i="34"/>
  <c r="K3206" i="34"/>
  <c r="L3206" i="34"/>
  <c r="M3206" i="34"/>
  <c r="N3206" i="34"/>
  <c r="O3206" i="34"/>
  <c r="P3206" i="34"/>
  <c r="Q3206" i="34"/>
  <c r="R3206" i="34"/>
  <c r="S3206" i="34"/>
  <c r="T3206" i="34"/>
  <c r="U3206" i="34"/>
  <c r="V3206" i="34"/>
  <c r="W3206" i="34"/>
  <c r="X3206" i="34"/>
  <c r="Y3206" i="34"/>
  <c r="K3207" i="34"/>
  <c r="L3207" i="34"/>
  <c r="M3207" i="34"/>
  <c r="N3207" i="34"/>
  <c r="O3207" i="34"/>
  <c r="P3207" i="34"/>
  <c r="Q3207" i="34"/>
  <c r="R3207" i="34"/>
  <c r="S3207" i="34"/>
  <c r="T3207" i="34"/>
  <c r="U3207" i="34"/>
  <c r="V3207" i="34"/>
  <c r="W3207" i="34"/>
  <c r="X3207" i="34"/>
  <c r="Y3207" i="34"/>
  <c r="K3208" i="34"/>
  <c r="L3208" i="34"/>
  <c r="M3208" i="34"/>
  <c r="N3208" i="34"/>
  <c r="O3208" i="34"/>
  <c r="P3208" i="34"/>
  <c r="Q3208" i="34"/>
  <c r="R3208" i="34"/>
  <c r="S3208" i="34"/>
  <c r="T3208" i="34"/>
  <c r="U3208" i="34"/>
  <c r="V3208" i="34"/>
  <c r="W3208" i="34"/>
  <c r="X3208" i="34"/>
  <c r="Y3208" i="34"/>
  <c r="K3209" i="34"/>
  <c r="L3209" i="34"/>
  <c r="M3209" i="34"/>
  <c r="N3209" i="34"/>
  <c r="O3209" i="34"/>
  <c r="P3209" i="34"/>
  <c r="Q3209" i="34"/>
  <c r="R3209" i="34"/>
  <c r="S3209" i="34"/>
  <c r="T3209" i="34"/>
  <c r="U3209" i="34"/>
  <c r="V3209" i="34"/>
  <c r="W3209" i="34"/>
  <c r="X3209" i="34"/>
  <c r="Y3209" i="34"/>
  <c r="K3210" i="34"/>
  <c r="L3210" i="34"/>
  <c r="M3210" i="34"/>
  <c r="N3210" i="34"/>
  <c r="O3210" i="34"/>
  <c r="P3210" i="34"/>
  <c r="Q3210" i="34"/>
  <c r="R3210" i="34"/>
  <c r="S3210" i="34"/>
  <c r="T3210" i="34"/>
  <c r="U3210" i="34"/>
  <c r="V3210" i="34"/>
  <c r="W3210" i="34"/>
  <c r="X3210" i="34"/>
  <c r="Y3210" i="34"/>
  <c r="K3211" i="34"/>
  <c r="L3211" i="34"/>
  <c r="M3211" i="34"/>
  <c r="N3211" i="34"/>
  <c r="O3211" i="34"/>
  <c r="P3211" i="34"/>
  <c r="Q3211" i="34"/>
  <c r="R3211" i="34"/>
  <c r="S3211" i="34"/>
  <c r="T3211" i="34"/>
  <c r="U3211" i="34"/>
  <c r="V3211" i="34"/>
  <c r="W3211" i="34"/>
  <c r="X3211" i="34"/>
  <c r="Y3211" i="34"/>
  <c r="K3212" i="34"/>
  <c r="L3212" i="34"/>
  <c r="M3212" i="34"/>
  <c r="N3212" i="34"/>
  <c r="O3212" i="34"/>
  <c r="P3212" i="34"/>
  <c r="Q3212" i="34"/>
  <c r="R3212" i="34"/>
  <c r="S3212" i="34"/>
  <c r="T3212" i="34"/>
  <c r="U3212" i="34"/>
  <c r="V3212" i="34"/>
  <c r="W3212" i="34"/>
  <c r="X3212" i="34"/>
  <c r="Y3212" i="34"/>
  <c r="K3213" i="34"/>
  <c r="L3213" i="34"/>
  <c r="M3213" i="34"/>
  <c r="N3213" i="34"/>
  <c r="O3213" i="34"/>
  <c r="P3213" i="34"/>
  <c r="Q3213" i="34"/>
  <c r="R3213" i="34"/>
  <c r="S3213" i="34"/>
  <c r="T3213" i="34"/>
  <c r="U3213" i="34"/>
  <c r="V3213" i="34"/>
  <c r="W3213" i="34"/>
  <c r="X3213" i="34"/>
  <c r="Y3213" i="34"/>
  <c r="K3214" i="34"/>
  <c r="L3214" i="34"/>
  <c r="M3214" i="34"/>
  <c r="N3214" i="34"/>
  <c r="O3214" i="34"/>
  <c r="P3214" i="34"/>
  <c r="Q3214" i="34"/>
  <c r="R3214" i="34"/>
  <c r="S3214" i="34"/>
  <c r="T3214" i="34"/>
  <c r="U3214" i="34"/>
  <c r="V3214" i="34"/>
  <c r="W3214" i="34"/>
  <c r="X3214" i="34"/>
  <c r="Y3214" i="34"/>
  <c r="K3215" i="34"/>
  <c r="L3215" i="34"/>
  <c r="M3215" i="34"/>
  <c r="N3215" i="34"/>
  <c r="O3215" i="34"/>
  <c r="P3215" i="34"/>
  <c r="Q3215" i="34"/>
  <c r="R3215" i="34"/>
  <c r="S3215" i="34"/>
  <c r="T3215" i="34"/>
  <c r="U3215" i="34"/>
  <c r="V3215" i="34"/>
  <c r="W3215" i="34"/>
  <c r="X3215" i="34"/>
  <c r="Y3215" i="34"/>
  <c r="K3216" i="34"/>
  <c r="L3216" i="34"/>
  <c r="M3216" i="34"/>
  <c r="N3216" i="34"/>
  <c r="O3216" i="34"/>
  <c r="P3216" i="34"/>
  <c r="Q3216" i="34"/>
  <c r="R3216" i="34"/>
  <c r="S3216" i="34"/>
  <c r="T3216" i="34"/>
  <c r="U3216" i="34"/>
  <c r="V3216" i="34"/>
  <c r="W3216" i="34"/>
  <c r="X3216" i="34"/>
  <c r="Y3216" i="34"/>
  <c r="K3217" i="34"/>
  <c r="L3217" i="34"/>
  <c r="M3217" i="34"/>
  <c r="N3217" i="34"/>
  <c r="O3217" i="34"/>
  <c r="P3217" i="34"/>
  <c r="Q3217" i="34"/>
  <c r="R3217" i="34"/>
  <c r="S3217" i="34"/>
  <c r="T3217" i="34"/>
  <c r="U3217" i="34"/>
  <c r="V3217" i="34"/>
  <c r="W3217" i="34"/>
  <c r="X3217" i="34"/>
  <c r="Y3217" i="34"/>
  <c r="K3218" i="34"/>
  <c r="L3218" i="34"/>
  <c r="M3218" i="34"/>
  <c r="N3218" i="34"/>
  <c r="O3218" i="34"/>
  <c r="P3218" i="34"/>
  <c r="Q3218" i="34"/>
  <c r="R3218" i="34"/>
  <c r="S3218" i="34"/>
  <c r="T3218" i="34"/>
  <c r="U3218" i="34"/>
  <c r="V3218" i="34"/>
  <c r="W3218" i="34"/>
  <c r="X3218" i="34"/>
  <c r="Y3218" i="34"/>
  <c r="K3219" i="34"/>
  <c r="L3219" i="34"/>
  <c r="M3219" i="34"/>
  <c r="N3219" i="34"/>
  <c r="O3219" i="34"/>
  <c r="P3219" i="34"/>
  <c r="Q3219" i="34"/>
  <c r="R3219" i="34"/>
  <c r="S3219" i="34"/>
  <c r="T3219" i="34"/>
  <c r="U3219" i="34"/>
  <c r="V3219" i="34"/>
  <c r="W3219" i="34"/>
  <c r="X3219" i="34"/>
  <c r="Y3219" i="34"/>
  <c r="K3220" i="34"/>
  <c r="L3220" i="34"/>
  <c r="M3220" i="34"/>
  <c r="N3220" i="34"/>
  <c r="O3220" i="34"/>
  <c r="P3220" i="34"/>
  <c r="Q3220" i="34"/>
  <c r="R3220" i="34"/>
  <c r="S3220" i="34"/>
  <c r="T3220" i="34"/>
  <c r="U3220" i="34"/>
  <c r="V3220" i="34"/>
  <c r="W3220" i="34"/>
  <c r="X3220" i="34"/>
  <c r="Y3220" i="34"/>
  <c r="K3221" i="34"/>
  <c r="L3221" i="34"/>
  <c r="M3221" i="34"/>
  <c r="N3221" i="34"/>
  <c r="O3221" i="34"/>
  <c r="P3221" i="34"/>
  <c r="Q3221" i="34"/>
  <c r="R3221" i="34"/>
  <c r="S3221" i="34"/>
  <c r="T3221" i="34"/>
  <c r="U3221" i="34"/>
  <c r="V3221" i="34"/>
  <c r="W3221" i="34"/>
  <c r="X3221" i="34"/>
  <c r="Y3221" i="34"/>
  <c r="K3222" i="34"/>
  <c r="L3222" i="34"/>
  <c r="M3222" i="34"/>
  <c r="N3222" i="34"/>
  <c r="O3222" i="34"/>
  <c r="P3222" i="34"/>
  <c r="Q3222" i="34"/>
  <c r="R3222" i="34"/>
  <c r="S3222" i="34"/>
  <c r="T3222" i="34"/>
  <c r="U3222" i="34"/>
  <c r="V3222" i="34"/>
  <c r="W3222" i="34"/>
  <c r="X3222" i="34"/>
  <c r="Y3222" i="34"/>
  <c r="K3223" i="34"/>
  <c r="L3223" i="34"/>
  <c r="M3223" i="34"/>
  <c r="N3223" i="34"/>
  <c r="O3223" i="34"/>
  <c r="P3223" i="34"/>
  <c r="Q3223" i="34"/>
  <c r="R3223" i="34"/>
  <c r="S3223" i="34"/>
  <c r="T3223" i="34"/>
  <c r="U3223" i="34"/>
  <c r="V3223" i="34"/>
  <c r="W3223" i="34"/>
  <c r="X3223" i="34"/>
  <c r="Y3223" i="34"/>
  <c r="K3224" i="34"/>
  <c r="L3224" i="34"/>
  <c r="M3224" i="34"/>
  <c r="N3224" i="34"/>
  <c r="O3224" i="34"/>
  <c r="P3224" i="34"/>
  <c r="Q3224" i="34"/>
  <c r="R3224" i="34"/>
  <c r="S3224" i="34"/>
  <c r="T3224" i="34"/>
  <c r="U3224" i="34"/>
  <c r="V3224" i="34"/>
  <c r="W3224" i="34"/>
  <c r="X3224" i="34"/>
  <c r="Y3224" i="34"/>
  <c r="K3225" i="34"/>
  <c r="L3225" i="34"/>
  <c r="M3225" i="34"/>
  <c r="N3225" i="34"/>
  <c r="O3225" i="34"/>
  <c r="P3225" i="34"/>
  <c r="Q3225" i="34"/>
  <c r="R3225" i="34"/>
  <c r="S3225" i="34"/>
  <c r="T3225" i="34"/>
  <c r="U3225" i="34"/>
  <c r="V3225" i="34"/>
  <c r="W3225" i="34"/>
  <c r="X3225" i="34"/>
  <c r="Y3225" i="34"/>
  <c r="K3226" i="34"/>
  <c r="L3226" i="34"/>
  <c r="M3226" i="34"/>
  <c r="N3226" i="34"/>
  <c r="O3226" i="34"/>
  <c r="P3226" i="34"/>
  <c r="Q3226" i="34"/>
  <c r="R3226" i="34"/>
  <c r="S3226" i="34"/>
  <c r="T3226" i="34"/>
  <c r="U3226" i="34"/>
  <c r="V3226" i="34"/>
  <c r="W3226" i="34"/>
  <c r="X3226" i="34"/>
  <c r="Y3226" i="34"/>
  <c r="K3227" i="34"/>
  <c r="L3227" i="34"/>
  <c r="M3227" i="34"/>
  <c r="N3227" i="34"/>
  <c r="O3227" i="34"/>
  <c r="P3227" i="34"/>
  <c r="Q3227" i="34"/>
  <c r="R3227" i="34"/>
  <c r="S3227" i="34"/>
  <c r="T3227" i="34"/>
  <c r="U3227" i="34"/>
  <c r="V3227" i="34"/>
  <c r="W3227" i="34"/>
  <c r="X3227" i="34"/>
  <c r="Y3227" i="34"/>
  <c r="K3228" i="34"/>
  <c r="L3228" i="34"/>
  <c r="M3228" i="34"/>
  <c r="N3228" i="34"/>
  <c r="O3228" i="34"/>
  <c r="P3228" i="34"/>
  <c r="Q3228" i="34"/>
  <c r="R3228" i="34"/>
  <c r="S3228" i="34"/>
  <c r="T3228" i="34"/>
  <c r="U3228" i="34"/>
  <c r="V3228" i="34"/>
  <c r="W3228" i="34"/>
  <c r="X3228" i="34"/>
  <c r="Y3228" i="34"/>
  <c r="K3229" i="34"/>
  <c r="L3229" i="34"/>
  <c r="M3229" i="34"/>
  <c r="N3229" i="34"/>
  <c r="O3229" i="34"/>
  <c r="P3229" i="34"/>
  <c r="Q3229" i="34"/>
  <c r="R3229" i="34"/>
  <c r="S3229" i="34"/>
  <c r="T3229" i="34"/>
  <c r="U3229" i="34"/>
  <c r="V3229" i="34"/>
  <c r="W3229" i="34"/>
  <c r="X3229" i="34"/>
  <c r="Y3229" i="34"/>
  <c r="K3230" i="34"/>
  <c r="L3230" i="34"/>
  <c r="M3230" i="34"/>
  <c r="N3230" i="34"/>
  <c r="O3230" i="34"/>
  <c r="P3230" i="34"/>
  <c r="Q3230" i="34"/>
  <c r="R3230" i="34"/>
  <c r="S3230" i="34"/>
  <c r="T3230" i="34"/>
  <c r="U3230" i="34"/>
  <c r="V3230" i="34"/>
  <c r="W3230" i="34"/>
  <c r="X3230" i="34"/>
  <c r="Y3230" i="34"/>
  <c r="K3231" i="34"/>
  <c r="L3231" i="34"/>
  <c r="M3231" i="34"/>
  <c r="N3231" i="34"/>
  <c r="O3231" i="34"/>
  <c r="P3231" i="34"/>
  <c r="Q3231" i="34"/>
  <c r="R3231" i="34"/>
  <c r="S3231" i="34"/>
  <c r="T3231" i="34"/>
  <c r="U3231" i="34"/>
  <c r="V3231" i="34"/>
  <c r="W3231" i="34"/>
  <c r="X3231" i="34"/>
  <c r="Y3231" i="34"/>
  <c r="K3232" i="34"/>
  <c r="L3232" i="34"/>
  <c r="M3232" i="34"/>
  <c r="N3232" i="34"/>
  <c r="O3232" i="34"/>
  <c r="P3232" i="34"/>
  <c r="Q3232" i="34"/>
  <c r="R3232" i="34"/>
  <c r="S3232" i="34"/>
  <c r="T3232" i="34"/>
  <c r="U3232" i="34"/>
  <c r="V3232" i="34"/>
  <c r="W3232" i="34"/>
  <c r="X3232" i="34"/>
  <c r="Y3232" i="34"/>
  <c r="K3233" i="34"/>
  <c r="L3233" i="34"/>
  <c r="M3233" i="34"/>
  <c r="N3233" i="34"/>
  <c r="O3233" i="34"/>
  <c r="P3233" i="34"/>
  <c r="Q3233" i="34"/>
  <c r="R3233" i="34"/>
  <c r="S3233" i="34"/>
  <c r="T3233" i="34"/>
  <c r="U3233" i="34"/>
  <c r="V3233" i="34"/>
  <c r="W3233" i="34"/>
  <c r="X3233" i="34"/>
  <c r="Y3233" i="34"/>
  <c r="K3234" i="34"/>
  <c r="L3234" i="34"/>
  <c r="M3234" i="34"/>
  <c r="N3234" i="34"/>
  <c r="O3234" i="34"/>
  <c r="P3234" i="34"/>
  <c r="Q3234" i="34"/>
  <c r="R3234" i="34"/>
  <c r="S3234" i="34"/>
  <c r="T3234" i="34"/>
  <c r="U3234" i="34"/>
  <c r="V3234" i="34"/>
  <c r="W3234" i="34"/>
  <c r="X3234" i="34"/>
  <c r="Y3234" i="34"/>
  <c r="K3235" i="34"/>
  <c r="L3235" i="34"/>
  <c r="M3235" i="34"/>
  <c r="N3235" i="34"/>
  <c r="O3235" i="34"/>
  <c r="P3235" i="34"/>
  <c r="Q3235" i="34"/>
  <c r="R3235" i="34"/>
  <c r="S3235" i="34"/>
  <c r="T3235" i="34"/>
  <c r="U3235" i="34"/>
  <c r="V3235" i="34"/>
  <c r="W3235" i="34"/>
  <c r="X3235" i="34"/>
  <c r="Y3235" i="34"/>
  <c r="K3236" i="34"/>
  <c r="L3236" i="34"/>
  <c r="M3236" i="34"/>
  <c r="N3236" i="34"/>
  <c r="O3236" i="34"/>
  <c r="P3236" i="34"/>
  <c r="Q3236" i="34"/>
  <c r="R3236" i="34"/>
  <c r="S3236" i="34"/>
  <c r="T3236" i="34"/>
  <c r="U3236" i="34"/>
  <c r="V3236" i="34"/>
  <c r="W3236" i="34"/>
  <c r="X3236" i="34"/>
  <c r="Y3236" i="34"/>
  <c r="K3237" i="34"/>
  <c r="L3237" i="34"/>
  <c r="M3237" i="34"/>
  <c r="N3237" i="34"/>
  <c r="O3237" i="34"/>
  <c r="P3237" i="34"/>
  <c r="Q3237" i="34"/>
  <c r="R3237" i="34"/>
  <c r="S3237" i="34"/>
  <c r="T3237" i="34"/>
  <c r="U3237" i="34"/>
  <c r="V3237" i="34"/>
  <c r="W3237" i="34"/>
  <c r="X3237" i="34"/>
  <c r="Y3237" i="34"/>
  <c r="K3238" i="34"/>
  <c r="L3238" i="34"/>
  <c r="M3238" i="34"/>
  <c r="N3238" i="34"/>
  <c r="O3238" i="34"/>
  <c r="P3238" i="34"/>
  <c r="Q3238" i="34"/>
  <c r="R3238" i="34"/>
  <c r="S3238" i="34"/>
  <c r="T3238" i="34"/>
  <c r="U3238" i="34"/>
  <c r="V3238" i="34"/>
  <c r="W3238" i="34"/>
  <c r="X3238" i="34"/>
  <c r="Y3238" i="34"/>
  <c r="K3239" i="34"/>
  <c r="L3239" i="34"/>
  <c r="M3239" i="34"/>
  <c r="N3239" i="34"/>
  <c r="O3239" i="34"/>
  <c r="P3239" i="34"/>
  <c r="Q3239" i="34"/>
  <c r="R3239" i="34"/>
  <c r="S3239" i="34"/>
  <c r="T3239" i="34"/>
  <c r="U3239" i="34"/>
  <c r="V3239" i="34"/>
  <c r="W3239" i="34"/>
  <c r="X3239" i="34"/>
  <c r="Y3239" i="34"/>
  <c r="K3240" i="34"/>
  <c r="L3240" i="34"/>
  <c r="M3240" i="34"/>
  <c r="N3240" i="34"/>
  <c r="O3240" i="34"/>
  <c r="P3240" i="34"/>
  <c r="Q3240" i="34"/>
  <c r="R3240" i="34"/>
  <c r="S3240" i="34"/>
  <c r="T3240" i="34"/>
  <c r="U3240" i="34"/>
  <c r="V3240" i="34"/>
  <c r="W3240" i="34"/>
  <c r="X3240" i="34"/>
  <c r="Y3240" i="34"/>
  <c r="K3241" i="34"/>
  <c r="L3241" i="34"/>
  <c r="M3241" i="34"/>
  <c r="N3241" i="34"/>
  <c r="O3241" i="34"/>
  <c r="P3241" i="34"/>
  <c r="Q3241" i="34"/>
  <c r="R3241" i="34"/>
  <c r="S3241" i="34"/>
  <c r="T3241" i="34"/>
  <c r="U3241" i="34"/>
  <c r="V3241" i="34"/>
  <c r="W3241" i="34"/>
  <c r="X3241" i="34"/>
  <c r="Y3241" i="34"/>
  <c r="K3242" i="34"/>
  <c r="L3242" i="34"/>
  <c r="M3242" i="34"/>
  <c r="N3242" i="34"/>
  <c r="O3242" i="34"/>
  <c r="P3242" i="34"/>
  <c r="Q3242" i="34"/>
  <c r="R3242" i="34"/>
  <c r="S3242" i="34"/>
  <c r="T3242" i="34"/>
  <c r="U3242" i="34"/>
  <c r="V3242" i="34"/>
  <c r="W3242" i="34"/>
  <c r="X3242" i="34"/>
  <c r="Y3242" i="34"/>
  <c r="K3243" i="34"/>
  <c r="L3243" i="34"/>
  <c r="M3243" i="34"/>
  <c r="N3243" i="34"/>
  <c r="O3243" i="34"/>
  <c r="P3243" i="34"/>
  <c r="Q3243" i="34"/>
  <c r="R3243" i="34"/>
  <c r="S3243" i="34"/>
  <c r="T3243" i="34"/>
  <c r="U3243" i="34"/>
  <c r="V3243" i="34"/>
  <c r="W3243" i="34"/>
  <c r="X3243" i="34"/>
  <c r="Y3243" i="34"/>
  <c r="K3244" i="34"/>
  <c r="L3244" i="34"/>
  <c r="M3244" i="34"/>
  <c r="N3244" i="34"/>
  <c r="O3244" i="34"/>
  <c r="P3244" i="34"/>
  <c r="Q3244" i="34"/>
  <c r="R3244" i="34"/>
  <c r="S3244" i="34"/>
  <c r="T3244" i="34"/>
  <c r="U3244" i="34"/>
  <c r="V3244" i="34"/>
  <c r="W3244" i="34"/>
  <c r="X3244" i="34"/>
  <c r="Y3244" i="34"/>
  <c r="K3245" i="34"/>
  <c r="L3245" i="34"/>
  <c r="M3245" i="34"/>
  <c r="N3245" i="34"/>
  <c r="O3245" i="34"/>
  <c r="P3245" i="34"/>
  <c r="Q3245" i="34"/>
  <c r="R3245" i="34"/>
  <c r="S3245" i="34"/>
  <c r="T3245" i="34"/>
  <c r="U3245" i="34"/>
  <c r="V3245" i="34"/>
  <c r="W3245" i="34"/>
  <c r="X3245" i="34"/>
  <c r="Y3245" i="34"/>
  <c r="K3246" i="34"/>
  <c r="L3246" i="34"/>
  <c r="M3246" i="34"/>
  <c r="N3246" i="34"/>
  <c r="O3246" i="34"/>
  <c r="P3246" i="34"/>
  <c r="Q3246" i="34"/>
  <c r="R3246" i="34"/>
  <c r="S3246" i="34"/>
  <c r="T3246" i="34"/>
  <c r="U3246" i="34"/>
  <c r="V3246" i="34"/>
  <c r="W3246" i="34"/>
  <c r="X3246" i="34"/>
  <c r="Y3246" i="34"/>
  <c r="K3247" i="34"/>
  <c r="L3247" i="34"/>
  <c r="M3247" i="34"/>
  <c r="N3247" i="34"/>
  <c r="O3247" i="34"/>
  <c r="P3247" i="34"/>
  <c r="Q3247" i="34"/>
  <c r="R3247" i="34"/>
  <c r="S3247" i="34"/>
  <c r="T3247" i="34"/>
  <c r="U3247" i="34"/>
  <c r="V3247" i="34"/>
  <c r="W3247" i="34"/>
  <c r="X3247" i="34"/>
  <c r="Y3247" i="34"/>
  <c r="K3248" i="34"/>
  <c r="L3248" i="34"/>
  <c r="M3248" i="34"/>
  <c r="N3248" i="34"/>
  <c r="O3248" i="34"/>
  <c r="P3248" i="34"/>
  <c r="Q3248" i="34"/>
  <c r="R3248" i="34"/>
  <c r="S3248" i="34"/>
  <c r="T3248" i="34"/>
  <c r="U3248" i="34"/>
  <c r="V3248" i="34"/>
  <c r="W3248" i="34"/>
  <c r="X3248" i="34"/>
  <c r="Y3248" i="34"/>
  <c r="K3249" i="34"/>
  <c r="L3249" i="34"/>
  <c r="M3249" i="34"/>
  <c r="N3249" i="34"/>
  <c r="O3249" i="34"/>
  <c r="P3249" i="34"/>
  <c r="Q3249" i="34"/>
  <c r="R3249" i="34"/>
  <c r="S3249" i="34"/>
  <c r="T3249" i="34"/>
  <c r="U3249" i="34"/>
  <c r="V3249" i="34"/>
  <c r="W3249" i="34"/>
  <c r="X3249" i="34"/>
  <c r="Y3249" i="34"/>
  <c r="K3250" i="34"/>
  <c r="L3250" i="34"/>
  <c r="M3250" i="34"/>
  <c r="N3250" i="34"/>
  <c r="O3250" i="34"/>
  <c r="P3250" i="34"/>
  <c r="Q3250" i="34"/>
  <c r="R3250" i="34"/>
  <c r="S3250" i="34"/>
  <c r="T3250" i="34"/>
  <c r="U3250" i="34"/>
  <c r="V3250" i="34"/>
  <c r="W3250" i="34"/>
  <c r="X3250" i="34"/>
  <c r="Y3250" i="34"/>
  <c r="K3251" i="34"/>
  <c r="L3251" i="34"/>
  <c r="M3251" i="34"/>
  <c r="N3251" i="34"/>
  <c r="O3251" i="34"/>
  <c r="P3251" i="34"/>
  <c r="Q3251" i="34"/>
  <c r="R3251" i="34"/>
  <c r="S3251" i="34"/>
  <c r="T3251" i="34"/>
  <c r="U3251" i="34"/>
  <c r="V3251" i="34"/>
  <c r="W3251" i="34"/>
  <c r="X3251" i="34"/>
  <c r="Y3251" i="34"/>
  <c r="K3252" i="34"/>
  <c r="L3252" i="34"/>
  <c r="M3252" i="34"/>
  <c r="N3252" i="34"/>
  <c r="O3252" i="34"/>
  <c r="P3252" i="34"/>
  <c r="Q3252" i="34"/>
  <c r="R3252" i="34"/>
  <c r="S3252" i="34"/>
  <c r="T3252" i="34"/>
  <c r="U3252" i="34"/>
  <c r="V3252" i="34"/>
  <c r="W3252" i="34"/>
  <c r="X3252" i="34"/>
  <c r="Y3252" i="34"/>
  <c r="K3253" i="34"/>
  <c r="L3253" i="34"/>
  <c r="M3253" i="34"/>
  <c r="N3253" i="34"/>
  <c r="O3253" i="34"/>
  <c r="P3253" i="34"/>
  <c r="Q3253" i="34"/>
  <c r="R3253" i="34"/>
  <c r="S3253" i="34"/>
  <c r="T3253" i="34"/>
  <c r="U3253" i="34"/>
  <c r="V3253" i="34"/>
  <c r="W3253" i="34"/>
  <c r="X3253" i="34"/>
  <c r="Y3253" i="34"/>
  <c r="K3254" i="34"/>
  <c r="L3254" i="34"/>
  <c r="M3254" i="34"/>
  <c r="N3254" i="34"/>
  <c r="O3254" i="34"/>
  <c r="P3254" i="34"/>
  <c r="Q3254" i="34"/>
  <c r="R3254" i="34"/>
  <c r="S3254" i="34"/>
  <c r="T3254" i="34"/>
  <c r="U3254" i="34"/>
  <c r="V3254" i="34"/>
  <c r="W3254" i="34"/>
  <c r="X3254" i="34"/>
  <c r="Y3254" i="34"/>
  <c r="K3255" i="34"/>
  <c r="L3255" i="34"/>
  <c r="M3255" i="34"/>
  <c r="N3255" i="34"/>
  <c r="O3255" i="34"/>
  <c r="P3255" i="34"/>
  <c r="Q3255" i="34"/>
  <c r="R3255" i="34"/>
  <c r="S3255" i="34"/>
  <c r="T3255" i="34"/>
  <c r="U3255" i="34"/>
  <c r="V3255" i="34"/>
  <c r="W3255" i="34"/>
  <c r="X3255" i="34"/>
  <c r="Y3255" i="34"/>
  <c r="K3256" i="34"/>
  <c r="L3256" i="34"/>
  <c r="M3256" i="34"/>
  <c r="N3256" i="34"/>
  <c r="O3256" i="34"/>
  <c r="P3256" i="34"/>
  <c r="Q3256" i="34"/>
  <c r="R3256" i="34"/>
  <c r="S3256" i="34"/>
  <c r="T3256" i="34"/>
  <c r="U3256" i="34"/>
  <c r="V3256" i="34"/>
  <c r="W3256" i="34"/>
  <c r="X3256" i="34"/>
  <c r="Y3256" i="34"/>
  <c r="K3257" i="34"/>
  <c r="L3257" i="34"/>
  <c r="M3257" i="34"/>
  <c r="N3257" i="34"/>
  <c r="O3257" i="34"/>
  <c r="P3257" i="34"/>
  <c r="Q3257" i="34"/>
  <c r="R3257" i="34"/>
  <c r="S3257" i="34"/>
  <c r="T3257" i="34"/>
  <c r="U3257" i="34"/>
  <c r="V3257" i="34"/>
  <c r="W3257" i="34"/>
  <c r="X3257" i="34"/>
  <c r="Y3257" i="34"/>
  <c r="L2" i="34"/>
  <c r="M2" i="34"/>
  <c r="N2" i="34"/>
  <c r="O2" i="34"/>
  <c r="P2" i="34"/>
  <c r="Q2" i="34"/>
  <c r="R2" i="34"/>
  <c r="S2" i="34"/>
  <c r="T2" i="34"/>
  <c r="U2" i="34"/>
  <c r="V2" i="34"/>
  <c r="W2" i="34"/>
  <c r="X2" i="34"/>
  <c r="Y2" i="34"/>
  <c r="K2" i="34"/>
  <c r="AC1131" i="33"/>
  <c r="AB1131" i="33"/>
  <c r="AA1131" i="33"/>
  <c r="Z1131" i="33"/>
  <c r="AC1713" i="33"/>
  <c r="AB1713" i="33"/>
  <c r="AA1713" i="33"/>
  <c r="Z1713" i="33"/>
  <c r="AC2104" i="33"/>
  <c r="AB2104" i="33"/>
  <c r="AA2104" i="33"/>
  <c r="Z2104" i="33"/>
  <c r="AC1693" i="33"/>
  <c r="AB1693" i="33"/>
  <c r="AA1693" i="33"/>
  <c r="Z1693" i="33"/>
  <c r="AC2541" i="33"/>
  <c r="AB2541" i="33"/>
  <c r="AA2541" i="33"/>
  <c r="Z2541" i="33"/>
  <c r="AC724" i="33"/>
  <c r="AB724" i="33"/>
  <c r="AA724" i="33"/>
  <c r="Z724" i="33"/>
  <c r="AC63" i="33"/>
  <c r="AB63" i="33"/>
  <c r="AA63" i="33"/>
  <c r="Z63" i="33"/>
  <c r="AC2711" i="33"/>
  <c r="AB2711" i="33"/>
  <c r="AA2711" i="33"/>
  <c r="Z2711" i="33"/>
  <c r="AC979" i="33"/>
  <c r="AB979" i="33"/>
  <c r="AA979" i="33"/>
  <c r="Z979" i="33"/>
  <c r="AC37" i="33"/>
  <c r="AB37" i="33"/>
  <c r="AA37" i="33"/>
  <c r="Z37" i="33"/>
  <c r="AC2897" i="33"/>
  <c r="AB2897" i="33"/>
  <c r="AA2897" i="33"/>
  <c r="Z2897" i="33"/>
  <c r="AC3128" i="33"/>
  <c r="AB3128" i="33"/>
  <c r="AA3128" i="33"/>
  <c r="Z3128" i="33"/>
  <c r="AC49" i="33"/>
  <c r="AB49" i="33"/>
  <c r="AA49" i="33"/>
  <c r="Z49" i="33"/>
  <c r="AC61" i="33"/>
  <c r="AB61" i="33"/>
  <c r="AA61" i="33"/>
  <c r="Z61" i="33"/>
  <c r="AC3118" i="33"/>
  <c r="AB3118" i="33"/>
  <c r="AA3118" i="33"/>
  <c r="Z3118" i="33"/>
  <c r="AC662" i="33"/>
  <c r="AB662" i="33"/>
  <c r="AA662" i="33"/>
  <c r="Z662" i="33"/>
  <c r="AC1573" i="33"/>
  <c r="AB1573" i="33"/>
  <c r="AA1573" i="33"/>
  <c r="Z1573" i="33"/>
  <c r="AC1331" i="33"/>
  <c r="AB1331" i="33"/>
  <c r="AA1331" i="33"/>
  <c r="Z1331" i="33"/>
  <c r="AC1789" i="33"/>
  <c r="AB1789" i="33"/>
  <c r="AA1789" i="33"/>
  <c r="Z1789" i="33"/>
  <c r="AC2950" i="33"/>
  <c r="AB2950" i="33"/>
  <c r="AA2950" i="33"/>
  <c r="Z2950" i="33"/>
  <c r="AC1316" i="33"/>
  <c r="AB1316" i="33"/>
  <c r="AA1316" i="33"/>
  <c r="Z1316" i="33"/>
  <c r="AC606" i="33"/>
  <c r="AB606" i="33"/>
  <c r="AA606" i="33"/>
  <c r="Z606" i="33"/>
  <c r="AC91" i="33"/>
  <c r="AB91" i="33"/>
  <c r="AA91" i="33"/>
  <c r="Z91" i="33"/>
  <c r="AC775" i="33"/>
  <c r="AB775" i="33"/>
  <c r="AA775" i="33"/>
  <c r="Z775" i="33"/>
  <c r="AC722" i="33"/>
  <c r="AB722" i="33"/>
  <c r="AA722" i="33"/>
  <c r="Z722" i="33"/>
  <c r="AC264" i="33"/>
  <c r="AB264" i="33"/>
  <c r="AA264" i="33"/>
  <c r="Z264" i="33"/>
  <c r="AC650" i="33"/>
  <c r="AB650" i="33"/>
  <c r="AA650" i="33"/>
  <c r="Z650" i="33"/>
  <c r="AC3011" i="33"/>
  <c r="AB3011" i="33"/>
  <c r="AA3011" i="33"/>
  <c r="Z3011" i="33"/>
  <c r="AC1413" i="33"/>
  <c r="AB1413" i="33"/>
  <c r="AA1413" i="33"/>
  <c r="Z1413" i="33"/>
  <c r="AC3058" i="33"/>
  <c r="AB3058" i="33"/>
  <c r="AA3058" i="33"/>
  <c r="Z3058" i="33"/>
  <c r="AC601" i="33"/>
  <c r="AB601" i="33"/>
  <c r="AA601" i="33"/>
  <c r="Z601" i="33"/>
  <c r="AC3067" i="33"/>
  <c r="AB3067" i="33"/>
  <c r="AA3067" i="33"/>
  <c r="Z3067" i="33"/>
  <c r="AC1421" i="33"/>
  <c r="AB1421" i="33"/>
  <c r="AA1421" i="33"/>
  <c r="Z1421" i="33"/>
  <c r="AC1475" i="33"/>
  <c r="AB1475" i="33"/>
  <c r="AA1475" i="33"/>
  <c r="Z1475" i="33"/>
  <c r="AC739" i="33"/>
  <c r="AB739" i="33"/>
  <c r="AA739" i="33"/>
  <c r="Z739" i="33"/>
  <c r="AC1948" i="33"/>
  <c r="AB1948" i="33"/>
  <c r="AA1948" i="33"/>
  <c r="Z1948" i="33"/>
  <c r="AC2821" i="33"/>
  <c r="AB2821" i="33"/>
  <c r="AA2821" i="33"/>
  <c r="Z2821" i="33"/>
  <c r="AC2065" i="33"/>
  <c r="AB2065" i="33"/>
  <c r="AA2065" i="33"/>
  <c r="Z2065" i="33"/>
  <c r="AC1117" i="33"/>
  <c r="AB1117" i="33"/>
  <c r="AA1117" i="33"/>
  <c r="Z1117" i="33"/>
  <c r="AC22" i="33"/>
  <c r="AB22" i="33"/>
  <c r="AA22" i="33"/>
  <c r="Z22" i="33"/>
  <c r="AC2795" i="33"/>
  <c r="AB2795" i="33"/>
  <c r="AA2795" i="33"/>
  <c r="Z2795" i="33"/>
  <c r="AC776" i="33"/>
  <c r="AB776" i="33"/>
  <c r="AA776" i="33"/>
  <c r="Z776" i="33"/>
  <c r="AC240" i="33"/>
  <c r="AB240" i="33"/>
  <c r="AA240" i="33"/>
  <c r="Z240" i="33"/>
  <c r="AC1478" i="33"/>
  <c r="AB1478" i="33"/>
  <c r="AA1478" i="33"/>
  <c r="Z1478" i="33"/>
  <c r="AC2792" i="33"/>
  <c r="AB2792" i="33"/>
  <c r="AA2792" i="33"/>
  <c r="Z2792" i="33"/>
  <c r="AC3133" i="33"/>
  <c r="AB3133" i="33"/>
  <c r="AA3133" i="33"/>
  <c r="Z3133" i="33"/>
  <c r="AC769" i="33"/>
  <c r="AB769" i="33"/>
  <c r="AA769" i="33"/>
  <c r="Z769" i="33"/>
  <c r="AC21" i="33"/>
  <c r="AB21" i="33"/>
  <c r="AA21" i="33"/>
  <c r="Z21" i="33"/>
  <c r="AC600" i="33"/>
  <c r="AB600" i="33"/>
  <c r="AA600" i="33"/>
  <c r="Z600" i="33"/>
  <c r="AC1315" i="33"/>
  <c r="AB1315" i="33"/>
  <c r="AA1315" i="33"/>
  <c r="Z1315" i="33"/>
  <c r="AC1811" i="33"/>
  <c r="AB1811" i="33"/>
  <c r="AA1811" i="33"/>
  <c r="Z1811" i="33"/>
  <c r="AC3089" i="33"/>
  <c r="AB3089" i="33"/>
  <c r="AA3089" i="33"/>
  <c r="Z3089" i="33"/>
  <c r="AC1764" i="33"/>
  <c r="AB1764" i="33"/>
  <c r="AA1764" i="33"/>
  <c r="Z1764" i="33"/>
  <c r="AC1866" i="33"/>
  <c r="AB1866" i="33"/>
  <c r="AA1866" i="33"/>
  <c r="Z1866" i="33"/>
  <c r="AC231" i="33"/>
  <c r="AB231" i="33"/>
  <c r="AA231" i="33"/>
  <c r="Z231" i="33"/>
  <c r="AC241" i="33"/>
  <c r="AB241" i="33"/>
  <c r="AA241" i="33"/>
  <c r="Z241" i="33"/>
  <c r="AC1753" i="33"/>
  <c r="AB1753" i="33"/>
  <c r="AA1753" i="33"/>
  <c r="Z1753" i="33"/>
  <c r="AC1817" i="33"/>
  <c r="AB1817" i="33"/>
  <c r="AA1817" i="33"/>
  <c r="Z1817" i="33"/>
  <c r="AC2560" i="33"/>
  <c r="AB2560" i="33"/>
  <c r="AA2560" i="33"/>
  <c r="Z2560" i="33"/>
  <c r="AC981" i="33"/>
  <c r="AB981" i="33"/>
  <c r="AA981" i="33"/>
  <c r="Z981" i="33"/>
  <c r="AC3166" i="33"/>
  <c r="AB3166" i="33"/>
  <c r="AA3166" i="33"/>
  <c r="Z3166" i="33"/>
  <c r="AC2800" i="33"/>
  <c r="AB2800" i="33"/>
  <c r="AA2800" i="33"/>
  <c r="Z2800" i="33"/>
  <c r="AC2597" i="33"/>
  <c r="AB2597" i="33"/>
  <c r="AA2597" i="33"/>
  <c r="Z2597" i="33"/>
  <c r="AC617" i="33"/>
  <c r="AB617" i="33"/>
  <c r="AA617" i="33"/>
  <c r="Z617" i="33"/>
  <c r="AC2167" i="33"/>
  <c r="AB2167" i="33"/>
  <c r="AA2167" i="33"/>
  <c r="Z2167" i="33"/>
  <c r="AC2376" i="33"/>
  <c r="AB2376" i="33"/>
  <c r="AA2376" i="33"/>
  <c r="Z2376" i="33"/>
  <c r="AC647" i="33"/>
  <c r="AB647" i="33"/>
  <c r="AA647" i="33"/>
  <c r="Z647" i="33"/>
  <c r="AC3059" i="33"/>
  <c r="AB3059" i="33"/>
  <c r="AA3059" i="33"/>
  <c r="Z3059" i="33"/>
  <c r="AC520" i="33"/>
  <c r="AB520" i="33"/>
  <c r="AA520" i="33"/>
  <c r="Z520" i="33"/>
  <c r="AC2103" i="33"/>
  <c r="AB2103" i="33"/>
  <c r="AA2103" i="33"/>
  <c r="Z2103" i="33"/>
  <c r="AC2745" i="33"/>
  <c r="AB2745" i="33"/>
  <c r="AA2745" i="33"/>
  <c r="Z2745" i="33"/>
  <c r="AC3217" i="33"/>
  <c r="AB3217" i="33"/>
  <c r="AA3217" i="33"/>
  <c r="Z3217" i="33"/>
  <c r="AC1800" i="33"/>
  <c r="AB1800" i="33"/>
  <c r="AA1800" i="33"/>
  <c r="Z1800" i="33"/>
  <c r="AC2987" i="33"/>
  <c r="AB2987" i="33"/>
  <c r="AA2987" i="33"/>
  <c r="Z2987" i="33"/>
  <c r="AC2155" i="33"/>
  <c r="AB2155" i="33"/>
  <c r="AA2155" i="33"/>
  <c r="Z2155" i="33"/>
  <c r="AC1708" i="33"/>
  <c r="AB1708" i="33"/>
  <c r="AA1708" i="33"/>
  <c r="Z1708" i="33"/>
  <c r="AC19" i="33"/>
  <c r="AB19" i="33"/>
  <c r="AA19" i="33"/>
  <c r="Z19" i="33"/>
  <c r="AC309" i="33"/>
  <c r="AB309" i="33"/>
  <c r="AA309" i="33"/>
  <c r="Z309" i="33"/>
  <c r="AC1235" i="33"/>
  <c r="AB1235" i="33"/>
  <c r="AA1235" i="33"/>
  <c r="Z1235" i="33"/>
  <c r="AC1340" i="33"/>
  <c r="AB1340" i="33"/>
  <c r="AA1340" i="33"/>
  <c r="Z1340" i="33"/>
  <c r="AC2227" i="33"/>
  <c r="AB2227" i="33"/>
  <c r="AA2227" i="33"/>
  <c r="Z2227" i="33"/>
  <c r="AC1339" i="33"/>
  <c r="AB1339" i="33"/>
  <c r="AA1339" i="33"/>
  <c r="Z1339" i="33"/>
  <c r="AC1972" i="33"/>
  <c r="AB1972" i="33"/>
  <c r="AA1972" i="33"/>
  <c r="Z1972" i="33"/>
  <c r="AC2302" i="33"/>
  <c r="AB2302" i="33"/>
  <c r="AA2302" i="33"/>
  <c r="Z2302" i="33"/>
  <c r="AC3119" i="33"/>
  <c r="AB3119" i="33"/>
  <c r="AA3119" i="33"/>
  <c r="Z3119" i="33"/>
  <c r="AC2739" i="33"/>
  <c r="AB2739" i="33"/>
  <c r="AA2739" i="33"/>
  <c r="Z2739" i="33"/>
  <c r="AC2561" i="33"/>
  <c r="AB2561" i="33"/>
  <c r="AA2561" i="33"/>
  <c r="Z2561" i="33"/>
  <c r="AC303" i="33"/>
  <c r="AB303" i="33"/>
  <c r="AA303" i="33"/>
  <c r="Z303" i="33"/>
  <c r="AC2782" i="33"/>
  <c r="AB2782" i="33"/>
  <c r="AA2782" i="33"/>
  <c r="Z2782" i="33"/>
  <c r="AC2416" i="33"/>
  <c r="AB2416" i="33"/>
  <c r="AA2416" i="33"/>
  <c r="Z2416" i="33"/>
  <c r="AC2741" i="33"/>
  <c r="AB2741" i="33"/>
  <c r="AA2741" i="33"/>
  <c r="Z2741" i="33"/>
  <c r="AC1567" i="33"/>
  <c r="AB1567" i="33"/>
  <c r="AA1567" i="33"/>
  <c r="Z1567" i="33"/>
  <c r="AC424" i="33"/>
  <c r="AB424" i="33"/>
  <c r="AA424" i="33"/>
  <c r="Z424" i="33"/>
  <c r="AC1442" i="33"/>
  <c r="AB1442" i="33"/>
  <c r="AA1442" i="33"/>
  <c r="Z1442" i="33"/>
  <c r="AC1214" i="33"/>
  <c r="AB1214" i="33"/>
  <c r="AA1214" i="33"/>
  <c r="Z1214" i="33"/>
  <c r="AC2838" i="33"/>
  <c r="AB2838" i="33"/>
  <c r="AA2838" i="33"/>
  <c r="Z2838" i="33"/>
  <c r="AC3162" i="33"/>
  <c r="AB3162" i="33"/>
  <c r="AA3162" i="33"/>
  <c r="Z3162" i="33"/>
  <c r="AC2593" i="33"/>
  <c r="AB2593" i="33"/>
  <c r="AA2593" i="33"/>
  <c r="Z2593" i="33"/>
  <c r="AC3052" i="33"/>
  <c r="AB3052" i="33"/>
  <c r="AA3052" i="33"/>
  <c r="Z3052" i="33"/>
  <c r="AC1350" i="33"/>
  <c r="AB1350" i="33"/>
  <c r="AA1350" i="33"/>
  <c r="Z1350" i="33"/>
  <c r="AC618" i="33"/>
  <c r="AB618" i="33"/>
  <c r="AA618" i="33"/>
  <c r="Z618" i="33"/>
  <c r="AC777" i="33"/>
  <c r="AB777" i="33"/>
  <c r="AA777" i="33"/>
  <c r="Z777" i="33"/>
  <c r="AC752" i="33"/>
  <c r="AB752" i="33"/>
  <c r="AA752" i="33"/>
  <c r="Z752" i="33"/>
  <c r="AC3130" i="33"/>
  <c r="AB3130" i="33"/>
  <c r="AA3130" i="33"/>
  <c r="Z3130" i="33"/>
  <c r="AC1329" i="33"/>
  <c r="AB1329" i="33"/>
  <c r="AA1329" i="33"/>
  <c r="Z1329" i="33"/>
  <c r="AC327" i="33"/>
  <c r="AB327" i="33"/>
  <c r="AA327" i="33"/>
  <c r="Z327" i="33"/>
  <c r="AC978" i="33"/>
  <c r="AB978" i="33"/>
  <c r="AA978" i="33"/>
  <c r="Z978" i="33"/>
  <c r="AC574" i="33"/>
  <c r="AB574" i="33"/>
  <c r="AA574" i="33"/>
  <c r="Z574" i="33"/>
  <c r="AC2610" i="33"/>
  <c r="AB2610" i="33"/>
  <c r="AA2610" i="33"/>
  <c r="Z2610" i="33"/>
  <c r="AC1476" i="33"/>
  <c r="AB1476" i="33"/>
  <c r="AA1476" i="33"/>
  <c r="Z1476" i="33"/>
  <c r="AC317" i="33"/>
  <c r="AB317" i="33"/>
  <c r="AA317" i="33"/>
  <c r="Z317" i="33"/>
  <c r="AC1546" i="33"/>
  <c r="AB1546" i="33"/>
  <c r="AA1546" i="33"/>
  <c r="Z1546" i="33"/>
  <c r="AC270" i="33"/>
  <c r="AB270" i="33"/>
  <c r="AA270" i="33"/>
  <c r="Z270" i="33"/>
  <c r="AC423" i="33"/>
  <c r="AB423" i="33"/>
  <c r="AA423" i="33"/>
  <c r="Z423" i="33"/>
  <c r="AC2392" i="33"/>
  <c r="AB2392" i="33"/>
  <c r="AA2392" i="33"/>
  <c r="Z2392" i="33"/>
  <c r="AC2909" i="33"/>
  <c r="AB2909" i="33"/>
  <c r="AA2909" i="33"/>
  <c r="Z2909" i="33"/>
  <c r="AC2653" i="33"/>
  <c r="AB2653" i="33"/>
  <c r="AA2653" i="33"/>
  <c r="Z2653" i="33"/>
  <c r="AC3127" i="33"/>
  <c r="AB3127" i="33"/>
  <c r="AA3127" i="33"/>
  <c r="Z3127" i="33"/>
  <c r="AC2891" i="33"/>
  <c r="AB2891" i="33"/>
  <c r="AA2891" i="33"/>
  <c r="Z2891" i="33"/>
  <c r="AC355" i="33"/>
  <c r="AB355" i="33"/>
  <c r="AA355" i="33"/>
  <c r="Z355" i="33"/>
  <c r="AC583" i="33"/>
  <c r="AB583" i="33"/>
  <c r="AA583" i="33"/>
  <c r="Z583" i="33"/>
  <c r="AC246" i="33"/>
  <c r="AB246" i="33"/>
  <c r="AA246" i="33"/>
  <c r="Z246" i="33"/>
  <c r="AC3072" i="33"/>
  <c r="AB3072" i="33"/>
  <c r="AA3072" i="33"/>
  <c r="Z3072" i="33"/>
  <c r="AC466" i="33"/>
  <c r="AB466" i="33"/>
  <c r="AA466" i="33"/>
  <c r="Z466" i="33"/>
  <c r="AC2706" i="33"/>
  <c r="AB2706" i="33"/>
  <c r="AA2706" i="33"/>
  <c r="Z2706" i="33"/>
  <c r="AC2579" i="33"/>
  <c r="AB2579" i="33"/>
  <c r="AA2579" i="33"/>
  <c r="Z2579" i="33"/>
  <c r="AC2395" i="33"/>
  <c r="AB2395" i="33"/>
  <c r="AA2395" i="33"/>
  <c r="Z2395" i="33"/>
  <c r="AC967" i="33"/>
  <c r="AB967" i="33"/>
  <c r="AA967" i="33"/>
  <c r="Z967" i="33"/>
  <c r="AC2006" i="33"/>
  <c r="AB2006" i="33"/>
  <c r="AA2006" i="33"/>
  <c r="Z2006" i="33"/>
  <c r="AC1962" i="33"/>
  <c r="AB1962" i="33"/>
  <c r="AA1962" i="33"/>
  <c r="Z1962" i="33"/>
  <c r="AC592" i="33"/>
  <c r="AB592" i="33"/>
  <c r="AA592" i="33"/>
  <c r="Z592" i="33"/>
  <c r="AC2116" i="33"/>
  <c r="AB2116" i="33"/>
  <c r="AA2116" i="33"/>
  <c r="Z2116" i="33"/>
  <c r="AC1610" i="33"/>
  <c r="AB1610" i="33"/>
  <c r="AA1610" i="33"/>
  <c r="Z1610" i="33"/>
  <c r="AC352" i="33"/>
  <c r="AB352" i="33"/>
  <c r="AA352" i="33"/>
  <c r="Z352" i="33"/>
  <c r="AC1301" i="33"/>
  <c r="AB1301" i="33"/>
  <c r="AA1301" i="33"/>
  <c r="Z1301" i="33"/>
  <c r="AC191" i="33"/>
  <c r="AB191" i="33"/>
  <c r="AA191" i="33"/>
  <c r="Z191" i="33"/>
  <c r="AC50" i="33"/>
  <c r="AB50" i="33"/>
  <c r="AA50" i="33"/>
  <c r="Z50" i="33"/>
  <c r="AC2649" i="33"/>
  <c r="AB2649" i="33"/>
  <c r="AA2649" i="33"/>
  <c r="Z2649" i="33"/>
  <c r="AC3071" i="33"/>
  <c r="AB3071" i="33"/>
  <c r="AA3071" i="33"/>
  <c r="Z3071" i="33"/>
  <c r="AC2750" i="33"/>
  <c r="AB2750" i="33"/>
  <c r="AA2750" i="33"/>
  <c r="Z2750" i="33"/>
  <c r="AC640" i="33"/>
  <c r="AB640" i="33"/>
  <c r="AA640" i="33"/>
  <c r="Z640" i="33"/>
  <c r="AC1341" i="33"/>
  <c r="AB1341" i="33"/>
  <c r="AA1341" i="33"/>
  <c r="Z1341" i="33"/>
  <c r="AC1445" i="33"/>
  <c r="AB1445" i="33"/>
  <c r="AA1445" i="33"/>
  <c r="Z1445" i="33"/>
  <c r="AC1756" i="33"/>
  <c r="AB1756" i="33"/>
  <c r="AA1756" i="33"/>
  <c r="Z1756" i="33"/>
  <c r="AC2770" i="33"/>
  <c r="AB2770" i="33"/>
  <c r="AA2770" i="33"/>
  <c r="Z2770" i="33"/>
  <c r="AC1477" i="33"/>
  <c r="AB1477" i="33"/>
  <c r="AA1477" i="33"/>
  <c r="Z1477" i="33"/>
  <c r="AC1868" i="33"/>
  <c r="AB1868" i="33"/>
  <c r="AA1868" i="33"/>
  <c r="Z1868" i="33"/>
  <c r="AC328" i="33"/>
  <c r="AB328" i="33"/>
  <c r="AA328" i="33"/>
  <c r="Z328" i="33"/>
  <c r="AC1844" i="33"/>
  <c r="AB1844" i="33"/>
  <c r="AA1844" i="33"/>
  <c r="Z1844" i="33"/>
  <c r="AC959" i="33"/>
  <c r="AB959" i="33"/>
  <c r="AA959" i="33"/>
  <c r="Z959" i="33"/>
  <c r="AC268" i="33"/>
  <c r="AB268" i="33"/>
  <c r="AA268" i="33"/>
  <c r="Z268" i="33"/>
  <c r="AC3136" i="33"/>
  <c r="AB3136" i="33"/>
  <c r="AA3136" i="33"/>
  <c r="Z3136" i="33"/>
  <c r="AC3134" i="33"/>
  <c r="AB3134" i="33"/>
  <c r="AA3134" i="33"/>
  <c r="Z3134" i="33"/>
  <c r="AC239" i="33"/>
  <c r="AB239" i="33"/>
  <c r="AA239" i="33"/>
  <c r="Z239" i="33"/>
  <c r="AC2143" i="33"/>
  <c r="AB2143" i="33"/>
  <c r="AA2143" i="33"/>
  <c r="Z2143" i="33"/>
  <c r="AC1342" i="33"/>
  <c r="AB1342" i="33"/>
  <c r="AA1342" i="33"/>
  <c r="Z1342" i="33"/>
  <c r="AC27" i="33"/>
  <c r="AB27" i="33"/>
  <c r="AA27" i="33"/>
  <c r="Z27" i="33"/>
  <c r="AC1371" i="33"/>
  <c r="AB1371" i="33"/>
  <c r="AA1371" i="33"/>
  <c r="Z1371" i="33"/>
  <c r="AC1140" i="33"/>
  <c r="AB1140" i="33"/>
  <c r="AA1140" i="33"/>
  <c r="Z1140" i="33"/>
  <c r="AC2109" i="33"/>
  <c r="AB2109" i="33"/>
  <c r="AA2109" i="33"/>
  <c r="Z2109" i="33"/>
  <c r="AC2674" i="33"/>
  <c r="AB2674" i="33"/>
  <c r="AA2674" i="33"/>
  <c r="Z2674" i="33"/>
  <c r="AC3066" i="33"/>
  <c r="AB3066" i="33"/>
  <c r="AA3066" i="33"/>
  <c r="Z3066" i="33"/>
  <c r="AC3135" i="33"/>
  <c r="AB3135" i="33"/>
  <c r="AA3135" i="33"/>
  <c r="Z3135" i="33"/>
  <c r="AC62" i="33"/>
  <c r="AB62" i="33"/>
  <c r="AA62" i="33"/>
  <c r="Z62" i="33"/>
  <c r="AC366" i="33"/>
  <c r="AB366" i="33"/>
  <c r="AA366" i="33"/>
  <c r="Z366" i="33"/>
  <c r="AC1618" i="33"/>
  <c r="AB1618" i="33"/>
  <c r="AA1618" i="33"/>
  <c r="Z1618" i="33"/>
  <c r="AC2864" i="33"/>
  <c r="AB2864" i="33"/>
  <c r="AA2864" i="33"/>
  <c r="Z2864" i="33"/>
  <c r="AC36" i="33"/>
  <c r="AB36" i="33"/>
  <c r="AA36" i="33"/>
  <c r="Z36" i="33"/>
  <c r="AC159" i="33"/>
  <c r="AB159" i="33"/>
  <c r="AA159" i="33"/>
  <c r="Z159" i="33"/>
  <c r="AC2820" i="33"/>
  <c r="AB2820" i="33"/>
  <c r="AA2820" i="33"/>
  <c r="Z2820" i="33"/>
  <c r="AC2793" i="33"/>
  <c r="AB2793" i="33"/>
  <c r="AA2793" i="33"/>
  <c r="Z2793" i="33"/>
  <c r="AC498" i="33"/>
  <c r="AB498" i="33"/>
  <c r="AA498" i="33"/>
  <c r="Z498" i="33"/>
  <c r="AC919" i="33"/>
  <c r="AB919" i="33"/>
  <c r="AA919" i="33"/>
  <c r="Z919" i="33"/>
  <c r="AC718" i="33"/>
  <c r="AB718" i="33"/>
  <c r="AA718" i="33"/>
  <c r="Z718" i="33"/>
  <c r="AC1760" i="33"/>
  <c r="AB1760" i="33"/>
  <c r="AA1760" i="33"/>
  <c r="Z1760" i="33"/>
  <c r="AC642" i="33"/>
  <c r="AB642" i="33"/>
  <c r="AA642" i="33"/>
  <c r="Z642" i="33"/>
  <c r="AC980" i="33"/>
  <c r="AB980" i="33"/>
  <c r="AA980" i="33"/>
  <c r="Z980" i="33"/>
  <c r="AC1674" i="33"/>
  <c r="AB1674" i="33"/>
  <c r="AA1674" i="33"/>
  <c r="Z1674" i="33"/>
  <c r="AC1473" i="33"/>
  <c r="AB1473" i="33"/>
  <c r="AA1473" i="33"/>
  <c r="Z1473" i="33"/>
  <c r="AC1852" i="33"/>
  <c r="AB1852" i="33"/>
  <c r="AA1852" i="33"/>
  <c r="Z1852" i="33"/>
  <c r="AC2885" i="33"/>
  <c r="AB2885" i="33"/>
  <c r="AA2885" i="33"/>
  <c r="Z2885" i="33"/>
  <c r="AC358" i="33"/>
  <c r="AB358" i="33"/>
  <c r="AA358" i="33"/>
  <c r="Z358" i="33"/>
  <c r="AC3039" i="33"/>
  <c r="AB3039" i="33"/>
  <c r="AA3039" i="33"/>
  <c r="Z3039" i="33"/>
  <c r="AC1797" i="33"/>
  <c r="AB1797" i="33"/>
  <c r="AA1797" i="33"/>
  <c r="Z1797" i="33"/>
  <c r="AC982" i="33"/>
  <c r="AB982" i="33"/>
  <c r="AA982" i="33"/>
  <c r="Z982" i="33"/>
  <c r="AC221" i="33"/>
  <c r="AB221" i="33"/>
  <c r="AA221" i="33"/>
  <c r="Z221" i="33"/>
  <c r="AC1795" i="33"/>
  <c r="AB1795" i="33"/>
  <c r="AA1795" i="33"/>
  <c r="Z1795" i="33"/>
  <c r="AC3122" i="33"/>
  <c r="AB3122" i="33"/>
  <c r="AA3122" i="33"/>
  <c r="Z3122" i="33"/>
  <c r="AC7" i="33"/>
  <c r="AB7" i="33"/>
  <c r="AA7" i="33"/>
  <c r="Z7" i="33"/>
  <c r="AC1302" i="33"/>
  <c r="AB1302" i="33"/>
  <c r="AA1302" i="33"/>
  <c r="Z1302" i="33"/>
  <c r="AC2153" i="33"/>
  <c r="AB2153" i="33"/>
  <c r="AA2153" i="33"/>
  <c r="Z2153" i="33"/>
  <c r="AC2786" i="33"/>
  <c r="AB2786" i="33"/>
  <c r="AA2786" i="33"/>
  <c r="Z2786" i="33"/>
  <c r="AC2582" i="33"/>
  <c r="AB2582" i="33"/>
  <c r="AA2582" i="33"/>
  <c r="Z2582" i="33"/>
  <c r="AC1839" i="33"/>
  <c r="AB1839" i="33"/>
  <c r="AA1839" i="33"/>
  <c r="Z1839" i="33"/>
  <c r="AC1734" i="33"/>
  <c r="AB1734" i="33"/>
  <c r="AA1734" i="33"/>
  <c r="Z1734" i="33"/>
  <c r="AC1044" i="33"/>
  <c r="AB1044" i="33"/>
  <c r="AA1044" i="33"/>
  <c r="Z1044" i="33"/>
  <c r="AC16" i="33"/>
  <c r="AB16" i="33"/>
  <c r="AA16" i="33"/>
  <c r="Z16" i="33"/>
  <c r="AC646" i="33"/>
  <c r="AB646" i="33"/>
  <c r="AA646" i="33"/>
  <c r="Z646" i="33"/>
  <c r="AC2026" i="33"/>
  <c r="AB2026" i="33"/>
  <c r="AA2026" i="33"/>
  <c r="Z2026" i="33"/>
  <c r="AC396" i="33"/>
  <c r="AB396" i="33"/>
  <c r="AA396" i="33"/>
  <c r="Z396" i="33"/>
  <c r="AC772" i="33"/>
  <c r="AB772" i="33"/>
  <c r="AA772" i="33"/>
  <c r="Z772" i="33"/>
  <c r="AC2737" i="33"/>
  <c r="AB2737" i="33"/>
  <c r="AA2737" i="33"/>
  <c r="Z2737" i="33"/>
  <c r="AC131" i="33"/>
  <c r="AB131" i="33"/>
  <c r="AA131" i="33"/>
  <c r="Z131" i="33"/>
  <c r="AC2603" i="33"/>
  <c r="AB2603" i="33"/>
  <c r="AA2603" i="33"/>
  <c r="Z2603" i="33"/>
  <c r="AC2453" i="33"/>
  <c r="AB2453" i="33"/>
  <c r="AA2453" i="33"/>
  <c r="Z2453" i="33"/>
  <c r="AC2874" i="33"/>
  <c r="AB2874" i="33"/>
  <c r="AA2874" i="33"/>
  <c r="Z2874" i="33"/>
  <c r="AC319" i="33"/>
  <c r="AB319" i="33"/>
  <c r="AA319" i="33"/>
  <c r="Z319" i="33"/>
  <c r="AC825" i="33"/>
  <c r="AB825" i="33"/>
  <c r="AA825" i="33"/>
  <c r="Z825" i="33"/>
  <c r="AC2433" i="33"/>
  <c r="AB2433" i="33"/>
  <c r="AA2433" i="33"/>
  <c r="Z2433" i="33"/>
  <c r="AC2489" i="33"/>
  <c r="AB2489" i="33"/>
  <c r="AA2489" i="33"/>
  <c r="Z2489" i="33"/>
  <c r="AC1104" i="33"/>
  <c r="AB1104" i="33"/>
  <c r="AA1104" i="33"/>
  <c r="Z1104" i="33"/>
  <c r="AC1185" i="33"/>
  <c r="AB1185" i="33"/>
  <c r="AA1185" i="33"/>
  <c r="Z1185" i="33"/>
  <c r="AC1242" i="33"/>
  <c r="AB1242" i="33"/>
  <c r="AA1242" i="33"/>
  <c r="Z1242" i="33"/>
  <c r="AC315" i="33"/>
  <c r="AB315" i="33"/>
  <c r="AA315" i="33"/>
  <c r="Z315" i="33"/>
  <c r="AC290" i="33"/>
  <c r="AB290" i="33"/>
  <c r="AA290" i="33"/>
  <c r="Z290" i="33"/>
  <c r="AC2161" i="33"/>
  <c r="AB2161" i="33"/>
  <c r="AA2161" i="33"/>
  <c r="Z2161" i="33"/>
  <c r="AC2094" i="33"/>
  <c r="AB2094" i="33"/>
  <c r="AA2094" i="33"/>
  <c r="Z2094" i="33"/>
  <c r="AC3092" i="33"/>
  <c r="AB3092" i="33"/>
  <c r="AA3092" i="33"/>
  <c r="Z3092" i="33"/>
  <c r="AC1608" i="33"/>
  <c r="AB1608" i="33"/>
  <c r="AA1608" i="33"/>
  <c r="Z1608" i="33"/>
  <c r="AC723" i="33"/>
  <c r="AB723" i="33"/>
  <c r="AA723" i="33"/>
  <c r="Z723" i="33"/>
  <c r="AC2766" i="33"/>
  <c r="AB2766" i="33"/>
  <c r="AA2766" i="33"/>
  <c r="Z2766" i="33"/>
  <c r="AC39" i="33"/>
  <c r="AB39" i="33"/>
  <c r="AA39" i="33"/>
  <c r="Z39" i="33"/>
  <c r="AC729" i="33"/>
  <c r="AB729" i="33"/>
  <c r="AA729" i="33"/>
  <c r="Z729" i="33"/>
  <c r="AC2142" i="33"/>
  <c r="AB2142" i="33"/>
  <c r="AA2142" i="33"/>
  <c r="Z2142" i="33"/>
  <c r="AC1589" i="33"/>
  <c r="AB1589" i="33"/>
  <c r="AA1589" i="33"/>
  <c r="Z1589" i="33"/>
  <c r="AC1508" i="33"/>
  <c r="AB1508" i="33"/>
  <c r="AA1508" i="33"/>
  <c r="Z1508" i="33"/>
  <c r="AC1113" i="33"/>
  <c r="AB1113" i="33"/>
  <c r="AA1113" i="33"/>
  <c r="Z1113" i="33"/>
  <c r="AC3057" i="33"/>
  <c r="AB3057" i="33"/>
  <c r="AA3057" i="33"/>
  <c r="Z3057" i="33"/>
  <c r="AC1602" i="33"/>
  <c r="AB1602" i="33"/>
  <c r="AA1602" i="33"/>
  <c r="Z1602" i="33"/>
  <c r="AC2604" i="33"/>
  <c r="AB2604" i="33"/>
  <c r="AA2604" i="33"/>
  <c r="Z2604" i="33"/>
  <c r="AC1099" i="33"/>
  <c r="AB1099" i="33"/>
  <c r="AA1099" i="33"/>
  <c r="Z1099" i="33"/>
  <c r="AC1121" i="33"/>
  <c r="AB1121" i="33"/>
  <c r="AA1121" i="33"/>
  <c r="Z1121" i="33"/>
  <c r="AC829" i="33"/>
  <c r="AB829" i="33"/>
  <c r="AA829" i="33"/>
  <c r="Z829" i="33"/>
  <c r="AC1827" i="33"/>
  <c r="AB1827" i="33"/>
  <c r="AA1827" i="33"/>
  <c r="Z1827" i="33"/>
  <c r="AC1112" i="33"/>
  <c r="AB1112" i="33"/>
  <c r="AA1112" i="33"/>
  <c r="Z1112" i="33"/>
  <c r="AC2095" i="33"/>
  <c r="AB2095" i="33"/>
  <c r="AA2095" i="33"/>
  <c r="Z2095" i="33"/>
  <c r="AC2016" i="33"/>
  <c r="AB2016" i="33"/>
  <c r="AA2016" i="33"/>
  <c r="Z2016" i="33"/>
  <c r="AC2150" i="33"/>
  <c r="AB2150" i="33"/>
  <c r="AA2150" i="33"/>
  <c r="Z2150" i="33"/>
  <c r="AC2531" i="33"/>
  <c r="AB2531" i="33"/>
  <c r="AA2531" i="33"/>
  <c r="Z2531" i="33"/>
  <c r="AC1670" i="33"/>
  <c r="AB1670" i="33"/>
  <c r="AA1670" i="33"/>
  <c r="Z1670" i="33"/>
  <c r="AC142" i="33"/>
  <c r="AB142" i="33"/>
  <c r="AA142" i="33"/>
  <c r="Z142" i="33"/>
  <c r="AC756" i="33"/>
  <c r="AB756" i="33"/>
  <c r="AA756" i="33"/>
  <c r="Z756" i="33"/>
  <c r="AC977" i="33"/>
  <c r="AB977" i="33"/>
  <c r="AA977" i="33"/>
  <c r="Z977" i="33"/>
  <c r="AC2369" i="33"/>
  <c r="AB2369" i="33"/>
  <c r="AA2369" i="33"/>
  <c r="Z2369" i="33"/>
  <c r="AC1290" i="33"/>
  <c r="AB1290" i="33"/>
  <c r="AA1290" i="33"/>
  <c r="Z1290" i="33"/>
  <c r="AC2774" i="33"/>
  <c r="AB2774" i="33"/>
  <c r="AA2774" i="33"/>
  <c r="Z2774" i="33"/>
  <c r="AC2684" i="33"/>
  <c r="AB2684" i="33"/>
  <c r="AA2684" i="33"/>
  <c r="Z2684" i="33"/>
  <c r="AC3074" i="33"/>
  <c r="AB3074" i="33"/>
  <c r="AA3074" i="33"/>
  <c r="Z3074" i="33"/>
  <c r="AC1611" i="33"/>
  <c r="AB1611" i="33"/>
  <c r="AA1611" i="33"/>
  <c r="Z1611" i="33"/>
  <c r="AC2831" i="33"/>
  <c r="AB2831" i="33"/>
  <c r="AA2831" i="33"/>
  <c r="Z2831" i="33"/>
  <c r="AC538" i="33"/>
  <c r="AB538" i="33"/>
  <c r="AA538" i="33"/>
  <c r="Z538" i="33"/>
  <c r="AC1968" i="33"/>
  <c r="AB1968" i="33"/>
  <c r="AA1968" i="33"/>
  <c r="Z1968" i="33"/>
  <c r="AC1220" i="33"/>
  <c r="AB1220" i="33"/>
  <c r="AA1220" i="33"/>
  <c r="Z1220" i="33"/>
  <c r="AC1386" i="33"/>
  <c r="AB1386" i="33"/>
  <c r="AA1386" i="33"/>
  <c r="Z1386" i="33"/>
  <c r="AC702" i="33"/>
  <c r="AB702" i="33"/>
  <c r="AA702" i="33"/>
  <c r="Z702" i="33"/>
  <c r="AC898" i="33"/>
  <c r="AB898" i="33"/>
  <c r="AA898" i="33"/>
  <c r="Z898" i="33"/>
  <c r="AC2515" i="33"/>
  <c r="AB2515" i="33"/>
  <c r="AA2515" i="33"/>
  <c r="Z2515" i="33"/>
  <c r="AC1747" i="33"/>
  <c r="AB1747" i="33"/>
  <c r="AA1747" i="33"/>
  <c r="Z1747" i="33"/>
  <c r="AC2120" i="33"/>
  <c r="AB2120" i="33"/>
  <c r="AA2120" i="33"/>
  <c r="Z2120" i="33"/>
  <c r="AC1625" i="33"/>
  <c r="AB1625" i="33"/>
  <c r="AA1625" i="33"/>
  <c r="Z1625" i="33"/>
  <c r="AC3157" i="33"/>
  <c r="AB3157" i="33"/>
  <c r="AA3157" i="33"/>
  <c r="Z3157" i="33"/>
  <c r="AC3102" i="33"/>
  <c r="AB3102" i="33"/>
  <c r="AA3102" i="33"/>
  <c r="Z3102" i="33"/>
  <c r="AC490" i="33"/>
  <c r="AB490" i="33"/>
  <c r="AA490" i="33"/>
  <c r="Z490" i="33"/>
  <c r="AC1544" i="33"/>
  <c r="AB1544" i="33"/>
  <c r="AA1544" i="33"/>
  <c r="Z1544" i="33"/>
  <c r="AC580" i="33"/>
  <c r="AB580" i="33"/>
  <c r="AA580" i="33"/>
  <c r="Z580" i="33"/>
  <c r="AC258" i="33"/>
  <c r="AB258" i="33"/>
  <c r="AA258" i="33"/>
  <c r="Z258" i="33"/>
  <c r="AC2394" i="33"/>
  <c r="AB2394" i="33"/>
  <c r="AA2394" i="33"/>
  <c r="Z2394" i="33"/>
  <c r="AC2418" i="33"/>
  <c r="AB2418" i="33"/>
  <c r="AA2418" i="33"/>
  <c r="Z2418" i="33"/>
  <c r="AC77" i="33"/>
  <c r="AB77" i="33"/>
  <c r="AA77" i="33"/>
  <c r="Z77" i="33"/>
  <c r="AC1595" i="33"/>
  <c r="AB1595" i="33"/>
  <c r="AA1595" i="33"/>
  <c r="Z1595" i="33"/>
  <c r="AC1355" i="33"/>
  <c r="AB1355" i="33"/>
  <c r="AA1355" i="33"/>
  <c r="Z1355" i="33"/>
  <c r="AC2313" i="33"/>
  <c r="AB2313" i="33"/>
  <c r="AA2313" i="33"/>
  <c r="Z2313" i="33"/>
  <c r="AC2080" i="33"/>
  <c r="AB2080" i="33"/>
  <c r="AA2080" i="33"/>
  <c r="Z2080" i="33"/>
  <c r="AC209" i="33"/>
  <c r="AB209" i="33"/>
  <c r="AA209" i="33"/>
  <c r="Z209" i="33"/>
  <c r="AC891" i="33"/>
  <c r="AB891" i="33"/>
  <c r="AA891" i="33"/>
  <c r="Z891" i="33"/>
  <c r="AC3113" i="33"/>
  <c r="AB3113" i="33"/>
  <c r="AA3113" i="33"/>
  <c r="Z3113" i="33"/>
  <c r="AC2912" i="33"/>
  <c r="AB2912" i="33"/>
  <c r="AA2912" i="33"/>
  <c r="Z2912" i="33"/>
  <c r="AC38" i="33"/>
  <c r="AB38" i="33"/>
  <c r="AA38" i="33"/>
  <c r="Z38" i="33"/>
  <c r="AC2269" i="33"/>
  <c r="AB2269" i="33"/>
  <c r="AA2269" i="33"/>
  <c r="Z2269" i="33"/>
  <c r="AC1095" i="33"/>
  <c r="AB1095" i="33"/>
  <c r="AA1095" i="33"/>
  <c r="Z1095" i="33"/>
  <c r="AC539" i="33"/>
  <c r="AB539" i="33"/>
  <c r="AA539" i="33"/>
  <c r="Z539" i="33"/>
  <c r="AC450" i="33"/>
  <c r="AB450" i="33"/>
  <c r="AA450" i="33"/>
  <c r="Z450" i="33"/>
  <c r="AC1218" i="33"/>
  <c r="AB1218" i="33"/>
  <c r="AA1218" i="33"/>
  <c r="Z1218" i="33"/>
  <c r="AC2683" i="33"/>
  <c r="AB2683" i="33"/>
  <c r="AA2683" i="33"/>
  <c r="Z2683" i="33"/>
  <c r="AC3141" i="33"/>
  <c r="AB3141" i="33"/>
  <c r="AA3141" i="33"/>
  <c r="Z3141" i="33"/>
  <c r="AC149" i="33"/>
  <c r="AB149" i="33"/>
  <c r="AA149" i="33"/>
  <c r="Z149" i="33"/>
  <c r="AC1513" i="33"/>
  <c r="AB1513" i="33"/>
  <c r="AA1513" i="33"/>
  <c r="Z1513" i="33"/>
  <c r="AC2621" i="33"/>
  <c r="AB2621" i="33"/>
  <c r="AA2621" i="33"/>
  <c r="Z2621" i="33"/>
  <c r="AC517" i="33"/>
  <c r="AB517" i="33"/>
  <c r="AA517" i="33"/>
  <c r="Z517" i="33"/>
  <c r="AC2446" i="33"/>
  <c r="AB2446" i="33"/>
  <c r="AA2446" i="33"/>
  <c r="Z2446" i="33"/>
  <c r="AC671" i="33"/>
  <c r="AB671" i="33"/>
  <c r="AA671" i="33"/>
  <c r="Z671" i="33"/>
  <c r="AC1052" i="33"/>
  <c r="AB1052" i="33"/>
  <c r="AA1052" i="33"/>
  <c r="Z1052" i="33"/>
  <c r="AC2242" i="33"/>
  <c r="AB2242" i="33"/>
  <c r="AA2242" i="33"/>
  <c r="Z2242" i="33"/>
  <c r="AC1519" i="33"/>
  <c r="AB1519" i="33"/>
  <c r="AA1519" i="33"/>
  <c r="Z1519" i="33"/>
  <c r="AC2068" i="33"/>
  <c r="AB2068" i="33"/>
  <c r="AA2068" i="33"/>
  <c r="Z2068" i="33"/>
  <c r="AC1309" i="33"/>
  <c r="AB1309" i="33"/>
  <c r="AA1309" i="33"/>
  <c r="Z1309" i="33"/>
  <c r="AC2932" i="33"/>
  <c r="AB2932" i="33"/>
  <c r="AA2932" i="33"/>
  <c r="Z2932" i="33"/>
  <c r="AC573" i="33"/>
  <c r="AB573" i="33"/>
  <c r="AA573" i="33"/>
  <c r="Z573" i="33"/>
  <c r="AC966" i="33"/>
  <c r="AB966" i="33"/>
  <c r="AA966" i="33"/>
  <c r="Z966" i="33"/>
  <c r="AC1935" i="33"/>
  <c r="AB1935" i="33"/>
  <c r="AA1935" i="33"/>
  <c r="Z1935" i="33"/>
  <c r="AC2354" i="33"/>
  <c r="AB2354" i="33"/>
  <c r="AA2354" i="33"/>
  <c r="Z2354" i="33"/>
  <c r="AC2658" i="33"/>
  <c r="AB2658" i="33"/>
  <c r="AA2658" i="33"/>
  <c r="Z2658" i="33"/>
  <c r="AC104" i="33"/>
  <c r="AB104" i="33"/>
  <c r="AA104" i="33"/>
  <c r="Z104" i="33"/>
  <c r="AC1168" i="33"/>
  <c r="AB1168" i="33"/>
  <c r="AA1168" i="33"/>
  <c r="Z1168" i="33"/>
  <c r="AC176" i="33"/>
  <c r="AB176" i="33"/>
  <c r="AA176" i="33"/>
  <c r="Z176" i="33"/>
  <c r="AC932" i="33"/>
  <c r="AB932" i="33"/>
  <c r="AA932" i="33"/>
  <c r="Z932" i="33"/>
  <c r="AC1376" i="33"/>
  <c r="AB1376" i="33"/>
  <c r="AA1376" i="33"/>
  <c r="Z1376" i="33"/>
  <c r="AC3151" i="33"/>
  <c r="AB3151" i="33"/>
  <c r="AA3151" i="33"/>
  <c r="Z3151" i="33"/>
  <c r="AC2731" i="33"/>
  <c r="AB2731" i="33"/>
  <c r="AA2731" i="33"/>
  <c r="Z2731" i="33"/>
  <c r="AC31" i="33"/>
  <c r="AB31" i="33"/>
  <c r="AA31" i="33"/>
  <c r="Z31" i="33"/>
  <c r="AC2672" i="33"/>
  <c r="AB2672" i="33"/>
  <c r="AA2672" i="33"/>
  <c r="Z2672" i="33"/>
  <c r="AC693" i="33"/>
  <c r="AB693" i="33"/>
  <c r="AA693" i="33"/>
  <c r="Z693" i="33"/>
  <c r="AC2342" i="33"/>
  <c r="AB2342" i="33"/>
  <c r="AA2342" i="33"/>
  <c r="Z2342" i="33"/>
  <c r="AC47" i="33"/>
  <c r="AB47" i="33"/>
  <c r="AA47" i="33"/>
  <c r="Z47" i="33"/>
  <c r="AC1796" i="33"/>
  <c r="AB1796" i="33"/>
  <c r="AA1796" i="33"/>
  <c r="Z1796" i="33"/>
  <c r="AC2436" i="33"/>
  <c r="AB2436" i="33"/>
  <c r="AA2436" i="33"/>
  <c r="Z2436" i="33"/>
  <c r="AC1207" i="33"/>
  <c r="AB1207" i="33"/>
  <c r="AA1207" i="33"/>
  <c r="Z1207" i="33"/>
  <c r="AC2652" i="33"/>
  <c r="AB2652" i="33"/>
  <c r="AA2652" i="33"/>
  <c r="Z2652" i="33"/>
  <c r="AC1388" i="33"/>
  <c r="AB1388" i="33"/>
  <c r="AA1388" i="33"/>
  <c r="Z1388" i="33"/>
  <c r="AC1645" i="33"/>
  <c r="AB1645" i="33"/>
  <c r="AA1645" i="33"/>
  <c r="Z1645" i="33"/>
  <c r="AC2359" i="33"/>
  <c r="AB2359" i="33"/>
  <c r="AA2359" i="33"/>
  <c r="Z2359" i="33"/>
  <c r="AC1043" i="33"/>
  <c r="AB1043" i="33"/>
  <c r="AA1043" i="33"/>
  <c r="Z1043" i="33"/>
  <c r="AC1133" i="33"/>
  <c r="AB1133" i="33"/>
  <c r="AA1133" i="33"/>
  <c r="Z1133" i="33"/>
  <c r="AC2744" i="33"/>
  <c r="AB2744" i="33"/>
  <c r="AA2744" i="33"/>
  <c r="Z2744" i="33"/>
  <c r="AC2340" i="33"/>
  <c r="AB2340" i="33"/>
  <c r="AA2340" i="33"/>
  <c r="Z2340" i="33"/>
  <c r="AC115" i="33"/>
  <c r="AB115" i="33"/>
  <c r="AA115" i="33"/>
  <c r="Z115" i="33"/>
  <c r="AC1719" i="33"/>
  <c r="AB1719" i="33"/>
  <c r="AA1719" i="33"/>
  <c r="Z1719" i="33"/>
  <c r="AC3206" i="33"/>
  <c r="AB3206" i="33"/>
  <c r="AA3206" i="33"/>
  <c r="Z3206" i="33"/>
  <c r="AC1572" i="33"/>
  <c r="AB1572" i="33"/>
  <c r="AA1572" i="33"/>
  <c r="Z1572" i="33"/>
  <c r="AC1093" i="33"/>
  <c r="AB1093" i="33"/>
  <c r="AA1093" i="33"/>
  <c r="Z1093" i="33"/>
  <c r="AC628" i="33"/>
  <c r="AB628" i="33"/>
  <c r="AA628" i="33"/>
  <c r="Z628" i="33"/>
  <c r="AC2619" i="33"/>
  <c r="AB2619" i="33"/>
  <c r="AA2619" i="33"/>
  <c r="Z2619" i="33"/>
  <c r="AC1288" i="33"/>
  <c r="AB1288" i="33"/>
  <c r="AA1288" i="33"/>
  <c r="Z1288" i="33"/>
  <c r="AC673" i="33"/>
  <c r="AB673" i="33"/>
  <c r="AA673" i="33"/>
  <c r="Z673" i="33"/>
  <c r="AC2871" i="33"/>
  <c r="AB2871" i="33"/>
  <c r="AA2871" i="33"/>
  <c r="Z2871" i="33"/>
  <c r="AC2086" i="33"/>
  <c r="AB2086" i="33"/>
  <c r="AA2086" i="33"/>
  <c r="Z2086" i="33"/>
  <c r="AC912" i="33"/>
  <c r="AB912" i="33"/>
  <c r="AA912" i="33"/>
  <c r="Z912" i="33"/>
  <c r="AC1733" i="33"/>
  <c r="AB1733" i="33"/>
  <c r="AA1733" i="33"/>
  <c r="Z1733" i="33"/>
  <c r="AC198" i="33"/>
  <c r="AB198" i="33"/>
  <c r="AA198" i="33"/>
  <c r="Z198" i="33"/>
  <c r="AC1629" i="33"/>
  <c r="AB1629" i="33"/>
  <c r="AA1629" i="33"/>
  <c r="Z1629" i="33"/>
  <c r="AC2208" i="33"/>
  <c r="AB2208" i="33"/>
  <c r="AA2208" i="33"/>
  <c r="Z2208" i="33"/>
  <c r="AC1137" i="33"/>
  <c r="AB1137" i="33"/>
  <c r="AA1137" i="33"/>
  <c r="Z1137" i="33"/>
  <c r="AC1215" i="33"/>
  <c r="AB1215" i="33"/>
  <c r="AA1215" i="33"/>
  <c r="Z1215" i="33"/>
  <c r="AC1834" i="33"/>
  <c r="AB1834" i="33"/>
  <c r="AA1834" i="33"/>
  <c r="Z1834" i="33"/>
  <c r="AC741" i="33"/>
  <c r="AB741" i="33"/>
  <c r="AA741" i="33"/>
  <c r="Z741" i="33"/>
  <c r="AC1403" i="33"/>
  <c r="AB1403" i="33"/>
  <c r="AA1403" i="33"/>
  <c r="Z1403" i="33"/>
  <c r="AC2865" i="33"/>
  <c r="AB2865" i="33"/>
  <c r="AA2865" i="33"/>
  <c r="Z2865" i="33"/>
  <c r="AC2223" i="33"/>
  <c r="AB2223" i="33"/>
  <c r="AA2223" i="33"/>
  <c r="Z2223" i="33"/>
  <c r="AC3129" i="33"/>
  <c r="AB3129" i="33"/>
  <c r="AA3129" i="33"/>
  <c r="Z3129" i="33"/>
  <c r="AC2680" i="33"/>
  <c r="AB2680" i="33"/>
  <c r="AA2680" i="33"/>
  <c r="Z2680" i="33"/>
  <c r="AC2809" i="33"/>
  <c r="AB2809" i="33"/>
  <c r="AA2809" i="33"/>
  <c r="Z2809" i="33"/>
  <c r="AC1009" i="33"/>
  <c r="AB1009" i="33"/>
  <c r="AA1009" i="33"/>
  <c r="Z1009" i="33"/>
  <c r="AC2283" i="33"/>
  <c r="AB2283" i="33"/>
  <c r="AA2283" i="33"/>
  <c r="Z2283" i="33"/>
  <c r="AC2273" i="33"/>
  <c r="AB2273" i="33"/>
  <c r="AA2273" i="33"/>
  <c r="Z2273" i="33"/>
  <c r="AC2818" i="33"/>
  <c r="AB2818" i="33"/>
  <c r="AA2818" i="33"/>
  <c r="Z2818" i="33"/>
  <c r="AC1036" i="33"/>
  <c r="AB1036" i="33"/>
  <c r="AA1036" i="33"/>
  <c r="Z1036" i="33"/>
  <c r="AC2217" i="33"/>
  <c r="AB2217" i="33"/>
  <c r="AA2217" i="33"/>
  <c r="Z2217" i="33"/>
  <c r="AC65" i="33"/>
  <c r="AB65" i="33"/>
  <c r="AA65" i="33"/>
  <c r="Z65" i="33"/>
  <c r="AC1208" i="33"/>
  <c r="AB1208" i="33"/>
  <c r="AA1208" i="33"/>
  <c r="Z1208" i="33"/>
  <c r="AC1269" i="33"/>
  <c r="AB1269" i="33"/>
  <c r="AA1269" i="33"/>
  <c r="Z1269" i="33"/>
  <c r="AC378" i="33"/>
  <c r="AB378" i="33"/>
  <c r="AA378" i="33"/>
  <c r="Z378" i="33"/>
  <c r="AC1913" i="33"/>
  <c r="AB1913" i="33"/>
  <c r="AA1913" i="33"/>
  <c r="Z1913" i="33"/>
  <c r="AC417" i="33"/>
  <c r="AB417" i="33"/>
  <c r="AA417" i="33"/>
  <c r="Z417" i="33"/>
  <c r="AC803" i="33"/>
  <c r="AB803" i="33"/>
  <c r="AA803" i="33"/>
  <c r="Z803" i="33"/>
  <c r="AC3110" i="33"/>
  <c r="AB3110" i="33"/>
  <c r="AA3110" i="33"/>
  <c r="Z3110" i="33"/>
  <c r="AC881" i="33"/>
  <c r="AB881" i="33"/>
  <c r="AA881" i="33"/>
  <c r="Z881" i="33"/>
  <c r="AC2321" i="33"/>
  <c r="AB2321" i="33"/>
  <c r="AA2321" i="33"/>
  <c r="Z2321" i="33"/>
  <c r="AC2235" i="33"/>
  <c r="AB2235" i="33"/>
  <c r="AA2235" i="33"/>
  <c r="Z2235" i="33"/>
  <c r="AC1583" i="33"/>
  <c r="AB1583" i="33"/>
  <c r="AA1583" i="33"/>
  <c r="Z1583" i="33"/>
  <c r="AC2549" i="33"/>
  <c r="AB2549" i="33"/>
  <c r="AA2549" i="33"/>
  <c r="Z2549" i="33"/>
  <c r="AC2038" i="33"/>
  <c r="AB2038" i="33"/>
  <c r="AA2038" i="33"/>
  <c r="Z2038" i="33"/>
  <c r="AC3086" i="33"/>
  <c r="AB3086" i="33"/>
  <c r="AA3086" i="33"/>
  <c r="Z3086" i="33"/>
  <c r="AC1026" i="33"/>
  <c r="AB1026" i="33"/>
  <c r="AA1026" i="33"/>
  <c r="Z1026" i="33"/>
  <c r="AC2503" i="33"/>
  <c r="AB2503" i="33"/>
  <c r="AA2503" i="33"/>
  <c r="Z2503" i="33"/>
  <c r="AC1229" i="33"/>
  <c r="AB1229" i="33"/>
  <c r="AA1229" i="33"/>
  <c r="Z1229" i="33"/>
  <c r="AC2662" i="33"/>
  <c r="AB2662" i="33"/>
  <c r="AA2662" i="33"/>
  <c r="Z2662" i="33"/>
  <c r="AC2988" i="33"/>
  <c r="AB2988" i="33"/>
  <c r="AA2988" i="33"/>
  <c r="Z2988" i="33"/>
  <c r="AC1222" i="33"/>
  <c r="AB1222" i="33"/>
  <c r="AA1222" i="33"/>
  <c r="Z1222" i="33"/>
  <c r="AC2154" i="33"/>
  <c r="AB2154" i="33"/>
  <c r="AA2154" i="33"/>
  <c r="Z2154" i="33"/>
  <c r="AC2700" i="33"/>
  <c r="AB2700" i="33"/>
  <c r="AA2700" i="33"/>
  <c r="Z2700" i="33"/>
  <c r="AC1871" i="33"/>
  <c r="AB1871" i="33"/>
  <c r="AA1871" i="33"/>
  <c r="Z1871" i="33"/>
  <c r="AC2492" i="33"/>
  <c r="AB2492" i="33"/>
  <c r="AA2492" i="33"/>
  <c r="Z2492" i="33"/>
  <c r="AC1898" i="33"/>
  <c r="AB1898" i="33"/>
  <c r="AA1898" i="33"/>
  <c r="Z1898" i="33"/>
  <c r="AC1599" i="33"/>
  <c r="AB1599" i="33"/>
  <c r="AA1599" i="33"/>
  <c r="Z1599" i="33"/>
  <c r="AC1349" i="33"/>
  <c r="AB1349" i="33"/>
  <c r="AA1349" i="33"/>
  <c r="Z1349" i="33"/>
  <c r="AC2721" i="33"/>
  <c r="AB2721" i="33"/>
  <c r="AA2721" i="33"/>
  <c r="Z2721" i="33"/>
  <c r="AC1210" i="33"/>
  <c r="AB1210" i="33"/>
  <c r="AA1210" i="33"/>
  <c r="Z1210" i="33"/>
  <c r="AC1584" i="33"/>
  <c r="AB1584" i="33"/>
  <c r="AA1584" i="33"/>
  <c r="Z1584" i="33"/>
  <c r="AC6" i="33"/>
  <c r="AB6" i="33"/>
  <c r="AA6" i="33"/>
  <c r="Z6" i="33"/>
  <c r="AC987" i="33"/>
  <c r="AB987" i="33"/>
  <c r="AA987" i="33"/>
  <c r="Z987" i="33"/>
  <c r="AC1710" i="33"/>
  <c r="AB1710" i="33"/>
  <c r="AA1710" i="33"/>
  <c r="Z1710" i="33"/>
  <c r="AC861" i="33"/>
  <c r="AB861" i="33"/>
  <c r="AA861" i="33"/>
  <c r="Z861" i="33"/>
  <c r="AC1950" i="33"/>
  <c r="AB1950" i="33"/>
  <c r="AA1950" i="33"/>
  <c r="Z1950" i="33"/>
  <c r="AC227" i="33"/>
  <c r="AB227" i="33"/>
  <c r="AA227" i="33"/>
  <c r="Z227" i="33"/>
  <c r="AC2507" i="33"/>
  <c r="AB2507" i="33"/>
  <c r="AA2507" i="33"/>
  <c r="Z2507" i="33"/>
  <c r="AC89" i="33"/>
  <c r="AB89" i="33"/>
  <c r="AA89" i="33"/>
  <c r="Z89" i="33"/>
  <c r="AC961" i="33"/>
  <c r="AB961" i="33"/>
  <c r="AA961" i="33"/>
  <c r="Z961" i="33"/>
  <c r="AC1192" i="33"/>
  <c r="AB1192" i="33"/>
  <c r="AA1192" i="33"/>
  <c r="Z1192" i="33"/>
  <c r="AC34" i="33"/>
  <c r="AB34" i="33"/>
  <c r="AA34" i="33"/>
  <c r="Z34" i="33"/>
  <c r="AC1889" i="33"/>
  <c r="AB1889" i="33"/>
  <c r="AA1889" i="33"/>
  <c r="Z1889" i="33"/>
  <c r="AC1435" i="33"/>
  <c r="AB1435" i="33"/>
  <c r="AA1435" i="33"/>
  <c r="Z1435" i="33"/>
  <c r="AC2760" i="33"/>
  <c r="AB2760" i="33"/>
  <c r="AA2760" i="33"/>
  <c r="Z2760" i="33"/>
  <c r="AC10" i="33"/>
  <c r="AB10" i="33"/>
  <c r="AA10" i="33"/>
  <c r="Z10" i="33"/>
  <c r="AC1326" i="33"/>
  <c r="AB1326" i="33"/>
  <c r="AA1326" i="33"/>
  <c r="Z1326" i="33"/>
  <c r="AC1669" i="33"/>
  <c r="AB1669" i="33"/>
  <c r="AA1669" i="33"/>
  <c r="Z1669" i="33"/>
  <c r="AC1597" i="33"/>
  <c r="AB1597" i="33"/>
  <c r="AA1597" i="33"/>
  <c r="Z1597" i="33"/>
  <c r="AC1600" i="33"/>
  <c r="AB1600" i="33"/>
  <c r="AA1600" i="33"/>
  <c r="Z1600" i="33"/>
  <c r="AC26" i="33"/>
  <c r="AB26" i="33"/>
  <c r="AA26" i="33"/>
  <c r="Z26" i="33"/>
  <c r="AC725" i="33"/>
  <c r="AB725" i="33"/>
  <c r="AA725" i="33"/>
  <c r="Z725" i="33"/>
  <c r="AC2092" i="33"/>
  <c r="AB2092" i="33"/>
  <c r="AA2092" i="33"/>
  <c r="Z2092" i="33"/>
  <c r="AC1198" i="33"/>
  <c r="AB1198" i="33"/>
  <c r="AA1198" i="33"/>
  <c r="Z1198" i="33"/>
  <c r="AC1025" i="33"/>
  <c r="AB1025" i="33"/>
  <c r="AA1025" i="33"/>
  <c r="Z1025" i="33"/>
  <c r="AC2481" i="33"/>
  <c r="AB2481" i="33"/>
  <c r="AA2481" i="33"/>
  <c r="Z2481" i="33"/>
  <c r="AC1912" i="33"/>
  <c r="AB1912" i="33"/>
  <c r="AA1912" i="33"/>
  <c r="Z1912" i="33"/>
  <c r="AC351" i="33"/>
  <c r="AB351" i="33"/>
  <c r="AA351" i="33"/>
  <c r="Z351" i="33"/>
  <c r="AC894" i="33"/>
  <c r="AB894" i="33"/>
  <c r="AA894" i="33"/>
  <c r="Z894" i="33"/>
  <c r="AC1792" i="33"/>
  <c r="AB1792" i="33"/>
  <c r="AA1792" i="33"/>
  <c r="Z1792" i="33"/>
  <c r="AC2472" i="33"/>
  <c r="AB2472" i="33"/>
  <c r="AA2472" i="33"/>
  <c r="Z2472" i="33"/>
  <c r="AC2465" i="33"/>
  <c r="AB2465" i="33"/>
  <c r="AA2465" i="33"/>
  <c r="Z2465" i="33"/>
  <c r="AC158" i="33"/>
  <c r="AB158" i="33"/>
  <c r="AA158" i="33"/>
  <c r="Z158" i="33"/>
  <c r="AC2304" i="33"/>
  <c r="AB2304" i="33"/>
  <c r="AA2304" i="33"/>
  <c r="Z2304" i="33"/>
  <c r="AC593" i="33"/>
  <c r="AB593" i="33"/>
  <c r="AA593" i="33"/>
  <c r="Z593" i="33"/>
  <c r="AC2937" i="33"/>
  <c r="AB2937" i="33"/>
  <c r="AA2937" i="33"/>
  <c r="Z2937" i="33"/>
  <c r="AC501" i="33"/>
  <c r="AB501" i="33"/>
  <c r="AA501" i="33"/>
  <c r="Z501" i="33"/>
  <c r="AC604" i="33"/>
  <c r="AB604" i="33"/>
  <c r="AA604" i="33"/>
  <c r="Z604" i="33"/>
  <c r="AC2903" i="33"/>
  <c r="AB2903" i="33"/>
  <c r="AA2903" i="33"/>
  <c r="Z2903" i="33"/>
  <c r="AC2944" i="33"/>
  <c r="AB2944" i="33"/>
  <c r="AA2944" i="33"/>
  <c r="Z2944" i="33"/>
  <c r="AC711" i="33"/>
  <c r="AB711" i="33"/>
  <c r="AA711" i="33"/>
  <c r="Z711" i="33"/>
  <c r="AC1084" i="33"/>
  <c r="AB1084" i="33"/>
  <c r="AA1084" i="33"/>
  <c r="Z1084" i="33"/>
  <c r="AC1375" i="33"/>
  <c r="AB1375" i="33"/>
  <c r="AA1375" i="33"/>
  <c r="Z1375" i="33"/>
  <c r="AC2778" i="33"/>
  <c r="AB2778" i="33"/>
  <c r="AA2778" i="33"/>
  <c r="Z2778" i="33"/>
  <c r="AC1336" i="33"/>
  <c r="AB1336" i="33"/>
  <c r="AA1336" i="33"/>
  <c r="Z1336" i="33"/>
  <c r="AC308" i="33"/>
  <c r="AB308" i="33"/>
  <c r="AA308" i="33"/>
  <c r="Z308" i="33"/>
  <c r="AC1212" i="33"/>
  <c r="AB1212" i="33"/>
  <c r="AA1212" i="33"/>
  <c r="Z1212" i="33"/>
  <c r="AC1906" i="33"/>
  <c r="AB1906" i="33"/>
  <c r="AA1906" i="33"/>
  <c r="Z1906" i="33"/>
  <c r="AC1739" i="33"/>
  <c r="AB1739" i="33"/>
  <c r="AA1739" i="33"/>
  <c r="Z1739" i="33"/>
  <c r="AC2199" i="33"/>
  <c r="AB2199" i="33"/>
  <c r="AA2199" i="33"/>
  <c r="Z2199" i="33"/>
  <c r="AC2355" i="33"/>
  <c r="AB2355" i="33"/>
  <c r="AA2355" i="33"/>
  <c r="Z2355" i="33"/>
  <c r="AC2414" i="33"/>
  <c r="AB2414" i="33"/>
  <c r="AA2414" i="33"/>
  <c r="Z2414" i="33"/>
  <c r="AC3012" i="33"/>
  <c r="AB3012" i="33"/>
  <c r="AA3012" i="33"/>
  <c r="Z3012" i="33"/>
  <c r="AC3176" i="33"/>
  <c r="AB3176" i="33"/>
  <c r="AA3176" i="33"/>
  <c r="Z3176" i="33"/>
  <c r="AC1437" i="33"/>
  <c r="AB1437" i="33"/>
  <c r="AA1437" i="33"/>
  <c r="Z1437" i="33"/>
  <c r="AC2442" i="33"/>
  <c r="AB2442" i="33"/>
  <c r="AA2442" i="33"/>
  <c r="Z2442" i="33"/>
  <c r="AC94" i="33"/>
  <c r="AB94" i="33"/>
  <c r="AA94" i="33"/>
  <c r="Z94" i="33"/>
  <c r="AC71" i="33"/>
  <c r="AB71" i="33"/>
  <c r="AA71" i="33"/>
  <c r="Z71" i="33"/>
  <c r="AC1383" i="33"/>
  <c r="AB1383" i="33"/>
  <c r="AA1383" i="33"/>
  <c r="Z1383" i="33"/>
  <c r="AC2508" i="33"/>
  <c r="AB2508" i="33"/>
  <c r="AA2508" i="33"/>
  <c r="Z2508" i="33"/>
  <c r="AC2858" i="33"/>
  <c r="AB2858" i="33"/>
  <c r="AA2858" i="33"/>
  <c r="Z2858" i="33"/>
  <c r="AC3120" i="33"/>
  <c r="AB3120" i="33"/>
  <c r="AA3120" i="33"/>
  <c r="Z3120" i="33"/>
  <c r="AC1203" i="33"/>
  <c r="AB1203" i="33"/>
  <c r="AA1203" i="33"/>
  <c r="Z1203" i="33"/>
  <c r="AC1431" i="33"/>
  <c r="AB1431" i="33"/>
  <c r="AA1431" i="33"/>
  <c r="Z1431" i="33"/>
  <c r="AC2493" i="33"/>
  <c r="AB2493" i="33"/>
  <c r="AA2493" i="33"/>
  <c r="Z2493" i="33"/>
  <c r="AC2033" i="33"/>
  <c r="AB2033" i="33"/>
  <c r="AA2033" i="33"/>
  <c r="Z2033" i="33"/>
  <c r="AC1849" i="33"/>
  <c r="AB1849" i="33"/>
  <c r="AA1849" i="33"/>
  <c r="Z1849" i="33"/>
  <c r="AC556" i="33"/>
  <c r="AB556" i="33"/>
  <c r="AA556" i="33"/>
  <c r="Z556" i="33"/>
  <c r="AC543" i="33"/>
  <c r="AB543" i="33"/>
  <c r="AA543" i="33"/>
  <c r="Z543" i="33"/>
  <c r="AC888" i="33"/>
  <c r="AB888" i="33"/>
  <c r="AA888" i="33"/>
  <c r="Z888" i="33"/>
  <c r="AC2635" i="33"/>
  <c r="AB2635" i="33"/>
  <c r="AA2635" i="33"/>
  <c r="Z2635" i="33"/>
  <c r="AC2203" i="33"/>
  <c r="AB2203" i="33"/>
  <c r="AA2203" i="33"/>
  <c r="Z2203" i="33"/>
  <c r="AC2464" i="33"/>
  <c r="AB2464" i="33"/>
  <c r="AA2464" i="33"/>
  <c r="Z2464" i="33"/>
  <c r="AC1638" i="33"/>
  <c r="AB1638" i="33"/>
  <c r="AA1638" i="33"/>
  <c r="Z1638" i="33"/>
  <c r="AC738" i="33"/>
  <c r="AB738" i="33"/>
  <c r="AA738" i="33"/>
  <c r="Z738" i="33"/>
  <c r="AC936" i="33"/>
  <c r="AB936" i="33"/>
  <c r="AA936" i="33"/>
  <c r="Z936" i="33"/>
  <c r="AC1709" i="33"/>
  <c r="AB1709" i="33"/>
  <c r="AA1709" i="33"/>
  <c r="Z1709" i="33"/>
  <c r="AC298" i="33"/>
  <c r="AB298" i="33"/>
  <c r="AA298" i="33"/>
  <c r="Z298" i="33"/>
  <c r="AC1561" i="33"/>
  <c r="AB1561" i="33"/>
  <c r="AA1561" i="33"/>
  <c r="Z1561" i="33"/>
  <c r="AC542" i="33"/>
  <c r="AB542" i="33"/>
  <c r="AA542" i="33"/>
  <c r="Z542" i="33"/>
  <c r="AC2614" i="33"/>
  <c r="AB2614" i="33"/>
  <c r="AA2614" i="33"/>
  <c r="Z2614" i="33"/>
  <c r="AC1641" i="33"/>
  <c r="AB1641" i="33"/>
  <c r="AA1641" i="33"/>
  <c r="Z1641" i="33"/>
  <c r="AC2504" i="33"/>
  <c r="AB2504" i="33"/>
  <c r="AA2504" i="33"/>
  <c r="Z2504" i="33"/>
  <c r="AC2268" i="33"/>
  <c r="AB2268" i="33"/>
  <c r="AA2268" i="33"/>
  <c r="Z2268" i="33"/>
  <c r="AC589" i="33"/>
  <c r="AB589" i="33"/>
  <c r="AA589" i="33"/>
  <c r="Z589" i="33"/>
  <c r="AC2975" i="33"/>
  <c r="AB2975" i="33"/>
  <c r="AA2975" i="33"/>
  <c r="Z2975" i="33"/>
  <c r="AC2115" i="33"/>
  <c r="AB2115" i="33"/>
  <c r="AA2115" i="33"/>
  <c r="Z2115" i="33"/>
  <c r="AC515" i="33"/>
  <c r="AB515" i="33"/>
  <c r="AA515" i="33"/>
  <c r="Z515" i="33"/>
  <c r="AC2075" i="33"/>
  <c r="AB2075" i="33"/>
  <c r="AA2075" i="33"/>
  <c r="Z2075" i="33"/>
  <c r="AC1362" i="33"/>
  <c r="AB1362" i="33"/>
  <c r="AA1362" i="33"/>
  <c r="Z1362" i="33"/>
  <c r="AC1582" i="33"/>
  <c r="AB1582" i="33"/>
  <c r="AA1582" i="33"/>
  <c r="Z1582" i="33"/>
  <c r="AC2048" i="33"/>
  <c r="AB2048" i="33"/>
  <c r="AA2048" i="33"/>
  <c r="Z2048" i="33"/>
  <c r="AC473" i="33"/>
  <c r="AB473" i="33"/>
  <c r="AA473" i="33"/>
  <c r="Z473" i="33"/>
  <c r="AC823" i="33"/>
  <c r="AB823" i="33"/>
  <c r="AA823" i="33"/>
  <c r="Z823" i="33"/>
  <c r="AC2528" i="33"/>
  <c r="AB2528" i="33"/>
  <c r="AA2528" i="33"/>
  <c r="Z2528" i="33"/>
  <c r="AC365" i="33"/>
  <c r="AB365" i="33"/>
  <c r="AA365" i="33"/>
  <c r="Z365" i="33"/>
  <c r="AC3193" i="33"/>
  <c r="AB3193" i="33"/>
  <c r="AA3193" i="33"/>
  <c r="Z3193" i="33"/>
  <c r="AC1094" i="33"/>
  <c r="AB1094" i="33"/>
  <c r="AA1094" i="33"/>
  <c r="Z1094" i="33"/>
  <c r="AC81" i="33"/>
  <c r="AB81" i="33"/>
  <c r="AA81" i="33"/>
  <c r="Z81" i="33"/>
  <c r="AC1824" i="33"/>
  <c r="AB1824" i="33"/>
  <c r="AA1824" i="33"/>
  <c r="Z1824" i="33"/>
  <c r="AC1108" i="33"/>
  <c r="AB1108" i="33"/>
  <c r="AA1108" i="33"/>
  <c r="Z1108" i="33"/>
  <c r="AC651" i="33"/>
  <c r="AB651" i="33"/>
  <c r="AA651" i="33"/>
  <c r="Z651" i="33"/>
  <c r="AC563" i="33"/>
  <c r="AB563" i="33"/>
  <c r="AA563" i="33"/>
  <c r="Z563" i="33"/>
  <c r="AC2225" i="33"/>
  <c r="AB2225" i="33"/>
  <c r="AA2225" i="33"/>
  <c r="Z2225" i="33"/>
  <c r="AC2156" i="33"/>
  <c r="AB2156" i="33"/>
  <c r="AA2156" i="33"/>
  <c r="Z2156" i="33"/>
  <c r="AC568" i="33"/>
  <c r="AB568" i="33"/>
  <c r="AA568" i="33"/>
  <c r="Z568" i="33"/>
  <c r="AC2378" i="33"/>
  <c r="AB2378" i="33"/>
  <c r="AA2378" i="33"/>
  <c r="Z2378" i="33"/>
  <c r="AC3021" i="33"/>
  <c r="AB3021" i="33"/>
  <c r="AA3021" i="33"/>
  <c r="Z3021" i="33"/>
  <c r="AC492" i="33"/>
  <c r="AB492" i="33"/>
  <c r="AA492" i="33"/>
  <c r="Z492" i="33"/>
  <c r="AC2294" i="33"/>
  <c r="AB2294" i="33"/>
  <c r="AA2294" i="33"/>
  <c r="Z2294" i="33"/>
  <c r="AC1296" i="33"/>
  <c r="AB1296" i="33"/>
  <c r="AA1296" i="33"/>
  <c r="Z1296" i="33"/>
  <c r="AC740" i="33"/>
  <c r="AB740" i="33"/>
  <c r="AA740" i="33"/>
  <c r="Z740" i="33"/>
  <c r="AC576" i="33"/>
  <c r="AB576" i="33"/>
  <c r="AA576" i="33"/>
  <c r="Z576" i="33"/>
  <c r="AC2093" i="33"/>
  <c r="AB2093" i="33"/>
  <c r="AA2093" i="33"/>
  <c r="Z2093" i="33"/>
  <c r="AC1996" i="33"/>
  <c r="AB1996" i="33"/>
  <c r="AA1996" i="33"/>
  <c r="Z1996" i="33"/>
  <c r="AC2322" i="33"/>
  <c r="AB2322" i="33"/>
  <c r="AA2322" i="33"/>
  <c r="Z2322" i="33"/>
  <c r="AC2483" i="33"/>
  <c r="AB2483" i="33"/>
  <c r="AA2483" i="33"/>
  <c r="Z2483" i="33"/>
  <c r="AC1201" i="33"/>
  <c r="AB1201" i="33"/>
  <c r="AA1201" i="33"/>
  <c r="Z1201" i="33"/>
  <c r="AC686" i="33"/>
  <c r="AB686" i="33"/>
  <c r="AA686" i="33"/>
  <c r="Z686" i="33"/>
  <c r="AC2808" i="33"/>
  <c r="AB2808" i="33"/>
  <c r="AA2808" i="33"/>
  <c r="Z2808" i="33"/>
  <c r="AC2819" i="33"/>
  <c r="AB2819" i="33"/>
  <c r="AA2819" i="33"/>
  <c r="Z2819" i="33"/>
  <c r="AC2962" i="33"/>
  <c r="AB2962" i="33"/>
  <c r="AA2962" i="33"/>
  <c r="Z2962" i="33"/>
  <c r="AC2725" i="33"/>
  <c r="AB2725" i="33"/>
  <c r="AA2725" i="33"/>
  <c r="Z2725" i="33"/>
  <c r="AC161" i="33"/>
  <c r="AB161" i="33"/>
  <c r="AA161" i="33"/>
  <c r="Z161" i="33"/>
  <c r="AC1359" i="33"/>
  <c r="AB1359" i="33"/>
  <c r="AA1359" i="33"/>
  <c r="Z1359" i="33"/>
  <c r="AC2138" i="33"/>
  <c r="AB2138" i="33"/>
  <c r="AA2138" i="33"/>
  <c r="Z2138" i="33"/>
  <c r="AC732" i="33"/>
  <c r="AB732" i="33"/>
  <c r="AA732" i="33"/>
  <c r="Z732" i="33"/>
  <c r="AC2755" i="33"/>
  <c r="AB2755" i="33"/>
  <c r="AA2755" i="33"/>
  <c r="Z2755" i="33"/>
  <c r="AC720" i="33"/>
  <c r="AB720" i="33"/>
  <c r="AA720" i="33"/>
  <c r="Z720" i="33"/>
  <c r="AC333" i="33"/>
  <c r="AB333" i="33"/>
  <c r="AA333" i="33"/>
  <c r="Z333" i="33"/>
  <c r="AC2406" i="33"/>
  <c r="AB2406" i="33"/>
  <c r="AA2406" i="33"/>
  <c r="Z2406" i="33"/>
  <c r="AC2298" i="33"/>
  <c r="AB2298" i="33"/>
  <c r="AA2298" i="33"/>
  <c r="Z2298" i="33"/>
  <c r="AC880" i="33"/>
  <c r="AB880" i="33"/>
  <c r="AA880" i="33"/>
  <c r="Z880" i="33"/>
  <c r="AC908" i="33"/>
  <c r="AB908" i="33"/>
  <c r="AA908" i="33"/>
  <c r="Z908" i="33"/>
  <c r="AC1830" i="33"/>
  <c r="AB1830" i="33"/>
  <c r="AA1830" i="33"/>
  <c r="Z1830" i="33"/>
  <c r="AC2724" i="33"/>
  <c r="AB2724" i="33"/>
  <c r="AA2724" i="33"/>
  <c r="Z2724" i="33"/>
  <c r="AC2522" i="33"/>
  <c r="AB2522" i="33"/>
  <c r="AA2522" i="33"/>
  <c r="Z2522" i="33"/>
  <c r="AC3194" i="33"/>
  <c r="AB3194" i="33"/>
  <c r="AA3194" i="33"/>
  <c r="Z3194" i="33"/>
  <c r="AC1543" i="33"/>
  <c r="AB1543" i="33"/>
  <c r="AA1543" i="33"/>
  <c r="Z1543" i="33"/>
  <c r="AC282" i="33"/>
  <c r="AB282" i="33"/>
  <c r="AA282" i="33"/>
  <c r="Z282" i="33"/>
  <c r="AC2828" i="33"/>
  <c r="AB2828" i="33"/>
  <c r="AA2828" i="33"/>
  <c r="Z2828" i="33"/>
  <c r="AC2320" i="33"/>
  <c r="AB2320" i="33"/>
  <c r="AA2320" i="33"/>
  <c r="Z2320" i="33"/>
  <c r="AC683" i="33"/>
  <c r="AB683" i="33"/>
  <c r="AA683" i="33"/>
  <c r="Z683" i="33"/>
  <c r="AC1985" i="33"/>
  <c r="AB1985" i="33"/>
  <c r="AA1985" i="33"/>
  <c r="Z1985" i="33"/>
  <c r="AC487" i="33"/>
  <c r="AB487" i="33"/>
  <c r="AA487" i="33"/>
  <c r="Z487" i="33"/>
  <c r="AC2226" i="33"/>
  <c r="AB2226" i="33"/>
  <c r="AA2226" i="33"/>
  <c r="Z2226" i="33"/>
  <c r="AC2238" i="33"/>
  <c r="AB2238" i="33"/>
  <c r="AA2238" i="33"/>
  <c r="Z2238" i="33"/>
  <c r="AC2921" i="33"/>
  <c r="AB2921" i="33"/>
  <c r="AA2921" i="33"/>
  <c r="Z2921" i="33"/>
  <c r="AC730" i="33"/>
  <c r="AB730" i="33"/>
  <c r="AA730" i="33"/>
  <c r="Z730" i="33"/>
  <c r="AC2961" i="33"/>
  <c r="AB2961" i="33"/>
  <c r="AA2961" i="33"/>
  <c r="Z2961" i="33"/>
  <c r="AC1732" i="33"/>
  <c r="AB1732" i="33"/>
  <c r="AA1732" i="33"/>
  <c r="Z1732" i="33"/>
  <c r="AC1493" i="33"/>
  <c r="AB1493" i="33"/>
  <c r="AA1493" i="33"/>
  <c r="Z1493" i="33"/>
  <c r="AC2657" i="33"/>
  <c r="AB2657" i="33"/>
  <c r="AA2657" i="33"/>
  <c r="Z2657" i="33"/>
  <c r="AC996" i="33"/>
  <c r="AB996" i="33"/>
  <c r="AA996" i="33"/>
  <c r="Z996" i="33"/>
  <c r="AC1367" i="33"/>
  <c r="AB1367" i="33"/>
  <c r="AA1367" i="33"/>
  <c r="Z1367" i="33"/>
  <c r="AC1894" i="33"/>
  <c r="AB1894" i="33"/>
  <c r="AA1894" i="33"/>
  <c r="Z1894" i="33"/>
  <c r="AC405" i="33"/>
  <c r="AB405" i="33"/>
  <c r="AA405" i="33"/>
  <c r="Z405" i="33"/>
  <c r="AC2883" i="33"/>
  <c r="AB2883" i="33"/>
  <c r="AA2883" i="33"/>
  <c r="Z2883" i="33"/>
  <c r="AC1498" i="33"/>
  <c r="AB1498" i="33"/>
  <c r="AA1498" i="33"/>
  <c r="Z1498" i="33"/>
  <c r="AC1333" i="33"/>
  <c r="AB1333" i="33"/>
  <c r="AA1333" i="33"/>
  <c r="Z1333" i="33"/>
  <c r="AC1021" i="33"/>
  <c r="AB1021" i="33"/>
  <c r="AA1021" i="33"/>
  <c r="Z1021" i="33"/>
  <c r="AC155" i="33"/>
  <c r="AB155" i="33"/>
  <c r="AA155" i="33"/>
  <c r="Z155" i="33"/>
  <c r="AC204" i="33"/>
  <c r="AB204" i="33"/>
  <c r="AA204" i="33"/>
  <c r="Z204" i="33"/>
  <c r="AC147" i="33"/>
  <c r="AB147" i="33"/>
  <c r="AA147" i="33"/>
  <c r="Z147" i="33"/>
  <c r="AC1557" i="33"/>
  <c r="AB1557" i="33"/>
  <c r="AA1557" i="33"/>
  <c r="Z1557" i="33"/>
  <c r="AC670" i="33"/>
  <c r="AB670" i="33"/>
  <c r="AA670" i="33"/>
  <c r="Z670" i="33"/>
  <c r="AC250" i="33"/>
  <c r="AB250" i="33"/>
  <c r="AA250" i="33"/>
  <c r="Z250" i="33"/>
  <c r="AC216" i="33"/>
  <c r="AB216" i="33"/>
  <c r="AA216" i="33"/>
  <c r="Z216" i="33"/>
  <c r="AC1592" i="33"/>
  <c r="AB1592" i="33"/>
  <c r="AA1592" i="33"/>
  <c r="Z1592" i="33"/>
  <c r="AC2039" i="33"/>
  <c r="AB2039" i="33"/>
  <c r="AA2039" i="33"/>
  <c r="Z2039" i="33"/>
  <c r="AC3156" i="33"/>
  <c r="AB3156" i="33"/>
  <c r="AA3156" i="33"/>
  <c r="Z3156" i="33"/>
  <c r="AC846" i="33"/>
  <c r="AB846" i="33"/>
  <c r="AA846" i="33"/>
  <c r="Z846" i="33"/>
  <c r="AC631" i="33"/>
  <c r="AB631" i="33"/>
  <c r="AA631" i="33"/>
  <c r="Z631" i="33"/>
  <c r="AC475" i="33"/>
  <c r="AB475" i="33"/>
  <c r="AA475" i="33"/>
  <c r="Z475" i="33"/>
  <c r="AC510" i="33"/>
  <c r="AB510" i="33"/>
  <c r="AA510" i="33"/>
  <c r="Z510" i="33"/>
  <c r="AC1453" i="33"/>
  <c r="AB1453" i="33"/>
  <c r="AA1453" i="33"/>
  <c r="Z1453" i="33"/>
  <c r="AC904" i="33"/>
  <c r="AB904" i="33"/>
  <c r="AA904" i="33"/>
  <c r="Z904" i="33"/>
  <c r="AC2210" i="33"/>
  <c r="AB2210" i="33"/>
  <c r="AA2210" i="33"/>
  <c r="Z2210" i="33"/>
  <c r="AC514" i="33"/>
  <c r="AB514" i="33"/>
  <c r="AA514" i="33"/>
  <c r="Z514" i="33"/>
  <c r="AC2487" i="33"/>
  <c r="AB2487" i="33"/>
  <c r="AA2487" i="33"/>
  <c r="Z2487" i="33"/>
  <c r="AC2415" i="33"/>
  <c r="AB2415" i="33"/>
  <c r="AA2415" i="33"/>
  <c r="Z2415" i="33"/>
  <c r="AC459" i="33"/>
  <c r="AB459" i="33"/>
  <c r="AA459" i="33"/>
  <c r="Z459" i="33"/>
  <c r="AC1660" i="33"/>
  <c r="AB1660" i="33"/>
  <c r="AA1660" i="33"/>
  <c r="Z1660" i="33"/>
  <c r="AC748" i="33"/>
  <c r="AB748" i="33"/>
  <c r="AA748" i="33"/>
  <c r="Z748" i="33"/>
  <c r="AC3054" i="33"/>
  <c r="AB3054" i="33"/>
  <c r="AA3054" i="33"/>
  <c r="Z3054" i="33"/>
  <c r="AC2000" i="33"/>
  <c r="AB2000" i="33"/>
  <c r="AA2000" i="33"/>
  <c r="Z2000" i="33"/>
  <c r="AC1245" i="33"/>
  <c r="AB1245" i="33"/>
  <c r="AA1245" i="33"/>
  <c r="Z1245" i="33"/>
  <c r="AC1959" i="33"/>
  <c r="AB1959" i="33"/>
  <c r="AA1959" i="33"/>
  <c r="Z1959" i="33"/>
  <c r="AC868" i="33"/>
  <c r="AB868" i="33"/>
  <c r="AA868" i="33"/>
  <c r="Z868" i="33"/>
  <c r="AC1284" i="33"/>
  <c r="AB1284" i="33"/>
  <c r="AA1284" i="33"/>
  <c r="Z1284" i="33"/>
  <c r="AC199" i="33"/>
  <c r="AB199" i="33"/>
  <c r="AA199" i="33"/>
  <c r="Z199" i="33"/>
  <c r="AC645" i="33"/>
  <c r="AB645" i="33"/>
  <c r="AA645" i="33"/>
  <c r="Z645" i="33"/>
  <c r="AC1472" i="33"/>
  <c r="AB1472" i="33"/>
  <c r="AA1472" i="33"/>
  <c r="Z1472" i="33"/>
  <c r="AC1558" i="33"/>
  <c r="AB1558" i="33"/>
  <c r="AA1558" i="33"/>
  <c r="Z1558" i="33"/>
  <c r="AC1942" i="33"/>
  <c r="AB1942" i="33"/>
  <c r="AA1942" i="33"/>
  <c r="Z1942" i="33"/>
  <c r="AC105" i="33"/>
  <c r="AB105" i="33"/>
  <c r="AA105" i="33"/>
  <c r="Z105" i="33"/>
  <c r="AC839" i="33"/>
  <c r="AB839" i="33"/>
  <c r="AA839" i="33"/>
  <c r="Z839" i="33"/>
  <c r="AC2206" i="33"/>
  <c r="AB2206" i="33"/>
  <c r="AA2206" i="33"/>
  <c r="Z2206" i="33"/>
  <c r="AC152" i="33"/>
  <c r="AB152" i="33"/>
  <c r="AA152" i="33"/>
  <c r="Z152" i="33"/>
  <c r="AC2434" i="33"/>
  <c r="AB2434" i="33"/>
  <c r="AA2434" i="33"/>
  <c r="Z2434" i="33"/>
  <c r="AC2585" i="33"/>
  <c r="AB2585" i="33"/>
  <c r="AA2585" i="33"/>
  <c r="Z2585" i="33"/>
  <c r="AC2982" i="33"/>
  <c r="AB2982" i="33"/>
  <c r="AA2982" i="33"/>
  <c r="Z2982" i="33"/>
  <c r="AC2019" i="33"/>
  <c r="AB2019" i="33"/>
  <c r="AA2019" i="33"/>
  <c r="Z2019" i="33"/>
  <c r="AC1781" i="33"/>
  <c r="AB1781" i="33"/>
  <c r="AA1781" i="33"/>
  <c r="Z1781" i="33"/>
  <c r="AC901" i="33"/>
  <c r="AB901" i="33"/>
  <c r="AA901" i="33"/>
  <c r="Z901" i="33"/>
  <c r="AC938" i="33"/>
  <c r="AB938" i="33"/>
  <c r="AA938" i="33"/>
  <c r="Z938" i="33"/>
  <c r="AC2736" i="33"/>
  <c r="AB2736" i="33"/>
  <c r="AA2736" i="33"/>
  <c r="Z2736" i="33"/>
  <c r="AC2047" i="33"/>
  <c r="AB2047" i="33"/>
  <c r="AA2047" i="33"/>
  <c r="Z2047" i="33"/>
  <c r="AC454" i="33"/>
  <c r="AB454" i="33"/>
  <c r="AA454" i="33"/>
  <c r="Z454" i="33"/>
  <c r="AC3233" i="33"/>
  <c r="AB3233" i="33"/>
  <c r="AA3233" i="33"/>
  <c r="Z3233" i="33"/>
  <c r="AC92" i="33"/>
  <c r="AB92" i="33"/>
  <c r="AA92" i="33"/>
  <c r="Z92" i="33"/>
  <c r="AC387" i="33"/>
  <c r="AB387" i="33"/>
  <c r="AA387" i="33"/>
  <c r="Z387" i="33"/>
  <c r="AC2900" i="33"/>
  <c r="AB2900" i="33"/>
  <c r="AA2900" i="33"/>
  <c r="Z2900" i="33"/>
  <c r="AC2325" i="33"/>
  <c r="AB2325" i="33"/>
  <c r="AA2325" i="33"/>
  <c r="Z2325" i="33"/>
  <c r="AC685" i="33"/>
  <c r="AB685" i="33"/>
  <c r="AA685" i="33"/>
  <c r="Z685" i="33"/>
  <c r="AC44" i="33"/>
  <c r="AB44" i="33"/>
  <c r="AA44" i="33"/>
  <c r="Z44" i="33"/>
  <c r="AC1616" i="33"/>
  <c r="AB1616" i="33"/>
  <c r="AA1616" i="33"/>
  <c r="Z1616" i="33"/>
  <c r="AC554" i="33"/>
  <c r="AB554" i="33"/>
  <c r="AA554" i="33"/>
  <c r="Z554" i="33"/>
  <c r="AC2534" i="33"/>
  <c r="AB2534" i="33"/>
  <c r="AA2534" i="33"/>
  <c r="Z2534" i="33"/>
  <c r="AC1896" i="33"/>
  <c r="AB1896" i="33"/>
  <c r="AA1896" i="33"/>
  <c r="Z1896" i="33"/>
  <c r="AC2216" i="33"/>
  <c r="AB2216" i="33"/>
  <c r="AA2216" i="33"/>
  <c r="Z2216" i="33"/>
  <c r="AC1433" i="33"/>
  <c r="AB1433" i="33"/>
  <c r="AA1433" i="33"/>
  <c r="Z1433" i="33"/>
  <c r="AC1231" i="33"/>
  <c r="AB1231" i="33"/>
  <c r="AA1231" i="33"/>
  <c r="Z1231" i="33"/>
  <c r="AC781" i="33"/>
  <c r="AB781" i="33"/>
  <c r="AA781" i="33"/>
  <c r="Z781" i="33"/>
  <c r="AC1400" i="33"/>
  <c r="AB1400" i="33"/>
  <c r="AA1400" i="33"/>
  <c r="Z1400" i="33"/>
  <c r="AC2510" i="33"/>
  <c r="AB2510" i="33"/>
  <c r="AA2510" i="33"/>
  <c r="Z2510" i="33"/>
  <c r="AC1299" i="33"/>
  <c r="AB1299" i="33"/>
  <c r="AA1299" i="33"/>
  <c r="Z1299" i="33"/>
  <c r="AC437" i="33"/>
  <c r="AB437" i="33"/>
  <c r="AA437" i="33"/>
  <c r="Z437" i="33"/>
  <c r="AC2309" i="33"/>
  <c r="AB2309" i="33"/>
  <c r="AA2309" i="33"/>
  <c r="Z2309" i="33"/>
  <c r="AC940" i="33"/>
  <c r="AB940" i="33"/>
  <c r="AA940" i="33"/>
  <c r="Z940" i="33"/>
  <c r="AC624" i="33"/>
  <c r="AB624" i="33"/>
  <c r="AA624" i="33"/>
  <c r="Z624" i="33"/>
  <c r="AC73" i="33"/>
  <c r="AB73" i="33"/>
  <c r="AA73" i="33"/>
  <c r="Z73" i="33"/>
  <c r="AC2058" i="33"/>
  <c r="AB2058" i="33"/>
  <c r="AA2058" i="33"/>
  <c r="Z2058" i="33"/>
  <c r="AC88" i="33"/>
  <c r="AB88" i="33"/>
  <c r="AA88" i="33"/>
  <c r="Z88" i="33"/>
  <c r="AC663" i="33"/>
  <c r="AB663" i="33"/>
  <c r="AA663" i="33"/>
  <c r="Z663" i="33"/>
  <c r="AC218" i="33"/>
  <c r="AB218" i="33"/>
  <c r="AA218" i="33"/>
  <c r="Z218" i="33"/>
  <c r="AC95" i="33"/>
  <c r="AB95" i="33"/>
  <c r="AA95" i="33"/>
  <c r="Z95" i="33"/>
  <c r="AC2707" i="33"/>
  <c r="AB2707" i="33"/>
  <c r="AA2707" i="33"/>
  <c r="Z2707" i="33"/>
  <c r="AC757" i="33"/>
  <c r="AB757" i="33"/>
  <c r="AA757" i="33"/>
  <c r="Z757" i="33"/>
  <c r="AC1723" i="33"/>
  <c r="AB1723" i="33"/>
  <c r="AA1723" i="33"/>
  <c r="Z1723" i="33"/>
  <c r="AC2726" i="33"/>
  <c r="AB2726" i="33"/>
  <c r="AA2726" i="33"/>
  <c r="Z2726" i="33"/>
  <c r="AC2611" i="33"/>
  <c r="AB2611" i="33"/>
  <c r="AA2611" i="33"/>
  <c r="Z2611" i="33"/>
  <c r="AC952" i="33"/>
  <c r="AB952" i="33"/>
  <c r="AA952" i="33"/>
  <c r="Z952" i="33"/>
  <c r="AC1209" i="33"/>
  <c r="AB1209" i="33"/>
  <c r="AA1209" i="33"/>
  <c r="Z1209" i="33"/>
  <c r="AC1783" i="33"/>
  <c r="AB1783" i="33"/>
  <c r="AA1783" i="33"/>
  <c r="Z1783" i="33"/>
  <c r="AC83" i="33"/>
  <c r="AB83" i="33"/>
  <c r="AA83" i="33"/>
  <c r="Z83" i="33"/>
  <c r="AC2191" i="33"/>
  <c r="AB2191" i="33"/>
  <c r="AA2191" i="33"/>
  <c r="Z2191" i="33"/>
  <c r="AC2571" i="33"/>
  <c r="AB2571" i="33"/>
  <c r="AA2571" i="33"/>
  <c r="Z2571" i="33"/>
  <c r="AC3018" i="33"/>
  <c r="AB3018" i="33"/>
  <c r="AA3018" i="33"/>
  <c r="Z3018" i="33"/>
  <c r="AC2646" i="33"/>
  <c r="AB2646" i="33"/>
  <c r="AA2646" i="33"/>
  <c r="Z2646" i="33"/>
  <c r="AC3043" i="33"/>
  <c r="AB3043" i="33"/>
  <c r="AA3043" i="33"/>
  <c r="Z3043" i="33"/>
  <c r="AC850" i="33"/>
  <c r="AB850" i="33"/>
  <c r="AA850" i="33"/>
  <c r="Z850" i="33"/>
  <c r="AC792" i="33"/>
  <c r="AB792" i="33"/>
  <c r="AA792" i="33"/>
  <c r="Z792" i="33"/>
  <c r="AC234" i="33"/>
  <c r="AB234" i="33"/>
  <c r="AA234" i="33"/>
  <c r="Z234" i="33"/>
  <c r="AC386" i="33"/>
  <c r="AB386" i="33"/>
  <c r="AA386" i="33"/>
  <c r="Z386" i="33"/>
  <c r="AC1721" i="33"/>
  <c r="AB1721" i="33"/>
  <c r="AA1721" i="33"/>
  <c r="Z1721" i="33"/>
  <c r="AC2842" i="33"/>
  <c r="AB2842" i="33"/>
  <c r="AA2842" i="33"/>
  <c r="Z2842" i="33"/>
  <c r="AC2135" i="33"/>
  <c r="AB2135" i="33"/>
  <c r="AA2135" i="33"/>
  <c r="Z2135" i="33"/>
  <c r="AC2121" i="33"/>
  <c r="AB2121" i="33"/>
  <c r="AA2121" i="33"/>
  <c r="Z2121" i="33"/>
  <c r="AC771" i="33"/>
  <c r="AB771" i="33"/>
  <c r="AA771" i="33"/>
  <c r="Z771" i="33"/>
  <c r="AC2952" i="33"/>
  <c r="AB2952" i="33"/>
  <c r="AA2952" i="33"/>
  <c r="Z2952" i="33"/>
  <c r="AC653" i="33"/>
  <c r="AB653" i="33"/>
  <c r="AA653" i="33"/>
  <c r="Z653" i="33"/>
  <c r="AC3155" i="33"/>
  <c r="AB3155" i="33"/>
  <c r="AA3155" i="33"/>
  <c r="Z3155" i="33"/>
  <c r="AC3152" i="33"/>
  <c r="AB3152" i="33"/>
  <c r="AA3152" i="33"/>
  <c r="Z3152" i="33"/>
  <c r="AC1952" i="33"/>
  <c r="AB1952" i="33"/>
  <c r="AA1952" i="33"/>
  <c r="Z1952" i="33"/>
  <c r="AC2029" i="33"/>
  <c r="AB2029" i="33"/>
  <c r="AA2029" i="33"/>
  <c r="Z2029" i="33"/>
  <c r="AC2275" i="33"/>
  <c r="AB2275" i="33"/>
  <c r="AA2275" i="33"/>
  <c r="Z2275" i="33"/>
  <c r="AC764" i="33"/>
  <c r="AB764" i="33"/>
  <c r="AA764" i="33"/>
  <c r="Z764" i="33"/>
  <c r="AC1159" i="33"/>
  <c r="AB1159" i="33"/>
  <c r="AA1159" i="33"/>
  <c r="Z1159" i="33"/>
  <c r="AC1989" i="33"/>
  <c r="AB1989" i="33"/>
  <c r="AA1989" i="33"/>
  <c r="Z1989" i="33"/>
  <c r="AC350" i="33"/>
  <c r="AB350" i="33"/>
  <c r="AA350" i="33"/>
  <c r="Z350" i="33"/>
  <c r="AC2893" i="33"/>
  <c r="AB2893" i="33"/>
  <c r="AA2893" i="33"/>
  <c r="Z2893" i="33"/>
  <c r="AC2673" i="33"/>
  <c r="AB2673" i="33"/>
  <c r="AA2673" i="33"/>
  <c r="Z2673" i="33"/>
  <c r="AC596" i="33"/>
  <c r="AB596" i="33"/>
  <c r="AA596" i="33"/>
  <c r="Z596" i="33"/>
  <c r="AC597" i="33"/>
  <c r="AB597" i="33"/>
  <c r="AA597" i="33"/>
  <c r="Z597" i="33"/>
  <c r="AC1051" i="33"/>
  <c r="AB1051" i="33"/>
  <c r="AA1051" i="33"/>
  <c r="Z1051" i="33"/>
  <c r="AC102" i="33"/>
  <c r="AB102" i="33"/>
  <c r="AA102" i="33"/>
  <c r="Z102" i="33"/>
  <c r="AC2656" i="33"/>
  <c r="AB2656" i="33"/>
  <c r="AA2656" i="33"/>
  <c r="Z2656" i="33"/>
  <c r="AC3096" i="33"/>
  <c r="AB3096" i="33"/>
  <c r="AA3096" i="33"/>
  <c r="Z3096" i="33"/>
  <c r="AC2424" i="33"/>
  <c r="AB2424" i="33"/>
  <c r="AA2424" i="33"/>
  <c r="Z2424" i="33"/>
  <c r="AC2105" i="33"/>
  <c r="AB2105" i="33"/>
  <c r="AA2105" i="33"/>
  <c r="Z2105" i="33"/>
  <c r="AC3178" i="33"/>
  <c r="AB3178" i="33"/>
  <c r="AA3178" i="33"/>
  <c r="Z3178" i="33"/>
  <c r="AC3209" i="33"/>
  <c r="AB3209" i="33"/>
  <c r="AA3209" i="33"/>
  <c r="Z3209" i="33"/>
  <c r="AC2675" i="33"/>
  <c r="AB2675" i="33"/>
  <c r="AA2675" i="33"/>
  <c r="Z2675" i="33"/>
  <c r="AC1609" i="33"/>
  <c r="AB1609" i="33"/>
  <c r="AA1609" i="33"/>
  <c r="Z1609" i="33"/>
  <c r="AC1841" i="33"/>
  <c r="AB1841" i="33"/>
  <c r="AA1841" i="33"/>
  <c r="Z1841" i="33"/>
  <c r="AC445" i="33"/>
  <c r="AB445" i="33"/>
  <c r="AA445" i="33"/>
  <c r="Z445" i="33"/>
  <c r="AC1510" i="33"/>
  <c r="AB1510" i="33"/>
  <c r="AA1510" i="33"/>
  <c r="Z1510" i="33"/>
  <c r="AC620" i="33"/>
  <c r="AB620" i="33"/>
  <c r="AA620" i="33"/>
  <c r="Z620" i="33"/>
  <c r="AC2108" i="33"/>
  <c r="AB2108" i="33"/>
  <c r="AA2108" i="33"/>
  <c r="Z2108" i="33"/>
  <c r="AC1381" i="33"/>
  <c r="AB1381" i="33"/>
  <c r="AA1381" i="33"/>
  <c r="Z1381" i="33"/>
  <c r="AC55" i="33"/>
  <c r="AB55" i="33"/>
  <c r="AA55" i="33"/>
  <c r="Z55" i="33"/>
  <c r="AC1867" i="33"/>
  <c r="AB1867" i="33"/>
  <c r="AA1867" i="33"/>
  <c r="Z1867" i="33"/>
  <c r="AC906" i="33"/>
  <c r="AB906" i="33"/>
  <c r="AA906" i="33"/>
  <c r="Z906" i="33"/>
  <c r="AC1575" i="33"/>
  <c r="AB1575" i="33"/>
  <c r="AA1575" i="33"/>
  <c r="Z1575" i="33"/>
  <c r="AC3035" i="33"/>
  <c r="AB3035" i="33"/>
  <c r="AA3035" i="33"/>
  <c r="Z3035" i="33"/>
  <c r="AC1065" i="33"/>
  <c r="AB1065" i="33"/>
  <c r="AA1065" i="33"/>
  <c r="Z1065" i="33"/>
  <c r="AC185" i="33"/>
  <c r="AB185" i="33"/>
  <c r="AA185" i="33"/>
  <c r="Z185" i="33"/>
  <c r="AC69" i="33"/>
  <c r="AB69" i="33"/>
  <c r="AA69" i="33"/>
  <c r="Z69" i="33"/>
  <c r="AC1227" i="33"/>
  <c r="AB1227" i="33"/>
  <c r="AA1227" i="33"/>
  <c r="Z1227" i="33"/>
  <c r="AC342" i="33"/>
  <c r="AB342" i="33"/>
  <c r="AA342" i="33"/>
  <c r="Z342" i="33"/>
  <c r="AC2280" i="33"/>
  <c r="AB2280" i="33"/>
  <c r="AA2280" i="33"/>
  <c r="Z2280" i="33"/>
  <c r="AC2440" i="33"/>
  <c r="AB2440" i="33"/>
  <c r="AA2440" i="33"/>
  <c r="Z2440" i="33"/>
  <c r="AC1436" i="33"/>
  <c r="AB1436" i="33"/>
  <c r="AA1436" i="33"/>
  <c r="Z1436" i="33"/>
  <c r="AC591" i="33"/>
  <c r="AB591" i="33"/>
  <c r="AA591" i="33"/>
  <c r="Z591" i="33"/>
  <c r="AC257" i="33"/>
  <c r="AB257" i="33"/>
  <c r="AA257" i="33"/>
  <c r="Z257" i="33"/>
  <c r="AC57" i="33"/>
  <c r="AB57" i="33"/>
  <c r="AA57" i="33"/>
  <c r="Z57" i="33"/>
  <c r="AC1187" i="33"/>
  <c r="AB1187" i="33"/>
  <c r="AA1187" i="33"/>
  <c r="Z1187" i="33"/>
  <c r="AC2532" i="33"/>
  <c r="AB2532" i="33"/>
  <c r="AA2532" i="33"/>
  <c r="Z2532" i="33"/>
  <c r="AC524" i="33"/>
  <c r="AB524" i="33"/>
  <c r="AA524" i="33"/>
  <c r="Z524" i="33"/>
  <c r="AC3202" i="33"/>
  <c r="AB3202" i="33"/>
  <c r="AA3202" i="33"/>
  <c r="Z3202" i="33"/>
  <c r="AC1124" i="33"/>
  <c r="AB1124" i="33"/>
  <c r="AA1124" i="33"/>
  <c r="Z1124" i="33"/>
  <c r="AC1986" i="33"/>
  <c r="AB1986" i="33"/>
  <c r="AA1986" i="33"/>
  <c r="Z1986" i="33"/>
  <c r="AC1028" i="33"/>
  <c r="AB1028" i="33"/>
  <c r="AA1028" i="33"/>
  <c r="Z1028" i="33"/>
  <c r="AC2556" i="33"/>
  <c r="AB2556" i="33"/>
  <c r="AA2556" i="33"/>
  <c r="Z2556" i="33"/>
  <c r="AC2403" i="33"/>
  <c r="AB2403" i="33"/>
  <c r="AA2403" i="33"/>
  <c r="Z2403" i="33"/>
  <c r="AC2074" i="33"/>
  <c r="AB2074" i="33"/>
  <c r="AA2074" i="33"/>
  <c r="Z2074" i="33"/>
  <c r="AC1528" i="33"/>
  <c r="AB1528" i="33"/>
  <c r="AA1528" i="33"/>
  <c r="Z1528" i="33"/>
  <c r="AC2502" i="33"/>
  <c r="AB2502" i="33"/>
  <c r="AA2502" i="33"/>
  <c r="Z2502" i="33"/>
  <c r="AC1238" i="33"/>
  <c r="AB1238" i="33"/>
  <c r="AA1238" i="33"/>
  <c r="Z1238" i="33"/>
  <c r="AC30" i="33"/>
  <c r="AB30" i="33"/>
  <c r="AA30" i="33"/>
  <c r="Z30" i="33"/>
  <c r="AC1114" i="33"/>
  <c r="AB1114" i="33"/>
  <c r="AA1114" i="33"/>
  <c r="Z1114" i="33"/>
  <c r="AC2131" i="33"/>
  <c r="AB2131" i="33"/>
  <c r="AA2131" i="33"/>
  <c r="Z2131" i="33"/>
  <c r="AC1332" i="33"/>
  <c r="AB1332" i="33"/>
  <c r="AA1332" i="33"/>
  <c r="Z1332" i="33"/>
  <c r="AC1911" i="33"/>
  <c r="AB1911" i="33"/>
  <c r="AA1911" i="33"/>
  <c r="Z1911" i="33"/>
  <c r="AC1786" i="33"/>
  <c r="AB1786" i="33"/>
  <c r="AA1786" i="33"/>
  <c r="Z1786" i="33"/>
  <c r="AC434" i="33"/>
  <c r="AB434" i="33"/>
  <c r="AA434" i="33"/>
  <c r="Z434" i="33"/>
  <c r="AC1621" i="33"/>
  <c r="AB1621" i="33"/>
  <c r="AA1621" i="33"/>
  <c r="Z1621" i="33"/>
  <c r="AC2654" i="33"/>
  <c r="AB2654" i="33"/>
  <c r="AA2654" i="33"/>
  <c r="Z2654" i="33"/>
  <c r="AC1463" i="33"/>
  <c r="AB1463" i="33"/>
  <c r="AA1463" i="33"/>
  <c r="Z1463" i="33"/>
  <c r="AC1816" i="33"/>
  <c r="AB1816" i="33"/>
  <c r="AA1816" i="33"/>
  <c r="Z1816" i="33"/>
  <c r="AC1860" i="33"/>
  <c r="AB1860" i="33"/>
  <c r="AA1860" i="33"/>
  <c r="Z1860" i="33"/>
  <c r="AC2272" i="33"/>
  <c r="AB2272" i="33"/>
  <c r="AA2272" i="33"/>
  <c r="Z2272" i="33"/>
  <c r="AC910" i="33"/>
  <c r="AB910" i="33"/>
  <c r="AA910" i="33"/>
  <c r="Z910" i="33"/>
  <c r="AC2285" i="33"/>
  <c r="AB2285" i="33"/>
  <c r="AA2285" i="33"/>
  <c r="Z2285" i="33"/>
  <c r="AC2856" i="33"/>
  <c r="AB2856" i="33"/>
  <c r="AA2856" i="33"/>
  <c r="Z2856" i="33"/>
  <c r="AC2296" i="33"/>
  <c r="AB2296" i="33"/>
  <c r="AA2296" i="33"/>
  <c r="Z2296" i="33"/>
  <c r="AC2806" i="33"/>
  <c r="AB2806" i="33"/>
  <c r="AA2806" i="33"/>
  <c r="Z2806" i="33"/>
  <c r="AC976" i="33"/>
  <c r="AB976" i="33"/>
  <c r="AA976" i="33"/>
  <c r="Z976" i="33"/>
  <c r="AC2807" i="33"/>
  <c r="AB2807" i="33"/>
  <c r="AA2807" i="33"/>
  <c r="Z2807" i="33"/>
  <c r="AC479" i="33"/>
  <c r="AB479" i="33"/>
  <c r="AA479" i="33"/>
  <c r="Z479" i="33"/>
  <c r="AC1186" i="33"/>
  <c r="AB1186" i="33"/>
  <c r="AA1186" i="33"/>
  <c r="Z1186" i="33"/>
  <c r="AC1311" i="33"/>
  <c r="AB1311" i="33"/>
  <c r="AA1311" i="33"/>
  <c r="Z1311" i="33"/>
  <c r="AC393" i="33"/>
  <c r="AB393" i="33"/>
  <c r="AA393" i="33"/>
  <c r="Z393" i="33"/>
  <c r="AC2255" i="33"/>
  <c r="AB2255" i="33"/>
  <c r="AA2255" i="33"/>
  <c r="Z2255" i="33"/>
  <c r="AC1379" i="33"/>
  <c r="AB1379" i="33"/>
  <c r="AA1379" i="33"/>
  <c r="Z1379" i="33"/>
  <c r="AC2942" i="33"/>
  <c r="AB2942" i="33"/>
  <c r="AA2942" i="33"/>
  <c r="Z2942" i="33"/>
  <c r="AC806" i="33"/>
  <c r="AB806" i="33"/>
  <c r="AA806" i="33"/>
  <c r="Z806" i="33"/>
  <c r="AC1450" i="33"/>
  <c r="AB1450" i="33"/>
  <c r="AA1450" i="33"/>
  <c r="Z1450" i="33"/>
  <c r="AC562" i="33"/>
  <c r="AB562" i="33"/>
  <c r="AA562" i="33"/>
  <c r="Z562" i="33"/>
  <c r="AC2630" i="33"/>
  <c r="AB2630" i="33"/>
  <c r="AA2630" i="33"/>
  <c r="Z2630" i="33"/>
  <c r="AC2512" i="33"/>
  <c r="AB2512" i="33"/>
  <c r="AA2512" i="33"/>
  <c r="Z2512" i="33"/>
  <c r="AC2299" i="33"/>
  <c r="AB2299" i="33"/>
  <c r="AA2299" i="33"/>
  <c r="Z2299" i="33"/>
  <c r="AC2024" i="33"/>
  <c r="AB2024" i="33"/>
  <c r="AA2024" i="33"/>
  <c r="Z2024" i="33"/>
  <c r="AC2804" i="33"/>
  <c r="AB2804" i="33"/>
  <c r="AA2804" i="33"/>
  <c r="Z2804" i="33"/>
  <c r="AC1378" i="33"/>
  <c r="AB1378" i="33"/>
  <c r="AA1378" i="33"/>
  <c r="Z1378" i="33"/>
  <c r="AC2477" i="33"/>
  <c r="AB2477" i="33"/>
  <c r="AA2477" i="33"/>
  <c r="Z2477" i="33"/>
  <c r="AC2055" i="33"/>
  <c r="AB2055" i="33"/>
  <c r="AA2055" i="33"/>
  <c r="Z2055" i="33"/>
  <c r="AC141" i="33"/>
  <c r="AB141" i="33"/>
  <c r="AA141" i="33"/>
  <c r="Z141" i="33"/>
  <c r="AC751" i="33"/>
  <c r="AB751" i="33"/>
  <c r="AA751" i="33"/>
  <c r="Z751" i="33"/>
  <c r="AC3138" i="33"/>
  <c r="AB3138" i="33"/>
  <c r="AA3138" i="33"/>
  <c r="Z3138" i="33"/>
  <c r="AC2917" i="33"/>
  <c r="AB2917" i="33"/>
  <c r="AA2917" i="33"/>
  <c r="Z2917" i="33"/>
  <c r="AC3023" i="33"/>
  <c r="AB3023" i="33"/>
  <c r="AA3023" i="33"/>
  <c r="Z3023" i="33"/>
  <c r="AC2441" i="33"/>
  <c r="AB2441" i="33"/>
  <c r="AA2441" i="33"/>
  <c r="Z2441" i="33"/>
  <c r="AC376" i="33"/>
  <c r="AB376" i="33"/>
  <c r="AA376" i="33"/>
  <c r="Z376" i="33"/>
  <c r="AC1973" i="33"/>
  <c r="AB1973" i="33"/>
  <c r="AA1973" i="33"/>
  <c r="Z1973" i="33"/>
  <c r="AC3237" i="33"/>
  <c r="AB3237" i="33"/>
  <c r="AA3237" i="33"/>
  <c r="Z3237" i="33"/>
  <c r="AC3002" i="33"/>
  <c r="AB3002" i="33"/>
  <c r="AA3002" i="33"/>
  <c r="Z3002" i="33"/>
  <c r="AC1882" i="33"/>
  <c r="AB1882" i="33"/>
  <c r="AA1882" i="33"/>
  <c r="Z1882" i="33"/>
  <c r="AC3163" i="33"/>
  <c r="AB3163" i="33"/>
  <c r="AA3163" i="33"/>
  <c r="Z3163" i="33"/>
  <c r="AC705" i="33"/>
  <c r="AB705" i="33"/>
  <c r="AA705" i="33"/>
  <c r="Z705" i="33"/>
  <c r="AC1314" i="33"/>
  <c r="AB1314" i="33"/>
  <c r="AA1314" i="33"/>
  <c r="Z1314" i="33"/>
  <c r="AC1171" i="33"/>
  <c r="AB1171" i="33"/>
  <c r="AA1171" i="33"/>
  <c r="Z1171" i="33"/>
  <c r="AC2035" i="33"/>
  <c r="AB2035" i="33"/>
  <c r="AA2035" i="33"/>
  <c r="Z2035" i="33"/>
  <c r="AC3117" i="33"/>
  <c r="AB3117" i="33"/>
  <c r="AA3117" i="33"/>
  <c r="Z3117" i="33"/>
  <c r="AC1071" i="33"/>
  <c r="AB1071" i="33"/>
  <c r="AA1071" i="33"/>
  <c r="Z1071" i="33"/>
  <c r="AC809" i="33"/>
  <c r="AB809" i="33"/>
  <c r="AA809" i="33"/>
  <c r="Z809" i="33"/>
  <c r="AC2688" i="33"/>
  <c r="AB2688" i="33"/>
  <c r="AA2688" i="33"/>
  <c r="Z2688" i="33"/>
  <c r="AC817" i="33"/>
  <c r="AB817" i="33"/>
  <c r="AA817" i="33"/>
  <c r="Z817" i="33"/>
  <c r="AC2581" i="33"/>
  <c r="AB2581" i="33"/>
  <c r="AA2581" i="33"/>
  <c r="Z2581" i="33"/>
  <c r="AC1909" i="33"/>
  <c r="AB1909" i="33"/>
  <c r="AA1909" i="33"/>
  <c r="Z1909" i="33"/>
  <c r="AC1846" i="33"/>
  <c r="AB1846" i="33"/>
  <c r="AA1846" i="33"/>
  <c r="Z1846" i="33"/>
  <c r="AC2364" i="33"/>
  <c r="AB2364" i="33"/>
  <c r="AA2364" i="33"/>
  <c r="Z2364" i="33"/>
  <c r="AC828" i="33"/>
  <c r="AB828" i="33"/>
  <c r="AA828" i="33"/>
  <c r="Z828" i="33"/>
  <c r="AC3042" i="33"/>
  <c r="AB3042" i="33"/>
  <c r="AA3042" i="33"/>
  <c r="Z3042" i="33"/>
  <c r="AC1768" i="33"/>
  <c r="AB1768" i="33"/>
  <c r="AA1768" i="33"/>
  <c r="Z1768" i="33"/>
  <c r="AC3037" i="33"/>
  <c r="AB3037" i="33"/>
  <c r="AA3037" i="33"/>
  <c r="Z3037" i="33"/>
  <c r="AC2287" i="33"/>
  <c r="AB2287" i="33"/>
  <c r="AA2287" i="33"/>
  <c r="Z2287" i="33"/>
  <c r="AC2986" i="33"/>
  <c r="AB2986" i="33"/>
  <c r="AA2986" i="33"/>
  <c r="Z2986" i="33"/>
  <c r="AC1568" i="33"/>
  <c r="AB1568" i="33"/>
  <c r="AA1568" i="33"/>
  <c r="Z1568" i="33"/>
  <c r="AC863" i="33"/>
  <c r="AB863" i="33"/>
  <c r="AA863" i="33"/>
  <c r="Z863" i="33"/>
  <c r="AC1934" i="33"/>
  <c r="AB1934" i="33"/>
  <c r="AA1934" i="33"/>
  <c r="Z1934" i="33"/>
  <c r="AC194" i="33"/>
  <c r="AB194" i="33"/>
  <c r="AA194" i="33"/>
  <c r="Z194" i="33"/>
  <c r="AC2862" i="33"/>
  <c r="AB2862" i="33"/>
  <c r="AA2862" i="33"/>
  <c r="Z2862" i="33"/>
  <c r="AC1428" i="33"/>
  <c r="AB1428" i="33"/>
  <c r="AA1428" i="33"/>
  <c r="Z1428" i="33"/>
  <c r="AC2889" i="33"/>
  <c r="AB2889" i="33"/>
  <c r="AA2889" i="33"/>
  <c r="Z2889" i="33"/>
  <c r="AC2383" i="33"/>
  <c r="AB2383" i="33"/>
  <c r="AA2383" i="33"/>
  <c r="Z2383" i="33"/>
  <c r="AC2053" i="33"/>
  <c r="AB2053" i="33"/>
  <c r="AA2053" i="33"/>
  <c r="Z2053" i="33"/>
  <c r="AC1831" i="33"/>
  <c r="AB1831" i="33"/>
  <c r="AA1831" i="33"/>
  <c r="Z1831" i="33"/>
  <c r="AC2863" i="33"/>
  <c r="AB2863" i="33"/>
  <c r="AA2863" i="33"/>
  <c r="Z2863" i="33"/>
  <c r="AC2249" i="33"/>
  <c r="AB2249" i="33"/>
  <c r="AA2249" i="33"/>
  <c r="Z2249" i="33"/>
  <c r="AC2088" i="33"/>
  <c r="AB2088" i="33"/>
  <c r="AA2088" i="33"/>
  <c r="Z2088" i="33"/>
  <c r="AC2198" i="33"/>
  <c r="AB2198" i="33"/>
  <c r="AA2198" i="33"/>
  <c r="Z2198" i="33"/>
  <c r="AC3137" i="33"/>
  <c r="AB3137" i="33"/>
  <c r="AA3137" i="33"/>
  <c r="Z3137" i="33"/>
  <c r="AC2462" i="33"/>
  <c r="AB2462" i="33"/>
  <c r="AA2462" i="33"/>
  <c r="Z2462" i="33"/>
  <c r="AC884" i="33"/>
  <c r="AB884" i="33"/>
  <c r="AA884" i="33"/>
  <c r="Z884" i="33"/>
  <c r="AC32" i="33"/>
  <c r="AB32" i="33"/>
  <c r="AA32" i="33"/>
  <c r="Z32" i="33"/>
  <c r="AC2980" i="33"/>
  <c r="AB2980" i="33"/>
  <c r="AA2980" i="33"/>
  <c r="Z2980" i="33"/>
  <c r="AC170" i="33"/>
  <c r="AB170" i="33"/>
  <c r="AA170" i="33"/>
  <c r="Z170" i="33"/>
  <c r="AC923" i="33"/>
  <c r="AB923" i="33"/>
  <c r="AA923" i="33"/>
  <c r="Z923" i="33"/>
  <c r="AC2895" i="33"/>
  <c r="AB2895" i="33"/>
  <c r="AA2895" i="33"/>
  <c r="Z2895" i="33"/>
  <c r="AC1189" i="33"/>
  <c r="AB1189" i="33"/>
  <c r="AA1189" i="33"/>
  <c r="Z1189" i="33"/>
  <c r="AC1001" i="33"/>
  <c r="AB1001" i="33"/>
  <c r="AA1001" i="33"/>
  <c r="Z1001" i="33"/>
  <c r="AC3175" i="33"/>
  <c r="AB3175" i="33"/>
  <c r="AA3175" i="33"/>
  <c r="Z3175" i="33"/>
  <c r="AC3095" i="33"/>
  <c r="AB3095" i="33"/>
  <c r="AA3095" i="33"/>
  <c r="Z3095" i="33"/>
  <c r="AC3115" i="33"/>
  <c r="AB3115" i="33"/>
  <c r="AA3115" i="33"/>
  <c r="Z3115" i="33"/>
  <c r="AC1686" i="33"/>
  <c r="AB1686" i="33"/>
  <c r="AA1686" i="33"/>
  <c r="Z1686" i="33"/>
  <c r="AC310" i="33"/>
  <c r="AB310" i="33"/>
  <c r="AA310" i="33"/>
  <c r="Z310" i="33"/>
  <c r="AC3173" i="33"/>
  <c r="AB3173" i="33"/>
  <c r="AA3173" i="33"/>
  <c r="Z3173" i="33"/>
  <c r="AC2840" i="33"/>
  <c r="AB2840" i="33"/>
  <c r="AA2840" i="33"/>
  <c r="Z2840" i="33"/>
  <c r="AC2797" i="33"/>
  <c r="AB2797" i="33"/>
  <c r="AA2797" i="33"/>
  <c r="Z2797" i="33"/>
  <c r="AC707" i="33"/>
  <c r="AB707" i="33"/>
  <c r="AA707" i="33"/>
  <c r="Z707" i="33"/>
  <c r="AC2608" i="33"/>
  <c r="AB2608" i="33"/>
  <c r="AA2608" i="33"/>
  <c r="Z2608" i="33"/>
  <c r="AC2520" i="33"/>
  <c r="AB2520" i="33"/>
  <c r="AA2520" i="33"/>
  <c r="Z2520" i="33"/>
  <c r="AC1661" i="33"/>
  <c r="AB1661" i="33"/>
  <c r="AA1661" i="33"/>
  <c r="Z1661" i="33"/>
  <c r="AC2118" i="33"/>
  <c r="AB2118" i="33"/>
  <c r="AA2118" i="33"/>
  <c r="Z2118" i="33"/>
  <c r="AC160" i="33"/>
  <c r="AB160" i="33"/>
  <c r="AA160" i="33"/>
  <c r="Z160" i="33"/>
  <c r="AC2494" i="33"/>
  <c r="AB2494" i="33"/>
  <c r="AA2494" i="33"/>
  <c r="Z2494" i="33"/>
  <c r="AC1531" i="33"/>
  <c r="AB1531" i="33"/>
  <c r="AA1531" i="33"/>
  <c r="Z1531" i="33"/>
  <c r="AC2628" i="33"/>
  <c r="AB2628" i="33"/>
  <c r="AA2628" i="33"/>
  <c r="Z2628" i="33"/>
  <c r="AC875" i="33"/>
  <c r="AB875" i="33"/>
  <c r="AA875" i="33"/>
  <c r="Z875" i="33"/>
  <c r="AC660" i="33"/>
  <c r="AB660" i="33"/>
  <c r="AA660" i="33"/>
  <c r="Z660" i="33"/>
  <c r="AC2989" i="33"/>
  <c r="AB2989" i="33"/>
  <c r="AA2989" i="33"/>
  <c r="Z2989" i="33"/>
  <c r="AC1373" i="33"/>
  <c r="AB1373" i="33"/>
  <c r="AA1373" i="33"/>
  <c r="Z1373" i="33"/>
  <c r="AC1772" i="33"/>
  <c r="AB1772" i="33"/>
  <c r="AA1772" i="33"/>
  <c r="Z1772" i="33"/>
  <c r="AC931" i="33"/>
  <c r="AB931" i="33"/>
  <c r="AA931" i="33"/>
  <c r="Z931" i="33"/>
  <c r="AC322" i="33"/>
  <c r="AB322" i="33"/>
  <c r="AA322" i="33"/>
  <c r="Z322" i="33"/>
  <c r="AC1555" i="33"/>
  <c r="AB1555" i="33"/>
  <c r="AA1555" i="33"/>
  <c r="Z1555" i="33"/>
  <c r="AC695" i="33"/>
  <c r="AB695" i="33"/>
  <c r="AA695" i="33"/>
  <c r="Z695" i="33"/>
  <c r="AC2312" i="33"/>
  <c r="AB2312" i="33"/>
  <c r="AA2312" i="33"/>
  <c r="Z2312" i="33"/>
  <c r="AC958" i="33"/>
  <c r="AB958" i="33"/>
  <c r="AA958" i="33"/>
  <c r="Z958" i="33"/>
  <c r="AC1770" i="33"/>
  <c r="AB1770" i="33"/>
  <c r="AA1770" i="33"/>
  <c r="Z1770" i="33"/>
  <c r="AC3154" i="33"/>
  <c r="AB3154" i="33"/>
  <c r="AA3154" i="33"/>
  <c r="Z3154" i="33"/>
  <c r="AC2967" i="33"/>
  <c r="AB2967" i="33"/>
  <c r="AA2967" i="33"/>
  <c r="Z2967" i="33"/>
  <c r="AC715" i="33"/>
  <c r="AB715" i="33"/>
  <c r="AA715" i="33"/>
  <c r="Z715" i="33"/>
  <c r="AC497" i="33"/>
  <c r="AB497" i="33"/>
  <c r="AA497" i="33"/>
  <c r="Z497" i="33"/>
  <c r="AC2451" i="33"/>
  <c r="AB2451" i="33"/>
  <c r="AA2451" i="33"/>
  <c r="Z2451" i="33"/>
  <c r="AC2723" i="33"/>
  <c r="AB2723" i="33"/>
  <c r="AA2723" i="33"/>
  <c r="Z2723" i="33"/>
  <c r="AC292" i="33"/>
  <c r="AB292" i="33"/>
  <c r="AA292" i="33"/>
  <c r="Z292" i="33"/>
  <c r="AC754" i="33"/>
  <c r="AB754" i="33"/>
  <c r="AA754" i="33"/>
  <c r="Z754" i="33"/>
  <c r="AC3033" i="33"/>
  <c r="AB3033" i="33"/>
  <c r="AA3033" i="33"/>
  <c r="Z3033" i="33"/>
  <c r="AC1285" i="33"/>
  <c r="AB1285" i="33"/>
  <c r="AA1285" i="33"/>
  <c r="Z1285" i="33"/>
  <c r="AC3234" i="33"/>
  <c r="AB3234" i="33"/>
  <c r="AA3234" i="33"/>
  <c r="Z3234" i="33"/>
  <c r="AC3182" i="33"/>
  <c r="AB3182" i="33"/>
  <c r="AA3182" i="33"/>
  <c r="Z3182" i="33"/>
  <c r="AC3203" i="33"/>
  <c r="AB3203" i="33"/>
  <c r="AA3203" i="33"/>
  <c r="Z3203" i="33"/>
  <c r="AC986" i="33"/>
  <c r="AB986" i="33"/>
  <c r="AA986" i="33"/>
  <c r="Z986" i="33"/>
  <c r="AC461" i="33"/>
  <c r="AB461" i="33"/>
  <c r="AA461" i="33"/>
  <c r="Z461" i="33"/>
  <c r="AC2259" i="33"/>
  <c r="AB2259" i="33"/>
  <c r="AA2259" i="33"/>
  <c r="Z2259" i="33"/>
  <c r="AC1825" i="33"/>
  <c r="AB1825" i="33"/>
  <c r="AA1825" i="33"/>
  <c r="Z1825" i="33"/>
  <c r="AC1917" i="33"/>
  <c r="AB1917" i="33"/>
  <c r="AA1917" i="33"/>
  <c r="Z1917" i="33"/>
  <c r="AC2218" i="33"/>
  <c r="AB2218" i="33"/>
  <c r="AA2218" i="33"/>
  <c r="Z2218" i="33"/>
  <c r="AC1261" i="33"/>
  <c r="AB1261" i="33"/>
  <c r="AA1261" i="33"/>
  <c r="Z1261" i="33"/>
  <c r="AC2479" i="33"/>
  <c r="AB2479" i="33"/>
  <c r="AA2479" i="33"/>
  <c r="Z2479" i="33"/>
  <c r="AC1461" i="33"/>
  <c r="AB1461" i="33"/>
  <c r="AA1461" i="33"/>
  <c r="Z1461" i="33"/>
  <c r="AC2946" i="33"/>
  <c r="AB2946" i="33"/>
  <c r="AA2946" i="33"/>
  <c r="Z2946" i="33"/>
  <c r="AC2686" i="33"/>
  <c r="AB2686" i="33"/>
  <c r="AA2686" i="33"/>
  <c r="Z2686" i="33"/>
  <c r="AC528" i="33"/>
  <c r="AB528" i="33"/>
  <c r="AA528" i="33"/>
  <c r="Z528" i="33"/>
  <c r="AC2419" i="33"/>
  <c r="AB2419" i="33"/>
  <c r="AA2419" i="33"/>
  <c r="Z2419" i="33"/>
  <c r="AC1061" i="33"/>
  <c r="AB1061" i="33"/>
  <c r="AA1061" i="33"/>
  <c r="Z1061" i="33"/>
  <c r="AC2928" i="33"/>
  <c r="AB2928" i="33"/>
  <c r="AA2928" i="33"/>
  <c r="Z2928" i="33"/>
  <c r="AC585" i="33"/>
  <c r="AB585" i="33"/>
  <c r="AA585" i="33"/>
  <c r="Z585" i="33"/>
  <c r="AC2563" i="33"/>
  <c r="AB2563" i="33"/>
  <c r="AA2563" i="33"/>
  <c r="Z2563" i="33"/>
  <c r="AC742" i="33"/>
  <c r="AB742" i="33"/>
  <c r="AA742" i="33"/>
  <c r="Z742" i="33"/>
  <c r="AC1647" i="33"/>
  <c r="AB1647" i="33"/>
  <c r="AA1647" i="33"/>
  <c r="Z1647" i="33"/>
  <c r="AC2070" i="33"/>
  <c r="AB2070" i="33"/>
  <c r="AA2070" i="33"/>
  <c r="Z2070" i="33"/>
  <c r="AC3060" i="33"/>
  <c r="AB3060" i="33"/>
  <c r="AA3060" i="33"/>
  <c r="Z3060" i="33"/>
  <c r="AC2371" i="33"/>
  <c r="AB2371" i="33"/>
  <c r="AA2371" i="33"/>
  <c r="Z2371" i="33"/>
  <c r="AC33" i="33"/>
  <c r="AB33" i="33"/>
  <c r="AA33" i="33"/>
  <c r="Z33" i="33"/>
  <c r="AC2915" i="33"/>
  <c r="AB2915" i="33"/>
  <c r="AA2915" i="33"/>
  <c r="Z2915" i="33"/>
  <c r="AC682" i="33"/>
  <c r="AB682" i="33"/>
  <c r="AA682" i="33"/>
  <c r="Z682" i="33"/>
  <c r="AC2913" i="33"/>
  <c r="AB2913" i="33"/>
  <c r="AA2913" i="33"/>
  <c r="Z2913" i="33"/>
  <c r="AC1711" i="33"/>
  <c r="AB1711" i="33"/>
  <c r="AA1711" i="33"/>
  <c r="Z1711" i="33"/>
  <c r="AC1982" i="33"/>
  <c r="AB1982" i="33"/>
  <c r="AA1982" i="33"/>
  <c r="Z1982" i="33"/>
  <c r="AC1812" i="33"/>
  <c r="AB1812" i="33"/>
  <c r="AA1812" i="33"/>
  <c r="Z1812" i="33"/>
  <c r="AC3235" i="33"/>
  <c r="AB3235" i="33"/>
  <c r="AA3235" i="33"/>
  <c r="Z3235" i="33"/>
  <c r="AC1735" i="33"/>
  <c r="AB1735" i="33"/>
  <c r="AA1735" i="33"/>
  <c r="Z1735" i="33"/>
  <c r="AC1097" i="33"/>
  <c r="AB1097" i="33"/>
  <c r="AA1097" i="33"/>
  <c r="Z1097" i="33"/>
  <c r="AC186" i="33"/>
  <c r="AB186" i="33"/>
  <c r="AA186" i="33"/>
  <c r="Z186" i="33"/>
  <c r="AC1687" i="33"/>
  <c r="AB1687" i="33"/>
  <c r="AA1687" i="33"/>
  <c r="Z1687" i="33"/>
  <c r="AC242" i="33"/>
  <c r="AB242" i="33"/>
  <c r="AA242" i="33"/>
  <c r="Z242" i="33"/>
  <c r="AC206" i="33"/>
  <c r="AB206" i="33"/>
  <c r="AA206" i="33"/>
  <c r="Z206" i="33"/>
  <c r="AC2260" i="33"/>
  <c r="AB2260" i="33"/>
  <c r="AA2260" i="33"/>
  <c r="Z2260" i="33"/>
  <c r="AC486" i="33"/>
  <c r="AB486" i="33"/>
  <c r="AA486" i="33"/>
  <c r="Z486" i="33"/>
  <c r="AC1879" i="33"/>
  <c r="AB1879" i="33"/>
  <c r="AA1879" i="33"/>
  <c r="Z1879" i="33"/>
  <c r="AC1006" i="33"/>
  <c r="AB1006" i="33"/>
  <c r="AA1006" i="33"/>
  <c r="Z1006" i="33"/>
  <c r="AC2764" i="33"/>
  <c r="AB2764" i="33"/>
  <c r="AA2764" i="33"/>
  <c r="Z2764" i="33"/>
  <c r="AC1601" i="33"/>
  <c r="AB1601" i="33"/>
  <c r="AA1601" i="33"/>
  <c r="Z1601" i="33"/>
  <c r="AC2594" i="33"/>
  <c r="AB2594" i="33"/>
  <c r="AA2594" i="33"/>
  <c r="Z2594" i="33"/>
  <c r="AC373" i="33"/>
  <c r="AB373" i="33"/>
  <c r="AA373" i="33"/>
  <c r="Z373" i="33"/>
  <c r="AC1902" i="33"/>
  <c r="AB1902" i="33"/>
  <c r="AA1902" i="33"/>
  <c r="Z1902" i="33"/>
  <c r="AC1225" i="33"/>
  <c r="AB1225" i="33"/>
  <c r="AA1225" i="33"/>
  <c r="Z1225" i="33"/>
  <c r="AC541" i="33"/>
  <c r="AB541" i="33"/>
  <c r="AA541" i="33"/>
  <c r="Z541" i="33"/>
  <c r="AC1135" i="33"/>
  <c r="AB1135" i="33"/>
  <c r="AA1135" i="33"/>
  <c r="Z1135" i="33"/>
  <c r="AC2701" i="33"/>
  <c r="AB2701" i="33"/>
  <c r="AA2701" i="33"/>
  <c r="Z2701" i="33"/>
  <c r="AC321" i="33"/>
  <c r="AB321" i="33"/>
  <c r="AA321" i="33"/>
  <c r="Z321" i="33"/>
  <c r="AC1161" i="33"/>
  <c r="AB1161" i="33"/>
  <c r="AA1161" i="33"/>
  <c r="Z1161" i="33"/>
  <c r="AC2010" i="33"/>
  <c r="AB2010" i="33"/>
  <c r="AA2010" i="33"/>
  <c r="Z2010" i="33"/>
  <c r="AC3238" i="33"/>
  <c r="AB3238" i="33"/>
  <c r="AA3238" i="33"/>
  <c r="Z3238" i="33"/>
  <c r="AC1144" i="33"/>
  <c r="AB1144" i="33"/>
  <c r="AA1144" i="33"/>
  <c r="Z1144" i="33"/>
  <c r="AC1767" i="33"/>
  <c r="AB1767" i="33"/>
  <c r="AA1767" i="33"/>
  <c r="Z1767" i="33"/>
  <c r="AC3192" i="33"/>
  <c r="AB3192" i="33"/>
  <c r="AA3192" i="33"/>
  <c r="Z3192" i="33"/>
  <c r="AC613" i="33"/>
  <c r="AB613" i="33"/>
  <c r="AA613" i="33"/>
  <c r="Z613" i="33"/>
  <c r="AC854" i="33"/>
  <c r="AB854" i="33"/>
  <c r="AA854" i="33"/>
  <c r="Z854" i="33"/>
  <c r="AC2835" i="33"/>
  <c r="AB2835" i="33"/>
  <c r="AA2835" i="33"/>
  <c r="Z2835" i="33"/>
  <c r="AC2480" i="33"/>
  <c r="AB2480" i="33"/>
  <c r="AA2480" i="33"/>
  <c r="Z2480" i="33"/>
  <c r="AC1096" i="33"/>
  <c r="AB1096" i="33"/>
  <c r="AA1096" i="33"/>
  <c r="Z1096" i="33"/>
  <c r="AC2305" i="33"/>
  <c r="AB2305" i="33"/>
  <c r="AA2305" i="33"/>
  <c r="Z2305" i="33"/>
  <c r="AC1847" i="33"/>
  <c r="AB1847" i="33"/>
  <c r="AA1847" i="33"/>
  <c r="Z1847" i="33"/>
  <c r="AC736" i="33"/>
  <c r="AB736" i="33"/>
  <c r="AA736" i="33"/>
  <c r="Z736" i="33"/>
  <c r="AC2958" i="33"/>
  <c r="AB2958" i="33"/>
  <c r="AA2958" i="33"/>
  <c r="Z2958" i="33"/>
  <c r="AC1020" i="33"/>
  <c r="AB1020" i="33"/>
  <c r="AA1020" i="33"/>
  <c r="Z1020" i="33"/>
  <c r="AC785" i="33"/>
  <c r="AB785" i="33"/>
  <c r="AA785" i="33"/>
  <c r="Z785" i="33"/>
  <c r="AC2936" i="33"/>
  <c r="AB2936" i="33"/>
  <c r="AA2936" i="33"/>
  <c r="Z2936" i="33"/>
  <c r="AC361" i="33"/>
  <c r="AB361" i="33"/>
  <c r="AA361" i="33"/>
  <c r="Z361" i="33"/>
  <c r="AC2716" i="33"/>
  <c r="AB2716" i="33"/>
  <c r="AA2716" i="33"/>
  <c r="Z2716" i="33"/>
  <c r="AC2815" i="33"/>
  <c r="AB2815" i="33"/>
  <c r="AA2815" i="33"/>
  <c r="Z2815" i="33"/>
  <c r="AC1305" i="33"/>
  <c r="AB1305" i="33"/>
  <c r="AA1305" i="33"/>
  <c r="Z1305" i="33"/>
  <c r="AC2816" i="33"/>
  <c r="AB2816" i="33"/>
  <c r="AA2816" i="33"/>
  <c r="Z2816" i="33"/>
  <c r="AC448" i="33"/>
  <c r="AB448" i="33"/>
  <c r="AA448" i="33"/>
  <c r="Z448" i="33"/>
  <c r="AC3246" i="33"/>
  <c r="AB3246" i="33"/>
  <c r="AA3246" i="33"/>
  <c r="Z3246" i="33"/>
  <c r="AC3081" i="33"/>
  <c r="AB3081" i="33"/>
  <c r="AA3081" i="33"/>
  <c r="Z3081" i="33"/>
  <c r="AC864" i="33"/>
  <c r="AB864" i="33"/>
  <c r="AA864" i="33"/>
  <c r="Z864" i="33"/>
  <c r="AC2632" i="33"/>
  <c r="AB2632" i="33"/>
  <c r="AA2632" i="33"/>
  <c r="Z2632" i="33"/>
  <c r="AC2063" i="33"/>
  <c r="AB2063" i="33"/>
  <c r="AA2063" i="33"/>
  <c r="Z2063" i="33"/>
  <c r="AC2343" i="33"/>
  <c r="AB2343" i="33"/>
  <c r="AA2343" i="33"/>
  <c r="Z2343" i="33"/>
  <c r="AC713" i="33"/>
  <c r="AB713" i="33"/>
  <c r="AA713" i="33"/>
  <c r="Z713" i="33"/>
  <c r="AC843" i="33"/>
  <c r="AB843" i="33"/>
  <c r="AA843" i="33"/>
  <c r="Z843" i="33"/>
  <c r="AC184" i="33"/>
  <c r="AB184" i="33"/>
  <c r="AA184" i="33"/>
  <c r="Z184" i="33"/>
  <c r="AC337" i="33"/>
  <c r="AB337" i="33"/>
  <c r="AA337" i="33"/>
  <c r="Z337" i="33"/>
  <c r="AC1257" i="33"/>
  <c r="AB1257" i="33"/>
  <c r="AA1257" i="33"/>
  <c r="Z1257" i="33"/>
  <c r="AC672" i="33"/>
  <c r="AB672" i="33"/>
  <c r="AA672" i="33"/>
  <c r="Z672" i="33"/>
  <c r="AC346" i="33"/>
  <c r="AB346" i="33"/>
  <c r="AA346" i="33"/>
  <c r="Z346" i="33"/>
  <c r="AC1143" i="33"/>
  <c r="AB1143" i="33"/>
  <c r="AA1143" i="33"/>
  <c r="Z1143" i="33"/>
  <c r="AC1845" i="33"/>
  <c r="AB1845" i="33"/>
  <c r="AA1845" i="33"/>
  <c r="Z1845" i="33"/>
  <c r="AC935" i="33"/>
  <c r="AB935" i="33"/>
  <c r="AA935" i="33"/>
  <c r="Z935" i="33"/>
  <c r="AC28" i="33"/>
  <c r="AB28" i="33"/>
  <c r="AA28" i="33"/>
  <c r="Z28" i="33"/>
  <c r="AC1539" i="33"/>
  <c r="AB1539" i="33"/>
  <c r="AA1539" i="33"/>
  <c r="Z1539" i="33"/>
  <c r="AC2993" i="33"/>
  <c r="AB2993" i="33"/>
  <c r="AA2993" i="33"/>
  <c r="Z2993" i="33"/>
  <c r="AC1328" i="33"/>
  <c r="AB1328" i="33"/>
  <c r="AA1328" i="33"/>
  <c r="Z1328" i="33"/>
  <c r="AC436" i="33"/>
  <c r="AB436" i="33"/>
  <c r="AA436" i="33"/>
  <c r="Z436" i="33"/>
  <c r="AC784" i="33"/>
  <c r="AB784" i="33"/>
  <c r="AA784" i="33"/>
  <c r="Z784" i="33"/>
  <c r="AC2445" i="33"/>
  <c r="AB2445" i="33"/>
  <c r="AA2445" i="33"/>
  <c r="Z2445" i="33"/>
  <c r="AC2246" i="33"/>
  <c r="AB2246" i="33"/>
  <c r="AA2246" i="33"/>
  <c r="Z2246" i="33"/>
  <c r="AC311" i="33"/>
  <c r="AB311" i="33"/>
  <c r="AA311" i="33"/>
  <c r="Z311" i="33"/>
  <c r="AC2846" i="33"/>
  <c r="AB2846" i="33"/>
  <c r="AA2846" i="33"/>
  <c r="Z2846" i="33"/>
  <c r="AC832" i="33"/>
  <c r="AB832" i="33"/>
  <c r="AA832" i="33"/>
  <c r="Z832" i="33"/>
  <c r="AC709" i="33"/>
  <c r="AB709" i="33"/>
  <c r="AA709" i="33"/>
  <c r="Z709" i="33"/>
  <c r="AC2677" i="33"/>
  <c r="AB2677" i="33"/>
  <c r="AA2677" i="33"/>
  <c r="Z2677" i="33"/>
  <c r="AC2794" i="33"/>
  <c r="AB2794" i="33"/>
  <c r="AA2794" i="33"/>
  <c r="Z2794" i="33"/>
  <c r="AC2174" i="33"/>
  <c r="AB2174" i="33"/>
  <c r="AA2174" i="33"/>
  <c r="Z2174" i="33"/>
  <c r="AC2748" i="33"/>
  <c r="AB2748" i="33"/>
  <c r="AA2748" i="33"/>
  <c r="Z2748" i="33"/>
  <c r="AC905" i="33"/>
  <c r="AB905" i="33"/>
  <c r="AA905" i="33"/>
  <c r="Z905" i="33"/>
  <c r="AC143" i="33"/>
  <c r="AB143" i="33"/>
  <c r="AA143" i="33"/>
  <c r="Z143" i="33"/>
  <c r="AC374" i="33"/>
  <c r="AB374" i="33"/>
  <c r="AA374" i="33"/>
  <c r="Z374" i="33"/>
  <c r="AC2222" i="33"/>
  <c r="AB2222" i="33"/>
  <c r="AA2222" i="33"/>
  <c r="Z2222" i="33"/>
  <c r="AC513" i="33"/>
  <c r="AB513" i="33"/>
  <c r="AA513" i="33"/>
  <c r="Z513" i="33"/>
  <c r="AC1651" i="33"/>
  <c r="AB1651" i="33"/>
  <c r="AA1651" i="33"/>
  <c r="Z1651" i="33"/>
  <c r="AC3190" i="33"/>
  <c r="AB3190" i="33"/>
  <c r="AA3190" i="33"/>
  <c r="Z3190" i="33"/>
  <c r="AC1157" i="33"/>
  <c r="AB1157" i="33"/>
  <c r="AA1157" i="33"/>
  <c r="Z1157" i="33"/>
  <c r="AC2151" i="33"/>
  <c r="AB2151" i="33"/>
  <c r="AA2151" i="33"/>
  <c r="Z2151" i="33"/>
  <c r="AC1881" i="33"/>
  <c r="AB1881" i="33"/>
  <c r="AA1881" i="33"/>
  <c r="Z1881" i="33"/>
  <c r="AC2245" i="33"/>
  <c r="AB2245" i="33"/>
  <c r="AA2245" i="33"/>
  <c r="Z2245" i="33"/>
  <c r="AC1820" i="33"/>
  <c r="AB1820" i="33"/>
  <c r="AA1820" i="33"/>
  <c r="Z1820" i="33"/>
  <c r="AC2979" i="33"/>
  <c r="AB2979" i="33"/>
  <c r="AA2979" i="33"/>
  <c r="Z2979" i="33"/>
  <c r="AC301" i="33"/>
  <c r="AB301" i="33"/>
  <c r="AA301" i="33"/>
  <c r="Z301" i="33"/>
  <c r="AC3100" i="33"/>
  <c r="AB3100" i="33"/>
  <c r="AA3100" i="33"/>
  <c r="Z3100" i="33"/>
  <c r="AC1682" i="33"/>
  <c r="AB1682" i="33"/>
  <c r="AA1682" i="33"/>
  <c r="Z1682" i="33"/>
  <c r="AC924" i="33"/>
  <c r="AB924" i="33"/>
  <c r="AA924" i="33"/>
  <c r="Z924" i="33"/>
  <c r="AC467" i="33"/>
  <c r="AB467" i="33"/>
  <c r="AA467" i="33"/>
  <c r="Z467" i="33"/>
  <c r="AC813" i="33"/>
  <c r="AB813" i="33"/>
  <c r="AA813" i="33"/>
  <c r="Z813" i="33"/>
  <c r="AC2348" i="33"/>
  <c r="AB2348" i="33"/>
  <c r="AA2348" i="33"/>
  <c r="Z2348" i="33"/>
  <c r="AC1880" i="33"/>
  <c r="AB1880" i="33"/>
  <c r="AA1880" i="33"/>
  <c r="Z1880" i="33"/>
  <c r="AC1598" i="33"/>
  <c r="AB1598" i="33"/>
  <c r="AA1598" i="33"/>
  <c r="Z1598" i="33"/>
  <c r="AC1865" i="33"/>
  <c r="AB1865" i="33"/>
  <c r="AA1865" i="33"/>
  <c r="Z1865" i="33"/>
  <c r="AC112" i="33"/>
  <c r="AB112" i="33"/>
  <c r="AA112" i="33"/>
  <c r="Z112" i="33"/>
  <c r="AC566" i="33"/>
  <c r="AB566" i="33"/>
  <c r="AA566" i="33"/>
  <c r="Z566" i="33"/>
  <c r="AC2014" i="33"/>
  <c r="AB2014" i="33"/>
  <c r="AA2014" i="33"/>
  <c r="Z2014" i="33"/>
  <c r="AC607" i="33"/>
  <c r="AB607" i="33"/>
  <c r="AA607" i="33"/>
  <c r="Z607" i="33"/>
  <c r="AC1536" i="33"/>
  <c r="AB1536" i="33"/>
  <c r="AA1536" i="33"/>
  <c r="Z1536" i="33"/>
  <c r="AC2474" i="33"/>
  <c r="AB2474" i="33"/>
  <c r="AA2474" i="33"/>
  <c r="Z2474" i="33"/>
  <c r="AC1520" i="33"/>
  <c r="AB1520" i="33"/>
  <c r="AA1520" i="33"/>
  <c r="Z1520" i="33"/>
  <c r="AC66" i="33"/>
  <c r="AB66" i="33"/>
  <c r="AA66" i="33"/>
  <c r="Z66" i="33"/>
  <c r="AC3010" i="33"/>
  <c r="AB3010" i="33"/>
  <c r="AA3010" i="33"/>
  <c r="Z3010" i="33"/>
  <c r="AC1751" i="33"/>
  <c r="AB1751" i="33"/>
  <c r="AA1751" i="33"/>
  <c r="Z1751" i="33"/>
  <c r="AC2829" i="33"/>
  <c r="AB2829" i="33"/>
  <c r="AA2829" i="33"/>
  <c r="Z2829" i="33"/>
  <c r="AC2905" i="33"/>
  <c r="AB2905" i="33"/>
  <c r="AA2905" i="33"/>
  <c r="Z2905" i="33"/>
  <c r="AC778" i="33"/>
  <c r="AB778" i="33"/>
  <c r="AA778" i="33"/>
  <c r="Z778" i="33"/>
  <c r="AC1529" i="33"/>
  <c r="AB1529" i="33"/>
  <c r="AA1529" i="33"/>
  <c r="Z1529" i="33"/>
  <c r="AC1804" i="33"/>
  <c r="AB1804" i="33"/>
  <c r="AA1804" i="33"/>
  <c r="Z1804" i="33"/>
  <c r="AC2777" i="33"/>
  <c r="AB2777" i="33"/>
  <c r="AA2777" i="33"/>
  <c r="Z2777" i="33"/>
  <c r="AC2207" i="33"/>
  <c r="AB2207" i="33"/>
  <c r="AA2207" i="33"/>
  <c r="Z2207" i="33"/>
  <c r="AC805" i="33"/>
  <c r="AB805" i="33"/>
  <c r="AA805" i="33"/>
  <c r="Z805" i="33"/>
  <c r="AC313" i="33"/>
  <c r="AB313" i="33"/>
  <c r="AA313" i="33"/>
  <c r="Z313" i="33"/>
  <c r="AC217" i="33"/>
  <c r="AB217" i="33"/>
  <c r="AA217" i="33"/>
  <c r="Z217" i="33"/>
  <c r="AC2969" i="33"/>
  <c r="AB2969" i="33"/>
  <c r="AA2969" i="33"/>
  <c r="Z2969" i="33"/>
  <c r="AC1282" i="33"/>
  <c r="AB1282" i="33"/>
  <c r="AA1282" i="33"/>
  <c r="Z1282" i="33"/>
  <c r="AC1172" i="33"/>
  <c r="AB1172" i="33"/>
  <c r="AA1172" i="33"/>
  <c r="Z1172" i="33"/>
  <c r="AC2567" i="33"/>
  <c r="AB2567" i="33"/>
  <c r="AA2567" i="33"/>
  <c r="Z2567" i="33"/>
  <c r="AC1385" i="33"/>
  <c r="AB1385" i="33"/>
  <c r="AA1385" i="33"/>
  <c r="Z1385" i="33"/>
  <c r="AC2429" i="33"/>
  <c r="AB2429" i="33"/>
  <c r="AA2429" i="33"/>
  <c r="Z2429" i="33"/>
  <c r="AC2735" i="33"/>
  <c r="AB2735" i="33"/>
  <c r="AA2735" i="33"/>
  <c r="Z2735" i="33"/>
  <c r="AC1470" i="33"/>
  <c r="AB1470" i="33"/>
  <c r="AA1470" i="33"/>
  <c r="Z1470" i="33"/>
  <c r="AC1324" i="33"/>
  <c r="AB1324" i="33"/>
  <c r="AA1324" i="33"/>
  <c r="Z1324" i="33"/>
  <c r="AC1921" i="33"/>
  <c r="AB1921" i="33"/>
  <c r="AA1921" i="33"/>
  <c r="Z1921" i="33"/>
  <c r="AC733" i="33"/>
  <c r="AB733" i="33"/>
  <c r="AA733" i="33"/>
  <c r="Z733" i="33"/>
  <c r="AC1974" i="33"/>
  <c r="AB1974" i="33"/>
  <c r="AA1974" i="33"/>
  <c r="Z1974" i="33"/>
  <c r="AC2052" i="33"/>
  <c r="AB2052" i="33"/>
  <c r="AA2052" i="33"/>
  <c r="Z2052" i="33"/>
  <c r="AC2519" i="33"/>
  <c r="AB2519" i="33"/>
  <c r="AA2519" i="33"/>
  <c r="Z2519" i="33"/>
  <c r="AC3239" i="33"/>
  <c r="AB3239" i="33"/>
  <c r="AA3239" i="33"/>
  <c r="Z3239" i="33"/>
  <c r="AC1614" i="33"/>
  <c r="AB1614" i="33"/>
  <c r="AA1614" i="33"/>
  <c r="Z1614" i="33"/>
  <c r="AC97" i="33"/>
  <c r="AB97" i="33"/>
  <c r="AA97" i="33"/>
  <c r="Z97" i="33"/>
  <c r="AC2681" i="33"/>
  <c r="AB2681" i="33"/>
  <c r="AA2681" i="33"/>
  <c r="Z2681" i="33"/>
  <c r="AC2316" i="33"/>
  <c r="AB2316" i="33"/>
  <c r="AA2316" i="33"/>
  <c r="Z2316" i="33"/>
  <c r="AC2391" i="33"/>
  <c r="AB2391" i="33"/>
  <c r="AA2391" i="33"/>
  <c r="Z2391" i="33"/>
  <c r="AC2425" i="33"/>
  <c r="AB2425" i="33"/>
  <c r="AA2425" i="33"/>
  <c r="Z2425" i="33"/>
  <c r="AC2467" i="33"/>
  <c r="AB2467" i="33"/>
  <c r="AA2467" i="33"/>
  <c r="Z2467" i="33"/>
  <c r="AC269" i="33"/>
  <c r="AB269" i="33"/>
  <c r="AA269" i="33"/>
  <c r="Z269" i="33"/>
  <c r="AC2087" i="33"/>
  <c r="AB2087" i="33"/>
  <c r="AA2087" i="33"/>
  <c r="Z2087" i="33"/>
  <c r="AC2426" i="33"/>
  <c r="AB2426" i="33"/>
  <c r="AA2426" i="33"/>
  <c r="Z2426" i="33"/>
  <c r="AC1511" i="33"/>
  <c r="AB1511" i="33"/>
  <c r="AA1511" i="33"/>
  <c r="Z1511" i="33"/>
  <c r="AC1931" i="33"/>
  <c r="AB1931" i="33"/>
  <c r="AA1931" i="33"/>
  <c r="Z1931" i="33"/>
  <c r="AC1167" i="33"/>
  <c r="AB1167" i="33"/>
  <c r="AA1167" i="33"/>
  <c r="Z1167" i="33"/>
  <c r="AC630" i="33"/>
  <c r="AB630" i="33"/>
  <c r="AA630" i="33"/>
  <c r="Z630" i="33"/>
  <c r="AC2110" i="33"/>
  <c r="AB2110" i="33"/>
  <c r="AA2110" i="33"/>
  <c r="Z2110" i="33"/>
  <c r="AC2183" i="33"/>
  <c r="AB2183" i="33"/>
  <c r="AA2183" i="33"/>
  <c r="Z2183" i="33"/>
  <c r="AC999" i="33"/>
  <c r="AB999" i="33"/>
  <c r="AA999" i="33"/>
  <c r="Z999" i="33"/>
  <c r="AC1652" i="33"/>
  <c r="AB1652" i="33"/>
  <c r="AA1652" i="33"/>
  <c r="Z1652" i="33"/>
  <c r="AC2578" i="33"/>
  <c r="AB2578" i="33"/>
  <c r="AA2578" i="33"/>
  <c r="Z2578" i="33"/>
  <c r="AC2279" i="33"/>
  <c r="AB2279" i="33"/>
  <c r="AA2279" i="33"/>
  <c r="Z2279" i="33"/>
  <c r="AC3181" i="33"/>
  <c r="AB3181" i="33"/>
  <c r="AA3181" i="33"/>
  <c r="Z3181" i="33"/>
  <c r="AC1068" i="33"/>
  <c r="AB1068" i="33"/>
  <c r="AA1068" i="33"/>
  <c r="Z1068" i="33"/>
  <c r="AC1971" i="33"/>
  <c r="AB1971" i="33"/>
  <c r="AA1971" i="33"/>
  <c r="Z1971" i="33"/>
  <c r="AC157" i="33"/>
  <c r="AB157" i="33"/>
  <c r="AA157" i="33"/>
  <c r="Z157" i="33"/>
  <c r="AC215" i="33"/>
  <c r="AB215" i="33"/>
  <c r="AA215" i="33"/>
  <c r="Z215" i="33"/>
  <c r="AC3084" i="33"/>
  <c r="AB3084" i="33"/>
  <c r="AA3084" i="33"/>
  <c r="Z3084" i="33"/>
  <c r="AC2799" i="33"/>
  <c r="AB2799" i="33"/>
  <c r="AA2799" i="33"/>
  <c r="Z2799" i="33"/>
  <c r="AC1676" i="33"/>
  <c r="AB1676" i="33"/>
  <c r="AA1676" i="33"/>
  <c r="Z1676" i="33"/>
  <c r="AC427" i="33"/>
  <c r="AB427" i="33"/>
  <c r="AA427" i="33"/>
  <c r="Z427" i="33"/>
  <c r="AC1066" i="33"/>
  <c r="AB1066" i="33"/>
  <c r="AA1066" i="33"/>
  <c r="Z1066" i="33"/>
  <c r="AC2457" i="33"/>
  <c r="AB2457" i="33"/>
  <c r="AA2457" i="33"/>
  <c r="Z2457" i="33"/>
  <c r="AC2830" i="33"/>
  <c r="AB2830" i="33"/>
  <c r="AA2830" i="33"/>
  <c r="Z2830" i="33"/>
  <c r="AC1141" i="33"/>
  <c r="AB1141" i="33"/>
  <c r="AA1141" i="33"/>
  <c r="Z1141" i="33"/>
  <c r="AC2953" i="33"/>
  <c r="AB2953" i="33"/>
  <c r="AA2953" i="33"/>
  <c r="Z2953" i="33"/>
  <c r="AC1154" i="33"/>
  <c r="AB1154" i="33"/>
  <c r="AA1154" i="33"/>
  <c r="Z1154" i="33"/>
  <c r="AC1877" i="33"/>
  <c r="AB1877" i="33"/>
  <c r="AA1877" i="33"/>
  <c r="Z1877" i="33"/>
  <c r="AC1048" i="33"/>
  <c r="AB1048" i="33"/>
  <c r="AA1048" i="33"/>
  <c r="Z1048" i="33"/>
  <c r="AC3103" i="33"/>
  <c r="AB3103" i="33"/>
  <c r="AA3103" i="33"/>
  <c r="Z3103" i="33"/>
  <c r="AC3030" i="33"/>
  <c r="AB3030" i="33"/>
  <c r="AA3030" i="33"/>
  <c r="Z3030" i="33"/>
  <c r="AC2595" i="33"/>
  <c r="AB2595" i="33"/>
  <c r="AA2595" i="33"/>
  <c r="Z2595" i="33"/>
  <c r="AC1532" i="33"/>
  <c r="AB1532" i="33"/>
  <c r="AA1532" i="33"/>
  <c r="Z1532" i="33"/>
  <c r="AC2036" i="33"/>
  <c r="AB2036" i="33"/>
  <c r="AA2036" i="33"/>
  <c r="Z2036" i="33"/>
  <c r="AC2509" i="33"/>
  <c r="AB2509" i="33"/>
  <c r="AA2509" i="33"/>
  <c r="Z2509" i="33"/>
  <c r="AC2020" i="33"/>
  <c r="AB2020" i="33"/>
  <c r="AA2020" i="33"/>
  <c r="Z2020" i="33"/>
  <c r="AC299" i="33"/>
  <c r="AB299" i="33"/>
  <c r="AA299" i="33"/>
  <c r="Z299" i="33"/>
  <c r="AC294" i="33"/>
  <c r="AB294" i="33"/>
  <c r="AA294" i="33"/>
  <c r="Z294" i="33"/>
  <c r="AC830" i="33"/>
  <c r="AB830" i="33"/>
  <c r="AA830" i="33"/>
  <c r="Z830" i="33"/>
  <c r="AC2801" i="33"/>
  <c r="AB2801" i="33"/>
  <c r="AA2801" i="33"/>
  <c r="Z2801" i="33"/>
  <c r="AC3158" i="33"/>
  <c r="AB3158" i="33"/>
  <c r="AA3158" i="33"/>
  <c r="Z3158" i="33"/>
  <c r="AC3116" i="33"/>
  <c r="AB3116" i="33"/>
  <c r="AA3116" i="33"/>
  <c r="Z3116" i="33"/>
  <c r="AC2377" i="33"/>
  <c r="AB2377" i="33"/>
  <c r="AA2377" i="33"/>
  <c r="Z2377" i="33"/>
  <c r="AC2623" i="33"/>
  <c r="AB2623" i="33"/>
  <c r="AA2623" i="33"/>
  <c r="Z2623" i="33"/>
  <c r="AC1574" i="33"/>
  <c r="AB1574" i="33"/>
  <c r="AA1574" i="33"/>
  <c r="Z1574" i="33"/>
  <c r="AC2615" i="33"/>
  <c r="AB2615" i="33"/>
  <c r="AA2615" i="33"/>
  <c r="Z2615" i="33"/>
  <c r="AC2976" i="33"/>
  <c r="AB2976" i="33"/>
  <c r="AA2976" i="33"/>
  <c r="Z2976" i="33"/>
  <c r="AC2756" i="33"/>
  <c r="AB2756" i="33"/>
  <c r="AA2756" i="33"/>
  <c r="Z2756" i="33"/>
  <c r="AC1525" i="33"/>
  <c r="AB1525" i="33"/>
  <c r="AA1525" i="33"/>
  <c r="Z1525" i="33"/>
  <c r="AC553" i="33"/>
  <c r="AB553" i="33"/>
  <c r="AA553" i="33"/>
  <c r="Z553" i="33"/>
  <c r="AC2960" i="33"/>
  <c r="AB2960" i="33"/>
  <c r="AA2960" i="33"/>
  <c r="Z2960" i="33"/>
  <c r="AC2125" i="33"/>
  <c r="AB2125" i="33"/>
  <c r="AA2125" i="33"/>
  <c r="Z2125" i="33"/>
  <c r="AC1742" i="33"/>
  <c r="AB1742" i="33"/>
  <c r="AA1742" i="33"/>
  <c r="Z1742" i="33"/>
  <c r="AC1077" i="33"/>
  <c r="AB1077" i="33"/>
  <c r="AA1077" i="33"/>
  <c r="Z1077" i="33"/>
  <c r="AC2290" i="33"/>
  <c r="AB2290" i="33"/>
  <c r="AA2290" i="33"/>
  <c r="Z2290" i="33"/>
  <c r="AC749" i="33"/>
  <c r="AB749" i="33"/>
  <c r="AA749" i="33"/>
  <c r="Z749" i="33"/>
  <c r="AC506" i="33"/>
  <c r="AB506" i="33"/>
  <c r="AA506" i="33"/>
  <c r="Z506" i="33"/>
  <c r="AC1069" i="33"/>
  <c r="AB1069" i="33"/>
  <c r="AA1069" i="33"/>
  <c r="Z1069" i="33"/>
  <c r="AC2622" i="33"/>
  <c r="AB2622" i="33"/>
  <c r="AA2622" i="33"/>
  <c r="Z2622" i="33"/>
  <c r="AC727" i="33"/>
  <c r="AB727" i="33"/>
  <c r="AA727" i="33"/>
  <c r="Z727" i="33"/>
  <c r="AC1363" i="33"/>
  <c r="AB1363" i="33"/>
  <c r="AA1363" i="33"/>
  <c r="Z1363" i="33"/>
  <c r="AC2728" i="33"/>
  <c r="AB2728" i="33"/>
  <c r="AA2728" i="33"/>
  <c r="Z2728" i="33"/>
  <c r="AC728" i="33"/>
  <c r="AB728" i="33"/>
  <c r="AA728" i="33"/>
  <c r="Z728" i="33"/>
  <c r="AC1864" i="33"/>
  <c r="AB1864" i="33"/>
  <c r="AA1864" i="33"/>
  <c r="Z1864" i="33"/>
  <c r="AC2278" i="33"/>
  <c r="AB2278" i="33"/>
  <c r="AA2278" i="33"/>
  <c r="Z2278" i="33"/>
  <c r="AC1715" i="33"/>
  <c r="AB1715" i="33"/>
  <c r="AA1715" i="33"/>
  <c r="Z1715" i="33"/>
  <c r="AC3230" i="33"/>
  <c r="AB3230" i="33"/>
  <c r="AA3230" i="33"/>
  <c r="Z3230" i="33"/>
  <c r="AC1118" i="33"/>
  <c r="AB1118" i="33"/>
  <c r="AA1118" i="33"/>
  <c r="Z1118" i="33"/>
  <c r="AC1937" i="33"/>
  <c r="AB1937" i="33"/>
  <c r="AA1937" i="33"/>
  <c r="Z1937" i="33"/>
  <c r="AC3094" i="33"/>
  <c r="AB3094" i="33"/>
  <c r="AA3094" i="33"/>
  <c r="Z3094" i="33"/>
  <c r="AC1951" i="33"/>
  <c r="AB1951" i="33"/>
  <c r="AA1951" i="33"/>
  <c r="Z1951" i="33"/>
  <c r="AC1538" i="33"/>
  <c r="AB1538" i="33"/>
  <c r="AA1538" i="33"/>
  <c r="Z1538" i="33"/>
  <c r="AC2350" i="33"/>
  <c r="AB2350" i="33"/>
  <c r="AA2350" i="33"/>
  <c r="Z2350" i="33"/>
  <c r="AC3108" i="33"/>
  <c r="AB3108" i="33"/>
  <c r="AA3108" i="33"/>
  <c r="Z3108" i="33"/>
  <c r="AC363" i="33"/>
  <c r="AB363" i="33"/>
  <c r="AA363" i="33"/>
  <c r="Z363" i="33"/>
  <c r="AC2957" i="33"/>
  <c r="AB2957" i="33"/>
  <c r="AA2957" i="33"/>
  <c r="Z2957" i="33"/>
  <c r="AC1441" i="33"/>
  <c r="AB1441" i="33"/>
  <c r="AA1441" i="33"/>
  <c r="Z1441" i="33"/>
  <c r="AC210" i="33"/>
  <c r="AB210" i="33"/>
  <c r="AA210" i="33"/>
  <c r="Z210" i="33"/>
  <c r="AC1782" i="33"/>
  <c r="AB1782" i="33"/>
  <c r="AA1782" i="33"/>
  <c r="Z1782" i="33"/>
  <c r="AC688" i="33"/>
  <c r="AB688" i="33"/>
  <c r="AA688" i="33"/>
  <c r="Z688" i="33"/>
  <c r="AC1199" i="33"/>
  <c r="AB1199" i="33"/>
  <c r="AA1199" i="33"/>
  <c r="Z1199" i="33"/>
  <c r="AC2365" i="33"/>
  <c r="AB2365" i="33"/>
  <c r="AA2365" i="33"/>
  <c r="Z2365" i="33"/>
  <c r="AC1086" i="33"/>
  <c r="AB1086" i="33"/>
  <c r="AA1086" i="33"/>
  <c r="Z1086" i="33"/>
  <c r="AC472" i="33"/>
  <c r="AB472" i="33"/>
  <c r="AA472" i="33"/>
  <c r="Z472" i="33"/>
  <c r="AC120" i="33"/>
  <c r="AB120" i="33"/>
  <c r="AA120" i="33"/>
  <c r="Z120" i="33"/>
  <c r="AC917" i="33"/>
  <c r="AB917" i="33"/>
  <c r="AA917" i="33"/>
  <c r="Z917" i="33"/>
  <c r="AC2122" i="33"/>
  <c r="AB2122" i="33"/>
  <c r="AA2122" i="33"/>
  <c r="Z2122" i="33"/>
  <c r="AC3044" i="33"/>
  <c r="AB3044" i="33"/>
  <c r="AA3044" i="33"/>
  <c r="Z3044" i="33"/>
  <c r="AC1064" i="33"/>
  <c r="AB1064" i="33"/>
  <c r="AA1064" i="33"/>
  <c r="Z1064" i="33"/>
  <c r="AC3224" i="33"/>
  <c r="AB3224" i="33"/>
  <c r="AA3224" i="33"/>
  <c r="Z3224" i="33"/>
  <c r="AC3171" i="33"/>
  <c r="AB3171" i="33"/>
  <c r="AA3171" i="33"/>
  <c r="Z3171" i="33"/>
  <c r="AC419" i="33"/>
  <c r="AB419" i="33"/>
  <c r="AA419" i="33"/>
  <c r="Z419" i="33"/>
  <c r="AC2729" i="33"/>
  <c r="AB2729" i="33"/>
  <c r="AA2729" i="33"/>
  <c r="Z2729" i="33"/>
  <c r="AC2306" i="33"/>
  <c r="AB2306" i="33"/>
  <c r="AA2306" i="33"/>
  <c r="Z2306" i="33"/>
  <c r="AC3216" i="33"/>
  <c r="AB3216" i="33"/>
  <c r="AA3216" i="33"/>
  <c r="Z3216" i="33"/>
  <c r="AC3055" i="33"/>
  <c r="AB3055" i="33"/>
  <c r="AA3055" i="33"/>
  <c r="Z3055" i="33"/>
  <c r="AC1940" i="33"/>
  <c r="AB1940" i="33"/>
  <c r="AA1940" i="33"/>
  <c r="Z1940" i="33"/>
  <c r="AC1632" i="33"/>
  <c r="AB1632" i="33"/>
  <c r="AA1632" i="33"/>
  <c r="Z1632" i="33"/>
  <c r="AC1327" i="33"/>
  <c r="AB1327" i="33"/>
  <c r="AA1327" i="33"/>
  <c r="Z1327" i="33"/>
  <c r="AC2751" i="33"/>
  <c r="AB2751" i="33"/>
  <c r="AA2751" i="33"/>
  <c r="Z2751" i="33"/>
  <c r="AC384" i="33"/>
  <c r="AB384" i="33"/>
  <c r="AA384" i="33"/>
  <c r="Z384" i="33"/>
  <c r="AC1197" i="33"/>
  <c r="AB1197" i="33"/>
  <c r="AA1197" i="33"/>
  <c r="Z1197" i="33"/>
  <c r="AC1870" i="33"/>
  <c r="AB1870" i="33"/>
  <c r="AA1870" i="33"/>
  <c r="Z1870" i="33"/>
  <c r="AC874" i="33"/>
  <c r="AB874" i="33"/>
  <c r="AA874" i="33"/>
  <c r="Z874" i="33"/>
  <c r="AC831" i="33"/>
  <c r="AB831" i="33"/>
  <c r="AA831" i="33"/>
  <c r="Z831" i="33"/>
  <c r="AC2600" i="33"/>
  <c r="AB2600" i="33"/>
  <c r="AA2600" i="33"/>
  <c r="Z2600" i="33"/>
  <c r="AC1826" i="33"/>
  <c r="AB1826" i="33"/>
  <c r="AA1826" i="33"/>
  <c r="Z1826" i="33"/>
  <c r="AC2698" i="33"/>
  <c r="AB2698" i="33"/>
  <c r="AA2698" i="33"/>
  <c r="Z2698" i="33"/>
  <c r="AC2413" i="33"/>
  <c r="AB2413" i="33"/>
  <c r="AA2413" i="33"/>
  <c r="Z2413" i="33"/>
  <c r="AC3244" i="33"/>
  <c r="AB3244" i="33"/>
  <c r="AA3244" i="33"/>
  <c r="Z3244" i="33"/>
  <c r="AC121" i="33"/>
  <c r="AB121" i="33"/>
  <c r="AA121" i="33"/>
  <c r="Z121" i="33"/>
  <c r="AC2382" i="33"/>
  <c r="AB2382" i="33"/>
  <c r="AA2382" i="33"/>
  <c r="Z2382" i="33"/>
  <c r="AC1391" i="33"/>
  <c r="AB1391" i="33"/>
  <c r="AA1391" i="33"/>
  <c r="Z1391" i="33"/>
  <c r="AC485" i="33"/>
  <c r="AB485" i="33"/>
  <c r="AA485" i="33"/>
  <c r="Z485" i="33"/>
  <c r="AC369" i="33"/>
  <c r="AB369" i="33"/>
  <c r="AA369" i="33"/>
  <c r="Z369" i="33"/>
  <c r="AC995" i="33"/>
  <c r="AB995" i="33"/>
  <c r="AA995" i="33"/>
  <c r="Z995" i="33"/>
  <c r="AC896" i="33"/>
  <c r="AB896" i="33"/>
  <c r="AA896" i="33"/>
  <c r="Z896" i="33"/>
  <c r="AC2274" i="33"/>
  <c r="AB2274" i="33"/>
  <c r="AA2274" i="33"/>
  <c r="Z2274" i="33"/>
  <c r="AC2533" i="33"/>
  <c r="AB2533" i="33"/>
  <c r="AA2533" i="33"/>
  <c r="Z2533" i="33"/>
  <c r="AC441" i="33"/>
  <c r="AB441" i="33"/>
  <c r="AA441" i="33"/>
  <c r="Z441" i="33"/>
  <c r="AC2709" i="33"/>
  <c r="AB2709" i="33"/>
  <c r="AA2709" i="33"/>
  <c r="Z2709" i="33"/>
  <c r="AC1604" i="33"/>
  <c r="AB1604" i="33"/>
  <c r="AA1604" i="33"/>
  <c r="Z1604" i="33"/>
  <c r="AC1821" i="33"/>
  <c r="AB1821" i="33"/>
  <c r="AA1821" i="33"/>
  <c r="Z1821" i="33"/>
  <c r="AC2250" i="33"/>
  <c r="AB2250" i="33"/>
  <c r="AA2250" i="33"/>
  <c r="Z2250" i="33"/>
  <c r="AC1970" i="33"/>
  <c r="AB1970" i="33"/>
  <c r="AA1970" i="33"/>
  <c r="Z1970" i="33"/>
  <c r="AC25" i="33"/>
  <c r="AB25" i="33"/>
  <c r="AA25" i="33"/>
  <c r="Z25" i="33"/>
  <c r="AC2954" i="33"/>
  <c r="AB2954" i="33"/>
  <c r="AA2954" i="33"/>
  <c r="Z2954" i="33"/>
  <c r="AC398" i="33"/>
  <c r="AB398" i="33"/>
  <c r="AA398" i="33"/>
  <c r="Z398" i="33"/>
  <c r="AC1382" i="33"/>
  <c r="AB1382" i="33"/>
  <c r="AA1382" i="33"/>
  <c r="Z1382" i="33"/>
  <c r="AC2647" i="33"/>
  <c r="AB2647" i="33"/>
  <c r="AA2647" i="33"/>
  <c r="Z2647" i="33"/>
  <c r="AC3027" i="33"/>
  <c r="AB3027" i="33"/>
  <c r="AA3027" i="33"/>
  <c r="Z3027" i="33"/>
  <c r="AC3014" i="33"/>
  <c r="AB3014" i="33"/>
  <c r="AA3014" i="33"/>
  <c r="Z3014" i="33"/>
  <c r="AC368" i="33"/>
  <c r="AB368" i="33"/>
  <c r="AA368" i="33"/>
  <c r="Z368" i="33"/>
  <c r="AC882" i="33"/>
  <c r="AB882" i="33"/>
  <c r="AA882" i="33"/>
  <c r="Z882" i="33"/>
  <c r="AC2949" i="33"/>
  <c r="AB2949" i="33"/>
  <c r="AA2949" i="33"/>
  <c r="Z2949" i="33"/>
  <c r="AC1487" i="33"/>
  <c r="AB1487" i="33"/>
  <c r="AA1487" i="33"/>
  <c r="Z1487" i="33"/>
  <c r="AC1984" i="33"/>
  <c r="AB1984" i="33"/>
  <c r="AA1984" i="33"/>
  <c r="Z1984" i="33"/>
  <c r="AC72" i="33"/>
  <c r="AB72" i="33"/>
  <c r="AA72" i="33"/>
  <c r="Z72" i="33"/>
  <c r="AC1281" i="33"/>
  <c r="AB1281" i="33"/>
  <c r="AA1281" i="33"/>
  <c r="Z1281" i="33"/>
  <c r="AC401" i="33"/>
  <c r="AB401" i="33"/>
  <c r="AA401" i="33"/>
  <c r="Z401" i="33"/>
  <c r="AC266" i="33"/>
  <c r="AB266" i="33"/>
  <c r="AA266" i="33"/>
  <c r="Z266" i="33"/>
  <c r="AC3214" i="33"/>
  <c r="AB3214" i="33"/>
  <c r="AA3214" i="33"/>
  <c r="Z3214" i="33"/>
  <c r="AC413" i="33"/>
  <c r="AB413" i="33"/>
  <c r="AA413" i="33"/>
  <c r="Z413" i="33"/>
  <c r="AC2021" i="33"/>
  <c r="AB2021" i="33"/>
  <c r="AA2021" i="33"/>
  <c r="Z2021" i="33"/>
  <c r="AC2253" i="33"/>
  <c r="AB2253" i="33"/>
  <c r="AA2253" i="33"/>
  <c r="Z2253" i="33"/>
  <c r="AC1946" i="33"/>
  <c r="AB1946" i="33"/>
  <c r="AA1946" i="33"/>
  <c r="Z1946" i="33"/>
  <c r="AC1050" i="33"/>
  <c r="AB1050" i="33"/>
  <c r="AA1050" i="33"/>
  <c r="Z1050" i="33"/>
  <c r="AC2054" i="33"/>
  <c r="AB2054" i="33"/>
  <c r="AA2054" i="33"/>
  <c r="Z2054" i="33"/>
  <c r="AC2500" i="33"/>
  <c r="AB2500" i="33"/>
  <c r="AA2500" i="33"/>
  <c r="Z2500" i="33"/>
  <c r="AC2438" i="33"/>
  <c r="AB2438" i="33"/>
  <c r="AA2438" i="33"/>
  <c r="Z2438" i="33"/>
  <c r="AC602" i="33"/>
  <c r="AB602" i="33"/>
  <c r="AA602" i="33"/>
  <c r="Z602" i="33"/>
  <c r="AC2570" i="33"/>
  <c r="AB2570" i="33"/>
  <c r="AA2570" i="33"/>
  <c r="Z2570" i="33"/>
  <c r="AC1635" i="33"/>
  <c r="AB1635" i="33"/>
  <c r="AA1635" i="33"/>
  <c r="Z1635" i="33"/>
  <c r="AC400" i="33"/>
  <c r="AB400" i="33"/>
  <c r="AA400" i="33"/>
  <c r="Z400" i="33"/>
  <c r="AC842" i="33"/>
  <c r="AB842" i="33"/>
  <c r="AA842" i="33"/>
  <c r="Z842" i="33"/>
  <c r="AC3213" i="33"/>
  <c r="AB3213" i="33"/>
  <c r="AA3213" i="33"/>
  <c r="Z3213" i="33"/>
  <c r="AC2896" i="33"/>
  <c r="AB2896" i="33"/>
  <c r="AA2896" i="33"/>
  <c r="Z2896" i="33"/>
  <c r="AC1980" i="33"/>
  <c r="AB1980" i="33"/>
  <c r="AA1980" i="33"/>
  <c r="Z1980" i="33"/>
  <c r="AC750" i="33"/>
  <c r="AB750" i="33"/>
  <c r="AA750" i="33"/>
  <c r="Z750" i="33"/>
  <c r="AC629" i="33"/>
  <c r="AB629" i="33"/>
  <c r="AA629" i="33"/>
  <c r="Z629" i="33"/>
  <c r="AC2469" i="33"/>
  <c r="AB2469" i="33"/>
  <c r="AA2469" i="33"/>
  <c r="Z2469" i="33"/>
  <c r="AC692" i="33"/>
  <c r="AB692" i="33"/>
  <c r="AA692" i="33"/>
  <c r="Z692" i="33"/>
  <c r="AC2524" i="33"/>
  <c r="AB2524" i="33"/>
  <c r="AA2524" i="33"/>
  <c r="Z2524" i="33"/>
  <c r="AC2758" i="33"/>
  <c r="AB2758" i="33"/>
  <c r="AA2758" i="33"/>
  <c r="Z2758" i="33"/>
  <c r="AC701" i="33"/>
  <c r="AB701" i="33"/>
  <c r="AA701" i="33"/>
  <c r="Z701" i="33"/>
  <c r="AC428" i="33"/>
  <c r="AB428" i="33"/>
  <c r="AA428" i="33"/>
  <c r="Z428" i="33"/>
  <c r="AC1594" i="33"/>
  <c r="AB1594" i="33"/>
  <c r="AA1594" i="33"/>
  <c r="Z1594" i="33"/>
  <c r="AC3186" i="33"/>
  <c r="AB3186" i="33"/>
  <c r="AA3186" i="33"/>
  <c r="Z3186" i="33"/>
  <c r="AC2743" i="33"/>
  <c r="AB2743" i="33"/>
  <c r="AA2743" i="33"/>
  <c r="Z2743" i="33"/>
  <c r="AC182" i="33"/>
  <c r="AB182" i="33"/>
  <c r="AA182" i="33"/>
  <c r="Z182" i="33"/>
  <c r="AC2973" i="33"/>
  <c r="AB2973" i="33"/>
  <c r="AA2973" i="33"/>
  <c r="Z2973" i="33"/>
  <c r="AC2687" i="33"/>
  <c r="AB2687" i="33"/>
  <c r="AA2687" i="33"/>
  <c r="Z2687" i="33"/>
  <c r="AC1357" i="33"/>
  <c r="AB1357" i="33"/>
  <c r="AA1357" i="33"/>
  <c r="Z1357" i="33"/>
  <c r="AC2466" i="33"/>
  <c r="AB2466" i="33"/>
  <c r="AA2466" i="33"/>
  <c r="Z2466" i="33"/>
  <c r="AC1663" i="33"/>
  <c r="AB1663" i="33"/>
  <c r="AA1663" i="33"/>
  <c r="Z1663" i="33"/>
  <c r="AC2363" i="33"/>
  <c r="AB2363" i="33"/>
  <c r="AA2363" i="33"/>
  <c r="Z2363" i="33"/>
  <c r="AC2966" i="33"/>
  <c r="AB2966" i="33"/>
  <c r="AA2966" i="33"/>
  <c r="Z2966" i="33"/>
  <c r="AC2718" i="33"/>
  <c r="AB2718" i="33"/>
  <c r="AA2718" i="33"/>
  <c r="Z2718" i="33"/>
  <c r="AC103" i="33"/>
  <c r="AB103" i="33"/>
  <c r="AA103" i="33"/>
  <c r="Z103" i="33"/>
  <c r="AC639" i="33"/>
  <c r="AB639" i="33"/>
  <c r="AA639" i="33"/>
  <c r="Z639" i="33"/>
  <c r="AC2148" i="33"/>
  <c r="AB2148" i="33"/>
  <c r="AA2148" i="33"/>
  <c r="Z2148" i="33"/>
  <c r="AC2902" i="33"/>
  <c r="AB2902" i="33"/>
  <c r="AA2902" i="33"/>
  <c r="Z2902" i="33"/>
  <c r="AC54" i="33"/>
  <c r="AB54" i="33"/>
  <c r="AA54" i="33"/>
  <c r="Z54" i="33"/>
  <c r="AC1883" i="33"/>
  <c r="AB1883" i="33"/>
  <c r="AA1883" i="33"/>
  <c r="Z1883" i="33"/>
  <c r="AC1958" i="33"/>
  <c r="AB1958" i="33"/>
  <c r="AA1958" i="33"/>
  <c r="Z1958" i="33"/>
  <c r="AC909" i="33"/>
  <c r="AB909" i="33"/>
  <c r="AA909" i="33"/>
  <c r="Z909" i="33"/>
  <c r="AC195" i="33"/>
  <c r="AB195" i="33"/>
  <c r="AA195" i="33"/>
  <c r="Z195" i="33"/>
  <c r="AC1308" i="33"/>
  <c r="AB1308" i="33"/>
  <c r="AA1308" i="33"/>
  <c r="Z1308" i="33"/>
  <c r="AC1758" i="33"/>
  <c r="AB1758" i="33"/>
  <c r="AA1758" i="33"/>
  <c r="Z1758" i="33"/>
  <c r="AC1535" i="33"/>
  <c r="AB1535" i="33"/>
  <c r="AA1535" i="33"/>
  <c r="Z1535" i="33"/>
  <c r="AC1240" i="33"/>
  <c r="AB1240" i="33"/>
  <c r="AA1240" i="33"/>
  <c r="Z1240" i="33"/>
  <c r="AC1268" i="33"/>
  <c r="AB1268" i="33"/>
  <c r="AA1268" i="33"/>
  <c r="Z1268" i="33"/>
  <c r="AC1743" i="33"/>
  <c r="AB1743" i="33"/>
  <c r="AA1743" i="33"/>
  <c r="Z1743" i="33"/>
  <c r="AC1300" i="33"/>
  <c r="AB1300" i="33"/>
  <c r="AA1300" i="33"/>
  <c r="Z1300" i="33"/>
  <c r="AC134" i="33"/>
  <c r="AB134" i="33"/>
  <c r="AA134" i="33"/>
  <c r="Z134" i="33"/>
  <c r="AC2876" i="33"/>
  <c r="AB2876" i="33"/>
  <c r="AA2876" i="33"/>
  <c r="Z2876" i="33"/>
  <c r="AC3180" i="33"/>
  <c r="AB3180" i="33"/>
  <c r="AA3180" i="33"/>
  <c r="Z3180" i="33"/>
  <c r="AC1304" i="33"/>
  <c r="AB1304" i="33"/>
  <c r="AA1304" i="33"/>
  <c r="Z1304" i="33"/>
  <c r="AC1211" i="33"/>
  <c r="AB1211" i="33"/>
  <c r="AA1211" i="33"/>
  <c r="Z1211" i="33"/>
  <c r="AC2694" i="33"/>
  <c r="AB2694" i="33"/>
  <c r="AA2694" i="33"/>
  <c r="Z2694" i="33"/>
  <c r="AC2097" i="33"/>
  <c r="AB2097" i="33"/>
  <c r="AA2097" i="33"/>
  <c r="Z2097" i="33"/>
  <c r="AC2906" i="33"/>
  <c r="AB2906" i="33"/>
  <c r="AA2906" i="33"/>
  <c r="Z2906" i="33"/>
  <c r="AC1904" i="33"/>
  <c r="AB1904" i="33"/>
  <c r="AA1904" i="33"/>
  <c r="Z1904" i="33"/>
  <c r="AC2978" i="33"/>
  <c r="AB2978" i="33"/>
  <c r="AA2978" i="33"/>
  <c r="Z2978" i="33"/>
  <c r="AC2930" i="33"/>
  <c r="AB2930" i="33"/>
  <c r="AA2930" i="33"/>
  <c r="Z2930" i="33"/>
  <c r="AC339" i="33"/>
  <c r="AB339" i="33"/>
  <c r="AA339" i="33"/>
  <c r="Z339" i="33"/>
  <c r="AC2459" i="33"/>
  <c r="AB2459" i="33"/>
  <c r="AA2459" i="33"/>
  <c r="Z2459" i="33"/>
  <c r="AC1778" i="33"/>
  <c r="AB1778" i="33"/>
  <c r="AA1778" i="33"/>
  <c r="Z1778" i="33"/>
  <c r="AC1380" i="33"/>
  <c r="AB1380" i="33"/>
  <c r="AA1380" i="33"/>
  <c r="Z1380" i="33"/>
  <c r="AC599" i="33"/>
  <c r="AB599" i="33"/>
  <c r="AA599" i="33"/>
  <c r="Z599" i="33"/>
  <c r="AC2090" i="33"/>
  <c r="AB2090" i="33"/>
  <c r="AA2090" i="33"/>
  <c r="Z2090" i="33"/>
  <c r="AC2455" i="33"/>
  <c r="AB2455" i="33"/>
  <c r="AA2455" i="33"/>
  <c r="Z2455" i="33"/>
  <c r="AC1456" i="33"/>
  <c r="AB1456" i="33"/>
  <c r="AA1456" i="33"/>
  <c r="Z1456" i="33"/>
  <c r="AC2411" i="33"/>
  <c r="AB2411" i="33"/>
  <c r="AA2411" i="33"/>
  <c r="Z2411" i="33"/>
  <c r="AC2590" i="33"/>
  <c r="AB2590" i="33"/>
  <c r="AA2590" i="33"/>
  <c r="Z2590" i="33"/>
  <c r="AC1055" i="33"/>
  <c r="AB1055" i="33"/>
  <c r="AA1055" i="33"/>
  <c r="Z1055" i="33"/>
  <c r="AC1933" i="33"/>
  <c r="AB1933" i="33"/>
  <c r="AA1933" i="33"/>
  <c r="Z1933" i="33"/>
  <c r="AC1788" i="33"/>
  <c r="AB1788" i="33"/>
  <c r="AA1788" i="33"/>
  <c r="Z1788" i="33"/>
  <c r="AC1639" i="33"/>
  <c r="AB1639" i="33"/>
  <c r="AA1639" i="33"/>
  <c r="Z1639" i="33"/>
  <c r="AC431" i="33"/>
  <c r="AB431" i="33"/>
  <c r="AA431" i="33"/>
  <c r="Z431" i="33"/>
  <c r="AC2814" i="33"/>
  <c r="AB2814" i="33"/>
  <c r="AA2814" i="33"/>
  <c r="Z2814" i="33"/>
  <c r="AC2798" i="33"/>
  <c r="AB2798" i="33"/>
  <c r="AA2798" i="33"/>
  <c r="Z2798" i="33"/>
  <c r="AC2714" i="33"/>
  <c r="AB2714" i="33"/>
  <c r="AA2714" i="33"/>
  <c r="Z2714" i="33"/>
  <c r="AC1098" i="33"/>
  <c r="AB1098" i="33"/>
  <c r="AA1098" i="33"/>
  <c r="Z1098" i="33"/>
  <c r="AC2042" i="33"/>
  <c r="AB2042" i="33"/>
  <c r="AA2042" i="33"/>
  <c r="Z2042" i="33"/>
  <c r="AC1569" i="33"/>
  <c r="AB1569" i="33"/>
  <c r="AA1569" i="33"/>
  <c r="Z1569" i="33"/>
  <c r="AC190" i="33"/>
  <c r="AB190" i="33"/>
  <c r="AA190" i="33"/>
  <c r="Z190" i="33"/>
  <c r="AC558" i="33"/>
  <c r="AB558" i="33"/>
  <c r="AA558" i="33"/>
  <c r="Z558" i="33"/>
  <c r="AC632" i="33"/>
  <c r="AB632" i="33"/>
  <c r="AA632" i="33"/>
  <c r="Z632" i="33"/>
  <c r="AC2175" i="33"/>
  <c r="AB2175" i="33"/>
  <c r="AA2175" i="33"/>
  <c r="Z2175" i="33"/>
  <c r="AC865" i="33"/>
  <c r="AB865" i="33"/>
  <c r="AA865" i="33"/>
  <c r="Z865" i="33"/>
  <c r="AC2281" i="33"/>
  <c r="AB2281" i="33"/>
  <c r="AA2281" i="33"/>
  <c r="Z2281" i="33"/>
  <c r="AC1303" i="33"/>
  <c r="AB1303" i="33"/>
  <c r="AA1303" i="33"/>
  <c r="Z1303" i="33"/>
  <c r="AC1132" i="33"/>
  <c r="AB1132" i="33"/>
  <c r="AA1132" i="33"/>
  <c r="Z1132" i="33"/>
  <c r="AC2994" i="33"/>
  <c r="AB2994" i="33"/>
  <c r="AA2994" i="33"/>
  <c r="Z2994" i="33"/>
  <c r="AC2428" i="33"/>
  <c r="AB2428" i="33"/>
  <c r="AA2428" i="33"/>
  <c r="Z2428" i="33"/>
  <c r="AC109" i="33"/>
  <c r="AB109" i="33"/>
  <c r="AA109" i="33"/>
  <c r="Z109" i="33"/>
  <c r="AC1745" i="33"/>
  <c r="AB1745" i="33"/>
  <c r="AA1745" i="33"/>
  <c r="Z1745" i="33"/>
  <c r="AC1705" i="33"/>
  <c r="AB1705" i="33"/>
  <c r="AA1705" i="33"/>
  <c r="Z1705" i="33"/>
  <c r="AC1272" i="33"/>
  <c r="AB1272" i="33"/>
  <c r="AA1272" i="33"/>
  <c r="Z1272" i="33"/>
  <c r="AC360" i="33"/>
  <c r="AB360" i="33"/>
  <c r="AA360" i="33"/>
  <c r="Z360" i="33"/>
  <c r="AC2329" i="33"/>
  <c r="AB2329" i="33"/>
  <c r="AA2329" i="33"/>
  <c r="Z2329" i="33"/>
  <c r="AC2627" i="33"/>
  <c r="AB2627" i="33"/>
  <c r="AA2627" i="33"/>
  <c r="Z2627" i="33"/>
  <c r="AC1087" i="33"/>
  <c r="AB1087" i="33"/>
  <c r="AA1087" i="33"/>
  <c r="Z1087" i="33"/>
  <c r="AC687" i="33"/>
  <c r="AB687" i="33"/>
  <c r="AA687" i="33"/>
  <c r="Z687" i="33"/>
  <c r="AC2695" i="33"/>
  <c r="AB2695" i="33"/>
  <c r="AA2695" i="33"/>
  <c r="Z2695" i="33"/>
  <c r="AC457" i="33"/>
  <c r="AB457" i="33"/>
  <c r="AA457" i="33"/>
  <c r="Z457" i="33"/>
  <c r="AC3101" i="33"/>
  <c r="AB3101" i="33"/>
  <c r="AA3101" i="33"/>
  <c r="Z3101" i="33"/>
  <c r="AC2790" i="33"/>
  <c r="AB2790" i="33"/>
  <c r="AA2790" i="33"/>
  <c r="Z2790" i="33"/>
  <c r="AC1251" i="33"/>
  <c r="AB1251" i="33"/>
  <c r="AA1251" i="33"/>
  <c r="Z1251" i="33"/>
  <c r="AC1700" i="33"/>
  <c r="AB1700" i="33"/>
  <c r="AA1700" i="33"/>
  <c r="Z1700" i="33"/>
  <c r="AC2992" i="33"/>
  <c r="AB2992" i="33"/>
  <c r="AA2992" i="33"/>
  <c r="Z2992" i="33"/>
  <c r="AC2788" i="33"/>
  <c r="AB2788" i="33"/>
  <c r="AA2788" i="33"/>
  <c r="Z2788" i="33"/>
  <c r="AC677" i="33"/>
  <c r="AB677" i="33"/>
  <c r="AA677" i="33"/>
  <c r="Z677" i="33"/>
  <c r="AC500" i="33"/>
  <c r="AB500" i="33"/>
  <c r="AA500" i="33"/>
  <c r="Z500" i="33"/>
  <c r="AC993" i="33"/>
  <c r="AB993" i="33"/>
  <c r="AA993" i="33"/>
  <c r="Z993" i="33"/>
  <c r="AC2486" i="33"/>
  <c r="AB2486" i="33"/>
  <c r="AA2486" i="33"/>
  <c r="Z2486" i="33"/>
  <c r="AC406" i="33"/>
  <c r="AB406" i="33"/>
  <c r="AA406" i="33"/>
  <c r="Z406" i="33"/>
  <c r="AC595" i="33"/>
  <c r="AB595" i="33"/>
  <c r="AA595" i="33"/>
  <c r="Z595" i="33"/>
  <c r="AC2779" i="33"/>
  <c r="AB2779" i="33"/>
  <c r="AA2779" i="33"/>
  <c r="Z2779" i="33"/>
  <c r="AC1963" i="33"/>
  <c r="AB1963" i="33"/>
  <c r="AA1963" i="33"/>
  <c r="Z1963" i="33"/>
  <c r="AC344" i="33"/>
  <c r="AB344" i="33"/>
  <c r="AA344" i="33"/>
  <c r="Z344" i="33"/>
  <c r="AC275" i="33"/>
  <c r="AB275" i="33"/>
  <c r="AA275" i="33"/>
  <c r="Z275" i="33"/>
  <c r="AC3005" i="33"/>
  <c r="AB3005" i="33"/>
  <c r="AA3005" i="33"/>
  <c r="Z3005" i="33"/>
  <c r="AC2540" i="33"/>
  <c r="AB2540" i="33"/>
  <c r="AA2540" i="33"/>
  <c r="Z2540" i="33"/>
  <c r="AC2372" i="33"/>
  <c r="AB2372" i="33"/>
  <c r="AA2372" i="33"/>
  <c r="Z2372" i="33"/>
  <c r="AC2765" i="33"/>
  <c r="AB2765" i="33"/>
  <c r="AA2765" i="33"/>
  <c r="Z2765" i="33"/>
  <c r="AC2420" i="33"/>
  <c r="AB2420" i="33"/>
  <c r="AA2420" i="33"/>
  <c r="Z2420" i="33"/>
  <c r="AC2091" i="33"/>
  <c r="AB2091" i="33"/>
  <c r="AA2091" i="33"/>
  <c r="Z2091" i="33"/>
  <c r="AC508" i="33"/>
  <c r="AB508" i="33"/>
  <c r="AA508" i="33"/>
  <c r="Z508" i="33"/>
  <c r="AC807" i="33"/>
  <c r="AB807" i="33"/>
  <c r="AA807" i="33"/>
  <c r="Z807" i="33"/>
  <c r="AC2727" i="33"/>
  <c r="AB2727" i="33"/>
  <c r="AA2727" i="33"/>
  <c r="Z2727" i="33"/>
  <c r="AC1213" i="33"/>
  <c r="AB1213" i="33"/>
  <c r="AA1213" i="33"/>
  <c r="Z1213" i="33"/>
  <c r="AC1540" i="33"/>
  <c r="AB1540" i="33"/>
  <c r="AA1540" i="33"/>
  <c r="Z1540" i="33"/>
  <c r="AC2387" i="33"/>
  <c r="AB2387" i="33"/>
  <c r="AA2387" i="33"/>
  <c r="Z2387" i="33"/>
  <c r="AC1396" i="33"/>
  <c r="AB1396" i="33"/>
  <c r="AA1396" i="33"/>
  <c r="Z1396" i="33"/>
  <c r="AC2537" i="33"/>
  <c r="AB2537" i="33"/>
  <c r="AA2537" i="33"/>
  <c r="Z2537" i="33"/>
  <c r="AC189" i="33"/>
  <c r="AB189" i="33"/>
  <c r="AA189" i="33"/>
  <c r="Z189" i="33"/>
  <c r="AC1666" i="33"/>
  <c r="AB1666" i="33"/>
  <c r="AA1666" i="33"/>
  <c r="Z1666" i="33"/>
  <c r="AC2679" i="33"/>
  <c r="AB2679" i="33"/>
  <c r="AA2679" i="33"/>
  <c r="Z2679" i="33"/>
  <c r="AC2631" i="33"/>
  <c r="AB2631" i="33"/>
  <c r="AA2631" i="33"/>
  <c r="Z2631" i="33"/>
  <c r="AC878" i="33"/>
  <c r="AB878" i="33"/>
  <c r="AA878" i="33"/>
  <c r="Z878" i="33"/>
  <c r="AC913" i="33"/>
  <c r="AB913" i="33"/>
  <c r="AA913" i="33"/>
  <c r="Z913" i="33"/>
  <c r="AC2609" i="33"/>
  <c r="AB2609" i="33"/>
  <c r="AA2609" i="33"/>
  <c r="Z2609" i="33"/>
  <c r="AC2747" i="33"/>
  <c r="AB2747" i="33"/>
  <c r="AA2747" i="33"/>
  <c r="Z2747" i="33"/>
  <c r="AC859" i="33"/>
  <c r="AB859" i="33"/>
  <c r="AA859" i="33"/>
  <c r="Z859" i="33"/>
  <c r="AC2945" i="33"/>
  <c r="AB2945" i="33"/>
  <c r="AA2945" i="33"/>
  <c r="Z2945" i="33"/>
  <c r="AC2193" i="33"/>
  <c r="AB2193" i="33"/>
  <c r="AA2193" i="33"/>
  <c r="Z2193" i="33"/>
  <c r="AC2084" i="33"/>
  <c r="AB2084" i="33"/>
  <c r="AA2084" i="33"/>
  <c r="Z2084" i="33"/>
  <c r="AC1504" i="33"/>
  <c r="AB1504" i="33"/>
  <c r="AA1504" i="33"/>
  <c r="Z1504" i="33"/>
  <c r="AC442" i="33"/>
  <c r="AB442" i="33"/>
  <c r="AA442" i="33"/>
  <c r="Z442" i="33"/>
  <c r="AC1216" i="33"/>
  <c r="AB1216" i="33"/>
  <c r="AA1216" i="33"/>
  <c r="Z1216" i="33"/>
  <c r="AC774" i="33"/>
  <c r="AB774" i="33"/>
  <c r="AA774" i="33"/>
  <c r="Z774" i="33"/>
  <c r="AC2671" i="33"/>
  <c r="AB2671" i="33"/>
  <c r="AA2671" i="33"/>
  <c r="Z2671" i="33"/>
  <c r="AC659" i="33"/>
  <c r="AB659" i="33"/>
  <c r="AA659" i="33"/>
  <c r="Z659" i="33"/>
  <c r="AC760" i="33"/>
  <c r="AB760" i="33"/>
  <c r="AA760" i="33"/>
  <c r="Z760" i="33"/>
  <c r="AC1752" i="33"/>
  <c r="AB1752" i="33"/>
  <c r="AA1752" i="33"/>
  <c r="Z1752" i="33"/>
  <c r="AC1771" i="33"/>
  <c r="AB1771" i="33"/>
  <c r="AA1771" i="33"/>
  <c r="Z1771" i="33"/>
  <c r="AC229" i="33"/>
  <c r="AB229" i="33"/>
  <c r="AA229" i="33"/>
  <c r="Z229" i="33"/>
  <c r="AC668" i="33"/>
  <c r="AB668" i="33"/>
  <c r="AA668" i="33"/>
  <c r="Z668" i="33"/>
  <c r="AC1766" i="33"/>
  <c r="AB1766" i="33"/>
  <c r="AA1766" i="33"/>
  <c r="Z1766" i="33"/>
  <c r="AC548" i="33"/>
  <c r="AB548" i="33"/>
  <c r="AA548" i="33"/>
  <c r="Z548" i="33"/>
  <c r="AC1773" i="33"/>
  <c r="AB1773" i="33"/>
  <c r="AA1773" i="33"/>
  <c r="Z1773" i="33"/>
  <c r="AC193" i="33"/>
  <c r="AB193" i="33"/>
  <c r="AA193" i="33"/>
  <c r="Z193" i="33"/>
  <c r="AC139" i="33"/>
  <c r="AB139" i="33"/>
  <c r="AA139" i="33"/>
  <c r="Z139" i="33"/>
  <c r="AC1553" i="33"/>
  <c r="AB1553" i="33"/>
  <c r="AA1553" i="33"/>
  <c r="Z1553" i="33"/>
  <c r="AC2875" i="33"/>
  <c r="AB2875" i="33"/>
  <c r="AA2875" i="33"/>
  <c r="Z2875" i="33"/>
  <c r="AC1545" i="33"/>
  <c r="AB1545" i="33"/>
  <c r="AA1545" i="33"/>
  <c r="Z1545" i="33"/>
  <c r="AC2171" i="33"/>
  <c r="AB2171" i="33"/>
  <c r="AA2171" i="33"/>
  <c r="Z2171" i="33"/>
  <c r="AC1040" i="33"/>
  <c r="AB1040" i="33"/>
  <c r="AA1040" i="33"/>
  <c r="Z1040" i="33"/>
  <c r="AC2230" i="33"/>
  <c r="AB2230" i="33"/>
  <c r="AA2230" i="33"/>
  <c r="Z2230" i="33"/>
  <c r="AC2732" i="33"/>
  <c r="AB2732" i="33"/>
  <c r="AA2732" i="33"/>
  <c r="Z2732" i="33"/>
  <c r="AC1622" i="33"/>
  <c r="AB1622" i="33"/>
  <c r="AA1622" i="33"/>
  <c r="Z1622" i="33"/>
  <c r="AC2914" i="33"/>
  <c r="AB2914" i="33"/>
  <c r="AA2914" i="33"/>
  <c r="Z2914" i="33"/>
  <c r="AC1994" i="33"/>
  <c r="AB1994" i="33"/>
  <c r="AA1994" i="33"/>
  <c r="Z1994" i="33"/>
  <c r="AC1018" i="33"/>
  <c r="AB1018" i="33"/>
  <c r="AA1018" i="33"/>
  <c r="Z1018" i="33"/>
  <c r="AC13" i="33"/>
  <c r="AB13" i="33"/>
  <c r="AA13" i="33"/>
  <c r="Z13" i="33"/>
  <c r="AC930" i="33"/>
  <c r="AB930" i="33"/>
  <c r="AA930" i="33"/>
  <c r="Z930" i="33"/>
  <c r="AC590" i="33"/>
  <c r="AB590" i="33"/>
  <c r="AA590" i="33"/>
  <c r="Z590" i="33"/>
  <c r="AC1642" i="33"/>
  <c r="AB1642" i="33"/>
  <c r="AA1642" i="33"/>
  <c r="Z1642" i="33"/>
  <c r="AC2773" i="33"/>
  <c r="AB2773" i="33"/>
  <c r="AA2773" i="33"/>
  <c r="Z2773" i="33"/>
  <c r="AC2388" i="33"/>
  <c r="AB2388" i="33"/>
  <c r="AA2388" i="33"/>
  <c r="Z2388" i="33"/>
  <c r="AC1765" i="33"/>
  <c r="AB1765" i="33"/>
  <c r="AA1765" i="33"/>
  <c r="Z1765" i="33"/>
  <c r="AC766" i="33"/>
  <c r="AB766" i="33"/>
  <c r="AA766" i="33"/>
  <c r="Z766" i="33"/>
  <c r="AC1587" i="33"/>
  <c r="AB1587" i="33"/>
  <c r="AA1587" i="33"/>
  <c r="Z1587" i="33"/>
  <c r="AC108" i="33"/>
  <c r="AB108" i="33"/>
  <c r="AA108" i="33"/>
  <c r="Z108" i="33"/>
  <c r="AC197" i="33"/>
  <c r="AB197" i="33"/>
  <c r="AA197" i="33"/>
  <c r="Z197" i="33"/>
  <c r="AC2366" i="33"/>
  <c r="AB2366" i="33"/>
  <c r="AA2366" i="33"/>
  <c r="Z2366" i="33"/>
  <c r="AC2015" i="33"/>
  <c r="AB2015" i="33"/>
  <c r="AA2015" i="33"/>
  <c r="Z2015" i="33"/>
  <c r="AC43" i="33"/>
  <c r="AB43" i="33"/>
  <c r="AA43" i="33"/>
  <c r="Z43" i="33"/>
  <c r="AC811" i="33"/>
  <c r="AB811" i="33"/>
  <c r="AA811" i="33"/>
  <c r="Z811" i="33"/>
  <c r="AC1307" i="33"/>
  <c r="AB1307" i="33"/>
  <c r="AA1307" i="33"/>
  <c r="Z1307" i="33"/>
  <c r="AC2031" i="33"/>
  <c r="AB2031" i="33"/>
  <c r="AA2031" i="33"/>
  <c r="Z2031" i="33"/>
  <c r="AC3132" i="33"/>
  <c r="AB3132" i="33"/>
  <c r="AA3132" i="33"/>
  <c r="Z3132" i="33"/>
  <c r="AC1861" i="33"/>
  <c r="AB1861" i="33"/>
  <c r="AA1861" i="33"/>
  <c r="Z1861" i="33"/>
  <c r="AC2834" i="33"/>
  <c r="AB2834" i="33"/>
  <c r="AA2834" i="33"/>
  <c r="Z2834" i="33"/>
  <c r="AC1045" i="33"/>
  <c r="AB1045" i="33"/>
  <c r="AA1045" i="33"/>
  <c r="Z1045" i="33"/>
  <c r="AC2219" i="33"/>
  <c r="AB2219" i="33"/>
  <c r="AA2219" i="33"/>
  <c r="Z2219" i="33"/>
  <c r="AC2427" i="33"/>
  <c r="AB2427" i="33"/>
  <c r="AA2427" i="33"/>
  <c r="Z2427" i="33"/>
  <c r="AC2349" i="33"/>
  <c r="AB2349" i="33"/>
  <c r="AA2349" i="33"/>
  <c r="Z2349" i="33"/>
  <c r="AC1750" i="33"/>
  <c r="AB1750" i="33"/>
  <c r="AA1750" i="33"/>
  <c r="Z1750" i="33"/>
  <c r="AC1565" i="33"/>
  <c r="AB1565" i="33"/>
  <c r="AA1565" i="33"/>
  <c r="Z1565" i="33"/>
  <c r="AC1746" i="33"/>
  <c r="AB1746" i="33"/>
  <c r="AA1746" i="33"/>
  <c r="Z1746" i="33"/>
  <c r="AC1298" i="33"/>
  <c r="AB1298" i="33"/>
  <c r="AA1298" i="33"/>
  <c r="Z1298" i="33"/>
  <c r="AC470" i="33"/>
  <c r="AB470" i="33"/>
  <c r="AA470" i="33"/>
  <c r="Z470" i="33"/>
  <c r="AC1506" i="33"/>
  <c r="AB1506" i="33"/>
  <c r="AA1506" i="33"/>
  <c r="Z1506" i="33"/>
  <c r="AC1107" i="33"/>
  <c r="AB1107" i="33"/>
  <c r="AA1107" i="33"/>
  <c r="Z1107" i="33"/>
  <c r="AC2669" i="33"/>
  <c r="AB2669" i="33"/>
  <c r="AA2669" i="33"/>
  <c r="Z2669" i="33"/>
  <c r="AC1145" i="33"/>
  <c r="AB1145" i="33"/>
  <c r="AA1145" i="33"/>
  <c r="Z1145" i="33"/>
  <c r="AC1637" i="33"/>
  <c r="AB1637" i="33"/>
  <c r="AA1637" i="33"/>
  <c r="Z1637" i="33"/>
  <c r="AC289" i="33"/>
  <c r="AB289" i="33"/>
  <c r="AA289" i="33"/>
  <c r="Z289" i="33"/>
  <c r="AC3174" i="33"/>
  <c r="AB3174" i="33"/>
  <c r="AA3174" i="33"/>
  <c r="Z3174" i="33"/>
  <c r="AC347" i="33"/>
  <c r="AB347" i="33"/>
  <c r="AA347" i="33"/>
  <c r="Z347" i="33"/>
  <c r="AC2899" i="33"/>
  <c r="AB2899" i="33"/>
  <c r="AA2899" i="33"/>
  <c r="Z2899" i="33"/>
  <c r="AC2995" i="33"/>
  <c r="AB2995" i="33"/>
  <c r="AA2995" i="33"/>
  <c r="Z2995" i="33"/>
  <c r="AC937" i="33"/>
  <c r="AB937" i="33"/>
  <c r="AA937" i="33"/>
  <c r="Z937" i="33"/>
  <c r="AC253" i="33"/>
  <c r="AB253" i="33"/>
  <c r="AA253" i="33"/>
  <c r="Z253" i="33"/>
  <c r="AC2665" i="33"/>
  <c r="AB2665" i="33"/>
  <c r="AA2665" i="33"/>
  <c r="Z2665" i="33"/>
  <c r="AC2785" i="33"/>
  <c r="AB2785" i="33"/>
  <c r="AA2785" i="33"/>
  <c r="Z2785" i="33"/>
  <c r="AC2256" i="33"/>
  <c r="AB2256" i="33"/>
  <c r="AA2256" i="33"/>
  <c r="Z2256" i="33"/>
  <c r="AC2599" i="33"/>
  <c r="AB2599" i="33"/>
  <c r="AA2599" i="33"/>
  <c r="Z2599" i="33"/>
  <c r="AC1526" i="33"/>
  <c r="AB1526" i="33"/>
  <c r="AA1526" i="33"/>
  <c r="Z1526" i="33"/>
  <c r="AC128" i="33"/>
  <c r="AB128" i="33"/>
  <c r="AA128" i="33"/>
  <c r="Z128" i="33"/>
  <c r="AC2767" i="33"/>
  <c r="AB2767" i="33"/>
  <c r="AA2767" i="33"/>
  <c r="Z2767" i="33"/>
  <c r="AC1049" i="33"/>
  <c r="AB1049" i="33"/>
  <c r="AA1049" i="33"/>
  <c r="Z1049" i="33"/>
  <c r="AC262" i="33"/>
  <c r="AB262" i="33"/>
  <c r="AA262" i="33"/>
  <c r="Z262" i="33"/>
  <c r="AC1606" i="33"/>
  <c r="AB1606" i="33"/>
  <c r="AA1606" i="33"/>
  <c r="Z1606" i="33"/>
  <c r="AC3148" i="33"/>
  <c r="AB3148" i="33"/>
  <c r="AA3148" i="33"/>
  <c r="Z3148" i="33"/>
  <c r="AC2663" i="33"/>
  <c r="AB2663" i="33"/>
  <c r="AA2663" i="33"/>
  <c r="Z2663" i="33"/>
  <c r="AC2566" i="33"/>
  <c r="AB2566" i="33"/>
  <c r="AA2566" i="33"/>
  <c r="Z2566" i="33"/>
  <c r="AC2757" i="33"/>
  <c r="AB2757" i="33"/>
  <c r="AA2757" i="33"/>
  <c r="Z2757" i="33"/>
  <c r="AC812" i="33"/>
  <c r="AB812" i="33"/>
  <c r="AA812" i="33"/>
  <c r="Z812" i="33"/>
  <c r="AC1634" i="33"/>
  <c r="AB1634" i="33"/>
  <c r="AA1634" i="33"/>
  <c r="Z1634" i="33"/>
  <c r="AC509" i="33"/>
  <c r="AB509" i="33"/>
  <c r="AA509" i="33"/>
  <c r="Z509" i="33"/>
  <c r="AC1017" i="33"/>
  <c r="AB1017" i="33"/>
  <c r="AA1017" i="33"/>
  <c r="Z1017" i="33"/>
  <c r="AC2742" i="33"/>
  <c r="AB2742" i="33"/>
  <c r="AA2742" i="33"/>
  <c r="Z2742" i="33"/>
  <c r="AC2209" i="33"/>
  <c r="AB2209" i="33"/>
  <c r="AA2209" i="33"/>
  <c r="Z2209" i="33"/>
  <c r="AC526" i="33"/>
  <c r="AB526" i="33"/>
  <c r="AA526" i="33"/>
  <c r="Z526" i="33"/>
  <c r="AC2753" i="33"/>
  <c r="AB2753" i="33"/>
  <c r="AA2753" i="33"/>
  <c r="Z2753" i="33"/>
  <c r="AC1560" i="33"/>
  <c r="AB1560" i="33"/>
  <c r="AA1560" i="33"/>
  <c r="Z1560" i="33"/>
  <c r="AC2650" i="33"/>
  <c r="AB2650" i="33"/>
  <c r="AA2650" i="33"/>
  <c r="Z2650" i="33"/>
  <c r="AC338" i="33"/>
  <c r="AB338" i="33"/>
  <c r="AA338" i="33"/>
  <c r="Z338" i="33"/>
  <c r="AC2870" i="33"/>
  <c r="AB2870" i="33"/>
  <c r="AA2870" i="33"/>
  <c r="Z2870" i="33"/>
  <c r="AC1915" i="33"/>
  <c r="AB1915" i="33"/>
  <c r="AA1915" i="33"/>
  <c r="Z1915" i="33"/>
  <c r="AC3221" i="33"/>
  <c r="AB3221" i="33"/>
  <c r="AA3221" i="33"/>
  <c r="Z3221" i="33"/>
  <c r="AC2194" i="33"/>
  <c r="AB2194" i="33"/>
  <c r="AA2194" i="33"/>
  <c r="Z2194" i="33"/>
  <c r="AC2626" i="33"/>
  <c r="AB2626" i="33"/>
  <c r="AA2626" i="33"/>
  <c r="Z2626" i="33"/>
  <c r="AC2025" i="33"/>
  <c r="AB2025" i="33"/>
  <c r="AA2025" i="33"/>
  <c r="Z2025" i="33"/>
  <c r="AC2265" i="33"/>
  <c r="AB2265" i="33"/>
  <c r="AA2265" i="33"/>
  <c r="Z2265" i="33"/>
  <c r="AC2682" i="33"/>
  <c r="AB2682" i="33"/>
  <c r="AA2682" i="33"/>
  <c r="Z2682" i="33"/>
  <c r="AC2710" i="33"/>
  <c r="AB2710" i="33"/>
  <c r="AA2710" i="33"/>
  <c r="Z2710" i="33"/>
  <c r="AC2187" i="33"/>
  <c r="AB2187" i="33"/>
  <c r="AA2187" i="33"/>
  <c r="Z2187" i="33"/>
  <c r="AC1979" i="33"/>
  <c r="AB1979" i="33"/>
  <c r="AA1979" i="33"/>
  <c r="Z1979" i="33"/>
  <c r="AC643" i="33"/>
  <c r="AB643" i="33"/>
  <c r="AA643" i="33"/>
  <c r="Z643" i="33"/>
  <c r="AC1998" i="33"/>
  <c r="AB1998" i="33"/>
  <c r="AA1998" i="33"/>
  <c r="Z1998" i="33"/>
  <c r="AC1466" i="33"/>
  <c r="AB1466" i="33"/>
  <c r="AA1466" i="33"/>
  <c r="Z1466" i="33"/>
  <c r="AC2130" i="33"/>
  <c r="AB2130" i="33"/>
  <c r="AA2130" i="33"/>
  <c r="Z2130" i="33"/>
  <c r="AC3184" i="33"/>
  <c r="AB3184" i="33"/>
  <c r="AA3184" i="33"/>
  <c r="Z3184" i="33"/>
  <c r="AC2719" i="33"/>
  <c r="AB2719" i="33"/>
  <c r="AA2719" i="33"/>
  <c r="Z2719" i="33"/>
  <c r="AC1083" i="33"/>
  <c r="AB1083" i="33"/>
  <c r="AA1083" i="33"/>
  <c r="Z1083" i="33"/>
  <c r="AC243" i="33"/>
  <c r="AB243" i="33"/>
  <c r="AA243" i="33"/>
  <c r="Z243" i="33"/>
  <c r="AC278" i="33"/>
  <c r="AB278" i="33"/>
  <c r="AA278" i="33"/>
  <c r="Z278" i="33"/>
  <c r="AC2518" i="33"/>
  <c r="AB2518" i="33"/>
  <c r="AA2518" i="33"/>
  <c r="Z2518" i="33"/>
  <c r="AC1354" i="33"/>
  <c r="AB1354" i="33"/>
  <c r="AA1354" i="33"/>
  <c r="Z1354" i="33"/>
  <c r="AC3105" i="33"/>
  <c r="AB3105" i="33"/>
  <c r="AA3105" i="33"/>
  <c r="Z3105" i="33"/>
  <c r="AC2638" i="33"/>
  <c r="AB2638" i="33"/>
  <c r="AA2638" i="33"/>
  <c r="Z2638" i="33"/>
  <c r="AC2236" i="33"/>
  <c r="AB2236" i="33"/>
  <c r="AA2236" i="33"/>
  <c r="Z2236" i="33"/>
  <c r="AC2617" i="33"/>
  <c r="AB2617" i="33"/>
  <c r="AA2617" i="33"/>
  <c r="Z2617" i="33"/>
  <c r="AC2473" i="33"/>
  <c r="AB2473" i="33"/>
  <c r="AA2473" i="33"/>
  <c r="Z2473" i="33"/>
  <c r="AC2456" i="33"/>
  <c r="AB2456" i="33"/>
  <c r="AA2456" i="33"/>
  <c r="Z2456" i="33"/>
  <c r="AC1627" i="33"/>
  <c r="AB1627" i="33"/>
  <c r="AA1627" i="33"/>
  <c r="Z1627" i="33"/>
  <c r="AC835" i="33"/>
  <c r="AB835" i="33"/>
  <c r="AA835" i="33"/>
  <c r="Z835" i="33"/>
  <c r="AC703" i="33"/>
  <c r="AB703" i="33"/>
  <c r="AA703" i="33"/>
  <c r="Z703" i="33"/>
  <c r="AC532" i="33"/>
  <c r="AB532" i="33"/>
  <c r="AA532" i="33"/>
  <c r="Z532" i="33"/>
  <c r="AC2542" i="33"/>
  <c r="AB2542" i="33"/>
  <c r="AA2542" i="33"/>
  <c r="Z2542" i="33"/>
  <c r="AC1074" i="33"/>
  <c r="AB1074" i="33"/>
  <c r="AA1074" i="33"/>
  <c r="Z1074" i="33"/>
  <c r="AC2112" i="33"/>
  <c r="AB2112" i="33"/>
  <c r="AA2112" i="33"/>
  <c r="Z2112" i="33"/>
  <c r="AC2011" i="33"/>
  <c r="AB2011" i="33"/>
  <c r="AA2011" i="33"/>
  <c r="Z2011" i="33"/>
  <c r="AC1444" i="33"/>
  <c r="AB1444" i="33"/>
  <c r="AA1444" i="33"/>
  <c r="Z1444" i="33"/>
  <c r="AC1352" i="33"/>
  <c r="AB1352" i="33"/>
  <c r="AA1352" i="33"/>
  <c r="Z1352" i="33"/>
  <c r="AC494" i="33"/>
  <c r="AB494" i="33"/>
  <c r="AA494" i="33"/>
  <c r="Z494" i="33"/>
  <c r="AC3195" i="33"/>
  <c r="AB3195" i="33"/>
  <c r="AA3195" i="33"/>
  <c r="Z3195" i="33"/>
  <c r="AC734" i="33"/>
  <c r="AB734" i="33"/>
  <c r="AA734" i="33"/>
  <c r="Z734" i="33"/>
  <c r="AC1840" i="33"/>
  <c r="AB1840" i="33"/>
  <c r="AA1840" i="33"/>
  <c r="Z1840" i="33"/>
  <c r="AC2184" i="33"/>
  <c r="AB2184" i="33"/>
  <c r="AA2184" i="33"/>
  <c r="Z2184" i="33"/>
  <c r="AC2196" i="33"/>
  <c r="AB2196" i="33"/>
  <c r="AA2196" i="33"/>
  <c r="Z2196" i="33"/>
  <c r="AC2339" i="33"/>
  <c r="AB2339" i="33"/>
  <c r="AA2339" i="33"/>
  <c r="Z2339" i="33"/>
  <c r="AC1034" i="33"/>
  <c r="AB1034" i="33"/>
  <c r="AA1034" i="33"/>
  <c r="Z1034" i="33"/>
  <c r="AC838" i="33"/>
  <c r="AB838" i="33"/>
  <c r="AA838" i="33"/>
  <c r="Z838" i="33"/>
  <c r="AC2587" i="33"/>
  <c r="AB2587" i="33"/>
  <c r="AA2587" i="33"/>
  <c r="Z2587" i="33"/>
  <c r="AC770" i="33"/>
  <c r="AB770" i="33"/>
  <c r="AA770" i="33"/>
  <c r="Z770" i="33"/>
  <c r="AC1103" i="33"/>
  <c r="AB1103" i="33"/>
  <c r="AA1103" i="33"/>
  <c r="Z1103" i="33"/>
  <c r="AC2141" i="33"/>
  <c r="AB2141" i="33"/>
  <c r="AA2141" i="33"/>
  <c r="Z2141" i="33"/>
  <c r="AC1850" i="33"/>
  <c r="AB1850" i="33"/>
  <c r="AA1850" i="33"/>
  <c r="Z1850" i="33"/>
  <c r="AC1878" i="33"/>
  <c r="AB1878" i="33"/>
  <c r="AA1878" i="33"/>
  <c r="Z1878" i="33"/>
  <c r="AC637" i="33"/>
  <c r="AB637" i="33"/>
  <c r="AA637" i="33"/>
  <c r="Z637" i="33"/>
  <c r="AC800" i="33"/>
  <c r="AB800" i="33"/>
  <c r="AA800" i="33"/>
  <c r="Z800" i="33"/>
  <c r="AC944" i="33"/>
  <c r="AB944" i="33"/>
  <c r="AA944" i="33"/>
  <c r="Z944" i="33"/>
  <c r="AC415" i="33"/>
  <c r="AB415" i="33"/>
  <c r="AA415" i="33"/>
  <c r="Z415" i="33"/>
  <c r="AC2182" i="33"/>
  <c r="AB2182" i="33"/>
  <c r="AA2182" i="33"/>
  <c r="Z2182" i="33"/>
  <c r="AC1843" i="33"/>
  <c r="AB1843" i="33"/>
  <c r="AA1843" i="33"/>
  <c r="Z1843" i="33"/>
  <c r="AC1853" i="33"/>
  <c r="AB1853" i="33"/>
  <c r="AA1853" i="33"/>
  <c r="Z1853" i="33"/>
  <c r="AC1260" i="33"/>
  <c r="AB1260" i="33"/>
  <c r="AA1260" i="33"/>
  <c r="Z1260" i="33"/>
  <c r="AC2470" i="33"/>
  <c r="AB2470" i="33"/>
  <c r="AA2470" i="33"/>
  <c r="Z2470" i="33"/>
  <c r="AC994" i="33"/>
  <c r="AB994" i="33"/>
  <c r="AA994" i="33"/>
  <c r="Z994" i="33"/>
  <c r="AC3045" i="33"/>
  <c r="AB3045" i="33"/>
  <c r="AA3045" i="33"/>
  <c r="Z3045" i="33"/>
  <c r="AC1162" i="33"/>
  <c r="AB1162" i="33"/>
  <c r="AA1162" i="33"/>
  <c r="Z1162" i="33"/>
  <c r="AC2705" i="33"/>
  <c r="AB2705" i="33"/>
  <c r="AA2705" i="33"/>
  <c r="Z2705" i="33"/>
  <c r="AC2822" i="33"/>
  <c r="AB2822" i="33"/>
  <c r="AA2822" i="33"/>
  <c r="Z2822" i="33"/>
  <c r="AC2213" i="33"/>
  <c r="AB2213" i="33"/>
  <c r="AA2213" i="33"/>
  <c r="Z2213" i="33"/>
  <c r="AC1271" i="33"/>
  <c r="AB1271" i="33"/>
  <c r="AA1271" i="33"/>
  <c r="Z1271" i="33"/>
  <c r="AC1111" i="33"/>
  <c r="AB1111" i="33"/>
  <c r="AA1111" i="33"/>
  <c r="Z1111" i="33"/>
  <c r="AC1679" i="33"/>
  <c r="AB1679" i="33"/>
  <c r="AA1679" i="33"/>
  <c r="Z1679" i="33"/>
  <c r="AC652" i="33"/>
  <c r="AB652" i="33"/>
  <c r="AA652" i="33"/>
  <c r="Z652" i="33"/>
  <c r="AC2924" i="33"/>
  <c r="AB2924" i="33"/>
  <c r="AA2924" i="33"/>
  <c r="Z2924" i="33"/>
  <c r="AC2999" i="33"/>
  <c r="AB2999" i="33"/>
  <c r="AA2999" i="33"/>
  <c r="Z2999" i="33"/>
  <c r="AC2337" i="33"/>
  <c r="AB2337" i="33"/>
  <c r="AA2337" i="33"/>
  <c r="Z2337" i="33"/>
  <c r="AC3020" i="33"/>
  <c r="AB3020" i="33"/>
  <c r="AA3020" i="33"/>
  <c r="Z3020" i="33"/>
  <c r="AC1418" i="33"/>
  <c r="AB1418" i="33"/>
  <c r="AA1418" i="33"/>
  <c r="Z1418" i="33"/>
  <c r="AC380" i="33"/>
  <c r="AB380" i="33"/>
  <c r="AA380" i="33"/>
  <c r="Z380" i="33"/>
  <c r="AC2165" i="33"/>
  <c r="AB2165" i="33"/>
  <c r="AA2165" i="33"/>
  <c r="Z2165" i="33"/>
  <c r="AC851" i="33"/>
  <c r="AB851" i="33"/>
  <c r="AA851" i="33"/>
  <c r="Z851" i="33"/>
  <c r="AC2780" i="33"/>
  <c r="AB2780" i="33"/>
  <c r="AA2780" i="33"/>
  <c r="Z2780" i="33"/>
  <c r="AC1992" i="33"/>
  <c r="AB1992" i="33"/>
  <c r="AA1992" i="33"/>
  <c r="Z1992" i="33"/>
  <c r="AC96" i="33"/>
  <c r="AB96" i="33"/>
  <c r="AA96" i="33"/>
  <c r="Z96" i="33"/>
  <c r="AC1292" i="33"/>
  <c r="AB1292" i="33"/>
  <c r="AA1292" i="33"/>
  <c r="Z1292" i="33"/>
  <c r="AC9" i="33"/>
  <c r="AB9" i="33"/>
  <c r="AA9" i="33"/>
  <c r="Z9" i="33"/>
  <c r="AC2128" i="33"/>
  <c r="AB2128" i="33"/>
  <c r="AA2128" i="33"/>
  <c r="Z2128" i="33"/>
  <c r="AC2935" i="33"/>
  <c r="AB2935" i="33"/>
  <c r="AA2935" i="33"/>
  <c r="Z2935" i="33"/>
  <c r="AC2102" i="33"/>
  <c r="AB2102" i="33"/>
  <c r="AA2102" i="33"/>
  <c r="Z2102" i="33"/>
  <c r="AC2812" i="33"/>
  <c r="AB2812" i="33"/>
  <c r="AA2812" i="33"/>
  <c r="Z2812" i="33"/>
  <c r="AC293" i="33"/>
  <c r="AB293" i="33"/>
  <c r="AA293" i="33"/>
  <c r="Z293" i="33"/>
  <c r="AC2583" i="33"/>
  <c r="AB2583" i="33"/>
  <c r="AA2583" i="33"/>
  <c r="Z2583" i="33"/>
  <c r="AC2484" i="33"/>
  <c r="AB2484" i="33"/>
  <c r="AA2484" i="33"/>
  <c r="Z2484" i="33"/>
  <c r="AC1725" i="33"/>
  <c r="AB1725" i="33"/>
  <c r="AA1725" i="33"/>
  <c r="Z1725" i="33"/>
  <c r="AC425" i="33"/>
  <c r="AB425" i="33"/>
  <c r="AA425" i="33"/>
  <c r="Z425" i="33"/>
  <c r="AC1295" i="33"/>
  <c r="AB1295" i="33"/>
  <c r="AA1295" i="33"/>
  <c r="Z1295" i="33"/>
  <c r="AC2124" i="33"/>
  <c r="AB2124" i="33"/>
  <c r="AA2124" i="33"/>
  <c r="Z2124" i="33"/>
  <c r="AC2670" i="33"/>
  <c r="AB2670" i="33"/>
  <c r="AA2670" i="33"/>
  <c r="Z2670" i="33"/>
  <c r="AC3165" i="33"/>
  <c r="AB3165" i="33"/>
  <c r="AA3165" i="33"/>
  <c r="Z3165" i="33"/>
  <c r="AC251" i="33"/>
  <c r="AB251" i="33"/>
  <c r="AA251" i="33"/>
  <c r="Z251" i="33"/>
  <c r="AC2720" i="33"/>
  <c r="AB2720" i="33"/>
  <c r="AA2720" i="33"/>
  <c r="Z2720" i="33"/>
  <c r="AC3199" i="33"/>
  <c r="AB3199" i="33"/>
  <c r="AA3199" i="33"/>
  <c r="Z3199" i="33"/>
  <c r="AC353" i="33"/>
  <c r="AB353" i="33"/>
  <c r="AA353" i="33"/>
  <c r="Z353" i="33"/>
  <c r="AC1126" i="33"/>
  <c r="AB1126" i="33"/>
  <c r="AA1126" i="33"/>
  <c r="Z1126" i="33"/>
  <c r="AC2693" i="33"/>
  <c r="AB2693" i="33"/>
  <c r="AA2693" i="33"/>
  <c r="Z2693" i="33"/>
  <c r="AC2824" i="33"/>
  <c r="AB2824" i="33"/>
  <c r="AA2824" i="33"/>
  <c r="Z2824" i="33"/>
  <c r="AC1338" i="33"/>
  <c r="AB1338" i="33"/>
  <c r="AA1338" i="33"/>
  <c r="Z1338" i="33"/>
  <c r="AC691" i="33"/>
  <c r="AB691" i="33"/>
  <c r="AA691" i="33"/>
  <c r="Z691" i="33"/>
  <c r="AC2575" i="33"/>
  <c r="AB2575" i="33"/>
  <c r="AA2575" i="33"/>
  <c r="Z2575" i="33"/>
  <c r="AC1809" i="33"/>
  <c r="AB1809" i="33"/>
  <c r="AA1809" i="33"/>
  <c r="Z1809" i="33"/>
  <c r="AC1724" i="33"/>
  <c r="AB1724" i="33"/>
  <c r="AA1724" i="33"/>
  <c r="Z1724" i="33"/>
  <c r="AC2468" i="33"/>
  <c r="AB2468" i="33"/>
  <c r="AA2468" i="33"/>
  <c r="Z2468" i="33"/>
  <c r="AC2527" i="33"/>
  <c r="AB2527" i="33"/>
  <c r="AA2527" i="33"/>
  <c r="Z2527" i="33"/>
  <c r="AC2096" i="33"/>
  <c r="AB2096" i="33"/>
  <c r="AA2096" i="33"/>
  <c r="Z2096" i="33"/>
  <c r="AC603" i="33"/>
  <c r="AB603" i="33"/>
  <c r="AA603" i="33"/>
  <c r="Z603" i="33"/>
  <c r="AC921" i="33"/>
  <c r="AB921" i="33"/>
  <c r="AA921" i="33"/>
  <c r="Z921" i="33"/>
  <c r="AC203" i="33"/>
  <c r="AB203" i="33"/>
  <c r="AA203" i="33"/>
  <c r="Z203" i="33"/>
  <c r="AC1932" i="33"/>
  <c r="AB1932" i="33"/>
  <c r="AA1932" i="33"/>
  <c r="Z1932" i="33"/>
  <c r="AC2901" i="33"/>
  <c r="AB2901" i="33"/>
  <c r="AA2901" i="33"/>
  <c r="Z2901" i="33"/>
  <c r="AC2911" i="33"/>
  <c r="AB2911" i="33"/>
  <c r="AA2911" i="33"/>
  <c r="Z2911" i="33"/>
  <c r="AC1232" i="33"/>
  <c r="AB1232" i="33"/>
  <c r="AA1232" i="33"/>
  <c r="Z1232" i="33"/>
  <c r="AC482" i="33"/>
  <c r="AB482" i="33"/>
  <c r="AA482" i="33"/>
  <c r="Z482" i="33"/>
  <c r="AC1401" i="33"/>
  <c r="AB1401" i="33"/>
  <c r="AA1401" i="33"/>
  <c r="Z1401" i="33"/>
  <c r="AC341" i="33"/>
  <c r="AB341" i="33"/>
  <c r="AA341" i="33"/>
  <c r="Z341" i="33"/>
  <c r="AC920" i="33"/>
  <c r="AB920" i="33"/>
  <c r="AA920" i="33"/>
  <c r="Z920" i="33"/>
  <c r="AC2361" i="33"/>
  <c r="AB2361" i="33"/>
  <c r="AA2361" i="33"/>
  <c r="Z2361" i="33"/>
  <c r="AC2346" i="33"/>
  <c r="AB2346" i="33"/>
  <c r="AA2346" i="33"/>
  <c r="Z2346" i="33"/>
  <c r="AC2676" i="33"/>
  <c r="AB2676" i="33"/>
  <c r="AA2676" i="33"/>
  <c r="Z2676" i="33"/>
  <c r="AC2879" i="33"/>
  <c r="AB2879" i="33"/>
  <c r="AA2879" i="33"/>
  <c r="Z2879" i="33"/>
  <c r="AC404" i="33"/>
  <c r="AB404" i="33"/>
  <c r="AA404" i="33"/>
  <c r="Z404" i="33"/>
  <c r="AC689" i="33"/>
  <c r="AB689" i="33"/>
  <c r="AA689" i="33"/>
  <c r="Z689" i="33"/>
  <c r="AC3038" i="33"/>
  <c r="AB3038" i="33"/>
  <c r="AA3038" i="33"/>
  <c r="Z3038" i="33"/>
  <c r="AC1372" i="33"/>
  <c r="AB1372" i="33"/>
  <c r="AA1372" i="33"/>
  <c r="Z1372" i="33"/>
  <c r="AC271" i="33"/>
  <c r="AB271" i="33"/>
  <c r="AA271" i="33"/>
  <c r="Z271" i="33"/>
  <c r="AC1966" i="33"/>
  <c r="AB1966" i="33"/>
  <c r="AA1966" i="33"/>
  <c r="Z1966" i="33"/>
  <c r="AC420" i="33"/>
  <c r="AB420" i="33"/>
  <c r="AA420" i="33"/>
  <c r="Z420" i="33"/>
  <c r="AC957" i="33"/>
  <c r="AB957" i="33"/>
  <c r="AA957" i="33"/>
  <c r="Z957" i="33"/>
  <c r="AC2233" i="33"/>
  <c r="AB2233" i="33"/>
  <c r="AA2233" i="33"/>
  <c r="Z2233" i="33"/>
  <c r="AC1467" i="33"/>
  <c r="AB1467" i="33"/>
  <c r="AA1467" i="33"/>
  <c r="Z1467" i="33"/>
  <c r="AC3097" i="33"/>
  <c r="AB3097" i="33"/>
  <c r="AA3097" i="33"/>
  <c r="Z3097" i="33"/>
  <c r="AC2221" i="33"/>
  <c r="AB2221" i="33"/>
  <c r="AA2221" i="33"/>
  <c r="Z2221" i="33"/>
  <c r="AC2573" i="33"/>
  <c r="AB2573" i="33"/>
  <c r="AA2573" i="33"/>
  <c r="Z2573" i="33"/>
  <c r="AC1914" i="33"/>
  <c r="AB1914" i="33"/>
  <c r="AA1914" i="33"/>
  <c r="Z1914" i="33"/>
  <c r="AC2749" i="33"/>
  <c r="AB2749" i="33"/>
  <c r="AA2749" i="33"/>
  <c r="Z2749" i="33"/>
  <c r="AC2810" i="33"/>
  <c r="AB2810" i="33"/>
  <c r="AA2810" i="33"/>
  <c r="Z2810" i="33"/>
  <c r="AC1404" i="33"/>
  <c r="AB1404" i="33"/>
  <c r="AA1404" i="33"/>
  <c r="Z1404" i="33"/>
  <c r="AC789" i="33"/>
  <c r="AB789" i="33"/>
  <c r="AA789" i="33"/>
  <c r="Z789" i="33"/>
  <c r="AC869" i="33"/>
  <c r="AB869" i="33"/>
  <c r="AA869" i="33"/>
  <c r="Z869" i="33"/>
  <c r="AC929" i="33"/>
  <c r="AB929" i="33"/>
  <c r="AA929" i="33"/>
  <c r="Z929" i="33"/>
  <c r="AC2849" i="33"/>
  <c r="AB2849" i="33"/>
  <c r="AA2849" i="33"/>
  <c r="Z2849" i="33"/>
  <c r="AC2400" i="33"/>
  <c r="AB2400" i="33"/>
  <c r="AA2400" i="33"/>
  <c r="Z2400" i="33"/>
  <c r="AC990" i="33"/>
  <c r="AB990" i="33"/>
  <c r="AA990" i="33"/>
  <c r="Z990" i="33"/>
  <c r="AC1443" i="33"/>
  <c r="AB1443" i="33"/>
  <c r="AA1443" i="33"/>
  <c r="Z1443" i="33"/>
  <c r="AC2551" i="33"/>
  <c r="AB2551" i="33"/>
  <c r="AA2551" i="33"/>
  <c r="Z2551" i="33"/>
  <c r="AC1936" i="33"/>
  <c r="AB1936" i="33"/>
  <c r="AA1936" i="33"/>
  <c r="Z1936" i="33"/>
  <c r="AC2303" i="33"/>
  <c r="AB2303" i="33"/>
  <c r="AA2303" i="33"/>
  <c r="Z2303" i="33"/>
  <c r="AC2331" i="33"/>
  <c r="AB2331" i="33"/>
  <c r="AA2331" i="33"/>
  <c r="Z2331" i="33"/>
  <c r="AC1183" i="33"/>
  <c r="AB1183" i="33"/>
  <c r="AA1183" i="33"/>
  <c r="Z1183" i="33"/>
  <c r="AC2685" i="33"/>
  <c r="AB2685" i="33"/>
  <c r="AA2685" i="33"/>
  <c r="Z2685" i="33"/>
  <c r="AC2678" i="33"/>
  <c r="AB2678" i="33"/>
  <c r="AA2678" i="33"/>
  <c r="Z2678" i="33"/>
  <c r="AC2580" i="33"/>
  <c r="AB2580" i="33"/>
  <c r="AA2580" i="33"/>
  <c r="Z2580" i="33"/>
  <c r="AC2926" i="33"/>
  <c r="AB2926" i="33"/>
  <c r="AA2926" i="33"/>
  <c r="Z2926" i="33"/>
  <c r="AC1793" i="33"/>
  <c r="AB1793" i="33"/>
  <c r="AA1793" i="33"/>
  <c r="Z1793" i="33"/>
  <c r="AC2550" i="33"/>
  <c r="AB2550" i="33"/>
  <c r="AA2550" i="33"/>
  <c r="Z2550" i="33"/>
  <c r="AC2772" i="33"/>
  <c r="AB2772" i="33"/>
  <c r="AA2772" i="33"/>
  <c r="Z2772" i="33"/>
  <c r="AC2452" i="33"/>
  <c r="AB2452" i="33"/>
  <c r="AA2452" i="33"/>
  <c r="Z2452" i="33"/>
  <c r="AC371" i="33"/>
  <c r="AB371" i="33"/>
  <c r="AA371" i="33"/>
  <c r="Z371" i="33"/>
  <c r="AC1991" i="33"/>
  <c r="AB1991" i="33"/>
  <c r="AA1991" i="33"/>
  <c r="Z1991" i="33"/>
  <c r="AC1147" i="33"/>
  <c r="AB1147" i="33"/>
  <c r="AA1147" i="33"/>
  <c r="Z1147" i="33"/>
  <c r="AC45" i="33"/>
  <c r="AB45" i="33"/>
  <c r="AA45" i="33"/>
  <c r="Z45" i="33"/>
  <c r="AC2543" i="33"/>
  <c r="AB2543" i="33"/>
  <c r="AA2543" i="33"/>
  <c r="Z2543" i="33"/>
  <c r="AC2284" i="33"/>
  <c r="AB2284" i="33"/>
  <c r="AA2284" i="33"/>
  <c r="Z2284" i="33"/>
  <c r="AC2448" i="33"/>
  <c r="AB2448" i="33"/>
  <c r="AA2448" i="33"/>
  <c r="Z2448" i="33"/>
  <c r="AC1874" i="33"/>
  <c r="AB1874" i="33"/>
  <c r="AA1874" i="33"/>
  <c r="Z1874" i="33"/>
  <c r="AC2234" i="33"/>
  <c r="AB2234" i="33"/>
  <c r="AA2234" i="33"/>
  <c r="Z2234" i="33"/>
  <c r="AC525" i="33"/>
  <c r="AB525" i="33"/>
  <c r="AA525" i="33"/>
  <c r="Z525" i="33"/>
  <c r="AC857" i="33"/>
  <c r="AB857" i="33"/>
  <c r="AA857" i="33"/>
  <c r="Z857" i="33"/>
  <c r="AC106" i="33"/>
  <c r="AB106" i="33"/>
  <c r="AA106" i="33"/>
  <c r="Z106" i="33"/>
  <c r="AC2752" i="33"/>
  <c r="AB2752" i="33"/>
  <c r="AA2752" i="33"/>
  <c r="Z2752" i="33"/>
  <c r="AC1571" i="33"/>
  <c r="AB1571" i="33"/>
  <c r="AA1571" i="33"/>
  <c r="Z1571" i="33"/>
  <c r="AC2077" i="33"/>
  <c r="AB2077" i="33"/>
  <c r="AA2077" i="33"/>
  <c r="Z2077" i="33"/>
  <c r="AC2526" i="33"/>
  <c r="AB2526" i="33"/>
  <c r="AA2526" i="33"/>
  <c r="Z2526" i="33"/>
  <c r="AC3149" i="33"/>
  <c r="AB3149" i="33"/>
  <c r="AA3149" i="33"/>
  <c r="Z3149" i="33"/>
  <c r="AC1787" i="33"/>
  <c r="AB1787" i="33"/>
  <c r="AA1787" i="33"/>
  <c r="Z1787" i="33"/>
  <c r="AC1248" i="33"/>
  <c r="AB1248" i="33"/>
  <c r="AA1248" i="33"/>
  <c r="Z1248" i="33"/>
  <c r="AC2523" i="33"/>
  <c r="AB2523" i="33"/>
  <c r="AA2523" i="33"/>
  <c r="Z2523" i="33"/>
  <c r="AC2965" i="33"/>
  <c r="AB2965" i="33"/>
  <c r="AA2965" i="33"/>
  <c r="Z2965" i="33"/>
  <c r="AC2536" i="33"/>
  <c r="AB2536" i="33"/>
  <c r="AA2536" i="33"/>
  <c r="Z2536" i="33"/>
  <c r="AC2692" i="33"/>
  <c r="AB2692" i="33"/>
  <c r="AA2692" i="33"/>
  <c r="Z2692" i="33"/>
  <c r="AC1976" i="33"/>
  <c r="AB1976" i="33"/>
  <c r="AA1976" i="33"/>
  <c r="Z1976" i="33"/>
  <c r="AC1964" i="33"/>
  <c r="AB1964" i="33"/>
  <c r="AA1964" i="33"/>
  <c r="Z1964" i="33"/>
  <c r="AC1494" i="33"/>
  <c r="AB1494" i="33"/>
  <c r="AA1494" i="33"/>
  <c r="Z1494" i="33"/>
  <c r="AC3029" i="33"/>
  <c r="AB3029" i="33"/>
  <c r="AA3029" i="33"/>
  <c r="Z3029" i="33"/>
  <c r="AC2081" i="33"/>
  <c r="AB2081" i="33"/>
  <c r="AA2081" i="33"/>
  <c r="Z2081" i="33"/>
  <c r="AC522" i="33"/>
  <c r="AB522" i="33"/>
  <c r="AA522" i="33"/>
  <c r="Z522" i="33"/>
  <c r="AC162" i="33"/>
  <c r="AB162" i="33"/>
  <c r="AA162" i="33"/>
  <c r="Z162" i="33"/>
  <c r="AC2289" i="33"/>
  <c r="AB2289" i="33"/>
  <c r="AA2289" i="33"/>
  <c r="Z2289" i="33"/>
  <c r="AC1416" i="33"/>
  <c r="AB1416" i="33"/>
  <c r="AA1416" i="33"/>
  <c r="Z1416" i="33"/>
  <c r="AC2030" i="33"/>
  <c r="AB2030" i="33"/>
  <c r="AA2030" i="33"/>
  <c r="Z2030" i="33"/>
  <c r="AC657" i="33"/>
  <c r="AB657" i="33"/>
  <c r="AA657" i="33"/>
  <c r="Z657" i="33"/>
  <c r="AC1016" i="33"/>
  <c r="AB1016" i="33"/>
  <c r="AA1016" i="33"/>
  <c r="Z1016" i="33"/>
  <c r="AC2931" i="33"/>
  <c r="AB2931" i="33"/>
  <c r="AA2931" i="33"/>
  <c r="Z2931" i="33"/>
  <c r="AC2431" i="33"/>
  <c r="AB2431" i="33"/>
  <c r="AA2431" i="33"/>
  <c r="Z2431" i="33"/>
  <c r="AC430" i="33"/>
  <c r="AB430" i="33"/>
  <c r="AA430" i="33"/>
  <c r="Z430" i="33"/>
  <c r="AC468" i="33"/>
  <c r="AB468" i="33"/>
  <c r="AA468" i="33"/>
  <c r="Z468" i="33"/>
  <c r="AC2201" i="33"/>
  <c r="AB2201" i="33"/>
  <c r="AA2201" i="33"/>
  <c r="Z2201" i="33"/>
  <c r="AC1516" i="33"/>
  <c r="AB1516" i="33"/>
  <c r="AA1516" i="33"/>
  <c r="Z1516" i="33"/>
  <c r="AC870" i="33"/>
  <c r="AB870" i="33"/>
  <c r="AA870" i="33"/>
  <c r="Z870" i="33"/>
  <c r="AC2417" i="33"/>
  <c r="AB2417" i="33"/>
  <c r="AA2417" i="33"/>
  <c r="Z2417" i="33"/>
  <c r="AC571" i="33"/>
  <c r="AB571" i="33"/>
  <c r="AA571" i="33"/>
  <c r="Z571" i="33"/>
  <c r="AC307" i="33"/>
  <c r="AB307" i="33"/>
  <c r="AA307" i="33"/>
  <c r="Z307" i="33"/>
  <c r="AC1644" i="33"/>
  <c r="AB1644" i="33"/>
  <c r="AA1644" i="33"/>
  <c r="Z1644" i="33"/>
  <c r="AC1177" i="33"/>
  <c r="AB1177" i="33"/>
  <c r="AA1177" i="33"/>
  <c r="Z1177" i="33"/>
  <c r="AC237" i="33"/>
  <c r="AB237" i="33"/>
  <c r="AA237" i="33"/>
  <c r="Z237" i="33"/>
  <c r="AC2715" i="33"/>
  <c r="AB2715" i="33"/>
  <c r="AA2715" i="33"/>
  <c r="Z2715" i="33"/>
  <c r="AC336" i="33"/>
  <c r="AB336" i="33"/>
  <c r="AA336" i="33"/>
  <c r="Z336" i="33"/>
  <c r="AC1451" i="33"/>
  <c r="AB1451" i="33"/>
  <c r="AA1451" i="33"/>
  <c r="Z1451" i="33"/>
  <c r="AC3146" i="33"/>
  <c r="AB3146" i="33"/>
  <c r="AA3146" i="33"/>
  <c r="Z3146" i="33"/>
  <c r="AC2805" i="33"/>
  <c r="AB2805" i="33"/>
  <c r="AA2805" i="33"/>
  <c r="Z2805" i="33"/>
  <c r="AC263" i="33"/>
  <c r="AB263" i="33"/>
  <c r="AA263" i="33"/>
  <c r="Z263" i="33"/>
  <c r="AC2990" i="33"/>
  <c r="AB2990" i="33"/>
  <c r="AA2990" i="33"/>
  <c r="Z2990" i="33"/>
  <c r="AC3147" i="33"/>
  <c r="AB3147" i="33"/>
  <c r="AA3147" i="33"/>
  <c r="Z3147" i="33"/>
  <c r="AC3040" i="33"/>
  <c r="AB3040" i="33"/>
  <c r="AA3040" i="33"/>
  <c r="Z3040" i="33"/>
  <c r="AC1925" i="33"/>
  <c r="AB1925" i="33"/>
  <c r="AA1925" i="33"/>
  <c r="Z1925" i="33"/>
  <c r="AC706" i="33"/>
  <c r="AB706" i="33"/>
  <c r="AA706" i="33"/>
  <c r="Z706" i="33"/>
  <c r="AC1164" i="33"/>
  <c r="AB1164" i="33"/>
  <c r="AA1164" i="33"/>
  <c r="Z1164" i="33"/>
  <c r="AC1983" i="33"/>
  <c r="AB1983" i="33"/>
  <c r="AA1983" i="33"/>
  <c r="Z1983" i="33"/>
  <c r="AC82" i="33"/>
  <c r="AB82" i="33"/>
  <c r="AA82" i="33"/>
  <c r="Z82" i="33"/>
  <c r="AC223" i="33"/>
  <c r="AB223" i="33"/>
  <c r="AA223" i="33"/>
  <c r="Z223" i="33"/>
  <c r="AC3065" i="33"/>
  <c r="AB3065" i="33"/>
  <c r="AA3065" i="33"/>
  <c r="Z3065" i="33"/>
  <c r="AC1488" i="33"/>
  <c r="AB1488" i="33"/>
  <c r="AA1488" i="33"/>
  <c r="Z1488" i="33"/>
  <c r="AC998" i="33"/>
  <c r="AB998" i="33"/>
  <c r="AA998" i="33"/>
  <c r="Z998" i="33"/>
  <c r="AC623" i="33"/>
  <c r="AB623" i="33"/>
  <c r="AA623" i="33"/>
  <c r="Z623" i="33"/>
  <c r="AC1916" i="33"/>
  <c r="AB1916" i="33"/>
  <c r="AA1916" i="33"/>
  <c r="Z1916" i="33"/>
  <c r="AC2390" i="33"/>
  <c r="AB2390" i="33"/>
  <c r="AA2390" i="33"/>
  <c r="Z2390" i="33"/>
  <c r="AC1280" i="33"/>
  <c r="AB1280" i="33"/>
  <c r="AA1280" i="33"/>
  <c r="Z1280" i="33"/>
  <c r="AC1999" i="33"/>
  <c r="AB1999" i="33"/>
  <c r="AA1999" i="33"/>
  <c r="Z1999" i="33"/>
  <c r="AC2262" i="33"/>
  <c r="AB2262" i="33"/>
  <c r="AA2262" i="33"/>
  <c r="Z2262" i="33"/>
  <c r="AC1623" i="33"/>
  <c r="AB1623" i="33"/>
  <c r="AA1623" i="33"/>
  <c r="Z1623" i="33"/>
  <c r="AC174" i="33"/>
  <c r="AB174" i="33"/>
  <c r="AA174" i="33"/>
  <c r="Z174" i="33"/>
  <c r="AC51" i="33"/>
  <c r="AB51" i="33"/>
  <c r="AA51" i="33"/>
  <c r="Z51" i="33"/>
  <c r="AC2643" i="33"/>
  <c r="AB2643" i="33"/>
  <c r="AA2643" i="33"/>
  <c r="Z2643" i="33"/>
  <c r="AC2224" i="33"/>
  <c r="AB2224" i="33"/>
  <c r="AA2224" i="33"/>
  <c r="Z2224" i="33"/>
  <c r="AC2877" i="33"/>
  <c r="AB2877" i="33"/>
  <c r="AA2877" i="33"/>
  <c r="Z2877" i="33"/>
  <c r="AC2189" i="33"/>
  <c r="AB2189" i="33"/>
  <c r="AA2189" i="33"/>
  <c r="Z2189" i="33"/>
  <c r="AC1729" i="33"/>
  <c r="AB1729" i="33"/>
  <c r="AA1729" i="33"/>
  <c r="Z1729" i="33"/>
  <c r="AC2164" i="33"/>
  <c r="AB2164" i="33"/>
  <c r="AA2164" i="33"/>
  <c r="Z2164" i="33"/>
  <c r="AC481" i="33"/>
  <c r="AB481" i="33"/>
  <c r="AA481" i="33"/>
  <c r="Z481" i="33"/>
  <c r="AC2341" i="33"/>
  <c r="AB2341" i="33"/>
  <c r="AA2341" i="33"/>
  <c r="Z2341" i="33"/>
  <c r="AC272" i="33"/>
  <c r="AB272" i="33"/>
  <c r="AA272" i="33"/>
  <c r="Z272" i="33"/>
  <c r="AC372" i="33"/>
  <c r="AB372" i="33"/>
  <c r="AA372" i="33"/>
  <c r="Z372" i="33"/>
  <c r="AC3196" i="33"/>
  <c r="AB3196" i="33"/>
  <c r="AA3196" i="33"/>
  <c r="Z3196" i="33"/>
  <c r="AC1046" i="33"/>
  <c r="AB1046" i="33"/>
  <c r="AA1046" i="33"/>
  <c r="Z1046" i="33"/>
  <c r="AC815" i="33"/>
  <c r="AB815" i="33"/>
  <c r="AA815" i="33"/>
  <c r="Z815" i="33"/>
  <c r="AC3053" i="33"/>
  <c r="AB3053" i="33"/>
  <c r="AA3053" i="33"/>
  <c r="Z3053" i="33"/>
  <c r="AC385" i="33"/>
  <c r="AB385" i="33"/>
  <c r="AA385" i="33"/>
  <c r="Z385" i="33"/>
  <c r="AC2666" i="33"/>
  <c r="AB2666" i="33"/>
  <c r="AA2666" i="33"/>
  <c r="Z2666" i="33"/>
  <c r="AC767" i="33"/>
  <c r="AB767" i="33"/>
  <c r="AA767" i="33"/>
  <c r="Z767" i="33"/>
  <c r="AC1842" i="33"/>
  <c r="AB1842" i="33"/>
  <c r="AA1842" i="33"/>
  <c r="Z1842" i="33"/>
  <c r="AC2558" i="33"/>
  <c r="AB2558" i="33"/>
  <c r="AA2558" i="33"/>
  <c r="Z2558" i="33"/>
  <c r="AC655" i="33"/>
  <c r="AB655" i="33"/>
  <c r="AA655" i="33"/>
  <c r="Z655" i="33"/>
  <c r="AC872" i="33"/>
  <c r="AB872" i="33"/>
  <c r="AA872" i="33"/>
  <c r="Z872" i="33"/>
  <c r="AC2231" i="33"/>
  <c r="AB2231" i="33"/>
  <c r="AA2231" i="33"/>
  <c r="Z2231" i="33"/>
  <c r="AC2476" i="33"/>
  <c r="AB2476" i="33"/>
  <c r="AA2476" i="33"/>
  <c r="Z2476" i="33"/>
  <c r="AC1109" i="33"/>
  <c r="AB1109" i="33"/>
  <c r="AA1109" i="33"/>
  <c r="Z1109" i="33"/>
  <c r="AC1448" i="33"/>
  <c r="AB1448" i="33"/>
  <c r="AA1448" i="33"/>
  <c r="Z1448" i="33"/>
  <c r="AC747" i="33"/>
  <c r="AB747" i="33"/>
  <c r="AA747" i="33"/>
  <c r="Z747" i="33"/>
  <c r="AC1415" i="33"/>
  <c r="AB1415" i="33"/>
  <c r="AA1415" i="33"/>
  <c r="Z1415" i="33"/>
  <c r="AC1908" i="33"/>
  <c r="AB1908" i="33"/>
  <c r="AA1908" i="33"/>
  <c r="Z1908" i="33"/>
  <c r="AC1856" i="33"/>
  <c r="AB1856" i="33"/>
  <c r="AA1856" i="33"/>
  <c r="Z1856" i="33"/>
  <c r="AC2409" i="33"/>
  <c r="AB2409" i="33"/>
  <c r="AA2409" i="33"/>
  <c r="Z2409" i="33"/>
  <c r="AC283" i="33"/>
  <c r="AB283" i="33"/>
  <c r="AA283" i="33"/>
  <c r="Z283" i="33"/>
  <c r="AC432" i="33"/>
  <c r="AB432" i="33"/>
  <c r="AA432" i="33"/>
  <c r="Z432" i="33"/>
  <c r="AC2034" i="33"/>
  <c r="AB2034" i="33"/>
  <c r="AA2034" i="33"/>
  <c r="Z2034" i="33"/>
  <c r="AC1836" i="33"/>
  <c r="AB1836" i="33"/>
  <c r="AA1836" i="33"/>
  <c r="Z1836" i="33"/>
  <c r="AC3198" i="33"/>
  <c r="AB3198" i="33"/>
  <c r="AA3198" i="33"/>
  <c r="Z3198" i="33"/>
  <c r="AC598" i="33"/>
  <c r="AB598" i="33"/>
  <c r="AA598" i="33"/>
  <c r="Z598" i="33"/>
  <c r="AC2557" i="33"/>
  <c r="AB2557" i="33"/>
  <c r="AA2557" i="33"/>
  <c r="Z2557" i="33"/>
  <c r="AC3124" i="33"/>
  <c r="AB3124" i="33"/>
  <c r="AA3124" i="33"/>
  <c r="Z3124" i="33"/>
  <c r="AC2119" i="33"/>
  <c r="AB2119" i="33"/>
  <c r="AA2119" i="33"/>
  <c r="Z2119" i="33"/>
  <c r="AC166" i="33"/>
  <c r="AB166" i="33"/>
  <c r="AA166" i="33"/>
  <c r="Z166" i="33"/>
  <c r="AC1259" i="33"/>
  <c r="AB1259" i="33"/>
  <c r="AA1259" i="33"/>
  <c r="Z1259" i="33"/>
  <c r="AC1703" i="33"/>
  <c r="AB1703" i="33"/>
  <c r="AA1703" i="33"/>
  <c r="Z1703" i="33"/>
  <c r="AC536" i="33"/>
  <c r="AB536" i="33"/>
  <c r="AA536" i="33"/>
  <c r="Z536" i="33"/>
  <c r="AC1424" i="33"/>
  <c r="AB1424" i="33"/>
  <c r="AA1424" i="33"/>
  <c r="Z1424" i="33"/>
  <c r="AC2333" i="33"/>
  <c r="AB2333" i="33"/>
  <c r="AA2333" i="33"/>
  <c r="Z2333" i="33"/>
  <c r="AC164" i="33"/>
  <c r="AB164" i="33"/>
  <c r="AA164" i="33"/>
  <c r="Z164" i="33"/>
  <c r="AC1624" i="33"/>
  <c r="AB1624" i="33"/>
  <c r="AA1624" i="33"/>
  <c r="Z1624" i="33"/>
  <c r="AC1446" i="33"/>
  <c r="AB1446" i="33"/>
  <c r="AA1446" i="33"/>
  <c r="Z1446" i="33"/>
  <c r="AC1997" i="33"/>
  <c r="AB1997" i="33"/>
  <c r="AA1997" i="33"/>
  <c r="Z1997" i="33"/>
  <c r="AC960" i="33"/>
  <c r="AB960" i="33"/>
  <c r="AA960" i="33"/>
  <c r="Z960" i="33"/>
  <c r="AC2061" i="33"/>
  <c r="AB2061" i="33"/>
  <c r="AA2061" i="33"/>
  <c r="Z2061" i="33"/>
  <c r="AC2353" i="33"/>
  <c r="AB2353" i="33"/>
  <c r="AA2353" i="33"/>
  <c r="Z2353" i="33"/>
  <c r="AC2247" i="33"/>
  <c r="AB2247" i="33"/>
  <c r="AA2247" i="33"/>
  <c r="Z2247" i="33"/>
  <c r="AC847" i="33"/>
  <c r="AB847" i="33"/>
  <c r="AA847" i="33"/>
  <c r="Z847" i="33"/>
  <c r="AC1134" i="33"/>
  <c r="AB1134" i="33"/>
  <c r="AA1134" i="33"/>
  <c r="Z1134" i="33"/>
  <c r="AC1763" i="33"/>
  <c r="AB1763" i="33"/>
  <c r="AA1763" i="33"/>
  <c r="Z1763" i="33"/>
  <c r="AC2160" i="33"/>
  <c r="AB2160" i="33"/>
  <c r="AA2160" i="33"/>
  <c r="Z2160" i="33"/>
  <c r="AC1059" i="33"/>
  <c r="AB1059" i="33"/>
  <c r="AA1059" i="33"/>
  <c r="Z1059" i="33"/>
  <c r="AC2037" i="33"/>
  <c r="AB2037" i="33"/>
  <c r="AA2037" i="33"/>
  <c r="Z2037" i="33"/>
  <c r="AC714" i="33"/>
  <c r="AB714" i="33"/>
  <c r="AA714" i="33"/>
  <c r="Z714" i="33"/>
  <c r="AC697" i="33"/>
  <c r="AB697" i="33"/>
  <c r="AA697" i="33"/>
  <c r="Z697" i="33"/>
  <c r="AC1542" i="33"/>
  <c r="AB1542" i="33"/>
  <c r="AA1542" i="33"/>
  <c r="Z1542" i="33"/>
  <c r="AC3061" i="33"/>
  <c r="AB3061" i="33"/>
  <c r="AA3061" i="33"/>
  <c r="Z3061" i="33"/>
  <c r="AC474" i="33"/>
  <c r="AB474" i="33"/>
  <c r="AA474" i="33"/>
  <c r="Z474" i="33"/>
  <c r="AC2733" i="33"/>
  <c r="AB2733" i="33"/>
  <c r="AA2733" i="33"/>
  <c r="Z2733" i="33"/>
  <c r="AC1219" i="33"/>
  <c r="AB1219" i="33"/>
  <c r="AA1219" i="33"/>
  <c r="Z1219" i="33"/>
  <c r="AC440" i="33"/>
  <c r="AB440" i="33"/>
  <c r="AA440" i="33"/>
  <c r="Z440" i="33"/>
  <c r="AC3114" i="33"/>
  <c r="AB3114" i="33"/>
  <c r="AA3114" i="33"/>
  <c r="Z3114" i="33"/>
  <c r="AC849" i="33"/>
  <c r="AB849" i="33"/>
  <c r="AA849" i="33"/>
  <c r="Z849" i="33"/>
  <c r="AC2379" i="33"/>
  <c r="AB2379" i="33"/>
  <c r="AA2379" i="33"/>
  <c r="Z2379" i="33"/>
  <c r="AC1949" i="33"/>
  <c r="AB1949" i="33"/>
  <c r="AA1949" i="33"/>
  <c r="Z1949" i="33"/>
  <c r="AC1586" i="33"/>
  <c r="AB1586" i="33"/>
  <c r="AA1586" i="33"/>
  <c r="Z1586" i="33"/>
  <c r="AC1885" i="33"/>
  <c r="AB1885" i="33"/>
  <c r="AA1885" i="33"/>
  <c r="Z1885" i="33"/>
  <c r="AC2149" i="33"/>
  <c r="AB2149" i="33"/>
  <c r="AA2149" i="33"/>
  <c r="Z2149" i="33"/>
  <c r="AC840" i="33"/>
  <c r="AB840" i="33"/>
  <c r="AA840" i="33"/>
  <c r="Z840" i="33"/>
  <c r="AC1728" i="33"/>
  <c r="AB1728" i="33"/>
  <c r="AA1728" i="33"/>
  <c r="Z1728" i="33"/>
  <c r="AC634" i="33"/>
  <c r="AB634" i="33"/>
  <c r="AA634" i="33"/>
  <c r="Z634" i="33"/>
  <c r="AC56" i="33"/>
  <c r="AB56" i="33"/>
  <c r="AA56" i="33"/>
  <c r="Z56" i="33"/>
  <c r="AC1761" i="33"/>
  <c r="AB1761" i="33"/>
  <c r="AA1761" i="33"/>
  <c r="Z1761" i="33"/>
  <c r="AC1699" i="33"/>
  <c r="AB1699" i="33"/>
  <c r="AA1699" i="33"/>
  <c r="Z1699" i="33"/>
  <c r="AB2314" i="33"/>
  <c r="AH2314" i="33" s="1"/>
  <c r="AA2314" i="33"/>
  <c r="Z2314" i="33"/>
  <c r="AC286" i="33"/>
  <c r="AB286" i="33"/>
  <c r="AA286" i="33"/>
  <c r="Z286" i="33"/>
  <c r="AC1822" i="33"/>
  <c r="AB1822" i="33"/>
  <c r="AA1822" i="33"/>
  <c r="Z1822" i="33"/>
  <c r="AC963" i="33"/>
  <c r="AB963" i="33"/>
  <c r="AA963" i="33"/>
  <c r="Z963" i="33"/>
  <c r="AC890" i="33"/>
  <c r="AB890" i="33"/>
  <c r="AA890" i="33"/>
  <c r="Z890" i="33"/>
  <c r="AC1875" i="33"/>
  <c r="AB1875" i="33"/>
  <c r="AA1875" i="33"/>
  <c r="Z1875" i="33"/>
  <c r="AC2521" i="33"/>
  <c r="AB2521" i="33"/>
  <c r="AA2521" i="33"/>
  <c r="Z2521" i="33"/>
  <c r="AC3075" i="33"/>
  <c r="AB3075" i="33"/>
  <c r="AA3075" i="33"/>
  <c r="Z3075" i="33"/>
  <c r="AC1581" i="33"/>
  <c r="AB1581" i="33"/>
  <c r="AA1581" i="33"/>
  <c r="Z1581" i="33"/>
  <c r="AC2297" i="33"/>
  <c r="AB2297" i="33"/>
  <c r="AA2297" i="33"/>
  <c r="Z2297" i="33"/>
  <c r="AC680" i="33"/>
  <c r="AB680" i="33"/>
  <c r="AA680" i="33"/>
  <c r="Z680" i="33"/>
  <c r="AC205" i="33"/>
  <c r="AB205" i="33"/>
  <c r="AA205" i="33"/>
  <c r="Z205" i="33"/>
  <c r="AC381" i="33"/>
  <c r="AB381" i="33"/>
  <c r="AA381" i="33"/>
  <c r="Z381" i="33"/>
  <c r="AC2591" i="33"/>
  <c r="AB2591" i="33"/>
  <c r="AA2591" i="33"/>
  <c r="Z2591" i="33"/>
  <c r="AC2169" i="33"/>
  <c r="AB2169" i="33"/>
  <c r="AA2169" i="33"/>
  <c r="Z2169" i="33"/>
  <c r="AC1759" i="33"/>
  <c r="AB1759" i="33"/>
  <c r="AA1759" i="33"/>
  <c r="Z1759" i="33"/>
  <c r="AC125" i="33"/>
  <c r="AB125" i="33"/>
  <c r="AA125" i="33"/>
  <c r="Z125" i="33"/>
  <c r="AC2098" i="33"/>
  <c r="AB2098" i="33"/>
  <c r="AA2098" i="33"/>
  <c r="Z2098" i="33"/>
  <c r="AC3185" i="33"/>
  <c r="AB3185" i="33"/>
  <c r="AA3185" i="33"/>
  <c r="Z3185" i="33"/>
  <c r="AC2144" i="33"/>
  <c r="AB2144" i="33"/>
  <c r="AA2144" i="33"/>
  <c r="Z2144" i="33"/>
  <c r="AC1613" i="33"/>
  <c r="AB1613" i="33"/>
  <c r="AA1613" i="33"/>
  <c r="Z1613" i="33"/>
  <c r="AC2539" i="33"/>
  <c r="AB2539" i="33"/>
  <c r="AA2539" i="33"/>
  <c r="Z2539" i="33"/>
  <c r="AC367" i="33"/>
  <c r="AB367" i="33"/>
  <c r="AA367" i="33"/>
  <c r="Z367" i="33"/>
  <c r="AC710" i="33"/>
  <c r="AB710" i="33"/>
  <c r="AA710" i="33"/>
  <c r="Z710" i="33"/>
  <c r="AC3229" i="33"/>
  <c r="AB3229" i="33"/>
  <c r="AA3229" i="33"/>
  <c r="Z3229" i="33"/>
  <c r="AC375" i="33"/>
  <c r="AB375" i="33"/>
  <c r="AA375" i="33"/>
  <c r="Z375" i="33"/>
  <c r="AC1603" i="33"/>
  <c r="AB1603" i="33"/>
  <c r="AA1603" i="33"/>
  <c r="Z1603" i="33"/>
  <c r="AC2101" i="33"/>
  <c r="AB2101" i="33"/>
  <c r="AA2101" i="33"/>
  <c r="Z2101" i="33"/>
  <c r="AC68" i="33"/>
  <c r="AB68" i="33"/>
  <c r="AA68" i="33"/>
  <c r="Z68" i="33"/>
  <c r="AC2605" i="33"/>
  <c r="AB2605" i="33"/>
  <c r="AA2605" i="33"/>
  <c r="Z2605" i="33"/>
  <c r="AC3179" i="33"/>
  <c r="AB3179" i="33"/>
  <c r="AA3179" i="33"/>
  <c r="Z3179" i="33"/>
  <c r="AC1975" i="33"/>
  <c r="AB1975" i="33"/>
  <c r="AA1975" i="33"/>
  <c r="Z1975" i="33"/>
  <c r="AC2211" i="33"/>
  <c r="AB2211" i="33"/>
  <c r="AA2211" i="33"/>
  <c r="Z2211" i="33"/>
  <c r="AC2641" i="33"/>
  <c r="AB2641" i="33"/>
  <c r="AA2641" i="33"/>
  <c r="Z2641" i="33"/>
  <c r="AC2564" i="33"/>
  <c r="AB2564" i="33"/>
  <c r="AA2564" i="33"/>
  <c r="Z2564" i="33"/>
  <c r="AC2157" i="33"/>
  <c r="AB2157" i="33"/>
  <c r="AA2157" i="33"/>
  <c r="Z2157" i="33"/>
  <c r="AC2927" i="33"/>
  <c r="AB2927" i="33"/>
  <c r="AA2927" i="33"/>
  <c r="Z2927" i="33"/>
  <c r="AC172" i="33"/>
  <c r="AB172" i="33"/>
  <c r="AA172" i="33"/>
  <c r="Z172" i="33"/>
  <c r="AC273" i="33"/>
  <c r="AB273" i="33"/>
  <c r="AA273" i="33"/>
  <c r="Z273" i="33"/>
  <c r="AC1265" i="33"/>
  <c r="AB1265" i="33"/>
  <c r="AA1265" i="33"/>
  <c r="Z1265" i="33"/>
  <c r="AC2318" i="33"/>
  <c r="AB2318" i="33"/>
  <c r="AA2318" i="33"/>
  <c r="Z2318" i="33"/>
  <c r="AC399" i="33"/>
  <c r="AB399" i="33"/>
  <c r="AA399" i="33"/>
  <c r="Z399" i="33"/>
  <c r="AC2192" i="33"/>
  <c r="AB2192" i="33"/>
  <c r="AA2192" i="33"/>
  <c r="Z2192" i="33"/>
  <c r="AC2067" i="33"/>
  <c r="AB2067" i="33"/>
  <c r="AA2067" i="33"/>
  <c r="Z2067" i="33"/>
  <c r="AC2332" i="33"/>
  <c r="AB2332" i="33"/>
  <c r="AA2332" i="33"/>
  <c r="Z2332" i="33"/>
  <c r="AC1757" i="33"/>
  <c r="AB1757" i="33"/>
  <c r="AA1757" i="33"/>
  <c r="Z1757" i="33"/>
  <c r="AC2783" i="33"/>
  <c r="AB2783" i="33"/>
  <c r="AA2783" i="33"/>
  <c r="Z2783" i="33"/>
  <c r="AC179" i="33"/>
  <c r="AB179" i="33"/>
  <c r="AA179" i="33"/>
  <c r="Z179" i="33"/>
  <c r="AC1106" i="33"/>
  <c r="AB1106" i="33"/>
  <c r="AA1106" i="33"/>
  <c r="Z1106" i="33"/>
  <c r="AC545" i="33"/>
  <c r="AB545" i="33"/>
  <c r="AA545" i="33"/>
  <c r="Z545" i="33"/>
  <c r="AC1491" i="33"/>
  <c r="AB1491" i="33"/>
  <c r="AA1491" i="33"/>
  <c r="Z1491" i="33"/>
  <c r="AC2929" i="33"/>
  <c r="AB2929" i="33"/>
  <c r="AA2929" i="33"/>
  <c r="Z2929" i="33"/>
  <c r="AC2043" i="33"/>
  <c r="AB2043" i="33"/>
  <c r="AA2043" i="33"/>
  <c r="Z2043" i="33"/>
  <c r="AC1429" i="33"/>
  <c r="AB1429" i="33"/>
  <c r="AA1429" i="33"/>
  <c r="Z1429" i="33"/>
  <c r="AC2146" i="33"/>
  <c r="AB2146" i="33"/>
  <c r="AA2146" i="33"/>
  <c r="Z2146" i="33"/>
  <c r="AC1014" i="33"/>
  <c r="AB1014" i="33"/>
  <c r="AA1014" i="33"/>
  <c r="Z1014" i="33"/>
  <c r="AC2454" i="33"/>
  <c r="AB2454" i="33"/>
  <c r="AA2454" i="33"/>
  <c r="Z2454" i="33"/>
  <c r="AC259" i="33"/>
  <c r="AB259" i="33"/>
  <c r="AA259" i="33"/>
  <c r="Z259" i="33"/>
  <c r="AC3211" i="33"/>
  <c r="AB3211" i="33"/>
  <c r="AA3211" i="33"/>
  <c r="Z3211" i="33"/>
  <c r="AC1024" i="33"/>
  <c r="AB1024" i="33"/>
  <c r="AA1024" i="33"/>
  <c r="Z1024" i="33"/>
  <c r="AC2461" i="33"/>
  <c r="AB2461" i="33"/>
  <c r="AA2461" i="33"/>
  <c r="Z2461" i="33"/>
  <c r="AC1489" i="33"/>
  <c r="AB1489" i="33"/>
  <c r="AA1489" i="33"/>
  <c r="Z1489" i="33"/>
  <c r="AC2132" i="33"/>
  <c r="AB2132" i="33"/>
  <c r="AA2132" i="33"/>
  <c r="Z2132" i="33"/>
  <c r="AC2085" i="33"/>
  <c r="AB2085" i="33"/>
  <c r="AA2085" i="33"/>
  <c r="Z2085" i="33"/>
  <c r="AC3093" i="33"/>
  <c r="AB3093" i="33"/>
  <c r="AA3093" i="33"/>
  <c r="Z3093" i="33"/>
  <c r="AC1274" i="33"/>
  <c r="AB1274" i="33"/>
  <c r="AA1274" i="33"/>
  <c r="Z1274" i="33"/>
  <c r="AC3080" i="33"/>
  <c r="AB3080" i="33"/>
  <c r="AA3080" i="33"/>
  <c r="Z3080" i="33"/>
  <c r="AC883" i="33"/>
  <c r="AB883" i="33"/>
  <c r="AA883" i="33"/>
  <c r="Z883" i="33"/>
  <c r="AC1717" i="33"/>
  <c r="AB1717" i="33"/>
  <c r="AA1717" i="33"/>
  <c r="Z1717" i="33"/>
  <c r="AC2689" i="33"/>
  <c r="AB2689" i="33"/>
  <c r="AA2689" i="33"/>
  <c r="Z2689" i="33"/>
  <c r="AC1313" i="33"/>
  <c r="AB1313" i="33"/>
  <c r="AA1313" i="33"/>
  <c r="Z1313" i="33"/>
  <c r="AC1297" i="33"/>
  <c r="AB1297" i="33"/>
  <c r="AA1297" i="33"/>
  <c r="Z1297" i="33"/>
  <c r="AC1263" i="33"/>
  <c r="AB1263" i="33"/>
  <c r="AA1263" i="33"/>
  <c r="Z1263" i="33"/>
  <c r="AC1593" i="33"/>
  <c r="AB1593" i="33"/>
  <c r="AA1593" i="33"/>
  <c r="Z1593" i="33"/>
  <c r="AC3131" i="33"/>
  <c r="AB3131" i="33"/>
  <c r="AA3131" i="33"/>
  <c r="Z3131" i="33"/>
  <c r="AC939" i="33"/>
  <c r="AB939" i="33"/>
  <c r="AA939" i="33"/>
  <c r="Z939" i="33"/>
  <c r="AC323" i="33"/>
  <c r="AB323" i="33"/>
  <c r="AA323" i="33"/>
  <c r="Z323" i="33"/>
  <c r="AC2241" i="33"/>
  <c r="AB2241" i="33"/>
  <c r="AA2241" i="33"/>
  <c r="Z2241" i="33"/>
  <c r="AC633" i="33"/>
  <c r="AB633" i="33"/>
  <c r="AA633" i="33"/>
  <c r="Z633" i="33"/>
  <c r="AC1899" i="33"/>
  <c r="AB1899" i="33"/>
  <c r="AA1899" i="33"/>
  <c r="Z1899" i="33"/>
  <c r="AC3064" i="33"/>
  <c r="AB3064" i="33"/>
  <c r="AA3064" i="33"/>
  <c r="Z3064" i="33"/>
  <c r="AC2940" i="33"/>
  <c r="AB2940" i="33"/>
  <c r="AA2940" i="33"/>
  <c r="Z2940" i="33"/>
  <c r="AC173" i="33"/>
  <c r="AB173" i="33"/>
  <c r="AA173" i="33"/>
  <c r="Z173" i="33"/>
  <c r="AC40" i="33"/>
  <c r="AB40" i="33"/>
  <c r="AA40" i="33"/>
  <c r="Z40" i="33"/>
  <c r="AC1854" i="33"/>
  <c r="AB1854" i="33"/>
  <c r="AA1854" i="33"/>
  <c r="Z1854" i="33"/>
  <c r="AC2618" i="33"/>
  <c r="AB2618" i="33"/>
  <c r="AA2618" i="33"/>
  <c r="Z2618" i="33"/>
  <c r="AC2117" i="33"/>
  <c r="AB2117" i="33"/>
  <c r="AA2117" i="33"/>
  <c r="Z2117" i="33"/>
  <c r="AC1857" i="33"/>
  <c r="AB1857" i="33"/>
  <c r="AA1857" i="33"/>
  <c r="Z1857" i="33"/>
  <c r="AC2079" i="33"/>
  <c r="AB2079" i="33"/>
  <c r="AA2079" i="33"/>
  <c r="Z2079" i="33"/>
  <c r="AC765" i="33"/>
  <c r="AB765" i="33"/>
  <c r="AA765" i="33"/>
  <c r="Z765" i="33"/>
  <c r="AC1060" i="33"/>
  <c r="AB1060" i="33"/>
  <c r="AA1060" i="33"/>
  <c r="Z1060" i="33"/>
  <c r="AC138" i="33"/>
  <c r="AB138" i="33"/>
  <c r="AA138" i="33"/>
  <c r="Z138" i="33"/>
  <c r="AC816" i="33"/>
  <c r="AB816" i="33"/>
  <c r="AA816" i="33"/>
  <c r="Z816" i="33"/>
  <c r="AC2009" i="33"/>
  <c r="AB2009" i="33"/>
  <c r="AA2009" i="33"/>
  <c r="Z2009" i="33"/>
  <c r="AC2008" i="33"/>
  <c r="AB2008" i="33"/>
  <c r="AA2008" i="33"/>
  <c r="Z2008" i="33"/>
  <c r="AC507" i="33"/>
  <c r="AB507" i="33"/>
  <c r="AA507" i="33"/>
  <c r="Z507" i="33"/>
  <c r="AC1704" i="33"/>
  <c r="AB1704" i="33"/>
  <c r="AA1704" i="33"/>
  <c r="Z1704" i="33"/>
  <c r="AC3111" i="33"/>
  <c r="AB3111" i="33"/>
  <c r="AA3111" i="33"/>
  <c r="Z3111" i="33"/>
  <c r="AC518" i="33"/>
  <c r="AB518" i="33"/>
  <c r="AA518" i="33"/>
  <c r="Z518" i="33"/>
  <c r="AC3242" i="33"/>
  <c r="AB3242" i="33"/>
  <c r="AA3242" i="33"/>
  <c r="Z3242" i="33"/>
  <c r="AC2803" i="33"/>
  <c r="AB2803" i="33"/>
  <c r="AA2803" i="33"/>
  <c r="Z2803" i="33"/>
  <c r="AC2078" i="33"/>
  <c r="AB2078" i="33"/>
  <c r="AA2078" i="33"/>
  <c r="Z2078" i="33"/>
  <c r="AC156" i="33"/>
  <c r="AB156" i="33"/>
  <c r="AA156" i="33"/>
  <c r="Z156" i="33"/>
  <c r="AC1872" i="33"/>
  <c r="AB1872" i="33"/>
  <c r="AA1872" i="33"/>
  <c r="Z1872" i="33"/>
  <c r="AC35" i="33"/>
  <c r="AB35" i="33"/>
  <c r="AA35" i="33"/>
  <c r="Z35" i="33"/>
  <c r="AC1195" i="33"/>
  <c r="AB1195" i="33"/>
  <c r="AA1195" i="33"/>
  <c r="Z1195" i="33"/>
  <c r="AC1905" i="33"/>
  <c r="AB1905" i="33"/>
  <c r="AA1905" i="33"/>
  <c r="Z1905" i="33"/>
  <c r="AC1556" i="33"/>
  <c r="AB1556" i="33"/>
  <c r="AA1556" i="33"/>
  <c r="Z1556" i="33"/>
  <c r="AC949" i="33"/>
  <c r="AB949" i="33"/>
  <c r="AA949" i="33"/>
  <c r="Z949" i="33"/>
  <c r="AC798" i="33"/>
  <c r="AB798" i="33"/>
  <c r="AA798" i="33"/>
  <c r="Z798" i="33"/>
  <c r="AC2301" i="33"/>
  <c r="AB2301" i="33"/>
  <c r="AA2301" i="33"/>
  <c r="Z2301" i="33"/>
  <c r="AC2458" i="33"/>
  <c r="AB2458" i="33"/>
  <c r="AA2458" i="33"/>
  <c r="Z2458" i="33"/>
  <c r="AC1457" i="33"/>
  <c r="AB1457" i="33"/>
  <c r="AA1457" i="33"/>
  <c r="Z1457" i="33"/>
  <c r="AC248" i="33"/>
  <c r="AB248" i="33"/>
  <c r="AA248" i="33"/>
  <c r="Z248" i="33"/>
  <c r="AC3000" i="33"/>
  <c r="AB3000" i="33"/>
  <c r="AA3000" i="33"/>
  <c r="Z3000" i="33"/>
  <c r="AC2703" i="33"/>
  <c r="AB2703" i="33"/>
  <c r="AA2703" i="33"/>
  <c r="Z2703" i="33"/>
  <c r="AC1035" i="33"/>
  <c r="AB1035" i="33"/>
  <c r="AA1035" i="33"/>
  <c r="Z1035" i="33"/>
  <c r="AC3236" i="33"/>
  <c r="AB3236" i="33"/>
  <c r="AA3236" i="33"/>
  <c r="Z3236" i="33"/>
  <c r="AC2781" i="33"/>
  <c r="AB2781" i="33"/>
  <c r="AA2781" i="33"/>
  <c r="Z2781" i="33"/>
  <c r="AC2660" i="33"/>
  <c r="AB2660" i="33"/>
  <c r="AA2660" i="33"/>
  <c r="Z2660" i="33"/>
  <c r="AC1585" i="33"/>
  <c r="AB1585" i="33"/>
  <c r="AA1585" i="33"/>
  <c r="Z1585" i="33"/>
  <c r="AC2447" i="33"/>
  <c r="AB2447" i="33"/>
  <c r="AA2447" i="33"/>
  <c r="Z2447" i="33"/>
  <c r="AC2228" i="33"/>
  <c r="AB2228" i="33"/>
  <c r="AA2228" i="33"/>
  <c r="Z2228" i="33"/>
  <c r="AC2553" i="33"/>
  <c r="AB2553" i="33"/>
  <c r="AA2553" i="33"/>
  <c r="Z2553" i="33"/>
  <c r="AC2569" i="33"/>
  <c r="AB2569" i="33"/>
  <c r="AA2569" i="33"/>
  <c r="Z2569" i="33"/>
  <c r="AC1701" i="33"/>
  <c r="AB1701" i="33"/>
  <c r="AA1701" i="33"/>
  <c r="Z1701" i="33"/>
  <c r="AC1482" i="33"/>
  <c r="AB1482" i="33"/>
  <c r="AA1482" i="33"/>
  <c r="Z1482" i="33"/>
  <c r="AC1775" i="33"/>
  <c r="AB1775" i="33"/>
  <c r="AA1775" i="33"/>
  <c r="Z1775" i="33"/>
  <c r="AC1517" i="33"/>
  <c r="AB1517" i="33"/>
  <c r="AA1517" i="33"/>
  <c r="Z1517" i="33"/>
  <c r="AC183" i="33"/>
  <c r="AB183" i="33"/>
  <c r="AA183" i="33"/>
  <c r="Z183" i="33"/>
  <c r="AC2381" i="33"/>
  <c r="AB2381" i="33"/>
  <c r="AA2381" i="33"/>
  <c r="Z2381" i="33"/>
  <c r="AC2696" i="33"/>
  <c r="AB2696" i="33"/>
  <c r="AA2696" i="33"/>
  <c r="Z2696" i="33"/>
  <c r="AC2761" i="33"/>
  <c r="AB2761" i="33"/>
  <c r="AA2761" i="33"/>
  <c r="Z2761" i="33"/>
  <c r="AC2204" i="33"/>
  <c r="AB2204" i="33"/>
  <c r="AA2204" i="33"/>
  <c r="Z2204" i="33"/>
  <c r="AC1030" i="33"/>
  <c r="AB1030" i="33"/>
  <c r="AA1030" i="33"/>
  <c r="Z1030" i="33"/>
  <c r="AC222" i="33"/>
  <c r="AB222" i="33"/>
  <c r="AA222" i="33"/>
  <c r="Z222" i="33"/>
  <c r="AC2293" i="33"/>
  <c r="AB2293" i="33"/>
  <c r="AA2293" i="33"/>
  <c r="Z2293" i="33"/>
  <c r="AC2997" i="33"/>
  <c r="AB2997" i="33"/>
  <c r="AA2997" i="33"/>
  <c r="Z2997" i="33"/>
  <c r="AC1452" i="33"/>
  <c r="AB1452" i="33"/>
  <c r="AA1452" i="33"/>
  <c r="Z1452" i="33"/>
  <c r="AC3220" i="33"/>
  <c r="AB3220" i="33"/>
  <c r="AA3220" i="33"/>
  <c r="Z3220" i="33"/>
  <c r="AC349" i="33"/>
  <c r="AB349" i="33"/>
  <c r="AA349" i="33"/>
  <c r="Z349" i="33"/>
  <c r="AC918" i="33"/>
  <c r="AB918" i="33"/>
  <c r="AA918" i="33"/>
  <c r="Z918" i="33"/>
  <c r="AC649" i="33"/>
  <c r="AB649" i="33"/>
  <c r="AA649" i="33"/>
  <c r="Z649" i="33"/>
  <c r="AC2271" i="33"/>
  <c r="AB2271" i="33"/>
  <c r="AA2271" i="33"/>
  <c r="Z2271" i="33"/>
  <c r="AC2667" i="33"/>
  <c r="AB2667" i="33"/>
  <c r="AA2667" i="33"/>
  <c r="Z2667" i="33"/>
  <c r="AC951" i="33"/>
  <c r="AB951" i="33"/>
  <c r="AA951" i="33"/>
  <c r="Z951" i="33"/>
  <c r="AC2295" i="33"/>
  <c r="AB2295" i="33"/>
  <c r="AA2295" i="33"/>
  <c r="Z2295" i="33"/>
  <c r="AC535" i="33"/>
  <c r="AB535" i="33"/>
  <c r="AA535" i="33"/>
  <c r="Z535" i="33"/>
  <c r="AC2776" i="33"/>
  <c r="AB2776" i="33"/>
  <c r="AA2776" i="33"/>
  <c r="Z2776" i="33"/>
  <c r="AC1612" i="33"/>
  <c r="AB1612" i="33"/>
  <c r="AA1612" i="33"/>
  <c r="Z1612" i="33"/>
  <c r="AC768" i="33"/>
  <c r="AB768" i="33"/>
  <c r="AA768" i="33"/>
  <c r="Z768" i="33"/>
  <c r="AC2886" i="33"/>
  <c r="AB2886" i="33"/>
  <c r="AA2886" i="33"/>
  <c r="Z2886" i="33"/>
  <c r="AC2904" i="33"/>
  <c r="AB2904" i="33"/>
  <c r="AA2904" i="33"/>
  <c r="Z2904" i="33"/>
  <c r="AC1033" i="33"/>
  <c r="AB1033" i="33"/>
  <c r="AA1033" i="33"/>
  <c r="Z1033" i="33"/>
  <c r="AC1091" i="33"/>
  <c r="AB1091" i="33"/>
  <c r="AA1091" i="33"/>
  <c r="Z1091" i="33"/>
  <c r="AC2546" i="33"/>
  <c r="AB2546" i="33"/>
  <c r="AA2546" i="33"/>
  <c r="Z2546" i="33"/>
  <c r="AC2385" i="33"/>
  <c r="AB2385" i="33"/>
  <c r="AA2385" i="33"/>
  <c r="Z2385" i="33"/>
  <c r="AC712" i="33"/>
  <c r="AB712" i="33"/>
  <c r="AA712" i="33"/>
  <c r="Z712" i="33"/>
  <c r="AC135" i="33"/>
  <c r="AB135" i="33"/>
  <c r="AA135" i="33"/>
  <c r="Z135" i="33"/>
  <c r="AC2713" i="33"/>
  <c r="AB2713" i="33"/>
  <c r="AA2713" i="33"/>
  <c r="Z2713" i="33"/>
  <c r="AC1070" i="33"/>
  <c r="AB1070" i="33"/>
  <c r="AA1070" i="33"/>
  <c r="Z1070" i="33"/>
  <c r="AC2178" i="33"/>
  <c r="AB2178" i="33"/>
  <c r="AA2178" i="33"/>
  <c r="Z2178" i="33"/>
  <c r="AC53" i="33"/>
  <c r="AB53" i="33"/>
  <c r="AA53" i="33"/>
  <c r="Z53" i="33"/>
  <c r="AC694" i="33"/>
  <c r="AB694" i="33"/>
  <c r="AA694" i="33"/>
  <c r="Z694" i="33"/>
  <c r="AC678" i="33"/>
  <c r="AB678" i="33"/>
  <c r="AA678" i="33"/>
  <c r="Z678" i="33"/>
  <c r="AC1657" i="33"/>
  <c r="AB1657" i="33"/>
  <c r="AA1657" i="33"/>
  <c r="Z1657" i="33"/>
  <c r="AC1658" i="33"/>
  <c r="AB1658" i="33"/>
  <c r="AA1658" i="33"/>
  <c r="Z1658" i="33"/>
  <c r="AC2044" i="33"/>
  <c r="AB2044" i="33"/>
  <c r="AA2044" i="33"/>
  <c r="Z2044" i="33"/>
  <c r="AC1384" i="33"/>
  <c r="AB1384" i="33"/>
  <c r="AA1384" i="33"/>
  <c r="Z1384" i="33"/>
  <c r="AC899" i="33"/>
  <c r="AB899" i="33"/>
  <c r="AA899" i="33"/>
  <c r="Z899" i="33"/>
  <c r="AC3150" i="33"/>
  <c r="AB3150" i="33"/>
  <c r="AA3150" i="33"/>
  <c r="Z3150" i="33"/>
  <c r="AC2050" i="33"/>
  <c r="AB2050" i="33"/>
  <c r="AA2050" i="33"/>
  <c r="Z2050" i="33"/>
  <c r="AC2740" i="33"/>
  <c r="AB2740" i="33"/>
  <c r="AA2740" i="33"/>
  <c r="Z2740" i="33"/>
  <c r="AC2908" i="33"/>
  <c r="AB2908" i="33"/>
  <c r="AA2908" i="33"/>
  <c r="Z2908" i="33"/>
  <c r="AC2823" i="33"/>
  <c r="AB2823" i="33"/>
  <c r="AA2823" i="33"/>
  <c r="Z2823" i="33"/>
  <c r="AC950" i="33"/>
  <c r="AB950" i="33"/>
  <c r="AA950" i="33"/>
  <c r="Z950" i="33"/>
  <c r="AC2310" i="33"/>
  <c r="AB2310" i="33"/>
  <c r="AA2310" i="33"/>
  <c r="Z2310" i="33"/>
  <c r="AC669" i="33"/>
  <c r="AB669" i="33"/>
  <c r="AA669" i="33"/>
  <c r="Z669" i="33"/>
  <c r="AC2642" i="33"/>
  <c r="AB2642" i="33"/>
  <c r="AA2642" i="33"/>
  <c r="Z2642" i="33"/>
  <c r="AC2045" i="33"/>
  <c r="AB2045" i="33"/>
  <c r="AA2045" i="33"/>
  <c r="Z2045" i="33"/>
  <c r="AC1122" i="33"/>
  <c r="AB1122" i="33"/>
  <c r="AA1122" i="33"/>
  <c r="Z1122" i="33"/>
  <c r="AC1286" i="33"/>
  <c r="AB1286" i="33"/>
  <c r="AA1286" i="33"/>
  <c r="Z1286" i="33"/>
  <c r="AC2555" i="33"/>
  <c r="AB2555" i="33"/>
  <c r="AA2555" i="33"/>
  <c r="Z2555" i="33"/>
  <c r="AC24" i="33"/>
  <c r="AB24" i="33"/>
  <c r="AA24" i="33"/>
  <c r="Z24" i="33"/>
  <c r="AC464" i="33"/>
  <c r="AB464" i="33"/>
  <c r="AA464" i="33"/>
  <c r="Z464" i="33"/>
  <c r="AC1474" i="33"/>
  <c r="AB1474" i="33"/>
  <c r="AA1474" i="33"/>
  <c r="Z1474" i="33"/>
  <c r="AC2334" i="33"/>
  <c r="AB2334" i="33"/>
  <c r="AA2334" i="33"/>
  <c r="Z2334" i="33"/>
  <c r="AC247" i="33"/>
  <c r="AB247" i="33"/>
  <c r="AA247" i="33"/>
  <c r="Z247" i="33"/>
  <c r="AC110" i="33"/>
  <c r="AB110" i="33"/>
  <c r="AA110" i="33"/>
  <c r="Z110" i="33"/>
  <c r="AC1893" i="33"/>
  <c r="AB1893" i="33"/>
  <c r="AA1893" i="33"/>
  <c r="Z1893" i="33"/>
  <c r="AC1514" i="33"/>
  <c r="AB1514" i="33"/>
  <c r="AA1514" i="33"/>
  <c r="Z1514" i="33"/>
  <c r="AC388" i="33"/>
  <c r="AB388" i="33"/>
  <c r="AA388" i="33"/>
  <c r="Z388" i="33"/>
  <c r="AC2326" i="33"/>
  <c r="AB2326" i="33"/>
  <c r="AA2326" i="33"/>
  <c r="Z2326" i="33"/>
  <c r="AC3219" i="33"/>
  <c r="AB3219" i="33"/>
  <c r="AA3219" i="33"/>
  <c r="Z3219" i="33"/>
  <c r="AC140" i="33"/>
  <c r="AB140" i="33"/>
  <c r="AA140" i="33"/>
  <c r="Z140" i="33"/>
  <c r="AC2251" i="33"/>
  <c r="AB2251" i="33"/>
  <c r="AA2251" i="33"/>
  <c r="Z2251" i="33"/>
  <c r="AC893" i="33"/>
  <c r="AB893" i="33"/>
  <c r="AA893" i="33"/>
  <c r="Z893" i="33"/>
  <c r="AC2352" i="33"/>
  <c r="AB2352" i="33"/>
  <c r="AA2352" i="33"/>
  <c r="Z2352" i="33"/>
  <c r="AC2159" i="33"/>
  <c r="AB2159" i="33"/>
  <c r="AA2159" i="33"/>
  <c r="Z2159" i="33"/>
  <c r="AC1954" i="33"/>
  <c r="AB1954" i="33"/>
  <c r="AA1954" i="33"/>
  <c r="Z1954" i="33"/>
  <c r="AC3140" i="33"/>
  <c r="AB3140" i="33"/>
  <c r="AA3140" i="33"/>
  <c r="Z3140" i="33"/>
  <c r="AC2847" i="33"/>
  <c r="AB2847" i="33"/>
  <c r="AA2847" i="33"/>
  <c r="Z2847" i="33"/>
  <c r="AC3098" i="33"/>
  <c r="AB3098" i="33"/>
  <c r="AA3098" i="33"/>
  <c r="Z3098" i="33"/>
  <c r="AC2498" i="33"/>
  <c r="AB2498" i="33"/>
  <c r="AA2498" i="33"/>
  <c r="Z2498" i="33"/>
  <c r="AC2620" i="33"/>
  <c r="AB2620" i="33"/>
  <c r="AA2620" i="33"/>
  <c r="Z2620" i="33"/>
  <c r="AC412" i="33"/>
  <c r="AB412" i="33"/>
  <c r="AA412" i="33"/>
  <c r="Z412" i="33"/>
  <c r="AC3112" i="33"/>
  <c r="AB3112" i="33"/>
  <c r="AA3112" i="33"/>
  <c r="Z3112" i="33"/>
  <c r="AC1876" i="33"/>
  <c r="AB1876" i="33"/>
  <c r="AA1876" i="33"/>
  <c r="Z1876" i="33"/>
  <c r="AC2920" i="33"/>
  <c r="AB2920" i="33"/>
  <c r="AA2920" i="33"/>
  <c r="Z2920" i="33"/>
  <c r="AC1653" i="33"/>
  <c r="AB1653" i="33"/>
  <c r="AA1653" i="33"/>
  <c r="Z1653" i="33"/>
  <c r="AC2544" i="33"/>
  <c r="AB2544" i="33"/>
  <c r="AA2544" i="33"/>
  <c r="Z2544" i="33"/>
  <c r="AC2032" i="33"/>
  <c r="AB2032" i="33"/>
  <c r="AA2032" i="33"/>
  <c r="Z2032" i="33"/>
  <c r="AC1727" i="33"/>
  <c r="AB1727" i="33"/>
  <c r="AA1727" i="33"/>
  <c r="Z1727" i="33"/>
  <c r="AC3004" i="33"/>
  <c r="AB3004" i="33"/>
  <c r="AA3004" i="33"/>
  <c r="Z3004" i="33"/>
  <c r="AC2261" i="33"/>
  <c r="AB2261" i="33"/>
  <c r="AA2261" i="33"/>
  <c r="Z2261" i="33"/>
  <c r="AC153" i="33"/>
  <c r="AB153" i="33"/>
  <c r="AA153" i="33"/>
  <c r="Z153" i="33"/>
  <c r="AC219" i="33"/>
  <c r="AB219" i="33"/>
  <c r="AA219" i="33"/>
  <c r="Z219" i="33"/>
  <c r="AC2478" i="33"/>
  <c r="AB2478" i="33"/>
  <c r="AA2478" i="33"/>
  <c r="Z2478" i="33"/>
  <c r="AC1990" i="33"/>
  <c r="AB1990" i="33"/>
  <c r="AA1990" i="33"/>
  <c r="Z1990" i="33"/>
  <c r="AC1643" i="33"/>
  <c r="AB1643" i="33"/>
  <c r="AA1643" i="33"/>
  <c r="Z1643" i="33"/>
  <c r="AC1438" i="33"/>
  <c r="AB1438" i="33"/>
  <c r="AA1438" i="33"/>
  <c r="Z1438" i="33"/>
  <c r="AC638" i="33"/>
  <c r="AB638" i="33"/>
  <c r="AA638" i="33"/>
  <c r="Z638" i="33"/>
  <c r="AC458" i="33"/>
  <c r="AB458" i="33"/>
  <c r="AA458" i="33"/>
  <c r="Z458" i="33"/>
  <c r="AC1988" i="33"/>
  <c r="AB1988" i="33"/>
  <c r="AA1988" i="33"/>
  <c r="Z1988" i="33"/>
  <c r="AC790" i="33"/>
  <c r="AB790" i="33"/>
  <c r="AA790" i="33"/>
  <c r="Z790" i="33"/>
  <c r="AC818" i="33"/>
  <c r="AB818" i="33"/>
  <c r="AA818" i="33"/>
  <c r="Z818" i="33"/>
  <c r="AC900" i="33"/>
  <c r="AB900" i="33"/>
  <c r="AA900" i="33"/>
  <c r="Z900" i="33"/>
  <c r="AC1205" i="33"/>
  <c r="AB1205" i="33"/>
  <c r="AA1205" i="33"/>
  <c r="Z1205" i="33"/>
  <c r="AC2482" i="33"/>
  <c r="AB2482" i="33"/>
  <c r="AA2482" i="33"/>
  <c r="Z2482" i="33"/>
  <c r="AC942" i="33"/>
  <c r="AB942" i="33"/>
  <c r="AA942" i="33"/>
  <c r="Z942" i="33"/>
  <c r="AC188" i="33"/>
  <c r="AB188" i="33"/>
  <c r="AA188" i="33"/>
  <c r="Z188" i="33"/>
  <c r="AC1402" i="33"/>
  <c r="AB1402" i="33"/>
  <c r="AA1402" i="33"/>
  <c r="Z1402" i="33"/>
  <c r="AC666" i="33"/>
  <c r="AB666" i="33"/>
  <c r="AA666" i="33"/>
  <c r="Z666" i="33"/>
  <c r="AC1527" i="33"/>
  <c r="AB1527" i="33"/>
  <c r="AA1527" i="33"/>
  <c r="Z1527" i="33"/>
  <c r="AC1675" i="33"/>
  <c r="AB1675" i="33"/>
  <c r="AA1675" i="33"/>
  <c r="Z1675" i="33"/>
  <c r="AC699" i="33"/>
  <c r="AB699" i="33"/>
  <c r="AA699" i="33"/>
  <c r="Z699" i="33"/>
  <c r="AC2237" i="33"/>
  <c r="AB2237" i="33"/>
  <c r="AA2237" i="33"/>
  <c r="Z2237" i="33"/>
  <c r="AC1088" i="33"/>
  <c r="AB1088" i="33"/>
  <c r="AA1088" i="33"/>
  <c r="Z1088" i="33"/>
  <c r="AC3232" i="33"/>
  <c r="AB3232" i="33"/>
  <c r="AA3232" i="33"/>
  <c r="Z3232" i="33"/>
  <c r="AC1730" i="33"/>
  <c r="AB1730" i="33"/>
  <c r="AA1730" i="33"/>
  <c r="Z1730" i="33"/>
  <c r="AC956" i="33"/>
  <c r="AB956" i="33"/>
  <c r="AA956" i="33"/>
  <c r="Z956" i="33"/>
  <c r="AC175" i="33"/>
  <c r="AB175" i="33"/>
  <c r="AA175" i="33"/>
  <c r="Z175" i="33"/>
  <c r="AC1275" i="33"/>
  <c r="AB1275" i="33"/>
  <c r="AA1275" i="33"/>
  <c r="Z1275" i="33"/>
  <c r="AC3204" i="33"/>
  <c r="AB3204" i="33"/>
  <c r="AA3204" i="33"/>
  <c r="Z3204" i="33"/>
  <c r="AC2576" i="33"/>
  <c r="AB2576" i="33"/>
  <c r="AA2576" i="33"/>
  <c r="Z2576" i="33"/>
  <c r="AC719" i="33"/>
  <c r="AB719" i="33"/>
  <c r="AA719" i="33"/>
  <c r="Z719" i="33"/>
  <c r="AC435" i="33"/>
  <c r="AB435" i="33"/>
  <c r="AA435" i="33"/>
  <c r="Z435" i="33"/>
  <c r="AC2485" i="33"/>
  <c r="AB2485" i="33"/>
  <c r="AA2485" i="33"/>
  <c r="Z2485" i="33"/>
  <c r="AC2592" i="33"/>
  <c r="AB2592" i="33"/>
  <c r="AA2592" i="33"/>
  <c r="Z2592" i="33"/>
  <c r="AC615" i="33"/>
  <c r="AB615" i="33"/>
  <c r="AA615" i="33"/>
  <c r="Z615" i="33"/>
  <c r="AC1655" i="33"/>
  <c r="AB1655" i="33"/>
  <c r="AA1655" i="33"/>
  <c r="Z1655" i="33"/>
  <c r="AC609" i="33"/>
  <c r="AB609" i="33"/>
  <c r="AA609" i="33"/>
  <c r="Z609" i="33"/>
  <c r="AC860" i="33"/>
  <c r="AB860" i="33"/>
  <c r="AA860" i="33"/>
  <c r="Z860" i="33"/>
  <c r="AC1389" i="33"/>
  <c r="AB1389" i="33"/>
  <c r="AA1389" i="33"/>
  <c r="Z1389" i="33"/>
  <c r="AC167" i="33"/>
  <c r="AB167" i="33"/>
  <c r="AA167" i="33"/>
  <c r="Z167" i="33"/>
  <c r="AC1920" i="33"/>
  <c r="AB1920" i="33"/>
  <c r="AA1920" i="33"/>
  <c r="Z1920" i="33"/>
  <c r="AC1337" i="33"/>
  <c r="AB1337" i="33"/>
  <c r="AA1337" i="33"/>
  <c r="Z1337" i="33"/>
  <c r="AC1057" i="33"/>
  <c r="AB1057" i="33"/>
  <c r="AA1057" i="33"/>
  <c r="Z1057" i="33"/>
  <c r="AC169" i="33"/>
  <c r="AB169" i="33"/>
  <c r="AA169" i="33"/>
  <c r="Z169" i="33"/>
  <c r="AC411" i="33"/>
  <c r="AB411" i="33"/>
  <c r="AA411" i="33"/>
  <c r="Z411" i="33"/>
  <c r="AC1247" i="33"/>
  <c r="AB1247" i="33"/>
  <c r="AA1247" i="33"/>
  <c r="Z1247" i="33"/>
  <c r="AC826" i="33"/>
  <c r="AB826" i="33"/>
  <c r="AA826" i="33"/>
  <c r="Z826" i="33"/>
  <c r="AC1073" i="33"/>
  <c r="AB1073" i="33"/>
  <c r="AA1073" i="33"/>
  <c r="Z1073" i="33"/>
  <c r="AC1110" i="33"/>
  <c r="AB1110" i="33"/>
  <c r="AA1110" i="33"/>
  <c r="Z1110" i="33"/>
  <c r="AC2140" i="33"/>
  <c r="AB2140" i="33"/>
  <c r="AA2140" i="33"/>
  <c r="Z2140" i="33"/>
  <c r="AC3139" i="33"/>
  <c r="AB3139" i="33"/>
  <c r="AA3139" i="33"/>
  <c r="Z3139" i="33"/>
  <c r="AC1479" i="33"/>
  <c r="AB1479" i="33"/>
  <c r="AA1479" i="33"/>
  <c r="Z1479" i="33"/>
  <c r="AC2738" i="33"/>
  <c r="AB2738" i="33"/>
  <c r="AA2738" i="33"/>
  <c r="Z2738" i="33"/>
  <c r="AC1278" i="33"/>
  <c r="AB1278" i="33"/>
  <c r="AA1278" i="33"/>
  <c r="Z1278" i="33"/>
  <c r="AC316" i="33"/>
  <c r="AB316" i="33"/>
  <c r="AA316" i="33"/>
  <c r="Z316" i="33"/>
  <c r="AC547" i="33"/>
  <c r="AB547" i="33"/>
  <c r="AA547" i="33"/>
  <c r="Z547" i="33"/>
  <c r="AC1977" i="33"/>
  <c r="AB1977" i="33"/>
  <c r="AA1977" i="33"/>
  <c r="Z1977" i="33"/>
  <c r="AC1819" i="33"/>
  <c r="AB1819" i="33"/>
  <c r="AA1819" i="33"/>
  <c r="Z1819" i="33"/>
  <c r="AC1956" i="33"/>
  <c r="AB1956" i="33"/>
  <c r="AA1956" i="33"/>
  <c r="Z1956" i="33"/>
  <c r="AC549" i="33"/>
  <c r="AB549" i="33"/>
  <c r="AA549" i="33"/>
  <c r="Z549" i="33"/>
  <c r="AC969" i="33"/>
  <c r="AB969" i="33"/>
  <c r="AA969" i="33"/>
  <c r="Z969" i="33"/>
  <c r="AC824" i="33"/>
  <c r="AB824" i="33"/>
  <c r="AA824" i="33"/>
  <c r="Z824" i="33"/>
  <c r="AC3024" i="33"/>
  <c r="AB3024" i="33"/>
  <c r="AA3024" i="33"/>
  <c r="Z3024" i="33"/>
  <c r="AC312" i="33"/>
  <c r="AB312" i="33"/>
  <c r="AA312" i="33"/>
  <c r="Z312" i="33"/>
  <c r="AC1366" i="33"/>
  <c r="AB1366" i="33"/>
  <c r="AA1366" i="33"/>
  <c r="Z1366" i="33"/>
  <c r="AC1537" i="33"/>
  <c r="AB1537" i="33"/>
  <c r="AA1537" i="33"/>
  <c r="Z1537" i="33"/>
  <c r="AC1833" i="33"/>
  <c r="AB1833" i="33"/>
  <c r="AA1833" i="33"/>
  <c r="Z1833" i="33"/>
  <c r="AC2754" i="33"/>
  <c r="AB2754" i="33"/>
  <c r="AA2754" i="33"/>
  <c r="Z2754" i="33"/>
  <c r="AC1619" i="33"/>
  <c r="AB1619" i="33"/>
  <c r="AA1619" i="33"/>
  <c r="Z1619" i="33"/>
  <c r="AC306" i="33"/>
  <c r="AB306" i="33"/>
  <c r="AA306" i="33"/>
  <c r="Z306" i="33"/>
  <c r="AC2439" i="33"/>
  <c r="AB2439" i="33"/>
  <c r="AA2439" i="33"/>
  <c r="Z2439" i="33"/>
  <c r="AC144" i="33"/>
  <c r="AB144" i="33"/>
  <c r="AA144" i="33"/>
  <c r="Z144" i="33"/>
  <c r="AC1698" i="33"/>
  <c r="AB1698" i="33"/>
  <c r="AA1698" i="33"/>
  <c r="Z1698" i="33"/>
  <c r="AC2410" i="33"/>
  <c r="AB2410" i="33"/>
  <c r="AA2410" i="33"/>
  <c r="Z2410" i="33"/>
  <c r="AC1019" i="33"/>
  <c r="AB1019" i="33"/>
  <c r="AA1019" i="33"/>
  <c r="Z1019" i="33"/>
  <c r="AC928" i="33"/>
  <c r="AB928" i="33"/>
  <c r="AA928" i="33"/>
  <c r="Z928" i="33"/>
  <c r="AC2968" i="33"/>
  <c r="AB2968" i="33"/>
  <c r="AA2968" i="33"/>
  <c r="Z2968" i="33"/>
  <c r="AC2327" i="33"/>
  <c r="AB2327" i="33"/>
  <c r="AA2327" i="33"/>
  <c r="Z2327" i="33"/>
  <c r="AC1965" i="33"/>
  <c r="AB1965" i="33"/>
  <c r="AA1965" i="33"/>
  <c r="Z1965" i="33"/>
  <c r="AC1419" i="33"/>
  <c r="AB1419" i="33"/>
  <c r="AA1419" i="33"/>
  <c r="Z1419" i="33"/>
  <c r="AC1289" i="33"/>
  <c r="AB1289" i="33"/>
  <c r="AA1289" i="33"/>
  <c r="Z1289" i="33"/>
  <c r="AC1918" i="33"/>
  <c r="AB1918" i="33"/>
  <c r="AA1918" i="33"/>
  <c r="Z1918" i="33"/>
  <c r="AC1891" i="33"/>
  <c r="AB1891" i="33"/>
  <c r="AA1891" i="33"/>
  <c r="Z1891" i="33"/>
  <c r="AC2977" i="33"/>
  <c r="AB2977" i="33"/>
  <c r="AA2977" i="33"/>
  <c r="Z2977" i="33"/>
  <c r="AC1798" i="33"/>
  <c r="AB1798" i="33"/>
  <c r="AA1798" i="33"/>
  <c r="Z1798" i="33"/>
  <c r="AC1869" i="33"/>
  <c r="AB1869" i="33"/>
  <c r="AA1869" i="33"/>
  <c r="Z1869" i="33"/>
  <c r="AC1859" i="33"/>
  <c r="AB1859" i="33"/>
  <c r="AA1859" i="33"/>
  <c r="Z1859" i="33"/>
  <c r="AC1056" i="33"/>
  <c r="AB1056" i="33"/>
  <c r="AA1056" i="33"/>
  <c r="Z1056" i="33"/>
  <c r="AC126" i="33"/>
  <c r="AB126" i="33"/>
  <c r="AA126" i="33"/>
  <c r="Z126" i="33"/>
  <c r="AC2005" i="33"/>
  <c r="AB2005" i="33"/>
  <c r="AA2005" i="33"/>
  <c r="Z2005" i="33"/>
  <c r="AC18" i="33"/>
  <c r="AB18" i="33"/>
  <c r="AA18" i="33"/>
  <c r="Z18" i="33"/>
  <c r="AC2127" i="33"/>
  <c r="AB2127" i="33"/>
  <c r="AA2127" i="33"/>
  <c r="Z2127" i="33"/>
  <c r="AC2398" i="33"/>
  <c r="AB2398" i="33"/>
  <c r="AA2398" i="33"/>
  <c r="Z2398" i="33"/>
  <c r="AC1194" i="33"/>
  <c r="AB1194" i="33"/>
  <c r="AA1194" i="33"/>
  <c r="Z1194" i="33"/>
  <c r="AC3245" i="33"/>
  <c r="AB3245" i="33"/>
  <c r="AA3245" i="33"/>
  <c r="Z3245" i="33"/>
  <c r="AC1848" i="33"/>
  <c r="AB1848" i="33"/>
  <c r="AA1848" i="33"/>
  <c r="Z1848" i="33"/>
  <c r="AC2661" i="33"/>
  <c r="AB2661" i="33"/>
  <c r="AA2661" i="33"/>
  <c r="Z2661" i="33"/>
  <c r="AC1607" i="33"/>
  <c r="AB1607" i="33"/>
  <c r="AA1607" i="33"/>
  <c r="Z1607" i="33"/>
  <c r="AC1079" i="33"/>
  <c r="AB1079" i="33"/>
  <c r="AA1079" i="33"/>
  <c r="Z1079" i="33"/>
  <c r="AC1815" i="33"/>
  <c r="AB1815" i="33"/>
  <c r="AA1815" i="33"/>
  <c r="Z1815" i="33"/>
  <c r="AC499" i="33"/>
  <c r="AB499" i="33"/>
  <c r="AA499" i="33"/>
  <c r="Z499" i="33"/>
  <c r="AC3240" i="33"/>
  <c r="AB3240" i="33"/>
  <c r="AA3240" i="33"/>
  <c r="Z3240" i="33"/>
  <c r="AC1163" i="33"/>
  <c r="AB1163" i="33"/>
  <c r="AA1163" i="33"/>
  <c r="Z1163" i="33"/>
  <c r="AC2107" i="33"/>
  <c r="AB2107" i="33"/>
  <c r="AA2107" i="33"/>
  <c r="Z2107" i="33"/>
  <c r="AC245" i="33"/>
  <c r="AB245" i="33"/>
  <c r="AA245" i="33"/>
  <c r="Z245" i="33"/>
  <c r="AC1439" i="33"/>
  <c r="AB1439" i="33"/>
  <c r="AA1439" i="33"/>
  <c r="Z1439" i="33"/>
  <c r="AC1941" i="33"/>
  <c r="AB1941" i="33"/>
  <c r="AA1941" i="33"/>
  <c r="Z1941" i="33"/>
  <c r="AC1923" i="33"/>
  <c r="AB1923" i="33"/>
  <c r="AA1923" i="33"/>
  <c r="Z1923" i="33"/>
  <c r="AC2857" i="33"/>
  <c r="AB2857" i="33"/>
  <c r="AA2857" i="33"/>
  <c r="Z2857" i="33"/>
  <c r="AC1397" i="33"/>
  <c r="AB1397" i="33"/>
  <c r="AA1397" i="33"/>
  <c r="Z1397" i="33"/>
  <c r="AC489" i="33"/>
  <c r="AB489" i="33"/>
  <c r="AA489" i="33"/>
  <c r="Z489" i="33"/>
  <c r="AC1993" i="33"/>
  <c r="AB1993" i="33"/>
  <c r="AA1993" i="33"/>
  <c r="Z1993" i="33"/>
  <c r="AC1013" i="33"/>
  <c r="AB1013" i="33"/>
  <c r="AA1013" i="33"/>
  <c r="Z1013" i="33"/>
  <c r="AC1405" i="33"/>
  <c r="AB1405" i="33"/>
  <c r="AA1405" i="33"/>
  <c r="Z1405" i="33"/>
  <c r="AC449" i="33"/>
  <c r="AB449" i="33"/>
  <c r="AA449" i="33"/>
  <c r="Z449" i="33"/>
  <c r="AC1253" i="33"/>
  <c r="AB1253" i="33"/>
  <c r="AA1253" i="33"/>
  <c r="Z1253" i="33"/>
  <c r="AC690" i="33"/>
  <c r="AB690" i="33"/>
  <c r="AA690" i="33"/>
  <c r="Z690" i="33"/>
  <c r="AC1837" i="33"/>
  <c r="AB1837" i="33"/>
  <c r="AA1837" i="33"/>
  <c r="Z1837" i="33"/>
  <c r="AC871" i="33"/>
  <c r="AB871" i="33"/>
  <c r="AA871" i="33"/>
  <c r="Z871" i="33"/>
  <c r="AC370" i="33"/>
  <c r="AB370" i="33"/>
  <c r="AA370" i="33"/>
  <c r="Z370" i="33"/>
  <c r="AC1499" i="33"/>
  <c r="AB1499" i="33"/>
  <c r="AA1499" i="33"/>
  <c r="Z1499" i="33"/>
  <c r="AC502" i="33"/>
  <c r="AB502" i="33"/>
  <c r="AA502" i="33"/>
  <c r="Z502" i="33"/>
  <c r="AC1471" i="33"/>
  <c r="AB1471" i="33"/>
  <c r="AA1471" i="33"/>
  <c r="Z1471" i="33"/>
  <c r="AC325" i="33"/>
  <c r="AB325" i="33"/>
  <c r="AA325" i="33"/>
  <c r="Z325" i="33"/>
  <c r="AC1855" i="33"/>
  <c r="AB1855" i="33"/>
  <c r="AA1855" i="33"/>
  <c r="Z1855" i="33"/>
  <c r="AC1981" i="33"/>
  <c r="AB1981" i="33"/>
  <c r="AA1981" i="33"/>
  <c r="Z1981" i="33"/>
  <c r="AC1818" i="33"/>
  <c r="AB1818" i="33"/>
  <c r="AA1818" i="33"/>
  <c r="Z1818" i="33"/>
  <c r="AC324" i="33"/>
  <c r="AB324" i="33"/>
  <c r="AA324" i="33"/>
  <c r="Z324" i="33"/>
  <c r="AC119" i="33"/>
  <c r="AB119" i="33"/>
  <c r="AA119" i="33"/>
  <c r="Z119" i="33"/>
  <c r="AC1119" i="33"/>
  <c r="AB1119" i="33"/>
  <c r="AA1119" i="33"/>
  <c r="Z1119" i="33"/>
  <c r="AC1411" i="33"/>
  <c r="AB1411" i="33"/>
  <c r="AA1411" i="33"/>
  <c r="Z1411" i="33"/>
  <c r="AC456" i="33"/>
  <c r="AB456" i="33"/>
  <c r="AA456" i="33"/>
  <c r="Z456" i="33"/>
  <c r="AC3077" i="33"/>
  <c r="AB3077" i="33"/>
  <c r="AA3077" i="33"/>
  <c r="Z3077" i="33"/>
  <c r="AC1805" i="33"/>
  <c r="AB1805" i="33"/>
  <c r="AA1805" i="33"/>
  <c r="Z1805" i="33"/>
  <c r="AC1664" i="33"/>
  <c r="AB1664" i="33"/>
  <c r="AA1664" i="33"/>
  <c r="Z1664" i="33"/>
  <c r="AC2601" i="33"/>
  <c r="AB2601" i="33"/>
  <c r="AA2601" i="33"/>
  <c r="Z2601" i="33"/>
  <c r="AC648" i="33"/>
  <c r="AB648" i="33"/>
  <c r="AA648" i="33"/>
  <c r="Z648" i="33"/>
  <c r="AC1799" i="33"/>
  <c r="AB1799" i="33"/>
  <c r="AA1799" i="33"/>
  <c r="Z1799" i="33"/>
  <c r="AC2644" i="33"/>
  <c r="AB2644" i="33"/>
  <c r="AA2644" i="33"/>
  <c r="Z2644" i="33"/>
  <c r="AC3187" i="33"/>
  <c r="AB3187" i="33"/>
  <c r="AA3187" i="33"/>
  <c r="Z3187" i="33"/>
  <c r="AC332" i="33"/>
  <c r="AB332" i="33"/>
  <c r="AA332" i="33"/>
  <c r="Z332" i="33"/>
  <c r="AC546" i="33"/>
  <c r="AB546" i="33"/>
  <c r="AA546" i="33"/>
  <c r="Z546" i="33"/>
  <c r="AC1720" i="33"/>
  <c r="AB1720" i="33"/>
  <c r="AA1720" i="33"/>
  <c r="Z1720" i="33"/>
  <c r="AC146" i="33"/>
  <c r="AB146" i="33"/>
  <c r="AA146" i="33"/>
  <c r="Z146" i="33"/>
  <c r="AC2501" i="33"/>
  <c r="AB2501" i="33"/>
  <c r="AA2501" i="33"/>
  <c r="Z2501" i="33"/>
  <c r="AC933" i="33"/>
  <c r="AB933" i="33"/>
  <c r="AA933" i="33"/>
  <c r="Z933" i="33"/>
  <c r="AC84" i="33"/>
  <c r="AB84" i="33"/>
  <c r="AA84" i="33"/>
  <c r="Z84" i="33"/>
  <c r="AC2017" i="33"/>
  <c r="AB2017" i="33"/>
  <c r="AA2017" i="33"/>
  <c r="Z2017" i="33"/>
  <c r="AC2514" i="33"/>
  <c r="AB2514" i="33"/>
  <c r="AA2514" i="33"/>
  <c r="Z2514" i="33"/>
  <c r="AC1497" i="33"/>
  <c r="AB1497" i="33"/>
  <c r="AA1497" i="33"/>
  <c r="Z1497" i="33"/>
  <c r="AC1673" i="33"/>
  <c r="AB1673" i="33"/>
  <c r="AA1673" i="33"/>
  <c r="Z1673" i="33"/>
  <c r="AC1762" i="33"/>
  <c r="AB1762" i="33"/>
  <c r="AA1762" i="33"/>
  <c r="Z1762" i="33"/>
  <c r="AC1650" i="33"/>
  <c r="AB1650" i="33"/>
  <c r="AA1650" i="33"/>
  <c r="Z1650" i="33"/>
  <c r="AC1596" i="33"/>
  <c r="AB1596" i="33"/>
  <c r="AA1596" i="33"/>
  <c r="Z1596" i="33"/>
  <c r="AC2336" i="33"/>
  <c r="AB2336" i="33"/>
  <c r="AA2336" i="33"/>
  <c r="Z2336" i="33"/>
  <c r="AC1414" i="33"/>
  <c r="AB1414" i="33"/>
  <c r="AA1414" i="33"/>
  <c r="Z1414" i="33"/>
  <c r="AC1659" i="33"/>
  <c r="AB1659" i="33"/>
  <c r="AA1659" i="33"/>
  <c r="Z1659" i="33"/>
  <c r="AC953" i="33"/>
  <c r="AB953" i="33"/>
  <c r="AA953" i="33"/>
  <c r="Z953" i="33"/>
  <c r="AC2511" i="33"/>
  <c r="AB2511" i="33"/>
  <c r="AA2511" i="33"/>
  <c r="Z2511" i="33"/>
  <c r="AC429" i="33"/>
  <c r="AB429" i="33"/>
  <c r="AA429" i="33"/>
  <c r="Z429" i="33"/>
  <c r="AC2881" i="33"/>
  <c r="AB2881" i="33"/>
  <c r="AA2881" i="33"/>
  <c r="Z2881" i="33"/>
  <c r="AC2934" i="33"/>
  <c r="AB2934" i="33"/>
  <c r="AA2934" i="33"/>
  <c r="Z2934" i="33"/>
  <c r="AC249" i="33"/>
  <c r="AB249" i="33"/>
  <c r="AA249" i="33"/>
  <c r="Z249" i="33"/>
  <c r="AC2572" i="33"/>
  <c r="AB2572" i="33"/>
  <c r="AA2572" i="33"/>
  <c r="Z2572" i="33"/>
  <c r="AC1851" i="33"/>
  <c r="AB1851" i="33"/>
  <c r="AA1851" i="33"/>
  <c r="Z1851" i="33"/>
  <c r="AC2435" i="33"/>
  <c r="AB2435" i="33"/>
  <c r="AA2435" i="33"/>
  <c r="Z2435" i="33"/>
  <c r="AC421" i="33"/>
  <c r="AB421" i="33"/>
  <c r="AA421" i="33"/>
  <c r="Z421" i="33"/>
  <c r="AC2013" i="33"/>
  <c r="AB2013" i="33"/>
  <c r="AA2013" i="33"/>
  <c r="Z2013" i="33"/>
  <c r="AC1692" i="33"/>
  <c r="AB1692" i="33"/>
  <c r="AA1692" i="33"/>
  <c r="Z1692" i="33"/>
  <c r="AC1549" i="33"/>
  <c r="AB1549" i="33"/>
  <c r="AA1549" i="33"/>
  <c r="Z1549" i="33"/>
  <c r="AC1580" i="33"/>
  <c r="AB1580" i="33"/>
  <c r="AA1580" i="33"/>
  <c r="Z1580" i="33"/>
  <c r="AC1101" i="33"/>
  <c r="AB1101" i="33"/>
  <c r="AA1101" i="33"/>
  <c r="Z1101" i="33"/>
  <c r="AC1387" i="33"/>
  <c r="AB1387" i="33"/>
  <c r="AA1387" i="33"/>
  <c r="Z1387" i="33"/>
  <c r="AC2517" i="33"/>
  <c r="AB2517" i="33"/>
  <c r="AA2517" i="33"/>
  <c r="Z2517" i="33"/>
  <c r="AC1706" i="33"/>
  <c r="AB1706" i="33"/>
  <c r="AA1706" i="33"/>
  <c r="Z1706" i="33"/>
  <c r="AC495" i="33"/>
  <c r="AB495" i="33"/>
  <c r="AA495" i="33"/>
  <c r="Z495" i="33"/>
  <c r="AC1890" i="33"/>
  <c r="AB1890" i="33"/>
  <c r="AA1890" i="33"/>
  <c r="Z1890" i="33"/>
  <c r="AC1541" i="33"/>
  <c r="AB1541" i="33"/>
  <c r="AA1541" i="33"/>
  <c r="Z1541" i="33"/>
  <c r="AC3107" i="33"/>
  <c r="AB3107" i="33"/>
  <c r="AA3107" i="33"/>
  <c r="Z3107" i="33"/>
  <c r="AC252" i="33"/>
  <c r="AB252" i="33"/>
  <c r="AA252" i="33"/>
  <c r="Z252" i="33"/>
  <c r="AC2525" i="33"/>
  <c r="AB2525" i="33"/>
  <c r="AA2525" i="33"/>
  <c r="Z2525" i="33"/>
  <c r="AC2602" i="33"/>
  <c r="AB2602" i="33"/>
  <c r="AA2602" i="33"/>
  <c r="Z2602" i="33"/>
  <c r="AC391" i="33"/>
  <c r="AB391" i="33"/>
  <c r="AA391" i="33"/>
  <c r="Z391" i="33"/>
  <c r="AC2668" i="33"/>
  <c r="AB2668" i="33"/>
  <c r="AA2668" i="33"/>
  <c r="Z2668" i="33"/>
  <c r="AC2884" i="33"/>
  <c r="AB2884" i="33"/>
  <c r="AA2884" i="33"/>
  <c r="Z2884" i="33"/>
  <c r="AC2506" i="33"/>
  <c r="AB2506" i="33"/>
  <c r="AA2506" i="33"/>
  <c r="Z2506" i="33"/>
  <c r="AC2286" i="33"/>
  <c r="AB2286" i="33"/>
  <c r="AA2286" i="33"/>
  <c r="Z2286" i="33"/>
  <c r="AC295" i="33"/>
  <c r="AB295" i="33"/>
  <c r="AA295" i="33"/>
  <c r="Z295" i="33"/>
  <c r="AC1432" i="33"/>
  <c r="AB1432" i="33"/>
  <c r="AA1432" i="33"/>
  <c r="Z1432" i="33"/>
  <c r="AC1530" i="33"/>
  <c r="AB1530" i="33"/>
  <c r="AA1530" i="33"/>
  <c r="Z1530" i="33"/>
  <c r="AC2791" i="33"/>
  <c r="AB2791" i="33"/>
  <c r="AA2791" i="33"/>
  <c r="Z2791" i="33"/>
  <c r="AC1202" i="33"/>
  <c r="AB1202" i="33"/>
  <c r="AA1202" i="33"/>
  <c r="Z1202" i="33"/>
  <c r="AC608" i="33"/>
  <c r="AB608" i="33"/>
  <c r="AA608" i="33"/>
  <c r="Z608" i="33"/>
  <c r="AC2612" i="33"/>
  <c r="AB2612" i="33"/>
  <c r="AA2612" i="33"/>
  <c r="Z2612" i="33"/>
  <c r="AC2229" i="33"/>
  <c r="AB2229" i="33"/>
  <c r="AA2229" i="33"/>
  <c r="Z2229" i="33"/>
  <c r="AC1591" i="33"/>
  <c r="AB1591" i="33"/>
  <c r="AA1591" i="33"/>
  <c r="Z1591" i="33"/>
  <c r="AC1322" i="33"/>
  <c r="AB1322" i="33"/>
  <c r="AA1322" i="33"/>
  <c r="Z1322" i="33"/>
  <c r="AC130" i="33"/>
  <c r="AB130" i="33"/>
  <c r="AA130" i="33"/>
  <c r="Z130" i="33"/>
  <c r="AC1230" i="33"/>
  <c r="AB1230" i="33"/>
  <c r="AA1230" i="33"/>
  <c r="Z1230" i="33"/>
  <c r="AC1503" i="33"/>
  <c r="AB1503" i="33"/>
  <c r="AA1503" i="33"/>
  <c r="Z1503" i="33"/>
  <c r="AC1688" i="33"/>
  <c r="AB1688" i="33"/>
  <c r="AA1688" i="33"/>
  <c r="Z1688" i="33"/>
  <c r="AC791" i="33"/>
  <c r="AB791" i="33"/>
  <c r="AA791" i="33"/>
  <c r="Z791" i="33"/>
  <c r="AC1165" i="33"/>
  <c r="AB1165" i="33"/>
  <c r="AA1165" i="33"/>
  <c r="Z1165" i="33"/>
  <c r="AC943" i="33"/>
  <c r="AB943" i="33"/>
  <c r="AA943" i="33"/>
  <c r="Z943" i="33"/>
  <c r="AC3088" i="33"/>
  <c r="AB3088" i="33"/>
  <c r="AA3088" i="33"/>
  <c r="Z3088" i="33"/>
  <c r="AC964" i="33"/>
  <c r="AB964" i="33"/>
  <c r="AA964" i="33"/>
  <c r="Z964" i="33"/>
  <c r="AC1957" i="33"/>
  <c r="AB1957" i="33"/>
  <c r="AA1957" i="33"/>
  <c r="Z1957" i="33"/>
  <c r="AC3056" i="33"/>
  <c r="AB3056" i="33"/>
  <c r="AA3056" i="33"/>
  <c r="Z3056" i="33"/>
  <c r="AC2066" i="33"/>
  <c r="AB2066" i="33"/>
  <c r="AA2066" i="33"/>
  <c r="Z2066" i="33"/>
  <c r="AC1080" i="33"/>
  <c r="AB1080" i="33"/>
  <c r="AA1080" i="33"/>
  <c r="Z1080" i="33"/>
  <c r="AC914" i="33"/>
  <c r="AB914" i="33"/>
  <c r="AA914" i="33"/>
  <c r="Z914" i="33"/>
  <c r="AC1460" i="33"/>
  <c r="AB1460" i="33"/>
  <c r="AA1460" i="33"/>
  <c r="Z1460" i="33"/>
  <c r="AC1462" i="33"/>
  <c r="AB1462" i="33"/>
  <c r="AA1462" i="33"/>
  <c r="Z1462" i="33"/>
  <c r="AC1813" i="33"/>
  <c r="AB1813" i="33"/>
  <c r="AA1813" i="33"/>
  <c r="Z1813" i="33"/>
  <c r="AC335" i="33"/>
  <c r="AB335" i="33"/>
  <c r="AA335" i="33"/>
  <c r="Z335" i="33"/>
  <c r="AC2616" i="33"/>
  <c r="AB2616" i="33"/>
  <c r="AA2616" i="33"/>
  <c r="Z2616" i="33"/>
  <c r="AC1559" i="33"/>
  <c r="AB1559" i="33"/>
  <c r="AA1559" i="33"/>
  <c r="Z1559" i="33"/>
  <c r="AC1578" i="33"/>
  <c r="AB1578" i="33"/>
  <c r="AA1578" i="33"/>
  <c r="Z1578" i="33"/>
  <c r="AC2488" i="33"/>
  <c r="AB2488" i="33"/>
  <c r="AA2488" i="33"/>
  <c r="Z2488" i="33"/>
  <c r="AC3006" i="33"/>
  <c r="AB3006" i="33"/>
  <c r="AA3006" i="33"/>
  <c r="Z3006" i="33"/>
  <c r="AC2248" i="33"/>
  <c r="AB2248" i="33"/>
  <c r="AA2248" i="33"/>
  <c r="Z2248" i="33"/>
  <c r="AC1731" i="33"/>
  <c r="AB1731" i="33"/>
  <c r="AA1731" i="33"/>
  <c r="Z1731" i="33"/>
  <c r="AC762" i="33"/>
  <c r="AB762" i="33"/>
  <c r="AA762" i="33"/>
  <c r="Z762" i="33"/>
  <c r="AC1656" i="33"/>
  <c r="AB1656" i="33"/>
  <c r="AA1656" i="33"/>
  <c r="Z1656" i="33"/>
  <c r="AC2129" i="33"/>
  <c r="AB2129" i="33"/>
  <c r="AA2129" i="33"/>
  <c r="Z2129" i="33"/>
  <c r="AC1160" i="33"/>
  <c r="AB1160" i="33"/>
  <c r="AA1160" i="33"/>
  <c r="Z1160" i="33"/>
  <c r="AC1707" i="33"/>
  <c r="AB1707" i="33"/>
  <c r="AA1707" i="33"/>
  <c r="Z1707" i="33"/>
  <c r="AC636" i="33"/>
  <c r="AB636" i="33"/>
  <c r="AA636" i="33"/>
  <c r="Z636" i="33"/>
  <c r="AC2606" i="33"/>
  <c r="AB2606" i="33"/>
  <c r="AA2606" i="33"/>
  <c r="Z2606" i="33"/>
  <c r="AC1412" i="33"/>
  <c r="AB1412" i="33"/>
  <c r="AA1412" i="33"/>
  <c r="Z1412" i="33"/>
  <c r="AC2358" i="33"/>
  <c r="AB2358" i="33"/>
  <c r="AA2358" i="33"/>
  <c r="Z2358" i="33"/>
  <c r="AC1390" i="33"/>
  <c r="AB1390" i="33"/>
  <c r="AA1390" i="33"/>
  <c r="Z1390" i="33"/>
  <c r="AC2300" i="33"/>
  <c r="AB2300" i="33"/>
  <c r="AA2300" i="33"/>
  <c r="Z2300" i="33"/>
  <c r="AC4" i="33"/>
  <c r="AB4" i="33"/>
  <c r="AA4" i="33"/>
  <c r="Z4" i="33"/>
  <c r="AC1702" i="33"/>
  <c r="AB1702" i="33"/>
  <c r="AA1702" i="33"/>
  <c r="Z1702" i="33"/>
  <c r="AC483" i="33"/>
  <c r="AB483" i="33"/>
  <c r="AA483" i="33"/>
  <c r="Z483" i="33"/>
  <c r="AC1181" i="33"/>
  <c r="AB1181" i="33"/>
  <c r="AA1181" i="33"/>
  <c r="Z1181" i="33"/>
  <c r="AC122" i="33"/>
  <c r="AB122" i="33"/>
  <c r="AA122" i="33"/>
  <c r="Z122" i="33"/>
  <c r="AC1130" i="33"/>
  <c r="AB1130" i="33"/>
  <c r="AA1130" i="33"/>
  <c r="Z1130" i="33"/>
  <c r="AC1459" i="33"/>
  <c r="AB1459" i="33"/>
  <c r="AA1459" i="33"/>
  <c r="Z1459" i="33"/>
  <c r="AC359" i="33"/>
  <c r="AB359" i="33"/>
  <c r="AA359" i="33"/>
  <c r="Z359" i="33"/>
  <c r="AC1180" i="33"/>
  <c r="AB1180" i="33"/>
  <c r="AA1180" i="33"/>
  <c r="Z1180" i="33"/>
  <c r="AC1662" i="33"/>
  <c r="AB1662" i="33"/>
  <c r="AA1662" i="33"/>
  <c r="Z1662" i="33"/>
  <c r="AC1668" i="33"/>
  <c r="AB1668" i="33"/>
  <c r="AA1668" i="33"/>
  <c r="Z1668" i="33"/>
  <c r="AC2380" i="33"/>
  <c r="AB2380" i="33"/>
  <c r="AA2380" i="33"/>
  <c r="Z2380" i="33"/>
  <c r="AC726" i="33"/>
  <c r="AB726" i="33"/>
  <c r="AA726" i="33"/>
  <c r="Z726" i="33"/>
  <c r="AC1832" i="33"/>
  <c r="AB1832" i="33"/>
  <c r="AA1832" i="33"/>
  <c r="Z1832" i="33"/>
  <c r="AC2943" i="33"/>
  <c r="AB2943" i="33"/>
  <c r="AA2943" i="33"/>
  <c r="Z2943" i="33"/>
  <c r="AC418" i="33"/>
  <c r="AB418" i="33"/>
  <c r="AA418" i="33"/>
  <c r="Z418" i="33"/>
  <c r="AC1142" i="33"/>
  <c r="AB1142" i="33"/>
  <c r="AA1142" i="33"/>
  <c r="Z1142" i="33"/>
  <c r="AC2389" i="33"/>
  <c r="AB2389" i="33"/>
  <c r="AA2389" i="33"/>
  <c r="Z2389" i="33"/>
  <c r="AC2691" i="33"/>
  <c r="AB2691" i="33"/>
  <c r="AA2691" i="33"/>
  <c r="Z2691" i="33"/>
  <c r="AC75" i="33"/>
  <c r="AB75" i="33"/>
  <c r="AA75" i="33"/>
  <c r="Z75" i="33"/>
  <c r="AC2114" i="33"/>
  <c r="AB2114" i="33"/>
  <c r="AA2114" i="33"/>
  <c r="Z2114" i="33"/>
  <c r="AC443" i="33"/>
  <c r="AB443" i="33"/>
  <c r="AA443" i="33"/>
  <c r="Z443" i="33"/>
  <c r="AC1072" i="33"/>
  <c r="AB1072" i="33"/>
  <c r="AA1072" i="33"/>
  <c r="Z1072" i="33"/>
  <c r="AC833" i="33"/>
  <c r="AB833" i="33"/>
  <c r="AA833" i="33"/>
  <c r="Z833" i="33"/>
  <c r="AC395" i="33"/>
  <c r="AB395" i="33"/>
  <c r="AA395" i="33"/>
  <c r="Z395" i="33"/>
  <c r="AC3123" i="33"/>
  <c r="AB3123" i="33"/>
  <c r="AA3123" i="33"/>
  <c r="Z3123" i="33"/>
  <c r="AC3078" i="33"/>
  <c r="AB3078" i="33"/>
  <c r="AA3078" i="33"/>
  <c r="Z3078" i="33"/>
  <c r="AC1455" i="33"/>
  <c r="AB1455" i="33"/>
  <c r="AA1455" i="33"/>
  <c r="Z1455" i="33"/>
  <c r="AC1320" i="33"/>
  <c r="AB1320" i="33"/>
  <c r="AA1320" i="33"/>
  <c r="Z1320" i="33"/>
  <c r="AC3099" i="33"/>
  <c r="AB3099" i="33"/>
  <c r="AA3099" i="33"/>
  <c r="Z3099" i="33"/>
  <c r="AC357" i="33"/>
  <c r="AB357" i="33"/>
  <c r="AA357" i="33"/>
  <c r="Z357" i="33"/>
  <c r="AC3172" i="33"/>
  <c r="AB3172" i="33"/>
  <c r="AA3172" i="33"/>
  <c r="Z3172" i="33"/>
  <c r="AC1294" i="33"/>
  <c r="AB1294" i="33"/>
  <c r="AA1294" i="33"/>
  <c r="Z1294" i="33"/>
  <c r="AC1714" i="33"/>
  <c r="AB1714" i="33"/>
  <c r="AA1714" i="33"/>
  <c r="Z1714" i="33"/>
  <c r="AC118" i="33"/>
  <c r="AB118" i="33"/>
  <c r="AA118" i="33"/>
  <c r="Z118" i="33"/>
  <c r="AC2496" i="33"/>
  <c r="AB2496" i="33"/>
  <c r="AA2496" i="33"/>
  <c r="Z2496" i="33"/>
  <c r="AC2974" i="33"/>
  <c r="AB2974" i="33"/>
  <c r="AA2974" i="33"/>
  <c r="Z2974" i="33"/>
  <c r="AC1863" i="33"/>
  <c r="AB1863" i="33"/>
  <c r="AA1863" i="33"/>
  <c r="Z1863" i="33"/>
  <c r="AC1563" i="33"/>
  <c r="AB1563" i="33"/>
  <c r="AA1563" i="33"/>
  <c r="Z1563" i="33"/>
  <c r="AC2562" i="33"/>
  <c r="AB2562" i="33"/>
  <c r="AA2562" i="33"/>
  <c r="Z2562" i="33"/>
  <c r="AC177" i="33"/>
  <c r="AB177" i="33"/>
  <c r="AA177" i="33"/>
  <c r="Z177" i="33"/>
  <c r="AC1306" i="33"/>
  <c r="AB1306" i="33"/>
  <c r="AA1306" i="33"/>
  <c r="Z1306" i="33"/>
  <c r="AC1128" i="33"/>
  <c r="AB1128" i="33"/>
  <c r="AA1128" i="33"/>
  <c r="Z1128" i="33"/>
  <c r="AC1102" i="33"/>
  <c r="AB1102" i="33"/>
  <c r="AA1102" i="33"/>
  <c r="Z1102" i="33"/>
  <c r="AC1244" i="33"/>
  <c r="AB1244" i="33"/>
  <c r="AA1244" i="33"/>
  <c r="Z1244" i="33"/>
  <c r="AC3170" i="33"/>
  <c r="AB3170" i="33"/>
  <c r="AA3170" i="33"/>
  <c r="Z3170" i="33"/>
  <c r="AC572" i="33"/>
  <c r="AB572" i="33"/>
  <c r="AA572" i="33"/>
  <c r="Z572" i="33"/>
  <c r="AC78" i="33"/>
  <c r="AB78" i="33"/>
  <c r="AA78" i="33"/>
  <c r="Z78" i="33"/>
  <c r="AC1465" i="33"/>
  <c r="AB1465" i="33"/>
  <c r="AA1465" i="33"/>
  <c r="Z1465" i="33"/>
  <c r="AC236" i="33"/>
  <c r="AB236" i="33"/>
  <c r="AA236" i="33"/>
  <c r="Z236" i="33"/>
  <c r="AC416" i="33"/>
  <c r="AB416" i="33"/>
  <c r="AA416" i="33"/>
  <c r="Z416" i="33"/>
  <c r="AC1422" i="33"/>
  <c r="AB1422" i="33"/>
  <c r="AA1422" i="33"/>
  <c r="Z1422" i="33"/>
  <c r="AC2072" i="33"/>
  <c r="AB2072" i="33"/>
  <c r="AA2072" i="33"/>
  <c r="Z2072" i="33"/>
  <c r="AC1648" i="33"/>
  <c r="AB1648" i="33"/>
  <c r="AA1648" i="33"/>
  <c r="Z1648" i="33"/>
  <c r="AC392" i="33"/>
  <c r="AB392" i="33"/>
  <c r="AA392" i="33"/>
  <c r="Z392" i="33"/>
  <c r="AC354" i="33"/>
  <c r="AB354" i="33"/>
  <c r="AA354" i="33"/>
  <c r="Z354" i="33"/>
  <c r="AC1226" i="33"/>
  <c r="AB1226" i="33"/>
  <c r="AA1226" i="33"/>
  <c r="Z1226" i="33"/>
  <c r="AC488" i="33"/>
  <c r="AB488" i="33"/>
  <c r="AA488" i="33"/>
  <c r="Z488" i="33"/>
  <c r="AC2547" i="33"/>
  <c r="AB2547" i="33"/>
  <c r="AA2547" i="33"/>
  <c r="Z2547" i="33"/>
  <c r="AC1105" i="33"/>
  <c r="AB1105" i="33"/>
  <c r="AA1105" i="33"/>
  <c r="Z1105" i="33"/>
  <c r="AC559" i="33"/>
  <c r="AB559" i="33"/>
  <c r="AA559" i="33"/>
  <c r="Z559" i="33"/>
  <c r="AC2704" i="33"/>
  <c r="AB2704" i="33"/>
  <c r="AA2704" i="33"/>
  <c r="Z2704" i="33"/>
  <c r="AC654" i="33"/>
  <c r="AB654" i="33"/>
  <c r="AA654" i="33"/>
  <c r="Z654" i="33"/>
  <c r="AC1228" i="33"/>
  <c r="AB1228" i="33"/>
  <c r="AA1228" i="33"/>
  <c r="Z1228" i="33"/>
  <c r="AC1266" i="33"/>
  <c r="AB1266" i="33"/>
  <c r="AA1266" i="33"/>
  <c r="Z1266" i="33"/>
  <c r="AC171" i="33"/>
  <c r="AB171" i="33"/>
  <c r="AA171" i="33"/>
  <c r="Z171" i="33"/>
  <c r="AC3205" i="33"/>
  <c r="AB3205" i="33"/>
  <c r="AA3205" i="33"/>
  <c r="Z3205" i="33"/>
  <c r="AC64" i="33"/>
  <c r="AB64" i="33"/>
  <c r="AA64" i="33"/>
  <c r="Z64" i="33"/>
  <c r="AC1041" i="33"/>
  <c r="AB1041" i="33"/>
  <c r="AA1041" i="33"/>
  <c r="Z1041" i="33"/>
  <c r="AC1191" i="33"/>
  <c r="AB1191" i="33"/>
  <c r="AA1191" i="33"/>
  <c r="Z1191" i="33"/>
  <c r="AC2868" i="33"/>
  <c r="AB2868" i="33"/>
  <c r="AA2868" i="33"/>
  <c r="Z2868" i="33"/>
  <c r="AC1115" i="33"/>
  <c r="AB1115" i="33"/>
  <c r="AA1115" i="33"/>
  <c r="Z1115" i="33"/>
  <c r="AC1409" i="33"/>
  <c r="AB1409" i="33"/>
  <c r="AA1409" i="33"/>
  <c r="Z1409" i="33"/>
  <c r="AC866" i="33"/>
  <c r="AB866" i="33"/>
  <c r="AA866" i="33"/>
  <c r="Z866" i="33"/>
  <c r="AC1814" i="33"/>
  <c r="AB1814" i="33"/>
  <c r="AA1814" i="33"/>
  <c r="Z1814" i="33"/>
  <c r="AC2855" i="33"/>
  <c r="AB2855" i="33"/>
  <c r="AA2855" i="33"/>
  <c r="Z2855" i="33"/>
  <c r="AC1190" i="33"/>
  <c r="AB1190" i="33"/>
  <c r="AA1190" i="33"/>
  <c r="Z1190" i="33"/>
  <c r="AC577" i="33"/>
  <c r="AB577" i="33"/>
  <c r="AA577" i="33"/>
  <c r="Z577" i="33"/>
  <c r="AC1667" i="33"/>
  <c r="AB1667" i="33"/>
  <c r="AA1667" i="33"/>
  <c r="Z1667" i="33"/>
  <c r="AC2212" i="33"/>
  <c r="AB2212" i="33"/>
  <c r="AA2212" i="33"/>
  <c r="Z2212" i="33"/>
  <c r="AC124" i="33"/>
  <c r="AB124" i="33"/>
  <c r="AA124" i="33"/>
  <c r="Z124" i="33"/>
  <c r="AC892" i="33"/>
  <c r="AB892" i="33"/>
  <c r="AA892" i="33"/>
  <c r="Z892" i="33"/>
  <c r="AC1182" i="33"/>
  <c r="AB1182" i="33"/>
  <c r="AA1182" i="33"/>
  <c r="Z1182" i="33"/>
  <c r="AC2347" i="33"/>
  <c r="AB2347" i="33"/>
  <c r="AA2347" i="33"/>
  <c r="Z2347" i="33"/>
  <c r="AC408" i="33"/>
  <c r="AB408" i="33"/>
  <c r="AA408" i="33"/>
  <c r="Z408" i="33"/>
  <c r="AC90" i="33"/>
  <c r="AB90" i="33"/>
  <c r="AA90" i="33"/>
  <c r="Z90" i="33"/>
  <c r="AC1125" i="33"/>
  <c r="AB1125" i="33"/>
  <c r="AA1125" i="33"/>
  <c r="Z1125" i="33"/>
  <c r="AC2396" i="33"/>
  <c r="AB2396" i="33"/>
  <c r="AA2396" i="33"/>
  <c r="Z2396" i="33"/>
  <c r="AC1492" i="33"/>
  <c r="AB1492" i="33"/>
  <c r="AA1492" i="33"/>
  <c r="Z1492" i="33"/>
  <c r="AC3241" i="33"/>
  <c r="AB3241" i="33"/>
  <c r="AA3241" i="33"/>
  <c r="Z3241" i="33"/>
  <c r="AC1579" i="33"/>
  <c r="AB1579" i="33"/>
  <c r="AA1579" i="33"/>
  <c r="Z1579" i="33"/>
  <c r="AC1156" i="33"/>
  <c r="AB1156" i="33"/>
  <c r="AA1156" i="33"/>
  <c r="Z1156" i="33"/>
  <c r="AC2853" i="33"/>
  <c r="AB2853" i="33"/>
  <c r="AA2853" i="33"/>
  <c r="Z2853" i="33"/>
  <c r="AC148" i="33"/>
  <c r="AB148" i="33"/>
  <c r="AA148" i="33"/>
  <c r="Z148" i="33"/>
  <c r="AC3050" i="33"/>
  <c r="AB3050" i="33"/>
  <c r="AA3050" i="33"/>
  <c r="Z3050" i="33"/>
  <c r="AC1178" i="33"/>
  <c r="AB1178" i="33"/>
  <c r="AA1178" i="33"/>
  <c r="Z1178" i="33"/>
  <c r="AC2335" i="33"/>
  <c r="AB2335" i="33"/>
  <c r="AA2335" i="33"/>
  <c r="Z2335" i="33"/>
  <c r="AC2851" i="33"/>
  <c r="AB2851" i="33"/>
  <c r="AA2851" i="33"/>
  <c r="Z2851" i="33"/>
  <c r="AC137" i="33"/>
  <c r="AB137" i="33"/>
  <c r="AA137" i="33"/>
  <c r="Z137" i="33"/>
  <c r="AC2205" i="33"/>
  <c r="AB2205" i="33"/>
  <c r="AA2205" i="33"/>
  <c r="Z2205" i="33"/>
  <c r="AC1023" i="33"/>
  <c r="AB1023" i="33"/>
  <c r="AA1023" i="33"/>
  <c r="Z1023" i="33"/>
  <c r="AC136" i="33"/>
  <c r="AB136" i="33"/>
  <c r="AA136" i="33"/>
  <c r="Z136" i="33"/>
  <c r="AC2018" i="33"/>
  <c r="AB2018" i="33"/>
  <c r="AA2018" i="33"/>
  <c r="Z2018" i="33"/>
  <c r="AC773" i="33"/>
  <c r="AB773" i="33"/>
  <c r="AA773" i="33"/>
  <c r="Z773" i="33"/>
  <c r="AC2064" i="33"/>
  <c r="AB2064" i="33"/>
  <c r="AA2064" i="33"/>
  <c r="Z2064" i="33"/>
  <c r="AC2866" i="33"/>
  <c r="AB2866" i="33"/>
  <c r="AA2866" i="33"/>
  <c r="Z2866" i="33"/>
  <c r="AC1100" i="33"/>
  <c r="AB1100" i="33"/>
  <c r="AA1100" i="33"/>
  <c r="Z1100" i="33"/>
  <c r="AC460" i="33"/>
  <c r="AB460" i="33"/>
  <c r="AA460" i="33"/>
  <c r="Z460" i="33"/>
  <c r="AC1173" i="33"/>
  <c r="AB1173" i="33"/>
  <c r="AA1173" i="33"/>
  <c r="Z1173" i="33"/>
  <c r="AC1646" i="33"/>
  <c r="AB1646" i="33"/>
  <c r="AA1646" i="33"/>
  <c r="Z1646" i="33"/>
  <c r="AC1681" i="33"/>
  <c r="AB1681" i="33"/>
  <c r="AA1681" i="33"/>
  <c r="Z1681" i="33"/>
  <c r="AC1392" i="33"/>
  <c r="AB1392" i="33"/>
  <c r="AA1392" i="33"/>
  <c r="Z1392" i="33"/>
  <c r="AC2516" i="33"/>
  <c r="AB2516" i="33"/>
  <c r="AA2516" i="33"/>
  <c r="Z2516" i="33"/>
  <c r="AC2637" i="33"/>
  <c r="AB2637" i="33"/>
  <c r="AA2637" i="33"/>
  <c r="Z2637" i="33"/>
  <c r="AC1554" i="33"/>
  <c r="AB1554" i="33"/>
  <c r="AA1554" i="33"/>
  <c r="Z1554" i="33"/>
  <c r="AC676" i="33"/>
  <c r="AB676" i="33"/>
  <c r="AA676" i="33"/>
  <c r="Z676" i="33"/>
  <c r="AC1254" i="33"/>
  <c r="AB1254" i="33"/>
  <c r="AA1254" i="33"/>
  <c r="Z1254" i="33"/>
  <c r="AC1158" i="33"/>
  <c r="AB1158" i="33"/>
  <c r="AA1158" i="33"/>
  <c r="Z1158" i="33"/>
  <c r="AC1654" i="33"/>
  <c r="AB1654" i="33"/>
  <c r="AA1654" i="33"/>
  <c r="Z1654" i="33"/>
  <c r="AC225" i="33"/>
  <c r="AB225" i="33"/>
  <c r="AA225" i="33"/>
  <c r="Z225" i="33"/>
  <c r="AC3218" i="33"/>
  <c r="AB3218" i="33"/>
  <c r="AA3218" i="33"/>
  <c r="Z3218" i="33"/>
  <c r="AC1683" i="33"/>
  <c r="AB1683" i="33"/>
  <c r="AA1683" i="33"/>
  <c r="Z1683" i="33"/>
  <c r="AC1152" i="33"/>
  <c r="AB1152" i="33"/>
  <c r="AA1152" i="33"/>
  <c r="Z1152" i="33"/>
  <c r="AC578" i="33"/>
  <c r="AB578" i="33"/>
  <c r="AA578" i="33"/>
  <c r="Z578" i="33"/>
  <c r="AC1784" i="33"/>
  <c r="AB1784" i="33"/>
  <c r="AA1784" i="33"/>
  <c r="Z1784" i="33"/>
  <c r="AC2145" i="33"/>
  <c r="AB2145" i="33"/>
  <c r="AA2145" i="33"/>
  <c r="Z2145" i="33"/>
  <c r="AC1360" i="33"/>
  <c r="AB1360" i="33"/>
  <c r="AA1360" i="33"/>
  <c r="Z1360" i="33"/>
  <c r="AC1712" i="33"/>
  <c r="AB1712" i="33"/>
  <c r="AA1712" i="33"/>
  <c r="Z1712" i="33"/>
  <c r="AC1139" i="33"/>
  <c r="AB1139" i="33"/>
  <c r="AA1139" i="33"/>
  <c r="Z1139" i="33"/>
  <c r="AC2073" i="33"/>
  <c r="AB2073" i="33"/>
  <c r="AA2073" i="33"/>
  <c r="Z2073" i="33"/>
  <c r="AC3104" i="33"/>
  <c r="AB3104" i="33"/>
  <c r="AA3104" i="33"/>
  <c r="Z3104" i="33"/>
  <c r="AC2373" i="33"/>
  <c r="AB2373" i="33"/>
  <c r="AA2373" i="33"/>
  <c r="Z2373" i="33"/>
  <c r="AC1067" i="33"/>
  <c r="AB1067" i="33"/>
  <c r="AA1067" i="33"/>
  <c r="Z1067" i="33"/>
  <c r="AC529" i="33"/>
  <c r="AB529" i="33"/>
  <c r="AA529" i="33"/>
  <c r="Z529" i="33"/>
  <c r="AC1344" i="33"/>
  <c r="AB1344" i="33"/>
  <c r="AA1344" i="33"/>
  <c r="Z1344" i="33"/>
  <c r="AC588" i="33"/>
  <c r="AB588" i="33"/>
  <c r="AA588" i="33"/>
  <c r="Z588" i="33"/>
  <c r="AC133" i="33"/>
  <c r="AB133" i="33"/>
  <c r="AA133" i="33"/>
  <c r="Z133" i="33"/>
  <c r="AC414" i="33"/>
  <c r="AB414" i="33"/>
  <c r="AA414" i="33"/>
  <c r="Z414" i="33"/>
  <c r="AC797" i="33"/>
  <c r="AB797" i="33"/>
  <c r="AA797" i="33"/>
  <c r="Z797" i="33"/>
  <c r="AC2941" i="33"/>
  <c r="AB2941" i="33"/>
  <c r="AA2941" i="33"/>
  <c r="Z2941" i="33"/>
  <c r="AC3048" i="33"/>
  <c r="AB3048" i="33"/>
  <c r="AA3048" i="33"/>
  <c r="Z3048" i="33"/>
  <c r="AC1886" i="33"/>
  <c r="AB1886" i="33"/>
  <c r="AA1886" i="33"/>
  <c r="Z1886" i="33"/>
  <c r="AC1027" i="33"/>
  <c r="AB1027" i="33"/>
  <c r="AA1027" i="33"/>
  <c r="Z1027" i="33"/>
  <c r="AC1258" i="33"/>
  <c r="AB1258" i="33"/>
  <c r="AA1258" i="33"/>
  <c r="Z1258" i="33"/>
  <c r="AC1671" i="33"/>
  <c r="AB1671" i="33"/>
  <c r="AA1671" i="33"/>
  <c r="Z1671" i="33"/>
  <c r="AC1239" i="33"/>
  <c r="AB1239" i="33"/>
  <c r="AA1239" i="33"/>
  <c r="Z1239" i="33"/>
  <c r="AC2775" i="33"/>
  <c r="AB2775" i="33"/>
  <c r="AA2775" i="33"/>
  <c r="Z2775" i="33"/>
  <c r="AC794" i="33"/>
  <c r="AB794" i="33"/>
  <c r="AA794" i="33"/>
  <c r="Z794" i="33"/>
  <c r="AC2923" i="33"/>
  <c r="AB2923" i="33"/>
  <c r="AA2923" i="33"/>
  <c r="Z2923" i="33"/>
  <c r="AC1785" i="33"/>
  <c r="AB1785" i="33"/>
  <c r="AA1785" i="33"/>
  <c r="Z1785" i="33"/>
  <c r="AC622" i="33"/>
  <c r="AB622" i="33"/>
  <c r="AA622" i="33"/>
  <c r="Z622" i="33"/>
  <c r="AC1138" i="33"/>
  <c r="AB1138" i="33"/>
  <c r="AA1138" i="33"/>
  <c r="Z1138" i="33"/>
  <c r="AC1166" i="33"/>
  <c r="AB1166" i="33"/>
  <c r="AA1166" i="33"/>
  <c r="Z1166" i="33"/>
  <c r="AC1776" i="33"/>
  <c r="AB1776" i="33"/>
  <c r="AA1776" i="33"/>
  <c r="Z1776" i="33"/>
  <c r="AC180" i="33"/>
  <c r="AB180" i="33"/>
  <c r="AA180" i="33"/>
  <c r="Z180" i="33"/>
  <c r="AC1802" i="33"/>
  <c r="AB1802" i="33"/>
  <c r="AA1802" i="33"/>
  <c r="Z1802" i="33"/>
  <c r="AC2948" i="33"/>
  <c r="AB2948" i="33"/>
  <c r="AA2948" i="33"/>
  <c r="Z2948" i="33"/>
  <c r="AC2257" i="33"/>
  <c r="AB2257" i="33"/>
  <c r="AA2257" i="33"/>
  <c r="Z2257" i="33"/>
  <c r="AC1588" i="33"/>
  <c r="AB1588" i="33"/>
  <c r="AA1588" i="33"/>
  <c r="Z1588" i="33"/>
  <c r="AC2839" i="33"/>
  <c r="AB2839" i="33"/>
  <c r="AA2839" i="33"/>
  <c r="Z2839" i="33"/>
  <c r="AC2890" i="33"/>
  <c r="AB2890" i="33"/>
  <c r="AA2890" i="33"/>
  <c r="Z2890" i="33"/>
  <c r="AC340" i="33"/>
  <c r="AB340" i="33"/>
  <c r="AA340" i="33"/>
  <c r="Z340" i="33"/>
  <c r="AC201" i="33"/>
  <c r="AB201" i="33"/>
  <c r="AA201" i="33"/>
  <c r="Z201" i="33"/>
  <c r="AC2811" i="33"/>
  <c r="AB2811" i="33"/>
  <c r="AA2811" i="33"/>
  <c r="Z2811" i="33"/>
  <c r="AC903" i="33"/>
  <c r="AB903" i="33"/>
  <c r="AA903" i="33"/>
  <c r="Z903" i="33"/>
  <c r="AC1626" i="33"/>
  <c r="AB1626" i="33"/>
  <c r="AA1626" i="33"/>
  <c r="Z1626" i="33"/>
  <c r="AC2370" i="33"/>
  <c r="AB2370" i="33"/>
  <c r="AA2370" i="33"/>
  <c r="Z2370" i="33"/>
  <c r="AC955" i="33"/>
  <c r="AB955" i="33"/>
  <c r="AA955" i="33"/>
  <c r="Z955" i="33"/>
  <c r="AC2338" i="33"/>
  <c r="AB2338" i="33"/>
  <c r="AA2338" i="33"/>
  <c r="Z2338" i="33"/>
  <c r="AC2215" i="33"/>
  <c r="AB2215" i="33"/>
  <c r="AA2215" i="33"/>
  <c r="Z2215" i="33"/>
  <c r="AC2951" i="33"/>
  <c r="AB2951" i="33"/>
  <c r="AA2951" i="33"/>
  <c r="Z2951" i="33"/>
  <c r="AC1823" i="33"/>
  <c r="AB1823" i="33"/>
  <c r="AA1823" i="33"/>
  <c r="Z1823" i="33"/>
  <c r="AC3069" i="33"/>
  <c r="AB3069" i="33"/>
  <c r="AA3069" i="33"/>
  <c r="Z3069" i="33"/>
  <c r="AC3226" i="33"/>
  <c r="AB3226" i="33"/>
  <c r="AA3226" i="33"/>
  <c r="Z3226" i="33"/>
  <c r="AC11" i="33"/>
  <c r="AB11" i="33"/>
  <c r="AA11" i="33"/>
  <c r="Z11" i="33"/>
  <c r="AC1184" i="33"/>
  <c r="AB1184" i="33"/>
  <c r="AA1184" i="33"/>
  <c r="Z1184" i="33"/>
  <c r="AC2062" i="33"/>
  <c r="AB2062" i="33"/>
  <c r="AA2062" i="33"/>
  <c r="Z2062" i="33"/>
  <c r="AC780" i="33"/>
  <c r="AB780" i="33"/>
  <c r="AA780" i="33"/>
  <c r="Z780" i="33"/>
  <c r="AC746" i="33"/>
  <c r="AB746" i="33"/>
  <c r="AA746" i="33"/>
  <c r="Z746" i="33"/>
  <c r="AC516" i="33"/>
  <c r="AB516" i="33"/>
  <c r="AA516" i="33"/>
  <c r="Z516" i="33"/>
  <c r="AC922" i="33"/>
  <c r="AB922" i="33"/>
  <c r="AA922" i="33"/>
  <c r="Z922" i="33"/>
  <c r="AC852" i="33"/>
  <c r="AB852" i="33"/>
  <c r="AA852" i="33"/>
  <c r="Z852" i="33"/>
  <c r="AC1515" i="33"/>
  <c r="AB1515" i="33"/>
  <c r="AA1515" i="33"/>
  <c r="Z1515" i="33"/>
  <c r="AC476" i="33"/>
  <c r="AB476" i="33"/>
  <c r="AA476" i="33"/>
  <c r="Z476" i="33"/>
  <c r="AC2577" i="33"/>
  <c r="AB2577" i="33"/>
  <c r="AA2577" i="33"/>
  <c r="Z2577" i="33"/>
  <c r="AC1507" i="33"/>
  <c r="AB1507" i="33"/>
  <c r="AA1507" i="33"/>
  <c r="Z1507" i="33"/>
  <c r="AC1276" i="33"/>
  <c r="AB1276" i="33"/>
  <c r="AA1276" i="33"/>
  <c r="Z1276" i="33"/>
  <c r="AC2254" i="33"/>
  <c r="AB2254" i="33"/>
  <c r="AA2254" i="33"/>
  <c r="Z2254" i="33"/>
  <c r="AC915" i="33"/>
  <c r="AB915" i="33"/>
  <c r="AA915" i="33"/>
  <c r="Z915" i="33"/>
  <c r="AC2408" i="33"/>
  <c r="AB2408" i="33"/>
  <c r="AA2408" i="33"/>
  <c r="Z2408" i="33"/>
  <c r="AC2892" i="33"/>
  <c r="AB2892" i="33"/>
  <c r="AA2892" i="33"/>
  <c r="Z2892" i="33"/>
  <c r="AC1551" i="33"/>
  <c r="AB1551" i="33"/>
  <c r="AA1551" i="33"/>
  <c r="Z1551" i="33"/>
  <c r="AC345" i="33"/>
  <c r="AB345" i="33"/>
  <c r="AA345" i="33"/>
  <c r="Z345" i="33"/>
  <c r="AC804" i="33"/>
  <c r="AB804" i="33"/>
  <c r="AA804" i="33"/>
  <c r="Z804" i="33"/>
  <c r="AC3013" i="33"/>
  <c r="AB3013" i="33"/>
  <c r="AA3013" i="33"/>
  <c r="Z3013" i="33"/>
  <c r="AC2449" i="33"/>
  <c r="AB2449" i="33"/>
  <c r="AA2449" i="33"/>
  <c r="Z2449" i="33"/>
  <c r="AC907" i="33"/>
  <c r="AB907" i="33"/>
  <c r="AA907" i="33"/>
  <c r="Z907" i="33"/>
  <c r="AC533" i="33"/>
  <c r="AB533" i="33"/>
  <c r="AA533" i="33"/>
  <c r="Z533" i="33"/>
  <c r="AC2552" i="33"/>
  <c r="AB2552" i="33"/>
  <c r="AA2552" i="33"/>
  <c r="Z2552" i="33"/>
  <c r="AC887" i="33"/>
  <c r="AB887" i="33"/>
  <c r="AA887" i="33"/>
  <c r="Z887" i="33"/>
  <c r="AC2970" i="33"/>
  <c r="AB2970" i="33"/>
  <c r="AA2970" i="33"/>
  <c r="Z2970" i="33"/>
  <c r="AC675" i="33"/>
  <c r="AB675" i="33"/>
  <c r="AA675" i="33"/>
  <c r="Z675" i="33"/>
  <c r="AC3046" i="33"/>
  <c r="AB3046" i="33"/>
  <c r="AA3046" i="33"/>
  <c r="Z3046" i="33"/>
  <c r="AC3222" i="33"/>
  <c r="AB3222" i="33"/>
  <c r="AA3222" i="33"/>
  <c r="Z3222" i="33"/>
  <c r="AC1486" i="33"/>
  <c r="AB1486" i="33"/>
  <c r="AA1486" i="33"/>
  <c r="Z1486" i="33"/>
  <c r="AC2535" i="33"/>
  <c r="AB2535" i="33"/>
  <c r="AA2535" i="33"/>
  <c r="Z2535" i="33"/>
  <c r="AC973" i="33"/>
  <c r="AB973" i="33"/>
  <c r="AA973" i="33"/>
  <c r="Z973" i="33"/>
  <c r="AC2690" i="33"/>
  <c r="AB2690" i="33"/>
  <c r="AA2690" i="33"/>
  <c r="Z2690" i="33"/>
  <c r="AC302" i="33"/>
  <c r="AB302" i="33"/>
  <c r="AA302" i="33"/>
  <c r="Z302" i="33"/>
  <c r="AC836" i="33"/>
  <c r="AB836" i="33"/>
  <c r="AA836" i="33"/>
  <c r="Z836" i="33"/>
  <c r="AC879" i="33"/>
  <c r="AB879" i="33"/>
  <c r="AA879" i="33"/>
  <c r="Z879" i="33"/>
  <c r="AC567" i="33"/>
  <c r="AB567" i="33"/>
  <c r="AA567" i="33"/>
  <c r="Z567" i="33"/>
  <c r="AC611" i="33"/>
  <c r="AB611" i="33"/>
  <c r="AA611" i="33"/>
  <c r="Z611" i="33"/>
  <c r="AC721" i="33"/>
  <c r="AB721" i="33"/>
  <c r="AA721" i="33"/>
  <c r="Z721" i="33"/>
  <c r="AC582" i="33"/>
  <c r="AB582" i="33"/>
  <c r="AA582" i="33"/>
  <c r="Z582" i="33"/>
  <c r="AC1995" i="33"/>
  <c r="AB1995" i="33"/>
  <c r="AA1995" i="33"/>
  <c r="Z1995" i="33"/>
  <c r="AC1922" i="33"/>
  <c r="AB1922" i="33"/>
  <c r="AA1922" i="33"/>
  <c r="Z1922" i="33"/>
  <c r="AC704" i="33"/>
  <c r="AB704" i="33"/>
  <c r="AA704" i="33"/>
  <c r="Z704" i="33"/>
  <c r="AC410" i="33"/>
  <c r="AB410" i="33"/>
  <c r="AA410" i="33"/>
  <c r="Z410" i="33"/>
  <c r="AC2475" i="33"/>
  <c r="AB2475" i="33"/>
  <c r="AA2475" i="33"/>
  <c r="Z2475" i="33"/>
  <c r="AC681" i="33"/>
  <c r="AB681" i="33"/>
  <c r="AA681" i="33"/>
  <c r="Z681" i="33"/>
  <c r="AC1120" i="33"/>
  <c r="AB1120" i="33"/>
  <c r="AA1120" i="33"/>
  <c r="Z1120" i="33"/>
  <c r="AC1930" i="33"/>
  <c r="AB1930" i="33"/>
  <c r="AA1930" i="33"/>
  <c r="Z1930" i="33"/>
  <c r="AC947" i="33"/>
  <c r="AB947" i="33"/>
  <c r="AA947" i="33"/>
  <c r="Z947" i="33"/>
  <c r="AC314" i="33"/>
  <c r="AB314" i="33"/>
  <c r="AA314" i="33"/>
  <c r="Z314" i="33"/>
  <c r="AC2996" i="33"/>
  <c r="AB2996" i="33"/>
  <c r="AA2996" i="33"/>
  <c r="Z2996" i="33"/>
  <c r="AC810" i="33"/>
  <c r="AB810" i="33"/>
  <c r="AA810" i="33"/>
  <c r="Z810" i="33"/>
  <c r="AC2565" i="33"/>
  <c r="AB2565" i="33"/>
  <c r="AA2565" i="33"/>
  <c r="Z2565" i="33"/>
  <c r="AC305" i="33"/>
  <c r="AB305" i="33"/>
  <c r="AA305" i="33"/>
  <c r="Z305" i="33"/>
  <c r="AC178" i="33"/>
  <c r="AB178" i="33"/>
  <c r="AA178" i="33"/>
  <c r="Z178" i="33"/>
  <c r="AC1570" i="33"/>
  <c r="AB1570" i="33"/>
  <c r="AA1570" i="33"/>
  <c r="Z1570" i="33"/>
  <c r="AC3082" i="33"/>
  <c r="AB3082" i="33"/>
  <c r="AA3082" i="33"/>
  <c r="Z3082" i="33"/>
  <c r="AC1924" i="33"/>
  <c r="AB1924" i="33"/>
  <c r="AA1924" i="33"/>
  <c r="Z1924" i="33"/>
  <c r="AC3017" i="33"/>
  <c r="AB3017" i="33"/>
  <c r="AA3017" i="33"/>
  <c r="Z3017" i="33"/>
  <c r="AC2317" i="33"/>
  <c r="AB2317" i="33"/>
  <c r="AA2317" i="33"/>
  <c r="Z2317" i="33"/>
  <c r="AC390" i="33"/>
  <c r="AB390" i="33"/>
  <c r="AA390" i="33"/>
  <c r="Z390" i="33"/>
  <c r="AC717" i="33"/>
  <c r="AB717" i="33"/>
  <c r="AA717" i="33"/>
  <c r="Z717" i="33"/>
  <c r="AC1945" i="33"/>
  <c r="AB1945" i="33"/>
  <c r="AA1945" i="33"/>
  <c r="Z1945" i="33"/>
  <c r="AC504" i="33"/>
  <c r="AB504" i="33"/>
  <c r="AA504" i="33"/>
  <c r="Z504" i="33"/>
  <c r="AC2069" i="33"/>
  <c r="AB2069" i="33"/>
  <c r="AA2069" i="33"/>
  <c r="Z2069" i="33"/>
  <c r="AC2813" i="33"/>
  <c r="AB2813" i="33"/>
  <c r="AA2813" i="33"/>
  <c r="Z2813" i="33"/>
  <c r="AC1524" i="33"/>
  <c r="AB1524" i="33"/>
  <c r="AA1524" i="33"/>
  <c r="Z1524" i="33"/>
  <c r="AC277" i="33"/>
  <c r="AB277" i="33"/>
  <c r="AA277" i="33"/>
  <c r="Z277" i="33"/>
  <c r="AC886" i="33"/>
  <c r="AB886" i="33"/>
  <c r="AA886" i="33"/>
  <c r="Z886" i="33"/>
  <c r="AC1523" i="33"/>
  <c r="AB1523" i="33"/>
  <c r="AA1523" i="33"/>
  <c r="Z1523" i="33"/>
  <c r="AC1078" i="33"/>
  <c r="AB1078" i="33"/>
  <c r="AA1078" i="33"/>
  <c r="Z1078" i="33"/>
  <c r="AC2113" i="33"/>
  <c r="AB2113" i="33"/>
  <c r="AA2113" i="33"/>
  <c r="Z2113" i="33"/>
  <c r="AC1393" i="33"/>
  <c r="AB1393" i="33"/>
  <c r="AA1393" i="33"/>
  <c r="Z1393" i="33"/>
  <c r="AC550" i="33"/>
  <c r="AB550" i="33"/>
  <c r="AA550" i="33"/>
  <c r="Z550" i="33"/>
  <c r="AC1440" i="33"/>
  <c r="AB1440" i="33"/>
  <c r="AA1440" i="33"/>
  <c r="Z1440" i="33"/>
  <c r="AC3177" i="33"/>
  <c r="AB3177" i="33"/>
  <c r="AA3177" i="33"/>
  <c r="Z3177" i="33"/>
  <c r="AC1929" i="33"/>
  <c r="AB1929" i="33"/>
  <c r="AA1929" i="33"/>
  <c r="Z1929" i="33"/>
  <c r="AC735" i="33"/>
  <c r="AB735" i="33"/>
  <c r="AA735" i="33"/>
  <c r="Z735" i="33"/>
  <c r="AC537" i="33"/>
  <c r="AB537" i="33"/>
  <c r="AA537" i="33"/>
  <c r="Z537" i="33"/>
  <c r="AC1577" i="33"/>
  <c r="AB1577" i="33"/>
  <c r="AA1577" i="33"/>
  <c r="Z1577" i="33"/>
  <c r="AC2843" i="33"/>
  <c r="AB2843" i="33"/>
  <c r="AA2843" i="33"/>
  <c r="Z2843" i="33"/>
  <c r="AC1075" i="33"/>
  <c r="AB1075" i="33"/>
  <c r="AA1075" i="33"/>
  <c r="Z1075" i="33"/>
  <c r="AC584" i="33"/>
  <c r="AB584" i="33"/>
  <c r="AA584" i="33"/>
  <c r="Z584" i="33"/>
  <c r="AC700" i="33"/>
  <c r="AB700" i="33"/>
  <c r="AA700" i="33"/>
  <c r="Z700" i="33"/>
  <c r="AC1217" i="33"/>
  <c r="AB1217" i="33"/>
  <c r="AA1217" i="33"/>
  <c r="Z1217" i="33"/>
  <c r="AC1518" i="33"/>
  <c r="AB1518" i="33"/>
  <c r="AA1518" i="33"/>
  <c r="Z1518" i="33"/>
  <c r="AC2139" i="33"/>
  <c r="AB2139" i="33"/>
  <c r="AA2139" i="33"/>
  <c r="Z2139" i="33"/>
  <c r="AC1454" i="33"/>
  <c r="AB1454" i="33"/>
  <c r="AA1454" i="33"/>
  <c r="Z1454" i="33"/>
  <c r="AC343" i="33"/>
  <c r="AB343" i="33"/>
  <c r="AA343" i="33"/>
  <c r="Z343" i="33"/>
  <c r="AC1678" i="33"/>
  <c r="AB1678" i="33"/>
  <c r="AA1678" i="33"/>
  <c r="Z1678" i="33"/>
  <c r="AC2308" i="33"/>
  <c r="AB2308" i="33"/>
  <c r="AA2308" i="33"/>
  <c r="Z2308" i="33"/>
  <c r="AC116" i="33"/>
  <c r="AB116" i="33"/>
  <c r="AA116" i="33"/>
  <c r="Z116" i="33"/>
  <c r="AC895" i="33"/>
  <c r="AB895" i="33"/>
  <c r="AA895" i="33"/>
  <c r="Z895" i="33"/>
  <c r="AC1483" i="33"/>
  <c r="AB1483" i="33"/>
  <c r="AA1483" i="33"/>
  <c r="Z1483" i="33"/>
  <c r="AC614" i="33"/>
  <c r="AB614" i="33"/>
  <c r="AA614" i="33"/>
  <c r="Z614" i="33"/>
  <c r="AC2071" i="33"/>
  <c r="AB2071" i="33"/>
  <c r="AA2071" i="33"/>
  <c r="Z2071" i="33"/>
  <c r="AC2239" i="33"/>
  <c r="AB2239" i="33"/>
  <c r="AA2239" i="33"/>
  <c r="Z2239" i="33"/>
  <c r="AC14" i="33"/>
  <c r="AB14" i="33"/>
  <c r="AA14" i="33"/>
  <c r="Z14" i="33"/>
  <c r="AC1779" i="33"/>
  <c r="AB1779" i="33"/>
  <c r="AA1779" i="33"/>
  <c r="Z1779" i="33"/>
  <c r="AC1062" i="33"/>
  <c r="AB1062" i="33"/>
  <c r="AA1062" i="33"/>
  <c r="Z1062" i="33"/>
  <c r="AC1221" i="33"/>
  <c r="AB1221" i="33"/>
  <c r="AA1221" i="33"/>
  <c r="Z1221" i="33"/>
  <c r="AC1279" i="33"/>
  <c r="AB1279" i="33"/>
  <c r="AA1279" i="33"/>
  <c r="Z1279" i="33"/>
  <c r="AC15" i="33"/>
  <c r="AB15" i="33"/>
  <c r="AA15" i="33"/>
  <c r="Z15" i="33"/>
  <c r="AC2817" i="33"/>
  <c r="AB2817" i="33"/>
  <c r="AA2817" i="33"/>
  <c r="Z2817" i="33"/>
  <c r="AC1755" i="33"/>
  <c r="AB1755" i="33"/>
  <c r="AA1755" i="33"/>
  <c r="Z1755" i="33"/>
  <c r="AC2046" i="33"/>
  <c r="AB2046" i="33"/>
  <c r="AA2046" i="33"/>
  <c r="Z2046" i="33"/>
  <c r="AC3125" i="33"/>
  <c r="AB3125" i="33"/>
  <c r="AA3125" i="33"/>
  <c r="Z3125" i="33"/>
  <c r="AC228" i="33"/>
  <c r="AB228" i="33"/>
  <c r="AA228" i="33"/>
  <c r="Z228" i="33"/>
  <c r="AC965" i="33"/>
  <c r="AB965" i="33"/>
  <c r="AA965" i="33"/>
  <c r="Z965" i="33"/>
  <c r="AC755" i="33"/>
  <c r="AB755" i="33"/>
  <c r="AA755" i="33"/>
  <c r="Z755" i="33"/>
  <c r="AC67" i="33"/>
  <c r="AB67" i="33"/>
  <c r="AA67" i="33"/>
  <c r="Z67" i="33"/>
  <c r="AC1741" i="33"/>
  <c r="AB1741" i="33"/>
  <c r="AA1741" i="33"/>
  <c r="Z1741" i="33"/>
  <c r="AC793" i="33"/>
  <c r="AB793" i="33"/>
  <c r="AA793" i="33"/>
  <c r="Z793" i="33"/>
  <c r="AC3143" i="33"/>
  <c r="AB3143" i="33"/>
  <c r="AA3143" i="33"/>
  <c r="Z3143" i="33"/>
  <c r="AC3049" i="33"/>
  <c r="AB3049" i="33"/>
  <c r="AA3049" i="33"/>
  <c r="Z3049" i="33"/>
  <c r="AC493" i="33"/>
  <c r="AB493" i="33"/>
  <c r="AA493" i="33"/>
  <c r="Z493" i="33"/>
  <c r="AC761" i="33"/>
  <c r="AB761" i="33"/>
  <c r="AA761" i="33"/>
  <c r="Z761" i="33"/>
  <c r="AC1615" i="33"/>
  <c r="AB1615" i="33"/>
  <c r="AA1615" i="33"/>
  <c r="Z1615" i="33"/>
  <c r="AC1330" i="33"/>
  <c r="AB1330" i="33"/>
  <c r="AA1330" i="33"/>
  <c r="Z1330" i="33"/>
  <c r="AC1420" i="33"/>
  <c r="AB1420" i="33"/>
  <c r="AA1420" i="33"/>
  <c r="Z1420" i="33"/>
  <c r="AC2282" i="33"/>
  <c r="AB2282" i="33"/>
  <c r="AA2282" i="33"/>
  <c r="Z2282" i="33"/>
  <c r="AC2405" i="33"/>
  <c r="AB2405" i="33"/>
  <c r="AA2405" i="33"/>
  <c r="Z2405" i="33"/>
  <c r="AC801" i="33"/>
  <c r="AB801" i="33"/>
  <c r="AA801" i="33"/>
  <c r="Z801" i="33"/>
  <c r="AC2787" i="33"/>
  <c r="AB2787" i="33"/>
  <c r="AA2787" i="33"/>
  <c r="Z2787" i="33"/>
  <c r="AC364" i="33"/>
  <c r="AB364" i="33"/>
  <c r="AA364" i="33"/>
  <c r="Z364" i="33"/>
  <c r="AC2324" i="33"/>
  <c r="AB2324" i="33"/>
  <c r="AA2324" i="33"/>
  <c r="Z2324" i="33"/>
  <c r="AC1505" i="33"/>
  <c r="AB1505" i="33"/>
  <c r="AA1505" i="33"/>
  <c r="Z1505" i="33"/>
  <c r="AC2240" i="33"/>
  <c r="AB2240" i="33"/>
  <c r="AA2240" i="33"/>
  <c r="Z2240" i="33"/>
  <c r="AC2873" i="33"/>
  <c r="AB2873" i="33"/>
  <c r="AA2873" i="33"/>
  <c r="Z2873" i="33"/>
  <c r="AC60" i="33"/>
  <c r="AB60" i="33"/>
  <c r="AA60" i="33"/>
  <c r="Z60" i="33"/>
  <c r="AC285" i="33"/>
  <c r="AB285" i="33"/>
  <c r="AA285" i="33"/>
  <c r="Z285" i="33"/>
  <c r="AC3215" i="33"/>
  <c r="AB3215" i="33"/>
  <c r="AA3215" i="33"/>
  <c r="Z3215" i="33"/>
  <c r="AC1967" i="33"/>
  <c r="AB1967" i="33"/>
  <c r="AA1967" i="33"/>
  <c r="Z1967" i="33"/>
  <c r="AC1053" i="33"/>
  <c r="AB1053" i="33"/>
  <c r="AA1053" i="33"/>
  <c r="Z1053" i="33"/>
  <c r="AC1458" i="33"/>
  <c r="AB1458" i="33"/>
  <c r="AA1458" i="33"/>
  <c r="Z1458" i="33"/>
  <c r="AC1689" i="33"/>
  <c r="AB1689" i="33"/>
  <c r="AA1689" i="33"/>
  <c r="Z1689" i="33"/>
  <c r="AC1252" i="33"/>
  <c r="AB1252" i="33"/>
  <c r="AA1252" i="33"/>
  <c r="Z1252" i="33"/>
  <c r="AC2837" i="33"/>
  <c r="AB2837" i="33"/>
  <c r="AA2837" i="33"/>
  <c r="Z2837" i="33"/>
  <c r="AC3106" i="33"/>
  <c r="AB3106" i="33"/>
  <c r="AA3106" i="33"/>
  <c r="Z3106" i="33"/>
  <c r="AC3063" i="33"/>
  <c r="AB3063" i="33"/>
  <c r="AA3063" i="33"/>
  <c r="Z3063" i="33"/>
  <c r="AC1919" i="33"/>
  <c r="AB1919" i="33"/>
  <c r="AA1919" i="33"/>
  <c r="Z1919" i="33"/>
  <c r="AC1002" i="33"/>
  <c r="AB1002" i="33"/>
  <c r="AA1002" i="33"/>
  <c r="Z1002" i="33"/>
  <c r="AC168" i="33"/>
  <c r="AB168" i="33"/>
  <c r="AA168" i="33"/>
  <c r="Z168" i="33"/>
  <c r="AC2357" i="33"/>
  <c r="AB2357" i="33"/>
  <c r="AA2357" i="33"/>
  <c r="Z2357" i="33"/>
  <c r="AC2232" i="33"/>
  <c r="AB2232" i="33"/>
  <c r="AA2232" i="33"/>
  <c r="Z2232" i="33"/>
  <c r="AC2762" i="33"/>
  <c r="AB2762" i="33"/>
  <c r="AA2762" i="33"/>
  <c r="Z2762" i="33"/>
  <c r="AC1015" i="33"/>
  <c r="AB1015" i="33"/>
  <c r="AA1015" i="33"/>
  <c r="Z1015" i="33"/>
  <c r="AC3210" i="33"/>
  <c r="AB3210" i="33"/>
  <c r="AA3210" i="33"/>
  <c r="Z3210" i="33"/>
  <c r="AC1801" i="33"/>
  <c r="AB1801" i="33"/>
  <c r="AA1801" i="33"/>
  <c r="Z1801" i="33"/>
  <c r="AC379" i="33"/>
  <c r="AB379" i="33"/>
  <c r="AA379" i="33"/>
  <c r="Z379" i="33"/>
  <c r="AC737" i="33"/>
  <c r="AB737" i="33"/>
  <c r="AA737" i="33"/>
  <c r="Z737" i="33"/>
  <c r="AC511" i="33"/>
  <c r="AB511" i="33"/>
  <c r="AA511" i="33"/>
  <c r="Z511" i="33"/>
  <c r="AC1345" i="33"/>
  <c r="AB1345" i="33"/>
  <c r="AA1345" i="33"/>
  <c r="Z1345" i="33"/>
  <c r="AC3009" i="33"/>
  <c r="AB3009" i="33"/>
  <c r="AA3009" i="33"/>
  <c r="Z3009" i="33"/>
  <c r="AC2374" i="33"/>
  <c r="AB2374" i="33"/>
  <c r="AA2374" i="33"/>
  <c r="Z2374" i="33"/>
  <c r="AC848" i="33"/>
  <c r="AB848" i="33"/>
  <c r="AA848" i="33"/>
  <c r="Z848" i="33"/>
  <c r="AC579" i="33"/>
  <c r="AB579" i="33"/>
  <c r="AA579" i="33"/>
  <c r="Z579" i="33"/>
  <c r="AC2722" i="33"/>
  <c r="AB2722" i="33"/>
  <c r="AA2722" i="33"/>
  <c r="Z2722" i="33"/>
  <c r="AC1318" i="33"/>
  <c r="AB1318" i="33"/>
  <c r="AA1318" i="33"/>
  <c r="Z1318" i="33"/>
  <c r="AC3076" i="33"/>
  <c r="AB3076" i="33"/>
  <c r="AA3076" i="33"/>
  <c r="Z3076" i="33"/>
  <c r="AC187" i="33"/>
  <c r="AB187" i="33"/>
  <c r="AA187" i="33"/>
  <c r="Z187" i="33"/>
  <c r="AC519" i="33"/>
  <c r="AB519" i="33"/>
  <c r="AA519" i="33"/>
  <c r="Z519" i="33"/>
  <c r="AC397" i="33"/>
  <c r="AB397" i="33"/>
  <c r="AA397" i="33"/>
  <c r="Z397" i="33"/>
  <c r="AC1343" i="33"/>
  <c r="AB1343" i="33"/>
  <c r="AA1343" i="33"/>
  <c r="Z1343" i="33"/>
  <c r="AC877" i="33"/>
  <c r="AB877" i="33"/>
  <c r="AA877" i="33"/>
  <c r="Z877" i="33"/>
  <c r="AC2730" i="33"/>
  <c r="AB2730" i="33"/>
  <c r="AA2730" i="33"/>
  <c r="Z2730" i="33"/>
  <c r="AC2529" i="33"/>
  <c r="AB2529" i="33"/>
  <c r="AA2529" i="33"/>
  <c r="Z2529" i="33"/>
  <c r="AC926" i="33"/>
  <c r="AB926" i="33"/>
  <c r="AA926" i="33"/>
  <c r="Z926" i="33"/>
  <c r="AC1464" i="33"/>
  <c r="AB1464" i="33"/>
  <c r="AA1464" i="33"/>
  <c r="Z1464" i="33"/>
  <c r="AC2624" i="33"/>
  <c r="AB2624" i="33"/>
  <c r="AA2624" i="33"/>
  <c r="Z2624" i="33"/>
  <c r="AC991" i="33"/>
  <c r="AB991" i="33"/>
  <c r="AA991" i="33"/>
  <c r="Z991" i="33"/>
  <c r="AC2888" i="33"/>
  <c r="AB2888" i="33"/>
  <c r="AA2888" i="33"/>
  <c r="Z2888" i="33"/>
  <c r="AC1484" i="33"/>
  <c r="AB1484" i="33"/>
  <c r="AA1484" i="33"/>
  <c r="Z1484" i="33"/>
  <c r="AC1469" i="33"/>
  <c r="AB1469" i="33"/>
  <c r="AA1469" i="33"/>
  <c r="Z1469" i="33"/>
  <c r="AC2648" i="33"/>
  <c r="AB2648" i="33"/>
  <c r="AA2648" i="33"/>
  <c r="Z2648" i="33"/>
  <c r="AC523" i="33"/>
  <c r="AB523" i="33"/>
  <c r="AA523" i="33"/>
  <c r="Z523" i="33"/>
  <c r="AC1031" i="33"/>
  <c r="AB1031" i="33"/>
  <c r="AA1031" i="33"/>
  <c r="Z1031" i="33"/>
  <c r="AC2323" i="33"/>
  <c r="AB2323" i="33"/>
  <c r="AA2323" i="33"/>
  <c r="Z2323" i="33"/>
  <c r="AC2012" i="33"/>
  <c r="AB2012" i="33"/>
  <c r="AA2012" i="33"/>
  <c r="Z2012" i="33"/>
  <c r="AC165" i="33"/>
  <c r="AB165" i="33"/>
  <c r="AA165" i="33"/>
  <c r="Z165" i="33"/>
  <c r="AC52" i="33"/>
  <c r="AB52" i="33"/>
  <c r="AA52" i="33"/>
  <c r="Z52" i="33"/>
  <c r="AC2056" i="33"/>
  <c r="AB2056" i="33"/>
  <c r="AA2056" i="33"/>
  <c r="Z2056" i="33"/>
  <c r="AC2315" i="33"/>
  <c r="AB2315" i="33"/>
  <c r="AA2315" i="33"/>
  <c r="Z2315" i="33"/>
  <c r="AC1011" i="33"/>
  <c r="AB1011" i="33"/>
  <c r="AA1011" i="33"/>
  <c r="Z1011" i="33"/>
  <c r="AC484" i="33"/>
  <c r="AB484" i="33"/>
  <c r="AA484" i="33"/>
  <c r="Z484" i="33"/>
  <c r="AC612" i="33"/>
  <c r="AB612" i="33"/>
  <c r="AA612" i="33"/>
  <c r="Z612" i="33"/>
  <c r="AC626" i="33"/>
  <c r="AB626" i="33"/>
  <c r="AA626" i="33"/>
  <c r="Z626" i="33"/>
  <c r="AC1188" i="33"/>
  <c r="AB1188" i="33"/>
  <c r="AA1188" i="33"/>
  <c r="Z1188" i="33"/>
  <c r="AC948" i="33"/>
  <c r="AB948" i="33"/>
  <c r="AA948" i="33"/>
  <c r="Z948" i="33"/>
  <c r="AC2423" i="33"/>
  <c r="AB2423" i="33"/>
  <c r="AA2423" i="33"/>
  <c r="Z2423" i="33"/>
  <c r="AC444" i="33"/>
  <c r="AB444" i="33"/>
  <c r="AA444" i="33"/>
  <c r="Z444" i="33"/>
  <c r="AC3034" i="33"/>
  <c r="AB3034" i="33"/>
  <c r="AA3034" i="33"/>
  <c r="Z3034" i="33"/>
  <c r="AC561" i="33"/>
  <c r="AB561" i="33"/>
  <c r="AA561" i="33"/>
  <c r="Z561" i="33"/>
  <c r="AC2432" i="33"/>
  <c r="AB2432" i="33"/>
  <c r="AA2432" i="33"/>
  <c r="Z2432" i="33"/>
  <c r="AC255" i="33"/>
  <c r="AB255" i="33"/>
  <c r="AA255" i="33"/>
  <c r="Z255" i="33"/>
  <c r="AC820" i="33"/>
  <c r="AB820" i="33"/>
  <c r="AA820" i="33"/>
  <c r="Z820" i="33"/>
  <c r="AC1690" i="33"/>
  <c r="AB1690" i="33"/>
  <c r="AA1690" i="33"/>
  <c r="Z1690" i="33"/>
  <c r="AC1534" i="33"/>
  <c r="AB1534" i="33"/>
  <c r="AA1534" i="33"/>
  <c r="Z1534" i="33"/>
  <c r="AC2402" i="33"/>
  <c r="AB2402" i="33"/>
  <c r="AA2402" i="33"/>
  <c r="Z2402" i="33"/>
  <c r="AC1246" i="33"/>
  <c r="AB1246" i="33"/>
  <c r="AA1246" i="33"/>
  <c r="Z1246" i="33"/>
  <c r="AC348" i="33"/>
  <c r="AB348" i="33"/>
  <c r="AA348" i="33"/>
  <c r="Z348" i="33"/>
  <c r="AC2712" i="33"/>
  <c r="AB2712" i="33"/>
  <c r="AA2712" i="33"/>
  <c r="Z2712" i="33"/>
  <c r="AC3228" i="33"/>
  <c r="AB3228" i="33"/>
  <c r="AA3228" i="33"/>
  <c r="Z3228" i="33"/>
  <c r="AC3085" i="33"/>
  <c r="AB3085" i="33"/>
  <c r="AA3085" i="33"/>
  <c r="Z3085" i="33"/>
  <c r="AC3243" i="33"/>
  <c r="AB3243" i="33"/>
  <c r="AA3243" i="33"/>
  <c r="Z3243" i="33"/>
  <c r="AC208" i="33"/>
  <c r="AB208" i="33"/>
  <c r="AA208" i="33"/>
  <c r="Z208" i="33"/>
  <c r="AC1903" i="33"/>
  <c r="AB1903" i="33"/>
  <c r="AA1903" i="33"/>
  <c r="Z1903" i="33"/>
  <c r="AC1495" i="33"/>
  <c r="AB1495" i="33"/>
  <c r="AA1495" i="33"/>
  <c r="Z1495" i="33"/>
  <c r="AC1605" i="33"/>
  <c r="AB1605" i="33"/>
  <c r="AA1605" i="33"/>
  <c r="Z1605" i="33"/>
  <c r="AC1873" i="33"/>
  <c r="AB1873" i="33"/>
  <c r="AA1873" i="33"/>
  <c r="Z1873" i="33"/>
  <c r="AC426" i="33"/>
  <c r="AB426" i="33"/>
  <c r="AA426" i="33"/>
  <c r="Z426" i="33"/>
  <c r="AC2880" i="33"/>
  <c r="AB2880" i="33"/>
  <c r="AA2880" i="33"/>
  <c r="Z2880" i="33"/>
  <c r="AC1007" i="33"/>
  <c r="AB1007" i="33"/>
  <c r="AA1007" i="33"/>
  <c r="Z1007" i="33"/>
  <c r="AC1927" i="33"/>
  <c r="AB1927" i="33"/>
  <c r="AA1927" i="33"/>
  <c r="Z1927" i="33"/>
  <c r="AC731" i="33"/>
  <c r="AB731" i="33"/>
  <c r="AA731" i="33"/>
  <c r="Z731" i="33"/>
  <c r="AC2983" i="33"/>
  <c r="AB2983" i="33"/>
  <c r="AA2983" i="33"/>
  <c r="Z2983" i="33"/>
  <c r="AC1716" i="33"/>
  <c r="AB1716" i="33"/>
  <c r="AA1716" i="33"/>
  <c r="Z1716" i="33"/>
  <c r="AC59" i="33"/>
  <c r="AB59" i="33"/>
  <c r="AA59" i="33"/>
  <c r="Z59" i="33"/>
  <c r="AC1005" i="33"/>
  <c r="AB1005" i="33"/>
  <c r="AA1005" i="33"/>
  <c r="Z1005" i="33"/>
  <c r="AC74" i="33"/>
  <c r="AB74" i="33"/>
  <c r="AA74" i="33"/>
  <c r="Z74" i="33"/>
  <c r="AC2959" i="33"/>
  <c r="AB2959" i="33"/>
  <c r="AA2959" i="33"/>
  <c r="Z2959" i="33"/>
  <c r="AC1224" i="33"/>
  <c r="AB1224" i="33"/>
  <c r="AA1224" i="33"/>
  <c r="Z1224" i="33"/>
  <c r="AC3142" i="33"/>
  <c r="AB3142" i="33"/>
  <c r="AA3142" i="33"/>
  <c r="Z3142" i="33"/>
  <c r="AC3051" i="33"/>
  <c r="AB3051" i="33"/>
  <c r="AA3051" i="33"/>
  <c r="Z3051" i="33"/>
  <c r="AC2867" i="33"/>
  <c r="AB2867" i="33"/>
  <c r="AA2867" i="33"/>
  <c r="Z2867" i="33"/>
  <c r="AC1249" i="33"/>
  <c r="AB1249" i="33"/>
  <c r="AA1249" i="33"/>
  <c r="Z1249" i="33"/>
  <c r="AC2998" i="33"/>
  <c r="AB2998" i="33"/>
  <c r="AA2998" i="33"/>
  <c r="Z2998" i="33"/>
  <c r="AC779" i="33"/>
  <c r="AB779" i="33"/>
  <c r="AA779" i="33"/>
  <c r="Z779" i="33"/>
  <c r="AC716" i="33"/>
  <c r="AB716" i="33"/>
  <c r="AA716" i="33"/>
  <c r="Z716" i="33"/>
  <c r="AC1283" i="33"/>
  <c r="AB1283" i="33"/>
  <c r="AA1283" i="33"/>
  <c r="Z1283" i="33"/>
  <c r="AC1947" i="33"/>
  <c r="AB1947" i="33"/>
  <c r="AA1947" i="33"/>
  <c r="Z1947" i="33"/>
  <c r="AC527" i="33"/>
  <c r="AB527" i="33"/>
  <c r="AA527" i="33"/>
  <c r="Z527" i="33"/>
  <c r="AC2168" i="33"/>
  <c r="AB2168" i="33"/>
  <c r="AA2168" i="33"/>
  <c r="Z2168" i="33"/>
  <c r="AC2002" i="33"/>
  <c r="AB2002" i="33"/>
  <c r="AA2002" i="33"/>
  <c r="Z2002" i="33"/>
  <c r="AC2981" i="33"/>
  <c r="AB2981" i="33"/>
  <c r="AA2981" i="33"/>
  <c r="Z2981" i="33"/>
  <c r="AC3003" i="33"/>
  <c r="AB3003" i="33"/>
  <c r="AA3003" i="33"/>
  <c r="Z3003" i="33"/>
  <c r="AC132" i="33"/>
  <c r="AB132" i="33"/>
  <c r="AA132" i="33"/>
  <c r="Z132" i="33"/>
  <c r="AC1892" i="33"/>
  <c r="AB1892" i="33"/>
  <c r="AA1892" i="33"/>
  <c r="Z1892" i="33"/>
  <c r="AC1726" i="33"/>
  <c r="AB1726" i="33"/>
  <c r="AA1726" i="33"/>
  <c r="Z1726" i="33"/>
  <c r="AC2613" i="33"/>
  <c r="AB2613" i="33"/>
  <c r="AA2613" i="33"/>
  <c r="Z2613" i="33"/>
  <c r="AC2051" i="33"/>
  <c r="AB2051" i="33"/>
  <c r="AA2051" i="33"/>
  <c r="Z2051" i="33"/>
  <c r="AC1496" i="33"/>
  <c r="AB1496" i="33"/>
  <c r="AA1496" i="33"/>
  <c r="Z1496" i="33"/>
  <c r="AC2625" i="33"/>
  <c r="AB2625" i="33"/>
  <c r="AA2625" i="33"/>
  <c r="Z2625" i="33"/>
  <c r="AC1000" i="33"/>
  <c r="AB1000" i="33"/>
  <c r="AA1000" i="33"/>
  <c r="Z1000" i="33"/>
  <c r="AC284" i="33"/>
  <c r="AB284" i="33"/>
  <c r="AA284" i="33"/>
  <c r="Z284" i="33"/>
  <c r="AC1810" i="33"/>
  <c r="AB1810" i="33"/>
  <c r="AA1810" i="33"/>
  <c r="Z1810" i="33"/>
  <c r="AC12" i="33"/>
  <c r="AB12" i="33"/>
  <c r="AA12" i="33"/>
  <c r="Z12" i="33"/>
  <c r="AC3047" i="33"/>
  <c r="AB3047" i="33"/>
  <c r="AA3047" i="33"/>
  <c r="Z3047" i="33"/>
  <c r="AC274" i="33"/>
  <c r="AB274" i="33"/>
  <c r="AA274" i="33"/>
  <c r="Z274" i="33"/>
  <c r="AC2407" i="33"/>
  <c r="AB2407" i="33"/>
  <c r="AA2407" i="33"/>
  <c r="Z2407" i="33"/>
  <c r="AC985" i="33"/>
  <c r="AB985" i="33"/>
  <c r="AA985" i="33"/>
  <c r="Z985" i="33"/>
  <c r="AC2360" i="33"/>
  <c r="AB2360" i="33"/>
  <c r="AA2360" i="33"/>
  <c r="Z2360" i="33"/>
  <c r="AC1566" i="33"/>
  <c r="AB1566" i="33"/>
  <c r="AA1566" i="33"/>
  <c r="Z1566" i="33"/>
  <c r="AC972" i="33"/>
  <c r="AB972" i="33"/>
  <c r="AA972" i="33"/>
  <c r="Z972" i="33"/>
  <c r="AC300" i="33"/>
  <c r="AB300" i="33"/>
  <c r="AA300" i="33"/>
  <c r="Z300" i="33"/>
  <c r="AC1089" i="33"/>
  <c r="AB1089" i="33"/>
  <c r="AA1089" i="33"/>
  <c r="Z1089" i="33"/>
  <c r="AC1267" i="33"/>
  <c r="AB1267" i="33"/>
  <c r="AA1267" i="33"/>
  <c r="Z1267" i="33"/>
  <c r="AC2328" i="33"/>
  <c r="AB2328" i="33"/>
  <c r="AA2328" i="33"/>
  <c r="Z2328" i="33"/>
  <c r="AC394" i="33"/>
  <c r="AB394" i="33"/>
  <c r="AA394" i="33"/>
  <c r="Z394" i="33"/>
  <c r="AC983" i="33"/>
  <c r="AB983" i="33"/>
  <c r="AA983" i="33"/>
  <c r="Z983" i="33"/>
  <c r="AC1502" i="33"/>
  <c r="AB1502" i="33"/>
  <c r="AA1502" i="33"/>
  <c r="Z1502" i="33"/>
  <c r="AC2629" i="33"/>
  <c r="AB2629" i="33"/>
  <c r="AA2629" i="33"/>
  <c r="Z2629" i="33"/>
  <c r="AC2848" i="33"/>
  <c r="AB2848" i="33"/>
  <c r="AA2848" i="33"/>
  <c r="Z2848" i="33"/>
  <c r="AC2386" i="33"/>
  <c r="AB2386" i="33"/>
  <c r="AA2386" i="33"/>
  <c r="Z2386" i="33"/>
  <c r="AC1090" i="33"/>
  <c r="AB1090" i="33"/>
  <c r="AA1090" i="33"/>
  <c r="Z1090" i="33"/>
  <c r="AC521" i="33"/>
  <c r="AB521" i="33"/>
  <c r="AA521" i="33"/>
  <c r="Z521" i="33"/>
  <c r="AC3223" i="33"/>
  <c r="AB3223" i="33"/>
  <c r="AA3223" i="33"/>
  <c r="Z3223" i="33"/>
  <c r="AC93" i="33"/>
  <c r="AB93" i="33"/>
  <c r="AA93" i="33"/>
  <c r="Z93" i="33"/>
  <c r="AC409" i="33"/>
  <c r="AB409" i="33"/>
  <c r="AA409" i="33"/>
  <c r="Z409" i="33"/>
  <c r="AC1828" i="33"/>
  <c r="AB1828" i="33"/>
  <c r="AA1828" i="33"/>
  <c r="Z1828" i="33"/>
  <c r="AC858" i="33"/>
  <c r="AB858" i="33"/>
  <c r="AA858" i="33"/>
  <c r="Z858" i="33"/>
  <c r="AC1394" i="33"/>
  <c r="AB1394" i="33"/>
  <c r="AA1394" i="33"/>
  <c r="Z1394" i="33"/>
  <c r="AC151" i="33"/>
  <c r="AB151" i="33"/>
  <c r="AA151" i="33"/>
  <c r="Z151" i="33"/>
  <c r="AC661" i="33"/>
  <c r="AB661" i="33"/>
  <c r="AA661" i="33"/>
  <c r="Z661" i="33"/>
  <c r="AC619" i="33"/>
  <c r="AB619" i="33"/>
  <c r="AA619" i="33"/>
  <c r="Z619" i="33"/>
  <c r="AC2916" i="33"/>
  <c r="AB2916" i="33"/>
  <c r="AA2916" i="33"/>
  <c r="Z2916" i="33"/>
  <c r="AC2659" i="33"/>
  <c r="AB2659" i="33"/>
  <c r="AA2659" i="33"/>
  <c r="Z2659" i="33"/>
  <c r="AC1547" i="33"/>
  <c r="AB1547" i="33"/>
  <c r="AA1547" i="33"/>
  <c r="Z1547" i="33"/>
  <c r="AC1744" i="33"/>
  <c r="AB1744" i="33"/>
  <c r="AA1744" i="33"/>
  <c r="Z1744" i="33"/>
  <c r="AC2640" i="33"/>
  <c r="AB2640" i="33"/>
  <c r="AA2640" i="33"/>
  <c r="Z2640" i="33"/>
  <c r="AC2292" i="33"/>
  <c r="AB2292" i="33"/>
  <c r="AA2292" i="33"/>
  <c r="Z2292" i="33"/>
  <c r="AC2267" i="33"/>
  <c r="AB2267" i="33"/>
  <c r="AA2267" i="33"/>
  <c r="Z2267" i="33"/>
  <c r="AC462" i="33"/>
  <c r="AB462" i="33"/>
  <c r="AA462" i="33"/>
  <c r="Z462" i="33"/>
  <c r="AC3160" i="33"/>
  <c r="AB3160" i="33"/>
  <c r="AA3160" i="33"/>
  <c r="Z3160" i="33"/>
  <c r="AC530" i="33"/>
  <c r="AB530" i="33"/>
  <c r="AA530" i="33"/>
  <c r="Z530" i="33"/>
  <c r="AC163" i="33"/>
  <c r="AB163" i="33"/>
  <c r="AA163" i="33"/>
  <c r="Z163" i="33"/>
  <c r="AC970" i="33"/>
  <c r="AB970" i="33"/>
  <c r="AA970" i="33"/>
  <c r="Z970" i="33"/>
  <c r="AC296" i="33"/>
  <c r="AB296" i="33"/>
  <c r="AA296" i="33"/>
  <c r="Z296" i="33"/>
  <c r="AC3208" i="33"/>
  <c r="AB3208" i="33"/>
  <c r="AA3208" i="33"/>
  <c r="Z3208" i="33"/>
  <c r="AC1151" i="33"/>
  <c r="AB1151" i="33"/>
  <c r="AA1151" i="33"/>
  <c r="Z1151" i="33"/>
  <c r="AC2307" i="33"/>
  <c r="AB2307" i="33"/>
  <c r="AA2307" i="33"/>
  <c r="Z2307" i="33"/>
  <c r="AC1148" i="33"/>
  <c r="AB1148" i="33"/>
  <c r="AA1148" i="33"/>
  <c r="Z1148" i="33"/>
  <c r="AC3188" i="33"/>
  <c r="AB3188" i="33"/>
  <c r="AA3188" i="33"/>
  <c r="Z3188" i="33"/>
  <c r="AC834" i="33"/>
  <c r="AB834" i="33"/>
  <c r="AA834" i="33"/>
  <c r="Z834" i="33"/>
  <c r="AC2491" i="33"/>
  <c r="AB2491" i="33"/>
  <c r="AA2491" i="33"/>
  <c r="Z2491" i="33"/>
  <c r="AC2022" i="33"/>
  <c r="AB2022" i="33"/>
  <c r="AA2022" i="33"/>
  <c r="Z2022" i="33"/>
  <c r="AC1512" i="33"/>
  <c r="AB1512" i="33"/>
  <c r="AA1512" i="33"/>
  <c r="Z1512" i="33"/>
  <c r="AC2460" i="33"/>
  <c r="AB2460" i="33"/>
  <c r="AA2460" i="33"/>
  <c r="Z2460" i="33"/>
  <c r="AC822" i="33"/>
  <c r="AB822" i="33"/>
  <c r="AA822" i="33"/>
  <c r="Z822" i="33"/>
  <c r="AC1063" i="33"/>
  <c r="AB1063" i="33"/>
  <c r="AA1063" i="33"/>
  <c r="Z1063" i="33"/>
  <c r="AC2513" i="33"/>
  <c r="AB2513" i="33"/>
  <c r="AA2513" i="33"/>
  <c r="Z2513" i="33"/>
  <c r="AC1697" i="33"/>
  <c r="AB1697" i="33"/>
  <c r="AA1697" i="33"/>
  <c r="Z1697" i="33"/>
  <c r="AC2200" i="33"/>
  <c r="AB2200" i="33"/>
  <c r="AA2200" i="33"/>
  <c r="Z2200" i="33"/>
  <c r="AC1680" i="33"/>
  <c r="AB1680" i="33"/>
  <c r="AA1680" i="33"/>
  <c r="Z1680" i="33"/>
  <c r="AC1490" i="33"/>
  <c r="AB1490" i="33"/>
  <c r="AA1490" i="33"/>
  <c r="Z1490" i="33"/>
  <c r="AC1149" i="33"/>
  <c r="AB1149" i="33"/>
  <c r="AA1149" i="33"/>
  <c r="Z1149" i="33"/>
  <c r="AC2832" i="33"/>
  <c r="AB2832" i="33"/>
  <c r="AA2832" i="33"/>
  <c r="Z2832" i="33"/>
  <c r="AC2878" i="33"/>
  <c r="AB2878" i="33"/>
  <c r="AA2878" i="33"/>
  <c r="Z2878" i="33"/>
  <c r="AC3145" i="33"/>
  <c r="AB3145" i="33"/>
  <c r="AA3145" i="33"/>
  <c r="Z3145" i="33"/>
  <c r="AC2530" i="33"/>
  <c r="AB2530" i="33"/>
  <c r="AA2530" i="33"/>
  <c r="Z2530" i="33"/>
  <c r="AC1427" i="33"/>
  <c r="AB1427" i="33"/>
  <c r="AA1427" i="33"/>
  <c r="Z1427" i="33"/>
  <c r="AC192" i="33"/>
  <c r="AB192" i="33"/>
  <c r="AA192" i="33"/>
  <c r="Z192" i="33"/>
  <c r="AC586" i="33"/>
  <c r="AB586" i="33"/>
  <c r="AA586" i="33"/>
  <c r="Z586" i="33"/>
  <c r="AC3200" i="33"/>
  <c r="AB3200" i="33"/>
  <c r="AA3200" i="33"/>
  <c r="Z3200" i="33"/>
  <c r="AC821" i="33"/>
  <c r="AB821" i="33"/>
  <c r="AA821" i="33"/>
  <c r="Z821" i="33"/>
  <c r="AC569" i="33"/>
  <c r="AB569" i="33"/>
  <c r="AA569" i="33"/>
  <c r="Z569" i="33"/>
  <c r="AC2771" i="33"/>
  <c r="AB2771" i="33"/>
  <c r="AA2771" i="33"/>
  <c r="Z2771" i="33"/>
  <c r="AC1193" i="33"/>
  <c r="AB1193" i="33"/>
  <c r="AA1193" i="33"/>
  <c r="Z1193" i="33"/>
  <c r="AC802" i="33"/>
  <c r="AB802" i="33"/>
  <c r="AA802" i="33"/>
  <c r="Z802" i="33"/>
  <c r="AC2152" i="33"/>
  <c r="AB2152" i="33"/>
  <c r="AA2152" i="33"/>
  <c r="Z2152" i="33"/>
  <c r="AC318" i="33"/>
  <c r="AB318" i="33"/>
  <c r="AA318" i="33"/>
  <c r="Z318" i="33"/>
  <c r="AC2181" i="33"/>
  <c r="AB2181" i="33"/>
  <c r="AA2181" i="33"/>
  <c r="Z2181" i="33"/>
  <c r="AC2344" i="33"/>
  <c r="AB2344" i="33"/>
  <c r="AA2344" i="33"/>
  <c r="Z2344" i="33"/>
  <c r="AC471" i="33"/>
  <c r="AB471" i="33"/>
  <c r="AA471" i="33"/>
  <c r="Z471" i="33"/>
  <c r="AC1897" i="33"/>
  <c r="AB1897" i="33"/>
  <c r="AA1897" i="33"/>
  <c r="Z1897" i="33"/>
  <c r="AC196" i="33"/>
  <c r="AB196" i="33"/>
  <c r="AA196" i="33"/>
  <c r="Z196" i="33"/>
  <c r="AC2099" i="33"/>
  <c r="AB2099" i="33"/>
  <c r="AA2099" i="33"/>
  <c r="Z2099" i="33"/>
  <c r="AC1521" i="33"/>
  <c r="AB1521" i="33"/>
  <c r="AA1521" i="33"/>
  <c r="Z1521" i="33"/>
  <c r="AC1169" i="33"/>
  <c r="AB1169" i="33"/>
  <c r="AA1169" i="33"/>
  <c r="Z1169" i="33"/>
  <c r="AC3090" i="33"/>
  <c r="AB3090" i="33"/>
  <c r="AA3090" i="33"/>
  <c r="Z3090" i="33"/>
  <c r="AC446" i="33"/>
  <c r="AB446" i="33"/>
  <c r="AA446" i="33"/>
  <c r="Z446" i="33"/>
  <c r="AC2568" i="33"/>
  <c r="AB2568" i="33"/>
  <c r="AA2568" i="33"/>
  <c r="Z2568" i="33"/>
  <c r="AC382" i="33"/>
  <c r="AB382" i="33"/>
  <c r="AA382" i="33"/>
  <c r="Z382" i="33"/>
  <c r="AC304" i="33"/>
  <c r="AB304" i="33"/>
  <c r="AA304" i="33"/>
  <c r="Z304" i="33"/>
  <c r="AC3" i="33"/>
  <c r="AB3" i="33"/>
  <c r="AA3" i="33"/>
  <c r="Z3" i="33"/>
  <c r="AC1374" i="33"/>
  <c r="AB1374" i="33"/>
  <c r="AA1374" i="33"/>
  <c r="Z1374" i="33"/>
  <c r="AC1754" i="33"/>
  <c r="AB1754" i="33"/>
  <c r="AA1754" i="33"/>
  <c r="Z1754" i="33"/>
  <c r="AC2162" i="33"/>
  <c r="AB2162" i="33"/>
  <c r="AA2162" i="33"/>
  <c r="Z2162" i="33"/>
  <c r="AC2195" i="33"/>
  <c r="AB2195" i="33"/>
  <c r="AA2195" i="33"/>
  <c r="Z2195" i="33"/>
  <c r="AC1960" i="33"/>
  <c r="AB1960" i="33"/>
  <c r="AA1960" i="33"/>
  <c r="Z1960" i="33"/>
  <c r="AC232" i="33"/>
  <c r="AB232" i="33"/>
  <c r="AA232" i="33"/>
  <c r="Z232" i="33"/>
  <c r="AC2258" i="33"/>
  <c r="AB2258" i="33"/>
  <c r="AA2258" i="33"/>
  <c r="Z2258" i="33"/>
  <c r="AC1243" i="33"/>
  <c r="AB1243" i="33"/>
  <c r="AA1243" i="33"/>
  <c r="Z1243" i="33"/>
  <c r="AC3227" i="33"/>
  <c r="AB3227" i="33"/>
  <c r="AA3227" i="33"/>
  <c r="Z3227" i="33"/>
  <c r="AC2789" i="33"/>
  <c r="AB2789" i="33"/>
  <c r="AA2789" i="33"/>
  <c r="Z2789" i="33"/>
  <c r="AC3016" i="33"/>
  <c r="AB3016" i="33"/>
  <c r="AA3016" i="33"/>
  <c r="Z3016" i="33"/>
  <c r="AC787" i="33"/>
  <c r="AB787" i="33"/>
  <c r="AA787" i="33"/>
  <c r="Z787" i="33"/>
  <c r="AC3126" i="33"/>
  <c r="AB3126" i="33"/>
  <c r="AA3126" i="33"/>
  <c r="Z3126" i="33"/>
  <c r="AC2197" i="33"/>
  <c r="AB2197" i="33"/>
  <c r="AA2197" i="33"/>
  <c r="Z2197" i="33"/>
  <c r="AC3212" i="33"/>
  <c r="AB3212" i="33"/>
  <c r="AA3212" i="33"/>
  <c r="Z3212" i="33"/>
  <c r="AC997" i="33"/>
  <c r="AB997" i="33"/>
  <c r="AA997" i="33"/>
  <c r="Z997" i="33"/>
  <c r="AC1174" i="33"/>
  <c r="AB1174" i="33"/>
  <c r="AA1174" i="33"/>
  <c r="Z1174" i="33"/>
  <c r="AC1749" i="33"/>
  <c r="AB1749" i="33"/>
  <c r="AA1749" i="33"/>
  <c r="Z1749" i="33"/>
  <c r="AC1774" i="33"/>
  <c r="AB1774" i="33"/>
  <c r="AA1774" i="33"/>
  <c r="Z1774" i="33"/>
  <c r="AC2499" i="33"/>
  <c r="AB2499" i="33"/>
  <c r="AA2499" i="33"/>
  <c r="Z2499" i="33"/>
  <c r="AC3007" i="33"/>
  <c r="AB3007" i="33"/>
  <c r="AA3007" i="33"/>
  <c r="Z3007" i="33"/>
  <c r="AC3164" i="33"/>
  <c r="AB3164" i="33"/>
  <c r="AA3164" i="33"/>
  <c r="Z3164" i="33"/>
  <c r="AC2040" i="33"/>
  <c r="AB2040" i="33"/>
  <c r="AA2040" i="33"/>
  <c r="Z2040" i="33"/>
  <c r="AC664" i="33"/>
  <c r="AB664" i="33"/>
  <c r="AA664" i="33"/>
  <c r="Z664" i="33"/>
  <c r="AC621" i="33"/>
  <c r="AB621" i="33"/>
  <c r="AA621" i="33"/>
  <c r="Z621" i="33"/>
  <c r="AC3008" i="33"/>
  <c r="AB3008" i="33"/>
  <c r="AA3008" i="33"/>
  <c r="Z3008" i="33"/>
  <c r="AC1672" i="33"/>
  <c r="AB1672" i="33"/>
  <c r="AA1672" i="33"/>
  <c r="Z1672" i="33"/>
  <c r="AC2" i="33"/>
  <c r="AB2" i="33"/>
  <c r="AA2" i="33"/>
  <c r="Z2" i="33"/>
  <c r="AC226" i="33"/>
  <c r="AB226" i="33"/>
  <c r="AA226" i="33"/>
  <c r="Z226" i="33"/>
  <c r="AC469" i="33"/>
  <c r="AB469" i="33"/>
  <c r="AA469" i="33"/>
  <c r="Z469" i="33"/>
  <c r="AC1417" i="33"/>
  <c r="AB1417" i="33"/>
  <c r="AA1417" i="33"/>
  <c r="Z1417" i="33"/>
  <c r="AC962" i="33"/>
  <c r="AB962" i="33"/>
  <c r="AA962" i="33"/>
  <c r="Z962" i="33"/>
  <c r="AC2759" i="33"/>
  <c r="AB2759" i="33"/>
  <c r="AA2759" i="33"/>
  <c r="Z2759" i="33"/>
  <c r="AC100" i="33"/>
  <c r="AB100" i="33"/>
  <c r="AA100" i="33"/>
  <c r="Z100" i="33"/>
  <c r="AC1325" i="33"/>
  <c r="AB1325" i="33"/>
  <c r="AA1325" i="33"/>
  <c r="Z1325" i="33"/>
  <c r="AC2836" i="33"/>
  <c r="AB2836" i="33"/>
  <c r="AA2836" i="33"/>
  <c r="Z2836" i="33"/>
  <c r="AC1175" i="33"/>
  <c r="AB1175" i="33"/>
  <c r="AA1175" i="33"/>
  <c r="Z1175" i="33"/>
  <c r="AC1943" i="33"/>
  <c r="AB1943" i="33"/>
  <c r="AA1943" i="33"/>
  <c r="Z1943" i="33"/>
  <c r="AC1780" i="33"/>
  <c r="AB1780" i="33"/>
  <c r="AA1780" i="33"/>
  <c r="Z1780" i="33"/>
  <c r="AC3079" i="33"/>
  <c r="AB3079" i="33"/>
  <c r="AA3079" i="33"/>
  <c r="Z3079" i="33"/>
  <c r="AC2266" i="33"/>
  <c r="AB2266" i="33"/>
  <c r="AA2266" i="33"/>
  <c r="Z2266" i="33"/>
  <c r="AC407" i="33"/>
  <c r="AB407" i="33"/>
  <c r="AA407" i="33"/>
  <c r="Z407" i="33"/>
  <c r="AC1042" i="33"/>
  <c r="AB1042" i="33"/>
  <c r="AA1042" i="33"/>
  <c r="Z1042" i="33"/>
  <c r="AC1447" i="33"/>
  <c r="AB1447" i="33"/>
  <c r="AA1447" i="33"/>
  <c r="Z1447" i="33"/>
  <c r="AC1790" i="33"/>
  <c r="AB1790" i="33"/>
  <c r="AA1790" i="33"/>
  <c r="Z1790" i="33"/>
  <c r="AC356" i="33"/>
  <c r="AB356" i="33"/>
  <c r="AA356" i="33"/>
  <c r="Z356" i="33"/>
  <c r="AC503" i="33"/>
  <c r="AB503" i="33"/>
  <c r="AA503" i="33"/>
  <c r="Z503" i="33"/>
  <c r="AC422" i="33"/>
  <c r="AB422" i="33"/>
  <c r="AA422" i="33"/>
  <c r="Z422" i="33"/>
  <c r="AC2179" i="33"/>
  <c r="AB2179" i="33"/>
  <c r="AA2179" i="33"/>
  <c r="Z2179" i="33"/>
  <c r="AC783" i="33"/>
  <c r="AB783" i="33"/>
  <c r="AA783" i="33"/>
  <c r="Z783" i="33"/>
  <c r="AC389" i="33"/>
  <c r="AB389" i="33"/>
  <c r="AA389" i="33"/>
  <c r="Z389" i="33"/>
  <c r="AC1410" i="33"/>
  <c r="AB1410" i="33"/>
  <c r="AA1410" i="33"/>
  <c r="Z1410" i="33"/>
  <c r="AC1076" i="33"/>
  <c r="AB1076" i="33"/>
  <c r="AA1076" i="33"/>
  <c r="Z1076" i="33"/>
  <c r="AC3167" i="33"/>
  <c r="AB3167" i="33"/>
  <c r="AA3167" i="33"/>
  <c r="Z3167" i="33"/>
  <c r="AC79" i="33"/>
  <c r="AB79" i="33"/>
  <c r="AA79" i="33"/>
  <c r="Z79" i="33"/>
  <c r="AC1620" i="33"/>
  <c r="AB1620" i="33"/>
  <c r="AA1620" i="33"/>
  <c r="Z1620" i="33"/>
  <c r="AC2922" i="33"/>
  <c r="AB2922" i="33"/>
  <c r="AA2922" i="33"/>
  <c r="Z2922" i="33"/>
  <c r="AC3109" i="33"/>
  <c r="AB3109" i="33"/>
  <c r="AA3109" i="33"/>
  <c r="Z3109" i="33"/>
  <c r="AC2933" i="33"/>
  <c r="AB2933" i="33"/>
  <c r="AA2933" i="33"/>
  <c r="Z2933" i="33"/>
  <c r="AC1364" i="33"/>
  <c r="AB1364" i="33"/>
  <c r="AA1364" i="33"/>
  <c r="Z1364" i="33"/>
  <c r="AC1926" i="33"/>
  <c r="AB1926" i="33"/>
  <c r="AA1926" i="33"/>
  <c r="Z1926" i="33"/>
  <c r="AC377" i="33"/>
  <c r="AB377" i="33"/>
  <c r="AA377" i="33"/>
  <c r="Z377" i="33"/>
  <c r="AC552" i="33"/>
  <c r="AB552" i="33"/>
  <c r="AA552" i="33"/>
  <c r="Z552" i="33"/>
  <c r="AC1255" i="33"/>
  <c r="AB1255" i="33"/>
  <c r="AA1255" i="33"/>
  <c r="Z1255" i="33"/>
  <c r="AC2003" i="33"/>
  <c r="AB2003" i="33"/>
  <c r="AA2003" i="33"/>
  <c r="Z2003" i="33"/>
  <c r="AC2717" i="33"/>
  <c r="AB2717" i="33"/>
  <c r="AA2717" i="33"/>
  <c r="Z2717" i="33"/>
  <c r="AC279" i="33"/>
  <c r="AB279" i="33"/>
  <c r="AA279" i="33"/>
  <c r="Z279" i="33"/>
  <c r="AC837" i="33"/>
  <c r="AB837" i="33"/>
  <c r="AA837" i="33"/>
  <c r="Z837" i="33"/>
  <c r="AC565" i="33"/>
  <c r="AB565" i="33"/>
  <c r="AA565" i="33"/>
  <c r="Z565" i="33"/>
  <c r="AC281" i="33"/>
  <c r="AB281" i="33"/>
  <c r="AA281" i="33"/>
  <c r="Z281" i="33"/>
  <c r="AC2559" i="33"/>
  <c r="AB2559" i="33"/>
  <c r="AA2559" i="33"/>
  <c r="Z2559" i="33"/>
  <c r="AC207" i="33"/>
  <c r="AB207" i="33"/>
  <c r="AA207" i="33"/>
  <c r="Z207" i="33"/>
  <c r="AC3225" i="33"/>
  <c r="AB3225" i="33"/>
  <c r="AA3225" i="33"/>
  <c r="Z3225" i="33"/>
  <c r="AC1969" i="33"/>
  <c r="AB1969" i="33"/>
  <c r="AA1969" i="33"/>
  <c r="Z1969" i="33"/>
  <c r="AC1987" i="33"/>
  <c r="AB1987" i="33"/>
  <c r="AA1987" i="33"/>
  <c r="Z1987" i="33"/>
  <c r="AC1576" i="33"/>
  <c r="AB1576" i="33"/>
  <c r="AA1576" i="33"/>
  <c r="Z1576" i="33"/>
  <c r="AC1081" i="33"/>
  <c r="AB1081" i="33"/>
  <c r="AA1081" i="33"/>
  <c r="Z1081" i="33"/>
  <c r="AC2412" i="33"/>
  <c r="AB2412" i="33"/>
  <c r="AA2412" i="33"/>
  <c r="Z2412" i="33"/>
  <c r="AC447" i="33"/>
  <c r="AB447" i="33"/>
  <c r="AA447" i="33"/>
  <c r="Z447" i="33"/>
  <c r="AC1136" i="33"/>
  <c r="AB1136" i="33"/>
  <c r="AA1136" i="33"/>
  <c r="Z1136" i="33"/>
  <c r="AC505" i="33"/>
  <c r="AB505" i="33"/>
  <c r="AA505" i="33"/>
  <c r="Z505" i="33"/>
  <c r="AC2190" i="33"/>
  <c r="AB2190" i="33"/>
  <c r="AA2190" i="33"/>
  <c r="Z2190" i="33"/>
  <c r="AC625" i="33"/>
  <c r="AB625" i="33"/>
  <c r="AA625" i="33"/>
  <c r="Z625" i="33"/>
  <c r="AC916" i="33"/>
  <c r="AB916" i="33"/>
  <c r="AA916" i="33"/>
  <c r="Z916" i="33"/>
  <c r="AC758" i="33"/>
  <c r="AB758" i="33"/>
  <c r="AA758" i="33"/>
  <c r="Z758" i="33"/>
  <c r="AC2001" i="33"/>
  <c r="AB2001" i="33"/>
  <c r="AA2001" i="33"/>
  <c r="Z2001" i="33"/>
  <c r="AC99" i="33"/>
  <c r="AB99" i="33"/>
  <c r="AA99" i="33"/>
  <c r="Z99" i="33"/>
  <c r="AC1123" i="33"/>
  <c r="AB1123" i="33"/>
  <c r="AA1123" i="33"/>
  <c r="Z1123" i="33"/>
  <c r="AC2898" i="33"/>
  <c r="AB2898" i="33"/>
  <c r="AA2898" i="33"/>
  <c r="Z2898" i="33"/>
  <c r="AC2918" i="33"/>
  <c r="AB2918" i="33"/>
  <c r="AA2918" i="33"/>
  <c r="Z2918" i="33"/>
  <c r="AC3026" i="33"/>
  <c r="AB3026" i="33"/>
  <c r="AA3026" i="33"/>
  <c r="Z3026" i="33"/>
  <c r="AC743" i="33"/>
  <c r="AB743" i="33"/>
  <c r="AA743" i="33"/>
  <c r="Z743" i="33"/>
  <c r="AC2589" i="33"/>
  <c r="AB2589" i="33"/>
  <c r="AA2589" i="33"/>
  <c r="Z2589" i="33"/>
  <c r="AC1408" i="33"/>
  <c r="AB1408" i="33"/>
  <c r="AA1408" i="33"/>
  <c r="Z1408" i="33"/>
  <c r="AC2176" i="33"/>
  <c r="AB2176" i="33"/>
  <c r="AA2176" i="33"/>
  <c r="Z2176" i="33"/>
  <c r="AC867" i="33"/>
  <c r="AB867" i="33"/>
  <c r="AA867" i="33"/>
  <c r="Z867" i="33"/>
  <c r="AC2173" i="33"/>
  <c r="AB2173" i="33"/>
  <c r="AA2173" i="33"/>
  <c r="Z2173" i="33"/>
  <c r="AC845" i="33"/>
  <c r="AB845" i="33"/>
  <c r="AA845" i="33"/>
  <c r="Z845" i="33"/>
  <c r="AC1737" i="33"/>
  <c r="AB1737" i="33"/>
  <c r="AA1737" i="33"/>
  <c r="Z1737" i="33"/>
  <c r="AC129" i="33"/>
  <c r="AB129" i="33"/>
  <c r="AA129" i="33"/>
  <c r="Z129" i="33"/>
  <c r="AC452" i="33"/>
  <c r="AB452" i="33"/>
  <c r="AA452" i="33"/>
  <c r="Z452" i="33"/>
  <c r="AC2345" i="33"/>
  <c r="AB2345" i="33"/>
  <c r="AA2345" i="33"/>
  <c r="Z2345" i="33"/>
  <c r="AC2972" i="33"/>
  <c r="AB2972" i="33"/>
  <c r="AA2972" i="33"/>
  <c r="Z2972" i="33"/>
  <c r="AC2645" i="33"/>
  <c r="AB2645" i="33"/>
  <c r="AA2645" i="33"/>
  <c r="Z2645" i="33"/>
  <c r="AC3168" i="33"/>
  <c r="AB3168" i="33"/>
  <c r="AA3168" i="33"/>
  <c r="Z3168" i="33"/>
  <c r="AC745" i="33"/>
  <c r="AB745" i="33"/>
  <c r="AA745" i="33"/>
  <c r="Z745" i="33"/>
  <c r="AC230" i="33"/>
  <c r="AB230" i="33"/>
  <c r="AA230" i="33"/>
  <c r="Z230" i="33"/>
  <c r="AC3087" i="33"/>
  <c r="AB3087" i="33"/>
  <c r="AA3087" i="33"/>
  <c r="Z3087" i="33"/>
  <c r="AC2177" i="33"/>
  <c r="AB2177" i="33"/>
  <c r="AA2177" i="33"/>
  <c r="Z2177" i="33"/>
  <c r="AC2861" i="33"/>
  <c r="AB2861" i="33"/>
  <c r="AA2861" i="33"/>
  <c r="Z2861" i="33"/>
  <c r="AC667" i="33"/>
  <c r="AB667" i="33"/>
  <c r="AA667" i="33"/>
  <c r="Z667" i="33"/>
  <c r="AC2869" i="33"/>
  <c r="AB2869" i="33"/>
  <c r="AA2869" i="33"/>
  <c r="Z2869" i="33"/>
  <c r="AC2356" i="33"/>
  <c r="AB2356" i="33"/>
  <c r="AA2356" i="33"/>
  <c r="Z2356" i="33"/>
  <c r="AC2985" i="33"/>
  <c r="AB2985" i="33"/>
  <c r="AA2985" i="33"/>
  <c r="Z2985" i="33"/>
  <c r="AC1628" i="33"/>
  <c r="AB1628" i="33"/>
  <c r="AA1628" i="33"/>
  <c r="Z1628" i="33"/>
  <c r="AC1691" i="33"/>
  <c r="AB1691" i="33"/>
  <c r="AA1691" i="33"/>
  <c r="Z1691" i="33"/>
  <c r="AC403" i="33"/>
  <c r="AB403" i="33"/>
  <c r="AA403" i="33"/>
  <c r="Z403" i="33"/>
  <c r="AC974" i="33"/>
  <c r="AB974" i="33"/>
  <c r="AA974" i="33"/>
  <c r="Z974" i="33"/>
  <c r="AC1370" i="33"/>
  <c r="AB1370" i="33"/>
  <c r="AA1370" i="33"/>
  <c r="Z1370" i="33"/>
  <c r="AC1022" i="33"/>
  <c r="AB1022" i="33"/>
  <c r="AA1022" i="33"/>
  <c r="Z1022" i="33"/>
  <c r="AC1153" i="33"/>
  <c r="AB1153" i="33"/>
  <c r="AA1153" i="33"/>
  <c r="Z1153" i="33"/>
  <c r="AC2123" i="33"/>
  <c r="AB2123" i="33"/>
  <c r="AA2123" i="33"/>
  <c r="Z2123" i="33"/>
  <c r="AC644" i="33"/>
  <c r="AB644" i="33"/>
  <c r="AA644" i="33"/>
  <c r="Z644" i="33"/>
  <c r="AC2574" i="33"/>
  <c r="AB2574" i="33"/>
  <c r="AA2574" i="33"/>
  <c r="Z2574" i="33"/>
  <c r="AC2041" i="33"/>
  <c r="AB2041" i="33"/>
  <c r="AA2041" i="33"/>
  <c r="Z2041" i="33"/>
  <c r="AC2443" i="33"/>
  <c r="AB2443" i="33"/>
  <c r="AA2443" i="33"/>
  <c r="Z2443" i="33"/>
  <c r="AC799" i="33"/>
  <c r="AB799" i="33"/>
  <c r="AA799" i="33"/>
  <c r="Z799" i="33"/>
  <c r="AC2136" i="33"/>
  <c r="AB2136" i="33"/>
  <c r="AA2136" i="33"/>
  <c r="Z2136" i="33"/>
  <c r="AC1334" i="33"/>
  <c r="AB1334" i="33"/>
  <c r="AA1334" i="33"/>
  <c r="Z1334" i="33"/>
  <c r="AC1961" i="33"/>
  <c r="AB1961" i="33"/>
  <c r="AA1961" i="33"/>
  <c r="Z1961" i="33"/>
  <c r="AC786" i="33"/>
  <c r="AB786" i="33"/>
  <c r="AA786" i="33"/>
  <c r="Z786" i="33"/>
  <c r="AC1399" i="33"/>
  <c r="AB1399" i="33"/>
  <c r="AA1399" i="33"/>
  <c r="Z1399" i="33"/>
  <c r="AC2802" i="33"/>
  <c r="AB2802" i="33"/>
  <c r="AA2802" i="33"/>
  <c r="Z2802" i="33"/>
  <c r="AC2057" i="33"/>
  <c r="AB2057" i="33"/>
  <c r="AA2057" i="33"/>
  <c r="Z2057" i="33"/>
  <c r="AC1862" i="33"/>
  <c r="AB1862" i="33"/>
  <c r="AA1862" i="33"/>
  <c r="Z1862" i="33"/>
  <c r="AC261" i="33"/>
  <c r="AB261" i="33"/>
  <c r="AA261" i="33"/>
  <c r="Z261" i="33"/>
  <c r="AC1377" i="33"/>
  <c r="AB1377" i="33"/>
  <c r="AA1377" i="33"/>
  <c r="Z1377" i="33"/>
  <c r="AC2083" i="33"/>
  <c r="AB2083" i="33"/>
  <c r="AA2083" i="33"/>
  <c r="Z2083" i="33"/>
  <c r="AC635" i="33"/>
  <c r="AB635" i="33"/>
  <c r="AA635" i="33"/>
  <c r="Z635" i="33"/>
  <c r="AC2180" i="33"/>
  <c r="AB2180" i="33"/>
  <c r="AA2180" i="33"/>
  <c r="Z2180" i="33"/>
  <c r="AC1047" i="33"/>
  <c r="AB1047" i="33"/>
  <c r="AA1047" i="33"/>
  <c r="Z1047" i="33"/>
  <c r="AC491" i="33"/>
  <c r="AB491" i="33"/>
  <c r="AA491" i="33"/>
  <c r="Z491" i="33"/>
  <c r="AC2699" i="33"/>
  <c r="AB2699" i="33"/>
  <c r="AA2699" i="33"/>
  <c r="Z2699" i="33"/>
  <c r="AC594" i="33"/>
  <c r="AB594" i="33"/>
  <c r="AA594" i="33"/>
  <c r="Z594" i="33"/>
  <c r="AC1434" i="33"/>
  <c r="AB1434" i="33"/>
  <c r="AA1434" i="33"/>
  <c r="Z1434" i="33"/>
  <c r="AC1127" i="33"/>
  <c r="AB1127" i="33"/>
  <c r="AA1127" i="33"/>
  <c r="Z1127" i="33"/>
  <c r="AC1907" i="33"/>
  <c r="AB1907" i="33"/>
  <c r="AA1907" i="33"/>
  <c r="Z1907" i="33"/>
  <c r="AC1640" i="33"/>
  <c r="AB1640" i="33"/>
  <c r="AA1640" i="33"/>
  <c r="Z1640" i="33"/>
  <c r="AC1361" i="33"/>
  <c r="AB1361" i="33"/>
  <c r="AA1361" i="33"/>
  <c r="Z1361" i="33"/>
  <c r="AC320" i="33"/>
  <c r="AB320" i="33"/>
  <c r="AA320" i="33"/>
  <c r="Z320" i="33"/>
  <c r="AC2263" i="33"/>
  <c r="AB2263" i="33"/>
  <c r="AA2263" i="33"/>
  <c r="Z2263" i="33"/>
  <c r="AC1425" i="33"/>
  <c r="AB1425" i="33"/>
  <c r="AA1425" i="33"/>
  <c r="Z1425" i="33"/>
  <c r="AC3032" i="33"/>
  <c r="AB3032" i="33"/>
  <c r="AA3032" i="33"/>
  <c r="Z3032" i="33"/>
  <c r="AC1351" i="33"/>
  <c r="AB1351" i="33"/>
  <c r="AA1351" i="33"/>
  <c r="Z1351" i="33"/>
  <c r="AC2554" i="33"/>
  <c r="AB2554" i="33"/>
  <c r="AA2554" i="33"/>
  <c r="Z2554" i="33"/>
  <c r="AC1250" i="33"/>
  <c r="AB1250" i="33"/>
  <c r="AA1250" i="33"/>
  <c r="Z1250" i="33"/>
  <c r="AC2844" i="33"/>
  <c r="AB2844" i="33"/>
  <c r="AA2844" i="33"/>
  <c r="Z2844" i="33"/>
  <c r="AC329" i="33"/>
  <c r="AB329" i="33"/>
  <c r="AA329" i="33"/>
  <c r="Z329" i="33"/>
  <c r="AC1155" i="33"/>
  <c r="AB1155" i="33"/>
  <c r="AA1155" i="33"/>
  <c r="Z1155" i="33"/>
  <c r="AC478" i="33"/>
  <c r="AB478" i="33"/>
  <c r="AA478" i="33"/>
  <c r="Z478" i="33"/>
  <c r="AC3091" i="33"/>
  <c r="AB3091" i="33"/>
  <c r="AA3091" i="33"/>
  <c r="Z3091" i="33"/>
  <c r="AC2401" i="33"/>
  <c r="AB2401" i="33"/>
  <c r="AA2401" i="33"/>
  <c r="Z2401" i="33"/>
  <c r="AC605" i="33"/>
  <c r="AB605" i="33"/>
  <c r="AA605" i="33"/>
  <c r="Z605" i="33"/>
  <c r="AC2991" i="33"/>
  <c r="AB2991" i="33"/>
  <c r="AA2991" i="33"/>
  <c r="Z2991" i="33"/>
  <c r="AC1548" i="33"/>
  <c r="AB1548" i="33"/>
  <c r="AA1548" i="33"/>
  <c r="Z1548" i="33"/>
  <c r="AC2584" i="33"/>
  <c r="AB2584" i="33"/>
  <c r="AA2584" i="33"/>
  <c r="Z2584" i="33"/>
  <c r="AC1665" i="33"/>
  <c r="AB1665" i="33"/>
  <c r="AA1665" i="33"/>
  <c r="Z1665" i="33"/>
  <c r="AC1223" i="33"/>
  <c r="AB1223" i="33"/>
  <c r="AA1223" i="33"/>
  <c r="Z1223" i="33"/>
  <c r="AC2586" i="33"/>
  <c r="AB2586" i="33"/>
  <c r="AA2586" i="33"/>
  <c r="Z2586" i="33"/>
  <c r="AC111" i="33"/>
  <c r="AB111" i="33"/>
  <c r="AA111" i="33"/>
  <c r="Z111" i="33"/>
  <c r="AC2907" i="33"/>
  <c r="AB2907" i="33"/>
  <c r="AA2907" i="33"/>
  <c r="Z2907" i="33"/>
  <c r="AC1617" i="33"/>
  <c r="AB1617" i="33"/>
  <c r="AA1617" i="33"/>
  <c r="Z1617" i="33"/>
  <c r="AC1636" i="33"/>
  <c r="AB1636" i="33"/>
  <c r="AA1636" i="33"/>
  <c r="Z1636" i="33"/>
  <c r="AC477" i="33"/>
  <c r="AB477" i="33"/>
  <c r="AA477" i="33"/>
  <c r="Z477" i="33"/>
  <c r="AC1430" i="33"/>
  <c r="AB1430" i="33"/>
  <c r="AA1430" i="33"/>
  <c r="Z1430" i="33"/>
  <c r="AC224" i="33"/>
  <c r="AB224" i="33"/>
  <c r="AA224" i="33"/>
  <c r="Z224" i="33"/>
  <c r="AC2852" i="33"/>
  <c r="AB2852" i="33"/>
  <c r="AA2852" i="33"/>
  <c r="Z2852" i="33"/>
  <c r="AC2872" i="33"/>
  <c r="AB2872" i="33"/>
  <c r="AA2872" i="33"/>
  <c r="Z2872" i="33"/>
  <c r="AC1323" i="33"/>
  <c r="AB1323" i="33"/>
  <c r="AA1323" i="33"/>
  <c r="Z1323" i="33"/>
  <c r="AC885" i="33"/>
  <c r="AB885" i="33"/>
  <c r="AA885" i="33"/>
  <c r="Z885" i="33"/>
  <c r="AC256" i="33"/>
  <c r="AB256" i="33"/>
  <c r="AA256" i="33"/>
  <c r="Z256" i="33"/>
  <c r="AC1677" i="33"/>
  <c r="AB1677" i="33"/>
  <c r="AA1677" i="33"/>
  <c r="Z1677" i="33"/>
  <c r="AC1939" i="33"/>
  <c r="AB1939" i="33"/>
  <c r="AA1939" i="33"/>
  <c r="Z1939" i="33"/>
  <c r="AC113" i="33"/>
  <c r="AB113" i="33"/>
  <c r="AA113" i="33"/>
  <c r="Z113" i="33"/>
  <c r="AC1835" i="33"/>
  <c r="AB1835" i="33"/>
  <c r="AA1835" i="33"/>
  <c r="Z1835" i="33"/>
  <c r="AC17" i="33"/>
  <c r="AB17" i="33"/>
  <c r="AA17" i="33"/>
  <c r="Z17" i="33"/>
  <c r="AC1738" i="33"/>
  <c r="AB1738" i="33"/>
  <c r="AA1738" i="33"/>
  <c r="Z1738" i="33"/>
  <c r="AC1038" i="33"/>
  <c r="AB1038" i="33"/>
  <c r="AA1038" i="33"/>
  <c r="Z1038" i="33"/>
  <c r="AC2106" i="33"/>
  <c r="AB2106" i="33"/>
  <c r="AA2106" i="33"/>
  <c r="Z2106" i="33"/>
  <c r="AC2827" i="33"/>
  <c r="AB2827" i="33"/>
  <c r="AA2827" i="33"/>
  <c r="Z2827" i="33"/>
  <c r="AC2956" i="33"/>
  <c r="AB2956" i="33"/>
  <c r="AA2956" i="33"/>
  <c r="Z2956" i="33"/>
  <c r="AC1564" i="33"/>
  <c r="AB1564" i="33"/>
  <c r="AA1564" i="33"/>
  <c r="Z1564" i="33"/>
  <c r="AC2351" i="33"/>
  <c r="AB2351" i="33"/>
  <c r="AA2351" i="33"/>
  <c r="Z2351" i="33"/>
  <c r="AC2422" i="33"/>
  <c r="AB2422" i="33"/>
  <c r="AA2422" i="33"/>
  <c r="Z2422" i="33"/>
  <c r="AC2607" i="33"/>
  <c r="AB2607" i="33"/>
  <c r="AA2607" i="33"/>
  <c r="Z2607" i="33"/>
  <c r="AC455" i="33"/>
  <c r="AB455" i="33"/>
  <c r="AA455" i="33"/>
  <c r="Z455" i="33"/>
  <c r="AC1395" i="33"/>
  <c r="AB1395" i="33"/>
  <c r="AA1395" i="33"/>
  <c r="Z1395" i="33"/>
  <c r="AC1888" i="33"/>
  <c r="AB1888" i="33"/>
  <c r="AA1888" i="33"/>
  <c r="Z1888" i="33"/>
  <c r="AC1501" i="33"/>
  <c r="AB1501" i="33"/>
  <c r="AA1501" i="33"/>
  <c r="Z1501" i="33"/>
  <c r="AC3183" i="33"/>
  <c r="AB3183" i="33"/>
  <c r="AA3183" i="33"/>
  <c r="Z3183" i="33"/>
  <c r="AC581" i="33"/>
  <c r="AB581" i="33"/>
  <c r="AA581" i="33"/>
  <c r="Z581" i="33"/>
  <c r="AC616" i="33"/>
  <c r="AB616" i="33"/>
  <c r="AA616" i="33"/>
  <c r="Z616" i="33"/>
  <c r="AC1347" i="33"/>
  <c r="AB1347" i="33"/>
  <c r="AA1347" i="33"/>
  <c r="Z1347" i="33"/>
  <c r="AC451" i="33"/>
  <c r="AB451" i="33"/>
  <c r="AA451" i="33"/>
  <c r="Z451" i="33"/>
  <c r="AC200" i="33"/>
  <c r="AB200" i="33"/>
  <c r="AA200" i="33"/>
  <c r="Z200" i="33"/>
  <c r="AC3161" i="33"/>
  <c r="AB3161" i="33"/>
  <c r="AA3161" i="33"/>
  <c r="Z3161" i="33"/>
  <c r="AC989" i="33"/>
  <c r="AB989" i="33"/>
  <c r="AA989" i="33"/>
  <c r="Z989" i="33"/>
  <c r="AC1353" i="33"/>
  <c r="AB1353" i="33"/>
  <c r="AA1353" i="33"/>
  <c r="Z1353" i="33"/>
  <c r="AC575" i="33"/>
  <c r="AB575" i="33"/>
  <c r="AA575" i="33"/>
  <c r="Z575" i="33"/>
  <c r="AC1346" i="33"/>
  <c r="AB1346" i="33"/>
  <c r="AA1346" i="33"/>
  <c r="Z1346" i="33"/>
  <c r="AC1398" i="33"/>
  <c r="AB1398" i="33"/>
  <c r="AA1398" i="33"/>
  <c r="Z1398" i="33"/>
  <c r="AC1803" i="33"/>
  <c r="AB1803" i="33"/>
  <c r="AA1803" i="33"/>
  <c r="Z1803" i="33"/>
  <c r="AC844" i="33"/>
  <c r="AB844" i="33"/>
  <c r="AA844" i="33"/>
  <c r="Z844" i="33"/>
  <c r="AC2311" i="33"/>
  <c r="AB2311" i="33"/>
  <c r="AA2311" i="33"/>
  <c r="Z2311" i="33"/>
  <c r="AC3028" i="33"/>
  <c r="AB3028" i="33"/>
  <c r="AA3028" i="33"/>
  <c r="Z3028" i="33"/>
  <c r="AC439" i="33"/>
  <c r="AB439" i="33"/>
  <c r="AA439" i="33"/>
  <c r="Z439" i="33"/>
  <c r="AC2059" i="33"/>
  <c r="AB2059" i="33"/>
  <c r="AA2059" i="33"/>
  <c r="Z2059" i="33"/>
  <c r="AC1777" i="33"/>
  <c r="AB1777" i="33"/>
  <c r="AA1777" i="33"/>
  <c r="Z1777" i="33"/>
  <c r="AC1270" i="33"/>
  <c r="AB1270" i="33"/>
  <c r="AA1270" i="33"/>
  <c r="Z1270" i="33"/>
  <c r="AC3031" i="33"/>
  <c r="AB3031" i="33"/>
  <c r="AA3031" i="33"/>
  <c r="Z3031" i="33"/>
  <c r="AC330" i="33"/>
  <c r="AB330" i="33"/>
  <c r="AA330" i="33"/>
  <c r="Z330" i="33"/>
  <c r="AC1791" i="33"/>
  <c r="AB1791" i="33"/>
  <c r="AA1791" i="33"/>
  <c r="Z1791" i="33"/>
  <c r="AC2984" i="33"/>
  <c r="AB2984" i="33"/>
  <c r="AA2984" i="33"/>
  <c r="Z2984" i="33"/>
  <c r="AC297" i="33"/>
  <c r="AB297" i="33"/>
  <c r="AA297" i="33"/>
  <c r="Z297" i="33"/>
  <c r="AC1722" i="33"/>
  <c r="AB1722" i="33"/>
  <c r="AA1722" i="33"/>
  <c r="Z1722" i="33"/>
  <c r="AC2430" i="33"/>
  <c r="AB2430" i="33"/>
  <c r="AA2430" i="33"/>
  <c r="Z2430" i="33"/>
  <c r="AC2860" i="33"/>
  <c r="AB2860" i="33"/>
  <c r="AA2860" i="33"/>
  <c r="Z2860" i="33"/>
  <c r="AC1562" i="33"/>
  <c r="AB1562" i="33"/>
  <c r="AA1562" i="33"/>
  <c r="Z1562" i="33"/>
  <c r="AC2133" i="33"/>
  <c r="AB2133" i="33"/>
  <c r="AA2133" i="33"/>
  <c r="Z2133" i="33"/>
  <c r="AC2076" i="33"/>
  <c r="AB2076" i="33"/>
  <c r="AA2076" i="33"/>
  <c r="Z2076" i="33"/>
  <c r="AC1004" i="33"/>
  <c r="AB1004" i="33"/>
  <c r="AA1004" i="33"/>
  <c r="Z1004" i="33"/>
  <c r="AC80" i="33"/>
  <c r="AB80" i="33"/>
  <c r="AA80" i="33"/>
  <c r="Z80" i="33"/>
  <c r="AC3197" i="33"/>
  <c r="AB3197" i="33"/>
  <c r="AA3197" i="33"/>
  <c r="Z3197" i="33"/>
  <c r="AC2214" i="33"/>
  <c r="AB2214" i="33"/>
  <c r="AA2214" i="33"/>
  <c r="Z2214" i="33"/>
  <c r="AC696" i="33"/>
  <c r="AB696" i="33"/>
  <c r="AA696" i="33"/>
  <c r="Z696" i="33"/>
  <c r="AC2007" i="33"/>
  <c r="AB2007" i="33"/>
  <c r="AA2007" i="33"/>
  <c r="Z2007" i="33"/>
  <c r="AC1910" i="33"/>
  <c r="AB1910" i="33"/>
  <c r="AA1910" i="33"/>
  <c r="Z1910" i="33"/>
  <c r="AC3062" i="33"/>
  <c r="AB3062" i="33"/>
  <c r="AA3062" i="33"/>
  <c r="Z3062" i="33"/>
  <c r="AC334" i="33"/>
  <c r="AB334" i="33"/>
  <c r="AA334" i="33"/>
  <c r="Z334" i="33"/>
  <c r="AC2796" i="33"/>
  <c r="AB2796" i="33"/>
  <c r="AA2796" i="33"/>
  <c r="Z2796" i="33"/>
  <c r="AC3073" i="33"/>
  <c r="AB3073" i="33"/>
  <c r="AA3073" i="33"/>
  <c r="Z3073" i="33"/>
  <c r="AC2655" i="33"/>
  <c r="AB2655" i="33"/>
  <c r="AA2655" i="33"/>
  <c r="Z2655" i="33"/>
  <c r="AC1029" i="33"/>
  <c r="AB1029" i="33"/>
  <c r="AA1029" i="33"/>
  <c r="Z1029" i="33"/>
  <c r="AC1287" i="33"/>
  <c r="AB1287" i="33"/>
  <c r="AA1287" i="33"/>
  <c r="Z1287" i="33"/>
  <c r="AC291" i="33"/>
  <c r="AB291" i="33"/>
  <c r="AA291" i="33"/>
  <c r="Z291" i="33"/>
  <c r="AC1204" i="33"/>
  <c r="AB1204" i="33"/>
  <c r="AA1204" i="33"/>
  <c r="Z1204" i="33"/>
  <c r="AC1631" i="33"/>
  <c r="AB1631" i="33"/>
  <c r="AA1631" i="33"/>
  <c r="Z1631" i="33"/>
  <c r="AC1955" i="33"/>
  <c r="AB1955" i="33"/>
  <c r="AA1955" i="33"/>
  <c r="Z1955" i="33"/>
  <c r="AC280" i="33"/>
  <c r="AB280" i="33"/>
  <c r="AA280" i="33"/>
  <c r="Z280" i="33"/>
  <c r="AC288" i="33"/>
  <c r="AB288" i="33"/>
  <c r="AA288" i="33"/>
  <c r="Z288" i="33"/>
  <c r="AC2634" i="33"/>
  <c r="AB2634" i="33"/>
  <c r="AA2634" i="33"/>
  <c r="Z2634" i="33"/>
  <c r="AC127" i="33"/>
  <c r="AB127" i="33"/>
  <c r="AA127" i="33"/>
  <c r="Z127" i="33"/>
  <c r="AC238" i="33"/>
  <c r="AB238" i="33"/>
  <c r="AA238" i="33"/>
  <c r="Z238" i="33"/>
  <c r="AC2089" i="33"/>
  <c r="AB2089" i="33"/>
  <c r="AA2089" i="33"/>
  <c r="Z2089" i="33"/>
  <c r="AC564" i="33"/>
  <c r="AB564" i="33"/>
  <c r="AA564" i="33"/>
  <c r="Z564" i="33"/>
  <c r="AC2471" i="33"/>
  <c r="AB2471" i="33"/>
  <c r="AA2471" i="33"/>
  <c r="Z2471" i="33"/>
  <c r="AC2186" i="33"/>
  <c r="AB2186" i="33"/>
  <c r="AA2186" i="33"/>
  <c r="Z2186" i="33"/>
  <c r="AC85" i="33"/>
  <c r="AB85" i="33"/>
  <c r="AA85" i="33"/>
  <c r="Z85" i="33"/>
  <c r="AC2004" i="33"/>
  <c r="AB2004" i="33"/>
  <c r="AA2004" i="33"/>
  <c r="Z2004" i="33"/>
  <c r="AC1736" i="33"/>
  <c r="AB1736" i="33"/>
  <c r="AA1736" i="33"/>
  <c r="Z1736" i="33"/>
  <c r="AC2784" i="33"/>
  <c r="AB2784" i="33"/>
  <c r="AA2784" i="33"/>
  <c r="Z2784" i="33"/>
  <c r="AC1116" i="33"/>
  <c r="AB1116" i="33"/>
  <c r="AA1116" i="33"/>
  <c r="Z1116" i="33"/>
  <c r="AC1312" i="33"/>
  <c r="AB1312" i="33"/>
  <c r="AA1312" i="33"/>
  <c r="Z1312" i="33"/>
  <c r="AC254" i="33"/>
  <c r="AB254" i="33"/>
  <c r="AA254" i="33"/>
  <c r="Z254" i="33"/>
  <c r="AC945" i="33"/>
  <c r="AB945" i="33"/>
  <c r="AA945" i="33"/>
  <c r="Z945" i="33"/>
  <c r="AC788" i="33"/>
  <c r="AB788" i="33"/>
  <c r="AA788" i="33"/>
  <c r="Z788" i="33"/>
  <c r="AC267" i="33"/>
  <c r="AB267" i="33"/>
  <c r="AA267" i="33"/>
  <c r="Z267" i="33"/>
  <c r="AC1649" i="33"/>
  <c r="AB1649" i="33"/>
  <c r="AA1649" i="33"/>
  <c r="Z1649" i="33"/>
  <c r="AC925" i="33"/>
  <c r="AB925" i="33"/>
  <c r="AA925" i="33"/>
  <c r="Z925" i="33"/>
  <c r="AC1900" i="33"/>
  <c r="AB1900" i="33"/>
  <c r="AA1900" i="33"/>
  <c r="Z1900" i="33"/>
  <c r="AC679" i="33"/>
  <c r="AB679" i="33"/>
  <c r="AA679" i="33"/>
  <c r="Z679" i="33"/>
  <c r="AC1032" i="33"/>
  <c r="AB1032" i="33"/>
  <c r="AA1032" i="33"/>
  <c r="Z1032" i="33"/>
  <c r="AC3169" i="33"/>
  <c r="AB3169" i="33"/>
  <c r="AA3169" i="33"/>
  <c r="Z3169" i="33"/>
  <c r="AC1468" i="33"/>
  <c r="AB1468" i="33"/>
  <c r="AA1468" i="33"/>
  <c r="Z1468" i="33"/>
  <c r="AC551" i="33"/>
  <c r="AB551" i="33"/>
  <c r="AA551" i="33"/>
  <c r="Z551" i="33"/>
  <c r="AC1718" i="33"/>
  <c r="AB1718" i="33"/>
  <c r="AA1718" i="33"/>
  <c r="Z1718" i="33"/>
  <c r="AC276" i="33"/>
  <c r="AB276" i="33"/>
  <c r="AA276" i="33"/>
  <c r="Z276" i="33"/>
  <c r="AC544" i="33"/>
  <c r="AB544" i="33"/>
  <c r="AA544" i="33"/>
  <c r="Z544" i="33"/>
  <c r="AC362" i="33"/>
  <c r="AB362" i="33"/>
  <c r="AA362" i="33"/>
  <c r="Z362" i="33"/>
  <c r="AC841" i="33"/>
  <c r="AB841" i="33"/>
  <c r="AA841" i="33"/>
  <c r="Z841" i="33"/>
  <c r="AC2548" i="33"/>
  <c r="AB2548" i="33"/>
  <c r="AA2548" i="33"/>
  <c r="Z2548" i="33"/>
  <c r="AC265" i="33"/>
  <c r="AB265" i="33"/>
  <c r="AA265" i="33"/>
  <c r="Z265" i="33"/>
  <c r="AC2925" i="33"/>
  <c r="AB2925" i="33"/>
  <c r="AA2925" i="33"/>
  <c r="Z2925" i="33"/>
  <c r="AC3068" i="33"/>
  <c r="AB3068" i="33"/>
  <c r="AA3068" i="33"/>
  <c r="Z3068" i="33"/>
  <c r="AC326" i="33"/>
  <c r="AB326" i="33"/>
  <c r="AA326" i="33"/>
  <c r="Z326" i="33"/>
  <c r="AC2769" i="33"/>
  <c r="AB2769" i="33"/>
  <c r="AA2769" i="33"/>
  <c r="Z2769" i="33"/>
  <c r="AC2220" i="33"/>
  <c r="AB2220" i="33"/>
  <c r="AA2220" i="33"/>
  <c r="Z2220" i="33"/>
  <c r="AC557" i="33"/>
  <c r="AB557" i="33"/>
  <c r="AA557" i="33"/>
  <c r="Z557" i="33"/>
  <c r="AC1310" i="33"/>
  <c r="AB1310" i="33"/>
  <c r="AA1310" i="33"/>
  <c r="Z1310" i="33"/>
  <c r="AC744" i="33"/>
  <c r="AB744" i="33"/>
  <c r="AA744" i="33"/>
  <c r="Z744" i="33"/>
  <c r="AC244" i="33"/>
  <c r="AB244" i="33"/>
  <c r="AA244" i="33"/>
  <c r="Z244" i="33"/>
  <c r="AC698" i="33"/>
  <c r="AB698" i="33"/>
  <c r="AA698" i="33"/>
  <c r="Z698" i="33"/>
  <c r="AC570" i="33"/>
  <c r="AB570" i="33"/>
  <c r="AA570" i="33"/>
  <c r="Z570" i="33"/>
  <c r="AC2126" i="33"/>
  <c r="AB2126" i="33"/>
  <c r="AA2126" i="33"/>
  <c r="Z2126" i="33"/>
  <c r="AC1003" i="33"/>
  <c r="AB1003" i="33"/>
  <c r="AA1003" i="33"/>
  <c r="Z1003" i="33"/>
  <c r="AC2850" i="33"/>
  <c r="AB2850" i="33"/>
  <c r="AA2850" i="33"/>
  <c r="Z2850" i="33"/>
  <c r="AC3036" i="33"/>
  <c r="AB3036" i="33"/>
  <c r="AA3036" i="33"/>
  <c r="Z3036" i="33"/>
  <c r="AC220" i="33"/>
  <c r="AB220" i="33"/>
  <c r="AA220" i="33"/>
  <c r="Z220" i="33"/>
  <c r="AC107" i="33"/>
  <c r="AB107" i="33"/>
  <c r="AA107" i="33"/>
  <c r="Z107" i="33"/>
  <c r="AC2244" i="33"/>
  <c r="AB2244" i="33"/>
  <c r="AA2244" i="33"/>
  <c r="Z2244" i="33"/>
  <c r="AC2651" i="33"/>
  <c r="AB2651" i="33"/>
  <c r="AA2651" i="33"/>
  <c r="Z2651" i="33"/>
  <c r="AC214" i="33"/>
  <c r="AB214" i="33"/>
  <c r="AA214" i="33"/>
  <c r="Z214" i="33"/>
  <c r="AC2082" i="33"/>
  <c r="AB2082" i="33"/>
  <c r="AA2082" i="33"/>
  <c r="Z2082" i="33"/>
  <c r="AC1406" i="33"/>
  <c r="AB1406" i="33"/>
  <c r="AA1406" i="33"/>
  <c r="Z1406" i="33"/>
  <c r="AC1928" i="33"/>
  <c r="AB1928" i="33"/>
  <c r="AA1928" i="33"/>
  <c r="Z1928" i="33"/>
  <c r="AC1262" i="33"/>
  <c r="AB1262" i="33"/>
  <c r="AA1262" i="33"/>
  <c r="Z1262" i="33"/>
  <c r="AC795" i="33"/>
  <c r="AB795" i="33"/>
  <c r="AA795" i="33"/>
  <c r="Z795" i="33"/>
  <c r="AC2947" i="33"/>
  <c r="AB2947" i="33"/>
  <c r="AA2947" i="33"/>
  <c r="Z2947" i="33"/>
  <c r="AC2276" i="33"/>
  <c r="AB2276" i="33"/>
  <c r="AA2276" i="33"/>
  <c r="Z2276" i="33"/>
  <c r="AC1236" i="33"/>
  <c r="AB1236" i="33"/>
  <c r="AA1236" i="33"/>
  <c r="Z1236" i="33"/>
  <c r="AC2697" i="33"/>
  <c r="AB2697" i="33"/>
  <c r="AA2697" i="33"/>
  <c r="Z2697" i="33"/>
  <c r="AC1423" i="33"/>
  <c r="AB1423" i="33"/>
  <c r="AA1423" i="33"/>
  <c r="Z1423" i="33"/>
  <c r="AC2450" i="33"/>
  <c r="AB2450" i="33"/>
  <c r="AA2450" i="33"/>
  <c r="Z2450" i="33"/>
  <c r="AC2746" i="33"/>
  <c r="AB2746" i="33"/>
  <c r="AA2746" i="33"/>
  <c r="Z2746" i="33"/>
  <c r="AC902" i="33"/>
  <c r="AB902" i="33"/>
  <c r="AA902" i="33"/>
  <c r="Z902" i="33"/>
  <c r="AC2384" i="33"/>
  <c r="AB2384" i="33"/>
  <c r="AA2384" i="33"/>
  <c r="Z2384" i="33"/>
  <c r="AC1264" i="33"/>
  <c r="AB1264" i="33"/>
  <c r="AA1264" i="33"/>
  <c r="Z1264" i="33"/>
  <c r="AC3015" i="33"/>
  <c r="AB3015" i="33"/>
  <c r="AA3015" i="33"/>
  <c r="Z3015" i="33"/>
  <c r="AC2664" i="33"/>
  <c r="AB2664" i="33"/>
  <c r="AA2664" i="33"/>
  <c r="Z2664" i="33"/>
  <c r="AC2375" i="33"/>
  <c r="AB2375" i="33"/>
  <c r="AA2375" i="33"/>
  <c r="Z2375" i="33"/>
  <c r="AC3022" i="33"/>
  <c r="AB3022" i="33"/>
  <c r="AA3022" i="33"/>
  <c r="Z3022" i="33"/>
  <c r="AC1550" i="33"/>
  <c r="AB1550" i="33"/>
  <c r="AA1550" i="33"/>
  <c r="Z1550" i="33"/>
  <c r="AC1685" i="33"/>
  <c r="AB1685" i="33"/>
  <c r="AA1685" i="33"/>
  <c r="Z1685" i="33"/>
  <c r="AC1273" i="33"/>
  <c r="AB1273" i="33"/>
  <c r="AA1273" i="33"/>
  <c r="Z1273" i="33"/>
  <c r="AC213" i="33"/>
  <c r="AB213" i="33"/>
  <c r="AA213" i="33"/>
  <c r="Z213" i="33"/>
  <c r="AC2833" i="33"/>
  <c r="AB2833" i="33"/>
  <c r="AA2833" i="33"/>
  <c r="Z2833" i="33"/>
  <c r="AC968" i="33"/>
  <c r="AB968" i="33"/>
  <c r="AA968" i="33"/>
  <c r="Z968" i="33"/>
  <c r="AC235" i="33"/>
  <c r="AB235" i="33"/>
  <c r="AA235" i="33"/>
  <c r="Z235" i="33"/>
  <c r="AC1480" i="33"/>
  <c r="AB1480" i="33"/>
  <c r="AA1480" i="33"/>
  <c r="Z1480" i="33"/>
  <c r="AC1887" i="33"/>
  <c r="AB1887" i="33"/>
  <c r="AA1887" i="33"/>
  <c r="Z1887" i="33"/>
  <c r="AC2490" i="33"/>
  <c r="AB2490" i="33"/>
  <c r="AA2490" i="33"/>
  <c r="Z2490" i="33"/>
  <c r="AC2859" i="33"/>
  <c r="AB2859" i="33"/>
  <c r="AA2859" i="33"/>
  <c r="Z2859" i="33"/>
  <c r="AC2826" i="33"/>
  <c r="AB2826" i="33"/>
  <c r="AA2826" i="33"/>
  <c r="Z2826" i="33"/>
  <c r="AC2596" i="33"/>
  <c r="AB2596" i="33"/>
  <c r="AA2596" i="33"/>
  <c r="Z2596" i="33"/>
  <c r="AC1176" i="33"/>
  <c r="AB1176" i="33"/>
  <c r="AA1176" i="33"/>
  <c r="Z1176" i="33"/>
  <c r="AC2134" i="33"/>
  <c r="AB2134" i="33"/>
  <c r="AA2134" i="33"/>
  <c r="Z2134" i="33"/>
  <c r="AC1769" i="33"/>
  <c r="AB1769" i="33"/>
  <c r="AA1769" i="33"/>
  <c r="Z1769" i="33"/>
  <c r="AC2368" i="33"/>
  <c r="AB2368" i="33"/>
  <c r="AA2368" i="33"/>
  <c r="Z2368" i="33"/>
  <c r="AC1179" i="33"/>
  <c r="AB1179" i="33"/>
  <c r="AA1179" i="33"/>
  <c r="Z1179" i="33"/>
  <c r="AC1901" i="33"/>
  <c r="AB1901" i="33"/>
  <c r="AA1901" i="33"/>
  <c r="Z1901" i="33"/>
  <c r="AC1319" i="33"/>
  <c r="AB1319" i="33"/>
  <c r="AA1319" i="33"/>
  <c r="Z1319" i="33"/>
  <c r="AC2768" i="33"/>
  <c r="AB2768" i="33"/>
  <c r="AA2768" i="33"/>
  <c r="Z2768" i="33"/>
  <c r="AC1092" i="33"/>
  <c r="AB1092" i="33"/>
  <c r="AA1092" i="33"/>
  <c r="Z1092" i="33"/>
  <c r="AC1481" i="33"/>
  <c r="AB1481" i="33"/>
  <c r="AA1481" i="33"/>
  <c r="Z1481" i="33"/>
  <c r="AC954" i="33"/>
  <c r="AB954" i="33"/>
  <c r="AA954" i="33"/>
  <c r="Z954" i="33"/>
  <c r="AC2955" i="33"/>
  <c r="AB2955" i="33"/>
  <c r="AA2955" i="33"/>
  <c r="Z2955" i="33"/>
  <c r="AC1317" i="33"/>
  <c r="AB1317" i="33"/>
  <c r="AA1317" i="33"/>
  <c r="Z1317" i="33"/>
  <c r="AC1633" i="33"/>
  <c r="AB1633" i="33"/>
  <c r="AA1633" i="33"/>
  <c r="Z1633" i="33"/>
  <c r="AC2505" i="33"/>
  <c r="AB2505" i="33"/>
  <c r="AA2505" i="33"/>
  <c r="Z2505" i="33"/>
  <c r="AC1085" i="33"/>
  <c r="AB1085" i="33"/>
  <c r="AA1085" i="33"/>
  <c r="Z1085" i="33"/>
  <c r="AC1277" i="33"/>
  <c r="AB1277" i="33"/>
  <c r="AA1277" i="33"/>
  <c r="Z1277" i="33"/>
  <c r="AC87" i="33"/>
  <c r="AB87" i="33"/>
  <c r="AA87" i="33"/>
  <c r="Z87" i="33"/>
  <c r="AC1146" i="33"/>
  <c r="AB1146" i="33"/>
  <c r="AA1146" i="33"/>
  <c r="Z1146" i="33"/>
  <c r="AC1748" i="33"/>
  <c r="AB1748" i="33"/>
  <c r="AA1748" i="33"/>
  <c r="Z1748" i="33"/>
  <c r="AC1365" i="33"/>
  <c r="AB1365" i="33"/>
  <c r="AA1365" i="33"/>
  <c r="Z1365" i="33"/>
  <c r="AC531" i="33"/>
  <c r="AB531" i="33"/>
  <c r="AA531" i="33"/>
  <c r="Z531" i="33"/>
  <c r="AC889" i="33"/>
  <c r="AB889" i="33"/>
  <c r="AA889" i="33"/>
  <c r="Z889" i="33"/>
  <c r="AC1829" i="33"/>
  <c r="AB1829" i="33"/>
  <c r="AA1829" i="33"/>
  <c r="Z1829" i="33"/>
  <c r="AC23" i="33"/>
  <c r="AB23" i="33"/>
  <c r="AA23" i="33"/>
  <c r="Z23" i="33"/>
  <c r="AC992" i="33"/>
  <c r="AB992" i="33"/>
  <c r="AA992" i="33"/>
  <c r="Z992" i="33"/>
  <c r="AC808" i="33"/>
  <c r="AB808" i="33"/>
  <c r="AA808" i="33"/>
  <c r="Z808" i="33"/>
  <c r="AC540" i="33"/>
  <c r="AB540" i="33"/>
  <c r="AA540" i="33"/>
  <c r="Z540" i="33"/>
  <c r="AC855" i="33"/>
  <c r="AB855" i="33"/>
  <c r="AA855" i="33"/>
  <c r="Z855" i="33"/>
  <c r="AC708" i="33"/>
  <c r="AB708" i="33"/>
  <c r="AA708" i="33"/>
  <c r="Z708" i="33"/>
  <c r="AC1358" i="33"/>
  <c r="AB1358" i="33"/>
  <c r="AA1358" i="33"/>
  <c r="Z1358" i="33"/>
  <c r="AC911" i="33"/>
  <c r="AB911" i="33"/>
  <c r="AA911" i="33"/>
  <c r="Z911" i="33"/>
  <c r="AC1256" i="33"/>
  <c r="AB1256" i="33"/>
  <c r="AA1256" i="33"/>
  <c r="Z1256" i="33"/>
  <c r="AC610" i="33"/>
  <c r="AB610" i="33"/>
  <c r="AA610" i="33"/>
  <c r="Z610" i="33"/>
  <c r="AC560" i="33"/>
  <c r="AB560" i="33"/>
  <c r="AA560" i="33"/>
  <c r="Z560" i="33"/>
  <c r="AC86" i="33"/>
  <c r="AB86" i="33"/>
  <c r="AA86" i="33"/>
  <c r="Z86" i="33"/>
  <c r="AC2938" i="33"/>
  <c r="AB2938" i="33"/>
  <c r="AA2938" i="33"/>
  <c r="Z2938" i="33"/>
  <c r="AC402" i="33"/>
  <c r="AB402" i="33"/>
  <c r="AA402" i="33"/>
  <c r="Z402" i="33"/>
  <c r="AC3207" i="33"/>
  <c r="AB3207" i="33"/>
  <c r="AA3207" i="33"/>
  <c r="Z3207" i="33"/>
  <c r="AC2636" i="33"/>
  <c r="AB2636" i="33"/>
  <c r="AA2636" i="33"/>
  <c r="Z2636" i="33"/>
  <c r="AC1807" i="33"/>
  <c r="AB1807" i="33"/>
  <c r="AA1807" i="33"/>
  <c r="Z1807" i="33"/>
  <c r="AC1233" i="33"/>
  <c r="AB1233" i="33"/>
  <c r="AA1233" i="33"/>
  <c r="Z1233" i="33"/>
  <c r="AC2166" i="33"/>
  <c r="AB2166" i="33"/>
  <c r="AA2166" i="33"/>
  <c r="Z2166" i="33"/>
  <c r="AC2188" i="33"/>
  <c r="AB2188" i="33"/>
  <c r="AA2188" i="33"/>
  <c r="Z2188" i="33"/>
  <c r="AC3231" i="33"/>
  <c r="AB3231" i="33"/>
  <c r="AA3231" i="33"/>
  <c r="Z3231" i="33"/>
  <c r="AC1054" i="33"/>
  <c r="AB1054" i="33"/>
  <c r="AA1054" i="33"/>
  <c r="Z1054" i="33"/>
  <c r="AC827" i="33"/>
  <c r="AB827" i="33"/>
  <c r="AA827" i="33"/>
  <c r="Z827" i="33"/>
  <c r="AC58" i="33"/>
  <c r="AB58" i="33"/>
  <c r="AA58" i="33"/>
  <c r="Z58" i="33"/>
  <c r="AC2399" i="33"/>
  <c r="AB2399" i="33"/>
  <c r="AA2399" i="33"/>
  <c r="Z2399" i="33"/>
  <c r="AC2495" i="33"/>
  <c r="AB2495" i="33"/>
  <c r="AA2495" i="33"/>
  <c r="Z2495" i="33"/>
  <c r="AC897" i="33"/>
  <c r="AB897" i="33"/>
  <c r="AA897" i="33"/>
  <c r="Z897" i="33"/>
  <c r="AC1058" i="33"/>
  <c r="AB1058" i="33"/>
  <c r="AA1058" i="33"/>
  <c r="Z1058" i="33"/>
  <c r="AC1039" i="33"/>
  <c r="AB1039" i="33"/>
  <c r="AA1039" i="33"/>
  <c r="Z1039" i="33"/>
  <c r="AC2362" i="33"/>
  <c r="AB2362" i="33"/>
  <c r="AA2362" i="33"/>
  <c r="Z2362" i="33"/>
  <c r="AC212" i="33"/>
  <c r="AB212" i="33"/>
  <c r="AA212" i="33"/>
  <c r="Z212" i="33"/>
  <c r="AC1293" i="33"/>
  <c r="AB1293" i="33"/>
  <c r="AA1293" i="33"/>
  <c r="Z1293" i="33"/>
  <c r="AC2437" i="33"/>
  <c r="AB2437" i="33"/>
  <c r="AA2437" i="33"/>
  <c r="Z2437" i="33"/>
  <c r="AC2202" i="33"/>
  <c r="AB2202" i="33"/>
  <c r="AA2202" i="33"/>
  <c r="Z2202" i="33"/>
  <c r="AC1978" i="33"/>
  <c r="AB1978" i="33"/>
  <c r="AA1978" i="33"/>
  <c r="Z1978" i="33"/>
  <c r="AC181" i="33"/>
  <c r="AB181" i="33"/>
  <c r="AA181" i="33"/>
  <c r="Z181" i="33"/>
  <c r="AC1335" i="33"/>
  <c r="AB1335" i="33"/>
  <c r="AA1335" i="33"/>
  <c r="Z1335" i="33"/>
  <c r="AC1694" i="33"/>
  <c r="AB1694" i="33"/>
  <c r="AA1694" i="33"/>
  <c r="Z1694" i="33"/>
  <c r="AC1348" i="33"/>
  <c r="AB1348" i="33"/>
  <c r="AA1348" i="33"/>
  <c r="Z1348" i="33"/>
  <c r="AC759" i="33"/>
  <c r="AB759" i="33"/>
  <c r="AA759" i="33"/>
  <c r="Z759" i="33"/>
  <c r="AC1200" i="33"/>
  <c r="AB1200" i="33"/>
  <c r="AA1200" i="33"/>
  <c r="Z1200" i="33"/>
  <c r="AC2598" i="33"/>
  <c r="AB2598" i="33"/>
  <c r="AA2598" i="33"/>
  <c r="Z2598" i="33"/>
  <c r="AC2939" i="33"/>
  <c r="AB2939" i="33"/>
  <c r="AA2939" i="33"/>
  <c r="Z2939" i="33"/>
  <c r="AC383" i="33"/>
  <c r="AB383" i="33"/>
  <c r="AA383" i="33"/>
  <c r="Z383" i="33"/>
  <c r="AC782" i="33"/>
  <c r="AB782" i="33"/>
  <c r="AA782" i="33"/>
  <c r="Z782" i="33"/>
  <c r="AC641" i="33"/>
  <c r="AB641" i="33"/>
  <c r="AA641" i="33"/>
  <c r="Z641" i="33"/>
  <c r="AC2854" i="33"/>
  <c r="AB2854" i="33"/>
  <c r="AA2854" i="33"/>
  <c r="Z2854" i="33"/>
  <c r="AC1449" i="33"/>
  <c r="AB1449" i="33"/>
  <c r="AA1449" i="33"/>
  <c r="Z1449" i="33"/>
  <c r="AC211" i="33"/>
  <c r="AB211" i="33"/>
  <c r="AA211" i="33"/>
  <c r="Z211" i="33"/>
  <c r="AC2841" i="33"/>
  <c r="AB2841" i="33"/>
  <c r="AA2841" i="33"/>
  <c r="Z2841" i="33"/>
  <c r="AC2538" i="33"/>
  <c r="AB2538" i="33"/>
  <c r="AA2538" i="33"/>
  <c r="Z2538" i="33"/>
  <c r="AC1944" i="33"/>
  <c r="AB1944" i="33"/>
  <c r="AA1944" i="33"/>
  <c r="Z1944" i="33"/>
  <c r="AC2023" i="33"/>
  <c r="AB2023" i="33"/>
  <c r="AA2023" i="33"/>
  <c r="Z2023" i="33"/>
  <c r="AC856" i="33"/>
  <c r="AB856" i="33"/>
  <c r="AA856" i="33"/>
  <c r="Z856" i="33"/>
  <c r="AC202" i="33"/>
  <c r="AB202" i="33"/>
  <c r="AA202" i="33"/>
  <c r="Z202" i="33"/>
  <c r="AC2463" i="33"/>
  <c r="AB2463" i="33"/>
  <c r="AA2463" i="33"/>
  <c r="Z2463" i="33"/>
  <c r="AC534" i="33"/>
  <c r="AB534" i="33"/>
  <c r="AA534" i="33"/>
  <c r="Z534" i="33"/>
  <c r="AC1241" i="33"/>
  <c r="AB1241" i="33"/>
  <c r="AA1241" i="33"/>
  <c r="Z1241" i="33"/>
  <c r="AC154" i="33"/>
  <c r="AB154" i="33"/>
  <c r="AA154" i="33"/>
  <c r="Z154" i="33"/>
  <c r="AC2845" i="33"/>
  <c r="AB2845" i="33"/>
  <c r="AA2845" i="33"/>
  <c r="Z2845" i="33"/>
  <c r="AC2137" i="33"/>
  <c r="AB2137" i="33"/>
  <c r="AA2137" i="33"/>
  <c r="Z2137" i="33"/>
  <c r="AC1895" i="33"/>
  <c r="AB1895" i="33"/>
  <c r="AA1895" i="33"/>
  <c r="Z1895" i="33"/>
  <c r="AC433" i="33"/>
  <c r="AB433" i="33"/>
  <c r="AA433" i="33"/>
  <c r="Z433" i="33"/>
  <c r="AC656" i="33"/>
  <c r="AB656" i="33"/>
  <c r="AA656" i="33"/>
  <c r="Z656" i="33"/>
  <c r="AC684" i="33"/>
  <c r="AB684" i="33"/>
  <c r="AA684" i="33"/>
  <c r="Z684" i="33"/>
  <c r="AC1407" i="33"/>
  <c r="AB1407" i="33"/>
  <c r="AA1407" i="33"/>
  <c r="Z1407" i="33"/>
  <c r="AC1794" i="33"/>
  <c r="AB1794" i="33"/>
  <c r="AA1794" i="33"/>
  <c r="Z1794" i="33"/>
  <c r="AC331" i="33"/>
  <c r="AB331" i="33"/>
  <c r="AA331" i="33"/>
  <c r="Z331" i="33"/>
  <c r="AC2882" i="33"/>
  <c r="AB2882" i="33"/>
  <c r="AA2882" i="33"/>
  <c r="Z2882" i="33"/>
  <c r="AC2270" i="33"/>
  <c r="AB2270" i="33"/>
  <c r="AA2270" i="33"/>
  <c r="Z2270" i="33"/>
  <c r="AC1533" i="33"/>
  <c r="AB1533" i="33"/>
  <c r="AA1533" i="33"/>
  <c r="Z1533" i="33"/>
  <c r="AC2264" i="33"/>
  <c r="AB2264" i="33"/>
  <c r="AA2264" i="33"/>
  <c r="Z2264" i="33"/>
  <c r="AC150" i="33"/>
  <c r="AB150" i="33"/>
  <c r="AA150" i="33"/>
  <c r="Z150" i="33"/>
  <c r="AC853" i="33"/>
  <c r="AB853" i="33"/>
  <c r="AA853" i="33"/>
  <c r="Z853" i="33"/>
  <c r="AC927" i="33"/>
  <c r="AB927" i="33"/>
  <c r="AA927" i="33"/>
  <c r="Z927" i="33"/>
  <c r="AC3019" i="33"/>
  <c r="AB3019" i="33"/>
  <c r="AA3019" i="33"/>
  <c r="Z3019" i="33"/>
  <c r="AC3191" i="33"/>
  <c r="AB3191" i="33"/>
  <c r="AA3191" i="33"/>
  <c r="Z3191" i="33"/>
  <c r="AC941" i="33"/>
  <c r="AB941" i="33"/>
  <c r="AA941" i="33"/>
  <c r="Z941" i="33"/>
  <c r="AC1509" i="33"/>
  <c r="AB1509" i="33"/>
  <c r="AA1509" i="33"/>
  <c r="Z1509" i="33"/>
  <c r="AC2910" i="33"/>
  <c r="AB2910" i="33"/>
  <c r="AA2910" i="33"/>
  <c r="Z2910" i="33"/>
  <c r="AC1356" i="33"/>
  <c r="AB1356" i="33"/>
  <c r="AA1356" i="33"/>
  <c r="Z1356" i="33"/>
  <c r="AC3159" i="33"/>
  <c r="AB3159" i="33"/>
  <c r="AA3159" i="33"/>
  <c r="Z3159" i="33"/>
  <c r="AC233" i="33"/>
  <c r="AB233" i="33"/>
  <c r="AA233" i="33"/>
  <c r="Z233" i="33"/>
  <c r="AC1590" i="33"/>
  <c r="AB1590" i="33"/>
  <c r="AA1590" i="33"/>
  <c r="Z1590" i="33"/>
  <c r="AC796" i="33"/>
  <c r="AB796" i="33"/>
  <c r="AA796" i="33"/>
  <c r="Z796" i="33"/>
  <c r="AC658" i="33"/>
  <c r="AB658" i="33"/>
  <c r="AA658" i="33"/>
  <c r="Z658" i="33"/>
  <c r="AC1150" i="33"/>
  <c r="AB1150" i="33"/>
  <c r="AA1150" i="33"/>
  <c r="Z1150" i="33"/>
  <c r="AC2633" i="33"/>
  <c r="AB2633" i="33"/>
  <c r="AA2633" i="33"/>
  <c r="Z2633" i="33"/>
  <c r="AC2588" i="33"/>
  <c r="AB2588" i="33"/>
  <c r="AA2588" i="33"/>
  <c r="Z2588" i="33"/>
  <c r="AC1695" i="33"/>
  <c r="AB1695" i="33"/>
  <c r="AA1695" i="33"/>
  <c r="Z1695" i="33"/>
  <c r="AC3201" i="33"/>
  <c r="AB3201" i="33"/>
  <c r="AA3201" i="33"/>
  <c r="Z3201" i="33"/>
  <c r="AC3083" i="33"/>
  <c r="AB3083" i="33"/>
  <c r="AA3083" i="33"/>
  <c r="Z3083" i="33"/>
  <c r="AC76" i="33"/>
  <c r="AB76" i="33"/>
  <c r="AA76" i="33"/>
  <c r="Z76" i="33"/>
  <c r="AC2894" i="33"/>
  <c r="AB2894" i="33"/>
  <c r="AA2894" i="33"/>
  <c r="Z2894" i="33"/>
  <c r="AC2252" i="33"/>
  <c r="AB2252" i="33"/>
  <c r="AA2252" i="33"/>
  <c r="Z2252" i="33"/>
  <c r="AC2887" i="33"/>
  <c r="AB2887" i="33"/>
  <c r="AA2887" i="33"/>
  <c r="Z2887" i="33"/>
  <c r="AC1522" i="33"/>
  <c r="AB1522" i="33"/>
  <c r="AA1522" i="33"/>
  <c r="Z1522" i="33"/>
  <c r="AC1234" i="33"/>
  <c r="AB1234" i="33"/>
  <c r="AA1234" i="33"/>
  <c r="Z1234" i="33"/>
  <c r="AC1838" i="33"/>
  <c r="AB1838" i="33"/>
  <c r="AA1838" i="33"/>
  <c r="Z1838" i="33"/>
  <c r="AC862" i="33"/>
  <c r="AB862" i="33"/>
  <c r="AA862" i="33"/>
  <c r="Z862" i="33"/>
  <c r="AC971" i="33"/>
  <c r="AB971" i="33"/>
  <c r="AA971" i="33"/>
  <c r="Z971" i="33"/>
  <c r="AC20" i="33"/>
  <c r="AB20" i="33"/>
  <c r="AA20" i="33"/>
  <c r="Z20" i="33"/>
  <c r="AC975" i="33"/>
  <c r="AB975" i="33"/>
  <c r="AA975" i="33"/>
  <c r="Z975" i="33"/>
  <c r="AC2825" i="33"/>
  <c r="AB2825" i="33"/>
  <c r="AA2825" i="33"/>
  <c r="Z2825" i="33"/>
  <c r="AC2277" i="33"/>
  <c r="AB2277" i="33"/>
  <c r="AA2277" i="33"/>
  <c r="Z2277" i="33"/>
  <c r="AC2763" i="33"/>
  <c r="AB2763" i="33"/>
  <c r="AA2763" i="33"/>
  <c r="Z2763" i="33"/>
  <c r="AC2027" i="33"/>
  <c r="AB2027" i="33"/>
  <c r="AA2027" i="33"/>
  <c r="Z2027" i="33"/>
  <c r="AC145" i="33"/>
  <c r="AB145" i="33"/>
  <c r="AA145" i="33"/>
  <c r="Z145" i="33"/>
  <c r="AC819" i="33"/>
  <c r="AB819" i="33"/>
  <c r="AA819" i="33"/>
  <c r="Z819" i="33"/>
  <c r="AC946" i="33"/>
  <c r="AB946" i="33"/>
  <c r="AA946" i="33"/>
  <c r="Z946" i="33"/>
  <c r="AC2444" i="33"/>
  <c r="AB2444" i="33"/>
  <c r="AA2444" i="33"/>
  <c r="Z2444" i="33"/>
  <c r="AC2971" i="33"/>
  <c r="AB2971" i="33"/>
  <c r="AA2971" i="33"/>
  <c r="Z2971" i="33"/>
  <c r="AC1369" i="33"/>
  <c r="AB1369" i="33"/>
  <c r="AA1369" i="33"/>
  <c r="Z1369" i="33"/>
  <c r="AC988" i="33"/>
  <c r="AB988" i="33"/>
  <c r="AA988" i="33"/>
  <c r="Z988" i="33"/>
  <c r="AC3041" i="33"/>
  <c r="AB3041" i="33"/>
  <c r="AA3041" i="33"/>
  <c r="Z3041" i="33"/>
  <c r="AC2170" i="33"/>
  <c r="AB2170" i="33"/>
  <c r="AA2170" i="33"/>
  <c r="Z2170" i="33"/>
  <c r="AC1291" i="33"/>
  <c r="AB1291" i="33"/>
  <c r="AA1291" i="33"/>
  <c r="Z1291" i="33"/>
  <c r="AC2111" i="33"/>
  <c r="AB2111" i="33"/>
  <c r="AA2111" i="33"/>
  <c r="Z2111" i="33"/>
  <c r="AC1206" i="33"/>
  <c r="AB1206" i="33"/>
  <c r="AA1206" i="33"/>
  <c r="Z1206" i="33"/>
  <c r="AC2147" i="33"/>
  <c r="AB2147" i="33"/>
  <c r="AA2147" i="33"/>
  <c r="Z2147" i="33"/>
  <c r="AC2497" i="33"/>
  <c r="AB2497" i="33"/>
  <c r="AA2497" i="33"/>
  <c r="Z2497" i="33"/>
  <c r="AC1953" i="33"/>
  <c r="AB1953" i="33"/>
  <c r="AA1953" i="33"/>
  <c r="Z1953" i="33"/>
  <c r="AC1552" i="33"/>
  <c r="AB1552" i="33"/>
  <c r="AA1552" i="33"/>
  <c r="Z1552" i="33"/>
  <c r="AC555" i="33"/>
  <c r="AB555" i="33"/>
  <c r="AA555" i="33"/>
  <c r="Z555" i="33"/>
  <c r="AC123" i="33"/>
  <c r="AB123" i="33"/>
  <c r="AA123" i="33"/>
  <c r="Z123" i="33"/>
  <c r="AC2330" i="33"/>
  <c r="AB2330" i="33"/>
  <c r="AA2330" i="33"/>
  <c r="Z2330" i="33"/>
  <c r="AC2397" i="33"/>
  <c r="AB2397" i="33"/>
  <c r="AA2397" i="33"/>
  <c r="Z2397" i="33"/>
  <c r="AC3070" i="33"/>
  <c r="AB3070" i="33"/>
  <c r="AA3070" i="33"/>
  <c r="Z3070" i="33"/>
  <c r="AC1740" i="33"/>
  <c r="AB1740" i="33"/>
  <c r="AA1740" i="33"/>
  <c r="Z1740" i="33"/>
  <c r="AC98" i="33"/>
  <c r="AB98" i="33"/>
  <c r="AA98" i="33"/>
  <c r="Z98" i="33"/>
  <c r="AC1010" i="33"/>
  <c r="AB1010" i="33"/>
  <c r="AA1010" i="33"/>
  <c r="Z1010" i="33"/>
  <c r="AC496" i="33"/>
  <c r="AB496" i="33"/>
  <c r="AA496" i="33"/>
  <c r="Z496" i="33"/>
  <c r="AC763" i="33"/>
  <c r="AB763" i="33"/>
  <c r="AA763" i="33"/>
  <c r="Z763" i="33"/>
  <c r="AC873" i="33"/>
  <c r="AB873" i="33"/>
  <c r="AA873" i="33"/>
  <c r="Z873" i="33"/>
  <c r="AC2393" i="33"/>
  <c r="AB2393" i="33"/>
  <c r="AA2393" i="33"/>
  <c r="Z2393" i="33"/>
  <c r="AC1237" i="33"/>
  <c r="AB1237" i="33"/>
  <c r="AA1237" i="33"/>
  <c r="Z1237" i="33"/>
  <c r="AC753" i="33"/>
  <c r="AB753" i="33"/>
  <c r="AA753" i="33"/>
  <c r="Z753" i="33"/>
  <c r="AC2421" i="33"/>
  <c r="AB2421" i="33"/>
  <c r="AA2421" i="33"/>
  <c r="Z2421" i="33"/>
  <c r="AC1808" i="33"/>
  <c r="AB1808" i="33"/>
  <c r="AA1808" i="33"/>
  <c r="Z1808" i="33"/>
  <c r="AC2163" i="33"/>
  <c r="AB2163" i="33"/>
  <c r="AA2163" i="33"/>
  <c r="Z2163" i="33"/>
  <c r="AC2702" i="33"/>
  <c r="AB2702" i="33"/>
  <c r="AA2702" i="33"/>
  <c r="Z2702" i="33"/>
  <c r="AC1500" i="33"/>
  <c r="AB1500" i="33"/>
  <c r="AA1500" i="33"/>
  <c r="Z1500" i="33"/>
  <c r="AC1012" i="33"/>
  <c r="AB1012" i="33"/>
  <c r="AA1012" i="33"/>
  <c r="Z1012" i="33"/>
  <c r="AC48" i="33"/>
  <c r="AB48" i="33"/>
  <c r="AA48" i="33"/>
  <c r="Z48" i="33"/>
  <c r="AC1426" i="33"/>
  <c r="AB1426" i="33"/>
  <c r="AA1426" i="33"/>
  <c r="Z1426" i="33"/>
  <c r="AC1884" i="33"/>
  <c r="AB1884" i="33"/>
  <c r="AA1884" i="33"/>
  <c r="Z1884" i="33"/>
  <c r="AC463" i="33"/>
  <c r="AB463" i="33"/>
  <c r="AA463" i="33"/>
  <c r="Z463" i="33"/>
  <c r="AC1938" i="33"/>
  <c r="AB1938" i="33"/>
  <c r="AA1938" i="33"/>
  <c r="Z1938" i="33"/>
  <c r="AC2963" i="33"/>
  <c r="AB2963" i="33"/>
  <c r="AA2963" i="33"/>
  <c r="Z2963" i="33"/>
  <c r="AC2158" i="33"/>
  <c r="AB2158" i="33"/>
  <c r="AA2158" i="33"/>
  <c r="Z2158" i="33"/>
  <c r="AC2288" i="33"/>
  <c r="AB2288" i="33"/>
  <c r="AA2288" i="33"/>
  <c r="Z2288" i="33"/>
  <c r="AC2049" i="33"/>
  <c r="AB2049" i="33"/>
  <c r="AA2049" i="33"/>
  <c r="Z2049" i="33"/>
  <c r="AC3025" i="33"/>
  <c r="AB3025" i="33"/>
  <c r="AA3025" i="33"/>
  <c r="Z3025" i="33"/>
  <c r="AC46" i="33"/>
  <c r="AB46" i="33"/>
  <c r="AA46" i="33"/>
  <c r="Z46" i="33"/>
  <c r="AC2404" i="33"/>
  <c r="AB2404" i="33"/>
  <c r="AA2404" i="33"/>
  <c r="Z2404" i="33"/>
  <c r="AC42" i="33"/>
  <c r="AB42" i="33"/>
  <c r="AA42" i="33"/>
  <c r="Z42" i="33"/>
  <c r="AC1858" i="33"/>
  <c r="AB1858" i="33"/>
  <c r="AA1858" i="33"/>
  <c r="Z1858" i="33"/>
  <c r="AC1684" i="33"/>
  <c r="AB1684" i="33"/>
  <c r="AA1684" i="33"/>
  <c r="Z1684" i="33"/>
  <c r="AC984" i="33"/>
  <c r="AB984" i="33"/>
  <c r="AA984" i="33"/>
  <c r="Z984" i="33"/>
  <c r="AC512" i="33"/>
  <c r="AB512" i="33"/>
  <c r="AA512" i="33"/>
  <c r="Z512" i="33"/>
  <c r="AC1196" i="33"/>
  <c r="AB1196" i="33"/>
  <c r="AA1196" i="33"/>
  <c r="Z1196" i="33"/>
  <c r="AC2319" i="33"/>
  <c r="AB2319" i="33"/>
  <c r="AA2319" i="33"/>
  <c r="Z2319" i="33"/>
  <c r="AC70" i="33"/>
  <c r="AB70" i="33"/>
  <c r="AA70" i="33"/>
  <c r="Z70" i="33"/>
  <c r="AC934" i="33"/>
  <c r="AB934" i="33"/>
  <c r="AA934" i="33"/>
  <c r="Z934" i="33"/>
  <c r="AC1696" i="33"/>
  <c r="AB1696" i="33"/>
  <c r="AA1696" i="33"/>
  <c r="Z1696" i="33"/>
  <c r="AC260" i="33"/>
  <c r="AB260" i="33"/>
  <c r="AA260" i="33"/>
  <c r="Z260" i="33"/>
  <c r="AC2919" i="33"/>
  <c r="AB2919" i="33"/>
  <c r="AA2919" i="33"/>
  <c r="Z2919" i="33"/>
  <c r="AC2060" i="33"/>
  <c r="AB2060" i="33"/>
  <c r="AA2060" i="33"/>
  <c r="Z2060" i="33"/>
  <c r="AC2185" i="33"/>
  <c r="AB2185" i="33"/>
  <c r="AA2185" i="33"/>
  <c r="Z2185" i="33"/>
  <c r="AC3189" i="33"/>
  <c r="AB3189" i="33"/>
  <c r="AA3189" i="33"/>
  <c r="Z3189" i="33"/>
  <c r="AC814" i="33"/>
  <c r="AB814" i="33"/>
  <c r="AA814" i="33"/>
  <c r="Z814" i="33"/>
  <c r="AC2639" i="33"/>
  <c r="AB2639" i="33"/>
  <c r="AA2639" i="33"/>
  <c r="Z2639" i="33"/>
  <c r="AC2964" i="33"/>
  <c r="AB2964" i="33"/>
  <c r="AA2964" i="33"/>
  <c r="Z2964" i="33"/>
  <c r="AC1630" i="33"/>
  <c r="AB1630" i="33"/>
  <c r="AA1630" i="33"/>
  <c r="Z1630" i="33"/>
  <c r="AC2100" i="33"/>
  <c r="AB2100" i="33"/>
  <c r="AA2100" i="33"/>
  <c r="Z2100" i="33"/>
  <c r="AC480" i="33"/>
  <c r="AB480" i="33"/>
  <c r="AA480" i="33"/>
  <c r="Z480" i="33"/>
  <c r="AC3144" i="33"/>
  <c r="AB3144" i="33"/>
  <c r="AA3144" i="33"/>
  <c r="Z3144" i="33"/>
  <c r="AC2734" i="33"/>
  <c r="AB2734" i="33"/>
  <c r="AA2734" i="33"/>
  <c r="Z2734" i="33"/>
  <c r="AC1129" i="33"/>
  <c r="AB1129" i="33"/>
  <c r="AA1129" i="33"/>
  <c r="Z1129" i="33"/>
  <c r="AC2172" i="33"/>
  <c r="AB2172" i="33"/>
  <c r="AA2172" i="33"/>
  <c r="Z2172" i="33"/>
  <c r="AC1368" i="33"/>
  <c r="AB1368" i="33"/>
  <c r="AA1368" i="33"/>
  <c r="Z1368" i="33"/>
  <c r="AC465" i="33"/>
  <c r="AB465" i="33"/>
  <c r="AA465" i="33"/>
  <c r="Z465" i="33"/>
  <c r="AC627" i="33"/>
  <c r="AB627" i="33"/>
  <c r="AA627" i="33"/>
  <c r="Z627" i="33"/>
  <c r="AC1806" i="33"/>
  <c r="AB1806" i="33"/>
  <c r="AA1806" i="33"/>
  <c r="Z1806" i="33"/>
  <c r="AC1321" i="33"/>
  <c r="AB1321" i="33"/>
  <c r="AA1321" i="33"/>
  <c r="Z1321" i="33"/>
  <c r="AC3153" i="33"/>
  <c r="AB3153" i="33"/>
  <c r="AA3153" i="33"/>
  <c r="Z3153" i="33"/>
  <c r="AC1170" i="33"/>
  <c r="AB1170" i="33"/>
  <c r="AA1170" i="33"/>
  <c r="Z1170" i="33"/>
  <c r="AC438" i="33"/>
  <c r="AB438" i="33"/>
  <c r="AA438" i="33"/>
  <c r="Z438" i="33"/>
  <c r="AC2367" i="33"/>
  <c r="AB2367" i="33"/>
  <c r="AA2367" i="33"/>
  <c r="Z2367" i="33"/>
  <c r="AC1485" i="33"/>
  <c r="AB1485" i="33"/>
  <c r="AA1485" i="33"/>
  <c r="Z1485" i="33"/>
  <c r="AC674" i="33"/>
  <c r="AB674" i="33"/>
  <c r="AA674" i="33"/>
  <c r="Z674" i="33"/>
  <c r="AC117" i="33"/>
  <c r="AB117" i="33"/>
  <c r="AA117" i="33"/>
  <c r="Z117" i="33"/>
  <c r="AC1008" i="33"/>
  <c r="AB1008" i="33"/>
  <c r="AA1008" i="33"/>
  <c r="Z1008" i="33"/>
  <c r="AC41" i="33"/>
  <c r="AB41" i="33"/>
  <c r="AA41" i="33"/>
  <c r="Z41" i="33"/>
  <c r="AC2028" i="33"/>
  <c r="AB2028" i="33"/>
  <c r="AA2028" i="33"/>
  <c r="Z2028" i="33"/>
  <c r="AC101" i="33"/>
  <c r="AB101" i="33"/>
  <c r="AA101" i="33"/>
  <c r="Z101" i="33"/>
  <c r="AC2243" i="33"/>
  <c r="AB2243" i="33"/>
  <c r="AA2243" i="33"/>
  <c r="Z2243" i="33"/>
  <c r="AC453" i="33"/>
  <c r="AB453" i="33"/>
  <c r="AA453" i="33"/>
  <c r="Z453" i="33"/>
  <c r="AC114" i="33"/>
  <c r="AB114" i="33"/>
  <c r="AA114" i="33"/>
  <c r="Z114" i="33"/>
  <c r="AC3001" i="33"/>
  <c r="AB3001" i="33"/>
  <c r="AA3001" i="33"/>
  <c r="Z3001" i="33"/>
  <c r="AC876" i="33"/>
  <c r="AB876" i="33"/>
  <c r="AA876" i="33"/>
  <c r="Z876" i="33"/>
  <c r="AC8" i="33"/>
  <c r="AB8" i="33"/>
  <c r="AA8" i="33"/>
  <c r="Z8" i="33"/>
  <c r="AC1037" i="33"/>
  <c r="AB1037" i="33"/>
  <c r="AA1037" i="33"/>
  <c r="Z1037" i="33"/>
  <c r="AC287" i="33"/>
  <c r="AB287" i="33"/>
  <c r="AA287" i="33"/>
  <c r="Z287" i="33"/>
  <c r="AC29" i="33"/>
  <c r="AB29" i="33"/>
  <c r="AA29" i="33"/>
  <c r="Z29" i="33"/>
  <c r="AC587" i="33"/>
  <c r="AB587" i="33"/>
  <c r="AA587" i="33"/>
  <c r="Z587" i="33"/>
  <c r="AC5" i="33"/>
  <c r="AB5" i="33"/>
  <c r="AA5" i="33"/>
  <c r="Z5" i="33"/>
  <c r="AC3121" i="33"/>
  <c r="AB3121" i="33"/>
  <c r="AA3121" i="33"/>
  <c r="Z3121" i="33"/>
  <c r="AC2708" i="33"/>
  <c r="AB2708" i="33"/>
  <c r="AA2708" i="33"/>
  <c r="Z2708" i="33"/>
  <c r="AC2291" i="33"/>
  <c r="AB2291" i="33"/>
  <c r="AA2291" i="33"/>
  <c r="Z2291" i="33"/>
  <c r="AC2545" i="33"/>
  <c r="AB2545" i="33"/>
  <c r="AA2545" i="33"/>
  <c r="Z2545" i="33"/>
  <c r="AC1082" i="33"/>
  <c r="AB1082" i="33"/>
  <c r="AA1082" i="33"/>
  <c r="Z1082" i="33"/>
  <c r="AC665" i="33"/>
  <c r="AB665" i="33"/>
  <c r="AA665" i="33"/>
  <c r="Z665" i="33"/>
  <c r="R77" i="4" l="1"/>
  <c r="R78" i="4"/>
  <c r="AH56" i="33"/>
  <c r="AH2149" i="33"/>
  <c r="AH2379" i="33"/>
  <c r="AH1219" i="33"/>
  <c r="AH1542" i="33"/>
  <c r="AH1059" i="33"/>
  <c r="AH847" i="33"/>
  <c r="AH960" i="33"/>
  <c r="AH164" i="33"/>
  <c r="AH1703" i="33"/>
  <c r="AH3124" i="33"/>
  <c r="AH1836" i="33"/>
  <c r="AH2409" i="33"/>
  <c r="AH747" i="33"/>
  <c r="AH2231" i="33"/>
  <c r="AH1842" i="33"/>
  <c r="AH3053" i="33"/>
  <c r="AH372" i="33"/>
  <c r="AH2164" i="33"/>
  <c r="AH2224" i="33"/>
  <c r="AH1623" i="33"/>
  <c r="AH2390" i="33"/>
  <c r="AH1488" i="33"/>
  <c r="AH1983" i="33"/>
  <c r="AH3040" i="33"/>
  <c r="AH2805" i="33"/>
  <c r="AH2715" i="33"/>
  <c r="AH307" i="33"/>
  <c r="AH1516" i="33"/>
  <c r="AH2431" i="33"/>
  <c r="AH2030" i="33"/>
  <c r="AH522" i="33"/>
  <c r="AH1964" i="33"/>
  <c r="AH2965" i="33"/>
  <c r="AH3149" i="33"/>
  <c r="AH2752" i="33"/>
  <c r="AH525" i="33"/>
  <c r="AH2284" i="33"/>
  <c r="AH1991" i="33"/>
  <c r="AH2550" i="33"/>
  <c r="AH2678" i="33"/>
  <c r="AH2303" i="33"/>
  <c r="AH990" i="33"/>
  <c r="AH869" i="33"/>
  <c r="AH2749" i="33"/>
  <c r="AH3097" i="33"/>
  <c r="AH420" i="33"/>
  <c r="AH3038" i="33"/>
  <c r="AH2676" i="33"/>
  <c r="AH341" i="33"/>
  <c r="AH2911" i="33"/>
  <c r="AH921" i="33"/>
  <c r="AH2468" i="33"/>
  <c r="AH691" i="33"/>
  <c r="AH1126" i="33"/>
  <c r="AH251" i="33"/>
  <c r="AH1295" i="33"/>
  <c r="AH2583" i="33"/>
  <c r="AH2935" i="33"/>
  <c r="AH96" i="33"/>
  <c r="AH2165" i="33"/>
  <c r="AH2337" i="33"/>
  <c r="AH1679" i="33"/>
  <c r="AH2822" i="33"/>
  <c r="AH994" i="33"/>
  <c r="AH1843" i="33"/>
  <c r="AH800" i="33"/>
  <c r="AH2141" i="33"/>
  <c r="AH838" i="33"/>
  <c r="AH2184" i="33"/>
  <c r="AH494" i="33"/>
  <c r="AH2542" i="33"/>
  <c r="AH1627" i="33"/>
  <c r="AH2236" i="33"/>
  <c r="AH2518" i="33"/>
  <c r="AH2719" i="33"/>
  <c r="AH1998" i="33"/>
  <c r="AH2710" i="33"/>
  <c r="AH2626" i="33"/>
  <c r="AH2870" i="33"/>
  <c r="AH2753" i="33"/>
  <c r="AH1017" i="33"/>
  <c r="AH2757" i="33"/>
  <c r="AH1606" i="33"/>
  <c r="AH2767" i="33"/>
  <c r="AH2256" i="33"/>
  <c r="AH937" i="33"/>
  <c r="AH3174" i="33"/>
  <c r="AH2669" i="33"/>
  <c r="AH1298" i="33"/>
  <c r="AH2349" i="33"/>
  <c r="AH2834" i="33"/>
  <c r="AH1307" i="33"/>
  <c r="AH2366" i="33"/>
  <c r="AH766" i="33"/>
  <c r="AH1642" i="33"/>
  <c r="AH1018" i="33"/>
  <c r="AH2732" i="33"/>
  <c r="AH1545" i="33"/>
  <c r="AH193" i="33"/>
  <c r="AH668" i="33"/>
  <c r="AH760" i="33"/>
  <c r="AH1216" i="33"/>
  <c r="AH2193" i="33"/>
  <c r="AH2609" i="33"/>
  <c r="AH2679" i="33"/>
  <c r="AH1396" i="33"/>
  <c r="AH2727" i="33"/>
  <c r="AH2420" i="33"/>
  <c r="AH3005" i="33"/>
  <c r="AH2779" i="33"/>
  <c r="AH993" i="33"/>
  <c r="AH2992" i="33"/>
  <c r="AH3101" i="33"/>
  <c r="AH1087" i="33"/>
  <c r="AH1272" i="33"/>
  <c r="AH2428" i="33"/>
  <c r="AH2281" i="33"/>
  <c r="AH558" i="33"/>
  <c r="AH1098" i="33"/>
  <c r="AH431" i="33"/>
  <c r="AH1055" i="33"/>
  <c r="AH2455" i="33"/>
  <c r="AH1778" i="33"/>
  <c r="AH2978" i="33"/>
  <c r="AH2694" i="33"/>
  <c r="AH2876" i="33"/>
  <c r="AH1268" i="33"/>
  <c r="AH1308" i="33"/>
  <c r="AH1883" i="33"/>
  <c r="AH639" i="33"/>
  <c r="AH2363" i="33"/>
  <c r="AH2687" i="33"/>
  <c r="AH3186" i="33"/>
  <c r="AH2758" i="33"/>
  <c r="AH629" i="33"/>
  <c r="AH3213" i="33"/>
  <c r="AH2570" i="33"/>
  <c r="AH2054" i="33"/>
  <c r="AH2021" i="33"/>
  <c r="AH401" i="33"/>
  <c r="AH1487" i="33"/>
  <c r="AH3014" i="33"/>
  <c r="AH398" i="33"/>
  <c r="AH2250" i="33"/>
  <c r="AH441" i="33"/>
  <c r="AH995" i="33"/>
  <c r="AH2382" i="33"/>
  <c r="AH2698" i="33"/>
  <c r="AH874" i="33"/>
  <c r="AH2751" i="33"/>
  <c r="AH3055" i="33"/>
  <c r="AH419" i="33"/>
  <c r="AH3044" i="33"/>
  <c r="AH472" i="33"/>
  <c r="AH688" i="33"/>
  <c r="AH2957" i="33"/>
  <c r="AH1538" i="33"/>
  <c r="AH1118" i="33"/>
  <c r="AH1864" i="33"/>
  <c r="AH727" i="33"/>
  <c r="AH749" i="33"/>
  <c r="AH2125" i="33"/>
  <c r="AH2756" i="33"/>
  <c r="AH2623" i="33"/>
  <c r="AH2801" i="33"/>
  <c r="AH2020" i="33"/>
  <c r="AH2595" i="33"/>
  <c r="AH1877" i="33"/>
  <c r="AH2291" i="33"/>
  <c r="AH587" i="33"/>
  <c r="AH8" i="33"/>
  <c r="AH453" i="33"/>
  <c r="AH41" i="33"/>
  <c r="AH1485" i="33"/>
  <c r="AH3153" i="33"/>
  <c r="AH465" i="33"/>
  <c r="AH2734" i="33"/>
  <c r="AH1630" i="33"/>
  <c r="AH3189" i="33"/>
  <c r="AH260" i="33"/>
  <c r="AH2319" i="33"/>
  <c r="AH1684" i="33"/>
  <c r="AH46" i="33"/>
  <c r="AH2158" i="33"/>
  <c r="AH1884" i="33"/>
  <c r="AH1500" i="33"/>
  <c r="AH2421" i="33"/>
  <c r="AH873" i="33"/>
  <c r="AH98" i="33"/>
  <c r="AH2330" i="33"/>
  <c r="AH1953" i="33"/>
  <c r="AH2111" i="33"/>
  <c r="AH988" i="33"/>
  <c r="AH946" i="33"/>
  <c r="AH2763" i="33"/>
  <c r="AH20" i="33"/>
  <c r="AH1234" i="33"/>
  <c r="AH2894" i="33"/>
  <c r="AH1695" i="33"/>
  <c r="AH658" i="33"/>
  <c r="AH3159" i="33"/>
  <c r="AH941" i="33"/>
  <c r="AH853" i="33"/>
  <c r="AH2270" i="33"/>
  <c r="AH1407" i="33"/>
  <c r="AH1895" i="33"/>
  <c r="AH1241" i="33"/>
  <c r="AH856" i="33"/>
  <c r="AH2841" i="33"/>
  <c r="AH641" i="33"/>
  <c r="AH2598" i="33"/>
  <c r="AH1694" i="33"/>
  <c r="AH2202" i="33"/>
  <c r="AH2362" i="33"/>
  <c r="AH2495" i="33"/>
  <c r="AH1054" i="33"/>
  <c r="AH1233" i="33"/>
  <c r="AH402" i="33"/>
  <c r="AH610" i="33"/>
  <c r="AH708" i="33"/>
  <c r="AH992" i="33"/>
  <c r="AH531" i="33"/>
  <c r="AH87" i="33"/>
  <c r="AH2830" i="33"/>
  <c r="AH1676" i="33"/>
  <c r="AH157" i="33"/>
  <c r="AH2279" i="33"/>
  <c r="AH2183" i="33"/>
  <c r="AH1931" i="33"/>
  <c r="AH269" i="33"/>
  <c r="AH2316" i="33"/>
  <c r="AH3239" i="33"/>
  <c r="AH733" i="33"/>
  <c r="AH2735" i="33"/>
  <c r="AH1172" i="33"/>
  <c r="AH313" i="33"/>
  <c r="AH1804" i="33"/>
  <c r="AH2829" i="33"/>
  <c r="AH1520" i="33"/>
  <c r="AH2014" i="33"/>
  <c r="AH1598" i="33"/>
  <c r="AH467" i="33"/>
  <c r="AH301" i="33"/>
  <c r="AH1881" i="33"/>
  <c r="AH1651" i="33"/>
  <c r="AH143" i="33"/>
  <c r="AH2794" i="33"/>
  <c r="AH2846" i="33"/>
  <c r="AH784" i="33"/>
  <c r="AH1539" i="33"/>
  <c r="AH1143" i="33"/>
  <c r="AH337" i="33"/>
  <c r="AH2343" i="33"/>
  <c r="AH3081" i="33"/>
  <c r="AH1305" i="33"/>
  <c r="AH2936" i="33"/>
  <c r="AH736" i="33"/>
  <c r="AH2480" i="33"/>
  <c r="AH3192" i="33"/>
  <c r="AH2010" i="33"/>
  <c r="AH1135" i="33"/>
  <c r="AH373" i="33"/>
  <c r="AH1006" i="33"/>
  <c r="AH206" i="33"/>
  <c r="AH1097" i="33"/>
  <c r="AH1982" i="33"/>
  <c r="AH2915" i="33"/>
  <c r="AH2070" i="33"/>
  <c r="AH585" i="33"/>
  <c r="AH528" i="33"/>
  <c r="AH2479" i="33"/>
  <c r="AH1825" i="33"/>
  <c r="AH3203" i="33"/>
  <c r="AH3033" i="33"/>
  <c r="AH2451" i="33"/>
  <c r="AH3154" i="33"/>
  <c r="AH695" i="33"/>
  <c r="AH1772" i="33"/>
  <c r="AH875" i="33"/>
  <c r="AH160" i="33"/>
  <c r="AH2608" i="33"/>
  <c r="AH3173" i="33"/>
  <c r="AH3095" i="33"/>
  <c r="AH2895" i="33"/>
  <c r="AH32" i="33"/>
  <c r="AH2198" i="33"/>
  <c r="AH1831" i="33"/>
  <c r="AH1428" i="33"/>
  <c r="AH863" i="33"/>
  <c r="AH3037" i="33"/>
  <c r="AH2364" i="33"/>
  <c r="AH817" i="33"/>
  <c r="AH3117" i="33"/>
  <c r="AH705" i="33"/>
  <c r="AH3237" i="33"/>
  <c r="AH3023" i="33"/>
  <c r="AH141" i="33"/>
  <c r="AH2804" i="33"/>
  <c r="AH2630" i="33"/>
  <c r="AH2942" i="33"/>
  <c r="AH1311" i="33"/>
  <c r="AH976" i="33"/>
  <c r="AH2285" i="33"/>
  <c r="AH1816" i="33"/>
  <c r="AH434" i="33"/>
  <c r="AH2131" i="33"/>
  <c r="AH2502" i="33"/>
  <c r="AH2556" i="33"/>
  <c r="AH1633" i="33"/>
  <c r="AH1481" i="33"/>
  <c r="AH1901" i="33"/>
  <c r="AH2134" i="33"/>
  <c r="AH2859" i="33"/>
  <c r="AH235" i="33"/>
  <c r="AH1273" i="33"/>
  <c r="AH2375" i="33"/>
  <c r="AH2384" i="33"/>
  <c r="AH1423" i="33"/>
  <c r="AH2947" i="33"/>
  <c r="AH1406" i="33"/>
  <c r="AH2244" i="33"/>
  <c r="AH2850" i="33"/>
  <c r="AH698" i="33"/>
  <c r="AH557" i="33"/>
  <c r="AH3068" i="33"/>
  <c r="AH841" i="33"/>
  <c r="AH1718" i="33"/>
  <c r="AH1032" i="33"/>
  <c r="AH1649" i="33"/>
  <c r="AH254" i="33"/>
  <c r="AH1736" i="33"/>
  <c r="AH2471" i="33"/>
  <c r="AH127" i="33"/>
  <c r="AH1955" i="33"/>
  <c r="AH1287" i="33"/>
  <c r="AH2796" i="33"/>
  <c r="AH2007" i="33"/>
  <c r="AH80" i="33"/>
  <c r="AH1562" i="33"/>
  <c r="AH297" i="33"/>
  <c r="AH3031" i="33"/>
  <c r="AH439" i="33"/>
  <c r="AH1803" i="33"/>
  <c r="AH1353" i="33"/>
  <c r="AH451" i="33"/>
  <c r="AH3183" i="33"/>
  <c r="AH455" i="33"/>
  <c r="AH1564" i="33"/>
  <c r="AH1038" i="33"/>
  <c r="AH113" i="33"/>
  <c r="AH885" i="33"/>
  <c r="AH224" i="33"/>
  <c r="AH1617" i="33"/>
  <c r="AH1223" i="33"/>
  <c r="AH2991" i="33"/>
  <c r="AH478" i="33"/>
  <c r="AH1250" i="33"/>
  <c r="AH1425" i="33"/>
  <c r="AH1640" i="33"/>
  <c r="AH594" i="33"/>
  <c r="AH2180" i="33"/>
  <c r="AH261" i="33"/>
  <c r="AH1399" i="33"/>
  <c r="AH2136" i="33"/>
  <c r="AH2574" i="33"/>
  <c r="AH1022" i="33"/>
  <c r="AH1691" i="33"/>
  <c r="AH2869" i="33"/>
  <c r="AH3087" i="33"/>
  <c r="AH2645" i="33"/>
  <c r="AH129" i="33"/>
  <c r="AH867" i="33"/>
  <c r="AH743" i="33"/>
  <c r="AH1123" i="33"/>
  <c r="AH916" i="33"/>
  <c r="AH1136" i="33"/>
  <c r="AH1576" i="33"/>
  <c r="AH207" i="33"/>
  <c r="AH837" i="33"/>
  <c r="AH1255" i="33"/>
  <c r="AH1364" i="33"/>
  <c r="AH1620" i="33"/>
  <c r="AH1410" i="33"/>
  <c r="AH422" i="33"/>
  <c r="AH1447" i="33"/>
  <c r="AH3079" i="33"/>
  <c r="AH2836" i="33"/>
  <c r="AH962" i="33"/>
  <c r="AH664" i="33"/>
  <c r="AH2499" i="33"/>
  <c r="AH997" i="33"/>
  <c r="AH787" i="33"/>
  <c r="AH1243" i="33"/>
  <c r="AH2195" i="33"/>
  <c r="AH3" i="33"/>
  <c r="AH446" i="33"/>
  <c r="AH2099" i="33"/>
  <c r="AH2344" i="33"/>
  <c r="AH802" i="33"/>
  <c r="AH821" i="33"/>
  <c r="AH1427" i="33"/>
  <c r="AH2832" i="33"/>
  <c r="AH2200" i="33"/>
  <c r="AH822" i="33"/>
  <c r="AH2491" i="33"/>
  <c r="AH2307" i="33"/>
  <c r="AH970" i="33"/>
  <c r="AH462" i="33"/>
  <c r="AH1744" i="33"/>
  <c r="AH619" i="33"/>
  <c r="AH858" i="33"/>
  <c r="AH3223" i="33"/>
  <c r="AH2848" i="33"/>
  <c r="AH394" i="33"/>
  <c r="AH300" i="33"/>
  <c r="AH985" i="33"/>
  <c r="AH12" i="33"/>
  <c r="AH2625" i="33"/>
  <c r="AH1726" i="33"/>
  <c r="AH2981" i="33"/>
  <c r="AH1947" i="33"/>
  <c r="AH2998" i="33"/>
  <c r="AH3142" i="33"/>
  <c r="AH1005" i="33"/>
  <c r="AH731" i="33"/>
  <c r="AH426" i="33"/>
  <c r="AH1903" i="33"/>
  <c r="AH3228" i="33"/>
  <c r="AH2402" i="33"/>
  <c r="AH255" i="33"/>
  <c r="AH444" i="33"/>
  <c r="AH626" i="33"/>
  <c r="AH2315" i="33"/>
  <c r="AH2012" i="33"/>
  <c r="AH2648" i="33"/>
  <c r="AH991" i="33"/>
  <c r="AH2529" i="33"/>
  <c r="AH397" i="33"/>
  <c r="AH1318" i="33"/>
  <c r="AH2374" i="33"/>
  <c r="AH737" i="33"/>
  <c r="AH1015" i="33"/>
  <c r="AH168" i="33"/>
  <c r="AH3106" i="33"/>
  <c r="AH1458" i="33"/>
  <c r="AH285" i="33"/>
  <c r="AH1505" i="33"/>
  <c r="AH801" i="33"/>
  <c r="AH1330" i="33"/>
  <c r="AH3049" i="33"/>
  <c r="AH67" i="33"/>
  <c r="AH3125" i="33"/>
  <c r="AH15" i="33"/>
  <c r="AH1779" i="33"/>
  <c r="AH614" i="33"/>
  <c r="AH2308" i="33"/>
  <c r="AH2139" i="33"/>
  <c r="AH584" i="33"/>
  <c r="AH537" i="33"/>
  <c r="AH1440" i="33"/>
  <c r="AH1078" i="33"/>
  <c r="AH1524" i="33"/>
  <c r="AH1945" i="33"/>
  <c r="AH3017" i="33"/>
  <c r="AH178" i="33"/>
  <c r="AH2996" i="33"/>
  <c r="AH1120" i="33"/>
  <c r="AH704" i="33"/>
  <c r="AH721" i="33"/>
  <c r="AH836" i="33"/>
  <c r="AH2535" i="33"/>
  <c r="AH675" i="33"/>
  <c r="AH533" i="33"/>
  <c r="AH804" i="33"/>
  <c r="AH2408" i="33"/>
  <c r="AH1507" i="33"/>
  <c r="AH1515" i="33"/>
  <c r="AH746" i="33"/>
  <c r="AH11" i="33"/>
  <c r="AH1823" i="33"/>
  <c r="AH955" i="33"/>
  <c r="AH2811" i="33"/>
  <c r="AH2839" i="33"/>
  <c r="AH1802" i="33"/>
  <c r="AH1138" i="33"/>
  <c r="AH794" i="33"/>
  <c r="AH1258" i="33"/>
  <c r="AH2941" i="33"/>
  <c r="AH588" i="33"/>
  <c r="AH2373" i="33"/>
  <c r="AH1712" i="33"/>
  <c r="AH578" i="33"/>
  <c r="AH225" i="33"/>
  <c r="AH676" i="33"/>
  <c r="AH1392" i="33"/>
  <c r="AH460" i="33"/>
  <c r="AH773" i="33"/>
  <c r="AH2205" i="33"/>
  <c r="AH1178" i="33"/>
  <c r="AH1156" i="33"/>
  <c r="AH2396" i="33"/>
  <c r="AH2347" i="33"/>
  <c r="AH2212" i="33"/>
  <c r="AH2855" i="33"/>
  <c r="AH1115" i="33"/>
  <c r="AH64" i="33"/>
  <c r="AH1228" i="33"/>
  <c r="AH1105" i="33"/>
  <c r="AH354" i="33"/>
  <c r="AH1422" i="33"/>
  <c r="AH78" i="33"/>
  <c r="AH1102" i="33"/>
  <c r="AH2562" i="33"/>
  <c r="AH2496" i="33"/>
  <c r="AH3172" i="33"/>
  <c r="AH1455" i="33"/>
  <c r="AH833" i="33"/>
  <c r="AH75" i="33"/>
  <c r="AH418" i="33"/>
  <c r="AH2380" i="33"/>
  <c r="AH359" i="33"/>
  <c r="AH4" i="33"/>
  <c r="AH1412" i="33"/>
  <c r="AH1160" i="33"/>
  <c r="AH1731" i="33"/>
  <c r="AH1578" i="33"/>
  <c r="AH1813" i="33"/>
  <c r="AH1080" i="33"/>
  <c r="AH964" i="33"/>
  <c r="AH791" i="33"/>
  <c r="AH130" i="33"/>
  <c r="AH2612" i="33"/>
  <c r="AH1530" i="33"/>
  <c r="AH2506" i="33"/>
  <c r="AH2602" i="33"/>
  <c r="AH1541" i="33"/>
  <c r="AH2517" i="33"/>
  <c r="AH1549" i="33"/>
  <c r="AH2435" i="33"/>
  <c r="AH2934" i="33"/>
  <c r="AH953" i="33"/>
  <c r="AH1596" i="33"/>
  <c r="AH1497" i="33"/>
  <c r="AH933" i="33"/>
  <c r="AH546" i="33"/>
  <c r="AH1799" i="33"/>
  <c r="AH1805" i="33"/>
  <c r="AH1119" i="33"/>
  <c r="AH1981" i="33"/>
  <c r="AH502" i="33"/>
  <c r="AH1837" i="33"/>
  <c r="AH1405" i="33"/>
  <c r="AH1397" i="33"/>
  <c r="AH1439" i="33"/>
  <c r="AH3240" i="33"/>
  <c r="AH1607" i="33"/>
  <c r="AH1194" i="33"/>
  <c r="AH2005" i="33"/>
  <c r="AH1891" i="33"/>
  <c r="AH1965" i="33"/>
  <c r="AH1019" i="33"/>
  <c r="AH3082" i="33"/>
  <c r="AH2565" i="33"/>
  <c r="AH947" i="33"/>
  <c r="AH2475" i="33"/>
  <c r="AH1995" i="33"/>
  <c r="AH567" i="33"/>
  <c r="AH2690" i="33"/>
  <c r="AH3222" i="33"/>
  <c r="AH887" i="33"/>
  <c r="AH2449" i="33"/>
  <c r="AH1551" i="33"/>
  <c r="AH2254" i="33"/>
  <c r="AH2577" i="33"/>
  <c r="AH922" i="33"/>
  <c r="AH2062" i="33"/>
  <c r="AH3226" i="33"/>
  <c r="AH2215" i="33"/>
  <c r="AH1626" i="33"/>
  <c r="AH340" i="33"/>
  <c r="AH2257" i="33"/>
  <c r="AH1776" i="33"/>
  <c r="AH1785" i="33"/>
  <c r="AH1239" i="33"/>
  <c r="AH1886" i="33"/>
  <c r="AH414" i="33"/>
  <c r="AH529" i="33"/>
  <c r="AH2073" i="33"/>
  <c r="AH2145" i="33"/>
  <c r="AH1683" i="33"/>
  <c r="AH1158" i="33"/>
  <c r="AH2637" i="33"/>
  <c r="AH1646" i="33"/>
  <c r="AH2866" i="33"/>
  <c r="AH136" i="33"/>
  <c r="AH2851" i="33"/>
  <c r="AH148" i="33"/>
  <c r="AH3241" i="33"/>
  <c r="AH90" i="33"/>
  <c r="AH892" i="33"/>
  <c r="AH577" i="33"/>
  <c r="AH866" i="33"/>
  <c r="AH1191" i="33"/>
  <c r="AH171" i="33"/>
  <c r="AH2704" i="33"/>
  <c r="AH488" i="33"/>
  <c r="AH1648" i="33"/>
  <c r="AH236" i="33"/>
  <c r="AH3170" i="33"/>
  <c r="AH1306" i="33"/>
  <c r="AH1863" i="33"/>
  <c r="AH1714" i="33"/>
  <c r="AH3099" i="33"/>
  <c r="AH3123" i="33"/>
  <c r="AH443" i="33"/>
  <c r="AH2389" i="33"/>
  <c r="AH1832" i="33"/>
  <c r="AH1662" i="33"/>
  <c r="AH1130" i="33"/>
  <c r="AH483" i="33"/>
  <c r="AH1390" i="33"/>
  <c r="AH636" i="33"/>
  <c r="AH1656" i="33"/>
  <c r="AH3006" i="33"/>
  <c r="AH2616" i="33"/>
  <c r="AH1460" i="33"/>
  <c r="AH3056" i="33"/>
  <c r="AH943" i="33"/>
  <c r="AH1503" i="33"/>
  <c r="AH1591" i="33"/>
  <c r="AH1202" i="33"/>
  <c r="AH295" i="33"/>
  <c r="AH2668" i="33"/>
  <c r="AH252" i="33"/>
  <c r="AH495" i="33"/>
  <c r="AH1101" i="33"/>
  <c r="AH2013" i="33"/>
  <c r="AH2572" i="33"/>
  <c r="AH429" i="33"/>
  <c r="AH1414" i="33"/>
  <c r="AH1762" i="33"/>
  <c r="AH2017" i="33"/>
  <c r="AH146" i="33"/>
  <c r="AH3187" i="33"/>
  <c r="AH2601" i="33"/>
  <c r="AH456" i="33"/>
  <c r="AH324" i="33"/>
  <c r="AH1761" i="33"/>
  <c r="AH840" i="33"/>
  <c r="AH1949" i="33"/>
  <c r="AH440" i="33"/>
  <c r="AH3061" i="33"/>
  <c r="AH2037" i="33"/>
  <c r="AH1134" i="33"/>
  <c r="AH2061" i="33"/>
  <c r="AH1624" i="33"/>
  <c r="AH536" i="33"/>
  <c r="AH2119" i="33"/>
  <c r="AH3198" i="33"/>
  <c r="AH283" i="33"/>
  <c r="AH1415" i="33"/>
  <c r="AH2476" i="33"/>
  <c r="AH2558" i="33"/>
  <c r="AH385" i="33"/>
  <c r="AH3196" i="33"/>
  <c r="AH481" i="33"/>
  <c r="AH2877" i="33"/>
  <c r="AH174" i="33"/>
  <c r="AH1280" i="33"/>
  <c r="AH998" i="33"/>
  <c r="AH82" i="33"/>
  <c r="AH1925" i="33"/>
  <c r="AH263" i="33"/>
  <c r="AH336" i="33"/>
  <c r="AH1644" i="33"/>
  <c r="AH870" i="33"/>
  <c r="AH430" i="33"/>
  <c r="AH657" i="33"/>
  <c r="AH162" i="33"/>
  <c r="AH1494" i="33"/>
  <c r="AH2536" i="33"/>
  <c r="AH1787" i="33"/>
  <c r="AH1571" i="33"/>
  <c r="AH857" i="33"/>
  <c r="AH2448" i="33"/>
  <c r="AH1147" i="33"/>
  <c r="AH2772" i="33"/>
  <c r="AH2580" i="33"/>
  <c r="AH2331" i="33"/>
  <c r="AH1443" i="33"/>
  <c r="AH929" i="33"/>
  <c r="AH2810" i="33"/>
  <c r="AH2221" i="33"/>
  <c r="AH957" i="33"/>
  <c r="AH1372" i="33"/>
  <c r="AH2879" i="33"/>
  <c r="AH920" i="33"/>
  <c r="AH1232" i="33"/>
  <c r="AH203" i="33"/>
  <c r="AH2527" i="33"/>
  <c r="AH2575" i="33"/>
  <c r="AH2693" i="33"/>
  <c r="AH2720" i="33"/>
  <c r="AH2124" i="33"/>
  <c r="AH2484" i="33"/>
  <c r="AH2102" i="33"/>
  <c r="AH1292" i="33"/>
  <c r="AH851" i="33"/>
  <c r="AH3020" i="33"/>
  <c r="AH652" i="33"/>
  <c r="AH2213" i="33"/>
  <c r="AH3045" i="33"/>
  <c r="AH1853" i="33"/>
  <c r="AH944" i="33"/>
  <c r="AH1850" i="33"/>
  <c r="AH2587" i="33"/>
  <c r="AH2196" i="33"/>
  <c r="AH3195" i="33"/>
  <c r="AH2011" i="33"/>
  <c r="AH835" i="33"/>
  <c r="AH2617" i="33"/>
  <c r="AH1354" i="33"/>
  <c r="AH1083" i="33"/>
  <c r="AH325" i="33"/>
  <c r="AH370" i="33"/>
  <c r="AH1253" i="33"/>
  <c r="AH1993" i="33"/>
  <c r="AH1923" i="33"/>
  <c r="AH2107" i="33"/>
  <c r="AH1815" i="33"/>
  <c r="AH1848" i="33"/>
  <c r="AH2127" i="33"/>
  <c r="AH1056" i="33"/>
  <c r="AH1798" i="33"/>
  <c r="AH1289" i="33"/>
  <c r="AH2968" i="33"/>
  <c r="AH1698" i="33"/>
  <c r="AH1619" i="33"/>
  <c r="AH1537" i="33"/>
  <c r="AH824" i="33"/>
  <c r="AH1819" i="33"/>
  <c r="AH1278" i="33"/>
  <c r="AH2140" i="33"/>
  <c r="AH1247" i="33"/>
  <c r="AH1337" i="33"/>
  <c r="AH860" i="33"/>
  <c r="AH2592" i="33"/>
  <c r="AH2576" i="33"/>
  <c r="AH956" i="33"/>
  <c r="AH2237" i="33"/>
  <c r="AH666" i="33"/>
  <c r="AH2482" i="33"/>
  <c r="AH790" i="33"/>
  <c r="AH1438" i="33"/>
  <c r="AH219" i="33"/>
  <c r="AH1727" i="33"/>
  <c r="AH2920" i="33"/>
  <c r="AH2620" i="33"/>
  <c r="AH3140" i="33"/>
  <c r="AH893" i="33"/>
  <c r="AH2326" i="33"/>
  <c r="AH110" i="33"/>
  <c r="AH464" i="33"/>
  <c r="AH1122" i="33"/>
  <c r="AH2310" i="33"/>
  <c r="AH2740" i="33"/>
  <c r="AH1384" i="33"/>
  <c r="AH678" i="33"/>
  <c r="AH1070" i="33"/>
  <c r="AH2385" i="33"/>
  <c r="AH2904" i="33"/>
  <c r="AH2776" i="33"/>
  <c r="AH2667" i="33"/>
  <c r="AH349" i="33"/>
  <c r="AH2293" i="33"/>
  <c r="AH2761" i="33"/>
  <c r="AH1517" i="33"/>
  <c r="AH2569" i="33"/>
  <c r="AH1585" i="33"/>
  <c r="AH1035" i="33"/>
  <c r="AH1457" i="33"/>
  <c r="AH949" i="33"/>
  <c r="AH35" i="33"/>
  <c r="AH2803" i="33"/>
  <c r="AH1704" i="33"/>
  <c r="AH816" i="33"/>
  <c r="AH2079" i="33"/>
  <c r="AH1854" i="33"/>
  <c r="AH3064" i="33"/>
  <c r="AH323" i="33"/>
  <c r="AH1263" i="33"/>
  <c r="AH1717" i="33"/>
  <c r="AH3093" i="33"/>
  <c r="AH2461" i="33"/>
  <c r="AH2454" i="33"/>
  <c r="AH2043" i="33"/>
  <c r="AH1106" i="33"/>
  <c r="AH2332" i="33"/>
  <c r="AH2318" i="33"/>
  <c r="AH2927" i="33"/>
  <c r="AH2211" i="33"/>
  <c r="AH68" i="33"/>
  <c r="AH3229" i="33"/>
  <c r="AH1613" i="33"/>
  <c r="AH125" i="33"/>
  <c r="AH381" i="33"/>
  <c r="AH1581" i="33"/>
  <c r="AH890" i="33"/>
  <c r="AH1466" i="33"/>
  <c r="AH2187" i="33"/>
  <c r="AH2025" i="33"/>
  <c r="AH1915" i="33"/>
  <c r="AH1560" i="33"/>
  <c r="AH2742" i="33"/>
  <c r="AH812" i="33"/>
  <c r="AH3148" i="33"/>
  <c r="AH2439" i="33"/>
  <c r="AH2754" i="33"/>
  <c r="AH3202" i="33"/>
  <c r="AH57" i="33"/>
  <c r="AH2440" i="33"/>
  <c r="AH69" i="33"/>
  <c r="AH1575" i="33"/>
  <c r="AH1381" i="33"/>
  <c r="AH445" i="33"/>
  <c r="AH3209" i="33"/>
  <c r="AH3096" i="33"/>
  <c r="AH597" i="33"/>
  <c r="AH350" i="33"/>
  <c r="AH2275" i="33"/>
  <c r="AH3155" i="33"/>
  <c r="AH2121" i="33"/>
  <c r="AH386" i="33"/>
  <c r="AH3043" i="33"/>
  <c r="AH2191" i="33"/>
  <c r="AH952" i="33"/>
  <c r="AH757" i="33"/>
  <c r="AH663" i="33"/>
  <c r="AH624" i="33"/>
  <c r="AH1299" i="33"/>
  <c r="AH1231" i="33"/>
  <c r="AH2534" i="33"/>
  <c r="AH685" i="33"/>
  <c r="AH92" i="33"/>
  <c r="AH2736" i="33"/>
  <c r="AH2019" i="33"/>
  <c r="AH152" i="33"/>
  <c r="AH1942" i="33"/>
  <c r="AH199" i="33"/>
  <c r="AH1245" i="33"/>
  <c r="AH1660" i="33"/>
  <c r="AH514" i="33"/>
  <c r="AH510" i="33"/>
  <c r="AH3156" i="33"/>
  <c r="AH250" i="33"/>
  <c r="AH204" i="33"/>
  <c r="AH1498" i="33"/>
  <c r="AH1367" i="33"/>
  <c r="AH1732" i="33"/>
  <c r="AH2238" i="33"/>
  <c r="AH683" i="33"/>
  <c r="AH634" i="33"/>
  <c r="AH1885" i="33"/>
  <c r="AH849" i="33"/>
  <c r="AH2733" i="33"/>
  <c r="AH697" i="33"/>
  <c r="AH2160" i="33"/>
  <c r="AH2247" i="33"/>
  <c r="AH1997" i="33"/>
  <c r="AH2333" i="33"/>
  <c r="AH1259" i="33"/>
  <c r="AH2557" i="33"/>
  <c r="AH2034" i="33"/>
  <c r="AH1856" i="33"/>
  <c r="AH1448" i="33"/>
  <c r="AH872" i="33"/>
  <c r="AH767" i="33"/>
  <c r="AH815" i="33"/>
  <c r="AH272" i="33"/>
  <c r="AH1729" i="33"/>
  <c r="AH2643" i="33"/>
  <c r="AH2262" i="33"/>
  <c r="AH1916" i="33"/>
  <c r="AH3065" i="33"/>
  <c r="AH1164" i="33"/>
  <c r="AH3147" i="33"/>
  <c r="AH3146" i="33"/>
  <c r="AH237" i="33"/>
  <c r="AH571" i="33"/>
  <c r="AH2201" i="33"/>
  <c r="AH2931" i="33"/>
  <c r="AH1416" i="33"/>
  <c r="AH2081" i="33"/>
  <c r="AH1976" i="33"/>
  <c r="AH2523" i="33"/>
  <c r="AH2526" i="33"/>
  <c r="AH2234" i="33"/>
  <c r="AH2543" i="33"/>
  <c r="AH371" i="33"/>
  <c r="AH1793" i="33"/>
  <c r="AH2685" i="33"/>
  <c r="AH1936" i="33"/>
  <c r="AH2400" i="33"/>
  <c r="AH789" i="33"/>
  <c r="AH1914" i="33"/>
  <c r="AH1467" i="33"/>
  <c r="AH1966" i="33"/>
  <c r="AH689" i="33"/>
  <c r="AH2346" i="33"/>
  <c r="AH1401" i="33"/>
  <c r="AH2901" i="33"/>
  <c r="AH603" i="33"/>
  <c r="AH1724" i="33"/>
  <c r="AH1338" i="33"/>
  <c r="AH353" i="33"/>
  <c r="AH3165" i="33"/>
  <c r="AH425" i="33"/>
  <c r="AH293" i="33"/>
  <c r="AH2128" i="33"/>
  <c r="AH1992" i="33"/>
  <c r="AH380" i="33"/>
  <c r="AH2999" i="33"/>
  <c r="AH1111" i="33"/>
  <c r="AH2705" i="33"/>
  <c r="AH2470" i="33"/>
  <c r="AH2182" i="33"/>
  <c r="AH637" i="33"/>
  <c r="AH1699" i="33"/>
  <c r="AH1728" i="33"/>
  <c r="AH1586" i="33"/>
  <c r="AH3114" i="33"/>
  <c r="AH474" i="33"/>
  <c r="AH714" i="33"/>
  <c r="AH1763" i="33"/>
  <c r="AH2353" i="33"/>
  <c r="AH1446" i="33"/>
  <c r="AH1424" i="33"/>
  <c r="AH166" i="33"/>
  <c r="AH598" i="33"/>
  <c r="AH432" i="33"/>
  <c r="AH1908" i="33"/>
  <c r="AH1109" i="33"/>
  <c r="AH655" i="33"/>
  <c r="AH2666" i="33"/>
  <c r="AH1046" i="33"/>
  <c r="AH2341" i="33"/>
  <c r="AH2189" i="33"/>
  <c r="AH51" i="33"/>
  <c r="AH1999" i="33"/>
  <c r="AH623" i="33"/>
  <c r="AH223" i="33"/>
  <c r="AH706" i="33"/>
  <c r="AH2990" i="33"/>
  <c r="AH1451" i="33"/>
  <c r="AH1177" i="33"/>
  <c r="AH2417" i="33"/>
  <c r="AH468" i="33"/>
  <c r="AH1016" i="33"/>
  <c r="AH2289" i="33"/>
  <c r="AH3029" i="33"/>
  <c r="AH2692" i="33"/>
  <c r="AH1248" i="33"/>
  <c r="AH2077" i="33"/>
  <c r="AH106" i="33"/>
  <c r="AH1874" i="33"/>
  <c r="AH45" i="33"/>
  <c r="AH2452" i="33"/>
  <c r="AH2926" i="33"/>
  <c r="AH1183" i="33"/>
  <c r="AH2551" i="33"/>
  <c r="AH2849" i="33"/>
  <c r="AH1404" i="33"/>
  <c r="AH2573" i="33"/>
  <c r="AH2233" i="33"/>
  <c r="AH271" i="33"/>
  <c r="AH404" i="33"/>
  <c r="AH2361" i="33"/>
  <c r="AH482" i="33"/>
  <c r="AH1932" i="33"/>
  <c r="AH2096" i="33"/>
  <c r="AH1809" i="33"/>
  <c r="AH2824" i="33"/>
  <c r="AH3199" i="33"/>
  <c r="AH2670" i="33"/>
  <c r="AH1725" i="33"/>
  <c r="AH2812" i="33"/>
  <c r="AH9" i="33"/>
  <c r="AH2780" i="33"/>
  <c r="AH1418" i="33"/>
  <c r="AH2924" i="33"/>
  <c r="AH1271" i="33"/>
  <c r="AH1162" i="33"/>
  <c r="AH1260" i="33"/>
  <c r="AH415" i="33"/>
  <c r="AH1878" i="33"/>
  <c r="AH770" i="33"/>
  <c r="AH2339" i="33"/>
  <c r="AH734" i="33"/>
  <c r="AH1444" i="33"/>
  <c r="AH1074" i="33"/>
  <c r="AH703" i="33"/>
  <c r="AH2473" i="33"/>
  <c r="AH3105" i="33"/>
  <c r="AH243" i="33"/>
  <c r="AH2130" i="33"/>
  <c r="AH1979" i="33"/>
  <c r="AH2265" i="33"/>
  <c r="AH3221" i="33"/>
  <c r="AH2650" i="33"/>
  <c r="AH2209" i="33"/>
  <c r="AH1634" i="33"/>
  <c r="AH2663" i="33"/>
  <c r="AH262" i="33"/>
  <c r="AH1526" i="33"/>
  <c r="AH2665" i="33"/>
  <c r="AH2899" i="33"/>
  <c r="AH1637" i="33"/>
  <c r="AH1506" i="33"/>
  <c r="AH1565" i="33"/>
  <c r="AH2219" i="33"/>
  <c r="AH3132" i="33"/>
  <c r="AH43" i="33"/>
  <c r="AH108" i="33"/>
  <c r="AH2388" i="33"/>
  <c r="AH930" i="33"/>
  <c r="AH2914" i="33"/>
  <c r="AH1040" i="33"/>
  <c r="AH1553" i="33"/>
  <c r="AH548" i="33"/>
  <c r="AH1771" i="33"/>
  <c r="AH2671" i="33"/>
  <c r="AH1504" i="33"/>
  <c r="AH859" i="33"/>
  <c r="AH878" i="33"/>
  <c r="AH189" i="33"/>
  <c r="AH1540" i="33"/>
  <c r="AH508" i="33"/>
  <c r="AH2372" i="33"/>
  <c r="AH344" i="33"/>
  <c r="AH406" i="33"/>
  <c r="AH677" i="33"/>
  <c r="AH1251" i="33"/>
  <c r="AH2695" i="33"/>
  <c r="AH2329" i="33"/>
  <c r="AH1745" i="33"/>
  <c r="AH1132" i="33"/>
  <c r="AH2175" i="33"/>
  <c r="AH1569" i="33"/>
  <c r="AH2798" i="33"/>
  <c r="AH1788" i="33"/>
  <c r="AH2411" i="33"/>
  <c r="AH599" i="33"/>
  <c r="AH339" i="33"/>
  <c r="AH2906" i="33"/>
  <c r="AH1304" i="33"/>
  <c r="AH1300" i="33"/>
  <c r="AH1535" i="33"/>
  <c r="AH909" i="33"/>
  <c r="AH2902" i="33"/>
  <c r="AH2718" i="33"/>
  <c r="AH2466" i="33"/>
  <c r="AH182" i="33"/>
  <c r="AH428" i="33"/>
  <c r="AH692" i="33"/>
  <c r="AH1980" i="33"/>
  <c r="AH400" i="33"/>
  <c r="AH2438" i="33"/>
  <c r="AH1946" i="33"/>
  <c r="AH3214" i="33"/>
  <c r="AH72" i="33"/>
  <c r="AH882" i="33"/>
  <c r="AH2647" i="33"/>
  <c r="AH25" i="33"/>
  <c r="AH1604" i="33"/>
  <c r="AH2274" i="33"/>
  <c r="AH485" i="33"/>
  <c r="AH3244" i="33"/>
  <c r="AH2600" i="33"/>
  <c r="AH1197" i="33"/>
  <c r="AH1632" i="33"/>
  <c r="AH2306" i="33"/>
  <c r="AH3224" i="33"/>
  <c r="AH917" i="33"/>
  <c r="AH2365" i="33"/>
  <c r="AH210" i="33"/>
  <c r="AH3108" i="33"/>
  <c r="AH3094" i="33"/>
  <c r="AH1715" i="33"/>
  <c r="AH2728" i="33"/>
  <c r="AH1069" i="33"/>
  <c r="AH1077" i="33"/>
  <c r="AH553" i="33"/>
  <c r="AH2615" i="33"/>
  <c r="AH3116" i="33"/>
  <c r="AH294" i="33"/>
  <c r="AH2545" i="33"/>
  <c r="AH5" i="33"/>
  <c r="AH1037" i="33"/>
  <c r="AH114" i="33"/>
  <c r="AH2028" i="33"/>
  <c r="AH674" i="33"/>
  <c r="AH1170" i="33"/>
  <c r="AH627" i="33"/>
  <c r="AH1129" i="33"/>
  <c r="AH2100" i="33"/>
  <c r="AH814" i="33"/>
  <c r="AH2919" i="33"/>
  <c r="AH70" i="33"/>
  <c r="AH984" i="33"/>
  <c r="AH2404" i="33"/>
  <c r="AH2288" i="33"/>
  <c r="AH463" i="33"/>
  <c r="AH1012" i="33"/>
  <c r="AH1808" i="33"/>
  <c r="AH2393" i="33"/>
  <c r="AH1010" i="33"/>
  <c r="AH2397" i="33"/>
  <c r="AH1552" i="33"/>
  <c r="AH1206" i="33"/>
  <c r="AH3041" i="33"/>
  <c r="AH2444" i="33"/>
  <c r="AH2027" i="33"/>
  <c r="AH975" i="33"/>
  <c r="AH1838" i="33"/>
  <c r="AH2252" i="33"/>
  <c r="AH3201" i="33"/>
  <c r="AH1150" i="33"/>
  <c r="AH233" i="33"/>
  <c r="AH1509" i="33"/>
  <c r="AH927" i="33"/>
  <c r="AH1533" i="33"/>
  <c r="AH1794" i="33"/>
  <c r="AH433" i="33"/>
  <c r="AH154" i="33"/>
  <c r="AH202" i="33"/>
  <c r="AH2538" i="33"/>
  <c r="AH2854" i="33"/>
  <c r="AH2939" i="33"/>
  <c r="AH1348" i="33"/>
  <c r="AH1978" i="33"/>
  <c r="AH212" i="33"/>
  <c r="AH897" i="33"/>
  <c r="AH827" i="33"/>
  <c r="AH2166" i="33"/>
  <c r="AH3207" i="33"/>
  <c r="AH560" i="33"/>
  <c r="AH1358" i="33"/>
  <c r="AH808" i="33"/>
  <c r="AH889" i="33"/>
  <c r="AH1146" i="33"/>
  <c r="AH2505" i="33"/>
  <c r="AH954" i="33"/>
  <c r="AH1319" i="33"/>
  <c r="AH1769" i="33"/>
  <c r="AH2826" i="33"/>
  <c r="AH1480" i="33"/>
  <c r="AH213" i="33"/>
  <c r="AH3022" i="33"/>
  <c r="AH1264" i="33"/>
  <c r="AH2450" i="33"/>
  <c r="AH2276" i="33"/>
  <c r="AH1928" i="33"/>
  <c r="AH2651" i="33"/>
  <c r="AH3036" i="33"/>
  <c r="AH570" i="33"/>
  <c r="AH1310" i="33"/>
  <c r="AH326" i="33"/>
  <c r="AH2548" i="33"/>
  <c r="AH276" i="33"/>
  <c r="AH3169" i="33"/>
  <c r="AH925" i="33"/>
  <c r="AH945" i="33"/>
  <c r="AH2784" i="33"/>
  <c r="AH2186" i="33"/>
  <c r="AH238" i="33"/>
  <c r="AH280" i="33"/>
  <c r="AH291" i="33"/>
  <c r="AH3073" i="33"/>
  <c r="AH1910" i="33"/>
  <c r="AH3197" i="33"/>
  <c r="AH2133" i="33"/>
  <c r="AH1722" i="33"/>
  <c r="AH330" i="33"/>
  <c r="AH2059" i="33"/>
  <c r="AH844" i="33"/>
  <c r="AH575" i="33"/>
  <c r="AH200" i="33"/>
  <c r="AH581" i="33"/>
  <c r="AH1395" i="33"/>
  <c r="AH2351" i="33"/>
  <c r="AH2106" i="33"/>
  <c r="AH1835" i="33"/>
  <c r="AH256" i="33"/>
  <c r="AH2852" i="33"/>
  <c r="AH1636" i="33"/>
  <c r="AH2586" i="33"/>
  <c r="AH1548" i="33"/>
  <c r="AH3091" i="33"/>
  <c r="AH2844" i="33"/>
  <c r="AH3032" i="33"/>
  <c r="AH1361" i="33"/>
  <c r="AH1434" i="33"/>
  <c r="AH1047" i="33"/>
  <c r="AH1377" i="33"/>
  <c r="AH2802" i="33"/>
  <c r="AH1334" i="33"/>
  <c r="AH2041" i="33"/>
  <c r="AH1153" i="33"/>
  <c r="AH403" i="33"/>
  <c r="AH2356" i="33"/>
  <c r="AH2177" i="33"/>
  <c r="AH3168" i="33"/>
  <c r="AH452" i="33"/>
  <c r="AH2173" i="33"/>
  <c r="AH2589" i="33"/>
  <c r="AH2898" i="33"/>
  <c r="AH758" i="33"/>
  <c r="AH505" i="33"/>
  <c r="AH1081" i="33"/>
  <c r="AH3225" i="33"/>
  <c r="AH565" i="33"/>
  <c r="AH2003" i="33"/>
  <c r="AH1926" i="33"/>
  <c r="AH2922" i="33"/>
  <c r="AH1076" i="33"/>
  <c r="AH2179" i="33"/>
  <c r="AH1790" i="33"/>
  <c r="AH2266" i="33"/>
  <c r="AH1175" i="33"/>
  <c r="AH2759" i="33"/>
  <c r="AH226" i="33"/>
  <c r="AH621" i="33"/>
  <c r="AH3007" i="33"/>
  <c r="AH1174" i="33"/>
  <c r="AH3126" i="33"/>
  <c r="AH3227" i="33"/>
  <c r="AH1960" i="33"/>
  <c r="AH1374" i="33"/>
  <c r="AH2568" i="33"/>
  <c r="AH1521" i="33"/>
  <c r="AH471" i="33"/>
  <c r="AH2152" i="33"/>
  <c r="AH569" i="33"/>
  <c r="AH192" i="33"/>
  <c r="AH2878" i="33"/>
  <c r="AH1680" i="33"/>
  <c r="AH1063" i="33"/>
  <c r="AH2022" i="33"/>
  <c r="AH1148" i="33"/>
  <c r="AH296" i="33"/>
  <c r="AH3160" i="33"/>
  <c r="AH2640" i="33"/>
  <c r="AH2916" i="33"/>
  <c r="AH1394" i="33"/>
  <c r="AH93" i="33"/>
  <c r="AH2386" i="33"/>
  <c r="AH983" i="33"/>
  <c r="AH1089" i="33"/>
  <c r="AH2360" i="33"/>
  <c r="AH3047" i="33"/>
  <c r="AH1000" i="33"/>
  <c r="AH2613" i="33"/>
  <c r="AH3003" i="33"/>
  <c r="AH527" i="33"/>
  <c r="AH779" i="33"/>
  <c r="AH3051" i="33"/>
  <c r="AH74" i="33"/>
  <c r="AH2983" i="33"/>
  <c r="AH2880" i="33"/>
  <c r="AH1495" i="33"/>
  <c r="AH3085" i="33"/>
  <c r="AH1246" i="33"/>
  <c r="AH820" i="33"/>
  <c r="AH3034" i="33"/>
  <c r="AH1188" i="33"/>
  <c r="AH1011" i="33"/>
  <c r="AH165" i="33"/>
  <c r="AH523" i="33"/>
  <c r="AH2888" i="33"/>
  <c r="AH926" i="33"/>
  <c r="AH1343" i="33"/>
  <c r="AH3076" i="33"/>
  <c r="AH848" i="33"/>
  <c r="AH511" i="33"/>
  <c r="AH3210" i="33"/>
  <c r="AH2357" i="33"/>
  <c r="AH3063" i="33"/>
  <c r="AH1689" i="33"/>
  <c r="AH3215" i="33"/>
  <c r="AH2240" i="33"/>
  <c r="AH2787" i="33"/>
  <c r="AH1420" i="33"/>
  <c r="AH493" i="33"/>
  <c r="AH1741" i="33"/>
  <c r="AH228" i="33"/>
  <c r="AH2817" i="33"/>
  <c r="AH1062" i="33"/>
  <c r="AH2071" i="33"/>
  <c r="AH116" i="33"/>
  <c r="AH1454" i="33"/>
  <c r="AH700" i="33"/>
  <c r="AH1577" i="33"/>
  <c r="AH3177" i="33"/>
  <c r="AH2113" i="33"/>
  <c r="AH277" i="33"/>
  <c r="AH504" i="33"/>
  <c r="AH2317" i="33"/>
  <c r="AH1570" i="33"/>
  <c r="AH810" i="33"/>
  <c r="AH1930" i="33"/>
  <c r="AH410" i="33"/>
  <c r="AH582" i="33"/>
  <c r="AH879" i="33"/>
  <c r="AH973" i="33"/>
  <c r="AH3046" i="33"/>
  <c r="AH2552" i="33"/>
  <c r="AH3013" i="33"/>
  <c r="AH2892" i="33"/>
  <c r="AH1276" i="33"/>
  <c r="AH476" i="33"/>
  <c r="AH516" i="33"/>
  <c r="AH1184" i="33"/>
  <c r="AH3069" i="33"/>
  <c r="AH2338" i="33"/>
  <c r="AH903" i="33"/>
  <c r="AH2890" i="33"/>
  <c r="AH2948" i="33"/>
  <c r="AH1166" i="33"/>
  <c r="AH2923" i="33"/>
  <c r="AH1671" i="33"/>
  <c r="AH3048" i="33"/>
  <c r="AH133" i="33"/>
  <c r="AH1067" i="33"/>
  <c r="AH1139" i="33"/>
  <c r="AH1784" i="33"/>
  <c r="AH3218" i="33"/>
  <c r="AH1254" i="33"/>
  <c r="AH2516" i="33"/>
  <c r="AH1173" i="33"/>
  <c r="AH2064" i="33"/>
  <c r="AH1023" i="33"/>
  <c r="AH2335" i="33"/>
  <c r="AH2853" i="33"/>
  <c r="AH1492" i="33"/>
  <c r="AH408" i="33"/>
  <c r="AH124" i="33"/>
  <c r="AH1190" i="33"/>
  <c r="AH1409" i="33"/>
  <c r="AH1041" i="33"/>
  <c r="AH1266" i="33"/>
  <c r="AH559" i="33"/>
  <c r="AH1226" i="33"/>
  <c r="AH2072" i="33"/>
  <c r="AH1465" i="33"/>
  <c r="AH1244" i="33"/>
  <c r="AH177" i="33"/>
  <c r="AH2974" i="33"/>
  <c r="AH1294" i="33"/>
  <c r="AH1320" i="33"/>
  <c r="AH395" i="33"/>
  <c r="AH2114" i="33"/>
  <c r="AH1142" i="33"/>
  <c r="AH726" i="33"/>
  <c r="AH1180" i="33"/>
  <c r="AH122" i="33"/>
  <c r="AH1702" i="33"/>
  <c r="AH2358" i="33"/>
  <c r="AH1707" i="33"/>
  <c r="AH762" i="33"/>
  <c r="AH2488" i="33"/>
  <c r="AH335" i="33"/>
  <c r="AH914" i="33"/>
  <c r="AH1957" i="33"/>
  <c r="AH1165" i="33"/>
  <c r="AH1230" i="33"/>
  <c r="AH2229" i="33"/>
  <c r="AH2791" i="33"/>
  <c r="AH2286" i="33"/>
  <c r="AH391" i="33"/>
  <c r="AH3107" i="33"/>
  <c r="AH1706" i="33"/>
  <c r="AH1580" i="33"/>
  <c r="AH421" i="33"/>
  <c r="AH249" i="33"/>
  <c r="AH2511" i="33"/>
  <c r="AH2336" i="33"/>
  <c r="AH1673" i="33"/>
  <c r="AH84" i="33"/>
  <c r="AH1720" i="33"/>
  <c r="AH2644" i="33"/>
  <c r="AH1664" i="33"/>
  <c r="AH1411" i="33"/>
  <c r="AH1818" i="33"/>
  <c r="AH1471" i="33"/>
  <c r="AH871" i="33"/>
  <c r="AH449" i="33"/>
  <c r="AH489" i="33"/>
  <c r="AH1941" i="33"/>
  <c r="AH1163" i="33"/>
  <c r="AH1079" i="33"/>
  <c r="AH3245" i="33"/>
  <c r="AH18" i="33"/>
  <c r="AH1859" i="33"/>
  <c r="AH2977" i="33"/>
  <c r="AH1419" i="33"/>
  <c r="AH928" i="33"/>
  <c r="AH144" i="33"/>
  <c r="AH1366" i="33"/>
  <c r="AH969" i="33"/>
  <c r="AH1977" i="33"/>
  <c r="AH2738" i="33"/>
  <c r="AH1110" i="33"/>
  <c r="AH411" i="33"/>
  <c r="AH1920" i="33"/>
  <c r="AH609" i="33"/>
  <c r="AH2485" i="33"/>
  <c r="AH3204" i="33"/>
  <c r="AH1730" i="33"/>
  <c r="AH699" i="33"/>
  <c r="AH1402" i="33"/>
  <c r="AH1205" i="33"/>
  <c r="AH1988" i="33"/>
  <c r="AH1643" i="33"/>
  <c r="AH153" i="33"/>
  <c r="AH2032" i="33"/>
  <c r="AH1876" i="33"/>
  <c r="AH2498" i="33"/>
  <c r="AH1954" i="33"/>
  <c r="AH2251" i="33"/>
  <c r="AH388" i="33"/>
  <c r="AH247" i="33"/>
  <c r="AH24" i="33"/>
  <c r="AH2045" i="33"/>
  <c r="AH950" i="33"/>
  <c r="AH2050" i="33"/>
  <c r="AH2044" i="33"/>
  <c r="AH694" i="33"/>
  <c r="AH2713" i="33"/>
  <c r="AH2546" i="33"/>
  <c r="AH2886" i="33"/>
  <c r="AH535" i="33"/>
  <c r="AH2271" i="33"/>
  <c r="AH3220" i="33"/>
  <c r="AH222" i="33"/>
  <c r="AH2696" i="33"/>
  <c r="AH1775" i="33"/>
  <c r="AH2553" i="33"/>
  <c r="AH2660" i="33"/>
  <c r="AH2703" i="33"/>
  <c r="AH2458" i="33"/>
  <c r="AH1556" i="33"/>
  <c r="AH1872" i="33"/>
  <c r="AH3242" i="33"/>
  <c r="AH507" i="33"/>
  <c r="AH138" i="33"/>
  <c r="AH1857" i="33"/>
  <c r="AH40" i="33"/>
  <c r="AH1899" i="33"/>
  <c r="AH939" i="33"/>
  <c r="AH1297" i="33"/>
  <c r="AH883" i="33"/>
  <c r="AH2085" i="33"/>
  <c r="AH1024" i="33"/>
  <c r="AH1014" i="33"/>
  <c r="AH2929" i="33"/>
  <c r="AH179" i="33"/>
  <c r="AH2067" i="33"/>
  <c r="AH1265" i="33"/>
  <c r="AH2157" i="33"/>
  <c r="AH1975" i="33"/>
  <c r="AH2101" i="33"/>
  <c r="AH710" i="33"/>
  <c r="AH2144" i="33"/>
  <c r="AH1759" i="33"/>
  <c r="AH205" i="33"/>
  <c r="AH3075" i="33"/>
  <c r="AH963" i="33"/>
  <c r="AH1049" i="33"/>
  <c r="AH2599" i="33"/>
  <c r="AH253" i="33"/>
  <c r="AH347" i="33"/>
  <c r="AH1145" i="33"/>
  <c r="AH470" i="33"/>
  <c r="AH1750" i="33"/>
  <c r="AH1045" i="33"/>
  <c r="AH2031" i="33"/>
  <c r="AH2015" i="33"/>
  <c r="AH1587" i="33"/>
  <c r="AH2773" i="33"/>
  <c r="AH13" i="33"/>
  <c r="AH1622" i="33"/>
  <c r="AH2171" i="33"/>
  <c r="AH139" i="33"/>
  <c r="AH1766" i="33"/>
  <c r="AH1752" i="33"/>
  <c r="AH774" i="33"/>
  <c r="AH2084" i="33"/>
  <c r="AH2747" i="33"/>
  <c r="AH2631" i="33"/>
  <c r="AH2537" i="33"/>
  <c r="AH1213" i="33"/>
  <c r="AH2091" i="33"/>
  <c r="AH2540" i="33"/>
  <c r="AH1963" i="33"/>
  <c r="AH2486" i="33"/>
  <c r="AH2788" i="33"/>
  <c r="AH2790" i="33"/>
  <c r="AH687" i="33"/>
  <c r="AH360" i="33"/>
  <c r="AH1103" i="33"/>
  <c r="AH1034" i="33"/>
  <c r="AH1840" i="33"/>
  <c r="AH1352" i="33"/>
  <c r="AH2112" i="33"/>
  <c r="AH532" i="33"/>
  <c r="AH2456" i="33"/>
  <c r="AH2638" i="33"/>
  <c r="AH278" i="33"/>
  <c r="AH3184" i="33"/>
  <c r="AH643" i="33"/>
  <c r="AH2682" i="33"/>
  <c r="AH2194" i="33"/>
  <c r="AH338" i="33"/>
  <c r="AH1639" i="33"/>
  <c r="AH2590" i="33"/>
  <c r="AH2090" i="33"/>
  <c r="AH2459" i="33"/>
  <c r="AH1904" i="33"/>
  <c r="AH1211" i="33"/>
  <c r="AH134" i="33"/>
  <c r="AH1240" i="33"/>
  <c r="AH195" i="33"/>
  <c r="AH54" i="33"/>
  <c r="AH103" i="33"/>
  <c r="AH1663" i="33"/>
  <c r="AH2973" i="33"/>
  <c r="AH1594" i="33"/>
  <c r="AH2524" i="33"/>
  <c r="AH750" i="33"/>
  <c r="AH842" i="33"/>
  <c r="AH602" i="33"/>
  <c r="AH1050" i="33"/>
  <c r="AH413" i="33"/>
  <c r="AH1281" i="33"/>
  <c r="AH2949" i="33"/>
  <c r="AH3027" i="33"/>
  <c r="AH2954" i="33"/>
  <c r="AH1821" i="33"/>
  <c r="AH2533" i="33"/>
  <c r="AH369" i="33"/>
  <c r="AH121" i="33"/>
  <c r="AH1826" i="33"/>
  <c r="AH1870" i="33"/>
  <c r="AH1327" i="33"/>
  <c r="AH3216" i="33"/>
  <c r="AH3171" i="33"/>
  <c r="AH2122" i="33"/>
  <c r="AH1086" i="33"/>
  <c r="AH1782" i="33"/>
  <c r="AH363" i="33"/>
  <c r="AH1951" i="33"/>
  <c r="AH3230" i="33"/>
  <c r="AH728" i="33"/>
  <c r="AH2622" i="33"/>
  <c r="AH2290" i="33"/>
  <c r="AH2960" i="33"/>
  <c r="AH2976" i="33"/>
  <c r="AH2377" i="33"/>
  <c r="AH830" i="33"/>
  <c r="AH2509" i="33"/>
  <c r="AH3030" i="33"/>
  <c r="AH1154" i="33"/>
  <c r="AH2457" i="33"/>
  <c r="AH2799" i="33"/>
  <c r="AH1971" i="33"/>
  <c r="AH2578" i="33"/>
  <c r="AH2110" i="33"/>
  <c r="AH1511" i="33"/>
  <c r="AH2467" i="33"/>
  <c r="AH2681" i="33"/>
  <c r="AH2519" i="33"/>
  <c r="AH1921" i="33"/>
  <c r="AH2429" i="33"/>
  <c r="AH1282" i="33"/>
  <c r="AH805" i="33"/>
  <c r="AH1529" i="33"/>
  <c r="AH1751" i="33"/>
  <c r="AH2474" i="33"/>
  <c r="AH566" i="33"/>
  <c r="AH1880" i="33"/>
  <c r="AH924" i="33"/>
  <c r="AH2979" i="33"/>
  <c r="AH2151" i="33"/>
  <c r="AH513" i="33"/>
  <c r="AH905" i="33"/>
  <c r="AH2677" i="33"/>
  <c r="AH311" i="33"/>
  <c r="AH436" i="33"/>
  <c r="AH28" i="33"/>
  <c r="AH346" i="33"/>
  <c r="AH184" i="33"/>
  <c r="AH2063" i="33"/>
  <c r="AH3246" i="33"/>
  <c r="AH2815" i="33"/>
  <c r="AH785" i="33"/>
  <c r="AH1847" i="33"/>
  <c r="AH2835" i="33"/>
  <c r="AH1767" i="33"/>
  <c r="AH1161" i="33"/>
  <c r="AH541" i="33"/>
  <c r="AH2594" i="33"/>
  <c r="AH1879" i="33"/>
  <c r="AH242" i="33"/>
  <c r="AH1735" i="33"/>
  <c r="AH1711" i="33"/>
  <c r="AH33" i="33"/>
  <c r="AH1647" i="33"/>
  <c r="AH2928" i="33"/>
  <c r="AH2686" i="33"/>
  <c r="AH1261" i="33"/>
  <c r="AH2259" i="33"/>
  <c r="AH3182" i="33"/>
  <c r="AH754" i="33"/>
  <c r="AH497" i="33"/>
  <c r="AH1770" i="33"/>
  <c r="AH1555" i="33"/>
  <c r="AH1373" i="33"/>
  <c r="AH2628" i="33"/>
  <c r="AH2118" i="33"/>
  <c r="AH707" i="33"/>
  <c r="AH310" i="33"/>
  <c r="AH3175" i="33"/>
  <c r="AH923" i="33"/>
  <c r="AH884" i="33"/>
  <c r="AH2088" i="33"/>
  <c r="AH2053" i="33"/>
  <c r="AH2862" i="33"/>
  <c r="AH1568" i="33"/>
  <c r="AH1768" i="33"/>
  <c r="AH1846" i="33"/>
  <c r="AH2688" i="33"/>
  <c r="AH2035" i="33"/>
  <c r="AH3163" i="33"/>
  <c r="AH1973" i="33"/>
  <c r="AH2917" i="33"/>
  <c r="AH2055" i="33"/>
  <c r="AH2024" i="33"/>
  <c r="AH562" i="33"/>
  <c r="AH1379" i="33"/>
  <c r="AH1186" i="33"/>
  <c r="AH2806" i="33"/>
  <c r="AH910" i="33"/>
  <c r="AH1463" i="33"/>
  <c r="AH1786" i="33"/>
  <c r="AH1114" i="33"/>
  <c r="AH1528" i="33"/>
  <c r="AH1028" i="33"/>
  <c r="AH524" i="33"/>
  <c r="AH257" i="33"/>
  <c r="AH2280" i="33"/>
  <c r="AH185" i="33"/>
  <c r="AH906" i="33"/>
  <c r="AH2108" i="33"/>
  <c r="AH1841" i="33"/>
  <c r="AH3178" i="33"/>
  <c r="AH2656" i="33"/>
  <c r="AH596" i="33"/>
  <c r="AH1989" i="33"/>
  <c r="AH2029" i="33"/>
  <c r="AH653" i="33"/>
  <c r="AH2135" i="33"/>
  <c r="AH234" i="33"/>
  <c r="AH2646" i="33"/>
  <c r="AH83" i="33"/>
  <c r="AH2611" i="33"/>
  <c r="AH2707" i="33"/>
  <c r="AH88" i="33"/>
  <c r="AH940" i="33"/>
  <c r="AH2510" i="33"/>
  <c r="AH2036" i="33"/>
  <c r="AH3103" i="33"/>
  <c r="AH2953" i="33"/>
  <c r="AH1066" i="33"/>
  <c r="AH3084" i="33"/>
  <c r="AH1068" i="33"/>
  <c r="AH1652" i="33"/>
  <c r="AH630" i="33"/>
  <c r="AH2426" i="33"/>
  <c r="AH2425" i="33"/>
  <c r="AH97" i="33"/>
  <c r="AH2052" i="33"/>
  <c r="AH1324" i="33"/>
  <c r="AH1385" i="33"/>
  <c r="AH2969" i="33"/>
  <c r="AH2207" i="33"/>
  <c r="AH778" i="33"/>
  <c r="AH3010" i="33"/>
  <c r="AH1536" i="33"/>
  <c r="AH112" i="33"/>
  <c r="AH2348" i="33"/>
  <c r="AH1682" i="33"/>
  <c r="AH1820" i="33"/>
  <c r="AH1157" i="33"/>
  <c r="AH2222" i="33"/>
  <c r="AH2748" i="33"/>
  <c r="AH709" i="33"/>
  <c r="AH2246" i="33"/>
  <c r="AH1328" i="33"/>
  <c r="AH935" i="33"/>
  <c r="AH672" i="33"/>
  <c r="AH843" i="33"/>
  <c r="AH2632" i="33"/>
  <c r="AH448" i="33"/>
  <c r="AH2716" i="33"/>
  <c r="AH1020" i="33"/>
  <c r="AH2305" i="33"/>
  <c r="AH854" i="33"/>
  <c r="AH1144" i="33"/>
  <c r="AH321" i="33"/>
  <c r="AH1225" i="33"/>
  <c r="AH1601" i="33"/>
  <c r="AH486" i="33"/>
  <c r="AH1687" i="33"/>
  <c r="AH3235" i="33"/>
  <c r="AH2913" i="33"/>
  <c r="AH2371" i="33"/>
  <c r="AH742" i="33"/>
  <c r="AH1061" i="33"/>
  <c r="AH2946" i="33"/>
  <c r="AH2218" i="33"/>
  <c r="AH461" i="33"/>
  <c r="AH3234" i="33"/>
  <c r="AH292" i="33"/>
  <c r="AH715" i="33"/>
  <c r="AH958" i="33"/>
  <c r="AH322" i="33"/>
  <c r="AH2989" i="33"/>
  <c r="AH1531" i="33"/>
  <c r="AH1661" i="33"/>
  <c r="AH2797" i="33"/>
  <c r="AH1686" i="33"/>
  <c r="AH1001" i="33"/>
  <c r="AH170" i="33"/>
  <c r="AH2462" i="33"/>
  <c r="AH2249" i="33"/>
  <c r="AH2383" i="33"/>
  <c r="AH194" i="33"/>
  <c r="AH2986" i="33"/>
  <c r="AH3042" i="33"/>
  <c r="AH1909" i="33"/>
  <c r="AH809" i="33"/>
  <c r="AH1171" i="33"/>
  <c r="AH1882" i="33"/>
  <c r="AH376" i="33"/>
  <c r="AH3138" i="33"/>
  <c r="AH2477" i="33"/>
  <c r="AH2299" i="33"/>
  <c r="AH1450" i="33"/>
  <c r="AH2255" i="33"/>
  <c r="AH479" i="33"/>
  <c r="AH109" i="33"/>
  <c r="AH1303" i="33"/>
  <c r="AH632" i="33"/>
  <c r="AH2042" i="33"/>
  <c r="AH2814" i="33"/>
  <c r="AH1933" i="33"/>
  <c r="AH1456" i="33"/>
  <c r="AH1380" i="33"/>
  <c r="AH2930" i="33"/>
  <c r="AH2097" i="33"/>
  <c r="AH3180" i="33"/>
  <c r="AH1743" i="33"/>
  <c r="AH1758" i="33"/>
  <c r="AH1958" i="33"/>
  <c r="AH2148" i="33"/>
  <c r="AH2966" i="33"/>
  <c r="AH1357" i="33"/>
  <c r="AH2743" i="33"/>
  <c r="AH701" i="33"/>
  <c r="AH2469" i="33"/>
  <c r="AH2896" i="33"/>
  <c r="AH1635" i="33"/>
  <c r="AH2500" i="33"/>
  <c r="AH2253" i="33"/>
  <c r="AH266" i="33"/>
  <c r="AH1984" i="33"/>
  <c r="AH368" i="33"/>
  <c r="AH1382" i="33"/>
  <c r="AH1970" i="33"/>
  <c r="AH2709" i="33"/>
  <c r="AH896" i="33"/>
  <c r="AH1391" i="33"/>
  <c r="AH2413" i="33"/>
  <c r="AH831" i="33"/>
  <c r="AH384" i="33"/>
  <c r="AH1940" i="33"/>
  <c r="AH2729" i="33"/>
  <c r="AH1064" i="33"/>
  <c r="AH120" i="33"/>
  <c r="AH1199" i="33"/>
  <c r="AH1441" i="33"/>
  <c r="AH2350" i="33"/>
  <c r="AH1937" i="33"/>
  <c r="AH2278" i="33"/>
  <c r="AH1363" i="33"/>
  <c r="AH506" i="33"/>
  <c r="AH1742" i="33"/>
  <c r="AH1525" i="33"/>
  <c r="AH1574" i="33"/>
  <c r="AH3158" i="33"/>
  <c r="AH299" i="33"/>
  <c r="AH1532" i="33"/>
  <c r="AH1048" i="33"/>
  <c r="AH1141" i="33"/>
  <c r="AH427" i="33"/>
  <c r="AH215" i="33"/>
  <c r="AH3181" i="33"/>
  <c r="AH999" i="33"/>
  <c r="AH1167" i="33"/>
  <c r="AH2087" i="33"/>
  <c r="AH2391" i="33"/>
  <c r="AH1614" i="33"/>
  <c r="AH1974" i="33"/>
  <c r="AH1470" i="33"/>
  <c r="AH2567" i="33"/>
  <c r="AH217" i="33"/>
  <c r="AH2777" i="33"/>
  <c r="AH2905" i="33"/>
  <c r="AH66" i="33"/>
  <c r="AH607" i="33"/>
  <c r="AH1865" i="33"/>
  <c r="AH813" i="33"/>
  <c r="AH3100" i="33"/>
  <c r="AH2245" i="33"/>
  <c r="AH3190" i="33"/>
  <c r="AH374" i="33"/>
  <c r="AH2174" i="33"/>
  <c r="AH832" i="33"/>
  <c r="AH2445" i="33"/>
  <c r="AH2993" i="33"/>
  <c r="AH1845" i="33"/>
  <c r="AH1257" i="33"/>
  <c r="AH713" i="33"/>
  <c r="AH864" i="33"/>
  <c r="AH2816" i="33"/>
  <c r="AH361" i="33"/>
  <c r="AH2958" i="33"/>
  <c r="AH1096" i="33"/>
  <c r="AH613" i="33"/>
  <c r="AH3238" i="33"/>
  <c r="AH2701" i="33"/>
  <c r="AH1902" i="33"/>
  <c r="AH2764" i="33"/>
  <c r="AH2260" i="33"/>
  <c r="AH186" i="33"/>
  <c r="AH1812" i="33"/>
  <c r="AH682" i="33"/>
  <c r="AH3060" i="33"/>
  <c r="AH2563" i="33"/>
  <c r="AH2419" i="33"/>
  <c r="AH1461" i="33"/>
  <c r="AH1917" i="33"/>
  <c r="AH986" i="33"/>
  <c r="AH1285" i="33"/>
  <c r="AH2723" i="33"/>
  <c r="AH2967" i="33"/>
  <c r="AH2312" i="33"/>
  <c r="AH931" i="33"/>
  <c r="AH660" i="33"/>
  <c r="AH2494" i="33"/>
  <c r="AH2520" i="33"/>
  <c r="AH2840" i="33"/>
  <c r="AH3115" i="33"/>
  <c r="AH1189" i="33"/>
  <c r="AH2980" i="33"/>
  <c r="AH3137" i="33"/>
  <c r="AH2863" i="33"/>
  <c r="AH2889" i="33"/>
  <c r="AH1934" i="33"/>
  <c r="AH2287" i="33"/>
  <c r="AH828" i="33"/>
  <c r="AH2581" i="33"/>
  <c r="AH1071" i="33"/>
  <c r="AH1314" i="33"/>
  <c r="AH3002" i="33"/>
  <c r="AH2441" i="33"/>
  <c r="AH751" i="33"/>
  <c r="AH1378" i="33"/>
  <c r="AH2512" i="33"/>
  <c r="AH806" i="33"/>
  <c r="AH393" i="33"/>
  <c r="AH2807" i="33"/>
  <c r="AH2856" i="33"/>
  <c r="AH1860" i="33"/>
  <c r="AH1621" i="33"/>
  <c r="AH1332" i="33"/>
  <c r="AH1238" i="33"/>
  <c r="AH2403" i="33"/>
  <c r="AH1124" i="33"/>
  <c r="AH1187" i="33"/>
  <c r="AH1436" i="33"/>
  <c r="AH1227" i="33"/>
  <c r="AH3035" i="33"/>
  <c r="AH55" i="33"/>
  <c r="AH1510" i="33"/>
  <c r="AH2675" i="33"/>
  <c r="AH2424" i="33"/>
  <c r="AH1051" i="33"/>
  <c r="AH2893" i="33"/>
  <c r="AH764" i="33"/>
  <c r="AH1543" i="33"/>
  <c r="AH1830" i="33"/>
  <c r="AH2406" i="33"/>
  <c r="AH732" i="33"/>
  <c r="AH2725" i="33"/>
  <c r="AH686" i="33"/>
  <c r="AH1996" i="33"/>
  <c r="AH1296" i="33"/>
  <c r="AH2378" i="33"/>
  <c r="AH563" i="33"/>
  <c r="AH81" i="33"/>
  <c r="AH2528" i="33"/>
  <c r="AH1582" i="33"/>
  <c r="AH2115" i="33"/>
  <c r="AH2504" i="33"/>
  <c r="AH1561" i="33"/>
  <c r="AH738" i="33"/>
  <c r="AH2635" i="33"/>
  <c r="AH1849" i="33"/>
  <c r="AH1203" i="33"/>
  <c r="AH1383" i="33"/>
  <c r="AH1437" i="33"/>
  <c r="AH2355" i="33"/>
  <c r="AH1212" i="33"/>
  <c r="AH1375" i="33"/>
  <c r="AH2903" i="33"/>
  <c r="AH593" i="33"/>
  <c r="AH2472" i="33"/>
  <c r="AH1912" i="33"/>
  <c r="AH2092" i="33"/>
  <c r="AH1597" i="33"/>
  <c r="AH2760" i="33"/>
  <c r="AH1192" i="33"/>
  <c r="AH227" i="33"/>
  <c r="AH987" i="33"/>
  <c r="AH1433" i="33"/>
  <c r="AH554" i="33"/>
  <c r="AH2325" i="33"/>
  <c r="AH3233" i="33"/>
  <c r="AH938" i="33"/>
  <c r="AH2982" i="33"/>
  <c r="AH2206" i="33"/>
  <c r="AH1558" i="33"/>
  <c r="AH1284" i="33"/>
  <c r="AH2000" i="33"/>
  <c r="AH459" i="33"/>
  <c r="AH2210" i="33"/>
  <c r="AH475" i="33"/>
  <c r="AH2039" i="33"/>
  <c r="AH670" i="33"/>
  <c r="AH155" i="33"/>
  <c r="AH2883" i="33"/>
  <c r="AH996" i="33"/>
  <c r="AH2961" i="33"/>
  <c r="AH2226" i="33"/>
  <c r="AH2320" i="33"/>
  <c r="AH3194" i="33"/>
  <c r="AH908" i="33"/>
  <c r="AH333" i="33"/>
  <c r="AH2138" i="33"/>
  <c r="AH2962" i="33"/>
  <c r="AH1201" i="33"/>
  <c r="AH2093" i="33"/>
  <c r="AH2294" i="33"/>
  <c r="AH568" i="33"/>
  <c r="AH651" i="33"/>
  <c r="AH1094" i="33"/>
  <c r="AH823" i="33"/>
  <c r="AH1362" i="33"/>
  <c r="AH2975" i="33"/>
  <c r="AH1641" i="33"/>
  <c r="AH298" i="33"/>
  <c r="AH1638" i="33"/>
  <c r="AH888" i="33"/>
  <c r="AH2033" i="33"/>
  <c r="AH3120" i="33"/>
  <c r="AH71" i="33"/>
  <c r="AH3176" i="33"/>
  <c r="AH2199" i="33"/>
  <c r="AH308" i="33"/>
  <c r="AH1084" i="33"/>
  <c r="AH604" i="33"/>
  <c r="AH2304" i="33"/>
  <c r="AH1792" i="33"/>
  <c r="AH2481" i="33"/>
  <c r="AH725" i="33"/>
  <c r="AH1669" i="33"/>
  <c r="AH1435" i="33"/>
  <c r="AH961" i="33"/>
  <c r="AH1950" i="33"/>
  <c r="AH6" i="33"/>
  <c r="AH1349" i="33"/>
  <c r="AH1871" i="33"/>
  <c r="AH2988" i="33"/>
  <c r="AH1026" i="33"/>
  <c r="AH1583" i="33"/>
  <c r="AH3110" i="33"/>
  <c r="AH378" i="33"/>
  <c r="AH2217" i="33"/>
  <c r="AH2283" i="33"/>
  <c r="AH3129" i="33"/>
  <c r="AH741" i="33"/>
  <c r="AH2208" i="33"/>
  <c r="AH912" i="33"/>
  <c r="AH1288" i="33"/>
  <c r="AH1572" i="33"/>
  <c r="AH2340" i="33"/>
  <c r="AH2359" i="33"/>
  <c r="AH1207" i="33"/>
  <c r="AH2342" i="33"/>
  <c r="AH2731" i="33"/>
  <c r="AH176" i="33"/>
  <c r="AH2658" i="33"/>
  <c r="AH573" i="33"/>
  <c r="AH1519" i="33"/>
  <c r="AH2446" i="33"/>
  <c r="AH149" i="33"/>
  <c r="AH450" i="33"/>
  <c r="AH38" i="33"/>
  <c r="AH209" i="33"/>
  <c r="AH3152" i="33"/>
  <c r="AH771" i="33"/>
  <c r="AH1721" i="33"/>
  <c r="AH850" i="33"/>
  <c r="AH2571" i="33"/>
  <c r="AH1209" i="33"/>
  <c r="AH1723" i="33"/>
  <c r="AH218" i="33"/>
  <c r="AH73" i="33"/>
  <c r="AH437" i="33"/>
  <c r="AH781" i="33"/>
  <c r="AH1896" i="33"/>
  <c r="AH44" i="33"/>
  <c r="AH387" i="33"/>
  <c r="AH2047" i="33"/>
  <c r="AH1781" i="33"/>
  <c r="AH2434" i="33"/>
  <c r="AH105" i="33"/>
  <c r="AH645" i="33"/>
  <c r="AH1959" i="33"/>
  <c r="AH748" i="33"/>
  <c r="AH2487" i="33"/>
  <c r="AH1453" i="33"/>
  <c r="AH846" i="33"/>
  <c r="AH216" i="33"/>
  <c r="AH147" i="33"/>
  <c r="AH1333" i="33"/>
  <c r="AH1894" i="33"/>
  <c r="AH1493" i="33"/>
  <c r="AH2921" i="33"/>
  <c r="AH1985" i="33"/>
  <c r="AH282" i="33"/>
  <c r="AH2724" i="33"/>
  <c r="AH2298" i="33"/>
  <c r="AH2755" i="33"/>
  <c r="AH161" i="33"/>
  <c r="AH2808" i="33"/>
  <c r="AH2322" i="33"/>
  <c r="AH740" i="33"/>
  <c r="AH3021" i="33"/>
  <c r="AH2225" i="33"/>
  <c r="AH1824" i="33"/>
  <c r="AH365" i="33"/>
  <c r="AH2048" i="33"/>
  <c r="AH515" i="33"/>
  <c r="AH2268" i="33"/>
  <c r="AH542" i="33"/>
  <c r="AH936" i="33"/>
  <c r="AH2203" i="33"/>
  <c r="AH556" i="33"/>
  <c r="AH1431" i="33"/>
  <c r="AH2508" i="33"/>
  <c r="AH2442" i="33"/>
  <c r="AH2414" i="33"/>
  <c r="AH1906" i="33"/>
  <c r="AH2778" i="33"/>
  <c r="AH2944" i="33"/>
  <c r="AH2937" i="33"/>
  <c r="AH2465" i="33"/>
  <c r="AH351" i="33"/>
  <c r="AH1198" i="33"/>
  <c r="AH1600" i="33"/>
  <c r="AH10" i="33"/>
  <c r="AH34" i="33"/>
  <c r="AH2507" i="33"/>
  <c r="AH1710" i="33"/>
  <c r="AH1210" i="33"/>
  <c r="AH1898" i="33"/>
  <c r="AH2154" i="33"/>
  <c r="AH1229" i="33"/>
  <c r="AH2038" i="33"/>
  <c r="AH2321" i="33"/>
  <c r="AH417" i="33"/>
  <c r="AH1208" i="33"/>
  <c r="AH2818" i="33"/>
  <c r="AH2809" i="33"/>
  <c r="AH2865" i="33"/>
  <c r="AH1215" i="33"/>
  <c r="AH2721" i="33"/>
  <c r="AH2492" i="33"/>
  <c r="AH1222" i="33"/>
  <c r="AH2503" i="33"/>
  <c r="AH2549" i="33"/>
  <c r="AH881" i="33"/>
  <c r="AH1913" i="33"/>
  <c r="AH65" i="33"/>
  <c r="AH2273" i="33"/>
  <c r="AH2680" i="33"/>
  <c r="AH1403" i="33"/>
  <c r="AH1137" i="33"/>
  <c r="AH1733" i="33"/>
  <c r="AH673" i="33"/>
  <c r="AH1093" i="33"/>
  <c r="AH115" i="33"/>
  <c r="AH1043" i="33"/>
  <c r="AH2652" i="33"/>
  <c r="AH47" i="33"/>
  <c r="AH31" i="33"/>
  <c r="AH932" i="33"/>
  <c r="AH104" i="33"/>
  <c r="AH966" i="33"/>
  <c r="AH2068" i="33"/>
  <c r="AH671" i="33"/>
  <c r="AH1513" i="33"/>
  <c r="AH1218" i="33"/>
  <c r="AH2269" i="33"/>
  <c r="AH891" i="33"/>
  <c r="AH1355" i="33"/>
  <c r="AH2394" i="33"/>
  <c r="AH490" i="33"/>
  <c r="AH2120" i="33"/>
  <c r="AH702" i="33"/>
  <c r="AH538" i="33"/>
  <c r="AH2684" i="33"/>
  <c r="AH977" i="33"/>
  <c r="AH2531" i="33"/>
  <c r="AH1112" i="33"/>
  <c r="AH1099" i="33"/>
  <c r="AH1113" i="33"/>
  <c r="AH729" i="33"/>
  <c r="AH1608" i="33"/>
  <c r="AH290" i="33"/>
  <c r="AH1104" i="33"/>
  <c r="AH319" i="33"/>
  <c r="AH131" i="33"/>
  <c r="AH2026" i="33"/>
  <c r="AH1734" i="33"/>
  <c r="AH2153" i="33"/>
  <c r="AH1795" i="33"/>
  <c r="AH3039" i="33"/>
  <c r="AH1473" i="33"/>
  <c r="AH1760" i="33"/>
  <c r="AH2793" i="33"/>
  <c r="AH2864" i="33"/>
  <c r="AH3135" i="33"/>
  <c r="AH1140" i="33"/>
  <c r="AH2143" i="33"/>
  <c r="AH268" i="33"/>
  <c r="AH1868" i="33"/>
  <c r="AH1445" i="33"/>
  <c r="AH3071" i="33"/>
  <c r="AH1301" i="33"/>
  <c r="AH592" i="33"/>
  <c r="AH2395" i="33"/>
  <c r="AH3072" i="33"/>
  <c r="AH2891" i="33"/>
  <c r="AH2392" i="33"/>
  <c r="AH317" i="33"/>
  <c r="AH978" i="33"/>
  <c r="AH752" i="33"/>
  <c r="AH3052" i="33"/>
  <c r="AH1214" i="33"/>
  <c r="AH2741" i="33"/>
  <c r="AH2561" i="33"/>
  <c r="AH1972" i="33"/>
  <c r="AH1235" i="33"/>
  <c r="AH2155" i="33"/>
  <c r="AH1595" i="33"/>
  <c r="AH258" i="33"/>
  <c r="AH3102" i="33"/>
  <c r="AH1747" i="33"/>
  <c r="AH1386" i="33"/>
  <c r="AH2831" i="33"/>
  <c r="AH2774" i="33"/>
  <c r="AH756" i="33"/>
  <c r="AH2150" i="33"/>
  <c r="AH1827" i="33"/>
  <c r="AH2604" i="33"/>
  <c r="AH1508" i="33"/>
  <c r="AH39" i="33"/>
  <c r="AH3092" i="33"/>
  <c r="AH315" i="33"/>
  <c r="AH2489" i="33"/>
  <c r="AH2874" i="33"/>
  <c r="AH2737" i="33"/>
  <c r="AH646" i="33"/>
  <c r="AH1839" i="33"/>
  <c r="AH1302" i="33"/>
  <c r="AH221" i="33"/>
  <c r="AH358" i="33"/>
  <c r="AH1674" i="33"/>
  <c r="AH718" i="33"/>
  <c r="AH2820" i="33"/>
  <c r="AH1618" i="33"/>
  <c r="AH3066" i="33"/>
  <c r="AH1371" i="33"/>
  <c r="AH239" i="33"/>
  <c r="AH959" i="33"/>
  <c r="AH1477" i="33"/>
  <c r="AH1341" i="33"/>
  <c r="AH2649" i="33"/>
  <c r="AH352" i="33"/>
  <c r="AH1962" i="33"/>
  <c r="AH2579" i="33"/>
  <c r="AH246" i="33"/>
  <c r="AH3127" i="33"/>
  <c r="AH423" i="33"/>
  <c r="AH1476" i="33"/>
  <c r="AH327" i="33"/>
  <c r="AH777" i="33"/>
  <c r="AH2593" i="33"/>
  <c r="AH1442" i="33"/>
  <c r="AH2416" i="33"/>
  <c r="AH2739" i="33"/>
  <c r="AH1339" i="33"/>
  <c r="AH309" i="33"/>
  <c r="AH2987" i="33"/>
  <c r="AH2103" i="33"/>
  <c r="AH2376" i="33"/>
  <c r="AH2800" i="33"/>
  <c r="AH1817" i="33"/>
  <c r="AH1866" i="33"/>
  <c r="AH1315" i="33"/>
  <c r="AH3133" i="33"/>
  <c r="AH776" i="33"/>
  <c r="AH2065" i="33"/>
  <c r="AH1475" i="33"/>
  <c r="AH3058" i="33"/>
  <c r="AH264" i="33"/>
  <c r="AH606" i="33"/>
  <c r="AH1331" i="33"/>
  <c r="AH61" i="33"/>
  <c r="AH37" i="33"/>
  <c r="AH724" i="33"/>
  <c r="AH1713" i="33"/>
  <c r="AH198" i="33"/>
  <c r="AH2871" i="33"/>
  <c r="AH628" i="33"/>
  <c r="AH1719" i="33"/>
  <c r="AH1133" i="33"/>
  <c r="AH1388" i="33"/>
  <c r="AH1796" i="33"/>
  <c r="AH2672" i="33"/>
  <c r="AH1376" i="33"/>
  <c r="AH1168" i="33"/>
  <c r="AH1935" i="33"/>
  <c r="AH1309" i="33"/>
  <c r="AH1052" i="33"/>
  <c r="AH2621" i="33"/>
  <c r="AH2683" i="33"/>
  <c r="AH1095" i="33"/>
  <c r="AH3113" i="33"/>
  <c r="AH2313" i="33"/>
  <c r="AH2418" i="33"/>
  <c r="AH1544" i="33"/>
  <c r="AH1625" i="33"/>
  <c r="AH898" i="33"/>
  <c r="AH1968" i="33"/>
  <c r="AH3074" i="33"/>
  <c r="AH2369" i="33"/>
  <c r="AH1670" i="33"/>
  <c r="AH2095" i="33"/>
  <c r="AH1121" i="33"/>
  <c r="AH3057" i="33"/>
  <c r="AH2142" i="33"/>
  <c r="AH723" i="33"/>
  <c r="AH2161" i="33"/>
  <c r="AH1185" i="33"/>
  <c r="AH825" i="33"/>
  <c r="AH2603" i="33"/>
  <c r="AH396" i="33"/>
  <c r="AH1044" i="33"/>
  <c r="AH2786" i="33"/>
  <c r="AH3122" i="33"/>
  <c r="AH1797" i="33"/>
  <c r="AH1852" i="33"/>
  <c r="AH642" i="33"/>
  <c r="AH498" i="33"/>
  <c r="AH36" i="33"/>
  <c r="AH62" i="33"/>
  <c r="AH2109" i="33"/>
  <c r="AH1342" i="33"/>
  <c r="AH3136" i="33"/>
  <c r="AH328" i="33"/>
  <c r="AH1756" i="33"/>
  <c r="AH2750" i="33"/>
  <c r="AH191" i="33"/>
  <c r="AH2116" i="33"/>
  <c r="AH967" i="33"/>
  <c r="AH466" i="33"/>
  <c r="AH355" i="33"/>
  <c r="AH2909" i="33"/>
  <c r="AH1546" i="33"/>
  <c r="AH574" i="33"/>
  <c r="AH3130" i="33"/>
  <c r="AH1350" i="33"/>
  <c r="AH2838" i="33"/>
  <c r="AH1567" i="33"/>
  <c r="AH303" i="33"/>
  <c r="AH2302" i="33"/>
  <c r="AH1340" i="33"/>
  <c r="AH1708" i="33"/>
  <c r="AH3217" i="33"/>
  <c r="AH3059" i="33"/>
  <c r="AH617" i="33"/>
  <c r="AH981" i="33"/>
  <c r="AH241" i="33"/>
  <c r="AH3089" i="33"/>
  <c r="AH21" i="33"/>
  <c r="AH1478" i="33"/>
  <c r="AH22" i="33"/>
  <c r="AH1948" i="33"/>
  <c r="AH3067" i="33"/>
  <c r="AH3011" i="33"/>
  <c r="AH775" i="33"/>
  <c r="AH2950" i="33"/>
  <c r="AH662" i="33"/>
  <c r="AH3128" i="33"/>
  <c r="AH2711" i="33"/>
  <c r="AH1693" i="33"/>
  <c r="AH2745" i="33"/>
  <c r="AH647" i="33"/>
  <c r="AH2597" i="33"/>
  <c r="AH2560" i="33"/>
  <c r="AH231" i="33"/>
  <c r="AH1811" i="33"/>
  <c r="AH769" i="33"/>
  <c r="AH240" i="33"/>
  <c r="AH1117" i="33"/>
  <c r="AH739" i="33"/>
  <c r="AH601" i="33"/>
  <c r="AH650" i="33"/>
  <c r="AH91" i="33"/>
  <c r="AH1789" i="33"/>
  <c r="AH3118" i="33"/>
  <c r="AH2897" i="33"/>
  <c r="AH63" i="33"/>
  <c r="AH2104" i="33"/>
  <c r="AH665" i="33"/>
  <c r="AH2708" i="33"/>
  <c r="AH29" i="33"/>
  <c r="AH876" i="33"/>
  <c r="AH2243" i="33"/>
  <c r="AH1008" i="33"/>
  <c r="AH2367" i="33"/>
  <c r="AH1321" i="33"/>
  <c r="AH1368" i="33"/>
  <c r="AH3144" i="33"/>
  <c r="AH2964" i="33"/>
  <c r="AH2185" i="33"/>
  <c r="AH1696" i="33"/>
  <c r="AH1196" i="33"/>
  <c r="AH1858" i="33"/>
  <c r="AH3025" i="33"/>
  <c r="AH2963" i="33"/>
  <c r="AH1426" i="33"/>
  <c r="AH2702" i="33"/>
  <c r="AH753" i="33"/>
  <c r="AH763" i="33"/>
  <c r="AH1740" i="33"/>
  <c r="AH123" i="33"/>
  <c r="AH2497" i="33"/>
  <c r="AH1291" i="33"/>
  <c r="AH1369" i="33"/>
  <c r="AH819" i="33"/>
  <c r="AH2277" i="33"/>
  <c r="AH971" i="33"/>
  <c r="AH1522" i="33"/>
  <c r="AH76" i="33"/>
  <c r="AH2588" i="33"/>
  <c r="AH796" i="33"/>
  <c r="AH1356" i="33"/>
  <c r="AH3191" i="33"/>
  <c r="AH150" i="33"/>
  <c r="AH2882" i="33"/>
  <c r="AH684" i="33"/>
  <c r="AH2137" i="33"/>
  <c r="AH534" i="33"/>
  <c r="AH2023" i="33"/>
  <c r="AH211" i="33"/>
  <c r="AH782" i="33"/>
  <c r="AH1200" i="33"/>
  <c r="AH1335" i="33"/>
  <c r="AH2437" i="33"/>
  <c r="AH1039" i="33"/>
  <c r="AH2399" i="33"/>
  <c r="AH3231" i="33"/>
  <c r="AH1807" i="33"/>
  <c r="AH2938" i="33"/>
  <c r="AH1256" i="33"/>
  <c r="AH855" i="33"/>
  <c r="AH23" i="33"/>
  <c r="AH1365" i="33"/>
  <c r="AH1277" i="33"/>
  <c r="AH1317" i="33"/>
  <c r="AH1092" i="33"/>
  <c r="AH1179" i="33"/>
  <c r="AH1176" i="33"/>
  <c r="AH2490" i="33"/>
  <c r="AH968" i="33"/>
  <c r="AH1685" i="33"/>
  <c r="AH2664" i="33"/>
  <c r="AH902" i="33"/>
  <c r="AH2697" i="33"/>
  <c r="AH795" i="33"/>
  <c r="AH2082" i="33"/>
  <c r="AH107" i="33"/>
  <c r="AH1003" i="33"/>
  <c r="AH244" i="33"/>
  <c r="AH2220" i="33"/>
  <c r="AH2296" i="33"/>
  <c r="AH2272" i="33"/>
  <c r="AH2654" i="33"/>
  <c r="AH1911" i="33"/>
  <c r="AH30" i="33"/>
  <c r="AH2074" i="33"/>
  <c r="AH1986" i="33"/>
  <c r="AH2532" i="33"/>
  <c r="AH591" i="33"/>
  <c r="AH342" i="33"/>
  <c r="AH1065" i="33"/>
  <c r="AH1867" i="33"/>
  <c r="AH620" i="33"/>
  <c r="AH1609" i="33"/>
  <c r="AH2105" i="33"/>
  <c r="AH102" i="33"/>
  <c r="AH2673" i="33"/>
  <c r="AH1159" i="33"/>
  <c r="AH1952" i="33"/>
  <c r="AH2952" i="33"/>
  <c r="AH2842" i="33"/>
  <c r="AH792" i="33"/>
  <c r="AH2925" i="33"/>
  <c r="AH362" i="33"/>
  <c r="AH551" i="33"/>
  <c r="AH679" i="33"/>
  <c r="AH267" i="33"/>
  <c r="AH1312" i="33"/>
  <c r="AH2004" i="33"/>
  <c r="AH564" i="33"/>
  <c r="AH2634" i="33"/>
  <c r="AH1631" i="33"/>
  <c r="AH1029" i="33"/>
  <c r="AH334" i="33"/>
  <c r="AH696" i="33"/>
  <c r="AH1004" i="33"/>
  <c r="AH2860" i="33"/>
  <c r="AH2984" i="33"/>
  <c r="AH1270" i="33"/>
  <c r="AH3028" i="33"/>
  <c r="AH1398" i="33"/>
  <c r="AH989" i="33"/>
  <c r="AH1347" i="33"/>
  <c r="AH1501" i="33"/>
  <c r="AH2607" i="33"/>
  <c r="AH2956" i="33"/>
  <c r="AH1738" i="33"/>
  <c r="AH1939" i="33"/>
  <c r="AH1323" i="33"/>
  <c r="AH1430" i="33"/>
  <c r="AH2907" i="33"/>
  <c r="AH1665" i="33"/>
  <c r="AH605" i="33"/>
  <c r="AH1155" i="33"/>
  <c r="AH2554" i="33"/>
  <c r="AH2263" i="33"/>
  <c r="AH1907" i="33"/>
  <c r="AH2699" i="33"/>
  <c r="AH635" i="33"/>
  <c r="AH1862" i="33"/>
  <c r="AH786" i="33"/>
  <c r="AH799" i="33"/>
  <c r="AH644" i="33"/>
  <c r="AH1370" i="33"/>
  <c r="AH1628" i="33"/>
  <c r="AH667" i="33"/>
  <c r="AH230" i="33"/>
  <c r="AH2972" i="33"/>
  <c r="AH1737" i="33"/>
  <c r="AH2176" i="33"/>
  <c r="AH3026" i="33"/>
  <c r="AH99" i="33"/>
  <c r="AH625" i="33"/>
  <c r="AH447" i="33"/>
  <c r="AH1987" i="33"/>
  <c r="AH2559" i="33"/>
  <c r="AH279" i="33"/>
  <c r="AH552" i="33"/>
  <c r="AH2933" i="33"/>
  <c r="AH79" i="33"/>
  <c r="AH389" i="33"/>
  <c r="AH503" i="33"/>
  <c r="AH1042" i="33"/>
  <c r="AH1780" i="33"/>
  <c r="AH1325" i="33"/>
  <c r="AH1417" i="33"/>
  <c r="AH1672" i="33"/>
  <c r="AH2040" i="33"/>
  <c r="AH1774" i="33"/>
  <c r="AH3212" i="33"/>
  <c r="AH3016" i="33"/>
  <c r="AH2258" i="33"/>
  <c r="AH2162" i="33"/>
  <c r="AH304" i="33"/>
  <c r="AH3090" i="33"/>
  <c r="AH196" i="33"/>
  <c r="AH2181" i="33"/>
  <c r="AH1193" i="33"/>
  <c r="AH3200" i="33"/>
  <c r="AH2530" i="33"/>
  <c r="AH1149" i="33"/>
  <c r="AH1697" i="33"/>
  <c r="AH2460" i="33"/>
  <c r="AH834" i="33"/>
  <c r="AH1151" i="33"/>
  <c r="AH163" i="33"/>
  <c r="AH2267" i="33"/>
  <c r="AH1547" i="33"/>
  <c r="AH661" i="33"/>
  <c r="AH1828" i="33"/>
  <c r="AH521" i="33"/>
  <c r="AH2629" i="33"/>
  <c r="AH2328" i="33"/>
  <c r="AH972" i="33"/>
  <c r="AH2407" i="33"/>
  <c r="AH1810" i="33"/>
  <c r="AH1496" i="33"/>
  <c r="AH1892" i="33"/>
  <c r="AH2002" i="33"/>
  <c r="AH1283" i="33"/>
  <c r="AH1249" i="33"/>
  <c r="AH1224" i="33"/>
  <c r="AH59" i="33"/>
  <c r="AH1927" i="33"/>
  <c r="AH1873" i="33"/>
  <c r="AH208" i="33"/>
  <c r="AH2712" i="33"/>
  <c r="AH1534" i="33"/>
  <c r="AH2432" i="33"/>
  <c r="AH2423" i="33"/>
  <c r="AH612" i="33"/>
  <c r="AH2056" i="33"/>
  <c r="AH2323" i="33"/>
  <c r="AH1469" i="33"/>
  <c r="AH2624" i="33"/>
  <c r="AH2730" i="33"/>
  <c r="AH519" i="33"/>
  <c r="AH2722" i="33"/>
  <c r="AH3009" i="33"/>
  <c r="AH379" i="33"/>
  <c r="AH2762" i="33"/>
  <c r="AH1002" i="33"/>
  <c r="AH2837" i="33"/>
  <c r="AH1053" i="33"/>
  <c r="AH60" i="33"/>
  <c r="AH2324" i="33"/>
  <c r="AH2405" i="33"/>
  <c r="AH1615" i="33"/>
  <c r="AH3143" i="33"/>
  <c r="AH755" i="33"/>
  <c r="AH2046" i="33"/>
  <c r="AH1279" i="33"/>
  <c r="AH14" i="33"/>
  <c r="AH1483" i="33"/>
  <c r="AH1678" i="33"/>
  <c r="AH1518" i="33"/>
  <c r="AH1075" i="33"/>
  <c r="AH735" i="33"/>
  <c r="AH550" i="33"/>
  <c r="AH1523" i="33"/>
  <c r="AH2813" i="33"/>
  <c r="AH717" i="33"/>
  <c r="AH1924" i="33"/>
  <c r="AH305" i="33"/>
  <c r="AH314" i="33"/>
  <c r="AH681" i="33"/>
  <c r="AH1922" i="33"/>
  <c r="AH611" i="33"/>
  <c r="AH302" i="33"/>
  <c r="AH1486" i="33"/>
  <c r="AH2970" i="33"/>
  <c r="AH907" i="33"/>
  <c r="AH345" i="33"/>
  <c r="AH915" i="33"/>
  <c r="AH852" i="33"/>
  <c r="AH780" i="33"/>
  <c r="AH2951" i="33"/>
  <c r="AH2370" i="33"/>
  <c r="AH201" i="33"/>
  <c r="AH1588" i="33"/>
  <c r="AH180" i="33"/>
  <c r="AH622" i="33"/>
  <c r="AH2775" i="33"/>
  <c r="AH1027" i="33"/>
  <c r="AH797" i="33"/>
  <c r="AH1344" i="33"/>
  <c r="AH3104" i="33"/>
  <c r="AH1360" i="33"/>
  <c r="AH1152" i="33"/>
  <c r="AH1654" i="33"/>
  <c r="AH3018" i="33"/>
  <c r="AH1783" i="33"/>
  <c r="AH2726" i="33"/>
  <c r="AH95" i="33"/>
  <c r="AH2058" i="33"/>
  <c r="AH2309" i="33"/>
  <c r="AH1400" i="33"/>
  <c r="AH2216" i="33"/>
  <c r="AH1616" i="33"/>
  <c r="AH2900" i="33"/>
  <c r="AH454" i="33"/>
  <c r="AH901" i="33"/>
  <c r="AH2585" i="33"/>
  <c r="AH839" i="33"/>
  <c r="AH1472" i="33"/>
  <c r="AH868" i="33"/>
  <c r="AH3054" i="33"/>
  <c r="AH2415" i="33"/>
  <c r="AH904" i="33"/>
  <c r="AH631" i="33"/>
  <c r="AH1592" i="33"/>
  <c r="AH1557" i="33"/>
  <c r="AH1021" i="33"/>
  <c r="AH405" i="33"/>
  <c r="AH2657" i="33"/>
  <c r="AH730" i="33"/>
  <c r="AH487" i="33"/>
  <c r="AH2828" i="33"/>
  <c r="AH2522" i="33"/>
  <c r="AH880" i="33"/>
  <c r="AH720" i="33"/>
  <c r="AH1359" i="33"/>
  <c r="AH2819" i="33"/>
  <c r="AH2483" i="33"/>
  <c r="AH576" i="33"/>
  <c r="AH492" i="33"/>
  <c r="AH2156" i="33"/>
  <c r="AH1108" i="33"/>
  <c r="AH3193" i="33"/>
  <c r="AH473" i="33"/>
  <c r="AH2075" i="33"/>
  <c r="AH589" i="33"/>
  <c r="AH2614" i="33"/>
  <c r="AH1709" i="33"/>
  <c r="AH2464" i="33"/>
  <c r="AH543" i="33"/>
  <c r="AH2493" i="33"/>
  <c r="AH2858" i="33"/>
  <c r="AH94" i="33"/>
  <c r="AH3012" i="33"/>
  <c r="AH1739" i="33"/>
  <c r="AH1336" i="33"/>
  <c r="AH711" i="33"/>
  <c r="AH501" i="33"/>
  <c r="AH158" i="33"/>
  <c r="AH894" i="33"/>
  <c r="AH1025" i="33"/>
  <c r="AH26" i="33"/>
  <c r="AH1326" i="33"/>
  <c r="AH1889" i="33"/>
  <c r="AH89" i="33"/>
  <c r="AH861" i="33"/>
  <c r="AH1584" i="33"/>
  <c r="AH1599" i="33"/>
  <c r="AH2700" i="33"/>
  <c r="AH2662" i="33"/>
  <c r="AH3086" i="33"/>
  <c r="AH2235" i="33"/>
  <c r="AH803" i="33"/>
  <c r="AH1269" i="33"/>
  <c r="AH1036" i="33"/>
  <c r="AH1009" i="33"/>
  <c r="AH2223" i="33"/>
  <c r="AH1834" i="33"/>
  <c r="AH1629" i="33"/>
  <c r="AH1554" i="33"/>
  <c r="AH1681" i="33"/>
  <c r="AH1100" i="33"/>
  <c r="AH2018" i="33"/>
  <c r="AH137" i="33"/>
  <c r="AH3050" i="33"/>
  <c r="AH1579" i="33"/>
  <c r="AH1125" i="33"/>
  <c r="AH1182" i="33"/>
  <c r="AH1667" i="33"/>
  <c r="AH1814" i="33"/>
  <c r="AH2868" i="33"/>
  <c r="AH3205" i="33"/>
  <c r="AH654" i="33"/>
  <c r="AH2547" i="33"/>
  <c r="AH392" i="33"/>
  <c r="AH416" i="33"/>
  <c r="AH572" i="33"/>
  <c r="AH1128" i="33"/>
  <c r="AH1563" i="33"/>
  <c r="AH118" i="33"/>
  <c r="AH357" i="33"/>
  <c r="AH3078" i="33"/>
  <c r="AH1072" i="33"/>
  <c r="AH2691" i="33"/>
  <c r="AH2943" i="33"/>
  <c r="AH1668" i="33"/>
  <c r="AH1459" i="33"/>
  <c r="AH1181" i="33"/>
  <c r="AH2300" i="33"/>
  <c r="AH2606" i="33"/>
  <c r="AH2129" i="33"/>
  <c r="AH2248" i="33"/>
  <c r="AH1559" i="33"/>
  <c r="AH1462" i="33"/>
  <c r="AH2066" i="33"/>
  <c r="AH3088" i="33"/>
  <c r="AH1688" i="33"/>
  <c r="AH1322" i="33"/>
  <c r="AH608" i="33"/>
  <c r="AH1432" i="33"/>
  <c r="AH2884" i="33"/>
  <c r="AH2525" i="33"/>
  <c r="AH1890" i="33"/>
  <c r="AH1387" i="33"/>
  <c r="AH1692" i="33"/>
  <c r="AH1851" i="33"/>
  <c r="AH2881" i="33"/>
  <c r="AH1659" i="33"/>
  <c r="AH1650" i="33"/>
  <c r="AH2514" i="33"/>
  <c r="AH2501" i="33"/>
  <c r="AH332" i="33"/>
  <c r="AH648" i="33"/>
  <c r="AH3077" i="33"/>
  <c r="AH119" i="33"/>
  <c r="AH1855" i="33"/>
  <c r="AH1499" i="33"/>
  <c r="AH690" i="33"/>
  <c r="AH1013" i="33"/>
  <c r="AH2857" i="33"/>
  <c r="AH245" i="33"/>
  <c r="AH499" i="33"/>
  <c r="AH2661" i="33"/>
  <c r="AH2398" i="33"/>
  <c r="AH126" i="33"/>
  <c r="AH1869" i="33"/>
  <c r="AH1918" i="33"/>
  <c r="AH2327" i="33"/>
  <c r="AH2410" i="33"/>
  <c r="AH306" i="33"/>
  <c r="AH1833" i="33"/>
  <c r="AH3024" i="33"/>
  <c r="AH1956" i="33"/>
  <c r="AH316" i="33"/>
  <c r="AH3139" i="33"/>
  <c r="AH826" i="33"/>
  <c r="AH1057" i="33"/>
  <c r="AH1389" i="33"/>
  <c r="AH615" i="33"/>
  <c r="AH719" i="33"/>
  <c r="AH175" i="33"/>
  <c r="AH1088" i="33"/>
  <c r="AH1527" i="33"/>
  <c r="AH942" i="33"/>
  <c r="I74" i="4"/>
  <c r="E74" i="4"/>
  <c r="AH2086" i="33"/>
  <c r="AH2619" i="33"/>
  <c r="AH3206" i="33"/>
  <c r="AH2744" i="33"/>
  <c r="AH1645" i="33"/>
  <c r="AH2436" i="33"/>
  <c r="AH693" i="33"/>
  <c r="AH3151" i="33"/>
  <c r="AH2354" i="33"/>
  <c r="AH2932" i="33"/>
  <c r="AH2242" i="33"/>
  <c r="AH517" i="33"/>
  <c r="AH3141" i="33"/>
  <c r="AH539" i="33"/>
  <c r="AH2912" i="33"/>
  <c r="AH2080" i="33"/>
  <c r="AH77" i="33"/>
  <c r="AH580" i="33"/>
  <c r="AH3157" i="33"/>
  <c r="AH2515" i="33"/>
  <c r="AH1220" i="33"/>
  <c r="AH1611" i="33"/>
  <c r="AH1290" i="33"/>
  <c r="AH142" i="33"/>
  <c r="AH2016" i="33"/>
  <c r="AH829" i="33"/>
  <c r="AH1602" i="33"/>
  <c r="AH1589" i="33"/>
  <c r="AH2766" i="33"/>
  <c r="AH2094" i="33"/>
  <c r="AH1242" i="33"/>
  <c r="AH2433" i="33"/>
  <c r="AH2453" i="33"/>
  <c r="AH772" i="33"/>
  <c r="AH16" i="33"/>
  <c r="AH2582" i="33"/>
  <c r="AH7" i="33"/>
  <c r="AH982" i="33"/>
  <c r="AH2885" i="33"/>
  <c r="AH980" i="33"/>
  <c r="AH919" i="33"/>
  <c r="AH159" i="33"/>
  <c r="AH366" i="33"/>
  <c r="AH2674" i="33"/>
  <c r="AH27" i="33"/>
  <c r="AH3134" i="33"/>
  <c r="AH1844" i="33"/>
  <c r="AH2770" i="33"/>
  <c r="AH640" i="33"/>
  <c r="AH50" i="33"/>
  <c r="AH1610" i="33"/>
  <c r="AH2006" i="33"/>
  <c r="AH2706" i="33"/>
  <c r="AH583" i="33"/>
  <c r="AH2653" i="33"/>
  <c r="AH270" i="33"/>
  <c r="AH2610" i="33"/>
  <c r="AH1329" i="33"/>
  <c r="AH618" i="33"/>
  <c r="AH3162" i="33"/>
  <c r="AH424" i="33"/>
  <c r="AH2782" i="33"/>
  <c r="AH3119" i="33"/>
  <c r="AH2227" i="33"/>
  <c r="AH19" i="33"/>
  <c r="AH1800" i="33"/>
  <c r="AH520" i="33"/>
  <c r="AH2167" i="33"/>
  <c r="AH3166" i="33"/>
  <c r="AH1753" i="33"/>
  <c r="AH1764" i="33"/>
  <c r="AH600" i="33"/>
  <c r="AH2792" i="33"/>
  <c r="AH2795" i="33"/>
  <c r="AH2821" i="33"/>
  <c r="AH1421" i="33"/>
  <c r="AH1413" i="33"/>
  <c r="AH722" i="33"/>
  <c r="AH1316" i="33"/>
  <c r="AH1573" i="33"/>
  <c r="AH49" i="33"/>
  <c r="AH979" i="33"/>
  <c r="AH2541" i="33"/>
  <c r="AH1131" i="33"/>
  <c r="O74" i="4"/>
  <c r="M74" i="4"/>
  <c r="AH818" i="33"/>
  <c r="AH638" i="33"/>
  <c r="AH2478" i="33"/>
  <c r="AH3004" i="33"/>
  <c r="AH1653" i="33"/>
  <c r="AH412" i="33"/>
  <c r="AH2847" i="33"/>
  <c r="AH2352" i="33"/>
  <c r="AH3219" i="33"/>
  <c r="AH1893" i="33"/>
  <c r="AH1474" i="33"/>
  <c r="AH1286" i="33"/>
  <c r="AH669" i="33"/>
  <c r="AH2908" i="33"/>
  <c r="AH899" i="33"/>
  <c r="AH1657" i="33"/>
  <c r="AH2178" i="33"/>
  <c r="AH712" i="33"/>
  <c r="AH1033" i="33"/>
  <c r="AH1612" i="33"/>
  <c r="AH951" i="33"/>
  <c r="AH918" i="33"/>
  <c r="AH2997" i="33"/>
  <c r="AH2204" i="33"/>
  <c r="AH183" i="33"/>
  <c r="AH1701" i="33"/>
  <c r="AH2447" i="33"/>
  <c r="AH3236" i="33"/>
  <c r="AH248" i="33"/>
  <c r="AH798" i="33"/>
  <c r="AH1195" i="33"/>
  <c r="AH2078" i="33"/>
  <c r="AH3111" i="33"/>
  <c r="AH2009" i="33"/>
  <c r="AH765" i="33"/>
  <c r="AH2618" i="33"/>
  <c r="AH2940" i="33"/>
  <c r="AH2241" i="33"/>
  <c r="AH1593" i="33"/>
  <c r="AH2689" i="33"/>
  <c r="AH1274" i="33"/>
  <c r="AH1489" i="33"/>
  <c r="AH259" i="33"/>
  <c r="AH1429" i="33"/>
  <c r="AH545" i="33"/>
  <c r="AH1757" i="33"/>
  <c r="AH399" i="33"/>
  <c r="AH172" i="33"/>
  <c r="AH2641" i="33"/>
  <c r="AH2605" i="33"/>
  <c r="AH375" i="33"/>
  <c r="AH2539" i="33"/>
  <c r="AH2098" i="33"/>
  <c r="AH2591" i="33"/>
  <c r="AH2297" i="33"/>
  <c r="AH1875" i="33"/>
  <c r="AH286" i="33"/>
  <c r="H74" i="4"/>
  <c r="G74" i="4"/>
  <c r="F74" i="4"/>
  <c r="D74" i="4"/>
  <c r="C74" i="4"/>
  <c r="Q74" i="4"/>
  <c r="P74" i="4"/>
  <c r="N74" i="4"/>
  <c r="L74" i="4"/>
  <c r="K74" i="4"/>
  <c r="J74" i="4"/>
  <c r="D85" i="4"/>
  <c r="C85" i="4"/>
  <c r="R73" i="4"/>
  <c r="X79" i="4"/>
  <c r="W79" i="4"/>
  <c r="AH1082" i="33"/>
  <c r="AH3121" i="33"/>
  <c r="AH287" i="33"/>
  <c r="AH3001" i="33"/>
  <c r="AH101" i="33"/>
  <c r="AH117" i="33"/>
  <c r="AH438" i="33"/>
  <c r="AH1806" i="33"/>
  <c r="AH2172" i="33"/>
  <c r="AH480" i="33"/>
  <c r="AH2639" i="33"/>
  <c r="AH2060" i="33"/>
  <c r="AH934" i="33"/>
  <c r="AH512" i="33"/>
  <c r="AH42" i="33"/>
  <c r="AH2049" i="33"/>
  <c r="AH1938" i="33"/>
  <c r="AH48" i="33"/>
  <c r="AH2163" i="33"/>
  <c r="AH1237" i="33"/>
  <c r="AH496" i="33"/>
  <c r="AH3070" i="33"/>
  <c r="AH555" i="33"/>
  <c r="AH2147" i="33"/>
  <c r="AH2170" i="33"/>
  <c r="AH2971" i="33"/>
  <c r="AH145" i="33"/>
  <c r="AH2825" i="33"/>
  <c r="AH862" i="33"/>
  <c r="AH2887" i="33"/>
  <c r="AH3083" i="33"/>
  <c r="AH2633" i="33"/>
  <c r="AH1590" i="33"/>
  <c r="AH2910" i="33"/>
  <c r="AH3019" i="33"/>
  <c r="AH2264" i="33"/>
  <c r="AH331" i="33"/>
  <c r="AH656" i="33"/>
  <c r="AH2845" i="33"/>
  <c r="AH2463" i="33"/>
  <c r="AH1944" i="33"/>
  <c r="AH1449" i="33"/>
  <c r="AH383" i="33"/>
  <c r="AH759" i="33"/>
  <c r="AH181" i="33"/>
  <c r="AH1293" i="33"/>
  <c r="AH1058" i="33"/>
  <c r="AH58" i="33"/>
  <c r="AH2188" i="33"/>
  <c r="AH2636" i="33"/>
  <c r="AH86" i="33"/>
  <c r="AH911" i="33"/>
  <c r="AH540" i="33"/>
  <c r="AH1829" i="33"/>
  <c r="AH1748" i="33"/>
  <c r="AH1085" i="33"/>
  <c r="AH2955" i="33"/>
  <c r="AH2768" i="33"/>
  <c r="AH2368" i="33"/>
  <c r="AH2596" i="33"/>
  <c r="AH1887" i="33"/>
  <c r="AH2833" i="33"/>
  <c r="AH1550" i="33"/>
  <c r="AH3015" i="33"/>
  <c r="AH2746" i="33"/>
  <c r="AH1236" i="33"/>
  <c r="AH1262" i="33"/>
  <c r="AH214" i="33"/>
  <c r="AH220" i="33"/>
  <c r="AH2126" i="33"/>
  <c r="AH744" i="33"/>
  <c r="AH2769" i="33"/>
  <c r="AH265" i="33"/>
  <c r="AH544" i="33"/>
  <c r="AH1468" i="33"/>
  <c r="AH1900" i="33"/>
  <c r="AH788" i="33"/>
  <c r="AH1116" i="33"/>
  <c r="AH85" i="33"/>
  <c r="AH2089" i="33"/>
  <c r="AH288" i="33"/>
  <c r="AH1204" i="33"/>
  <c r="AH2655" i="33"/>
  <c r="AH3062" i="33"/>
  <c r="AH2214" i="33"/>
  <c r="AH2076" i="33"/>
  <c r="AH2430" i="33"/>
  <c r="AH1791" i="33"/>
  <c r="AH1777" i="33"/>
  <c r="AH2311" i="33"/>
  <c r="AH1346" i="33"/>
  <c r="AH3161" i="33"/>
  <c r="AH616" i="33"/>
  <c r="AH1888" i="33"/>
  <c r="AH2422" i="33"/>
  <c r="AH2827" i="33"/>
  <c r="AH17" i="33"/>
  <c r="AH1677" i="33"/>
  <c r="AH2872" i="33"/>
  <c r="AH477" i="33"/>
  <c r="AH111" i="33"/>
  <c r="AH2584" i="33"/>
  <c r="AH2401" i="33"/>
  <c r="AH329" i="33"/>
  <c r="AH1351" i="33"/>
  <c r="AH320" i="33"/>
  <c r="AH1127" i="33"/>
  <c r="AH491" i="33"/>
  <c r="AH2083" i="33"/>
  <c r="AH2057" i="33"/>
  <c r="AH1961" i="33"/>
  <c r="AH2443" i="33"/>
  <c r="AH2123" i="33"/>
  <c r="AH974" i="33"/>
  <c r="AH2985" i="33"/>
  <c r="AH2861" i="33"/>
  <c r="AH745" i="33"/>
  <c r="AH2345" i="33"/>
  <c r="AH845" i="33"/>
  <c r="AH1408" i="33"/>
  <c r="AH2918" i="33"/>
  <c r="AH2001" i="33"/>
  <c r="AH2190" i="33"/>
  <c r="AH2412" i="33"/>
  <c r="AH1969" i="33"/>
  <c r="AH281" i="33"/>
  <c r="AH2717" i="33"/>
  <c r="AH377" i="33"/>
  <c r="AH3109" i="33"/>
  <c r="AH3167" i="33"/>
  <c r="AH783" i="33"/>
  <c r="AH356" i="33"/>
  <c r="AH407" i="33"/>
  <c r="AH1943" i="33"/>
  <c r="AH100" i="33"/>
  <c r="AH469" i="33"/>
  <c r="AH3008" i="33"/>
  <c r="AH3164" i="33"/>
  <c r="AH1749" i="33"/>
  <c r="AH2197" i="33"/>
  <c r="AH2789" i="33"/>
  <c r="AH232" i="33"/>
  <c r="AH1754" i="33"/>
  <c r="AH382" i="33"/>
  <c r="AH1169" i="33"/>
  <c r="AH1897" i="33"/>
  <c r="AH318" i="33"/>
  <c r="AH2771" i="33"/>
  <c r="AH586" i="33"/>
  <c r="AH3145" i="33"/>
  <c r="AH1490" i="33"/>
  <c r="AH2513" i="33"/>
  <c r="AH1512" i="33"/>
  <c r="AH3188" i="33"/>
  <c r="AH3208" i="33"/>
  <c r="AH530" i="33"/>
  <c r="AH2292" i="33"/>
  <c r="AH2659" i="33"/>
  <c r="AH151" i="33"/>
  <c r="AH409" i="33"/>
  <c r="AH1090" i="33"/>
  <c r="AH1502" i="33"/>
  <c r="AH1267" i="33"/>
  <c r="AH1566" i="33"/>
  <c r="AH274" i="33"/>
  <c r="AH284" i="33"/>
  <c r="AH2051" i="33"/>
  <c r="AH132" i="33"/>
  <c r="AH2168" i="33"/>
  <c r="AH716" i="33"/>
  <c r="AH2867" i="33"/>
  <c r="AH2959" i="33"/>
  <c r="AH1716" i="33"/>
  <c r="AH1007" i="33"/>
  <c r="AH1605" i="33"/>
  <c r="AH3243" i="33"/>
  <c r="AH348" i="33"/>
  <c r="AH1690" i="33"/>
  <c r="AH561" i="33"/>
  <c r="AH948" i="33"/>
  <c r="AH484" i="33"/>
  <c r="AH52" i="33"/>
  <c r="AH1031" i="33"/>
  <c r="AH1484" i="33"/>
  <c r="AH1464" i="33"/>
  <c r="AH877" i="33"/>
  <c r="AH187" i="33"/>
  <c r="AH579" i="33"/>
  <c r="AH1345" i="33"/>
  <c r="AH1801" i="33"/>
  <c r="AH2232" i="33"/>
  <c r="AH1919" i="33"/>
  <c r="AH1252" i="33"/>
  <c r="AH1967" i="33"/>
  <c r="AH2873" i="33"/>
  <c r="AH364" i="33"/>
  <c r="AH2282" i="33"/>
  <c r="AH761" i="33"/>
  <c r="AH793" i="33"/>
  <c r="AH965" i="33"/>
  <c r="AH1755" i="33"/>
  <c r="AH1221" i="33"/>
  <c r="AH2239" i="33"/>
  <c r="AH895" i="33"/>
  <c r="AH343" i="33"/>
  <c r="AH1217" i="33"/>
  <c r="AH2843" i="33"/>
  <c r="AH1929" i="33"/>
  <c r="AH1393" i="33"/>
  <c r="AH886" i="33"/>
  <c r="AH2069" i="33"/>
  <c r="AH390" i="33"/>
  <c r="AB3248" i="33"/>
  <c r="AH2" i="33"/>
  <c r="AH312" i="33"/>
  <c r="AH549" i="33"/>
  <c r="AH547" i="33"/>
  <c r="AH1479" i="33"/>
  <c r="AH1073" i="33"/>
  <c r="AH169" i="33"/>
  <c r="AH167" i="33"/>
  <c r="AH1655" i="33"/>
  <c r="AH435" i="33"/>
  <c r="AH1275" i="33"/>
  <c r="AH3232" i="33"/>
  <c r="AH1675" i="33"/>
  <c r="AH188" i="33"/>
  <c r="AH900" i="33"/>
  <c r="AH458" i="33"/>
  <c r="AH1990" i="33"/>
  <c r="AH2261" i="33"/>
  <c r="AH2544" i="33"/>
  <c r="AH3112" i="33"/>
  <c r="AH3098" i="33"/>
  <c r="AH2159" i="33"/>
  <c r="AH140" i="33"/>
  <c r="AH1514" i="33"/>
  <c r="AH2334" i="33"/>
  <c r="AH2555" i="33"/>
  <c r="AH2642" i="33"/>
  <c r="AH2823" i="33"/>
  <c r="AH3150" i="33"/>
  <c r="AH1658" i="33"/>
  <c r="AH53" i="33"/>
  <c r="AH135" i="33"/>
  <c r="AH1091" i="33"/>
  <c r="AH768" i="33"/>
  <c r="AH2295" i="33"/>
  <c r="AH649" i="33"/>
  <c r="AH1452" i="33"/>
  <c r="AH1030" i="33"/>
  <c r="AH2381" i="33"/>
  <c r="AH1482" i="33"/>
  <c r="AH2228" i="33"/>
  <c r="AH2781" i="33"/>
  <c r="AH3000" i="33"/>
  <c r="AH2301" i="33"/>
  <c r="AH1905" i="33"/>
  <c r="AH156" i="33"/>
  <c r="AH518" i="33"/>
  <c r="AH2008" i="33"/>
  <c r="AH1060" i="33"/>
  <c r="AH2117" i="33"/>
  <c r="AH173" i="33"/>
  <c r="AH633" i="33"/>
  <c r="AH3131" i="33"/>
  <c r="AH1313" i="33"/>
  <c r="AH3080" i="33"/>
  <c r="AH2132" i="33"/>
  <c r="AH3211" i="33"/>
  <c r="AH2146" i="33"/>
  <c r="AH1491" i="33"/>
  <c r="AH2783" i="33"/>
  <c r="AH2192" i="33"/>
  <c r="AH273" i="33"/>
  <c r="AH2564" i="33"/>
  <c r="AH3179" i="33"/>
  <c r="AH1603" i="33"/>
  <c r="AH367" i="33"/>
  <c r="AH3185" i="33"/>
  <c r="AH2169" i="33"/>
  <c r="AH680" i="33"/>
  <c r="AH2521" i="33"/>
  <c r="AH1822" i="33"/>
  <c r="AC3248" i="33"/>
  <c r="AH526" i="33"/>
  <c r="AH509" i="33"/>
  <c r="AH2566" i="33"/>
  <c r="AH128" i="33"/>
  <c r="AH2785" i="33"/>
  <c r="AH2995" i="33"/>
  <c r="AH289" i="33"/>
  <c r="AH1107" i="33"/>
  <c r="AH1746" i="33"/>
  <c r="AH2427" i="33"/>
  <c r="AH1861" i="33"/>
  <c r="AH811" i="33"/>
  <c r="AH197" i="33"/>
  <c r="AH1765" i="33"/>
  <c r="AH590" i="33"/>
  <c r="AH1994" i="33"/>
  <c r="AH2230" i="33"/>
  <c r="AH2875" i="33"/>
  <c r="AH1773" i="33"/>
  <c r="AH229" i="33"/>
  <c r="AH659" i="33"/>
  <c r="AH442" i="33"/>
  <c r="AH2945" i="33"/>
  <c r="AH913" i="33"/>
  <c r="AH1666" i="33"/>
  <c r="AH2387" i="33"/>
  <c r="AH807" i="33"/>
  <c r="AH2765" i="33"/>
  <c r="AH275" i="33"/>
  <c r="AH595" i="33"/>
  <c r="AH500" i="33"/>
  <c r="AH1700" i="33"/>
  <c r="AH457" i="33"/>
  <c r="AH2627" i="33"/>
  <c r="AH1705" i="33"/>
  <c r="AH2994" i="33"/>
  <c r="AH865" i="33"/>
  <c r="AH190" i="33"/>
  <c r="AH2714" i="33"/>
  <c r="E85" i="4" l="1"/>
  <c r="E86" i="4" s="1"/>
  <c r="R74" i="4"/>
  <c r="AH3247" i="33"/>
  <c r="C86" i="4" l="1"/>
  <c r="D86" i="4"/>
  <c r="M893" i="26" l="1"/>
  <c r="M195" i="26"/>
  <c r="M909" i="26"/>
  <c r="M52" i="26"/>
  <c r="M65" i="26"/>
  <c r="M719" i="26"/>
  <c r="M342" i="26"/>
  <c r="M245" i="26"/>
  <c r="M667" i="26"/>
  <c r="M600" i="26"/>
  <c r="M426" i="26"/>
  <c r="M1132" i="26"/>
  <c r="M855" i="26"/>
  <c r="M783" i="26"/>
  <c r="M317" i="26"/>
  <c r="M598" i="26"/>
  <c r="M407" i="26"/>
  <c r="M361" i="26"/>
  <c r="M578" i="26"/>
  <c r="M299" i="26"/>
  <c r="M731" i="26"/>
  <c r="M478" i="26"/>
  <c r="M286" i="26"/>
  <c r="M331" i="26"/>
  <c r="M18" i="26"/>
  <c r="M57" i="26"/>
  <c r="M339" i="26"/>
  <c r="M1141" i="26"/>
  <c r="M425" i="26"/>
  <c r="M17" i="26"/>
  <c r="M686" i="26"/>
  <c r="M1236" i="26"/>
  <c r="M334" i="26"/>
  <c r="M950" i="26"/>
  <c r="M675" i="26"/>
  <c r="M1153" i="26"/>
  <c r="M689" i="26"/>
  <c r="M244" i="26"/>
  <c r="M1212" i="26"/>
  <c r="M187" i="26"/>
  <c r="M564" i="26"/>
  <c r="M285" i="26"/>
  <c r="M1181" i="26"/>
  <c r="M100" i="26"/>
  <c r="M16" i="26"/>
  <c r="M1093" i="26"/>
  <c r="M823" i="26"/>
  <c r="M360" i="26"/>
  <c r="M1167" i="26"/>
  <c r="M592" i="26"/>
  <c r="M510" i="26"/>
  <c r="M259" i="26"/>
  <c r="M367" i="26"/>
  <c r="M900" i="26"/>
  <c r="M1226" i="26"/>
  <c r="M265" i="26"/>
  <c r="M570" i="26"/>
  <c r="M49" i="26"/>
  <c r="M1066" i="26"/>
  <c r="M974" i="26"/>
  <c r="M404" i="26"/>
  <c r="M188" i="26"/>
  <c r="M198" i="26"/>
  <c r="M685" i="26"/>
  <c r="M562" i="26"/>
  <c r="M968" i="26"/>
  <c r="M547" i="26"/>
  <c r="M482" i="26"/>
  <c r="M774" i="26"/>
  <c r="M1089" i="26"/>
  <c r="M892" i="26"/>
  <c r="M779" i="26"/>
  <c r="M310" i="26"/>
  <c r="M1158" i="26"/>
  <c r="M638" i="26"/>
  <c r="M329" i="26"/>
  <c r="M1041" i="26"/>
  <c r="M1210" i="26"/>
  <c r="M1142" i="26"/>
  <c r="M944" i="26"/>
  <c r="M135" i="26"/>
  <c r="M661" i="26"/>
  <c r="M513" i="26"/>
  <c r="M733" i="26"/>
  <c r="M706" i="26"/>
  <c r="M59" i="26"/>
  <c r="M1183" i="26"/>
  <c r="M275" i="26"/>
  <c r="M256" i="26"/>
  <c r="M1111" i="26"/>
  <c r="M586" i="26"/>
  <c r="M370" i="26"/>
  <c r="M1207" i="26"/>
  <c r="M306" i="26"/>
  <c r="M43" i="26"/>
  <c r="M1254" i="26"/>
  <c r="M812" i="26"/>
  <c r="M758" i="26"/>
  <c r="M34" i="26"/>
  <c r="M15" i="26"/>
  <c r="M241" i="26"/>
  <c r="M610" i="26"/>
  <c r="M1180" i="26"/>
  <c r="M328" i="26"/>
  <c r="M99" i="26"/>
  <c r="M678" i="26"/>
  <c r="M587" i="26"/>
  <c r="M1213" i="26"/>
  <c r="M139" i="26"/>
  <c r="M41" i="26"/>
  <c r="M1117" i="26"/>
  <c r="M190" i="26"/>
  <c r="M543" i="26"/>
  <c r="M1257" i="26"/>
  <c r="M864" i="26"/>
  <c r="M215" i="26"/>
  <c r="M220" i="26"/>
  <c r="M544" i="26"/>
  <c r="M1137" i="26"/>
  <c r="M14" i="26"/>
  <c r="M1054" i="26"/>
  <c r="M616" i="26"/>
  <c r="M295" i="26"/>
  <c r="M960" i="26"/>
  <c r="M126" i="26"/>
  <c r="M744" i="26"/>
  <c r="M749" i="26"/>
  <c r="M530" i="26"/>
  <c r="M194" i="26"/>
  <c r="M637" i="26"/>
  <c r="M1064" i="26"/>
  <c r="M13" i="26"/>
  <c r="M875" i="26"/>
  <c r="M365" i="26"/>
  <c r="M512" i="26"/>
  <c r="M971" i="26"/>
  <c r="M730" i="26"/>
  <c r="M266" i="26"/>
  <c r="M729" i="26"/>
  <c r="M12" i="26"/>
  <c r="M141" i="26"/>
  <c r="M1011" i="26"/>
  <c r="M192" i="26"/>
  <c r="M961" i="26"/>
  <c r="M1073" i="26"/>
  <c r="M757" i="26"/>
  <c r="M124" i="26"/>
  <c r="M1050" i="26"/>
  <c r="M865" i="26"/>
  <c r="M654" i="26"/>
  <c r="M1027" i="26"/>
  <c r="M121" i="26"/>
  <c r="M1201" i="26"/>
  <c r="M27" i="26"/>
  <c r="M1203" i="26"/>
  <c r="M677" i="26"/>
  <c r="M519" i="26"/>
  <c r="M255" i="26"/>
  <c r="M1103" i="26"/>
  <c r="M1256" i="26"/>
  <c r="M652" i="26"/>
  <c r="M1102" i="26"/>
  <c r="M1171" i="26"/>
  <c r="M1156" i="26"/>
  <c r="M1219" i="26"/>
  <c r="M127" i="26"/>
  <c r="M435" i="26"/>
  <c r="M595" i="26"/>
  <c r="M429" i="26"/>
  <c r="M236" i="26"/>
  <c r="M271" i="26"/>
  <c r="M997" i="26"/>
  <c r="M772" i="26"/>
  <c r="M71" i="26"/>
  <c r="M681" i="26"/>
  <c r="M1060" i="26"/>
  <c r="M889" i="26"/>
  <c r="M221" i="26"/>
  <c r="M824" i="26"/>
  <c r="M116" i="26"/>
  <c r="M594" i="26"/>
  <c r="M1217" i="26"/>
  <c r="M1046" i="26"/>
  <c r="M531" i="26"/>
  <c r="M199" i="26"/>
  <c r="M51" i="26"/>
  <c r="M30" i="26"/>
  <c r="M348" i="26"/>
  <c r="M776" i="26"/>
  <c r="M715" i="26"/>
  <c r="M771" i="26"/>
  <c r="M656" i="26"/>
  <c r="M1238" i="26"/>
  <c r="M433" i="26"/>
  <c r="M385" i="26"/>
  <c r="M902" i="26"/>
  <c r="M94" i="26"/>
  <c r="M1043" i="26"/>
  <c r="M1251" i="26"/>
  <c r="M494" i="26"/>
  <c r="M551" i="26"/>
  <c r="M21" i="26"/>
  <c r="M382" i="26"/>
  <c r="M835" i="26"/>
  <c r="M811" i="26"/>
  <c r="M856" i="26"/>
  <c r="M808" i="26"/>
  <c r="M919" i="26"/>
  <c r="M1120" i="26"/>
  <c r="M1025" i="26"/>
  <c r="M888" i="26"/>
  <c r="M817" i="26"/>
  <c r="M913" i="26"/>
  <c r="M777" i="26"/>
  <c r="M1152" i="26"/>
  <c r="M225" i="26"/>
  <c r="M278" i="26"/>
  <c r="M272" i="26"/>
  <c r="M357" i="26"/>
  <c r="M618" i="26"/>
  <c r="M506" i="26"/>
  <c r="M369" i="26"/>
  <c r="M84" i="26"/>
  <c r="M1091" i="26"/>
  <c r="M1042" i="26"/>
  <c r="M217" i="26"/>
  <c r="M460" i="26"/>
  <c r="M386" i="26"/>
  <c r="M1059" i="26"/>
  <c r="M1168" i="26"/>
  <c r="M137" i="26"/>
  <c r="M448" i="26"/>
  <c r="M810" i="26"/>
  <c r="M895" i="26"/>
  <c r="M883" i="26"/>
  <c r="M791" i="26"/>
  <c r="M170" i="26"/>
  <c r="M277" i="26"/>
  <c r="M481" i="26"/>
  <c r="M584" i="26"/>
  <c r="M805" i="26"/>
  <c r="M977" i="26"/>
  <c r="M818" i="26"/>
  <c r="M86" i="26"/>
  <c r="M474" i="26"/>
  <c r="M605" i="26"/>
  <c r="M703" i="26"/>
  <c r="M53" i="26"/>
  <c r="M251" i="26"/>
  <c r="M472" i="26"/>
  <c r="M517" i="26"/>
  <c r="M373" i="26"/>
  <c r="M1036" i="26"/>
  <c r="M853" i="26"/>
  <c r="M1154" i="26"/>
  <c r="M1173" i="26"/>
  <c r="M890" i="26"/>
  <c r="M986" i="26"/>
  <c r="M760" i="26"/>
  <c r="M854" i="26"/>
  <c r="M702" i="26"/>
  <c r="M524" i="26"/>
  <c r="M838" i="26"/>
  <c r="M884" i="26"/>
  <c r="M1243" i="26"/>
  <c r="M712" i="26"/>
  <c r="M964" i="26"/>
  <c r="M318" i="26"/>
  <c r="M1146" i="26"/>
  <c r="M1076" i="26"/>
  <c r="M1149" i="26"/>
  <c r="M179" i="26"/>
  <c r="M399" i="26"/>
  <c r="M502" i="26"/>
  <c r="M911" i="26"/>
  <c r="M108" i="26"/>
  <c r="M673" i="26"/>
  <c r="M897" i="26"/>
  <c r="M314" i="26"/>
  <c r="M392" i="26"/>
  <c r="M405" i="26"/>
  <c r="M492" i="26"/>
  <c r="M841" i="26"/>
  <c r="M1185" i="26"/>
  <c r="M940" i="26"/>
  <c r="M25" i="26"/>
  <c r="M934" i="26"/>
  <c r="M899" i="26"/>
  <c r="M680" i="26"/>
  <c r="M489" i="26"/>
  <c r="M109" i="26"/>
  <c r="M965" i="26"/>
  <c r="M619" i="26"/>
  <c r="M397" i="26"/>
  <c r="M427" i="26"/>
  <c r="M1072" i="26"/>
  <c r="M630" i="26"/>
  <c r="M327" i="26"/>
  <c r="M781" i="26"/>
  <c r="M802" i="26"/>
  <c r="M806" i="26"/>
  <c r="M128" i="26"/>
  <c r="M1040" i="26"/>
  <c r="M35" i="26"/>
  <c r="M607" i="26"/>
  <c r="M1071" i="26"/>
  <c r="M633" i="26"/>
  <c r="M1004" i="26"/>
  <c r="M211" i="26"/>
  <c r="M1165" i="26"/>
  <c r="M936" i="26"/>
  <c r="M963" i="26"/>
  <c r="M1028" i="26"/>
  <c r="M1155" i="26"/>
  <c r="M1162" i="26"/>
  <c r="M664" i="26"/>
  <c r="M879" i="26"/>
  <c r="M350" i="26"/>
  <c r="M639" i="26"/>
  <c r="M1107" i="26"/>
  <c r="M514" i="26"/>
  <c r="M545" i="26"/>
  <c r="M145" i="26"/>
  <c r="M1138" i="26"/>
  <c r="M751" i="26"/>
  <c r="M891" i="26"/>
  <c r="M836" i="26"/>
  <c r="M666" i="26"/>
  <c r="M289" i="26"/>
  <c r="M609" i="26"/>
  <c r="M1077" i="26"/>
  <c r="M956" i="26"/>
  <c r="M85" i="26"/>
  <c r="M1214" i="26"/>
  <c r="M973" i="26"/>
  <c r="M1220" i="26"/>
  <c r="M1234" i="26"/>
  <c r="M419" i="26"/>
  <c r="M56" i="26"/>
  <c r="M267" i="26"/>
  <c r="M747" i="26"/>
  <c r="M623" i="26"/>
  <c r="M301" i="26"/>
  <c r="M933" i="26"/>
  <c r="M346" i="26"/>
  <c r="M73" i="26"/>
  <c r="M231" i="26"/>
  <c r="M480" i="26"/>
  <c r="M1194" i="26"/>
  <c r="M1106" i="26"/>
  <c r="M149" i="26"/>
  <c r="M270" i="26"/>
  <c r="M1057" i="26"/>
  <c r="M1237" i="26"/>
  <c r="M982" i="26"/>
  <c r="M307" i="26"/>
  <c r="M292" i="26"/>
  <c r="M1008" i="26"/>
  <c r="M1024" i="26"/>
  <c r="M1048" i="26"/>
  <c r="M261" i="26"/>
  <c r="M234" i="26"/>
  <c r="M1069" i="26"/>
  <c r="M529" i="26"/>
  <c r="M1249" i="26"/>
  <c r="M438" i="26"/>
  <c r="M1163" i="26"/>
  <c r="M682" i="26"/>
  <c r="M837" i="26"/>
  <c r="M409" i="26"/>
  <c r="M536" i="26"/>
  <c r="M495" i="26"/>
  <c r="M972" i="26"/>
  <c r="M990" i="26"/>
  <c r="M769" i="26"/>
  <c r="M354" i="26"/>
  <c r="M206" i="26"/>
  <c r="M958" i="26"/>
  <c r="M725" i="26"/>
  <c r="M540" i="26"/>
  <c r="M1009" i="26"/>
  <c r="M985" i="26"/>
  <c r="M612" i="26"/>
  <c r="M226" i="26"/>
  <c r="M240" i="26"/>
  <c r="M797" i="26"/>
  <c r="M1231" i="26"/>
  <c r="M471" i="26"/>
  <c r="M696" i="26"/>
  <c r="M527" i="26"/>
  <c r="M1003" i="26"/>
  <c r="M111" i="26"/>
  <c r="M167" i="26"/>
  <c r="M1039" i="26"/>
  <c r="M1164" i="26"/>
  <c r="M11" i="26"/>
  <c r="M1124" i="26"/>
  <c r="M66" i="26"/>
  <c r="M60" i="26"/>
  <c r="M440" i="26"/>
  <c r="M1063" i="26"/>
  <c r="M782" i="26"/>
  <c r="M216" i="26"/>
  <c r="M704" i="26"/>
  <c r="M1109" i="26"/>
  <c r="M422" i="26"/>
  <c r="M117" i="26"/>
  <c r="M1112" i="26"/>
  <c r="M496" i="26"/>
  <c r="M694" i="26"/>
  <c r="M724" i="26"/>
  <c r="M380" i="26"/>
  <c r="M1086" i="26"/>
  <c r="M591" i="26"/>
  <c r="M602" i="26"/>
  <c r="M320" i="26"/>
  <c r="M735" i="26"/>
  <c r="M716" i="26"/>
  <c r="M10" i="26"/>
  <c r="M799" i="26"/>
  <c r="M67" i="26"/>
  <c r="M1129" i="26"/>
  <c r="M676" i="26"/>
  <c r="M434" i="26"/>
  <c r="M290" i="26"/>
  <c r="M992" i="26"/>
  <c r="M105" i="26"/>
  <c r="M844" i="26"/>
  <c r="M1189" i="26"/>
  <c r="M1136" i="26"/>
  <c r="M96" i="26"/>
  <c r="M114" i="26"/>
  <c r="M752" i="26"/>
  <c r="M631" i="26"/>
  <c r="M764" i="26"/>
  <c r="M254" i="26"/>
  <c r="M784" i="26"/>
  <c r="M1020" i="26"/>
  <c r="M1177" i="26"/>
  <c r="M780" i="26"/>
  <c r="M444" i="26"/>
  <c r="M857" i="26"/>
  <c r="M1090" i="26"/>
  <c r="M1104" i="26"/>
  <c r="M98" i="26"/>
  <c r="M252" i="26"/>
  <c r="M1052" i="26"/>
  <c r="M82" i="26"/>
  <c r="M929" i="26"/>
  <c r="M830" i="26"/>
  <c r="M144" i="26"/>
  <c r="M904" i="26"/>
  <c r="M1023" i="26"/>
  <c r="M557" i="26"/>
  <c r="M1245" i="26"/>
  <c r="M242" i="26"/>
  <c r="M509" i="26"/>
  <c r="M163" i="26"/>
  <c r="M1205" i="26"/>
  <c r="M42" i="26"/>
  <c r="M122" i="26"/>
  <c r="M709" i="26"/>
  <c r="M910" i="26"/>
  <c r="M319" i="26"/>
  <c r="M281" i="26"/>
  <c r="M1246" i="26"/>
  <c r="M930" i="26"/>
  <c r="M344" i="26"/>
  <c r="M1026" i="26"/>
  <c r="M580" i="26"/>
  <c r="M257" i="26"/>
  <c r="M738" i="26"/>
  <c r="M276" i="26"/>
  <c r="M415" i="26"/>
  <c r="M1151" i="26"/>
  <c r="M197" i="26"/>
  <c r="M579" i="26"/>
  <c r="M1211" i="26"/>
  <c r="M283" i="26"/>
  <c r="M61" i="26"/>
  <c r="M322" i="26"/>
  <c r="M688" i="26"/>
  <c r="M739" i="26"/>
  <c r="M1199" i="26"/>
  <c r="M552" i="26"/>
  <c r="M238" i="26"/>
  <c r="M669" i="26"/>
  <c r="M541" i="26"/>
  <c r="M1187" i="26"/>
  <c r="M951" i="26"/>
  <c r="M599" i="26"/>
  <c r="M291" i="26"/>
  <c r="M869" i="26"/>
  <c r="M232" i="26"/>
  <c r="M376" i="26"/>
  <c r="M863" i="26"/>
  <c r="M754" i="26"/>
  <c r="M181" i="26"/>
  <c r="M356" i="26"/>
  <c r="M567" i="26"/>
  <c r="M828" i="26"/>
  <c r="M983" i="26"/>
  <c r="M987" i="26"/>
  <c r="M989" i="26"/>
  <c r="M1224" i="26"/>
  <c r="M726" i="26"/>
  <c r="M1192" i="26"/>
  <c r="M1127" i="26"/>
  <c r="M321" i="26"/>
  <c r="M734" i="26"/>
  <c r="M1166" i="26"/>
  <c r="M1221" i="26"/>
  <c r="M994" i="26"/>
  <c r="M846" i="26"/>
  <c r="M596" i="26"/>
  <c r="M1198" i="26"/>
  <c r="M393" i="26"/>
  <c r="M507" i="26"/>
  <c r="M665" i="26"/>
  <c r="M1218" i="26"/>
  <c r="M880" i="26"/>
  <c r="M1253" i="26"/>
  <c r="M582" i="26"/>
  <c r="M698" i="26"/>
  <c r="M728" i="26"/>
  <c r="M850" i="26"/>
  <c r="M476" i="26"/>
  <c r="M396" i="26"/>
  <c r="M1179" i="26"/>
  <c r="M632" i="26"/>
  <c r="M708" i="26"/>
  <c r="M534" i="26"/>
  <c r="M920" i="26"/>
  <c r="M649" i="26"/>
  <c r="M148" i="26"/>
  <c r="M1007" i="26"/>
  <c r="M374" i="26"/>
  <c r="M833" i="26"/>
  <c r="M941" i="26"/>
  <c r="M345" i="26"/>
  <c r="M740" i="26"/>
  <c r="M182" i="26"/>
  <c r="M644" i="26"/>
  <c r="M962" i="26"/>
  <c r="M288" i="26"/>
  <c r="M26" i="26"/>
  <c r="M152" i="26"/>
  <c r="M298" i="26"/>
  <c r="M821" i="26"/>
  <c r="M423" i="26"/>
  <c r="M9" i="26"/>
  <c r="M498" i="26"/>
  <c r="M146" i="26"/>
  <c r="M8" i="26"/>
  <c r="M7" i="26"/>
  <c r="M485" i="26"/>
  <c r="M29" i="26"/>
  <c r="M208" i="26"/>
  <c r="M1115" i="26"/>
  <c r="M1184" i="26"/>
  <c r="M516" i="26"/>
  <c r="M183" i="26"/>
  <c r="M39" i="26"/>
  <c r="M462" i="26"/>
  <c r="M6" i="26"/>
  <c r="M5" i="26"/>
  <c r="M364" i="26"/>
  <c r="M175" i="26"/>
  <c r="M222" i="26"/>
  <c r="M700" i="26"/>
  <c r="M371" i="26"/>
  <c r="M550" i="26"/>
  <c r="M558" i="26"/>
  <c r="M692" i="26"/>
  <c r="M204" i="26"/>
  <c r="M1157" i="26"/>
  <c r="M663" i="26"/>
  <c r="M943" i="26"/>
  <c r="M1056" i="26"/>
  <c r="M991" i="26"/>
  <c r="M569" i="26"/>
  <c r="M604" i="26"/>
  <c r="M54" i="26"/>
  <c r="M1133" i="26"/>
  <c r="M942" i="26"/>
  <c r="M714" i="26"/>
  <c r="M787" i="26"/>
  <c r="M539" i="26"/>
  <c r="M717" i="26"/>
  <c r="M1053" i="26"/>
  <c r="M4" i="26"/>
  <c r="M548" i="26"/>
  <c r="M820" i="26"/>
  <c r="M452" i="26"/>
  <c r="M1125" i="26"/>
  <c r="M78" i="26"/>
  <c r="M829" i="26"/>
  <c r="M876" i="26"/>
  <c r="M641" i="26"/>
  <c r="M565" i="26"/>
  <c r="M150" i="26"/>
  <c r="M227" i="26"/>
  <c r="M173" i="26"/>
  <c r="M1195" i="26"/>
  <c r="M154" i="26"/>
  <c r="M858" i="26"/>
  <c r="M655" i="26"/>
  <c r="M1114" i="26"/>
  <c r="M996" i="26"/>
  <c r="M967" i="26"/>
  <c r="M790" i="26"/>
  <c r="M64" i="26"/>
  <c r="M46" i="26"/>
  <c r="M470" i="26"/>
  <c r="M657" i="26"/>
  <c r="M581" i="26"/>
  <c r="M442" i="26"/>
  <c r="M1174" i="26"/>
  <c r="M395" i="26"/>
  <c r="M185" i="26"/>
  <c r="M1134" i="26"/>
  <c r="M761" i="26"/>
  <c r="M589" i="26"/>
  <c r="M924" i="26"/>
  <c r="M993" i="26"/>
  <c r="M223" i="26"/>
  <c r="M803" i="26"/>
  <c r="M908" i="26"/>
  <c r="M3" i="26"/>
  <c r="M68" i="26"/>
  <c r="M874" i="26"/>
  <c r="M722" i="26"/>
  <c r="M390" i="26"/>
  <c r="M556" i="26"/>
  <c r="M274" i="26"/>
  <c r="M166" i="26"/>
  <c r="M193" i="26"/>
  <c r="M766" i="26"/>
  <c r="M47" i="26"/>
  <c r="M559" i="26"/>
  <c r="M613" i="26"/>
  <c r="M590" i="26"/>
  <c r="M1232" i="26"/>
  <c r="M450" i="26"/>
  <c r="M523" i="26"/>
  <c r="M979" i="26"/>
  <c r="M303" i="26"/>
  <c r="M954" i="26"/>
  <c r="M445" i="26"/>
  <c r="M1097" i="26"/>
  <c r="M926" i="26"/>
  <c r="M794" i="26"/>
  <c r="M756" i="26"/>
  <c r="M765" i="26"/>
  <c r="M72" i="26"/>
  <c r="M695" i="26"/>
  <c r="M1175" i="26"/>
  <c r="M412" i="26"/>
  <c r="M330" i="26"/>
  <c r="M155" i="26"/>
  <c r="M279" i="26"/>
  <c r="M1191" i="26"/>
  <c r="M1208" i="26"/>
  <c r="M583" i="26"/>
  <c r="M1140" i="26"/>
  <c r="M1178" i="26"/>
  <c r="M932" i="26"/>
  <c r="M454" i="26"/>
  <c r="M115" i="26"/>
  <c r="M248" i="26"/>
  <c r="M101" i="26"/>
  <c r="M813" i="26"/>
  <c r="M720" i="26"/>
  <c r="M237" i="26"/>
  <c r="M1197" i="26"/>
  <c r="M917" i="26"/>
  <c r="M1000" i="26"/>
  <c r="M741" i="26"/>
  <c r="M158" i="26"/>
  <c r="M957" i="26"/>
  <c r="M338" i="26"/>
  <c r="M1062" i="26"/>
  <c r="M1100" i="26"/>
  <c r="M737" i="26"/>
  <c r="M410" i="26"/>
  <c r="M1216" i="26"/>
  <c r="M1186" i="26"/>
  <c r="M465" i="26"/>
  <c r="M918" i="26"/>
  <c r="M866" i="26"/>
  <c r="M1250" i="26"/>
  <c r="M90" i="26"/>
  <c r="M959" i="26"/>
  <c r="M671" i="26"/>
  <c r="M352" i="26"/>
  <c r="M1013" i="26"/>
  <c r="M713" i="26"/>
  <c r="M588" i="26"/>
  <c r="M617" i="26"/>
  <c r="M337" i="26"/>
  <c r="M1170" i="26"/>
  <c r="M762" i="26"/>
  <c r="M458" i="26"/>
  <c r="M469" i="26"/>
  <c r="M980" i="26"/>
  <c r="M400" i="26"/>
  <c r="M742" i="26"/>
  <c r="M112" i="26"/>
  <c r="M1061" i="26"/>
  <c r="M786" i="26"/>
  <c r="M479" i="26"/>
  <c r="M785" i="26"/>
  <c r="M938" i="26"/>
  <c r="M1105" i="26"/>
  <c r="M1240" i="26"/>
  <c r="M488" i="26"/>
  <c r="M615" i="26"/>
  <c r="M332" i="26"/>
  <c r="M684" i="26"/>
  <c r="M877" i="26"/>
  <c r="M132" i="26"/>
  <c r="M209" i="26"/>
  <c r="M120" i="26"/>
  <c r="M710" i="26"/>
  <c r="M816" i="26"/>
  <c r="M1081" i="26"/>
  <c r="M1099" i="26"/>
  <c r="M169" i="26"/>
  <c r="M63" i="26"/>
  <c r="M335" i="26"/>
  <c r="M868" i="26"/>
  <c r="M1147" i="26"/>
  <c r="M159" i="26"/>
  <c r="M230" i="26"/>
  <c r="M555" i="26"/>
  <c r="M300" i="26"/>
  <c r="M418" i="26"/>
  <c r="M196" i="26"/>
  <c r="M922" i="26"/>
  <c r="M130" i="26"/>
  <c r="M218" i="26"/>
  <c r="M819" i="26"/>
  <c r="M493" i="26"/>
  <c r="M413" i="26"/>
  <c r="M403" i="26"/>
  <c r="M1239" i="26"/>
  <c r="M867" i="26"/>
  <c r="M561" i="26"/>
  <c r="M297" i="26"/>
  <c r="M773" i="26"/>
  <c r="M651" i="26"/>
  <c r="M74" i="26"/>
  <c r="M1131" i="26"/>
  <c r="M896" i="26"/>
  <c r="M214" i="26"/>
  <c r="M834" i="26"/>
  <c r="M406" i="26"/>
  <c r="M323" i="26"/>
  <c r="M118" i="26"/>
  <c r="M736" i="26"/>
  <c r="M521" i="26"/>
  <c r="M970" i="26"/>
  <c r="M123" i="26"/>
  <c r="M646" i="26"/>
  <c r="M1079" i="26"/>
  <c r="M457" i="26"/>
  <c r="M336" i="26"/>
  <c r="M1209" i="26"/>
  <c r="M363" i="26"/>
  <c r="M70" i="26"/>
  <c r="M878" i="26"/>
  <c r="M862" i="26"/>
  <c r="M1204" i="26"/>
  <c r="M1006" i="26"/>
  <c r="M1223" i="26"/>
  <c r="M1241" i="26"/>
  <c r="M670" i="26"/>
  <c r="M1001" i="26"/>
  <c r="M421" i="26"/>
  <c r="M212" i="26"/>
  <c r="M679" i="26"/>
  <c r="M378" i="26"/>
  <c r="M1068" i="26"/>
  <c r="M1096" i="26"/>
  <c r="M861" i="26"/>
  <c r="M1058" i="26"/>
  <c r="M250" i="26"/>
  <c r="M309" i="26"/>
  <c r="M97" i="26"/>
  <c r="M201" i="26"/>
  <c r="M1228" i="26"/>
  <c r="M852" i="26"/>
  <c r="M831" i="26"/>
  <c r="M501" i="26"/>
  <c r="M887" i="26"/>
  <c r="M1095" i="26"/>
  <c r="M1034" i="26"/>
  <c r="M176" i="26"/>
  <c r="M113" i="26"/>
  <c r="M504" i="26"/>
  <c r="M1014" i="26"/>
  <c r="M660" i="26"/>
  <c r="M1128" i="26"/>
  <c r="M76" i="26"/>
  <c r="M487" i="26"/>
  <c r="M249" i="26"/>
  <c r="M975" i="26"/>
  <c r="M845" i="26"/>
  <c r="M446" i="26"/>
  <c r="M576" i="26"/>
  <c r="M999" i="26"/>
  <c r="M81" i="26"/>
  <c r="M788" i="26"/>
  <c r="M574" i="26"/>
  <c r="M368" i="26"/>
  <c r="M88" i="26"/>
  <c r="M464" i="26"/>
  <c r="M807" i="26"/>
  <c r="M387" i="26"/>
  <c r="M848" i="26"/>
  <c r="M432" i="26"/>
  <c r="M313" i="26"/>
  <c r="M102" i="26"/>
  <c r="M881" i="26"/>
  <c r="M1202" i="26"/>
  <c r="M768" i="26"/>
  <c r="M1206" i="26"/>
  <c r="M775" i="26"/>
  <c r="M1088" i="26"/>
  <c r="M333" i="26"/>
  <c r="M627" i="26"/>
  <c r="M946" i="26"/>
  <c r="M1032" i="26"/>
  <c r="M814" i="26"/>
  <c r="M486" i="26"/>
  <c r="M1022" i="26"/>
  <c r="M801" i="26"/>
  <c r="M1029" i="26"/>
  <c r="M871" i="26"/>
  <c r="M174" i="26"/>
  <c r="M1143" i="26"/>
  <c r="M341" i="26"/>
  <c r="M134" i="26"/>
  <c r="M203" i="26"/>
  <c r="M538" i="26"/>
  <c r="M31" i="26"/>
  <c r="M1083" i="26"/>
  <c r="M466" i="26"/>
  <c r="M518" i="26"/>
  <c r="M340" i="26"/>
  <c r="M490" i="26"/>
  <c r="M718" i="26"/>
  <c r="M268" i="26"/>
  <c r="M1233" i="26"/>
  <c r="M165" i="26"/>
  <c r="M140" i="26"/>
  <c r="M635" i="26"/>
  <c r="M136" i="26"/>
  <c r="M1159" i="26"/>
  <c r="M658" i="26"/>
  <c r="M778" i="26"/>
  <c r="M157" i="26"/>
  <c r="M626" i="26"/>
  <c r="M2" i="26"/>
  <c r="M362" i="26"/>
  <c r="M1230" i="26"/>
  <c r="M83" i="26"/>
  <c r="M683" i="26"/>
  <c r="M928" i="26"/>
  <c r="M872" i="26"/>
  <c r="M1070" i="26"/>
  <c r="M925" i="26"/>
  <c r="M573" i="26"/>
  <c r="M1035" i="26"/>
  <c r="M467" i="26"/>
  <c r="M125" i="26"/>
  <c r="M420" i="26"/>
  <c r="M24" i="26"/>
  <c r="M767" i="26"/>
  <c r="M614" i="26"/>
  <c r="M525" i="26"/>
  <c r="M800" i="26"/>
  <c r="M103" i="26"/>
  <c r="M89" i="26"/>
  <c r="M1150" i="26"/>
  <c r="M23" i="26"/>
  <c r="M921" i="26"/>
  <c r="M28" i="26"/>
  <c r="M792" i="26"/>
  <c r="M228" i="26"/>
  <c r="M566" i="26"/>
  <c r="M324" i="26"/>
  <c r="M1145" i="26"/>
  <c r="M424" i="26"/>
  <c r="M1033" i="26"/>
  <c r="M575" i="26"/>
  <c r="M80" i="26"/>
  <c r="M1242" i="26"/>
  <c r="M621" i="26"/>
  <c r="M995" i="26"/>
  <c r="M381" i="26"/>
  <c r="M302" i="26"/>
  <c r="M642" i="26"/>
  <c r="M815" i="26"/>
  <c r="M554" i="26"/>
  <c r="M417" i="26"/>
  <c r="M1082" i="26"/>
  <c r="M753" i="26"/>
  <c r="M847" i="26"/>
  <c r="M304" i="26"/>
  <c r="M1065" i="26"/>
  <c r="M38" i="26"/>
  <c r="M1148" i="26"/>
  <c r="M625" i="26"/>
  <c r="M161" i="26"/>
  <c r="M628" i="26"/>
  <c r="M981" i="26"/>
  <c r="M431" i="26"/>
  <c r="M998" i="26"/>
  <c r="M284" i="26"/>
  <c r="M1045" i="26"/>
  <c r="M1122" i="26"/>
  <c r="M560" i="26"/>
  <c r="M535" i="26"/>
  <c r="M503" i="26"/>
  <c r="M770" i="26"/>
  <c r="M468" i="26"/>
  <c r="M721" i="26"/>
  <c r="M402" i="26"/>
  <c r="M437" i="26"/>
  <c r="M843" i="26"/>
  <c r="M191" i="26"/>
  <c r="M1248" i="26"/>
  <c r="M907" i="26"/>
  <c r="M1119" i="26"/>
  <c r="M603" i="26"/>
  <c r="M1075" i="26"/>
  <c r="M1190" i="26"/>
  <c r="M107" i="26"/>
  <c r="M648" i="26"/>
  <c r="M1161" i="26"/>
  <c r="M906" i="26"/>
  <c r="M1222" i="26"/>
  <c r="M358" i="26"/>
  <c r="M384" i="26"/>
  <c r="M912" i="26"/>
  <c r="M366" i="26"/>
  <c r="M727" i="26"/>
  <c r="M1038" i="26"/>
  <c r="M287" i="26"/>
  <c r="M1010" i="26"/>
  <c r="M1121" i="26"/>
  <c r="M711" i="26"/>
  <c r="M1037" i="26"/>
  <c r="M172" i="26"/>
  <c r="M1135" i="26"/>
  <c r="M643" i="26"/>
  <c r="M953" i="26"/>
  <c r="M235" i="26"/>
  <c r="M886" i="26"/>
  <c r="M443" i="26"/>
  <c r="M611" i="26"/>
  <c r="M178" i="26"/>
  <c r="M359" i="26"/>
  <c r="M839" i="26"/>
  <c r="M948" i="26"/>
  <c r="M484" i="26"/>
  <c r="M690" i="26"/>
  <c r="M316" i="26"/>
  <c r="M1017" i="26"/>
  <c r="M1160" i="26"/>
  <c r="M1049" i="26"/>
  <c r="M229" i="26"/>
  <c r="M532" i="26"/>
  <c r="M75" i="26"/>
  <c r="M500" i="26"/>
  <c r="M497" i="26"/>
  <c r="M202" i="26"/>
  <c r="M93" i="26"/>
  <c r="M44" i="26"/>
  <c r="M355" i="26"/>
  <c r="M795" i="26"/>
  <c r="M976" i="26"/>
  <c r="M110" i="26"/>
  <c r="M389" i="26"/>
  <c r="M391" i="26"/>
  <c r="M674" i="26"/>
  <c r="M1074" i="26"/>
  <c r="M915" i="26"/>
  <c r="M668" i="26"/>
  <c r="M969" i="26"/>
  <c r="M593" i="26"/>
  <c r="M1139" i="26"/>
  <c r="M647" i="26"/>
  <c r="M461" i="26"/>
  <c r="M1101" i="26"/>
  <c r="M312" i="26"/>
  <c r="M326" i="26"/>
  <c r="M825" i="26"/>
  <c r="M447" i="26"/>
  <c r="M793" i="26"/>
  <c r="M33" i="26"/>
  <c r="M62" i="26"/>
  <c r="M92" i="26"/>
  <c r="M624" i="26"/>
  <c r="M636" i="26"/>
  <c r="M608" i="26"/>
  <c r="M515" i="26"/>
  <c r="M572" i="26"/>
  <c r="M138" i="26"/>
  <c r="M264" i="26"/>
  <c r="M258" i="26"/>
  <c r="M542" i="26"/>
  <c r="M1016" i="26"/>
  <c r="M142" i="26"/>
  <c r="M55" i="26"/>
  <c r="M1015" i="26"/>
  <c r="M243" i="26"/>
  <c r="M522" i="26"/>
  <c r="M851" i="26"/>
  <c r="M475" i="26"/>
  <c r="M1227" i="26"/>
  <c r="M650" i="26"/>
  <c r="M246" i="26"/>
  <c r="M691" i="26"/>
  <c r="M1030" i="26"/>
  <c r="M966" i="26"/>
  <c r="M1229" i="26"/>
  <c r="M456" i="26"/>
  <c r="M151" i="26"/>
  <c r="M1019" i="26"/>
  <c r="M746" i="26"/>
  <c r="M796" i="26"/>
  <c r="M1085" i="26"/>
  <c r="M37" i="26"/>
  <c r="M180" i="26"/>
  <c r="M262" i="26"/>
  <c r="M1144" i="26"/>
  <c r="M398" i="26"/>
  <c r="M315" i="26"/>
  <c r="M253" i="26"/>
  <c r="M827" i="26"/>
  <c r="M177" i="26"/>
  <c r="M1244" i="26"/>
  <c r="M294" i="26"/>
  <c r="M697" i="26"/>
  <c r="M411" i="26"/>
  <c r="M104" i="26"/>
  <c r="M826" i="26"/>
  <c r="M798" i="26"/>
  <c r="M416" i="26"/>
  <c r="M885" i="26"/>
  <c r="M860" i="26"/>
  <c r="M282" i="2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ARAgonistRL2016_data_20170206 (3)" description="Connection to the 'ARAgonistRL2016_data_20170206 (3)' query in the workbook." type="5" refreshedVersion="6" background="1" saveData="1">
    <dbPr connection="Provider=Microsoft.Mashup.OleDb.1;Data Source=$Workbook$;Location=&quot;ARAgonistRL2016_data_20170206 (3)&quot;;Extended Properties=&quot;&quot;" command="SELECT * FROM [ARAgonistRL2016_data_20170206 (3)]"/>
  </connection>
  <connection id="2" xr16:uid="{00000000-0015-0000-FFFF-FFFF01000000}" keepAlive="1" name="Query - ARAntagonistRL2016_data_20170206 (6)" description="Connection to the 'ARAntagonistRL2016_data_20170206 (6)' query in the workbook." type="5" refreshedVersion="6" background="1" saveData="1">
    <dbPr connection="Provider=Microsoft.Mashup.OleDb.1;Data Source=$Workbook$;Location=&quot;ARAntagonistRL2016_data_20170206 (6)&quot;;Extended Properties=&quot;&quot;" command="SELECT * FROM [ARAntagonistRL2016_data_20170206 (6)]"/>
  </connection>
  <connection id="3" xr16:uid="{00000000-0015-0000-FFFF-FFFF02000000}" keepAlive="1" name="Query - Pinto2018AndrogenRL_data" description="Connection to the 'Pinto2018AndrogenRL_data' query in the workbook." type="5" refreshedVersion="6" background="1" saveData="1">
    <dbPr connection="Provider=Microsoft.Mashup.OleDb.1;Data Source=$Workbook$;Location=Pinto2018AndrogenRL_data;Extended Properties=&quot;&quot;" command="SELECT * FROM [Pinto2018AndrogenRL_data]"/>
  </connection>
  <connection id="4" xr16:uid="{00000000-0015-0000-FFFF-FFFF03000000}" keepAlive="1" name="Query - Pinto2018EstrogenRL_data" description="Connection to the 'Pinto2018EstrogenRL_data' query in the workbook." type="5" refreshedVersion="6" background="1" saveData="1">
    <dbPr connection="Provider=Microsoft.Mashup.OleDb.1;Data Source=$Workbook$;Location=Pinto2018EstrogenRL_data;Extended Properties=&quot;&quot;" command="SELECT * FROM [Pinto2018EstrogenRL_data]"/>
  </connection>
  <connection id="5" xr16:uid="{00000000-0015-0000-FFFF-FFFF04000000}" keepAlive="1" name="Query - thyroidreflist_data" description="Connection to the 'thyroidreflist_data' query in the workbook." type="5" refreshedVersion="6" background="1" saveData="1">
    <dbPr connection="Provider=Microsoft.Mashup.OleDb.1;Data Source=$Workbook$;Location=thyroidreflist_data;Extended Properties=&quot;&quot;" command="SELECT * FROM [thyroidreflist_data]"/>
  </connection>
</connections>
</file>

<file path=xl/sharedStrings.xml><?xml version="1.0" encoding="utf-8"?>
<sst xmlns="http://schemas.openxmlformats.org/spreadsheetml/2006/main" count="38270" uniqueCount="22013">
  <si>
    <t>ID</t>
  </si>
  <si>
    <t>Name</t>
  </si>
  <si>
    <t>SMILES</t>
  </si>
  <si>
    <t>Endpoint</t>
  </si>
  <si>
    <t>Species</t>
  </si>
  <si>
    <t>Developmental toxicity</t>
  </si>
  <si>
    <t>positive</t>
  </si>
  <si>
    <t>chlorazol black E</t>
  </si>
  <si>
    <t>[Na+].[Na+].C5(C1=CC=C(C=C1)N=NC4=C(C=C2C(C(=C(C(=C2)S(=O)(=O)[O-])N=NC3=CC=CC=C3)O)=C4N)S([O-])(=O)=O)=CC=C(C=C5)N=NC6=CC=C(C=C6N)N</t>
  </si>
  <si>
    <t>glycidol</t>
  </si>
  <si>
    <t>C1C(O1)CO</t>
  </si>
  <si>
    <t>1,2-propylene oxide</t>
  </si>
  <si>
    <t>C1C(O1)C</t>
  </si>
  <si>
    <t>styrene oxide</t>
  </si>
  <si>
    <t>C1=CC=CC(=C1)C2CO2</t>
  </si>
  <si>
    <t>ethylene oxide</t>
  </si>
  <si>
    <t>C1CO1</t>
  </si>
  <si>
    <t>Oestrogenicity</t>
  </si>
  <si>
    <t>ethynyloestradiol</t>
  </si>
  <si>
    <t>C1=C(C=C2C(=C1)[C@]3([C@](CC2)([C@@]4([C@@](CC3)([C@](CC4)(O)C#C)C)[H])[H])[H])O</t>
  </si>
  <si>
    <t>Teratogenicity</t>
  </si>
  <si>
    <t>acenocoumarol</t>
  </si>
  <si>
    <t>C1=CC=C2C(=C1)OC(C(=C2O)C(C3=CC=C(C=C3)[N+](=O)[O-])CC(C)=O)=O</t>
  </si>
  <si>
    <t>dicoumarol</t>
  </si>
  <si>
    <t>C1=CC=C2C(=C1)OC(C(=C2O)CC3=C(C4=C(OC3=O)C=CC=C4)O)=O</t>
  </si>
  <si>
    <t>phenprocoumon</t>
  </si>
  <si>
    <t>C1=CC=C2C(=C1)OC(C(=C2O)C(C3=CC=CC=C3)CC)=O</t>
  </si>
  <si>
    <t>captopril</t>
  </si>
  <si>
    <t>C1C[C@H](N(C1)C(=O)[C@H](C)CS)C(O)=O</t>
  </si>
  <si>
    <t>enalapril</t>
  </si>
  <si>
    <t>C1C[C@H](N(C1)C(=O)[C@H](C)N[C@@H](CCC2=CC=CC=C2)C(=O)OCC)C(O)=O</t>
  </si>
  <si>
    <t>lisinopril</t>
  </si>
  <si>
    <t>C1C[C@H](N(C1)C(=O)[C@H](CCCCN)N[C@@H](CCC2=CC=CC=C2)C(=O)O)C(O)=O</t>
  </si>
  <si>
    <t>cyclophosphamide</t>
  </si>
  <si>
    <t>C1CCNP(O1)(N(CCCl)CCCl)=O</t>
  </si>
  <si>
    <t>nitrogen mustard</t>
  </si>
  <si>
    <t>CN(CCCl)CCCl</t>
  </si>
  <si>
    <t>mustard gas</t>
  </si>
  <si>
    <t>C(SCCCl)CCl</t>
  </si>
  <si>
    <t>chlorambucil</t>
  </si>
  <si>
    <t>N(CCCl)(C1=CC=C(C=C1)CCCC(=O)O)CCCl</t>
  </si>
  <si>
    <t>isophosphamide</t>
  </si>
  <si>
    <t>C1CCN(P(O1)(NCCCl)=O)CCCl</t>
  </si>
  <si>
    <t>busulfan</t>
  </si>
  <si>
    <t>S(C)(OCCCCOS(C)(=O)=O)(=O)=O</t>
  </si>
  <si>
    <t>ethyl methanesulphonate</t>
  </si>
  <si>
    <t>S(C)(OCC)(=O)=O</t>
  </si>
  <si>
    <t>acetazolamide</t>
  </si>
  <si>
    <t>S(N)(=O)(=O)C=1SC(=NN=1)NC(=O)C</t>
  </si>
  <si>
    <t>dichlorphenamide</t>
  </si>
  <si>
    <t>C1(=CC(=CC(=C1Cl)S(N)(=O)=O)S(N)(=O)=O)Cl</t>
  </si>
  <si>
    <t>dorzolamide</t>
  </si>
  <si>
    <t>[C@H]1(C[C@@H](C2=C(S1(=O)=O)SC(=C2)S(=O)(N)=O)NCC)C</t>
  </si>
  <si>
    <t>ethoxzolamide</t>
  </si>
  <si>
    <t>C1(=CC=C2C(=C1)SC(=N2)S(=O)(N)=O)OCC</t>
  </si>
  <si>
    <t>N-methyl-N-nitrosourea</t>
  </si>
  <si>
    <t>O=NN(C)C(=O)N</t>
  </si>
  <si>
    <t>streptozotocin</t>
  </si>
  <si>
    <t>[C@H]1([C@@H]([C@H]([C@H](O[C@@H]1CO)O)NC(N(N=O)C)=O)O)O</t>
  </si>
  <si>
    <t>carmustine</t>
  </si>
  <si>
    <t>C(NC(N(CCCl)N=O)=O)CCl</t>
  </si>
  <si>
    <t>lomustine</t>
  </si>
  <si>
    <t>C1CCCC(C1)NC(N(CCCl)N=O)=O</t>
  </si>
  <si>
    <t>metepa</t>
  </si>
  <si>
    <t>C1C(N1P(=O)(N2CC2C)N3CC3C)C</t>
  </si>
  <si>
    <t>triethylenemelamine</t>
  </si>
  <si>
    <t>N1=C(N=C(N=C1N2CC2)N3CC3)N4CC4</t>
  </si>
  <si>
    <t>losartan</t>
  </si>
  <si>
    <t>C=1(N(C(=C(N=1)Cl)CO)CC2=CC=C(C=C2)C3=CC=CC=C3C=4NN=NN=4)CCCC</t>
  </si>
  <si>
    <t>candesartan</t>
  </si>
  <si>
    <t>C=4(N(CC1=CC=C(C=C1)C2=CC=CC=C2C=3NN=NN=3)C5=C(N=4)C=CC=C5C(O)=O)OCC</t>
  </si>
  <si>
    <t>telmisartan</t>
  </si>
  <si>
    <t>C=3(N(CC1=CC=C(C=C1)C2=CC=CC=C2C(O)=O)C4=C(N=3)C(=CC(=C4)C=5N(C6=C(N=5)C=CC=C6)C)C)CCC</t>
  </si>
  <si>
    <t>methotrexate</t>
  </si>
  <si>
    <t>N1=C(N=C2C(=C1N)N=C(C=N2)CN(C3=CC=C(C=C3)C(N[C@@H](CCC(O)=O)C(O)=O)=O)C)N</t>
  </si>
  <si>
    <t>aminopterin</t>
  </si>
  <si>
    <t>N1=C(N=C2C(=C1N)N=C(C=N2)CNC3=CC=C(C=C3)C(N[C@@H](CCC(O)=O)C(O)=O)=O)N</t>
  </si>
  <si>
    <t>trimetrexate</t>
  </si>
  <si>
    <t>C3(NCC1=C(C=2C(C=C1)=NC(=NC=2N)N)C)=CC(=C(C(=C3)OC)OC)OC</t>
  </si>
  <si>
    <t>raltitrexed</t>
  </si>
  <si>
    <t>C=1C=C(SC=1N(C)CC2=CC=C3C(=C2)C(N=C(N3)C)=O)C(=O)N[C@@H](CCC(O)=O)C(O)=O</t>
  </si>
  <si>
    <t>2-amino-1,3,4-thiadiazole</t>
  </si>
  <si>
    <t>N=1N=CSC=1N</t>
  </si>
  <si>
    <t>6-aminonicotinamide</t>
  </si>
  <si>
    <t>C1=C(N=CC(=C1)C(N)=O)N</t>
  </si>
  <si>
    <t>N,N'-methylenebis(2-amino-1,3,4-thiadiazole)</t>
  </si>
  <si>
    <t>C1=NN=C(S1)NCNC2=NN=CS2</t>
  </si>
  <si>
    <t>5-fluorouracil</t>
  </si>
  <si>
    <t>N1C(C(=CNC1=O)F)=O</t>
  </si>
  <si>
    <t>5-fluorodeoxyuridine</t>
  </si>
  <si>
    <t>[C@@H]1(O[C@@H]([C@H](C1)O)CO)N2C(NC(C(=C2)F)=O)=O</t>
  </si>
  <si>
    <t>butyl benzyl phthalate</t>
  </si>
  <si>
    <t>C1=CC=C(C(=C1)C(OCCCC)=O)C(=O)OCC2=CC=CC=C2</t>
  </si>
  <si>
    <t>di-(2-ethylhexyl) phthalate</t>
  </si>
  <si>
    <t>C1=CC=C(C(=C1)C(OCC(CCCC)CC)=O)C(=O)OCC(CCCC)CC</t>
  </si>
  <si>
    <t>bis(methoxyethyl) phthalate</t>
  </si>
  <si>
    <t>C1=CC=C(C(=C1)C(OCCOC)=O)C(=O)OCCOC</t>
  </si>
  <si>
    <t>mono-n-butyl phthalate</t>
  </si>
  <si>
    <t>C1=CC=C(C(=C1)C(O)=O)C(=O)OCCCC</t>
  </si>
  <si>
    <t>phenytoin</t>
  </si>
  <si>
    <t>C1(=CC=CC=C1)C3(C2=CC=CC=C2)C(NC(N3)=O)=O</t>
  </si>
  <si>
    <t>manganese ethylenebisthiocarbamate</t>
  </si>
  <si>
    <t>C1(NCCNC(S[Mn]S1)=S)=S</t>
  </si>
  <si>
    <t>propineb</t>
  </si>
  <si>
    <t>C1(NC(CNC(S[Zn]S1)=S)C)=S</t>
  </si>
  <si>
    <t>tetramethylthiuram disulphide</t>
  </si>
  <si>
    <t>CN(C(SSC(N(C)C)=S)=S)C</t>
  </si>
  <si>
    <t>sodium diethyldithiocarbamate</t>
  </si>
  <si>
    <t>N(CC)(CC)C(=S)[S-].[Na+]</t>
  </si>
  <si>
    <t>beta-aminopropionitrile</t>
  </si>
  <si>
    <t>C(#N)CCN</t>
  </si>
  <si>
    <t>semicarbazide</t>
  </si>
  <si>
    <t>N(N)C(N)=O</t>
  </si>
  <si>
    <t>diazepam</t>
  </si>
  <si>
    <t>C1C(N(C)C3=C(C(=N1)C2=CC=CC=C2)C=C(C=C3)Cl)=O</t>
  </si>
  <si>
    <t>nitrazepam</t>
  </si>
  <si>
    <t>C1(NC3=C(C(=NC1)C2=CC=CC=C2)C=C(C=C3)[N+](=O)[O-])=O</t>
  </si>
  <si>
    <t>prazepam</t>
  </si>
  <si>
    <t>C1(N(C3=C(C(=NC1)C2=CC=CC=C2)C=C(C=C3)Cl)CC4CC4)=O</t>
  </si>
  <si>
    <t>carbutamide</t>
  </si>
  <si>
    <t>C(=O)(NCCCC)NS(C1=CC=C(C=C1)N)(=O)=O</t>
  </si>
  <si>
    <t>tolbutamide</t>
  </si>
  <si>
    <t>C(=O)(NCCCC)NS(C1=CC=C(C=C1)C)(=O)=O</t>
  </si>
  <si>
    <t>thioridazine</t>
  </si>
  <si>
    <t>S1C4=C(N(C2=C1C=CC(=C2)SC)CCC3CCCCN3C)C=CC=C4</t>
  </si>
  <si>
    <t>metofenazate</t>
  </si>
  <si>
    <t>S1C5=C(N(C2=C1C=CC(=C2)Cl)CCCN3CCN(CC3)CCOC(C4=CC(=C(C(=C4)OC)OC)OC)=O)C=CC=C5</t>
  </si>
  <si>
    <t>trifluoperazine</t>
  </si>
  <si>
    <t>S1C4=C(N(C2=C1C=CC=C2)CCCN3CCN(CC3)C)C=C(C=C4)C(F)(F)F</t>
  </si>
  <si>
    <t>idoxuridine</t>
  </si>
  <si>
    <t>[C@@H]1(O[C@@H]([C@H](C1)O)CO)N2C=C(C(NC2=O)=O)I</t>
  </si>
  <si>
    <t>dacarbazine</t>
  </si>
  <si>
    <t>N1C=NC(=C1N=NN(C)C)C(=O)N</t>
  </si>
  <si>
    <t>thalidomide</t>
  </si>
  <si>
    <t>C1=CC=C2C(=C1)C(N(C2=O)C3C(NC(CC3)=O)=O)=O</t>
  </si>
  <si>
    <t>phenobarbital</t>
  </si>
  <si>
    <t>C1(=CC=CC=C1)C2(C(NC(NC2=O)=O)=O)CC</t>
  </si>
  <si>
    <t>trimethadione</t>
  </si>
  <si>
    <t>C1(C(OC(N1C)=O)(C)C)=O</t>
  </si>
  <si>
    <t>ethanol</t>
  </si>
  <si>
    <t>OCC</t>
  </si>
  <si>
    <t>isopropanol</t>
  </si>
  <si>
    <t>OC(C)C</t>
  </si>
  <si>
    <t>2-ethylhexanoic acid</t>
  </si>
  <si>
    <t>O=C(C(CC)CCCC)O</t>
  </si>
  <si>
    <t>2-ethylhexanol</t>
  </si>
  <si>
    <t>CCC(CCCC)CO</t>
  </si>
  <si>
    <t>morphine</t>
  </si>
  <si>
    <t>C1=C(C5=C3C(=C1)C[C@@]4([C@@]2(C=C[C@H]([C@@]([C@@]23CCN4C)(O5)[H])O)[H])[H])O</t>
  </si>
  <si>
    <t>hydrocodone</t>
  </si>
  <si>
    <t>C1=C(C5=C3C(=C1)C[C@@]4([C@@]2(CCC([C@@]([C@@]23CCN4C)(O5)[H])=O)[H])[H])OC</t>
  </si>
  <si>
    <t>oxymorphone</t>
  </si>
  <si>
    <t>C1=C(C5=C3C(=C1)C[C@@]4([C@@]2(CCC([C@@]([C@@]23CCN4C)(O5)[H])=O)O)[H])O</t>
  </si>
  <si>
    <t>diacetylmorphine</t>
  </si>
  <si>
    <t>C1=C(C5=C3C(=C1)C[C@@]4([C@@]2(C=C[C@H]([C@@]([C@@]23CCN4C)(O5)[H])OC(C)=O)[H])[H])OC(C)=O</t>
  </si>
  <si>
    <t>4-aminophenol</t>
  </si>
  <si>
    <t>C1=CC(=CC=C1O)N</t>
  </si>
  <si>
    <t>catechol</t>
  </si>
  <si>
    <t>C1=CC=CC(=C1O)O</t>
  </si>
  <si>
    <t>phenol</t>
  </si>
  <si>
    <t>C1(=CC=CC=C1)O</t>
  </si>
  <si>
    <t>ergocalciferol</t>
  </si>
  <si>
    <t>C1CC[C@]3([C@](C1=CC=C2C[C@H](CCC2=C)O)(CC[C@@]3([C@@H](C=C[C@@H](C(C)C)C)C)[H])[H])C</t>
  </si>
  <si>
    <t>calcitriol</t>
  </si>
  <si>
    <t>C(CC(C)(O)C)C[C@H]([C@@]2([C@]1(CCCC([C@@]1(CC2)[H])=CC=C3C[C@H](C[C@@H](C3=C)O)O)C)[H])C</t>
  </si>
  <si>
    <t>1-methylthiourea</t>
  </si>
  <si>
    <t>S=C(NC)N</t>
  </si>
  <si>
    <t>ethylenethiourea</t>
  </si>
  <si>
    <t>C1CNC(N1)=S</t>
  </si>
  <si>
    <t>4-methylethylenethiourea</t>
  </si>
  <si>
    <t>C1(CNC(N1)=S)C</t>
  </si>
  <si>
    <t>1-ethylthiourea</t>
  </si>
  <si>
    <t>S=C(NCC)N</t>
  </si>
  <si>
    <t>caffeine</t>
  </si>
  <si>
    <t>C=12C(N(C(N(C=1N=CN2C)C)=O)C)=O</t>
  </si>
  <si>
    <t>paraxanthine</t>
  </si>
  <si>
    <t>C=12C(N(C(NC=1N=CN2C)=O)C)=O</t>
  </si>
  <si>
    <t>theobromine</t>
  </si>
  <si>
    <t>N1C(N(C2=C(C1=O)N(C=N2)C)C)=O</t>
  </si>
  <si>
    <t>5-azacytidine</t>
  </si>
  <si>
    <t>N1=C(N=CN(C1=O)[C@@H]2O[C@@H]([C@H]([C@H]2O)O)CO)N</t>
  </si>
  <si>
    <t>zalcitabine</t>
  </si>
  <si>
    <t>N1=C(C=CN(C1=O)[C@@H]2O[C@@H](CC2)CO)N</t>
  </si>
  <si>
    <t>cyclocytidine</t>
  </si>
  <si>
    <t>[C@H]12[C@@H](O[C@@H]([C@H]1O)CO)N3C(O2)=NC(C=C3)=N</t>
  </si>
  <si>
    <t>5-aza-2'-deoxycytidine</t>
  </si>
  <si>
    <t>N1=C(N=CN(C1=O)[C@@H]2O[C@@H]([C@H](C2)O)CO)N</t>
  </si>
  <si>
    <t>azaserine</t>
  </si>
  <si>
    <t>C([C@@H](C(O)=O)N)OC(=O)C=[N+]=[N-]</t>
  </si>
  <si>
    <t>sulphamoprine</t>
  </si>
  <si>
    <t>NC1=CC=C(C=C1)S(NC2=NC(=CC(=N2)OC)OC)(=O)=O</t>
  </si>
  <si>
    <t>sulphadimethoxine</t>
  </si>
  <si>
    <t>NC1=CC=C(C=C1)S(NC2=NC(=NC(=C2)OC)OC)(=O)=O</t>
  </si>
  <si>
    <t>pyrimethamine</t>
  </si>
  <si>
    <t>N1=C(N=C(C(=C1N)C2=CC=C(C=C2)Cl)CC)N</t>
  </si>
  <si>
    <t>trimethoprim</t>
  </si>
  <si>
    <t>N1=C(C(=CN=C1N)CC2=CC(=C(C(=C2)OC)OC)OC)N</t>
  </si>
  <si>
    <t>2,4-diamino-5-phenyl-6-ethylpyrimidine</t>
  </si>
  <si>
    <t>N1=C(C(=C(N=C1N)CC)C2=CC=CC=C2)N</t>
  </si>
  <si>
    <t>acetohydroxamic acid</t>
  </si>
  <si>
    <t>CC(=O)NO</t>
  </si>
  <si>
    <t>hadacidin</t>
  </si>
  <si>
    <t>O=C(O)CN(O)C=O</t>
  </si>
  <si>
    <t>hydroxyurea</t>
  </si>
  <si>
    <t>C(=O)(N)NO</t>
  </si>
  <si>
    <t>N-methylformamide</t>
  </si>
  <si>
    <t>N(C=O)C</t>
  </si>
  <si>
    <t>N,N-dimethylacetamide</t>
  </si>
  <si>
    <t>C(=O)(N(C)C)C</t>
  </si>
  <si>
    <t>N-methylacetamide</t>
  </si>
  <si>
    <t>C(=O)(NC)C</t>
  </si>
  <si>
    <t>dimethylformamide</t>
  </si>
  <si>
    <t>N(C=O)(C)C</t>
  </si>
  <si>
    <t>vinblastine</t>
  </si>
  <si>
    <t>C1=5C(N([C@@]2([C@@]14[C@@]3([C@@]([C@@H]([C@@]2(C(=O)OC)O)OC(C)=O)(C=CCN3CC4)CC)[H])[H])C)=CC(=C(C=5)[C@@]9(C6=C(C=7C(N6)=CC=CC=7)CCN8C[C@@](C[C@@](C8)(O)CC)(C9)[H])C(OC)=O)OC</t>
  </si>
  <si>
    <t>vincristine sulphate</t>
  </si>
  <si>
    <t>S(=O)(=O)(O)O.C1=5C(N([C@@]2([C@@]14[C@@]3([C@@]([C@@H]([C@@]2(C(=O)OC)O)OC(C)=O)(C=CCN3CC4)CC)[H])[H])C=O)=CC(=C(C=5)[C@@]9(C6=C(C=7C(N6)=CC=CC=7)CCN8C[C@@](C[C@@](C8)(O)CC)(C9)[H])C(OC)=O)OC</t>
  </si>
  <si>
    <t>vinorelbine tartrate</t>
  </si>
  <si>
    <t>[C@@H]([C@@H](O)C(=O)O)(O)C(=O)O.[C@@H]([C@@H](O)C(=O)O)(O)C(=O)O.N14C[C@@](C=C(C1)CC)(C[C@@](C2=C(C=3C(N2)=CC=CC=3)C4)(C(OC)=O)C5=C(C=C6C(=C5)[C@]79[C@](N6C)([C@]([C@@H]([C@]8([C@@]7(N(CC=C8)CC9)[H])CC)OC(C)=O)(C(=O)OC)O)[H])OC)[H]</t>
  </si>
  <si>
    <t>benomyl</t>
  </si>
  <si>
    <t>C1=CC=C2C(=C1)N=C(N2C(=O)NCCCC)NC(OC)=O</t>
  </si>
  <si>
    <t>carbendazim</t>
  </si>
  <si>
    <t>C1=CC=C2C(=C1)N=C(N2)NC(OC)=O</t>
  </si>
  <si>
    <t>mebendazole</t>
  </si>
  <si>
    <t>C1(=CC=C2C(=C1)N=C(N2)NC(OC)=O)C(=O)C3=CC=CC=C3</t>
  </si>
  <si>
    <t>albendazole</t>
  </si>
  <si>
    <t>C=12NC(=NC=1C=C(C=C2)SCCC)NC(OC)=O</t>
  </si>
  <si>
    <t>6-mercaptopurine</t>
  </si>
  <si>
    <t>C1=NC2=C(N1)N=CN=C2S</t>
  </si>
  <si>
    <t>azathioprine</t>
  </si>
  <si>
    <t>N=1C=NC3=C(C=1SC2=C(N=CN2C)[N+](=O)[O-])N=CN3</t>
  </si>
  <si>
    <t>thioguanine</t>
  </si>
  <si>
    <t>N1=C(N=C2C(=C1S)N=CN2)N</t>
  </si>
  <si>
    <t>norethynodrel</t>
  </si>
  <si>
    <t>C=12CCC(CC=1CC[C@@]4([C@@]2(CC[C@]3([C@]4(CC[C@@]3(O)C#C)[H])C)[H])[H])=O</t>
  </si>
  <si>
    <t>Danazol</t>
  </si>
  <si>
    <t>C=12C=NOC=1C=C3CC[C@@]4([C@@]([C@]3(C2)C)(CC[C@]5([C@]4(CC[C@@]5(O)C#C)[H])C)[H])[H]</t>
  </si>
  <si>
    <t>ethisterone</t>
  </si>
  <si>
    <t>C1C[C@@]3([C@@]([C@]2(CCC(=O)C=C12)C)(CC[C@]4([C@@]3([H])CC[C@@]4(O)C#C)C)[H])[H]</t>
  </si>
  <si>
    <t>testosterone propionate</t>
  </si>
  <si>
    <t>C1C(C=C2[C@@](C1)([C@]3([C@](CC2)([C@@]4([C@@](CC3)([C@H](CC4)OC(=O)CC)C)[H])[H])[H])C)=O</t>
  </si>
  <si>
    <t>triamcinolone acetonide</t>
  </si>
  <si>
    <t>C=1C(C=C2[C@@](C=1)(C)[C@]3([C@](CC2)([C@@]4([C@@](C[C@@H]3O)([C@@]5([C@H](C4)OC(O5)(C)C)C(CO)=O)C)[H])[H])F)=O</t>
  </si>
  <si>
    <t>prednisolone</t>
  </si>
  <si>
    <t>C=1C(C=C2[C@@](C=1)(C)[C@]3([C@](CC2)([C@@]4([C@@](C[C@@H]3O)([C@@](CC4)(O)C(CO)=O)C)[H])[H])[H])=O</t>
  </si>
  <si>
    <t>hydrocortisone</t>
  </si>
  <si>
    <t>C1C(C=C2[C@@](C1)([C@]3([C@](CC2)([C@@]4([C@@](C[C@@H]3O)([C@](CC4)(C(=O)CO)O)C)[H])[H])[H])C)=O</t>
  </si>
  <si>
    <t>dexamethasone</t>
  </si>
  <si>
    <t>[C@@]12([C@@](C[C@H]([C@@]1(C(CO)=O)O)C)([C@@]3([C@@]([C@@H](C2)O)([C@@]4(C(CC3)=CC(C=C4)=O)C)F)[H])[H])C</t>
  </si>
  <si>
    <t>mometasone furoate</t>
  </si>
  <si>
    <t>[C@@]13([C@@](C[C@@H]([C@@]1(C(SCCl)=O)OC(C=2OC=CC=2)=O)C)([C@@]4([C@@]([C@@H](C3)O)([C@@]5(C(CC4)=CC(C=C5)=O)C)Cl)[H])[H])C</t>
  </si>
  <si>
    <t>flutamide</t>
  </si>
  <si>
    <t>C1(=C(C=CC(=C1)NC(C(C)C)=O)[N+](=O)[O-])C(F)(F)F</t>
  </si>
  <si>
    <t>2-hydroxyflutamide</t>
  </si>
  <si>
    <t>C1(=C(C=CC(=C1)NC(C(C)(C)O)=O)[N+](=O)[O-])C(F)(F)F</t>
  </si>
  <si>
    <t>vinclozolin</t>
  </si>
  <si>
    <t>C1(=CC(=CC(=C1)N2C(C(OC2=O)(C=C)C)=O)Cl)Cl</t>
  </si>
  <si>
    <t>procymidone</t>
  </si>
  <si>
    <t>C1(=CC(=CC(=C1)N3C(C2(CC2(C3=O)C)C)=O)Cl)Cl</t>
  </si>
  <si>
    <t>finasteride</t>
  </si>
  <si>
    <t>C1C[C@@]3([C@@]([C@@]2([C@@]1(NC(C=C2)=O)[H])C)(CC[C@]4([C@]3(CC[C@@H]4C(=O)NC(C)(C)C)[H])C)[H])[H]</t>
  </si>
  <si>
    <t>dutasteride</t>
  </si>
  <si>
    <t>C1C[C@@]3([C@@]([C@@]2([C@@]1(NC(C=C2)=O)[H])C)(CC[C@]4([C@]3(CC[C@@H]4C(=O)NC5=CC(=CC=C5C(F)(F)F)C(F)(F)F)[H])C)[H])[H]</t>
  </si>
  <si>
    <t>oestradiol dipropionate</t>
  </si>
  <si>
    <t>C1=CC(=CC2=C1[C@@]3([C@](CC2)([C@@]4([C@](CC3)([C@H](CC4)OC(=O)CC)C)[H])[H])[H])OC(=O)CC</t>
  </si>
  <si>
    <t>diethylstilbestrol</t>
  </si>
  <si>
    <t>C1=C(C=CC(=C1)C(=C(CC)C2=CC=C(C=C2)O)CC)O</t>
  </si>
  <si>
    <t>acrylonitrile</t>
  </si>
  <si>
    <t>C(C#N)=C</t>
  </si>
  <si>
    <t>succinonitrile</t>
  </si>
  <si>
    <t>C(#N)CCC#N</t>
  </si>
  <si>
    <t>chlormadinone acetate</t>
  </si>
  <si>
    <t>C4(C=C1[C@@]([C@@]2([C@](C=C1Cl)([C@@]3([C@@](CC2)([C@@](CC3)(OC(=O)C)C(C)=O)C)[H])[H])[H])(CC4)C)=O</t>
  </si>
  <si>
    <t>cyproterone acetate</t>
  </si>
  <si>
    <t>C4(C=C1[C@@]([C@@]2([C@](C=C1Cl)([C@@]3([C@@](CC2)([C@@](CC3)(OC(=O)C)C(C)=O)C)[H])[H])[H])([C@@H]5[C@H]4C5)C)=O</t>
  </si>
  <si>
    <t>medroxyprogesterone acetate</t>
  </si>
  <si>
    <t>C1C(C=C2[C@@](C1)([C@]3([C@](C[C@@H]2C)([C@@]4([C@@](CC3)([C@](CC4)(C(C)=O)OC(C)=O)C)[H])[H])[H])C)=O</t>
  </si>
  <si>
    <t>di-n-butyl phthalate</t>
  </si>
  <si>
    <t>C1=CC=C(C(=C1)C(OCCCC)=O)C(=O)OCCCC</t>
  </si>
  <si>
    <t>Testicular toxicity</t>
  </si>
  <si>
    <t>Cholinesterase inhibition</t>
  </si>
  <si>
    <t>sarin</t>
  </si>
  <si>
    <t>astemizole</t>
  </si>
  <si>
    <t>HERG channel inhibition</t>
  </si>
  <si>
    <t>risperidone</t>
  </si>
  <si>
    <t>ziprasidone</t>
  </si>
  <si>
    <t>pimozide</t>
  </si>
  <si>
    <t>domperidone</t>
  </si>
  <si>
    <t>droperidol</t>
  </si>
  <si>
    <t>moxifloxacin</t>
  </si>
  <si>
    <t>grepafloxacin</t>
  </si>
  <si>
    <t>gatifloxacin</t>
  </si>
  <si>
    <t>sparfloxacin</t>
  </si>
  <si>
    <t>quinidine</t>
  </si>
  <si>
    <t>sertindole</t>
  </si>
  <si>
    <t>mefloquine</t>
  </si>
  <si>
    <t>doxazosin</t>
  </si>
  <si>
    <t>prazosin</t>
  </si>
  <si>
    <t>terazosin</t>
  </si>
  <si>
    <t>alfuzosin</t>
  </si>
  <si>
    <t>E-4031</t>
  </si>
  <si>
    <t>amsacrine</t>
  </si>
  <si>
    <t>dofetilide</t>
  </si>
  <si>
    <t>mesoridazine</t>
  </si>
  <si>
    <t>perphenazine</t>
  </si>
  <si>
    <t>loratadine</t>
  </si>
  <si>
    <t>imipramine</t>
  </si>
  <si>
    <t>desipramine</t>
  </si>
  <si>
    <t>amitriptyline</t>
  </si>
  <si>
    <t>terfenadine</t>
  </si>
  <si>
    <t>lidoflazine</t>
  </si>
  <si>
    <t>(R)-tolterodine</t>
  </si>
  <si>
    <t>clozapine</t>
  </si>
  <si>
    <t>olanzapine</t>
  </si>
  <si>
    <t>quetiapine</t>
  </si>
  <si>
    <t>clomiphene</t>
  </si>
  <si>
    <t>6055-19-2</t>
  </si>
  <si>
    <t>3778-73-2</t>
  </si>
  <si>
    <t>470-90-6</t>
  </si>
  <si>
    <t>O=P(OC(=CCl)c1ccc(cc1Cl)Cl)(OCC)OCC</t>
  </si>
  <si>
    <t>298-00-0</t>
  </si>
  <si>
    <t>O=[N+]([O-])c1ccc(OP(OC)(OC)=S)cc1</t>
  </si>
  <si>
    <t>732-11-6</t>
  </si>
  <si>
    <t>O=C1c2ccccc2(C(=O)N1CSP(OC)(OC)=S)</t>
  </si>
  <si>
    <t>52-68-6</t>
  </si>
  <si>
    <t>O=P(OC)(OC)C(O)C(Cl)(Cl)Cl</t>
  </si>
  <si>
    <t>10596-23-3</t>
  </si>
  <si>
    <t>O=P(O)(O)C(Cl)(Cl)P(=O)(O)O</t>
  </si>
  <si>
    <t>57-39-6</t>
  </si>
  <si>
    <t>52-24-4</t>
  </si>
  <si>
    <t>N1(CC1)P(N2CC2)(N3CC3)=S</t>
  </si>
  <si>
    <t>2809-21-4</t>
  </si>
  <si>
    <t>O=P(O)(O)C(O)(C)P(=O)(O)O</t>
  </si>
  <si>
    <t>130892-67-0</t>
  </si>
  <si>
    <t>O(c1cc(c(cc1Cl)Cl)Cl)c2c(cccc2Cl)Cl</t>
  </si>
  <si>
    <t>130892-66-9</t>
  </si>
  <si>
    <t>O(c1ccc(c(c1)Cl)Cl)c2c(cccc2Cl)Cl</t>
  </si>
  <si>
    <t>71859-30-8</t>
  </si>
  <si>
    <t>O(c1cc(c(cc1Cl)Cl)Cl)c2cc(c(cc2Cl)Cl)Cl</t>
  </si>
  <si>
    <t>1836-75-5</t>
  </si>
  <si>
    <t>O=[N+]([O-])c2ccc(Oc1ccc(cc1Cl)Cl)cc2</t>
  </si>
  <si>
    <t>1836-77-7</t>
  </si>
  <si>
    <t>O=[N+]([O-])c2ccc(Oc1c(cc(cc1Cl)Cl)Cl)cc2</t>
  </si>
  <si>
    <t>22532-68-9</t>
  </si>
  <si>
    <t>O=[N+]([O-])c2ccc(Oc1cc(c(cc1Cl)Cl)Cl)cc2</t>
  </si>
  <si>
    <t>1836-74-4</t>
  </si>
  <si>
    <t>O=[N+]([O-])c2ccc(Oc1ccc(cc1)Cl)cc2</t>
  </si>
  <si>
    <t>39145-48-7</t>
  </si>
  <si>
    <t>O=[N+]([O-])c2ccc(Oc1cc(ccc1Cl)Cl)cc2</t>
  </si>
  <si>
    <t>2093-28-9</t>
  </si>
  <si>
    <t>O=[N+]([O-])c2ccc(Oc1c(cccc1Cl)Cl)cc2</t>
  </si>
  <si>
    <t>22532-80-5</t>
  </si>
  <si>
    <t>O=[N+]([O-])c2ccc(Oc1ccc(c(c1)Cl)Cl)cc2</t>
  </si>
  <si>
    <t>21105-77-1</t>
  </si>
  <si>
    <t>O=[N+]([O-])c2ccc(Oc1cc(cc(c1)Cl)Cl)cc2</t>
  </si>
  <si>
    <t>2671-93-4</t>
  </si>
  <si>
    <t>O=[N+]([O-])c2ccc(Oc1ccc(cc1Br)Br)cc2</t>
  </si>
  <si>
    <t>28280-37-7</t>
  </si>
  <si>
    <t>O=[N+]([O-])c2ccc(Oc1ccc(F)cc1(F))cc2</t>
  </si>
  <si>
    <t>108-88-3</t>
  </si>
  <si>
    <t>c1ccc(cc1)C</t>
  </si>
  <si>
    <t>106-42-3</t>
  </si>
  <si>
    <t>c1cc(ccc1C)C</t>
  </si>
  <si>
    <t>108-38-3</t>
  </si>
  <si>
    <t>c1cc(cc(c1)C)C</t>
  </si>
  <si>
    <t>95-47-6</t>
  </si>
  <si>
    <t>c1ccc(c(c1)C)C</t>
  </si>
  <si>
    <t>98-82-8</t>
  </si>
  <si>
    <t>c1ccc(cc1)C(C)C</t>
  </si>
  <si>
    <t>98-51-1</t>
  </si>
  <si>
    <t>c1cc(ccc1C)C(C)(C)C</t>
  </si>
  <si>
    <t>106-46-7</t>
  </si>
  <si>
    <t>c1cc(ccc1Cl)Cl</t>
  </si>
  <si>
    <t>1897-45-6</t>
  </si>
  <si>
    <t>N#Cc1c(c(C#N)c(c(c1Cl)Cl)Cl)Cl</t>
  </si>
  <si>
    <t>118-74-1</t>
  </si>
  <si>
    <t>c1(c(c(c(c(c1Cl)Cl)Cl)Cl)Cl)Cl</t>
  </si>
  <si>
    <t>120-82-1</t>
  </si>
  <si>
    <t>c1cc(c(cc1Cl)Cl)Cl</t>
  </si>
  <si>
    <t>2077-46-5</t>
  </si>
  <si>
    <t>c1cc(c(c(c1Cl)C)Cl)Cl</t>
  </si>
  <si>
    <t>98-95-3</t>
  </si>
  <si>
    <t>99-99-0</t>
  </si>
  <si>
    <t>O=[N+]([O-])c1ccc(cc1)C</t>
  </si>
  <si>
    <t>88-72-2</t>
  </si>
  <si>
    <t>O=[N+]([O-])c1ccccc1C</t>
  </si>
  <si>
    <t>99-65-0</t>
  </si>
  <si>
    <t>O=[N+]([O-])c1cccc(c1)[N+](=O)[O-]</t>
  </si>
  <si>
    <t>100-25-4</t>
  </si>
  <si>
    <t>O=[N+]([O-])c1ccc(cc1)[N+](=O)[O-]</t>
  </si>
  <si>
    <t>121-14-2</t>
  </si>
  <si>
    <t>O=[N+]([O-])c1ccc(c(c1)[N+](=O)[O-])C</t>
  </si>
  <si>
    <t>606-20-2</t>
  </si>
  <si>
    <t>O=[N+]([O-])c1cccc(c1C)[N+](=O)[O-]</t>
  </si>
  <si>
    <t>602-01-7</t>
  </si>
  <si>
    <t>O=[N+]([O-])c1cccc(c1[N+](=O)[O-])C</t>
  </si>
  <si>
    <t>610-39-9</t>
  </si>
  <si>
    <t>O=[N+]([O-])c1ccc(cc1[N+](=O)[O-])C</t>
  </si>
  <si>
    <t>618-85-9</t>
  </si>
  <si>
    <t>O=[N+]([O-])c1cc(cc(c1)C)[N+](=O)[O-]</t>
  </si>
  <si>
    <t>619-15-8</t>
  </si>
  <si>
    <t>O=[N+]([O-])c1ccc(c(c1)C)[N+](=O)[O-]</t>
  </si>
  <si>
    <t>81-15-2</t>
  </si>
  <si>
    <t>O=[N+]([O-])c1c(c(c(c(c1C)[N+](=O)[O-])C(C)(C)C)[N+](=O)[O-])C</t>
  </si>
  <si>
    <t>1582-09-8</t>
  </si>
  <si>
    <t>O=[N+]([O-])c1cc(cc(c1N(CCC)CCC)[N+](=O)[O-])C(F)(F)F</t>
  </si>
  <si>
    <t>1163-19-5</t>
  </si>
  <si>
    <t>O(c1c(c(c(c(c1Br)Br)Br)Br)Br)c2c(c(c(c(c2Br)Br)Br)Br)Br</t>
  </si>
  <si>
    <t>60123-64-0</t>
  </si>
  <si>
    <t>O(c1ccc(cc1Cl)Cl)c2cc(c(cc2Cl)Cl)Cl</t>
  </si>
  <si>
    <t>1689-84-5</t>
  </si>
  <si>
    <t>N#Cc1cc(c(O)c(c1)Br)Br</t>
  </si>
  <si>
    <t>1689-83-4</t>
  </si>
  <si>
    <t>N#Cc1cc(c(O)c(c1)I)I</t>
  </si>
  <si>
    <t>1689-99-2</t>
  </si>
  <si>
    <t>N#Cc1cc(c(OC(=O)CCCCCCC)c(c1)Br)Br</t>
  </si>
  <si>
    <t>3861-47-0</t>
  </si>
  <si>
    <t>N#Cc1cc(c(OC(=O)CCCCCCC)c(c1)I)I</t>
  </si>
  <si>
    <t>1420-07-1</t>
  </si>
  <si>
    <t>O=[N+]([O-])c1cc(c(O)c(c1)C(C)(C)C)[N+](=O)[O-]</t>
  </si>
  <si>
    <t>99610-72-7</t>
  </si>
  <si>
    <t>O=[N+]([O-])c1cc(NCCO)c(O)c(c1)[N+](=O)[O-]</t>
  </si>
  <si>
    <t>81-14-1</t>
  </si>
  <si>
    <t>O=C(c1c(c(c(c(c1C)[N+](=O)[O-])C(C)(C)C)[N+](=O)[O-])C)C</t>
  </si>
  <si>
    <t>485-31-4</t>
  </si>
  <si>
    <t>O=C(Oc1c(cc(cc1C(C)CC)[N+](=O)[O-])[N+](=O)[O-])C=C(C)C</t>
  </si>
  <si>
    <t>103-95-7</t>
  </si>
  <si>
    <t>O=CC(C)Cc1ccc(cc1)C(C)C</t>
  </si>
  <si>
    <t>18127-01-0</t>
  </si>
  <si>
    <t>O=CCCc1ccc(cc1)C(C)(C)C</t>
  </si>
  <si>
    <t>93-53-8</t>
  </si>
  <si>
    <t>O=CC(c1ccccc1)C</t>
  </si>
  <si>
    <t>6658-48-6</t>
  </si>
  <si>
    <t>O=CC(C)Cc1ccc(cc1)CC(C)C</t>
  </si>
  <si>
    <t>7775-00-0</t>
  </si>
  <si>
    <t>O=CCCc1ccc(cc1)C(C)C</t>
  </si>
  <si>
    <t>98-73-7</t>
  </si>
  <si>
    <t>O=C(O)c1ccc(cc1)C(C)(C)C</t>
  </si>
  <si>
    <t>939-97-9</t>
  </si>
  <si>
    <t>O=Cc1ccc(cc1)C(C)(C)C</t>
  </si>
  <si>
    <t>5406-86-0</t>
  </si>
  <si>
    <t>OCCc1ccc(cc1)C(C)(C)C</t>
  </si>
  <si>
    <t>62518-65-4</t>
  </si>
  <si>
    <t>O=CC(C)Cc1cccc(c1)C(C)(C)C</t>
  </si>
  <si>
    <t>41496-43-9</t>
  </si>
  <si>
    <t>O=CC(C)Cc1ccc(cc1)C</t>
  </si>
  <si>
    <t>5462-06-6</t>
  </si>
  <si>
    <t>O=CC(C)Cc1ccc(OC)cc1</t>
  </si>
  <si>
    <t>80-54-6</t>
  </si>
  <si>
    <t>O=CC(C)Cc1ccc(cc1)C(C)(C)C</t>
  </si>
  <si>
    <t>93-76-5</t>
  </si>
  <si>
    <t>O=C(O)COc1cc(c(cc1Cl)Cl)Cl</t>
  </si>
  <si>
    <t>94-75-7</t>
  </si>
  <si>
    <t>1929-73-3</t>
  </si>
  <si>
    <t>O=C(OCCOCCCC)COc1ccc(cc1Cl)Cl</t>
  </si>
  <si>
    <t>1928-43-4</t>
  </si>
  <si>
    <t>O=C(OCC(CC)CCCC)COc1ccc(cc1Cl)Cl</t>
  </si>
  <si>
    <t>94-11-1</t>
  </si>
  <si>
    <t>O=C(OC(C)C)COc1ccc(cc1Cl)Cl</t>
  </si>
  <si>
    <t>93-65-2</t>
  </si>
  <si>
    <t>O=C(O)C(Oc1ccc(cc1C)Cl)C</t>
  </si>
  <si>
    <t>55079-83-9</t>
  </si>
  <si>
    <t>O=C(O)C=C(C=CC=C(C=Cc1c(cc(OC)c(c1C)C)C)C)C</t>
  </si>
  <si>
    <t>54350-48-0</t>
  </si>
  <si>
    <t>O=C(OCC)C=C(C=CC=C(C=Cc1c(cc(OC)c(c1C)C)C)C)C</t>
  </si>
  <si>
    <t>71441-28-6</t>
  </si>
  <si>
    <t>O=C(O)c1ccc(cc1)C=C(c2ccc3c(c2)C(C)(C)CCC3(C)C)C</t>
  </si>
  <si>
    <t>107430-51-3</t>
  </si>
  <si>
    <t>O=C(O)c1ccc(cc1)c2ccc3cc4c(cc3(c2))C(C)(C)CCC4(C)C</t>
  </si>
  <si>
    <t>77-36-1</t>
  </si>
  <si>
    <t>O=C2NC(O)(c1ccc(c(c1)S(=O)(=O)N)Cl)c3ccccc23</t>
  </si>
  <si>
    <t>19523-45-6</t>
  </si>
  <si>
    <t>O=C(NC1C=CCCC1)NS(=O)(=O)c2ccc(cc2)Cl</t>
  </si>
  <si>
    <t>36734-19-7</t>
  </si>
  <si>
    <t>54-31-9</t>
  </si>
  <si>
    <t>O=C(O)c2cc(c(cc2(NCc1occc1))Cl)S(=O)(=O)N</t>
  </si>
  <si>
    <t>554-57-4</t>
  </si>
  <si>
    <t>O=C(N=C1N(N=C(S1)S(=O)(=O)N)C)C</t>
  </si>
  <si>
    <t>59-66-5</t>
  </si>
  <si>
    <t>120-97-8</t>
  </si>
  <si>
    <t>452-35-7</t>
  </si>
  <si>
    <t>58-94-6</t>
  </si>
  <si>
    <t>O=S(=O)(N)c2cc1c(N=CNS1(=O)(=O))cc2Cl</t>
  </si>
  <si>
    <t>63-74-1</t>
  </si>
  <si>
    <t>O=S(=O)(N)c1ccc(N)cc1</t>
  </si>
  <si>
    <t>57-68-1</t>
  </si>
  <si>
    <t>O=S(=O)(Nc1nc(cc(n1)C)C)c2ccc(N)cc2</t>
  </si>
  <si>
    <t>68-35-9</t>
  </si>
  <si>
    <t>O=S(=O)(Nc1ncccn1)c2ccc(N)cc2</t>
  </si>
  <si>
    <t>651-06-9</t>
  </si>
  <si>
    <t>O=S(=O)(Nc1ncc(OC)cn1)c2ccc(N)cc2</t>
  </si>
  <si>
    <t>1220-83-3</t>
  </si>
  <si>
    <t>O=S(=O)(Nc1ncnc(OC)c1)c2ccc(N)cc2</t>
  </si>
  <si>
    <t>3772-76-7</t>
  </si>
  <si>
    <t>O=S(=O)(Nc1nc(nc(OC)c1)C)c2ccc(N)cc2</t>
  </si>
  <si>
    <t>80-35-3</t>
  </si>
  <si>
    <t>O=S(=O)(Nc1nnc(OC)cc1)c2ccc(N)cc2</t>
  </si>
  <si>
    <t>127-69-5</t>
  </si>
  <si>
    <t>O=S(=O)(Nc1onc(c1C)C)c2ccc(N)cc2</t>
  </si>
  <si>
    <t>339-43-5</t>
  </si>
  <si>
    <t>94-20-2</t>
  </si>
  <si>
    <t>O=C(NCCC)NS(=O)(=O)c1ccc(cc1)Cl</t>
  </si>
  <si>
    <t>64-77-7</t>
  </si>
  <si>
    <t>565-33-3</t>
  </si>
  <si>
    <t>O=C(NC1CCCCC1)NS(=O)(=O)c2ccc(c(N)c2)C</t>
  </si>
  <si>
    <t>1156-19-0</t>
  </si>
  <si>
    <t>O=C(NN1CCCCCC1)NS(=O)(=O)c2ccc(cc2)C</t>
  </si>
  <si>
    <t>664-95-9</t>
  </si>
  <si>
    <t>O=C(NC1CCCCC1)NS(=O)(=O)c2ccc(cc2)C</t>
  </si>
  <si>
    <t>15545-48-9</t>
  </si>
  <si>
    <t>O=C(Nc1ccc(c(c1)Cl)C)N(C)C</t>
  </si>
  <si>
    <t>330-54-1</t>
  </si>
  <si>
    <t>O=C(Nc1ccc(c(c1)Cl)Cl)N(C)C</t>
  </si>
  <si>
    <t>330-55-2</t>
  </si>
  <si>
    <t>O=C(Nc1ccc(c(c1)Cl)Cl)N(OC)C</t>
  </si>
  <si>
    <t>1746-81-2</t>
  </si>
  <si>
    <t>O=C(Nc1ccc(cc1)Cl)N(OC)C</t>
  </si>
  <si>
    <t>34123-59-6</t>
  </si>
  <si>
    <t>O=C(Nc1ccc(cc1)C(C)C)N(C)C</t>
  </si>
  <si>
    <t>50471-44-8</t>
  </si>
  <si>
    <t>32809-16-8</t>
  </si>
  <si>
    <t>67747-09-5</t>
  </si>
  <si>
    <t>O=C(n1cncc1)N(CCOc2c(cc(cc2Cl)Cl)Cl)CCC</t>
  </si>
  <si>
    <t>65277-42-1</t>
  </si>
  <si>
    <t>O=C(N5CCN(c4ccc(OCC1OC(OC1)(c2ccc(cc2Cl)Cl)Cn3cncc3)cc4)CC5)C</t>
  </si>
  <si>
    <t>59-87-0</t>
  </si>
  <si>
    <t>O=C(N)NN=Cc1oc(cc1)[N+](=O)[O-]</t>
  </si>
  <si>
    <t>67-45-8</t>
  </si>
  <si>
    <t>O=C2OCCN2(C=Cc1oc(cc1)[N+](=O)[O-])</t>
  </si>
  <si>
    <t>443-48-1</t>
  </si>
  <si>
    <t>O=[N+]([O-])c1cnc(n1CCO)C</t>
  </si>
  <si>
    <t>23256-30-6</t>
  </si>
  <si>
    <t>O=[N+]([O-])c2oc(C=NN1CCS(=O)(=O)CC1C)cc2</t>
  </si>
  <si>
    <t>120116-88-3</t>
  </si>
  <si>
    <t>N#Cc2nc(c(c1ccc(cc1)C)n2S(=O)(=O)N(C)C)Cl</t>
  </si>
  <si>
    <t>161326-34-7</t>
  </si>
  <si>
    <t>38083-17-9</t>
  </si>
  <si>
    <t>O=C(C(Oc1ccc(cc1)Cl)n2cncc2)C(C)(C)C</t>
  </si>
  <si>
    <t>68694-11-1</t>
  </si>
  <si>
    <t>FC(F)(F)c2cc(ccc2(N=C(n1cncc1)COCCC))Cl</t>
  </si>
  <si>
    <t>72459-58-6</t>
  </si>
  <si>
    <t>[O-][n+]2nc(nc1ccc(cc12)Cl)n3cncc3</t>
  </si>
  <si>
    <t>35554-44-0</t>
  </si>
  <si>
    <t>n1ccn(c1)CC(OCC=C)c2ccc(cc2Cl)Cl</t>
  </si>
  <si>
    <t>13311-84-7</t>
  </si>
  <si>
    <t>122-42-9</t>
  </si>
  <si>
    <t>O=C(OC(C)C)Nc1ccccc1</t>
  </si>
  <si>
    <t>17804-35-2</t>
  </si>
  <si>
    <t>23564-05-8</t>
  </si>
  <si>
    <t>O=C(OC)NC(Nc1ccccc1(NC(NC(=O)OC)=S))=S</t>
  </si>
  <si>
    <t>10605-21-7</t>
  </si>
  <si>
    <t>53716-50-0</t>
  </si>
  <si>
    <t>O=C(OC)Nc1nc2cc(ccc2([nH]1))[S+]([O-])c3ccccc3</t>
  </si>
  <si>
    <t>43210-67-9</t>
  </si>
  <si>
    <t>O=C(OC)Nc1nc2ccc(cc2([nH]1))Sc3ccccc3</t>
  </si>
  <si>
    <t>58306-30-2</t>
  </si>
  <si>
    <t>O=C(N=C(NC(=O)OC)Nc1ccc(cc1(NC(=O)COC))Sc2ccccc2)OC</t>
  </si>
  <si>
    <t>148-79-8</t>
  </si>
  <si>
    <t>n1cscc1c2nc3ccccc3([nH]2)</t>
  </si>
  <si>
    <t>31431-39-7</t>
  </si>
  <si>
    <t>54965-21-8</t>
  </si>
  <si>
    <t>31430-15-6</t>
  </si>
  <si>
    <t>O=C(OC)Nc1nc2cc(ccc2([nH]1))C(=O)c3ccc(F)cc3</t>
  </si>
  <si>
    <t>57-41-0</t>
  </si>
  <si>
    <t>2784-27-2</t>
  </si>
  <si>
    <t>O=C1NC(=O)C(N1)(c2ccccc2)c3ccc(O)cc3</t>
  </si>
  <si>
    <t>461-72-3</t>
  </si>
  <si>
    <t>OC=1N=C(O)CN=1</t>
  </si>
  <si>
    <t>86-35-1</t>
  </si>
  <si>
    <t>O=C2NC(c1ccccc1)C(=O)N2CC</t>
  </si>
  <si>
    <t>50-12-4</t>
  </si>
  <si>
    <t>O=C2NC(c1ccccc1)(C(=O)N2C)CC</t>
  </si>
  <si>
    <t>63-98-9</t>
  </si>
  <si>
    <t>O=C(N)NC(=O)Cc1ccccc1</t>
  </si>
  <si>
    <t>50-06-6</t>
  </si>
  <si>
    <t>125-33-7</t>
  </si>
  <si>
    <t>O=C2NCNC(=O)C2(c1ccccc1)CC</t>
  </si>
  <si>
    <t>150-30-1</t>
  </si>
  <si>
    <t>O=C(O)C(N)Cc1ccccc1</t>
  </si>
  <si>
    <t>148-82-3</t>
  </si>
  <si>
    <t>O=C(O)C(N)Cc1ccc(cc1)N(CCCl)CCCl</t>
  </si>
  <si>
    <t>305-03-3</t>
  </si>
  <si>
    <t>7331-25-1</t>
  </si>
  <si>
    <t>n1c(nc(c(c1N)c2ccc(cc2)Br)C)N</t>
  </si>
  <si>
    <t>7761-45-7</t>
  </si>
  <si>
    <t>n1c(nc(c(c1N)c2ccc(c(c2)Cl)Cl)C)N</t>
  </si>
  <si>
    <t>5355-16-8</t>
  </si>
  <si>
    <t>n1cc(c(nc1N)N)Cc2ccc(OC)c(OC)c2</t>
  </si>
  <si>
    <t>738-70-5</t>
  </si>
  <si>
    <t>56518-41-3</t>
  </si>
  <si>
    <t>n1cc(c(nc1N)N)Cc2cc(OC)c(c(OC)c2)Br</t>
  </si>
  <si>
    <t>64-04-0</t>
  </si>
  <si>
    <t>NCCc1ccccc1</t>
  </si>
  <si>
    <t>51-61-6</t>
  </si>
  <si>
    <t>Oc1ccc(cc1(O))CCN</t>
  </si>
  <si>
    <t>537-46-2</t>
  </si>
  <si>
    <t>c1ccc(cc1)CC(NC)C</t>
  </si>
  <si>
    <t>4350-09-8</t>
  </si>
  <si>
    <t>O=C(O)C(N)Cc2c[nH]c1ccc(O)cc12</t>
  </si>
  <si>
    <t>51-45-6</t>
  </si>
  <si>
    <t>n1c[nH]cc1CCN</t>
  </si>
  <si>
    <t>50-67-9</t>
  </si>
  <si>
    <t>Oc1ccc2[nH]cc(c2(c1))CCN</t>
  </si>
  <si>
    <t>555-30-6</t>
  </si>
  <si>
    <t>O=C(O)C(N)(C)Cc1ccc(O)c(O)c1</t>
  </si>
  <si>
    <t>59-42-7</t>
  </si>
  <si>
    <t>Oc1cccc(c1)C(O)CNC</t>
  </si>
  <si>
    <t>51-43-4</t>
  </si>
  <si>
    <t>Oc1ccc(cc1(O))C(O)CNC</t>
  </si>
  <si>
    <t>56-75-7</t>
  </si>
  <si>
    <t>O=C(NC(CO)C(O)c1ccc(cc1)[N+](=O)[O-])C(Cl)Cl</t>
  </si>
  <si>
    <t>15318-45-3</t>
  </si>
  <si>
    <t>O=C(NC(CO)C(O)c1ccc(cc1)S(=O)(=O)C)C(Cl)Cl</t>
  </si>
  <si>
    <t>437-38-7</t>
  </si>
  <si>
    <t>O=C(N(c1ccccc1)C3CCN(CCc2ccccc2)CC3)CC</t>
  </si>
  <si>
    <t>303-26-4</t>
  </si>
  <si>
    <t>c1ccc(cc1)C(c2ccc(cc2)Cl)N3CCNCC3</t>
  </si>
  <si>
    <t>24342-54-9</t>
  </si>
  <si>
    <t>c1ccc(cc1)C(c2ccccc2C)N3CCNCC3</t>
  </si>
  <si>
    <t>848-53-3</t>
  </si>
  <si>
    <t>c1ccc(cc1)C(c2ccc(cc2)Cl)N3CCN(C)CCC3</t>
  </si>
  <si>
    <t>841-77-0</t>
  </si>
  <si>
    <t>c1ccc(cc1)C(c2ccccc2)N3CCNCC3</t>
  </si>
  <si>
    <t>24342-56-1</t>
  </si>
  <si>
    <t>c1ccc(cc1)C(c2ccccc2C)N3CCN(C)CC3</t>
  </si>
  <si>
    <t>24342-57-2</t>
  </si>
  <si>
    <t>c1ccc(cc1)C(c2ccc(cc2)Cl)N3CCN(CC3)C(C)(C)C</t>
  </si>
  <si>
    <t>82-92-8</t>
  </si>
  <si>
    <t>c1ccc(cc1)C(c2ccccc2)N3CCN(C)CC3</t>
  </si>
  <si>
    <t>569-65-3</t>
  </si>
  <si>
    <t>c1ccc(cc1)C(c2ccc(cc2)Cl)N4CCN(Cc3cccc(c3)C)CC4</t>
  </si>
  <si>
    <t>82-95-1</t>
  </si>
  <si>
    <t>c1ccc(cc1)C(c2ccc(cc2)Cl)N4CCN(Cc3ccc(cc3)C(C)(C)C)CC4</t>
  </si>
  <si>
    <t>1937-37-7</t>
  </si>
  <si>
    <t>2602-46-2</t>
  </si>
  <si>
    <t>O=S(=O)(O)c5cc(N)c6c(O)c(N=Nc1ccc(cc1)c4ccc(N=Nc2c(O)c3c(N)cc(cc3(cc2S(=O)(=O)O))S(=O)(=O)O)cc4)c(cc6(c5))S(=O)(=O)O</t>
  </si>
  <si>
    <t>72-57-1</t>
  </si>
  <si>
    <t>O=S(=O)(O)c5cc(N)c6c(O)c(N=Nc1ccc(cc1C)c4ccc(N=Nc2c(O)c3c(N)cc(cc3(cc2S(=O)(=O)O))S(=O)(=O)O)c(c4)C)c(cc6(c5))S(=O)(=O)O</t>
  </si>
  <si>
    <t>2429-74-5</t>
  </si>
  <si>
    <t>O=S(=O)(O)c5cc(N)c6c(O)c(N=Nc1ccc(cc1(OC))c4ccc(N=Nc2c(O)c3c(N)cc(cc3(cc2S(=O)(=O)O))S(=O)(=O)O)c(OC)c4)c(cc6(c5))S(=O)(=O)O</t>
  </si>
  <si>
    <t>2610-05-1</t>
  </si>
  <si>
    <t>O=S(=O)(O)c5cc(c6ccc(N=Nc1ccc(cc1(OC))c4ccc(N=Nc2ccc3c(c2(O))c(N)c(cc3S(=O)(=O)O)S(=O)(=O)O)c(OC)c4)c(O)c6(c5(N)))S(=O)(=O)O</t>
  </si>
  <si>
    <t>20282-70-6</t>
  </si>
  <si>
    <t>N#[N+]c1ccc(cc1(OC))c2ccc([N+]#N)c(OC)c2</t>
  </si>
  <si>
    <t>7331-26-2</t>
  </si>
  <si>
    <t>n1c(nc(c(c1N)c2ccc(cc2)Br)CC)N</t>
  </si>
  <si>
    <t>1866-43-9</t>
  </si>
  <si>
    <t>n2c(nc(NCc1ccccc1)c3cc[nH]c23)C</t>
  </si>
  <si>
    <t>7331-21-7</t>
  </si>
  <si>
    <t>O=[N+]([O-])c1ccc(cc1)Cc2c(nc(nc2C)N)N</t>
  </si>
  <si>
    <t>7331-20-6</t>
  </si>
  <si>
    <t>n2cc(Oc1ccc(cc1)Cl)c(nc2N)N</t>
  </si>
  <si>
    <t>7331-19-3</t>
  </si>
  <si>
    <t>n2c(nc(c(Oc1ccc(cc1)Cl)c2N)C)N</t>
  </si>
  <si>
    <t>18588-50-6</t>
  </si>
  <si>
    <t>n1c(nc(c(c1N)c2ccccc2)C)N</t>
  </si>
  <si>
    <t>27653-50-5</t>
  </si>
  <si>
    <t>n1c(nc(c(c1N)c2ccccc2)CCC)N</t>
  </si>
  <si>
    <t>7331-24-0</t>
  </si>
  <si>
    <t>n1c(nc(c(c1N)c2ccc(cc2)Cl)CCCCC)N</t>
  </si>
  <si>
    <t>58-14-0</t>
  </si>
  <si>
    <t>59-05-2</t>
  </si>
  <si>
    <t>52128-35-5</t>
  </si>
  <si>
    <t>54-62-6</t>
  </si>
  <si>
    <t>288-88-0</t>
  </si>
  <si>
    <t>n1cn[nH]c1</t>
  </si>
  <si>
    <t>61-82-5</t>
  </si>
  <si>
    <t>n1nc(N)[nH]c1</t>
  </si>
  <si>
    <t>88671-89-0</t>
  </si>
  <si>
    <t>N#CC(c1ccc(cc1)Cl)(Cn2ncnc2)CCCC</t>
  </si>
  <si>
    <t>60207-90-1</t>
  </si>
  <si>
    <t>n1cnn(c1)CC2(OCC(O2)CCC)c3ccc(cc3Cl)Cl</t>
  </si>
  <si>
    <t>43121-43-3</t>
  </si>
  <si>
    <t>O=C(C(Oc1ccc(cc1)Cl)n2ncnc2)C(C)(C)C</t>
  </si>
  <si>
    <t>107534-96-3</t>
  </si>
  <si>
    <t>OC(Cn1ncnc1)(CCc2ccc(cc2)Cl)C(C)(C)C</t>
  </si>
  <si>
    <t>55219-65-3</t>
  </si>
  <si>
    <t>OC(C(Oc1ccc(cc1)Cl)n2ncnc2)C(C)(C)C</t>
  </si>
  <si>
    <t>55179-31-2</t>
  </si>
  <si>
    <t>OC(C(Oc1ccc(cc1)c2ccccc2)n3ncnc3)C(C)(C)C</t>
  </si>
  <si>
    <t>85509-19-9</t>
  </si>
  <si>
    <t>Fc1ccc(cc1)[Si](c2ccc(F)cc2)(C)Cn3ncnc3</t>
  </si>
  <si>
    <t>94361-06-5</t>
  </si>
  <si>
    <t>OC(c1ccc(cc1)Cl)(Cn2ncnc2)C(C)C3CC3</t>
  </si>
  <si>
    <t>114369-43-6</t>
  </si>
  <si>
    <t>N#CC(c1ccccc1)(Cn2ncnc2)CCc3ccc(cc3)Cl</t>
  </si>
  <si>
    <t>66246-88-6</t>
  </si>
  <si>
    <t>n1cnn(c1)CC(c2ccc(cc2Cl)Cl)CCC</t>
  </si>
  <si>
    <t>86386-73-4</t>
  </si>
  <si>
    <t>Fc1ccc(c(F)c1)C(O)(Cn2ncnc2)Cn3ncnc3</t>
  </si>
  <si>
    <t>4342-03-4</t>
  </si>
  <si>
    <t>50-32-8</t>
  </si>
  <si>
    <t>c1ccc2c(c1)cc3ccc4cccc5ccc2c3c45</t>
  </si>
  <si>
    <t>91-64-5</t>
  </si>
  <si>
    <t>O=C1Oc2ccccc2(C=C1)</t>
  </si>
  <si>
    <t>298-81-7</t>
  </si>
  <si>
    <t>O=C1Oc2c(OC)c3occc3(cc2(C=C1))</t>
  </si>
  <si>
    <t>81-81-2</t>
  </si>
  <si>
    <t>66-76-2</t>
  </si>
  <si>
    <t>83-12-5</t>
  </si>
  <si>
    <t>O=C2c3ccccc3(C(=O)C2(c1ccccc1))</t>
  </si>
  <si>
    <t>548-00-5</t>
  </si>
  <si>
    <t>O=C1Oc4ccccc4(C(O)=C1C(C(=O)OCC)C=2C(=O)Oc3ccccc3(C=2(O)))</t>
  </si>
  <si>
    <t>479-13-0</t>
  </si>
  <si>
    <t>O=C3Oc1cc(O)ccc1c4oc2cc(O)ccc2c34</t>
  </si>
  <si>
    <t>50-35-1</t>
  </si>
  <si>
    <t>19143-28-3</t>
  </si>
  <si>
    <t>O=C(OC)CCC(C(=O)N)N1C(=O)c2ccccc2(C1(=O))</t>
  </si>
  <si>
    <t>26581-81-7</t>
  </si>
  <si>
    <t>O=C3NC(=O)C(N2C(=O)c1ccccc1C2)CC3</t>
  </si>
  <si>
    <t>26581-91-9</t>
  </si>
  <si>
    <t>O=C3NC(=O)CC(N2C(=O)c1ccccc1C2)C3</t>
  </si>
  <si>
    <t>4292-56-2</t>
  </si>
  <si>
    <t>O=C(O)CCC(C(=O)N)N1C(=O)c2ccccc2(C1(=O))</t>
  </si>
  <si>
    <t>4702-13-0</t>
  </si>
  <si>
    <t>O=C(O)CN1C(=O)c2ccccc2(C1(=O))</t>
  </si>
  <si>
    <t>3130-75-4</t>
  </si>
  <si>
    <t>O=C(O)CCCN1C(=O)c2ccccc2(C1(=O))</t>
  </si>
  <si>
    <t>19171-18-7</t>
  </si>
  <si>
    <t>O=C3NC(=O)C(N1C(=O)c2cccc(c2(C1(=O)))[N+](=O)[O-])CC3</t>
  </si>
  <si>
    <t>19171-19-8</t>
  </si>
  <si>
    <t>O=C3NC(=O)C(N1C(=O)c2cccc(N)c2(C1(=O)))CC3</t>
  </si>
  <si>
    <t>19246-22-1</t>
  </si>
  <si>
    <t>O=C3NC(=O)C(N1C(=O)C2CCCCC2(C1(=O)))CC3</t>
  </si>
  <si>
    <t>4935-96-0</t>
  </si>
  <si>
    <t>O=C(N)CN1C(=O)c2ccccc2(C1(=O))</t>
  </si>
  <si>
    <t>1515-72-6</t>
  </si>
  <si>
    <t>O=C1c2ccccc2(C(=O)N1CCCC)</t>
  </si>
  <si>
    <t>19171-27-8</t>
  </si>
  <si>
    <t>O=C1c3ccccc3(C(=O)N1c2cnccc2)</t>
  </si>
  <si>
    <t>3343-28-0</t>
  </si>
  <si>
    <t>O=C3OC(=O)C(N1C(=O)c2ccccc2(C1(=O)))CC3</t>
  </si>
  <si>
    <t>3459-33-4</t>
  </si>
  <si>
    <t>O=C(N)CCCN1C(=O)c2ccccc2(C1(=O))</t>
  </si>
  <si>
    <t>520-03-6</t>
  </si>
  <si>
    <t>O=C2c3ccccc3(C(=O)N2(c1ccccc1))</t>
  </si>
  <si>
    <t>191732-72-6</t>
  </si>
  <si>
    <t>O=C3NC(=O)C(N2C(=O)c1cccc(N)c1C2)CC3</t>
  </si>
  <si>
    <t>49785-74-2</t>
  </si>
  <si>
    <t>O=C2c1ccccc1S(=O)(=O)N2C3C(=O)NCCC3</t>
  </si>
  <si>
    <t>550-44-7</t>
  </si>
  <si>
    <t>O=C1c2ccccc2(C(=O)N1C)</t>
  </si>
  <si>
    <t>41663-84-7</t>
  </si>
  <si>
    <t>O=C1c2ccc(cc2(C(=O)N1C))[N+](=O)[O-]</t>
  </si>
  <si>
    <t>85-41-6</t>
  </si>
  <si>
    <t>O=C1NC(=O)c2ccccc12</t>
  </si>
  <si>
    <t>16477-31-9</t>
  </si>
  <si>
    <t>O=C3NC(=O)C(N2C(=O)c1ccccc1S2(=O)(=O))CC3</t>
  </si>
  <si>
    <t>79458-80-3</t>
  </si>
  <si>
    <t>O=C2c1ccccc1CN2C3C(=O)NCCC3</t>
  </si>
  <si>
    <t>4388-29-8</t>
  </si>
  <si>
    <t>O=C1c4ccccc4(C(=O)N1N2C(=O)c3ccccc3(C2(=O)))</t>
  </si>
  <si>
    <t>439-14-5</t>
  </si>
  <si>
    <t>1622-62-4</t>
  </si>
  <si>
    <t>O=C1N(c3ccc(cc3(C(=NC1)c2ccccc2(F)))[N+](=O)[O-])C</t>
  </si>
  <si>
    <t>1622-61-3</t>
  </si>
  <si>
    <t>O=C1Nc3ccc(cc3(C(=NC1)c2ccccc2Cl))[N+](=O)[O-]</t>
  </si>
  <si>
    <t>604-75-1</t>
  </si>
  <si>
    <t>O=C1Nc3ccc(cc3(C(=NC1(O))c2ccccc2))Cl</t>
  </si>
  <si>
    <t>846-49-1</t>
  </si>
  <si>
    <t>O=C1Nc3ccc(cc3(C(=NC1(O))c2ccccc2Cl))Cl</t>
  </si>
  <si>
    <t>846-50-4</t>
  </si>
  <si>
    <t>O=C1N(c3ccc(cc3(C(=NC1(O))c2ccccc2))Cl)C</t>
  </si>
  <si>
    <t>28981-97-7</t>
  </si>
  <si>
    <t>n4nc1n(c3ccc(cc3(C(=NC1)c2ccccc2))Cl)c4C</t>
  </si>
  <si>
    <t>303-49-1</t>
  </si>
  <si>
    <t>c1ccc3c(c1)N(c2cc(ccc2CC3)Cl)CCCN(C)C</t>
  </si>
  <si>
    <t>1668-19-5</t>
  </si>
  <si>
    <t>113-53-1</t>
  </si>
  <si>
    <t>c1ccc3c(c1)C(=CCCN(C)C)c2ccccc2SC3</t>
  </si>
  <si>
    <t>23047-25-8</t>
  </si>
  <si>
    <t>O=C(c1ccc(cc1)Cl)CN(C)CCCN4c2ccccc2CCc3ccccc34</t>
  </si>
  <si>
    <t>739-71-9</t>
  </si>
  <si>
    <t>c1ccc3c(c1)N(c2ccccc2CC3)CC(C)CN(C)C</t>
  </si>
  <si>
    <t>129-03-3</t>
  </si>
  <si>
    <t>c1ccc3c(c1)C=Cc2ccccc2C3=C4CCN(C)CC4</t>
  </si>
  <si>
    <t>10262-69-8</t>
  </si>
  <si>
    <t>c1ccc3c(c1)C4c2ccccc2C3(CCCNC)CC4</t>
  </si>
  <si>
    <t>85650-52-8</t>
  </si>
  <si>
    <t>n1cccc3c1N4CCN(C)CC4(c2ccccc2C3)</t>
  </si>
  <si>
    <t>117-89-5</t>
  </si>
  <si>
    <t>69-09-0</t>
  </si>
  <si>
    <t>c1ccc3c(c1)N(c2cc(ccc2S3)Cl)CCCN(C)C</t>
  </si>
  <si>
    <t>60-87-7</t>
  </si>
  <si>
    <t>c1ccc3c(c1)N(c2ccccc2S3)CC(N(C)C)C</t>
  </si>
  <si>
    <t>58-39-9</t>
  </si>
  <si>
    <t>50-52-2</t>
  </si>
  <si>
    <t>72-69-5</t>
  </si>
  <si>
    <t>c1ccc3c(c1)C(=CCCNC)c2ccccc2CC3</t>
  </si>
  <si>
    <t>438-60-8</t>
  </si>
  <si>
    <t>c1ccc3c(c1)C=Cc2ccccc2C3CCCNC</t>
  </si>
  <si>
    <t>50-47-5</t>
  </si>
  <si>
    <t>50-49-7</t>
  </si>
  <si>
    <t>50-48-6</t>
  </si>
  <si>
    <t>14028-44-5</t>
  </si>
  <si>
    <t>N=2c4ccccc4(Oc1ccc(cc1C=2N3CCNCC3)Cl)</t>
  </si>
  <si>
    <t>60-54-8</t>
  </si>
  <si>
    <t>O=C(N)C=3C(=O)C4(O)(C(O)=C2C(=O)c1c(O)cccc1C(O)(C)C2CC4(C(C=3(O))N(C)C))</t>
  </si>
  <si>
    <t>2058-46-0</t>
  </si>
  <si>
    <t>127-33-3</t>
  </si>
  <si>
    <t>O=C3C(=C(O)N)C(=O)C4(O)(C(=O)C2=C(O)c1c(O)ccc(c1C(O)C2CC4(C3N(C)C))Cl)</t>
  </si>
  <si>
    <t>110267-81-7</t>
  </si>
  <si>
    <t>O=C1c5ccccc5(C(=O)c2c(O)c4c(c(O)c12)CC(N)(C(=O)C)CC4(OC3OCC(O)C(O)C3))</t>
  </si>
  <si>
    <t>140637-82-7</t>
  </si>
  <si>
    <t>O=C(OCC(=O)C3(O)(Cc1c(O)c4C(=O)c5cccc(OC)c5(C(=O)c4(c(O)c1C(OC2OC(C)C(O)C(O)C2(F))C3))))CCN</t>
  </si>
  <si>
    <t>33419-42-0</t>
  </si>
  <si>
    <t>O=C5OCC6C(OC1OC2COC(OC2(C(O)C1(O)))C)c3cc7OCOc7(cc3C(c4cc(OC)c(O)c(OC)c4)C56)</t>
  </si>
  <si>
    <t>76-57-3</t>
  </si>
  <si>
    <t>OC1C=CC5C4N(C)CCC25(c3c(OC12)c(OC)ccc3C4)</t>
  </si>
  <si>
    <t>57-27-2</t>
  </si>
  <si>
    <t>115-37-7</t>
  </si>
  <si>
    <t>O(c5ccc4c1c5(OC3C(OC)=CC=C2C(N(C)CCC123)C4))C</t>
  </si>
  <si>
    <t>466-99-9</t>
  </si>
  <si>
    <t>O=C1CCC5C4N(C)CCC25(c3c(OC12)c(O)ccc3C4)</t>
  </si>
  <si>
    <t>125-29-1</t>
  </si>
  <si>
    <t>76-41-5</t>
  </si>
  <si>
    <t>20594-83-6</t>
  </si>
  <si>
    <t>Oc6ccc5c1c6(OC2C(O)CCC3(O)(C(N(CCC123)CC4CCC4)C5))</t>
  </si>
  <si>
    <t>42408-82-2</t>
  </si>
  <si>
    <t>Oc1ccc3c(c1)C45(CCN(CC2CCC2)C(C3)C5(O)(CCCC4))</t>
  </si>
  <si>
    <t>465-65-6</t>
  </si>
  <si>
    <t>O=C1CCC5(O)(C4N(CC=C)CCC25(c3c(OC12)c(O)ccc3C4))</t>
  </si>
  <si>
    <t>3572-80-3</t>
  </si>
  <si>
    <t>Oc1ccc3c(c1)C4(C)(CCN(CC2CC2)C(C3)C4(C))</t>
  </si>
  <si>
    <t>359-83-1</t>
  </si>
  <si>
    <t>Oc1ccc2c(c1)C3(C)(CCN(CC=C(C)C)C(C2)C3(C))</t>
  </si>
  <si>
    <t>21256-18-8</t>
  </si>
  <si>
    <t>O=C(O)CCc1nc(c(o1)c2ccccc2)c3ccccc3</t>
  </si>
  <si>
    <t>38194-50-2</t>
  </si>
  <si>
    <t>O=C(O)CC=2c3cc(F)ccc3(C(=Cc1ccc(cc1)S(=O)C)C=2C)</t>
  </si>
  <si>
    <t>26171-23-3</t>
  </si>
  <si>
    <t>O=C(c1ccc(cc1)C)c2ccc(n2C)CC(=O)O</t>
  </si>
  <si>
    <t>122647-31-8</t>
  </si>
  <si>
    <t>O=S(=O)(Nc1ccc(cc1)C(O)CCCN(CC)CCCCCCC)C</t>
  </si>
  <si>
    <t>136075-60-0</t>
  </si>
  <si>
    <t>O=C1c5cc(ccc5(OC4(C1)(CCN(CCc2ccc3nonc3(c2))CC4)))NS(=O)(=O)C</t>
  </si>
  <si>
    <t>115256-11-6</t>
  </si>
  <si>
    <t>3930-20-9</t>
  </si>
  <si>
    <t>O=S(=O)(Nc1ccc(cc1)C(O)CNC(C)C)C</t>
  </si>
  <si>
    <t>68844-77-9</t>
  </si>
  <si>
    <t>60205-81-4</t>
  </si>
  <si>
    <t>O=C(OC1CC2CCC(C1)[N+]2(C)(C(C)C))C(c3ccccc3)CO</t>
  </si>
  <si>
    <t>51-34-3</t>
  </si>
  <si>
    <t>O=C(OC1CC3N(C)C(C1)C2OC23)C(c4ccccc4)CO</t>
  </si>
  <si>
    <t>596-51-0</t>
  </si>
  <si>
    <t>O=C(OC1CC[N+](C)(C)C1)C(O)(c2ccccc2)C3CCCC3</t>
  </si>
  <si>
    <t>15307-86-5</t>
  </si>
  <si>
    <t>O=C(O)Cc2ccccc2(Nc1c(cccc1Cl)Cl)</t>
  </si>
  <si>
    <t>41340-25-4</t>
  </si>
  <si>
    <t>O=C(O)CC2(OCCc1c3cccc(c3([nH]c12))CC)CC</t>
  </si>
  <si>
    <t>31879-05-7</t>
  </si>
  <si>
    <t>O=C(O)C(c2cccc(Oc1ccccc1)c2)C</t>
  </si>
  <si>
    <t>15687-27-1</t>
  </si>
  <si>
    <t>O=C(O)C(c1ccc(cc1)CC(C)C)C</t>
  </si>
  <si>
    <t>53-86-1</t>
  </si>
  <si>
    <t>O=C(O)Cc3c1cc(OC)ccc1n(C(=O)c2ccc(cc2)Cl)c3C</t>
  </si>
  <si>
    <t>22071-15-4</t>
  </si>
  <si>
    <t>O=C(O)C(c1cccc(c1)C(=O)c2ccccc2)C</t>
  </si>
  <si>
    <t>42924-53-8</t>
  </si>
  <si>
    <t>O=C(C)CCc1ccc2cc(OC)ccc2(c1)</t>
  </si>
  <si>
    <t>64-86-8</t>
  </si>
  <si>
    <t>O=C1C=C3C(=CC=C1(OC))c2c(OC)c(OC)c(OC)cc2CCC3(NC(=O)C)</t>
  </si>
  <si>
    <t>518-28-5</t>
  </si>
  <si>
    <t>O=C3OCC4C(O)c1cc5OCOc5(cc1C(c2cc(OC)c(OC)c(OC)c2)C34)</t>
  </si>
  <si>
    <t>865-21-4</t>
  </si>
  <si>
    <t>329-89-5</t>
  </si>
  <si>
    <t>54-11-5</t>
  </si>
  <si>
    <t>n1cccc(c1)C2N(C)CCC2</t>
  </si>
  <si>
    <t>77-10-1</t>
  </si>
  <si>
    <t>c1ccc(cc1)C3(N2CCCCC2)(CCCCC3)</t>
  </si>
  <si>
    <t>6740-88-1</t>
  </si>
  <si>
    <t>O=C2CCCCC2(NC)(c1ccccc1Cl)</t>
  </si>
  <si>
    <t>548-62-9</t>
  </si>
  <si>
    <t>c1cc(ccc1C(c2ccc(cc2)N(C)C)=C3C=CC(C=C3)=[N+](C)C)N(C)C</t>
  </si>
  <si>
    <t>3844-45-9</t>
  </si>
  <si>
    <t>O=S(=O)([O-])c5ccccc5(C(c1ccc(cc1)N(Cc2cccc(c2)S(=O)(=O)O)CC)=C3C=CC(C=C3)=[N+](Cc4cccc(c4)S(=O)(=O)O)CC)</t>
  </si>
  <si>
    <t>3087-16-9</t>
  </si>
  <si>
    <t>O=S(=O)([O-])c1ccc2c(c1)cc(c(O)c2C(c3ccc(cc3)N(C)C)=C4C=CC(C=C4)=[N+](C)C)S(=O)(=O)O</t>
  </si>
  <si>
    <t>154-21-2</t>
  </si>
  <si>
    <t>O=C(NC(C(O)C)C1OC(C(O)C(O)C1(O))SC)C2N(C)CC(CCC)C2</t>
  </si>
  <si>
    <t>79548-73-5</t>
  </si>
  <si>
    <t>O=C(NC(C1OC(C(O)C(O)C1(O))SC)C(C)Cl)C2NCCC(CC)C2</t>
  </si>
  <si>
    <t>37517-28-5</t>
  </si>
  <si>
    <t>O=C(NC3CC(N)C(OC1OC(CN)C(O)C(O)C1(O))C(O)C3(OC2OC(CO)C(O)C(N)C2(O)))C(O)CCN</t>
  </si>
  <si>
    <t>34493-98-6</t>
  </si>
  <si>
    <t>OCC3OC(OC2C(O)C(OC1OC(CN)CCC1(N))C(N)CC2(N))C(O)C(N)C3(O)</t>
  </si>
  <si>
    <t>32986-56-4</t>
  </si>
  <si>
    <t>OCC3OC(OC2C(O)C(OC1OC(CN)C(O)CC1(N))C(N)CC2(N))C(O)C(N)C3(O)</t>
  </si>
  <si>
    <t>50-24-8</t>
  </si>
  <si>
    <t>51333-22-3</t>
  </si>
  <si>
    <t>O=C1C=CC4(C(=C1)CCC3C5CC2OC(OC2(C(=O)CO)C5(C)(CC(O)C34))CCC)(C)</t>
  </si>
  <si>
    <t>124-94-7</t>
  </si>
  <si>
    <t>O=C1C=CC3(C(=C1)CCC2C4CC(O)C(O)(C(=O)CO)C4(C)(CC(O)C23(F)))(C)</t>
  </si>
  <si>
    <t>2607-06-9</t>
  </si>
  <si>
    <t>O=C1C=CC3(C(=C1)C(F)CC2C4CC(C)C(C(=O)CO)C4(C)(CC(O)C23(F)))(C)</t>
  </si>
  <si>
    <t>152-97-6</t>
  </si>
  <si>
    <t>O=C1C=CC3(C(=C1)C(F)CC2C4CC(C)C(C(=O)CO)C4(C)(CC(O)C23))(C)</t>
  </si>
  <si>
    <t>3385-03-3</t>
  </si>
  <si>
    <t>O=C1C=CC4(C(=C1)C(F)CC3C5CC2OC(OC2(C(=O)CO)C5(C)(CC(O)C34))(C)C)(C)</t>
  </si>
  <si>
    <t>23674-86-4</t>
  </si>
  <si>
    <t>O=C(OCC(=O)C3(OC(=O)CCC)(CCC2C4CC(F)C1=CC(=O)C=CC1(C)C4(F)(C(O)CC23(C))))C</t>
  </si>
  <si>
    <t>90566-53-3</t>
  </si>
  <si>
    <t>O=C1C=CC3(C(=C1)C(F)CC2C4CC(C)C(OC(=O)CC)(C(=O)SCF)C4(C)(CC(O)C23(F)))(C)</t>
  </si>
  <si>
    <t>64-85-7</t>
  </si>
  <si>
    <t>O=C4C=C3CCC1C(CCC2(C)(C(C(=O)CO)CCC12))C3(C)CC4</t>
  </si>
  <si>
    <t>521-18-6</t>
  </si>
  <si>
    <t>84371-65-3</t>
  </si>
  <si>
    <t>O=C5C=C4C(=C3C(c1ccc(cc1)N(C)C)CC2(C)(C(CCC2(O)(C#CC))C3CC4))CC5</t>
  </si>
  <si>
    <t>53-06-5</t>
  </si>
  <si>
    <t>O=C4C=C3CCC2C(C(=O)CC1(C)(C2(CCC1(O)(C(=O)CO))))C3(C)CC4</t>
  </si>
  <si>
    <t>50-23-7</t>
  </si>
  <si>
    <t>50-22-6</t>
  </si>
  <si>
    <t>O=C3C=C2CCC1C4CCC(C(=O)CO)C4(C)(CC(O)C1C2(C)CC3)</t>
  </si>
  <si>
    <t>52-01-7</t>
  </si>
  <si>
    <t>O=C1OC3(CC1)(CCC2C5C(CCC23(C))C4(C(=CC(=O)CC4)CC5SC(=O)C)(C))</t>
  </si>
  <si>
    <t>107724-20-9</t>
  </si>
  <si>
    <t>O=C1OC4(CC1)(CCC3C6C(C(=O)OC)CC2=CC(=O)CCC2(C)C56(OC5(CC34(C))))</t>
  </si>
  <si>
    <t>57-83-0</t>
  </si>
  <si>
    <t>O=C4C=C3CCC1C(CCC2(C)(C(C(=O)C)CCC12))C3(C)CC4</t>
  </si>
  <si>
    <t>152-62-5</t>
  </si>
  <si>
    <t>O=C4C=C3C=CC1C(CCC2(C)(C(C(=O)C)CCC12))C3(C)CC4</t>
  </si>
  <si>
    <t>68-96-2</t>
  </si>
  <si>
    <t>O=C4C=C3CCC2C(CCC1(C)(C2(CCC1(O)(C(=O)C))))C3(C)CC4</t>
  </si>
  <si>
    <t>71-58-9</t>
  </si>
  <si>
    <t>595-33-5</t>
  </si>
  <si>
    <t>O=C(OC3(C(=O)C)(CCC2C4C=C(C1=CC(=O)CCC1(C)C4(CCC23(C)))C))C</t>
  </si>
  <si>
    <t>302-22-7</t>
  </si>
  <si>
    <t>2098-66-0</t>
  </si>
  <si>
    <t>O=C4C=C3C(=CC2C(CCC1(C)(C2(CCC1(O)(C(=O)C))))C3(C)C5CC45)Cl</t>
  </si>
  <si>
    <t>13698-49-2</t>
  </si>
  <si>
    <t>O=C1C=CC4(C(=C1)C(=CC3C4(CCC2(C)(C3(CCC2(OC(=O)C)(C(=O)C)))))Cl)(C)</t>
  </si>
  <si>
    <t>58-22-0</t>
  </si>
  <si>
    <t>O=C4C=C3CCC1C(CCC2(C)(C(O)CCC12))C3(C)CC4</t>
  </si>
  <si>
    <t>58-18-4</t>
  </si>
  <si>
    <t>O=C4C=C3CCC2C(CCC1(C)(C2(CCC1(O)(C))))C3(C)CC4</t>
  </si>
  <si>
    <t>434-03-7</t>
  </si>
  <si>
    <t>434-22-0</t>
  </si>
  <si>
    <t>O=C4C=C3CCC1C(CCC2(C)(C(O)CCC12))C3CC4</t>
  </si>
  <si>
    <t>68-22-4</t>
  </si>
  <si>
    <t>O=C4C=C3CCC2C(CCC1(C)(C2(CCC1(O)(C#C))))C3CC4</t>
  </si>
  <si>
    <t>10161-33-8</t>
  </si>
  <si>
    <t>O=C4C=C2C(=C1C=CC3(C)(C(O)CCC3(C1CC2)))CC4</t>
  </si>
  <si>
    <t>850-52-2</t>
  </si>
  <si>
    <t>O=C4C=C3C(=C2C=CC1(C)(C(CCC1(O)(CC=C))C2CC3))CC4</t>
  </si>
  <si>
    <t>17230-88-5</t>
  </si>
  <si>
    <t>65928-58-7</t>
  </si>
  <si>
    <t>N#CCC4(O)(CCC3C2C(=C1C(=CC(=O)CC1)CC2)CCC34(C))</t>
  </si>
  <si>
    <t>77-47-4</t>
  </si>
  <si>
    <t>C=1(C(=C(C(C=1Cl)(Cl)Cl)Cl)Cl)Cl</t>
  </si>
  <si>
    <t>76-44-8</t>
  </si>
  <si>
    <t>C1=CC(C2C1C3(C(=C(C2(C3(Cl)Cl)Cl)Cl)Cl)Cl)Cl</t>
  </si>
  <si>
    <t>1024-57-3</t>
  </si>
  <si>
    <t>O1C2C1C(C3C2C4(C(=C(C3(C4(Cl)Cl)Cl)Cl)Cl)Cl)Cl</t>
  </si>
  <si>
    <t>309-00-2</t>
  </si>
  <si>
    <t>C1=CC2CC1C3C2C4(C(=C(C3(C4(Cl)Cl)Cl)Cl)Cl)Cl</t>
  </si>
  <si>
    <t>115-29-7</t>
  </si>
  <si>
    <t>O=S1OCC2C(CO1)C3(C(=C(C2(C3(Cl)Cl)Cl)Cl)Cl)Cl</t>
  </si>
  <si>
    <t>2385-85-5</t>
  </si>
  <si>
    <t>C13(C4(C2(C5(C(C1(C2(Cl)Cl)Cl)(C3(C(C45Cl)(Cl)Cl)Cl)Cl)Cl)Cl)Cl)Cl</t>
  </si>
  <si>
    <t>143-50-0</t>
  </si>
  <si>
    <t>O=C1C2(C3(C4(C1(C5(C2(C3(C(C45Cl)(Cl)Cl)Cl)Cl)Cl)Cl)Cl)Cl)Cl</t>
  </si>
  <si>
    <t>57-43-2</t>
  </si>
  <si>
    <t>O=C1NC(=O)C(C(=O)N1)(CC)CCC(C)C</t>
  </si>
  <si>
    <t>76-73-3</t>
  </si>
  <si>
    <t>O=C1NC(=O)C(C(=O)N1)(CC=C)C(C)CCC</t>
  </si>
  <si>
    <t>77-26-9</t>
  </si>
  <si>
    <t>O=C1NC(=O)C(C(=O)N1)(CC=C)CC(C)C</t>
  </si>
  <si>
    <t>57-33-0</t>
  </si>
  <si>
    <t>O=C1N=C(O)NC(=O)C1(CC)C(C)CCC</t>
  </si>
  <si>
    <t>50-91-9</t>
  </si>
  <si>
    <t>10356-76-0</t>
  </si>
  <si>
    <t>O=C1N=C(N)C(F)=CN1C2OC(CO)C(O)C2(O)</t>
  </si>
  <si>
    <t>59-14-3</t>
  </si>
  <si>
    <t>O=C1NC(=O)N(C=C1Br)C2OC(CO)C(O)C2</t>
  </si>
  <si>
    <t>54-42-2</t>
  </si>
  <si>
    <t>3056-17-5</t>
  </si>
  <si>
    <t>O=C1NC(=O)N(C=C1C)C2OC(C=C2)CO</t>
  </si>
  <si>
    <t>7481-89-2</t>
  </si>
  <si>
    <t>1022-79-3</t>
  </si>
  <si>
    <t>O=C1N=C(N)C(=CN1C2OC(CO)C(O)C2)Br</t>
  </si>
  <si>
    <t>320-67-2</t>
  </si>
  <si>
    <t>2353-33-5</t>
  </si>
  <si>
    <t>31698-14-3</t>
  </si>
  <si>
    <t>73-24-5</t>
  </si>
  <si>
    <t>n1cnc2[nH]cnc2(c1N)</t>
  </si>
  <si>
    <t>73-40-5</t>
  </si>
  <si>
    <t>O=C2NC(=Nc1nc[nH]c12)N</t>
  </si>
  <si>
    <t>958-09-8</t>
  </si>
  <si>
    <t>OCC3OC(n2cnc1c(ncnc12)N)CC3(O)</t>
  </si>
  <si>
    <t>134-58-7</t>
  </si>
  <si>
    <t>O=C1N=C(N=C2NNN=C12)N</t>
  </si>
  <si>
    <t>58-08-2</t>
  </si>
  <si>
    <t>83-67-0</t>
  </si>
  <si>
    <t>58-55-9</t>
  </si>
  <si>
    <t>154-42-7</t>
  </si>
  <si>
    <t>50-44-2</t>
  </si>
  <si>
    <t>51-21-8</t>
  </si>
  <si>
    <t>51-52-5</t>
  </si>
  <si>
    <t>O=C1C=C(NC(N1)=S)CCC</t>
  </si>
  <si>
    <t>96-45-7</t>
  </si>
  <si>
    <t>2122-19-2</t>
  </si>
  <si>
    <t>3715-92-2</t>
  </si>
  <si>
    <t>O=NN1C(NCC1)=S</t>
  </si>
  <si>
    <t>22232-54-8</t>
  </si>
  <si>
    <t>O=C(OCC)N1C=CN(C1=S)C</t>
  </si>
  <si>
    <t>60-56-0</t>
  </si>
  <si>
    <t>C1=CN(C(N1)=S)C</t>
  </si>
  <si>
    <t>24602-86-6</t>
  </si>
  <si>
    <t>O1C(C)CN(CCCCCCCCCCCCC)CC1C</t>
  </si>
  <si>
    <t>75-21-8</t>
  </si>
  <si>
    <t>556-52-5</t>
  </si>
  <si>
    <t>106-89-8</t>
  </si>
  <si>
    <t>O1CC1CCl</t>
  </si>
  <si>
    <t>106-92-3</t>
  </si>
  <si>
    <t>O(CC=C)CC1OC1</t>
  </si>
  <si>
    <t>2426-08-6</t>
  </si>
  <si>
    <t>O(CCCC)CC1OC1</t>
  </si>
  <si>
    <t>695-53-4</t>
  </si>
  <si>
    <t>O=C1OC(C(=O)N1)(C)C</t>
  </si>
  <si>
    <t>127-48-0</t>
  </si>
  <si>
    <t>115-67-3</t>
  </si>
  <si>
    <t>O=C1OC(C(=O)N1C)(C)CC</t>
  </si>
  <si>
    <t>298-46-4</t>
  </si>
  <si>
    <t>O=C(N)N2c3ccccc3(C=Cc1ccccc12)</t>
  </si>
  <si>
    <t>745-65-3</t>
  </si>
  <si>
    <t>O=C(O)CCCCCCC1C(=O)CC(O)C1(C=CC(O)CCCCC)</t>
  </si>
  <si>
    <t>66-81-9</t>
  </si>
  <si>
    <t>O=C1NC(=O)CC(C1)CC(O)C2C(=O)C(C)CC(C)C2</t>
  </si>
  <si>
    <t>631-64-1</t>
  </si>
  <si>
    <t>O=C(O)C(Br)Br</t>
  </si>
  <si>
    <t>79-43-6</t>
  </si>
  <si>
    <t>O=C(O)C(Cl)Cl</t>
  </si>
  <si>
    <t>76-03-9</t>
  </si>
  <si>
    <t>79-11-8</t>
  </si>
  <si>
    <t>O=C(O)CCl</t>
  </si>
  <si>
    <t>99-66-1</t>
  </si>
  <si>
    <t>149-57-5</t>
  </si>
  <si>
    <t>124-07-2</t>
  </si>
  <si>
    <t>71133-14-7</t>
  </si>
  <si>
    <t>O=C(O)C(Cl)(Cl)Br</t>
  </si>
  <si>
    <t>5589-96-8</t>
  </si>
  <si>
    <t>O=C(O)C(Cl)Br</t>
  </si>
  <si>
    <t>107-14-2</t>
  </si>
  <si>
    <t>N#CCCl</t>
  </si>
  <si>
    <t>3018-12-0</t>
  </si>
  <si>
    <t>N#CC(Cl)Cl</t>
  </si>
  <si>
    <t>545-06-2</t>
  </si>
  <si>
    <t>N#CC(Cl)(Cl)Cl</t>
  </si>
  <si>
    <t>83463-62-1</t>
  </si>
  <si>
    <t>N#CC(Cl)Br</t>
  </si>
  <si>
    <t>3252-43-5</t>
  </si>
  <si>
    <t>N#CC(Br)Br</t>
  </si>
  <si>
    <t>79-14-1</t>
  </si>
  <si>
    <t>O=C(O)CO</t>
  </si>
  <si>
    <t>625-45-6</t>
  </si>
  <si>
    <t>O=C(O)COC</t>
  </si>
  <si>
    <t>4324-37-2</t>
  </si>
  <si>
    <t>O=C(O)C(OC)C</t>
  </si>
  <si>
    <t>107-98-2</t>
  </si>
  <si>
    <t>OC(C)COC</t>
  </si>
  <si>
    <t>1589-47-5</t>
  </si>
  <si>
    <t>OCC(OC)C</t>
  </si>
  <si>
    <t>627-03-2</t>
  </si>
  <si>
    <t>O=C(O)COCC</t>
  </si>
  <si>
    <t>54497-00-6</t>
  </si>
  <si>
    <t>O=C(O)COCCC</t>
  </si>
  <si>
    <t>2516-93-0</t>
  </si>
  <si>
    <t>O=C(O)COCCCC</t>
  </si>
  <si>
    <t>104-76-7</t>
  </si>
  <si>
    <t>117-81-7</t>
  </si>
  <si>
    <t>3274-28-0</t>
  </si>
  <si>
    <t>O=C(O)C(CCC)CCCC</t>
  </si>
  <si>
    <t>3115-28-4</t>
  </si>
  <si>
    <t>O=C(O)C(CCCC)CCCC</t>
  </si>
  <si>
    <t>627-93-0</t>
  </si>
  <si>
    <t>O=C(OC)CCCCC(=O)OC</t>
  </si>
  <si>
    <t>141-28-6</t>
  </si>
  <si>
    <t>O=C(OCC)CCCCC(=O)OCC</t>
  </si>
  <si>
    <t>106-19-4</t>
  </si>
  <si>
    <t>O=C(OCCC)CCCCC(=O)OCCC</t>
  </si>
  <si>
    <t>105-99-7</t>
  </si>
  <si>
    <t>O=C(OCCCC)CCCCC(=O)OCCCC</t>
  </si>
  <si>
    <t>141-04-8</t>
  </si>
  <si>
    <t>O=C(OCC(C)C)CCCCC(=O)OCC(C)C</t>
  </si>
  <si>
    <t>103-23-1</t>
  </si>
  <si>
    <t>O=C(OCC(CC)CCCC)CCCCC(=O)OCC(CC)CCCC</t>
  </si>
  <si>
    <t>64-17-5</t>
  </si>
  <si>
    <t>71-23-8</t>
  </si>
  <si>
    <t>OCCC</t>
  </si>
  <si>
    <t>71-36-3</t>
  </si>
  <si>
    <t>OCCCC</t>
  </si>
  <si>
    <t>96-31-1</t>
  </si>
  <si>
    <t>O=C(NC)NC</t>
  </si>
  <si>
    <t>632-22-4</t>
  </si>
  <si>
    <t>O=C(N(C)C)N(C)C</t>
  </si>
  <si>
    <t>2782-91-4</t>
  </si>
  <si>
    <t>C(N(C)C)(N(C)C)=S</t>
  </si>
  <si>
    <t>109-46-6</t>
  </si>
  <si>
    <t>N(C(NCCCC)=S)CCCC</t>
  </si>
  <si>
    <t>70-25-7</t>
  </si>
  <si>
    <t>O=NN(C(=N)N[N+](=O)[O-])C</t>
  </si>
  <si>
    <t>3475-63-6</t>
  </si>
  <si>
    <t>O=NN(C(=O)N(C)C)C</t>
  </si>
  <si>
    <t>684-93-5</t>
  </si>
  <si>
    <t>816-57-9</t>
  </si>
  <si>
    <t>O=NN(C(=O)N)CCC</t>
  </si>
  <si>
    <t>50285-72-8</t>
  </si>
  <si>
    <t>O=NN(C(=O)N(CC)CC)C</t>
  </si>
  <si>
    <t>632-14-4</t>
  </si>
  <si>
    <t>O=C(NC)N(C)C</t>
  </si>
  <si>
    <t>127-07-1</t>
  </si>
  <si>
    <t>598-52-7</t>
  </si>
  <si>
    <t>625-53-6</t>
  </si>
  <si>
    <t>62-56-6</t>
  </si>
  <si>
    <t>N=C(N)S</t>
  </si>
  <si>
    <t>51-79-6</t>
  </si>
  <si>
    <t>N=C(O)OCC</t>
  </si>
  <si>
    <t>627-12-3</t>
  </si>
  <si>
    <t>O=C(OCCC)N</t>
  </si>
  <si>
    <t>5395-01-7</t>
  </si>
  <si>
    <t>N=C(O)OCCO</t>
  </si>
  <si>
    <t>105-58-8</t>
  </si>
  <si>
    <t>O=C(OCC)OCC</t>
  </si>
  <si>
    <t>144-54-7</t>
  </si>
  <si>
    <t>N(C(=S)S)C</t>
  </si>
  <si>
    <t>137-26-8</t>
  </si>
  <si>
    <t>97-77-8</t>
  </si>
  <si>
    <t>C(N(CC)CC)(=S)SSC(N(CC)CC)=S</t>
  </si>
  <si>
    <t>66-27-3</t>
  </si>
  <si>
    <t>O=S(=O)(OC)C</t>
  </si>
  <si>
    <t>62-50-0</t>
  </si>
  <si>
    <t>156-72-9</t>
  </si>
  <si>
    <t>O=S(=O)(OCOS(=O)(=O)C)C</t>
  </si>
  <si>
    <t>1912-30-7</t>
  </si>
  <si>
    <t>O=S(=O)(OCC)CC</t>
  </si>
  <si>
    <t>1912-28-3</t>
  </si>
  <si>
    <t>O=S(=O)(OC)CC</t>
  </si>
  <si>
    <t>15886-84-7</t>
  </si>
  <si>
    <t>O=S(=O)(OCCCOS(=O)(=O)C)C</t>
  </si>
  <si>
    <t>592-62-1</t>
  </si>
  <si>
    <t>O=C(OCN=[N+]([O-])C)C</t>
  </si>
  <si>
    <t>110-54-3</t>
  </si>
  <si>
    <t>CCCCCC</t>
  </si>
  <si>
    <t>591-78-6</t>
  </si>
  <si>
    <t>O=C(C)CCCC</t>
  </si>
  <si>
    <t>110-13-4</t>
  </si>
  <si>
    <t>O=C(C)CCC(=O)C</t>
  </si>
  <si>
    <t>684-16-2</t>
  </si>
  <si>
    <t>O=C(C(F)(F)F)C(F)(F)F</t>
  </si>
  <si>
    <t>632-21-3</t>
  </si>
  <si>
    <t>O=C(C(Cl)Cl)C(Cl)Cl</t>
  </si>
  <si>
    <t>75-26-3</t>
  </si>
  <si>
    <t>CC(C)Br</t>
  </si>
  <si>
    <t>106-94-5</t>
  </si>
  <si>
    <t>CCCBr</t>
  </si>
  <si>
    <t>56-23-5</t>
  </si>
  <si>
    <t>C(Cl)(Cl)(Cl)Cl</t>
  </si>
  <si>
    <t>67-66-3</t>
  </si>
  <si>
    <t>C(Cl)(Cl)Cl</t>
  </si>
  <si>
    <t>75-27-4</t>
  </si>
  <si>
    <t>C(Cl)(Cl)Br</t>
  </si>
  <si>
    <t>107-06-2</t>
  </si>
  <si>
    <t>C(CCl)Cl</t>
  </si>
  <si>
    <t>106-93-4</t>
  </si>
  <si>
    <t>C(CBr)Br</t>
  </si>
  <si>
    <t>96-12-8</t>
  </si>
  <si>
    <t>C(C(CBr)Br)Cl</t>
  </si>
  <si>
    <t>96-13-9</t>
  </si>
  <si>
    <t>OCC(CBr)Br</t>
  </si>
  <si>
    <t>96-18-4</t>
  </si>
  <si>
    <t>C(C(CCl)Cl)Cl</t>
  </si>
  <si>
    <t>151-67-7</t>
  </si>
  <si>
    <t>FC(F)(F)C(Cl)Br</t>
  </si>
  <si>
    <t>76-38-0</t>
  </si>
  <si>
    <t>FC(F)(OC)C(Cl)Cl</t>
  </si>
  <si>
    <t>13838-16-9</t>
  </si>
  <si>
    <t>FC(F)OC(F)(F)C(F)Cl</t>
  </si>
  <si>
    <t>28523-86-6</t>
  </si>
  <si>
    <t>FCOC(C(F)(F)F)C(F)(F)F</t>
  </si>
  <si>
    <t>75-01-4</t>
  </si>
  <si>
    <t>C=CCl</t>
  </si>
  <si>
    <t>87-68-3</t>
  </si>
  <si>
    <t>C(C(=C(Cl)Cl)Cl)(=C(Cl)Cl)Cl</t>
  </si>
  <si>
    <t>126-99-8</t>
  </si>
  <si>
    <t>C=CC(=C)Cl</t>
  </si>
  <si>
    <t>75-15-0</t>
  </si>
  <si>
    <t>C(=S)=S</t>
  </si>
  <si>
    <t>109-86-4</t>
  </si>
  <si>
    <t>OCCOC</t>
  </si>
  <si>
    <t>60-29-7</t>
  </si>
  <si>
    <t>O(CC)CC</t>
  </si>
  <si>
    <t>142-96-1</t>
  </si>
  <si>
    <t>O(CCCC)CCCC</t>
  </si>
  <si>
    <t>110-49-6</t>
  </si>
  <si>
    <t>O=C(OCCOC)C</t>
  </si>
  <si>
    <t>110-80-5</t>
  </si>
  <si>
    <t>OCCOCC</t>
  </si>
  <si>
    <t>110-71-4</t>
  </si>
  <si>
    <t>O(C)CCOC</t>
  </si>
  <si>
    <t>111-96-6</t>
  </si>
  <si>
    <t>O(C)CCOCCOC</t>
  </si>
  <si>
    <t>112-49-2</t>
  </si>
  <si>
    <t>O(C)CCOCCOCCOC</t>
  </si>
  <si>
    <t>112-36-7</t>
  </si>
  <si>
    <t>O(CC)CCOCCOCC</t>
  </si>
  <si>
    <t>112-35-6</t>
  </si>
  <si>
    <t>OCCOCCOCCOC</t>
  </si>
  <si>
    <t>111-90-0</t>
  </si>
  <si>
    <t>OCCOCCOCC</t>
  </si>
  <si>
    <t>111-15-9</t>
  </si>
  <si>
    <t>O=C(OCCOCC)C</t>
  </si>
  <si>
    <t>112-07-2</t>
  </si>
  <si>
    <t>O=C(OCCOCCCC)C</t>
  </si>
  <si>
    <t>111-46-6</t>
  </si>
  <si>
    <t>OCCOCCO</t>
  </si>
  <si>
    <t>110-63-4</t>
  </si>
  <si>
    <t>OCCCCO</t>
  </si>
  <si>
    <t>51-75-2</t>
  </si>
  <si>
    <t>75-05-8</t>
  </si>
  <si>
    <t>N#CC</t>
  </si>
  <si>
    <t>107-12-0</t>
  </si>
  <si>
    <t>N#CCC</t>
  </si>
  <si>
    <t>109-74-0</t>
  </si>
  <si>
    <t>N#CCCC</t>
  </si>
  <si>
    <t>126-98-7</t>
  </si>
  <si>
    <t>N#CC(=C)C</t>
  </si>
  <si>
    <t>109-75-1</t>
  </si>
  <si>
    <t>N#CCC=C</t>
  </si>
  <si>
    <t>25899-50-7</t>
  </si>
  <si>
    <t>N#CC=CCC</t>
  </si>
  <si>
    <t>107-13-1</t>
  </si>
  <si>
    <t>920-37-6</t>
  </si>
  <si>
    <t>N#CC(=C)Cl</t>
  </si>
  <si>
    <t>4449-51-8</t>
  </si>
  <si>
    <t>OC6CC5=CCC4C3C(=C(C)C2(OC1CC(C)CNC1C2(C))(CC3))CC4C5(C)CC6</t>
  </si>
  <si>
    <t>469-59-0</t>
  </si>
  <si>
    <t>O=C5C3=C(C)C2(OC1CC(C)CNC1C2(C))(CCC3C6CC=C4CC(O)CCC4(C)C56)</t>
  </si>
  <si>
    <t>23185-94-6</t>
  </si>
  <si>
    <t>OCC7OC(OC6CC5=CCC4C3C(=C(C)C2(OC1CC(C)CNC1C2(C))(CC3))CC4C5(C)CC6)C(O)C(O)C7(O)</t>
  </si>
  <si>
    <t>366-93-8</t>
  </si>
  <si>
    <t>c1ccc(c(c1)CNCC3CCC(CNCc2ccccc2Cl)CC3)Cl</t>
  </si>
  <si>
    <t>78-41-1</t>
  </si>
  <si>
    <t>OC(c1ccc(OCCN(CC)CC)cc1)(c2ccc(cc2)C)Cc3ccc(cc3)Cl</t>
  </si>
  <si>
    <t>60-00-4</t>
  </si>
  <si>
    <t>O=C(O)CN(CC(=O)O)CCN(CC(=O)O)CC(=O)O</t>
  </si>
  <si>
    <t>304-55-2</t>
  </si>
  <si>
    <t>O=C(O)C(C(C(=O)O)S)S</t>
  </si>
  <si>
    <t>52-67-5</t>
  </si>
  <si>
    <t>O=C(O)C(N)C(C)(C)S</t>
  </si>
  <si>
    <t>59-52-9</t>
  </si>
  <si>
    <t>OCC(CS)S</t>
  </si>
  <si>
    <t>55-98-1</t>
  </si>
  <si>
    <t>32222-06-3</t>
  </si>
  <si>
    <t>67-97-0</t>
  </si>
  <si>
    <t>OC3CC(=CC=C1CCCC2(C)(C1CCC2(C(C)CCCC(C)C)))C(=C)CC3</t>
  </si>
  <si>
    <t>41294-56-8</t>
  </si>
  <si>
    <t>OC3C(=C)C(=CC=C1CCCC2(C)(C1CCC2(C(C)CCCC(C)C)))CC(O)C3</t>
  </si>
  <si>
    <t>62571-86-2</t>
  </si>
  <si>
    <t>75847-73-3</t>
  </si>
  <si>
    <t>98048-97-6</t>
  </si>
  <si>
    <t>O=C(O)C2N(C(=O)CP(=O)(OC(OC(=O)CC)C(C)C)CCCCc1ccccc1)CC(C2)C3CCCCC3</t>
  </si>
  <si>
    <t>76547-98-3</t>
  </si>
  <si>
    <t>103775-10-6</t>
  </si>
  <si>
    <t>O=C(O)C3N(C(=O)C(NC(C(=O)OCC)CCc1ccccc1)C)Cc2cc(OC)c(OC)cc2C3</t>
  </si>
  <si>
    <t>82834-16-0</t>
  </si>
  <si>
    <t>O=C(O)C1N(C(=O)C(NC(C(=O)OCC)CCC)C)C2CCCCC2(C1)</t>
  </si>
  <si>
    <t>139481-59-7</t>
  </si>
  <si>
    <t>114798-26-4</t>
  </si>
  <si>
    <t>138402-11-6</t>
  </si>
  <si>
    <t>O=C1N(C(=NC12(CCCC2))CCCC)Cc3ccc(cc3)c5ccccc5(c4nnn[nH]4)</t>
  </si>
  <si>
    <t>56-33-7</t>
  </si>
  <si>
    <t>O([Si](c1ccccc1)(C)C)[Si](c2ccccc2)(C)C</t>
  </si>
  <si>
    <t>27991-58-8</t>
  </si>
  <si>
    <t>O([SiH](O[Si](C)(C)C)c1ccccc1)[Si](C)(C)C</t>
  </si>
  <si>
    <t>797-77-3</t>
  </si>
  <si>
    <t>O([Si](O[Si](C)(C)C)(c1ccccc1)c2ccccc2)[Si](C)(C)C</t>
  </si>
  <si>
    <t>17962-31-1</t>
  </si>
  <si>
    <t>O1[Si](O[Si](O[Si]1(C)C)(C)C)(c2ccccc2)C</t>
  </si>
  <si>
    <t>10448-09-6</t>
  </si>
  <si>
    <t>O1[Si](O[Si](O[Si](O[Si]1(C)C)(C)C)(C)C)(c2ccccc2)C</t>
  </si>
  <si>
    <t>17156-72-8</t>
  </si>
  <si>
    <t>O1[Si](O[Si](O[Si](O[Si]1(C)C)(C)C)(C)C)c2ccccc2</t>
  </si>
  <si>
    <t>17964-44-2</t>
  </si>
  <si>
    <t>O2[Si](c1ccccc1)(C)CC[Si]2(c3ccccc3)C</t>
  </si>
  <si>
    <t>363-24-6</t>
  </si>
  <si>
    <t>O=C(O)CCCC=CCC1C(=O)CC(O)C1(C=CC(O)CCCCC)</t>
  </si>
  <si>
    <t>59122-46-2</t>
  </si>
  <si>
    <t>O=C(OC)CCCCCCC1C(=O)CC(O)C1(C=CCC(O)(C)CCCC)</t>
  </si>
  <si>
    <t>42935-17-1</t>
  </si>
  <si>
    <t>O=C(O)CCCC=CCC2C1OOC(C1)C2(C=CC(O)CCCCC)</t>
  </si>
  <si>
    <t>41598-07-6</t>
  </si>
  <si>
    <t>O=C(O)CCCC=CCC1C(C=CC(O)CCCCC)C(=O)CC1(O)</t>
  </si>
  <si>
    <t>53643-48-4</t>
  </si>
  <si>
    <t>O=C(OC)C4(C2=Nc1ccccc1C2CCN3CC(CC(O)(C3)CC)C4)(c5cc6c(cc5(OC))N(C)C7C(O)(C(=O)N)C(O)C9(C=CCN8CCC67C89)(CC))</t>
  </si>
  <si>
    <t>2998-57-4</t>
  </si>
  <si>
    <t>O=C(Oc1ccc2c(c1)CCC3C2CCC4(C)(C(O)CCC34))N(CCCl)CCCl</t>
  </si>
  <si>
    <t>82855-09-2</t>
  </si>
  <si>
    <t>Oc1cc(ccc1(OC))CC(O)c2cc(OC)c(OC)c(OC)c2</t>
  </si>
  <si>
    <t>128-62-1</t>
  </si>
  <si>
    <t>O=C1OC(c2ccc(OC)c(OC)c12)C4c3c(OC)c5OCOc5(cc3CCN4(C))</t>
  </si>
  <si>
    <t>35846-53-8</t>
  </si>
  <si>
    <t>O=C1OC3CC(O)(N1)C(OC)C=CC=C(C)Cc2cc(OC)c(c(c2)N(C(=O)CC(OC(=O)C(N(C(=O)C)C)C)C4(OC4(C3(C)))(C))C)Cl</t>
  </si>
  <si>
    <t>90996-54-6</t>
  </si>
  <si>
    <t>O=C1OC2CC(C1)CC5OC5(C(=O)OC(CC(O)C3(OC3(C=CC2(C)))(C))C(C)C(OC)C(=CC=CC(=Cc4nc(oc4)C)C)C)</t>
  </si>
  <si>
    <t>41451-68-7</t>
  </si>
  <si>
    <t>O=C(OC2c4cc5OCOc5(cc4(c1c(OC)c(OC)c(OC)cc1CC3C(=O)OCC23)))C</t>
  </si>
  <si>
    <t>57-56-7</t>
  </si>
  <si>
    <t>79-19-6</t>
  </si>
  <si>
    <t>NNC(N)=S</t>
  </si>
  <si>
    <t>302-79-4</t>
  </si>
  <si>
    <t>4759-48-2</t>
  </si>
  <si>
    <t>O=C(O)C=C(C=CC=C(C=CC1=CCCCC1(C)C)C)C</t>
  </si>
  <si>
    <t>116-31-4</t>
  </si>
  <si>
    <t>O=CC=C(C=CC=C(C=CC1=C(C)CCCC1(C)C)C)C</t>
  </si>
  <si>
    <t>68-26-8</t>
  </si>
  <si>
    <t>OCC=C(C=CC=C(C=CC1=C(C)CCCC1(C)C)C)C</t>
  </si>
  <si>
    <t>38030-57-8</t>
  </si>
  <si>
    <t>O=C(O)C=C(C=CC=C(C=CC1=C(C(=O)CCC1(C)C)C)C)C</t>
  </si>
  <si>
    <t>127-47-9</t>
  </si>
  <si>
    <t>O=C(OCC=C(C=CC=C(C=CC1=C(C)CCCC1(C)C)C)C)C</t>
  </si>
  <si>
    <t>700-06-1</t>
  </si>
  <si>
    <t>OCc2c[nH]c1ccccc12</t>
  </si>
  <si>
    <t>13523-86-9</t>
  </si>
  <si>
    <t>OC(COc1cccc2[nH]ccc12)CNC(C)C</t>
  </si>
  <si>
    <t>525-66-6</t>
  </si>
  <si>
    <t>OC(COc1cccc2ccccc12)CNC(C)C</t>
  </si>
  <si>
    <t>29122-68-7</t>
  </si>
  <si>
    <t>O=C(N)Cc1ccc(OCC(O)CNC(C)C)cc1</t>
  </si>
  <si>
    <t>37517-30-9</t>
  </si>
  <si>
    <t>O=C(Nc1ccc(OCC(O)CNC(C)C)c(c1)C(=O)C)CCC</t>
  </si>
  <si>
    <t>51384-51-1</t>
  </si>
  <si>
    <t>OC(COc1ccc(cc1)CCOC)CNC(C)C</t>
  </si>
  <si>
    <t>13655-52-2</t>
  </si>
  <si>
    <t>OC(COc1ccccc1CC=C)CNC(C)C</t>
  </si>
  <si>
    <t>36894-69-6</t>
  </si>
  <si>
    <t>O=C(N)c1cc(ccc1(O))C(O)CNC(C)CCc2ccccc2</t>
  </si>
  <si>
    <t>42200-33-9</t>
  </si>
  <si>
    <t>OC(COc1cccc2c1CC(O)C(O)C2)CNC(C)(C)C</t>
  </si>
  <si>
    <t>79-06-1</t>
  </si>
  <si>
    <t>O=C(N)C=C</t>
  </si>
  <si>
    <t>1187-59-3</t>
  </si>
  <si>
    <t>O=C(C=C)NC</t>
  </si>
  <si>
    <t>2210-25-5</t>
  </si>
  <si>
    <t>O=C(C=C)NC(C)C</t>
  </si>
  <si>
    <t>79-39-0</t>
  </si>
  <si>
    <t>N=C(O)C(=C)C</t>
  </si>
  <si>
    <t>110-26-9</t>
  </si>
  <si>
    <t>O=C(C=C)NCNC(=O)C=C</t>
  </si>
  <si>
    <t>107-02-8</t>
  </si>
  <si>
    <t>O=CC=C</t>
  </si>
  <si>
    <t>96-33-3</t>
  </si>
  <si>
    <t>O=C(OC)C=C</t>
  </si>
  <si>
    <t>80-62-6</t>
  </si>
  <si>
    <t>O=C(OC)C(=C)C</t>
  </si>
  <si>
    <t>97-63-2</t>
  </si>
  <si>
    <t>O=C(OCC)C(=C)C</t>
  </si>
  <si>
    <t>97-86-9</t>
  </si>
  <si>
    <t>O=C(OCC(C)C)C(=C)C</t>
  </si>
  <si>
    <t>23135-22-0</t>
  </si>
  <si>
    <t>O=C(ON=C(C(=O)N(C)C)SC)NC</t>
  </si>
  <si>
    <t>16752-77-5</t>
  </si>
  <si>
    <t>O=C(ON=C(C)SC)NC</t>
  </si>
  <si>
    <t>116-06-3</t>
  </si>
  <si>
    <t>O=C(ON=CC(C)(C)SC)NC</t>
  </si>
  <si>
    <t>1604-01-9</t>
  </si>
  <si>
    <t>N1=C(CCC)CCCC1</t>
  </si>
  <si>
    <t>458-88-8</t>
  </si>
  <si>
    <t>N1CCCCC1CCC</t>
  </si>
  <si>
    <t>494-15-5</t>
  </si>
  <si>
    <t>O=C(N1C=C(CCC1)C2NCCCC2)C</t>
  </si>
  <si>
    <t>494-52-0</t>
  </si>
  <si>
    <t>n1cccc(c1)C2NCCCC2</t>
  </si>
  <si>
    <t>3471-05-4</t>
  </si>
  <si>
    <t>n1cccc(c1)C2=NCCCC2</t>
  </si>
  <si>
    <t>123441-03-2</t>
  </si>
  <si>
    <t>O=C(Oc1cccc(c1)C(N(C)C)C)N(C)CC</t>
  </si>
  <si>
    <t>82560-54-1</t>
  </si>
  <si>
    <t>O=C(Oc2cccc1c2(OC(C)(C)C1))N(C)SN(CCC(=O)OCC)C(C)C</t>
  </si>
  <si>
    <t>72490-01-8</t>
  </si>
  <si>
    <t>O=C(OCC)NCCOc2ccc(Oc1ccccc1)cc2</t>
  </si>
  <si>
    <t>55285-14-8</t>
  </si>
  <si>
    <t>O=C(Oc2cccc1c2(OC(C)(C)C1))N(C)SN(CCCC)CCCC</t>
  </si>
  <si>
    <t>29973-13-5</t>
  </si>
  <si>
    <t>O=C(Oc1ccccc1CSCC)NC</t>
  </si>
  <si>
    <t>23103-98-2</t>
  </si>
  <si>
    <t>O=C(Oc1nc(nc(c1C)C)N(C)C)N(C)C</t>
  </si>
  <si>
    <t>22781-23-3</t>
  </si>
  <si>
    <t>O=C(Oc1cccc2OC(Oc12)(C)C)NC</t>
  </si>
  <si>
    <t>2425-10-7</t>
  </si>
  <si>
    <t>O=C(Oc1ccc(c(c1)C)C)NC</t>
  </si>
  <si>
    <t>2032-65-7</t>
  </si>
  <si>
    <t>O=C(Oc1cc(c(c(c1)C)SC)C)NC</t>
  </si>
  <si>
    <t>2032-59-9</t>
  </si>
  <si>
    <t>O=C(Oc1ccc(c(c1)C)N(C)C)NC</t>
  </si>
  <si>
    <t>1563-66-2</t>
  </si>
  <si>
    <t>O=C(Oc2cccc1c2(OC(C)(C)C1))NC</t>
  </si>
  <si>
    <t>315-18-4</t>
  </si>
  <si>
    <t>O=C(Oc1cc(c(c(c1)C)N(C)C)C)NC</t>
  </si>
  <si>
    <t>114-26-1</t>
  </si>
  <si>
    <t>OC(=NC)Oc1ccccc1(OC(C)C)</t>
  </si>
  <si>
    <t>63-25-2</t>
  </si>
  <si>
    <t>O=C(Oc1cccc2ccccc12)NC</t>
  </si>
  <si>
    <t>307-35-7</t>
  </si>
  <si>
    <t>O=S(=O)(F)C(F)(F)C(F)(F)C(F)(F)C(F)(F)C(F)(F)C(F)(F)C(F)(F)C(F)(F)F</t>
  </si>
  <si>
    <t>1691-99-2</t>
  </si>
  <si>
    <t>O=S(=O)(N(CC)CCO)C(F)(F)C(F)(F)C(F)(F)C(F)(F)C(F)(F)C(F)(F)C(F)(F)C(F)(F)F</t>
  </si>
  <si>
    <t>2795-39-3</t>
  </si>
  <si>
    <t>O=S(=O)(O)C(F)(F)C(F)(F)C(F)(F)C(F)(F)C(F)(F)C(F)(F)C(F)(F)C(F)(F)F</t>
  </si>
  <si>
    <t>123-91-1</t>
  </si>
  <si>
    <t>O1CCOCC1</t>
  </si>
  <si>
    <t>NC1CCCCC1</t>
  </si>
  <si>
    <t>110-85-0</t>
  </si>
  <si>
    <t>N1CCNCC1</t>
  </si>
  <si>
    <t>18507-89-6</t>
  </si>
  <si>
    <t>O=C(OCC)c1cnc2cc(OCC)c(OCCCCCCCCCC)cc2(c1(O))</t>
  </si>
  <si>
    <t>389-08-2</t>
  </si>
  <si>
    <t>O=C(O)C1=CN(c2nc(ccc2(C1(=O)))C)CC</t>
  </si>
  <si>
    <t>98106-17-3</t>
  </si>
  <si>
    <t>O=C(O)C2=CN(c1ccc(F)cc1)c3cc(c(F)cc3(C2(=O)))N4CCN(C)CC4</t>
  </si>
  <si>
    <t>147059-72-1</t>
  </si>
  <si>
    <t>O=C(O)C1=CN(c2nc(c(F)cc2(C1(=O)))N3CC4C(N)C4(C3))c5ccc(F)cc5(F)</t>
  </si>
  <si>
    <t>93106-60-6</t>
  </si>
  <si>
    <t>O=C(O)C1=CN(c2cc(c(F)cc2(C1(=O)))N3CCN(CC)CC3)C4CC4</t>
  </si>
  <si>
    <t>85721-33-1</t>
  </si>
  <si>
    <t>O=C(O)C1=CN(c2cc(c(F)cc2(C1(=O)))N3CCNCC3)C4CC4</t>
  </si>
  <si>
    <t>115550-35-1</t>
  </si>
  <si>
    <t>O=C(O)C2=CN1c3c(OCN1C)c(c(F)cc3(C2(=O)))N4CCN(C)CC4</t>
  </si>
  <si>
    <t>42835-25-6</t>
  </si>
  <si>
    <t>O=C(O)C3=CN2c1c(cc(F)cc1CCC2C)C3(=O)</t>
  </si>
  <si>
    <t>CAS</t>
  </si>
  <si>
    <t>Reproductive and developmental toxicant</t>
  </si>
  <si>
    <t>Developmental toxicant (no data on reproductive toxicity)</t>
  </si>
  <si>
    <t>Developmental NON-toxicant (no data on reproductive toxicity)</t>
  </si>
  <si>
    <t>Reproductive toxicant (no data on developmental toxicity)</t>
  </si>
  <si>
    <t>Reproductive and developmental NON-toxicant</t>
  </si>
  <si>
    <t>Reproductive NON-toxicant (no data on developmental toxicity)</t>
  </si>
  <si>
    <t>Developmental toxicant, reproductive NON-toxicant</t>
  </si>
  <si>
    <t>Reproductive toxicant, developmental NON-toxicant</t>
  </si>
  <si>
    <t>VEGA_DEVTOX_PG</t>
  </si>
  <si>
    <t>Result/Toxicant</t>
  </si>
  <si>
    <t>NA</t>
  </si>
  <si>
    <t>6-Propyl-2-thiouracil</t>
  </si>
  <si>
    <t>CCCC1=CC(=O)NC(=S)N1</t>
  </si>
  <si>
    <t>131-55-5</t>
  </si>
  <si>
    <t>2,2',4,4'-Tetrahydroxybenzophenone</t>
  </si>
  <si>
    <t>OC1=CC(O)=C(C=C1)C(=O)C1=CC=C(O)C=C1O</t>
  </si>
  <si>
    <t>82657-04-3</t>
  </si>
  <si>
    <t>Bifenthrin</t>
  </si>
  <si>
    <t>CC1=C(C=CC=C1COC(=O)[C@@H]1[C@H](\C=C(/Cl)C(F)(F)F)C1(C)C)C1=CC=CC=C1</t>
  </si>
  <si>
    <t>Chlorothalonil</t>
  </si>
  <si>
    <t>ClC1=C(Cl)C(C#N)=C(Cl)C(C#N)=C1Cl</t>
  </si>
  <si>
    <t>1861-32-1</t>
  </si>
  <si>
    <t>Chlorthal-dimethyl</t>
  </si>
  <si>
    <t>COC(=O)C1=C(Cl)C(Cl)=C(C(=O)OC)C(Cl)=C1Cl</t>
  </si>
  <si>
    <t>189084-62-6</t>
  </si>
  <si>
    <t>2,3',4',6-Tetrabromodiphenyl Ether</t>
  </si>
  <si>
    <t>BrC1=CC=CC(Br)=C1OC1=CC(Br)=C(Br)C=C1</t>
  </si>
  <si>
    <t>333-41-5</t>
  </si>
  <si>
    <t>Diazinon</t>
  </si>
  <si>
    <t>CCOP(=S)(OCC)OC1=NC(=NC(C)=C1)C(C)C</t>
  </si>
  <si>
    <t>84-74-2</t>
  </si>
  <si>
    <t>Dibutyl phthalate</t>
  </si>
  <si>
    <t>CCCCOC(=O)C1=CC=CC=C1C(=O)OCCCC</t>
  </si>
  <si>
    <t>Ethylene thiourea</t>
  </si>
  <si>
    <t>S=C1NCCN1</t>
  </si>
  <si>
    <t>96-83-3</t>
  </si>
  <si>
    <t>Iopanoic acid</t>
  </si>
  <si>
    <t>CCC(CC1=C(I)C=C(I)C(N)=C1I)C(O)=O</t>
  </si>
  <si>
    <t>51-48-9</t>
  </si>
  <si>
    <t>Levothyroxine</t>
  </si>
  <si>
    <t>N[C@@H](CC1=CC(I)=C(OC2=CC(I)=C(O)C(I)=C2)C(I)=C1)C(O)=O</t>
  </si>
  <si>
    <t>121-75-5</t>
  </si>
  <si>
    <t>Malathion</t>
  </si>
  <si>
    <t>CCOC(=O)CC(SP(=S)(OC)OC)C(=O)OCC</t>
  </si>
  <si>
    <t>Methimazole</t>
  </si>
  <si>
    <t>CN1C=CNC1=S</t>
  </si>
  <si>
    <t>51218-45-2</t>
  </si>
  <si>
    <t>Metolachlor</t>
  </si>
  <si>
    <t>CCC1=C(N(C(C)COC)C(=O)CCl)C(C)=CC=C1</t>
  </si>
  <si>
    <t>21087-64-9</t>
  </si>
  <si>
    <t>Metribuzin</t>
  </si>
  <si>
    <t>CSC1=NN=C(C(=O)N1N)C(C)(C)C</t>
  </si>
  <si>
    <t>113-48-4</t>
  </si>
  <si>
    <t>Octylbicycloheptenedicarboximide</t>
  </si>
  <si>
    <t>CCCCC(CC)CN1C(=O)C2C3CC(C=C3)C2C1=O</t>
  </si>
  <si>
    <t>27314-13-2</t>
  </si>
  <si>
    <t>Norflurazon</t>
  </si>
  <si>
    <t>CNC1=C(Cl)C(=O)N(N=C1)C1=CC=CC(=C1)C(F)(F)F</t>
  </si>
  <si>
    <t>82-68-8</t>
  </si>
  <si>
    <t>Pentachloronitrobenzene</t>
  </si>
  <si>
    <t>[O-][N+](=O)C1=C(Cl)C(Cl)=C(Cl)C(Cl)=C1Cl</t>
  </si>
  <si>
    <t>52645-53-1</t>
  </si>
  <si>
    <t>Permethrin</t>
  </si>
  <si>
    <t>CC1(C)C(C=C(Cl)Cl)C1C(=O)OCC1=CC(OC2=CC=CC=C2)=CC=C1</t>
  </si>
  <si>
    <t>57-30-7</t>
  </si>
  <si>
    <t>Phenobarbital sodium</t>
  </si>
  <si>
    <t>[Na+].CCC1(C(=O)NC([O-])=NC1=O)C1=CC=CC=C1</t>
  </si>
  <si>
    <t>Phosmet</t>
  </si>
  <si>
    <t>COP(=S)(OC)SCN1C(=O)C2=C(C=CC=C2)C1=O</t>
  </si>
  <si>
    <t>2312-35-8</t>
  </si>
  <si>
    <t>Propargite</t>
  </si>
  <si>
    <t>CC(C)(C)C1=CC=C(OC2CCCCC2OS(=O)OCC#C)C=C1</t>
  </si>
  <si>
    <t>23950-58-5</t>
  </si>
  <si>
    <t>Propyzamide</t>
  </si>
  <si>
    <t>CC(C)(NC(=O)C1=CC(Cl)=CC(Cl)=C1)C#C</t>
  </si>
  <si>
    <t>95737-68-1</t>
  </si>
  <si>
    <t>Pyriproxyfen</t>
  </si>
  <si>
    <t>CC(COC1=CC=C(OC2=CC=CC=C2)C=C1)OC1=NC=CC=C1</t>
  </si>
  <si>
    <t>122-34-9</t>
  </si>
  <si>
    <t>Simazine</t>
  </si>
  <si>
    <t>CCNC1=NC(NCC)=NC(Cl)=N1</t>
  </si>
  <si>
    <t>Trifluralin</t>
  </si>
  <si>
    <t>CCCN(CCC)C1=C(C=C(C=C1[N+]([O-])=O)C(F)(F)F)[N+]([O-])=O</t>
  </si>
  <si>
    <t>22248-79-9</t>
  </si>
  <si>
    <t>Z-Tetrachlorvinphos</t>
  </si>
  <si>
    <t>COP(=O)(OC)O\C(=C/Cl)C1=C(Cl)C=C(Cl)C(Cl)=C1</t>
  </si>
  <si>
    <t>-</t>
  </si>
  <si>
    <t>67-64-1</t>
  </si>
  <si>
    <t>Acetone</t>
  </si>
  <si>
    <t>CC(C)=O</t>
  </si>
  <si>
    <t>78-59-1</t>
  </si>
  <si>
    <t>Isophorone</t>
  </si>
  <si>
    <t>CC1=CC(=O)CC(C)(C)C1</t>
  </si>
  <si>
    <t>57837-19-1</t>
  </si>
  <si>
    <t>Metalaxyl</t>
  </si>
  <si>
    <t>COCC(=O)N(C(C)C(=O)OC)C1=C(C)C=CC=C1C</t>
  </si>
  <si>
    <t>Methomyl</t>
  </si>
  <si>
    <t>CNC(=O)ON=C(C)SC</t>
  </si>
  <si>
    <t>KNAHARQHSZJURB-UHFFFAOYSA-N</t>
  </si>
  <si>
    <t>WXNRYSGJLQFHBR-UHFFFAOYSA-N</t>
  </si>
  <si>
    <t>OMFRMAHOUUJSGP-IRHGGOMRSA-N</t>
  </si>
  <si>
    <t>CRQQGFGUEAVUIL-UHFFFAOYSA-N</t>
  </si>
  <si>
    <t>NPOJQCVWMSKXDN-UHFFFAOYSA-N</t>
  </si>
  <si>
    <t>COPAGYRSCJVION-UHFFFAOYSA-N</t>
  </si>
  <si>
    <t>FHIVAFMUCKRCQO-UHFFFAOYSA-N</t>
  </si>
  <si>
    <t>DOIRQSBPFJWKBE-UHFFFAOYSA-N</t>
  </si>
  <si>
    <t>PDQAZBWRQCGBEV-UHFFFAOYSA-N</t>
  </si>
  <si>
    <t>OIRFJRBSRORBCM-UHFFFAOYSA-N</t>
  </si>
  <si>
    <t>XUIIKFGFIJCVMT-LBPRGKRZSA-N</t>
  </si>
  <si>
    <t>JXSJBGJIGXNWCI-UHFFFAOYSA-N</t>
  </si>
  <si>
    <t>PMRYVIKBURPHAH-UHFFFAOYSA-N</t>
  </si>
  <si>
    <t>WVQBLGZPHOPPFO-UHFFFAOYSA-N</t>
  </si>
  <si>
    <t>FOXFZRUHNHCZPX-UHFFFAOYSA-N</t>
  </si>
  <si>
    <t>WLLGXSLBOPFWQV-UHFFFAOYSA-N</t>
  </si>
  <si>
    <t>NVGOPFQZYCNLDU-UHFFFAOYSA-N</t>
  </si>
  <si>
    <t>LKPLKUMXSAEKID-UHFFFAOYSA-N</t>
  </si>
  <si>
    <t>RLLPVAHGXHCWKJ-UHFFFAOYSA-N</t>
  </si>
  <si>
    <t>WRLGYAWRGXKSKG-UHFFFAOYSA-M</t>
  </si>
  <si>
    <t>LMNZTLDVJIUSHT-UHFFFAOYSA-N</t>
  </si>
  <si>
    <t>ZYHMJXZULPZUED-UHFFFAOYSA-N</t>
  </si>
  <si>
    <t>PHNUZKMIPFFYSO-UHFFFAOYSA-N</t>
  </si>
  <si>
    <t>NHDHVHZZCFYRSB-UHFFFAOYSA-N</t>
  </si>
  <si>
    <t>ODCWYMIRDDJXKW-UHFFFAOYSA-N</t>
  </si>
  <si>
    <t>ZSDSQXJSNMTJDA-UHFFFAOYSA-N</t>
  </si>
  <si>
    <t>UBCKGWBNUIFUST-YHYXMXQVSA-N</t>
  </si>
  <si>
    <t>CSCPPACGZOOCGX-UHFFFAOYSA-N</t>
  </si>
  <si>
    <t>HJOVHMDZYOCNQW-UHFFFAOYSA-N</t>
  </si>
  <si>
    <t>ZQEIXNIJLIKNTD-UHFFFAOYSA-N</t>
  </si>
  <si>
    <t>Thyroid_ICE</t>
  </si>
  <si>
    <t>17beta-Trenbolone</t>
  </si>
  <si>
    <t>57-85-2</t>
  </si>
  <si>
    <t>Testosterone propionate</t>
  </si>
  <si>
    <t>17-Methyltestosterone</t>
  </si>
  <si>
    <t>Testosterone</t>
  </si>
  <si>
    <t>65-04-3</t>
  </si>
  <si>
    <t>Methyl-1-testosterone</t>
  </si>
  <si>
    <t>1071-83-6</t>
  </si>
  <si>
    <t>Glyphosate</t>
  </si>
  <si>
    <t>133-07-3</t>
  </si>
  <si>
    <t>Folpet</t>
  </si>
  <si>
    <t>Carbofuran</t>
  </si>
  <si>
    <t>Oxamyl</t>
  </si>
  <si>
    <t>2921-88-2</t>
  </si>
  <si>
    <t>Chlorpyrifos</t>
  </si>
  <si>
    <t>43141-69-1</t>
  </si>
  <si>
    <t>3-(Dibutylamino)phenol</t>
  </si>
  <si>
    <t>51-28-5</t>
  </si>
  <si>
    <t>2,4-Dinitrophenol</t>
  </si>
  <si>
    <t>Amitrole</t>
  </si>
  <si>
    <t>66230-04-4</t>
  </si>
  <si>
    <t>Esfenvalerate</t>
  </si>
  <si>
    <t>66332-96-5</t>
  </si>
  <si>
    <t>Flutolanil</t>
  </si>
  <si>
    <t>85-60-9</t>
  </si>
  <si>
    <t>4,4'-Butane-1,1-diylbis(2-tert-butyl-5-methylphenol)</t>
  </si>
  <si>
    <t>[H][C@@]12CC[C@H](O)[C@@]1(C)C=CC1=C3CCC(=O)C=C3CC[C@@]21[H]</t>
  </si>
  <si>
    <t>MEHHPFQKXOUFFV-OWSLCNJRSA-N</t>
  </si>
  <si>
    <t>CCC(=O)O[C@H]1CC[C@H]2[C@@H]3CCC4=CC(=O)CC[C@]4(C)[C@H]3CC[C@]12C</t>
  </si>
  <si>
    <t>PDMMFKSKQVNJMI-BLQWBTBKSA-N</t>
  </si>
  <si>
    <t>C[C@]1(O)CC[C@H]2[C@@H]3CCC4=CC(=O)CC[C@]4(C)[C@H]3CC[C@]12C</t>
  </si>
  <si>
    <t>GCKMFJBGXUYNAG-HLXURNFRSA-N</t>
  </si>
  <si>
    <t>MUMGGOZAMZWBJJ-DYKIIFRCSA-N</t>
  </si>
  <si>
    <t>[H][C@@]12CC[C@](C)(O)[C@@]1(C)CC[C@@]1([H])[C@@]2([H])CC[C@@]2([H])CC(=O)C=C[C@]12C</t>
  </si>
  <si>
    <t>JRNSSSJKIGAFCT-YDSAWKJFSA-N</t>
  </si>
  <si>
    <t>OC(=O)CNCP(O)(O)=O</t>
  </si>
  <si>
    <t>XDDAORKBJWWYJS-UHFFFAOYSA-N</t>
  </si>
  <si>
    <t>ClC(Cl)(Cl)SN1C(=O)C2=C(C=CC=C2)C1=O</t>
  </si>
  <si>
    <t>HKIOYBQGHSTUDB-UHFFFAOYSA-N</t>
  </si>
  <si>
    <t>CNC(=O)OC1=CC=CC2=C1OC(C)(C)C2</t>
  </si>
  <si>
    <t>DUEPRVBVGDRKAG-UHFFFAOYSA-N</t>
  </si>
  <si>
    <t>CNC(=O)ON=C(SC)C(=O)N(C)C</t>
  </si>
  <si>
    <t>CCOP(=S)(OCC)OC1=NC(Cl)=C(Cl)C=C1Cl</t>
  </si>
  <si>
    <t>SBPBAQFWLVIOKP-UHFFFAOYSA-N</t>
  </si>
  <si>
    <t>CCCCN(CCCC)C1=CC(O)=CC=C1</t>
  </si>
  <si>
    <t>KHSTZMGCKHBFJX-UHFFFAOYSA-N</t>
  </si>
  <si>
    <t>OC1=C(C=C(C=C1)[N+]([O-])=O)[N+]([O-])=O</t>
  </si>
  <si>
    <t>UFBJCMHMOXMLKC-UHFFFAOYSA-N</t>
  </si>
  <si>
    <t>NC1=NNC=N1</t>
  </si>
  <si>
    <t>KLSJWNVTNUYHDU-UHFFFAOYSA-N</t>
  </si>
  <si>
    <t>CC(C)[C@H](C(=O)O[C@H](C#N)C1=CC=CC(OC2=CC=CC=C2)=C1)C1=CC=C(Cl)C=C1</t>
  </si>
  <si>
    <t>NYPJDWWKZLNGGM-RPWUZVMVSA-N</t>
  </si>
  <si>
    <t>CC(C)OC1=CC(NC(=O)C2=C(C=CC=C2)C(F)(F)F)=CC=C1</t>
  </si>
  <si>
    <t>PTCGDEVVHUXTMP-UHFFFAOYSA-N</t>
  </si>
  <si>
    <t>CCCC(C1=CC(=C(O)C=C1C)C(C)(C)C)C1=CC(=C(O)C=C1C)C(C)(C)C</t>
  </si>
  <si>
    <t>PFANXOISJYKQRP-UHFFFAOYSA-N</t>
  </si>
  <si>
    <t>AR In Vivo Agonist</t>
  </si>
  <si>
    <t>Di(2-ethylhexyl) phthalate</t>
  </si>
  <si>
    <t>13194-48-4</t>
  </si>
  <si>
    <t>Ethoprop</t>
  </si>
  <si>
    <t>Flutamide</t>
  </si>
  <si>
    <t>1861-40-1</t>
  </si>
  <si>
    <t>Benfluralin</t>
  </si>
  <si>
    <t>Procymidone</t>
  </si>
  <si>
    <t>Linuron</t>
  </si>
  <si>
    <t>Iprodione</t>
  </si>
  <si>
    <t>Vinclozolin</t>
  </si>
  <si>
    <t>60168-88-9</t>
  </si>
  <si>
    <t>Fenarimol</t>
  </si>
  <si>
    <t>Prochloraz</t>
  </si>
  <si>
    <t>68359-37-5</t>
  </si>
  <si>
    <t>Cyfluthrin</t>
  </si>
  <si>
    <t>72-55-9</t>
  </si>
  <si>
    <t>p,p'-DDE</t>
  </si>
  <si>
    <t>98319-26-7</t>
  </si>
  <si>
    <t>CCCCC(CC)COC(=O)C1=C(C=CC=C1)C(=O)OCC(CC)CCCC</t>
  </si>
  <si>
    <t>CCCSP(=O)(OCC)SCCC</t>
  </si>
  <si>
    <t>CC(C)C(=O)NC1=CC(=C(C=C1)[N+]([O-])=O)C(F)(F)F</t>
  </si>
  <si>
    <t>CCCCN(CC)C1=C(C=C(C=C1[N+]([O-])=O)C(F)(F)F)[N+]([O-])=O</t>
  </si>
  <si>
    <t>CC12CC1(C)C(=O)N(C2=O)C1=CC(Cl)=CC(Cl)=C1</t>
  </si>
  <si>
    <t>CON(C)C(=O)NC1=CC=C(Cl)C(Cl)=C1</t>
  </si>
  <si>
    <t>CC(C)NC(=O)N1CC(=O)N(C1=O)C1=CC(Cl)=CC(Cl)=C1</t>
  </si>
  <si>
    <t>CC1(OC(=O)N(C1=O)C1=CC(Cl)=CC(Cl)=C1)C=C</t>
  </si>
  <si>
    <t>OC(C1=CC=C(Cl)C=C1)(C1=CN=CN=C1)C1=CC=CC=C1Cl</t>
  </si>
  <si>
    <t>CCCN(CCOC1=C(Cl)C=C(Cl)C=C1Cl)C(=O)N1C=CN=C1</t>
  </si>
  <si>
    <t>CC1(C)C(C=C(Cl)Cl)C1C(=O)OC(C#N)C1=CC=C(F)C(OC2=CC=CC=C2)=C1</t>
  </si>
  <si>
    <t>ClC(Cl)=C(C1=CC=C(Cl)C=C1)C1=CC=C(Cl)C=C1</t>
  </si>
  <si>
    <t>BJQHLKABXJIVAM-UHFFFAOYSA-N</t>
  </si>
  <si>
    <t>VJYFKVYYMZPMAB-UHFFFAOYSA-N</t>
  </si>
  <si>
    <t>MKXKFYHWDHIYRV-UHFFFAOYSA-N</t>
  </si>
  <si>
    <t>SMDHCQAYESWHAE-UHFFFAOYSA-N</t>
  </si>
  <si>
    <t>QXJKBPAVAHBARF-UHFFFAOYSA-N</t>
  </si>
  <si>
    <t>XKJMBINCVNINCA-UHFFFAOYSA-N</t>
  </si>
  <si>
    <t>ONUFESLQCSAYKA-UHFFFAOYSA-N</t>
  </si>
  <si>
    <t>FSCWZHGZWWDELK-UHFFFAOYSA-N</t>
  </si>
  <si>
    <t>NHOWDZOIZKMVAI-UHFFFAOYSA-N</t>
  </si>
  <si>
    <t>TVLSRXXIMLFWEO-UHFFFAOYSA-N</t>
  </si>
  <si>
    <t>QQODLKZGRKWIFG-UHFFFAOYSA-N</t>
  </si>
  <si>
    <t>UCNVFOCBFJOQAL-UHFFFAOYSA-N</t>
  </si>
  <si>
    <t>DBEPLOCGEIEOCV-WSBQPABSSA-N</t>
  </si>
  <si>
    <t>AR In Vivo Antagonist</t>
  </si>
  <si>
    <t>Index no.</t>
  </si>
  <si>
    <t>10418-03-8</t>
  </si>
  <si>
    <t>Stanozolol</t>
  </si>
  <si>
    <t>10540-29-1</t>
  </si>
  <si>
    <t>Tamoxifen</t>
  </si>
  <si>
    <t>Carbendazim</t>
  </si>
  <si>
    <t>129453-61-8</t>
  </si>
  <si>
    <t>ICI 182,780</t>
  </si>
  <si>
    <t>Benomyl</t>
  </si>
  <si>
    <t>1912-24-9</t>
  </si>
  <si>
    <t>Atrazine</t>
  </si>
  <si>
    <t>427-51-0</t>
  </si>
  <si>
    <t>Cyproterone acetate</t>
  </si>
  <si>
    <t>501-36-0</t>
  </si>
  <si>
    <t>Resveratrol</t>
  </si>
  <si>
    <t>50-29-3</t>
  </si>
  <si>
    <t>51-98-9</t>
  </si>
  <si>
    <t>Norethindrone acetate</t>
  </si>
  <si>
    <t>5a-Dihydrotestosterone</t>
  </si>
  <si>
    <t>52315-07-8</t>
  </si>
  <si>
    <t>52918-63-5</t>
  </si>
  <si>
    <t>Deltamethrin</t>
  </si>
  <si>
    <t>57-91-0</t>
  </si>
  <si>
    <t>63-05-8</t>
  </si>
  <si>
    <t>4-Androstenedione</t>
  </si>
  <si>
    <t>63612-50-0</t>
  </si>
  <si>
    <t>Nilutamide</t>
  </si>
  <si>
    <t>Norethindrone</t>
  </si>
  <si>
    <t>68-23-5</t>
  </si>
  <si>
    <t>76-43-7</t>
  </si>
  <si>
    <t>Fluoxymestrone</t>
  </si>
  <si>
    <t>7696-12-0</t>
  </si>
  <si>
    <t>Tetramethrin</t>
  </si>
  <si>
    <t>789-02-6</t>
  </si>
  <si>
    <t>797-63-7</t>
  </si>
  <si>
    <t>Levonorgestrel</t>
  </si>
  <si>
    <t>85-68-7</t>
  </si>
  <si>
    <t>965-93-5</t>
  </si>
  <si>
    <t>Methyltrienolone (R1881)</t>
  </si>
  <si>
    <t>C[C@]1(O)CC[C@H]2[C@@H]3CC[C@H]4CC5=NNC=C5C[C@]4(C)[C@H]3CC[C@]12C</t>
  </si>
  <si>
    <t>LKAJKIOFIWVMDJ-IYRCEVNGSA-N</t>
  </si>
  <si>
    <t>CC\C(=C(/C1=CC=CC=C1)C1=CC=C(OCCN(C)C)C=C1)C1=CC=CC=C1</t>
  </si>
  <si>
    <t>NKANXQFJJICGDU-QPLCGJKRSA-N</t>
  </si>
  <si>
    <t>COC(=O)NC1=NC2=CC=CC=C2N1</t>
  </si>
  <si>
    <t>TWFZGCMQGLPBSX-UHFFFAOYSA-N</t>
  </si>
  <si>
    <t>C[C@]12CC[C@H]3[C@H]([C@@H]1CC[C@@H]2O)[C@H](CCCCCCCCCS(=O)CCCC(F)(F)C(F)(F)F)CC1=C3C=CC(O)=C1</t>
  </si>
  <si>
    <t>VWUXBMIQPBEWFH-WCCTWKNTSA-N</t>
  </si>
  <si>
    <t>CCCCNC(=O)N1C(NC(=O)OC)=NC2=C1C=CC=C2</t>
  </si>
  <si>
    <t>RIOXQFHNBCKOKP-UHFFFAOYSA-N</t>
  </si>
  <si>
    <t>CCNC1=NC(NC(C)C)=NC(Cl)=N1</t>
  </si>
  <si>
    <t>MXWJVTOOROXGIU-UHFFFAOYSA-N</t>
  </si>
  <si>
    <t>CC(=O)O[C@@]1(CC[C@H]2[C@@H]3C=C(Cl)C4=CC(=O)[C@@H]5C[C@@H]5[C@]4(C)[C@H]3CC[C@]12C)C(C)=O</t>
  </si>
  <si>
    <t>UWFYSQMTEOIJJG-FDTZYFLXSA-N</t>
  </si>
  <si>
    <t>NPAGDVCDWIYMMC-IZPLOLCNSA-N</t>
  </si>
  <si>
    <t>OC1=CC=C(\C=C\C2=CC(O)=CC(O)=C2)C=C1</t>
  </si>
  <si>
    <t>LUKBXSAWLPMMSZ-OWOJBTEDSA-N</t>
  </si>
  <si>
    <t>ClC1=CC=C(C=C1)C(C1=CC=C(Cl)C=C1)C(Cl)(Cl)Cl</t>
  </si>
  <si>
    <t>YVGGHNCTFXOJCH-UHFFFAOYSA-N</t>
  </si>
  <si>
    <t>CC(C)C(C(=O)OC(C#N)C1=CC=CC(OC2=CC=CC=C2)=C1)C1=CC=C(Cl)C=C1</t>
  </si>
  <si>
    <t>CC(=O)O[C@]1(CC[C@H]2[C@@H]3CCC4=CC(=O)CC[C@@H]4[C@H]3CC[C@]12C)C#C</t>
  </si>
  <si>
    <t>IMONTRJLAWHYGT-ZCPXKWAGSA-N</t>
  </si>
  <si>
    <t>[H][C@@]12CC[C@H](O)[C@@]1(C)CC[C@@]1([H])[C@@]2([H])CC[C@@]2([H])CC(=O)CC[C@]12C</t>
  </si>
  <si>
    <t>NVKAWKQGWWIWPM-ABEVXSGRSA-N</t>
  </si>
  <si>
    <t>CC1(C)C(C=C(Cl)Cl)C1C(=O)OC(C#N)C1=CC=CC(OC2=CC=CC=C2)=C1</t>
  </si>
  <si>
    <t>KAATUXNTWXVJKI-UHFFFAOYSA-N</t>
  </si>
  <si>
    <t>CC1(C)[C@@H](C=C(Br)Br)[C@H]1C(=O)O[C@H](C#N)C1=CC=CC(OC2=CC=CC=C2)=C1</t>
  </si>
  <si>
    <t>OWZREIFADZCYQD-NSHGMRRFSA-N</t>
  </si>
  <si>
    <t>C[C@]12CC[C@H]3[C@@H](CCC4=C3C=CC(O)=C4)[C@@H]1CC[C@H]2O</t>
  </si>
  <si>
    <t>VOXZDWNPVJITMN-SFFUCWETSA-N</t>
  </si>
  <si>
    <t>[H][C@@]12CCC(=O)[C@@]1(C)CC[C@@]1([H])[C@@]2([H])CCC2=CC(=O)CC[C@]12C</t>
  </si>
  <si>
    <t>AEMFNILZOJDQLW-QAGGRKNESA-N</t>
  </si>
  <si>
    <t>CC1(C)NC(=O)N(C1=O)C1=CC(=C(C=C1)[N+]([O-])=O)C(F)(F)F</t>
  </si>
  <si>
    <t>XWXYUMMDTVBTOU-UHFFFAOYSA-N</t>
  </si>
  <si>
    <t>VIKNJXKGJWUCNN-XGXHKTLJSA-N</t>
  </si>
  <si>
    <t>ICTXHFFSOAJUMG-SLHNCBLASA-N</t>
  </si>
  <si>
    <t>PSGAAPLEWMOORI-PEINSRQWSA-N</t>
  </si>
  <si>
    <t>C[C@]1(O)CC[C@H]2[C@@H]3CCC4=CC(=O)CC[C@]4(C)[C@@]3(F)[C@@H](O)C[C@]12C</t>
  </si>
  <si>
    <t>YLRFCQOZQXIBAB-RBZZARIASA-N</t>
  </si>
  <si>
    <t>CC(C)=CC1C(C(=O)OCN2C(=O)C3=C(CCCC3)C2=O)C1(C)C</t>
  </si>
  <si>
    <t>CXBMCYHAMVGWJQ-UHFFFAOYSA-N</t>
  </si>
  <si>
    <t>ClC1=CC=C(C=C1)C(C1=CC=CC=C1Cl)C(Cl)(Cl)Cl</t>
  </si>
  <si>
    <t>CVUGPAFCQJIYDT-UHFFFAOYSA-N</t>
  </si>
  <si>
    <t>[H][C@@]12CC[C@@](O)(C#C)[C@@]1(CC)CC[C@]1([H])[C@@]3([H])CCC(=O)C=C3CC[C@@]21[H]</t>
  </si>
  <si>
    <t>WWYNJERNGUHSAO-XUDSTZEESA-N</t>
  </si>
  <si>
    <t>CCCCOC(=O)C1=C(C=CC=C1)C(=O)OCC1=CC=CC=C1</t>
  </si>
  <si>
    <t>IRIAEXORFWYRCZ-UHFFFAOYSA-N</t>
  </si>
  <si>
    <t>[H][C@@]12CC[C@](C)(O)[C@@]1(C)C=CC1=C3CCC(=O)C=C3CC[C@@]21[H]</t>
  </si>
  <si>
    <t>CCCIJQPRIXGQOE-XWSJACJDSA-N</t>
  </si>
  <si>
    <t>Weak</t>
  </si>
  <si>
    <t>AR In Vitro Agonist</t>
  </si>
  <si>
    <t>Toxicity value</t>
  </si>
  <si>
    <t>122-14-5</t>
  </si>
  <si>
    <t>Fenitrothion</t>
  </si>
  <si>
    <t>140-66-9</t>
  </si>
  <si>
    <t>4-tert-Octylphenol</t>
  </si>
  <si>
    <t>17924-92-4</t>
  </si>
  <si>
    <t>Zearalenone</t>
  </si>
  <si>
    <t>486-66-8</t>
  </si>
  <si>
    <t>Daidzein</t>
  </si>
  <si>
    <t>Spironolactone</t>
  </si>
  <si>
    <t>52806-53-8</t>
  </si>
  <si>
    <t>Hydroxyflutamide</t>
  </si>
  <si>
    <t>Propiconazole</t>
  </si>
  <si>
    <t>72-43-5</t>
  </si>
  <si>
    <t>Methoxychlor</t>
  </si>
  <si>
    <t>o,p'-DDT</t>
  </si>
  <si>
    <t>80-05-7</t>
  </si>
  <si>
    <t>Bisphenol A</t>
  </si>
  <si>
    <t>90357-06-5</t>
  </si>
  <si>
    <t>Bicalutamide</t>
  </si>
  <si>
    <t>COP(=S)(OC)OC1=CC=C(C(C)=C1)[N+]([O-])=O</t>
  </si>
  <si>
    <t>ZNOLGFHPUIJIMJ-UHFFFAOYSA-N</t>
  </si>
  <si>
    <t>CC(C)(C)CC(C)(C)C1=CC=C(O)C=C1</t>
  </si>
  <si>
    <t>ISAVYTVYFVQUDY-UHFFFAOYSA-N</t>
  </si>
  <si>
    <t>C[C@H]1CCCC(=O)CCC\C=C\C2=C(C(O)=CC(O)=C2)C(=O)O1</t>
  </si>
  <si>
    <t>MBMQEIFVQACCCH-QBODLPLBSA-N</t>
  </si>
  <si>
    <t>OC1=CC=C(C=C1)C1=COC2=C(C=CC(O)=C2)C1=O</t>
  </si>
  <si>
    <t>ZQSIJRDFPHDXIC-UHFFFAOYSA-N</t>
  </si>
  <si>
    <t>LXMSZDCAJNLERA-ZHYRCANASA-N</t>
  </si>
  <si>
    <t>CC(C)(O)C(=O)NC1=CC(=C(C=C1)[N+]([O-])=O)C(F)(F)F</t>
  </si>
  <si>
    <t>YPQLFJODEKMJEF-UHFFFAOYSA-N</t>
  </si>
  <si>
    <t>CCCC1COC(CN2C=NC=N2)(O1)C1=C(Cl)C=C(Cl)C=C1</t>
  </si>
  <si>
    <t>STJLVHWMYQXCPB-UHFFFAOYSA-N</t>
  </si>
  <si>
    <t>COC1=CC=C(C=C1)C(C1=CC=C(OC)C=C1)C(Cl)(Cl)Cl</t>
  </si>
  <si>
    <t>IAKOZHOLGAGEJT-UHFFFAOYSA-N</t>
  </si>
  <si>
    <t>CC(C)(C1=CC=C(O)C=C1)C1=CC=C(O)C=C1</t>
  </si>
  <si>
    <t>IISBACLAFKSPIT-UHFFFAOYSA-N</t>
  </si>
  <si>
    <t>VKHAHZOOUSRJNA-GCNJZUOMSA-N</t>
  </si>
  <si>
    <t>CC(O)(CS(=O)(=O)C1=CC=C(F)C=C1)C(=O)NC1=CC(=C(C=C1)C#N)C(F)(F)F</t>
  </si>
  <si>
    <t>LKJPYSCBVHEWIU-UHFFFAOYSA-N</t>
  </si>
  <si>
    <t xml:space="preserve">AR in vitro antagonist </t>
  </si>
  <si>
    <t>1746-01-6</t>
  </si>
  <si>
    <t>2,3,7,8-Tetrachlorodibenzo-p-dioxin</t>
  </si>
  <si>
    <t>112809-51-5</t>
  </si>
  <si>
    <t>Letrozole</t>
  </si>
  <si>
    <t>Myclobutanil</t>
  </si>
  <si>
    <t>102676-31-3</t>
  </si>
  <si>
    <t>Fadrozole hydrochloride</t>
  </si>
  <si>
    <t>Ketoconazole</t>
  </si>
  <si>
    <t>Tebuconazole</t>
  </si>
  <si>
    <t>520-36-5</t>
  </si>
  <si>
    <t>Apigenin</t>
  </si>
  <si>
    <t>125-84-8</t>
  </si>
  <si>
    <t>Aminoglutethimide</t>
  </si>
  <si>
    <t>1069-66-5</t>
  </si>
  <si>
    <t>Sodium valproate</t>
  </si>
  <si>
    <t>66575-29-9</t>
  </si>
  <si>
    <t>Forskolin</t>
  </si>
  <si>
    <t>57465-28-8</t>
  </si>
  <si>
    <t>3,3',4,4',5-Pentachlorobiphenyl</t>
  </si>
  <si>
    <t>94-26-8</t>
  </si>
  <si>
    <t>Butylparaben</t>
  </si>
  <si>
    <t>1610-18-0</t>
  </si>
  <si>
    <t>Prometon</t>
  </si>
  <si>
    <t>1763-23-1</t>
  </si>
  <si>
    <t>Perfluorooctanesulfonic acid</t>
  </si>
  <si>
    <t>79755-43-4</t>
  </si>
  <si>
    <t>3,5-Dibromo-2-(2,4-dibromophenoxy)phenol</t>
  </si>
  <si>
    <t>1017894-49-3</t>
  </si>
  <si>
    <t>3,5-Dibromo-2-(2,3,4-tribromophenoxy)phenol</t>
  </si>
  <si>
    <t>96920-28-4</t>
  </si>
  <si>
    <t>1,5-Dibromo-3-(2,4-dibromophenoxy)-2-methoxybenzene</t>
  </si>
  <si>
    <t>497106-81-7</t>
  </si>
  <si>
    <t>1,5-Dibromo-2-chloro-4-(2,4-dibromophenoxy)-3-methoxybenzene</t>
  </si>
  <si>
    <t>102739-99-1</t>
  </si>
  <si>
    <t>1,5-Dibromo-2-(2,4-dibromophenoxy)-3-methoxybenzene</t>
  </si>
  <si>
    <t>3397-62-4</t>
  </si>
  <si>
    <t>2-Chloro-4,6-diamino-1,3,5-triazine</t>
  </si>
  <si>
    <t>80-09-1</t>
  </si>
  <si>
    <t>4,4'-Sulfonyldiphenol</t>
  </si>
  <si>
    <t>4672-49-5</t>
  </si>
  <si>
    <t>Ethylene dimethanesulfonate</t>
  </si>
  <si>
    <t>ClC1=CC2=C(OC3=C(O2)C=C(Cl)C(Cl)=C3)C=C1Cl</t>
  </si>
  <si>
    <t>HGUFODBRKLSHSI-UHFFFAOYSA-N</t>
  </si>
  <si>
    <t>N#CC1=CC=C(C=C1)C(N1C=NC=N1)C1=CC=C(C=C1)C#N</t>
  </si>
  <si>
    <t>HPJKCIUCZWXJDR-UHFFFAOYSA-N</t>
  </si>
  <si>
    <t>CCCCC(CN1C=NC=N1)(C#N)C1=CC=C(Cl)C=C1</t>
  </si>
  <si>
    <t>HZJKXKUJVSEEFU-UHFFFAOYSA-N</t>
  </si>
  <si>
    <t>Cl.N#CC1=CC=C(C=C1)C1CCCC2=CN=CN12</t>
  </si>
  <si>
    <t>UKCVAQGKEOJTSR-UHFFFAOYSA-N</t>
  </si>
  <si>
    <t>CC(=O)N1CCN(CC1)C1=CC=C(OC[C@H]2CO[C@@](CN3C=CN=C3)(O2)C2=CC=C(Cl)C=C2Cl)C=C1</t>
  </si>
  <si>
    <t>XMAYWYJOQHXEEK-OZXSUGGESA-N</t>
  </si>
  <si>
    <t>CC(C)(C)C(O)(CCC1=CC=C(Cl)C=C1)CN1C=NC=N1</t>
  </si>
  <si>
    <t>PXMNMQRDXWABCY-UHFFFAOYSA-N</t>
  </si>
  <si>
    <t>OC1=CC=C(C=C1)C1=CC(=O)C2=C(O1)C=C(O)C=C2O</t>
  </si>
  <si>
    <t>KZNIFHPLKGYRTM-UHFFFAOYSA-N</t>
  </si>
  <si>
    <t>CCC1(CCC(=O)NC1=O)C1=CC=C(N)C=C1</t>
  </si>
  <si>
    <t>ROBVIMPUHSLWNV-UHFFFAOYSA-N</t>
  </si>
  <si>
    <t>[Na+].CCCC(CCC)C([O-])=O</t>
  </si>
  <si>
    <t>AEQFSUDEHCCHBT-UHFFFAOYSA-M</t>
  </si>
  <si>
    <t>CC(=O)O[C@H]1[C@@H](O)[C@H]2C(C)(C)CC[C@H](O)[C@]2(C)[C@@]2(O)C(=O)C[C@@](C)(O[C@]12C)C=C</t>
  </si>
  <si>
    <t>OHCQJHSOBUTRHG-KGGHGJDLSA-N</t>
  </si>
  <si>
    <t>ClC1=CC(=CC(Cl)=C1Cl)C1=CC(Cl)=C(Cl)C=C1</t>
  </si>
  <si>
    <t>REHONNLQRWTIFF-UHFFFAOYSA-N</t>
  </si>
  <si>
    <t>CCCCOC(=O)C1=CC=C(O)C=C1</t>
  </si>
  <si>
    <t>QFOHBWFCKVYLES-UHFFFAOYSA-N</t>
  </si>
  <si>
    <t>COC1=NC(NC(C)C)=NC(NC(C)C)=N1</t>
  </si>
  <si>
    <t>ISEUFVQQFVOBCY-UHFFFAOYSA-N</t>
  </si>
  <si>
    <t>OS(=O)(=O)C(F)(F)C(F)(F)C(F)(F)C(F)(F)C(F)(F)C(F)(F)C(F)(F)C(F)(F)F</t>
  </si>
  <si>
    <t>YFSUTJLHUFNCNZ-UHFFFAOYSA-N</t>
  </si>
  <si>
    <t>OC1=C(OC2=C(Br)C=C(Br)C=C2)C(Br)=CC(Br)=C1</t>
  </si>
  <si>
    <t>SNCQITRZEBFIRW-UHFFFAOYSA-N</t>
  </si>
  <si>
    <t>OC1=CC(Br)=CC(Br)=C1OC1=CC=C(Br)C(Br)=C1Br</t>
  </si>
  <si>
    <t>LQVHKTWWVRPBLU-UHFFFAOYSA-N</t>
  </si>
  <si>
    <t>COC1=C(OC2=C(Br)C=C(Br)C=C2)C=C(Br)C=C1Br</t>
  </si>
  <si>
    <t>NVNCBGPDUILJTG-UHFFFAOYSA-N</t>
  </si>
  <si>
    <t>COC1=C(OC2=CC=C(Br)C=C2Br)C(Br)=CC(Br)=C1Cl</t>
  </si>
  <si>
    <t>KOVNJKTVWRBMIH-UHFFFAOYSA-N</t>
  </si>
  <si>
    <t>COC1=C(OC2=C(Br)C=C(Br)C=C2)C(Br)=CC(Br)=C1</t>
  </si>
  <si>
    <t>ASWWOOJPWUMGBW-UHFFFAOYSA-N</t>
  </si>
  <si>
    <t>NC1=NC(Cl)=NC(N)=N1</t>
  </si>
  <si>
    <t>FVFVNNKYKYZTJU-UHFFFAOYSA-N</t>
  </si>
  <si>
    <t>OC1=CC=C(C=C1)S(=O)(=O)C1=CC=C(O)C=C1</t>
  </si>
  <si>
    <t>VPWNQTHUCYMVMZ-UHFFFAOYSA-N</t>
  </si>
  <si>
    <t>CS(=O)(=O)OCCOS(C)(=O)=O</t>
  </si>
  <si>
    <t>QSQFARNGNIZGAW-UHFFFAOYSA-N</t>
  </si>
  <si>
    <t>Steroidogenesis Estrogen</t>
  </si>
  <si>
    <t>35065-27-1</t>
  </si>
  <si>
    <t>2,2',4,4',5,5'-Hexachlorobiphenyl</t>
  </si>
  <si>
    <t>42206-94-0</t>
  </si>
  <si>
    <t>3,5,4'-Tri-O-acetylresveratrol</t>
  </si>
  <si>
    <t>446-72-0</t>
  </si>
  <si>
    <t>Genistein</t>
  </si>
  <si>
    <t>411233-14-2</t>
  </si>
  <si>
    <t>3,5-Di-O-acetylresveratrol</t>
  </si>
  <si>
    <t>335-67-1</t>
  </si>
  <si>
    <t>Perfluorooctanoic acid</t>
  </si>
  <si>
    <t>657-24-9</t>
  </si>
  <si>
    <t>Metformin</t>
  </si>
  <si>
    <t>183658-27-7</t>
  </si>
  <si>
    <t>2-Ethylhexyl 2,3,4,5-tetrabromobenzoate</t>
  </si>
  <si>
    <t>1219628-90-6</t>
  </si>
  <si>
    <t>2,3,4-Tribromo-5-(2,4-dibromophenoxy)phenol</t>
  </si>
  <si>
    <t>497069-18-8</t>
  </si>
  <si>
    <t>3,5-Dibromo-2-chloro-6-(2,4-dibromophenoxy)phenol</t>
  </si>
  <si>
    <t>6153-64-6</t>
  </si>
  <si>
    <t>Oxytetracycline dihydrate</t>
  </si>
  <si>
    <t>2,4-Dichlorophenoxyacetic acid</t>
  </si>
  <si>
    <t>ClC1=CC(Cl)=C(C=C1Cl)C1=CC(Cl)=C(Cl)C=C1Cl</t>
  </si>
  <si>
    <t>MVWHGTYKUMDIHL-UHFFFAOYSA-N</t>
  </si>
  <si>
    <t>CC(=O)OC1=CC=C(\C=C\C2=CC(OC(C)=O)=CC(OC(C)=O)=C2)C=C1</t>
  </si>
  <si>
    <t>PDAYUJSOJIMKIS-SNAWJCMRSA-N</t>
  </si>
  <si>
    <t>OC1=CC=C(C=C1)C1=COC2=C(C(O)=CC(O)=C2)C1=O</t>
  </si>
  <si>
    <t>TZBJGXHYKVUXJN-UHFFFAOYSA-N</t>
  </si>
  <si>
    <t>CC(=O)OC1=CC(\C=C\C2=CC=C(O)C=C2)=CC(OC(C)=O)=C1</t>
  </si>
  <si>
    <t>YBTSXNIAKDYGPK-ONEGZZNKSA-N</t>
  </si>
  <si>
    <t>OC(=O)C(F)(F)C(F)(F)C(F)(F)C(F)(F)C(F)(F)C(F)(F)C(F)(F)F</t>
  </si>
  <si>
    <t>SNGREZUHAYWORS-UHFFFAOYSA-N</t>
  </si>
  <si>
    <t>CN(C)C(=N)NC(N)=N</t>
  </si>
  <si>
    <t>XZWYZXLIPXDOLR-UHFFFAOYSA-N</t>
  </si>
  <si>
    <t>CCCCC(CC)COC(=O)C1=C(Br)C(Br)=C(Br)C(Br)=C1</t>
  </si>
  <si>
    <t>HVDXCGSGEQKWGB-UHFFFAOYSA-N</t>
  </si>
  <si>
    <t>OC1=C(Br)C(Br)=C(Br)C(OC2=C(Br)C=C(Br)C=C2)=C1</t>
  </si>
  <si>
    <t>HEBITJZDNWLFCV-UHFFFAOYSA-N</t>
  </si>
  <si>
    <t>OC1=C(OC2=CC=C(Br)C=C2Br)C(Br)=CC(Br)=C1Cl</t>
  </si>
  <si>
    <t>MOHLDKVXWJTDRK-UHFFFAOYSA-N</t>
  </si>
  <si>
    <t>O.O.CN(C)[C@H]1[C@@H]2[C@@H](O)[C@H]3C(=C(O)[C@]2(O)C(=O)C(C(N)=O)=C1O)C(=O)C1=C(C=CC=C1O)[C@@]3(C)O</t>
  </si>
  <si>
    <t>SRRPEXWCHWWJOC-JEKSYDDFSA-N</t>
  </si>
  <si>
    <t>OC(=O)COC1=C(Cl)C=C(Cl)C=C1</t>
  </si>
  <si>
    <t>OVSKIKFHRZPJSS-UHFFFAOYSA-N</t>
  </si>
  <si>
    <t>POZRVZJJTULAOH-LHZXLZLDSA-N</t>
  </si>
  <si>
    <t>Steroidogenesis Androgen</t>
  </si>
  <si>
    <t>Source/Sheet name/Reference</t>
  </si>
  <si>
    <t>106-25-2</t>
  </si>
  <si>
    <t>4180-23-8</t>
  </si>
  <si>
    <t>116-25-6</t>
  </si>
  <si>
    <t>678-39-7</t>
  </si>
  <si>
    <t>95-14-7</t>
  </si>
  <si>
    <t>87-61-6</t>
  </si>
  <si>
    <t>95-94-3</t>
  </si>
  <si>
    <t>95-63-6</t>
  </si>
  <si>
    <t>643-79-8</t>
  </si>
  <si>
    <t>2634-33-5</t>
  </si>
  <si>
    <t>95-50-1</t>
  </si>
  <si>
    <t>83-41-0</t>
  </si>
  <si>
    <t>99-51-4</t>
  </si>
  <si>
    <t>528-29-0</t>
  </si>
  <si>
    <t>122-66-7</t>
  </si>
  <si>
    <t>95-54-5</t>
  </si>
  <si>
    <t>57-55-6</t>
  </si>
  <si>
    <t>108-67-8</t>
  </si>
  <si>
    <t>108-45-2</t>
  </si>
  <si>
    <t>121-91-5</t>
  </si>
  <si>
    <t>107-88-0</t>
  </si>
  <si>
    <t>77-48-5</t>
  </si>
  <si>
    <t>96-23-1</t>
  </si>
  <si>
    <t>118-52-5</t>
  </si>
  <si>
    <t>541-73-1</t>
  </si>
  <si>
    <t>99-62-7</t>
  </si>
  <si>
    <t>102-06-7</t>
  </si>
  <si>
    <t>1120-71-4</t>
  </si>
  <si>
    <t>4904-61-4</t>
  </si>
  <si>
    <t>2243-62-1</t>
  </si>
  <si>
    <t>822-06-0</t>
  </si>
  <si>
    <t>23779-32-0</t>
  </si>
  <si>
    <t>112-38-9</t>
  </si>
  <si>
    <t>57-63-6</t>
  </si>
  <si>
    <t>50-28-2</t>
  </si>
  <si>
    <t>15619-48-4</t>
  </si>
  <si>
    <t>100-00-5</t>
  </si>
  <si>
    <t>112-30-1</t>
  </si>
  <si>
    <t>112-53-8</t>
  </si>
  <si>
    <t>2687-96-9</t>
  </si>
  <si>
    <t>2043-57-4</t>
  </si>
  <si>
    <t>36653-82-4</t>
  </si>
  <si>
    <t>5315-79-7</t>
  </si>
  <si>
    <t>90-12-0</t>
  </si>
  <si>
    <t>111-87-5</t>
  </si>
  <si>
    <t>629-76-5</t>
  </si>
  <si>
    <t>112-72-1</t>
  </si>
  <si>
    <t>1120-36-1</t>
  </si>
  <si>
    <t>112-70-9</t>
  </si>
  <si>
    <t>112-42-5</t>
  </si>
  <si>
    <t>112-34-5</t>
  </si>
  <si>
    <t>89-72-5</t>
  </si>
  <si>
    <t>112-25-4</t>
  </si>
  <si>
    <t>126-11-4</t>
  </si>
  <si>
    <t>21564-17-0</t>
  </si>
  <si>
    <t>6846-50-0</t>
  </si>
  <si>
    <t>929-59-9</t>
  </si>
  <si>
    <t>2971-36-0</t>
  </si>
  <si>
    <t>3296-90-0</t>
  </si>
  <si>
    <t>10222-01-2</t>
  </si>
  <si>
    <t>2416-94-6</t>
  </si>
  <si>
    <t>271-89-6</t>
  </si>
  <si>
    <t>2687-25-4</t>
  </si>
  <si>
    <t>69655-05-6</t>
  </si>
  <si>
    <t>95-95-4</t>
  </si>
  <si>
    <t>88-06-2</t>
  </si>
  <si>
    <t>527-60-6</t>
  </si>
  <si>
    <t>126-86-3</t>
  </si>
  <si>
    <t>2772-45-4</t>
  </si>
  <si>
    <t>120-95-6</t>
  </si>
  <si>
    <t>94-82-6</t>
  </si>
  <si>
    <t>95-80-7</t>
  </si>
  <si>
    <t>120-83-2</t>
  </si>
  <si>
    <t>105-67-9</t>
  </si>
  <si>
    <t>96-76-4</t>
  </si>
  <si>
    <t>78-63-7</t>
  </si>
  <si>
    <t>95-87-4</t>
  </si>
  <si>
    <t>88-58-4</t>
  </si>
  <si>
    <t>3855-32-1</t>
  </si>
  <si>
    <t>579-66-8</t>
  </si>
  <si>
    <t>87-62-7</t>
  </si>
  <si>
    <t>576-26-1</t>
  </si>
  <si>
    <t>128-39-2</t>
  </si>
  <si>
    <t>112-50-5</t>
  </si>
  <si>
    <t>97-56-3</t>
  </si>
  <si>
    <t>117-79-3</t>
  </si>
  <si>
    <t>90-04-0</t>
  </si>
  <si>
    <t>101-86-0</t>
  </si>
  <si>
    <t>96-29-7</t>
  </si>
  <si>
    <t>111-76-2</t>
  </si>
  <si>
    <t>532-27-4</t>
  </si>
  <si>
    <t>107-07-3</t>
  </si>
  <si>
    <t>95-57-8</t>
  </si>
  <si>
    <t>95-49-8</t>
  </si>
  <si>
    <t>1241-94-7</t>
  </si>
  <si>
    <t>149-30-4</t>
  </si>
  <si>
    <t>120-71-8</t>
  </si>
  <si>
    <t>99-59-2</t>
  </si>
  <si>
    <t>107-41-5</t>
  </si>
  <si>
    <t>534-52-1</t>
  </si>
  <si>
    <t>99-55-8</t>
  </si>
  <si>
    <t>95-53-4</t>
  </si>
  <si>
    <t>135-19-3</t>
  </si>
  <si>
    <t>91-59-8</t>
  </si>
  <si>
    <t>826-62-0</t>
  </si>
  <si>
    <t>122-99-6</t>
  </si>
  <si>
    <t>90-43-7</t>
  </si>
  <si>
    <t>96-70-8</t>
  </si>
  <si>
    <t>121-00-6</t>
  </si>
  <si>
    <t>88-60-8</t>
  </si>
  <si>
    <t>88-18-6</t>
  </si>
  <si>
    <t>647-42-7</t>
  </si>
  <si>
    <t>79-94-7</t>
  </si>
  <si>
    <t>119-90-4</t>
  </si>
  <si>
    <t>20325-40-0</t>
  </si>
  <si>
    <t>119-93-7</t>
  </si>
  <si>
    <t>496-72-0</t>
  </si>
  <si>
    <t>99-54-7</t>
  </si>
  <si>
    <t>95-65-8</t>
  </si>
  <si>
    <t>6893-02-3'</t>
  </si>
  <si>
    <t>5392-40-5</t>
  </si>
  <si>
    <t>30516-87-1</t>
  </si>
  <si>
    <t>627-18-9</t>
  </si>
  <si>
    <t>6344-67-8</t>
  </si>
  <si>
    <t>55406-53-6</t>
  </si>
  <si>
    <t>108-44-1</t>
  </si>
  <si>
    <t>123-92-2</t>
  </si>
  <si>
    <t>99-08-1</t>
  </si>
  <si>
    <t>3739-38-6</t>
  </si>
  <si>
    <t>100-54-9</t>
  </si>
  <si>
    <t>5349-51-9</t>
  </si>
  <si>
    <t>80-46-6</t>
  </si>
  <si>
    <t>99-71-8</t>
  </si>
  <si>
    <t>27955-94-8</t>
  </si>
  <si>
    <t>553-26-4</t>
  </si>
  <si>
    <t>838-88-0</t>
  </si>
  <si>
    <t>101-61-1</t>
  </si>
  <si>
    <t>101-77-9</t>
  </si>
  <si>
    <t>101-80-4</t>
  </si>
  <si>
    <t>41481-66-7</t>
  </si>
  <si>
    <t>584-13-4</t>
  </si>
  <si>
    <t>60-09-3</t>
  </si>
  <si>
    <t>150-13-0</t>
  </si>
  <si>
    <t>96-48-0</t>
  </si>
  <si>
    <t>95-83-0</t>
  </si>
  <si>
    <t>59-50-7</t>
  </si>
  <si>
    <t>106-47-8</t>
  </si>
  <si>
    <t>5216-25-1</t>
  </si>
  <si>
    <t>106-43-4</t>
  </si>
  <si>
    <t>599-64-4</t>
  </si>
  <si>
    <t>2433-14-9</t>
  </si>
  <si>
    <t>92-68-2</t>
  </si>
  <si>
    <t>5877-42-9</t>
  </si>
  <si>
    <t>1987-50-4</t>
  </si>
  <si>
    <t>136-77-6</t>
  </si>
  <si>
    <t>121-33-5</t>
  </si>
  <si>
    <t>68392-35-8</t>
  </si>
  <si>
    <t>108-11-2</t>
  </si>
  <si>
    <t>106-49-0</t>
  </si>
  <si>
    <t>100-01-6</t>
  </si>
  <si>
    <t>62-23-7</t>
  </si>
  <si>
    <t>100-02-7</t>
  </si>
  <si>
    <t>104-40-5</t>
  </si>
  <si>
    <t>84852-15-3</t>
  </si>
  <si>
    <t>1806-26-4</t>
  </si>
  <si>
    <t>33228-44-3</t>
  </si>
  <si>
    <t>98-54-4</t>
  </si>
  <si>
    <t>106-87-6</t>
  </si>
  <si>
    <t>77-71-4</t>
  </si>
  <si>
    <t>2835-95-2</t>
  </si>
  <si>
    <t>26172-55-4</t>
  </si>
  <si>
    <t>7747-35-5</t>
  </si>
  <si>
    <t>104-67-6</t>
  </si>
  <si>
    <t>105624-86-0</t>
  </si>
  <si>
    <t>56-04-2</t>
  </si>
  <si>
    <t>91-62-3</t>
  </si>
  <si>
    <t>57-97-6</t>
  </si>
  <si>
    <t>148-24-3</t>
  </si>
  <si>
    <t>484-17-3</t>
  </si>
  <si>
    <t>83-32-9</t>
  </si>
  <si>
    <t>208-96-8</t>
  </si>
  <si>
    <t>30560-19-1</t>
  </si>
  <si>
    <t>60-35-5</t>
  </si>
  <si>
    <t>103-90-2</t>
  </si>
  <si>
    <t>135410-20-7</t>
  </si>
  <si>
    <t>64-19-7</t>
  </si>
  <si>
    <t>34256-82-1</t>
  </si>
  <si>
    <t>98-86-2</t>
  </si>
  <si>
    <t>77-90-7</t>
  </si>
  <si>
    <t>77-89-4</t>
  </si>
  <si>
    <t>135158-54-2</t>
  </si>
  <si>
    <t>50594-66-6</t>
  </si>
  <si>
    <t>15972-60-8</t>
  </si>
  <si>
    <t>1646-75-9</t>
  </si>
  <si>
    <t>584-79-2</t>
  </si>
  <si>
    <t>25956-17-6</t>
  </si>
  <si>
    <t>10016-20-3</t>
  </si>
  <si>
    <t>127-51-5</t>
  </si>
  <si>
    <t>834-12-8</t>
  </si>
  <si>
    <t>19774-82-4</t>
  </si>
  <si>
    <t>33089-61-1</t>
  </si>
  <si>
    <t>1111-78-0</t>
  </si>
  <si>
    <t>101-05-3</t>
  </si>
  <si>
    <t>120-12-7</t>
  </si>
  <si>
    <t>461023-63-2</t>
  </si>
  <si>
    <t>50-78-2</t>
  </si>
  <si>
    <t>3337-71-1</t>
  </si>
  <si>
    <t>648917-13-9</t>
  </si>
  <si>
    <t>NOCAS_47383</t>
  </si>
  <si>
    <t>478263-98-8</t>
  </si>
  <si>
    <t>725228-45-5</t>
  </si>
  <si>
    <t>NOCAS_47377</t>
  </si>
  <si>
    <t>NOCAS_47349</t>
  </si>
  <si>
    <t>NOCAS_47381</t>
  </si>
  <si>
    <t>862243-29-6</t>
  </si>
  <si>
    <t>35575-96-3</t>
  </si>
  <si>
    <t>446-86-6</t>
  </si>
  <si>
    <t>86-50-0</t>
  </si>
  <si>
    <t>103-33-3</t>
  </si>
  <si>
    <t>131860-33-8</t>
  </si>
  <si>
    <t>15310-01-7</t>
  </si>
  <si>
    <t>741-58-2</t>
  </si>
  <si>
    <t>25057-89-0</t>
  </si>
  <si>
    <t>56-55-3</t>
  </si>
  <si>
    <t>98-87-3</t>
  </si>
  <si>
    <t>92-87-5</t>
  </si>
  <si>
    <t>205-99-2</t>
  </si>
  <si>
    <t>65-85-0</t>
  </si>
  <si>
    <t>119-61-9</t>
  </si>
  <si>
    <t>98-07-7</t>
  </si>
  <si>
    <t>100-51-6</t>
  </si>
  <si>
    <t>58394-64-2</t>
  </si>
  <si>
    <t>253450-09-8</t>
  </si>
  <si>
    <t>319-85-7</t>
  </si>
  <si>
    <t>149877-41-8</t>
  </si>
  <si>
    <t>92-52-4</t>
  </si>
  <si>
    <t>111-44-4</t>
  </si>
  <si>
    <t>122-62-3</t>
  </si>
  <si>
    <t>103-24-2</t>
  </si>
  <si>
    <t>6422-86-2</t>
  </si>
  <si>
    <t>24038-68-4</t>
  </si>
  <si>
    <t>1478-61-1</t>
  </si>
  <si>
    <t>77-40-7</t>
  </si>
  <si>
    <t>10043-35-3</t>
  </si>
  <si>
    <t>188425-85-6</t>
  </si>
  <si>
    <t>63134-33-8</t>
  </si>
  <si>
    <t>314-40-9</t>
  </si>
  <si>
    <t>52-51-7</t>
  </si>
  <si>
    <t>69327-76-0</t>
  </si>
  <si>
    <t>23184-66-9</t>
  </si>
  <si>
    <t>134605-64-4</t>
  </si>
  <si>
    <t>35256-85-0</t>
  </si>
  <si>
    <t>107-92-6</t>
  </si>
  <si>
    <t>33629-47-9</t>
  </si>
  <si>
    <t>136-60-7</t>
  </si>
  <si>
    <t>2008-41-5</t>
  </si>
  <si>
    <t>104-51-8</t>
  </si>
  <si>
    <t>82469-79-2</t>
  </si>
  <si>
    <t>842-07-9</t>
  </si>
  <si>
    <t>123122-55-4</t>
  </si>
  <si>
    <t>105-60-2</t>
  </si>
  <si>
    <t>2425-06-1'</t>
  </si>
  <si>
    <t>133-06-2</t>
  </si>
  <si>
    <t>184653-84-7</t>
  </si>
  <si>
    <t>5234-68-4</t>
  </si>
  <si>
    <t>128639-02-1</t>
  </si>
  <si>
    <t>159138-81-5</t>
  </si>
  <si>
    <t>1260-17-9</t>
  </si>
  <si>
    <t>120-80-9</t>
  </si>
  <si>
    <t>169590-42-5</t>
  </si>
  <si>
    <t>133-90-4</t>
  </si>
  <si>
    <t>57-74-9</t>
  </si>
  <si>
    <t>115-28-6</t>
  </si>
  <si>
    <t>54593-83-8</t>
  </si>
  <si>
    <t>1698-60-8</t>
  </si>
  <si>
    <t>510-15-6</t>
  </si>
  <si>
    <t>2675-77-6</t>
  </si>
  <si>
    <t>101-21-3</t>
  </si>
  <si>
    <t>5598-15-2</t>
  </si>
  <si>
    <t>5598-13-0</t>
  </si>
  <si>
    <t>NOCAS_47248</t>
  </si>
  <si>
    <t>207736-05-8</t>
  </si>
  <si>
    <t>NOCAS_47291</t>
  </si>
  <si>
    <t>104795-68-8</t>
  </si>
  <si>
    <t>87818-31-3</t>
  </si>
  <si>
    <t>77-92-9</t>
  </si>
  <si>
    <t>106-22-9</t>
  </si>
  <si>
    <t>249296-43-3</t>
  </si>
  <si>
    <t>179465-71-5</t>
  </si>
  <si>
    <t>4291-63-8</t>
  </si>
  <si>
    <t>105512-06-9</t>
  </si>
  <si>
    <t>74115-24-5</t>
  </si>
  <si>
    <t>637-07-0</t>
  </si>
  <si>
    <t>81777-89-1</t>
  </si>
  <si>
    <t>50-41-9</t>
  </si>
  <si>
    <t>101-10-0</t>
  </si>
  <si>
    <t>1702-17-6</t>
  </si>
  <si>
    <t>57754-85-5</t>
  </si>
  <si>
    <t>120-32-1</t>
  </si>
  <si>
    <t>210880-92-5</t>
  </si>
  <si>
    <t>23593-75-1</t>
  </si>
  <si>
    <t>486-56-6</t>
  </si>
  <si>
    <t>56-72-4</t>
  </si>
  <si>
    <t>134002-60-1</t>
  </si>
  <si>
    <t>135080-03-4</t>
  </si>
  <si>
    <t>158081-99-3</t>
  </si>
  <si>
    <t>113734-18-2</t>
  </si>
  <si>
    <t>145742-28-5</t>
  </si>
  <si>
    <t>171866-31-2</t>
  </si>
  <si>
    <t>199171-88-5</t>
  </si>
  <si>
    <t>194098-25-4</t>
  </si>
  <si>
    <t>NOCAS_47299</t>
  </si>
  <si>
    <t>210826-40-7</t>
  </si>
  <si>
    <t>214535-77-0</t>
  </si>
  <si>
    <t>220860-50-4</t>
  </si>
  <si>
    <t>NOCAS_47255</t>
  </si>
  <si>
    <t>NOCAS_47265</t>
  </si>
  <si>
    <t>261947-38-0</t>
  </si>
  <si>
    <t>230954-09-3</t>
  </si>
  <si>
    <t>289716-94-5</t>
  </si>
  <si>
    <t>NOCAS_47305</t>
  </si>
  <si>
    <t>353280-07-6</t>
  </si>
  <si>
    <t>290352-28-2</t>
  </si>
  <si>
    <t>NOCAS_47267</t>
  </si>
  <si>
    <t>445295-04-5</t>
  </si>
  <si>
    <t>368832-42-2</t>
  </si>
  <si>
    <t>668981-02-0</t>
  </si>
  <si>
    <t>80-15-9</t>
  </si>
  <si>
    <t>420-04-2</t>
  </si>
  <si>
    <t>21725-46-2</t>
  </si>
  <si>
    <t>108-80-5</t>
  </si>
  <si>
    <t>113136-77-9</t>
  </si>
  <si>
    <t>1134-23-2</t>
  </si>
  <si>
    <t>108-93-0</t>
  </si>
  <si>
    <t>108-94-1</t>
  </si>
  <si>
    <t>108-91-8</t>
  </si>
  <si>
    <t>712-50-5</t>
  </si>
  <si>
    <t>122008-85-9</t>
  </si>
  <si>
    <t>57966-95-7</t>
  </si>
  <si>
    <t>121552-61-2</t>
  </si>
  <si>
    <t>66215-27-8</t>
  </si>
  <si>
    <t>69-74-9</t>
  </si>
  <si>
    <t>75-99-0</t>
  </si>
  <si>
    <t>1596-84-5</t>
  </si>
  <si>
    <t>80-08-0</t>
  </si>
  <si>
    <t>139340-56-0</t>
  </si>
  <si>
    <t>533-74-4</t>
  </si>
  <si>
    <t>464-49-3</t>
  </si>
  <si>
    <t>124-18-5</t>
  </si>
  <si>
    <t>334-48-5</t>
  </si>
  <si>
    <t>134-62-3</t>
  </si>
  <si>
    <t>1007-28-9</t>
  </si>
  <si>
    <t>2392-39-4</t>
  </si>
  <si>
    <t>27138-31-4</t>
  </si>
  <si>
    <t>123-42-2</t>
  </si>
  <si>
    <t>131-17-9</t>
  </si>
  <si>
    <t>962-58-3</t>
  </si>
  <si>
    <t>132-64-9</t>
  </si>
  <si>
    <t>109-43-3</t>
  </si>
  <si>
    <t>1918-00-9</t>
  </si>
  <si>
    <t>1194-65-6</t>
  </si>
  <si>
    <t>120-36-5</t>
  </si>
  <si>
    <t>62-73-7</t>
  </si>
  <si>
    <t>15307-79-6</t>
  </si>
  <si>
    <t>51338-27-3</t>
  </si>
  <si>
    <t>99-30-9</t>
  </si>
  <si>
    <t>145701-21-9</t>
  </si>
  <si>
    <t>115-32-2</t>
  </si>
  <si>
    <t>141-66-2</t>
  </si>
  <si>
    <t>80-43-3</t>
  </si>
  <si>
    <t>2550-40-5</t>
  </si>
  <si>
    <t>7173-51-5</t>
  </si>
  <si>
    <t>60-57-1</t>
  </si>
  <si>
    <t>111-42-2</t>
  </si>
  <si>
    <t>123-25-1</t>
  </si>
  <si>
    <t>84-66-2</t>
  </si>
  <si>
    <t>64-67-5</t>
  </si>
  <si>
    <t>120-55-8</t>
  </si>
  <si>
    <t>111-77-3</t>
  </si>
  <si>
    <t>56-53-1</t>
  </si>
  <si>
    <t>119446-68-3</t>
  </si>
  <si>
    <t>43222-48-6</t>
  </si>
  <si>
    <t>84-75-3</t>
  </si>
  <si>
    <t>84-69-5</t>
  </si>
  <si>
    <t>166412-78-8</t>
  </si>
  <si>
    <t>1445-75-6</t>
  </si>
  <si>
    <t>55290-64-7</t>
  </si>
  <si>
    <t>60-51-5</t>
  </si>
  <si>
    <t>110488-70-5</t>
  </si>
  <si>
    <t>828-00-2</t>
  </si>
  <si>
    <t>1119-40-0</t>
  </si>
  <si>
    <t>108-59-8</t>
  </si>
  <si>
    <t>131-11-3</t>
  </si>
  <si>
    <t>106-65-0</t>
  </si>
  <si>
    <t>77-78-1</t>
  </si>
  <si>
    <t>120-61-6</t>
  </si>
  <si>
    <t>108-01-0</t>
  </si>
  <si>
    <t>75-60-5</t>
  </si>
  <si>
    <t>79-44-7</t>
  </si>
  <si>
    <t>83657-24-3</t>
  </si>
  <si>
    <t>88-85-7</t>
  </si>
  <si>
    <t>117-84-0</t>
  </si>
  <si>
    <t>2432-87-3</t>
  </si>
  <si>
    <t>131-18-0</t>
  </si>
  <si>
    <t>147-24-0</t>
  </si>
  <si>
    <t>744-45-6</t>
  </si>
  <si>
    <t>122-39-4</t>
  </si>
  <si>
    <t>136-45-8</t>
  </si>
  <si>
    <t>25265-71-8</t>
  </si>
  <si>
    <t>34590-94-8</t>
  </si>
  <si>
    <t>6385-62-2</t>
  </si>
  <si>
    <t>298-04-4</t>
  </si>
  <si>
    <t>110-05-4</t>
  </si>
  <si>
    <t>97886-45-8</t>
  </si>
  <si>
    <t>69-65-8</t>
  </si>
  <si>
    <t>577-11-7</t>
  </si>
  <si>
    <t>123-01-3</t>
  </si>
  <si>
    <t>27323-41-7</t>
  </si>
  <si>
    <t>27176-87-0</t>
  </si>
  <si>
    <t>112-00-5</t>
  </si>
  <si>
    <t>361343-19-3</t>
  </si>
  <si>
    <t>155569-91-8</t>
  </si>
  <si>
    <t>124378-77-4</t>
  </si>
  <si>
    <t>145-73-3</t>
  </si>
  <si>
    <t>72-20-8</t>
  </si>
  <si>
    <t>2104-64-5</t>
  </si>
  <si>
    <t>759-94-4</t>
  </si>
  <si>
    <t>114-07-8</t>
  </si>
  <si>
    <t>53-16-7</t>
  </si>
  <si>
    <t>55283-68-6</t>
  </si>
  <si>
    <t>141-43-5</t>
  </si>
  <si>
    <t>16672-87-0</t>
  </si>
  <si>
    <t>563-12-2</t>
  </si>
  <si>
    <t>26225-79-6</t>
  </si>
  <si>
    <t>91-53-2</t>
  </si>
  <si>
    <t>105-54-4</t>
  </si>
  <si>
    <t>106-30-9</t>
  </si>
  <si>
    <t>107-21-1</t>
  </si>
  <si>
    <t>120-47-8</t>
  </si>
  <si>
    <t>80844-07-1</t>
  </si>
  <si>
    <t>153233-91-1</t>
  </si>
  <si>
    <t>2593-15-9</t>
  </si>
  <si>
    <t>97-53-0</t>
  </si>
  <si>
    <t>129299-90-7</t>
  </si>
  <si>
    <t>131807-57-3</t>
  </si>
  <si>
    <t>221246-12-4</t>
  </si>
  <si>
    <t>196808-45-4</t>
  </si>
  <si>
    <t>1934-21-0</t>
  </si>
  <si>
    <t>2783-94-0</t>
  </si>
  <si>
    <t>140-56-7</t>
  </si>
  <si>
    <t>22224-92-6</t>
  </si>
  <si>
    <t>126833-17-8</t>
  </si>
  <si>
    <t>49562-28-9</t>
  </si>
  <si>
    <t>66441-23-4</t>
  </si>
  <si>
    <t>39515-41-8</t>
  </si>
  <si>
    <t>111812-58-9</t>
  </si>
  <si>
    <t>55-38-9</t>
  </si>
  <si>
    <t>120068-37-3</t>
  </si>
  <si>
    <t>69806-50-4</t>
  </si>
  <si>
    <t>79241-46-6</t>
  </si>
  <si>
    <t>79622-59-6</t>
  </si>
  <si>
    <t>131341-86-1</t>
  </si>
  <si>
    <t>142459-58-3</t>
  </si>
  <si>
    <t>188489-07-8</t>
  </si>
  <si>
    <t>62924-70-3</t>
  </si>
  <si>
    <t>98967-40-9</t>
  </si>
  <si>
    <t>87546-18-7</t>
  </si>
  <si>
    <t>103361-09-7</t>
  </si>
  <si>
    <t>2164-17-2</t>
  </si>
  <si>
    <t>206-44-0</t>
  </si>
  <si>
    <t>86-73-7</t>
  </si>
  <si>
    <t>361377-29-9</t>
  </si>
  <si>
    <t>59756-60-4</t>
  </si>
  <si>
    <t>69377-81-7</t>
  </si>
  <si>
    <t>81406-37-3</t>
  </si>
  <si>
    <t>117337-19-6</t>
  </si>
  <si>
    <t>59-30-3</t>
  </si>
  <si>
    <t>72178-02-0</t>
  </si>
  <si>
    <t>68157-60-8</t>
  </si>
  <si>
    <t>75-12-7</t>
  </si>
  <si>
    <t>23422-53-9</t>
  </si>
  <si>
    <t>98886-44-3</t>
  </si>
  <si>
    <t>136042-19-8</t>
  </si>
  <si>
    <t>151506-44-4</t>
  </si>
  <si>
    <t>146011-65-6</t>
  </si>
  <si>
    <t>149413-74-1</t>
  </si>
  <si>
    <t>174185-16-1</t>
  </si>
  <si>
    <t>138472-01-2</t>
  </si>
  <si>
    <t>98-01-1</t>
  </si>
  <si>
    <t>106-24-1</t>
  </si>
  <si>
    <t>105-87-3</t>
  </si>
  <si>
    <t>111-30-8</t>
  </si>
  <si>
    <t>56-81-5</t>
  </si>
  <si>
    <t>NOCAS_47311</t>
  </si>
  <si>
    <t>864283-48-7</t>
  </si>
  <si>
    <t>263553-33-9</t>
  </si>
  <si>
    <t>52-86-8</t>
  </si>
  <si>
    <t>111-14-8</t>
  </si>
  <si>
    <t>79983-71-4</t>
  </si>
  <si>
    <t>544-76-3</t>
  </si>
  <si>
    <t>86479-06-3</t>
  </si>
  <si>
    <t>22915-73-7</t>
  </si>
  <si>
    <t>111-69-3</t>
  </si>
  <si>
    <t>124-04-9</t>
  </si>
  <si>
    <t>142-62-1</t>
  </si>
  <si>
    <t>51235-04-2</t>
  </si>
  <si>
    <t>78587-05-0</t>
  </si>
  <si>
    <t>NOCAS_48522</t>
  </si>
  <si>
    <t>262376-75-0</t>
  </si>
  <si>
    <t>58-93-5</t>
  </si>
  <si>
    <t>123-31-9</t>
  </si>
  <si>
    <t>119515-38-7</t>
  </si>
  <si>
    <t>473289-62-2</t>
  </si>
  <si>
    <t>114311-32-9</t>
  </si>
  <si>
    <t>104098-48-8</t>
  </si>
  <si>
    <t>81334-34-1</t>
  </si>
  <si>
    <t>81335-37-7</t>
  </si>
  <si>
    <t>81335-77-5</t>
  </si>
  <si>
    <t>138261-41-3</t>
  </si>
  <si>
    <t>1303-11-3</t>
  </si>
  <si>
    <t>173584-44-6</t>
  </si>
  <si>
    <t>186392-65-4</t>
  </si>
  <si>
    <t>144550-36-7</t>
  </si>
  <si>
    <t>42509-80-8</t>
  </si>
  <si>
    <t>97-54-1</t>
  </si>
  <si>
    <t>54-85-3</t>
  </si>
  <si>
    <t>29590-42-9</t>
  </si>
  <si>
    <t>123-51-3</t>
  </si>
  <si>
    <t>106-27-4</t>
  </si>
  <si>
    <t>4098-71-9</t>
  </si>
  <si>
    <t>33820-53-0</t>
  </si>
  <si>
    <t>36673-16-2</t>
  </si>
  <si>
    <t>51-30-9</t>
  </si>
  <si>
    <t>82558-50-7</t>
  </si>
  <si>
    <t>141112-29-0</t>
  </si>
  <si>
    <t>77501-63-4</t>
  </si>
  <si>
    <t>58-89-9</t>
  </si>
  <si>
    <t>75330-75-5</t>
  </si>
  <si>
    <t>87-69-4</t>
  </si>
  <si>
    <t>73-22-3</t>
  </si>
  <si>
    <t>1634-78-2</t>
  </si>
  <si>
    <t>123-33-1</t>
  </si>
  <si>
    <t>6915-15-7</t>
  </si>
  <si>
    <t>118-71-8</t>
  </si>
  <si>
    <t>'8018-01-7'</t>
  </si>
  <si>
    <t>12427-38-2</t>
  </si>
  <si>
    <t>94-74-6</t>
  </si>
  <si>
    <t>4376-20-9</t>
  </si>
  <si>
    <t>110235-47-7</t>
  </si>
  <si>
    <t>24307-26-4</t>
  </si>
  <si>
    <t>7487-94-7</t>
  </si>
  <si>
    <t>84-16-2</t>
  </si>
  <si>
    <t>104206-82-8</t>
  </si>
  <si>
    <t>6734-80-1</t>
  </si>
  <si>
    <t>1095-90-5</t>
  </si>
  <si>
    <t>10265-92-6</t>
  </si>
  <si>
    <t>87674-68-8</t>
  </si>
  <si>
    <t>100-97-0</t>
  </si>
  <si>
    <t>950-37-8</t>
  </si>
  <si>
    <t>161050-58-4</t>
  </si>
  <si>
    <t>134-20-3</t>
  </si>
  <si>
    <t>111-82-0</t>
  </si>
  <si>
    <t>556-61-6</t>
  </si>
  <si>
    <t>111-11-5</t>
  </si>
  <si>
    <t>119-36-8</t>
  </si>
  <si>
    <t>41372-08-1</t>
  </si>
  <si>
    <t>6317-18-6</t>
  </si>
  <si>
    <t>93-15-2</t>
  </si>
  <si>
    <t>99-76-3</t>
  </si>
  <si>
    <t>7786-34-7</t>
  </si>
  <si>
    <t>90-94-8</t>
  </si>
  <si>
    <t>NOCAS_47328</t>
  </si>
  <si>
    <t>331623-06-4</t>
  </si>
  <si>
    <t>313994-79-5</t>
  </si>
  <si>
    <t>851916-42-2</t>
  </si>
  <si>
    <t>NOCAS_47334</t>
  </si>
  <si>
    <t>2212-67-1</t>
  </si>
  <si>
    <t>2528-16-7</t>
  </si>
  <si>
    <t>131-70-4</t>
  </si>
  <si>
    <t>6923-22-4</t>
  </si>
  <si>
    <t>4376-18-5</t>
  </si>
  <si>
    <t>150-68-5</t>
  </si>
  <si>
    <t>123-35-3</t>
  </si>
  <si>
    <t>99-97-8</t>
  </si>
  <si>
    <t>102-60-3</t>
  </si>
  <si>
    <t>3033-77-0</t>
  </si>
  <si>
    <t>91-66-7</t>
  </si>
  <si>
    <t>100-37-8</t>
  </si>
  <si>
    <t>121-69-7</t>
  </si>
  <si>
    <t>2605-79-0</t>
  </si>
  <si>
    <t>68-12-2</t>
  </si>
  <si>
    <t>7378-99-6</t>
  </si>
  <si>
    <t>300-76-5</t>
  </si>
  <si>
    <t>91-20-3</t>
  </si>
  <si>
    <t>15299-99-7</t>
  </si>
  <si>
    <t>439687-69-1</t>
  </si>
  <si>
    <t>102-27-2</t>
  </si>
  <si>
    <t>103-69-5</t>
  </si>
  <si>
    <t>50-65-7</t>
  </si>
  <si>
    <t>59-67-6</t>
  </si>
  <si>
    <t>1929-82-4</t>
  </si>
  <si>
    <t>139-13-9</t>
  </si>
  <si>
    <t>67-20-9</t>
  </si>
  <si>
    <t>872-50-4</t>
  </si>
  <si>
    <t>79-16-3</t>
  </si>
  <si>
    <t>4455-26-9</t>
  </si>
  <si>
    <t>924-16-3</t>
  </si>
  <si>
    <t>55-18-5</t>
  </si>
  <si>
    <t>62-75-9</t>
  </si>
  <si>
    <t>86-30-6</t>
  </si>
  <si>
    <t>621-64-7</t>
  </si>
  <si>
    <t>112-05-0</t>
  </si>
  <si>
    <t>116714-46-6</t>
  </si>
  <si>
    <t>101-54-2</t>
  </si>
  <si>
    <t>88-12-0</t>
  </si>
  <si>
    <t>95-48-7</t>
  </si>
  <si>
    <t>1843-05-6</t>
  </si>
  <si>
    <t>57-11-4</t>
  </si>
  <si>
    <t>556-67-2</t>
  </si>
  <si>
    <t>124-13-0</t>
  </si>
  <si>
    <t>26530-20-1</t>
  </si>
  <si>
    <t>3147-75-9</t>
  </si>
  <si>
    <t>1034-01-1</t>
  </si>
  <si>
    <t>19044-88-3</t>
  </si>
  <si>
    <t>19666-30-9</t>
  </si>
  <si>
    <t>42874-03-3</t>
  </si>
  <si>
    <t>72-54-8</t>
  </si>
  <si>
    <t>76738-62-0</t>
  </si>
  <si>
    <t>56-38-2</t>
  </si>
  <si>
    <t>101-55-3</t>
  </si>
  <si>
    <t>106-44-5</t>
  </si>
  <si>
    <t>99-87-6</t>
  </si>
  <si>
    <t>676116-04-4</t>
  </si>
  <si>
    <t>501027-49-2</t>
  </si>
  <si>
    <t>40487-42-1</t>
  </si>
  <si>
    <t>219714-96-2</t>
  </si>
  <si>
    <t>87-86-5</t>
  </si>
  <si>
    <t>2176-62-7</t>
  </si>
  <si>
    <t>629-62-9</t>
  </si>
  <si>
    <t>115-77-5</t>
  </si>
  <si>
    <t>140-64-7</t>
  </si>
  <si>
    <t>110-62-3</t>
  </si>
  <si>
    <t>6624-73-3</t>
  </si>
  <si>
    <t>628-63-7</t>
  </si>
  <si>
    <t>375-85-9</t>
  </si>
  <si>
    <t>2058-94-8</t>
  </si>
  <si>
    <t>29420-49-3</t>
  </si>
  <si>
    <t>335-76-2</t>
  </si>
  <si>
    <t>3871-99-6</t>
  </si>
  <si>
    <t>307-24-4</t>
  </si>
  <si>
    <t>375-95-1</t>
  </si>
  <si>
    <t>3825-26-1</t>
  </si>
  <si>
    <t>754-91-6</t>
  </si>
  <si>
    <t>478149-53-0</t>
  </si>
  <si>
    <t>527680-56-4</t>
  </si>
  <si>
    <t>149062-75-9</t>
  </si>
  <si>
    <t>177785-47-6</t>
  </si>
  <si>
    <t>349495-42-7</t>
  </si>
  <si>
    <t>NOCAS_47330</t>
  </si>
  <si>
    <t>NOCAS_47333</t>
  </si>
  <si>
    <t>1061517-62-1</t>
  </si>
  <si>
    <t>NOCAS_48166</t>
  </si>
  <si>
    <t>NOCAS_48172</t>
  </si>
  <si>
    <t>NOCAS_48505</t>
  </si>
  <si>
    <t>588941-45-1</t>
  </si>
  <si>
    <t>NOCAS_48507</t>
  </si>
  <si>
    <t>NOCAS_48509</t>
  </si>
  <si>
    <t>460081-99-6</t>
  </si>
  <si>
    <t>1062243-51-9</t>
  </si>
  <si>
    <t>825643-57-0</t>
  </si>
  <si>
    <t>NOCAS_48514</t>
  </si>
  <si>
    <t>NOCAS_48516</t>
  </si>
  <si>
    <t>NOCAS_48518</t>
  </si>
  <si>
    <t>686756-87-6</t>
  </si>
  <si>
    <t>1191914-21-2</t>
  </si>
  <si>
    <t>85-01-8</t>
  </si>
  <si>
    <t>108-95-2</t>
  </si>
  <si>
    <t>77-09-8</t>
  </si>
  <si>
    <t>81-90-3</t>
  </si>
  <si>
    <t>92-84-2</t>
  </si>
  <si>
    <t>62-38-4</t>
  </si>
  <si>
    <t>298-02-2</t>
  </si>
  <si>
    <t>2310-17-0</t>
  </si>
  <si>
    <t>'1918-02-1'</t>
  </si>
  <si>
    <t>117428-22-5</t>
  </si>
  <si>
    <t>112529-15-4</t>
  </si>
  <si>
    <t>51-03-6</t>
  </si>
  <si>
    <t>29232-93-7</t>
  </si>
  <si>
    <t>50892-23-4</t>
  </si>
  <si>
    <t>85532-75-8</t>
  </si>
  <si>
    <t>23031-36-9</t>
  </si>
  <si>
    <t>81131-70-6</t>
  </si>
  <si>
    <t>53-03-2</t>
  </si>
  <si>
    <t>29091-21-2</t>
  </si>
  <si>
    <t>41198-08-7</t>
  </si>
  <si>
    <t>7287-19-6</t>
  </si>
  <si>
    <t>25606-41-1</t>
  </si>
  <si>
    <t>709-98-8</t>
  </si>
  <si>
    <t>139-40-2</t>
  </si>
  <si>
    <t>31218-83-4</t>
  </si>
  <si>
    <t>181274-15-7</t>
  </si>
  <si>
    <t>121-79-9</t>
  </si>
  <si>
    <t>103-65-1</t>
  </si>
  <si>
    <t>94-13-3</t>
  </si>
  <si>
    <t>123312-89-0</t>
  </si>
  <si>
    <t>175013-18-0</t>
  </si>
  <si>
    <t>129630-19-9</t>
  </si>
  <si>
    <t>129-00-0</t>
  </si>
  <si>
    <t>96489-71-3</t>
  </si>
  <si>
    <t>65-23-6</t>
  </si>
  <si>
    <t>53112-28-0</t>
  </si>
  <si>
    <t>123343-16-8</t>
  </si>
  <si>
    <t>117-39-5</t>
  </si>
  <si>
    <t>84087-01-4</t>
  </si>
  <si>
    <t>91-22-5</t>
  </si>
  <si>
    <t>124495-18-7</t>
  </si>
  <si>
    <t>76578-14-8</t>
  </si>
  <si>
    <t>82640-04-8</t>
  </si>
  <si>
    <t>50-55-5</t>
  </si>
  <si>
    <t>10453-86-8</t>
  </si>
  <si>
    <t>108-46-3</t>
  </si>
  <si>
    <t>13292-46-1</t>
  </si>
  <si>
    <t>107071-66-9</t>
  </si>
  <si>
    <t>83-79-4</t>
  </si>
  <si>
    <t>81-07-2</t>
  </si>
  <si>
    <t>94-59-7</t>
  </si>
  <si>
    <t>69-72-7</t>
  </si>
  <si>
    <t>1068967-96-3</t>
  </si>
  <si>
    <t>NOCAS_47387</t>
  </si>
  <si>
    <t>NOCAS_47366</t>
  </si>
  <si>
    <t>433212-21-6</t>
  </si>
  <si>
    <t>NOCAS_47385</t>
  </si>
  <si>
    <t>139149-55-6</t>
  </si>
  <si>
    <t>180084-01-9</t>
  </si>
  <si>
    <t>200940-23-4</t>
  </si>
  <si>
    <t>219790-72-4</t>
  </si>
  <si>
    <t>NOCAS_47325</t>
  </si>
  <si>
    <t>28434-00-6</t>
  </si>
  <si>
    <t>74051-80-2</t>
  </si>
  <si>
    <t>7631-86-9</t>
  </si>
  <si>
    <t>79902-63-9</t>
  </si>
  <si>
    <t>3811-73-2</t>
  </si>
  <si>
    <t>824-78-2</t>
  </si>
  <si>
    <t>26628-22-8</t>
  </si>
  <si>
    <t>532-32-1</t>
  </si>
  <si>
    <t>7758-19-2</t>
  </si>
  <si>
    <t>4418-26-2</t>
  </si>
  <si>
    <t>128-04-1</t>
  </si>
  <si>
    <t>151-21-3</t>
  </si>
  <si>
    <t>25155-30-0</t>
  </si>
  <si>
    <t>6381-77-7</t>
  </si>
  <si>
    <t>1120-01-0</t>
  </si>
  <si>
    <t>134-03-2</t>
  </si>
  <si>
    <t>1191-50-0</t>
  </si>
  <si>
    <t>7632-00-0</t>
  </si>
  <si>
    <t>82385-42-0</t>
  </si>
  <si>
    <t>650-51-1</t>
  </si>
  <si>
    <t>1300-72-7</t>
  </si>
  <si>
    <t>110-44-1</t>
  </si>
  <si>
    <t>1338-43-8</t>
  </si>
  <si>
    <t>148477-71-8</t>
  </si>
  <si>
    <t>118134-30-8</t>
  </si>
  <si>
    <t>NOCAS_47342</t>
  </si>
  <si>
    <t>181640-09-5</t>
  </si>
  <si>
    <t>221671-62-1</t>
  </si>
  <si>
    <t>155990-20-8</t>
  </si>
  <si>
    <t>929601-09-2</t>
  </si>
  <si>
    <t>NOCAS_47353</t>
  </si>
  <si>
    <t>1075752-90-7</t>
  </si>
  <si>
    <t>264618-44-2</t>
  </si>
  <si>
    <t>NOCAS_47362</t>
  </si>
  <si>
    <t>NOCAS_47374</t>
  </si>
  <si>
    <t>NOCAS_47346</t>
  </si>
  <si>
    <t>298198-52-4</t>
  </si>
  <si>
    <t>464930-42-5</t>
  </si>
  <si>
    <t>742693-38-5</t>
  </si>
  <si>
    <t>344930-95-6</t>
  </si>
  <si>
    <t>96-09-3</t>
  </si>
  <si>
    <t>57-50-1</t>
  </si>
  <si>
    <t>126-14-7</t>
  </si>
  <si>
    <t>599-79-1</t>
  </si>
  <si>
    <t>122836-35-5</t>
  </si>
  <si>
    <t>4151-50-2</t>
  </si>
  <si>
    <t>288104-79-0</t>
  </si>
  <si>
    <t>87-90-1</t>
  </si>
  <si>
    <t>54965-24-1</t>
  </si>
  <si>
    <t>1401-55-4</t>
  </si>
  <si>
    <t>13674-87-8</t>
  </si>
  <si>
    <t>112410-23-8</t>
  </si>
  <si>
    <t>119168-77-3</t>
  </si>
  <si>
    <t>96182-53-5</t>
  </si>
  <si>
    <t>34014-18-1</t>
  </si>
  <si>
    <t>79538-32-2</t>
  </si>
  <si>
    <t>149979-41-9</t>
  </si>
  <si>
    <t>5902-51-2</t>
  </si>
  <si>
    <t>13071-79-9</t>
  </si>
  <si>
    <t>5915-41-3</t>
  </si>
  <si>
    <t>614-45-9</t>
  </si>
  <si>
    <t>98-06-6</t>
  </si>
  <si>
    <t>1948-33-0</t>
  </si>
  <si>
    <t>67-30-1</t>
  </si>
  <si>
    <t>112281-77-3</t>
  </si>
  <si>
    <t>111988-49-9</t>
  </si>
  <si>
    <t>153719-23-4</t>
  </si>
  <si>
    <t>117718-60-2</t>
  </si>
  <si>
    <t>51707-55-2</t>
  </si>
  <si>
    <t>28249-77-6</t>
  </si>
  <si>
    <t>1762-95-4</t>
  </si>
  <si>
    <t>59669-26-0</t>
  </si>
  <si>
    <t>89-83-8</t>
  </si>
  <si>
    <t>51-24-1</t>
  </si>
  <si>
    <t>129298-91-5</t>
  </si>
  <si>
    <t>584-84-9</t>
  </si>
  <si>
    <t>87820-88-0</t>
  </si>
  <si>
    <t>189003-92-7</t>
  </si>
  <si>
    <t>102-76-1</t>
  </si>
  <si>
    <t>2303-17-5</t>
  </si>
  <si>
    <t>78-48-8</t>
  </si>
  <si>
    <t>126-73-8</t>
  </si>
  <si>
    <t>102-82-9</t>
  </si>
  <si>
    <t>1461-22-9</t>
  </si>
  <si>
    <t>2155-70-6</t>
  </si>
  <si>
    <t>101-20-2</t>
  </si>
  <si>
    <t>55335-06-3</t>
  </si>
  <si>
    <t>3380-34-5</t>
  </si>
  <si>
    <t>1330-78-5</t>
  </si>
  <si>
    <t>2144-53-8</t>
  </si>
  <si>
    <t>102-71-6</t>
  </si>
  <si>
    <t>2943-75-1</t>
  </si>
  <si>
    <t>77-93-0</t>
  </si>
  <si>
    <t>112-27-6</t>
  </si>
  <si>
    <t>94-28-0</t>
  </si>
  <si>
    <t>111-21-7</t>
  </si>
  <si>
    <t>141517-21-7</t>
  </si>
  <si>
    <t>199119-58-9</t>
  </si>
  <si>
    <t>2451-62-9</t>
  </si>
  <si>
    <t>53894-23-8</t>
  </si>
  <si>
    <t>89-04-3</t>
  </si>
  <si>
    <t>115-86-6</t>
  </si>
  <si>
    <t>101-02-0</t>
  </si>
  <si>
    <t>76-87-9</t>
  </si>
  <si>
    <t>25498-49-1</t>
  </si>
  <si>
    <t>115-96-8</t>
  </si>
  <si>
    <t>78-42-2</t>
  </si>
  <si>
    <t>3319-31-1</t>
  </si>
  <si>
    <t>131983-72-7</t>
  </si>
  <si>
    <t>97322-87-7</t>
  </si>
  <si>
    <t>162706-14-1</t>
  </si>
  <si>
    <t>197077-55-7</t>
  </si>
  <si>
    <t>203942-49-8</t>
  </si>
  <si>
    <t>215297-27-1</t>
  </si>
  <si>
    <t>291305-06-1</t>
  </si>
  <si>
    <t>402910-27-4</t>
  </si>
  <si>
    <t>1120-21-4</t>
  </si>
  <si>
    <t>57-13-6</t>
  </si>
  <si>
    <t>1929-77-7</t>
  </si>
  <si>
    <t>139290-65-6</t>
  </si>
  <si>
    <t>NOCAS_48176</t>
  </si>
  <si>
    <t>127308-82-1</t>
  </si>
  <si>
    <t>112733-06-9</t>
  </si>
  <si>
    <t>137-30-4</t>
  </si>
  <si>
    <t>156052-68-5</t>
  </si>
  <si>
    <t>(2Z)-3,7-Dimethylocta-2,6-dien-1-ol</t>
  </si>
  <si>
    <t>(E)-Anethole</t>
  </si>
  <si>
    <t>1-(Hydroxymethyl)-5,5-dimethylhydantoin</t>
  </si>
  <si>
    <t>1,1,2,2-Tetrahydroperfluoro-1-decanol</t>
  </si>
  <si>
    <t>1,2,3-Benzotriazole</t>
  </si>
  <si>
    <t>1,2,3-Trichlorobenzene</t>
  </si>
  <si>
    <t>1,2,3-Trichloropropane</t>
  </si>
  <si>
    <t>1,2,4,5-Tetrachlorobenzene</t>
  </si>
  <si>
    <t>1,2,4-Trichlorobenzene</t>
  </si>
  <si>
    <t>1,2,4-Trimethylbenzene</t>
  </si>
  <si>
    <t>1,2-Benzenedicarboxaldehyde</t>
  </si>
  <si>
    <t>1,2-Benzisothiazolin-3-one</t>
  </si>
  <si>
    <t>1,2-Dichlorobenzene</t>
  </si>
  <si>
    <t>1,2-Dimethyl-3-nitrobenzene</t>
  </si>
  <si>
    <t>1,2-Dimethyl-4-nitrobenzene</t>
  </si>
  <si>
    <t>1,2-Dinitrobenzene</t>
  </si>
  <si>
    <t>1,2-Diphenylhydrazine</t>
  </si>
  <si>
    <t>1,2-Phenylenediamine</t>
  </si>
  <si>
    <t>1,2-Propylene glycol</t>
  </si>
  <si>
    <t>1,3,5-Trimethylbenzene</t>
  </si>
  <si>
    <t>1,3-Benzenediamine</t>
  </si>
  <si>
    <t>1,3-Benzenedicarboxylic acid</t>
  </si>
  <si>
    <t>1,3-Butanediol</t>
  </si>
  <si>
    <t>1,3-Dibromo-5,5-dimethylhydantoin</t>
  </si>
  <si>
    <t>1,3-Dichloro-2-propanol</t>
  </si>
  <si>
    <t>1,3-Dichloro-5,5-dimethylhydantoin</t>
  </si>
  <si>
    <t>1,3-Dichlorobenzene</t>
  </si>
  <si>
    <t>1,3-Diisopropylbenzene</t>
  </si>
  <si>
    <t>1,3-Dinitrobenzene</t>
  </si>
  <si>
    <t>1,3-Diphenylguanidine</t>
  </si>
  <si>
    <t>1,3-Propane sultone</t>
  </si>
  <si>
    <t>1,4-Dichlorobenzene</t>
  </si>
  <si>
    <t>1,5,9-Cyclododecatriene</t>
  </si>
  <si>
    <t>1,5-Naphthalenediamine</t>
  </si>
  <si>
    <t>1,6-Diisocyanatohexane</t>
  </si>
  <si>
    <t>1-[3-(Triethoxysilyl)propyl]urea</t>
  </si>
  <si>
    <t>10-Undecenoic acid</t>
  </si>
  <si>
    <t>17alpha-Estradiol</t>
  </si>
  <si>
    <t>17alpha-Ethinylestradiol</t>
  </si>
  <si>
    <t>17alpha-Hydroxyprogesterone</t>
  </si>
  <si>
    <t>17beta-Estradiol</t>
  </si>
  <si>
    <t>1-Benzylquinolinium chloride</t>
  </si>
  <si>
    <t>1-Chloro-4-nitrobenzene</t>
  </si>
  <si>
    <t>1-Decanol</t>
  </si>
  <si>
    <t>1-Dodecanol</t>
  </si>
  <si>
    <t>1-Dodecyl-2-pyrrolidinone</t>
  </si>
  <si>
    <t>1H,1H,2H,2H-Perfluorooctyl iodide</t>
  </si>
  <si>
    <t>1H-1,2,4-Triazole</t>
  </si>
  <si>
    <t>1-Hexadecanol</t>
  </si>
  <si>
    <t>1-Hydroxypyrene</t>
  </si>
  <si>
    <t>1-Methoxy-2-propanol</t>
  </si>
  <si>
    <t>1-Methylnaphthalene</t>
  </si>
  <si>
    <t>1-Octanol</t>
  </si>
  <si>
    <t>1-Pentadecanol</t>
  </si>
  <si>
    <t>1-Tetradecanol</t>
  </si>
  <si>
    <t>1-Tetradecene</t>
  </si>
  <si>
    <t>1-Tridecanol</t>
  </si>
  <si>
    <t>1-Undecanol</t>
  </si>
  <si>
    <t>2-(2-Butoxyethoxy)ethanol</t>
  </si>
  <si>
    <t>2-(2-Ethoxyethoxy)ethanol</t>
  </si>
  <si>
    <t>2-(Butan-2-yl)phenol</t>
  </si>
  <si>
    <t>2-(Hexyloxy)ethanol</t>
  </si>
  <si>
    <t>2-(Hydroxymethyl)-2-nitro-1,3-propanediol</t>
  </si>
  <si>
    <t>2-(Thiocyanomethylthio)benzothiazole</t>
  </si>
  <si>
    <t>2,2,4-Trimethyl-1,3-pentanediol diisobutyrate</t>
  </si>
  <si>
    <t>2,2'-[Ethane-1,2-diylbis(oxy)]diethanamine</t>
  </si>
  <si>
    <t>2,2-Bis(4-hydroxyphenyl)-1,1,1-trichloroethane</t>
  </si>
  <si>
    <t>2,2-Bis(bromomethyl)-1,3-propanediol</t>
  </si>
  <si>
    <t>2,2-Dibromo-3-nitrilopropionamide</t>
  </si>
  <si>
    <t>2,3,6-Trimethylphenol</t>
  </si>
  <si>
    <t>2,3-Benzofuran</t>
  </si>
  <si>
    <t>2,3-Diaminotoluene</t>
  </si>
  <si>
    <t>2',3'-Dideoxyinosine</t>
  </si>
  <si>
    <t>2,3-Dinitrotoluene</t>
  </si>
  <si>
    <t>2,4,5-Trichlorophenol</t>
  </si>
  <si>
    <t>2,4,6-Trichlorophenol</t>
  </si>
  <si>
    <t>2,4,6-Trimethylphenol</t>
  </si>
  <si>
    <t>2,4,7,9-Tetramethyl-5-decyne-4,7-diol</t>
  </si>
  <si>
    <t>2,4-Bis(1-methyl-1-phenylethyl)phenol</t>
  </si>
  <si>
    <t>2,4-Bis(2-methylbutan-2-yl)phenol</t>
  </si>
  <si>
    <t>2,4-DB</t>
  </si>
  <si>
    <t>2,4-Diaminotoluene</t>
  </si>
  <si>
    <t>2,4-Dichlorophenol</t>
  </si>
  <si>
    <t>2,4-Dimethylphenol</t>
  </si>
  <si>
    <t>2,4-Dinitrotoluene</t>
  </si>
  <si>
    <t>2,4-Di-tert-butylphenol</t>
  </si>
  <si>
    <t>2,5-Dimethyl-2,5-di-(tert-butylperoxy)hexane</t>
  </si>
  <si>
    <t>2,5-Dimethylphenol</t>
  </si>
  <si>
    <t>2,5-Di-tert-butylbenzene-1,4-diol</t>
  </si>
  <si>
    <t>2,6,10-Trimethyl-2,6,10-triazaundecane</t>
  </si>
  <si>
    <t>2,6-Diethylaniline</t>
  </si>
  <si>
    <t>2,6-Dimethylaniline</t>
  </si>
  <si>
    <t>2,6-Dimethylphenol</t>
  </si>
  <si>
    <t>2,6-Dinitrotoluene</t>
  </si>
  <si>
    <t>2,6-Di-tert-butylphenol</t>
  </si>
  <si>
    <t>2-[2-(2-Ethoxyethoxy)ethoxy]ethanol</t>
  </si>
  <si>
    <t>2-Amino-5-azotoluene</t>
  </si>
  <si>
    <t>2-Aminoanthraquinone</t>
  </si>
  <si>
    <t>2-Anisidine</t>
  </si>
  <si>
    <t>2-Benzylideneoctanal</t>
  </si>
  <si>
    <t>2-Butanone oxime</t>
  </si>
  <si>
    <t>2-Butoxyethanol</t>
  </si>
  <si>
    <t>2-Chloroacetophenone</t>
  </si>
  <si>
    <t>2-Chloroethanol</t>
  </si>
  <si>
    <t>2-Chlorophenol</t>
  </si>
  <si>
    <t>2-Chlorotoluene</t>
  </si>
  <si>
    <t>2-Ethoxyethanol</t>
  </si>
  <si>
    <t>2-Ethoxyethyl acetate</t>
  </si>
  <si>
    <t>2-Ethyl-1-hexanol</t>
  </si>
  <si>
    <t>2-Ethylhexanoic acid</t>
  </si>
  <si>
    <t>2-Ethylhexyl diphenyl phosphate</t>
  </si>
  <si>
    <t>2-Mercaptobenzothiazole</t>
  </si>
  <si>
    <t>2-Methoxy-5-methylaniline</t>
  </si>
  <si>
    <t>2-Methoxy-5-nitroaniline</t>
  </si>
  <si>
    <t>2-Methoxyethanol</t>
  </si>
  <si>
    <t>2-Methyl-2,4-pentanediol</t>
  </si>
  <si>
    <t>2-Methyl-4,6-dinitrophenol</t>
  </si>
  <si>
    <t>2-Methyl-5-nitroaniline</t>
  </si>
  <si>
    <t>2-Methylaniline</t>
  </si>
  <si>
    <t>2-Naphthalenol</t>
  </si>
  <si>
    <t>2-Naphthylamine</t>
  </si>
  <si>
    <t>2-Nitrotoluene</t>
  </si>
  <si>
    <t>2-Norbornene-5,6-dicarboxylic anhydride</t>
  </si>
  <si>
    <t>2-Phenoxyethanol</t>
  </si>
  <si>
    <t>2-Phenylphenol</t>
  </si>
  <si>
    <t>2-tert-Butyl-4-ethylphenol</t>
  </si>
  <si>
    <t>2-tert-Butyl-4-methoxyphenol</t>
  </si>
  <si>
    <t>2-tert-Butyl-5-methylphenol</t>
  </si>
  <si>
    <t>2-tert-Butylphenol</t>
  </si>
  <si>
    <t>3,3,4,4,5,5,6,6,7,7,8,8,8-Tridecafluorooctan-1-ol</t>
  </si>
  <si>
    <t>3,3',5,5'-Tetrabromobisphenol A</t>
  </si>
  <si>
    <t>3,3'-Dimethoxybenzidine</t>
  </si>
  <si>
    <t>3,3'-Dimethoxybenzidine dihydrochloride</t>
  </si>
  <si>
    <t>3,3'-Dimethylbenzidine</t>
  </si>
  <si>
    <t>3,4-Diaminotoluene</t>
  </si>
  <si>
    <t>3,4-Dichloronitrobenzene</t>
  </si>
  <si>
    <t>3,4-Dimethylphenol</t>
  </si>
  <si>
    <t>3,5,3'-Triiodothyronine</t>
  </si>
  <si>
    <t>3,7-Dimethyl-2,6-octadienal</t>
  </si>
  <si>
    <t>3'-Azido-3'-deoxythymidine</t>
  </si>
  <si>
    <t>3-Bromo-1-propanol</t>
  </si>
  <si>
    <t>3-Hydroxyfluorene</t>
  </si>
  <si>
    <t>3-Iodo-2-propynyl-N-butylcarbamate</t>
  </si>
  <si>
    <t>3-Methylaniline</t>
  </si>
  <si>
    <t>3-Methylbutyl acetate</t>
  </si>
  <si>
    <t>3-Nitrotoluene</t>
  </si>
  <si>
    <t>3-Phenoxybenzoic acid</t>
  </si>
  <si>
    <t>3-Pyridinecarbonitrile</t>
  </si>
  <si>
    <t>4-(1,1,3,3-Tetramethylbutyl)phenol</t>
  </si>
  <si>
    <t>4-(2-Methylbutan-2-yl)cyclohexanol</t>
  </si>
  <si>
    <t>4-(2-Methylbutan-2-yl)phenol</t>
  </si>
  <si>
    <t>4-(Butan-2-yl)phenol</t>
  </si>
  <si>
    <t>4,4',4"-Ethane-1,1,1-triyltriphenol</t>
  </si>
  <si>
    <t>4,4'-Bipyridine</t>
  </si>
  <si>
    <t>4,4'-Methylenebis(2-methylaniline)</t>
  </si>
  <si>
    <t>4,4'-Methylenebis(N,N-dimethylaniline)</t>
  </si>
  <si>
    <t>4,4'-Methylenedianiline</t>
  </si>
  <si>
    <t>4,4'-Oxydianiline</t>
  </si>
  <si>
    <t>4,4'-Sulfonylbis[2-(prop-2-en-1-yl)phenol]</t>
  </si>
  <si>
    <t>4-Amino-1,2,4-triazole</t>
  </si>
  <si>
    <t>4-Aminoazobenzene</t>
  </si>
  <si>
    <t>4-Aminobenzoic acid</t>
  </si>
  <si>
    <t>4-Aminofolic acid</t>
  </si>
  <si>
    <t>4-Androstene-3,17-dione</t>
  </si>
  <si>
    <t>4-Butyrolactone</t>
  </si>
  <si>
    <t>4-Chloro-1,2-diaminobenzene</t>
  </si>
  <si>
    <t>4-Chloro-3-methylphenol</t>
  </si>
  <si>
    <t>4-Chloroaniline</t>
  </si>
  <si>
    <t>4-Chlorobenzotrichloride</t>
  </si>
  <si>
    <t>4-Chlorotoluene</t>
  </si>
  <si>
    <t>4-Cumylphenol</t>
  </si>
  <si>
    <t>4-Cyclohexylcyclohexanol</t>
  </si>
  <si>
    <t>4-Cyclohexylcyclohexanone</t>
  </si>
  <si>
    <t>4-Ethyloct-1-yn-3-ol</t>
  </si>
  <si>
    <t>4-Heptylphenol</t>
  </si>
  <si>
    <t>4-Hexylresorcinol</t>
  </si>
  <si>
    <t>4-Hydroxy-3-methoxybenzaldehyde</t>
  </si>
  <si>
    <t>4-Hydroxytamoxifen</t>
  </si>
  <si>
    <t>4-Methyl-2-pentanol</t>
  </si>
  <si>
    <t>4-Methylaniline</t>
  </si>
  <si>
    <t>4-Nitroaniline</t>
  </si>
  <si>
    <t>4-Nitrobenzoic acid</t>
  </si>
  <si>
    <t>4-Nitrophenol</t>
  </si>
  <si>
    <t>4-Nitrotoluene</t>
  </si>
  <si>
    <t>4-Nonylphenol</t>
  </si>
  <si>
    <t>4-Nonylphenol, branched</t>
  </si>
  <si>
    <t>4-Octylphenol</t>
  </si>
  <si>
    <t>4-Pentylaniline</t>
  </si>
  <si>
    <t>4-tert-Butylphenol</t>
  </si>
  <si>
    <t>4-Vinyl-1-cyclohexene dioxide</t>
  </si>
  <si>
    <t>5,5-Dimethylhydantoin</t>
  </si>
  <si>
    <t>5,5-Diphenylhydantoin</t>
  </si>
  <si>
    <t>5alpha-Dihydrotestosterone</t>
  </si>
  <si>
    <t>5-Amino-2-methylphenol</t>
  </si>
  <si>
    <t>5-Chloro-2-methyl-3(2H)-isothiazolone</t>
  </si>
  <si>
    <t>5-Ethyl-1-aza-3,7-dioxabicyclo[3.3.0]octane</t>
  </si>
  <si>
    <t>5-Fluorouracil</t>
  </si>
  <si>
    <t>5-Heptyldihydro-2(3H)-furanone</t>
  </si>
  <si>
    <t>5HPP-33</t>
  </si>
  <si>
    <t>6-Methyl-2-thiouracil</t>
  </si>
  <si>
    <t>6-Methylquinoline</t>
  </si>
  <si>
    <t>6-Thioguanine</t>
  </si>
  <si>
    <t>7,12-Dimethylbenz(a)anthracene</t>
  </si>
  <si>
    <t>8-Hydroxyquinoline</t>
  </si>
  <si>
    <t>9-Phenanthrol</t>
  </si>
  <si>
    <t>Acenaphthene</t>
  </si>
  <si>
    <t>Acenaphthylene</t>
  </si>
  <si>
    <t>Acephate</t>
  </si>
  <si>
    <t>Acetamide</t>
  </si>
  <si>
    <t>Acetaminophen</t>
  </si>
  <si>
    <t>Acetamiprid</t>
  </si>
  <si>
    <t>Acetic acid</t>
  </si>
  <si>
    <t>Acetochlor</t>
  </si>
  <si>
    <t>Acetophenone</t>
  </si>
  <si>
    <t>Acetyl tributyl citrate</t>
  </si>
  <si>
    <t>Acetyltriethyl citrate</t>
  </si>
  <si>
    <t>Acibenzolar-S-methyl</t>
  </si>
  <si>
    <t>Acifluorfen</t>
  </si>
  <si>
    <t>Acrylamide</t>
  </si>
  <si>
    <t>Alachlor</t>
  </si>
  <si>
    <t>Aldicarb</t>
  </si>
  <si>
    <t>Aldicarb oxime</t>
  </si>
  <si>
    <t>Aldrin</t>
  </si>
  <si>
    <t>Allethrin</t>
  </si>
  <si>
    <t>all-trans-Retinoic acid</t>
  </si>
  <si>
    <t>Allura Red C.I.16035</t>
  </si>
  <si>
    <t>alpha-Cyclodextrin</t>
  </si>
  <si>
    <t>alpha-Isomethylionone</t>
  </si>
  <si>
    <t>Ametryn</t>
  </si>
  <si>
    <t>Amiodarone hydrochloride</t>
  </si>
  <si>
    <t>Amitraz</t>
  </si>
  <si>
    <t>Ammonium carbamate</t>
  </si>
  <si>
    <t>Anilazine</t>
  </si>
  <si>
    <t>Anthracene</t>
  </si>
  <si>
    <t>Aplaviroc hydrochloride</t>
  </si>
  <si>
    <t>Aspirin</t>
  </si>
  <si>
    <t>Asulam</t>
  </si>
  <si>
    <t>AVE2865</t>
  </si>
  <si>
    <t>AVE3247</t>
  </si>
  <si>
    <t>AVE3295</t>
  </si>
  <si>
    <t>AVE5638</t>
  </si>
  <si>
    <t>AVE6324</t>
  </si>
  <si>
    <t>AVE8488</t>
  </si>
  <si>
    <t>AVE8923</t>
  </si>
  <si>
    <t>AVE9423</t>
  </si>
  <si>
    <t>Azamethiphos</t>
  </si>
  <si>
    <t>Azathioprine</t>
  </si>
  <si>
    <t>Azinphos-methyl</t>
  </si>
  <si>
    <t>Azobenzene</t>
  </si>
  <si>
    <t>Azoxystrobin</t>
  </si>
  <si>
    <t>Bendiocarb</t>
  </si>
  <si>
    <t>Benodanil</t>
  </si>
  <si>
    <t>Bensulide</t>
  </si>
  <si>
    <t>Bentazone</t>
  </si>
  <si>
    <t>Benz(a)anthracene</t>
  </si>
  <si>
    <t>Benzal chloride</t>
  </si>
  <si>
    <t>Benzidine</t>
  </si>
  <si>
    <t>Benzo(b)fluoranthene</t>
  </si>
  <si>
    <t>Benzoic acid</t>
  </si>
  <si>
    <t>Benzophenone</t>
  </si>
  <si>
    <t>Benzotrichloride</t>
  </si>
  <si>
    <t>Benzyl alcohol</t>
  </si>
  <si>
    <t>Benzyl butyl phthalate</t>
  </si>
  <si>
    <t>Benzyloctyl adipate</t>
  </si>
  <si>
    <t>Besonprodil</t>
  </si>
  <si>
    <t>beta-Hexachlorocyclohexane</t>
  </si>
  <si>
    <t>Bifenazate</t>
  </si>
  <si>
    <t>Biphenyl</t>
  </si>
  <si>
    <t>Bis(2-chloroethyl) ether</t>
  </si>
  <si>
    <t>Bis(2-ethylhexyl) decanedioate</t>
  </si>
  <si>
    <t>Bis(2-ethylhexyl) nonanedioate</t>
  </si>
  <si>
    <t>Bis(2-ethylhexyl) terephthalate</t>
  </si>
  <si>
    <t>Bis(2-methoxyethyl) ether</t>
  </si>
  <si>
    <t>BisOPP-A</t>
  </si>
  <si>
    <t>Bisphenol AF</t>
  </si>
  <si>
    <t>Bisphenol B</t>
  </si>
  <si>
    <t>Boric acid</t>
  </si>
  <si>
    <t>Boscalid</t>
  </si>
  <si>
    <t>BPS-MPE4</t>
  </si>
  <si>
    <t>Bromacil</t>
  </si>
  <si>
    <t>Bromoxynil</t>
  </si>
  <si>
    <t>Bronopol</t>
  </si>
  <si>
    <t>Buprofezin</t>
  </si>
  <si>
    <t>Busulfan</t>
  </si>
  <si>
    <t>Butachlor</t>
  </si>
  <si>
    <t>Butafenacil</t>
  </si>
  <si>
    <t>Butam</t>
  </si>
  <si>
    <t>Butanoic acid</t>
  </si>
  <si>
    <t>Butralin</t>
  </si>
  <si>
    <t>Butyl benzoate</t>
  </si>
  <si>
    <t>Butylate</t>
  </si>
  <si>
    <t>Butylbenzene</t>
  </si>
  <si>
    <t>Butyryl trihexyl citrate</t>
  </si>
  <si>
    <t>C.I. Solvent Yellow 14</t>
  </si>
  <si>
    <t>Caffeine</t>
  </si>
  <si>
    <t>Candoxatril</t>
  </si>
  <si>
    <t>Caprolactam</t>
  </si>
  <si>
    <t>Captafol</t>
  </si>
  <si>
    <t>Captan</t>
  </si>
  <si>
    <t>Carabersat</t>
  </si>
  <si>
    <t>Carbamazepine</t>
  </si>
  <si>
    <t>Carbaryl</t>
  </si>
  <si>
    <t>Carbosulfan</t>
  </si>
  <si>
    <t>Carboxin</t>
  </si>
  <si>
    <t>Carfentrazone-ethyl</t>
  </si>
  <si>
    <t>Cariporide mesylate</t>
  </si>
  <si>
    <t>Carminic acid</t>
  </si>
  <si>
    <t>Catechol</t>
  </si>
  <si>
    <t>Celecoxib</t>
  </si>
  <si>
    <t>Chloramben</t>
  </si>
  <si>
    <t>Chlordane</t>
  </si>
  <si>
    <t>Chlorendic acid</t>
  </si>
  <si>
    <t>Chlorethoxyfos</t>
  </si>
  <si>
    <t>Chloridazon</t>
  </si>
  <si>
    <t>Chlorobenzilate</t>
  </si>
  <si>
    <t>Chloroneb</t>
  </si>
  <si>
    <t>Chlorpromazine hydrochloride</t>
  </si>
  <si>
    <t>Chlorpropham</t>
  </si>
  <si>
    <t>Chlorpyrifos oxon</t>
  </si>
  <si>
    <t>Chlorpyrifos-methyl</t>
  </si>
  <si>
    <t>CI-1018</t>
  </si>
  <si>
    <t>CI-1029</t>
  </si>
  <si>
    <t>CI-1044</t>
  </si>
  <si>
    <t>CI-959</t>
  </si>
  <si>
    <t>Cinmethylin</t>
  </si>
  <si>
    <t>Citric acid</t>
  </si>
  <si>
    <t>Citronellol</t>
  </si>
  <si>
    <t>CJ-013610</t>
  </si>
  <si>
    <t>CJ-013790</t>
  </si>
  <si>
    <t>Cladribine</t>
  </si>
  <si>
    <t>Clodinafop-propargyl</t>
  </si>
  <si>
    <t>Clofentezine</t>
  </si>
  <si>
    <t>Clofibrate</t>
  </si>
  <si>
    <t>Clomazone</t>
  </si>
  <si>
    <t>Clomiphene citrate (1:1)</t>
  </si>
  <si>
    <t>Cloprop</t>
  </si>
  <si>
    <t>Clopyralid</t>
  </si>
  <si>
    <t>Clopyralid-olamine</t>
  </si>
  <si>
    <t>Clorophene</t>
  </si>
  <si>
    <t>Clothianidin</t>
  </si>
  <si>
    <t>Clotrimazole</t>
  </si>
  <si>
    <t>Colchicine</t>
  </si>
  <si>
    <t>Corticosterone</t>
  </si>
  <si>
    <t>Cotinine</t>
  </si>
  <si>
    <t>Coumaphos</t>
  </si>
  <si>
    <t>Coumarin</t>
  </si>
  <si>
    <t>CP-085958</t>
  </si>
  <si>
    <t>CP-100829</t>
  </si>
  <si>
    <t>CP-105696</t>
  </si>
  <si>
    <t>CP-114271</t>
  </si>
  <si>
    <t>CP-122721</t>
  </si>
  <si>
    <t>CP-283097</t>
  </si>
  <si>
    <t>CP-401387</t>
  </si>
  <si>
    <t>CP-409092</t>
  </si>
  <si>
    <t>CP-422935</t>
  </si>
  <si>
    <t>CP-456773</t>
  </si>
  <si>
    <t>CP-457677</t>
  </si>
  <si>
    <t>CP-457920</t>
  </si>
  <si>
    <t>CP-465394</t>
  </si>
  <si>
    <t>CP-471358</t>
  </si>
  <si>
    <t>CP-532623</t>
  </si>
  <si>
    <t>CP-544439</t>
  </si>
  <si>
    <t>CP-607366</t>
  </si>
  <si>
    <t>CP-608039</t>
  </si>
  <si>
    <t>CP-612372</t>
  </si>
  <si>
    <t>CP-634384</t>
  </si>
  <si>
    <t>CP-642931</t>
  </si>
  <si>
    <t>CP-671305</t>
  </si>
  <si>
    <t>CP-728663</t>
  </si>
  <si>
    <t>CP-863187</t>
  </si>
  <si>
    <t>Cumene hydroperoxide</t>
  </si>
  <si>
    <t>Cyanamide</t>
  </si>
  <si>
    <t>Cyanazine</t>
  </si>
  <si>
    <t>Cyanuric acid</t>
  </si>
  <si>
    <t>Cyazofamid</t>
  </si>
  <si>
    <t>Cyclanilide</t>
  </si>
  <si>
    <t>Cycloate</t>
  </si>
  <si>
    <t>Cyclohexanol</t>
  </si>
  <si>
    <t>Cyclohexanone</t>
  </si>
  <si>
    <t>Cycloheximide</t>
  </si>
  <si>
    <t>Cyclohexylamine</t>
  </si>
  <si>
    <t>Cyclohexylphenylketone</t>
  </si>
  <si>
    <t>Cyclopamine</t>
  </si>
  <si>
    <t>Cyclophosphamide monohydrate</t>
  </si>
  <si>
    <t>Cyhalofop-butyl</t>
  </si>
  <si>
    <t>Cymoxanil</t>
  </si>
  <si>
    <t>Cypermethrin</t>
  </si>
  <si>
    <t>Cyproconazole</t>
  </si>
  <si>
    <t>Cyprodinil</t>
  </si>
  <si>
    <t>Cyromazine</t>
  </si>
  <si>
    <t>Cytarabine hydrochloride</t>
  </si>
  <si>
    <t>Dalapon</t>
  </si>
  <si>
    <t>Daminozide</t>
  </si>
  <si>
    <t>Dapsone</t>
  </si>
  <si>
    <t>Darbufelone mesylate</t>
  </si>
  <si>
    <t>Dazomet</t>
  </si>
  <si>
    <t>D-Camphor</t>
  </si>
  <si>
    <t>Decane</t>
  </si>
  <si>
    <t>Decanoic acid</t>
  </si>
  <si>
    <t>DEET</t>
  </si>
  <si>
    <t>Deisopropylatrazine</t>
  </si>
  <si>
    <t>Dexamethasone sodium phosphate</t>
  </si>
  <si>
    <t>Di(2-ethylhexyl) adipate</t>
  </si>
  <si>
    <t>Di(propylene glycol) dibenzoate</t>
  </si>
  <si>
    <t>Diacetone alcohol</t>
  </si>
  <si>
    <t>Diallyl phthalate</t>
  </si>
  <si>
    <t>Diazoxon</t>
  </si>
  <si>
    <t>Dibenzofuran</t>
  </si>
  <si>
    <t>Dibromoacetonitrile</t>
  </si>
  <si>
    <t>Dibutyl decanedioate</t>
  </si>
  <si>
    <t>Dibutyl hexanedioate</t>
  </si>
  <si>
    <t>Dicamba</t>
  </si>
  <si>
    <t>Dichlobenil</t>
  </si>
  <si>
    <t>Dichloroacetic acid</t>
  </si>
  <si>
    <t>Dichlorprop</t>
  </si>
  <si>
    <t>Dichlorvos</t>
  </si>
  <si>
    <t>Diclofenac sodium</t>
  </si>
  <si>
    <t>Diclofop-methyl</t>
  </si>
  <si>
    <t>Dicloran</t>
  </si>
  <si>
    <t>Diclosulam</t>
  </si>
  <si>
    <t>Dicofol</t>
  </si>
  <si>
    <t>Dicrotophos</t>
  </si>
  <si>
    <t>Dicumyl peroxide</t>
  </si>
  <si>
    <t>Dicyclohexyl disulfide</t>
  </si>
  <si>
    <t>Didecyldimethylammonium chloride</t>
  </si>
  <si>
    <t>Dieldrin</t>
  </si>
  <si>
    <t>Diethanolamine</t>
  </si>
  <si>
    <t>Diethyl butanedioate</t>
  </si>
  <si>
    <t>Diethyl phthalate</t>
  </si>
  <si>
    <t>Diethyl sulfate</t>
  </si>
  <si>
    <t>Diethylene glycol</t>
  </si>
  <si>
    <t>Diethylene glycol dibenzoate</t>
  </si>
  <si>
    <t>Diethylene glycol monomethyl ether</t>
  </si>
  <si>
    <t>Diethylstilbestrol</t>
  </si>
  <si>
    <t>Difenoconazole</t>
  </si>
  <si>
    <t>Difenzoquat metilsulfate</t>
  </si>
  <si>
    <t>Dihexyl phthalate</t>
  </si>
  <si>
    <t>Diisobutyl adipate</t>
  </si>
  <si>
    <t>Diisobutyl phthalate</t>
  </si>
  <si>
    <t>Diisononyl cyclohexane-1,2-dicarboxylate</t>
  </si>
  <si>
    <t>Diisopropyl methylphosphonate</t>
  </si>
  <si>
    <t>Dimethipin</t>
  </si>
  <si>
    <t>Dimethoate</t>
  </si>
  <si>
    <t>Dimethomorph</t>
  </si>
  <si>
    <t>Dimethoxane</t>
  </si>
  <si>
    <t>Dimethyl adipate</t>
  </si>
  <si>
    <t>Dimethyl glutarate</t>
  </si>
  <si>
    <t>Dimethyl malonate</t>
  </si>
  <si>
    <t>Dimethyl phthalate</t>
  </si>
  <si>
    <t>Dimethyl succinate</t>
  </si>
  <si>
    <t>Dimethyl sulfate</t>
  </si>
  <si>
    <t>Dimethyl terephthalate</t>
  </si>
  <si>
    <t>Dimethylaminoethanol</t>
  </si>
  <si>
    <t>Dimethylarsinic acid</t>
  </si>
  <si>
    <t>Dimethylcarbamoyl chloride</t>
  </si>
  <si>
    <t>Diniconazole</t>
  </si>
  <si>
    <t>Dinoseb</t>
  </si>
  <si>
    <t>Dioctyl phthalate</t>
  </si>
  <si>
    <t>Dioctyl succinate</t>
  </si>
  <si>
    <t>Dipentyl phthalate</t>
  </si>
  <si>
    <t>Diphenhydramine hydrochloride</t>
  </si>
  <si>
    <t>Diphenyl isophthalate</t>
  </si>
  <si>
    <t>Diphenylamine</t>
  </si>
  <si>
    <t>Dipropyl 2,5-pyridinedicarboxylate</t>
  </si>
  <si>
    <t>Dipropylene glycol</t>
  </si>
  <si>
    <t>Dipropylene glycol monomethyl ether</t>
  </si>
  <si>
    <t>Diquat dibromide monohydrate</t>
  </si>
  <si>
    <t>Disulfiram</t>
  </si>
  <si>
    <t>Disulfoton</t>
  </si>
  <si>
    <t>Di-tert-butyl peroxide</t>
  </si>
  <si>
    <t>Dithiopyr</t>
  </si>
  <si>
    <t>Diuron</t>
  </si>
  <si>
    <t>D-Mannitol</t>
  </si>
  <si>
    <t>Docusate sodium</t>
  </si>
  <si>
    <t>Dodecylbenzene</t>
  </si>
  <si>
    <t>Dodecylbenzene sulfonate triethanolamine(1:1)</t>
  </si>
  <si>
    <t>Dodecylbenzenesulfonic acid</t>
  </si>
  <si>
    <t>Dodecyltrimethylammonium chloride</t>
  </si>
  <si>
    <t>Elzasonan</t>
  </si>
  <si>
    <t>Emamectin benzoate</t>
  </si>
  <si>
    <t>Enadoline</t>
  </si>
  <si>
    <t>Endosulfan</t>
  </si>
  <si>
    <t>Endothal</t>
  </si>
  <si>
    <t>Endrin</t>
  </si>
  <si>
    <t>EPN</t>
  </si>
  <si>
    <t>EPTC</t>
  </si>
  <si>
    <t>Erythromycin</t>
  </si>
  <si>
    <t>Estrone</t>
  </si>
  <si>
    <t>Ethalfluralin</t>
  </si>
  <si>
    <t>Ethanolamine</t>
  </si>
  <si>
    <t>Ethephon</t>
  </si>
  <si>
    <t>Ethion</t>
  </si>
  <si>
    <t>Ethofumesate</t>
  </si>
  <si>
    <t>Ethoxyquin</t>
  </si>
  <si>
    <t>Ethyl butyrate</t>
  </si>
  <si>
    <t>Ethyl heptanoate</t>
  </si>
  <si>
    <t>Ethylene glycol</t>
  </si>
  <si>
    <t>Ethylparaben</t>
  </si>
  <si>
    <t>Etofenprox</t>
  </si>
  <si>
    <t>Etoxazole</t>
  </si>
  <si>
    <t>Etridiazole</t>
  </si>
  <si>
    <t>Eugenol</t>
  </si>
  <si>
    <t>Fabesetron hydrochloride</t>
  </si>
  <si>
    <t>Famoxadone</t>
  </si>
  <si>
    <t>Fandosentan potassium salt</t>
  </si>
  <si>
    <t>Farglitazar</t>
  </si>
  <si>
    <t>FD&amp;C Blue No. 1</t>
  </si>
  <si>
    <t>FD&amp;C Yellow 5</t>
  </si>
  <si>
    <t>FD&amp;C Yellow 6</t>
  </si>
  <si>
    <t>Fenamidone</t>
  </si>
  <si>
    <t>Fenaminosulf</t>
  </si>
  <si>
    <t>Fenamiphos</t>
  </si>
  <si>
    <t>Fenbuconazole</t>
  </si>
  <si>
    <t>Fenhexamid</t>
  </si>
  <si>
    <t>Fenofibrate</t>
  </si>
  <si>
    <t>Fenoxaprop-ethyl</t>
  </si>
  <si>
    <t>Fenoxycarb</t>
  </si>
  <si>
    <t>Fenpropathrin</t>
  </si>
  <si>
    <t>Fenpyroximate (Z,E)</t>
  </si>
  <si>
    <t>Fenthion</t>
  </si>
  <si>
    <t>Fipronil</t>
  </si>
  <si>
    <t>Fluazifop-butyl</t>
  </si>
  <si>
    <t>Fluazifop-P-butyl</t>
  </si>
  <si>
    <t>Fluazinam</t>
  </si>
  <si>
    <t>Fluconazole</t>
  </si>
  <si>
    <t>Fludioxonil</t>
  </si>
  <si>
    <t>Flufenacet</t>
  </si>
  <si>
    <t>Flufenpyr-ethyl</t>
  </si>
  <si>
    <t>Flumetralin</t>
  </si>
  <si>
    <t>Flumetsulam</t>
  </si>
  <si>
    <t>Flumiclorac-pentyl</t>
  </si>
  <si>
    <t>Flumioxazin</t>
  </si>
  <si>
    <t>Fluometuron</t>
  </si>
  <si>
    <t>Fluoranthene</t>
  </si>
  <si>
    <t>Fluorene</t>
  </si>
  <si>
    <t>Fluoxastrobin</t>
  </si>
  <si>
    <t>Fluridone</t>
  </si>
  <si>
    <t>Fluroxypyr</t>
  </si>
  <si>
    <t>Fluroxypyr-meptyl</t>
  </si>
  <si>
    <t>Flusilazole</t>
  </si>
  <si>
    <t>Fluthiacet-methyl</t>
  </si>
  <si>
    <t>Folic acid</t>
  </si>
  <si>
    <t>Fomesafen</t>
  </si>
  <si>
    <t>Forchlorfenuron</t>
  </si>
  <si>
    <t>Formamide</t>
  </si>
  <si>
    <t>Formetanate hydrochloride</t>
  </si>
  <si>
    <t>Fosthiazate</t>
  </si>
  <si>
    <t>FR130739</t>
  </si>
  <si>
    <t>FR140423</t>
  </si>
  <si>
    <t>FR145237</t>
  </si>
  <si>
    <t>FR150011</t>
  </si>
  <si>
    <t>FR167356</t>
  </si>
  <si>
    <t>FR900409</t>
  </si>
  <si>
    <t>Fulvestrant</t>
  </si>
  <si>
    <t>Furfural</t>
  </si>
  <si>
    <t>Gentian Violet</t>
  </si>
  <si>
    <t>Geraniol</t>
  </si>
  <si>
    <t>Geranyl acetate</t>
  </si>
  <si>
    <t>Glutaraldehyde</t>
  </si>
  <si>
    <t>Glycerol</t>
  </si>
  <si>
    <t>Glycidol</t>
  </si>
  <si>
    <t>GSK163929B</t>
  </si>
  <si>
    <t>GSK232420A</t>
  </si>
  <si>
    <t>GW473178E methyl benzene sulphonic acid</t>
  </si>
  <si>
    <t>Haloperidol</t>
  </si>
  <si>
    <t>Heptachlor</t>
  </si>
  <si>
    <t>Heptachlor epoxide</t>
  </si>
  <si>
    <t>Heptanoic acid</t>
  </si>
  <si>
    <t>Hexachlorocyclopentadiene</t>
  </si>
  <si>
    <t>Hexaconazole</t>
  </si>
  <si>
    <t>Hexadecane</t>
  </si>
  <si>
    <t>Hexaflumuron</t>
  </si>
  <si>
    <t>Hexane-1,6-diyl dibenzoate</t>
  </si>
  <si>
    <t>Hexanedinitrile</t>
  </si>
  <si>
    <t>Hexanedioic acid</t>
  </si>
  <si>
    <t>Hexanoic acid</t>
  </si>
  <si>
    <t>Hexazinone</t>
  </si>
  <si>
    <t>Hexythiazox</t>
  </si>
  <si>
    <t>HMR1171 trifluoroacetate (1:1)</t>
  </si>
  <si>
    <t>HMR1426</t>
  </si>
  <si>
    <t>Hydrochlorothiazide</t>
  </si>
  <si>
    <t>Hydroquinone</t>
  </si>
  <si>
    <t>Hydroxyurea</t>
  </si>
  <si>
    <t>Icaridin</t>
  </si>
  <si>
    <t>Ilepatril</t>
  </si>
  <si>
    <t>Imazalil</t>
  </si>
  <si>
    <t>Imazamox</t>
  </si>
  <si>
    <t>Imazapic</t>
  </si>
  <si>
    <t>Imazapyr</t>
  </si>
  <si>
    <t>Imazaquin</t>
  </si>
  <si>
    <t>Imazethapyr</t>
  </si>
  <si>
    <t>Imidacloprid</t>
  </si>
  <si>
    <t>Indium arsenide</t>
  </si>
  <si>
    <t>Indomethacin</t>
  </si>
  <si>
    <t>Indoxacarb</t>
  </si>
  <si>
    <t>Ingliforib</t>
  </si>
  <si>
    <t>Iodosulfuron-methyl-sodium</t>
  </si>
  <si>
    <t>Isazofos</t>
  </si>
  <si>
    <t>Isoeugenol</t>
  </si>
  <si>
    <t>Isoniazid</t>
  </si>
  <si>
    <t>Isooctyl acrylate</t>
  </si>
  <si>
    <t>Isopentyl alcohol</t>
  </si>
  <si>
    <t>Isopentyl butyrate</t>
  </si>
  <si>
    <t>Isophorone diisocyanate</t>
  </si>
  <si>
    <t>Isopropalin</t>
  </si>
  <si>
    <t>Isopropyl triethanolamine titanate</t>
  </si>
  <si>
    <t>Isoproterenol hydrochloride</t>
  </si>
  <si>
    <t>Isoxaben</t>
  </si>
  <si>
    <t>Isoxaflutole</t>
  </si>
  <si>
    <t>Kepone</t>
  </si>
  <si>
    <t>Lactofen</t>
  </si>
  <si>
    <t>Lindane</t>
  </si>
  <si>
    <t>Lovastatin</t>
  </si>
  <si>
    <t>L-Tartaric acid</t>
  </si>
  <si>
    <t>l-Tryptophan</t>
  </si>
  <si>
    <t>Malaoxon</t>
  </si>
  <si>
    <t>Maleic hydrazide</t>
  </si>
  <si>
    <t>Malic acid</t>
  </si>
  <si>
    <t>Maltol</t>
  </si>
  <si>
    <t>Mancozeb</t>
  </si>
  <si>
    <t>Maneb</t>
  </si>
  <si>
    <t>MCPA</t>
  </si>
  <si>
    <t>MEHP</t>
  </si>
  <si>
    <t>Mepanipyrim</t>
  </si>
  <si>
    <t>Mepiquat chloride</t>
  </si>
  <si>
    <t>Mercuric chloride</t>
  </si>
  <si>
    <t>meso-Hexestrol</t>
  </si>
  <si>
    <t>Mesotrione</t>
  </si>
  <si>
    <t>Metam-sodium hydrate</t>
  </si>
  <si>
    <t>Methacrylamide</t>
  </si>
  <si>
    <t>Methadone hydrochloride</t>
  </si>
  <si>
    <t>Methamidophos</t>
  </si>
  <si>
    <t>Methenamid ESA</t>
  </si>
  <si>
    <t>Methenamine</t>
  </si>
  <si>
    <t>Methidathion</t>
  </si>
  <si>
    <t>Methotrexate</t>
  </si>
  <si>
    <t>Methoxyfenozide</t>
  </si>
  <si>
    <t>Methyl 2-aminobenzoate</t>
  </si>
  <si>
    <t>Methyl dodecanoate</t>
  </si>
  <si>
    <t>Methyl isothiocyanate</t>
  </si>
  <si>
    <t>Methyl methanesulfonate</t>
  </si>
  <si>
    <t>Methyl octanoate</t>
  </si>
  <si>
    <t>Methyl parathion</t>
  </si>
  <si>
    <t>Methyl salicylate</t>
  </si>
  <si>
    <t>Methyldopa sesquihydrate</t>
  </si>
  <si>
    <t>Methylene bis(thiocyanate)</t>
  </si>
  <si>
    <t>Methyleugenol</t>
  </si>
  <si>
    <t>Methylparaben</t>
  </si>
  <si>
    <t>Mevinphos</t>
  </si>
  <si>
    <t>MGK-264</t>
  </si>
  <si>
    <t>Michler's ketone</t>
  </si>
  <si>
    <t>Mifepristone</t>
  </si>
  <si>
    <t>Mirex</t>
  </si>
  <si>
    <t>MK-274</t>
  </si>
  <si>
    <t>MK-547</t>
  </si>
  <si>
    <t>MK-578</t>
  </si>
  <si>
    <t>MK-812</t>
  </si>
  <si>
    <t>MK-968</t>
  </si>
  <si>
    <t>Molinate</t>
  </si>
  <si>
    <t>Monobenzyl phthalate</t>
  </si>
  <si>
    <t>Monobutyl phthalate</t>
  </si>
  <si>
    <t>Monocrotophos</t>
  </si>
  <si>
    <t>Monomethyl phthalate</t>
  </si>
  <si>
    <t>Monuron</t>
  </si>
  <si>
    <t>Myrcene</t>
  </si>
  <si>
    <t>N,N,4-Trimethylaniline</t>
  </si>
  <si>
    <t>N,N,N',N'-Tetrakis(2-Hydroxypropyl)ethylenediamine</t>
  </si>
  <si>
    <t>N,N,N-Trimethyl(oxiran-2-yl)methanaminium chloride</t>
  </si>
  <si>
    <t>N,N-Diethylaniline</t>
  </si>
  <si>
    <t>N,N-Diethylethanolamine</t>
  </si>
  <si>
    <t>N,N-Dimethylaniline</t>
  </si>
  <si>
    <t>N,N-Dimethyldecylamine oxide</t>
  </si>
  <si>
    <t>N,N-Dimethylformamide</t>
  </si>
  <si>
    <t>N,N-Dimethyloctylamine</t>
  </si>
  <si>
    <t>N,N'-Methylenebisacrylamide</t>
  </si>
  <si>
    <t>Naled</t>
  </si>
  <si>
    <t>Naphthalene</t>
  </si>
  <si>
    <t>Napropamide</t>
  </si>
  <si>
    <t>Nelivaptan</t>
  </si>
  <si>
    <t>N-Ethyl-3-methylaniline</t>
  </si>
  <si>
    <t>N-Ethylaniline</t>
  </si>
  <si>
    <t>Niclosamide</t>
  </si>
  <si>
    <t>Nicotine</t>
  </si>
  <si>
    <t>Nicotinic acid</t>
  </si>
  <si>
    <t>Nitrapyrin</t>
  </si>
  <si>
    <t>Nitrilotriacetic acid</t>
  </si>
  <si>
    <t>Nitrobenzene</t>
  </si>
  <si>
    <t>Nitrofen</t>
  </si>
  <si>
    <t>Nitrofurantoin</t>
  </si>
  <si>
    <t>Nitrofurazone</t>
  </si>
  <si>
    <t>N-Methyl-2-pyrrolidone</t>
  </si>
  <si>
    <t>N-Methylacetamide</t>
  </si>
  <si>
    <t>N-Methyldioctylamine</t>
  </si>
  <si>
    <t>N-Nitrosodibutylamine</t>
  </si>
  <si>
    <t>N-Nitrosodiethylamine</t>
  </si>
  <si>
    <t>N-Nitrosodimethylamine</t>
  </si>
  <si>
    <t>N-Nitrosodiphenylamine</t>
  </si>
  <si>
    <t>N-Nitrosodipropylamine</t>
  </si>
  <si>
    <t>Nonanoic acid</t>
  </si>
  <si>
    <t>Norgestrel</t>
  </si>
  <si>
    <t>Novaluron</t>
  </si>
  <si>
    <t>N-Phenyl-1,4-benzenediamine</t>
  </si>
  <si>
    <t>N-Vinyl-2-pyrrolidone</t>
  </si>
  <si>
    <t>o-Cresol</t>
  </si>
  <si>
    <t>Octabenzone</t>
  </si>
  <si>
    <t>Octadecanoic acid</t>
  </si>
  <si>
    <t>Octamethylcyclotetrasiloxane</t>
  </si>
  <si>
    <t>Octanal</t>
  </si>
  <si>
    <t>Octanoic acid</t>
  </si>
  <si>
    <t>Octhilinone</t>
  </si>
  <si>
    <t>Octrizole</t>
  </si>
  <si>
    <t>Octyl gallate</t>
  </si>
  <si>
    <t>Oryzalin</t>
  </si>
  <si>
    <t>Oxadiazon</t>
  </si>
  <si>
    <t>Oxyfluorfen</t>
  </si>
  <si>
    <t>Oxytetracycline hydrochloride</t>
  </si>
  <si>
    <t>p,p'-DDD</t>
  </si>
  <si>
    <t>p,p'-DDT</t>
  </si>
  <si>
    <t>Paclobutrazol</t>
  </si>
  <si>
    <t>Parathion</t>
  </si>
  <si>
    <t>p-Bromodiphenyl ether</t>
  </si>
  <si>
    <t>p-Cresol</t>
  </si>
  <si>
    <t>p-Cymene</t>
  </si>
  <si>
    <t>PD 0343701</t>
  </si>
  <si>
    <t>PD-0333941</t>
  </si>
  <si>
    <t>Pendimethalin</t>
  </si>
  <si>
    <t>Penoxsulam</t>
  </si>
  <si>
    <t>Pentachlorophenol</t>
  </si>
  <si>
    <t>Pentachloropyridine</t>
  </si>
  <si>
    <t>Pentadecane</t>
  </si>
  <si>
    <t>Pentaerythritol</t>
  </si>
  <si>
    <t>Pentamidine isethionate</t>
  </si>
  <si>
    <t>Pentanal</t>
  </si>
  <si>
    <t>Pentane-1,5-diyl dibenzoate</t>
  </si>
  <si>
    <t>Pentyl acetate</t>
  </si>
  <si>
    <t>Perfluoroheptanoic acid</t>
  </si>
  <si>
    <t>Perfluoroundecanoic acid</t>
  </si>
  <si>
    <t>PFBS-K</t>
  </si>
  <si>
    <t>PFDA</t>
  </si>
  <si>
    <t>PFHS-K</t>
  </si>
  <si>
    <t>PFHxA</t>
  </si>
  <si>
    <t>PFNA</t>
  </si>
  <si>
    <t>PFOA</t>
  </si>
  <si>
    <t>PFOA, ammonium salt</t>
  </si>
  <si>
    <t>PFOS</t>
  </si>
  <si>
    <t>PFOSA</t>
  </si>
  <si>
    <t>PFOS-K</t>
  </si>
  <si>
    <t>PHA-00543613</t>
  </si>
  <si>
    <t>PHA-00568487</t>
  </si>
  <si>
    <t>PharmaGSID_47259</t>
  </si>
  <si>
    <t>PharmaGSID_47261</t>
  </si>
  <si>
    <t>PharmaGSID_47263</t>
  </si>
  <si>
    <t>PharmaGSID_47330</t>
  </si>
  <si>
    <t>PharmaGSID_47333</t>
  </si>
  <si>
    <t>PharmaGSID_47337</t>
  </si>
  <si>
    <t>PharmaGSID_48166</t>
  </si>
  <si>
    <t>PharmaGSID_48172</t>
  </si>
  <si>
    <t>PharmaGSID_48505</t>
  </si>
  <si>
    <t>PharmaGSID_48506</t>
  </si>
  <si>
    <t>PharmaGSID_48507</t>
  </si>
  <si>
    <t>PharmaGSID_48509</t>
  </si>
  <si>
    <t>PharmaGSID_48510</t>
  </si>
  <si>
    <t>PharmaGSID_48511</t>
  </si>
  <si>
    <t>PharmaGSID_48513</t>
  </si>
  <si>
    <t>PharmaGSID_48514</t>
  </si>
  <si>
    <t>PharmaGSID_48516</t>
  </si>
  <si>
    <t>PharmaGSID_48518</t>
  </si>
  <si>
    <t>PharmaGSID_48519</t>
  </si>
  <si>
    <t>PharmaGSID_48521</t>
  </si>
  <si>
    <t>Phenanthrene</t>
  </si>
  <si>
    <t>Phenol</t>
  </si>
  <si>
    <t>Phenolphthalein</t>
  </si>
  <si>
    <t>Phenolphthalin</t>
  </si>
  <si>
    <t>Phenothiazine</t>
  </si>
  <si>
    <t>Phenylmercuric acetate</t>
  </si>
  <si>
    <t>Phorate</t>
  </si>
  <si>
    <t>Phosalone</t>
  </si>
  <si>
    <t>Picloram</t>
  </si>
  <si>
    <t>Picoxystrobin</t>
  </si>
  <si>
    <t>Pioglitazone hydrochloride</t>
  </si>
  <si>
    <t>Piperazine</t>
  </si>
  <si>
    <t>Piperonyl butoxide</t>
  </si>
  <si>
    <t>Pirimicarb</t>
  </si>
  <si>
    <t>Pirimiphos-methyl</t>
  </si>
  <si>
    <t>Pirinixic acid</t>
  </si>
  <si>
    <t>PK 11195</t>
  </si>
  <si>
    <t>Prallethrin</t>
  </si>
  <si>
    <t>Pravastatin sodium</t>
  </si>
  <si>
    <t>Prednisone</t>
  </si>
  <si>
    <t>Prodiamine</t>
  </si>
  <si>
    <t>Profenofos</t>
  </si>
  <si>
    <t>Progesterone</t>
  </si>
  <si>
    <t>Prometryn</t>
  </si>
  <si>
    <t>Propamocarb hydrochloride</t>
  </si>
  <si>
    <t>Propanil</t>
  </si>
  <si>
    <t>Propazine</t>
  </si>
  <si>
    <t>Propetamphos</t>
  </si>
  <si>
    <t>Propoxur</t>
  </si>
  <si>
    <t>Propoxycarbazone-sodium</t>
  </si>
  <si>
    <t>Propyl gallate</t>
  </si>
  <si>
    <t>Propylbenzene</t>
  </si>
  <si>
    <t>Propylparaben</t>
  </si>
  <si>
    <t>Pymetrozine</t>
  </si>
  <si>
    <t>Pyraclostrobin</t>
  </si>
  <si>
    <t>Pyraflufen-ethyl</t>
  </si>
  <si>
    <t>Pyrene</t>
  </si>
  <si>
    <t>Pyridaben</t>
  </si>
  <si>
    <t>Pyridoxine</t>
  </si>
  <si>
    <t>Pyrimethamine</t>
  </si>
  <si>
    <t>Pyrimethanil</t>
  </si>
  <si>
    <t>Pyrithiobac-sodium</t>
  </si>
  <si>
    <t>Quercetin</t>
  </si>
  <si>
    <t>Quinclorac</t>
  </si>
  <si>
    <t>Quinoline</t>
  </si>
  <si>
    <t>Quinoxyfen</t>
  </si>
  <si>
    <t>Quizalofop-ethyl</t>
  </si>
  <si>
    <t>Raloxifene hydrochloride</t>
  </si>
  <si>
    <t>Reserpine</t>
  </si>
  <si>
    <t>Resmethrin</t>
  </si>
  <si>
    <t>Resorcinol</t>
  </si>
  <si>
    <t>Retinol</t>
  </si>
  <si>
    <t>Rifampicin</t>
  </si>
  <si>
    <t>Ro 23-7637</t>
  </si>
  <si>
    <t>Rotenone</t>
  </si>
  <si>
    <t>Saccharin</t>
  </si>
  <si>
    <t>Safrole</t>
  </si>
  <si>
    <t>Salicylic acid</t>
  </si>
  <si>
    <t>SAR102608</t>
  </si>
  <si>
    <t>SAR102779</t>
  </si>
  <si>
    <t>SAR115740</t>
  </si>
  <si>
    <t>SAR150640</t>
  </si>
  <si>
    <t>SAR377142</t>
  </si>
  <si>
    <t>SB202235</t>
  </si>
  <si>
    <t>SB236057A</t>
  </si>
  <si>
    <t>SB243213A</t>
  </si>
  <si>
    <t>SB281832</t>
  </si>
  <si>
    <t>SB413217A</t>
  </si>
  <si>
    <t>S-Bioallethrin</t>
  </si>
  <si>
    <t>Sethoxydim</t>
  </si>
  <si>
    <t>Silica</t>
  </si>
  <si>
    <t>Simvastatin</t>
  </si>
  <si>
    <t>Sodium (2-pyridylthio)-N-oxide</t>
  </si>
  <si>
    <t>Sodium 4-nitrophenolate</t>
  </si>
  <si>
    <t>Sodium azide</t>
  </si>
  <si>
    <t>Sodium benzoate</t>
  </si>
  <si>
    <t>Sodium chlorite</t>
  </si>
  <si>
    <t>Sodium dehydroacetate</t>
  </si>
  <si>
    <t>Sodium dimethyldithiocarbamate</t>
  </si>
  <si>
    <t>Sodium dodecyl sulfate</t>
  </si>
  <si>
    <t>Sodium dodecylbenzenesulfonate</t>
  </si>
  <si>
    <t>Sodium erythorbate (1:1)</t>
  </si>
  <si>
    <t>Sodium hexyldecyl sulfate</t>
  </si>
  <si>
    <t>Sodium L-ascorbate</t>
  </si>
  <si>
    <t>Sodium myristyl sulfate</t>
  </si>
  <si>
    <t>Sodium nitrite</t>
  </si>
  <si>
    <t>Sodium saccharin hydrate</t>
  </si>
  <si>
    <t>Sodium trichloroacetate</t>
  </si>
  <si>
    <t>Sodium xylenesulfonate</t>
  </si>
  <si>
    <t>Sorbic acid</t>
  </si>
  <si>
    <t>Sorbitan, mono-(9Z)-9-octadecenoate</t>
  </si>
  <si>
    <t>Spirodiclofen</t>
  </si>
  <si>
    <t>Spiroxamine</t>
  </si>
  <si>
    <t>SR125047</t>
  </si>
  <si>
    <t>SR144190</t>
  </si>
  <si>
    <t>SR146131 trifluoroacetate (1:1)</t>
  </si>
  <si>
    <t>SR271425</t>
  </si>
  <si>
    <t>SR58611</t>
  </si>
  <si>
    <t>SSR 241586 HCl</t>
  </si>
  <si>
    <t>SSR103800</t>
  </si>
  <si>
    <t>SSR146977</t>
  </si>
  <si>
    <t>SSR150106</t>
  </si>
  <si>
    <t>SSR161421</t>
  </si>
  <si>
    <t>SSR162369</t>
  </si>
  <si>
    <t>SSR180711</t>
  </si>
  <si>
    <t>SSR240612</t>
  </si>
  <si>
    <t>SSR504734</t>
  </si>
  <si>
    <t>SSR69071</t>
  </si>
  <si>
    <t>Stavudine</t>
  </si>
  <si>
    <t>Styrene oxide</t>
  </si>
  <si>
    <t>Sucrose</t>
  </si>
  <si>
    <t>Sucrose octaacetate</t>
  </si>
  <si>
    <t>Sulfasalazine</t>
  </si>
  <si>
    <t>Sulfentrazone</t>
  </si>
  <si>
    <t>Sulfluramid</t>
  </si>
  <si>
    <t>Surinabant</t>
  </si>
  <si>
    <t>Symclosene</t>
  </si>
  <si>
    <t>Tamoxifen citrate</t>
  </si>
  <si>
    <t>Tannic acid</t>
  </si>
  <si>
    <t>TDCPP</t>
  </si>
  <si>
    <t>Tebufenozide</t>
  </si>
  <si>
    <t>Tebufenpyrad</t>
  </si>
  <si>
    <t>Tebupirimfos</t>
  </si>
  <si>
    <t>Tebuthiuron</t>
  </si>
  <si>
    <t>Tefluthrin</t>
  </si>
  <si>
    <t>Tepraloxydim</t>
  </si>
  <si>
    <t>Terbacil</t>
  </si>
  <si>
    <t>Terbufos</t>
  </si>
  <si>
    <t>Terbutylazine</t>
  </si>
  <si>
    <t>tert-Butyl perbenzoate</t>
  </si>
  <si>
    <t>tert-Butylbenzene</t>
  </si>
  <si>
    <t>tert-Butylhydroquinone</t>
  </si>
  <si>
    <t>Tetrac</t>
  </si>
  <si>
    <t>Tetraconazole</t>
  </si>
  <si>
    <t>Tetracycline</t>
  </si>
  <si>
    <t>Thalidomide</t>
  </si>
  <si>
    <t>Theobromine</t>
  </si>
  <si>
    <t>Theophylline</t>
  </si>
  <si>
    <t>Thiabendazole</t>
  </si>
  <si>
    <t>Thiacloprid</t>
  </si>
  <si>
    <t>Thiamethoxam</t>
  </si>
  <si>
    <t>Thiazopyr</t>
  </si>
  <si>
    <t>Thidiazuron</t>
  </si>
  <si>
    <t>Thiobencarb</t>
  </si>
  <si>
    <t>Thiocyanic acid, ammonium salt</t>
  </si>
  <si>
    <t>Thiodicarb</t>
  </si>
  <si>
    <t>Thiophanate-methyl</t>
  </si>
  <si>
    <t>Thiram</t>
  </si>
  <si>
    <t>Thymol</t>
  </si>
  <si>
    <t>Tiratricol</t>
  </si>
  <si>
    <t>TNP-470</t>
  </si>
  <si>
    <t>Tolazamide</t>
  </si>
  <si>
    <t>Toluene-2,4-diisocyanate</t>
  </si>
  <si>
    <t>Tralkoxydim</t>
  </si>
  <si>
    <t>Trelanserin</t>
  </si>
  <si>
    <t>Triacetin</t>
  </si>
  <si>
    <t>Triadimefon</t>
  </si>
  <si>
    <t>Triadimenol</t>
  </si>
  <si>
    <t>Tri-allate</t>
  </si>
  <si>
    <t>Triamcinolone</t>
  </si>
  <si>
    <t>Tribufos</t>
  </si>
  <si>
    <t>Tributyl phosphate</t>
  </si>
  <si>
    <t>Tributylamine</t>
  </si>
  <si>
    <t>Tributyltin chloride</t>
  </si>
  <si>
    <t>Tributyltin methacrylate</t>
  </si>
  <si>
    <t>Trichlorfon</t>
  </si>
  <si>
    <t>Trichloroacetic acid</t>
  </si>
  <si>
    <t>Triclocarban</t>
  </si>
  <si>
    <t>Triclopyr</t>
  </si>
  <si>
    <t>Triclosan</t>
  </si>
  <si>
    <t>Tricresyl phosphate</t>
  </si>
  <si>
    <t>Tridecafluorohexylethyl methacrylate</t>
  </si>
  <si>
    <t>Tridemorph</t>
  </si>
  <si>
    <t>Triethanolamine</t>
  </si>
  <si>
    <t>Triethoxyoctylsilane</t>
  </si>
  <si>
    <t>Triethyl citrate</t>
  </si>
  <si>
    <t>Triethylene glycol</t>
  </si>
  <si>
    <t>Triethylene glycol bis(2-ethylhexanoate)</t>
  </si>
  <si>
    <t>Triethylene glycol diacetate</t>
  </si>
  <si>
    <t>Triethylene glycol dimethyl ether</t>
  </si>
  <si>
    <t>Trifloxystrobin</t>
  </si>
  <si>
    <t>Trifloxysulfuron-sodium</t>
  </si>
  <si>
    <t>Triflumizole</t>
  </si>
  <si>
    <t>Triglycidyl isocyanurate</t>
  </si>
  <si>
    <t>Triisononyl trimellitate</t>
  </si>
  <si>
    <t>Trioctyl trimellitate</t>
  </si>
  <si>
    <t>Triphenyl phosphate</t>
  </si>
  <si>
    <t>Triphenyl phosphite</t>
  </si>
  <si>
    <t>Triphenyltin hydroxide</t>
  </si>
  <si>
    <t>Tripropylene glycol monomethyl ether</t>
  </si>
  <si>
    <t>Tris(2-chloroethyl) phosphate</t>
  </si>
  <si>
    <t>Tris(2-ethylhexyl) phosphate</t>
  </si>
  <si>
    <t>Tris(2-ethylhexyl) trimellitate</t>
  </si>
  <si>
    <t>Triticonazole</t>
  </si>
  <si>
    <t>Troglitazone</t>
  </si>
  <si>
    <t>UK-156819</t>
  </si>
  <si>
    <t>UK-333747</t>
  </si>
  <si>
    <t>UK-337312</t>
  </si>
  <si>
    <t>UK-343664</t>
  </si>
  <si>
    <t>UK-373911</t>
  </si>
  <si>
    <t>UK-416244</t>
  </si>
  <si>
    <t>Undecane</t>
  </si>
  <si>
    <t>Urea</t>
  </si>
  <si>
    <t>Urethane</t>
  </si>
  <si>
    <t>Valproic acid</t>
  </si>
  <si>
    <t>Vernolate</t>
  </si>
  <si>
    <t>Volinanserin</t>
  </si>
  <si>
    <t>Warfarin</t>
  </si>
  <si>
    <t>YM218</t>
  </si>
  <si>
    <t>Zamifenacin</t>
  </si>
  <si>
    <t>Zenarestat</t>
  </si>
  <si>
    <t>Ziram</t>
  </si>
  <si>
    <t>Zoxamide</t>
  </si>
  <si>
    <t>Stemina (Lvl7_Master)</t>
  </si>
  <si>
    <t>Strong,moderate =&gt;</t>
  </si>
  <si>
    <t>toxic</t>
  </si>
  <si>
    <t>very weak, weak =&gt;</t>
  </si>
  <si>
    <t>non-toxic</t>
  </si>
  <si>
    <t>toxic if OC &lt; CV cell = 1</t>
  </si>
  <si>
    <t>AR in vitro agonist/antagonist</t>
  </si>
  <si>
    <t>Strong, moderate, moderate/weak =&gt;</t>
  </si>
  <si>
    <t>CompTox Chemistry Dashboard: https://comptox.epa.gov/dashboard/</t>
  </si>
  <si>
    <t>InCHI Key</t>
  </si>
  <si>
    <t>XRPLBRIHZGVJIC-UHFFFAOYSA-L</t>
  </si>
  <si>
    <t>CTKINSOISVBQLD-UHFFFAOYSA-N</t>
  </si>
  <si>
    <t>GOOHAUXETOMSMM-UHFFFAOYSA-N</t>
  </si>
  <si>
    <t>AWMVMTVKBNGEAK-UHFFFAOYSA-N</t>
  </si>
  <si>
    <t>IAYPIBMASNFSPL-UHFFFAOYSA-N</t>
  </si>
  <si>
    <t>VOXZDWNPVJITMN-ZBRFXRBCSA-N</t>
  </si>
  <si>
    <t>BFPYWIDHMRZLRN-SLHNCBLASA-N</t>
  </si>
  <si>
    <t>PJVWKTKQMONHTI-UHFFFAOYSA-N</t>
  </si>
  <si>
    <t>VABCILAOYCMVPS-UHFFFAOYSA-N</t>
  </si>
  <si>
    <t>DOBMPNYZJYQDGZ-UHFFFAOYSA-N</t>
  </si>
  <si>
    <t>DQDAYGNAKTZFIW-UHFFFAOYSA-N</t>
  </si>
  <si>
    <t>FAKRSMQSSFJEIM-RQJHMYQMSA-N</t>
  </si>
  <si>
    <t>GBXSMTUPTTWBMN-XIRDDKMYSA-N</t>
  </si>
  <si>
    <t>RLAWWYSOJDYHDC-BZSNNMDCSA-N</t>
  </si>
  <si>
    <t>CMSMOCZEIVJLDB-UHFFFAOYSA-N</t>
  </si>
  <si>
    <t>PWOQRKCAHTVFLB-UHFFFAOYSA-N</t>
  </si>
  <si>
    <t>HAWPXGHAZFHHAD-UHFFFAOYSA-N</t>
  </si>
  <si>
    <t>QKSKPIVNLNLAAV-UHFFFAOYSA-N</t>
  </si>
  <si>
    <t>JCKYGMPEJWAADB-UHFFFAOYSA-N</t>
  </si>
  <si>
    <t>HOMGKSMUEGBAAB-UHFFFAOYSA-N</t>
  </si>
  <si>
    <t>COVZYZSDYWQREU-UHFFFAOYSA-N</t>
  </si>
  <si>
    <t>PLUBXMRUUVWRLT-UHFFFAOYSA-N</t>
  </si>
  <si>
    <t>BZKPWHYZMXOIDC-UHFFFAOYSA-N</t>
  </si>
  <si>
    <t>GJQPMPFPNINLKP-UHFFFAOYSA-N</t>
  </si>
  <si>
    <t>IAVUPMFITXYVAF-XPUUQOCRSA-N</t>
  </si>
  <si>
    <t>OUZWUKMCLIBBOG-UHFFFAOYSA-N</t>
  </si>
  <si>
    <t>ZRKWMRDKSOPRRS-UHFFFAOYSA-N</t>
  </si>
  <si>
    <t>ZSJLQEPLLKMAKR-GKHCUFPYSA-N</t>
  </si>
  <si>
    <t>DLGOEMSEDOSKAD-UHFFFAOYSA-N</t>
  </si>
  <si>
    <t>GQYIWUVLTXOXAJ-UHFFFAOYSA-N</t>
  </si>
  <si>
    <t>AVUYXHYHTTVPRX-UHFFFAOYSA-N</t>
  </si>
  <si>
    <t>IUCJMVBFZDHPDX-UHFFFAOYSA-N</t>
  </si>
  <si>
    <t>PSIFNNKUMBGKDQ-UHFFFAOYSA-N</t>
  </si>
  <si>
    <t>HTQMVQVXFRQIKW-UHFFFAOYSA-N</t>
  </si>
  <si>
    <t>RMMXLENWKUUMAY-UHFFFAOYSA-N</t>
  </si>
  <si>
    <t>FBOZXECLQNJBKD-ZDUSSCGKSA-N</t>
  </si>
  <si>
    <t>TVZGACDUOSZQKY-LBPRGKRZSA-N</t>
  </si>
  <si>
    <t>NOYPYLRCIDNJJB-UHFFFAOYSA-N</t>
  </si>
  <si>
    <t>IVTVGDXNLFLDRM-HNNXBMFYSA-N</t>
  </si>
  <si>
    <t>QUKGLNCXGVWCJX-UHFFFAOYSA-N</t>
  </si>
  <si>
    <t>ZLWYEPMDOUQDBW-UHFFFAOYSA-N</t>
  </si>
  <si>
    <t>WMAHFAYLCMTHCB-UHFFFAOYSA-N</t>
  </si>
  <si>
    <t>GHASVSINZRGABV-UHFFFAOYSA-N</t>
  </si>
  <si>
    <t>ODKNJVUHOIMIIZ-RRKCRQDMSA-N</t>
  </si>
  <si>
    <t>HSUIVCLOAAJSRE-UHFFFAOYSA-N</t>
  </si>
  <si>
    <t>YZBOVSFWWNVKRJ-UHFFFAOYSA-N</t>
  </si>
  <si>
    <t>CXOFVDLJLONNDW-UHFFFAOYSA-N</t>
  </si>
  <si>
    <t>YKSNLCVSTHTHJA-UHFFFAOYSA-L</t>
  </si>
  <si>
    <t>KKMLIVYBGSAJPM-UHFFFAOYSA-L</t>
  </si>
  <si>
    <t>KUAZQDVKQLNFPE-UHFFFAOYSA-N</t>
  </si>
  <si>
    <t>IOEJYZSZYUROLN-UHFFFAOYSA-M</t>
  </si>
  <si>
    <t>AGSPXMVUFBBBMO-UHFFFAOYSA-N</t>
  </si>
  <si>
    <t>DUIOPKIIICUYRZ-UHFFFAOYSA-N</t>
  </si>
  <si>
    <t>AAOVKJBEBIDNHE-UHFFFAOYSA-N</t>
  </si>
  <si>
    <t>KJONHKAYOJNZEC-UHFFFAOYSA-N</t>
  </si>
  <si>
    <t>MWQCHHACWWAQLJ-UHFFFAOYSA-N</t>
  </si>
  <si>
    <t>VDTNNGKXZGSZIP-UHFFFAOYSA-N</t>
  </si>
  <si>
    <t>JLRGJRBPOGGCBT-UHFFFAOYSA-N</t>
  </si>
  <si>
    <t>KLBQZWRITKRQQV-UHFFFAOYSA-N</t>
  </si>
  <si>
    <t>BAQLUVXNKOTTHU-UHFFFAOYSA-N</t>
  </si>
  <si>
    <t>ZEWQUBUPAILYHI-UHFFFAOYSA-N</t>
  </si>
  <si>
    <t>XQFRJNBWHJMXHO-RRKCRQDMSA-N</t>
  </si>
  <si>
    <t>FDKXTQMXEQVLRF-UHFFFAOYSA-N</t>
  </si>
  <si>
    <t>UEJJHQNACJXSKW-UHFFFAOYSA-N</t>
  </si>
  <si>
    <t>DDBREPKUVSBGFI-UHFFFAOYSA-N</t>
  </si>
  <si>
    <t>IRYJRGCIQBGHIV-UHFFFAOYSA-N</t>
  </si>
  <si>
    <t>LFQSCWFLJHTTHZ-UHFFFAOYSA-N</t>
  </si>
  <si>
    <t>KFZMGEQAYNKOFK-UHFFFAOYSA-N</t>
  </si>
  <si>
    <t>NIJJYAXOARWZEE-UHFFFAOYSA-N</t>
  </si>
  <si>
    <t>OBETXYAYXDNJHR-UHFFFAOYSA-N</t>
  </si>
  <si>
    <t>YIWUKEYIRIRTPP-UHFFFAOYSA-N</t>
  </si>
  <si>
    <t>BQJCRHHNABKAKU-KBQPJGBKSA-N</t>
  </si>
  <si>
    <t>LLPOLZWFYMWNKH-CMKMFDCUSA-N</t>
  </si>
  <si>
    <t>UQCNKQCJZOAFTQ-ISWURRPUSA-N</t>
  </si>
  <si>
    <t>GVGLGOZIDCSQPN-PVHGPHFFSA-N</t>
  </si>
  <si>
    <t>PLIKAWJENQZMHA-UHFFFAOYSA-N</t>
  </si>
  <si>
    <t>YCIMNLLNPGFGHC-UHFFFAOYSA-N</t>
  </si>
  <si>
    <t>ISWSIDIOOBJBQZ-UHFFFAOYSA-N</t>
  </si>
  <si>
    <t>MECHNRXZTMCUDQ-RKHKHRCZSA-N</t>
  </si>
  <si>
    <t>GMRQFYUYWCNGIN-NKMMMXOESA-N</t>
  </si>
  <si>
    <t>KQJQICVXLJTWQD-UHFFFAOYSA-N</t>
  </si>
  <si>
    <t>NGZJXCFNBVJLQN-UHFFFAOYSA-N</t>
  </si>
  <si>
    <t>GMEHFXXZSWDEDB-UHFFFAOYSA-N</t>
  </si>
  <si>
    <t>RYYVLZVUVIJVGH-UHFFFAOYSA-N</t>
  </si>
  <si>
    <t>QUNWUDVFRNGTCO-UHFFFAOYSA-N</t>
  </si>
  <si>
    <t>ZFXYFBGIUFBOJW-UHFFFAOYSA-N</t>
  </si>
  <si>
    <t>YAPQBXQYLJRXSA-UHFFFAOYSA-N</t>
  </si>
  <si>
    <t>NMUSYJAQQFHJEW-KVTDHHQDSA-N</t>
  </si>
  <si>
    <t>WREGKURFCTUGRC-POYBYMJQSA-N</t>
  </si>
  <si>
    <t>BBDAGFIXKZCXAH-CCXZUQQUSA-N</t>
  </si>
  <si>
    <t>XAUDJQYHKZQPEU-KVQBGUIXSA-N</t>
  </si>
  <si>
    <t>MZZGOOYMKKIOOX-VKHMYHEASA-N</t>
  </si>
  <si>
    <t>RMSFTZDTJHYIFE-UHFFFAOYSA-N</t>
  </si>
  <si>
    <t>ZZORFUFYDOWNEF-UHFFFAOYSA-N</t>
  </si>
  <si>
    <t>WKSAUQYGYAYLPV-UHFFFAOYSA-N</t>
  </si>
  <si>
    <t>IEDVJHCEMCRBQM-UHFFFAOYSA-N</t>
  </si>
  <si>
    <t>XREDUPOVEQDQQS-UHFFFAOYSA-N</t>
  </si>
  <si>
    <t>RRUDCFGSUDOHDG-UHFFFAOYSA-N</t>
  </si>
  <si>
    <t>URJHVPKUWOUENU-UHFFFAOYSA-N</t>
  </si>
  <si>
    <t>VSNHCAURESNICA-UHFFFAOYSA-N</t>
  </si>
  <si>
    <t>ATHHXGZTWNVVOU-UHFFFAOYSA-N</t>
  </si>
  <si>
    <t>FXHOOIRPVKKKFG-UHFFFAOYSA-N</t>
  </si>
  <si>
    <t>OHLUUHNLEMFGTQ-UHFFFAOYSA-N</t>
  </si>
  <si>
    <t>ZMXDDKWLCZADIW-UHFFFAOYSA-N</t>
  </si>
  <si>
    <t>JXLYSJRDGCGARV-CFWMRBGOSA-N</t>
  </si>
  <si>
    <t>AQTQHPDCURKLKT-JKDPCDLQSA-N</t>
  </si>
  <si>
    <t>CILBMBUYJCWATM-UDRBCWGGSA-N</t>
  </si>
  <si>
    <t>OPXLLQIJSORQAM-UHFFFAOYSA-N</t>
  </si>
  <si>
    <t>HXHWSAZORRCQMX-UHFFFAOYSA-N</t>
  </si>
  <si>
    <t>GLVAUDGFNGKCSF-UHFFFAOYSA-N</t>
  </si>
  <si>
    <t>LMEKQMALGUDUQG-UHFFFAOYSA-N</t>
  </si>
  <si>
    <t>WYWHKKSPHMUBEB-UHFFFAOYSA-N</t>
  </si>
  <si>
    <t>CHNXZKVNWQUJIB-CEGNMAFCSA-N</t>
  </si>
  <si>
    <t>YNDXUCZADRHECN-JNQJZLCISA-N</t>
  </si>
  <si>
    <t>OIGNJSKKLXVSLS-VWUMJDOOSA-N</t>
  </si>
  <si>
    <t>JYGXADMDTFJGBT-VWUMJDOOSA-N</t>
  </si>
  <si>
    <t>UREBDLICKHMUKA-CXSFZGCWSA-N</t>
  </si>
  <si>
    <t>WOFMFGQZHJDGCX-ZULDAHANSA-N</t>
  </si>
  <si>
    <t>JWJOTENAMICLJG-QWBYCMEYSA-N</t>
  </si>
  <si>
    <t>JQIYNMYZKRGDFK-RUFWAXPRSA-N</t>
  </si>
  <si>
    <t>RGLYKWWBQGJZGM-ISLYRVAYSA-N</t>
  </si>
  <si>
    <t>PYTMYKVIJXPNBD-UHFFFAOYSA-N</t>
  </si>
  <si>
    <t>NLHHRLWOUZZQLW-UHFFFAOYSA-N</t>
  </si>
  <si>
    <t>IAHFWCOBPZCAEA-UHFFFAOYSA-N</t>
  </si>
  <si>
    <t>QMBJSIBWORFWQT-DFXBJWIESA-N</t>
  </si>
  <si>
    <t>NFACJZMKEDPNKN-UHFFFAOYSA-N</t>
  </si>
  <si>
    <t>DYAHQFWOVKZOOW-UHFFFAOYSA-N</t>
  </si>
  <si>
    <t>GXDALQBWZGODGZ-UHFFFAOYSA-N</t>
  </si>
  <si>
    <t>RAPZEAPATHNIPO-UHFFFAOYSA-N</t>
  </si>
  <si>
    <t>MVWVFYHBGMAFLY-UHFFFAOYSA-N</t>
  </si>
  <si>
    <t>YVUQSNJEYSNKRX-UHFFFAOYSA-N</t>
  </si>
  <si>
    <t>FGXWKSZFVQUSTL-UHFFFAOYSA-N</t>
  </si>
  <si>
    <t>RMEDXOLNCUSCGS-UHFFFAOYSA-N</t>
  </si>
  <si>
    <t>FABPRXSRWADJSP-MEDUHNTESA-N</t>
  </si>
  <si>
    <t>AIJTTZAVMXIJGM-UHFFFAOYSA-N</t>
  </si>
  <si>
    <t>XUBOMFCQGDBHNK-UHFFFAOYSA-N</t>
  </si>
  <si>
    <t>DZZWHBIBMUVIIW-DTORHVGOSA-N</t>
  </si>
  <si>
    <t>LOUPRKONTZGTKE-LHHVKLHASA-N</t>
  </si>
  <si>
    <t>GZKLJWGUPQBVJQ-UHFFFAOYSA-N</t>
  </si>
  <si>
    <t>XEEQGYMUWCZPDN-DOMZBBRYSA-N</t>
  </si>
  <si>
    <t>RUZYUOTYCVRMRZ-UHFFFAOYSA-N</t>
  </si>
  <si>
    <t>IENZQIKPVFGBNW-UHFFFAOYSA-N</t>
  </si>
  <si>
    <t>VCKUSRYTPJJLNI-UHFFFAOYSA-N</t>
  </si>
  <si>
    <t>WNMJYKCGWZFFKR-UHFFFAOYSA-N</t>
  </si>
  <si>
    <t>SRUISGSHWFJION-UHFFFAOYSA-N</t>
  </si>
  <si>
    <t>XCPGHVQEEXUHNC-UHFFFAOYSA-N</t>
  </si>
  <si>
    <t>IXTMWRCNAAVVAI-UHFFFAOYSA-N</t>
  </si>
  <si>
    <t>SLVMESMUVMCQIY-UHFFFAOYSA-N</t>
  </si>
  <si>
    <t>RGCVKNLCSQQDEP-UHFFFAOYSA-N</t>
  </si>
  <si>
    <t>JCCNYMKQOSZNPW-UHFFFAOYSA-N</t>
  </si>
  <si>
    <t>BCGWQEUPMDMJNV-UHFFFAOYSA-N</t>
  </si>
  <si>
    <t>HCYAFALTSJYZDH-UHFFFAOYSA-N</t>
  </si>
  <si>
    <t>KRMDCWKBEZIMAB-UHFFFAOYSA-N</t>
  </si>
  <si>
    <t>GUGOEEXESWIERI-UHFFFAOYSA-N</t>
  </si>
  <si>
    <t>ZBIAKUMOEKILTF-UHFFFAOYSA-N</t>
  </si>
  <si>
    <t>OOGJQPCLVADCPB-HXUWFJFHSA-N</t>
  </si>
  <si>
    <t>QZUDBNBUXVUHMW-UHFFFAOYSA-N</t>
  </si>
  <si>
    <t>KVWDHTXUZHCGIO-UHFFFAOYSA-N</t>
  </si>
  <si>
    <t>URKOMYMAXPYINW-UHFFFAOYSA-N</t>
  </si>
  <si>
    <t>GKIRPKYJQBWNGO-UHFFFAOYSA-N</t>
  </si>
  <si>
    <t>DTXSID</t>
  </si>
  <si>
    <t>QSAR Ready SMILES</t>
  </si>
  <si>
    <t>InCHI String</t>
  </si>
  <si>
    <t>DTXSID7020184</t>
  </si>
  <si>
    <t>DTXSID4020666</t>
  </si>
  <si>
    <t>DTXSID5021207</t>
  </si>
  <si>
    <t>DTXSID2021286</t>
  </si>
  <si>
    <t>DTXSID0020600</t>
  </si>
  <si>
    <t>DTXSID0020573</t>
  </si>
  <si>
    <t>DTXSID5020576</t>
  </si>
  <si>
    <t>DTXSID5023742</t>
  </si>
  <si>
    <t>DTXSID2022541</t>
  </si>
  <si>
    <t>DTXSID8021729</t>
  </si>
  <si>
    <t>DTXSID5023459</t>
  </si>
  <si>
    <t>DTXSID1037197</t>
  </si>
  <si>
    <t>DTXSID5022982</t>
  </si>
  <si>
    <t>DTXSID6040537</t>
  </si>
  <si>
    <t>DTXSID5020364</t>
  </si>
  <si>
    <t>DTXSID2020975</t>
  </si>
  <si>
    <t>DTXSID0037100</t>
  </si>
  <si>
    <t>DTXSID7020263</t>
  </si>
  <si>
    <t>DTXSID7020760</t>
  </si>
  <si>
    <t>DTXSID3020910</t>
  </si>
  <si>
    <t>DTXSID6025309</t>
  </si>
  <si>
    <t>DTXSID7022544</t>
  </si>
  <si>
    <t>DTXSID1022922</t>
  </si>
  <si>
    <t>DTXSID7022960</t>
  </si>
  <si>
    <t>DTXSID1023021</t>
  </si>
  <si>
    <t>DTXSID4021006</t>
  </si>
  <si>
    <t>DTXSID2021282</t>
  </si>
  <si>
    <t>DTXSID8022743</t>
  </si>
  <si>
    <t>DTXSID2023222</t>
  </si>
  <si>
    <t>DTXSID5020815</t>
  </si>
  <si>
    <t>DTXSID3026225</t>
  </si>
  <si>
    <t>DTXSID7023227</t>
  </si>
  <si>
    <t>DTXSID0022725</t>
  </si>
  <si>
    <t>DTXSID8023636</t>
  </si>
  <si>
    <t>DTXSID4020822</t>
  </si>
  <si>
    <t>DTXSID3022588</t>
  </si>
  <si>
    <t>DTXSID3023714</t>
  </si>
  <si>
    <t>DTXSID0046482</t>
  </si>
  <si>
    <t>DTXSID50193113</t>
  </si>
  <si>
    <t>DTXSID5051446</t>
  </si>
  <si>
    <t>DTXSID90181413</t>
  </si>
  <si>
    <t>DTXSID2020634</t>
  </si>
  <si>
    <t>DTXSID3023057</t>
  </si>
  <si>
    <t>DTXSID3020205</t>
  </si>
  <si>
    <t>DTXSID5020607</t>
  </si>
  <si>
    <t>DTXSID8025094</t>
  </si>
  <si>
    <t>DTXSID4040002</t>
  </si>
  <si>
    <t>DTXSID8020541</t>
  </si>
  <si>
    <t>DTXSID9020794</t>
  </si>
  <si>
    <t>DTXSID1052741</t>
  </si>
  <si>
    <t>DTXSID5021332</t>
  </si>
  <si>
    <t>DTXSID3022956</t>
  </si>
  <si>
    <t>DTXSID6048418</t>
  </si>
  <si>
    <t>DTXSID7043823</t>
  </si>
  <si>
    <t>DTXSID4020406</t>
  </si>
  <si>
    <t>DTXSID5023372</t>
  </si>
  <si>
    <t>DTXSID4021181</t>
  </si>
  <si>
    <t>DTXSID8022741</t>
  </si>
  <si>
    <t>DTXSID8021359</t>
  </si>
  <si>
    <t>DTXSID6023656</t>
  </si>
  <si>
    <t>DTXSID50192065</t>
  </si>
  <si>
    <t>DTXSID1046928</t>
  </si>
  <si>
    <t>DTXSID2045238</t>
  </si>
  <si>
    <t>DTXSID0020369</t>
  </si>
  <si>
    <t>DTXSID9022524</t>
  </si>
  <si>
    <t>DTXSID5021122</t>
  </si>
  <si>
    <t>DTXSID9021396</t>
  </si>
  <si>
    <t>DTXSID9020584</t>
  </si>
  <si>
    <t>DTXSID7020762</t>
  </si>
  <si>
    <t>DTXSID6023733</t>
  </si>
  <si>
    <t>DTXSID9025293</t>
  </si>
  <si>
    <t>DTXSID5020605</t>
  </si>
  <si>
    <t>DTXSID9023336</t>
  </si>
  <si>
    <t>DTXSID8023131</t>
  </si>
  <si>
    <t>DTXSID5023409</t>
  </si>
  <si>
    <t>DTXSID6046761</t>
  </si>
  <si>
    <t>DTXSID3024499</t>
  </si>
  <si>
    <t>DTXSID3020257</t>
  </si>
  <si>
    <t>DTXSID5021124</t>
  </si>
  <si>
    <t>DTXSID5020233</t>
  </si>
  <si>
    <t>DTXSID5022722</t>
  </si>
  <si>
    <t>DTXSID90208533</t>
  </si>
  <si>
    <t>DTXSID5020601</t>
  </si>
  <si>
    <t>DTXSID3052694</t>
  </si>
  <si>
    <t>DTXSID0060804</t>
  </si>
  <si>
    <t>DTXSID0020232</t>
  </si>
  <si>
    <t>DTXSID2052281</t>
  </si>
  <si>
    <t>DTXSID5021336</t>
  </si>
  <si>
    <t>DTXSID9026132</t>
  </si>
  <si>
    <t>DTXSID9020116</t>
  </si>
  <si>
    <t>DTXSID0023747</t>
  </si>
  <si>
    <t>DTXSID6020357</t>
  </si>
  <si>
    <t>DTXSID7030432</t>
  </si>
  <si>
    <t>DTXSID9020118</t>
  </si>
  <si>
    <t>DTXSID60165785</t>
  </si>
  <si>
    <t>DTXSID1023607</t>
  </si>
  <si>
    <t>DTXSID9021217</t>
  </si>
  <si>
    <t>DTXSID3023712</t>
  </si>
  <si>
    <t>DTXSID70182029</t>
  </si>
  <si>
    <t>DTXSID7022546</t>
  </si>
  <si>
    <t>DTXSID1043962</t>
  </si>
  <si>
    <t>DTXSID6025438</t>
  </si>
  <si>
    <t>DTXSID0025608</t>
  </si>
  <si>
    <t>DTXSID5020499</t>
  </si>
  <si>
    <t>DTXSID0047167</t>
  </si>
  <si>
    <t>DTXSID6020515</t>
  </si>
  <si>
    <t>DTXSID8021430</t>
  </si>
  <si>
    <t>DTXSID8044331</t>
  </si>
  <si>
    <t>DTXSID5047825</t>
  </si>
  <si>
    <t>DTXSID5023900</t>
  </si>
  <si>
    <t>DTXSID4024729</t>
  </si>
  <si>
    <t>DTXSID4040682</t>
  </si>
  <si>
    <t>DTXSID0022563</t>
  </si>
  <si>
    <t>DTXSID0020810</t>
  </si>
  <si>
    <t>DTXSID4020119</t>
  </si>
  <si>
    <t>DTXSID6023652</t>
  </si>
  <si>
    <t>DTXSID3021069</t>
  </si>
  <si>
    <t>DTXSID2022880</t>
  </si>
  <si>
    <t>DTXSID2023016</t>
  </si>
  <si>
    <t>DTXSID9036515</t>
  </si>
  <si>
    <t>DTXSID6021371</t>
  </si>
  <si>
    <t>DTXSID9021184</t>
  </si>
  <si>
    <t>DTXSID7020714</t>
  </si>
  <si>
    <t>DTXSID3020384</t>
  </si>
  <si>
    <t>DTXSID4023333</t>
  </si>
  <si>
    <t>DTXSID7032004</t>
  </si>
  <si>
    <t>DTXSID8033562</t>
  </si>
  <si>
    <t>DTXSID4022361</t>
  </si>
  <si>
    <t>DTXSID9033923</t>
  </si>
  <si>
    <t>DTXSID3020625</t>
  </si>
  <si>
    <t>DTXSID8046452</t>
  </si>
  <si>
    <t>DTXSID8023000</t>
  </si>
  <si>
    <t>DTXSID3020465</t>
  </si>
  <si>
    <t>DTXSID8020337</t>
  </si>
  <si>
    <t>DTXSID5020029</t>
  </si>
  <si>
    <t>DTXSID9026059</t>
  </si>
  <si>
    <t>DTXSID6020274</t>
  </si>
  <si>
    <t>DTXSID5020366</t>
  </si>
  <si>
    <t>DTXSID0025527</t>
  </si>
  <si>
    <t>DTXSID2021781</t>
  </si>
  <si>
    <t>DTXSID0021389</t>
  </si>
  <si>
    <t>DTXSID0042371</t>
  </si>
  <si>
    <t>DTXSID9020110</t>
  </si>
  <si>
    <t>DTXSID8045193</t>
  </si>
  <si>
    <t>DTXSID4023753</t>
  </si>
  <si>
    <t>DTXSID8023474</t>
  </si>
  <si>
    <t>DTXSID1045116</t>
  </si>
  <si>
    <t>DTXSID6022973</t>
  </si>
  <si>
    <t>DTXSID3048491</t>
  </si>
  <si>
    <t>DTXSID2048321</t>
  </si>
  <si>
    <t>DTXSID5045704</t>
  </si>
  <si>
    <t>DTXSID9023590</t>
  </si>
  <si>
    <t>DTXSID4023549</t>
  </si>
  <si>
    <t>DTXSID6048967</t>
  </si>
  <si>
    <t>DTXSID4037168</t>
  </si>
  <si>
    <t>DTXSID7022964</t>
  </si>
  <si>
    <t>DTXSID4049082</t>
  </si>
  <si>
    <t>DTXSID3023639</t>
  </si>
  <si>
    <t>DTXSID6048549</t>
  </si>
  <si>
    <t>DTXSID00150458</t>
  </si>
  <si>
    <t>DTXSID4022604</t>
  </si>
  <si>
    <t>DTXSID5046433</t>
  </si>
  <si>
    <t>DTXSID3023265</t>
  </si>
  <si>
    <t>DTXSID1023441</t>
  </si>
  <si>
    <t>DTXSID2023224</t>
  </si>
  <si>
    <t>DTXSID1043881</t>
  </si>
  <si>
    <t>DTXSID6022896</t>
  </si>
  <si>
    <t>DTXSID7022594</t>
  </si>
  <si>
    <t>DTXSID2023642</t>
  </si>
  <si>
    <t>DTXSID6045377</t>
  </si>
  <si>
    <t>DTXSID3023687</t>
  </si>
  <si>
    <t>DTXSID5022855</t>
  </si>
  <si>
    <t>DTXSID9023388</t>
  </si>
  <si>
    <t>DTXSID9023546</t>
  </si>
  <si>
    <t>DTXSID1022843</t>
  </si>
  <si>
    <t>75-56-9</t>
  </si>
  <si>
    <t>152-72-7</t>
  </si>
  <si>
    <t>435-97-2</t>
  </si>
  <si>
    <t>50-18-0</t>
  </si>
  <si>
    <t>505-60-2</t>
  </si>
  <si>
    <t>120279-96-1</t>
  </si>
  <si>
    <t>18883-66-4</t>
  </si>
  <si>
    <t>154-93-8</t>
  </si>
  <si>
    <t>13010-47-4</t>
  </si>
  <si>
    <t>51-18-3</t>
  </si>
  <si>
    <t>144701-48-4</t>
  </si>
  <si>
    <t>112887-68-0</t>
  </si>
  <si>
    <t>4005-51-0</t>
  </si>
  <si>
    <t>26907-37-9</t>
  </si>
  <si>
    <t>117-82-8</t>
  </si>
  <si>
    <t>12071-83-9</t>
  </si>
  <si>
    <t>148-18-5</t>
  </si>
  <si>
    <t>151-18-8</t>
  </si>
  <si>
    <t>146-22-5</t>
  </si>
  <si>
    <t>2955-38-6</t>
  </si>
  <si>
    <t>388-51-2</t>
  </si>
  <si>
    <t>67-63-0</t>
  </si>
  <si>
    <t>561-27-3</t>
  </si>
  <si>
    <t>123-30-8</t>
  </si>
  <si>
    <t>50-14-6</t>
  </si>
  <si>
    <t>611-59-6</t>
  </si>
  <si>
    <t>115-02-6</t>
  </si>
  <si>
    <t>155-91-9</t>
  </si>
  <si>
    <t>122-11-2</t>
  </si>
  <si>
    <t>27653-49-2</t>
  </si>
  <si>
    <t>546-88-3</t>
  </si>
  <si>
    <t>689-13-4</t>
  </si>
  <si>
    <t>123-39-7</t>
  </si>
  <si>
    <t>127-19-5</t>
  </si>
  <si>
    <t>2068-78-2</t>
  </si>
  <si>
    <t>125317-39-7</t>
  </si>
  <si>
    <t>76-25-5</t>
  </si>
  <si>
    <t>50-02-2</t>
  </si>
  <si>
    <t>83919-23-7</t>
  </si>
  <si>
    <t>164656-23-9</t>
  </si>
  <si>
    <t>113-38-2</t>
  </si>
  <si>
    <t>110-61-2</t>
  </si>
  <si>
    <t>107-44-8</t>
  </si>
  <si>
    <t>106266-06-2</t>
  </si>
  <si>
    <t>146939-27-7</t>
  </si>
  <si>
    <t>2062-78-4</t>
  </si>
  <si>
    <t>57808-66-9</t>
  </si>
  <si>
    <t>548-73-2</t>
  </si>
  <si>
    <t>151096-09-2</t>
  </si>
  <si>
    <t>119914-60-2</t>
  </si>
  <si>
    <t>112811-59-3</t>
  </si>
  <si>
    <t>110871-86-8</t>
  </si>
  <si>
    <t>56-54-2</t>
  </si>
  <si>
    <t>106516-24-9</t>
  </si>
  <si>
    <t>53230-10-7</t>
  </si>
  <si>
    <t>74191-85-8</t>
  </si>
  <si>
    <t>19216-56-9</t>
  </si>
  <si>
    <t>63590-64-7</t>
  </si>
  <si>
    <t>81403-80-7</t>
  </si>
  <si>
    <t>113558-89-7</t>
  </si>
  <si>
    <t>51264-14-3</t>
  </si>
  <si>
    <t>5588-33-0</t>
  </si>
  <si>
    <t>79794-75-5</t>
  </si>
  <si>
    <t>50679-08-8</t>
  </si>
  <si>
    <t>3416-26-0</t>
  </si>
  <si>
    <t>124937-51-5</t>
  </si>
  <si>
    <t>5786-21-0</t>
  </si>
  <si>
    <t>132539-06-1</t>
  </si>
  <si>
    <t>111974-69-7</t>
  </si>
  <si>
    <t>911-45-5</t>
  </si>
  <si>
    <t>NC1=CC(N)=C(C=C1)N=NC1=CC=C(C=C1)C1=CC=C(C=C1)N=NC1=C(C=C2C=C(C(N=NC3=CC=CC=C3)=C(O)C2=C1N)S(O)(=O)=O)S(O)(=O)=O</t>
  </si>
  <si>
    <t xml:space="preserve">InChI=1S/C34H27N9O7S2.2Na/c35-22-10-15-27(26(36)18-22)41-38-24-11-6-19(7-12-24)20-8-13-25(14-9-20)40-42-32-28(51(45,46)47)16-21-17-29(52(48,49)50)33(34(44)30(21)31(32)37)43-39-23-4-2-1-3-5-23;;/h1-18,44H,35-37H2,(H,45,46,47)(H,48,49,50);;/q;2*+1/p-2
</t>
  </si>
  <si>
    <t xml:space="preserve"> </t>
  </si>
  <si>
    <t>OCC1CO1</t>
  </si>
  <si>
    <t xml:space="preserve">InChI=1/C3H6O2/c4-1-3-2-5-3/h3-4H,1-2H2
</t>
  </si>
  <si>
    <t>CC1CO1</t>
  </si>
  <si>
    <t xml:space="preserve">InChI=1/C3H6O/c1-3-2-4-3/h3H,2H2,1H3
</t>
  </si>
  <si>
    <t>C1OC1C1=CC=CC=C1</t>
  </si>
  <si>
    <t xml:space="preserve">InChI=1/C8H8O/c1-2-4-7(5-3-1)8-6-9-8/h1-5,8H,6H2
</t>
  </si>
  <si>
    <t xml:space="preserve">InChI=1S/C2H4O/c1-2-3-1/h1-2H2
</t>
  </si>
  <si>
    <t>[H][C@@]12CC[C@H](O)[C@@]1(C)CC[C@]1([H])C3=CC=C(O)C=C3CC[C@@]21[H]</t>
  </si>
  <si>
    <t>CC12CCC3C(CCC4=C3C=CC(O)=C4)C1CCC2O</t>
  </si>
  <si>
    <t xml:space="preserve">InChI=1S/C18H24O2/c1-18-9-8-14-13-5-3-12(19)10-11(13)2-4-15(14)16(18)6-7-17(18)20/h3,5,10,14-17,19-20H,2,4,6-9H2,1H3/t14-,15-,16+,17+,18+/m1/s1
</t>
  </si>
  <si>
    <t>[H][C@@]12CC[C@@](O)(C#C)[C@@]1(C)CC[C@]1([H])C3=C(CC[C@@]21[H])C=C(O)C=C3</t>
  </si>
  <si>
    <t>CC12CCC3C(CCC4=C3C=CC(O)=C4)C1CCC2(O)C#C</t>
  </si>
  <si>
    <t xml:space="preserve">InChI=1S/C20H24O2/c1-3-20(22)11-9-18-17-6-4-13-12-14(21)5-7-15(13)16(17)8-10-19(18,20)2/h1,5,7,12,16-18,21-22H,4,6,8-11H2,2H3/t16-,17-,18+,19+,20+/m1/s1
</t>
  </si>
  <si>
    <t>CC(=O)CC(C1=CC=CC=C1)C1=C(O)C2=CC=CC=C2OC1=O</t>
  </si>
  <si>
    <t>CC(=O)CC(C1C(=O)OC2=CC=CC=C2C1=O)C1=CC=CC=C1</t>
  </si>
  <si>
    <t xml:space="preserve">InChI=1/C19H16O4/c1-12(20)11-15(13-7-3-2-4-8-13)17-18(21)14-9-5-6-10-16(14)23-19(17)22/h2-10,15,21H,11H2,1H3
</t>
  </si>
  <si>
    <t>CC(=O)CC(C1C(=O)OC2=CC=CC=C2C1=O)C1=CC=C(C=C1)[N+]([O-])=O</t>
  </si>
  <si>
    <t xml:space="preserve">InChI=1/C19H15NO6/c1-11(21)10-15(12-6-8-13(9-7-12)20(24)25)17-18(22)14-4-2-3-5-16(14)26-19(17)23/h2-9,15,22H,10H2,1H3
</t>
  </si>
  <si>
    <t>O=C1OC2=C(C=CC=C2)C(=O)C1CC1C(=O)OC2=C(C=CC=C2)C1=O</t>
  </si>
  <si>
    <t xml:space="preserve">InChI=1S/C19H12O6/c20-16-10-5-1-3-7-14(10)24-18(22)12(16)9-13-17(21)11-6-2-4-8-15(11)25-19(13)23/h1-8,20-21H,9H2
</t>
  </si>
  <si>
    <t>CCC(C1C(=O)OC2=CC=CC=C2C1=O)C1=CC=CC=C1</t>
  </si>
  <si>
    <t xml:space="preserve">InChI=1/C18H16O3/c1-2-13(12-8-4-3-5-9-12)16-17(19)14-10-6-7-11-15(14)21-18(16)20/h3-11,13,19H,2H2,1H3
</t>
  </si>
  <si>
    <t>CC(CS)C(=O)N1CCCC1C(O)=O</t>
  </si>
  <si>
    <t xml:space="preserve">InChI=1S/C9H15NO3S/c1-6(5-14)8(11)10-4-2-3-7(10)9(12)13/h6-7,14H,2-5H2,1H3,(H,12,13)/t6-,7+/m1/s1
</t>
  </si>
  <si>
    <t>CCOC(=O)C(CCC1=CC=CC=C1)NC(C)C(=O)N1CCCC1C(O)=O</t>
  </si>
  <si>
    <t xml:space="preserve">InChI=1S/C20H28N2O5/c1-3-27-20(26)16(12-11-15-8-5-4-6-9-15)21-14(2)18(23)22-13-7-10-17(22)19(24)25/h4-6,8-9,14,16-17,21H,3,7,10-13H2,1-2H3,(H,24,25)/t14-,16-,17-/m0/s1
</t>
  </si>
  <si>
    <t>NCCCCC(NC(CCC1=CC=CC=C1)C(O)=O)C(=O)N1CCCC1C(O)=O</t>
  </si>
  <si>
    <t xml:space="preserve">InChI=1S/C21H31N3O5/c22-13-5-4-9-16(19(25)24-14-6-10-18(24)21(28)29)23-17(20(26)27)12-11-15-7-2-1-3-8-15/h1-3,7-8,16-18,23H,4-6,9-14,22H2,(H,26,27)(H,28,29)/t16-,17-,18-/m0/s1
</t>
  </si>
  <si>
    <t>ClCCN(CCCl)P1(=O)NCCCO1</t>
  </si>
  <si>
    <t xml:space="preserve">InChI=1/C7H15Cl2N2O2P/c8-2-5-11(6-3-9)14(12)10-4-1-7-13-14/h1-7H2,(H,10,12)
</t>
  </si>
  <si>
    <t xml:space="preserve">InChI=1S/C5H11Cl2N/c1-8(4-2-6)5-3-7/h2-5H2,1H3
</t>
  </si>
  <si>
    <t>ClCCSCCCl</t>
  </si>
  <si>
    <t xml:space="preserve">InChI=1S/C4H8Cl2S/c5-1-3-7-4-2-6/h1-4H2
</t>
  </si>
  <si>
    <t>OC(=O)CCCC1=CC=C(C=C1)N(CCCl)CCCl</t>
  </si>
  <si>
    <t xml:space="preserve">InChI=1S/C14H19Cl2NO2/c15-8-10-17(11-9-16)13-6-4-12(5-7-13)2-1-3-14(18)19/h4-7H,1-3,8-11H2,(H,18,19)
</t>
  </si>
  <si>
    <t>ClCCNP1(=O)OCCCN1CCCl</t>
  </si>
  <si>
    <t xml:space="preserve">InChI=1/C7H15Cl2N2O2P/c8-2-4-10-14(12)11(6-3-9)5-1-7-13-14/h1-7H2,(H,10,12)
</t>
  </si>
  <si>
    <t>CS(=O)(=O)OCCCCOS(C)(=O)=O</t>
  </si>
  <si>
    <t xml:space="preserve">InChI=1S/C6H14O6S2/c1-13(7,8)11-5-3-4-6-12-14(2,9)10/h3-6H2,1-2H3
</t>
  </si>
  <si>
    <t>CCOS(C)(=O)=O</t>
  </si>
  <si>
    <t xml:space="preserve">InChI=1S/C3H8O3S/c1-3-6-7(2,4)5/h3H2,1-2H3
</t>
  </si>
  <si>
    <t>CC(=O)NC1=NN=C(S1)S(N)(=O)=O</t>
  </si>
  <si>
    <t xml:space="preserve">InChI=1S/C4H6N4O3S2/c1-2(9)6-3-7-8-4(12-3)13(5,10)11/h1H3,(H2,5,10,11)(H,6,7,9)
</t>
  </si>
  <si>
    <t>NS(=O)(=O)C1=CC(Cl)=C(Cl)C(=C1)S(N)(=O)=O</t>
  </si>
  <si>
    <t xml:space="preserve">InChI=1S/C6H6Cl2N2O4S2/c7-4-1-3(15(9,11)12)2-5(6(4)8)16(10,13)14/h1-2H,(H2,9,11,12)(H2,10,13,14)
</t>
  </si>
  <si>
    <t>CCNC1CC(C)S(=O)(=O)C2=C1C=C(S2)S(N)(=O)=O</t>
  </si>
  <si>
    <t xml:space="preserve">InChI=1S/C10H16N2O4S3/c1-3-12-8-4-6(2)18(13,14)10-7(8)5-9(17-10)19(11,15)16/h5-6,8,12H,3-4H2,1-2H3,(H2,11,15,16)/t6-,8-/m0/s1
</t>
  </si>
  <si>
    <t>CCOC1=CC=C2N=C(SC2=C1)S(N)(=O)=O</t>
  </si>
  <si>
    <t xml:space="preserve">InChI=1S/C9H10N2O3S2/c1-2-14-6-3-4-7-8(5-6)15-9(11-7)16(10,12)13/h3-5H,2H2,1H3,(H2,10,12,13)
</t>
  </si>
  <si>
    <t>CN(N=O)C(N)=O</t>
  </si>
  <si>
    <t xml:space="preserve">InChI=1S/C2H5N3O2/c1-5(4-7)2(3)6/h1H3,(H2,3,6)
</t>
  </si>
  <si>
    <t>CN(N=O)C(=O)NC1C(O)OC(CO)C(O)C1O</t>
  </si>
  <si>
    <t xml:space="preserve">InChI=1S/C8H15N3O7/c1-11(10-17)8(16)9-4-6(14)5(13)3(2-12)18-7(4)15/h3-7,12-15H,2H2,1H3,(H,9,16)/t3-,4-,5-,6-,7+/m1/s1
</t>
  </si>
  <si>
    <t>ClCCNC(=O)N(CCCl)N=O</t>
  </si>
  <si>
    <t xml:space="preserve">InChI=1S/C5H9Cl2N3O2/c6-1-3-8-5(11)10(9-12)4-2-7/h1-4H2,(H,8,11)
</t>
  </si>
  <si>
    <t>ClCCN(N=O)C(=O)NC1CCCCC1</t>
  </si>
  <si>
    <t xml:space="preserve">InChI=1S/C9H16ClN3O2/c10-6-7-13(12-15)9(14)11-8-4-2-1-3-5-8/h8H,1-7H2,(H,11,14)
</t>
  </si>
  <si>
    <t>CC1CN1P(=O)(N1CC1C)N1CC1C</t>
  </si>
  <si>
    <t xml:space="preserve">InChI=1/C9H18N3OP/c1-7-4-10(7)14(13,11-5-8(11)2)12-6-9(12)3/h7-9H,4-6H2,1-3H3
</t>
  </si>
  <si>
    <t>C1CN1C1=NC(=NC(=N1)N1CC1)N1CC1</t>
  </si>
  <si>
    <t xml:space="preserve">InChI=1S/C9H12N6/c1-2-13(1)7-10-8(14-3-4-14)12-9(11-7)15-5-6-15/h1-6H2
</t>
  </si>
  <si>
    <t>CCCCC1=NC(Cl)=C(CO)N1CC1=CC=C(C=C1)C1=CC=CC=C1C1=NN=NN1</t>
  </si>
  <si>
    <t xml:space="preserve">InChI=1S/C22H23ClN6O/c1-2-3-8-20-24-21(23)19(14-30)29(20)13-15-9-11-16(12-10-15)17-6-4-5-7-18(17)22-25-27-28-26-22/h4-7,9-12,30H,2-3,8,13-14H2,1H3,(H,25,26,27,28)
</t>
  </si>
  <si>
    <t>CCOC1=NC2=CC=CC(C(O)=O)=C2N1CC1=CC=C(C=C1)C1=C(C=CC=C1)C1=NN=NN1</t>
  </si>
  <si>
    <t xml:space="preserve">InChI=1S/C24H20N6O3/c1-2-33-24-25-20-9-5-8-19(23(31)32)21(20)30(24)14-15-10-12-16(13-11-15)17-6-3-4-7-18(17)22-26-28-29-27-22/h3-13H,2,14H2,1H3,(H,31,32)(H,26,27,28,29)
</t>
  </si>
  <si>
    <t>CCCC1=NC2=C(C=C(C=C2C)C2=NC3=CC=CC=C3N2C)N1CC1=CC=C(C=C1)C1=CC=CC=C1C(O)=O</t>
  </si>
  <si>
    <t xml:space="preserve">InChI=1S/C33H30N4O2/c1-4-9-30-35-31-21(2)18-24(32-34-27-12-7-8-13-28(27)36(32)3)19-29(31)37(30)20-22-14-16-23(17-15-22)25-10-5-6-11-26(25)33(38)39/h5-8,10-19H,4,9,20H2,1-3H3,(H,38,39)
</t>
  </si>
  <si>
    <t>CN(CC1=NC2=C(N=C1)N=C(N)N=C2N)C1=CC=C(C=C1)C(=O)N[C@@H](CCC(O)=O)C(O)=O</t>
  </si>
  <si>
    <t>CN(CC1=CN=C2N=C(N)N=C(N)C2=N1)C1=CC=C(C=C1)C(=O)NC(CCC(O)=O)C(O)=O</t>
  </si>
  <si>
    <t xml:space="preserve">InChI=1S/C20H22N8O5/c1-28(9-11-8-23-17-15(24-11)16(21)26-20(22)27-17)12-4-2-10(3-5-12)18(31)25-13(19(32)33)6-7-14(29)30/h2-5,8,13H,6-7,9H2,1H3,(H,25,31)(H,29,30)(H,32,33)(H4,21,22,23,26,27)/t13-/m0/s1
</t>
  </si>
  <si>
    <t>NC1=NC2=C(N=C(CNC3=CC=C(C=C3)C(=O)N[C@@H](CCC(O)=O)C(O)=O)C=N2)C(N)=N1</t>
  </si>
  <si>
    <t>NC1=NC(N)=C2N=C(CNC3=CC=C(C=C3)C(=O)NC(CCC(O)=O)C(O)=O)C=NC2=N1</t>
  </si>
  <si>
    <t xml:space="preserve">InChI=1S/C19H20N8O5/c20-15-14-16(27-19(21)26-15)23-8-11(24-14)7-22-10-3-1-9(2-4-10)17(30)25-12(18(31)32)5-6-13(28)29/h1-4,8,12,22H,5-7H2,(H,25,30)(H,28,29)(H,31,32)(H4,20,21,23,26,27)/t12-/m0/s1
</t>
  </si>
  <si>
    <t>COC1=CC(NCC2=CC=C3N=C(N)N=C(N)C3=C2C)=CC(OC)=C1OC</t>
  </si>
  <si>
    <t xml:space="preserve">InChI=1S/C19H23N5O3/c1-10-11(5-6-13-16(10)18(20)24-19(21)23-13)9-22-12-7-14(25-2)17(27-4)15(8-12)26-3/h5-8,22H,9H2,1-4H3,(H4,20,21,23,24)
</t>
  </si>
  <si>
    <t>CN(CC1=CC=C2N=C(C)NC(=O)C2=C1)C1=CC=C(S1)C(=O)NC(CCC(O)=O)C(O)=O</t>
  </si>
  <si>
    <t xml:space="preserve">InChI=1S/C21H22N4O6S/c1-11-22-14-4-3-12(9-13(14)19(28)23-11)10-25(2)17-7-6-16(32-17)20(29)24-15(21(30)31)5-8-18(26)27/h3-4,6-7,9,15H,5,8,10H2,1-2H3,(H,24,29)(H,26,27)(H,30,31)(H,22,23,28)/t15-/m0/s1
</t>
  </si>
  <si>
    <t>NC1=NN=CS1</t>
  </si>
  <si>
    <t xml:space="preserve">InChI=1S/C2H3N3S/c3-2-5-4-1-6-2/h1H,(H2,3,5)
</t>
  </si>
  <si>
    <t>NC(=O)C1=CN=C(N)C=C1</t>
  </si>
  <si>
    <t xml:space="preserve">InChI=1S/C6H7N3O/c7-5-2-1-4(3-9-5)6(8)10/h1-3H,(H2,7,9)(H2,8,10)
</t>
  </si>
  <si>
    <t>C(NC1=NN=CS1)NC1=NN=CS1</t>
  </si>
  <si>
    <t xml:space="preserve">InChI=1S/C5H6N6S2/c1(6-4-10-8-2-12-4)7-5-11-9-3-13-5/h2-3H,1H2,(H,6,10)(H,7,11)
</t>
  </si>
  <si>
    <t>FC1=CNC(=O)NC1=O</t>
  </si>
  <si>
    <t>FC1C=NC(=O)NC1=O</t>
  </si>
  <si>
    <t xml:space="preserve">InChI=1S/C4H3FN2O2/c5-2-1-6-4(9)7-3(2)8/h1H,(H2,6,7,8,9)
</t>
  </si>
  <si>
    <t>OCC1OC(CC1O)N1C=C(F)C(=O)NC1=O</t>
  </si>
  <si>
    <t xml:space="preserve">InChI=1S/C9H11FN2O5/c10-4-2-12(9(16)11-8(4)15)7-1-5(14)6(3-13)17-7/h2,5-7,13-14H,1,3H2,(H,11,15,16)/t5-,6+,7+/m0/s1
</t>
  </si>
  <si>
    <t xml:space="preserve">InChI=1S/C19H20O4/c1-2-3-13-22-18(20)16-11-7-8-12-17(16)19(21)23-14-15-9-5-4-6-10-15/h4-12H,2-3,13-14H2,1H3
</t>
  </si>
  <si>
    <t xml:space="preserve">InChI=1/C24H38O4/c1-5-9-13-19(7-3)17-27-23(25)21-15-11-12-16-22(21)24(26)28-18-20(8-4)14-10-6-2/h11-12,15-16,19-20H,5-10,13-14,17-18H2,1-4H3
</t>
  </si>
  <si>
    <t>COCCOC(=O)C1=C(C=CC=C1)C(=O)OCCOC</t>
  </si>
  <si>
    <t xml:space="preserve">InChI=1S/C14H18O6/c1-17-7-9-19-13(15)11-5-3-4-6-12(11)14(16)20-10-8-18-2/h3-6H,7-10H2,1-2H3
</t>
  </si>
  <si>
    <t>CCCCOC(=O)C1=C(C=CC=C1)C(O)=O</t>
  </si>
  <si>
    <t xml:space="preserve">InChI=1S/C12H14O4/c1-2-3-8-16-12(15)10-7-5-4-6-9(10)11(13)14/h4-7H,2-3,8H2,1H3,(H,13,14)
</t>
  </si>
  <si>
    <t>O=C1NC(=O)C(N1)(C1=CC=CC=C1)C1=CC=CC=C1</t>
  </si>
  <si>
    <t xml:space="preserve">InChI=1S/C15H12N2O2/c18-13-15(17-14(19)16-13,11-7-3-1-4-8-11)12-9-5-2-6-10-12/h1-10H,(H2,16,17,18,19)
</t>
  </si>
  <si>
    <t>CN(C)C(S)=S</t>
  </si>
  <si>
    <t>[Mn++].[S-]C(=S)NCCNC([S-])=S</t>
  </si>
  <si>
    <t>SC(=S)NCCNC(S)=S</t>
  </si>
  <si>
    <t xml:space="preserve">InChI=1S/C4H8N2S4.Mn/c7-3(8)5-1-2-6-4(9)10;/h1-2H2,(H2,5,7,8)(H2,6,9,10);/q;+2/p-2
</t>
  </si>
  <si>
    <t>CC(CN=C(S)S)N=C(S)S</t>
  </si>
  <si>
    <t xml:space="preserve">InChI=1/C5H10N2S4.Zn/c1-3(7-5(10)11)2-6-4(8)9;/h3H,2H2,1H3,(H2,6,8,9)(H2,7,10,11);/q;+2/p-2
</t>
  </si>
  <si>
    <t>CN(C)C(=S)SSC(=S)N(C)C</t>
  </si>
  <si>
    <t xml:space="preserve">InChI=1S/C6H12N2S4/c1-7(2)5(9)11-12-6(10)8(3)4/h1-4H3
</t>
  </si>
  <si>
    <t>CCN(CC)C(S)=S</t>
  </si>
  <si>
    <t xml:space="preserve">InChI=1S/C5H11NS2.Na/c1-3-6(4-2)5(7)8;/h3-4H2,1-2H3,(H,7,8);/q;+1/p-1
</t>
  </si>
  <si>
    <t>NCCC#N</t>
  </si>
  <si>
    <t xml:space="preserve">InChI=1S/C3H6N2/c4-2-1-3-5/h1-2,4H2
</t>
  </si>
  <si>
    <t>NNC(N)=O</t>
  </si>
  <si>
    <t xml:space="preserve">InChI=1S/CH5N3O/c2-1(5)4-3/h3H2,(H3,2,4,5)
</t>
  </si>
  <si>
    <t>CN1C2=C(C=C(Cl)C=C2)C(=NCC1=O)C1=CC=CC=C1</t>
  </si>
  <si>
    <t xml:space="preserve">InChI=1S/C16H13ClN2O/c1-19-14-8-7-12(17)9-13(14)16(18-10-15(19)20)11-5-3-2-4-6-11/h2-9H,10H2,1H3
</t>
  </si>
  <si>
    <t>[O-][N+](=O)C1=CC=C2NC(=O)CN=C(C3=CC=CC=C3)C2=C1</t>
  </si>
  <si>
    <t xml:space="preserve">InChI=1S/C15H11N3O3/c19-14-9-16-15(10-4-2-1-3-5-10)12-8-11(18(20)21)6-7-13(12)17-14/h1-8H,9H2,(H,17,19)
</t>
  </si>
  <si>
    <t>ClC1=CC=C2N(CC3CC3)C(=O)CN=C(C3=CC=CC=C3)C2=C1</t>
  </si>
  <si>
    <t xml:space="preserve">InChI=1S/C19H17ClN2O/c20-15-8-9-17-16(10-15)19(14-4-2-1-3-5-14)21-11-18(23)22(17)12-13-6-7-13/h1-5,8-10,13H,6-7,11-12H2
</t>
  </si>
  <si>
    <t>CCCCNC(=O)NS(=O)(=O)C1=CC=C(N)C=C1</t>
  </si>
  <si>
    <t xml:space="preserve">InChI=1S/C11H17N3O3S/c1-2-3-8-13-11(15)14-18(16,17)10-6-4-9(12)5-7-10/h4-7H,2-3,8,12H2,1H3,(H2,13,14,15)
</t>
  </si>
  <si>
    <t>CCCCNC(=O)NS(=O)(=O)C1=CC=C(C)C=C1</t>
  </si>
  <si>
    <t xml:space="preserve">InChI=1S/C12H18N2O3S/c1-3-4-9-13-12(15)14-18(16,17)11-7-5-10(2)6-8-11/h5-8H,3-4,9H2,1-2H3,(H2,13,14,15)
</t>
  </si>
  <si>
    <t>CSC1=CC2=C(SC3=CC=CC=C3N2CCC2CCCCN2C)C=C1</t>
  </si>
  <si>
    <t xml:space="preserve">InChI=1/C21H26N2S2/c1-22-13-6-5-7-16(22)12-14-23-18-8-3-4-9-20(18)25-21-11-10-17(24-2)15-19(21)23/h3-4,8-11,15-16H,5-7,12-14H2,1-2H3
</t>
  </si>
  <si>
    <t>COC1=CC(=CC(OC)=C1OC)C(=O)OCCN1CCN(CCCN2C3=CC=CC=C3SC3=C2C=C(Cl)C=C3)CC1</t>
  </si>
  <si>
    <t xml:space="preserve">InChI=1S/C31H36ClN3O5S/c1-37-26-19-22(20-27(38-2)30(26)39-3)31(36)40-18-17-34-15-13-33(14-16-34)11-6-12-35-24-7-4-5-8-28(24)41-29-10-9-23(32)21-25(29)35/h4-5,7-10,19-21H,6,11-18H2,1-3H3
</t>
  </si>
  <si>
    <t>CN(C)CCCN1C2=C(SC3=C1C=C(Cl)C=C3)C=CC=C2</t>
  </si>
  <si>
    <t>CN1CCN(CCCN2C3=C(SC4=C2C=C(C=C4)C(F)(F)F)C=CC=C3)CC1</t>
  </si>
  <si>
    <t xml:space="preserve">InChI=1S/C21H24F3N3S/c1-25-11-13-26(14-12-25)9-4-10-27-17-5-2-3-6-19(17)28-20-8-7-16(15-18(20)27)21(22,23)24/h2-3,5-8,15H,4,9-14H2,1H3
</t>
  </si>
  <si>
    <t>OCC1OC(CC1O)N1C=C(I)C(=O)NC1=O</t>
  </si>
  <si>
    <t xml:space="preserve">InChI=1S/C9H11IN2O5/c10-4-2-12(9(16)11-8(4)15)7-1-5(14)6(3-13)17-7/h2,5-7,13-14H,1,3H2,(H,11,15,16)/t5-,6+,7+/m0/s1
</t>
  </si>
  <si>
    <t>CN(C)N=NC1=C(NC=N1)C(N)=O</t>
  </si>
  <si>
    <t xml:space="preserve">InChI=1S/C6H10N6O/c1-12(2)11-10-6-4(5(7)13)8-3-9-6/h3H,1-2H3,(H2,7,13)(H,8,9)
</t>
  </si>
  <si>
    <t>O=C1N(C2CCC(=O)NC2=O)C(=O)C2=CC=CC=C12</t>
  </si>
  <si>
    <t xml:space="preserve">InChI=1/C13H10N2O4/c16-10-6-5-9(11(17)14-10)15-12(18)7-3-1-2-4-8(7)13(15)19/h1-4,9H,5-6H2,(H,14,16,17)
</t>
  </si>
  <si>
    <t>CCC1(C(=O)NC(=O)NC1=O)C1=CC=CC=C1</t>
  </si>
  <si>
    <t xml:space="preserve">InChI=1S/C12H12N2O3/c1-2-12(8-6-4-3-5-7-8)9(15)13-11(17)14-10(12)16/h3-7H,2H2,1H3,(H2,13,14,15,16,17)
</t>
  </si>
  <si>
    <t>CN1C(=O)OC(C)(C)C1=O</t>
  </si>
  <si>
    <t xml:space="preserve">InChI=1S/C6H9NO3/c1-6(2)4(8)7(3)5(9)10-6/h1-3H3
</t>
  </si>
  <si>
    <t>CO</t>
  </si>
  <si>
    <t>CCO</t>
  </si>
  <si>
    <t xml:space="preserve">InChI=1S/C2H6O/c1-2-3/h3H,2H2,1H3
</t>
  </si>
  <si>
    <t>CC(C)O</t>
  </si>
  <si>
    <t xml:space="preserve">InChI=1S/C3H8O/c1-3(2)4/h3-4H,1-2H3
</t>
  </si>
  <si>
    <t>CCCC(CCC)C(O)=O</t>
  </si>
  <si>
    <t xml:space="preserve">InChI=1S/C8H16O2/c1-3-5-7(6-4-2)8(9)10/h7H,3-6H2,1-2H3,(H,9,10)
</t>
  </si>
  <si>
    <t>CCCCC(CC)C(O)=O</t>
  </si>
  <si>
    <t xml:space="preserve">InChI=1/C8H16O2/c1-3-5-6-7(4-2)8(9)10/h7H,3-6H2,1-2H3,(H,9,10)
</t>
  </si>
  <si>
    <t>CCCCC(CC)CO</t>
  </si>
  <si>
    <t xml:space="preserve">InChI=1/C8H18O/c1-3-5-6-8(4-2)7-9/h8-9H,3-7H2,1-2H3
</t>
  </si>
  <si>
    <t>CC(C)(C)C1=CC=C(CN2CCN(CC2)C(C2=CC=CC=C2)C2=CC=C(Cl)C=C2)C=C1</t>
  </si>
  <si>
    <t>OCCOCCN1CCN(CC1)C(C1=CC=CC=C1)C1=CC=C(Cl)C=C1</t>
  </si>
  <si>
    <t>[H]C12CC3=C4C(OC5C(O)C=CC1C45CCN2C)=C(O)C=C3</t>
  </si>
  <si>
    <t xml:space="preserve">InChI=1S/C17H19NO3/c1-18-7-6-17-10-3-5-13(20)16(17)21-15-12(19)4-2-9(14(15)17)8-11(10)18/h2-5,10-11,13,16,19-20H,6-8H2,1H3/t10-,11+,13-,16-,17-/m0/s1
</t>
  </si>
  <si>
    <t>[H]C12CC3=C4C(OC5C(=O)CCC1C45CCN2C)=C(OC)C=C3</t>
  </si>
  <si>
    <t xml:space="preserve">InChI=1S/C18H21NO3/c1-19-8-7-18-11-4-5-13(20)17(18)22-16-14(21-2)6-3-10(15(16)18)9-12(11)19/h3,6,11-12,17H,4-5,7-9H2,1-2H3/t11-,12+,17-,18-/m0/s1
</t>
  </si>
  <si>
    <t>[H]C12CC3=C4C(OC5C(=O)CCC1(O)C45CCN2C)=C(O)C=C3</t>
  </si>
  <si>
    <t xml:space="preserve">InChI=1S/C17H19NO4/c1-18-7-6-16-13-9-2-3-10(19)14(13)22-15(16)11(20)4-5-17(16,21)12(18)8-9/h2-3,12,15,19,21H,4-8H2,1H3/t12-,15+,16+,17-/m1/s1
</t>
  </si>
  <si>
    <t>[H]C12CC3=C4C(OC5C(OC(C)=O)C=CC1C45CCN2C)=C(OC(C)=O)C=C3</t>
  </si>
  <si>
    <t xml:space="preserve">InChI=1S/C21H23NO5/c1-11(23)25-16-6-4-13-10-15-14-5-7-17(26-12(2)24)20-21(14,8-9-22(15)3)18(13)19(16)27-20/h4-7,14-15,17,20H,8-10H2,1-3H3/t14-,15+,17-,20-,21-/m0/s1
</t>
  </si>
  <si>
    <t>NC1=CC=C(O)C=C1</t>
  </si>
  <si>
    <t xml:space="preserve">InChI=1S/C6H7NO/c7-5-1-3-6(8)4-2-5/h1-4,8H,7H2
</t>
  </si>
  <si>
    <t>OC1=C(O)C=CC=C1</t>
  </si>
  <si>
    <t xml:space="preserve">InChI=1S/C6H6O2/c7-5-3-1-2-4-6(5)8/h1-4,7-8H
</t>
  </si>
  <si>
    <t>OC1=CC=CC=C1</t>
  </si>
  <si>
    <t xml:space="preserve">InChI=1S/C6H6O/c7-6-4-2-1-3-5-6/h1-5,7H
</t>
  </si>
  <si>
    <t>CC(C)C(C)C=CC(C)C1CCC2C(CCCC12C)=CC=C1CC(O)CCC1=C</t>
  </si>
  <si>
    <t xml:space="preserve">InChI=1S/C28H44O/c1-19(2)20(3)9-10-22(5)26-15-16-27-23(8-7-17-28(26,27)6)12-13-24-18-25(29)14-11-21(24)4/h9-10,12-13,19-20,22,25-27,29H,4,7-8,11,14-18H2,1-3,5-6H3/b10-9+,23-12+,24-13-/t20-,22+,25-,26+,27-,28+/m0/s1
</t>
  </si>
  <si>
    <t>CC(CCCC(C)(C)O)C1CCC2C(CCCC12C)=CC=C1CC(O)CC(O)C1=C</t>
  </si>
  <si>
    <t xml:space="preserve">InChI=1S/C27H44O3/c1-18(8-6-14-26(3,4)30)23-12-13-24-20(9-7-15-27(23,24)5)10-11-21-16-22(28)17-25(29)19(21)2/h10-11,18,22-25,28-30H,2,6-9,12-17H2,1,3-5H3/b20-10+,21-11-/t18-,22-,23-,24+,25+,27-/m1/s1
</t>
  </si>
  <si>
    <t>CNC(N)=S</t>
  </si>
  <si>
    <t xml:space="preserve">InChI=1S/C2H6N2S/c1-4-2(3)5/h1H3,(H3,3,4,5)
</t>
  </si>
  <si>
    <t xml:space="preserve">InChI=1S/C3H6N2S/c6-3-4-1-2-5-3/h1-2H2,(H2,4,5,6)
</t>
  </si>
  <si>
    <t>CC1CNC(=S)N1</t>
  </si>
  <si>
    <t xml:space="preserve">InChI=1/C4H8N2S/c1-3-2-5-4(7)6-3/h3H,2H2,1H3,(H2,5,6,7)
</t>
  </si>
  <si>
    <t>CCNC(N)=S</t>
  </si>
  <si>
    <t xml:space="preserve">InChI=1S/C3H8N2S/c1-2-5-3(4)6/h2H2,1H3,(H3,4,5,6)
</t>
  </si>
  <si>
    <t>CN1C=NC2=C1C(=O)N(C)C(=O)N2C</t>
  </si>
  <si>
    <t xml:space="preserve">InChI=1S/C8H10N4O2/c1-10-4-9-6-5(10)7(13)12(3)8(14)11(6)2/h4H,1-3H3
</t>
  </si>
  <si>
    <t>CN1C=NC2=C1C(=O)N(C)C(=O)N2</t>
  </si>
  <si>
    <t xml:space="preserve">InChI=1S/C7H8N4O2/c1-10-3-8-5-4(10)6(12)11(2)7(13)9-5/h3H,1-2H3,(H,9,13)
</t>
  </si>
  <si>
    <t>CN1C2=C(NC=N2)C(=O)N(C)C1=O</t>
  </si>
  <si>
    <t xml:space="preserve">InChI=1S/C7H8N4O2/c1-10-5-4(8-3-9-5)6(12)11(2)7(10)13/h3H,1-2H3,(H,8,9)
</t>
  </si>
  <si>
    <t>CN1C=NC2=C1C(=O)NC(=O)N2C</t>
  </si>
  <si>
    <t xml:space="preserve">InChI=1S/C7H8N4O2/c1-10-3-8-5-4(10)6(12)9-7(13)11(5)2/h3H,1-2H3,(H,9,12,13)
</t>
  </si>
  <si>
    <t>NC1=NC(=O)N(C=C1)C1OC(CO)C(O)C1O</t>
  </si>
  <si>
    <t>NC1=NC(=O)N(C=N1)C1OC(CO)C(O)C1O</t>
  </si>
  <si>
    <t xml:space="preserve">InChI=1S/C8H12N4O5/c9-7-10-2-12(8(16)11-7)6-5(15)4(14)3(1-13)17-6/h2-6,13-15H,1H2,(H2,9,11,16)/t3-,4-,5-,6-/m1/s1
</t>
  </si>
  <si>
    <t>OCC1CCC(O1)N1C=CC(=N)N=C1O</t>
  </si>
  <si>
    <t xml:space="preserve">InChI=1S/C9H13N3O3/c10-7-3-4-12(9(14)11-7)8-2-1-6(5-13)15-8/h3-4,6,8,13H,1-2,5H2,(H2,10,11,14)/t6-,8+/m0/s1
</t>
  </si>
  <si>
    <t>OCC1OC2C(OC3=NC(=N)C=CN23)C1O</t>
  </si>
  <si>
    <t xml:space="preserve">InChI=1S/C9H11N3O4/c10-5-1-2-12-8-7(16-9(12)11-5)6(14)4(3-13)15-8/h1-2,4,6-8,10,13-14H,3H2/t4-,6-,7+,8-/m1/s1
</t>
  </si>
  <si>
    <t>NC1=NC(=O)N(C=N1)C1CC(O)C(CO)O1</t>
  </si>
  <si>
    <t xml:space="preserve">InChI=1S/C8H12N4O4/c9-7-10-3-12(8(15)11-7)6-1-4(14)5(2-13)16-6/h3-6,13-14H,1-2H2,(H2,9,11,15)/t4-,5+,6+/m0/s1
</t>
  </si>
  <si>
    <t>NC(COC(=O)C=[N+]=[N-])C(O)=O</t>
  </si>
  <si>
    <t xml:space="preserve">InChI=1S/C5H7N3O4/c6-3(5(10)11)2-12-4(9)1-8-7/h1,3H,2,6H2,(H,10,11)/t3-/m0/s1
</t>
  </si>
  <si>
    <t>COC1=CC(OC)=NC(NS(=O)(=O)C2=CC=C(N)C=C2)=N1</t>
  </si>
  <si>
    <t xml:space="preserve">InChI=1S/C12H14N4O4S/c1-19-10-7-11(20-2)15-12(14-10)16-21(17,18)9-5-3-8(13)4-6-9/h3-7H,13H2,1-2H3,(H,14,15,16)
</t>
  </si>
  <si>
    <t>COC1=NC(OC)=NC(NS(=O)(=O)C2=CC=C(N)C=C2)=C1</t>
  </si>
  <si>
    <t xml:space="preserve">InChI=1S/C12H14N4O4S/c1-19-11-7-10(14-12(15-11)20-2)16-21(17,18)9-5-3-8(13)4-6-9/h3-7H,13H2,1-2H3,(H,14,15,16)
</t>
  </si>
  <si>
    <t>CCC1=NC(N)=NC(N)=C1C1=CC=C(Cl)C=C1</t>
  </si>
  <si>
    <t xml:space="preserve">InChI=1S/C12H13ClN4/c1-2-9-10(11(14)17-12(15)16-9)7-3-5-8(13)6-4-7/h3-6H,2H2,1H3,(H4,14,15,16,17)
</t>
  </si>
  <si>
    <t>COC1=CC(CC2=CN=C(N)N=C2N)=CC(OC)=C1OC</t>
  </si>
  <si>
    <t xml:space="preserve">InChI=1S/C14H18N4O3/c1-19-10-5-8(6-11(20-2)12(10)21-3)4-9-7-17-14(16)18-13(9)15/h5-7H,4H2,1-3H3,(H4,15,16,17,18)
</t>
  </si>
  <si>
    <t>CCC1=C(C(N)=NC(N)=N1)C1=CC=CC=C1</t>
  </si>
  <si>
    <t xml:space="preserve">InChI=1S/C12H14N4/c1-2-9-10(8-6-4-3-5-7-8)11(13)16-12(14)15-9/h3-7H,2H2,1H3,(H4,13,14,15,16)
</t>
  </si>
  <si>
    <t xml:space="preserve">InChI=1S/C2H5NO2/c1-2(4)3-5/h5H,1H3,(H,3,4)
</t>
  </si>
  <si>
    <t>ON(CC(O)=O)C=O</t>
  </si>
  <si>
    <t xml:space="preserve">InChI=1S/C3H5NO4/c5-2-4(8)1-3(6)7/h2,8H,1H2,(H,6,7)
</t>
  </si>
  <si>
    <t>NC(=O)NO</t>
  </si>
  <si>
    <t xml:space="preserve">InChI=1S/CH4N2O2/c2-1(4)3-5/h5H,(H3,2,3,4)
</t>
  </si>
  <si>
    <t>CNC=O</t>
  </si>
  <si>
    <t xml:space="preserve">InChI=1S/C2H5NO/c1-3-2-4/h2H,1H3,(H,3,4)
</t>
  </si>
  <si>
    <t>CN(C)C(C)=O</t>
  </si>
  <si>
    <t xml:space="preserve">InChI=1S/C4H9NO/c1-4(6)5(2)3/h1-3H3
</t>
  </si>
  <si>
    <t>CNC(C)=O</t>
  </si>
  <si>
    <t xml:space="preserve">InChI=1S/C3H7NO/c1-3(5)4-2/h1-2H3,(H,4,5)
</t>
  </si>
  <si>
    <t>CN(C)C=O</t>
  </si>
  <si>
    <t xml:space="preserve">InChI=1S/C3H7NO/c1-4(2)3-5/h3H,1-2H3
</t>
  </si>
  <si>
    <t>[H]C12CN(CC(O)(CC)C1)CCC1=C(NC3=CC=CC=C13)C(C2)(C(=O)OC)C1=CC2=C(C=C1OC)N(C)C1C22CCN3CC=CC(CC)(C23)C(OC(C)=O)C1(O)C(=O)OC</t>
  </si>
  <si>
    <t xml:space="preserve">InChI=1S/C46H58N4O9/c1-8-42(54)23-28-24-45(40(52)57-6,36-30(15-19-49(25-28)26-42)29-13-10-11-14-33(29)47-36)32-21-31-34(22-35(32)56-5)48(4)38-44(31)17-20-50-18-12-16-43(9-2,37(44)50)39(59-27(3)51)46(38,55)41(53)58-7/h10-14,16,21-22,28,37-39,47,54-55H,8-9,15,17-20,23-26H2,1-7H3/t28-,37-,38+,39+,42-,43+,44+,45-,46-/m0/s1
</t>
  </si>
  <si>
    <t>[H]C12CN(CC(O)(CC)C1)CCC1=C(NC3=CC=CC=C13)C(C2)(C(=O)OC)C1=CC2=C(C=C1OC)N(C=O)C1C22CCN3CC=CC(CC)(C23)C(OC(C)=O)C1(O)C(=O)OC</t>
  </si>
  <si>
    <t xml:space="preserve">InChI=1S/C46H56N4O10.H2O4S/c1-7-42(55)22-28-23-45(40(53)58-5,36-30(14-18-48(24-28)25-42)29-12-9-10-13-33(29)47-36)32-20-31-34(21-35(32)57-4)50(26-51)38-44(31)16-19-49-17-11-15-43(8-2,37(44)49)39(60-27(3)52)46(38,56)41(54)59-6;1-5(2,3)4/h9-13,15,20-21,26,28,37-39,47,55-56H,7-8,14,16-19,22-25H2,1-6H3;(H2,1,2,3,4)/t28-,37+,38-,39-,42+,43-,44-,45+,46+;/m1./s1
</t>
  </si>
  <si>
    <t>[H]C12CN(CC(CC)=C1)CC1=C(NC3=CC=CC=C13)C(C2)(C(=O)OC)C1=CC2=C(C=C1OC)N(C)C1C22CCN3CC=CC(CC)(C23)C(OC(C)=O)C1(O)C(=O)OC</t>
  </si>
  <si>
    <t xml:space="preserve">InChI=1S/C45H54N4O8.2C4H6O6/c1-8-27-19-28-22-44(40(51)55-6,36-30(25-48(23-27)24-28)29-13-10-11-14-33(29)46-36)32-20-31-34(21-35(32)54-5)47(4)38-43(31)16-18-49-17-12-15-42(9-2,37(43)49)39(57-26(3)50)45(38,53)41(52)56-7;2*5-1(3(7)8)2(6)4(9)10/h10-15,19-21,28,37-39,46,53H,8-9,16-18,22-25H2,1-7H3;2*1-2,5-6H,(H,7,8)(H,9,10)/t28-,37-,38+,39+,42+,43+,44-,45-;;/m0../s1
</t>
  </si>
  <si>
    <t xml:space="preserve">InChI=1S/C14H18N4O3/c1-3-4-9-15-13(19)18-11-8-6-5-7-10(11)16-12(18)17-14(20)21-2/h5-8H,3-4,9H2,1-2H3,(H,15,19)(H,16,17,20)
</t>
  </si>
  <si>
    <t xml:space="preserve">InChI=1S/C9H9N3O2/c1-14-9(13)12-8-10-6-4-2-3-5-7(6)11-8/h2-5H,1H3,(H2,10,11,12,13)
</t>
  </si>
  <si>
    <t>COC(=O)NC1=NC2=C(N1)C=CC(=C2)C(=O)C1=CC=CC=C1</t>
  </si>
  <si>
    <t xml:space="preserve">InChI=1S/C16H13N3O3/c1-22-16(21)19-15-17-12-8-7-11(9-13(12)18-15)14(20)10-5-3-2-4-6-10/h2-9H,1H3,(H2,17,18,19,21)
</t>
  </si>
  <si>
    <t>CCCSC1=CC=C2NC(NC(=O)OC)=NC2=C1</t>
  </si>
  <si>
    <t xml:space="preserve">InChI=1S/C12H15N3O2S/c1-3-6-18-8-4-5-9-10(7-8)14-11(13-9)15-12(16)17-2/h4-5,7H,3,6H2,1-2H3,(H2,13,14,15,16)
</t>
  </si>
  <si>
    <t>S=C1NC=NC2=C1N=CN2</t>
  </si>
  <si>
    <t xml:space="preserve">InChI=1S/C5H4N4S/c10-5-3-4(7-1-6-3)8-2-9-5/h1-2H,(H2,6,7,8,9,10)
</t>
  </si>
  <si>
    <t>CN1C=NC(=C1SC1=NC=NC2=C1NC=N2)[N+]([O-])=O</t>
  </si>
  <si>
    <t xml:space="preserve">InChI=1S/C9H7N7O2S/c1-15-4-14-7(16(17)18)9(15)19-8-5-6(11-2-10-5)12-3-13-8/h2-4H,1H3,(H,10,11,12,13)
</t>
  </si>
  <si>
    <t>NC1=NC2=C(NC=N2)C(=S)N1</t>
  </si>
  <si>
    <t xml:space="preserve">InChI=1S/C5H5N5S/c6-5-9-3-2(4(11)10-5)7-1-8-3/h1H,(H4,6,7,8,9,10,11)
</t>
  </si>
  <si>
    <t>CC12CCC3C(CCC4=C3CCC(=O)C4)C1CCC2(O)C#C</t>
  </si>
  <si>
    <t xml:space="preserve">InChI=1S/C20H26O2/c1-3-20(22)11-9-18-17-6-4-13-12-14(21)5-7-15(13)16(17)8-10-19(18,20)2/h1,16-18,22H,4-12H2,2H3/t16-,17-,18+,19+,20+/m1/s1
</t>
  </si>
  <si>
    <t>CC12CCC3C(CCC4=CC5=C(CC34C)C=NO5)C1CCC2(O)C#C</t>
  </si>
  <si>
    <t xml:space="preserve">InChI=1S/C22H27NO2/c1-4-22(24)10-8-18-16-6-5-15-11-19-14(13-23-25-19)12-20(15,2)17(16)7-9-21(18,22)3/h1,11,13,16-18,24H,5-10,12H2,2-3H3/t16-,17+,18+,20+,21+,22+/m1/s1
</t>
  </si>
  <si>
    <t>CC12CCC3C(CCC4=CC(=O)CCC34C)C1CCC2(O)C#C</t>
  </si>
  <si>
    <t xml:space="preserve">InChI=1S/C21H28O2/c1-4-21(23)12-9-18-16-6-5-14-13-15(22)7-10-19(14,2)17(16)8-11-20(18,21)3/h1,13,16-18,23H,5-12H2,2-3H3/t16-,17+,18+,19+,20+,21+/m1/s1
</t>
  </si>
  <si>
    <t>CCC(=O)OC1CCC2C3CCC4=CC(=O)CCC4(C)C3CCC12C</t>
  </si>
  <si>
    <t xml:space="preserve">InChI=1S/C22H32O3/c1-4-20(24)25-19-8-7-17-16-6-5-14-13-15(23)9-11-21(14,2)18(16)10-12-22(17,19)3/h13,16-19H,4-12H2,1-3H3/t16-,17-,18-,19-,21-,22-/m0/s1
</t>
  </si>
  <si>
    <t>CC1(C)OC2CC3C4CCC5=CC(=O)C=CC5(C)C4(F)C(O)CC3(C)C2(O1)C(=O)CO</t>
  </si>
  <si>
    <t xml:space="preserve">InChI=1S/C24H31FO6/c1-20(2)30-19-10-16-15-6-5-13-9-14(27)7-8-21(13,3)23(15,25)17(28)11-22(16,4)24(19,31-20)18(29)12-26/h7-9,15-17,19,26,28H,5-6,10-12H2,1-4H3/t15-,16-,17-,19+,21-,22-,23-,24+/m0/s1
</t>
  </si>
  <si>
    <t>CC12CC(O)C3C(CCC4=CC(=O)C=CC34C)C1CCC2(O)C(=O)CO</t>
  </si>
  <si>
    <t xml:space="preserve">InChI=1S/C21H28O5/c1-19-7-5-13(23)9-12(19)3-4-14-15-6-8-21(26,17(25)11-22)20(15,2)10-16(24)18(14)19/h5,7,9,14-16,18,22,24,26H,3-4,6,8,10-11H2,1-2H3/t14-,15-,16-,18+,19-,20-,21-/m0/s1
</t>
  </si>
  <si>
    <t>CC12CC(O)C3C(CCC4=CC(=O)CCC34C)C1CCC2(O)C(=O)CO</t>
  </si>
  <si>
    <t xml:space="preserve">InChI=1S/C21H30O5/c1-19-7-5-13(23)9-12(19)3-4-14-15-6-8-21(26,17(25)11-22)20(15,2)10-16(24)18(14)19/h9,14-16,18,22,24,26H,3-8,10-11H2,1-2H3/t14-,15-,16-,18+,19-,20-,21-/m0/s1
</t>
  </si>
  <si>
    <t>CC1CC2C3CCC4=CC(=O)C=CC4(C)C3(F)C(O)CC2(C)C1(O)C(=O)CO</t>
  </si>
  <si>
    <t xml:space="preserve">InChI=1S/C22H29FO5/c1-12-8-16-15-5-4-13-9-14(25)6-7-19(13,2)21(15,23)17(26)10-20(16,3)22(12,28)18(27)11-24/h6-7,9,12,15-17,24,26,28H,4-5,8,10-11H2,1-3H3/t12-,15+,16+,17+,19+,20+,21+,22+/m1/s1
</t>
  </si>
  <si>
    <t>CC1CC2C3CCC4=CC(=O)C=CC4(C)C3(Cl)C(O)CC2(C)C1(OC(=O)C1=CC=CO1)C(=O)CCl</t>
  </si>
  <si>
    <t xml:space="preserve">InChI=1S/C27H30Cl2O6/c1-15-11-19-18-7-6-16-12-17(30)8-9-24(16,2)26(18,29)21(31)13-25(19,3)27(15,22(32)14-28)35-23(33)20-5-4-10-34-20/h4-5,8-10,12,15,18-19,21,31H,6-7,11,13-14H2,1-3H3/t15-,18+,19+,21+,24+,25+,26+,27+/m1/s1
</t>
  </si>
  <si>
    <t xml:space="preserve">InChI=1S/C11H11F3N2O3/c1-6(2)10(17)15-7-3-4-9(16(18)19)8(5-7)11(12,13)14/h3-6H,1-2H3,(H,15,17)
</t>
  </si>
  <si>
    <t xml:space="preserve">InChI=1S/C11H11F3N2O4/c1-10(2,18)9(17)15-6-3-4-8(16(19)20)7(5-6)11(12,13)14/h3-5,18H,1-2H3,(H,15,17)
</t>
  </si>
  <si>
    <t xml:space="preserve">InChI=1/C12H9Cl2NO3/c1-3-12(2)10(16)15(11(17)18-12)9-5-7(13)4-8(14)6-9/h3-6H,1H2,2H3
</t>
  </si>
  <si>
    <t xml:space="preserve">InChI=1/C13H11Cl2NO2/c1-12-6-13(12,2)11(18)16(10(12)17)9-4-7(14)3-8(15)5-9/h3-5H,6H2,1-2H3
</t>
  </si>
  <si>
    <t>CC(C)(C)NC(=O)C1CCC2C3CCC4NC(=O)C=CC4(C)C3CCC12C</t>
  </si>
  <si>
    <t xml:space="preserve">InChI=1S/C23H36N2O2/c1-21(2,3)25-20(27)17-8-7-15-14-6-9-18-23(5,13-11-19(26)24-18)16(14)10-12-22(15,17)4/h11,13-18H,6-10,12H2,1-5H3,(H,24,26)(H,25,27)/t14-,15-,16-,17+,18+,22-,23+/m0/s1
</t>
  </si>
  <si>
    <t>CC12CCC3C(CCC4NC(=O)C=CC34C)C1CCC2C(=O)NC1=CC(=CC=C1C(F)(F)F)C(F)(F)F</t>
  </si>
  <si>
    <t xml:space="preserve">InChI=1S/C27H30F6N2O2/c1-24-11-9-17-15(4-8-21-25(17,2)12-10-22(36)35-21)16(24)6-7-19(24)23(37)34-20-13-14(26(28,29)30)3-5-18(20)27(31,32)33/h3,5,10,12-13,15-17,19,21H,4,6-9,11H2,1-2H3,(H,34,37)(H,35,36)/t15-,16-,17-,19+,21+,24-,25+/m0/s1
</t>
  </si>
  <si>
    <t>CCC(=O)OC1CCC2C3CCC4=C(C=CC(OC(=O)CC)=C4)C3CCC12C</t>
  </si>
  <si>
    <t xml:space="preserve">InChI=1S/C24H32O4/c1-4-22(25)27-16-7-9-17-15(14-16)6-8-19-18(17)12-13-24(3)20(19)10-11-21(24)28-23(26)5-2/h7,9,14,18-21H,4-6,8,10-13H2,1-3H3/t18-,19-,20+,21+,24+/m1/s1
</t>
  </si>
  <si>
    <t>CC\C(=C(\CC)C1=CC=C(O)C=C1)C1=CC=C(O)C=C1</t>
  </si>
  <si>
    <t>CCC(=C(CC)C1=CC=C(O)C=C1)C1=CC=C(O)C=C1</t>
  </si>
  <si>
    <t xml:space="preserve">InChI=1S/C18H20O2/c1-3-17(13-5-9-15(19)10-6-13)18(4-2)14-7-11-16(20)12-8-14/h5-12,19-20H,3-4H2,1-2H3/b18-17+
</t>
  </si>
  <si>
    <t>OC(=O)CC(O)(CC(O)=O)C(O)=O.CCN(CC)CCOC1=CC=C(C=C1)C(=C(Cl)C1=CC=CC=C1)C1=CC=CC=C1</t>
  </si>
  <si>
    <t>CCN(CC)CCOC1=CC=C(C=C1)C(=C(Cl)C1=CC=CC=C1)C1=CC=CC=C1</t>
  </si>
  <si>
    <t xml:space="preserve">InChI=1S/C26H28ClNO.C6H8O7/c1-3-28(4-2)19-20-29-24-17-15-22(16-18-24)25(21-11-7-5-8-12-21)26(27)23-13-9-6-10-14-23;7-3(8)1-6(13,5(11)12)2-4(9)10/h5-18H,3-4,19-20H2,1-2H3;13H,1-2H2,(H,7,8)(H,9,10)(H,11,12)
</t>
  </si>
  <si>
    <t>C=CC#N</t>
  </si>
  <si>
    <t xml:space="preserve">InChI=1S/C3H3N/c1-2-3-4/h2H,1H2
</t>
  </si>
  <si>
    <t>N#CCCC#N</t>
  </si>
  <si>
    <t xml:space="preserve">InChI=1S/C4H4N2/c5-3-1-2-4-6/h1-2H2
</t>
  </si>
  <si>
    <t>CC(=O)OC1(CCC2C3C=C(Cl)C4=CC(=O)CCC4(C)C3CCC12C)C(C)=O</t>
  </si>
  <si>
    <t xml:space="preserve">InChI=1S/C23H29ClO4/c1-13(25)23(28-14(2)26)10-7-18-16-12-20(24)19-11-15(27)5-8-21(19,3)17(16)6-9-22(18,23)4/h11-12,16-18H,5-10H2,1-4H3/t16-,17+,18+,21-,22+,23+/m1/s1
</t>
  </si>
  <si>
    <t>CC(=O)OC1(CCC2C3C=C(Cl)C4=CC(=O)C5CC5C4(C)C3CCC12C)C(C)=O</t>
  </si>
  <si>
    <t xml:space="preserve">InChI=1S/C24H29ClO4/c1-12(26)24(29-13(2)27)8-6-16-14-10-20(25)19-11-21(28)15-9-18(15)23(19,4)17(14)5-7-22(16,24)3/h10-11,14-18H,5-9H2,1-4H3/t14-,15+,16-,17-,18-,22-,23-,24-/m0/s1
</t>
  </si>
  <si>
    <t>CC1CC2C3CCC(OC(C)=O)(C(C)=O)C3(C)CCC2C2(C)CCC(=O)C=C12</t>
  </si>
  <si>
    <t xml:space="preserve">InChI=1S/C24H34O4/c1-14-12-18-19(22(4)9-6-17(27)13-21(14)22)7-10-23(5)20(18)8-11-24(23,15(2)25)28-16(3)26/h13-14,18-20H,6-12H2,1-5H3/t14-,18+,19-,20-,22+,23-,24-/m0/s1
</t>
  </si>
  <si>
    <t xml:space="preserve">InChI=1S/C16H22O4/c1-3-5-11-19-15(17)13-9-7-8-10-14(13)16(18)20-12-6-4-2/h7-10H,3-6,11-12H2,1-2H3
</t>
  </si>
  <si>
    <t>COP(=O)(OC)C(O)C(Cl)(Cl)Cl</t>
  </si>
  <si>
    <t xml:space="preserve">InChI=1/C4H8Cl3O4P/c1-10-12(9,11-2)3(8)4(5,6)7/h3,8H,1-2H3
</t>
  </si>
  <si>
    <t>CC(C)OP(C)(F)=O</t>
  </si>
  <si>
    <t xml:space="preserve">InChI=1/C4H10FO2P/c1-4(2)7-8(3,5)6/h4H,1-3H3
</t>
  </si>
  <si>
    <t>COC1=CC=C(CCN2CCC(CC2)NC2=NC3=CC=CC=C3N2CC2=CC=C(F)C=C2)C=C1</t>
  </si>
  <si>
    <t xml:space="preserve">InChI=1S/C28H31FN4O/c1-34-25-12-8-21(9-13-25)14-17-32-18-15-24(16-19-32)30-28-31-26-4-2-3-5-27(26)33(28)20-22-6-10-23(29)11-7-22/h2-13,24H,14-20H2,1H3,(H,30,31)
</t>
  </si>
  <si>
    <t>CC1=C(CCN2CCC(CC2)C2=NOC3=C2C=CC(F)=C3)C(=O)N2CCCCC2=N1</t>
  </si>
  <si>
    <t xml:space="preserve">InChI=1S/C23H27FN4O2/c1-15-18(23(29)28-10-3-2-4-21(28)25-15)9-13-27-11-7-16(8-12-27)22-19-6-5-17(24)14-20(19)30-26-22/h5-6,14,16H,2-4,7-13H2,1H3
</t>
  </si>
  <si>
    <t>ClC1=C(CCN2CCN(CC2)C2=NSC3=CC=CC=C23)C=C2CC(=O)NC2=C1</t>
  </si>
  <si>
    <t xml:space="preserve">InChI=1S/C21H21ClN4OS/c22-17-13-18-15(12-20(27)23-18)11-14(17)5-6-25-7-9-26(10-8-25)21-16-3-1-2-4-19(16)28-24-21/h1-4,11,13H,5-10,12H2,(H,23,27)
</t>
  </si>
  <si>
    <t>FC1=CC=C(C=C1)C(CCCN1CCC(CC1)N1C(=O)NC2=C1C=CC=C2)C1=CC=C(F)C=C1</t>
  </si>
  <si>
    <t xml:space="preserve">InChI=1S/C28H29F2N3O/c29-22-11-7-20(8-12-22)25(21-9-13-23(30)14-10-21)4-3-17-32-18-15-24(16-19-32)33-27-6-2-1-5-26(27)31-28(33)34/h1-2,5-14,24-25H,3-4,15-19H2,(H,31,34)
</t>
  </si>
  <si>
    <t>ClC1=CC2=C(C=C1)N(C1CCN(CCCN3C(=O)NC4=C3C=CC=C4)CC1)C(=O)N2</t>
  </si>
  <si>
    <t xml:space="preserve">InChI=1S/C22H24ClN5O2/c23-15-6-7-20-18(14-15)25-22(30)28(20)16-8-12-26(13-9-16)10-3-11-27-19-5-2-1-4-17(19)24-21(27)29/h1-2,4-7,14,16H,3,8-13H2,(H,24,29)(H,25,30)
</t>
  </si>
  <si>
    <t>FC1=CC=C(C=C1)C(=O)CCCN1CCC(=CC1)N1C(=O)NC2=CC=CC=C12</t>
  </si>
  <si>
    <t xml:space="preserve">InChI=1S/C22H22FN3O2/c23-17-9-7-16(8-10-17)21(27)6-3-13-25-14-11-18(12-15-25)26-20-5-2-1-4-19(20)24-22(26)28/h1-2,4-5,7-11H,3,6,12-15H2,(H,24,28)
</t>
  </si>
  <si>
    <t>COC1=C2N(C=C(C(O)=O)C(=O)C2=CC(F)=C1N1CC2CCCNC2C1)C1CC1</t>
  </si>
  <si>
    <t xml:space="preserve">InChI=1S/C21H24FN3O4/c1-29-20-17-13(19(26)14(21(27)28)9-25(17)12-4-5-12)7-15(22)18(20)24-8-11-3-2-6-23-16(11)10-24/h7,9,11-12,16,23H,2-6,8,10H2,1H3,(H,27,28)/t11-,16+/m0/s1
</t>
  </si>
  <si>
    <t>CC1CN(CCN1)C1=C(F)C(C)=C2C(=O)C(=CN(C3CC3)C2=C1)C(O)=O</t>
  </si>
  <si>
    <t xml:space="preserve">InChI=1/C19H22FN3O3/c1-10-8-22(6-5-21-10)15-7-14-16(11(2)17(15)20)18(24)13(19(25)26)9-23(14)12-3-4-12/h7,9-10,12,21H,3-6,8H2,1-2H3,(H,25,26)
</t>
  </si>
  <si>
    <t>COC1=C(N2CCNC(C)C2)C(F)=CC2=C1N(C=C(C(O)=O)C2=O)C1CC1</t>
  </si>
  <si>
    <t xml:space="preserve">InChI=1/C19H22FN3O4/c1-10-8-22(6-5-21-10)16-14(20)7-12-15(18(16)27-2)23(11-3-4-11)9-13(17(12)24)19(25)26/h7,9-11,21H,3-6,8H2,1-2H3,(H,25,26)
</t>
  </si>
  <si>
    <t>CC1CN(CC(C)N1)C1=C(F)C(N)=C2C(=O)C(=CN(C3CC3)C2=C1F)C(O)=O</t>
  </si>
  <si>
    <t xml:space="preserve">InChI=1/C19H22F2N4O3/c1-8-5-24(6-9(2)23-8)17-13(20)15(22)12-16(14(17)21)25(10-3-4-10)7-11(18(12)26)19(27)28/h7-10,23H,3-6,22H2,1-2H3,(H,27,28)/t8-,9+
</t>
  </si>
  <si>
    <t>COC1=CC2=C(C=CN=C2C=C1)C(O)C1CC2CCN1CC2C=C</t>
  </si>
  <si>
    <t xml:space="preserve">InChI=1S/C20H24N2O2/c1-3-13-12-22-9-7-14(13)10-19(22)20(23)16-6-8-21-18-5-4-15(24-2)11-17(16)18/h3-6,8,11,13-14,19-20,23H,1,7,9-10,12H2,2H3/t13-,14-,19+,20-/m0/s1
</t>
  </si>
  <si>
    <t>FC1=CC=C(C=C1)N1C=C(C2CCN(CCN3CCNC3=O)CC2)C2=C1C=CC(Cl)=C2</t>
  </si>
  <si>
    <t xml:space="preserve">InChI=1S/C24H26ClFN4O/c25-18-1-6-23-21(15-18)22(16-30(23)20-4-2-19(26)3-5-20)17-7-10-28(11-8-17)13-14-29-12-9-27-24(29)31/h1-6,15-17H,7-14H2,(H,27,31)
</t>
  </si>
  <si>
    <t>OC(C1CCCCN1)C1=C2C=CC=C(C2=NC(=C1)C(F)(F)F)C(F)(F)F</t>
  </si>
  <si>
    <t xml:space="preserve">InChI=1/C17H16F6N2O/c18-16(19,20)11-5-3-4-9-10(15(26)12-6-1-2-7-24-12)8-13(17(21,22)23)25-14(9)11/h3-5,8,12,15,24,26H,1-2,6-7H2/t12-,15+/s2
</t>
  </si>
  <si>
    <t>COC1=C(OC)C=C2C(N)=NC(=NC2=C1)N1CCN(CC1)C(=O)C1COC2=C(O1)C=CC=C2</t>
  </si>
  <si>
    <t xml:space="preserve">InChI=1/C23H25N5O5/c1-30-18-11-14-15(12-19(18)31-2)25-23(26-21(14)24)28-9-7-27(8-10-28)22(29)20-13-32-16-5-3-4-6-17(16)33-20/h3-6,11-12,20H,7-10,13H2,1-2H3,(H2,24,25,26)
</t>
  </si>
  <si>
    <t>COC1=CC2=NC(=NC(N)=C2C=C1OC)N1CCN(CC1)C(=O)C1=CC=CO1</t>
  </si>
  <si>
    <t xml:space="preserve">InChI=1S/C19H21N5O4/c1-26-15-10-12-13(11-16(15)27-2)21-19(22-17(12)20)24-7-5-23(6-8-24)18(25)14-4-3-9-28-14/h3-4,9-11H,5-8H2,1-2H3,(H2,20,21,22)
</t>
  </si>
  <si>
    <t>COC1=C(OC)C=C2C(N)=NC(=NC2=C1)N1CCN(CC1)C(=O)C1CCCO1</t>
  </si>
  <si>
    <t xml:space="preserve">InChI=1/C19H25N5O4/c1-26-15-10-12-13(11-16(15)27-2)21-19(22-17(12)20)24-7-5-23(6-8-24)18(25)14-4-3-9-28-14/h10-11,14H,3-9H2,1-2H3,(H2,20,21,22)
</t>
  </si>
  <si>
    <t>COC1=CC2=C(C=C1OC)C(N)=NC(=N2)N(C)CCCNC(=O)C1CCCO1</t>
  </si>
  <si>
    <t xml:space="preserve">InChI=1/C19H27N5O4/c1-24(8-5-7-21-18(25)14-6-4-9-28-14)19-22-13-11-16(27-3)15(26-2)10-12(13)17(20)23-19/h10-11,14H,4-9H2,1-3H3,(H,21,25)(H2,20,22,23)
</t>
  </si>
  <si>
    <t>CCN(CC)CCCC(C)NC1=C2C=CC(Cl)=CC2=NC=C1</t>
  </si>
  <si>
    <t>CC1=NC(CCN2CCC(CC2)C(=O)C2=CC=C(NS(C)(=O)=O)C=C2)=CC=C1</t>
  </si>
  <si>
    <t xml:space="preserve">InChI=1S/C21H27N3O3S/c1-16-4-3-5-19(22-16)12-15-24-13-10-18(11-14-24)21(25)17-6-8-20(9-7-17)23-28(2,26)27/h3-9,18,23H,10-15H2,1-2H3
</t>
  </si>
  <si>
    <t>COC1=CC(NS(C)(=O)=O)=CC=C1NC1=C2C=CC=CC2=NC2=CC=CC=C12</t>
  </si>
  <si>
    <t xml:space="preserve">InChI=1S/C21H19N3O3S/c1-27-20-13-14(24-28(2,25)26)11-12-19(20)23-21-15-7-3-5-9-17(15)22-18-10-6-4-8-16(18)21/h3-13,24H,1-2H3,(H,22,23)
</t>
  </si>
  <si>
    <t>CN(CCOC1=CC=C(NS(C)(=O)=O)C=C1)CCC1=CC=C(NS(C)(=O)=O)C=C1</t>
  </si>
  <si>
    <t xml:space="preserve">InChI=1S/C19H27N3O5S2/c1-22(13-12-16-4-6-17(7-5-16)20-28(2,23)24)14-15-27-19-10-8-18(9-11-19)21-29(3,25)26/h4-11,20-21H,12-15H2,1-3H3
</t>
  </si>
  <si>
    <t>CN1CCCCC1CCN1C2=CC=CC=C2SC2=C1C=C(C=C2)S(C)=O</t>
  </si>
  <si>
    <t xml:space="preserve">InChI=1/C21H26N2OS2/c1-22-13-6-5-7-16(22)12-14-23-18-8-3-4-9-20(18)25-21-11-10-17(26(2)24)15-19(21)23/h3-4,8-11,15-16H,5-7,12-14H2,1-2H3
</t>
  </si>
  <si>
    <t>OCCN1CCN(CCCN2C3=CC=CC=C3SC3=C2C=C(Cl)C=C3)CC1</t>
  </si>
  <si>
    <t xml:space="preserve">InChI=1S/C21H26ClN3OS/c22-17-6-7-21-19(16-17)25(18-4-1-2-5-20(18)27-21)9-3-8-23-10-12-24(13-11-23)14-15-26/h1-2,4-7,16,26H,3,8-15H2
</t>
  </si>
  <si>
    <t>CCOC(=O)N1CCC(CC1)=C1C2=C(CCC3=C1N=CC=C3)C=C(Cl)C=C2</t>
  </si>
  <si>
    <t xml:space="preserve">InChI=1S/C22H23ClN2O2/c1-2-27-22(26)25-12-9-15(10-13-25)20-19-8-7-18(23)14-17(19)6-5-16-4-3-11-24-21(16)20/h3-4,7-8,11,14H,2,5-6,9-10,12-13H2,1H3
</t>
  </si>
  <si>
    <t>CN(C)CCCN1C2=CC=CC=C2CCC2=CC=CC=C12</t>
  </si>
  <si>
    <t xml:space="preserve">InChI=1S/C19H24N2/c1-20(2)14-7-15-21-18-10-5-3-8-16(18)12-13-17-9-4-6-11-19(17)21/h3-6,8-11H,7,12-15H2,1-2H3
</t>
  </si>
  <si>
    <t>CNCCCN1C2=C(CCC3=C1C=CC=C3)C=CC=C2</t>
  </si>
  <si>
    <t xml:space="preserve">InChI=1S/C18H22N2/c1-19-13-6-14-20-17-9-4-2-7-15(17)11-12-16-8-3-5-10-18(16)20/h2-5,7-10,19H,6,11-14H2,1H3
</t>
  </si>
  <si>
    <t>CN(C)CCC=C1C2=CC=CC=C2CCC2=C1C=CC=C2</t>
  </si>
  <si>
    <t xml:space="preserve">InChI=1S/C20H23N/c1-21(2)15-7-12-20-18-10-5-3-8-16(18)13-14-17-9-4-6-11-19(17)20/h3-6,8-12H,7,13-15H2,1-2H3
</t>
  </si>
  <si>
    <t>CC(C)(C)C1=CC=C(C=C1)C(O)CCCN1CCC(CC1)C(O)(C1=CC=CC=C1)C1=CC=CC=C1</t>
  </si>
  <si>
    <t xml:space="preserve">InChI=1/C32H41NO2/c1-31(2,3)26-18-16-25(17-19-26)30(34)15-10-22-33-23-20-29(21-24-33)32(35,27-11-6-4-7-12-27)28-13-8-5-9-14-28/h4-9,11-14,16-19,29-30,34-35H,10,15,20-24H2,1-3H3
</t>
  </si>
  <si>
    <t>CC1=CC=CC(C)=C1NC(=O)CN1CCN(CCCC(C2=CC=C(F)C=C2)C2=CC=C(F)C=C2)CC1</t>
  </si>
  <si>
    <t xml:space="preserve">InChI=1S/C30H35F2N3O/c1-22-5-3-6-23(2)30(22)33-29(36)21-35-19-17-34(18-20-35)16-4-7-28(24-8-12-26(31)13-9-24)25-10-14-27(32)15-11-25/h3,5-6,8-15,28H,4,7,16-21H2,1-2H3,(H,33,36)
</t>
  </si>
  <si>
    <t>CC(C)N(CCC(C1=CC=CC=C1)C1=C(O)C=CC(C)=C1)C(C)C</t>
  </si>
  <si>
    <t xml:space="preserve">InChI=1S/C22H31NO/c1-16(2)23(17(3)4)14-13-20(19-9-7-6-8-10-19)21-15-18(5)11-12-22(21)24/h6-12,15-17,20,24H,13-14H2,1-5H3/t20-/m1/s1
</t>
  </si>
  <si>
    <t>CN1CCN(CC1)C1=NC2=C(NC3=C1C=CC=C3)C=CC(Cl)=C2</t>
  </si>
  <si>
    <t xml:space="preserve">InChI=1S/C18H19ClN4/c1-22-8-10-23(11-9-22)18-14-4-2-3-5-15(14)20-16-7-6-13(19)12-17(16)21-18/h2-7,12,20H,8-11H2,1H3
</t>
  </si>
  <si>
    <t>CN1CCN(CC1)C1=NC2=C(NC3=C1C=C(C)S3)C=CC=C2</t>
  </si>
  <si>
    <t xml:space="preserve">InChI=1S/C17H20N4S/c1-12-11-13-16(21-9-7-20(2)8-10-21)18-14-5-3-4-6-15(14)19-17(13)22-12/h3-6,11,19H,7-10H2,1-2H3
</t>
  </si>
  <si>
    <t>OCCOCCN1CCN(CC1)C1=NC2=C(SC3=C1C=CC=C3)C=CC=C2</t>
  </si>
  <si>
    <t xml:space="preserve">InChI=1S/C21H25N3O2S/c25-14-16-26-15-13-23-9-11-24(12-10-23)21-17-5-1-3-7-19(17)27-20-8-4-2-6-18(20)22-21/h1-8,25H,9-16H2
</t>
  </si>
  <si>
    <t xml:space="preserve">InChI=1S/C26H28ClNO/c1-3-28(4-2)19-20-29-24-17-15-22(16-18-24)25(21-11-7-5-8-12-21)26(27)23-13-9-6-10-14-23/h5-18H,3-4,19-20H2,1-2H3
</t>
  </si>
  <si>
    <t>Stemina (TI vs CV)</t>
  </si>
  <si>
    <t>DTXSID6024888</t>
  </si>
  <si>
    <t>DTXSID7034250</t>
  </si>
  <si>
    <t>DTXSID1020855</t>
  </si>
  <si>
    <t>DTXSID5024261</t>
  </si>
  <si>
    <t>DTXSID8046959</t>
  </si>
  <si>
    <t>DTXSID0021339</t>
  </si>
  <si>
    <t>DTXSID6023028</t>
  </si>
  <si>
    <t>DTXSID10156784</t>
  </si>
  <si>
    <t>DTXSID3074492</t>
  </si>
  <si>
    <t>DTXSID80222127</t>
  </si>
  <si>
    <t>DTXSID7020970</t>
  </si>
  <si>
    <t>DTXSID0041775</t>
  </si>
  <si>
    <t>DTXSID40177048</t>
  </si>
  <si>
    <t>DTXSID50171451</t>
  </si>
  <si>
    <t>DTXSID10192389</t>
  </si>
  <si>
    <t>DTXSID60943207</t>
  </si>
  <si>
    <t>DTXSID00177049</t>
  </si>
  <si>
    <t>DTXSID30943431</t>
  </si>
  <si>
    <t>DTXSID40949525</t>
  </si>
  <si>
    <t>DTXSID40182531</t>
  </si>
  <si>
    <t>DTXSID7021360</t>
  </si>
  <si>
    <t>DTXSID2021868</t>
  </si>
  <si>
    <t>DTXSID6026298</t>
  </si>
  <si>
    <t>DTXSID3021807</t>
  </si>
  <si>
    <t>DTXSID1021827</t>
  </si>
  <si>
    <t>DTXSID1024704</t>
  </si>
  <si>
    <t>DTXSID1020431</t>
  </si>
  <si>
    <t>DTXSID0020319</t>
  </si>
  <si>
    <t>DTXSID2020682</t>
  </si>
  <si>
    <t>DTXSID0021965</t>
  </si>
  <si>
    <t>DTXSID8047767</t>
  </si>
  <si>
    <t>DTXSID3020964</t>
  </si>
  <si>
    <t>DTXSID5023792</t>
  </si>
  <si>
    <t>DTXSID4025791</t>
  </si>
  <si>
    <t>DTXSID9024065</t>
  </si>
  <si>
    <t>DTXSID0021836</t>
  </si>
  <si>
    <t>DTXSID0020529</t>
  </si>
  <si>
    <t>DTXSID5020528</t>
  </si>
  <si>
    <t>DTXSID4027236</t>
  </si>
  <si>
    <t>DTXSID8027240</t>
  </si>
  <si>
    <t>DTXSID40210803</t>
  </si>
  <si>
    <t>DTXSID8027248</t>
  </si>
  <si>
    <t>DTXSID1021405</t>
  </si>
  <si>
    <t>DTXSID4021395</t>
  </si>
  <si>
    <t>DTXSID9020376</t>
  </si>
  <si>
    <t>DTXSID90892471</t>
  </si>
  <si>
    <t>DTXSID3022162</t>
  </si>
  <si>
    <t>DTXSID8022161</t>
  </si>
  <si>
    <t>DTXSID7023932</t>
  </si>
  <si>
    <t>DTXSID8042054</t>
  </si>
  <si>
    <t>DTXSID7041883</t>
  </si>
  <si>
    <t>DTXSID40244163</t>
  </si>
  <si>
    <t>DTXSID6025690</t>
  </si>
  <si>
    <t>DTXSID9040269</t>
  </si>
  <si>
    <t>DTXSID2044769</t>
  </si>
  <si>
    <t>DTXSID6044808</t>
  </si>
  <si>
    <t>DTXSID0052629</t>
  </si>
  <si>
    <t>DTXSID4052346</t>
  </si>
  <si>
    <t>DTXSID6074883</t>
  </si>
  <si>
    <t>DTXSID0040703</t>
  </si>
  <si>
    <t>DTXSID6027343</t>
  </si>
  <si>
    <t>DTXSID40202384</t>
  </si>
  <si>
    <t>DTXSID8052304</t>
  </si>
  <si>
    <t>DTXSID00866047</t>
  </si>
  <si>
    <t>DTXSID6044567</t>
  </si>
  <si>
    <t>DTXSID9026500</t>
  </si>
  <si>
    <t>DTXSID5021388</t>
  </si>
  <si>
    <t>DTXSID0020442</t>
  </si>
  <si>
    <t>DTXSID1032309</t>
  </si>
  <si>
    <t>DTXSID4034235</t>
  </si>
  <si>
    <t>DTXSID5020445</t>
  </si>
  <si>
    <t>DTXSID9024194</t>
  </si>
  <si>
    <t>DTXSID6022553</t>
  </si>
  <si>
    <t>DTXSID0023036</t>
  </si>
  <si>
    <t>DTXSID6040743</t>
  </si>
  <si>
    <t>DTXSID8074443</t>
  </si>
  <si>
    <t>DTXSID4022812</t>
  </si>
  <si>
    <t>DTXSID30941290</t>
  </si>
  <si>
    <t>DTXSID3024154</t>
  </si>
  <si>
    <t>DTXSID6020648</t>
  </si>
  <si>
    <t>DTXSID1023281</t>
  </si>
  <si>
    <t>DTXSID0022800</t>
  </si>
  <si>
    <t>DTXSID4023622</t>
  </si>
  <si>
    <t>DTXSID6021290</t>
  </si>
  <si>
    <t>DTXSID7044130</t>
  </si>
  <si>
    <t>DTXSID5023613</t>
  </si>
  <si>
    <t>DTXSID8045351</t>
  </si>
  <si>
    <t>DTXSID0023616</t>
  </si>
  <si>
    <t>DTXSID5023611</t>
  </si>
  <si>
    <t>DTXSID6021292</t>
  </si>
  <si>
    <t>DTXSID9020322</t>
  </si>
  <si>
    <t>DTXSID3023267</t>
  </si>
  <si>
    <t>DTXSID3021358</t>
  </si>
  <si>
    <t>DTXSID5046273</t>
  </si>
  <si>
    <t>DTXSID8052853</t>
  </si>
  <si>
    <t>DTXSID0020446</t>
  </si>
  <si>
    <t>DTXSID2024163</t>
  </si>
  <si>
    <t>DTXSID0037576</t>
  </si>
  <si>
    <t>DTXSID1042077</t>
  </si>
  <si>
    <t>DTXSID4024270</t>
  </si>
  <si>
    <t>DTXSID7029879</t>
  </si>
  <si>
    <t>DTXSID5020944</t>
  </si>
  <si>
    <t>DTXSID4041997</t>
  </si>
  <si>
    <t>DTXSID2020892</t>
  </si>
  <si>
    <t>DTXSID3045439</t>
  </si>
  <si>
    <t>DTXSID9034492</t>
  </si>
  <si>
    <t>DTXSID2034590</t>
  </si>
  <si>
    <t>DTXSID6046555</t>
  </si>
  <si>
    <t>DTXSID2032500</t>
  </si>
  <si>
    <t>DTXSID3058169</t>
  </si>
  <si>
    <t>DTXSID8024151</t>
  </si>
  <si>
    <t>DTXSID7020766</t>
  </si>
  <si>
    <t>DTXSID1024338</t>
  </si>
  <si>
    <t>DTXSID9044112</t>
  </si>
  <si>
    <t>DTXSID0040672</t>
  </si>
  <si>
    <t>DTXSID6046898</t>
  </si>
  <si>
    <t>DTXSID0021337</t>
  </si>
  <si>
    <t>DTXSID8023058</t>
  </si>
  <si>
    <t>DTXSID401031098</t>
  </si>
  <si>
    <t>DTXSID1052111</t>
  </si>
  <si>
    <t>DTXSID6023020</t>
  </si>
  <si>
    <t>DTXSID9023257</t>
  </si>
  <si>
    <t>DTXSID6023442</t>
  </si>
  <si>
    <t>DTXSID7023510</t>
  </si>
  <si>
    <t>DTXSID9023463</t>
  </si>
  <si>
    <t>DTXSID6020804</t>
  </si>
  <si>
    <t>DTXSID50223545</t>
  </si>
  <si>
    <t>DTXSID0057831</t>
  </si>
  <si>
    <t>DTXSID2046200</t>
  </si>
  <si>
    <t>DTXSID20205070</t>
  </si>
  <si>
    <t>DTXSID5058773</t>
  </si>
  <si>
    <t>DTXSID6022420</t>
  </si>
  <si>
    <t>DTXSID8037128</t>
  </si>
  <si>
    <t>DTXSID1025437</t>
  </si>
  <si>
    <t>DTXSID4023125</t>
  </si>
  <si>
    <t>DTXSID8075330</t>
  </si>
  <si>
    <t>DTXSID5023295</t>
  </si>
  <si>
    <t>DTXSID9023465</t>
  </si>
  <si>
    <t>DTXSID5022986</t>
  </si>
  <si>
    <t>DTXSID7020265</t>
  </si>
  <si>
    <t>DTXSID5021338</t>
  </si>
  <si>
    <t>DTXSID9023049</t>
  </si>
  <si>
    <t>DTXSID00891490</t>
  </si>
  <si>
    <t>DTXSID60947189</t>
  </si>
  <si>
    <t>DTXSID9045635</t>
  </si>
  <si>
    <t>DTXSID80232968</t>
  </si>
  <si>
    <t>DTXSID30947191</t>
  </si>
  <si>
    <t>DTXSID90947192</t>
  </si>
  <si>
    <t>DTXSID4022864</t>
  </si>
  <si>
    <t>DTXSID0023242</t>
  </si>
  <si>
    <t>DTXSID0022694</t>
  </si>
  <si>
    <t>DTXSID2020185</t>
  </si>
  <si>
    <t>DTXSID4026268</t>
  </si>
  <si>
    <t>DTXSID7020186</t>
  </si>
  <si>
    <t>DTXSID1025190</t>
  </si>
  <si>
    <t>DTXSID0066589</t>
  </si>
  <si>
    <t>DTXSID20994033</t>
  </si>
  <si>
    <t>DTXSID30171919</t>
  </si>
  <si>
    <t>DTXSID90223544</t>
  </si>
  <si>
    <t>DTXSID30223543</t>
  </si>
  <si>
    <t>DTXSID70223542</t>
  </si>
  <si>
    <t>DTXSID60171806</t>
  </si>
  <si>
    <t>DTXSID80182030</t>
  </si>
  <si>
    <t>DTXSID60994032</t>
  </si>
  <si>
    <t>DTXSID6027131</t>
  </si>
  <si>
    <t>DTXSID0020076</t>
  </si>
  <si>
    <t>DTXSID8024315</t>
  </si>
  <si>
    <t>DTXSID8024280</t>
  </si>
  <si>
    <t>DTXSID3023897</t>
  </si>
  <si>
    <t>DTXSID9032113</t>
  </si>
  <si>
    <t>DTXSID0032493</t>
  </si>
  <si>
    <t>DTXSID2037502</t>
  </si>
  <si>
    <t>DTXSID3024235</t>
  </si>
  <si>
    <t>DTXSID0032601</t>
  </si>
  <si>
    <t>DTXSID8032548</t>
  </si>
  <si>
    <t>DTXSID8042260</t>
  </si>
  <si>
    <t>DTXSID3020627</t>
  </si>
  <si>
    <t>DTXSID2020139</t>
  </si>
  <si>
    <t>DTXSID7020348</t>
  </si>
  <si>
    <t>DTXSID8020830</t>
  </si>
  <si>
    <t>DTXSID5023453</t>
  </si>
  <si>
    <t>DTXSID3057771</t>
  </si>
  <si>
    <t>DTXSID6022399</t>
  </si>
  <si>
    <t>DTXSID40940774</t>
  </si>
  <si>
    <t>DTXSID401034323</t>
  </si>
  <si>
    <t>DTXSID80181149</t>
  </si>
  <si>
    <t>DTXSID60962796</t>
  </si>
  <si>
    <t>DTXSID00197005</t>
  </si>
  <si>
    <t>DTXSID10185231</t>
  </si>
  <si>
    <t>DTXSID00940816</t>
  </si>
  <si>
    <t>DTXSID40893458</t>
  </si>
  <si>
    <t>DTXSID70940909</t>
  </si>
  <si>
    <t>DTXSID90197776</t>
  </si>
  <si>
    <t>DTXSID8044591</t>
  </si>
  <si>
    <t>DTXSID90172705</t>
  </si>
  <si>
    <t>DTXSID20863154</t>
  </si>
  <si>
    <t>DTXSID30188148</t>
  </si>
  <si>
    <t>DTXSID3060166</t>
  </si>
  <si>
    <t>DTXSID8046664</t>
  </si>
  <si>
    <t>DTXSID40866142</t>
  </si>
  <si>
    <t>DTXSID5027198</t>
  </si>
  <si>
    <t>DTXSID7028013</t>
  </si>
  <si>
    <t>DTXSID3026514</t>
  </si>
  <si>
    <t>DTXSID30936989</t>
  </si>
  <si>
    <t>DTXSID601000493</t>
  </si>
  <si>
    <t>DTXSID50195970</t>
  </si>
  <si>
    <t>DTXSID7023065</t>
  </si>
  <si>
    <t>DTXSID1022845</t>
  </si>
  <si>
    <t>DTXSID1021087</t>
  </si>
  <si>
    <t>DTXSID7023225</t>
  </si>
  <si>
    <t>DTXSID8021309</t>
  </si>
  <si>
    <t>DTXSID4022577</t>
  </si>
  <si>
    <t>DTXSID6022844</t>
  </si>
  <si>
    <t>DTXSID7022966</t>
  </si>
  <si>
    <t>DTXSID2022961</t>
  </si>
  <si>
    <t>DTXSID2023220</t>
  </si>
  <si>
    <t>DTXSID8023715</t>
  </si>
  <si>
    <t>DTXSID8022872</t>
  </si>
  <si>
    <t>DTXSID7045029</t>
  </si>
  <si>
    <t>DTXSID0023325</t>
  </si>
  <si>
    <t>DTXSID7024827</t>
  </si>
  <si>
    <t>DTXSID7023518</t>
  </si>
  <si>
    <t>DTXSID9023384</t>
  </si>
  <si>
    <t>DTXSID0023535</t>
  </si>
  <si>
    <t>DTXSID7022598</t>
  </si>
  <si>
    <t>DTXSID7023645</t>
  </si>
  <si>
    <t>DTXSID5021097</t>
  </si>
  <si>
    <t>DTXSID1022893</t>
  </si>
  <si>
    <t>DTXSID30869526</t>
  </si>
  <si>
    <t>DTXSID30161451</t>
  </si>
  <si>
    <t>DTXSID5023035</t>
  </si>
  <si>
    <t>DTXSID2020341</t>
  </si>
  <si>
    <t>DTXSID7046099</t>
  </si>
  <si>
    <t>DTXSID8023133</t>
  </si>
  <si>
    <t>DTXSID8023345</t>
  </si>
  <si>
    <t>DTXSID1022714</t>
  </si>
  <si>
    <t>DTXSID8023349</t>
  </si>
  <si>
    <t>DTXSID9022863</t>
  </si>
  <si>
    <t>DTXSID7023433</t>
  </si>
  <si>
    <t>DTXSID1045118</t>
  </si>
  <si>
    <t>DTXSID4023624</t>
  </si>
  <si>
    <t>DTXSID2043951</t>
  </si>
  <si>
    <t>DTXSID20861271</t>
  </si>
  <si>
    <t>DTXSID60929248</t>
  </si>
  <si>
    <t>DTXSID0023589</t>
  </si>
  <si>
    <t>DTXSID9048437</t>
  </si>
  <si>
    <t>DTXSID6023573</t>
  </si>
  <si>
    <t>DTXSID6023109</t>
  </si>
  <si>
    <t>DTXSID6022923</t>
  </si>
  <si>
    <t>DTXSID9020615</t>
  </si>
  <si>
    <t>DTXSID9023045</t>
  </si>
  <si>
    <t>DTXSID5020732</t>
  </si>
  <si>
    <t>DTXSID9020740</t>
  </si>
  <si>
    <t>DTXSID6020771</t>
  </si>
  <si>
    <t>DTXSID4045472</t>
  </si>
  <si>
    <t>DTXSID5024845</t>
  </si>
  <si>
    <t>DTXSID3045645</t>
  </si>
  <si>
    <t>DTXSID1020930</t>
  </si>
  <si>
    <t>DTXSID6023446</t>
  </si>
  <si>
    <t>DTXSID8023187</t>
  </si>
  <si>
    <t>DTXSID5020653</t>
  </si>
  <si>
    <t>DTXSID2020189</t>
  </si>
  <si>
    <t>DTXSID4046577</t>
  </si>
  <si>
    <t>DTXSID3023215</t>
  </si>
  <si>
    <t>DTXSID30904249</t>
  </si>
  <si>
    <t>DTXSID3022586</t>
  </si>
  <si>
    <t>DTXSID2022915</t>
  </si>
  <si>
    <t>DTXSID8023680</t>
  </si>
  <si>
    <t>DTXSID8020202</t>
  </si>
  <si>
    <t>DTXSID1040742</t>
  </si>
  <si>
    <t>DTXSID50180705</t>
  </si>
  <si>
    <t>DTXSID00861835</t>
  </si>
  <si>
    <t>DTXSID1045534</t>
  </si>
  <si>
    <t>DTXSID0046773</t>
  </si>
  <si>
    <t>DTXSID0044022</t>
  </si>
  <si>
    <t>DTXSID0045254</t>
  </si>
  <si>
    <t>DTXSID9022364</t>
  </si>
  <si>
    <t>DTXSID5023322</t>
  </si>
  <si>
    <t>DTXSID5022857</t>
  </si>
  <si>
    <t>DTXSID6022474</t>
  </si>
  <si>
    <t>DTXSID6034186</t>
  </si>
  <si>
    <t>DTXSID2046094</t>
  </si>
  <si>
    <t>DTXSID3022370</t>
  </si>
  <si>
    <t>DTXSID1022974</t>
  </si>
  <si>
    <t>DTXSID6040747</t>
  </si>
  <si>
    <t>DTXSID9040683</t>
  </si>
  <si>
    <t>DTXSID3022873</t>
  </si>
  <si>
    <t>DTXSID60160018</t>
  </si>
  <si>
    <t>DTXSID8022371</t>
  </si>
  <si>
    <t>DTXSID1033664</t>
  </si>
  <si>
    <t>DTXSID7023350</t>
  </si>
  <si>
    <t>DTXSID9023380</t>
  </si>
  <si>
    <t>DTXSID0034192</t>
  </si>
  <si>
    <t>DTXSID3048863</t>
  </si>
  <si>
    <t>DTXSID80891478</t>
  </si>
  <si>
    <t>DTXSID2020688</t>
  </si>
  <si>
    <t>DTXSID3020679</t>
  </si>
  <si>
    <t>DTXSID1024126</t>
  </si>
  <si>
    <t>DTXSID8020040</t>
  </si>
  <si>
    <t>DTXSID1020560</t>
  </si>
  <si>
    <t>DTXSID7020895</t>
  </si>
  <si>
    <t>DTXSID1020770</t>
  </si>
  <si>
    <t>DTXSID9020081</t>
  </si>
  <si>
    <t>DTXSID6044145</t>
  </si>
  <si>
    <t>DTXSID6022711</t>
  </si>
  <si>
    <t>DTXSID9021712</t>
  </si>
  <si>
    <t>DTXSID2030437</t>
  </si>
  <si>
    <t>DTXSID7033105</t>
  </si>
  <si>
    <t>DTXSID1023819</t>
  </si>
  <si>
    <t>DTXSID30907194</t>
  </si>
  <si>
    <t>DTXSID6022557</t>
  </si>
  <si>
    <t>DTXSID9052476</t>
  </si>
  <si>
    <t>DTXSID10883624</t>
  </si>
  <si>
    <t>DTXSID0074508</t>
  </si>
  <si>
    <t>DTXSID5021209</t>
  </si>
  <si>
    <t>DTXSID60190638</t>
  </si>
  <si>
    <t>DTXSID9022736</t>
  </si>
  <si>
    <t>DTXSID4020820</t>
  </si>
  <si>
    <t>DTXSID3041376</t>
  </si>
  <si>
    <t>DTXSID1020566</t>
  </si>
  <si>
    <t>DTXSID9039232</t>
  </si>
  <si>
    <t>DTXSID9024691</t>
  </si>
  <si>
    <t>DTXSID2020478</t>
  </si>
  <si>
    <t>DTXSID8023420</t>
  </si>
  <si>
    <t>DTXSID4022731</t>
  </si>
  <si>
    <t>DTXSID9022578</t>
  </si>
  <si>
    <t>DTXSID6024882</t>
  </si>
  <si>
    <t>DTXSID1023815</t>
  </si>
  <si>
    <t>DTXSID2020428</t>
  </si>
  <si>
    <t>DTXSID1021378</t>
  </si>
  <si>
    <t>DTXSID4020901</t>
  </si>
  <si>
    <t>DTXSID3021645</t>
  </si>
  <si>
    <t>DTXSID4024644</t>
  </si>
  <si>
    <t>DTXSID4024642</t>
  </si>
  <si>
    <t>DTXSID7021524</t>
  </si>
  <si>
    <t>DTXSID3021562</t>
  </si>
  <si>
    <t>DTXSID0021672</t>
  </si>
  <si>
    <t>DTXSID9021500</t>
  </si>
  <si>
    <t>DTXSID3024940</t>
  </si>
  <si>
    <t>DTXSID0025363</t>
  </si>
  <si>
    <t>DTXSID1031591</t>
  </si>
  <si>
    <t>DTXSID6044018</t>
  </si>
  <si>
    <t>DTXSID8024284</t>
  </si>
  <si>
    <t>DTXSID5049441</t>
  </si>
  <si>
    <t>DTXSID7031294</t>
  </si>
  <si>
    <t>DTXSID40202900</t>
  </si>
  <si>
    <t>DTXSID0050392</t>
  </si>
  <si>
    <t>DTXSID20875838</t>
  </si>
  <si>
    <t>DTXSID20876163</t>
  </si>
  <si>
    <t>DTXSID8025096</t>
  </si>
  <si>
    <t>DTXSID2021999</t>
  </si>
  <si>
    <t>DTXSID6044511</t>
  </si>
  <si>
    <t>DTXSID2021866</t>
  </si>
  <si>
    <t>DTXSID9036690</t>
  </si>
  <si>
    <t>DTXSID0020606</t>
  </si>
  <si>
    <t>DTXSID2021739</t>
  </si>
  <si>
    <t>DTXSID1021740</t>
  </si>
  <si>
    <t>DTXSID5025156</t>
  </si>
  <si>
    <t>DTXSID1060893</t>
  </si>
  <si>
    <t>DTXSID5026126</t>
  </si>
  <si>
    <t>DTXSID8042187</t>
  </si>
  <si>
    <t>DTXSID2020846</t>
  </si>
  <si>
    <t>DTXSID70188304</t>
  </si>
  <si>
    <t>DTXSID0021204</t>
  </si>
  <si>
    <t>DTXSID80198292</t>
  </si>
  <si>
    <t>DTXSID80212548</t>
  </si>
  <si>
    <t>DTXSID9021348</t>
  </si>
  <si>
    <t>DTXSID9021427</t>
  </si>
  <si>
    <t>DTXSID7060833</t>
  </si>
  <si>
    <t>DTXSID10883487</t>
  </si>
  <si>
    <t>DTXSID3025041</t>
  </si>
  <si>
    <t>DTXSID5043970</t>
  </si>
  <si>
    <t>DTXSID1021322</t>
  </si>
  <si>
    <t>DTXSID7020845</t>
  </si>
  <si>
    <t>DTXSID00166019</t>
  </si>
  <si>
    <t>DTXSID0073952</t>
  </si>
  <si>
    <t>DTXSID5062055</t>
  </si>
  <si>
    <t>DTXSID50884857</t>
  </si>
  <si>
    <t>DTXSID1025568</t>
  </si>
  <si>
    <t>DTXSID0021917</t>
  </si>
  <si>
    <t>DTXSID0022068</t>
  </si>
  <si>
    <t>DTXSID8030138</t>
  </si>
  <si>
    <t>DTXSID9043778</t>
  </si>
  <si>
    <t>DTXSID1021663</t>
  </si>
  <si>
    <t>DTXSID7030197</t>
  </si>
  <si>
    <t>DTXSID6021874</t>
  </si>
  <si>
    <t>DTXSID8020250</t>
  </si>
  <si>
    <t>DTXSID1020306</t>
  </si>
  <si>
    <t>DTXSID1020198</t>
  </si>
  <si>
    <t>DTXSID6020438</t>
  </si>
  <si>
    <t>DTXSID3020415</t>
  </si>
  <si>
    <t>DTXSID3020413</t>
  </si>
  <si>
    <t>DTXSID7021817</t>
  </si>
  <si>
    <t>DTXSID9021390</t>
  </si>
  <si>
    <t>DTXSID4025371</t>
  </si>
  <si>
    <t>DTXSID7025556</t>
  </si>
  <si>
    <t>DTXSID1020562</t>
  </si>
  <si>
    <t>DTXSID8046614</t>
  </si>
  <si>
    <t>DTXSID8021434</t>
  </si>
  <si>
    <t>DTXSID7020683</t>
  </si>
  <si>
    <t>DTXSID5020316</t>
  </si>
  <si>
    <t>DTXSID6023947</t>
  </si>
  <si>
    <t>DTXSID5024182</t>
  </si>
  <si>
    <t>DTXSID3021720</t>
  </si>
  <si>
    <t>DTXSID1022007</t>
  </si>
  <si>
    <t>DTXSID2025553</t>
  </si>
  <si>
    <t>DTXSID7024087</t>
  </si>
  <si>
    <t>DTXSID0025286</t>
  </si>
  <si>
    <t>DTXSID1024621</t>
  </si>
  <si>
    <t>DTXSID8026224</t>
  </si>
  <si>
    <t>DTXSID3025047</t>
  </si>
  <si>
    <t>DTXSID5026912</t>
  </si>
  <si>
    <t>DTXSID2021941</t>
  </si>
  <si>
    <t>DTXSID9021928</t>
  </si>
  <si>
    <t>DTXSID1026904</t>
  </si>
  <si>
    <t>DTXSID8020462</t>
  </si>
  <si>
    <t>DTXSID2024666</t>
  </si>
  <si>
    <t>DTXSID7020009</t>
  </si>
  <si>
    <t>DTXSID1021879</t>
  </si>
  <si>
    <t>DTXSID1026823</t>
  </si>
  <si>
    <t>DTXSID1024176</t>
  </si>
  <si>
    <t>DTXSID6021905</t>
  </si>
  <si>
    <t>DTXSID2027884</t>
  </si>
  <si>
    <t>DTXSID6052613</t>
  </si>
  <si>
    <t>DTXSID6043709</t>
  </si>
  <si>
    <t>DTXSID70895026</t>
  </si>
  <si>
    <t>DTXSID10945852</t>
  </si>
  <si>
    <t>DTXSID10957874</t>
  </si>
  <si>
    <t>DTXSID6046507</t>
  </si>
  <si>
    <t>DTXSID6022977</t>
  </si>
  <si>
    <t>DTXSID1023601</t>
  </si>
  <si>
    <t>DTXSID6037069</t>
  </si>
  <si>
    <t>DTXSID5040461</t>
  </si>
  <si>
    <t>DTXSID6026294</t>
  </si>
  <si>
    <t>DTXSID0022569</t>
  </si>
  <si>
    <t>DTXSID1023079</t>
  </si>
  <si>
    <t>DTXSID9023330</t>
  </si>
  <si>
    <t>DTXSID6023440</t>
  </si>
  <si>
    <t>DTXSID0023169</t>
  </si>
  <si>
    <t>DTXSID8022537</t>
  </si>
  <si>
    <t>DTXSID80781663</t>
  </si>
  <si>
    <t>DTXSID70405745</t>
  </si>
  <si>
    <t>DTXSID50170848</t>
  </si>
  <si>
    <t>DTXSID9073389</t>
  </si>
  <si>
    <t>DTXSID10169132</t>
  </si>
  <si>
    <t>DTXSID40939249</t>
  </si>
  <si>
    <t>DTXSID4022947</t>
  </si>
  <si>
    <t>DTXSID7020897</t>
  </si>
  <si>
    <t>DTXSID80903949</t>
  </si>
  <si>
    <t>DTXSID30897162</t>
  </si>
  <si>
    <t>DTXSID6023739</t>
  </si>
  <si>
    <t>DTXSID8046458</t>
  </si>
  <si>
    <t>DTXSID80897571</t>
  </si>
  <si>
    <t>DTXSID4023385</t>
  </si>
  <si>
    <t>DTXSID00879995</t>
  </si>
  <si>
    <t>DTXSID20897515</t>
  </si>
  <si>
    <t>DTXSID70961694</t>
  </si>
  <si>
    <t>DTXSID9021346</t>
  </si>
  <si>
    <t>DTXSID7021239</t>
  </si>
  <si>
    <t>DTXSID4023177</t>
  </si>
  <si>
    <t>DTXSID5025998</t>
  </si>
  <si>
    <t>DTXSID3023556</t>
  </si>
  <si>
    <t>DTXSID20865895</t>
  </si>
  <si>
    <t>DTXSID6021240</t>
  </si>
  <si>
    <t>DTXSID7031458</t>
  </si>
  <si>
    <t>DTXSID8023476</t>
  </si>
  <si>
    <t>DTXSID6023525</t>
  </si>
  <si>
    <t>DTXSID2022628</t>
  </si>
  <si>
    <t>DTXSID2048539</t>
  </si>
  <si>
    <t>DTXSID2023309</t>
  </si>
  <si>
    <t>DTXSID0045127</t>
  </si>
  <si>
    <t>DTXSID2023191</t>
  </si>
  <si>
    <t>DTXSID3023342</t>
  </si>
  <si>
    <t>DTXSID5020027</t>
  </si>
  <si>
    <t>DTXSID9041449</t>
  </si>
  <si>
    <t>DTXSID0033754</t>
  </si>
  <si>
    <t>DTXSID8029600</t>
  </si>
  <si>
    <t>DTXSID8025595</t>
  </si>
  <si>
    <t>DTXSID5020023</t>
  </si>
  <si>
    <t>DTXSID0024183</t>
  </si>
  <si>
    <t>DTXSID2020844</t>
  </si>
  <si>
    <t>DTXSID1025308</t>
  </si>
  <si>
    <t>DTXSID3025461</t>
  </si>
  <si>
    <t>DTXSID6021086</t>
  </si>
  <si>
    <t>DTXSID1022267</t>
  </si>
  <si>
    <t>DTXSID0039223</t>
  </si>
  <si>
    <t>DTXSID00166872</t>
  </si>
  <si>
    <t>DTXSID8041795</t>
  </si>
  <si>
    <t>DTXSID70964226</t>
  </si>
  <si>
    <t>DTXSID9041607</t>
  </si>
  <si>
    <t>DTXSID50188266</t>
  </si>
  <si>
    <t>DTXSID7023564</t>
  </si>
  <si>
    <t>DTXSID2041622</t>
  </si>
  <si>
    <t>DTXSID7032393</t>
  </si>
  <si>
    <t>DTXSID5023950</t>
  </si>
  <si>
    <t>DTXSID3037545</t>
  </si>
  <si>
    <t>DTXSID1032569</t>
  </si>
  <si>
    <t>DTXSID9032327</t>
  </si>
  <si>
    <t>DTXSID3058032</t>
  </si>
  <si>
    <t>DTXSID3032626</t>
  </si>
  <si>
    <t>DTXSID7022172</t>
  </si>
  <si>
    <t>DTXSID9020249</t>
  </si>
  <si>
    <t>DTXSID7020893</t>
  </si>
  <si>
    <t>DTXSID7021948</t>
  </si>
  <si>
    <t>DTXSID9020247</t>
  </si>
  <si>
    <t>DTXSID5027140</t>
  </si>
  <si>
    <t>DTXSID6027426</t>
  </si>
  <si>
    <t>DTXSID3031864</t>
  </si>
  <si>
    <t>DTXSID4020533</t>
  </si>
  <si>
    <t>DTXSID1021164</t>
  </si>
  <si>
    <t>DTXSID5046851</t>
  </si>
  <si>
    <t>DTXSID3020912</t>
  </si>
  <si>
    <t>DTXSID5048348</t>
  </si>
  <si>
    <t>DTXSID0041145</t>
  </si>
  <si>
    <t>DTXSID1045619</t>
  </si>
  <si>
    <t>DTXSID8022824</t>
  </si>
  <si>
    <t>DTXSID4046600</t>
  </si>
  <si>
    <t>DTXSID5045623</t>
  </si>
  <si>
    <t>Chlorfenvinphos</t>
  </si>
  <si>
    <t>Clodronic acid</t>
  </si>
  <si>
    <t>Etidronic acid</t>
  </si>
  <si>
    <t>2,2',4,5,6'-Pentachlorodiphenyl ether</t>
  </si>
  <si>
    <t>Benzene, 1,3-dichloro-2-(3,4-dichlorophenoxy)-</t>
  </si>
  <si>
    <t>2,2',4,4',5,5'-Hexachlorodiphenyl ether</t>
  </si>
  <si>
    <t>Chlornitrofen</t>
  </si>
  <si>
    <t>Ether, p-nitrophenyl 2,4,5-trichlorophenyl</t>
  </si>
  <si>
    <t>Benzene, 1-chloro-4-(4-nitrophenoxy)- (9CI)</t>
  </si>
  <si>
    <t>1,4-Dichloro-2-(4-nitrophenoxy)benzene</t>
  </si>
  <si>
    <t>1,3-Dichloro-2-(4-nitrophenoxy)benzene</t>
  </si>
  <si>
    <t>3,4-Dichlorophenyl 4'-nitrophenyl ether</t>
  </si>
  <si>
    <t>1,3-Dichloro-5-(4-nitrophenoxy)benzene</t>
  </si>
  <si>
    <t>2,4-Dibromo-1-(4-nitrophenoxy)benzene</t>
  </si>
  <si>
    <t>Benzene, 2,4-difluoro-1-(4-nitrophenoxy)-</t>
  </si>
  <si>
    <t>Toluene</t>
  </si>
  <si>
    <t>p-Xylene</t>
  </si>
  <si>
    <t>m-Xylene</t>
  </si>
  <si>
    <t>o-Xylene</t>
  </si>
  <si>
    <t>Cumene</t>
  </si>
  <si>
    <t>4-tert-Butyltoluene</t>
  </si>
  <si>
    <t>Hexachlorobenzene</t>
  </si>
  <si>
    <t>2,3,6-Trichlorotoluene</t>
  </si>
  <si>
    <t>1,4-Dinitrobenzene</t>
  </si>
  <si>
    <t>3,4-Dinitrotoluene</t>
  </si>
  <si>
    <t>3,5-Dinitrotoluene</t>
  </si>
  <si>
    <t>2,5-Dinitrotoluene</t>
  </si>
  <si>
    <t>Musk Xylene</t>
  </si>
  <si>
    <t>2,2',3,3',4,4',5,5',6,6'-Decabromodiphenyl ether</t>
  </si>
  <si>
    <t>2,2',4,4',5-Pentachlorodiphenyl ether</t>
  </si>
  <si>
    <t>Ioxynil</t>
  </si>
  <si>
    <t>Bromoxynil octanoate</t>
  </si>
  <si>
    <t>Ioxynil octanoate</t>
  </si>
  <si>
    <t>Dinoterb</t>
  </si>
  <si>
    <t>2-Hydroxyethyl picramic acid</t>
  </si>
  <si>
    <t>Musk ketone</t>
  </si>
  <si>
    <t>Binapacryl</t>
  </si>
  <si>
    <t>Cyclamen aldehyde</t>
  </si>
  <si>
    <t>3-(4-tert-Butylphenyl)propanal</t>
  </si>
  <si>
    <t>Hydratropaldehyde</t>
  </si>
  <si>
    <t>3-(p-Cumenyl)-2-methylpropionaldehyde</t>
  </si>
  <si>
    <t>Benzenepropanal, 4-(1-methylethyl)-</t>
  </si>
  <si>
    <t>4-tert-Butylbenzoic acid</t>
  </si>
  <si>
    <t>4-tert-Butylbenzaldehyde</t>
  </si>
  <si>
    <t>Phenethyl alcohol, p-(tert-butyl)-</t>
  </si>
  <si>
    <t>3-(m-tert-Butylphenyl)-2-methylpropionaldehyde</t>
  </si>
  <si>
    <t>Benzenepropanal, .alpha.,4-dimethyl-</t>
  </si>
  <si>
    <t>3-(4-Methoxyphenyl)-2-methylpropanal</t>
  </si>
  <si>
    <t>2-(4-Tert-Butylbenzyl)propionaldehyde</t>
  </si>
  <si>
    <t>2,4,5-Trichlorophenoxyacetic acid</t>
  </si>
  <si>
    <t>2,4-D-Butotyl</t>
  </si>
  <si>
    <t>2,4-D 2-EHE</t>
  </si>
  <si>
    <t>2,4-D isopropyl ester</t>
  </si>
  <si>
    <t>(+/-)-2-(4-Chloro-2-methylphenoxy)propionic acid</t>
  </si>
  <si>
    <t>Acitretin</t>
  </si>
  <si>
    <t>Etretinate</t>
  </si>
  <si>
    <t>4-(2-(5,6,7,8-Tetrahydro-5,5,8,8-tetramethyl-2-naphthenyl)-1E-propen-1-yl)benzoic acid</t>
  </si>
  <si>
    <t>4-(5,6,7,8-Tetrahydro-5,5,8,8-tetramethyl-2-anthracenyl)benzoic acid</t>
  </si>
  <si>
    <t>Chlorthalidone</t>
  </si>
  <si>
    <t>N-(4-Chlorobenzene-1-sulfonyl)-N'-cyclohex-2-en-1-ylcarbamimidic acid</t>
  </si>
  <si>
    <t>Furosemide</t>
  </si>
  <si>
    <t>Methazolamide</t>
  </si>
  <si>
    <t>Chlorothiazide</t>
  </si>
  <si>
    <t>Sulfanilamide</t>
  </si>
  <si>
    <t>Sulfamethazine</t>
  </si>
  <si>
    <t>Sulfadiazine</t>
  </si>
  <si>
    <t>Sulfameter</t>
  </si>
  <si>
    <t>Sulfamonomethoxine</t>
  </si>
  <si>
    <t>Sulfamethomidine</t>
  </si>
  <si>
    <t>Sulfamethoxypyridazine</t>
  </si>
  <si>
    <t>Sulfisoxazole</t>
  </si>
  <si>
    <t>Chlorpropamide</t>
  </si>
  <si>
    <t>Metahexamide</t>
  </si>
  <si>
    <t>Glycyclamide</t>
  </si>
  <si>
    <t>Chlorotoluron</t>
  </si>
  <si>
    <t>Monolinuron</t>
  </si>
  <si>
    <t>Isoproturon</t>
  </si>
  <si>
    <t>Furazolidone</t>
  </si>
  <si>
    <t>Metronidazole</t>
  </si>
  <si>
    <t>Nifurtimox</t>
  </si>
  <si>
    <t>Climbazole</t>
  </si>
  <si>
    <t>Triazoxide</t>
  </si>
  <si>
    <t>Propham</t>
  </si>
  <si>
    <t>Oxfendazole</t>
  </si>
  <si>
    <t>Fenbendazole</t>
  </si>
  <si>
    <t>Febantel</t>
  </si>
  <si>
    <t>Flubendazole</t>
  </si>
  <si>
    <t>Hydroxyphenytoin</t>
  </si>
  <si>
    <t>2,4-Imidazolidinedione</t>
  </si>
  <si>
    <t>Ethotoin</t>
  </si>
  <si>
    <t>Mephenytoin</t>
  </si>
  <si>
    <t>Phenacemide</t>
  </si>
  <si>
    <t>Primidone</t>
  </si>
  <si>
    <t>DL-Phenylalanine</t>
  </si>
  <si>
    <t>Melphalan</t>
  </si>
  <si>
    <t>BW 50-322</t>
  </si>
  <si>
    <t>Methodichlorophen</t>
  </si>
  <si>
    <t>Diaveridine</t>
  </si>
  <si>
    <t>Brodimoprim</t>
  </si>
  <si>
    <t>Phenethylamine</t>
  </si>
  <si>
    <t>Dopamine</t>
  </si>
  <si>
    <t>Methamphetamine</t>
  </si>
  <si>
    <t>L-5-Hydroxytryptophan</t>
  </si>
  <si>
    <t>Histamine</t>
  </si>
  <si>
    <t>Serotonin</t>
  </si>
  <si>
    <t>(-)-Methyldopa</t>
  </si>
  <si>
    <t>Phenylephrine</t>
  </si>
  <si>
    <t>Epinephrine</t>
  </si>
  <si>
    <t>Chloramphenicol</t>
  </si>
  <si>
    <t>Thiamphenicol</t>
  </si>
  <si>
    <t>Fentanyl</t>
  </si>
  <si>
    <t>Norchlorcyclizine</t>
  </si>
  <si>
    <t>1-[(2-Methylphenyl)(phenyl)methyl]piperazine--hydrogen chloride (1/1)</t>
  </si>
  <si>
    <t>Homochlorcyclizine</t>
  </si>
  <si>
    <t>Norcyclizine</t>
  </si>
  <si>
    <t>1-Methyl-4-[(2-methylphenyl)(phenyl)methyl]piperazine--hydrogen chloride (1/2)</t>
  </si>
  <si>
    <t>1-tert-Butyl-4-[(4-chlorophenyl)(phenyl)methyl]piperazine</t>
  </si>
  <si>
    <t>Cyclizine</t>
  </si>
  <si>
    <t>Meclizine</t>
  </si>
  <si>
    <t>Buclizine</t>
  </si>
  <si>
    <t>C.I. Direct Blue 6</t>
  </si>
  <si>
    <t>C.I. Direct Blue 14</t>
  </si>
  <si>
    <t>C.I. Direct Blue 15</t>
  </si>
  <si>
    <t>C.I. Direct Blue 1</t>
  </si>
  <si>
    <t>C.I.Azoic Diazo Component 48</t>
  </si>
  <si>
    <t>5-(4-Bromophenyl)-6-ethyl-2-imino-2,3-dihydropyrimidin-4-amine</t>
  </si>
  <si>
    <t>Rolodine</t>
  </si>
  <si>
    <t>BW 49-371</t>
  </si>
  <si>
    <t>BW 48-122</t>
  </si>
  <si>
    <t>BW 48-210</t>
  </si>
  <si>
    <t>2,4-Diamino-5-phenyl-6-methylpyrimidine</t>
  </si>
  <si>
    <t>Pyrimidine, 2,4-diamino-5-phenyl-6-propyl-</t>
  </si>
  <si>
    <t>5-(4-Chlorophenyl)-2-imino-6-pentyl-2,3-dihydropyrimidin-4-amine</t>
  </si>
  <si>
    <t>Bitertanol</t>
  </si>
  <si>
    <t>Penconazole</t>
  </si>
  <si>
    <t>Benzo(a)pyrene</t>
  </si>
  <si>
    <t>8-Methoxypsoralen</t>
  </si>
  <si>
    <t>Phenindione</t>
  </si>
  <si>
    <t>Ethyl biscoumacetate</t>
  </si>
  <si>
    <t>Coumestrol</t>
  </si>
  <si>
    <t>2-(1,3-Dioxo-1,3-dihydro-2H-isoindol-2-yl)-5-methoxy-5-oxopentanimidic acid</t>
  </si>
  <si>
    <t>2-(2,6-Dioxopiperidin-3-yl)phthalimidine</t>
  </si>
  <si>
    <t>EM 16</t>
  </si>
  <si>
    <t>4-(1,3-Dioxo-1,3-dihydro-2H-isoindol-2-yl)-5-hydroxy-5-iminopentanoic acid</t>
  </si>
  <si>
    <t>N-Phthalylglycine</t>
  </si>
  <si>
    <t>4-Phthalimidobutyric acid</t>
  </si>
  <si>
    <t>2-(6-Hydroxy-2-oxo-2,3,4,5-tetrahydropyridin-3-yl)-4-nitro-1H-isoindole-1,3(2H)-dione</t>
  </si>
  <si>
    <t>Pomalidomide</t>
  </si>
  <si>
    <t>2-(6-Hydroxy-2-oxo-2,3,4,5-tetrahydropyridin-3-yl)hexahydro-1H-isoindole-1,3(2H)-dione</t>
  </si>
  <si>
    <t>2H-Isoindole-2-acetamide, 1,3-dihydro-1,3-dioxo- (9CI)</t>
  </si>
  <si>
    <t>2-Butyl-1H-isoindole-1,3(2H)-dione</t>
  </si>
  <si>
    <t>Phthalimide, N-3-pyridyl-</t>
  </si>
  <si>
    <t>1H-Isoindole-1,3(2H)-dione, 2-(tetrahydro-2,6-dioxo-2H-pyran-3-yl)-</t>
  </si>
  <si>
    <t>2-Isoindolinebutyramide, 1,3-dioxo-</t>
  </si>
  <si>
    <t>1H-Isoindole-1,3(2H)-dione, 2-phenyl-</t>
  </si>
  <si>
    <t>Lenalidomide</t>
  </si>
  <si>
    <t>2-(2-Oxo-3-piperidyl)-1,2-benzisothiazolin-3-one 1,1-dioxide</t>
  </si>
  <si>
    <t>N-Methylphthalimide</t>
  </si>
  <si>
    <t>N-Methyl-4-nitrophthalimide</t>
  </si>
  <si>
    <t>Phthalimide</t>
  </si>
  <si>
    <t>2-(6-Hydroxy-2-oxo-2,3,4,5-tetrahydropyridin-3-yl)-1H-1lambda~6~,2-benzothiazole-1,1,3(2H)-trione</t>
  </si>
  <si>
    <t>2-(2-Hydroxy-3,4,5,6-tetrahydropyridin-3-yl)-2,3-dihydro-1H-isoindol-1-one</t>
  </si>
  <si>
    <t>Phthalimidophthalimide</t>
  </si>
  <si>
    <t>Flunitrazepam</t>
  </si>
  <si>
    <t>Clonazepam</t>
  </si>
  <si>
    <t>Oxazepam</t>
  </si>
  <si>
    <t>Lorazepam</t>
  </si>
  <si>
    <t>Temazepam</t>
  </si>
  <si>
    <t>Alprazolam</t>
  </si>
  <si>
    <t>Clomipramine</t>
  </si>
  <si>
    <t>Doxepin</t>
  </si>
  <si>
    <t>Dothiepin</t>
  </si>
  <si>
    <t>Lofepramine</t>
  </si>
  <si>
    <t>Trimipramine</t>
  </si>
  <si>
    <t>Cyproheptadine</t>
  </si>
  <si>
    <t>Maprotiline</t>
  </si>
  <si>
    <t>Mirtazapine</t>
  </si>
  <si>
    <t>Promethazine</t>
  </si>
  <si>
    <t>Nortriptyline</t>
  </si>
  <si>
    <t>Protriptyline</t>
  </si>
  <si>
    <t>Amoxapine</t>
  </si>
  <si>
    <t>Demeclocycline</t>
  </si>
  <si>
    <t>Amrubicin</t>
  </si>
  <si>
    <t>DA 125</t>
  </si>
  <si>
    <t>Etoposide</t>
  </si>
  <si>
    <t>Codeine</t>
  </si>
  <si>
    <t>Thebaine</t>
  </si>
  <si>
    <t>Hydromorphone</t>
  </si>
  <si>
    <t>Nalbuphine</t>
  </si>
  <si>
    <t>Butorphanol</t>
  </si>
  <si>
    <t>Naloxone</t>
  </si>
  <si>
    <t>Cyclazocine</t>
  </si>
  <si>
    <t>dl-Pentazocine</t>
  </si>
  <si>
    <t>Oxaprozin</t>
  </si>
  <si>
    <t>Sulindac</t>
  </si>
  <si>
    <t>Tolmetin</t>
  </si>
  <si>
    <t>N-(4-{4-[Ethyl(heptyl)amino]-1-hydroxybutyl}phenyl)methanesulfonamide</t>
  </si>
  <si>
    <t>N-{1'-[2-(2,1,3-Benzoxadiazol-5-yl)ethyl]-4-oxo-3,4-dihydrospiro[1-benzopyran-2,4'-piperidin]-6-yl}methanesulfonamide--hydrogen chloride (1/1)</t>
  </si>
  <si>
    <t>Sotalol</t>
  </si>
  <si>
    <t>Ipratropium</t>
  </si>
  <si>
    <t>Scopolamine</t>
  </si>
  <si>
    <t>Glycopyrrolate bromide</t>
  </si>
  <si>
    <t>Diclofenac</t>
  </si>
  <si>
    <t>Etodolac</t>
  </si>
  <si>
    <t>Fenoprofen</t>
  </si>
  <si>
    <t>Ibuprofen</t>
  </si>
  <si>
    <t>1-(p-Chlorobenzoyl)-5-methoxy-2-methyl-Indole-3-acetic acid</t>
  </si>
  <si>
    <t>Ketoprofen</t>
  </si>
  <si>
    <t>Nabumetone</t>
  </si>
  <si>
    <t>Podofilox</t>
  </si>
  <si>
    <t>Phencyclidine</t>
  </si>
  <si>
    <t>Ketamine</t>
  </si>
  <si>
    <t>Acid green 50</t>
  </si>
  <si>
    <t>Lincomycin</t>
  </si>
  <si>
    <t>Pirlimycin</t>
  </si>
  <si>
    <t>Amikacin</t>
  </si>
  <si>
    <t>Dibekacin</t>
  </si>
  <si>
    <t>Tobramycin</t>
  </si>
  <si>
    <t>Budesonide</t>
  </si>
  <si>
    <t>Diflucortolone</t>
  </si>
  <si>
    <t>Fluocortolone</t>
  </si>
  <si>
    <t>Flunisolide</t>
  </si>
  <si>
    <t>Difluprednate</t>
  </si>
  <si>
    <t>Fluticasone</t>
  </si>
  <si>
    <t>21-Hydroxyprogesterone</t>
  </si>
  <si>
    <t>Cortisone</t>
  </si>
  <si>
    <t>Eplerenone</t>
  </si>
  <si>
    <t>Dydrogesterone</t>
  </si>
  <si>
    <t>Megestrol acetate</t>
  </si>
  <si>
    <t>Cyproterone</t>
  </si>
  <si>
    <t>Delmadinone acetate</t>
  </si>
  <si>
    <t>Nandrolone</t>
  </si>
  <si>
    <t>Altrenogest</t>
  </si>
  <si>
    <t>Dienogest</t>
  </si>
  <si>
    <t>Heptachlor epoxide B</t>
  </si>
  <si>
    <t>Amobarbital</t>
  </si>
  <si>
    <t>Secobarbital</t>
  </si>
  <si>
    <t>Butalbital</t>
  </si>
  <si>
    <t>Pentobarbital sodium</t>
  </si>
  <si>
    <t>5-Fluoro-2'-deoxycytidine</t>
  </si>
  <si>
    <t>5-Bromo-2'-deoxyuridine</t>
  </si>
  <si>
    <t>5-Bromo-1-(2-deoxypentofuranosyl)-4-imino-1,4-dihydropyrimidin-2-ol</t>
  </si>
  <si>
    <t>Adenine</t>
  </si>
  <si>
    <t>Guanine</t>
  </si>
  <si>
    <t>Adenosine, 2'-deoxy-</t>
  </si>
  <si>
    <t>8-Azaguanine</t>
  </si>
  <si>
    <t>N-Nitrosoethylenethiourea</t>
  </si>
  <si>
    <t>Carbimazole</t>
  </si>
  <si>
    <t>Epichlorohydrin</t>
  </si>
  <si>
    <t>Allyl glycidyl ether</t>
  </si>
  <si>
    <t>Butyl glycidyl ether</t>
  </si>
  <si>
    <t>Dimethadione</t>
  </si>
  <si>
    <t>Paramethadione</t>
  </si>
  <si>
    <t>Alprostadil</t>
  </si>
  <si>
    <t>Dibromoacetic acid</t>
  </si>
  <si>
    <t>Chloroacetic acid</t>
  </si>
  <si>
    <t>Bromodichloroacetic acid</t>
  </si>
  <si>
    <t>Bromochloroacetic acid</t>
  </si>
  <si>
    <t>Chloroacetonitrile</t>
  </si>
  <si>
    <t>Dichloroacetonitrile</t>
  </si>
  <si>
    <t>Trichloroacetonitrile</t>
  </si>
  <si>
    <t>Bromochloroacetonitrile</t>
  </si>
  <si>
    <t>Glycolic acid</t>
  </si>
  <si>
    <t>Methoxyacetic acid</t>
  </si>
  <si>
    <t>2-Methoxypropionic acid</t>
  </si>
  <si>
    <t>2-Methoxy-1-propanol</t>
  </si>
  <si>
    <t>Ethoxyacetic acid</t>
  </si>
  <si>
    <t>Acetic aid, propoxy-</t>
  </si>
  <si>
    <t>2-Butoxyacetic acid</t>
  </si>
  <si>
    <t>HEXANOIC ACID, 2-PROPYL-</t>
  </si>
  <si>
    <t>HEXANOIC ACID, 2-BUTYL-</t>
  </si>
  <si>
    <t>Diethyl hexanedioate</t>
  </si>
  <si>
    <t>Dipropyl hexanedioate</t>
  </si>
  <si>
    <t>Dibutyl adipate</t>
  </si>
  <si>
    <t>Bis(2-ethylhexyl)hexanedioate</t>
  </si>
  <si>
    <t>1-Propanol</t>
  </si>
  <si>
    <t>1-Butanol</t>
  </si>
  <si>
    <t>N,N'-Dimethylurea</t>
  </si>
  <si>
    <t>Tetramethylurea</t>
  </si>
  <si>
    <t>1,1,3,3-Tetramethyl-2-thiourea</t>
  </si>
  <si>
    <t>N,N'-Dibutylthiourea</t>
  </si>
  <si>
    <t>Methylnitronitrosoguanidine</t>
  </si>
  <si>
    <t>Trimethylnitrosourea</t>
  </si>
  <si>
    <t>N-Propyl-N-nitrosourea</t>
  </si>
  <si>
    <t>Diethylmethylnitrosourea</t>
  </si>
  <si>
    <t>N,N',N'-Trimethylurea</t>
  </si>
  <si>
    <t>Thiourea</t>
  </si>
  <si>
    <t>Propyl carbamate</t>
  </si>
  <si>
    <t>1,2-Ethanediol, 1-carbamate</t>
  </si>
  <si>
    <t>Diethyl carbonate</t>
  </si>
  <si>
    <t>Metam</t>
  </si>
  <si>
    <t>Tetraethylthiuram disulfide</t>
  </si>
  <si>
    <t>Methylene dimethanesulfonate</t>
  </si>
  <si>
    <t>Ethanesulfonic acid, ethyl ester</t>
  </si>
  <si>
    <t>Ethanesulfonic acid, methyl ester</t>
  </si>
  <si>
    <t>1,3-Propanediol, 1,3-dimethanesulfonate</t>
  </si>
  <si>
    <t>Methylazoxymethanol acetate</t>
  </si>
  <si>
    <t>n-Hexane</t>
  </si>
  <si>
    <t>2-Hexanone</t>
  </si>
  <si>
    <t>2,5-Hexanedione</t>
  </si>
  <si>
    <t>Hexafluoroacetone</t>
  </si>
  <si>
    <t>1,1,3,3-Tetrachloropropanone</t>
  </si>
  <si>
    <t>2-Bromopropane</t>
  </si>
  <si>
    <t>1-Bromopropane</t>
  </si>
  <si>
    <t>Carbon tetrachloride</t>
  </si>
  <si>
    <t>Chloroform</t>
  </si>
  <si>
    <t>Bromodichloromethane</t>
  </si>
  <si>
    <t>1,2-Dichloroethane</t>
  </si>
  <si>
    <t>1,2-Dibromoethane</t>
  </si>
  <si>
    <t>1,2-Dibromo-3-chloropropane</t>
  </si>
  <si>
    <t>2,3-Dibromopropanol</t>
  </si>
  <si>
    <t>Halothane</t>
  </si>
  <si>
    <t>Methoxyflurane</t>
  </si>
  <si>
    <t>Enflurane</t>
  </si>
  <si>
    <t>Sevoflurane</t>
  </si>
  <si>
    <t>Vinyl chloride</t>
  </si>
  <si>
    <t>Hexachloro-1,3-butadiene</t>
  </si>
  <si>
    <t>Chloroprene</t>
  </si>
  <si>
    <t>Carbon disulfide</t>
  </si>
  <si>
    <t>Diethyl ether</t>
  </si>
  <si>
    <t>Butyl ether</t>
  </si>
  <si>
    <t>2-Methoxyethyl acetate</t>
  </si>
  <si>
    <t>Ethylene glycol dimethyl ether</t>
  </si>
  <si>
    <t>Diethylene glycol dimethyl ether</t>
  </si>
  <si>
    <t>Diethylene glycol diethyl ether</t>
  </si>
  <si>
    <t>2-[2-(2-Methoxyethoxy)ethoxy]ethanol</t>
  </si>
  <si>
    <t>Ethylene glycol monoethyl ether acetate</t>
  </si>
  <si>
    <t>2-Butoxyethyl acetate</t>
  </si>
  <si>
    <t>1,4-Butanediol</t>
  </si>
  <si>
    <t>Acetonitrile</t>
  </si>
  <si>
    <t>Propionitrile</t>
  </si>
  <si>
    <t>Butanenitrile</t>
  </si>
  <si>
    <t>Methacrylonitrile</t>
  </si>
  <si>
    <t>Allyl cyanide</t>
  </si>
  <si>
    <t>(2Z)-2-Pentenenitrile</t>
  </si>
  <si>
    <t>2-Chloroacrylonitrile</t>
  </si>
  <si>
    <t>Jervine</t>
  </si>
  <si>
    <t>17,23-Epoxyveratraman-3-yl hexopyranoside</t>
  </si>
  <si>
    <t>AY-9944</t>
  </si>
  <si>
    <t>Triparanol</t>
  </si>
  <si>
    <t>Ethylenediaminetetraacetic acid</t>
  </si>
  <si>
    <t>Succimer</t>
  </si>
  <si>
    <t>D-Penicillamine</t>
  </si>
  <si>
    <t>Dimercaprol</t>
  </si>
  <si>
    <t>Vitamin D3</t>
  </si>
  <si>
    <t>Alfacalcidol</t>
  </si>
  <si>
    <t>Fosinopril</t>
  </si>
  <si>
    <t>Moexipril</t>
  </si>
  <si>
    <t>Perindopril</t>
  </si>
  <si>
    <t>Irbesartan</t>
  </si>
  <si>
    <t>1,3-Diphenyltetramethyldisiloxane</t>
  </si>
  <si>
    <t>1,1,1,5,5,5-Hexamethyl-3-phenyltrisiloxane</t>
  </si>
  <si>
    <t>3,3-DIPHENYLHEXAMETHYLTRISILOXANE</t>
  </si>
  <si>
    <t>Cyclotrisiloxane, pentamethylphenyl-</t>
  </si>
  <si>
    <t>Cyclotetrasiloxane, heptamethylphenyl-</t>
  </si>
  <si>
    <t>Cyclotetrasiloxane, 2,2,4,4,6,6-hexamethyl-8-phenyl-</t>
  </si>
  <si>
    <t>2,5-Dimethyl-2,5-diphenyl-1,2,5-oxadisilolane</t>
  </si>
  <si>
    <t>Dinoprostone</t>
  </si>
  <si>
    <t>Misoprostol</t>
  </si>
  <si>
    <t>Prostaglandin H2</t>
  </si>
  <si>
    <t>Prostaglandin D2</t>
  </si>
  <si>
    <t>Vindesine</t>
  </si>
  <si>
    <t>Estramustine</t>
  </si>
  <si>
    <t>3-Hydroxy-4-methoxy-alpha-(3,4,5-trimethoxyphenyl)benzeneethanol</t>
  </si>
  <si>
    <t>Noscapine</t>
  </si>
  <si>
    <t>Maitansine</t>
  </si>
  <si>
    <t>Rhizoxin</t>
  </si>
  <si>
    <t>6,7,8-Trimethoxy-3-oxo-1,3,3a,4,14,14a-hexahydro-11H-benzo[3,4]furo[3',4':6,7]cycloocta[1,2-f][1,3]benzodioxol-14-yl acetate</t>
  </si>
  <si>
    <t>Thiosemicarbazide</t>
  </si>
  <si>
    <t>13-cis Retinoic acid</t>
  </si>
  <si>
    <t>Retinal</t>
  </si>
  <si>
    <t>4-Oxoretinoic acid</t>
  </si>
  <si>
    <t>Retinol acetate</t>
  </si>
  <si>
    <t>Indole-3-carbinol</t>
  </si>
  <si>
    <t>Pindolol</t>
  </si>
  <si>
    <t>Propranolol</t>
  </si>
  <si>
    <t>Atenolol</t>
  </si>
  <si>
    <t>Acebutolol</t>
  </si>
  <si>
    <t>Metoprolol</t>
  </si>
  <si>
    <t>Alprenolol</t>
  </si>
  <si>
    <t>Labetalol</t>
  </si>
  <si>
    <t>Nadolol</t>
  </si>
  <si>
    <t>N-Methylacrylamide</t>
  </si>
  <si>
    <t>N-Isopropylacrylamide</t>
  </si>
  <si>
    <t>Acrolein</t>
  </si>
  <si>
    <t>Methyl acrylate</t>
  </si>
  <si>
    <t>Methyl methacrylate</t>
  </si>
  <si>
    <t>Ethyl methacrylate</t>
  </si>
  <si>
    <t>Isobutyl methacrylate</t>
  </si>
  <si>
    <t>gamma-Coniceine</t>
  </si>
  <si>
    <t>d-Coniine</t>
  </si>
  <si>
    <t>1-[5-(Piperidin-2-yl)-3,4-dihydropyridin-1(2H)-yl]ethan-1-one</t>
  </si>
  <si>
    <t>L-3-(2'-Piperidyl)pyridine</t>
  </si>
  <si>
    <t>Anabaseine</t>
  </si>
  <si>
    <t>Rivastigmine</t>
  </si>
  <si>
    <t>Benfuracarb</t>
  </si>
  <si>
    <t>Ethiofencarb</t>
  </si>
  <si>
    <t>Xylylcarb</t>
  </si>
  <si>
    <t>Methiocarb</t>
  </si>
  <si>
    <t>Aminocarb</t>
  </si>
  <si>
    <t>Mexacarbate</t>
  </si>
  <si>
    <t>Perfluorooctanesulfonyl fluoride</t>
  </si>
  <si>
    <t>2-Perfluorooctylsulfonyl-N-ethylaminoethyl alcohol</t>
  </si>
  <si>
    <t>1,4-Dioxane</t>
  </si>
  <si>
    <t>Decoquinate</t>
  </si>
  <si>
    <t>Nalidixic acid</t>
  </si>
  <si>
    <t>Difloxacin</t>
  </si>
  <si>
    <t>Trovafloxacin</t>
  </si>
  <si>
    <t>Enrofloxacin</t>
  </si>
  <si>
    <t>Ciprofloxacin</t>
  </si>
  <si>
    <t>Marbofloxacin</t>
  </si>
  <si>
    <t>Flumequine</t>
  </si>
  <si>
    <t>FSAVDKDHPDSCTO-UHFFFAOYSA-N</t>
  </si>
  <si>
    <t>RLBIQVVOMOPOHC-UHFFFAOYSA-N</t>
  </si>
  <si>
    <t>ACSIXWWBWUQEHA-UHFFFAOYSA-N</t>
  </si>
  <si>
    <t>FOCVUCIESVLUNU-UHFFFAOYSA-N</t>
  </si>
  <si>
    <t>DBVJJBKOTRCVKF-UHFFFAOYSA-N</t>
  </si>
  <si>
    <t>BOJBTUWEQMUWHT-UHFFFAOYSA-N</t>
  </si>
  <si>
    <t>IZZULMOBRTYHMH-UHFFFAOYSA-N</t>
  </si>
  <si>
    <t>PECXRRMHOQBOIE-UHFFFAOYSA-N</t>
  </si>
  <si>
    <t>XITQUSLLOSKDTB-UHFFFAOYSA-N</t>
  </si>
  <si>
    <t>XQNAUQUKWRBODG-UHFFFAOYSA-N</t>
  </si>
  <si>
    <t>AKQJUFWAKHZMIY-UHFFFAOYSA-N</t>
  </si>
  <si>
    <t>GDEZSMXXDMVYHT-UHFFFAOYSA-N</t>
  </si>
  <si>
    <t>UKGBFXVWMSJQQW-UHFFFAOYSA-N</t>
  </si>
  <si>
    <t>NCCRTWSKGUMZTF-UHFFFAOYSA-N</t>
  </si>
  <si>
    <t>TYCSUDQYQORVGV-UHFFFAOYSA-N</t>
  </si>
  <si>
    <t>KWZIXOIDCOTWKE-UHFFFAOYSA-N</t>
  </si>
  <si>
    <t>VGJDYXRUTQCYSG-UHFFFAOYSA-N</t>
  </si>
  <si>
    <t>BEVUWKGENAGXJN-UHFFFAOYSA-N</t>
  </si>
  <si>
    <t>YXFVVABEGXRONW-UHFFFAOYSA-N</t>
  </si>
  <si>
    <t>URLKBWYHVLBVBO-UHFFFAOYSA-N</t>
  </si>
  <si>
    <t>IVSZLXZYQVIEFR-UHFFFAOYSA-N</t>
  </si>
  <si>
    <t>CTQNGGLPUBDAKN-UHFFFAOYSA-N</t>
  </si>
  <si>
    <t>RWGFKTVRMDUZSP-UHFFFAOYSA-N</t>
  </si>
  <si>
    <t>QCWXDVFBZVHKLV-UHFFFAOYSA-N</t>
  </si>
  <si>
    <t>OCJBOOLMMGQPQU-UHFFFAOYSA-N</t>
  </si>
  <si>
    <t>CKAPSXZOOQJIBF-UHFFFAOYSA-N</t>
  </si>
  <si>
    <t>PBKONEOXTCPAFI-UHFFFAOYSA-N</t>
  </si>
  <si>
    <t>UZYYBZNZSSNYSA-UHFFFAOYSA-N</t>
  </si>
  <si>
    <t>LQNUZADURLCDLV-UHFFFAOYSA-N</t>
  </si>
  <si>
    <t>ZPTVNYMJQHSSEA-UHFFFAOYSA-N</t>
  </si>
  <si>
    <t>PLAZTCDQAHEYBI-UHFFFAOYSA-N</t>
  </si>
  <si>
    <t>WDCYWAQPCXBPJA-UHFFFAOYSA-N</t>
  </si>
  <si>
    <t>FYFDQJRXFWGIBS-UHFFFAOYSA-N</t>
  </si>
  <si>
    <t>RMBFBMJGBANMMK-UHFFFAOYSA-N</t>
  </si>
  <si>
    <t>XTRDKALNCIHHNI-UHFFFAOYSA-N</t>
  </si>
  <si>
    <t>DYSXLQBUUOPLBB-UHFFFAOYSA-N</t>
  </si>
  <si>
    <t>INYDMNPNDHRJQJ-UHFFFAOYSA-N</t>
  </si>
  <si>
    <t>RUIFULUFLANOCI-UHFFFAOYSA-N</t>
  </si>
  <si>
    <t>KZBOXYKTSUUBTO-UHFFFAOYSA-N</t>
  </si>
  <si>
    <t>XMWRWTSZNLOZFN-UHFFFAOYSA-N</t>
  </si>
  <si>
    <t>WHHGLZMJPXIBIX-UHFFFAOYSA-N</t>
  </si>
  <si>
    <t>AVURWLKSFZBANQ-UHFFFAOYSA-N</t>
  </si>
  <si>
    <t>UPMXNNIRAGDFEH-UHFFFAOYSA-N</t>
  </si>
  <si>
    <t>NRXQIUSYPAHGNM-UHFFFAOYSA-N</t>
  </si>
  <si>
    <t>DQKWXTIYGWPGOO-UHFFFAOYSA-N</t>
  </si>
  <si>
    <t>QBEXFUOWUYCXNI-UHFFFAOYSA-N</t>
  </si>
  <si>
    <t>IIPZYDQGBIWLBU-UHFFFAOYSA-N</t>
  </si>
  <si>
    <t>OABRBVCUJIJMOB-UHFFFAOYSA-N</t>
  </si>
  <si>
    <t>WXCMHFPAUCOJIG-UHFFFAOYSA-N</t>
  </si>
  <si>
    <t>ZRDUSMYWDRPZRM-UHFFFAOYSA-N</t>
  </si>
  <si>
    <t>ZFNVDHOSLNRHNN-UHFFFAOYSA-N</t>
  </si>
  <si>
    <t>FZJUFJKVIYFBSY-UHFFFAOYSA-N</t>
  </si>
  <si>
    <t>IQVAERDLDAZARL-UHFFFAOYSA-N</t>
  </si>
  <si>
    <t>YLIXVKUWWOQREC-UHFFFAOYSA-N</t>
  </si>
  <si>
    <t>RLEFOSDUWZYGOS-UHFFFAOYSA-N</t>
  </si>
  <si>
    <t>KDVYCTOWXSLNNI-UHFFFAOYSA-N</t>
  </si>
  <si>
    <t>OTXINXDGSUFPNU-UHFFFAOYSA-N</t>
  </si>
  <si>
    <t>NZGMMENPUKHODD-UHFFFAOYSA-N</t>
  </si>
  <si>
    <t>GLZRHVTZLDNUQP-UHFFFAOYSA-N</t>
  </si>
  <si>
    <t>SGVBCLGVIOFAFT-UHFFFAOYSA-N</t>
  </si>
  <si>
    <t>VLFBSPUPYFTTNF-UHFFFAOYSA-N</t>
  </si>
  <si>
    <t>SDQFDHOLCGWZPU-UHFFFAOYSA-N</t>
  </si>
  <si>
    <t>SMYMJHWAQXWPDB-UHFFFAOYSA-N</t>
  </si>
  <si>
    <t>ZMWGIGHRZQTQRE-UHFFFAOYSA-N</t>
  </si>
  <si>
    <t>QZSFJRIWRPJUOH-UHFFFAOYSA-N</t>
  </si>
  <si>
    <t>WHOKDONDRZNCBC-UHFFFAOYSA-N</t>
  </si>
  <si>
    <t>WNTGYJSOUMFZEP-UHFFFAOYSA-N</t>
  </si>
  <si>
    <t>IHUNBGSDBOWDMA-AQFIFDHZSA-N</t>
  </si>
  <si>
    <t>HQMNCQVAMBCHCO-DJRRULDNSA-N</t>
  </si>
  <si>
    <t>FOIVPCKZDPCJJY-JQIJEIRASA-N</t>
  </si>
  <si>
    <t>KBUHKLGVLUHYJL-UHFFFAOYSA-N</t>
  </si>
  <si>
    <t>JIVPVXMEBJLZRO-UHFFFAOYSA-N</t>
  </si>
  <si>
    <t>FYXGVXFKJXCRRO-UHFFFAOYSA-N</t>
  </si>
  <si>
    <t>ZZUFCTLCJUWOSV-UHFFFAOYSA-N</t>
  </si>
  <si>
    <t>FLOSMHQXBMRNHR-UHFFFAOYSA-N</t>
  </si>
  <si>
    <t>JBMKAUGHUNFTOL-UHFFFAOYSA-N</t>
  </si>
  <si>
    <t>FDDDEECHVMSUSB-UHFFFAOYSA-N</t>
  </si>
  <si>
    <t>ASWVTGNCAZCNNR-UHFFFAOYSA-N</t>
  </si>
  <si>
    <t>SEEPANYCNGTZFQ-UHFFFAOYSA-N</t>
  </si>
  <si>
    <t>GPTONYMQFTZPKC-UHFFFAOYSA-N</t>
  </si>
  <si>
    <t>WMPXPUYPYQKQCX-UHFFFAOYSA-N</t>
  </si>
  <si>
    <t>QKLSCPPJEVXONT-UHFFFAOYSA-N</t>
  </si>
  <si>
    <t>VLYWMPOKSSWJAL-UHFFFAOYSA-N</t>
  </si>
  <si>
    <t>NHUHCSRWZMLRLA-UHFFFAOYSA-N</t>
  </si>
  <si>
    <t>RKWGIWYCVPQPMF-UHFFFAOYSA-N</t>
  </si>
  <si>
    <t>XXYTXQGCRQLRHA-UHFFFAOYSA-N</t>
  </si>
  <si>
    <t>OUDSBRTVNLOZBN-UHFFFAOYSA-N</t>
  </si>
  <si>
    <t>RIGBPMDIGYBTBJ-UHFFFAOYSA-N</t>
  </si>
  <si>
    <t>JXCGFZXSOMJFOA-UHFFFAOYSA-N</t>
  </si>
  <si>
    <t>XMTQQYYKAHVGBJ-UHFFFAOYSA-N</t>
  </si>
  <si>
    <t>LKJPSUCKSLORMF-UHFFFAOYSA-N</t>
  </si>
  <si>
    <t>PUIYMUZLKQOUOZ-UHFFFAOYSA-N</t>
  </si>
  <si>
    <t>IAIWVQXQOWNYOU-UHFFFAOYSA-N</t>
  </si>
  <si>
    <t>PLHJDBGFXBMTGZ-UHFFFAOYSA-N</t>
  </si>
  <si>
    <t>VAOCPAMSLUNLGC-UHFFFAOYSA-N</t>
  </si>
  <si>
    <t>ARFHIAQFJWUCFH-UHFFFAOYSA-N</t>
  </si>
  <si>
    <t>YXKMMRDKEKCERS-UHFFFAOYSA-N</t>
  </si>
  <si>
    <t>LMVPQMGRYSRMIW-KRWDZBQOSA-N</t>
  </si>
  <si>
    <t>OWEGWHBOCFMBLP-UHFFFAOYSA-N</t>
  </si>
  <si>
    <t>HSMVPDGQOIQYSR-KGENOOAVSA-N</t>
  </si>
  <si>
    <t>IQGKIPDJXCAMSM-UHFFFAOYSA-N</t>
  </si>
  <si>
    <t>PZBPKYOVPCNPJY-UHFFFAOYSA-N</t>
  </si>
  <si>
    <t>VXPLXMJHHKHSOA-UHFFFAOYSA-N</t>
  </si>
  <si>
    <t>QGHREAKMXXNCOA-UHFFFAOYSA-N</t>
  </si>
  <si>
    <t>BEZZFPOZAYTVHN-UHFFFAOYSA-N</t>
  </si>
  <si>
    <t>HDDSHPAODJUKPD-UHFFFAOYSA-N</t>
  </si>
  <si>
    <t>HMCCXLBXIJMERM-UHFFFAOYSA-N</t>
  </si>
  <si>
    <t>WJCNZQLZVWNLKY-UHFFFAOYSA-N</t>
  </si>
  <si>
    <t>CPEUVMUXAHMANV-UHFFFAOYSA-N</t>
  </si>
  <si>
    <t>XEEDURHPFVXALT-UHFFFAOYSA-N</t>
  </si>
  <si>
    <t>WJRBRSLFGCUECM-UHFFFAOYSA-N</t>
  </si>
  <si>
    <t>SZQIFWWUIBRPBZ-UHFFFAOYSA-N</t>
  </si>
  <si>
    <t>GMHKMTDVRCWUDX-UHFFFAOYSA-N</t>
  </si>
  <si>
    <t>XPFRXWCVYUEORT-UHFFFAOYSA-N</t>
  </si>
  <si>
    <t>DQMZLTXERSFNPB-UHFFFAOYSA-N</t>
  </si>
  <si>
    <t>COLNVLDHVKWLRT-UHFFFAOYSA-N</t>
  </si>
  <si>
    <t>SGDBTWWWUNNDEQ-LBPRGKRZSA-N</t>
  </si>
  <si>
    <t>NVIBTXFGDLIYIR-UHFFFAOYSA-N</t>
  </si>
  <si>
    <t>VQJHOPSWBGJHQS-UHFFFAOYSA-N</t>
  </si>
  <si>
    <t>LDBTVAXGKYIFHO-UHFFFAOYSA-N</t>
  </si>
  <si>
    <t>BFCRRLMMHNLSCP-UHFFFAOYSA-N</t>
  </si>
  <si>
    <t>BHHGXPLMPWCGHP-UHFFFAOYSA-N</t>
  </si>
  <si>
    <t>VYFYYTLLBUKUHU-UHFFFAOYSA-N</t>
  </si>
  <si>
    <t>MYWUZJCMWCOHBA-VIFPVBQESA-N</t>
  </si>
  <si>
    <t>LDCYZAJDBXYCGN-VIFPVBQESA-N</t>
  </si>
  <si>
    <t>NTYJJOPFIAHURM-UHFFFAOYSA-N</t>
  </si>
  <si>
    <t>QZAYGJVTTNCVMB-UHFFFAOYSA-N</t>
  </si>
  <si>
    <t>CJCSPKMFHVPWAR-JTQLQIEISA-N</t>
  </si>
  <si>
    <t>SONNWYBIRXJNDC-VIFPVBQESA-N</t>
  </si>
  <si>
    <t>UCTWMZQNUQWSLP-VIFPVBQESA-N</t>
  </si>
  <si>
    <t>WIIZWVCIJKGZOK-RKDXNWHRSA-N</t>
  </si>
  <si>
    <t>OTVAEFIXJLOWRX-NXEZZACHSA-N</t>
  </si>
  <si>
    <t>PJMPHNIQZUBGLI-UHFFFAOYSA-N</t>
  </si>
  <si>
    <t>UZKBSZSTDQSMDR-UHFFFAOYSA-N</t>
  </si>
  <si>
    <t>IHMVWXCYJIRDLM-UHFFFAOYSA-N</t>
  </si>
  <si>
    <t>WEUCDJCFJHYFRL-UHFFFAOYSA-N</t>
  </si>
  <si>
    <t>NWVNXDKZIQLBNM-UHFFFAOYSA-N</t>
  </si>
  <si>
    <t>MRQPVLQWGKTNHT-UHFFFAOYSA-N</t>
  </si>
  <si>
    <t>VJDJOINHJZZRPY-UHFFFAOYSA-N</t>
  </si>
  <si>
    <t>UVKZSORBKUEBAZ-UHFFFAOYSA-N</t>
  </si>
  <si>
    <t>OCJYIGYOJCODJL-UHFFFAOYSA-N</t>
  </si>
  <si>
    <t>MOYGZHXDRJNJEP-UHFFFAOYSA-N</t>
  </si>
  <si>
    <t>MPCYPRXRVWZKGF-UHFFFAOYSA-J</t>
  </si>
  <si>
    <t>GLNADSQYFUSGOU-UHFFFAOYSA-J</t>
  </si>
  <si>
    <t>OLSOUGWNONTDCK-UHFFFAOYSA-J</t>
  </si>
  <si>
    <t>BPHHNXJPFPEJOF-GPTZEZBUSA-J</t>
  </si>
  <si>
    <t>QMMMCTXNYMSXLI-UHFFFAOYSA-N</t>
  </si>
  <si>
    <t>QBWDUOPHQODKEA-UHFFFAOYSA-N</t>
  </si>
  <si>
    <t>HPZHFGBKCGWNGN-UHFFFAOYSA-N</t>
  </si>
  <si>
    <t>SLGQNHYYIRHGIG-UHFFFAOYSA-N</t>
  </si>
  <si>
    <t>APTANHMYYZPGNW-UHFFFAOYSA-N</t>
  </si>
  <si>
    <t>SRAYHJGJNAQSTI-UHFFFAOYSA-N</t>
  </si>
  <si>
    <t>RBOOBZAJMOATAV-UHFFFAOYSA-N</t>
  </si>
  <si>
    <t>XGZDXDBPAVEABJ-UHFFFAOYSA-N</t>
  </si>
  <si>
    <t>CCCYRKZITAFOSX-UHFFFAOYSA-N</t>
  </si>
  <si>
    <t>NSPMIYGKQJPBQR-UHFFFAOYSA-N</t>
  </si>
  <si>
    <t>WURBVZBTWMNKQT-UHFFFAOYSA-N</t>
  </si>
  <si>
    <t>BAZVSMNPJJMILC-UHFFFAOYSA-N</t>
  </si>
  <si>
    <t>VGPIBGGRCVEHQZ-UHFFFAOYSA-N</t>
  </si>
  <si>
    <t>FQKUGOMFVDPBIZ-UHFFFAOYSA-N</t>
  </si>
  <si>
    <t>UFNOUKDBUJZYDE-UHFFFAOYSA-N</t>
  </si>
  <si>
    <t>RQDJADAKIFFEKQ-UHFFFAOYSA-N</t>
  </si>
  <si>
    <t>WKBPZYKAUNRMKP-UHFFFAOYSA-N</t>
  </si>
  <si>
    <t>RFHAOTPXVQNOHP-UHFFFAOYSA-N</t>
  </si>
  <si>
    <t>FMMWHPNWAFZXNH-UHFFFAOYSA-N</t>
  </si>
  <si>
    <t>ZYGHJZDHTFUPRJ-UHFFFAOYSA-N</t>
  </si>
  <si>
    <t>QXKHYNVANLEOEG-UHFFFAOYSA-N</t>
  </si>
  <si>
    <t>NFBAXHOPROOJAW-UHFFFAOYSA-N</t>
  </si>
  <si>
    <t>JCLHQFUTFHUXNN-UHFFFAOYSA-N</t>
  </si>
  <si>
    <t>ZZIALNLLNHEQPJ-UHFFFAOYSA-N</t>
  </si>
  <si>
    <t>WVZKGMCPPYUQOB-UHFFFAOYSA-N</t>
  </si>
  <si>
    <t>WENKGSGGXGQHSH-UHFFFAOYSA-N</t>
  </si>
  <si>
    <t>HQJCJCCAXMOMEU-UHFFFAOYSA-N</t>
  </si>
  <si>
    <t>CUBMYGDAHSAJPJ-UHFFFAOYSA-N</t>
  </si>
  <si>
    <t>WQINSVOOIJDOLJ-UHFFFAOYSA-N</t>
  </si>
  <si>
    <t>HMKSXJBFBVGLJJ-UHFFFAOYSA-N</t>
  </si>
  <si>
    <t>KVRCAGKHAZRSQX-UHFFFAOYSA-N</t>
  </si>
  <si>
    <t>UVSMNLNDYGZFPF-UHFFFAOYSA-N</t>
  </si>
  <si>
    <t>IWKLKPPKVNKYPD-UHFFFAOYSA-N</t>
  </si>
  <si>
    <t>OGDWOTGXUXNSQA-UHFFFAOYSA-N</t>
  </si>
  <si>
    <t>DLKDEVCJRCPTLN-UHFFFAOYSA-N</t>
  </si>
  <si>
    <t>GVWGTAAAAKXKQR-UHFFFAOYSA-N</t>
  </si>
  <si>
    <t>ICDLEMPZXFCQEB-UHFFFAOYSA-N</t>
  </si>
  <si>
    <t>DEHGEJYFWZKPKM-UHFFFAOYSA-N</t>
  </si>
  <si>
    <t>MFUPLJQNEXUUDW-UHFFFAOYSA-N</t>
  </si>
  <si>
    <t>GOTYRUGSSMKFNF-UHFFFAOYSA-N</t>
  </si>
  <si>
    <t>QQWLXNMPPFCVCD-UHFFFAOYSA-N</t>
  </si>
  <si>
    <t>ZXLYYQUMYFHCLQ-UHFFFAOYSA-N</t>
  </si>
  <si>
    <t>JBCHWGTZAAZJKG-UHFFFAOYSA-N</t>
  </si>
  <si>
    <t>XKJCHHZQLQNZHY-UHFFFAOYSA-N</t>
  </si>
  <si>
    <t>NGQWLJWMSAFWFI-UHFFFAOYSA-N</t>
  </si>
  <si>
    <t>JMIPGSWDKXXJTC-UHFFFAOYSA-N</t>
  </si>
  <si>
    <t>PSZKUURJDMPKFK-UHFFFAOYSA-N</t>
  </si>
  <si>
    <t>PPTYJKAXVCCBDU-UHFFFAOYSA-N</t>
  </si>
  <si>
    <t>DGBIGWXXNGSACT-UHFFFAOYSA-N</t>
  </si>
  <si>
    <t>ADIMAYPTOBDMTL-UHFFFAOYSA-N</t>
  </si>
  <si>
    <t>DIWRORZWFLOCLC-UHFFFAOYSA-N</t>
  </si>
  <si>
    <t>SEQDDYPDSLOBDC-UHFFFAOYSA-N</t>
  </si>
  <si>
    <t>VREFGVBLTWBCJP-UHFFFAOYSA-N</t>
  </si>
  <si>
    <t>GDLIGKIOYRNHDA-UHFFFAOYSA-N</t>
  </si>
  <si>
    <t>PHTUQLWOUWZIMZ-UHFFFAOYSA-N</t>
  </si>
  <si>
    <t>SAPNXPWPAUFAJU-UHFFFAOYSA-N</t>
  </si>
  <si>
    <t>ZSCDBOWYZJWBIY-UHFFFAOYSA-N</t>
  </si>
  <si>
    <t>JJCFRYNCJDLXIK-UHFFFAOYSA-N</t>
  </si>
  <si>
    <t>QSLMDECMDJKHMQ-UHFFFAOYSA-N</t>
  </si>
  <si>
    <t>RONZAEMNMFQXRA-UHFFFAOYSA-N</t>
  </si>
  <si>
    <t>FBSMERQALIEGJT-UHFFFAOYSA-N</t>
  </si>
  <si>
    <t>PWWVAXIEGOYWEE-UHFFFAOYSA-N</t>
  </si>
  <si>
    <t>PHVGLTMQBUFIQQ-UHFFFAOYSA-N</t>
  </si>
  <si>
    <t>BWPIARFWQZKAIA-UHFFFAOYSA-N</t>
  </si>
  <si>
    <t>QWGDMFLQWFTERH-UHFFFAOYSA-N</t>
  </si>
  <si>
    <t>OFVLGDICTFRJMM-WESIUVDSSA-N</t>
  </si>
  <si>
    <t>UBDNTYUBJLXUNN-IFLJXUKPSA-N</t>
  </si>
  <si>
    <t>FMTDIUIBLCQGJB-SEYHBJAFSA-N</t>
  </si>
  <si>
    <t>VJZITPJGSQKZMX-UHFFFAOYSA-N</t>
  </si>
  <si>
    <t>PISPJMVXLMWWNB-ZZBYHBTRSA-N</t>
  </si>
  <si>
    <t>VJJPUSNTGOMMGY-MRVIYFEKSA-N</t>
  </si>
  <si>
    <t>OROGSEYTTFOCAN-DNJOTXNNSA-N</t>
  </si>
  <si>
    <t>FQXXSQDCDRQNQE-VMDGZTHMSA-N</t>
  </si>
  <si>
    <t>WVLOADHCBXTIJK-YNHQPCIGSA-N</t>
  </si>
  <si>
    <t>NETZHAKZCGBWSS-CEDHKZHLSA-N</t>
  </si>
  <si>
    <t>IFKLAQQSCNILHL-QHAWAJNXSA-N</t>
  </si>
  <si>
    <t>UZHSEJADLWPNLE-GRGSLBFTSA-N</t>
  </si>
  <si>
    <t>YQYVFVRQLZMJKJ-UHFFFAOYSA-N</t>
  </si>
  <si>
    <t>VOKSWYLNZZRQPF-GDIGMMSISA-N</t>
  </si>
  <si>
    <t>OFPXSFXSNFPTHF-UHFFFAOYSA-N</t>
  </si>
  <si>
    <t>MLKXDPUZXIRXEP-MFOYZWKCSA-N</t>
  </si>
  <si>
    <t>UPSPUYADGBWSHF-UHFFFAOYSA-N</t>
  </si>
  <si>
    <t>ALOBUEHUHMBRLE-UHFFFAOYSA-N</t>
  </si>
  <si>
    <t>NHRIUQWDVKKIAZ-UHFFFAOYSA-N</t>
  </si>
  <si>
    <t>ZBMZVLHSJCTVON-UHFFFAOYSA-N</t>
  </si>
  <si>
    <t>OEXHQOGQTVQTAT-BHIXFJMTSA-N</t>
  </si>
  <si>
    <t>STECJAGHUSJQJN-FWXGHANASA-N</t>
  </si>
  <si>
    <t>VPNYRYCIDCJBOM-UHFFFAOYSA-M</t>
  </si>
  <si>
    <t>DCOPUUMXTXDBNB-UHFFFAOYSA-N</t>
  </si>
  <si>
    <t>NNYBQONXHNTVIJ-UHFFFAOYSA-N</t>
  </si>
  <si>
    <t>RDJGLLICXDHJDY-UHFFFAOYSA-N</t>
  </si>
  <si>
    <t>HEFNNWSXXWATRW-UHFFFAOYSA-N</t>
  </si>
  <si>
    <t>CGIGDMFJXJATDK-UHFFFAOYSA-N</t>
  </si>
  <si>
    <t>DKYWVDODHFEZIM-UHFFFAOYSA-N</t>
  </si>
  <si>
    <t>BLXXJMDCKKHMKV-UHFFFAOYSA-N</t>
  </si>
  <si>
    <t>IAKHMKGGTNLKSZ-INIZCTEOSA-N</t>
  </si>
  <si>
    <t>YJGVMLPVUAXIQN-XVVDYKMHSA-N</t>
  </si>
  <si>
    <t>SNICXCGAKADSCV-JTQLQIEISA-N</t>
  </si>
  <si>
    <t>JTJMJGYZQZDUJJ-UHFFFAOYSA-N</t>
  </si>
  <si>
    <t>YQEZLKZALYSWHR-UHFFFAOYSA-N</t>
  </si>
  <si>
    <t>ZXJXZNDDNMQXFV-UHFFFAOYSA-M</t>
  </si>
  <si>
    <t>SGHZXLIDFTYFHQ-UHFFFAOYSA-L</t>
  </si>
  <si>
    <t>WDPIZEKLJKBSOZ-UHFFFAOYSA-M</t>
  </si>
  <si>
    <t>OJMMVQQUTAEWLP-KIDUDLJLSA-N</t>
  </si>
  <si>
    <t>HBJOXQRURQPDEX-MHXMMLMNSA-N</t>
  </si>
  <si>
    <t>LKCWBDHBTVXHDL-RMDFUYIESA-N</t>
  </si>
  <si>
    <t>JJCQSGDBDPYCEO-XVZSLQNASA-N</t>
  </si>
  <si>
    <t>NLVFBUXFDBBNBW-PBSUHMDJSA-N</t>
  </si>
  <si>
    <t>VOVIALXJUBGFJZ-KWVAZRHASA-N</t>
  </si>
  <si>
    <t>GFNANZIMVAIWHM-OBYCQNJPSA-N</t>
  </si>
  <si>
    <t>OGPWIDANBSLJPC-RFPWEZLHSA-N</t>
  </si>
  <si>
    <t>GAKMQHDJQHZUTJ-ULHLPKEOSA-N</t>
  </si>
  <si>
    <t>XSFJVAJPIHIPKU-XWCQMRHXSA-N</t>
  </si>
  <si>
    <t>WYQPLTPSGFELIB-JTQPXKBDSA-N</t>
  </si>
  <si>
    <t>MGNNYOODZCAHBA-GQKYHHCASA-N</t>
  </si>
  <si>
    <t>ZESRJSPZRDMNHY-YFWFAHHUSA-N</t>
  </si>
  <si>
    <t>MFYSYFVPBJMHGN-ZPOLXVRWSA-N</t>
  </si>
  <si>
    <t>OMFXVFTZEKFJBZ-HJTSIMOOSA-N</t>
  </si>
  <si>
    <t>JUKPWJGBANNWMW-VWBFHTRKSA-N</t>
  </si>
  <si>
    <t>RJKFOVLPORLFTN-LEKSSAKUSA-N</t>
  </si>
  <si>
    <t>JGMOKGBVKVMRFX-HQZYFCCVSA-N</t>
  </si>
  <si>
    <t>DBPWSSGDRRHUNT-CEGNMAFCSA-N</t>
  </si>
  <si>
    <t>RQZAXGRLVPAYTJ-GQFGMJRRSA-N</t>
  </si>
  <si>
    <t>DUSHUSLJJMDGTE-ZJPMUUANSA-N</t>
  </si>
  <si>
    <t>CGBCCZZJVKUAMX-DFXBJWIESA-N</t>
  </si>
  <si>
    <t>VWAUPFMBXBWEQY-ANULTFPQSA-N</t>
  </si>
  <si>
    <t>AZFLJNIPTRTECV-FUMNGEBKSA-N</t>
  </si>
  <si>
    <t>VUNCWTMEJYMOOR-UHFFFAOYSA-N</t>
  </si>
  <si>
    <t>FRCCEHPWNOQAEU-UHFFFAOYSA-N</t>
  </si>
  <si>
    <t>ZXFXBSWRVIQKOD-HWKPLSEASA-N</t>
  </si>
  <si>
    <t>QBYJBZPUGVGKQQ-SJJAEHHWSA-N</t>
  </si>
  <si>
    <t>RDYMFSUJUZBWLH-UHFFFAOYSA-N</t>
  </si>
  <si>
    <t>GVYLCNUFSHDAAW-UHFFFAOYSA-N</t>
  </si>
  <si>
    <t>LHHGDZSESBACKH-UHFFFAOYSA-N</t>
  </si>
  <si>
    <t>VIROVYVQCGLCII-UHFFFAOYSA-N</t>
  </si>
  <si>
    <t>KQPKPCNLIDLUMF-UHFFFAOYSA-N</t>
  </si>
  <si>
    <t>UZVHFVZFNXBMQJ-UHFFFAOYSA-N</t>
  </si>
  <si>
    <t>QGMRQYFBGABWDR-UHFFFAOYSA-M</t>
  </si>
  <si>
    <t>IDYKCXHJJGMAEV-RRKCRQDMSA-N</t>
  </si>
  <si>
    <t>WOVKYSAHUYNSMH-RRKCRQDMSA-N</t>
  </si>
  <si>
    <t>XNKLLVCARDGLGL-JGVFFNPUSA-N</t>
  </si>
  <si>
    <t>KISUPFXQEHWGAR-UHFFFAOYSA-N</t>
  </si>
  <si>
    <t>GFFGJBXGBJISGV-UHFFFAOYSA-N</t>
  </si>
  <si>
    <t>UYTPUPDQBNUYGX-UHFFFAOYSA-N</t>
  </si>
  <si>
    <t>OLXZPDWKRNYJJZ-RRKCRQDMSA-N</t>
  </si>
  <si>
    <t>LPXQRXLUHJKZIE-UHFFFAOYSA-N</t>
  </si>
  <si>
    <t>VFGYPDCBIQSECG-UHFFFAOYSA-N</t>
  </si>
  <si>
    <t>CFOYWRHIYXMDOT-UHFFFAOYSA-N</t>
  </si>
  <si>
    <t>YTOPFCCWCSOHFV-UHFFFAOYSA-N</t>
  </si>
  <si>
    <t>BRLQWZUYTZBJKN-UHFFFAOYSA-N</t>
  </si>
  <si>
    <t>LSWYGACWGAICNM-UHFFFAOYSA-N</t>
  </si>
  <si>
    <t>YSUQLAYJZDEMOT-UHFFFAOYSA-N</t>
  </si>
  <si>
    <t>JYJFNDQBESEHJQ-UHFFFAOYSA-N</t>
  </si>
  <si>
    <t>VQASKUSHBVDKGU-UHFFFAOYSA-N</t>
  </si>
  <si>
    <t>FFGPTBGBLSHEPO-UHFFFAOYSA-N</t>
  </si>
  <si>
    <t>GMVPRGQOIOIIMI-DWKJAMRDSA-N</t>
  </si>
  <si>
    <t>YPHMISFOHDHNIV-FSZOTQKASA-N</t>
  </si>
  <si>
    <t>SIEILFNCEFEENQ-UHFFFAOYSA-N</t>
  </si>
  <si>
    <t>JXTHNDFMNIQAHM-UHFFFAOYSA-N</t>
  </si>
  <si>
    <t>YNJBWRMUSHSURL-UHFFFAOYSA-N</t>
  </si>
  <si>
    <t>FOCAUTSVDIKZOP-UHFFFAOYSA-N</t>
  </si>
  <si>
    <t>WWZKQHOCKIZLMA-UHFFFAOYSA-N</t>
  </si>
  <si>
    <t>XSWVFEQKZFUULO-UHFFFAOYSA-N</t>
  </si>
  <si>
    <t>GEHJBWKLJVFKPS-UHFFFAOYSA-N</t>
  </si>
  <si>
    <t>RENMDAKOXSCIGH-UHFFFAOYSA-N</t>
  </si>
  <si>
    <t>STZZWJCGRKXEFF-UHFFFAOYSA-N</t>
  </si>
  <si>
    <t>DRUIESSIVFYOMK-UHFFFAOYSA-N</t>
  </si>
  <si>
    <t>BMWPPNAUMLRKML-UHFFFAOYSA-N</t>
  </si>
  <si>
    <t>NDSBDLSWTGLNQA-UHFFFAOYSA-N</t>
  </si>
  <si>
    <t>AEMRFAOFKBGASW-UHFFFAOYSA-N</t>
  </si>
  <si>
    <t>RMIODHQZRUFFFF-UHFFFAOYSA-N</t>
  </si>
  <si>
    <t>ICPWFHKNYYRBSZ-UHFFFAOYSA-N</t>
  </si>
  <si>
    <t>ARXJGSRGQADJSQ-UHFFFAOYSA-N</t>
  </si>
  <si>
    <t>YTTFFPATQICAQN-UHFFFAOYSA-N</t>
  </si>
  <si>
    <t>YZGQDNOIGFBYKF-UHFFFAOYSA-N</t>
  </si>
  <si>
    <t>SGUYGLMQEOSQTH-UHFFFAOYSA-N</t>
  </si>
  <si>
    <t>AJQOASGWDCBKCJ-UHFFFAOYSA-N</t>
  </si>
  <si>
    <t>HWXRWNDOEKHFTL-UHFFFAOYSA-N</t>
  </si>
  <si>
    <t>KQYRYPXQPKPVSP-UHFFFAOYSA-N</t>
  </si>
  <si>
    <t>UDSFAEKRVUSQDD-UHFFFAOYSA-N</t>
  </si>
  <si>
    <t>VIZORQUEIQEFRT-UHFFFAOYSA-N</t>
  </si>
  <si>
    <t>NKOUWLLFHNBUDW-UHFFFAOYSA-N</t>
  </si>
  <si>
    <t>XTJFFFGAUHQWII-UHFFFAOYSA-N</t>
  </si>
  <si>
    <t>RDOFJDLLWVCMRU-UHFFFAOYSA-N</t>
  </si>
  <si>
    <t>SAOKZLXYCUGLFA-UHFFFAOYSA-N</t>
  </si>
  <si>
    <t>BDERNNFJNOPAEC-UHFFFAOYSA-N</t>
  </si>
  <si>
    <t>LRHPLDYGYMQRHN-UHFFFAOYSA-N</t>
  </si>
  <si>
    <t>MGJKQDOBUOMPEZ-UHFFFAOYSA-N</t>
  </si>
  <si>
    <t>AVQQQNCBBIEMEU-UHFFFAOYSA-N</t>
  </si>
  <si>
    <t>MNOILHPDHOHILI-UHFFFAOYSA-N</t>
  </si>
  <si>
    <t>KFFQABQEJATQAT-UHFFFAOYSA-N</t>
  </si>
  <si>
    <t>VZUNGTLZRAYYDE-UHFFFAOYSA-N</t>
  </si>
  <si>
    <t>LOEHVDVYTQIWEV-UHFFFAOYSA-N</t>
  </si>
  <si>
    <t>YGGSSUISOYLCBF-UHFFFAOYSA-N</t>
  </si>
  <si>
    <t>IQUAIARLKRYQOY-UHFFFAOYSA-N</t>
  </si>
  <si>
    <t>COSWCAGTKRUTQV-UHFFFAOYSA-N</t>
  </si>
  <si>
    <t>UMGDCJDMYOKAJW-UHFFFAOYSA-N</t>
  </si>
  <si>
    <t>JOYRKODLDBILNP-UHFFFAOYSA-N</t>
  </si>
  <si>
    <t>YNTOKMNHRPSGFU-UHFFFAOYSA-N</t>
  </si>
  <si>
    <t>BTDQXGUEVVTAMD-UHFFFAOYSA-N</t>
  </si>
  <si>
    <t>OIFBSDVPJOWBCH-UHFFFAOYSA-N</t>
  </si>
  <si>
    <t>HYVVJDQGXFXBRZ-UHFFFAOYSA-N</t>
  </si>
  <si>
    <t>AUZONCFQVSMFAP-UHFFFAOYSA-N</t>
  </si>
  <si>
    <t>MBABOKRGFJTBAE-UHFFFAOYSA-N</t>
  </si>
  <si>
    <t>IQLZWWDXNXZGPK-UHFFFAOYSA-N</t>
  </si>
  <si>
    <t>PPCXFTKZPBHXIW-UHFFFAOYSA-N</t>
  </si>
  <si>
    <t>YLJRCXSSKLWCDE-UHFFFAOYSA-N</t>
  </si>
  <si>
    <t>MAIFZJHANFOZHK-UHFFFAOYSA-N</t>
  </si>
  <si>
    <t>BELPJCDYWUCHKF-AATRIKPKSA-N</t>
  </si>
  <si>
    <t>VLKZOEOYAKHREP-UHFFFAOYSA-N</t>
  </si>
  <si>
    <t>QQZOPKMRPOGIEB-UHFFFAOYSA-N</t>
  </si>
  <si>
    <t>OJVAMHKKJGICOG-UHFFFAOYSA-N</t>
  </si>
  <si>
    <t>VBZWSGALLODQNC-UHFFFAOYSA-N</t>
  </si>
  <si>
    <t>DJWVKJAGMVZYFP-UHFFFAOYSA-N</t>
  </si>
  <si>
    <t>NAMYKGVDVNBCFQ-UHFFFAOYSA-N</t>
  </si>
  <si>
    <t>CYNYIHKIEHGYOZ-UHFFFAOYSA-N</t>
  </si>
  <si>
    <t>VZGDMQKNWNREIO-UHFFFAOYSA-N</t>
  </si>
  <si>
    <t>HEDRZPFGACZZDS-UHFFFAOYSA-N</t>
  </si>
  <si>
    <t>FMWLUWPQPKEARP-UHFFFAOYSA-N</t>
  </si>
  <si>
    <t>WSLDOOZREJYCGB-UHFFFAOYSA-N</t>
  </si>
  <si>
    <t>PAAZPARNPHGIKF-UHFFFAOYSA-N</t>
  </si>
  <si>
    <t>WBEJYOJJBDISQU-UHFFFAOYSA-N</t>
  </si>
  <si>
    <t>QWVCIORZLNBIIC-UHFFFAOYSA-N</t>
  </si>
  <si>
    <t>CFXQEHVMCRXUSD-UHFFFAOYSA-N</t>
  </si>
  <si>
    <t>BCQZXOMGPXTTIC-UHFFFAOYSA-N</t>
  </si>
  <si>
    <t>RFKMCNOHBTXSMU-UHFFFAOYSA-N</t>
  </si>
  <si>
    <t>JPGQOUSTVILISH-UHFFFAOYSA-N</t>
  </si>
  <si>
    <t>DFEYYRMXOJXZRJ-UHFFFAOYSA-N</t>
  </si>
  <si>
    <t>BZHJMEDXRYGGRV-UHFFFAOYSA-N</t>
  </si>
  <si>
    <t>RWNKSTSCBHKHTB-UHFFFAOYSA-N</t>
  </si>
  <si>
    <t>YACLQRRMGMJLJV-UHFFFAOYSA-N</t>
  </si>
  <si>
    <t>QGJOPFRUJISHPQ-UHFFFAOYSA-N</t>
  </si>
  <si>
    <t>XNWFRZJHXBZDAG-UHFFFAOYSA-N</t>
  </si>
  <si>
    <t>RTZKZFJDLAIYFH-UHFFFAOYSA-N</t>
  </si>
  <si>
    <t>DURPTKYDGMDSBL-UHFFFAOYSA-N</t>
  </si>
  <si>
    <t>XLLIQLLCWZCATF-UHFFFAOYSA-N</t>
  </si>
  <si>
    <t>ZNQVEEAIQZEUHB-UHFFFAOYSA-N</t>
  </si>
  <si>
    <t>XTHFKEDIFFGKHM-UHFFFAOYSA-N</t>
  </si>
  <si>
    <t>SBZXBUIDTXKZTM-UHFFFAOYSA-N</t>
  </si>
  <si>
    <t>YFNKIDBQEZZDLK-UHFFFAOYSA-N</t>
  </si>
  <si>
    <t>RRQYJINTUHWNHW-UHFFFAOYSA-N</t>
  </si>
  <si>
    <t>JLGLQAWTXXGVEM-UHFFFAOYSA-N</t>
  </si>
  <si>
    <t>XXJWXESWEXIICW-UHFFFAOYSA-N</t>
  </si>
  <si>
    <t>SVONRAPFKPVNKG-UHFFFAOYSA-N</t>
  </si>
  <si>
    <t>NQBXSWAWVZHKBZ-UHFFFAOYSA-N</t>
  </si>
  <si>
    <t>MTHSVFCYNBDYFN-UHFFFAOYSA-N</t>
  </si>
  <si>
    <t>WERYXYBDKMZEQL-UHFFFAOYSA-N</t>
  </si>
  <si>
    <t>WEVYAHXRMPXWCK-UHFFFAOYSA-N</t>
  </si>
  <si>
    <t>FVSKHRXBFJPNKK-UHFFFAOYSA-N</t>
  </si>
  <si>
    <t>KVNRLNFWIYMESJ-UHFFFAOYSA-N</t>
  </si>
  <si>
    <t>GYCMBHHDWRMZGG-UHFFFAOYSA-N</t>
  </si>
  <si>
    <t>SJNALLRHIVGIBI-UHFFFAOYSA-N</t>
  </si>
  <si>
    <t>ISBHMJZRKAFTGE-ARJAWSKDSA-N</t>
  </si>
  <si>
    <t>OYUNTGBISCIYPW-UHFFFAOYSA-N</t>
  </si>
  <si>
    <t>QASFUMOKHFSJGL-LAFRSMQTSA-N</t>
  </si>
  <si>
    <t>CLEXYFLHGFJONT-DNMILWOZSA-N</t>
  </si>
  <si>
    <t>OSOOWXRUSUHLOX-UHFFFAOYSA-N</t>
  </si>
  <si>
    <t>NRVIEWRSGDDWHP-PMXFUEHMSA-N</t>
  </si>
  <si>
    <t>SYHDSBBKRLVLFF-UHFFFAOYSA-N</t>
  </si>
  <si>
    <t>KCXVZYZYPLLWCC-UHFFFAOYSA-N</t>
  </si>
  <si>
    <t>ACTRVOBWPAIOHC-XIXRPRMCSA-N</t>
  </si>
  <si>
    <t>VVNCNSJFMMFHPL-VKHMYHEASA-N</t>
  </si>
  <si>
    <t>WQABCVAJNWAXTE-UHFFFAOYSA-N</t>
  </si>
  <si>
    <t>QYSXJUFSXHHAJI-YRZJJWOYSA-N</t>
  </si>
  <si>
    <t>OFHCOWSQAMBJIW-AVJTYSNKSA-N</t>
  </si>
  <si>
    <t>BIDNLKIUORFRQP-FKDWWROVSA-N</t>
  </si>
  <si>
    <t>UWWDHYUMIORJTA-HSQYWUDLSA-N</t>
  </si>
  <si>
    <t>IPVQLZZIHOAWMC-QXKUPLGCSA-N</t>
  </si>
  <si>
    <t>YOSHYTLCDANDAN-UHFFFAOYSA-N</t>
  </si>
  <si>
    <t>YQJPWWLJDNCSCN-UHFFFAOYSA-N</t>
  </si>
  <si>
    <t>MVDKZIOZIWKNCP-UHFFFAOYSA-N</t>
  </si>
  <si>
    <t>QBNMGMSLXRJOOX-UHFFFAOYSA-N</t>
  </si>
  <si>
    <t>JITAAWJDVCUJPO-UHFFFAOYSA-N</t>
  </si>
  <si>
    <t>NSLNFHKUIKHPGY-UHFFFAOYSA-N</t>
  </si>
  <si>
    <t>ABHMKYCWMZGAJE-UHFFFAOYSA-N</t>
  </si>
  <si>
    <t>XWQFXZFKKAPFLO-UHFFFAOYSA-N</t>
  </si>
  <si>
    <t>XEYBRNLFEZDVAW-ARSRFYASSA-N</t>
  </si>
  <si>
    <t>OJLOPKGSLYJEMD-URPKTTJQSA-N</t>
  </si>
  <si>
    <t>YIBNHAJFJUQSRA-YNNPMVKQSA-N</t>
  </si>
  <si>
    <t>BHMBVRSPMRCCGG-OUTUXVNYSA-N</t>
  </si>
  <si>
    <t>HHJUWIANJFBDHT-KOTLKJBCSA-N</t>
  </si>
  <si>
    <t>FRPJXPJMRWBBIH-RBRWEJTLSA-N</t>
  </si>
  <si>
    <t>LGZKGOGODCLQHG-CYBMUJFWSA-N</t>
  </si>
  <si>
    <t>AKNNEGZIBPJZJG-MSOLQXFVSA-N</t>
  </si>
  <si>
    <t>WKPWGQKGSOKKOO-RSFHAFMBSA-N</t>
  </si>
  <si>
    <t>OWPCHSCAPHNHAV-QIPOKPRISA-N</t>
  </si>
  <si>
    <t>XJTXBUKLGQCZHC-XFQAVAEZSA-N</t>
  </si>
  <si>
    <t>BRWIZMBXBAOCCF-UHFFFAOYSA-N</t>
  </si>
  <si>
    <t>SHGAZHPCJJPHSC-YCNIQYBTSA-N</t>
  </si>
  <si>
    <t>SHGAZHPCJJPHSC-XFYACQKRSA-N</t>
  </si>
  <si>
    <t>NCYCYZXNIZJOKI-OVSJKPMPSA-N</t>
  </si>
  <si>
    <t>FPIPGXGPPPQFEQ-OVSJKPMPSA-N</t>
  </si>
  <si>
    <t>GGCUJPCCTQNTJF-FRCNGJHJSA-N</t>
  </si>
  <si>
    <t>QGNJRVVDBSJHIZ-QHLGVNSISA-N</t>
  </si>
  <si>
    <t>IVYPNXXAYMYVSP-UHFFFAOYSA-N</t>
  </si>
  <si>
    <t>JZQKKSLKJUAGIC-UHFFFAOYSA-N</t>
  </si>
  <si>
    <t>AQHHHDLHHXJYJD-UHFFFAOYSA-N</t>
  </si>
  <si>
    <t>METKIMKYRPQLGS-UHFFFAOYSA-N</t>
  </si>
  <si>
    <t>GOEMGAFJFRBGGG-UHFFFAOYSA-N</t>
  </si>
  <si>
    <t>IUBSYMUCCVWXPE-UHFFFAOYSA-N</t>
  </si>
  <si>
    <t>PAZJSJFMUHDSTF-UHFFFAOYSA-N</t>
  </si>
  <si>
    <t>SGUAFYQXFOLMHL-UHFFFAOYSA-N</t>
  </si>
  <si>
    <t>VWPOSFSPZNDTMJ-UHFFFAOYSA-N</t>
  </si>
  <si>
    <t>HRPVXLWXLXDGHG-UHFFFAOYSA-N</t>
  </si>
  <si>
    <t>YPHQUSNPXDGUHL-UHFFFAOYSA-N</t>
  </si>
  <si>
    <t>QNILTEGFHQSKFF-UHFFFAOYSA-N</t>
  </si>
  <si>
    <t>FQPSGWSUVKBHSU-UHFFFAOYSA-N</t>
  </si>
  <si>
    <t>ZIUHHBKFKCYYJD-UHFFFAOYSA-N</t>
  </si>
  <si>
    <t>HGINCPLSRVDWNT-UHFFFAOYSA-N</t>
  </si>
  <si>
    <t>BAPJBEWLBFYGME-UHFFFAOYSA-N</t>
  </si>
  <si>
    <t>VVQNEPGJFQJSBK-UHFFFAOYSA-N</t>
  </si>
  <si>
    <t>SUPCQIBBMFXVTL-UHFFFAOYSA-N</t>
  </si>
  <si>
    <t>RUMACXVDVNRZJZ-UHFFFAOYSA-N</t>
  </si>
  <si>
    <t>KZAUOCCYDRDERY-UHFFFAOYSA-N</t>
  </si>
  <si>
    <t>UHXUZOCRWCRNSJ-UHFFFAOYSA-N</t>
  </si>
  <si>
    <t>QGLZXHRNAYXIBU-UHFFFAOYSA-N</t>
  </si>
  <si>
    <t>PQSOVRNZJIENNW-UHFFFAOYSA-N</t>
  </si>
  <si>
    <t>NDNUANOUGZGEPO-QMMMGPOBSA-N</t>
  </si>
  <si>
    <t>APKLQIQRPUDADG-GFCCVEGCSA-N</t>
  </si>
  <si>
    <t>MTXSIJUGVMTTMU-JTQLQIEISA-N</t>
  </si>
  <si>
    <t>AUBPMADJYNSPOA-UHFFFAOYSA-N</t>
  </si>
  <si>
    <t>XSVMFMHYUFZWBK-NSHDSACASA-N</t>
  </si>
  <si>
    <t>FYZBOYWSHKHDMT-UHFFFAOYSA-N</t>
  </si>
  <si>
    <t>HJUFTIJOISQSKQ-UHFFFAOYSA-N</t>
  </si>
  <si>
    <t>JLQUFIHWVLZVTJ-UHFFFAOYSA-N</t>
  </si>
  <si>
    <t>HEZNVIYQEUHLNI-UHFFFAOYSA-N</t>
  </si>
  <si>
    <t>YFGYUFNIOHWBOB-UHFFFAOYSA-N</t>
  </si>
  <si>
    <t>XEGGRYVFLWGFHI-UHFFFAOYSA-N</t>
  </si>
  <si>
    <t>WCJYTPVNMWIZCG-UHFFFAOYSA-N</t>
  </si>
  <si>
    <t>YFBPRJGDJKVWAH-UHFFFAOYSA-N</t>
  </si>
  <si>
    <t>IMIDOCRTMDIQIJ-UHFFFAOYSA-N</t>
  </si>
  <si>
    <t>YNEVBPNZHBAYOA-UHFFFAOYSA-N</t>
  </si>
  <si>
    <t>ISRUGXGCCGIOQO-UHFFFAOYSA-N</t>
  </si>
  <si>
    <t>CVXBEEMKQHEXEN-UHFFFAOYSA-N</t>
  </si>
  <si>
    <t>BHFJBHMTEDLICO-UHFFFAOYSA-N</t>
  </si>
  <si>
    <t>HUFHNYZNTFSKCT-UHFFFAOYSA-N</t>
  </si>
  <si>
    <t>RYHBNJHYFVUHQT-UHFFFAOYSA-N</t>
  </si>
  <si>
    <t>GLUUGHFHXGJENI-UHFFFAOYSA-N</t>
  </si>
  <si>
    <t>JHAYEQICABJSTP-UHFFFAOYSA-N</t>
  </si>
  <si>
    <t>MHWLWQUZZRMNGJ-UHFFFAOYSA-N</t>
  </si>
  <si>
    <t>NOCJXYPHIIZEHN-UHFFFAOYSA-N</t>
  </si>
  <si>
    <t>WVPSKSLAZQPAKQ-CDMJZVDBSA-N</t>
  </si>
  <si>
    <t>SPFYMRJSYKOXGV-UHFFFAOYSA-N</t>
  </si>
  <si>
    <t>MYSWGUAQZAJSOK-UHFFFAOYSA-N</t>
  </si>
  <si>
    <t>BPFYOAJNDMUVBL-UHFFFAOYSA-N</t>
  </si>
  <si>
    <t>DPSPPJIUMHPXMA-UHFFFAOYSA-N</t>
  </si>
  <si>
    <t>O.ClCCN(CCCl)P1(=O)NCCCO1</t>
  </si>
  <si>
    <t>CCOP(=O)(OCC)OC(=CCl)C1=C(Cl)C=C(Cl)C=C1</t>
  </si>
  <si>
    <t>COP(=S)(OC)OC1=CC=C(C=C1)[N+]([O-])=O</t>
  </si>
  <si>
    <t>OP(O)(=O)C(Cl)(Cl)P(O)(O)=O</t>
  </si>
  <si>
    <t>S=P(N1CC1)(N1CC1)N1CC1</t>
  </si>
  <si>
    <t>CC(O)(P(O)(O)=O)P(O)(O)=O</t>
  </si>
  <si>
    <t>ClC1=CC(Cl)=C(Cl)C=C1OC1=C(Cl)C=CC=C1Cl</t>
  </si>
  <si>
    <t>ClC1=CC=CC(Cl)=C1OC1=CC(Cl)=C(Cl)C=C1</t>
  </si>
  <si>
    <t>ClC1=CC(Cl)=C(Cl)C=C1OC1=CC(Cl)=C(Cl)C=C1Cl</t>
  </si>
  <si>
    <t>[O-][N+](=O)C1=CC=C(OC2=C(Cl)C=C(Cl)C=C2)C=C1</t>
  </si>
  <si>
    <t>[O-][N+](=O)C1=CC=C(OC2=C(Cl)C=C(Cl)C=C2Cl)C=C1</t>
  </si>
  <si>
    <t>[O-][N+](=O)C1=CC=C(OC2=CC(Cl)=C(Cl)C=C2Cl)C=C1</t>
  </si>
  <si>
    <t>[O-][N+](=O)C1=CC=C(OC2=CC=C(Cl)C=C2)C=C1</t>
  </si>
  <si>
    <t>[O-][N+](=O)C1=CC=C(OC2=C(Cl)C=CC(Cl)=C2)C=C1</t>
  </si>
  <si>
    <t>ClC1=CC=CC(Cl)=C1OC1=CC=C(C=C1)N(=O)=O</t>
  </si>
  <si>
    <t>[O-][N+](=O)C1=CC=C(OC2=CC(Cl)=C(Cl)C=C2)C=C1</t>
  </si>
  <si>
    <t>ClC1=CC(OC2=CC=C(C=C2)N(=O)=O)=CC(Cl)=C1</t>
  </si>
  <si>
    <t>BrC1=CC(Br)=C(OC2=CC=C(C=C2)N(=O)=O)C=C1</t>
  </si>
  <si>
    <t>[O-][N+](=O)C1=CC=C(OC2=C(F)C=C(F)C=C2)C=C1</t>
  </si>
  <si>
    <t>CC1=CC=CC=C1</t>
  </si>
  <si>
    <t>CC1=CC=C(C)C=C1</t>
  </si>
  <si>
    <t>CC1=CC(C)=CC=C1</t>
  </si>
  <si>
    <t>CC1=C(C)C=CC=C1</t>
  </si>
  <si>
    <t>CC(C)C1=CC=CC=C1</t>
  </si>
  <si>
    <t>CC1=CC=C(C=C1)C(C)(C)C</t>
  </si>
  <si>
    <t>ClC1=CC=C(Cl)C=C1</t>
  </si>
  <si>
    <t>ClC1=C(Cl)C(Cl)=C(Cl)C(Cl)=C1Cl</t>
  </si>
  <si>
    <t>ClC1=CC(Cl)=C(Cl)C=C1</t>
  </si>
  <si>
    <t>CC1=C(Cl)C=CC(Cl)=C1Cl</t>
  </si>
  <si>
    <t>[O-][N+](=O)C1=CC=CC=C1</t>
  </si>
  <si>
    <t>CC1=CC=C(C=C1)[N+]([O-])=O</t>
  </si>
  <si>
    <t>CC1=CC=CC=C1[N+]([O-])=O</t>
  </si>
  <si>
    <t>[O-][N+](=O)C1=CC(=CC=C1)[N+]([O-])=O</t>
  </si>
  <si>
    <t>[O-][N+](=O)C1=CC=C(C=C1)[N+]([O-])=O</t>
  </si>
  <si>
    <t>CC1=C(C=C(C=C1)[N+]([O-])=O)[N+]([O-])=O</t>
  </si>
  <si>
    <t>CC1=C(C=CC=C1[N+]([O-])=O)[N+]([O-])=O</t>
  </si>
  <si>
    <t>CC1=CC=CC(=C1[N+]([O-])=O)[N+]([O-])=O</t>
  </si>
  <si>
    <t>CC1=CC=C(C(=C1)[N+]([O-])=O)[N+]([O-])=O</t>
  </si>
  <si>
    <t>CC1=CC(=CC(=C1)[N+]([O-])=O)[N+]([O-])=O</t>
  </si>
  <si>
    <t>CC1=CC(=CC=C1[N+]([O-])=O)[N+]([O-])=O</t>
  </si>
  <si>
    <t>CC1=C(C(=C(C(C)=C1[N+]([O-])=O)[N+]([O-])=O)C(C)(C)C)[N+]([O-])=O</t>
  </si>
  <si>
    <t>BrC1=C(Br)C(Br)=C(OC2=C(Br)C(Br)=C(Br)C(Br)=C2Br)C(Br)=C1Br</t>
  </si>
  <si>
    <t>ClC1=CC(Cl)=C(OC2=C(Cl)C=C(Cl)C(Cl)=C2)C=C1</t>
  </si>
  <si>
    <t>OC1=C(Br)C=C(C=C1Br)C#N</t>
  </si>
  <si>
    <t>OC1=C(I)C=C(C=C1I)C#N</t>
  </si>
  <si>
    <t>CCCCCCCC(=O)OC1=C(Br)C=C(C=C1Br)C#N</t>
  </si>
  <si>
    <t>CCCCCCCC(=O)OC1=C(I)C=C(C=C1I)C#N</t>
  </si>
  <si>
    <t>CC(C)(C)C1=CC(=CC(=C1O)[N+]([O-])=O)[N+]([O-])=O</t>
  </si>
  <si>
    <t>OCCNC1=C(O)C(=CC(=C1)[N+]([O-])=O)[N+]([O-])=O</t>
  </si>
  <si>
    <t>CC(=O)C1=C(C)C(=C(C(=C1C)[N+]([O-])=O)C(C)(C)C)[N+]([O-])=O</t>
  </si>
  <si>
    <t>CCC(C)C1=CC(=CC(=C1OC(=O)C=C(C)C)[N+]([O-])=O)[N+]([O-])=O</t>
  </si>
  <si>
    <t>CC(CC1=CC=C(C=C1)C(C)C)C=O</t>
  </si>
  <si>
    <t>CC(C)(C)C1=CC=C(CCC=O)C=C1</t>
  </si>
  <si>
    <t>CC(C=O)C1=CC=CC=C1</t>
  </si>
  <si>
    <t>CC(C)CC1=CC=C(CC(C)C=O)C=C1</t>
  </si>
  <si>
    <t>CC(C)C1=CC=C(CCC=O)C=C1</t>
  </si>
  <si>
    <t>CC(C)(C)C1=CC=C(C=C1)C(O)=O</t>
  </si>
  <si>
    <t>CC(C)(C)C1=CC=C(C=O)C=C1</t>
  </si>
  <si>
    <t>CC(C)(C)C1=CC=C(CCO)C=C1</t>
  </si>
  <si>
    <t>CC(CC1=CC(=CC=C1)C(C)(C)C)C=O</t>
  </si>
  <si>
    <t>CC(CC1=CC=C(C)C=C1)C=O</t>
  </si>
  <si>
    <t>COC1=CC=C(CC(C)C=O)C=C1</t>
  </si>
  <si>
    <t>CC(CC1=CC=C(C=C1)C(C)(C)C)C=O</t>
  </si>
  <si>
    <t>OC(=O)COC1=C(Cl)C=C(Cl)C(Cl)=C1</t>
  </si>
  <si>
    <t>CCCCOCCOC(=O)COC1=C(Cl)C=C(Cl)C=C1</t>
  </si>
  <si>
    <t>CCCCC(CC)COC(=O)COC1=C(Cl)C=C(Cl)C=C1</t>
  </si>
  <si>
    <t>CC(C)OC(=O)COC1=C(Cl)C=C(Cl)C=C1</t>
  </si>
  <si>
    <t>CC(OC1=C(C)C=C(Cl)C=C1)C(O)=O</t>
  </si>
  <si>
    <t>CC1(C)CCC(C)(C)C2=C1C=C1C=CC(=CC1=C2)C1=CC=C(C=C1)C(O)=O</t>
  </si>
  <si>
    <t>NS(=O)(=O)C1=C(Cl)C=CC(=C1)C1(O)NC(=O)C2=CC=CC=C12</t>
  </si>
  <si>
    <t>OC(NS(=O)(=O)C1=CC=C(Cl)C=C1)=NC1CCCC=C1</t>
  </si>
  <si>
    <t>NS(=O)(=O)C1=C(Cl)C=C(NCC2=CC=CO2)C(=C1)C(O)=O</t>
  </si>
  <si>
    <t>CN1N=C(SC1=NC(C)=O)S(N)(=O)=O</t>
  </si>
  <si>
    <t>NS(=O)(=O)C1=CC2=C(C=C1Cl)N=CNS2(=O)=O</t>
  </si>
  <si>
    <t>NC1=CC=C(C=C1)S(N)(=O)=O</t>
  </si>
  <si>
    <t>CC1=CC(C)=NC(NS(=O)(=O)C2=CC=C(N)C=C2)=N1</t>
  </si>
  <si>
    <t>NC1=CC=C(C=C1)S(=O)(=O)NC1=NC=CC=N1</t>
  </si>
  <si>
    <t>COC1=CN=C(NS(=O)(=O)C2=CC=C(N)C=C2)N=C1</t>
  </si>
  <si>
    <t>COC1=NC=NC(NS(=O)(=O)C2=CC=C(N)C=C2)=C1</t>
  </si>
  <si>
    <t>COC1=NC(C)=NC(NS(=O)(=O)C2=CC=C(N)C=C2)=C1</t>
  </si>
  <si>
    <t>COC1=CC=C(NS(=O)(=O)C2=CC=C(N)C=C2)N=N1</t>
  </si>
  <si>
    <t>CC1=NOC(NS(=O)(=O)C2=CC=C(N)C=C2)=C1C</t>
  </si>
  <si>
    <t>CCCNC(=O)NS(=O)(=O)C1=CC=C(Cl)C=C1</t>
  </si>
  <si>
    <t>CC1=C(N)C=C(C=C1)S(=O)(=O)NC(=O)NC1CCCCC1</t>
  </si>
  <si>
    <t>CC1=CC=C(C=C1)S(=O)(=O)NC(=O)NN1CCCCCC1</t>
  </si>
  <si>
    <t>CC1=CC=C(C=C1)S(=O)(=O)NC(=O)NC1CCCCC1</t>
  </si>
  <si>
    <t>CN(C)C(=O)NC1=CC(Cl)=C(C)C=C1</t>
  </si>
  <si>
    <t>CN(C)C(=O)NC1=CC(Cl)=C(Cl)C=C1</t>
  </si>
  <si>
    <t>CON(C)C(=O)NC1=CC=C(Cl)C=C1</t>
  </si>
  <si>
    <t>CC(C)C1=CC=C(NC(=O)N(C)C)C=C1</t>
  </si>
  <si>
    <t>NC(=O)NN=CC1=CC=C(O1)[N+]([O-])=O</t>
  </si>
  <si>
    <t>[O-][N+](=O)C1=CC=C(O1)C=NN1CCOC1=O</t>
  </si>
  <si>
    <t>CC1=NC=C(N1CCO)[N+]([O-])=O</t>
  </si>
  <si>
    <t>CC1CS(=O)(=O)CCN1N=CC1=CC=C(O1)[N+]([O-])=O</t>
  </si>
  <si>
    <t>CN(C)S(=O)(=O)N1C(=NC(Cl)=C1C1=CC=C(C)C=C1)C#N</t>
  </si>
  <si>
    <t>CSC1=N[C@](C)(C(=O)N1NC1=CC=CC=C1)C1=CC=CC=C1</t>
  </si>
  <si>
    <t>CC(C)(C)C(=O)C(OC1=CC=C(Cl)C=C1)N1C=CN=C1</t>
  </si>
  <si>
    <t>CCCOC\C(=N/C1=C(C=C(Cl)C=C1)C(F)(F)F)N1C=CN=C1</t>
  </si>
  <si>
    <t>ClC1=CC2=C(C=C1)N=C([N-][N+]2=O)N1C=CN=C1</t>
  </si>
  <si>
    <t>ClC1=CC(Cl)=C(C=C1)C(CN1C=CN=C1)OCC=C</t>
  </si>
  <si>
    <t>CC(C)OC(=O)NC1=CC=CC=C1</t>
  </si>
  <si>
    <t>COC(=O)NC(=S)NC1=C(NC(=S)NC(=O)OC)C=CC=C1</t>
  </si>
  <si>
    <t>COC(=O)NC1=NC2=C(N1)C=CC(=C2)S(=O)C1=CC=CC=C1</t>
  </si>
  <si>
    <t>COC(=O)NC1=NC2=CC(SC3=CC=CC=C3)=CC=C2N1</t>
  </si>
  <si>
    <t>COCC(=O)NC1=C(C=CC(SC2=CC=CC=C2)=C1)N=C(NC(=O)OC)NC(=O)OC</t>
  </si>
  <si>
    <t>N1C2=C(C=CC=C2)N=C1C1=CSC=N1</t>
  </si>
  <si>
    <t>COC(=O)NC1=NC2=CC=C(C=C2N1)C(=O)C1=CC=C(F)C=C1</t>
  </si>
  <si>
    <t>OC1=CC=C(C=C1)C1(NC(=O)NC1=O)C1=CC=CC=C1</t>
  </si>
  <si>
    <t>O=C1CNC(=O)N1</t>
  </si>
  <si>
    <t>CCN1C(=O)NC(C1=O)C1=CC=CC=C1</t>
  </si>
  <si>
    <t>CCC1(NC(=O)N(C)C1=O)C1=CC=CC=C1</t>
  </si>
  <si>
    <t>NC(=O)NC(=O)CC1=CC=CC=C1</t>
  </si>
  <si>
    <t>CCC1(C(=O)NCNC1=O)C1=CC=CC=C1</t>
  </si>
  <si>
    <t>NC(CC1=CC=CC=C1)C(O)=O</t>
  </si>
  <si>
    <t>CC1=C(C(N)=NC(N)=N1)C1=CC=C(Br)C=C1</t>
  </si>
  <si>
    <t>CC1=C(C(N)=NC(N)=N1)C1=CC(Cl)=C(Cl)C=C1</t>
  </si>
  <si>
    <t>COC1=CC=C(CC2=CN=C(N)N=C2N)C=C1OC</t>
  </si>
  <si>
    <t>COC1=CC(CC2=CN=C(N)N=C2N)=CC(OC)=C1Br</t>
  </si>
  <si>
    <t>NCCC1=CC=CC=C1</t>
  </si>
  <si>
    <t>CC(N)CC1=CC=CC=C1</t>
  </si>
  <si>
    <t>NCCC1=CC(O)=C(O)C=C1</t>
  </si>
  <si>
    <t>NCCC1=CN=CN1</t>
  </si>
  <si>
    <t>NCCC1=CNC2=CC=C(O)C=C12</t>
  </si>
  <si>
    <t>CC(C)NCC(O)C1=CC=C(O)C(O)=C1</t>
  </si>
  <si>
    <t>CCC(=O)N(C1CCN(CCC2=CC=CC=C2)CC1)C1=CC=CC=C1</t>
  </si>
  <si>
    <t>ClC1=CC=C(C=C1)C(N1CCNCC1)C1=CC=CC=C1</t>
  </si>
  <si>
    <t>CN1CCCN(CC1)C(C1=CC=CC=C1)C1=CC=C(Cl)C=C1</t>
  </si>
  <si>
    <t>C1CN(CCN1)C(C1=CC=CC=C1)C1=CC=CC=C1</t>
  </si>
  <si>
    <t>CN1CCN(CC1)C(C1=CC=CC=C1)C1=CC=C(Cl)C=C1</t>
  </si>
  <si>
    <t>CC(C)(C)N1CCN(CC1)C(C1=CC=CC=C1)C1=CC=C(Cl)C=C1</t>
  </si>
  <si>
    <t>CN1CCN(CC1)C(C1=CC=CC=C1)C1=CC=CC=C1</t>
  </si>
  <si>
    <t>CC1=CC(CN2CCN(CC2)C(C2=CC=CC=C2)C2=CC=C(Cl)C=C2)=CC=C1</t>
  </si>
  <si>
    <t>COC1=CC(=CC=C1[N+]#N)C1=CC(OC)=C(C=C1)[N+]#N</t>
  </si>
  <si>
    <t>CC1=NC2=C(C=CN2)C(NCC2=CC=CC=C2)=N1</t>
  </si>
  <si>
    <t>CC1=C(CC2=CC=C(C=C2)[N+]([O-])=O)C(N)=NC(N)=N1</t>
  </si>
  <si>
    <t>NC1=NC=C(OC2=CC=C(Cl)C=C2)C(N)=N1</t>
  </si>
  <si>
    <t>CC1=C(OC2=CC=C(Cl)C=C2)C(N)=NC(N)=N1</t>
  </si>
  <si>
    <t>CC1=C(C2=CC=CC=C2)C(N)=NC(N)=N1</t>
  </si>
  <si>
    <t>CCCC1=C(C(N)=NC(N)=N1)C1=CC=CC=C1</t>
  </si>
  <si>
    <t>N1C=NC=N1</t>
  </si>
  <si>
    <t>CC(C)(C)C(=O)C(OC1=CC=C(Cl)C=C1)N1C=NC=N1</t>
  </si>
  <si>
    <t>CC(C)(C)C(O)C(OC1=CC=C(Cl)C=C1)N1C=NC=N1</t>
  </si>
  <si>
    <t>CC(C)(C)C(O)C(OC1=CC=C(C=C1)C1=CC=CC=C1)N1C=NC=N1</t>
  </si>
  <si>
    <t>C[Si](CN1C=NC=N1)(C1=CC=C(F)C=C1)C1=CC=C(F)C=C1</t>
  </si>
  <si>
    <t>CC(C1CC1)C(O)(CN1C=NC=N1)C1=CC=C(Cl)C=C1</t>
  </si>
  <si>
    <t>ClC1=CC=C(CCC(CN2C=NC=N2)(C#N)C2=CC=CC=C2)C=C1</t>
  </si>
  <si>
    <t>CCCC(CN1C=NC=N1)C1=C(Cl)C=C(Cl)C=C1</t>
  </si>
  <si>
    <t>OC(CN1C=NC=N1)(CN1C=NC=N1)C1=C(F)C=C(F)C=C1</t>
  </si>
  <si>
    <t>C1=CC2=CC3=CC=C4C=CC=C5C=CC(=C2C=C1)C3=C45</t>
  </si>
  <si>
    <t>O=C1OC2=C(C=CC=C2)C=C1</t>
  </si>
  <si>
    <t>COC1=C2OC(=O)C=CC2=CC2=C1OC=C2</t>
  </si>
  <si>
    <t>O=C1C(C(=O)C2=CC=CC=C12)C1=CC=CC=C1</t>
  </si>
  <si>
    <t>OC1=CC2=C(C=C1)C1=C(O2)C2=C(OC1=O)C=C(O)C=C2</t>
  </si>
  <si>
    <t>COC(=O)CCC(N1C(=O)C2=CC=CC=C2C1=O)C(O)=N</t>
  </si>
  <si>
    <t>O=C1N(CC2=CC=CC=C12)C1CCC(=O)NC1=O</t>
  </si>
  <si>
    <t>O=C1N(CC2=CC=CC=C12)C1CC(=O)NC(=O)C1</t>
  </si>
  <si>
    <t>OC(=O)CCC(N1C(=O)C2=CC=CC=C2C1=O)C(O)=N</t>
  </si>
  <si>
    <t>OC(=O)CN1C(=O)C2=CC=CC=C2C1=O</t>
  </si>
  <si>
    <t>OC(=O)CCCN1C(=O)C2=CC=CC=C2C1=O</t>
  </si>
  <si>
    <t>OC1=NC(=O)C(CC1)N1C(=O)C2=C(C1=O)C(=CC=C2)N(=O)=O</t>
  </si>
  <si>
    <t>NC1=C2C(=O)N(C3CCC(=O)NC3=O)C(=O)C2=CC=C1</t>
  </si>
  <si>
    <t>OC1=NC(=O)C(CC1)N1C(=O)C2CCCCC2C1=O</t>
  </si>
  <si>
    <t>NC(=O)CN1C(=O)C2=CC=CC=C2C1=O</t>
  </si>
  <si>
    <t>CCCCN1C(=O)C2=C(C=CC=C2)C1=O</t>
  </si>
  <si>
    <t>O=C1N(C(=O)C2=CC=CC=C12)C1=CN=CC=C1</t>
  </si>
  <si>
    <t>O=C1N(C2CCC(=O)OC2=O)C(=O)C2=CC=CC=C12</t>
  </si>
  <si>
    <t>NC(=O)CCCN1C(=O)C2=CC=CC=C2C1=O</t>
  </si>
  <si>
    <t>O=C1N(C(=O)C2=CC=CC=C12)C1=CC=CC=C1</t>
  </si>
  <si>
    <t>NC1=C2CN(C3CCC(=O)NC3=O)C(=O)C2=CC=C1</t>
  </si>
  <si>
    <t>O=C1N(C2CCCNC2=O)S(=O)(=O)C2=C1C=CC=C2</t>
  </si>
  <si>
    <t>CN1C(=O)C2=C(C=CC=C2)C1=O</t>
  </si>
  <si>
    <t>CN1C(=O)C2=C(C=C(C=C2)[N+]([O-])=O)C1=O</t>
  </si>
  <si>
    <t>O=C1NC(=O)C2=C1C=CC=C2</t>
  </si>
  <si>
    <t>OC1=NC(=O)C(CC1)N1C(=O)C2=CC=CC=C2S1(=O)=O</t>
  </si>
  <si>
    <t>OC1=NCCCC1N1CC2=CC=CC=C2C1=O</t>
  </si>
  <si>
    <t>O=C1N(N2C(=O)C3=CC=CC=C3C2=O)C(=O)C2=CC=CC=C12</t>
  </si>
  <si>
    <t>CN1C2=C(C=C(C=C2)[N+]([O-])=O)C(=NCC1=O)C1=CC=CC=C1F</t>
  </si>
  <si>
    <t>[O-][N+](=O)C1=CC2=C(NC(=O)CN=C2C2=CC=CC=C2Cl)C=C1</t>
  </si>
  <si>
    <t>OC1N=C(C2=CC=CC=C2)C2=CC(Cl)=CC=C2NC1=O</t>
  </si>
  <si>
    <t>OC1N=C(C2=CC=CC=C2Cl)C2=CC(Cl)=CC=C2NC1=O</t>
  </si>
  <si>
    <t>CN1C2=CC=C(Cl)C=C2C(=NC(O)C1=O)C1=CC=CC=C1</t>
  </si>
  <si>
    <t>CC1=NN=C2CN=C(C3=CC=CC=C3)C3=CC(Cl)=CC=C3N12</t>
  </si>
  <si>
    <t>CN(C)CCCN1C2=CC=CC=C2CCC2=CC=C(Cl)C=C12</t>
  </si>
  <si>
    <t>CN(C)CCC=C1C2=CC=CC=C2CSC2=C1C=CC=C2</t>
  </si>
  <si>
    <t>CN(CCCN1C2=CC=CC=C2CCC2=C1C=CC=C2)CC(=O)C1=CC=C(Cl)C=C1</t>
  </si>
  <si>
    <t>CC(CN(C)C)CN1C2=C(CCC3=C1C=CC=C3)C=CC=C2</t>
  </si>
  <si>
    <t>CN1CCC(CC1)=C1C2=C(C=CC=C2)C=CC2=C1C=CC=C2</t>
  </si>
  <si>
    <t>CNCCCC12CCC(C3=CC=CC=C13)C1=CC=CC=C21</t>
  </si>
  <si>
    <t>CN1CCN2C(C1)C1=CC=CC=C1CC1=C2N=CC=C1</t>
  </si>
  <si>
    <t>Cl.CN(C)CCCN1C2=C(SC3=C1C=C(Cl)C=C3)C=CC=C2</t>
  </si>
  <si>
    <t>CC(CN1C2=C(SC3=C1C=CC=C3)C=CC=C2)N(C)C</t>
  </si>
  <si>
    <t>CNCCC=C1C2=C(CCC3=C1C=CC=C3)C=CC=C2</t>
  </si>
  <si>
    <t>CNCCCC1C2=C(C=CC=C2)C=CC2=C1C=CC=C2</t>
  </si>
  <si>
    <t>ClC1=CC=C2OC3=C(C=CC=C3)N=C(N3CCNCC3)C2=C1</t>
  </si>
  <si>
    <t>[H][C@@]12C[C@@]3([H])C(=C(O)[C@]1(O)C(=O)C(C(N)=O)=C(O)[C@H]2N(C)C)C(=O)C1=C(C=CC=C1O)[C@@]3(C)O</t>
  </si>
  <si>
    <t>Cl.CN(C)[C@H]1[C@@H]2[C@@H](O)[C@H]3C(=C(O)[C@]2(O)C(=O)C(C(N)=O)=C1O)C(=O)C1=C(C=CC=C1O)[C@@]3(C)O</t>
  </si>
  <si>
    <t>CC(=O)C1(N)CC(OC2CC(O)C(O)CO2)C2=C(C1)C(O)=C1C(=O)C3=CC=CC=C3C(=O)C1=C2O</t>
  </si>
  <si>
    <t>CC1C2CC3=C(C=C(O)C=C3)C1(C)CCN2CC1CC1</t>
  </si>
  <si>
    <t>OC(=O)CCC1=NC(=C(O1)C1=CC=CC=C1)C1=CC=CC=C1</t>
  </si>
  <si>
    <t>CN1C(CC(O)=O)=CC=C1C(=O)C1=CC=C(C)C=C1</t>
  </si>
  <si>
    <t>CCCCCCCN(CC)CCCC(O)C1=CC=C(NS(C)(=O)=O)C=C1</t>
  </si>
  <si>
    <t>CC(C)NCC(O)C1=CC=C(NS(C)(=O)=O)C=C1</t>
  </si>
  <si>
    <t>CCCCC1=C(C(=O)C2=CC(I)=C(OCCN(CC)CC)C(I)=C2)C2=CC=CC=C2O1</t>
  </si>
  <si>
    <t>OC(=O)CC1=C(NC2=C(Cl)C=CC=C2Cl)C=CC=C1</t>
  </si>
  <si>
    <t>CCC1=CC=CC2=C1NC1=C2CCOC1(CC)CC(O)=O</t>
  </si>
  <si>
    <t>CC(C(O)=O)C1=CC(OC2=CC=CC=C2)=CC=C1</t>
  </si>
  <si>
    <t>CC(C)CC1=CC=C(C=C1)C(C)C(O)=O</t>
  </si>
  <si>
    <t>COC1=CC2=C(C=C1)N(C(=O)C1=CC=C(Cl)C=C1)C(C)=C2CC(O)=O</t>
  </si>
  <si>
    <t>CC(C(O)=O)C1=CC(=CC=C1)C(=O)C1=CC=CC=C1</t>
  </si>
  <si>
    <t>COC1=CC2=CC=C(CCC(C)=O)C=C2C=C1</t>
  </si>
  <si>
    <t>[H][C@@]1(CCC2=C(C(OC)=C(OC)C(OC)=C2)C2=CC=C(OC)C(=O)C=C12)NC(C)=O</t>
  </si>
  <si>
    <t>CN1CCC[C@H]1C1=CN=CC=C1</t>
  </si>
  <si>
    <t>C1CCN(CC1)C1(CCCCC1)C1=CC=CC=C1</t>
  </si>
  <si>
    <t>CNC1(CCCCC1=O)C1=C(Cl)C=CC=C1</t>
  </si>
  <si>
    <t>[Cl-].CN(C)C1=CC=C(C=C1)C(C1=CC=C(C=C1)N(C)C)=C1C=CC(C=C1)=[N+](C)C</t>
  </si>
  <si>
    <t>[Na+].[Na+].CCN(CC1=CC(=CC=C1)S([O-])(=O)=O)C1=CC=C(C=C1)C(=C1C=CC(C=C1)=[N+](CC)CC1=CC(=CC=C1)S([O-])(=O)=O)C1=C(C=CC=C1)S([O-])(=O)=O</t>
  </si>
  <si>
    <t>C[C@]12C[C@H](O)[C@@]3(F)[C@@H](CCC4=CC(=O)C=C[C@]34C)[C@@H]1C[C@@H](O)[C@]2(O)C(=O)CO</t>
  </si>
  <si>
    <t>[H][C@@]12CC[C@@](O)(C#CC)[C@@]1(C)C[C@]([H])(C1=CC=C(C=C1)N(C)C)C1=C3CCC(=O)C=C3CC[C@@]21[H]</t>
  </si>
  <si>
    <t>C[C@]12C[C@H](O)[C@H]3[C@@H](CCC4=CC(=O)CC[C@]34C)[C@@H]1CC[C@@H]2C(=O)CO</t>
  </si>
  <si>
    <t>[H][C@@]12CC[C@@]3(CCC(=O)O3)[C@@]1(C)CC[C@@]1([H])[C@@]2([H])[C@@H](CC2=CC(=O)CC[C@]12C)SC(C)=O</t>
  </si>
  <si>
    <t>[H][C@@]12CC[C@H](C(C)=O)[C@@]1(C)CC[C@@]1([H])[C@@]2([H])CCC2=CC(=O)CC[C@]12C</t>
  </si>
  <si>
    <t>CC(=O)[C@@]1(O)CC[C@H]2[C@@H]3CCC4=CC(=O)CC[C@]4(C)[C@H]3CC[C@]12C</t>
  </si>
  <si>
    <t>[H][C@@]12CC[C@@](O)(C#C)[C@@]1(C)CC[C@]1([H])[C@@]3([H])CCC(=O)C=C3CC[C@@]21[H]</t>
  </si>
  <si>
    <t>ClC1=C(Cl)C(Cl)(Cl)C(Cl)=C1Cl</t>
  </si>
  <si>
    <t>ClC1C=CC2C1C1(Cl)C(Cl)=C(Cl)C2(Cl)C1(Cl)Cl</t>
  </si>
  <si>
    <t>[H][C@]12[C@@H]3O[C@@H]3[C@H](Cl)[C@@]1([H])[C@@]1(Cl)C(Cl)=C(Cl)C2(Cl)C1(Cl)Cl</t>
  </si>
  <si>
    <t>ClC1=C(Cl)[C@]2(Cl)[C@@H]3[C@@H]4C[C@@H](C=C4)[C@@H]3[C@@]1(Cl)C2(Cl)Cl</t>
  </si>
  <si>
    <t>ClC1=C(Cl)C2(Cl)C3COS(=O)OCC3C1(Cl)C2(Cl)Cl</t>
  </si>
  <si>
    <t>ClC12C3(Cl)C4(Cl)C5(Cl)C(Cl)(C1(Cl)C4(Cl)Cl)C2(Cl)C(Cl)(Cl)C35Cl</t>
  </si>
  <si>
    <t>ClC12C(=O)C3(Cl)C4(Cl)C1(Cl)C1(Cl)C2(Cl)C3(Cl)C4(Cl)C1(Cl)Cl</t>
  </si>
  <si>
    <t>CCC1(CCC(C)C)C(=O)NC(=O)NC1=O</t>
  </si>
  <si>
    <t>CCCC(C)C1(CC=C)C(=O)NC(=O)NC1=O</t>
  </si>
  <si>
    <t>CC(C)CC1(CC=C)C(=O)NC(=O)NC1=O</t>
  </si>
  <si>
    <t>CC1=CN([C@@H]2O[C@H](CO)C=C2)C(=O)NC1=O</t>
  </si>
  <si>
    <t>OCC1OC(CC1O)N1C=C(Br)C(=N)N=C1O</t>
  </si>
  <si>
    <t>NC1=NC=NC2=C1N=CN2</t>
  </si>
  <si>
    <t>NC1=NC2=C(N=CN2)C(=O)N1</t>
  </si>
  <si>
    <t>NC1=NC2=C(NN=N2)C(=O)N1</t>
  </si>
  <si>
    <t>O=NN1CCNC1=S</t>
  </si>
  <si>
    <t>CCOC(=O)N1C=CN(C)C1=S</t>
  </si>
  <si>
    <t>CCCCCCCCCCCCCN1CC(C)OC(C)C1</t>
  </si>
  <si>
    <t>ClCC1CO1</t>
  </si>
  <si>
    <t>C=CCOCC1CO1</t>
  </si>
  <si>
    <t>CCCCOCC1CO1</t>
  </si>
  <si>
    <t>CC1(C)OC(=O)NC1=O</t>
  </si>
  <si>
    <t>CCC1(C)OC(=O)N(C)C1=O</t>
  </si>
  <si>
    <t>NC(=O)N1C2=CC=CC=C2C=CC2=C1C=CC=C2</t>
  </si>
  <si>
    <t>C[C@H]1C[C@H](C)C(=O)[C@@H](C1)[C@H](O)CC1CC(=O)NC(=O)C1</t>
  </si>
  <si>
    <t>OC(=O)C(Br)Br</t>
  </si>
  <si>
    <t>OC(=O)C(Cl)Cl</t>
  </si>
  <si>
    <t>OC(=O)C(Cl)(Cl)Cl</t>
  </si>
  <si>
    <t>OC(=O)CCl</t>
  </si>
  <si>
    <t>CCCCCCCC(O)=O</t>
  </si>
  <si>
    <t>OC(=O)C(Cl)(Cl)Br</t>
  </si>
  <si>
    <t>OC(=O)C(Cl)Br</t>
  </si>
  <si>
    <t>ClCC#N</t>
  </si>
  <si>
    <t>ClC(Cl)C#N</t>
  </si>
  <si>
    <t>ClC(Cl)(Cl)C#N</t>
  </si>
  <si>
    <t>ClC(Br)C#N</t>
  </si>
  <si>
    <t>BrC(Br)C#N</t>
  </si>
  <si>
    <t>OCC(O)=O</t>
  </si>
  <si>
    <t>COCC(O)=O</t>
  </si>
  <si>
    <t>COC(C)C(O)=O</t>
  </si>
  <si>
    <t>COCC(C)O</t>
  </si>
  <si>
    <t>COC(C)CO</t>
  </si>
  <si>
    <t>CCOCC(O)=O</t>
  </si>
  <si>
    <t>CCCOCC(O)=O</t>
  </si>
  <si>
    <t>CCCCOCC(O)=O</t>
  </si>
  <si>
    <t>CCCCC(CCC)C(O)=O</t>
  </si>
  <si>
    <t>CCCCC(CCCC)C(O)=O</t>
  </si>
  <si>
    <t>COC(=O)CCCCC(=O)OC</t>
  </si>
  <si>
    <t>CCOC(=O)CCCCC(=O)OCC</t>
  </si>
  <si>
    <t>CCCOC(=O)CCCCC(=O)OCCC</t>
  </si>
  <si>
    <t>CCCCOC(=O)CCCCC(=O)OCCCC</t>
  </si>
  <si>
    <t>CC(C)COC(=O)CCCCC(=O)OCC(C)C</t>
  </si>
  <si>
    <t>CCCCC(CC)COC(=O)CCCCC(=O)OCC(CC)CCCC</t>
  </si>
  <si>
    <t>CCCO</t>
  </si>
  <si>
    <t>CCCCO</t>
  </si>
  <si>
    <t>CNC(=O)NC</t>
  </si>
  <si>
    <t>CN(C)C(=O)N(C)C</t>
  </si>
  <si>
    <t>CN(C)C(=S)N(C)C</t>
  </si>
  <si>
    <t>CCCCNC(=S)NCCCC</t>
  </si>
  <si>
    <t>CN(N=O)C(=N)N[N+]([O-])=O</t>
  </si>
  <si>
    <t>CN(C)C(=O)N(C)N=O</t>
  </si>
  <si>
    <t>CCCN(N=O)C(N)=O</t>
  </si>
  <si>
    <t>CCN(CC)C(=O)N(C)N=O</t>
  </si>
  <si>
    <t>CNC(=O)N(C)C</t>
  </si>
  <si>
    <t>NC(N)=S</t>
  </si>
  <si>
    <t>CCOC(N)=O</t>
  </si>
  <si>
    <t>CCCOC(N)=O</t>
  </si>
  <si>
    <t>NC(=O)OCCO</t>
  </si>
  <si>
    <t>CCOC(=O)OCC</t>
  </si>
  <si>
    <t>CNC(S)=S</t>
  </si>
  <si>
    <t>CCN(CC)C(=S)SSC(=S)N(CC)CC</t>
  </si>
  <si>
    <t>COS(C)(=O)=O</t>
  </si>
  <si>
    <t>CS(=O)(=O)OCOS(C)(=O)=O</t>
  </si>
  <si>
    <t>CCOS(=O)(=O)CC</t>
  </si>
  <si>
    <t>CCS(=O)(=O)OC</t>
  </si>
  <si>
    <t>CS(=O)(=O)OCCCOS(C)(=O)=O</t>
  </si>
  <si>
    <t>CCCCC(C)=O</t>
  </si>
  <si>
    <t>CC(=O)CCC(C)=O</t>
  </si>
  <si>
    <t>FC(F)(F)C(=O)C(F)(F)F</t>
  </si>
  <si>
    <t>ClC(Cl)C(=O)C(Cl)Cl</t>
  </si>
  <si>
    <t>ClC(Cl)(Cl)Cl</t>
  </si>
  <si>
    <t>ClC(Cl)Cl</t>
  </si>
  <si>
    <t>ClC(Cl)Br</t>
  </si>
  <si>
    <t>ClCCCl</t>
  </si>
  <si>
    <t>BrCCBr</t>
  </si>
  <si>
    <t>ClCC(Br)CBr</t>
  </si>
  <si>
    <t>OCC(Br)CBr</t>
  </si>
  <si>
    <t>ClCC(Cl)CCl</t>
  </si>
  <si>
    <t>COC(F)(F)C(Cl)Cl</t>
  </si>
  <si>
    <t>ClC=C</t>
  </si>
  <si>
    <t>ClC(Cl)=C(Cl)C(Cl)=C(Cl)Cl</t>
  </si>
  <si>
    <t>ClC(=C)C=C</t>
  </si>
  <si>
    <t>S=C=S</t>
  </si>
  <si>
    <t>CN(C)CCOC(C1=CC=CC=C1)C1=CC=CC=C1</t>
  </si>
  <si>
    <t>COCCO</t>
  </si>
  <si>
    <t>CCOCC</t>
  </si>
  <si>
    <t>CCCCOCCCC</t>
  </si>
  <si>
    <t>COCCOC(C)=O</t>
  </si>
  <si>
    <t>CCOCCO</t>
  </si>
  <si>
    <t>COCCOC</t>
  </si>
  <si>
    <t>COCCOCCOC</t>
  </si>
  <si>
    <t>COCCOCCOCCOC</t>
  </si>
  <si>
    <t>CCOCCOCCOCC</t>
  </si>
  <si>
    <t>COCCOCCOCCO</t>
  </si>
  <si>
    <t>CCOCCOCCO</t>
  </si>
  <si>
    <t>CCOCCOC(C)=O</t>
  </si>
  <si>
    <t>CCCCOCCOC(C)=O</t>
  </si>
  <si>
    <t>CC#N</t>
  </si>
  <si>
    <t>CCC#N</t>
  </si>
  <si>
    <t>CCCC#N</t>
  </si>
  <si>
    <t>CC(=C)C#N</t>
  </si>
  <si>
    <t>C=CCC#N</t>
  </si>
  <si>
    <t>ClC(=C)C#N</t>
  </si>
  <si>
    <t>C[C@@H]1[C@@H]2NC[C@@H](C)C[C@H]2O[C@]11CC[C@H]2[C@@H]3CC=C4C[C@@H](O)CC[C@]4(C)[C@H]3CC2=C1C</t>
  </si>
  <si>
    <t>CC1C2NCC(C)CC2OC11CCC2C3CC=C4CC(CCC4(C)C3CC2=C1C)OC1OC(CO)C(O)C(O)C1O</t>
  </si>
  <si>
    <t>CCN(CC)CCOC1=CC=C(C=C1)C(O)(CC1=CC=C(Cl)C=C1)C1=CC=C(C)C=C1</t>
  </si>
  <si>
    <t>OC(=O)CN(CCN(CC(O)=O)CC(O)=O)CC(O)=O</t>
  </si>
  <si>
    <t>OCC(S)CS</t>
  </si>
  <si>
    <t>CCCCC1=NC2(CCCC2)C(=O)N1CC1=CC=C(C=C1)C1=CC=CC=C1C1=NN=NN1</t>
  </si>
  <si>
    <t>C[Si](C)(O[Si](C)(C)C1=CC=CC=C1)C1=CC=CC=C1</t>
  </si>
  <si>
    <t>C[Si](C)(C)O[SiH](O[Si](C)(C)C)C1=CC=CC=C1</t>
  </si>
  <si>
    <t>C[Si](C)(C)O[Si](O[Si](C)(C)C)(C1=CC=CC=C1)C1=CC=CC=C1</t>
  </si>
  <si>
    <t>C[Si]1(C)O[Si](C)(C)O[Si](C)(O1)C1=CC=CC=C1</t>
  </si>
  <si>
    <t>C[Si]1(C)O[Si](C)(C)O[Si](C)(O[Si](C)(C)O1)C1=CC=CC=C1</t>
  </si>
  <si>
    <t>C[Si]1(CC[Si](C)(O1)C1=CC=CC=C1)C1=CC=CC=C1</t>
  </si>
  <si>
    <t>C\C(\C=C\C1=C(C)CCCC1(C)C)=C/C=C/C(/C)=C/C(O)=O</t>
  </si>
  <si>
    <t>C\C(=C/CO)\C=C\C=C(/C)\C=C\C1=C(C)CCCC1(C)C</t>
  </si>
  <si>
    <t>OCC1=CNC2=C1C=CC=C2</t>
  </si>
  <si>
    <t>CC(C)NCC(O)COC1=C2C=CNC2=CC=C1</t>
  </si>
  <si>
    <t>CC(C)NCC(O)COC1=C2C=CC=CC2=CC=C1</t>
  </si>
  <si>
    <t>CC(C)NCC(O)COC1=CC=C(CC(N)=O)C=C1</t>
  </si>
  <si>
    <t>CCCC(=O)NC1=CC(C(C)=O)=C(OCC(O)CNC(C)C)C=C1</t>
  </si>
  <si>
    <t>COCCC1=CC=C(OCC(O)CNC(C)C)C=C1</t>
  </si>
  <si>
    <t>CC(C)NCC(O)COC1=C(CC=C)C=CC=C1</t>
  </si>
  <si>
    <t>CC(CCC1=CC=CC=C1)NCC(O)C1=CC=C(O)C(=C1)C(N)=O</t>
  </si>
  <si>
    <t>CC(C)(C)NCC(O)COC1=CC=CC2=C1CC(O)C(O)C2</t>
  </si>
  <si>
    <t>NC(=O)C=C</t>
  </si>
  <si>
    <t>CNC(=O)C=C</t>
  </si>
  <si>
    <t>CC(C)NC(=O)C=C</t>
  </si>
  <si>
    <t>CC(=C)C(N)=O</t>
  </si>
  <si>
    <t>C=CC(=O)NCNC(=O)C=C</t>
  </si>
  <si>
    <t>C=CC=O</t>
  </si>
  <si>
    <t>COC(=O)C=C</t>
  </si>
  <si>
    <t>COC(=O)C(C)=C</t>
  </si>
  <si>
    <t>CCOC(=O)C(C)=C</t>
  </si>
  <si>
    <t>CC(C)COC(=O)C(C)=C</t>
  </si>
  <si>
    <t>CNC(=O)ON=CC(C)(C)SC</t>
  </si>
  <si>
    <t>CCCC1=NCCCC1</t>
  </si>
  <si>
    <t>C1CCC(=NC1)C1=CN=CC=C1</t>
  </si>
  <si>
    <t>CCOC(=O)CCN(SN(C)C(=O)OC1=CC=CC2=C1OC(C)(C)C2)C(C)C</t>
  </si>
  <si>
    <t>CCOC(=O)NCCOC1=CC=C(OC2=CC=CC=C2)C=C1</t>
  </si>
  <si>
    <t>CCCCN(CCCC)SN(C)C(=O)OC1=C2OC(C)(C)CC2=CC=C1</t>
  </si>
  <si>
    <t>CCSCC1=C(OC(=O)NC)C=CC=C1</t>
  </si>
  <si>
    <t>CN(C)C(=O)OC1=C(C)C(C)=NC(=N1)N(C)C</t>
  </si>
  <si>
    <t>CNC(=O)OC1=CC=CC2=C1OC(C)(C)O2</t>
  </si>
  <si>
    <t>CNC(=O)OC1=CC(C)=C(C)C=C1</t>
  </si>
  <si>
    <t>CNC(=O)OC1=CC(C)=C(SC)C(C)=C1</t>
  </si>
  <si>
    <t>CNC(=O)OC1=CC(C)=C(C=C1)N(C)C</t>
  </si>
  <si>
    <t>CNC(=O)OC1=CC(C)=C(N(C)C)C(C)=C1</t>
  </si>
  <si>
    <t>CNC(=O)OC1=CC=CC=C1OC(C)C</t>
  </si>
  <si>
    <t>CNC(=O)OC1=C2C=CC=CC2=CC=C1</t>
  </si>
  <si>
    <t>FC(F)(F)C(F)(F)C(F)(F)C(F)(F)C(F)(F)C(F)(F)C(F)(F)C(F)(F)S(F)(=O)=O</t>
  </si>
  <si>
    <t>CCN(CCO)S(=O)(=O)C(F)(F)C(F)(F)C(F)(F)C(F)(F)C(F)(F)C(F)(F)C(F)(F)C(F)(F)F</t>
  </si>
  <si>
    <t>C1COCCO1</t>
  </si>
  <si>
    <t>C1CNCCN1</t>
  </si>
  <si>
    <t>CCCCCCCCCCOC1=CC2=C(C=C1OCC)N=CC(C(=O)OCC)=C2O</t>
  </si>
  <si>
    <t>CCN1C=C(C(O)=O)C(=O)C2=C1N=C(C)C=C2</t>
  </si>
  <si>
    <t>CN1CCN(CC1)C1=C(F)C=C2C(=C1)N(C=C(C(O)=O)C2=O)C1=CC=C(F)C=C1</t>
  </si>
  <si>
    <t>CCN1CCN(CC1)C1=CC2=C(C=C1F)C(=O)C(=CN2C1CC1)C(O)=O</t>
  </si>
  <si>
    <t>OC(=O)C1=CN(C2CC2)C2=CC(N3CCNCC3)=C(F)C=C2C1=O</t>
  </si>
  <si>
    <t>CN1CCN(CC1)C1=C2OCN(C)N3C=C(C(O)=O)C(=O)C(C=C1F)=C23</t>
  </si>
  <si>
    <t>CC1CCC2=CC(F)=CC3=C2N1C=C(C(O)=O)C3=O</t>
  </si>
  <si>
    <t xml:space="preserve">InChI=1/C7H15Cl2N2O2P.H2O/c8-2-5-11(6-3-9)14(12)10-4-1-7-13-14;/h1-7H2,(H,10,12);1H2
</t>
  </si>
  <si>
    <t xml:space="preserve">InChI=1S/C12H14Cl3O4P/c1-3-17-20(16,18-4-2)19-12(8-13)10-6-5-9(14)7-11(10)15/h5-8H,3-4H2,1-2H3
</t>
  </si>
  <si>
    <t xml:space="preserve">InChI=1S/C8H10NO5PS/c1-12-15(16,13-2)14-8-5-3-7(4-6-8)9(10)11/h3-6H,1-2H3
</t>
  </si>
  <si>
    <t xml:space="preserve">InChI=1S/C11H12NO4PS2/c1-15-17(18,16-2)19-7-12-10(13)8-5-3-4-6-9(8)11(12)14/h3-6H,7H2,1-2H3
</t>
  </si>
  <si>
    <t xml:space="preserve">InChI=1S/CH4Cl2O6P2/c2-1(3,10(4,5)6)11(7,8)9/h(H2,4,5,6)(H2,7,8,9)
</t>
  </si>
  <si>
    <t xml:space="preserve">InChI=1S/C6H12N3PS/c11-10(7-1-2-7,8-3-4-8)9-5-6-9/h1-6H2
</t>
  </si>
  <si>
    <t xml:space="preserve">InChI=1S/C2H8O7P2/c1-2(3,10(4,5)6)11(7,8)9/h3H,1H3,(H2,4,5,6)(H2,7,8,9)
</t>
  </si>
  <si>
    <t xml:space="preserve">InChI=1S/C12H5Cl5O/c13-6-2-1-3-7(14)12(6)18-11-5-9(16)8(15)4-10(11)17/h1-5H
</t>
  </si>
  <si>
    <t xml:space="preserve">InChI=1S/C12H6Cl4O/c13-8-5-4-7(6-11(8)16)17-12-9(14)2-1-3-10(12)15/h1-6H
</t>
  </si>
  <si>
    <t xml:space="preserve">InChI=1S/C12H4Cl6O/c13-5-1-9(17)11(3-7(5)15)19-12-4-8(16)6(14)2-10(12)18/h1-4H
</t>
  </si>
  <si>
    <t xml:space="preserve">InChI=1S/C12H7Cl2NO3/c13-8-1-6-12(11(14)7-8)18-10-4-2-9(3-5-10)15(16)17/h1-7H
</t>
  </si>
  <si>
    <t xml:space="preserve">InChI=1S/C12H6Cl3NO3/c13-7-5-10(14)12(11(15)6-7)19-9-3-1-8(2-4-9)16(17)18/h1-6H
</t>
  </si>
  <si>
    <t xml:space="preserve">InChI=1S/C12H6Cl3NO3/c13-9-5-11(15)12(6-10(9)14)19-8-3-1-7(2-4-8)16(17)18/h1-6H
</t>
  </si>
  <si>
    <t xml:space="preserve">InChI=1S/C12H8ClNO3/c13-9-1-5-11(6-2-9)17-12-7-3-10(4-8-12)14(15)16/h1-8H
</t>
  </si>
  <si>
    <t xml:space="preserve">InChI=1S/C12H7Cl2NO3/c13-8-1-6-11(14)12(7-8)18-10-4-2-9(3-5-10)15(16)17/h1-7H
</t>
  </si>
  <si>
    <t xml:space="preserve">InChI=1S/C12H7Cl2NO3/c13-10-2-1-3-11(14)12(10)18-9-6-4-8(5-7-9)15(16)17/h1-7H
</t>
  </si>
  <si>
    <t xml:space="preserve">InChI=1S/C12H7Cl2NO3/c13-11-6-5-10(7-12(11)14)18-9-3-1-8(2-4-9)15(16)17/h1-7H
</t>
  </si>
  <si>
    <t xml:space="preserve">InChI=1S/C12H7Cl2NO3/c13-8-5-9(14)7-12(6-8)18-11-3-1-10(2-4-11)15(16)17/h1-7H
</t>
  </si>
  <si>
    <t xml:space="preserve">InChI=1S/C12H7Br2NO3/c13-8-1-6-12(11(14)7-8)18-10-4-2-9(3-5-10)15(16)17/h1-7H
</t>
  </si>
  <si>
    <t xml:space="preserve">InChI=1S/C12H7F2NO3/c13-8-1-6-12(11(14)7-8)18-10-4-2-9(3-5-10)15(16)17/h1-7H
</t>
  </si>
  <si>
    <t xml:space="preserve">InChI=1S/C7H8/c1-7-5-3-2-4-6-7/h2-6H,1H3
</t>
  </si>
  <si>
    <t xml:space="preserve">InChI=1S/C8H10/c1-7-3-5-8(2)6-4-7/h3-6H,1-2H3
</t>
  </si>
  <si>
    <t xml:space="preserve">InChI=1S/C8H10/c1-7-4-3-5-8(2)6-7/h3-6H,1-2H3
</t>
  </si>
  <si>
    <t xml:space="preserve">InChI=1S/C8H10/c1-7-5-3-4-6-8(7)2/h3-6H,1-2H3
</t>
  </si>
  <si>
    <t xml:space="preserve">InChI=1S/C9H12/c1-8(2)9-6-4-3-5-7-9/h3-8H,1-2H3
</t>
  </si>
  <si>
    <t xml:space="preserve">InChI=1S/C11H16/c1-9-5-7-10(8-6-9)11(2,3)4/h5-8H,1-4H3
</t>
  </si>
  <si>
    <t xml:space="preserve">InChI=1S/C6H4Cl2/c7-5-1-2-6(8)4-3-5/h1-4H
</t>
  </si>
  <si>
    <t xml:space="preserve">InChI=1S/C8Cl4N2/c9-5-3(1-13)6(10)8(12)7(11)4(5)2-14
</t>
  </si>
  <si>
    <t xml:space="preserve">InChI=1S/C6Cl6/c7-1-2(8)4(10)6(12)5(11)3(1)9
</t>
  </si>
  <si>
    <t xml:space="preserve">InChI=1S/C6H3Cl3/c7-4-1-2-5(8)6(9)3-4/h1-3H
</t>
  </si>
  <si>
    <t xml:space="preserve">InChI=1S/C7H5Cl3/c1-4-5(8)2-3-6(9)7(4)10/h2-3H,1H3
</t>
  </si>
  <si>
    <t xml:space="preserve">InChI=1S/C6H5NO2/c8-7(9)6-4-2-1-3-5-6/h1-5H
</t>
  </si>
  <si>
    <t xml:space="preserve">InChI=1S/C7H7NO2/c1-6-2-4-7(5-3-6)8(9)10/h2-5H,1H3
</t>
  </si>
  <si>
    <t xml:space="preserve">InChI=1S/C7H7NO2/c1-6-4-2-3-5-7(6)8(9)10/h2-5H,1H3
</t>
  </si>
  <si>
    <t xml:space="preserve">InChI=1S/C6H4N2O4/c9-7(10)5-2-1-3-6(4-5)8(11)12/h1-4H
</t>
  </si>
  <si>
    <t xml:space="preserve">InChI=1S/C6H4N2O4/c9-7(10)5-1-2-6(4-3-5)8(11)12/h1-4H
</t>
  </si>
  <si>
    <t xml:space="preserve">InChI=1S/C7H6N2O4/c1-5-2-3-6(8(10)11)4-7(5)9(12)13/h2-4H,1H3
</t>
  </si>
  <si>
    <t xml:space="preserve">InChI=1S/C7H6N2O4/c1-5-6(8(10)11)3-2-4-7(5)9(12)13/h2-4H,1H3
</t>
  </si>
  <si>
    <t xml:space="preserve">InChI=1S/C7H6N2O4/c1-5-3-2-4-6(8(10)11)7(5)9(12)13/h2-4H,1H3
</t>
  </si>
  <si>
    <t xml:space="preserve">InChI=1S/C7H6N2O4/c1-5-2-3-6(8(10)11)7(4-5)9(12)13/h2-4H,1H3
</t>
  </si>
  <si>
    <t xml:space="preserve">InChI=1S/C7H6N2O4/c1-5-2-6(8(10)11)4-7(3-5)9(12)13/h2-4H,1H3
</t>
  </si>
  <si>
    <t xml:space="preserve">InChI=1S/C7H6N2O4/c1-5-4-6(8(10)11)2-3-7(5)9(12)13/h2-4H,1H3
</t>
  </si>
  <si>
    <t xml:space="preserve">InChI=1S/C12H15N3O6/c1-6-9(13(16)17)7(2)11(15(20)21)8(12(3,4)5)10(6)14(18)19/h1-5H3
</t>
  </si>
  <si>
    <t xml:space="preserve">InChI=1S/C13H16F3N3O4/c1-3-5-17(6-4-2)12-10(18(20)21)7-9(13(14,15)16)8-11(12)19(22)23/h7-8H,3-6H2,1-2H3
</t>
  </si>
  <si>
    <t xml:space="preserve">InChI=1S/C12Br10O/c13-1-3(15)7(19)11(8(20)4(1)16)23-12-9(21)5(17)2(14)6(18)10(12)22
</t>
  </si>
  <si>
    <t xml:space="preserve">InChI=1S/C12H5Cl5O/c13-6-1-2-11(9(16)3-6)18-12-5-8(15)7(14)4-10(12)17/h1-5H
</t>
  </si>
  <si>
    <t xml:space="preserve">InChI=1S/C7H3Br2NO/c8-5-1-4(3-10)2-6(9)7(5)11/h1-2,11H
</t>
  </si>
  <si>
    <t xml:space="preserve">InChI=1S/C7H3I2NO/c8-5-1-4(3-10)2-6(9)7(5)11/h1-2,11H
</t>
  </si>
  <si>
    <t xml:space="preserve">InChI=1S/C15H17Br2NO2/c1-2-3-4-5-6-7-14(19)20-15-12(16)8-11(10-18)9-13(15)17/h8-9H,2-7H2,1H3
</t>
  </si>
  <si>
    <t xml:space="preserve">InChI=1S/C15H17I2NO2/c1-2-3-4-5-6-7-14(19)20-15-12(16)8-11(10-18)9-13(15)17/h8-9H,2-7H2,1H3
</t>
  </si>
  <si>
    <t xml:space="preserve">InChI=1S/C10H12N2O5/c1-10(2,3)7-4-6(11(14)15)5-8(9(7)13)12(16)17/h4-5,13H,1-3H3
</t>
  </si>
  <si>
    <t xml:space="preserve">InChI=1S/C8H9N3O6/c12-2-1-9-6-3-5(10(14)15)4-7(8(6)13)11(16)17/h3-4,9,12-13H,1-2H2
</t>
  </si>
  <si>
    <t xml:space="preserve">InChI=1S/C14H18N2O5/c1-7-10(9(3)17)8(2)13(16(20)21)11(14(4,5)6)12(7)15(18)19/h1-6H3
</t>
  </si>
  <si>
    <t xml:space="preserve">InChI=1/C15H18N2O6/c1-5-10(4)12-7-11(16(19)20)8-13(17(21)22)15(12)23-14(18)6-9(2)3/h6-8,10H,5H2,1-4H3
</t>
  </si>
  <si>
    <t xml:space="preserve">InChI=1/C13H18O/c1-10(2)13-6-4-12(5-7-13)8-11(3)9-14/h4-7,9-11H,8H2,1-3H3
</t>
  </si>
  <si>
    <t xml:space="preserve">InChI=1S/C13H18O/c1-13(2,3)12-8-6-11(7-9-12)5-4-10-14/h6-10H,4-5H2,1-3H3
</t>
  </si>
  <si>
    <t xml:space="preserve">InChI=1/C9H10O/c1-8(7-10)9-5-3-2-4-6-9/h2-8H,1H3
</t>
  </si>
  <si>
    <t xml:space="preserve">InChI=1/C14H20O/c1-11(2)8-13-4-6-14(7-5-13)9-12(3)10-15/h4-7,10-12H,8-9H2,1-3H3
</t>
  </si>
  <si>
    <t xml:space="preserve">InChI=1S/C12H16O/c1-10(2)12-7-5-11(6-8-12)4-3-9-13/h5-10H,3-4H2,1-2H3
</t>
  </si>
  <si>
    <t xml:space="preserve">InChI=1S/C11H14O2/c1-11(2,3)9-6-4-8(5-7-9)10(12)13/h4-7H,1-3H3,(H,12,13)
</t>
  </si>
  <si>
    <t xml:space="preserve">InChI=1S/C11H14O/c1-11(2,3)10-6-4-9(8-12)5-7-10/h4-8H,1-3H3
</t>
  </si>
  <si>
    <t xml:space="preserve">InChI=1S/C12H18O/c1-12(2,3)11-6-4-10(5-7-11)8-9-13/h4-7,13H,8-9H2,1-3H3
</t>
  </si>
  <si>
    <t xml:space="preserve">InChI=1/C14H20O/c1-11(10-15)8-12-6-5-7-13(9-12)14(2,3)4/h5-7,9-11H,8H2,1-4H3
</t>
  </si>
  <si>
    <t xml:space="preserve">InChI=1/C11H14O/c1-9-3-5-11(6-4-9)7-10(2)8-12/h3-6,8,10H,7H2,1-2H3
</t>
  </si>
  <si>
    <t xml:space="preserve">InChI=1/C11H14O2/c1-9(8-12)7-10-3-5-11(13-2)6-4-10/h3-6,8-9H,7H2,1-2H3
</t>
  </si>
  <si>
    <t xml:space="preserve">InChI=1/C14H20O/c1-11(10-15)9-12-5-7-13(8-6-12)14(2,3)4/h5-8,10-11H,9H2,1-4H3
</t>
  </si>
  <si>
    <t xml:space="preserve">InChI=1S/C8H5Cl3O3/c9-4-1-6(11)7(2-5(4)10)14-3-8(12)13/h1-2H,3H2,(H,12,13)
</t>
  </si>
  <si>
    <t xml:space="preserve">InChI=1S/C8H6Cl2O3/c9-5-1-2-7(6(10)3-5)13-4-8(11)12/h1-3H,4H2,(H,11,12)
</t>
  </si>
  <si>
    <t xml:space="preserve">InChI=1S/C14H18Cl2O4/c1-2-3-6-18-7-8-19-14(17)10-20-13-5-4-11(15)9-12(13)16/h4-5,9H,2-3,6-8,10H2,1H3
</t>
  </si>
  <si>
    <t xml:space="preserve">InChI=1/C16H22Cl2O3/c1-3-5-6-12(4-2)10-21-16(19)11-20-15-8-7-13(17)9-14(15)18/h7-9,12H,3-6,10-11H2,1-2H3
</t>
  </si>
  <si>
    <t xml:space="preserve">InChI=1S/C11H12Cl2O3/c1-7(2)16-11(14)6-15-10-4-3-8(12)5-9(10)13/h3-5,7H,6H2,1-2H3
</t>
  </si>
  <si>
    <t xml:space="preserve">InChI=1/C10H11ClO3/c1-6-5-8(11)3-4-9(6)14-7(2)10(12)13/h3-5,7H,1-2H3,(H,12,13)
</t>
  </si>
  <si>
    <t>COC1=C(C)C(C)=C(C=CC(C)=CC=CC(C)=CC(O)=O)C(C)=C1</t>
  </si>
  <si>
    <t xml:space="preserve">InChI=1S/C21H26O3/c1-14(8-7-9-15(2)12-21(22)23)10-11-19-16(3)13-20(24-6)18(5)17(19)4/h7-13H,1-6H3,(H,22,23)/b9-7+,11-10+,14-8+,15-12+
</t>
  </si>
  <si>
    <t>CCOC(=O)C=C(C)C=CC=C(C)C=CC1=C(C)C=C(OC)C(C)=C1C</t>
  </si>
  <si>
    <t xml:space="preserve">InChI=1S/C23H30O3/c1-8-26-23(24)14-17(3)11-9-10-16(2)12-13-21-18(4)15-22(25-7)20(6)19(21)5/h9-15H,8H2,1-7H3/b11-9+,13-12+,16-10+,17-14+
</t>
  </si>
  <si>
    <t>CC(=CC1=CC=C(C=C1)C(O)=O)C1=CC2=C(C=C1)C(C)(C)CCC2(C)C</t>
  </si>
  <si>
    <t xml:space="preserve">InChI=1S/C24H28O2/c1-16(14-17-6-8-18(9-7-17)22(25)26)19-10-11-20-21(15-19)24(4,5)13-12-23(20,2)3/h6-11,14-15H,12-13H2,1-5H3,(H,25,26)/b16-14+
</t>
  </si>
  <si>
    <t xml:space="preserve">InChI=1S/C25H26O2/c1-24(2)11-12-25(3,4)22-15-20-13-18(9-10-19(20)14-21(22)24)16-5-7-17(8-6-16)23(26)27/h5-10,13-15H,11-12H2,1-4H3,(H,26,27)
</t>
  </si>
  <si>
    <t xml:space="preserve">InChI=1/C14H11ClN2O4S/c15-11-6-5-8(7-12(11)22(16,20)21)14(19)10-4-2-1-3-9(10)13(18)17-14/h1-7,19H,(H,17,18)(H2,16,20,21)
</t>
  </si>
  <si>
    <t xml:space="preserve">InChI=1/C13H15ClN2O3S/c14-10-6-8-12(9-7-10)20(18,19)16-13(17)15-11-4-2-1-3-5-11/h2,4,6-9,11H,1,3,5H2,(H2,15,16,17)
</t>
  </si>
  <si>
    <t xml:space="preserve">InChI=1S/C13H13Cl2N3O3/c1-7(2)16-12(20)17-6-11(19)18(13(17)21)10-4-8(14)3-9(15)5-10/h3-5,7H,6H2,1-2H3,(H,16,20)
</t>
  </si>
  <si>
    <t xml:space="preserve">InChI=1S/C12H11ClN2O5S/c13-9-5-10(15-6-7-2-1-3-20-7)8(12(16)17)4-11(9)21(14,18)19/h1-5,15H,6H2,(H,16,17)(H2,14,18,19)
</t>
  </si>
  <si>
    <t xml:space="preserve">InChI=1S/C5H8N4O3S2/c1-3(10)7-4-9(2)8-5(13-4)14(6,11)12/h1-2H3,(H2,6,11,12)
</t>
  </si>
  <si>
    <t xml:space="preserve">InChI=1S/C7H6ClN3O4S2/c8-4-1-5-7(2-6(4)16(9,12)13)17(14,15)11-3-10-5/h1-3H,(H,10,11)(H2,9,12,13)
</t>
  </si>
  <si>
    <t xml:space="preserve">InChI=1S/C6H8N2O2S/c7-5-1-3-6(4-2-5)11(8,9)10/h1-4H,7H2,(H2,8,9,10)
</t>
  </si>
  <si>
    <t xml:space="preserve">InChI=1S/C12H14N4O2S/c1-8-7-9(2)15-12(14-8)16-19(17,18)11-5-3-10(13)4-6-11/h3-7H,13H2,1-2H3,(H,14,15,16)
</t>
  </si>
  <si>
    <t xml:space="preserve">InChI=1S/C10H10N4O2S/c11-8-2-4-9(5-3-8)17(15,16)14-10-12-6-1-7-13-10/h1-7H,11H2,(H,12,13,14)
</t>
  </si>
  <si>
    <t xml:space="preserve">InChI=1S/C11H12N4O3S/c1-18-9-6-13-11(14-7-9)15-19(16,17)10-4-2-8(12)3-5-10/h2-7H,12H2,1H3,(H,13,14,15)
</t>
  </si>
  <si>
    <t xml:space="preserve">InChI=1S/C11H12N4O3S/c1-18-11-6-10(13-7-14-11)15-19(16,17)9-4-2-8(12)3-5-9/h2-7H,12H2,1H3,(H,13,14,15)
</t>
  </si>
  <si>
    <t xml:space="preserve">InChI=1S/C12H14N4O3S/c1-8-14-11(7-12(15-8)19-2)16-20(17,18)10-5-3-9(13)4-6-10/h3-7H,13H2,1-2H3,(H,14,15,16)
</t>
  </si>
  <si>
    <t xml:space="preserve">InChI=1S/C11H12N4O3S/c1-18-11-7-6-10(13-14-11)15-19(16,17)9-4-2-8(12)3-5-9/h2-7H,12H2,1H3,(H,13,15)
</t>
  </si>
  <si>
    <t xml:space="preserve">InChI=1S/C11H13N3O3S/c1-7-8(2)13-17-11(7)14-18(15,16)10-5-3-9(12)4-6-10/h3-6,14H,12H2,1-2H3
</t>
  </si>
  <si>
    <t xml:space="preserve">InChI=1S/C10H13ClN2O3S/c1-2-7-12-10(14)13-17(15,16)9-5-3-8(11)4-6-9/h3-6H,2,7H2,1H3,(H2,12,13,14)
</t>
  </si>
  <si>
    <t xml:space="preserve">InChI=1S/C14H21N3O3S/c1-10-7-8-12(9-13(10)15)21(19,20)17-14(18)16-11-5-3-2-4-6-11/h7-9,11H,2-6,15H2,1H3,(H2,16,17,18)
</t>
  </si>
  <si>
    <t xml:space="preserve">InChI=1S/C14H21N3O3S/c1-12-6-8-13(9-7-12)21(19,20)16-14(18)15-17-10-4-2-3-5-11-17/h6-9H,2-5,10-11H2,1H3,(H2,15,16,18)
</t>
  </si>
  <si>
    <t xml:space="preserve">InChI=1S/C14H20N2O3S/c1-11-7-9-13(10-8-11)20(18,19)16-14(17)15-12-5-3-2-4-6-12/h7-10,12H,2-6H2,1H3,(H2,15,16,17)
</t>
  </si>
  <si>
    <t xml:space="preserve">InChI=1S/C10H13ClN2O/c1-7-4-5-8(6-9(7)11)12-10(14)13(2)3/h4-6H,1-3H3,(H,12,14)
</t>
  </si>
  <si>
    <t xml:space="preserve">InChI=1S/C9H10Cl2N2O/c1-13(2)9(14)12-6-3-4-7(10)8(11)5-6/h3-5H,1-2H3,(H,12,14)
</t>
  </si>
  <si>
    <t xml:space="preserve">InChI=1S/C9H10Cl2N2O2/c1-13(15-2)9(14)12-6-3-4-7(10)8(11)5-6/h3-5H,1-2H3,(H,12,14)
</t>
  </si>
  <si>
    <t xml:space="preserve">InChI=1S/C9H11ClN2O2/c1-12(14-2)9(13)11-8-5-3-7(10)4-6-8/h3-6H,1-2H3,(H,11,13)
</t>
  </si>
  <si>
    <t xml:space="preserve">InChI=1S/C12H18N2O/c1-9(2)10-5-7-11(8-6-10)13-12(15)14(3)4/h5-9H,1-4H3,(H,13,15)
</t>
  </si>
  <si>
    <t xml:space="preserve">InChI=1S/C15H16Cl3N3O2/c1-2-4-20(15(22)21-5-3-19-10-21)6-7-23-14-12(17)8-11(16)9-13(14)18/h3,5,8-10H,2,4,6-7H2,1H3
</t>
  </si>
  <si>
    <t>CC(=O)N1CCN(CC1)C1=CC=C(OCC2COC(CN3C=CN=C3)(O2)C2=CC=C(Cl)C=C2Cl)C=C1</t>
  </si>
  <si>
    <t xml:space="preserve">InChI=1/C26H28Cl2N4O4/c1-19(33)31-10-12-32(13-11-31)21-3-5-22(6-4-21)34-15-23-16-35-26(36-23,17-30-9-8-29-18-30)24-7-2-20(27)14-25(24)28/h2-9,14,18,23H,10-13,15-17H2,1H3/t23-,26-/s2
</t>
  </si>
  <si>
    <t>NC(=O)N=NCC1=CC=C(O1)[N+]([O-])=O</t>
  </si>
  <si>
    <t xml:space="preserve">InChI=1S/C6H6N4O4/c7-6(11)9-8-3-4-1-2-5(14-4)10(12)13/h1-3H,(H3,7,9,11)
</t>
  </si>
  <si>
    <t xml:space="preserve">InChI=1S/C8H7N3O5/c12-8-10(3-4-15-8)9-5-6-1-2-7(16-6)11(13)14/h1-2,5H,3-4H2
</t>
  </si>
  <si>
    <t xml:space="preserve">InChI=1S/C6H9N3O3/c1-5-7-4-6(9(11)12)8(5)2-3-10/h4,10H,2-3H2,1H3
</t>
  </si>
  <si>
    <t xml:space="preserve">InChI=1/C10H13N3O5S/c1-8-7-19(16,17)5-4-12(8)11-6-9-2-3-10(18-9)13(14)15/h2-3,6,8H,4-5,7H2,1H3
</t>
  </si>
  <si>
    <t xml:space="preserve">InChI=1S/C13H13ClN4O2S/c1-9-4-6-10(7-5-9)12-13(14)16-11(8-15)18(12)21(19,20)17(2)3/h4-7H,1-3H3
</t>
  </si>
  <si>
    <t>CSC1=NC(C)(C(=O)N1NC1=CC=CC=C1)C1=CC=CC=C1</t>
  </si>
  <si>
    <t xml:space="preserve">InChI=1S/C17H17N3OS/c1-17(13-9-5-3-6-10-13)15(21)20(16(18-17)22-2)19-14-11-7-4-8-12-14/h3-12,19H,1-2H3/t17-/m0/s1
</t>
  </si>
  <si>
    <t xml:space="preserve">InChI=1/C15H17ClN2O2/c1-15(2,3)13(19)14(18-9-8-17-10-18)20-12-6-4-11(16)5-7-12/h4-10,14H,1-3H3
</t>
  </si>
  <si>
    <t>CCCOCC(=NC1=CC=C(Cl)C=C1C(F)(F)F)N1C=CN=C1</t>
  </si>
  <si>
    <t xml:space="preserve">InChI=1S/C15H15ClF3N3O/c1-2-7-23-9-14(22-6-5-20-10-22)21-13-4-3-11(16)8-12(13)15(17,18)19/h3-6,8,10H,2,7,9H2,1H3/b21-14+
</t>
  </si>
  <si>
    <t xml:space="preserve">InChI=1S/C10H6ClN5O/c11-7-1-2-8-9(5-7)16(17)14-10(13-8)15-4-3-12-6-15/h1-6H
</t>
  </si>
  <si>
    <t xml:space="preserve">InChI=1/C14H14Cl2N2O/c1-2-7-19-14(9-18-6-5-17-10-18)12-4-3-11(15)8-13(12)16/h2-6,8,10,14H,1,7,9H2
</t>
  </si>
  <si>
    <t xml:space="preserve">InChI=1S/C10H13NO2/c1-8(2)13-10(12)11-9-6-4-3-5-7-9/h3-8H,1-2H3,(H,11,12)
</t>
  </si>
  <si>
    <t xml:space="preserve">InChI=1S/C12H14N4O4S2/c1-19-11(17)15-9(21)13-7-5-3-4-6-8(7)14-10(22)16-12(18)20-2/h3-6H,1-2H3,(H2,13,15,17,21)(H2,14,16,18,22)
</t>
  </si>
  <si>
    <t xml:space="preserve">InChI=1/C15H13N3O3S/c1-21-15(19)18-14-16-12-8-7-11(9-13(12)17-14)22(20)10-5-3-2-4-6-10/h2-9H,1H3,(H2,16,17,18,19)
</t>
  </si>
  <si>
    <t xml:space="preserve">InChI=1S/C15H13N3O2S/c1-20-15(19)18-14-16-12-8-7-11(9-13(12)17-14)21-10-5-3-2-4-6-10/h2-9H,1H3,(H2,16,17,18,19)
</t>
  </si>
  <si>
    <t xml:space="preserve">InChI=1S/C20H22N4O6S/c1-28-12-17(25)21-16-11-14(31-13-7-5-4-6-8-13)9-10-15(16)22-18(23-19(26)29-2)24-20(27)30-3/h4-11H,12H2,1-3H3,(H,21,25)(H2,22,23,24,26,27)
</t>
  </si>
  <si>
    <t xml:space="preserve">InChI=1S/C10H7N3S/c1-2-4-8-7(3-1)12-10(13-8)9-5-14-6-11-9/h1-6H,(H,12,13)
</t>
  </si>
  <si>
    <t xml:space="preserve">InChI=1S/C16H12FN3O3/c1-23-16(22)20-15-18-12-7-4-10(8-13(12)19-15)14(21)9-2-5-11(17)6-3-9/h2-8H,1H3,(H2,18,19,20,22)
</t>
  </si>
  <si>
    <t xml:space="preserve">InChI=1/C15H12N2O3/c18-12-8-6-11(7-9-12)15(10-4-2-1-3-5-10)13(19)16-14(20)17-15/h1-9,18H,(H2,16,17,19,20)
</t>
  </si>
  <si>
    <t xml:space="preserve">InChI=1S/C3H4N2O2/c6-2-1-4-3(7)5-2/h1H2,(H2,4,5,6,7)
</t>
  </si>
  <si>
    <t xml:space="preserve">InChI=1/C11H12N2O2/c1-2-13-10(14)9(12-11(13)15)8-6-4-3-5-7-8/h3-7,9H,2H2,1H3,(H,12,15)
</t>
  </si>
  <si>
    <t xml:space="preserve">InChI=1/C12H14N2O2/c1-3-12(9-7-5-4-6-8-9)10(15)14(2)11(16)13-12/h4-8H,3H2,1-2H3,(H,13,16)
</t>
  </si>
  <si>
    <t xml:space="preserve">InChI=1S/C9H10N2O2/c10-9(13)11-8(12)6-7-4-2-1-3-5-7/h1-5H,6H2,(H3,10,11,12,13)
</t>
  </si>
  <si>
    <t xml:space="preserve">InChI=1S/C12H14N2O2/c1-2-12(9-6-4-3-5-7-9)10(15)13-8-14-11(12)16/h3-7H,2,8H2,1H3,(H,13,15)(H,14,16)
</t>
  </si>
  <si>
    <t xml:space="preserve">InChI=1/C9H11NO2/c10-8(9(11)12)6-7-4-2-1-3-5-7/h1-5,8H,6,10H2,(H,11,12)
</t>
  </si>
  <si>
    <t>NC(CC1=CC=C(C=C1)N(CCCl)CCCl)C(O)=O</t>
  </si>
  <si>
    <t xml:space="preserve">InChI=1S/C13H18Cl2N2O2/c14-5-7-17(8-6-15)11-3-1-10(2-4-11)9-12(16)13(18)19/h1-4,12H,5-9,16H2,(H,18,19)/t12-/m0/s1
</t>
  </si>
  <si>
    <t xml:space="preserve">InChI=1S/C11H11BrN4/c1-6-9(10(13)16-11(14)15-6)7-2-4-8(12)5-3-7/h2-5H,1H3,(H4,13,14,15,16)
</t>
  </si>
  <si>
    <t xml:space="preserve">InChI=1S/C11H10Cl2N4/c1-5-9(10(14)17-11(15)16-5)6-2-3-7(12)8(13)4-6/h2-4H,1H3,(H4,14,15,16,17)
</t>
  </si>
  <si>
    <t xml:space="preserve">InChI=1S/C13H16N4O2/c1-18-10-4-3-8(6-11(10)19-2)5-9-7-16-13(15)17-12(9)14/h3-4,6-7H,5H2,1-2H3,(H4,14,15,16,17)
</t>
  </si>
  <si>
    <t xml:space="preserve">InChI=1S/C13H15BrN4O2/c1-19-9-4-7(5-10(20-2)11(9)14)3-8-6-17-13(16)18-12(8)15/h4-6H,3H2,1-2H3,(H4,15,16,17,18)
</t>
  </si>
  <si>
    <t xml:space="preserve">InChI=1S/C8H11N/c9-7-6-8-4-2-1-3-5-8/h1-5H,6-7,9H2
</t>
  </si>
  <si>
    <t xml:space="preserve">InChI=1S/C8H11NO2/c9-4-3-6-1-2-7(10)8(11)5-6/h1-2,5,10-11H,3-4,9H2
</t>
  </si>
  <si>
    <t>CNC(C)CC1=CC=CC=C1</t>
  </si>
  <si>
    <t xml:space="preserve">InChI=1S/C10H15N/c1-9(11-2)8-10-6-4-3-5-7-10/h3-7,9,11H,8H2,1-2H3/t9-/m0/s1
</t>
  </si>
  <si>
    <t>NC(CC1=CNC2=CC=C(O)C=C12)C(O)=O</t>
  </si>
  <si>
    <t xml:space="preserve">InChI=1S/C11H12N2O3/c12-9(11(15)16)3-6-5-13-10-2-1-7(14)4-8(6)10/h1-2,4-5,9,13-14H,3,12H2,(H,15,16)/t9-/m0/s1
</t>
  </si>
  <si>
    <t xml:space="preserve">InChI=1S/C5H9N3/c6-2-1-5-3-7-4-8-5/h3-4H,1-2,6H2,(H,7,8)
</t>
  </si>
  <si>
    <t xml:space="preserve">InChI=1S/C10H12N2O/c11-4-3-7-6-12-10-2-1-8(13)5-9(7)10/h1-2,5-6,12-13H,3-4,11H2
</t>
  </si>
  <si>
    <t>CC(N)(CC1=CC=C(O)C(O)=C1)C(O)=O</t>
  </si>
  <si>
    <t xml:space="preserve">InChI=1S/C10H13NO4/c1-10(11,9(14)15)5-6-2-3-7(12)8(13)4-6/h2-4,12-13H,5,11H2,1H3,(H,14,15)/t10-/m0/s1
</t>
  </si>
  <si>
    <t>CNCC(O)C1=CC(O)=CC=C1</t>
  </si>
  <si>
    <t xml:space="preserve">InChI=1S/C9H13NO2/c1-10-6-9(12)7-3-2-4-8(11)5-7/h2-5,9-12H,6H2,1H3/t9-/m0/s1
</t>
  </si>
  <si>
    <t>CNCC(O)C1=CC(O)=C(O)C=C1</t>
  </si>
  <si>
    <t xml:space="preserve">InChI=1S/C9H13NO3/c1-10-5-9(13)6-2-3-7(11)8(12)4-6/h2-4,9-13H,5H2,1H3/t9-/m0/s1
</t>
  </si>
  <si>
    <t>OCC(NC(=O)C(Cl)Cl)C(O)C1=CC=C(C=C1)[N+]([O-])=O</t>
  </si>
  <si>
    <t xml:space="preserve">InChI=1S/C11H12Cl2N2O5/c12-10(13)11(18)14-8(5-16)9(17)6-1-3-7(4-2-6)15(19)20/h1-4,8-10,16-17H,5H2,(H,14,18)/t8-,9-/m1/s1
</t>
  </si>
  <si>
    <t>CS(=O)(=O)C1=CC=C(C=C1)C(O)C(CO)NC(=O)C(Cl)Cl</t>
  </si>
  <si>
    <t xml:space="preserve">InChI=1S/C12H15Cl2NO5S/c1-21(19,20)8-4-2-7(3-5-8)10(17)9(6-16)15-12(18)11(13)14/h2-5,9-11,16-17H,6H2,1H3,(H,15,18)/t9-,10-/m1/s1
</t>
  </si>
  <si>
    <t xml:space="preserve">InChI=1S/C22H28N2O/c1-2-22(25)24(20-11-7-4-8-12-20)21-14-17-23(18-15-21)16-13-19-9-5-3-6-10-19/h3-12,21H,2,13-18H2,1H3
</t>
  </si>
  <si>
    <t xml:space="preserve">InChI=1/C17H19ClN2/c18-16-8-6-15(7-9-16)17(14-4-2-1-3-5-14)20-12-10-19-11-13-20/h1-9,17,19H,10-13H2
</t>
  </si>
  <si>
    <t>CC1=CC=CC=C1C(N1CCNCC1)C1=CC=CC=C1</t>
  </si>
  <si>
    <t xml:space="preserve">InChI=1/C18H22N2.ClH/c1-15-7-5-6-10-17(15)18(16-8-3-2-4-9-16)20-13-11-19-12-14-20;/h2-10,18-19H,11-14H2,1H3;1H
</t>
  </si>
  <si>
    <t xml:space="preserve">InChI=1/C19H23ClN2/c1-21-12-5-13-22(15-14-21)19(16-6-3-2-4-7-16)17-8-10-18(20)11-9-17/h2-4,6-11,19H,5,12-15H2,1H3
</t>
  </si>
  <si>
    <t xml:space="preserve">InChI=1S/C17H20N2/c1-3-7-15(8-4-1)17(16-9-5-2-6-10-16)19-13-11-18-12-14-19/h1-10,17-18H,11-14H2
</t>
  </si>
  <si>
    <t>CN1CCN(CC1)C(C1=CC=CC=C1)C1=CC=CC=C1C</t>
  </si>
  <si>
    <t xml:space="preserve">InChI=1/C19H24N2.2ClH/c1-16-8-6-7-11-18(16)19(17-9-4-3-5-10-17)21-14-12-20(2)13-15-21;;/h3-11,19H,12-15H2,1-2H3;2*1H
</t>
  </si>
  <si>
    <t xml:space="preserve">InChI=1/C21H27ClN2/c1-21(2,3)24-15-13-23(14-16-24)20(17-7-5-4-6-8-17)18-9-11-19(22)12-10-18/h4-12,20H,13-16H2,1-3H3
</t>
  </si>
  <si>
    <t xml:space="preserve">InChI=1S/C18H22N2/c1-19-12-14-20(15-13-19)18(16-8-4-2-5-9-16)17-10-6-3-7-11-17/h2-11,18H,12-15H2,1H3
</t>
  </si>
  <si>
    <t xml:space="preserve">InChI=1/C25H27ClN2/c1-20-6-5-7-21(18-20)19-27-14-16-28(17-15-27)25(22-8-3-2-4-9-22)23-10-12-24(26)13-11-23/h2-13,18,25H,14-17,19H2,1H3
</t>
  </si>
  <si>
    <t xml:space="preserve">InChI=1/C28H33ClN2/c1-28(2,3)25-13-9-22(10-14-25)21-30-17-19-31(20-18-30)27(23-7-5-4-6-8-23)24-11-15-26(29)16-12-24/h4-16,27H,17-21H2,1-3H3
</t>
  </si>
  <si>
    <t>NC1=CC(=CC2=CC(=C(N=NC3=CC=C(C=C3)C3=CC=C(C=C3)N=NC3=C(O)C4=C(N)C=C(C=C4C=C3S(O)(=O)=O)S(O)(=O)=O)C(O)=C12)S(O)(=O)=O)S(O)(=O)=O</t>
  </si>
  <si>
    <t xml:space="preserve">InChI=1S/C32H24N6O14S4.4Na/c33-23-13-21(53(41,42)43)9-17-11-25(55(47,48)49)29(31(39)27(17)23)37-35-19-5-1-15(2-6-19)16-3-7-20(8-4-16)36-38-30-26(56(50,51)52)12-18-10-22(54(44,45)46)14-24(34)28(18)32(30)40;;;;/h1-14,39-40H,33-34H2,(H,41,42,43)(H,44,45,46)(H,47,48,49)(H,50,51,52);;;;/q;4*+1/p-4
</t>
  </si>
  <si>
    <t>CC1=CC(=CC=C1N=NC1=C(C=C2C=C(C=C(N)C2=C1O)S(O)(=O)=O)S(O)(=O)=O)C1=CC(C)=C(C=C1)N=NC1=C(C=C2C=C(C=C(N)C2=C1O)S(O)(=O)=O)S(O)(=O)=O</t>
  </si>
  <si>
    <t xml:space="preserve">InChI=1S/C34H28N6O14S4.4Na/c1-15-7-17(3-5-25(15)37-39-31-27(57(49,50)51)11-19-9-21(55(43,44)45)13-23(35)29(19)33(31)41)18-4-6-26(16(2)8-18)38-40-32-28(58(52,53)54)12-20-10-22(56(46,47)48)14-24(36)30(20)34(32)42;;;;/h3-14,41-42H,35-36H2,1-2H3,(H,43,44,45)(H,46,47,48)(H,49,50,51)(H,52,53,54);;;;/q;4*+1/p-4
</t>
  </si>
  <si>
    <t>COC1=CC(=CC=C1N=NC1=C(C=C2C=C(C=C(N)C2=C1O)S(O)(=O)=O)S(O)(=O)=O)C1=CC(OC)=C(C=C1)N=NC1=C(C=C2C=C(C=C(N)C2=C1O)S(O)(=O)=O)S(O)(=O)=O</t>
  </si>
  <si>
    <t xml:space="preserve">InChI=1S/C34H28N6O16S4.4Na/c1-55-25-9-15(3-5-23(25)37-39-31-27(59(49,50)51)11-17-7-19(57(43,44)45)13-21(35)29(17)33(31)41)16-4-6-24(26(10-16)56-2)38-40-32-28(60(52,53)54)12-18-8-20(58(46,47)48)14-22(36)30(18)34(32)42;;;;/h3-14,41-42H,35-36H2,1-2H3,(H,43,44,45)(H,46,47,48)(H,49,50,51)(H,52,53,54);;;;/q;4*+1/p-4
</t>
  </si>
  <si>
    <t>COC1=C(C=CC(=C1)C1=CC(OC)=C(C=C1)N=NC1=CC=C2C(=CC(=C(N)C2=C1O)S(O)(=O)=O)S(O)(=O)=O)N=NC1=CC=C2C(=CC(=C(N)C2=C1O)S(O)(=O)=O)S(O)(=O)=O</t>
  </si>
  <si>
    <t xml:space="preserve">InChI=1S/C34H28N6O16S4.4Na/c1-55-23-11-15(3-7-19(23)37-39-21-9-5-17-25(57(43,44)45)13-27(59(49,50)51)31(35)29(17)33(21)41)16-4-8-20(24(12-16)56-2)38-40-22-10-6-18-26(58(46,47)48)14-28(60(52,53)54)32(36)30(18)34(22)42;;;;/h3-14,41-42H,35-36H2,1-2H3,(H,43,44,45)(H,46,47,48)(H,49,50,51)(H,52,53,54);;;;/q;4*+1/p-4/b39-37+,40-38+;;;;
</t>
  </si>
  <si>
    <t xml:space="preserve">InChI=1S/C14H12N4O2/c1-19-13-7-9(3-5-11(13)17-15)10-4-6-12(18-16)14(8-10)20-2/h3-8H,1-2H3/q+2
</t>
  </si>
  <si>
    <t>CCC1=NC(=N)N=C(N)C1C1=CC=C(Br)C=C1</t>
  </si>
  <si>
    <t xml:space="preserve">InChI=1S/C12H13BrN4/c1-2-9-10(11(14)17-12(15)16-9)7-3-5-8(13)6-4-7/h3-6H,2H2,1H3,(H4,14,15,16,17)
</t>
  </si>
  <si>
    <t xml:space="preserve">InChI=1S/C14H14N4/c1-10-17-13-12(7-8-15-13)14(18-10)16-9-11-5-3-2-4-6-11/h2-8H,9H2,1H3,(H2,15,16,17,18)
</t>
  </si>
  <si>
    <t xml:space="preserve">InChI=1S/C12H13N5O2/c1-7-10(11(13)16-12(14)15-7)6-8-2-4-9(5-3-8)17(18)19/h2-5H,6H2,1H3,(H4,13,14,15,16)
</t>
  </si>
  <si>
    <t xml:space="preserve">InChI=1S/C10H9ClN4O/c11-6-1-3-7(4-2-6)16-8-5-14-10(13)15-9(8)12/h1-5H,(H4,12,13,14,15)
</t>
  </si>
  <si>
    <t xml:space="preserve">InChI=1S/C11H11ClN4O/c1-6-9(10(13)16-11(14)15-6)17-8-4-2-7(12)3-5-8/h2-5H,1H3,(H4,13,14,15,16)
</t>
  </si>
  <si>
    <t xml:space="preserve">InChI=1S/C11H12N4/c1-7-9(8-5-3-2-4-6-8)10(12)15-11(13)14-7/h2-6H,1H3,(H4,12,13,14,15)
</t>
  </si>
  <si>
    <t xml:space="preserve">InChI=1S/C13H16N4/c1-2-6-10-11(9-7-4-3-5-8-9)12(14)17-13(15)16-10/h3-5,7-8H,2,6H2,1H3,(H4,14,15,16,17)
</t>
  </si>
  <si>
    <t>CCCCCC1=NC(=N)N=C(N)C1C1=CC=C(Cl)C=C1</t>
  </si>
  <si>
    <t xml:space="preserve">InChI=1S/C15H19ClN4/c1-2-3-4-5-12-13(14(17)20-15(18)19-12)10-6-8-11(16)9-7-10/h6-9H,2-5H2,1H3,(H4,17,18,19,20)
</t>
  </si>
  <si>
    <t xml:space="preserve">InChI=1S/C2H3N3/c1-3-2-5-4-1/h1-2H,(H,3,4,5)
</t>
  </si>
  <si>
    <t xml:space="preserve">InChI=1S/C2H4N4/c3-2-4-1-5-6-2/h1H,(H3,3,4,5,6)
</t>
  </si>
  <si>
    <t xml:space="preserve">InChI=1/C15H17ClN4/c1-2-3-8-15(9-17,10-20-12-18-11-19-20)13-4-6-14(16)7-5-13/h4-7,11-12H,2-3,8,10H2,1H3
</t>
  </si>
  <si>
    <t xml:space="preserve">InChI=1/C15H17Cl2N3O2/c1-2-3-12-7-21-15(22-12,8-20-10-18-9-19-20)13-5-4-11(16)6-14(13)17/h4-6,9-10,12H,2-3,7-8H2,1H3
</t>
  </si>
  <si>
    <t xml:space="preserve">InChI=1/C14H16ClN3O2/c1-14(2,3)12(19)13(18-9-16-8-17-18)20-11-6-4-10(15)5-7-11/h4-9,13H,1-3H3
</t>
  </si>
  <si>
    <t xml:space="preserve">InChI=1/C16H22ClN3O/c1-15(2,3)16(21,10-20-12-18-11-19-20)9-8-13-4-6-14(17)7-5-13/h4-7,11-12,21H,8-10H2,1-3H3
</t>
  </si>
  <si>
    <t xml:space="preserve">InChI=1/C14H18ClN3O2/c1-14(2,3)12(19)13(18-9-16-8-17-18)20-11-6-4-10(15)5-7-11/h4-9,12-13,19H,1-3H3
</t>
  </si>
  <si>
    <t xml:space="preserve">InChI=1/C20H23N3O2/c1-20(2,3)18(24)19(23-14-21-13-22-23)25-17-11-9-16(10-12-17)15-7-5-4-6-8-15/h4-14,18-19,24H,1-3H3
</t>
  </si>
  <si>
    <t xml:space="preserve">InChI=1S/C16H15F2N3Si/c1-22(12-21-11-19-10-20-21,15-6-2-13(17)3-7-15)16-8-4-14(18)5-9-16/h2-11H,12H2,1H3
</t>
  </si>
  <si>
    <t xml:space="preserve">InChI=1/C15H18ClN3O/c1-11(12-2-3-12)15(20,8-19-10-17-9-18-19)13-4-6-14(16)7-5-13/h4-7,9-12,20H,2-3,8H2,1H3
</t>
  </si>
  <si>
    <t xml:space="preserve">InChI=1/C19H17ClN4/c20-18-8-6-16(7-9-18)10-11-19(12-21,13-24-15-22-14-23-24)17-4-2-1-3-5-17/h1-9,14-15H,10-11,13H2
</t>
  </si>
  <si>
    <t xml:space="preserve">InChI=1/C13H15Cl2N3/c1-2-3-10(7-18-9-16-8-17-18)12-5-4-11(14)6-13(12)15/h4-6,8-10H,2-3,7H2,1H3
</t>
  </si>
  <si>
    <t xml:space="preserve">InChI=1S/C13H12F2N6O/c14-10-1-2-11(12(15)3-10)13(22,4-20-8-16-6-18-20)5-21-9-17-7-19-21/h1-3,6-9,22H,4-5H2
</t>
  </si>
  <si>
    <t xml:space="preserve">InChI=1S/C20H12/c1-2-7-17-15(4-1)12-16-9-8-13-5-3-6-14-10-11-18(17)20(16)19(13)14/h1-12H
</t>
  </si>
  <si>
    <t xml:space="preserve">InChI=1S/C9H6O2/c10-9-6-5-7-3-1-2-4-8(7)11-9/h1-6H
</t>
  </si>
  <si>
    <t xml:space="preserve">InChI=1S/C12H8O4/c1-14-12-10-8(4-5-15-10)6-7-2-3-9(13)16-11(7)12/h2-6H,1H3
</t>
  </si>
  <si>
    <t xml:space="preserve">InChI=1S/C15H10O2/c16-14-11-8-4-5-9-12(11)15(17)13(14)10-6-2-1-3-7-10/h1-9,13H
</t>
  </si>
  <si>
    <t>CCOC(=O)C(C1C(=O)OC2=C(C=CC=C2)C1=O)C1C(=O)OC2=C(C=CC=C2)C1=O</t>
  </si>
  <si>
    <t xml:space="preserve">InChI=1S/C22H16O8/c1-2-28-20(25)15(16-18(23)11-7-3-5-9-13(11)29-21(16)26)17-19(24)12-8-4-6-10-14(12)30-22(17)27/h3-10,15,23-24H,2H2,1H3
</t>
  </si>
  <si>
    <t xml:space="preserve">InChI=1S/C15H8O5/c16-7-1-3-9-11(5-7)19-14-10-4-2-8(17)6-12(10)20-15(18)13(9)14/h1-6,16-17H
</t>
  </si>
  <si>
    <t xml:space="preserve">InChI=1/C14H14N2O5/c1-21-11(17)7-6-10(12(15)18)16-13(19)8-4-2-3-5-9(8)14(16)20/h2-5,10H,6-7H2,1H3,(H2,15,18)
</t>
  </si>
  <si>
    <t xml:space="preserve">InChI=1/C13H12N2O3/c16-11-6-5-10(12(17)14-11)15-7-8-3-1-2-4-9(8)13(15)18/h1-4,10H,5-7H2,(H,14,16,17)
</t>
  </si>
  <si>
    <t xml:space="preserve">InChI=1S/C13H12N2O3/c16-11-5-9(6-12(17)14-11)15-7-8-3-1-2-4-10(8)13(15)18/h1-4,9H,5-7H2,(H,14,16,17)
</t>
  </si>
  <si>
    <t xml:space="preserve">InChI=1/C13H12N2O5/c14-11(18)9(5-6-10(16)17)15-12(19)7-3-1-2-4-8(7)13(15)20/h1-4,9H,5-6H2,(H2,14,18)(H,16,17)
</t>
  </si>
  <si>
    <t xml:space="preserve">InChI=1S/C10H7NO4/c12-8(13)5-11-9(14)6-3-1-2-4-7(6)10(11)15/h1-4H,5H2,(H,12,13)
</t>
  </si>
  <si>
    <t xml:space="preserve">InChI=1S/C12H11NO4/c14-10(15)6-3-7-13-11(16)8-4-1-2-5-9(8)12(13)17/h1-2,4-5H,3,6-7H2,(H,14,15)
</t>
  </si>
  <si>
    <t xml:space="preserve">InChI=1/C13H9N3O6/c17-9-5-4-8(11(18)14-9)15-12(19)6-2-1-3-7(16(21)22)10(6)13(15)20/h1-3,8H,4-5H2,(H,14,17,18)
</t>
  </si>
  <si>
    <t xml:space="preserve">InChI=1/C13H11N3O4/c14-7-3-1-2-6-10(7)13(20)16(12(6)19)8-4-5-9(17)15-11(8)18/h1-3,8H,4-5,14H2,(H,15,17,18)
</t>
  </si>
  <si>
    <t xml:space="preserve">InChI=1/C13H16N2O4/c16-10-6-5-9(11(17)14-10)15-12(18)7-3-1-2-4-8(7)13(15)19/h7-9H,1-6H2,(H,14,16,17)
</t>
  </si>
  <si>
    <t xml:space="preserve">InChI=1S/C10H8N2O3/c11-8(13)5-12-9(14)6-3-1-2-4-7(6)10(12)15/h1-4H,5H2,(H2,11,13)
</t>
  </si>
  <si>
    <t xml:space="preserve">InChI=1S/C12H13NO2/c1-2-3-8-13-11(14)9-6-4-5-7-10(9)12(13)15/h4-7H,2-3,8H2,1H3
</t>
  </si>
  <si>
    <t xml:space="preserve">InChI=1S/C13H8N2O2/c16-12-10-5-1-2-6-11(10)13(17)15(12)9-4-3-7-14-8-9/h1-8H
</t>
  </si>
  <si>
    <t xml:space="preserve">InChI=1/C13H9NO5/c15-10-6-5-9(13(18)19-10)14-11(16)7-3-1-2-4-8(7)12(14)17/h1-4,9H,5-6H2
</t>
  </si>
  <si>
    <t xml:space="preserve">InChI=1S/C12H12N2O3/c13-10(15)6-3-7-14-11(16)8-4-1-2-5-9(8)12(14)17/h1-2,4-5H,3,6-7H2,(H2,13,15)
</t>
  </si>
  <si>
    <t xml:space="preserve">InChI=1S/C14H9NO2/c16-13-11-8-4-5-9-12(11)14(17)15(13)10-6-2-1-3-7-10/h1-9H
</t>
  </si>
  <si>
    <t xml:space="preserve">InChI=1/C13H13N3O3/c14-9-3-1-2-7-8(9)6-16(13(7)19)10-4-5-11(17)15-12(10)18/h1-3,10H,4-6,14H2,(H,15,17,18)
</t>
  </si>
  <si>
    <t xml:space="preserve">InChI=1/C12H12N2O4S/c15-11-9(5-3-7-13-11)14-12(16)8-4-1-2-6-10(8)19(14,17)18/h1-2,4,6,9H,3,5,7H2,(H,13,15)
</t>
  </si>
  <si>
    <t xml:space="preserve">InChI=1S/C9H7NO2/c1-10-8(11)6-4-2-3-5-7(6)9(10)12/h2-5H,1H3
</t>
  </si>
  <si>
    <t xml:space="preserve">InChI=1S/C9H6N2O4/c1-10-8(12)6-3-2-5(11(14)15)4-7(6)9(10)13/h2-4H,1H3
</t>
  </si>
  <si>
    <t xml:space="preserve">InChI=1S/C8H5NO2/c10-7-5-3-1-2-4-6(5)8(11)9-7/h1-4H,(H,9,10,11)
</t>
  </si>
  <si>
    <t xml:space="preserve">InChI=1/C12H10N2O5S/c15-10-6-5-8(11(16)13-10)14-12(17)7-3-1-2-4-9(7)20(14,18)19/h1-4,8H,5-6H2,(H,13,15,16)
</t>
  </si>
  <si>
    <t xml:space="preserve">InChI=1/C13H14N2O2/c16-12-11(6-3-7-14-12)15-8-9-4-1-2-5-10(9)13(15)17/h1-2,4-5,11H,3,6-8H2,(H,14,16)
</t>
  </si>
  <si>
    <t xml:space="preserve">InChI=1S/C16H8N2O4/c19-13-9-5-1-2-6-10(9)14(20)17(13)18-15(21)11-7-3-4-8-12(11)16(18)22/h1-8H
</t>
  </si>
  <si>
    <t xml:space="preserve">InChI=1S/C16H12FN3O3/c1-19-14-7-6-10(20(22)23)8-12(14)16(18-9-15(19)21)11-4-2-3-5-13(11)17/h2-8H,9H2,1H3
</t>
  </si>
  <si>
    <t xml:space="preserve">InChI=1S/C15H10ClN3O3/c16-12-4-2-1-3-10(12)15-11-7-9(19(21)22)5-6-13(11)18-14(20)8-17-15/h1-7H,8H2,(H,18,20)
</t>
  </si>
  <si>
    <t xml:space="preserve">InChI=1/C15H11ClN2O2/c16-10-6-7-12-11(8-10)13(9-4-2-1-3-5-9)18-15(20)14(19)17-12/h1-8,15,20H,(H,17,19)
</t>
  </si>
  <si>
    <t xml:space="preserve">InChI=1/C15H10Cl2N2O2/c16-8-5-6-12-10(7-8)13(19-15(21)14(20)18-12)9-3-1-2-4-11(9)17/h1-7,15,21H,(H,18,20)
</t>
  </si>
  <si>
    <t xml:space="preserve">InChI=1/C16H13ClN2O2/c1-19-13-8-7-11(17)9-12(13)14(18-15(20)16(19)21)10-5-3-2-4-6-10/h2-9,15,20H,1H3
</t>
  </si>
  <si>
    <t xml:space="preserve">InChI=1S/C17H13ClN4/c1-11-20-21-16-10-19-17(12-5-3-2-4-6-12)14-9-13(18)7-8-15(14)22(11)16/h2-9H,10H2,1H3
</t>
  </si>
  <si>
    <t xml:space="preserve">InChI=1S/C19H23ClN2/c1-21(2)12-5-13-22-18-7-4-3-6-15(18)8-9-16-10-11-17(20)14-19(16)22/h3-4,6-7,10-11,14H,5,8-9,12-13H2,1-2H3
</t>
  </si>
  <si>
    <t xml:space="preserve">InChI=1S/C19H21NS/c1-20(2)13-7-11-17-16-9-4-3-8-15(16)14-21-19-12-6-5-10-18(17)19/h3-6,8-12H,7,13-14H2,1-2H3
</t>
  </si>
  <si>
    <t xml:space="preserve">InChI=1S/C26H27ClN2O/c1-28(19-26(30)22-13-15-23(27)16-14-22)17-6-18-29-24-9-4-2-7-20(24)11-12-21-8-3-5-10-25(21)29/h2-5,7-10,13-16H,6,11-12,17-19H2,1H3
</t>
  </si>
  <si>
    <t xml:space="preserve">InChI=1/C20H26N2/c1-16(14-21(2)3)15-22-19-10-6-4-8-17(19)12-13-18-9-5-7-11-20(18)22/h4-11,16H,12-15H2,1-3H3
</t>
  </si>
  <si>
    <t xml:space="preserve">InChI=1S/C21H21N/c1-22-14-12-18(13-15-22)21-19-8-4-2-6-16(19)10-11-17-7-3-5-9-20(17)21/h2-11H,12-15H2,1H3
</t>
  </si>
  <si>
    <t xml:space="preserve">InChI=1S/C20H23N/c1-21-14-6-12-20-13-11-15(16-7-2-4-9-18(16)20)17-8-3-5-10-19(17)20/h2-5,7-10,15,21H,6,11-14H2,1H3
</t>
  </si>
  <si>
    <t xml:space="preserve">InChI=1/C17H19N3/c1-19-9-10-20-16(12-19)15-7-3-2-5-13(15)11-14-6-4-8-18-17(14)20/h2-8,16H,9-12H2,1H3
</t>
  </si>
  <si>
    <t xml:space="preserve">InChI=1S/C17H19ClN2S.ClH/c1-19(2)10-5-11-20-14-6-3-4-7-16(14)21-17-9-8-13(18)12-15(17)20;/h3-4,6-9,12H,5,10-11H2,1-2H3;1H
</t>
  </si>
  <si>
    <t xml:space="preserve">InChI=1/C17H20N2S/c1-13(18(2)3)12-19-14-8-4-6-10-16(14)20-17-11-7-5-9-15(17)19/h4-11,13H,12H2,1-3H3
</t>
  </si>
  <si>
    <t xml:space="preserve">InChI=1S/C19H21N/c1-20-14-6-11-19-17-9-4-2-7-15(17)12-13-16-8-3-5-10-18(16)19/h2-5,7-11,20H,6,12-14H2,1H3
</t>
  </si>
  <si>
    <t xml:space="preserve">InChI=1S/C19H21N/c1-20-14-6-11-19-17-9-4-2-7-15(17)12-13-16-8-3-5-10-18(16)19/h2-5,7-10,12-13,19-20H,6,11,14H2,1H3
</t>
  </si>
  <si>
    <t xml:space="preserve">InChI=1S/C17H16ClN3O/c18-12-5-6-15-13(11-12)17(21-9-7-19-8-10-21)20-14-3-1-2-4-16(14)22-15/h1-6,11,19H,7-10H2
</t>
  </si>
  <si>
    <t>CN(C)C1C2CC3C(C(=O)C4=C(C=CC=C4O)C3(C)O)C(=O)C2(O)C(=O)C(C(N)=O)C1=O</t>
  </si>
  <si>
    <t xml:space="preserve">InChI=1S/C22H24N2O8/c1-21(31)8-5-4-6-11(25)12(8)16(26)13-9(21)7-10-15(24(2)3)17(27)14(20(23)30)19(29)22(10,32)18(13)28/h4-6,9-10,15,25,27-28,31-32H,7H2,1-3H3,(H2,23,30)/t9-,10-,15-,21+,22-/m0/s1
</t>
  </si>
  <si>
    <t>CN(C)C1C2C(O)C3C(C(=O)C4=C(C=CC=C4O)C3(C)O)C(=O)C2(O)C(=O)C(C(N)=O)C1=O</t>
  </si>
  <si>
    <t xml:space="preserve">InChI=1S/C22H24N2O9.ClH/c1-21(32)7-5-4-6-8(25)9(7)15(26)10-12(21)17(28)13-14(24(2)3)16(27)11(20(23)31)19(30)22(13,33)18(10)29;/h4-6,12-14,17,25,27-29,32-33H,1-3H3,(H2,23,31);1H/t12-,13-,14+,17+,21-,22+;/m1./s1
</t>
  </si>
  <si>
    <t>CN(C)C1C2CC3CC4=C(C(O)=CC=C4N(C)C)C(=O)C3C(=O)C2(O)C(=O)C(C(N)=O)C1=O</t>
  </si>
  <si>
    <t>CN(C)C1C2CC3C(O)C4=C(C(O)=CC=C4Cl)C(=O)C3C(=O)C2(O)C(=O)C(C(N)=O)C1=O</t>
  </si>
  <si>
    <t xml:space="preserve">InChI=1S/C21H21ClN2O8/c1-24(2)14-7-5-6-10(16(27)12-9(25)4-3-8(22)11(12)15(6)26)18(29)21(7,32)19(30)13(17(14)28)20(23)31/h3-4,6-7,14-15,25-26,28-29,32H,5H2,1-2H3,(H2,23,31)/t6-,7-,14-,15-,21-/m0/s1
</t>
  </si>
  <si>
    <t>CC1OC(CC(N)C1O)OC1CC(O)(CC2=C(O)C3=C(C(O)=C12)C(=O)C1=CC=CC=C1C3=O)C(C)=O</t>
  </si>
  <si>
    <t>COC1=CC=CC2=C1C(=O)C1=C(C(O)=C3CC(O)(CC(OC4CC(N)C(O)C(C)O4)C3=C1O)C(C)=O)C2=O</t>
  </si>
  <si>
    <t xml:space="preserve">InChI=1/C25H25NO9/c1-10(27)25(26)7-13-18(16(8-25)35-17-6-14(28)15(29)9-34-17)24(33)20-19(23(13)32)21(30)11-4-2-3-5-12(11)22(20)31/h2-5,14-17,28-29,32-33H,6-9,26H2,1H3
</t>
  </si>
  <si>
    <t>COC1=CC=CC2=C1C(=O)C1=C(O)C3=C(CC(O)(CC3OC3OC(C)C(O)C(O)C3F)C(=O)COC(=O)CCN)C(O)=C1C2=O</t>
  </si>
  <si>
    <t xml:space="preserve">InChI=1S/C30H32FNO13.ClH/c1-11-23(35)28(40)22(31)29(44-11)45-15-9-30(41,16(33)10-43-17(34)6-7-32)8-13-19(15)27(39)21-20(25(13)37)24(36)12-4-3-5-14(42-2)18(12)26(21)38;/h3-5,11,15,22-23,28-29,35,37,39-41H,6-10,32H2,1-2H3;1H/t11-,15-,22+,23+,28-,29-,30-;/m0./s1
</t>
  </si>
  <si>
    <t>COC1=CC(=CC(OC)=C1O)C1C2C(COC2=O)C(OC2OC3COC(C)OC3C(O)C2O)C2=C1C=C1OCOC1=C2</t>
  </si>
  <si>
    <t xml:space="preserve">InChI=1S/C29H32O13/c1-11-36-9-20-27(40-11)24(31)25(32)29(41-20)42-26-14-7-17-16(38-10-39-17)6-13(14)21(22-15(26)8-37-28(22)33)12-4-18(34-2)23(30)19(5-12)35-3/h4-7,11,15,20-22,24-27,29-32H,8-10H2,1-3H3/t11-,15+,20-,21-,22+,24-,25-,26-,27-,29+/m1/s1
</t>
  </si>
  <si>
    <t>[H]C12CC3=C4C(OC5C(O)C=CC1C45CCN2C)=C(OC)C=C3</t>
  </si>
  <si>
    <t xml:space="preserve">InChI=1S/C18H21NO3/c1-19-8-7-18-11-4-5-13(20)17(18)22-16-14(21-2)6-3-10(15(16)18)9-12(11)19/h3-6,11-13,17,20H,7-9H2,1-2H3/t11-,12+,13-,17-,18-/m0/s1
</t>
  </si>
  <si>
    <t>[H]C12CC3=C4C(OC5C(OC)=CC=C1C45CCN2C)=C(OC)C=C3</t>
  </si>
  <si>
    <t xml:space="preserve">InChI=1S/C19H21NO3/c1-20-9-8-19-12-5-7-15(22-3)18(19)23-17-14(21-2)6-4-11(16(17)19)10-13(12)20/h4-7,13,18H,8-10H2,1-3H3/t13-,18+,19+/m1/s1
</t>
  </si>
  <si>
    <t>[H]C12CC3=C4C(OC5C(=O)CCC1C45CCN2C)=C(O)C=C3</t>
  </si>
  <si>
    <t xml:space="preserve">InChI=1S/C17H19NO3/c1-18-7-6-17-10-3-5-13(20)16(17)21-15-12(19)4-2-9(14(15)17)8-11(10)18/h2,4,10-11,16,19H,3,5-8H2,1H3/t10-,11+,16-,17-/m0/s1
</t>
  </si>
  <si>
    <t>[H]C12CC3=C4C(OC5C(O)CCC1(O)C45CCN2CC1CCC1)=C(O)C=C3</t>
  </si>
  <si>
    <t xml:space="preserve">InChI=1S/C21H27NO4/c23-14-5-4-13-10-16-21(25)7-6-15(24)19-20(21,17(13)18(14)26-19)8-9-22(16)11-12-2-1-3-12/h4-5,12,15-16,19,23-25H,1-3,6-11H2/t15-,16+,19-,20-,21+/m0/s1
</t>
  </si>
  <si>
    <t>[H]C12CC3=CC=C(O)C=C3C3(CCCCC13O)CCN2CC1CCC1</t>
  </si>
  <si>
    <t xml:space="preserve">InChI=1S/C21H29NO2/c23-17-7-6-16-12-19-21(24)9-2-1-8-20(21,18(16)13-17)10-11-22(19)14-15-4-3-5-15/h6-7,13,15,19,23-24H,1-5,8-12,14H2/t19-,20+,21-/m1/s1
</t>
  </si>
  <si>
    <t>[H]C12CC3=C4C(OC5C(=O)CCC1(O)C45CCN2CC=C)=C(O)C=C3</t>
  </si>
  <si>
    <t xml:space="preserve">InChI=1S/C19H21NO4/c1-2-8-20-9-7-18-15-11-3-4-12(21)16(15)24-17(18)13(22)5-6-19(18,23)14(20)10-11/h2-4,14,17,21,23H,1,5-10H2/t14-,17+,18+,19-/m1/s1
</t>
  </si>
  <si>
    <t xml:space="preserve">InChI=1/C18H25NO/c1-12-17-9-14-5-6-15(20)10-16(14)18(12,2)7-8-19(17)11-13-3-4-13/h5-6,10,12-13,17,20H,3-4,7-9,11H2,1-2H3
</t>
  </si>
  <si>
    <t>[H]C12CC3=C(C=C(O)C=C3)C(C)(CCN1CC=C(C)C)C2C</t>
  </si>
  <si>
    <t xml:space="preserve">InChI=1/C19H27NO/c1-13(2)7-9-20-10-8-19(4)14(3)18(20)11-15-5-6-16(21)12-17(15)19/h5-7,12,14,18,21H,8-11H2,1-4H3/t14-,18+,19+/s2
</t>
  </si>
  <si>
    <t xml:space="preserve">InChI=1S/C18H15NO3/c20-16(21)12-11-15-19-17(13-7-3-1-4-8-13)18(22-15)14-9-5-2-6-10-14/h1-10H,11-12H2,(H,20,21)
</t>
  </si>
  <si>
    <t>CC1=C(CC(O)=O)C2=CC(F)=CC=C2C1=CC1=CC=C(C=C1)S(C)=O</t>
  </si>
  <si>
    <t xml:space="preserve">InChI=1/C20H17FO3S/c1-12-17(9-13-3-6-15(7-4-13)25(2)24)16-8-5-14(21)10-19(16)18(12)11-20(22)23/h3-10H,11H2,1-2H3,(H,22,23)/b17-9-
</t>
  </si>
  <si>
    <t xml:space="preserve">InChI=1S/C15H15NO3/c1-10-3-5-11(6-4-10)15(19)13-8-7-12(16(13)2)9-14(17)18/h3-8H,9H2,1-2H3,(H,17,18)
</t>
  </si>
  <si>
    <t xml:space="preserve">InChI=1/C20H36N2O3S/c1-4-6-7-8-9-16-22(5-2)17-10-11-20(23)18-12-14-19(15-13-18)21-26(3,24)25/h12-15,20-21,23H,4-11,16-17H2,1-3H3
</t>
  </si>
  <si>
    <t>CS(=O)(=O)NC1=CC2=C(OC3(CCN(CCC4=CC5=NON=C5C=C4)CC3)CC2=O)C=C1</t>
  </si>
  <si>
    <t xml:space="preserve">InChI=1S/C22H24N4O5S.ClH/c1-32(28,29)25-16-3-5-21-17(13-16)20(27)14-22(30-21)7-10-26(11-8-22)9-6-15-2-4-18-19(12-15)24-31-23-18;/h2-5,12-13,25H,6-11,14H2,1H3;1H
</t>
  </si>
  <si>
    <t xml:space="preserve">InChI=1/C12H20N2O3S/c1-9(2)13-8-12(15)10-4-6-11(7-5-10)14-18(3,16)17/h4-7,9,12-15H,8H2,1-3H3
</t>
  </si>
  <si>
    <t>[H]C12CCC([H])(CC(C1)OC(=O)C(CO)C1=CC=CC=C1)N2C</t>
  </si>
  <si>
    <t>CC(C)[N+]1(C)C2CCC1CC(C2)OC(=O)C(CO)C1=CC=CC=C1</t>
  </si>
  <si>
    <t xml:space="preserve">InChI=1/C20H30NO3/c1-14(2)21(3)16-9-10-17(21)12-18(11-16)24-20(23)19(13-22)15-7-5-4-6-8-15/h4-8,14,16-19,22H,9-13H2,1-3H3/q+1/t16-,17+,18+,19?,21?
</t>
  </si>
  <si>
    <t>[H]C12CC(CC([H])(C3OC13)N2C)OC(=O)C(CO)C1=CC=CC=C1</t>
  </si>
  <si>
    <t xml:space="preserve">InChI=1S/C17H21NO4/c1-18-13-7-11(8-14(18)16-15(13)22-16)21-17(20)12(9-19)10-5-3-2-4-6-10/h2-6,11-16,19H,7-9H2,1H3/t11-,12-,13-,14+,15-,16+/m1/s1
</t>
  </si>
  <si>
    <t>C[N+]1(C)CCC(C1)OC(=O)C(O)(C1CCCC1)C1=CC=CC=C1</t>
  </si>
  <si>
    <t xml:space="preserve">InChI=1/C19H28NO3.BrH/c1-20(2)13-12-17(14-20)23-18(21)19(22,16-10-6-7-11-16)15-8-4-3-5-9-15;/h3-5,8-9,16-17,22H,6-7,10-14H2,1-2H3;1H/q+1;/p-1
</t>
  </si>
  <si>
    <t>COC1=CC2=CC=C(C=C2C=C1)C(C)C(O)=O</t>
  </si>
  <si>
    <t xml:space="preserve">InChI=1S/C14H11Cl2NO2/c15-10-5-3-6-11(16)14(10)17-12-7-2-1-4-9(12)8-13(18)19/h1-7,17H,8H2,(H,18,19)
</t>
  </si>
  <si>
    <t xml:space="preserve">InChI=1/C17H21NO3/c1-3-11-6-5-7-12-13-8-9-21-17(4-2,10-14(19)20)16(13)18-15(11)12/h5-7,18H,3-4,8-10H2,1-2H3,(H,19,20)
</t>
  </si>
  <si>
    <t xml:space="preserve">InChI=1/C15H14O3/c1-11(15(16)17)12-6-5-9-14(10-12)18-13-7-3-2-4-8-13/h2-11H,1H3,(H,16,17)
</t>
  </si>
  <si>
    <t xml:space="preserve">InChI=1/C13H18O2/c1-9(2)8-11-4-6-12(7-5-11)10(3)13(14)15/h4-7,9-10H,8H2,1-3H3,(H,14,15)
</t>
  </si>
  <si>
    <t xml:space="preserve">InChI=1S/C19H16ClNO4/c1-11-15(10-18(22)23)16-9-14(25-2)7-8-17(16)21(11)19(24)12-3-5-13(20)6-4-12/h3-9H,10H2,1-2H3,(H,22,23)
</t>
  </si>
  <si>
    <t xml:space="preserve">InChI=1/C16H14O3/c1-11(16(18)19)13-8-5-9-14(10-13)15(17)12-6-3-2-4-7-12/h2-11H,1H3,(H,18,19)
</t>
  </si>
  <si>
    <t xml:space="preserve">InChI=1S/C15H16O2/c1-11(16)3-4-12-5-6-14-10-15(17-2)8-7-13(14)9-12/h5-10H,3-4H2,1-2H3
</t>
  </si>
  <si>
    <t>COC1=C(OC)C(OC)=C2C(CCC(NC(C)=O)C3=CC(=O)C(OC)=CC=C23)=C1</t>
  </si>
  <si>
    <t xml:space="preserve">InChI=1S/C22H25NO6/c1-12(24)23-16-8-6-13-10-19(27-3)21(28-4)22(29-5)20(13)14-7-9-18(26-2)17(25)11-15(14)16/h7,9-11,16H,6,8H2,1-5H3,(H,23,24)/t16-/m0/s1
</t>
  </si>
  <si>
    <t>COC1=CC(=CC(OC)=C1OC)C1C2C(COC2=O)C(O)C2=C1C=C1OCOC1=C2</t>
  </si>
  <si>
    <t xml:space="preserve">InChI=1S/C22H22O8/c1-25-16-4-10(5-17(26-2)21(16)27-3)18-11-6-14-15(30-9-29-14)7-12(11)20(23)13-8-28-22(24)19(13)18/h4-7,13,18-20,23H,8-9H2,1-3H3/t13-,18+,19-,20-/m0/s1
</t>
  </si>
  <si>
    <t>CN1CCCC1C1=CN=CC=C1</t>
  </si>
  <si>
    <t xml:space="preserve">InChI=1S/C10H14N2/c1-12-7-3-5-10(12)9-4-2-6-11-8-9/h2,4,6,8,10H,3,5,7H2,1H3/t10-/m0/s1
</t>
  </si>
  <si>
    <t xml:space="preserve">InChI=1S/C17H25N/c1-4-10-16(11-5-1)17(12-6-2-7-13-17)18-14-8-3-9-15-18/h1,4-5,10-11H,2-3,6-9,12-15H2
</t>
  </si>
  <si>
    <t xml:space="preserve">InChI=1/C13H16ClNO/c1-15-13(9-5-4-8-12(13)16)10-6-2-3-7-11(10)14/h2-3,6-7,15H,4-5,8-9H2,1H3
</t>
  </si>
  <si>
    <t>CN(C)C1=CC=C(C=C1)C(C1=CC=C(C=C1)N(C)C)=C1C=CC(C=C1)=[N+](C)C</t>
  </si>
  <si>
    <t xml:space="preserve">InChI=1S/C25H30N3.ClH/c1-26(2)22-13-7-19(8-14-22)25(20-9-15-23(16-10-20)27(3)4)21-11-17-24(18-12-21)28(5)6;/h7-18H,1-6H3;1H/q+1;/p-1
</t>
  </si>
  <si>
    <t>CCN(CC1=CC(=CC=C1)S(O)(=O)=O)C1=CC=C(C=C1)C(=C1C=CC(C=C1)=[N+](CC)CC1=CC=CC(=C1)S(O)(=O)=O)C1=C(C=CC=C1)S(O)(=O)=O</t>
  </si>
  <si>
    <t xml:space="preserve">InChI=1S/C37H36N2O9S3.2Na/c1-3-38(25-27-9-7-11-33(23-27)49(40,41)42)31-19-15-29(16-20-31)37(35-13-5-6-14-36(35)51(46,47)48)30-17-21-32(22-18-30)39(4-2)26-28-10-8-12-34(24-28)50(43,44)45;;/h5-24H,3-4,25-26H2,1-2H3,(H2-,40,41,42,43,44,45,46,47,48);;/q;2*+1/p-2
</t>
  </si>
  <si>
    <t>CN(C)C1=CC=C(C=C1)C(=C1C=CC(C=C1)=[N+](C)C)C1=C(O)C(=CC2=CC(=CC=C12)S(O)(=O)=O)S(O)(=O)=O</t>
  </si>
  <si>
    <t xml:space="preserve">InChI=1S/C27H26N2O7S2.Na/c1-28(2)20-9-5-17(6-10-20)25(18-7-11-21(12-8-18)29(3)4)26-23-14-13-22(37(31,32)33)15-19(23)16-24(27(26)30)38(34,35)36;/h5-16H,1-4H3,(H2,31,32,33,34,35,36);/q;+1/p-1
</t>
  </si>
  <si>
    <t>CCCC1CC(N(C)C1)C(=O)NC(C(C)O)C1OC(SC)C(O)C(O)C1O</t>
  </si>
  <si>
    <t xml:space="preserve">InChI=1S/C18H34N2O6S/c1-5-6-10-7-11(20(3)8-10)17(25)19-12(9(2)21)16-14(23)13(22)15(24)18(26-16)27-4/h9-16,18,21-24H,5-8H2,1-4H3,(H,19,25)/t9-,10-,11+,12-,13+,14-,15-,16-,18-/m1/s1
</t>
  </si>
  <si>
    <t>CCC1CCNC(C1)C(=O)NC(C(C)Cl)C1OC(SC)C(O)C(O)C1O</t>
  </si>
  <si>
    <t xml:space="preserve">InChI=1S/C17H31ClN2O5S/c1-4-9-5-6-19-10(7-9)16(24)20-11(8(2)18)15-13(22)12(21)14(23)17(25-15)26-3/h8-15,17,19,21-23H,4-7H2,1-3H3,(H,20,24)/t8-,9+,10-,11+,12-,13+,14+,15+,17+/m0/s1
</t>
  </si>
  <si>
    <t>CCCC1CC(N(C)C1)C(=O)NC(C(C)Cl)C1OC(SC)C(O)C(O)C1O</t>
  </si>
  <si>
    <t>NCCC(O)C(=O)NC1CC(N)C(OC2OC(CN)C(O)C(O)C2O)C(O)C1OC1OC(CO)C(O)C(N)C1O</t>
  </si>
  <si>
    <t xml:space="preserve">InChI=1S/C22H43N5O13/c23-2-1-8(29)20(36)27-7-3-6(25)18(39-22-16(34)15(33)13(31)9(4-24)37-22)17(35)19(7)40-21-14(32)11(26)12(30)10(5-28)38-21/h6-19,21-22,28-35H,1-5,23-26H2,(H,27,36)/t6-,7+,8-,9+,10+,11-,12+,13+,14+,15-,16+,17-,18+,19-,21+,22+/m0/s1
</t>
  </si>
  <si>
    <t>NCC1CCC(N)C(OC2C(N)CC(N)C(OC3OC(CO)C(O)C(N)C3O)C2O)O1</t>
  </si>
  <si>
    <t xml:space="preserve">InChI=1S/C18H37N5O8/c19-4-6-1-2-7(20)17(28-6)30-15-8(21)3-9(22)16(14(15)27)31-18-13(26)11(23)12(25)10(5-24)29-18/h6-18,24-27H,1-5,19-23H2/t6-,7+,8-,9+,10+,11-,12+,13+,14-,15+,16-,17+,18+/m0/s1
</t>
  </si>
  <si>
    <t>NCC1OC(OC2C(N)CC(N)C(OC3OC(CO)C(O)C(N)C3O)C2O)C(N)CC1O</t>
  </si>
  <si>
    <t xml:space="preserve">InChI=1S/C18H37N5O9/c19-3-9-8(25)2-7(22)17(29-9)31-15-5(20)1-6(21)16(14(15)28)32-18-13(27)11(23)12(26)10(4-24)30-18/h5-18,24-28H,1-4,19-23H2/t5-,6+,7+,8-,9+,10+,11-,12+,13+,14-,15+,16-,17+,18+/m0/s1
</t>
  </si>
  <si>
    <t>NCC1OC(OC2C(N)CC(N)C(OC3OC(CO)C(O)C(N)C3O)C2O)C(O)C(O)C1O</t>
  </si>
  <si>
    <t>CNC1C(O)C(O)C(CO)OC1OC1C(OC2C(O)C(O)C(NC(N)=N)C(O)C2NC(N)=N)OC(C)C1(O)C=O</t>
  </si>
  <si>
    <t>CCCC1OC2CC3C4CCC5=CC(=O)C=CC5(C)C4C(O)CC3(C)C2(O1)C(=O)CO</t>
  </si>
  <si>
    <t xml:space="preserve">InChI=1S/C25H34O6/c1-4-5-21-30-20-11-17-16-7-6-14-10-15(27)8-9-23(14,2)22(16)18(28)12-24(17,3)25(20,31-21)19(29)13-26/h8-10,16-18,20-22,26,28H,4-7,11-13H2,1-3H3/t16-,17-,18-,20+,21?,22+,23-,24-,25+/m0/s1
</t>
  </si>
  <si>
    <t>CC12CC(O)C3(F)C(CCC4=CC(=O)C=CC34C)C1CC(O)C2(O)C(=O)CO</t>
  </si>
  <si>
    <t xml:space="preserve">InChI=1S/C21H27FO6/c1-18-6-5-12(24)7-11(18)3-4-13-14-8-15(25)21(28,17(27)10-23)19(14,2)9-16(26)20(13,18)22/h5-7,13-16,23,25-26,28H,3-4,8-10H2,1-2H3/t13-,14-,15+,16-,18-,19-,20-,21-/m0/s1
</t>
  </si>
  <si>
    <t>CC1CC2C3CC(F)C4=CC(=O)C=CC4(C)C3(F)C(O)CC2(C)C1C(=O)CO</t>
  </si>
  <si>
    <t xml:space="preserve">InChI=1S/C22H28F2O4/c1-11-6-13-14-8-16(23)15-7-12(26)4-5-21(15,3)22(14,24)18(28)9-20(13,2)19(11)17(27)10-25/h4-5,7,11,13-14,16,18-19,25,28H,6,8-10H2,1-3H3/t11-,13+,14+,16+,18+,19-,20+,21+,22+/m1/s1
</t>
  </si>
  <si>
    <t>CC1CC2C3CC(F)C4=CC(=O)C=CC4(C)C3C(O)CC2(C)C1C(=O)CO</t>
  </si>
  <si>
    <t xml:space="preserve">InChI=1S/C22H29FO4/c1-11-6-14-13-8-16(23)15-7-12(25)4-5-21(15,2)20(13)17(26)9-22(14,3)19(11)18(27)10-24/h4-5,7,11,13-14,16-17,19-20,24,26H,6,8-10H2,1-3H3/t11-,13+,14+,16+,17+,19-,20-,21+,22+/m1/s1
</t>
  </si>
  <si>
    <t>CC1(C)OC2CC3C4CC(F)C5=CC(=O)C=CC5(C)C4C(O)CC3(C)C2(O1)C(=O)CO</t>
  </si>
  <si>
    <t xml:space="preserve">InChI=1S/C24H31FO6/c1-21(2)30-19-9-14-13-8-16(25)15-7-12(27)5-6-22(15,3)20(13)17(28)10-23(14,4)24(19,31-21)18(29)11-26/h5-7,13-14,16-17,19-20,26,28H,8-11H2,1-4H3/t13-,14-,16-,17-,19+,20+,22-,23-,24+/m0/s1
</t>
  </si>
  <si>
    <t>CCCC(=O)OC1(CCC2C3CC(F)C4=CC(=O)C=CC4(C)C3(F)C(O)CC12C)C(=O)COC(C)=O</t>
  </si>
  <si>
    <t xml:space="preserve">InChI=1S/C27H34F2O7/c1-5-6-23(34)36-26(22(33)14-35-15(2)30)10-8-17-18-12-20(28)19-11-16(31)7-9-24(19,3)27(18,29)21(32)13-25(17,26)4/h7,9,11,17-18,20-21,32H,5-6,8,10,12-14H2,1-4H3/t17-,18-,20-,21-,24-,25-,26-,27-/m0/s1
</t>
  </si>
  <si>
    <t>CC1CC2C3CC(F)C4=CC(=O)C=CC4(C)C3(F)C(O)CC2(C)C1(O)C(=O)SCF</t>
  </si>
  <si>
    <t xml:space="preserve">InChI=1S/C22H27F3O4S/c1-11-6-13-14-8-16(24)15-7-12(26)4-5-19(15,2)21(14,25)17(27)9-20(13,3)22(11,29)18(28)30-10-23/h4-5,7,11,13-14,16-17,27,29H,6,8-10H2,1-3H3/t11-,13+,14+,16+,17+,19+,20+,21+,22+/m1/s1
</t>
  </si>
  <si>
    <t>CC12CCC3C(CCC4=CC(=O)CCC34C)C1CCC2C(=O)CO</t>
  </si>
  <si>
    <t xml:space="preserve">InChI=1S/C21H30O3/c1-20-9-7-14(23)11-13(20)3-4-15-16-5-6-18(19(24)12-22)21(16,2)10-8-17(15)20/h11,15-18,22H,3-10,12H2,1-2H3/t15-,16-,17-,18+,20-,21-/m0/s1
</t>
  </si>
  <si>
    <t>CC12CCC3C(CCC4CC(=O)CCC34C)C1CCC2O</t>
  </si>
  <si>
    <t xml:space="preserve">InChI=1S/C19H30O2/c1-18-9-7-13(20)11-12(18)3-4-14-15-5-6-17(21)19(15,2)10-8-16(14)18/h12,14-17,21H,3-11H2,1-2H3/t12-,14-,15-,16-,17-,18-,19-/m0/s1
</t>
  </si>
  <si>
    <t>CC#CC1(O)CCC2C3CCC4=CC(=O)CCC4=C3C(CC12C)C1=CC=C(C=C1)N(C)C</t>
  </si>
  <si>
    <t xml:space="preserve">InChI=1S/C29H35NO2/c1-5-15-29(32)16-14-26-24-12-8-20-17-22(31)11-13-23(20)27(24)25(18-28(26,29)2)19-6-9-21(10-7-19)30(3)4/h6-7,9-10,17,24-26,32H,8,11-14,16,18H2,1-4H3/t24-,25+,26-,28-,29-/m0/s1
</t>
  </si>
  <si>
    <t>CC12CC(=O)C3C(CCC4=CC(=O)CCC34C)C1CCC2(O)C(=O)CO</t>
  </si>
  <si>
    <t xml:space="preserve">InChI=1S/C21H28O5/c1-19-7-5-13(23)9-12(19)3-4-14-15-6-8-21(26,17(25)11-22)20(15,2)10-16(24)18(14)19/h9,14-15,18,22,26H,3-8,10-11H2,1-2H3/t14-,15-,18+,19-,20-,21-/m0/s1
</t>
  </si>
  <si>
    <t>CC12CC(O)C3C(CCC4=CC(=O)CCC34C)C1CCC2C(=O)CO</t>
  </si>
  <si>
    <t xml:space="preserve">InChI=1S/C21H30O4/c1-20-8-7-13(23)9-12(20)3-4-14-15-5-6-16(18(25)11-22)21(15,2)10-17(24)19(14)20/h9,14-17,19,22,24H,3-8,10-11H2,1-2H3/t14-,15-,16+,17-,19+,20-,21-/m0/s1
</t>
  </si>
  <si>
    <t>CC(=O)SC1CC2=CC(=O)CCC2(C)C2CCC3(C)C(CCC33CCC(=O)O3)C12</t>
  </si>
  <si>
    <t xml:space="preserve">InChI=1S/C24H32O4S/c1-14(25)29-19-13-15-12-16(26)4-8-22(15,2)17-5-9-23(3)18(21(17)19)6-10-24(23)11-7-20(27)28-24/h12,17-19,21H,4-11,13H2,1-3H3/t17-,18-,19+,21+,22-,23-,24+/m0/s1
</t>
  </si>
  <si>
    <t>COC(=O)C1CC2=CC(=O)CCC2(C)C23OC2CC2(C)C(CCC22CCC(=O)O2)C13</t>
  </si>
  <si>
    <t xml:space="preserve">InChI=1S/C24H30O6/c1-21-7-4-14(25)10-13(21)11-15(20(27)28-3)19-16-5-8-23(9-6-18(26)30-23)22(16,2)12-17-24(19,21)29-17/h10,15-17,19H,4-9,11-12H2,1-3H3/t15-,16+,17-,19+,21+,22+,23-,24-/m1/s1
</t>
  </si>
  <si>
    <t>CC(=O)C1CCC2C3CCC4=CC(=O)CCC4(C)C3CCC12C</t>
  </si>
  <si>
    <t xml:space="preserve">InChI=1S/C21H30O2/c1-13(22)17-6-7-18-16-5-4-14-12-15(23)8-10-20(14,2)19(16)9-11-21(17,18)3/h12,16-19H,4-11H2,1-3H3/t16-,17+,18-,19-,20-,21+/m0/s1
</t>
  </si>
  <si>
    <t>CC(=O)C1CCC2C3C=CC4=CC(=O)CCC4(C)C3CCC12C</t>
  </si>
  <si>
    <t xml:space="preserve">InChI=1S/C21H28O2/c1-13(22)17-6-7-18-16-5-4-14-12-15(23)8-10-20(14,2)19(16)9-11-21(17,18)3/h4-5,12,16-19H,6-11H2,1-3H3/t16-,17+,18-,19+,20+,21+/m0/s1
</t>
  </si>
  <si>
    <t>CC(=O)C1(O)CCC2C3CCC4=CC(=O)CCC4(C)C3CCC12C</t>
  </si>
  <si>
    <t xml:space="preserve">InChI=1S/C21H30O3/c1-13(22)21(24)11-8-18-16-5-4-14-12-15(23)6-9-19(14,2)17(16)7-10-20(18,21)3/h12,16-18,24H,4-11H2,1-3H3/t16-,17+,18+,19+,20+,21+/m1/s1
</t>
  </si>
  <si>
    <t>CC(=O)OC1(CCC2C3C=C(C)C4=CC(=O)CCC4(C)C3CCC12C)C(C)=O</t>
  </si>
  <si>
    <t xml:space="preserve">InChI=1S/C24H32O4/c1-14-12-18-19(22(4)9-6-17(27)13-21(14)22)7-10-23(5)20(18)8-11-24(23,15(2)25)28-16(3)26/h12-13,18-20H,6-11H2,1-5H3/t18-,19+,20+,22-,23+,24+/m1/s1
</t>
  </si>
  <si>
    <t>CC(=O)C1(O)CCC2C3C=C(Cl)C4=CC(=O)C5CC5C4(C)C3CCC12C</t>
  </si>
  <si>
    <t xml:space="preserve">InChI=1S/C22H27ClO3/c1-11(24)22(26)7-5-14-12-9-18(23)17-10-19(25)13-8-16(13)21(17,3)15(12)4-6-20(14,22)2/h9-10,12-16,26H,4-8H2,1-3H3/t12-,13+,14-,15-,16-,20-,21-,22-/m0/s1
</t>
  </si>
  <si>
    <t>CC(=O)OC1(CCC2C3C=C(Cl)C4=CC(=O)C=CC4(C)C3CCC12C)C(C)=O</t>
  </si>
  <si>
    <t xml:space="preserve">InChI=1S/C23H27ClO4/c1-13(25)23(28-14(2)26)10-7-18-16-12-20(24)19-11-15(27)5-8-21(19,3)17(16)6-9-22(18,23)4/h5,8,11-12,16-18H,6-7,9-10H2,1-4H3/t16-,17+,18+,21-,22+,23+/m1/s1
</t>
  </si>
  <si>
    <t>CC12CCC3C(CCC4=CC(=O)CCC34C)C1CCC2O</t>
  </si>
  <si>
    <t xml:space="preserve">InChI=1S/C19H28O2/c1-18-9-7-13(20)11-12(18)3-4-14-15-5-6-17(21)19(15,2)10-8-16(14)18/h11,14-17,21H,3-10H2,1-2H3/t14-,15-,16-,17-,18-,19-/m0/s1
</t>
  </si>
  <si>
    <t>CC1(O)CCC2C3CCC4=CC(=O)CCC4(C)C3CCC12C</t>
  </si>
  <si>
    <t xml:space="preserve">InChI=1S/C20H30O2/c1-18-9-6-14(21)12-13(18)4-5-15-16(18)7-10-19(2)17(15)8-11-20(19,3)22/h12,15-17,22H,4-11H2,1-3H3/t15-,16+,17+,18+,19+,20+/m1/s1
</t>
  </si>
  <si>
    <t>CC12CCC3C(CCC4=CC(=O)CCC34)C1CCC2O</t>
  </si>
  <si>
    <t xml:space="preserve">InChI=1S/C18H26O2/c1-18-9-8-14-13-5-3-12(19)10-11(13)2-4-15(14)16(18)6-7-17(18)20/h10,13-17,20H,2-9H2,1H3/t13-,14+,15+,16-,17-,18-/m0/s1
</t>
  </si>
  <si>
    <t>CC12CCC3C(CCC4=CC(=O)CCC34)C1CCC2(O)C#C</t>
  </si>
  <si>
    <t xml:space="preserve">InChI=1S/C20H26O2/c1-3-20(22)11-9-18-17-6-4-13-12-14(21)5-7-15(13)16(17)8-10-19(18,20)2/h1,12,15-18,22H,4-11H2,2H3/t15-,16+,17+,18-,19-,20-/m0/s1
</t>
  </si>
  <si>
    <t>CC12C=CC3=C4CCC(=O)C=C4CCC3C1CCC2O</t>
  </si>
  <si>
    <t xml:space="preserve">InChI=1S/C18H22O2/c1-18-9-8-14-13-5-3-12(19)10-11(13)2-4-15(14)16(18)6-7-17(18)20/h8-10,15-17,20H,2-7H2,1H3/t15-,16+,17+,18+/m1/s1
</t>
  </si>
  <si>
    <t>CC12C=CC3=C4CCC(=O)C=C4CCC3C1CCC2(O)CC=C</t>
  </si>
  <si>
    <t xml:space="preserve">InChI=1S/C21H26O2/c1-3-10-21(23)12-9-19-18-6-4-14-13-15(22)5-7-16(14)17(18)8-11-20(19,21)2/h3,8,11,13,18-19,23H,1,4-7,9-10,12H2,2H3/t18-,19+,20+,21+/m1/s1
</t>
  </si>
  <si>
    <t>CC12CCC3=C4CCC(=O)C=C4CCC3C1CCC2(O)CC#N</t>
  </si>
  <si>
    <t xml:space="preserve">InChI=1S/C20H25NO2/c1-19-8-6-16-15-5-3-14(22)12-13(15)2-4-17(16)18(19)7-9-20(19,23)10-11-21/h12,17-18,23H,2-10H2,1H3/t17-,18+,19+,20-/m1/s1
</t>
  </si>
  <si>
    <t xml:space="preserve">InChI=1S/C5Cl6/c6-1-2(7)4(9)5(10,11)3(1)8
</t>
  </si>
  <si>
    <t xml:space="preserve">InChI=1/C10H5Cl7/c11-4-2-1-3-5(4)9(15)7(13)6(12)8(3,14)10(9,16)17/h1-5H
</t>
  </si>
  <si>
    <t>ClC1C2OC2C2C1C1(Cl)C(Cl)=C(Cl)C2(Cl)C1(Cl)Cl</t>
  </si>
  <si>
    <t xml:space="preserve">InChI=1/C10H5Cl7O/c11-3-1-2(4-5(3)18-4)9(15)7(13)6(12)8(1,14)10(9,16)17/h1-5H/t1-,2+,3+,4-,5+,8+,9?/s2
</t>
  </si>
  <si>
    <t>ClC1=C(Cl)C2(Cl)C3C4CC(C=C4)C3C1(Cl)C2(Cl)Cl</t>
  </si>
  <si>
    <t xml:space="preserve">InChI=1/C12H8Cl6/c13-8-9(14)11(16)7-5-2-1-4(3-5)6(7)10(8,15)12(11,17)18/h1-2,4-7H,3H2/t4-,5+,6+,7-,10+,11-
</t>
  </si>
  <si>
    <t xml:space="preserve">InChI=1/C9H6Cl6O3S/c10-5-6(11)8(13)4-2-18-19(16)17-1-3(4)7(5,12)9(8,14)15/h3-4H,1-2H2
</t>
  </si>
  <si>
    <t xml:space="preserve">InChI=1S/C10Cl12/c11-1-2(12)7(17)4(14)3(13,5(1,15)9(7,19)20)6(1,16)10(21,22)8(2,4)18
</t>
  </si>
  <si>
    <t xml:space="preserve">InChI=1/C10Cl10O/c11-2-1(21)3(12)6(15)4(2,13)8(17)5(2,14)7(3,16)9(6,18)10(8,19)20
</t>
  </si>
  <si>
    <t xml:space="preserve">InChI=1S/C11H18N2O3/c1-4-11(6-5-7(2)3)8(14)12-10(16)13-9(11)15/h7H,4-6H2,1-3H3,(H2,12,13,14,15,16)
</t>
  </si>
  <si>
    <t xml:space="preserve">InChI=1/C12H18N2O3/c1-4-6-8(3)12(7-5-2)9(15)13-11(17)14-10(12)16/h5,8H,2,4,6-7H2,1,3H3,(H2,13,14,15,16,17)
</t>
  </si>
  <si>
    <t xml:space="preserve">InChI=1S/C11H16N2O3/c1-4-5-11(6-7(2)3)8(14)12-10(16)13-9(11)15/h4,7H,1,5-6H2,2-3H3,(H2,12,13,14,15,16)
</t>
  </si>
  <si>
    <t>CCCC(C)C1(CC)C(=O)NC(O)=NC1=O</t>
  </si>
  <si>
    <t xml:space="preserve">InChI=1/C11H18N2O3.Na/c1-4-6-7(3)11(5-2)8(14)12-10(16)13-9(11)15;/h7H,4-6H2,1-3H3,(H2,12,13,14,15,16);/q;+1/p-1
</t>
  </si>
  <si>
    <t>NC1=NC(=O)N(C=C1F)C1CC(O)C(CO)O1</t>
  </si>
  <si>
    <t xml:space="preserve">InChI=1S/C9H12FN3O4/c10-4-2-13(9(16)12-8(4)11)7-1-5(15)6(3-14)17-7/h2,5-7,14-15H,1,3H2,(H2,11,12,16)/t5-,6+,7+/m0/s1
</t>
  </si>
  <si>
    <t>OCC1OC(CC1O)N1C=C(Br)C(=O)NC1=O</t>
  </si>
  <si>
    <t xml:space="preserve">InChI=1S/C9H11BrN2O5/c10-4-2-12(9(16)11-8(4)15)7-1-5(14)6(3-13)17-7/h2,5-7,13-14H,1,3H2,(H,11,15,16)/t5-,6+,7+/m0/s1
</t>
  </si>
  <si>
    <t>CC1=CN(C2OC(CO)C=C2)C(=O)NC1=O</t>
  </si>
  <si>
    <t xml:space="preserve">InChI=1S/C10H12N2O4/c1-6-4-12(10(15)11-9(6)14)8-3-2-7(5-13)16-8/h2-4,7-8,13H,5H2,1H3,(H,11,14,15)/t7-,8+/m0/s1
</t>
  </si>
  <si>
    <t xml:space="preserve">InChI=1/C9H12BrN3O4/c10-4-2-13(9(16)12-8(4)11)7-1-5(15)6(3-14)17-7/h2,5-7,14-15H,1,3H2,(H2,11,12,16)
</t>
  </si>
  <si>
    <t xml:space="preserve">InChI=1S/C5H5N5/c6-4-3-5(9-1-7-3)10-2-8-4/h1-2H,(H3,6,7,8,9,10)
</t>
  </si>
  <si>
    <t xml:space="preserve">InChI=1S/C5H5N5O/c6-5-9-3-2(4(11)10-5)7-1-8-3/h1H,(H4,6,7,8,9,10,11)
</t>
  </si>
  <si>
    <t>NC1=C2N=CN(C3CC(O)C(CO)O3)C2=NC=N1</t>
  </si>
  <si>
    <t xml:space="preserve">InChI=1S/C10H13N5O3/c11-9-8-10(13-3-12-9)15(4-14-8)7-1-5(17)6(2-16)18-7/h3-7,16-17H,1-2H2,(H2,11,12,13)/t5-,6+,7+/m0/s1
</t>
  </si>
  <si>
    <t xml:space="preserve">InChI=1S/C4H4N6O/c5-4-6-2-1(3(11)7-4)8-10-9-2/h(H4,5,6,7,8,9,10,11)
</t>
  </si>
  <si>
    <t>CCCC1=NC(=S)NC(=O)C1</t>
  </si>
  <si>
    <t xml:space="preserve">InChI=1S/C7H10N2OS/c1-2-3-5-4-6(10)9-7(11)8-5/h4H,2-3H2,1H3,(H2,8,9,10,11)
</t>
  </si>
  <si>
    <t xml:space="preserve">InChI=1S/C3H5N3OS/c7-5-6-2-1-4-3(6)8/h1-2H2,(H,4,8)
</t>
  </si>
  <si>
    <t xml:space="preserve">InChI=1S/C7H10N2O2S/c1-3-11-7(10)9-5-4-8(2)6(9)12/h4-5H,3H2,1-2H3
</t>
  </si>
  <si>
    <t>CN1CC=NC1=S</t>
  </si>
  <si>
    <t xml:space="preserve">InChI=1S/C4H6N2S/c1-6-3-2-5-4(6)7/h2-3H,1H3,(H,5,7)
</t>
  </si>
  <si>
    <t xml:space="preserve">InChI=1/C19H39NO/c1-4-5-6-7-8-9-10-11-12-13-14-15-20-16-18(2)21-19(3)17-20/h18-19H,4-17H2,1-3H3
</t>
  </si>
  <si>
    <t xml:space="preserve">InChI=1/C3H5ClO/c4-1-3-2-5-3/h3H,1-2H2
</t>
  </si>
  <si>
    <t xml:space="preserve">InChI=1/C6H10O2/c1-2-3-7-4-6-5-8-6/h2,6H,1,3-5H2
</t>
  </si>
  <si>
    <t xml:space="preserve">InChI=1/C7H14O2/c1-2-3-4-8-5-7-6-9-7/h7H,2-6H2,1H3
</t>
  </si>
  <si>
    <t xml:space="preserve">InChI=1S/C5H7NO3/c1-5(2)3(7)6-4(8)9-5/h1-2H3,(H,6,7,8)
</t>
  </si>
  <si>
    <t xml:space="preserve">InChI=1/C7H11NO3/c1-4-7(2)5(9)8(3)6(10)11-7/h4H2,1-3H3
</t>
  </si>
  <si>
    <t xml:space="preserve">InChI=1S/C15H12N2O/c16-15(18)17-13-7-3-1-5-11(13)9-10-12-6-2-4-8-14(12)17/h1-10H,(H2,16,18)
</t>
  </si>
  <si>
    <t>CCCCCC(O)C=CC1C(O)CC(=O)C1CCCCCCC(O)=O</t>
  </si>
  <si>
    <t xml:space="preserve">InChI=1S/C20H34O5/c1-2-3-6-9-15(21)12-13-17-16(18(22)14-19(17)23)10-7-4-5-8-11-20(24)25/h12-13,15-17,19,21,23H,2-11,14H2,1H3,(H,24,25)/b13-12+/t15-,16+,17+,19+/m0/s1
</t>
  </si>
  <si>
    <t>CC1CC(C)C(=O)C(C1)C(O)CC1CC(=O)NC(=O)C1</t>
  </si>
  <si>
    <t xml:space="preserve">InChI=1S/C15H23NO4/c1-8-3-9(2)15(20)11(4-8)12(17)5-10-6-13(18)16-14(19)7-10/h8-12,17H,3-7H2,1-2H3,(H,16,18,19)/t8-,9-,11-,12+/m0/s1
</t>
  </si>
  <si>
    <t xml:space="preserve">InChI=1S/C2H2Br2O2/c3-1(4)2(5)6/h1H,(H,5,6)
</t>
  </si>
  <si>
    <t xml:space="preserve">InChI=1S/C2H2Cl2O2/c3-1(4)2(5)6/h1H,(H,5,6)
</t>
  </si>
  <si>
    <t xml:space="preserve">InChI=1S/C2HCl3O2/c3-2(4,5)1(6)7/h(H,6,7)
</t>
  </si>
  <si>
    <t xml:space="preserve">InChI=1S/C2H3ClO2/c3-1-2(4)5/h1H2,(H,4,5)
</t>
  </si>
  <si>
    <t xml:space="preserve">InChI=1S/C8H16O2/c1-2-3-4-5-6-7-8(9)10/h2-7H2,1H3,(H,9,10)
</t>
  </si>
  <si>
    <t xml:space="preserve">InChI=1S/C2HBrCl2O2/c3-2(4,5)1(6)7/h(H,6,7)
</t>
  </si>
  <si>
    <t xml:space="preserve">InChI=1/C2H2BrClO2/c3-1(4)2(5)6/h1H,(H,5,6)
</t>
  </si>
  <si>
    <t xml:space="preserve">InChI=1S/C2H2ClN/c3-1-2-4/h1H2
</t>
  </si>
  <si>
    <t xml:space="preserve">InChI=1S/C2HCl2N/c3-2(4)1-5/h2H
</t>
  </si>
  <si>
    <t xml:space="preserve">InChI=1S/C2Cl3N/c3-2(4,5)1-6
</t>
  </si>
  <si>
    <t xml:space="preserve">InChI=1/C2HBrClN/c3-2(4)1-5/h2H
</t>
  </si>
  <si>
    <t xml:space="preserve">InChI=1S/C2HBr2N/c3-2(4)1-5/h2H
</t>
  </si>
  <si>
    <t xml:space="preserve">InChI=1S/C2H4O3/c3-1-2(4)5/h3H,1H2,(H,4,5)
</t>
  </si>
  <si>
    <t xml:space="preserve">InChI=1S/C3H6O3/c1-6-2-3(4)5/h2H2,1H3,(H,4,5)
</t>
  </si>
  <si>
    <t xml:space="preserve">InChI=1/C4H8O3/c1-3(7-2)4(5)6/h3H,1-2H3,(H,5,6)
</t>
  </si>
  <si>
    <t xml:space="preserve">InChI=1/C4H10O2/c1-4(5)3-6-2/h4-5H,3H2,1-2H3
</t>
  </si>
  <si>
    <t xml:space="preserve">InChI=1/C4H10O2/c1-4(3-5)6-2/h4-5H,3H2,1-2H3
</t>
  </si>
  <si>
    <t xml:space="preserve">InChI=1S/C4H8O3/c1-2-7-3-4(5)6/h2-3H2,1H3,(H,5,6)
</t>
  </si>
  <si>
    <t xml:space="preserve">InChI=1S/C5H10O3/c1-2-3-8-4-5(6)7/h2-4H2,1H3,(H,6,7)
</t>
  </si>
  <si>
    <t xml:space="preserve">InChI=1S/C6H12O3/c1-2-3-4-9-5-6(7)8/h2-5H2,1H3,(H,7,8)
</t>
  </si>
  <si>
    <t xml:space="preserve">InChI=1/C9H18O2/c1-3-5-7-8(6-4-2)9(10)11/h8H,3-7H2,1-2H3,(H,10,11)
</t>
  </si>
  <si>
    <t xml:space="preserve">InChI=1S/C10H20O2/c1-3-5-7-9(10(11)12)8-6-4-2/h9H,3-8H2,1-2H3,(H,11,12)
</t>
  </si>
  <si>
    <t xml:space="preserve">InChI=1S/C8H14O4/c1-11-7(9)5-3-4-6-8(10)12-2/h3-6H2,1-2H3
</t>
  </si>
  <si>
    <t xml:space="preserve">InChI=1S/C10H18O4/c1-3-13-9(11)7-5-6-8-10(12)14-4-2/h3-8H2,1-2H3
</t>
  </si>
  <si>
    <t xml:space="preserve">InChI=1S/C12H22O4/c1-3-9-15-11(13)7-5-6-8-12(14)16-10-4-2/h3-10H2,1-2H3
</t>
  </si>
  <si>
    <t xml:space="preserve">InChI=1S/C14H26O4/c1-3-5-11-17-13(15)9-7-8-10-14(16)18-12-6-4-2/h3-12H2,1-2H3
</t>
  </si>
  <si>
    <t xml:space="preserve">InChI=1S/C14H26O4/c1-11(2)9-17-13(15)7-5-6-8-14(16)18-10-12(3)4/h11-12H,5-10H2,1-4H3
</t>
  </si>
  <si>
    <t xml:space="preserve">InChI=1/C22H42O4/c1-5-9-13-19(7-3)17-25-21(23)15-11-12-16-22(24)26-18-20(8-4)14-10-6-2/h19-20H,5-18H2,1-4H3
</t>
  </si>
  <si>
    <t xml:space="preserve">InChI=1S/C3H8O/c1-2-3-4/h4H,2-3H2,1H3
</t>
  </si>
  <si>
    <t xml:space="preserve">InChI=1S/C4H10O/c1-2-3-4-5/h5H,2-4H2,1H3
</t>
  </si>
  <si>
    <t xml:space="preserve">InChI=1S/C3H8N2O/c1-4-3(6)5-2/h1-2H3,(H2,4,5,6)
</t>
  </si>
  <si>
    <t xml:space="preserve">InChI=1S/C5H12N2O/c1-6(2)5(8)7(3)4/h1-4H3
</t>
  </si>
  <si>
    <t xml:space="preserve">InChI=1S/C5H12N2S/c1-6(2)5(8)7(3)4/h1-4H3
</t>
  </si>
  <si>
    <t xml:space="preserve">InChI=1S/C9H20N2S/c1-3-5-7-10-9(12)11-8-6-4-2/h3-8H2,1-2H3,(H2,10,11,12)
</t>
  </si>
  <si>
    <t xml:space="preserve">InChI=1S/C2H5N5O3/c1-6(5-8)2(3)4-7(9)10/h1H3,(H2,3,4)
</t>
  </si>
  <si>
    <t xml:space="preserve">InChI=1S/C4H9N3O2/c1-6(2)4(8)7(3)5-9/h1-3H3
</t>
  </si>
  <si>
    <t xml:space="preserve">InChI=1S/C4H9N3O2/c1-2-3-7(6-9)4(5)8/h2-3H2,1H3,(H2,5,8)
</t>
  </si>
  <si>
    <t xml:space="preserve">InChI=1S/C6H13N3O2/c1-4-9(5-2)6(10)8(3)7-11/h4-5H2,1-3H3
</t>
  </si>
  <si>
    <t xml:space="preserve">InChI=1S/C4H10N2O/c1-5-4(7)6(2)3/h1-3H3,(H,5,7)
</t>
  </si>
  <si>
    <t xml:space="preserve">InChI=1S/CH4N2S/c2-1(3)4/h(H4,2,3,4)
</t>
  </si>
  <si>
    <t xml:space="preserve">InChI=1S/C3H7NO2/c1-2-6-3(4)5/h2H2,1H3,(H2,4,5)
</t>
  </si>
  <si>
    <t xml:space="preserve">InChI=1S/C4H9NO2/c1-2-3-7-4(5)6/h2-3H2,1H3,(H2,5,6)
</t>
  </si>
  <si>
    <t xml:space="preserve">InChI=1S/C3H7NO3/c4-3(6)7-2-1-5/h5H,1-2H2,(H2,4,6)
</t>
  </si>
  <si>
    <t xml:space="preserve">InChI=1S/C5H10O3/c1-3-7-5(6)8-4-2/h3-4H2,1-2H3
</t>
  </si>
  <si>
    <t xml:space="preserve">InChI=1S/C2H5NS2/c1-3-2(4)5/h1H3,(H2,3,4,5)
</t>
  </si>
  <si>
    <t xml:space="preserve">InChI=1S/C10H20N2S4/c1-5-11(6-2)9(13)15-16-10(14)12(7-3)8-4/h5-8H2,1-4H3
</t>
  </si>
  <si>
    <t xml:space="preserve">InChI=1S/C2H6O3S/c1-5-6(2,3)4/h1-2H3
</t>
  </si>
  <si>
    <t xml:space="preserve">InChI=1S/C3H8O6S2/c1-10(4,5)8-3-9-11(2,6)7/h3H2,1-2H3
</t>
  </si>
  <si>
    <t xml:space="preserve">InChI=1S/C4H10O3S/c1-3-7-8(5,6)4-2/h3-4H2,1-2H3
</t>
  </si>
  <si>
    <t xml:space="preserve">InChI=1S/C3H8O3S/c1-3-7(4,5)6-2/h3H2,1-2H3
</t>
  </si>
  <si>
    <t xml:space="preserve">InChI=1S/C5H12O6S2/c1-12(6,7)10-4-3-5-11-13(2,8)9/h3-5H2,1-2H3
</t>
  </si>
  <si>
    <t>CC(=O)OCN=[N+](C)[O-]</t>
  </si>
  <si>
    <t xml:space="preserve">InChI=1S/C4H8N2O3/c1-4(7)9-3-5-6(2)8/h3H2,1-2H3/b6-5+
</t>
  </si>
  <si>
    <t xml:space="preserve">InChI=1S/C6H14/c1-3-5-6-4-2/h3-6H2,1-2H3
</t>
  </si>
  <si>
    <t xml:space="preserve">InChI=1S/C6H12O/c1-3-4-5-6(2)7/h3-5H2,1-2H3
</t>
  </si>
  <si>
    <t xml:space="preserve">InChI=1S/C6H10O2/c1-5(7)3-4-6(2)8/h3-4H2,1-2H3
</t>
  </si>
  <si>
    <t xml:space="preserve">InChI=1S/C3F6O/c4-2(5,6)1(10)3(7,8)9
</t>
  </si>
  <si>
    <t xml:space="preserve">InChI=1S/C3H2Cl4O/c4-2(5)1(8)3(6)7/h2-3H
</t>
  </si>
  <si>
    <t xml:space="preserve">InChI=1S/C3H7Br/c1-3(2)4/h3H,1-2H3
</t>
  </si>
  <si>
    <t xml:space="preserve">InChI=1S/C3H7Br/c1-2-3-4/h2-3H2,1H3
</t>
  </si>
  <si>
    <t xml:space="preserve">InChI=1S/CCl4/c2-1(3,4)5
</t>
  </si>
  <si>
    <t xml:space="preserve">InChI=1S/CHCl3/c2-1(3)4/h1H
</t>
  </si>
  <si>
    <t xml:space="preserve">InChI=1S/CHBrCl2/c2-1(3)4/h1H
</t>
  </si>
  <si>
    <t xml:space="preserve">InChI=1S/C2H4Cl2/c3-1-2-4/h1-2H2
</t>
  </si>
  <si>
    <t xml:space="preserve">InChI=1S/C2H4Br2/c3-1-2-4/h1-2H2
</t>
  </si>
  <si>
    <t xml:space="preserve">InChI=1/C3H5Br2Cl/c4-1-3(5)2-6/h3H,1-2H2
</t>
  </si>
  <si>
    <t xml:space="preserve">InChI=1/C3H6Br2O/c4-1-3(5)2-6/h3,6H,1-2H2
</t>
  </si>
  <si>
    <t xml:space="preserve">InChI=1S/C3H5Cl3/c4-1-3(6)2-5/h3H,1-2H2
</t>
  </si>
  <si>
    <t xml:space="preserve">InChI=1/C2HBrClF3/c3-1(4)2(5,6)7/h1H
</t>
  </si>
  <si>
    <t xml:space="preserve">InChI=1S/C3H4Cl2F2O/c1-8-3(6,7)2(4)5/h2H,1H3
</t>
  </si>
  <si>
    <t xml:space="preserve">InChI=1/C3H2ClF5O/c4-1(5)3(8,9)10-2(6)7/h1-2H
</t>
  </si>
  <si>
    <t xml:space="preserve">InChI=1S/C4H3F7O/c5-1-12-2(3(6,7)8)4(9,10)11/h2H,1H2
</t>
  </si>
  <si>
    <t xml:space="preserve">InChI=1S/C2H3Cl/c1-2-3/h2H,1H2
</t>
  </si>
  <si>
    <t xml:space="preserve">InChI=1S/C4Cl6/c5-1(3(7)8)2(6)4(9)10
</t>
  </si>
  <si>
    <t xml:space="preserve">InChI=1S/C4H5Cl/c1-3-4(2)5/h3H,1-2H2
</t>
  </si>
  <si>
    <t xml:space="preserve">InChI=1S/CS2/c2-1-3
</t>
  </si>
  <si>
    <t xml:space="preserve">InChI=1S/C3H8O2/c1-5-3-2-4/h4H,2-3H2,1H3
</t>
  </si>
  <si>
    <t xml:space="preserve">InChI=1S/C4H10O/c1-3-5-4-2/h3-4H2,1-2H3
</t>
  </si>
  <si>
    <t xml:space="preserve">InChI=1S/C8H18O/c1-3-5-7-9-8-6-4-2/h3-8H2,1-2H3
</t>
  </si>
  <si>
    <t xml:space="preserve">InChI=1S/C5H10O3/c1-5(6)8-4-3-7-2/h3-4H2,1-2H3
</t>
  </si>
  <si>
    <t xml:space="preserve">InChI=1S/C4H10O2/c1-2-6-4-3-5/h5H,2-4H2,1H3
</t>
  </si>
  <si>
    <t xml:space="preserve">InChI=1S/C4H10O2/c1-5-3-4-6-2/h3-4H2,1-2H3
</t>
  </si>
  <si>
    <t xml:space="preserve">InChI=1S/C6H14O3/c1-7-3-5-9-6-4-8-2/h3-6H2,1-2H3
</t>
  </si>
  <si>
    <t xml:space="preserve">InChI=1S/C8H18O4/c1-9-3-5-11-7-8-12-6-4-10-2/h3-8H2,1-2H3
</t>
  </si>
  <si>
    <t xml:space="preserve">InChI=1S/C8H18O3/c1-3-9-5-7-11-8-6-10-4-2/h3-8H2,1-2H3
</t>
  </si>
  <si>
    <t xml:space="preserve">InChI=1S/C7H16O4/c1-9-4-5-11-7-6-10-3-2-8/h8H,2-7H2,1H3
</t>
  </si>
  <si>
    <t xml:space="preserve">InChI=1S/C6H14O3/c1-2-8-5-6-9-4-3-7/h7H,2-6H2,1H3
</t>
  </si>
  <si>
    <t xml:space="preserve">InChI=1S/C6H12O3/c1-3-8-4-5-9-6(2)7/h3-5H2,1-2H3
</t>
  </si>
  <si>
    <t xml:space="preserve">InChI=1S/C8H16O3/c1-3-4-5-10-6-7-11-8(2)9/h3-7H2,1-2H3
</t>
  </si>
  <si>
    <t xml:space="preserve">InChI=1S/C4H10O3/c5-1-3-7-4-2-6/h5-6H,1-4H2
</t>
  </si>
  <si>
    <t xml:space="preserve">InChI=1S/C4H10O2/c5-3-1-2-4-6/h5-6H,1-4H2
</t>
  </si>
  <si>
    <t xml:space="preserve">InChI=1S/C2H3N/c1-2-3/h1H3
</t>
  </si>
  <si>
    <t xml:space="preserve">InChI=1S/C3H5N/c1-2-3-4/h2H2,1H3
</t>
  </si>
  <si>
    <t xml:space="preserve">InChI=1S/C4H7N/c1-2-3-4-5/h2-3H2,1H3
</t>
  </si>
  <si>
    <t xml:space="preserve">InChI=1S/C4H5N/c1-4(2)3-5/h1H2,2H3
</t>
  </si>
  <si>
    <t xml:space="preserve">InChI=1S/C4H5N/c1-2-3-4-5/h2H,1,3H2
</t>
  </si>
  <si>
    <t>CCC=CC#N</t>
  </si>
  <si>
    <t xml:space="preserve">InChI=1S/C5H7N/c1-2-3-4-5-6/h3-4H,2H2,1H3/b4-3-
</t>
  </si>
  <si>
    <t xml:space="preserve">InChI=1S/C3H2ClN/c1-3(4)2-5/h1H2
</t>
  </si>
  <si>
    <t>CC1C2NCC(C)CC2OC11CCC2C3CC=C4CC(O)CCC4(C)C3CC2=C1C</t>
  </si>
  <si>
    <t xml:space="preserve">InChI=1S/C27H41NO2/c1-15-11-24-25(28-14-15)17(3)27(30-24)10-8-20-21-6-5-18-12-19(29)7-9-26(18,4)23(21)13-22(20)16(27)2/h5,15,17,19-21,23-25,28-29H,6-14H2,1-4H3/t15-,17+,19-,20-,21-,23-,24+,25-,26-,27-/m0/s1
</t>
  </si>
  <si>
    <t>CC1C2NCC(C)CC2OC11CCC2C3CC=C4CC(O)CCC4(C)C3C(=O)C2=C1C</t>
  </si>
  <si>
    <t xml:space="preserve">InChI=1S/C27H39NO3/c1-14-11-21-24(28-13-14)16(3)27(31-21)10-8-19-20-6-5-17-12-18(29)7-9-26(17,4)23(20)25(30)22(19)15(27)2/h5,14,16,18-21,23-24,28-29H,6-13H2,1-4H3/t14-,16+,18-,19-,20-,21+,23+,24-,26-,27-/m0/s1
</t>
  </si>
  <si>
    <t xml:space="preserve">InChI=1/C33H51NO7/c1-16-11-25-27(34-14-16)18(3)33(41-25)10-8-21-22-6-5-19-12-20(7-9-32(19,4)24(22)13-23(21)17(33)2)39-31-30(38)29(37)28(36)26(15-35)40-31/h5,16,18,20-22,24-31,34-38H,6-15H2,1-4H3
</t>
  </si>
  <si>
    <t>ClC1=CC=CC=C1CNCC1CCC(CNCC2=CC=CC=C2Cl)CC1</t>
  </si>
  <si>
    <t xml:space="preserve">InChI=1S/C22H28Cl2N2.2ClH/c23-21-7-3-1-5-19(21)15-25-13-17-9-11-18(12-10-17)14-26-16-20-6-2-4-8-22(20)24;;/h1-8,17-18,25-26H,9-16H2;2*1H/t17-,18-;;
</t>
  </si>
  <si>
    <t xml:space="preserve">InChI=1/C27H32ClNO2/c1-4-29(5-2)18-19-31-26-16-12-24(13-17-26)27(30,23-10-6-21(3)7-11-23)20-22-8-14-25(28)15-9-22/h6-17,30H,4-5,18-20H2,1-3H3
</t>
  </si>
  <si>
    <t xml:space="preserve">InChI=1S/C10H16N2O8/c13-7(14)3-11(4-8(15)16)1-2-12(5-9(17)18)6-10(19)20/h1-6H2,(H,13,14)(H,15,16)(H,17,18)(H,19,20)
</t>
  </si>
  <si>
    <t>OC(=O)C(S)C(S)C(O)=O</t>
  </si>
  <si>
    <t xml:space="preserve">InChI=1S/C4H6O4S2/c5-3(6)1(9)2(10)4(7)8/h1-2,9-10H,(H,5,6)(H,7,8)/t1-,2+
</t>
  </si>
  <si>
    <t>CC(C)(S)C(N)C(O)=O</t>
  </si>
  <si>
    <t xml:space="preserve">InChI=1S/C5H11NO2S/c1-5(2,9)3(6)4(7)8/h3,9H,6H2,1-2H3,(H,7,8)/t3-/m0/s1
</t>
  </si>
  <si>
    <t xml:space="preserve">InChI=1/C3H8OS2/c4-1-3(6)2-5/h3-6H,1-2H2
</t>
  </si>
  <si>
    <t>CC(C)CCCC(C)C1CCC2C(CCCC12C)=CC=C1CC(O)CCC1=C</t>
  </si>
  <si>
    <t xml:space="preserve">InChI=1S/C27H44O/c1-19(2)8-6-9-21(4)25-15-16-26-22(10-7-17-27(25,26)5)12-13-23-18-24(28)14-11-20(23)3/h12-13,19,21,24-26,28H,3,6-11,14-18H2,1-2,4-5H3/b22-12+,23-13-/t21-,24+,25-,26+,27-/m1/s1
</t>
  </si>
  <si>
    <t>CC(C)CCCC(C)C1CCC2C(CCCC12C)=CC=C1CC(O)CC(O)C1=C</t>
  </si>
  <si>
    <t xml:space="preserve">InChI=1S/C27H44O2/c1-18(2)8-6-9-19(3)24-13-14-25-21(10-7-15-27(24,25)5)11-12-22-16-23(28)17-26(29)20(22)4/h11-12,18-19,23-26,28-29H,4,6-10,13-17H2,1-3,5H3/b21-11+,22-12-/t19-,23-,24-,25+,26+,27-/m1/s1
</t>
  </si>
  <si>
    <t>CCOC(=O)C(CCC1=CC=CC=C1)NC1CCC2=C(C=CC=C2)N(CC(O)=O)C1=O</t>
  </si>
  <si>
    <t>CCC(=O)OC(OP(=O)(CCCCC1=CC=CC=C1)CC(=O)N1CC(CC1C(O)=O)C1CCCCC1)C(C)C</t>
  </si>
  <si>
    <t xml:space="preserve">InChI=1S/C30H46NO7P/c1-4-28(33)37-30(22(2)3)38-39(36,18-12-11-15-23-13-7-5-8-14-23)21-27(32)31-20-25(19-26(31)29(34)35)24-16-9-6-10-17-24/h5,7-8,13-14,22,24-26,30H,4,6,9-12,15-21H2,1-3H3,(H,34,35)/t25-,26+,30?,39?/m1/s1
</t>
  </si>
  <si>
    <t>CCOC(=O)C(CCC1=CC=CC=C1)NC(C)C(=O)N1CC2=CC(OC)=C(OC)C=C2CC1C(O)=O</t>
  </si>
  <si>
    <t xml:space="preserve">InChI=1S/C27H34N2O7/c1-5-36-27(33)21(12-11-18-9-7-6-8-10-18)28-17(2)25(30)29-16-20-15-24(35-4)23(34-3)14-19(20)13-22(29)26(31)32/h6-10,14-15,17,21-22,28H,5,11-13,16H2,1-4H3,(H,31,32)/t17-,21-,22-/m0/s1
</t>
  </si>
  <si>
    <t>CCCC(NC(C)C(=O)N1C2CCCCC2CC1C(O)=O)C(=O)OCC</t>
  </si>
  <si>
    <t xml:space="preserve">InChI=1S/C19H32N2O5/c1-4-8-14(19(25)26-5-2)20-12(3)17(22)21-15-10-7-6-9-13(15)11-16(21)18(23)24/h12-16,20H,4-11H2,1-3H3,(H,23,24)/t12-,13-,14-,15-,16-/m0/s1
</t>
  </si>
  <si>
    <t xml:space="preserve">InChI=1S/C25H28N6O/c1-2-3-10-22-26-25(15-6-7-16-25)24(32)31(22)17-18-11-13-19(14-12-18)20-8-4-5-9-21(20)23-27-29-30-28-23/h4-5,8-9,11-14H,2-3,6-7,10,15-17H2,1H3,(H,27,28,29,30)
</t>
  </si>
  <si>
    <t xml:space="preserve">InChI=1S/C16H22OSi2/c1-18(2,15-11-7-5-8-12-15)17-19(3,4)16-13-9-6-10-14-16/h5-14H,1-4H3
</t>
  </si>
  <si>
    <t xml:space="preserve">InChI=1S/C12H24O2Si3/c1-16(2,3)13-15(14-17(4,5)6)12-10-8-7-9-11-12/h7-11,15H,1-6H3
</t>
  </si>
  <si>
    <t xml:space="preserve">InChI=1S/C18H28O2Si3/c1-21(2,3)19-23(20-22(4,5)6,17-13-9-7-10-14-17)18-15-11-8-12-16-18/h7-16H,1-6H3
</t>
  </si>
  <si>
    <t xml:space="preserve">InChI=1S/C11H20O3Si3/c1-15(2)12-16(3,4)14-17(5,13-15)11-9-7-6-8-10-11/h6-10H,1-5H3
</t>
  </si>
  <si>
    <t xml:space="preserve">InChI=1S/C13H26O4Si4/c1-18(2)14-19(3,4)16-21(7,17-20(5,6)15-18)13-11-9-8-10-12-13/h8-12H,1-7H3
</t>
  </si>
  <si>
    <t>C[Si]1(C)O[SiH](O[Si](C)(C)O[Si](C)(C)O1)C1=CC=CC=C1</t>
  </si>
  <si>
    <t xml:space="preserve">InChI=1S/C12H23O4Si4/c1-18(2)13-17(12-10-8-7-9-11-12)14-19(3,4)16-20(5,6)15-18/h7-11H,1-6H3
</t>
  </si>
  <si>
    <t xml:space="preserve">InChI=1/C16H20OSi2/c1-18(15-9-5-3-6-10-15)13-14-19(2,17-18)16-11-7-4-8-12-16/h3-12H,13-14H2,1-2H3
</t>
  </si>
  <si>
    <t>CCCCCC(O)C=CC1C(O)CC(=O)C1CC=CCCCC(O)=O</t>
  </si>
  <si>
    <t xml:space="preserve">InChI=1S/C20H32O5/c1-2-3-6-9-15(21)12-13-17-16(18(22)14-19(17)23)10-7-4-5-8-11-20(24)25/h4,7,12-13,15-17,19,21,23H,2-3,5-6,8-11,14H2,1H3,(H,24,25)/b7-4-,13-12+/t15-,16+,17+,19+/m0/s1
</t>
  </si>
  <si>
    <t>CCCCCC(O)C=CC1C(O)CC(O)C1CC=CCCCC(O)=O</t>
  </si>
  <si>
    <t>CCCCC(C)(O)CC=CC1C(O)CC(=O)C1CCCCCCC(=O)OC</t>
  </si>
  <si>
    <t xml:space="preserve">InChI=1S/C22H38O5/c1-4-5-14-22(2,26)15-10-12-18-17(19(23)16-20(18)24)11-8-6-7-9-13-21(25)27-3/h10,12,17-18,20,24,26H,4-9,11,13-16H2,1-3H3/b12-10+/t17-,18-,20-,22?/m1/s1
</t>
  </si>
  <si>
    <t>CCCCCC(O)C=CC1C2CC(OO2)C1CC=CCCCC(O)=O</t>
  </si>
  <si>
    <t xml:space="preserve">InChI=1S/C20H32O5/c1-2-3-6-9-15(21)12-13-17-16(18-14-19(17)25-24-18)10-7-4-5-8-11-20(22)23/h4,7,12-13,15-19,21H,2-3,5-6,8-11,14H2,1H3,(H,22,23)/b7-4-,13-12+/t15-,16+,17+,18-,19+/m0/s1
</t>
  </si>
  <si>
    <t>CCCCCC(O)C=CC1C(CC=CCCCC(O)=O)C(O)CC1=O</t>
  </si>
  <si>
    <t xml:space="preserve">InChI=1S/C20H32O5/c1-2-3-6-9-15(21)12-13-17-16(18(22)14-19(17)23)10-7-4-5-8-11-20(24)25/h4,7,12-13,15-18,21-22H,2-3,5-6,8-11,14H2,1H3,(H,24,25)/b7-4-,13-12+/t15-,16+,17+,18-/m0/s1
</t>
  </si>
  <si>
    <t>[H]C12CN(CC(O)(CC)C1)CCC1=C(NC3=CC=CC=C13)C(C2)(C(=O)OC)C1=CC2=C(C=C1OC)N(C)C1C22CCN3CC=CC(CC)(C23)C(O)C1(O)C(N)=O</t>
  </si>
  <si>
    <t xml:space="preserve">InChI=1S/C43H55N5O7/c1-6-39(52)21-25-22-42(38(51)55-5,33-27(13-17-47(23-25)24-39)26-11-8-9-12-30(26)45-33)29-19-28-31(20-32(29)54-4)46(3)35-41(28)15-18-48-16-10-14-40(7-2,34(41)48)36(49)43(35,53)37(44)50/h8-12,14,19-20,25,34-36,45,49,52-53H,6-7,13,15-18,21-24H2,1-5H3,(H2,44,50)/t25-,34+,35-,36-,39+,40-,41-,42+,43+/m1/s1
</t>
  </si>
  <si>
    <t>CC12CCC3C(CCC4=C3C=CC(OC(=O)N(CCCl)CCCl)=C4)C1CCC2O</t>
  </si>
  <si>
    <t xml:space="preserve">InChI=1S/C23H31Cl2NO3/c1-23-9-8-18-17-5-3-16(29-22(28)26(12-10-24)13-11-25)14-15(17)2-4-19(18)20(23)6-7-21(23)27/h3,5,14,18-21,27H,2,4,6-13H2,1H3/t18-,19-,20+,21+,23+/m1/s1
</t>
  </si>
  <si>
    <t>COC1=CC=C(CC(O)C2=CC(OC)=C(OC)C(OC)=C2)C=C1O</t>
  </si>
  <si>
    <t xml:space="preserve">InChI=1S/C18H22O6/c1-21-15-6-5-11(8-14(15)20)7-13(19)12-9-16(22-2)18(24-4)17(10-12)23-3/h5-6,8-10,13,19-20H,7H2,1-4H3/t13-/m1/s1
</t>
  </si>
  <si>
    <t>COC1=CC=C2C(OC(=O)C2=C1OC)C1N(C)CCC2=CC3=C(OCO3)C(OC)=C12</t>
  </si>
  <si>
    <t xml:space="preserve">InChI=1S/C22H23NO7/c1-23-8-7-11-9-14-20(29-10-28-14)21(27-4)15(11)17(23)18-12-5-6-13(25-2)19(26-3)16(12)22(24)30-18/h5-6,9,17-18H,7-8,10H2,1-4H3/t17-,18+/m1/s1
</t>
  </si>
  <si>
    <t>COC1C=CC=C(C)CC2=CC(N(C)C(=O)CC(OC(=O)C(C)N(C)C(C)=O)C3(C)OC3C(C)C3CC1(O)NC(=O)O3)=C(Cl)C(OC)=C2</t>
  </si>
  <si>
    <t xml:space="preserve">InChI=1S/C34H46ClN3O10/c1-18-11-10-12-26(45-9)34(43)17-25(46-32(42)36-34)19(2)30-33(5,48-30)27(47-31(41)20(3)37(6)21(4)39)16-28(40)38(7)23-14-22(13-18)15-24(44-8)29(23)35/h10-12,14-15,19-20,25-27,30,43H,13,16-17H2,1-9H3,(H,36,42)/b12-10+,18-11+/t19-,20+,25+,26-,27+,30+,33+,34+/m1/s1
</t>
  </si>
  <si>
    <t>COC(C(C)C1CC(O)C2(C)OC2C=CC(C)C2CC(CC(=O)O2)CC2OC2C(=O)O1)C(C)=CC=CC(C)=CC1=COC(C)=N1</t>
  </si>
  <si>
    <t xml:space="preserve">InChI=1S/C35H47NO9/c1-19(13-25-18-41-23(5)36-25)9-8-10-21(3)32(40-7)22(4)27-17-29(37)35(6)30(45-35)12-11-20(2)26-14-24(16-31(38)42-26)15-28-33(43-28)34(39)44-27/h8-13,18,20,22,24,26-30,32-33,37H,14-17H2,1-7H3/b9-8+,12-11+,19-13+,21-10+/t20-,22+,24+,26-,27+,28+,29+,30-,32+,33-,35-/m1/s1
</t>
  </si>
  <si>
    <t>COC1=C(OC)C(OC)=C2C(CC3C(COC3=O)C(OC(C)=O)C3=CC4=C(OCO4)C=C23)=C1</t>
  </si>
  <si>
    <t xml:space="preserve">InChI=1S/C24H24O9/c1-11(25)33-21-14-8-18-17(31-10-32-18)7-13(14)20-12(5-15-16(21)9-30-24(15)26)6-19(27-2)22(28-3)23(20)29-4/h6-8,15-16,21H,5,9-10H2,1-4H3/t15-,16+,21+/m1/s1
</t>
  </si>
  <si>
    <t xml:space="preserve">InChI=1S/CH5N3S/c2-1(5)4-3/h3H2,(H3,2,4,5)
</t>
  </si>
  <si>
    <t>CC(C=CC1=C(C)CCCC1(C)C)=CC=CC(C)=CC(O)=O</t>
  </si>
  <si>
    <t xml:space="preserve">InChI=1S/C20H28O2/c1-15(8-6-9-16(2)14-19(21)22)11-12-18-17(3)10-7-13-20(18,4)5/h6,8-9,11-12,14H,7,10,13H2,1-5H3,(H,21,22)/b9-6+,12-11+,15-8+,16-14+
</t>
  </si>
  <si>
    <t xml:space="preserve">InChI=1S/C20H28O2/c1-15(8-6-9-16(2)14-19(21)22)11-12-18-17(3)10-7-13-20(18,4)5/h6,8-9,11-12,14H,7,10,13H2,1-5H3,(H,21,22)/b9-6+,12-11+,15-8+,16-14-
</t>
  </si>
  <si>
    <t>CC(C=CC=C(C)C=CC1=C(C)CCCC1(C)C)=CC=O</t>
  </si>
  <si>
    <t xml:space="preserve">InChI=1S/C20H28O/c1-16(8-6-9-17(2)13-15-21)11-12-19-18(3)10-7-14-20(19,4)5/h6,8-9,11-13,15H,7,10,14H2,1-5H3/b9-6+,12-11+,16-8+,17-13+
</t>
  </si>
  <si>
    <t>CC(=CCO)C=CC=C(C)C=CC1=C(C)CCCC1(C)C</t>
  </si>
  <si>
    <t xml:space="preserve">InChI=1S/C20H30O/c1-16(8-6-9-17(2)13-15-21)11-12-19-18(3)10-7-14-20(19,4)5/h6,8-9,11-13,21H,7,10,14-15H2,1-5H3/b9-6+,12-11+,16-8+,17-13+
</t>
  </si>
  <si>
    <t>CC(C=CC1=C(C)C(=O)CCC1(C)C)=CC=CC(C)=CC(O)=O</t>
  </si>
  <si>
    <t xml:space="preserve">InChI=1S/C20H26O3/c1-14(7-6-8-15(2)13-19(22)23)9-10-17-16(3)18(21)11-12-20(17,4)5/h6-10,13H,11-12H2,1-5H3,(H,22,23)/b8-6+,10-9+,14-7+,15-13+
</t>
  </si>
  <si>
    <t>CC(=O)OCC=C(C)C=CC=C(C)C=CC1=C(C)CCCC1(C)C</t>
  </si>
  <si>
    <t xml:space="preserve">InChI=1S/C22H32O2/c1-17(9-7-10-18(2)14-16-24-20(4)23)12-13-21-19(3)11-8-15-22(21,5)6/h7,9-10,12-14H,8,11,15-16H2,1-6H3/b10-7+,13-12+,17-9+,18-14+
</t>
  </si>
  <si>
    <t xml:space="preserve">InChI=1S/C9H9NO/c11-6-7-5-10-9-4-2-1-3-8(7)9/h1-5,10-11H,6H2
</t>
  </si>
  <si>
    <t xml:space="preserve">InChI=1/C14H20N2O2/c1-10(2)16-8-11(17)9-18-14-5-3-4-13-12(14)6-7-15-13/h3-7,10-11,15-17H,8-9H2,1-2H3
</t>
  </si>
  <si>
    <t xml:space="preserve">InChI=1/C16H21NO2/c1-12(2)17-10-14(18)11-19-16-9-5-7-13-6-3-4-8-15(13)16/h3-9,12,14,17-18H,10-11H2,1-2H3
</t>
  </si>
  <si>
    <t xml:space="preserve">InChI=1/C14H22N2O3/c1-10(2)16-8-12(17)9-19-13-5-3-11(4-6-13)7-14(15)18/h3-6,10,12,16-17H,7-9H2,1-2H3,(H2,15,18)
</t>
  </si>
  <si>
    <t xml:space="preserve">InChI=1/C18H28N2O4/c1-5-6-18(23)20-14-7-8-17(16(9-14)13(4)21)24-11-15(22)10-19-12(2)3/h7-9,12,15,19,22H,5-6,10-11H2,1-4H3,(H,20,23)
</t>
  </si>
  <si>
    <t xml:space="preserve">InChI=1/C15H25NO3/c1-12(2)16-10-14(17)11-19-15-6-4-13(5-7-15)8-9-18-3/h4-7,12,14,16-17H,8-11H2,1-3H3
</t>
  </si>
  <si>
    <t xml:space="preserve">InChI=1/C15H23NO2/c1-4-7-13-8-5-6-9-15(13)18-11-14(17)10-16-12(2)3/h4-6,8-9,12,14,16-17H,1,7,10-11H2,2-3H3
</t>
  </si>
  <si>
    <t xml:space="preserve">InChI=1/C19H24N2O3/c1-13(7-8-14-5-3-2-4-6-14)21-12-18(23)15-9-10-17(22)16(11-15)19(20)24/h2-6,9-11,13,18,21-23H,7-8,12H2,1H3,(H2,20,24)
</t>
  </si>
  <si>
    <t xml:space="preserve">InChI=1/C17H27NO4/c1-17(2,3)18-9-12(19)10-22-16-6-4-5-11-7-14(20)15(21)8-13(11)16/h4-6,12,14-15,18-21H,7-10H2,1-3H3
</t>
  </si>
  <si>
    <t xml:space="preserve">InChI=1S/C3H5NO/c1-2-3(4)5/h2H,1H2,(H2,4,5)
</t>
  </si>
  <si>
    <t xml:space="preserve">InChI=1S/C4H7NO/c1-3-4(6)5-2/h3H,1H2,2H3,(H,5,6)
</t>
  </si>
  <si>
    <t xml:space="preserve">InChI=1S/C6H11NO/c1-4-6(8)7-5(2)3/h4-5H,1H2,2-3H3,(H,7,8)
</t>
  </si>
  <si>
    <t xml:space="preserve">InChI=1S/C4H7NO/c1-3(2)4(5)6/h1H2,2H3,(H2,5,6)
</t>
  </si>
  <si>
    <t xml:space="preserve">InChI=1S/C7H10N2O2/c1-3-6(10)8-5-9-7(11)4-2/h3-4H,1-2,5H2,(H,8,10)(H,9,11)
</t>
  </si>
  <si>
    <t xml:space="preserve">InChI=1S/C3H4O/c1-2-3-4/h2-3H,1H2
</t>
  </si>
  <si>
    <t xml:space="preserve">InChI=1S/C4H6O2/c1-3-4(5)6-2/h3H,1H2,2H3
</t>
  </si>
  <si>
    <t xml:space="preserve">InChI=1S/C5H8O2/c1-4(2)5(6)7-3/h1H2,2-3H3
</t>
  </si>
  <si>
    <t xml:space="preserve">InChI=1S/C6H10O2/c1-4-8-6(7)5(2)3/h2,4H2,1,3H3
</t>
  </si>
  <si>
    <t xml:space="preserve">InChI=1S/C8H14O2/c1-6(2)5-10-8(9)7(3)4/h6H,3,5H2,1-2,4H3
</t>
  </si>
  <si>
    <t xml:space="preserve">InChI=1S/C7H13N3O3S/c1-8-7(12)13-9-5(14-4)6(11)10(2)3/h1-4H3,(H,8,12)
</t>
  </si>
  <si>
    <t xml:space="preserve">InChI=1S/C5H10N2O2S/c1-4(10-3)7-9-5(8)6-2/h1-3H3,(H,6,8)
</t>
  </si>
  <si>
    <t xml:space="preserve">InChI=1S/C7H14N2O2S/c1-7(2,12-4)5-9-11-6(10)8-3/h5H,1-4H3,(H,8,10)
</t>
  </si>
  <si>
    <t xml:space="preserve">InChI=1S/C8H15N/c1-2-5-8-6-3-4-7-9-8/h2-7H2,1H3
</t>
  </si>
  <si>
    <t>CCCC1CCCCN1</t>
  </si>
  <si>
    <t xml:space="preserve">InChI=1S/C8H17N/c1-2-5-8-6-3-4-7-9-8/h8-9H,2-7H2,1H3/t8-/m0/s1
</t>
  </si>
  <si>
    <t>CC(=O)N1CCCC(=C1)C1CCCCN1</t>
  </si>
  <si>
    <t xml:space="preserve">InChI=1S/C12H20N2O/c1-10(15)14-8-4-5-11(9-14)12-6-2-3-7-13-12/h9,12-13H,2-8H2,1H3/t12-/m1/s1
</t>
  </si>
  <si>
    <t>C1CCC(NC1)C1=CC=CN=C1</t>
  </si>
  <si>
    <t xml:space="preserve">InChI=1S/C10H14N2/c1-2-7-12-10(5-1)9-4-3-6-11-8-9/h3-4,6,8,10,12H,1-2,5,7H2/t10-/m0/s1
</t>
  </si>
  <si>
    <t xml:space="preserve">InChI=1S/C10H12N2/c1-2-7-12-10(5-1)9-4-3-6-11-8-9/h3-4,6,8H,1-2,5,7H2
</t>
  </si>
  <si>
    <t>CCN(C)C(=O)OC1=CC=CC(=C1)C(C)N(C)C</t>
  </si>
  <si>
    <t xml:space="preserve">InChI=1S/C14H22N2O2/c1-6-16(5)14(17)18-13-9-7-8-12(10-13)11(2)15(3)4/h7-11H,6H2,1-5H3/t11-/m0/s1
</t>
  </si>
  <si>
    <t xml:space="preserve">InChI=1S/C20H30N2O5S/c1-7-25-17(23)11-12-22(14(2)3)28-21(6)19(24)26-16-10-8-9-15-13-20(4,5)27-18(15)16/h8-10,14H,7,11-13H2,1-6H3
</t>
  </si>
  <si>
    <t xml:space="preserve">InChI=1S/C17H19NO4/c1-2-20-17(19)18-12-13-21-14-8-10-16(11-9-14)22-15-6-4-3-5-7-15/h3-11H,2,12-13H2,1H3,(H,18,19)
</t>
  </si>
  <si>
    <t xml:space="preserve">InChI=1S/C20H32N2O3S/c1-6-8-13-22(14-9-7-2)26-21(5)19(23)24-17-12-10-11-16-15-20(3,4)25-18(16)17/h10-12H,6-9,13-15H2,1-5H3
</t>
  </si>
  <si>
    <t xml:space="preserve">InChI=1S/C11H15NO2S/c1-3-15-8-9-6-4-5-7-10(9)14-11(13)12-2/h4-7H,3,8H2,1-2H3,(H,12,13)
</t>
  </si>
  <si>
    <t xml:space="preserve">InChI=1S/C11H18N4O2/c1-7-8(2)12-10(14(3)4)13-9(7)17-11(16)15(5)6/h1-6H3
</t>
  </si>
  <si>
    <t xml:space="preserve">InChI=1S/C11H13NO4/c1-11(2)15-8-6-4-5-7(9(8)16-11)14-10(13)12-3/h4-6H,1-3H3,(H,12,13)
</t>
  </si>
  <si>
    <t xml:space="preserve">InChI=1S/C10H13NO2/c1-7-4-5-9(6-8(7)2)13-10(12)11-3/h4-6H,1-3H3,(H,11,12)
</t>
  </si>
  <si>
    <t xml:space="preserve">InChI=1S/C11H15NO2S/c1-7-5-9(14-11(13)12-3)6-8(2)10(7)15-4/h5-6H,1-4H3,(H,12,13)
</t>
  </si>
  <si>
    <t xml:space="preserve">InChI=1S/C11H16N2O2/c1-8-7-9(15-11(14)12-2)5-6-10(8)13(3)4/h5-7H,1-4H3,(H,12,14)
</t>
  </si>
  <si>
    <t xml:space="preserve">InChI=1S/C12H15NO3/c1-12(2)7-8-5-4-6-9(10(8)16-12)15-11(14)13-3/h4-6H,7H2,1-3H3,(H,13,14)
</t>
  </si>
  <si>
    <t xml:space="preserve">InChI=1S/C12H18N2O2/c1-8-6-10(16-12(15)13-3)7-9(2)11(8)14(4)5/h6-7H,1-5H3,(H,13,15)
</t>
  </si>
  <si>
    <t xml:space="preserve">InChI=1S/C11H15NO3/c1-8(2)14-9-6-4-5-7-10(9)15-11(13)12-3/h4-8H,1-3H3,(H,12,13)
</t>
  </si>
  <si>
    <t xml:space="preserve">InChI=1S/C12H11NO2/c1-13-12(14)15-11-8-4-6-9-5-2-3-7-10(9)11/h2-8H,1H3,(H,13,14)
</t>
  </si>
  <si>
    <t xml:space="preserve">InChI=1S/C8F18O2S/c9-1(10,3(13,14)5(17,18)7(21,22)23)2(11,12)4(15,16)6(19,20)8(24,25)29(26,27)28
</t>
  </si>
  <si>
    <t xml:space="preserve">InChI=1S/C12H10F17NO3S/c1-2-30(3-4-31)34(32,33)12(28,29)10(23,24)8(19,20)6(15,16)5(13,14)7(17,18)9(21,22)11(25,26)27/h31H,2-4H2,1H3
</t>
  </si>
  <si>
    <t xml:space="preserve">InChI=1S/C8HF17O3S/c9-1(10,3(13,14)5(17,18)7(21,22)23)2(11,12)4(15,16)6(19,20)8(24,25)29(26,27)28/h(H,26,27,28)
</t>
  </si>
  <si>
    <t xml:space="preserve">InChI=1S/C4H8O2/c1-2-6-4-3-5-1/h1-4H2
</t>
  </si>
  <si>
    <t xml:space="preserve">InChI=1S/C4H10N2/c1-2-6-4-3-5-1/h5-6H,1-4H2
</t>
  </si>
  <si>
    <t xml:space="preserve">InChI=1S/C24H35NO5/c1-4-7-8-9-10-11-12-13-14-30-21-15-18-20(16-22(21)28-5-2)25-17-19(23(18)26)24(27)29-6-3/h15-17H,4-14H2,1-3H3,(H,25,26)
</t>
  </si>
  <si>
    <t xml:space="preserve">InChI=1S/C12H12N2O3/c1-3-14-6-9(12(16)17)10(15)8-5-4-7(2)13-11(8)14/h4-6H,3H2,1-2H3,(H,16,17)
</t>
  </si>
  <si>
    <t xml:space="preserve">InChI=1S/C21H19F2N3O3/c1-24-6-8-25(9-7-24)19-11-18-15(10-17(19)23)20(27)16(21(28)29)12-26(18)14-4-2-13(22)3-5-14/h2-5,10-12H,6-9H2,1H3,(H,28,29)
</t>
  </si>
  <si>
    <t>NC1C2CN(CC12)C1=NC2=C(C=C1F)C(=O)C(=CN2C1=C(F)C=C(F)C=C1)C(O)=O</t>
  </si>
  <si>
    <t xml:space="preserve">InChI=1S/C20H15F3N4O3/c21-8-1-2-15(13(22)3-8)27-7-12(20(29)30)17(28)9-4-14(23)19(25-18(9)27)26-5-10-11(6-26)16(10)24/h1-4,7,10-11,16H,5-6,24H2,(H,29,30)/t10-,11+,16+
</t>
  </si>
  <si>
    <t xml:space="preserve">InChI=1S/C19H22FN3O3/c1-2-21-5-7-22(8-6-21)17-10-16-13(9-15(17)20)18(24)14(19(25)26)11-23(16)12-3-4-12/h9-12H,2-8H2,1H3,(H,25,26)
</t>
  </si>
  <si>
    <t xml:space="preserve">InChI=1S/C17H18FN3O3/c18-13-7-11-14(8-15(13)20-5-3-19-4-6-20)21(10-1-2-10)9-12(16(11)22)17(23)24/h7-10,19H,1-6H2,(H,23,24)
</t>
  </si>
  <si>
    <t xml:space="preserve">InChI=1S/C17H19FN4O4/c1-19-3-5-21(6-4-19)14-12(18)7-10-13-16(14)26-9-20(2)22(13)8-11(15(10)23)17(24)25/h7-8H,3-6,9H2,1-2H3,(H,24,25)
</t>
  </si>
  <si>
    <t xml:space="preserve">InChI=1/C14H12FNO3/c1-7-2-3-8-4-9(15)5-10-12(8)16(7)6-11(13(10)17)14(18)19/h4-7H,2-3H2,1H3,(H,18,19)
</t>
  </si>
  <si>
    <t>DTXSID5041306</t>
  </si>
  <si>
    <t>DTXSID9020160</t>
  </si>
  <si>
    <t>DTXSID0024000</t>
  </si>
  <si>
    <t>DTXSID90873922</t>
  </si>
  <si>
    <t>DTXSID9020407</t>
  </si>
  <si>
    <t>DTXSID6023159</t>
  </si>
  <si>
    <t>DTXSID8023214</t>
  </si>
  <si>
    <t>DTXSID4020791</t>
  </si>
  <si>
    <t>DTXSID4022448</t>
  </si>
  <si>
    <t>DTXSID6024204</t>
  </si>
  <si>
    <t>DTXSID6032562</t>
  </si>
  <si>
    <t>DTXSID8024234</t>
  </si>
  <si>
    <t>DTXSID2021105</t>
  </si>
  <si>
    <t>DTXSID8022292</t>
  </si>
  <si>
    <t>DTXSID0021123</t>
  </si>
  <si>
    <t>DTXSID4024276</t>
  </si>
  <si>
    <t>DTXSID2020420</t>
  </si>
  <si>
    <t>DTXSID1032640</t>
  </si>
  <si>
    <t>DTXSID4021268</t>
  </si>
  <si>
    <t>DTXSID1032648</t>
  </si>
  <si>
    <t>DTXSID8021482</t>
  </si>
  <si>
    <t>DTXSID8020759</t>
  </si>
  <si>
    <t>DTXSID6024175</t>
  </si>
  <si>
    <t>DTXSID20879831</t>
  </si>
  <si>
    <t>DTXSID1024122</t>
  </si>
  <si>
    <t>DTXSID0021385</t>
  </si>
  <si>
    <t>DTXSID4020458</t>
  </si>
  <si>
    <t>DTXSID80345027</t>
  </si>
  <si>
    <t>DTXSID0020523</t>
  </si>
  <si>
    <t>DTXSID4032667</t>
  </si>
  <si>
    <t>DTXSID8024109</t>
  </si>
  <si>
    <t>DTXSID8029602</t>
  </si>
  <si>
    <t>DTXSID4032611</t>
  </si>
  <si>
    <t>DTXSID3023899</t>
  </si>
  <si>
    <t>DTXSID2032390</t>
  </si>
  <si>
    <t>DTXSID5035957</t>
  </si>
  <si>
    <t>DTXSID9020374</t>
  </si>
  <si>
    <t>DTXSID3044128</t>
  </si>
  <si>
    <t>DTXSID1034187</t>
  </si>
  <si>
    <t>DTXSID4022369</t>
  </si>
  <si>
    <t>DTXSID9020112</t>
  </si>
  <si>
    <t>DTXSID4031980</t>
  </si>
  <si>
    <t>DTXSID4020375</t>
  </si>
  <si>
    <t>DTXSID4023381</t>
  </si>
  <si>
    <t>DTXSID1023998</t>
  </si>
  <si>
    <t>DTXSID8020381</t>
  </si>
  <si>
    <t>DTXSID8022377</t>
  </si>
  <si>
    <t>DTXSID8024523</t>
  </si>
  <si>
    <t>DTXSID3034165</t>
  </si>
  <si>
    <t>DTXSID8033512</t>
  </si>
  <si>
    <t>DTXSID6032649</t>
  </si>
  <si>
    <t>DTXSID6022345</t>
  </si>
  <si>
    <t>DTXSID3036496</t>
  </si>
  <si>
    <t>DTXSID8034162</t>
  </si>
  <si>
    <t>DTXSID4032613</t>
  </si>
  <si>
    <t>DTXSID9022360</t>
  </si>
  <si>
    <t>DTXSID0021460</t>
  </si>
  <si>
    <t>DTXSID9022310</t>
  </si>
  <si>
    <t>DTXSID9020827</t>
  </si>
  <si>
    <t>DTXSID7020182</t>
  </si>
  <si>
    <t>DTXSID2022678</t>
  </si>
  <si>
    <t>DTXSID2021315</t>
  </si>
  <si>
    <t>DTXSID4023202</t>
  </si>
  <si>
    <t>DTXSID4020618</t>
  </si>
  <si>
    <t>DTXSID6022391</t>
  </si>
  <si>
    <t>DTXSID8022589</t>
  </si>
  <si>
    <t>DTXSID5037072</t>
  </si>
  <si>
    <t>DTXSID8040484</t>
  </si>
  <si>
    <t>DTXSID3032179</t>
  </si>
  <si>
    <t>DTXSID3020209</t>
  </si>
  <si>
    <t>DTXSID6022341</t>
  </si>
  <si>
    <t>DTXSID60229856</t>
  </si>
  <si>
    <t>DTXSID30873880</t>
  </si>
  <si>
    <t>DTXSID60579121</t>
  </si>
  <si>
    <t>DTXSID90873881</t>
  </si>
  <si>
    <t>DTXSID80631538</t>
  </si>
  <si>
    <t>DTXSID1037806</t>
  </si>
  <si>
    <t>DTXSID3022409</t>
  </si>
  <si>
    <t>DTXSID40196931</t>
  </si>
  <si>
    <t>DTXSID2032180</t>
  </si>
  <si>
    <t>DTXSID50873903</t>
  </si>
  <si>
    <t>DTXSID5022308</t>
  </si>
  <si>
    <t>DTXSID50873867</t>
  </si>
  <si>
    <t>DTXSID8031865</t>
  </si>
  <si>
    <t>DTXSID2023270</t>
  </si>
  <si>
    <t>DTXSID9052686</t>
  </si>
  <si>
    <t>DTXSID10873904</t>
  </si>
  <si>
    <t>DTXSID50873882</t>
  </si>
  <si>
    <t>DTXSID4023412</t>
  </si>
  <si>
    <t xml:space="preserve">InChI=1S/C13H10O5/c14-7-1-3-9(11(16)5-7)13(18)10-4-2-8(15)6-12(10)17/h1-6,14-17H
</t>
  </si>
  <si>
    <t>CC1=C(COC(=O)C2C(C=C(Cl)C(F)(F)F)C2(C)C)C=CC=C1C1=CC=CC=C1</t>
  </si>
  <si>
    <t xml:space="preserve">InChI=1/C23H22ClF3O2/c1-14-16(10-7-11-17(14)15-8-5-4-6-9-15)13-29-21(28)20-18(22(20,2)3)12-19(24)23(25,26)27/h4-12,18,20H,13H2,1-3H3/b19-12-/t18-,20-/s2
</t>
  </si>
  <si>
    <t xml:space="preserve">InChI=1S/C10H6Cl4O4/c1-17-9(15)3-5(11)7(13)4(10(16)18-2)8(14)6(3)12/h1-2H3
</t>
  </si>
  <si>
    <t xml:space="preserve">InChI=1S/C12H6Br4O/c13-8-5-4-7(6-11(8)16)17-12-9(14)2-1-3-10(12)15/h1-6H
</t>
  </si>
  <si>
    <t xml:space="preserve">InChI=1S/C12H21N2O3PS/c1-6-15-18(19,16-7-2)17-11-8-10(5)13-12(14-11)9(3)4/h8-9H,6-7H2,1-5H3
</t>
  </si>
  <si>
    <t xml:space="preserve">InChI=1/C11H12I3NO2/c1-2-5(11(16)17)3-6-7(12)4-8(13)10(15)9(6)14/h4-5H,2-3,15H2,1H3,(H,16,17)
</t>
  </si>
  <si>
    <t>NC(CC1=CC(I)=C(OC2=CC(I)=C(O)C(I)=C2)C(I)=C1)C(O)=O</t>
  </si>
  <si>
    <t xml:space="preserve">InChI=1S/C15H11I4NO4/c16-8-4-7(5-9(17)13(8)21)24-14-10(18)1-6(2-11(14)19)3-12(20)15(22)23/h1-2,4-5,12,21H,3,20H2,(H,22,23)/t12-/m0/s1
</t>
  </si>
  <si>
    <t xml:space="preserve">InChI=1/C10H19O6PS2/c1-5-15-9(11)7-8(10(12)16-6-2)19-17(18,13-3)14-4/h8H,5-7H2,1-4H3
</t>
  </si>
  <si>
    <t xml:space="preserve">InChI=1/C15H22ClNO2/c1-5-13-8-6-7-11(2)15(13)17(14(18)9-16)12(3)10-19-4/h6-8,12H,5,9-10H2,1-4H3
</t>
  </si>
  <si>
    <t xml:space="preserve">InChI=1S/C8H14N4OS/c1-8(2,3)5-6(13)12(9)7(14-4)11-10-5/h9H2,1-4H3
</t>
  </si>
  <si>
    <t xml:space="preserve">InChI=1/C17H25NO2/c1-3-5-6-11(4-2)10-18-16(19)14-12-7-8-13(9-12)15(14)17(18)20/h7-8,11-15H,3-6,9-10H2,1-2H3
</t>
  </si>
  <si>
    <t>CN=C1C=NN(C2=CC=CC(=C2)C(F)(F)F)C(=O)C1Cl</t>
  </si>
  <si>
    <t xml:space="preserve">InChI=1S/C12H9ClF3N3O/c1-17-9-6-18-19(11(20)10(9)13)8-4-2-3-7(5-8)12(14,15)16/h2-6,17H,1H3
</t>
  </si>
  <si>
    <t xml:space="preserve">InChI=1S/C6Cl5NO2/c7-1-2(8)4(10)6(12(13)14)5(11)3(1)9
</t>
  </si>
  <si>
    <t xml:space="preserve">InChI=1/C21H20Cl2O3/c1-21(2)17(12-18(22)23)19(21)20(24)25-13-14-7-6-10-16(11-14)26-15-8-4-3-5-9-15/h3-12,17,19H,13H2,1-2H3
</t>
  </si>
  <si>
    <t>CCC1(C(=O)NC(O)=NC1=O)C1=CC=CC=C1</t>
  </si>
  <si>
    <t xml:space="preserve">InChI=1/C12H12N2O3.Na/c1-2-12(8-6-4-3-5-7-8)9(15)13-11(17)14-10(12)16;/h3-7H,2H2,1H3,(H2,13,14,15,16,17);/q;+1/p-1
</t>
  </si>
  <si>
    <t xml:space="preserve">InChI=1/C19H26O4S/c1-5-14-21-24(20)23-18-9-7-6-8-17(18)22-16-12-10-15(11-13-16)19(2,3)4/h1,10-13,17-18H,6-9,14H2,2-4H3
</t>
  </si>
  <si>
    <t xml:space="preserve">InChI=1S/C12H11Cl2NO/c1-4-12(2,3)15-11(16)8-5-9(13)7-10(14)6-8/h1,5-7H,2-3H3,(H,15,16)
</t>
  </si>
  <si>
    <t xml:space="preserve">InChI=1/C20H19NO3/c1-16(23-20-9-5-6-14-21-20)15-22-17-10-12-19(13-11-17)24-18-7-3-2-4-8-18/h2-14,16H,15H2,1H3
</t>
  </si>
  <si>
    <t xml:space="preserve">InChI=1S/C7H12ClN5/c1-3-9-6-11-5(8)12-7(13-6)10-4-2/h3-4H2,1-2H3,(H2,9,10,11,12,13)
</t>
  </si>
  <si>
    <t>COP(=O)(OC)OC(=CCl)C1=C(Cl)C=C(Cl)C(Cl)=C1</t>
  </si>
  <si>
    <t xml:space="preserve">InChI=1S/C10H9Cl4O4P/c1-16-19(15,17-2)18-10(5-11)6-3-8(13)9(14)4-7(6)12/h3-5H,1-2H3/b10-5-
</t>
  </si>
  <si>
    <t xml:space="preserve">InChI=1S/C3H6O/c1-3(2)4/h1-2H3
</t>
  </si>
  <si>
    <t xml:space="preserve">InChI=1S/C9H14O/c1-7-4-8(10)6-9(2,3)5-7/h4H,5-6H2,1-3H3
</t>
  </si>
  <si>
    <t xml:space="preserve">InChI=1/C15H21NO4/c1-10-7-6-8-11(2)14(10)16(13(17)9-19-4)12(3)15(18)20-5/h6-8,12H,9H2,1-5H3
</t>
  </si>
  <si>
    <t>CC1(O)CCC2C3CCC4CC(=O)C=CC4(C)C3CCC12C</t>
  </si>
  <si>
    <t xml:space="preserve">InChI=1/C20H30O2/c1-18-9-6-14(21)12-13(18)4-5-15-16(18)7-10-19(2)17(15)8-11-20(19,3)22/h6,9,13,15-17,22H,4-5,7-8,10-12H2,1-3H3/t13-,15+,16-,17-,18-,19-,20-/s2
</t>
  </si>
  <si>
    <t xml:space="preserve">InChI=1S/C3H8NO5P/c5-3(6)1-4-2-10(7,8)9/h4H,1-2H2,(H,5,6)(H2,7,8,9)
</t>
  </si>
  <si>
    <t xml:space="preserve">InChI=1S/C9H4Cl3NO2S/c10-9(11,12)16-13-7(14)5-3-1-2-4-6(5)8(13)15/h1-4H
</t>
  </si>
  <si>
    <t xml:space="preserve">InChI=1S/C9H11Cl3NO3PS/c1-3-14-17(18,15-4-2)16-9-7(11)5-6(10)8(12)13-9/h5H,3-4H2,1-2H3
</t>
  </si>
  <si>
    <t xml:space="preserve">InChI=1S/C14H23NO/c1-3-5-10-15(11-6-4-2)13-8-7-9-14(16)12-13/h7-9,12,16H,3-6,10-11H2,1-2H3
</t>
  </si>
  <si>
    <t xml:space="preserve">InChI=1S/C6H4N2O5/c9-6-2-1-4(7(10)11)3-5(6)8(12)13/h1-3,9H
</t>
  </si>
  <si>
    <t xml:space="preserve">InChI=1S/C25H22ClNO3/c1-17(2)24(18-11-13-20(26)14-12-18)25(28)30-23(16-27)19-7-6-10-22(15-19)29-21-8-4-3-5-9-21/h3-15,17,23-24H,1-2H3/t23-,24+/m1/s1
</t>
  </si>
  <si>
    <t xml:space="preserve">InChI=1S/C17H16F3NO2/c1-11(2)23-13-7-5-6-12(10-13)21-16(22)14-8-3-4-9-15(14)17(18,19)20/h3-11H,1-2H3,(H,21,22)
</t>
  </si>
  <si>
    <t xml:space="preserve">InChI=1S/C26H38O2/c1-10-11-18(19-14-21(25(4,5)6)23(27)12-16(19)2)20-15-22(26(7,8)9)24(28)13-17(20)3/h12-15,18,27-28H,10-11H2,1-9H3
</t>
  </si>
  <si>
    <t xml:space="preserve">InChI=1S/C8H19O2PS2/c1-4-7-12-11(9,10-6-3)13-8-5-2/h4-8H2,1-3H3
</t>
  </si>
  <si>
    <t xml:space="preserve">InChI=1S/C13H16F3N3O4/c1-3-5-6-17(4-2)12-10(18(20)21)7-9(13(14,15)16)8-11(12)19(22)23/h7-8H,3-6H2,1-2H3
</t>
  </si>
  <si>
    <t xml:space="preserve">InChI=1/C17H12Cl2N2O/c18-14-7-5-12(6-8-14)17(22,13-9-20-11-21-10-13)15-3-1-2-4-16(15)19/h1-11,22H
</t>
  </si>
  <si>
    <t xml:space="preserve">InChI=1/C22H18Cl2FNO3/c1-22(2)15(11-19(23)24)20(22)21(27)29-18(12-26)13-8-9-16(25)17(10-13)28-14-6-4-3-5-7-14/h3-11,15,18,20H,1-2H3
</t>
  </si>
  <si>
    <t xml:space="preserve">InChI=1S/C14H8Cl4/c15-11-5-1-9(2-6-11)13(14(17)18)10-3-7-12(16)8-4-10/h1-8H
</t>
  </si>
  <si>
    <t>CC1(O)CCC2C3CCC4CC5=NNC=C5CC4(C)C3CCC12C</t>
  </si>
  <si>
    <t xml:space="preserve">InChI=1S/C21H32N2O/c1-19-11-13-12-22-23-18(13)10-14(19)4-5-15-16(19)6-8-20(2)17(15)7-9-21(20,3)24/h12,14-17,24H,4-11H2,1-3H3,(H,22,23)/t14-,15+,16-,17-,19-,20-,21-/m0/s1
</t>
  </si>
  <si>
    <t>CCC(=C(C1=CC=CC=C1)C1=CC=C(OCCN(C)C)C=C1)C1=CC=CC=C1</t>
  </si>
  <si>
    <t xml:space="preserve">InChI=1S/C26H29NO/c1-4-25(21-11-7-5-8-12-21)26(22-13-9-6-10-14-22)23-15-17-24(18-16-23)28-20-19-27(2)3/h5-18H,4,19-20H2,1-3H3/b26-25-
</t>
  </si>
  <si>
    <t>CC12CCC3C(C1CCC2O)C(CCCCCCCCCS(=O)CCCC(F)(F)C(F)(F)F)CC1=CC(O)=CC=C31</t>
  </si>
  <si>
    <t xml:space="preserve">InChI=1S/C32H47F5O3S/c1-30-17-15-26-25-12-11-24(38)21-23(25)20-22(29(26)27(30)13-14-28(30)39)10-7-5-3-2-4-6-8-18-41(40)19-9-16-31(33,34)32(35,36)37/h11-12,21-22,26-29,38-39H,2-10,13-20H2,1H3/t22-,26-,27+,28+,29-,30+,41?/m1/s1
</t>
  </si>
  <si>
    <t xml:space="preserve">InChI=1S/C8H14ClN5/c1-4-10-7-12-6(9)13-8(14-7)11-5(2)3/h5H,4H2,1-3H3,(H2,10,11,12,13,14)
</t>
  </si>
  <si>
    <t>OC1=CC=C(C=CC2=CC(O)=CC(O)=C2)C=C1</t>
  </si>
  <si>
    <t xml:space="preserve">InChI=1S/C14H12O3/c15-12-5-3-10(4-6-12)1-2-11-7-13(16)9-14(17)8-11/h1-9,15-17H/b2-1+
</t>
  </si>
  <si>
    <t xml:space="preserve">InChI=1S/C14H9Cl5/c15-11-5-1-9(2-6-11)13(14(17,18)19)10-3-7-12(16)8-4-10/h1-8,13H
</t>
  </si>
  <si>
    <t>CC(=O)OC1(CCC2C3CCC4=CC(=O)CCC4C3CCC12C)C#C</t>
  </si>
  <si>
    <t xml:space="preserve">InChI=1S/C22H28O3/c1-4-22(25-14(2)23)12-10-20-19-7-5-15-13-16(24)6-8-17(15)18(19)9-11-21(20,22)3/h1,13,17-20H,5-12H2,2-3H3/t17-,18+,19+,20-,21-,22-/m0/s1
</t>
  </si>
  <si>
    <t xml:space="preserve">InChI=1/C22H19Cl2NO3/c1-22(2)17(12-19(23)24)20(22)21(26)28-18(13-25)14-7-6-10-16(11-14)27-15-8-4-3-5-9-15/h3-12,17-18,20H,1-2H3
</t>
  </si>
  <si>
    <t>CC1(C)C(C=C(Br)Br)C1C(=O)OC(C#N)C1=CC=CC(OC2=CC=CC=C2)=C1</t>
  </si>
  <si>
    <t xml:space="preserve">InChI=1S/C22H19Br2NO3/c1-22(2)17(12-19(23)24)20(22)21(26)28-18(13-25)14-7-6-10-16(11-14)27-15-8-4-3-5-9-15/h3-12,17-18,20H,1-2H3/t17-,18+,20-/m0/s1
</t>
  </si>
  <si>
    <t xml:space="preserve">InChI=1S/C18H24O2/c1-18-9-8-14-13-5-3-12(19)10-11(13)2-4-15(14)16(18)6-7-17(18)20/h3,5,10,14-17,19-20H,2,4,6-9H2,1H3/t14-,15-,16+,17-,18+/m1/s1
</t>
  </si>
  <si>
    <t>CC12CCC3C(CCC4=CC(=O)CCC34C)C1CCC2=O</t>
  </si>
  <si>
    <t xml:space="preserve">InChI=1S/C19H26O2/c1-18-9-7-13(20)11-12(18)3-4-14-15-5-6-17(21)19(15,2)10-8-16(14)18/h11,14-16H,3-10H2,1-2H3/t14-,15-,16-,18-,19-/m0/s1
</t>
  </si>
  <si>
    <t xml:space="preserve">InChI=1S/C12H10F3N3O4/c1-11(2)9(19)17(10(20)16-11)6-3-4-8(18(21)22)7(5-6)12(13,14)15/h3-5H,1-2H3,(H,16,20)
</t>
  </si>
  <si>
    <t>CC1(O)CCC2C3CCC4=CC(=O)CCC4(C)C3(F)C(O)CC12C</t>
  </si>
  <si>
    <t xml:space="preserve">InChI=1S/C20H29FO3/c1-17-8-6-13(22)10-12(17)4-5-15-14-7-9-19(3,24)18(14,2)11-16(23)20(15,17)21/h10,14-16,23-24H,4-9,11H2,1-3H3/t14-,15-,16-,17-,18-,19-,20-/m0/s1
</t>
  </si>
  <si>
    <t xml:space="preserve">InChI=1/C19H25NO4/c1-11(2)9-14-15(19(14,3)4)18(23)24-10-20-16(21)12-7-5-6-8-13(12)17(20)22/h9,14-15H,5-8,10H2,1-4H3
</t>
  </si>
  <si>
    <t xml:space="preserve">InChI=1/C14H9Cl5/c15-10-7-5-9(6-8-10)13(14(17,18)19)11-3-1-2-4-12(11)16/h1-8,13H
</t>
  </si>
  <si>
    <t>CCC12CCC3C(CCC4=CC(=O)CCC34)C1CCC2(O)C#C</t>
  </si>
  <si>
    <t xml:space="preserve">InChI=1S/C21H28O2/c1-3-20-11-9-17-16-8-6-15(22)13-14(16)5-7-18(17)19(20)10-12-21(20,23)4-2/h2,13,16-19,23H,3,5-12H2,1H3/t16-,17+,18+,19-,20-,21-/m0/s1
</t>
  </si>
  <si>
    <t>CC1(O)CCC2C3CCC4=CC(=O)CCC4=C3C=CC12C</t>
  </si>
  <si>
    <t xml:space="preserve">InChI=1S/C19H24O2/c1-18-9-7-15-14-6-4-13(20)11-12(14)3-5-16(15)17(18)8-10-19(18,2)21/h7,9,11,16-17,21H,3-6,8,10H2,1-2H3/t16-,17+,18+,19+/m1/s1
</t>
  </si>
  <si>
    <t xml:space="preserve">InChI=1S/C9H12NO5PS/c1-7-6-8(4-5-9(7)10(11)12)15-16(17,13-2)14-3/h4-6H,1-3H3
</t>
  </si>
  <si>
    <t xml:space="preserve">InChI=1S/C14H22O/c1-13(2,3)10-14(4,5)11-6-8-12(15)9-7-11/h6-9,15H,10H2,1-5H3
</t>
  </si>
  <si>
    <t>CC1CCCC(=O)CCCC=CC2=CC(O)=CC(O)=C2C(=O)O1</t>
  </si>
  <si>
    <t xml:space="preserve">InChI=1S/C18H22O5/c1-12-6-5-9-14(19)8-4-2-3-7-13-10-15(20)11-16(21)17(13)18(22)23-12/h3,7,10-12,20-21H,2,4-6,8-9H2,1H3/b7-3+/t12-/m0/s1
</t>
  </si>
  <si>
    <t xml:space="preserve">InChI=1S/C15H10O4/c16-10-3-1-9(2-4-10)13-8-19-14-7-11(17)5-6-12(14)15(13)18/h1-8,16-17H
</t>
  </si>
  <si>
    <t xml:space="preserve">InChI=1S/C16H15Cl3O2/c1-20-13-7-3-11(4-8-13)15(16(17,18)19)12-5-9-14(21-2)10-6-12/h3-10,15H,1-2H3
</t>
  </si>
  <si>
    <t xml:space="preserve">InChI=1S/C15H16O2/c1-15(2,11-3-7-13(16)8-4-11)12-5-9-14(17)10-6-12/h3-10,16-17H,1-2H3
</t>
  </si>
  <si>
    <t xml:space="preserve">InChI=1/C18H14F4N2O4S/c1-17(26,10-29(27,28)14-6-3-12(19)4-7-14)16(25)24-13-5-2-11(9-23)15(8-13)18(20,21)22/h2-8,26H,10H2,1H3,(H,24,25)
</t>
  </si>
  <si>
    <t xml:space="preserve">InChI=1S/C12H4Cl4O2/c13-5-1-9-10(2-6(5)14)18-12-4-8(16)7(15)3-11(12)17-9/h1-4H
</t>
  </si>
  <si>
    <t xml:space="preserve">InChI=1S/C17H11N5/c18-9-13-1-5-15(6-2-13)17(22-12-20-11-21-22)16-7-3-14(10-19)4-8-16/h1-8,11-12,17H
</t>
  </si>
  <si>
    <t>N#CC1=CC=C(C=C1)C1CCCC2=CN=CN12</t>
  </si>
  <si>
    <t xml:space="preserve">InChI=1/C14H13N3.ClH/c15-8-11-4-6-12(7-5-11)14-3-1-2-13-9-16-10-17(13)14;/h4-7,9-10,14H,1-3H2;1H
</t>
  </si>
  <si>
    <t xml:space="preserve">InChI=1S/C15H10O5/c16-9-3-1-8(2-4-9)13-7-12(19)15-11(18)5-10(17)6-14(15)20-13/h1-7,16-18H
</t>
  </si>
  <si>
    <t xml:space="preserve">InChI=1/C13H16N2O2/c1-2-13(8-7-11(16)15-12(13)17)9-3-5-10(14)6-4-9/h3-6H,2,7-8,14H2,1H3,(H,15,16,17)
</t>
  </si>
  <si>
    <t xml:space="preserve">InChI=1S/C8H16O2.Na/c1-3-5-7(6-4-2)8(9)10;/h7H,3-6H2,1-2H3,(H,9,10);/q;+1/p-1
</t>
  </si>
  <si>
    <t>CC(=O)OC1C(O)C2C(C)(C)CCC(O)C2(C)C2(O)C(=O)CC(C)(OC12C)C=C</t>
  </si>
  <si>
    <t xml:space="preserve">InChI=1S/C22H34O7/c1-8-19(5)11-14(25)22(27)20(6)13(24)9-10-18(3,4)16(20)15(26)17(28-12(2)23)21(22,7)29-19/h8,13,15-17,24,26-27H,1,9-11H2,2-7H3/t13-,15-,16-,17-,19-,20-,21+,22-/m0/s1
</t>
  </si>
  <si>
    <t xml:space="preserve">InChI=1S/C12H5Cl5/c13-8-2-1-6(3-9(8)14)7-4-10(15)12(17)11(16)5-7/h1-5H
</t>
  </si>
  <si>
    <t xml:space="preserve">InChI=1S/C11H14O3/c1-2-3-8-14-11(13)9-4-6-10(12)7-5-9/h4-7,12H,2-3,8H2,1H3
</t>
  </si>
  <si>
    <t xml:space="preserve">InChI=1S/C10H19N5O/c1-6(2)11-8-13-9(12-7(3)4)15-10(14-8)16-5/h6-7H,1-5H3,(H2,11,12,13,14,15)
</t>
  </si>
  <si>
    <t xml:space="preserve">InChI=1S/C12H6Br4O2/c13-6-1-2-11(8(15)3-6)18-12-9(16)4-7(14)5-10(12)17/h1-5,17H
</t>
  </si>
  <si>
    <t xml:space="preserve">InChI=1S/C12H5Br5O2/c13-5-3-7(15)12(8(18)4-5)19-9-2-1-6(14)10(16)11(9)17/h1-4,18H
</t>
  </si>
  <si>
    <t xml:space="preserve">InChI=1S/C13H8Br4O2/c1-18-13-10(17)5-8(15)6-12(13)19-11-3-2-7(14)4-9(11)16/h2-6H,1H3
</t>
  </si>
  <si>
    <t xml:space="preserve">InChI=1S/C13H7Br4ClO2/c1-19-13-11(18)8(16)5-9(17)12(13)20-10-3-2-6(14)4-7(10)15/h2-5H,1H3
</t>
  </si>
  <si>
    <t xml:space="preserve">InChI=1S/C13H8Br4O2/c1-18-12-6-8(15)5-10(17)13(12)19-11-3-2-7(14)4-9(11)16/h2-6H,1H3
</t>
  </si>
  <si>
    <t xml:space="preserve">InChI=1S/C3H4ClN5/c4-1-7-2(5)9-3(6)8-1/h(H4,5,6,7,8,9)
</t>
  </si>
  <si>
    <t xml:space="preserve">InChI=1S/C12H10O4S/c13-9-1-5-11(6-2-9)17(15,16)12-7-3-10(14)4-8-12/h1-8,13-14H
</t>
  </si>
  <si>
    <t xml:space="preserve">InChI=1S/C4H10O6S2/c1-11(5,6)9-3-4-10-12(2,7)8/h3-4H2,1-2H3
</t>
  </si>
  <si>
    <t xml:space="preserve">InChI=1S/C12H4Cl6/c13-7-3-11(17)9(15)1-5(7)6-2-10(16)12(18)4-8(6)14/h1-4H
</t>
  </si>
  <si>
    <t>CC(=O)OC1=CC=C(C=CC2=CC(OC(C)=O)=CC(OC(C)=O)=C2)C=C1</t>
  </si>
  <si>
    <t xml:space="preserve">InChI=1S/C20H18O6/c1-13(21)24-18-8-6-16(7-9-18)4-5-17-10-19(25-14(2)22)12-20(11-17)26-15(3)23/h4-12H,1-3H3/b5-4+
</t>
  </si>
  <si>
    <t xml:space="preserve">InChI=1S/C15H10O5/c16-9-3-1-8(2-4-9)11-7-20-13-6-10(17)5-12(18)14(13)15(11)19/h1-7,16-18H
</t>
  </si>
  <si>
    <t>CC(=O)OC1=CC(C=CC2=CC=C(O)C=C2)=CC(OC(C)=O)=C1</t>
  </si>
  <si>
    <t xml:space="preserve">InChI=1S/C18H16O5/c1-12(19)22-17-9-15(10-18(11-17)23-13(2)20)4-3-14-5-7-16(21)8-6-14/h3-11,21H,1-2H3/b4-3+
</t>
  </si>
  <si>
    <t xml:space="preserve">InChI=1S/C8HF15O2/c9-2(10,1(24)25)3(11,12)4(13,14)5(15,16)6(17,18)7(19,20)8(21,22)23/h(H,24,25)
</t>
  </si>
  <si>
    <t xml:space="preserve">InChI=1S/C4H11N5/c1-9(2)4(7)8-3(5)6/h1-2H3,(H5,5,6,7,8)
</t>
  </si>
  <si>
    <t xml:space="preserve">InChI=1/C15H18Br4O2/c1-3-5-6-9(4-2)8-21-15(20)10-7-11(16)13(18)14(19)12(10)17/h7,9H,3-6,8H2,1-2H3
</t>
  </si>
  <si>
    <t xml:space="preserve">InChI=1S/C12H5Br5O2/c13-5-1-2-8(6(14)3-5)19-9-4-7(18)10(15)12(17)11(9)16/h1-4,18H
</t>
  </si>
  <si>
    <t xml:space="preserve">InChI=1S/C12H5Br4ClO2/c13-5-1-2-9(6(14)3-5)19-12-8(16)4-7(15)10(17)11(12)18/h1-4,18H
</t>
  </si>
  <si>
    <t xml:space="preserve">InChI=1S/C22H24N2O9.2H2O/c1-21(32)7-5-4-6-8(25)9(7)15(26)10-12(21)17(28)13-14(24(2)3)16(27)11(20(23)31)19(30)22(13,33)18(10)29;;/h4-6,12-14,17,25,27-29,32-33H,1-3H3,(H2,23,31);2*1H2/t12-,13-,14+,17+,21-,22+;;/m1../s1
</t>
  </si>
  <si>
    <t>DTXSID3026728</t>
  </si>
  <si>
    <t>DTXSID9020087</t>
  </si>
  <si>
    <t>DTXSID6035152</t>
  </si>
  <si>
    <t>DTXSID7029904</t>
  </si>
  <si>
    <t>DTXSID6020147</t>
  </si>
  <si>
    <t>DTXSID8026193</t>
  </si>
  <si>
    <t>DTXSID7024320</t>
  </si>
  <si>
    <t>DTXSID6021402</t>
  </si>
  <si>
    <t>DTXSID6032514</t>
  </si>
  <si>
    <t>DTXSID5032523</t>
  </si>
  <si>
    <t>DTXSID6020430</t>
  </si>
  <si>
    <t>DTXSID7025132</t>
  </si>
  <si>
    <t>DTXSID2025133</t>
  </si>
  <si>
    <t>DTXSID4024066</t>
  </si>
  <si>
    <t>DTXSID7020710</t>
  </si>
  <si>
    <t>DTXSID3025881</t>
  </si>
  <si>
    <t>DTXSID0021206</t>
  </si>
  <si>
    <t>DTXSID6026797</t>
  </si>
  <si>
    <t>DTXSID4021137</t>
  </si>
  <si>
    <t>DTXSID3021485</t>
  </si>
  <si>
    <t>DTXSID8026773</t>
  </si>
  <si>
    <t>DTXSID3035341</t>
  </si>
  <si>
    <t>DTXSID6025010</t>
  </si>
  <si>
    <t>DTXSID4024985</t>
  </si>
  <si>
    <t>DTXSID6022056</t>
  </si>
  <si>
    <t>DTXSID8026640</t>
  </si>
  <si>
    <t>DTXSID3025178</t>
  </si>
  <si>
    <t>DTXSID8021195</t>
  </si>
  <si>
    <t>DTXSID8027581</t>
  </si>
  <si>
    <t>DTXSID3020916</t>
  </si>
  <si>
    <t>DTXSID4024143</t>
  </si>
  <si>
    <t>DTXSID5044493</t>
  </si>
  <si>
    <t>DTXSID8035001</t>
  </si>
  <si>
    <t>DTXSID8044593</t>
  </si>
  <si>
    <t>DTXSID5020281</t>
  </si>
  <si>
    <t>DTXSID7021946</t>
  </si>
  <si>
    <t>DTXSID5026918</t>
  </si>
  <si>
    <t>DTXSID4042206</t>
  </si>
  <si>
    <t>DTXSID2047565</t>
  </si>
  <si>
    <t>DTXSID4027991</t>
  </si>
  <si>
    <t>DTXSID1038298</t>
  </si>
  <si>
    <t>DTXSID9020877</t>
  </si>
  <si>
    <t>DTXSID7021940</t>
  </si>
  <si>
    <t>DTXSID0027270</t>
  </si>
  <si>
    <t>DTXSID9026926</t>
  </si>
  <si>
    <t>DTXSID4027367</t>
  </si>
  <si>
    <t>DTXSID2021947</t>
  </si>
  <si>
    <t>DTXSID0026915</t>
  </si>
  <si>
    <t>DTXSID8021519</t>
  </si>
  <si>
    <t>DTXSID2022331</t>
  </si>
  <si>
    <t>DTXSID1026908</t>
  </si>
  <si>
    <t>DTXSID8027034</t>
  </si>
  <si>
    <t>DTXSID6032647</t>
  </si>
  <si>
    <t>DTXSID1027635</t>
  </si>
  <si>
    <t>DTXSID9044742</t>
  </si>
  <si>
    <t>DTXSID8022325</t>
  </si>
  <si>
    <t>DTXSID9020164</t>
  </si>
  <si>
    <t>DTXSID5032361</t>
  </si>
  <si>
    <t>DTXSID6022187</t>
  </si>
  <si>
    <t>DTXSID6020141</t>
  </si>
  <si>
    <t>DTXSID4027494</t>
  </si>
  <si>
    <t>DTXSID6022927</t>
  </si>
  <si>
    <t>DTXSID4024359</t>
  </si>
  <si>
    <t>DTXSID5021386</t>
  </si>
  <si>
    <t>DTXSID7022049</t>
  </si>
  <si>
    <t>DTXSID7027041</t>
  </si>
  <si>
    <t>DTXSID7029241</t>
  </si>
  <si>
    <t>DTXSID9026974</t>
  </si>
  <si>
    <t>DTXSID7024035</t>
  </si>
  <si>
    <t>DTXSID4020402</t>
  </si>
  <si>
    <t>DTXSID1020439</t>
  </si>
  <si>
    <t>DTXSID2021864</t>
  </si>
  <si>
    <t>DTXSID2026602</t>
  </si>
  <si>
    <t>DTXSID9025110</t>
  </si>
  <si>
    <t>DTXSID6025145</t>
  </si>
  <si>
    <t>DTXSID8041248</t>
  </si>
  <si>
    <t>DTXSID1044564</t>
  </si>
  <si>
    <t>DTXSID6027218</t>
  </si>
  <si>
    <t>DTXSID8026307</t>
  </si>
  <si>
    <t>DTXSID9024063</t>
  </si>
  <si>
    <t>DTXSID6027052</t>
  </si>
  <si>
    <t>DTXSID3024368</t>
  </si>
  <si>
    <t>DTXSID1020069</t>
  </si>
  <si>
    <t>DTXSID6020068</t>
  </si>
  <si>
    <t>DTXSID5023877</t>
  </si>
  <si>
    <t>DTXSID4026684</t>
  </si>
  <si>
    <t>DTXSID1021821</t>
  </si>
  <si>
    <t>DTXSID1024097</t>
  </si>
  <si>
    <t>DTXSID9020293</t>
  </si>
  <si>
    <t>DTXSID1021877</t>
  </si>
  <si>
    <t>DTXSID5021544</t>
  </si>
  <si>
    <t>DTXSID8023977</t>
  </si>
  <si>
    <t>DTXSID1025300</t>
  </si>
  <si>
    <t>DTXSID1020807</t>
  </si>
  <si>
    <t>DTXSID1020350</t>
  </si>
  <si>
    <t>DTXSID0020943</t>
  </si>
  <si>
    <t>DTXSID5021885</t>
  </si>
  <si>
    <t>DTXSID1022053</t>
  </si>
  <si>
    <t>DTXSID4020959</t>
  </si>
  <si>
    <t>DTXSID1026164</t>
  </si>
  <si>
    <t>DTXSID5027061</t>
  </si>
  <si>
    <t>DTXSID2020921</t>
  </si>
  <si>
    <t>DTXSID0047456</t>
  </si>
  <si>
    <t>DTXSID9021976</t>
  </si>
  <si>
    <t>DTXSID2021151</t>
  </si>
  <si>
    <t>DTXSID4044581</t>
  </si>
  <si>
    <t>DTXSID7040788</t>
  </si>
  <si>
    <t>DTXSID2026529</t>
  </si>
  <si>
    <t>DTXSID2026525</t>
  </si>
  <si>
    <t>DTXSID5044572</t>
  </si>
  <si>
    <t>DTXSID1026081</t>
  </si>
  <si>
    <t>DTXSID3025091</t>
  </si>
  <si>
    <t>DTXSID1020485</t>
  </si>
  <si>
    <t>DTXSID5024059</t>
  </si>
  <si>
    <t>DTXSID9024930</t>
  </si>
  <si>
    <t>DTXSID8024999</t>
  </si>
  <si>
    <t>DTXSID4024062</t>
  </si>
  <si>
    <t>DTXSID8023216</t>
  </si>
  <si>
    <t>DTXSID6024836</t>
  </si>
  <si>
    <t>DTXSID8020127</t>
  </si>
  <si>
    <t>DTXSID3024657</t>
  </si>
  <si>
    <t>DTXSID9047540</t>
  </si>
  <si>
    <t>DTXSID0028038</t>
  </si>
  <si>
    <t>DTXSID1026792</t>
  </si>
  <si>
    <t>DTXSID9025453</t>
  </si>
  <si>
    <t>DTXSID5021831</t>
  </si>
  <si>
    <t>DTXSID1038321</t>
  </si>
  <si>
    <t>DTXSID1026665</t>
  </si>
  <si>
    <t>DTXSID9040716</t>
  </si>
  <si>
    <t>DTXSID8021771</t>
  </si>
  <si>
    <t>DTXSID7022332</t>
  </si>
  <si>
    <t>DTXSID2037712</t>
  </si>
  <si>
    <t>DTXSID2027200</t>
  </si>
  <si>
    <t>DTXSID5020867</t>
  </si>
  <si>
    <t>DTXSID5020869</t>
  </si>
  <si>
    <t>DTXSID6022422</t>
  </si>
  <si>
    <t>DTXSID0021094</t>
  </si>
  <si>
    <t>DTXSID9047598</t>
  </si>
  <si>
    <t>DTXSID9033058</t>
  </si>
  <si>
    <t>DTXSID6024460</t>
  </si>
  <si>
    <t>DTXSID6024466</t>
  </si>
  <si>
    <t>DTXSID6020224</t>
  </si>
  <si>
    <t>DTXSID5020283</t>
  </si>
  <si>
    <t>DTXSID4021717</t>
  </si>
  <si>
    <t>DTXSID9020295</t>
  </si>
  <si>
    <t>DTXSID2027593</t>
  </si>
  <si>
    <t>DTXSID8024814</t>
  </si>
  <si>
    <t>DTXSID3022536</t>
  </si>
  <si>
    <t>DTXSID3040722</t>
  </si>
  <si>
    <t>DTXSID8040721</t>
  </si>
  <si>
    <t>DTXSID1044697</t>
  </si>
  <si>
    <t>DTXSID2037714</t>
  </si>
  <si>
    <t>DTXSID1020699</t>
  </si>
  <si>
    <t>DTXSID0021969</t>
  </si>
  <si>
    <t>DTXSID3037094</t>
  </si>
  <si>
    <t>DTXSID2026781</t>
  </si>
  <si>
    <t>DTXSID6021872</t>
  </si>
  <si>
    <t>DTXSID8020961</t>
  </si>
  <si>
    <t>DTXSID3020966</t>
  </si>
  <si>
    <t>DTXSID0021834</t>
  </si>
  <si>
    <t>DTXSID5033836</t>
  </si>
  <si>
    <t>DTXSID5029055</t>
  </si>
  <si>
    <t>DTXSID9022312</t>
  </si>
  <si>
    <t>DTXSID0040707</t>
  </si>
  <si>
    <t>DTXSID1020221</t>
  </si>
  <si>
    <t>DTXSID0020604</t>
  </si>
  <si>
    <t>DTXSID5021754</t>
  </si>
  <si>
    <t>DTXSID9024489</t>
  </si>
  <si>
    <t>DTXSID9034286</t>
  </si>
  <si>
    <t>DTXSID3029289</t>
  </si>
  <si>
    <t>DTXSID4034287</t>
  </si>
  <si>
    <t>DTXSID1046970</t>
  </si>
  <si>
    <t>DTXSID2020890</t>
  </si>
  <si>
    <t>DTXSID3020887</t>
  </si>
  <si>
    <t>DTXSID1020510</t>
  </si>
  <si>
    <t>DTXSID5020730</t>
  </si>
  <si>
    <t>DTXSID9047592</t>
  </si>
  <si>
    <t>DTXSID3021774</t>
  </si>
  <si>
    <t>DTXSID3023845</t>
  </si>
  <si>
    <t>DTXSID8023846</t>
  </si>
  <si>
    <t>DTXSID7020005</t>
  </si>
  <si>
    <t>DTXSID2020006</t>
  </si>
  <si>
    <t>DTXSID0034300</t>
  </si>
  <si>
    <t>DTXSID5024394</t>
  </si>
  <si>
    <t>DTXSID8023848</t>
  </si>
  <si>
    <t>DTXSID6021828</t>
  </si>
  <si>
    <t>DTXSID2026446</t>
  </si>
  <si>
    <t>DTXSID5044576</t>
  </si>
  <si>
    <t>DTXSID1032519</t>
  </si>
  <si>
    <t>DTXSID0020022</t>
  </si>
  <si>
    <t>DTXSID1022265</t>
  </si>
  <si>
    <t>DTXSID9024431</t>
  </si>
  <si>
    <t>DTXSID8035180</t>
  </si>
  <si>
    <t>DTXSID4024436</t>
  </si>
  <si>
    <t>DTXSID7030698</t>
  </si>
  <si>
    <t>DTXSID7027047</t>
  </si>
  <si>
    <t>DTXSID1023869</t>
  </si>
  <si>
    <t>DTXSID7037185</t>
  </si>
  <si>
    <t>DTXSID5023871</t>
  </si>
  <si>
    <t>DTXSID9027360</t>
  </si>
  <si>
    <t>DTXSID9020089</t>
  </si>
  <si>
    <t>DTXSID0023878</t>
  </si>
  <si>
    <t>DTXSID1047316</t>
  </si>
  <si>
    <t>DTXSID5020108</t>
  </si>
  <si>
    <t>DTXSID8023890</t>
  </si>
  <si>
    <t>DTXSID5047376</t>
  </si>
  <si>
    <t>DTXSID4047383</t>
  </si>
  <si>
    <t>DTXSID5047372</t>
  </si>
  <si>
    <t>DTXSID0047371</t>
  </si>
  <si>
    <t>DTXSID0047377</t>
  </si>
  <si>
    <t>DTXSID8047349</t>
  </si>
  <si>
    <t>DTXSID4047381</t>
  </si>
  <si>
    <t>DTXSID0047375</t>
  </si>
  <si>
    <t>DTXSID9034818</t>
  </si>
  <si>
    <t>DTXSID3020122</t>
  </si>
  <si>
    <t>DTXSID8020123</t>
  </si>
  <si>
    <t>DTXSID0032520</t>
  </si>
  <si>
    <t>DTXSID7041623</t>
  </si>
  <si>
    <t>DTXSID9032329</t>
  </si>
  <si>
    <t>DTXSID0023901</t>
  </si>
  <si>
    <t>DTXSID5023902</t>
  </si>
  <si>
    <t>DTXSID6025014</t>
  </si>
  <si>
    <t>DTXSID2020137</t>
  </si>
  <si>
    <t>DTXSID0023907</t>
  </si>
  <si>
    <t>DTXSID6020143</t>
  </si>
  <si>
    <t>DTXSID0021961</t>
  </si>
  <si>
    <t>DTXSID1020148</t>
  </si>
  <si>
    <t>DTXSID5020152</t>
  </si>
  <si>
    <t>DTXSID1047528</t>
  </si>
  <si>
    <t>DTXSID2047270</t>
  </si>
  <si>
    <t>DTXSID7020685</t>
  </si>
  <si>
    <t>DTXSID5032525</t>
  </si>
  <si>
    <t>DTXSID4020161</t>
  </si>
  <si>
    <t>DTXSID9020168</t>
  </si>
  <si>
    <t>DTXSID7025055</t>
  </si>
  <si>
    <t>DTXSID3026697</t>
  </si>
  <si>
    <t>DTXSID7027625</t>
  </si>
  <si>
    <t>DTXSID9058654</t>
  </si>
  <si>
    <t>DTXSID7037717</t>
  </si>
  <si>
    <t>DTXSID4022442</t>
  </si>
  <si>
    <t>DTXSID1020194</t>
  </si>
  <si>
    <t>DTXSID6034392</t>
  </si>
  <si>
    <t>DTXSID4058655</t>
  </si>
  <si>
    <t>DTXSID4022020</t>
  </si>
  <si>
    <t>DTXSID8024652</t>
  </si>
  <si>
    <t>DTXSID8034401</t>
  </si>
  <si>
    <t>DTXSID3034402</t>
  </si>
  <si>
    <t>DTXSID9034365</t>
  </si>
  <si>
    <t>DTXSID5041691</t>
  </si>
  <si>
    <t>DTXSID8021515</t>
  </si>
  <si>
    <t>DTXSID3032337</t>
  </si>
  <si>
    <t>DTXSID8040694</t>
  </si>
  <si>
    <t>DTXSID7023936</t>
  </si>
  <si>
    <t>DTXSID6022472</t>
  </si>
  <si>
    <t>DTXSID0047535</t>
  </si>
  <si>
    <t>DTXSID4021135</t>
  </si>
  <si>
    <t>DTXSID6047286</t>
  </si>
  <si>
    <t>DTXSID4020240</t>
  </si>
  <si>
    <t>DTXSID4020242</t>
  </si>
  <si>
    <t>DTXSID9020243</t>
  </si>
  <si>
    <t>DTXSID6047319</t>
  </si>
  <si>
    <t>DTXSID0023951</t>
  </si>
  <si>
    <t>DTXSID4032532</t>
  </si>
  <si>
    <t>DTXSID3047344</t>
  </si>
  <si>
    <t>DTXSID9022817</t>
  </si>
  <si>
    <t>DTXSID0022777</t>
  </si>
  <si>
    <t>DTXSID2020262</t>
  </si>
  <si>
    <t>DTXSID7020267</t>
  </si>
  <si>
    <t>DTXSID2020268</t>
  </si>
  <si>
    <t>DTXSID2032344</t>
  </si>
  <si>
    <t>DTXSID3034872</t>
  </si>
  <si>
    <t>DTXSID9020299</t>
  </si>
  <si>
    <t>DTXSID2024793</t>
  </si>
  <si>
    <t>DTXSID7020764</t>
  </si>
  <si>
    <t>DTXSID1038666</t>
  </si>
  <si>
    <t>DTXSID6032352</t>
  </si>
  <si>
    <t>DTXSID0047248</t>
  </si>
  <si>
    <t>DTXSID8047262</t>
  </si>
  <si>
    <t>DTXSID5047291</t>
  </si>
  <si>
    <t>DTXSID8047268</t>
  </si>
  <si>
    <t>DTXSID3034456</t>
  </si>
  <si>
    <t>DTXSID3020332</t>
  </si>
  <si>
    <t>DTXSID3026726</t>
  </si>
  <si>
    <t>DTXSID2047272</t>
  </si>
  <si>
    <t>DTXSID2047303</t>
  </si>
  <si>
    <t>DTXSID8022828</t>
  </si>
  <si>
    <t>DTXSID6032354</t>
  </si>
  <si>
    <t>DTXSID9023881</t>
  </si>
  <si>
    <t>DTXSID3020336</t>
  </si>
  <si>
    <t>DTXSID1032355</t>
  </si>
  <si>
    <t>DTXSID9034232</t>
  </si>
  <si>
    <t>DTXSID9029221</t>
  </si>
  <si>
    <t>DTXSID6034265</t>
  </si>
  <si>
    <t>DTXSID5020154</t>
  </si>
  <si>
    <t>DTXSID2034465</t>
  </si>
  <si>
    <t>DTXSID7029871</t>
  </si>
  <si>
    <t>DTXSID1047576</t>
  </si>
  <si>
    <t>DTXSID2020347</t>
  </si>
  <si>
    <t>DTXSID5047297</t>
  </si>
  <si>
    <t>DTXSID7047304</t>
  </si>
  <si>
    <t>DTXSID7047308</t>
  </si>
  <si>
    <t>DTXSID2047274</t>
  </si>
  <si>
    <t>DTXSID9047251</t>
  </si>
  <si>
    <t>DTXSID8047264</t>
  </si>
  <si>
    <t>DTXSID9047253</t>
  </si>
  <si>
    <t>DTXSID2047276</t>
  </si>
  <si>
    <t>DTXSID5047299</t>
  </si>
  <si>
    <t>DTXSID2047301</t>
  </si>
  <si>
    <t>DTXSID2047278</t>
  </si>
  <si>
    <t>DTXSID4047254</t>
  </si>
  <si>
    <t>DTXSID9047255</t>
  </si>
  <si>
    <t>DTXSID3047265</t>
  </si>
  <si>
    <t>DTXSID7047279</t>
  </si>
  <si>
    <t>DTXSID8047266</t>
  </si>
  <si>
    <t>DTXSID6047280</t>
  </si>
  <si>
    <t>DTXSID2047305</t>
  </si>
  <si>
    <t>DTXSID1047281</t>
  </si>
  <si>
    <t>DTXSID7047306</t>
  </si>
  <si>
    <t>DTXSID3047267</t>
  </si>
  <si>
    <t>DTXSID6047282</t>
  </si>
  <si>
    <t>DTXSID1047283</t>
  </si>
  <si>
    <t>DTXSID0047294</t>
  </si>
  <si>
    <t>DTXSID3024869</t>
  </si>
  <si>
    <t>DTXSID9034490</t>
  </si>
  <si>
    <t>DTXSID1023990</t>
  </si>
  <si>
    <t>DTXSID7024873</t>
  </si>
  <si>
    <t>DTXSID5032600</t>
  </si>
  <si>
    <t>DTXSID6032356</t>
  </si>
  <si>
    <t>DTXSID4021894</t>
  </si>
  <si>
    <t>DTXSID6020359</t>
  </si>
  <si>
    <t>DTXSID1023996</t>
  </si>
  <si>
    <t>DTXSID5048182</t>
  </si>
  <si>
    <t>DTXSID1034503</t>
  </si>
  <si>
    <t>DTXSID6032358</t>
  </si>
  <si>
    <t>DTXSID1032359</t>
  </si>
  <si>
    <t>DTXSID6023999</t>
  </si>
  <si>
    <t>DTXSID5024891</t>
  </si>
  <si>
    <t>DTXSID2021575</t>
  </si>
  <si>
    <t>DTXSID9020370</t>
  </si>
  <si>
    <t>DTXSID4020371</t>
  </si>
  <si>
    <t>DTXSID0047246</t>
  </si>
  <si>
    <t>DTXSID7024902</t>
  </si>
  <si>
    <t>DTXSID4024721</t>
  </si>
  <si>
    <t>DTXSID6024913</t>
  </si>
  <si>
    <t>DTXSID9021554</t>
  </si>
  <si>
    <t>DTXSID2021995</t>
  </si>
  <si>
    <t>DTXSID0037495</t>
  </si>
  <si>
    <t>DTXSID3047429</t>
  </si>
  <si>
    <t>DTXSID6027921</t>
  </si>
  <si>
    <t>DTXSID6024917</t>
  </si>
  <si>
    <t>DTXSID7020392</t>
  </si>
  <si>
    <t>DTXSID5037523</t>
  </si>
  <si>
    <t>DTXSID2021993</t>
  </si>
  <si>
    <t>DTXSID1041847</t>
  </si>
  <si>
    <t>DTXSID4024018</t>
  </si>
  <si>
    <t>DTXSID5032365</t>
  </si>
  <si>
    <t>DTXSID0020440</t>
  </si>
  <si>
    <t>DTXSID5020449</t>
  </si>
  <si>
    <t>DTXSID3037208</t>
  </si>
  <si>
    <t>DTXSID0032605</t>
  </si>
  <si>
    <t>DTXSID2020426</t>
  </si>
  <si>
    <t>DTXSID4034528</t>
  </si>
  <si>
    <t>DTXSID4020450</t>
  </si>
  <si>
    <t>DTXSID9023914</t>
  </si>
  <si>
    <t>DTXSID1025017</t>
  </si>
  <si>
    <t>DTXSID4047628</t>
  </si>
  <si>
    <t>DTXSID9032537</t>
  </si>
  <si>
    <t>DTXSID9020453</t>
  </si>
  <si>
    <t>DTXSID3021932</t>
  </si>
  <si>
    <t>DTXSID2038732</t>
  </si>
  <si>
    <t>DTXSID7021780</t>
  </si>
  <si>
    <t>DTXSID1024045</t>
  </si>
  <si>
    <t>DTXSID0026967</t>
  </si>
  <si>
    <t>DTXSID3025049</t>
  </si>
  <si>
    <t>DTXSID4032372</t>
  </si>
  <si>
    <t>DTXSID6024048</t>
  </si>
  <si>
    <t>DTXSID6025068</t>
  </si>
  <si>
    <t>DTXSID9022522</t>
  </si>
  <si>
    <t>DTXSID8047395</t>
  </si>
  <si>
    <t>DTXSID5024051</t>
  </si>
  <si>
    <t>DTXSID0024052</t>
  </si>
  <si>
    <t>DTXSID7020479</t>
  </si>
  <si>
    <t>DTXSID7034545</t>
  </si>
  <si>
    <t>DTXSID6020480</t>
  </si>
  <si>
    <t>DTXSID3025122</t>
  </si>
  <si>
    <t>DTXSID4029145</t>
  </si>
  <si>
    <t>DTXSID3022455</t>
  </si>
  <si>
    <t>DTXSID5025152</t>
  </si>
  <si>
    <t>DTXSID5024055</t>
  </si>
  <si>
    <t>DTXSID0020498</t>
  </si>
  <si>
    <t>DTXSID2020505</t>
  </si>
  <si>
    <t>DTXSID7020508</t>
  </si>
  <si>
    <t>DTXSID1020512</t>
  </si>
  <si>
    <t>DTXSID2040363</t>
  </si>
  <si>
    <t>DTXSID3020207</t>
  </si>
  <si>
    <t>DTXSID1021956</t>
  </si>
  <si>
    <t>DTXSID0047537</t>
  </si>
  <si>
    <t>DTXSID5031131</t>
  </si>
  <si>
    <t>DTXSID4020537</t>
  </si>
  <si>
    <t>DTXSID8037752</t>
  </si>
  <si>
    <t>DTXSID4021975</t>
  </si>
  <si>
    <t>DTXSID8032544</t>
  </si>
  <si>
    <t>DTXSID0027856</t>
  </si>
  <si>
    <t>DTXSID0027983</t>
  </si>
  <si>
    <t>DTXSID7031248</t>
  </si>
  <si>
    <t>DTXSID0022018</t>
  </si>
  <si>
    <t>DTXSID2024955</t>
  </si>
  <si>
    <t>DTXSID9032379</t>
  </si>
  <si>
    <t>DTXSID1023235</t>
  </si>
  <si>
    <t>DTXSID8022959</t>
  </si>
  <si>
    <t>DTXSID7026994</t>
  </si>
  <si>
    <t>DTXSID5027932</t>
  </si>
  <si>
    <t>DTXSID6027923</t>
  </si>
  <si>
    <t>DTXSID1026900</t>
  </si>
  <si>
    <t>DTXSID7047277</t>
  </si>
  <si>
    <t>DTXSID0034566</t>
  </si>
  <si>
    <t>DTXSID4047258</t>
  </si>
  <si>
    <t>DTXSID7024081</t>
  </si>
  <si>
    <t>DTXSID6020561</t>
  </si>
  <si>
    <t>DTXSID7022174</t>
  </si>
  <si>
    <t>DTXSID1024091</t>
  </si>
  <si>
    <t>DTXSID4022991</t>
  </si>
  <si>
    <t>DTXSID4022367</t>
  </si>
  <si>
    <t>DTXSID8032386</t>
  </si>
  <si>
    <t>DTXSID6022000</t>
  </si>
  <si>
    <t>DTXSID7024085</t>
  </si>
  <si>
    <t>DTXSID2024086</t>
  </si>
  <si>
    <t>DTXSID8034580</t>
  </si>
  <si>
    <t>DTXSID9020582</t>
  </si>
  <si>
    <t>DTXSID6040111</t>
  </si>
  <si>
    <t>DTXSID1040112</t>
  </si>
  <si>
    <t>DTXSID8020597</t>
  </si>
  <si>
    <t>DTXSID9022528</t>
  </si>
  <si>
    <t>DTXSID9032610</t>
  </si>
  <si>
    <t>DTXSID8034586</t>
  </si>
  <si>
    <t>DTXSID3032547</t>
  </si>
  <si>
    <t>DTXSID9020617</t>
  </si>
  <si>
    <t>DTXSID7048168</t>
  </si>
  <si>
    <t>DTXSID8034588</t>
  </si>
  <si>
    <t>DTXSID5047249</t>
  </si>
  <si>
    <t>DTXSID1047310</t>
  </si>
  <si>
    <t>DTXSID1021455</t>
  </si>
  <si>
    <t>DTXSID6021456</t>
  </si>
  <si>
    <t>DTXSID6040371</t>
  </si>
  <si>
    <t>DTXSID3024102</t>
  </si>
  <si>
    <t>DTXSID3032549</t>
  </si>
  <si>
    <t>DTXSID2029874</t>
  </si>
  <si>
    <t>DTXSID2032392</t>
  </si>
  <si>
    <t>DTXSID0024002</t>
  </si>
  <si>
    <t>DTXSID2032550</t>
  </si>
  <si>
    <t>DTXSID8020620</t>
  </si>
  <si>
    <t>DTXSID4034609</t>
  </si>
  <si>
    <t>DTXSID3034612</t>
  </si>
  <si>
    <t>DTXSID0034855</t>
  </si>
  <si>
    <t>DTXSID7032551</t>
  </si>
  <si>
    <t>DTXSID2032398</t>
  </si>
  <si>
    <t>DTXSID2032552</t>
  </si>
  <si>
    <t>DTXSID3034618</t>
  </si>
  <si>
    <t>DTXSID7032553</t>
  </si>
  <si>
    <t>DTXSID4032615</t>
  </si>
  <si>
    <t>DTXSID2032554</t>
  </si>
  <si>
    <t>DTXSID7032555</t>
  </si>
  <si>
    <t>DTXSID8020628</t>
  </si>
  <si>
    <t>DTXSID3024104</t>
  </si>
  <si>
    <t>DTXSID8024105</t>
  </si>
  <si>
    <t>DTXSID2034625</t>
  </si>
  <si>
    <t>DTXSID8024107</t>
  </si>
  <si>
    <t>DTXSID2034627</t>
  </si>
  <si>
    <t>DTXSID5034303</t>
  </si>
  <si>
    <t>DTXSID2032556</t>
  </si>
  <si>
    <t>DTXSID0022519</t>
  </si>
  <si>
    <t>DTXSID7024112</t>
  </si>
  <si>
    <t>DTXSID1034634</t>
  </si>
  <si>
    <t>DTXSID8025337</t>
  </si>
  <si>
    <t>DTXSID4032405</t>
  </si>
  <si>
    <t>DTXSID0034930</t>
  </si>
  <si>
    <t>DTXSID1048178</t>
  </si>
  <si>
    <t>DTXSID6048175</t>
  </si>
  <si>
    <t>DTXSID6048171</t>
  </si>
  <si>
    <t>DTXSID1048170</t>
  </si>
  <si>
    <t>DTXSID1048174</t>
  </si>
  <si>
    <t>DTXSID2048167</t>
  </si>
  <si>
    <t>DTXSID1020647</t>
  </si>
  <si>
    <t>DTXSID8026727</t>
  </si>
  <si>
    <t>DTXSID0020654</t>
  </si>
  <si>
    <t>DTXSID6025355</t>
  </si>
  <si>
    <t>DTXSID9020663</t>
  </si>
  <si>
    <t>DTXSID6047311</t>
  </si>
  <si>
    <t>DTXSID1047312</t>
  </si>
  <si>
    <t>DTXSID6047313</t>
  </si>
  <si>
    <t>DTXSID4034150</t>
  </si>
  <si>
    <t>DTXSID2021600</t>
  </si>
  <si>
    <t>DTXSID4034653</t>
  </si>
  <si>
    <t>DTXSID0027195</t>
  </si>
  <si>
    <t>DTXSID3032620</t>
  </si>
  <si>
    <t>DTXSID0047539</t>
  </si>
  <si>
    <t>DTXSID3021936</t>
  </si>
  <si>
    <t>DTXSID7021605</t>
  </si>
  <si>
    <t>DTXSID7021607</t>
  </si>
  <si>
    <t>DTXSID4024145</t>
  </si>
  <si>
    <t>DTXSID7024299</t>
  </si>
  <si>
    <t>DTXSID3048522</t>
  </si>
  <si>
    <t>DTXSID9047338</t>
  </si>
  <si>
    <t>DTXSID2020713</t>
  </si>
  <si>
    <t>DTXSID7020716</t>
  </si>
  <si>
    <t>DTXSID0034227</t>
  </si>
  <si>
    <t>DTXSID7047356</t>
  </si>
  <si>
    <t>DTXSID3034664</t>
  </si>
  <si>
    <t>DTXSID5034270</t>
  </si>
  <si>
    <t>DTXSID8034665</t>
  </si>
  <si>
    <t>DTXSID3024152</t>
  </si>
  <si>
    <t>DTXSID3024287</t>
  </si>
  <si>
    <t>DTXSID5032442</t>
  </si>
  <si>
    <t>DTXSID5023825</t>
  </si>
  <si>
    <t>DTXSID1032690</t>
  </si>
  <si>
    <t>DTXSID4047252</t>
  </si>
  <si>
    <t>DTXSID2034673</t>
  </si>
  <si>
    <t>DTXSID7034676</t>
  </si>
  <si>
    <t>DTXSID7022413</t>
  </si>
  <si>
    <t>DTXSID8020755</t>
  </si>
  <si>
    <t>DTXSID8027955</t>
  </si>
  <si>
    <t>DTXSID3025469</t>
  </si>
  <si>
    <t>DTXSID3042059</t>
  </si>
  <si>
    <t>DTXSID0023826</t>
  </si>
  <si>
    <t>DTXSID8024157</t>
  </si>
  <si>
    <t>DTXSID7044928</t>
  </si>
  <si>
    <t>DTXSID6025486</t>
  </si>
  <si>
    <t>DTXSID8024159</t>
  </si>
  <si>
    <t>DTXSID5034723</t>
  </si>
  <si>
    <t>DTXSID7024160</t>
  </si>
  <si>
    <t>DTXSID2020686</t>
  </si>
  <si>
    <t>DTXSID5020784</t>
  </si>
  <si>
    <t>DTXSID8023632</t>
  </si>
  <si>
    <t>DTXSID5021419</t>
  </si>
  <si>
    <t>DTXSID9020790</t>
  </si>
  <si>
    <t>DTXSID9020792</t>
  </si>
  <si>
    <t>DTXSID0027640</t>
  </si>
  <si>
    <t>DTXSID0025523</t>
  </si>
  <si>
    <t>DTXSID0034695</t>
  </si>
  <si>
    <t>DTXSID4024195</t>
  </si>
  <si>
    <t>DTXSID2025680</t>
  </si>
  <si>
    <t>DTXSID4042121</t>
  </si>
  <si>
    <t>DTXSID1024170</t>
  </si>
  <si>
    <t>DTXSID5020811</t>
  </si>
  <si>
    <t>DTXSID2022381</t>
  </si>
  <si>
    <t>DTXSID7032424</t>
  </si>
  <si>
    <t>DTXSID2040361</t>
  </si>
  <si>
    <t>DTXSID2020501</t>
  </si>
  <si>
    <t>DTXSID6024177</t>
  </si>
  <si>
    <t>DTXSID9052846</t>
  </si>
  <si>
    <t>DTXSID6020692</t>
  </si>
  <si>
    <t>DTXSID5020819</t>
  </si>
  <si>
    <t>DTXSID3032628</t>
  </si>
  <si>
    <t>DTXSID6025567</t>
  </si>
  <si>
    <t>DTXSID5026889</t>
  </si>
  <si>
    <t>DTXSID2027204</t>
  </si>
  <si>
    <t>DTXSID2026864</t>
  </si>
  <si>
    <t>DTXSID5025659</t>
  </si>
  <si>
    <t>DTXSID5020863</t>
  </si>
  <si>
    <t>DTXSID8025599</t>
  </si>
  <si>
    <t>DTXSID5025607</t>
  </si>
  <si>
    <t>DTXSID4022529</t>
  </si>
  <si>
    <t>DTXSID2032683</t>
  </si>
  <si>
    <t>DTXSID2020894</t>
  </si>
  <si>
    <t>DTXSID5047328</t>
  </si>
  <si>
    <t>DTXSID4047331</t>
  </si>
  <si>
    <t>DTXSID0047327</t>
  </si>
  <si>
    <t>DTXSID4047335</t>
  </si>
  <si>
    <t>DTXSID9047334</t>
  </si>
  <si>
    <t>DTXSID6024206</t>
  </si>
  <si>
    <t>DTXSID9043938</t>
  </si>
  <si>
    <t>DTXSID9034816</t>
  </si>
  <si>
    <t>DTXSID9040001</t>
  </si>
  <si>
    <t>DTXSID0020311</t>
  </si>
  <si>
    <t>DTXSID6025692</t>
  </si>
  <si>
    <t>DTXSID0021832</t>
  </si>
  <si>
    <t>DTXSID9026689</t>
  </si>
  <si>
    <t>DTXSID1044643</t>
  </si>
  <si>
    <t>DTXSID8021800</t>
  </si>
  <si>
    <t>DTXSID5021837</t>
  </si>
  <si>
    <t>DTXSID2020507</t>
  </si>
  <si>
    <t>DTXSID7042190</t>
  </si>
  <si>
    <t>DTXSID2036299</t>
  </si>
  <si>
    <t>DTXSID1024209</t>
  </si>
  <si>
    <t>DTXSID8020913</t>
  </si>
  <si>
    <t>DTXSID5024211</t>
  </si>
  <si>
    <t>DTXSID7047358</t>
  </si>
  <si>
    <t>DTXSID4021848</t>
  </si>
  <si>
    <t>DTXSID1025271</t>
  </si>
  <si>
    <t>DTXSID7040362</t>
  </si>
  <si>
    <t>DTXSID1020932</t>
  </si>
  <si>
    <t>DTXSID0024216</t>
  </si>
  <si>
    <t>DTXSID6020939</t>
  </si>
  <si>
    <t>DTXSID7020972</t>
  </si>
  <si>
    <t>DTXSID6020856</t>
  </si>
  <si>
    <t>DTXSID9042209</t>
  </si>
  <si>
    <t>DTXSID2021026</t>
  </si>
  <si>
    <t>DTXSID2021028</t>
  </si>
  <si>
    <t>DTXSID7021029</t>
  </si>
  <si>
    <t>DTXSID6021030</t>
  </si>
  <si>
    <t>DTXSID6021032</t>
  </si>
  <si>
    <t>DTXSID3021641</t>
  </si>
  <si>
    <t>DTXSID5034773</t>
  </si>
  <si>
    <t>DTXSID7025895</t>
  </si>
  <si>
    <t>DTXSID2021440</t>
  </si>
  <si>
    <t>DTXSID8021808</t>
  </si>
  <si>
    <t>DTXSID9027441</t>
  </si>
  <si>
    <t>DTXSID8021642</t>
  </si>
  <si>
    <t>DTXSID7027205</t>
  </si>
  <si>
    <t>DTXSID3021643</t>
  </si>
  <si>
    <t>DTXSID1025805</t>
  </si>
  <si>
    <t>DTXSID9027522</t>
  </si>
  <si>
    <t>DTXSID4040713</t>
  </si>
  <si>
    <t>DTXSID8024238</t>
  </si>
  <si>
    <t>DTXSID3024239</t>
  </si>
  <si>
    <t>DTXSID7024241</t>
  </si>
  <si>
    <t>DTXSID4020373</t>
  </si>
  <si>
    <t>DTXSID2024242</t>
  </si>
  <si>
    <t>DTXSID7021100</t>
  </si>
  <si>
    <t>DTXSID8023927</t>
  </si>
  <si>
    <t>DTXSID7021869</t>
  </si>
  <si>
    <t>DTXSID3026645</t>
  </si>
  <si>
    <t>DTXSID7047271</t>
  </si>
  <si>
    <t>DTXSID2047307</t>
  </si>
  <si>
    <t>DTXSID7024245</t>
  </si>
  <si>
    <t>DTXSID0034803</t>
  </si>
  <si>
    <t>DTXSID7021106</t>
  </si>
  <si>
    <t>DTXSID2022179</t>
  </si>
  <si>
    <t>DTXSID6027268</t>
  </si>
  <si>
    <t>DTXSID2026943</t>
  </si>
  <si>
    <t>DTXSID5023796</t>
  </si>
  <si>
    <t>DTXSID7021653</t>
  </si>
  <si>
    <t>DTXSID5047538</t>
  </si>
  <si>
    <t>DTXSID1027263</t>
  </si>
  <si>
    <t>DTXSID1037303</t>
  </si>
  <si>
    <t>DTXSID8047553</t>
  </si>
  <si>
    <t>DTXSID3037707</t>
  </si>
  <si>
    <t>DTXSID3031860</t>
  </si>
  <si>
    <t>DTXSID3037709</t>
  </si>
  <si>
    <t>DTXSID3031862</t>
  </si>
  <si>
    <t>DTXSID8031863</t>
  </si>
  <si>
    <t>DTXSID8037708</t>
  </si>
  <si>
    <t>DTXSID3038939</t>
  </si>
  <si>
    <t>DTXSID8037706</t>
  </si>
  <si>
    <t>DTXSID6047284</t>
  </si>
  <si>
    <t>DTXSID1047285</t>
  </si>
  <si>
    <t>DTXSID9047259</t>
  </si>
  <si>
    <t>DTXSID3047261</t>
  </si>
  <si>
    <t>DTXSID3047263</t>
  </si>
  <si>
    <t>DTXSID9047330</t>
  </si>
  <si>
    <t>DTXSID4047333</t>
  </si>
  <si>
    <t>DTXSID4047337</t>
  </si>
  <si>
    <t>DTXSID7048166</t>
  </si>
  <si>
    <t>DTXSID1048172</t>
  </si>
  <si>
    <t>DTXSID0048505</t>
  </si>
  <si>
    <t>DTXSID5048506</t>
  </si>
  <si>
    <t>DTXSID0048507</t>
  </si>
  <si>
    <t>DTXSID0048509</t>
  </si>
  <si>
    <t>DTXSID9048510</t>
  </si>
  <si>
    <t>DTXSID4048511</t>
  </si>
  <si>
    <t>DTXSID4048513</t>
  </si>
  <si>
    <t>DTXSID9048514</t>
  </si>
  <si>
    <t>DTXSID9048516</t>
  </si>
  <si>
    <t>DTXSID9048518</t>
  </si>
  <si>
    <t>DTXSID4048519</t>
  </si>
  <si>
    <t>DTXSID8048521</t>
  </si>
  <si>
    <t>DTXSID6024254</t>
  </si>
  <si>
    <t>DTXSID0021125</t>
  </si>
  <si>
    <t>DTXSID5022439</t>
  </si>
  <si>
    <t>DTXSID5021126</t>
  </si>
  <si>
    <t>DTXSID7021150</t>
  </si>
  <si>
    <t>DTXSID4032459</t>
  </si>
  <si>
    <t>DTXSID1024259</t>
  </si>
  <si>
    <t>DTXSID1021160</t>
  </si>
  <si>
    <t>DTXSID9047542</t>
  </si>
  <si>
    <t>DTXSID3044203</t>
  </si>
  <si>
    <t>DTXSID1021166</t>
  </si>
  <si>
    <t>DTXSID0024266</t>
  </si>
  <si>
    <t>DTXSID4020290</t>
  </si>
  <si>
    <t>DTXSID7041097</t>
  </si>
  <si>
    <t>DTXSID0032572</t>
  </si>
  <si>
    <t>DTXSID6047525</t>
  </si>
  <si>
    <t>DTXSID4021185</t>
  </si>
  <si>
    <t>DTXSID1034210</t>
  </si>
  <si>
    <t>DTXSID3032464</t>
  </si>
  <si>
    <t>DTXSID4024272</t>
  </si>
  <si>
    <t>DTXSID6034849</t>
  </si>
  <si>
    <t>DTXSID8022111</t>
  </si>
  <si>
    <t>DTXSID3021196</t>
  </si>
  <si>
    <t>DTXSID7032470</t>
  </si>
  <si>
    <t>DTXSID9034864</t>
  </si>
  <si>
    <t>DTXSID5021201</t>
  </si>
  <si>
    <t>DTXSID3042219</t>
  </si>
  <si>
    <t>DTXSID4022527</t>
  </si>
  <si>
    <t>DTXSID2032637</t>
  </si>
  <si>
    <t>DTXSID7032638</t>
  </si>
  <si>
    <t>DTXSID8034871</t>
  </si>
  <si>
    <t>DTXSID3024289</t>
  </si>
  <si>
    <t>DTXSID5032573</t>
  </si>
  <si>
    <t>DTXSID4023541</t>
  </si>
  <si>
    <t>DTXSID8034877</t>
  </si>
  <si>
    <t>DTXSID8032673</t>
  </si>
  <si>
    <t>DTXSID4021218</t>
  </si>
  <si>
    <t>DTXSID6032641</t>
  </si>
  <si>
    <t>DTXSID1021798</t>
  </si>
  <si>
    <t>DTXSID2034881</t>
  </si>
  <si>
    <t>DTXSID9023889</t>
  </si>
  <si>
    <t>DTXSID1034181</t>
  </si>
  <si>
    <t>DTXSID7021237</t>
  </si>
  <si>
    <t>DTXSID7022253</t>
  </si>
  <si>
    <t>DTXSID2021238</t>
  </si>
  <si>
    <t>DTXSID6021244</t>
  </si>
  <si>
    <t>DTXSID9048512</t>
  </si>
  <si>
    <t>DTXSID6021248</t>
  </si>
  <si>
    <t>DTXSID5021251</t>
  </si>
  <si>
    <t>DTXSID0021254</t>
  </si>
  <si>
    <t>DTXSID7026368</t>
  </si>
  <si>
    <t>DTXSID8047391</t>
  </si>
  <si>
    <t>DTXSID4047387</t>
  </si>
  <si>
    <t>DTXSID1047366</t>
  </si>
  <si>
    <t>DTXSID4047385</t>
  </si>
  <si>
    <t>DTXSID1047318</t>
  </si>
  <si>
    <t>DTXSID5047320</t>
  </si>
  <si>
    <t>DTXSID5047322</t>
  </si>
  <si>
    <t>DTXSID5047324</t>
  </si>
  <si>
    <t>DTXSID0047325</t>
  </si>
  <si>
    <t>DTXSID2039336</t>
  </si>
  <si>
    <t>DTXSID9024304</t>
  </si>
  <si>
    <t>DTXSID1029677</t>
  </si>
  <si>
    <t>DTXSID0023581</t>
  </si>
  <si>
    <t>DTXSID3042390</t>
  </si>
  <si>
    <t>DTXSID3027320</t>
  </si>
  <si>
    <t>DTXSID8020121</t>
  </si>
  <si>
    <t>DTXSID1020140</t>
  </si>
  <si>
    <t>DTXSID8021272</t>
  </si>
  <si>
    <t>DTXSID7026029</t>
  </si>
  <si>
    <t>DTXSID6027050</t>
  </si>
  <si>
    <t>DTXSID1026031</t>
  </si>
  <si>
    <t>DTXSID7025219</t>
  </si>
  <si>
    <t>DTXSID5020570</t>
  </si>
  <si>
    <t>DTXSID0042400</t>
  </si>
  <si>
    <t>DTXSID0020105</t>
  </si>
  <si>
    <t>DTXSID4042416</t>
  </si>
  <si>
    <t>DTXSID0020941</t>
  </si>
  <si>
    <t>DTXSID7021992</t>
  </si>
  <si>
    <t>DTXSID6034924</t>
  </si>
  <si>
    <t>DTXSID3026302</t>
  </si>
  <si>
    <t>DTXSID3021277</t>
  </si>
  <si>
    <t>DTXSID6027397</t>
  </si>
  <si>
    <t>DTXSID6034928</t>
  </si>
  <si>
    <t>DTXSID1034212</t>
  </si>
  <si>
    <t>DTXSID3047342</t>
  </si>
  <si>
    <t>DTXSID4047339</t>
  </si>
  <si>
    <t>DTXSID6047369</t>
  </si>
  <si>
    <t>DTXSID8047347</t>
  </si>
  <si>
    <t>DTXSID1047360</t>
  </si>
  <si>
    <t>DTXSID2047353</t>
  </si>
  <si>
    <t>DTXSID1047364</t>
  </si>
  <si>
    <t>DTXSID8047341</t>
  </si>
  <si>
    <t>DTXSID1047362</t>
  </si>
  <si>
    <t>DTXSID5047374</t>
  </si>
  <si>
    <t>DTXSID3047346</t>
  </si>
  <si>
    <t>DTXSID2047359</t>
  </si>
  <si>
    <t>DTXSID3047348</t>
  </si>
  <si>
    <t>DTXSID1047368</t>
  </si>
  <si>
    <t>DTXSID2021288</t>
  </si>
  <si>
    <t>DTXSID3042423</t>
  </si>
  <si>
    <t>DTXSID0021256</t>
  </si>
  <si>
    <t>DTXSID6032645</t>
  </si>
  <si>
    <t>DTXSID1032646</t>
  </si>
  <si>
    <t>DTXSID2047357</t>
  </si>
  <si>
    <t>DTXSID2026523</t>
  </si>
  <si>
    <t>DTXSID8021301</t>
  </si>
  <si>
    <t>DTXSID2026076</t>
  </si>
  <si>
    <t>DTXSID9026261</t>
  </si>
  <si>
    <t>DTXSID4034948</t>
  </si>
  <si>
    <t>DTXSID0034223</t>
  </si>
  <si>
    <t>DTXSID1032482</t>
  </si>
  <si>
    <t>DTXSID3024316</t>
  </si>
  <si>
    <t>DTXSID5032577</t>
  </si>
  <si>
    <t>DTXSID7034252</t>
  </si>
  <si>
    <t>DTXSID8024317</t>
  </si>
  <si>
    <t>DTXSID2022254</t>
  </si>
  <si>
    <t>DTXSID4027608</t>
  </si>
  <si>
    <t>DTXSID9024699</t>
  </si>
  <si>
    <t>DTXSID3047138</t>
  </si>
  <si>
    <t>DTXSID6020220</t>
  </si>
  <si>
    <t>DTXSID5048186</t>
  </si>
  <si>
    <t>DTXSID8034956</t>
  </si>
  <si>
    <t>DTXSID7034961</t>
  </si>
  <si>
    <t>DTXSID2034962</t>
  </si>
  <si>
    <t>DTXSID1032488</t>
  </si>
  <si>
    <t>DTXSID0032651</t>
  </si>
  <si>
    <t>DTXSID6024337</t>
  </si>
  <si>
    <t>DTXSID3029653</t>
  </si>
  <si>
    <t>DTXSID0032578</t>
  </si>
  <si>
    <t>DTXSID6034972</t>
  </si>
  <si>
    <t>DTXSID2045232</t>
  </si>
  <si>
    <t>DTXSID0041141</t>
  </si>
  <si>
    <t>DTXSID7026156</t>
  </si>
  <si>
    <t>DTXSID1034973</t>
  </si>
  <si>
    <t>DTXSID2047355</t>
  </si>
  <si>
    <t>DTXSID3026691</t>
  </si>
  <si>
    <t>DTXSID5024344</t>
  </si>
  <si>
    <t>DTXSID1024174</t>
  </si>
  <si>
    <t>DTXSID3021986</t>
  </si>
  <si>
    <t>DTXSID4026183</t>
  </si>
  <si>
    <t>DTXSID3027403</t>
  </si>
  <si>
    <t>DTXSID9035204</t>
  </si>
  <si>
    <t>DTXSID4026214</t>
  </si>
  <si>
    <t>DTXSID0032497</t>
  </si>
  <si>
    <t>DTXSID5032498</t>
  </si>
  <si>
    <t>DTXSID4021391</t>
  </si>
  <si>
    <t>DTXSID3047558</t>
  </si>
  <si>
    <t>DTXSID9021392</t>
  </si>
  <si>
    <t>DTXSID2029246</t>
  </si>
  <si>
    <t>DTXSID0040701</t>
  </si>
  <si>
    <t>DTXSID4021393</t>
  </si>
  <si>
    <t>DTXSID3026564</t>
  </si>
  <si>
    <t>DTXSID3026223</t>
  </si>
  <si>
    <t>DTXSID4032580</t>
  </si>
  <si>
    <t>DTXSID8040222</t>
  </si>
  <si>
    <t>DTXSID4026262</t>
  </si>
  <si>
    <t>DTXSID5028033</t>
  </si>
  <si>
    <t>DTXSID0047533</t>
  </si>
  <si>
    <t>DTXSID1021952</t>
  </si>
  <si>
    <t>DTXSID0026252</t>
  </si>
  <si>
    <t>DTXSID1021409</t>
  </si>
  <si>
    <t>DTXSID2029329</t>
  </si>
  <si>
    <t>DTXSID5021411</t>
  </si>
  <si>
    <t>DTXSID0021414</t>
  </si>
  <si>
    <t>DTXSID9026265</t>
  </si>
  <si>
    <t>DTXSID0032655</t>
  </si>
  <si>
    <t>DTXSID8023719</t>
  </si>
  <si>
    <t>DTXSID2047309</t>
  </si>
  <si>
    <t>DTXSID1047287</t>
  </si>
  <si>
    <t>DTXSID6047288</t>
  </si>
  <si>
    <t>DTXSID1047289</t>
  </si>
  <si>
    <t>DTXSID5047295</t>
  </si>
  <si>
    <t>DTXSID0047290</t>
  </si>
  <si>
    <t>DTXSID9021689</t>
  </si>
  <si>
    <t>DTXSID4021426</t>
  </si>
  <si>
    <t>DTXSID7024376</t>
  </si>
  <si>
    <t>DTXSID6047363</t>
  </si>
  <si>
    <t>DTXSID1048176</t>
  </si>
  <si>
    <t>DTXSID9047257</t>
  </si>
  <si>
    <t>DTXSID0047296</t>
  </si>
  <si>
    <t>DTXSID0021464</t>
  </si>
  <si>
    <t>DTXSID9032581</t>
  </si>
  <si>
    <t>GLZPCOQZEFWAFX-YFHOEESVSA-N</t>
  </si>
  <si>
    <t>RUVINXPYWBROJD-ONEGZZNKSA-N</t>
  </si>
  <si>
    <t>SIQZJFKTROUNPI-UHFFFAOYSA-N</t>
  </si>
  <si>
    <t>JJUBFBTUBACDHW-UHFFFAOYSA-N</t>
  </si>
  <si>
    <t>QRUDEWIWKLJBPS-UHFFFAOYSA-N</t>
  </si>
  <si>
    <t>RELMFMZEBKVZJC-UHFFFAOYSA-N</t>
  </si>
  <si>
    <t>JHBKHLUZVFWLAG-UHFFFAOYSA-N</t>
  </si>
  <si>
    <t>GWHJZXXIDMPWGX-UHFFFAOYSA-N</t>
  </si>
  <si>
    <t>ZWLUXSQADUDCSB-UHFFFAOYSA-N</t>
  </si>
  <si>
    <t>DMSMPAJRVJJAGA-UHFFFAOYSA-N</t>
  </si>
  <si>
    <t>RFFLAFLAYFXFSW-UHFFFAOYSA-N</t>
  </si>
  <si>
    <t>FVHAWXWFPBPFOS-UHFFFAOYSA-N</t>
  </si>
  <si>
    <t>HFZKOYWDLDYELC-UHFFFAOYSA-N</t>
  </si>
  <si>
    <t>IZUKQUVSCNEFMJ-UHFFFAOYSA-N</t>
  </si>
  <si>
    <t>YBQZXXMEJHZYMB-UHFFFAOYSA-N</t>
  </si>
  <si>
    <t>GEYOCULIXLDCMW-UHFFFAOYSA-N</t>
  </si>
  <si>
    <t>DNIAPMSPPWPWGF-UHFFFAOYSA-N</t>
  </si>
  <si>
    <t>AUHZEENZYGFFBQ-UHFFFAOYSA-N</t>
  </si>
  <si>
    <t>WZCQRUWWHSTZEM-UHFFFAOYSA-N</t>
  </si>
  <si>
    <t>QQVIHTHCMHWDBS-UHFFFAOYSA-N</t>
  </si>
  <si>
    <t>PUPZLCDOIYMWBV-UHFFFAOYSA-N</t>
  </si>
  <si>
    <t>VRLDVERQJMEPIF-UHFFFAOYSA-N</t>
  </si>
  <si>
    <t>DEWLEGDTCGBNGU-UHFFFAOYSA-N</t>
  </si>
  <si>
    <t>KEQGZUUPPQEDPF-UHFFFAOYSA-N</t>
  </si>
  <si>
    <t>ZPQOPVIELGIULI-UHFFFAOYSA-N</t>
  </si>
  <si>
    <t>UNEATYXSUBPPKP-UHFFFAOYSA-N</t>
  </si>
  <si>
    <t>OWRCNXZUPFZXOS-UHFFFAOYSA-N</t>
  </si>
  <si>
    <t>FSSPGSAQUIYDCN-UHFFFAOYSA-N</t>
  </si>
  <si>
    <t>ZOLLIQAKMYWTBR-UHFFFAOYSA-N</t>
  </si>
  <si>
    <t>KQSABULTKYLFEV-UHFFFAOYSA-N</t>
  </si>
  <si>
    <t>RRAMGCGOFNQTLD-UHFFFAOYSA-N</t>
  </si>
  <si>
    <t>LVNLBBGBASVLLI-UHFFFAOYSA-N</t>
  </si>
  <si>
    <t>FRPZMMHWLSIFAZ-UHFFFAOYSA-N</t>
  </si>
  <si>
    <t>GFEJZIULYONCQB-UHFFFAOYSA-M</t>
  </si>
  <si>
    <t>CZGCEKJOLUNIFY-UHFFFAOYSA-N</t>
  </si>
  <si>
    <t>MWKFXSUHUHTGQN-UHFFFAOYSA-N</t>
  </si>
  <si>
    <t>LQZZUXJYWNFBMV-UHFFFAOYSA-N</t>
  </si>
  <si>
    <t>NJPQAIBZIHNJDO-UHFFFAOYSA-N</t>
  </si>
  <si>
    <t>NVVZEKTVIXIUKW-UHFFFAOYSA-N</t>
  </si>
  <si>
    <t>BXWNKGSJHAJOGX-UHFFFAOYSA-N</t>
  </si>
  <si>
    <t>BIJNHUAPTJVVNQ-UHFFFAOYSA-N</t>
  </si>
  <si>
    <t>QPUYECUOLPXSFR-UHFFFAOYSA-N</t>
  </si>
  <si>
    <t>KBPLFHHGFOOTCA-UHFFFAOYSA-N</t>
  </si>
  <si>
    <t>REIUXOLGHVXAEO-UHFFFAOYSA-N</t>
  </si>
  <si>
    <t>HLZKNKRTKFSKGZ-UHFFFAOYSA-N</t>
  </si>
  <si>
    <t>HFDVRLIODXPAHB-UHFFFAOYSA-N</t>
  </si>
  <si>
    <t>XFRVVPUIAFSTFO-UHFFFAOYSA-N</t>
  </si>
  <si>
    <t>KJIOQYGWTQBHNH-UHFFFAOYSA-N</t>
  </si>
  <si>
    <t>OAYXUHPQHDHDDZ-UHFFFAOYSA-N</t>
  </si>
  <si>
    <t>NGFPWHGISWUQOI-UHFFFAOYSA-N</t>
  </si>
  <si>
    <t>UPGSWASWQBLSKZ-UHFFFAOYSA-N</t>
  </si>
  <si>
    <t>OLQJQHSAWMFDJE-UHFFFAOYSA-N</t>
  </si>
  <si>
    <t>TUBQDCKAWGHZPF-UHFFFAOYSA-N</t>
  </si>
  <si>
    <t>OMVSWZDEEGIJJI-UHFFFAOYSA-N</t>
  </si>
  <si>
    <t>IWBOPFCKHIJFMS-UHFFFAOYSA-N</t>
  </si>
  <si>
    <t>IUGDILGOLSSKNE-UHFFFAOYSA-N</t>
  </si>
  <si>
    <t>CHUGKEQJSLOLHL-UHFFFAOYSA-N</t>
  </si>
  <si>
    <t>UUIVKBHZENILKB-UHFFFAOYSA-N</t>
  </si>
  <si>
    <t>QQOMQLYQAXGHSU-UHFFFAOYSA-N</t>
  </si>
  <si>
    <t>IANQTJSKSUMEQM-UHFFFAOYSA-N</t>
  </si>
  <si>
    <t>AXNUJYHFQHQZBE-UHFFFAOYSA-N</t>
  </si>
  <si>
    <t>BXZVVICBKDXVGW-NKWVEPMBSA-N</t>
  </si>
  <si>
    <t>LHJGJYXLEPZJPM-UHFFFAOYSA-N</t>
  </si>
  <si>
    <t>LINPIYWFGCPVIE-UHFFFAOYSA-N</t>
  </si>
  <si>
    <t>BPRYUXCVCCNUFE-UHFFFAOYSA-N</t>
  </si>
  <si>
    <t>LXOFYPKXCSULTL-UHFFFAOYSA-N</t>
  </si>
  <si>
    <t>FMUYQRFTLHAARI-UHFFFAOYSA-N</t>
  </si>
  <si>
    <t>WMVJWKURWRGJCI-UHFFFAOYSA-N</t>
  </si>
  <si>
    <t>YIVXMZJTEQBPQO-UHFFFAOYSA-N</t>
  </si>
  <si>
    <t>VOZKAJLKRJDJLL-UHFFFAOYSA-N</t>
  </si>
  <si>
    <t>HFZWRUODUSTPEG-UHFFFAOYSA-N</t>
  </si>
  <si>
    <t>KUFFULVDNCHOFZ-UHFFFAOYSA-N</t>
  </si>
  <si>
    <t>ICKWICRCANNIBI-UHFFFAOYSA-N</t>
  </si>
  <si>
    <t>DMWVYCCGCQPJEA-UHFFFAOYSA-N</t>
  </si>
  <si>
    <t>NKTOLZVEWDHZMU-UHFFFAOYSA-N</t>
  </si>
  <si>
    <t>JZODKRWQWUWGCD-UHFFFAOYSA-N</t>
  </si>
  <si>
    <t>SKCNNQDRNPQEFU-UHFFFAOYSA-N</t>
  </si>
  <si>
    <t>FOYHNROGBXVLLX-UHFFFAOYSA-N</t>
  </si>
  <si>
    <t>UFFBMTHBGFGIHF-UHFFFAOYSA-N</t>
  </si>
  <si>
    <t>NXXYKOUNUYWIHA-UHFFFAOYSA-N</t>
  </si>
  <si>
    <t>DKCPKDPYUFEZCP-UHFFFAOYSA-N</t>
  </si>
  <si>
    <t>WFSMVVDJSNMRAR-UHFFFAOYSA-N</t>
  </si>
  <si>
    <t>PFRYFZZSECNQOL-UHFFFAOYSA-N</t>
  </si>
  <si>
    <t>XOGPDSATLSAZEK-UHFFFAOYSA-N</t>
  </si>
  <si>
    <t>VMPITZXILSNTON-UHFFFAOYSA-N</t>
  </si>
  <si>
    <t>GUUHFMWKWLOQMM-UHFFFAOYSA-N</t>
  </si>
  <si>
    <t>WHIVNJATOVLWBW-UHFFFAOYSA-N</t>
  </si>
  <si>
    <t>POAOYUHQDCAZBD-UHFFFAOYSA-N</t>
  </si>
  <si>
    <t>IMACFCSSMIZSPP-UHFFFAOYSA-N</t>
  </si>
  <si>
    <t>SZIFAVKTNFCBPC-UHFFFAOYSA-N</t>
  </si>
  <si>
    <t>ISPYQTSUDJAMAB-UHFFFAOYSA-N</t>
  </si>
  <si>
    <t>IBSQPLPBRSHTTG-UHFFFAOYSA-N</t>
  </si>
  <si>
    <t>CGSLYBDCEGBZCG-UHFFFAOYSA-N</t>
  </si>
  <si>
    <t>YXIWHUQXZSMYRE-UHFFFAOYSA-N</t>
  </si>
  <si>
    <t>WXWCDTXEKCVRRO-UHFFFAOYSA-N</t>
  </si>
  <si>
    <t>NIPDVSLAMPAWTP-UHFFFAOYSA-N</t>
  </si>
  <si>
    <t>SVTBMSDMJJWYQN-UHFFFAOYSA-N</t>
  </si>
  <si>
    <t>ZXVONLUNISGICL-UHFFFAOYSA-N</t>
  </si>
  <si>
    <t>DSBIJCMXAIKKKI-UHFFFAOYSA-N</t>
  </si>
  <si>
    <t>RNVCVTLRINQCPJ-UHFFFAOYSA-N</t>
  </si>
  <si>
    <t>JWAZRIHNYRIHIV-UHFFFAOYSA-N</t>
  </si>
  <si>
    <t>JBIJLHTVPXGSAM-UHFFFAOYSA-N</t>
  </si>
  <si>
    <t>KNDQHSIWLOJIGP-UHFFFAOYSA-N</t>
  </si>
  <si>
    <t>QCDWFXQBSFUVSP-UHFFFAOYSA-N</t>
  </si>
  <si>
    <t>LLEMOWNGBBNAJR-UHFFFAOYSA-N</t>
  </si>
  <si>
    <t>LZHCVNIARUXHAL-UHFFFAOYSA-N</t>
  </si>
  <si>
    <t>MRBKEAMVRSLQPH-UHFFFAOYSA-N</t>
  </si>
  <si>
    <t>XOUQAVYLRNOXDO-UHFFFAOYSA-N</t>
  </si>
  <si>
    <t>WJQOZHYUIDYNHM-UHFFFAOYSA-N</t>
  </si>
  <si>
    <t>GRJRKPMIRMSBNK-UHFFFAOYSA-N</t>
  </si>
  <si>
    <t>VEORPZCZECFIRK-UHFFFAOYSA-N</t>
  </si>
  <si>
    <t>JRBJSXQPQWSCCF-UHFFFAOYSA-N</t>
  </si>
  <si>
    <t>UXTIAFYTYOEQHV-UHFFFAOYSA-N</t>
  </si>
  <si>
    <t>NUIURNJTPRWVAP-UHFFFAOYSA-N</t>
  </si>
  <si>
    <t>DGRGLKZMKWPMOH-UHFFFAOYSA-N</t>
  </si>
  <si>
    <t>NTBYINQTYWZXLH-UHFFFAOYSA-N</t>
  </si>
  <si>
    <t>YCOXTKKNXUZSKD-UHFFFAOYSA-N</t>
  </si>
  <si>
    <t>AUYYCJSJGJYCDS-LBPRGKRZSA-N</t>
  </si>
  <si>
    <t>WTEVQBCEXWBHNA-UHFFFAOYSA-N</t>
  </si>
  <si>
    <t>HBOMLICNUCNMMY-XLPZGREQSA-N</t>
  </si>
  <si>
    <t>RQFUZUMFPRMVDX-UHFFFAOYSA-N</t>
  </si>
  <si>
    <t>PVUBSZGNXLNTLX-UHFFFAOYSA-N</t>
  </si>
  <si>
    <t>WYVVKGNFXHOCQV-UHFFFAOYSA-N</t>
  </si>
  <si>
    <t>JJYPMNFTHPTTDI-UHFFFAOYSA-N</t>
  </si>
  <si>
    <t>MLFHJEHSLIIPHL-UHFFFAOYSA-N</t>
  </si>
  <si>
    <t>QZYHIOPPLUPUJF-UHFFFAOYSA-N</t>
  </si>
  <si>
    <t>NXTDJHZGHOFSQG-UHFFFAOYSA-N</t>
  </si>
  <si>
    <t>GZPHSAQLYPIAIN-UHFFFAOYSA-N</t>
  </si>
  <si>
    <t>VDQZABQVXYELSI-UHFFFAOYSA-N</t>
  </si>
  <si>
    <t>NRZWYNLTFLDQQX-UHFFFAOYSA-N</t>
  </si>
  <si>
    <t>ZUTYZAFDFLLILI-UHFFFAOYSA-N</t>
  </si>
  <si>
    <t>BRPSWMCDEYMRPE-UHFFFAOYSA-N</t>
  </si>
  <si>
    <t>MWVTWFVJZLCBMC-UHFFFAOYSA-N</t>
  </si>
  <si>
    <t>WECDUOXQLAIPQW-UHFFFAOYSA-N</t>
  </si>
  <si>
    <t>JNRLEMMIVRBKJE-UHFFFAOYSA-N</t>
  </si>
  <si>
    <t>YBRVSVVVWCFQMG-UHFFFAOYSA-N</t>
  </si>
  <si>
    <t>HLBLWEWZXPIGSM-UHFFFAOYSA-N</t>
  </si>
  <si>
    <t>MTMKZABGIQJAEX-UHFFFAOYSA-N</t>
  </si>
  <si>
    <t>FMCUPJKTGNBGEC-UHFFFAOYSA-N</t>
  </si>
  <si>
    <t>QPQKUYVSJWQSDY-UHFFFAOYSA-N</t>
  </si>
  <si>
    <t>ALYNCZNDIQEVRV-UHFFFAOYSA-N</t>
  </si>
  <si>
    <t>YEJRWHAVMIAJKC-UHFFFAOYSA-N</t>
  </si>
  <si>
    <t>BXIXXXYDDJVHDL-UHFFFAOYSA-N</t>
  </si>
  <si>
    <t>CFKMVGJGLGKFKI-UHFFFAOYSA-N</t>
  </si>
  <si>
    <t>QSNSCYSYFYORTR-UHFFFAOYSA-N</t>
  </si>
  <si>
    <t>LVZPKYYPPLUECL-UHFFFAOYSA-N</t>
  </si>
  <si>
    <t>NPDACUSDTOMAMK-UHFFFAOYSA-N</t>
  </si>
  <si>
    <t>QBDSZLJBMIMQRS-UHFFFAOYSA-N</t>
  </si>
  <si>
    <t>AFKMHDZOVNDWLO-UHFFFAOYSA-N</t>
  </si>
  <si>
    <t>JLYNSPSTPQAEAX-UHFFFAOYSA-N</t>
  </si>
  <si>
    <t>CUUQUEAUUPYEKK-UHFFFAOYSA-N</t>
  </si>
  <si>
    <t>KNDDEFBFJLKPFE-UHFFFAOYSA-N</t>
  </si>
  <si>
    <t>WFJIVOKAWHGMBH-UHFFFAOYSA-N</t>
  </si>
  <si>
    <t>MWOOGOJBHIARFG-UHFFFAOYSA-N</t>
  </si>
  <si>
    <t>TXUZVZSFRXZGTL-UHFFFAOYSA-N</t>
  </si>
  <si>
    <t>WVYWICLMDOOCFB-UHFFFAOYSA-N</t>
  </si>
  <si>
    <t>RZXMPPFPUUCRFN-UHFFFAOYSA-N</t>
  </si>
  <si>
    <t>TYMLOMAKGOJONV-UHFFFAOYSA-N</t>
  </si>
  <si>
    <t>OTLNPYWUJOZPPA-UHFFFAOYSA-N</t>
  </si>
  <si>
    <t>BTJIUGUIPKRLHP-UHFFFAOYSA-N</t>
  </si>
  <si>
    <t>IGFHQQFPSIBGKE-UHFFFAOYSA-N</t>
  </si>
  <si>
    <t>NTDQQZYCCIDJRK-UHFFFAOYSA-N</t>
  </si>
  <si>
    <t>DGFTWBUZRHAHTH-UHFFFAOYSA-N</t>
  </si>
  <si>
    <t>QHPQWRBYOIRBIT-UHFFFAOYSA-N</t>
  </si>
  <si>
    <t>OECTYKWYRCHAKR-UHFFFAOYSA-N</t>
  </si>
  <si>
    <t>YIROYDNZEPTFOL-UHFFFAOYSA-N</t>
  </si>
  <si>
    <t>DBFYESDCPWWCHN-UHFFFAOYSA-N</t>
  </si>
  <si>
    <t>DHNRXBZYEKSXIM-UHFFFAOYSA-N</t>
  </si>
  <si>
    <t>ZRCMGIXRGFOXNT-UHFFFAOYSA-N</t>
  </si>
  <si>
    <t>PHXATPHONSXBIL-UHFFFAOYSA-N</t>
  </si>
  <si>
    <t>LAKWINYVWJPHQW-UHFFFAOYSA-N</t>
  </si>
  <si>
    <t>HWGBHCRJGXAGEU-UHFFFAOYSA-N</t>
  </si>
  <si>
    <t>LUYISICIYVKBTA-UHFFFAOYSA-N</t>
  </si>
  <si>
    <t>ARSRBNBHOADGJU-UHFFFAOYSA-N</t>
  </si>
  <si>
    <t>MCJGNVYPOGVAJF-UHFFFAOYSA-N</t>
  </si>
  <si>
    <t>DZKIUEHLEXLYKM-UHFFFAOYSA-N</t>
  </si>
  <si>
    <t>CWRYPZZKDGJXCA-UHFFFAOYSA-N</t>
  </si>
  <si>
    <t>HXGDTGSAIMULJN-UHFFFAOYSA-N</t>
  </si>
  <si>
    <t>YASYVMFAVPKPKE-UHFFFAOYSA-N</t>
  </si>
  <si>
    <t>DLFVBJFMPXGRIB-UHFFFAOYSA-N</t>
  </si>
  <si>
    <t>RZVAJINKPMORJF-UHFFFAOYSA-N</t>
  </si>
  <si>
    <t>WCXDHFDTOYPNIE-RIYZIHGNSA-N</t>
  </si>
  <si>
    <t>QTBSBXVTEAMEQO-UHFFFAOYSA-N</t>
  </si>
  <si>
    <t>VTNQPKFIQCLBDU-UHFFFAOYSA-N</t>
  </si>
  <si>
    <t>KWOLFJPFCHCOCG-UHFFFAOYSA-N</t>
  </si>
  <si>
    <t>QZCLKYGREBVARF-UHFFFAOYSA-N</t>
  </si>
  <si>
    <t>WEAPVABOECTMGR-UHFFFAOYSA-N</t>
  </si>
  <si>
    <t>UELITFHSCLAHKR-UHFFFAOYSA-N</t>
  </si>
  <si>
    <t>NUFNQYOELLVIPL-UHFFFAOYSA-N</t>
  </si>
  <si>
    <t>XCSGPAVHZFQHGE-UHFFFAOYSA-N</t>
  </si>
  <si>
    <t>ZFGMCJAXIZTVJA-UHFFFAOYSA-N</t>
  </si>
  <si>
    <t>ZCVAOQKBXKSDMS-UHFFFAOYSA-N</t>
  </si>
  <si>
    <t>CEZCCHQBSQPRMU-LLIZZRELSA-L</t>
  </si>
  <si>
    <t>HFHDHCJBZVLPGP-RWMJIURBSA-N</t>
  </si>
  <si>
    <t>JRJBVWJSTHECJK-UHFFFAOYSA-N</t>
  </si>
  <si>
    <t>RQVYBGPQFYCBGX-UHFFFAOYSA-N</t>
  </si>
  <si>
    <t>ITPDYQOUSLNIHG-UHFFFAOYSA-N</t>
  </si>
  <si>
    <t>QXAITBQSYVNQDR-ZIOPAAQOSA-N</t>
  </si>
  <si>
    <t>BVCZEBOGSOYJJT-UHFFFAOYSA-N</t>
  </si>
  <si>
    <t>IMHBYKMAHXWHRP-UHFFFAOYSA-N</t>
  </si>
  <si>
    <t>MWPLVEDNUUSJAV-UHFFFAOYSA-N</t>
  </si>
  <si>
    <t>QNNBMSGFNQRUEH-PQQSRXGVSA-N</t>
  </si>
  <si>
    <t>BSYNRYMUTXBXSQ-UHFFFAOYSA-N</t>
  </si>
  <si>
    <t>VGPYEHKOIGNJKV-UHFFFAOYSA-N</t>
  </si>
  <si>
    <t>KAJJGOCSAXKXBD-UHFFFAOYSA-N</t>
  </si>
  <si>
    <t>RPRGCEXAPSMSJT-UHFFFAOYSA-M</t>
  </si>
  <si>
    <t>USXOYRFFKSZUAN-BOXHHOBZSA-M</t>
  </si>
  <si>
    <t>FTLQSQQQFMZPKO-UHFFFAOYSA-N</t>
  </si>
  <si>
    <t>KXZHIBIURCLFBV-FSRHSHDFSA-N</t>
  </si>
  <si>
    <t>BQBQAWXALAGUIW-GHVWMZMZSA-N</t>
  </si>
  <si>
    <t>XRGUAUFOUNIQRI-UHFFFAOYSA-N</t>
  </si>
  <si>
    <t>OEMJXSVJXPIFMA-UHFFFAOYSA-N</t>
  </si>
  <si>
    <t>VNKBTWQZTQIWDV-UHFFFAOYSA-N</t>
  </si>
  <si>
    <t>CJJOSEISRRTUQB-UHFFFAOYSA-N</t>
  </si>
  <si>
    <t>DMLAVOWQYNRWNQ-UHFFFAOYSA-N</t>
  </si>
  <si>
    <t>WFDXOXNFNRHQEC-GHRIWEEISA-N</t>
  </si>
  <si>
    <t>LJOZMWRYMKECFF-UHFFFAOYSA-N</t>
  </si>
  <si>
    <t>RRNIZKPFKNDSRS-UHFFFAOYSA-N</t>
  </si>
  <si>
    <t>ZOMSMJKLGFBRBS-UHFFFAOYSA-N</t>
  </si>
  <si>
    <t>DXBHBZVCASKNBY-UHFFFAOYSA-N</t>
  </si>
  <si>
    <t>CAHQGWAXKLQREW-UHFFFAOYSA-N</t>
  </si>
  <si>
    <t>HFACYLZERDEVSX-UHFFFAOYSA-N</t>
  </si>
  <si>
    <t>FTOVXSOBNPWTSH-UHFFFAOYSA-N</t>
  </si>
  <si>
    <t>WPYMKLBDIGXBTP-UHFFFAOYSA-N</t>
  </si>
  <si>
    <t>RWCCWEUUXYIKHB-UHFFFAOYSA-N</t>
  </si>
  <si>
    <t>XEMRAKSQROQPBR-UHFFFAOYSA-N</t>
  </si>
  <si>
    <t>WVDDGKGOMKODPV-UHFFFAOYSA-N</t>
  </si>
  <si>
    <t>OOUQSWGHJPCRLI-UHFFFAOYSA-N</t>
  </si>
  <si>
    <t>FCBQJNCAKZSIAH-UHFFFAOYSA-N</t>
  </si>
  <si>
    <t>JLYXXMFPNIAWKQ-CDRYSYESSA-N</t>
  </si>
  <si>
    <t>VHLKTXFWDRXILV-UHFFFAOYSA-N</t>
  </si>
  <si>
    <t>ZUOUZKKEUPVFJK-UHFFFAOYSA-N</t>
  </si>
  <si>
    <t>ZNSMNVMLTJELDZ-UHFFFAOYSA-N</t>
  </si>
  <si>
    <t>VJHINFRRDQUWOJ-UHFFFAOYSA-N</t>
  </si>
  <si>
    <t>ZDWGXBPVPXVXMQ-UHFFFAOYSA-N</t>
  </si>
  <si>
    <t>RWPICVVBGZBXNA-UHFFFAOYSA-N</t>
  </si>
  <si>
    <t>BKTRENAPTCBBFA-UHFFFAOYSA-N</t>
  </si>
  <si>
    <t>ZFVMWEVVKGLCIJ-UHFFFAOYSA-N</t>
  </si>
  <si>
    <t>HTVITOHKHWFJKO-UHFFFAOYSA-N</t>
  </si>
  <si>
    <t>KGBXLFKZBHKPEV-UHFFFAOYSA-N</t>
  </si>
  <si>
    <t>WYEMLYFITZORAB-UHFFFAOYSA-N</t>
  </si>
  <si>
    <t>OAHRHEHKTRXORG-UHFFFAOYSA-N</t>
  </si>
  <si>
    <t>CTSLUCNDVMMDHG-UHFFFAOYSA-N</t>
  </si>
  <si>
    <t>LVDKZNITIUWNER-UHFFFAOYSA-N</t>
  </si>
  <si>
    <t>PRLVTUNWOQKEAI-UHFFFAOYSA-N</t>
  </si>
  <si>
    <t>HKPHPIREJKHECO-UHFFFAOYSA-N</t>
  </si>
  <si>
    <t>JEDYYFXHPAIBGR-UHFFFAOYSA-N</t>
  </si>
  <si>
    <t>RJKCKKDSSSRYCB-UHFFFAOYSA-N</t>
  </si>
  <si>
    <t>FERIUCNNQQJTOY-UHFFFAOYSA-N</t>
  </si>
  <si>
    <t>SPNQRCTZKIBOAX-UHFFFAOYSA-N</t>
  </si>
  <si>
    <t>XSIFPSYPOVKYCO-UHFFFAOYSA-N</t>
  </si>
  <si>
    <t>BMTAFVWTTFSTOG-UHFFFAOYSA-N</t>
  </si>
  <si>
    <t>OCKPCBLVNKHBMX-UHFFFAOYSA-N</t>
  </si>
  <si>
    <t>GWVUTNGDMGTPFE-UHFFFAOYSA-N</t>
  </si>
  <si>
    <t>MRQIXHXHHPWVIL-UHFFFAOYSA-N</t>
  </si>
  <si>
    <t>ZTWZVMIYIIVABD-OEMFJLHTSA-N</t>
  </si>
  <si>
    <t>JBKVHLHDHHXQEQ-UHFFFAOYSA-N</t>
  </si>
  <si>
    <t>JHRWWRDRBPCWTF-UHFFFAOYSA-N</t>
  </si>
  <si>
    <t>LDVVMCZRFWMZSG-OLQVQODUSA-N</t>
  </si>
  <si>
    <t>RCLXAPJEFHPYEG-ZWKOTPCHSA-N</t>
  </si>
  <si>
    <t>GYSSRZJIHXQEHQ-UHFFFAOYSA-N</t>
  </si>
  <si>
    <t>MLKCGVHIFJBRCD-UHFFFAOYSA-N</t>
  </si>
  <si>
    <t>FNDLQABGYJQJPH-UHFFFAOYSA-N</t>
  </si>
  <si>
    <t>DGQLVPJVXFOQEV-JNVSTXMASA-N</t>
  </si>
  <si>
    <t>RZEKVGVHFLEQIL-UHFFFAOYSA-N</t>
  </si>
  <si>
    <t>HSSBORCLYSCBJR-UHFFFAOYSA-N</t>
  </si>
  <si>
    <t>BIWJNBZANLAXMG-UHFFFAOYSA-N</t>
  </si>
  <si>
    <t>DJKGDNKYTKCJKD-UHFFFAOYSA-N</t>
  </si>
  <si>
    <t>XFDJMIHUAHSGKG-UHFFFAOYSA-N</t>
  </si>
  <si>
    <t>WYKYKTKDBLFHCY-UHFFFAOYSA-N</t>
  </si>
  <si>
    <t>RAPBNVDSDCTNRC-UHFFFAOYSA-N</t>
  </si>
  <si>
    <t>PFIADAMVCJPXSF-UHFFFAOYSA-N</t>
  </si>
  <si>
    <t>CWJSHJJYOPWUGX-UHFFFAOYSA-N</t>
  </si>
  <si>
    <t>OTMOUPHCTWPNSL-UHFFFAOYSA-N</t>
  </si>
  <si>
    <t>HRBKVYFZANMGRE-UHFFFAOYSA-N</t>
  </si>
  <si>
    <t>KYFWUBJMTHVBIF-QFIPXVFZSA-N</t>
  </si>
  <si>
    <t>ZUBPKHVCBGWWGO-NDEPHWFRSA-N</t>
  </si>
  <si>
    <t>XGXOSJSGDNPEEF-NRFANRHFSA-N</t>
  </si>
  <si>
    <t>UCLODRCAPZIYOW-UHFFFAOYSA-M</t>
  </si>
  <si>
    <t>QMTNOLKHSWIQBE-FGTMMUONSA-N</t>
  </si>
  <si>
    <t>KRKNYBCHXYNGOX-UHFFFAOYSA-N</t>
  </si>
  <si>
    <t>QMVPMAAFGQKVCJ-UHFFFAOYSA-N</t>
  </si>
  <si>
    <t>WRQQAESBKZTAFL-UHFFFAOYSA-N</t>
  </si>
  <si>
    <t>CJFQUWMJNVTKDJ-DYVFJYSZSA-N</t>
  </si>
  <si>
    <t>PTOAARAWEBMLNO-KVQBGUIXSA-N</t>
  </si>
  <si>
    <t>JBDHZKLJNAIJNC-LLVKDONJSA-N</t>
  </si>
  <si>
    <t>UXADOQPNKNTIHB-UHFFFAOYSA-N</t>
  </si>
  <si>
    <t>KNHUKKLJHYUCFP-UHFFFAOYSA-N</t>
  </si>
  <si>
    <t>KIEDNEWSYUYDSN-UHFFFAOYSA-N</t>
  </si>
  <si>
    <t>YNTJKQDWYXUTLZ-UHFFFAOYSA-N</t>
  </si>
  <si>
    <t>HUBANNPOLNYSAD-UHFFFAOYSA-N</t>
  </si>
  <si>
    <t>NQQBTWVFKDDVIB-UHFFFAOYSA-N</t>
  </si>
  <si>
    <t>NCKMMSIFQUPKCK-UHFFFAOYSA-N</t>
  </si>
  <si>
    <t>PGOOBECODWQEAB-UHFFFAOYSA-N</t>
  </si>
  <si>
    <t>VNFPBHJOKIVQEB-UHFFFAOYSA-N</t>
  </si>
  <si>
    <t>UIKROCXWUNQSPJ-VIFPVBQESA-N</t>
  </si>
  <si>
    <t>BXNANOICGRISHX-UHFFFAOYSA-N</t>
  </si>
  <si>
    <t>RYSLZFOZDSIPHK-VOIUYBSRSA-N</t>
  </si>
  <si>
    <t>TVBUSVDXSSKDSK-UHFFFAOYSA-N</t>
  </si>
  <si>
    <t>KMNLXCBYBKHKSK-BKMJKUGQSA-N</t>
  </si>
  <si>
    <t>YVIXXPCJZAUQHJ-UHFFFAOYSA-N</t>
  </si>
  <si>
    <t>ZIWFCOIGUNPHPM-HKUYNNGSSA-N</t>
  </si>
  <si>
    <t>JGYVZUCCBOVDJE-MJGOQNOKSA-N</t>
  </si>
  <si>
    <t>PRUGWHGQBHEDAX-QXONSOMPSA-N</t>
  </si>
  <si>
    <t>XFJIYNUISLDNLP-UHFFFAOYSA-N</t>
  </si>
  <si>
    <t>WSDSEIUBXJOEIQ-OWIZPPJRSA-N</t>
  </si>
  <si>
    <t>HUUSXLKCTQDPGL-UHFFFAOYSA-N</t>
  </si>
  <si>
    <t>UHBUSMAHWHZQKS-UHFFFAOYSA-N</t>
  </si>
  <si>
    <t>DGFVZQGXKQCQGK-UHFFFAOYSA-N</t>
  </si>
  <si>
    <t>PTMPFOHRBHYITC-UHFFFAOYSA-M</t>
  </si>
  <si>
    <t>VHHGUBHZBLPTKL-UHFFFAOYSA-N</t>
  </si>
  <si>
    <t>TUPKOWFPVAXQFP-OFNKIYASSA-N</t>
  </si>
  <si>
    <t>ZBRHTUMWSDPCMI-UHFFFAOYSA-N</t>
  </si>
  <si>
    <t>FQEBOQLYHASAOY-UHFFFAOYSA-N</t>
  </si>
  <si>
    <t>PKUZHLZHLVHAIO-QYUDBREXSA-N</t>
  </si>
  <si>
    <t>QYZRHDNGOVTVDB-UHFFFAOYSA-N</t>
  </si>
  <si>
    <t>CEYPDXWCYTVSDN-UHFFFAOYSA-N</t>
  </si>
  <si>
    <t>FTEQMUXMWCGJAF-GRYCIOLGSA-N</t>
  </si>
  <si>
    <t>CNIGFESSDPOCKS-CYBMUJFWSA-N</t>
  </si>
  <si>
    <t>KDGDTPNBDMVKHC-XIAWMOHYSA-N</t>
  </si>
  <si>
    <t>UACOXBQBNWQWOK-UHFFFAOYSA-N</t>
  </si>
  <si>
    <t>YQHLDYVWEZKEOX-UHFFFAOYSA-N</t>
  </si>
  <si>
    <t>XZMCDFZZKTWFGF-UHFFFAOYSA-N</t>
  </si>
  <si>
    <t>MZZBPDKVEFVLFF-UHFFFAOYSA-N</t>
  </si>
  <si>
    <t>ZFSLODLOARCGLH-UHFFFAOYSA-N</t>
  </si>
  <si>
    <t>GLWWLNJJJCTFMZ-UHFFFAOYSA-N</t>
  </si>
  <si>
    <t>DFCAFRGABIXSDS-UHFFFAOYSA-N</t>
  </si>
  <si>
    <t>HPXRVTGHNJAIIH-UHFFFAOYSA-N</t>
  </si>
  <si>
    <t>JHIVVAPYMSGYDF-UHFFFAOYSA-N</t>
  </si>
  <si>
    <t>PAFZNILMFXTMIY-UHFFFAOYSA-N</t>
  </si>
  <si>
    <t>BMFYCFSWWDXEPB-UHFFFAOYSA-N</t>
  </si>
  <si>
    <t>TYIYMOAHACZAMQ-CQSZACIVSA-N</t>
  </si>
  <si>
    <t>XERJKGMBORTKEO-UHFFFAOYSA-N</t>
  </si>
  <si>
    <t>HAORKNGNJCEJBX-UHFFFAOYSA-N</t>
  </si>
  <si>
    <t>LVQDKIWDGQRHTE-UHFFFAOYSA-N</t>
  </si>
  <si>
    <t>KCURWTAZOZXKSJ-JBMRGDGGSA-N</t>
  </si>
  <si>
    <t>NDUPDOJHUQKPAG-UHFFFAOYSA-N</t>
  </si>
  <si>
    <t>NOQGZXFMHARMLW-UHFFFAOYSA-N</t>
  </si>
  <si>
    <t>MQJKPEGWNLWLTK-UHFFFAOYSA-N</t>
  </si>
  <si>
    <t>BAZGFSKJAVQJJI-CHHCPSLASA-N</t>
  </si>
  <si>
    <t>QAYICIQNSGETAS-UHFFFAOYSA-N</t>
  </si>
  <si>
    <t>DSSYKIVIOFKYAU-XCBNKYQSSA-N</t>
  </si>
  <si>
    <t>DIOQZVSQGTUSAI-UHFFFAOYSA-N</t>
  </si>
  <si>
    <t>GHVNFZFCNZKVNT-UHFFFAOYSA-N</t>
  </si>
  <si>
    <t>MMOXZBCLCQITDF-UHFFFAOYSA-N</t>
  </si>
  <si>
    <t>IVENSCMCQBJAKW-UHFFFAOYSA-N</t>
  </si>
  <si>
    <t>PLCQGRYPOISRTQ-FCJDYXGNSA-L</t>
  </si>
  <si>
    <t>SWXVUIWOUIDPGS-UHFFFAOYSA-N</t>
  </si>
  <si>
    <t>QUDWYFHPNIMBFC-UHFFFAOYSA-N</t>
  </si>
  <si>
    <t>VBLJFQYCTRKKKF-UHFFFAOYSA-N</t>
  </si>
  <si>
    <t>TXCDCPKCNAJMEE-UHFFFAOYSA-N</t>
  </si>
  <si>
    <t>PYGXAGIECVVIOZ-UHFFFAOYSA-N</t>
  </si>
  <si>
    <t>IWEDIXLBFLAXBO-UHFFFAOYSA-N</t>
  </si>
  <si>
    <t>YOYAIZYFCNQIRF-UHFFFAOYSA-N</t>
  </si>
  <si>
    <t>MZHCENGPTKEIGP-UHFFFAOYSA-N</t>
  </si>
  <si>
    <t>OEBRKCOSUFCWJD-UHFFFAOYSA-N</t>
  </si>
  <si>
    <t>KPHWPUGNDIVLNH-UHFFFAOYSA-M</t>
  </si>
  <si>
    <t>BACHBFVBHLGWSL-UHFFFAOYSA-N</t>
  </si>
  <si>
    <t>BIXZHMJUSMUDOQ-UHFFFAOYSA-N</t>
  </si>
  <si>
    <t>QNXAVFXEJCPCJO-UHFFFAOYSA-N</t>
  </si>
  <si>
    <t>UOAMTSKGCBMZTC-UHFFFAOYSA-N</t>
  </si>
  <si>
    <t>VEENJGZXVHKXNB-VOTSOKGWSA-N</t>
  </si>
  <si>
    <t>XMNIXWIUMCBBBL-UHFFFAOYSA-N</t>
  </si>
  <si>
    <t>ODHAQPXNQDBHSH-UHFFFAOYSA-N</t>
  </si>
  <si>
    <t>RUPBZQFQVRMKDG-UHFFFAOYSA-M</t>
  </si>
  <si>
    <t>DFBKLUNHFCTMDC-PICURKEMSA-N</t>
  </si>
  <si>
    <t>ZBCBWPMODOFKDW-UHFFFAOYSA-N</t>
  </si>
  <si>
    <t>DKMROQRQHGEIOW-UHFFFAOYSA-N</t>
  </si>
  <si>
    <t>FLKPEMZONWLCSK-UHFFFAOYSA-N</t>
  </si>
  <si>
    <t>DENRZWYUOJLTMF-UHFFFAOYSA-N</t>
  </si>
  <si>
    <t>NXQMCAOPTPLPRL-UHFFFAOYSA-N</t>
  </si>
  <si>
    <t>SBASXUCJHJRPEV-UHFFFAOYSA-N</t>
  </si>
  <si>
    <t>BQYJATMQXGBDHF-UHFFFAOYSA-N</t>
  </si>
  <si>
    <t>XQEMNBNCQVQXMO-UHFFFAOYSA-M</t>
  </si>
  <si>
    <t>KCXZNSGUUQJJTR-UHFFFAOYSA-N</t>
  </si>
  <si>
    <t>MGWAVDBGNNKXQV-UHFFFAOYSA-N</t>
  </si>
  <si>
    <t>WOAFDHWYKSOANX-UHFFFAOYSA-N</t>
  </si>
  <si>
    <t>PHVNLLCAQHGNKU-UHFFFAOYSA-N</t>
  </si>
  <si>
    <t>MCWXGJITAZMZEV-UHFFFAOYSA-N</t>
  </si>
  <si>
    <t>QNBTYORWCCMPQP-UHFFFAOYSA-N</t>
  </si>
  <si>
    <t>PHMNXPYGVPEQSJ-UHFFFAOYSA-N</t>
  </si>
  <si>
    <t>XTDYIOOONNVFMA-UHFFFAOYSA-N</t>
  </si>
  <si>
    <t>BEPAFCGSDWSTEL-UHFFFAOYSA-N</t>
  </si>
  <si>
    <t>NIQCNGHVCWTJSM-UHFFFAOYSA-N</t>
  </si>
  <si>
    <t>MUXOBHXGJLMRAB-UHFFFAOYSA-N</t>
  </si>
  <si>
    <t>VAYGXNSJCAHWJZ-UHFFFAOYSA-N</t>
  </si>
  <si>
    <t>WOZVHXUHUFLZGK-UHFFFAOYSA-N</t>
  </si>
  <si>
    <t>UEEJHVSXFDXPFK-UHFFFAOYSA-N</t>
  </si>
  <si>
    <t>OGGXGZAMXPVRFZ-UHFFFAOYSA-N</t>
  </si>
  <si>
    <t>YIIMEMSDCNDGTB-UHFFFAOYSA-N</t>
  </si>
  <si>
    <t>FBOUIAKEJMZPQG-AWNIVKPZSA-N</t>
  </si>
  <si>
    <t>OWZPCEFYPSAJFR-UHFFFAOYSA-N</t>
  </si>
  <si>
    <t>MQIUGAXCHLFZKX-UHFFFAOYSA-N</t>
  </si>
  <si>
    <t>MIMDHDXOBDPUQW-UHFFFAOYSA-N</t>
  </si>
  <si>
    <t>IPKKHRVROFYTEK-UHFFFAOYSA-N</t>
  </si>
  <si>
    <t>PCHPORCSPXIHLZ-UHFFFAOYSA-N</t>
  </si>
  <si>
    <t>FHESUNXRPBHDQM-UHFFFAOYSA-N</t>
  </si>
  <si>
    <t>DMBHHRLKUKUOEG-UHFFFAOYSA-N</t>
  </si>
  <si>
    <t>IITCWRFYJWUUPC-UHFFFAOYSA-N</t>
  </si>
  <si>
    <t>KLJOSQAQZMLLMB-UHFFFAOYSA-L</t>
  </si>
  <si>
    <t>DOFZAZXDOSGAJZ-UHFFFAOYSA-N</t>
  </si>
  <si>
    <t>LSXWFXONGKSEMY-UHFFFAOYSA-N</t>
  </si>
  <si>
    <t>YUBJPYNSGLJZPQ-UHFFFAOYSA-N</t>
  </si>
  <si>
    <t>FBPFZTCFMRRESA-KVTDHHQDSA-N</t>
  </si>
  <si>
    <t>APSBXTVYXVQYAB-UHFFFAOYSA-M</t>
  </si>
  <si>
    <t>KWKXNDCHNDYVRT-UHFFFAOYSA-N</t>
  </si>
  <si>
    <t>DDXLVDQZPFLQMZ-UHFFFAOYSA-M</t>
  </si>
  <si>
    <t>LHYMPSWMHXUWSK-STZFKDTASA-N</t>
  </si>
  <si>
    <t>JMBYBVLCYODBJQ-HFMPRLQTSA-N</t>
  </si>
  <si>
    <t>GXEKYRXVRROBEV-UHFFFAOYSA-N</t>
  </si>
  <si>
    <t>DFBKLUNHFCTMDC-GKRDHZSOSA-N</t>
  </si>
  <si>
    <t>AIGRXSNSLVJMEA-UHFFFAOYSA-N</t>
  </si>
  <si>
    <t>GUVLYNGULCJVDO-UHFFFAOYSA-N</t>
  </si>
  <si>
    <t>ULGZDMOVFRHVEP-RWJQBGPGSA-N</t>
  </si>
  <si>
    <t>DNXHEGUUPJUMQT-CBZIJGRNSA-N</t>
  </si>
  <si>
    <t>PTFJIKYUEPWBMS-UHFFFAOYSA-N</t>
  </si>
  <si>
    <t>HZAXFHJVJLSVMW-UHFFFAOYSA-N</t>
  </si>
  <si>
    <t>UDPGUMQDCGORJQ-UHFFFAOYSA-N</t>
  </si>
  <si>
    <t>RIZMRRKBZQXFOY-UHFFFAOYSA-N</t>
  </si>
  <si>
    <t>IRCMYGHHKLLGHV-UHFFFAOYSA-N</t>
  </si>
  <si>
    <t>DECIPOUIJURFOJ-UHFFFAOYSA-N</t>
  </si>
  <si>
    <t>OBNCKNCVKJNDBV-UHFFFAOYSA-N</t>
  </si>
  <si>
    <t>TVQGDYNRXLTQAP-UHFFFAOYSA-N</t>
  </si>
  <si>
    <t>LYCAIKOWRPUZTN-UHFFFAOYSA-N</t>
  </si>
  <si>
    <t>NUVBSKCKDOMJSU-UHFFFAOYSA-N</t>
  </si>
  <si>
    <t>YREQHYQNNWYQCJ-UHFFFAOYSA-N</t>
  </si>
  <si>
    <t>IXSZQYVWNJNRAL-UHFFFAOYSA-N</t>
  </si>
  <si>
    <t>KQTVWCSONPJJPE-UHFFFAOYSA-N</t>
  </si>
  <si>
    <t>RRAFCDWBNXTKKO-UHFFFAOYSA-N</t>
  </si>
  <si>
    <t>POKFYJWUPWZYQV-BTQNPOSSSA-N</t>
  </si>
  <si>
    <t>PCCSBWNGDMYFCW-UHFFFAOYSA-N</t>
  </si>
  <si>
    <t>MZWCHWWQSPPZRH-UHFFFAOYSA-M</t>
  </si>
  <si>
    <t>ZZCHHVUQYRMYLW-HKBQPEDESA-N</t>
  </si>
  <si>
    <t>ZLWLTDZLUVBSRJ-UHFFFAOYSA-K</t>
  </si>
  <si>
    <t>OIQPTROHQCGFEF-UHFFFAOYSA-L</t>
  </si>
  <si>
    <t>IWDQPCIQCXRBQP-UHFFFAOYSA-M</t>
  </si>
  <si>
    <t>ZCJPOPBZHLUFHF-UHFFFAOYSA-N</t>
  </si>
  <si>
    <t>VDLGAVXLJYLFDH-UHFFFAOYSA-N</t>
  </si>
  <si>
    <t>YMTINGFKWWXKFG-UHFFFAOYSA-N</t>
  </si>
  <si>
    <t>PQKBPHSEKWERTG-UHFFFAOYSA-N</t>
  </si>
  <si>
    <t>XQUXKZZNEFRCAW-UHFFFAOYSA-N</t>
  </si>
  <si>
    <t>YYJNOYZRYGDPNH-UHFFFAOYSA-N</t>
  </si>
  <si>
    <t>PNVJTZOFSHSLTO-UHFFFAOYSA-N</t>
  </si>
  <si>
    <t>ZOCSXAVNDGMNBV-UHFFFAOYSA-N</t>
  </si>
  <si>
    <t>VAIZTNZGPYBOGF-UHFFFAOYSA-N</t>
  </si>
  <si>
    <t>VAIZTNZGPYBOGF-CYBMUJFWSA-N</t>
  </si>
  <si>
    <t>UZCGKGPEKUCDTF-UHFFFAOYSA-N</t>
  </si>
  <si>
    <t>MUJOIMFVNIBMKC-UHFFFAOYSA-N</t>
  </si>
  <si>
    <t>IANUJLZYFUDJIH-UHFFFAOYSA-N</t>
  </si>
  <si>
    <t>DNUAYCRATWAJQE-UHFFFAOYSA-N</t>
  </si>
  <si>
    <t>PWNAWOCHVWERAR-UHFFFAOYSA-N</t>
  </si>
  <si>
    <t>RXCPQSJAVKGONC-UHFFFAOYSA-N</t>
  </si>
  <si>
    <t>IRECWLYBCAZIJM-UHFFFAOYSA-N</t>
  </si>
  <si>
    <t>FOUWCSDKDDHKQP-UHFFFAOYSA-N</t>
  </si>
  <si>
    <t>RZILCCPWPBTYDO-UHFFFAOYSA-N</t>
  </si>
  <si>
    <t>GVEPBJHOBDJJJI-UHFFFAOYSA-N</t>
  </si>
  <si>
    <t>NIHNNTQXNPWCJQ-UHFFFAOYSA-N</t>
  </si>
  <si>
    <t>UFEODZBUAFNAEU-NLRVBDNBSA-N</t>
  </si>
  <si>
    <t>YWBVHLJPRPCRSD-UHFFFAOYSA-N</t>
  </si>
  <si>
    <t>MEFQWPUMEMWTJP-UHFFFAOYSA-N</t>
  </si>
  <si>
    <t>OLZQTUCTGLHFTQ-UHFFFAOYSA-N</t>
  </si>
  <si>
    <t>ZCNQYNHDVRPZIH-UHFFFAOYSA-N</t>
  </si>
  <si>
    <t>OVBPIULPVIDEAO-LBPRGKRZSA-N</t>
  </si>
  <si>
    <t>BGZZWXTVIYUUEY-UHFFFAOYSA-N</t>
  </si>
  <si>
    <t>GPXLRLUVLMHHIK-UHFFFAOYSA-N</t>
  </si>
  <si>
    <t>ZHNUHDYFZUAESO-UHFFFAOYSA-N</t>
  </si>
  <si>
    <t>MYPKGPZHHQEODQ-UHFFFAOYSA-N</t>
  </si>
  <si>
    <t>DUFVKSUJRWYZQP-UHFFFAOYSA-N</t>
  </si>
  <si>
    <t>YFABTKCYNBWJHS-UHFFFAOYSA-N</t>
  </si>
  <si>
    <t>JJAPPCJXQFKMJL-UHFFFAOYSA-N</t>
  </si>
  <si>
    <t>GJRPAGNTTAPJCC-UHFFFAOYSA-N</t>
  </si>
  <si>
    <t>PSILZZNMGXTOOP-UHFFFAOYSA-N</t>
  </si>
  <si>
    <t>GCAOVMKRBUCSET-UHFFFAOYSA-N</t>
  </si>
  <si>
    <t>MZAGXDHQGXUDDX-AGLLBGTNSA-N</t>
  </si>
  <si>
    <t>HYBBIBNJHNGZAN-UHFFFAOYSA-N</t>
  </si>
  <si>
    <t>GLZPCOQZEFWAFX-JXMROGBWSA-N</t>
  </si>
  <si>
    <t>HIGQPQRQIQDZMP-DHZHZOJOSA-N</t>
  </si>
  <si>
    <t>SXRSQZLOMIGNAQ-UHFFFAOYSA-N</t>
  </si>
  <si>
    <t>PEDCQBHIVMGVHV-UHFFFAOYSA-N</t>
  </si>
  <si>
    <t>AWXQYTLSBPWDMJ-UHFFFAOYSA-N</t>
  </si>
  <si>
    <t>ZDYGKWOTFUOWOA-UHFFFAOYSA-N</t>
  </si>
  <si>
    <t>DGYJWEFQVJQFIA-LMOVPXPDSA-N</t>
  </si>
  <si>
    <t>LNEPOXFFQSENCJ-UHFFFAOYSA-N</t>
  </si>
  <si>
    <t>MNWFXJYAOYHMED-UHFFFAOYSA-N</t>
  </si>
  <si>
    <t>STMIIPIFODONDC-UHFFFAOYSA-N</t>
  </si>
  <si>
    <t>DCAYPVUWAIABOU-UHFFFAOYSA-N</t>
  </si>
  <si>
    <t>RGNPBRKPHBKNKX-UHFFFAOYSA-N</t>
  </si>
  <si>
    <t>TYTTZVDFWCBYPG-UHFFFAOYSA-N</t>
  </si>
  <si>
    <t>BTGRAWJCKBQKAO-UHFFFAOYSA-N</t>
  </si>
  <si>
    <t>WNLRTRBMVRJNCN-UHFFFAOYSA-N</t>
  </si>
  <si>
    <t>FUZZWVXGSFPDMH-UHFFFAOYSA-N</t>
  </si>
  <si>
    <t>CAWXEEYDBZRFPE-UHFFFAOYSA-N</t>
  </si>
  <si>
    <t>XGWIJUOSCAQSSV-XHDPSFHLSA-N</t>
  </si>
  <si>
    <t>XDSUEKSKAPHPTN-UHFFFAOYSA-N</t>
  </si>
  <si>
    <t>RUBKYBIDEVUTQU-UHFFFAOYSA-N</t>
  </si>
  <si>
    <t>JZUFKLXOESDKRF-UHFFFAOYSA-N</t>
  </si>
  <si>
    <t>QIGBRXMKCJKVMJ-UHFFFAOYSA-N</t>
  </si>
  <si>
    <t>QLHULAHOXSSASE-UHFFFAOYSA-N</t>
  </si>
  <si>
    <t>FXKFFTMLFPWYFH-RDGPPVDQSA-N</t>
  </si>
  <si>
    <t>NUPJIGQFXCQJBK-UHFFFAOYSA-N</t>
  </si>
  <si>
    <t>PVSGXWMWNRGTKE-UHFFFAOYSA-N</t>
  </si>
  <si>
    <t>CLQMBPJKHLGMQK-UHFFFAOYSA-N</t>
  </si>
  <si>
    <t>CABMTIJINOIHOD-UHFFFAOYSA-N</t>
  </si>
  <si>
    <t>XVOKUMIPKHGGTN-UHFFFAOYSA-N</t>
  </si>
  <si>
    <t>YWTYJOPNNQFBPC-UHFFFAOYSA-N</t>
  </si>
  <si>
    <t>RPQDHPTXJYYUPQ-UHFFFAOYSA-N</t>
  </si>
  <si>
    <t>VBCVPMMZEGZULK-NRFANRHFSA-N</t>
  </si>
  <si>
    <t>GVDRRZOORHCTAN-MJUUVYJYSA-N</t>
  </si>
  <si>
    <t>JUJFQMPKBJPSFZ-UHFFFAOYSA-M</t>
  </si>
  <si>
    <t>XRHGWAGWAHHFLF-UHFFFAOYSA-N</t>
  </si>
  <si>
    <t>BJIOGJUNALELMI-UHFFFAOYSA-N</t>
  </si>
  <si>
    <t>QRXWMOHMRWLFEY-UHFFFAOYSA-N</t>
  </si>
  <si>
    <t>PHTQWCKDNZKARW-UHFFFAOYSA-N</t>
  </si>
  <si>
    <t>PQLMXFQTAMDXIZ-UHFFFAOYSA-N</t>
  </si>
  <si>
    <t>NIMLQBUJDJZYEJ-UHFFFAOYSA-N</t>
  </si>
  <si>
    <t>NEKOXWSIMFDGMA-UHFFFAOYSA-N</t>
  </si>
  <si>
    <t>XAVMMNWPOYCFPU-UHFFFAOYSA-N</t>
  </si>
  <si>
    <t>IROWCYIEJAOFOW-UHFFFAOYSA-N</t>
  </si>
  <si>
    <t>PMHURSZHKKJGBM-UHFFFAOYSA-N</t>
  </si>
  <si>
    <t>OYIKARCXOQLFHF-UHFFFAOYSA-N</t>
  </si>
  <si>
    <t>CONWAEURSVPLRM-UHFFFAOYSA-N</t>
  </si>
  <si>
    <t>JLYXXMFPNIAWKQ-GNIYUCBRSA-N</t>
  </si>
  <si>
    <t>PCZOHLXUXFIOCF-BXMDZJJMSA-N</t>
  </si>
  <si>
    <t>FEWJPZIEWOKRBE-JCYAYHJZSA-N</t>
  </si>
  <si>
    <t>QIVBCDIJIAJPQS-VIFPVBQESA-N</t>
  </si>
  <si>
    <t>WSORODGWGUUOBO-UHFFFAOYSA-N</t>
  </si>
  <si>
    <t>BGRDGMRNKXEXQD-UHFFFAOYSA-N</t>
  </si>
  <si>
    <t>BJEPYKJPYRNKOW-UHFFFAOYSA-N</t>
  </si>
  <si>
    <t>XPCTZQVDEJYUGT-UHFFFAOYSA-N</t>
  </si>
  <si>
    <t>WHKUVVPPKQRRBV-UHFFFAOYSA-N</t>
  </si>
  <si>
    <t>DJDSLBVSSOQSLW-UHFFFAOYSA-N</t>
  </si>
  <si>
    <t>CIFWZNRJIBNXRE-UHFFFAOYSA-N</t>
  </si>
  <si>
    <t>VHOVSQVSAAQANU-UHFFFAOYSA-M</t>
  </si>
  <si>
    <t>LWJROJCJINYWOX-UHFFFAOYSA-L</t>
  </si>
  <si>
    <t>PBBGSZCBWVPOOL-HDICACEKSA-N</t>
  </si>
  <si>
    <t>KPUREKXXPHOJQT-UHFFFAOYSA-N</t>
  </si>
  <si>
    <t>QRQDRWKSESXODM-UHFFFAOYSA-M</t>
  </si>
  <si>
    <t>FJQXCDYVZAHXNS-UHFFFAOYSA-N</t>
  </si>
  <si>
    <t>NNKVPIKMPCQWCG-UHFFFAOYSA-N</t>
  </si>
  <si>
    <t>UZRVVVZNSBSGHK-UHFFFAOYSA-N</t>
  </si>
  <si>
    <t>VKYKSIONXSXAKP-UHFFFAOYSA-N</t>
  </si>
  <si>
    <t>MEBQXILRKZHVCX-UHFFFAOYSA-N</t>
  </si>
  <si>
    <t>QCAWEPFNJXQPAN-UHFFFAOYSA-N</t>
  </si>
  <si>
    <t>VAMXMNNIEUEQDV-UHFFFAOYSA-N</t>
  </si>
  <si>
    <t>UQDUPQYQJKYHQI-UHFFFAOYSA-N</t>
  </si>
  <si>
    <t>LGDSHSYDSCRFAB-UHFFFAOYSA-N</t>
  </si>
  <si>
    <t>JGHZJRVDZXSNKQ-UHFFFAOYSA-N</t>
  </si>
  <si>
    <t>OSWPMRLSEDHDFF-UHFFFAOYSA-N</t>
  </si>
  <si>
    <t>YKFCISHFRZHKHY-NGQGLHOPSA-N</t>
  </si>
  <si>
    <t>JWZXKXIUSSIAMR-UHFFFAOYSA-N</t>
  </si>
  <si>
    <t>ZYEMGPIYFIJGTP-UHFFFAOYSA-N</t>
  </si>
  <si>
    <t>LXCFILQKKLGQFO-UHFFFAOYSA-N</t>
  </si>
  <si>
    <t>GEPDYQSQVLXLEU-UHFFFAOYSA-N</t>
  </si>
  <si>
    <t>VVBLNCFGVYUYGU-UHFFFAOYSA-N</t>
  </si>
  <si>
    <t>HEJCGNRJBFSGRM-UHFFFAOYSA-M</t>
  </si>
  <si>
    <t>UYBBLNHJCUVUCT-KODQONTISA-L</t>
  </si>
  <si>
    <t>ZTENZJJCFACIAK-ADWVOTLJSA-N</t>
  </si>
  <si>
    <t>WPPJJJUIDYHHSM-PXUYIWLPSA-N</t>
  </si>
  <si>
    <t>GHKNHBRWJYMSHK-DCGLDWPTSA-N</t>
  </si>
  <si>
    <t>DEDOPGXGGQYYMW-UHFFFAOYSA-N</t>
  </si>
  <si>
    <t>XIKIUQUXDNHBFR-UHFFFAOYSA-N</t>
  </si>
  <si>
    <t>KRTSDMXIXPKRQR-AATRIKPKSA-N</t>
  </si>
  <si>
    <t>FNJSWIPFHMKRAT-UHFFFAOYSA-N</t>
  </si>
  <si>
    <t>BMLIZLVNXIYGCK-UHFFFAOYSA-N</t>
  </si>
  <si>
    <t>UAHWPYUMFXYFJY-UHFFFAOYSA-N</t>
  </si>
  <si>
    <t>GYVGXEWAOAAJEU-UHFFFAOYSA-N</t>
  </si>
  <si>
    <t>NSOXQYCFHDMMGV-UHFFFAOYSA-N</t>
  </si>
  <si>
    <t>PUVAFTRIIUSGLK-UHFFFAOYSA-M</t>
  </si>
  <si>
    <t>GGSUCNLOZRCGPQ-UHFFFAOYSA-N</t>
  </si>
  <si>
    <t>BFSVOASYOCHEOV-UHFFFAOYSA-N</t>
  </si>
  <si>
    <t>JLTDJTHDQAWBAV-UHFFFAOYSA-N</t>
  </si>
  <si>
    <t>ZRKZFNZPJKEWPC-UHFFFAOYSA-N</t>
  </si>
  <si>
    <t>UQKAOOAFEFCDGT-UHFFFAOYSA-N</t>
  </si>
  <si>
    <t>BUYMVQAILCEWRR-UHFFFAOYSA-N</t>
  </si>
  <si>
    <t>UFWIBTONFRDIAS-UHFFFAOYSA-N</t>
  </si>
  <si>
    <t>WXZVAROIGSFCFJ-UHFFFAOYSA-N</t>
  </si>
  <si>
    <t>NJXZWIIMWNEOGJ-WEWKHQNJSA-N</t>
  </si>
  <si>
    <t>GUYMMHOQXYZMJQ-UHFFFAOYSA-N</t>
  </si>
  <si>
    <t>OJGMBLNIHDZDGS-UHFFFAOYSA-N</t>
  </si>
  <si>
    <t>RJMUSRYZPJIFPJ-UHFFFAOYSA-N</t>
  </si>
  <si>
    <t>PVNIIMVLHYAWGP-UHFFFAOYSA-N</t>
  </si>
  <si>
    <t>DCUJJWWUNKIJPH-UHFFFAOYSA-N</t>
  </si>
  <si>
    <t>MGFYIUFZLHCRTH-UHFFFAOYSA-N</t>
  </si>
  <si>
    <t>NXFQHRVNIOXGAQ-UHFFFAOYSA-N</t>
  </si>
  <si>
    <t>SECXISVLQFMRJM-UHFFFAOYSA-N</t>
  </si>
  <si>
    <t>YJLYANLCNIKXMG-UHFFFAOYSA-N</t>
  </si>
  <si>
    <t>YGJHZCLPZAZIHH-UHFFFAOYSA-N</t>
  </si>
  <si>
    <t>WBNQDOYYEUMPFS-UHFFFAOYSA-N</t>
  </si>
  <si>
    <t>UMFJAHHVKNCGLG-UHFFFAOYSA-N</t>
  </si>
  <si>
    <t>UBUCNCOMADRQHX-UHFFFAOYSA-N</t>
  </si>
  <si>
    <t>YLKFDHTUAUWZPQ-UHFFFAOYSA-N</t>
  </si>
  <si>
    <t>FBUKVWPVBMHYJY-UHFFFAOYSA-N</t>
  </si>
  <si>
    <t>NJPPVKZQTLUDBO-UHFFFAOYSA-N</t>
  </si>
  <si>
    <t>ATGUVEKSASEFFO-UHFFFAOYSA-N</t>
  </si>
  <si>
    <t>WHNWPMSKXPGLAX-UHFFFAOYSA-N</t>
  </si>
  <si>
    <t>QWVGKYWNOKOFNN-UHFFFAOYSA-N</t>
  </si>
  <si>
    <t>QUAMTGJKVDWJEQ-UHFFFAOYSA-N</t>
  </si>
  <si>
    <t>QIQXTHQIDYTFRH-UHFFFAOYSA-N</t>
  </si>
  <si>
    <t>HMMGMWAXVFQUOA-UHFFFAOYSA-N</t>
  </si>
  <si>
    <t>NUJGJRNETVAIRJ-UHFFFAOYSA-N</t>
  </si>
  <si>
    <t>JPMIIZHYYWMHDT-UHFFFAOYSA-N</t>
  </si>
  <si>
    <t>IYAZLDLPUNDVAG-UHFFFAOYSA-N</t>
  </si>
  <si>
    <t>NRPKURNSADTHLJ-UHFFFAOYSA-N</t>
  </si>
  <si>
    <t>UNAHYJYOSSSJHH-UHFFFAOYSA-N</t>
  </si>
  <si>
    <t>CHNUNORXWHYHNE-UHFFFAOYSA-N</t>
  </si>
  <si>
    <t>OQMBBFQZGJFLBU-UHFFFAOYSA-N</t>
  </si>
  <si>
    <t>AHJKRLASYNVKDZ-UHFFFAOYSA-N</t>
  </si>
  <si>
    <t>RMOGWMIKYWRTKW-KGLIPLIRSA-N</t>
  </si>
  <si>
    <t>LCCNCVORNKJIRZ-UHFFFAOYSA-N</t>
  </si>
  <si>
    <t>JDUYPUMQALQRCN-UHFFFAOYSA-N</t>
  </si>
  <si>
    <t>IWDCLRJOBJJRNH-UHFFFAOYSA-N</t>
  </si>
  <si>
    <t>HFPZCAJZSCWRBC-UHFFFAOYSA-N</t>
  </si>
  <si>
    <t>SRGGJELKHPOIIN-UHFFFAOYSA-N</t>
  </si>
  <si>
    <t>OMSPUVWUIHNYCS-UHFFFAOYSA-N</t>
  </si>
  <si>
    <t>CHIFOSRWCNZCFN-UHFFFAOYSA-N</t>
  </si>
  <si>
    <t>SYJGKVOENHZYMQ-UHFFFAOYSA-N</t>
  </si>
  <si>
    <t>IZUPBVBPLAPZRR-UHFFFAOYSA-N</t>
  </si>
  <si>
    <t>DNDPLEAVNVOOQZ-UHFFFAOYSA-N</t>
  </si>
  <si>
    <t>YCOZIPAWZNQLMR-UHFFFAOYSA-N</t>
  </si>
  <si>
    <t>WXZMFSXDPGVJKK-UHFFFAOYSA-N</t>
  </si>
  <si>
    <t>YBVNFKZSMZGRAD-UHFFFAOYSA-N</t>
  </si>
  <si>
    <t>HGBOYTHUEUWSSQ-UHFFFAOYSA-N</t>
  </si>
  <si>
    <t>UMNVFYKZOXQOLL-UHFFFAOYSA-N</t>
  </si>
  <si>
    <t>PGMYKACGEOXYJE-UHFFFAOYSA-N</t>
  </si>
  <si>
    <t>ZWBAMYVPMDSJGQ-UHFFFAOYSA-N</t>
  </si>
  <si>
    <t>SIDINRCMMRKXGQ-UHFFFAOYSA-N</t>
  </si>
  <si>
    <t>LVTHXRLARFLXNR-UHFFFAOYSA-M</t>
  </si>
  <si>
    <t>PCIUEQPBYFRTEM-UHFFFAOYSA-N</t>
  </si>
  <si>
    <t>RSCGQEBKFSGWJT-UHFFFAOYSA-M</t>
  </si>
  <si>
    <t>PXUULQAPEKKVAH-UHFFFAOYSA-N</t>
  </si>
  <si>
    <t>UZUFPBIDKMEQEQ-UHFFFAOYSA-N</t>
  </si>
  <si>
    <t>YOALFLHFSFEMLP-UHFFFAOYSA-N</t>
  </si>
  <si>
    <t>RRRXPPIDPYTNJG-UHFFFAOYSA-N</t>
  </si>
  <si>
    <t>WFRUBUQWJYMMRQ-UHFFFAOYSA-M</t>
  </si>
  <si>
    <t>IPKZCLGGYKRDES-ZDUSSCGKSA-N</t>
  </si>
  <si>
    <t>LUVXHMJTVXZFPD-ZDUSSCGKSA-N</t>
  </si>
  <si>
    <t>KPVQNWQDBLOUQW-UHFFFAOYSA-N</t>
  </si>
  <si>
    <t>FUSYFEXGXRDJNB-KWQFWETISA-N</t>
  </si>
  <si>
    <t>BEOZJBLIRPRMJM-UHFFFAOYSA-N</t>
  </si>
  <si>
    <t>PCZLQMGFNUNVOM-UHFFFAOYSA-N</t>
  </si>
  <si>
    <t>NJDBZBVQIMZWPP-SFHVURJKSA-N</t>
  </si>
  <si>
    <t>KQJNPHDTBVUCDU-UHFFFAOYSA-M</t>
  </si>
  <si>
    <t>BUZDGGFWWPZBIN-MSIWLMLLSA-N</t>
  </si>
  <si>
    <t>RBWGAPACMHUDKS-WLHGVMLRSA-N</t>
  </si>
  <si>
    <t>UVLBAPBHAHFJSY-UHFFFAOYSA-N</t>
  </si>
  <si>
    <t>QULLOTSYPAOTIW-OAHLLOKOSA-N</t>
  </si>
  <si>
    <t>NABQUWRBLWGYTM-UHFFFAOYSA-N</t>
  </si>
  <si>
    <t>KTAULCNFQYFKTN-HSZRJFAPSA-N</t>
  </si>
  <si>
    <t>GLUDVMFRXKAGHO-UHFFFAOYSA-N</t>
  </si>
  <si>
    <t>DJNZZLZKAXGMMC-UHFFFAOYSA-N</t>
  </si>
  <si>
    <t>QOOXCQFWUYVSGU-JWQCQUIFSA-N</t>
  </si>
  <si>
    <t>SHOKRELNZJPTJV-RRABGKBLSA-M</t>
  </si>
  <si>
    <t>SOWZCYCSVVVHCA-HRNDJLQDSA-M</t>
  </si>
  <si>
    <t>QXWJDGMLSMFETH-FNORWQNLSA-N</t>
  </si>
  <si>
    <t>KCIDXSZMKJKCSV-UHFFFAOYSA-N</t>
  </si>
  <si>
    <t>CXXVJZRGOOIVOD-SANMLTNESA-N</t>
  </si>
  <si>
    <t>YNPNZTXNASCQKK-UHFFFAOYSA-N</t>
  </si>
  <si>
    <t>KJFMBFZCATUALV-UHFFFAOYSA-N</t>
  </si>
  <si>
    <t>FFFPYJTVNSSLBQ-UHFFFAOYSA-N</t>
  </si>
  <si>
    <t>WJFKNYWRSNBZNX-UHFFFAOYSA-N</t>
  </si>
  <si>
    <t>XEBWQGVWTUSTLN-UHFFFAOYSA-M</t>
  </si>
  <si>
    <t>BULVZWIRKLYCBC-UHFFFAOYSA-N</t>
  </si>
  <si>
    <t>IOUNQDKNJZEDEP-UHFFFAOYSA-N</t>
  </si>
  <si>
    <t>NQQVFXUMIDALNH-UHFFFAOYSA-N</t>
  </si>
  <si>
    <t>IBSNKSODLGJUMQ-SDNWHVSQSA-N</t>
  </si>
  <si>
    <t>GHUUBYQTCDQWRA-UHFFFAOYSA-N</t>
  </si>
  <si>
    <t>FIPWRIJSWJWJAI-UHFFFAOYSA-N</t>
  </si>
  <si>
    <t>QHOQHJPRIBSPCY-UHFFFAOYSA-N</t>
  </si>
  <si>
    <t>SZRPDCCEHVWOJX-UHFFFAOYSA-N</t>
  </si>
  <si>
    <t>RAVIZVQZGXBOQO-UHFFFAOYSA-N</t>
  </si>
  <si>
    <t>SMKRKQBMYOFFMU-UHFFFAOYSA-N</t>
  </si>
  <si>
    <t>VWBQYTRBTXKKOG-IYNICTALSA-M</t>
  </si>
  <si>
    <t>XOFYZVNMUHMLCC-ZPOLXVRWSA-N</t>
  </si>
  <si>
    <t>RSVPPPHXAASNOL-UHFFFAOYSA-N</t>
  </si>
  <si>
    <t>QYMMJNLHFKGANY-UHFFFAOYSA-N</t>
  </si>
  <si>
    <t>AAEVYOVXGOFMJO-UHFFFAOYSA-N</t>
  </si>
  <si>
    <t>MKIMSXGUTQTKJU-UHFFFAOYSA-N</t>
  </si>
  <si>
    <t>LFULEKSKNZEWOE-UHFFFAOYSA-N</t>
  </si>
  <si>
    <t>WJNRPILHGGKWCK-UHFFFAOYSA-N</t>
  </si>
  <si>
    <t>BZNDWPRGXNILMS-VQHVLOKHSA-N</t>
  </si>
  <si>
    <t>JRQGDDUXDKCWRF-UHFFFAOYSA-M</t>
  </si>
  <si>
    <t>ZTHYODDOHIVTJV-UHFFFAOYSA-N</t>
  </si>
  <si>
    <t>ODLMAHJVESYWTB-UHFFFAOYSA-N</t>
  </si>
  <si>
    <t>QELSKZZBTMNZEB-UHFFFAOYSA-N</t>
  </si>
  <si>
    <t>QHMTXANCGGJZRX-WUXMJOGZSA-N</t>
  </si>
  <si>
    <t>HZRSNVGNWUDEFX-UHFFFAOYSA-N</t>
  </si>
  <si>
    <t>APTZNLHMIGJTEW-UHFFFAOYSA-N</t>
  </si>
  <si>
    <t>BBEAQIROQSPTKN-UHFFFAOYSA-N</t>
  </si>
  <si>
    <t>DWFZBUWUXWZWKD-UHFFFAOYSA-N</t>
  </si>
  <si>
    <t>LXNHXLLTXMVWPM-UHFFFAOYSA-N</t>
  </si>
  <si>
    <t>ZLIBICFPKPWGIZ-UHFFFAOYSA-N</t>
  </si>
  <si>
    <t>CNILNQMBAHKMFS-UHFFFAOYSA-M</t>
  </si>
  <si>
    <t>REFJWTPEDVJJIY-UHFFFAOYSA-N</t>
  </si>
  <si>
    <t>FFSSWMQPCJRCRV-UHFFFAOYSA-N</t>
  </si>
  <si>
    <t>SMWDFEZZVXVKRB-UHFFFAOYSA-N</t>
  </si>
  <si>
    <t>WRPIRSINYZBGPK-UHFFFAOYSA-N</t>
  </si>
  <si>
    <t>OSUHJPCHFDQAIT-UHFFFAOYSA-N</t>
  </si>
  <si>
    <t>BKXVVCILCIUCLG-UHFFFAOYSA-N</t>
  </si>
  <si>
    <t>QEVHRUUCFGRFIF-MDEJGZGSSA-N</t>
  </si>
  <si>
    <t>VEMKTZHHVJILDY-UHFFFAOYSA-N</t>
  </si>
  <si>
    <t>GHMLBKRAJCXXBS-UHFFFAOYSA-N</t>
  </si>
  <si>
    <t>JQXXHWHPUNPDRT-WLSIYKJHSA-N</t>
  </si>
  <si>
    <t>NHKWRRHZTGQJMT-UHFFFAOYSA-N</t>
  </si>
  <si>
    <t>JUVIOZPCNVVQFO-HBGVWJBISA-N</t>
  </si>
  <si>
    <t>CVHZOJJKTDOEJC-UHFFFAOYSA-N</t>
  </si>
  <si>
    <t>ZMQAAUBTXCXRIC-UHFFFAOYSA-N</t>
  </si>
  <si>
    <t>YGSDEFSMJLZEOE-UHFFFAOYSA-N</t>
  </si>
  <si>
    <t>YNVKAENVJKEMOU-UHFFFAOYSA-N</t>
  </si>
  <si>
    <t>XGCWGIQCKROJJU-YNMZEGNTSA-N</t>
  </si>
  <si>
    <t>OCSHTBUKRNOLMC-UHFFFAOYSA-N</t>
  </si>
  <si>
    <t>XGGRLKVDUXPILZ-UHFFFAOYSA-N</t>
  </si>
  <si>
    <t>FYAQEFBDKOWIIL-CQSZACIVSA-N</t>
  </si>
  <si>
    <t>LVCMHQCPNBYOGQ-UHFFFAOYSA-N</t>
  </si>
  <si>
    <t>OOOGUILTDUSZPA-UHFFFAOYSA-N</t>
  </si>
  <si>
    <t>ZDKIAVFEUPUCMR-UHFFFAOYSA-N</t>
  </si>
  <si>
    <t>ALRFQTSUTVIUOX-AWFSDRIXSA-N</t>
  </si>
  <si>
    <t>ZCVAOQKBXKSDMS-PVAVHDDUSA-N</t>
  </si>
  <si>
    <t>CSPPKDPQLUUTND-UHFFFAOYSA-N</t>
  </si>
  <si>
    <t>VYPSYNLAJGMNEJ-UHFFFAOYSA-N</t>
  </si>
  <si>
    <t>RYMZZMVNJRMUDD-HGQWONQESA-N</t>
  </si>
  <si>
    <t>WNGMMIYXPIAYOB-UHFFFAOYSA-M</t>
  </si>
  <si>
    <t>CURNJKLCYZZBNJ-UHFFFAOYSA-M</t>
  </si>
  <si>
    <t>PXIPVTKHYLBLMZ-UHFFFAOYSA-N</t>
  </si>
  <si>
    <t>WXMKPNITSTVMEF-UHFFFAOYSA-M</t>
  </si>
  <si>
    <t>UKLNMMHNWFDKNT-UHFFFAOYSA-M</t>
  </si>
  <si>
    <t>DSOWAKKSGYUMTF-GZOLSCHFSA-M</t>
  </si>
  <si>
    <t>VMSRVIHUFHQIAL-UHFFFAOYSA-M</t>
  </si>
  <si>
    <t>DBMJMQXJHONAFJ-UHFFFAOYSA-M</t>
  </si>
  <si>
    <t>PPASLZSBLFJQEF-RKJRWTFHSA-M</t>
  </si>
  <si>
    <t>GGHPAKFFUZUEKL-UHFFFAOYSA-M</t>
  </si>
  <si>
    <t>PPASLZSBLFJQEF-RXSVEWSESA-M</t>
  </si>
  <si>
    <t>UPUIQOIQVMNQAP-UHFFFAOYSA-M</t>
  </si>
  <si>
    <t>LPXPTNMVRIOKMN-UHFFFAOYSA-M</t>
  </si>
  <si>
    <t>ILJOYZVVZZFIKA-UHFFFAOYSA-M</t>
  </si>
  <si>
    <t>SAQSTQBVENFSKT-UHFFFAOYSA-M</t>
  </si>
  <si>
    <t>WSWCOQWTEOXDQX-MQQKCMAXSA-N</t>
  </si>
  <si>
    <t>NWGKJDSIEKMTRX-AAZCQSIUSA-N</t>
  </si>
  <si>
    <t>DTDSAWVUFPGDMX-UHFFFAOYSA-N</t>
  </si>
  <si>
    <t>PUYXTUJWRLOUCW-UHFFFAOYSA-N</t>
  </si>
  <si>
    <t>PUFYTIICXQIWOC-CFYXSCKTSA-N</t>
  </si>
  <si>
    <t>CUYCXSCEWNTJEZ-WAQYZQTGSA-N</t>
  </si>
  <si>
    <t>UJGBTZUTZSMGCO-UHFFFAOYSA-N</t>
  </si>
  <si>
    <t>GWLFIMOOGVXSMZ-UHFFFAOYSA-N</t>
  </si>
  <si>
    <t>NQIZCDQCNYCVAS-UHFFFAOYSA-N</t>
  </si>
  <si>
    <t>WOWWMEJZBIHYNI-UCRKPPETSA-N</t>
  </si>
  <si>
    <t>XWPBINGFFFZAOZ-UMSFTDKQSA-N</t>
  </si>
  <si>
    <t>MFYQEXGNAIUHIE-DOTOQJQBSA-N</t>
  </si>
  <si>
    <t>FFHQNQNMELQOEF-UHFFFAOYSA-N</t>
  </si>
  <si>
    <t>FEUYWSUGGBUMAB-BOADVZGGSA-N</t>
  </si>
  <si>
    <t>RXLOZRCLQMJJLC-UHFFFAOYSA-N</t>
  </si>
  <si>
    <t>MEZRZVWPLXVLSO-WMZOPIPTSA-N</t>
  </si>
  <si>
    <t>DRZXDZYWZSKFDL-UHFFFAOYSA-N</t>
  </si>
  <si>
    <t>CZMRCDWAGMRECN-UGDNZRGBSA-N</t>
  </si>
  <si>
    <t>ZIJKGAXBCRWEOL-SAXBRCJISA-N</t>
  </si>
  <si>
    <t>NCEXYHBECQHGNR-QZQOTICOSA-N</t>
  </si>
  <si>
    <t>OORLZFUTLGXMEF-UHFFFAOYSA-N</t>
  </si>
  <si>
    <t>CCEKAJIANROZEO-UHFFFAOYSA-N</t>
  </si>
  <si>
    <t>HMXDWDSNPRNUKI-UHFFFAOYSA-N</t>
  </si>
  <si>
    <t>YRIZYWQGELRKNT-UHFFFAOYSA-N</t>
  </si>
  <si>
    <t>FQZYTYWMLGAPFJ-OQKDUQJOSA-N</t>
  </si>
  <si>
    <t>ASLWPAWFJZFCKF-UHFFFAOYSA-N</t>
  </si>
  <si>
    <t>QYPNKSZPJQQLRK-UHFFFAOYSA-N</t>
  </si>
  <si>
    <t>ZZYSLNWGKKDOML-UHFFFAOYSA-N</t>
  </si>
  <si>
    <t>AWYOMXWDGWUJHS-UHFFFAOYSA-N</t>
  </si>
  <si>
    <t>HBPDKDSFLXWOAE-UHFFFAOYSA-N</t>
  </si>
  <si>
    <t>ZFHGXWPMULPQSE-WTKPLQERSA-N</t>
  </si>
  <si>
    <t>IOYNQIMAUDJVEI-ZFNPBRLTSA-N</t>
  </si>
  <si>
    <t>NBQCNZYJJMBDKY-UHFFFAOYSA-N</t>
  </si>
  <si>
    <t>XLNZEKHULJKQBA-UHFFFAOYSA-N</t>
  </si>
  <si>
    <t>FZXISNSWEXTPMF-UHFFFAOYSA-N</t>
  </si>
  <si>
    <t>GJBRNHKUVLOCEB-UHFFFAOYSA-N</t>
  </si>
  <si>
    <t>YTZKOQUCBOVLHL-UHFFFAOYSA-N</t>
  </si>
  <si>
    <t>BGNXCDMCOKJUMV-UHFFFAOYSA-N</t>
  </si>
  <si>
    <t>PPJYSSNKSXAVDB-UHFFFAOYSA-N</t>
  </si>
  <si>
    <t>LQDARGUHUSPFNL-UHFFFAOYSA-N</t>
  </si>
  <si>
    <t>HOKKPVIRMVDYPB-UVTDQMKNSA-N</t>
  </si>
  <si>
    <t>NWWZPOKUUAIXIW-UHFFFAOYSA-N</t>
  </si>
  <si>
    <t>YIJZJEYQBAAWRJ-UHFFFAOYSA-N</t>
  </si>
  <si>
    <t>HFCYZXMHUIHAQI-UHFFFAOYSA-N</t>
  </si>
  <si>
    <t>QHTQREMOGMZHJV-UHFFFAOYSA-N</t>
  </si>
  <si>
    <t>SOIFLUNRINLCBN-UHFFFAOYSA-N</t>
  </si>
  <si>
    <t>XDOTVMNBCQVZKG-MKICQXMISA-N</t>
  </si>
  <si>
    <t>MGSRCZKZVOBKFT-UHFFFAOYSA-N</t>
  </si>
  <si>
    <t>UOWZUVNAGUAEQC-UHFFFAOYSA-N</t>
  </si>
  <si>
    <t>MSHZHSPISPJWHW-PVDLLORBSA-N</t>
  </si>
  <si>
    <t>DVKJHBMWWAPEIU-UHFFFAOYSA-N</t>
  </si>
  <si>
    <t>DQFPEYARZIQXRM-UHFFFAOYSA-N</t>
  </si>
  <si>
    <t>JDLYOFUDIKMYBL-UHFFFAOYSA-N</t>
  </si>
  <si>
    <t>URAYPUMNDPQOKB-UHFFFAOYSA-N</t>
  </si>
  <si>
    <t>MWBPRDONLNQCFV-UHFFFAOYSA-N</t>
  </si>
  <si>
    <t>ZOKXUAHZSKEQSS-UHFFFAOYSA-N</t>
  </si>
  <si>
    <t>STCOOQWBFONSKY-UHFFFAOYSA-N</t>
  </si>
  <si>
    <t>IMFACGCPASFAPR-UHFFFAOYSA-N</t>
  </si>
  <si>
    <t>GCTFWCDSFPMHHS-UHFFFAOYSA-M</t>
  </si>
  <si>
    <t>LPUCKLOWOWADAC-UHFFFAOYSA-M</t>
  </si>
  <si>
    <t>ICUTUKXCWQYESQ-UHFFFAOYSA-N</t>
  </si>
  <si>
    <t>REEQLXCGVXDJSQ-UHFFFAOYSA-N</t>
  </si>
  <si>
    <t>XEFQLINVKFYRCS-UHFFFAOYSA-N</t>
  </si>
  <si>
    <t>CDXFIRXEAJABAZ-UHFFFAOYSA-N</t>
  </si>
  <si>
    <t>GSEJCLTVZPLZKY-UHFFFAOYSA-N</t>
  </si>
  <si>
    <t>MSRJTTSHWYDFIU-UHFFFAOYSA-N</t>
  </si>
  <si>
    <t>DOOTYTYQINUNNV-UHFFFAOYSA-N</t>
  </si>
  <si>
    <t>ZIBGPFATKBEMQZ-UHFFFAOYSA-N</t>
  </si>
  <si>
    <t>FRQDZJMEHSJOPU-UHFFFAOYSA-N</t>
  </si>
  <si>
    <t>OVOUKWFJRHALDD-UHFFFAOYSA-N</t>
  </si>
  <si>
    <t>ONCZDRURRATYFI-TVJDWZFNSA-N</t>
  </si>
  <si>
    <t>UFEIWEXHHOXPGP-UHFFFAOYSA-M</t>
  </si>
  <si>
    <t>OUPZKGBUJRBPGC-UHFFFAOYSA-N</t>
  </si>
  <si>
    <t>JNXDCMUUZNIWPQ-UHFFFAOYSA-N</t>
  </si>
  <si>
    <t>XZZNDPSIHUTMOC-UHFFFAOYSA-N</t>
  </si>
  <si>
    <t>HVLLSGMXQDNUAL-UHFFFAOYSA-N</t>
  </si>
  <si>
    <t>BFWMWWXRWVJXSE-UHFFFAOYSA-M</t>
  </si>
  <si>
    <t>HQUQLFOMPYWACS-UHFFFAOYSA-N</t>
  </si>
  <si>
    <t>GTVWRXDRKAHEAD-UHFFFAOYSA-N</t>
  </si>
  <si>
    <t>KRADHMIOFJQKEZ-UHFFFAOYSA-N</t>
  </si>
  <si>
    <t>PPDBOQMNKNNODG-UHFFFAOYSA-N</t>
  </si>
  <si>
    <t>GXPHKUHSUJUWKP-UHFFFAOYSA-N</t>
  </si>
  <si>
    <t>MYDPDVXVDQMNLD-UHFFFAOYSA-N</t>
  </si>
  <si>
    <t>IEMAQDHGZOPMNI-UHFFFAOYSA-N</t>
  </si>
  <si>
    <t>JEJYYKZPVIEEAS-MWLZSUMNSA-M</t>
  </si>
  <si>
    <t>NIBCDDKWFDEBEP-UHFFFAOYSA-N</t>
  </si>
  <si>
    <t>HGBGXSPIBLZGHS-SJCJKPOMSA-N</t>
  </si>
  <si>
    <t>QIWQQMZFTOCFGF-UHFFFAOYSA-N</t>
  </si>
  <si>
    <t>RSJKGSCJYJTIGS-UHFFFAOYSA-N</t>
  </si>
  <si>
    <t>XSQUKJJJFZCRTK-UHFFFAOYSA-N</t>
  </si>
  <si>
    <t>OKUGPJPKMAEJOE-UHFFFAOYSA-N</t>
  </si>
  <si>
    <t>HXTGXYRHXAGCFP-OAQYLSRUSA-N</t>
  </si>
  <si>
    <t>BJAABGGGEMTGDF-GWYARAEGSA-N</t>
  </si>
  <si>
    <t>BDNFQGRSKSQXRI-XMMPIXPASA-N</t>
  </si>
  <si>
    <t>SXONDGSPUVNZLO-UHFFFAOYSA-N</t>
  </si>
  <si>
    <t>DUBNHZYBDBBJHD-UHFFFAOYSA-L</t>
  </si>
  <si>
    <t>SOUGWDPPRBKJEX-UHFFFAOYSA-N</t>
  </si>
  <si>
    <t>CC(C)=CCC\C(C)=C/CO</t>
  </si>
  <si>
    <t>CC(C)=CCCC(C)=CCO</t>
  </si>
  <si>
    <t xml:space="preserve">InChI=1S/C10H18O/c1-9(2)5-4-6-10(3)7-8-11/h5,7,11H,4,6,8H2,1-3H3/b10-7-
</t>
  </si>
  <si>
    <t>COC1=CC=C(\C=C\C)C=C1</t>
  </si>
  <si>
    <t>COC1=CC=C(C=CC)C=C1</t>
  </si>
  <si>
    <t xml:space="preserve">InChI=1S/C10H12O/c1-3-4-9-5-7-10(11-2)8-6-9/h3-8H,1-2H3/b4-3+
</t>
  </si>
  <si>
    <t>CC1(C)N(CO)C(=O)NC1=O</t>
  </si>
  <si>
    <t xml:space="preserve">InChI=1S/C6H10N2O3/c1-6(2)4(10)7-5(11)8(6)3-9/h9H,3H2,1-2H3,(H,7,10,11)
</t>
  </si>
  <si>
    <t>OCCC(F)(F)C(F)(F)C(F)(F)C(F)(F)C(F)(F)C(F)(F)C(F)(F)C(F)(F)F</t>
  </si>
  <si>
    <t xml:space="preserve">InChI=1S/C10H5F17O/c11-3(12,1-2-28)4(13,14)5(15,16)6(17,18)7(19,20)8(21,22)9(23,24)10(25,26)27/h28H,1-2H2
</t>
  </si>
  <si>
    <t>N1N=NC2=C1C=CC=C2</t>
  </si>
  <si>
    <t xml:space="preserve">InChI=1S/C6H5N3/c1-2-4-6-5(3-1)7-9-8-6/h1-4H,(H,7,8,9)
</t>
  </si>
  <si>
    <t>ClC1=CC=CC(Cl)=C1Cl</t>
  </si>
  <si>
    <t xml:space="preserve">InChI=1S/C6H3Cl3/c7-4-2-1-3-5(8)6(4)9/h1-3H
</t>
  </si>
  <si>
    <t>ClC1=CC(Cl)=C(Cl)C=C1Cl</t>
  </si>
  <si>
    <t xml:space="preserve">InChI=1S/C6H2Cl4/c7-3-1-4(8)6(10)2-5(3)9/h1-2H
</t>
  </si>
  <si>
    <t>CC1=CC(C)=C(C)C=C1</t>
  </si>
  <si>
    <t xml:space="preserve">InChI=1S/C9H12/c1-7-4-5-8(2)9(3)6-7/h4-6H,1-3H3
</t>
  </si>
  <si>
    <t>O=CC1=CC=CC=C1C=O</t>
  </si>
  <si>
    <t xml:space="preserve">InChI=1S/C8H6O2/c9-5-7-3-1-2-4-8(7)6-10/h1-6H
</t>
  </si>
  <si>
    <t>O=C1NSC2=C1C=CC=C2</t>
  </si>
  <si>
    <t xml:space="preserve">InChI=1S/C7H5NOS/c9-7-5-3-1-2-4-6(5)10-8-7/h1-4H,(H,8,9)
</t>
  </si>
  <si>
    <t>ClC1=C(Cl)C=CC=C1</t>
  </si>
  <si>
    <t xml:space="preserve">InChI=1S/C6H4Cl2/c7-5-3-1-2-4-6(5)8/h1-4H
</t>
  </si>
  <si>
    <t>CC1=CC=CC(=C1C)[N+]([O-])=O</t>
  </si>
  <si>
    <t xml:space="preserve">InChI=1S/C8H9NO2/c1-6-4-3-5-8(7(6)2)9(10)11/h3-5H,1-2H3
</t>
  </si>
  <si>
    <t>CC1=CC=C(C=C1C)[N+]([O-])=O</t>
  </si>
  <si>
    <t xml:space="preserve">InChI=1S/C8H9NO2/c1-6-3-4-8(9(10)11)5-7(6)2/h3-5H,1-2H3
</t>
  </si>
  <si>
    <t>[O-][N+](=O)C1=C(C=CC=C1)[N+]([O-])=O</t>
  </si>
  <si>
    <t xml:space="preserve">InChI=1S/C6H4N2O4/c9-7(10)5-3-1-2-4-6(5)8(11)12/h1-4H
</t>
  </si>
  <si>
    <t>N(NC1=CC=CC=C1)C1=CC=CC=C1</t>
  </si>
  <si>
    <t xml:space="preserve">InChI=1S/C12H12N2/c1-3-7-11(8-4-1)13-14-12-9-5-2-6-10-12/h1-10,13-14H
</t>
  </si>
  <si>
    <t>NC1=C(N)C=CC=C1</t>
  </si>
  <si>
    <t xml:space="preserve">InChI=1S/C6H8N2/c7-5-3-1-2-4-6(5)8/h1-4H,7-8H2
</t>
  </si>
  <si>
    <t>CC(O)CO</t>
  </si>
  <si>
    <t xml:space="preserve">InChI=1/C3H8O2/c1-3(5)2-4/h3-5H,2H2,1H3
</t>
  </si>
  <si>
    <t>CC1=CC(C)=CC(C)=C1</t>
  </si>
  <si>
    <t xml:space="preserve">InChI=1S/C9H12/c1-7-4-8(2)6-9(3)5-7/h4-6H,1-3H3
</t>
  </si>
  <si>
    <t>NC1=CC(N)=CC=C1</t>
  </si>
  <si>
    <t xml:space="preserve">InChI=1S/C6H8N2/c7-5-2-1-3-6(8)4-5/h1-4H,7-8H2
</t>
  </si>
  <si>
    <t>OC(=O)C1=CC(=CC=C1)C(O)=O</t>
  </si>
  <si>
    <t xml:space="preserve">InChI=1S/C8H6O4/c9-7(10)5-2-1-3-6(4-5)8(11)12/h1-4H,(H,9,10)(H,11,12)
</t>
  </si>
  <si>
    <t>CC(O)CCO</t>
  </si>
  <si>
    <t xml:space="preserve">InChI=1/C4H10O2/c1-4(6)2-3-5/h4-6H,2-3H2,1H3
</t>
  </si>
  <si>
    <t>CC1(C)N(Br)C(=O)N(Br)C1=O</t>
  </si>
  <si>
    <t xml:space="preserve">InChI=1S/C5H6Br2N2O2/c1-5(2)3(10)8(6)4(11)9(5)7/h1-2H3
</t>
  </si>
  <si>
    <t>OC(CCl)CCl</t>
  </si>
  <si>
    <t xml:space="preserve">InChI=1S/C3H6Cl2O/c4-1-3(6)2-5/h3,6H,1-2H2
</t>
  </si>
  <si>
    <t>CC1(C)N(Cl)C(=O)N(Cl)C1=O</t>
  </si>
  <si>
    <t xml:space="preserve">InChI=1S/C5H6Cl2N2O2/c1-5(2)3(10)8(6)4(11)9(5)7/h1-2H3
</t>
  </si>
  <si>
    <t>ClC1=CC(Cl)=CC=C1</t>
  </si>
  <si>
    <t xml:space="preserve">InChI=1S/C6H4Cl2/c7-5-2-1-3-6(8)4-5/h1-4H
</t>
  </si>
  <si>
    <t>CC(C)C1=CC(=CC=C1)C(C)C</t>
  </si>
  <si>
    <t xml:space="preserve">InChI=1S/C12H18/c1-9(2)11-6-5-7-12(8-11)10(3)4/h5-10H,1-4H3
</t>
  </si>
  <si>
    <t>N=C(NC1=CC=CC=C1)NC1=CC=CC=C1</t>
  </si>
  <si>
    <t xml:space="preserve">InChI=1S/C13H13N3/c14-13(15-11-7-3-1-4-8-11)16-12-9-5-2-6-10-12/h1-10H,(H3,14,15,16)
</t>
  </si>
  <si>
    <t>O=S1(=O)CCCO1</t>
  </si>
  <si>
    <t xml:space="preserve">InChI=1S/C3H6O3S/c4-7(5)3-1-2-6-7/h1-3H2
</t>
  </si>
  <si>
    <t>C1CC=CCCC=CCCC=C1</t>
  </si>
  <si>
    <t xml:space="preserve">InChI=1S/C12H18/c1-2-4-6-8-10-12-11-9-7-5-3-1/h1-2,7-10H,3-6,11-12H2
</t>
  </si>
  <si>
    <t>NC1=CC=CC2=C(N)C=CC=C12</t>
  </si>
  <si>
    <t xml:space="preserve">InChI=1S/C10H10N2/c11-9-5-1-3-7-8(9)4-2-6-10(7)12/h1-6H,11-12H2
</t>
  </si>
  <si>
    <t>O=C=NCCCCCCN=C=O</t>
  </si>
  <si>
    <t xml:space="preserve">InChI=1S/C8H12N2O2/c11-7-9-5-3-1-2-4-6-10-8-12/h1-6H2
</t>
  </si>
  <si>
    <t>CCO[Si](CCCNC(N)=O)(OCC)OCC</t>
  </si>
  <si>
    <t xml:space="preserve">InChI=1S/C10H24N2O4Si/c1-4-14-17(15-5-2,16-6-3)9-7-8-12-10(11)13/h4-9H2,1-3H3,(H3,11,12,13)
</t>
  </si>
  <si>
    <t>OC(=O)CCCCCCCCC=C</t>
  </si>
  <si>
    <t xml:space="preserve">InChI=1S/C11H20O2/c1-2-3-4-5-6-7-8-9-10-11(12)13/h2H,1,3-10H2,(H,12,13)
</t>
  </si>
  <si>
    <t>[Cl-].C(C1=CC=CC=C1)[N+]1=C2C=CC=CC2=CC=C1</t>
  </si>
  <si>
    <t>C(C1=CC=CC=C1)[N+]1=C2C=CC=CC2=CC=C1</t>
  </si>
  <si>
    <t xml:space="preserve">InChI=1S/C16H14N.ClH/c1-2-7-14(8-3-1)13-17-12-6-10-15-9-4-5-11-16(15)17;/h1-12H,13H2;1H/q+1;/p-1
</t>
  </si>
  <si>
    <t>[O-][N+](=O)C1=CC=C(Cl)C=C1</t>
  </si>
  <si>
    <t xml:space="preserve">InChI=1S/C6H4ClNO2/c7-5-1-3-6(4-2-5)8(9)10/h1-4H
</t>
  </si>
  <si>
    <t>CCCCCCCCCCO</t>
  </si>
  <si>
    <t xml:space="preserve">InChI=1S/C10H22O/c1-2-3-4-5-6-7-8-9-10-11/h11H,2-10H2,1H3
</t>
  </si>
  <si>
    <t>CCCCCCCCCCCCO</t>
  </si>
  <si>
    <t xml:space="preserve">InChI=1S/C12H26O/c1-2-3-4-5-6-7-8-9-10-11-12-13/h13H,2-12H2,1H3
</t>
  </si>
  <si>
    <t>CCCCCCCCCCCCN1CCCC1=O</t>
  </si>
  <si>
    <t xml:space="preserve">InChI=1S/C16H31NO/c1-2-3-4-5-6-7-8-9-10-11-14-17-15-12-13-16(17)18/h2-15H2,1H3
</t>
  </si>
  <si>
    <t>FC(F)(F)C(F)(F)C(F)(F)C(F)(F)C(F)(F)C(F)(F)CCI</t>
  </si>
  <si>
    <t xml:space="preserve">InChI=1S/C8H4F13I/c9-3(10,1-2-22)4(11,12)5(13,14)6(15,16)7(17,18)8(19,20)21/h1-2H2
</t>
  </si>
  <si>
    <t>CCCCCCCCCCCCCCCCO</t>
  </si>
  <si>
    <t xml:space="preserve">InChI=1S/C16H34O/c1-2-3-4-5-6-7-8-9-10-11-12-13-14-15-16-17/h17H,2-16H2,1H3
</t>
  </si>
  <si>
    <t>OC1=C2C=CC3=CC=CC4=CC=C(C=C1)C2=C34</t>
  </si>
  <si>
    <t xml:space="preserve">InChI=1S/C16H10O/c17-14-9-7-12-5-4-10-2-1-3-11-6-8-13(14)16(12)15(10)11/h1-9,17H
</t>
  </si>
  <si>
    <t>CC1=C2C=CC=CC2=CC=C1</t>
  </si>
  <si>
    <t xml:space="preserve">InChI=1S/C11H10/c1-9-5-4-7-10-6-2-3-8-11(9)10/h2-8H,1H3
</t>
  </si>
  <si>
    <t>CCCCCCCCO</t>
  </si>
  <si>
    <t xml:space="preserve">InChI=1S/C8H18O/c1-2-3-4-5-6-7-8-9/h9H,2-8H2,1H3
</t>
  </si>
  <si>
    <t>CCCCCCCCCCCCCCCO</t>
  </si>
  <si>
    <t xml:space="preserve">InChI=1S/C15H32O/c1-2-3-4-5-6-7-8-9-10-11-12-13-14-15-16/h16H,2-15H2,1H3
</t>
  </si>
  <si>
    <t>CCCCCCCCCCCCCCO</t>
  </si>
  <si>
    <t xml:space="preserve">InChI=1S/C14H30O/c1-2-3-4-5-6-7-8-9-10-11-12-13-14-15/h15H,2-14H2,1H3
</t>
  </si>
  <si>
    <t>CCCCCCCCCCCCC=C</t>
  </si>
  <si>
    <t xml:space="preserve">InChI=1S/C14H28/c1-3-5-7-9-11-13-14-12-10-8-6-4-2/h3H,1,4-14H2,2H3
</t>
  </si>
  <si>
    <t>CCCCCCCCCCCCCO</t>
  </si>
  <si>
    <t xml:space="preserve">InChI=1S/C13H28O/c1-2-3-4-5-6-7-8-9-10-11-12-13-14/h14H,2-13H2,1H3
</t>
  </si>
  <si>
    <t>CCCCCCCCCCCO</t>
  </si>
  <si>
    <t xml:space="preserve">InChI=1S/C11H24O/c1-2-3-4-5-6-7-8-9-10-11-12/h12H,2-11H2,1H3
</t>
  </si>
  <si>
    <t>CCCCOCCOCCO</t>
  </si>
  <si>
    <t xml:space="preserve">InChI=1S/C8H18O3/c1-2-3-5-10-7-8-11-6-4-9/h9H,2-8H2,1H3
</t>
  </si>
  <si>
    <t>CCC(C)C1=C(O)C=CC=C1</t>
  </si>
  <si>
    <t xml:space="preserve">InChI=1/C10H14O/c1-3-8(2)9-6-4-5-7-10(9)11/h4-8,11H,3H2,1-2H3
</t>
  </si>
  <si>
    <t>CCCCCCOCCO</t>
  </si>
  <si>
    <t xml:space="preserve">InChI=1S/C8H18O2/c1-2-3-4-5-7-10-8-6-9/h9H,2-8H2,1H3
</t>
  </si>
  <si>
    <t>OCC(CO)(CO)[N+]([O-])=O</t>
  </si>
  <si>
    <t xml:space="preserve">InChI=1S/C4H9NO5/c6-1-4(2-7,3-8)5(9)10/h6-8H,1-3H2
</t>
  </si>
  <si>
    <t>N#CSCSC1=NC2=CC=CC=C2S1</t>
  </si>
  <si>
    <t xml:space="preserve">InChI=1S/C9H6N2S3/c10-5-12-6-13-9-11-7-3-1-2-4-8(7)14-9/h1-4H,6H2
</t>
  </si>
  <si>
    <t>CC(C)C(OC(=O)C(C)C)C(C)(C)COC(=O)C(C)C</t>
  </si>
  <si>
    <t xml:space="preserve">InChI=1/C16H30O4/c1-10(2)13(20-15(18)12(5)6)16(7,8)9-19-14(17)11(3)4/h10-13H,9H2,1-8H3
</t>
  </si>
  <si>
    <t>NCCOCCOCCN</t>
  </si>
  <si>
    <t xml:space="preserve">InChI=1S/C6H16N2O2/c7-1-3-9-5-6-10-4-2-8/h1-8H2
</t>
  </si>
  <si>
    <t>OC1=CC=C(C=C1)C(C1=CC=C(O)C=C1)C(Cl)(Cl)Cl</t>
  </si>
  <si>
    <t xml:space="preserve">InChI=1S/C14H11Cl3O2/c15-14(16,17)13(9-1-5-11(18)6-2-9)10-3-7-12(19)8-4-10/h1-8,13,18-19H
</t>
  </si>
  <si>
    <t>OCC(CO)(CBr)CBr</t>
  </si>
  <si>
    <t xml:space="preserve">InChI=1S/C5H10Br2O2/c6-1-5(2-7,3-8)4-9/h8-9H,1-4H2
</t>
  </si>
  <si>
    <t>NC(=O)C(Br)(Br)C#N</t>
  </si>
  <si>
    <t xml:space="preserve">InChI=1S/C3H2Br2N2O/c4-3(5,1-6)2(7)8/h(H2,7,8)
</t>
  </si>
  <si>
    <t>CC1=CC=C(C)C(O)=C1C</t>
  </si>
  <si>
    <t xml:space="preserve">InChI=1S/C9H12O/c1-6-4-5-7(2)9(10)8(6)3/h4-5,10H,1-3H3
</t>
  </si>
  <si>
    <t>O1C=CC2=C1C=CC=C2</t>
  </si>
  <si>
    <t xml:space="preserve">InChI=1S/C8H6O/c1-2-4-8-7(3-1)5-6-9-8/h1-6H
</t>
  </si>
  <si>
    <t>CC1=C(N)C(N)=CC=C1</t>
  </si>
  <si>
    <t xml:space="preserve">InChI=1S/C7H10N2/c1-5-3-2-4-6(8)7(5)9/h2-4H,8-9H2,1H3
</t>
  </si>
  <si>
    <t>OC[C@@H]1CC[C@@H](O1)N1C=NC2=C1N=CNC2=O</t>
  </si>
  <si>
    <t>OCC1CCC(O1)N1C=NC2=C1N=CNC2=O</t>
  </si>
  <si>
    <t xml:space="preserve">InChI=1S/C10H12N4O3/c15-3-6-1-2-7(17-6)14-5-13-8-9(14)11-4-12-10(8)16/h4-7,15H,1-3H2,(H,11,12,16)/t6-,7+/m0/s1
</t>
  </si>
  <si>
    <t>OC1=C(Cl)C=C(Cl)C(Cl)=C1</t>
  </si>
  <si>
    <t xml:space="preserve">InChI=1S/C6H3Cl3O/c7-3-1-5(9)6(10)2-4(3)8/h1-2,10H
</t>
  </si>
  <si>
    <t>OC1=C(Cl)C=C(Cl)C=C1Cl</t>
  </si>
  <si>
    <t xml:space="preserve">InChI=1S/C6H3Cl3O/c7-3-1-4(8)6(10)5(9)2-3/h1-2,10H
</t>
  </si>
  <si>
    <t>CC1=CC(C)=C(O)C(C)=C1</t>
  </si>
  <si>
    <t xml:space="preserve">InChI=1S/C9H12O/c1-6-4-7(2)9(10)8(3)5-6/h4-5,10H,1-3H3
</t>
  </si>
  <si>
    <t>CC(C)CC(C)(O)C#CC(C)(O)CC(C)C</t>
  </si>
  <si>
    <t xml:space="preserve">InChI=1/C14H26O2/c1-11(2)9-13(5,15)7-8-14(6,16)10-12(3)4/h11-12,15-16H,9-10H2,1-6H3
</t>
  </si>
  <si>
    <t>CC(C)(C1=CC=CC=C1)C1=CC(=C(O)C=C1)C(C)(C)C1=CC=CC=C1</t>
  </si>
  <si>
    <t xml:space="preserve">InChI=1S/C24H26O/c1-23(2,18-11-7-5-8-12-18)20-15-16-22(25)21(17-20)24(3,4)19-13-9-6-10-14-19/h5-17,25H,1-4H3
</t>
  </si>
  <si>
    <t>CCC(C)(C)C1=CC(=C(O)C=C1)C(C)(C)CC</t>
  </si>
  <si>
    <t xml:space="preserve">InChI=1S/C16H26O/c1-7-15(3,4)12-9-10-14(17)13(11-12)16(5,6)8-2/h9-11,17H,7-8H2,1-6H3
</t>
  </si>
  <si>
    <t>OC(=O)CCCOC1=CC=C(Cl)C=C1Cl</t>
  </si>
  <si>
    <t xml:space="preserve">InChI=1S/C10H10Cl2O3/c11-7-3-4-9(8(12)6-7)15-5-1-2-10(13)14/h3-4,6H,1-2,5H2,(H,13,14)
</t>
  </si>
  <si>
    <t>CC1=C(N)C=C(N)C=C1</t>
  </si>
  <si>
    <t xml:space="preserve">InChI=1S/C7H10N2/c1-5-2-3-6(8)4-7(5)9/h2-4H,8-9H2,1H3
</t>
  </si>
  <si>
    <t>OC1=C(Cl)C=C(Cl)C=C1</t>
  </si>
  <si>
    <t xml:space="preserve">InChI=1S/C6H4Cl2O/c7-4-1-2-6(9)5(8)3-4/h1-3,9H
</t>
  </si>
  <si>
    <t>CC1=CC(C)=C(O)C=C1</t>
  </si>
  <si>
    <t xml:space="preserve">InChI=1S/C8H10O/c1-6-3-4-8(9)7(2)5-6/h3-5,9H,1-2H3
</t>
  </si>
  <si>
    <t>CC(C)(C)C1=CC(=C(O)C=C1)C(C)(C)C</t>
  </si>
  <si>
    <t xml:space="preserve">InChI=1S/C14H22O/c1-13(2,3)10-7-8-12(15)11(9-10)14(4,5)6/h7-9,15H,1-6H3
</t>
  </si>
  <si>
    <t>CC(C)(C)OOC(C)(C)CCC(C)(C)OOC(C)(C)C</t>
  </si>
  <si>
    <t xml:space="preserve">InChI=1S/C16H34O4/c1-13(2,3)17-19-15(7,8)11-12-16(9,10)20-18-14(4,5)6/h11-12H2,1-10H3
</t>
  </si>
  <si>
    <t>CC1=CC(O)=C(C)C=C1</t>
  </si>
  <si>
    <t xml:space="preserve">InChI=1S/C8H10O/c1-6-3-4-7(2)8(9)5-6/h3-5,9H,1-2H3
</t>
  </si>
  <si>
    <t>CC(C)(C)C1=CC(O)=C(C=C1O)C(C)(C)C</t>
  </si>
  <si>
    <t xml:space="preserve">InChI=1S/C14H22O2/c1-13(2,3)9-7-12(16)10(8-11(9)15)14(4,5)6/h7-8,15-16H,1-6H3
</t>
  </si>
  <si>
    <t>CN(C)CCCN(C)CCCN(C)C</t>
  </si>
  <si>
    <t xml:space="preserve">InChI=1S/C11H27N3/c1-12(2)8-6-10-14(5)11-7-9-13(3)4/h6-11H2,1-5H3
</t>
  </si>
  <si>
    <t>CCC1=CC=CC(CC)=C1N</t>
  </si>
  <si>
    <t xml:space="preserve">InChI=1S/C10H15N/c1-3-8-6-5-7-9(4-2)10(8)11/h5-7H,3-4,11H2,1-2H3
</t>
  </si>
  <si>
    <t>CC1=CC=CC(C)=C1N</t>
  </si>
  <si>
    <t xml:space="preserve">InChI=1S/C8H11N/c1-6-4-3-5-7(2)8(6)9/h3-5H,9H2,1-2H3
</t>
  </si>
  <si>
    <t>CC1=CC=CC(C)=C1O</t>
  </si>
  <si>
    <t xml:space="preserve">InChI=1S/C8H10O/c1-6-4-3-5-7(2)8(6)9/h3-5,9H,1-2H3
</t>
  </si>
  <si>
    <t>CC(C)(C)C1=CC=CC(=C1O)C(C)(C)C</t>
  </si>
  <si>
    <t xml:space="preserve">InChI=1S/C14H22O/c1-13(2,3)10-8-7-9-11(12(10)15)14(4,5)6/h7-9,15H,1-6H3
</t>
  </si>
  <si>
    <t>CCOCCOCCOCCO</t>
  </si>
  <si>
    <t xml:space="preserve">InChI=1S/C8H18O4/c1-2-10-5-6-12-8-7-11-4-3-9/h9H,2-8H2,1H3
</t>
  </si>
  <si>
    <t>CC1=CC=CC=C1N=NC1=CC(C)=C(N)C=C1</t>
  </si>
  <si>
    <t xml:space="preserve">InChI=1S/C14H15N3/c1-10-5-3-4-6-14(10)17-16-12-7-8-13(15)11(2)9-12/h3-9H,15H2,1-2H3
</t>
  </si>
  <si>
    <t>NC1=CC=C2C(=O)C3=C(C=CC=C3)C(=O)C2=C1</t>
  </si>
  <si>
    <t xml:space="preserve">InChI=1S/C14H9NO2/c15-8-5-6-11-12(7-8)14(17)10-4-2-1-3-9(10)13(11)16/h1-7H,15H2
</t>
  </si>
  <si>
    <t>COC1=CC=CC=C1N</t>
  </si>
  <si>
    <t xml:space="preserve">InChI=1S/C7H9NO/c1-9-7-5-3-2-4-6(7)8/h2-5H,8H2,1H3
</t>
  </si>
  <si>
    <t>CCCCCCC(C=O)=CC1=CC=CC=C1</t>
  </si>
  <si>
    <t xml:space="preserve">InChI=1S/C15H20O/c1-2-3-4-6-11-15(13-16)12-14-9-7-5-8-10-14/h5,7-10,12-13H,2-4,6,11H2,1H3
</t>
  </si>
  <si>
    <t>CCC(C)=NO</t>
  </si>
  <si>
    <t xml:space="preserve">InChI=1S/C4H9NO/c1-3-4(2)5-6/h6H,3H2,1-2H3
</t>
  </si>
  <si>
    <t>CCCCOCCO</t>
  </si>
  <si>
    <t xml:space="preserve">InChI=1S/C6H14O2/c1-2-3-5-8-6-4-7/h7H,2-6H2,1H3
</t>
  </si>
  <si>
    <t>ClCC(=O)C1=CC=CC=C1</t>
  </si>
  <si>
    <t xml:space="preserve">InChI=1S/C8H7ClO/c9-6-8(10)7-4-2-1-3-5-7/h1-5H,6H2
</t>
  </si>
  <si>
    <t>OCCCl</t>
  </si>
  <si>
    <t xml:space="preserve">InChI=1S/C2H5ClO/c3-1-2-4/h4H,1-2H2
</t>
  </si>
  <si>
    <t>OC1=CC=CC=C1Cl</t>
  </si>
  <si>
    <t xml:space="preserve">InChI=1S/C6H5ClO/c7-5-3-1-2-4-6(5)8/h1-4,8H
</t>
  </si>
  <si>
    <t>CC1=C(Cl)C=CC=C1</t>
  </si>
  <si>
    <t xml:space="preserve">InChI=1S/C7H7Cl/c1-6-4-2-3-5-7(6)8/h2-5H,1H3
</t>
  </si>
  <si>
    <t>CCCCC(CC)COP(=O)(OC1=CC=CC=C1)OC1=CC=CC=C1</t>
  </si>
  <si>
    <t xml:space="preserve">InChI=1/C20H27O4P/c1-3-5-12-18(4-2)17-22-25(21,23-19-13-8-6-9-14-19)24-20-15-10-7-11-16-20/h6-11,13-16,18H,3-5,12,17H2,1-2H3
</t>
  </si>
  <si>
    <t>SC1=NC2=C(S1)C=CC=C2</t>
  </si>
  <si>
    <t xml:space="preserve">InChI=1S/C7H5NS2/c9-7-8-5-3-1-2-4-6(5)10-7/h1-4H,(H,8,9)
</t>
  </si>
  <si>
    <t>COC1=CC=C(C)C=C1N</t>
  </si>
  <si>
    <t xml:space="preserve">InChI=1S/C8H11NO/c1-6-3-4-8(10-2)7(9)5-6/h3-5H,9H2,1-2H3
</t>
  </si>
  <si>
    <t>COC1=C(N)C=C(C=C1)[N+]([O-])=O</t>
  </si>
  <si>
    <t xml:space="preserve">InChI=1S/C7H8N2O3/c1-12-7-3-2-5(9(10)11)4-6(7)8/h2-4H,8H2,1H3
</t>
  </si>
  <si>
    <t>CC(O)CC(C)(C)O</t>
  </si>
  <si>
    <t xml:space="preserve">InChI=1/C6H14O2/c1-5(7)4-6(2,3)8/h5,7-8H,4H2,1-3H3
</t>
  </si>
  <si>
    <t>CC1=C(O)C(=CC(=C1)[N+]([O-])=O)[N+]([O-])=O</t>
  </si>
  <si>
    <t xml:space="preserve">InChI=1S/C7H6N2O5/c1-4-2-5(8(11)12)3-6(7(4)10)9(13)14/h2-3,10H,1H3
</t>
  </si>
  <si>
    <t>CC1=C(N)C=C(C=C1)[N+]([O-])=O</t>
  </si>
  <si>
    <t xml:space="preserve">InChI=1S/C7H8N2O2/c1-5-2-3-6(9(10)11)4-7(5)8/h2-4H,8H2,1H3
</t>
  </si>
  <si>
    <t>CC1=C(N)C=CC=C1</t>
  </si>
  <si>
    <t xml:space="preserve">InChI=1S/C7H9N/c1-6-4-2-3-5-7(6)8/h2-5H,8H2,1H3
</t>
  </si>
  <si>
    <t>OC1=CC2=C(C=CC=C2)C=C1</t>
  </si>
  <si>
    <t xml:space="preserve">InChI=1S/C10H8O/c11-10-6-5-8-3-1-2-4-9(8)7-10/h1-7,11H
</t>
  </si>
  <si>
    <t>NC1=CC2=C(C=CC=C2)C=C1</t>
  </si>
  <si>
    <t xml:space="preserve">InChI=1S/C10H9N/c11-10-6-5-8-3-1-2-4-9(8)7-10/h1-7H,11H2
</t>
  </si>
  <si>
    <t>O=C1OC(=O)C2C3CC(C=C3)C12</t>
  </si>
  <si>
    <t xml:space="preserve">InChI=1/C9H8O3/c10-8-6-4-1-2-5(3-4)7(6)9(11)12-8/h1-2,4-7H,3H2
</t>
  </si>
  <si>
    <t>OCCOC1=CC=CC=C1</t>
  </si>
  <si>
    <t xml:space="preserve">InChI=1S/C8H10O2/c9-6-7-10-8-4-2-1-3-5-8/h1-5,9H,6-7H2
</t>
  </si>
  <si>
    <t>OC1=C(C=CC=C1)C1=CC=CC=C1</t>
  </si>
  <si>
    <t xml:space="preserve">InChI=1S/C12H10O/c13-12-9-5-4-8-11(12)10-6-2-1-3-7-10/h1-9,13H
</t>
  </si>
  <si>
    <t>CCC1=CC(=C(O)C=C1)C(C)(C)C</t>
  </si>
  <si>
    <t xml:space="preserve">InChI=1S/C12H18O/c1-5-9-6-7-11(13)10(8-9)12(2,3)4/h6-8,13H,5H2,1-4H3
</t>
  </si>
  <si>
    <t>COC1=CC=C(O)C(=C1)C(C)(C)C</t>
  </si>
  <si>
    <t xml:space="preserve">InChI=1S/C11H16O2/c1-11(2,3)9-7-8(13-4)5-6-10(9)12/h5-7,12H,1-4H3
</t>
  </si>
  <si>
    <t>CC1=CC(O)=C(C=C1)C(C)(C)C</t>
  </si>
  <si>
    <t xml:space="preserve">InChI=1S/C11H16O/c1-8-5-6-9(10(12)7-8)11(2,3)4/h5-7,12H,1-4H3
</t>
  </si>
  <si>
    <t>CC(C)(C)C1=C(O)C=CC=C1</t>
  </si>
  <si>
    <t xml:space="preserve">InChI=1S/C10H14O/c1-10(2,3)8-6-4-5-7-9(8)11/h4-7,11H,1-3H3
</t>
  </si>
  <si>
    <t>OCCC(F)(F)C(F)(F)C(F)(F)C(F)(F)C(F)(F)C(F)(F)F</t>
  </si>
  <si>
    <t xml:space="preserve">InChI=1S/C8H5F13O/c9-3(10,1-2-22)4(11,12)5(13,14)6(15,16)7(17,18)8(19,20)21/h22H,1-2H2
</t>
  </si>
  <si>
    <t>CC(C)(C1=CC(Br)=C(O)C(Br)=C1)C1=CC(Br)=C(O)C(Br)=C1</t>
  </si>
  <si>
    <t xml:space="preserve">InChI=1S/C15H12Br4O2/c1-15(2,7-3-9(16)13(20)10(17)4-7)8-5-11(18)14(21)12(19)6-8/h3-6,20-21H,1-2H3
</t>
  </si>
  <si>
    <t>COC1=CC(=CC=C1N)C1=CC(OC)=C(N)C=C1</t>
  </si>
  <si>
    <t xml:space="preserve">InChI=1S/C14H16N2O2/c1-17-13-7-9(3-5-11(13)15)10-4-6-12(16)14(8-10)18-2/h3-8H,15-16H2,1-2H3
</t>
  </si>
  <si>
    <t>Cl.Cl.COC1=CC(=CC=C1N)C1=CC=C(N)C(OC)=C1</t>
  </si>
  <si>
    <t xml:space="preserve">InChI=1S/C14H16N2O2.2ClH/c1-17-13-7-9(3-5-11(13)15)10-4-6-12(16)14(8-10)18-2;;/h3-8H,15-16H2,1-2H3;2*1H
</t>
  </si>
  <si>
    <t>CC1=CC(=CC=C1N)C1=CC=C(N)C(C)=C1</t>
  </si>
  <si>
    <t xml:space="preserve">InChI=1S/C14H16N2/c1-9-7-11(3-5-13(9)15)12-4-6-14(16)10(2)8-12/h3-8H,15-16H2,1-2H3
</t>
  </si>
  <si>
    <t>CC1=CC=C(N)C(N)=C1</t>
  </si>
  <si>
    <t xml:space="preserve">InChI=1S/C7H10N2/c1-5-2-3-6(8)7(9)4-5/h2-4H,8-9H2,1H3
</t>
  </si>
  <si>
    <t>[O-][N+](=O)C1=CC=C(Cl)C(Cl)=C1</t>
  </si>
  <si>
    <t xml:space="preserve">InChI=1S/C6H3Cl2NO2/c7-5-2-1-4(9(10)11)3-6(5)8/h1-3H
</t>
  </si>
  <si>
    <t>CC1=C(C)C=C(O)C=C1</t>
  </si>
  <si>
    <t xml:space="preserve">InChI=1S/C8H10O/c1-6-3-4-8(9)5-7(6)2/h3-5,9H,1-2H3
</t>
  </si>
  <si>
    <t>N[C@@H](CC1=CC(I)=C(OC2=CC(I)=C(O)C=C2)C(I)=C1)C(O)=O</t>
  </si>
  <si>
    <t>NC(CC1=CC(I)=C(OC2=CC(I)=C(O)C=C2)C(I)=C1)C(O)=O</t>
  </si>
  <si>
    <t xml:space="preserve">InChI=1S/C15H12I3NO4/c16-9-6-8(1-2-13(9)20)23-14-10(17)3-7(4-11(14)18)5-12(19)15(21)22/h1-4,6,12,20H,5,19H2,(H,21,22)/t12-/m0/s1
</t>
  </si>
  <si>
    <t>CC(C)=CCCC(C)=CC=O</t>
  </si>
  <si>
    <t xml:space="preserve">InChI=1S/C10H16O/c1-9(2)5-4-6-10(3)7-8-11/h5,7-8H,4,6H2,1-3H3
</t>
  </si>
  <si>
    <t>CC1=CN([C@H]2C[C@H](N=[N+]=[N-])[C@@H](CO)O2)C(=O)NC1=O</t>
  </si>
  <si>
    <t>CC1=CN(C2CC(N=[N+]=[N-])C(CO)O2)C(=O)N=C1O</t>
  </si>
  <si>
    <t xml:space="preserve">InChI=1S/C10H13N5O4/c1-5-3-15(10(18)12-9(5)17)8-2-6(13-14-11)7(4-16)19-8/h3,6-8,16H,2,4H2,1H3,(H,12,17,18)/t6-,7+,8+/m0/s1
</t>
  </si>
  <si>
    <t>OCCCBr</t>
  </si>
  <si>
    <t xml:space="preserve">InChI=1S/C3H7BrO/c4-2-1-3-5/h5H,1-3H2
</t>
  </si>
  <si>
    <t>OC1=CC2=C(CC3=CC=CC=C23)C=C1</t>
  </si>
  <si>
    <t xml:space="preserve">InChI=1S/C13H10O/c14-11-6-5-10-7-9-3-1-2-4-12(9)13(10)8-11/h1-6,8,14H,7H2
</t>
  </si>
  <si>
    <t>CCCCNC(=O)OCC#CI</t>
  </si>
  <si>
    <t xml:space="preserve">InChI=1S/C8H12INO2/c1-2-3-6-10-8(11)12-7-4-5-9/h2-3,6-7H2,1H3,(H,10,11)
</t>
  </si>
  <si>
    <t>CC1=CC(N)=CC=C1</t>
  </si>
  <si>
    <t xml:space="preserve">InChI=1S/C7H9N/c1-6-3-2-4-7(8)5-6/h2-5H,8H2,1H3
</t>
  </si>
  <si>
    <t>CC(C)CCOC(C)=O</t>
  </si>
  <si>
    <t xml:space="preserve">InChI=1S/C7H14O2/c1-6(2)4-5-9-7(3)8/h6H,4-5H2,1-3H3
</t>
  </si>
  <si>
    <t>CC1=CC(=CC=C1)[N+]([O-])=O</t>
  </si>
  <si>
    <t xml:space="preserve">InChI=1S/C7H7NO2/c1-6-3-2-4-7(5-6)8(9)10/h2-5H,1H3
</t>
  </si>
  <si>
    <t>OC(=O)C1=CC(OC2=CC=CC=C2)=CC=C1</t>
  </si>
  <si>
    <t xml:space="preserve">InChI=1S/C13H10O3/c14-13(15)10-5-4-8-12(9-10)16-11-6-2-1-3-7-11/h1-9H,(H,14,15)
</t>
  </si>
  <si>
    <t>N#CC1=CN=CC=C1</t>
  </si>
  <si>
    <t xml:space="preserve">InChI=1S/C6H4N2/c7-4-6-2-1-3-8-5-6/h1-3,5H
</t>
  </si>
  <si>
    <t>CCC(C)(C)C1CCC(O)CC1</t>
  </si>
  <si>
    <t xml:space="preserve">InChI=1S/C11H22O/c1-4-11(2,3)9-5-7-10(12)8-6-9/h9-10,12H,4-8H2,1-3H3
</t>
  </si>
  <si>
    <t>CCC(C)(C)C1=CC=C(O)C=C1</t>
  </si>
  <si>
    <t xml:space="preserve">InChI=1S/C11H16O/c1-4-11(2,3)9-5-7-10(12)8-6-9/h5-8,12H,4H2,1-3H3
</t>
  </si>
  <si>
    <t>CCC(C)C1=CC=C(O)C=C1</t>
  </si>
  <si>
    <t xml:space="preserve">InChI=1/C10H14O/c1-3-8(2)9-4-6-10(11)7-5-9/h4-8,11H,3H2,1-2H3
</t>
  </si>
  <si>
    <t>CC(C1=CC=C(O)C=C1)(C1=CC=C(O)C=C1)C1=CC=C(O)C=C1</t>
  </si>
  <si>
    <t xml:space="preserve">InChI=1S/C20H18O3/c1-20(14-2-8-17(21)9-3-14,15-4-10-18(22)11-5-15)16-6-12-19(23)13-7-16/h2-13,21-23H,1H3
</t>
  </si>
  <si>
    <t>C1=CC(=CC=N1)C1=CC=NC=C1</t>
  </si>
  <si>
    <t xml:space="preserve">InChI=1S/C10H8N2/c1-5-11-6-2-9(1)10-3-7-12-8-4-10/h1-8H
</t>
  </si>
  <si>
    <t>CC1=C(N)C=CC(CC2=CC(C)=C(N)C=C2)=C1</t>
  </si>
  <si>
    <t xml:space="preserve">InChI=1S/C15H18N2/c1-10-7-12(3-5-14(10)16)9-13-4-6-15(17)11(2)8-13/h3-8H,9,16-17H2,1-2H3
</t>
  </si>
  <si>
    <t>CN(C)C1=CC=C(CC2=CC=C(C=C2)N(C)C)C=C1</t>
  </si>
  <si>
    <t xml:space="preserve">InChI=1S/C17H22N2/c1-18(2)16-9-5-14(6-10-16)13-15-7-11-17(12-8-15)19(3)4/h5-12H,13H2,1-4H3
</t>
  </si>
  <si>
    <t>NC1=CC=C(CC2=CC=C(N)C=C2)C=C1</t>
  </si>
  <si>
    <t xml:space="preserve">InChI=1S/C13H14N2/c14-12-5-1-10(2-6-12)9-11-3-7-13(15)8-4-11/h1-8H,9,14-15H2
</t>
  </si>
  <si>
    <t>NC1=CC=C(OC2=CC=C(N)C=C2)C=C1</t>
  </si>
  <si>
    <t xml:space="preserve">InChI=1S/C12H12N2O/c13-9-1-5-11(6-2-9)15-12-7-3-10(14)4-8-12/h1-8H,13-14H2
</t>
  </si>
  <si>
    <t>OC1=C(CC=C)C=C(C=C1)S(=O)(=O)C1=CC(CC=C)=C(O)C=C1</t>
  </si>
  <si>
    <t xml:space="preserve">InChI=1S/C18H18O4S/c1-3-5-13-11-15(7-9-17(13)19)23(21,22)16-8-10-18(20)14(12-16)6-4-2/h3-4,7-12,19-20H,1-2,5-6H2
</t>
  </si>
  <si>
    <t>NN1C=NN=C1</t>
  </si>
  <si>
    <t xml:space="preserve">InChI=1S/C2H4N4/c3-6-1-4-5-2-6/h1-2H,3H2
</t>
  </si>
  <si>
    <t>NC1=CC=C(C=C1)N=NC1=CC=CC=C1</t>
  </si>
  <si>
    <t xml:space="preserve">InChI=1S/C12H11N3/c13-10-6-8-12(9-7-10)15-14-11-4-2-1-3-5-11/h1-9H,13H2
</t>
  </si>
  <si>
    <t>NC1=CC=C(C=C1)C(O)=O</t>
  </si>
  <si>
    <t xml:space="preserve">InChI=1S/C7H7NO2/c8-6-3-1-5(2-4-6)7(9)10/h1-4H,8H2,(H,9,10)
</t>
  </si>
  <si>
    <t>O=C1CCCO1</t>
  </si>
  <si>
    <t xml:space="preserve">InChI=1S/C4H6O2/c5-4-2-1-3-6-4/h1-3H2
</t>
  </si>
  <si>
    <t>NC1=C(N)C=C(Cl)C=C1</t>
  </si>
  <si>
    <t xml:space="preserve">InChI=1S/C6H7ClN2/c7-4-1-2-5(8)6(9)3-4/h1-3H,8-9H2
</t>
  </si>
  <si>
    <t>CC1=C(Cl)C=CC(O)=C1</t>
  </si>
  <si>
    <t xml:space="preserve">InChI=1S/C7H7ClO/c1-5-4-6(9)2-3-7(5)8/h2-4,9H,1H3
</t>
  </si>
  <si>
    <t>NC1=CC=C(Cl)C=C1</t>
  </si>
  <si>
    <t xml:space="preserve">InChI=1S/C6H6ClN/c7-5-1-3-6(8)4-2-5/h1-4H,8H2
</t>
  </si>
  <si>
    <t>ClC1=CC=C(C=C1)C(Cl)(Cl)Cl</t>
  </si>
  <si>
    <t xml:space="preserve">InChI=1S/C7H4Cl4/c8-6-3-1-5(2-4-6)7(9,10)11/h1-4H
</t>
  </si>
  <si>
    <t>CC1=CC=C(Cl)C=C1</t>
  </si>
  <si>
    <t xml:space="preserve">InChI=1S/C7H7Cl/c1-6-2-4-7(8)5-3-6/h2-5H,1H3
</t>
  </si>
  <si>
    <t>CC(C)(C1=CC=CC=C1)C1=CC=C(O)C=C1</t>
  </si>
  <si>
    <t xml:space="preserve">InChI=1S/C15H16O/c1-15(2,12-6-4-3-5-7-12)13-8-10-14(16)11-9-13/h3-11,16H,1-2H3
</t>
  </si>
  <si>
    <t>OC1CCC(CC1)C1CCCCC1</t>
  </si>
  <si>
    <t xml:space="preserve">InChI=1S/C12H22O/c13-12-8-6-11(7-9-12)10-4-2-1-3-5-10/h10-13H,1-9H2
</t>
  </si>
  <si>
    <t>O=C1CCC(CC1)C1CCCCC1</t>
  </si>
  <si>
    <t xml:space="preserve">InChI=1S/C12H20O/c13-12-8-6-11(7-9-12)10-4-2-1-3-5-10/h10-11H,1-9H2
</t>
  </si>
  <si>
    <t>CCCCC(CC)C(O)C#C</t>
  </si>
  <si>
    <t xml:space="preserve">InChI=1/C10H18O/c1-4-7-8-9(5-2)10(11)6-3/h3,9-11H,4-5,7-8H2,1-2H3
</t>
  </si>
  <si>
    <t>CCCCCCCC1=CC=C(O)C=C1</t>
  </si>
  <si>
    <t xml:space="preserve">InChI=1S/C13H20O/c1-2-3-4-5-6-7-12-8-10-13(14)11-9-12/h8-11,14H,2-7H2,1H3
</t>
  </si>
  <si>
    <t>CCCCCCC1=C(O)C=C(O)C=C1</t>
  </si>
  <si>
    <t xml:space="preserve">InChI=1S/C12H18O2/c1-2-3-4-5-6-10-7-8-11(13)9-12(10)14/h7-9,13-14H,2-6H2,1H3
</t>
  </si>
  <si>
    <t>COC1=C(O)C=CC(C=O)=C1</t>
  </si>
  <si>
    <t xml:space="preserve">InChI=1S/C8H8O3/c1-11-8-4-6(5-9)2-3-7(8)10/h2-5,10H,1H3
</t>
  </si>
  <si>
    <t>CCC(=C(C1=CC=C(O)C=C1)C1=CC=C(OCCN(C)C)C=C1)C1=CC=CC=C1</t>
  </si>
  <si>
    <t xml:space="preserve">InChI=1S/C26H29NO2/c1-4-25(20-8-6-5-7-9-20)26(21-10-14-23(28)15-11-21)22-12-16-24(17-13-22)29-19-18-27(2)3/h5-17,28H,4,18-19H2,1-3H3
</t>
  </si>
  <si>
    <t>CC(C)CC(C)O</t>
  </si>
  <si>
    <t xml:space="preserve">InChI=1/C6H14O/c1-5(2)4-6(3)7/h5-7H,4H2,1-3H3
</t>
  </si>
  <si>
    <t>CC1=CC=C(N)C=C1</t>
  </si>
  <si>
    <t xml:space="preserve">InChI=1S/C7H9N/c1-6-2-4-7(8)5-3-6/h2-5H,8H2,1H3
</t>
  </si>
  <si>
    <t>NC1=CC=C(C=C1)[N+]([O-])=O</t>
  </si>
  <si>
    <t xml:space="preserve">InChI=1S/C6H6N2O2/c7-5-1-3-6(4-2-5)8(9)10/h1-4H,7H2
</t>
  </si>
  <si>
    <t>OC(=O)C1=CC=C(C=C1)[N+]([O-])=O</t>
  </si>
  <si>
    <t xml:space="preserve">InChI=1S/C7H5NO4/c9-7(10)5-1-3-6(4-2-5)8(11)12/h1-4H,(H,9,10)
</t>
  </si>
  <si>
    <t>OC1=CC=C(C=C1)[N+]([O-])=O</t>
  </si>
  <si>
    <t xml:space="preserve">InChI=1S/C6H5NO3/c8-6-3-1-5(2-4-6)7(9)10/h1-4,8H
</t>
  </si>
  <si>
    <t>CCCCCCCCCC1=CC=C(O)C=C1</t>
  </si>
  <si>
    <t xml:space="preserve">InChI=1S/C15H24O/c1-2-3-4-5-6-7-8-9-14-10-12-15(16)13-11-14/h10-13,16H,2-9H2,1H3
</t>
  </si>
  <si>
    <t>CCCCCCCCC1=CC=C(O)C=C1</t>
  </si>
  <si>
    <t xml:space="preserve">InChI=1S/C14H22O/c1-2-3-4-5-6-7-8-13-9-11-14(15)12-10-13/h9-12,15H,2-8H2,1H3
</t>
  </si>
  <si>
    <t>CCCCCC1=CC=C(N)C=C1</t>
  </si>
  <si>
    <t xml:space="preserve">InChI=1S/C11H17N/c1-2-3-4-5-10-6-8-11(12)9-7-10/h6-9H,2-5,12H2,1H3
</t>
  </si>
  <si>
    <t>CC(C)(C)C1=CC=C(O)C=C1</t>
  </si>
  <si>
    <t xml:space="preserve">InChI=1S/C10H14O/c1-10(2,3)8-4-6-9(11)7-5-8/h4-7,11H,1-3H3
</t>
  </si>
  <si>
    <t>C1OC1C1CCC2OC2C1</t>
  </si>
  <si>
    <t xml:space="preserve">InChI=1/C8H12O2/c1-2-6-7(10-6)3-5(1)8-4-9-8/h5-8H,1-4H2
</t>
  </si>
  <si>
    <t>CC1(C)NC(=O)NC1=O</t>
  </si>
  <si>
    <t xml:space="preserve">InChI=1S/C5H8N2O2/c1-5(2)3(8)6-4(9)7-5/h1-2H3,(H2,6,7,8,9)
</t>
  </si>
  <si>
    <t>CC1=C(O)C=C(N)C=C1</t>
  </si>
  <si>
    <t xml:space="preserve">InChI=1S/C7H9NO/c1-5-2-3-6(8)4-7(5)9/h2-4,9H,8H2,1H3
</t>
  </si>
  <si>
    <t>CN1SC(Cl)=CC1=O</t>
  </si>
  <si>
    <t xml:space="preserve">InChI=1S/C4H4ClNOS/c1-6-4(7)2-3(5)8-6/h2H,1H3
</t>
  </si>
  <si>
    <t>CCC12COCN1COC2</t>
  </si>
  <si>
    <t xml:space="preserve">InChI=1S/C7H13NO2/c1-2-7-3-9-5-8(7)6-10-4-7/h2-6H2,1H3
</t>
  </si>
  <si>
    <t>CCCCCCCC1CCC(=O)O1</t>
  </si>
  <si>
    <t xml:space="preserve">InChI=1/C11H20O2/c1-2-3-4-5-6-7-10-8-9-11(12)13-10/h10H,2-9H2,1H3
</t>
  </si>
  <si>
    <t>CC(C)C1=CC=CC(C(C)C)=C1N1C(=O)C2=C(C=C(O)C=C2)C1=O</t>
  </si>
  <si>
    <t xml:space="preserve">InChI=1S/C20H21NO3/c1-11(2)14-6-5-7-15(12(3)4)18(14)21-19(23)16-9-8-13(22)10-17(16)20(21)24/h5-12,22H,1-4H3
</t>
  </si>
  <si>
    <t>CC1=CC(=O)NC(=S)N1</t>
  </si>
  <si>
    <t>CC1=NC(=S)NC(=O)C1</t>
  </si>
  <si>
    <t xml:space="preserve">InChI=1S/C5H6N2OS/c1-3-2-4(8)7-5(9)6-3/h2H,1H3,(H2,6,7,8,9)
</t>
  </si>
  <si>
    <t>CC1=CC2=CC=CN=C2C=C1</t>
  </si>
  <si>
    <t xml:space="preserve">InChI=1S/C10H9N/c1-8-4-5-10-9(7-8)3-2-6-11-10/h2-7H,1H3
</t>
  </si>
  <si>
    <t>CC1=C2C=CC=CC2=C(C)C2=C3C=CC=CC3=CC=C12</t>
  </si>
  <si>
    <t xml:space="preserve">InChI=1S/C20H16/c1-13-16-8-5-6-9-17(16)14(2)20-18(13)12-11-15-7-3-4-10-19(15)20/h3-12H,1-2H3
</t>
  </si>
  <si>
    <t>OC1=CC=CC2=CC=CN=C12</t>
  </si>
  <si>
    <t xml:space="preserve">InChI=1S/C9H7NO/c11-8-5-1-3-7-4-2-6-10-9(7)8/h1-6,11H
</t>
  </si>
  <si>
    <t>OC1=CC2=C(C=CC=C2)C2=CC=CC=C12</t>
  </si>
  <si>
    <t xml:space="preserve">InChI=1S/C14H10O/c15-14-9-10-5-1-2-6-11(10)12-7-3-4-8-13(12)14/h1-9,15H
</t>
  </si>
  <si>
    <t>C1CC2=C3C1=CC=CC3=CC=C2</t>
  </si>
  <si>
    <t xml:space="preserve">InChI=1S/C12H10/c1-3-9-4-2-6-11-8-7-10(5-1)12(9)11/h1-6H,7-8H2
</t>
  </si>
  <si>
    <t>C1=CC2=C3C1=CC=CC3=CC=C2</t>
  </si>
  <si>
    <t xml:space="preserve">InChI=1S/C12H8/c1-3-9-4-2-6-11-8-7-10(5-1)12(9)11/h1-8H
</t>
  </si>
  <si>
    <t>COP(=O)(NC(C)=O)SC</t>
  </si>
  <si>
    <t xml:space="preserve">InChI=1/C4H10NO3PS/c1-4(6)5-9(7,8-2)10-3/h1-3H3,(H,5,6,7)
</t>
  </si>
  <si>
    <t>CC(N)=O</t>
  </si>
  <si>
    <t xml:space="preserve">InChI=1S/C2H5NO/c1-2(3)4/h1H3,(H2,3,4)
</t>
  </si>
  <si>
    <t>CC(=O)NC1=CC=C(O)C=C1</t>
  </si>
  <si>
    <t xml:space="preserve">InChI=1S/C8H9NO2/c1-6(10)9-7-2-4-8(11)5-3-7/h2-5,11H,1H3,(H,9,10)
</t>
  </si>
  <si>
    <t>CN(CC1=CN=C(Cl)C=C1)C(\C)=N\C#N</t>
  </si>
  <si>
    <t>CN(CC1=CN=C(Cl)C=C1)C(C)=NC#N</t>
  </si>
  <si>
    <t xml:space="preserve">InChI=1S/C10H11ClN4/c1-8(14-7-12)15(2)6-9-3-4-10(11)13-5-9/h3-5H,6H2,1-2H3/b14-8+
</t>
  </si>
  <si>
    <t>CC(O)=O</t>
  </si>
  <si>
    <t xml:space="preserve">InChI=1S/C2H4O2/c1-2(3)4/h1H3,(H,3,4)
</t>
  </si>
  <si>
    <t>CCOCN(C(=O)CCl)C1=C(CC)C=CC=C1C</t>
  </si>
  <si>
    <t xml:space="preserve">InChI=1S/C14H20ClNO2/c1-4-12-8-6-7-11(3)14(12)16(10-18-5-2)13(17)9-15/h6-8H,4-5,9-10H2,1-3H3
</t>
  </si>
  <si>
    <t>CC(=O)C1=CC=CC=C1</t>
  </si>
  <si>
    <t xml:space="preserve">InChI=1S/C8H8O/c1-7(9)8-5-3-2-4-6-8/h2-6H,1H3
</t>
  </si>
  <si>
    <t>CCCCOC(=O)CC(CC(=O)OCCCC)(OC(C)=O)C(=O)OCCCC</t>
  </si>
  <si>
    <t xml:space="preserve">InChI=1S/C20H34O8/c1-5-8-11-25-17(22)14-20(28-16(4)21,19(24)27-13-10-7-3)15-18(23)26-12-9-6-2/h5-15H2,1-4H3
</t>
  </si>
  <si>
    <t>CCOC(=O)CC(CC(=O)OCC)(OC(C)=O)C(=O)OCC</t>
  </si>
  <si>
    <t xml:space="preserve">InChI=1S/C14H22O8/c1-5-19-11(16)8-14(22-10(4)15,13(18)21-7-3)9-12(17)20-6-2/h5-9H2,1-4H3
</t>
  </si>
  <si>
    <t>CSC(=O)C1=CC=CC2=C1SN=N2</t>
  </si>
  <si>
    <t xml:space="preserve">InChI=1S/C8H6N2OS2/c1-12-8(11)5-3-2-4-6-7(5)13-10-9-6/h2-4H,1H3
</t>
  </si>
  <si>
    <t>OC(=O)C1=C(C=CC(OC2=CC=C(C=C2Cl)C(F)(F)F)=C1)[N+]([O-])=O</t>
  </si>
  <si>
    <t xml:space="preserve">InChI=1S/C14H7ClF3NO5/c15-10-5-7(14(16,17)18)1-4-12(10)24-8-2-3-11(19(22)23)9(6-8)13(20)21/h1-6H,(H,20,21)
</t>
  </si>
  <si>
    <t>CCC1=CC=CC(CC)=C1N(COC)C(=O)CCl</t>
  </si>
  <si>
    <t xml:space="preserve">InChI=1S/C14H20ClNO2/c1-4-11-7-6-8-12(5-2)14(11)16(10-18-3)13(17)9-15/h6-8H,4-5,9-10H2,1-3H3
</t>
  </si>
  <si>
    <t>CSC(C)(C)C=NO</t>
  </si>
  <si>
    <t xml:space="preserve">InChI=1S/C5H11NOS/c1-5(2,8-3)4-6-7/h4,7H,1-3H3
</t>
  </si>
  <si>
    <t>CC(C)=CC1C(C(=O)OC2CC(=O)C(CC=C)=C2C)C1(C)C</t>
  </si>
  <si>
    <t xml:space="preserve">InChI=1/C19H26O3/c1-7-8-13-12(4)16(10-15(13)20)22-18(21)17-14(9-11(2)3)19(17,5)6/h7,9,14,16-17H,1,8,10H2,2-6H3
</t>
  </si>
  <si>
    <t>[Na+].[Na+].COC1=C(C=C(C)C(=C1)S([O-])(=O)=O)\N=N\C1=C2C=CC(=CC2=CC=C1O)S([O-])(=O)=O</t>
  </si>
  <si>
    <t>COC1=C(C=C(C)C(=C1)S(O)(=O)=O)N=NC1=C(O)C=CC2=CC(=CC=C12)S(O)(=O)=O</t>
  </si>
  <si>
    <t xml:space="preserve">InChI=1S/C18H16N2O8S2.2Na/c1-10-7-14(16(28-2)9-17(10)30(25,26)27)19-20-18-13-5-4-12(29(22,23)24)8-11(13)3-6-15(18)21;;/h3-9,21H,1-2H3,(H,22,23,24)(H,25,26,27);;/q;2*+1/p-2/b20-19+;;
</t>
  </si>
  <si>
    <t>OC[C@H]1O[C@@H]2O[C@@H]3[C@@H](CO)O[C@H](O[C@@H]4[C@@H](CO)O[C@H](O[C@@H]5[C@@H](CO)O[C@H](O[C@@H]6[C@@H](CO)O[C@H](O[C@@H]7[C@@H](CO)O[C@H](O[C@H]1[C@H](O)[C@H]2O)[C@H](O)[C@H]7O)[C@H](O)[C@H]6O)[C@H](O)[C@H]5O)[C@H](O)[C@H]4O)[C@H](O)[C@H]3O</t>
  </si>
  <si>
    <t>[H]C12OC(CO)C([H])(OC3([H])OC(CO)C([H])(OC4([H])OC(CO)C([H])(OC5([H])OC(CO)C([H])(OC6([H])OC(CO)C([H])(OC7([H])OC(CO)C([H])(O1)C(O)C7O)C(O)C6O)C(O)C5O)C(O)C4O)C(O)C3O)C(O)C2O</t>
  </si>
  <si>
    <t xml:space="preserve">InChI=1S/C36H60O30/c37-1-7-25-13(43)19(49)31(55-7)62-26-8(2-38)57-33(21(51)15(26)45)64-28-10(4-40)59-35(23(53)17(28)47)66-30-12(6-42)60-36(24(54)18(30)48)65-29-11(5-41)58-34(22(52)16(29)46)63-27-9(3-39)56-32(61-25)20(50)14(27)44/h7-54H,1-6H2/t7-,8-,9-,10-,11-,12-,13-,14-,15-,16-,17-,18-,19-,20-,21-,22-,23-,24-,25-,26-,27-,28-,29-,30-,31-,32-,33-,34-,35-,36-/m1/s1
</t>
  </si>
  <si>
    <t>CC(=O)C(C)=CC1C(C)=CCCC1(C)C</t>
  </si>
  <si>
    <t xml:space="preserve">InChI=1/C14H22O/c1-10-7-6-8-14(4,5)13(10)9-11(2)12(3)15/h7,9,13H,6,8H2,1-5H3
</t>
  </si>
  <si>
    <t>CCNC1=NC(SC)=NC(NC(C)C)=N1</t>
  </si>
  <si>
    <t xml:space="preserve">InChI=1S/C9H17N5S/c1-5-10-7-12-8(11-6(2)3)14-9(13-7)15-4/h6H,5H2,1-4H3,(H2,10,11,12,13,14)
</t>
  </si>
  <si>
    <t>Cl.CCCCC1=C(C(=O)C2=CC(I)=C(OCCN(CC)CC)C(I)=C2)C2=C(O1)C=CC=C2</t>
  </si>
  <si>
    <t xml:space="preserve">InChI=1S/C25H29I2NO3.ClH/c1-4-7-11-22-23(18-10-8-9-12-21(18)31-22)24(29)17-15-19(26)25(20(27)16-17)30-14-13-28(5-2)6-3;/h8-10,12,15-16H,4-7,11,13-14H2,1-3H3;1H
</t>
  </si>
  <si>
    <t>CN(\C=N\C1=C(C)C=C(C)C=C1)\C=N\C1=C(C)C=C(C)C=C1</t>
  </si>
  <si>
    <t>CN(C=NC1=CC=C(C)C=C1C)C=NC1=CC=C(C)C=C1C</t>
  </si>
  <si>
    <t xml:space="preserve">InChI=1S/C19H23N3/c1-14-6-8-18(16(3)10-14)20-12-22(5)13-21-19-9-7-15(2)11-17(19)4/h6-13H,1-5H3/b20-12+,21-13+
</t>
  </si>
  <si>
    <t>[NH4+].NC([O-])=O</t>
  </si>
  <si>
    <t>NC(O)=O</t>
  </si>
  <si>
    <t xml:space="preserve">InChI=1S/CH3NO2.H3N/c2-1(3)4;/h2H2,(H,3,4);1H3
</t>
  </si>
  <si>
    <t>ClC1=CC=CC=C1NC1=NC(Cl)=NC(Cl)=N1</t>
  </si>
  <si>
    <t xml:space="preserve">InChI=1S/C9H5Cl3N4/c10-5-3-1-2-4-6(5)13-9-15-7(11)14-8(12)16-9/h1-4H,(H,13,14,15,16)
</t>
  </si>
  <si>
    <t>C1=CC2=CC3=C(C=CC=C3)C=C2C=C1</t>
  </si>
  <si>
    <t xml:space="preserve">InChI=1S/C14H10/c1-2-6-12-10-14-8-4-3-7-13(14)9-11(12)5-1/h1-10H
</t>
  </si>
  <si>
    <t>Cl.CCCCN1C(=O)[C@H](NC(=O)C11CCN(CC2=CC=C(OC3=CC=C(C=C3)C(O)=O)C=C2)CC1)[C@H](O)C1CCCCC1</t>
  </si>
  <si>
    <t>CCCCN1C(=O)C(NC(=O)C11CCN(CC2=CC=C(OC3=CC=C(C=C3)C(O)=O)C=C2)CC1)C(O)C1CCCCC1</t>
  </si>
  <si>
    <t xml:space="preserve">InChI=1S/C33H43N3O6.ClH/c1-2-3-19-36-30(38)28(29(37)24-7-5-4-6-8-24)34-32(41)33(36)17-20-35(21-18-33)22-23-9-13-26(14-10-23)42-27-15-11-25(12-16-27)31(39)40;/h9-16,24,28-29,37H,2-8,17-22H2,1H3,(H,34,41)(H,39,40);1H/t28-,29-;/m1./s1
</t>
  </si>
  <si>
    <t>CC(=O)OC1=C(C=CC=C1)C(O)=O</t>
  </si>
  <si>
    <t xml:space="preserve">InChI=1S/C9H8O4/c1-6(10)13-8-5-3-2-4-7(8)9(11)12/h2-5H,1H3,(H,11,12)
</t>
  </si>
  <si>
    <t>COC(=O)NS(=O)(=O)C1=CC=C(N)C=C1</t>
  </si>
  <si>
    <t xml:space="preserve">InChI=1S/C8H10N2O4S/c1-14-8(11)10-15(12,13)7-4-2-6(9)3-5-7/h2-5H,9H2,1H3,(H,10,11)
</t>
  </si>
  <si>
    <t>OC(=O)C1CCN(CC1)C1=C(NC(=O)NC(=O)C2=CC(F)=C(F)C=C2Cl)C=C(F)C=C1</t>
  </si>
  <si>
    <t xml:space="preserve">InChI=1S/C20H17ClF3N3O4/c21-13-9-15(24)14(23)8-12(13)18(28)26-20(31)25-16-7-11(22)1-2-17(16)27-5-3-10(4-6-27)19(29)30/h1-2,7-10H,3-6H2,(H,29,30)(H2,25,26,28,31)
</t>
  </si>
  <si>
    <t>[Na+].[O-]C(=O)C1=CC=C2N(CC3=NOC(=C3)C3=CC=C(Cl)S3)C(=NC2=C1)C(=O)NC1CCN(CC1)C1CC1</t>
  </si>
  <si>
    <t>OC(=O)C1=CC=C2N(CC3=NOC(=C3)C3=CC=C(Cl)S3)C(=NC2=C1)C(=O)NC1CCN(CC1)C1CC1</t>
  </si>
  <si>
    <t xml:space="preserve">InChI=1S/C25H24ClN5O4S.Na/c26-22-6-5-21(36-22)20-12-16(29-35-20)13-31-19-4-1-14(25(33)34)11-18(19)28-23(31)24(32)27-15-7-9-30(10-8-15)17-2-3-17;/h1,4-6,11-12,15,17H,2-3,7-10,13H2,(H,27,32)(H,33,34);/q;+1/p-1
</t>
  </si>
  <si>
    <t>[Na+].CC[C@H](NC(=O)C1=C([N-]S(=O)(=O)C2=CC=CC3=CC=CN=C23)C=CC(F)=C1)C1=CC=CC=C1</t>
  </si>
  <si>
    <t>CCC(NC(=O)C1=C(NS(=O)(=O)C2=CC=CC3=CC=CN=C23)C=CC(F)=C1)C1=CC=CC=C1</t>
  </si>
  <si>
    <t xml:space="preserve">InChI=1S/C25H22FN3O3S.Na/c1-2-21(17-8-4-3-5-9-17)28-25(30)20-16-19(26)13-14-22(20)29-33(31,32)23-12-6-10-18-11-7-15-27-24(18)23;/h3-16,21H,2H2,1H3,(H2,28,29,30);/q;+1/p-1/t21-;/m0./s1
</t>
  </si>
  <si>
    <t>NCC1=CC=CC(=C1)C1CCN(CC1)C(=O)C1=CC=C(O1)C#CC1=CC=CC=C1F</t>
  </si>
  <si>
    <t xml:space="preserve">InChI=1S/C25H23FN2O2/c26-23-7-2-1-5-20(23)8-9-22-10-11-24(30-22)25(29)28-14-12-19(13-15-28)21-6-3-4-18(16-21)17-27/h1-7,10-11,16,19H,12-15,17,27H2
</t>
  </si>
  <si>
    <t>Cl.CCOC(=O)O[C@H](C)OC(=O)C1=CC=C2N(CC3=NOC(=C3)C3=CC=C(Cl)S3)C(=CC2=C1)C(=O)NC1CCN(CC1)C(C)C</t>
  </si>
  <si>
    <t>CCOC(=O)OC(C)OC(=O)C1=CC=C2N(CC3=NOC(=C3)C3=CC=C(Cl)S3)C(=CC2=C1)C(=O)NC1CCN(CC1)C(C)C</t>
  </si>
  <si>
    <t xml:space="preserve">InChI=1S/C31H35ClN4O7S.ClH/c1-5-40-31(39)42-19(4)41-30(38)20-6-7-24-21(14-20)15-25(29(37)33-22-10-12-35(13-11-22)18(2)3)36(24)17-23-16-26(43-34-23)27-8-9-28(32)44-27;/h6-9,14-16,18-19,22H,5,10-13,17H2,1-4H3,(H,33,37);1H/t19-;/m1./s1
</t>
  </si>
  <si>
    <t>O.Cl.CN1CCN(CC2=CC(=CO2)C2=CC=C3N=C(O)OC3=C2)[C@H](C1)C1=CC=C(F)C=C1</t>
  </si>
  <si>
    <t>CN1CCN(CC2=CC(=CO2)C2=CC=C3N=C(O)OC3=C2)C(C1)C1=CC=C(F)C=C1</t>
  </si>
  <si>
    <t xml:space="preserve">InChI=1S/C23H22FN3O3.ClH.H2O/c1-26-8-9-27(21(13-26)15-2-5-18(24)6-3-15)12-19-10-17(14-29-19)16-4-7-20-22(11-16)30-23(28)25-20;;/h2-7,10-11,14,21H,8-9,12-13H2,1H3,(H,25,28);1H;1H2/t21-;;/m1../s1
</t>
  </si>
  <si>
    <t>Cl.CCCOC1=C(Br)C(C)=C(S1)C(=O)N1CCC(CC1)C1=CC(CN)=CC=C1F</t>
  </si>
  <si>
    <t>CCCOC1=C(Br)C(C)=C(S1)C(=O)N1CCC(CC1)C1=CC(CN)=CC=C1F</t>
  </si>
  <si>
    <t xml:space="preserve">InChI=1S/C21H26BrFN2O2S.ClH/c1-3-10-27-21-18(22)13(2)19(28-21)20(26)25-8-6-15(7-9-25)16-11-14(12-24)4-5-17(16)23;/h4-5,11,15H,3,6-10,12,24H2,1-2H3;1H
</t>
  </si>
  <si>
    <t>OC(=O)C1=CC=CC=C1N1C=C(C(O)=O)C(=O)C2=C1C=C(Cl)C(NC1=C(F)C=C(F)C=C1Cl)=C2</t>
  </si>
  <si>
    <t xml:space="preserve">InChI=1S/C23H12Cl2F2N2O5/c24-14-8-19-12(7-17(14)28-20-15(25)5-10(26)6-16(20)27)21(30)13(23(33)34)9-29(19)18-4-2-1-3-11(18)22(31)32/h1-9,28H,(H,31,32)(H,33,34)
</t>
  </si>
  <si>
    <t>COP(=O)(OC)SCN1C(=O)OC2=CC(Cl)=CN=C12</t>
  </si>
  <si>
    <t xml:space="preserve">InChI=1S/C9H10ClN2O5PS/c1-15-18(14,16-2)19-5-12-8-7(17-9(12)13)3-6(10)4-11-8/h3-4H,5H2,1-2H3
</t>
  </si>
  <si>
    <t>COP(=S)(OC)SCN1N=NC2=C(C=CC=C2)C1=O</t>
  </si>
  <si>
    <t xml:space="preserve">InChI=1S/C10H12N3O3PS2/c1-15-17(18,16-2)19-7-13-10(14)8-5-3-4-6-9(8)11-12-13/h3-6H,7H2,1-2H3
</t>
  </si>
  <si>
    <t>C1=CC=C(C=C1)N=NC1=CC=CC=C1</t>
  </si>
  <si>
    <t xml:space="preserve">InChI=1S/C12H10N2/c1-3-7-11(8-4-1)13-14-12-9-5-2-6-10-12/h1-10H
</t>
  </si>
  <si>
    <t>CO\C=C(\C(=O)OC)C1=CC=CC=C1OC1=CC(OC2=CC=CC=C2C#N)=NC=N1</t>
  </si>
  <si>
    <t>COC=C(C(=O)OC)C1=CC=CC=C1OC1=CC(OC2=CC=CC=C2C#N)=NC=N1</t>
  </si>
  <si>
    <t xml:space="preserve">InChI=1S/C22H17N3O5/c1-27-13-17(22(26)28-2)16-8-4-6-10-19(16)30-21-11-20(24-14-25-21)29-18-9-5-3-7-15(18)12-23/h3-11,13-14H,1-2H3/b17-13+
</t>
  </si>
  <si>
    <t>IC1=C(C=CC=C1)C(=O)NC1=CC=CC=C1</t>
  </si>
  <si>
    <t xml:space="preserve">InChI=1S/C13H10INO/c14-12-9-5-4-8-11(12)13(16)15-10-6-2-1-3-7-10/h1-9H,(H,15,16)
</t>
  </si>
  <si>
    <t>CC(C)OP(=S)(OC(C)C)SCCNS(=O)(=O)C1=CC=CC=C1</t>
  </si>
  <si>
    <t xml:space="preserve">InChI=1S/C14H24NO4PS3/c1-12(2)18-20(21,19-13(3)4)22-11-10-15-23(16,17)14-8-6-5-7-9-14/h5-9,12-13,15H,10-11H2,1-4H3
</t>
  </si>
  <si>
    <t>CC(C)N1C(=O)C2=C(NS1(=O)=O)C=CC=C2</t>
  </si>
  <si>
    <t xml:space="preserve">InChI=1S/C10H12N2O3S/c1-7(2)12-10(13)8-5-3-4-6-9(8)11-16(12,14)15/h3-7,11H,1-2H3
</t>
  </si>
  <si>
    <t>C1=CC2=C(C=C1)C=C1C(C=CC3=C1C=CC=C3)=C2</t>
  </si>
  <si>
    <t xml:space="preserve">InChI=1S/C18H12/c1-2-7-15-12-18-16(11-14(15)6-1)10-9-13-5-3-4-8-17(13)18/h1-12H
</t>
  </si>
  <si>
    <t>ClC(Cl)C1=CC=CC=C1</t>
  </si>
  <si>
    <t xml:space="preserve">InChI=1S/C7H6Cl2/c8-7(9)6-4-2-1-3-5-6/h1-5,7H
</t>
  </si>
  <si>
    <t>NC1=CC=C(C=C1)C1=CC=C(N)C=C1</t>
  </si>
  <si>
    <t xml:space="preserve">InChI=1S/C12H12N2/c13-11-5-1-9(2-6-11)10-3-7-12(14)8-4-10/h1-8H,13-14H2
</t>
  </si>
  <si>
    <t>C1=CC=C2C(=C1)C1=CC=CC3=C4C=CC=CC4=CC2=C13</t>
  </si>
  <si>
    <t xml:space="preserve">InChI=1S/C20H12/c1-2-7-14-13(6-1)12-19-16-9-4-3-8-15(16)18-11-5-10-17(14)20(18)19/h1-12H
</t>
  </si>
  <si>
    <t>OC(=O)C1=CC=CC=C1</t>
  </si>
  <si>
    <t xml:space="preserve">InChI=1S/C7H6O2/c8-7(9)6-4-2-1-3-5-6/h1-5H,(H,8,9)
</t>
  </si>
  <si>
    <t>O=C(C1=CC=CC=C1)C1=CC=CC=C1</t>
  </si>
  <si>
    <t xml:space="preserve">InChI=1S/C13H10O/c14-13(11-7-3-1-4-8-11)12-9-5-2-6-10-12/h1-10H
</t>
  </si>
  <si>
    <t>ClC(Cl)(Cl)C1=CC=CC=C1</t>
  </si>
  <si>
    <t xml:space="preserve">InChI=1S/C7H5Cl3/c8-7(9,10)6-4-2-1-3-5-6/h1-5H
</t>
  </si>
  <si>
    <t>OCC1=CC=CC=C1</t>
  </si>
  <si>
    <t xml:space="preserve">InChI=1S/C7H8O/c8-6-7-4-2-1-3-5-7/h1-5,8H,6H2
</t>
  </si>
  <si>
    <t>CCCCC(CC)COC(=O)CCCCC(=O)OCC1=CC=CC=C1</t>
  </si>
  <si>
    <t xml:space="preserve">InChI=1/C21H32O4/c1-3-5-11-18(4-2)16-24-20(22)14-9-10-15-21(23)25-17-19-12-7-6-8-13-19/h6-8,12-13,18H,3-5,9-11,14-17H2,1-2H3
</t>
  </si>
  <si>
    <t>FC1=CC=C(CC2CCN(CCS(=O)C3=CC=C4NC(=O)OC4=C3)CC2)C=C1</t>
  </si>
  <si>
    <t xml:space="preserve">InChI=1/C21H23FN2O3S/c22-17-3-1-15(2-4-17)13-16-7-9-24(10-8-16)11-12-28(26)18-5-6-19-20(14-18)27-21(25)23-19/h1-6,14,16H,7-13H2,(H,23,25)
</t>
  </si>
  <si>
    <t>Cl[C@H]1[C@H](Cl)[C@@H](Cl)[C@H](Cl)[C@@H](Cl)[C@@H]1Cl</t>
  </si>
  <si>
    <t>ClC1C(Cl)C(Cl)C(Cl)C(Cl)C1Cl</t>
  </si>
  <si>
    <t xml:space="preserve">InChI=1/C6H6Cl6/c7-1-2(8)4(10)6(12)5(11)3(1)9/h1-6H/t1-,2-,3+,4+,5-,6-
</t>
  </si>
  <si>
    <t>COC1=C(NNC(=O)OC(C)C)C=C(C=C1)C1=CC=CC=C1</t>
  </si>
  <si>
    <t xml:space="preserve">InChI=1S/C17H20N2O3/c1-12(2)22-17(20)19-18-15-11-14(9-10-16(15)21-3)13-7-5-4-6-8-13/h4-12,18H,1-3H3,(H,19,20)
</t>
  </si>
  <si>
    <t>C1=CC=C(C=C1)C1=CC=CC=C1</t>
  </si>
  <si>
    <t xml:space="preserve">InChI=1S/C12H10/c1-3-7-11(8-4-1)12-9-5-2-6-10-12/h1-10H
</t>
  </si>
  <si>
    <t>ClCCOCCCl</t>
  </si>
  <si>
    <t xml:space="preserve">InChI=1S/C4H8Cl2O/c5-1-3-7-4-2-6/h1-4H2
</t>
  </si>
  <si>
    <t>CCCCC(CC)COC(=O)CCCCCCCCC(=O)OCC(CC)CCCC</t>
  </si>
  <si>
    <t xml:space="preserve">InChI=1/C26H50O4/c1-5-9-17-23(7-3)21-29-25(27)19-15-13-11-12-14-16-20-26(28)30-22-24(8-4)18-10-6-2/h23-24H,5-22H2,1-4H3
</t>
  </si>
  <si>
    <t>CCCCC(CC)COC(=O)CCCCCCCC(=O)OCC(CC)CCCC</t>
  </si>
  <si>
    <t xml:space="preserve">InChI=1/C25H48O4/c1-5-9-16-22(7-3)20-28-24(26)18-14-12-11-13-15-19-25(27)29-21-23(8-4)17-10-6-2/h22-23H,5-21H2,1-4H3
</t>
  </si>
  <si>
    <t>CCCCC(CC)COC(=O)C1=CC=C(C=C1)C(=O)OCC(CC)CCCC</t>
  </si>
  <si>
    <t xml:space="preserve">InChI=1/C24H38O4/c1-5-9-11-19(7-3)17-27-23(25)21-13-15-22(16-14-21)24(26)28-18-20(8-4)12-10-6-2/h13-16,19-20H,5-12,17-18H2,1-4H3
</t>
  </si>
  <si>
    <t>CC(C)(C1=CC(=C(O)C=C1)C1=CC=CC=C1)C1=CC(=C(O)C=C1)C1=CC=CC=C1</t>
  </si>
  <si>
    <t xml:space="preserve">InChI=1S/C27H24O2/c1-27(2,21-13-15-25(28)23(17-21)19-9-5-3-6-10-19)22-14-16-26(29)24(18-22)20-11-7-4-8-12-20/h3-18,28-29H,1-2H3
</t>
  </si>
  <si>
    <t>OC1=CC=C(C=C1)C(C1=CC=C(O)C=C1)(C(F)(F)F)C(F)(F)F</t>
  </si>
  <si>
    <t xml:space="preserve">InChI=1S/C15H10F6O2/c16-14(17,18)13(15(19,20)21,9-1-5-11(22)6-2-9)10-3-7-12(23)8-4-10/h1-8,22-23H
</t>
  </si>
  <si>
    <t>CCC(C)(C1=CC=C(O)C=C1)C1=CC=C(O)C=C1</t>
  </si>
  <si>
    <t xml:space="preserve">InChI=1S/C16H18O2/c1-3-16(2,12-4-8-14(17)9-5-12)13-6-10-15(18)11-7-13/h4-11,17-18H,3H2,1-2H3
</t>
  </si>
  <si>
    <t>OB(O)O</t>
  </si>
  <si>
    <t xml:space="preserve">InChI=1S/BH3O3/c2-1(3)4/h2-4H
</t>
  </si>
  <si>
    <t>ClC1=CC=C(C=C1)C1=C(NC(=O)C2=C(Cl)N=CC=C2)C=CC=C1</t>
  </si>
  <si>
    <t xml:space="preserve">InChI=1S/C18H12Cl2N2O/c19-13-9-7-12(8-10-13)14-4-1-2-6-16(14)22-18(23)15-5-3-11-21-17(15)20/h1-11H,(H,22,23)
</t>
  </si>
  <si>
    <t>OC1=C(C=CC=C1)S(=O)(=O)C1=CC=C(OCC2=CC=CC=C2)C=C1</t>
  </si>
  <si>
    <t xml:space="preserve">InChI=1S/C19H16O4S/c20-18-8-4-5-9-19(18)24(21,22)17-12-10-16(11-13-17)23-14-15-6-2-1-3-7-15/h1-13,20H,14H2
</t>
  </si>
  <si>
    <t>CCC(C)N1C(=O)NC(C)=C(Br)C1=O</t>
  </si>
  <si>
    <t>CCC(C)N1C(=O)N=C(C)C(Br)C1=O</t>
  </si>
  <si>
    <t xml:space="preserve">InChI=1/C9H13BrN2O2/c1-4-5(2)12-8(13)7(10)6(3)11-9(12)14/h5H,4H2,1-3H3,(H,11,14)
</t>
  </si>
  <si>
    <t>OCC(Br)(CO)[N+]([O-])=O</t>
  </si>
  <si>
    <t xml:space="preserve">InChI=1S/C3H6BrNO4/c4-3(1-6,2-7)5(8)9/h6-7H,1-2H2
</t>
  </si>
  <si>
    <t>CC(C)N1C(SCN(C1=O)C1=CC=CC=C1)=NC(C)(C)C</t>
  </si>
  <si>
    <t xml:space="preserve">InChI=1S/C16H23N3OS/c1-12(2)19-14(17-16(3,4)5)21-11-18(15(19)20)13-9-7-6-8-10-13/h6-10,12H,11H2,1-5H3
</t>
  </si>
  <si>
    <t>CCCCOCN(C(=O)CCl)C1=C(CC)C=CC=C1CC</t>
  </si>
  <si>
    <t xml:space="preserve">InChI=1S/C17H26ClNO2/c1-4-7-11-21-13-19(16(20)12-18)17-14(5-2)9-8-10-15(17)6-3/h8-10H,4-7,11-13H2,1-3H3
</t>
  </si>
  <si>
    <t>CN1C(=O)N(C(=O)C=C1C(F)(F)F)C1=CC(C(=O)OC(C)(C)C(=O)OCC=C)=C(Cl)C=C1</t>
  </si>
  <si>
    <t xml:space="preserve">InChI=1S/C20H18ClF3N2O6/c1-5-8-31-17(29)19(2,3)32-16(28)12-9-11(6-7-13(12)21)26-15(27)10-14(20(22,23)24)25(4)18(26)30/h5-7,9-10H,1,8H2,2-4H3
</t>
  </si>
  <si>
    <t>CC(C)N(CC1=CC=CC=C1)C(=O)C(C)(C)C</t>
  </si>
  <si>
    <t xml:space="preserve">InChI=1S/C15H23NO/c1-12(2)16(14(17)15(3,4)5)11-13-9-7-6-8-10-13/h6-10,12H,11H2,1-5H3
</t>
  </si>
  <si>
    <t>CCCC(O)=O</t>
  </si>
  <si>
    <t xml:space="preserve">InChI=1S/C4H8O2/c1-2-3-4(5)6/h2-3H2,1H3,(H,5,6)
</t>
  </si>
  <si>
    <t>CCC(C)NC1=C(C=C(C=C1[N+]([O-])=O)C(C)(C)C)[N+]([O-])=O</t>
  </si>
  <si>
    <t xml:space="preserve">InChI=1/C14H21N3O4/c1-6-9(2)15-13-11(16(18)19)7-10(14(3,4)5)8-12(13)17(20)21/h7-9,15H,6H2,1-5H3
</t>
  </si>
  <si>
    <t>CCCCOC(=O)C1=CC=CC=C1</t>
  </si>
  <si>
    <t xml:space="preserve">InChI=1S/C11H14O2/c1-2-3-9-13-11(12)10-7-5-4-6-8-10/h4-8H,2-3,9H2,1H3
</t>
  </si>
  <si>
    <t>CCSC(=O)N(CC(C)C)CC(C)C</t>
  </si>
  <si>
    <t xml:space="preserve">InChI=1S/C11H23NOS/c1-6-14-11(13)12(7-9(2)3)8-10(4)5/h9-10H,6-8H2,1-5H3
</t>
  </si>
  <si>
    <t>CCCCC1=CC=CC=C1</t>
  </si>
  <si>
    <t xml:space="preserve">InChI=1S/C10H14/c1-2-3-7-10-8-5-4-6-9-10/h4-6,8-9H,2-3,7H2,1H3
</t>
  </si>
  <si>
    <t>CCCCCCOC(=O)CC(CC(=O)OCCCCCC)(OC(=O)CCC)C(=O)OCCCCCC</t>
  </si>
  <si>
    <t xml:space="preserve">InChI=1S/C28H50O8/c1-5-9-12-15-19-33-25(30)22-28(36-24(29)18-8-4,27(32)35-21-17-14-11-7-3)23-26(31)34-20-16-13-10-6-2/h5-23H2,1-4H3
</t>
  </si>
  <si>
    <t>OC1=CC=C2C=CC=CC2=C1N=NC1=CC=CC=C1</t>
  </si>
  <si>
    <t xml:space="preserve">InChI=1S/C16H12N2O/c19-15-11-10-12-6-4-5-9-14(12)16(15)18-17-13-7-2-1-3-8-13/h1-11,19H
</t>
  </si>
  <si>
    <t>COCCOC[C@H](CC1(CCCC1)C(=O)N[C@H]1CC[C@H](CC1)C(O)=O)C(=O)OC1=CC2=C(CCC2)C=C1</t>
  </si>
  <si>
    <t>COCCOCC(CC1(CCCC1)C(=O)NC1CCC(CC1)C(O)=O)C(=O)OC1=CC2=C(CCC2)C=C1</t>
  </si>
  <si>
    <t xml:space="preserve">InChI=1S/C29H41NO7/c1-35-15-16-36-19-23(27(33)37-25-12-9-20-5-4-6-22(20)17-25)18-29(13-2-3-14-29)28(34)30-24-10-7-21(8-11-24)26(31)32/h9,12,17,21,23-24H,2-8,10-11,13-16,18-19H2,1H3,(H,30,34)(H,31,32)/t21-,23-,24+/m0/s1
</t>
  </si>
  <si>
    <t>O=C1CCCCCN1</t>
  </si>
  <si>
    <t xml:space="preserve">InChI=1S/C6H11NO/c8-6-4-2-1-3-5-7-6/h1-5H2,(H,7,8)
</t>
  </si>
  <si>
    <t>ClC(Cl)C(Cl)(Cl)SN1C(=O)C2CC=CCC2C1=O</t>
  </si>
  <si>
    <t xml:space="preserve">InChI=1/C10H9Cl4NO2S/c11-9(12)10(13,14)18-15-7(16)5-3-1-2-4-6(5)8(15)17/h1-2,5-6,9H,3-4H2
</t>
  </si>
  <si>
    <t>[H][C@@]12CC=CC[C@]1([H])C(=O)N(SC(Cl)(Cl)Cl)C2=O</t>
  </si>
  <si>
    <t xml:space="preserve">InChI=1S/C9H8Cl3NO2S/c10-9(11,12)16-13-7(14)5-3-1-2-4-6(5)8(13)15/h1-2,5-6H,3-4H2/t5-,6+
</t>
  </si>
  <si>
    <t>CC(=O)C1=CC2=C(OC(C)(C)[C@H](O)[C@H]2NC(=O)C2=CC=C(F)C=C2)C=C1</t>
  </si>
  <si>
    <t>CC(=O)C1=CC=C2OC(C)(C)C(O)C(NC(=O)C3=CC=C(F)C=C3)C2=C1</t>
  </si>
  <si>
    <t xml:space="preserve">InChI=1S/C20H20FNO4/c1-11(23)13-6-9-16-15(10-13)17(18(24)20(2,3)26-16)22-19(25)12-4-7-14(21)8-5-12/h4-10,17-18,24H,1-3H3,(H,22,25)/t17-,18+/m0/s1
</t>
  </si>
  <si>
    <t>CC1=C(SCCO1)C(=O)NC1=CC=CC=C1</t>
  </si>
  <si>
    <t xml:space="preserve">InChI=1S/C12H13NO2S/c1-9-11(16-8-7-15-9)12(14)13-10-5-3-2-4-6-10/h2-6H,7-8H2,1H3,(H,13,14)
</t>
  </si>
  <si>
    <t>CCOC(=O)C(Cl)CC1=C(Cl)C=C(F)C(=C1)N1N=C(C)N(C(F)F)C1=O</t>
  </si>
  <si>
    <t xml:space="preserve">InChI=1/C15H14Cl2F3N3O3/c1-3-26-13(24)10(17)4-8-5-12(11(18)6-9(8)16)23-15(25)22(14(19)20)7(2)21-23/h5-6,10,14H,3-4H2,1-2H3
</t>
  </si>
  <si>
    <t>CS(O)(=O)=O.CC(C)C1=CC=C(C=C1S(C)(=O)=O)C(=O)N=C(N)N</t>
  </si>
  <si>
    <t>CC(C)C1=CC=C(C=C1S(C)(=O)=O)C(=O)N=C(N)N</t>
  </si>
  <si>
    <t xml:space="preserve">InChI=1S/C12H17N3O3S.CH4O3S/c1-7(2)9-5-4-8(11(16)15-12(13)14)6-10(9)19(3,17)18;1-5(2,3)4/h4-7H,1-3H3,(H4,13,14,15,16);1H3,(H,2,3,4)
</t>
  </si>
  <si>
    <t>CC1=C2C(=O)C3=C(C(O)=C(O)C([C@@H]4O[C@H](CO)[C@@H](O)[C@H](O)[C@H]4O)=C3O)C(=O)C2=CC(O)=C1C(O)=O</t>
  </si>
  <si>
    <t>CC1=C2C(=O)C3=C(C(O)=C(O)C(C4OC(CO)C(O)C(O)C4O)=C3O)C(=O)C2=CC(O)=C1C(O)=O</t>
  </si>
  <si>
    <t xml:space="preserve">InChI=1S/C22H20O13/c1-4-8-5(2-6(24)9(4)22(33)34)13(25)10-11(15(8)27)16(28)12(18(30)17(10)29)21-20(32)19(31)14(26)7(3-23)35-21/h2,7,14,19-21,23-24,26,28-32H,3H2,1H3,(H,33,34)/t7-,14-,19+,20-,21+/m1/s1
</t>
  </si>
  <si>
    <t>CC1=CC=C(C=C1)C1=CC(=NN1C1=CC=C(C=C1)S(N)(=O)=O)C(F)(F)F</t>
  </si>
  <si>
    <t xml:space="preserve">InChI=1S/C17H14F3N3O2S/c1-11-2-4-12(5-3-11)15-10-16(17(18,19)20)22-23(15)13-6-8-14(9-7-13)26(21,24)25/h2-10H,1H3,(H2,21,24,25)
</t>
  </si>
  <si>
    <t>NC1=C(Cl)C(=CC(Cl)=C1)C(O)=O</t>
  </si>
  <si>
    <t xml:space="preserve">InChI=1S/C7H5Cl2NO2/c8-3-1-4(7(11)12)6(9)5(10)2-3/h1-2H,10H2,(H,11,12)
</t>
  </si>
  <si>
    <t>ClC1CC2C(C1Cl)C1(Cl)C(Cl)=C(Cl)C2(Cl)C1(Cl)Cl</t>
  </si>
  <si>
    <t xml:space="preserve">InChI=1/C10H6Cl8/c11-3-1-2-4(5(3)12)9(16)7(14)6(13)8(2,15)10(9,17)18/h2-5H,1H2
</t>
  </si>
  <si>
    <t>OC(=O)C1C(C(O)=O)C2(Cl)C(Cl)=C(Cl)C1(Cl)C2(Cl)Cl</t>
  </si>
  <si>
    <t xml:space="preserve">InChI=1/C9H4Cl6O4/c10-3-4(11)8(13)2(6(18)19)1(5(16)17)7(3,12)9(8,14)15/h1-2H,(H,16,17)(H,18,19)
</t>
  </si>
  <si>
    <t>CCOP(=S)(OCC)OC(Cl)C(Cl)(Cl)Cl</t>
  </si>
  <si>
    <t xml:space="preserve">InChI=1/C6H11Cl4O3PS/c1-3-11-14(15,12-4-2)13-5(7)6(8,9)10/h5H,3-4H2,1-2H3
</t>
  </si>
  <si>
    <t>NC1=C(Cl)C(=O)N(N=C1)C1=CC=CC=C1</t>
  </si>
  <si>
    <t>ClC1C(=N)C=NN(C1=O)C1=CC=CC=C1</t>
  </si>
  <si>
    <t xml:space="preserve">InChI=1S/C10H8ClN3O/c11-9-8(12)6-13-14(10(9)15)7-4-2-1-3-5-7/h1-6H,12H2
</t>
  </si>
  <si>
    <t>CCOC(=O)C(O)(C1=CC=C(Cl)C=C1)C1=CC=C(Cl)C=C1</t>
  </si>
  <si>
    <t xml:space="preserve">InChI=1S/C16H14Cl2O3/c1-2-21-15(19)16(20,11-3-7-13(17)8-4-11)12-5-9-14(18)10-6-12/h3-10,20H,2H2,1H3
</t>
  </si>
  <si>
    <t>COC1=CC(Cl)=C(OC)C=C1Cl</t>
  </si>
  <si>
    <t xml:space="preserve">InChI=1S/C8H8Cl2O2/c1-11-7-3-6(10)8(12-2)4-5(7)9/h3-4H,1-2H3
</t>
  </si>
  <si>
    <t>CC(C)OC(=O)NC1=CC=CC(Cl)=C1</t>
  </si>
  <si>
    <t xml:space="preserve">InChI=1S/C10H12ClNO2/c1-7(2)14-10(13)12-9-5-3-4-8(11)6-9/h3-7H,1-2H3,(H,12,13)
</t>
  </si>
  <si>
    <t>CCOP(=O)(OCC)OC1=NC(Cl)=C(Cl)C=C1Cl</t>
  </si>
  <si>
    <t xml:space="preserve">InChI=1S/C9H11Cl3NO4P/c1-3-15-18(14,16-4-2)17-9-7(11)5-6(10)8(12)13-9/h5H,3-4H2,1-2H3
</t>
  </si>
  <si>
    <t>COP(=S)(OC)OC1=NC(Cl)=C(Cl)C=C1Cl</t>
  </si>
  <si>
    <t xml:space="preserve">InChI=1S/C7H7Cl3NO3PS/c1-12-15(16,13-2)14-7-5(9)3-4(8)6(10)11-7/h3H,1-2H3
</t>
  </si>
  <si>
    <t>CC1=CC2=C3N(CC2)C(=O)[C@H](NC(=O)C2=CC=NC=C2)N=C(C2=CC=CC=C2)C3=C1</t>
  </si>
  <si>
    <t>CC1=CC2=C3N(CC2)C(=O)C(NC(=O)C2=CC=NC=C2)N=C(C2=CC=CC=C2)C3=C1</t>
  </si>
  <si>
    <t xml:space="preserve">InChI=1S/C24H20N4O2/c1-15-13-18-9-12-28-21(18)19(14-15)20(16-5-3-2-4-6-16)26-22(24(28)30)27-23(29)17-7-10-25-11-8-17/h2-8,10-11,13-14,22H,9,12H2,1H3,(H,27,29)/t22-/m0/s1
</t>
  </si>
  <si>
    <t>CC(C)[C@]1(CCC2=CC=C(N)C=C2)CC(O)=C(SC2=CC(C)=C(CO)C=C2C(C)(C)C)C(=O)O1</t>
  </si>
  <si>
    <t>CC(C)C1(CCC2=CC=C(N)C=C2)CC(=O)C(SC2=C(C=C(CO)C(C)=C2)C(C)(C)C)C(=O)O1</t>
  </si>
  <si>
    <t xml:space="preserve">InChI=1S/C28H37NO4S/c1-17(2)28(12-11-19-7-9-21(29)10-8-19)15-23(31)25(26(32)33-28)34-24-13-18(3)20(16-30)14-22(24)27(4,5)6/h7-10,13-14,17,30-31H,11-12,15-16,29H2,1-6H3/t28-/m0/s1
</t>
  </si>
  <si>
    <t>NC1=CC2=C3N(CCC3=C1)C(=O)[C@H](NC(=O)C1=CC=CN=C1)N=C2C1=CC=CC=C1</t>
  </si>
  <si>
    <t>NC1=CC2=C3N(CC2)C(=O)C(NC(=O)C2=CC=CN=C2)N=C(C2=CC=CC=C2)C3=C1</t>
  </si>
  <si>
    <t xml:space="preserve">InChI=1S/C23H19N5O2/c24-17-11-15-8-10-28-20(15)18(12-17)19(14-5-2-1-3-6-14)26-21(23(28)30)27-22(29)16-7-4-9-25-13-16/h1-7,9,11-13,21H,8,10,24H2,(H,27,29)/t21-/m0/s1
</t>
  </si>
  <si>
    <t>[Na+].COC1=CC2=C(SC(C(=O)NC3=NN=N[N-]3)=C2OC(C)C)C=C1</t>
  </si>
  <si>
    <t>COC1=CC2=C(SC(C(=O)NC3=NN=NN3)=C2OC(C)C)C=C1</t>
  </si>
  <si>
    <t xml:space="preserve">InChI=1S/C14H15N5O3S.Na/c1-7(2)22-11-9-6-8(21-3)4-5-10(9)23-12(11)13(20)15-14-16-18-19-17-14;/h4-7H,1-3H3,(H2,15,16,17,18,19,20);/q;+1/p-1
</t>
  </si>
  <si>
    <t>CC(C)[C@]12CC[C@](C)(O1)[C@@H](C2)OCC1=C(C)C=CC=C1</t>
  </si>
  <si>
    <t>CC(C)C12CCC(C)(O1)C(C2)OCC1=C(C)C=CC=C1</t>
  </si>
  <si>
    <t xml:space="preserve">InChI=1/C18H26O2/c1-13(2)18-10-9-17(4,20-18)16(11-18)19-12-15-8-6-5-7-14(15)3/h5-8,13,16H,9-12H2,1-4H3/t16-,17+,18-/s2
</t>
  </si>
  <si>
    <t>OC(=O)CC(O)(CC(O)=O)C(O)=O</t>
  </si>
  <si>
    <t xml:space="preserve">InChI=1S/C6H8O7/c7-3(8)1-6(13,5(11)12)2-4(9)10/h13H,1-2H2,(H,7,8)(H,9,10)(H,11,12)
</t>
  </si>
  <si>
    <t>CC(CCO)CCC=C(C)C</t>
  </si>
  <si>
    <t xml:space="preserve">InChI=1/C10H20O/c1-9(2)5-4-6-10(3)7-8-11/h5,10-11H,4,6-8H2,1-3H3
</t>
  </si>
  <si>
    <t>CS(O)(=O)=O.CC1=NC=CN1C1=CC=C(SC2=CC=CC(=C2)C2(CCOCC2)C(N)=O)C=C1</t>
  </si>
  <si>
    <t>CC1=NC=CN1C1=CC=C(SC2=CC=CC(=C2)C2(CCOCC2)C(N)=O)C=C1</t>
  </si>
  <si>
    <t xml:space="preserve">InChI=1S/C22H23N3O2S.CH4O3S/c1-16-24-11-12-25(16)18-5-7-19(8-6-18)28-20-4-2-3-17(15-20)22(21(23)26)9-13-27-14-10-22;1-5(2,3)4/h2-8,11-12,15H,9-10,13-14H2,1H3,(H2,23,26);1H3,(H,2,3,4)
</t>
  </si>
  <si>
    <t>NC(=O)N(O)[C@H]1C[C@@H](OC2=CC=CC(OC3=CC=C(F)C=C3)=C2)C=C1</t>
  </si>
  <si>
    <t>NC(=O)N(O)C1CC(OC2=CC(OC3=CC=C(F)C=C3)=CC=C2)C=C1</t>
  </si>
  <si>
    <t xml:space="preserve">InChI=1S/C18H17FN2O4/c19-12-4-7-14(8-5-12)24-15-2-1-3-16(11-15)25-17-9-6-13(10-17)21(23)18(20)22/h1-9,11,13,17,23H,10H2,(H2,20,22)/t13-,17+/m1/s1
</t>
  </si>
  <si>
    <t>NC1=NC(Cl)=NC2=C1N=CN2[C@H]1C[C@H](O)[C@@H](CO)O1</t>
  </si>
  <si>
    <t>NC1=C2N=CN(C3CC(O)C(CO)O3)C2=NC(Cl)=N1</t>
  </si>
  <si>
    <t xml:space="preserve">InChI=1S/C10H12ClN5O3/c11-10-14-8(12)7-9(15-10)16(3-13-7)6-1-4(18)5(2-17)19-6/h3-6,17-18H,1-2H2,(H2,12,14,15)/t4-,5+,6+/m0/s1
</t>
  </si>
  <si>
    <t>C[C@@H](OC1=CC=C(OC2=NC=C(Cl)C=C2F)C=C1)C(=O)OCC#C</t>
  </si>
  <si>
    <t>CC(OC1=CC=C(OC2=NC=C(Cl)C=C2F)C=C1)C(=O)OCC#C</t>
  </si>
  <si>
    <t xml:space="preserve">InChI=1S/C17H13ClFNO4/c1-3-8-22-17(21)11(2)23-13-4-6-14(7-5-13)24-16-15(19)9-12(18)10-20-16/h1,4-7,9-11H,8H2,2H3/t11-/m1/s1
</t>
  </si>
  <si>
    <t>ClC1=CC=CC=C1C1=NN=C(N=N1)C1=C(Cl)C=CC=C1</t>
  </si>
  <si>
    <t xml:space="preserve">InChI=1S/C14H8Cl2N4/c15-11-7-3-1-5-9(11)13-17-19-14(20-18-13)10-6-2-4-8-12(10)16/h1-8H
</t>
  </si>
  <si>
    <t>CCOC(=O)C(C)(C)OC1=CC=C(Cl)C=C1</t>
  </si>
  <si>
    <t xml:space="preserve">InChI=1S/C12H15ClO3/c1-4-15-11(14)12(2,3)16-10-7-5-9(13)6-8-10/h5-8H,4H2,1-3H3
</t>
  </si>
  <si>
    <t>CC1(C)CON(CC2=C(Cl)C=CC=C2)C1=O</t>
  </si>
  <si>
    <t xml:space="preserve">InChI=1S/C12H14ClNO2/c1-12(2)8-16-14(11(12)15)7-9-5-3-4-6-10(9)13/h3-6H,7-8H2,1-2H3
</t>
  </si>
  <si>
    <t>CC(OC1=CC(Cl)=CC=C1)C(O)=O</t>
  </si>
  <si>
    <t xml:space="preserve">InChI=1/C9H9ClO3/c1-6(9(11)12)13-8-4-2-3-7(10)5-8/h2-6H,1H3,(H,11,12)
</t>
  </si>
  <si>
    <t>OC(=O)C1=C(Cl)C=CC(Cl)=N1</t>
  </si>
  <si>
    <t xml:space="preserve">InChI=1S/C6H3Cl2NO2/c7-3-1-2-4(8)9-5(3)6(10)11/h1-2H,(H,10,11)
</t>
  </si>
  <si>
    <t>NCCO.OC(=O)C1=C(Cl)C=CC(Cl)=N1</t>
  </si>
  <si>
    <t xml:space="preserve">InChI=1S/C6H3Cl2NO2.C2H7NO/c7-3-1-2-4(8)9-5(3)6(10)11;3-1-2-4/h1-2H,(H,10,11);4H,1-3H2
</t>
  </si>
  <si>
    <t>OC1=C(CC2=CC=CC=C2)C=C(Cl)C=C1</t>
  </si>
  <si>
    <t xml:space="preserve">InChI=1S/C13H11ClO/c14-12-6-7-13(15)11(9-12)8-10-4-2-1-3-5-10/h1-7,9,15H,8H2
</t>
  </si>
  <si>
    <t>CN\C(NCC1=CN=C(Cl)S1)=N/[N+]([O-])=O</t>
  </si>
  <si>
    <t xml:space="preserve">InChI=1S/C6H8ClN5O2S/c1-8-6(11-12(13)14)10-3-4-2-9-5(7)15-4/h2H,3H2,1H3,(H2,8,10,11)
</t>
  </si>
  <si>
    <t>ClC1=C(C=CC=C1)C(N1C=CN=C1)(C1=CC=CC=C1)C1=CC=CC=C1</t>
  </si>
  <si>
    <t xml:space="preserve">InChI=1S/C22H17ClN2/c23-21-14-8-7-13-20(21)22(25-16-15-24-17-25,18-9-3-1-4-10-18)19-11-5-2-6-12-19/h1-17H
</t>
  </si>
  <si>
    <t>CN1[C@@H](CCC1=O)C1=CN=CC=C1</t>
  </si>
  <si>
    <t>CN1C(CCC1=O)C1=CN=CC=C1</t>
  </si>
  <si>
    <t xml:space="preserve">InChI=1S/C10H12N2O/c1-12-9(4-5-10(12)13)8-3-2-6-11-7-8/h2-3,6-7,9H,4-5H2,1H3/t9-/m0/s1
</t>
  </si>
  <si>
    <t>CCOP(=S)(OCC)OC1=CC2=C(C=C1)C(C)=C(Cl)C(=O)O2</t>
  </si>
  <si>
    <t xml:space="preserve">InChI=1S/C14H16ClO5PS/c1-4-17-21(22,18-5-2)20-10-6-7-11-9(3)13(15)14(16)19-12(11)8-10/h6-8H,4-5H2,1-3H3
</t>
  </si>
  <si>
    <t>O[C@@H]1[C@H](CC2=CC=CC(=C2)C(O)=O)COC2=C1C=C(OCC1=NC3=C(S1)C=CC(F)=C3)C=C2</t>
  </si>
  <si>
    <t>OC1C(CC2=CC(=CC=C2)C(O)=O)COC2=C1C=C(OCC1=NC3=CC(F)=CC=C3S1)C=C2</t>
  </si>
  <si>
    <t xml:space="preserve">InChI=1S/C25H20FNO5S/c26-17-4-7-22-20(10-17)27-23(33-22)13-31-18-5-6-21-19(11-18)24(28)16(12-32-21)9-14-2-1-3-15(8-14)25(29)30/h1-8,10-11,16,24,28H,9,12-13H2,(H,29,30)/t16-,24-/m1/s1
</t>
  </si>
  <si>
    <t>NC(=O)N1C(=O)C(C(=O)C2=CC(Cl)=CS2)C2=C1C=C(Cl)C(F)=C2</t>
  </si>
  <si>
    <t xml:space="preserve">InChI=1/C14H7Cl2FN2O3S/c15-5-1-10(23-4-5)12(20)11-6-2-8(17)7(16)3-9(6)19(13(11)21)14(18)22/h1-4,11H,(H2,18,22)
</t>
  </si>
  <si>
    <t>O[C@@H]1[C@@H](CC2=CC=C(C=C2)C2=CC=CC=C2)COC2=C1C=CC(=C2)C1(CCCC1)C(O)=O</t>
  </si>
  <si>
    <t>OC1C(CC2=CC=C(C=C2)C2=CC=CC=C2)COC2=C1C=CC(=C2)C1(CCCC1)C(O)=O</t>
  </si>
  <si>
    <t xml:space="preserve">InChI=1S/C28H28O4/c29-26-22(16-19-8-10-21(11-9-19)20-6-2-1-3-7-20)18-32-25-17-23(12-13-24(25)26)28(27(30)31)14-4-5-15-28/h1-3,6-13,17,22,26,29H,4-5,14-16,18H2,(H,30,31)/t22-,26+/m0/s1
</t>
  </si>
  <si>
    <t>CC(CC1=CC=C(OCC(O)=O)C=C1)NCC(O)C1=CSC(=N1)C(F)(F)F</t>
  </si>
  <si>
    <t xml:space="preserve">InChI=1/C17H19F3N2O4S/c1-10(6-11-2-4-12(5-3-11)26-8-15(24)25)21-7-14(23)13-9-27-16(22-13)17(18,19)20/h2-5,9-10,14,21,23H,6-8H2,1H3,(H,24,25)
</t>
  </si>
  <si>
    <t>COC1=C(CN[C@H]2CCCN[C@H]2C2=CC=CC=C2)C=C(OC(F)(F)F)C=C1</t>
  </si>
  <si>
    <t>COC1=C(CNC2CCCNC2C2=CC=CC=C2)C=C(OC(F)(F)F)C=C1</t>
  </si>
  <si>
    <t xml:space="preserve">InChI=1S/C20H23F3N2O2/c1-26-18-10-9-16(27-20(21,22)23)12-15(18)13-25-17-8-5-11-24-19(17)14-6-3-2-4-7-14/h2-4,6-7,9-10,12,17,19,24-25H,5,8,11,13H2,1H3/t17-,19-/m0/s1
</t>
  </si>
  <si>
    <t>O[C@@H]1[C@@H](COC2=CC(O)=CC=C12)N1CCC(O)(CC1)C1=CC=C(F)C=C1</t>
  </si>
  <si>
    <t>OC1C(COC2=C1C=CC(O)=C2)N1CCC(O)(CC1)C1=CC=C(F)C=C1</t>
  </si>
  <si>
    <t xml:space="preserve">InChI=1S/C20H22FNO4/c21-14-3-1-13(2-4-14)20(25)7-9-22(10-8-20)17-12-26-18-11-15(23)5-6-16(18)19(17)24/h1-6,11,17,19,23-25H,7-10,12H2/t17-,19+/m1/s1
</t>
  </si>
  <si>
    <t>CCC1=NN(C2CCCCC2)C2=C1C=CC(=C2)[C@]1(CC[C@@H](CC1)C(O)=O)C#N</t>
  </si>
  <si>
    <t>CCC1=NN(C2CCCCC2)C2=CC(=CC=C12)C1(CCC(CC1)C(O)=O)C#N</t>
  </si>
  <si>
    <t xml:space="preserve">InChI=1/C23H29N3O2/c1-2-20-19-9-8-17(23(15-24)12-10-16(11-13-23)22(27)28)14-21(19)26(25-20)18-6-4-3-5-7-18/h8-9,14,16,18H,2-7,10-13H2,1H3,(H,27,28)/t16-,23-
</t>
  </si>
  <si>
    <t>CNCC1=CC=C(NC(=O)C2=CNC3=C2C(=O)CCC3)C=C1</t>
  </si>
  <si>
    <t xml:space="preserve">InChI=1S/C17H19N3O2/c1-18-9-11-5-7-12(8-6-11)20-17(22)13-10-19-14-3-2-4-15(21)16(13)14/h5-8,10,18-19H,2-4,9H2,1H3,(H,20,22)
</t>
  </si>
  <si>
    <t>CS(O)(=O)=O.CCOC1=CC=CC(=C1)[C@]1(CC[C@H](C)CC1)N1CCN(CC1)C1=CC=CC=C1</t>
  </si>
  <si>
    <t>CCOC1=CC=CC(=C1)C1(CCC(C)CC1)N1CCN(CC1)C1=CC=CC=C1</t>
  </si>
  <si>
    <t xml:space="preserve">InChI=1S/C25H34N2O.CH4O3S/c1-3-28-24-11-7-8-22(20-24)25(14-12-21(2)13-15-25)27-18-16-26(17-19-27)23-9-5-4-6-10-23;1-5(2,3)4/h4-11,20-21H,3,12-19H2,1-2H3;1H3,(H,2,3,4)/t21-,25+;
</t>
  </si>
  <si>
    <t>CC(C)(O)C1=COC(=C1)S(=O)(=O)NC(=O)NC1=C2CCCC2=CC2=C1CCC2</t>
  </si>
  <si>
    <t xml:space="preserve">InChI=1S/C20H24N2O5S/c1-20(2,24)14-10-17(27-11-14)28(25,26)22-19(23)21-18-15-7-3-5-12(15)9-13-6-4-8-16(13)18/h9-11,24H,3-8H2,1-2H3,(H2,21,22,23)
</t>
  </si>
  <si>
    <t>CC(C)(O)C1=CC=C(CNC(=O)C2=CC=CN=C2OC2=CC=C(F)C=C2)C=C1</t>
  </si>
  <si>
    <t xml:space="preserve">InChI=1S/C22H21FN2O3/c1-22(2,27)16-7-5-15(6-8-16)14-25-20(26)19-4-3-13-24-21(19)28-18-11-9-17(23)10-12-18/h3-13,27H,14H2,1-2H3,(H,25,26)
</t>
  </si>
  <si>
    <t>CCOC1=NC2=C(NC=C(C(=O)NCC3=CC=CC=C3)C2=O)C=C1</t>
  </si>
  <si>
    <t>CCOC1=NC2=C(C=C1)N=CC(C(=O)NCC1=CC=CC=C1)C2=O</t>
  </si>
  <si>
    <t xml:space="preserve">InChI=1S/C18H17N3O3/c1-2-24-15-9-8-14-16(21-15)17(22)13(11-19-14)18(23)20-10-12-6-4-3-5-7-12/h3-9,11H,2,10H2,1H3,(H,19,22)(H,20,23)
</t>
  </si>
  <si>
    <t>[Na+].CC(C)C1=CC=CC(C(C)C)=C1NC(=O)[N-]S(=O)(=O)C1=CC(=CO1)C(C)(C)O</t>
  </si>
  <si>
    <t>CC(C)C1=CC=CC(C(C)C)=C1NC(=O)NS(=O)(=O)C1=CC(=CO1)C(C)(C)O</t>
  </si>
  <si>
    <t xml:space="preserve">InChI=1S/C20H28N2O5S.Na/c1-12(2)15-8-7-9-16(13(3)4)18(15)21-19(23)22-28(25,26)17-10-14(11-27-17)20(5,6)24;/h7-13,24H,1-6H3,(H2,21,22,23);/q;+1/p-1
</t>
  </si>
  <si>
    <t>ONC(=O)C1(CCCC1)N(CCC(O)=O)S(=O)(=O)C1=CC=C(OC2=CC=C(F)C=C2)C=C1</t>
  </si>
  <si>
    <t xml:space="preserve">InChI=1S/C21H23FN2O7S/c22-15-3-5-16(6-4-15)31-17-7-9-18(10-8-17)32(29,30)24(14-11-19(25)26)21(20(27)23-28)12-1-2-13-21/h3-10,28H,1-2,11-14H2,(H,23,27)(H,25,26)
</t>
  </si>
  <si>
    <t>CC[C@@H]1C[C@H](N(CC2=CC(=CC(=C2)C(F)(F)F)C(F)(F)F)C(C)=O)C2=C(C=CC(=C2)C(F)(F)F)N1C(=O)OC(C)C</t>
  </si>
  <si>
    <t>CCC1CC(N(CC2=CC(=CC(=C2)C(F)(F)F)C(F)(F)F)C(C)=O)C2=C(C=CC(=C2)C(F)(F)F)N1C(=O)OC(C)C</t>
  </si>
  <si>
    <t xml:space="preserve">InChI=1S/C27H27F9N2O3/c1-5-20-12-23(21-11-17(25(28,29)30)6-7-22(21)38(20)24(40)41-14(2)3)37(15(4)39)13-16-8-18(26(31,32)33)10-19(9-16)27(34,35)36/h6-11,14,20,23H,5,12-13H2,1-4H3/t20-,23+/m1/s1
</t>
  </si>
  <si>
    <t>ONC(=O)C1(CCOCC1)NS(=O)(=O)C1=CC=C(OC2=CC=C(F)C=C2)C=C1</t>
  </si>
  <si>
    <t xml:space="preserve">InChI=1S/C18H19FN2O6S/c19-13-1-3-14(4-2-13)27-15-5-7-16(8-6-15)28(24,25)21-18(17(22)20-23)9-11-26-12-10-18/h1-8,21,23H,9-12H2,(H,20,22)
</t>
  </si>
  <si>
    <t>CNCC1=C(OC2=CC=C(Cl)C(Cl)=C2)C=CC(F)=C1</t>
  </si>
  <si>
    <t xml:space="preserve">InChI=1S/C14H12Cl2FNO/c1-18-8-9-6-10(17)2-5-14(9)19-11-3-4-12(15)13(16)7-11/h2-7,18H,8H2,1H3
</t>
  </si>
  <si>
    <t>CNC(=O)[C@H]1O[C@H]([C@H](O)[C@@H]1N)N1C=NC2=C1N=CN=C2NCC1=CC(Cl)=CC=C1OCC1=CC(C)=NO1</t>
  </si>
  <si>
    <t>CNC(=O)C1OC(C(O)C1N)N1C=NC2=C(NCC3=C(OCC4=CC(C)=NO4)C=CC(Cl)=C3)N=CN=C12</t>
  </si>
  <si>
    <t xml:space="preserve">InChI=1S/C23H25ClN8O5/c1-11-5-14(37-31-11)8-35-15-4-3-13(24)6-12(15)7-27-20-17-21(29-9-28-20)32(10-30-17)23-18(33)16(25)19(36-23)22(34)26-2/h3-6,9-10,16,18-19,23,33H,7-8,25H2,1-2H3,(H,26,34)(H,27,28,29)/t16-,18+,19-,23+/m0/s1
</t>
  </si>
  <si>
    <t>CC(C)(O)C1=CC=C(CNC(=O)C2=CC=CN=C2OC2=CC3=NON=C3C=C2)C=C1</t>
  </si>
  <si>
    <t xml:space="preserve">InChI=1S/C22H20N4O4/c1-22(2,28)15-7-5-14(6-8-15)13-24-20(27)17-4-3-11-23-21(17)29-16-9-10-18-19(12-16)26-30-25-18/h3-12,28H,13H2,1-2H3,(H,24,27)
</t>
  </si>
  <si>
    <t>CC1=CC(NC(=O)C(O)=O)=CC(C)=C1OC1=CC=C(O)C2=C1CCC2</t>
  </si>
  <si>
    <t xml:space="preserve">InChI=1S/C19H19NO5/c1-10-8-12(20-18(22)19(23)24)9-11(2)17(10)25-16-7-6-15(21)13-4-3-5-14(13)16/h6-9,21H,3-5H2,1-2H3,(H,20,22)(H,23,24)
</t>
  </si>
  <si>
    <t>C[C@@H](O)C1=NC(=CC=N1)N1[C@@H](C)CN(C[C@H]1C)C1=NC(C)=NC(C)=N1</t>
  </si>
  <si>
    <t>CC(O)C1=NC=CC(=N1)N1C(C)CN(CC1C)C1=NC(C)=NC(C)=N1</t>
  </si>
  <si>
    <t xml:space="preserve">InChI=1S/C17H25N7O/c1-10-8-23(17-20-13(4)19-14(5)21-17)9-11(2)24(10)15-6-7-18-16(22-15)12(3)25/h6-7,10-12,25H,8-9H2,1-5H3/t10-,11+,12-/m1/s1
</t>
  </si>
  <si>
    <t>C[C@@H](OC1=CC=C(CNC(=O)C2=CC=CN=C2OC2=CC=C3OCOC3=C2)C(F)=C1)C(O)=O</t>
  </si>
  <si>
    <t>CC(OC1=CC(F)=C(CNC(=O)C2=C(OC3=CC=C4OCOC4=C3)N=CC=C2)C=C1)C(O)=O</t>
  </si>
  <si>
    <t xml:space="preserve">InChI=1S/C23H19FN2O7/c1-13(23(28)29)32-15-5-4-14(18(24)9-15)11-26-21(27)17-3-2-8-25-22(17)33-16-6-7-19-20(10-16)31-12-30-19/h2-10,13H,11-12H2,1H3,(H,26,27)(H,28,29)/t13-/m1/s1
</t>
  </si>
  <si>
    <t>CC[C@H]1CC[C@H](NCC2=CC3=C(C=C2OC)[C@H]2C[C@H]2C(=O)N3C)[C@@H](N1)C1=CC=CC=C1</t>
  </si>
  <si>
    <t>CCC1CCC(NCC2=CC3=C(C=C2OC)C2CC2C(=O)N3C)C(N1)C1=CC=CC=C1</t>
  </si>
  <si>
    <t xml:space="preserve">InChI=1S/C26H33N3O2/c1-4-18-10-11-22(25(28-18)16-8-6-5-7-9-16)27-15-17-12-23-20(14-24(17)31-3)19-13-21(19)26(30)29(23)2/h5-9,12,14,18-19,21-22,25,27-28H,4,10-11,13,15H2,1-3H3/t18-,19+,21+,22-,25-/m0/s1
</t>
  </si>
  <si>
    <t>CC(C)C1=NN=C2C=CC(=CN12)C1=C(N=CO1)C1=CC(F)=CC=C1F</t>
  </si>
  <si>
    <t xml:space="preserve">InChI=1S/C18H14F2N4O/c1-10(2)18-23-22-15-6-3-11(8-24(15)18)17-16(21-9-25-17)13-7-12(19)4-5-14(13)20/h3-10H,1-2H3
</t>
  </si>
  <si>
    <t>CC(C)(OO)C1=CC=CC=C1</t>
  </si>
  <si>
    <t xml:space="preserve">InChI=1S/C9H12O2/c1-9(2,11-10)8-6-4-3-5-7-8/h3-7,10H,1-2H3
</t>
  </si>
  <si>
    <t>NC#N</t>
  </si>
  <si>
    <t xml:space="preserve">InChI=1S/CH2N2/c2-1-3/h2H2
</t>
  </si>
  <si>
    <t>CCNC1=NC(NC(C)(C)C#N)=NC(Cl)=N1</t>
  </si>
  <si>
    <t xml:space="preserve">InChI=1S/C9H13ClN6/c1-4-12-7-13-6(10)14-8(15-7)16-9(2,3)5-11/h4H2,1-3H3,(H2,12,13,14,15,16)
</t>
  </si>
  <si>
    <t>OC1=NC(O)=NC(O)=N1</t>
  </si>
  <si>
    <t xml:space="preserve">InChI=1S/C3H3N3O3/c7-1-4-2(8)6-3(9)5-1/h(H3,4,5,6,7,8,9)
</t>
  </si>
  <si>
    <t>OC(=O)C1(CC1)C(=O)NC1=CC=C(Cl)C=C1Cl</t>
  </si>
  <si>
    <t xml:space="preserve">InChI=1S/C11H9Cl2NO3/c12-6-1-2-8(7(13)5-6)14-9(15)11(3-4-11)10(16)17/h1-2,5H,3-4H2,(H,14,15)(H,16,17)
</t>
  </si>
  <si>
    <t>CCSC(=O)N(CC)C1CCCCC1</t>
  </si>
  <si>
    <t xml:space="preserve">InChI=1S/C11H21NOS/c1-3-12(11(13)14-4-2)10-8-6-5-7-9-10/h10H,3-9H2,1-2H3
</t>
  </si>
  <si>
    <t>OC1CCCCC1</t>
  </si>
  <si>
    <t xml:space="preserve">InChI=1S/C6H12O/c7-6-4-2-1-3-5-6/h6-7H,1-5H2
</t>
  </si>
  <si>
    <t>O=C1CCCCC1</t>
  </si>
  <si>
    <t xml:space="preserve">InChI=1S/C6H10O/c7-6-4-2-1-3-5-6/h1-5H2
</t>
  </si>
  <si>
    <t xml:space="preserve">InChI=1S/C6H13N/c7-6-4-2-1-3-5-6/h6H,1-5,7H2
</t>
  </si>
  <si>
    <t>O=C(C1CCCCC1)C1=CC=CC=C1</t>
  </si>
  <si>
    <t xml:space="preserve">InChI=1S/C13H16O/c14-13(11-7-3-1-4-8-11)12-9-5-2-6-10-12/h1,3-4,7-8,12H,2,5-6,9-10H2
</t>
  </si>
  <si>
    <t>CCCCOC(=O)[C@@H](C)OC1=CC=C(OC2=C(F)C=C(C=C2)C#N)C=C1</t>
  </si>
  <si>
    <t>CCCCOC(=O)C(C)OC1=CC=C(OC2=C(F)C=C(C=C2)C#N)C=C1</t>
  </si>
  <si>
    <t xml:space="preserve">InChI=1S/C20H20FNO4/c1-3-4-11-24-20(23)14(2)25-16-6-8-17(9-7-16)26-19-10-5-15(13-22)12-18(19)21/h5-10,12,14H,3-4,11H2,1-2H3/t14-/m1/s1
</t>
  </si>
  <si>
    <t>CCNC(=O)NC(=O)C(=NOC)C#N</t>
  </si>
  <si>
    <t xml:space="preserve">InChI=1S/C7H10N4O3/c1-3-9-7(13)10-6(12)5(4-8)11-14-2/h3H2,1-2H3,(H2,9,10,12,13)
</t>
  </si>
  <si>
    <t>CC1=NC(NC2=CC=CC=C2)=NC(=C1)C1CC1</t>
  </si>
  <si>
    <t xml:space="preserve">InChI=1S/C14H15N3/c1-10-9-13(11-7-8-11)17-14(15-10)16-12-5-3-2-4-6-12/h2-6,9,11H,7-8H2,1H3,(H,15,16,17)
</t>
  </si>
  <si>
    <t>NC1=NC(NC2CC2)=NC(N)=N1</t>
  </si>
  <si>
    <t xml:space="preserve">InChI=1S/C6H10N6/c7-4-10-5(8)12-6(11-4)9-3-1-2-3/h3H,1-2H2,(H5,7,8,9,10,11,12)
</t>
  </si>
  <si>
    <t>Cl.NC1=NC(=O)N(C=C1)[C@@H]1O[C@H](CO)[C@@H](O)[C@@H]1O</t>
  </si>
  <si>
    <t xml:space="preserve">InChI=1S/C9H13N3O5.ClH/c10-5-1-2-12(9(16)11-5)8-7(15)6(14)4(3-13)17-8;/h1-2,4,6-8,13-15H,3H2,(H2,10,11,16);1H/t4-,6-,7+,8-;/m1./s1
</t>
  </si>
  <si>
    <t>CC(Cl)(Cl)C(O)=O</t>
  </si>
  <si>
    <t xml:space="preserve">InChI=1S/C3H4Cl2O2/c1-3(4,5)2(6)7/h1H3,(H,6,7)
</t>
  </si>
  <si>
    <t>CN(C)NC(=O)CCC(O)=O</t>
  </si>
  <si>
    <t xml:space="preserve">InChI=1S/C6H12N2O3/c1-8(2)7-5(9)3-4-6(10)11/h3-4H2,1-2H3,(H,7,9)(H,10,11)
</t>
  </si>
  <si>
    <t>NC1=CC=C(C=C1)S(=O)(=O)C1=CC=C(N)C=C1</t>
  </si>
  <si>
    <t xml:space="preserve">InChI=1S/C12H12N2O2S/c13-9-1-5-11(6-2-9)17(15,16)12-7-3-10(14)4-8-12/h1-8H,13-14H2
</t>
  </si>
  <si>
    <t>CS(O)(=O)=O.CC(C)(C)C1=CC(\C=C2/SC(=N)NC2=O)=CC(=C1O)C(C)(C)C</t>
  </si>
  <si>
    <t>CC(C)(C)C1=CC(C=C2SC(=N)NC2=O)=CC(=C1O)C(C)(C)C</t>
  </si>
  <si>
    <t xml:space="preserve">InChI=1S/C18H24N2O2S.CH4O3S/c1-17(2,3)11-7-10(8-12(14(11)21)18(4,5)6)9-13-15(22)20-16(19)23-13;1-5(2,3)4/h7-9,21H,1-6H3,(H2,19,20,22);1H3,(H,2,3,4)/b13-9-;
</t>
  </si>
  <si>
    <t>CN1CSC(=S)N(C)C1</t>
  </si>
  <si>
    <t xml:space="preserve">InChI=1S/C5H10N2S2/c1-6-3-7(2)5(8)9-4-6/h3-4H2,1-2H3
</t>
  </si>
  <si>
    <t>CC1(C)[C@@H]2CC[C@@]1(C)C(=O)C2</t>
  </si>
  <si>
    <t>CC1(C)C2CCC1(C)C(=O)C2</t>
  </si>
  <si>
    <t xml:space="preserve">InChI=1S/C10H16O/c1-9(2)7-4-5-10(9,3)8(11)6-7/h7H,4-6H2,1-3H3/t7-,10+/m1/s1
</t>
  </si>
  <si>
    <t>CCCCCCCCCC</t>
  </si>
  <si>
    <t xml:space="preserve">InChI=1S/C10H22/c1-3-5-7-9-10-8-6-4-2/h3-10H2,1-2H3
</t>
  </si>
  <si>
    <t>CCCCCCCCCC(O)=O</t>
  </si>
  <si>
    <t xml:space="preserve">InChI=1S/C10H20O2/c1-2-3-4-5-6-7-8-9-10(11)12/h2-9H2,1H3,(H,11,12)
</t>
  </si>
  <si>
    <t>CCN(CC)C(=O)C1=CC=CC(C)=C1</t>
  </si>
  <si>
    <t xml:space="preserve">InChI=1S/C12H17NO/c1-4-13(5-2)12(14)11-8-6-7-10(3)9-11/h6-9H,4-5H2,1-3H3
</t>
  </si>
  <si>
    <t>CCNC1=NC(N)=NC(Cl)=N1</t>
  </si>
  <si>
    <t xml:space="preserve">InChI=1S/C5H8ClN5/c1-2-8-5-10-3(6)9-4(7)11-5/h2H2,1H3,(H3,7,8,9,10,11)
</t>
  </si>
  <si>
    <t>[Na+].[Na+].C[C@@H]1C[C@H]2[C@@H]3CCC4=CC(=O)C=C[C@]4(C)[C@@]3(F)[C@@H](O)C[C@]2(C)[C@@]1(O)C(=O)COP([O-])([O-])=O</t>
  </si>
  <si>
    <t>CC1CC2C3CCC4=CC(=O)C=CC4(C)C3(F)C(O)CC2(C)C1(O)C(=O)COP(O)(O)=O</t>
  </si>
  <si>
    <t xml:space="preserve">InChI=1S/C22H30FO8P.2Na/c1-12-8-16-15-5-4-13-9-14(24)6-7-19(13,2)21(15,23)17(25)10-20(16,3)22(12,27)18(26)11-31-32(28,29)30;;/h6-7,9,12,15-17,25,27H,4-5,8,10-11H2,1-3H3,(H2,28,29,30);;/q;2*+1/p-2/t12-,15+,16+,17+,19+,20+,21+,22+;;/m1../s1
</t>
  </si>
  <si>
    <t>C*.C*.O=C(OCCOCCOC(=O)C1=CC=CC=C1)C1=CC=CC=C1 |c:15,17,22,24,t:13,20,lp:4:2,6:2,9:2,12:2,14:2,m:1:10.11,3:7.8|</t>
  </si>
  <si>
    <t>CC(=O)CC(C)(C)O</t>
  </si>
  <si>
    <t xml:space="preserve">InChI=1S/C6H12O2/c1-5(7)4-6(2,3)8/h8H,4H2,1-3H3
</t>
  </si>
  <si>
    <t>C=CCOC(=O)C1=C(C=CC=C1)C(=O)OCC=C</t>
  </si>
  <si>
    <t xml:space="preserve">InChI=1S/C14H14O4/c1-3-9-17-13(15)11-7-5-6-8-12(11)14(16)18-10-4-2/h3-8H,1-2,9-10H2
</t>
  </si>
  <si>
    <t>CCOP(=O)(OCC)OC1=NC(=NC(C)=C1)C(C)C</t>
  </si>
  <si>
    <t xml:space="preserve">InChI=1S/C12H21N2O4P/c1-6-16-19(15,17-7-2)18-11-8-10(5)13-12(14-11)9(3)4/h8-9H,6-7H2,1-5H3
</t>
  </si>
  <si>
    <t>O1C2=CC=CC=C2C2=C1C=CC=C2</t>
  </si>
  <si>
    <t xml:space="preserve">InChI=1S/C12H8O/c1-3-7-11-9(5-1)10-6-2-4-8-12(10)13-11/h1-8H
</t>
  </si>
  <si>
    <t>CCCCOC(=O)CCCCCCCCC(=O)OCCCC</t>
  </si>
  <si>
    <t xml:space="preserve">InChI=1S/C18H34O4/c1-3-5-15-21-17(19)13-11-9-7-8-10-12-14-18(20)22-16-6-4-2/h3-16H2,1-2H3
</t>
  </si>
  <si>
    <t>COC1=C(Cl)C=CC(Cl)=C1C(O)=O</t>
  </si>
  <si>
    <t xml:space="preserve">InChI=1S/C8H6Cl2O3/c1-13-7-5(10)3-2-4(9)6(7)8(11)12/h2-3H,1H3,(H,11,12)
</t>
  </si>
  <si>
    <t>ClC1=CC=CC(Cl)=C1C#N</t>
  </si>
  <si>
    <t xml:space="preserve">InChI=1S/C7H3Cl2N/c8-6-2-1-3-7(9)5(6)4-10/h1-3H
</t>
  </si>
  <si>
    <t>CC(OC1=C(Cl)C=C(Cl)C=C1)C(O)=O</t>
  </si>
  <si>
    <t xml:space="preserve">InChI=1/C9H8Cl2O3/c1-5(9(12)13)14-8-3-2-6(10)4-7(8)11/h2-5H,1H3,(H,12,13)
</t>
  </si>
  <si>
    <t>COP(=O)(OC)OC=C(Cl)Cl</t>
  </si>
  <si>
    <t xml:space="preserve">InChI=1S/C4H7Cl2O4P/c1-8-11(7,9-2)10-3-4(5)6/h3H,1-2H3
</t>
  </si>
  <si>
    <t>[Na+].[O-]C(=O)CC1=C(NC2=C(Cl)C=CC=C2Cl)C=CC=C1</t>
  </si>
  <si>
    <t xml:space="preserve">InChI=1S/C14H11Cl2NO2.Na/c15-10-5-3-6-11(16)14(10)17-12-7-2-1-4-9(12)8-13(18)19;/h1-7,17H,8H2,(H,18,19);/q;+1/p-1
</t>
  </si>
  <si>
    <t>COC(=O)C(C)OC1=CC=C(OC2=CC=C(Cl)C=C2Cl)C=C1</t>
  </si>
  <si>
    <t xml:space="preserve">InChI=1/C16H14Cl2O4/c1-10(16(19)20-2)21-12-4-6-13(7-5-12)22-15-8-3-11(17)9-14(15)18/h3-10H,1-2H3
</t>
  </si>
  <si>
    <t>NC1=C(Cl)C=C(C=C1Cl)[N+]([O-])=O</t>
  </si>
  <si>
    <t xml:space="preserve">InChI=1S/C6H4Cl2N2O2/c7-4-1-3(10(11)12)2-5(8)6(4)9/h1-2H,9H2
</t>
  </si>
  <si>
    <t>CCOC1=NC(F)=CC2=NC(=NN12)S(=O)(=O)NC1=C(Cl)C=CC=C1Cl</t>
  </si>
  <si>
    <t xml:space="preserve">InChI=1S/C13H10Cl2FN5O3S/c1-2-24-13-17-9(16)6-10-18-12(19-21(10)13)25(22,23)20-11-7(14)4-3-5-8(11)15/h3-6,20H,2H2,1H3
</t>
  </si>
  <si>
    <t>OC(C1=CC=C(Cl)C=C1)(C1=CC=C(Cl)C=C1)C(Cl)(Cl)Cl</t>
  </si>
  <si>
    <t xml:space="preserve">InChI=1S/C14H9Cl5O/c15-11-5-1-9(2-6-11)13(20,14(17,18)19)10-3-7-12(16)8-4-10/h1-8,20H
</t>
  </si>
  <si>
    <t>COP(=O)(OC)O\C(C)=C\C(=O)N(C)C</t>
  </si>
  <si>
    <t>COP(=O)(OC)OC(C)=CC(=O)N(C)C</t>
  </si>
  <si>
    <t xml:space="preserve">InChI=1S/C8H16NO5P/c1-7(6-8(10)9(2)3)14-15(11,12-4)13-5/h6H,1-5H3/b7-6+
</t>
  </si>
  <si>
    <t>CC(C)(OOC(C)(C)C1=CC=CC=C1)C1=CC=CC=C1</t>
  </si>
  <si>
    <t xml:space="preserve">InChI=1S/C18H22O2/c1-17(2,15-11-7-5-8-12-15)19-20-18(3,4)16-13-9-6-10-14-16/h5-14H,1-4H3
</t>
  </si>
  <si>
    <t>C1CCC(CC1)SSC1CCCCC1</t>
  </si>
  <si>
    <t xml:space="preserve">InChI=1S/C12H22S2/c1-3-7-11(8-4-1)13-14-12-9-5-2-6-10-12/h11-12H,1-10H2
</t>
  </si>
  <si>
    <t>[Cl-].CCCCCCCCCC[N+](C)(C)CCCCCCCCCC</t>
  </si>
  <si>
    <t>CCCCCCCCCC[N+](C)(C)CCCCCCCCCC</t>
  </si>
  <si>
    <t xml:space="preserve">InChI=1S/C22H48N.ClH/c1-5-7-9-11-13-15-17-19-21-23(3,4)22-20-18-16-14-12-10-8-6-2;/h5-22H2,1-4H3;1H/q+1;/p-1
</t>
  </si>
  <si>
    <t>ClC1=C(Cl)[C@]2(Cl)[C@@H]3[C@@H]4C[C@@H]([C@H]5O[C@@H]45)[C@@H]3[C@@]1(Cl)C2(Cl)Cl</t>
  </si>
  <si>
    <t>ClC1=C(Cl)C2(Cl)C3C4CC(C5OC45)C3C1(Cl)C2(Cl)Cl</t>
  </si>
  <si>
    <t xml:space="preserve">InChI=1/C12H8Cl6O/c13-8-9(14)11(16)5-3-1-2(6-7(3)19-6)4(5)10(8,15)12(11,17)18/h2-7H,1H2/t2-,3+,4+,5-,6-,7+,10+,11-
</t>
  </si>
  <si>
    <t>OCCNCCO</t>
  </si>
  <si>
    <t xml:space="preserve">InChI=1S/C4H11NO2/c6-3-1-5-2-4-7/h5-7H,1-4H2
</t>
  </si>
  <si>
    <t>CCOC(=O)CCC(=O)OCC</t>
  </si>
  <si>
    <t xml:space="preserve">InChI=1S/C8H14O4/c1-3-11-7(9)5-6-8(10)12-4-2/h3-6H2,1-2H3
</t>
  </si>
  <si>
    <t>CCOC(=O)C1=CC=CC=C1C(=O)OCC</t>
  </si>
  <si>
    <t xml:space="preserve">InChI=1S/C12H14O4/c1-3-15-11(13)9-7-5-6-8-10(9)12(14)16-4-2/h5-8H,3-4H2,1-2H3
</t>
  </si>
  <si>
    <t>CCOS(=O)(=O)OCC</t>
  </si>
  <si>
    <t xml:space="preserve">InChI=1S/C4H10O4S/c1-3-7-9(5,6)8-4-2/h3-4H2,1-2H3
</t>
  </si>
  <si>
    <t>O=C(OCCOCCOC(=O)C1=CC=CC=C1)C1=CC=CC=C1</t>
  </si>
  <si>
    <t xml:space="preserve">InChI=1S/C18H18O5/c19-17(15-7-3-1-4-8-15)22-13-11-21-12-14-23-18(20)16-9-5-2-6-10-16/h1-10H,11-14H2
</t>
  </si>
  <si>
    <t>COCCOCCO</t>
  </si>
  <si>
    <t xml:space="preserve">InChI=1S/C5H12O3/c1-7-4-5-8-3-2-6/h6H,2-5H2,1H3
</t>
  </si>
  <si>
    <t>CC1COC(CN2C=NC=N2)(O1)C1=C(Cl)C=C(OC2=CC=C(Cl)C=C2)C=C1</t>
  </si>
  <si>
    <t xml:space="preserve">InChI=1/C19H17Cl2N3O3/c1-13-9-25-19(27-13,10-24-12-22-11-23-24)17-7-6-16(8-18(17)21)26-15-4-2-14(20)3-5-15/h2-8,11-13H,9-10H2,1H3
</t>
  </si>
  <si>
    <t>COS([O-])(=O)=O.CN1C(=CC(C2=CC=CC=C2)=[N+]1C)C1=CC=CC=C1</t>
  </si>
  <si>
    <t>CN1C(=CC(C2=CC=CC=C2)=[N+]1C)C1=CC=CC=C1</t>
  </si>
  <si>
    <t xml:space="preserve">InChI=1S/C17H17N2.CH4O4S/c1-18-16(14-9-5-3-6-10-14)13-17(19(18)2)15-11-7-4-8-12-15;1-5-6(2,3)4/h3-13H,1-2H3;1H3,(H,2,3,4)/q+1;/p-1
</t>
  </si>
  <si>
    <t>CCCCCCOC(=O)C1=C(C=CC=C1)C(=O)OCCCCCC</t>
  </si>
  <si>
    <t xml:space="preserve">InChI=1S/C20H30O4/c1-3-5-7-11-15-23-19(21)17-13-9-10-14-18(17)20(22)24-16-12-8-6-4-2/h9-10,13-14H,3-8,11-12,15-16H2,1-2H3
</t>
  </si>
  <si>
    <t>CC(C)COC(=O)C1=C(C=CC=C1)C(=O)OCC(C)C</t>
  </si>
  <si>
    <t xml:space="preserve">InChI=1S/C16H22O4/c1-11(2)9-19-15(17)13-7-5-6-8-14(13)16(18)20-10-12(3)4/h5-8,11-12H,9-10H2,1-4H3
</t>
  </si>
  <si>
    <t>CC(C)OP(C)(=O)OC(C)C</t>
  </si>
  <si>
    <t xml:space="preserve">InChI=1S/C7H17O3P/c1-6(2)9-11(5,8)10-7(3)4/h6-7H,1-5H3
</t>
  </si>
  <si>
    <t>CC1=C(C)S(=O)(=O)CCS1(=O)=O</t>
  </si>
  <si>
    <t xml:space="preserve">InChI=1S/C6H10O4S2/c1-5-6(2)12(9,10)4-3-11(5,7)8/h3-4H2,1-2H3
</t>
  </si>
  <si>
    <t>CNC(=O)CSP(=S)(OC)OC</t>
  </si>
  <si>
    <t xml:space="preserve">InChI=1S/C5H12NO3PS2/c1-6-5(7)4-12-10(11,8-2)9-3/h4H2,1-3H3,(H,6,7)
</t>
  </si>
  <si>
    <t>COC1=C(OC)C=C(C=C1)C(=CC(=O)N1CCOCC1)C1=CC=C(Cl)C=C1</t>
  </si>
  <si>
    <t xml:space="preserve">InChI=1S/C21H22ClNO4/c1-25-19-8-5-16(13-20(19)26-2)18(15-3-6-17(22)7-4-15)14-21(24)23-9-11-27-12-10-23/h3-8,13-14H,9-12H2,1-2H3
</t>
  </si>
  <si>
    <t>CC1CC(OC(C)=O)OC(C)O1</t>
  </si>
  <si>
    <t xml:space="preserve">InChI=1/C8H14O4/c1-5-4-8(11-6(2)9)12-7(3)10-5/h5,7-8H,4H2,1-3H3
</t>
  </si>
  <si>
    <t>COC(=O)CCCC(=O)OC</t>
  </si>
  <si>
    <t xml:space="preserve">InChI=1S/C7H12O4/c1-10-6(8)4-3-5-7(9)11-2/h3-5H2,1-2H3
</t>
  </si>
  <si>
    <t>COC(=O)CC(=O)OC</t>
  </si>
  <si>
    <t xml:space="preserve">InChI=1S/C5H8O4/c1-8-4(6)3-5(7)9-2/h3H2,1-2H3
</t>
  </si>
  <si>
    <t>COC(=O)C1=C(C=CC=C1)C(=O)OC</t>
  </si>
  <si>
    <t xml:space="preserve">InChI=1S/C10H10O4/c1-13-9(11)7-5-3-4-6-8(7)10(12)14-2/h3-6H,1-2H3
</t>
  </si>
  <si>
    <t>COC(=O)CCC(=O)OC</t>
  </si>
  <si>
    <t xml:space="preserve">InChI=1S/C6H10O4/c1-9-5(7)3-4-6(8)10-2/h3-4H2,1-2H3
</t>
  </si>
  <si>
    <t>COS(=O)(=O)OC</t>
  </si>
  <si>
    <t xml:space="preserve">InChI=1S/C2H6O4S/c1-5-7(3,4)6-2/h1-2H3
</t>
  </si>
  <si>
    <t>COC(=O)C1=CC=C(C=C1)C(=O)OC</t>
  </si>
  <si>
    <t xml:space="preserve">InChI=1S/C10H10O4/c1-13-9(11)7-3-5-8(6-4-7)10(12)14-2/h3-6H,1-2H3
</t>
  </si>
  <si>
    <t>CN(C)CCO</t>
  </si>
  <si>
    <t xml:space="preserve">InChI=1S/C4H11NO/c1-5(2)3-4-6/h6H,3-4H2,1-2H3
</t>
  </si>
  <si>
    <t>C[As](C)(O)=O</t>
  </si>
  <si>
    <t xml:space="preserve">InChI=1S/C2H7AsO2/c1-3(2,4)5/h1-2H3,(H,4,5)
</t>
  </si>
  <si>
    <t>CN(C)C(Cl)=O</t>
  </si>
  <si>
    <t xml:space="preserve">InChI=1S/C3H6ClNO/c1-5(2)3(4)6/h1-2H3
</t>
  </si>
  <si>
    <t>CC(C)(C)C(O)C(=C/C1=C(Cl)C=C(Cl)C=C1)\N1C=NC=N1</t>
  </si>
  <si>
    <t>CC(C)(C)C(O)C(=CC1=C(Cl)C=C(Cl)C=C1)N1C=NC=N1</t>
  </si>
  <si>
    <t xml:space="preserve">InChI=1/C15H17Cl2N3O/c1-15(2,3)14(21)13(20-9-18-8-19-20)6-10-4-5-11(16)7-12(10)17/h4-9,14,21H,1-3H3/b13-6+
</t>
  </si>
  <si>
    <t>CCC(C)C1=CC(=CC(=C1O)[N+]([O-])=O)[N+]([O-])=O</t>
  </si>
  <si>
    <t xml:space="preserve">InChI=1/C10H12N2O5/c1-3-6(2)8-4-7(11(14)15)5-9(10(8)13)12(16)17/h4-6,13H,3H2,1-2H3
</t>
  </si>
  <si>
    <t>CCCCCCCCOC(=O)C1=C(C=CC=C1)C(=O)OCCCCCCCC</t>
  </si>
  <si>
    <t xml:space="preserve">InChI=1S/C24H38O4/c1-3-5-7-9-11-15-19-27-23(25)21-17-13-14-18-22(21)24(26)28-20-16-12-10-8-6-4-2/h13-14,17-18H,3-12,15-16,19-20H2,1-2H3
</t>
  </si>
  <si>
    <t>CCCCCCCCOC(=O)CCCCCCCCC(=O)OCCCCCCCC</t>
  </si>
  <si>
    <t xml:space="preserve">InChI=1S/C26H50O4/c1-3-5-7-9-15-19-23-29-25(27)21-17-13-11-12-14-18-22-26(28)30-24-20-16-10-8-6-4-2/h3-24H2,1-2H3
</t>
  </si>
  <si>
    <t>CCCCCOC(=O)C1=C(C=CC=C1)C(=O)OCCCCC</t>
  </si>
  <si>
    <t xml:space="preserve">InChI=1S/C18H26O4/c1-3-5-9-13-21-17(19)15-11-7-8-12-16(15)18(20)22-14-10-6-4-2/h7-8,11-12H,3-6,9-10,13-14H2,1-2H3
</t>
  </si>
  <si>
    <t>Cl.CN(C)CCOC(C1=CC=CC=C1)C1=CC=CC=C1</t>
  </si>
  <si>
    <t xml:space="preserve">InChI=1S/C17H21NO.ClH/c1-18(2)13-14-19-17(15-9-5-3-6-10-15)16-11-7-4-8-12-16;/h3-12,17H,13-14H2,1-2H3;1H
</t>
  </si>
  <si>
    <t>O=C(OC1=CC=CC=C1)C1=CC(=CC=C1)C(=O)OC1=CC=CC=C1</t>
  </si>
  <si>
    <t xml:space="preserve">InChI=1S/C20H14O4/c21-19(23-17-10-3-1-4-11-17)15-8-7-9-16(14-15)20(22)24-18-12-5-2-6-13-18/h1-14H
</t>
  </si>
  <si>
    <t>N(C1=CC=CC=C1)C1=CC=CC=C1</t>
  </si>
  <si>
    <t xml:space="preserve">InChI=1S/C12H11N/c1-3-7-11(8-4-1)13-12-9-5-2-6-10-12/h1-10,13H
</t>
  </si>
  <si>
    <t>CCCOC(=O)C1=CC=C(N=C1)C(=O)OCCC</t>
  </si>
  <si>
    <t xml:space="preserve">InChI=1S/C13H17NO4/c1-3-7-17-12(15)10-5-6-11(14-9-10)13(16)18-8-4-2/h5-6,9H,3-4,7-8H2,1-2H3
</t>
  </si>
  <si>
    <t>O.[Br-].[Br-].C1C[N+]2=C(C=CC=C2)C2=[N+]1C=CC=C2</t>
  </si>
  <si>
    <t>C1C[N+]2=CC=CC=C2C2=CC=CC=[N+]12</t>
  </si>
  <si>
    <t xml:space="preserve">InChI=1S/C12H12N2.2BrH.H2O/c1-3-7-13-9-10-14-8-4-2-6-12(14)11(13)5-1;;;/h1-8H,9-10H2;2*1H;1H2/q+2;;;/p-2
</t>
  </si>
  <si>
    <t>CCOP(=S)(OCC)SCCSCC</t>
  </si>
  <si>
    <t xml:space="preserve">InChI=1S/C8H19O2PS3/c1-4-9-11(12,10-5-2)14-8-7-13-6-3/h4-8H2,1-3H3
</t>
  </si>
  <si>
    <t>CC(C)(C)OOC(C)(C)C</t>
  </si>
  <si>
    <t xml:space="preserve">InChI=1S/C8H18O2/c1-7(2,3)9-10-8(4,5)6/h1-6H3
</t>
  </si>
  <si>
    <t>CSC(=O)C1=C(N=C(C(C(=O)SC)=C1CC(C)C)C(F)(F)F)C(F)F</t>
  </si>
  <si>
    <t xml:space="preserve">InChI=1S/C15H16F5NO2S2/c1-6(2)5-7-8(13(22)24-3)10(12(16)17)21-11(15(18,19)20)9(7)14(23)25-4/h6,12H,5H2,1-4H3
</t>
  </si>
  <si>
    <t>OC[C@@H](O)[C@@H](O)[C@H](O)[C@H](O)CO</t>
  </si>
  <si>
    <t>OCC(O)C(O)C(O)C(O)CO</t>
  </si>
  <si>
    <t xml:space="preserve">InChI=1S/C6H14O6/c7-1-3(9)5(11)6(12)4(10)2-8/h3-12H,1-2H2/t3-,4-,5-,6-/m1/s1
</t>
  </si>
  <si>
    <t>[Na+].CCCCC(CC)COC(=O)CC(C(=O)OCC(CC)CCCC)S([O-])(=O)=O</t>
  </si>
  <si>
    <t>CCCCC(CC)COC(=O)CC(C(=O)OCC(CC)CCCC)S(O)(=O)=O</t>
  </si>
  <si>
    <t xml:space="preserve">InChI=1/C20H38O7S.Na/c1-5-9-11-16(7-3)14-26-19(21)13-18(28(23,24)25)20(22)27-15-17(8-4)12-10-6-2;/h16-18H,5-15H2,1-4H3,(H,23,24,25);/q;+1/p-1
</t>
  </si>
  <si>
    <t>CCCCCCCCCCCCC1=CC=CC=C1</t>
  </si>
  <si>
    <t xml:space="preserve">InChI=1S/C18H30/c1-2-3-4-5-6-7-8-9-10-12-15-18-16-13-11-14-17-18/h11,13-14,16-17H,2-10,12,15H2,1H3
</t>
  </si>
  <si>
    <t>CCCCCCCCCCCC*.OS(=O)(=O)C1=CC=CC=C1 |c:18,20,t:16,lp:13:2,15:2,16:2,m:12:22.21.20|</t>
  </si>
  <si>
    <t>[Cl-].CCCCCCCCCCCC[N+](C)(C)C</t>
  </si>
  <si>
    <t>CCCCCCCCCCCC[N+](C)(C)C</t>
  </si>
  <si>
    <t xml:space="preserve">InChI=1S/C15H34N.ClH/c1-5-6-7-8-9-10-11-12-13-14-15-16(2,3)4;/h5-15H2,1-4H3;1H/q+1;/p-1
</t>
  </si>
  <si>
    <t>CN1CCN(CC1)C1=CC=CC=C1\C=C1/SCCN(C1=O)C1=CC=C(Cl)C(Cl)=C1</t>
  </si>
  <si>
    <t>CN1CCN(CC1)C1=CC=CC=C1C=C1SCCN(C1=O)C1=CC(Cl)=C(Cl)C=C1</t>
  </si>
  <si>
    <t xml:space="preserve">InChI=1S/C22H23Cl2N3OS/c1-25-8-10-26(11-9-25)20-5-3-2-4-16(20)14-21-22(28)27(12-13-29-21)17-6-7-18(23)19(24)15-17/h2-7,14-15H,8-13H2,1H3/b21-14-
</t>
  </si>
  <si>
    <t>CN([C@H]1CC[C@@]2(CCCO2)C[C@@H]1N1CCCC1)C(=O)CC1=CC=CC2=C1C=CO2</t>
  </si>
  <si>
    <t>CN(C1CCC2(CCCO2)CC1N1CCCC1)C(=O)CC1=C2C=COC2=CC=C1</t>
  </si>
  <si>
    <t xml:space="preserve">InChI=1S/C24H32N2O3/c1-25(23(27)16-18-6-4-7-22-19(18)9-15-28-22)20-8-11-24(10-5-14-29-24)17-21(20)26-12-2-3-13-26/h4,6-7,9,15,20-21H,2-3,5,8,10-14,16-17H2,1H3/t20-,21-,24-/m0/s1
</t>
  </si>
  <si>
    <t>OC(=O)C1C2CCC(O2)C1C(O)=O</t>
  </si>
  <si>
    <t xml:space="preserve">InChI=1/C8H10O5/c9-7(10)5-3-1-2-4(13-3)6(5)8(11)12/h3-6H,1-2H2,(H,9,10)(H,11,12)
</t>
  </si>
  <si>
    <t>ClC1=C(Cl)[C@]2(Cl)[C@@H]3[C@H]4C[C@H]([C@@H]5O[C@H]45)[C@@H]3[C@@]1(Cl)C2(Cl)Cl</t>
  </si>
  <si>
    <t xml:space="preserve">InChI=1/C12H8Cl6O/c13-8-9(14)11(16)5-3-1-2(6-7(3)19-6)4(5)10(8,15)12(11,17)18/h2-7H,1H2/t2-,3+,4-,5+,6-,7+,10-,11+
</t>
  </si>
  <si>
    <t>CCOP(=S)(OC1=CC=C(C=C1)[N+]([O-])=O)C1=CC=CC=C1</t>
  </si>
  <si>
    <t xml:space="preserve">InChI=1/C14H14NO4PS/c1-2-18-20(21,14-6-4-3-5-7-14)19-13-10-8-12(9-11-13)15(16)17/h3-11H,2H2,1H3
</t>
  </si>
  <si>
    <t>CCCN(CCC)C(=O)SCC</t>
  </si>
  <si>
    <t xml:space="preserve">InChI=1S/C9H19NOS/c1-4-7-10(8-5-2)9(11)12-6-3/h4-8H2,1-3H3
</t>
  </si>
  <si>
    <t>CC[C@H]1OC(=O)[C@H](C)[C@@H](O[C@H]2C[C@@](C)(OC)[C@@H](O)[C@H](C)O2)[C@H](C)[C@@H](O[C@@H]2O[C@H](C)C[C@@H]([C@H]2O)N(C)C)[C@](C)(O)C[C@@H](C)C(=O)[C@H](C)[C@@H](O)[C@]1(C)O</t>
  </si>
  <si>
    <t>CCC1OC(=O)C(C)C(OC2CC(C)(OC)C(O)C(C)O2)C(C)C(OC2OC(C)CC(C2O)N(C)C)C(C)(O)CC(C)C(=O)C(C)C(O)C1(C)O</t>
  </si>
  <si>
    <t xml:space="preserve">InChI=1S/C37H67NO13/c1-14-25-37(10,45)30(41)20(4)27(39)18(2)16-35(8,44)32(51-34-28(40)24(38(11)12)15-19(3)47-34)21(5)29(22(6)33(43)49-25)50-26-17-36(9,46-13)31(42)23(7)48-26/h18-26,28-32,34,40-42,44-45H,14-17H2,1-13H3/t18-,19-,20+,21+,22-,23+,24+,25-,26+,28-,29+,30-,31+,32-,34+,35-,36-,37-/m1/s1
</t>
  </si>
  <si>
    <t>[H][C@@]12CCC(=O)[C@@]1(C)CC[C@]1([H])C3=C(CC[C@@]21[H])C=C(O)C=C3</t>
  </si>
  <si>
    <t>CC12CCC3C(CCC4=C3C=CC(O)=C4)C1CCC2=O</t>
  </si>
  <si>
    <t xml:space="preserve">InChI=1S/C18H22O2/c1-18-9-8-14-13-5-3-12(19)10-11(13)2-4-15(14)16(18)6-7-17(18)20/h3,5,10,14-16,19H,2,4,6-9H2,1H3/t14-,15-,16+,18+/m1/s1
</t>
  </si>
  <si>
    <t>CCN(CC(C)=C)C1=C(C=C(C=C1[N+]([O-])=O)C(F)(F)F)[N+]([O-])=O</t>
  </si>
  <si>
    <t xml:space="preserve">InChI=1S/C13H14F3N3O4/c1-4-17(7-8(2)3)12-10(18(20)21)5-9(13(14,15)16)6-11(12)19(22)23/h5-6H,2,4,7H2,1,3H3
</t>
  </si>
  <si>
    <t>NCCO</t>
  </si>
  <si>
    <t xml:space="preserve">InChI=1S/C2H7NO/c3-1-2-4/h4H,1-3H2
</t>
  </si>
  <si>
    <t>OP(O)(=O)CCCl</t>
  </si>
  <si>
    <t xml:space="preserve">InChI=1S/C2H6ClO3P/c3-1-2-7(4,5)6/h1-2H2,(H2,4,5,6)
</t>
  </si>
  <si>
    <t>CCOP(=S)(OCC)SCSP(=S)(OCC)OCC</t>
  </si>
  <si>
    <t xml:space="preserve">InChI=1S/C9H22O4P2S4/c1-5-10-14(16,11-6-2)18-9-19-15(17,12-7-3)13-8-4/h5-9H2,1-4H3
</t>
  </si>
  <si>
    <t>CCOC1OC2=C(C=C(OS(C)(=O)=O)C=C2)C1(C)C</t>
  </si>
  <si>
    <t xml:space="preserve">InChI=1/C13H18O5S/c1-5-16-12-13(2,3)10-8-9(18-19(4,14)15)6-7-11(10)17-12/h6-8,12H,5H2,1-4H3
</t>
  </si>
  <si>
    <t>CCOC1=CC2=C(NC(C)(C)C=C2C)C=C1</t>
  </si>
  <si>
    <t xml:space="preserve">InChI=1S/C14H19NO/c1-5-16-11-6-7-13-12(8-11)10(2)9-14(3,4)15-13/h6-9,15H,5H2,1-4H3
</t>
  </si>
  <si>
    <t>CCCC(=O)OCC</t>
  </si>
  <si>
    <t xml:space="preserve">InChI=1S/C6H12O2/c1-3-5-6(7)8-4-2/h3-5H2,1-2H3
</t>
  </si>
  <si>
    <t>CCCCCCC(=O)OCC</t>
  </si>
  <si>
    <t xml:space="preserve">InChI=1S/C9H18O2/c1-3-5-6-7-8-9(10)11-4-2/h3-8H2,1-2H3
</t>
  </si>
  <si>
    <t>OCCO</t>
  </si>
  <si>
    <t xml:space="preserve">InChI=1S/C2H6O2/c3-1-2-4/h3-4H,1-2H2
</t>
  </si>
  <si>
    <t>CCOC(=O)C1=CC=C(O)C=C1</t>
  </si>
  <si>
    <t xml:space="preserve">InChI=1S/C9H10O3/c1-2-12-9(11)7-3-5-8(10)6-4-7/h3-6,10H,2H2,1H3
</t>
  </si>
  <si>
    <t>CCOC1=CC=C(C=C1)C(C)(C)COCC1=CC(OC2=CC=CC=C2)=CC=C1</t>
  </si>
  <si>
    <t xml:space="preserve">InChI=1S/C25H28O3/c1-4-27-22-15-13-21(14-16-22)25(2,3)19-26-18-20-9-8-12-24(17-20)28-23-10-6-5-7-11-23/h5-17H,4,18-19H2,1-3H3
</t>
  </si>
  <si>
    <t>CCOC1=C(C=CC(=C1)C(C)(C)C)C1COC(=N1)C1=C(F)C=CC=C1F</t>
  </si>
  <si>
    <t xml:space="preserve">InChI=1/C21H23F2NO2/c1-5-25-18-11-13(21(2,3)4)9-10-14(18)17-12-26-20(24-17)19-15(22)7-6-8-16(19)23/h6-11,17H,5,12H2,1-4H3
</t>
  </si>
  <si>
    <t>CCOC1=NC(=NS1)C(Cl)(Cl)Cl</t>
  </si>
  <si>
    <t xml:space="preserve">InChI=1S/C5H5Cl3N2OS/c1-2-11-4-9-3(10-12-4)5(6,7)8/h2H2,1H3
</t>
  </si>
  <si>
    <t>COC1=C(O)C=CC(CC=C)=C1</t>
  </si>
  <si>
    <t xml:space="preserve">InChI=1S/C10H12O2/c1-3-4-8-5-6-9(11)10(7-8)12-2/h3,5-7,11H,1,4H2,2H3
</t>
  </si>
  <si>
    <t>Cl.CC1=C(C[C@H]2CCC3=C(C)C4=C(C=CC=C4)N3C2=O)N=CN1</t>
  </si>
  <si>
    <t>CC1=C(CC2CCC3=C(C)C4=CC=CC=C4N3C2=O)NC=N1</t>
  </si>
  <si>
    <t xml:space="preserve">InChI=1S/C18H19N3O.ClH/c1-11-14-5-3-4-6-17(14)21-16(11)8-7-13(18(21)22)9-15-12(2)19-10-20-15;/h3-6,10,13H,7-9H2,1-2H3,(H,19,20);1H/t13-;/m1./s1
</t>
  </si>
  <si>
    <t>CC1(OC(=O)N(NC2=CC=CC=C2)C1=O)C1=CC=C(OC2=CC=CC=C2)C=C1</t>
  </si>
  <si>
    <t xml:space="preserve">InChI=1/C22H18N2O4/c1-22(16-12-14-19(15-13-16)27-18-10-6-3-7-11-18)20(25)24(21(26)28-22)23-17-8-4-2-5-9-17/h2-15,23H,1H3
</t>
  </si>
  <si>
    <t>[K+].CCC1=CC(=CC2=C1OCO2)C1=C(N(C2=CC=CC=C2C(F)(F)F)S(=O)(=O)C2=C1C=CC=C2)C([O-])=O</t>
  </si>
  <si>
    <t>CCC1=CC(=CC2=C1OCO2)C1=C(N(C2=CC=CC=C2C(F)(F)F)S(=O)(=O)C2=C1C=CC=C2)C(O)=O</t>
  </si>
  <si>
    <t xml:space="preserve">InChI=1S/C25H18F3NO6S.K/c1-2-14-11-15(12-19-23(14)35-13-34-19)21-16-7-3-6-10-20(16)36(32,33)29(22(21)24(30)31)18-9-5-4-8-17(18)25(26,27)28;/h3-12H,2,13H2,1H3,(H,30,31);/q;+1/p-1
</t>
  </si>
  <si>
    <t>CC1=C(CCOC2=CC=C(C[C@H](NC3=C(C=CC=C3)C(=O)C3=CC=CC=C3)C(O)=O)C=C2)N=C(O1)C1=CC=CC=C1</t>
  </si>
  <si>
    <t>CC1=C(CCOC2=CC=C(CC(NC3=CC=CC=C3C(=O)C3=CC=CC=C3)C(O)=O)C=C2)N=C(O1)C1=CC=CC=C1</t>
  </si>
  <si>
    <t xml:space="preserve">InChI=1S/C34H30N2O5/c1-23-29(36-33(41-23)26-12-6-3-7-13-26)20-21-40-27-18-16-24(17-19-27)22-31(34(38)39)35-30-15-9-8-14-28(30)32(37)25-10-4-2-5-11-25/h2-19,31,35H,20-22H2,1H3,(H,38,39)/t31-/m0/s1
</t>
  </si>
  <si>
    <t>[Na+].[Na+].[Na+].[O-]C(=O)C1=C(N=NC2=CC=C(C=C2)S([O-])(=O)=O)C(=O)N(N1)C1=CC=C(C=C1)S([O-])(=O)=O</t>
  </si>
  <si>
    <t>OC(=O)C1=NN(C(=O)C1N=NC1=CC=C(C=C1)S(O)(=O)=O)C1=CC=C(C=C1)S(O)(=O)=O</t>
  </si>
  <si>
    <t xml:space="preserve">InChI=1S/C16H12N4O9S2.3Na/c21-15-13(18-17-9-1-5-11(6-2-9)30(24,25)26)14(16(22)23)19-20(15)10-3-7-12(8-4-10)31(27,28)29;;;/h1-8,19H,(H,22,23)(H,24,25,26)(H,27,28,29);;;/q;3*+1/p-3
</t>
  </si>
  <si>
    <t>[Na+].[Na+].OC1=C(N=NC2=CC=C(C=C2)S([O-])(=O)=O)C2=C(C=C1)C=C(C=C2)S([O-])(=O)=O</t>
  </si>
  <si>
    <t>OC1=C(N=NC2=CC=C(C=C2)S(O)(=O)=O)C2=C(C=C1)C=C(C=C2)S(O)(=O)=O</t>
  </si>
  <si>
    <t xml:space="preserve">InChI=1S/C16H12N2O7S2.2Na/c19-15-8-1-10-9-13(27(23,24)25)6-7-14(10)16(15)18-17-11-2-4-12(5-3-11)26(20,21)22;;/h1-9,19H,(H,20,21,22)(H,23,24,25);;/q;2*+1/p-2
</t>
  </si>
  <si>
    <t>[Na+].CN(C)C1=CC=C(C=C1)N=NS([O-])(=O)=O</t>
  </si>
  <si>
    <t>CN(C)C1=CC=C(C=C1)N=NS(O)(=O)=O</t>
  </si>
  <si>
    <t xml:space="preserve">InChI=1S/C8H11N3O3S.Na/c1-11(2)8-5-3-7(4-6-8)9-10-15(12,13)14;/h3-6H,1-2H3,(H,12,13,14);/q;+1/p-1
</t>
  </si>
  <si>
    <t>CCOP(=O)(NC(C)C)OC1=CC=C(SC)C(C)=C1</t>
  </si>
  <si>
    <t xml:space="preserve">InChI=1/C13H22NO3PS/c1-6-16-18(15,14-10(2)3)17-12-7-8-13(19-5)11(4)9-12/h7-10H,6H2,1-5H3,(H,14,15)
</t>
  </si>
  <si>
    <t>CC1(CCCCC1)C(=O)NC1=C(Cl)C(Cl)=C(O)C=C1</t>
  </si>
  <si>
    <t xml:space="preserve">InChI=1S/C14H17Cl2NO2/c1-14(7-3-2-4-8-14)13(19)17-9-5-6-10(18)12(16)11(9)15/h5-6,18H,2-4,7-8H2,1H3,(H,17,19)
</t>
  </si>
  <si>
    <t>CC(C)OC(=O)C(C)(C)OC1=CC=C(C=C1)C(=O)C1=CC=C(Cl)C=C1</t>
  </si>
  <si>
    <t xml:space="preserve">InChI=1S/C20H21ClO4/c1-13(2)24-19(23)20(3,4)25-17-11-7-15(8-12-17)18(22)14-5-9-16(21)10-6-14/h5-13H,1-4H3
</t>
  </si>
  <si>
    <t>CCOC(=O)C(C)OC1=CC=C(OC2=NC3=C(O2)C=C(Cl)C=C3)C=C1</t>
  </si>
  <si>
    <t xml:space="preserve">InChI=1/C18H16ClNO5/c1-3-22-17(21)11(2)23-13-5-7-14(8-6-13)24-18-20-15-9-4-12(19)10-16(15)25-18/h4-11H,3H2,1-2H3
</t>
  </si>
  <si>
    <t>CC1(C)C(C(=O)OC(C#N)C2=CC=CC(OC3=CC=CC=C3)=C2)C1(C)C</t>
  </si>
  <si>
    <t xml:space="preserve">InChI=1/C22H23NO3/c1-21(2)19(22(21,3)4)20(24)26-18(14-23)15-9-8-12-17(13-15)25-16-10-6-5-7-11-16/h5-13,18-19H,1-4H3
</t>
  </si>
  <si>
    <t>CN1N=C(C)C(C=NOCC2=CC=C(C=C2)C(=O)OC(C)(C)C)=C1OC1=CC=CC=C1</t>
  </si>
  <si>
    <t xml:space="preserve">InChI=1S/C24H27N3O4/c1-17-21(22(27(5)26-17)30-20-9-7-6-8-10-20)15-25-29-16-18-11-13-19(14-12-18)23(28)31-24(2,3)4/h6-15H,16H2,1-5H3
</t>
  </si>
  <si>
    <t>COP(=S)(OC)OC1=CC(C)=C(SC)C=C1</t>
  </si>
  <si>
    <t xml:space="preserve">InChI=1S/C10H15O3PS2/c1-8-7-9(5-6-10(8)16-4)13-14(15,11-2)12-3/h5-7H,1-4H3
</t>
  </si>
  <si>
    <t>NC1=C(C(=NN1C1=C(Cl)C=C(C=C1Cl)C(F)(F)F)C#N)S(=O)C(F)(F)F</t>
  </si>
  <si>
    <t xml:space="preserve">InChI=1/C12H4Cl2F6N4OS/c13-5-1-4(11(15,16)17)2-6(14)8(5)24-10(22)9(7(3-21)23-24)26(25)12(18,19)20/h1-2H,22H2
</t>
  </si>
  <si>
    <t>CCCCOC(=O)C(C)OC1=CC=C(OC2=CC=C(C=N2)C(F)(F)F)C=C1</t>
  </si>
  <si>
    <t xml:space="preserve">InChI=1/C19H20F3NO4/c1-3-4-11-25-18(24)13(2)26-15-6-8-16(9-7-15)27-17-10-5-14(12-23-17)19(20,21)22/h5-10,12-13H,3-4,11H2,1-2H3
</t>
  </si>
  <si>
    <t>CCCCOC(=O)[C@@H](C)OC1=CC=C(OC2=CC=C(C=N2)C(F)(F)F)C=C1</t>
  </si>
  <si>
    <t xml:space="preserve">InChI=1S/C19H20F3NO4/c1-3-4-11-25-18(24)13(2)26-15-6-8-16(9-7-15)27-17-10-5-14(12-23-17)19(20,21)22/h5-10,12-13H,3-4,11H2,1-2H3/t13-/m1/s1
</t>
  </si>
  <si>
    <t>[O-][N+](=O)C1=CC(=C(Cl)C(=C1NC1=C(Cl)C=C(C=N1)C(F)(F)F)[N+]([O-])=O)C(F)(F)F</t>
  </si>
  <si>
    <t xml:space="preserve">InChI=1S/C13H4Cl2F6N4O4/c14-6-1-4(12(16,17)18)3-22-11(6)23-9-7(24(26)27)2-5(13(19,20)21)8(15)10(9)25(28)29/h1-3H,(H,22,23)
</t>
  </si>
  <si>
    <t>FC1(F)OC2=CC=CC(=C2O1)C1=CNC=C1C#N</t>
  </si>
  <si>
    <t xml:space="preserve">InChI=1S/C12H6F2N2O2/c13-12(14)17-10-3-1-2-8(11(10)18-12)9-6-16-5-7(9)4-15/h1-3,5-6,16H
</t>
  </si>
  <si>
    <t>CC(C)N(C(=O)COC1=NN=C(S1)C(F)(F)F)C1=CC=C(F)C=C1</t>
  </si>
  <si>
    <t xml:space="preserve">InChI=1S/C14H13F4N3O2S/c1-8(2)21(10-5-3-9(15)4-6-10)11(22)7-23-13-20-19-12(24-13)14(16,17)18/h3-6,8H,7H2,1-2H3
</t>
  </si>
  <si>
    <t>CCOC(=O)COC1=CC(N2N=CC(=C(C)C2=O)C(F)(F)F)=C(F)C=C1Cl</t>
  </si>
  <si>
    <t xml:space="preserve">InChI=1S/C16H13ClF4N2O4/c1-3-26-14(24)7-27-13-5-12(11(18)4-10(13)17)23-15(25)8(2)9(6-22-23)16(19,20)21/h4-6H,3,7H2,1-2H3
</t>
  </si>
  <si>
    <t>CCN(CC1=C(Cl)C=CC=C1F)C1=C(C=C(C=C1[N+]([O-])=O)C(F)(F)F)[N+]([O-])=O</t>
  </si>
  <si>
    <t xml:space="preserve">InChI=1S/C16H12ClF4N3O4/c1-2-22(8-10-11(17)4-3-5-12(10)18)15-13(23(25)26)6-9(16(19,20)21)7-14(15)24(27)28/h3-7H,2,8H2,1H3
</t>
  </si>
  <si>
    <t>CC1=NC2=NC(=NN2C=C1)S(=O)(=O)NC1=C(F)C=CC=C1F</t>
  </si>
  <si>
    <t xml:space="preserve">InChI=1S/C12H9F2N5O2S/c1-7-5-6-19-11(15-7)16-12(17-19)22(20,21)18-10-8(13)3-2-4-9(10)14/h2-6,18H,1H3
</t>
  </si>
  <si>
    <t>CCCCCOC(=O)COC1=C(Cl)C=C(F)C(=C1)N1C(=O)C2=C(CCCC2)C1=O</t>
  </si>
  <si>
    <t xml:space="preserve">InChI=1S/C21H23ClFNO5/c1-2-3-6-9-28-19(25)12-29-18-11-17(16(23)10-15(18)22)24-20(26)13-7-4-5-8-14(13)21(24)27/h10-11H,2-9,12H2,1H3
</t>
  </si>
  <si>
    <t>FC1=CC2=C(C=C1N1C(=O)C3=C(CCCC3)C1=O)N(CC#C)C(=O)CO2</t>
  </si>
  <si>
    <t xml:space="preserve">InChI=1S/C19H15FN2O4/c1-2-7-21-15-9-14(13(20)8-16(15)26-10-17(21)23)22-18(24)11-5-3-4-6-12(11)19(22)25/h1,8-9H,3-7,10H2
</t>
  </si>
  <si>
    <t>CN(C)C(=O)NC1=CC=CC(=C1)C(F)(F)F</t>
  </si>
  <si>
    <t xml:space="preserve">InChI=1S/C10H11F3N2O/c1-15(2)9(16)14-8-5-3-4-7(6-8)10(11,12)13/h3-6H,1-2H3,(H,14,16)
</t>
  </si>
  <si>
    <t>C1=CC2=C(C=C1)C1=C3C2=CC=CC3=CC=C1</t>
  </si>
  <si>
    <t xml:space="preserve">InChI=1S/C16H10/c1-2-8-13-12(7-1)14-9-3-5-11-6-4-10-15(13)16(11)14/h1-10H
</t>
  </si>
  <si>
    <t>C1C2=C(C=CC=C2)C2=C1C=CC=C2</t>
  </si>
  <si>
    <t xml:space="preserve">InChI=1S/C13H10/c1-3-7-12-10(5-1)9-11-6-2-4-8-13(11)12/h1-8H,9H2
</t>
  </si>
  <si>
    <t>CO\N=C(\C1=NOCCO1)C1=C(OC2=NC=NC(OC3=CC=CC=C3Cl)=C2F)C=CC=C1</t>
  </si>
  <si>
    <t>CON=C(C1=NOCCO1)C1=C(OC2=C(F)C(OC3=C(Cl)C=CC=C3)=NC=N2)C=CC=C1</t>
  </si>
  <si>
    <t xml:space="preserve">InChI=1S/C21H16ClFN4O5/c1-28-26-18(21-27-30-11-10-29-21)13-6-2-4-8-15(13)31-19-17(23)20(25-12-24-19)32-16-9-5-3-7-14(16)22/h2-9,12H,10-11H2,1H3/b26-18+
</t>
  </si>
  <si>
    <t>CN1C=C(C(=O)C(=C1)C1=CC(=CC=C1)C(F)(F)F)C1=CC=CC=C1</t>
  </si>
  <si>
    <t xml:space="preserve">InChI=1S/C19H14F3NO/c1-23-11-16(13-6-3-2-4-7-13)18(24)17(12-23)14-8-5-9-15(10-14)19(20,21)22/h2-12H,1H3
</t>
  </si>
  <si>
    <t>NC1=C(Cl)C(F)=NC(OCC(O)=O)=C1Cl</t>
  </si>
  <si>
    <t xml:space="preserve">InChI=1S/C7H5Cl2FN2O3/c8-3-5(11)4(9)7(12-6(3)10)15-1-2(13)14/h1H2,(H2,11,12)(H,13,14)
</t>
  </si>
  <si>
    <t>CCCCCCC(C)OC(=O)COC1=NC(F)=C(Cl)C(N)=C1Cl</t>
  </si>
  <si>
    <t xml:space="preserve">InChI=1/C15H21Cl2FN2O3/c1-3-4-5-6-7-9(2)23-10(21)8-22-15-12(17)13(19)11(16)14(18)20-15/h9H,3-8H2,1-2H3,(H2,19,20)
</t>
  </si>
  <si>
    <t>COC(=O)CSC1=C(Cl)C=C(F)C(=C1)N=C1SC(=O)N2CCCCN12</t>
  </si>
  <si>
    <t xml:space="preserve">InChI=1S/C15H15ClFN3O3S2/c1-23-13(21)8-24-12-7-11(10(17)6-9(12)16)18-14-19-4-2-3-5-20(19)15(22)25-14/h6-7H,2-5,8H2,1H3
</t>
  </si>
  <si>
    <t>NC1=NC(=O)C2=C(N1)N=CC(CNC1=CC=C(C=C1)C(=O)N[C@@H](CCC(O)=O)C(O)=O)=N2</t>
  </si>
  <si>
    <t>NC1=NC(=O)C2=C(N1)N=CC(CNC1=CC=C(C=C1)C(=O)NC(CCC(O)=O)C(O)=O)=N2</t>
  </si>
  <si>
    <t xml:space="preserve">InChI=1S/C19H19N7O6/c20-19-25-15-14(17(30)26-19)23-11(8-22-15)7-21-10-3-1-9(2-4-10)16(29)24-12(18(31)32)5-6-13(27)28/h1-4,8,12,21H,5-7H2,(H,24,29)(H,27,28)(H,31,32)(H3,20,22,25,26,30)/t12-/m0/s1
</t>
  </si>
  <si>
    <t>CS(=O)(=O)NC(=O)C1=CC(OC2=CC=C(C=C2Cl)C(F)(F)F)=CC=C1[N+]([O-])=O</t>
  </si>
  <si>
    <t xml:space="preserve">InChI=1S/C15H10ClF3N2O6S/c1-28(25,26)20-14(22)10-7-9(3-4-12(10)21(23)24)27-13-5-2-8(6-11(13)16)15(17,18)19/h2-7H,1H3,(H,20,22)
</t>
  </si>
  <si>
    <t>ClC1=NC=CC(NC(=O)NC2=CC=CC=C2)=C1</t>
  </si>
  <si>
    <t xml:space="preserve">InChI=1S/C12H10ClN3O/c13-11-8-10(6-7-14-11)16-12(17)15-9-4-2-1-3-5-9/h1-8H,(H2,14,15,16,17)
</t>
  </si>
  <si>
    <t>NC=O</t>
  </si>
  <si>
    <t xml:space="preserve">InChI=1S/CH3NO/c2-1-3/h1H,(H2,2,3)
</t>
  </si>
  <si>
    <t>Cl.CNC(=O)OC1=CC=CC(=C1)N=CN(C)C</t>
  </si>
  <si>
    <t>CNC(=O)OC1=CC=CC(=C1)N=CN(C)C</t>
  </si>
  <si>
    <t xml:space="preserve">InChI=1S/C11H15N3O2.ClH/c1-12-11(15)16-10-6-4-5-9(7-10)13-8-14(2)3;/h4-8H,1-3H3,(H,12,15);1H
</t>
  </si>
  <si>
    <t>CCOP(=O)(SC(C)CC)N1CCSC1=O</t>
  </si>
  <si>
    <t xml:space="preserve">InChI=1/C9H18NO3PS2/c1-4-8(3)16-14(12,13-5-2)10-6-7-15-9(10)11/h8H,4-7H2,1-3H3
</t>
  </si>
  <si>
    <t>[Na+].CCCCC1=NC2=CC=CN=C2N1CC1=CC=C(C=C1)C1=CC=CC=C1C1=NN=N[N-]1</t>
  </si>
  <si>
    <t>CCCCC1=NC2=C(N=CC=C2)N1CC1=CC=C(C=C1)C1=CC=CC=C1C1=NN=NN1</t>
  </si>
  <si>
    <t xml:space="preserve">InChI=1S/C24H22N7.Na/c1-2-3-10-22-26-21-9-6-15-25-24(21)31(22)16-17-11-13-18(14-12-17)19-7-4-5-8-20(19)23-27-29-30-28-23;/h4-9,11-15H,2-3,10,16H2,1H3;/q-1;+1
</t>
  </si>
  <si>
    <t>COC1=CC=C(C=C1)N1N=C(C=C1C1=CC=C(C=C1)S(C)=O)C(F)F</t>
  </si>
  <si>
    <t xml:space="preserve">InChI=1/C18H16F2N2O2S/c1-24-14-7-5-13(6-8-14)22-17(11-16(21-22)18(19)20)12-3-9-15(10-4-12)25(2)23/h3-11,18H,1-2H3
</t>
  </si>
  <si>
    <t>CC1=CC2=C(OC(CN(CC3=CC=CC=C3)C(=O)NC3=C(F)C=C(F)C=C3F)=C2C2=CC=C(Cl)C=C2)C=C1</t>
  </si>
  <si>
    <t xml:space="preserve">InChI=1S/C30H22ClF3N2O2/c1-18-7-12-26-23(13-18)28(20-8-10-21(31)11-9-20)27(38-26)17-36(16-19-5-3-2-4-6-19)30(37)35-29-24(33)14-22(32)15-25(29)34/h2-15H,16-17H2,1H3,(H,35,37)
</t>
  </si>
  <si>
    <t>CC(C)(C)C1=CSC(=N1)C1=CC2=C(O1)C=CC(OCC1=CC=CC=C1CC(O)=O)=C2</t>
  </si>
  <si>
    <t xml:space="preserve">InChI=1S/C24H23NO4S/c1-24(2,3)21-14-30-23(25-21)20-11-17-10-18(8-9-19(17)29-20)28-13-16-7-5-4-6-15(16)12-22(26)27/h4-11,14H,12-13H2,1-3H3,(H,26,27)
</t>
  </si>
  <si>
    <t>CC1=C(C2=C(O1)C(NC(=O)C1=C(Cl)C=CC=C1Cl)=CC=C2)C(C)(C)O</t>
  </si>
  <si>
    <t xml:space="preserve">InChI=1S/C19H17Cl2NO3/c1-10-16(19(2,3)24)11-6-4-9-14(17(11)25-10)22-18(23)15-12(20)7-5-8-13(15)21/h4-9,24H,1-3H3,(H,22,23)
</t>
  </si>
  <si>
    <t>CC\C(=C/C(=N\O)/C(N)=O)C(C)[N+]([O-])=O</t>
  </si>
  <si>
    <t>CCC(=CC(=NO)C(N)=O)C(C)[N+]([O-])=O</t>
  </si>
  <si>
    <t xml:space="preserve">InChI=1/C8H13N3O4/c1-3-6(5(2)11(14)15)4-7(10-13)8(9)12/h4-5,13H,3H2,1-2H3,(H2,9,12)/b6-4+,10-7+
</t>
  </si>
  <si>
    <t>[H][C@@]12CC[C@H](O)[C@@]1(C)CC[C@]1([H])C3=C(C[C@@H](CCCCCCCCCS(=O)CCCC(F)(F)C(F)(F)F)[C@@]21[H])C=C(O)C=C3</t>
  </si>
  <si>
    <t>O=CC1=CC=CO1</t>
  </si>
  <si>
    <t xml:space="preserve">InChI=1S/C5H4O2/c6-4-5-2-1-3-7-5/h1-4H
</t>
  </si>
  <si>
    <t>CC(C)=CCC\C(C)=C\CO</t>
  </si>
  <si>
    <t xml:space="preserve">InChI=1S/C10H18O/c1-9(2)5-4-6-10(3)7-8-11/h5,7,11H,4,6,8H2,1-3H3/b10-7+
</t>
  </si>
  <si>
    <t>CC(C)=CCC\C(C)=C\COC(C)=O</t>
  </si>
  <si>
    <t>CC(C)=CCCC(C)=CCOC(C)=O</t>
  </si>
  <si>
    <t xml:space="preserve">InChI=1S/C12H20O2/c1-10(2)6-5-7-11(3)8-9-14-12(4)13/h6,8H,5,7,9H2,1-4H3/b11-8+
</t>
  </si>
  <si>
    <t>O=CCCCC=O</t>
  </si>
  <si>
    <t xml:space="preserve">InChI=1S/C5H8O2/c6-4-2-1-3-5-7/h4-5H,1-3H2
</t>
  </si>
  <si>
    <t>OCC(O)CO</t>
  </si>
  <si>
    <t xml:space="preserve">InChI=1S/C3H8O3/c4-1-3(6)2-5/h3-6H,1-2H2
</t>
  </si>
  <si>
    <t>CNS(=O)(=O)C1=C(F)C=C(Cl)C(=C1)C(=O)N1CCC(CCN2C3CCC2CC(C3)N2C(C)=NC3=C2C=CC=C3)(CC1)C1=CC(F)=CC=C1</t>
  </si>
  <si>
    <t xml:space="preserve">InChI=1/C36H40ClF2N5O3S/c1-23-41-32-8-3-4-9-33(32)44(23)28-19-26-10-11-27(20-28)43(26)17-14-36(24-6-5-7-25(38)18-24)12-15-42(16-13-36)35(45)29-21-34(48(46,47)40-2)31(39)22-30(29)37/h3-9,18,21-22,26-28,40H,10-17,19-20H2,1-2H3
</t>
  </si>
  <si>
    <t>NC(=O)CN(CC(F)(F)F)C1=CC(=C(C=C1)C#N)C(F)(F)F</t>
  </si>
  <si>
    <t xml:space="preserve">InChI=1S/C12H9F6N3O/c13-11(14,15)6-21(5-10(20)22)8-2-1-7(4-19)9(3-8)12(16,17)18/h1-3H,5-6H2,(H2,20,22)
</t>
  </si>
  <si>
    <t>CC1=CC=C(C=C1)S(O)(=O)=O.CCN(C(C)C)C(=O)C1=CC(OC[C@H](C)NC2=CC=NC=C2)=CC(C)=C1</t>
  </si>
  <si>
    <t>CCN(C(C)C)C(=O)C1=CC(C)=CC(OCC(C)NC2=CC=NC=C2)=C1</t>
  </si>
  <si>
    <t xml:space="preserve">InChI=1S/C21H29N3O2.C7H8O3S/c1-6-24(15(2)3)21(25)18-11-16(4)12-20(13-18)26-14-17(5)23-19-7-9-22-10-8-19;1-6-2-4-7(5-3-6)11(8,9)10/h7-13,15,17H,6,14H2,1-5H3,(H,22,23);2-5H,1H3,(H,8,9,10)/t17-;/m0./s1
</t>
  </si>
  <si>
    <t>OC1(CCN(CCCC(=O)C2=CC=C(F)C=C2)CC1)C1=CC=C(Cl)C=C1</t>
  </si>
  <si>
    <t xml:space="preserve">InChI=1S/C21H23ClFNO2/c22-18-7-5-17(6-8-18)21(26)11-14-24(15-12-21)13-1-2-20(25)16-3-9-19(23)10-4-16/h3-10,26H,1-2,11-15H2
</t>
  </si>
  <si>
    <t>CCCCCCC(O)=O</t>
  </si>
  <si>
    <t xml:space="preserve">InChI=1S/C7H14O2/c1-2-3-4-5-6-7(8)9/h2-6H2,1H3,(H,8,9)
</t>
  </si>
  <si>
    <t>CCCCC(O)(CN1C=NC=N1)C1=CC=C(Cl)C=C1Cl</t>
  </si>
  <si>
    <t xml:space="preserve">InChI=1/C14H17Cl2N3O/c1-2-3-6-14(20,8-19-10-17-9-18-19)12-5-4-11(15)7-13(12)16/h4-5,7,9-10,20H,2-3,6,8H2,1H3
</t>
  </si>
  <si>
    <t>CCCCCCCCCCCCCCCC</t>
  </si>
  <si>
    <t xml:space="preserve">InChI=1S/C16H34/c1-3-5-7-9-11-13-15-16-14-12-10-8-6-4-2/h3-16H2,1-2H3
</t>
  </si>
  <si>
    <t>FC(F)C(F)(F)OC1=C(Cl)C=C(NC(=O)NC(=O)C2=C(F)C=CC=C2F)C=C1Cl</t>
  </si>
  <si>
    <t xml:space="preserve">InChI=1S/C16H8Cl2F6N2O3/c17-7-4-6(5-8(18)12(7)29-16(23,24)14(21)22)25-15(28)26-13(27)11-9(19)2-1-3-10(11)20/h1-5,14H,(H2,25,26,27,28)
</t>
  </si>
  <si>
    <t>O=C(OCCCCCCOC(=O)C1=CC=CC=C1)C1=CC=CC=C1</t>
  </si>
  <si>
    <t xml:space="preserve">InChI=1S/C20H22O4/c21-19(17-11-5-3-6-12-17)23-15-9-1-2-10-16-24-20(22)18-13-7-4-8-14-18/h3-8,11-14H,1-2,9-10,15-16H2
</t>
  </si>
  <si>
    <t>N#CCCCCC#N</t>
  </si>
  <si>
    <t xml:space="preserve">InChI=1S/C6H8N2/c7-5-3-1-2-4-6-8/h1-4H2
</t>
  </si>
  <si>
    <t>OC(=O)CCCCC(O)=O</t>
  </si>
  <si>
    <t xml:space="preserve">InChI=1S/C6H10O4/c7-5(8)3-1-2-4-6(9)10/h1-4H2,(H,7,8)(H,9,10)
</t>
  </si>
  <si>
    <t>CCCCCC(O)=O</t>
  </si>
  <si>
    <t xml:space="preserve">InChI=1S/C6H12O2/c1-2-3-4-5-6(7)8/h2-5H2,1H3,(H,7,8)
</t>
  </si>
  <si>
    <t>CN(C)C1=NC(=O)N(C2CCCCC2)C(=O)N1C</t>
  </si>
  <si>
    <t xml:space="preserve">InChI=1S/C12H20N4O2/c1-14(2)10-13-11(17)16(12(18)15(10)3)9-7-5-4-6-8-9/h9H,4-8H2,1-3H3
</t>
  </si>
  <si>
    <t>C[C@H]1[C@@H](SC(=O)N1C(=O)NC1CCCCC1)C1=CC=C(Cl)C=C1</t>
  </si>
  <si>
    <t>CC1C(SC(=O)N1C(=O)NC1CCCCC1)C1=CC=C(Cl)C=C1</t>
  </si>
  <si>
    <t xml:space="preserve">InChI=1/C17H21ClN2O2S/c1-11-15(12-7-9-13(18)10-8-12)23-17(22)20(11)16(21)19-14-5-3-2-4-6-14/h7-11,14-15H,2-6H2,1H3,(H,19,21)/t11-,15+/s2
</t>
  </si>
  <si>
    <t>OC(=O)C(F)(F)F.CCN(CC)C(=O)C1=C(C=C(N2CCC(CC2)C2=CC=CC=C2)C(=C1)S(=O)(=O)CC1=CC=CC=C1)N(CC)CCN(C)C</t>
  </si>
  <si>
    <t>CCN(CC)C(=O)C1=CC(=C(C=C1N(CC)CCN(C)C)N1CCC(CC1)C1=CC=CC=C1)S(=O)(=O)CC1=CC=CC=C1</t>
  </si>
  <si>
    <t xml:space="preserve">InChI=1S/C35H48N4O3S.C2HF3O2/c1-6-37(7-2)35(40)31-25-34(43(41,42)27-28-15-11-9-12-16-28)33(26-32(31)38(8-3)24-23-36(4)5)39-21-19-30(20-22-39)29-17-13-10-14-18-29;3-2(4,5)1(6)7/h9-18,25-26,30H,6-8,19-24,27H2,1-5H3;(H,6,7)
</t>
  </si>
  <si>
    <t>OC12N=C(SC1CC1=CC(Cl)=CC=C21)C1=CC=CC=C1</t>
  </si>
  <si>
    <t xml:space="preserve">InChI=1/C16H12ClNOS/c17-12-6-7-13-11(8-12)9-14-16(13,19)18-15(20-14)10-4-2-1-3-5-10/h1-8,14,19H,9H2
</t>
  </si>
  <si>
    <t>NS(=O)(=O)C1=CC2=C(NCNS2(=O)=O)C=C1Cl</t>
  </si>
  <si>
    <t xml:space="preserve">InChI=1S/C7H8ClN3O4S2/c8-4-1-5-7(2-6(4)16(9,12)13)17(14,15)11-3-10-5/h1-2,10-11H,3H2,(H2,9,12,13)
</t>
  </si>
  <si>
    <t>OC1=CC=C(O)C=C1</t>
  </si>
  <si>
    <t xml:space="preserve">InChI=1S/C6H6O2/c7-5-1-2-6(8)4-3-5/h1-4,7-8H
</t>
  </si>
  <si>
    <t>CCC(C)OC(=O)N1CCCCC1CCO</t>
  </si>
  <si>
    <t xml:space="preserve">InChI=1/C12H23NO3/c1-3-10(2)16-12(15)13-8-5-4-6-11(13)7-9-14/h10-11,14H,3-9H2,1-2H3
</t>
  </si>
  <si>
    <t>CC(C)[C@H](SC(C)=O)C(=O)N[C@H]1CC2=C(C=CC=C2)[C@H]2CCC[C@H](N2C1=O)C(O)=O</t>
  </si>
  <si>
    <t>CC(C)C(SC(C)=O)C(=O)NC1CC2=C(C=CC=C2)C2CCCC(N2C1=O)C(O)=O</t>
  </si>
  <si>
    <t xml:space="preserve">InChI=1S/C22H28N2O5S/c1-12(2)19(30-13(3)25)20(26)23-16-11-14-7-4-5-8-15(14)17-9-6-10-18(22(28)29)24(17)21(16)27/h4-5,7-8,12,16-19H,6,9-11H2,1-3H3,(H,23,26)(H,28,29)/t16-,17+,18-,19-/m0/s1
</t>
  </si>
  <si>
    <t>COCC1=CN=C(C2=NC(C)(C(C)C)C(=O)N2)C(=C1)C(O)=O</t>
  </si>
  <si>
    <t xml:space="preserve">InChI=1/C15H19N3O4/c1-8(2)15(3)14(21)17-12(18-15)11-10(13(19)20)5-9(6-16-11)7-22-4/h5-6,8H,7H2,1-4H3,(H,19,20)(H,17,18,21)
</t>
  </si>
  <si>
    <t>CC(C)C1(C)NC(=NC1=O)C1=NC=C(C)C=C1C(O)=O</t>
  </si>
  <si>
    <t xml:space="preserve">InChI=1/C14H17N3O3/c1-7(2)14(4)13(20)16-11(17-14)10-9(12(18)19)5-8(3)6-15-10/h5-7H,1-4H3,(H,18,19)(H,16,17,20)
</t>
  </si>
  <si>
    <t>CC(C)C1(C)N=C(NC1=O)C1=NC=CC=C1C(O)=O</t>
  </si>
  <si>
    <t xml:space="preserve">InChI=1/C13H15N3O3/c1-7(2)13(3)12(19)15-10(16-13)9-8(11(17)18)5-4-6-14-9/h4-7H,1-3H3,(H,17,18)(H,15,16,19)
</t>
  </si>
  <si>
    <t>CC(C)C1(C)N=C(NC1=O)C1=NC2=C(C=CC=C2)C=C1C(O)=O</t>
  </si>
  <si>
    <t xml:space="preserve">InChI=1/C17H17N3O3/c1-9(2)17(3)16(23)19-14(20-17)13-11(15(21)22)8-10-6-4-5-7-12(10)18-13/h4-9H,1-3H3,(H,21,22)(H,19,20,23)
</t>
  </si>
  <si>
    <t>CCC1=CN=C(C2=NC(C)(C(C)C)C(=O)N2)C(=C1)C(O)=O</t>
  </si>
  <si>
    <t xml:space="preserve">InChI=1/C15H19N3O3/c1-5-9-6-10(13(19)20)11(16-7-9)12-17-14(21)15(4,18-12)8(2)3/h6-8H,5H2,1-4H3,(H,19,20)(H,17,18,21)
</t>
  </si>
  <si>
    <t>[O-][N+](=O)\N=C1/NCCN1CC1=CN=C(Cl)C=C1</t>
  </si>
  <si>
    <t xml:space="preserve">InChI=1S/C9H10ClN5O2/c10-8-2-1-7(5-12-8)6-14-4-3-11-9(14)13-15(16)17/h1-2,5H,3-4,6H2,(H,11,13)
</t>
  </si>
  <si>
    <t>[As]#[In]</t>
  </si>
  <si>
    <t xml:space="preserve">InChI=1S/As.In
</t>
  </si>
  <si>
    <t>COC(=O)N(C(=O)N1CO[C@]2(CC3=C(C=CC(Cl)=C3)C2=N1)C(=O)OC)C1=CC=C(OC(F)(F)F)C=C1</t>
  </si>
  <si>
    <t>COC(=O)N(C(=O)N1COC2(CC3=C(C=CC(Cl)=C3)C2=N1)C(=O)OC)C1=CC=C(OC(F)(F)F)C=C1</t>
  </si>
  <si>
    <t xml:space="preserve">InChI=1S/C22H17ClF3N3O7/c1-33-18(30)21-10-12-9-13(23)3-8-16(12)17(21)27-28(11-35-21)19(31)29(20(32)34-2)14-4-6-15(7-5-14)36-22(24,25)26/h3-9H,10-11H2,1-2H3/t21-/m0/s1
</t>
  </si>
  <si>
    <t>O[C@H]([C@H](CC1=CC=CC=C1)NC(=O)C1=CC2=CC(Cl)=CC=C2N1)C(=O)N1C[C@H](O)[C@H](O)C1</t>
  </si>
  <si>
    <t>OC(C(CC1=CC=CC=C1)NC(=O)C1=CC2=CC(Cl)=CC=C2N1)C(=O)N1CC(O)C(O)C1</t>
  </si>
  <si>
    <t xml:space="preserve">InChI=1S/C23H24ClN3O5/c24-15-6-7-16-14(9-15)10-18(25-16)22(31)26-17(8-13-4-2-1-3-5-13)21(30)23(32)27-11-19(28)20(29)12-27/h1-7,9-10,17,19-21,25,28-30H,8,11-12H2,(H,26,31)/t17-,19-,20+,21+/m0/s1
</t>
  </si>
  <si>
    <t>[Na+].COC(=O)C1=C(C=C(I)C=C1)S(=O)(=O)[N-]C(=O)NC1=NC(OC)=NC(C)=N1</t>
  </si>
  <si>
    <t>COC(=O)C1=C(C=C(I)C=C1)S(=O)(=O)NC(=O)NC1=NC(OC)=NC(C)=N1</t>
  </si>
  <si>
    <t xml:space="preserve">InChI=1S/C14H14IN5O6S.Na/c1-7-16-12(19-14(17-7)26-3)18-13(22)20-27(23,24)10-6-8(15)4-5-9(10)11(21)25-2;/h4-6H,1-3H3,(H2,16,17,18,19,20,22);/q;+1/p-1
</t>
  </si>
  <si>
    <t>CCOP(=S)(OCC)OC1=NN(C(C)C)C(Cl)=N1</t>
  </si>
  <si>
    <t xml:space="preserve">InChI=1S/C9H17ClN3O3PS/c1-5-14-17(18,15-6-2)16-9-11-8(10)13(12-9)7(3)4/h7H,5-6H2,1-4H3
</t>
  </si>
  <si>
    <t>COC1=CC(C=CC)=CC=C1O</t>
  </si>
  <si>
    <t xml:space="preserve">InChI=1S/C10H12O2/c1-3-4-8-5-6-9(11)10(7-8)12-2/h3-7,11H,1-2H3
</t>
  </si>
  <si>
    <t>NNC(=O)C1=CC=NC=C1</t>
  </si>
  <si>
    <t xml:space="preserve">InChI=1S/C6H7N3O/c7-9-6(10)5-1-3-8-4-2-5/h1-4H,7H2,(H,9,10)
</t>
  </si>
  <si>
    <t>CC(C)CCO</t>
  </si>
  <si>
    <t xml:space="preserve">InChI=1S/C5H12O/c1-5(2)3-4-6/h5-6H,3-4H2,1-2H3
</t>
  </si>
  <si>
    <t>CCCC(=O)OCCC(C)C</t>
  </si>
  <si>
    <t xml:space="preserve">InChI=1S/C9H18O2/c1-4-5-9(10)11-7-6-8(2)3/h8H,4-7H2,1-3H3
</t>
  </si>
  <si>
    <t>CC1(C)CC(CC(C)(CN=C=O)C1)N=C=O</t>
  </si>
  <si>
    <t xml:space="preserve">InChI=1/C12H18N2O2/c1-11(2)4-10(14-9-16)5-12(3,6-11)7-13-8-15/h10H,4-7H2,1-3H3
</t>
  </si>
  <si>
    <t>CCCN(CCC)C1=C(C=C(C=C1[N+]([O-])=O)C(C)C)[N+]([O-])=O</t>
  </si>
  <si>
    <t xml:space="preserve">InChI=1S/C15H23N3O4/c1-5-7-16(8-6-2)15-13(17(19)20)9-12(11(3)4)10-14(15)18(21)22/h9-11H,5-8H2,1-4H3
</t>
  </si>
  <si>
    <t>CC(C)O[Ti](OCCN(CCO)CCO)(OCCN(CCO)CCO)OC(C)C</t>
  </si>
  <si>
    <t xml:space="preserve">InChI=1S/2C6H14NO3.2C3H7O.Ti/c2*8-4-1-7(2-5-9)3-6-10;2*1-3(2)4;/h2*8-9H,1-6H2;2*3H,1-2H3;/q4*-1;+4
</t>
  </si>
  <si>
    <t>Cl.CC(C)NCC(O)C1=CC(O)=C(O)C=C1</t>
  </si>
  <si>
    <t xml:space="preserve">InChI=1/C11H17NO3.ClH/c1-7(2)12-6-11(15)8-3-4-9(13)10(14)5-8;/h3-5,7,11-15H,6H2,1-2H3;1H
</t>
  </si>
  <si>
    <t>CCC(C)(CC)C1=NOC(NC(=O)C2=C(OC)C=CC=C2OC)=C1</t>
  </si>
  <si>
    <t xml:space="preserve">InChI=1S/C18H24N2O4/c1-6-18(3,7-2)14-11-15(24-20-14)19-17(21)16-12(22-4)9-8-10-13(16)23-5/h8-11H,6-7H2,1-5H3,(H,19,21)
</t>
  </si>
  <si>
    <t>CS(=O)(=O)C1=C(C=CC(=C1)C(F)(F)F)C(=O)C1=C(ON=C1)C1CC1</t>
  </si>
  <si>
    <t xml:space="preserve">InChI=1S/C15H12F3NO4S/c1-24(21,22)12-6-9(15(16,17)18)4-5-10(12)13(20)11-7-19-23-14(11)8-2-3-8/h4-8H,2-3H2,1H3
</t>
  </si>
  <si>
    <t>CCOC(=O)C(C)OC(=O)C1=C(C=CC(OC2=C(Cl)C=C(C=C2)C(F)(F)F)=C1)[N+]([O-])=O</t>
  </si>
  <si>
    <t xml:space="preserve">InChI=1/C19H15ClF3NO7/c1-3-29-17(25)10(2)30-18(26)13-9-12(5-6-15(13)24(27)28)31-16-7-4-11(8-14(16)20)19(21,22)23/h4-10H,3H2,1-2H3
</t>
  </si>
  <si>
    <t>Cl[C@H]1[C@H](Cl)[C@@H](Cl)[C@@H](Cl)[C@H](Cl)[C@H]1Cl</t>
  </si>
  <si>
    <t xml:space="preserve">InChI=1/C6H6Cl6/c7-1-2(8)4(10)6(12)5(11)3(1)9/h1-6H/t1-,2-,3-,4+,5+,6+
</t>
  </si>
  <si>
    <t>[H][C@]12[C@H](C[C@@H](C)C=C1C=C[C@H](C)[C@@H]2CC[C@@H]1C[C@@H](O)CC(=O)O1)OC(=O)[C@@H](C)CC</t>
  </si>
  <si>
    <t>CCC(C)C(=O)OC1CC(C)C=C2C=CC(C)C(CCC3CC(O)CC(=O)O3)C12</t>
  </si>
  <si>
    <t xml:space="preserve">InChI=1S/C24H36O5/c1-5-15(3)24(27)29-21-11-14(2)10-17-7-6-16(4)20(23(17)21)9-8-19-12-18(25)13-22(26)28-19/h6-7,10,14-16,18-21,23,25H,5,8-9,11-13H2,1-4H3/t14-,15-,16-,18+,19+,20-,21-,23-/m0/s1
</t>
  </si>
  <si>
    <t>O[C@H]([C@@H](O)C(O)=O)C(O)=O</t>
  </si>
  <si>
    <t>OC(C(O)C(O)=O)C(O)=O</t>
  </si>
  <si>
    <t xml:space="preserve">InChI=1S/C4H6O6/c5-1(3(7)8)2(6)4(9)10/h1-2,5-6H,(H,7,8)(H,9,10)/t1-,2-/m1/s1
</t>
  </si>
  <si>
    <t>N[C@@H](CC1=CNC2=CC=CC=C12)C(O)=O</t>
  </si>
  <si>
    <t>NC(CC1=CNC2=CC=CC=C12)C(O)=O</t>
  </si>
  <si>
    <t xml:space="preserve">InChI=1S/C11H12N2O2/c12-9(11(14)15)5-7-6-13-10-4-2-1-3-8(7)10/h1-4,6,9,13H,5,12H2,(H,14,15)/t9-/m0/s1
</t>
  </si>
  <si>
    <t>CCOC(=O)CC(SP(=O)(OC)OC)C(=O)OCC</t>
  </si>
  <si>
    <t xml:space="preserve">InChI=1/C10H19O7PS/c1-5-16-9(11)7-8(10(12)17-6-2)19-18(13,14-3)15-4/h8H,5-7H2,1-4H3
</t>
  </si>
  <si>
    <t>O=C1NNC(=O)C=C1</t>
  </si>
  <si>
    <t xml:space="preserve">InChI=1S/C4H4N2O2/c7-3-1-2-4(8)6-5-3/h1-2H,(H,5,7)(H,6,8)
</t>
  </si>
  <si>
    <t>OC(CC(O)=O)C(O)=O</t>
  </si>
  <si>
    <t xml:space="preserve">InChI=1/C4H6O5/c5-2(4(8)9)1-3(6)7/h2,5H,1H2,(H,6,7)(H,8,9)
</t>
  </si>
  <si>
    <t>CC1=C(O)C(=O)C=CO1</t>
  </si>
  <si>
    <t>CC1OC=CC(=O)C1=O</t>
  </si>
  <si>
    <t xml:space="preserve">InChI=1S/C6H6O3/c1-4-6(8)5(7)2-3-9-4/h2-3,8H,1H3
</t>
  </si>
  <si>
    <t>CC1=C(OCC(O)=O)C=CC(Cl)=C1</t>
  </si>
  <si>
    <t xml:space="preserve">InChI=1S/C9H9ClO3/c1-6-4-7(10)2-3-8(6)13-5-9(11)12/h2-4H,5H2,1H3,(H,11,12)
</t>
  </si>
  <si>
    <t>CCCCC(CC)COC(=O)C1=CC=CC=C1C(O)=O</t>
  </si>
  <si>
    <t xml:space="preserve">InChI=1/C16H22O4/c1-3-5-8-12(4-2)11-20-16(19)14-10-7-6-9-13(14)15(17)18/h6-7,9-10,12H,3-5,8,11H2,1-2H3,(H,17,18)
</t>
  </si>
  <si>
    <t>CC#CC1=CC(C)=NC(NC2=CC=CC=C2)=N1</t>
  </si>
  <si>
    <t xml:space="preserve">InChI=1S/C14H13N3/c1-3-7-13-10-11(2)15-14(17-13)16-12-8-5-4-6-9-12/h4-6,8-10H,1-2H3,(H,15,16,17)
</t>
  </si>
  <si>
    <t>[Cl-].C[N+]1(C)CCCCC1</t>
  </si>
  <si>
    <t>C[N+]1(C)CCCCC1</t>
  </si>
  <si>
    <t xml:space="preserve">InChI=1S/C7H16N.ClH/c1-8(2)6-4-3-5-7-8;/h3-7H2,1-2H3;1H/q+1;/p-1
</t>
  </si>
  <si>
    <t>[Cl-].[Cl-].[Hg++]</t>
  </si>
  <si>
    <t xml:space="preserve">InChI=1S/2ClH.Hg/h2*1H;/q;;+2/p-2
</t>
  </si>
  <si>
    <t>CC[C@@H]([C@@H](CC)C1=CC=C(O)C=C1)C1=CC=C(O)C=C1</t>
  </si>
  <si>
    <t>CCC(C(CC)C1=CC=C(O)C=C1)C1=CC=C(O)C=C1</t>
  </si>
  <si>
    <t xml:space="preserve">InChI=1S/C18H22O2/c1-3-17(13-5-9-15(19)10-6-13)18(4-2)14-7-11-16(20)12-8-14/h5-12,17-20H,3-4H2,1-2H3/t17-,18+
</t>
  </si>
  <si>
    <t>CS(=O)(=O)C1=CC(=C(C=C1)C(=O)C1C(=O)CCCC1=O)[N+]([O-])=O</t>
  </si>
  <si>
    <t xml:space="preserve">InChI=1S/C14H13NO7S/c1-23(21,22)8-5-6-9(10(7-8)15(19)20)14(18)13-11(16)3-2-4-12(13)17/h5-7,13H,2-4H2,1H3
</t>
  </si>
  <si>
    <t>O.O.O.[Na+].CNC([S-])=S</t>
  </si>
  <si>
    <t xml:space="preserve">InChI=1S/C2H5NS2.Na.3H2O/c1-3-2(4)5;;;;/h1H3,(H2,3,4,5);;3*1H2/q;+1;;;/p-1
</t>
  </si>
  <si>
    <t>Cl.CCC(=O)C(CC(C)N(C)C)(C1=CC=CC=C1)C1=CC=CC=C1</t>
  </si>
  <si>
    <t>CCC(=O)C(CC(C)N(C)C)(C1=CC=CC=C1)C1=CC=CC=C1</t>
  </si>
  <si>
    <t xml:space="preserve">InChI=1/C21H27NO.ClH/c1-5-20(23)21(16-17(2)22(3)4,18-12-8-6-9-13-18)19-14-10-7-11-15-19;/h6-15,17H,5,16H2,1-4H3;1H
</t>
  </si>
  <si>
    <t>COP(N)(=O)SC</t>
  </si>
  <si>
    <t xml:space="preserve">InChI=1/C2H8NO2PS/c1-5-6(3,4)7-2/h1-2H3,(H2,3,4)
</t>
  </si>
  <si>
    <t>COCC(C)N(C(=O)CS(O)(=O)=O)C1=CSC=C1C</t>
  </si>
  <si>
    <t xml:space="preserve">InChI=1/C11H17NO5S2/c1-8-5-18-6-10(8)12(9(2)4-17-3)11(13)7-19(14,15)16/h5-6,9H,4,7H2,1-3H3,(H,14,15,16)
</t>
  </si>
  <si>
    <t>C1N2CN3CN1CN(C2)C3</t>
  </si>
  <si>
    <t xml:space="preserve">InChI=1S/C6H12N4/c1-7-2-9-4-8(1)5-10(3-7)6-9/h1-6H2
</t>
  </si>
  <si>
    <t>COC1=NN(CSP(=S)(OC)OC)C(=O)S1</t>
  </si>
  <si>
    <t xml:space="preserve">InChI=1S/C6H11N2O4PS3/c1-10-5-7-8(6(9)16-5)4-15-13(14,11-2)12-3/h4H2,1-3H3
</t>
  </si>
  <si>
    <t>COC1=CC=CC(C(=O)NN(C(=O)C2=CC(C)=CC(C)=C2)C(C)(C)C)=C1C</t>
  </si>
  <si>
    <t xml:space="preserve">InChI=1S/C22H28N2O3/c1-14-11-15(2)13-17(12-14)21(26)24(22(4,5)6)23-20(25)18-9-8-10-19(27-7)16(18)3/h8-13H,1-7H3,(H,23,25)
</t>
  </si>
  <si>
    <t>COC(=O)C1=C(N)C=CC=C1</t>
  </si>
  <si>
    <t xml:space="preserve">InChI=1S/C8H9NO2/c1-11-8(10)6-4-2-3-5-7(6)9/h2-5H,9H2,1H3
</t>
  </si>
  <si>
    <t>CCCCCCCCCCCC(=O)OC</t>
  </si>
  <si>
    <t xml:space="preserve">InChI=1S/C13H26O2/c1-3-4-5-6-7-8-9-10-11-12-13(14)15-2/h3-12H2,1-2H3
</t>
  </si>
  <si>
    <t>CN=C=S</t>
  </si>
  <si>
    <t xml:space="preserve">InChI=1S/C2H3NS/c1-3-2-4/h1H3
</t>
  </si>
  <si>
    <t>CCCCCCCC(=O)OC</t>
  </si>
  <si>
    <t xml:space="preserve">InChI=1S/C9H18O2/c1-3-4-5-6-7-8-9(10)11-2/h3-8H2,1-2H3
</t>
  </si>
  <si>
    <t>COC(=O)C1=C(O)C=CC=C1</t>
  </si>
  <si>
    <t xml:space="preserve">InChI=1S/C8H8O3/c1-11-8(10)6-4-2-3-5-7(6)9/h2-5,9H,1H3
</t>
  </si>
  <si>
    <t>O.O.O.C[C@](N)(CC1=CC=C(O)C(O)=C1)C(O)=O.C[C@](N)(CC1=CC=C(O)C(O)=C1)C(O)=O</t>
  </si>
  <si>
    <t xml:space="preserve">InChI=1S/2C10H13NO4.3H2O/c2*1-10(11,9(14)15)5-6-2-3-7(12)8(13)4-6;;;/h2*2-4,12-13H,5,11H2,1H3,(H,14,15);3*1H2/t2*10-;;;/m00.../s1
</t>
  </si>
  <si>
    <t>N#CSCSC#N</t>
  </si>
  <si>
    <t xml:space="preserve">InChI=1S/C3H2N2S2/c4-1-6-3-7-2-5/h3H2
</t>
  </si>
  <si>
    <t>COC1=CC=C(CC=C)C=C1OC</t>
  </si>
  <si>
    <t xml:space="preserve">InChI=1S/C11H14O2/c1-4-5-9-6-7-10(12-2)11(8-9)13-3/h4,6-8H,1,5H2,2-3H3
</t>
  </si>
  <si>
    <t>COC(=O)C1=CC=C(O)C=C1</t>
  </si>
  <si>
    <t xml:space="preserve">InChI=1S/C8H8O3/c1-11-8(10)6-2-4-7(9)5-3-6/h2-5,9H,1H3
</t>
  </si>
  <si>
    <t>COC(=O)C=C(C)OP(=O)(OC)OC</t>
  </si>
  <si>
    <t xml:space="preserve">InChI=1S/C7H13O6P/c1-6(5-7(8)10-2)13-14(9,11-3)12-4/h5H,1-4H3
</t>
  </si>
  <si>
    <t>CN(C)C1=CC=C(C=C1)C(=O)C1=CC=C(C=C1)N(C)C</t>
  </si>
  <si>
    <t xml:space="preserve">InChI=1S/C17H20N2O/c1-18(2)15-9-5-13(6-10-15)17(20)14-7-11-16(12-8-14)19(3)4/h5-12H,1-4H3
</t>
  </si>
  <si>
    <t>O.[K+].NC(=O)C1=NC(=N[N-]1)C1=CC=CC(=C1)C1=CC(F)=CC=C1OCC(F)(F)C(F)(F)F</t>
  </si>
  <si>
    <t>NC(=O)C1=NC(=NN1)C1=CC=CC(=C1)C1=CC(F)=CC=C1OCC(F)(F)C(F)(F)F</t>
  </si>
  <si>
    <t xml:space="preserve">InChI=1S/C18H12F6N4O2.K.H2O/c19-11-4-5-13(30-8-17(20,21)18(22,23)24)12(7-11)9-2-1-3-10(6-9)15-26-16(14(25)29)28-27-15;;/h1-7H,8H2,(H3,25,26,27,28,29);;1H2/q;+1;/p-1
</t>
  </si>
  <si>
    <t>[Na+].[Na+].CCCCC1=NC2=C(C=C1)[C@@H]([C@H]([C@@H]2C1=CC=C(OC)C=C1C[C@H](C)C([O-])=O)C([O-])=O)C1=CC2=C(OCO2)C=C1</t>
  </si>
  <si>
    <t>CCCCC1=CC=C2C(C(C(C2=N1)C1=CC=C(OC)C=C1CC(C)C(O)=O)C(O)=O)C1=CC2=C(OCO2)C=C1</t>
  </si>
  <si>
    <t xml:space="preserve">InChI=1S/C31H33NO7.2Na/c1-4-5-6-20-8-10-23-26(18-7-12-24-25(15-18)39-16-38-24)28(31(35)36)27(29(23)32-20)22-11-9-21(37-3)14-19(22)13-17(2)30(33)34;;/h7-12,14-15,17,26-28H,4-6,13,16H2,1-3H3,(H,33,34)(H,35,36);;/q;2*+1/p-2/t17-,26-,27-,28+;;/m0../s1
</t>
  </si>
  <si>
    <t>CCN1N=C(CC2=CC=CC=C2)C=C1C1CCN(C[C@H]2C[C@@H](C[C@@H]2C2=CC=CC(F)=C2)N(C)[C@H](C(C)C)C(O)=O)CC1</t>
  </si>
  <si>
    <t>CCN1N=C(CC2=CC=CC=C2)C=C1C1CCN(CC2CC(CC2C2=CC=CC(F)=C2)N(C)C(C(C)C)C(O)=O)CC1</t>
  </si>
  <si>
    <t xml:space="preserve">InChI=1S/C35H47FN4O2/c1-5-40-33(21-30(37-40)18-25-10-7-6-8-11-25)26-14-16-39(17-15-26)23-28-20-31(38(4)34(24(2)3)35(41)42)22-32(28)27-12-9-13-29(36)19-27/h6-13,19,21,24,26,28,31-32,34H,5,14-18,20,22-23H2,1-4H3,(H,41,42)/t28-,31+,32-,34-/m1/s1
</t>
  </si>
  <si>
    <t>OC(=O)CCC([O-])=O.CO[C@@H]1COCC[C@@H]1[NH2+][C@@H]1CC[C@](C1)(C(C)C)C(=O)N1CCC2=C(C1)C=C(C=N2)C(F)(F)F</t>
  </si>
  <si>
    <t>COC1COCCC1NC1CCC(C1)(C(C)C)C(=O)N1CCC2=NC=C(C=C2C1)C(F)(F)F</t>
  </si>
  <si>
    <t xml:space="preserve">InChI=1S/C24H34F3N3O3.C4H6O4/c1-15(2)23(7-4-18(11-23)29-20-6-9-33-14-21(20)32-3)22(31)30-8-5-19-16(13-30)10-17(12-28-19)24(25,26)27;5-3(6)1-2-4(7)8/h10,12,15,18,20-21,29H,4-9,11,13-14H2,1-3H3;1-2H2,(H,5,6)(H,7,8)/t18-,20+,21-,23+;/m1./s1
</t>
  </si>
  <si>
    <t>F[C@@H](CO[C@H]1CC[C@@H](CC1)NC1=C2C=NN=C2N=CN1)C1=CC=CC=C1F</t>
  </si>
  <si>
    <t>FC(COC1CCC(CC1)NC1=C2C=NN=C2N=CN1)C1=CC=CC=C1F</t>
  </si>
  <si>
    <t xml:space="preserve">InChI=1S/C19H21F2N5O/c20-16-4-2-1-3-14(16)17(21)10-27-13-7-5-12(6-8-13)25-18-15-9-24-26-19(15)23-11-22-18/h1-4,9,11-13,17H,5-8,10H2,(H2,22,23,24,25,26)/t12-,13-,17-/m0/s1
</t>
  </si>
  <si>
    <t>CCSC(=O)N1CCCCCC1</t>
  </si>
  <si>
    <t xml:space="preserve">InChI=1S/C9H17NOS/c1-2-12-9(11)10-7-5-3-4-6-8-10/h2-8H2,1H3
</t>
  </si>
  <si>
    <t>OC(=O)C1=C(C=CC=C1)C(=O)OCC1=CC=CC=C1</t>
  </si>
  <si>
    <t xml:space="preserve">InChI=1S/C15H12O4/c16-14(17)12-8-4-5-9-13(12)15(18)19-10-11-6-2-1-3-7-11/h1-9H,10H2,(H,16,17)
</t>
  </si>
  <si>
    <t>CNC(=O)\C=C(/C)OP(=O)(OC)OC</t>
  </si>
  <si>
    <t>[H]C(C(=O)NC)=C(C)OP(=O)(OC)OC</t>
  </si>
  <si>
    <t xml:space="preserve">InChI=1S/C7H14NO5P/c1-6(5-7(9)8-2)13-14(10,11-3)12-4/h5H,1-4H3,(H,8,9)/b6-5+
</t>
  </si>
  <si>
    <t>COC(=O)C1=C(C=CC=C1)C(O)=O</t>
  </si>
  <si>
    <t xml:space="preserve">InChI=1S/C9H8O4/c1-13-9(12)7-5-3-2-4-6(7)8(10)11/h2-5H,1H3,(H,10,11)
</t>
  </si>
  <si>
    <t>CN(C)C(=O)NC1=CC=C(Cl)C=C1</t>
  </si>
  <si>
    <t xml:space="preserve">InChI=1S/C9H11ClN2O/c1-12(2)9(13)11-8-5-3-7(10)4-6-8/h3-6H,1-2H3,(H,11,13)
</t>
  </si>
  <si>
    <t>CC(C)=CCCC(=C)C=C</t>
  </si>
  <si>
    <t xml:space="preserve">InChI=1S/C10H16/c1-5-10(4)8-6-7-9(2)3/h5,7H,1,4,6,8H2,2-3H3
</t>
  </si>
  <si>
    <t>CN(C)C1=CC=C(C)C=C1</t>
  </si>
  <si>
    <t xml:space="preserve">InChI=1S/C9H13N/c1-8-4-6-9(7-5-8)10(2)3/h4-7H,1-3H3
</t>
  </si>
  <si>
    <t>CC(O)CN(CCN(CC(C)O)CC(C)O)CC(C)O</t>
  </si>
  <si>
    <t xml:space="preserve">InChI=1/C14H32N2O4/c1-11(17)7-15(8-12(2)18)5-6-16(9-13(3)19)10-14(4)20/h11-14,17-20H,5-10H2,1-4H3
</t>
  </si>
  <si>
    <t>[Cl-].C[N+](C)(C)CC1CO1</t>
  </si>
  <si>
    <t>C[N+](C)(C)CC1CO1</t>
  </si>
  <si>
    <t xml:space="preserve">InChI=1/C6H14NO.ClH/c1-7(2,3)4-6-5-8-6;/h6H,4-5H2,1-3H3;1H/q+1;/p-1
</t>
  </si>
  <si>
    <t>CCN(CC)C1=CC=CC=C1</t>
  </si>
  <si>
    <t xml:space="preserve">InChI=1S/C10H15N/c1-3-11(4-2)10-8-6-5-7-9-10/h5-9H,3-4H2,1-2H3
</t>
  </si>
  <si>
    <t>CCN(CC)CCO</t>
  </si>
  <si>
    <t xml:space="preserve">InChI=1S/C6H15NO/c1-3-7(4-2)5-6-8/h8H,3-6H2,1-2H3
</t>
  </si>
  <si>
    <t>CN(C)C1=CC=CC=C1</t>
  </si>
  <si>
    <t xml:space="preserve">InChI=1S/C8H11N/c1-9(2)8-6-4-3-5-7-8/h3-7H,1-2H3
</t>
  </si>
  <si>
    <t>CCCCCCCCCC[N+](C)(C)[O-]</t>
  </si>
  <si>
    <t xml:space="preserve">InChI=1S/C12H27NO/c1-4-5-6-7-8-9-10-11-12-13(2,3)14/h4-12H2,1-3H3
</t>
  </si>
  <si>
    <t>CCCCCCCCN(C)C</t>
  </si>
  <si>
    <t xml:space="preserve">InChI=1S/C10H23N/c1-4-5-6-7-8-9-10-11(2)3/h4-10H2,1-3H3
</t>
  </si>
  <si>
    <t>COP(=O)(OC)OC(Br)C(Cl)(Cl)Br</t>
  </si>
  <si>
    <t xml:space="preserve">InChI=1/C4H7Br2Cl2O4P/c1-10-13(9,11-2)12-3(5)4(6,7)8/h3H,1-2H3
</t>
  </si>
  <si>
    <t>C1=CC2=CC=CC=C2C=C1</t>
  </si>
  <si>
    <t xml:space="preserve">InChI=1S/C10H8/c1-2-6-10-8-4-3-7-9(10)5-1/h1-8H
</t>
  </si>
  <si>
    <t>CCN(CC)C(=O)C(C)OC1=C2C=CC=CC2=CC=C1</t>
  </si>
  <si>
    <t xml:space="preserve">InChI=1/C17H21NO2/c1-4-18(5-2)17(19)13(3)20-16-12-8-10-14-9-6-7-11-15(14)16/h6-13H,4-5H2,1-3H3
</t>
  </si>
  <si>
    <t>COC1=CC(OC)=C(C=C1)S(=O)(=O)N1C(=O)[C@@](N2C[C@H](O)C[C@H]2C(=O)N(C)C)(C2=CC(Cl)=CC=C12)C1=CC=CC=C1OC</t>
  </si>
  <si>
    <t>COC1=CC=C(C(OC)=C1)S(=O)(=O)N1C(=O)C(N2CC(O)CC2C(=O)N(C)C)(C2=CC(Cl)=CC=C12)C1=CC=CC=C1OC</t>
  </si>
  <si>
    <t xml:space="preserve">InChI=1S/C30H32ClN3O8S/c1-32(2)28(36)24-15-19(35)17-33(24)30(21-8-6-7-9-25(21)41-4)22-14-18(31)10-12-23(22)34(29(30)37)43(38,39)27-13-11-20(40-3)16-26(27)42-5/h6-14,16,19,24,35H,15,17H2,1-5H3/t19-,24+,30+/m1/s1
</t>
  </si>
  <si>
    <t>CCNC1=CC(C)=CC=C1</t>
  </si>
  <si>
    <t xml:space="preserve">InChI=1S/C9H13N/c1-3-10-9-6-4-5-8(2)7-9/h4-7,10H,3H2,1-2H3
</t>
  </si>
  <si>
    <t>CCNC1=CC=CC=C1</t>
  </si>
  <si>
    <t xml:space="preserve">InChI=1S/C8H11N/c1-2-9-8-6-4-3-5-7-8/h3-7,9H,2H2,1H3
</t>
  </si>
  <si>
    <t>OC1=C(C=C(Cl)C=C1)C(=O)NC1=CC=C(C=C1Cl)[N+]([O-])=O</t>
  </si>
  <si>
    <t xml:space="preserve">InChI=1S/C13H8Cl2N2O4/c14-7-1-4-12(18)9(5-7)13(19)16-11-3-2-8(17(20)21)6-10(11)15/h1-6,18H,(H,16,19)
</t>
  </si>
  <si>
    <t>OC(=O)C1=CC=CN=C1</t>
  </si>
  <si>
    <t xml:space="preserve">InChI=1S/C6H5NO2/c8-6(9)5-2-1-3-7-4-5/h1-4H,(H,8,9)
</t>
  </si>
  <si>
    <t>ClC1=CC=CC(=N1)C(Cl)(Cl)Cl</t>
  </si>
  <si>
    <t xml:space="preserve">InChI=1S/C6H3Cl4N/c7-5-3-1-2-4(11-5)6(8,9)10/h1-3H
</t>
  </si>
  <si>
    <t>OC(=O)CN(CC(O)=O)CC(O)=O</t>
  </si>
  <si>
    <t xml:space="preserve">InChI=1S/C6H9NO6/c8-4(9)1-7(2-5(10)11)3-6(12)13/h1-3H2,(H,8,9)(H,10,11)(H,12,13)
</t>
  </si>
  <si>
    <t>[O-][N+](=O)C1=CC=C(O1)C=NN1CC(=O)NC1=O</t>
  </si>
  <si>
    <t xml:space="preserve">InChI=1S/C8H6N4O5/c13-6-4-11(8(14)10-6)9-3-5-1-2-7(17-5)12(15)16/h1-3H,4H2,(H,10,13,14)
</t>
  </si>
  <si>
    <t>CN1CCCC1=O</t>
  </si>
  <si>
    <t xml:space="preserve">InChI=1S/C5H9NO/c1-6-4-2-3-5(6)7/h2-4H2,1H3
</t>
  </si>
  <si>
    <t>CCCCCCCCN(C)CCCCCCCC</t>
  </si>
  <si>
    <t xml:space="preserve">InChI=1S/C17H37N/c1-4-6-8-10-12-14-16-18(3)17-15-13-11-9-7-5-2/h4-17H2,1-3H3
</t>
  </si>
  <si>
    <t>CCCCN(CCCC)N=O</t>
  </si>
  <si>
    <t xml:space="preserve">InChI=1S/C8H18N2O/c1-3-5-7-10(9-11)8-6-4-2/h3-8H2,1-2H3
</t>
  </si>
  <si>
    <t>CCN(CC)N=O</t>
  </si>
  <si>
    <t xml:space="preserve">InChI=1S/C4H10N2O/c1-3-6(4-2)5-7/h3-4H2,1-2H3
</t>
  </si>
  <si>
    <t>CN(C)N=O</t>
  </si>
  <si>
    <t xml:space="preserve">InChI=1S/C2H6N2O/c1-4(2)3-5/h1-2H3
</t>
  </si>
  <si>
    <t>O=NN(C1=CC=CC=C1)C1=CC=CC=C1</t>
  </si>
  <si>
    <t xml:space="preserve">InChI=1S/C12H10N2O/c15-13-14(11-7-3-1-4-8-11)12-9-5-2-6-10-12/h1-10H
</t>
  </si>
  <si>
    <t>CCCN(CCC)N=O</t>
  </si>
  <si>
    <t xml:space="preserve">InChI=1S/C6H14N2O/c1-3-5-8(7-9)6-4-2/h3-6H2,1-2H3
</t>
  </si>
  <si>
    <t>CCCCCCCCC(O)=O</t>
  </si>
  <si>
    <t xml:space="preserve">InChI=1S/C9H18O2/c1-2-3-4-5-6-7-8-9(10)11/h2-8H2,1H3,(H,10,11)
</t>
  </si>
  <si>
    <t>FC(OC(F)(F)F)C(F)(F)OC1=C(Cl)C=C(NC(=O)NC(=O)C2=C(F)C=CC=C2F)C=C1</t>
  </si>
  <si>
    <t xml:space="preserve">InChI=1/C17H9ClF8N2O4/c18-8-6-7(4-5-11(8)31-16(22,23)14(21)32-17(24,25)26)27-15(30)28-13(29)12-9(19)2-1-3-10(12)20/h1-6,14H,(H2,27,28,29,30)
</t>
  </si>
  <si>
    <t>NC1=CC=C(NC2=CC=CC=C2)C=C1</t>
  </si>
  <si>
    <t xml:space="preserve">InChI=1S/C12H12N2/c13-10-6-8-12(9-7-10)14-11-4-2-1-3-5-11/h1-9,14H,13H2
</t>
  </si>
  <si>
    <t>C=CN1CCCC1=O</t>
  </si>
  <si>
    <t xml:space="preserve">InChI=1S/C6H9NO/c1-2-7-5-3-4-6(7)8/h2H,1,3-5H2
</t>
  </si>
  <si>
    <t>CC1=C(O)C=CC=C1</t>
  </si>
  <si>
    <t xml:space="preserve">InChI=1S/C7H8O/c1-6-4-2-3-5-7(6)8/h2-5,8H,1H3
</t>
  </si>
  <si>
    <t>CCCCCCCCOC1=CC(O)=C(C=C1)C(=O)C1=CC=CC=C1</t>
  </si>
  <si>
    <t xml:space="preserve">InChI=1S/C21H26O3/c1-2-3-4-5-6-10-15-24-18-13-14-19(20(22)16-18)21(23)17-11-8-7-9-12-17/h7-9,11-14,16,22H,2-6,10,15H2,1H3
</t>
  </si>
  <si>
    <t>CCCCCCCCCCCCCCCCCC(O)=O</t>
  </si>
  <si>
    <t xml:space="preserve">InChI=1S/C18H36O2/c1-2-3-4-5-6-7-8-9-10-11-12-13-14-15-16-17-18(19)20/h2-17H2,1H3,(H,19,20)
</t>
  </si>
  <si>
    <t>C[Si]1(C)O[Si](C)(C)O[Si](C)(C)O[Si](C)(C)O1</t>
  </si>
  <si>
    <t xml:space="preserve">InChI=1S/C8H24O4Si4/c1-13(2)9-14(3,4)11-16(7,8)12-15(5,6)10-13/h1-8H3
</t>
  </si>
  <si>
    <t>CCCCCCCC=O</t>
  </si>
  <si>
    <t xml:space="preserve">InChI=1S/C8H16O/c1-2-3-4-5-6-7-8-9/h8H,2-7H2,1H3
</t>
  </si>
  <si>
    <t>CCCCCCCCN1SC=CC1=O</t>
  </si>
  <si>
    <t xml:space="preserve">InChI=1S/C11H19NOS/c1-2-3-4-5-6-7-9-12-11(13)8-10-14-12/h8,10H,2-7,9H2,1H3
</t>
  </si>
  <si>
    <t>CC(C)(C)CC(C)(C)C1=CC(N2N=C3C=CC=CC3=N2)=C(O)C=C1</t>
  </si>
  <si>
    <t xml:space="preserve">InChI=1S/C20H25N3O/c1-19(2,3)13-20(4,5)14-10-11-18(24)17(12-14)23-21-15-8-6-7-9-16(15)22-23/h6-12,24H,13H2,1-5H3
</t>
  </si>
  <si>
    <t>CCCCCCCCOC(=O)C1=CC(O)=C(O)C(O)=C1</t>
  </si>
  <si>
    <t xml:space="preserve">InChI=1S/C15H22O5/c1-2-3-4-5-6-7-8-20-15(19)11-9-12(16)14(18)13(17)10-11/h9-10,16-18H,2-8H2,1H3
</t>
  </si>
  <si>
    <t>CCCN(CCC)C1=C(C=C(C=C1[N+]([O-])=O)S(N)(=O)=O)[N+]([O-])=O</t>
  </si>
  <si>
    <t xml:space="preserve">InChI=1S/C12H18N4O6S/c1-3-5-14(6-4-2)12-10(15(17)18)7-9(23(13,21)22)8-11(12)16(19)20/h7-8H,3-6H2,1-2H3,(H2,13,21,22)
</t>
  </si>
  <si>
    <t>CC(C)OC1=CC(N2N=C(OC2=O)C(C)(C)C)=C(Cl)C=C1Cl</t>
  </si>
  <si>
    <t xml:space="preserve">InChI=1S/C15H18Cl2N2O3/c1-8(2)21-12-7-11(9(16)6-10(12)17)19-14(20)22-13(18-19)15(3,4)5/h6-8H,1-5H3
</t>
  </si>
  <si>
    <t>CCOC1=CC(OC2=CC=C(C=C2Cl)C(F)(F)F)=CC=C1[N+]([O-])=O</t>
  </si>
  <si>
    <t xml:space="preserve">InChI=1S/C15H11ClF3NO4/c1-2-23-14-8-10(4-5-12(14)20(21)22)24-13-6-3-9(7-11(13)16)15(17,18)19/h3-8H,2H2,1H3
</t>
  </si>
  <si>
    <t>ClC(Cl)C(C1=CC=C(Cl)C=C1)C1=CC=C(Cl)C=C1</t>
  </si>
  <si>
    <t xml:space="preserve">InChI=1S/C14H10Cl4/c15-11-5-1-9(2-6-11)13(14(17)18)10-3-7-12(16)8-4-10/h1-8,13-14H
</t>
  </si>
  <si>
    <t>CC(C)(C)[C@@H](O)[C@@H](CC1=CC=C(Cl)C=C1)N1C=NC=N1</t>
  </si>
  <si>
    <t>CC(C)(C)C(O)C(CC1=CC=C(Cl)C=C1)N1C=NC=N1</t>
  </si>
  <si>
    <t xml:space="preserve">InChI=1/C15H20ClN3O/c1-15(2,3)14(20)13(19-10-17-9-18-19)8-11-4-6-12(16)7-5-11/h4-7,9-10,13-14,20H,8H2,1-3H3/t13-,14+/s2
</t>
  </si>
  <si>
    <t>CCOP(=S)(OCC)OC1=CC=C(C=C1)[N+]([O-])=O</t>
  </si>
  <si>
    <t xml:space="preserve">InChI=1S/C10H14NO5PS/c1-3-14-17(18,15-4-2)16-10-7-5-9(6-8-10)11(12)13/h5-8H,3-4H2,1-2H3
</t>
  </si>
  <si>
    <t>BrC1=CC=C(OC2=CC=CC=C2)C=C1</t>
  </si>
  <si>
    <t xml:space="preserve">InChI=1S/C12H9BrO/c13-10-6-8-12(9-7-10)14-11-4-2-1-3-5-11/h1-9H
</t>
  </si>
  <si>
    <t>CC1=CC=C(O)C=C1</t>
  </si>
  <si>
    <t xml:space="preserve">InChI=1S/C7H8O/c1-6-2-4-7(8)5-3-6/h2-5,8H,1H3
</t>
  </si>
  <si>
    <t>CC(C)C1=CC=C(C)C=C1</t>
  </si>
  <si>
    <t xml:space="preserve">InChI=1S/C10H14/c1-8(2)10-6-4-9(3)5-7-10/h4-8H,1-3H3
</t>
  </si>
  <si>
    <t>CS(O)(=O)=O.CC1=CC(CCN2CCN(CC2)C2=NSC3=CC=CC=C23)=CC2=C1NC(=O)CC2(C)C</t>
  </si>
  <si>
    <t>CC1=CC(CCN2CCN(CC2)C2=NSC3=CC=CC=C23)=CC2=C1NC(=O)CC2(C)C</t>
  </si>
  <si>
    <t xml:space="preserve">InChI=1S/C25H30N4OS.CH4O3S/c1-17-14-18(15-20-23(17)26-22(30)16-25(20,2)3)8-9-28-10-12-29(13-11-28)24-19-6-4-5-7-21(19)31-27-24;1-5(2,3)4/h4-7,14-15H,8-13,16H2,1-3H3,(H,26,30);1H3,(H,2,3,4)
</t>
  </si>
  <si>
    <t>CC1=C(CCOC2=CC=CC3=C2C=CN3CCC(O)=O)N=C(O1)C1=CC=CC=C1</t>
  </si>
  <si>
    <t xml:space="preserve">InChI=1S/C23H22N2O4/c1-16-19(24-23(29-16)17-6-3-2-4-7-17)12-15-28-21-9-5-8-20-18(21)10-13-25(20)14-11-22(26)27/h2-10,13H,11-12,14-15H2,1H3,(H,26,27)
</t>
  </si>
  <si>
    <t>CCC(CC)NC1=C(C=C(C)C(C)=C1[N+]([O-])=O)[N+]([O-])=O</t>
  </si>
  <si>
    <t xml:space="preserve">InChI=1S/C13H19N3O4/c1-5-10(6-2)14-12-11(15(17)18)7-8(3)9(4)13(12)16(19)20/h7,10,14H,5-6H2,1-4H3
</t>
  </si>
  <si>
    <t>COC1=CN=C(OC)N2N=C(NS(=O)(=O)C3=C(C=CC=C3OCC(F)F)C(F)(F)F)N=C12</t>
  </si>
  <si>
    <t xml:space="preserve">InChI=1S/C16H14F5N5O5S/c1-29-10-6-22-15(30-2)26-13(10)23-14(24-26)25-32(27,28)12-8(16(19,20)21)4-3-5-9(12)31-7-11(17)18/h3-6,11H,7H2,1-2H3,(H,24,25)
</t>
  </si>
  <si>
    <t>OC1=C(Cl)C(Cl)=C(Cl)C(Cl)=C1Cl</t>
  </si>
  <si>
    <t xml:space="preserve">InChI=1S/C6HCl5O/c7-1-2(8)4(10)6(12)5(11)3(1)9/h12H
</t>
  </si>
  <si>
    <t>ClC1=NC(Cl)=C(Cl)C(Cl)=C1Cl</t>
  </si>
  <si>
    <t xml:space="preserve">InChI=1S/C5Cl5N/c6-1-2(7)4(9)11-5(10)3(1)8
</t>
  </si>
  <si>
    <t>CCCCCCCCCCCCCCC</t>
  </si>
  <si>
    <t xml:space="preserve">InChI=1S/C15H32/c1-3-5-7-9-11-13-15-14-12-10-8-6-4-2/h3-15H2,1-2H3
</t>
  </si>
  <si>
    <t>OCC(CO)(CO)CO</t>
  </si>
  <si>
    <t xml:space="preserve">InChI=1S/C5H12O4/c6-1-5(2-7,3-8)4-9/h6-9H,1-4H2
</t>
  </si>
  <si>
    <t>OCCS(O)(=O)=O.OCCS(O)(=O)=O.NC(=N)C1=CC=C(OCCCCCOC2=CC=C(C=C2)C(N)=N)C=C1</t>
  </si>
  <si>
    <t>NC(=N)C1=CC=C(OCCCCCOC2=CC=C(C=C2)C(N)=N)C=C1</t>
  </si>
  <si>
    <t xml:space="preserve">InChI=1S/C19H24N4O2.2C2H6O4S/c20-18(21)14-4-8-16(9-5-14)24-12-2-1-3-13-25-17-10-6-15(7-11-17)19(22)23;2*3-1-2-7(4,5)6/h4-11H,1-3,12-13H2,(H3,20,21)(H3,22,23);2*3H,1-2H2,(H,4,5,6)
</t>
  </si>
  <si>
    <t>CCCCC=O</t>
  </si>
  <si>
    <t xml:space="preserve">InChI=1S/C5H10O/c1-2-3-4-5-6/h5H,2-4H2,1H3
</t>
  </si>
  <si>
    <t>O=C(OCCCCCOC(=O)C1=CC=CC=C1)C1=CC=CC=C1</t>
  </si>
  <si>
    <t xml:space="preserve">InChI=1S/C19H20O4/c20-18(16-10-4-1-5-11-16)22-14-8-3-9-15-23-19(21)17-12-6-2-7-13-17/h1-2,4-7,10-13H,3,8-9,14-15H2
</t>
  </si>
  <si>
    <t>CCCCCOC(C)=O</t>
  </si>
  <si>
    <t xml:space="preserve">InChI=1S/C7H14O2/c1-3-4-5-6-9-7(2)8/h3-6H2,1-2H3
</t>
  </si>
  <si>
    <t>OC(=O)C(F)(F)C(F)(F)C(F)(F)C(F)(F)C(F)(F)C(F)(F)F</t>
  </si>
  <si>
    <t xml:space="preserve">InChI=1S/C7HF13O2/c8-2(9,1(21)22)3(10,11)4(12,13)5(14,15)6(16,17)7(18,19)20/h(H,21,22)
</t>
  </si>
  <si>
    <t>OC(=O)C(F)(F)C(F)(F)C(F)(F)C(F)(F)C(F)(F)C(F)(F)C(F)(F)C(F)(F)C(F)(F)C(F)(F)F</t>
  </si>
  <si>
    <t xml:space="preserve">InChI=1S/C11HF21O2/c12-2(13,1(33)34)3(14,15)4(16,17)5(18,19)6(20,21)7(22,23)8(24,25)9(26,27)10(28,29)11(30,31)32/h(H,33,34)
</t>
  </si>
  <si>
    <t>[K+].[O-]S(=O)(=O)C(F)(F)C(F)(F)C(F)(F)C(F)(F)F</t>
  </si>
  <si>
    <t>OS(=O)(=O)C(F)(F)C(F)(F)C(F)(F)C(F)(F)F</t>
  </si>
  <si>
    <t xml:space="preserve">InChI=1S/C4HF9O3S.K/c5-1(6,3(9,10)11)2(7,8)4(12,13)17(14,15)16;/h(H,14,15,16);/q;+1/p-1
</t>
  </si>
  <si>
    <t>OC(=O)C(F)(F)C(F)(F)C(F)(F)C(F)(F)C(F)(F)C(F)(F)C(F)(F)C(F)(F)C(F)(F)F</t>
  </si>
  <si>
    <t xml:space="preserve">InChI=1S/C10HF19O2/c11-2(12,1(30)31)3(13,14)4(15,16)5(17,18)6(19,20)7(21,22)8(23,24)9(25,26)10(27,28)29/h(H,30,31)
</t>
  </si>
  <si>
    <t>[K+].[O-]S(=O)(=O)C(F)(F)C(F)(F)C(F)(F)C(F)(F)C(F)(F)C(F)(F)F</t>
  </si>
  <si>
    <t>OS(=O)(=O)C(F)(F)C(F)(F)C(F)(F)C(F)(F)C(F)(F)C(F)(F)F</t>
  </si>
  <si>
    <t xml:space="preserve">InChI=1S/C6HF13O3S.K/c7-1(8,3(11,12)5(15,16)17)2(9,10)4(13,14)6(18,19)23(20,21)22;/h(H,20,21,22);/q;+1/p-1
</t>
  </si>
  <si>
    <t>OC(=O)C(F)(F)C(F)(F)C(F)(F)C(F)(F)C(F)(F)F</t>
  </si>
  <si>
    <t xml:space="preserve">InChI=1S/C6HF11O2/c7-2(8,1(18)19)3(9,10)4(11,12)5(13,14)6(15,16)17/h(H,18,19)
</t>
  </si>
  <si>
    <t>OC(=O)C(F)(F)C(F)(F)C(F)(F)C(F)(F)C(F)(F)C(F)(F)C(F)(F)C(F)(F)F</t>
  </si>
  <si>
    <t xml:space="preserve">InChI=1S/C9HF17O2/c10-2(11,1(27)28)3(12,13)4(14,15)5(16,17)6(18,19)7(20,21)8(22,23)9(24,25)26/h(H,27,28)
</t>
  </si>
  <si>
    <t>[NH4+].[O-]C(=O)C(F)(F)C(F)(F)C(F)(F)C(F)(F)C(F)(F)C(F)(F)C(F)(F)F</t>
  </si>
  <si>
    <t xml:space="preserve">InChI=1S/C8HF15O2.H3N/c9-2(10,1(24)25)3(11,12)4(13,14)5(15,16)6(17,18)7(19,20)8(21,22)23;/h(H,24,25);1H3
</t>
  </si>
  <si>
    <t>NS(=O)(=O)C(F)(F)C(F)(F)C(F)(F)C(F)(F)C(F)(F)C(F)(F)C(F)(F)C(F)(F)F</t>
  </si>
  <si>
    <t xml:space="preserve">InChI=1S/C8H2F17NO2S/c9-1(10,3(13,14)5(17,18)7(21,22)23)2(11,12)4(15,16)6(19,20)8(24,25)29(26,27)28/h(H2,26,27,28)
</t>
  </si>
  <si>
    <t>[K+].[O-]S(=O)(=O)C(F)(F)C(F)(F)C(F)(F)C(F)(F)C(F)(F)C(F)(F)C(F)(F)C(F)(F)F</t>
  </si>
  <si>
    <t xml:space="preserve">InChI=1S/C8HF17O3S.K/c9-1(10,3(13,14)5(17,18)7(21,22)23)2(11,12)4(15,16)6(19,20)8(24,25)29(26,27)28;/h(H,26,27,28);/q;+1/p-1
</t>
  </si>
  <si>
    <t>O=C(N[C@H]1CN2CCC1CC2)C1=CC2=C(OC=C2)C=N1</t>
  </si>
  <si>
    <t>[H]C12CCN(CC1)CC2NC(=O)C1=NC=C2OC=CC2=C1</t>
  </si>
  <si>
    <t xml:space="preserve">InChI=1S/C15H17N3O2/c19-15(12-7-11-3-6-20-14(11)8-16-12)17-13-9-18-4-1-10(13)2-5-18/h3,6-8,10,13H,1-2,4-5,9H2,(H,17,19)/t13-/m0/s1
</t>
  </si>
  <si>
    <t>O=C(N[C@H]1CN2CCC1CC2)C1=CC2=C(OCCO2)C=C1</t>
  </si>
  <si>
    <t>[H]C12CCN(CC1)CC2NC(=O)C1=CC=C2OCCOC2=C1</t>
  </si>
  <si>
    <t xml:space="preserve">InChI=1S/C16H20N2O3/c19-16(17-13-10-18-5-3-11(13)4-6-18)12-1-2-14-15(9-12)21-8-7-20-14/h1-2,9,11,13H,3-8,10H2,(H,17,19)/t13-/m0/s1
</t>
  </si>
  <si>
    <t>Cl.ClC1=CC2=C(CN3CCCCCC3=N2)C(Cl)=C1</t>
  </si>
  <si>
    <t>ClC1=CC2=C(CN3CCCCCC3=N2)C(Cl)=C1</t>
  </si>
  <si>
    <t xml:space="preserve">InChI=1S/C13H14Cl2N2.ClH/c14-9-6-11(15)10-8-17-5-3-1-2-4-13(17)16-12(10)7-9;/h6-7H,1-5,8H2;1H
</t>
  </si>
  <si>
    <t>CC[C@H](C)[C@H](N1SC2=CC=CC=C2C1=O)C(O)=O</t>
  </si>
  <si>
    <t>CCC(C)C(N1SC2=CC=CC=C2C1=O)C(O)=O</t>
  </si>
  <si>
    <t xml:space="preserve">InChI=1S/C13H15NO3S/c1-3-8(2)11(13(16)17)14-12(15)9-6-4-5-7-10(9)18-14/h4-8,11H,3H2,1-2H3,(H,16,17)/t8-,11-/m0/s1
</t>
  </si>
  <si>
    <t>CCN1N=C(C)C2=C1C(=O)NCC(=N2)C1=CC=C(O)C=C1</t>
  </si>
  <si>
    <t xml:space="preserve">InChI=1S/C15H16N4O2/c1-3-19-14-13(9(2)18-19)17-12(8-16-15(14)21)10-4-6-11(20)7-5-10/h4-7,20H,3,8H2,1-2H3,(H,16,21)
</t>
  </si>
  <si>
    <t>CC(C)(O)C1=NC2=NC=C(N2N=C1)C1=CC(=C(F)C=C1)C1=C(C=CC=C1F)C#N</t>
  </si>
  <si>
    <t xml:space="preserve">InChI=1S/C21H15F2N5O/c1-21(2,29)18-11-26-28-17(10-25-20(28)27-18)12-6-7-15(22)14(8-12)19-13(9-24)4-3-5-16(19)23/h3-8,10-11,29H,1-2H3
</t>
  </si>
  <si>
    <t>CC1=NC=C(C=N1)[C@@H](CCCCCCC1=NC2=C(CCCN2)C=C1)CC(O)=O</t>
  </si>
  <si>
    <t>CC1=NC=C(C=N1)C(CCCCCCC1=NC2=C(CCCN2)C=C1)CC(O)=O</t>
  </si>
  <si>
    <t xml:space="preserve">InChI=1S/C22H30N4O2/c1-16-24-14-19(15-25-16)18(13-21(27)28)7-4-2-3-5-9-20-11-10-17-8-6-12-23-22(17)26-20/h10-11,14-15,18H,2-9,12-13H2,1H3,(H,23,26)(H,27,28)/t18-/m0/s1
</t>
  </si>
  <si>
    <t>[Na+].CCOC1=CC(=CC=C1)N1C=C(N=C1C1=CC=C(C)C=C1)C(=O)N1CCN(CC1)C1=CC2=CC=CC=C2C(=C1)C([O-])=O</t>
  </si>
  <si>
    <t>CCOC1=CC(=CC=C1)N1C=C(N=C1C1=CC=C(C)C=C1)C(=O)N1CCN(CC1)C1=CC2=CC=CC=C2C(=C1)C(O)=O</t>
  </si>
  <si>
    <t xml:space="preserve">InChI=1S/C34H32N4O4.Na/c1-3-42-28-9-6-8-26(20-28)38-22-31(35-32(38)24-13-11-23(2)12-14-24)33(39)37-17-15-36(16-18-37)27-19-25-7-4-5-10-29(25)30(21-27)34(40)41;/h4-14,19-22H,3,15-18H2,1-2H3,(H,40,41);/q;+1/p-1
</t>
  </si>
  <si>
    <t>COC1=CC(C=O)=CC2=C1[C@H](COC(N)=O)[C@]1(OC(C)=O)ON2C[C@H]2[C@@H]1N2C(C)=O</t>
  </si>
  <si>
    <t>COC1=CC(C=O)=CC2=C1C(COC(N)=O)C1(OC(C)=O)ON2CC2C1N2C(C)=O</t>
  </si>
  <si>
    <t xml:space="preserve">InChI=1S/C19H21N3O8/c1-9(24)22-14-6-21-13-4-11(7-23)5-15(27-3)16(13)12(8-28-18(20)26)19(30-21,17(14)22)29-10(2)25/h4-5,7,12,14,17H,6,8H2,1-3H3,(H2,20,26)/t12-,14-,17-,19-,22?/m0/s1
</t>
  </si>
  <si>
    <t>OC(=O)\C=C\C(O)=O.O=C1N(CCC2=NOC(=N2)C2=CC=C(CN3CCCCCC3)S2)C(=O)C2=C1C=CC=C2</t>
  </si>
  <si>
    <t>O=C1N(CCC2=NOC(=N2)C2=CC=C(CN3CCCCCC3)S2)C(=O)C2=C1C=CC=C2</t>
  </si>
  <si>
    <t xml:space="preserve">InChI=1S/C23H24N4O3S.C4H4O4/c28-22-17-7-3-4-8-18(17)23(29)27(22)14-11-20-24-21(30-25-20)19-10-9-16(31-19)15-26-12-5-1-2-6-13-26;5-3(6)1-2-4(7)8/h3-4,7-10H,1-2,5-6,11-15H2;1-2H,(H,5,6)(H,7,8)/b;2-1+
</t>
  </si>
  <si>
    <t>CC1=C2N=C(C3=CC=CC=C3Cl)C3=C(NC2=NN1)C=CC(=C3)[N+]([O-])=O</t>
  </si>
  <si>
    <t xml:space="preserve">InChI=1S/C17H12ClN5O2/c1-9-15-17(22-21-9)19-14-7-6-10(23(24)25)8-12(14)16(20-15)11-4-2-3-5-13(11)18/h2-8H,1H3,(H2,19,21,22)
</t>
  </si>
  <si>
    <t>CS(=O)(=O)C1=CC=C(C=C1Cl)[C@@H](CC1CCCC1)C(=O)NC1=NC=CN=C1</t>
  </si>
  <si>
    <t>CS(=O)(=O)C1=CC=C(C=C1Cl)C(CC1CCCC1)C(=O)NC1=NC=CN=C1</t>
  </si>
  <si>
    <t xml:space="preserve">InChI=1S/C19H22ClN3O3S/c1-27(25,26)17-7-6-14(11-16(17)20)15(10-13-4-2-3-5-13)19(24)23-18-12-21-8-9-22-18/h6-9,11-13,15H,2-5,10H2,1H3,(H,22,23,24)/t15-/m1/s1
</t>
  </si>
  <si>
    <t>Cl.CN1C(=O)C=C(OC2=C(F)C=C(F)C=C2)C2=C1N=C(NCC(C)(C)O)N=C2</t>
  </si>
  <si>
    <t>CN1C(=O)C=C(OC2=C(F)C=C(F)C=C2)C2=C1N=C(NCC(C)(C)O)N=C2</t>
  </si>
  <si>
    <t xml:space="preserve">InChI=1S/C18H18F2N4O3.ClH/c1-18(2,26)9-22-17-21-8-11-14(7-15(25)24(3)16(11)23-17)27-13-5-4-10(19)6-12(13)20;/h4-8,26H,9H2,1-3H3,(H,21,22,23);1H
</t>
  </si>
  <si>
    <t>CCCN(C1CCN(CC1)C(=O)C1CCNCC1)[C@@H]1CCC2=C(C1)C=C(OC)C=C2</t>
  </si>
  <si>
    <t>CCCN(C1CCN(CC1)C(=O)C1CCNCC1)C1CCC2=C(C1)C=C(OC)C=C2</t>
  </si>
  <si>
    <t xml:space="preserve">InChI=1S/C25H39N3O2/c1-3-14-28(23-6-4-19-5-7-24(30-2)18-21(19)17-23)22-10-15-27(16-11-22)25(29)20-8-12-26-13-9-20/h5,7,18,20,22-23,26H,3-4,6,8-17H2,1-2H3/t23-/m1/s1
</t>
  </si>
  <si>
    <t>OC(=O)C1=CC(=CC=C1)N(CC1=CN=CC=C1)C1=CC=C(OC(F)F)C(OC(F)F)=C1</t>
  </si>
  <si>
    <t xml:space="preserve">InChI=1S/C21H16F4N2O4/c22-20(23)30-17-7-6-16(10-18(17)31-21(24)25)27(12-13-3-2-8-26-11-13)15-5-1-4-14(9-15)19(28)29/h1-11,20-21H,12H2,(H,28,29)
</t>
  </si>
  <si>
    <t>COC1=C(NC2=NC3=C(C=N2)N(C)C(=O)C(F)(F)CN3C2CCCC2)C=CC(=C1)C(=O)NC1CCN(C)CC1</t>
  </si>
  <si>
    <t xml:space="preserve">InChI=1S/C27H35F2N7O3/c1-34-12-10-18(11-13-34)31-24(37)17-8-9-20(22(14-17)39-3)32-26-30-15-21-23(33-26)36(19-6-4-5-7-19)16-27(28,29)25(38)35(21)2/h8-9,14-15,18-19H,4-7,10-13,16H2,1-3H3,(H,31,37)(H,30,32,33)
</t>
  </si>
  <si>
    <t>CN(C(=O)C(C)(C)C1=CC(=CC(=C1)C(F)(F)F)C(F)(F)F)C1=CN=C(C=C1C1=CC=C(F)C=C1C)N1CC[C@@H](O)[C@H]1CO</t>
  </si>
  <si>
    <t>CN(C(=O)C(C)(C)C1=CC(=CC(=C1)C(F)(F)F)C(F)(F)F)C1=CN=C(C=C1C1=CC=C(F)C=C1C)N1CCC(O)C1CO</t>
  </si>
  <si>
    <t xml:space="preserve">InChI=1S/C30H30F7N3O3/c1-16-9-20(31)5-6-21(16)22-13-26(40-8-7-25(42)24(40)15-41)38-14-23(22)39(4)27(43)28(2,3)17-10-18(29(32,33)34)12-19(11-17)30(35,36)37/h5-6,9-14,24-25,41-42H,7-8,15H2,1-4H3/t24-,25-/m1/s1
</t>
  </si>
  <si>
    <t>[Na+].COC1=CC=C(\C=C\S(=O)(=O)[N-]C(=O)C2=CC=C(C)C=C2Cl)C=C1</t>
  </si>
  <si>
    <t>COC1=CC=C(C=CS(=O)(=O)NC(=O)C2=CC=C(C)C=C2Cl)C=C1</t>
  </si>
  <si>
    <t xml:space="preserve">InChI=1S/C17H16ClNO4S.Na/c1-12-3-8-15(16(18)11-12)17(20)19-24(21,22)10-9-13-4-6-14(23-2)7-5-13;/h3-11H,1-2H3,(H,19,20);/q;+1/p-1/b10-9+;
</t>
  </si>
  <si>
    <t>[Na+].FC1=CC=C(C(=O)[N-]S(=O)(=O)\C=C\C2=CC=CC=C2)C(Cl)=C1</t>
  </si>
  <si>
    <t>FC1=CC=C(C(=O)NS(=O)(=O)C=CC2=CC=CC=C2)C(Cl)=C1</t>
  </si>
  <si>
    <t xml:space="preserve">InChI=1S/C15H11ClFNO3S.Na/c16-14-10-12(17)6-7-13(14)15(19)18-22(20,21)9-8-11-4-2-1-3-5-11;/h1-10H,(H,18,19);/q;+1/p-1/b9-8+;
</t>
  </si>
  <si>
    <t>FC1=CC(Br)=C(C=C1)C(=O)NS(=O)(=O)\C=C\C1=CC=CS1</t>
  </si>
  <si>
    <t>FC1=CC(Br)=C(C=C1)C(=O)NS(=O)(=O)C=CC1=CC=CS1</t>
  </si>
  <si>
    <t xml:space="preserve">InChI=1S/C13H9BrFNO3S2/c14-12-8-9(15)3-4-11(12)13(17)16-21(18,19)7-5-10-2-1-6-20-10/h1-8H,(H,16,17)/b7-5+
</t>
  </si>
  <si>
    <t>CN1C(=O)N(CC2=CN=C(NC3=CC4=C(OC(CO)CO4)C=C3)N=C12)C1=CC=CC=C1Br</t>
  </si>
  <si>
    <t xml:space="preserve">InChI=1/C22H20BrN5O4/c1-27-20-13(10-28(22(27)30)17-5-3-2-4-16(17)23)9-24-21(26-20)25-14-6-7-18-19(8-14)31-12-15(11-29)32-18/h2-9,15,29H,10-12H2,1H3,(H,24,25,26)
</t>
  </si>
  <si>
    <t>CCCC[C@H]1CN(CC2CCOCC2)C(=O)OC11CCN(CC1)C1(C)CCN(CC1)C(=O)C1=C(C)N=CN=C1C</t>
  </si>
  <si>
    <t>CCCCC1CN(CC2CCOCC2)C(=O)OC11CCN(CC1)C1(C)CCN(CC1)C(=O)C1=C(C)N=CN=C1C</t>
  </si>
  <si>
    <t xml:space="preserve">InChI=1S/C31H49N5O4/c1-5-6-7-26-21-35(20-25-8-18-39-19-9-25)29(38)40-31(26)12-16-36(17-13-31)30(4)10-14-34(15-11-30)28(37)27-23(2)32-22-33-24(27)3/h22,25-26H,5-21H2,1-4H3/t26-/m0/s1
</t>
  </si>
  <si>
    <t>C1=CC2=C(C=C1)C1=C(C=CC=C1)C=C2</t>
  </si>
  <si>
    <t xml:space="preserve">InChI=1S/C14H10/c1-3-7-13-11(5-1)9-10-12-6-2-4-8-14(12)13/h1-10H
</t>
  </si>
  <si>
    <t>OC1=CC=C(C=C1)C1(OC(=O)C2=C1C=CC=C2)C1=CC=C(O)C=C1</t>
  </si>
  <si>
    <t xml:space="preserve">InChI=1S/C20H14O4/c21-15-9-5-13(6-10-15)20(14-7-11-16(22)12-8-14)18-4-2-1-3-17(18)19(23)24-20/h1-12,21-22H
</t>
  </si>
  <si>
    <t>OC(=O)C1=C(C=CC=C1)C(C1=CC=C(O)C=C1)C1=CC=C(O)C=C1</t>
  </si>
  <si>
    <t xml:space="preserve">InChI=1S/C20H16O4/c21-15-9-5-13(6-10-15)19(14-7-11-16(22)12-8-14)17-3-1-2-4-18(17)20(23)24/h1-12,19,21-22H,(H,23,24)
</t>
  </si>
  <si>
    <t>N1C2=CC=CC=C2SC2=C1C=CC=C2</t>
  </si>
  <si>
    <t xml:space="preserve">InChI=1S/C12H9NS/c1-3-7-11-9(5-1)13-10-6-2-4-8-12(10)14-11/h1-8,13H
</t>
  </si>
  <si>
    <t>CC(=O)O[Hg]C1=CC=CC=C1</t>
  </si>
  <si>
    <t xml:space="preserve">InChI=1S/C6H5.C2H4O2.Hg/c1-2-4-6-5-3-1;1-2(3)4;/h1-5H;1H3,(H,3,4);/q;;+1/p-1
</t>
  </si>
  <si>
    <t>CCOP(=S)(OCC)SCSCC</t>
  </si>
  <si>
    <t xml:space="preserve">InChI=1S/C7H17O2PS3/c1-4-8-10(11,9-5-2)13-7-12-6-3/h4-7H2,1-3H3
</t>
  </si>
  <si>
    <t>CCOP(=S)(OCC)SCN1C(=O)OC2=CC(Cl)=CC=C12</t>
  </si>
  <si>
    <t xml:space="preserve">InChI=1S/C12H15ClNO4PS2/c1-3-16-19(20,17-4-2)21-8-14-10-6-5-9(13)7-11(10)18-12(14)15/h5-7H,3-4,8H2,1-2H3
</t>
  </si>
  <si>
    <t>NC1=C(Cl)C(Cl)=NC(C(O)=O)=C1Cl</t>
  </si>
  <si>
    <t xml:space="preserve">InChI=1S/C6H3Cl3N2O2/c7-1-3(10)2(8)5(9)11-4(1)6(12)13/h(H2,10,11)(H,12,13)
</t>
  </si>
  <si>
    <t>CO\C=C(\C(=O)OC)C1=C(COC2=NC(=CC=C2)C(F)(F)F)C=CC=C1</t>
  </si>
  <si>
    <t>COC=C(C(=O)OC)C1=CC=CC=C1COC1=CC=CC(=N1)C(F)(F)F</t>
  </si>
  <si>
    <t xml:space="preserve">InChI=1S/C18H16F3NO4/c1-24-11-14(17(23)25-2)13-7-4-3-6-12(13)10-26-16-9-5-8-15(22-16)18(19,20)21/h3-9,11H,10H2,1-2H3/b14-11+
</t>
  </si>
  <si>
    <t>Cl.CCC1=CN=C(CCOC2=CC=C(CC3SC(=O)NC3=O)C=C2)C=C1</t>
  </si>
  <si>
    <t>CCC1=CN=C(CCOC2=CC=C(CC3SC(=O)NC3=O)C=C2)C=C1</t>
  </si>
  <si>
    <t xml:space="preserve">InChI=1/C19H20N2O3S.ClH/c1-2-13-3-6-15(20-12-13)9-10-24-16-7-4-14(5-8-16)11-17-18(22)21-19(23)25-17;/h3-8,12,17H,2,9-11H2,1H3,(H,21,22,23);1H
</t>
  </si>
  <si>
    <t>CCCCOCCOCCOCC1=CC2=C(OCO2)C=C1CCC</t>
  </si>
  <si>
    <t xml:space="preserve">InChI=1S/C19H30O5/c1-3-5-7-20-8-9-21-10-11-22-14-17-13-19-18(23-15-24-19)12-16(17)6-4-2/h12-13H,3-11,14-15H2,1-2H3
</t>
  </si>
  <si>
    <t>CCN(CC)C1=NC(OP(=S)(OC)OC)=CC(C)=N1</t>
  </si>
  <si>
    <t xml:space="preserve">InChI=1S/C11H20N3O3PS/c1-6-14(7-2)11-12-9(3)8-10(13-11)17-18(19,15-4)16-5/h8H,6-7H2,1-5H3
</t>
  </si>
  <si>
    <t>CC1=C(C)C(NC2=NC(SCC(O)=O)=NC(Cl)=C2)=CC=C1</t>
  </si>
  <si>
    <t xml:space="preserve">InChI=1S/C14H14ClN3O2S/c1-8-4-3-5-10(9(8)2)16-12-6-11(15)17-14(18-12)21-7-13(19)20/h3-6H,7H2,1-2H3,(H,19,20)(H,16,17,18)
</t>
  </si>
  <si>
    <t>CCC(C)N(C)C(=O)C1=CC2=C(C=CC=C2)C(=N1)C1=CC=CC=C1Cl</t>
  </si>
  <si>
    <t xml:space="preserve">InChI=1/C21H21ClN2O/c1-4-14(2)24(3)21(25)19-13-15-9-5-6-10-16(15)20(23-19)17-11-7-8-12-18(17)22/h5-14H,4H2,1-3H3
</t>
  </si>
  <si>
    <t>CC(C)=CC1C(C(=O)OC2CC(=O)C(CC#C)=C2C)C1(C)C</t>
  </si>
  <si>
    <t xml:space="preserve">InChI=1/C19H24O3/c1-7-8-13-12(4)16(10-15(13)20)22-18(21)17-14(9-11(2)3)19(17,5)6/h1,9,14,16-17H,8,10H2,2-6H3
</t>
  </si>
  <si>
    <t>[Na+].CC[C@H](C)C(=O)O[C@H]1C[C@H](O)C=C2C=C[C@H](C)[C@H](CC[C@@H](O)C[C@@H](O)CC([O-])=O)[C@@H]12</t>
  </si>
  <si>
    <t>CCC(C)C(=O)OC1CC(O)C=C2C=CC(C)C(CCC(O)CC(O)CC(O)=O)C12</t>
  </si>
  <si>
    <t xml:space="preserve">InChI=1S/C23H36O7.Na/c1-4-13(2)23(29)30-20-11-17(25)9-15-6-5-14(3)19(22(15)20)8-7-16(24)10-18(26)12-21(27)28;/h5-6,9,13-14,16-20,22,24-26H,4,7-8,10-12H2,1-3H3,(H,27,28);/q;+1/p-1/t13-,14-,16+,17+,18+,19-,20-,22-;/m0./s1
</t>
  </si>
  <si>
    <t>C[C@]12CC(=O)[C@H]3[C@@H](CCC4=CC(=O)C=C[C@]34C)[C@@H]1CC[C@]2(O)C(=O)CO</t>
  </si>
  <si>
    <t>CC12CC(=O)C3C(CCC4=CC(=O)C=CC34C)C1CCC2(O)C(=O)CO</t>
  </si>
  <si>
    <t xml:space="preserve">InChI=1S/C21H26O5/c1-19-7-5-13(23)9-12(19)3-4-14-15-6-8-21(26,17(25)11-22)20(15,2)10-16(24)18(14)19/h5,7,9,14-15,18,22,26H,3-4,6,8,10-11H2,1-2H3/t14-,15-,18+,19-,20-,21-/m0/s1
</t>
  </si>
  <si>
    <t>CCCN(CCC)C1=C(C(N)=C(C=C1[N+]([O-])=O)C(F)(F)F)[N+]([O-])=O</t>
  </si>
  <si>
    <t xml:space="preserve">InChI=1S/C13H17F3N4O4/c1-3-5-18(6-4-2)11-9(19(21)22)7-8(13(14,15)16)10(17)12(11)20(23)24/h7H,3-6,17H2,1-2H3
</t>
  </si>
  <si>
    <t>CCCSP(=O)(OCC)OC1=C(Cl)C=C(Br)C=C1</t>
  </si>
  <si>
    <t xml:space="preserve">InChI=1/C11H15BrClO3PS/c1-3-7-18-17(14,15-4-2)16-11-6-5-9(12)8-10(11)13/h5-6,8H,3-4,7H2,1-2H3
</t>
  </si>
  <si>
    <t>CSC1=NC(NC(C)C)=NC(NC(C)C)=N1</t>
  </si>
  <si>
    <t xml:space="preserve">InChI=1S/C10H19N5S/c1-6(2)11-8-13-9(12-7(3)4)15-10(14-8)16-5/h6-7H,1-5H3,(H2,11,12,13,14,15)
</t>
  </si>
  <si>
    <t>Cl.CCCOC(=O)NCCCN(C)C</t>
  </si>
  <si>
    <t>CCCOC(=O)NCCCN(C)C</t>
  </si>
  <si>
    <t xml:space="preserve">InChI=1S/C9H20N2O2.ClH/c1-4-8-13-9(12)10-6-5-7-11(2)3;/h4-8H2,1-3H3,(H,10,12);1H
</t>
  </si>
  <si>
    <t>CCC(=O)NC1=CC=C(Cl)C(Cl)=C1</t>
  </si>
  <si>
    <t xml:space="preserve">InChI=1S/C9H9Cl2NO/c1-2-9(13)12-6-3-4-7(10)8(11)5-6/h3-5H,2H2,1H3,(H,12,13)
</t>
  </si>
  <si>
    <t>CC(C)NC1=NC(NC(C)C)=NC(Cl)=N1</t>
  </si>
  <si>
    <t xml:space="preserve">InChI=1S/C9H16ClN5/c1-5(2)11-8-13-7(10)14-9(15-8)12-6(3)4/h5-6H,1-4H3,(H2,11,12,13,14,15)
</t>
  </si>
  <si>
    <t>CCNP(=S)(OC)O\C(C)=C\C(=O)OC(C)C</t>
  </si>
  <si>
    <t>CCNP(=S)(OC)OC(C)=CC(=O)OC(C)C</t>
  </si>
  <si>
    <t xml:space="preserve">InChI=1/C10H20NO4PS/c1-6-11-16(17,13-5)15-9(4)7-10(12)14-8(2)3/h7-8H,6H2,1-5H3,(H,11,17)/b9-7+
</t>
  </si>
  <si>
    <t>[Na+].CCCOC1=NN(C(=O)[N-]S(=O)(=O)C2=C(C=CC=C2)C(=O)OC)C(=O)N1C</t>
  </si>
  <si>
    <t>CCCOC1=NN(C(=O)NS(=O)(=O)C2=C(C=CC=C2)C(=O)OC)C(=O)N1C</t>
  </si>
  <si>
    <t xml:space="preserve">InChI=1S/C15H18N4O7S.Na/c1-4-9-26-14-16-19(15(22)18(14)2)13(21)17-27(23,24)11-8-6-5-7-10(11)12(20)25-3;/h5-8H,4,9H2,1-3H3,(H,17,21);/q;+1/p-1
</t>
  </si>
  <si>
    <t>CCCOC(=O)C1=CC(O)=C(O)C(O)=C1</t>
  </si>
  <si>
    <t xml:space="preserve">InChI=1S/C10H12O5/c1-2-3-15-10(14)6-4-7(11)9(13)8(12)5-6/h4-5,11-13H,2-3H2,1H3
</t>
  </si>
  <si>
    <t>CCCC1=CC=CC=C1</t>
  </si>
  <si>
    <t xml:space="preserve">InChI=1S/C9H12/c1-2-6-9-7-4-3-5-8-9/h3-5,7-8H,2,6H2,1H3
</t>
  </si>
  <si>
    <t>CCCOC(=O)C1=CC=C(O)C=C1</t>
  </si>
  <si>
    <t xml:space="preserve">InChI=1S/C10H12O3/c1-2-7-13-10(12)8-3-5-9(11)6-4-8/h3-6,11H,2,7H2,1H3
</t>
  </si>
  <si>
    <t>CC1=NNC(=O)N(C1)\N=C\C1=CC=CN=C1</t>
  </si>
  <si>
    <t>CC1CN(N=CC2=CC=CN=C2)C(=O)N=N1</t>
  </si>
  <si>
    <t xml:space="preserve">InChI=1S/C10H11N5O/c1-8-7-15(10(16)14-13-8)12-6-9-3-2-4-11-5-9/h2-6H,7H2,1H3,(H,14,16)/b12-6+
</t>
  </si>
  <si>
    <t>CON(C(=O)OC)C1=C(COC2=NN(C=C2)C2=CC=C(Cl)C=C2)C=CC=C1</t>
  </si>
  <si>
    <t xml:space="preserve">InChI=1S/C19H18ClN3O4/c1-25-19(24)23(26-2)17-6-4-3-5-14(17)13-27-18-11-12-22(21-18)16-9-7-15(20)8-10-16/h3-12H,13H2,1-2H3
</t>
  </si>
  <si>
    <t>CCOC(=O)COC1=C(Cl)C=C(F)C(=C1)C1=NN(C)C(OC(F)F)=C1Cl</t>
  </si>
  <si>
    <t xml:space="preserve">InChI=1S/C15H13Cl2F3N2O4/c1-3-24-11(23)6-25-10-4-7(9(18)5-8(10)16)13-12(17)14(22(2)21-13)26-15(19)20/h4-5,15H,3,6H2,1-2H3
</t>
  </si>
  <si>
    <t>C1=CC2=C3C(C=CC4=CC=CC(C=C2)=C34)=C1</t>
  </si>
  <si>
    <t xml:space="preserve">InChI=1S/C16H10/c1-3-11-7-9-13-5-2-6-14-10-8-12(4-1)15(11)16(13)14/h1-10H
</t>
  </si>
  <si>
    <t>CC(C)(C)N1N=CC(SCC2=CC=C(C=C2)C(C)(C)C)=C(Cl)C1=O</t>
  </si>
  <si>
    <t xml:space="preserve">InChI=1S/C19H25ClN2OS/c1-18(2,3)14-9-7-13(8-10-14)12-24-15-11-21-22(19(4,5)6)17(23)16(15)20/h7-11H,12H2,1-6H3
</t>
  </si>
  <si>
    <t>CC1=C(O)C(CO)=C(CO)C=N1</t>
  </si>
  <si>
    <t xml:space="preserve">InChI=1S/C8H11NO3/c1-5-8(12)7(4-11)6(3-10)2-9-5/h2,10-12H,3-4H2,1H3
</t>
  </si>
  <si>
    <t>CC1=CC(C)=NC(NC2=CC=CC=C2)=N1</t>
  </si>
  <si>
    <t xml:space="preserve">InChI=1S/C12H13N3/c1-9-8-10(2)14-12(13-9)15-11-6-4-3-5-7-11/h3-8H,1-2H3,(H,13,14,15)
</t>
  </si>
  <si>
    <t>[Na+].COC1=CC(OC)=NC(SC2=C(C([O-])=O)C(Cl)=CC=C2)=N1</t>
  </si>
  <si>
    <t>COC1=CC(OC)=NC(SC2=C(C(O)=O)C(Cl)=CC=C2)=N1</t>
  </si>
  <si>
    <t xml:space="preserve">InChI=1S/C13H11ClN2O4S.Na/c1-19-9-6-10(20-2)16-13(15-9)21-8-5-3-4-7(14)11(8)12(17)18;/h3-6H,1-2H3,(H,17,18);/q;+1/p-1
</t>
  </si>
  <si>
    <t>OC1=CC2=C(C(O)=C1)C(=O)C(O)=C(O2)C1=CC(O)=C(O)C=C1</t>
  </si>
  <si>
    <t>OC1=CC2=C(C(O)=C1)C(=O)C(=O)C(O2)C1=CC(O)=C(O)C=C1</t>
  </si>
  <si>
    <t xml:space="preserve">InChI=1S/C15H10O7/c16-7-4-10(19)12-11(5-7)22-15(14(21)13(12)20)6-1-2-8(17)9(18)3-6/h1-5,16-19,21H
</t>
  </si>
  <si>
    <t>OC(=O)C1=C(Cl)C=CC2=CC(Cl)=CN=C12</t>
  </si>
  <si>
    <t xml:space="preserve">InChI=1S/C10H5Cl2NO2/c11-6-3-5-1-2-7(12)8(10(14)15)9(5)13-4-6/h1-4H,(H,14,15)
</t>
  </si>
  <si>
    <t>C1=CC2=C(C=C1)N=CC=C2</t>
  </si>
  <si>
    <t xml:space="preserve">InChI=1S/C9H7N/c1-2-6-9-8(4-1)5-3-7-10-9/h1-7H
</t>
  </si>
  <si>
    <t>FC1=CC=C(OC2=CC=NC3=CC(Cl)=CC(Cl)=C23)C=C1</t>
  </si>
  <si>
    <t xml:space="preserve">InChI=1S/C15H8Cl2FNO/c16-9-7-12(17)15-13(8-9)19-6-5-14(15)20-11-3-1-10(18)2-4-11/h1-8H
</t>
  </si>
  <si>
    <t>CCOC(=O)C(C)OC1=CC=C(OC2=CN=C3C=C(Cl)C=CC3=N2)C=C1</t>
  </si>
  <si>
    <t xml:space="preserve">InChI=1/C19H17ClN2O4/c1-3-24-19(23)12(2)25-14-5-7-15(8-6-14)26-18-11-21-17-10-13(20)4-9-16(17)22-18/h4-12H,3H2,1-2H3
</t>
  </si>
  <si>
    <t>Cl.OC1=CC=C(C=C1)C1=C(C(=O)C2=CC=C(OCCN3CCCCC3)C=C2)C2=CC=C(O)C=C2S1</t>
  </si>
  <si>
    <t>OC1=CC=C(C=C1)C1=C(C(=O)C2=CC=C(OCCN3CCCCC3)C=C2)C2=CC=C(O)C=C2S1</t>
  </si>
  <si>
    <t xml:space="preserve">InChI=1S/C28H27NO4S.ClH/c30-21-8-4-20(5-9-21)28-26(24-13-10-22(31)18-25(24)34-28)27(32)19-6-11-23(12-7-19)33-17-16-29-14-2-1-3-15-29;/h4-13,18,30-31H,1-3,14-17H2;1H
</t>
  </si>
  <si>
    <t>[H][C@]12C[C@@H](OC(=O)C3=CC(OC)=C(OC)C(OC)=C3)[C@H](OC)[C@@H](C(=O)OC)[C@@]1([H])C[C@@]1([H])N(CCC3=C1NC1=C3C=CC(OC)=C1)C2</t>
  </si>
  <si>
    <t>COC1C(CC2CN3CCC4=C(NC5=C4C=CC(OC)=C5)C3CC2C1C(=O)OC)OC(=O)C1=CC(OC)=C(OC)C(OC)=C1</t>
  </si>
  <si>
    <t xml:space="preserve">InChI=1S/C33H40N2O9/c1-38-19-7-8-20-21-9-10-35-16-18-13-27(44-32(36)17-11-25(39-2)30(41-4)26(12-17)40-3)31(42-5)28(33(37)43-6)22(18)15-24(35)29(21)34-23(20)14-19/h7-8,11-12,14,18,22,24,27-28,31,34H,9-10,13,15-16H2,1-6H3/t18-,22+,24-,27-,28+,31+/m1/s1
</t>
  </si>
  <si>
    <t>CC(C)=CC1C(C(=O)OCC2=COC(CC3=CC=CC=C3)=C2)C1(C)C</t>
  </si>
  <si>
    <t xml:space="preserve">InChI=1/C22H26O3/c1-15(2)10-19-20(22(19,3)4)21(23)25-14-17-12-18(24-13-17)11-16-8-6-5-7-9-16/h5-10,12-13,19-20H,11,14H2,1-4H3
</t>
  </si>
  <si>
    <t>OC1=CC(O)=CC=C1</t>
  </si>
  <si>
    <t xml:space="preserve">InChI=1S/C6H6O2/c7-5-2-1-3-6(8)4-5/h1-4,7-8H
</t>
  </si>
  <si>
    <t>CO[C@H]1\C=C\O[C@@]2(C)OC3=C(C2=O)C2=C(C(O)=C3C)C(O)=C(NC(=O)\C(C)=C/C=C/[C@H](C)[C@H](O)[C@@H](C)[C@@H](O)[C@@H](C)[C@H](OC(C)=O)[C@@H]1C)C(\C=N\N1CCN(C)CC1)=C2O</t>
  </si>
  <si>
    <t>COC1C=COC2(C)OC3=C(C2=O)C2=C(O)C(C=NN4CCN(C)CC4)=C(NC(=O)C(C)=CC=CC(C)C(O)C(C)C(O)C(C)C(OC(C)=O)C1C)C(O)=C2C(O)=C3C</t>
  </si>
  <si>
    <t xml:space="preserve">InChI=1S/C43H58N4O12/c1-21-12-11-13-22(2)42(55)45-33-28(20-44-47-17-15-46(9)16-18-47)37(52)30-31(38(33)53)36(51)26(6)40-32(30)41(54)43(8,59-40)57-19-14-29(56-10)23(3)39(58-27(7)48)25(5)35(50)24(4)34(21)49/h11-14,19-21,23-25,29,34-35,39,49-53H,15-18H2,1-10H3,(H,45,55)/b12-11+,19-14+,22-13-,44-20+/t21-,23+,24+,25+,29-,34-,35+,39+,43-/m0/s1
</t>
  </si>
  <si>
    <t>O=C(CCCCCCCCC1=CN=CC=C1)N1CCC(CC1)C=C(C1=CC=CC=C1)C1=CC=CC=C1</t>
  </si>
  <si>
    <t xml:space="preserve">InChI=1S/C33H40N2O/c36-33(20-12-4-2-1-3-7-14-29-15-13-23-34-27-29)35-24-21-28(22-25-35)26-32(30-16-8-5-9-17-30)31-18-10-6-11-19-31/h5-6,8-11,13,15-19,23,26-28H,1-4,7,12,14,20-22,24-25H2
</t>
  </si>
  <si>
    <t>[H][C@@]12COC3=C(C=C(OC)C(OC)=C3)[C@]1([H])C(=O)C1=CC=C3O[C@H](CC3=C1O2)C(C)=C</t>
  </si>
  <si>
    <t>COC1=CC2=C(C=C1OC)C1C(CO2)OC2=C3CC(OC3=CC=C2C1=O)C(C)=C</t>
  </si>
  <si>
    <t xml:space="preserve">InChI=1S/C23H22O6/c1-11(2)16-8-14-15(28-16)6-5-12-22(24)21-13-7-18(25-3)19(26-4)9-17(13)27-10-20(21)29-23(12)14/h5-7,9,16,20-21H,1,8,10H2,2-4H3/t16-,20-,21+/m1/s1
</t>
  </si>
  <si>
    <t>O=C1NS(=O)(=O)C2=C1C=CC=C2</t>
  </si>
  <si>
    <t xml:space="preserve">InChI=1S/C7H5NO3S/c9-7-5-3-1-2-4-6(5)12(10,11)8-7/h1-4H,(H,8,9)
</t>
  </si>
  <si>
    <t>C=CCC1=CC=C2OCOC2=C1</t>
  </si>
  <si>
    <t xml:space="preserve">InChI=1S/C10H10O2/c1-2-3-8-4-5-9-10(6-8)12-7-11-9/h2,4-6H,1,3,7H2
</t>
  </si>
  <si>
    <t>OC(=O)C1=C(O)C=CC=C1</t>
  </si>
  <si>
    <t xml:space="preserve">InChI=1S/C7H6O3/c8-6-4-2-1-3-5(6)7(9)10/h1-4,8H,(H,9,10)
</t>
  </si>
  <si>
    <t>CC1=CN(NC(=O)C2=C(C)N=C(N=C2)C2=CC=CC=N2)C2=CC=C(F)C=C12</t>
  </si>
  <si>
    <t xml:space="preserve">InChI=1S/C20H16FN5O/c1-12-11-26(18-7-6-14(21)9-15(12)18)25-20(27)16-10-23-19(24-13(16)2)17-5-3-4-8-22-17/h3-11H,1-2H3,(H,25,27)
</t>
  </si>
  <si>
    <t>OC(=O)CCC(O)=O.CC(=O)NC1(CCN(CC[C@]2(CN(C(=O)CO2)C2=CC=CC=C2)C2=CC=C(Cl)C(Cl)=C2)CC1)C1=CC=CC(F)=C1</t>
  </si>
  <si>
    <t>CC(=O)NC1(CCN(CCC2(CN(C(=O)CO2)C2=CC=CC=C2)C2=CC(Cl)=C(Cl)C=C2)CC1)C1=CC(F)=CC=C1</t>
  </si>
  <si>
    <t xml:space="preserve">InChI=1S/C31H32Cl2FN3O3.C4H6O4/c1-22(38)35-30(23-6-5-7-25(34)18-23)12-15-36(16-13-30)17-14-31(24-10-11-27(32)28(33)19-24)21-37(29(39)20-40-31)26-8-3-2-4-9-26;5-3(6)1-2-4(7)8/h2-11,18-19H,12-17,20-21H2,1H3,(H,35,38);1-2H2,(H,5,6)(H,7,8)/t31-;/m0./s1
</t>
  </si>
  <si>
    <t>FC1=CC=C2N(CC3=CC(F)=CC=C3)C(=CC2=C1)C(=O)NC1=CC=C2NC=CC2=C1</t>
  </si>
  <si>
    <t xml:space="preserve">InChI=1S/C24H17F2N3O/c25-18-3-1-2-15(10-18)14-29-22-7-4-19(26)11-17(22)13-23(29)24(30)28-20-5-6-21-16(12-20)8-9-27-21/h1-13,27H,14H2,(H,28,30)
</t>
  </si>
  <si>
    <t>CC(O)=O.COCCOC1=NC=C2N(CC(=O)NC3=NC=C(Cl)C=C3)C(=CC2=C1)C(=O)NC1CCN(CC1)C(C)C</t>
  </si>
  <si>
    <t>COCCOC1=NC=C2N(CC(=O)NC3=NC=C(Cl)C=C3)C(=CC2=C1)C(=O)NC1CCN(CC1)C(C)C</t>
  </si>
  <si>
    <t xml:space="preserve">InChI=1S/C26H33ClN6O4.C2H4O2/c1-17(2)32-8-6-20(7-9-32)30-26(35)21-12-18-13-25(37-11-10-36-3)29-15-22(18)33(21)16-24(34)31-23-5-4-19(27)14-28-23;1-2(3)4/h4-5,12-15,17,20H,6-11,16H2,1-3H3,(H,30,35)(H,28,31,34);1H3,(H,3,4)
</t>
  </si>
  <si>
    <t>NC(=O)N(O)[C@@H]1COC2=C1C=CC(OCC1=CC=CC=C1)=C2</t>
  </si>
  <si>
    <t>NC(=O)N(O)C1COC2=C1C=CC(OCC1=CC=CC=C1)=C2</t>
  </si>
  <si>
    <t xml:space="preserve">InChI=1S/C16H16N2O4/c17-16(19)18(20)14-10-22-15-8-12(6-7-13(14)15)21-9-11-4-2-1-3-5-11/h1-8,14,20H,9-10H2,(H2,17,19)/t14-/m1/s1
</t>
  </si>
  <si>
    <t>Cl.CCN1CCC2(COC3=C2C=C2N(CCC2=C3)C(=O)C2=CC=C(C=C2)C2=CC=C(C=C2C)C2=NN=C(C)O2)CC1</t>
  </si>
  <si>
    <t>CCN1CCC2(COC3=C2C=C2N(CCC2=C3)C(=O)C2=CC=C(C=C2)C2=CC=C(C=C2C)C2=NN=C(C)O2)CC1</t>
  </si>
  <si>
    <t xml:space="preserve">InChI=1S/C33H34N4O3.ClH/c1-4-36-15-12-33(13-16-36)20-39-30-18-25-11-14-37(29(25)19-28(30)33)32(38)24-7-5-23(6-8-24)27-10-9-26(17-21(27)2)31-35-34-22(3)40-31;/h5-10,17-19H,4,11-16,20H2,1-3H3;1H
</t>
  </si>
  <si>
    <t>Cl.CC1=CC2=C(C=C1C(F)(F)F)N(CC2)C(=O)NC1=CC=C(OC2=CC=CN=C2C)N=C1</t>
  </si>
  <si>
    <t>CC1=CC2=C(C=C1C(F)(F)F)N(CC2)C(=O)NC1=CC=C(OC2=CC=CN=C2C)N=C1</t>
  </si>
  <si>
    <t xml:space="preserve">InChI=1S/C22H19F3N4O2.ClH/c1-13-10-15-7-9-29(18(15)11-17(13)22(23,24)25)21(30)28-16-5-6-20(27-12-16)31-19-4-3-8-26-14(19)2;/h3-6,8,10-12H,7,9H2,1-2H3,(H,28,30);1H
</t>
  </si>
  <si>
    <t>OCC(CO)N1C=NC(=C1C1=CC=NC(OC2=CC=CC=C2)=N1)C1=CC=C(F)C=C1</t>
  </si>
  <si>
    <t xml:space="preserve">InChI=1S/C22H19FN4O3/c23-16-8-6-15(7-9-16)20-21(27(14-25-20)17(12-28)13-29)19-10-11-24-22(26-19)30-18-4-2-1-3-5-18/h1-11,14,17,28-29H,12-13H2
</t>
  </si>
  <si>
    <t>Cl.CC1=NC(=NO1)C1=CC2=C(CCN(CCC3CCC(CC3)NC(=O)\C=C\C3=CC=C(F)C=C3)CC2)C=C1</t>
  </si>
  <si>
    <t>CC1=NC(=NO1)C1=CC=C2CCN(CCC3CCC(CC3)NC(=O)C=CC3=CC=C(F)C=C3)CCC2=C1</t>
  </si>
  <si>
    <t xml:space="preserve">InChI=1S/C30H35FN4O2.ClH/c1-21-32-30(34-37-21)26-8-7-24-15-18-35(19-16-25(24)20-26)17-14-23-4-11-28(12-5-23)33-29(36)13-6-22-2-9-27(31)10-3-22;/h2-3,6-10,13,20,23,28H,4-5,11-12,14-19H2,1H3,(H,33,36);1H/b13-6+;
</t>
  </si>
  <si>
    <t>CC(C)=C[C@@H]1[C@@H](C(=O)O[C@H]2CC(=O)C(CC=C)=C2C)C1(C)C</t>
  </si>
  <si>
    <t xml:space="preserve">InChI=1S/C19H26O3/c1-7-8-13-12(4)16(10-15(13)20)22-18(21)17-14(9-11(2)3)19(17,5)6/h7,9,14,16-17H,1,8,10H2,2-6H3/t14-,16+,17+/m1/s1
</t>
  </si>
  <si>
    <t>CCCC(=NOCC)C1=C(O)CC(CC(C)SCC)CC1=O</t>
  </si>
  <si>
    <t>CCCC(=NOCC)C1C(=O)CC(CC(C)SCC)CC1=O</t>
  </si>
  <si>
    <t xml:space="preserve">InChI=1/C17H29NO3S/c1-5-8-14(18-21-6-2)17-15(19)10-13(11-16(17)20)9-12(4)22-7-3/h12-13,19H,5-11H2,1-4H3
</t>
  </si>
  <si>
    <t>O=[Si]=O</t>
  </si>
  <si>
    <t xml:space="preserve">InChI=1S/O2Si/c1-3-2
</t>
  </si>
  <si>
    <t>CCC(C)(C)C(=O)O[C@H]1C[C@@H](C)C=C2C=C[C@H](C)[C@H](CC[C@@H]3C[C@@H](O)CC(=O)O3)[C@@H]12</t>
  </si>
  <si>
    <t>CCC(C)(C)C(=O)OC1CC(C)C=C2C=CC(C)C(CCC3CC(O)CC(=O)O3)C12</t>
  </si>
  <si>
    <t xml:space="preserve">InChI=1S/C25H38O5/c1-6-25(4,5)24(28)30-21-12-15(2)11-17-8-7-16(3)20(23(17)21)10-9-19-13-18(26)14-22(27)29-19/h7-8,11,15-16,18-21,23,26H,6,9-10,12-14H2,1-5H3/t15-,16-,18+,19+,20-,21-,23-/m0/s1
</t>
  </si>
  <si>
    <t>[Na+].[O-][N+]1=C([S-])C=CC=C1</t>
  </si>
  <si>
    <t>O[N+]1=C(S)C=CC=C1</t>
  </si>
  <si>
    <t xml:space="preserve">InChI=1S/C5H5NOS.Na/c7-6-4-2-1-3-5(6)8;/h1-4,8H;/q;+1/p-1
</t>
  </si>
  <si>
    <t>[Na+].[O-]C1=CC=C(C=C1)[N+]([O-])=O</t>
  </si>
  <si>
    <t xml:space="preserve">InChI=1S/C6H5NO3.Na/c8-6-3-1-5(2-4-6)7(9)10;/h1-4,8H;/q;+1/p-1
</t>
  </si>
  <si>
    <t>[Na+].[N-]=[N+]=[N-]</t>
  </si>
  <si>
    <t xml:space="preserve">InChI=1S/N3.Na/c1-3-2;/q-1;+1
</t>
  </si>
  <si>
    <t>[Na+].[O-]C(=O)C1=CC=CC=C1</t>
  </si>
  <si>
    <t xml:space="preserve">InChI=1S/C7H6O2.Na/c8-7(9)6-4-2-1-3-5-6;/h1-5H,(H,8,9);/q;+1/p-1
</t>
  </si>
  <si>
    <t>[Na+].[O-][Cl]=O</t>
  </si>
  <si>
    <t xml:space="preserve">InChI=1S/ClHO2.Na/c2-1-3;/h(H,2,3);/q;+1/p-1
</t>
  </si>
  <si>
    <t>[Na+].C\C([O-])=C1/C(=O)OC(C)=CC1=O</t>
  </si>
  <si>
    <t>CC(O)=C1C(=O)OC(C)=CC1=O</t>
  </si>
  <si>
    <t xml:space="preserve">InChI=1S/C8H8O4.Na/c1-4-3-6(10)7(5(2)9)8(11)12-4;/h3,9H,1-2H3;/q;+1/p-1/b7-5+;
</t>
  </si>
  <si>
    <t>[Na+].CN(C)C([S-])=S</t>
  </si>
  <si>
    <t xml:space="preserve">InChI=1S/C3H7NS2.Na/c1-4(2)3(5)6;/h1-2H3,(H,5,6);/q;+1/p-1
</t>
  </si>
  <si>
    <t>[Na+].CCCCCCCCCCCCOS([O-])(=O)=O</t>
  </si>
  <si>
    <t>CCCCCCCCCCCCOS(O)(=O)=O</t>
  </si>
  <si>
    <t xml:space="preserve">InChI=1S/C12H26O4S.Na/c1-2-3-4-5-6-7-8-9-10-11-12-16-17(13,14)15;/h2-12H2,1H3,(H,13,14,15);/q;+1/p-1
</t>
  </si>
  <si>
    <t>[Na+].CCCCCCCCCCCC*.[O-]S(=O)(=O)C1=CC=CC=C1 |c:18,20,t:16,lp:14:3,16:2,17:2,m:13:21.22.23|</t>
  </si>
  <si>
    <t>[Na+].OC[C@@H](O)[C@H]1OC(=O)C(O)=C1[O-]</t>
  </si>
  <si>
    <t>OCC(O)C1OC(=O)C(=O)C1O</t>
  </si>
  <si>
    <t xml:space="preserve">InChI=1S/C6H8O6.Na/c7-1-2(8)5-3(9)4(10)6(11)12-5;/h2,5,7-10H,1H2;/q;+1/p-1/t2-,5-;/m1./s1
</t>
  </si>
  <si>
    <t>[Na+].CCCCCCCCCCCCCCCCOS([O-])(=O)=O</t>
  </si>
  <si>
    <t>CCCCCCCCCCCCCCCCOS(O)(=O)=O</t>
  </si>
  <si>
    <t xml:space="preserve">InChI=1S/C16H34O4S.Na/c1-2-3-4-5-6-7-8-9-10-11-12-13-14-15-16-20-21(17,18)19;/h2-16H2,1H3,(H,17,18,19);/q;+1/p-1
</t>
  </si>
  <si>
    <t>[Na+].OC[C@H](O)[C@H]1OC(=O)C(O)=C1[O-]</t>
  </si>
  <si>
    <t xml:space="preserve">InChI=1S/C6H8O6.Na/c7-1-2(8)5-3(9)4(10)6(11)12-5;/h2,5,7-10H,1H2;/q;+1/p-1/t2-,5+;/m0./s1
</t>
  </si>
  <si>
    <t>[Na+].CCCCCCCCCCCCCCOS([O-])(=O)=O</t>
  </si>
  <si>
    <t>CCCCCCCCCCCCCCOS(O)(=O)=O</t>
  </si>
  <si>
    <t xml:space="preserve">InChI=1S/C14H30O4S.Na/c1-2-3-4-5-6-7-8-9-10-11-12-13-14-18-19(15,16)17;/h2-14H2,1H3,(H,15,16,17);/q;+1/p-1
</t>
  </si>
  <si>
    <t>[Na+].[O-]N=O</t>
  </si>
  <si>
    <t xml:space="preserve">InChI=1S/HNO2.Na/c2-1-3;/h(H,2,3);/q;+1/p-1
</t>
  </si>
  <si>
    <t>O.[Na+].O=C1[N-]S(=O)(=O)C2=CC=CC=C12</t>
  </si>
  <si>
    <t xml:space="preserve">InChI=1S/C7H5NO3S.Na.H2O/c9-7-5-3-1-2-4-6(5)12(10,11)8-7;;/h1-4H,(H,8,9);;1H2/q;+1;/p-1
</t>
  </si>
  <si>
    <t>[Na+].[O-]C(=O)C(Cl)(Cl)Cl</t>
  </si>
  <si>
    <t xml:space="preserve">InChI=1S/C2HCl3O2.Na/c3-2(4,5)1(6)7;/h(H,6,7);/q;+1/p-1
</t>
  </si>
  <si>
    <t>C*.C*.OS(=O)(=O)C1=CC=CC=C1 |c:8,10,t:6,lp:4:2,6:2,7:2,m:1:9.10,3:10.11.12.13|</t>
  </si>
  <si>
    <t>C\C=C\C=C\C(O)=O</t>
  </si>
  <si>
    <t>CC=CC=CC(O)=O</t>
  </si>
  <si>
    <t xml:space="preserve">InChI=1S/C6H8O2/c1-2-3-4-5-6(7)8/h2-5H,1H3,(H,7,8)/b3-2+,5-4+
</t>
  </si>
  <si>
    <t>CCCCCCCC\C=C/CCCCCCCC(=O)OC[C@@H](O)[C@H]1OC[C@H](O)[C@H]1O</t>
  </si>
  <si>
    <t>CCCCCCCCC=CCCCCCCCC(=O)OCC(O)C1OCC(O)C1O</t>
  </si>
  <si>
    <t xml:space="preserve">InChI=1S/C24H44O6/c1-2-3-4-5-6-7-8-9-10-11-12-13-14-15-16-17-22(27)29-19-21(26)24-23(28)20(25)18-30-24/h9-10,20-21,23-26,28H,2-8,11-19H2,1H3/b10-9-/t20-,21+,23+,24+/m0/s1
</t>
  </si>
  <si>
    <t>CCC(C)(C)C(=O)OC1=C(C(=O)OC11CCCCC1)C1=CC=C(Cl)C=C1Cl</t>
  </si>
  <si>
    <t xml:space="preserve">InChI=1S/C21H24Cl2O4/c1-4-20(2,3)19(25)26-17-16(14-9-8-13(22)12-15(14)23)18(24)27-21(17)10-6-5-7-11-21/h8-9,12H,4-7,10-11H2,1-3H3
</t>
  </si>
  <si>
    <t>CCCN(CC)CC1COC2(CCC(CC2)C(C)(C)C)O1</t>
  </si>
  <si>
    <t xml:space="preserve">InChI=1/C18H35NO2/c1-6-12-19(7-2)13-16-14-20-18(21-16)10-8-15(9-11-18)17(3,4)5/h15-16H,6-14H2,1-5H3
</t>
  </si>
  <si>
    <t>Cl.COC1=CC=CC(=C1)C1=C(Cl)C=C(\C=C/CN2CCCCCC2)C=C1</t>
  </si>
  <si>
    <t>COC1=CC=CC(=C1)C1=CC=C(C=CCN2CCCCCC2)C=C1Cl</t>
  </si>
  <si>
    <t xml:space="preserve">InChI=1S/C22H26ClNO.ClH/c1-25-20-10-6-9-19(17-20)21-12-11-18(16-22(21)23)8-7-15-24-13-4-2-3-5-14-24;/h6-12,16-17H,2-5,13-15H2,1H3;1H/b8-7-;
</t>
  </si>
  <si>
    <t>Cl.CN(C)C(=O)NC1(CCN(CC[C@]2(CN(CCO2)C(=O)C2=CC=CC=C2)C2=CC(F)=C(F)C=C2)CC1)C1=CC=CC=C1</t>
  </si>
  <si>
    <t>CN(C)C(=O)NC1(CCN(CCC2(CN(CCO2)C(=O)C2=CC=CC=C2)C2=CC=C(F)C(F)=C2)CC1)C1=CC=CC=C1</t>
  </si>
  <si>
    <t xml:space="preserve">InChI=1S/C33H38F2N4O3.ClH/c1-37(2)31(41)36-32(26-11-7-4-8-12-26)15-18-38(19-16-32)20-17-33(27-13-14-28(34)29(35)23-27)24-39(21-22-42-33)30(40)25-9-5-3-6-10-25;/h3-14,23H,15-22,24H2,1-2H3,(H,36,41);1H/t33-;/m0./s1
</t>
  </si>
  <si>
    <t>OC(=O)C(F)(F)F.COC1=CC(C2=C(CCC3CCCCC3)SC(NC(=O)C3=CC4=CC(C)=CC(C)=C4N3CC(O)=O)=N2)=C(OC)C=C1Cl</t>
  </si>
  <si>
    <t>COC1=CC(C2=C(CCC3CCCCC3)SC(NC(=O)C3=CC4=CC(C)=CC(C)=C4N3CC(O)=O)=N2)=C(OC)C=C1Cl</t>
  </si>
  <si>
    <t xml:space="preserve">InChI=1S/C32H36ClN3O5S.C2HF3O2/c1-18-12-19(2)30-21(13-18)14-24(36(30)17-28(37)38)31(39)35-32-34-29(22-15-26(41-4)23(33)16-25(22)40-3)27(42-32)11-10-20-8-6-5-7-9-20;3-2(4,5)1(6)7/h12-16,20H,5-11,17H2,1-4H3,(H,37,38)(H,34,35,39);(H,6,7)
</t>
  </si>
  <si>
    <t>CCN(CC)CCNC1=C2C(=O)C3=C(SC2=C(CNC=O)C=C1)C=CC(OC)=C3</t>
  </si>
  <si>
    <t xml:space="preserve">InChI=1S/C22H27N3O3S/c1-4-25(5-2)11-10-24-18-8-6-15(13-23-14-26)22-20(18)21(27)17-12-16(28-3)7-9-19(17)29-22/h6-9,12,14,24H,4-5,10-11,13H2,1-3H3,(H,23,26)
</t>
  </si>
  <si>
    <t>Cl.CCOC(=O)COC1=CC2=C(CCC(C2)NCC(O)C2=CC(Cl)=CC=C2)C=C1</t>
  </si>
  <si>
    <t>CCOC(=O)COC1=CC2=C(CCC(C2)NCC(O)C2=CC(Cl)=CC=C2)C=C1</t>
  </si>
  <si>
    <t xml:space="preserve">InChI=1/C22H26ClNO4.ClH/c1-2-27-22(26)14-28-20-9-7-15-6-8-19(11-17(15)12-20)24-13-21(25)16-4-3-5-18(23)10-16;/h3-5,7,9-10,12,19,21,24-25H,2,6,8,11,13-14H2,1H3;1H
</t>
  </si>
  <si>
    <t>Cl.CN(C)C(=O)C1(CCN(CC[C@]2(CN(CCO2)C(=O)C2=CC=CC=C2)C2=CC=C(Cl)C(Cl)=C2)CC1)N1CCCCC1</t>
  </si>
  <si>
    <t>CN(C)C(=O)C1(CCN(CCC2(CN(CCO2)C(=O)C2=CC=CC=C2)C2=CC=C(Cl)C(Cl)=C2)CC1)N1CCCCC1</t>
  </si>
  <si>
    <t xml:space="preserve">InChI=1S/C32H42Cl2N4O3.ClH/c1-35(2)30(40)31(38-16-7-4-8-17-38)13-18-36(19-14-31)20-15-32(26-11-12-27(33)28(34)23-26)24-37(21-22-41-32)29(39)25-9-5-3-6-10-25;/h3,5-6,9-12,23H,4,7-8,13-22,24H2,1-2H3;1H/t32-;/m0./s1
</t>
  </si>
  <si>
    <t>CN(C)C(=O)NC1(CCN(CCC[C@@]2(CCCN(C2)C(=O)C2=CC=CC=C2)C2=CC(Cl)=C(Cl)C=C2)CC1)C1=CC=CC=C1</t>
  </si>
  <si>
    <t>CN(C)C(=O)NC1(CCN(CCCC2(CCCN(C2)C(=O)C2=CC=CC=C2)C2=CC=C(Cl)C(Cl)=C2)CC1)C1=CC=CC=C1</t>
  </si>
  <si>
    <t xml:space="preserve">InChI=1S/C35H42Cl2N4O2/c1-39(2)33(43)38-35(28-13-7-4-8-14-28)19-23-40(24-20-35)21-9-17-34(29-15-16-30(36)31(37)25-29)18-10-22-41(26-34)32(42)27-11-5-3-6-12-27/h3-8,11-16,25H,9-10,17-24,26H2,1-2H3,(H,38,43)/t34-/m0/s1
</t>
  </si>
  <si>
    <t>CCOC(=O)[C@@]1(OC2=CC=CC=C2[C@@H]1N)C1=CC=CC=C1</t>
  </si>
  <si>
    <t>CCOC(=O)C1(OC2=CC=CC=C2C1N)C1=CC=CC=C1</t>
  </si>
  <si>
    <t xml:space="preserve">InChI=1S/C17H17NO3/c1-2-20-16(19)17(12-8-4-3-5-9-12)15(18)13-10-6-7-11-14(13)21-17/h3-11,15H,2,18H2,1H3/t15-,17+/m0/s1
</t>
  </si>
  <si>
    <t>COC1=CC=C(C=C1)C(=O)NC1=NC2=C(C=CC=C2)C(NCC2=CC=CC=C2)=C1C#N</t>
  </si>
  <si>
    <t xml:space="preserve">InChI=1S/C25H20N4O2/c1-31-19-13-11-18(12-14-19)25(30)29-24-21(15-26)23(20-9-5-6-10-22(20)28-24)27-16-17-7-3-2-4-8-17/h2-14H,16H2,1H3,(H2,27,28,29,30)
</t>
  </si>
  <si>
    <t>FC1(F)C[C@@H](C#N)N(C1)C(=O)CNC1CC2CCC(C1)N2C1=NC=CC=N1</t>
  </si>
  <si>
    <t>[H]C12CCC([H])(CC(C1)NCC(=O)N1CC(F)(F)CC1C#N)N2C1=NC=CC=N1</t>
  </si>
  <si>
    <t xml:space="preserve">InChI=1S/C18H22F2N6O/c19-18(20)8-15(9-21)25(11-18)16(27)10-24-12-6-13-2-3-14(7-12)26(13)17-22-4-1-5-23-17/h1,4-5,12-15,24H,2-3,6-8,10-11H2/t12?,13?,14?,15-/m0/s1
</t>
  </si>
  <si>
    <t>BrC1=CC=C(OC(=O)N2CCN3CCC2CC3)C=C1</t>
  </si>
  <si>
    <t xml:space="preserve">InChI=1S/C14H17BrN2O2/c15-11-1-3-13(4-2-11)19-14(18)17-10-9-16-7-5-12(17)6-8-16/h1-4,12H,5-10H2
</t>
  </si>
  <si>
    <t>FC(F)(F)C1=CC=CC(C(=O)N[C@H]([C@@H]2CCCCN2)C2=CC=CC=C2)=C1Cl</t>
  </si>
  <si>
    <t>FC(F)(F)C1=C(Cl)C(=CC=C1)C(=O)NC(C1CCCCN1)C1=CC=CC=C1</t>
  </si>
  <si>
    <t xml:space="preserve">InChI=1S/C20H20ClF3N2O/c21-17-14(9-6-10-15(17)20(22,23)24)19(27)26-18(13-7-2-1-3-8-13)16-11-4-5-12-25-16/h1-3,6-10,16,18,25H,4-5,11-12H2,(H,26,27)/t16-,18-/m0/s1
</t>
  </si>
  <si>
    <t>COC1=CC2=C(C(=O)N(COC3=CC(=O)N4C=CC=C(OCCN5CCCCC5)C4=N3)S2(=O)=O)C(=C1)C(C)C</t>
  </si>
  <si>
    <t xml:space="preserve">InChI=1S/C27H32N4O7S/c1-18(2)20-14-19(36-3)15-22-25(20)27(33)31(39(22,34)35)17-38-23-16-24(32)30-11-7-8-21(26(30)28-23)37-13-12-29-9-5-4-6-10-29/h7-8,11,14-16,18H,4-6,9-10,12-13,17H2,1-3H3
</t>
  </si>
  <si>
    <t>OC[C@H]1O[C@@](CO)(O[C@H]2O[C@H](CO)[C@@H](O)[C@H](O)[C@H]2O)[C@@H](O)[C@@H]1O</t>
  </si>
  <si>
    <t>OCC1OC(CO)(OC2OC(CO)C(O)C(O)C2O)C(O)C1O</t>
  </si>
  <si>
    <t xml:space="preserve">InChI=1S/C12H22O11/c13-1-4-6(16)8(18)9(19)11(21-4)23-12(3-15)10(20)7(17)5(2-14)22-12/h4-11,13-20H,1-3H2/t4-,5-,6-,7-,8+,9-,10+,11-,12+/m1/s1
</t>
  </si>
  <si>
    <t>CC(=O)OC[C@H]1O[C@@](COC(C)=O)(O[C@H]2O[C@H](COC(C)=O)[C@@H](OC(C)=O)[C@H](OC(C)=O)[C@H]2OC(C)=O)[C@@H](OC(C)=O)[C@@H]1OC(C)=O</t>
  </si>
  <si>
    <t>CC(=O)OCC1OC(COC(C)=O)(OC2OC(COC(C)=O)C(OC(C)=O)C(OC(C)=O)C2OC(C)=O)C(OC(C)=O)C1OC(C)=O</t>
  </si>
  <si>
    <t xml:space="preserve">InChI=1S/C28H38O19/c1-12(29)37-9-20-22(40-15(4)32)24(42-17(6)34)25(43-18(7)35)27(45-20)47-28(11-39-14(3)31)26(44-19(8)36)23(41-16(5)33)21(46-28)10-38-13(2)30/h20-27H,9-11H2,1-8H3/t20-,21-,22-,23-,24+,25-,26+,27-,28+/m1/s1
</t>
  </si>
  <si>
    <t>OC(=O)C1=CC(=CC=C1O)\N=N\C1=CC=C(C=C1)S(=O)(=O)NC1=NC=CC=C1</t>
  </si>
  <si>
    <t>OC(=O)C1=CC(=CC=C1O)N=NC1=CC=C(C=C1)S(=O)(=O)NC1=CC=CC=N1</t>
  </si>
  <si>
    <t xml:space="preserve">InChI=1S/C18H14N4O5S/c23-16-9-6-13(11-15(16)18(24)25)21-20-12-4-7-14(8-5-12)28(26,27)22-17-3-1-2-10-19-17/h1-11,23H,(H,19,22)(H,24,25)/b21-20+
</t>
  </si>
  <si>
    <t>CC1=NN(C(=O)N1C(F)F)C1=CC(NS(C)(=O)=O)=C(Cl)C=C1Cl</t>
  </si>
  <si>
    <t xml:space="preserve">InChI=1S/C11H10Cl2F2N4O3S/c1-5-16-19(11(20)18(5)10(14)15)9-4-8(17-23(2,21)22)6(12)3-7(9)13/h3-4,10,17H,1-2H3
</t>
  </si>
  <si>
    <t>CCNS(=O)(=O)C(F)(F)C(F)(F)C(F)(F)C(F)(F)C(F)(F)C(F)(F)C(F)(F)C(F)(F)F</t>
  </si>
  <si>
    <t xml:space="preserve">InChI=1S/C10H6F17NO2S/c1-2-28-31(29,30)10(26,27)8(21,22)6(17,18)4(13,14)3(11,12)5(15,16)7(19,20)9(23,24)25/h28H,2H2,1H3
</t>
  </si>
  <si>
    <t>CCC1=C(N(N=C1C(=O)NN1CCCCC1)C1=CC=C(Cl)C=C1Cl)C1=CC=C(Br)C=C1</t>
  </si>
  <si>
    <t xml:space="preserve">InChI=1S/C23H23BrCl2N4O/c1-2-18-21(23(31)28-29-12-4-3-5-13-29)27-30(20-11-10-17(25)14-19(20)26)22(18)15-6-8-16(24)9-7-15/h6-11,14H,2-5,12-13H2,1H3,(H,28,31)
</t>
  </si>
  <si>
    <t>ClN1C(=O)N(Cl)C(=O)N(Cl)C1=O</t>
  </si>
  <si>
    <t xml:space="preserve">InChI=1S/C3Cl3N3O3/c4-7-1(10)8(5)3(12)9(6)2(7)11
</t>
  </si>
  <si>
    <t>OC(=O)CC(O)(CC(O)=O)C(O)=O.CC\C(=C(/C1=CC=CC=C1)C1=CC=C(OCCN(C)C)C=C1)C1=CC=CC=C1</t>
  </si>
  <si>
    <t xml:space="preserve">InChI=1S/C26H29NO.C6H8O7/c1-4-25(21-11-7-5-8-12-21)26(22-13-9-6-10-14-22)23-15-17-24(18-16-23)28-20-19-27(2)3;7-3(8)1-6(13,5(11)12)2-4(9)10/h5-18H,4,19-20H2,1-3H3;13H,1-2H2,(H,7,8)(H,9,10)(H,11,12)/b26-25-;
</t>
  </si>
  <si>
    <t>ClCC(CCl)OP(=O)(OC(CCl)CCl)OC(CCl)CCl</t>
  </si>
  <si>
    <t xml:space="preserve">InChI=1S/C9H15Cl6O4P/c10-1-7(2-11)17-20(16,18-8(3-12)4-13)19-9(5-14)6-15/h7-9H,1-6H2
</t>
  </si>
  <si>
    <t>CCC1=CC=C(C=C1)C(=O)NN(C(=O)C1=CC(C)=CC(C)=C1)C(C)(C)C</t>
  </si>
  <si>
    <t xml:space="preserve">InChI=1S/C22H28N2O2/c1-7-17-8-10-18(11-9-17)20(25)23-24(22(4,5)6)21(26)19-13-15(2)12-16(3)14-19/h8-14H,7H2,1-6H3,(H,23,25)
</t>
  </si>
  <si>
    <t>CCC1=NN(C)C(C(=O)NCC2=CC=C(C=C2)C(C)(C)C)=C1Cl</t>
  </si>
  <si>
    <t xml:space="preserve">InChI=1S/C18H24ClN3O/c1-6-14-15(19)16(22(5)21-14)17(23)20-11-12-7-9-13(10-8-12)18(2,3)4/h7-10H,6,11H2,1-5H3,(H,20,23)
</t>
  </si>
  <si>
    <t>CCOP(=S)(OC(C)C)OC1=CN=C(N=C1)C(C)(C)C</t>
  </si>
  <si>
    <t xml:space="preserve">InChI=1/C13H23N2O3PS/c1-7-16-19(20,17-10(2)3)18-11-8-14-12(15-9-11)13(4,5)6/h8-10H,7H2,1-6H3
</t>
  </si>
  <si>
    <t>CNC(=O)N(C)C1=NN=C(S1)C(C)(C)C</t>
  </si>
  <si>
    <t xml:space="preserve">InChI=1S/C9H16N4OS/c1-9(2,3)6-11-12-8(15-6)13(5)7(14)10-4/h1-5H3,(H,10,14)
</t>
  </si>
  <si>
    <t>CC1=C(F)C(F)=C(COC(=O)C2C(\C=C(/Cl)C(F)(F)F)C2(C)C)C(F)=C1F</t>
  </si>
  <si>
    <t>CC1=C(F)C(F)=C(COC(=O)C2C(C=C(Cl)C(F)(F)F)C2(C)C)C(F)=C1F</t>
  </si>
  <si>
    <t xml:space="preserve">InChI=1/C17H14ClF7O2/c1-6-11(19)13(21)7(14(22)12(6)20)5-27-15(26)10-8(16(10,2)3)4-9(18)17(23,24)25/h4,8,10H,5H2,1-3H3/b9-4-
</t>
  </si>
  <si>
    <t>CCC(=NOC\C=C\Cl)C1=C(O)CC(CC1=O)C1CCOCC1</t>
  </si>
  <si>
    <t>CCC(=NOCC=CCl)C1C(=O)CC(CC1=O)C1CCOCC1</t>
  </si>
  <si>
    <t xml:space="preserve">InChI=1/C17H24ClNO4/c1-2-14(19-23-7-3-6-18)17-15(20)10-13(11-16(17)21)12-4-8-22-9-5-12/h3,6,12-13,20H,2,4-5,7-11H2,1H3/b6-3+,19-14?
</t>
  </si>
  <si>
    <t>CC1=C(Cl)C(=O)N(C(=O)N1)C(C)(C)C</t>
  </si>
  <si>
    <t>CC1=NC(=O)N(C(=O)C1Cl)C(C)(C)C</t>
  </si>
  <si>
    <t xml:space="preserve">InChI=1S/C9H13ClN2O2/c1-5-6(10)7(13)12(8(14)11-5)9(2,3)4/h1-4H3,(H,11,14)
</t>
  </si>
  <si>
    <t>CCOP(=S)(OCC)SCSC(C)(C)C</t>
  </si>
  <si>
    <t xml:space="preserve">InChI=1S/C9H21O2PS3/c1-6-10-12(13,11-7-2)15-8-14-9(3,4)5/h6-8H2,1-5H3
</t>
  </si>
  <si>
    <t>CCNC1=NC(NC(C)(C)C)=NC(Cl)=N1</t>
  </si>
  <si>
    <t xml:space="preserve">InChI=1S/C9H16ClN5/c1-5-11-7-12-6(10)13-8(14-7)15-9(2,3)4/h5H2,1-4H3,(H2,11,12,13,14,15)
</t>
  </si>
  <si>
    <t>CC(C)(C)OOC(=O)C1=CC=CC=C1</t>
  </si>
  <si>
    <t xml:space="preserve">InChI=1S/C11H14O3/c1-11(2,3)14-13-10(12)9-7-5-4-6-8-9/h4-8H,1-3H3
</t>
  </si>
  <si>
    <t>CC(C)(C)C1=CC=CC=C1</t>
  </si>
  <si>
    <t xml:space="preserve">InChI=1S/C10H14/c1-10(2,3)9-7-5-4-6-8-9/h4-8H,1-3H3
</t>
  </si>
  <si>
    <t>CC(C)(C)C1=CC(O)=CC=C1O</t>
  </si>
  <si>
    <t xml:space="preserve">InChI=1S/C10H14O2/c1-10(2,3)8-6-7(11)4-5-9(8)12/h4-6,11-12H,1-3H3
</t>
  </si>
  <si>
    <t>OC(=O)CC1=CC(I)=C(OC2=CC(I)=C(O)C(I)=C2)C(I)=C1</t>
  </si>
  <si>
    <t xml:space="preserve">InChI=1S/C14H8I4O4/c15-8-4-7(5-9(16)13(8)21)22-14-10(17)1-6(2-11(14)18)3-12(19)20/h1-2,4-5,21H,3H2,(H,19,20)
</t>
  </si>
  <si>
    <t>FC(F)C(F)(F)OCC(CN1C=NC=N1)C1=C(Cl)C=C(Cl)C=C1</t>
  </si>
  <si>
    <t xml:space="preserve">InChI=1/C13H11Cl2F4N3O/c14-9-1-2-10(11(15)3-9)8(4-22-7-20-6-21-22)5-23-13(18,19)12(16)17/h1-3,6-8,12H,4-5H2
</t>
  </si>
  <si>
    <t>ClC1=CC=C(CN2CCS\C2=N/C#N)C=N1</t>
  </si>
  <si>
    <t>ClC1=CC=C(CN2CCSC2=NC#N)C=N1</t>
  </si>
  <si>
    <t xml:space="preserve">InChI=1S/C10H9ClN4S/c11-9-2-1-8(5-13-9)6-15-3-4-16-10(15)14-7-12/h1-2,5H,3-4,6H2/b14-10-
</t>
  </si>
  <si>
    <t>CN1COCN(CC2=CN=C(Cl)S2)C1=N[N+]([O-])=O</t>
  </si>
  <si>
    <t xml:space="preserve">InChI=1S/C8H10ClN5O3S/c1-12-4-17-5-13(8(12)11-14(15)16)3-6-2-10-7(9)18-6/h2H,3-5H2,1H3
</t>
  </si>
  <si>
    <t>COC(=O)C1=C(CC(C)C)C(C2=NCCS2)=C(N=C1C(F)F)C(F)(F)F</t>
  </si>
  <si>
    <t xml:space="preserve">InChI=1S/C16H17F5N2O2S/c1-7(2)6-8-9(15(24)25-3)11(13(17)18)23-12(16(19,20)21)10(8)14-22-4-5-26-14/h7,13H,4-6H2,1-3H3
</t>
  </si>
  <si>
    <t>O=C(NC1=CN=NS1)NC1=CC=CC=C1</t>
  </si>
  <si>
    <t xml:space="preserve">InChI=1S/C9H8N4OS/c14-9(12-8-6-10-13-15-8)11-7-4-2-1-3-5-7/h1-6H,(H2,11,12,14)
</t>
  </si>
  <si>
    <t>CCN(CC)C(=O)SCC1=CC=C(Cl)C=C1</t>
  </si>
  <si>
    <t xml:space="preserve">InChI=1S/C12H16ClNOS/c1-3-14(4-2)12(15)16-9-10-5-7-11(13)8-6-10/h5-8H,3-4,9H2,1-2H3
</t>
  </si>
  <si>
    <t>[NH4+].[S-]C#N</t>
  </si>
  <si>
    <t>SC#N</t>
  </si>
  <si>
    <t xml:space="preserve">InChI=1S/CHNS.H3N/c2-1-3;/h3H;1H3
</t>
  </si>
  <si>
    <t>CS\C(C)=N\OC(=O)N(C)SN(C)C(=O)O\N=C(/C)SC</t>
  </si>
  <si>
    <t>CSC(C)=NOC(=O)N(C)SN(C)C(=O)ON=C(C)SC</t>
  </si>
  <si>
    <t xml:space="preserve">InChI=1S/C10H18N4O4S3/c1-7(19-5)11-17-9(15)13(3)21-14(4)10(16)18-12-8(2)20-6/h1-6H3/b11-7+,12-8+
</t>
  </si>
  <si>
    <t>CC(C)C1=CC=C(C)C=C1O</t>
  </si>
  <si>
    <t xml:space="preserve">InChI=1S/C10H14O/c1-7(2)9-5-4-8(3)6-10(9)11/h4-7,11H,1-3H3
</t>
  </si>
  <si>
    <t>OC(=O)CC1=CC(I)=C(OC2=CC(I)=C(O)C=C2)C(I)=C1</t>
  </si>
  <si>
    <t xml:space="preserve">InChI=1S/C14H9I3O4/c15-9-6-8(1-2-12(9)18)21-14-10(16)3-7(4-11(14)17)5-13(19)20/h1-4,6,18H,5H2,(H,19,20)
</t>
  </si>
  <si>
    <t>CO[C@@H]1[C@@H](CC[C@]2(CO2)[C@H]1[C@@]1(C)O[C@@H]1CC=C(C)C)OC(=O)NC(=O)CCl</t>
  </si>
  <si>
    <t>COC1C(CCC2(CO2)C1C1(C)OC1CC=C(C)C)OC(=O)NC(=O)CCl</t>
  </si>
  <si>
    <t xml:space="preserve">InChI=1S/C19H28ClNO6/c1-11(2)5-6-13-18(3,27-13)16-15(24-4)12(7-8-19(16)10-25-19)26-17(23)21-14(22)9-20/h5,12-13,15-16H,6-10H2,1-4H3,(H,21,22,23)/t12-,13-,15-,16-,18+,19+/m1/s1
</t>
  </si>
  <si>
    <t>CC1=CC=C(C=C1N=C=O)N=C=O</t>
  </si>
  <si>
    <t xml:space="preserve">InChI=1S/C9H6N2O2/c1-7-2-3-8(10-5-12)4-9(7)11-6-13/h2-4H,1H3
</t>
  </si>
  <si>
    <t>CCON=C(CC)C1=C(O)CC(CC1=O)C1=C(C)C=C(C)C=C1C</t>
  </si>
  <si>
    <t>CCON=C(CC)C1C(=O)CC(CC1=O)C1=C(C)C=C(C)C=C1C</t>
  </si>
  <si>
    <t xml:space="preserve">InChI=1/C20H27NO3/c1-6-16(21-24-7-2)20-17(22)10-15(11-18(20)23)19-13(4)8-12(3)9-14(19)5/h8-9,15,22H,6-7,10-11H2,1-5H3
</t>
  </si>
  <si>
    <t>NC(=O)CN1C(=O)C=C(CCN2CCN(CC2)C2=NC=CC3=C2C=CS3)C2=C1C=C(F)C=C2</t>
  </si>
  <si>
    <t xml:space="preserve">InChI=1S/C24H24FN5O2S/c25-17-1-2-18-16(13-23(32)30(15-22(26)31)20(18)14-17)4-7-28-8-10-29(11-9-28)24-19-5-12-33-21(19)3-6-27-24/h1-3,5-6,12-14H,4,7-11,15H2,(H2,26,31)
</t>
  </si>
  <si>
    <t>CC(=O)OCC(COC(C)=O)OC(C)=O</t>
  </si>
  <si>
    <t xml:space="preserve">InChI=1S/C9H14O6/c1-6(10)13-4-9(15-8(3)12)5-14-7(2)11/h9H,4-5H2,1-3H3
</t>
  </si>
  <si>
    <t>CC(C)N(C(C)C)C(=O)SCC(Cl)=C(Cl)Cl</t>
  </si>
  <si>
    <t xml:space="preserve">InChI=1S/C10H16Cl3NOS/c1-6(2)14(7(3)4)10(15)16-5-8(11)9(12)13/h6-7H,5H2,1-4H3
</t>
  </si>
  <si>
    <t>CCCCSP(=O)(SCCCC)SCCCC</t>
  </si>
  <si>
    <t xml:space="preserve">InChI=1S/C12H27OPS3/c1-4-7-10-15-14(13,16-11-8-5-2)17-12-9-6-3/h4-12H2,1-3H3
</t>
  </si>
  <si>
    <t>CCCCOP(=O)(OCCCC)OCCCC</t>
  </si>
  <si>
    <t xml:space="preserve">InChI=1S/C12H27O4P/c1-4-7-10-14-17(13,15-11-8-5-2)16-12-9-6-3/h4-12H2,1-3H3
</t>
  </si>
  <si>
    <t>CCCCN(CCCC)CCCC</t>
  </si>
  <si>
    <t xml:space="preserve">InChI=1S/C12H27N/c1-4-7-10-13(11-8-5-2)12-9-6-3/h4-12H2,1-3H3
</t>
  </si>
  <si>
    <t>CCCC[Sn](Cl)(CCCC)CCCC</t>
  </si>
  <si>
    <t xml:space="preserve">InChI=1S/3C4H9.ClH.Sn/c3*1-3-4-2;;/h3*1,3-4H2,2H3;1H;/q;;;;+1/p-1
</t>
  </si>
  <si>
    <t>CCCC[Sn](CCCC)(CCCC)OC(=O)C(C)=C</t>
  </si>
  <si>
    <t xml:space="preserve">InChI=1S/C4H6O2.3C4H9.Sn/c1-3(2)4(5)6;3*1-3-4-2;/h1H2,2H3,(H,5,6);3*1,3-4H2,2H3;/q;;;;+1/p-1
</t>
  </si>
  <si>
    <t>ClC1=CC=C(NC(=O)NC2=CC=C(Cl)C(Cl)=C2)C=C1</t>
  </si>
  <si>
    <t xml:space="preserve">InChI=1S/C13H9Cl3N2O/c14-8-1-3-9(4-2-8)17-13(19)18-10-5-6-11(15)12(16)7-10/h1-7H,(H2,17,18,19)
</t>
  </si>
  <si>
    <t>OC(=O)COC1=C(Cl)C=C(Cl)C(Cl)=N1</t>
  </si>
  <si>
    <t xml:space="preserve">InChI=1S/C7H4Cl3NO3/c8-3-1-4(9)7(11-6(3)10)14-2-5(12)13/h1H,2H2,(H,12,13)
</t>
  </si>
  <si>
    <t>OC1=C(OC2=CC=C(Cl)C=C2Cl)C=CC(Cl)=C1</t>
  </si>
  <si>
    <t xml:space="preserve">InChI=1S/C12H7Cl3O2/c13-7-1-3-11(9(15)5-7)17-12-4-2-8(14)6-10(12)16/h1-6,16H
</t>
  </si>
  <si>
    <t>CC(=C)C(=O)OCCC(F)(F)C(F)(F)C(F)(F)C(F)(F)C(F)(F)C(F)(F)F</t>
  </si>
  <si>
    <t xml:space="preserve">InChI=1S/C12H9F13O2/c1-5(2)6(26)27-4-3-7(13,14)8(15,16)9(17,18)10(19,20)11(21,22)12(23,24)25/h1,3-4H2,2H3
</t>
  </si>
  <si>
    <t>OCCN(CCO)CCO</t>
  </si>
  <si>
    <t xml:space="preserve">InChI=1S/C6H15NO3/c8-4-1-7(2-5-9)3-6-10/h8-10H,1-6H2
</t>
  </si>
  <si>
    <t>CCCCCCCC[Si](OCC)(OCC)OCC</t>
  </si>
  <si>
    <t xml:space="preserve">InChI=1S/C14H32O3Si/c1-5-9-10-11-12-13-14-18(15-6-2,16-7-3)17-8-4/h5-14H2,1-4H3
</t>
  </si>
  <si>
    <t>CCOC(=O)CC(O)(CC(=O)OCC)C(=O)OCC</t>
  </si>
  <si>
    <t xml:space="preserve">InChI=1S/C12H20O7/c1-4-17-9(13)7-12(16,11(15)19-6-3)8-10(14)18-5-2/h16H,4-8H2,1-3H3
</t>
  </si>
  <si>
    <t>OCCOCCOCCO</t>
  </si>
  <si>
    <t xml:space="preserve">InChI=1S/C6H14O4/c7-1-3-9-5-6-10-4-2-8/h7-8H,1-6H2
</t>
  </si>
  <si>
    <t>CCCCC(CC)C(=O)OCCOCCOCCOC(=O)C(CC)CCCC</t>
  </si>
  <si>
    <t xml:space="preserve">InChI=1/C22H42O6/c1-5-9-11-19(7-3)21(23)27-17-15-25-13-14-26-16-18-28-22(24)20(8-4)12-10-6-2/h19-20H,5-18H2,1-4H3
</t>
  </si>
  <si>
    <t>CC(=O)OCCOCCOCCOC(C)=O</t>
  </si>
  <si>
    <t xml:space="preserve">InChI=1S/C10H18O6/c1-9(11)15-7-5-13-3-4-14-6-8-16-10(2)12/h3-8H2,1-2H3
</t>
  </si>
  <si>
    <t>CO\N=C(\C(=O)OC)C1=CC=CC=C1CO\N=C(/C)C1=CC(=CC=C1)C(F)(F)F</t>
  </si>
  <si>
    <t xml:space="preserve">InChI=1S/C20H19F3N2O4/c1-13(14-8-6-9-16(11-14)20(21,22)23)24-29-12-15-7-4-5-10-17(15)18(25-28-3)19(26)27-2/h4-11H,12H2,1-3H3/b24-13+,25-18+
</t>
  </si>
  <si>
    <t>[Na+].COC1=CC(OC)=NC(NC(=O)[N-]S(=O)(=O)C2=NC=CC=C2OCC(F)(F)F)=N1</t>
  </si>
  <si>
    <t>COC1=CC(OC)=NC(NC(=O)NS(=O)(=O)C2=NC=CC=C2OCC(F)(F)F)=N1</t>
  </si>
  <si>
    <t xml:space="preserve">InChI=1S/C14H14F3N5O6S.Na/c1-26-9-6-10(27-2)20-12(19-9)21-13(23)22-29(24,25)11-8(4-3-5-18-11)28-7-14(15,16)17;/h3-6H,7H2,1-2H3,(H2,19,20,21,22,23);/q;+1/p-1
</t>
  </si>
  <si>
    <t>O=C1N(CC2CO2)C(=O)N(CC2CO2)C(=O)N1CC1CO1</t>
  </si>
  <si>
    <t xml:space="preserve">InChI=1/C12H15N3O6/c16-10-13(1-7-4-19-7)11(17)15(3-9-6-21-9)12(18)14(10)2-8-5-20-8/h7-9H,1-6H2
</t>
  </si>
  <si>
    <t>CCCCCCCCOC(=O)C1=CC=C(C(=O)OCCCCCCCC)C(=C1)C(=O)OCCCCCCCC</t>
  </si>
  <si>
    <t xml:space="preserve">InChI=1S/C33H54O6/c1-4-7-10-13-16-19-24-37-31(34)28-22-23-29(32(35)38-25-20-17-14-11-8-5-2)30(27-28)33(36)39-26-21-18-15-12-9-6-3/h22-23,27H,4-21,24-26H2,1-3H3
</t>
  </si>
  <si>
    <t>O=P(OC1=CC=CC=C1)(OC1=CC=CC=C1)OC1=CC=CC=C1</t>
  </si>
  <si>
    <t xml:space="preserve">InChI=1S/C18H15O4P/c19-23(20-16-10-4-1-5-11-16,21-17-12-6-2-7-13-17)22-18-14-8-3-9-15-18/h1-15H
</t>
  </si>
  <si>
    <t>O(P(OC1=CC=CC=C1)OC1=CC=CC=C1)C1=CC=CC=C1</t>
  </si>
  <si>
    <t xml:space="preserve">InChI=1S/C18H15O3P/c1-4-10-16(11-5-1)19-22(20-17-12-6-2-7-13-17)21-18-14-8-3-9-15-18/h1-15H
</t>
  </si>
  <si>
    <t>O[Sn](C1=CC=CC=C1)(C1=CC=CC=C1)C1=CC=CC=C1</t>
  </si>
  <si>
    <t xml:space="preserve">InChI=1S/3C6H5.H2O.Sn/c3*1-2-4-6-5-3-1;;/h3*1-5H;1H2;/q;;;;+1/p-1
</t>
  </si>
  <si>
    <t>ClCCOP(=O)(OCCCl)OCCCl</t>
  </si>
  <si>
    <t xml:space="preserve">InChI=1S/C6H12Cl3O4P/c7-1-4-11-14(10,12-5-2-8)13-6-3-9/h1-6H2
</t>
  </si>
  <si>
    <t>CCCCC(CC)COP(=O)(OCC(CC)CCCC)OCC(CC)CCCC</t>
  </si>
  <si>
    <t xml:space="preserve">InChI=1/C24H51O4P/c1-7-13-16-22(10-4)19-26-29(25,27-20-23(11-5)17-14-8-2)28-21-24(12-6)18-15-9-3/h22-24H,7-21H2,1-6H3
</t>
  </si>
  <si>
    <t>CCCCC(CC)COC(=O)C1=CC=C(C(=O)OCC(CC)CCCC)C(=C1)C(=O)OCC(CC)CCCC</t>
  </si>
  <si>
    <t xml:space="preserve">InChI=1/C33H54O6/c1-7-13-16-25(10-4)22-37-31(34)28-19-20-29(32(35)38-23-26(11-5)17-14-8-2)30(21-28)33(36)39-24-27(12-6)18-15-9-3/h19-21,25-27H,7-18,22-24H2,1-6H3
</t>
  </si>
  <si>
    <t>CC1(C)CCC(=CC2=CC=C(Cl)C=C2)C1(O)CN1C=NC=N1</t>
  </si>
  <si>
    <t xml:space="preserve">InChI=1/C17H20ClN3O/c1-16(2)8-7-14(9-13-3-5-15(18)6-4-13)17(16,22)10-21-12-19-11-20-21/h3-6,9,11-12,22H,7-8,10H2,1-2H3
</t>
  </si>
  <si>
    <t>CC1=C(O)C(C)=C2CCC(C)(COC3=CC=C(CC4SC(=O)NC4=O)C=C3)OC2=C1C</t>
  </si>
  <si>
    <t xml:space="preserve">InChI=1/C24H27NO5S/c1-13-14(2)21-18(15(3)20(13)26)9-10-24(4,30-21)12-29-17-7-5-16(6-8-17)11-19-22(27)25-23(28)31-19/h5-8,19,26H,9-12H2,1-4H3,(H,25,27,28)
</t>
  </si>
  <si>
    <t>CC1=C(C2=C(C=CC=C2)N1CCCCC(O)=O)C1=CN=CC=C1</t>
  </si>
  <si>
    <t xml:space="preserve">InChI=1S/C19H20N2O2/c1-14-19(15-7-6-11-20-13-15)16-8-2-3-9-17(16)21(14)12-5-4-10-18(22)23/h2-3,6-9,11,13H,4-5,10,12H2,1H3,(H,22,23)
</t>
  </si>
  <si>
    <t>COCC1=NN=C(N1C1=C(Cl)C(Cl)=CC2=C1NC(=O)C(=O)N2)C1=C[N+]([O-])=CC=C1</t>
  </si>
  <si>
    <t xml:space="preserve">InChI=1S/C17H12Cl2N6O4/c1-29-7-11-22-23-15(8-3-2-4-24(28)6-8)25(11)14-12(19)9(18)5-10-13(14)21-17(27)16(26)20-10/h2-6H,7H2,1H3,(H,20,26)(H,21,27)
</t>
  </si>
  <si>
    <t>CS([O-])(=O)=O.CN(C[C@@H](CC[N+]12CCC(CC1)(CC2)C1CCCCC1)C1=CC(Cl)=C(Cl)C=C1)C(=O)C1=CC(=CC(=C1)C(F)(F)F)C(F)(F)F</t>
  </si>
  <si>
    <t>CN(CC(CC[N+]12CCC(CC1)(CC2)C1CCCCC1)C1=CC(Cl)=C(Cl)C=C1)C(=O)C1=CC(=CC(=C1)C(F)(F)F)C(F)(F)F</t>
  </si>
  <si>
    <t xml:space="preserve">InChI=1S/C33H39Cl2F6N2O.CH4O3S/c1-42(30(44)24-17-26(32(36,37)38)20-27(18-24)33(39,40)41)21-23(22-7-8-28(34)29(35)19-22)9-13-43-14-10-31(11-15-43,12-16-43)25-5-3-2-4-6-25;1-5(2,3)4/h7-8,17-20,23,25H,2-6,9-16,21H2,1H3;1H3,(H,2,3,4)/q+1;/p-1/t23-,31?,43?;/m1./s1
</t>
  </si>
  <si>
    <t>CCCOC1=C(C=C(C=C1)S(=O)(=O)N1CCN(CC)CC1)C1=NC2=C(CC)N(CC3=CC=CC=N3)N=C2C(=O)N1</t>
  </si>
  <si>
    <t xml:space="preserve">InChI=1S/C28H35N7O4S/c1-4-17-39-24-11-10-21(40(37,38)34-15-13-33(6-3)14-16-34)18-22(24)27-30-25-23(5-2)35(32-26(25)28(36)31-27)19-20-9-7-8-12-29-20/h7-12,18H,4-6,13-17,19H2,1-3H3,(H,30,31,36)
</t>
  </si>
  <si>
    <t>CN[C@H]1CC[C@@H](C2=CC=C(Cl)C(Cl)=C2)C2=CC=C(C=C12)S(N)(=O)=O</t>
  </si>
  <si>
    <t>CNC1CCC(C2=CC(Cl)=C(Cl)C=C2)C2=C1C=C(C=C2)S(N)(=O)=O</t>
  </si>
  <si>
    <t xml:space="preserve">InChI=1S/C17H18Cl2N2O2S/c1-21-17-7-5-12(10-2-6-15(18)16(19)8-10)13-4-3-11(9-14(13)17)24(20,22)23/h2-4,6,8-9,12,17,21H,5,7H2,1H3,(H2,20,22,23)/t12-,17-/m0/s1
</t>
  </si>
  <si>
    <t>CSC1=CC=C(OC2=CC=C(C=C2CN(C)C)S(N)(=O)=O)C=C1C</t>
  </si>
  <si>
    <t xml:space="preserve">InChI=1S/C17H22N2O3S2/c1-12-9-14(5-8-17(12)23-4)22-16-7-6-15(24(18,20)21)10-13(16)11-19(2)3/h5-10H,11H2,1-4H3,(H2,18,20,21)
</t>
  </si>
  <si>
    <t>CCCCCCCCCCC</t>
  </si>
  <si>
    <t xml:space="preserve">InChI=1S/C11H24/c1-3-5-7-9-11-10-8-6-4-2/h3-11H2,1-2H3
</t>
  </si>
  <si>
    <t>NC(N)=O</t>
  </si>
  <si>
    <t xml:space="preserve">InChI=1S/CH4N2O/c2-1(3)4/h(H4,2,3,4)
</t>
  </si>
  <si>
    <t>CCCSC(=O)N(CCC)CCC</t>
  </si>
  <si>
    <t xml:space="preserve">InChI=1S/C10H21NOS/c1-4-7-11(8-5-2)10(12)13-9-6-3/h4-9H2,1-3H3
</t>
  </si>
  <si>
    <t>COC1=C(OC)C(=CC=C1)[C@H](O)C1CCN(CCC2=CC=C(F)C=C2)CC1</t>
  </si>
  <si>
    <t>COC1=CC=CC(C(O)C2CCN(CCC3=CC=C(F)C=C3)CC2)=C1OC</t>
  </si>
  <si>
    <t xml:space="preserve">InChI=1S/C22H28FNO3/c1-26-20-5-3-4-19(22(20)27-2)21(25)17-11-14-24(15-12-17)13-10-16-6-8-18(23)9-7-16/h3-9,17,21,25H,10-15H2,1-2H3/t21-/m1/s1
</t>
  </si>
  <si>
    <t>OC(=O)\C=C\C(O)=O.CC1=C(C=CO1)C(=O)NC1=CC=C(C=C1)C(=O)N1CCC(F)(F)\C(=C/C(=O)N2CCC(CC2)N2CCCCC2)C2=C1C=CC=C2.CC1=C(C=CO1)C(=O)NC1=CC=C(C=C1)C(=O)N1CCC(F)(F)\C(=C/C(=O)N2CCC(CC2)N2CCCCC2)C2=C1C=CC=C2</t>
  </si>
  <si>
    <t>CC1=C(C=CO1)C(=O)NC1=CC=C(C=C1)C(=O)N1CCC(F)(F)C(=CC(=O)N2CCC(CC2)N2CCCCC2)C2=CC=CC=C12</t>
  </si>
  <si>
    <t xml:space="preserve">InChI=1S/2C35H38F2N4O4.C4H4O4/c2*1-24-28(15-22-45-24)33(43)38-26-11-9-25(10-12-26)34(44)41-21-16-35(36,37)30(29-7-3-4-8-31(29)41)23-32(42)40-19-13-27(14-20-40)39-17-5-2-6-18-39;5-3(6)1-2-4(7)8/h2*3-4,7-12,15,22-23,27H,2,5-6,13-14,16-21H2,1H3,(H,38,43);1-2H,(H,5,6)(H,7,8)/b2*30-23-;2-1+
</t>
  </si>
  <si>
    <t>C(CC1=CC2=C(OCO2)C=C1)N1CCC[C@H](C1)OC(C1=CC=CC=C1)C1=CC=CC=C1</t>
  </si>
  <si>
    <t>C(CC1=CC=C2OCOC2=C1)N1CCCC(C1)OC(C1=CC=CC=C1)C1=CC=CC=C1</t>
  </si>
  <si>
    <t xml:space="preserve">InChI=1S/C27H29NO3/c1-3-8-22(9-4-1)27(23-10-5-2-6-11-23)31-24-12-7-16-28(19-24)17-15-21-13-14-25-26(18-21)30-20-29-25/h1-6,8-11,13-14,18,24,27H,7,12,15-17,19-20H2/t24-/m1/s1
</t>
  </si>
  <si>
    <t>OC(=O)CN1C(=O)N(CC2=CC=C(Br)C=C2F)C(=O)C2=C1C=C(Cl)C=C2</t>
  </si>
  <si>
    <t xml:space="preserve">InChI=1S/C17H11BrClFN2O4/c18-10-2-1-9(13(20)5-10)7-22-16(25)12-4-3-11(19)6-14(12)21(17(22)26)8-15(23)24/h1-6H,7-8H2,(H,23,24)
</t>
  </si>
  <si>
    <t>[Zn++].CN(C)C([S-])=S.CN(C)C([S-])=S</t>
  </si>
  <si>
    <t xml:space="preserve">InChI=1S/2C3H7NS2.Zn/c2*1-4(2)3(5)6;/h2*1-2H3,(H,5,6);/q;;+2/p-2
</t>
  </si>
  <si>
    <t>CCC(C)(NC(=O)C1=CC(Cl)=C(C)C(Cl)=C1)C(=O)CCl</t>
  </si>
  <si>
    <t xml:space="preserve">InChI=1/C14H16Cl3NO2/c1-4-14(3,12(19)7-15)18-13(20)9-5-10(16)8(2)11(17)6-9/h5-6H,4,7H2,1-3H3,(H,18,20)
</t>
  </si>
  <si>
    <t>2425-06-1</t>
  </si>
  <si>
    <t>Positives</t>
  </si>
  <si>
    <t>Negatives</t>
  </si>
  <si>
    <t>Total</t>
  </si>
  <si>
    <t>Count</t>
  </si>
  <si>
    <t>non-toxic otherwise (including #Value error)</t>
  </si>
  <si>
    <t>BOSMZFBHAYFUBJ-UHFFFAOYSA-N</t>
  </si>
  <si>
    <t>GCKZANITAMOIAR-XWVCPFKXSA-N</t>
  </si>
  <si>
    <t>QVUNQDRANLXLAJ-FOWJKZASSA-N</t>
  </si>
  <si>
    <t>QUCDWLYKDRVKMI-UHFFFAOYSA-M</t>
  </si>
  <si>
    <t>LRBQNJMCXXYXIU-PPKXGCFTSA-N</t>
  </si>
  <si>
    <t>HORIEOQXBKUKGQ-UHFFFAOYSA-N</t>
  </si>
  <si>
    <t>HOXWFOVSCUWIEH-UHFFFAOYSA-M</t>
  </si>
  <si>
    <t>QYSXYAURTRCDJU-UHFFFAOYSA-N</t>
  </si>
  <si>
    <t>WAEVWDZKMBQDEJ-UHFFFAOYSA-N</t>
  </si>
  <si>
    <t>IZYUWBATGXUSIK-UHFFFAOYSA-N</t>
  </si>
  <si>
    <t>WBIQQQGBSDOWNP-UHFFFAOYSA-N</t>
  </si>
  <si>
    <t>DBNIPVLIXGKUHK-UHFFFAOYSA-N</t>
  </si>
  <si>
    <t>DXPPIEDUBFUSEZ-UHFFFAOYSA-N</t>
  </si>
  <si>
    <t>SHRGCOIDGUJGJI-UHFFFAOYSA-N</t>
  </si>
  <si>
    <t>VEZDPEGPNPRTOH-JSZWSAAYSA-N</t>
  </si>
  <si>
    <t>GLHHFOSVBQQNAW-GDYXXZBVSA-N</t>
  </si>
  <si>
    <t>YPDXSCXISVYHOB-UHFFFAOYSA-N</t>
  </si>
  <si>
    <t>CHNQZRKUZPNOOH-UHFFFAOYSA-J</t>
  </si>
  <si>
    <t>JSFITYFUKSFPBZ-UHFFFAOYSA-N</t>
  </si>
  <si>
    <t>Overall toxicity value</t>
  </si>
  <si>
    <t xml:space="preserve">AR in vitro Antagonist </t>
  </si>
  <si>
    <t>AR in vitro Agonist</t>
  </si>
  <si>
    <t>AR in vivo Agonist</t>
  </si>
  <si>
    <t>AR in vivo Antagonist</t>
  </si>
  <si>
    <t>Reference/DOI</t>
  </si>
  <si>
    <t>Methods</t>
  </si>
  <si>
    <t>Zurlinden, T.J., Saili, K.S., Rush, N., Kothiya, P., Judson, R.S., Houck, K.A., Hunter, E.S., Baker, N.C., Palmer, J.A., Thomas, R.S. and Knudsen, T.B., 2020. Profiling the ToxCast library with a pluripotent human (H9) stem cell line-based biomarker assay for developmental toxicity. Toxicological Sciences, 174(2), pp.189-209.</t>
  </si>
  <si>
    <t>Wu, S., Fisher, J., Naciff, J., Laufersweiler, M., Lester, C., Daston, G. and Blackburn, K., 2013. Framework for identifying chemicals with structural features associated with the potential to act as developmental or reproductive toxicants. Chemical research in toxicology, 26(12), pp.1840-1861.</t>
  </si>
  <si>
    <t>CS(=O)(=O)CCNCC1=CC=C(O1)C1=CC2=C(NC3=CC=C(OCC4=CC(F)=CC=C4)C(Cl)=C3)N=CN=C2C=C1</t>
  </si>
  <si>
    <t>OC(=O)C1=CC2=C(C=C1)N=C(O2)C1=CC(Cl)=CC(Cl)=C1</t>
  </si>
  <si>
    <t>Reprotracker</t>
  </si>
  <si>
    <t>General overview</t>
  </si>
  <si>
    <t>Phosgene</t>
  </si>
  <si>
    <t>75-44-5</t>
  </si>
  <si>
    <t>Carbon monoxide</t>
  </si>
  <si>
    <t>630-08-0</t>
  </si>
  <si>
    <t>[C-]#[O+]</t>
  </si>
  <si>
    <t>Cobalt(II) acetate</t>
  </si>
  <si>
    <t>71-48-7</t>
  </si>
  <si>
    <t>Dicyclopentadiene</t>
  </si>
  <si>
    <t>77-73-6</t>
  </si>
  <si>
    <t>C1C=CC2C3CC(C=C3)C12</t>
  </si>
  <si>
    <t>Dichloromethane</t>
  </si>
  <si>
    <t>75-09-2</t>
  </si>
  <si>
    <t>ClCCl</t>
  </si>
  <si>
    <t>Ethylene glycol diethyl ether</t>
  </si>
  <si>
    <t>629-14-1</t>
  </si>
  <si>
    <t>CCOCCOCC</t>
  </si>
  <si>
    <t>(S)-Warfarin</t>
  </si>
  <si>
    <t>5543-57-7</t>
  </si>
  <si>
    <t>Glycidyl methacrylate</t>
  </si>
  <si>
    <t>106-91-2</t>
  </si>
  <si>
    <t>CC(=C)C(=O)OCC1CO1</t>
  </si>
  <si>
    <t>Brodifacoum</t>
  </si>
  <si>
    <t>56073-10-0</t>
  </si>
  <si>
    <t>2-Methoxy-1-propyl acetate</t>
  </si>
  <si>
    <t>70657-70-4</t>
  </si>
  <si>
    <t>15245-44-0</t>
  </si>
  <si>
    <t>Oxadiargyl</t>
  </si>
  <si>
    <t>39807-15-3</t>
  </si>
  <si>
    <t>Ethylenediamine</t>
  </si>
  <si>
    <t>107-15-3</t>
  </si>
  <si>
    <t>NCCN</t>
  </si>
  <si>
    <t>Imidazole</t>
  </si>
  <si>
    <t>288-32-4</t>
  </si>
  <si>
    <t>1-Ethyl-2-pyrrolidinone</t>
  </si>
  <si>
    <t>2687-91-4</t>
  </si>
  <si>
    <t>CCN1CCCC1=O</t>
  </si>
  <si>
    <t>CCC(CO)NCCNC(CC)CO</t>
  </si>
  <si>
    <t>Doxycycline hyclate</t>
  </si>
  <si>
    <t>24390-14-5</t>
  </si>
  <si>
    <t>Dehydropregnenolone acetate</t>
  </si>
  <si>
    <t>979-02-2</t>
  </si>
  <si>
    <t>29205-06-9</t>
  </si>
  <si>
    <t>CC1CC2C3CC(F)C4=CC(=O)C=CC4(C)C3C(O)CC2(C)C1C(=O)COC(=O)C(C)(C)C</t>
  </si>
  <si>
    <t>29570-58-9</t>
  </si>
  <si>
    <t>C=CC(=O)OCC(COCC(COC(=O)C=C)(COC(=O)C=C)COC(=O)C=C)(COC(=O)C=C)COC(=O)C=C</t>
  </si>
  <si>
    <t>Dodecanoic acid, lead(2+) salt (2:1)</t>
  </si>
  <si>
    <t>15773-55-4</t>
  </si>
  <si>
    <t>Estradiol valerate</t>
  </si>
  <si>
    <t>979-32-8</t>
  </si>
  <si>
    <t>Melatonin</t>
  </si>
  <si>
    <t>73-31-4</t>
  </si>
  <si>
    <t>COc1cccc2C(=O)c3c(O)c4CC(O)(CC(OC5CC(N)C(O)C(C)O5)c4c(O)c3C(=O)c12)C(=O)CO</t>
  </si>
  <si>
    <t>Hydrocortisone 21-hexanoate</t>
  </si>
  <si>
    <t>3593-96-2</t>
  </si>
  <si>
    <t>CCCCCC(=O)OCC(=O)C1(O)CCC2C3CCC4=CC(=O)CCC4(C)C3C(O)CC12C</t>
  </si>
  <si>
    <t>Cyclohexanebutanoic acid, lead(2+) salt</t>
  </si>
  <si>
    <t>62637-99-4</t>
  </si>
  <si>
    <t>OC(=O)CCCC1CCCCC1</t>
  </si>
  <si>
    <t>Kanamycin A sulfate</t>
  </si>
  <si>
    <t>25389-94-0</t>
  </si>
  <si>
    <t>53-19-0</t>
  </si>
  <si>
    <t>(-)-Cocaine hydrochloride</t>
  </si>
  <si>
    <t>53-21-4</t>
  </si>
  <si>
    <t>Prednisolone sodium phosphate</t>
  </si>
  <si>
    <t>125-02-0</t>
  </si>
  <si>
    <t>Fluphenazine enanthate</t>
  </si>
  <si>
    <t>2746-81-8</t>
  </si>
  <si>
    <t>Fluphenazine decanoate</t>
  </si>
  <si>
    <t>5002-47-1</t>
  </si>
  <si>
    <t>434-05-9</t>
  </si>
  <si>
    <t>CC(=O)OC1CCC2C3CCC4CC(=O)C=C(C)C4(C)C3CCC12C</t>
  </si>
  <si>
    <t>Boldenone</t>
  </si>
  <si>
    <t>846-48-0</t>
  </si>
  <si>
    <t>CC12CCC3C(CCC4=CC(=O)C=CC34C)C1CCC2O</t>
  </si>
  <si>
    <t>Estradiol benzoate</t>
  </si>
  <si>
    <t>50-50-0</t>
  </si>
  <si>
    <t>Hydroxyprogesterone acetate</t>
  </si>
  <si>
    <t>302-23-8</t>
  </si>
  <si>
    <t>Dronedarone</t>
  </si>
  <si>
    <t>141626-36-0</t>
  </si>
  <si>
    <t>Isoflurane</t>
  </si>
  <si>
    <t>26675-46-7</t>
  </si>
  <si>
    <t>FC(F)OC(Cl)C(F)(F)F</t>
  </si>
  <si>
    <t>Tegafur</t>
  </si>
  <si>
    <t>17902-23-7</t>
  </si>
  <si>
    <t>FC1=CN(C2CCCO2)C(=O)NC1=O</t>
  </si>
  <si>
    <t>Deoxycorticosterone acetate</t>
  </si>
  <si>
    <t>56-47-3</t>
  </si>
  <si>
    <t>CC(=O)OCC(=O)C1CCC2C3CCC4=CC(=O)CCC4(C)C3CCC12C</t>
  </si>
  <si>
    <t>Diethylenetriaminepentaacetic acid pentasodium salt</t>
  </si>
  <si>
    <t>140-01-2</t>
  </si>
  <si>
    <t>Benzoic acid, 2,4-dihydroxy-, lead(2+) salt (2:1)</t>
  </si>
  <si>
    <t>41453-50-3</t>
  </si>
  <si>
    <t>Methandrostenolone</t>
  </si>
  <si>
    <t>72-63-9</t>
  </si>
  <si>
    <t>CC1(O)CCC2C3CCC4=CC(=O)C=CC4(C)C3CCC12C</t>
  </si>
  <si>
    <t>Pyrimidine, 4-methyl-</t>
  </si>
  <si>
    <t>3438-46-8</t>
  </si>
  <si>
    <t>NC12CC3CC(CC(C3)C1)C2</t>
  </si>
  <si>
    <t>560-62-3</t>
  </si>
  <si>
    <t>CC12CCC3(O)C(CCC4=CC(=O)CCC34C)C1CCC2=O</t>
  </si>
  <si>
    <t>Paroxetine</t>
  </si>
  <si>
    <t>61869-08-7</t>
  </si>
  <si>
    <t>Meprednisone</t>
  </si>
  <si>
    <t>1247-42-3</t>
  </si>
  <si>
    <t>CC1CC2C3CCC4=CC(=O)C=CC4(C)C3C(=O)CC2(C)C1(O)C(=O)CO</t>
  </si>
  <si>
    <t>897-06-3</t>
  </si>
  <si>
    <t>CC12CCC3C(CCC4=CC(=O)C=CC34C)C1CCC2=O</t>
  </si>
  <si>
    <t>Aripiprazole</t>
  </si>
  <si>
    <t>129722-12-9</t>
  </si>
  <si>
    <t>31981-44-9</t>
  </si>
  <si>
    <t>Ethanol, 1-ethoxy-2,2,2-trifluoro-</t>
  </si>
  <si>
    <t>433-27-2</t>
  </si>
  <si>
    <t>CCOC(O)C(F)(F)F</t>
  </si>
  <si>
    <t>Lacosamide</t>
  </si>
  <si>
    <t>175481-36-4</t>
  </si>
  <si>
    <t>Lysergide</t>
  </si>
  <si>
    <t>50-37-3</t>
  </si>
  <si>
    <t>Capecitabine</t>
  </si>
  <si>
    <t>154361-50-9</t>
  </si>
  <si>
    <t>33515-09-2</t>
  </si>
  <si>
    <t>Meloxicam</t>
  </si>
  <si>
    <t>71125-38-7</t>
  </si>
  <si>
    <t>Citalopram hydrobromide</t>
  </si>
  <si>
    <t>59729-32-7</t>
  </si>
  <si>
    <t>Cimetidine</t>
  </si>
  <si>
    <t>51481-61-9</t>
  </si>
  <si>
    <t>1420-68-4</t>
  </si>
  <si>
    <t>CCCCCCC(=O)OCC(=O)C1CCC2C3CCC4=CC(=O)CCC4(C)C3CCC12C</t>
  </si>
  <si>
    <t>Methenolone enanthate</t>
  </si>
  <si>
    <t>303-42-4</t>
  </si>
  <si>
    <t>CCCCCCC(=O)OC1CCC2C3CCC4CC(=O)C=C(C)C4(C)C3CCC12C</t>
  </si>
  <si>
    <t>Procarbazine hydrochloride</t>
  </si>
  <si>
    <t>366-70-1</t>
  </si>
  <si>
    <t>Netilmicin sulfate</t>
  </si>
  <si>
    <t>56391-57-2</t>
  </si>
  <si>
    <t>Pefloxacin mesylate</t>
  </si>
  <si>
    <t>70458-95-6</t>
  </si>
  <si>
    <t>Chromomycin A3</t>
  </si>
  <si>
    <t>7059-24-7</t>
  </si>
  <si>
    <t>Zearalanol</t>
  </si>
  <si>
    <t>26538-44-3</t>
  </si>
  <si>
    <t>Ergotamine D-tartrate</t>
  </si>
  <si>
    <t>379-79-3</t>
  </si>
  <si>
    <t>beta-Estradiol 17-propionate</t>
  </si>
  <si>
    <t>3758-34-7</t>
  </si>
  <si>
    <t>630-56-8</t>
  </si>
  <si>
    <t>Valpromide</t>
  </si>
  <si>
    <t>2430-27-5</t>
  </si>
  <si>
    <t>Estriol</t>
  </si>
  <si>
    <t>50-27-1</t>
  </si>
  <si>
    <t>Diflucortolone valerate</t>
  </si>
  <si>
    <t>59198-70-8</t>
  </si>
  <si>
    <t>CCCCC(=O)OCC(=O)C1C(C)CC2C3CC(F)C4=CC(=O)C=CC4(C)C3(F)C(O)CC12C</t>
  </si>
  <si>
    <t>Clobetasol propionate</t>
  </si>
  <si>
    <t>25122-46-7</t>
  </si>
  <si>
    <t>CCC(=O)OC1(C(C)CC2C3CCC4=CC(=O)C=CC4(C)C3(F)C(O)CC12C)C(=O)CCl</t>
  </si>
  <si>
    <t>68352-03-4</t>
  </si>
  <si>
    <t>Deflazacort</t>
  </si>
  <si>
    <t>14484-47-0</t>
  </si>
  <si>
    <t>Drospirenone</t>
  </si>
  <si>
    <t>67392-87-4</t>
  </si>
  <si>
    <t>Methenolone</t>
  </si>
  <si>
    <t>153-00-4</t>
  </si>
  <si>
    <t>CC1=CC(=O)CC2CCC3C4CCC(O)C4(C)CCC3C12C</t>
  </si>
  <si>
    <t>Hydrocortisone acetate</t>
  </si>
  <si>
    <t>50-03-3</t>
  </si>
  <si>
    <t>CC(=O)OCC(=O)C1(O)CCC2C3CCC4=CC(=O)CCC4(C)C3C(O)CC12C</t>
  </si>
  <si>
    <t>19-Hydroxy-4-androstene-3,17-dione</t>
  </si>
  <si>
    <t>510-64-5</t>
  </si>
  <si>
    <t>CC12CCC3C(CCC4=CC(=O)CCC34CO)C1CCC2=O</t>
  </si>
  <si>
    <t>Lead dipicrate</t>
  </si>
  <si>
    <t>6477-64-1</t>
  </si>
  <si>
    <t>Mesterolone</t>
  </si>
  <si>
    <t>1424-00-6</t>
  </si>
  <si>
    <t>CC1CC(=O)CC2CCC3C4CCC(O)C4(C)CCC3C12C</t>
  </si>
  <si>
    <t>Cortisol 21-hemisuccinate</t>
  </si>
  <si>
    <t>2203-97-6</t>
  </si>
  <si>
    <t>Dexamethasone acetate</t>
  </si>
  <si>
    <t>1177-87-3</t>
  </si>
  <si>
    <t>Mycophenolic acid</t>
  </si>
  <si>
    <t>24280-93-1</t>
  </si>
  <si>
    <t>6885-57-0</t>
  </si>
  <si>
    <t>Mitomycin C</t>
  </si>
  <si>
    <t>50-07-7</t>
  </si>
  <si>
    <t>Naproxen sodium</t>
  </si>
  <si>
    <t>26159-34-2</t>
  </si>
  <si>
    <t>Prednisolone 21-hemisuccinate</t>
  </si>
  <si>
    <t>2920-86-7</t>
  </si>
  <si>
    <t>Dexmedetomidine</t>
  </si>
  <si>
    <t>113775-47-6</t>
  </si>
  <si>
    <t>2,2,2-Trifluoroethanol</t>
  </si>
  <si>
    <t>75-89-8</t>
  </si>
  <si>
    <t>OCC(F)(F)F</t>
  </si>
  <si>
    <t>17 beta-Acetoxy-5 alpha-androstan-3-one</t>
  </si>
  <si>
    <t>1164-92-7</t>
  </si>
  <si>
    <t>CC(=O)OC1CCC2C3CCC4CC(=O)CCC4(C)C3CCC12C</t>
  </si>
  <si>
    <t>Medroxyprogesterone</t>
  </si>
  <si>
    <t>520-85-4</t>
  </si>
  <si>
    <t>5-Ethylidene-2-norbornene</t>
  </si>
  <si>
    <t>16219-75-3</t>
  </si>
  <si>
    <t>CC=C1CC2CC1C=C2</t>
  </si>
  <si>
    <t>Methylprednisolone acetate</t>
  </si>
  <si>
    <t>53-36-1</t>
  </si>
  <si>
    <t>Cyclosporin A</t>
  </si>
  <si>
    <t>59865-13-3</t>
  </si>
  <si>
    <t>CCC1NC(=O)C(C(O)C(C)CC=CC)N(C)C(=O)C(C(C)C)N(C)C(=O)C(CC(C)C)N(C)C(=O)C(CC(C)C)N(C)C(=O)C(C)NC(=O)C(C)NC(=O)C(CC(C)C)N(C)C(=O)C(NC(=O)C(CC(C)C)N(C)C(=O)CN(C)C1=O)C(C)C</t>
  </si>
  <si>
    <t>3'-Acetyl-4'-hydroxybutyranilide</t>
  </si>
  <si>
    <t>40188-45-2</t>
  </si>
  <si>
    <t>17-Hydroxyprogesterone heptanoate</t>
  </si>
  <si>
    <t>4596-16-1</t>
  </si>
  <si>
    <t>Sodium estrone sulfate</t>
  </si>
  <si>
    <t>438-67-5</t>
  </si>
  <si>
    <t>Quinestrol</t>
  </si>
  <si>
    <t>152-43-2</t>
  </si>
  <si>
    <t>Promestriene</t>
  </si>
  <si>
    <t>39219-28-8</t>
  </si>
  <si>
    <t>Chloroquine bis(phosphate)</t>
  </si>
  <si>
    <t>50-63-5</t>
  </si>
  <si>
    <t>Venlafaxine</t>
  </si>
  <si>
    <t>93413-69-5</t>
  </si>
  <si>
    <t>Dihydrostreptomycin sulfate</t>
  </si>
  <si>
    <t>5490-27-7</t>
  </si>
  <si>
    <t>7069-42-3</t>
  </si>
  <si>
    <t>CCC(=O)OCC=C(C)C=CC=C(C)C=CC1=C(C)CCCC1(C)C</t>
  </si>
  <si>
    <t>Pemetrexed disodium</t>
  </si>
  <si>
    <t>150399-23-8</t>
  </si>
  <si>
    <t>Triazolam</t>
  </si>
  <si>
    <t>28911-01-5</t>
  </si>
  <si>
    <t>Retinol palmitate</t>
  </si>
  <si>
    <t>79-81-2</t>
  </si>
  <si>
    <t>CCCCCCCCCCCCCCCC(=O)OCC=C(C)C=CC=C(C)C=CC1=C(C)CCCC1(C)C</t>
  </si>
  <si>
    <t>146-56-5</t>
  </si>
  <si>
    <t>Dexamethasone isonicotinate</t>
  </si>
  <si>
    <t>2265-64-7</t>
  </si>
  <si>
    <t>19-Norandrostenedione</t>
  </si>
  <si>
    <t>734-32-7</t>
  </si>
  <si>
    <t>CC12CCC3C(CCC4=CC(=O)CCC34)C1CCC2=O</t>
  </si>
  <si>
    <t>Estradiol enanthate</t>
  </si>
  <si>
    <t>4956-37-0</t>
  </si>
  <si>
    <t>Sodium warfarin</t>
  </si>
  <si>
    <t>129-06-6</t>
  </si>
  <si>
    <t>Testosterone enanthate</t>
  </si>
  <si>
    <t>315-37-7</t>
  </si>
  <si>
    <t>CCCCCCC(=O)OC1CCC2C3CCC4=CC(=O)CCC4(C)C3CCC12C</t>
  </si>
  <si>
    <t>Actinomycin D</t>
  </si>
  <si>
    <t>50-76-0</t>
  </si>
  <si>
    <t>15748-73-9</t>
  </si>
  <si>
    <t>20837-86-9</t>
  </si>
  <si>
    <t>Estradiol undecylate</t>
  </si>
  <si>
    <t>3571-53-7</t>
  </si>
  <si>
    <t>Pefurazoate</t>
  </si>
  <si>
    <t>101903-30-4</t>
  </si>
  <si>
    <t>3-Chloro-1,2-propanediol</t>
  </si>
  <si>
    <t>96-24-2</t>
  </si>
  <si>
    <t>OCC(O)CCl</t>
  </si>
  <si>
    <t>Gestodene</t>
  </si>
  <si>
    <t>60282-87-3</t>
  </si>
  <si>
    <t>CCC12CCC3C(CCC4=CC(=O)CCC34)C1C=CC2(O)C#C</t>
  </si>
  <si>
    <t>Cyclotetramethylenetetranitramine</t>
  </si>
  <si>
    <t>2691-41-0</t>
  </si>
  <si>
    <t>Griseofulvin</t>
  </si>
  <si>
    <t>126-07-8</t>
  </si>
  <si>
    <t>Gestonorone</t>
  </si>
  <si>
    <t>2137-18-0</t>
  </si>
  <si>
    <t>CC(=O)C1(O)CCC2C3CCC4=CC(=O)CCC4C3CCC12C</t>
  </si>
  <si>
    <t>13951-70-7</t>
  </si>
  <si>
    <t>CC12CC(O)C3C(CCC4=CC(=O)C=CC34C)C1CC(O)C2(O)C(=O)CO</t>
  </si>
  <si>
    <t>Etonogestrel</t>
  </si>
  <si>
    <t>54048-10-1</t>
  </si>
  <si>
    <t>CCC12CC(=C)C3C(CCC4=CC(=O)CCC34)C1CCC2(O)C#C</t>
  </si>
  <si>
    <t>Gabapentin</t>
  </si>
  <si>
    <t>60142-96-3</t>
  </si>
  <si>
    <t>6-Mercaptopurine monohydrate</t>
  </si>
  <si>
    <t>6112-76-1</t>
  </si>
  <si>
    <t>Olmesartan medoxomil</t>
  </si>
  <si>
    <t>144689-63-4</t>
  </si>
  <si>
    <t>Prednisolone steaglate</t>
  </si>
  <si>
    <t>5060-55-9</t>
  </si>
  <si>
    <t>CCCCCCCCCCCCCCCCCC(=O)OCC(=O)OCC(=O)C1(O)CCC2C3CCC4=CC(=O)C=CC4(C)C3C(O)CC12C</t>
  </si>
  <si>
    <t>4891-71-8</t>
  </si>
  <si>
    <t>CCCCCC(=O)OCC(=O)C1C(C)CC2C3CC(F)C4=CC(=O)C=CC4(C)C3(Cl)C(O)CC12C</t>
  </si>
  <si>
    <t>Prednisolone acetate</t>
  </si>
  <si>
    <t>52-21-1</t>
  </si>
  <si>
    <t>CC(=O)OCC(=O)C1(O)CCC2C3CCC4=CC(=O)C=CC4(C)C3C(O)CC12C</t>
  </si>
  <si>
    <t>Estrone 3-methyl ether</t>
  </si>
  <si>
    <t>1624-62-0</t>
  </si>
  <si>
    <t>Paclitaxel</t>
  </si>
  <si>
    <t>33069-62-4</t>
  </si>
  <si>
    <t>Mestanolone</t>
  </si>
  <si>
    <t>521-11-9</t>
  </si>
  <si>
    <t>CC1(O)CCC2C3CCC4CC(=O)CCC4(C)C3CCC12C</t>
  </si>
  <si>
    <t>Nandrolone decanoate</t>
  </si>
  <si>
    <t>360-70-3</t>
  </si>
  <si>
    <t>CCCCCCCCCC(=O)OC1CCC2C3CCC4=CC(=O)CCC4C3CCC12C</t>
  </si>
  <si>
    <t>Equilin</t>
  </si>
  <si>
    <t>474-86-2</t>
  </si>
  <si>
    <t>Piroxicam</t>
  </si>
  <si>
    <t>36322-90-4</t>
  </si>
  <si>
    <t>Hydrocortisone 21-octanoate</t>
  </si>
  <si>
    <t>6678-14-4</t>
  </si>
  <si>
    <t>CCCCCCCC(=O)OCC(=O)C1(O)CCC2C3CCC4=CC(=O)CCC4(C)C3C(O)CC12C</t>
  </si>
  <si>
    <t>Bis(2-chloroethyl)amine hydrochloride</t>
  </si>
  <si>
    <t>821-48-7</t>
  </si>
  <si>
    <t>ClCCNCCCl</t>
  </si>
  <si>
    <t>Mestranol</t>
  </si>
  <si>
    <t>72-33-3</t>
  </si>
  <si>
    <t>Fluticasone propionate</t>
  </si>
  <si>
    <t>80474-14-2</t>
  </si>
  <si>
    <t>CCC(=O)OC1(C(C)CC2C3CC(F)C4=CC(=O)C=CC4(C)C3(F)C(O)CC12C)C(=O)SCF</t>
  </si>
  <si>
    <t>Ethane, 1,1'-oxybis[2-bromo-</t>
  </si>
  <si>
    <t>5414-19-7</t>
  </si>
  <si>
    <t>BrCCOCCBr</t>
  </si>
  <si>
    <t>Noristerat</t>
  </si>
  <si>
    <t>3836-23-5</t>
  </si>
  <si>
    <t>CCCCCCC(=O)OC1(CCC2C3CCC4=CC(=O)CCC4C3CCC12C)C#C</t>
  </si>
  <si>
    <t>17-Hydroxy-estr-5(10)-en-3-one</t>
  </si>
  <si>
    <t>1089-78-7</t>
  </si>
  <si>
    <t>CC12CCC3C(CCC4=C3CCC(=O)C4)C1CCC2O</t>
  </si>
  <si>
    <t>Trihexyphenidyl hydrochloride</t>
  </si>
  <si>
    <t>52-49-3</t>
  </si>
  <si>
    <t>Testosterone cypionate</t>
  </si>
  <si>
    <t>58-20-8</t>
  </si>
  <si>
    <t>Methylprednisolone</t>
  </si>
  <si>
    <t>83-43-2</t>
  </si>
  <si>
    <t>Nocodazole</t>
  </si>
  <si>
    <t>31430-18-9</t>
  </si>
  <si>
    <t>Aflatoxin B1</t>
  </si>
  <si>
    <t>1162-65-8</t>
  </si>
  <si>
    <t>Mevastatin</t>
  </si>
  <si>
    <t>73573-88-3</t>
  </si>
  <si>
    <t>CCC(C)C(=O)OC1CCC=C2C=CC(C)C(CCC3CC(O)CC(=O)O3)C12</t>
  </si>
  <si>
    <t>3-Methoxyandrosta-3,5-dien-17-one</t>
  </si>
  <si>
    <t>57144-06-6</t>
  </si>
  <si>
    <t>COC1=CC2=CCC3C4CCC(=O)C4(C)CCC3C2(C)CC1</t>
  </si>
  <si>
    <t>Pantoprazole sodium</t>
  </si>
  <si>
    <t>138786-67-1</t>
  </si>
  <si>
    <t>Clocortolone pivalate</t>
  </si>
  <si>
    <t>34097-16-0</t>
  </si>
  <si>
    <t>CC1CC2C3CC(F)C4=CC(=O)C=CC4(C)C3(Cl)C(O)CC2(C)C1C(=O)COC(=O)C(C)(C)C</t>
  </si>
  <si>
    <t>3962-66-1</t>
  </si>
  <si>
    <t>CC12CCC3C(CCC4=C3CCC(=O)C4)C1CCC2=O</t>
  </si>
  <si>
    <t>Nomegestrol acetate</t>
  </si>
  <si>
    <t>58652-20-3</t>
  </si>
  <si>
    <t>58652-19-0</t>
  </si>
  <si>
    <t>56086-66-9</t>
  </si>
  <si>
    <t>Betamethasone valerate</t>
  </si>
  <si>
    <t>2152-44-5</t>
  </si>
  <si>
    <t>CCCCC(=O)OC1(C(C)CC2C3CCC4=CC(=O)C=CC4(C)C3(F)C(O)CC12C)C(=O)CO</t>
  </si>
  <si>
    <t>Erlotinib hydrochloride</t>
  </si>
  <si>
    <t>183319-69-9</t>
  </si>
  <si>
    <t>Efavirenz</t>
  </si>
  <si>
    <t>154598-52-4</t>
  </si>
  <si>
    <t>Everolimus</t>
  </si>
  <si>
    <t>159351-69-6</t>
  </si>
  <si>
    <t>Mycophenolate mofetil</t>
  </si>
  <si>
    <t>128794-94-5</t>
  </si>
  <si>
    <t>Candesartan cilexetil</t>
  </si>
  <si>
    <t>145040-37-5</t>
  </si>
  <si>
    <t>Ganciclovir</t>
  </si>
  <si>
    <t>82410-32-0</t>
  </si>
  <si>
    <t>Voriconazole</t>
  </si>
  <si>
    <t>137234-62-9</t>
  </si>
  <si>
    <t>Temozolomide</t>
  </si>
  <si>
    <t>85622-93-1</t>
  </si>
  <si>
    <t>Etoposide phosphate</t>
  </si>
  <si>
    <t>117091-64-2</t>
  </si>
  <si>
    <t>Benazepril hydrochloride</t>
  </si>
  <si>
    <t>86541-74-4</t>
  </si>
  <si>
    <t>Fluvastatin sodium</t>
  </si>
  <si>
    <t>93957-55-2</t>
  </si>
  <si>
    <t>Bendamustine hydrochloride</t>
  </si>
  <si>
    <t>3543-75-7</t>
  </si>
  <si>
    <t>Norcocaine</t>
  </si>
  <si>
    <t>18717-72-1</t>
  </si>
  <si>
    <t>Leuprorelin</t>
  </si>
  <si>
    <t>53714-56-0</t>
  </si>
  <si>
    <t>Latanoprost</t>
  </si>
  <si>
    <t>130209-82-4</t>
  </si>
  <si>
    <t>7-Aminoactinomycin D</t>
  </si>
  <si>
    <t>7240-37-1</t>
  </si>
  <si>
    <t>901-93-9</t>
  </si>
  <si>
    <t>LHRH, ac-Dehydro-pro(1)-4-F-phe(2)-trp(3,6)-</t>
  </si>
  <si>
    <t>78708-43-7</t>
  </si>
  <si>
    <t>Salmon gonadotropin-releasing hormone</t>
  </si>
  <si>
    <t>86073-88-3</t>
  </si>
  <si>
    <t>Histrelin</t>
  </si>
  <si>
    <t>76712-82-8</t>
  </si>
  <si>
    <t>Pergolide methanesulfonate</t>
  </si>
  <si>
    <t>66104-23-2</t>
  </si>
  <si>
    <t>Fertirelin</t>
  </si>
  <si>
    <t>38234-21-8</t>
  </si>
  <si>
    <t>4999-79-5</t>
  </si>
  <si>
    <t>Deslorelin</t>
  </si>
  <si>
    <t>57773-65-6</t>
  </si>
  <si>
    <t>Nilotinib</t>
  </si>
  <si>
    <t>641571-10-0</t>
  </si>
  <si>
    <t>Carboprost tromethamine</t>
  </si>
  <si>
    <t>58551-69-2</t>
  </si>
  <si>
    <t>Sunitinib malate</t>
  </si>
  <si>
    <t>341031-54-7</t>
  </si>
  <si>
    <t>Norgestimate</t>
  </si>
  <si>
    <t>35189-28-7</t>
  </si>
  <si>
    <t>Estradiol acetate</t>
  </si>
  <si>
    <t>4245-41-4</t>
  </si>
  <si>
    <t>9-Dehydroandrostenedione</t>
  </si>
  <si>
    <t>1035-69-4</t>
  </si>
  <si>
    <t>CC12CC=C3C(CCC4=CC(=O)CCC34C)C1CCC2=O</t>
  </si>
  <si>
    <t>Valganciclovir hydrochloride</t>
  </si>
  <si>
    <t>175865-59-5</t>
  </si>
  <si>
    <t>571-92-6</t>
  </si>
  <si>
    <t>Ramipril</t>
  </si>
  <si>
    <t>87333-19-5</t>
  </si>
  <si>
    <t>Bimatoprost</t>
  </si>
  <si>
    <t>155206-00-1</t>
  </si>
  <si>
    <t>Ambrisentan</t>
  </si>
  <si>
    <t>177036-94-1</t>
  </si>
  <si>
    <t>Methylprednisolone aceponate</t>
  </si>
  <si>
    <t>86401-95-8</t>
  </si>
  <si>
    <t>74050-20-7</t>
  </si>
  <si>
    <t>Trestolone</t>
  </si>
  <si>
    <t>3764-87-2</t>
  </si>
  <si>
    <t>2-Propenoic acid, octahydro-4,7-methano-1H-indenyl ester</t>
  </si>
  <si>
    <t>79637-74-4</t>
  </si>
  <si>
    <t>C=CC(=O)OC1CCC2C3CCC(C3)C12</t>
  </si>
  <si>
    <t>Fingolimod hydrochloride</t>
  </si>
  <si>
    <t>162359-56-0</t>
  </si>
  <si>
    <t>Pralatrexate</t>
  </si>
  <si>
    <t>146464-95-1</t>
  </si>
  <si>
    <t>Valrubicin</t>
  </si>
  <si>
    <t>56124-62-0</t>
  </si>
  <si>
    <t>Suberoylanilide hydroxamic acid</t>
  </si>
  <si>
    <t>149647-78-9</t>
  </si>
  <si>
    <t>28008-55-1</t>
  </si>
  <si>
    <t>Tigecycline</t>
  </si>
  <si>
    <t>220620-09-7</t>
  </si>
  <si>
    <t>Atorvastatin calcium trihydrate</t>
  </si>
  <si>
    <t>344423-98-9</t>
  </si>
  <si>
    <t>Desflurane</t>
  </si>
  <si>
    <t>57041-67-5</t>
  </si>
  <si>
    <t>FC(F)OC(F)C(F)(F)F</t>
  </si>
  <si>
    <t>Dalareline</t>
  </si>
  <si>
    <t>52435-06-0</t>
  </si>
  <si>
    <t>Triptorelin pamoate</t>
  </si>
  <si>
    <t>124508-66-3</t>
  </si>
  <si>
    <t>486-89-5</t>
  </si>
  <si>
    <t>LHRH, Gln(8)-</t>
  </si>
  <si>
    <t>47922-48-5</t>
  </si>
  <si>
    <t>LHRH, N-ac-Trp(1)-(4-Cl-phe)(2)-trp(3)-arg(6)-ala(10)-</t>
  </si>
  <si>
    <t>86044-76-0</t>
  </si>
  <si>
    <t>Bazedoxifene</t>
  </si>
  <si>
    <t>198481-32-2</t>
  </si>
  <si>
    <t>[D-Arg6,Pro9-NEt]Salmon GnRH</t>
  </si>
  <si>
    <t>96497-82-4</t>
  </si>
  <si>
    <t>1-Methyl-4-nitro-1H-imidazol-5-amine</t>
  </si>
  <si>
    <t>4531-54-8</t>
  </si>
  <si>
    <t>Parecoxib sodium</t>
  </si>
  <si>
    <t>198470-85-8</t>
  </si>
  <si>
    <t>73205-13-7</t>
  </si>
  <si>
    <t>CCC(=O)OC1(C(C)CC2C3CC(F)C4=CC(=O)C=CC4(C)C3(F)C(O)CC12C)C(=O)SC</t>
  </si>
  <si>
    <t>537-30-4</t>
  </si>
  <si>
    <t>Glufosinate-ammonium</t>
  </si>
  <si>
    <t>77182-82-2</t>
  </si>
  <si>
    <t>Sulfolane</t>
  </si>
  <si>
    <t>126-33-0</t>
  </si>
  <si>
    <t>O=S1(=O)CCCC1</t>
  </si>
  <si>
    <t>4-Methylbenzenesulfonic acid</t>
  </si>
  <si>
    <t>104-15-4</t>
  </si>
  <si>
    <t>553-71-9</t>
  </si>
  <si>
    <t>Nickel dioctanoate</t>
  </si>
  <si>
    <t>4995-91-9</t>
  </si>
  <si>
    <t>84852-37-9</t>
  </si>
  <si>
    <t>Benzoic acid, 3,5-bis(1,1-dimethylethyl)-4-hydroxy-, nickel(2+) salt (2:1)</t>
  </si>
  <si>
    <t>52625-25-9</t>
  </si>
  <si>
    <t>3349-08-4</t>
  </si>
  <si>
    <t>51818-56-5</t>
  </si>
  <si>
    <t>Heptane</t>
  </si>
  <si>
    <t>142-82-5</t>
  </si>
  <si>
    <t>CCCCCCC</t>
  </si>
  <si>
    <t>Styrene</t>
  </si>
  <si>
    <t>100-42-5</t>
  </si>
  <si>
    <t>1-Butoxy-2-propanol</t>
  </si>
  <si>
    <t>5131-66-8</t>
  </si>
  <si>
    <t>CCCCOCC(C)O</t>
  </si>
  <si>
    <t>Tetrahydrofurfuryl alcohol</t>
  </si>
  <si>
    <t>97-99-4</t>
  </si>
  <si>
    <t>OCC1CCCO1</t>
  </si>
  <si>
    <t>N-(Hydroxyethyl)ethylenediamine</t>
  </si>
  <si>
    <t>111-41-1</t>
  </si>
  <si>
    <t>NCCNCCO</t>
  </si>
  <si>
    <t>Droloxifene</t>
  </si>
  <si>
    <t>82413-20-5</t>
  </si>
  <si>
    <t>2,3,4,6-Tetrachlorophenol</t>
  </si>
  <si>
    <t>58-90-2</t>
  </si>
  <si>
    <t>1,3-Dioxolane</t>
  </si>
  <si>
    <t>646-06-0</t>
  </si>
  <si>
    <t>C1COCO1</t>
  </si>
  <si>
    <t>Coumatetralyl</t>
  </si>
  <si>
    <t>5836-29-3</t>
  </si>
  <si>
    <t>Diethyl oxalate</t>
  </si>
  <si>
    <t>95-92-1</t>
  </si>
  <si>
    <t>CCOC(=O)C(=O)OCC</t>
  </si>
  <si>
    <t>Difenacoum</t>
  </si>
  <si>
    <t>56073-07-5</t>
  </si>
  <si>
    <t>Acetic acid, 2-[[[3,5-bis(1,1-dimethylethyl)-4-hydroxyphenyl]methyl]thio]-, 2-ethylhexyl ester</t>
  </si>
  <si>
    <t>80387-97-9</t>
  </si>
  <si>
    <t>Isoamyl phthalate</t>
  </si>
  <si>
    <t>605-50-5</t>
  </si>
  <si>
    <t>Flocoumafen</t>
  </si>
  <si>
    <t>90035-08-8</t>
  </si>
  <si>
    <t>Bromadiolone</t>
  </si>
  <si>
    <t>28772-56-7</t>
  </si>
  <si>
    <t>Difethialone</t>
  </si>
  <si>
    <t>104653-34-1</t>
  </si>
  <si>
    <t>Dicyclohexyl phthalate</t>
  </si>
  <si>
    <t>84-61-7</t>
  </si>
  <si>
    <t>Butylamine</t>
  </si>
  <si>
    <t>109-73-9</t>
  </si>
  <si>
    <t>CCCCN</t>
  </si>
  <si>
    <t>Diethylenetriamine</t>
  </si>
  <si>
    <t>111-40-0</t>
  </si>
  <si>
    <t>NCCNCCN</t>
  </si>
  <si>
    <t>Azafenidin</t>
  </si>
  <si>
    <t>68049-83-2</t>
  </si>
  <si>
    <t>Hydramethylnon</t>
  </si>
  <si>
    <t>67485-29-4</t>
  </si>
  <si>
    <t>Sisomicin sulfate</t>
  </si>
  <si>
    <t>53179-09-2</t>
  </si>
  <si>
    <t>Tibolone</t>
  </si>
  <si>
    <t>5630-53-5</t>
  </si>
  <si>
    <t>Testosterone 17-phenylpropionate</t>
  </si>
  <si>
    <t>1255-49-8</t>
  </si>
  <si>
    <t>Testosterone isocaproate</t>
  </si>
  <si>
    <t>15262-86-9</t>
  </si>
  <si>
    <t>CC(C)CCC(=O)OC1CCC2C3CCC4=CC(=O)CCC4(C)C3CCC12C</t>
  </si>
  <si>
    <t>18755-43-6</t>
  </si>
  <si>
    <t>CCCP(=O)(OC)OC</t>
  </si>
  <si>
    <t>Fexofenadine hydrochloride</t>
  </si>
  <si>
    <t>153439-40-8</t>
  </si>
  <si>
    <t>Carbonic acid, compd. with hydrazinecarboximidamide (1:1)</t>
  </si>
  <si>
    <t>2582-30-1</t>
  </si>
  <si>
    <t>Dinoprost tromethamine</t>
  </si>
  <si>
    <t>38562-01-5</t>
  </si>
  <si>
    <t>2-Acetylbenzo[b]thiophene</t>
  </si>
  <si>
    <t>22720-75-8</t>
  </si>
  <si>
    <t>57478-07-6</t>
  </si>
  <si>
    <t>CCCCCCCCCCCCCCCCCC(=O)NCCNCCO</t>
  </si>
  <si>
    <t>Nitrobenzene-d5</t>
  </si>
  <si>
    <t>4165-60-0</t>
  </si>
  <si>
    <t>Prunasin</t>
  </si>
  <si>
    <t>99-18-3</t>
  </si>
  <si>
    <t>Bis(2,6-diisopropylphenyl)carbodiimide</t>
  </si>
  <si>
    <t>2162-74-5</t>
  </si>
  <si>
    <t>122111-03-9</t>
  </si>
  <si>
    <t>2-Methoxyethyl acrylate</t>
  </si>
  <si>
    <t>3121-61-7</t>
  </si>
  <si>
    <t>COCCOC(=O)C=C</t>
  </si>
  <si>
    <t>1,1'-Carbonylbis(1H-imidazole)</t>
  </si>
  <si>
    <t>530-62-1</t>
  </si>
  <si>
    <t>1-Decanamine, N,N-didecyl-</t>
  </si>
  <si>
    <t>1070-01-5</t>
  </si>
  <si>
    <t>CCCCCCCCCCN(CCCCCCCCCC)CCCCCCCCCC</t>
  </si>
  <si>
    <t>Nandrolone phenpropionate</t>
  </si>
  <si>
    <t>62-90-8</t>
  </si>
  <si>
    <t>1,1-Dimethoxyethyl(dimethyl)amine</t>
  </si>
  <si>
    <t>18871-66-4</t>
  </si>
  <si>
    <t>COC(C)(OC)N(C)C</t>
  </si>
  <si>
    <t>alpha-Methyl-1H-imidazole-1-ethanol</t>
  </si>
  <si>
    <t>37788-55-9</t>
  </si>
  <si>
    <t>Beclomethasone</t>
  </si>
  <si>
    <t>4419-39-0</t>
  </si>
  <si>
    <t>CC1CC2C3CCC4=CC(=O)C=CC4(C)C3(Cl)C(O)CC2(C)C1(O)C(=O)CO</t>
  </si>
  <si>
    <t>Oxytocin</t>
  </si>
  <si>
    <t>50-56-6</t>
  </si>
  <si>
    <t>26490-31-3</t>
  </si>
  <si>
    <t>CCCCCCCCCCCC(=O)OC1CCC2C3CCC4=CC(=O)CCC4C3CCC12C</t>
  </si>
  <si>
    <t>63450-67-9</t>
  </si>
  <si>
    <t>Cyanoacetic acid</t>
  </si>
  <si>
    <t>372-09-8</t>
  </si>
  <si>
    <t>OC(=O)CC#N</t>
  </si>
  <si>
    <t>Tetrakis(hydroxymethyl)phosphonium sulfate</t>
  </si>
  <si>
    <t>55566-30-8</t>
  </si>
  <si>
    <t>35675-86-6</t>
  </si>
  <si>
    <t>CCCCCCCC[N+](C)(CCCCCCCC)CCCCCCCC</t>
  </si>
  <si>
    <t>Ferrocene</t>
  </si>
  <si>
    <t>102-54-5</t>
  </si>
  <si>
    <t>Quinolinium, 1-ethyl-, iodide (1:1)</t>
  </si>
  <si>
    <t>634-35-5</t>
  </si>
  <si>
    <t>Triamcinolone diacetate</t>
  </si>
  <si>
    <t>67-78-7</t>
  </si>
  <si>
    <t>Bis(2-ethylhexyl) isophthalate</t>
  </si>
  <si>
    <t>137-89-3</t>
  </si>
  <si>
    <t>Methan-d3-ol-d</t>
  </si>
  <si>
    <t>811-98-3</t>
  </si>
  <si>
    <t>[2H]OC([2H])([2H])[2H]</t>
  </si>
  <si>
    <t>Sorafenib</t>
  </si>
  <si>
    <t>284461-73-0</t>
  </si>
  <si>
    <t>50-33-9</t>
  </si>
  <si>
    <t>Nandrolone cyclohexylpropionate</t>
  </si>
  <si>
    <t>912-57-2</t>
  </si>
  <si>
    <t>Bis(2,4-dichlorophenyl)peroxyanhydride</t>
  </si>
  <si>
    <t>133-14-2</t>
  </si>
  <si>
    <t>Diazoxide</t>
  </si>
  <si>
    <t>364-98-7</t>
  </si>
  <si>
    <t>13159-52-9</t>
  </si>
  <si>
    <t>CC(=C)C(=O)OCC(O)CCl</t>
  </si>
  <si>
    <t>Diethylpropion hydrochloride</t>
  </si>
  <si>
    <t>134-80-5</t>
  </si>
  <si>
    <t>alpha-Terpinene</t>
  </si>
  <si>
    <t>99-86-5</t>
  </si>
  <si>
    <t>CC(C)C1=CC=C(C)CC1</t>
  </si>
  <si>
    <t>Cloprostenol</t>
  </si>
  <si>
    <t>40665-92-7</t>
  </si>
  <si>
    <t>Cinnarizine</t>
  </si>
  <si>
    <t>298-57-7</t>
  </si>
  <si>
    <t>Flurogestone acetate</t>
  </si>
  <si>
    <t>2529-45-5</t>
  </si>
  <si>
    <t>Lynestrenol</t>
  </si>
  <si>
    <t>52-76-6</t>
  </si>
  <si>
    <t>CC12CCC3C(CCC4=CCCCC34)C1CCC2(O)C#C</t>
  </si>
  <si>
    <t>Flurbiprofen</t>
  </si>
  <si>
    <t>5104-49-4</t>
  </si>
  <si>
    <t>56050-05-6</t>
  </si>
  <si>
    <t>Ritodrine hydrochloride</t>
  </si>
  <si>
    <t>23239-51-2</t>
  </si>
  <si>
    <t>Idarubicin hydrochloride</t>
  </si>
  <si>
    <t>57852-57-0</t>
  </si>
  <si>
    <t>Lormetazepam</t>
  </si>
  <si>
    <t>848-75-9</t>
  </si>
  <si>
    <t>27394-99-6</t>
  </si>
  <si>
    <t>Formamide, N-ethenyl-</t>
  </si>
  <si>
    <t>13162-05-5</t>
  </si>
  <si>
    <t>C=CNC=O</t>
  </si>
  <si>
    <t>95-19-2</t>
  </si>
  <si>
    <t>CCCCCCCCCCCCCCCCCC1=NCCN1CCO</t>
  </si>
  <si>
    <t>3290-92-4</t>
  </si>
  <si>
    <t>Sulfamethoxazole</t>
  </si>
  <si>
    <t>723-46-6</t>
  </si>
  <si>
    <t>Hydroxyzine dihydrochloride</t>
  </si>
  <si>
    <t>2192-20-3</t>
  </si>
  <si>
    <t>2-Furancarboxaldehyde, 5-methyl-</t>
  </si>
  <si>
    <t>620-02-0</t>
  </si>
  <si>
    <t>Aflatoxicol</t>
  </si>
  <si>
    <t>29611-03-8</t>
  </si>
  <si>
    <t>4'-Epidaunorubicin hydrochloride</t>
  </si>
  <si>
    <t>56390-08-0</t>
  </si>
  <si>
    <t>125-79-1</t>
  </si>
  <si>
    <t>22089-22-1</t>
  </si>
  <si>
    <t>ClCCN(CCCl)P1(=O)OCCCN1CCCl</t>
  </si>
  <si>
    <t>Dinoterb acetate [ISO]</t>
  </si>
  <si>
    <t>3204-27-1</t>
  </si>
  <si>
    <t>Desogestrel</t>
  </si>
  <si>
    <t>54024-22-5</t>
  </si>
  <si>
    <t>CCC12CC(=C)C3C(CCC4=CCCCC34)C1CCC2(O)C#C</t>
  </si>
  <si>
    <t>67968-63-2</t>
  </si>
  <si>
    <t>Tetrahydrofurfuryl methacrylate</t>
  </si>
  <si>
    <t>2455-24-5</t>
  </si>
  <si>
    <t>CC(=C)C(=O)OCC1CCCO1</t>
  </si>
  <si>
    <t>Diethylstilbestrol dipropionate</t>
  </si>
  <si>
    <t>130-80-3</t>
  </si>
  <si>
    <t>Dodecanamide, N-[2-[(2-hydroxyethyl)amino]ethyl]-</t>
  </si>
  <si>
    <t>106-09-2</t>
  </si>
  <si>
    <t>CCCCCCCCCCCC(=O)NCCNCCO</t>
  </si>
  <si>
    <t>7621-86-5</t>
  </si>
  <si>
    <t>Diltiazem hydrochloride</t>
  </si>
  <si>
    <t>33286-22-5</t>
  </si>
  <si>
    <t>3646-28-4</t>
  </si>
  <si>
    <t>CC12CCC3C(CCC4=CCCCC34)C1CCC2=O</t>
  </si>
  <si>
    <t>Clobetasol</t>
  </si>
  <si>
    <t>25122-41-2</t>
  </si>
  <si>
    <t>CC1CC2C3CCC4=CC(=O)C=CC4(C)C3(F)C(O)CC2(C)C1(O)C(=O)CCl</t>
  </si>
  <si>
    <t>2375-03-3</t>
  </si>
  <si>
    <t>Clobetasone butyrate</t>
  </si>
  <si>
    <t>25122-57-0</t>
  </si>
  <si>
    <t>CCCC(=O)OC1(C(C)CC2C3CCC4=CC(=O)C=CC4(C)C3(F)C(=O)CC12C)C(=O)CCl</t>
  </si>
  <si>
    <t>853-23-6</t>
  </si>
  <si>
    <t>CC(=O)OC1CCC2(C)C3CCC4(C)C(CCC4=O)C3CC=C2C1</t>
  </si>
  <si>
    <t>Estramustine phosphate sodium</t>
  </si>
  <si>
    <t>52205-73-9</t>
  </si>
  <si>
    <t>Sulprostone</t>
  </si>
  <si>
    <t>60325-46-4</t>
  </si>
  <si>
    <t>72679-02-8</t>
  </si>
  <si>
    <t>Flumethasone acetate</t>
  </si>
  <si>
    <t>2823-42-9</t>
  </si>
  <si>
    <t>3748-13-8</t>
  </si>
  <si>
    <t>136572-09-3</t>
  </si>
  <si>
    <t>Clindamycin hydrochloride</t>
  </si>
  <si>
    <t>21462-39-5</t>
  </si>
  <si>
    <t>1,4-Benzenediol, 2,6-dimethyl-</t>
  </si>
  <si>
    <t>654-42-2</t>
  </si>
  <si>
    <t>Dehydroepiandrosterone</t>
  </si>
  <si>
    <t>53-43-0</t>
  </si>
  <si>
    <t>CC12CCC3C(CC=C4CC(O)CCC34C)C1CCC2=O</t>
  </si>
  <si>
    <t>1H-Imidazole-1-ethanol, 2-heptyl-4,5-dihydro-</t>
  </si>
  <si>
    <t>36060-61-4</t>
  </si>
  <si>
    <t>CCCCCCCC1=NCCN1CCO</t>
  </si>
  <si>
    <t>Epothilone B</t>
  </si>
  <si>
    <t>152044-54-7</t>
  </si>
  <si>
    <t>145202-66-0</t>
  </si>
  <si>
    <t>Testosterone decanoate</t>
  </si>
  <si>
    <t>5721-91-5</t>
  </si>
  <si>
    <t>CCCCCCCCCC(=O)OC1CCC2C3CCC4=CC(=O)CCC4(C)C3CCC12C</t>
  </si>
  <si>
    <t>Diflorasone diacetate</t>
  </si>
  <si>
    <t>33564-31-7</t>
  </si>
  <si>
    <t>N,N'-Disalicylidene-1,2-diaminopropane</t>
  </si>
  <si>
    <t>94-91-7</t>
  </si>
  <si>
    <t>1H-Imidazole-1-propanamine</t>
  </si>
  <si>
    <t>5036-48-6</t>
  </si>
  <si>
    <t>Oxandrolone</t>
  </si>
  <si>
    <t>53-39-4</t>
  </si>
  <si>
    <t>CC1(O)CCC2C3CCC4CC(=O)OCC4(C)C3CCC12C</t>
  </si>
  <si>
    <t>2-((Dimethylamino)methyl)phenol</t>
  </si>
  <si>
    <t>120-65-0</t>
  </si>
  <si>
    <t>(S)-Timolol</t>
  </si>
  <si>
    <t>26839-75-8</t>
  </si>
  <si>
    <t>Topotecan hydrochloride</t>
  </si>
  <si>
    <t>119413-54-6</t>
  </si>
  <si>
    <t>Calcifediol</t>
  </si>
  <si>
    <t>19356-17-3</t>
  </si>
  <si>
    <t>Levetiracetam</t>
  </si>
  <si>
    <t>102767-28-2</t>
  </si>
  <si>
    <t>Verapamil hydrochloride</t>
  </si>
  <si>
    <t>152-11-4</t>
  </si>
  <si>
    <t>2-(Methylsulphonyl)-10H-phenothiazine</t>
  </si>
  <si>
    <t>23503-68-6</t>
  </si>
  <si>
    <t>Ribostamycin sulfate</t>
  </si>
  <si>
    <t>53797-35-6</t>
  </si>
  <si>
    <t>Formamide, N-(hydroxymethyl)-</t>
  </si>
  <si>
    <t>13052-19-2</t>
  </si>
  <si>
    <t>OCNC=O</t>
  </si>
  <si>
    <t>Estradiol-17-phenylpropionate</t>
  </si>
  <si>
    <t>26443-03-8</t>
  </si>
  <si>
    <t>Zopiclone</t>
  </si>
  <si>
    <t>43200-80-2</t>
  </si>
  <si>
    <t>1H-Imidazole, 1-ethenyl-</t>
  </si>
  <si>
    <t>1072-63-5</t>
  </si>
  <si>
    <t>6-Chloro-2-aminopurine</t>
  </si>
  <si>
    <t>10310-21-1</t>
  </si>
  <si>
    <t>Trioctylamine</t>
  </si>
  <si>
    <t>1116-76-3</t>
  </si>
  <si>
    <t>CCCCCCCCN(CCCCCCCC)CCCCCCCC</t>
  </si>
  <si>
    <t>Benzenepropanol, 4-(1,1-dimethylethyl)-.beta.-methyl-</t>
  </si>
  <si>
    <t>56107-04-1</t>
  </si>
  <si>
    <t>Norgestomet</t>
  </si>
  <si>
    <t>25092-41-5</t>
  </si>
  <si>
    <t>Estradiol cypionate</t>
  </si>
  <si>
    <t>313-06-4</t>
  </si>
  <si>
    <t>1405-37-4</t>
  </si>
  <si>
    <t>Trenbolone acetate</t>
  </si>
  <si>
    <t>10161-34-9</t>
  </si>
  <si>
    <t>CC(=O)OC1CCC2C3CCC4=CC(=O)CCC4=C3C=CC12C</t>
  </si>
  <si>
    <t>Sulfadoxine</t>
  </si>
  <si>
    <t>2447-57-6</t>
  </si>
  <si>
    <t>Androstenone</t>
  </si>
  <si>
    <t>18339-16-7</t>
  </si>
  <si>
    <t>CC12CCC3C(CCC4CC(=O)CCC34C)C1CC=C2</t>
  </si>
  <si>
    <t>Fludarabine phosphate</t>
  </si>
  <si>
    <t>75607-67-9</t>
  </si>
  <si>
    <t>Leflunomide</t>
  </si>
  <si>
    <t>75706-12-6</t>
  </si>
  <si>
    <t>Rhodamine 6G</t>
  </si>
  <si>
    <t>989-38-8</t>
  </si>
  <si>
    <t>Dinoseb acetate</t>
  </si>
  <si>
    <t>2813-95-8</t>
  </si>
  <si>
    <t>Baclofen</t>
  </si>
  <si>
    <t>1134-47-0</t>
  </si>
  <si>
    <t>Proligestone</t>
  </si>
  <si>
    <t>23873-85-0</t>
  </si>
  <si>
    <t>Allopurinol</t>
  </si>
  <si>
    <t>315-30-0</t>
  </si>
  <si>
    <t>1,3,5-Triazine</t>
  </si>
  <si>
    <t>290-87-9</t>
  </si>
  <si>
    <t>Carbamic chloride, bis(2-chloroethyl)-</t>
  </si>
  <si>
    <t>2998-56-3</t>
  </si>
  <si>
    <t>Prednicarbate</t>
  </si>
  <si>
    <t>73771-04-7</t>
  </si>
  <si>
    <t>CCOC(=O)OC1(CCC2C3CCC4=CC(=O)C=CC4(C)C3C(O)CC12C)C(=O)COC(=O)CC</t>
  </si>
  <si>
    <t>Bendroflumethiazide</t>
  </si>
  <si>
    <t>73-48-3</t>
  </si>
  <si>
    <t>Diethyl N-(4-(((2,4-diamino-6-pteridinyl)methyl)methylamino)benzoyl)-L-glutamate</t>
  </si>
  <si>
    <t>43170-88-3</t>
  </si>
  <si>
    <t>Chlortetracycline hydrochloride</t>
  </si>
  <si>
    <t>64-72-2</t>
  </si>
  <si>
    <t>4-Amino-3-chlorophenol</t>
  </si>
  <si>
    <t>17609-80-2</t>
  </si>
  <si>
    <t>2,5,8,11,14-Pentaoxapentadecane</t>
  </si>
  <si>
    <t>143-24-8</t>
  </si>
  <si>
    <t>COCCOCCOCCOCCOC</t>
  </si>
  <si>
    <t>Betamethasone dipropionate</t>
  </si>
  <si>
    <t>5593-20-4</t>
  </si>
  <si>
    <t>CCC(=O)OCC(=O)C1(OC(=O)CC)C(C)CC2C3CCC4=CC(=O)C=CC4(C)C3(F)C(O)CC12C</t>
  </si>
  <si>
    <t>2-Methylimidazole</t>
  </si>
  <si>
    <t>693-98-1</t>
  </si>
  <si>
    <t>1-Ethyl-1-nitrosourea</t>
  </si>
  <si>
    <t>759-73-9</t>
  </si>
  <si>
    <t>Flumethasone</t>
  </si>
  <si>
    <t>2135-17-3</t>
  </si>
  <si>
    <t>CC1CC2C3CC(F)C4=CC(=O)C=CC4(C)C3(F)C(O)CC2(C)C1(O)C(=O)CO</t>
  </si>
  <si>
    <t>2-Ethylhexyl ((3-((2-(dimethylamino)ethoxy)carbonyl)amino)-4-methylphenyl)carbamate, 2-hydroxy-propanoic acid salt</t>
  </si>
  <si>
    <t>68227-46-3</t>
  </si>
  <si>
    <t>Mibolerone</t>
  </si>
  <si>
    <t>3704-09-4</t>
  </si>
  <si>
    <t>Methergine</t>
  </si>
  <si>
    <t>57432-61-8</t>
  </si>
  <si>
    <t>Trimethyl phosphite</t>
  </si>
  <si>
    <t>121-45-9</t>
  </si>
  <si>
    <t>COP(OC)OC</t>
  </si>
  <si>
    <t>21652-27-7</t>
  </si>
  <si>
    <t>CCCCCCCCC=CCCCCCCCC1=NCCN1CCO</t>
  </si>
  <si>
    <t>24668-75-5</t>
  </si>
  <si>
    <t>CC1CC2C3CCC4=CC(=O)C=CC4(C)C3(F)C(O)CC2(C)C1(O)C(=O)COC(=O)CC(C)(C)C</t>
  </si>
  <si>
    <t>Thiophene, 3-chloro-</t>
  </si>
  <si>
    <t>17249-80-8</t>
  </si>
  <si>
    <t>Streptomycin sulfate (2:3)</t>
  </si>
  <si>
    <t>3810-74-0</t>
  </si>
  <si>
    <t>59-92-7</t>
  </si>
  <si>
    <t>Mephobarbital</t>
  </si>
  <si>
    <t>115-38-8</t>
  </si>
  <si>
    <t>Nimesulide</t>
  </si>
  <si>
    <t>51803-78-2</t>
  </si>
  <si>
    <t>Docetaxel</t>
  </si>
  <si>
    <t>114977-28-5</t>
  </si>
  <si>
    <t>Sodium prasterone sulfate</t>
  </si>
  <si>
    <t>1099-87-2</t>
  </si>
  <si>
    <t>Distearyl pentaerythritol diphosphite</t>
  </si>
  <si>
    <t>3806-34-6</t>
  </si>
  <si>
    <t>Gemeprost</t>
  </si>
  <si>
    <t>64318-79-2</t>
  </si>
  <si>
    <t>CCCCC(C)(C)C(O)C=CC1C(O)CC(=O)C1CCCCC=CC(=O)OC</t>
  </si>
  <si>
    <t>4-Dodecylphenol</t>
  </si>
  <si>
    <t>104-43-8</t>
  </si>
  <si>
    <t>Topiramate</t>
  </si>
  <si>
    <t>97240-79-4</t>
  </si>
  <si>
    <t>Anastrozole</t>
  </si>
  <si>
    <t>120511-73-1</t>
  </si>
  <si>
    <t>Choline ion</t>
  </si>
  <si>
    <t>62-49-7</t>
  </si>
  <si>
    <t>C[N+](C)(C)CCO</t>
  </si>
  <si>
    <t>Normethandrone</t>
  </si>
  <si>
    <t>514-61-4</t>
  </si>
  <si>
    <t>CC1(O)CCC2C3CCC4=CC(=O)CCC4C3CCC12C</t>
  </si>
  <si>
    <t>Epiandrosterone</t>
  </si>
  <si>
    <t>481-29-8</t>
  </si>
  <si>
    <t>2-Naphthalenesulfonic acid, 8-amino-5-[(4-aminophenyl)azo]-</t>
  </si>
  <si>
    <t>85-67-6</t>
  </si>
  <si>
    <t>50264-69-2</t>
  </si>
  <si>
    <t>2-Mercaptobenzimidazole</t>
  </si>
  <si>
    <t>583-39-1</t>
  </si>
  <si>
    <t>Ethynodiol diacetate</t>
  </si>
  <si>
    <t>297-76-7</t>
  </si>
  <si>
    <t>Diphenyl phosphite</t>
  </si>
  <si>
    <t>4712-55-4</t>
  </si>
  <si>
    <t>Ethylestrenol</t>
  </si>
  <si>
    <t>965-90-2</t>
  </si>
  <si>
    <t>CCC1(O)CCC2C3CCC4=CCCCC4C3CCC12C</t>
  </si>
  <si>
    <t>1879-72-7</t>
  </si>
  <si>
    <t>Tetrahydrofurfuryl acrylate</t>
  </si>
  <si>
    <t>2399-48-6</t>
  </si>
  <si>
    <t>C=CC(=O)OCC1CCCO1</t>
  </si>
  <si>
    <t>Doxifluridine</t>
  </si>
  <si>
    <t>3094-09-5</t>
  </si>
  <si>
    <t>Protirelin</t>
  </si>
  <si>
    <t>24305-27-9</t>
  </si>
  <si>
    <t>7-Nitroindazole</t>
  </si>
  <si>
    <t>2942-42-9</t>
  </si>
  <si>
    <t>Lactonitrile</t>
  </si>
  <si>
    <t>78-97-7</t>
  </si>
  <si>
    <t>CC(O)C#N</t>
  </si>
  <si>
    <t>4-Methoxybenzaldehyde</t>
  </si>
  <si>
    <t>123-11-5</t>
  </si>
  <si>
    <t>Tioconazole</t>
  </si>
  <si>
    <t>65899-73-2</t>
  </si>
  <si>
    <t>Betamethasone benzoate</t>
  </si>
  <si>
    <t>22298-29-9</t>
  </si>
  <si>
    <t>2-Methoxyethyl acetoacetate</t>
  </si>
  <si>
    <t>22502-03-0</t>
  </si>
  <si>
    <t>Beclazone</t>
  </si>
  <si>
    <t>5534-09-8</t>
  </si>
  <si>
    <t>CCC(=O)OCC(=O)C1(OC(=O)CC)C(C)CC2C3CCC4=CC(=O)C=CC4(C)C3(Cl)C(O)CC12C</t>
  </si>
  <si>
    <t>Camphor</t>
  </si>
  <si>
    <t>21368-68-3</t>
  </si>
  <si>
    <t>Abiraterone acetate</t>
  </si>
  <si>
    <t>154229-18-2</t>
  </si>
  <si>
    <t>Bosentan hydrate</t>
  </si>
  <si>
    <t>157212-55-0</t>
  </si>
  <si>
    <t>83881-52-1</t>
  </si>
  <si>
    <t>1197-60-0</t>
  </si>
  <si>
    <t>4-Hydroxyandrostenedione</t>
  </si>
  <si>
    <t>566-48-3</t>
  </si>
  <si>
    <t>3288-80-0</t>
  </si>
  <si>
    <t>C[N+](C)(C)N</t>
  </si>
  <si>
    <t>5-Bromoisatoic anhydride</t>
  </si>
  <si>
    <t>4692-98-2</t>
  </si>
  <si>
    <t>397864-44-7</t>
  </si>
  <si>
    <t>Famciclovir</t>
  </si>
  <si>
    <t>104227-87-4</t>
  </si>
  <si>
    <t>Ixabepilone</t>
  </si>
  <si>
    <t>219989-84-1</t>
  </si>
  <si>
    <t>Fotemustine</t>
  </si>
  <si>
    <t>92118-27-9</t>
  </si>
  <si>
    <t>CCOP(=O)(OCC)C(C)NC(=O)N(CCCl)N=O</t>
  </si>
  <si>
    <t>MS-275</t>
  </si>
  <si>
    <t>209783-80-2</t>
  </si>
  <si>
    <t>Clofarabine</t>
  </si>
  <si>
    <t>123318-82-1</t>
  </si>
  <si>
    <t>626-84-6</t>
  </si>
  <si>
    <t>COCCOC(=O)OCCOC</t>
  </si>
  <si>
    <t>Chlorcyclizine hydrochloride</t>
  </si>
  <si>
    <t>1620-21-9</t>
  </si>
  <si>
    <t>1816-85-9</t>
  </si>
  <si>
    <t>CC12CC(O)C3C(CCC4=CC(=O)CCC34C)C1CCC2O</t>
  </si>
  <si>
    <t>alpha-Chaconine</t>
  </si>
  <si>
    <t>20562-03-2</t>
  </si>
  <si>
    <t>Semustine</t>
  </si>
  <si>
    <t>13909-09-6</t>
  </si>
  <si>
    <t>CC1CCC(CC1)NC(=O)N(CCCl)N=O</t>
  </si>
  <si>
    <t>Flavopiridol hydrochloride</t>
  </si>
  <si>
    <t>131740-09-5</t>
  </si>
  <si>
    <t>Dexrazone</t>
  </si>
  <si>
    <t>24584-09-6</t>
  </si>
  <si>
    <t>LHRH, N-ac-(4-Cl-Phe)(1,2)-trp(3)-arg(6)-alanh2(10)-</t>
  </si>
  <si>
    <t>81608-49-3</t>
  </si>
  <si>
    <t>74209-34-0</t>
  </si>
  <si>
    <t>4-Hydroxyphenyl retinamide</t>
  </si>
  <si>
    <t>65646-68-6</t>
  </si>
  <si>
    <t>6beta-Hydroxytestosterone</t>
  </si>
  <si>
    <t>62-99-7</t>
  </si>
  <si>
    <t>CC12CCC3C(CC(O)C4=CC(=O)CCC34C)C1CCC2O</t>
  </si>
  <si>
    <t>63762-74-3</t>
  </si>
  <si>
    <t>Alternariol</t>
  </si>
  <si>
    <t>641-38-3</t>
  </si>
  <si>
    <t>3915-61-5</t>
  </si>
  <si>
    <t>LHRH (2-10)</t>
  </si>
  <si>
    <t>38280-53-4</t>
  </si>
  <si>
    <t>2-Methoxyestradiol</t>
  </si>
  <si>
    <t>362-07-2</t>
  </si>
  <si>
    <t>Ribavirin</t>
  </si>
  <si>
    <t>36791-04-5</t>
  </si>
  <si>
    <t>Altenuene</t>
  </si>
  <si>
    <t>29752-43-0</t>
  </si>
  <si>
    <t>50924-49-7</t>
  </si>
  <si>
    <t>53866-33-4</t>
  </si>
  <si>
    <t>53213-81-3</t>
  </si>
  <si>
    <t>Ivabradine hydrochloride</t>
  </si>
  <si>
    <t>148849-67-6</t>
  </si>
  <si>
    <t>190791-29-8</t>
  </si>
  <si>
    <t>Reboxetine mesylate</t>
  </si>
  <si>
    <t>98769-84-7</t>
  </si>
  <si>
    <t>Dasatinib monohydrate</t>
  </si>
  <si>
    <t>863127-77-9</t>
  </si>
  <si>
    <t>Zoledronic acid monohydrate</t>
  </si>
  <si>
    <t>165800-06-6</t>
  </si>
  <si>
    <t>Norelgestromin</t>
  </si>
  <si>
    <t>53016-31-2</t>
  </si>
  <si>
    <t>388082-78-8</t>
  </si>
  <si>
    <t>Nelarabine</t>
  </si>
  <si>
    <t>121032-29-9</t>
  </si>
  <si>
    <t>Vatalanib succinate</t>
  </si>
  <si>
    <t>212142-18-2</t>
  </si>
  <si>
    <t>Exemestane</t>
  </si>
  <si>
    <t>107868-30-4</t>
  </si>
  <si>
    <t>CC12CCC3C(CC(=C)C4=CC(=O)C=CC34C)C1CCC2=O</t>
  </si>
  <si>
    <t>Etizolam</t>
  </si>
  <si>
    <t>40054-69-1</t>
  </si>
  <si>
    <t>Toremifene citrate</t>
  </si>
  <si>
    <t>89778-27-8</t>
  </si>
  <si>
    <t>Vandetanib</t>
  </si>
  <si>
    <t>443913-73-3</t>
  </si>
  <si>
    <t>Meptyldinocap</t>
  </si>
  <si>
    <t>131-72-6</t>
  </si>
  <si>
    <t>21794-55-8</t>
  </si>
  <si>
    <t>157283-68-6</t>
  </si>
  <si>
    <t>Ulipristal acetate</t>
  </si>
  <si>
    <t>126784-99-4</t>
  </si>
  <si>
    <t>Phenazepam</t>
  </si>
  <si>
    <t>51753-57-2</t>
  </si>
  <si>
    <t>Gestrinone</t>
  </si>
  <si>
    <t>16320-04-0</t>
  </si>
  <si>
    <t>CCC12C=CC3=C4CCC(=O)C=C4CCC3C1CCC2(O)C#C</t>
  </si>
  <si>
    <t>5,12-NAPHTHACENEDIONE, 7,8,9,10-TETRAHYDRO-6,8,1</t>
  </si>
  <si>
    <t>24385-10-2</t>
  </si>
  <si>
    <t>124478-60-0</t>
  </si>
  <si>
    <t>Lomerizine dihydrochloride</t>
  </si>
  <si>
    <t>101477-54-7</t>
  </si>
  <si>
    <t>Romidepsin</t>
  </si>
  <si>
    <t>128517-07-7</t>
  </si>
  <si>
    <t>991-20-8</t>
  </si>
  <si>
    <t>CCCCCCCCCCCCCCCC(=O)OC1CCC2C3CCC4=CC(=O)CCC4(C)C3CCC12C</t>
  </si>
  <si>
    <t>Tanaproget</t>
  </si>
  <si>
    <t>304853-42-7</t>
  </si>
  <si>
    <t>Perifosine</t>
  </si>
  <si>
    <t>157716-52-4</t>
  </si>
  <si>
    <t>Deoxyaminopteroic acid</t>
  </si>
  <si>
    <t>19741-14-1</t>
  </si>
  <si>
    <t>Amustaline Dihydrochloride</t>
  </si>
  <si>
    <t>210584-54-6</t>
  </si>
  <si>
    <t>Laquinimod</t>
  </si>
  <si>
    <t>248281-84-7</t>
  </si>
  <si>
    <t>2240-28-0</t>
  </si>
  <si>
    <t>CCCCC(=O)OCC(=O)C1(O)C(C)CC2C3CCC4=CC(=O)C=CC4(C)C3(F)C(O)CC12C</t>
  </si>
  <si>
    <t>120373-36-6</t>
  </si>
  <si>
    <t>Austadiol</t>
  </si>
  <si>
    <t>53043-28-0</t>
  </si>
  <si>
    <t>CC1=CC2=C(C=O)C(=O)C(C)(O)C(O)C2=CO1</t>
  </si>
  <si>
    <t>72182-46-8</t>
  </si>
  <si>
    <t>Onapristone</t>
  </si>
  <si>
    <t>96346-61-1</t>
  </si>
  <si>
    <t>Lercanidipine</t>
  </si>
  <si>
    <t>100427-26-7</t>
  </si>
  <si>
    <t>35979-00-1</t>
  </si>
  <si>
    <t>Propane, 1,3-dimethoxy-</t>
  </si>
  <si>
    <t>17081-21-9</t>
  </si>
  <si>
    <t>COCCCOC</t>
  </si>
  <si>
    <t>2-bromo-n-(methylsulfonyl)acetamide</t>
  </si>
  <si>
    <t>59504-75-5</t>
  </si>
  <si>
    <t>CS(=O)(=O)NC(=O)CBr</t>
  </si>
  <si>
    <t>28614-07-5</t>
  </si>
  <si>
    <t>4-[2-(2-Amino-4-oxo-4,7-dihydro-1H-pyrrolo[2,3-d]pyrimidin-5-yl)ethyl]benzoic acid</t>
  </si>
  <si>
    <t>137281-39-1</t>
  </si>
  <si>
    <t>Cabazitaxel</t>
  </si>
  <si>
    <t>183133-96-2</t>
  </si>
  <si>
    <t>N-(3-Fluoro-4-{[1-methyl-6-(1H-pyrazol-4-yl)-1H-indazol-5-yl]oxy}phenyl)-1-(4-fluorophenyl)-6-methyl-2-oxo-1,2-dihydropyridine-3-carboxamide</t>
  </si>
  <si>
    <t>1206799-15-6</t>
  </si>
  <si>
    <t>Nickel(II) isodecanoate</t>
  </si>
  <si>
    <t>85508-43-6</t>
  </si>
  <si>
    <t>Nintedanib esylate</t>
  </si>
  <si>
    <t>656247-18-6</t>
  </si>
  <si>
    <t>Topramezone</t>
  </si>
  <si>
    <t>210631-68-8</t>
  </si>
  <si>
    <t>2,4-Difluoro-alpha-(1H-1,2,4-triazolyl)acetophenone</t>
  </si>
  <si>
    <t>86404-63-9</t>
  </si>
  <si>
    <t>2',2'-Difluorodeoxyuridine</t>
  </si>
  <si>
    <t>114248-23-6</t>
  </si>
  <si>
    <t>OCC1OC(N2C=CC(=O)NC2=O)C(F)(F)C1O</t>
  </si>
  <si>
    <t>Alprostadil ethyl ester</t>
  </si>
  <si>
    <t>35900-16-4</t>
  </si>
  <si>
    <t>CCCCCC(O)C=CC1C(O)CC(=O)C1CCCCCCC(=O)OCC</t>
  </si>
  <si>
    <t>4-{5-[Bis(2-hydroxyethyl)amino]-1-methyl-1H-benzimidazol-2-yl}butanoic acid</t>
  </si>
  <si>
    <t>109882-30-6</t>
  </si>
  <si>
    <t>951395-08-7</t>
  </si>
  <si>
    <t>4-Ethyl-5-fluoropyrimidine</t>
  </si>
  <si>
    <t>137234-88-9</t>
  </si>
  <si>
    <t>1-Decene, dimer</t>
  </si>
  <si>
    <t>17438-89-0</t>
  </si>
  <si>
    <t>(1-Hydroxycyclohexyl)(phenyl)methanone</t>
  </si>
  <si>
    <t>947-19-3</t>
  </si>
  <si>
    <t>4-Methylsulfonyl-2-nitrotoluene</t>
  </si>
  <si>
    <t>1671-49-4</t>
  </si>
  <si>
    <t>2,3-Dichloro-1,3-butadiene</t>
  </si>
  <si>
    <t>1653-19-6</t>
  </si>
  <si>
    <t>2(3H)-Benzofuranone, 3-[2-(acetyloxy)-5-(1,1,3,3-tetramethylbutyl)phenyl]-5-(1,1,3,3-tetramethylbutyl)-</t>
  </si>
  <si>
    <t>216698-07-6</t>
  </si>
  <si>
    <t>2-(2-Butoxyethoxy)ethyl acetate</t>
  </si>
  <si>
    <t>124-17-4</t>
  </si>
  <si>
    <t>Benzyl 2-naphthyl ether</t>
  </si>
  <si>
    <t>613-62-7</t>
  </si>
  <si>
    <t>2-Butyne-1,4-diol</t>
  </si>
  <si>
    <t>110-65-6</t>
  </si>
  <si>
    <t>OCC#CCO</t>
  </si>
  <si>
    <t>2-Methyl-4'-(methylthio)-2-morpholinopropiophenone</t>
  </si>
  <si>
    <t>71868-10-5</t>
  </si>
  <si>
    <t>61792-11-8</t>
  </si>
  <si>
    <t>3,7-Dimethyloct-6-enenitrile</t>
  </si>
  <si>
    <t>51566-62-2</t>
  </si>
  <si>
    <t>CC(CCC=C(C)C)CC#N</t>
  </si>
  <si>
    <t>3-Hydroxy-2-naphthoic acid</t>
  </si>
  <si>
    <t>92-70-6</t>
  </si>
  <si>
    <t>2-Methyl-4,6-bis[(octylthio)methyl]phenol</t>
  </si>
  <si>
    <t>110553-27-0</t>
  </si>
  <si>
    <t>Spiro[isobenzofuran-1(3H),9'-[9H]xanthen]-3-one, 6'-[ethyl(3-methylbutyl)amino]-3'-methyl-2'-(phenylamino)-</t>
  </si>
  <si>
    <t>70516-41-5</t>
  </si>
  <si>
    <t>1,3-Dihydro-1,3-dioxo-2H-isoindole-2-hexanoic acid</t>
  </si>
  <si>
    <t>4443-26-9</t>
  </si>
  <si>
    <t>Pseudoionone</t>
  </si>
  <si>
    <t>141-10-6</t>
  </si>
  <si>
    <t>Hexanediamide, N1,N1,N6,N6-tetrakis(2-hydroxypropyl)-</t>
  </si>
  <si>
    <t>57843-53-5</t>
  </si>
  <si>
    <t>CC(O)CN(CC(C)O)C(=O)CCCCC(=O)N(CC(C)O)CC(C)O</t>
  </si>
  <si>
    <t>637-92-3</t>
  </si>
  <si>
    <t>CCOC(C)(C)C</t>
  </si>
  <si>
    <t>Acetaldehyde oxime</t>
  </si>
  <si>
    <t>107-29-9</t>
  </si>
  <si>
    <t>CC=NO</t>
  </si>
  <si>
    <t>Acetoxime</t>
  </si>
  <si>
    <t>127-06-0</t>
  </si>
  <si>
    <t>Prop-2-en-1-yl 3-cyclohexylpropanoate</t>
  </si>
  <si>
    <t>2705-87-5</t>
  </si>
  <si>
    <t>C=CCOC(=O)CCC1CCCCC1</t>
  </si>
  <si>
    <t>Bis(2,2,6,6-tetramethyl-4-piperidyl) sebacate</t>
  </si>
  <si>
    <t>52829-07-9</t>
  </si>
  <si>
    <t>Benzyl salicylate</t>
  </si>
  <si>
    <t>118-58-1</t>
  </si>
  <si>
    <t>Azodicarbonamide</t>
  </si>
  <si>
    <t>123-77-3</t>
  </si>
  <si>
    <t>Dimethyl carbonate</t>
  </si>
  <si>
    <t>616-38-6</t>
  </si>
  <si>
    <t>COC(=O)OC</t>
  </si>
  <si>
    <t>Prop-2-en-1-yl heptanoate</t>
  </si>
  <si>
    <t>142-19-8</t>
  </si>
  <si>
    <t>CCCCCCC(=O)OCC=C</t>
  </si>
  <si>
    <t>(3Z)-Hex-3-en-1-yl salicylate</t>
  </si>
  <si>
    <t>65405-77-8</t>
  </si>
  <si>
    <t>Pentadecan-15-olide</t>
  </si>
  <si>
    <t>106-02-5</t>
  </si>
  <si>
    <t>O=C1CCCCCCCCCCCCCCO1</t>
  </si>
  <si>
    <t>Hexyl salicylate</t>
  </si>
  <si>
    <t>6259-76-3</t>
  </si>
  <si>
    <t>2-Naphthalenesulfonic acid, 6-(acetylamino)-4-hydroxy-3-[[4-[[2-(sulfooxy)ethyl]sulfonyl]phenyl]azo]-, disodium salt</t>
  </si>
  <si>
    <t>20262-58-2</t>
  </si>
  <si>
    <t>Naphthalene-2-sulfonic acid</t>
  </si>
  <si>
    <t>120-18-3</t>
  </si>
  <si>
    <t>Potassium cyanate</t>
  </si>
  <si>
    <t>590-28-3</t>
  </si>
  <si>
    <t>OC#N</t>
  </si>
  <si>
    <t>Propargyl alcohol</t>
  </si>
  <si>
    <t>107-19-7</t>
  </si>
  <si>
    <t>OCC#C</t>
  </si>
  <si>
    <t>Isopropylamine</t>
  </si>
  <si>
    <t>75-31-0</t>
  </si>
  <si>
    <t>CC(C)N</t>
  </si>
  <si>
    <t>Tetrahydrofuran</t>
  </si>
  <si>
    <t>109-99-9</t>
  </si>
  <si>
    <t>C1CCOC1</t>
  </si>
  <si>
    <t>2,2'-[(3-Aminopropyl)imino]diethanol</t>
  </si>
  <si>
    <t>4985-85-7</t>
  </si>
  <si>
    <t>NCCCN(CCO)CCO</t>
  </si>
  <si>
    <t>Tetralin</t>
  </si>
  <si>
    <t>119-64-2</t>
  </si>
  <si>
    <t>1,1'-[1,3-Phenylenebis(1-methylethylidene)]bis[2-(1,1-dimethylethyl) peroxide]</t>
  </si>
  <si>
    <t>2212-81-9</t>
  </si>
  <si>
    <t>{2-[2-(Ethenyloxy)ethoxy]ethoxy}ethene</t>
  </si>
  <si>
    <t>764-99-8</t>
  </si>
  <si>
    <t>C=COCCOCCOC=C</t>
  </si>
  <si>
    <t>1,3-Dimethylol-5,5-dimethylhydantoin</t>
  </si>
  <si>
    <t>6440-58-0</t>
  </si>
  <si>
    <t>CC1(C)N(CO)C(=O)N(CO)C1=O</t>
  </si>
  <si>
    <t>1,4-Butanediol diglycidyl ether</t>
  </si>
  <si>
    <t>2425-79-8</t>
  </si>
  <si>
    <t>D &amp; C Green No. 6</t>
  </si>
  <si>
    <t>128-80-3</t>
  </si>
  <si>
    <t>Isobornyl methacrylate</t>
  </si>
  <si>
    <t>7534-94-3</t>
  </si>
  <si>
    <t>Tripropylene glycol butyl ether</t>
  </si>
  <si>
    <t>55934-93-5</t>
  </si>
  <si>
    <t>Bis(2-chloroethoxy)methane</t>
  </si>
  <si>
    <t>111-91-1</t>
  </si>
  <si>
    <t>ClCCOCOCCCl</t>
  </si>
  <si>
    <t>Cyanoguanidine</t>
  </si>
  <si>
    <t>461-58-5</t>
  </si>
  <si>
    <t>NC(=N)NC#N</t>
  </si>
  <si>
    <t>1-Ethoxy-2-propanol</t>
  </si>
  <si>
    <t>1569-02-4</t>
  </si>
  <si>
    <t>CCOCC(C)O</t>
  </si>
  <si>
    <t>1-Propoxy-2-propanol</t>
  </si>
  <si>
    <t>1569-01-3</t>
  </si>
  <si>
    <t>CCCOCC(C)O</t>
  </si>
  <si>
    <t>29911-28-2</t>
  </si>
  <si>
    <t>CCCCOCC(C)OCC(C)O</t>
  </si>
  <si>
    <t>1,3-Benzenedimethanol, .alpha.1,.alpha.1,.alpha.3,.alpha.3-tetramethyl-</t>
  </si>
  <si>
    <t>1999-85-5</t>
  </si>
  <si>
    <t>1-Phenoxy-2-propanol</t>
  </si>
  <si>
    <t>770-35-4</t>
  </si>
  <si>
    <t>N-Methyldiethanolamine</t>
  </si>
  <si>
    <t>105-59-9</t>
  </si>
  <si>
    <t>CN(CCO)CCO</t>
  </si>
  <si>
    <t>Bis(2-methylbutan-2-yl) peroxide</t>
  </si>
  <si>
    <t>10508-09-5</t>
  </si>
  <si>
    <t>CCC(C)(C)OOC(C)(C)CC</t>
  </si>
  <si>
    <t>Phosphoric acid, 2,2-bis(chloromethyl)-1,3-propanediyl tetrakis(2-chloroethyl) ester</t>
  </si>
  <si>
    <t>38051-10-4</t>
  </si>
  <si>
    <t>ClCCOP(=O)(OCCCl)OCC(CCl)(CCl)COP(=O)(OCCCl)OCCCl</t>
  </si>
  <si>
    <t>2,2-Dichloro-1,1,1-trifluoroethane</t>
  </si>
  <si>
    <t>306-83-2</t>
  </si>
  <si>
    <t>FC(F)(F)C(Cl)Cl</t>
  </si>
  <si>
    <t>Isopropyl ether</t>
  </si>
  <si>
    <t>108-20-3</t>
  </si>
  <si>
    <t>CC(C)OC(C)C</t>
  </si>
  <si>
    <t>2,4,6-Triisopropyl-m-phenylene diisocyanate</t>
  </si>
  <si>
    <t>2162-73-4</t>
  </si>
  <si>
    <t>Diisobutyl ketone</t>
  </si>
  <si>
    <t>108-83-8</t>
  </si>
  <si>
    <t>CC(C)CC(=O)CC(C)C</t>
  </si>
  <si>
    <t>1-Monolaurin</t>
  </si>
  <si>
    <t>142-18-7</t>
  </si>
  <si>
    <t>CCCCCCCCCCCC(=O)OCC(O)CO</t>
  </si>
  <si>
    <t>2,6,10-Trimethyldodecane</t>
  </si>
  <si>
    <t>3891-98-3</t>
  </si>
  <si>
    <t>CCC(C)CCCC(C)CCCC(C)C</t>
  </si>
  <si>
    <t>2-(Dimethylamino)ethyl methacrylate</t>
  </si>
  <si>
    <t>2867-47-2</t>
  </si>
  <si>
    <t>1,1,5-Trimethyl-6-heptenol</t>
  </si>
  <si>
    <t>18479-58-8</t>
  </si>
  <si>
    <t>CC(CCCC(C)(C)O)C=C</t>
  </si>
  <si>
    <t>2-Propenoic acid, 2-methyl-, 2-(2-oxo-1-imidazolidinyl)ethyl ester</t>
  </si>
  <si>
    <t>86261-90-7</t>
  </si>
  <si>
    <t>CC(=C)C(=O)OCCN1CCNC1=O</t>
  </si>
  <si>
    <t>o-Cresyl glycidyl ether</t>
  </si>
  <si>
    <t>2210-79-9</t>
  </si>
  <si>
    <t>2-Amino-2-methylpropan-1-ol</t>
  </si>
  <si>
    <t>124-68-5</t>
  </si>
  <si>
    <t>CC(C)(N)CO</t>
  </si>
  <si>
    <t>tert-Butyl phenyl glycidyl ether</t>
  </si>
  <si>
    <t>3101-60-8</t>
  </si>
  <si>
    <t>1-Butanol, 2-amino-</t>
  </si>
  <si>
    <t>96-20-8</t>
  </si>
  <si>
    <t>CCC(N)CO</t>
  </si>
  <si>
    <t>2-Chloropropane</t>
  </si>
  <si>
    <t>75-29-6</t>
  </si>
  <si>
    <t>CC(C)Cl</t>
  </si>
  <si>
    <t>Butane, 2-ethoxy-2-methyl-</t>
  </si>
  <si>
    <t>919-94-8</t>
  </si>
  <si>
    <t>CCOC(C)(C)CC</t>
  </si>
  <si>
    <t>2-Ethylhexyl acrylate</t>
  </si>
  <si>
    <t>103-11-7</t>
  </si>
  <si>
    <t>CCCCC(CC)COC(=O)C=C</t>
  </si>
  <si>
    <t>54839-24-6</t>
  </si>
  <si>
    <t>2-Ethylhexyl nitrate</t>
  </si>
  <si>
    <t>27247-96-7</t>
  </si>
  <si>
    <t>2-Hexyl-1-decanol</t>
  </si>
  <si>
    <t>2425-77-6</t>
  </si>
  <si>
    <t>CCCCCCCCC(CO)CCCCCC</t>
  </si>
  <si>
    <t>2-Hydroxy-2-methylpropiophenone</t>
  </si>
  <si>
    <t>7473-98-5</t>
  </si>
  <si>
    <t>126-97-6</t>
  </si>
  <si>
    <t>OC(=O)CS</t>
  </si>
  <si>
    <t>2-Hydroxyethyl acrylate</t>
  </si>
  <si>
    <t>818-61-1</t>
  </si>
  <si>
    <t>OCCOC(=O)C=C</t>
  </si>
  <si>
    <t>760-93-0</t>
  </si>
  <si>
    <t>2-Hydroxyethyl methacrylate</t>
  </si>
  <si>
    <t>868-77-9</t>
  </si>
  <si>
    <t>CC(=C)C(=O)OCCO</t>
  </si>
  <si>
    <t>2,4,6-Trinitrotoluene</t>
  </si>
  <si>
    <t>118-96-7</t>
  </si>
  <si>
    <t>2,5-Diaminotoluene sulfate</t>
  </si>
  <si>
    <t>615-50-9</t>
  </si>
  <si>
    <t>2-Phenylethanol</t>
  </si>
  <si>
    <t>60-12-8</t>
  </si>
  <si>
    <t>o-Toluenesulfonamide</t>
  </si>
  <si>
    <t>88-19-7</t>
  </si>
  <si>
    <t>2-Octyl-1-dodecanol</t>
  </si>
  <si>
    <t>5333-42-6</t>
  </si>
  <si>
    <t>CCCCCCCCCCC(CO)CCCCCCCC</t>
  </si>
  <si>
    <t>70833-40-8</t>
  </si>
  <si>
    <t>CCCCC(CC)COC(=O)OOC(C)(C)CC</t>
  </si>
  <si>
    <t>2-Oxiranemethanamine, N-[3-(2-oxiranylmethoxy)phenyl]-N-(2-oxiranylmethyl)-</t>
  </si>
  <si>
    <t>71604-74-5</t>
  </si>
  <si>
    <t>1-(2-Aminoethyl)piperazine</t>
  </si>
  <si>
    <t>140-31-8</t>
  </si>
  <si>
    <t>NCCN1CCNCC1</t>
  </si>
  <si>
    <t>3-Methyl-2-butanone</t>
  </si>
  <si>
    <t>563-80-4</t>
  </si>
  <si>
    <t>Amiloxate</t>
  </si>
  <si>
    <t>71617-10-2</t>
  </si>
  <si>
    <t>4-(Diglycidylamino)phenyl glycidyl ether</t>
  </si>
  <si>
    <t>5026-74-4</t>
  </si>
  <si>
    <t>Amicarbazone</t>
  </si>
  <si>
    <t>129909-90-6</t>
  </si>
  <si>
    <t>CC(C)C1=NN(C(=O)NC(C)(C)C)C(=O)N1N</t>
  </si>
  <si>
    <t>4-Hydroxybutyl prop-2-enoate</t>
  </si>
  <si>
    <t>2478-10-6</t>
  </si>
  <si>
    <t>OCCCCOC(=O)C=C</t>
  </si>
  <si>
    <t>p-Toluenesulphonyl isocyanate</t>
  </si>
  <si>
    <t>4083-64-1</t>
  </si>
  <si>
    <t>4-Methylmorpholine 4-oxide</t>
  </si>
  <si>
    <t>7529-22-8</t>
  </si>
  <si>
    <t>C[N+]1([O-])CCOCC1</t>
  </si>
  <si>
    <t>4-tert-Butylcatechol</t>
  </si>
  <si>
    <t>98-29-3</t>
  </si>
  <si>
    <t>gamma-Cyclodextrin</t>
  </si>
  <si>
    <t>17465-86-0</t>
  </si>
  <si>
    <t>Bis(butoxyethoxyethoxy)methane</t>
  </si>
  <si>
    <t>143-29-3</t>
  </si>
  <si>
    <t>CCCCOCCOCCOCOCCOCCOCCCC</t>
  </si>
  <si>
    <t>beta-Cyclodextrin</t>
  </si>
  <si>
    <t>7585-39-9</t>
  </si>
  <si>
    <t>Acesulfame potassium</t>
  </si>
  <si>
    <t>55589-62-3</t>
  </si>
  <si>
    <t>6-Phenyl-1,3,5-triazine-2,4-diamine</t>
  </si>
  <si>
    <t>91-76-9</t>
  </si>
  <si>
    <t>5-Methyl-2-hexanone</t>
  </si>
  <si>
    <t>110-12-3</t>
  </si>
  <si>
    <t>41026-17-9</t>
  </si>
  <si>
    <t>CC1(C)COC(=O)C2CC=CCC2C(=O)OC1</t>
  </si>
  <si>
    <t>Decalin</t>
  </si>
  <si>
    <t>91-17-8</t>
  </si>
  <si>
    <t>C1CCC2CCCCC2C1</t>
  </si>
  <si>
    <t>Ethylbenzene</t>
  </si>
  <si>
    <t>100-41-4</t>
  </si>
  <si>
    <t>2,2,4,4,6,8,8-Heptamethylnonane</t>
  </si>
  <si>
    <t>4390-04-9</t>
  </si>
  <si>
    <t>CC(CC(C)(C)C)CC(C)(C)CC(C)(C)C</t>
  </si>
  <si>
    <t>Ethylene glycol dipalmitate</t>
  </si>
  <si>
    <t>624-03-3</t>
  </si>
  <si>
    <t>CCCCCCCCCCCCCCCC(=O)OCCOC(=O)CCCCCCCCCCCCCCC</t>
  </si>
  <si>
    <t>Bromoacetic acid</t>
  </si>
  <si>
    <t>79-08-3</t>
  </si>
  <si>
    <t>OC(=O)CBr</t>
  </si>
  <si>
    <t>N,N,N-Trimethyloctadecan-1-aminium chloride</t>
  </si>
  <si>
    <t>112-03-8</t>
  </si>
  <si>
    <t>CCCCCCCCCCCCCCCCCC[N+](C)(C)C</t>
  </si>
  <si>
    <t>N,N-Dimethylbutylamine</t>
  </si>
  <si>
    <t>927-62-8</t>
  </si>
  <si>
    <t>CCCCN(C)C</t>
  </si>
  <si>
    <t>N,N-Dicyclohexyl-2-benzothiazolesulfenamide</t>
  </si>
  <si>
    <t>4979-32-2</t>
  </si>
  <si>
    <t>996-35-0</t>
  </si>
  <si>
    <t>CC(C)N(C)C</t>
  </si>
  <si>
    <t>Hexadecyl trimethyl ammonium chloride</t>
  </si>
  <si>
    <t>112-02-7</t>
  </si>
  <si>
    <t>CCCCCCCCCCCCCCCC[N+](C)(C)C</t>
  </si>
  <si>
    <t>2372-82-9</t>
  </si>
  <si>
    <t>CCCCCCCCCCCCN(CCCN)CCCN</t>
  </si>
  <si>
    <t>Diisopropylamine</t>
  </si>
  <si>
    <t>108-18-9</t>
  </si>
  <si>
    <t>CC(C)NC(C)C</t>
  </si>
  <si>
    <t>N-Methylaniline</t>
  </si>
  <si>
    <t>100-61-8</t>
  </si>
  <si>
    <t>2-Propanamine, N-ethyl-N-(1-methylethyl)-</t>
  </si>
  <si>
    <t>7087-68-5</t>
  </si>
  <si>
    <t>CCN(C(C)C)C(C)C</t>
  </si>
  <si>
    <t>Octadecanoic acid, 12-hydroxy-, 2,3-dihydroxypropyl ester</t>
  </si>
  <si>
    <t>6284-43-1</t>
  </si>
  <si>
    <t>CCCCCCC(O)CCCCCCCCCCC(=O)OCC(O)CO</t>
  </si>
  <si>
    <t>Isobornyl acrylate</t>
  </si>
  <si>
    <t>5888-33-5</t>
  </si>
  <si>
    <t>tert-Dodecanethiol</t>
  </si>
  <si>
    <t>25103-58-6</t>
  </si>
  <si>
    <t>CC(C)C(C)(C)C(C)(C)C(C)(C)S</t>
  </si>
  <si>
    <t>Allyl methacrylate</t>
  </si>
  <si>
    <t>96-05-9</t>
  </si>
  <si>
    <t>CC(=C)C(=O)OCC=C</t>
  </si>
  <si>
    <t>Acrylic acid</t>
  </si>
  <si>
    <t>79-10-7</t>
  </si>
  <si>
    <t>OC(=O)C=C</t>
  </si>
  <si>
    <t>L-Aspartic acid</t>
  </si>
  <si>
    <t>56-84-8</t>
  </si>
  <si>
    <t>Benzyl methacrylate</t>
  </si>
  <si>
    <t>2495-37-6</t>
  </si>
  <si>
    <t>Aspartic acid, N,N'-(methylenebis(2-methyl-4,1-cyclohexanediyl))bis-, 1,1',4,4'-tetraethyl ester</t>
  </si>
  <si>
    <t>136210-32-7</t>
  </si>
  <si>
    <t>CCOC(=O)CC(NC1CCC(CC2CCC(NC(CC(=O)OCC)C(=O)OCC)C(C)C2)CC1C)C(=O)OCC</t>
  </si>
  <si>
    <t>7195-44-0</t>
  </si>
  <si>
    <t>Bis(2-propylheptyl) phthalate</t>
  </si>
  <si>
    <t>53306-54-0</t>
  </si>
  <si>
    <t>Butyl acetate</t>
  </si>
  <si>
    <t>123-86-4</t>
  </si>
  <si>
    <t>Butyl acrylate</t>
  </si>
  <si>
    <t>141-32-2</t>
  </si>
  <si>
    <t>CCCCOC(=O)C=C</t>
  </si>
  <si>
    <t>Butyl methacrylate</t>
  </si>
  <si>
    <t>97-88-1</t>
  </si>
  <si>
    <t>Chlorobenzene</t>
  </si>
  <si>
    <t>108-90-7</t>
  </si>
  <si>
    <t>1,4-Cyclohexanedicarboxylic acid</t>
  </si>
  <si>
    <t>1076-97-7</t>
  </si>
  <si>
    <t>Cyclohexyl methacrylate</t>
  </si>
  <si>
    <t>101-43-9</t>
  </si>
  <si>
    <t>CC(=C)C(=O)OC1CCCCC1</t>
  </si>
  <si>
    <t>Decyl methacrylate</t>
  </si>
  <si>
    <t>3179-47-3</t>
  </si>
  <si>
    <t>Acetic acid, 2,2'-dithiobis-, ammonium salt (1:2)</t>
  </si>
  <si>
    <t>68223-93-8</t>
  </si>
  <si>
    <t>Dibutyl terephthalate</t>
  </si>
  <si>
    <t>1962-75-0</t>
  </si>
  <si>
    <t>Peroxide, bis(1-oxodecyl)</t>
  </si>
  <si>
    <t>762-12-9</t>
  </si>
  <si>
    <t>CCCCCCCCCC(=O)OOC(=O)CCCCCCCCC</t>
  </si>
  <si>
    <t>Methyl disulfide</t>
  </si>
  <si>
    <t>624-92-0</t>
  </si>
  <si>
    <t>CSSC</t>
  </si>
  <si>
    <t>Docosyl acrylate</t>
  </si>
  <si>
    <t>18299-85-9</t>
  </si>
  <si>
    <t>CCCCCCCCCCCCCCCCCCCCCCOC(=O)C=C</t>
  </si>
  <si>
    <t>Benzoyl peroxide</t>
  </si>
  <si>
    <t>94-36-0</t>
  </si>
  <si>
    <t>Dodecyl 2-methylacrylate</t>
  </si>
  <si>
    <t>142-90-5</t>
  </si>
  <si>
    <t>Octadecanoic acid, 1,2-ethanediyl ester</t>
  </si>
  <si>
    <t>627-83-8</t>
  </si>
  <si>
    <t>CCCCCCCCCCCCCCCCCC(=O)OCCOC(=O)CCCCCCCCCCCCCCCCC</t>
  </si>
  <si>
    <t>2-Heptanone</t>
  </si>
  <si>
    <t>110-43-0</t>
  </si>
  <si>
    <t>Ethyl acrylate</t>
  </si>
  <si>
    <t>140-88-5</t>
  </si>
  <si>
    <t>CCOC(=O)C=C</t>
  </si>
  <si>
    <t>1-Hexene</t>
  </si>
  <si>
    <t>592-41-6</t>
  </si>
  <si>
    <t>CCCCC=C</t>
  </si>
  <si>
    <t>2-Propenoic acid, 2-methyl-, hexadecyl ester</t>
  </si>
  <si>
    <t>2495-27-4</t>
  </si>
  <si>
    <t>Eicosane</t>
  </si>
  <si>
    <t>112-95-8</t>
  </si>
  <si>
    <t>CCCCCCCCCCCCCCCCCCCC</t>
  </si>
  <si>
    <t>2-Propenoic acid, eicosyl ester</t>
  </si>
  <si>
    <t>48076-38-6</t>
  </si>
  <si>
    <t>CCCCCCCCCCCCCCCCCCCCOC(=O)C=C</t>
  </si>
  <si>
    <t>Methyl iodide</t>
  </si>
  <si>
    <t>74-88-4</t>
  </si>
  <si>
    <t>CI</t>
  </si>
  <si>
    <t>Isobutyl acrylate</t>
  </si>
  <si>
    <t>106-63-8</t>
  </si>
  <si>
    <t>CC(C)COC(=O)C=C</t>
  </si>
  <si>
    <t>Methacrylic acid</t>
  </si>
  <si>
    <t>79-41-4</t>
  </si>
  <si>
    <t>Methyl formate</t>
  </si>
  <si>
    <t>107-31-3</t>
  </si>
  <si>
    <t>COC=O</t>
  </si>
  <si>
    <t>Methylcyclohexane</t>
  </si>
  <si>
    <t>108-87-2</t>
  </si>
  <si>
    <t>CC1CCCCC1</t>
  </si>
  <si>
    <t>1-Octacosene</t>
  </si>
  <si>
    <t>18835-34-2</t>
  </si>
  <si>
    <t>CCCCCCCCCCCCCCCCCCCCCCCCCCC=C</t>
  </si>
  <si>
    <t>Octadecane</t>
  </si>
  <si>
    <t>593-45-3</t>
  </si>
  <si>
    <t>CCCCCCCCCCCCCCCCCC</t>
  </si>
  <si>
    <t>Octyl (R)-2-(4-chloro-2-methylphenoxy)propionate</t>
  </si>
  <si>
    <t>66423-13-0</t>
  </si>
  <si>
    <t>1-Octene</t>
  </si>
  <si>
    <t>111-66-0</t>
  </si>
  <si>
    <t>CCCCCCC=C</t>
  </si>
  <si>
    <t>Stearyl methacrylate</t>
  </si>
  <si>
    <t>32360-05-7</t>
  </si>
  <si>
    <t>Glyoxal</t>
  </si>
  <si>
    <t>107-22-2</t>
  </si>
  <si>
    <t>O=CC=O</t>
  </si>
  <si>
    <t>5343-92-0</t>
  </si>
  <si>
    <t>CCCC(O)CO</t>
  </si>
  <si>
    <t>620-67-7</t>
  </si>
  <si>
    <t>CCCCCCC(=O)OCC(COC(=O)CCCCCC)OC(=O)CCCCCC</t>
  </si>
  <si>
    <t>Glyceryl trioleate</t>
  </si>
  <si>
    <t>122-32-7</t>
  </si>
  <si>
    <t>CCCCCCCCC=CCCCCCCCC(=O)OCC(COC(=O)CCCCCCCC=CCCCCCCCC)OC(=O)CCCCCCCC=CCCCCCCCC</t>
  </si>
  <si>
    <t>Glyceryl tristearate</t>
  </si>
  <si>
    <t>555-43-1</t>
  </si>
  <si>
    <t>CCCCCCCCCCCCCCCCCC(=O)OCC(COC(=O)CCCCCCCCCCCCCCCCC)OC(=O)CCCCCCCCCCCCCCCCC</t>
  </si>
  <si>
    <t>Propyl acetate</t>
  </si>
  <si>
    <t>109-60-4</t>
  </si>
  <si>
    <t>Sodium [dodecanoyl(methyl)amino]acetate</t>
  </si>
  <si>
    <t>137-16-6</t>
  </si>
  <si>
    <t>tert-Butyl acrylate</t>
  </si>
  <si>
    <t>1663-39-4</t>
  </si>
  <si>
    <t>CC(C)(C)OC(=O)C=C</t>
  </si>
  <si>
    <t>tert-Butyl methacrylate</t>
  </si>
  <si>
    <t>585-07-9</t>
  </si>
  <si>
    <t>CC(=C)C(=O)OC(C)(C)C</t>
  </si>
  <si>
    <t>2-Propenoic acid, 2-methyl-, tetradecyl ester</t>
  </si>
  <si>
    <t>2549-53-3</t>
  </si>
  <si>
    <t>Tridecane</t>
  </si>
  <si>
    <t>629-50-5</t>
  </si>
  <si>
    <t>CCCCCCCCCCCCC</t>
  </si>
  <si>
    <t>Tris(2-butoxyethyl) phosphate</t>
  </si>
  <si>
    <t>78-51-3</t>
  </si>
  <si>
    <t>CCCCOCCOP(=O)(OCCOCCCC)OCCOCCCC</t>
  </si>
  <si>
    <t>Cloquintocet-mexyl</t>
  </si>
  <si>
    <t>99607-70-2</t>
  </si>
  <si>
    <t>Benoxacor</t>
  </si>
  <si>
    <t>98730-04-2</t>
  </si>
  <si>
    <t>2-Acrylamido-2-methyl-1-propanesulfonic acid</t>
  </si>
  <si>
    <t>15214-89-8</t>
  </si>
  <si>
    <t>(3R)-3,7-Dimethyloct-6-enal</t>
  </si>
  <si>
    <t>2385-77-5</t>
  </si>
  <si>
    <t>CC(CCC=C(C)C)CC=O</t>
  </si>
  <si>
    <t>Peroxide, bis(4-methylbenzoyl)</t>
  </si>
  <si>
    <t>895-85-2</t>
  </si>
  <si>
    <t>Cyclohexane, (ethenyloxy)-</t>
  </si>
  <si>
    <t>2182-55-0</t>
  </si>
  <si>
    <t>C=COC1CCCCC1</t>
  </si>
  <si>
    <t>1,2-Diphenoxyethane</t>
  </si>
  <si>
    <t>104-66-5</t>
  </si>
  <si>
    <t>Diethylene glycol dibutyl ether</t>
  </si>
  <si>
    <t>112-73-2</t>
  </si>
  <si>
    <t>CCCCOCCOCCOCCCC</t>
  </si>
  <si>
    <t>Diphenylsulfone</t>
  </si>
  <si>
    <t>127-63-9</t>
  </si>
  <si>
    <t>Bisphenol A bis(2-hydroxypropyl) ether</t>
  </si>
  <si>
    <t>116-37-0</t>
  </si>
  <si>
    <t>Perfluamine</t>
  </si>
  <si>
    <t>338-83-0</t>
  </si>
  <si>
    <t>FC(F)(F)C(F)(F)C(F)(F)N(C(F)(F)C(F)(F)C(F)(F)F)C(F)(F)C(F)(F)C(F)(F)F</t>
  </si>
  <si>
    <t>33704-61-9</t>
  </si>
  <si>
    <t>CC1C(C)(C)C2=C(C(=O)CCC2)C1(C)C</t>
  </si>
  <si>
    <t>1,1-Dimethylpropyl hydroperoxide</t>
  </si>
  <si>
    <t>3425-61-4</t>
  </si>
  <si>
    <t>CCC(C)(C)OO</t>
  </si>
  <si>
    <t>1,8-Cineol</t>
  </si>
  <si>
    <t>470-82-6</t>
  </si>
  <si>
    <t>CC12CCC(CC1)C(C)(C)O2</t>
  </si>
  <si>
    <t>1,3-Bis(2-isocyanato-2-propyl)benzene</t>
  </si>
  <si>
    <t>2778-42-9</t>
  </si>
  <si>
    <t>1,3-Benzenedimethanamine</t>
  </si>
  <si>
    <t>1477-55-0</t>
  </si>
  <si>
    <t>N,N'-Diethylcarbanilide</t>
  </si>
  <si>
    <t>85-98-3</t>
  </si>
  <si>
    <t>Methanone, 1,4-phenylenebis[(4-phenoxyphenyl)-</t>
  </si>
  <si>
    <t>54299-17-1</t>
  </si>
  <si>
    <t>1,6-Dichlorohexane</t>
  </si>
  <si>
    <t>2163-00-0</t>
  </si>
  <si>
    <t>ClCCCCCCCl</t>
  </si>
  <si>
    <t>C.I. Solvent Blue 104</t>
  </si>
  <si>
    <t>116-75-6</t>
  </si>
  <si>
    <t>9,10-Anthracenedione, 1,8-bis(phenylthio)-</t>
  </si>
  <si>
    <t>13676-91-0</t>
  </si>
  <si>
    <t>Butyl dipropasol solvent</t>
  </si>
  <si>
    <t>29911-27-1</t>
  </si>
  <si>
    <t>CCCOCC(C)OCC(C)O</t>
  </si>
  <si>
    <t>Zinc, bis[O,O-bis(2-ethylhexyl) phosphorodithioato-.kappa.S,.kappa.S']-, (T-4)-</t>
  </si>
  <si>
    <t>4259-15-8</t>
  </si>
  <si>
    <t>1H-1,2,4-Triazole-1-methanamine, N,N-bis(2-ethylhexyl)-</t>
  </si>
  <si>
    <t>91273-04-0</t>
  </si>
  <si>
    <t>D&amp;C Red No. 36</t>
  </si>
  <si>
    <t>2814-77-9</t>
  </si>
  <si>
    <t>C.I. Pigment Orange 5</t>
  </si>
  <si>
    <t>3468-63-1</t>
  </si>
  <si>
    <t>C.I. Pigment Red 3</t>
  </si>
  <si>
    <t>2425-85-6</t>
  </si>
  <si>
    <t>1-Chlorobutane</t>
  </si>
  <si>
    <t>109-69-3</t>
  </si>
  <si>
    <t>CCCCCl</t>
  </si>
  <si>
    <t>4,4'-Dichlorodiphenyl sulfone</t>
  </si>
  <si>
    <t>80-07-9</t>
  </si>
  <si>
    <t>3,3'-Dimethyl-4,4'-diphenylene diisocyanate</t>
  </si>
  <si>
    <t>91-97-4</t>
  </si>
  <si>
    <t>1,1-Methylenebis(4-isocyanatocyclohexane)</t>
  </si>
  <si>
    <t>5124-30-1</t>
  </si>
  <si>
    <t>O=C=NC1CCC(CC2CCC(CC2)N=C=O)CC1</t>
  </si>
  <si>
    <t>11-Aminoundecanoic acid</t>
  </si>
  <si>
    <t>2432-99-7</t>
  </si>
  <si>
    <t>Ethanol, 2,2'-(cyclohexylimino)bis-</t>
  </si>
  <si>
    <t>4500-29-2</t>
  </si>
  <si>
    <t>OCCN(CCO)C1CCCCC1</t>
  </si>
  <si>
    <t>22094-93-5</t>
  </si>
  <si>
    <t>C.I. Pigment Yellow 12</t>
  </si>
  <si>
    <t>6358-85-6</t>
  </si>
  <si>
    <t>C.I. Pigment Yellow 13</t>
  </si>
  <si>
    <t>5102-83-0</t>
  </si>
  <si>
    <t>4531-49-1</t>
  </si>
  <si>
    <t>5468-75-7</t>
  </si>
  <si>
    <t>6358-37-8</t>
  </si>
  <si>
    <t>C.I. Pigment Yellow 83</t>
  </si>
  <si>
    <t>5567-15-7</t>
  </si>
  <si>
    <t>2,2'-[1,4-Phenylenebis(oxy)]diethanol</t>
  </si>
  <si>
    <t>104-38-1</t>
  </si>
  <si>
    <t>31775-20-9</t>
  </si>
  <si>
    <t>C.I. Pigment Yellow 180</t>
  </si>
  <si>
    <t>77804-81-0</t>
  </si>
  <si>
    <t>2,2'-Azobis(2-amidinopropane) dihydrochloride</t>
  </si>
  <si>
    <t>2997-92-4</t>
  </si>
  <si>
    <t>Perfluoro(N-methylmorpholine)</t>
  </si>
  <si>
    <t>382-28-5</t>
  </si>
  <si>
    <t>FC(F)(F)N1C(F)(F)C(F)(F)OC(F)(F)C1(F)F</t>
  </si>
  <si>
    <t>Phenol, 2,2'-methylenebis[4-methyl-6-nonyl-</t>
  </si>
  <si>
    <t>7786-17-6</t>
  </si>
  <si>
    <t>6156-18-9</t>
  </si>
  <si>
    <t>2,2'-isopropylidenebis(tetrahydrofuran)</t>
  </si>
  <si>
    <t>89686-69-1</t>
  </si>
  <si>
    <t>1,8-Diazabicyclo[5.4.0]undec-7-ene</t>
  </si>
  <si>
    <t>6674-22-2</t>
  </si>
  <si>
    <t>Benzenesulfonic acid, 2,5-diamino-</t>
  </si>
  <si>
    <t>88-45-9</t>
  </si>
  <si>
    <t>4-Benzylidene-2,6-di-tert-butylcyclohexa-2,5-dien-1-one</t>
  </si>
  <si>
    <t>7078-98-0</t>
  </si>
  <si>
    <t>2,6-Di-tert-butyl-4-[(dimethylamino)methyl]phenol</t>
  </si>
  <si>
    <t>88-27-7</t>
  </si>
  <si>
    <t>Anthra[2,1,9-def:6,5,10-d'e'f']diisoquinoline-1,3,8,10(2H,9H)-tetrone, 2,9-bis(2-phenylethyl)-</t>
  </si>
  <si>
    <t>67075-37-0</t>
  </si>
  <si>
    <t>C.I. Pigment Red 179</t>
  </si>
  <si>
    <t>5521-31-3</t>
  </si>
  <si>
    <t>C.I. Pigment Red 178</t>
  </si>
  <si>
    <t>3049-71-6</t>
  </si>
  <si>
    <t>Ethanol, 2-(1-methylethoxy)-, 1-acetate</t>
  </si>
  <si>
    <t>19234-20-9</t>
  </si>
  <si>
    <t>35265-04-4</t>
  </si>
  <si>
    <t>CCC(C)NCCO</t>
  </si>
  <si>
    <t>21282-97-3</t>
  </si>
  <si>
    <t>31837-42-0</t>
  </si>
  <si>
    <t>Isobutene trimer</t>
  </si>
  <si>
    <t>7756-94-7</t>
  </si>
  <si>
    <t>Butanamide, N-(2,3-dihydro-2-oxo-1H-benzimidazol-5-yl)-2-[2-(2-methoxyphenyl)diazenyl]-3-oxo-</t>
  </si>
  <si>
    <t>82199-12-0</t>
  </si>
  <si>
    <t>Tromethamine</t>
  </si>
  <si>
    <t>77-86-1</t>
  </si>
  <si>
    <t>NC(CO)(CO)CO</t>
  </si>
  <si>
    <t>C.I. Pigment Orange 36</t>
  </si>
  <si>
    <t>12236-62-3</t>
  </si>
  <si>
    <t>Butanamide, N-(2,3-dihydro-2-oxo-1H-benzimidazol-5-yl)-2-[2-(4-nitrophenyl)diazenyl]-3-oxo-</t>
  </si>
  <si>
    <t>52846-56-7</t>
  </si>
  <si>
    <t>2-Amino-5-methylbenzenesulfonic acid</t>
  </si>
  <si>
    <t>88-44-8</t>
  </si>
  <si>
    <t>76199-85-4</t>
  </si>
  <si>
    <t>1-Propene, 2-bromo-3,3,3-trifluoro-</t>
  </si>
  <si>
    <t>1514-82-5</t>
  </si>
  <si>
    <t>Orthanilic acid</t>
  </si>
  <si>
    <t>88-21-1</t>
  </si>
  <si>
    <t>2008-39-1</t>
  </si>
  <si>
    <t>N-(Cyclohexylthio)phthalimide</t>
  </si>
  <si>
    <t>17796-82-6</t>
  </si>
  <si>
    <t>2-Chloropyridine</t>
  </si>
  <si>
    <t>109-09-1</t>
  </si>
  <si>
    <t>alpha-Terpineol</t>
  </si>
  <si>
    <t>98-55-5</t>
  </si>
  <si>
    <t>CC1=CCC(CC1)C(C)(C)O</t>
  </si>
  <si>
    <t>2-Ethylhexyl salicylate</t>
  </si>
  <si>
    <t>118-60-5</t>
  </si>
  <si>
    <t>7659-86-1</t>
  </si>
  <si>
    <t>CCCCC(CC)COC(=O)CS</t>
  </si>
  <si>
    <t>Benzoic acid, 2-hydroxy-5-nitro-</t>
  </si>
  <si>
    <t>96-97-9</t>
  </si>
  <si>
    <t>2-Phenylhexanenitrile</t>
  </si>
  <si>
    <t>3508-98-3</t>
  </si>
  <si>
    <t>tert-Butyl alcohol</t>
  </si>
  <si>
    <t>75-65-0</t>
  </si>
  <si>
    <t>CC(C)(C)O</t>
  </si>
  <si>
    <t>2-Methyl-3-buten-2-ol</t>
  </si>
  <si>
    <t>115-18-4</t>
  </si>
  <si>
    <t>CC(C)(O)C=C</t>
  </si>
  <si>
    <t>3,3'-Thiodipropionic acid</t>
  </si>
  <si>
    <t>111-17-1</t>
  </si>
  <si>
    <t>Ethyl linalool</t>
  </si>
  <si>
    <t>10339-55-6</t>
  </si>
  <si>
    <t>Citronellyl acetate</t>
  </si>
  <si>
    <t>150-84-5</t>
  </si>
  <si>
    <t>1-Propanol, 3-(dimethylamino)-</t>
  </si>
  <si>
    <t>3179-63-3</t>
  </si>
  <si>
    <t>CN(C)CCCO</t>
  </si>
  <si>
    <t>(3-Acrylamidopropyl)trimethylammonium chloride</t>
  </si>
  <si>
    <t>45021-77-0</t>
  </si>
  <si>
    <t>C[N+](C)(C)CCCNC(=O)C=C</t>
  </si>
  <si>
    <t>Benzenesulfonic acid, 3-(acetylamino)-5-amino-4-hydroxy-</t>
  </si>
  <si>
    <t>40306-75-0</t>
  </si>
  <si>
    <t>(2-Dodecenyl)succinic anhydride</t>
  </si>
  <si>
    <t>19780-11-1</t>
  </si>
  <si>
    <t>CCCCCCCCCC=CCC1CC(=O)OC1=O</t>
  </si>
  <si>
    <t>6410-32-8</t>
  </si>
  <si>
    <t>C.I. Pigment Red 22</t>
  </si>
  <si>
    <t>6448-95-9</t>
  </si>
  <si>
    <t>51920-12-8</t>
  </si>
  <si>
    <t>C.I. Pigment Red 176</t>
  </si>
  <si>
    <t>12225-06-8</t>
  </si>
  <si>
    <t>3-Methoxybutan-1-ol</t>
  </si>
  <si>
    <t>2517-43-3</t>
  </si>
  <si>
    <t>COC(C)CCO</t>
  </si>
  <si>
    <t>3-Methoxy-3-methylbutan-1-ol</t>
  </si>
  <si>
    <t>56539-66-3</t>
  </si>
  <si>
    <t>COC(C)(C)CCO</t>
  </si>
  <si>
    <t>3-Methoxybutyl acetate</t>
  </si>
  <si>
    <t>4435-53-4</t>
  </si>
  <si>
    <t>3-Penten-2-one, 3-methyl-5-(2,2,3-trimethyl-3-cyclopenten-1-yl)-</t>
  </si>
  <si>
    <t>65113-95-3</t>
  </si>
  <si>
    <t>3-Methyl-5-(2,2,3-trimethyl-3-cyclopenten-1-yl)pent-4-en-2-ol</t>
  </si>
  <si>
    <t>67801-20-1</t>
  </si>
  <si>
    <t>CC(O)C(C)C=CC1CC=C(C)C1(C)C</t>
  </si>
  <si>
    <t>Acetoacetanilide</t>
  </si>
  <si>
    <t>102-01-2</t>
  </si>
  <si>
    <t>3-Methylpyridine</t>
  </si>
  <si>
    <t>108-99-6</t>
  </si>
  <si>
    <t>Butanamide, N-(2,3-dihydro-2-oxo-1H-benzimidazol-5-yl)-3-oxo-2-[2-[2-(trifluoromethyl)phenyl]diazenyl]-</t>
  </si>
  <si>
    <t>68134-22-5</t>
  </si>
  <si>
    <t>Tetrahydrophthalic anhydride</t>
  </si>
  <si>
    <t>85-43-8</t>
  </si>
  <si>
    <t>O=C1OC(=O)C2CC=CCC12</t>
  </si>
  <si>
    <t>Phenol, 4,4',4''-(1-methyl-1-propanyl-3-ylidene)tris 2-(1,1-dimethylethyl)-5-methyl-</t>
  </si>
  <si>
    <t>1843-03-4</t>
  </si>
  <si>
    <t>Perfluoroethane</t>
  </si>
  <si>
    <t>76-16-4</t>
  </si>
  <si>
    <t>FC(F)(F)C(F)(F)F</t>
  </si>
  <si>
    <t>4,4'-Methylenebis(2,6-di-t-butylphenol)</t>
  </si>
  <si>
    <t>118-82-1</t>
  </si>
  <si>
    <t>4,4'-Oxybis(benzenesulfohydrazide)</t>
  </si>
  <si>
    <t>80-51-3</t>
  </si>
  <si>
    <t>C.I. Pigment Red 187</t>
  </si>
  <si>
    <t>59487-23-9</t>
  </si>
  <si>
    <t>6992-11-6</t>
  </si>
  <si>
    <t>4-(2-Phenylpropan-2-yl)-N-[4-(2-phenylpropan-2-yl)phenyl]aniline</t>
  </si>
  <si>
    <t>10081-67-1</t>
  </si>
  <si>
    <t>36968-27-1</t>
  </si>
  <si>
    <t>6041-94-7</t>
  </si>
  <si>
    <t>3-Chlorophthalic anhydride</t>
  </si>
  <si>
    <t>117-21-5</t>
  </si>
  <si>
    <t>C.I. Pigment Red 170</t>
  </si>
  <si>
    <t>2786-76-7</t>
  </si>
  <si>
    <t>4-Methyl-3-decen-5-ol</t>
  </si>
  <si>
    <t>81782-77-6</t>
  </si>
  <si>
    <t>4-Aminobenzenesulfonic acid</t>
  </si>
  <si>
    <t>121-57-3</t>
  </si>
  <si>
    <t>2-Naphthalenecarboxamide, 4-[(4-chloro-2-nitrophenyl)azo]-3-hydroxy-N-(2-methylphenyl)-</t>
  </si>
  <si>
    <t>6471-50-7</t>
  </si>
  <si>
    <t>4-Methylmorpholine</t>
  </si>
  <si>
    <t>109-02-4</t>
  </si>
  <si>
    <t>CN1CCOCC1</t>
  </si>
  <si>
    <t>C.I. Pigment Violet 32</t>
  </si>
  <si>
    <t>12225-08-0</t>
  </si>
  <si>
    <t>36888-99-0</t>
  </si>
  <si>
    <t>72102-84-2</t>
  </si>
  <si>
    <t>5-Vinyl-2-norbornene</t>
  </si>
  <si>
    <t>3048-64-4</t>
  </si>
  <si>
    <t>C=CC1CC2CC1C=C2</t>
  </si>
  <si>
    <t>107-75-5</t>
  </si>
  <si>
    <t>CC(CCCC(C)(C)O)CC=O</t>
  </si>
  <si>
    <t>4-Chlorophthalic anhydride</t>
  </si>
  <si>
    <t>118-45-6</t>
  </si>
  <si>
    <t>Anthraquinone</t>
  </si>
  <si>
    <t>84-65-1</t>
  </si>
  <si>
    <t>5-Ethyl-2-methylpyridine</t>
  </si>
  <si>
    <t>104-90-5</t>
  </si>
  <si>
    <t>N-(2-Acryloyloxyethyl)-N-benzyl-N,N-dimethylammonium chloride</t>
  </si>
  <si>
    <t>46830-22-2</t>
  </si>
  <si>
    <t>Dibromomethane</t>
  </si>
  <si>
    <t>74-95-3</t>
  </si>
  <si>
    <t>BrCBr</t>
  </si>
  <si>
    <t>Benzenesulfonic acid, 3,4-diamino-</t>
  </si>
  <si>
    <t>7474-78-4</t>
  </si>
  <si>
    <t>Diallyldimethylammonium chloride</t>
  </si>
  <si>
    <t>7398-69-8</t>
  </si>
  <si>
    <t>C[N+](C)(CC=C)CC=C</t>
  </si>
  <si>
    <t>Ethyl acetoacetate</t>
  </si>
  <si>
    <t>141-97-9</t>
  </si>
  <si>
    <t>Hexaneperoxoic acid, 2-ethyl-, 1,1-dimethylethyl ester</t>
  </si>
  <si>
    <t>3006-82-4</t>
  </si>
  <si>
    <t>CCCCC(CC)C(=O)OOC(C)(C)C</t>
  </si>
  <si>
    <t>Hexaneperoxoic acid, 3,5,5-trimethyl-, 1,1-dimethylethyl ester</t>
  </si>
  <si>
    <t>13122-18-4</t>
  </si>
  <si>
    <t>CC(CC(=O)OOC(C)(C)C)CC(C)(C)C</t>
  </si>
  <si>
    <t>N'-[3-(Dimethylamino)propyl]-N,N-dimethylpropane-1,3-diamine</t>
  </si>
  <si>
    <t>6711-48-4</t>
  </si>
  <si>
    <t>CN(C)CCCNCCCN(C)C</t>
  </si>
  <si>
    <t>13752-51-7</t>
  </si>
  <si>
    <t>N,N'-Ethylenebis(12-hydroxyoctadecanamide)</t>
  </si>
  <si>
    <t>123-26-2</t>
  </si>
  <si>
    <t>CCCCCCC(O)CCCCCCCCCCC(=O)NCCNC(=O)CCCCCCCCCCC(O)CCCCCC</t>
  </si>
  <si>
    <t>77-98-5</t>
  </si>
  <si>
    <t>CC[N+](CC)(CC)CC</t>
  </si>
  <si>
    <t>110-95-2</t>
  </si>
  <si>
    <t>CN(C)CCCN(C)C</t>
  </si>
  <si>
    <t>Tetramethylammonium chloride</t>
  </si>
  <si>
    <t>75-57-0</t>
  </si>
  <si>
    <t>C[N+](C)(C)C</t>
  </si>
  <si>
    <t>1H-Azepine-1-carboxamide, N,N'-1,6-hexanediylbis[hexahydro-2-oxo-</t>
  </si>
  <si>
    <t>5888-87-9</t>
  </si>
  <si>
    <t>Behentrimonium methosulfate</t>
  </si>
  <si>
    <t>81646-13-1</t>
  </si>
  <si>
    <t>CCCCCCCCCCCCCCCCCCCCCC[N+](C)(C)C</t>
  </si>
  <si>
    <t>1,3-Propanediamine, N,N-diethyl-</t>
  </si>
  <si>
    <t>104-78-9</t>
  </si>
  <si>
    <t>CCN(CC)CCCN</t>
  </si>
  <si>
    <t>Decyldimethylamine</t>
  </si>
  <si>
    <t>1120-24-7</t>
  </si>
  <si>
    <t>CCCCCCCCCCN(C)C</t>
  </si>
  <si>
    <t>N,N-Dimethylacrylamide</t>
  </si>
  <si>
    <t>2680-03-7</t>
  </si>
  <si>
    <t>CN(C)C(=O)C=C</t>
  </si>
  <si>
    <t>3-(Dimethylamino)propylamine</t>
  </si>
  <si>
    <t>109-55-7</t>
  </si>
  <si>
    <t>CN(C)CCCN</t>
  </si>
  <si>
    <t>3081-01-4</t>
  </si>
  <si>
    <t>N,N-Dimethyl-1-octadecanamine</t>
  </si>
  <si>
    <t>124-28-7</t>
  </si>
  <si>
    <t>CCCCCCCCCCCCCCCCCCN(C)C</t>
  </si>
  <si>
    <t>112-75-4</t>
  </si>
  <si>
    <t>CCCCCCCCCCCCCCN(C)C</t>
  </si>
  <si>
    <t>793-24-8</t>
  </si>
  <si>
    <t>12236-64-5</t>
  </si>
  <si>
    <t>C.I. Pigment Yellow 181</t>
  </si>
  <si>
    <t>74441-05-7</t>
  </si>
  <si>
    <t>5280-68-2</t>
  </si>
  <si>
    <t>C.I. Pigment Red 5</t>
  </si>
  <si>
    <t>6410-41-9</t>
  </si>
  <si>
    <t>67990-05-0</t>
  </si>
  <si>
    <t>2-Propenamide, N-(hydroxymethyl)-2-methyl-</t>
  </si>
  <si>
    <t>923-02-4</t>
  </si>
  <si>
    <t>CC(=C)C(=O)NCO</t>
  </si>
  <si>
    <t>2-Aminoethyldiethylamine</t>
  </si>
  <si>
    <t>100-36-7</t>
  </si>
  <si>
    <t>CCN(CC)CCN</t>
  </si>
  <si>
    <t>68227-78-1</t>
  </si>
  <si>
    <t>7651-02-7</t>
  </si>
  <si>
    <t>CCCCCCCCCCCCCCCCCC(=O)NCCCN(C)C</t>
  </si>
  <si>
    <t>N-Isopropyl-N'-phenyl-p-phenylenediamine</t>
  </si>
  <si>
    <t>101-72-4</t>
  </si>
  <si>
    <t>N-Butylbenzenesulfonamide</t>
  </si>
  <si>
    <t>3622-84-2</t>
  </si>
  <si>
    <t>Diethylamine</t>
  </si>
  <si>
    <t>109-89-7</t>
  </si>
  <si>
    <t>CCNCC</t>
  </si>
  <si>
    <t>N-Methylhydrazinecarbothioamide</t>
  </si>
  <si>
    <t>6610-29-3</t>
  </si>
  <si>
    <t>CNC(=S)NN</t>
  </si>
  <si>
    <t>79828-43-6</t>
  </si>
  <si>
    <t>Dibutyl phosphite</t>
  </si>
  <si>
    <t>1809-19-4</t>
  </si>
  <si>
    <t>19438-60-9</t>
  </si>
  <si>
    <t>CC1CCC2C(C1)C(=O)OC2=O</t>
  </si>
  <si>
    <t>2-Butanone peroxide</t>
  </si>
  <si>
    <t>1338-23-4</t>
  </si>
  <si>
    <t>CCC(C)(OO)OOC(C)(CC)OO</t>
  </si>
  <si>
    <t>Sodium [methyl(octadec-9-enoyl)amino]acetate</t>
  </si>
  <si>
    <t>3624-77-9</t>
  </si>
  <si>
    <t>13360-78-6</t>
  </si>
  <si>
    <t>2-(Dimethylamino)ethyl acrylate methochloride</t>
  </si>
  <si>
    <t>44992-01-0</t>
  </si>
  <si>
    <t>C[N+](C)(C)CCOC(=O)C=C</t>
  </si>
  <si>
    <t>(2-(Methacryloyloxy)ethyl)trimethylammonium chloride</t>
  </si>
  <si>
    <t>5039-78-1</t>
  </si>
  <si>
    <t>CC(=C)C(=O)OCC[N+](C)(C)C</t>
  </si>
  <si>
    <t>Cyanox CY 1790</t>
  </si>
  <si>
    <t>40601-76-1</t>
  </si>
  <si>
    <t>53770-52-8</t>
  </si>
  <si>
    <t>Zinc, bis[O-(2-ethylhexyl) O-(2-methylpropyl) phosphorodithioato-.kappa.S,.kappa.S']-, (T-4)-</t>
  </si>
  <si>
    <t>26566-95-0</t>
  </si>
  <si>
    <t>1,2-Butadiene</t>
  </si>
  <si>
    <t>590-19-2</t>
  </si>
  <si>
    <t>CC=C=C</t>
  </si>
  <si>
    <t>C.I. Pigment Red 149</t>
  </si>
  <si>
    <t>4948-15-6</t>
  </si>
  <si>
    <t>Allyl hexanoate</t>
  </si>
  <si>
    <t>123-68-2</t>
  </si>
  <si>
    <t>CCCCCC(=O)OCC=C</t>
  </si>
  <si>
    <t>Allyl alcohol</t>
  </si>
  <si>
    <t>107-18-6</t>
  </si>
  <si>
    <t>OCC=C</t>
  </si>
  <si>
    <t>1,3-Butadiene</t>
  </si>
  <si>
    <t>106-99-0</t>
  </si>
  <si>
    <t>C=CC=C</t>
  </si>
  <si>
    <t>Benzoic acid, 2-[[3-[[(2,3-dihydro-2-oxo-1H-benzimidazol-5-yl)amino]carbonyl]-2-hydroxy-1-naphthalenyl]azo]-, butyl ester</t>
  </si>
  <si>
    <t>31778-10-6</t>
  </si>
  <si>
    <t>1,4-Cyclohexanedimethanol</t>
  </si>
  <si>
    <t>105-08-8</t>
  </si>
  <si>
    <t>OCC1CCC(CO)CC1</t>
  </si>
  <si>
    <t>Diethyl 1,4-cyclohexanedicarboxylate</t>
  </si>
  <si>
    <t>72903-27-6</t>
  </si>
  <si>
    <t>CCOC(=O)C1CCC(CC1)C(=O)OCC</t>
  </si>
  <si>
    <t>Dihexyl hexanedioate</t>
  </si>
  <si>
    <t>110-33-8</t>
  </si>
  <si>
    <t>CCCCCCOC(=O)CCCCC(=O)OCCCCCC</t>
  </si>
  <si>
    <t>94-60-0</t>
  </si>
  <si>
    <t>COC(=O)C1CCC(CC1)C(=O)OC</t>
  </si>
  <si>
    <t>Decanedioic acid, bis(1-methylethyl) ester</t>
  </si>
  <si>
    <t>7491-02-3</t>
  </si>
  <si>
    <t>CC(C)OC(=O)CCCCCCCCC(=O)OC(C)C</t>
  </si>
  <si>
    <t>Dimethyl maleate</t>
  </si>
  <si>
    <t>624-48-6</t>
  </si>
  <si>
    <t>COC(=O)C=CC(=O)OC</t>
  </si>
  <si>
    <t>868-85-9</t>
  </si>
  <si>
    <t>1,4-Benzenedicarboxylic acid, 2-[2-[1-[[(2,3-dihydro-2-oxo-1H-benzimidazol-5-yl)amino]carbonyl]-2-oxopropyl]diazenyl]-, 1,4-dimethyl ester</t>
  </si>
  <si>
    <t>35636-63-6</t>
  </si>
  <si>
    <t>Dimethyl sulfoxide</t>
  </si>
  <si>
    <t>67-68-5</t>
  </si>
  <si>
    <t>1,3-Benzenedicarboxylic acid, 5-[2-[1-[[(2,3-dihydro-2-oxo-1H-benzimidazol-5-yl)amino]carbonyl]-2-oxopropyl]diazenyl]-, 1,3-dimethyl ester</t>
  </si>
  <si>
    <t>29920-31-8</t>
  </si>
  <si>
    <t>20120-33-6</t>
  </si>
  <si>
    <t>COP(=O)(CCC(=O)NCO)OC</t>
  </si>
  <si>
    <t>Ethyl methylphenylglycidate</t>
  </si>
  <si>
    <t>77-83-8</t>
  </si>
  <si>
    <t>Ethylene</t>
  </si>
  <si>
    <t>74-85-1</t>
  </si>
  <si>
    <t>C=C</t>
  </si>
  <si>
    <t>Hexahydrophthalic anhydride</t>
  </si>
  <si>
    <t>85-42-7</t>
  </si>
  <si>
    <t>O=C1OC(=O)C2CCCCC12</t>
  </si>
  <si>
    <t>1-Dodecanamine</t>
  </si>
  <si>
    <t>124-22-1</t>
  </si>
  <si>
    <t>CCCCCCCCCCCCN</t>
  </si>
  <si>
    <t>1,6-Hexanediol</t>
  </si>
  <si>
    <t>629-11-8</t>
  </si>
  <si>
    <t>OCCCCCCO</t>
  </si>
  <si>
    <t>1-Eicosene</t>
  </si>
  <si>
    <t>3452-07-1</t>
  </si>
  <si>
    <t>CCCCCCCCCCCCCCCCCCC=C</t>
  </si>
  <si>
    <t>Bis(1-piperidinylthioxomethyl)hexasulfide</t>
  </si>
  <si>
    <t>971-15-3</t>
  </si>
  <si>
    <t>Perylo[3,4-cd:9,10-c'd']dipyran-1,3,8,10-tetrone</t>
  </si>
  <si>
    <t>128-69-8</t>
  </si>
  <si>
    <t>D-Glucopyranoside, hexyl</t>
  </si>
  <si>
    <t>54549-24-5</t>
  </si>
  <si>
    <t>CCCCCCOC1OC(CO)C(O)C(O)C1O</t>
  </si>
  <si>
    <t>Isoprene</t>
  </si>
  <si>
    <t>78-79-5</t>
  </si>
  <si>
    <t>CC(=C)C=C</t>
  </si>
  <si>
    <t>Isopropenyl acetate</t>
  </si>
  <si>
    <t>108-22-5</t>
  </si>
  <si>
    <t>Pigment Violet 29</t>
  </si>
  <si>
    <t>81-33-4</t>
  </si>
  <si>
    <t>Methyl 3,5-bis(tert-butyl)-4-hydroxyhydrocinnamate</t>
  </si>
  <si>
    <t>6386-38-5</t>
  </si>
  <si>
    <t>Methyl 4-(((2,5-dichlorophenyl)amino)carbonyl)-2-((2-hydroxy-3-(((2-methoxyphenyl)amino)carbonyl)-1-naphthyl)azo)benzoate</t>
  </si>
  <si>
    <t>61847-48-1</t>
  </si>
  <si>
    <t>Methyl 10-undecenoate</t>
  </si>
  <si>
    <t>111-81-9</t>
  </si>
  <si>
    <t>COC(=O)CCCCCCCCC=C</t>
  </si>
  <si>
    <t>Sulfamic acid, compd. with morpholine (1:1)</t>
  </si>
  <si>
    <t>52636-67-6</t>
  </si>
  <si>
    <t>C1COCCN1</t>
  </si>
  <si>
    <t>Methanesulfonic acid</t>
  </si>
  <si>
    <t>75-75-2</t>
  </si>
  <si>
    <t>4-Morpholinecarboxaldehyde</t>
  </si>
  <si>
    <t>4394-85-8</t>
  </si>
  <si>
    <t>O=CN1CCOCC1</t>
  </si>
  <si>
    <t>1-Octadecanamine</t>
  </si>
  <si>
    <t>124-30-1</t>
  </si>
  <si>
    <t>CCCCCCCCCCCCCCCCCCN</t>
  </si>
  <si>
    <t>Octylphosphonic acid</t>
  </si>
  <si>
    <t>4724-48-5</t>
  </si>
  <si>
    <t>1,5-Pentanediol</t>
  </si>
  <si>
    <t>111-29-5</t>
  </si>
  <si>
    <t>OCCCCCO</t>
  </si>
  <si>
    <t>2-Pentanone</t>
  </si>
  <si>
    <t>107-87-9</t>
  </si>
  <si>
    <t>Pyridine</t>
  </si>
  <si>
    <t>110-86-1</t>
  </si>
  <si>
    <t>1-Propene</t>
  </si>
  <si>
    <t>115-07-1</t>
  </si>
  <si>
    <t>CC=C</t>
  </si>
  <si>
    <t>Sodium 2-methylprop-2-ene-1-sulfonate</t>
  </si>
  <si>
    <t>1561-92-8</t>
  </si>
  <si>
    <t>Sodium 3,5-bis(methoxycarbonyl)benzenesulfonate</t>
  </si>
  <si>
    <t>3965-55-7</t>
  </si>
  <si>
    <t>7381-01-3</t>
  </si>
  <si>
    <t>Sodium pidolate</t>
  </si>
  <si>
    <t>28874-51-3</t>
  </si>
  <si>
    <t>OC(=O)C1CCC(=O)N1</t>
  </si>
  <si>
    <t>tert-Butyl acetate</t>
  </si>
  <si>
    <t>540-88-5</t>
  </si>
  <si>
    <t>CC(=O)OC(C)(C)C</t>
  </si>
  <si>
    <t>28706-25-4</t>
  </si>
  <si>
    <t>Triethyl phosphite</t>
  </si>
  <si>
    <t>122-52-1</t>
  </si>
  <si>
    <t>CCOP(OCC)OCC</t>
  </si>
  <si>
    <t>70210-13-8</t>
  </si>
  <si>
    <t>Zinc, bis[O,O-bis(1,3-dimethylbutyl) phosphorodithioato-.kappa.S,.kappa.S']-, (T-4)-</t>
  </si>
  <si>
    <t>2215-35-2</t>
  </si>
  <si>
    <t>beta-Alanine</t>
  </si>
  <si>
    <t>107-95-9</t>
  </si>
  <si>
    <t>Solketal</t>
  </si>
  <si>
    <t>100-79-8</t>
  </si>
  <si>
    <t>CC1(C)OCC(CO)O1</t>
  </si>
  <si>
    <t>112-91-4</t>
  </si>
  <si>
    <t>CCCCCCCCC=CCCCCCCCC#N</t>
  </si>
  <si>
    <t>66492-51-1</t>
  </si>
  <si>
    <t>CCC1(COC(=O)C=C)COCOC1</t>
  </si>
  <si>
    <t>(Ethoxymethoxy)cyclododecane</t>
  </si>
  <si>
    <t>58567-11-6</t>
  </si>
  <si>
    <t>CCOCOC1CCCCCCCCCCC1</t>
  </si>
  <si>
    <t>(Z)-3-Hexen-1-ol</t>
  </si>
  <si>
    <t>928-96-1</t>
  </si>
  <si>
    <t>CCC=CCCO</t>
  </si>
  <si>
    <t>Dihexadecyl peroxodicarbonate</t>
  </si>
  <si>
    <t>26322-14-5</t>
  </si>
  <si>
    <t>CCCCCCCCCCCCCCCCOC(=O)OOC(=O)OCCCCCCCCCCCCCCCC</t>
  </si>
  <si>
    <t>2,4-Diphenyl-4-methyl-1-pentene</t>
  </si>
  <si>
    <t>6362-80-7</t>
  </si>
  <si>
    <t>Peroxydicarbonic acid, C,C'-ditetradecyl ester</t>
  </si>
  <si>
    <t>53220-22-7</t>
  </si>
  <si>
    <t>CCCCCCCCCCCCCCOC(=O)OOC(=O)OCCCCCCCCCCCCCC</t>
  </si>
  <si>
    <t>1889-67-4</t>
  </si>
  <si>
    <t>2-Propanol, 1,1'-[(4-methylphenyl)imino]bis-</t>
  </si>
  <si>
    <t>38668-48-3</t>
  </si>
  <si>
    <t>Diisopropanolamine</t>
  </si>
  <si>
    <t>110-97-4</t>
  </si>
  <si>
    <t>CC(O)CNCC(C)O</t>
  </si>
  <si>
    <t>Bismaleimide</t>
  </si>
  <si>
    <t>13676-54-5</t>
  </si>
  <si>
    <t>544-01-4</t>
  </si>
  <si>
    <t>CC(C)CCOCCC(C)C</t>
  </si>
  <si>
    <t>2-Propanol, 1,1'-[[3-(dimethylamino)propyl]imino]bis-</t>
  </si>
  <si>
    <t>63469-23-8</t>
  </si>
  <si>
    <t>CC(O)CN(CCCN(C)C)CC(C)O</t>
  </si>
  <si>
    <t>Trifluoro(trifluoromethoxy)ethylene</t>
  </si>
  <si>
    <t>1187-93-5</t>
  </si>
  <si>
    <t>22288-43-3</t>
  </si>
  <si>
    <t>CCCCC(CC)C(=O)OOC(C)(C)CC(C)(C)C</t>
  </si>
  <si>
    <t>13560-89-9</t>
  </si>
  <si>
    <t>3006-86-8</t>
  </si>
  <si>
    <t>CC(C)(C)OOC1(CCCCC1)OOC(C)(C)C</t>
  </si>
  <si>
    <t>19224-26-1</t>
  </si>
  <si>
    <t>1H-Imidazole, 1,2-dimethyl-</t>
  </si>
  <si>
    <t>1739-84-0</t>
  </si>
  <si>
    <t>108-74-7</t>
  </si>
  <si>
    <t>CN1CN(C)CN(C)C1</t>
  </si>
  <si>
    <t>N,N-Bis[3-(dimethylamino)propyl]-N',N'-dimethylpropane-1,3-diamine</t>
  </si>
  <si>
    <t>33329-35-0</t>
  </si>
  <si>
    <t>CN(C)CCCN(CCCN(C)C)CCCN(C)C</t>
  </si>
  <si>
    <t>Tris(2-hydroxyethyl) isocyanurate</t>
  </si>
  <si>
    <t>839-90-7</t>
  </si>
  <si>
    <t>OCCN1C(=O)N(CCO)C(=O)N(CCO)C1=O</t>
  </si>
  <si>
    <t>1,3-Bis(isocyanatomethyl)benzene</t>
  </si>
  <si>
    <t>3634-83-1</t>
  </si>
  <si>
    <t>1,3-Dioxol-2-one</t>
  </si>
  <si>
    <t>872-36-6</t>
  </si>
  <si>
    <t>O=C1OC=CO1</t>
  </si>
  <si>
    <t>1,4-Diazabicyclo[2.2.2]octane</t>
  </si>
  <si>
    <t>280-57-9</t>
  </si>
  <si>
    <t>C1CN2CCN1CC2</t>
  </si>
  <si>
    <t>1,4-Diethylbenzene</t>
  </si>
  <si>
    <t>105-05-5</t>
  </si>
  <si>
    <t>1,4-Dimethylpiperazine</t>
  </si>
  <si>
    <t>106-58-1</t>
  </si>
  <si>
    <t>CN1CCN(C)CC1</t>
  </si>
  <si>
    <t>Hydroxyethyl imidazolidinone</t>
  </si>
  <si>
    <t>3699-54-5</t>
  </si>
  <si>
    <t>OCCN1CCNC1=O</t>
  </si>
  <si>
    <t>1-(2-Hydroxyethyl)-2,2,6,6-tetramethyl-4-piperidinol</t>
  </si>
  <si>
    <t>52722-86-8</t>
  </si>
  <si>
    <t>CC1(C)CC(O)CC(C)(C)N1CCO</t>
  </si>
  <si>
    <t>1-(2-Hydroxyethyl)pyrrolidin-2-one</t>
  </si>
  <si>
    <t>3445-11-2</t>
  </si>
  <si>
    <t>OCCN1CCCC1=O</t>
  </si>
  <si>
    <t>4-Hydroxyacetophenone</t>
  </si>
  <si>
    <t>99-93-4</t>
  </si>
  <si>
    <t>1-(3-Chlorophenyl)-4-(3-chloropropyl)piperazine hydrochloride</t>
  </si>
  <si>
    <t>52605-52-4</t>
  </si>
  <si>
    <t>2'-Acetonaphthone</t>
  </si>
  <si>
    <t>93-08-3</t>
  </si>
  <si>
    <t>p-Methylacetophenone</t>
  </si>
  <si>
    <t>122-00-9</t>
  </si>
  <si>
    <t>Urea, N-(hexahydro-6-methyl-2-oxo-4-pyrimidinyl)-</t>
  </si>
  <si>
    <t>1129-42-6</t>
  </si>
  <si>
    <t>Octadecane, 1-(ethenyloxy)-</t>
  </si>
  <si>
    <t>930-02-9</t>
  </si>
  <si>
    <t>CCCCCCCCCCCCCCCCCCOC=C</t>
  </si>
  <si>
    <t>1-{Bis[3-(dimethylamino)propyl]amino}propan-2-ol</t>
  </si>
  <si>
    <t>67151-63-7</t>
  </si>
  <si>
    <t>CC(O)CN(CCCN(C)C)CCCN(C)C</t>
  </si>
  <si>
    <t>Benzylamine</t>
  </si>
  <si>
    <t>100-46-9</t>
  </si>
  <si>
    <t>Dimepranol</t>
  </si>
  <si>
    <t>108-16-7</t>
  </si>
  <si>
    <t>CC(O)CN(C)C</t>
  </si>
  <si>
    <t>2-Chlorobenzyl chloride</t>
  </si>
  <si>
    <t>611-19-8</t>
  </si>
  <si>
    <t>1-Amino-2-propanol</t>
  </si>
  <si>
    <t>78-96-6</t>
  </si>
  <si>
    <t>CC(O)CN</t>
  </si>
  <si>
    <t>alpha-Terpinyl acetate</t>
  </si>
  <si>
    <t>80-26-2</t>
  </si>
  <si>
    <t>Piperazine, 1-ethyl-</t>
  </si>
  <si>
    <t>5308-25-8</t>
  </si>
  <si>
    <t>CCN1CCNCC1</t>
  </si>
  <si>
    <t>1-Ethynylcyclohexanol</t>
  </si>
  <si>
    <t>78-27-3</t>
  </si>
  <si>
    <t>OC1(CCCCC1)C#C</t>
  </si>
  <si>
    <t>L-Proline, 1-(1-oxohexadecyl)-4-[(1-oxohexadecyl)oxy]-, (4R)-</t>
  </si>
  <si>
    <t>41672-81-5</t>
  </si>
  <si>
    <t>1-Methylpiperazine</t>
  </si>
  <si>
    <t>109-01-3</t>
  </si>
  <si>
    <t>CN1CCNCC1</t>
  </si>
  <si>
    <t>1-Methylimidazole</t>
  </si>
  <si>
    <t>616-47-7</t>
  </si>
  <si>
    <t>693-57-2</t>
  </si>
  <si>
    <t>1-Nitropropane</t>
  </si>
  <si>
    <t>108-03-2</t>
  </si>
  <si>
    <t>1-Phenyl-1H-pyrrole-2,5-dione</t>
  </si>
  <si>
    <t>941-69-5</t>
  </si>
  <si>
    <t>41669-30-1</t>
  </si>
  <si>
    <t>CC(C)CCCCCCCCCCCCCCCOC(=O)CCCCCCCCCCCCCCC(C)C</t>
  </si>
  <si>
    <t>428-59-1</t>
  </si>
  <si>
    <t>FC(F)(F)C1(F)OC1(F)F</t>
  </si>
  <si>
    <t>2,2,6,6-Tetramethyl- 4-piperidinol</t>
  </si>
  <si>
    <t>2403-88-5</t>
  </si>
  <si>
    <t>CC1(C)CC(O)CC(C)(C)N1</t>
  </si>
  <si>
    <t>2,2'-Azobis(2-methylbutanenitrile)</t>
  </si>
  <si>
    <t>13472-08-7</t>
  </si>
  <si>
    <t>CCC(C)(N=NC(C)(CC)C#N)C#N</t>
  </si>
  <si>
    <t>1,3,2-Dioxaphosphorinane, 2,2'-oxybis[5,5-dimethyl-, 2,2'-disulfide</t>
  </si>
  <si>
    <t>4090-51-1</t>
  </si>
  <si>
    <t>CC1(C)COP(=S)(OP2(=S)OCC(C)(C)CO2)OC1</t>
  </si>
  <si>
    <t>Azobisisobutyronitrile</t>
  </si>
  <si>
    <t>78-67-1</t>
  </si>
  <si>
    <t>CC(C)(N=NC(C)(C)C#N)C#N</t>
  </si>
  <si>
    <t>3-Bromo-2,2-bis(bromomethyl)propanol</t>
  </si>
  <si>
    <t>36483-57-5</t>
  </si>
  <si>
    <t>OCC(CBr)(CBr)CBr</t>
  </si>
  <si>
    <t>Trimethylolpropane triacrylate</t>
  </si>
  <si>
    <t>15625-89-5</t>
  </si>
  <si>
    <t>CCC(COC(=O)C=C)(COC(=O)C=C)COC(=O)C=C</t>
  </si>
  <si>
    <t>126-57-8</t>
  </si>
  <si>
    <t>CCCCCCCCC(=O)OCC(CC)(COC(=O)CCCCCCCC)COC(=O)CCCCCCCC</t>
  </si>
  <si>
    <t>2,2-Dimethylpropane-1,3-diol</t>
  </si>
  <si>
    <t>126-30-7</t>
  </si>
  <si>
    <t>CC(C)(CO)CO</t>
  </si>
  <si>
    <t>2,4,6-Tris(dimethylaminomethyl)phenol</t>
  </si>
  <si>
    <t>90-72-2</t>
  </si>
  <si>
    <t>2,5,8,11-Tetramethyldodec-6-yne-5,8-diol</t>
  </si>
  <si>
    <t>68227-33-8</t>
  </si>
  <si>
    <t>CC(C)CCC(C)(O)C#CC(C)(O)CCC(C)C</t>
  </si>
  <si>
    <t>2,5-Dimethyl-2,5-bis(2-ethylhexanoylperoxy)hexane</t>
  </si>
  <si>
    <t>13052-09-0</t>
  </si>
  <si>
    <t>CCCCC(CC)C(=O)OOC(C)(C)CCC(C)(C)OOC(=O)C(CC)CCCC</t>
  </si>
  <si>
    <t>Squalane</t>
  </si>
  <si>
    <t>111-01-3</t>
  </si>
  <si>
    <t>CC(C)CCCC(C)CCCC(C)CCCCC(C)CCCC(C)CCCC(C)C</t>
  </si>
  <si>
    <t>2,6,8-Trimethyl-4-nonanol</t>
  </si>
  <si>
    <t>123-17-1</t>
  </si>
  <si>
    <t>CC(C)CC(C)CC(O)CC(C)C</t>
  </si>
  <si>
    <t>2-(2-Butoxyethoxy)ethyl methacrylate</t>
  </si>
  <si>
    <t>7328-22-5</t>
  </si>
  <si>
    <t>2-[2-(Dimethylamino)ethoxy]ethanol</t>
  </si>
  <si>
    <t>1704-62-7</t>
  </si>
  <si>
    <t>CN(C)CCOCCO</t>
  </si>
  <si>
    <t>25973-55-1</t>
  </si>
  <si>
    <t>2-(2H-Benzotriazol-2-yl)-4-methylphenol</t>
  </si>
  <si>
    <t>2440-22-4</t>
  </si>
  <si>
    <t>Diethylene glycol monophenyl ether</t>
  </si>
  <si>
    <t>104-68-7</t>
  </si>
  <si>
    <t>2-(2-Aminoethoxy)ethanol</t>
  </si>
  <si>
    <t>929-06-6</t>
  </si>
  <si>
    <t>NCCOCCO</t>
  </si>
  <si>
    <t>3115-49-9</t>
  </si>
  <si>
    <t>2-(Ethylamino)ethanol</t>
  </si>
  <si>
    <t>110-73-6</t>
  </si>
  <si>
    <t>CCNCCO</t>
  </si>
  <si>
    <t>2-(Diethylamino)ethyl methacrylate</t>
  </si>
  <si>
    <t>105-16-8</t>
  </si>
  <si>
    <t>Ethanol, 2-(butylamino)-</t>
  </si>
  <si>
    <t>111-75-1</t>
  </si>
  <si>
    <t>CCCCNCCO</t>
  </si>
  <si>
    <t>109-83-1</t>
  </si>
  <si>
    <t>CNCCO</t>
  </si>
  <si>
    <t>102-81-8</t>
  </si>
  <si>
    <t>CCCCN(CCO)CCCC</t>
  </si>
  <si>
    <t>Glycine, N-(1-oxooctyl)-</t>
  </si>
  <si>
    <t>14246-53-8</t>
  </si>
  <si>
    <t>2-Amino-2-ethyl-1,3-propanediol</t>
  </si>
  <si>
    <t>115-70-8</t>
  </si>
  <si>
    <t>CCC(N)(CO)CO</t>
  </si>
  <si>
    <t>2-(tert-Butylamino)ethyl 2-methylprop-2-enoate</t>
  </si>
  <si>
    <t>3775-90-4</t>
  </si>
  <si>
    <t>CC(=C)C(=O)OCCNC(C)(C)C</t>
  </si>
  <si>
    <t>2-Naphthalenecarboxamide, N,N'-(2,5-dimethyl-1,4-phenylene)bis[4-[2-(5-chloro-2-methylphenyl)diazenyl]-3-hydroxy-</t>
  </si>
  <si>
    <t>79665-24-0</t>
  </si>
  <si>
    <t>C.I. Pigment Yellow 73</t>
  </si>
  <si>
    <t>13515-40-7</t>
  </si>
  <si>
    <t>Butanamide, 2-[2-(4-chloro-2-nitrophenyl)diazenyl]-N-(2-chlorophenyl)-3-oxo-</t>
  </si>
  <si>
    <t>6486-23-3</t>
  </si>
  <si>
    <t>Pigment Yellow 65</t>
  </si>
  <si>
    <t>6528-34-3</t>
  </si>
  <si>
    <t>C.I. Pigment Yellow 1</t>
  </si>
  <si>
    <t>2512-29-0</t>
  </si>
  <si>
    <t>7327-60-8</t>
  </si>
  <si>
    <t>N#CCN(CC#N)CC#N</t>
  </si>
  <si>
    <t>Ethyltriglycol methacrylate</t>
  </si>
  <si>
    <t>39670-09-2</t>
  </si>
  <si>
    <t>1,3-Propanediol, 2-amino-</t>
  </si>
  <si>
    <t>534-03-2</t>
  </si>
  <si>
    <t>NC(CO)CO</t>
  </si>
  <si>
    <t>Benzoic acid, 3,3'-[(2,5-dimethyl-1,4-phenylene)bis[iminocarbonyl(2-hydroxy-3,1-naphthalenediyl)-2,1-diazenediyl]]bis[4-methyl-, 1,1'-bis(2-chloroethyl) ester</t>
  </si>
  <si>
    <t>68259-05-2</t>
  </si>
  <si>
    <t>2-Ethyl-2-(hydroxymethyl)-1,3-propanediol</t>
  </si>
  <si>
    <t>77-99-6</t>
  </si>
  <si>
    <t>CCC(CO)(CO)CO</t>
  </si>
  <si>
    <t>2-Ethylanthraquinone</t>
  </si>
  <si>
    <t>84-51-5</t>
  </si>
  <si>
    <t>Bis-2-ethylhexylamine</t>
  </si>
  <si>
    <t>106-20-7</t>
  </si>
  <si>
    <t>CCCCC(CC)CNCC(CC)CCCC</t>
  </si>
  <si>
    <t>2-Ethylhexylamine</t>
  </si>
  <si>
    <t>104-75-6</t>
  </si>
  <si>
    <t>CCCCC(CC)CN</t>
  </si>
  <si>
    <t>Vinyl isobutyl ether</t>
  </si>
  <si>
    <t>109-53-5</t>
  </si>
  <si>
    <t>CC(C)COC=C</t>
  </si>
  <si>
    <t>2-Methyl-2-butanol</t>
  </si>
  <si>
    <t>75-85-4</t>
  </si>
  <si>
    <t>CCC(C)(C)O</t>
  </si>
  <si>
    <t>2-Methyl-2-butene</t>
  </si>
  <si>
    <t>513-35-9</t>
  </si>
  <si>
    <t>CC=C(C)C</t>
  </si>
  <si>
    <t>2-Methyl-5-nitrobenzenesulfonic acid</t>
  </si>
  <si>
    <t>121-03-9</t>
  </si>
  <si>
    <t>Methylenebutanedioic acid</t>
  </si>
  <si>
    <t>97-65-4</t>
  </si>
  <si>
    <t>2-Methylpentanediamine</t>
  </si>
  <si>
    <t>15520-10-2</t>
  </si>
  <si>
    <t>CC(CN)CCCN</t>
  </si>
  <si>
    <t>2-Methyl-1-butanol</t>
  </si>
  <si>
    <t>137-32-6</t>
  </si>
  <si>
    <t>CCC(C)CO</t>
  </si>
  <si>
    <t>2-Nitroaniline</t>
  </si>
  <si>
    <t>88-74-4</t>
  </si>
  <si>
    <t>22766-83-2</t>
  </si>
  <si>
    <t>CCCCCCCCCCCCCC(=O)OCC(CCCCCCCC)CCCCCCCCCC</t>
  </si>
  <si>
    <t>2-Phenoxyethyl acrylate</t>
  </si>
  <si>
    <t>48145-04-6</t>
  </si>
  <si>
    <t>Isobutene</t>
  </si>
  <si>
    <t>115-11-7</t>
  </si>
  <si>
    <t>75-66-1</t>
  </si>
  <si>
    <t>CC(C)(C)S</t>
  </si>
  <si>
    <t>2-Propyl-1-heptanol</t>
  </si>
  <si>
    <t>10042-59-8</t>
  </si>
  <si>
    <t>CCCCCC(CO)CCC</t>
  </si>
  <si>
    <t>20298-69-5</t>
  </si>
  <si>
    <t>CC(=O)OC1CCCCC1C(C)(C)C</t>
  </si>
  <si>
    <t>Tripropylene glycol diacrylate</t>
  </si>
  <si>
    <t>42978-66-5</t>
  </si>
  <si>
    <t>15875-13-5</t>
  </si>
  <si>
    <t>CN(C)CCCN1CN(CCCN(C)C)CN(CCCN(C)C)C1</t>
  </si>
  <si>
    <t>19592-55-3</t>
  </si>
  <si>
    <t>Benzamide, 3,3'-[(2,5-dichloro-1,4-phenylene)bis[imino(1-acetyl-2-oxo-2,1-ethanediyl)-2,1-diazenediyl]]bis[4-chloro-N-(5-chloro-2-methylphenyl)-</t>
  </si>
  <si>
    <t>5580-58-5</t>
  </si>
  <si>
    <t>1879-09-0</t>
  </si>
  <si>
    <t>C.I. Pigment Yellow 95</t>
  </si>
  <si>
    <t>5280-80-8</t>
  </si>
  <si>
    <t>1-Propanamine, 3,3'-[1,4-butanediylbis(oxy)]bis-</t>
  </si>
  <si>
    <t>7300-34-7</t>
  </si>
  <si>
    <t>NCCCOCCCCOCCCN</t>
  </si>
  <si>
    <t>3,3'-[Oxybis(ethane-2,1-diyloxy)]dipropan-1-amine</t>
  </si>
  <si>
    <t>4246-51-9</t>
  </si>
  <si>
    <t>NCCCOCCOCCOCCCN</t>
  </si>
  <si>
    <t>Benzamide, 3,3'-[(2-chloro-5-methyl-1,4-phenylene)bis[imino(1-acetyl-2-oxo-2,1-ethanediyl)-2,1-diazenediyl]]bis[4-chloro-N-[2-(4-chlorophenoxy)-5-(trifluoromethyl)phenyl]-</t>
  </si>
  <si>
    <t>79953-85-8</t>
  </si>
  <si>
    <t>3,3,5-Trimethylcyclohexyl salicylate</t>
  </si>
  <si>
    <t>118-56-9</t>
  </si>
  <si>
    <t>5580-57-4</t>
  </si>
  <si>
    <t>3,4-Dimethylbenzaldehyde</t>
  </si>
  <si>
    <t>5973-71-7</t>
  </si>
  <si>
    <t>1-Propanaminium, 3-[[2-cyano-3-[4-(diethylamino)phenyl]-1-oxo-2-propen-1-yl]oxy]-N-[2-[[2-cyano-3-[4-(diethylamino)phenyl]-1-oxo-2-propen-1-yl]oxy]ethyl]-N,N-dimethyl-, chloride (1:1)</t>
  </si>
  <si>
    <t>78181-99-4</t>
  </si>
  <si>
    <t>3,5,5-Trimethylhexyl acetate</t>
  </si>
  <si>
    <t>58430-94-7</t>
  </si>
  <si>
    <t>1-Butanol, 3-methoxy-3-methyl-, acetate</t>
  </si>
  <si>
    <t>103429-90-9</t>
  </si>
  <si>
    <t>7299-99-2</t>
  </si>
  <si>
    <t>CCCCC(CC)C(=O)OCC(COC(=O)C(CC)CCCC)(COC(=O)C(CC)CCCC)COC(=O)C(CC)CCCC</t>
  </si>
  <si>
    <t>3-[(3-Sulfanylpropanoyl)oxy]-2,2-bis{[(3-sulfanylpropanoyl)oxy]methyl}propyl 3-sulfanylpropanoate</t>
  </si>
  <si>
    <t>7575-23-7</t>
  </si>
  <si>
    <t>SCCC(=O)OCC(COC(=O)CCS)(COC(=O)CCS)COC(=O)CCS</t>
  </si>
  <si>
    <t>Pyrazolo[5,1-b]quinazolin-9(1H)-one, 3-[2-(4-chloro-2-nitrophenyl)diazenyl]-2-methyl-</t>
  </si>
  <si>
    <t>74336-59-7</t>
  </si>
  <si>
    <t>3-Hydroxy-2,2-dimethylpropyl 3-hydroxy-2,2-dimethylpropanoate</t>
  </si>
  <si>
    <t>1115-20-4</t>
  </si>
  <si>
    <t>CC(C)(CO)COC(=O)C(C)(C)CO</t>
  </si>
  <si>
    <t>Propanal, 3-hydroxy-2-(hydroxymethyl)-2-methyl-</t>
  </si>
  <si>
    <t>18516-18-2</t>
  </si>
  <si>
    <t>CC(CO)(CO)C=O</t>
  </si>
  <si>
    <t>26591-72-0</t>
  </si>
  <si>
    <t>3-Methoxypropylamine</t>
  </si>
  <si>
    <t>5332-73-0</t>
  </si>
  <si>
    <t>COCCCN</t>
  </si>
  <si>
    <t>3-(Pyridinium-1-yl)propane-1-sulfonate</t>
  </si>
  <si>
    <t>15471-17-7</t>
  </si>
  <si>
    <t>Ambroxide</t>
  </si>
  <si>
    <t>3738-00-9</t>
  </si>
  <si>
    <t>3-Mercaptopropanoic acid</t>
  </si>
  <si>
    <t>107-96-0</t>
  </si>
  <si>
    <t>OC(=O)CCS</t>
  </si>
  <si>
    <t>C.I. Vat Orange 3</t>
  </si>
  <si>
    <t>4378-61-4</t>
  </si>
  <si>
    <t>3520-72-7</t>
  </si>
  <si>
    <t>15793-73-4</t>
  </si>
  <si>
    <t>4,4'-(Oxydiethylene)bis(morpholine)</t>
  </si>
  <si>
    <t>6425-39-4</t>
  </si>
  <si>
    <t>4,4'-Methylenebis(2-chloroaniline)</t>
  </si>
  <si>
    <t>101-14-4</t>
  </si>
  <si>
    <t>Pigment Red 177</t>
  </si>
  <si>
    <t>4051-63-2</t>
  </si>
  <si>
    <t>15721-78-5</t>
  </si>
  <si>
    <t>C.I. Pigment Yellow 138</t>
  </si>
  <si>
    <t>30125-47-4</t>
  </si>
  <si>
    <t>4,4'-Diaminodicyclohexylmethane</t>
  </si>
  <si>
    <t>1761-71-3</t>
  </si>
  <si>
    <t>NC1CCC(CC2CCC(N)CC2)CC1</t>
  </si>
  <si>
    <t>4-(Ethenyloxy)butan-1-ol</t>
  </si>
  <si>
    <t>17832-28-9</t>
  </si>
  <si>
    <t>OCCCCOC=C</t>
  </si>
  <si>
    <t>Phenol, 4,4'-cyclohexylidenebis[2-methyl-</t>
  </si>
  <si>
    <t>2362-14-3</t>
  </si>
  <si>
    <t>4,4'-Propane-2,2-diyldicyclohexanol</t>
  </si>
  <si>
    <t>80-04-6</t>
  </si>
  <si>
    <t>5261-99-4</t>
  </si>
  <si>
    <t>925-21-3</t>
  </si>
  <si>
    <t>C.I.Disperse Yellow 42</t>
  </si>
  <si>
    <t>5124-25-4</t>
  </si>
  <si>
    <t>4-Fluoroaniline</t>
  </si>
  <si>
    <t>371-40-4</t>
  </si>
  <si>
    <t>4-(Acetylamino)benzenesulfonyl chloride</t>
  </si>
  <si>
    <t>121-60-8</t>
  </si>
  <si>
    <t>3a,4,7,7a-Tetrahydro-4-methyl-1,3-isobenzofurandione</t>
  </si>
  <si>
    <t>5333-84-6</t>
  </si>
  <si>
    <t>CC1C=CCC2C1C(=O)OC2=O</t>
  </si>
  <si>
    <t>4-Methoxyphenol</t>
  </si>
  <si>
    <t>150-76-5</t>
  </si>
  <si>
    <t>p-Toluenesulfonyl chloride</t>
  </si>
  <si>
    <t>98-59-9</t>
  </si>
  <si>
    <t>Terpinolene</t>
  </si>
  <si>
    <t>586-62-9</t>
  </si>
  <si>
    <t>4-Methylpent-3-en-2-one</t>
  </si>
  <si>
    <t>141-79-7</t>
  </si>
  <si>
    <t>Benzylacetone</t>
  </si>
  <si>
    <t>2550-26-7</t>
  </si>
  <si>
    <t>Vat Blue 4</t>
  </si>
  <si>
    <t>81-77-6</t>
  </si>
  <si>
    <t>Hexanoic acid, 6-[methyl(phenylsulfonyl)amino]-, compd. with 2,2',2''-nitrilotris[ethanol] (1:1)</t>
  </si>
  <si>
    <t>26919-50-6</t>
  </si>
  <si>
    <t>Hexanoic acid, 6-[[(4-methylphenyl)sulfonyl]amino]-</t>
  </si>
  <si>
    <t>78521-39-8</t>
  </si>
  <si>
    <t>Ethyl 2-methylbutyrate</t>
  </si>
  <si>
    <t>7452-79-1</t>
  </si>
  <si>
    <t>CCOC(=O)C(C)CC</t>
  </si>
  <si>
    <t>99-82-1</t>
  </si>
  <si>
    <t>CC(C)C1CCC(C)CC1</t>
  </si>
  <si>
    <t>Cyclohexene</t>
  </si>
  <si>
    <t>110-83-8</t>
  </si>
  <si>
    <t>C1CCC=CC1</t>
  </si>
  <si>
    <t>9002-92-0</t>
  </si>
  <si>
    <t>Myristyl stearate</t>
  </si>
  <si>
    <t>17661-50-6</t>
  </si>
  <si>
    <t>CCCCCCCCCCCCCCCCCC(=O)OCCCCCCCCCCCCCC</t>
  </si>
  <si>
    <t>1-Heptanol</t>
  </si>
  <si>
    <t>111-70-6</t>
  </si>
  <si>
    <t>CCCCCCCO</t>
  </si>
  <si>
    <t>Bis(4-amino-3-methylcyclohexyl)methane</t>
  </si>
  <si>
    <t>6864-37-5</t>
  </si>
  <si>
    <t>CC1CC(CC2CCC(N)C(C)C2)CCC1N</t>
  </si>
  <si>
    <t>tert-Butyl hydroperoxide</t>
  </si>
  <si>
    <t>75-91-2</t>
  </si>
  <si>
    <t>CC(C)(C)OO</t>
  </si>
  <si>
    <t>C.I. Pigment Red 48:4</t>
  </si>
  <si>
    <t>5280-66-0</t>
  </si>
  <si>
    <t>Dimethyldipropylenetriamine</t>
  </si>
  <si>
    <t>10563-29-8</t>
  </si>
  <si>
    <t>CN(C)CCCNCCCN</t>
  </si>
  <si>
    <t>Isobutylidene diurea</t>
  </si>
  <si>
    <t>6104-30-9</t>
  </si>
  <si>
    <t>68516-75-6</t>
  </si>
  <si>
    <t>40618-31-3</t>
  </si>
  <si>
    <t>Pigment Red 242</t>
  </si>
  <si>
    <t>52238-92-3</t>
  </si>
  <si>
    <t>5280-78-4</t>
  </si>
  <si>
    <t>111-18-2</t>
  </si>
  <si>
    <t>CN(C)CCCCCCN(C)C</t>
  </si>
  <si>
    <t>Pigment Red 166</t>
  </si>
  <si>
    <t>3905-19-9</t>
  </si>
  <si>
    <t>N,N-Dimethylethylamine</t>
  </si>
  <si>
    <t>598-56-1</t>
  </si>
  <si>
    <t>CCN(C)C</t>
  </si>
  <si>
    <t>N,N-Dimethylacetoacetamide</t>
  </si>
  <si>
    <t>2044-64-6</t>
  </si>
  <si>
    <t>Triethylamine</t>
  </si>
  <si>
    <t>121-44-8</t>
  </si>
  <si>
    <t>CCN(CC)CC</t>
  </si>
  <si>
    <t>N,N-Dimethylcyclohexylamine</t>
  </si>
  <si>
    <t>98-94-2</t>
  </si>
  <si>
    <t>CN(C)C1CCCCC1</t>
  </si>
  <si>
    <t>926-63-6</t>
  </si>
  <si>
    <t>CCCN(C)C</t>
  </si>
  <si>
    <t>Tripropylamine</t>
  </si>
  <si>
    <t>102-69-2</t>
  </si>
  <si>
    <t>CCCN(CCC)CCC</t>
  </si>
  <si>
    <t>N-tert-Octylacrylamide</t>
  </si>
  <si>
    <t>4223-03-4</t>
  </si>
  <si>
    <t>CC(C)(C)CC(C)(C)NC(=O)C=C</t>
  </si>
  <si>
    <t>2-Benzothiazolesulfenamide, N-(2-benzothiazolylthio)-N-(1,1-dimethylethyl)-</t>
  </si>
  <si>
    <t>3741-80-8</t>
  </si>
  <si>
    <t>N-tert-Butyl-2-benzothiazolesulfenamide</t>
  </si>
  <si>
    <t>95-31-8</t>
  </si>
  <si>
    <t>111-05-7</t>
  </si>
  <si>
    <t>CCCCCCCCC=CCCCCCCCC(=O)NCC(C)O</t>
  </si>
  <si>
    <t>105-83-9</t>
  </si>
  <si>
    <t>CN(CCCN)CCCN</t>
  </si>
  <si>
    <t>Norspermidine</t>
  </si>
  <si>
    <t>56-18-8</t>
  </si>
  <si>
    <t>NCCCNCCCN</t>
  </si>
  <si>
    <t>C.I. Disperse Red 86</t>
  </si>
  <si>
    <t>81-68-5</t>
  </si>
  <si>
    <t>C.I. Pigment Yellow 97</t>
  </si>
  <si>
    <t>12225-18-2</t>
  </si>
  <si>
    <t>1,1,4,7,7-Pentamethyldiethylenetriamine</t>
  </si>
  <si>
    <t>3030-47-5</t>
  </si>
  <si>
    <t>CN(C)CCN(C)CCN(C)C</t>
  </si>
  <si>
    <t>Butanamide, N-(5-chloro-2-methoxyphenyl)-2-[2-(2-methoxy-4-nitrophenyl)diazenyl]-3-oxo-</t>
  </si>
  <si>
    <t>15993-42-7</t>
  </si>
  <si>
    <t>5205-93-6</t>
  </si>
  <si>
    <t>19223-55-3</t>
  </si>
  <si>
    <t>34432-92-3</t>
  </si>
  <si>
    <t>N-Butyl-1-butanamine</t>
  </si>
  <si>
    <t>111-92-2</t>
  </si>
  <si>
    <t>CCCCNCCCC</t>
  </si>
  <si>
    <t>1-Propanamine, N-ethyl-</t>
  </si>
  <si>
    <t>20193-20-8</t>
  </si>
  <si>
    <t>CCCNCC</t>
  </si>
  <si>
    <t>N-Isopropylmethacrylamide</t>
  </si>
  <si>
    <t>13749-61-6</t>
  </si>
  <si>
    <t>10563-26-5</t>
  </si>
  <si>
    <t>NCCCNCCNCCCN</t>
  </si>
  <si>
    <t>Carbamothioic acid, ethyl-, O-(1-methylethyl) ester</t>
  </si>
  <si>
    <t>141-98-0</t>
  </si>
  <si>
    <t>CCNC(=S)OC(C)C</t>
  </si>
  <si>
    <t>Pentyl propionate</t>
  </si>
  <si>
    <t>624-54-4</t>
  </si>
  <si>
    <t>CCCCCOC(=O)CC</t>
  </si>
  <si>
    <t>Nerolidol</t>
  </si>
  <si>
    <t>7212-44-4</t>
  </si>
  <si>
    <t>3338-24-7</t>
  </si>
  <si>
    <t>Sorbitan tristearate</t>
  </si>
  <si>
    <t>26658-19-5</t>
  </si>
  <si>
    <t>CCCCCCCCCCCCCCCCCC(=O)OCC(OC(=O)CCCCCCCCCCCCCCCCC)C1OCC(O)C1OC(=O)CCCCCCCCCCCCCCCCC</t>
  </si>
  <si>
    <t>Dodecanoic acid, ethenyl ester</t>
  </si>
  <si>
    <t>2146-71-6</t>
  </si>
  <si>
    <t>CCCCCCCCCCCC(=O)OC=C</t>
  </si>
  <si>
    <t>(3Z)-3-Hexenyl acetate</t>
  </si>
  <si>
    <t>3681-71-8</t>
  </si>
  <si>
    <t>Ditrimethylolpropane tetraacrylate</t>
  </si>
  <si>
    <t>94108-97-1</t>
  </si>
  <si>
    <t>CCC(COCC(CC)(COC(=O)C=C)COC(=O)C=C)(COC(=O)C=C)COC(=O)C=C</t>
  </si>
  <si>
    <t>Allyl acetoacetate</t>
  </si>
  <si>
    <t>1118-84-9</t>
  </si>
  <si>
    <t>CC(=O)CC(=O)OCC=C</t>
  </si>
  <si>
    <t>2-Butanol, aluminum salt</t>
  </si>
  <si>
    <t>2269-22-9</t>
  </si>
  <si>
    <t>CCC(C)O</t>
  </si>
  <si>
    <t>Guanidine nitrate</t>
  </si>
  <si>
    <t>506-93-4</t>
  </si>
  <si>
    <t>Amino(imino)methanesulfinic acid</t>
  </si>
  <si>
    <t>1758-73-2</t>
  </si>
  <si>
    <t>Hexamethyleneimine</t>
  </si>
  <si>
    <t>111-49-9</t>
  </si>
  <si>
    <t>C1CCCNCC1</t>
  </si>
  <si>
    <t>Phosphinic acid, P,P-bis(2,4,4-trimethylpentyl)-</t>
  </si>
  <si>
    <t>83411-71-6</t>
  </si>
  <si>
    <t>Nonanedioic acid</t>
  </si>
  <si>
    <t>123-99-9</t>
  </si>
  <si>
    <t>Bis(2-butoxyethyl) adipate</t>
  </si>
  <si>
    <t>141-18-4</t>
  </si>
  <si>
    <t>CCCCOCCOC(=O)CCCCC(=O)OCCOCCCC</t>
  </si>
  <si>
    <t>Bis(2-ethylhexyl) maleate</t>
  </si>
  <si>
    <t>142-16-5</t>
  </si>
  <si>
    <t>CCCCC(CC)COC(=O)C=CC(=O)OCC(CC)CCCC</t>
  </si>
  <si>
    <t>1,2-Cyclohexanedicarboxylic acid, 1,2-bis(2-methylpropyl) ester</t>
  </si>
  <si>
    <t>70969-58-3</t>
  </si>
  <si>
    <t>CC(C)COC(=O)C1CCCCC1C(=O)OCC(C)C</t>
  </si>
  <si>
    <t>2-Butene</t>
  </si>
  <si>
    <t>107-01-7</t>
  </si>
  <si>
    <t>CC=CC</t>
  </si>
  <si>
    <t>1189-08-8</t>
  </si>
  <si>
    <t>52408-42-1</t>
  </si>
  <si>
    <t>OC(COCCCCOCC(O)COC(=O)C=C)COC(=O)C=C</t>
  </si>
  <si>
    <t>Butane-1,4-diyl bis(2-methylprop-2-enoate)</t>
  </si>
  <si>
    <t>2082-81-7</t>
  </si>
  <si>
    <t>5281-04-9</t>
  </si>
  <si>
    <t>Carbonic dihydrazide</t>
  </si>
  <si>
    <t>497-18-7</t>
  </si>
  <si>
    <t>NNC(=O)NN</t>
  </si>
  <si>
    <t>931-87-3</t>
  </si>
  <si>
    <t>C1CCCC=CCC1</t>
  </si>
  <si>
    <t>Cyclohexylbenzene</t>
  </si>
  <si>
    <t>827-52-1</t>
  </si>
  <si>
    <t>1,3-Cyclohexanedimethanamine</t>
  </si>
  <si>
    <t>2579-20-6</t>
  </si>
  <si>
    <t>NCC1CCCC(CN)C1</t>
  </si>
  <si>
    <t>Diallyl diglycol carbonate</t>
  </si>
  <si>
    <t>142-22-3</t>
  </si>
  <si>
    <t>C=CCOC(=O)OCCOCCOC(=O)OCC=C</t>
  </si>
  <si>
    <t>9-Octadecenoic acid (9Z)-, decyl ester</t>
  </si>
  <si>
    <t>3687-46-5</t>
  </si>
  <si>
    <t>CCCCCCCCCCOC(=O)CCCCCCCC=CCCCCCCCC</t>
  </si>
  <si>
    <t>Dibutyl maleate</t>
  </si>
  <si>
    <t>105-76-0</t>
  </si>
  <si>
    <t>CCCCOC(=O)C=CC(=O)OCCCC</t>
  </si>
  <si>
    <t>C.I. Pigment Red 38</t>
  </si>
  <si>
    <t>6358-87-8</t>
  </si>
  <si>
    <t>Diisopropyl adipate</t>
  </si>
  <si>
    <t>6938-94-9</t>
  </si>
  <si>
    <t>CC(C)OC(=O)CCCCC(=O)OC(C)C</t>
  </si>
  <si>
    <t>Diisotridecyl adipate</t>
  </si>
  <si>
    <t>26401-35-4</t>
  </si>
  <si>
    <t>CC(C)CCCCCCCCCCOC(=O)CCCCC(=O)OCCCCCCCCCCC(C)C</t>
  </si>
  <si>
    <t>Dimethyl 2,6-naphthalenedicarboxylate</t>
  </si>
  <si>
    <t>840-65-3</t>
  </si>
  <si>
    <t>25371-54-4</t>
  </si>
  <si>
    <t>CCCCCCCCCCCCCCCCCCP(=O)(OC)OC</t>
  </si>
  <si>
    <t>Dimethyl decanedioate</t>
  </si>
  <si>
    <t>106-79-6</t>
  </si>
  <si>
    <t>COC(=O)CCCCCCCCC(=O)OC</t>
  </si>
  <si>
    <t>3332-27-2</t>
  </si>
  <si>
    <t>CCCCCCCCCCCCCC[N+](C)(C)[O-]</t>
  </si>
  <si>
    <t>Butanoic acid, 4-[(9Z)-9-octadecen-1-ylamino]-4-oxosulfo-, sodium salt (1:2)</t>
  </si>
  <si>
    <t>58353-68-7</t>
  </si>
  <si>
    <t>C.I. Direct Black 19, disodium salt</t>
  </si>
  <si>
    <t>6428-31-5</t>
  </si>
  <si>
    <t>Behenyl behenate</t>
  </si>
  <si>
    <t>17671-27-1</t>
  </si>
  <si>
    <t>CCCCCCCCCCCCCCCCCCCCCCOC(=O)CCCCCCCCCCCCCCCCCCCCC</t>
  </si>
  <si>
    <t>1-Dodecanethiol</t>
  </si>
  <si>
    <t>112-55-0</t>
  </si>
  <si>
    <t>CCCCCCCCCCCCS</t>
  </si>
  <si>
    <t>Docosanoic acid</t>
  </si>
  <si>
    <t>112-85-6</t>
  </si>
  <si>
    <t>2437-25-4</t>
  </si>
  <si>
    <t>CCCCCCCCCCCC#N</t>
  </si>
  <si>
    <t>Triethylene glycol dimethacrylate</t>
  </si>
  <si>
    <t>109-16-0</t>
  </si>
  <si>
    <t>Ethanethiol</t>
  </si>
  <si>
    <t>75-08-1</t>
  </si>
  <si>
    <t>CCS</t>
  </si>
  <si>
    <t>9-Octadecenoic acid (9Z)-, dodecyl ester</t>
  </si>
  <si>
    <t>36078-10-1</t>
  </si>
  <si>
    <t>CCCCCCCCCCCCOC(=O)CCCCCCCC=CCCCCCCCC</t>
  </si>
  <si>
    <t>Lauryl acrylate</t>
  </si>
  <si>
    <t>2156-97-0</t>
  </si>
  <si>
    <t>CCCCCCCCCCCCOC(=O)C=C</t>
  </si>
  <si>
    <t>N,N-Dimethyldodecylamine-N-oxide</t>
  </si>
  <si>
    <t>1643-20-5</t>
  </si>
  <si>
    <t>CCCCCCCCCCCC[N+](C)(C)[O-]</t>
  </si>
  <si>
    <t>Ethane</t>
  </si>
  <si>
    <t>74-84-0</t>
  </si>
  <si>
    <t>CC</t>
  </si>
  <si>
    <t>1,3-Dioxolane-2-acetic acid, 2-methyl-, ethyl ester</t>
  </si>
  <si>
    <t>6413-10-1</t>
  </si>
  <si>
    <t>CCOC(=O)CC1(C)OCCO1</t>
  </si>
  <si>
    <t>Ethene, ethoxy-</t>
  </si>
  <si>
    <t>109-92-2</t>
  </si>
  <si>
    <t>CCOC=C</t>
  </si>
  <si>
    <t>Ethyl 2-methylpentanoate</t>
  </si>
  <si>
    <t>39255-32-8</t>
  </si>
  <si>
    <t>CCCC(C)C(=O)OCC</t>
  </si>
  <si>
    <t>Glyoxylic acid</t>
  </si>
  <si>
    <t>298-12-4</t>
  </si>
  <si>
    <t>OC(=O)C=O</t>
  </si>
  <si>
    <t>Hex-3-yne-2,5-diol</t>
  </si>
  <si>
    <t>3031-66-1</t>
  </si>
  <si>
    <t>CC(O)C#CC(C)O</t>
  </si>
  <si>
    <t>Hexadecyl acrylate</t>
  </si>
  <si>
    <t>13402-02-3</t>
  </si>
  <si>
    <t>CCCCCCCCCCCCCCCCOC(=O)C=C</t>
  </si>
  <si>
    <t>Hexylamine</t>
  </si>
  <si>
    <t>111-26-2</t>
  </si>
  <si>
    <t>CCCCCCN</t>
  </si>
  <si>
    <t>1,6-Hexanediol diacrylate</t>
  </si>
  <si>
    <t>13048-33-4</t>
  </si>
  <si>
    <t>C=CC(=O)OCCCCCCOC(=O)C=C</t>
  </si>
  <si>
    <t>Eicosanoic acid</t>
  </si>
  <si>
    <t>506-30-9</t>
  </si>
  <si>
    <t>alpha-Methylstyrene</t>
  </si>
  <si>
    <t>98-83-9</t>
  </si>
  <si>
    <t>Methane</t>
  </si>
  <si>
    <t>74-82-8</t>
  </si>
  <si>
    <t>C</t>
  </si>
  <si>
    <t>Methoxyethene</t>
  </si>
  <si>
    <t>107-25-5</t>
  </si>
  <si>
    <t>COC=C</t>
  </si>
  <si>
    <t>Methyl acetoacetate</t>
  </si>
  <si>
    <t>105-45-3</t>
  </si>
  <si>
    <t>Methyl cinnamate</t>
  </si>
  <si>
    <t>103-26-4</t>
  </si>
  <si>
    <t>Methyl decanoate</t>
  </si>
  <si>
    <t>110-42-9</t>
  </si>
  <si>
    <t>CCCCCCCCCC(=O)OC</t>
  </si>
  <si>
    <t>Methyl hexanoate</t>
  </si>
  <si>
    <t>106-70-7</t>
  </si>
  <si>
    <t>CCCCCC(=O)OC</t>
  </si>
  <si>
    <t>Methyl tetradecanoate</t>
  </si>
  <si>
    <t>124-10-7</t>
  </si>
  <si>
    <t>CCCCCCCCCCCCCC(=O)OC</t>
  </si>
  <si>
    <t>Methyl hexadecanoate</t>
  </si>
  <si>
    <t>112-39-0</t>
  </si>
  <si>
    <t>CCCCCCCCCCCCCCCC(=O)OC</t>
  </si>
  <si>
    <t>10254-57-6</t>
  </si>
  <si>
    <t>CCCCN(CCCC)C(=S)SCSC(=S)N(CCCC)CCCC</t>
  </si>
  <si>
    <t>Nitromethane</t>
  </si>
  <si>
    <t>75-52-5</t>
  </si>
  <si>
    <t>Methyl stearate</t>
  </si>
  <si>
    <t>112-61-8</t>
  </si>
  <si>
    <t>CCCCCCCCCCCCCCCCCC(=O)OC</t>
  </si>
  <si>
    <t>3687-45-4</t>
  </si>
  <si>
    <t>Pentaethylenehexamine</t>
  </si>
  <si>
    <t>4067-16-7</t>
  </si>
  <si>
    <t>NCCNCCNCCNCCNCCN</t>
  </si>
  <si>
    <t>Nitroethane</t>
  </si>
  <si>
    <t>79-24-3</t>
  </si>
  <si>
    <t>1-Octanethiol</t>
  </si>
  <si>
    <t>111-88-6</t>
  </si>
  <si>
    <t>CCCCCCCCS</t>
  </si>
  <si>
    <t>Stearyl acrylate</t>
  </si>
  <si>
    <t>4813-57-4</t>
  </si>
  <si>
    <t>CCCCCCCCCCCCCCCCCCOC(=O)C=C</t>
  </si>
  <si>
    <t>1-Octanamine</t>
  </si>
  <si>
    <t>111-86-4</t>
  </si>
  <si>
    <t>CCCCCCCCN</t>
  </si>
  <si>
    <t>Hexadecanoic acid</t>
  </si>
  <si>
    <t>57-10-3</t>
  </si>
  <si>
    <t>1-Pentanol</t>
  </si>
  <si>
    <t>71-41-0</t>
  </si>
  <si>
    <t>CCCCCO</t>
  </si>
  <si>
    <t>Propylamine</t>
  </si>
  <si>
    <t>107-10-8</t>
  </si>
  <si>
    <t>CCCN</t>
  </si>
  <si>
    <t>Potassium trifluoroacetate</t>
  </si>
  <si>
    <t>2923-16-2</t>
  </si>
  <si>
    <t>OC(=O)C(F)(F)F</t>
  </si>
  <si>
    <t>56554-53-1</t>
  </si>
  <si>
    <t>CC(CC(=O)OCC(COC(=O)CC(C)CC(C)(C)C)OC(=O)CC(C)CC(C)(C)C)CC(C)(C)C</t>
  </si>
  <si>
    <t>1,3-Propanediol</t>
  </si>
  <si>
    <t>504-63-2</t>
  </si>
  <si>
    <t>OCCCO</t>
  </si>
  <si>
    <t>Isopropyl mercaptan</t>
  </si>
  <si>
    <t>75-33-2</t>
  </si>
  <si>
    <t>CC(C)S</t>
  </si>
  <si>
    <t>Pyrrolidine</t>
  </si>
  <si>
    <t>123-75-1</t>
  </si>
  <si>
    <t>C1CCNC1</t>
  </si>
  <si>
    <t>13007-85-7</t>
  </si>
  <si>
    <t>beta-Alanine, N-(2-carboxyethyl)-N-dodecyl-, monosodium salt</t>
  </si>
  <si>
    <t>14960-06-6</t>
  </si>
  <si>
    <t>2-Anthracenesulfonic acid, 1-amino-9,10-dihydro-4-[[3-[[(2-hydroxyethyl)amino]sulfonyl]-4,5-dimethylphenyl]amino]-9,10-dioxo-, sodium salt (1:1)</t>
  </si>
  <si>
    <t>25797-81-3</t>
  </si>
  <si>
    <t>32846-21-2</t>
  </si>
  <si>
    <t>4156-21-2</t>
  </si>
  <si>
    <t>Sodium ethenesulfonate</t>
  </si>
  <si>
    <t>3039-83-6</t>
  </si>
  <si>
    <t>OS(=O)(=O)C=C</t>
  </si>
  <si>
    <t>Sodium thiomethoxide</t>
  </si>
  <si>
    <t>5188-07-8</t>
  </si>
  <si>
    <t>CS</t>
  </si>
  <si>
    <t>2-Propene-1-sulfonic acid, sodium salt</t>
  </si>
  <si>
    <t>2495-39-8</t>
  </si>
  <si>
    <t>OS(=O)(=O)CC=C</t>
  </si>
  <si>
    <t>67828-72-2</t>
  </si>
  <si>
    <t>Benzenesulfonic acid, 5-chloro-2-[2-(2-hydroxy-1-naphthalenyl)diazenyl]-4-methyl-, strontium salt (2:1)</t>
  </si>
  <si>
    <t>73263-40-8</t>
  </si>
  <si>
    <t>Propaneperoxoic acid, 2-methyl-, 1,1-dimethylethyl ester</t>
  </si>
  <si>
    <t>109-13-7</t>
  </si>
  <si>
    <t>CC(C)C(=O)OOC(C)(C)C</t>
  </si>
  <si>
    <t>Propaneperoxoic acid, 2,2-dimethyl-, 1,1-dimethylethyl ester</t>
  </si>
  <si>
    <t>927-07-1</t>
  </si>
  <si>
    <t>CC(C)(C)OOC(=O)C(C)(C)C</t>
  </si>
  <si>
    <t>Peroxide, 1,1-dimethylethyl 1-methyl-1-phenylethyl</t>
  </si>
  <si>
    <t>3457-61-2</t>
  </si>
  <si>
    <t>9-Octadecenoic acid (9Z)-, tetradecyl ester</t>
  </si>
  <si>
    <t>22393-85-7</t>
  </si>
  <si>
    <t>CCCCCCCCCCCCCCOC(=O)CCCCCCCC=CCCCCCCCC</t>
  </si>
  <si>
    <t>Myristyl myristate</t>
  </si>
  <si>
    <t>3234-85-3</t>
  </si>
  <si>
    <t>CCCCCCCCCCCCCCOC(=O)CCCCCCCCCCCCC</t>
  </si>
  <si>
    <t>Tetradecyl acrylate</t>
  </si>
  <si>
    <t>21643-42-5</t>
  </si>
  <si>
    <t>CCCCCCCCCCCCCCOC(=O)C=C</t>
  </si>
  <si>
    <t>1,4-Benzenedicarboxylic acid, 2,2'-[1,4-phenylenebis[imino(1-acetyl-2-oxo-2,1-ethanediyl)-2,1-diazenediyl]]bis-, 1,1',4,4'-tetramethyl ester</t>
  </si>
  <si>
    <t>68516-73-4</t>
  </si>
  <si>
    <t>Tetrahydro-2H-pyran-2-one</t>
  </si>
  <si>
    <t>542-28-9</t>
  </si>
  <si>
    <t>O=C1CCCCO1</t>
  </si>
  <si>
    <t>Tridecanedioic acid</t>
  </si>
  <si>
    <t>505-52-2</t>
  </si>
  <si>
    <t>N,N,N-Trimethyl-3-[(2-methylacryloyl)amino]propan-1-aminium chloride</t>
  </si>
  <si>
    <t>51410-72-1</t>
  </si>
  <si>
    <t>CC(=C)C(=O)NCCC[N+](C)(C)C</t>
  </si>
  <si>
    <t>Undecanal</t>
  </si>
  <si>
    <t>112-44-7</t>
  </si>
  <si>
    <t>CCCCCCCCCCC=O</t>
  </si>
  <si>
    <t>Zinc, bis(O,O-dibutyl phosphorodithioato-.kappa.S,.kappa.S')-, (T-4)-</t>
  </si>
  <si>
    <t>6990-43-8</t>
  </si>
  <si>
    <t>Mefenpyr-diethyl</t>
  </si>
  <si>
    <t>135590-91-9</t>
  </si>
  <si>
    <t>Benzoic acid, 3,3'-[(2,5-dichloro-1,4-phenylene)bis[iminocarbonyl(2-hydroxy-3,1-naphthalenediyl)-2,1-diazenediyl]]bis[4-methyl-, 1,1'-bis(1-methylethyl) ester</t>
  </si>
  <si>
    <t>71566-54-6</t>
  </si>
  <si>
    <t>Jamalpoor, A., Hartvelt, S., Dimopoulou, M., Zwetsloot, T., Brandsma, I., Racz, P.I., Osterlund, T. and Hendriks, G., 2022. A novel human stem cell‐based biomarker assay for in vitro assessment of developmental toxicity. Birth Defects Research.</t>
  </si>
  <si>
    <t>Rest of endpoints has active/inactive, positive/negative, 1/0 only hence assignment is clear</t>
  </si>
  <si>
    <t>Percentage(%)</t>
  </si>
  <si>
    <t>Sheet descriptions</t>
  </si>
  <si>
    <t>README</t>
  </si>
  <si>
    <t>Stemina</t>
  </si>
  <si>
    <t>Contains the overall details for this document</t>
  </si>
  <si>
    <t>Contains the raw data from the Stemina source</t>
  </si>
  <si>
    <t>PubChem</t>
  </si>
  <si>
    <t xml:space="preserve">Cells with missing data was supplemented with data online where necessary </t>
  </si>
  <si>
    <t>eg.</t>
  </si>
  <si>
    <t>Travoprost</t>
  </si>
  <si>
    <t>Aglepristone</t>
  </si>
  <si>
    <t>Unoprostone</t>
  </si>
  <si>
    <t>DTXSID0024260</t>
  </si>
  <si>
    <t>YGYAWVDWMABLBF-UHFFFAOYSA-N</t>
  </si>
  <si>
    <t>ClC(Cl)=O</t>
  </si>
  <si>
    <t xml:space="preserve">InChI=1S/CCl2O/c2-1(3)4
</t>
  </si>
  <si>
    <t>DTXSID5027273</t>
  </si>
  <si>
    <t>UGFAIRIUMAVXCW-UHFFFAOYSA-N</t>
  </si>
  <si>
    <t xml:space="preserve">InChI=1S/CO/c1-2
</t>
  </si>
  <si>
    <t>DTXSID6026373</t>
  </si>
  <si>
    <t>QAHREYKOYSIQPH-UHFFFAOYSA-L</t>
  </si>
  <si>
    <t>[Co++].CC([O-])=O.CC([O-])=O</t>
  </si>
  <si>
    <t xml:space="preserve">InChI=1S/2C2H4O2.Co/c2*1-2(3)4;/h2*1H3,(H,3,4);/q;;+2/p-2
</t>
  </si>
  <si>
    <t>DTXSID5025023</t>
  </si>
  <si>
    <t>HECLRDQVFMWTQS-UHFFFAOYSA-N</t>
  </si>
  <si>
    <t xml:space="preserve">InChI=1/C10H12/c1-2-9-7-4-5-8(6-7)10(9)3-1/h1-2,4-5,7-10H,3,6H2
</t>
  </si>
  <si>
    <t>DTXSID0020868</t>
  </si>
  <si>
    <t>YMWUJEATGCHHMB-UHFFFAOYSA-N</t>
  </si>
  <si>
    <t xml:space="preserve">InChI=1S/CH2Cl2/c2-1-3/h1H2
</t>
  </si>
  <si>
    <t>DTXSID5025285</t>
  </si>
  <si>
    <t>LZDKZFUFMNSQCJ-UHFFFAOYSA-N</t>
  </si>
  <si>
    <t xml:space="preserve">InChI=1S/C6H14O2/c1-3-7-5-6-8-4-2/h3-6H2,1-2H3
</t>
  </si>
  <si>
    <t>DTXSID50873382</t>
  </si>
  <si>
    <t>PJVWKTKQMONHTI-HNNXBMFYSA-N</t>
  </si>
  <si>
    <t>CC(=O)C[C@@H](C1=CC=CC=C1)C1=C(O)C2=CC=CC=C2OC1=O</t>
  </si>
  <si>
    <t xml:space="preserve">InChI=1S/C19H16O4/c1-12(20)11-15(13-7-3-2-4-8-13)17-18(21)14-9-5-6-10-16(14)23-19(17)22/h2-10,15,21H,11H2,1H3/t15-/m0/s1
</t>
  </si>
  <si>
    <t>DTXSID0025361</t>
  </si>
  <si>
    <t>VOZRXNHHFUQHIL-UHFFFAOYSA-N</t>
  </si>
  <si>
    <t xml:space="preserve">InChI=1/C7H10O3/c1-5(2)7(8)10-4-6-3-9-6/h6H,1,3-4H2,2H3
</t>
  </si>
  <si>
    <t>DTXSID5032529</t>
  </si>
  <si>
    <t>VEUZZDOCACZPRY-UHFFFAOYSA-N</t>
  </si>
  <si>
    <t>OC1=C(C2CC(CC3=CC=CC=C23)C2=CC=C(C=C2)C2=CC=C(Br)C=C2)C(=O)OC2=CC=CC=C12</t>
  </si>
  <si>
    <t>BrC1=CC=C(C=C1)C1=CC=C(C=C1)C1CC(C2C(=O)OC3=C(C=CC=C3)C2=O)C2=C(C1)C=CC=C2</t>
  </si>
  <si>
    <t xml:space="preserve">InChI=1/C31H23BrO3/c32-24-15-13-20(14-16-24)19-9-11-21(12-10-19)23-17-22-5-1-2-6-25(22)27(18-23)29-30(33)26-7-3-4-8-28(26)35-31(29)34/h1-16,23,27,33H,17-18H2
</t>
  </si>
  <si>
    <t>DTXSID5041433</t>
  </si>
  <si>
    <t>BTZVKSVLFLRBRE-UHFFFAOYSA-N</t>
  </si>
  <si>
    <t>COC(C)COC(C)=O</t>
  </si>
  <si>
    <t xml:space="preserve">InChI=1/C6H12O3/c1-5(8-3)4-9-6(2)7/h5H,4H2,1-3H3
</t>
  </si>
  <si>
    <t>DTXSID10890757</t>
  </si>
  <si>
    <t>WETZJIOEDGMBMA-UHFFFAOYSA-L</t>
  </si>
  <si>
    <t>[Pb++].[O-]C1=C(C([O-])=C(C=C1[N+]([O-])=O)[N+]([O-])=O)[N+]([O-])=O</t>
  </si>
  <si>
    <t>OC1=C(C(O)=C(C=C1[N+]([O-])=O)[N+]([O-])=O)[N+]([O-])=O</t>
  </si>
  <si>
    <t xml:space="preserve">InChI=1S/C6H3N3O8.Pb/c10-5-2(7(12)13)1-3(8(14)15)6(11)4(5)9(16)17;/h1,10-11H;/q;+2/p-2
</t>
  </si>
  <si>
    <t>DTXSID8058085</t>
  </si>
  <si>
    <t>DVOODWOZJVJKQR-UHFFFAOYSA-N</t>
  </si>
  <si>
    <t>CC(C)(C)C1=NN(C(=O)O1)C1=C(Cl)C=C(Cl)C(OCC#C)=C1</t>
  </si>
  <si>
    <t xml:space="preserve">InChI=1S/C15H14Cl2N2O3/c1-5-6-21-12-8-11(9(16)7-10(12)17)19-14(20)22-13(18-19)15(2,3)4/h1,7-8H,6H2,2-4H3
</t>
  </si>
  <si>
    <t>DTXSID5021881</t>
  </si>
  <si>
    <t>PIICEJLVQHRZGT-UHFFFAOYSA-N</t>
  </si>
  <si>
    <t xml:space="preserve">InChI=1S/C2H8N2/c3-1-2-4/h1-4H2
</t>
  </si>
  <si>
    <t>DTXSID2029616</t>
  </si>
  <si>
    <t>RAXXELZNTBOGNW-UHFFFAOYSA-N</t>
  </si>
  <si>
    <t>N1C=CN=C1</t>
  </si>
  <si>
    <t xml:space="preserve">InChI=1S/C3H4N2/c1-2-5-3-4-1/h1-3H,(H,4,5)
</t>
  </si>
  <si>
    <t>DTXSID3044413</t>
  </si>
  <si>
    <t>ZFPGARUNNKGOBB-UHFFFAOYSA-N</t>
  </si>
  <si>
    <t xml:space="preserve">InChI=1S/C6H11NO/c1-2-7-5-3-4-6(7)8/h2-5H2,1H3
</t>
  </si>
  <si>
    <t>DTXSID4041020</t>
  </si>
  <si>
    <t>HALQELOKLVRWRI-VDBOFHIQSA-N</t>
  </si>
  <si>
    <t>O.Cl.Cl.CCO.C[C@@H]1[C@H]2[C@H](O)[C@H]3[C@H](N(C)C)C(O)=C(C(N)=O)C(=O)[C@@]3(O)C(O)=C2C(=O)C2=C1C=CC=C2O.C[C@@H]1[C@H]2[C@H](O)[C@H]3[C@H](N(C)C)C(O)=C(C(N)=O)C(=O)[C@@]3(O)C(O)=C2C(=O)C2=C1C=CC=C2O</t>
  </si>
  <si>
    <t>CC1C2C(O)C3C(N(C)C)C(=O)C(C(N)=O)C(=O)C3(O)C(=O)C2C(=O)C2=C1C=CC=C2O</t>
  </si>
  <si>
    <t xml:space="preserve">InChI=1S/2C22H24N2O8.C2H6O.2ClH.H2O/c2*1-7-8-5-4-6-9(25)11(8)16(26)12-10(7)17(27)14-15(24(2)3)18(28)13(21(23)31)20(30)22(14,32)19(12)29;1-2-3;;;/h2*4-7,10,14-15,17,25,27-29,32H,1-3H3,(H2,23,31);3H,2H2,1H3;2*1H;1H2/t2*7-,10+,14+,15-,17-,22-;;;;/m00..../s1
</t>
  </si>
  <si>
    <t>DTXSID8057857</t>
  </si>
  <si>
    <t>MZWRIOUCMXPLKV-RFOVXIPZSA-N</t>
  </si>
  <si>
    <t>[H][C@@]12CC=C(C(C)=O)[C@@]1(C)CC[C@@]1([H])[C@@]2([H])CC=C2C[C@H](CC[C@]12C)OC(C)=O</t>
  </si>
  <si>
    <t>CC(=O)OC1CCC2(C)C3CCC4(C)C(CC=C4C(C)=O)C3CC=C2C1</t>
  </si>
  <si>
    <t xml:space="preserve">InChI=1S/C23H32O3/c1-14(24)19-7-8-20-18-6-5-16-13-17(26-15(2)25)9-11-22(16,3)21(18)10-12-23(19,20)4/h5,7,17-18,20-21H,6,8-13H2,1-4H3/t17-,18-,20-,21-,22-,23+/m0/s1
</t>
  </si>
  <si>
    <t>DTXSID80890764</t>
  </si>
  <si>
    <t>YDKNIVGNQVFYPR-UHFFFAOYSA-L</t>
  </si>
  <si>
    <t>[Pb++].CCCCCCCCCCCC([O-])=O.CCCCCCCCCCCC([O-])=O</t>
  </si>
  <si>
    <t>CCCCCCCCCCCC(O)=O</t>
  </si>
  <si>
    <t xml:space="preserve">InChI=1S/2C12H24O2.Pb/c2*1-2-3-4-5-6-7-8-9-10-11-12(13)14;/h2*2-11H2,1H3,(H,13,14);/q;;+2/p-2
</t>
  </si>
  <si>
    <t>DTXSID8023004</t>
  </si>
  <si>
    <t>RSEPBGGWRJCQGY-RBRWEJTLSA-N</t>
  </si>
  <si>
    <t>CCCCC(=O)O[C@H]1CC[C@H]2[C@@H]3CCC4=CC(O)=CC=C4[C@H]3CC[C@]12C</t>
  </si>
  <si>
    <t>CCCCC(=O)OC1CCC2C3CCC4=C(C=CC(O)=C4)C3CCC12C</t>
  </si>
  <si>
    <t xml:space="preserve">InChI=1S/C23H32O3/c1-3-4-5-22(25)26-21-11-10-20-19-8-6-15-14-16(24)7-9-17(15)18(19)12-13-23(20,21)2/h7,9,14,18-21,24H,3-6,8,10-13H2,1-2H3/t18-,19-,20+,21+,23+/m1/s1
</t>
  </si>
  <si>
    <t>DTXSID1022421</t>
  </si>
  <si>
    <t>DRLFMBDRBRZALE-UHFFFAOYSA-N</t>
  </si>
  <si>
    <t>COC1=CC2=C(NC=C2CCNC(C)=O)C=C1</t>
  </si>
  <si>
    <t xml:space="preserve">InChI=1S/C13H16N2O2/c1-9(16)14-6-5-10-8-15-13-4-3-11(17-2)7-12(10)13/h3-4,7-8,15H,5-6H2,1-2H3,(H,14,16)
</t>
  </si>
  <si>
    <t>DTXSID20872908</t>
  </si>
  <si>
    <t>XZSVYVIYKBHVMV-FOMYWIRZSA-N</t>
  </si>
  <si>
    <t>[H][C@@]12CC[C@](O)(C(=O)COC(=O)CCCCC)[C@@]1(C)C[C@H](O)[C@@]1([H])[C@@]2([H])CCC2=CC(=O)CC[C@]12C</t>
  </si>
  <si>
    <t xml:space="preserve">InChI=1S/C27H40O6/c1-4-5-6-7-23(31)33-16-22(30)27(32)13-11-20-19-9-8-17-14-18(28)10-12-25(17,2)24(19)21(29)15-26(20,27)3/h14,19-21,24,29,32H,4-13,15-16H2,1-3H3/t19-,20-,21-,24+,25-,26-,27-/m0/s1
</t>
  </si>
  <si>
    <t>DTXSID2069600</t>
  </si>
  <si>
    <t>CCJZHCZMNGUOCA-UHFFFAOYSA-L</t>
  </si>
  <si>
    <t>[Pb++].[O-]C(=O)CCCC1CCCCC1.[O-]C(=O)CCCC1CCCCC1</t>
  </si>
  <si>
    <t xml:space="preserve">InChI=1S/2C10H18O2.Pb/c2*11-10(12)8-4-7-9-5-2-1-3-6-9;/h2*9H,1-8H2,(H,11,12);/q;;+2/p-2
</t>
  </si>
  <si>
    <t>DTXSID1047524</t>
  </si>
  <si>
    <t>OOYGSFOGFJDDHP-KMCOLRRFSA-N</t>
  </si>
  <si>
    <t>OS(O)(=O)=O.[H][C@]1(O[C@H]2[C@H](N)C[C@H](N)[C@@H](O[C@@]3([H])O[C@H](CN)[C@@H](O)[C@H](O)[C@H]3O)[C@@H]2O)O[C@H](CO)[C@@H](O)[C@H](N)[C@H]1O</t>
  </si>
  <si>
    <t xml:space="preserve">InChI=1S/C18H36N4O11.H2O4S/c19-2-6-10(25)12(27)13(28)18(30-6)33-16-5(21)1-4(20)15(14(16)29)32-17-11(26)8(22)9(24)7(3-23)31-17;1-5(2,3)4/h4-18,23-29H,1-3,19-22H2;(H2,1,2,3,4)/t4-,5+,6-,7-,8+,9-,10-,11-,12+,13-,14-,15+,16-,17-,18-;/m1./s1
</t>
  </si>
  <si>
    <t>DTXSID9020372</t>
  </si>
  <si>
    <t>JWBOIMRXGHLCPP-UHFFFAOYSA-N</t>
  </si>
  <si>
    <t>ClC(Cl)C(C1=CC=C(Cl)C=C1)C1=C(Cl)C=CC=C1</t>
  </si>
  <si>
    <t xml:space="preserve">InChI=1/C14H10Cl4/c15-10-7-5-9(6-8-10)13(14(17)18)11-3-1-2-4-12(11)16/h1-8,13-14H
</t>
  </si>
  <si>
    <t>DTXSID2048903</t>
  </si>
  <si>
    <t>PIQVDUKEQYOJNR-VZXSFKIWSA-N</t>
  </si>
  <si>
    <t>Cl.COC(=O)[C@@H]1[C@H]2CC[C@@H](C[C@@H]1OC(=O)C1=CC=CC=C1)N2C</t>
  </si>
  <si>
    <t>COC(=O)C1C2CCC(CC1OC(=O)C1=CC=CC=C1)N2C</t>
  </si>
  <si>
    <t xml:space="preserve">InChI=1S/C17H21NO4.ClH/c1-18-12-8-9-13(18)15(17(20)21-2)14(10-12)22-16(19)11-6-4-3-5-7-11;/h3-7,12-15H,8-10H2,1-2H3;1H/t12-,13+,14-,15+;/m0./s1
</t>
  </si>
  <si>
    <t>DTXSID2047480</t>
  </si>
  <si>
    <t>VJZLQIPZNBPASX-OJJGEMKLSA-L</t>
  </si>
  <si>
    <t>[Na+].[Na+].C[C@]12C[C@H](O)[C@H]3[C@@H](CCC4=CC(=O)C=C[C@]34C)[C@@H]1CC[C@]2(O)C(=O)COP([O-])([O-])=O</t>
  </si>
  <si>
    <t>CC12CC(O)C3C(CCC4=CC(=O)C=CC34C)C1CCC2(O)C(=O)COP(O)(O)=O</t>
  </si>
  <si>
    <t xml:space="preserve">InChI=1S/C21H29O8P.2Na/c1-19-7-5-13(22)9-12(19)3-4-14-15-6-8-21(25,17(24)11-29-30(26,27)28)20(15,2)10-16(23)18(14)19;;/h5,7,9,14-16,18,23,25H,3-4,6,8,10-11H2,1-2H3,(H2,26,27,28);;/q;2*+1/p-2/t14-,15-,16-,18+,19-,20-,21-;;/m0../s1
</t>
  </si>
  <si>
    <t>DTXSID6023070</t>
  </si>
  <si>
    <t>LRWSFOSWNAQHHW-UHFFFAOYSA-N</t>
  </si>
  <si>
    <t>CCCCCCC(=O)OCCN1CCN(CCCN2C3=C(SC4=C2C=C(C=C4)C(F)(F)F)C=CC=C3)CC1</t>
  </si>
  <si>
    <t xml:space="preserve">InChI=1S/C29H38F3N3O2S/c1-2-3-4-5-11-28(36)37-21-20-34-18-16-33(17-19-34)14-8-15-35-24-9-6-7-10-26(24)38-27-13-12-23(22-25(27)35)29(30,31)32/h6-7,9-10,12-13,22H,2-5,8,11,14-21H2,1H3
</t>
  </si>
  <si>
    <t>DTXSID7023069</t>
  </si>
  <si>
    <t>VIQCGTZFEYDQMR-UHFFFAOYSA-N</t>
  </si>
  <si>
    <t>CCCCCCCCCC(=O)OCCN1CCN(CCCN2C3=CC=CC=C3SC3=C2C=C(C=C3)C(F)(F)F)CC1</t>
  </si>
  <si>
    <t xml:space="preserve">InChI=1S/C32H44F3N3O2S/c1-2-3-4-5-6-7-8-14-31(39)40-24-23-37-21-19-36(20-22-37)17-11-18-38-27-12-9-10-13-29(27)41-30-16-15-26(25-28(30)38)32(33,34)35/h9-10,12-13,15-16,25H,2-8,11,14,17-24H2,1H3
</t>
  </si>
  <si>
    <t>DTXSID40963004</t>
  </si>
  <si>
    <t>PGAUJQOPTMSERF-QWQRBHLCSA-N</t>
  </si>
  <si>
    <t>[H][C@@]1(CC[C@@]2([H])[C@]3([H])CC[C@@]4([H])CC(=O)C=C(C)[C@]4(C)[C@@]3([H])CC[C@]12C)OC(C)=O</t>
  </si>
  <si>
    <t xml:space="preserve">InChI=1S/C22H32O3/c1-13-11-16(24)12-15-5-6-17-18-7-8-20(25-14(2)23)21(18,3)10-9-19(17)22(13,15)4/h11,15,17-20H,5-10,12H2,1-4H3/t15-,17-,18-,19-,20-,21-,22-/m0/s1
</t>
  </si>
  <si>
    <t>DTXSID20894201</t>
  </si>
  <si>
    <t>RSIHSRDYCUFFLA-DYKIIFRCSA-N</t>
  </si>
  <si>
    <t>[H][C@@]12CC[C@H](O)[C@@]1(C)CC[C@@]1([H])[C@@]2([H])CCC2=CC(=O)C=C[C@]12C</t>
  </si>
  <si>
    <t xml:space="preserve">InChI=1S/C19H26O2/c1-18-9-7-13(20)11-12(18)3-4-14-15-5-6-17(21)19(15,2)10-8-16(14)18/h7,9,11,14-17,21H,3-6,8,10H2,1-2H3/t14-,15-,16-,17-,18-,19-/m0/s1
</t>
  </si>
  <si>
    <t>DTXSID9022998</t>
  </si>
  <si>
    <t>UYIFTLBWAOGQBI-BZDYCCQFSA-N</t>
  </si>
  <si>
    <t>[H][C@@]12CC[C@H](O)[C@@]1(C)CC[C@]1([H])C3=C(CC[C@@]21[H])C=C(OC(=O)C1=CC=CC=C1)C=C3</t>
  </si>
  <si>
    <t>CC12CCC3C(CCC4=C3C=CC(OC(=O)C3=CC=CC=C3)=C4)C1CCC2O</t>
  </si>
  <si>
    <t xml:space="preserve">InChI=1S/C25H28O3/c1-25-14-13-20-19-10-8-18(28-24(27)16-5-3-2-4-6-16)15-17(19)7-9-21(20)22(25)11-12-23(25)26/h2-6,8,10,15,20-23,26H,7,9,11-14H2,1H3/t20-,21-,22+,23+,25+/m1/s1
</t>
  </si>
  <si>
    <t>DTXSID90894096</t>
  </si>
  <si>
    <t>VTHUYJIXSMGYOQ-KOORYGTMSA-N</t>
  </si>
  <si>
    <t>[H][C@@]12CC[C@](OC(C)=O)(C(C)=O)[C@@]1(C)CC[C@@]1([H])[C@@]2([H])CCC2=CC(=O)CC[C@]12C</t>
  </si>
  <si>
    <t>CC(=O)OC1(CCC2C3CCC4=CC(=O)CCC4(C)C3CCC12C)C(C)=O</t>
  </si>
  <si>
    <t xml:space="preserve">InChI=1/C23H32O4/c1-14(24)23(27-15(2)25)12-9-20-18-6-5-16-13-17(26)7-10-21(16,3)19(18)8-11-22(20,23)4/h13,18-20H,5-12H2,1-4H3/t18-,19+,20+,21+,22+,23+/s2
</t>
  </si>
  <si>
    <t>DTXSID3048653</t>
  </si>
  <si>
    <t>ZQTNQVWKHCQYLQ-UHFFFAOYSA-N</t>
  </si>
  <si>
    <t>CCCCN(CCCC)CCCOC1=CC=C(C=C1)C(=O)C1=C(CCCC)OC2=CC=C(NS(C)(=O)=O)C=C12</t>
  </si>
  <si>
    <t xml:space="preserve">InChI=1S/C31H44N2O5S/c1-5-8-12-29-30(27-23-25(32-39(4,35)36)15-18-28(27)38-29)31(34)24-13-16-26(17-14-24)37-22-11-21-33(19-9-6-2)20-10-7-3/h13-18,23,32H,5-12,19-22H2,1-4H3
</t>
  </si>
  <si>
    <t>DTXSID3020752</t>
  </si>
  <si>
    <t>PIWKPBJCKXDKJR-UHFFFAOYSA-N</t>
  </si>
  <si>
    <t xml:space="preserve">InChI=1/C3H2ClF5O/c4-1(3(7,8)9)10-2(5)6/h1-2H
</t>
  </si>
  <si>
    <t>DTXSID001009966</t>
  </si>
  <si>
    <t>WFWLQNSHRPWKFK-UHFFFAOYSA-N</t>
  </si>
  <si>
    <t xml:space="preserve">InChI=1/C8H9FN2O3/c9-5-4-11(6-2-1-3-14-6)8(13)10-7(5)12/h4,6H,1-3H2,(H,10,12,13)
</t>
  </si>
  <si>
    <t>DTXSID6022894</t>
  </si>
  <si>
    <t>VPGRYOFKCNULNK-ACXQXYJUSA-N</t>
  </si>
  <si>
    <t>CC(=O)OCC(=O)[C@H]1CC[C@H]2[C@@H]3CCC4=CC(=O)CC[C@]4(C)[C@H]3CC[C@]12C</t>
  </si>
  <si>
    <t xml:space="preserve">InChI=1S/C23H32O4/c1-14(24)27-13-21(26)20-7-6-18-17-5-4-15-12-16(25)8-10-22(15,2)19(17)9-11-23(18,20)3/h12,17-20H,4-11,13H2,1-3H3/t17-,18-,19-,20+,22-,23-/m0/s1
</t>
  </si>
  <si>
    <t>DTXSID9027077</t>
  </si>
  <si>
    <t>LQPLDXQVILYOOL-UHFFFAOYSA-I</t>
  </si>
  <si>
    <t>[Na+].[Na+].[Na+].[Na+].[Na+].[O-]C(=O)CN(CCN(CC([O-])=O)CC([O-])=O)CCN(CC([O-])=O)CC([O-])=O</t>
  </si>
  <si>
    <t>OC(=O)CN(CCN(CC(O)=O)CC(O)=O)CCN(CC(O)=O)CC(O)=O</t>
  </si>
  <si>
    <t xml:space="preserve">InChI=1S/C14H23N3O10.5Na/c18-10(19)5-15(1-3-16(6-11(20)21)7-12(22)23)2-4-17(8-13(24)25)9-14(26)27;;;;;/h1-9H2,(H,18,19)(H,20,21)(H,22,23)(H,24,25)(H,26,27);;;;;/q;5*+1/p-5
</t>
  </si>
  <si>
    <t>DTXSID50890857</t>
  </si>
  <si>
    <t>CQGXUYYUUPEUIH-UHFFFAOYSA-L</t>
  </si>
  <si>
    <t>[Pb++].OC1=CC(O)=C(C=C1)C([O-])=O.OC1=CC(O)=C(C=C1)C([O-])=O</t>
  </si>
  <si>
    <t>OC(=O)C1=CC=C(O)C=C1O</t>
  </si>
  <si>
    <t xml:space="preserve">InChI=1S/2C7H6O4.Pb/c2*8-4-1-2-5(7(10)11)6(9)3-4;/h2*1-3,8-9H,(H,10,11);/q;;+2/p-2
</t>
  </si>
  <si>
    <t>DTXSID2023276</t>
  </si>
  <si>
    <t>XWALNWXLMVGSFR-HLXURNFRSA-N</t>
  </si>
  <si>
    <t>C[C@]1(O)CC[C@H]2[C@@H]3CCC4=CC(=O)C=C[C@]4(C)[C@H]3CC[C@]12C</t>
  </si>
  <si>
    <t xml:space="preserve">InChI=1S/C20H28O2/c1-18-9-6-14(21)12-13(18)4-5-15-16(18)7-10-19(2)17(15)8-11-20(19,3)22/h6,9,12,15-17,22H,4-5,7-8,10-11H2,1-3H3/t15-,16+,17+,18+,19+,20+/m1/s1
</t>
  </si>
  <si>
    <t>DTXSID5063027</t>
  </si>
  <si>
    <t>LVILGAOSPDLNRM-UHFFFAOYSA-N</t>
  </si>
  <si>
    <t>CC1=CC=NC=N1</t>
  </si>
  <si>
    <t xml:space="preserve">InChI=1S/C5H6N2/c1-5-2-3-6-4-7-5/h2-4H,1H3
</t>
  </si>
  <si>
    <t>CN1CCN(CC2=CC=C(C=C2)C(=O)NC2=CC(NC3=NC=CC(=N3)C3=CC=CN=C3)=C(C)C=C2)CC1</t>
  </si>
  <si>
    <t>DTXSID3023425</t>
  </si>
  <si>
    <t>AHOUBRCZNHFOSL-YOEHRIQHSA-N</t>
  </si>
  <si>
    <t>FC1=CC=C(C=C1)[C@@H]1CCNC[C@H]1COC1=CC=C2OCOC2=C1</t>
  </si>
  <si>
    <t>FC1=CC=C(C=C1)C1CCNCC1COC1=CC=C2OCOC2=C1</t>
  </si>
  <si>
    <t xml:space="preserve">InChI=1S/C19H20FNO3/c20-15-3-1-13(2-4-15)17-7-8-21-10-14(17)11-22-16-5-6-18-19(9-16)24-12-23-18/h1-6,9,14,17,21H,7-8,10-12H2/t14-,17-/m0/s1
</t>
  </si>
  <si>
    <t>DTXSID8023260</t>
  </si>
  <si>
    <t>PIDANAQULIKBQS-RNUIGHNZSA-N</t>
  </si>
  <si>
    <t>C[C@H]1C[C@H]2[C@@H]3CCC4=CC(=O)C=C[C@]4(C)[C@H]3C(=O)C[C@]2(C)[C@@]1(O)C(=O)CO</t>
  </si>
  <si>
    <t xml:space="preserve">InChI=1S/C22H28O5/c1-12-8-16-15-5-4-13-9-14(24)6-7-20(13,2)19(15)17(25)10-21(16,3)22(12,27)18(26)11-23/h6-7,9,12,15-16,19,23,27H,4-5,8,10-11H2,1-3H3/t12-,15-,16-,19+,20-,21-,22-/m0/s1
</t>
  </si>
  <si>
    <t>DTXSID00862463</t>
  </si>
  <si>
    <t>LUJVUUWNAPIQQI-QAGGRKNESA-N</t>
  </si>
  <si>
    <t>[H][C@@]12CCC(=O)[C@@]1(C)CC[C@@]1([H])[C@@]2([H])CCC2=CC(=O)C=C[C@]12C</t>
  </si>
  <si>
    <t xml:space="preserve">InChI=1/C19H24O2/c1-18-9-7-13(20)11-12(18)3-4-14-15-5-6-17(21)19(15,2)10-8-16(14)18/h7,9,11,14-16H,3-6,8,10H2,1-2H3/t14-,15-,16-,18-,19-/s2
</t>
  </si>
  <si>
    <t>DTXSID3046083</t>
  </si>
  <si>
    <t>CEUORZQYGODEFX-UHFFFAOYSA-N</t>
  </si>
  <si>
    <t>ClC1=CC=CC(N2CCN(CCCCOC3=CC=C4CCC(=O)NC4=C3)CC2)=C1Cl</t>
  </si>
  <si>
    <t xml:space="preserve">InChI=1S/C23H27Cl2N3O2/c24-19-4-3-5-21(23(19)25)28-13-11-27(12-14-28)10-1-2-15-30-18-8-6-17-7-9-22(29)26-20(17)16-18/h3-6,8,16H,1-2,7,9-15H2,(H,26,29)
</t>
  </si>
  <si>
    <t>DTXSID30870536</t>
  </si>
  <si>
    <t>KLXJPQNHFFMLIG-UHFFFAOYSA-N</t>
  </si>
  <si>
    <t xml:space="preserve">InChI=1/C4H7F3O2/c1-2-9-3(8)4(5,6)7/h3,8H,2H2,1H3
</t>
  </si>
  <si>
    <t>DTXSID1057666</t>
  </si>
  <si>
    <t>VPPJLAIAVCUEMN-GFCCVEGCSA-N</t>
  </si>
  <si>
    <t>COC[C@@H](NC(C)=O)C(=O)NCC1=CC=CC=C1</t>
  </si>
  <si>
    <t>COCC(NC(C)=O)C(=O)NCC1=CC=CC=C1</t>
  </si>
  <si>
    <t xml:space="preserve">InChI=1S/C13H18N2O3/c1-10(16)15-12(9-18-2)13(17)14-8-11-6-4-3-5-7-11/h3-7,12H,8-9H2,1-2H3,(H,14,17)(H,15,16)/t12-/m1/s1
</t>
  </si>
  <si>
    <t>DTXSID1023231</t>
  </si>
  <si>
    <t>VAYOSLLFUXYJDT-RDTXWAMCSA-N</t>
  </si>
  <si>
    <t>CCN(CC)C(=O)[C@H]1CN(C)[C@@H]2CC3=CNC4=CC=CC(=C34)C2=C1</t>
  </si>
  <si>
    <t>CCN(CC)C(=O)C1CN(C)C2CC3=CNC4=CC=CC(=C34)C2=C1</t>
  </si>
  <si>
    <t xml:space="preserve">InChI=1S/C20H25N3O/c1-4-23(5-2)20(24)14-9-16-15-7-6-8-17-19(15)13(11-21-17)10-18(16)22(3)12-14/h6-9,11,14,18,21H,4-5,10,12H2,1-3H3/t14-,18-/m1/s1
</t>
  </si>
  <si>
    <t>DTXSID3046451</t>
  </si>
  <si>
    <t>GAGWJHPBXLXJQN-UORFTKCHSA-N</t>
  </si>
  <si>
    <t>CCCCCOC(=O)NC1=NC(=O)N(C=C1F)[C@@H]1O[C@H](C)[C@@H](O)[C@H]1O</t>
  </si>
  <si>
    <t>CCCCCOC(=O)NC1=NC(=O)N(C=C1F)C1OC(C)C(O)C1O</t>
  </si>
  <si>
    <t xml:space="preserve">InChI=1S/C15H22FN3O6/c1-3-4-5-6-24-15(23)18-12-9(16)7-19(14(22)17-12)13-11(21)10(20)8(2)25-13/h7-8,10-11,13,20-21H,3-6H2,1-2H3,(H,17,18,22,23)/t8-,10-,11-,13-/m1/s1
</t>
  </si>
  <si>
    <t>DTXSID20873490</t>
  </si>
  <si>
    <t>XLXSAKCOAKORKW-AQJXLSMYSA-N</t>
  </si>
  <si>
    <t>CC(C)C[C@H](NC(=O)CNC(=O)[C@H](CC1=CC=C(O)C=C1)NC(=O)[C@H](CO)NC(=O)[C@H](CC1=CNC2=C1C=CC=C2)NC(=O)[C@H](CC1=CNC=N1)NC(=O)[C@@H]1CCC(=O)N1)C(=O)N[C@@H](CCCNC(N)=N)C(=O)N1CCC[C@H]1C(=O)NCC(N)=O</t>
  </si>
  <si>
    <t>CC(C)CC(NC(=O)CNC(=O)C(CC1=CC=C(O)C=C1)NC(=O)C(CO)NC(=O)C(CC1=CNC2=CC=CC=C12)NC(=O)C(CC1=CNC=N1)NC(=O)C1CCC(=O)N1)C(=O)NC(CCCNC(N)=N)C(=O)N1CCCC1C(=O)NCC(N)=O</t>
  </si>
  <si>
    <t xml:space="preserve">InChI=1S/C55H75N17O13/c1-29(2)19-38(49(80)67-37(9-5-17-60-55(57)58)54(85)72-18-6-10-43(72)53(84)62-25-44(56)75)66-46(77)26-63-47(78)39(20-30-11-13-33(74)14-12-30)68-52(83)42(27-73)71-50(81)40(21-31-23-61-35-8-4-3-7-34(31)35)69-51(82)41(22-32-24-59-28-64-32)70-48(79)36-15-16-45(76)65-36/h3-4,7-8,11-14,23-24,28-29,36-43,61,73-74H,5-6,9-10,15-22,25-27H2,1-2H3,(H2,56,75)(H,59,64)(H,62,84)(H,63,78)(H,65,76)(H,66,77)(H,67,80)(H,68,83)(H,69,82)(H,70,79)(H,71,81)(H4,57,58,60)/t36-,37-,38-,39-,40-,41-,42-,43-/m0/s1
</t>
  </si>
  <si>
    <t>DTXSID1020803</t>
  </si>
  <si>
    <t>ZRVUJXDFFKFLMG-UHFFFAOYSA-N</t>
  </si>
  <si>
    <t>CN1C(C(=O)NC2=NC=C(C)S2)=C(O)C2=CC=CC=C2S1(=O)=O</t>
  </si>
  <si>
    <t>CN1C(C(=O)NC2=NC=C(C)S2)C(=O)C2=C(C=CC=C2)S1(=O)=O</t>
  </si>
  <si>
    <t xml:space="preserve">InChI=1S/C14H13N3O4S2/c1-8-7-15-14(22-8)16-13(19)11-12(18)9-5-3-4-6-10(9)23(20,21)17(11)2/h3-7,18H,1-2H3,(H,15,16,19)
</t>
  </si>
  <si>
    <t>DTXSID40872344</t>
  </si>
  <si>
    <t>WIHMBLDNRMIGDW-UHFFFAOYSA-N</t>
  </si>
  <si>
    <t>Br.CN(C)CCCC1(OCC2=C1C=CC(=C2)C#N)C1=CC=C(F)C=C1</t>
  </si>
  <si>
    <t>CN(C)CCCC1(OCC2=CC(=CC=C12)C#N)C1=CC=C(F)C=C1</t>
  </si>
  <si>
    <t xml:space="preserve">InChI=1/C20H21FN2O.BrH/c1-23(2)11-3-10-20(17-5-7-18(21)8-6-17)19-9-4-15(13-22)12-16(19)14-24-20;/h4-9,12H,3,10-11,14H2,1-2H3;1H
</t>
  </si>
  <si>
    <t>DTXSID4020329</t>
  </si>
  <si>
    <t>AQIXAKUUQRKLND-UHFFFAOYSA-N</t>
  </si>
  <si>
    <t>CNC(NCCSCC1=C(C)NC=N1)=NC#N</t>
  </si>
  <si>
    <t xml:space="preserve">InChI=1S/C10H16N6S/c1-8-9(16-7-15-8)5-17-4-3-13-10(12-2)14-6-11/h7H,3-5H2,1-2H3,(H,15,16)(H2,12,13,14)
</t>
  </si>
  <si>
    <t>DTXSID7046754</t>
  </si>
  <si>
    <t>TXUICONDJPYNPY-FRXWOFFRSA-N</t>
  </si>
  <si>
    <t>CCCCCCC(=O)O[C@H]1CC[C@H]2[C@@H]3CC[C@H]4CC(=O)C=C(C)[C@]4(C)[C@H]3CC[C@]12C</t>
  </si>
  <si>
    <t xml:space="preserve">InChI=1S/C27H42O3/c1-5-6-7-8-9-25(29)30-24-13-12-22-21-11-10-19-17-20(28)16-18(2)27(19,4)23(21)14-15-26(22,24)3/h16,19,21-24H,5-15,17H2,1-4H3/t19-,21-,22-,23-,24-,26-,27-/m0/s1
</t>
  </si>
  <si>
    <t>DTXSID3021190</t>
  </si>
  <si>
    <t>DERJYEZSLHIUKF-UHFFFAOYSA-N</t>
  </si>
  <si>
    <t>Cl.CNNCC1=CC=C(C=C1)C(=O)NC(C)C</t>
  </si>
  <si>
    <t>CNNCC1=CC=C(C=C1)C(=O)NC(C)C</t>
  </si>
  <si>
    <t xml:space="preserve">InChI=1S/C12H19N3O.ClH/c1-9(2)15-12(16)11-6-4-10(5-7-11)8-14-13-3;/h4-7,9,13-14H,8H2,1-3H3,(H,15,16);1H
</t>
  </si>
  <si>
    <t>DTXSID8045484</t>
  </si>
  <si>
    <t>AGFWIZQEWFGATK-FYIKLNIRSA-N</t>
  </si>
  <si>
    <t>OS(O)(=O)=O.OS(O)(=O)=O.OS(O)(=O)=O.OS(O)(=O)=O.OS(O)(=O)=O.CCN[C@@H]1C[C@H](N)[C@@H](OC2OC(CN)=CCC2N)[C@H](O)[C@H]1O[C@H]1OC[C@](C)(O)[C@H](NC)[C@H]1O.CCN[C@@H]1C[C@H](N)[C@@H](OC2OC(CN)=CCC2N)[C@H](O)[C@H]1O[C@H]1OC[C@](C)(O)[C@H](NC)[C@H]1O</t>
  </si>
  <si>
    <t>CCNC1CC(N)C(OC2OC(CN)=CCC2N)C(O)C1OC1OCC(C)(O)C(NC)C1O</t>
  </si>
  <si>
    <t xml:space="preserve">InChI=1S/2C21H41N5O7.5H2O4S/c2*1-4-26-13-7-12(24)16(32-19-11(23)6-5-10(8-22)31-19)14(27)17(13)33-20-15(28)18(25-3)21(2,29)9-30-20;5*1-5(2,3)4/h2*5,11-20,25-29H,4,6-9,22-24H2,1-3H3;5*(H2,1,2,3,4)/t2*11?,12-,13+,14-,15+,16+,17-,18+,19?,20+,21-;;;;;/m00...../s1
</t>
  </si>
  <si>
    <t>DTXSID8045935</t>
  </si>
  <si>
    <t>HQQSBEDKMRHYME-UHFFFAOYSA-N</t>
  </si>
  <si>
    <t>CS(O)(=O)=O.CCN1C=C(C(O)=O)C(=O)C2=C1C=C(N1CCN(C)CC1)C(F)=C2</t>
  </si>
  <si>
    <t>CCN1C=C(C(O)=O)C(=O)C2=C1C=C(N1CCN(C)CC1)C(F)=C2</t>
  </si>
  <si>
    <t xml:space="preserve">InChI=1S/C17H20FN3O3.CH4O3S/c1-3-20-10-12(17(23)24)16(22)11-8-13(18)15(9-14(11)20)21-6-4-19(2)5-7-21;1-5(2,3)4/h8-10H,3-7H2,1-2H3,(H,23,24);1H3,(H,2,3,4)
</t>
  </si>
  <si>
    <t>DTXSID4046363</t>
  </si>
  <si>
    <t>VWUDFIOZFAFOMW-QUOOOCNJSA-N</t>
  </si>
  <si>
    <t>CO[C@@H]([C@@H]1CC2=CC3=CC(O[C@H]4C[C@@H](O[C@@H]5C[C@@H](O)[C@@H](OC)[C@@H](C)O5)[C@@H](OC(O)=O)[C@@H](C)O4)=C(C)C(O)=C3C(O)=C2C(=O)[C@H]1O[C@H]1C[C@@H](O[C@H]2C[C@@H](O[C@H]3C[C@](C)(O)[C@@H](OC(C)=O)[C@H](C)O3)[C@H](O)[C@@H](C)O2)[C@H](O)[C@@H](C)O1)C(=O)[C@@H](O)[C@@H](C)O</t>
  </si>
  <si>
    <t>COC(C1CC2=C(C(=O)C1OC1CC(OC3CC(OC4CC(C)(O)C(OC(C)=O)C(C)O4)C(O)C(C)O3)C(O)C(C)O1)C(O)=C1C(O)=C(C)C(OC3CC(OC4CC(O)C(OC)C(C)O4)C(OC(O)=O)C(C)O3)=CC1=C2)C(=O)C(O)C(C)O</t>
  </si>
  <si>
    <t xml:space="preserve">InChI=1S/C56H80O27/c1-20-32(78-38-18-35(51(25(6)75-38)83-55(67)68)81-36-15-31(59)50(70-10)24(5)74-36)14-29-12-28-13-30(52(71-11)49(66)44(61)21(2)57)53(48(65)42(28)47(64)41(29)43(20)60)82-39-17-33(45(62)23(4)73-39)79-37-16-34(46(63)22(3)72-37)80-40-19-56(9,69)54(26(7)76-40)77-27(8)58/h12,14,21-26,30-31,33-40,44-46,50-54,57,59-64,69H,13,15-19H2,1-11H3,(H,67,68)/t21-,22-,23-,24-,25-,26+,30+,31-,33-,34-,35-,36-,37+,38+,39+,40+,44+,45-,46-,50+,51+,52+,53+,54+,56+/m1/s1
</t>
  </si>
  <si>
    <t>DTXSID4022315</t>
  </si>
  <si>
    <t>DWTTZBARDOXEAM-GXTWGEPZSA-N</t>
  </si>
  <si>
    <t>C[C@H]1CCC[C@H](O)CCCCCC2=C(C(O)=CC(O)=C2)C(=O)O1</t>
  </si>
  <si>
    <t>CC1CCCC(O)CCCCCC2=CC(O)=CC(O)=C2C(=O)O1</t>
  </si>
  <si>
    <t xml:space="preserve">InChI=1S/C18H26O5/c1-12-6-5-9-14(19)8-4-2-3-7-13-10-15(20)11-16(21)17(13)18(22)23-12/h10-12,14,19-21H,2-9H2,1H3/t12-,14+/m0/s1
</t>
  </si>
  <si>
    <t>DTXSID3025253</t>
  </si>
  <si>
    <t>CJMJLDQKTOJACI-BGQAIRJTSA-N</t>
  </si>
  <si>
    <t>O[C@H]([C@@H](O)C(O)=O)C(O)=O.CN1C[C@@H](C=C2[C@H]1CC1=CNC3=CC=CC2=C13)C(=O)N[C@]1(C)O[C@@]2(O)[C@@H]3CCCN3C(=O)[C@H](CC3=CC=CC=C3)N2C1=O.CN1C[C@@H](C=C2[C@H]1CC1=CNC3=CC=CC2=C13)C(=O)N[C@]1(C)O[C@@]2(O)[C@@H]3CCCN3C(=O)[C@H](CC3=CC=CC=C3)N2C1=O</t>
  </si>
  <si>
    <t>CN1CC(C=C2C1CC1=CNC3=CC=CC2=C13)C(=O)NC1(C)OC2(O)C3CCCN3C(=O)C(CC3=CC=CC=C3)N2C1=O</t>
  </si>
  <si>
    <t xml:space="preserve">InChI=1S/2C33H35N5O5.C4H6O6/c2*1-32(35-29(39)21-15-23-22-10-6-11-24-28(22)20(17-34-24)16-25(23)36(2)18-21)31(41)38-26(14-19-8-4-3-5-9-19)30(40)37-13-7-12-27(37)33(38,42)43-32;5-1(3(7)8)2(6)4(9)10/h2*3-6,8-11,15,17,21,25-27,34,42H,7,12-14,16,18H2,1-2H3,(H,35,39);1-2,5-6H,(H,7,8)(H,9,10)/t2*21-,25-,26+,27+,32-,33+;1-,2-/m111/s1
</t>
  </si>
  <si>
    <t>DTXSID4048985</t>
  </si>
  <si>
    <t>PQCRZWCSVWBYSC-AGRFSFNASA-N</t>
  </si>
  <si>
    <t>CCC(=O)O[C@H]1CC[C@H]2[C@@H]3CCC4=CC(O)=CC=C4[C@H]3CC[C@]12C</t>
  </si>
  <si>
    <t>CCC(=O)OC1CCC2C3CCC4=C(C=CC(O)=C4)C3CCC12C</t>
  </si>
  <si>
    <t xml:space="preserve">InChI=1S/C21H28O3/c1-3-20(23)24-19-9-8-18-17-6-4-13-12-14(22)5-7-15(13)16(17)10-11-21(18,19)2/h5,7,12,16-19,22H,3-4,6,8-11H2,1-2H3/t16-,17-,18+,19+,21+/m1/s1
</t>
  </si>
  <si>
    <t>DTXSID6043915</t>
  </si>
  <si>
    <t>DOMWKUIIPQCAJU-LJHIYBGHSA-N</t>
  </si>
  <si>
    <t>CCCCCC(=O)O[C@@]1(CC[C@H]2[C@@H]3CCC4=CC(=O)CC[C@]4(C)[C@H]3CC[C@]12C)C(C)=O</t>
  </si>
  <si>
    <t>CCCCCC(=O)OC1(CCC2C3CCC4=CC(=O)CCC4(C)C3CCC12C)C(C)=O</t>
  </si>
  <si>
    <t xml:space="preserve">InChI=1S/C27H40O4/c1-5-6-7-8-24(30)31-27(18(2)28)16-13-23-21-10-9-19-17-20(29)11-14-25(19,3)22(21)12-15-26(23,27)4/h17,21-23H,5-16H2,1-4H3/t21-,22+,23+,25+,26+,27+/m1/s1
</t>
  </si>
  <si>
    <t>DTXSID1023734</t>
  </si>
  <si>
    <t>OMOMUFTZPTXCHP-UHFFFAOYSA-N</t>
  </si>
  <si>
    <t>CCCC(CCC)C(N)=O</t>
  </si>
  <si>
    <t xml:space="preserve">InChI=1S/C8H17NO/c1-3-5-7(6-4-2)8(9)10/h7H,3-6H2,1-2H3,(H2,9,10)
</t>
  </si>
  <si>
    <t>DTXSID9022366</t>
  </si>
  <si>
    <t>PROQIPRRNZUXQM-ZXXIGWHRSA-N</t>
  </si>
  <si>
    <t>C[C@]12CC[C@H]3[C@@H](CCC4=C3C=CC(O)=C4)[C@@H]1C[C@@H](O)[C@@H]2O</t>
  </si>
  <si>
    <t>CC12CCC3C(CCC4=C3C=CC(O)=C4)C1CC(O)C2O</t>
  </si>
  <si>
    <t xml:space="preserve">InChI=1S/C18H24O3/c1-18-7-6-13-12-5-3-11(19)8-10(12)2-4-14(13)15(18)9-16(20)17(18)21/h3,5,8,13-17,19-21H,2,4,6-7,9H2,1H3/t13-,14-,15+,16-,17+,18+/m1/s1
</t>
  </si>
  <si>
    <t>DTXSID1048598</t>
  </si>
  <si>
    <t>HHJIUUAMYGBVSD-YTFFSALGSA-N</t>
  </si>
  <si>
    <t>[H][C@@]12C[C@@H](C)[C@H](C(=O)COC(=O)CCCC)[C@@]1(C)C[C@H](O)[C@@]1(F)[C@@]2([H])C[C@H](F)C2=CC(=O)C=C[C@]12C</t>
  </si>
  <si>
    <t xml:space="preserve">InChI=1S/C27H36F2O5/c1-5-6-7-23(33)34-14-21(31)24-15(2)10-17-18-12-20(28)19-11-16(30)8-9-26(19,4)27(18,29)22(32)13-25(17,24)3/h8-9,11,15,17-18,20,22,24,32H,5-7,10,12-14H2,1-4H3/t15-,17+,18+,20+,22+,24-,25+,26+,27+/m1/s1
</t>
  </si>
  <si>
    <t>DTXSID6045907</t>
  </si>
  <si>
    <t>CBGUOGMQLZIXBE-XGQKBEPLSA-N</t>
  </si>
  <si>
    <t>CCC(=O)O[C@@]1([C@@H](C)C[C@H]2[C@@H]3CCC4=CC(=O)C=C[C@]4(C)[C@@]3(F)[C@@H](O)C[C@]12C)C(=O)CCl</t>
  </si>
  <si>
    <t xml:space="preserve">InChI=1S/C25H32ClFO5/c1-5-21(31)32-25(20(30)13-26)14(2)10-18-17-7-6-15-11-16(28)8-9-22(15,3)24(17,27)19(29)12-23(18,25)4/h8-9,11,14,17-19,29H,5-7,10,12-13H2,1-4H3/t14-,17-,18-,19-,22-,23-,24-,25-/m0/s1
</t>
  </si>
  <si>
    <t>DTXSID9020378</t>
  </si>
  <si>
    <t>FBHSPRKOSMHSIF-GRMWVWQJSA-N</t>
  </si>
  <si>
    <t>CC(=O)OCC(=O)[C@@]12N=C(C)O[C@@H]1C[C@H]1[C@@H]3CCC4=CC(=O)C=C[C@]4(C)[C@H]3[C@@H](O)C[C@]21C</t>
  </si>
  <si>
    <t>CC(=O)OCC(=O)C12N=C(C)OC1CC1C3CCC4=CC(=O)C=CC4(C)C3C(O)CC21C</t>
  </si>
  <si>
    <t xml:space="preserve">InChI=1S/C25H31NO6/c1-13-26-25(20(30)12-31-14(2)27)21(32-13)10-18-17-6-5-15-9-16(28)7-8-23(15,3)22(17)19(29)11-24(18,25)4/h7-9,17-19,21-22,29H,5-6,10-12H2,1-4H3/t17-,18-,19-,21+,22+,23-,24-,25+/m0/s1
</t>
  </si>
  <si>
    <t>DTXSID7046465</t>
  </si>
  <si>
    <t>METQSPRSQINEEU-HXCATZOESA-N</t>
  </si>
  <si>
    <t>[H][C@@]12C[C@]1([H])[C@@]1([H])[C@]3([H])[C@]4([H])C[C@]4([H])[C@@]4(CCC(=O)O4)[C@@]3(C)CC[C@]1([H])[C@@]1(C)CCC(=O)C=C21</t>
  </si>
  <si>
    <t>CC12CCC3C(C4CC4C4=CC(=O)CCC34C)C1C1CC1C21CCC(=O)O1</t>
  </si>
  <si>
    <t xml:space="preserve">InChI=1S/C24H30O3/c1-22-6-3-12(25)9-17(22)13-10-14(13)20-16(22)4-7-23(2)21(20)15-11-18(15)24(23)8-5-19(26)27-24/h9,13-16,18,20-21H,3-8,10-11H2,1-2H3/t13-,14+,15-,16+,18+,20-,21+,22-,23+,24+/m1/s1
</t>
  </si>
  <si>
    <t>DTXSID10165179</t>
  </si>
  <si>
    <t>ANJQEDFWRSLVBR-VHUDCFPWSA-N</t>
  </si>
  <si>
    <t>CC1=CC(=O)C[C@@H]2CC[C@H]3[C@@H]4CC[C@H](O)[C@@]4(C)CC[C@@H]3[C@@]12C</t>
  </si>
  <si>
    <t xml:space="preserve">InChI=1S/C20H30O2/c1-12-10-14(21)11-13-4-5-15-16-6-7-18(22)19(16,2)9-8-17(15)20(12,13)3/h10,13,15-18,22H,4-9,11H2,1-3H3/t13-,15-,16-,17-,18-,19-,20-/m0/s1
</t>
  </si>
  <si>
    <t>DTXSID0048686</t>
  </si>
  <si>
    <t>ALEXXDVDDISNDU-KPYZGQEZSA-N</t>
  </si>
  <si>
    <t>CC(=O)OCC(=O)[C@@]1(O)CCC2C3CCC4=CC(=O)CC[C@]4(C)C3[C@@H](O)C[C@]12C</t>
  </si>
  <si>
    <t xml:space="preserve">InChI=1S/C23H32O6/c1-13(24)29-12-19(27)23(28)9-7-17-16-5-4-14-10-15(25)6-8-21(14,2)20(16)18(26)11-22(17,23)3/h10,16-18,20,26,28H,4-9,11-12H2,1-3H3/t16?,17?,18-,20?,21-,22-,23-/m0/s1
</t>
  </si>
  <si>
    <t>DTXSID80199007</t>
  </si>
  <si>
    <t>XGUHPTGEXRHMQQ-BGJMDTOESA-N</t>
  </si>
  <si>
    <t>C[C@]12CC[C@H]3[C@@H](CCC4=CC(=O)CC[C@]34CO)[C@@H]1CCC2=O</t>
  </si>
  <si>
    <t xml:space="preserve">InChI=1S/C19H26O3/c1-18-8-7-16-14(15(18)4-5-17(18)22)3-2-12-10-13(21)6-9-19(12,16)11-20/h10,14-16,20H,2-9,11H2,1H3/t14-,15-,16-,18-,19+/m0/s1
</t>
  </si>
  <si>
    <t>DTXSID80215079</t>
  </si>
  <si>
    <t>MHVVRZIRWITSIP-UHFFFAOYSA-L</t>
  </si>
  <si>
    <t>[Pb++].[O-]C1=C(C=C(C=C1[N+]([O-])=O)[N+]([O-])=O)[N+]([O-])=O.[O-]C1=C(C=C(C=C1[N+]([O-])=O)[N+]([O-])=O)[N+]([O-])=O</t>
  </si>
  <si>
    <t>OC1=C(C=C(C=C1[N+]([O-])=O)[N+]([O-])=O)[N+]([O-])=O</t>
  </si>
  <si>
    <t xml:space="preserve">InChI=1S/2C6H3N3O7.Pb/c2*10-6-4(8(13)14)1-3(7(11)12)2-5(6)9(15)16;/h2*1-2,10H;/q;;+2/p-2
</t>
  </si>
  <si>
    <t>DTXSID90878533</t>
  </si>
  <si>
    <t>UXYRZJKIQKRJCF-TZPFWLJSSA-N</t>
  </si>
  <si>
    <t>[H][C@@]12CC[C@H](O)[C@@]1(C)CC[C@@]1([H])[C@@]2([H])CC[C@@]2([H])CC(=O)C[C@H](C)[C@]12C</t>
  </si>
  <si>
    <t xml:space="preserve">InChI=1S/C20H32O2/c1-12-10-14(21)11-13-4-5-15-16-6-7-18(22)19(16,2)9-8-17(15)20(12,13)3/h12-13,15-18,22H,4-11H2,1-3H3/t12-,13-,15-,16-,17-,18-,19-,20-/m0/s1
</t>
  </si>
  <si>
    <t>DTXSID40872905</t>
  </si>
  <si>
    <t>VWQWXZAWFPZJDA-CGVGKPPMSA-N</t>
  </si>
  <si>
    <t>[H][C@@]12CC[C@](O)(C(=O)COC(=O)CCC(O)=O)[C@@]1(C)C[C@H](O)[C@@]1([H])[C@@]2([H])CCC2=CC(=O)CC[C@]12C</t>
  </si>
  <si>
    <t>CC12CC(O)C3C(CCC4=CC(=O)CCC34C)C1CCC2(O)C(=O)COC(=O)CCC(O)=O</t>
  </si>
  <si>
    <t xml:space="preserve">InChI=1S/C25H34O8/c1-23-9-7-15(26)11-14(23)3-4-16-17-8-10-25(32,24(17,2)12-18(27)22(16)23)19(28)13-33-21(31)6-5-20(29)30/h11,16-18,22,27,32H,3-10,12-13H2,1-2H3,(H,29,30)/t16-,17-,18-,22+,23-,24-,25-/m0/s1
</t>
  </si>
  <si>
    <t>DTXSID8022901</t>
  </si>
  <si>
    <t>AKUJBENLRBOFTD-RPRRAYFGSA-N</t>
  </si>
  <si>
    <t>C[C@@H]1C[C@H]2[C@@H]3CCC4=CC(=O)C=C[C@]4(C)[C@@]3(F)[C@@H](O)C[C@]2(C)[C@@]1(O)C(=O)COC(C)=O</t>
  </si>
  <si>
    <t>CC1CC2C3CCC4=CC(=O)C=CC4(C)C3(F)C(O)CC2(C)C1(O)C(=O)COC(C)=O</t>
  </si>
  <si>
    <t xml:space="preserve">InChI=1S/C24H31FO6/c1-13-9-18-17-6-5-15-10-16(27)7-8-21(15,3)23(17,25)19(28)11-22(18,4)24(13,30)20(29)12-31-14(2)26/h7-8,10,13,17-19,28,30H,5-6,9,11-12H2,1-4H3/t13-,17+,18+,19+,21+,22+,23+,24+/m1/s1
</t>
  </si>
  <si>
    <t>DTXSID4041070</t>
  </si>
  <si>
    <t>HPNSFSBZBAHARI-RUDMXATFSA-N</t>
  </si>
  <si>
    <t>COC1=C(C)C2=C(C(=O)OC2)C(O)=C1C\C=C(/C)CCC(O)=O</t>
  </si>
  <si>
    <t>COC1=C(CC=C(C)CCC(O)=O)C(O)=C2C(=O)OCC2=C1C</t>
  </si>
  <si>
    <t xml:space="preserve">InChI=1S/C17H20O6/c1-9(5-7-13(18)19)4-6-11-15(20)14-12(8-23-17(14)21)10(2)16(11)22-3/h4,20H,5-8H2,1-3H3,(H,18,19)/b9-4+
</t>
  </si>
  <si>
    <t>DTXSID2020898</t>
  </si>
  <si>
    <t>NWIBSHFKIJFRCO-WUDYKRTCSA-N</t>
  </si>
  <si>
    <t>CO[C@]12[C@H]3N[C@H]3CN1C1=C([C@H]2COC(N)=O)C(=O)C(N)=C(C)C1=O</t>
  </si>
  <si>
    <t>COC12C3NC3CN1C1=C(C2COC(N)=O)C(=O)C(N)=C(C)C1=O</t>
  </si>
  <si>
    <t xml:space="preserve">InChI=1S/C15H18N4O5/c1-5-9(16)12(21)8-6(4-24-14(17)22)15(23-2)13-7(18-13)3-19(15)10(8)11(5)20/h6-7,13,18H,3-4,16H2,1-2H3,(H2,17,22)/t6-,7+,13+,15-/m1/s1
</t>
  </si>
  <si>
    <t>DTXSID7045576</t>
  </si>
  <si>
    <t>CDBRNDSHEYLDJV-FVGYRXGTSA-M</t>
  </si>
  <si>
    <t>[Na+].COC1=CC2=CC=C(C=C2C=C1)[C@H](C)C([O-])=O</t>
  </si>
  <si>
    <t xml:space="preserve">InChI=1S/C14H14O3.Na/c1-9(14(15)16)10-3-4-12-8-13(17-2)6-5-11(12)7-10;/h3-9H,1-2H3,(H,15,16);/q;+1/p-1/t9-;/m0./s1
</t>
  </si>
  <si>
    <t>DTXSID1048964</t>
  </si>
  <si>
    <t>APGDTXUMTIZLCJ-CGVGKPPMSA-N</t>
  </si>
  <si>
    <t>C[C@]12C[C@H](O)[C@H]3[C@@H](CCC4=CC(=O)C=C[C@]34C)[C@@H]1CC[C@]2(O)C(=O)COC(=O)CCC(O)=O</t>
  </si>
  <si>
    <t>CC12CC(O)C3C(CCC4=CC(=O)C=CC34C)C1CCC2(O)C(=O)COC(=O)CCC(O)=O</t>
  </si>
  <si>
    <t xml:space="preserve">InChI=1S/C25H32O8/c1-23-9-7-15(26)11-14(23)3-4-16-17-8-10-25(32,24(17,2)12-18(27)22(16)23)19(28)13-33-21(31)6-5-20(29)30/h7,9,11,16-18,22,27,32H,3-6,8,10,12-13H2,1-2H3,(H,29,30)/t16-,17-,18-,22+,23-,24-,25-/m0/s1
</t>
  </si>
  <si>
    <t>DTXSID10873388</t>
  </si>
  <si>
    <t>CUHVIMMYOGQXCV-NSHDSACASA-N</t>
  </si>
  <si>
    <t>C[C@H](C1=CN=CN1)C1=C(C)C(C)=CC=C1</t>
  </si>
  <si>
    <t>CC(C1=CNC=N1)C1=C(C)C(C)=CC=C1</t>
  </si>
  <si>
    <t xml:space="preserve">InChI=1S/C13H16N2/c1-9-5-4-6-12(10(9)2)11(3)13-7-14-8-15-13/h4-8,11H,1-3H3,(H,14,15)/t11-/m0/s1
</t>
  </si>
  <si>
    <t>DTXSID0021751</t>
  </si>
  <si>
    <t>RHQDFWAXVIIEBN-UHFFFAOYSA-N</t>
  </si>
  <si>
    <t xml:space="preserve">InChI=1S/C2H3F3O/c3-2(4,5)1-6/h6H,1H2
</t>
  </si>
  <si>
    <t>DTXSID50893661</t>
  </si>
  <si>
    <t>ILCTUFVQFCIIDS-KRUBMYLRSA-N</t>
  </si>
  <si>
    <t>CC(=O)O[C@H]1CC[C@H]2[C@@H]3CC[C@@H]4CC(=O)CC[C@]4(C)[C@H]3CC[C@]12C</t>
  </si>
  <si>
    <t xml:space="preserve">InChI=1S/C21H32O3/c1-13(22)24-19-7-6-17-16-5-4-14-12-15(23)8-10-20(14,2)18(16)9-11-21(17,19)3/h14,16-19H,4-12H2,1-3H3/t14-,16+,17+,18+,19+,20+,21+/m1/s1
</t>
  </si>
  <si>
    <t>DTXSID0036508</t>
  </si>
  <si>
    <t>FRQMUZJSZHZSGN-HBNHAYAOSA-N</t>
  </si>
  <si>
    <t>C[C@H]1C[C@H]2[C@@H]3CC[C@](O)(C(C)=O)[C@@]3(C)CC[C@@H]2[C@@]2(C)CCC(=O)C=C12</t>
  </si>
  <si>
    <t>CC1CC2C3CCC(O)(C(C)=O)C3(C)CCC2C2(C)CCC(=O)C=C12</t>
  </si>
  <si>
    <t xml:space="preserve">InChI=1S/C22H32O3/c1-13-11-16-17(20(3)8-5-15(24)12-19(13)20)6-9-21(4)18(16)7-10-22(21,25)14(2)23/h12-13,16-18,25H,5-11H2,1-4H3/t13-,16+,17-,18-,20+,21-,22-/m0/s1
</t>
  </si>
  <si>
    <t>DTXSID1025306</t>
  </si>
  <si>
    <t>OJOWICOBYCXEKR-UHFFFAOYSA-N</t>
  </si>
  <si>
    <t xml:space="preserve">InChI=1/C9H12/c1-2-8-5-7-3-4-9(8)6-7/h2-4,7,9H,5-6H2,1H3
</t>
  </si>
  <si>
    <t>DTXSID7023302</t>
  </si>
  <si>
    <t>PLBHSZGDDKCEHR-LFYFAGGJSA-N</t>
  </si>
  <si>
    <t>C[C@H]1C[C@H]2[C@@H]3CC[C@](O)(C(=O)COC(C)=O)[C@@]3(C)C[C@H](O)[C@@H]2[C@@]2(C)C=CC(=O)C=C12</t>
  </si>
  <si>
    <t>CC1CC2C3CCC(O)(C(=O)COC(C)=O)C3(C)CC(O)C2C2(C)C=CC(=O)C=C12</t>
  </si>
  <si>
    <t xml:space="preserve">InChI=1S/C24H32O6/c1-13-9-16-17-6-8-24(29,20(28)12-30-14(2)25)23(17,4)11-19(27)21(16)22(3)7-5-15(26)10-18(13)22/h5,7,10,13,16-17,19,21,27,29H,6,8-9,11-12H2,1-4H3/t13-,16-,17-,19-,21+,22-,23-,24-/m0/s1
</t>
  </si>
  <si>
    <t>DTXSID0020365</t>
  </si>
  <si>
    <t>PMATZTZNYRCHOR-CGLBZJNRSA-N</t>
  </si>
  <si>
    <t>[H][C@@]1([C@H](O)[C@H](C)C\C=C\C)N(C)C(=O)[C@H](C(C)C)N(C)C(=O)[C@H](CC(C)C)N(C)C(=O)[C@H](CC(C)C)N(C)C(=O)[C@@H](C)NC(=O)[C@H](C)NC(=O)[C@H](CC(C)C)N(C)C(=O)[C@@H](NC(=O)[C@H](CC(C)C)N(C)C(=O)CN(C)C(=O)[C@H](CC)NC1=O)C(C)C</t>
  </si>
  <si>
    <t xml:space="preserve">InChI=1S/C62H111N11O12/c1-25-27-28-40(15)52(75)51-56(79)65-43(26-2)58(81)67(18)33-48(74)68(19)44(29-34(3)4)55(78)66-49(38(11)12)61(84)69(20)45(30-35(5)6)54(77)63-41(16)53(76)64-42(17)57(80)70(21)46(31-36(7)8)59(82)71(22)47(32-37(9)10)60(83)72(23)50(39(13)14)62(85)73(51)24/h25,27,34-47,49-52,75H,26,28-33H2,1-24H3,(H,63,77)(H,64,76)(H,65,79)(H,66,78)/b27-25+/t40-,41+,42-,43+,44+,45+,46+,47+,49+,50+,51+,52-/m1/s1
</t>
  </si>
  <si>
    <t>DTXSID7057737</t>
  </si>
  <si>
    <t>FGWZEOPEZISTTR-UHFFFAOYSA-N</t>
  </si>
  <si>
    <t>CCCC(=O)NC1=CC(C(C)=O)=C(O)C=C1</t>
  </si>
  <si>
    <t xml:space="preserve">InChI=1S/C12H15NO3/c1-3-4-12(16)13-9-5-6-11(15)10(7-9)8(2)14/h5-7,15H,3-4H2,1-2H3,(H,13,16)
</t>
  </si>
  <si>
    <t>DTXSID70196666</t>
  </si>
  <si>
    <t>NKJYZYWCGKSMSV-BDPSOKNUSA-N</t>
  </si>
  <si>
    <t>CCCCCCC(=O)O[C@@]1(CC[C@H]2[C@@H]3CCC4=CC(=O)CC[C@]4(C)[C@H]3CC[C@]12C)C(C)=O</t>
  </si>
  <si>
    <t>CCCCCCC(=O)OC1(CCC2C3CCC4=CC(=O)CCC4(C)C3CCC12C)C(C)=O</t>
  </si>
  <si>
    <t xml:space="preserve">InChI=1S/C28H42O4/c1-5-6-7-8-9-25(31)32-28(19(2)29)17-14-24-22-11-10-20-18-21(30)12-15-26(20,3)23(22)13-16-27(24,28)4/h18,22-24H,5-17H2,1-4H3/t22-,23+,24+,26+,27+,28+/m1/s1
</t>
  </si>
  <si>
    <t>DTXSID00860005</t>
  </si>
  <si>
    <t>VUCAHVBMSFIGAI-ZFINNJDLSA-M</t>
  </si>
  <si>
    <t>[Na+].[H][C@@]12CCC(=O)[C@@]1(C)CC[C@]1([H])C3=C(CC[C@@]21[H])C=C(OS([O-])(=O)=O)C=C3</t>
  </si>
  <si>
    <t>CC12CCC3C(CCC4=C3C=CC(OS(O)(=O)=O)=C4)C1CCC2=O</t>
  </si>
  <si>
    <t xml:space="preserve">InChI=1S/C18H22O5S.Na/c1-18-9-8-14-13-5-3-12(23-24(20,21)22)10-11(13)2-4-15(14)16(18)6-7-17(18)19;/h3,5,10,14-16H,2,4,6-9H2,1H3,(H,20,21,22);/q;+1/p-1/t14-,15-,16+,18+;/m1./s1
</t>
  </si>
  <si>
    <t>DTXSID6046553</t>
  </si>
  <si>
    <t>PWZUUYSISTUNDW-VAFBSOEGSA-N</t>
  </si>
  <si>
    <t>C[C@]12CC[C@H]3[C@@H](CCC4=C3C=CC(OC3CCCC3)=C4)[C@@H]1CC[C@@]2(O)C#C</t>
  </si>
  <si>
    <t>CC12CCC3C(CCC4=C3C=CC(OC3CCCC3)=C4)C1CCC2(O)C#C</t>
  </si>
  <si>
    <t xml:space="preserve">InChI=1S/C25H32O2/c1-3-25(26)15-13-23-22-10-8-17-16-19(27-18-6-4-5-7-18)9-11-20(17)21(22)12-14-24(23,25)2/h1,9,11,16,18,21-23,26H,4-8,10,12-15H2,2H3/t21-,22-,23+,24+,25+/m1/s1
</t>
  </si>
  <si>
    <t>DTXSID2057730</t>
  </si>
  <si>
    <t>IUWKNLFTJBHTSD-QIKJAYGVSA-N</t>
  </si>
  <si>
    <t>CCCOC1=CC2=C(C=C1)[C@H]1CC[C@]3(C)C(CC[C@H]3[C@@H]1CC2)OC</t>
  </si>
  <si>
    <t>CCCOC1=CC2=C(C=C1)C1CCC3(C)C(CCC3C1CC2)OC</t>
  </si>
  <si>
    <t xml:space="preserve">InChI=1S/C22H32O2/c1-4-13-24-16-6-8-17-15(14-16)5-7-19-18(17)11-12-22(2)20(19)9-10-21(22)23-3/h6,8,14,18-21H,4-5,7,9-13H2,1-3H3/t18-,19-,20+,21?,22+/m1/s1
</t>
  </si>
  <si>
    <t>DTXSID7044681</t>
  </si>
  <si>
    <t>QKICWELGRMTQCR-UHFFFAOYSA-N</t>
  </si>
  <si>
    <t>OP(O)(O)=O.OP(O)(O)=O.CCN(CC)CCCC(C)NC1=C2C=CC(Cl)=CC2=NC=C1</t>
  </si>
  <si>
    <t xml:space="preserve">InChI=1/C18H26ClN3.2H3O4P/c1-4-22(5-2)12-6-7-14(3)21-17-10-11-20-18-13-15(19)8-9-16(17)18;2*1-5(2,3)4/h8-11,13-14H,4-7,12H2,1-3H3,(H,20,21);2*(H3,1,2,3,4)
</t>
  </si>
  <si>
    <t>DTXSID6023737</t>
  </si>
  <si>
    <t>PNVNVHUZROJLTJ-UHFFFAOYSA-N</t>
  </si>
  <si>
    <t>COC1=CC=C(C=C1)C(CN(C)C)C1(O)CCCCC1</t>
  </si>
  <si>
    <t xml:space="preserve">InChI=1/C17H27NO2/c1-18(2)13-16(17(19)11-5-4-6-12-17)14-7-9-15(20-3)10-8-14/h7-10,16,19H,4-6,11-13H2,1-3H3
</t>
  </si>
  <si>
    <t>DTXSID6045824</t>
  </si>
  <si>
    <t>CZWJCQXZZJHHRH-YCRXJPFRSA-N</t>
  </si>
  <si>
    <t>OS(O)(=O)=O.OS(O)(=O)=O.OS(O)(=O)=O.CN[C@H]1[C@H](O)[C@@H](O)[C@H](CO)O[C@H]1O[C@H]1[C@H](O[C@H]2[C@H](O)[C@@H](O)[C@H](NC(N)=N)[C@@H](O)[C@@H]2NC(N)=N)O[C@@H](C)[C@]1(O)CO.CN[C@H]1[C@H](O)[C@@H](O)[C@H](CO)O[C@H]1O[C@H]1[C@H](O[C@H]2[C@H](O)[C@@H](O)[C@H](NC(N)=N)[C@@H](O)[C@@H]2NC(N)=N)O[C@@H](C)[C@]1(O)CO</t>
  </si>
  <si>
    <t>CNC1C(O)C(O)C(CO)OC1OC1C(OC2C(O)C(O)C(NC(N)=N)C(O)C2NC(N)=N)OC(C)C1(O)CO</t>
  </si>
  <si>
    <t xml:space="preserve">InChI=1S/2C21H41N7O12.3H2O4S/c2*1-5-21(36,4-30)16(40-17-9(26-2)13(34)10(31)6(3-29)38-17)18(37-5)39-15-8(28-20(24)25)11(32)7(27-19(22)23)12(33)14(15)35;3*1-5(2,3)4/h2*5-18,26,29-36H,3-4H2,1-2H3,(H4,22,23,27)(H4,24,25,28);3*(H2,1,2,3,4)/t2*5-,6-,7+,8-,9-,10-,11+,12-,13-,14+,15+,16-,17-,18-,21+;;;/m00.../s1
</t>
  </si>
  <si>
    <t>DTXSID701019851</t>
  </si>
  <si>
    <t>SFRPDSKECHTFQA-ONOWFSFQSA-N</t>
  </si>
  <si>
    <t>CCC(=O)OC\C=C(/C)\C=C\C=C(/C)\C=C\C1=C(C)CCCC1(C)C</t>
  </si>
  <si>
    <t xml:space="preserve">InChI=1S/C23H34O2/c1-7-22(24)25-17-15-19(3)11-8-10-18(2)13-14-21-20(4)12-9-16-23(21,5)6/h8,10-11,13-15H,7,9,12,16-17H2,1-6H3/b11-8+,14-13+,18-10+,19-15+
</t>
  </si>
  <si>
    <t>DTXSID8046660</t>
  </si>
  <si>
    <t>NYDXNILOWQXUOF-GXKRWWSZSA-L</t>
  </si>
  <si>
    <t>[Na+].[Na+].NC1=NC(=O)C2=C(NC=C2CCC2=CC=C(C=C2)C(=O)N[C@@H](CCC([O-])=O)C([O-])=O)N1</t>
  </si>
  <si>
    <t>NC1=NC(=O)C2=C(NC=C2CCC2=CC=C(C=C2)C(=O)NC(CCC(O)=O)C(O)=O)N1</t>
  </si>
  <si>
    <t xml:space="preserve">InChI=1S/C20H21N5O6.2Na/c21-20-24-16-15(18(29)25-20)12(9-22-16)6-3-10-1-4-11(5-2-10)17(28)23-13(19(30)31)7-8-14(26)27;;/h1-2,4-5,9,13H,3,6-8H2,(H,23,28)(H,26,27)(H,30,31)(H4,21,22,24,25,29);;/q;2*+1/p-2/t13-;;/m0../s1
</t>
  </si>
  <si>
    <t>DTXSID6046763</t>
  </si>
  <si>
    <t>JOFWLTCLBGQGBO-UHFFFAOYSA-N</t>
  </si>
  <si>
    <t>CC1=NN=C2CN=C(C3=C(Cl)C=CC=C3)C3=C(C=CC(Cl)=C3)N12</t>
  </si>
  <si>
    <t xml:space="preserve">InChI=1S/C17H12Cl2N4/c1-10-21-22-16-9-20-17(12-4-2-3-5-14(12)19)13-8-11(18)6-7-15(13)23(10)16/h2-8H,9H2,1H3
</t>
  </si>
  <si>
    <t>DTXSID1021241</t>
  </si>
  <si>
    <t>VYGQUTWHTHXGQB-FFHKNEKCSA-N</t>
  </si>
  <si>
    <t>CCCCCCCCCCCCCCCC(=O)OC\C=C(/C)\C=C\C=C(/C)\C=C\C1=C(C)CCCC1(C)C</t>
  </si>
  <si>
    <t xml:space="preserve">InChI=1S/C36H60O2/c1-7-8-9-10-11-12-13-14-15-16-17-18-19-25-35(37)38-30-28-32(3)23-20-22-31(2)26-27-34-33(4)24-21-29-36(34,5)6/h20,22-23,26-28H,7-19,21,24-25,29-30H2,1-6H3/b23-20+,27-26+,31-22+,32-28+
</t>
  </si>
  <si>
    <t>OCCN1CCN(CCCN2C3=CC=CC=C3SC3=CC=C(C=C23)C(F)(F)F)CC1</t>
  </si>
  <si>
    <t>DTXSID3057690</t>
  </si>
  <si>
    <t>BQTXJHAJMDGOFI-NJLPOHDGSA-N</t>
  </si>
  <si>
    <t>C[C@@H]1C[C@H]2[C@@H]3CCC4=CC(=O)C=C[C@]4(C)[C@@]3(F)[C@@H](O)C[C@]2(C)[C@@]1(O)C(=O)COC(=O)C1=CC=NC=C1</t>
  </si>
  <si>
    <t>CC1CC2C3CCC4=CC(=O)C=CC4(C)C3(F)C(O)CC2(C)C1(O)C(=O)COC(=O)C1=CC=NC=C1</t>
  </si>
  <si>
    <t xml:space="preserve">InChI=1S/C28H32FNO6/c1-16-12-21-20-5-4-18-13-19(31)6-9-25(18,2)27(20,29)22(32)14-26(21,3)28(16,35)23(33)15-36-24(34)17-7-10-30-11-8-17/h6-11,13,16,20-22,32,35H,4-5,12,14-15H2,1-3H3/t16-,20+,21+,22+,25+,26+,27+,28+/m1/s1
</t>
  </si>
  <si>
    <t>DTXSID50862392</t>
  </si>
  <si>
    <t>JRIZOGLBRPZBLQ-QXUSFIETSA-N</t>
  </si>
  <si>
    <t>[H][C@@]12CCC(=O)[C@@]1(C)CC[C@]1([H])[C@@]3([H])CCC(=O)C=C3CC[C@@]21[H]</t>
  </si>
  <si>
    <t xml:space="preserve">InChI=1S/C18H24O2/c1-18-9-8-14-13-5-3-12(19)10-11(13)2-4-15(14)16(18)6-7-17(18)20/h10,13-16H,2-9H2,1H3/t13-,14+,15+,16-,18-/m0/s1
</t>
  </si>
  <si>
    <t>DTXSID3023001</t>
  </si>
  <si>
    <t>RFWTZQAOOLFXAY-BZDYCCQFSA-N</t>
  </si>
  <si>
    <t>CCCCCCC(=O)O[C@H]1CC[C@H]2[C@@H]3CCC4=CC(O)=CC=C4[C@H]3CC[C@]12C</t>
  </si>
  <si>
    <t>CCCCCCC(=O)OC1CCC2C3CCC4=C(C=CC(O)=C4)C3CCC12C</t>
  </si>
  <si>
    <t xml:space="preserve">InChI=1S/C25H36O3/c1-3-4-5-6-7-24(27)28-23-13-12-22-21-10-8-17-16-18(26)9-11-19(17)20(21)14-15-25(22,23)2/h9,11,16,20-23,26H,3-8,10,12-15H2,1-2H3/t20-,21-,22+,23+,25+/m1/s1
</t>
  </si>
  <si>
    <t>DTXSID7035010</t>
  </si>
  <si>
    <t>KYITYFHKDODNCQ-UHFFFAOYSA-M</t>
  </si>
  <si>
    <t>[Na+].CC(=O)CC(C1=CC=CC=C1)C1=C([O-])C2=CC=CC=C2OC1=O</t>
  </si>
  <si>
    <t xml:space="preserve">InChI=1/C19H16O4.Na/c1-12(20)11-15(13-7-3-2-4-8-13)17-18(21)14-9-5-6-10-16(14)23-19(17)22;/h2-10,15,21H,11H2,1H3;/q;+1/p-1
</t>
  </si>
  <si>
    <t>DTXSID701016540</t>
  </si>
  <si>
    <t>VOCBWIIFXDYGNZ-IXKNJLPQSA-N</t>
  </si>
  <si>
    <t>[H][C@@]12CC[C@H](OC(=O)CCCCCC)[C@@]1(C)CC[C@@]1([H])[C@@]2([H])CCC2=CC(=O)CC[C@]12C</t>
  </si>
  <si>
    <t xml:space="preserve">InChI=1S/C26H40O3/c1-4-5-6-7-8-24(28)29-23-12-11-21-20-10-9-18-17-19(27)13-15-25(18,2)22(20)14-16-26(21,23)3/h17,20-23H,4-16H2,1-3H3/t20-,21-,22-,23-,25-,26-/m0/s1
</t>
  </si>
  <si>
    <t>DTXSID9020031</t>
  </si>
  <si>
    <t>RJURFGZVJUQBHK-IIXSONLDSA-N</t>
  </si>
  <si>
    <t>[H][C@@]12CCCN1C(=O)[C@H](NC(=O)[C@@H](NC(=O)C1=C3N=C4C(OC3=C(C)C=C1)=C(C)C(=O)C(N)=C4C(=O)N[C@H]1[C@@H](C)OC(=O)[C@H](C(C)C)N(C)C(=O)CN(C)C(=O)[C@]3([H])CCCN3C(=O)[C@H](NC1=O)C(C)C)[C@@H](C)OC(=O)[C@H](C(C)C)N(C)C(=O)CN(C)C2=O)C(C)C</t>
  </si>
  <si>
    <t>CC(C)C1NC(=O)C(NC(=O)C2C(=N)C(=O)C(C)=C3OC4=C(N=C23)C(=CC=C4C)C(=O)NC2C(C)OC(=O)C(C(C)C)N(C)C(=O)CN(C)C(=O)C3CCCN3C(=O)C(NC2=O)C(C)C)C(C)OC(=O)C(C(C)C)N(C)C(=O)CN(C)C(=O)C2CCCN2C1=O</t>
  </si>
  <si>
    <t xml:space="preserve">InChI=1S/C62H86N12O16/c1-27(2)42-59(84)73-23-17-19-36(73)57(82)69(13)25-38(75)71(15)48(29(5)6)61(86)88-33(11)44(55(80)65-42)67-53(78)35-22-21-31(9)51-46(35)64-47-40(41(63)50(77)32(10)52(47)90-51)54(79)68-45-34(12)89-62(87)49(30(7)8)72(16)39(76)26-70(14)58(83)37-20-18-24-74(37)60(85)43(28(3)4)66-56(45)81/h21-22,27-30,33-34,36-37,42-45,48-49H,17-20,23-26,63H2,1-16H3,(H,65,80)(H,66,81)(H,67,78)(H,68,79)/t33-,34-,36+,37+,42-,43-,44+,45+,48+,49+/m1/s1
</t>
  </si>
  <si>
    <t>DTXSID60904292</t>
  </si>
  <si>
    <t>CNVULGHYDPMIHD-UHFFFAOYSA-L</t>
  </si>
  <si>
    <t>[Pb++].OC1=CC=CC=C1C([O-])=O.OC1=CC=CC=C1C([O-])=O</t>
  </si>
  <si>
    <t xml:space="preserve">InChI=1S/2C7H6O3.Pb/c2*8-6-4-2-1-3-5(6)7(9)10;/h2*1-4,8H,(H,9,10);/q;;+2/p-2
</t>
  </si>
  <si>
    <t>DTXSID3023003</t>
  </si>
  <si>
    <t>TXHUMRBWIWWBGW-GVGNIZHQSA-N</t>
  </si>
  <si>
    <t>CCCCCCCCCCC(=O)O[C@H]1CC[C@H]2[C@@H]3CCC4=CC(O)=CC=C4[C@H]3CC[C@]12C</t>
  </si>
  <si>
    <t>CCCCCCCCCCC(=O)OC1CCC2C3CCC4=C(C=CC(O)=C4)C3CCC12C</t>
  </si>
  <si>
    <t xml:space="preserve">InChI=1S/C29H44O3/c1-3-4-5-6-7-8-9-10-11-28(31)32-27-17-16-26-25-14-12-21-20-22(30)13-15-23(21)24(25)18-19-29(26,27)2/h13,15,20,24-27,30H,3-12,14,16-19H2,1-2H3/t24-,25-,26+,27+,29+/m1/s1
</t>
  </si>
  <si>
    <t>DTXSID4057920</t>
  </si>
  <si>
    <t>WBTYBAGIHOISOQ-UHFFFAOYSA-N</t>
  </si>
  <si>
    <t>CCC(N(CC1=CC=CO1)C(=O)N1C=CN=C1)C(=O)OCCCC=C</t>
  </si>
  <si>
    <t xml:space="preserve">InChI=1/C18H23N3O4/c1-3-5-6-11-25-17(22)16(4-2)21(13-15-8-7-12-24-15)18(23)20-10-9-19-14-20/h3,7-10,12,14,16H,1,4-6,11,13H2,2H3
</t>
  </si>
  <si>
    <t>DTXSID4020664</t>
  </si>
  <si>
    <t>SSZWWUDQMAHNAQ-UHFFFAOYSA-N</t>
  </si>
  <si>
    <t xml:space="preserve">InChI=1/C3H7ClO2/c4-1-3(6)2-5/h3,5-6H,1-2H2
</t>
  </si>
  <si>
    <t>DTXSID6046478</t>
  </si>
  <si>
    <t>SIGSPDASOTUPFS-XUDSTZEESA-N</t>
  </si>
  <si>
    <t>CC[C@]12CC[C@H]3[C@@H](CCC4=CC(=O)CC[C@H]34)[C@@H]1C=C[C@@]2(O)C#C</t>
  </si>
  <si>
    <t xml:space="preserve">InChI=1S/C21H26O2/c1-3-20-11-9-17-16-8-6-15(22)13-14(16)5-7-18(17)19(20)10-12-21(20,23)4-2/h2,10,12-13,16-19,23H,3,5-9,11H2,1H3/t16-,17+,18+,19-,20-,21-/m0/s1
</t>
  </si>
  <si>
    <t>DTXSID3024237</t>
  </si>
  <si>
    <t>UZGLIIJVICEWHF-UHFFFAOYSA-N</t>
  </si>
  <si>
    <t>[O-][N+](=O)N1CN(CN(CN(C1)[N+]([O-])=O)[N+]([O-])=O)[N+]([O-])=O</t>
  </si>
  <si>
    <t xml:space="preserve">InChI=1S/C4H8N8O8/c13-9(14)5-1-6(10(15)16)3-8(12(19)20)4-7(2-5)11(17)18/h1-4H2
</t>
  </si>
  <si>
    <t>DTXSID8020674</t>
  </si>
  <si>
    <t>DDUHZTYCFQRHIY-RBHXEPJQSA-N</t>
  </si>
  <si>
    <t>COC1=CC(OC)=C(Cl)C2=C1C(=O)[C@]1(O2)[C@H](C)CC(=O)C=C1OC</t>
  </si>
  <si>
    <t>COC1=CC(OC)=C(Cl)C2=C1C(=O)C1(O2)C(C)CC(=O)C=C1OC</t>
  </si>
  <si>
    <t xml:space="preserve">InChI=1S/C17H17ClO6/c1-8-5-9(19)6-12(23-4)17(8)16(20)13-10(21-2)7-11(22-3)14(18)15(13)24-17/h6-8H,5H2,1-4H3/t8-,17+/m1/s1
</t>
  </si>
  <si>
    <t>DTXSID50175631</t>
  </si>
  <si>
    <t>GTFUITFQDGVJSK-XGXHKTLJSA-N</t>
  </si>
  <si>
    <t>CC(=O)[C@@]1(O)CC[C@H]2[C@@H]3CCC4=CC(=O)CC[C@@H]4[C@H]3CC[C@]12C</t>
  </si>
  <si>
    <t xml:space="preserve">InChI=1S/C20H28O3/c1-12(21)20(23)10-8-18-17-5-3-13-11-14(22)4-6-15(13)16(17)7-9-19(18,20)2/h11,15-18,23H,3-10H2,1-2H3/t15-,16+,17+,18-,19-,20-/m0/s1
</t>
  </si>
  <si>
    <t>DTXSID9046782</t>
  </si>
  <si>
    <t>GCKFUYQCUCGESZ-BPIQYHPVSA-N</t>
  </si>
  <si>
    <t>CC[C@]12CC(=C)[C@H]3[C@@H](CCC4=CC(=O)CC[C@H]34)[C@@H]1CC[C@@]2(O)C#C</t>
  </si>
  <si>
    <t xml:space="preserve">InChI=1S/C22H28O2/c1-4-21-13-14(3)20-17-9-7-16(23)12-15(17)6-8-18(20)19(21)10-11-22(21,24)5-2/h2,12,17-20,24H,3-4,6-11,13H2,1H3/t17-,18-,19-,20+,21-,22-/m0/s1
</t>
  </si>
  <si>
    <t>DTXSID0020074</t>
  </si>
  <si>
    <t>UGJMXCAKCUNAIE-UHFFFAOYSA-N</t>
  </si>
  <si>
    <t>NCC1(CC(O)=O)CCCCC1</t>
  </si>
  <si>
    <t xml:space="preserve">InChI=1S/C9H17NO2/c10-7-9(6-8(11)12)4-2-1-3-5-9/h1-7,10H2,(H,11,12)
</t>
  </si>
  <si>
    <t>DTXSID9025538</t>
  </si>
  <si>
    <t>IFEFZCPXSZSSQI-UHFFFAOYSA-N</t>
  </si>
  <si>
    <t>O.S=C1NC=NC2N=CNC12</t>
  </si>
  <si>
    <t>S=C1NC=NC2N=CNC12</t>
  </si>
  <si>
    <t xml:space="preserve">InChI=1/C5H6N4S.H2O/c10-5-3-4(7-1-6-3)8-2-9-5;/h1-4H,(H,6,7)(H,8,9,10);1H2
</t>
  </si>
  <si>
    <t>DTXSID9045924</t>
  </si>
  <si>
    <t>UQGKUQLKSCSZGY-UHFFFAOYSA-N</t>
  </si>
  <si>
    <t>CCCC1=NC(=C(N1CC1=CC=C(C=C1)C1=CC=CC=C1C1=NNN=N1)C(=O)OCC1=C(C)OC(=O)O1)C(C)(C)O</t>
  </si>
  <si>
    <t xml:space="preserve">InChI=1S/C29H30N6O6/c1-5-8-23-30-25(29(3,4)38)24(27(36)39-16-22-17(2)40-28(37)41-22)35(23)15-18-11-13-19(14-12-18)20-9-6-7-10-21(20)26-31-33-34-32-26/h6-7,9-14,38H,5,8,15-16H2,1-4H3,(H,31,32,33,34)
</t>
  </si>
  <si>
    <t>DTXSID3023504</t>
  </si>
  <si>
    <t>RBJROVWIRLFZFC-PNLFXGMVSA-N</t>
  </si>
  <si>
    <t>CCCCCCCCCCCCCCCCCC(=O)OCC(=O)OCC(=O)[C@@]1(O)CC[C@H]2[C@@H]3CCC4=CC(=O)C=C[C@]4(C)[C@H]3[C@@H](O)C[C@]12C</t>
  </si>
  <si>
    <t xml:space="preserve">InChI=1S/C41H64O8/c1-4-5-6-7-8-9-10-11-12-13-14-15-16-17-18-19-36(45)49-29-37(46)48-28-35(44)41(47)25-23-33-32-21-20-30-26-31(42)22-24-39(30,2)38(32)34(43)27-40(33,41)3/h22,24,26,32-34,38,43,47H,4-21,23,25,27-29H2,1-3H3/t32-,33-,34-,38+,39-,40-,41-/m0/s1
</t>
  </si>
  <si>
    <t>CNC1=NC2=C(C=C(Cl)C=C2)C(C2=CC=CC=C2)=N(=O)C1</t>
  </si>
  <si>
    <t>DTXSID3023502</t>
  </si>
  <si>
    <t>LRJOMUJRLNCICJ-JZYPGELDSA-N</t>
  </si>
  <si>
    <t>[H][C@@]12CC[C@](O)(C(=O)COC(C)=O)[C@@]1(C)C[C@H](O)[C@@]1([H])[C@@]2([H])CCC2=CC(=O)C=C[C@]12C</t>
  </si>
  <si>
    <t xml:space="preserve">InChI=1S/C23H30O6/c1-13(24)29-12-19(27)23(28)9-7-17-16-5-4-14-10-15(25)6-8-21(14,2)20(16)18(26)11-22(17,23)3/h6,8,10,16-18,20,26,28H,4-5,7,9,11-12H2,1-3H3/t16-,17-,18-,20+,21-,22-,23-/m0/s1
</t>
  </si>
  <si>
    <t>DTXSID40167368</t>
  </si>
  <si>
    <t>BCWWDWHFBMPLFQ-VXNCWWDNSA-N</t>
  </si>
  <si>
    <t>COC1=CC2=C(C=C1)[C@H]1CC[C@@]3(C)[C@@H](CCC3=O)[C@@H]1CC2</t>
  </si>
  <si>
    <t>COC1=CC2=C(C=C1)C1CCC3(C)C(CCC3=O)C1CC2</t>
  </si>
  <si>
    <t xml:space="preserve">InChI=1S/C19H24O2/c1-19-10-9-15-14-6-4-13(21-2)11-12(14)3-5-16(15)17(19)7-8-18(19)20/h4,6,11,15-17H,3,5,7-10H2,1-2H3/t15-,16-,17+,19+/m1/s1
</t>
  </si>
  <si>
    <t>DTXSID9023413</t>
  </si>
  <si>
    <t>RCINICONZNJXQF-MZXODVADSA-N</t>
  </si>
  <si>
    <t>[H][C@@]12C[C@H](O)[C@@]3(C)C(=O)[C@H](OC(C)=O)C4=C(C)[C@H](C[C@@](O)([C@@H](OC(=O)C5=CC=CC=C5)[C@]3([H])[C@@]1(CO2)OC(C)=O)C4(C)C)OC(=O)[C@H](O)[C@@H](NC(=O)C1=CC=CC=C1)C1=CC=CC=C1</t>
  </si>
  <si>
    <t>CC(=O)OC1C2=C(C)C(CC(O)(C(OC(=O)C3=CC=CC=C3)C3C4(COC4CC(O)C3(C)C1=O)OC(C)=O)C2(C)C)OC(=O)C(O)C(NC(=O)C1=CC=CC=C1)C1=CC=CC=C1</t>
  </si>
  <si>
    <t xml:space="preserve">InChI=1S/C47H51NO14/c1-25-31(60-43(56)36(52)35(28-16-10-7-11-17-28)48-41(54)29-18-12-8-13-19-29)23-47(57)40(61-42(55)30-20-14-9-15-21-30)38-45(6,32(51)22-33-46(38,24-58-33)62-27(3)50)39(53)37(59-26(2)49)34(25)44(47,4)5/h7-21,31-33,35-38,40,51-52,57H,22-24H2,1-6H3,(H,48,54)/t31-,32-,33+,35-,36+,37+,38-,40-,45+,46-,47+/m0/s1
</t>
  </si>
  <si>
    <t>DTXSID0048973</t>
  </si>
  <si>
    <t>WYZDXEKUWRCKOB-YDSAWKJFSA-N</t>
  </si>
  <si>
    <t>[H][C@@]12CC[C@](C)(O)[C@@]1(C)CC[C@@]1([H])[C@@]2([H])CC[C@@]2([H])CC(=O)CC[C@]12C</t>
  </si>
  <si>
    <t xml:space="preserve">InChI=1S/C20H32O2/c1-18-9-6-14(21)12-13(18)4-5-15-16(18)7-10-19(2)17(15)8-11-20(19,3)22/h13,15-17,22H,4-12H2,1-3H3/t13-,15+,16-,17-,18-,19-,20-/m0/s1
</t>
  </si>
  <si>
    <t>DTXSID7023352</t>
  </si>
  <si>
    <t>JKWKMORAXJQQSR-MOPIKTETSA-N</t>
  </si>
  <si>
    <t>CCCCCCCCCC(=O)O[C@H]1CC[C@H]2[C@@H]3CCC4=CC(=O)CC[C@@H]4[C@H]3CC[C@]12C</t>
  </si>
  <si>
    <t xml:space="preserve">InChI=1S/C28H44O3/c1-3-4-5-6-7-8-9-10-27(30)31-26-16-15-25-24-13-11-20-19-21(29)12-14-22(20)23(24)17-18-28(25,26)2/h19,22-26H,3-18H2,1-2H3/t22-,23+,24+,25-,26-,28-/m0/s1
</t>
  </si>
  <si>
    <t>DTXSID7047433</t>
  </si>
  <si>
    <t>WKRLQDKEXYKHJB-HFTRVMKXSA-N</t>
  </si>
  <si>
    <t>C[C@]12CC[C@H]3C(=CCC4=C3C=CC(O)=C4)[C@@H]1CCC2=O</t>
  </si>
  <si>
    <t>CC12CCC3C(=CCC4=C3C=CC(O)=C4)C1CCC2=O</t>
  </si>
  <si>
    <t xml:space="preserve">InChI=1S/C18H20O2/c1-18-9-8-14-13-5-3-12(19)10-11(13)2-4-15(14)16(18)6-7-17(18)20/h3-5,10,14,16,19H,2,6-9H2,1H3/t14-,16+,18+/m1/s1
</t>
  </si>
  <si>
    <t>DTXSID5021170</t>
  </si>
  <si>
    <t>QYSPLQLAKJAUJT-UHFFFAOYSA-N</t>
  </si>
  <si>
    <t>CN1C(C(=O)NC2=NC=CC=C2)=C(O)C2=C(C=CC=C2)S1(=O)=O</t>
  </si>
  <si>
    <t>CN1C(C(=O)NC2=NC=CC=C2)C(=O)C2=C(C=CC=C2)S1(=O)=O</t>
  </si>
  <si>
    <t xml:space="preserve">InChI=1S/C15H13N3O4S/c1-18-13(15(20)17-12-8-4-5-9-16-12)14(19)10-6-2-3-7-11(10)23(18,21)22/h2-9,19H,1H3,(H,16,17,20)
</t>
  </si>
  <si>
    <t>DTXSID50872916</t>
  </si>
  <si>
    <t>VWVPRYMOFYIOOZ-KAQKJVHQSA-N</t>
  </si>
  <si>
    <t>[H][C@@]12CC[C@](O)(C(=O)COC(=O)CCCCCCC)[C@@]1(C)C[C@H](O)[C@@]1([H])[C@@]2([H])CCC2=CC(=O)CC[C@]12C</t>
  </si>
  <si>
    <t xml:space="preserve">InChI=1S/C29H44O6/c1-4-5-6-7-8-9-25(33)35-18-24(32)29(34)15-13-22-21-11-10-19-16-20(30)12-14-27(19,2)26(21)23(31)17-28(22,29)3/h16,21-23,26,31,34H,4-15,17-18H2,1-3H3/t21-,22-,23-,26+,27-,28-,29-/m0/s1
</t>
  </si>
  <si>
    <t>DTXSID3052567</t>
  </si>
  <si>
    <t>YMDZDFSUDFLGMX-UHFFFAOYSA-N</t>
  </si>
  <si>
    <t>Cl.ClCCNCCCl</t>
  </si>
  <si>
    <t xml:space="preserve">InChI=1S/C4H9Cl2N.ClH/c5-1-3-7-4-2-6;/h7H,1-4H2;1H
</t>
  </si>
  <si>
    <t>DTXSID0020814</t>
  </si>
  <si>
    <t>IMSSROKUHAOUJS-MJCUULBUSA-N</t>
  </si>
  <si>
    <t>COC1=CC2=C(C=C1)[C@H]1CC[C@@]3(C)[C@@H](CC[C@@]3(O)C#C)[C@@H]1CC2</t>
  </si>
  <si>
    <t>COC1=CC2=C(C=C1)C1CCC3(C)C(CCC3(O)C#C)C1CC2</t>
  </si>
  <si>
    <t xml:space="preserve">InChI=1S/C21H26O2/c1-4-21(22)12-10-19-18-7-5-14-13-15(23-3)6-8-16(14)17(18)9-11-20(19,21)2/h1,6,8,13,17-19,22H,5,7,9-12H2,2-3H3/t17-,18-,19+,20+,21+/m1/s1
</t>
  </si>
  <si>
    <t>DTXSID8045511</t>
  </si>
  <si>
    <t>WMWTYOKRWGGJOA-CENSZEJFSA-N</t>
  </si>
  <si>
    <t>[H][C@@]12C[C@@H](C)[C@](OC(=O)CC)(C(=O)SCF)[C@@]1(C)C[C@H](O)[C@@]1(F)[C@@]2([H])C[C@H](F)C2=CC(=O)C=C[C@]12C</t>
  </si>
  <si>
    <t xml:space="preserve">InChI=1S/C25H31F3O5S/c1-5-20(31)33-25(21(32)34-12-26)13(2)8-15-16-10-18(27)17-9-14(29)6-7-22(17,3)24(16,28)19(30)11-23(15,25)4/h6-7,9,13,15-16,18-19,30H,5,8,10-12H2,1-4H3/t13-,15+,16+,18+,19+,22+,23+,24+,25+/m1/s1
</t>
  </si>
  <si>
    <t>DTXSID1063851</t>
  </si>
  <si>
    <t>FOZVXADQAHVUSV-UHFFFAOYSA-N</t>
  </si>
  <si>
    <t xml:space="preserve">InChI=1S/C4H8Br2O/c5-1-3-7-4-2-6/h1-4H2
</t>
  </si>
  <si>
    <t>DTXSID2048664</t>
  </si>
  <si>
    <t>APTGJECXMIKIET-WOSSHHRXSA-N</t>
  </si>
  <si>
    <t>[H][C@@]12CC[C@@](OC(=O)CCCCCC)(C#C)[C@@]1(C)CC[C@]1([H])[C@@]3([H])CCC(=O)C=C3CC[C@@]21[H]</t>
  </si>
  <si>
    <t xml:space="preserve">InChI=1S/C27H38O3/c1-4-6-7-8-9-25(29)30-27(5-2)17-15-24-23-12-10-19-18-20(28)11-13-21(19)22(23)14-16-26(24,27)3/h2,18,21-24H,4,6-17H2,1,3H3/t21-,22+,23+,24-,26-,27-/m0/s1
</t>
  </si>
  <si>
    <t>DTXSID90148768</t>
  </si>
  <si>
    <t>BAZGVDKAIHZPOH-ZBRFXRBCSA-N</t>
  </si>
  <si>
    <t>C[C@]12CC[C@H]3[C@@H](CCC4=C3CCC(=O)C4)[C@@H]1CC[C@@H]2O</t>
  </si>
  <si>
    <t xml:space="preserve">InChI=1S/C18H26O2/c1-18-9-8-14-13-5-3-12(19)10-11(13)2-4-15(14)16(18)6-7-17(18)20/h14-17,20H,2-10H2,1H3/t14-,15-,16+,17+,18+/m1/s1
</t>
  </si>
  <si>
    <t>DTXSID8045802</t>
  </si>
  <si>
    <t>QDWJJTJNXAKQKD-UHFFFAOYSA-N</t>
  </si>
  <si>
    <t>Cl.OC(CCN1CCCCC1)(C1CCCCC1)C1=CC=CC=C1</t>
  </si>
  <si>
    <t>OC(CCN1CCCCC1)(C1CCCCC1)C1=CC=CC=C1</t>
  </si>
  <si>
    <t xml:space="preserve">InChI=1/C20H31NO.ClH/c22-20(18-10-4-1-5-11-18,19-12-6-2-7-13-19)14-17-21-15-8-3-9-16-21;/h1,4-5,10-11,19,22H,2-3,6-9,12-17H2;1H
</t>
  </si>
  <si>
    <t>DTXSID901015617</t>
  </si>
  <si>
    <t>HPFVBGJFAYZEBE-ZLQWOROUSA-N</t>
  </si>
  <si>
    <t>[H][C@@]1(CC[C@@]2([H])[C@]3([H])CCC4=CC(=O)CC[C@]4(C)[C@@]3([H])CC[C@]12C)OC(=O)CCC1CCCC1</t>
  </si>
  <si>
    <t>CC12CCC3C(CCC4=CC(=O)CCC34C)C1CCC2OC(=O)CCC1CCCC1</t>
  </si>
  <si>
    <t xml:space="preserve">InChI=1S/C27H40O3/c1-26-15-13-20(28)17-19(26)8-9-21-22-10-11-24(27(22,2)16-14-23(21)26)30-25(29)12-7-18-5-3-4-6-18/h17-18,21-24H,3-16H2,1-2H3/t21-,22-,23-,24-,26-,27-/m0/s1
</t>
  </si>
  <si>
    <t>DTXSID7023300</t>
  </si>
  <si>
    <t>VHRSUDSXCMQTMA-PJHHCJLFSA-N</t>
  </si>
  <si>
    <t>[H][C@@]12CC[C@](O)(C(=O)CO)[C@@]1(C)C[C@H](O)[C@@]1([H])[C@@]2([H])C[C@H](C)C2=CC(=O)C=C[C@]12C</t>
  </si>
  <si>
    <t>CC1CC2C3CCC(O)(C(=O)CO)C3(C)CC(O)C2C2(C)C=CC(=O)C=C12</t>
  </si>
  <si>
    <t xml:space="preserve">InChI=1S/C22H30O5/c1-12-8-14-15-5-7-22(27,18(26)11-23)21(15,3)10-17(25)19(14)20(2)6-4-13(24)9-16(12)20/h4,6,9,12,14-15,17,19,23,25,27H,5,7-8,10-11H2,1-3H3/t12-,14-,15-,17-,19+,20-,21-,22-/m0/s1
</t>
  </si>
  <si>
    <t>DTXSID9031800</t>
  </si>
  <si>
    <t>KYRVNWMVYQXFEU-UHFFFAOYSA-N</t>
  </si>
  <si>
    <t>COC(=O)NC1=NC2=C(N1)C=CC(=C2)C(=O)C1=CC=CS1</t>
  </si>
  <si>
    <t xml:space="preserve">InChI=1S/C14H11N3O3S/c1-20-14(19)17-13-15-9-5-4-8(7-10(9)16-13)12(18)11-3-2-6-21-11/h2-7H,1H3,(H2,15,16,17,19)
</t>
  </si>
  <si>
    <t>DTXSID9020035</t>
  </si>
  <si>
    <t>OQIQSTLJSLGHID-WNWIJWBNSA-N</t>
  </si>
  <si>
    <t>[H][C@]12OC=C[C@@]1([H])C1=C(O2)C=C(OC)C2=C1OC(=O)C1=C2CCC1=O</t>
  </si>
  <si>
    <t>COC1=C2C3=C(C(=O)CC3)C(=O)OC2=C2C3C=COC3OC2=C1</t>
  </si>
  <si>
    <t xml:space="preserve">InChI=1S/C17H12O6/c1-20-10-6-11-14(8-4-5-21-17(8)22-11)15-13(10)7-2-3-9(18)12(7)16(19)23-15/h4-6,8,17H,2-3H2,1H3/t8-,17+/m0/s1
</t>
  </si>
  <si>
    <t>DTXSID4040684</t>
  </si>
  <si>
    <t>AJLFOPYRIVGYMJ-INTXDZFKSA-N</t>
  </si>
  <si>
    <t>CC[C@H](C)C(=O)O[C@H]1CCC=C2C=C[C@H](C)[C@H](CC[C@@H]3C[C@@H](O)CC(=O)O3)[C@@H]12</t>
  </si>
  <si>
    <t xml:space="preserve">InChI=1S/C23H34O5/c1-4-14(2)23(26)28-20-7-5-6-16-9-8-15(3)19(22(16)20)11-10-18-12-17(24)13-21(25)27-18/h6,8-9,14-15,17-20,22,24H,4-5,7,10-13H2,1-3H3/t14-,15-,17+,18+,19-,20-,22-/m0/s1
</t>
  </si>
  <si>
    <t>DTXSID00205775</t>
  </si>
  <si>
    <t>WSIQEGIPGPEMTC-TXTPUJOMSA-N</t>
  </si>
  <si>
    <t>COC1=CC2=CC[C@H]3[C@@H]4CCC(=O)[C@@]4(C)CC[C@@H]3[C@@]2(C)CC1</t>
  </si>
  <si>
    <t xml:space="preserve">InChI=1S/C20H28O2/c1-19-10-8-14(22-3)12-13(19)4-5-15-16-6-7-18(21)20(16,2)11-9-17(15)19/h4,12,15-17H,5-11H2,1-3H3/t15-,16-,17-,19-,20-/m0/s1
</t>
  </si>
  <si>
    <t>DTXSID7044215</t>
  </si>
  <si>
    <t>YNWDKZIIWCEDEE-UHFFFAOYSA-N</t>
  </si>
  <si>
    <t>[Na+].COC1=C(OC)C(CS(=O)C2=NC3=C([N-]2)C=CC(OC(F)F)=C3)=NC=C1</t>
  </si>
  <si>
    <t>COC1=C(OC)C(CS(=O)C2=NC3=C(N2)C=CC(OC(F)F)=C3)=NC=C1</t>
  </si>
  <si>
    <t xml:space="preserve">InChI=1/C16H14F2N3O4S.Na/c1-23-13-5-6-19-12(14(13)24-2)8-26(22)16-20-10-4-3-9(25-15(17)18)7-11(10)21-16;/h3-7,15H,8H2,1-2H3;/q-1;+1
</t>
  </si>
  <si>
    <t>DTXSID0045460</t>
  </si>
  <si>
    <t>SXYZQZLHAIHKKY-GSTUPEFVSA-N</t>
  </si>
  <si>
    <t>C[C@@H]1C[C@H]2[C@@H]3C[C@H](F)C4=CC(=O)C=C[C@]4(C)[C@@]3(Cl)[C@@H](O)C[C@]2(C)[C@H]1C(=O)COC(=O)C(C)(C)C</t>
  </si>
  <si>
    <t xml:space="preserve">InChI=1S/C27H36ClFO5/c1-14-9-16-17-11-19(29)18-10-15(30)7-8-26(18,6)27(17,28)21(32)12-25(16,5)22(14)20(31)13-34-23(33)24(2,3)4/h7-8,10,14,16-17,19,21-22,32H,9,11-13H2,1-6H3/t14-,16+,17+,19+,21+,22-,25+,26+,27+/m1/s1
</t>
  </si>
  <si>
    <t>DTXSID90207349</t>
  </si>
  <si>
    <t>IIVBFTNIGYRNQY-YQLZSBIMSA-N</t>
  </si>
  <si>
    <t>CC(=O)O[C@@]1(CC[C@H]2[C@@H]3C=C(C)C4=CC(=O)CC[C@@H]4[C@H]3CC[C@]12C)C(C)=O</t>
  </si>
  <si>
    <t>CC(=O)OC1(CCC2C3C=C(C)C4=CC(=O)CCC4C3CCC12C)C(C)=O</t>
  </si>
  <si>
    <t xml:space="preserve">InChI=1S/C23H30O4/c1-13-11-20-18(17-6-5-16(26)12-19(13)17)7-9-22(4)21(20)8-10-23(22,14(2)24)27-15(3)25/h11-12,17-18,20-21H,5-10H2,1-4H3/t17-,18-,20-,21+,22+,23+/m1/s1
</t>
  </si>
  <si>
    <t>DTXSID7022673</t>
  </si>
  <si>
    <t>SNHRLVCMMWUAJD-SUYDQAKGSA-N</t>
  </si>
  <si>
    <t>CCCCC(=O)O[C@@]1([C@@H](C)C[C@H]2[C@@H]3CCC4=CC(=O)C=C[C@]4(C)[C@@]3(F)[C@@H](O)C[C@]12C)C(=O)CO</t>
  </si>
  <si>
    <t xml:space="preserve">InChI=1S/C27H37FO6/c1-5-6-7-23(33)34-27(22(32)15-29)16(2)12-20-19-9-8-17-13-18(30)10-11-24(17,3)26(19,28)21(31)14-25(20,27)4/h10-11,13,16,19-21,29,31H,5-9,12,14-15H2,1-4H3/t16-,19-,20-,21-,24-,25-,26-,27-/m0/s1
</t>
  </si>
  <si>
    <t>DTXSID10171412</t>
  </si>
  <si>
    <t>GTTBEUCJPZQMDZ-UHFFFAOYSA-N</t>
  </si>
  <si>
    <t>Cl.COCCOC1=C(OCCOC)C=C2C(NC3=CC=CC(=C3)C#C)=NC=NC2=C1</t>
  </si>
  <si>
    <t>COCCOC1=CC2=NC=NC(NC3=CC=CC(=C3)C#C)=C2C=C1OCCOC</t>
  </si>
  <si>
    <t xml:space="preserve">InChI=1S/C22H23N3O4.ClH/c1-4-16-6-5-7-17(12-16)25-22-18-13-20(28-10-8-26-2)21(29-11-9-27-3)14-19(18)23-15-24-22;/h1,5-7,12-15H,8-11H2,2-3H3,(H,23,24,25);1H
</t>
  </si>
  <si>
    <t>DTXSID9046029</t>
  </si>
  <si>
    <t>XPOQHMRABVBWPR-ZDUSSCGKSA-N</t>
  </si>
  <si>
    <t>FC(F)(F)[C@]1(OC(=O)NC2=CC=C(Cl)C=C12)C#CC1CC1</t>
  </si>
  <si>
    <t>FC(F)(F)C1(OC(=O)NC2=CC=C(Cl)C=C12)C#CC1CC1</t>
  </si>
  <si>
    <t xml:space="preserve">InChI=1S/C14H9ClF3NO2/c15-9-3-4-11-10(7-9)13(14(16,17)18,21-12(20)19-11)6-5-8-1-2-8/h3-4,7-8H,1-2H2,(H,19,20)/t13-/m0/s1
</t>
  </si>
  <si>
    <t>DTXSID0040599</t>
  </si>
  <si>
    <t>HKVAMNSJSFKALM-GKUWKFKPSA-N</t>
  </si>
  <si>
    <t>[H][C@@]12CC[C@@H](C)[C@@](O)(O1)C(=O)C(=O)N1CCCC[C@@]1([H])C(=O)O[C@@]([H])(CC(=O)[C@H](C)\C=C(C)\[C@@H](O)[C@@H](OC)C(=O)[C@H](C)C[C@H](C)\C=C\C=C\C=C(C)\[C@H](C2)OC)[C@H](C)C[C@@H]1CC[C@@H](OCCO)[C@@H](C1)OC</t>
  </si>
  <si>
    <t>COC1CC(CC(C)C2CC(=O)C(C)C=C(C)C(O)C(OC)C(=O)C(C)CC(C)C=CC=CC=C(C)C(CC3CCC(C)C(O)(O3)C(=O)C(=O)N3CCCCC3C(=O)O2)OC)CCC1OCCO</t>
  </si>
  <si>
    <t xml:space="preserve">InChI=1S/C53H83NO14/c1-32-16-12-11-13-17-33(2)44(63-8)30-40-21-19-38(7)53(62,68-40)50(59)51(60)54-23-15-14-18-41(54)52(61)67-45(35(4)28-39-20-22-43(66-25-24-55)46(29-39)64-9)31-42(56)34(3)27-37(6)48(58)49(65-10)47(57)36(5)26-32/h11-13,16-17,27,32,34-36,38-41,43-46,48-49,55,58,62H,14-15,18-26,28-31H2,1-10H3/b13-11+,16-12+,33-17+,37-27+/t32-,34-,35-,36-,38-,39+,40+,41+,43-,44+,45+,46-,48-,49+,53-/m1/s1
</t>
  </si>
  <si>
    <t>DTXSID3023340</t>
  </si>
  <si>
    <t>RTGDFNSFWBGLEC-SYZQJQIISA-N</t>
  </si>
  <si>
    <t>COC1=C(C)C2=C(C(=O)OC2)C(O)=C1C\C=C(/C)CCC(=O)OCCN1CCOCC1</t>
  </si>
  <si>
    <t>COC1=C(CC=C(C)CCC(=O)OCCN2CCOCC2)C(O)=C2C(=O)OCC2=C1C</t>
  </si>
  <si>
    <t xml:space="preserve">InChI=1S/C23H31NO7/c1-15(5-7-19(25)30-13-10-24-8-11-29-12-9-24)4-6-17-21(26)20-18(14-31-23(20)27)16(2)22(17)28-3/h4,26H,5-14H2,1-3H3/b15-4+
</t>
  </si>
  <si>
    <t>DTXSID5020239</t>
  </si>
  <si>
    <t>GHOSNRCGJFBJIB-UHFFFAOYSA-N</t>
  </si>
  <si>
    <t>CCOC1=NC2=CC=CC(C(=O)OC(C)OC(=O)OC3CCCCC3)=C2N1CC1=CC=C(C=C1)C1=C(C=CC=C1)C1=NN=NN1</t>
  </si>
  <si>
    <t xml:space="preserve">InChI=1/C33H34N6O6/c1-3-42-32-34-28-15-9-14-27(31(40)43-21(2)44-33(41)45-24-10-5-4-6-11-24)29(28)39(32)20-22-16-18-23(19-17-22)25-12-7-8-13-26(25)30-35-37-38-36-30/h7-9,12-19,21,24H,3-6,10-11,20H2,1-2H3,(H,35,36,37,38)
</t>
  </si>
  <si>
    <t>DTXSID8041032</t>
  </si>
  <si>
    <t>IRSCQMHQWWYFCW-UHFFFAOYSA-N</t>
  </si>
  <si>
    <t>NC1=NC2=C(N=CN2COC(CO)CO)C(=O)N1</t>
  </si>
  <si>
    <t xml:space="preserve">InChI=1S/C9H13N5O4/c10-9-12-7-6(8(17)13-9)11-3-14(7)4-18-5(1-15)2-16/h3,5,15-16H,1-2,4H2,(H3,10,12,13,17)
</t>
  </si>
  <si>
    <t>DTXSID5046485</t>
  </si>
  <si>
    <t>BCEHBSKCWLPMDN-MGPLVRAMSA-N</t>
  </si>
  <si>
    <t>C[C@@H](C1=C(F)C=NC=N1)C(O)(CN1C=NC=N1)C1=CC=C(F)C=C1F</t>
  </si>
  <si>
    <t>CC(C1=NC=NC=C1F)C(O)(CN1C=NC=N1)C1=C(F)C=C(F)C=C1</t>
  </si>
  <si>
    <t xml:space="preserve">InChI=1S/C16H14F3N5O/c1-10(15-14(19)5-20-7-22-15)16(25,6-24-9-21-8-23-24)12-3-2-11(17)4-13(12)18/h2-5,7-10,25H,6H2,1H3/t10-,16+/m0/s1
</t>
  </si>
  <si>
    <t>DTXSID5043714</t>
  </si>
  <si>
    <t>BPEGJWRSRHCHSN-UHFFFAOYSA-N</t>
  </si>
  <si>
    <t>CN1N=NC2=C(N=CN2C1=O)C(N)=O</t>
  </si>
  <si>
    <t xml:space="preserve">InChI=1S/C6H6N6O2/c1-11-6(14)12-2-8-3(4(7)13)5(12)9-10-11/h2H,1H3,(H2,7,13)
</t>
  </si>
  <si>
    <t>DTXSID9048645</t>
  </si>
  <si>
    <t>LIQODXNTTZAGID-PXUPSGQQSA-N</t>
  </si>
  <si>
    <t>COC1=CC(=CC(OC)=C1OP(O)(O)=O)[C@H]1[C@@H]2C(COC2=O)C(O[C@@H]2O[C@@H]3CO[C@@H](C)O[C@H]3[C@H](O)[C@H]2O)C2=CC3=C(OCO3)C=C12</t>
  </si>
  <si>
    <t>COC1=CC(=CC(OC)=C1OP(O)(O)=O)C1C2C(COC2=O)C(OC2OC3COC(C)OC3C(O)C2O)C2=C1C=C1OCOC1=C2</t>
  </si>
  <si>
    <t xml:space="preserve">InChI=1S/C29H33O16P/c1-11-38-9-20-27(42-11)23(30)24(31)29(43-20)44-25-14-7-17-16(40-10-41-17)6-13(14)21(22-15(25)8-39-28(22)32)12-4-18(36-2)26(19(5-12)37-3)45-46(33,34)35/h4-7,11,15,20-25,27,29-31H,8-10H2,1-3H3,(H2,33,34,35)/t11-,15?,20-,21-,22+,23-,24-,25?,27-,29+/m1/s1
</t>
  </si>
  <si>
    <t>DTXSID9045922</t>
  </si>
  <si>
    <t>VPSRQEHTHIMDQM-FKLPMGAJSA-N</t>
  </si>
  <si>
    <t>Cl.CCOC(=O)[C@H](CCC1=CC=CC=C1)N[C@H]1CCC2=CC=CC=C2N(CC(O)=O)C1=O</t>
  </si>
  <si>
    <t xml:space="preserve">InChI=1S/C24H28N2O5.ClH/c1-2-31-24(30)20(14-12-17-8-4-3-5-9-17)25-19-15-13-18-10-6-7-11-21(18)26(23(19)29)16-22(27)28;/h3-11,19-20,25H,2,12-16H2,1H3,(H,27,28);1H/t19-,20-;/m0./s1
</t>
  </si>
  <si>
    <t>DTXSID3044758</t>
  </si>
  <si>
    <t>ZGGHKIMDNBDHJB-NRFPMOEYSA-M</t>
  </si>
  <si>
    <t>[Na+].CC(C)N1C(\C=C\[C@H](O)C[C@H](O)CC([O-])=O)=C(C2=C1C=CC=C2)C1=CC=C(F)C=C1</t>
  </si>
  <si>
    <t>CC(C)N1C(C=CC(O)CC(O)CC(O)=O)=C(C2=CC=CC=C12)C1=CC=C(F)C=C1</t>
  </si>
  <si>
    <t xml:space="preserve">InChI=1/C24H26FNO4.Na/c1-15(2)26-21-6-4-3-5-20(21)24(16-7-9-17(25)10-8-16)22(26)12-11-18(27)13-19(28)14-23(29)30;/h3-12,15,18-19,27-28H,13-14H2,1-2H3,(H,29,30);/q;+1/p-1/b12-11+;/t18-,19-;/s2
</t>
  </si>
  <si>
    <t>DTXSID40188912</t>
  </si>
  <si>
    <t>ZHSKUOZOLHMKEA-UHFFFAOYSA-N</t>
  </si>
  <si>
    <t>Cl.CN1C(CCCC(O)=O)=NC2=C1C=CC(=C2)N(CCCl)CCCl</t>
  </si>
  <si>
    <t>CN1C(CCCC(O)=O)=NC2=C1C=CC(=C2)N(CCCl)CCCl</t>
  </si>
  <si>
    <t xml:space="preserve">InChI=1S/C16H21Cl2N3O2.ClH/c1-20-14-6-5-12(21(9-7-17)10-8-18)11-13(14)19-15(20)3-2-4-16(22)23;/h5-6,11H,2-4,7-10H2,1H3,(H,22,23);1H
</t>
  </si>
  <si>
    <t>DTXSID80912319</t>
  </si>
  <si>
    <t>AYDBLCSLKNTEJL-RFQIPJPRSA-N</t>
  </si>
  <si>
    <t>COC(=O)[C@@H]1[C@H]2CC[C@@H](C[C@@H]1OC(=O)C1=CC=CC=C1)N2</t>
  </si>
  <si>
    <t>COC(=O)C1C2CCC(CC1OC(=O)C1=CC=CC=C1)N2</t>
  </si>
  <si>
    <t xml:space="preserve">InChI=1S/C16H19NO4/c1-20-16(19)14-12-8-7-11(17-12)9-13(14)21-15(18)10-5-3-2-4-6-10/h2-6,11-14,17H,7-9H2,1H3/t11-,12+,13-,14+/m0/s1
</t>
  </si>
  <si>
    <t>DTXSID50872411</t>
  </si>
  <si>
    <t>GFIJNRVAKGFPGQ-LIJARHBVSA-N</t>
  </si>
  <si>
    <t>CCNC(=O)[C@@H]1CCCN1C(=O)[C@H](CCCNC(N)=N)NC(=O)[C@H](CC(C)C)NC(=O)[C@@H](CC(C)C)NC(=O)[C@H](CC1=CC=C(O)C=C1)NC(=O)[C@H](CO)NC(=O)[C@H](CC1=CNC2=C1C=CC=C2)NC(=O)[C@H](CC1=CNC=N1)NC(=O)[C@@H]1CCC(=O)N1</t>
  </si>
  <si>
    <t>CCNC(=O)C1CCCN1C(=O)C(CCCNC(N)=N)NC(=O)C(CC(C)C)NC(=O)C(CC(C)C)NC(=O)C(CC1=CC=C(O)C=C1)NC(=O)C(CO)NC(=O)C(CC1=CNC2=CC=CC=C12)NC(=O)C(CC1=CN=CN1)NC(=O)C1CCC(=O)N1</t>
  </si>
  <si>
    <t xml:space="preserve">InChI=1S/C59H84N16O12/c1-6-63-57(86)48-14-10-22-75(48)58(87)41(13-9-21-64-59(60)61)68-51(80)42(23-32(2)3)69-52(81)43(24-33(4)5)70-53(82)44(25-34-15-17-37(77)18-16-34)71-56(85)47(30-76)74-54(83)45(26-35-28-65-39-12-8-7-11-38(35)39)72-55(84)46(27-36-29-62-31-66-36)73-50(79)40-19-20-49(78)67-40/h7-8,11-12,15-18,28-29,31-33,40-48,65,76-77H,6,9-10,13-14,19-27,30H2,1-5H3,(H,62,66)(H,63,86)(H,67,78)(H,68,80)(H,69,81)(H,70,82)(H,71,85)(H,72,84)(H,73,79)(H,74,83)(H4,60,61,64)/t40-,41-,42-,43+,44-,45-,46-,47-,48-/m0/s1
</t>
  </si>
  <si>
    <t>DTXSID1041057</t>
  </si>
  <si>
    <t>GGXICVAJURFBLW-CEYXHVGTSA-N</t>
  </si>
  <si>
    <t>CC(C)OC(=O)CCC\C=C/C[C@H]1[C@@H](O)C[C@@H](O)[C@@H]1CC[C@@H](O)CCC1=CC=CC=C1</t>
  </si>
  <si>
    <t>CC(C)OC(=O)CCCC=CCC1C(O)CC(O)C1CCC(O)CCC1=CC=CC=C1</t>
  </si>
  <si>
    <t xml:space="preserve">InChI=1S/C26H40O5/c1-19(2)31-26(30)13-9-4-3-8-12-22-23(25(29)18-24(22)28)17-16-21(27)15-14-20-10-6-5-7-11-20/h3,5-8,10-11,19,21-25,27-29H,4,9,12-18H2,1-2H3/b8-3-/t21-,22+,23+,24-,25+/m0/s1
</t>
  </si>
  <si>
    <t>DTXSID30903974</t>
  </si>
  <si>
    <t>YXHLJMWYDTXDHS-UHFFFAOYSA-N</t>
  </si>
  <si>
    <t>CC(C)C1NC(=O)C(NC(=O)C2=C3N=C4C(OC3=C(C)C(N)=C2)=C(C)C(=O)C(N)=C4C(=O)NC2C(C)OC(=O)C(C(C)C)N(C)C(=O)CN(C)C(=O)C3CCCN3C(=O)C(NC2=O)C(C)C)C(C)OC(=O)C(C(C)C)N(C)C(=O)CN(C)C(=O)C2CCCN2C1=O</t>
  </si>
  <si>
    <t>CC(C)C1NC(=O)C(NC(=O)C2C(=N)C(=O)C(C)=C3OC4=C(N=C23)C(=CC(N)=C4C)C(=O)NC2C(C)OC(=O)C(C(C)C)N(C)C(=O)CN(C)C(=O)C3CCCN3C(=O)C(NC2=O)C(C)C)C(C)OC(=O)C(C(C)C)N(C)C(=O)CN(C)C(=O)C2CCCN2C1=O</t>
  </si>
  <si>
    <t xml:space="preserve">InChI=1/C62H87N13O16/c1-26(2)42-59(85)74-21-17-19-36(74)57(83)70(13)24-38(76)72(15)48(28(5)6)61(87)89-32(11)44(55(81)66-42)68-53(79)34-23-35(63)30(9)51-46(34)65-47-40(41(64)50(78)31(10)52(47)91-51)54(80)69-45-33(12)90-62(88)49(29(7)8)73(16)39(77)25-71(14)58(84)37-20-18-22-75(37)60(86)43(27(3)4)67-56(45)82/h23,26-29,32-33,36-37,42-45,48-49H,17-22,24-25,63-64H2,1-16H3,(H,66,81)(H,67,82)(H,68,79)(H,69,80)
</t>
  </si>
  <si>
    <t>DTXSID80229257</t>
  </si>
  <si>
    <t>QGTIKBKZFGCSRS-FZANJEFGSA-N</t>
  </si>
  <si>
    <t>CC(C)C[C@H](NC(=O)[C@@H](CC1=CNC2=CC=CC=C12)NC(=O)[C@H](CC1=CC=C(O)C=C1)NC(=O)[C@H](CO)NC(=O)[C@@H](CC1=CNC2=CC=CC=C12)NC(=O)[C@@H](CC1=CC=C(F)C=C1)NC(=O)[C@@H]1C=CCN1C(C)=O)C(=O)N[C@@H](CCCN=C(N)N)C(=O)N1CCC[C@H]1C(=O)NCC(N)=O</t>
  </si>
  <si>
    <t>CC(C)CC(NC(=O)C(CC1=CNC2=CC=CC=C12)NC(=O)C(CC1=CC=C(O)C=C1)NC(=O)C(CO)NC(=O)C(CC1=CNC2=CC=CC=C12)NC(=O)C(CC1=CC=C(F)C=C1)NC(=O)C1C=CCN1C(C)=O)C(=O)NC(CCCN=C(N)N)C(=O)N1CCCC1C(=O)NCC(N)=O</t>
  </si>
  <si>
    <t xml:space="preserve">InChI=1S/C69H85FN16O13/c1-38(2)29-51(60(91)78-50(15-8-26-74-69(72)73)68(99)86-28-10-16-57(86)66(97)77-36-59(71)90)79-63(94)54(32-42-34-75-48-13-6-4-11-46(42)48)81-61(92)52(31-41-20-24-45(89)25-21-41)80-65(96)56(37-87)84-64(95)55(33-43-35-76-49-14-7-5-12-47(43)49)82-62(93)53(30-40-18-22-44(70)23-19-40)83-67(98)58-17-9-27-85(58)39(3)88/h4-7,9,11-14,17-25,34-35,38,50-58,75-76,87,89H,8,10,15-16,26-33,36-37H2,1-3H3,(H2,71,90)(H,77,97)(H,78,91)(H,79,94)(H,80,96)(H,81,92)(H,82,93)(H,83,98)(H,84,95)(H4,72,73,74)/t50-,51-,52-,53+,54+,55+,56-,57-,58-/m0/s1
</t>
  </si>
  <si>
    <t>DTXSID90873508</t>
  </si>
  <si>
    <t>NMJREATYWWNIKX-XJIZABAQSA-N</t>
  </si>
  <si>
    <t>CC(C)C[C@H](NC(=O)[C@H](CC1=CNC2=CC=CC=C12)NC(=O)CNC(=O)[C@H](CC1=CC=C(O)C=C1)NC(=O)[C@H](CO)NC(=O)[C@H](CC1=CNC2=C1C=CC=C2)NC(=O)[C@H](CC1=CN=CN1)NC(=O)[C@@H]1CCC(=O)N1)C(=O)N1CCC[C@H]1C(=O)NCC(N)=O</t>
  </si>
  <si>
    <t>CC(C)CC(NC(=O)C(CC1=CNC2=C1C=CC=C2)NC(=O)CNC(=O)C(CC1=CC=C(O)C=C1)NC(=O)C(CO)NC(=O)C(CC1=CNC2=C1C=CC=C2)NC(=O)C(CC1=CN=CN1)NC(=O)C1CCC(=O)N1)C(=O)N1CCCC1C(=O)NCC(N)=O</t>
  </si>
  <si>
    <t xml:space="preserve">InChI=1S/C60H73N15O13/c1-32(2)20-47(60(88)75-19-7-12-49(75)59(87)65-28-50(61)78)73-55(83)44(22-34-25-63-40-10-5-3-8-38(34)40)69-52(80)29-66-53(81)43(21-33-13-15-37(77)16-14-33)70-58(86)48(30-76)74-56(84)45(23-35-26-64-41-11-6-4-9-39(35)41)71-57(85)46(24-36-27-62-31-67-36)72-54(82)42-17-18-51(79)68-42/h3-6,8-11,13-16,25-27,31-32,42-49,63-64,76-77H,7,12,17-24,28-30H2,1-2H3,(H2,61,78)(H,62,67)(H,65,87)(H,66,81)(H,68,79)(H,69,80)(H,70,86)(H,71,85)(H,72,82)(H,73,83)(H,74,84)/t42-,43-,44-,45-,46-,47-,48-,49-/m0/s1
</t>
  </si>
  <si>
    <t>DTXSID50227543</t>
  </si>
  <si>
    <t>HHXHVIJIIXKSOE-QILQGKCVSA-N</t>
  </si>
  <si>
    <t>CCNC(=O)[C@@H]1CCCN1C(=O)[C@H](CCCN=C(N)N)NC(=O)[C@H](CC(C)C)NC(=O)[C@@H](CC1=CN(CC2=CC=CC=C2)C=N1)NC(=O)[C@H](CC1=CC=C(O)C=C1)NC(=O)[C@H](CO)NC(=O)[C@H](CC1=CNC2=CC=CC=C12)NC(=O)[C@H](CC1=CN=CN1)NC(=O)[C@@H]1CCC(=O)N1</t>
  </si>
  <si>
    <t>CCNC(=O)C1CCCN1C(=O)C(CCCN=C(N)N)NC(=O)C(CC(C)C)NC(=O)C(CC1=CN(CC2=CC=CC=C2)C=N1)NC(=O)C(CC1=CC=C(O)C=C1)NC(=O)C(CO)NC(=O)C(CC1=CNC2=CC=CC=C12)NC(=O)C(CC1=CN=CN1)NC(=O)C1CCC(=O)N1</t>
  </si>
  <si>
    <t xml:space="preserve">InChI=1S/C66H86N18O12/c1-4-70-64(95)55-17-11-25-84(55)65(96)48(16-10-24-71-66(67)68)76-58(89)49(26-38(2)3)77-62(93)53(30-43-34-83(37-74-43)33-40-12-6-5-7-13-40)81-59(90)50(27-39-18-20-44(86)21-19-39)78-63(94)54(35-85)82-60(91)51(28-41-31-72-46-15-9-8-14-45(41)46)79-61(92)52(29-42-32-69-36-73-42)80-57(88)47-22-23-56(87)75-47/h5-9,12-15,18-21,31-32,34,36-38,47-55,72,85-86H,4,10-11,16-17,22-30,33,35H2,1-3H3,(H,69,73)(H,70,95)(H,75,87)(H,76,89)(H,77,93)(H,78,94)(H,79,92)(H,80,88)(H,81,90)(H,82,91)(H4,67,68,71)/t47-,48-,49-,50-,51-,52-,53+,54-,55-/m0/s1
</t>
  </si>
  <si>
    <t>DTXSID6040583</t>
  </si>
  <si>
    <t>UWCVGPLTGZWHGS-ZORIOUSZSA-N</t>
  </si>
  <si>
    <t>CS(O)(=O)=O.CCCN1C[C@H](CSC)C[C@H]2[C@H]1CC1=CNC3=CC=CC2=C13</t>
  </si>
  <si>
    <t>CCCN1CC(CSC)CC2C1CC1=CNC3=CC=CC2=C13</t>
  </si>
  <si>
    <t xml:space="preserve">InChI=1S/C19H26N2S.CH4O3S/c1-3-7-21-11-13(12-22-2)8-16-15-5-4-6-17-19(15)14(10-20-17)9-18(16)21;1-5(2,3)4/h4-6,10,13,16,18,20H,3,7-9,11-12H2,1-2H3;1H3,(H,2,3,4)/t13-,16-,18-;/m1./s1
</t>
  </si>
  <si>
    <t>DTXSID8057728</t>
  </si>
  <si>
    <t>DGCPIBPDYFLAAX-YTAGXALCSA-N</t>
  </si>
  <si>
    <t>CCNC(=O)[C@@H]1CCCN1C(=O)[C@H](CCCNC(N)=N)NC(=O)[C@H](CC(C)C)NC(=O)CNC(=O)[C@H](CC1=CC=C(O)C=C1)NC(=O)[C@H](CO)NC(=O)[C@H](CC1=CNC2=C1C=CC=C2)NC(=O)[C@H](CC1=CN=CN1)NC(=O)[C@@H]1CCC(=O)N1</t>
  </si>
  <si>
    <t>CCNC(=O)C1CCCN1C(=O)C(CCCNC(N)=N)NC(=O)C(CC(C)C)NC(=O)CNC(=O)C(CC1=CC=C(O)C=C1)NC(=O)C(CO)NC(=O)C(CC1=CNC2=CC=CC=C12)NC(=O)C(CC1=CN=CN1)NC(=O)C1CCC(=O)N1</t>
  </si>
  <si>
    <t xml:space="preserve">InChI=1S/C55H76N16O12/c1-4-59-53(82)44-12-8-20-71(44)54(83)38(11-7-19-60-55(56)57)66-49(78)39(21-30(2)3)65-46(75)27-62-47(76)40(22-31-13-15-34(73)16-14-31)67-52(81)43(28-72)70-50(79)41(23-32-25-61-36-10-6-5-9-35(32)36)68-51(80)42(24-33-26-58-29-63-33)69-48(77)37-17-18-45(74)64-37/h5-6,9-10,13-16,25-26,29-30,37-44,61,72-73H,4,7-8,11-12,17-24,27-28H2,1-3H3,(H,58,63)(H,59,82)(H,62,76)(H,64,74)(H,65,75)(H,66,78)(H,67,81)(H,68,80)(H,69,77)(H,70,79)(H4,56,57,60)/t37-,38-,39-,40-,41-,42-,43-,44-/m0/s1
</t>
  </si>
  <si>
    <t>DTXSID2048323</t>
  </si>
  <si>
    <t>GJKXGJCSJWBJEZ-XRSSZCMZSA-N</t>
  </si>
  <si>
    <t>CCNC(=O)[C@@H]1CCCN1C(=O)[C@H](CCCNC(N)=N)NC(=O)[C@H](CC(C)C)NC(=O)[C@@H](CC1=CNC2=C1C=CC=C2)NC(=O)[C@H](CC1=CC=C(O)C=C1)NC(=O)[C@H](CO)NC(=O)[C@H](CC1=CNC2=C1C=CC=C2)NC(=O)[C@H](CC1=CNC=N1)NC(=O)[C@@H]1CCC(=O)N1</t>
  </si>
  <si>
    <t>CCNC(=O)C1CCCN1C(=O)C(CCCNC(N)=N)NC(=O)C(CC(C)C)NC(=O)C(CC1=CNC2=CC=CC=C12)NC(=O)C(CC1=CC=C(O)C=C1)NC(=O)C(CO)NC(=O)C(CC1=CNC2=CC=CC=C12)NC(=O)C(CC1=CNC=N1)NC(=O)C1CCC(=O)N1</t>
  </si>
  <si>
    <t xml:space="preserve">InChI=1S/C64H83N17O12/c1-4-68-62(92)53-16-10-24-81(53)63(93)46(15-9-23-69-64(65)66)74-56(86)47(25-35(2)3)75-58(88)49(27-37-30-70-43-13-7-5-11-41(37)43)77-57(87)48(26-36-17-19-40(83)20-18-36)76-61(91)52(33-82)80-59(89)50(28-38-31-71-44-14-8-6-12-42(38)44)78-60(90)51(29-39-32-67-34-72-39)79-55(85)45-21-22-54(84)73-45/h5-8,11-14,17-20,30-32,34-35,45-53,70-71,82-83H,4,9-10,15-16,21-29,33H2,1-3H3,(H,67,72)(H,68,92)(H,73,84)(H,74,86)(H,75,88)(H,76,91)(H,77,87)(H,78,90)(H,79,85)(H,80,89)(H4,65,66,69)/t45-,46-,47-,48-,49+,50-,51-,52-,53-/m0/s1
</t>
  </si>
  <si>
    <t>DTXSID5042663</t>
  </si>
  <si>
    <t>HHZIURLSWUIHRB-UHFFFAOYSA-N</t>
  </si>
  <si>
    <t>CC1=CN(C=N1)C1=CC(=CC(NC(=O)C2=CC(NC3=NC=CC(=N3)C3=CC=CN=C3)=C(C)C=C2)=C1)C(F)(F)F</t>
  </si>
  <si>
    <t xml:space="preserve">InChI=1S/C28H22F3N7O/c1-17-5-6-19(10-25(17)37-27-33-9-7-24(36-27)20-4-3-8-32-14-20)26(39)35-22-11-21(28(29,30)31)12-23(13-22)38-15-18(2)34-16-38/h3-16H,1-2H3,(H,35,39)(H,33,36,37)
</t>
  </si>
  <si>
    <t>DTXSID601015618</t>
  </si>
  <si>
    <t>UMMADZJLZAPZAW-XOWPVRJPSA-N</t>
  </si>
  <si>
    <t>NC(CO)(CO)CO.CCCCC[C@](C)(O)\C=C\[C@H]1[C@H](O)C[C@H](O)[C@@H]1C\C=C/CCCC(O)=O</t>
  </si>
  <si>
    <t>CCCCCC(C)(O)C=CC1C(O)CC(O)C1CC=CCCCC(O)=O</t>
  </si>
  <si>
    <t xml:space="preserve">InChI=1S/C21H36O5.C4H11NO3/c1-3-4-9-13-21(2,26)14-12-17-16(18(22)15-19(17)23)10-7-5-6-8-11-20(24)25;5-4(1-6,2-7)3-8/h5,7,12,14,16-19,22-23,26H,3-4,6,8-11,13,15H2,1-2H3,(H,24,25);6-8H,1-3,5H2/b7-5-,14-12+;/t16-,17-,18+,19-,21+;/m1./s1
</t>
  </si>
  <si>
    <t>DTXSID4046492</t>
  </si>
  <si>
    <t>LBWFXVZLPYTWQI-IPOVEDGCSA-N</t>
  </si>
  <si>
    <t>O[C@@H](CC(O)=O)C(O)=O.CCN(CC)CCNC(=O)C1=C(C)NC(\C=C2/C(=O)NC3=CC=C(F)C=C23)=C1C</t>
  </si>
  <si>
    <t>CCN(CC)CCNC(=O)C1=C(C)NC(C=C2C(=O)NC3=CC=C(F)C=C23)=C1C</t>
  </si>
  <si>
    <t xml:space="preserve">InChI=1S/C22H27FN4O2.C4H6O5/c1-5-27(6-2)10-9-24-22(29)20-13(3)19(25-14(20)4)12-17-16-11-15(23)7-8-18(16)26-21(17)28;5-2(4(8)9)1-3(6)7/h7-8,11-12,25H,5-6,9-10H2,1-4H3,(H,24,29)(H,26,28);2,5H,1H2,(H,6,7)(H,8,9)/b17-12-;/t;2-/m.0/s1
</t>
  </si>
  <si>
    <t>DTXSID1046922</t>
  </si>
  <si>
    <t>KIQQMECNKUGGKA-NMYWJIRASA-N</t>
  </si>
  <si>
    <t>CC[C@]12CC[C@H]3[C@@H](CCC4=C\C(CC[C@H]34)=N\O)[C@@H]1CC[C@@]2(OC(C)=O)C#C</t>
  </si>
  <si>
    <t>CCC12CCC3C(CCC4=CC(CCC34)=NO)C1CCC2(OC(C)=O)C#C</t>
  </si>
  <si>
    <t xml:space="preserve">InChI=1S/C23H31NO3/c1-4-22-12-10-19-18-9-7-17(24-26)14-16(18)6-8-20(19)21(22)11-13-23(22,5-2)27-15(3)25/h2,14,18-21,26H,4,6-13H2,1,3H3/b24-17+/t18-,19+,20+,21-,22-,23-/m0/s1
</t>
  </si>
  <si>
    <t>DTXSID7045867</t>
  </si>
  <si>
    <t>FHXBMXJMKMWVRG-SLHNCBLASA-N</t>
  </si>
  <si>
    <t>CC(=O)OC1=CC=C2[C@H]3CC[C@]4(C)[C@@H](O)CC[C@H]4[C@@H]3CCC2=C1</t>
  </si>
  <si>
    <t>CC(=O)OC1=CC2=C(C=C1)C1CCC3(C)C(O)CCC3C1CC2</t>
  </si>
  <si>
    <t xml:space="preserve">InChI=1S/C20H26O3/c1-12(21)23-14-4-6-15-13(11-14)3-5-17-16(15)9-10-20(2)18(17)7-8-19(20)22/h4,6,11,16-19,22H,3,5,7-10H2,1-2H3/t16-,17-,18+,19+,20+/m1/s1
</t>
  </si>
  <si>
    <t>DTXSID60145880</t>
  </si>
  <si>
    <t>HJTUINCBGMVXOB-LNMJFAINSA-N</t>
  </si>
  <si>
    <t>C[C@]12CC=C3[C@@H](CCC4=CC(=O)CC[C@]34C)[C@@H]1CCC2=O</t>
  </si>
  <si>
    <t xml:space="preserve">InChI=1S/C19H24O2/c1-18-9-7-13(20)11-12(18)3-4-14-15-5-6-17(21)19(15,2)10-8-16(14)18/h8,11,14-15H,3-7,9-10H2,1-2H3/t14-,15-,18-,19-/m0/s1
</t>
  </si>
  <si>
    <t>DTXSID9046784</t>
  </si>
  <si>
    <t>ZORWARFPXPVJLW-MTFPJWTKSA-N</t>
  </si>
  <si>
    <t>Cl.CC(C)[C@H](N)C(=O)OCC(CO)OCN1C=NC2=C1NC(N)=NC2=O</t>
  </si>
  <si>
    <t>CC(C)C(N)C(=O)OCC(CO)OCN1C=NC2=C1NC(N)=NC2=O</t>
  </si>
  <si>
    <t xml:space="preserve">InChI=1S/C14H22N6O5.ClH/c1-7(2)9(15)13(23)24-4-8(3-21)25-6-20-5-17-10-11(20)18-14(16)19-12(10)22;/h5,7-9,21H,3-4,6,15H2,1-2H3,(H3,16,18,19,22);1H/t8?,9-;/m0./s1
</t>
  </si>
  <si>
    <t>DTXSID8023551</t>
  </si>
  <si>
    <t>HDACQVRGBOVJII-JBDAPHQKSA-N</t>
  </si>
  <si>
    <t>CCOC(=O)[C@H](CCC1=CC=CC=C1)N[C@@H](C)C(=O)N1[C@H]2CCC[C@H]2C[C@H]1C(O)=O</t>
  </si>
  <si>
    <t>CCOC(=O)C(CCC1=CC=CC=C1)NC(C)C(=O)N1C2CCCC2CC1C(O)=O</t>
  </si>
  <si>
    <t xml:space="preserve">InChI=1S/C23H32N2O5/c1-3-30-23(29)18(13-12-16-8-5-4-6-9-16)24-15(2)21(26)25-19-11-7-10-17(19)14-20(25)22(27)28/h4-6,8-9,15,17-20,24H,3,7,10-14H2,1-2H3,(H,27,28)/t15-,17-,18-,19-,20-/m0/s1
</t>
  </si>
  <si>
    <t>DTXSID30895042</t>
  </si>
  <si>
    <t>AQOKCDNYWBIDND-FTOWTWDKSA-N</t>
  </si>
  <si>
    <t>CCNC(=O)CCC\C=C/C[C@H]1[C@@H](O)C[C@@H](O)[C@@H]1\C=C\[C@@H](O)CCC1=CC=CC=C1</t>
  </si>
  <si>
    <t>CCNC(=O)CCCC=CCC1C(O)CC(O)C1C=CC(O)CCC1=CC=CC=C1</t>
  </si>
  <si>
    <t xml:space="preserve">InChI=1/C25H37NO4/c1-2-26-25(30)13-9-4-3-8-12-21-22(24(29)18-23(21)28)17-16-20(27)15-14-19-10-6-5-7-11-19/h3,5-8,10-11,16-17,20-24,27-29H,2,4,9,12-15,18H2,1H3,(H,26,30)/b8-3-,17-16+/t20-,21+,22+,23-,24+/s2
</t>
  </si>
  <si>
    <t>CC(C)CC(NC(=O)C(COC(C)(C)C)NC(=O)C(CC1=CC=C(O)C=C1)NC(=O)C(CO)NC(=O)C(CC1=CNC2=CC=CC=C12)NC(=O)C(CC1=CNC=N1)NC(=O)C1CCC(=O)N1)C(=O)NC(CCCNC(N)=N)C(=O)N1CCCC1C(=O)NNC(N)=O</t>
  </si>
  <si>
    <t>DTXSID4046282</t>
  </si>
  <si>
    <t>OUJTZYPIHDYQMC-LJQANCHMSA-N</t>
  </si>
  <si>
    <t>COC([C@H](OC1=NC(C)=CC(C)=N1)C(O)=O)(C1=CC=CC=C1)C1=CC=CC=C1</t>
  </si>
  <si>
    <t>COC(C(OC1=NC(C)=CC(C)=N1)C(O)=O)(C1=CC=CC=C1)C1=CC=CC=C1</t>
  </si>
  <si>
    <t xml:space="preserve">InChI=1S/C22H22N2O4/c1-15-14-16(2)24-21(23-15)28-19(20(25)26)22(27-3,17-10-6-4-7-11-17)18-12-8-5-9-13-18/h4-14,19H,1-3H3,(H,25,26)/t19-/m1/s1
</t>
  </si>
  <si>
    <t>DTXSID2023301</t>
  </si>
  <si>
    <t>DALKLAYLIPSCQL-YPYQNWSCSA-N</t>
  </si>
  <si>
    <t>CCC(=O)O[C@@]1(CC[C@H]2[C@@H]3C[C@H](C)C4=CC(=O)C=C[C@]4(C)[C@H]3[C@@H](O)C[C@]12C)C(=O)COC(C)=O</t>
  </si>
  <si>
    <t>CCC(=O)OC1(CCC2C3CC(C)C4=CC(=O)C=CC4(C)C3C(O)CC12C)C(=O)COC(C)=O</t>
  </si>
  <si>
    <t xml:space="preserve">InChI=1S/C27H36O7/c1-6-23(32)34-27(22(31)14-33-16(3)28)10-8-19-18-11-15(2)20-12-17(29)7-9-25(20,4)24(18)21(30)13-26(19,27)5/h7,9,12,15,18-19,21,24,30H,6,8,10-11,13-14H2,1-5H3/t15-,18-,19-,21-,24+,25-,26-,27-/m0/s1
</t>
  </si>
  <si>
    <t>DTXSID50868278</t>
  </si>
  <si>
    <t>MXNPVEWKUGBRDI-XLMAVYRWSA-N</t>
  </si>
  <si>
    <t>[H].[H][C@@]12CC[C@](OC(=O)CC)(C(=O)COC(C)=O)[C@@]1(C)C[C@H](O)[C@@]1([H])[C@@]2([H])CCC2=CC(=O)CC[C@]12C</t>
  </si>
  <si>
    <t>CCC(=O)OC1(CCC2C3CCC4=CC(=O)CCC4(C)C3C(O)CC12C)C(=O)COC(C)=O</t>
  </si>
  <si>
    <t xml:space="preserve">InChI=1/C26H36O7.H/c1-5-22(31)33-26(21(30)14-32-15(2)27)11-9-19-18-7-6-16-12-17(28)8-10-24(16,3)23(18)20(29)13-25(19,26)4;/h12,18-20,23,29H,5-11,13-14H2,1-4H3;/t18-,19-,20-,23+,24-,25-,26-;/s2
</t>
  </si>
  <si>
    <t>DTXSID20863270</t>
  </si>
  <si>
    <t>YSGQGNQWBLYHPE-CFUSNLFHSA-N</t>
  </si>
  <si>
    <t>[H][C@@]12CC[C@H](O)[C@@]1(C)CC[C@]1([H])[C@@]3([H])CCC(=O)C=C3C[C@@H](C)[C@@]21[H]</t>
  </si>
  <si>
    <t>CC1CC2=CC(=O)CCC2C2CCC3(C)C(O)CCC3C12</t>
  </si>
  <si>
    <t xml:space="preserve">InChI=1S/C19H28O2/c1-11-9-12-10-13(20)3-4-14(12)15-7-8-19(2)16(18(11)15)5-6-17(19)21/h10-11,14-18,21H,3-9H2,1-2H3/t11-,14+,15-,16+,17+,18-,19+/m1/s1
</t>
  </si>
  <si>
    <t>DTXSID901015300</t>
  </si>
  <si>
    <t>LSAQODYZOZWHRI-UHFFFAOYSA-N</t>
  </si>
  <si>
    <t xml:space="preserve">InChI=1/C13H18O2/c1-2-12(14)15-11-6-5-10-8-3-4-9(7-8)13(10)11/h2,8-11,13H,1,3-7H2
</t>
  </si>
  <si>
    <t>DTXSID00167364</t>
  </si>
  <si>
    <t>SWZTYAVBMYWFGS-UHFFFAOYSA-N</t>
  </si>
  <si>
    <t>Cl.CCCCCCCCC1=CC=C(CCC(N)(CO)CO)C=C1</t>
  </si>
  <si>
    <t>CCCCCCCCC1=CC=C(CCC(N)(CO)CO)C=C1</t>
  </si>
  <si>
    <t xml:space="preserve">InChI=1S/C19H33NO2.ClH/c1-2-3-4-5-6-7-8-17-9-11-18(12-10-17)13-14-19(20,15-21)16-22;/h9-12,21-22H,2-8,13-16,20H2,1H3;1H
</t>
  </si>
  <si>
    <t>DTXSID3048578</t>
  </si>
  <si>
    <t>OGSBUKJUDHAQEA-WMCAAGNKSA-N</t>
  </si>
  <si>
    <t>NC1=NC(N)=C2N=C(CC(CC#C)C3=CC=C(C=C3)C(=O)N[C@@H](CCC(O)=O)C(O)=O)C=NC2=N1</t>
  </si>
  <si>
    <t>NC1=NC(N)=C2N=C(CC(CC#C)C3=CC=C(C=C3)C(=O)NC(CCC(O)=O)C(O)=O)C=NC2=N1</t>
  </si>
  <si>
    <t xml:space="preserve">InChI=1S/C23H23N7O5/c1-2-3-14(10-15-11-26-20-18(27-15)19(24)29-23(25)30-20)12-4-6-13(7-5-12)21(33)28-16(22(34)35)8-9-17(31)32/h1,4-7,11,14,16H,3,8-10H2,(H,28,33)(H,31,32)(H,34,35)(H4,24,25,26,29,30)/t14?,16-/m0/s1
</t>
  </si>
  <si>
    <t>DTXSID9046497</t>
  </si>
  <si>
    <t>ZOCKGBMQLCSHFP-KQRAQHLDSA-N</t>
  </si>
  <si>
    <t>CCCCC(=O)OCC(=O)[C@@]1(O)C[C@H](O[C@H]2C[C@H](NC(=O)C(F)(F)F)[C@H](O)[C@H](C)O2)C2=C(C1)C(O)=C1C(=O)C3=C(C(=O)C1=C2O)C(OC)=CC=C3</t>
  </si>
  <si>
    <t>CCCCC(=O)OCC(=O)C1(O)CC(OC2CC(NC(=O)C(F)(F)F)C(O)C(C)O2)C2=C(O)C3=C(C(O)=C2C1)C(=O)C1=CC=CC(OC)=C1C3=O</t>
  </si>
  <si>
    <t xml:space="preserve">InChI=1S/C34H36F3NO13/c1-4-5-9-21(40)49-13-20(39)33(47)11-16-24(19(12-33)51-22-10-17(27(41)14(2)50-22)38-32(46)34(35,36)37)31(45)26-25(29(16)43)28(42)15-7-6-8-18(48-3)23(15)30(26)44/h6-8,14,17,19,22,27,41,43,45,47H,4-5,9-13H2,1-3H3,(H,38,46)/t14-,17-,19-,22-,27+,33-/m0/s1
</t>
  </si>
  <si>
    <t>DTXSID6041133</t>
  </si>
  <si>
    <t>WAEXFXRVDQXREF-UHFFFAOYSA-N</t>
  </si>
  <si>
    <t>ONC(=O)CCCCCCC(=O)NC1=CC=CC=C1</t>
  </si>
  <si>
    <t xml:space="preserve">InChI=1S/C14H20N2O3/c17-13(15-12-8-4-3-5-9-12)10-6-1-2-7-11-14(18)16-19/h3-5,8-9,19H,1-2,6-7,10-11H2,(H,15,17)(H,16,18)
</t>
  </si>
  <si>
    <t>DTXSID2048581</t>
  </si>
  <si>
    <t>FPZLLRFZJZRHSY-HJYUBDRYSA-N</t>
  </si>
  <si>
    <t>CN(C)[C@H]1[C@@H]2C[C@@H]3CC4=C(C(O)=C(NC(=O)CNC(C)(C)C)C=C4N(C)C)C(=O)C3=C(O)[C@]2(O)C(=O)C(C(N)=O)=C1O</t>
  </si>
  <si>
    <t>CN(C)C1C2CC3CC4=C(C(=O)C3C(=O)C2(O)C(=O)C(C(N)=O)C1=O)C(O)=C(NC(=O)CNC(C)(C)C)C=C4N(C)C</t>
  </si>
  <si>
    <t xml:space="preserve">InChI=1S/C29H39N5O8/c1-28(2,3)31-11-17(35)32-15-10-16(33(4)5)13-8-12-9-14-21(34(6)7)24(38)20(27(30)41)26(40)29(14,42)25(39)18(12)23(37)19(13)22(15)36/h10,12,14,21,31,36,38-39,42H,8-9,11H2,1-7H3,(H2,30,41)(H,32,35)/t12-,14-,21-,29-/m0/s1
</t>
  </si>
  <si>
    <t>DTXSID50110042</t>
  </si>
  <si>
    <t>SHZPNDRIDUBNMH-NIJVSVLQSA-L</t>
  </si>
  <si>
    <t>O.O.O.[Ca++].CC(C)C1=C(C(=O)NC2=CC=CC=C2)C(=C(N1CC[C@@H](O)C[C@@H](O)CC([O-])=O)C1=CC=C(F)C=C1)C1=CC=CC=C1.CC(C)C1=C(C(=O)NC2=CC=CC=C2)C(=C(N1CC[C@@H](O)C[C@@H](O)CC([O-])=O)C1=CC=C(F)C=C1)C1=CC=CC=C1</t>
  </si>
  <si>
    <t>CC(C)C1=C(C(=O)NC2=CC=CC=C2)C(=C(N1CCC(O)CC(O)CC(O)=O)C1=CC=C(F)C=C1)C1=CC=CC=C1</t>
  </si>
  <si>
    <t xml:space="preserve">InChI=1S/2C33H35FN2O5.Ca.3H2O/c2*1-21(2)31-30(33(41)35-25-11-7-4-8-12-25)29(22-9-5-3-6-10-22)32(23-13-15-24(34)16-14-23)36(31)18-17-26(37)19-27(38)20-28(39)40;;;;/h2*3-16,21,26-27,37-38H,17-20H2,1-2H3,(H,35,41)(H,39,40);;3*1H2/q;;+2;;;/p-2/t2*26-,27-;;;;/m11..../s1
</t>
  </si>
  <si>
    <t>DTXSID80866606</t>
  </si>
  <si>
    <t>DPYMFVXJLLWWEU-UHFFFAOYSA-N</t>
  </si>
  <si>
    <t xml:space="preserve">InChI=1/C3H2F6O/c4-1(3(7,8)9)10-2(5)6/h1-2H
</t>
  </si>
  <si>
    <t>DTXSID40873497</t>
  </si>
  <si>
    <t>QLGKMLRGKPKGKI-QWQCQAQZSA-N</t>
  </si>
  <si>
    <t>CCNC(=O)[C@@H]1CCCN1C(=O)[C@H](CCCNC(N)=N)NC(=O)[C@H](CC(C)C)NC(=O)[C@@H](C)NC(=O)[C@H](CC1=CC=C(O)C=C1)NC(=O)[C@H](CO)NC(=O)[C@H](CC1=CNC2=C1C=CC=C2)NC(=O)[C@H](CC1=CNC=N1)NC(=O)[C@@H]1CCC(=O)N1</t>
  </si>
  <si>
    <t>CCNC(=O)C1CCCN1C(=O)C(CCCNC(N)=N)NC(=O)C(CC(C)C)NC(=O)C(C)NC(=O)C(CC1=CC=C(O)C=C1)NC(=O)C(CO)NC(=O)C(CC1=CNC2=C1C=CC=C2)NC(=O)C(CC1=CNC=N1)NC(=O)C1CCC(=O)N1</t>
  </si>
  <si>
    <t xml:space="preserve">InChI=1S/C56H78N16O12/c1-5-60-54(83)45-13-9-21-72(45)55(84)39(12-8-20-61-56(57)58)66-50(79)40(22-30(2)3)67-47(76)31(4)64-49(78)41(23-32-14-16-35(74)17-15-32)68-53(82)44(28-73)71-51(80)42(24-33-26-62-37-11-7-6-10-36(33)37)69-52(81)43(25-34-27-59-29-63-34)70-48(77)38-18-19-46(75)65-38/h6-7,10-11,14-17,26-27,29-31,38-45,62,73-74H,5,8-9,12-13,18-25,28H2,1-4H3,(H,59,63)(H,60,83)(H,64,78)(H,65,75)(H,66,79)(H,67,76)(H,68,82)(H,69,81)(H,70,77)(H,71,80)(H4,57,58,61)/t31-,38+,39+,40+,41+,42+,43+,44+,45+/m1/s1
</t>
  </si>
  <si>
    <t>DTXSID4046494</t>
  </si>
  <si>
    <t>ZBVJFYPGLGEMIN-IKNXIQPFSA-N</t>
  </si>
  <si>
    <t>OC(=O)C1=CC2=C(C=CC=C2)C(CC2=C(O)C(=CC3=C2C=CC=C3)C(O)=O)=C1O.CC(C)C[C@H](NC(=O)[C@@H](CC1=CNC2=CC=CC=C12)NC(=O)[C@H](CC1=CC=C(O)C=C1)NC(=O)[C@H](CO)NC(=O)[C@H](CC1=CNC2=CC=CC=C12)NC(=O)[C@H](CC1=CNC=N1)NC(=O)[C@@H]1CCC(=O)N1)C(=O)N[C@@H](CCCNC(N)=N)C(=O)N1CCC[C@@H]1C(=O)NCC(N)=O</t>
  </si>
  <si>
    <t>CC(C)CC(NC(=O)C(CC1=CNC2=CC=CC=C12)NC(=O)C(CC1=CC=C(O)C=C1)NC(=O)C(CO)NC(=O)C(CC1=CNC2=CC=CC=C12)NC(=O)C(CC1=CNC=N1)NC(=O)C1CCC(=O)N1)C(=O)NC(CCCNC(N)=N)C(=O)N1CCCC1C(=O)NCC(N)=O</t>
  </si>
  <si>
    <t xml:space="preserve">InChI=1S/C64H82N18O13.C23H16O6/c1-34(2)23-46(56(88)75-45(13-7-21-69-64(66)67)63(95)82-22-8-14-52(82)62(94)72-31-53(65)85)76-58(90)48(25-36-28-70-42-11-5-3-9-40(36)42)78-57(89)47(24-35-15-17-39(84)18-16-35)77-61(93)51(32-83)81-59(91)49(26-37-29-71-43-12-6-4-10-41(37)43)79-60(92)50(27-38-30-68-33-73-38)80-55(87)44-19-20-54(86)74-44;24-20-16(14-7-3-1-5-12(14)9-18(20)22(26)27)11-17-15-8-4-2-6-13(15)10-19(21(17)25)23(28)29/h3-6,9-12,15-18,28-30,33-34,44-52,70-71,83-84H,7-8,13-14,19-27,31-32H2,1-2H3,(H2,65,85)(H,68,73)(H,72,94)(H,74,86)(H,75,88)(H,76,90)(H,77,93)(H,78,89)(H,79,92)(H,80,87)(H,81,91)(H4,66,67,69);1-10,24-25H,11H2,(H,26,27)(H,28,29)/t44-,45-,46-,47-,48+,49-,50-,51-,52+;/m0./s1
</t>
  </si>
  <si>
    <t>DTXSID40964091</t>
  </si>
  <si>
    <t>FQEQMASDZFXSJI-YNEHKIRRSA-N</t>
  </si>
  <si>
    <t>[H][C@]12CN3CCCC[C@]3([H])[C@@]([H])(CN3C(=O)C=CC=C13)C2</t>
  </si>
  <si>
    <t>[H]C12CN3C(=O)C=CC=C3C([H])(CN3CCCCC13)C2</t>
  </si>
  <si>
    <t xml:space="preserve">InChI=1S/C15H20N2O/c18-15-6-3-5-14-11-8-12(10-17(14)15)13-4-1-2-7-16(13)9-11/h3,5-6,11-13H,1-2,4,7-10H2/t11-,12+,13+/m0/s1
</t>
  </si>
  <si>
    <t>DTXSID10197354</t>
  </si>
  <si>
    <t>WPKQYFUSPONRAT-BXXNOCLASA-N</t>
  </si>
  <si>
    <t>CC(C)C[C@H](NC(=O)CNC(=O)[C@H](CC1=CC=C(O)C=C1)NC(=O)[C@H](CO)NC(=O)[C@H](CC1=CNC2=CC=CC=C12)NC(=O)[C@H](CC1=CN=CN1)NC(=O)[C@@H]1CCC(=O)N1)C(=O)N[C@@H](CCC(N)=O)C(=O)N1CCC[C@H]1C(=O)NCC(N)=O</t>
  </si>
  <si>
    <t>CC(C)CC(NC(=O)CNC(=O)C(CC1=CC=C(O)C=C1)NC(=O)C(CO)NC(=O)C(CC1=CNC2=CC=CC=C12)NC(=O)C(CC1=CN=CN1)NC(=O)C1CCC(=O)N1)C(=O)NC(CCC(N)=O)C(=O)N1CCCC1C(=O)NCC(N)=O</t>
  </si>
  <si>
    <t xml:space="preserve">InChI=1S/C54H71N15O14/c1-28(2)18-37(49(78)64-36(13-15-43(55)72)54(83)69-17-5-8-42(69)53(82)59-24-44(56)73)63-46(75)25-60-47(76)38(19-29-9-11-32(71)12-10-29)65-52(81)41(26-70)68-50(79)39(20-30-22-58-34-7-4-3-6-33(30)34)66-51(80)40(21-31-23-57-27-61-31)67-48(77)35-14-16-45(74)62-35/h3-4,6-7,9-12,22-23,27-28,35-42,58,70-71H,5,8,13-21,24-26H2,1-2H3,(H2,55,72)(H2,56,73)(H,57,61)(H,59,82)(H,60,76)(H,62,74)(H,63,75)(H,64,78)(H,65,81)(H,66,80)(H,67,77)(H,68,79)/t35-,36-,37-,38-,39-,40-,41-,42-/m0/s1
</t>
  </si>
  <si>
    <t>DTXSID10235361</t>
  </si>
  <si>
    <t>RXEFQWSRPHNLBJ-JHOBKTHQSA-N</t>
  </si>
  <si>
    <t>CC(C)C[C@H](NC(=O)[C@@H](CCCNC(N)=N)NC(=O)[C@H](CC1=CC=C(O)C=C1)NC(=O)[C@H](CO)NC(=O)[C@@H](CC1=CNC2=CC=CC=C12)NC(=O)[C@H](N)CC1=CC=C(Cl)C=C1)C(=O)N[C@@H](CCCNC(N)=N)C(=O)N1CCC[C@H]1C(=O)N[C@H](C)C(=O)NC(=O)[C@@H](CC1=CNC2=CC=CC=C12)NC(C)=O</t>
  </si>
  <si>
    <t>CC(C)CC(NC(=O)C(CCCNC(N)=N)NC(=O)C(CC1=CC=C(O)C=C1)NC(=O)C(CO)NC(=O)C(CC1=CNC2=CC=CC=C12)NC(=O)C(N)CC1=CC=C(Cl)C=C1)C(=O)NC(CCCNC(N)=N)C(=O)N1CCCC1C(=O)NC(C)C(=O)NC(=O)C(CC1=CNC2=CC=CC=C12)NC(C)=O</t>
  </si>
  <si>
    <t xml:space="preserve">InChI=1S/C71H94ClN19O13/c1-38(2)30-54(63(98)85-53(17-10-28-79-71(76)77)69(104)91-29-11-18-59(91)68(103)82-39(3)60(95)90-66(101)56(83-40(4)93)33-43-35-80-50-14-7-5-12-47(43)50)87-62(97)52(16-9-27-78-70(74)75)84-64(99)55(32-42-21-25-46(94)26-22-42)88-67(102)58(37-92)89-65(100)57(34-44-36-81-51-15-8-6-13-48(44)51)86-61(96)49(73)31-41-19-23-45(72)24-20-41/h5-8,12-15,19-26,35-36,38-39,49,52-59,80-81,92,94H,9-11,16-18,27-34,37,73H2,1-4H3,(H,82,103)(H,83,93)(H,84,99)(H,85,98)(H,86,96)(H,87,97)(H,88,102)(H,89,100)(H4,74,75,78)(H4,76,77,79)(H,90,95,101)/t39-,49-,52-,53+,54+,55+,56-,57-,58+,59+/m1/s1
</t>
  </si>
  <si>
    <t>DTXSID70173593</t>
  </si>
  <si>
    <t>UCJGJABZCDBEDK-UHFFFAOYSA-N</t>
  </si>
  <si>
    <t>CC1=C(N(CC2=CC=C(OCCN3CCCCCC3)C=C2)C2=C1C=C(O)C=C2)C1=CC=C(O)C=C1</t>
  </si>
  <si>
    <t xml:space="preserve">InChI=1S/C30H34N2O3/c1-22-28-20-26(34)12-15-29(28)32(30(22)24-8-10-25(33)11-9-24)21-23-6-13-27(14-7-23)35-19-18-31-16-4-2-3-5-17-31/h6-15,20,33-34H,2-5,16-19,21H2,1H3
</t>
  </si>
  <si>
    <t>DTXSID70873506</t>
  </si>
  <si>
    <t>PYXUQVSYYFRRBD-OIAWHVPDSA-N</t>
  </si>
  <si>
    <t>CCNC(=O)[C@@H]1CCCN1C(=O)[C@H](CC(C)C)NC(=O)[C@H](CC1=CNC2=CC=CC=C12)NC(=O)[C@@H](CCCNC(N)=N)NC(=O)[C@H](CC1=CC=C(O)C=C1)NC(=O)[C@H](CO)NC(=O)[C@H](CC1=CNC2=C1C=CC=C2)NC(=O)[C@H](CC1=CN=CN1)NC(=O)[C@@H]1CCC(=O)N1</t>
  </si>
  <si>
    <t>CCNC(=O)C1CCCN1C(=O)C(CC(C)C)NC(=O)C(CC1=CNC2=C1C=CC=C2)NC(=O)C(CCCNC(N)=N)NC(=O)C(CC1=CC=C(O)C=C1)NC(=O)C(CO)NC(=O)C(CC1=CNC2=CC=CC=C12)NC(=O)C(CC1=CN=CN1)NC(=O)C1CCC(=O)N1</t>
  </si>
  <si>
    <t xml:space="preserve">InChI=1S/C64H83N17O12/c1-4-68-62(92)53-16-10-24-81(53)63(93)51(25-35(2)3)79-58(88)48(27-37-30-70-43-13-7-5-11-41(37)43)76-55(85)45(15-9-23-69-64(65)66)74-57(87)47(26-36-17-19-40(83)20-18-36)75-61(91)52(33-82)80-59(89)49(28-38-31-71-44-14-8-6-12-42(38)44)77-60(90)50(29-39-32-67-34-72-39)78-56(86)46-21-22-54(84)73-46/h5-8,11-14,17-20,30-32,34-35,45-53,70-71,82-83H,4,9-10,15-16,21-29,33H2,1-3H3,(H,67,72)(H,68,92)(H,73,84)(H,74,87)(H,75,91)(H,76,85)(H,77,90)(H,78,86)(H,79,88)(H,80,89)(H4,65,66,69)/t45-,46+,47+,48+,49+,50+,51+,52+,53+/m1/s1
</t>
  </si>
  <si>
    <t>DTXSID70196469</t>
  </si>
  <si>
    <t>GJVMTMXQJDQJSS-UHFFFAOYSA-N</t>
  </si>
  <si>
    <t>CN1C=NC(=C1N)[N+]([O-])=O</t>
  </si>
  <si>
    <t xml:space="preserve">InChI=1S/C4H6N4O2/c1-7-2-6-4(3(7)5)8(9)10/h2H,5H2,1H3
</t>
  </si>
  <si>
    <t>DTXSID6048670</t>
  </si>
  <si>
    <t>HQPVVKXJNZEAFW-UHFFFAOYSA-M</t>
  </si>
  <si>
    <t>[Na+].CCC(=O)[N-]S(=O)(=O)C1=CC=C(C=C1)C1=C(C)ON=C1C1=CC=CC=C1</t>
  </si>
  <si>
    <t>CCC(=O)NS(=O)(=O)C1=CC=C(C=C1)C1=C(C)ON=C1C1=CC=CC=C1</t>
  </si>
  <si>
    <t xml:space="preserve">InChI=1S/C19H18N2O4S.Na/c1-3-17(22)21-26(23,24)16-11-9-14(10-12-16)18-13(2)25-20-19(18)15-7-5-4-6-8-15;/h4-12H,3H2,1-2H3,(H,21,22);/q;+1/p-1
</t>
  </si>
  <si>
    <t>DTXSID1024120</t>
  </si>
  <si>
    <t>ZBMRKNMTMPPMMK-UHFFFAOYSA-N</t>
  </si>
  <si>
    <t>[NH4+].CP(O)(=O)CCC(N)C([O-])=O</t>
  </si>
  <si>
    <t>CP(O)(=O)CCC(N)C(O)=O</t>
  </si>
  <si>
    <t xml:space="preserve">InChI=1/C5H12NO4P.H3N/c1-11(9,10)3-2-4(6)5(7)8;/h4H,2-3,6H2,1H3,(H,7,8)(H,9,10);1H3
</t>
  </si>
  <si>
    <t>DTXSID3027037</t>
  </si>
  <si>
    <t>HXJUTPCZVOIRIF-UHFFFAOYSA-N</t>
  </si>
  <si>
    <t xml:space="preserve">InChI=1S/C4H8O2S/c5-7(6)3-1-2-4-7/h1-4H2
</t>
  </si>
  <si>
    <t>DTXSID0026701</t>
  </si>
  <si>
    <t>JOXIMZWYDAKGHI-UHFFFAOYSA-N</t>
  </si>
  <si>
    <t>CC1=CC=C(C=C1)S(O)(=O)=O</t>
  </si>
  <si>
    <t xml:space="preserve">InChI=1S/C7H8O3S/c1-6-2-4-7(5-3-6)11(8,9)10/h2-5H,1H3,(H,8,9,10)
</t>
  </si>
  <si>
    <t>DTXSID90890593</t>
  </si>
  <si>
    <t>DVTHIMLUHWEZOM-UHFFFAOYSA-L</t>
  </si>
  <si>
    <t>[Ni++].CCCCCCCC([O-])=O.CCCCCCCC([O-])=O</t>
  </si>
  <si>
    <t xml:space="preserve">InChI=1S/2C8H16O2.Ni/c2*1-2-3-4-5-6-7-8(9)10;/h2*2-7H2,1H3,(H,9,10);/q;;+2/p-2
</t>
  </si>
  <si>
    <t>DTXSID1068774</t>
  </si>
  <si>
    <t>VIUVLVWUWLHYGT-UHFFFAOYSA-L</t>
  </si>
  <si>
    <t>[Ni++].CC(C)(C)C1=CC(=CC(=C1O)C(C)(C)C)C([O-])=O.CC(C)(C)C1=CC(=CC(=C1O)C(C)(C)C)C([O-])=O</t>
  </si>
  <si>
    <t>CC(C)(C)C1=CC(=CC(=C1O)C(C)(C)C)C(O)=O</t>
  </si>
  <si>
    <t xml:space="preserve">InChI=1S/2C15H22O3.Ni/c2*1-14(2,3)10-7-9(13(17)18)8-11(12(10)16)15(4,5)6;/h2*7-8,16H,1-6H3,(H,17,18);/q;;+2/p-2
</t>
  </si>
  <si>
    <t>DTXSID6024127</t>
  </si>
  <si>
    <t>IMNFDUFMRHMDMM-UHFFFAOYSA-N</t>
  </si>
  <si>
    <t xml:space="preserve">InChI=1S/C7H16/c1-3-5-7-6-4-2/h3-7H2,1-2H3
</t>
  </si>
  <si>
    <t>DTXSID2021284</t>
  </si>
  <si>
    <t>PPBRXRYQALVLMV-UHFFFAOYSA-N</t>
  </si>
  <si>
    <t>C=CC1=CC=CC=C1</t>
  </si>
  <si>
    <t xml:space="preserve">InChI=1S/C8H8/c1-2-8-6-4-3-5-7-8/h2-7H,1H2
</t>
  </si>
  <si>
    <t>DTXSID8027589</t>
  </si>
  <si>
    <t>RWNUSVWFHDHRCJ-UHFFFAOYSA-N</t>
  </si>
  <si>
    <t xml:space="preserve">InChI=1/C7H16O2/c1-3-4-5-9-6-7(2)8/h7-8H,3-6H2,1-2H3
</t>
  </si>
  <si>
    <t>DTXSID1029128</t>
  </si>
  <si>
    <t>BSYVTEYKTMYBMK-UHFFFAOYSA-N</t>
  </si>
  <si>
    <t xml:space="preserve">InChI=1/C5H10O2/c6-4-5-2-1-3-7-5/h5-6H,1-4H2
</t>
  </si>
  <si>
    <t>DTXSID7025423</t>
  </si>
  <si>
    <t>LHIJANUOQQMGNT-UHFFFAOYSA-N</t>
  </si>
  <si>
    <t xml:space="preserve">InChI=1S/C4H12N2O/c5-1-2-6-3-4-7/h6-7H,1-5H2
</t>
  </si>
  <si>
    <t>DTXSID9022441</t>
  </si>
  <si>
    <t>ZQZFYGIXNQKOAV-OCEACIFDSA-N</t>
  </si>
  <si>
    <t>CC\C(=C(\C1=CC=C(OCCN(C)C)C=C1)C1=CC=CC(O)=C1)C1=CC=CC=C1</t>
  </si>
  <si>
    <t>CCC(=C(C1=CC=C(OCCN(C)C)C=C1)C1=CC(O)=CC=C1)C1=CC=CC=C1</t>
  </si>
  <si>
    <t xml:space="preserve">InChI=1S/C26H29NO2/c1-4-25(20-9-6-5-7-10-20)26(22-11-8-12-23(28)19-22)21-13-15-24(16-14-21)29-18-17-27(2)3/h5-16,19,28H,4,17-18H2,1-3H3/b26-25+
</t>
  </si>
  <si>
    <t>DTXSID9021716</t>
  </si>
  <si>
    <t>VGVRPFIJEJYOFN-UHFFFAOYSA-N</t>
  </si>
  <si>
    <t>OC1=C(Cl)C(Cl)=C(Cl)C=C1Cl</t>
  </si>
  <si>
    <t xml:space="preserve">InChI=1S/C6H2Cl4O/c7-2-1-3(8)6(11)5(10)4(2)9/h1,11H
</t>
  </si>
  <si>
    <t>DTXSID4027284</t>
  </si>
  <si>
    <t>WNXJIVFYUVYPPR-UHFFFAOYSA-N</t>
  </si>
  <si>
    <t xml:space="preserve">InChI=1S/C3H6O2/c1-2-5-3-4-1/h1-3H2
</t>
  </si>
  <si>
    <t>DTXSID8041799</t>
  </si>
  <si>
    <t>ULSLJYXHZDTLQK-UHFFFAOYSA-N</t>
  </si>
  <si>
    <t>OC1=C(C2CCCC3=C2C=CC=C3)C(=O)OC2=C1C=CC=C2</t>
  </si>
  <si>
    <t>O=C1OC2=C(C=CC=C2)C(=O)C1C1CCCC2=C1C=CC=C2</t>
  </si>
  <si>
    <t xml:space="preserve">InChI=1/C19H16O3/c20-18-15-9-3-4-11-16(15)22-19(21)17(18)14-10-5-7-12-6-1-2-8-13(12)14/h1-4,6,8-9,11,14,20H,5,7,10H2
</t>
  </si>
  <si>
    <t>DTXSID2044472</t>
  </si>
  <si>
    <t>WYACBZDAHNBPPB-UHFFFAOYSA-N</t>
  </si>
  <si>
    <t xml:space="preserve">InChI=1S/C6H10O4/c1-3-9-5(7)6(8)10-4-2/h3-4H2,1-2H3
</t>
  </si>
  <si>
    <t>DTXSID2058128</t>
  </si>
  <si>
    <t>FVQITOLOYMWVFU-UHFFFAOYSA-N</t>
  </si>
  <si>
    <t>OC1=C(C2CC(CC3=CC=CC=C23)C2=CC=C(C=C2)C2=CC=CC=C2)C(=O)OC2=CC=CC=C12</t>
  </si>
  <si>
    <t>O=C1OC2=CC=CC=C2C(=O)C1C1CC(CC2=CC=CC=C12)C1=CC=C(C=C1)C1=CC=CC=C1</t>
  </si>
  <si>
    <t xml:space="preserve">InChI=1/C31H24O3/c32-30-26-12-6-7-13-28(26)34-31(33)29(30)27-19-24(18-23-10-4-5-11-25(23)27)22-16-14-21(15-17-22)20-8-2-1-3-9-20/h1-17,24,27,32H,18-19H2
</t>
  </si>
  <si>
    <t>DTXSID90868570</t>
  </si>
  <si>
    <t>SPDKDTGZSHRXIT-UHFFFAOYSA-N</t>
  </si>
  <si>
    <t>CCCCC(CC)COC(=O)CSCC1=CC(=C(O)C(=C1)C(C)(C)C)C(C)(C)C</t>
  </si>
  <si>
    <t xml:space="preserve">InChI=1/C25H42O3S/c1-9-11-12-18(10-2)15-28-22(26)17-29-16-19-13-20(24(3,4)5)23(27)21(14-19)25(6,7)8/h13-14,18,27H,9-12,15-17H2,1-8H3
</t>
  </si>
  <si>
    <t>DTXSID80209236</t>
  </si>
  <si>
    <t>JANBFCARANRIKJ-UHFFFAOYSA-N</t>
  </si>
  <si>
    <t>CC(C)CCOC(=O)C1=CC=CC=C1C(=O)OCCC(C)C</t>
  </si>
  <si>
    <t xml:space="preserve">InChI=1S/C18H26O4/c1-13(2)9-11-21-17(19)15-7-5-6-8-16(15)18(20)22-12-10-14(3)4/h5-8,13-14H,9-12H2,1-4H3
</t>
  </si>
  <si>
    <t>DTXSID1058212</t>
  </si>
  <si>
    <t>KKBGNYHHEIAGOH-UHFFFAOYSA-N</t>
  </si>
  <si>
    <t>OC1=C(C2CC(CC3=CC=CC=C23)C2=CC=C(OCC3=CC=C(C=C3)C(F)(F)F)C=C2)C(=O)OC2=CC=CC=C12</t>
  </si>
  <si>
    <t>FC(F)(F)C1=CC=C(COC2=CC=C(C=C2)C2CC(C3C(=O)OC4=CC=CC=C4C3=O)C3=C(C2)C=CC=C3)C=C1</t>
  </si>
  <si>
    <t xml:space="preserve">InChI=1/C33H25F3O4/c34-33(35,36)24-13-9-20(10-14-24)19-39-25-15-11-21(12-16-25)23-17-22-5-1-2-6-26(22)28(18-23)30-31(37)27-7-3-4-8-29(27)40-32(30)38/h1-16,23,28,37H,17-19H2
</t>
  </si>
  <si>
    <t>DTXSID9032589</t>
  </si>
  <si>
    <t>OWNRRUFOJXFKCU-UHFFFAOYSA-N</t>
  </si>
  <si>
    <t>OC(CC(C1=CC=CC=C1)C1=C(O)C2=C(OC1=O)C=CC=C2)C1=CC=C(C=C1)C1=CC=C(Br)C=C1</t>
  </si>
  <si>
    <t>OC(CC(C1C(=O)OC2=C(C=CC=C2)C1=O)C1=CC=CC=C1)C1=CC=C(C=C1)C1=CC=C(Br)C=C1</t>
  </si>
  <si>
    <t xml:space="preserve">InChI=1/C30H23BrO4/c31-23-16-14-20(15-17-23)19-10-12-22(13-11-19)26(32)18-25(21-6-2-1-3-7-21)28-29(33)24-8-4-5-9-27(24)35-30(28)34/h1-17,25-26,32-33H,18H2
</t>
  </si>
  <si>
    <t>DTXSID4032374</t>
  </si>
  <si>
    <t>JHELOZJAKXYVBE-UHFFFAOYSA-N</t>
  </si>
  <si>
    <t>OC1=C(C2CC(CC3=C2C=CC=C3)C2=CC=C(C=C2)C2=CC=C(Br)C=C2)C(=O)SC2=CC=CC=C12</t>
  </si>
  <si>
    <t>BrC1=CC=C(C=C1)C1=CC=C(C=C1)C1CC(C2C(=O)SC3=C(C=CC=C3)C2=O)C2=C(C1)C=CC=C2</t>
  </si>
  <si>
    <t xml:space="preserve">InChI=1/C31H23BrO2S/c32-24-15-13-20(14-16-24)19-9-11-21(12-10-19)23-17-22-5-1-2-6-25(22)27(18-23)29-30(33)26-7-3-4-8-28(26)35-31(29)34/h1-16,23,27,33H,17-18H2
</t>
  </si>
  <si>
    <t>DTXSID5025021</t>
  </si>
  <si>
    <t>VOWAEIGWURALJQ-UHFFFAOYSA-N</t>
  </si>
  <si>
    <t>O=C(OC1CCCCC1)C1=C(C=CC=C1)C(=O)OC1CCCCC1</t>
  </si>
  <si>
    <t xml:space="preserve">InChI=1S/C20H26O4/c21-19(23-15-9-3-1-4-10-15)17-13-7-8-14-18(17)20(22)24-16-11-5-2-6-12-16/h7-8,13-16H,1-6,9-12H2
</t>
  </si>
  <si>
    <t>DTXSID1021904</t>
  </si>
  <si>
    <t>HQABUPZFAYXKJW-UHFFFAOYSA-N</t>
  </si>
  <si>
    <t xml:space="preserve">InChI=1S/C4H11N/c1-2-3-4-5/h2-5H2,1H3
</t>
  </si>
  <si>
    <t>DTXSID2025050</t>
  </si>
  <si>
    <t>RPNUMPOLZDHAAY-UHFFFAOYSA-N</t>
  </si>
  <si>
    <t xml:space="preserve">InChI=1S/C4H13N3/c5-1-3-7-4-2-6/h7H,1-6H2
</t>
  </si>
  <si>
    <t>DTXSID2034205</t>
  </si>
  <si>
    <t>XOEMATDHVZOBSG-UHFFFAOYSA-N</t>
  </si>
  <si>
    <t>ClC1=CC(Cl)=C(C=C1OCC#C)N1N=C2CCCCN2C1=O</t>
  </si>
  <si>
    <t xml:space="preserve">InChI=1S/C15H13Cl2N3O2/c1-2-7-22-13-9-12(10(16)8-11(13)17)20-15(21)19-6-4-3-5-14(19)18-20/h1,8-9H,3-7H2
</t>
  </si>
  <si>
    <t>DTXSID6023868</t>
  </si>
  <si>
    <t>IQVNEKKDSLOHHK-FNCQTZNRSA-N</t>
  </si>
  <si>
    <t>CC1(C)CNC(NC1)=NN=C(\C=C\C1=CC=C(C=C1)C(F)(F)F)/C=C/C1=CC=C(C=C1)C(F)(F)F</t>
  </si>
  <si>
    <t>CC1(C)CNC(NC1)=NN=C(C=CC1=CC=C(C=C1)C(F)(F)F)C=CC1=CC=C(C=C1)C(F)(F)F</t>
  </si>
  <si>
    <t xml:space="preserve">InChI=1S/C25H24F6N4/c1-23(2)15-32-22(33-16-23)35-34-21(13-7-17-3-9-19(10-4-17)24(26,27)28)14-8-18-5-11-20(12-6-18)25(29,30)31/h3-14H,15-16H2,1-2H3,(H2,32,33,35)/b13-7+,14-8+
</t>
  </si>
  <si>
    <t>DTXSID9045479</t>
  </si>
  <si>
    <t>CIKNYWFPGZCHDL-UYIUNSPHSA-N</t>
  </si>
  <si>
    <t>OS(O)(=O)=O.OS(O)(=O)=O.OS(O)(=O)=O.OS(O)(=O)=O.OS(O)(=O)=O.CN[C@@H]1[C@@H](O)[C@@H](O[C@H]2[C@H](N)C[C@H](N)[C@@H](OC3OC(CN)=CCC3N)[C@@H]2O)OC[C@]1(C)O.CN[C@@H]1[C@@H](O)[C@@H](O[C@H]2[C@H](N)C[C@H](N)[C@@H](OC3OC(CN)=CCC3N)[C@@H]2O)OC[C@]1(C)O</t>
  </si>
  <si>
    <t>CNC1C(O)C(OC2C(N)CC(N)C(OC3OC(CN)=CCC3N)C2O)OCC1(C)O</t>
  </si>
  <si>
    <t xml:space="preserve">InChI=1S/2C19H37N5O7.5H2O4S/c2*1-19(27)7-28-18(13(26)16(19)24-2)31-15-11(23)5-10(22)14(12(15)25)30-17-9(21)4-3-8(6-20)29-17;5*1-5(2,3)4/h2*3,9-18,24-27H,4-7,20-23H2,1-2H3;5*(H2,1,2,3,4)/t2*9?,10-,11+,12-,13+,14+,15-,16+,17?,18+,19-;;;;;/m00...../s1
</t>
  </si>
  <si>
    <t>DTXSID5023667</t>
  </si>
  <si>
    <t>WZDGZWOAQTVYBX-XOINTXKNSA-N</t>
  </si>
  <si>
    <t>C[C@@H]1CC2=C(CCC(=O)C2)[C@H]2CC[C@@]3(C)[C@@H](CC[C@@]3(O)C#C)[C@H]12</t>
  </si>
  <si>
    <t>CC1CC2=C(CCC(=O)C2)C2CCC3(C)C(CCC3(O)C#C)C12</t>
  </si>
  <si>
    <t xml:space="preserve">InChI=1S/C21H28O2/c1-4-21(23)10-8-18-19-13(2)11-14-12-15(22)5-6-16(14)17(19)7-9-20(18,21)3/h1,13,17-19,23H,5-12H2,2-3H3/t13-,17-,18+,19-,20+,21+/m1/s1
</t>
  </si>
  <si>
    <t>DTXSID5048712</t>
  </si>
  <si>
    <t>HHSXYDOROIURIP-FEZCWRLCSA-N</t>
  </si>
  <si>
    <t>C[C@]12CC[C@H]3[C@@H](CCC4=CC(=O)CC[C@]34C)[C@@H]1CC[C@@H]2OC(=O)CCC1=CC=CC=C1</t>
  </si>
  <si>
    <t>CC12CCC3C(CCC4=CC(=O)CCC34C)C1CCC2OC(=O)CCC1=CC=CC=C1</t>
  </si>
  <si>
    <t xml:space="preserve">InChI=1S/C28H36O3/c1-27-16-14-21(29)18-20(27)9-10-22-23-11-12-25(28(23,2)17-15-24(22)27)31-26(30)13-8-19-6-4-3-5-7-19/h3-7,18,22-25H,8-17H2,1-2H3/t22-,23-,24-,25-,27-,28-/m0/s1
</t>
  </si>
  <si>
    <t>DTXSID0046806</t>
  </si>
  <si>
    <t>PPYHLSBUTAPNGT-BKWLFHPQSA-N</t>
  </si>
  <si>
    <t>CC(C)CCC(=O)O[C@H]1CC[C@H]2[C@@H]3CCC4=CC(=O)CC[C@]4(C)[C@H]3CC[C@]12C</t>
  </si>
  <si>
    <t xml:space="preserve">InChI=1S/C25H38O3/c1-16(2)5-10-23(27)28-22-9-8-20-19-7-6-17-15-18(26)11-13-24(17,3)21(19)12-14-25(20,22)4/h15-16,19-22H,5-14H2,1-4H3/t19-,20-,21-,22-,24-,25-/m0/s1
</t>
  </si>
  <si>
    <t>DTXSID0066406</t>
  </si>
  <si>
    <t>YWDFOLFVOVCBIU-UHFFFAOYSA-N</t>
  </si>
  <si>
    <t xml:space="preserve">InChI=1S/C5H13O3P/c1-4-5-9(6,7-2)8-3/h4-5H2,1-3H3
</t>
  </si>
  <si>
    <t>DTXSID5048716</t>
  </si>
  <si>
    <t>RRJFVPUCXDGFJB-UHFFFAOYSA-N</t>
  </si>
  <si>
    <t>Cl.CC(C)(C(O)=O)C1=CC=C(C=C1)C(O)CCCN1CCC(CC1)C(O)(C1=CC=CC=C1)C1=CC=CC=C1</t>
  </si>
  <si>
    <t>CC(C)(C(O)=O)C1=CC=C(C=C1)C(O)CCCN1CCC(CC1)C(O)(C1=CC=CC=C1)C1=CC=CC=C1</t>
  </si>
  <si>
    <t xml:space="preserve">InChI=1/C32H39NO4.ClH/c1-31(2,30(35)36)25-17-15-24(16-18-25)29(34)14-9-21-33-22-19-28(20-23-33)32(37,26-10-5-3-6-11-26)27-12-7-4-8-13-27;/h3-8,10-13,15-18,28-29,34,37H,9,14,19-23H2,1-2H3,(H,35,36);1H
</t>
  </si>
  <si>
    <t>DTXSID2062537</t>
  </si>
  <si>
    <t>OTXHZHQQWQTQMW-UHFFFAOYSA-N</t>
  </si>
  <si>
    <t>OC(O)=O.NNC(N)=N</t>
  </si>
  <si>
    <t>NNC(N)=N</t>
  </si>
  <si>
    <t xml:space="preserve">InChI=1S/CH6N4.CH2O3/c2-1(3)5-4;2-1(3)4/h4H2,(H4,2,3,5);(H2,2,3,4)
</t>
  </si>
  <si>
    <t>DTXSID1045582</t>
  </si>
  <si>
    <t>IYGXEHDCSOYNKY-RZHHZEQLSA-N</t>
  </si>
  <si>
    <t>NC(CO)(CO)CO.CCCCC[C@H](O)\C=C\[C@H]1[C@H](O)C[C@H](O)[C@@H]1C\C=C/CCCC(O)=O</t>
  </si>
  <si>
    <t xml:space="preserve">InChI=1S/C20H34O5.C4H11NO3/c1-2-3-6-9-15(21)12-13-17-16(18(22)14-19(17)23)10-7-4-5-8-11-20(24)25;5-4(1-6,2-7)3-8/h4,7,12-13,15-19,21-23H,2-3,5-6,8-11,14H2,1H3,(H,24,25);6-8H,1-3,5H2/b7-4-,13-12+;/t15-,16+,17+,18-,19+;/m0./s1
</t>
  </si>
  <si>
    <t>DTXSID3057692</t>
  </si>
  <si>
    <t>SGSGCQGCVKWRNM-UHFFFAOYSA-N</t>
  </si>
  <si>
    <t>CC(=O)C1=CC2=C(S1)C=CC=C2</t>
  </si>
  <si>
    <t xml:space="preserve">InChI=1S/C10H8OS/c1-7(11)10-6-8-4-2-3-5-9(8)12-10/h2-6H,1H3
</t>
  </si>
  <si>
    <t>DTXSID9069184</t>
  </si>
  <si>
    <t>FMPKQAWGNSGARV-UHFFFAOYSA-N</t>
  </si>
  <si>
    <t>CC(O)=O.CCCCCCCCCCCCCCCCCC(=O)NCCNCCO</t>
  </si>
  <si>
    <t xml:space="preserve">InChI=1S/C22H46N2O2.C2H4O2/c1-2-3-4-5-6-7-8-9-10-11-12-13-14-15-16-17-22(26)24-19-18-23-20-21-25;1-2(3)4/h23,25H,2-21H2,1H3,(H,24,26);1H3,(H,3,4)
</t>
  </si>
  <si>
    <t>DTXSID6049690</t>
  </si>
  <si>
    <t>LQNUZADURLCDLV-RALIUCGRSA-N</t>
  </si>
  <si>
    <t>[2H]C1=C([2H])C([2H])=C(C([2H])=C1[2H])[N+]([O-])=O</t>
  </si>
  <si>
    <t xml:space="preserve">InChI=1S/C6H5NO2/c8-7(9)6-4-2-1-3-5-6/h1-5H/i1D,2D,3D,4D,5D
</t>
  </si>
  <si>
    <t>DTXSID001018995</t>
  </si>
  <si>
    <t>ZKSZEJFBGODIJW-GMDXDWKASA-N</t>
  </si>
  <si>
    <t>OC[C@H]1O[C@@H](O[C@@H](C#N)C2=CC=CC=C2)[C@H](O)[C@@H](O)[C@@H]1O</t>
  </si>
  <si>
    <t>OCC1OC(OC(C#N)C2=CC=CC=C2)C(O)C(O)C1O</t>
  </si>
  <si>
    <t xml:space="preserve">InChI=1S/C14H17NO6/c15-6-9(8-4-2-1-3-5-8)20-14-13(19)12(18)11(17)10(7-16)21-14/h1-5,9-14,16-19H,7H2/t9-,10+,11+,12-,13+,14+/m0/s1
</t>
  </si>
  <si>
    <t>DTXSID5051862</t>
  </si>
  <si>
    <t>XLDBGFGREOMWSL-UHFFFAOYSA-N</t>
  </si>
  <si>
    <t>CC(C)C1=CC=CC(C(C)C)=C1N=C=NC1=C(C=CC=C1C(C)C)C(C)C</t>
  </si>
  <si>
    <t xml:space="preserve">InChI=1S/C25H34N2/c1-16(2)20-11-9-12-21(17(3)4)24(20)26-15-27-25-22(18(5)6)13-10-14-23(25)19(7)8/h9-14,16-19H,1-8H3
</t>
  </si>
  <si>
    <t>DTXSID3047849</t>
  </si>
  <si>
    <t>OKKDEIYWILRZIA-OSZBKLCCSA-N</t>
  </si>
  <si>
    <t>Cl.NC1=NC(=O)N(C=C1)[C@@H]1O[C@H](CO)[C@@H](O)C1(F)F</t>
  </si>
  <si>
    <t>NC1=NC(=O)N(C=C1)C1OC(CO)C(O)C1(F)F</t>
  </si>
  <si>
    <t xml:space="preserve">InChI=1S/C9H11F2N3O4.ClH/c10-9(11)6(16)4(3-15)18-7(9)14-2-1-5(12)13-8(14)17;/h1-2,4,6-7,15-16H,3H2,(H2,12,13,17);1H/t4-,6-,7-;/m1./s1
</t>
  </si>
  <si>
    <t>DTXSID7025554</t>
  </si>
  <si>
    <t>HFCUBKYHMMPGBY-UHFFFAOYSA-N</t>
  </si>
  <si>
    <t xml:space="preserve">InChI=1S/C6H10O3/c1-3-6(7)9-5-4-8-2/h3H,1,4-5H2,2H3
</t>
  </si>
  <si>
    <t>DTXSID9038761</t>
  </si>
  <si>
    <t>PFKFTWBEEFSNDU-UHFFFAOYSA-N</t>
  </si>
  <si>
    <t>O=C(N1C=CN=C1)N1C=CN=C1</t>
  </si>
  <si>
    <t xml:space="preserve">InChI=1S/C7H6N4O/c12-7(10-3-1-8-5-10)11-4-2-9-6-11/h1-6H
</t>
  </si>
  <si>
    <t>DTXSID6061448</t>
  </si>
  <si>
    <t>COFKFSSWMQHKMD-UHFFFAOYSA-N</t>
  </si>
  <si>
    <t xml:space="preserve">InChI=1S/C30H63N/c1-4-7-10-13-16-19-22-25-28-31(29-26-23-20-17-14-11-8-5-2)30-27-24-21-18-15-12-9-6-3/h4-30H2,1-3H3
</t>
  </si>
  <si>
    <t>DTXSID2023353</t>
  </si>
  <si>
    <t>UBWXUGDQUBIEIZ-QNTYDACNSA-N</t>
  </si>
  <si>
    <t>C[C@]12CC[C@H]3[C@@H](CCC4=CC(=O)CC[C@H]34)[C@@H]1CC[C@@H]2OC(=O)CCC1=CC=CC=C1</t>
  </si>
  <si>
    <t>CC12CCC3C(CCC4=CC(=O)CCC34)C1CCC2OC(=O)CCC1=CC=CC=C1</t>
  </si>
  <si>
    <t xml:space="preserve">InChI=1S/C27H34O3/c1-27-16-15-22-21-11-9-20(28)17-19(21)8-10-23(22)24(27)12-13-25(27)30-26(29)14-7-18-5-3-2-4-6-18/h2-6,17,21-25H,7-16H2,1H3/t21-,22+,23+,24-,25-,27-/m0/s1
</t>
  </si>
  <si>
    <t>DTXSID10172242</t>
  </si>
  <si>
    <t>FBZVZUSVGKOWHG-UHFFFAOYSA-N</t>
  </si>
  <si>
    <t xml:space="preserve">InChI=1S/C6H15NO2/c1-6(8-4,9-5)7(2)3/h1-5H3
</t>
  </si>
  <si>
    <t>DTXSID30865886</t>
  </si>
  <si>
    <t>WCDFMPVITAWTGR-UHFFFAOYSA-N</t>
  </si>
  <si>
    <t>CC(O)CN1C=CN=C1</t>
  </si>
  <si>
    <t xml:space="preserve">InChI=1/C6H10N2O/c1-6(9)4-8-3-2-7-5-8/h2-3,5-6,9H,4H2,1H3
</t>
  </si>
  <si>
    <t>DTXSID5040750</t>
  </si>
  <si>
    <t>NBMKJKDGKREAPL-DVTGEIKXSA-N</t>
  </si>
  <si>
    <t>C[C@H]1C[C@H]2[C@@H]3CCC4=CC(=O)C=C[C@]4(C)[C@@]3(Cl)[C@@H](O)C[C@]2(C)[C@@]1(O)C(=O)CO</t>
  </si>
  <si>
    <t xml:space="preserve">InChI=1S/C22H29ClO5/c1-12-8-16-15-5-4-13-9-14(25)6-7-19(13,2)21(15,23)17(26)10-20(16,3)22(12,28)18(27)11-24/h6-7,9,12,15-17,24,26,28H,4-5,8,10-11H2,1-3H3/t12-,15-,16-,17-,19-,20-,21-,22-/m0/s1
</t>
  </si>
  <si>
    <t>DTXSID8048361</t>
  </si>
  <si>
    <t>XNOPRXBHLZRZKH-DSZYJQQASA-N</t>
  </si>
  <si>
    <t>CC[C@H](C)[C@@H]1NC(=O)[C@H](CC2=CC=C(O)C=C2)NC(=O)[C@@H](N)CSSC[C@H](NC(=O)[C@H](CC(N)=O)NC(=O)[C@H](CCC(N)=O)NC1=O)C(=O)N1CCC[C@H]1C(=O)N[C@@H](CC(C)C)C(=O)NCC(N)=O</t>
  </si>
  <si>
    <t>CCC(C)C1NC(=O)C(CC2=CC=C(O)C=C2)NC(=O)C(N)CSSCC(NC(=O)C(CC(N)=O)NC(=O)C(CCC(N)=O)NC1=O)C(=O)N1CCCC1C(=O)NC(CC(C)C)C(=O)NCC(N)=O</t>
  </si>
  <si>
    <t xml:space="preserve">InChI=1S/C43H66N12O12S2/c1-5-22(4)35-42(66)49-26(12-13-32(45)57)38(62)51-29(17-33(46)58)39(63)53-30(20-69-68-19-25(44)36(60)50-28(40(64)54-35)16-23-8-10-24(56)11-9-23)43(67)55-14-6-7-31(55)41(65)52-27(15-21(2)3)37(61)48-18-34(47)59/h8-11,21-22,25-31,35,56H,5-7,12-20,44H2,1-4H3,(H2,45,57)(H2,46,58)(H2,47,59)(H,48,61)(H,49,66)(H,50,60)(H,51,62)(H,52,65)(H,53,63)(H,54,64)/t22-,25-,26-,27-,28-,29-,30-,31-,35-/m0/s1
</t>
  </si>
  <si>
    <t>DTXSID0027149</t>
  </si>
  <si>
    <t>MLIREBYILWEBDM-UHFFFAOYSA-N</t>
  </si>
  <si>
    <t xml:space="preserve">InChI=1S/C3H3NO2/c4-2-1-3(5)6/h1H2,(H,5,6)
</t>
  </si>
  <si>
    <t>DTXSID0021331</t>
  </si>
  <si>
    <t>YIEDHPBKGZGLIK-UHFFFAOYSA-L</t>
  </si>
  <si>
    <t>[O-]S([O-])(=O)=O.OC[P+](CO)(CO)CO.OC[P+](CO)(CO)CO</t>
  </si>
  <si>
    <t>OCP(CO)(CO)CO</t>
  </si>
  <si>
    <t xml:space="preserve">InChI=1S/2C4H12O4P.H2O4S/c2*5-1-9(2-6,3-7)4-8;1-5(2,3)4/h2*5-8H,1-4H2;(H2,1,2,3,4)/q2*+1;/p-2
</t>
  </si>
  <si>
    <t>DTXSID9025326</t>
  </si>
  <si>
    <t>KTWOOEGAPBSYNW-UHFFFAOYSA-N</t>
  </si>
  <si>
    <t>[Fe++].[CH-]1C=CC=C1.[CH-]1C=CC=C1</t>
  </si>
  <si>
    <t>[CH]1C=CC=C1</t>
  </si>
  <si>
    <t xml:space="preserve">InChI=1S/2C5H5.Fe/c2*1-2-4-5-3-1;/h2*1-5H;/q2*-1;+2
</t>
  </si>
  <si>
    <t>DTXSID40883516</t>
  </si>
  <si>
    <t>PMYUGMDDIBOXQM-UHFFFAOYSA-M</t>
  </si>
  <si>
    <t>[I-].CC[N+]1=C2C=CC=CC2=CC=C1</t>
  </si>
  <si>
    <t>CC[N+]1=CC=CC2=CC=CC=C12</t>
  </si>
  <si>
    <t xml:space="preserve">InChI=1S/C11H12N.HI/c1-2-12-9-5-7-10-6-3-4-8-11(10)12;/h3-9H,2H2,1H3;1H/q+1;/p-1
</t>
  </si>
  <si>
    <t>DTXSID0048713</t>
  </si>
  <si>
    <t>XGMPVBXKDAHORN-RBWIMXSLSA-N</t>
  </si>
  <si>
    <t>CC(=O)OCC(=O)[C@@]1(O)[C@@H](C[C@H]2[C@@H]3CCC4=CC(=O)C=C[C@]4(C)[C@@]3(F)[C@@H](O)C[C@]12C)OC(C)=O</t>
  </si>
  <si>
    <t>CC(=O)OCC(=O)C1(O)C(CC2C3CCC4=CC(=O)C=CC4(C)C3(F)C(O)CC12C)OC(C)=O</t>
  </si>
  <si>
    <t xml:space="preserve">InChI=1S/C25H31FO8/c1-13(27)33-12-20(31)25(32)21(34-14(2)28)10-18-17-6-5-15-9-16(29)7-8-22(15,3)24(17,26)19(30)11-23(18,25)4/h7-9,17-19,21,30,32H,5-6,10-12H2,1-4H3/t17-,18-,19-,21+,22-,23-,24-,25+/m0/s1
</t>
  </si>
  <si>
    <t>DTXSID7024619</t>
  </si>
  <si>
    <t>WXZOXVVKILCOPG-UHFFFAOYSA-N</t>
  </si>
  <si>
    <t>CCCCC(CC)COC(=O)C1=CC(=CC=C1)C(=O)OCC(CC)CCCC</t>
  </si>
  <si>
    <t xml:space="preserve">InChI=1/C24H38O4/c1-5-9-12-19(7-3)17-27-23(25)21-14-11-15-22(16-21)24(26)28-18-20(8-4)13-10-6-2/h11,14-16,19-20H,5-10,12-13,17-18H2,1-4H3
</t>
  </si>
  <si>
    <t>DTXSID801010038</t>
  </si>
  <si>
    <t>OKKJLVBELUTLKV-MZCSYVLQSA-N</t>
  </si>
  <si>
    <t xml:space="preserve">InChI=1S/CH4O/c1-2/h2H,1H3/i1D3,2D
</t>
  </si>
  <si>
    <t>DTXSID7041128</t>
  </si>
  <si>
    <t>MLDQJTXFUGDVEO-UHFFFAOYSA-N</t>
  </si>
  <si>
    <t>CNC(=O)C1=CC(OC2=CC=C(NC(=O)NC3=CC=C(Cl)C(=C3)C(F)(F)F)C=C2)=CC=N1</t>
  </si>
  <si>
    <t xml:space="preserve">InChI=1S/C21H16ClF3N4O3/c1-26-19(30)18-11-15(8-9-27-18)32-14-5-2-12(3-6-14)28-20(31)29-13-4-7-17(22)16(10-13)21(23,24)25/h2-11H,1H3,(H,26,30)(H2,28,29,31)
</t>
  </si>
  <si>
    <t>DTXSID9021136</t>
  </si>
  <si>
    <t>VYMDGNCVAMGZFE-UHFFFAOYSA-N</t>
  </si>
  <si>
    <t>CCCCC1C(=O)N(N(C1=O)C1=CC=CC=C1)C1=CC=CC=C1</t>
  </si>
  <si>
    <t xml:space="preserve">InChI=1S/C19H20N2O2/c1-2-3-14-17-18(22)20(15-10-6-4-7-11-15)21(19(17)23)16-12-8-5-9-13-16/h4-13,17H,2-3,14H2,1H3
</t>
  </si>
  <si>
    <t>DTXSID3057852</t>
  </si>
  <si>
    <t>TXLCJMHILCSZJG-QNTYDACNSA-N</t>
  </si>
  <si>
    <t>C[C@]12CC[C@H]3[C@@H](CCC4=CC(=O)CC[C@H]34)[C@@H]1CC[C@@H]2OC(=O)CCC1CCCCC1</t>
  </si>
  <si>
    <t>CC12CCC3C(CCC4=CC(=O)CCC34)C1CCC2OC(=O)CCC1CCCCC1</t>
  </si>
  <si>
    <t xml:space="preserve">InChI=1S/C27H40O3/c1-27-16-15-22-21-11-9-20(28)17-19(21)8-10-23(22)24(27)12-13-25(27)30-26(29)14-7-18-5-3-2-4-6-18/h17-18,21-25H,2-16H2,1H3/t21-,22+,23+,24-,25-,27-/m0/s1
</t>
  </si>
  <si>
    <t>DTXSID4044539</t>
  </si>
  <si>
    <t>WRXCBRHBHGNNQA-UHFFFAOYSA-N</t>
  </si>
  <si>
    <t>ClC1=CC(Cl)=C(C=C1)C(=O)OOC(=O)C1=C(Cl)C=C(Cl)C=C1</t>
  </si>
  <si>
    <t xml:space="preserve">InChI=1S/C14H6Cl4O4/c15-7-1-3-9(11(17)5-7)13(19)21-22-14(20)10-4-2-8(16)6-12(10)18/h1-6H
</t>
  </si>
  <si>
    <t>DTXSID7022914</t>
  </si>
  <si>
    <t>GDLBFKVLRPITMI-UHFFFAOYSA-N</t>
  </si>
  <si>
    <t>CC1=NC2=CC=C(Cl)C=C2S(=O)(=O)N1</t>
  </si>
  <si>
    <t xml:space="preserve">InChI=1S/C8H7ClN2O2S/c1-5-10-7-3-2-6(9)4-8(7)14(12,13)11-5/h2-4H,1H3,(H,10,11)
</t>
  </si>
  <si>
    <t>DTXSID30884512</t>
  </si>
  <si>
    <t>DDKMFQGAZVMXQV-UHFFFAOYSA-N</t>
  </si>
  <si>
    <t xml:space="preserve">InChI=1/C7H11ClO3/c1-5(2)7(10)11-4-6(9)3-8/h6,9H,1,3-4H2,2H3
</t>
  </si>
  <si>
    <t>DTXSID4047838</t>
  </si>
  <si>
    <t>ICFXZZFWRWNZMA-UHFFFAOYSA-N</t>
  </si>
  <si>
    <t>Cl.CCN(CC)C(C)C(=O)C1=CC=CC=C1</t>
  </si>
  <si>
    <t>CCN(CC)C(C)C(=O)C1=CC=CC=C1</t>
  </si>
  <si>
    <t xml:space="preserve">InChI=1/C13H19NO.ClH/c1-4-14(5-2)11(3)13(15)12-9-7-6-8-10-12;/h6-11H,4-5H2,1-3H3;1H
</t>
  </si>
  <si>
    <t>DTXSID9041237</t>
  </si>
  <si>
    <t>YHQGMYUVUMAZJR-UHFFFAOYSA-N</t>
  </si>
  <si>
    <t xml:space="preserve">InChI=1S/C10H16/c1-8(2)10-6-4-9(3)5-7-10/h4,6,8H,5,7H2,1-3H3
</t>
  </si>
  <si>
    <t>DTXSID7048372</t>
  </si>
  <si>
    <t>VJGGHXVGBSZVMZ-QIZQQNKQSA-N</t>
  </si>
  <si>
    <t>O[C@@H](COC1=CC=CC(Cl)=C1)\C=C\[C@H]1[C@H](O)C[C@H](O)[C@@H]1C\C=C/CCCC(O)=O</t>
  </si>
  <si>
    <t>OC(COC1=CC=CC(Cl)=C1)C=CC1C(O)CC(O)C1CC=CCCCC(O)=O</t>
  </si>
  <si>
    <t xml:space="preserve">InChI=1S/C22H29ClO6/c23-15-6-5-7-17(12-15)29-14-16(24)10-11-19-18(20(25)13-21(19)26)8-3-1-2-4-9-22(27)28/h1,3,5-7,10-12,16,18-21,24-26H,2,4,8-9,13-14H2,(H,27,28)/b3-1-,11-10+/t16-,18-,19-,20+,21-/m1/s1
</t>
  </si>
  <si>
    <t>DTXSID3022821</t>
  </si>
  <si>
    <t>DERZBLKQOCDDDZ-JLHYYAGUSA-N</t>
  </si>
  <si>
    <t>C(\C=C\C1=CC=CC=C1)N1CCN(CC1)C(C1=CC=CC=C1)C1=CC=CC=C1</t>
  </si>
  <si>
    <t>C(C=CC1=CC=CC=C1)N1CCN(CC1)C(C1=CC=CC=C1)C1=CC=CC=C1</t>
  </si>
  <si>
    <t xml:space="preserve">InChI=1S/C26H28N2/c1-4-11-23(12-5-1)13-10-18-27-19-21-28(22-20-27)26(24-14-6-2-7-15-24)25-16-8-3-9-17-25/h1-17,26H,18-22H2/b13-10+
</t>
  </si>
  <si>
    <t>DTXSID6046210</t>
  </si>
  <si>
    <t>JKQQZJHNUVDHKP-FQJIPJFPSA-N</t>
  </si>
  <si>
    <t>CC(=O)O[C@@]1(CC[C@H]2[C@@H]3CCC4=CC(=O)CC[C@]4(C)[C@@]3(F)[C@@H](O)C[C@]12C)C(C)=O</t>
  </si>
  <si>
    <t>CC(=O)OC1(CCC2C3CCC4=CC(=O)CCC4(C)C3(F)C(O)CC12C)C(C)=O</t>
  </si>
  <si>
    <t xml:space="preserve">InChI=1S/C23H31FO5/c1-13(25)22(29-14(2)26)10-8-17-18-6-5-15-11-16(27)7-9-20(15,3)23(18,24)19(28)12-21(17,22)4/h11,17-19,28H,5-10,12H2,1-4H3/t17-,18-,19-,20-,21-,22-,23-/m0/s1
</t>
  </si>
  <si>
    <t>DTXSID4021478</t>
  </si>
  <si>
    <t>YNVGQYHLRCDXFQ-XGXHKTLJSA-N</t>
  </si>
  <si>
    <t>[H][C@@]12CC[C@@](O)(C#C)[C@@]1(C)CC[C@]1([H])[C@@]3([H])CCCC=C3CC[C@@]21[H]</t>
  </si>
  <si>
    <t xml:space="preserve">InChI=1S/C20H28O/c1-3-20(21)13-11-18-17-9-8-14-6-4-5-7-15(14)16(17)10-12-19(18,20)2/h1,6,15-18,21H,4-5,7-13H2,2H3/t15-,16+,17+,18-,19-,20-/m0/s1
</t>
  </si>
  <si>
    <t>DTXSID0037231</t>
  </si>
  <si>
    <t>SYTBZMRGLBWNTM-UHFFFAOYSA-N</t>
  </si>
  <si>
    <t>CC(C(O)=O)C1=CC=C(C(F)=C1)C1=CC=CC=C1</t>
  </si>
  <si>
    <t xml:space="preserve">InChI=1/C15H13FO2/c1-10(15(17)18)12-7-8-13(14(16)9-12)11-5-3-2-4-6-11/h2-10H,1H3,(H,17,18)
</t>
  </si>
  <si>
    <t>FC(F)(F)COC1=CC(C(=O)NCC2CCCCN2)=C(OCC(F)(F)F)C=C1</t>
  </si>
  <si>
    <t>DTXSID8045438</t>
  </si>
  <si>
    <t>IDLSITKDRVDKRV-XHXSRVRCSA-N</t>
  </si>
  <si>
    <t>Cl.C[C@H](NCCC1=CC=C(O)C=C1)[C@H](O)C1=CC=C(O)C=C1</t>
  </si>
  <si>
    <t>CC(NCCC1=CC=C(O)C=C1)C(O)C1=CC=C(O)C=C1</t>
  </si>
  <si>
    <t xml:space="preserve">InChI=1S/C17H21NO3.ClH/c1-12(17(21)14-4-8-16(20)9-5-14)18-11-10-13-2-6-15(19)7-3-13;/h2-9,12,17-21H,10-11H2,1H3;1H/t12-,17-;/m0./s1
</t>
  </si>
  <si>
    <t>DTXSID0047797</t>
  </si>
  <si>
    <t>JVHPTYWUBOQMBP-RVFAQHLVSA-N</t>
  </si>
  <si>
    <t>Cl.C[C@@H]1O[C@H](C[C@H](N)[C@@H]1O)O[C@H]1C[C@@](O)(CC2=C(O)C3=C(C(O)=C12)C(=O)C1=C(C=CC=C1)C3=O)C(C)=O</t>
  </si>
  <si>
    <t xml:space="preserve">InChI=1S/C26H27NO9.ClH/c1-10-21(29)15(27)7-17(35-10)36-16-9-26(34,11(2)28)8-14-18(16)25(33)20-19(24(14)32)22(30)12-5-3-4-6-13(12)23(20)31;/h3-6,10,15-17,21,29,32-34H,7-9,27H2,1-2H3;1H/t10-,15-,16-,17-,21+,26-;/m0./s1
</t>
  </si>
  <si>
    <t>DTXSID40862442</t>
  </si>
  <si>
    <t>FJIKWRGCXUCUIG-UHFFFAOYSA-N</t>
  </si>
  <si>
    <t>CN1C2=CC=C(Cl)C=C2C(=NC(O)C1=O)C1=CC=CC=C1Cl</t>
  </si>
  <si>
    <t xml:space="preserve">InChI=1/C16H12Cl2N2O2/c1-20-13-7-6-9(17)8-11(13)14(19-15(21)16(20)22)10-4-2-3-5-12(10)18/h2-8,15,21H,1H3
</t>
  </si>
  <si>
    <t>DTXSID9065366</t>
  </si>
  <si>
    <t>ZQXSMRAEXCEDJD-UHFFFAOYSA-N</t>
  </si>
  <si>
    <t>CC=NC=O</t>
  </si>
  <si>
    <t xml:space="preserve">InChI=1S/C3H5NO/c1-2-4-3-5/h2-3H,1H2,(H,4,5)
</t>
  </si>
  <si>
    <t>DTXSID9025378</t>
  </si>
  <si>
    <t>QJEBJKXTNSYBGE-UHFFFAOYSA-N</t>
  </si>
  <si>
    <t xml:space="preserve">InChI=1S/C22H44N2O/c1-2-3-4-5-6-7-8-9-10-11-12-13-14-15-16-17-22-23-18-19-24(22)20-21-25/h25H,2-21H2,1H3
</t>
  </si>
  <si>
    <t>DTXSID3027530</t>
  </si>
  <si>
    <t>OKKRPWIIYQTPQF-UHFFFAOYSA-N</t>
  </si>
  <si>
    <t>CCC(COC(=O)C(C)=C)(COC(=O)C(C)=C)COC(=O)C(C)=C</t>
  </si>
  <si>
    <t xml:space="preserve">InChI=1S/C18H26O6/c1-8-18(9-22-15(19)12(2)3,10-23-16(20)13(4)5)11-24-17(21)14(6)7/h2,4,6,8-11H2,1,3,5,7H3
</t>
  </si>
  <si>
    <t>DTXSID8026064</t>
  </si>
  <si>
    <t>JLKIGFTWXXRPMT-UHFFFAOYSA-N</t>
  </si>
  <si>
    <t>CC1=CC(NS(=O)(=O)C2=CC=C(N)C=C2)=NO1</t>
  </si>
  <si>
    <t xml:space="preserve">InChI=1S/C10H11N3O3S/c1-7-6-10(12-16-7)13-17(14,15)9-4-2-8(11)3-5-9/h2-6H,11H2,1H3,(H,12,13)
</t>
  </si>
  <si>
    <t>DTXSID2040737</t>
  </si>
  <si>
    <t>ANOMHKZSQFYSBR-UHFFFAOYSA-N</t>
  </si>
  <si>
    <t>Cl.Cl.OCCOCCN1CCN(CC1)C(C1=CC=CC=C1)C1=CC=C(Cl)C=C1</t>
  </si>
  <si>
    <t xml:space="preserve">InChI=1/C21H27ClN2O2.2ClH/c22-20-8-6-19(7-9-20)21(18-4-2-1-3-5-18)24-12-10-23(11-13-24)14-16-26-17-15-25;;/h1-9,21,25H,10-17H2;2*1H
</t>
  </si>
  <si>
    <t>DTXSID1060714</t>
  </si>
  <si>
    <t>OUDFNZMQXZILJD-UHFFFAOYSA-N</t>
  </si>
  <si>
    <t>CC1=CC=C(O1)C=O</t>
  </si>
  <si>
    <t xml:space="preserve">InChI=1S/C6H6O2/c1-5-2-3-6(4-7)8-5/h2-4H,1H3
</t>
  </si>
  <si>
    <t>DTXSID4020034</t>
  </si>
  <si>
    <t>WYIWLDSPNDMZIT-BTKFHORUSA-N</t>
  </si>
  <si>
    <t>COC1=CC2=C([C@@H]3C=CO[C@H]3O2)C2=C1C1=C([C@H](O)CC1)C(=O)O2</t>
  </si>
  <si>
    <t>COC1=C2C3=C(C(O)CC3)C(=O)OC2=C2C3C=COC3OC2=C1</t>
  </si>
  <si>
    <t xml:space="preserve">InChI=1S/C17H14O6/c1-20-10-6-11-14(8-4-5-21-17(8)22-11)15-13(10)7-2-3-9(18)12(7)16(19)23-15/h4-6,8-9,17-18H,2-3H2,1H3/t8-,9+,17-/m0/s1
</t>
  </si>
  <si>
    <t>DTXSID80204948</t>
  </si>
  <si>
    <t>GUGHGUXZJWAIAS-RBSGUPIDSA-N</t>
  </si>
  <si>
    <t>Cl.COC1=CC=CC2=C1C(=O)C1=C(O)C3=C(C[C@](O)(C[C@@H]3O[C@H]3C[C@H](N)[C@@H](O)[C@H](C)O3)C(C)=O)C(O)=C1C2=O</t>
  </si>
  <si>
    <t xml:space="preserve">InChI=1S/C27H29NO10.ClH/c1-10-22(30)14(28)7-17(37-10)38-16-9-27(35,11(2)29)8-13-19(16)26(34)21-20(24(13)32)23(31)12-5-4-6-15(36-3)18(12)25(21)33;/h4-6,10,14,16-17,22,30,32,34-35H,7-9,28H2,1-3H3;1H/t10-,14-,16-,17-,22-,27-;/m0./s1
</t>
  </si>
  <si>
    <t>DTXSID60865031</t>
  </si>
  <si>
    <t>UMKFEPPTGMDVMI-UHFFFAOYSA-N</t>
  </si>
  <si>
    <t xml:space="preserve">InChI=1/C9H18Cl3N2O2P/c10-2-6-13-5-1-9-16-17(13,15)14(7-3-11)8-4-12/h1-9H2
</t>
  </si>
  <si>
    <t>DTXSID50185856</t>
  </si>
  <si>
    <t>BMJYKXALMDAIEG-UHFFFAOYSA-N</t>
  </si>
  <si>
    <t>CC(=O)OC1=C(C=C(C=C1C(C)(C)C)[N+]([O-])=O)[N+]([O-])=O</t>
  </si>
  <si>
    <t xml:space="preserve">InChI=1S/C12H14N2O6/c1-7(15)20-11-9(12(2,3)4)5-8(13(16)17)6-10(11)14(18)19/h5-6H,1-4H3
</t>
  </si>
  <si>
    <t>DTXSID6022898</t>
  </si>
  <si>
    <t>RPLCPCMSCLEKRS-BPIQYHPVSA-N</t>
  </si>
  <si>
    <t>CC[C@]12CC(=C)[C@H]3[C@@H](CCC4=CCCC[C@H]34)[C@@H]1CC[C@@]2(O)C#C</t>
  </si>
  <si>
    <t xml:space="preserve">InChI=1S/C22H30O/c1-4-21-14-15(3)20-17-9-7-6-8-16(17)10-11-18(20)19(21)12-13-22(21,23)5-2/h2,8,17-20,23H,3-4,6-7,9-14H2,1H3/t17-,18-,19-,20+,21-,22-/m0/s1
</t>
  </si>
  <si>
    <t>DTXSID0022191</t>
  </si>
  <si>
    <t>LCXXNKZQVOXMEH-UHFFFAOYSA-N</t>
  </si>
  <si>
    <t xml:space="preserve">InChI=1/C9H14O3/c1-7(2)9(10)12-6-8-4-3-5-11-8/h8H,1,3-6H2,2H3
</t>
  </si>
  <si>
    <t>DTXSID7047146</t>
  </si>
  <si>
    <t>VZMLEMYJUIIHNF-QURGRASLSA-N</t>
  </si>
  <si>
    <t>CCC(=O)OC1=CC=C(C=C1)C(\CC)=C(/CC)C1=CC=C(OC(=O)CC)C=C1</t>
  </si>
  <si>
    <t>CCC(=O)OC1=CC=C(C=C1)C(CC)=C(CC)C1=CC=C(OC(=O)CC)C=C1</t>
  </si>
  <si>
    <t xml:space="preserve">InChI=1S/C24H28O4/c1-5-21(17-9-13-19(14-10-17)27-23(25)7-3)22(6-2)18-11-15-20(16-12-18)28-24(26)8-4/h9-16H,5-8H2,1-4H3/b22-21+
</t>
  </si>
  <si>
    <t>DTXSID9059333</t>
  </si>
  <si>
    <t>JSCRBGDMRPOYAZ-UHFFFAOYSA-N</t>
  </si>
  <si>
    <t xml:space="preserve">InChI=1S/C16H34N2O2/c1-2-3-4-5-6-7-8-9-10-11-16(20)18-13-12-17-14-15-19/h17,19H,2-15H2,1H3,(H,18,20)
</t>
  </si>
  <si>
    <t>DTXSID0064755</t>
  </si>
  <si>
    <t>XAFOTXWPFVZQAZ-UHFFFAOYSA-N</t>
  </si>
  <si>
    <t>NC1=CC=C(C=C1)C1=NC2=CC(N)=CC=C2N1</t>
  </si>
  <si>
    <t xml:space="preserve">InChI=1S/C13H12N4/c14-9-3-1-8(2-4-9)13-16-11-6-5-10(15)7-12(11)17-13/h1-7H,14-15H2,(H,16,17)
</t>
  </si>
  <si>
    <t>DTXSID8040147</t>
  </si>
  <si>
    <t>HDRXZJPWHTXQRI-BHDTVMLSSA-N</t>
  </si>
  <si>
    <t>Cl.COC1=CC=C(C=C1)[C@@H]1SC2=C(C=CC=C2)N(CCN(C)C)C(=O)[C@@H]1OC(C)=O</t>
  </si>
  <si>
    <t>COC1=CC=C(C=C1)C1SC2=CC=CC=C2N(CCN(C)C)C(=O)C1OC(C)=O</t>
  </si>
  <si>
    <t xml:space="preserve">InChI=1S/C22H26N2O4S.ClH/c1-15(25)28-20-21(16-9-11-17(27-4)12-10-16)29-19-8-6-5-7-18(19)24(22(20)26)14-13-23(2)3;/h5-12,20-21H,13-14H2,1-4H3;1H/t20-,21+;/m1./s1
</t>
  </si>
  <si>
    <t>DTXSID2048955</t>
  </si>
  <si>
    <t>FCSHDIVRCWTZOX-DVTGEIKXSA-N</t>
  </si>
  <si>
    <t>C[C@H]1C[C@H]2[C@@H]3CCC4=CC(=O)C=C[C@]4(C)[C@@]3(F)[C@@H](O)C[C@]2(C)[C@@]1(O)C(=O)CCl</t>
  </si>
  <si>
    <t xml:space="preserve">InChI=1S/C22H28ClFO4/c1-12-8-16-15-5-4-13-9-14(25)6-7-19(13,2)21(15,24)17(26)10-20(16,3)22(12,28)18(27)11-23/h6-7,9,12,15-17,26,28H,4-5,8,10-11H2,1-3H3/t12-,15-,16-,17-,19-,20-,21-,22-/m0/s1
</t>
  </si>
  <si>
    <t>OCCNCCNC1=CC=C(NCCNCCO)C2=C1C(=O)C1=C(C(O)=CC=C1O)C2=O</t>
  </si>
  <si>
    <t>CC1CC2C3CCC(O)(C(=O)COC(=O)CCC(O)=O)C3(C)CC(O)C2C2(C)C=CC(=O)C=C12</t>
  </si>
  <si>
    <t>DTXSID3046823</t>
  </si>
  <si>
    <t>FBRAWBYQGRLCEK-AVVSTMBFSA-N</t>
  </si>
  <si>
    <t>CCCC(=O)O[C@@]1([C@@H](C)C[C@H]2[C@@H]3CCC4=CC(=O)C=C[C@]4(C)[C@@]3(F)C(=O)C[C@]12C)C(=O)CCl</t>
  </si>
  <si>
    <t xml:space="preserve">InChI=1S/C26H32ClFO5/c1-5-6-22(32)33-26(21(31)14-27)15(2)11-19-18-8-7-16-12-17(29)9-10-23(16,3)25(18,28)20(30)13-24(19,26)4/h9-10,12,15,18-19H,5-8,11,13-14H2,1-4H3/t15-,18-,19-,23-,24-,25-,26-/m0/s1
</t>
  </si>
  <si>
    <t>DTXSID3020380</t>
  </si>
  <si>
    <t>NCMZQTLCXHGLOK-ZKHIMWLXSA-N</t>
  </si>
  <si>
    <t>[H][C@@]12CCC(=O)[C@@]1(C)CC[C@@]1([H])[C@@]2([H])CC=C2C[C@H](CC[C@]12C)OC(C)=O</t>
  </si>
  <si>
    <t xml:space="preserve">InChI=1S/C21H30O3/c1-13(22)24-15-8-10-20(2)14(12-15)4-5-16-17-6-7-19(23)21(17,3)11-9-18(16)20/h4,15-18H,5-12H2,1-3H3/t15-,16-,17-,18-,20-,21-/m0/s1
</t>
  </si>
  <si>
    <t>DTXSID2048953</t>
  </si>
  <si>
    <t>IIUMCNJTGSMNRO-VVSKJQCTSA-L</t>
  </si>
  <si>
    <t>[Na+].[Na+].C[C@]12CC[C@H]3[C@@H](CCC4=C3C=CC(OC(=O)N(CCCl)CCCl)=C4)[C@@H]1CC[C@@H]2OP([O-])([O-])=O</t>
  </si>
  <si>
    <t>CC12CCC3C(CCC4=C3C=CC(OC(=O)N(CCCl)CCCl)=C4)C1CCC2OP(O)(O)=O</t>
  </si>
  <si>
    <t xml:space="preserve">InChI=1S/C23H32Cl2NO6P.2Na/c1-23-9-8-18-17-5-3-16(31-22(27)26(12-10-24)13-11-25)14-15(17)2-4-19(18)20(23)6-7-21(23)32-33(28,29)30;;/h3,5,14,18-21H,2,4,6-13H2,1H3,(H2,28,29,30);;/q;2*+1/p-2/t18-,19-,20+,21+,23+;;/m1../s1
</t>
  </si>
  <si>
    <t>DTXSID5049029</t>
  </si>
  <si>
    <t>UQZVCDCIMBLVNR-LRGCSWIWSA-N</t>
  </si>
  <si>
    <t>CS(=O)(=O)NC(=O)CCC\C=C/C[C@@H]1[C@@H](\C=C\[C@H](O)COC2=CC=CC=C2)[C@H](O)CC1=O</t>
  </si>
  <si>
    <t>CS(=O)(=O)NC(=O)CCCC=CCC1C(C=CC(O)COC2=CC=CC=C2)C(O)CC1=O</t>
  </si>
  <si>
    <t xml:space="preserve">InChI=1S/C23H31NO7S/c1-32(29,30)24-23(28)12-8-3-2-7-11-19-20(22(27)15-21(19)26)14-13-17(25)16-31-18-9-5-4-6-10-18/h2,4-7,9-10,13-14,17,19-20,22,25,27H,3,8,11-12,15-16H2,1H3,(H,24,28)/b7-2-,14-13+/t17-,19+,20+,22+/m0/s1
</t>
  </si>
  <si>
    <t>DTXSID50182481</t>
  </si>
  <si>
    <t>ISSQQUKLQJHHOR-OSNGSNEUSA-N</t>
  </si>
  <si>
    <t>C[C@@H]1C[C@H]2[C@@H]3C[C@H](F)C4=CC(=O)C=C[C@]4(C)[C@@]3(F)[C@@H](O)C[C@]2(C)[C@@]1(O)C(=O)COC(C)=O</t>
  </si>
  <si>
    <t>CC1CC2C3CC(F)C4=CC(=O)C=CC4(C)C3(F)C(O)CC2(C)C1(O)C(=O)COC(C)=O</t>
  </si>
  <si>
    <t xml:space="preserve">InChI=1S/C24H30F2O6/c1-12-7-15-16-9-18(25)17-8-14(28)5-6-21(17,3)23(16,26)19(29)10-22(15,4)24(12,31)20(30)11-32-13(2)27/h5-6,8,12,15-16,18-19,29,31H,7,9-11H2,1-4H3/t12-,15+,16+,18+,19+,21+,22+,23+,24+/m1/s1
</t>
  </si>
  <si>
    <t>DTXSID7027546</t>
  </si>
  <si>
    <t>IBVPVTPPYGGAEL-UHFFFAOYSA-N</t>
  </si>
  <si>
    <t>CC(=C)C1=CC(=CC=C1)C(C)=C</t>
  </si>
  <si>
    <t xml:space="preserve">InChI=1S/C12H14/c1-9(2)11-6-5-7-12(8-11)10(3)4/h5-8H,1,3H2,2,4H3
</t>
  </si>
  <si>
    <t>CCC1=C2C=C(OC(=O)N3CCC(CC3)N3CCCCC3)C=CC2=NC2=C1CN1C2=CC2=C(COC(=O)C2(O)CC)C1=O</t>
  </si>
  <si>
    <t>DTXSID4045428</t>
  </si>
  <si>
    <t>AUODDLQVRAJAJM-XJQDNNTCSA-N</t>
  </si>
  <si>
    <t>Cl.CCC[C@@H]1C[C@H](N(C)C1)C(=O)N[C@H]([C@H](C)Cl)[C@H]1O[C@H](SC)[C@H](O)[C@@H](O)[C@H]1O</t>
  </si>
  <si>
    <t xml:space="preserve">InChI=1S/C18H33ClN2O5S.ClH/c1-5-6-10-7-11(21(3)8-10)17(25)20-12(9(2)19)16-14(23)13(22)15(24)18(26-16)27-4;/h9-16,18,22-24H,5-8H2,1-4H3,(H,20,25);1H/t9-,10+,11-,12+,13-,14+,15+,16+,18+;/m0./s1
</t>
  </si>
  <si>
    <t>DTXSID8060957</t>
  </si>
  <si>
    <t>SGWZVZZVXOJRAQ-UHFFFAOYSA-N</t>
  </si>
  <si>
    <t>CC1=CC(O)=CC(C)=C1O</t>
  </si>
  <si>
    <t xml:space="preserve">InChI=1S/C8H10O2/c1-5-3-7(9)4-6(2)8(5)10/h3-4,9-10H,1-2H3
</t>
  </si>
  <si>
    <t>DTXSID4020379</t>
  </si>
  <si>
    <t>FMGSKLZLMKYGDP-USOAJAOKSA-N</t>
  </si>
  <si>
    <t>[H][C@@]12CCC(=O)[C@@]1(C)CC[C@@]1([H])[C@@]2([H])CC=C2C[C@@H](O)CC[C@]12C</t>
  </si>
  <si>
    <t xml:space="preserve">InChI=1S/C19H28O2/c1-18-9-7-13(20)11-12(18)3-4-14-15-5-6-17(21)19(15,2)10-8-16(14)18/h3,13-16,20H,4-11H2,1-2H3/t13-,14-,15-,16-,18-,19-/m0/s1
</t>
  </si>
  <si>
    <t>DTXSID7067954</t>
  </si>
  <si>
    <t>MTEKQDXWVXZMDN-UHFFFAOYSA-N</t>
  </si>
  <si>
    <t xml:space="preserve">InChI=1S/C12H24N2O/c1-2-3-4-5-6-7-12-13-8-9-14(12)10-11-15/h15H,2-11H2,1H3
</t>
  </si>
  <si>
    <t>DTXSID4046862</t>
  </si>
  <si>
    <t>QXRSDHAAWVKZLJ-PVYNADRNSA-N</t>
  </si>
  <si>
    <t>C[C@H]1CCC[C@@]2(C)O[C@H]2C[C@H](OC(=O)C[C@H](O)C(C)(C)C(=O)[C@H](C)[C@H]1O)C(\C)=C\C1=CSC(C)=N1</t>
  </si>
  <si>
    <t>CC1CCCC2(C)OC2CC(OC(=O)CC(O)C(C)(C)C(=O)C(C)C1O)C(C)=CC1=CSC(C)=N1</t>
  </si>
  <si>
    <t xml:space="preserve">InChI=1S/C27H41NO6S/c1-15-9-8-10-27(7)22(34-27)12-20(16(2)11-19-14-35-18(4)28-19)33-23(30)13-21(29)26(5,6)25(32)17(3)24(15)31/h11,14-15,17,20-22,24,29,31H,8-10,12-13H2,1-7H3/b16-11+/t15-,17+,20-,21-,22-,24-,27+/m0/s1
</t>
  </si>
  <si>
    <t>DTXSID5046198</t>
  </si>
  <si>
    <t>LBERVHLCXUMDOT-MPZZESAYSA-N</t>
  </si>
  <si>
    <t>CCCCCCCCCC(=O)O[C@H]1CC[C@H]2[C@@H]3CCC4=CC(=O)CC[C@]4(C)[C@H]3CC[C@]12C</t>
  </si>
  <si>
    <t xml:space="preserve">InChI=1S/C29H46O3/c1-4-5-6-7-8-9-10-11-27(31)32-26-15-14-24-23-13-12-21-20-22(30)16-18-28(21,2)25(23)17-19-29(24,26)3/h20,23-26H,4-19H2,1-3H3/t23-,24-,25-,26-,28-,29-/m0/s1
</t>
  </si>
  <si>
    <t>DTXSID8045646</t>
  </si>
  <si>
    <t>BOBLHFUVNSFZPJ-JOYXJVLSSA-N</t>
  </si>
  <si>
    <t>C[C@H]1C[C@H]2[C@@H]3C[C@H](F)C4=CC(=O)C=C[C@]4(C)[C@@]3(F)[C@@H](O)C[C@]2(C)[C@@]1(OC(C)=O)C(=O)COC(C)=O</t>
  </si>
  <si>
    <t>CC1CC2C3CC(F)C4=CC(=O)C=CC4(C)C3(F)C(O)CC2(C)C1(OC(C)=O)C(=O)COC(C)=O</t>
  </si>
  <si>
    <t xml:space="preserve">InChI=1S/C26H32F2O7/c1-13-8-17-18-10-20(27)19-9-16(31)6-7-23(19,4)25(18,28)21(32)11-24(17,5)26(13,35-15(3)30)22(33)12-34-14(2)29/h6-7,9,13,17-18,20-21,32H,8,10-12H2,1-5H3/t13-,17-,18-,20-,21-,23-,24-,25-,26-/m0/s1
</t>
  </si>
  <si>
    <t>DTXSID2041200</t>
  </si>
  <si>
    <t>RURPJGZXBHYNEM-GDAWTGGTSA-N</t>
  </si>
  <si>
    <t>CC(C\N=C\C1=CC=CC=C1O)\N=C\C1=CC=CC=C1O</t>
  </si>
  <si>
    <t>CC(CN=CC1=CC=CC=C1O)N=CC1=CC=CC=C1O</t>
  </si>
  <si>
    <t xml:space="preserve">InChI=1/C17H18N2O2/c1-13(19-12-15-7-3-5-9-17(15)21)10-18-11-14-6-2-4-8-16(14)20/h2-9,11-13,20-21H,10H2,1H3/b18-11+,19-12+
</t>
  </si>
  <si>
    <t>DTXSID7063685</t>
  </si>
  <si>
    <t>KDHWOCLBMVSZPG-UHFFFAOYSA-N</t>
  </si>
  <si>
    <t>NCCCN1C=CN=C1</t>
  </si>
  <si>
    <t xml:space="preserve">InChI=1S/C6H11N3/c7-2-1-4-9-5-3-8-6-9/h3,5-6H,1-2,4,7H2
</t>
  </si>
  <si>
    <t>DTXSID8023399</t>
  </si>
  <si>
    <t>QSLJIVKCVHQPLV-PEMPUTJUSA-N</t>
  </si>
  <si>
    <t>C[C@]1(O)CC[C@H]2[C@@H]3CC[C@H]4CC(=O)OC[C@]4(C)[C@H]3CC[C@]12C</t>
  </si>
  <si>
    <t xml:space="preserve">InChI=1S/C19H30O3/c1-17-11-22-16(20)10-12(17)4-5-13-14(17)6-8-18(2)15(13)7-9-19(18,3)21/h12-15,21H,4-11H2,1-3H3/t12-,13+,14-,15-,17-,18-,19-/m0/s1
</t>
  </si>
  <si>
    <t>DTXSID3041293</t>
  </si>
  <si>
    <t>FUIQBJHUESBZNU-UHFFFAOYSA-N</t>
  </si>
  <si>
    <t>CN(C)CC1=CC=CC=C1O</t>
  </si>
  <si>
    <t xml:space="preserve">InChI=1S/C9H13NO/c1-10(2)7-8-5-3-4-6-9(8)11/h3-6,11H,7H2,1-2H3
</t>
  </si>
  <si>
    <t>DTXSID4023674</t>
  </si>
  <si>
    <t>BLJRIMJGRPQVNF-JTQLQIEISA-N</t>
  </si>
  <si>
    <t>CC(C)(C)NC[C@H](O)COC1=NSN=C1N1CCOCC1</t>
  </si>
  <si>
    <t>CC(C)(C)NCC(O)COC1=NSN=C1N1CCOCC1</t>
  </si>
  <si>
    <t xml:space="preserve">InChI=1S/C13H24N4O3S/c1-13(2,3)14-8-10(18)9-20-12-11(15-21-16-12)17-4-6-19-7-5-17/h10,14,18H,4-9H2,1-3H3/t10-/m0/s1
</t>
  </si>
  <si>
    <t>DTXSID1045952</t>
  </si>
  <si>
    <t>DGHHQBMTXTWTJV-BQAIUKQQSA-N</t>
  </si>
  <si>
    <t>Cl.CC[C@@]1(O)C(=O)OCC2=C1C=C1N(CC3=C1N=C1C=CC(O)=C(CN(C)C)C1=C3)C2=O</t>
  </si>
  <si>
    <t>CCC1(O)C(=O)OCC2=C1C=C1N(CC3=C1N=C1C=CC(O)=C(CN(C)C)C1=C3)C2=O</t>
  </si>
  <si>
    <t xml:space="preserve">InChI=1S/C23H23N3O5.ClH/c1-4-23(30)16-8-18-20-12(9-26(18)21(28)15(16)11-31-22(23)29)7-13-14(10-25(2)3)19(27)6-5-17(13)24-20;/h5-8,27,30H,4,9-11H2,1-3H3;1H/t23-;/m0./s1
</t>
  </si>
  <si>
    <t>DTXSID0022721</t>
  </si>
  <si>
    <t>JWUBBDSIWDLEOM-DTOXIADCSA-N</t>
  </si>
  <si>
    <t>[H][C@@]1(CC[C@@]2([H])\C(CCC[C@]12C)=C\C=C1\C[C@@H](O)CCC1=C)[C@H](C)CCCC(C)(C)O</t>
  </si>
  <si>
    <t>CC(CCCC(C)(C)O)C1CCC2C(CCCC12C)=CC=C1CC(O)CCC1=C</t>
  </si>
  <si>
    <t xml:space="preserve">InChI=1S/C27H44O2/c1-19-10-13-23(28)18-22(19)12-11-21-9-7-17-27(5)24(14-15-25(21)27)20(2)8-6-16-26(3,4)29/h11-12,20,23-25,28-29H,1,6-10,13-18H2,2-5H3/b21-11+,22-12-/t20-,23+,24-,25+,27-/m1/s1
</t>
  </si>
  <si>
    <t>DTXSID9023207</t>
  </si>
  <si>
    <t>HPHUVLMMVZITSG-LURJTMIESA-N</t>
  </si>
  <si>
    <t>CC[C@H](N1CCCC1=O)C(N)=O</t>
  </si>
  <si>
    <t>CCC(N1CCCC1=O)C(N)=O</t>
  </si>
  <si>
    <t xml:space="preserve">InChI=1S/C8H14N2O2/c1-2-6(8(9)12)10-5-3-4-7(10)11/h6H,2-5H2,1H3,(H2,9,12)/t6-/m0/s1
</t>
  </si>
  <si>
    <t>DTXSID2034095</t>
  </si>
  <si>
    <t>DOQPXTMNIUCOSY-UHFFFAOYSA-N</t>
  </si>
  <si>
    <t>Cl.COC1=CC=C(CCN(C)CCCC(C#N)(C(C)C)C2=CC=C(OC)C(OC)=C2)C=C1OC</t>
  </si>
  <si>
    <t>COC1=CC=C(CCN(C)CCCC(C#N)(C(C)C)C2=CC=C(OC)C(OC)=C2)C=C1OC</t>
  </si>
  <si>
    <t xml:space="preserve">InChI=1/C27H38N2O4.ClH/c1-20(2)27(19-28,22-10-12-24(31-5)26(18-22)33-7)14-8-15-29(3)16-13-21-9-11-23(30-4)25(17-21)32-6;/h9-12,17-18,20H,8,13-16H2,1-7H3;1H
</t>
  </si>
  <si>
    <t>DTXSID30178069</t>
  </si>
  <si>
    <t>XMSALNTWEPZQLO-UHFFFAOYSA-N</t>
  </si>
  <si>
    <t>CS(=O)(=O)C1=CC2=C(SC3=CC=CC=C3N2)C=C1</t>
  </si>
  <si>
    <t xml:space="preserve">InChI=1S/C13H11NO2S2/c1-18(15,16)9-6-7-13-11(8-9)14-10-4-2-3-5-12(10)17-13/h2-8,14H,1H3
</t>
  </si>
  <si>
    <t>DTXSID8045480</t>
  </si>
  <si>
    <t>RTCDDYYZMGGHOE-BJRDGYLYSA-N</t>
  </si>
  <si>
    <t>OS(O)(=O)=O.NC[C@H]1O[C@H](O[C@@H]2[C@@H](N)C[C@@H](N)C(O)[C@H]2O[C@@H]2O[C@H](CO)[C@@H](O)[C@H]2O)[C@H](N)[C@@H](O)[C@@H]1O</t>
  </si>
  <si>
    <t>NCC1OC(OC2C(N)CC(N)C(O)C2OC2OC(CO)C(O)C2O)C(N)C(O)C1O</t>
  </si>
  <si>
    <t xml:space="preserve">InChI=1S/C17H34N4O10.H2O4S/c18-2-6-10(24)12(26)8(21)16(28-6)30-14-5(20)1-4(19)9(23)15(14)31-17-13(27)11(25)7(3-22)29-17;1-5(2,3)4/h4-17,22-27H,1-3,18-21H2;(H2,1,2,3,4)/t4-,5+,6-,7-,8-,9?,10-,11-,12-,13-,14-,15-,16-,17+;/m1./s1
</t>
  </si>
  <si>
    <t>DTXSID2065339</t>
  </si>
  <si>
    <t>MNQOPPDTVHYCEZ-UHFFFAOYSA-N</t>
  </si>
  <si>
    <t xml:space="preserve">InChI=1S/C2H5NO2/c4-1-3-2-5/h1,5H,2H2,(H,3,4)
</t>
  </si>
  <si>
    <t>DTXSID00181040</t>
  </si>
  <si>
    <t>LQWSQQKTZLDGME-RYIFMDQWSA-N</t>
  </si>
  <si>
    <t>C[C@]12CC[C@H]3[C@@H](CCC4=C3C=CC(O)=C4)[C@@H]1CC[C@@H]2OC(=O)CCC1=CC=CC=C1</t>
  </si>
  <si>
    <t>CC12CCC3C(CCC4=C3C=CC(O)=C4)C1CCC2OC(=O)CCC1=CC=CC=C1</t>
  </si>
  <si>
    <t xml:space="preserve">InChI=1S/C27H32O3/c1-27-16-15-22-21-11-9-20(28)17-19(21)8-10-23(22)24(27)12-13-25(27)30-26(29)14-7-18-5-3-2-4-6-18/h2-6,9,11,17,22-25,28H,7-8,10,12-16H2,1H3/t22-,23-,24+,25+,27+/m1/s1
</t>
  </si>
  <si>
    <t>DTXSID4041155</t>
  </si>
  <si>
    <t>GBBSUAFBMRNDJC-UHFFFAOYSA-N</t>
  </si>
  <si>
    <t>CN1CCN(CC1)C(=O)OC1N(C(=O)C2=NC=CN=C12)C1=NC=C(Cl)C=C1</t>
  </si>
  <si>
    <t xml:space="preserve">InChI=1/C17H17ClN6O3/c1-22-6-8-23(9-7-22)17(26)27-16-14-13(19-4-5-20-14)15(25)24(16)12-3-2-11(18)10-21-12/h2-5,10,16H,6-9H2,1H3
</t>
  </si>
  <si>
    <t>DTXSID0061458</t>
  </si>
  <si>
    <t>OSSNTDFYBPYIEC-UHFFFAOYSA-N</t>
  </si>
  <si>
    <t>C=CN1C=CN=C1</t>
  </si>
  <si>
    <t xml:space="preserve">InChI=1S/C5H6N2/c1-2-7-4-3-6-5-7/h2-5H,1H2
</t>
  </si>
  <si>
    <t>DTXSID9074432</t>
  </si>
  <si>
    <t>RYYIULNRIVUMTQ-UHFFFAOYSA-N</t>
  </si>
  <si>
    <t>NC1=NC(Cl)=C2NC=NC2=N1</t>
  </si>
  <si>
    <t xml:space="preserve">InChI=1S/C5H4ClN5/c6-3-2-4(9-1-8-2)11-5(7)10-3/h1H,(H3,7,8,9,10,11)
</t>
  </si>
  <si>
    <t>DTXSID3047635</t>
  </si>
  <si>
    <t>XTAZYLNFDRKIHJ-UHFFFAOYSA-N</t>
  </si>
  <si>
    <t xml:space="preserve">InChI=1S/C24H51N/c1-4-7-10-13-16-19-22-25(23-20-17-14-11-8-5-2)24-21-18-15-12-9-6-3/h4-24H2,1-3H3
</t>
  </si>
  <si>
    <t>DTXSID30866535</t>
  </si>
  <si>
    <t>SJMDLCVBSNYMMJ-UHFFFAOYSA-N</t>
  </si>
  <si>
    <t>CC(CO)CC1=CC=C(C=C1)C(C)(C)C</t>
  </si>
  <si>
    <t xml:space="preserve">InChI=1/C14H22O/c1-11(10-15)9-12-5-7-13(8-6-12)14(2,3)4/h5-8,11,15H,9-10H2,1-4H3
</t>
  </si>
  <si>
    <t>DTXSID901016491</t>
  </si>
  <si>
    <t>IWSXBCZCPVUWHT-VIFKTUCRSA-N</t>
  </si>
  <si>
    <t>[H][C@@]12CC[C@](OC(C)=O)(C(C)=O)[C@@]1(C)C[C@H](C)[C@]1([H])[C@@]3([H])CCC(=O)C=C3CC[C@@]21[H]</t>
  </si>
  <si>
    <t>CC1CC2(C)C(CCC2(OC(C)=O)C(C)=O)C2CCC3=CC(=O)CCC3C12</t>
  </si>
  <si>
    <t xml:space="preserve">InChI=1S/C23H32O4/c1-13-12-22(4)20(9-10-23(22,14(2)24)27-15(3)25)19-7-5-16-11-17(26)6-8-18(16)21(13)19/h11,13,18-21H,5-10,12H2,1-4H3/t13-,18-,19-,20-,21+,22-,23-/m0/s1
</t>
  </si>
  <si>
    <t>DTXSID4022999</t>
  </si>
  <si>
    <t>UOACKFBJUYNSLK-XRKIENNPSA-N</t>
  </si>
  <si>
    <t>C[C@]12CC[C@H]3[C@@H](CCC4=CC(O)=CC=C34)[C@@H]1CC[C@@H]2OC(=O)CCC1CCCC1</t>
  </si>
  <si>
    <t>CC12CCC3C(CCC4=C3C=CC(O)=C4)C1CCC2OC(=O)CCC1CCCC1</t>
  </si>
  <si>
    <t xml:space="preserve">InChI=1S/C26H36O3/c1-26-15-14-21-20-10-8-19(27)16-18(20)7-9-22(21)23(26)11-12-24(26)29-25(28)13-6-17-4-2-3-5-17/h8,10,16-17,21-24,27H,2-7,9,11-15H2,1H3/t21-,22-,23+,24+,26+/m1/s1
</t>
  </si>
  <si>
    <t>DTXSID2046626</t>
  </si>
  <si>
    <t>CMRJPMODSSEAPL-FYQPLNBISA-N</t>
  </si>
  <si>
    <t>CC(=O)O[C@H]1CC[C@H]2[C@@H]3CCC4=CC(=O)CCC4=C3C=C[C@]12C</t>
  </si>
  <si>
    <t xml:space="preserve">InChI=1S/C20H24O3/c1-12(21)23-19-8-7-18-17-5-3-13-11-14(22)4-6-15(13)16(17)9-10-20(18,19)2/h9-11,17-19H,3-8H2,1-2H3/t17-,18+,19+,20+/m1/s1
</t>
  </si>
  <si>
    <t>DTXSID6023608</t>
  </si>
  <si>
    <t>PJSFRIWCGOHTNF-UHFFFAOYSA-N</t>
  </si>
  <si>
    <t>COC1=NC=NC(NS(=O)(=O)C2=CC=C(N)C=C2)=C1OC</t>
  </si>
  <si>
    <t xml:space="preserve">InChI=1S/C12H14N4O4S/c1-19-10-11(14-7-15-12(10)20-2)16-21(17,18)9-5-3-8(13)4-6-9/h3-7H,13H2,1-2H3,(H,14,15,16)
</t>
  </si>
  <si>
    <t>CC(C)NCC(O)COC1=CC=C(COCCOC(C)C)C=C1</t>
  </si>
  <si>
    <t>DTXSID0040965</t>
  </si>
  <si>
    <t>HFVMLYAGWXSTQI-QYXZOKGRSA-N</t>
  </si>
  <si>
    <t>C[C@]12CC[C@H]3[C@@H](CC[C@H]4CC(=O)CC[C@]34C)[C@@H]1CC=C2</t>
  </si>
  <si>
    <t xml:space="preserve">InChI=1S/C19H28O/c1-18-9-3-4-16(18)15-6-5-13-12-14(20)7-11-19(13,2)17(15)8-10-18/h3,9,13,15-17H,4-8,10-12H2,1-2H3/t13-,15-,16-,17-,18-,19-/m0/s1
</t>
  </si>
  <si>
    <t>DTXSID2023060</t>
  </si>
  <si>
    <t>GIUYCYHIANZCFB-FJFJXFQQSA-N</t>
  </si>
  <si>
    <t>NC1=NC(F)=NC2=C1N=CN2[C@@H]1O[C@H](COP(O)(O)=O)[C@@H](O)[C@@H]1O</t>
  </si>
  <si>
    <t>NC1=C2N=CN(C3OC(COP(O)(O)=O)C(O)C3O)C2=NC(F)=N1</t>
  </si>
  <si>
    <t xml:space="preserve">InChI=1S/C10H13FN5O7P/c11-10-14-7(12)4-8(15-10)16(2-13-4)9-6(18)5(17)3(23-9)1-22-24(19,20)21/h2-3,5-6,9,17-18H,1H2,(H2,12,14,15)(H2,19,20,21)/t3-,5-,6+,9-/m1/s1
</t>
  </si>
  <si>
    <t>DTXSID9023201</t>
  </si>
  <si>
    <t>VHOGYURTWQBHIL-UHFFFAOYSA-N</t>
  </si>
  <si>
    <t>CC1=C(C=NO1)C(=O)NC1=CC=C(C=C1)C(F)(F)F</t>
  </si>
  <si>
    <t xml:space="preserve">InChI=1S/C12H9F3N2O2/c1-7-10(6-16-19-7)11(18)17-9-4-2-8(3-5-9)12(13,14)15/h2-6H,1H3,(H,17,18)
</t>
  </si>
  <si>
    <t>DTXSID1021243</t>
  </si>
  <si>
    <t>XFKVYXCRNATCOO-UHFFFAOYSA-M</t>
  </si>
  <si>
    <t>[Cl-].CCNC1=CC2=[O+]C3=C(C=C(C)C(NCC)=C3)C(=C2C=C1C)C1=C(C=CC=C1)C(=O)OCC</t>
  </si>
  <si>
    <t>CCNC1=CC2=[O+]C3=C(C=C(C)C(NCC)=C3)C(=C2C=C1C)C1=C(C=CC=C1)C(=O)OCC</t>
  </si>
  <si>
    <t xml:space="preserve">InChI=1S/C28H31N2O3.ClH/c1-6-29-23-15-25-21(13-17(23)4)27(19-11-9-10-12-20(19)28(31)32-8-3)22-14-18(5)24(30-7-2)16-26(22)33-25;/h9-16,29-30H,6-8H2,1-5H3;1H/q+1;/p-1
</t>
  </si>
  <si>
    <t>DTXSID3074816</t>
  </si>
  <si>
    <t>RDJTWDKSYLLHRW-UHFFFAOYSA-N</t>
  </si>
  <si>
    <t>CCC(C)C1=C(OC(C)=O)C(=CC(=C1)[N+]([O-])=O)[N+]([O-])=O</t>
  </si>
  <si>
    <t xml:space="preserve">InChI=1/C12H14N2O6/c1-4-7(2)10-5-9(13(16)17)6-11(14(18)19)12(10)20-8(3)15/h5-7H,4H2,1-3H3
</t>
  </si>
  <si>
    <t>DTXSID5022641</t>
  </si>
  <si>
    <t>KPYSYYIEGFHWSV-UHFFFAOYSA-N</t>
  </si>
  <si>
    <t>NCC(CC(O)=O)C1=CC=C(Cl)C=C1</t>
  </si>
  <si>
    <t xml:space="preserve">InChI=1/C10H12ClNO2/c11-9-3-1-7(2-4-9)8(6-12)5-10(13)14/h1-4,8H,5-6,12H2,(H,13,14)
</t>
  </si>
  <si>
    <t>DTXSID501016687</t>
  </si>
  <si>
    <t>MQSDUYIXZDSLSZ-QSDCUGRSSA-N</t>
  </si>
  <si>
    <t>[H][C@@]12CCC3=CC(=O)CC[C@]3(C)[C@@]1([H])CC[C@]1(C)[C@]3(CC[C@@]21OC(CC)O3)C(C)=O</t>
  </si>
  <si>
    <t>CCC1OC23CCC(O1)(C(C)=O)C2(C)CCC1C3CCC2=CC(=O)CCC12C</t>
  </si>
  <si>
    <t xml:space="preserve">InChI=1S/C24H34O4/c1-5-20-27-23(15(2)25)12-13-24(28-20)19-7-6-16-14-17(26)8-10-21(16,3)18(19)9-11-22(23,24)4/h14,18-20H,5-13H2,1-4H3/t18-,19+,20?,21-,22+,23-,24+/m0/s1
</t>
  </si>
  <si>
    <t>DTXSID4022573</t>
  </si>
  <si>
    <t>OFCNXPDARWKPPY-UHFFFAOYSA-N</t>
  </si>
  <si>
    <t>O=C1N=CNC2=C1C=NN2</t>
  </si>
  <si>
    <t xml:space="preserve">InChI=1S/C5H4N4O/c10-5-3-1-8-9-4(3)6-2-7-5/h1-2H,(H2,6,7,8,9,10)
</t>
  </si>
  <si>
    <t>DTXSID7052785</t>
  </si>
  <si>
    <t>JIHQDMXYYFUGFV-UHFFFAOYSA-N</t>
  </si>
  <si>
    <t>C1=NC=NC=N1</t>
  </si>
  <si>
    <t xml:space="preserve">InChI=1S/C3H3N3/c1-4-2-6-3-5-1/h1-3H
</t>
  </si>
  <si>
    <t>DTXSID40184075</t>
  </si>
  <si>
    <t>JAHXVUPWHXMPLG-UHFFFAOYSA-N</t>
  </si>
  <si>
    <t>ClCCN(CCCl)C(Cl)=O</t>
  </si>
  <si>
    <t xml:space="preserve">InChI=1S/C5H8Cl3NO/c6-1-3-9(4-2-7)5(8)10/h1-4H2
</t>
  </si>
  <si>
    <t>DTXSID9045502</t>
  </si>
  <si>
    <t>FNPXMHRZILFCKX-KAJVQRHHSA-N</t>
  </si>
  <si>
    <t>CCOC(=O)O[C@@]1(CC[C@H]2[C@@H]3CCC4=CC(=O)C=C[C@]4(C)[C@H]3[C@@H](O)C[C@]12C)C(=O)COC(=O)CC</t>
  </si>
  <si>
    <t xml:space="preserve">InChI=1S/C27H36O8/c1-5-22(31)34-15-21(30)27(35-24(32)33-6-2)12-10-19-18-8-7-16-13-17(28)9-11-25(16,3)23(18)20(29)14-26(19,27)4/h9,11,13,18-20,23,29H,5-8,10,12,14-15H2,1-4H3/t18-,19-,20-,23+,25-,26-,27-/m0/s1
</t>
  </si>
  <si>
    <t>DTXSID5022647</t>
  </si>
  <si>
    <t>HDWIHXWEUNVBIY-UHFFFAOYSA-N</t>
  </si>
  <si>
    <t>NS(=O)(=O)C1=C(C=C2NC(CC3=CC=CC=C3)NS(=O)(=O)C2=C1)C(F)(F)F</t>
  </si>
  <si>
    <t xml:space="preserve">InChI=1/C15H14F3N3O4S2/c16-15(17,18)10-7-11-13(8-12(10)26(19,22)23)27(24,25)21-14(20-11)6-9-4-2-1-3-5-9/h1-5,7-8,14,20-21H,6H2,(H2,19,22,23)
</t>
  </si>
  <si>
    <t>DTXSID20195760</t>
  </si>
  <si>
    <t>MZRRIAJJDAPQRO-KRWDZBQOSA-N</t>
  </si>
  <si>
    <t>CCOC(=O)CC[C@H](NC(=O)C1=CC=C(C=C1)N(C)CC1=CN=C2N=C(N)N=C(N)C2=N1)C(=O)OCC</t>
  </si>
  <si>
    <t>CCOC(=O)CCC(NC(=O)C1=CC=C(C=C1)N(C)CC1=CN=C2N=C(N)N=C(N)C2=N1)C(=O)OCC</t>
  </si>
  <si>
    <t xml:space="preserve">InChI=1S/C24H30N8O5/c1-4-36-18(33)11-10-17(23(35)37-5-2)29-22(34)14-6-8-16(9-7-14)32(3)13-15-12-27-21-19(28-15)20(25)30-24(26)31-21/h6-9,12,17H,4-5,10-11,13H2,1-3H3,(H,29,34)(H4,25,26,27,30,31)/t17-/m0/s1
</t>
  </si>
  <si>
    <t>DTXSID2045076</t>
  </si>
  <si>
    <t>CBHYYLPALVVVEY-MRFRVZCGSA-N</t>
  </si>
  <si>
    <t>Cl.CN(C)[C@H]1[C@@H]2C[C@H]3C(=C(O)[C@]2(O)C(=O)C(C(N)=O)=C1O)C(=O)C1=C(C(Cl)=CC=C1O)[C@@]3(C)O</t>
  </si>
  <si>
    <t>CN(C)C1C2CC3C(C(=O)C4=C(O)C=CC(Cl)=C4C3(C)O)C(=O)C2(O)C(=O)C(C(N)=O)C1=O</t>
  </si>
  <si>
    <t xml:space="preserve">InChI=1S/C22H23ClN2O8.ClH/c1-21(32)7-6-8-15(25(2)3)17(28)13(20(24)31)19(30)22(8,33)18(29)11(7)16(27)12-10(26)5-4-9(23)14(12)21;/h4-5,7-8,15,26,28-29,32-33H,6H2,1-3H3,(H2,24,31);1H/t7-,8-,15-,21-,22-;/m0./s1
</t>
  </si>
  <si>
    <t>DTXSID30170083</t>
  </si>
  <si>
    <t>PNLPXABQLXSICH-UHFFFAOYSA-N</t>
  </si>
  <si>
    <t>NC1=C(Cl)C=C(O)C=C1</t>
  </si>
  <si>
    <t xml:space="preserve">InChI=1S/C6H6ClNO/c7-5-3-4(9)1-2-6(5)8/h1-3,9H,8H2
</t>
  </si>
  <si>
    <t>DTXSID7044396</t>
  </si>
  <si>
    <t>ZUHZGEOKBKGPSW-UHFFFAOYSA-N</t>
  </si>
  <si>
    <t xml:space="preserve">InChI=1S/C10H22O5/c1-11-3-5-13-7-9-15-10-8-14-6-4-12-2/h3-10H2,1-2H3
</t>
  </si>
  <si>
    <t>DTXSID2022672</t>
  </si>
  <si>
    <t>CIWBQSYVNNPZIQ-XYWKZLDCSA-N</t>
  </si>
  <si>
    <t>CCC(=O)OCC(=O)[C@@]1(OC(=O)CC)[C@@H](C)C[C@H]2[C@@H]3CCC4=CC(=O)C=C[C@]4(C)[C@@]3(F)[C@@H](O)C[C@]12C</t>
  </si>
  <si>
    <t xml:space="preserve">InChI=1S/C28H37FO7/c1-6-23(33)35-15-22(32)28(36-24(34)7-2)16(3)12-20-19-9-8-17-13-18(30)10-11-25(17,4)27(19,29)21(31)14-26(20,28)5/h10-11,13,16,19-21,31H,6-9,12,14-15H2,1-5H3/t16-,19-,20-,21-,25-,26-,27-,28-/m0/s1
</t>
  </si>
  <si>
    <t>DTXSID4022107</t>
  </si>
  <si>
    <t>LXBGSDVWAMZHDD-UHFFFAOYSA-N</t>
  </si>
  <si>
    <t>CC1=NC=CN1</t>
  </si>
  <si>
    <t xml:space="preserve">InChI=1S/C4H6N2/c1-4-5-2-3-6-4/h2-3H,1H3,(H,5,6)
</t>
  </si>
  <si>
    <t>DTXSID8020593</t>
  </si>
  <si>
    <t>FUSGACRLAFQQRL-UHFFFAOYSA-N</t>
  </si>
  <si>
    <t>CCN(N=O)C(N)=O</t>
  </si>
  <si>
    <t xml:space="preserve">InChI=1S/C3H7N3O2/c1-2-6(5-8)3(4)7/h2H2,1H3,(H2,4,7)
</t>
  </si>
  <si>
    <t>DTXSID2045365</t>
  </si>
  <si>
    <t>WXURHACBFYSXBI-GQKYHHCASA-N</t>
  </si>
  <si>
    <t>C[C@@H]1C[C@H]2[C@@H]3C[C@H](F)C4=CC(=O)C=C[C@]4(C)[C@@]3(F)[C@@H](O)C[C@]2(C)[C@@]1(O)C(=O)CO</t>
  </si>
  <si>
    <t xml:space="preserve">InChI=1S/C22H28F2O5/c1-11-6-13-14-8-16(23)15-7-12(26)4-5-19(15,2)21(14,24)17(27)9-20(13,3)22(11,29)18(28)10-25/h4-5,7,11,13-14,16-17,25,27,29H,6,8-10H2,1-3H3/t11-,13+,14+,16+,17+,19+,20+,21+,22+/m1/s1
</t>
  </si>
  <si>
    <t>DTXSID3028421</t>
  </si>
  <si>
    <t>HYNJGJWCXRMUIG-UHFFFAOYSA-N</t>
  </si>
  <si>
    <t>CC(O)C(O)=O.CCCCC(CC)COC(=O)NC1=CC=C(C)C(NC(=O)OCCN(C)C)=C1</t>
  </si>
  <si>
    <t>CCCCC(CC)COC(=O)NC1=CC=C(C)C(NC(=O)OCCN(C)C)=C1</t>
  </si>
  <si>
    <t xml:space="preserve">InChI=1/C21H35N3O4.C3H6O3/c1-6-8-9-17(7-2)15-28-20(25)22-18-11-10-16(3)19(14-18)23-21(26)27-13-12-24(4)5;1-2(4)3(5)6/h10-11,14,17H,6-9,12-13,15H2,1-5H3,(H,22,25)(H,23,26);2,4H,1H3,(H,5,6)
</t>
  </si>
  <si>
    <t>DTXSID4036489</t>
  </si>
  <si>
    <t>PTQMMNYJKCSPET-OMHQDGTGSA-N</t>
  </si>
  <si>
    <t>C[C@@H]1CC2=CC(=O)CC[C@@H]2[C@H]2CC[C@@]3(C)[C@@H](CC[C@]3(C)O)[C@H]12</t>
  </si>
  <si>
    <t>CC1CC2=CC(=O)CCC2C2CCC3(C)C(CCC3(C)O)C12</t>
  </si>
  <si>
    <t xml:space="preserve">InChI=1S/C20H30O2/c1-12-10-13-11-14(21)4-5-15(13)16-6-8-19(2)17(18(12)16)7-9-20(19,3)22/h11-12,15-18,22H,4-10H2,1-3H3/t12-,15+,16-,17+,18-,19+,20+/m1/s1
</t>
  </si>
  <si>
    <t>DTXSID1023283</t>
  </si>
  <si>
    <t>NOFOWWRHEPHDCY-DAUURJMHSA-N</t>
  </si>
  <si>
    <t>OC(=O)\C=C/C(O)=O.[H][C@@]12CC3=CNC4=C3C(=CC=C4)C1=C[C@H](CN2C)C(=O)N[C@@H](CC)CO</t>
  </si>
  <si>
    <t>CCC(CO)NC(=O)C1CN(C)C2CC3=CNC4=CC=CC(=C34)C2=C1</t>
  </si>
  <si>
    <t xml:space="preserve">InChI=1S/C20H25N3O2.C4H4O4/c1-3-14(11-24)22-20(25)13-7-16-15-5-4-6-17-19(15)12(9-21-17)8-18(16)23(2)10-13;5-3(6)1-2-4(7)8/h4-7,9,13-14,18,21,24H,3,8,10-11H2,1-2H3,(H,22,25);1-2H,(H,5,6)(H,7,8)/b;2-1-/t13-,14+,18-;/m1./s1
</t>
  </si>
  <si>
    <t>DTXSID4026979</t>
  </si>
  <si>
    <t>CYTQBVOFDCPGCX-UHFFFAOYSA-N</t>
  </si>
  <si>
    <t xml:space="preserve">InChI=1S/C3H9O3P/c1-4-7(5-2)6-3/h1-3H3
</t>
  </si>
  <si>
    <t>DTXSID20169325</t>
  </si>
  <si>
    <t>QUBJDMPBDURTJT-UHFFFAOYSA-N</t>
  </si>
  <si>
    <t>ClC1=CSC=C1</t>
  </si>
  <si>
    <t xml:space="preserve">InChI=1S/C4H3ClS/c5-4-1-2-6-3-4/h1-3H
</t>
  </si>
  <si>
    <t>DTXSID9026053</t>
  </si>
  <si>
    <t>QTENRWWVYAAPBI-YCRXJPFRSA-N</t>
  </si>
  <si>
    <t>OS(O)(=O)=O.OS(O)(=O)=O.OS(O)(=O)=O.CN[C@H]1[C@H](O)[C@@H](O)[C@H](CO)O[C@H]1O[C@H]1[C@H](O[C@H]2[C@H](O)[C@@H](O)[C@H](NC(N)=N)[C@@H](O)[C@@H]2NC(N)=N)O[C@@H](C)[C@]1(O)C=O.CN[C@H]1[C@H](O)[C@@H](O)[C@H](CO)O[C@H]1O[C@H]1[C@H](O[C@H]2[C@H](O)[C@@H](O)[C@H](NC(N)=N)[C@@H](O)[C@@H]2NC(N)=N)O[C@@H](C)[C@]1(O)C=O</t>
  </si>
  <si>
    <t xml:space="preserve">InChI=1S/2C21H39N7O12.3H2O4S/c2*1-5-21(36,4-30)16(40-17-9(26-2)13(34)10(31)6(3-29)38-17)18(37-5)39-15-8(28-20(24)25)11(32)7(27-19(22)23)12(33)14(15)35;3*1-5(2,3)4/h2*4-18,26,29,31-36H,3H2,1-2H3,(H4,22,23,27)(H4,24,25,28);3*(H2,1,2,3,4)/t2*5-,6-,7+,8-,9-,10-,11+,12-,13-,14+,15+,16-,17-,18-,21+;;;/m00.../s1
</t>
  </si>
  <si>
    <t>DTXSID9023209</t>
  </si>
  <si>
    <t>WTDRDQBEARUVNC-LURJTMIESA-N</t>
  </si>
  <si>
    <t>N[C@@H](CC1=CC=C(O)C(O)=C1)C(O)=O</t>
  </si>
  <si>
    <t>NC(CC1=CC(O)=C(O)C=C1)C(O)=O</t>
  </si>
  <si>
    <t xml:space="preserve">InChI=1S/C9H11NO4/c10-6(9(13)14)3-5-1-2-7(11)8(12)4-5/h1-2,4,6,11-12H,3,10H2,(H,13,14)/t6-/m0/s1
</t>
  </si>
  <si>
    <t>DTXSID4023258</t>
  </si>
  <si>
    <t>ALARQZQTBTVLJV-UHFFFAOYSA-N</t>
  </si>
  <si>
    <t>CCC1(C(=O)NC(=O)N(C)C1=O)C1=CC=CC=C1</t>
  </si>
  <si>
    <t xml:space="preserve">InChI=1/C13H14N2O3/c1-3-13(9-7-5-4-6-8-9)10(16)14-12(18)15(2)11(13)17/h4-8H,3H2,1-2H3,(H,14,16,18)
</t>
  </si>
  <si>
    <t>DTXSID3037250</t>
  </si>
  <si>
    <t>HYWYRSMBCFDLJT-UHFFFAOYSA-N</t>
  </si>
  <si>
    <t>CS(=O)(=O)NC1=CC=C(C=C1OC1=CC=CC=C1)[N+]([O-])=O</t>
  </si>
  <si>
    <t xml:space="preserve">InChI=1S/C13H12N2O5S/c1-21(18,19)14-12-8-7-10(15(16)17)9-13(12)20-11-5-3-2-4-6-11/h2-9,14H,1H3
</t>
  </si>
  <si>
    <t>DTXSID0040464</t>
  </si>
  <si>
    <t>ZDZOTLJHXYCWBA-VCVYQWHSSA-N</t>
  </si>
  <si>
    <t>[H][C@@]12C[C@H](O)[C@@]3(C)C(=O)[C@H](O)C4=C(C)[C@H](C[C@@](O)([C@@H](OC(=O)C5=CC=CC=C5)[C@]3([H])[C@@]1(CO2)OC(C)=O)C4(C)C)OC(=O)[C@H](O)[C@@H](NC(=O)OC(C)(C)C)C1=CC=CC=C1</t>
  </si>
  <si>
    <t>CC(=O)OC12COC1CC(O)C1(C)C2C(OC(=O)C2=CC=CC=C2)C2(O)CC(OC(=O)C(O)C(NC(=O)OC(C)(C)C)C3=CC=CC=C3)C(C)=C(C(O)C1=O)C2(C)C</t>
  </si>
  <si>
    <t xml:space="preserve">InChI=1S/C43H53NO14/c1-22-26(55-37(51)32(48)30(24-15-11-9-12-16-24)44-38(52)58-39(3,4)5)20-43(53)35(56-36(50)25-17-13-10-14-18-25)33-41(8,34(49)31(47)29(22)40(43,6)7)27(46)19-28-42(33,21-54-28)57-23(2)45/h9-18,26-28,30-33,35,46-48,53H,19-21H2,1-8H3,(H,44,52)/t26-,27-,28+,30-,31+,32+,33-,35-,41+,42-,43+/m0/s1
</t>
  </si>
  <si>
    <t>DTXSID00273954</t>
  </si>
  <si>
    <t>GFJWACFSUSFUOG-ZJTJBYBXSA-M</t>
  </si>
  <si>
    <t>[Na+].C[C@]12CC[C@H]3[C@@H](CC=C4C[C@H](CC[C@]34C)OS([O-])(=O)=O)[C@@H]1CCC2=O</t>
  </si>
  <si>
    <t>CC12CCC3C(CC=C4CC(CCC34C)OS(O)(=O)=O)C1CCC2=O</t>
  </si>
  <si>
    <t xml:space="preserve">InChI=1/C19H28O5S.Na/c1-18-9-7-13(24-25(21,22)23)11-12(18)3-4-14-15-5-6-17(20)19(15,2)10-8-16(14)18;/h3,13-16H,4-11H2,1-2H3,(H,21,22,23);/q;+1/p-1/t13-,14-,15-,16-,18-,19-;/s2
</t>
  </si>
  <si>
    <t>DTXSID2027549</t>
  </si>
  <si>
    <t>PZRWFKGUFWPFID-UHFFFAOYSA-N</t>
  </si>
  <si>
    <t>CCCCCCCCCCCCCCCCCCOP1OCC2(CO1)COP(OCCCCCCCCCCCCCCCCCC)OC2</t>
  </si>
  <si>
    <t xml:space="preserve">InChI=1S/C41H82O6P2/c1-3-5-7-9-11-13-15-17-19-21-23-25-27-29-31-33-35-42-48-44-37-41(38-45-48)39-46-49(47-40-41)43-36-34-32-30-28-26-24-22-20-18-16-14-12-10-8-6-4-2/h3-40H2,1-2H3
</t>
  </si>
  <si>
    <t>DTXSID40895073</t>
  </si>
  <si>
    <t>KYBOHGVERHWSSV-VNIVIJDLSA-N</t>
  </si>
  <si>
    <t>CCCCC(C)(C)[C@H](O)\C=C\[C@H]1[C@H](O)CC(=O)[C@@H]1CCCC\C=C\C(=O)OC</t>
  </si>
  <si>
    <t xml:space="preserve">InChI=1/C23H38O5/c1-5-6-15-23(2,3)21(26)14-13-18-17(19(24)16-20(18)25)11-9-7-8-10-12-22(27)28-4/h10,12-14,17-18,20-21,25-26H,5-9,11,15-16H2,1-4H3/b12-10+,14-13+/t17-,18-,20-,21-/s2
</t>
  </si>
  <si>
    <t>DTXSID1022508</t>
  </si>
  <si>
    <t>KJWMCPYEODZESQ-UHFFFAOYSA-N</t>
  </si>
  <si>
    <t>CCCCCCCCCCCCC1=CC=C(O)C=C1</t>
  </si>
  <si>
    <t xml:space="preserve">InChI=1S/C18H30O/c1-2-3-4-5-6-7-8-9-10-11-12-17-13-15-18(19)16-14-17/h13-16,19H,2-12H2,1H3
</t>
  </si>
  <si>
    <t>DTXSID8023688</t>
  </si>
  <si>
    <t>KJADKKWYZYXHBB-XBWDGYHZSA-N</t>
  </si>
  <si>
    <t>CC1(C)O[C@@H]2CO[C@@]3(COS(N)(=O)=O)OC(C)(C)O[C@H]3[C@@H]2O1</t>
  </si>
  <si>
    <t>CC1(C)OC2COC3(COS(N)(=O)=O)OC(C)(C)OC3C2O1</t>
  </si>
  <si>
    <t xml:space="preserve">InChI=1S/C12H21NO8S/c1-10(2)18-7-5-16-12(6-17-22(13,14)15)9(8(7)19-10)20-11(3,4)21-12/h7-9H,5-6H2,1-4H3,(H2,13,14,15)/t7-,8-,9+,12+/m1/s1
</t>
  </si>
  <si>
    <t>DTXSID9022607</t>
  </si>
  <si>
    <t>YBBLVLTVTVSKRW-UHFFFAOYSA-N</t>
  </si>
  <si>
    <t>CC(C)(C#N)C1=CC(=CC(CN2C=NC=N2)=C1)C(C)(C)C#N</t>
  </si>
  <si>
    <t xml:space="preserve">InChI=1S/C17H19N5/c1-16(2,9-18)14-5-13(8-22-12-20-11-21-22)6-15(7-14)17(3,4)10-19/h5-7,11-12H,8H2,1-4H3
</t>
  </si>
  <si>
    <t>DTXSID8043789</t>
  </si>
  <si>
    <t>OEYIOHPDSNJKLS-UHFFFAOYSA-N</t>
  </si>
  <si>
    <t xml:space="preserve">InChI=1S/C5H14NO/c1-6(2,3)4-5-7/h7H,4-5H2,1-3H3/q+1
</t>
  </si>
  <si>
    <t>DTXSID4023383</t>
  </si>
  <si>
    <t>ZXSWTMLNIIZPET-ZOFHRBRSSA-N</t>
  </si>
  <si>
    <t>C[C@]1(O)CC[C@H]2[C@@H]3CCC4=CC(=O)CC[C@@H]4[C@H]3CC[C@]12C</t>
  </si>
  <si>
    <t xml:space="preserve">InChI=1S/C19H28O2/c1-18-9-7-15-14-6-4-13(20)11-12(14)3-5-16(15)17(18)8-10-19(18,2)21/h11,14-17,21H,3-10H2,1-2H3/t14-,15+,16+,17-,18-,19-/m0/s1
</t>
  </si>
  <si>
    <t>DTXSID20289698</t>
  </si>
  <si>
    <t>QGXBDMJGAMFCBF-LUJOEAJASA-N</t>
  </si>
  <si>
    <t>[H][C@@]12CCC(=O)[C@@]1(C)CC[C@@]1([H])[C@@]2([H])CC[C@@]2([H])C[C@@H](O)CC[C@]12C</t>
  </si>
  <si>
    <t>CC12CCC3C(CCC4CC(O)CCC34C)C1CCC2=O</t>
  </si>
  <si>
    <t xml:space="preserve">InChI=1S/C19H30O2/c1-18-9-7-13(20)11-12(18)3-4-14-15-5-6-17(21)19(15,2)10-8-16(14)18/h12-16,20H,3-11H2,1-2H3/t12-,13-,14-,15-,16-,18-,19-/m0/s1
</t>
  </si>
  <si>
    <t>DTXSID6058928</t>
  </si>
  <si>
    <t>PUFPLSIDSWPRQM-UHFFFAOYSA-N</t>
  </si>
  <si>
    <t>NC1=CC=C(C=C1)N=NC1=CC=C(N)C2=CC(=CC=C12)S(O)(=O)=O</t>
  </si>
  <si>
    <t xml:space="preserve">InChI=1S/C16H14N4O3S/c17-10-1-3-11(4-2-10)19-20-16-8-7-15(18)14-9-12(24(21,22)23)5-6-13(14)16/h1-9H,17-18H2,(H,21,22,23)
</t>
  </si>
  <si>
    <t>DTXSID5020782</t>
  </si>
  <si>
    <t>WDRYRZXSPDWGEB-UHFFFAOYSA-N</t>
  </si>
  <si>
    <t>OC(=O)C1=NN(CC2=CC=C(Cl)C=C2Cl)C2=C1C=CC=C2</t>
  </si>
  <si>
    <t xml:space="preserve">InChI=1S/C15H10Cl2N2O2/c16-10-6-5-9(12(17)7-10)8-19-13-4-2-1-3-11(13)14(18-19)15(20)21/h1-7H,8H2,(H,20,21)
</t>
  </si>
  <si>
    <t>DTXSID9025536</t>
  </si>
  <si>
    <t>YHMYGUUIMTVXNW-UHFFFAOYSA-N</t>
  </si>
  <si>
    <t>S=C1NC2=CC=CC=C2N1</t>
  </si>
  <si>
    <t xml:space="preserve">InChI=1S/C7H6N2S/c10-7-8-5-3-1-2-4-6(5)9-7/h1-4H,(H2,8,9,10)
</t>
  </si>
  <si>
    <t>DTXSID4020614</t>
  </si>
  <si>
    <t>ONKUMRGIYFNPJW-KIEAKMPYSA-N</t>
  </si>
  <si>
    <t>CC(=O)O[C@H]1CC[C@@H]2[C@H]3CC[C@@]4(C)[C@@H](CC[C@@]4(OC(C)=O)C#C)[C@@H]3CCC2=C1</t>
  </si>
  <si>
    <t>CC(=O)OC1CCC2C3CCC4(C)C(CCC4(OC(C)=O)C#C)C3CCC2=C1</t>
  </si>
  <si>
    <t xml:space="preserve">InChI=1S/C24H32O4/c1-5-24(28-16(3)26)13-11-22-21-8-6-17-14-18(27-15(2)25)7-9-19(17)20(21)10-12-23(22,24)4/h1,14,18-22H,6-13H2,2-4H3/t18-,19-,20+,21+,22-,23-,24-/m0/s1
</t>
  </si>
  <si>
    <t>CNS(=O)(=O)CC1=CC=C2NC=C(CCN(C)C)C2=C1</t>
  </si>
  <si>
    <t>DTXSID7041889</t>
  </si>
  <si>
    <t>OGBPILLJZSJJRC-UHFFFAOYSA-N</t>
  </si>
  <si>
    <t>O=P(OC1=CC=CC=C1)OC1=CC=CC=C1</t>
  </si>
  <si>
    <t xml:space="preserve">InChI=1S/C12H11O3P/c13-16(14-11-7-3-1-4-8-11)15-12-9-5-2-6-10-12/h1-10,16H
</t>
  </si>
  <si>
    <t>DTXSID6023024</t>
  </si>
  <si>
    <t>AOXRBFRFYPMWLR-XGXHKTLJSA-N</t>
  </si>
  <si>
    <t>CC[C@]1(O)CC[C@H]2[C@@H]3CCC4=CCCC[C@@H]4[C@H]3CC[C@]12C</t>
  </si>
  <si>
    <t xml:space="preserve">InChI=1S/C20H32O/c1-3-20(21)13-11-18-17-9-8-14-6-4-5-7-15(14)16(17)10-12-19(18,20)2/h6,15-18,21H,3-5,7-13H2,1-2H3/t15-,16+,17+,18-,19-,20-/m0/s1
</t>
  </si>
  <si>
    <t>DTXSID8044884</t>
  </si>
  <si>
    <t>YNXCGLKMOXLBOD-UHFFFAOYSA-N</t>
  </si>
  <si>
    <t xml:space="preserve">InChI=1/C8H12O3/c1-2-8(9)11-6-7-4-3-5-10-7/h2,7H,1,3-6H2
</t>
  </si>
  <si>
    <t>DTXSID2022967</t>
  </si>
  <si>
    <t>ZWAOHEXOSAUJHY-ZIYNGMLESA-N</t>
  </si>
  <si>
    <t>C[C@H]1O[C@H]([C@H](O)[C@@H]1O)N1C=C(F)C(=O)NC1=O</t>
  </si>
  <si>
    <t>CC1OC(C(O)C1O)N1C=C(F)C(=O)NC1=O</t>
  </si>
  <si>
    <t xml:space="preserve">InChI=1S/C9H11FN2O5/c1-3-5(13)6(14)8(17-3)12-2-4(10)7(15)11-9(12)16/h2-3,5-6,8,13-14H,1H3,(H,11,15,16)/t3-,5-,6-,8-/m1/s1
</t>
  </si>
  <si>
    <t>DTXSID0023533</t>
  </si>
  <si>
    <t>XNSAINXGIQZQOO-SRVKXCTJSA-N</t>
  </si>
  <si>
    <t>NC(=O)[C@@H]1CCCN1C(=O)[C@H](CC1=CN=CN1)NC(=O)[C@@H]1CCC(=O)N1</t>
  </si>
  <si>
    <t>NC(=O)C1CCCN1C(=O)C(CC1=CN=CN1)NC(=O)C1CCC(=O)N1</t>
  </si>
  <si>
    <t xml:space="preserve">InChI=1S/C16H22N6O4/c17-14(24)12-2-1-5-22(12)16(26)11(6-9-7-18-8-19-9)21-15(25)10-3-4-13(23)20-10/h7-8,10-12H,1-6H2,(H2,17,24)(H,18,19)(H,20,23)(H,21,25)/t10-,11-,12-/m0/s1
</t>
  </si>
  <si>
    <t>DTXSID30183638</t>
  </si>
  <si>
    <t>PQCAUHUKTBHUSA-UHFFFAOYSA-N</t>
  </si>
  <si>
    <t>[O-][N+](=O)C1=CC=CC2=C1NN=C2</t>
  </si>
  <si>
    <t xml:space="preserve">InChI=1S/C7H5N3O2/c11-10(12)6-3-1-2-5-4-8-9-7(5)6/h1-4H,(H,8,9)
</t>
  </si>
  <si>
    <t>DTXSID6025432</t>
  </si>
  <si>
    <t>WOFDVDFSGLBFAC-UHFFFAOYSA-N</t>
  </si>
  <si>
    <t xml:space="preserve">InChI=1/C3H5NO/c1-3(5)2-4/h3,5H,1H3
</t>
  </si>
  <si>
    <t>DTXSID2026997</t>
  </si>
  <si>
    <t>ZRSNZINYAWTAHE-UHFFFAOYSA-N</t>
  </si>
  <si>
    <t>COC1=CC=C(C=O)C=C1</t>
  </si>
  <si>
    <t xml:space="preserve">InChI=1S/C8H8O2/c1-10-8-4-2-7(6-9)3-5-8/h2-6H,1H3
</t>
  </si>
  <si>
    <t>DTXSID3046619</t>
  </si>
  <si>
    <t>QXHHHPZILQDDPS-UHFFFAOYSA-N</t>
  </si>
  <si>
    <t>ClC1=C(COC(CN2C=CN=C2)C2=C(Cl)C=C(Cl)C=C2)C=CS1</t>
  </si>
  <si>
    <t xml:space="preserve">InChI=1/C16H13Cl3N2OS/c17-12-1-2-13(14(18)7-12)15(8-21-5-4-20-10-21)22-9-11-3-6-23-16(11)19/h1-7,10,15H,8-9H2
</t>
  </si>
  <si>
    <t>DTXSID2022670</t>
  </si>
  <si>
    <t>SOQJPQZCPBDOMF-YCUXZELOSA-N</t>
  </si>
  <si>
    <t>C[C@H]1C[C@H]2[C@@H]3CCC4=CC(=O)C=C[C@]4(C)[C@@]3(F)[C@@H](O)C[C@]2(C)[C@@]1(OC(=O)C1=CC=CC=C1)C(=O)CO</t>
  </si>
  <si>
    <t>CC1CC2C3CCC4=CC(=O)C=CC4(C)C3(F)C(O)CC2(C)C1(OC(=O)C1=CC=CC=C1)C(=O)CO</t>
  </si>
  <si>
    <t xml:space="preserve">InChI=1S/C29H33FO6/c1-17-13-22-21-10-9-19-14-20(32)11-12-26(19,2)28(21,30)23(33)15-27(22,3)29(17,24(34)16-31)36-25(35)18-7-5-4-6-8-18/h4-8,11-12,14,17,21-23,31,33H,9-10,13,15-16H2,1-3H3/t17-,21-,22-,23-,26-,27-,28-,29-/m0/s1
</t>
  </si>
  <si>
    <t>DTXSID20177026</t>
  </si>
  <si>
    <t>PLHCSZRZWOWUBW-UHFFFAOYSA-N</t>
  </si>
  <si>
    <t>COCCOC(=O)CC(C)=O</t>
  </si>
  <si>
    <t xml:space="preserve">InChI=1S/C7H12O4/c1-6(8)5-7(9)11-4-3-10-2/h3-5H2,1-2H3
</t>
  </si>
  <si>
    <t>DTXSID3048730</t>
  </si>
  <si>
    <t>KUVIULQEHSCUHY-XYWKZLDCSA-N</t>
  </si>
  <si>
    <t>CCC(=O)OCC(=O)[C@@]1(OC(=O)CC)[C@@H](C)C[C@H]2[C@@H]3CCC4=CC(=O)C=C[C@]4(C)[C@@]3(Cl)[C@@H](O)C[C@]12C</t>
  </si>
  <si>
    <t xml:space="preserve">InChI=1S/C28H37ClO7/c1-6-23(33)35-15-22(32)28(36-24(34)7-2)16(3)12-20-19-9-8-17-13-18(30)10-11-25(17,4)27(19,29)21(31)14-26(20,28)5/h10-11,13,16,19-21,31H,6-9,12,14-15H2,1-5H3/t16-,19-,20-,21-,25-,26-,27-,28-/m0/s1
</t>
  </si>
  <si>
    <t>DTXSID5030955</t>
  </si>
  <si>
    <t>DSSYKIVIOFKYAU-UHFFFAOYSA-N</t>
  </si>
  <si>
    <t xml:space="preserve">InChI=1/C10H16O/c1-9(2)7-4-5-10(9,3)8(11)6-7/h7H,4-6H2,1-3H3
</t>
  </si>
  <si>
    <t>DTXSID3049043</t>
  </si>
  <si>
    <t>UVIQSJCZCSLXRZ-UBUQANBQSA-N</t>
  </si>
  <si>
    <t>CC(=O)O[C@H]1CC[C@]2(C)[C@H]3CC[C@@]4(C)[C@@H](CC=C4C4=CN=CC=C4)[C@@H]3CC=C2C1</t>
  </si>
  <si>
    <t>CC(=O)OC1CCC2(C)C3CCC4(C)C(CC=C4C4=CC=CN=C4)C3CC=C2C1</t>
  </si>
  <si>
    <t xml:space="preserve">InChI=1S/C26H33NO2/c1-17(28)29-20-10-12-25(2)19(15-20)6-7-21-23-9-8-22(18-5-4-14-27-16-18)26(23,3)13-11-24(21)25/h4-6,8,14,16,20-21,23-24H,7,9-13,15H2,1-3H3/t20-,21-,23-,24-,25-,26+/m0/s1
</t>
  </si>
  <si>
    <t>DTXSID80873178</t>
  </si>
  <si>
    <t>SXTRWVVIEPWAKM-UHFFFAOYSA-N</t>
  </si>
  <si>
    <t>O.COC1=C(OC2=C(OCCO)N=C(N=C2NS(=O)(=O)C2=CC=C(C=C2)C(C)(C)C)C2=NC=CC=N2)C=CC=C1</t>
  </si>
  <si>
    <t>COC1=CC=CC=C1OC1=C(NS(=O)(=O)C2=CC=C(C=C2)C(C)(C)C)N=C(N=C1OCCO)C1=NC=CC=N1</t>
  </si>
  <si>
    <t xml:space="preserve">InChI=1S/C27H29N5O6S.H2O/c1-27(2,3)18-10-12-19(13-11-18)39(34,35)32-23-22(38-21-9-6-5-8-20(21)36-4)26(37-17-16-33)31-25(30-23)24-28-14-7-15-29-24;/h5-15,33H,16-17H2,1-4H3,(H,30,31,32);1H2
</t>
  </si>
  <si>
    <t>DTXSID2044268</t>
  </si>
  <si>
    <t>PGLIUCLTXOYQMV-UHFFFAOYSA-N</t>
  </si>
  <si>
    <t>Cl.Cl.OC(=O)COCCN1CCN(CC1)C(C1=CC=CC=C1)C1=CC=C(Cl)C=C1</t>
  </si>
  <si>
    <t>OC(=O)COCCN1CCN(CC1)C(C1=CC=CC=C1)C1=CC=C(Cl)C=C1</t>
  </si>
  <si>
    <t xml:space="preserve">InChI=1/C21H25ClN2O3.2ClH/c22-19-8-6-18(7-9-19)21(17-4-2-1-3-5-17)24-12-10-23(11-13-24)14-15-27-16-20(25)26;;/h1-9,21H,10-16H2,(H,25,26);2*1H
</t>
  </si>
  <si>
    <t>DTXSID3034113</t>
  </si>
  <si>
    <t>OSVMTWJCGUFAOD-KZQROQTASA-N</t>
  </si>
  <si>
    <t>[H][C@@]12CCC(=O)[C@@]1(C)CC[C@@]1([H])[C@@]2([H])CCC2=C(O)C(=O)CC[C@]12C</t>
  </si>
  <si>
    <t>CC12CCC3C(CCC4C(=O)C(=O)CCC34C)C1CCC2=O</t>
  </si>
  <si>
    <t xml:space="preserve">InChI=1S/C19H26O3/c1-18-10-8-15(20)17(22)14(18)4-3-11-12-5-6-16(21)19(12,2)9-7-13(11)18/h11-13,22H,3-10H2,1-2H3/t11-,12-,13-,18+,19-/m0/s1
</t>
  </si>
  <si>
    <t>DTXSID90302242</t>
  </si>
  <si>
    <t>DXSMYDSFWCOSFM-UHFFFAOYSA-N</t>
  </si>
  <si>
    <t>BrC1=CC2=C(NC(=O)OC2=O)C=C1</t>
  </si>
  <si>
    <t xml:space="preserve">InChI=1S/C8H4BrNO3/c9-4-1-2-6-5(3-4)7(11)13-8(12)10-6/h1-3H,(H,10,12)
</t>
  </si>
  <si>
    <t>DTXSID0023038</t>
  </si>
  <si>
    <t>GGXKWVWZWMLJEH-UHFFFAOYSA-N</t>
  </si>
  <si>
    <t>CC(=O)OCC(CCN1C=NC2=C1N=C(N)N=C2)COC(C)=O</t>
  </si>
  <si>
    <t xml:space="preserve">InChI=1S/C14H19N5O4/c1-9(20)22-6-11(7-23-10(2)21)3-4-19-8-17-12-5-16-14(15)18-13(12)19/h5,8,11H,3-4,6-7H2,1-2H3,(H2,15,16,18)
</t>
  </si>
  <si>
    <t>DTXSID70870252</t>
  </si>
  <si>
    <t>FABUFPQFXZVHFB-PVYNADRNSA-N</t>
  </si>
  <si>
    <t>[H][C@]12C[C@H](NC(=O)C[C@H](O)C(C)(C)C(=O)[C@H](C)[C@@H](O)[C@@H](C)CCC[C@@]1(C)O2)C(\C)=C\C1=CSC(C)=N1</t>
  </si>
  <si>
    <t>CC1CCCC2(C)OC2CC(NC(=O)CC(O)C(C)(C)C(=O)C(C)C1O)C(C)=CC1=CSC(C)=N1</t>
  </si>
  <si>
    <t xml:space="preserve">InChI=1S/C27H42N2O5S/c1-15-9-8-10-27(7)22(34-27)12-20(16(2)11-19-14-35-18(4)28-19)29-23(31)13-21(30)26(5,6)25(33)17(3)24(15)32/h11,14-15,17,20-22,24,30,32H,8-10,12-13H2,1-7H3,(H,29,31)/b16-11+/t15-,17+,20-,21-,22-,24-,27+/m0/s1
</t>
  </si>
  <si>
    <t>DTXSID80869091</t>
  </si>
  <si>
    <t>YAKWPXVTIGTRJH-UHFFFAOYSA-N</t>
  </si>
  <si>
    <t xml:space="preserve">InChI=1/C9H19ClN3O5P/c1-4-17-19(16,18-5-2)8(3)11-9(14)13(12-15)7-6-10/h8H,4-7H2,1-3H3,(H,11,14)
</t>
  </si>
  <si>
    <t>DTXSID0041068</t>
  </si>
  <si>
    <t>INVTYAOGFAGBOE-UHFFFAOYSA-N</t>
  </si>
  <si>
    <t>NC1=C(NC(=O)C2=CC=C(CNC(=O)OCC3=CN=CC=C3)C=C2)C=CC=C1</t>
  </si>
  <si>
    <t xml:space="preserve">InChI=1S/C21H20N4O3/c22-18-5-1-2-6-19(18)25-20(26)17-9-7-15(8-10-17)13-24-21(27)28-14-16-4-3-11-23-12-16/h1-12H,13-14,22H2,(H,24,27)(H,25,26)
</t>
  </si>
  <si>
    <t>DTXSID5046437</t>
  </si>
  <si>
    <t>WDDPHFBMKLOVOX-AYQXTPAHSA-N</t>
  </si>
  <si>
    <t>NC1=NC(Cl)=NC2=C1N=CN2[C@@H]1O[C@H](CO)[C@@H](O)[C@@H]1F</t>
  </si>
  <si>
    <t>NC1=C2N=CN(C3OC(CO)C(O)C3F)C2=NC(Cl)=N1</t>
  </si>
  <si>
    <t xml:space="preserve">InChI=1S/C10H11ClFN5O3/c11-10-15-7(13)5-8(16-10)17(2-14-5)9-4(12)6(19)3(1-18)20-9/h2-4,6,9,18-19H,1H2,(H2,13,15,16)/t3-,4+,6-,9-/m1/s1
</t>
  </si>
  <si>
    <t>DTXSID7045360</t>
  </si>
  <si>
    <t>MSIJLVMSKDXAQN-UHFFFAOYSA-N</t>
  </si>
  <si>
    <t>Cl.CN1CCN(CC1)C(C1=CC=CC=C1)C1=CC=C(Cl)C=C1</t>
  </si>
  <si>
    <t xml:space="preserve">InChI=1/C18H21ClN2.ClH/c1-20-11-13-21(14-12-20)18(15-5-3-2-4-6-15)16-7-9-17(19)10-8-16;/h2-10,18H,11-14H2,1H3;1H
</t>
  </si>
  <si>
    <t>DTXSID501016601</t>
  </si>
  <si>
    <t>TYNQWWGVEGFKRU-AJDPQWBVSA-N</t>
  </si>
  <si>
    <t>[H][C@]12CC[C@H](C)CN1[C@@]1([H])C[C@@]3([H])[C@]4([H])CC=C5C[C@H](CC[C@]5(C)[C@@]4([H])CC[C@]3(C)[C@@]1([H])[C@@H]2C)O[C@]1([H])O[C@H](CO)[C@@H](O[C@]2([H])O[C@@H](C)[C@H](O)[C@@H](O)[C@H]2O)[C@H](O)[C@H]1O[C@]1([H])O[C@@H](C)[C@H](O)[C@@H](O)[C@H]1O</t>
  </si>
  <si>
    <t>CC1C2CCC(C)CN2C2CC3C4CC=C5CC(CCC5(C)C4CCC3(C)C12)OC1OC(CO)C(OC2OC(C)C(O)C(O)C2O)C(O)C1OC1OC(C)C(O)C(O)C1O</t>
  </si>
  <si>
    <t xml:space="preserve">InChI=1S/C45H73NO14/c1-19-7-10-28-20(2)31-29(46(28)17-19)16-27-25-9-8-23-15-24(11-13-44(23,5)26(25)12-14-45(27,31)6)57-43-40(60-42-37(53)35(51)33(49)22(4)56-42)38(54)39(30(18-47)58-43)59-41-36(52)34(50)32(48)21(3)55-41/h8,19-22,24-43,47-54H,7,9-18H2,1-6H3/t19-,20+,21-,22-,24-,25+,26-,27-,28+,29-,30+,31-,32-,33-,34+,35+,36+,37+,38-,39+,40+,41-,42-,43+,44-,45-/m0/s1
</t>
  </si>
  <si>
    <t>DTXSID8031603</t>
  </si>
  <si>
    <t>FVLVBPDQNARYJU-UHFFFAOYSA-N</t>
  </si>
  <si>
    <t xml:space="preserve">InChI=1S/C10H18ClN3O2/c1-8-2-4-9(5-3-8)12-10(15)14(13-16)7-6-11/h8-9H,2-7H2,1H3,(H,12,15)
</t>
  </si>
  <si>
    <t>DTXSID6048961</t>
  </si>
  <si>
    <t>LGMSNQNWOCSPIK-LWHGMNCYSA-N</t>
  </si>
  <si>
    <t>Cl.CN1CC[C@@H]([C@H](O)C1)C1=C2OC(=CC(=O)C2=C(O)C=C1O)C1=C(Cl)C=CC=C1</t>
  </si>
  <si>
    <t>CN1CCC(C(O)C1)C1=C(O)C=C(O)C2=C1OC(=CC2=O)C1=C(Cl)C=CC=C1</t>
  </si>
  <si>
    <t xml:space="preserve">InChI=1S/C21H20ClNO5.ClH/c1-23-7-6-12(17(27)10-23)19-14(24)8-15(25)20-16(26)9-18(28-21(19)20)11-4-2-3-5-13(11)22;/h2-5,8-9,12,17,24-25,27H,6-7,10H2,1H3;1H/t12-,17+;/m0./s1
</t>
  </si>
  <si>
    <t>DTXSID3040647</t>
  </si>
  <si>
    <t>BMKDZUISNHGIBY-ZETCQYMHSA-N</t>
  </si>
  <si>
    <t>C[C@@H](CN1CC(=O)NC(=O)C1)N1CC(=O)NC(=O)C1</t>
  </si>
  <si>
    <t>CC(CN1CC(=O)NC(=O)C1)N1CC(=O)NC(=O)C1</t>
  </si>
  <si>
    <t xml:space="preserve">InChI=1S/C11H16N4O4/c1-7(15-5-10(18)13-11(19)6-15)2-14-3-8(16)12-9(17)4-14/h7H,2-6H2,1H3,(H,12,16,17)(H,13,18,19)/t7-/m0/s1
</t>
  </si>
  <si>
    <t>DTXSID10231222</t>
  </si>
  <si>
    <t>HDKMSGKLRVZCOD-SXMMSQOJSA-N</t>
  </si>
  <si>
    <t>CC(C)C[C@H](NC(=O)[C@@H](CCCN=C(N)N)NC(=O)[C@H](CC1=CC=C(O)C=C1)NC(=O)[C@H](CO)NC(=O)[C@H](N)CC1=CNC2=CC=CC=C12)C(=O)N[C@@H](CCCN=C(N)N)C(=O)N1CCC[C@H]1C(=O)N[C@H](C)C(=O)NC(=O)[C@@H](CC1=CC=C(Cl)C=C1)NC(=O)[C@@H](CC1=CC=C(Cl)C=C1)NC(C)=O</t>
  </si>
  <si>
    <t>CC(C)CC(NC(=O)C(CCCN=C(N)N)NC(=O)C(CC1=CC=C(O)C=C1)NC(=O)C(CO)NC(=O)C(N)CC1=CNC2=CC=CC=C12)C(=O)NC(CCCN=C(N)N)C(=O)N1CCCC1C(=O)NC(C)C(=O)NC(=O)C(CC1=CC=C(Cl)C=C1)NC(=O)C(CC1=CC=C(Cl)C=C1)NC(C)=O</t>
  </si>
  <si>
    <t xml:space="preserve">InChI=1S/C69H92Cl2N18O13/c1-37(2)30-52(84-60(95)50(12-7-27-77-68(73)74)82-63(98)54(33-42-19-25-46(92)26-20-42)86-65(100)56(36-90)87-59(94)48(72)34-43-35-79-49-11-6-5-10-47(43)49)61(96)83-51(13-8-28-78-69(75)76)67(102)89-29-9-14-57(89)66(101)80-38(3)58(93)88-64(99)55(32-41-17-23-45(71)24-18-41)85-62(97)53(81-39(4)91)31-40-15-21-44(70)22-16-40/h5-6,10-11,15-26,35,37-38,48,50-57,79,90,92H,7-9,12-14,27-34,36,72H2,1-4H3,(H,80,101)(H,81,91)(H,82,98)(H,83,96)(H,84,95)(H,85,97)(H,86,100)(H,87,94)(H4,73,74,77)(H4,75,76,78)(H,88,93,99)/t38-,48-,50-,51+,52+,53-,54+,55-,56+,57+/m1/s1
</t>
  </si>
  <si>
    <t>DTXSID90274319</t>
  </si>
  <si>
    <t>NFSTZPMYAZRZPC-UHFFFAOYSA-N</t>
  </si>
  <si>
    <t>[O-][N+](=O)C1=CC=CC2=C(Br)NN=C12</t>
  </si>
  <si>
    <t xml:space="preserve">InChI=1S/C7H4BrN3O2/c8-7-4-2-1-3-5(11(12)13)6(4)9-10-7/h1-3H,(H,9,10)
</t>
  </si>
  <si>
    <t>DTXSID2032005</t>
  </si>
  <si>
    <t>AKJHMTWEGVYYSE-FXILSDISSA-N</t>
  </si>
  <si>
    <t>C\C(\C=C\C1=C(C)CCCC1(C)C)=C/C=C/C(/C)=C/C(=O)NC1=CC=C(O)C=C1</t>
  </si>
  <si>
    <t>CC(C=CC1=C(C)CCCC1(C)C)=CC=CC(C)=CC(=O)NC1=CC=C(O)C=C1</t>
  </si>
  <si>
    <t xml:space="preserve">InChI=1S/C26H33NO2/c1-19(11-16-24-21(3)10-7-17-26(24,4)5)8-6-9-20(2)18-25(29)27-22-12-14-23(28)15-13-22/h6,8-9,11-16,18,28H,7,10,17H2,1-5H3,(H,27,29)/b9-6+,16-11+,19-8+,20-18+
</t>
  </si>
  <si>
    <t>DTXSID201018939</t>
  </si>
  <si>
    <t>XSEGWEUVSZRCBC-ZVBLRVHNSA-N</t>
  </si>
  <si>
    <t>C[C@]12CC[C@H]3[C@@H](C[C@@H](O)C4=CC(=O)CC[C@]34C)[C@@H]1CC[C@@H]2O</t>
  </si>
  <si>
    <t xml:space="preserve">InChI=1S/C19H28O3/c1-18-7-5-11(20)9-15(18)16(21)10-12-13-3-4-17(22)19(13,2)8-6-14(12)18/h9,12-14,16-17,21-22H,3-8,10H2,1-2H3/t12-,13-,14-,16+,17-,18+,19-/m0/s1
</t>
  </si>
  <si>
    <t>DTXSID30213202</t>
  </si>
  <si>
    <t>LUINDDOUWHRIPW-UHFFFAOYSA-N</t>
  </si>
  <si>
    <t>COC1=C(Cl)C=C2NC=C(CCNC(C)=O)C2=C1</t>
  </si>
  <si>
    <t xml:space="preserve">InChI=1S/C13H15ClN2O2/c1-8(17)15-4-3-9-7-16-12-6-11(14)13(18-2)5-10(9)12/h5-7,16H,3-4H2,1-2H3,(H,15,17)
</t>
  </si>
  <si>
    <t>DTXSID80214305</t>
  </si>
  <si>
    <t>CEBXXEKPIIDJHL-UHFFFAOYSA-N</t>
  </si>
  <si>
    <t>CC1=CC(O)=CC2=C1C1=C(C(=O)O2)C(O)=CC(O)=C1</t>
  </si>
  <si>
    <t xml:space="preserve">InChI=1S/C14H10O5/c1-6-2-7(15)5-11-12(6)9-3-8(16)4-10(17)13(9)14(18)19-11/h2-5,15-17H,1H3
</t>
  </si>
  <si>
    <t>DTXSID20191661</t>
  </si>
  <si>
    <t>XJFYTQZGHCJQNE-YJXWTMGESA-N</t>
  </si>
  <si>
    <t>CC(C)C[C@H](NC(=O)CNC(=O)[C@H](CC1=CC=C(O)C=C1)NC(=O)[C@H](CO)NC(=O)[C@H](CC1=CNC2=CC=CC=C12)NC(=O)[C@@H](N)CC1=CN=CN1)C(=O)N[C@@H](CCCN=C(N)N)C(=O)N1CCC[C@H]1C(=O)NCC(N)=O</t>
  </si>
  <si>
    <t>CC(C)CC(NC(=O)CNC(=O)C(CC1=CC=C(O)C=C1)NC(=O)C(CO)NC(=O)C(CC1=CNC2=CC=CC=C12)NC(=O)C(N)CC1=CN=CN1)C(=O)NC(CCCN=C(N)N)C(=O)N1CCCC1C(=O)NCC(N)=O</t>
  </si>
  <si>
    <t xml:space="preserve">InChI=1S/C50H70N16O11/c1-27(2)17-36(45(73)62-35(9-5-15-56-50(53)54)49(77)66-16-6-10-40(66)48(76)58-23-41(52)69)61-42(70)24-59-44(72)37(18-28-11-13-31(68)14-12-28)64-47(75)39(25-67)65-46(74)38(19-29-21-57-34-8-4-3-7-32(29)34)63-43(71)33(51)20-30-22-55-26-60-30/h3-4,7-8,11-14,21-22,26-27,33,35-40,57,67-68H,5-6,9-10,15-20,23-25,51H2,1-2H3,(H2,52,69)(H,55,60)(H,58,76)(H,59,72)(H,61,70)(H,62,73)(H,63,71)(H,64,75)(H,65,74)(H4,53,54,56)/t33-,35-,36-,37-,38-,39-,40-/m0/s1
</t>
  </si>
  <si>
    <t>DTXSID3040938</t>
  </si>
  <si>
    <t>CQOQDQWUFQDJMK-SSTWWWIQSA-N</t>
  </si>
  <si>
    <t>[H][C@@]12CC[C@H](O)[C@@]1(C)CC[C@]1([H])C3=CC(OC)=C(O)C=C3CC[C@@]21[H]</t>
  </si>
  <si>
    <t>COC1=CC2=C(CCC3C4CCC(O)C4(C)CCC23)C=C1O</t>
  </si>
  <si>
    <t xml:space="preserve">InChI=1S/C19H26O3/c1-19-8-7-12-13(15(19)5-6-18(19)21)4-3-11-9-16(20)17(22-2)10-14(11)12/h9-10,12-13,15,18,20-21H,3-8H2,1-2H3/t12-,13+,15-,18-,19-/m0/s1
</t>
  </si>
  <si>
    <t>DTXSID8023557</t>
  </si>
  <si>
    <t>IWUCXVSUMQZMFG-AFCXAGJDSA-N</t>
  </si>
  <si>
    <t>NC(=O)C1=NN(C=N1)[C@@H]1O[C@H](CO)[C@@H](O)[C@H]1O</t>
  </si>
  <si>
    <t>NC(=O)C1=NN(C=N1)C1OC(CO)C(O)C1O</t>
  </si>
  <si>
    <t xml:space="preserve">InChI=1S/C8H12N4O5/c9-6(16)7-10-2-12(11-7)8-5(15)4(14)3(1-13)17-8/h2-5,8,13-15H,1H2,(H2,9,16)/t3-,4-,5-,8-/m1/s1
</t>
  </si>
  <si>
    <t>DTXSID60891799</t>
  </si>
  <si>
    <t>MMHTXEATDNFMMY-WBIUFABUSA-N</t>
  </si>
  <si>
    <t>COC1=CC2=C(C(=O)O[C@@]3(C)C[C@H](O)[C@@H](O)C=C23)C(O)=C1</t>
  </si>
  <si>
    <t>COC1=CC2=C(C(=O)OC3(C)CC(O)C(O)C=C23)C(O)=C1</t>
  </si>
  <si>
    <t xml:space="preserve">InChI=1S/C15H16O6/c1-15-6-12(18)10(16)5-9(15)8-3-7(20-2)4-11(17)13(8)14(19)21-15/h3-5,10,12,16-18H,6H2,1-2H3/t10-,12-,15-/m0/s1
</t>
  </si>
  <si>
    <t>DTXSID8045777</t>
  </si>
  <si>
    <t>HZQDCMWJEBCWBR-UUOKFMHZSA-N</t>
  </si>
  <si>
    <t>NC(=O)C1=C(O)N(C=N1)[C@@H]1O[C@H](CO)[C@@H](O)[C@H]1O</t>
  </si>
  <si>
    <t>NC(=O)C1=C(O)N(C=N1)C1OC(CO)C(O)C1O</t>
  </si>
  <si>
    <t xml:space="preserve">InChI=1S/C9H13N3O6/c10-7(16)4-8(17)12(2-11-4)9-6(15)5(14)3(1-13)18-9/h2-3,5-6,9,13-15,17H,1H2,(H2,10,16)/t3-,5-,6-,9-/m1/s1
</t>
  </si>
  <si>
    <t>DTXSID2046913</t>
  </si>
  <si>
    <t>HLUKNZUABFFNQS-ZMBIFBSDSA-N</t>
  </si>
  <si>
    <t>Cl.COC1=C(OC)C=C2[C@@H](CN(C)CCCN3CCC4=CC(OC)=C(OC)C=C4CC3=O)CC2=C1</t>
  </si>
  <si>
    <t>COC1=CC2=C(C=C1OC)C(CN(C)CCCN1CCC3=CC(OC)=C(OC)C=C3CC1=O)C2</t>
  </si>
  <si>
    <t xml:space="preserve">InChI=1S/C27H36N2O5.ClH/c1-28(17-21-11-20-14-25(33-4)26(34-5)16-22(20)21)8-6-9-29-10-7-18-12-23(31-2)24(32-3)13-19(18)15-27(29)30;/h12-14,16,21H,6-11,15,17H2,1-5H3;1H/t21-;/m1./s1
</t>
  </si>
  <si>
    <t>DTXSID8045690</t>
  </si>
  <si>
    <t>CGTZMJIMMUNLQD-STYNFMPRSA-N</t>
  </si>
  <si>
    <t>CS(O)(=O)=O.CCOC1=C(O[C@@H]([C@H]2CNCCO2)C2=CC=CC=C2)C=CC=C1</t>
  </si>
  <si>
    <t>CCOC1=C(OC(C2CNCCO2)C2=CC=CC=C2)C=CC=C1</t>
  </si>
  <si>
    <t xml:space="preserve">InChI=1S/C19H23NO3.CH4O3S/c1-2-21-16-10-6-7-11-17(16)23-19(15-8-4-3-5-9-15)18-14-20-12-13-22-18;1-5(2,3)4/h3-11,18-20H,2,12-14H2,1H3;1H3,(H,2,3,4)/t18-,19-;/m1./s1
</t>
  </si>
  <si>
    <t>DTXSID50235486</t>
  </si>
  <si>
    <t>XHXFZZNHDVTMLI-UHFFFAOYSA-N</t>
  </si>
  <si>
    <t>O.CC1=NC(=CC(NC2=NC=C(S2)C(=O)NC2=C(C)C=CC=C2Cl)=N1)N1CCN(CCO)CC1</t>
  </si>
  <si>
    <t>CC1=NC(=CC(NC2=NC=C(S2)C(=O)NC2=C(C)C=CC=C2Cl)=N1)N1CCN(CCO)CC1</t>
  </si>
  <si>
    <t xml:space="preserve">InChI=1S/C22H26ClN7O2S.H2O/c1-14-4-3-5-16(23)20(14)28-21(32)17-13-24-22(33-17)27-18-12-19(26-15(2)25-18)30-8-6-29(7-9-30)10-11-31;/h3-5,12-13,31H,6-11H2,1-2H3,(H,28,32)(H,24,25,26,27);1H2
</t>
  </si>
  <si>
    <t>DTXSID10168029</t>
  </si>
  <si>
    <t>FUXFIVRTGHOMSO-UHFFFAOYSA-N</t>
  </si>
  <si>
    <t>O.OC(CN1C=CN=C1)(P(O)(O)=O)P(O)(O)=O</t>
  </si>
  <si>
    <t>OC(CN1C=CN=C1)(P(O)(O)=O)P(O)(O)=O</t>
  </si>
  <si>
    <t xml:space="preserve">InChI=1S/C5H10N2O7P2.H2O/c8-5(15(9,10)11,16(12,13)14)3-7-2-1-6-4-7;/h1-2,4,8H,3H2,(H2,9,10,11)(H2,12,13,14);1H2
</t>
  </si>
  <si>
    <t>DTXSID9046788</t>
  </si>
  <si>
    <t>ISHXLNHNDMZNMC-VTKCIJPMSA-N</t>
  </si>
  <si>
    <t>CC[C@]12CC[C@H]3[C@@H](CCC4=C\C(CC[C@H]34)=N\O)[C@@H]1CC[C@@]2(O)C#C</t>
  </si>
  <si>
    <t>CCC12CCC3C(CCC4=CC(CCC34)=NO)C1CCC2(O)C#C</t>
  </si>
  <si>
    <t xml:space="preserve">InChI=1S/C21H29NO2/c1-3-20-11-9-17-16-8-6-15(22-24)13-14(16)5-7-18(17)19(20)10-12-21(20,23)4-2/h2,13,16-19,23-24H,3,5-12H2,1H3/b22-15+/t16-,17+,18+,19-,20-,21-/m0/s1
</t>
  </si>
  <si>
    <t>DTXSID6046842</t>
  </si>
  <si>
    <t>IXOXBSCIXZEQEQ-UHTZMRCNSA-N</t>
  </si>
  <si>
    <t>COC1=C2N=CN([C@@H]3O[C@H](CO)[C@@H](O)[C@@H]3O)C2=NC(N)=N1</t>
  </si>
  <si>
    <t>COC1=C2N=CN(C3OC(CO)C(O)C3O)C2=NC(N)=N1</t>
  </si>
  <si>
    <t xml:space="preserve">InChI=1S/C11H15N5O5/c1-20-9-5-8(14-11(12)15-9)16(3-13-5)10-7(19)6(18)4(2-17)21-10/h3-4,6-7,10,17-19H,2H2,1H3,(H2,12,14,15)/t4-,6-,7+,10-/m1/s1
</t>
  </si>
  <si>
    <t>DTXSID60175445</t>
  </si>
  <si>
    <t>LLDWLPRYLVPDTG-UHFFFAOYSA-N</t>
  </si>
  <si>
    <t>OC(=O)CCC(O)=O.ClC1=CC=C(NC2=NN=C(CC3=CC=NC=C3)C3=CC=CC=C23)C=C1</t>
  </si>
  <si>
    <t>ClC1=CC=C(NC2=NN=C(CC3=CC=NC=C3)C3=C2C=CC=C3)C=C1</t>
  </si>
  <si>
    <t xml:space="preserve">InChI=1S/C20H15ClN4.C4H6O4/c21-15-5-7-16(8-6-15)23-20-18-4-2-1-3-17(18)19(24-25-20)13-14-9-11-22-12-10-14;5-3(6)1-2-4(7)8/h1-12H,13H2,(H,23,25);1-2H2,(H,5,6)(H,7,8)
</t>
  </si>
  <si>
    <t>DTXSID5023037</t>
  </si>
  <si>
    <t>BFYIZQONLCFLEV-DAELLWKTSA-N</t>
  </si>
  <si>
    <t>C[C@]12CC[C@H]3[C@@H](CC(=C)C4=CC(=O)C=C[C@]34C)[C@@H]1CCC2=O</t>
  </si>
  <si>
    <t xml:space="preserve">InChI=1S/C20H24O2/c1-12-10-14-15-4-5-18(22)20(15,3)9-7-16(14)19(2)8-6-13(21)11-17(12)19/h6,8,11,14-16H,1,4-5,7,9-10H2,2-3H3/t14-,15-,16-,19+,20-/m0/s1
</t>
  </si>
  <si>
    <t>DTXSID0023030</t>
  </si>
  <si>
    <t>VMZUTJCNQWMAGF-UHFFFAOYSA-N</t>
  </si>
  <si>
    <t>CCC1=CC2=C(S1)N1C(C)=NN=C1CN=C2C1=CC=CC=C1Cl</t>
  </si>
  <si>
    <t xml:space="preserve">InChI=1S/C17H15ClN4S/c1-3-11-8-13-16(12-6-4-5-7-14(12)18)19-9-15-21-20-10(2)22(15)17(13)23-11/h4-8H,3,9H2,1-2H3
</t>
  </si>
  <si>
    <t>DTXSID2021367</t>
  </si>
  <si>
    <t>IWEQQRMGNVVKQW-OQKDUQJOSA-N</t>
  </si>
  <si>
    <t>OC(=O)CC(O)(CC(O)=O)C(O)=O.CN(C)CCOC1=CC=C(C=C1)C(=C(\CCCl)C1=CC=CC=C1)\C1=CC=CC=C1</t>
  </si>
  <si>
    <t>CN(C)CCOC1=CC=C(C=C1)C(=C(CCCl)C1=CC=CC=C1)C1=CC=CC=C1</t>
  </si>
  <si>
    <t xml:space="preserve">InChI=1S/C26H28ClNO.C6H8O7/c1-28(2)19-20-29-24-15-13-23(14-16-24)26(22-11-7-4-8-12-22)25(17-18-27)21-9-5-3-6-10-21;7-3(8)1-6(13,5(11)12)2-4(9)10/h3-16H,17-20H2,1-2H3;13H,1-2H2,(H,7,8)(H,9,10)(H,11,12)/b26-25-;
</t>
  </si>
  <si>
    <t>DTXSID1046681</t>
  </si>
  <si>
    <t>UHTHHESEBZOYNR-UHFFFAOYSA-N</t>
  </si>
  <si>
    <t>COC1=CC2=C(NC3=CC=C(Br)C=C3F)N=CN=C2C=C1OCC1CCN(C)CC1</t>
  </si>
  <si>
    <t xml:space="preserve">InChI=1S/C22H24BrFN4O2/c1-28-7-5-14(6-8-28)12-30-21-11-19-16(10-20(21)29-2)22(26-13-25-19)27-18-4-3-15(23)9-17(18)24/h3-4,9-11,13-14H,5-8,12H2,1-2H3,(H,25,26,27)
</t>
  </si>
  <si>
    <t>DTXSID90274056</t>
  </si>
  <si>
    <t>NIOPZPCMRQGZCE-WEVVVXLNSA-N</t>
  </si>
  <si>
    <t>CCCCCCC(C)C1=C(OC(=O)\C=C\C)C(=CC(=C1)[N+]([O-])=O)[N+]([O-])=O</t>
  </si>
  <si>
    <t>CCCCCCC(C)C1=C(OC(=O)C=CC)C(=CC(=C1)[N+]([O-])=O)[N+]([O-])=O</t>
  </si>
  <si>
    <t xml:space="preserve">InChI=1/C18H24N2O6/c1-4-6-7-8-10-13(3)15-11-14(19(22)23)12-16(20(24)25)18(15)26-17(21)9-5-2/h5,9,11-13H,4,6-8,10H2,1-3H3/b9-5+
</t>
  </si>
  <si>
    <t>DTXSID80896948</t>
  </si>
  <si>
    <t>MKPLKVHSHYCHOC-AHTXBMBWSA-N</t>
  </si>
  <si>
    <t>CC(C)OC(=O)CCC\C=C/C[C@H]1[C@@H](O)C[C@@H](O)[C@@H]1\C=C\[C@@H](O)COC1=CC(=CC=C1)C(F)(F)F</t>
  </si>
  <si>
    <t>CC(C)OC(=O)CCCC=CCC1C(O)CC(O)C1C=CC(O)COC1=CC(=CC=C1)C(F)(F)F</t>
  </si>
  <si>
    <t xml:space="preserve">InChI=1S/C26H35F3O6/c1-17(2)35-25(33)11-6-4-3-5-10-21-22(24(32)15-23(21)31)13-12-19(30)16-34-20-9-7-8-18(14-20)26(27,28)29/h3,5,7-9,12-14,17,19,21-24,30-32H,4,6,10-11,15-16H2,1-2H3/b5-3-,13-12+/t19-,21-,22-,23+,24-/m1/s1
</t>
  </si>
  <si>
    <t>DTXSID30155294</t>
  </si>
  <si>
    <t>OOLLAFOLCSJHRE-ZHAKMVSLSA-N</t>
  </si>
  <si>
    <t>CN(C)C1=CC=C(C=C1)[C@H]1C[C@@]2(C)[C@@H](CC[C@]2(OC(C)=O)C(C)=O)[C@@H]2CCC3=CC(=O)CCC3=C12</t>
  </si>
  <si>
    <t>CN(C)C1=CC=C(C=C1)C1CC2(C)C(CCC2(OC(C)=O)C(C)=O)C2CCC3=CC(=O)CCC3=C12</t>
  </si>
  <si>
    <t xml:space="preserve">InChI=1S/C30H37NO4/c1-18(32)30(35-19(2)33)15-14-27-25-12-8-21-16-23(34)11-13-24(21)28(25)26(17-29(27,30)3)20-6-9-22(10-7-20)31(4)5/h6-7,9-10,16,25-27H,8,11-15,17H2,1-5H3/t25-,26+,27-,29-,30-/m0/s1
</t>
  </si>
  <si>
    <t>DTXSID00199685</t>
  </si>
  <si>
    <t>CGMJQQJSWIRRRL-UHFFFAOYSA-N</t>
  </si>
  <si>
    <t>ClC1=CC=CC=C1C1=NCC(=O)NC2=C1C=C(Br)C=C2</t>
  </si>
  <si>
    <t xml:space="preserve">InChI=1S/C15H10BrClN2O/c16-9-5-6-13-11(7-9)15(18-8-14(20)19-13)10-3-1-2-4-12(10)17/h1-7H,8H2,(H,19,20)
</t>
  </si>
  <si>
    <t>DTXSID4023094</t>
  </si>
  <si>
    <t>BJJXHLWLUDYTGC-ANULTFPQSA-N</t>
  </si>
  <si>
    <t>CC[C@]12C=CC3=C4CCC(=O)C=C4CC[C@H]3[C@@H]1CC[C@@]2(O)C#C</t>
  </si>
  <si>
    <t xml:space="preserve">InChI=1S/C21H24O2/c1-3-20-11-9-17-16-8-6-15(22)13-14(16)5-7-18(17)19(20)10-12-21(20,23)4-2/h2,9,11,13,18-19,23H,3,5-8,10,12H2,1H3/t18-,19+,20+,21+/m1/s1
</t>
  </si>
  <si>
    <t>DTXSID70875303</t>
  </si>
  <si>
    <t>IBZGBXXTIGCACK-UHFFFAOYSA-N</t>
  </si>
  <si>
    <t>COC1=CC=CC2=C1C(=O)C1=C(C(O)=C3CC(O)(CC(O)C3=C1O)C(=O)CO)C2=O</t>
  </si>
  <si>
    <t xml:space="preserve">InChI=1/C21H18O9/c1-30-11-4-2-3-8-14(11)20(28)16-15(17(8)25)18(26)9-5-21(29,12(24)7-22)6-10(23)13(9)19(16)27/h2-4,10,22-23,26-27,29H,5-7H2,1H3
</t>
  </si>
  <si>
    <t>DTXSID001016632</t>
  </si>
  <si>
    <t>RTCKAOKDXNYXEH-FWSJOHTJSA-N</t>
  </si>
  <si>
    <t>[H][C@@]12CC[C@@](O)(\C=C/C)[C@@]1(C)C[C@H](C1=CC=C(C=C1)N(C)C)C1=C3CCC(=O)C=C3CC[C@@]21[H]</t>
  </si>
  <si>
    <t>CC=CC1(O)CCC2C3CCC4=CC(=O)CCC4=C3C(CC12C)C1=CC=C(C=C1)N(C)C</t>
  </si>
  <si>
    <t xml:space="preserve">InChI=1S/C29H37NO2/c1-5-15-29(32)16-14-26-24-12-8-20-17-22(31)11-13-23(20)27(24)25(18-28(26,29)2)19-6-9-21(10-7-19)30(3)4/h5-7,9-10,15,17,24-26,32H,8,11-14,16,18H2,1-4H3/b15-5-/t24-,25+,26-,28-,29-/m0/s1
</t>
  </si>
  <si>
    <t>DTXSID1046427</t>
  </si>
  <si>
    <t>LOGVKVSFYBBUAJ-UHFFFAOYSA-N</t>
  </si>
  <si>
    <t>Cl.Cl.COC1=CC=C(CN2CCN(CC2)C(C2=CC=C(F)C=C2)C2=CC=C(F)C=C2)C(OC)=C1OC</t>
  </si>
  <si>
    <t>COC1=CC=C(CN2CCN(CC2)C(C2=CC=C(F)C=C2)C2=CC=C(F)C=C2)C(OC)=C1OC</t>
  </si>
  <si>
    <t xml:space="preserve">InChI=1S/C27H30F2N2O3.2ClH/c1-32-24-13-8-21(26(33-2)27(24)34-3)18-30-14-16-31(17-15-30)25(19-4-9-22(28)10-5-19)20-6-11-23(29)12-7-20;;/h4-13,25H,14-18H2,1-3H3;2*1H
</t>
  </si>
  <si>
    <t>DTXSID8048579</t>
  </si>
  <si>
    <t>OHRURASPPZQGQM-WDCUYUQDSA-N</t>
  </si>
  <si>
    <t>C\C=C1/NC(=O)[C@H]2CSSCC\C=C\[C@H](CC(=O)N[C@H](C(C)C)C(=O)N2)OC(=O)C(NC1=O)C(C)C</t>
  </si>
  <si>
    <t>CCC1=NC(=O)C2CSSCCC=CC(CC(=O)NC(C(C)C)C(=O)N2)OC(=O)C(NC1=O)C(C)C</t>
  </si>
  <si>
    <t xml:space="preserve">InChI=1S/C24H36N4O6S2/c1-6-16-21(30)28-20(14(4)5)24(33)34-15-9-7-8-10-35-36-12-17(22(31)25-16)26-23(32)19(13(2)3)27-18(29)11-15/h6-7,9,13-15,17,19-20H,8,10-12H2,1-5H3,(H,25,31)(H,26,32)(H,27,29)(H,28,30)/b9-7+,16-6-/t15-,17-,19-,20?/m1/s1
</t>
  </si>
  <si>
    <t>DTXSID00184556</t>
  </si>
  <si>
    <t>PYVFWTPEBMRKSR-UHFFFAOYSA-N</t>
  </si>
  <si>
    <t>CN1C(=CC=C1C1=CC2=C(NC(=S)OC2(C)C)C=C1)C#N</t>
  </si>
  <si>
    <t xml:space="preserve">InChI=1S/C16H15N3OS/c1-16(2)12-8-10(4-6-13(12)18-15(21)20-16)14-7-5-11(9-17)19(14)3/h4-8H,1-3H3,(H,18,21)
</t>
  </si>
  <si>
    <t>DTXSID3048946</t>
  </si>
  <si>
    <t>SZFPYBIJACMNJV-UHFFFAOYSA-N</t>
  </si>
  <si>
    <t>CCCCCCCCCCCCCCCCCCOP([O-])(=O)OC1CC[N+](C)(C)CC1</t>
  </si>
  <si>
    <t xml:space="preserve">InChI=1S/C25H52NO4P/c1-4-5-6-7-8-9-10-11-12-13-14-15-16-17-18-19-24-29-31(27,28)30-25-20-22-26(2,3)23-21-25/h25H,4-24H2,1-3H3
</t>
  </si>
  <si>
    <t>DTXSID20173427</t>
  </si>
  <si>
    <t>LWCXZSDKANNOAR-UHFFFAOYSA-N</t>
  </si>
  <si>
    <t>CN(CC1=CN=C2N=C(N)N=C(N)C2=N1)C1=CC=C(C=C1)C(O)=O</t>
  </si>
  <si>
    <t xml:space="preserve">InChI=1S/C15H15N7O2/c1-22(10-4-2-8(3-5-10)14(23)24)7-9-6-18-13-11(19-9)12(16)20-15(17)21-13/h2-6H,7H2,1H3,(H,23,24)(H4,16,17,18,20,21)
</t>
  </si>
  <si>
    <t>DTXSID80175285</t>
  </si>
  <si>
    <t>WEOLKSYHLNAIRH-UHFFFAOYSA-N</t>
  </si>
  <si>
    <t>Cl.Cl.ClCCN(CCCl)CCOC(=O)CCNC1=C2C=CC=CC2=NC2=CC=CC=C12</t>
  </si>
  <si>
    <t>ClCCN(CCCl)CCOC(=O)CCNC1=C2C=CC=CC2=NC2=CC=CC=C12</t>
  </si>
  <si>
    <t xml:space="preserve">InChI=1S/C22H25Cl2N3O2.2ClH/c23-10-13-27(14-11-24)15-16-29-21(28)9-12-25-22-17-5-1-3-7-19(17)26-20-8-4-2-6-18(20)22;;/h1-8H,9-16H2,(H,25,26);2*1H
</t>
  </si>
  <si>
    <t>DTXSID30179536</t>
  </si>
  <si>
    <t>GKWPCEFFIHSJOE-UHFFFAOYSA-N</t>
  </si>
  <si>
    <t>CCN(C(=O)C1=C(O)C2=C(C=CC=C2Cl)N(C)C1=O)C1=CC=CC=C1</t>
  </si>
  <si>
    <t>CCN(C(=O)C1C(=O)N(C)C2=CC=CC(Cl)=C2C1=O)C1=CC=CC=C1</t>
  </si>
  <si>
    <t xml:space="preserve">InChI=1S/C19H17ClN2O3/c1-3-22(12-8-5-4-6-9-12)19(25)16-17(23)15-13(20)10-7-11-14(15)21(2)18(16)24/h4-11,23H,3H2,1-2H3
</t>
  </si>
  <si>
    <t>DTXSID80905120</t>
  </si>
  <si>
    <t>TVHAZVBUYQMHBC-SNHXEXRGSA-N</t>
  </si>
  <si>
    <t>CCCCCCCC(=O)CC[C@H]1[C@H](O)C[C@H](O)[C@@H]1C\C=C/CCCC(O)=O</t>
  </si>
  <si>
    <t>CCCCCCCC(=O)CCC1C(O)CC(O)C1CC=CCCCC(O)=O</t>
  </si>
  <si>
    <t xml:space="preserve">InChI=1S/C22H38O5/c1-2-3-4-5-8-11-17(23)14-15-19-18(20(24)16-21(19)25)12-9-6-7-10-13-22(26)27/h6,9,18-21,24-25H,2-5,7-8,10-16H2,1H3,(H,26,27)/b9-6-/t18-,19-,20+,21-/m1/s1
</t>
  </si>
  <si>
    <t>DTXSID70201087</t>
  </si>
  <si>
    <t>QVMUHZHZYCDMAI-RYUDHWBXSA-N</t>
  </si>
  <si>
    <t>CC1=CC2=C(C=O)C(=O)[C@](C)(O)[C@@H](O)C2=CO1</t>
  </si>
  <si>
    <t xml:space="preserve">InChI=1S/C12H12O5/c1-6-3-7-8(4-13)10(14)12(2,16)11(15)9(7)5-17-6/h3-5,11,15-16H,1-2H3/t11-,12-/m0/s1
</t>
  </si>
  <si>
    <t>DTXSID90242210</t>
  </si>
  <si>
    <t>IEXUMDBQLIVNHZ-YOUGDJEHSA-N</t>
  </si>
  <si>
    <t>CN(C)C1=CC=C(C=C1)[C@H]1C[C@]2(C)[C@@H](CC[C@]2(O)CCCO)[C@@H]2CCC3=CC(=O)CCC3=C12</t>
  </si>
  <si>
    <t>CN(C)C1=CC=C(C=C1)C1CC2(C)C(CCC2(O)CCCO)C2CCC3=CC(=O)CCC3=C12</t>
  </si>
  <si>
    <t xml:space="preserve">InChI=1S/C29H39NO3/c1-28-18-25(19-5-8-21(9-6-19)30(2)3)27-23-12-10-22(32)17-20(23)7-11-24(27)26(28)13-15-29(28,33)14-4-16-31/h5-6,8-9,17,24-26,31,33H,4,7,10-16,18H2,1-3H3/t24-,25+,26-,28+,29+/m0/s1
</t>
  </si>
  <si>
    <t>DTXSID2048327</t>
  </si>
  <si>
    <t>ZDXUKAKRHYTAKV-UHFFFAOYSA-N</t>
  </si>
  <si>
    <t>COC(=O)C1=C(C)NC(C)=C(C1C1=CC(=CC=C1)[N+]([O-])=O)C(=O)OC(C)(C)CN(C)CCC(C1=CC=CC=C1)C1=CC=CC=C1</t>
  </si>
  <si>
    <t>COC(=O)C1=C(C)N=C(C)C(C1C1=CC(=CC=C1)[N+]([O-])=O)C(=O)OC(C)(C)CN(C)CCC(C1=CC=CC=C1)C1=CC=CC=C1</t>
  </si>
  <si>
    <t xml:space="preserve">InChI=1/C36H41N3O6/c1-24-31(34(40)44-6)33(28-18-13-19-29(22-28)39(42)43)32(25(2)37-24)35(41)45-36(3,4)23-38(5)21-20-30(26-14-9-7-10-15-26)27-16-11-8-12-17-27/h7-19,22,30,33,37H,20-21,23H2,1-6H3
</t>
  </si>
  <si>
    <t>DTXSID40168951</t>
  </si>
  <si>
    <t>UUAMLBIYJDPGFU-UHFFFAOYSA-N</t>
  </si>
  <si>
    <t xml:space="preserve">InChI=1S/C5H12O2/c1-6-4-3-5-7-2/h3-5H2,1-2H3
</t>
  </si>
  <si>
    <t>DTXSID00294543</t>
  </si>
  <si>
    <t>XHHLSUHCWZXRQI-UHFFFAOYSA-N</t>
  </si>
  <si>
    <t xml:space="preserve">InChI=1S/C3H6BrNO3S/c1-9(7,8)5-3(6)2-4/h2H2,1H3,(H,5,6)
</t>
  </si>
  <si>
    <t>DTXSID80430861</t>
  </si>
  <si>
    <t>AIZPFZIKHIJCQX-UHFFFAOYSA-N</t>
  </si>
  <si>
    <t>NC1=NC(=O)C2=C(NC=C2CCC2=CC=C(C=C2)C(O)=O)N1</t>
  </si>
  <si>
    <t xml:space="preserve">InChI=1S/C15H14N4O3/c16-15-18-12-11(13(20)19-15)10(7-17-12)6-3-8-1-4-9(5-2-8)14(21)22/h1-2,4-5,7H,3,6H2,(H,21,22)(H4,16,17,18,19,20)
</t>
  </si>
  <si>
    <t>DTXSID40171389</t>
  </si>
  <si>
    <t>BMQGVNUXMIRLCK-OAGWZNDDSA-N</t>
  </si>
  <si>
    <t>CO[C@H]1C[C@H]2OC[C@@]2(OC(C)=O)[C@H]2[C@H](OC(=O)C3=CC=CC=C3)[C@]3(O)C[C@H](OC(=O)[C@H](O)[C@@H](NC(=O)OC(C)(C)C)C4=CC=CC=C4)C(C)=C([C@@H](OC)C(=O)[C@]12C)C3(C)C</t>
  </si>
  <si>
    <t>COC1CC2OCC2(OC(C)=O)C2C(OC(=O)C3=CC=CC=C3)C3(O)CC(OC(=O)C(O)C(NC(=O)OC(C)(C)C)C4=CC=CC=C4)C(C)=C(C(OC)C(=O)C12C)C3(C)C</t>
  </si>
  <si>
    <t xml:space="preserve">InChI=1S/C45H57NO14/c1-24-28(57-39(51)33(48)32(26-17-13-11-14-18-26)46-40(52)60-41(3,4)5)22-45(53)37(58-38(50)27-19-15-12-16-20-27)35-43(8,36(49)34(55-10)31(24)42(45,6)7)29(54-9)21-30-44(35,23-56-30)59-25(2)47/h11-20,28-30,32-35,37,48,53H,21-23H2,1-10H3,(H,46,52)/t28-,29-,30+,32-,33+,34+,35-,37-,43+,44-,45+/m0/s1
</t>
  </si>
  <si>
    <t>DTXSID20659635</t>
  </si>
  <si>
    <t>QHADVLVFMKEIIP-UHFFFAOYSA-N</t>
  </si>
  <si>
    <t>CN1N=CC2=CC(OC3=C(F)C=C(NC(=O)C4=CC=C(C)N(C4=O)C4=CC=C(F)C=C4)C=C3)=C(C=C12)C1=CNN=C1</t>
  </si>
  <si>
    <t xml:space="preserve">InChI=1S/C30H22F2N6O3/c1-17-3-9-23(30(40)38(17)22-7-4-20(31)5-8-22)29(39)36-21-6-10-27(25(32)12-21)41-28-11-18-16-35-37(2)26(18)13-24(28)19-14-33-34-15-19/h3-16H,1-2H3,(H,33,34)(H,36,39)
</t>
  </si>
  <si>
    <t>DTXSID80234720</t>
  </si>
  <si>
    <t>RSWNZKSBWZHYGH-UHFFFAOYSA-L</t>
  </si>
  <si>
    <t>[Ni++].CC(C)CCCCCCC([O-])=O.CC(C)CCCCCCC([O-])=O</t>
  </si>
  <si>
    <t>CC(C)CCCCCCC(O)=O</t>
  </si>
  <si>
    <t xml:space="preserve">InChI=1S/2C10H20O2.Ni/c2*1-9(2)7-5-3-4-6-8-10(11)12;/h2*9H,3-8H2,1-2H3,(H,11,12);/q;;+2/p-2
</t>
  </si>
  <si>
    <t>DTXSID40215873</t>
  </si>
  <si>
    <t>MMMVNAGRWOJNMW-FJBFXRHMSA-N</t>
  </si>
  <si>
    <t>CCS(O)(=O)=O.COC(=O)C1=CC2=C(C=C1)\C(=C(\NC1=CC=C(C=C1)N(C)C(=O)CN1CCN(C)CC1)C1=CC=CC=C1)C(=O)N2</t>
  </si>
  <si>
    <t>COC(=O)C1=CC=C2C(C(=NC3=CC=C(C=C3)N(C)C(=O)CN3CCN(C)CC3)C3=CC=CC=C3)C(=O)NC2=C1</t>
  </si>
  <si>
    <t xml:space="preserve">InChI=1S/C31H33N5O4.C2H6O3S/c1-34-15-17-36(18-16-34)20-27(37)35(2)24-12-10-23(11-13-24)32-29(21-7-5-4-6-8-21)28-25-14-9-22(31(39)40-3)19-26(25)33-30(28)38;1-2-6(3,4)5/h4-14,19,32H,15-18,20H2,1-3H3,(H,33,38);2H2,1H3,(H,3,4,5)/b29-28-;
</t>
  </si>
  <si>
    <t>DTXSID0034722</t>
  </si>
  <si>
    <t>IYMLUHWAJFXAQP-UHFFFAOYSA-N</t>
  </si>
  <si>
    <t>CN1N=CC(C(=O)C2=C(C)C(C3=NOCC3)=C(C=C2)S(C)(=O)=O)=C1O</t>
  </si>
  <si>
    <t xml:space="preserve">InChI=1S/C16H17N3O5S/c1-9-10(15(20)11-8-17-19(2)16(11)21)4-5-13(25(3,22)23)14(9)12-6-7-24-18-12/h4-5,8,21H,6-7H2,1-3H3
</t>
  </si>
  <si>
    <t>DTXSID70235529</t>
  </si>
  <si>
    <t>XCHRPVARHBCFMJ-UHFFFAOYSA-N</t>
  </si>
  <si>
    <t>FC1=CC(F)=C(C=C1)C(=O)CN1C=NC=N1</t>
  </si>
  <si>
    <t xml:space="preserve">InChI=1S/C10H7F2N3O/c11-7-1-2-8(9(12)3-7)10(16)4-15-6-13-5-14-15/h1-3,5-6H,4H2
</t>
  </si>
  <si>
    <t>DTXSID50891460</t>
  </si>
  <si>
    <t>FIRDBEQIJQERSE-QPPQHZFASA-N</t>
  </si>
  <si>
    <t>OC[C@H]1O[C@@H](N2C=CC(=O)NC2=O)C(F)(F)[C@@H]1O</t>
  </si>
  <si>
    <t xml:space="preserve">InChI=1S/C9H10F2N2O5/c10-9(11)6(16)4(3-14)18-7(9)13-2-1-5(15)12-8(13)17/h1-2,4,6-7,14,16H,3H2,(H,12,15,17)/t4-,6-,7-/m1/s1
</t>
  </si>
  <si>
    <t>DTXSID10189476</t>
  </si>
  <si>
    <t>LVDCZROIKIHUKJ-QZCLESEGSA-N</t>
  </si>
  <si>
    <t>CCCCC[C@H](O)\C=C\[C@H]1[C@H](O)CC(=O)[C@@H]1CCCCCCC(=O)OCC</t>
  </si>
  <si>
    <t xml:space="preserve">InChI=1S/C22H38O5/c1-3-5-8-11-17(23)14-15-19-18(20(24)16-21(19)25)12-9-6-7-10-13-22(26)27-4-2/h14-15,17-19,21,23,25H,3-13,16H2,1-2H3/b15-14+/t17-,18+,19+,21+/m0/s1
</t>
  </si>
  <si>
    <t>DTXSID00548492</t>
  </si>
  <si>
    <t>XQMDIDKYVZPCNV-UHFFFAOYSA-N</t>
  </si>
  <si>
    <t>CN1C(CCCC(O)=O)=NC2=C1C=CC(=C2)N(CCO)CCO</t>
  </si>
  <si>
    <t xml:space="preserve">InChI=1S/C16H23N3O4/c1-18-14-6-5-12(19(7-9-20)8-10-21)11-13(14)17-15(18)3-2-4-16(22)23/h5-6,11,20-21H,2-4,7-10H2,1H3,(H,22,23)
</t>
  </si>
  <si>
    <t>DTXSID20160115</t>
  </si>
  <si>
    <t>AYZDRTRWCASUFO-UHFFFAOYSA-N</t>
  </si>
  <si>
    <t>CCC1=NC=NC=C1F</t>
  </si>
  <si>
    <t xml:space="preserve">InChI=1S/C6H7FN2/c1-2-6-5(7)3-8-4-9-6/h3-4H,2H2,1H3
</t>
  </si>
  <si>
    <t>DTXSID3029314</t>
  </si>
  <si>
    <t>PJKDPLADZLQFAS-UHFFFAOYSA-N</t>
  </si>
  <si>
    <t>CCCCCCCCC(C)CCCCCCCCC=C</t>
  </si>
  <si>
    <t xml:space="preserve">InChI=1/C20H40/c1-4-6-8-10-12-13-15-17-19-20(3)18-16-14-11-9-7-5-2/h4,20H,1,5-19H2,2-3H3
</t>
  </si>
  <si>
    <t>DTXSID9044748</t>
  </si>
  <si>
    <t>QNODIIQQMGDSEF-UHFFFAOYSA-N</t>
  </si>
  <si>
    <t>OC1(CCCCC1)C(=O)C1=CC=CC=C1</t>
  </si>
  <si>
    <t xml:space="preserve">InChI=1S/C13H16O2/c14-12(11-7-3-1-4-8-11)13(15)9-5-2-6-10-13/h1,3-4,7-8,15H,2,5-6,9-10H2
</t>
  </si>
  <si>
    <t>DTXSID30350742</t>
  </si>
  <si>
    <t>OXBDLEXAVKAJFD-UHFFFAOYSA-N</t>
  </si>
  <si>
    <t>CC1=C(C=C(C=C1)S(C)(=O)=O)[N+]([O-])=O</t>
  </si>
  <si>
    <t xml:space="preserve">InChI=1S/C8H9NO4S/c1-6-3-4-7(14(2,12)13)5-8(6)9(10)11/h3-5H,1-2H3
</t>
  </si>
  <si>
    <t>DTXSID1027423</t>
  </si>
  <si>
    <t>LIFLRQVHKGGNSG-UHFFFAOYSA-N</t>
  </si>
  <si>
    <t>ClC(=C)C(Cl)=C</t>
  </si>
  <si>
    <t xml:space="preserve">InChI=1S/C4H4Cl2/c1-3(5)4(2)6/h1-2H2
</t>
  </si>
  <si>
    <t>DTXSID70889127</t>
  </si>
  <si>
    <t>UHPDROGOQWZCNC-UHFFFAOYSA-N</t>
  </si>
  <si>
    <t>CC(=O)OC1=CC=C(C=C1C1C(=O)OC2=C1C=C(C=C2)C(C)(C)CC(C)(C)C)C(C)(C)CC(C)(C)C</t>
  </si>
  <si>
    <t xml:space="preserve">InChI=1/C32H44O4/c1-20(33)35-25-14-12-21(31(8,9)18-29(2,3)4)16-23(25)27-24-17-22(13-15-26(24)36-28(27)34)32(10,11)19-30(5,6)7/h12-17,27H,18-19H2,1-11H3
</t>
  </si>
  <si>
    <t>DTXSID9027021</t>
  </si>
  <si>
    <t>VXQBJTKSVGFQOL-UHFFFAOYSA-N</t>
  </si>
  <si>
    <t>CCCCOCCOCCOC(C)=O</t>
  </si>
  <si>
    <t xml:space="preserve">InChI=1S/C10H20O4/c1-3-4-5-12-6-7-13-8-9-14-10(2)11/h3-9H2,1-2H3
</t>
  </si>
  <si>
    <t>DTXSID80210201</t>
  </si>
  <si>
    <t>WLTCCDHHWYAMCG-UHFFFAOYSA-N</t>
  </si>
  <si>
    <t>C(OC1=CC2=CC=CC=C2C=C1)C1=CC=CC=C1</t>
  </si>
  <si>
    <t xml:space="preserve">InChI=1S/C17H14O/c1-2-6-14(7-3-1)13-18-17-11-10-15-8-4-5-9-16(15)12-17/h1-12H,13H2
</t>
  </si>
  <si>
    <t>DTXSID4021921</t>
  </si>
  <si>
    <t>DLDJFQGPPSQZKI-UHFFFAOYSA-N</t>
  </si>
  <si>
    <t xml:space="preserve">InChI=1S/C4H6O2/c5-3-1-2-4-6/h5-6H,3-4H2
</t>
  </si>
  <si>
    <t>DTXSID8038857</t>
  </si>
  <si>
    <t>LWRBVKNFOYUCNP-UHFFFAOYSA-N</t>
  </si>
  <si>
    <t>CSC1=CC=C(C=C1)C(=O)C(C)(C)N1CCOCC1</t>
  </si>
  <si>
    <t xml:space="preserve">InChI=1S/C15H21NO2S/c1-15(2,16-8-10-18-11-9-16)14(17)12-4-6-13(19-3)7-5-12/h4-7H,8-11H2,1-3H3
</t>
  </si>
  <si>
    <t>DTXSID1052296</t>
  </si>
  <si>
    <t>DHJVLXVXNFUSMU-UHFFFAOYSA-N</t>
  </si>
  <si>
    <t>CCC(C)=CCCC(C)=CC#N</t>
  </si>
  <si>
    <t xml:space="preserve">InChI=1S/C11H17N/c1-4-10(2)6-5-7-11(3)8-9-12/h6,8H,4-5,7H2,1-3H3
</t>
  </si>
  <si>
    <t>DTXSID7052155</t>
  </si>
  <si>
    <t>MTDAKBBUYMYKAR-UHFFFAOYSA-N</t>
  </si>
  <si>
    <t xml:space="preserve">InChI=1/C10H17N/c1-9(2)5-4-6-10(3)7-8-11/h5,10H,4,6-7H2,1-3H3
</t>
  </si>
  <si>
    <t>DTXSID3026560</t>
  </si>
  <si>
    <t>ALKYHXVLJMQRLQ-UHFFFAOYSA-N</t>
  </si>
  <si>
    <t>OC(=O)C1=CC2=C(C=CC=C2)C=C1O</t>
  </si>
  <si>
    <t xml:space="preserve">InChI=1S/C11H8O3/c12-10-6-8-4-2-1-3-7(8)5-9(10)11(13)14/h1-6,12H,(H,13,14)
</t>
  </si>
  <si>
    <t>DTXSID6044199</t>
  </si>
  <si>
    <t>GAODDBNJCKQQDY-UHFFFAOYSA-N</t>
  </si>
  <si>
    <t>CCCCCCCCSCC1=CC(CSCCCCCCCC)=C(O)C(C)=C1</t>
  </si>
  <si>
    <t xml:space="preserve">InChI=1S/C25H44OS2/c1-4-6-8-10-12-14-16-27-20-23-18-22(3)25(26)24(19-23)21-28-17-15-13-11-9-7-5-2/h18-19,26H,4-17,20-21H2,1-3H3
</t>
  </si>
  <si>
    <t>DTXSID90867922</t>
  </si>
  <si>
    <t>HUSIBQLZEMMTCQ-UHFFFAOYSA-N</t>
  </si>
  <si>
    <t>CCN(CCC(C)C)C1=CC=C2C(OC3=C(C=C(NC4=CC=CC=C4)C(C)=C3)C22OC(=O)C3=CC=CC=C23)=C1</t>
  </si>
  <si>
    <t xml:space="preserve">InChI=1/C34H34N2O3/c1-5-36(18-17-22(2)3)25-15-16-28-32(20-25)38-31-19-23(4)30(35-24-11-7-6-8-12-24)21-29(31)34(28)27-14-10-9-13-26(27)33(37)39-34/h6-16,19-22,35H,5,17-18H2,1-4H3
</t>
  </si>
  <si>
    <t>DTXSID40196173</t>
  </si>
  <si>
    <t>QJDSLDWVMCWWCO-UHFFFAOYSA-N</t>
  </si>
  <si>
    <t>OC(=O)CCCCCN1C(=O)C2=CC=CC=C2C1=O</t>
  </si>
  <si>
    <t xml:space="preserve">InChI=1S/C14H15NO4/c16-12(17)8-2-1-5-9-15-13(18)10-6-3-4-7-11(10)14(15)19/h3-4,6-7H,1-2,5,8-9H2,(H,16,17)
</t>
  </si>
  <si>
    <t>DTXSID7029168</t>
  </si>
  <si>
    <t>JXJIQCXXJGRKRJ-UHFFFAOYSA-N</t>
  </si>
  <si>
    <t>CC(C)=CCCC(C)=CC=CC(C)=O</t>
  </si>
  <si>
    <t xml:space="preserve">InChI=1S/C13H20O/c1-11(2)7-5-8-12(3)9-6-10-13(4)14/h6-7,9-10H,5,8H2,1-4H3
</t>
  </si>
  <si>
    <t>DTXSID50866653</t>
  </si>
  <si>
    <t>UUCAVBDCVCFNIN-UHFFFAOYSA-N</t>
  </si>
  <si>
    <t xml:space="preserve">InChI=1/C18H36N2O6/c1-13(21)9-19(10-14(2)22)17(25)7-5-6-8-18(26)20(11-15(3)23)12-16(4)24/h13-16,21-24H,5-12H2,1-4H3
</t>
  </si>
  <si>
    <t>DTXSID0025604</t>
  </si>
  <si>
    <t>NUMQCACRALPSHD-UHFFFAOYSA-N</t>
  </si>
  <si>
    <t xml:space="preserve">InChI=1S/C6H14O/c1-5-7-6(2,3)4/h5H2,1-4H3
</t>
  </si>
  <si>
    <t>DTXSID2020004</t>
  </si>
  <si>
    <t>FZENGILVLUJGJX-UHFFFAOYSA-N</t>
  </si>
  <si>
    <t xml:space="preserve">InChI=1S/C2H5NO/c1-2-3-4/h2,4H,1H3
</t>
  </si>
  <si>
    <t>DTXSID6020010</t>
  </si>
  <si>
    <t>PXAJQJMDEXJWFB-UHFFFAOYSA-N</t>
  </si>
  <si>
    <t>CC(C)=NO</t>
  </si>
  <si>
    <t xml:space="preserve">InChI=1S/C3H7NO/c1-3(2)4-5/h5H,1-2H3
</t>
  </si>
  <si>
    <t>DTXSID8044755</t>
  </si>
  <si>
    <t>TWXUTZNBHUWMKJ-UHFFFAOYSA-N</t>
  </si>
  <si>
    <t xml:space="preserve">InChI=1S/C12H20O2/c1-2-10-14-12(13)9-8-11-6-4-3-5-7-11/h2,11H,1,3-10H2
</t>
  </si>
  <si>
    <t>DTXSID0028030</t>
  </si>
  <si>
    <t>XITRBUPOXXBIJN-UHFFFAOYSA-N</t>
  </si>
  <si>
    <t>CC1(C)CC(CC(C)(C)N1)OC(=O)CCCCCCCCC(=O)OC1CC(C)(C)NC(C)(C)C1</t>
  </si>
  <si>
    <t xml:space="preserve">InChI=1S/C28H52N2O4/c1-25(2)17-21(18-26(3,4)29-25)33-23(31)15-13-11-9-10-12-14-16-24(32)34-22-19-27(5,6)30-28(7,8)20-22/h21-22,29-30H,9-20H2,1-8H3
</t>
  </si>
  <si>
    <t>DTXSID1024598</t>
  </si>
  <si>
    <t>ZCTQGTTXIYCGGC-UHFFFAOYSA-N</t>
  </si>
  <si>
    <t>OC1=C(C=CC=C1)C(=O)OCC1=CC=CC=C1</t>
  </si>
  <si>
    <t xml:space="preserve">InChI=1S/C14H12O3/c15-13-9-5-4-8-12(13)14(16)17-10-11-6-2-1-3-7-11/h1-9,15H,10H2
</t>
  </si>
  <si>
    <t>DTXSID0024553</t>
  </si>
  <si>
    <t>XOZUGNYVDXMRKW-UHFFFAOYSA-N</t>
  </si>
  <si>
    <t>NC(=O)N=NC(N)=O</t>
  </si>
  <si>
    <t xml:space="preserve">InChI=1S/C2H4N4O2/c3-1(7)5-6-2(4)8/h(H2,3,7)(H2,4,8)
</t>
  </si>
  <si>
    <t>DTXSID9029192</t>
  </si>
  <si>
    <t>IEJIGPNLZYLLBP-UHFFFAOYSA-N</t>
  </si>
  <si>
    <t xml:space="preserve">InChI=1S/C3H6O3/c1-5-3(4)6-2/h1-2H3
</t>
  </si>
  <si>
    <t>DTXSID3044754</t>
  </si>
  <si>
    <t>SJWKGDGUQTWDRV-UHFFFAOYSA-N</t>
  </si>
  <si>
    <t xml:space="preserve">InChI=1S/C10H18O2/c1-3-5-6-7-8-10(11)12-9-4-2/h4H,2-3,5-9H2,1H3
</t>
  </si>
  <si>
    <t>DTXSID8037750</t>
  </si>
  <si>
    <t>IEPWIPZLLIOZLU-ARJAWSKDSA-N</t>
  </si>
  <si>
    <t>CC\C=C/CCOC(=O)C1=C(O)C=CC=C1</t>
  </si>
  <si>
    <t>CCC=CCCOC(=O)C1=CC=CC=C1O</t>
  </si>
  <si>
    <t xml:space="preserve">InChI=1S/C13H16O3/c1-2-3-4-7-10-16-13(15)11-8-5-6-9-12(11)14/h3-6,8-9,14H,2,7,10H2,1H3/b4-3-
</t>
  </si>
  <si>
    <t>DTXSID6044359</t>
  </si>
  <si>
    <t>FKUPPRZPSYCDRS-UHFFFAOYSA-N</t>
  </si>
  <si>
    <t xml:space="preserve">InChI=1S/C15H28O2/c16-15-13-11-9-7-5-3-1-2-4-6-8-10-12-14-17-15/h1-14H2
</t>
  </si>
  <si>
    <t>DTXSID4038924</t>
  </si>
  <si>
    <t>DUKPKQFHJQGTGU-UHFFFAOYSA-N</t>
  </si>
  <si>
    <t>CCCCCCOC(=O)C1=C(O)C=CC=C1</t>
  </si>
  <si>
    <t xml:space="preserve">InChI=1S/C13H18O3/c1-2-3-4-7-10-16-13(15)11-8-5-6-9-12(11)14/h5-6,8-9,14H,2-4,7,10H2,1H3
</t>
  </si>
  <si>
    <t>DTXSID5066586</t>
  </si>
  <si>
    <t>DHHGSXPASZBLGC-UHFFFAOYSA-L</t>
  </si>
  <si>
    <t>[Na+].[Na+].CC(=O)NC1=CC2=C(O)C(N=NC3=CC=C(C=C3)S(=O)(=O)CCOS([O-])(=O)=O)=C(C=C2C=C1)S([O-])(=O)=O</t>
  </si>
  <si>
    <t>CC(=O)NC1=CC=C2C=C(C(N=NC3=CC=C(C=C3)S(=O)(=O)CCOS(O)(=O)=O)=C(O)C2=C1)S(O)(=O)=O</t>
  </si>
  <si>
    <t xml:space="preserve">InChI=1S/C20H19N3O11S3.2Na/c1-12(24)21-15-3-2-13-10-18(36(28,29)30)19(20(25)17(13)11-15)23-22-14-4-6-16(7-5-14)35(26,27)9-8-34-37(31,32)33;;/h2-7,10-11,25H,8-9H2,1H3,(H,21,24)(H,28,29,30)(H,31,32,33);;/q;2*+1/p-2
</t>
  </si>
  <si>
    <t>DTXSID5044788</t>
  </si>
  <si>
    <t>KVBGVZZKJNLNJU-UHFFFAOYSA-N</t>
  </si>
  <si>
    <t>OS(=O)(=O)C1=CC2=C(C=CC=C2)C=C1</t>
  </si>
  <si>
    <t xml:space="preserve">InChI=1S/C10H8O3S/c11-14(12,13)10-6-5-8-3-1-2-4-9(8)7-10/h1-7H,(H,11,12,13)
</t>
  </si>
  <si>
    <t>DTXSID2047692</t>
  </si>
  <si>
    <t>GKKCIDNWFBPDBW-UHFFFAOYSA-M</t>
  </si>
  <si>
    <t>[K+].[O-]C#N</t>
  </si>
  <si>
    <t xml:space="preserve">InChI=1S/CHNO.K/c2-1-3;/h3H;/q;+1/p-1
</t>
  </si>
  <si>
    <t>DTXSID5021883</t>
  </si>
  <si>
    <t>TVDSBUOJIPERQY-UHFFFAOYSA-N</t>
  </si>
  <si>
    <t xml:space="preserve">InChI=1S/C3H4O/c1-2-3-4/h1,4H,3H2
</t>
  </si>
  <si>
    <t>DTXSID2025682</t>
  </si>
  <si>
    <t>JJWLVOIRVHMVIS-UHFFFAOYSA-N</t>
  </si>
  <si>
    <t xml:space="preserve">InChI=1S/C3H9N/c1-3(2)4/h3H,4H2,1-2H3
</t>
  </si>
  <si>
    <t>DTXSID1021328</t>
  </si>
  <si>
    <t>WYURNTSHIVDZCO-UHFFFAOYSA-N</t>
  </si>
  <si>
    <t xml:space="preserve">InChI=1S/C4H8O/c1-2-4-5-3-1/h1-4H2
</t>
  </si>
  <si>
    <t>DTXSID2044680</t>
  </si>
  <si>
    <t>FKJVYOFPTRGCSP-UHFFFAOYSA-N</t>
  </si>
  <si>
    <t xml:space="preserve">InChI=1S/C7H18N2O2/c8-2-1-3-9(4-6-10)5-7-11/h10-11H,1-8H2
</t>
  </si>
  <si>
    <t>DTXSID1026118</t>
  </si>
  <si>
    <t>CXWXQJXEFPUFDZ-UHFFFAOYSA-N</t>
  </si>
  <si>
    <t>C1CCC2=C(C1)C=CC=C2</t>
  </si>
  <si>
    <t xml:space="preserve">InChI=1S/C10H12/c1-2-6-10-8-4-3-7-9(10)5-1/h1-2,5-6H,3-4,7-8H2
</t>
  </si>
  <si>
    <t>DTXSID50862872</t>
  </si>
  <si>
    <t>UBRWPVTUQDJKCC-UHFFFAOYSA-N</t>
  </si>
  <si>
    <t>CC(C)(C)OOC(C)(C)C1=CC(=CC=C1)C(C)(C)OOC(C)(C)C</t>
  </si>
  <si>
    <t xml:space="preserve">InChI=1S/C20H34O4/c1-17(2,3)21-23-19(7,8)15-12-11-13-16(14-15)20(9,10)24-22-18(4,5)6/h11-14H,1-10H3
</t>
  </si>
  <si>
    <t>DTXSID6044985</t>
  </si>
  <si>
    <t>SAMJGBVVQUEMGC-UHFFFAOYSA-N</t>
  </si>
  <si>
    <t xml:space="preserve">InChI=1S/C8H14O3/c1-3-9-5-7-11-8-6-10-4-2/h3-4H,1-2,5-8H2
</t>
  </si>
  <si>
    <t>DTXSID8035217</t>
  </si>
  <si>
    <t>WSDISUOETYTPRL-UHFFFAOYSA-N</t>
  </si>
  <si>
    <t xml:space="preserve">InChI=1S/C7H12N2O4/c1-7(2)5(12)8(3-10)6(13)9(7)4-11/h10-11H,3-4H2,1-2H3
</t>
  </si>
  <si>
    <t>DTXSID7024667</t>
  </si>
  <si>
    <t>SHKUUQIDMUMQQK-UHFFFAOYSA-N</t>
  </si>
  <si>
    <t>C(CCOCC1CO1)COCC1CO1</t>
  </si>
  <si>
    <t xml:space="preserve">InChI=1/C10H18O4/c1(3-11-5-9-7-13-9)2-4-12-6-10-8-14-10/h9-10H,1-8H2
</t>
  </si>
  <si>
    <t>DTXSID9044376</t>
  </si>
  <si>
    <t>TVRGPOFMYCMNRB-UHFFFAOYSA-N</t>
  </si>
  <si>
    <t>CC1=CC=C(NC2=CC=C(NC3=CC=C(C)C=C3)C3=C2C(=O)C2=C(C=CC=C2)C3=O)C=C1</t>
  </si>
  <si>
    <t xml:space="preserve">InChI=1S/C28H22N2O2/c1-17-7-11-19(12-8-17)29-23-15-16-24(30-20-13-9-18(2)10-14-20)26-25(23)27(31)21-5-3-4-6-22(21)28(26)32/h3-16,29-30H,1-2H3
</t>
  </si>
  <si>
    <t>DTXSID9027653</t>
  </si>
  <si>
    <t>IAXXETNIOYFMLW-COPLHBTASA-N</t>
  </si>
  <si>
    <t>CC(=C)C(=O)O[C@H]1C[C@@H]2CC[C@@]1(C)C2(C)C</t>
  </si>
  <si>
    <t>[H]C12CCC(C)(C(C1)OC(=O)C(C)=C)C2(C)C</t>
  </si>
  <si>
    <t xml:space="preserve">InChI=1/C14H22O2/c1-9(2)12(15)16-11-8-10-6-7-14(11,5)13(10,3)4/h10-11H,1,6-8H2,2-5H3/t10-,11-,14+/s2
</t>
  </si>
  <si>
    <t>DTXSID8042503</t>
  </si>
  <si>
    <t>RNFAKTRFMQEEQE-UHFFFAOYSA-N</t>
  </si>
  <si>
    <t>CCCCOC(CC)OC(C)COC(O)CC</t>
  </si>
  <si>
    <t xml:space="preserve">InChI=1/C13H28O4/c1-5-8-9-15-13(7-3)17-11(4)10-16-12(14)6-2/h11-14H,5-10H2,1-4H3
</t>
  </si>
  <si>
    <t>DTXSID4023917</t>
  </si>
  <si>
    <t>NLXGURFLBLRZRO-UHFFFAOYSA-N</t>
  </si>
  <si>
    <t xml:space="preserve">InChI=1S/C5H10Cl2O2/c6-1-3-8-5-9-4-2-7/h1-5H2
</t>
  </si>
  <si>
    <t>DTXSID1020354</t>
  </si>
  <si>
    <t>QGBSISYHAICWAH-UHFFFAOYSA-N</t>
  </si>
  <si>
    <t xml:space="preserve">InChI=1S/C2H4N4/c3-1-6-2(4)5/h(H4,4,5,6)
</t>
  </si>
  <si>
    <t>DTXSID1041267</t>
  </si>
  <si>
    <t>JOLQKTGDSGKSKJ-UHFFFAOYSA-N</t>
  </si>
  <si>
    <t xml:space="preserve">InChI=1/C5H12O2/c1-3-7-4-5(2)6/h5-6H,3-4H2,1-2H3
</t>
  </si>
  <si>
    <t>DTXSID5029217</t>
  </si>
  <si>
    <t>FENFUOGYJVOCRY-UHFFFAOYSA-N</t>
  </si>
  <si>
    <t xml:space="preserve">InChI=1/C6H14O2/c1-3-4-8-5-6(2)7/h6-7H,3-5H2,1-2H3
</t>
  </si>
  <si>
    <t>DTXSID8027959</t>
  </si>
  <si>
    <t>CUVLMZNMSPJDON-UHFFFAOYSA-N</t>
  </si>
  <si>
    <t xml:space="preserve">InChI=1/C10H22O3/c1-4-5-6-12-8-10(3)13-7-9(2)11/h9-11H,4-8H2,1-3H3
</t>
  </si>
  <si>
    <t>DTXSID80883535</t>
  </si>
  <si>
    <t>UGPWRRVOLLMHSC-UHFFFAOYSA-N</t>
  </si>
  <si>
    <t>CC(C)(O)C1=CC(=CC=C1)C(C)(C)O</t>
  </si>
  <si>
    <t xml:space="preserve">InChI=1S/C12H18O2/c1-11(2,13)9-6-5-7-10(8-9)12(3,4)14/h5-8,13-14H,1-4H3
</t>
  </si>
  <si>
    <t>DTXSID9027312</t>
  </si>
  <si>
    <t>IBLKWZIFZMJLFL-UHFFFAOYSA-N</t>
  </si>
  <si>
    <t>CC(O)COC1=CC=CC=C1</t>
  </si>
  <si>
    <t xml:space="preserve">InChI=1/C9H12O2/c1-8(10)7-11-9-5-3-2-4-6-9/h2-6,8,10H,7H2,1H3
</t>
  </si>
  <si>
    <t>DTXSID8025591</t>
  </si>
  <si>
    <t>CRVGTESFCCXCTH-UHFFFAOYSA-N</t>
  </si>
  <si>
    <t xml:space="preserve">InChI=1S/C5H13NO2/c1-6(2-4-7)3-5-8/h7-8H,2-5H2,1H3
</t>
  </si>
  <si>
    <t>DTXSID9051533</t>
  </si>
  <si>
    <t>JJRDRFZYKKFYMO-UHFFFAOYSA-N</t>
  </si>
  <si>
    <t xml:space="preserve">InChI=1S/C10H22O2/c1-7-9(3,4)11-12-10(5,6)8-2/h7-8H2,1-6H3
</t>
  </si>
  <si>
    <t>DTXSID8028000</t>
  </si>
  <si>
    <t>ZGHUDSLVQAGWEY-UHFFFAOYSA-N</t>
  </si>
  <si>
    <t xml:space="preserve">InChI=1S/C13H24Cl6O8P2/c14-1-5-22-28(20,23-6-2-15)26-11-13(9-18,10-19)12-27-29(21,24-7-3-16)25-8-4-17/h1-12H2
</t>
  </si>
  <si>
    <t>DTXSID7020712</t>
  </si>
  <si>
    <t>OHMHBGPWCHTMQE-UHFFFAOYSA-N</t>
  </si>
  <si>
    <t xml:space="preserve">InChI=1S/C2HCl2F3/c3-1(4)2(5,6)7/h1H
</t>
  </si>
  <si>
    <t>DTXSID4021890</t>
  </si>
  <si>
    <t>ZAFNJMIOTHYJRJ-UHFFFAOYSA-N</t>
  </si>
  <si>
    <t xml:space="preserve">InChI=1S/C6H14O/c1-5(2)7-6(3)4/h5-6H,1-4H3
</t>
  </si>
  <si>
    <t>DTXSID40176011</t>
  </si>
  <si>
    <t>AZAKSPACDDRBQB-UHFFFAOYSA-N</t>
  </si>
  <si>
    <t>CC(C)C1=CC(C(C)C)=C(N=C=O)C(C(C)C)=C1N=C=O</t>
  </si>
  <si>
    <t xml:space="preserve">InChI=1S/C17H22N2O2/c1-10(2)13-7-14(11(3)4)17(19-9-21)15(12(5)6)16(13)18-8-20/h7,10-12H,1-6H3
</t>
  </si>
  <si>
    <t>DTXSID4025080</t>
  </si>
  <si>
    <t>PTTPXKJBFFKCEK-UHFFFAOYSA-N</t>
  </si>
  <si>
    <t xml:space="preserve">InChI=1S/C9H18O/c1-7(2)5-9(10)6-8(3)4/h7-8H,5-6H2,1-4H3
</t>
  </si>
  <si>
    <t>DTXSID5041275</t>
  </si>
  <si>
    <t>ARIWANIATODDMH-UHFFFAOYSA-N</t>
  </si>
  <si>
    <t xml:space="preserve">InChI=1/C15H30O4/c1-2-3-4-5-6-7-8-9-10-11-15(18)19-13-14(17)12-16/h14,16-17H,2-13H2,1H3
</t>
  </si>
  <si>
    <t>DTXSID1058634</t>
  </si>
  <si>
    <t>YFHFHLSMISYUAQ-UHFFFAOYSA-N</t>
  </si>
  <si>
    <t xml:space="preserve">InChI=1/C15H32/c1-6-14(4)10-8-12-15(5)11-7-9-13(2)3/h13-15H,6-12H2,1-5H3
</t>
  </si>
  <si>
    <t>DTXSID1027504</t>
  </si>
  <si>
    <t>JKNCOURZONDCGV-UHFFFAOYSA-N</t>
  </si>
  <si>
    <t>CN(C)CCOC(=O)C(C)=C</t>
  </si>
  <si>
    <t xml:space="preserve">InChI=1S/C8H15NO2/c1-7(2)8(10)11-6-5-9(3)4/h1,5-6H2,2-4H3
</t>
  </si>
  <si>
    <t>DTXSID8029317</t>
  </si>
  <si>
    <t>XSNQECSCDATQEL-UHFFFAOYSA-N</t>
  </si>
  <si>
    <t xml:space="preserve">InChI=1/C10H20O/c1-5-9(2)7-6-8-10(3,4)11/h5,9,11H,1,6-8H2,2-4H3
</t>
  </si>
  <si>
    <t>DTXSID0074635</t>
  </si>
  <si>
    <t>PFPUZMSQZJFLBK-UHFFFAOYSA-N</t>
  </si>
  <si>
    <t xml:space="preserve">InChI=1S/C9H14N2O3/c1-7(2)8(12)14-6-5-11-4-3-10-9(11)13/h1,3-6H2,2H3,(H,10,13)
</t>
  </si>
  <si>
    <t>DTXSID8024862</t>
  </si>
  <si>
    <t>KFUSXMDYOPXKKT-UHFFFAOYSA-N</t>
  </si>
  <si>
    <t>CC1=CC=CC=C1OCC1CO1</t>
  </si>
  <si>
    <t xml:space="preserve">InChI=1/C10H12O2/c1-8-4-2-3-5-10(8)12-7-9-6-11-9/h2-5,9H,6-7H2,1H3
</t>
  </si>
  <si>
    <t>DTXSID8027032</t>
  </si>
  <si>
    <t>CBTVGIZVANVGBH-UHFFFAOYSA-N</t>
  </si>
  <si>
    <t xml:space="preserve">InChI=1S/C4H11NO/c1-4(2,5)3-6/h6H,3,5H2,1-2H3
</t>
  </si>
  <si>
    <t>DTXSID1024702</t>
  </si>
  <si>
    <t>HHRACYLRBOUBKM-UHFFFAOYSA-N</t>
  </si>
  <si>
    <t>CC(C)(C)C1=CC=C(OCC2CO2)C=C1</t>
  </si>
  <si>
    <t xml:space="preserve">InChI=1/C13H18O2/c1-13(2,3)10-4-6-11(7-5-10)14-8-12-9-15-12/h4-7,12H,8-9H2,1-3H3
</t>
  </si>
  <si>
    <t>DTXSID60859935</t>
  </si>
  <si>
    <t>JCBPETKZIGVZRE-UHFFFAOYSA-N</t>
  </si>
  <si>
    <t xml:space="preserve">InChI=1/C4H11NO/c1-2-4(5)3-6/h4,6H,2-3,5H2,1H3
</t>
  </si>
  <si>
    <t>DTXSID6047739</t>
  </si>
  <si>
    <t>ULYZAYCEDJDHCC-UHFFFAOYSA-N</t>
  </si>
  <si>
    <t xml:space="preserve">InChI=1S/C3H7Cl/c1-3(2)4/h3H,1-2H3
</t>
  </si>
  <si>
    <t>DTXSID7061279</t>
  </si>
  <si>
    <t>KFRVYYGHSPLXSZ-UHFFFAOYSA-N</t>
  </si>
  <si>
    <t xml:space="preserve">InChI=1S/C7H16O/c1-5-7(3,4)8-6-2/h5-6H2,1-4H3
</t>
  </si>
  <si>
    <t>DTXSID9025297</t>
  </si>
  <si>
    <t>GOXQRTZXKQZDDN-UHFFFAOYSA-N</t>
  </si>
  <si>
    <t xml:space="preserve">InChI=1/C11H20O2/c1-4-7-8-10(5-2)9-13-11(12)6-3/h6,10H,3-5,7-9H2,1-2H3
</t>
  </si>
  <si>
    <t>DTXSID40866445</t>
  </si>
  <si>
    <t>LIPRQQHINVWJCH-UHFFFAOYSA-N</t>
  </si>
  <si>
    <t>CCOCC(C)OC(C)=O</t>
  </si>
  <si>
    <t xml:space="preserve">InChI=1/C7H14O3/c1-4-9-5-6(2)10-7(3)8/h6H,4-5H2,1-3H3
</t>
  </si>
  <si>
    <t>DTXSID1027928</t>
  </si>
  <si>
    <t>NKRVGWFEFKCZAP-UHFFFAOYSA-N</t>
  </si>
  <si>
    <t>CCCCC(CC)CO[N+]([O-])=O</t>
  </si>
  <si>
    <t xml:space="preserve">InChI=1/C8H17NO3/c1-3-5-6-8(4-2)7-12-9(10)11/h8H,3-7H2,1-2H3
</t>
  </si>
  <si>
    <t>DTXSID1041265</t>
  </si>
  <si>
    <t>XULHFMYCBKQGEE-UHFFFAOYSA-N</t>
  </si>
  <si>
    <t xml:space="preserve">InChI=1/C16H34O/c1-3-5-7-9-10-12-14-16(15-17)13-11-8-6-4-2/h16-17H,3-15H2,1-2H3
</t>
  </si>
  <si>
    <t>DTXSID8044830</t>
  </si>
  <si>
    <t>XMLYCEVDHLAQEL-UHFFFAOYSA-N</t>
  </si>
  <si>
    <t>CC(C)(O)C(=O)C1=CC=CC=C1</t>
  </si>
  <si>
    <t xml:space="preserve">InChI=1S/C10H12O2/c1-10(2,12)9(11)8-6-4-3-5-7-8/h3-7,12H,1-2H3
</t>
  </si>
  <si>
    <t>DTXSID7059569</t>
  </si>
  <si>
    <t>XTJCJAPNPGGFED-UHFFFAOYSA-N</t>
  </si>
  <si>
    <t>NCCO.OC(=O)CS</t>
  </si>
  <si>
    <t xml:space="preserve">InChI=1S/C2H7NO.C2H4O2S/c3-1-2-4;3-2(4)1-5/h4H,1-3H2;5H,1H2,(H,3,4)
</t>
  </si>
  <si>
    <t>DTXSID2022123</t>
  </si>
  <si>
    <t>OMIGHNLMNHATMP-UHFFFAOYSA-N</t>
  </si>
  <si>
    <t xml:space="preserve">InChI=1S/C5H8O3/c1-2-5(7)8-4-3-6/h2,6H,1,3-4H2
</t>
  </si>
  <si>
    <t>DTXSID60862404</t>
  </si>
  <si>
    <t>DCUFMVPCXCSVNP-UHFFFAOYSA-N</t>
  </si>
  <si>
    <t>CC(=C)C(=O)OC(=O)C(C)=C</t>
  </si>
  <si>
    <t xml:space="preserve">InChI=1S/C8H10O3/c1-5(2)7(9)11-8(10)6(3)4/h1,3H2,2,4H3
</t>
  </si>
  <si>
    <t>DTXSID7022128</t>
  </si>
  <si>
    <t>WOBHKFSMXKNTIM-UHFFFAOYSA-N</t>
  </si>
  <si>
    <t xml:space="preserve">InChI=1S/C6H10O3/c1-5(2)6(8)9-4-3-7/h7H,1,3-4H2,2H3
</t>
  </si>
  <si>
    <t>DTXSID7024372</t>
  </si>
  <si>
    <t>SPSSULHKWOKEEL-UHFFFAOYSA-N</t>
  </si>
  <si>
    <t>CC1=C(C=C(C=C1[N+]([O-])=O)[N+]([O-])=O)[N+]([O-])=O</t>
  </si>
  <si>
    <t xml:space="preserve">InChI=1S/C7H5N3O6/c1-4-6(9(13)14)2-5(8(11)12)3-7(4)10(15)16/h2-3H,1H3
</t>
  </si>
  <si>
    <t>DTXSID50872532</t>
  </si>
  <si>
    <t>KZTWOUOZKZQDMN-UHFFFAOYSA-N</t>
  </si>
  <si>
    <t>[O-]S([O-])(=O)=O.CC1=C([NH3+])C=CC([NH3+])=C1</t>
  </si>
  <si>
    <t>CC1=C(N)C=CC(N)=C1</t>
  </si>
  <si>
    <t xml:space="preserve">InChI=1S/C7H10N2.H2O4S/c1-5-4-6(8)2-3-7(5)9;1-5(2,3)4/h2-4H,8-9H2,1H3;(H2,1,2,3,4)
</t>
  </si>
  <si>
    <t>DTXSID9026342</t>
  </si>
  <si>
    <t>WRMNZCZEMHIOCP-UHFFFAOYSA-N</t>
  </si>
  <si>
    <t>OCCC1=CC=CC=C1</t>
  </si>
  <si>
    <t xml:space="preserve">InChI=1S/C8H10O/c9-7-6-8-4-2-1-3-5-8/h1-5,9H,6-7H2
</t>
  </si>
  <si>
    <t>DTXSID7021362</t>
  </si>
  <si>
    <t>YCMLQMDWSXFTIF-UHFFFAOYSA-N</t>
  </si>
  <si>
    <t>CC1=C(C=CC=C1)S(N)(=O)=O</t>
  </si>
  <si>
    <t xml:space="preserve">InChI=1S/C7H9NO2S/c1-6-4-2-3-5-7(6)11(8,9)10/h2-5H,1H3,(H2,8,9,10)
</t>
  </si>
  <si>
    <t>DTXSID3036288</t>
  </si>
  <si>
    <t>LEACJMVNYZDSKR-UHFFFAOYSA-N</t>
  </si>
  <si>
    <t xml:space="preserve">InChI=1/C20H42O/c1-3-5-7-9-11-12-14-16-18-20(19-21)17-15-13-10-8-6-4-2/h20-21H,3-19H2,1-2H3
</t>
  </si>
  <si>
    <t>DTXSID40867952</t>
  </si>
  <si>
    <t>HTCRKQHJUYBQTK-UHFFFAOYSA-N</t>
  </si>
  <si>
    <t xml:space="preserve">InChI=1/C14H28O4/c1-6-9-10-12(7-2)11-16-13(15)17-18-14(4,5)8-3/h12H,6-11H2,1-5H3
</t>
  </si>
  <si>
    <t>DTXSID30887947</t>
  </si>
  <si>
    <t>VAGOJLCWTUPBKD-UHFFFAOYSA-N</t>
  </si>
  <si>
    <t>C(OC1=CC(=CC=C1)N(CC1CO1)CC1CO1)C1CO1</t>
  </si>
  <si>
    <t xml:space="preserve">InChI=1/C15H19NO4/c1-2-11(4-12(3-1)17-9-15-10-20-15)16(5-13-7-18-13)6-14-8-19-14/h1-4,13-15H,5-10H2
</t>
  </si>
  <si>
    <t>DTXSID2021997</t>
  </si>
  <si>
    <t>IMUDHTPIFIBORV-UHFFFAOYSA-N</t>
  </si>
  <si>
    <t xml:space="preserve">InChI=1S/C6H15N3/c7-1-4-9-5-2-8-3-6-9/h8H,1-7H2
</t>
  </si>
  <si>
    <t>DTXSID0022062</t>
  </si>
  <si>
    <t>SYBYTAAJFKOIEJ-UHFFFAOYSA-N</t>
  </si>
  <si>
    <t>CC(C)C(C)=O</t>
  </si>
  <si>
    <t xml:space="preserve">InChI=1S/C5H10O/c1-4(2)5(3)6/h4H,1-3H3
</t>
  </si>
  <si>
    <t>DTXSID1046055</t>
  </si>
  <si>
    <t>UBNYRXMKIIGMKK-UHFFFAOYSA-N</t>
  </si>
  <si>
    <t>COC1=CC=C(C=CC(=O)OCCC(C)C)C=C1</t>
  </si>
  <si>
    <t xml:space="preserve">InChI=1S/C15H20O3/c1-12(2)10-11-18-15(16)9-6-13-4-7-14(17-3)8-5-13/h4-9,12H,10-11H2,1-3H3
</t>
  </si>
  <si>
    <t>DTXSID8027585</t>
  </si>
  <si>
    <t>AHIPJALLQVEEQF-UHFFFAOYSA-N</t>
  </si>
  <si>
    <t>C(OC1=CC=C(C=C1)N(CC1CO1)CC1CO1)C1CO1</t>
  </si>
  <si>
    <t xml:space="preserve">InChI=1/C15H19NO4/c1-3-12(17-9-15-10-20-15)4-2-11(1)16(5-13-7-18-13)6-14-8-19-14/h1-4,13-15H,5-10H2
</t>
  </si>
  <si>
    <t>DTXSID3034329</t>
  </si>
  <si>
    <t>ORFPWVRKFLOQHK-UHFFFAOYSA-N</t>
  </si>
  <si>
    <t xml:space="preserve">InChI=1S/C10H19N5O2/c1-6(2)7-13-15(9(17)14(7)11)8(16)12-10(3,4)5/h6H,11H2,1-5H3,(H,12,16)
</t>
  </si>
  <si>
    <t>DTXSID3044623</t>
  </si>
  <si>
    <t>NDWUBGAGUCISDV-UHFFFAOYSA-N</t>
  </si>
  <si>
    <t xml:space="preserve">InChI=1S/C7H12O3/c1-2-7(9)10-6-4-3-5-8/h2,8H,1,3-6H2
</t>
  </si>
  <si>
    <t>DTXSID1027558</t>
  </si>
  <si>
    <t>VLJQDHDVZJXNQL-UHFFFAOYSA-N</t>
  </si>
  <si>
    <t>CC1=CC=C(C=C1)S(=O)(=O)N=C=O</t>
  </si>
  <si>
    <t xml:space="preserve">InChI=1S/C8H7NO3S/c1-7-2-4-8(5-3-7)13(11,12)9-6-10/h2-5H,1H3
</t>
  </si>
  <si>
    <t>DTXSID3029287</t>
  </si>
  <si>
    <t>LFTLOKWAGJYHHR-UHFFFAOYSA-N</t>
  </si>
  <si>
    <t xml:space="preserve">InChI=1S/C5H11NO2/c1-6(7)2-4-8-5-3-6/h2-5H2,1H3
</t>
  </si>
  <si>
    <t>DTXSID5024687</t>
  </si>
  <si>
    <t>XESZUVZBAMCAEJ-UHFFFAOYSA-N</t>
  </si>
  <si>
    <t>CC(C)(C)C1=CC(O)=C(O)C=C1</t>
  </si>
  <si>
    <t xml:space="preserve">InChI=1S/C10H14O2/c1-10(2,3)7-4-5-8(11)9(12)6-7/h4-6,11-12H,1-3H3
</t>
  </si>
  <si>
    <t>DTXSID5047033</t>
  </si>
  <si>
    <t>GDSRMADSINPKSL-HSEONFRVSA-N</t>
  </si>
  <si>
    <t>OC[C@H]1O[C@@H]2O[C@@H]3[C@@H](CO)O[C@H](O[C@@H]4[C@@H](CO)O[C@H](O[C@@H]5[C@@H](CO)O[C@H](O[C@@H]6[C@@H](CO)O[C@H](O[C@@H]7[C@@H](CO)O[C@H](O[C@@H]8[C@@H](CO)O[C@H](O[C@@H]9[C@@H](CO)O[C@H](O[C@H]1[C@H](O)[C@H]2O)[C@H](O)[C@H]9O)[C@H](O)[C@H]8O)[C@H](O)[C@H]7O)[C@H](O)[C@H]6O)[C@H](O)[C@H]5O)[C@H](O)[C@H]4O)[C@H](O)[C@H]3O</t>
  </si>
  <si>
    <t>[H]C12OC(CO)C([H])(OC3([H])OC(CO)C([H])(OC4([H])OC(CO)C([H])(OC5([H])OC(CO)C([H])(OC6([H])OC(CO)C([H])(OC7([H])OC(CO)C([H])(OC8([H])OC(CO)C([H])(OC9([H])OC(CO)C([H])(O1)C(O)C9O)C(O)C8O)C(O)C7O)C(O)C6O)C(O)C5O)C(O)C4O)C(O)C3O)C(O)C2O</t>
  </si>
  <si>
    <t xml:space="preserve">InChI=1S/C48H80O40/c49-1-9-33-17(57)25(65)41(73-9)82-34-10(2-50)75-43(27(67)19(34)59)84-36-12(4-52)77-45(29(69)21(36)61)86-38-14(6-54)79-47(31(71)23(38)63)88-40-16(8-56)80-48(32(72)24(40)64)87-39-15(7-55)78-46(30(70)22(39)62)85-37-13(5-53)76-44(28(68)20(37)60)83-35-11(3-51)74-42(81-33)26(66)18(35)58/h9-72H,1-8H2/t9-,10-,11-,12-,13-,14-,15-,16-,17-,18-,19-,20-,21-,22-,23-,24-,25-,26-,27-,28-,29-,30-,31-,32-,33-,34-,35-,36-,37-,38-,39-,40-,41-,42-,43-,44-,45-,46-,47-,48-/m1/s1
</t>
  </si>
  <si>
    <t>DTXSID3027112</t>
  </si>
  <si>
    <t>DKWHHTWSTXZKDW-UHFFFAOYSA-N</t>
  </si>
  <si>
    <t xml:space="preserve">InChI=1S/C17H36O6/c1-3-5-7-18-9-11-20-13-15-22-17-23-16-14-21-12-10-19-8-6-4-2/h3-17H2,1-2H3
</t>
  </si>
  <si>
    <t>DTXSID1020358</t>
  </si>
  <si>
    <t>WHGYBXFWUBPSRW-FOUAGVGXSA-N</t>
  </si>
  <si>
    <t>[H][C@@]12O[C@H](CO)[C@@]([H])(O[C@@]3([H])O[C@H](CO)[C@@]([H])(O[C@@]4([H])O[C@H](CO)[C@@]([H])(O[C@@]5([H])O[C@H](CO)[C@@]([H])(O[C@@]6([H])O[C@H](CO)[C@@]([H])(O[C@@]7([H])O[C@H](CO)[C@@]([H])(O[C@@]8([H])O[C@H](CO)[C@@]([H])(O1)[C@H](O)[C@H]8O)[C@H](O)[C@H]7O)[C@H](O)[C@H]6O)[C@H](O)[C@H]5O)[C@H](O)[C@H]4O)[C@H](O)[C@H]3O)[C@H](O)[C@H]2O</t>
  </si>
  <si>
    <t>[H]C12OC(CO)C([H])(OC3([H])OC(CO)C([H])(OC4([H])OC(CO)C([H])(OC5([H])OC(CO)C([H])(OC6([H])OC(CO)C([H])(OC7([H])OC(CO)C([H])(OC8([H])OC(CO)C([H])(O1)C(O)C8O)C(O)C7O)C(O)C6O)C(O)C5O)C(O)C4O)C(O)C3O)C(O)C2O</t>
  </si>
  <si>
    <t xml:space="preserve">InChI=1S/C42H70O35/c43-1-8-29-15(50)22(57)36(64-8)72-30-9(2-44)66-38(24(59)17(30)52)74-32-11(4-46)68-40(26(61)19(32)54)76-34-13(6-48)70-42(28(63)21(34)56)77-35-14(7-49)69-41(27(62)20(35)55)75-33-12(5-47)67-39(25(60)18(33)53)73-31-10(3-45)65-37(71-29)23(58)16(31)51/h8-63H,1-7H2/t8-,9-,10-,11-,12-,13-,14-,15-,16-,17-,18-,19-,20-,21-,22-,23-,24-,25-,26-,27-,28-,29-,30-,31-,32-,33-,34-,35-,36-,37-,38-,39-,40-,41-,42-/m1/s1
</t>
  </si>
  <si>
    <t>DTXSID1030606</t>
  </si>
  <si>
    <t>WBZFUFAFFUEMEI-UHFFFAOYSA-M</t>
  </si>
  <si>
    <t>[K+].CC1=CC(=O)[N-]S(=O)(=O)O1</t>
  </si>
  <si>
    <t>CC1=CC(=O)NS(=O)(=O)O1</t>
  </si>
  <si>
    <t xml:space="preserve">InChI=1S/C4H5NO4S.K/c1-3-2-4(6)5-10(7,8)9-3;/h2H,1H3,(H,5,6);/q;+1/p-1
</t>
  </si>
  <si>
    <t>DTXSID1020142</t>
  </si>
  <si>
    <t>GZVHEAJQGPRDLQ-UHFFFAOYSA-N</t>
  </si>
  <si>
    <t>NC1=NC(=NC(N)=N1)C1=CC=CC=C1</t>
  </si>
  <si>
    <t xml:space="preserve">InChI=1S/C9H9N5/c10-8-12-7(13-9(11)14-8)6-4-2-1-3-5-6/h1-5H,(H4,10,11,12,13,14)
</t>
  </si>
  <si>
    <t>DTXSID5021914</t>
  </si>
  <si>
    <t>FFWSICBKRCICMR-UHFFFAOYSA-N</t>
  </si>
  <si>
    <t>CC(C)CCC(C)=O</t>
  </si>
  <si>
    <t xml:space="preserve">InChI=1S/C7H14O/c1-6(2)4-5-7(3)8/h6H,4-5H2,1-3H3
</t>
  </si>
  <si>
    <t>DTXSID1024912</t>
  </si>
  <si>
    <t>NNBZCPXTIHJBJL-UHFFFAOYSA-N</t>
  </si>
  <si>
    <t xml:space="preserve">InChI=1S/C10H18/c1-2-6-10-8-4-3-7-9(10)5-1/h9-10H,1-8H2
</t>
  </si>
  <si>
    <t>DTXSID3020596</t>
  </si>
  <si>
    <t>YNQLUTRBYVCPMQ-UHFFFAOYSA-N</t>
  </si>
  <si>
    <t>CCC1=CC=CC=C1</t>
  </si>
  <si>
    <t xml:space="preserve">InChI=1S/C8H10/c1-2-8-6-4-3-5-7-8/h3-7H,2H2,1H3
</t>
  </si>
  <si>
    <t>DTXSID7052101</t>
  </si>
  <si>
    <t>VCLJODPNBNEBKW-UHFFFAOYSA-N</t>
  </si>
  <si>
    <t xml:space="preserve">InChI=1/C16H34/c1-13(10-14(2,3)4)11-16(8,9)12-15(5,6)7/h13H,10-12H2,1-9H3
</t>
  </si>
  <si>
    <t>DTXSID10211448</t>
  </si>
  <si>
    <t>IKVCSHRLYCDSFD-UHFFFAOYSA-N</t>
  </si>
  <si>
    <t xml:space="preserve">InChI=1S/C34H66O4/c1-3-5-7-9-11-13-15-17-19-21-23-25-27-29-33(35)37-31-32-38-34(36)30-28-26-24-22-20-18-16-14-12-10-8-6-4-2/h3-32H2,1-2H3
</t>
  </si>
  <si>
    <t>DTXSID7021495</t>
  </si>
  <si>
    <t>KDPAWGWELVVRCH-UHFFFAOYSA-N</t>
  </si>
  <si>
    <t xml:space="preserve">InChI=1S/C2H3BrO2/c3-1-2(4)5/h1H2,(H,4,5)
</t>
  </si>
  <si>
    <t>DTXSID1026902</t>
  </si>
  <si>
    <t>VBIIFPGSPJYLRR-UHFFFAOYSA-M</t>
  </si>
  <si>
    <t>[Cl-].CCCCCCCCCCCCCCCCCC[N+](C)(C)C</t>
  </si>
  <si>
    <t xml:space="preserve">InChI=1S/C21H46N.ClH/c1-5-6-7-8-9-10-11-12-13-14-15-16-17-18-19-20-21-22(2,3)4;/h5-21H2,1-4H3;1H/q+1;/p-1
</t>
  </si>
  <si>
    <t>DTXSID8047472</t>
  </si>
  <si>
    <t>DJEQZVQFEPKLOY-UHFFFAOYSA-N</t>
  </si>
  <si>
    <t xml:space="preserve">InChI=1S/C6H15N/c1-4-5-6-7(2)3/h4-6H2,1-3H3
</t>
  </si>
  <si>
    <t>DTXSID3027584</t>
  </si>
  <si>
    <t>CMAUJSNXENPPOF-UHFFFAOYSA-N</t>
  </si>
  <si>
    <t>C1CCC(CC1)N(SC1=NC2=C(S1)C=CC=C2)C1CCCCC1</t>
  </si>
  <si>
    <t xml:space="preserve">InChI=1S/C19H26N2S2/c1-3-9-15(10-4-1)21(16-11-5-2-6-12-16)23-19-20-17-13-7-8-14-18(17)22-19/h7-8,13-16H,1-6,9-12H2
</t>
  </si>
  <si>
    <t>DTXSID2033447</t>
  </si>
  <si>
    <t>VMOWKUTXPNPTEN-UHFFFAOYSA-N</t>
  </si>
  <si>
    <t xml:space="preserve">InChI=1S/C5H13N/c1-5(2)6(3)4/h5H,1-4H3
</t>
  </si>
  <si>
    <t>DTXSID6026901</t>
  </si>
  <si>
    <t>WOWHHFRSBJGXCM-UHFFFAOYSA-M</t>
  </si>
  <si>
    <t>[Cl-].CCCCCCCCCCCCCCCC[N+](C)(C)C</t>
  </si>
  <si>
    <t xml:space="preserve">InChI=1S/C19H42N.ClH/c1-5-6-7-8-9-10-11-12-13-14-15-16-17-18-19-20(2,3)4;/h5-19H2,1-4H3;1H/q+1;/p-1
</t>
  </si>
  <si>
    <t>DTXSID3041243</t>
  </si>
  <si>
    <t>NYNKJVPRTLBJNQ-UHFFFAOYSA-N</t>
  </si>
  <si>
    <t xml:space="preserve">InChI=1S/C18H41N3/c1-2-3-4-5-6-7-8-9-10-11-16-21(17-12-14-19)18-13-15-20/h2-20H2,1H3
</t>
  </si>
  <si>
    <t>DTXSID9025085</t>
  </si>
  <si>
    <t>UAOMVDZJSHZZME-UHFFFAOYSA-N</t>
  </si>
  <si>
    <t xml:space="preserve">InChI=1S/C6H15N/c1-5(2)7-6(3)4/h5-7H,1-4H3
</t>
  </si>
  <si>
    <t>DTXSID9021841</t>
  </si>
  <si>
    <t>AFBPFSWMIHJQDM-UHFFFAOYSA-N</t>
  </si>
  <si>
    <t>CNC1=CC=CC=C1</t>
  </si>
  <si>
    <t xml:space="preserve">InChI=1S/C7H9N/c1-8-7-5-3-2-4-6-7/h2-6,8H,1H3
</t>
  </si>
  <si>
    <t>DTXSID8064561</t>
  </si>
  <si>
    <t>JGFZNNIVVJXRND-UHFFFAOYSA-N</t>
  </si>
  <si>
    <t xml:space="preserve">InChI=1S/C8H19N/c1-6-9(7(2)3)8(4)5/h7-8H,6H2,1-5H3
</t>
  </si>
  <si>
    <t>DTXSID00884246</t>
  </si>
  <si>
    <t>RVNAQNUKCZKJCP-UHFFFAOYSA-N</t>
  </si>
  <si>
    <t xml:space="preserve">InChI=1/C21H42O5/c1-2-3-4-11-14-19(23)15-12-9-7-5-6-8-10-13-16-21(25)26-18-20(24)17-22/h19-20,22-24H,2-18H2,1H3
</t>
  </si>
  <si>
    <t>DTXSID5052250</t>
  </si>
  <si>
    <t>PSGCQDPCAWOCSH-OUJBWJOFSA-N</t>
  </si>
  <si>
    <t>CC1(C)[C@H]2CC[C@]1(C)[C@H](C2)OC(=O)C=C</t>
  </si>
  <si>
    <t>[H]C12CCC(C)(C(C1)OC(=O)C=C)C2(C)C</t>
  </si>
  <si>
    <t xml:space="preserve">InChI=1/C13H20O2/c1-5-11(14)15-10-8-9-6-7-13(10,4)12(9,2)3/h5,9-10H,1,6-8H2,2-4H3/t9-,10-,13+/s2
</t>
  </si>
  <si>
    <t>DTXSID1025221</t>
  </si>
  <si>
    <t>YAJYJWXEWKRTPO-UHFFFAOYSA-N</t>
  </si>
  <si>
    <t xml:space="preserve">InChI=1S/C12H26S/c1-9(2)10(3,4)11(5,6)12(7,8)13/h9,13H,1-8H3
</t>
  </si>
  <si>
    <t>DTXSID2021816</t>
  </si>
  <si>
    <t>FBCQUCJYYPMKRO-UHFFFAOYSA-N</t>
  </si>
  <si>
    <t xml:space="preserve">InChI=1S/C7H10O2/c1-4-5-9-7(8)6(2)3/h4H,1-2,5H2,3H3
</t>
  </si>
  <si>
    <t>DTXSID0039229</t>
  </si>
  <si>
    <t>NIXOWILDQLNWCW-UHFFFAOYSA-N</t>
  </si>
  <si>
    <t xml:space="preserve">InChI=1S/C3H4O2/c1-2-3(4)5/h2H,1H2,(H,4,5)
</t>
  </si>
  <si>
    <t>DTXSID7022621</t>
  </si>
  <si>
    <t>CKLJMWTZIZZHCS-REOHCLBHSA-N</t>
  </si>
  <si>
    <t>N[C@@H](CC(O)=O)C(O)=O</t>
  </si>
  <si>
    <t>NC(CC(O)=O)C(O)=O</t>
  </si>
  <si>
    <t xml:space="preserve">InChI=1S/C4H7NO4/c5-2(4(8)9)1-3(6)7/h2H,1,5H2,(H,6,7)(H,8,9)/t2-/m0/s1
</t>
  </si>
  <si>
    <t>DTXSID0022193</t>
  </si>
  <si>
    <t>AOJOEFVRHOZDFN-UHFFFAOYSA-N</t>
  </si>
  <si>
    <t>CC(=C)C(=O)OCC1=CC=CC=C1</t>
  </si>
  <si>
    <t xml:space="preserve">InChI=1S/C11H12O2/c1-9(2)11(12)13-8-10-6-4-3-5-7-10/h3-7H,1,8H2,2H3
</t>
  </si>
  <si>
    <t>DTXSID00869856</t>
  </si>
  <si>
    <t>YHVVJCQIMRGPPE-UHFFFAOYSA-N</t>
  </si>
  <si>
    <t xml:space="preserve">InChI=1/C31H54N2O8/c1-7-38-28(34)18-26(30(36)40-9-3)32-24-13-11-22(15-20(24)5)17-23-12-14-25(21(6)16-23)33-27(31(37)41-10-4)19-29(35)39-8-2/h20-27,32-33H,7-19H2,1-6H3
</t>
  </si>
  <si>
    <t>DTXSID5052173</t>
  </si>
  <si>
    <t>MTYUOIVEVPTXFX-UHFFFAOYSA-N</t>
  </si>
  <si>
    <t>CCCCCC(CCC)COC(=O)C1=C(C=CC=C1)C(=O)OCC(CCC)CCCCC</t>
  </si>
  <si>
    <t xml:space="preserve">InChI=1/C28H46O4/c1-5-9-11-17-23(15-7-3)21-31-27(29)25-19-13-14-20-26(25)28(30)32-22-24(16-8-4)18-12-10-6-2/h13-14,19-20,23-24H,5-12,15-18,21-22H2,1-4H3
</t>
  </si>
  <si>
    <t>DTXSID3021982</t>
  </si>
  <si>
    <t>DKPFZGUDAPQIHT-UHFFFAOYSA-N</t>
  </si>
  <si>
    <t>CCCCOC(C)=O</t>
  </si>
  <si>
    <t xml:space="preserve">InChI=1S/C6H12O2/c1-3-4-5-8-6(2)7/h3-5H2,1-2H3
</t>
  </si>
  <si>
    <t>DTXSID6024676</t>
  </si>
  <si>
    <t>CQEYYJKEWSMYFG-UHFFFAOYSA-N</t>
  </si>
  <si>
    <t xml:space="preserve">InChI=1S/C7H12O2/c1-3-5-6-9-7(8)4-2/h4H,2-3,5-6H2,1H3
</t>
  </si>
  <si>
    <t>DTXSID4024696</t>
  </si>
  <si>
    <t>SOGAXMICEFXMKE-UHFFFAOYSA-N</t>
  </si>
  <si>
    <t>CCCCOC(=O)C(C)=C</t>
  </si>
  <si>
    <t xml:space="preserve">InChI=1S/C8H14O2/c1-4-5-6-10-8(9)7(2)3/h2,4-6H2,1,3H3
</t>
  </si>
  <si>
    <t>DTXSID4020298</t>
  </si>
  <si>
    <t>MVPPADPHJFYWMZ-UHFFFAOYSA-N</t>
  </si>
  <si>
    <t>ClC1=CC=CC=C1</t>
  </si>
  <si>
    <t xml:space="preserve">InChI=1S/C6H5Cl/c7-6-4-2-1-3-5-6/h1-5H
</t>
  </si>
  <si>
    <t>DTXSID2038788</t>
  </si>
  <si>
    <t>PXGZQGDTEZPERC-UHFFFAOYSA-N</t>
  </si>
  <si>
    <t>OC(=O)C1CCC(CC1)C(O)=O</t>
  </si>
  <si>
    <t xml:space="preserve">InChI=1S/C8H12O4/c9-7(10)5-1-2-6(4-3-5)8(11)12/h5-6H,1-4H2,(H,9,10)(H,11,12)
</t>
  </si>
  <si>
    <t>DTXSID7051507</t>
  </si>
  <si>
    <t>OIWOHHBRDFKZNC-UHFFFAOYSA-N</t>
  </si>
  <si>
    <t xml:space="preserve">InChI=1S/C10H16O2/c1-8(2)10(11)12-9-6-4-3-5-7-9/h9H,1,3-7H2,2H3
</t>
  </si>
  <si>
    <t>DTXSID6024915</t>
  </si>
  <si>
    <t>GTBGXKPAKVYEKJ-UHFFFAOYSA-N</t>
  </si>
  <si>
    <t>CCCCCCCCCCOC(=O)C(C)=C</t>
  </si>
  <si>
    <t xml:space="preserve">InChI=1S/C14H26O2/c1-4-5-6-7-8-9-10-11-12-16-14(15)13(2)3/h2,4-12H2,1,3H3
</t>
  </si>
  <si>
    <t>DTXSID00889852</t>
  </si>
  <si>
    <t>RZOXALOSBVDYRY-UHFFFAOYSA-N</t>
  </si>
  <si>
    <t>[NH4+].[NH4+].[O-]C(=O)CSSCC([O-])=O</t>
  </si>
  <si>
    <t>OC(=O)CSSCC(O)=O</t>
  </si>
  <si>
    <t xml:space="preserve">InChI=1S/C4H6O4S2.2H3N/c5-3(6)1-9-10-2-4(7)8;;/h1-2H2,(H,5,6)(H,7,8);2*1H3
</t>
  </si>
  <si>
    <t>DTXSID3022168</t>
  </si>
  <si>
    <t>LQLQDKBJAIILIQ-UHFFFAOYSA-N</t>
  </si>
  <si>
    <t>CCCCOC(=O)C1=CC=C(C=C1)C(=O)OCCCC</t>
  </si>
  <si>
    <t xml:space="preserve">InChI=1S/C16H22O4/c1-3-5-11-19-15(17)13-7-9-14(10-8-13)16(18)20-12-6-4-2/h7-10H,3-6,11-12H2,1-2H3
</t>
  </si>
  <si>
    <t>DTXSID0061084</t>
  </si>
  <si>
    <t>XJOBOFWTZOKMOH-UHFFFAOYSA-N</t>
  </si>
  <si>
    <t xml:space="preserve">InChI=1S/C20H38O4/c1-3-5-7-9-11-13-15-17-19(21)23-24-20(22)18-16-14-12-10-8-6-4-2/h3-18H2,1-2H3
</t>
  </si>
  <si>
    <t>DTXSID4025117</t>
  </si>
  <si>
    <t>WQOXQRCZOLPYPM-UHFFFAOYSA-N</t>
  </si>
  <si>
    <t xml:space="preserve">InChI=1S/C2H6S2/c1-3-4-2/h1-2H3
</t>
  </si>
  <si>
    <t>DTXSID2066359</t>
  </si>
  <si>
    <t>KHAYCTOSKLIHEP-UHFFFAOYSA-N</t>
  </si>
  <si>
    <t xml:space="preserve">InChI=1S/C25H48O2/c1-3-5-6-7-8-9-10-11-12-13-14-15-16-17-18-19-20-21-22-23-24-27-25(26)4-2/h4H,2-3,5-24H2,1H3
</t>
  </si>
  <si>
    <t>DTXSID6024591</t>
  </si>
  <si>
    <t>OMPJBNCRMGITSC-UHFFFAOYSA-N</t>
  </si>
  <si>
    <t>O=C(OOC(=O)C1=CC=CC=C1)C1=CC=CC=C1</t>
  </si>
  <si>
    <t xml:space="preserve">InChI=1S/C14H10O4/c15-13(11-7-3-1-4-8-11)17-18-14(16)12-9-5-2-6-10-12/h1-10H
</t>
  </si>
  <si>
    <t>DTXSID4027103</t>
  </si>
  <si>
    <t>GMSCBRSQMRDRCD-UHFFFAOYSA-N</t>
  </si>
  <si>
    <t>CCCCCCCCCCCCOC(=O)C(C)=C</t>
  </si>
  <si>
    <t xml:space="preserve">InChI=1S/C16H30O2/c1-4-5-6-7-8-9-10-11-12-13-14-18-16(17)15(2)3/h2,4-14H2,1,3H3
</t>
  </si>
  <si>
    <t>DTXSID6027260</t>
  </si>
  <si>
    <t>FPVVYTCTZKCSOJ-UHFFFAOYSA-N</t>
  </si>
  <si>
    <t xml:space="preserve">InChI=1S/C38H74O4/c1-3-5-7-9-11-13-15-17-19-21-23-25-27-29-31-33-37(39)41-35-36-42-38(40)34-32-30-28-26-24-22-20-18-16-14-12-10-8-6-4-2/h3-36H2,1-2H3
</t>
  </si>
  <si>
    <t>DTXSID5021916</t>
  </si>
  <si>
    <t>CATSNJVOTSVZJV-UHFFFAOYSA-N</t>
  </si>
  <si>
    <t>CCCCCC(C)=O</t>
  </si>
  <si>
    <t xml:space="preserve">InChI=1S/C7H14O/c1-3-4-5-6-7(2)8/h3-6H2,1-2H3
</t>
  </si>
  <si>
    <t>DTXSID4020583</t>
  </si>
  <si>
    <t>JIGUQPWFLRLWPJ-UHFFFAOYSA-N</t>
  </si>
  <si>
    <t xml:space="preserve">InChI=1S/C5H8O2/c1-3-5(6)7-4-2/h3H,1,4H2,2H3
</t>
  </si>
  <si>
    <t>DTXSID4025402</t>
  </si>
  <si>
    <t>LIKMAJRDDDTEIG-UHFFFAOYSA-N</t>
  </si>
  <si>
    <t xml:space="preserve">InChI=1S/C6H12/c1-3-5-6-4-2/h3H,1,4-6H2,2H3
</t>
  </si>
  <si>
    <t>DTXSID5027485</t>
  </si>
  <si>
    <t>ZNAOFAIBVOMLPV-UHFFFAOYSA-N</t>
  </si>
  <si>
    <t>CCCCCCCCCCCCCCCCOC(=O)C(C)=C</t>
  </si>
  <si>
    <t xml:space="preserve">InChI=1S/C20H38O2/c1-4-5-6-7-8-9-10-11-12-13-14-15-16-17-18-22-20(21)19(2)3/h2,4-18H2,1,3H3
</t>
  </si>
  <si>
    <t>DTXSID1025227</t>
  </si>
  <si>
    <t>CBFCDTFDPHXCNY-UHFFFAOYSA-N</t>
  </si>
  <si>
    <t xml:space="preserve">InChI=1S/C20H42/c1-3-5-7-9-11-13-15-17-19-20-18-16-14-12-10-8-6-4-2/h3-20H2,1-2H3
</t>
  </si>
  <si>
    <t>DTXSID0068494</t>
  </si>
  <si>
    <t>NGYRYRBDIPYKTL-UHFFFAOYSA-N</t>
  </si>
  <si>
    <t xml:space="preserve">InChI=1S/C23H44O2/c1-3-5-6-7-8-9-10-11-12-13-14-15-16-17-18-19-20-21-22-25-23(24)4-2/h4H,2-3,5-22H2,1H3
</t>
  </si>
  <si>
    <t>DTXSID0024187</t>
  </si>
  <si>
    <t>INQOMBQAUSQDDS-UHFFFAOYSA-N</t>
  </si>
  <si>
    <t xml:space="preserve">InChI=1S/CH3I/c1-2/h1H3
</t>
  </si>
  <si>
    <t>DTXSID1021873</t>
  </si>
  <si>
    <t>CFVWNXQPGQOHRJ-UHFFFAOYSA-N</t>
  </si>
  <si>
    <t xml:space="preserve">InChI=1S/C7H12O2/c1-4-7(8)9-5-6(2)3/h4,6H,1,5H2,2-3H3
</t>
  </si>
  <si>
    <t>DTXSID3025542</t>
  </si>
  <si>
    <t>CERQOIWHTDAKMF-UHFFFAOYSA-N</t>
  </si>
  <si>
    <t>CC(=C)C(O)=O</t>
  </si>
  <si>
    <t xml:space="preserve">InChI=1S/C4H6O2/c1-3(2)4(5)6/h1H2,2H3,(H,5,6)
</t>
  </si>
  <si>
    <t>DTXSID5025609</t>
  </si>
  <si>
    <t>TZIHFWKZFHZASV-UHFFFAOYSA-N</t>
  </si>
  <si>
    <t xml:space="preserve">InChI=1S/C2H4O2/c1-4-2-3/h2H,1H3
</t>
  </si>
  <si>
    <t>DTXSID0047749</t>
  </si>
  <si>
    <t>UAEPNZWRGJTJPN-UHFFFAOYSA-N</t>
  </si>
  <si>
    <t xml:space="preserve">InChI=1S/C7H14/c1-7-5-3-2-4-6-7/h7H,2-6H2,1H3
</t>
  </si>
  <si>
    <t>DTXSID8066426</t>
  </si>
  <si>
    <t>QEXZDYLACYKGOM-UHFFFAOYSA-N</t>
  </si>
  <si>
    <t xml:space="preserve">InChI=1S/C28H56/c1-3-5-7-9-11-13-15-17-19-21-23-25-27-28-26-24-22-20-18-16-14-12-10-8-6-4-2/h3H,1,4-28H2,2H3
</t>
  </si>
  <si>
    <t>DTXSID9047172</t>
  </si>
  <si>
    <t>RZJRJXONCZWCBN-UHFFFAOYSA-N</t>
  </si>
  <si>
    <t xml:space="preserve">InChI=1S/C18H38/c1-3-5-7-9-11-13-15-17-18-16-14-12-10-8-6-4-2/h3-18H2,1-2H3
</t>
  </si>
  <si>
    <t>DTXSID00216644</t>
  </si>
  <si>
    <t>QWQMRXFSCXUHMR-OAHLLOKOSA-N</t>
  </si>
  <si>
    <t>CCCCCCCCOC(=O)[C@@H](C)OC1=C(C)C=C(Cl)C=C1</t>
  </si>
  <si>
    <t>CCCCCCCCOC(=O)C(C)OC1=C(C)C=C(Cl)C=C1</t>
  </si>
  <si>
    <t xml:space="preserve">InChI=1S/C18H27ClO3/c1-4-5-6-7-8-9-12-21-18(20)15(3)22-17-11-10-16(19)13-14(17)2/h10-11,13,15H,4-9,12H2,1-3H3/t15-/m1/s1
</t>
  </si>
  <si>
    <t>DTXSID6025804</t>
  </si>
  <si>
    <t>KWKAKUADMBZCLK-UHFFFAOYSA-N</t>
  </si>
  <si>
    <t xml:space="preserve">InChI=1S/C8H16/c1-3-5-7-8-6-4-2/h3H,1,4-8H2,2H3
</t>
  </si>
  <si>
    <t>DTXSID6027975</t>
  </si>
  <si>
    <t>HMZGPNHSPWNGEP-UHFFFAOYSA-N</t>
  </si>
  <si>
    <t>CCCCCCCCCCCCCCCCCCOC(=O)C(C)=C</t>
  </si>
  <si>
    <t xml:space="preserve">InChI=1S/C22H42O2/c1-4-5-6-7-8-9-10-11-12-13-14-15-16-17-18-19-20-24-22(23)21(2)3/h2,4-20H2,1,3H3
</t>
  </si>
  <si>
    <t>DTXSID5025364</t>
  </si>
  <si>
    <t>LEQAOMBKQFMDFZ-UHFFFAOYSA-N</t>
  </si>
  <si>
    <t xml:space="preserve">InChI=1S/C2H2O2/c3-1-2-4/h1-2H
</t>
  </si>
  <si>
    <t>DTXSID2041256</t>
  </si>
  <si>
    <t>ALQSHHUCVQOPAS-UHFFFAOYSA-N</t>
  </si>
  <si>
    <t xml:space="preserve">InChI=1S/C5H12O2/c6-4-2-1-3-5-7/h6-7H,1-5H2
</t>
  </si>
  <si>
    <t>DTXSID40862306</t>
  </si>
  <si>
    <t>PJHKBYALYHRYSK-UHFFFAOYSA-N</t>
  </si>
  <si>
    <t xml:space="preserve">InChI=1S/C24H44O6/c1-4-7-10-13-16-22(25)28-19-21(30-24(27)18-15-12-9-6-3)20-29-23(26)17-14-11-8-5-2/h21H,4-20H2,1-3H3
</t>
  </si>
  <si>
    <t>DTXSID3026988</t>
  </si>
  <si>
    <t>PHYFQTYBJUILEZ-IUPFWZBJSA-N</t>
  </si>
  <si>
    <t>CCCCCCCC\C=C/CCCCCCCC(=O)OCC(COC(=O)CCCCCCC\C=C/CCCCCCCC)OC(=O)CCCCCCC\C=C/CCCCCCCC</t>
  </si>
  <si>
    <t xml:space="preserve">InChI=1S/C57H104O6/c1-4-7-10-13-16-19-22-25-28-31-34-37-40-43-46-49-55(58)61-52-54(63-57(60)51-48-45-42-39-36-33-30-27-24-21-18-15-12-9-6-3)53-62-56(59)50-47-44-41-38-35-32-29-26-23-20-17-14-11-8-5-2/h25-30,54H,4-24,31-53H2,1-3H3/b28-25-,29-26-,30-27-
</t>
  </si>
  <si>
    <t>DTXSID8047503</t>
  </si>
  <si>
    <t>DCXXMTOCNZCJGO-UHFFFAOYSA-N</t>
  </si>
  <si>
    <t xml:space="preserve">InChI=1S/C57H110O6/c1-4-7-10-13-16-19-22-25-28-31-34-37-40-43-46-49-55(58)61-52-54(63-57(60)51-48-45-42-39-36-33-30-27-24-21-18-15-12-9-6-3)53-62-56(59)50-47-44-41-38-35-32-29-26-23-20-17-14-11-8-5-2/h54H,4-53H2,1-3H3
</t>
  </si>
  <si>
    <t>DTXSID6021901</t>
  </si>
  <si>
    <t>YKYONYBAUNKHLG-UHFFFAOYSA-N</t>
  </si>
  <si>
    <t>CCCOC(C)=O</t>
  </si>
  <si>
    <t xml:space="preserve">InChI=1S/C5H10O2/c1-3-4-7-5(2)6/h3-4H2,1-2H3
</t>
  </si>
  <si>
    <t>DTXSID0027066</t>
  </si>
  <si>
    <t>KSAVQLQVUXSOCR-UHFFFAOYSA-M</t>
  </si>
  <si>
    <t>[Na+].CCCCCCCCCCCC(=O)N(C)CC([O-])=O</t>
  </si>
  <si>
    <t>CCCCCCCCCCCC(=O)N(C)CC(O)=O</t>
  </si>
  <si>
    <t xml:space="preserve">InChI=1S/C15H29NO3.Na/c1-3-4-5-6-7-8-9-10-11-12-14(17)16(2)13-15(18)19;/h3-13H2,1-2H3,(H,18,19);/q;+1/p-1
</t>
  </si>
  <si>
    <t>DTXSID8029652</t>
  </si>
  <si>
    <t>ISXSCDLOGDJUNJ-UHFFFAOYSA-N</t>
  </si>
  <si>
    <t xml:space="preserve">InChI=1S/C7H12O2/c1-5-6(8)9-7(2,3)4/h5H,1H2,2-4H3
</t>
  </si>
  <si>
    <t>DTXSID3060405</t>
  </si>
  <si>
    <t>SJMYWORNLPSJQO-UHFFFAOYSA-N</t>
  </si>
  <si>
    <t xml:space="preserve">InChI=1S/C8H14O2/c1-6(2)7(9)10-8(3,4)5/h1H2,2-5H3
</t>
  </si>
  <si>
    <t>DTXSID9027491</t>
  </si>
  <si>
    <t>ATZHWSYYKQKSSY-UHFFFAOYSA-N</t>
  </si>
  <si>
    <t>CCCCCCCCCCCCCCOC(=O)C(C)=C</t>
  </si>
  <si>
    <t xml:space="preserve">InChI=1S/C18H34O2/c1-4-5-6-7-8-9-10-11-12-13-14-15-16-20-18(19)17(2)3/h2,4-16H2,1,3H3
</t>
  </si>
  <si>
    <t>DTXSID6027266</t>
  </si>
  <si>
    <t>IIYFAKIEWZDVMP-UHFFFAOYSA-N</t>
  </si>
  <si>
    <t xml:space="preserve">InChI=1S/C13H28/c1-3-5-7-9-11-13-12-10-8-6-4-2/h3-13H2,1-2H3
</t>
  </si>
  <si>
    <t>DTXSID5021758</t>
  </si>
  <si>
    <t>WTLBZVNBAKMVDP-UHFFFAOYSA-N</t>
  </si>
  <si>
    <t xml:space="preserve">InChI=1S/C18H39O7P/c1-4-7-10-20-13-16-23-26(19,24-17-14-21-11-8-5-2)25-18-15-22-12-9-6-3/h4-18H2,1-3H3
</t>
  </si>
  <si>
    <t>DTXSID3041794</t>
  </si>
  <si>
    <t>COYBRKAVBMYYSF-UHFFFAOYSA-N</t>
  </si>
  <si>
    <t>CCCCCC(C)OC(=O)COC1=CC=C(Cl)C2=CC=CN=C12</t>
  </si>
  <si>
    <t xml:space="preserve">InChI=1/C18H22ClNO3/c1-3-4-5-7-13(2)23-17(21)12-22-16-10-9-15(19)14-8-6-11-20-18(14)16/h6,8-11,13H,3-5,7,12H2,1-2H3
</t>
  </si>
  <si>
    <t>DTXSID3029572</t>
  </si>
  <si>
    <t>PFJJMJDEVDLPNE-UHFFFAOYSA-N</t>
  </si>
  <si>
    <t>CC1COC2=C(C=CC=C2)N1C(=O)C(Cl)Cl</t>
  </si>
  <si>
    <t xml:space="preserve">InChI=1/C11H11Cl2NO2/c1-7-6-16-9-5-3-2-4-8(9)14(7)11(15)10(12)13/h2-5,7,10H,6H2,1H3
</t>
  </si>
  <si>
    <t>DTXSID5027770</t>
  </si>
  <si>
    <t>XHZPRMZZQOIPDS-UHFFFAOYSA-N</t>
  </si>
  <si>
    <t>CC(C)(CS(O)(=O)=O)NC(=O)C=C</t>
  </si>
  <si>
    <t xml:space="preserve">InChI=1S/C7H13NO4S/c1-4-6(9)8-7(2,3)5-13(10,11)12/h4H,1,5H2,2-3H3,(H,8,9)(H,10,11,12)
</t>
  </si>
  <si>
    <t>DTXSID6044482</t>
  </si>
  <si>
    <t>NEHNMFOYXAPHSD-SNVBAGLBSA-N</t>
  </si>
  <si>
    <t>C[C@H](CCC=C(C)C)CC=O</t>
  </si>
  <si>
    <t xml:space="preserve">InChI=1S/C10H18O/c1-9(2)5-4-6-10(3)7-8-11/h5,8,10H,4,6-7H2,1-3H3/t10-/m1/s1
</t>
  </si>
  <si>
    <t>DTXSID6074332</t>
  </si>
  <si>
    <t>AGKBXKFWMQLFGZ-UHFFFAOYSA-N</t>
  </si>
  <si>
    <t>CC1=CC=C(C=C1)C(=O)OOC(=O)C1=CC=C(C)C=C1</t>
  </si>
  <si>
    <t xml:space="preserve">InChI=1S/C16H14O4/c1-11-3-7-13(8-4-11)15(17)19-20-16(18)14-9-5-12(2)6-10-14/h3-10H,1-2H3
</t>
  </si>
  <si>
    <t>DTXSID1074339</t>
  </si>
  <si>
    <t>VGIYPVFBQRUBDD-UHFFFAOYSA-N</t>
  </si>
  <si>
    <t xml:space="preserve">InChI=1S/C8H14O/c1-2-9-8-6-4-3-5-7-8/h2,8H,1,3-7H2
</t>
  </si>
  <si>
    <t>DTXSID5026706</t>
  </si>
  <si>
    <t>XCSGHNKDXGYELG-UHFFFAOYSA-N</t>
  </si>
  <si>
    <t>C(COC1=CC=CC=C1)OC1=CC=CC=C1</t>
  </si>
  <si>
    <t xml:space="preserve">InChI=1S/C14H14O2/c1-3-7-13(8-4-1)15-11-12-16-14-9-5-2-6-10-14/h1-10H,11-12H2
</t>
  </si>
  <si>
    <t>DTXSID8025046</t>
  </si>
  <si>
    <t>KZVBBTZJMSWGTK-UHFFFAOYSA-N</t>
  </si>
  <si>
    <t xml:space="preserve">InChI=1S/C12H26O3/c1-3-5-7-13-9-11-15-12-10-14-8-6-4-2/h3-12H2,1-2H3
</t>
  </si>
  <si>
    <t>DTXSID6041892</t>
  </si>
  <si>
    <t>KZTYYGOKRVBIMI-UHFFFAOYSA-N</t>
  </si>
  <si>
    <t>O=S(=O)(C1=CC=CC=C1)C1=CC=CC=C1</t>
  </si>
  <si>
    <t xml:space="preserve">InChI=1S/C12H10O2S/c13-15(14,11-7-3-1-4-8-11)12-9-5-2-6-10-12/h1-10H
</t>
  </si>
  <si>
    <t>DTXSID8051592</t>
  </si>
  <si>
    <t>MIUUNYUUEFHIHM-UHFFFAOYSA-N</t>
  </si>
  <si>
    <t>CC(O)COC1=CC=C(C=C1)C(C)(C)C1=CC=C(OCC(C)O)C=C1</t>
  </si>
  <si>
    <t xml:space="preserve">InChI=1/C21H28O4/c1-15(22)13-24-19-9-5-17(6-10-19)21(3,4)18-7-11-20(12-8-18)25-14-16(2)23/h5-12,15-16,22-23H,13-14H2,1-4H3
</t>
  </si>
  <si>
    <t>DTXSID9059834</t>
  </si>
  <si>
    <t>JAJLKEVKNDUJBG-UHFFFAOYSA-N</t>
  </si>
  <si>
    <t xml:space="preserve">InChI=1S/C9F21N/c10-1(11,4(16,17)18)7(25,26)31(8(27,28)2(12,13)5(19,20)21)9(29,30)3(14,15)6(22,23)24
</t>
  </si>
  <si>
    <t>DTXSID8047399</t>
  </si>
  <si>
    <t>MIZGSAALSYARKU-UHFFFAOYSA-N</t>
  </si>
  <si>
    <t xml:space="preserve">InChI=1/C14H22O/c1-9-13(2,3)10-7-6-8-11(15)12(10)14(9,4)5/h9H,6-8H2,1-5H3
</t>
  </si>
  <si>
    <t>DTXSID6029256</t>
  </si>
  <si>
    <t>XRXANEMIFVRKLN-UHFFFAOYSA-N</t>
  </si>
  <si>
    <t xml:space="preserve">InChI=1S/C5H12O2/c1-4-5(2,3)7-6/h6H,4H2,1-3H3
</t>
  </si>
  <si>
    <t>DTXSID4020616</t>
  </si>
  <si>
    <t>WEEGYLXZBRQIMU-UHFFFAOYSA-N</t>
  </si>
  <si>
    <t xml:space="preserve">InChI=1S/C10H18O/c1-9(2)8-4-6-10(3,11-9)7-5-8/h8H,4-7H2,1-3H3
</t>
  </si>
  <si>
    <t>DTXSID4027498</t>
  </si>
  <si>
    <t>AZYRZNIYJDKRHO-UHFFFAOYSA-N</t>
  </si>
  <si>
    <t>CC(C)(N=C=O)C1=CC(=CC=C1)C(C)(C)N=C=O</t>
  </si>
  <si>
    <t xml:space="preserve">InChI=1S/C14H16N2O2/c1-13(2,15-9-17)11-6-5-7-12(8-11)14(3,4)16-10-18/h5-8H,1-4H3
</t>
  </si>
  <si>
    <t>DTXSID9029649</t>
  </si>
  <si>
    <t>FDLQZKYLHJJBHD-UHFFFAOYSA-N</t>
  </si>
  <si>
    <t>NCC1=CC(CN)=CC=C1</t>
  </si>
  <si>
    <t xml:space="preserve">InChI=1S/C8H12N2/c9-5-7-2-1-3-8(4-7)6-10/h1-4H,5-6,9-10H2
</t>
  </si>
  <si>
    <t>DTXSID8025040</t>
  </si>
  <si>
    <t>PZIMIYVOZBTARW-UHFFFAOYSA-N</t>
  </si>
  <si>
    <t>CCN(C(=O)N(CC)C1=CC=CC=C1)C1=CC=CC=C1</t>
  </si>
  <si>
    <t xml:space="preserve">InChI=1S/C17H20N2O/c1-3-18(15-11-7-5-8-12-15)17(20)19(4-2)16-13-9-6-10-14-16/h5-14H,3-4H2,1-2H3
</t>
  </si>
  <si>
    <t>DTXSID5074056</t>
  </si>
  <si>
    <t>NWJVKSITTJQWCG-UHFFFAOYSA-N</t>
  </si>
  <si>
    <t>O=C(C1=CC=C(OC2=CC=CC=C2)C=C1)C1=CC=C(C=C1)C(=O)C1=CC=C(OC2=CC=CC=C2)C=C1</t>
  </si>
  <si>
    <t xml:space="preserve">InChI=1S/C32H22O4/c33-31(25-15-19-29(20-16-25)35-27-7-3-1-4-8-27)23-11-13-24(14-12-23)32(34)26-17-21-30(22-18-26)36-28-9-5-2-6-10-28/h1-22H
</t>
  </si>
  <si>
    <t>DTXSID9044409</t>
  </si>
  <si>
    <t>OVISMSJCKCDOPU-UHFFFAOYSA-N</t>
  </si>
  <si>
    <t xml:space="preserve">InChI=1S/C6H12Cl2/c7-5-3-1-2-4-6-8/h1-6H2
</t>
  </si>
  <si>
    <t>DTXSID3051593</t>
  </si>
  <si>
    <t>DMDRBXCDTZRMHZ-UHFFFAOYSA-N</t>
  </si>
  <si>
    <t>CC1=CC(C)=C(NC2=CC=C(NC3=C(C)C=C(C)C=C3C)C3=C2C(=O)C2=CC=CC=C2C3=O)C(C)=C1</t>
  </si>
  <si>
    <t xml:space="preserve">InChI=1S/C32H30N2O2/c1-17-13-19(3)29(20(4)14-17)33-25-11-12-26(34-30-21(5)15-18(2)16-22(30)6)28-27(25)31(35)23-9-7-8-10-24(23)32(28)36/h7-16,33-34H,1-6H3
</t>
  </si>
  <si>
    <t>DTXSID9065576</t>
  </si>
  <si>
    <t>CNRPDCKHCGUKDK-UHFFFAOYSA-N</t>
  </si>
  <si>
    <t>O=C1C2=CC=CC(SC3=CC=CC=C3)=C2C(=O)C2=C1C=CC=C2SC1=CC=CC=C1</t>
  </si>
  <si>
    <t xml:space="preserve">InChI=1S/C26H16O2S2/c27-25-19-13-7-15-21(29-17-9-3-1-4-10-17)23(19)26(28)24-20(25)14-8-16-22(24)30-18-11-5-2-6-12-18/h1-16H
</t>
  </si>
  <si>
    <t>DTXSID3033276</t>
  </si>
  <si>
    <t>WEZPLQKRXDBPEP-UHFFFAOYSA-N</t>
  </si>
  <si>
    <t xml:space="preserve">InChI=1/C9H20O3/c1-4-5-11-7-9(3)12-6-8(2)10/h8-10H,4-7H2,1-3H3
</t>
  </si>
  <si>
    <t>DTXSID5027566</t>
  </si>
  <si>
    <t>OECQDNKCDGGPFY-UHFFFAOYSA-L</t>
  </si>
  <si>
    <t>[Zn++].CCCCC(CC)COP([S-])(=S)OCC(CC)CCCC.CCCCC(CC)COP([S-])(=S)OCC(CC)CCCC</t>
  </si>
  <si>
    <t>CCCCC(CC)COP(S)(=S)OCC(CC)CCCC</t>
  </si>
  <si>
    <t xml:space="preserve">InChI=1/2C16H35O2PS2.Zn/c2*1-5-9-11-15(7-3)13-17-19(20,21)18-14-16(8-4)12-10-6-2;/h2*15-16H,5-14H2,1-4H3,(H,20,21);/q;;+2/p-2
</t>
  </si>
  <si>
    <t>DTXSID40869077</t>
  </si>
  <si>
    <t>AVBBHCMDRGQBNW-UHFFFAOYSA-N</t>
  </si>
  <si>
    <t>CCCCC(CC)CN(CC(CC)CCCC)CN1C=NC=N1</t>
  </si>
  <si>
    <t xml:space="preserve">InChI=1/C19H38N4/c1-5-9-11-18(7-3)13-22(17-23-16-20-15-21-23)14-19(8-4)12-10-6-2/h15-16,18-19H,5-14,17H2,1-4H3
</t>
  </si>
  <si>
    <t>DTXSID7044637</t>
  </si>
  <si>
    <t>XLTMWFMRJZDFFD-UHFFFAOYSA-N</t>
  </si>
  <si>
    <t>OC1=C(N=NC2=CC=C(C=C2Cl)[N+]([O-])=O)C2=C(C=CC=C2)C=C1</t>
  </si>
  <si>
    <t xml:space="preserve">InChI=1S/C16H10ClN3O3/c17-13-9-11(20(22)23)6-7-14(13)18-19-16-12-4-2-1-3-10(12)5-8-15(16)21/h1-9,21H
</t>
  </si>
  <si>
    <t>DTXSID6029258</t>
  </si>
  <si>
    <t>HBHZKFOUIUMKHV-UHFFFAOYSA-N</t>
  </si>
  <si>
    <t>OC1=C(N=NC2=C(C=C(C=C2)[N+]([O-])=O)[N+]([O-])=O)C2=CC=CC=C2C=C1</t>
  </si>
  <si>
    <t xml:space="preserve">InChI=1S/C16H10N4O5/c21-15-8-5-10-3-1-2-4-12(10)16(15)18-17-13-7-6-11(19(22)23)9-14(13)20(24)25/h1-9,21H
</t>
  </si>
  <si>
    <t>DTXSID8021226</t>
  </si>
  <si>
    <t>ZLFVRXUOSPRRKQ-UHFFFAOYSA-N</t>
  </si>
  <si>
    <t>CC1=CC(=C(C=C1)N=NC1=C2C=CC=CC2=CC=C1O)[N+]([O-])=O</t>
  </si>
  <si>
    <t xml:space="preserve">InChI=1S/C17H13N3O3/c1-11-6-8-14(15(10-11)20(22)23)18-19-17-13-5-3-2-4-12(13)7-9-16(17)21/h2-10,21H,1H3
</t>
  </si>
  <si>
    <t>DTXSID8020206</t>
  </si>
  <si>
    <t>VFWCMGCRMGJXDK-UHFFFAOYSA-N</t>
  </si>
  <si>
    <t xml:space="preserve">InChI=1S/C4H9Cl/c1-2-3-4-5/h2-4H2,1H3
</t>
  </si>
  <si>
    <t>DTXSID9024986</t>
  </si>
  <si>
    <t>GPAPPPVRLPGFEQ-UHFFFAOYSA-N</t>
  </si>
  <si>
    <t>ClC1=CC=C(C=C1)S(=O)(=O)C1=CC=C(Cl)C=C1</t>
  </si>
  <si>
    <t xml:space="preserve">InChI=1S/C12H8Cl2O2S/c13-9-1-5-11(6-2-9)17(15,16)12-7-3-10(14)4-8-12/h1-8H
</t>
  </si>
  <si>
    <t>DTXSID7041463</t>
  </si>
  <si>
    <t>ICLCCFKUSALICQ-UHFFFAOYSA-N</t>
  </si>
  <si>
    <t>CC1=CC(=CC=C1N=C=O)C1=CC(C)=C(C=C1)N=C=O</t>
  </si>
  <si>
    <t xml:space="preserve">InChI=1S/C16H12N2O2/c1-11-7-13(3-5-15(11)17-9-19)14-4-6-16(18-10-20)12(2)8-14/h3-8H,1-2H3
</t>
  </si>
  <si>
    <t>DTXSID3027588</t>
  </si>
  <si>
    <t>KORSJDCBLAPZEQ-UHFFFAOYSA-N</t>
  </si>
  <si>
    <t xml:space="preserve">InChI=1S/C15H22N2O2/c18-10-16-14-5-1-12(2-6-14)9-13-3-7-15(8-4-13)17-11-19/h12-15H,1-9H2
</t>
  </si>
  <si>
    <t>DTXSID5020077</t>
  </si>
  <si>
    <t>GUOSQNAUYHMCRU-UHFFFAOYSA-N</t>
  </si>
  <si>
    <t>NCCCCCCCCCCC(O)=O</t>
  </si>
  <si>
    <t xml:space="preserve">InChI=1S/C11H23NO2/c12-10-8-6-4-2-1-3-5-7-9-11(13)14/h1-10,12H2,(H,13,14)
</t>
  </si>
  <si>
    <t>DTXSID5063499</t>
  </si>
  <si>
    <t>HHPDFYDITNAMAM-UHFFFAOYSA-N</t>
  </si>
  <si>
    <t xml:space="preserve">InChI=1S/C10H21NO2/c12-8-6-11(7-9-13)10-4-2-1-3-5-10/h10,12-13H,1-9H2
</t>
  </si>
  <si>
    <t>DTXSID20865032</t>
  </si>
  <si>
    <t>GPWXTTPSHZOIKO-UHFFFAOYSA-N</t>
  </si>
  <si>
    <t>CC(=O)C(N=NC1=CC(Cl)=C(C=C1Cl)C1=CC(Cl)=C(C=C1Cl)N=NC(C(C)=O)C(=O)NC1=CC=C(C)C=C1C)C(=O)NC1=CC=C(C)C=C1C</t>
  </si>
  <si>
    <t xml:space="preserve">InChI=1/C36H32Cl4N6O4/c1-17-7-9-29(19(3)11-17)41-35(49)33(21(5)47)45-43-31-15-25(37)23(13-27(31)39)24-14-28(40)32(16-26(24)38)44-46-34(22(6)48)36(50)42-30-10-8-18(2)12-20(30)4/h7-16,33-34H,1-6H3,(H,41,49)(H,42,50)
</t>
  </si>
  <si>
    <t>CC(=O)C(N=NC1=C(Cl)C=C(C=C1)C1=CC(Cl)=C(C=C1)N=NC(C(C)=O)C(=O)NC1=CC=CC=C1)C(=O)NC1=CC=CC=C1</t>
  </si>
  <si>
    <t>DTXSID1021451</t>
  </si>
  <si>
    <t>GNCOVOVCHIHPHP-UHFFFAOYSA-N</t>
  </si>
  <si>
    <t xml:space="preserve">InChI=1/C32H26Cl2N6O4/c1-19(41)29(31(43)35-23-9-5-3-6-10-23)39-37-27-15-13-21(17-25(27)33)22-14-16-28(26(34)18-22)38-40-30(20(2)42)32(44)36-24-11-7-4-8-12-24/h3-18,29-30H,1-2H3,(H,35,43)(H,36,44)
</t>
  </si>
  <si>
    <t>DTXSID0029268</t>
  </si>
  <si>
    <t>QWYLRRUZRFYUOL-UHFFFAOYSA-N</t>
  </si>
  <si>
    <t>CC(=O)C(=NNC1=C(Cl)C=C(C=C1)C1=CC(Cl)=C(NN=C(C(C)=O)C(=O)NC2=C(C)C=C(C)C=C2)C=C1)C(=O)NC1=C(C)C=C(C)C=C1</t>
  </si>
  <si>
    <t>CC(=O)C(N=NC1=CC=C(C=C1Cl)C1=CC(Cl)=C(C=C1)N=NC(C(C)=O)C(=O)NC1=C(C)C=C(C)C=C1)C(=O)NC1=C(C)C=C(C)C=C1</t>
  </si>
  <si>
    <t xml:space="preserve">InChI=1S/C36H34Cl2N6O4/c1-19-7-11-29(21(3)15-19)39-35(47)33(23(5)45)43-41-31-13-9-25(17-27(31)37)26-10-14-32(28(38)18-26)42-44-34(24(6)46)36(48)40-30-12-8-20(2)16-22(30)4/h7-18,41-42H,1-6H3,(H,39,47)(H,40,48)
</t>
  </si>
  <si>
    <t>DTXSID60863411</t>
  </si>
  <si>
    <t>VTGOEJALMFECDQ-UHFFFAOYSA-N</t>
  </si>
  <si>
    <t>COC1=CC=CC=C1NC(=O)C(N=NC1=CC=C(C=C1Cl)C1=CC(Cl)=C(C=C1)N=NC(C(C)=O)C(=O)NC1=CC=CC=C1OC)C(C)=O</t>
  </si>
  <si>
    <t xml:space="preserve">InChI=1/C34H30Cl2N6O6/c1-19(43)31(33(45)37-27-9-5-7-11-29(27)47-3)41-39-25-15-13-21(17-23(25)35)22-14-16-26(24(36)18-22)40-42-32(20(2)44)34(46)38-28-10-6-8-12-30(28)48-4/h5-18,31-32H,1-4H3,(H,37,45)(H,38,46)
</t>
  </si>
  <si>
    <t>DTXSID9027601</t>
  </si>
  <si>
    <t>LQZFGPJGXVFSTR-UHFFFAOYSA-N</t>
  </si>
  <si>
    <t>CC(=O)C(N=NC1=C(Cl)C=C(C=C1)C1=CC(Cl)=C(C=C1)N=NC(C(C)=O)C(=O)NC1=C(C)C=CC=C1)C(=O)NC1=C(C)C=CC=C1</t>
  </si>
  <si>
    <t xml:space="preserve">InChI=1/C34H30Cl2N6O4/c1-19-9-5-7-11-27(19)37-33(45)31(21(3)43)41-39-29-15-13-23(17-25(29)35)24-14-16-30(26(36)18-24)40-42-32(22(4)44)34(46)38-28-12-8-6-10-20(28)2/h5-18,31-32H,1-4H3,(H,37,45)(H,38,46)
</t>
  </si>
  <si>
    <t>DTXSID90863747</t>
  </si>
  <si>
    <t>UCUHCYVCVYRSER-UHFFFAOYSA-N</t>
  </si>
  <si>
    <t>CC(=O)C(N=NC1=CC=C(C=C1Cl)C1=CC(Cl)=C(C=C1)N=NC(C(C)=O)C(=O)NC1=CC=C(C)C=C1)C(=O)NC1=CC=C(C)C=C1</t>
  </si>
  <si>
    <t xml:space="preserve">InChI=1/C34H30Cl2N6O4/c1-19-5-11-25(12-6-19)37-33(45)31(21(3)43)41-39-29-15-9-23(17-27(29)35)24-10-16-30(28(36)18-24)40-42-32(22(4)44)34(46)38-26-13-7-20(2)8-14-26/h5-18,31-32H,1-4H3,(H,37,45)(H,38,46)
</t>
  </si>
  <si>
    <t>DTXSID1021453</t>
  </si>
  <si>
    <t>NKXPXRNUMARIMZ-UHFFFAOYSA-N</t>
  </si>
  <si>
    <t>COC1=CC(NC(=O)C(N=NC2=CC=C(C=C2Cl)C2=CC(Cl)=C(C=C2)N=NC(C(C)=O)C(=O)NC2=CC(OC)=C(Cl)C=C2OC)C(C)=O)=C(OC)C=C1Cl</t>
  </si>
  <si>
    <t xml:space="preserve">InChI=1/C36H32Cl4N6O8/c1-17(47)33(35(49)41-27-15-29(51-3)23(39)13-31(27)53-5)45-43-25-9-7-19(11-21(25)37)20-8-10-26(22(38)12-20)44-46-34(18(2)48)36(50)42-28-16-30(52-4)24(40)14-32(28)54-6/h7-16,33-34H,1-6H3,(H,41,49)(H,42,50)
</t>
  </si>
  <si>
    <t>DTXSID5026702</t>
  </si>
  <si>
    <t>WTPYFJNYAMXZJG-UHFFFAOYSA-N</t>
  </si>
  <si>
    <t>OCCOC1=CC=C(OCCO)C=C1</t>
  </si>
  <si>
    <t xml:space="preserve">InChI=1S/C10H14O4/c11-5-7-13-9-1-2-10(4-3-9)14-8-6-12/h1-4,11-12H,5-8H2
</t>
  </si>
  <si>
    <t>DTXSID40885515</t>
  </si>
  <si>
    <t>LNBRYDZEIVHGHO-UHFFFAOYSA-N</t>
  </si>
  <si>
    <t>CCOC1=CC=C(NC(=O)C(N=NC2=CC=C(C=C2Cl)C2=CC=C(N=NC(C(C)=O)C(=O)NC3=CC=C(OCC)C=C3)C(Cl)=C2)C(C)=O)C=C1</t>
  </si>
  <si>
    <t xml:space="preserve">InChI=1/C36H34Cl2N6O6/c1-5-49-27-13-9-25(10-14-27)39-35(47)33(21(3)45)43-41-31-17-7-23(19-29(31)37)24-8-18-32(30(38)20-24)42-44-34(22(4)46)36(48)40-26-11-15-28(16-12-26)50-6-2/h7-20,33-34H,5-6H2,1-4H3,(H,39,47)(H,40,48)
</t>
  </si>
  <si>
    <t>DTXSID2052520</t>
  </si>
  <si>
    <t>OEKRYKURBNYHBM-UHFFFAOYSA-N</t>
  </si>
  <si>
    <t>CC(=O)C(N=NC1=CC=CC(OCCOC2=C(C=CC=C2)N=NC(C(C)=O)C(=O)NC2=CC3=C(NC(=O)N3)C=C2)=C1)C(=O)NC1=CC2=C(NC(=O)N2)C=C1</t>
  </si>
  <si>
    <t xml:space="preserve">InChI=1/C36H32N10O8/c1-19(47)31(33(49)37-21-10-12-25-28(17-21)41-35(51)39-25)45-43-23-6-5-7-24(16-23)53-14-15-54-30-9-4-3-8-27(30)44-46-32(20(2)48)34(50)38-22-11-13-26-29(18-22)42-36(52)40-26/h3-13,16-18,31-32H,14-15H2,1-2H3,(H,37,49)(H,38,50)(H2,39,41,51)(H2,40,42,52)
</t>
  </si>
  <si>
    <t>DTXSID3049756</t>
  </si>
  <si>
    <t>LXEKPEMOWBOYRF-UHFFFAOYSA-N</t>
  </si>
  <si>
    <t>Cl.Cl.CC(C)(N=NC(C)(C)C(N)=N)C(N)=N</t>
  </si>
  <si>
    <t>CC(C)(N=NC(C)(C)C(N)=N)C(N)=N</t>
  </si>
  <si>
    <t xml:space="preserve">InChI=1S/C8H18N6.2ClH/c1-7(2,5(9)10)13-14-8(3,4)6(11)12;;/h1-4H3,(H3,9,10)(H3,11,12);2*1H
</t>
  </si>
  <si>
    <t>DTXSID7059933</t>
  </si>
  <si>
    <t>PQMAKJUXOOVROI-UHFFFAOYSA-N</t>
  </si>
  <si>
    <t xml:space="preserve">InChI=1S/C5F11NO/c6-1(7)3(10,11)18-4(12,13)2(8,9)17(1)5(14,15)16
</t>
  </si>
  <si>
    <t>DTXSID9027657</t>
  </si>
  <si>
    <t>XQESJWNDTICJHW-UHFFFAOYSA-N</t>
  </si>
  <si>
    <t>CCCCCCCCCC1=CC(C)=CC(CC2=C(O)C(CCCCCCCCC)=CC(C)=C2)=C1O</t>
  </si>
  <si>
    <t xml:space="preserve">InChI=1S/C33H52O2/c1-5-7-9-11-13-15-17-19-28-21-26(3)23-30(32(28)34)25-31-24-27(4)22-29(33(31)35)20-18-16-14-12-10-8-6-2/h21-24,34-35H,5-20,25H2,1-4H3
</t>
  </si>
  <si>
    <t>DTXSID10869029</t>
  </si>
  <si>
    <t>FZLHAQMQWDDWFI-UHFFFAOYSA-N</t>
  </si>
  <si>
    <t>CC(C)(C1CCCO1)C1CCCO1</t>
  </si>
  <si>
    <t xml:space="preserve">InChI=1/C11H20O2/c1-11(2,9-5-3-7-12-9)10-6-4-8-13-10/h9-10H,3-8H2,1-2H3
</t>
  </si>
  <si>
    <t>DTXSID2049424</t>
  </si>
  <si>
    <t>GQHTUMJGOHRCHB-UHFFFAOYSA-N</t>
  </si>
  <si>
    <t>C1CN=C2CCCCCN2C1</t>
  </si>
  <si>
    <t xml:space="preserve">InChI=1S/C9H16N2/c1-2-5-9-10-6-4-8-11(9)7-3-1/h1-8H2
</t>
  </si>
  <si>
    <t>DTXSID7058969</t>
  </si>
  <si>
    <t>HEAHMJLHQCESBZ-UHFFFAOYSA-N</t>
  </si>
  <si>
    <t>NC1=CC(=C(N)C=C1)S(O)(=O)=O</t>
  </si>
  <si>
    <t xml:space="preserve">InChI=1S/C6H8N2O3S/c7-4-1-2-5(8)6(3-4)12(9,10)11/h1-3H,7-8H2,(H,9,10,11)
</t>
  </si>
  <si>
    <t>DTXSID6052453</t>
  </si>
  <si>
    <t>HCUWXYBKPSKTAB-UHFFFAOYSA-N</t>
  </si>
  <si>
    <t>CC(C)(C)C1=CC(=CC2=CC=CC=C2)C=C(C1=O)C(C)(C)C</t>
  </si>
  <si>
    <t xml:space="preserve">InChI=1S/C21H26O/c1-20(2,3)17-13-16(12-15-10-8-7-9-11-15)14-18(19(17)22)21(4,5)6/h7-14H,1-6H3
</t>
  </si>
  <si>
    <t>DTXSID0044997</t>
  </si>
  <si>
    <t>VMZVBRIIHDRYGK-UHFFFAOYSA-N</t>
  </si>
  <si>
    <t>CN(C)CC1=CC(=C(O)C(=C1)C(C)(C)C)C(C)(C)C</t>
  </si>
  <si>
    <t xml:space="preserve">InChI=1S/C17H29NO/c1-16(2,3)13-9-12(11-18(7)8)10-14(15(13)19)17(4,5)6/h9-10,19H,11H2,1-8H3
</t>
  </si>
  <si>
    <t>DTXSID6070485</t>
  </si>
  <si>
    <t>IIKSFQIOFHBWSO-UHFFFAOYSA-N</t>
  </si>
  <si>
    <t>O=C1N(CCC2=CC=CC=C2)C(=O)C2=C3C1=CC=C1C4=C5C(=CC=C6C(=O)N(CCC7=CC=CC=C7)C(=O)C(C=C4)=C56)C(C=C2)=C31</t>
  </si>
  <si>
    <t xml:space="preserve">InChI=1S/C40H26N2O4/c43-37-29-15-11-25-27-13-17-31-36-32(40(46)42(39(31)45)22-20-24-9-5-2-6-10-24)18-14-28(34(27)36)26-12-16-30(35(29)33(25)26)38(44)41(37)21-19-23-7-3-1-4-8-23/h1-18H,19-22H2
</t>
  </si>
  <si>
    <t>DTXSID9029273</t>
  </si>
  <si>
    <t>PJQYNUFEEZFYIS-UHFFFAOYSA-N</t>
  </si>
  <si>
    <t>CN1C(=O)C2=CC=C3C4=C5C(=CC=C6C(=O)N(C)C(=O)C(C=C4)=C56)C4=C3C2=C(C=C4)C1=O</t>
  </si>
  <si>
    <t xml:space="preserve">InChI=1S/C26H14N2O4/c1-27-23(29)15-7-3-11-13-5-9-17-22-18(26(32)28(2)25(17)31)10-6-14(20(13)22)12-4-8-16(24(27)30)21(15)19(11)12/h3-10H,1-2H3
</t>
  </si>
  <si>
    <t>DTXSID1051983</t>
  </si>
  <si>
    <t>PXUJYZVHENREBB-UHFFFAOYSA-N</t>
  </si>
  <si>
    <t>O=C1N(C2=CC=C(C=C2)N=NC2=CC=CC=C2)C(=O)C2=CC=C3C4=CC=C5C(=O)N(C6=CC=C(C=C6)N=NC6=CC=CC=C6)C(=O)C6=CC=C(C7=CC=C1C2=C37)C4=C56</t>
  </si>
  <si>
    <t xml:space="preserve">InChI=1S/C48H26N6O4/c55-45-37-23-19-33-35-21-25-39-44-40(48(58)54(47(39)57)32-17-13-30(14-18-32)52-50-28-9-5-2-6-10-28)26-22-36(42(35)44)34-20-24-38(43(37)41(33)34)46(56)53(45)31-15-11-29(12-16-31)51-49-27-7-3-1-4-8-27/h1-26H
</t>
  </si>
  <si>
    <t>DTXSID50864876</t>
  </si>
  <si>
    <t>HCDJVEYJSSTYSW-UHFFFAOYSA-N</t>
  </si>
  <si>
    <t>CC(C)OCCOC(C)=O</t>
  </si>
  <si>
    <t xml:space="preserve">InChI=1S/C7H14O3/c1-6(2)9-4-5-10-7(3)8/h6H,4-5H2,1-3H3
</t>
  </si>
  <si>
    <t>DTXSID80885615</t>
  </si>
  <si>
    <t>YTVUVYDVQNALCM-UHFFFAOYSA-N</t>
  </si>
  <si>
    <t xml:space="preserve">InChI=1/C6H15NO/c1-3-6(2)7-4-5-8/h6-8H,3-5H2,1-2H3
</t>
  </si>
  <si>
    <t>DTXSID7041388</t>
  </si>
  <si>
    <t>IBDVWXAVKPRHCU-UHFFFAOYSA-N</t>
  </si>
  <si>
    <t>CC(=O)CC(=O)OCCOC(=O)C(C)=C</t>
  </si>
  <si>
    <t xml:space="preserve">InChI=1S/C10H14O5/c1-7(2)10(13)15-5-4-14-9(12)6-8(3)11/h1,4-6H2,2-3H3
</t>
  </si>
  <si>
    <t>DTXSID8052514</t>
  </si>
  <si>
    <t>DRHABPMHZRIRAH-UHFFFAOYSA-N</t>
  </si>
  <si>
    <t>CC(C)=CC(C)(C)CC(C)(C)C</t>
  </si>
  <si>
    <t xml:space="preserve">InChI=1S/C12H24/c1-10(2)8-12(6,7)9-11(3,4)5/h8H,9H2,1-7H3
</t>
  </si>
  <si>
    <t>DTXSID90868651</t>
  </si>
  <si>
    <t>BWCSCOGVOJAQRL-UHFFFAOYSA-N</t>
  </si>
  <si>
    <t>COC1=CC=CC=C1N=NC(C(C)=O)C(=O)NC1=CC2=C(NC(=O)N2)C=C1</t>
  </si>
  <si>
    <t xml:space="preserve">InChI=1/C18H17N5O4/c1-10(24)16(23-22-13-5-3-4-6-15(13)27-2)17(25)19-11-7-8-12-14(9-11)21-18(26)20-12/h3-9,16H,1-2H3,(H,19,25)(H2,20,21,26)
</t>
  </si>
  <si>
    <t>DTXSID2023723</t>
  </si>
  <si>
    <t>LENZDBCJOHFCAS-UHFFFAOYSA-N</t>
  </si>
  <si>
    <t xml:space="preserve">InChI=1S/C4H11NO3/c5-4(1-6,2-7)3-8/h6-8H,1-3,5H2
</t>
  </si>
  <si>
    <t>DTXSID9041732</t>
  </si>
  <si>
    <t>DLQMNSDNQWLFSS-GHVJWSGMSA-N</t>
  </si>
  <si>
    <t>CC(=O)C(\N=N\C1=CC=C(Cl)C=C1[N+]([O-])=O)C(=O)NC1=CC=C2NC(=O)NC2=C1</t>
  </si>
  <si>
    <t>CC(=O)C(N=NC1=CC=C(Cl)C=C1[N+]([O-])=O)C(=O)NC1=CC2=C(NC(=O)N2)C=C1</t>
  </si>
  <si>
    <t xml:space="preserve">InChI=1/C17H13ClN6O5/c1-8(25)15(23-22-12-4-2-9(18)6-14(12)24(28)29)16(26)19-10-3-5-11-13(7-10)21-17(27)20-11/h2-7,15H,1H3,(H,19,26)(H2,20,21,27)/b23-22+
</t>
  </si>
  <si>
    <t>DTXSID20866286</t>
  </si>
  <si>
    <t>HXXOOSWHCMYQQV-UHFFFAOYSA-N</t>
  </si>
  <si>
    <t>CC(=O)C(N=NC1=CC=C(C=C1)[N+]([O-])=O)C(=O)NC1=CC2=C(NC(=O)N2)C=C1</t>
  </si>
  <si>
    <t xml:space="preserve">InChI=1/C17H14N6O5/c1-9(24)15(22-21-10-2-5-12(6-3-10)23(27)28)16(25)18-11-4-7-13-14(8-11)20-17(26)19-13/h2-8,15H,1H3,(H,18,25)(H2,19,20,26)
</t>
  </si>
  <si>
    <t>DTXSID7026526</t>
  </si>
  <si>
    <t>LTPSRQRIPCVMKQ-UHFFFAOYSA-N</t>
  </si>
  <si>
    <t>CC1=CC=C(N)C(=C1)S(O)(=O)=O</t>
  </si>
  <si>
    <t xml:space="preserve">InChI=1S/C7H9NO3S/c1-5-2-3-6(8)7(4-5)12(9,10)11/h2-4H,8H2,1H3,(H,9,10,11)
</t>
  </si>
  <si>
    <t>DTXSID7072836</t>
  </si>
  <si>
    <t>ACUPDOXCXXCPIX-UHFFFAOYSA-N</t>
  </si>
  <si>
    <t>CNC(=O)C(C#N)=C1NC(C2=CC=CC=C12)=C1C(=O)NC(=O)NC1=O</t>
  </si>
  <si>
    <t>CNC(=O)C(C#N)C1=NC(C2=CC=CC=C12)=C1C(=O)NC(=O)NC1=O</t>
  </si>
  <si>
    <t xml:space="preserve">InChI=1S/C16H11N5O4/c1-18-13(22)9(6-17)11-7-4-2-3-5-8(7)12(19-11)10-14(23)20-16(25)21-15(10)24/h2-5,19H,1H3,(H,18,22)(H2,20,21,23,24,25)
</t>
  </si>
  <si>
    <t>DTXSID80883575</t>
  </si>
  <si>
    <t>QKBKGNDTLQFSEU-UHFFFAOYSA-N</t>
  </si>
  <si>
    <t>FC(F)(F)C(Br)=C</t>
  </si>
  <si>
    <t xml:space="preserve">InChI=1S/C3H2BrF3/c1-2(4)3(5,6)7/h1H2
</t>
  </si>
  <si>
    <t>DTXSID1024463</t>
  </si>
  <si>
    <t>ZMCHBSMFKQYNKA-UHFFFAOYSA-N</t>
  </si>
  <si>
    <t>NC1=CC=CC=C1S(O)(=O)=O</t>
  </si>
  <si>
    <t xml:space="preserve">InChI=1S/C6H7NO3S/c7-5-3-1-2-4-6(5)11(8,9)10/h1-4H,7H2,(H,8,9,10)
</t>
  </si>
  <si>
    <t>DTXSID0024896</t>
  </si>
  <si>
    <t>IUQJDHJVPLLKFL-UHFFFAOYSA-N</t>
  </si>
  <si>
    <t>CNC.OC(=O)COC1=C(Cl)C=C(Cl)C=C1</t>
  </si>
  <si>
    <t xml:space="preserve">InChI=1S/C8H6Cl2O3.C2H7N/c9-5-1-2-7(6(10)3-5)13-4-8(11)12;1-3-2/h1-3H,4H2,(H,11,12);3H,1-2H3
</t>
  </si>
  <si>
    <t>DTXSID8027793</t>
  </si>
  <si>
    <t>UEZWYKZHXASYJN-UHFFFAOYSA-N</t>
  </si>
  <si>
    <t>O=C1N(SC2CCCCC2)C(=O)C2=C1C=CC=C2</t>
  </si>
  <si>
    <t xml:space="preserve">InChI=1S/C14H15NO2S/c16-13-11-8-4-5-9-12(11)14(17)15(13)18-10-6-2-1-3-7-10/h4-5,8-10H,1-3,6-7H2
</t>
  </si>
  <si>
    <t>DTXSID8024810</t>
  </si>
  <si>
    <t>OKDGRDCXVWSXDC-UHFFFAOYSA-N</t>
  </si>
  <si>
    <t>ClC1=NC=CC=C1</t>
  </si>
  <si>
    <t xml:space="preserve">InChI=1S/C5H4ClN/c6-5-3-1-2-4-7-5/h1-4H
</t>
  </si>
  <si>
    <t>DTXSID5026625</t>
  </si>
  <si>
    <t>WUOACPNHFRMFPN-UHFFFAOYSA-N</t>
  </si>
  <si>
    <t xml:space="preserve">InChI=1/C10H18O/c1-8-4-6-9(7-5-8)10(2,3)11/h4,9,11H,5-7H2,1-3H3
</t>
  </si>
  <si>
    <t>DTXSID7040734</t>
  </si>
  <si>
    <t>FMRHJJZUHUTGKE-UHFFFAOYSA-N</t>
  </si>
  <si>
    <t>CCCCC(CC)COC(=O)C1=C(O)C=CC=C1</t>
  </si>
  <si>
    <t xml:space="preserve">InChI=1/C15H22O3/c1-3-5-8-12(4-2)11-18-15(17)13-9-6-7-10-14(13)16/h6-7,9-10,12,16H,3-5,8,11H2,1-2H3
</t>
  </si>
  <si>
    <t>DTXSID4027656</t>
  </si>
  <si>
    <t>OWHSTLLOZWTNTQ-UHFFFAOYSA-N</t>
  </si>
  <si>
    <t xml:space="preserve">InChI=1/C10H20O2S/c1-3-5-6-9(4-2)7-12-10(11)8-13/h9,13H,3-8H2,1-2H3
</t>
  </si>
  <si>
    <t>DTXSID2059142</t>
  </si>
  <si>
    <t>PPDRLQLKHRZIJC-UHFFFAOYSA-N</t>
  </si>
  <si>
    <t>OC(=O)C1=C(O)C=CC(=C1)[N+]([O-])=O</t>
  </si>
  <si>
    <t xml:space="preserve">InChI=1S/C7H5NO5/c9-6-2-1-4(8(12)13)3-5(6)7(10)11/h1-3,9H,(H,10,11)
</t>
  </si>
  <si>
    <t>DTXSID2052027</t>
  </si>
  <si>
    <t>OTERUZJEJFMEEB-UHFFFAOYSA-N</t>
  </si>
  <si>
    <t>CCCCC(C#N)C1=CC=CC=C1</t>
  </si>
  <si>
    <t xml:space="preserve">InChI=1/C12H15N/c1-2-3-7-12(10-13)11-8-5-4-6-9-11/h4-6,8-9,12H,2-3,7H2,1H3
</t>
  </si>
  <si>
    <t>DTXSID8020204</t>
  </si>
  <si>
    <t>DKGAVHZHDRPRBM-UHFFFAOYSA-N</t>
  </si>
  <si>
    <t xml:space="preserve">InChI=1S/C4H10O/c1-4(2,3)5/h5H,1-3H3
</t>
  </si>
  <si>
    <t>DTXSID3047471</t>
  </si>
  <si>
    <t>HNVRRHSXBLFLIG-UHFFFAOYSA-N</t>
  </si>
  <si>
    <t xml:space="preserve">InChI=1S/C5H10O/c1-4-5(2,3)6/h4,6H,1H2,2-3H3
</t>
  </si>
  <si>
    <t>DTXSID8044200</t>
  </si>
  <si>
    <t>ODJQKYXPKWQWNK-UHFFFAOYSA-N</t>
  </si>
  <si>
    <t>OC(=O)CCSCCC(O)=O</t>
  </si>
  <si>
    <t xml:space="preserve">InChI=1S/C6H10O4S/c7-5(8)1-3-11-4-2-6(9)10/h1-4H2,(H,7,8)(H,9,10)
</t>
  </si>
  <si>
    <t>DTXSID9047415</t>
  </si>
  <si>
    <t>KRLBLPBPZSSIGH-CSKARUKUSA-N</t>
  </si>
  <si>
    <t>CC\C(C)=C\CCC(C)(O)C=C</t>
  </si>
  <si>
    <t>CCC(C)=CCCC(C)(O)C=C</t>
  </si>
  <si>
    <t xml:space="preserve">InChI=1/C11H20O/c1-5-10(3)8-7-9-11(4,12)6-2/h6,8,12H,2,5,7,9H2,1,3-4H3/b10-8+
</t>
  </si>
  <si>
    <t>DTXSID5051739</t>
  </si>
  <si>
    <t>JOZKFWLRHCDGJA-UHFFFAOYSA-N</t>
  </si>
  <si>
    <t>CC(CCOC(C)=O)CCC=C(C)C</t>
  </si>
  <si>
    <t xml:space="preserve">InChI=1/C12H22O2/c1-10(2)6-5-7-11(3)8-9-14-12(4)13/h6,11H,5,7-9H2,1-4H3
</t>
  </si>
  <si>
    <t>DTXSID5062895</t>
  </si>
  <si>
    <t>PYSGFFTXMUWEOT-UHFFFAOYSA-N</t>
  </si>
  <si>
    <t xml:space="preserve">InChI=1S/C5H13NO/c1-6(2)4-3-5-7/h7H,3-5H2,1-2H3
</t>
  </si>
  <si>
    <t>DTXSID20885891</t>
  </si>
  <si>
    <t>OEIXGLMQZVLOQX-UHFFFAOYSA-N</t>
  </si>
  <si>
    <t>[Cl-].C[N+](C)(C)CCCNC(=O)C=C</t>
  </si>
  <si>
    <t xml:space="preserve">InChI=1S/C9H18N2O.ClH/c1-5-9(12)10-7-6-8-11(2,3)4;/h5H,1,6-8H2,2-4H3;1H
</t>
  </si>
  <si>
    <t>DTXSID90885424</t>
  </si>
  <si>
    <t>SFUJTLIHMWZDTL-UHFFFAOYSA-N</t>
  </si>
  <si>
    <t>CC(=O)NC1=CC(=CC(N)=C1O)S(O)(=O)=O</t>
  </si>
  <si>
    <t xml:space="preserve">InChI=1S/C8H10N2O5S/c1-4(11)10-7-3-5(16(13,14)15)2-6(9)8(7)12/h2-3,12H,9H2,1H3,(H,10,11)(H,13,14,15)
</t>
  </si>
  <si>
    <t>DTXSID7025217</t>
  </si>
  <si>
    <t>UYCICMIUKYEYEU-UHFFFAOYSA-N</t>
  </si>
  <si>
    <t xml:space="preserve">InChI=1/C16H26O3/c1-2-3-4-5-6-7-8-9-10-11-12-14-13-15(17)19-16(14)18/h10-11,14H,2-9,12-13H2,1H3
</t>
  </si>
  <si>
    <t>DTXSID0064333</t>
  </si>
  <si>
    <t>KDLDNQQRGJAGIS-UHFFFAOYSA-N</t>
  </si>
  <si>
    <t>CC1=C(NC(=O)C2=C(O)C(N=NC3=C(C)C=C(C=C3)[N+]([O-])=O)=C3C=CC=CC3=C2)C=CC=C1</t>
  </si>
  <si>
    <t xml:space="preserve">InChI=1S/C25H20N4O4/c1-15-7-3-6-10-21(15)26-25(31)20-14-17-8-4-5-9-19(17)23(24(20)30)28-27-22-12-11-18(29(32)33)13-16(22)2/h3-14,30H,1-2H3,(H,26,31)
</t>
  </si>
  <si>
    <t>DTXSID1052329</t>
  </si>
  <si>
    <t>XYZMEPHFXJHGIX-UHFFFAOYSA-N</t>
  </si>
  <si>
    <t>CC1=CC=C(C=C1N=NC1=C(O)C(=CC2=CC=CC=C12)C(=O)NC1=CC=CC=C1)[N+]([O-])=O</t>
  </si>
  <si>
    <t xml:space="preserve">InChI=1S/C24H18N4O4/c1-15-11-12-18(28(31)32)14-21(15)26-27-22-19-10-6-5-7-16(19)13-20(23(22)29)24(30)25-17-8-3-2-4-9-17/h2-14,29H,1H3,(H,25,30)
</t>
  </si>
  <si>
    <t>DTXSID2068686</t>
  </si>
  <si>
    <t>YKGGTUUWVUHZIL-UHFFFAOYSA-N</t>
  </si>
  <si>
    <t>CNS(=O)(=O)C1=CC(OC)=C(C=C1C)N=NC1=C2C=CC=CC2=CC(C(=O)NC2=CC=C3NC(=O)NC3=C2)=C1O</t>
  </si>
  <si>
    <t xml:space="preserve">InChI=1S/C27H24N6O6S/c1-14-10-21(22(39-3)13-23(14)40(37,38)28-2)32-33-24-17-7-5-4-6-15(17)11-18(25(24)34)26(35)29-16-8-9-19-20(12-16)31-27(36)30-19/h4-13,28,34H,1-3H3,(H,29,35)(H2,30,31,36)
</t>
  </si>
  <si>
    <t>DTXSID5065277</t>
  </si>
  <si>
    <t>LOGJDHWBDGLMNO-UHFFFAOYSA-N</t>
  </si>
  <si>
    <t>COC1=C(C=C(C=C1)C(=O)NC1=CC=CC=C1)N=NC1=C2C=CC=CC2=CC(C(=O)NC2=CC=C3NC(=O)NC3=C2)=C1O</t>
  </si>
  <si>
    <t xml:space="preserve">InChI=1S/C32H24N6O5/c1-43-27-14-11-19(30(40)33-20-8-3-2-4-9-20)16-26(27)37-38-28-22-10-6-5-7-18(22)15-23(29(28)39)31(41)34-21-12-13-24-25(17-21)36-32(42)35-24/h2-17,39H,1H3,(H,33,40)(H,34,41)(H2,35,36,42)
</t>
  </si>
  <si>
    <t>DTXSID0044812</t>
  </si>
  <si>
    <t>JSGVZVOGOQILFM-UHFFFAOYSA-N</t>
  </si>
  <si>
    <t xml:space="preserve">InChI=1/C5H12O2/c1-5(7-2)3-4-6/h5-6H,3-4H2,1-2H3
</t>
  </si>
  <si>
    <t>DTXSID8044389</t>
  </si>
  <si>
    <t>MFKRHJVUCZRDTF-UHFFFAOYSA-N</t>
  </si>
  <si>
    <t xml:space="preserve">InChI=1S/C6H14O2/c1-6(2,8-3)4-5-7/h7H,4-5H2,1-3H3
</t>
  </si>
  <si>
    <t>DTXSID2052106</t>
  </si>
  <si>
    <t>QMYGFTJCQFEDST-UHFFFAOYSA-N</t>
  </si>
  <si>
    <t>COC(C)CCOC(C)=O</t>
  </si>
  <si>
    <t xml:space="preserve">InChI=1/C7H14O3/c1-6(9-3)4-5-10-7(2)8/h6H,4-5H2,1-3H3
</t>
  </si>
  <si>
    <t>DTXSID60867116</t>
  </si>
  <si>
    <t>QQUWZMIGSXXJFV-UHFFFAOYSA-N</t>
  </si>
  <si>
    <t>CC(=O)C(C)=CCC1CC=C(C)C1(C)C</t>
  </si>
  <si>
    <t xml:space="preserve">InChI=1/C14H22O/c1-10(12(3)15)6-8-13-9-7-11(2)14(13,4)5/h6-7,13H,8-9H2,1-5H3
</t>
  </si>
  <si>
    <t>DTXSID7052369</t>
  </si>
  <si>
    <t>RNLHVODSMDJCBR-UHFFFAOYSA-N</t>
  </si>
  <si>
    <t xml:space="preserve">InChI=1/C14H24O/c1-10(12(3)15)6-8-13-9-7-11(2)14(13,4)5/h6-8,10,12-13,15H,9H2,1-5H3
</t>
  </si>
  <si>
    <t>DTXSID0024397</t>
  </si>
  <si>
    <t>DYRDKSSFIWVSNM-UHFFFAOYSA-N</t>
  </si>
  <si>
    <t>CC(=O)CC(=O)NC1=CC=CC=C1</t>
  </si>
  <si>
    <t xml:space="preserve">InChI=1S/C10H11NO2/c1-8(12)7-10(13)11-9-5-3-2-4-6-9/h2-6H,7H2,1H3,(H,11,13)
</t>
  </si>
  <si>
    <t>DTXSID9021897</t>
  </si>
  <si>
    <t>ITQTTZVARXURQS-UHFFFAOYSA-N</t>
  </si>
  <si>
    <t>CC1=CC=CN=C1</t>
  </si>
  <si>
    <t xml:space="preserve">InChI=1S/C6H7N/c1-6-3-2-4-7-5-6/h2-5H,1H3
</t>
  </si>
  <si>
    <t>DTXSID50867488</t>
  </si>
  <si>
    <t>VBNVBMNKUIJLPP-UHFFFAOYSA-N</t>
  </si>
  <si>
    <t>CC(=O)C(N=NC1=CC=CC=C1C(F)(F)F)C(=O)NC1=CC2=C(NC(=O)N2)C=C1</t>
  </si>
  <si>
    <t xml:space="preserve">InChI=1/C18H14F3N5O3/c1-9(27)15(26-25-12-5-3-2-4-11(12)18(19,20)21)16(28)22-10-6-7-13-14(8-10)24-17(29)23-13/h2-8,15H,1H3,(H,22,28)(H2,23,24,29)
</t>
  </si>
  <si>
    <t>DTXSID3026516</t>
  </si>
  <si>
    <t>KMOUUZVZFBCRAM-UHFFFAOYSA-N</t>
  </si>
  <si>
    <t xml:space="preserve">InChI=1/C8H8O3/c9-7-5-3-1-2-4-6(5)8(10)11-7/h1-2,5-6H,3-4H2
</t>
  </si>
  <si>
    <t>DTXSID0038883</t>
  </si>
  <si>
    <t>PRWJPWSKLXYEPD-UHFFFAOYSA-N</t>
  </si>
  <si>
    <t>CC(CC(C1=CC(=C(O)C=C1C)C(C)(C)C)C1=CC(=C(O)C=C1C)C(C)(C)C)C1=CC(=C(O)C=C1C)C(C)(C)C</t>
  </si>
  <si>
    <t xml:space="preserve">InChI=1/C37H52O3/c1-21(25-18-29(35(5,6)7)32(38)15-22(25)2)14-28(26-19-30(36(8,9)10)33(39)16-23(26)3)27-20-31(37(11,12)13)34(40)17-24(27)4/h15-21,28,38-40H,14H2,1-13H3
</t>
  </si>
  <si>
    <t>DTXSID2041915</t>
  </si>
  <si>
    <t>WMIYKQLTONQJES-UHFFFAOYSA-N</t>
  </si>
  <si>
    <t xml:space="preserve">InChI=1S/C2F6/c3-1(4,5)2(6,7)8
</t>
  </si>
  <si>
    <t>DTXSID7022411</t>
  </si>
  <si>
    <t>MDWVSAYEQPLWMX-UHFFFAOYSA-N</t>
  </si>
  <si>
    <t>CC(C)(C)C1=CC(CC2=CC(=C(O)C(=C2)C(C)(C)C)C(C)(C)C)=CC(=C1O)C(C)(C)C</t>
  </si>
  <si>
    <t xml:space="preserve">InChI=1S/C29H44O2/c1-26(2,3)20-14-18(15-21(24(20)30)27(4,5)6)13-19-16-22(28(7,8)9)25(31)23(17-19)29(10,11)12/h14-17,30-31H,13H2,1-12H3
</t>
  </si>
  <si>
    <t>DTXSID7026499</t>
  </si>
  <si>
    <t>NBOCQTNZUPTTEI-UHFFFAOYSA-N</t>
  </si>
  <si>
    <t>NNS(=O)(=O)C1=CC=C(OC2=CC=C(C=C2)S(=O)(=O)NN)C=C1</t>
  </si>
  <si>
    <t xml:space="preserve">InChI=1S/C12H14N4O5S2/c13-15-22(17,18)11-5-1-9(2-6-11)21-10-3-7-12(8-4-10)23(19,20)16-14/h1-8,15-16H,13-14H2
</t>
  </si>
  <si>
    <t>DTXSID4041733</t>
  </si>
  <si>
    <t>DZYFEMTUCDZMSP-XQQUEIPISA-N</t>
  </si>
  <si>
    <t>COC1=CC(OC)=C(Cl)C=C1NC(=O)C1=CC2=CC=CC=C2C(\N=N\C2=CC(=CC=C2OC)C(=O)NC2=CC=C(C=C2)C(N)=O)=C1O</t>
  </si>
  <si>
    <t>COC1=CC(OC)=C(Cl)C=C1NC(=O)C1=C(O)C(N=NC2=CC(=CC=C2OC)C(=O)NC2=CC=C(C=C2)C(N)=O)=C2C=CC=CC2=C1</t>
  </si>
  <si>
    <t xml:space="preserve">InChI=1S/C34H28ClN5O7/c1-45-27-13-10-20(33(43)37-21-11-8-18(9-12-21)32(36)42)15-26(27)39-40-30-22-7-5-4-6-19(22)14-23(31(30)41)34(44)38-25-16-24(35)28(46-2)17-29(25)47-3/h4-17,41H,1-3H3,(H2,36,42)(H,37,43)(H,38,44)/b40-39+
</t>
  </si>
  <si>
    <t>DTXSID5064542</t>
  </si>
  <si>
    <t>NAEXAHVLTQKKCY-UHFFFAOYSA-N</t>
  </si>
  <si>
    <t>OC1=C(C=C2C=CC=CC2=C1N=NC1=C(Cl)C=CC(Cl)=C1)C(=O)NC1=CC=C2NC(=O)NC2=C1</t>
  </si>
  <si>
    <t xml:space="preserve">InChI=1S/C24H15Cl2N5O3/c25-13-5-7-17(26)19(10-13)30-31-21-15-4-2-1-3-12(15)9-16(22(21)32)23(33)27-14-6-8-18-20(11-14)29-24(34)28-18/h1-11,32H,(H,27,33)(H2,28,29,34)
</t>
  </si>
  <si>
    <t>DTXSID0027721</t>
  </si>
  <si>
    <t>UJAWGGOCYUPCPS-UHFFFAOYSA-N</t>
  </si>
  <si>
    <t>CC(C)(C1=CC=CC=C1)C1=CC=C(NC2=CC=C(C=C2)C(C)(C)C2=CC=CC=C2)C=C1</t>
  </si>
  <si>
    <t xml:space="preserve">InChI=1S/C30H31N/c1-29(2,23-11-7-5-8-12-23)25-15-19-27(20-16-25)31-28-21-17-26(18-22-28)30(3,4)24-13-9-6-10-14-24/h5-22,31H,1-4H3
</t>
  </si>
  <si>
    <t>DTXSID6068014</t>
  </si>
  <si>
    <t>HULNYTPFPARJMG-UHFFFAOYSA-N</t>
  </si>
  <si>
    <t>COC1=C(NC(=O)C2=C(O)C(N=NC3=CC=C(C=C3)C(N)=O)=C3C=CC=CC3=C2)C=CC=C1</t>
  </si>
  <si>
    <t xml:space="preserve">InChI=1S/C25H20N4O4/c1-33-21-9-5-4-8-20(21)27-25(32)19-14-16-6-2-3-7-18(16)22(23(19)30)29-28-17-12-10-15(11-13-17)24(26)31/h2-14,30H,1H3,(H2,26,31)(H,27,32)
</t>
  </si>
  <si>
    <t>DTXSID3025914</t>
  </si>
  <si>
    <t>HXJSTOXKASOAQW-UHFFFAOYSA-N</t>
  </si>
  <si>
    <t>OC1=C(C=C2C=CC=CC2=C1N=NC1=CC(Cl)=CC=C1Cl)C(=O)NC1=CC=CC=C1</t>
  </si>
  <si>
    <t xml:space="preserve">InChI=1S/C23H15Cl2N3O2/c24-15-10-11-19(25)20(13-15)27-28-21-17-9-5-4-6-14(17)12-18(22(21)29)23(30)26-16-7-2-1-3-8-16/h1-13,29H,(H,26,30)
</t>
  </si>
  <si>
    <t>DTXSID10151653</t>
  </si>
  <si>
    <t>UERPUZBSSSAZJE-UHFFFAOYSA-N</t>
  </si>
  <si>
    <t>ClC1=CC=CC2=C1C(=O)OC2=O</t>
  </si>
  <si>
    <t xml:space="preserve">InChI=1S/C8H3ClO3/c9-5-3-1-2-4-6(5)8(11)12-7(4)10/h1-3H
</t>
  </si>
  <si>
    <t>DTXSID7029243</t>
  </si>
  <si>
    <t>BGVYDWVAGZBEMJ-UHFFFAOYSA-N</t>
  </si>
  <si>
    <t>CCOC1=C(NC(=O)C2=CC3=C(C=CC=C3)C(N=NC3=CC=C(C=C3)C(N)=O)=C2O)C=CC=C1</t>
  </si>
  <si>
    <t xml:space="preserve">InChI=1S/C26H22N4O4/c1-2-34-22-10-6-5-9-21(22)28-26(33)20-15-17-7-3-4-8-19(17)23(24(20)31)30-29-18-13-11-16(12-14-18)25(27)32/h3-15,31H,2H2,1H3,(H2,27,32)(H,28,33)
</t>
  </si>
  <si>
    <t>DTXSID8052560</t>
  </si>
  <si>
    <t>WSTQLNQRVZNEDV-UHFFFAOYSA-N</t>
  </si>
  <si>
    <t>CCCCCC(O)C(C)=CCC</t>
  </si>
  <si>
    <t xml:space="preserve">InChI=1/C11H22O/c1-4-6-7-9-11(12)10(3)8-5-2/h8,11-12H,4-7,9H2,1-3H3
</t>
  </si>
  <si>
    <t>DTXSID6024464</t>
  </si>
  <si>
    <t>HVBSAKJJOYLTQU-UHFFFAOYSA-N</t>
  </si>
  <si>
    <t>NC1=CC=C(C=C1)S(O)(=O)=O</t>
  </si>
  <si>
    <t xml:space="preserve">InChI=1S/C6H7NO3S/c7-5-1-3-6(4-2-5)11(8,9)10/h1-4H,7H2,(H,8,9,10)
</t>
  </si>
  <si>
    <t>DTXSID0064381</t>
  </si>
  <si>
    <t>WXHYPQWKGYEJKW-UHFFFAOYSA-N</t>
  </si>
  <si>
    <t>CC1=C(NC(=O)C2=C(O)C(N=NC3=C(C=C(Cl)C=C3)[N+]([O-])=O)=C3C=CC=CC3=C2)C=CC=C1</t>
  </si>
  <si>
    <t xml:space="preserve">InChI=1S/C24H17ClN4O4/c1-14-6-2-5-9-19(14)26-24(31)18-12-15-7-3-4-8-17(15)22(23(18)30)28-27-20-11-10-16(25)13-21(20)29(32)33/h2-13,30H,1H3,(H,26,31)
</t>
  </si>
  <si>
    <t>DTXSID9029146</t>
  </si>
  <si>
    <t>SJRJJKPEHAURKC-UHFFFAOYSA-N</t>
  </si>
  <si>
    <t xml:space="preserve">InChI=1S/C5H11NO/c1-6-2-4-7-5-3-6/h2-5H2,1H3
</t>
  </si>
  <si>
    <t>DTXSID0065278</t>
  </si>
  <si>
    <t>UYYYMGPWQPIMAL-UHFFFAOYSA-N</t>
  </si>
  <si>
    <t>CNS(=O)(=O)C1=CC(OC)=C(C=C1OC)N=NC1=C2C=CC=CC2=CC(C(=O)NC2=CC=C3NC(=O)NC3=C2)=C1O</t>
  </si>
  <si>
    <t xml:space="preserve">InChI=1S/C27H24N6O7S/c1-28-41(37,38)23-13-21(39-2)20(12-22(23)40-3)32-33-24-16-7-5-4-6-14(16)10-17(25(24)34)26(35)29-15-8-9-18-19(11-15)31-27(36)30-18/h4-13,28,34H,1-3H3,(H,29,35)(H2,30,31,36)
</t>
  </si>
  <si>
    <t>DTXSID7068007</t>
  </si>
  <si>
    <t>JSBMGPVJAADXIZ-UHFFFAOYSA-N</t>
  </si>
  <si>
    <t>O=C1NC(=O)C(=C2NC(C3=CC=CC=C23)=C2C(=O)NC(=O)NC2=O)C(=O)N1</t>
  </si>
  <si>
    <t>O=C1NC(=O)C(C2=NC(C3=CC=CC=C23)=C2C(=O)NC(=O)NC2=O)C(=O)N1</t>
  </si>
  <si>
    <t xml:space="preserve">InChI=1S/C16H9N5O6/c22-11-7(12(23)19-15(26)18-11)9-5-3-1-2-4-6(5)10(17-9)8-13(24)20-16(27)21-14(8)25/h1-4,17H,(H2,18,19,22,23,26)(H2,20,21,24,25,27)
</t>
  </si>
  <si>
    <t>DTXSID6072502</t>
  </si>
  <si>
    <t>RITYHZCLJGBCAJ-UHFFFAOYSA-N</t>
  </si>
  <si>
    <t>CC1=C(C=C2NC(=O)NC2=C1)N=NC1C(=O)NC(=O)NC1=O</t>
  </si>
  <si>
    <t xml:space="preserve">InChI=1S/C12H10N6O4/c1-4-2-6-7(14-11(21)13-6)3-5(4)17-18-8-9(19)15-12(22)16-10(8)20/h2-3,8H,1H3,(H2,13,14,21)(H2,15,16,19,20,22)
</t>
  </si>
  <si>
    <t>DTXSID6029250</t>
  </si>
  <si>
    <t>INYHZQLKOKTDAI-UHFFFAOYSA-N</t>
  </si>
  <si>
    <t xml:space="preserve">InChI=1/C9H12/c1-2-8-5-7-3-4-9(8)6-7/h2-4,7-9H,1,5-6H2
</t>
  </si>
  <si>
    <t>DTXSID30151993</t>
  </si>
  <si>
    <t>BTTRMCQEPDPCPA-UHFFFAOYSA-N</t>
  </si>
  <si>
    <t>ClC1=CC2=C(C=C1)C(=O)OC2=O</t>
  </si>
  <si>
    <t xml:space="preserve">InChI=1S/C8H3ClO3/c9-4-1-2-5-6(3-4)8(11)12-7(5)10/h1-3H
</t>
  </si>
  <si>
    <t>DTXSID3020095</t>
  </si>
  <si>
    <t>RZVHIXYEVGDQDX-UHFFFAOYSA-N</t>
  </si>
  <si>
    <t>O=C1C2=C(C=CC=C2)C(=O)C2=C1C=CC=C2</t>
  </si>
  <si>
    <t xml:space="preserve">InChI=1S/C14H8O2/c15-13-9-5-1-2-6-10(9)14(16)12-8-4-3-7-11(12)13/h1-8H
</t>
  </si>
  <si>
    <t>DTXSID7021861</t>
  </si>
  <si>
    <t>NTSLROIKFLNUIJ-UHFFFAOYSA-N</t>
  </si>
  <si>
    <t>CCC1=CN=C(C)C=C1</t>
  </si>
  <si>
    <t xml:space="preserve">InChI=1S/C8H11N/c1-3-8-5-4-7(2)9-6-8/h4-6H,3H2,1-2H3
</t>
  </si>
  <si>
    <t>DTXSID9050430</t>
  </si>
  <si>
    <t>ZGCZDEVLEULNLJ-UHFFFAOYSA-M</t>
  </si>
  <si>
    <t>[Cl-].C[N+](C)(CCOC(=O)C=C)CC1=CC=CC=C1</t>
  </si>
  <si>
    <t>C[N+](C)(CCOC(=O)C=C)CC1=CC=CC=C1</t>
  </si>
  <si>
    <t xml:space="preserve">InChI=1S/C14H20NO2.ClH/c1-4-14(16)17-11-10-15(2,3)12-13-8-6-5-7-9-13;/h4-9H,1,10-12H2,2-3H3;1H/q+1;/p-1
</t>
  </si>
  <si>
    <t>DTXSID4021557</t>
  </si>
  <si>
    <t>FJBFPHVGVWTDIP-UHFFFAOYSA-N</t>
  </si>
  <si>
    <t xml:space="preserve">InChI=1S/CH2Br2/c2-1-3/h1H2
</t>
  </si>
  <si>
    <t>DTXSID4064715</t>
  </si>
  <si>
    <t>FKSRSWQTEJTBMI-UHFFFAOYSA-N</t>
  </si>
  <si>
    <t>NC1=CC=C(C=C1N)S(O)(=O)=O</t>
  </si>
  <si>
    <t xml:space="preserve">InChI=1S/C6H8N2O3S/c7-5-2-1-4(3-6(5)8)12(9,10)11/h1-3H,7-8H2,(H,9,10,11)
</t>
  </si>
  <si>
    <t>DTXSID4027650</t>
  </si>
  <si>
    <t>GQOKIYDTHHZSCJ-UHFFFAOYSA-M</t>
  </si>
  <si>
    <t>[Cl-].C[N+](C)(CC=C)CC=C</t>
  </si>
  <si>
    <t xml:space="preserve">InChI=1S/C8H16N.ClH/c1-5-7-9(3,4)8-6-2;/h5-6H,1-2,7-8H2,3-4H3;1H/q+1;/p-1
</t>
  </si>
  <si>
    <t>DTXSID2027092</t>
  </si>
  <si>
    <t>XYIBRDXRRQCHLP-UHFFFAOYSA-N</t>
  </si>
  <si>
    <t>CCOC(=O)CC(C)=O</t>
  </si>
  <si>
    <t xml:space="preserve">InChI=1S/C6H10O3/c1-3-9-6(8)4-5(2)7/h3-4H2,1-2H3
</t>
  </si>
  <si>
    <t>DTXSID0027511</t>
  </si>
  <si>
    <t>WYKYCHHWIJXDAO-UHFFFAOYSA-N</t>
  </si>
  <si>
    <t xml:space="preserve">InChI=1/C12H24O3/c1-6-8-9-10(7-2)11(13)14-15-12(3,4)5/h10H,6-9H2,1-5H3
</t>
  </si>
  <si>
    <t>VSJBBIJIXZVVLQ-UHFFFAOYSA-N</t>
  </si>
  <si>
    <t>DTXSID40864365</t>
  </si>
  <si>
    <t xml:space="preserve">InChI=1/C13H26O3/c1-10(9-12(2,3)4)8-11(14)15-16-13(5,6)7/h10H,8-9H2,1-7H3
</t>
  </si>
  <si>
    <t>DTXSID7044974</t>
  </si>
  <si>
    <t>BXYVQNNEFZOBOZ-UHFFFAOYSA-N</t>
  </si>
  <si>
    <t xml:space="preserve">InChI=1S/C10H25N3/c1-12(2)9-5-7-11-8-6-10-13(3)4/h11H,5-10H2,1-4H3
</t>
  </si>
  <si>
    <t>DTXSID5021095</t>
  </si>
  <si>
    <t>HOEFWOBLOGZQIQ-UHFFFAOYSA-N</t>
  </si>
  <si>
    <t>S=C(SN1CCOCC1)N1CCOCC1</t>
  </si>
  <si>
    <t xml:space="preserve">InChI=1S/C9H16N2O2S2/c14-9(10-1-5-12-6-2-10)15-11-3-7-13-8-4-11/h1-8H2
</t>
  </si>
  <si>
    <t>DTXSID6036205</t>
  </si>
  <si>
    <t>YLWQQYRYYZPZLJ-UHFFFAOYSA-N</t>
  </si>
  <si>
    <t xml:space="preserve">InChI=1/C38H76N2O4/c1-3-5-7-21-27-35(41)29-23-17-13-9-11-15-19-25-31-37(43)39-33-34-40-38(44)32-26-20-16-12-10-14-18-24-30-36(42)28-22-8-6-4-2/h35-36,41-42H,3-34H2,1-2H3,(H,39,43)(H,40,44)
</t>
  </si>
  <si>
    <t>DTXSID9047469</t>
  </si>
  <si>
    <t>DMQSHEKGGUOYJS-UHFFFAOYSA-N</t>
  </si>
  <si>
    <t xml:space="preserve">InChI=1S/C7H18N2/c1-8(2)6-5-7-9(3)4/h5-7H2,1-4H3
</t>
  </si>
  <si>
    <t>DTXSID6021749</t>
  </si>
  <si>
    <t>OKIZCWYLBDKLSU-UHFFFAOYSA-M</t>
  </si>
  <si>
    <t>[Cl-].C[N+](C)(C)C</t>
  </si>
  <si>
    <t xml:space="preserve">InChI=1S/C4H12N.ClH/c1-5(2,3)4;/h1-4H3;1H/q+1;/p-1
</t>
  </si>
  <si>
    <t>DTXSID9064051</t>
  </si>
  <si>
    <t>YOVRNJUIHVNXCB-UHFFFAOYSA-N</t>
  </si>
  <si>
    <t>O=C(NCCCCCCNC(=O)N1CCCCCC1=O)N1CCCCCC1=O</t>
  </si>
  <si>
    <t xml:space="preserve">InChI=1S/C20H34N4O4/c25-17-11-5-3-9-15-23(17)19(27)21-13-7-1-2-8-14-22-20(28)24-16-10-4-6-12-18(24)26/h1-16H2,(H,21,27)(H,22,28)
</t>
  </si>
  <si>
    <t>DTXSID00231231</t>
  </si>
  <si>
    <t>QIVLQXGSQSFTIF-UHFFFAOYSA-M</t>
  </si>
  <si>
    <t>COS([O-])(=O)=O.CCCCCCCCCCCCCCCCCCCCCC[N+](C)(C)C</t>
  </si>
  <si>
    <t xml:space="preserve">InChI=1S/C25H54N.CH4O4S/c1-5-6-7-8-9-10-11-12-13-14-15-16-17-18-19-20-21-22-23-24-25-26(2,3)4;1-5-6(2,3)4/h5-25H2,1-4H3;1H3,(H,2,3,4)/q+1;/p-1
</t>
  </si>
  <si>
    <t>DTXSID7059303</t>
  </si>
  <si>
    <t>QOHMWDJIBGVPIF-UHFFFAOYSA-N</t>
  </si>
  <si>
    <t xml:space="preserve">InChI=1S/C7H18N2/c1-3-9(4-2)7-5-6-8/h3-8H2,1-2H3
</t>
  </si>
  <si>
    <t>DTXSID1049566</t>
  </si>
  <si>
    <t>YWWNNLPSZSEZNZ-UHFFFAOYSA-N</t>
  </si>
  <si>
    <t xml:space="preserve">InChI=1S/C12H27N/c1-4-5-6-7-8-9-10-11-12-13(2)3/h4-12H2,1-3H3
</t>
  </si>
  <si>
    <t>DTXSID0051944</t>
  </si>
  <si>
    <t>YLGYACDQVQQZSW-UHFFFAOYSA-N</t>
  </si>
  <si>
    <t xml:space="preserve">InChI=1S/C5H9NO/c1-4-5(7)6(2)3/h4H,1H2,2-3H3
</t>
  </si>
  <si>
    <t>DTXSID5025102</t>
  </si>
  <si>
    <t>IUNMPGNGSSIWFP-UHFFFAOYSA-N</t>
  </si>
  <si>
    <t xml:space="preserve">InChI=1S/C5H14N2/c1-7(2)5-3-4-6/h3-6H2,1-2H3
</t>
  </si>
  <si>
    <t>DTXSID5027516</t>
  </si>
  <si>
    <t>UHJVLUYSDYOULM-UHFFFAOYSA-N</t>
  </si>
  <si>
    <t>CC(C)CCC(C)NC1=CC=C(NC2=CC=CC=C2)C=C1</t>
  </si>
  <si>
    <t xml:space="preserve">InChI=1/C19H26N2/c1-15(2)9-10-16(3)20-18-11-13-19(14-12-18)21-17-7-5-4-6-8-17/h4-8,11-16,20-21H,9-10H2,1-3H3
</t>
  </si>
  <si>
    <t>DTXSID4027026</t>
  </si>
  <si>
    <t>NAPSCFZYZVSQHF-UHFFFAOYSA-N</t>
  </si>
  <si>
    <t xml:space="preserve">InChI=1S/C20H43N/c1-4-5-6-7-8-9-10-11-12-13-14-15-16-17-18-19-20-21(2)3/h4-20H2,1-3H3
</t>
  </si>
  <si>
    <t>DTXSID4026927</t>
  </si>
  <si>
    <t>SFBHPFQSSDCYSL-UHFFFAOYSA-N</t>
  </si>
  <si>
    <t xml:space="preserve">InChI=1S/C16H35N/c1-4-5-6-7-8-9-10-11-12-13-14-15-16-17(2)3/h4-16H2,1-3H3
</t>
  </si>
  <si>
    <t>DTXSID9025114</t>
  </si>
  <si>
    <t>ZZMVLMVFYMGSMY-UHFFFAOYSA-N</t>
  </si>
  <si>
    <t>CC(C)CC(C)NC1=CC=C(NC2=CC=CC=C2)C=C1</t>
  </si>
  <si>
    <t xml:space="preserve">InChI=1/C18H24N2/c1-14(2)13-15(3)19-17-9-11-18(12-10-17)20-16-7-5-4-6-8-16/h4-12,14-15,19-20H,13H2,1-3H3
</t>
  </si>
  <si>
    <t>DTXSID4065288</t>
  </si>
  <si>
    <t>UHZVOVCIPHZPEI-UHFFFAOYSA-N</t>
  </si>
  <si>
    <t>CC(=O)NC1=CC=C(NC(=O)C2=CC3=CC=CC=C3C(N=NC3=CC(=CC=C3Cl)C(N)=O)=C2O)C=C1</t>
  </si>
  <si>
    <t xml:space="preserve">InChI=1S/C26H20ClN5O4/c1-14(33)29-17-7-9-18(10-8-17)30-26(36)20-12-15-4-2-3-5-19(15)23(24(20)34)32-31-22-13-16(25(28)35)6-11-21(22)27/h2-13,34H,1H3,(H2,28,35)(H,29,33)(H,30,36)
</t>
  </si>
  <si>
    <t>DTXSID3052486</t>
  </si>
  <si>
    <t>PXMLTVJEYHGPEH-UHFFFAOYSA-N</t>
  </si>
  <si>
    <t>CC(=O)C(N=NC1=CC=C(C=C1)C(=O)NC1=CC=C(C=C1)C(N)=O)C(=O)NC1=CC2=C(NC(=O)N2)C=C1</t>
  </si>
  <si>
    <t xml:space="preserve">InChI=1/C25H21N7O5/c1-13(33)21(24(36)28-18-10-11-19-20(12-18)30-25(37)29-19)32-31-17-8-4-15(5-9-17)23(35)27-16-6-2-14(3-7-16)22(26)34/h2-12,21H,1H3,(H2,26,34)(H,27,35)(H,28,36)(H2,29,30,37)
</t>
  </si>
  <si>
    <t>DTXSID3063754</t>
  </si>
  <si>
    <t>HEKSHDRHZRCZBN-UHFFFAOYSA-N</t>
  </si>
  <si>
    <t>COC1=CC(NC(=O)C2=C(O)C(N=NC3=C(OC)C=CC(=C3)C(=O)NC3=CC=CC=C3)=C3C=CC=CC3=C2)=C(OC)C=C1Cl</t>
  </si>
  <si>
    <t xml:space="preserve">InChI=1S/C33H27ClN4O6/c1-42-27-14-13-20(32(40)35-21-10-5-4-6-11-21)16-26(27)37-38-30-22-12-8-7-9-19(22)15-23(31(30)39)33(41)36-25-18-28(43-2)24(34)17-29(25)44-3/h4-18,39H,1-3H3,(H,35,40)(H,36,41)
</t>
  </si>
  <si>
    <t>DTXSID0050394</t>
  </si>
  <si>
    <t>LMULDSDQRQVZMW-UHFFFAOYSA-N</t>
  </si>
  <si>
    <t>CCN(CC)S(=O)(=O)C1=CC=C(OC)C(=C1)N=NC1=C(O)C(=CC2=CC=CC=C12)C(=O)NC1=C(OC)C=C(OC)C(Cl)=C1</t>
  </si>
  <si>
    <t xml:space="preserve">InChI=1S/C30H31ClN4O7S/c1-6-35(7-2)43(38,39)19-12-13-25(40-3)24(15-19)33-34-28-20-11-9-8-10-18(20)14-21(29(28)36)30(37)32-23-16-22(31)26(41-4)17-27(23)42-5/h8-17,36H,6-7H2,1-5H3,(H,32,37)
</t>
  </si>
  <si>
    <t>DTXSID0070942</t>
  </si>
  <si>
    <t>IBHCUBFBUGYOHF-UHFFFAOYSA-N</t>
  </si>
  <si>
    <t>COC1=C(NC(=O)C2=C(O)C(N=NC3=C(OC)C=CC(=C3)C(=O)NC3=CC=CC=C3)=C3C=CC=CC3=C2)C=C(Cl)C=C1</t>
  </si>
  <si>
    <t xml:space="preserve">InChI=1S/C32H25ClN4O5/c1-41-27-15-13-21(33)18-25(27)35-32(40)24-16-19-8-6-7-11-23(19)29(30(24)38)37-36-26-17-20(12-14-28(26)42-2)31(39)34-22-9-4-3-5-10-22/h3-18,38H,1-2H3,(H,34,39)(H,35,40)
</t>
  </si>
  <si>
    <t>DTXSID2027335</t>
  </si>
  <si>
    <t>DNTMQTKDNSEIFO-UHFFFAOYSA-N</t>
  </si>
  <si>
    <t xml:space="preserve">InChI=1S/C5H9NO2/c1-4(2)5(8)6-3-7/h7H,1,3H2,2H3,(H,6,8)
</t>
  </si>
  <si>
    <t>DTXSID7057606</t>
  </si>
  <si>
    <t>UDGSVBYJWHOHNN-UHFFFAOYSA-N</t>
  </si>
  <si>
    <t xml:space="preserve">InChI=1S/C6H16N2/c1-3-8(4-2)6-5-7/h3-7H2,1-2H3
</t>
  </si>
  <si>
    <t>DTXSID8071300</t>
  </si>
  <si>
    <t>WWPCXBSKDSUELS-UHFFFAOYSA-N</t>
  </si>
  <si>
    <t>COC1=C(C=C(C=C1)C(=O)NC1=CC=CC=C1)N=NC1=C2C=CC=CC2=CC(C(=O)NC2=C(C)C=CC(Cl)=C2)=C1O</t>
  </si>
  <si>
    <t xml:space="preserve">InChI=1S/C32H25ClN4O4/c1-19-12-14-22(33)18-26(19)35-32(40)25-16-20-8-6-7-11-24(20)29(30(25)38)37-36-27-17-21(13-15-28(27)41-2)31(39)34-23-9-4-3-5-10-23/h3-18,38H,1-2H3,(H,34,39)(H,35,40)
</t>
  </si>
  <si>
    <t>DTXSID9064762</t>
  </si>
  <si>
    <t>WWVIUVHFPSALDO-UHFFFAOYSA-N</t>
  </si>
  <si>
    <t xml:space="preserve">InChI=1S/C23H48N2O/c1-4-5-6-7-8-9-10-11-12-13-14-15-16-17-18-20-23(26)24-21-19-22-25(2)3/h4-22H2,1-3H3,(H,24,26)
</t>
  </si>
  <si>
    <t>DTXSID1025485</t>
  </si>
  <si>
    <t>OUBMGJOQLXMSNT-UHFFFAOYSA-N</t>
  </si>
  <si>
    <t>CC(C)NC1=CC=C(NC2=CC=CC=C2)C=C1</t>
  </si>
  <si>
    <t xml:space="preserve">InChI=1S/C15H18N2/c1-12(2)16-14-8-10-15(11-9-14)17-13-6-4-3-5-7-13/h3-12,16-17H,1-2H3
</t>
  </si>
  <si>
    <t>DTXSID7027540</t>
  </si>
  <si>
    <t>IPRJXAGUEGOFGG-UHFFFAOYSA-N</t>
  </si>
  <si>
    <t>CCCCNS(=O)(=O)C1=CC=CC=C1</t>
  </si>
  <si>
    <t xml:space="preserve">InChI=1S/C10H15NO2S/c1-2-3-9-11-14(12,13)10-7-5-4-6-8-10/h4-8,11H,2-3,9H2,1H3
</t>
  </si>
  <si>
    <t>DTXSID6021909</t>
  </si>
  <si>
    <t>HPNMFZURTQLUMO-UHFFFAOYSA-N</t>
  </si>
  <si>
    <t xml:space="preserve">InChI=1S/C4H11N/c1-3-5-4-2/h5H,3-4H2,1-2H3
</t>
  </si>
  <si>
    <t>DTXSID7044390</t>
  </si>
  <si>
    <t>PTVZQOAHCSKAAS-UHFFFAOYSA-N</t>
  </si>
  <si>
    <t xml:space="preserve">InChI=1S/C2H7N3S/c1-4-2(6)5-3/h3H2,1H3,(H2,4,5,6)
</t>
  </si>
  <si>
    <t>DTXSID0027438</t>
  </si>
  <si>
    <t>NFJPGAKRJKLOJK-UHFFFAOYSA-N</t>
  </si>
  <si>
    <t>CCCCOP(=O)OCCCC</t>
  </si>
  <si>
    <t xml:space="preserve">InChI=1S/C8H19O3P/c1-3-5-7-10-12(9)11-8-6-4-2/h12H,3-8H2,1-2H3
</t>
  </si>
  <si>
    <t>DTXSID8044333</t>
  </si>
  <si>
    <t>FKBMTBAXDISZGN-BOJSHJERSA-N</t>
  </si>
  <si>
    <t>[H][C@]12CCC(C)C[C@@]1([H])C(=O)OC2=O</t>
  </si>
  <si>
    <t xml:space="preserve">InChI=1/C9H12O3/c1-5-2-3-6-7(4-5)9(11)12-8(6)10/h5-7H,2-4H2,1H3/t5?,6-,7+/s2
</t>
  </si>
  <si>
    <t>DTXSID1024671</t>
  </si>
  <si>
    <t>WFUGQJXVXHBTEM-UHFFFAOYSA-N</t>
  </si>
  <si>
    <t xml:space="preserve">InChI=1/C8H18O6/c1-5-7(3,11-9)13-14-8(4,6-2)12-10/h9-10H,5-6H2,1-4H3
</t>
  </si>
  <si>
    <t>DTXSID2042010</t>
  </si>
  <si>
    <t>VLKIFCBXANYYCK-UHFFFAOYSA-M</t>
  </si>
  <si>
    <t>[Na+].CCCCCCCCC=CCCCCCCCC(=O)N(C)CC([O-])=O</t>
  </si>
  <si>
    <t>CCCCCCCCC=CCCCCCCCC(=O)N(C)CC(O)=O</t>
  </si>
  <si>
    <t xml:space="preserve">InChI=1S/C21H39NO3.Na/c1-3-4-5-6-7-8-9-10-11-12-13-14-15-16-17-18-20(23)22(2)19-21(24)25;/h10-11H,3-9,12-19H2,1-2H3,(H,24,25);/q;+1/p-1
</t>
  </si>
  <si>
    <t>DTXSID9044798</t>
  </si>
  <si>
    <t>OJNSBQOHIIYIQN-UHFFFAOYSA-M</t>
  </si>
  <si>
    <t>[Na+].CC(C)CP([S-])(=S)CC(C)C</t>
  </si>
  <si>
    <t>CC(C)CP(S)(=S)CC(C)C</t>
  </si>
  <si>
    <t xml:space="preserve">InChI=1S/C8H19PS2.Na/c1-7(2)5-9(10,11)6-8(3)4;/h7-8H,5-6H2,1-4H3,(H,10,11);/q;+1/p-1
</t>
  </si>
  <si>
    <t>DTXSID2028016</t>
  </si>
  <si>
    <t>FZGFBJMPSHGTRQ-UHFFFAOYSA-M</t>
  </si>
  <si>
    <t>[Cl-].C[N+](C)(C)CCOC(=O)C=C</t>
  </si>
  <si>
    <t xml:space="preserve">InChI=1S/C8H16NO2.ClH/c1-5-8(10)11-7-6-9(2,3)4;/h5H,1,6-7H2,2-4H3;1H/q+1;/p-1
</t>
  </si>
  <si>
    <t>DTXSID3027586</t>
  </si>
  <si>
    <t>RRHXZLALVWBDKH-UHFFFAOYSA-M</t>
  </si>
  <si>
    <t>[Cl-].CC(=C)C(=O)OCC[N+](C)(C)C</t>
  </si>
  <si>
    <t xml:space="preserve">InChI=1S/C9H18NO2.ClH/c1-8(2)9(11)12-7-6-10(3,4)5;/h1,6-7H2,2-5H3;1H/q+1;/p-1
</t>
  </si>
  <si>
    <t>DTXSID8028008</t>
  </si>
  <si>
    <t>XYXJKPCGSGVSBO-UHFFFAOYSA-N</t>
  </si>
  <si>
    <t>CC1=CC(=C(O)C(C)=C1CN1C(=O)N(CC2=C(C)C(O)=C(C=C2C)C(C)(C)C)C(=O)N(CC2=C(C)C(O)=C(C=C2C)C(C)(C)C)C1=O)C(C)(C)C</t>
  </si>
  <si>
    <t xml:space="preserve">InChI=1S/C42H57N3O6/c1-22-16-31(40(7,8)9)34(46)25(4)28(22)19-43-37(49)44(20-29-23(2)17-32(41(10,11)12)35(47)26(29)5)39(51)45(38(43)50)21-30-24(3)18-33(42(13,14)15)36(48)27(30)6/h16-18,46-48H,19-21H2,1-15H3
</t>
  </si>
  <si>
    <t>DTXSID00892260</t>
  </si>
  <si>
    <t>XTUPUYCJWKHGSW-UHFFFAOYSA-L</t>
  </si>
  <si>
    <t>[Zn++].CC(C1=CC=CC=C1)C1=CC(C(C)C2=CC=CC=C2)=C(O)C(=C1)C([O-])=O.CC(C1=CC=CC=C1)C1=CC(C(C)C2=CC=CC=C2)=C(O)C(=C1)C([O-])=O</t>
  </si>
  <si>
    <t>CC(C1=CC=CC=C1)C1=CC(C(O)=O)=C(O)C(=C1)C(C)C1=CC=CC=C1</t>
  </si>
  <si>
    <t xml:space="preserve">InChI=1/2C23H22O3.Zn/c2*1-15(17-9-5-3-6-10-17)19-13-20(22(24)21(14-19)23(25)26)16(2)18-11-7-4-8-12-18;/h2*3-16,24H,1-2H3,(H,25,26);/q;;+2/p-2
</t>
  </si>
  <si>
    <t>DTXSID3027906</t>
  </si>
  <si>
    <t>FHIAIHDDIOVFSY-UHFFFAOYSA-L</t>
  </si>
  <si>
    <t>[Zn++].CCCCC(CC)COP([S-])(=S)OCC(C)C.CCCCC(CC)COP([S-])(=S)OCC(C)C</t>
  </si>
  <si>
    <t>CCCCC(CC)COP(S)(=S)OCC(C)C</t>
  </si>
  <si>
    <t xml:space="preserve">InChI=1/2C12H27O2PS2.Zn/c2*1-5-7-8-12(6-2)10-14-15(16,17)13-9-11(3)4;/h2*11-12H,5-10H2,1-4H3,(H,16,17);/q;;+2/p-2
</t>
  </si>
  <si>
    <t>DTXSID5027225</t>
  </si>
  <si>
    <t>QNRMTGGDHLBXQZ-UHFFFAOYSA-N</t>
  </si>
  <si>
    <t xml:space="preserve">InChI=1/C4H6/c1-3-4-2/h4H,1H2,2H3
</t>
  </si>
  <si>
    <t>DTXSID4052130</t>
  </si>
  <si>
    <t>FDXVHZCFTCIKDD-UHFFFAOYSA-N</t>
  </si>
  <si>
    <t>CC1=CC(=CC(C)=C1)N1C(=O)C2=CC=C3C4=CC=C5C(=O)N(C6=CC(C)=CC(C)=C6)C(=O)C6=C5C4=C(C=C6)C4=C3C2=C(C=C4)C1=O</t>
  </si>
  <si>
    <t xml:space="preserve">InChI=1S/C40H26N2O4/c1-19-13-20(2)16-23(15-19)41-37(43)29-9-5-25-27-7-11-31-36-32(40(46)42(39(31)45)24-17-21(3)14-22(4)18-24)12-8-28(34(27)36)26-6-10-30(38(41)44)35(29)33(25)26/h5-18H,1-4H3
</t>
  </si>
  <si>
    <t>DTXSID1047653</t>
  </si>
  <si>
    <t>RCSBILYQLVXLJG-UHFFFAOYSA-N</t>
  </si>
  <si>
    <t xml:space="preserve">InChI=1S/C9H16O2/c1-3-5-6-7-9(10)11-8-4-2/h4H,2-3,5-8H2,1H3
</t>
  </si>
  <si>
    <t>DTXSID8020044</t>
  </si>
  <si>
    <t>XXROGKLTLUQVRX-UHFFFAOYSA-N</t>
  </si>
  <si>
    <t xml:space="preserve">InChI=1S/C3H6O/c1-2-3-4/h2,4H,1,3H2
</t>
  </si>
  <si>
    <t>DTXSID3020203</t>
  </si>
  <si>
    <t>KAKZBPTYRLMSJV-UHFFFAOYSA-N</t>
  </si>
  <si>
    <t xml:space="preserve">InChI=1S/C4H6/c1-3-4-2/h3-4H,1-2H2
</t>
  </si>
  <si>
    <t>DTXSID9067645</t>
  </si>
  <si>
    <t>OFVRAFISISJRPV-UHFFFAOYSA-N</t>
  </si>
  <si>
    <t>CCCCOC(=O)C1=C(C=CC=C1)N=NC1=C2C=CC=CC2=CC(C(=O)NC2=CC=C3NC(=O)NC3=C2)=C1O</t>
  </si>
  <si>
    <t xml:space="preserve">InChI=1S/C29H25N5O5/c1-2-3-14-39-28(37)20-10-6-7-11-22(20)33-34-25-19-9-5-4-8-17(19)15-21(26(25)35)27(36)30-18-12-13-23-24(16-18)32-29(38)31-23/h4-13,15-16,35H,2-3,14H2,1H3,(H,30,36)(H2,31,32,38)
</t>
  </si>
  <si>
    <t>DTXSID9026712</t>
  </si>
  <si>
    <t>YIMQCDZDWXUDCA-UHFFFAOYSA-N</t>
  </si>
  <si>
    <t xml:space="preserve">InChI=1S/C8H16O2/c9-5-7-1-2-8(6-10)4-3-7/h7-10H,1-6H2
</t>
  </si>
  <si>
    <t>DTXSID0052469</t>
  </si>
  <si>
    <t>KRJHRNUTLDTSKY-UHFFFAOYSA-N</t>
  </si>
  <si>
    <t xml:space="preserve">InChI=1S/C12H20O4/c1-3-15-11(13)9-5-7-10(8-6-9)12(14)16-4-2/h9-10H,3-8H2,1-2H3
</t>
  </si>
  <si>
    <t>DTXSID9026841</t>
  </si>
  <si>
    <t>HHECSPXBQJHZAF-UHFFFAOYSA-N</t>
  </si>
  <si>
    <t xml:space="preserve">InChI=1S/C18H34O4/c1-3-5-7-11-15-21-17(19)13-9-10-14-18(20)22-16-12-8-6-4-2/h3-16H2,1-2H3
</t>
  </si>
  <si>
    <t>DTXSID3026566</t>
  </si>
  <si>
    <t>LNGAGQAGYITKCW-UHFFFAOYSA-N</t>
  </si>
  <si>
    <t xml:space="preserve">InChI=1S/C10H16O4/c1-13-9(11)7-3-5-8(6-4-7)10(12)14-2/h7-8H,3-6H2,1-2H3
</t>
  </si>
  <si>
    <t>DTXSID3064720</t>
  </si>
  <si>
    <t>XFKBBSZEQRFVSL-UHFFFAOYSA-N</t>
  </si>
  <si>
    <t xml:space="preserve">InChI=1S/C16H30O4/c1-13(2)19-15(17)11-9-7-5-6-8-10-12-16(18)20-14(3)4/h13-14H,5-12H2,1-4H3
</t>
  </si>
  <si>
    <t>DTXSID4040765</t>
  </si>
  <si>
    <t>LDCRTTXIJACKKU-ARJAWSKDSA-N</t>
  </si>
  <si>
    <t>COC(=O)\C=C/C(=O)OC</t>
  </si>
  <si>
    <t xml:space="preserve">InChI=1S/C6H8O4/c1-9-5(7)3-4-6(8)10-2/h3-4H,1-2H3/b4-3-
</t>
  </si>
  <si>
    <t>DTXSID5020493</t>
  </si>
  <si>
    <t>HZCDANOFLILNSA-UHFFFAOYSA-N</t>
  </si>
  <si>
    <t>COP(=O)OC</t>
  </si>
  <si>
    <t xml:space="preserve">InChI=1S/C2H7O3P/c1-4-6(3)5-2/h6H,1-2H3
</t>
  </si>
  <si>
    <t>DTXSID10865783</t>
  </si>
  <si>
    <t>KEZJTZQNDCLRDB-UHFFFAOYSA-N</t>
  </si>
  <si>
    <t>COC(=O)C1=CC=C(C(=O)OC)C(=C1)N=NC(C(C)=O)C(=O)NC1=CC2=C(NC(=O)N2)C=C1</t>
  </si>
  <si>
    <t xml:space="preserve">InChI=1/C21H19N5O7/c1-10(27)17(18(28)22-12-5-7-14-16(9-12)24-21(31)23-14)26-25-15-8-11(19(29)32-2)4-6-13(15)20(30)33-3/h4-9,17H,1-3H3,(H,22,28)(H2,23,24,31)
</t>
  </si>
  <si>
    <t>DTXSID2021735</t>
  </si>
  <si>
    <t>IAZDPXIOMUYVGZ-UHFFFAOYSA-N</t>
  </si>
  <si>
    <t>CS(C)=O</t>
  </si>
  <si>
    <t xml:space="preserve">InChI=1S/C2H6OS/c1-4(2)3/h1-2H3
</t>
  </si>
  <si>
    <t>DTXSID40865519</t>
  </si>
  <si>
    <t>IHRACTUONPFMSI-UHFFFAOYSA-N</t>
  </si>
  <si>
    <t>COC(=O)C1=CC(=CC(=C1)N=NC(C(C)=O)C(=O)NC1=CC2=C(NC(=O)N2)C=C1)C(=O)OC</t>
  </si>
  <si>
    <t xml:space="preserve">InChI=1/C21H19N5O7/c1-10(27)17(18(28)22-13-4-5-15-16(9-13)24-21(31)23-15)26-25-14-7-11(19(29)32-2)6-12(8-14)20(30)33-3/h4-9,17H,1-3H3,(H,22,28)(H2,23,24,31)
</t>
  </si>
  <si>
    <t>DTXSID8020591</t>
  </si>
  <si>
    <t>LQKRYVGRPXFFAV-UHFFFAOYSA-N</t>
  </si>
  <si>
    <t>CCOC(=O)C1OC1(C)C1=CC=CC=C1</t>
  </si>
  <si>
    <t xml:space="preserve">InChI=1/C12H14O3/c1-3-14-11(13)10-12(2,15-10)9-7-5-4-6-8-9/h4-8,10H,3H2,1-2H3
</t>
  </si>
  <si>
    <t>DTXSID1026378</t>
  </si>
  <si>
    <t>VGGSQFUCUMXWEO-UHFFFAOYSA-N</t>
  </si>
  <si>
    <t xml:space="preserve">InChI=1S/C2H4/c1-2/h1-2H2
</t>
  </si>
  <si>
    <t>DTXSID8026515</t>
  </si>
  <si>
    <t>MUTGBJKUEZFXGO-UHFFFAOYSA-N</t>
  </si>
  <si>
    <t xml:space="preserve">InChI=1/C8H10O3/c9-7-5-3-1-2-4-6(5)8(10)11-7/h5-6H,1-4H2
</t>
  </si>
  <si>
    <t>DTXSID3021984</t>
  </si>
  <si>
    <t>JRBPAEWTRLWTQC-UHFFFAOYSA-N</t>
  </si>
  <si>
    <t xml:space="preserve">InChI=1S/C12H27N/c1-2-3-4-5-6-7-8-9-10-11-12-13/h2-13H2,1H3
</t>
  </si>
  <si>
    <t>DTXSID1027265</t>
  </si>
  <si>
    <t>XXMIOPMDWAUFGU-UHFFFAOYSA-N</t>
  </si>
  <si>
    <t xml:space="preserve">InChI=1S/C6H14O2/c7-5-3-1-2-4-6-8/h7-8H,1-6H2
</t>
  </si>
  <si>
    <t>DTXSID1029257</t>
  </si>
  <si>
    <t>VAMFXQBUQXONLZ-UHFFFAOYSA-N</t>
  </si>
  <si>
    <t xml:space="preserve">InChI=1S/C20H40/c1-3-5-7-9-11-13-15-17-19-20-18-16-14-12-10-8-6-4-2/h3H,1,4-20H2,2H3
</t>
  </si>
  <si>
    <t>DTXSID4020535</t>
  </si>
  <si>
    <t>HPFHYRNETZEPIV-UHFFFAOYSA-N</t>
  </si>
  <si>
    <t>S=C(SSSSSSC(=S)N1CCCCC1)N1CCCCC1</t>
  </si>
  <si>
    <t xml:space="preserve">InChI=1S/C12H20N2S8/c15-11(13-7-3-1-4-8-13)17-19-21-22-20-18-12(16)14-9-5-2-6-10-14/h1-10H2
</t>
  </si>
  <si>
    <t>DTXSID1059577</t>
  </si>
  <si>
    <t>CLYVDMAATCIVBF-UHFFFAOYSA-N</t>
  </si>
  <si>
    <t>O=C1OC(=O)C2=C3C1=CC=C1C4=C5C(=CC=C6C(=O)OC(=O)C(C=C4)=C56)C(C=C2)=C31</t>
  </si>
  <si>
    <t xml:space="preserve">InChI=1S/C24H8O6/c25-21-13-5-1-9-10-2-6-15-20-16(24(28)30-23(15)27)8-4-12(18(10)20)11-3-7-14(22(26)29-21)19(13)17(9)11/h1-8H
</t>
  </si>
  <si>
    <t>DTXSID1041843</t>
  </si>
  <si>
    <t>JVAZJLFFSJARQM-OZRWLHRGSA-N</t>
  </si>
  <si>
    <t>CCCCCCOC1O[C@H](CO)[C@@H](O)[C@H](O)[C@H]1O</t>
  </si>
  <si>
    <t xml:space="preserve">InChI=1S/C12H24O6/c1-2-3-4-5-6-17-12-11(16)10(15)9(14)8(7-13)18-12/h8-16H,2-7H2,1H3/t8-,9-,10+,11-,12?/m1/s1
</t>
  </si>
  <si>
    <t>DTXSID2020761</t>
  </si>
  <si>
    <t>RRHGJUQNOFWUDK-UHFFFAOYSA-N</t>
  </si>
  <si>
    <t xml:space="preserve">InChI=1S/C5H8/c1-4-5(2)3/h4H,1-2H2,3H3
</t>
  </si>
  <si>
    <t>DTXSID3031492</t>
  </si>
  <si>
    <t>HETCEOQFVDFGSY-UHFFFAOYSA-N</t>
  </si>
  <si>
    <t>CC(=C)OC(C)=O</t>
  </si>
  <si>
    <t xml:space="preserve">InChI=1S/C5H8O2/c1-4(2)7-5(3)6/h1H2,2-3H3
</t>
  </si>
  <si>
    <t>DTXSID9052555</t>
  </si>
  <si>
    <t>KJOLVZJFMDVPGB-UHFFFAOYSA-N</t>
  </si>
  <si>
    <t>O=C1NC(=O)C2=CC=C3C4=CC=C5C(=O)NC(=O)C6=CC=C(C7=CC=C1C2=C37)C4=C56</t>
  </si>
  <si>
    <t xml:space="preserve">InChI=1S/C24H10N2O4/c27-21-13-5-1-9-10-2-6-15-20-16(24(30)26-23(15)29)8-4-12(18(10)20)11-3-7-14(22(28)25-21)19(13)17(9)11/h1-8H,(H,25,27,28)(H,26,29,30)
</t>
  </si>
  <si>
    <t>DTXSID7027623</t>
  </si>
  <si>
    <t>PXMJCECEFTYEKE-UHFFFAOYSA-N</t>
  </si>
  <si>
    <t>COC(=O)CCC1=CC(=C(O)C(=C1)C(C)(C)C)C(C)(C)C</t>
  </si>
  <si>
    <t xml:space="preserve">InChI=1S/C18H28O3/c1-17(2,3)13-10-12(8-9-15(19)21-7)11-14(16(13)20)18(4,5)6/h10-11,20H,8-9H2,1-7H3
</t>
  </si>
  <si>
    <t>DTXSID7042148</t>
  </si>
  <si>
    <t>MERWBGHMSXDWBM-YMZYAJTMSA-N</t>
  </si>
  <si>
    <t>COC(=O)C1=C(C=C(C=C1)C(=O)NC1=CC(Cl)=CC=C1Cl)\N=N\C1=C(O)C(=CC2=C1C=CC=C2)C(=O)NC1=CC=CC=C1OC</t>
  </si>
  <si>
    <t>COC(=O)C1=CC=C(C=C1N=NC1=C2C=CC=CC2=CC(C(=O)NC2=CC=CC=C2OC)=C1O)C(=O)NC1=CC(Cl)=CC=C1Cl</t>
  </si>
  <si>
    <t xml:space="preserve">InChI=1S/C33H24Cl2N4O6/c1-44-28-10-6-5-9-25(28)36-32(42)23-15-18-7-3-4-8-21(18)29(30(23)40)39-38-26-16-19(11-13-22(26)33(43)45-2)31(41)37-27-17-20(34)12-14-24(27)35/h3-17,40H,1-2H3,(H,36,42)(H,37,41)/b39-38+
</t>
  </si>
  <si>
    <t>DTXSID5046566</t>
  </si>
  <si>
    <t>KISVAASFGZJBCY-UHFFFAOYSA-N</t>
  </si>
  <si>
    <t xml:space="preserve">InChI=1S/C12H22O2/c1-3-4-5-6-7-8-9-10-11-12(13)14-2/h3H,1,4-11H2,2H3
</t>
  </si>
  <si>
    <t>DTXSID6068777</t>
  </si>
  <si>
    <t>PHUIJNUKWTUKLJ-UHFFFAOYSA-N</t>
  </si>
  <si>
    <t>NS(O)(=O)=O.C1COCCN1</t>
  </si>
  <si>
    <t xml:space="preserve">InChI=1S/C4H9NO.H3NO3S/c1-3-6-4-2-5-1;1-5(2,3)4/h5H,1-4H2;(H3,1,2,3,4)
</t>
  </si>
  <si>
    <t>DTXSID4026422</t>
  </si>
  <si>
    <t>AFVFQIVMOAPDHO-UHFFFAOYSA-N</t>
  </si>
  <si>
    <t>CS(O)(=O)=O</t>
  </si>
  <si>
    <t xml:space="preserve">InChI=1S/CH4O3S/c1-5(2,3)4/h1H3,(H,2,3,4)
</t>
  </si>
  <si>
    <t>DTXSID7044427</t>
  </si>
  <si>
    <t>LCEDQNDDFOCWGG-UHFFFAOYSA-N</t>
  </si>
  <si>
    <t xml:space="preserve">InChI=1S/C5H9NO2/c7-5-6-1-3-8-4-2-6/h5H,1-4H2
</t>
  </si>
  <si>
    <t>DTXSID1025801</t>
  </si>
  <si>
    <t>REYJJPSVUYRZGE-UHFFFAOYSA-N</t>
  </si>
  <si>
    <t xml:space="preserve">InChI=1S/C18H39N/c1-2-3-4-5-6-7-8-9-10-11-12-13-14-15-16-17-18-19/h2-19H2,1H3
</t>
  </si>
  <si>
    <t>DTXSID3044679</t>
  </si>
  <si>
    <t>NJGCRMAPOWGWMW-UHFFFAOYSA-N</t>
  </si>
  <si>
    <t>CCCCCCCCP(O)(O)=O</t>
  </si>
  <si>
    <t xml:space="preserve">InChI=1S/C8H19O3P/c1-2-3-4-5-6-7-8-12(9,10)11/h2-8H2,1H3,(H2,9,10,11)
</t>
  </si>
  <si>
    <t>DTXSID0021888</t>
  </si>
  <si>
    <t>XNLICIUVMPYHGG-UHFFFAOYSA-N</t>
  </si>
  <si>
    <t>CCCC(C)=O</t>
  </si>
  <si>
    <t xml:space="preserve">InChI=1S/C5H10O/c1-3-4-5(2)6/h3-4H2,1-2H3
</t>
  </si>
  <si>
    <t>DTXSID9021924</t>
  </si>
  <si>
    <t>JUJWROOIHBZHMG-UHFFFAOYSA-N</t>
  </si>
  <si>
    <t>C1=CC=NC=C1</t>
  </si>
  <si>
    <t xml:space="preserve">InChI=1S/C5H5N/c1-2-4-6-5-3-1/h1-5H
</t>
  </si>
  <si>
    <t>DTXSID5021205</t>
  </si>
  <si>
    <t>QQONPFPTGQHPMA-UHFFFAOYSA-N</t>
  </si>
  <si>
    <t xml:space="preserve">InChI=1S/C3H6/c1-3-2/h3H,1H2,2H3
</t>
  </si>
  <si>
    <t>DTXSID2044840</t>
  </si>
  <si>
    <t>SZHIIIPPJJXYRY-UHFFFAOYSA-M</t>
  </si>
  <si>
    <t>[Na+].CC(=C)CS([O-])(=O)=O</t>
  </si>
  <si>
    <t>CC(=C)CS(O)(=O)=O</t>
  </si>
  <si>
    <t xml:space="preserve">InChI=1S/C4H8O3S.Na/c1-4(2)3-8(5,6)7;/h1,3H2,2H3,(H,5,6,7);/q;+1/p-1
</t>
  </si>
  <si>
    <t>DTXSID6027551</t>
  </si>
  <si>
    <t>LLHSEQCZSNZLRI-UHFFFAOYSA-M</t>
  </si>
  <si>
    <t>[Na+].COC(=O)C1=CC(=CC(=C1)C(=O)OC)S([O-])(=O)=O</t>
  </si>
  <si>
    <t>COC(=O)C1=CC(=CC(=C1)C(=O)OC)S(O)(=O)=O</t>
  </si>
  <si>
    <t xml:space="preserve">InChI=1S/C10H10O7S.Na/c1-16-9(11)6-3-7(10(12)17-2)5-8(4-6)18(13,14)15;/h3-5H,1-2H3,(H,13,14,15);/q;+1/p-1
</t>
  </si>
  <si>
    <t>DTXSID50183074</t>
  </si>
  <si>
    <t>CRPCXAMJWCDHFM-DFWYDOINSA-M</t>
  </si>
  <si>
    <t>[Na+].[O-]C(=O)[C@@H]1CCC(=O)N1</t>
  </si>
  <si>
    <t xml:space="preserve">InChI=1S/C5H7NO3.Na/c7-4-2-1-3(6-4)5(8)9;/h3H,1-2H2,(H,6,7)(H,8,9);/q;+1/p-1/t3-;/m0./s1
</t>
  </si>
  <si>
    <t>DTXSID1022055</t>
  </si>
  <si>
    <t>WMOVHXAZOJBABW-UHFFFAOYSA-N</t>
  </si>
  <si>
    <t xml:space="preserve">InChI=1S/C6H12O2/c1-5(7)8-6(2,3)4/h1-4H3
</t>
  </si>
  <si>
    <t>DTXSID50889701</t>
  </si>
  <si>
    <t>VDOGYBKHFWFTCJ-UHFFFAOYSA-J</t>
  </si>
  <si>
    <t>[Na+].[Na+].[Na+].[Na+].OC1=C(N=NC2=CC3=CC=C(C=C3C=C2)S([O-])(=O)=O)C(=CC2=CC(NC(=O)NC3=CC=C4C(O)=C(N=NC5=CC6=CC=C(C=C6C=C5)S([O-])(=O)=O)C(=CC4=C3)S([O-])(=O)=O)=CC=C12)S([O-])(=O)=O</t>
  </si>
  <si>
    <t>OC1=C(N=NC2=CC3=C(C=C2)C=C(C=C3)S(O)(=O)=O)C(=CC2=C1C=CC(NC(=O)NC1=CC3=C(C=C1)C(O)=C(N=NC1=CC4=C(C=C1)C=C(C=C4)S(O)(=O)=O)C(=C3)S(O)(=O)=O)=C2)S(O)(=O)=O</t>
  </si>
  <si>
    <t xml:space="preserve">InChI=1S/C41H28N6O15S4.4Na/c48-39-33-11-7-27(15-25(33)19-35(65(57,58)59)37(39)46-44-29-5-1-23-17-31(63(51,52)53)9-3-21(23)13-29)42-41(50)43-28-8-12-34-26(16-28)20-36(66(60,61)62)38(40(34)49)47-45-30-6-2-24-18-32(64(54,55)56)10-4-22(24)14-30;;;;/h1-20,48-49H,(H2,42,43,50)(H,51,52,53)(H,54,55,56)(H,57,58,59)(H,60,61,62);;;;/q;4*+1/p-4
</t>
  </si>
  <si>
    <t>DTXSID2026991</t>
  </si>
  <si>
    <t>BDZBKCUKTQZUTL-UHFFFAOYSA-N</t>
  </si>
  <si>
    <t xml:space="preserve">InChI=1S/C6H15O3P/c1-4-7-10(8-5-2)9-6-3/h4-6H2,1-3H3
</t>
  </si>
  <si>
    <t>DTXSID80890002</t>
  </si>
  <si>
    <t>QODWDUXKFKJVCQ-UHFFFAOYSA-K</t>
  </si>
  <si>
    <t>[Na+].[Na+].[Na+].CC1=CC(N=NC2=C(C=CC(=C2)S([O-])(=O)=O)S([O-])(=O)=O)=C(C)C=C1N=NC1=CC=C(NC2=NC(Cl)=NC(N)=N2)C2=C(C=CC=C12)S([O-])(=O)=O</t>
  </si>
  <si>
    <t>CC1=CC(N=NC2=C3C=CC=C(C3=C(NC3=NC(N)=NC(Cl)=N3)C=C2)S(O)(=O)=O)=C(C)C=C1N=NC1=CC(=CC=C1S(O)(=O)=O)S(O)(=O)=O</t>
  </si>
  <si>
    <t xml:space="preserve">InChI=1S/C27H22ClN9O9S3.3Na/c1-13-11-20(36-37-21-12-15(47(38,39)40)6-9-22(21)48(41,42)43)14(2)10-19(13)35-34-17-7-8-18(30-27-32-25(28)31-26(29)33-27)24-16(17)4-3-5-23(24)49(44,45)46;;;/h3-12H,1-2H3,(H,38,39,40)(H,41,42,43)(H,44,45,46)(H3,29,30,31,32,33);;;/q;3*+1/p-3
</t>
  </si>
  <si>
    <t>DTXSID2027460</t>
  </si>
  <si>
    <t>SVGYUUVJEMDZDP-UHFFFAOYSA-L</t>
  </si>
  <si>
    <t>[Zn++].CC(C)CC(C)OP([S-])(=S)OC(C)CC(C)C.CC(C)CC(C)OP([S-])(=S)OC(C)CC(C)C</t>
  </si>
  <si>
    <t>CC(C)CC(C)OP(S)(=S)OC(C)CC(C)C</t>
  </si>
  <si>
    <t xml:space="preserve">InChI=1/2C12H27O2PS2.Zn/c2*1-9(2)7-11(5)13-15(16,17)14-12(6)8-10(3)4;/h2*9-12H,7-8H2,1-6H3,(H,16,17);/q;;+2/p-2
</t>
  </si>
  <si>
    <t>DTXSID0030823</t>
  </si>
  <si>
    <t>UCMIRNVEIXFBKS-UHFFFAOYSA-N</t>
  </si>
  <si>
    <t>NCCC(O)=O</t>
  </si>
  <si>
    <t xml:space="preserve">InChI=1S/C3H7NO2/c4-2-1-3(5)6/h1-2,4H2,(H,5,6)
</t>
  </si>
  <si>
    <t>DTXSID9021845</t>
  </si>
  <si>
    <t>RNVYQYLELCKWAN-UHFFFAOYSA-N</t>
  </si>
  <si>
    <t xml:space="preserve">InChI=1/C6H12O3/c1-6(2)8-4-5(3-7)9-6/h5,7H,3-4H2,1-2H3
</t>
  </si>
  <si>
    <t>DTXSID3026934</t>
  </si>
  <si>
    <t>UIAMCVSNZQYIQS-KTKRTIGZSA-N</t>
  </si>
  <si>
    <t>CCCCCCCC\C=C/CCCCCCCC#N</t>
  </si>
  <si>
    <t xml:space="preserve">InChI=1S/C18H33N/c1-2-3-4-5-6-7-8-9-10-11-12-13-14-15-16-17-18-19/h9-10H,2-8,11-17H2,1H3/b10-9-
</t>
  </si>
  <si>
    <t>DTXSID5074923</t>
  </si>
  <si>
    <t>STGXUBIZGYMIRM-UHFFFAOYSA-N</t>
  </si>
  <si>
    <t xml:space="preserve">InChI=1S/C10H16O4/c1-3-9(11)14-7-10(4-2)5-12-8-13-6-10/h3H,1,4-8H2,2H3
</t>
  </si>
  <si>
    <t>DTXSID1052248</t>
  </si>
  <si>
    <t>VQNUNMBDOKEZHS-UHFFFAOYSA-N</t>
  </si>
  <si>
    <t xml:space="preserve">InChI=1S/C15H30O2/c1-2-16-14-17-15-12-10-8-6-4-3-5-7-9-11-13-15/h15H,2-14H2,1H3
</t>
  </si>
  <si>
    <t>DTXSID6022137</t>
  </si>
  <si>
    <t>UFLHIIWVXFIJGU-ARJAWSKDSA-N</t>
  </si>
  <si>
    <t>CC\C=C/CCO</t>
  </si>
  <si>
    <t xml:space="preserve">InChI=1S/C6H12O/c1-2-3-4-5-6-7/h3-4,7H,2,5-6H2,1H3/b4-3-
</t>
  </si>
  <si>
    <t>DTXSID1051937</t>
  </si>
  <si>
    <t>QWVBGCWRHHXMRM-UHFFFAOYSA-N</t>
  </si>
  <si>
    <t xml:space="preserve">InChI=1S/C34H66O6/c1-3-5-7-9-11-13-15-17-19-21-23-25-27-29-31-37-33(35)39-40-34(36)38-32-30-28-26-24-22-20-18-16-14-12-10-8-6-4-2/h3-32H2,1-2H3
</t>
  </si>
  <si>
    <t>DTXSID3044253</t>
  </si>
  <si>
    <t>ZOKCNEIWFQCSCM-UHFFFAOYSA-N</t>
  </si>
  <si>
    <t>CC(C)(CC(=C)C1=CC=CC=C1)C1=CC=CC=C1</t>
  </si>
  <si>
    <t xml:space="preserve">InChI=1S/C18H20/c1-15(16-10-6-4-7-11-16)14-18(2,3)17-12-8-5-9-13-17/h4-13H,1,14H2,2-3H3
</t>
  </si>
  <si>
    <t>DTXSID8068838</t>
  </si>
  <si>
    <t>CSKKAINPUYTTRW-UHFFFAOYSA-N</t>
  </si>
  <si>
    <t xml:space="preserve">InChI=1S/C30H58O6/c1-3-5-7-9-11-13-15-17-19-21-23-25-27-33-29(31)35-36-30(32)34-28-26-24-22-20-18-16-14-12-10-8-6-4-2/h3-28H2,1-2H3
</t>
  </si>
  <si>
    <t>DTXSID1062043</t>
  </si>
  <si>
    <t>HGTUJZTUQFXBIH-UHFFFAOYSA-N</t>
  </si>
  <si>
    <t>CC(C)(C1=CC=CC=C1)C(C)(C)C1=CC=CC=C1</t>
  </si>
  <si>
    <t xml:space="preserve">InChI=1S/C18H22/c1-17(2,15-11-7-5-8-12-15)18(3,4)16-13-9-6-10-14-16/h5-14H,1-4H3
</t>
  </si>
  <si>
    <t>DTXSID10865920</t>
  </si>
  <si>
    <t>JFZVSHAMRZPOPA-UHFFFAOYSA-N</t>
  </si>
  <si>
    <t>CC(O)CN(CC(C)O)C1=CC=C(C)C=C1</t>
  </si>
  <si>
    <t xml:space="preserve">InChI=1/C13H21NO2/c1-10-4-6-13(7-5-10)14(8-11(2)15)9-12(3)16/h4-7,11-12,15-16H,8-9H2,1-3H3
</t>
  </si>
  <si>
    <t>DTXSID8020179</t>
  </si>
  <si>
    <t>LVTYICIALWPMFW-UHFFFAOYSA-N</t>
  </si>
  <si>
    <t xml:space="preserve">InChI=1/C6H15NO2/c1-5(8)3-7-4-6(2)9/h5-9H,3-4H2,1-2H3
</t>
  </si>
  <si>
    <t>DTXSID8044381</t>
  </si>
  <si>
    <t>XQUPVDVFXZDTLT-UHFFFAOYSA-N</t>
  </si>
  <si>
    <t>O=C1C=CC(=O)N1C1=CC=C(CC2=CC=C(C=C2)N2C(=O)C=CC2=O)C=C1</t>
  </si>
  <si>
    <t xml:space="preserve">InChI=1S/C21H14N2O4/c24-18-9-10-19(25)22(18)16-5-1-14(2-6-16)13-15-3-7-17(8-4-15)23-20(26)11-12-21(23)27/h1-12H,13H2
</t>
  </si>
  <si>
    <t>DTXSID8052198</t>
  </si>
  <si>
    <t>AQZGPSLYZOOYQP-UHFFFAOYSA-N</t>
  </si>
  <si>
    <t xml:space="preserve">InChI=1S/C10H22O/c1-9(2)5-7-11-8-6-10(3)4/h9-10H,5-8H2,1-4H3
</t>
  </si>
  <si>
    <t>DTXSID00867014</t>
  </si>
  <si>
    <t>FFCUXTGIVGMUKC-UHFFFAOYSA-N</t>
  </si>
  <si>
    <t xml:space="preserve">InChI=1/C11H26N2O2/c1-10(14)8-13(9-11(2)15)7-5-6-12(3)4/h10-11,14-15H,5-9H2,1-4H3
</t>
  </si>
  <si>
    <t>DTXSID3051599</t>
  </si>
  <si>
    <t>BLTXWCKMNMYXEA-UHFFFAOYSA-N</t>
  </si>
  <si>
    <t>FC(F)=C(F)OC(F)(F)F</t>
  </si>
  <si>
    <t xml:space="preserve">InChI=1S/C3F6O/c4-1(5)2(6)10-3(7,8)9
</t>
  </si>
  <si>
    <t>DTXSID7027750</t>
  </si>
  <si>
    <t>UGQQAJOWXNCOPY-UHFFFAOYSA-N</t>
  </si>
  <si>
    <t>ClC1=C(Cl)C2(Cl)C3CCC4C(CCC3C1(Cl)C2(Cl)Cl)C1(Cl)C(Cl)=C(Cl)C4(Cl)C1(Cl)Cl</t>
  </si>
  <si>
    <t xml:space="preserve">InChI=1/C18H12Cl12/c19-9-10(20)15(25)7-3-4-8-6(2-1-5(7)13(9,23)17(15,27)28)14(24)11(21)12(22)16(8,26)18(14,29)30/h5-8H,1-4H2
</t>
  </si>
  <si>
    <t>DTXSID4044907</t>
  </si>
  <si>
    <t>HSLFISVKRDQEBY-UHFFFAOYSA-N</t>
  </si>
  <si>
    <t xml:space="preserve">InChI=1S/C14H28O4/c1-12(2,3)15-17-14(10-8-7-9-11-14)18-16-13(4,5)6/h7-11H2,1-6H3
</t>
  </si>
  <si>
    <t>DTXSID0027802</t>
  </si>
  <si>
    <t>UMVMVEZHMZTUHD-UHFFFAOYSA-N</t>
  </si>
  <si>
    <t>CC(COC(=O)C1=CC=CC=C1)OC(=O)C1=CC=CC=C1</t>
  </si>
  <si>
    <t xml:space="preserve">InChI=1/C17H16O4/c1-13(21-17(19)15-10-6-3-7-11-15)12-20-16(18)14-8-4-2-5-9-14/h2-11,13H,12H2,1H3
</t>
  </si>
  <si>
    <t>DTXSID2061939</t>
  </si>
  <si>
    <t>GIWQSPITLQVMSG-UHFFFAOYSA-N</t>
  </si>
  <si>
    <t>CN1C=CN=C1C</t>
  </si>
  <si>
    <t xml:space="preserve">InChI=1S/C5H8N2/c1-5-6-3-4-7(5)2/h3-4H,1-2H3
</t>
  </si>
  <si>
    <t>DTXSID6051560</t>
  </si>
  <si>
    <t>DPMZXMBOYHBELT-UHFFFAOYSA-N</t>
  </si>
  <si>
    <t xml:space="preserve">InChI=1S/C6H15N3/c1-7-4-8(2)6-9(3)5-7/h4-6H2,1-3H3
</t>
  </si>
  <si>
    <t>DTXSID5052703</t>
  </si>
  <si>
    <t>DTKANQSCBACEPK-UHFFFAOYSA-N</t>
  </si>
  <si>
    <t xml:space="preserve">InChI=1S/C15H36N4/c1-16(2)10-7-13-19(14-8-11-17(3)4)15-9-12-18(5)6/h7-15H2,1-6H3
</t>
  </si>
  <si>
    <t>DTXSID4026266</t>
  </si>
  <si>
    <t>BPXVHIRIPLPOPT-UHFFFAOYSA-N</t>
  </si>
  <si>
    <t xml:space="preserve">InChI=1S/C9H15N3O6/c13-4-1-10-7(16)11(2-5-14)9(18)12(3-6-15)8(10)17/h13-15H,1-6H2
</t>
  </si>
  <si>
    <t>DTXSID5038919</t>
  </si>
  <si>
    <t>RTTZISZSHSCFRH-UHFFFAOYSA-N</t>
  </si>
  <si>
    <t>O=C=NCC1=CC(CN=C=O)=CC=C1</t>
  </si>
  <si>
    <t xml:space="preserve">InChI=1S/C10H8N2O2/c13-7-11-5-9-2-1-3-10(4-9)6-12-8-14/h1-4H,5-6H2
</t>
  </si>
  <si>
    <t>DTXSID1074888</t>
  </si>
  <si>
    <t>VAYTZRYEBVHVLE-UHFFFAOYSA-N</t>
  </si>
  <si>
    <t xml:space="preserve">InChI=1S/C3H2O3/c4-3-5-1-2-6-3/h1-2H
</t>
  </si>
  <si>
    <t>DTXSID0022016</t>
  </si>
  <si>
    <t>IMNIMPAHZVJRPE-UHFFFAOYSA-N</t>
  </si>
  <si>
    <t xml:space="preserve">InChI=1S/C6H12N2/c1-2-8-5-3-7(1)4-6-8/h1-6H2
</t>
  </si>
  <si>
    <t>DTXSID4026711</t>
  </si>
  <si>
    <t>DSNHSQKRULAAEI-UHFFFAOYSA-N</t>
  </si>
  <si>
    <t>CCC1=CC=C(CC)C=C1</t>
  </si>
  <si>
    <t xml:space="preserve">InChI=1S/C10H14/c1-3-9-5-7-10(4-2)8-6-9/h5-8H,3-4H2,1-2H3
</t>
  </si>
  <si>
    <t>DTXSID8051544</t>
  </si>
  <si>
    <t>RXYPXQSKLGGKOL-UHFFFAOYSA-N</t>
  </si>
  <si>
    <t xml:space="preserve">InChI=1S/C6H14N2/c1-7-3-5-8(2)6-4-7/h3-6H2,1-2H3
</t>
  </si>
  <si>
    <t>DTXSID0029260</t>
  </si>
  <si>
    <t>HBAIZGPCSAAFSU-UHFFFAOYSA-N</t>
  </si>
  <si>
    <t xml:space="preserve">InChI=1S/C5H10N2O2/c8-4-3-7-2-1-6-5(7)9/h8H,1-4H2,(H,6,9)
</t>
  </si>
  <si>
    <t>DTXSID4068795</t>
  </si>
  <si>
    <t>STEYNUVPFMIUOY-UHFFFAOYSA-N</t>
  </si>
  <si>
    <t xml:space="preserve">InChI=1S/C11H23NO2/c1-10(2)7-9(14)8-11(3,4)12(10)5-6-13/h9,13-14H,5-8H2,1-4H3
</t>
  </si>
  <si>
    <t>DTXSID7044922</t>
  </si>
  <si>
    <t>WDQFELCEOPFLCZ-UHFFFAOYSA-N</t>
  </si>
  <si>
    <t xml:space="preserve">InChI=1S/C6H11NO2/c8-5-4-7-3-1-2-6(7)9/h8H,1-5H2
</t>
  </si>
  <si>
    <t>DTXSID0029133</t>
  </si>
  <si>
    <t>TXFPEBPIARQUIG-UHFFFAOYSA-N</t>
  </si>
  <si>
    <t>CC(=O)C1=CC=C(O)C=C1</t>
  </si>
  <si>
    <t xml:space="preserve">InChI=1S/C8H8O2/c1-6(9)7-2-4-8(10)5-3-7/h2-5,10H,1H3
</t>
  </si>
  <si>
    <t>DTXSID9057761</t>
  </si>
  <si>
    <t>JVLRNANYLVRULL-UHFFFAOYSA-N</t>
  </si>
  <si>
    <t>Cl.ClCCCN1CCN(CC1)C1=CC(Cl)=CC=C1</t>
  </si>
  <si>
    <t>ClCCCN1CCN(CC1)C1=CC(Cl)=CC=C1</t>
  </si>
  <si>
    <t xml:space="preserve">InChI=1S/C13H18Cl2N2.ClH/c14-5-2-6-16-7-9-17(10-8-16)13-4-1-3-12(15)11-13;/h1,3-4,11H,2,5-10H2;1H
</t>
  </si>
  <si>
    <t>DTXSID2041389</t>
  </si>
  <si>
    <t>XSAYZAUNJMRRIR-UHFFFAOYSA-N</t>
  </si>
  <si>
    <t>CC(=O)C1=CC2=CC=CC=C2C=C1</t>
  </si>
  <si>
    <t xml:space="preserve">InChI=1S/C12H10O/c1-9(13)11-7-6-10-4-2-3-5-12(10)8-11/h2-8H,1H3
</t>
  </si>
  <si>
    <t>DTXSID9044374</t>
  </si>
  <si>
    <t>GNKZMNRKLCTJAY-UHFFFAOYSA-N</t>
  </si>
  <si>
    <t>CC(=O)C1=CC=C(C)C=C1</t>
  </si>
  <si>
    <t xml:space="preserve">InChI=1S/C9H10O/c1-7-3-5-9(6-4-7)8(2)10/h3-6H,1-2H3
</t>
  </si>
  <si>
    <t>DTXSID00883658</t>
  </si>
  <si>
    <t>CZAUMIGWDFREBR-UHFFFAOYSA-N</t>
  </si>
  <si>
    <t>CC1CC(NC(N)=O)NC(=O)N1</t>
  </si>
  <si>
    <t xml:space="preserve">InChI=1/C6H12N4O2/c1-3-2-4(9-5(7)11)10-6(12)8-3/h3-4H,2H2,1H3,(H3,7,9,11)(H2,8,10,12)
</t>
  </si>
  <si>
    <t>DTXSID2061305</t>
  </si>
  <si>
    <t>QJJDJWUCRAPCOL-UHFFFAOYSA-N</t>
  </si>
  <si>
    <t xml:space="preserve">InChI=1S/C20H40O/c1-3-5-6-7-8-9-10-11-12-13-14-15-16-17-18-19-20-21-4-2/h4H,2-3,5-20H2,1H3
</t>
  </si>
  <si>
    <t>DTXSID2044975</t>
  </si>
  <si>
    <t>NWDRKFORNVPWLY-UHFFFAOYSA-N</t>
  </si>
  <si>
    <t xml:space="preserve">InChI=1/C13H31N3O/c1-13(17)12-16(10-6-8-14(2)3)11-7-9-15(4)5/h13,17H,6-12H2,1-5H3
</t>
  </si>
  <si>
    <t>DTXSID5021839</t>
  </si>
  <si>
    <t>WGQKYBSKWIADBV-UHFFFAOYSA-N</t>
  </si>
  <si>
    <t>NCC1=CC=CC=C1</t>
  </si>
  <si>
    <t xml:space="preserve">InChI=1S/C7H9N/c8-6-7-4-2-1-3-5-7/h1-5H,6,8H2
</t>
  </si>
  <si>
    <t>DTXSID5031210</t>
  </si>
  <si>
    <t>NCXUNZWLEYGQAH-UHFFFAOYSA-N</t>
  </si>
  <si>
    <t xml:space="preserve">InChI=1/C5H13NO/c1-5(7)4-6(2)3/h5,7H,4H2,1-3H3
</t>
  </si>
  <si>
    <t>DTXSID3027241</t>
  </si>
  <si>
    <t>BASMANVIUSSIIM-UHFFFAOYSA-N</t>
  </si>
  <si>
    <t>ClCC1=CC=CC=C1Cl</t>
  </si>
  <si>
    <t xml:space="preserve">InChI=1S/C7H6Cl2/c8-5-6-3-1-2-4-7(6)9/h1-4H,5H2
</t>
  </si>
  <si>
    <t>DTXSID9021764</t>
  </si>
  <si>
    <t>HXKKHQJGJAFBHI-UHFFFAOYSA-N</t>
  </si>
  <si>
    <t xml:space="preserve">InChI=1/C3H9NO/c1-3(5)2-4/h3,5H,2,4H2,1H3
</t>
  </si>
  <si>
    <t>DTXSID2026496</t>
  </si>
  <si>
    <t>IGODOXYLBBXFDW-UHFFFAOYSA-N</t>
  </si>
  <si>
    <t>CC(=O)OC(C)(C)C1CCC(C)=CC1</t>
  </si>
  <si>
    <t xml:space="preserve">InChI=1/C12H20O2/c1-9-5-7-11(8-6-9)12(3,4)14-10(2)13/h5,11H,6-8H2,1-4H3
</t>
  </si>
  <si>
    <t>DTXSID8073346</t>
  </si>
  <si>
    <t>WGCYRFWNGRMRJA-UHFFFAOYSA-N</t>
  </si>
  <si>
    <t xml:space="preserve">InChI=1S/C6H14N2/c1-2-8-5-3-7-4-6-8/h7H,2-6H2,1H3
</t>
  </si>
  <si>
    <t>DTXSID0021757</t>
  </si>
  <si>
    <t>QYLFHLNFIHBCPR-UHFFFAOYSA-N</t>
  </si>
  <si>
    <t xml:space="preserve">InChI=1S/C8H12O/c1-2-8(9)6-4-3-5-7-8/h1,9H,3-7H2
</t>
  </si>
  <si>
    <t>DTXSID60885734</t>
  </si>
  <si>
    <t>QZLXCFQVOCEKSX-NOCHOARKSA-N</t>
  </si>
  <si>
    <t>CCCCCCCCCCCCCCCC(=O)O[C@@H]1C[C@H](N(C1)C(=O)CCCCCCCCCCCCCCC)C(O)=O</t>
  </si>
  <si>
    <t>CCCCCCCCCCCCCCCC(=O)OC1CC(N(C1)C(=O)CCCCCCCCCCCCCCC)C(O)=O</t>
  </si>
  <si>
    <t xml:space="preserve">InChI=1S/C37H69NO5/c1-3-5-7-9-11-13-15-17-19-21-23-25-27-29-35(39)38-32-33(31-34(38)37(41)42)43-36(40)30-28-26-24-22-20-18-16-14-12-10-8-6-4-2/h33-34H,3-32H2,1-2H3,(H,41,42)/t33-,34+/m1/s1
</t>
  </si>
  <si>
    <t>DTXSID4021898</t>
  </si>
  <si>
    <t>PVOAHINGSUIXLS-UHFFFAOYSA-N</t>
  </si>
  <si>
    <t xml:space="preserve">InChI=1S/C5H12N2/c1-7-4-2-6-3-5-7/h6H,2-5H2,1H3
</t>
  </si>
  <si>
    <t>DTXSID6052291</t>
  </si>
  <si>
    <t>MCTWTZJPVLRJOU-UHFFFAOYSA-N</t>
  </si>
  <si>
    <t>CN1C=CN=C1</t>
  </si>
  <si>
    <t xml:space="preserve">InChI=1S/C4H6N2/c1-6-3-2-5-4-6/h2-4H,1H3
</t>
  </si>
  <si>
    <t>DTXSID1020980</t>
  </si>
  <si>
    <t>JSZOAYXJRCEYSX-UHFFFAOYSA-N</t>
  </si>
  <si>
    <t>CCC[N+]([O-])=O</t>
  </si>
  <si>
    <t xml:space="preserve">InChI=1S/C3H7NO2/c1-2-3-4(5)6/h2-3H2,1H3
</t>
  </si>
  <si>
    <t>DTXSID0041274</t>
  </si>
  <si>
    <t>HIDBROSJWZYGSZ-UHFFFAOYSA-N</t>
  </si>
  <si>
    <t>O=C1C=CC(=O)N1C1=CC=CC=C1</t>
  </si>
  <si>
    <t xml:space="preserve">InChI=1S/C10H7NO2/c12-9-6-7-10(13)11(9)8-4-2-1-3-5-8/h1-7H
</t>
  </si>
  <si>
    <t>DTXSID3068338</t>
  </si>
  <si>
    <t>ABEXEQSGABRUHS-UHFFFAOYSA-N</t>
  </si>
  <si>
    <t xml:space="preserve">InChI=1S/C36H72O2/c1-34(2)30-26-22-18-14-10-6-5-9-13-17-21-25-29-33-38-36(37)32-28-24-20-16-12-8-7-11-15-19-23-27-31-35(3)4/h34-35H,5-33H2,1-4H3
</t>
  </si>
  <si>
    <t>DTXSID6029177</t>
  </si>
  <si>
    <t>PGFXOWRDDHCDTE-UHFFFAOYSA-N</t>
  </si>
  <si>
    <t xml:space="preserve">InChI=1/C3F6O/c4-1(2(5,6)7)3(8,9)10-1
</t>
  </si>
  <si>
    <t>DTXSID3029655</t>
  </si>
  <si>
    <t>VDVUCLWJZJHFAV-UHFFFAOYSA-N</t>
  </si>
  <si>
    <t xml:space="preserve">InChI=1S/C9H19NO/c1-8(2)5-7(11)6-9(3,4)10-8/h7,10-11H,5-6H2,1-4H3
</t>
  </si>
  <si>
    <t>DTXSID8027747</t>
  </si>
  <si>
    <t>AVTLBBWTUPQRAY-BUHFOSPRSA-N</t>
  </si>
  <si>
    <t>CCC(C)(\N=N\C(C)(CC)C#N)C#N</t>
  </si>
  <si>
    <t xml:space="preserve">InChI=1/C10H16N4/c1-5-9(3,7-11)13-14-10(4,6-2)8-12/h5-6H2,1-4H3/b14-13+
</t>
  </si>
  <si>
    <t>DTXSID4063290</t>
  </si>
  <si>
    <t>GAUFKBQSTGCCOC-UHFFFAOYSA-N</t>
  </si>
  <si>
    <t xml:space="preserve">InChI=1S/C10H20O5P2S2/c1-9(2)5-11-16(18,12-6-9)15-17(19)13-7-10(3,4)8-14-17/h5-8H2,1-4H3
</t>
  </si>
  <si>
    <t>DTXSID1026457</t>
  </si>
  <si>
    <t>OZAIFHULBGXAKX-UHFFFAOYSA-N</t>
  </si>
  <si>
    <t xml:space="preserve">InChI=1S/C8H12N4/c1-7(2,5-9)11-12-8(3,4)6-10/h1-4H3
</t>
  </si>
  <si>
    <t>DTXSID9024641</t>
  </si>
  <si>
    <t>QEJPOEGPNIVDMK-UHFFFAOYSA-N</t>
  </si>
  <si>
    <t xml:space="preserve">InChI=1S/C5H9Br3O/c6-1-5(2-7,3-8)4-9/h9H,1-4H2
</t>
  </si>
  <si>
    <t>DTXSID0027773</t>
  </si>
  <si>
    <t>DAKWPKUUDNSNPN-UHFFFAOYSA-N</t>
  </si>
  <si>
    <t xml:space="preserve">InChI=1S/C15H20O6/c1-5-12(16)19-9-15(8-4,10-20-13(17)6-2)11-21-14(18)7-3/h5-7H,1-3,8-11H2,4H3
</t>
  </si>
  <si>
    <t>DTXSID8027038</t>
  </si>
  <si>
    <t>KDMAJIXYCNOVJB-UHFFFAOYSA-N</t>
  </si>
  <si>
    <t xml:space="preserve">InChI=1S/C33H62O6/c1-5-9-12-15-18-21-24-30(34)37-27-33(8-4,28-38-31(35)25-22-19-16-13-10-6-2)29-39-32(36)26-23-20-17-14-11-7-3/h5-29H2,1-4H3
</t>
  </si>
  <si>
    <t>DTXSID8027036</t>
  </si>
  <si>
    <t>SLCVBVWXLSEKPL-UHFFFAOYSA-N</t>
  </si>
  <si>
    <t xml:space="preserve">InChI=1S/C5H12O2/c1-5(2,3-6)4-7/h6-7H,3-4H2,1-2H3
</t>
  </si>
  <si>
    <t>DTXSID5026548</t>
  </si>
  <si>
    <t>AHDSRXYHVZECER-UHFFFAOYSA-N</t>
  </si>
  <si>
    <t>CN(C)CC1=CC(CN(C)C)=C(O)C(CN(C)C)=C1</t>
  </si>
  <si>
    <t xml:space="preserve">InChI=1S/C15H27N3O/c1-16(2)9-12-7-13(10-17(3)4)15(19)14(8-12)11-18(5)6/h7-8,19H,9-11H2,1-6H3
</t>
  </si>
  <si>
    <t>DTXSID1052402</t>
  </si>
  <si>
    <t>RHRRUYIZUBAQTQ-UHFFFAOYSA-N</t>
  </si>
  <si>
    <t xml:space="preserve">InChI=1/C16H30O2/c1-13(2)7-9-15(5,17)11-12-16(6,18)10-8-14(3)4/h13-14,17-18H,7-10H2,1-6H3
</t>
  </si>
  <si>
    <t>DTXSID90864350</t>
  </si>
  <si>
    <t>JUIBLDFFVYKUAC-UHFFFAOYSA-N</t>
  </si>
  <si>
    <t xml:space="preserve">InChI=1/C24H46O6/c1-9-13-15-19(11-3)21(25)27-29-23(5,6)17-18-24(7,8)30-28-22(26)20(12-4)16-14-10-2/h19-20H,9-18H2,1-8H3
</t>
  </si>
  <si>
    <t>DTXSID0046513</t>
  </si>
  <si>
    <t>PRAKJMSDJKAYCZ-UHFFFAOYSA-N</t>
  </si>
  <si>
    <t xml:space="preserve">InChI=1/C30H62/c1-25(2)15-11-19-29(7)23-13-21-27(5)17-9-10-18-28(6)22-14-24-30(8)20-12-16-26(3)4/h25-30H,9-24H2,1-8H3
</t>
  </si>
  <si>
    <t>DTXSID8029159</t>
  </si>
  <si>
    <t>LFEHSRSSAGQWNI-UHFFFAOYSA-N</t>
  </si>
  <si>
    <t xml:space="preserve">InChI=1/C12H26O/c1-9(2)6-11(5)8-12(13)7-10(3)4/h9-13H,6-8H2,1-5H3
</t>
  </si>
  <si>
    <t>DTXSID10223506</t>
  </si>
  <si>
    <t>QGTBRAFPWNISIJ-UHFFFAOYSA-N</t>
  </si>
  <si>
    <t>CCCCOCCOCCOC(=O)C(C)=C</t>
  </si>
  <si>
    <t xml:space="preserve">InChI=1S/C12H22O4/c1-4-5-6-14-7-8-15-9-10-16-12(13)11(2)3/h2,4-10H2,1,3H3
</t>
  </si>
  <si>
    <t>DTXSID1027427</t>
  </si>
  <si>
    <t>YSAANLSYLSUVHB-UHFFFAOYSA-N</t>
  </si>
  <si>
    <t xml:space="preserve">InChI=1S/C6H15NO2/c1-7(2)3-5-9-6-4-8/h8H,3-6H2,1-2H3
</t>
  </si>
  <si>
    <t>DTXSID2027886</t>
  </si>
  <si>
    <t>ZMWRRFHBXARRRT-UHFFFAOYSA-N</t>
  </si>
  <si>
    <t>CCC(C)(C)C1=CC(N2N=C3C=CC=CC3=N2)=C(O)C(=C1)C(C)(C)CC</t>
  </si>
  <si>
    <t xml:space="preserve">InChI=1S/C22H29N3O/c1-7-21(3,4)15-13-16(22(5,6)8-2)20(26)19(14-15)25-23-17-11-9-10-12-18(17)24-25/h9-14,26H,7-8H2,1-6H3
</t>
  </si>
  <si>
    <t>DTXSID1027479</t>
  </si>
  <si>
    <t>MCPKSFINULVDNX-UHFFFAOYSA-N</t>
  </si>
  <si>
    <t>CC1=CC(N2N=C3C=CC=CC3=N2)=C(O)C=C1</t>
  </si>
  <si>
    <t xml:space="preserve">InChI=1S/C13H11N3O/c1-9-6-7-13(17)12(8-9)16-14-10-4-2-3-5-11(10)15-16/h2-8,17H,1H3
</t>
  </si>
  <si>
    <t>DTXSID0051528</t>
  </si>
  <si>
    <t>ZUAURMBNZUCEAF-UHFFFAOYSA-N</t>
  </si>
  <si>
    <t>OCCOCCOC1=CC=CC=C1</t>
  </si>
  <si>
    <t xml:space="preserve">InChI=1S/C10H14O3/c11-6-7-12-8-9-13-10-4-2-1-3-5-10/h1-5,11H,6-9H2
</t>
  </si>
  <si>
    <t>DTXSID6027341</t>
  </si>
  <si>
    <t>GIAFURWZWWWBQT-UHFFFAOYSA-N</t>
  </si>
  <si>
    <t xml:space="preserve">InChI=1S/C4H11NO2/c5-1-3-7-4-2-6/h6H,1-5H2
</t>
  </si>
  <si>
    <t>DTXSID4062850</t>
  </si>
  <si>
    <t>NISAHDHKGPWBEM-UHFFFAOYSA-N</t>
  </si>
  <si>
    <t>CCCCCCCCCC1=CC=C(OCC(O)=O)C=C1</t>
  </si>
  <si>
    <t xml:space="preserve">InChI=1S/C17H26O3/c1-2-3-4-5-6-7-8-9-15-10-12-16(13-11-15)20-14-17(18)19/h10-13H,2-9,14H2,1H3,(H,18,19)
</t>
  </si>
  <si>
    <t>DTXSID9021922</t>
  </si>
  <si>
    <t>MIJDSYMOBYNHOT-UHFFFAOYSA-N</t>
  </si>
  <si>
    <t xml:space="preserve">InChI=1S/C4H11NO/c1-2-5-3-4-6/h5-6H,2-4H2,1H3
</t>
  </si>
  <si>
    <t>DTXSID4026713</t>
  </si>
  <si>
    <t>SJIXRGNQPBQWMK-UHFFFAOYSA-N</t>
  </si>
  <si>
    <t>CCN(CC)CCOC(=O)C(C)=C</t>
  </si>
  <si>
    <t xml:space="preserve">InChI=1S/C10H19NO2/c1-5-11(6-2)7-8-13-10(12)9(3)4/h3,5-8H2,1-2,4H3
</t>
  </si>
  <si>
    <t>DTXSID9059410</t>
  </si>
  <si>
    <t>LJDSTRZHPWMDPG-UHFFFAOYSA-N</t>
  </si>
  <si>
    <t xml:space="preserve">InChI=1S/C6H15NO/c1-2-3-4-7-5-6-8/h7-8H,2-6H2,1H3
</t>
  </si>
  <si>
    <t>DTXSID5025603</t>
  </si>
  <si>
    <t>OPKOKAMJFNKNAS-UHFFFAOYSA-N</t>
  </si>
  <si>
    <t xml:space="preserve">InChI=1S/C3H9NO/c1-4-2-3-5/h4-5H,2-3H2,1H3
</t>
  </si>
  <si>
    <t>DTXSID2024953</t>
  </si>
  <si>
    <t>IWSZDQRGNFLMJS-UHFFFAOYSA-N</t>
  </si>
  <si>
    <t xml:space="preserve">InChI=1S/C10H23NO/c1-3-5-7-11(9-10-12)8-6-4-2/h12H,3-10H2,1-2H3
</t>
  </si>
  <si>
    <t>DTXSID9065736</t>
  </si>
  <si>
    <t>SAVLIIGUQOSOEP-UHFFFAOYSA-N</t>
  </si>
  <si>
    <t>CCCCCCCC(=O)NCC(O)=O</t>
  </si>
  <si>
    <t xml:space="preserve">InChI=1S/C10H19NO3/c1-2-3-4-5-6-7-9(12)11-8-10(13)14/h2-8H2,1H3,(H,11,12)(H,13,14)
</t>
  </si>
  <si>
    <t>DTXSID3029150</t>
  </si>
  <si>
    <t>IOAOAKDONABGPZ-UHFFFAOYSA-N</t>
  </si>
  <si>
    <t xml:space="preserve">InChI=1S/C5H13NO2/c1-2-5(6,3-7)4-8/h7-8H,2-4,6H2,1H3
</t>
  </si>
  <si>
    <t>DTXSID6044931</t>
  </si>
  <si>
    <t>BEWCNXNIQCLWHP-UHFFFAOYSA-N</t>
  </si>
  <si>
    <t xml:space="preserve">InChI=1S/C10H19NO2/c1-8(2)9(12)13-7-6-11-10(3,4)5/h11H,1,6-7H2,2-5H3
</t>
  </si>
  <si>
    <t>DTXSID00888562</t>
  </si>
  <si>
    <t>RUASBGDJNNJFOJ-UHFFFAOYSA-N</t>
  </si>
  <si>
    <t>CC1=CC(NC(=O)C2=CC3=C(C=CC=C3)C(N=NC3=CC(Cl)=CC=C3C)=C2O)=C(C)C=C1NC(=O)C1=CC2=C(C=CC=C2)C(N=NC2=CC(Cl)=CC=C2C)=C1O</t>
  </si>
  <si>
    <t xml:space="preserve">InChI=1S/C44H34Cl2N6O4/c1-23-13-15-29(45)21-37(23)49-51-39-31-11-7-5-9-27(31)19-33(41(39)53)43(55)47-35-17-26(4)36(18-25(35)3)48-44(56)34-20-28-10-6-8-12-32(28)40(42(34)54)52-50-38-22-30(46)16-14-24(38)2/h5-22,53-54H,1-4H3,(H,47,55)(H,48,56)
</t>
  </si>
  <si>
    <t>DTXSID6051691</t>
  </si>
  <si>
    <t>QPHCXDDGQQLPIM-UHFFFAOYSA-N</t>
  </si>
  <si>
    <t>COC1=CC=CC=C1NC(=O)C(N=NC1=C(C=C(Cl)C=C1)[N+]([O-])=O)C(C)=O</t>
  </si>
  <si>
    <t xml:space="preserve">InChI=1/C17H15ClN4O5/c1-10(23)16(17(24)19-13-5-3-4-6-15(13)27-2)21-20-12-8-7-11(18)9-14(12)22(25)26/h3-9,16H,1-2H3,(H,19,24)
</t>
  </si>
  <si>
    <t>DTXSID40863873</t>
  </si>
  <si>
    <t>QTSNFLIDNYOATQ-UHFFFAOYSA-N</t>
  </si>
  <si>
    <t>CC(=O)C(N=NC1=CC=C(Cl)C=C1[N+]([O-])=O)C(=O)NC1=CC=CC=C1Cl</t>
  </si>
  <si>
    <t xml:space="preserve">InChI=1/C16H12Cl2N4O4/c1-9(23)15(16(24)19-12-5-3-2-4-11(12)18)21-20-13-7-6-10(17)8-14(13)22(25)26/h2-8,15H,1H3,(H,19,24)
</t>
  </si>
  <si>
    <t>DTXSID0052336</t>
  </si>
  <si>
    <t>UFORAEIAYCSGCR-UHFFFAOYSA-N</t>
  </si>
  <si>
    <t>COC1=CC(=C(C=C1)N=NC(C(C)=O)C(=O)NC1=C(OC)C=CC=C1)[N+]([O-])=O</t>
  </si>
  <si>
    <t xml:space="preserve">InChI=1/C18H18N4O6/c1-11(23)17(18(24)19-14-6-4-5-7-16(14)28-3)21-20-13-9-8-12(27-2)10-15(13)22(25)26/h4-10,17H,1-3H3,(H,19,24)
</t>
  </si>
  <si>
    <t>DTXSID4041735</t>
  </si>
  <si>
    <t>MFYSUUPKMDJYPF-UHFFFAOYSA-N</t>
  </si>
  <si>
    <t>CC(=O)C(N=NC1=CC=C(C)C=C1[N+]([O-])=O)C(=O)NC1=CC=CC=C1</t>
  </si>
  <si>
    <t xml:space="preserve">InChI=1/C17H16N4O4/c1-11-8-9-14(15(10-11)21(24)25)19-20-16(12(2)22)17(23)18-13-6-4-3-5-7-13/h3-10,16H,1-2H3,(H,18,23)
</t>
  </si>
  <si>
    <t>DTXSID3029285</t>
  </si>
  <si>
    <t>LJAIDEYQVIJERM-UHFFFAOYSA-N</t>
  </si>
  <si>
    <t xml:space="preserve">InChI=1S/C6H6N4/c7-1-4-10(5-2-8)6-3-9/h4-6H2
</t>
  </si>
  <si>
    <t>DTXSID70865966</t>
  </si>
  <si>
    <t>RBFPEAGEJJSYCX-UHFFFAOYSA-N</t>
  </si>
  <si>
    <t>CCOCCOCCOCCOC(=O)C(C)=C</t>
  </si>
  <si>
    <t xml:space="preserve">InChI=1S/C12H22O5/c1-4-14-5-6-15-7-8-16-9-10-17-12(13)11(2)3/h2,4-10H2,1,3H3
</t>
  </si>
  <si>
    <t>DTXSID2060202</t>
  </si>
  <si>
    <t>KJJPLEZQSCZCKE-UHFFFAOYSA-N</t>
  </si>
  <si>
    <t xml:space="preserve">InChI=1S/C3H9NO2/c4-3(1-5)2-6/h3,5-6H,1-2,4H2
</t>
  </si>
  <si>
    <t>DTXSID00887313</t>
  </si>
  <si>
    <t>VISHVOOFNOAMFD-UHFFFAOYSA-N</t>
  </si>
  <si>
    <t>CC1=CC(NC(=O)C2=CC3=C(C=CC=C3)C(N=NC3=C(C)C=CC(=C3)C(=O)OCCCl)=C2O)=C(C)C=C1NC(=O)C1=CC2=C(C=CC=C2)C(N=NC2=C(C)C=CC(=C2)C(=O)OCCCl)=C1O</t>
  </si>
  <si>
    <t xml:space="preserve">InChI=1S/C50H42Cl2N6O8/c1-27-13-15-33(49(63)65-19-17-51)25-41(27)55-57-43-35-11-7-5-9-31(35)23-37(45(43)59)47(61)53-39-21-30(4)40(22-29(39)3)54-48(62)38-24-32-10-6-8-12-36(32)44(46(38)60)58-56-42-26-34(16-14-28(42)2)50(64)66-20-18-52/h5-16,21-26,59-60H,17-20H2,1-4H3,(H,53,61)(H,54,62)
</t>
  </si>
  <si>
    <t>DTXSID2026448</t>
  </si>
  <si>
    <t>ZJCCRDAZUWHFQH-UHFFFAOYSA-N</t>
  </si>
  <si>
    <t xml:space="preserve">InChI=1S/C6H14O3/c1-2-6(3-7,4-8)5-9/h7-9H,2-5H2,1H3
</t>
  </si>
  <si>
    <t>DTXSID5044994</t>
  </si>
  <si>
    <t>SJEBAWHUJDUKQK-UHFFFAOYSA-N</t>
  </si>
  <si>
    <t>CCC1=CC2=C(C=C1)C(=O)C1=C(C=CC=C1)C2=O</t>
  </si>
  <si>
    <t xml:space="preserve">InChI=1S/C16H12O2/c1-2-10-7-8-13-14(9-10)16(18)12-6-4-3-5-11(12)15(13)17/h3-9H,2H2,1H3
</t>
  </si>
  <si>
    <t>DTXSID7025053</t>
  </si>
  <si>
    <t>SAIKULLUBZKPDA-UHFFFAOYSA-N</t>
  </si>
  <si>
    <t xml:space="preserve">InChI=1/C16H35N/c1-5-9-11-15(7-3)13-17-14-16(8-4)12-10-6-2/h15-17H,5-14H2,1-4H3
</t>
  </si>
  <si>
    <t>DTXSID4025298</t>
  </si>
  <si>
    <t>LTHNHFOGQMKPOV-UHFFFAOYSA-N</t>
  </si>
  <si>
    <t xml:space="preserve">InChI=1/C8H19N/c1-3-5-6-8(4-2)7-9/h8H,3-7,9H2,1-2H3
</t>
  </si>
  <si>
    <t>DTXSID8029608</t>
  </si>
  <si>
    <t>OZCMOJQQLBXBKI-UHFFFAOYSA-N</t>
  </si>
  <si>
    <t xml:space="preserve">InChI=1S/C6H12O/c1-4-7-5-6(2)3/h4,6H,1,5H2,2-3H3
</t>
  </si>
  <si>
    <t>DTXSID0041436</t>
  </si>
  <si>
    <t>MSXVEPNJUHWQHW-UHFFFAOYSA-N</t>
  </si>
  <si>
    <t xml:space="preserve">InChI=1S/C5H12O/c1-4-5(2,3)6/h6H,4H2,1-3H3
</t>
  </si>
  <si>
    <t>DTXSID8027165</t>
  </si>
  <si>
    <t>BKOOMYPCSUNDGP-UHFFFAOYSA-N</t>
  </si>
  <si>
    <t xml:space="preserve">InChI=1S/C5H10/c1-4-5(2)3/h4H,1-3H3
</t>
  </si>
  <si>
    <t>DTXSID4026975</t>
  </si>
  <si>
    <t>ZDTXQHVBLWYPHS-UHFFFAOYSA-N</t>
  </si>
  <si>
    <t>CC1=CC=C(C=C1S(O)(=O)=O)[N+]([O-])=O</t>
  </si>
  <si>
    <t xml:space="preserve">InChI=1S/C7H7NO5S/c1-5-2-3-6(8(9)10)4-7(5)14(11,12)13/h2-4H,1H3,(H,11,12,13)
</t>
  </si>
  <si>
    <t>DTXSID2026608</t>
  </si>
  <si>
    <t>LVHBHZANLOWSRM-UHFFFAOYSA-N</t>
  </si>
  <si>
    <t>OC(=O)CC(=C)C(O)=O</t>
  </si>
  <si>
    <t xml:space="preserve">InChI=1S/C5H6O4/c1-3(5(8)9)2-4(6)7/h1-2H2,(H,6,7)(H,8,9)
</t>
  </si>
  <si>
    <t>DTXSID5027772</t>
  </si>
  <si>
    <t>JZUHIOJYCPIVLQ-UHFFFAOYSA-N</t>
  </si>
  <si>
    <t xml:space="preserve">InChI=1/C6H16N2/c1-6(5-8)3-2-4-7/h6H,2-5,7-8H2,1H3
</t>
  </si>
  <si>
    <t>DTXSID5027069</t>
  </si>
  <si>
    <t>QPRQEDXDYOZYLA-UHFFFAOYSA-N</t>
  </si>
  <si>
    <t xml:space="preserve">InChI=1/C5H12O/c1-3-5(2)4-6/h5-6H,3-4H2,1-2H3
</t>
  </si>
  <si>
    <t>DTXSID1025726</t>
  </si>
  <si>
    <t>DPJCXCZTLWNFOH-UHFFFAOYSA-N</t>
  </si>
  <si>
    <t>NC1=CC=CC=C1[N+]([O-])=O</t>
  </si>
  <si>
    <t xml:space="preserve">InChI=1S/C6H6N2O2/c7-5-3-1-2-4-6(5)8(9)10/h1-4H,7H2
</t>
  </si>
  <si>
    <t>DTXSID30865068</t>
  </si>
  <si>
    <t>BGRXBNZMPMGLQI-UHFFFAOYSA-N</t>
  </si>
  <si>
    <t xml:space="preserve">InChI=1/C34H68O2/c1-4-7-10-13-16-18-19-20-22-25-28-31-34(35)36-32-33(29-26-23-15-12-9-6-3)30-27-24-21-17-14-11-8-5-2/h33H,4-32H2,1-3H3
</t>
  </si>
  <si>
    <t>DTXSID4040715</t>
  </si>
  <si>
    <t>RZVINYQDSSQUKO-UHFFFAOYSA-N</t>
  </si>
  <si>
    <t>C=CC(=O)OCCOC1=CC=CC=C1</t>
  </si>
  <si>
    <t xml:space="preserve">InChI=1S/C11H12O3/c1-2-11(12)14-9-8-13-10-6-4-3-5-7-10/h2-7H,1,8-9H2
</t>
  </si>
  <si>
    <t>DTXSID9020748</t>
  </si>
  <si>
    <t>VQTUBCCKSQIDNK-UHFFFAOYSA-N</t>
  </si>
  <si>
    <t>CC(C)=C</t>
  </si>
  <si>
    <t xml:space="preserve">InChI=1S/C4H8/c1-4(2)3/h1H2,2-3H3
</t>
  </si>
  <si>
    <t>DTXSID0026418</t>
  </si>
  <si>
    <t>WMXCDAVJEZZYLT-UHFFFAOYSA-N</t>
  </si>
  <si>
    <t xml:space="preserve">InChI=1S/C4H10S/c1-4(2,3)5/h5H,1-3H3
</t>
  </si>
  <si>
    <t>DTXSID9029302</t>
  </si>
  <si>
    <t>YLQLIQIAXYRMDL-UHFFFAOYSA-N</t>
  </si>
  <si>
    <t xml:space="preserve">InChI=1/C10H22O/c1-3-5-6-8-10(9-11)7-4-2/h10-11H,3-9H2,1-2H3
</t>
  </si>
  <si>
    <t>DTXSID2051845</t>
  </si>
  <si>
    <t>FINOAUDUYKVGDS-WDEREUQCSA-N</t>
  </si>
  <si>
    <t>CC(=O)O[C@@H]1CCCC[C@@H]1C(C)(C)C</t>
  </si>
  <si>
    <t xml:space="preserve">InChI=1/C12H22O2/c1-9(13)14-11-8-6-5-7-10(11)12(2,3)4/h10-11H,5-8H2,1-4H3/t10-,11+/s2
</t>
  </si>
  <si>
    <t>DTXSID7028015</t>
  </si>
  <si>
    <t>LJRSZGKUUZPHEB-UHFFFAOYSA-N</t>
  </si>
  <si>
    <t>CC(COC(C)COC(=O)C=C)OCC(C)OC(=O)C=C</t>
  </si>
  <si>
    <t xml:space="preserve">InChI=1/C15H24O6/c1-6-14(16)20-9-12(4)18-8-11(3)19-10-13(5)21-15(17)7-2/h6-7,11-13H,1-2,8-10H2,3-5H3
</t>
  </si>
  <si>
    <t>DTXSID9041231</t>
  </si>
  <si>
    <t>FZQMJOOSLXFQSU-UHFFFAOYSA-N</t>
  </si>
  <si>
    <t xml:space="preserve">InChI=1S/C18H42N6/c1-19(2)10-7-13-22-16-23(14-8-11-20(3)4)18-24(17-22)15-9-12-21(5)6/h7-18H2,1-6H3
</t>
  </si>
  <si>
    <t>DTXSID30884173</t>
  </si>
  <si>
    <t>ADHAFJLXGIAZAN-UHFFFAOYSA-N</t>
  </si>
  <si>
    <t>CC(=O)C(N=NC1=C(Cl)C=CC(=C1)C(=O)NC1=CC(Cl)=CC=C1C)C(=O)NC1=CC(Cl)=C(NC(=O)C(N=NC2=C(Cl)C=CC(=C2)C(=O)NC2=CC(Cl)=CC=C2C)C(C)=O)C=C1Cl</t>
  </si>
  <si>
    <t xml:space="preserve">InChI=1/C42H32Cl6N8O6/c1-19-5-9-25(43)15-31(19)49-39(59)23-7-11-27(45)35(13-23)53-55-37(21(3)57)41(61)51-33-17-30(48)34(18-29(33)47)52-42(62)38(22(4)58)56-54-36-14-24(8-12-28(36)46)40(60)50-32-16-26(44)10-6-20(32)2/h5-18,37-38H,1-4H3,(H,49,59)(H,50,60)(H,51,61)(H,52,62)
</t>
  </si>
  <si>
    <t>DTXSID6041551</t>
  </si>
  <si>
    <t>OPLCSTZDXXUYDU-UHFFFAOYSA-N</t>
  </si>
  <si>
    <t>CC1=CC(C)=C(O)C(=C1)C(C)(C)C</t>
  </si>
  <si>
    <t xml:space="preserve">InChI=1S/C12H18O/c1-8-6-9(2)11(13)10(7-8)12(3,4)5/h6-7,13H,1-5H3
</t>
  </si>
  <si>
    <t>DTXSID6052166</t>
  </si>
  <si>
    <t>MLIPLRICHBJSFY-DSZBTAPASA-N</t>
  </si>
  <si>
    <t>CC(=O)C(N=NC1=C(Cl)C=CC(=C1)C(=O)NC1=CC(Cl)=CC=C1C)C(=O)NC1=CC(C)=C(NC(=O)C(N=NC2=C(Cl)C=CC(=C2)C(=O)NC2=CC(Cl)=CC=C2C)C(C)=O)C=C1C</t>
  </si>
  <si>
    <t>CC(=O)C(N=NC1=CC(=CC=C1Cl)C(=O)NC1=CC(Cl)=CC=C1C)C(=O)NC1=CC(C)=C(NC(=O)C(N=NC2=CC(=CC=C2Cl)C(=O)NC2=CC(Cl)=CC=C2C)C(C)=O)C=C1C</t>
  </si>
  <si>
    <t xml:space="preserve">InChI=1/C44H38Cl4N8O6/c1-21-7-11-29(45)19-35(21)49-41(59)27-9-13-31(47)37(17-27)53-55-39(25(5)57)43(61)51-33-15-24(4)34(16-23(33)3)52-44(62)40(26(6)58)56-54-38-18-28(10-14-32(38)48)42(60)50-36-20-30(46)12-8-22(36)2/h7-20,39-40H,1-6H3,(H,49,59)(H,50,60)(H,51,61)(H,52,62)/b55-53+,56-54+
</t>
  </si>
  <si>
    <t>DTXSID0064622</t>
  </si>
  <si>
    <t>YOOSAIJKYCBPFW-UHFFFAOYSA-N</t>
  </si>
  <si>
    <t xml:space="preserve">InChI=1S/C10H24N2O2/c11-5-3-9-13-7-1-2-8-14-10-4-6-12/h1-12H2
</t>
  </si>
  <si>
    <t>DTXSID6044565</t>
  </si>
  <si>
    <t>JCEZOHLWDIONSP-UHFFFAOYSA-N</t>
  </si>
  <si>
    <t xml:space="preserve">InChI=1S/C10H24N2O3/c11-3-1-5-13-7-9-15-10-8-14-6-2-4-12/h1-12H2
</t>
  </si>
  <si>
    <t>DTXSID50888572</t>
  </si>
  <si>
    <t>VOCMTGRPDQPZFA-UHFFFAOYSA-N</t>
  </si>
  <si>
    <t>CC(=O)C(N=NC1=C(Cl)C=CC(=C1)C(=O)NC1=CC(=CC=C1OC1=CC=C(Cl)C=C1)C(F)(F)F)C(=O)NC1=CC(C)=C(NC(=O)C(N=NC2=C(Cl)C=CC(=C2)C(=O)NC2=CC(=CC=C2OC2=CC=C(Cl)C=C2)C(F)(F)F)C(C)=O)C=C1Cl</t>
  </si>
  <si>
    <t xml:space="preserve">InChI=1/C55H37Cl5F6N8O8/c1-26-20-41(68-53(80)49(28(3)76)74-72-43-22-30(5-17-38(43)59)51(78)70-45-24-32(55(64,65)66)7-19-47(45)82-36-14-10-34(57)11-15-36)39(60)25-40(26)67-52(79)48(27(2)75)73-71-42-21-29(4-16-37(42)58)50(77)69-44-23-31(54(61,62)63)6-18-46(44)81-35-12-8-33(56)9-13-35/h4-25,48-49H,1-3H3,(H,67,79)(H,68,80)(H,69,77)(H,70,78)
</t>
  </si>
  <si>
    <t>DTXSID1026241</t>
  </si>
  <si>
    <t>WSSJONWNBBTCMG-UHFFFAOYSA-N</t>
  </si>
  <si>
    <t>CC1CC(CC(C)(C)C1)OC(=O)C1=C(O)C=CC=C1</t>
  </si>
  <si>
    <t xml:space="preserve">InChI=1/C16H22O3/c1-11-8-12(10-16(2,3)9-11)19-15(18)13-6-4-5-7-14(13)17/h4-7,11-12,17H,8-10H2,1-3H3
</t>
  </si>
  <si>
    <t>DTXSID2041626</t>
  </si>
  <si>
    <t>POQJHLBMLVTHAU-UHFFFAOYSA-N</t>
  </si>
  <si>
    <t>CC1=C(C)C=C(C=O)C=C1</t>
  </si>
  <si>
    <t xml:space="preserve">InChI=1S/C9H10O/c1-7-3-4-9(6-10)5-8(7)2/h3-6H,1-2H3
</t>
  </si>
  <si>
    <t>DTXSID30888535</t>
  </si>
  <si>
    <t>DLNMMVNCTSAPOW-UHFFFAOYSA-M</t>
  </si>
  <si>
    <t>[Cl-].CCN(CC)C1=CC=C(C=C(C#N)C(=O)OCCC[N+](C)(C)CCOC(=O)C(=CC2=CC=C(C=C2)N(CC)CC)C#N)C=C1</t>
  </si>
  <si>
    <t>CCN(CC)C1=CC=C(C=C(C#N)C(=O)OCCC[N+](C)(C)CCOC(=O)C(=CC2=CC=C(C=C2)N(CC)CC)C#N)C=C1</t>
  </si>
  <si>
    <t xml:space="preserve">InChI=1S/C35H46N5O4.ClH/c1-7-38(8-2)32-16-12-28(13-17-32)24-30(26-36)34(41)43-22-11-20-40(5,6)21-23-44-35(42)31(27-37)25-29-14-18-33(19-15-29)39(9-3)10-4;/h12-19,24-25H,7-11,20-23H2,1-6H3;1H/q+1;/p-1
</t>
  </si>
  <si>
    <t>DTXSID0041270</t>
  </si>
  <si>
    <t>DGKXDLCVQSQVBC-UHFFFAOYSA-N</t>
  </si>
  <si>
    <t>CC(CCOC(C)=O)CC(C)(C)C</t>
  </si>
  <si>
    <t xml:space="preserve">InChI=1/C11H22O2/c1-9(8-11(3,4)5)6-7-13-10(2)12/h9H,6-8H2,1-5H3
</t>
  </si>
  <si>
    <t>DTXSID30145852</t>
  </si>
  <si>
    <t>RYNQKSJRFHJZTK-UHFFFAOYSA-N</t>
  </si>
  <si>
    <t>COC(C)(C)CCOC(C)=O</t>
  </si>
  <si>
    <t xml:space="preserve">InChI=1S/C8H16O3/c1-7(9)11-6-5-8(2,3)10-4/h5-6H2,1-4H3
</t>
  </si>
  <si>
    <t>DTXSID1044728</t>
  </si>
  <si>
    <t>JOBBTVPTPXRUBP-UHFFFAOYSA-N</t>
  </si>
  <si>
    <t xml:space="preserve">InChI=1S/C17H28O8S4/c18-13(1-5-26)22-9-17(10-23-14(19)2-6-27,11-24-15(20)3-7-28)12-25-16(21)4-8-29/h26-29H,1-12H2
</t>
  </si>
  <si>
    <t>DTXSID30888434</t>
  </si>
  <si>
    <t>XJYVVHWZCYUMQY-UHFFFAOYSA-N</t>
  </si>
  <si>
    <t>CC1=C(N=NC2=CC=C(Cl)C=C2[N+]([O-])=O)C2=NC3=C(C=CC=C3)C(=O)N2N1</t>
  </si>
  <si>
    <t>CC1=NN2C(=NC3=C(C=CC=C3)C2=O)C1N=NC1=CC=C(Cl)C=C1[N+]([O-])=O</t>
  </si>
  <si>
    <t xml:space="preserve">InChI=1S/C17H11ClN6O3/c1-9-15(21-20-13-7-6-10(18)8-14(13)24(26)27)16-19-12-5-3-2-4-11(12)17(25)23(16)22-9/h2-8,22H,1H3
</t>
  </si>
  <si>
    <t>DTXSID4027361</t>
  </si>
  <si>
    <t>SZCWBURCISJFEZ-UHFFFAOYSA-N</t>
  </si>
  <si>
    <t xml:space="preserve">InChI=1S/C10H20O4/c1-9(2,5-11)7-14-8(13)10(3,4)6-12/h11-12H,5-7H2,1-4H3
</t>
  </si>
  <si>
    <t>DTXSID4066381</t>
  </si>
  <si>
    <t>CBIFNLUPCWCNQT-UHFFFAOYSA-N</t>
  </si>
  <si>
    <t xml:space="preserve">InChI=1S/C5H10O3/c1-5(2-6,3-7)4-8/h2,7-8H,3-4H2,1H3
</t>
  </si>
  <si>
    <t>DTXSID301014861</t>
  </si>
  <si>
    <t>BZVFPIHTRLNAQA-UHFFFAOYSA-M</t>
  </si>
  <si>
    <t>COS([O-])(=O)=O.C[N+]1=CN(C=C)C=C1</t>
  </si>
  <si>
    <t>CN1C=C[N+](C=C)=C1</t>
  </si>
  <si>
    <t xml:space="preserve">InChI=1S/C6H9N2.CH4O4S/c1-3-8-5-4-7(2)6-8;1-5-6(2,3)4/h3-6H,1H2,2H3;1H3,(H,2,3,4)/q+1;/p-1
</t>
  </si>
  <si>
    <t>DTXSID7027596</t>
  </si>
  <si>
    <t>FAXDZWQIWUSWJH-UHFFFAOYSA-N</t>
  </si>
  <si>
    <t xml:space="preserve">InChI=1S/C4H11NO/c1-6-4-2-3-5/h2-5H2,1H3
</t>
  </si>
  <si>
    <t>DTXSID3044592</t>
  </si>
  <si>
    <t>REEBJQTUIJTGAL-UHFFFAOYSA-N</t>
  </si>
  <si>
    <t>[O-]S(=O)(=O)CCC[N+]1=CC=CC=C1</t>
  </si>
  <si>
    <t xml:space="preserve">InChI=1S/C8H11NO3S/c10-13(11,12)8-4-7-9-5-2-1-3-6-9/h1-3,5-6H,4,7-8H2
</t>
  </si>
  <si>
    <t>CC12CCC3C(C)(C)CCCC3(C)C1CCO2</t>
  </si>
  <si>
    <t>DTXSID2048119</t>
  </si>
  <si>
    <t>YPZUZOLGGMJZJO-UHFFFAOYSA-N</t>
  </si>
  <si>
    <t xml:space="preserve">InChI=1/C16H28O/c1-14(2)8-5-9-15(3)12(14)6-10-16(4)13(15)7-11-17-16/h12-13H,5-11H2,1-4H3
</t>
  </si>
  <si>
    <t>DTXSID8026775</t>
  </si>
  <si>
    <t>DKIDEFUBRARXTE-UHFFFAOYSA-N</t>
  </si>
  <si>
    <t xml:space="preserve">InChI=1S/C3H6O2S/c4-3(5)1-2-6/h6H,1-2H2,(H,4,5)
</t>
  </si>
  <si>
    <t>DTXSID8044674</t>
  </si>
  <si>
    <t>HTENFZMEHKCNMD-UHFFFAOYSA-N</t>
  </si>
  <si>
    <t>BrC1=C2C=CC=C3C(=O)C4=CC(Br)=C5C=CC=C6C(=O)C(=C1)C(=C23)C4=C56</t>
  </si>
  <si>
    <t xml:space="preserve">InChI=1S/C22H8Br2O2/c23-15-7-14-19-17-9(15)3-1-5-11(17)21(25)13-8-16(24)10-4-2-6-12(22(14)26)18(10)20(13)19/h1-8H
</t>
  </si>
  <si>
    <t>DTXSID6052031</t>
  </si>
  <si>
    <t>YCBLLWSXYKEKTG-UHFFFAOYSA-N</t>
  </si>
  <si>
    <t>CC1=C(N=NC2=CC=C(C=C2Cl)C2=CC(Cl)=C(C=C2)N=NC2=C(C)NN(C2=O)C2=CC=CC=C2)C(=O)N(N1)C1=CC=CC=C1</t>
  </si>
  <si>
    <t>CC1=NN(C(=O)C1N=NC1=CC=C(C=C1Cl)C1=CC(Cl)=C(C=C1)N=NC1C(C)=NN(C1=O)C1=CC=CC=C1)C1=CC=CC=C1</t>
  </si>
  <si>
    <t xml:space="preserve">InChI=1S/C32H24Cl2N8O2/c1-19-29(31(43)41(39-19)23-9-5-3-6-10-23)37-35-27-15-13-21(17-25(27)33)22-14-16-28(26(34)18-22)36-38-30-20(2)40-42(32(30)44)24-11-7-4-8-12-24/h3-18,39-40H,1-2H3
</t>
  </si>
  <si>
    <t>DTXSID9042170</t>
  </si>
  <si>
    <t>ZMSQJSMSLXVTKN-UHFFFAOYSA-N</t>
  </si>
  <si>
    <t>C(CN1CCOCC1)OCCN1CCOCC1</t>
  </si>
  <si>
    <t xml:space="preserve">InChI=1S/C12H24N2O3/c1-7-15-8-2-13(1)5-11-17-12-6-14-3-9-16-10-4-14/h1-12H2
</t>
  </si>
  <si>
    <t>DTXSID5020865</t>
  </si>
  <si>
    <t>IBOFVQJTBBUKMU-UHFFFAOYSA-N</t>
  </si>
  <si>
    <t>NC1=C(Cl)C=C(CC2=CC(Cl)=C(N)C=C2)C=C1</t>
  </si>
  <si>
    <t xml:space="preserve">InChI=1S/C13H12Cl2N2/c14-10-6-8(1-3-12(10)16)5-9-2-4-13(17)11(15)7-9/h1-4,6-7H,5,16-17H2
</t>
  </si>
  <si>
    <t>DTXSID2052079</t>
  </si>
  <si>
    <t>KNMQFBWXSICVQC-UHFFFAOYSA-N</t>
  </si>
  <si>
    <t>NC1=CC=C(C2=CC=C(N)C3=C2C(=O)C2=CC=CC=C2C3=O)C2=C1C(=O)C1=CC=CC=C1C2=O</t>
  </si>
  <si>
    <t xml:space="preserve">InChI=1S/C28H16N2O4/c29-19-11-9-13(21-23(19)27(33)17-7-3-1-5-15(17)25(21)31)14-10-12-20(30)24-22(14)26(32)16-6-2-4-8-18(16)28(24)34/h1-12H,29-30H2
</t>
  </si>
  <si>
    <t>DTXSID3029310</t>
  </si>
  <si>
    <t>GQBHYWDCHSZDQU-UHFFFAOYSA-N</t>
  </si>
  <si>
    <t>CC(C)(C)CC(C)(C)C1=CC=C(NC2=CC=C(C=C2)C(C)(C)CC(C)(C)C)C=C1</t>
  </si>
  <si>
    <t xml:space="preserve">InChI=1S/C28H43N/c1-25(2,3)19-27(7,8)21-11-15-23(16-12-21)29-24-17-13-22(14-18-24)28(9,10)20-26(4,5)6/h11-18,29H,19-20H2,1-10H3
</t>
  </si>
  <si>
    <t>DTXSID2067539</t>
  </si>
  <si>
    <t>ZEHOVWPIGREOPO-UHFFFAOYSA-N</t>
  </si>
  <si>
    <t>ClC1=C(Cl)C(Cl)=C(Cl)C2=C1C(=O)C(C2=O)C1=CC=C2C=CC=C(N3C(=O)C4=C(C3=O)C(Cl)=C(Cl)C(Cl)=C4Cl)C2=N1</t>
  </si>
  <si>
    <t xml:space="preserve">InChI=1S/C26H6Cl8N2O4/c27-14-10-11(15(28)19(32)18(14)31)24(38)9(23(10)37)7-5-4-6-2-1-3-8(22(6)35-7)36-25(39)12-13(26(36)40)17(30)21(34)20(33)16(12)29/h1-5,9H
</t>
  </si>
  <si>
    <t>DTXSID0024921</t>
  </si>
  <si>
    <t>DZIHTWJGPDVSGE-UHFFFAOYSA-N</t>
  </si>
  <si>
    <t xml:space="preserve">InChI=1S/C13H26N2/c14-12-5-1-10(2-6-12)9-11-3-7-13(15)8-4-11/h10-13H,1-9,14-15H2
</t>
  </si>
  <si>
    <t>DTXSID6044854</t>
  </si>
  <si>
    <t>HMBNQNDUEFFFNZ-UHFFFAOYSA-N</t>
  </si>
  <si>
    <t xml:space="preserve">InChI=1S/C6H12O2/c1-2-8-6-4-3-5-7/h2,7H,1,3-6H2
</t>
  </si>
  <si>
    <t>DTXSID2074954</t>
  </si>
  <si>
    <t>SVOBELCYOCEECO-UHFFFAOYSA-N</t>
  </si>
  <si>
    <t>CC1=C(O)C=CC(=C1)C1(CCCCC1)C1=CC(C)=C(O)C=C1</t>
  </si>
  <si>
    <t xml:space="preserve">InChI=1S/C20H24O2/c1-14-12-16(6-8-18(14)21)20(10-4-3-5-11-20)17-7-9-19(22)15(2)13-17/h6-9,12-13,21-22H,3-5,10-11H2,1-2H3
</t>
  </si>
  <si>
    <t>DTXSID0044993</t>
  </si>
  <si>
    <t>CDBAMNGURPMUTG-UHFFFAOYSA-N</t>
  </si>
  <si>
    <t>CC(C)(C1CCC(O)CC1)C1CCC(O)CC1</t>
  </si>
  <si>
    <t xml:space="preserve">InChI=1S/C15H28O2/c1-15(2,11-3-7-13(16)8-4-11)12-5-9-14(17)10-6-12/h11-14,16-17H,3-10H2,1-2H3
</t>
  </si>
  <si>
    <t>DTXSID2027337</t>
  </si>
  <si>
    <t>UTOVMEACOLCUCK-PLNGDYQASA-N</t>
  </si>
  <si>
    <t>CCCCOC(=O)\C=C/C(O)=O</t>
  </si>
  <si>
    <t>CCCCOC(=O)C=CC(O)=O</t>
  </si>
  <si>
    <t xml:space="preserve">InChI=1S/C8H12O4/c1-2-3-6-12-8(11)5-4-7(9)10/h4-5H,2-3,6H2,1H3,(H,9,10)/b5-4-
</t>
  </si>
  <si>
    <t>DTXSID8052148</t>
  </si>
  <si>
    <t>BBFRYSKTTHYWQZ-UHFFFAOYSA-N</t>
  </si>
  <si>
    <t>[O-][N+](=O)C1=CC(=CC=C1NC1=CC=CC=C1)S(=O)(=O)NC1=CC=CC=C1</t>
  </si>
  <si>
    <t xml:space="preserve">InChI=1S/C18H15N3O4S/c22-21(23)18-13-16(26(24,25)20-15-9-5-2-6-10-15)11-12-17(18)19-14-7-3-1-4-8-14/h1-13,19-20H
</t>
  </si>
  <si>
    <t>DTXSID9022027</t>
  </si>
  <si>
    <t>KRZCOLNOCZKSDF-UHFFFAOYSA-N</t>
  </si>
  <si>
    <t>NC1=CC=C(F)C=C1</t>
  </si>
  <si>
    <t xml:space="preserve">InChI=1S/C6H6FN/c7-5-1-3-6(8)4-2-5/h1-4H,8H2
</t>
  </si>
  <si>
    <t>DTXSID8026981</t>
  </si>
  <si>
    <t>GRDXCFKBQWDAJH-UHFFFAOYSA-N</t>
  </si>
  <si>
    <t>CC(=O)NC1=CC=C(C=C1)S(Cl)(=O)=O</t>
  </si>
  <si>
    <t xml:space="preserve">InChI=1S/C8H8ClNO3S/c1-6(11)10-7-2-4-8(5-3-7)14(9,12)13/h2-5H,1H3,(H,10,11)
</t>
  </si>
  <si>
    <t>DTXSID6058710</t>
  </si>
  <si>
    <t>XPEKVUUBSDFMDR-UHFFFAOYSA-N</t>
  </si>
  <si>
    <t xml:space="preserve">InChI=1/C9H10O3/c1-5-3-2-4-6-7(5)9(11)12-8(6)10/h2-3,5-7H,4H2,1H3
</t>
  </si>
  <si>
    <t>DTXSID4020828</t>
  </si>
  <si>
    <t>NWVVVBRKAWDGAB-UHFFFAOYSA-N</t>
  </si>
  <si>
    <t>COC1=CC=C(O)C=C1</t>
  </si>
  <si>
    <t xml:space="preserve">InChI=1S/C7H8O2/c1-9-7-4-2-6(8)3-5-7/h2-5,8H,1H3
</t>
  </si>
  <si>
    <t>DTXSID1052660</t>
  </si>
  <si>
    <t>YYROPELSRYBVMQ-UHFFFAOYSA-N</t>
  </si>
  <si>
    <t>CC1=CC=C(C=C1)S(Cl)(=O)=O</t>
  </si>
  <si>
    <t xml:space="preserve">InChI=1S/C7H7ClO2S/c1-6-2-4-7(5-3-6)11(8,9)10/h2-5H,1H3
</t>
  </si>
  <si>
    <t>DTXSID0027222</t>
  </si>
  <si>
    <t>MOYAFQVGZZPNRA-UHFFFAOYSA-N</t>
  </si>
  <si>
    <t>CC(C)=C1CCC(C)=CC1</t>
  </si>
  <si>
    <t xml:space="preserve">InChI=1S/C10H16/c1-8(2)10-6-4-9(3)5-7-10/h4H,5-7H2,1-3H3
</t>
  </si>
  <si>
    <t>DTXSID1029170</t>
  </si>
  <si>
    <t>SHOJXDKTYKFBRD-UHFFFAOYSA-N</t>
  </si>
  <si>
    <t>CC(C)=CC(C)=O</t>
  </si>
  <si>
    <t xml:space="preserve">InChI=1S/C6H10O/c1-5(2)4-6(3)7/h4H,1-3H3
</t>
  </si>
  <si>
    <t>DTXSID6033241</t>
  </si>
  <si>
    <t>AKGGYBADQZYZPD-UHFFFAOYSA-N</t>
  </si>
  <si>
    <t>CC(=O)CCC1=CC=CC=C1</t>
  </si>
  <si>
    <t xml:space="preserve">InChI=1S/C10H12O/c1-9(11)7-8-10-5-3-2-4-6-10/h2-6H,7-8H2,1H3
</t>
  </si>
  <si>
    <t>DTXSID2026280</t>
  </si>
  <si>
    <t>UHOKSCJSTAHBSO-UHFFFAOYSA-N</t>
  </si>
  <si>
    <t>O=C1C2=CC=CC=C2C(=O)C2=C1C=CC1=C2NC2=C(N1)C1=C(C=C2)C(=O)C2=C(C=CC=C2)C1=O</t>
  </si>
  <si>
    <t xml:space="preserve">InChI=1S/C28H14N2O4/c31-25-13-5-1-3-7-15(13)27(33)21-17(25)9-11-19-23(21)29-20-12-10-18-22(24(20)30-19)28(34)16-8-4-2-6-14(16)26(18)32/h1-12,29-30H
</t>
  </si>
  <si>
    <t>DTXSID0067268</t>
  </si>
  <si>
    <t>ZRTNNBVVVUUNRM-UHFFFAOYSA-N</t>
  </si>
  <si>
    <t>OCCN(CCO)CCO.CN(CCCCCC(O)=O)S(=O)(=O)C1=CC=CC=C1</t>
  </si>
  <si>
    <t>CN(CCCCCC(O)=O)S(=O)(=O)C1=CC=CC=C1</t>
  </si>
  <si>
    <t xml:space="preserve">InChI=1S/C13H19NO4S.C6H15NO3/c1-14(11-7-3-6-10-13(15)16)19(17,18)12-8-4-2-5-9-12;8-4-1-7(2-5-9)3-6-10/h2,4-5,8-9H,3,6-7,10-11H2,1H3,(H,15,16);8-10H,1-6H2
</t>
  </si>
  <si>
    <t>DTXSID2074374</t>
  </si>
  <si>
    <t>GLKZGJGPYOFPKV-UHFFFAOYSA-N</t>
  </si>
  <si>
    <t>CC1=CC=C(C=C1)S(=O)(=O)NCCCCCC(O)=O</t>
  </si>
  <si>
    <t xml:space="preserve">InChI=1S/C13H19NO4S/c1-11-6-8-12(9-7-11)19(17,18)14-10-4-2-3-5-13(15)16/h6-9,14H,2-5,10H2,1H3,(H,15,16)
</t>
  </si>
  <si>
    <t>DTXSID3052488</t>
  </si>
  <si>
    <t>HCRBXQFHJMCTLF-UHFFFAOYSA-N</t>
  </si>
  <si>
    <t xml:space="preserve">InChI=1/C7H14O2/c1-4-6(3)7(8)9-5-2/h6H,4-5H2,1-3H3
</t>
  </si>
  <si>
    <t>DTXSID9025530</t>
  </si>
  <si>
    <t>CFJYNSNXFXLKNS-UHFFFAOYSA-N</t>
  </si>
  <si>
    <t xml:space="preserve">InChI=1S/C10H20/c1-8(2)10-6-4-9(3)5-7-10/h8-10H,4-7H2,1-3H3
</t>
  </si>
  <si>
    <t>DTXSID9038717</t>
  </si>
  <si>
    <t>HGCIXCUEYOPUTN-UHFFFAOYSA-N</t>
  </si>
  <si>
    <t xml:space="preserve">InChI=1S/C6H10/c1-2-4-6-5-3-1/h1-2H,3-6H2
</t>
  </si>
  <si>
    <t>DTXSID1066239</t>
  </si>
  <si>
    <t>MHXBHWLGRWOABW-UHFFFAOYSA-N</t>
  </si>
  <si>
    <t xml:space="preserve">InChI=1S/C32H64O2/c1-3-5-7-9-11-13-15-17-18-19-20-22-24-26-28-30-32(33)34-31-29-27-25-23-21-16-14-12-10-8-6-4-2/h3-31H2,1-2H3
</t>
  </si>
  <si>
    <t>DTXSID8021937</t>
  </si>
  <si>
    <t>BBMCTIGTTCKYKF-UHFFFAOYSA-N</t>
  </si>
  <si>
    <t xml:space="preserve">InChI=1S/C7H16O/c1-2-3-4-5-6-7-8/h8H,2-7H2,1H3
</t>
  </si>
  <si>
    <t>DTXSID6029670</t>
  </si>
  <si>
    <t>IGSBHTZEJMPDSZ-UHFFFAOYSA-N</t>
  </si>
  <si>
    <t xml:space="preserve">InChI=1/C15H30N2/c1-10-7-12(3-5-14(10)16)9-13-4-6-15(17)11(2)8-13/h10-15H,3-9,16-17H2,1-2H3
</t>
  </si>
  <si>
    <t>DTXSID9024693</t>
  </si>
  <si>
    <t>CIHOLLKRGTVIJN-UHFFFAOYSA-N</t>
  </si>
  <si>
    <t xml:space="preserve">InChI=1S/C4H10O2/c1-4(2,3)6-5/h5H,1-3H3
</t>
  </si>
  <si>
    <t>DTXSID90904982</t>
  </si>
  <si>
    <t>FXKOYCHIRMCIOR-ANVLNOONSA-L</t>
  </si>
  <si>
    <t>[H+].[Mn++].CC1=C(Cl)C=C(\N=N\C2=C3C=CC=CC3=CC(C([O-])=O)=C2[O-])C(=C1)S([O-])(=O)=O</t>
  </si>
  <si>
    <t>CC1=CC(=C(C=C1Cl)N=NC1=C2C=CC=CC2=CC(C(O)=O)=C1O)S(O)(=O)=O</t>
  </si>
  <si>
    <t xml:space="preserve">InChI=1S/C18H13ClN2O6S.Mn/c1-9-6-15(28(25,26)27)14(8-13(9)19)20-21-16-11-5-3-2-4-10(11)7-12(17(16)22)18(23)24;/h2-8,22H,1H3,(H,23,24)(H,25,26,27);/q;+2/p-2/b21-20+;
</t>
  </si>
  <si>
    <t>DTXSID2033445</t>
  </si>
  <si>
    <t>OMKZWUPRGQMQJC-UHFFFAOYSA-N</t>
  </si>
  <si>
    <t xml:space="preserve">InChI=1S/C8H21N3/c1-11(2)8-4-7-10-6-3-5-9/h10H,3-9H2,1-2H3
</t>
  </si>
  <si>
    <t>DTXSID8027614</t>
  </si>
  <si>
    <t>QFHMNFAUXJAINK-UHFFFAOYSA-N</t>
  </si>
  <si>
    <t>CC(C)C(NC(N)=O)NC(N)=O</t>
  </si>
  <si>
    <t xml:space="preserve">InChI=1S/C6H14N4O2/c1-3(2)4(9-5(7)11)10-6(8)12/h3-4H,1-2H3,(H3,7,9,11)(H3,8,10,12)
</t>
  </si>
  <si>
    <t>DTXSID4068242</t>
  </si>
  <si>
    <t>BNOJIFCMRRONPS-UHFFFAOYSA-N</t>
  </si>
  <si>
    <t>OC1=C(C=C2C=CC=CC2=C1N=NC1=C(Cl)C=CC(Cl)=C1)C(=O)NC1=CC(Cl)=C(NC(=O)C2=C(O)C(N=NC3=C(Cl)C=CC(Cl)=C3)=C3C=CC=CC3=C2)C=C1Cl</t>
  </si>
  <si>
    <t xml:space="preserve">InChI=1S/C40H22Cl6N6O4/c41-21-9-11-27(43)33(15-21)49-51-35-23-7-3-1-5-19(23)13-25(37(35)53)39(55)47-31-17-30(46)32(18-29(31)45)48-40(56)26-14-20-6-2-4-8-24(20)36(38(26)54)52-50-34-16-22(42)10-12-28(34)44/h1-18,53-54H,(H,47,55)(H,48,56)
</t>
  </si>
  <si>
    <t>DTXSID7052159</t>
  </si>
  <si>
    <t>GEVPMCITMSGJKL-UHFFFAOYSA-N</t>
  </si>
  <si>
    <t>OC1=C(N=NC2=CC(=CC=C2Cl)C(F)(F)F)C2=C(C=CC=C2)C=C1C(=O)NC1=CC(Cl)=C(NC(=O)C2=CC3=C(C=CC=C3)C(N=NC3=CC(=CC=C3Cl)C(F)(F)F)=C2O)C=C1Cl</t>
  </si>
  <si>
    <t xml:space="preserve">InChI=1S/C42H22Cl4F6N6O4/c43-27-11-9-21(41(47,48)49)15-33(27)55-57-35-23-7-3-1-5-19(23)13-25(37(35)59)39(61)53-31-17-30(46)32(18-29(31)45)54-40(62)26-14-20-6-2-4-8-24(20)36(38(26)60)58-56-34-16-22(42(50,51)52)10-12-28(34)44/h1-18,59-60H,(H,53,61)(H,54,62)
</t>
  </si>
  <si>
    <t>DTXSID5033701</t>
  </si>
  <si>
    <t>TXXWBTOATXBWDR-UHFFFAOYSA-N</t>
  </si>
  <si>
    <t xml:space="preserve">InChI=1S/C10H24N2/c1-11(2)9-7-5-6-8-10-12(3)4/h5-10H2,1-4H3
</t>
  </si>
  <si>
    <t>DTXSID8052063</t>
  </si>
  <si>
    <t>NQDGNYQKISTHLK-UHFFFAOYSA-N</t>
  </si>
  <si>
    <t>OC1=C(N=NC2=C(Cl)C=CC(Cl)=C2)C2=CC=CC=C2C=C1C(=O)NC1=CC=C(NC(=O)C2=C(O)C(N=NC3=CC(Cl)=CC=C3Cl)=C3C=CC=CC3=C2)C=C1</t>
  </si>
  <si>
    <t xml:space="preserve">InChI=1S/C40H24Cl4N6O4/c41-23-9-15-31(43)33(19-23)47-49-35-27-7-3-1-5-21(27)17-29(37(35)51)39(53)45-25-11-13-26(14-12-25)46-40(54)30-18-22-6-2-4-8-28(22)36(38(30)52)50-48-34-20-24(42)10-16-32(34)44/h1-20,51-52H,(H,45,53)(H,46,54)
</t>
  </si>
  <si>
    <t>DTXSID4027232</t>
  </si>
  <si>
    <t>DAZXVJBJRMWXJP-UHFFFAOYSA-N</t>
  </si>
  <si>
    <t xml:space="preserve">InChI=1S/C4H11N/c1-4-5(2)3/h4H2,1-3H3
</t>
  </si>
  <si>
    <t>DTXSID8027454</t>
  </si>
  <si>
    <t>YPEWWOUWRRQBAX-UHFFFAOYSA-N</t>
  </si>
  <si>
    <t>CN(C)C(=O)CC(C)=O</t>
  </si>
  <si>
    <t xml:space="preserve">InChI=1S/C6H11NO2/c1-5(8)4-6(9)7(2)3/h4H2,1-3H3
</t>
  </si>
  <si>
    <t>DTXSID3024366</t>
  </si>
  <si>
    <t>ZMANZCXQSJIPKH-UHFFFAOYSA-N</t>
  </si>
  <si>
    <t xml:space="preserve">InChI=1S/C6H15N/c1-4-7(5-2)6-3/h4-6H2,1-3H3
</t>
  </si>
  <si>
    <t>DTXSID9026633</t>
  </si>
  <si>
    <t>SVYKKECYCPFKGB-UHFFFAOYSA-N</t>
  </si>
  <si>
    <t xml:space="preserve">InChI=1S/C8H17N/c1-9(2)8-6-4-3-5-7-8/h8H,3-7H2,1-2H3
</t>
  </si>
  <si>
    <t>DTXSID8074813</t>
  </si>
  <si>
    <t>ZUHZZVMEUAUWHY-UHFFFAOYSA-N</t>
  </si>
  <si>
    <t xml:space="preserve">InChI=1S/C5H13N/c1-4-5-6(2)3/h4-5H2,1-3H3
</t>
  </si>
  <si>
    <t>DTXSID9021849</t>
  </si>
  <si>
    <t>YFTHZRPMJXBUME-UHFFFAOYSA-N</t>
  </si>
  <si>
    <t xml:space="preserve">InChI=1S/C9H21N/c1-4-7-10(8-5-2)9-6-3/h4-9H2,1-3H3
</t>
  </si>
  <si>
    <t>DTXSID5027564</t>
  </si>
  <si>
    <t>YRDNVESFWXDNSI-UHFFFAOYSA-N</t>
  </si>
  <si>
    <t xml:space="preserve">InChI=1S/C11H21NO/c1-7-9(13)12-11(5,6)8-10(2,3)4/h7H,1,8H2,2-6H3,(H,12,13)
</t>
  </si>
  <si>
    <t>DTXSID1041394</t>
  </si>
  <si>
    <t>VILGDADBAQFRJE-UHFFFAOYSA-N</t>
  </si>
  <si>
    <t>CC(C)(C)N(SC1=NC2=C(S1)C=CC=C2)SC1=NC2=C(S1)C=CC=C2</t>
  </si>
  <si>
    <t xml:space="preserve">InChI=1S/C18H17N3S4/c1-18(2,3)21(24-16-19-12-8-4-6-10-14(12)22-16)25-17-20-13-9-5-7-11-15(13)23-17/h4-11H,1-3H3
</t>
  </si>
  <si>
    <t>DTXSID7026572</t>
  </si>
  <si>
    <t>IUJLOAKJZQBENM-UHFFFAOYSA-N</t>
  </si>
  <si>
    <t>CC(C)(C)NSC1=NC2=C(S1)C=CC=C2</t>
  </si>
  <si>
    <t xml:space="preserve">InChI=1S/C11H14N2S2/c1-11(2,3)13-15-10-12-8-6-4-5-7-9(8)14-10/h4-7,13H,1-3H3
</t>
  </si>
  <si>
    <t>DTXSID90883304</t>
  </si>
  <si>
    <t>UDZAXLGLNUMCRX-KHPPLWFESA-N</t>
  </si>
  <si>
    <t>CCCCCCCC\C=C/CCCCCCCC(=O)NCC(C)O</t>
  </si>
  <si>
    <t xml:space="preserve">InChI=1/C21H41NO2/c1-3-4-5-6-7-8-9-10-11-12-13-14-15-16-17-18-21(24)22-19-20(2)23/h10-11,20,23H,3-9,12-19H2,1-2H3,(H,22,24)/b11-10-
</t>
  </si>
  <si>
    <t>DTXSID1044510</t>
  </si>
  <si>
    <t>KMBPCQSCMCEPMU-UHFFFAOYSA-N</t>
  </si>
  <si>
    <t xml:space="preserve">InChI=1S/C7H19N3/c1-10(6-2-4-8)7-3-5-9/h2-9H2,1H3
</t>
  </si>
  <si>
    <t>DTXSID0025440</t>
  </si>
  <si>
    <t>OTBHHUPVCYLGQO-UHFFFAOYSA-N</t>
  </si>
  <si>
    <t xml:space="preserve">InChI=1S/C6H17N3/c7-3-1-5-9-6-2-4-8/h9H,1-8H2
</t>
  </si>
  <si>
    <t>DTXSID5044730</t>
  </si>
  <si>
    <t>BXIGAWRFDMDLTL-UHFFFAOYSA-N</t>
  </si>
  <si>
    <t>COC1=C(N)C2=C(C(=O)C3=C(C=CC=C3)C2=O)C(NS(=O)(=O)C2=CC=C(C)C=C2)=C1</t>
  </si>
  <si>
    <t xml:space="preserve">InChI=1S/C22H18N2O5S/c1-12-7-9-13(10-8-12)30(27,28)24-16-11-17(29-2)20(23)19-18(16)21(25)14-5-3-4-6-15(14)22(19)26/h3-11,24H,23H2,1-2H3
</t>
  </si>
  <si>
    <t>DTXSID9041736</t>
  </si>
  <si>
    <t>WNWZKKBGFYKSGA-UHFFFAOYSA-N</t>
  </si>
  <si>
    <t>COC1=CC(Cl)=C(OC)C=C1NC(=O)C(N=NC1=CC(OC)=C(C=C1OC)S(=O)(=O)NC1=CC=CC=C1)C(C)=O</t>
  </si>
  <si>
    <t xml:space="preserve">InChI=1/C26H27ClN4O8S/c1-15(32)25(26(33)28-18-12-20(36-2)17(27)11-21(18)37-3)30-29-19-13-23(39-5)24(14-22(19)38-4)40(34,35)31-16-9-7-6-8-10-16/h6-14,25,31H,1-5H3,(H,28,33)
</t>
  </si>
  <si>
    <t>DTXSID7029249</t>
  </si>
  <si>
    <t>UKODFQOELJFMII-UHFFFAOYSA-N</t>
  </si>
  <si>
    <t xml:space="preserve">InChI=1S/C9H23N3/c1-10(2)6-8-12(5)9-7-11(3)4/h6-9H2,1-5H3
</t>
  </si>
  <si>
    <t>DTXSID90864653</t>
  </si>
  <si>
    <t>AYOFXUHULUCJBF-UHFFFAOYSA-N</t>
  </si>
  <si>
    <t>COC1=CC=C(Cl)C=C1NC(=O)C(N=NC1=CC=C(C=C1OC)[N+]([O-])=O)C(C)=O</t>
  </si>
  <si>
    <t xml:space="preserve">InChI=1/C18H17ClN4O6/c1-10(24)17(18(25)20-14-8-11(19)4-7-15(14)28-2)22-21-13-6-5-12(23(26)27)9-16(13)29-3/h4-9,17H,1-3H3,(H,20,25)
</t>
  </si>
  <si>
    <t>DTXSID7040154</t>
  </si>
  <si>
    <t>GDFCSMCGLZFNFY-UHFFFAOYSA-N</t>
  </si>
  <si>
    <t>CN(C)CCCNC(=O)C(C)=C</t>
  </si>
  <si>
    <t xml:space="preserve">InChI=1S/C9H18N2O/c1-8(2)9(12)10-6-5-7-11(3)4/h1,5-7H2,2-4H3,(H,10,12)
</t>
  </si>
  <si>
    <t>DTXSID40893392</t>
  </si>
  <si>
    <t>IXOCGRPBILEGOX-UHFFFAOYSA-N</t>
  </si>
  <si>
    <t>CCCCCCCCCCCC(=O)NCCC[N+](C)(C)CC(O)CS([O-])(=O)=O</t>
  </si>
  <si>
    <t xml:space="preserve">InChI=1/C20H42N2O5S/c1-4-5-6-7-8-9-10-11-12-14-20(24)21-15-13-16-22(2,3)17-19(23)18-28(25,26)27/h19,23H,4-18H2,1-3H3,(H-,21,24,25,26,27)
</t>
  </si>
  <si>
    <t>DTXSID60865718</t>
  </si>
  <si>
    <t>BATVZJPOLFSGTD-UHFFFAOYSA-N</t>
  </si>
  <si>
    <t>CCN(CCOC(C)OCC(C)C)C1=CC=C(C=C1)N=NC1=CC=CC=C1</t>
  </si>
  <si>
    <t xml:space="preserve">InChI=1/C22H31N3O2/c1-5-25(15-16-26-19(4)27-17-18(2)3)22-13-11-21(12-14-22)24-23-20-9-7-6-8-10-20/h6-14,18-19H,5,15-17H2,1-4H3
</t>
  </si>
  <si>
    <t>DTXSID7024952</t>
  </si>
  <si>
    <t>JQVDAXLFBXTEQA-UHFFFAOYSA-N</t>
  </si>
  <si>
    <t xml:space="preserve">InChI=1S/C8H19N/c1-3-5-7-9-8-6-4-2/h9H,3-8H2,1-2H3
</t>
  </si>
  <si>
    <t>DTXSID2066565</t>
  </si>
  <si>
    <t>XCVNDBIXFPGMIW-UHFFFAOYSA-N</t>
  </si>
  <si>
    <t xml:space="preserve">InChI=1S/C5H13N/c1-3-5-6-4-2/h6H,3-5H2,1-2H3
</t>
  </si>
  <si>
    <t>DTXSID50160204</t>
  </si>
  <si>
    <t>YQIGLEFUZMIVHU-UHFFFAOYSA-N</t>
  </si>
  <si>
    <t>CC(C)NC(=O)C(C)=C</t>
  </si>
  <si>
    <t xml:space="preserve">InChI=1S/C7H13NO/c1-5(2)7(9)8-6(3)4/h6H,1H2,2-4H3,(H,8,9)
</t>
  </si>
  <si>
    <t>DTXSID2065127</t>
  </si>
  <si>
    <t>RXFCIXRFAJRBSG-UHFFFAOYSA-N</t>
  </si>
  <si>
    <t xml:space="preserve">InChI=1S/C8H22N4/c9-3-1-5-11-7-8-12-6-2-4-10/h11-12H,1-10H2
</t>
  </si>
  <si>
    <t>DTXSID7027093</t>
  </si>
  <si>
    <t>KIACEOHPIRTHMI-UHFFFAOYSA-N</t>
  </si>
  <si>
    <t xml:space="preserve">InChI=1S/C6H13NOS/c1-4-7-6(9)8-5(2)3/h5H,4H2,1-3H3,(H,7,9)
</t>
  </si>
  <si>
    <t>DTXSID4041606</t>
  </si>
  <si>
    <t>TWSRVQVEYJNFKQ-UHFFFAOYSA-N</t>
  </si>
  <si>
    <t xml:space="preserve">InChI=1S/C8H16O2/c1-3-5-6-7-10-8(9)4-2/h3-7H2,1-2H3
</t>
  </si>
  <si>
    <t>DTXSID3022247</t>
  </si>
  <si>
    <t>FQTLCLSUCSAZDY-UHFFFAOYSA-N</t>
  </si>
  <si>
    <t>CC(C)=CCCC(C)=CCCC(C)(O)C=C</t>
  </si>
  <si>
    <t xml:space="preserve">InChI=1/C15H26O/c1-6-15(5,16)12-8-11-14(4)10-7-9-13(2)3/h6,9,11,16H,1,7-8,10,12H2,2-5H3
</t>
  </si>
  <si>
    <t>DTXSID8027535</t>
  </si>
  <si>
    <t>ZKDDJTYSFCWVGS-UHFFFAOYSA-M</t>
  </si>
  <si>
    <t>[Na+].CCOP([S-])(=S)OCC</t>
  </si>
  <si>
    <t>CCOP(S)(=S)OCC</t>
  </si>
  <si>
    <t xml:space="preserve">InChI=1S/C4H11O2PS2.Na/c1-3-5-7(8,9)6-4-2;/h3-4H2,1-2H3,(H,8,9);/q;+1/p-1
</t>
  </si>
  <si>
    <t>DTXSID8047054</t>
  </si>
  <si>
    <t>IJCWFDPJFXGQBN-RYNSOKOISA-N</t>
  </si>
  <si>
    <t>CCCCCCCCCCCCCCCCCC(=O)OC[C@@H](OC(=O)CCCCCCCCCCCCCCCCC)[C@H]1OC[C@H](O)[C@H]1OC(=O)CCCCCCCCCCCCCCCCC</t>
  </si>
  <si>
    <t xml:space="preserve">InChI=1S/C60H114O8/c1-4-7-10-13-16-19-22-25-28-31-34-37-40-43-46-49-56(62)65-53-55(67-57(63)50-47-44-41-38-35-32-29-26-23-20-17-14-11-8-5-2)60-59(54(61)52-66-60)68-58(64)51-48-45-42-39-36-33-30-27-24-21-18-15-12-9-6-3/h54-55,59-61H,4-53H2,1-3H3/t54-,55+,59+,60+/m0/s1
</t>
  </si>
  <si>
    <t>DTXSID7074953</t>
  </si>
  <si>
    <t>GLVVKKSPKXTQRB-UHFFFAOYSA-N</t>
  </si>
  <si>
    <t xml:space="preserve">InChI=1S/C14H26O2/c1-3-5-6-7-8-9-10-11-12-13-14(15)16-4-2/h4H,2-3,5-13H2,1H3
</t>
  </si>
  <si>
    <t>DTXSID0041484</t>
  </si>
  <si>
    <t>NPFVOOAXDOBMCE-PLNGDYQASA-N</t>
  </si>
  <si>
    <t>CC\C=C/CCOC(C)=O</t>
  </si>
  <si>
    <t>CCC=CCCOC(C)=O</t>
  </si>
  <si>
    <t xml:space="preserve">InChI=1S/C8H14O2/c1-3-4-5-6-7-10-8(2)9/h4-5H,3,6-7H2,1-2H3/b5-4-
</t>
  </si>
  <si>
    <t>DTXSID7072969</t>
  </si>
  <si>
    <t>XRMBQHTWUBGQDN-UHFFFAOYSA-N</t>
  </si>
  <si>
    <t xml:space="preserve">InChI=1S/C24H34O9/c1-7-19(25)30-15-23(11-5,16-31-20(26)8-2)13-29-14-24(12-6,17-32-21(27)9-3)18-33-22(28)10-4/h7-10H,1-4,11-18H2,5-6H3
</t>
  </si>
  <si>
    <t>DTXSID40149740</t>
  </si>
  <si>
    <t>AXLMPTNTPOWPLT-UHFFFAOYSA-N</t>
  </si>
  <si>
    <t xml:space="preserve">InChI=1S/C7H10O3/c1-3-4-10-7(9)5-6(2)8/h3H,1,4-5H2,2H3
</t>
  </si>
  <si>
    <t>DTXSID3044386</t>
  </si>
  <si>
    <t>WOZZOSDBXABUFO-UHFFFAOYSA-N</t>
  </si>
  <si>
    <t>[Al+3].CCC(C)[O-].CCC(C)[O-].CCC(C)[O-]</t>
  </si>
  <si>
    <t xml:space="preserve">InChI=1/3C4H9O.Al/c3*1-3-4(2)5;/h3*4H,3H2,1-2H3;/q3*-1;+3
</t>
  </si>
  <si>
    <t>DTXSID3027164</t>
  </si>
  <si>
    <t>CNUNWZZSUJPAHX-UHFFFAOYSA-N</t>
  </si>
  <si>
    <t>NC(N)=N.O[N+]([O-])=O</t>
  </si>
  <si>
    <t>NC(N)=N</t>
  </si>
  <si>
    <t xml:space="preserve">InChI=1S/CH5N3.HNO3/c2*2-1(3)4/h(H5,2,3,4);(H,2,3,4)
</t>
  </si>
  <si>
    <t>DTXSID4029224</t>
  </si>
  <si>
    <t>FYOWZTWVYZOZSI-UHFFFAOYSA-N</t>
  </si>
  <si>
    <t>NC(=N)S(O)=O</t>
  </si>
  <si>
    <t xml:space="preserve">InChI=1/CH4N2O2S/c2-1(3)6(4)5/h(H3,2,3)(H,4,5)
</t>
  </si>
  <si>
    <t>DTXSID1026879</t>
  </si>
  <si>
    <t>ZSIQJIWKELUFRJ-UHFFFAOYSA-N</t>
  </si>
  <si>
    <t xml:space="preserve">InChI=1S/C6H13N/c1-2-4-6-7-5-3-1/h7H,1-6H2
</t>
  </si>
  <si>
    <t>DTXSID60868724</t>
  </si>
  <si>
    <t>QUXFOKCUIZCKGS-UHFFFAOYSA-N</t>
  </si>
  <si>
    <t>CC(CC(C)(C)C)CP(O)(=O)CC(C)CC(C)(C)C</t>
  </si>
  <si>
    <t xml:space="preserve">InChI=1/C16H35O2P/c1-13(9-15(3,4)5)11-19(17,18)12-14(2)10-16(6,7)8/h13-14H,9-12H2,1-8H3,(H,17,18)
</t>
  </si>
  <si>
    <t>DTXSID8021640</t>
  </si>
  <si>
    <t>BDJRBEYXGGNYIS-UHFFFAOYSA-N</t>
  </si>
  <si>
    <t>OC(=O)CCCCCCCC(O)=O</t>
  </si>
  <si>
    <t xml:space="preserve">InChI=1S/C9H16O4/c10-8(11)6-4-2-1-3-5-7-9(12)13/h1-7H2,(H,10,11)(H,12,13)
</t>
  </si>
  <si>
    <t>DTXSID2051712</t>
  </si>
  <si>
    <t>IHTSDBYPAZEUOP-UHFFFAOYSA-N</t>
  </si>
  <si>
    <t xml:space="preserve">InChI=1S/C18H34O6/c1-3-5-11-21-13-15-23-17(19)9-7-8-10-18(20)24-16-14-22-12-6-4-2/h3-16H2,1-2H3
</t>
  </si>
  <si>
    <t>DTXSID2027094</t>
  </si>
  <si>
    <t>ROPXFXOUUANXRR-YPKPFQOOSA-N</t>
  </si>
  <si>
    <t>CCCCC(CC)COC(=O)\C=C/C(=O)OCC(CC)CCCC</t>
  </si>
  <si>
    <t xml:space="preserve">InChI=1/C20H36O4/c1-5-9-11-17(7-3)15-23-19(21)13-14-20(22)24-16-18(8-4)12-10-6-2/h13-14,17-18H,5-12,15-16H2,1-4H3/b14-13-
</t>
  </si>
  <si>
    <t>DTXSID60887773</t>
  </si>
  <si>
    <t>QUKHPBOCBWDYMW-UHFFFAOYSA-N</t>
  </si>
  <si>
    <t xml:space="preserve">InChI=1/C16H28O4/c1-11(2)9-19-15(17)13-7-5-6-8-14(13)16(18)20-10-12(3)4/h11-14H,5-10H2,1-4H3
</t>
  </si>
  <si>
    <t>DTXSID1026748</t>
  </si>
  <si>
    <t>IAQRGUVFOMOMEM-UHFFFAOYSA-N</t>
  </si>
  <si>
    <t xml:space="preserve">InChI=1S/C4H8/c1-3-4-2/h3-4H,1-2H3
</t>
  </si>
  <si>
    <t>DTXSID5044784</t>
  </si>
  <si>
    <t>VDYWHVQKENANGY-UHFFFAOYSA-N</t>
  </si>
  <si>
    <t>CC(CCOC(=O)C(C)=C)OC(=O)C(C)=C</t>
  </si>
  <si>
    <t xml:space="preserve">InChI=1/C12H18O4/c1-8(2)11(13)15-7-6-10(5)16-12(14)9(3)4/h10H,1,3,6-7H2,2,4-5H3
</t>
  </si>
  <si>
    <t>DTXSID4044870</t>
  </si>
  <si>
    <t>XOJWAAUYNWGQAU-UHFFFAOYSA-N</t>
  </si>
  <si>
    <t>CC(=C)C(=O)OCCCCOC(=O)C(C)=C</t>
  </si>
  <si>
    <t xml:space="preserve">InChI=1S/C12H18O4/c1-9(2)11(13)15-7-5-6-8-16-12(14)10(3)4/h1,3,5-8H2,2,4H3
</t>
  </si>
  <si>
    <t>DTXSID7027594</t>
  </si>
  <si>
    <t>PZTQVMXMKVTIRC-UHFFFAOYSA-L</t>
  </si>
  <si>
    <t>[Ca++].CC1=CC(=C(C=C1)N=NC1=C(O)C(=CC2=C1C=CC=C2)C([O-])=O)S([O-])(=O)=O</t>
  </si>
  <si>
    <t>CC1=CC=C(N=NC2=C(O)C(=CC3=C2C=CC=C3)C(O)=O)C(=C1)S(O)(=O)=O</t>
  </si>
  <si>
    <t xml:space="preserve">InChI=1S/C18H14N2O6S.Ca/c1-10-6-7-14(15(8-10)27(24,25)26)19-20-16-12-5-3-2-4-11(12)9-13(17(16)21)18(22)23;/h2-9,21H,1H3,(H,22,23)(H,24,25,26);/q;+2/p-2
</t>
  </si>
  <si>
    <t>DTXSID5038757</t>
  </si>
  <si>
    <t>XEVRDFDBXJMZFG-UHFFFAOYSA-N</t>
  </si>
  <si>
    <t xml:space="preserve">InChI=1S/CH6N4O/c2-4-1(6)5-3/h2-3H2,(H2,4,5,6)
</t>
  </si>
  <si>
    <t>DTXSID3061188</t>
  </si>
  <si>
    <t>IGARGHRYKHJQSM-UHFFFAOYSA-N</t>
  </si>
  <si>
    <t>C1CCC(CC1)C1=CC=CC=C1</t>
  </si>
  <si>
    <t xml:space="preserve">InChI=1S/C12H16/c1-3-7-11(8-4-1)12-9-5-2-6-10-12/h1,3-4,7-8,12H,2,5-6,9-10H2
</t>
  </si>
  <si>
    <t>DTXSID4041238</t>
  </si>
  <si>
    <t>QLBRROYTTDFLDX-UHFFFAOYSA-N</t>
  </si>
  <si>
    <t xml:space="preserve">InChI=1/C8H18N2/c9-5-7-2-1-3-8(4-7)6-10/h7-8H,1-6,9-10H2
</t>
  </si>
  <si>
    <t>DTXSID7027095</t>
  </si>
  <si>
    <t>JHQVCQDWGSXTFE-UHFFFAOYSA-N</t>
  </si>
  <si>
    <t xml:space="preserve">InChI=1S/C12H18O7/c1-3-5-16-11(13)18-9-7-15-8-10-19-12(14)17-6-4-2/h3-4H,1-2,5-10H2
</t>
  </si>
  <si>
    <t>DTXSID1029259</t>
  </si>
  <si>
    <t>SASYSVUEVMOWPL-NXVVXOECSA-N</t>
  </si>
  <si>
    <t>CCCCCCCCCCOC(=O)CCCCCCC\C=C/CCCCCCCC</t>
  </si>
  <si>
    <t xml:space="preserve">InChI=1S/C28H54O2/c1-3-5-7-9-11-13-14-15-16-17-18-19-20-22-24-26-28(29)30-27-25-23-21-12-10-8-6-4-2/h15-16H,3-14,17-27H2,1-2H3/b16-15-
</t>
  </si>
  <si>
    <t>DTXSID3026724</t>
  </si>
  <si>
    <t>JBSLOWBPDRZSMB-FPLPWBNLSA-N</t>
  </si>
  <si>
    <t>CCCCOC(=O)\C=C/C(=O)OCCCC</t>
  </si>
  <si>
    <t xml:space="preserve">InChI=1S/C12H20O4/c1-3-5-9-15-11(13)7-8-12(14)16-10-6-4-2/h7-8H,3-6,9-10H2,1-2H3/b8-7-
</t>
  </si>
  <si>
    <t>DTXSID20863750</t>
  </si>
  <si>
    <t>PLYDMIIYRWUYBP-UHFFFAOYSA-N</t>
  </si>
  <si>
    <t>CCOC(=O)C1=NN(C(=O)C1N=NC1=CC=C(C=C1Cl)C1=CC(Cl)=C(C=C1)N=NC1C(=O)N(N=C1C(=O)OCC)C1=CC=CC=C1)C1=CC=CC=C1</t>
  </si>
  <si>
    <t xml:space="preserve">InChI=1/C36H28Cl2N8O6/c1-3-51-35(49)31-29(33(47)45(43-31)23-11-7-5-8-12-23)41-39-27-17-15-21(19-25(27)37)22-16-18-28(26(38)20-22)40-42-30-32(36(50)52-4-2)44-46(34(30)48)24-13-9-6-10-14-24/h5-20,29-30H,3-4H2,1-2H3
</t>
  </si>
  <si>
    <t>DTXSID5027641</t>
  </si>
  <si>
    <t>ZDQWESQEGGJUCH-UHFFFAOYSA-N</t>
  </si>
  <si>
    <t xml:space="preserve">InChI=1S/C12H22O4/c1-9(2)15-11(13)7-5-6-8-12(14)16-10(3)4/h9-10H,5-8H2,1-4H3
</t>
  </si>
  <si>
    <t>DTXSID6067206</t>
  </si>
  <si>
    <t>WPUKZOKYKHYASK-UHFFFAOYSA-N</t>
  </si>
  <si>
    <t xml:space="preserve">InChI=1S/C32H62O4/c1-29(2)23-17-13-9-5-7-11-15-21-27-35-31(33)25-19-20-26-32(34)36-28-22-16-12-8-6-10-14-18-24-30(3)4/h29-30H,5-28H2,1-4H3
</t>
  </si>
  <si>
    <t>DTXSID6029202</t>
  </si>
  <si>
    <t>GYUVMLBYMPKZAZ-UHFFFAOYSA-N</t>
  </si>
  <si>
    <t>COC(=O)C1=CC2=C(C=C1)C=C(C=C2)C(=O)OC</t>
  </si>
  <si>
    <t xml:space="preserve">InChI=1S/C14H12O4/c1-17-13(15)11-5-3-10-8-12(14(16)18-2)6-4-9(10)7-11/h3-8H,1-2H3
</t>
  </si>
  <si>
    <t>DTXSID7067087</t>
  </si>
  <si>
    <t>FPYLHOQPWCQAIJ-UHFFFAOYSA-N</t>
  </si>
  <si>
    <t xml:space="preserve">InChI=1S/C20H43O3P/c1-4-5-6-7-8-9-10-11-12-13-14-15-16-17-18-19-20-24(21,22-2)23-3/h4-20H2,1-3H3
</t>
  </si>
  <si>
    <t>DTXSID1026740</t>
  </si>
  <si>
    <t>ALOUNLDAKADEEB-UHFFFAOYSA-N</t>
  </si>
  <si>
    <t xml:space="preserve">InChI=1S/C12H22O4/c1-15-11(13)9-7-5-3-4-6-8-10-12(14)16-2/h3-10H2,1-2H3
</t>
  </si>
  <si>
    <t>DTXSID2029660</t>
  </si>
  <si>
    <t>ONHFWHCMZAJCFB-UHFFFAOYSA-N</t>
  </si>
  <si>
    <t xml:space="preserve">InChI=1S/C16H35NO/c1-4-5-6-7-8-9-10-11-12-13-14-15-16-17(2,3)18/h4-16H2,1-3H3
</t>
  </si>
  <si>
    <t>DTXSID60889777</t>
  </si>
  <si>
    <t>PLHAFYWVSVUQCQ-UHFFFAOYSA-L</t>
  </si>
  <si>
    <t>[Na+].[Na+].CCCCCCCCC=CCCCCCCCCNC(=O)CC(C([O-])=O)S([O-])(=O)=O</t>
  </si>
  <si>
    <t>CCCCCCCCC=CCCCCCCCCNC(=O)CC(C(O)=O)S(O)(=O)=O</t>
  </si>
  <si>
    <t xml:space="preserve">InChI=1/C22H41NO6S.2Na/c1-2-3-4-5-6-7-8-9-10-11-12-13-14-15-16-17-18-23-21(24)19-20(22(25)26)30(27,28)29;;/h9-10,20H,2-8,11-19H2,1H3,(H,23,24)(H,25,26)(H,27,28,29);;/q;2*+1/p-2
</t>
  </si>
  <si>
    <t>DTXSID3064356</t>
  </si>
  <si>
    <t>UZZFFIUHUDOYPS-UHFFFAOYSA-L</t>
  </si>
  <si>
    <t>[Na+].[Na+].NC1=CC(N)=C(C=C1)N=NC1=CC=C(C=C1)N=NC1=C(C=C2C=C(C(N=NC3=CC=C(C=C3)N=NC3=C(N)C=C(N)C=C3)=C(O)C2=C1N)S([O-])(=O)=O)S([O-])(=O)=O</t>
  </si>
  <si>
    <t>NC1=CC=C(N=NC2=CC=C(C=C2)N=NC2=C(O)C3=C(N)C(N=NC4=CC=C(C=C4)N=NC4=CC=C(N)C=C4N)=C(C=C3C=C2S(O)(=O)=O)S(O)(=O)=O)C(N)=C1</t>
  </si>
  <si>
    <t xml:space="preserve">InChI=1S/C34H29N13O7S2.2Na/c35-18-1-11-26(24(37)15-18)44-40-20-3-7-22(8-4-20)42-46-32-28(55(49,50)51)13-17-14-29(56(52,53)54)33(34(48)30(17)31(32)39)47-43-23-9-5-21(6-10-23)41-45-27-12-2-19(36)16-25(27)38;;/h1-16,48H,35-39H2,(H,49,50,51)(H,52,53,54);;/q;2*+1/p-2
</t>
  </si>
  <si>
    <t>DTXSID0066242</t>
  </si>
  <si>
    <t>NJIMZDGGLTUCPX-UHFFFAOYSA-N</t>
  </si>
  <si>
    <t xml:space="preserve">InChI=1S/C44H88O2/c1-3-5-7-9-11-13-15-17-19-21-23-25-27-29-31-33-35-37-39-41-43-46-44(45)42-40-38-36-34-32-30-28-26-24-22-20-18-16-14-12-10-8-6-4-2/h3-43H2,1-2H3
</t>
  </si>
  <si>
    <t>DTXSID6025220</t>
  </si>
  <si>
    <t>WNAHIZMDSQCWRP-UHFFFAOYSA-N</t>
  </si>
  <si>
    <t xml:space="preserve">InChI=1S/C12H26S/c1-2-3-4-5-6-7-8-9-10-11-12-13/h13H,2-12H2,1H3
</t>
  </si>
  <si>
    <t>DTXSID3026930</t>
  </si>
  <si>
    <t>UKMSUNONTOPOIO-UHFFFAOYSA-N</t>
  </si>
  <si>
    <t>CCCCCCCCCCCCCCCCCCCCCC(O)=O</t>
  </si>
  <si>
    <t xml:space="preserve">InChI=1S/C22H44O2/c1-2-3-4-5-6-7-8-9-10-11-12-13-14-15-16-17-18-19-20-21-22(23)24/h2-21H2,1H3,(H,23,24)
</t>
  </si>
  <si>
    <t>DTXSID1022188</t>
  </si>
  <si>
    <t>VXCUURYYWGCLIH-UHFFFAOYSA-N</t>
  </si>
  <si>
    <t xml:space="preserve">InChI=1S/C12H23N/c1-2-3-4-5-6-7-8-9-10-11-12-13/h2-11H2,1H3
</t>
  </si>
  <si>
    <t>DTXSID3029607</t>
  </si>
  <si>
    <t>HWSSEYVMGDIFMH-UHFFFAOYSA-N</t>
  </si>
  <si>
    <t>CC(=C)C(=O)OCCOCCOCCOC(=O)C(C)=C</t>
  </si>
  <si>
    <t xml:space="preserve">InChI=1S/C14H22O6/c1-11(2)13(15)19-9-7-17-5-6-18-8-10-20-14(16)12(3)4/h1,3,5-10H2,2,4H3
</t>
  </si>
  <si>
    <t>DTXSID9026394</t>
  </si>
  <si>
    <t>DNJIEGIFACGWOD-UHFFFAOYSA-N</t>
  </si>
  <si>
    <t xml:space="preserve">InChI=1S/C2H6S/c1-2-3/h3H,2H2,1H3
</t>
  </si>
  <si>
    <t>DTXSID7067956</t>
  </si>
  <si>
    <t>OXPCWUWUWIWSGI-UHFFFAOYSA-N</t>
  </si>
  <si>
    <t xml:space="preserve">InChI=1S/C30H58O2/c1-3-5-7-9-11-13-15-16-17-18-19-20-22-24-26-28-30(31)32-29-27-25-23-21-14-12-10-8-6-4-2/h16-17H,3-15,18-29H2,1-2H3
</t>
  </si>
  <si>
    <t>DTXSID7022178</t>
  </si>
  <si>
    <t>PBOSTUDLECTMNL-UHFFFAOYSA-N</t>
  </si>
  <si>
    <t xml:space="preserve">InChI=1S/C15H28O2/c1-3-5-6-7-8-9-10-11-12-13-14-17-15(16)4-2/h4H,2-3,5-14H2,1H3
</t>
  </si>
  <si>
    <t>DTXSID1020514</t>
  </si>
  <si>
    <t>SYELZBGXAIXKHU-UHFFFAOYSA-N</t>
  </si>
  <si>
    <t xml:space="preserve">InChI=1S/C14H31NO/c1-4-5-6-7-8-9-10-11-12-13-14-15(2,3)16/h4-14H2,1-3H3
</t>
  </si>
  <si>
    <t>DTXSID6026377</t>
  </si>
  <si>
    <t>OTMSDBZUPAUEDD-UHFFFAOYSA-N</t>
  </si>
  <si>
    <t xml:space="preserve">InChI=1S/C2H6/c1-2/h1-2H3
</t>
  </si>
  <si>
    <t>DTXSID3041241</t>
  </si>
  <si>
    <t>XWEOGMYZFCHQNT-UHFFFAOYSA-N</t>
  </si>
  <si>
    <t xml:space="preserve">InChI=1S/C8H14O4/c1-3-10-7(9)6-8(2)11-4-5-12-8/h3-6H2,1-2H3
</t>
  </si>
  <si>
    <t>DTXSID3029609</t>
  </si>
  <si>
    <t>FJKIXWOMBXYWOQ-UHFFFAOYSA-N</t>
  </si>
  <si>
    <t xml:space="preserve">InChI=1S/C4H8O/c1-3-5-4-2/h3H,1,4H2,2H3
</t>
  </si>
  <si>
    <t>DTXSID7047198</t>
  </si>
  <si>
    <t>HZPKNSYIDSNZKW-UHFFFAOYSA-N</t>
  </si>
  <si>
    <t xml:space="preserve">InChI=1/C8H16O2/c1-4-6-7(3)8(9)10-5-2/h7H,4-6H2,1-3H3
</t>
  </si>
  <si>
    <t>DTXSID5021594</t>
  </si>
  <si>
    <t>HHLFWLYXYJOTON-UHFFFAOYSA-N</t>
  </si>
  <si>
    <t xml:space="preserve">InChI=1S/C2H2O3/c3-1-2(4)5/h1H,(H,4,5)
</t>
  </si>
  <si>
    <t>DTXSID3044910</t>
  </si>
  <si>
    <t>KDOWHHULNTXTNS-UHFFFAOYSA-N</t>
  </si>
  <si>
    <t xml:space="preserve">InChI=1/C6H10O2/c1-5(7)3-4-6(2)8/h5-8H,1-2H3
</t>
  </si>
  <si>
    <t>DTXSID0065434</t>
  </si>
  <si>
    <t>PZDUWXKXFAIFOR-UHFFFAOYSA-N</t>
  </si>
  <si>
    <t xml:space="preserve">InChI=1S/C19H36O2/c1-3-5-6-7-8-9-10-11-12-13-14-15-16-17-18-21-19(20)4-2/h4H,2-3,5-18H2,1H3
</t>
  </si>
  <si>
    <t>DTXSID3021930</t>
  </si>
  <si>
    <t>BMVXCPBXGZKUPN-UHFFFAOYSA-N</t>
  </si>
  <si>
    <t xml:space="preserve">InChI=1S/C6H15N/c1-2-3-4-5-6-7/h2-7H2,1H3
</t>
  </si>
  <si>
    <t>DTXSID9025401</t>
  </si>
  <si>
    <t>FIHBHSQYSYVZQE-UHFFFAOYSA-N</t>
  </si>
  <si>
    <t xml:space="preserve">InChI=1S/C12H18O4/c1-3-11(13)15-9-7-5-6-8-10-16-12(14)4-2/h3-4H,1-2,5-10H2
</t>
  </si>
  <si>
    <t>DTXSID1060134</t>
  </si>
  <si>
    <t>VKOBVWXKNCXXDE-UHFFFAOYSA-N</t>
  </si>
  <si>
    <t>CCCCCCCCCCCCCCCCCCCC(O)=O</t>
  </si>
  <si>
    <t xml:space="preserve">InChI=1S/C20H40O2/c1-2-3-4-5-6-7-8-9-10-11-12-13-14-15-16-17-18-19-20(21)22/h2-19H2,1H3,(H,21,22)
</t>
  </si>
  <si>
    <t>DTXSID9025661</t>
  </si>
  <si>
    <t>XYLMUPLGERFSHI-UHFFFAOYSA-N</t>
  </si>
  <si>
    <t>CC(=C)C1=CC=CC=C1</t>
  </si>
  <si>
    <t xml:space="preserve">InChI=1S/C9H10/c1-8(2)9-6-4-3-5-7-9/h3-7H,1H2,2H3
</t>
  </si>
  <si>
    <t>DTXSID8025545</t>
  </si>
  <si>
    <t>VNWKTOKETHGBQD-UHFFFAOYSA-N</t>
  </si>
  <si>
    <t xml:space="preserve">InChI=1S/CH4/h1H4
</t>
  </si>
  <si>
    <t>DTXSID4026761</t>
  </si>
  <si>
    <t>XJRBAMWJDBPFIM-UHFFFAOYSA-N</t>
  </si>
  <si>
    <t xml:space="preserve">InChI=1S/C3H6O/c1-3-4-2/h3H,1H2,2H3
</t>
  </si>
  <si>
    <t>DTXSID9026716</t>
  </si>
  <si>
    <t>WRQNANDWMGAFTP-UHFFFAOYSA-N</t>
  </si>
  <si>
    <t>COC(=O)CC(C)=O</t>
  </si>
  <si>
    <t xml:space="preserve">InChI=1S/C5H8O3/c1-4(6)3-5(7)8-2/h3H2,1-2H3
</t>
  </si>
  <si>
    <t>DTXSID6042151</t>
  </si>
  <si>
    <t>CCRCUPLGCSFEDV-UHFFFAOYSA-N</t>
  </si>
  <si>
    <t>COC(=O)C=CC1=CC=CC=C1</t>
  </si>
  <si>
    <t xml:space="preserve">InChI=1S/C10H10O2/c1-12-10(11)8-7-9-5-3-2-4-6-9/h2-8H,1H3
</t>
  </si>
  <si>
    <t>DTXSID4026842</t>
  </si>
  <si>
    <t>YRHYCMZPEVDGFQ-UHFFFAOYSA-N</t>
  </si>
  <si>
    <t xml:space="preserve">InChI=1S/C11H22O2/c1-3-4-5-6-7-8-9-10-11(12)13-2/h3-10H2,1-2H3
</t>
  </si>
  <si>
    <t>DTXSID0047616</t>
  </si>
  <si>
    <t>NUKZAGXMHTUAFE-UHFFFAOYSA-N</t>
  </si>
  <si>
    <t xml:space="preserve">InChI=1S/C7H14O2/c1-3-4-5-6-7(8)9-2/h3-6H2,1-2H3
</t>
  </si>
  <si>
    <t>DTXSID5027019</t>
  </si>
  <si>
    <t>ZAZKJZBWRNNLDS-UHFFFAOYSA-N</t>
  </si>
  <si>
    <t xml:space="preserve">InChI=1S/C15H30O2/c1-3-4-5-6-7-8-9-10-11-12-13-14-15(16)17-2/h3-14H2,1-2H3
</t>
  </si>
  <si>
    <t>DTXSID4029149</t>
  </si>
  <si>
    <t>FLIACVVOZYBSBS-UHFFFAOYSA-N</t>
  </si>
  <si>
    <t xml:space="preserve">InChI=1S/C17H34O2/c1-3-4-5-6-7-8-9-10-11-12-13-14-15-16-17(18)19-2/h3-16H2,1-2H3
</t>
  </si>
  <si>
    <t>DTXSID5029718</t>
  </si>
  <si>
    <t>LMODBLQHQHXPEI-UHFFFAOYSA-N</t>
  </si>
  <si>
    <t xml:space="preserve">InChI=1S/C19H38N2S4/c1-5-9-13-20(14-10-6-2)18(22)24-17-25-19(23)21(15-11-7-3)16-12-8-4/h5-17H2,1-4H3
</t>
  </si>
  <si>
    <t>DTXSID2020977</t>
  </si>
  <si>
    <t>LYGJENNIWJXYER-UHFFFAOYSA-N</t>
  </si>
  <si>
    <t>C[N+]([O-])=O</t>
  </si>
  <si>
    <t xml:space="preserve">InChI=1S/CH3NO2/c1-2(3)4/h1H3
</t>
  </si>
  <si>
    <t>DTXSID2047640</t>
  </si>
  <si>
    <t>HPEUJPJOZXNMSJ-UHFFFAOYSA-N</t>
  </si>
  <si>
    <t xml:space="preserve">InChI=1S/C19H38O2/c1-3-4-5-6-7-8-9-10-11-12-13-14-15-16-17-18-19(20)21-2/h3-18H2,1-2H3
</t>
  </si>
  <si>
    <t>DTXSID20893537</t>
  </si>
  <si>
    <t>BARWIPMJPCRCTP-CLFAGFIQSA-N</t>
  </si>
  <si>
    <t>CCCCCCCC\C=C/CCCCCCCCOC(=O)CCCCCCC\C=C/CCCCCCCC</t>
  </si>
  <si>
    <t>CCCCCCCCC=CCCCCCCCCOC(=O)CCCCCCCC=CCCCCCCCC</t>
  </si>
  <si>
    <t xml:space="preserve">InChI=1S/C36H68O2/c1-3-5-7-9-11-13-15-17-19-21-23-25-27-29-31-33-35-38-36(37)34-32-30-28-26-24-22-20-18-16-14-12-10-8-6-4-2/h17-20H,3-16,21-35H2,1-2H3/b19-17-,20-18-
</t>
  </si>
  <si>
    <t>DTXSID7025843</t>
  </si>
  <si>
    <t>LSHROXHEILXKHM-UHFFFAOYSA-N</t>
  </si>
  <si>
    <t xml:space="preserve">InChI=1S/C10H28N6/c11-1-3-13-5-7-15-9-10-16-8-6-14-4-2-12/h13-16H,1-12H2
</t>
  </si>
  <si>
    <t>DTXSID8020969</t>
  </si>
  <si>
    <t>MCSAJNNLRCFZED-UHFFFAOYSA-N</t>
  </si>
  <si>
    <t>CC[N+]([O-])=O</t>
  </si>
  <si>
    <t xml:space="preserve">InChI=1S/C2H5NO2/c1-2-3(4)5/h2H2,1H3
</t>
  </si>
  <si>
    <t>DTXSID4026894</t>
  </si>
  <si>
    <t>KZCOBXFFBQJQHH-UHFFFAOYSA-N</t>
  </si>
  <si>
    <t xml:space="preserve">InChI=1S/C8H18S/c1-2-3-4-5-6-7-8-9/h9H,2-8H2,1H3
</t>
  </si>
  <si>
    <t>DTXSID9063613</t>
  </si>
  <si>
    <t>FSAJWMJJORKPKS-UHFFFAOYSA-N</t>
  </si>
  <si>
    <t xml:space="preserve">InChI=1S/C21H40O2/c1-3-5-6-7-8-9-10-11-12-13-14-15-16-17-18-19-20-23-21(22)4-2/h4H,2-3,5-20H2,1H3
</t>
  </si>
  <si>
    <t>DTXSID8021939</t>
  </si>
  <si>
    <t>IOQPZZOEVPZRBK-UHFFFAOYSA-N</t>
  </si>
  <si>
    <t xml:space="preserve">InChI=1S/C8H19N/c1-2-3-4-5-6-7-8-9/h2-9H2,1H3
</t>
  </si>
  <si>
    <t>DTXSID2021602</t>
  </si>
  <si>
    <t>IPCSVZSSVZVIGE-UHFFFAOYSA-N</t>
  </si>
  <si>
    <t>CCCCCCCCCCCCCCCC(O)=O</t>
  </si>
  <si>
    <t xml:space="preserve">InChI=1S/C16H32O2/c1-2-3-4-5-6-7-8-9-10-11-12-13-14-15-16(17)18/h2-15H2,1H3,(H,17,18)
</t>
  </si>
  <si>
    <t>DTXSID6021741</t>
  </si>
  <si>
    <t>AMQJEAYHLZJPGS-UHFFFAOYSA-N</t>
  </si>
  <si>
    <t xml:space="preserve">InChI=1S/C5H12O/c1-2-3-4-5-6/h6H,2-5H2,1H3
</t>
  </si>
  <si>
    <t>DTXSID6021878</t>
  </si>
  <si>
    <t>WGYKZJWCGVVSQN-UHFFFAOYSA-N</t>
  </si>
  <si>
    <t xml:space="preserve">InChI=1S/C3H9N/c1-2-3-4/h2-4H2,1H3
</t>
  </si>
  <si>
    <t>DTXSID00951841</t>
  </si>
  <si>
    <t>CUNPJFGIODEJLQ-UHFFFAOYSA-M</t>
  </si>
  <si>
    <t>[K+].[O-]C(=O)C(F)(F)F</t>
  </si>
  <si>
    <t xml:space="preserve">InChI=1S/C2HF3O2.K/c3-2(4,5)1(6)7;/h(H,6,7);/q;+1/p-1
</t>
  </si>
  <si>
    <t>DTXSID8041246</t>
  </si>
  <si>
    <t>YPFDHNVEDLHUCE-UHFFFAOYSA-N</t>
  </si>
  <si>
    <t xml:space="preserve">InChI=1S/C3H8O2/c4-2-1-3-5/h4-5H,1-3H2
</t>
  </si>
  <si>
    <t>DTXSID1025481</t>
  </si>
  <si>
    <t>KJRCEJOSASVSRA-UHFFFAOYSA-N</t>
  </si>
  <si>
    <t xml:space="preserve">InChI=1S/C3H8S/c1-3(2)4/h3-4H,1-2H3
</t>
  </si>
  <si>
    <t>DTXSID3059559</t>
  </si>
  <si>
    <t>RWRDLPDLKQPQOW-UHFFFAOYSA-N</t>
  </si>
  <si>
    <t xml:space="preserve">InChI=1S/C4H9N/c1-2-4-5-3-1/h5H,1-4H2
</t>
  </si>
  <si>
    <t>DTXSID7041207</t>
  </si>
  <si>
    <t>LLKGTXLYJMUQJX-UHFFFAOYSA-M</t>
  </si>
  <si>
    <t>[Na+].CCCCCCCCCCCCN(CCC(O)=O)CCC([O-])=O</t>
  </si>
  <si>
    <t>CCCCCCCCCCCCN(CCC(O)=O)CCC(O)=O</t>
  </si>
  <si>
    <t xml:space="preserve">InChI=1S/C18H35NO4.Na/c1-2-3-4-5-6-7-8-9-10-11-14-19(15-12-17(20)21)16-13-18(22)23;/h2-16H2,1H3,(H,20,21)(H,22,23);/q;+1/p-1
</t>
  </si>
  <si>
    <t>DTXSID00885314</t>
  </si>
  <si>
    <t>MHHGZCMFNNAVCQ-UHFFFAOYSA-M</t>
  </si>
  <si>
    <t>[Na+].CC1=C(C)C(=CC(NC2=CC(=C(N)C3=C2C(=O)C2=C(C=CC=C2)C3=O)S([O-])(=O)=O)=C1)S(=O)(=O)NCCO</t>
  </si>
  <si>
    <t>CC1=CC(NC2=CC(=C(N)C3=C2C(=O)C2=CC=CC=C2C3=O)S(O)(=O)=O)=CC(=C1C)S(=O)(=O)NCCO</t>
  </si>
  <si>
    <t xml:space="preserve">InChI=1S/C24H23N3O8S2.Na/c1-12-9-14(10-18(13(12)2)36(31,32)26-7-8-28)27-17-11-19(37(33,34)35)22(25)21-20(17)23(29)15-5-3-4-6-16(15)24(21)30;/h3-6,9-11,26-28H,7-8,25H2,1-2H3,(H,33,34,35);/q;+1/p-1
</t>
  </si>
  <si>
    <t>DTXSID4063325</t>
  </si>
  <si>
    <t>BAINTIMFWTXLNC-UHFFFAOYSA-M</t>
  </si>
  <si>
    <t>[Na+].[O-]S(=O)(=O)C1=CC=C(NC2=NC(Cl)=NC(Cl)=N2)C=C1</t>
  </si>
  <si>
    <t>OS(=O)(=O)C1=CC=C(NC2=NC(Cl)=NC(Cl)=N2)C=C1</t>
  </si>
  <si>
    <t xml:space="preserve">InChI=1S/C9H6Cl2N4O3S.Na/c10-7-13-8(11)15-9(14-7)12-5-1-3-6(4-2-5)19(16,17)18;/h1-4H,(H,16,17,18)(H,12,13,14,15);/q;+1/p-1
</t>
  </si>
  <si>
    <t>DTXSID0027513</t>
  </si>
  <si>
    <t>BWYYYTVSBPRQCN-UHFFFAOYSA-M</t>
  </si>
  <si>
    <t>[Na+].[O-]S(=O)(=O)C=C</t>
  </si>
  <si>
    <t xml:space="preserve">InChI=1S/C2H4O3S.Na/c1-2-6(3,4)5;/h2H,1H2,(H,3,4,5);/q;+1/p-1
</t>
  </si>
  <si>
    <t>DTXSID7027592</t>
  </si>
  <si>
    <t>RMBAVIFYHOYIFM-UHFFFAOYSA-M</t>
  </si>
  <si>
    <t>[Na+].C[S-]</t>
  </si>
  <si>
    <t xml:space="preserve">InChI=1S/CH4S.Na/c1-2;/h2H,1H3;/q;+1/p-1
</t>
  </si>
  <si>
    <t>DTXSID3041451</t>
  </si>
  <si>
    <t>DIKJULDDNQFCJG-UHFFFAOYSA-M</t>
  </si>
  <si>
    <t>[Na+].[O-]S(=O)(=O)CC=C</t>
  </si>
  <si>
    <t xml:space="preserve">InChI=1S/C3H6O3S.Na/c1-2-3-7(4,5)6;/h2H,1,3H2,(H,4,5,6);/q;+1/p-1
</t>
  </si>
  <si>
    <t>DTXSID7070682</t>
  </si>
  <si>
    <t>QFDAANHXBSNVAN-UHFFFAOYSA-L</t>
  </si>
  <si>
    <t>[Sr++].CC1=CC(N=NC2=C3C=CC=CC3=CC(C([O-])=O)=C2O)=C(C=C1Cl)S([O-])(=O)=O</t>
  </si>
  <si>
    <t>CC1=CC(N=NC2=C(O)C(=CC3=CC=CC=C23)C(O)=O)=C(C=C1Cl)S(O)(=O)=O</t>
  </si>
  <si>
    <t xml:space="preserve">InChI=1S/C18H13ClN2O6S.Sr/c1-9-6-14(15(8-13(9)19)28(25,26)27)20-21-16-11-5-3-2-4-10(11)7-12(17(16)22)18(23)24;/h2-8,22H,1H3,(H,23,24)(H,25,26,27);/q;+2/p-2
</t>
  </si>
  <si>
    <t>DTXSID40891070</t>
  </si>
  <si>
    <t>GIWRCSUZRBTMDC-UHFFFAOYSA-L</t>
  </si>
  <si>
    <t>[Sr++].CC1=C(Cl)C=C(C(=C1)N=NC1=C2C=CC=CC2=CC=C1O)S([O-])(=O)=O.CC1=C(Cl)C=C(C(=C1)N=NC1=C2C=CC=CC2=CC=C1O)S([O-])(=O)=O</t>
  </si>
  <si>
    <t>CC1=CC(N=NC2=C3C=CC=CC3=CC=C2O)=C(C=C1Cl)S(O)(=O)=O</t>
  </si>
  <si>
    <t xml:space="preserve">InChI=1S/2C17H13ClN2O4S.Sr/c2*1-10-8-14(16(9-13(10)18)25(22,23)24)19-20-17-12-5-3-2-4-11(12)6-7-15(17)21;/h2*2-9,21H,1H3,(H,22,23,24);/q;;+2/p-2
</t>
  </si>
  <si>
    <t>DTXSID1059363</t>
  </si>
  <si>
    <t>PFBLRDXPNUJYJM-UHFFFAOYSA-N</t>
  </si>
  <si>
    <t xml:space="preserve">InChI=1S/C8H16O3/c1-6(2)7(9)10-11-8(3,4)5/h6H,1-5H3
</t>
  </si>
  <si>
    <t>DTXSID2027339</t>
  </si>
  <si>
    <t>OPQYOFWUFGEMRZ-UHFFFAOYSA-N</t>
  </si>
  <si>
    <t xml:space="preserve">InChI=1S/C9H18O3/c1-8(2,3)7(10)11-12-9(4,5)6/h1-6H3
</t>
  </si>
  <si>
    <t>DTXSID9063039</t>
  </si>
  <si>
    <t>BIISIZOQPWZPPS-UHFFFAOYSA-N</t>
  </si>
  <si>
    <t>CC(C)(C)OOC(C)(C)C1=CC=CC=C1</t>
  </si>
  <si>
    <t xml:space="preserve">InChI=1S/C13H20O2/c1-12(2,3)14-15-13(4,5)11-9-7-6-8-10-11/h6-10H,1-5H3
</t>
  </si>
  <si>
    <t>DTXSID6066787</t>
  </si>
  <si>
    <t>DHZWALZKPWZSMA-UHFFFAOYSA-N</t>
  </si>
  <si>
    <t xml:space="preserve">InChI=1S/C32H62O2/c1-3-5-7-9-11-13-15-17-18-19-20-22-24-26-28-30-32(33)34-31-29-27-25-23-21-16-14-12-10-8-6-4-2/h17-18H,3-16,19-31H2,1-2H3
</t>
  </si>
  <si>
    <t>DTXSID5047403</t>
  </si>
  <si>
    <t>DZKXJUASMGQEMA-UHFFFAOYSA-N</t>
  </si>
  <si>
    <t xml:space="preserve">InChI=1S/C28H56O2/c1-3-5-7-9-11-13-15-17-19-21-23-25-27-30-28(29)26-24-22-20-18-16-14-12-10-8-6-4-2/h3-27H2,1-2H3
</t>
  </si>
  <si>
    <t>DTXSID2066721</t>
  </si>
  <si>
    <t>XZHNPVKXBNDGJD-UHFFFAOYSA-N</t>
  </si>
  <si>
    <t xml:space="preserve">InChI=1S/C17H32O2/c1-3-5-6-7-8-9-10-11-12-13-14-15-16-19-17(18)4-2/h4H,2-3,5-16H2,1H3
</t>
  </si>
  <si>
    <t>DTXSID20867657</t>
  </si>
  <si>
    <t>BZKXDIAAIOXKAH-UHFFFAOYSA-N</t>
  </si>
  <si>
    <t>COC(=O)C1=CC=C(C(=O)OC)C(=C1)N=NC(C(C)=O)C(=O)NC1=CC=C(NC(=O)C(N=NC2=CC(=CC=C2C(=O)OC)C(=O)OC)C(C)=O)C=C1</t>
  </si>
  <si>
    <t xml:space="preserve">InChI=1/C34H32N6O12/c1-17(41)27(39-37-25-15-19(31(45)49-3)7-13-23(25)33(47)51-5)29(43)35-21-9-11-22(12-10-21)36-30(44)28(18(2)42)40-38-26-16-20(32(46)50-4)8-14-24(26)34(48)52-6/h7-16,27-28H,1-6H3,(H,35,43)(H,36,44)
</t>
  </si>
  <si>
    <t>DTXSID6044438</t>
  </si>
  <si>
    <t>OZJPLYNZGCXSJM-UHFFFAOYSA-N</t>
  </si>
  <si>
    <t xml:space="preserve">InChI=1S/C5H8O2/c6-5-3-1-2-4-7-5/h1-4H2
</t>
  </si>
  <si>
    <t>DTXSID9021683</t>
  </si>
  <si>
    <t>DXNCZXXFRKPEPY-UHFFFAOYSA-N</t>
  </si>
  <si>
    <t>OC(=O)CCCCCCCCCCCC(O)=O</t>
  </si>
  <si>
    <t xml:space="preserve">InChI=1S/C13H24O4/c14-12(15)10-8-6-4-2-1-3-5-7-9-11-13(16)17/h1-11H2,(H,14,15)(H,16,17)
</t>
  </si>
  <si>
    <t>DTXSID2044682</t>
  </si>
  <si>
    <t>UZNHKBFIBYXPDV-UHFFFAOYSA-N</t>
  </si>
  <si>
    <t>[Cl-].CC(=C)C(=O)NCCC[N+](C)(C)C</t>
  </si>
  <si>
    <t xml:space="preserve">InChI=1S/C10H20N2O.ClH/c1-9(2)10(13)11-7-6-8-12(3,4)5;/h1,6-8H2,2-5H3;1H
</t>
  </si>
  <si>
    <t>DTXSID4021688</t>
  </si>
  <si>
    <t>KMPQYAYAQWNLME-UHFFFAOYSA-N</t>
  </si>
  <si>
    <t xml:space="preserve">InChI=1S/C11H22O/c1-2-3-4-5-6-7-8-9-10-11-12/h11H,2-10H2,1H3
</t>
  </si>
  <si>
    <t>DTXSID0064541</t>
  </si>
  <si>
    <t>MECFLMNXIXDIOF-UHFFFAOYSA-L</t>
  </si>
  <si>
    <t>[Zn++].CCCCOP([S-])(=S)OCCCC.CCCCOP([S-])(=S)OCCCC</t>
  </si>
  <si>
    <t>CCCCOP(S)(=S)OCCCC</t>
  </si>
  <si>
    <t xml:space="preserve">InChI=1S/2C8H19O2PS2.Zn/c2*1-3-5-7-9-11(12,13)10-8-6-4-2;/h2*3-8H2,1-2H3,(H,12,13);/q;;+2/p-2
</t>
  </si>
  <si>
    <t>DTXSID6037564</t>
  </si>
  <si>
    <t>OPGCOAPTHCZZIW-UHFFFAOYSA-N</t>
  </si>
  <si>
    <t>CCOC(=O)C1=NN(C2=C(Cl)C=C(Cl)C=C2)C(C)(C1)C(=O)OCC</t>
  </si>
  <si>
    <t xml:space="preserve">InChI=1/C16H18Cl2N2O4/c1-4-23-14(21)12-9-16(3,15(22)24-5-2)20(19-12)13-7-6-10(17)8-11(13)18/h6-8H,4-5,9H2,1-3H3
</t>
  </si>
  <si>
    <t>DTXSID50887929</t>
  </si>
  <si>
    <t>KTIRDZPYBSANLK-UHFFFAOYSA-N</t>
  </si>
  <si>
    <t>CC(C)OC(=O)C1=CC(N=NC2=C(O)C(=CC3=C2C=CC=C3)C(=O)NC2=CC(Cl)=C(NC(=O)C3=CC4=C(C=CC=C4)C(N=NC4=C(C)C=CC(=C4)C(=O)OC(C)C)=C3O)C=C2Cl)=C(C)C=C1</t>
  </si>
  <si>
    <t xml:space="preserve">InChI=1S/C50H42Cl2N6O8/c1-25(2)65-49(63)31-17-15-27(5)39(21-31)55-57-43-33-13-9-7-11-29(33)19-35(45(43)59)47(61)53-41-23-38(52)42(24-37(41)51)54-48(62)36-20-30-12-8-10-14-34(30)44(46(36)60)58-56-40-22-32(18-16-28(40)6)50(64)66-26(3)4/h7-26,59-60H,1-6H3,(H,53,61)(H,54,62)
</t>
  </si>
  <si>
    <t>Lead trinitroresorcinate</t>
  </si>
  <si>
    <t>6-Fluoro-11-hydroxy-16-methyl-3,20-dioxopregna-1,4-dien-21-yl 2,2-dimethylpropanoate</t>
  </si>
  <si>
    <t>Dipentaerythritol hexaacrylate</t>
  </si>
  <si>
    <t>1-(2-Chlorophenyl)-1-(4-chlorophenyl)-2,2-dichloroethane</t>
  </si>
  <si>
    <t>1-Methyl-3-oxoandrost-1-en-17-yl acetate</t>
  </si>
  <si>
    <t>9-Hydroxyandrost-4-ene-3,17-dione</t>
  </si>
  <si>
    <t>Androsta-1,4-diene-3,17-dione</t>
  </si>
  <si>
    <t>3,20-Dioxo-19-norpregn-4-en-17-yl acetate</t>
  </si>
  <si>
    <t>Luteinizing hormone-​releasing factor (swine)</t>
  </si>
  <si>
    <t>3,20-Dioxopregn-4-en-21-yl heptanoate</t>
  </si>
  <si>
    <t>17-((1-Oxohexyl)oxy)pregn-4-ene-3,20-dione</t>
  </si>
  <si>
    <t>12-Fluoro-6b-(hydroxyacetyl)-4a,6a,8,8-tetramethyl-5a,6,6a,6b,9a,10,10a,10b,11,12-decahydro-8H-naphtho[2',1':4,5]oxireno[5,6]indeno[1,2-d][1,3]dioxol-2(4aH)-one</t>
  </si>
  <si>
    <t>9a-Hydroxy-4-methoxy-2,3,6a,8,9,9a-hexahydrocyclopenta[c]furo[3',2':4,5]furo[2,3-h][1]benzopyran-1,11-dione</t>
  </si>
  <si>
    <t>Retinol, propanoate</t>
  </si>
  <si>
    <t>Fluphenazine dihydrochloride</t>
  </si>
  <si>
    <t>Lead disalicylate</t>
  </si>
  <si>
    <t>Lead(2+) cyanamide</t>
  </si>
  <si>
    <t>11,16,17,21-Tetrahydroxypregna-1,4-diene-3,20-dione</t>
  </si>
  <si>
    <t>9-Chloro-6-fluoro-11-hydroxy-16-methyl-3,20-dioxopregna-1,4-dien-21-yl hexanoate</t>
  </si>
  <si>
    <t>Estr-5(10)-ene-3,17-dione</t>
  </si>
  <si>
    <t>6-Methylidene-3,20-dioxo-19-norpregn-4-en-17-yl acetate</t>
  </si>
  <si>
    <t>Sodium 3-(sulfooxy)estra-1(10),2,4,6,8-pentaen-17-olate</t>
  </si>
  <si>
    <t>17-Oxoestra-1(10),2,4-trien-3-yl acetate</t>
  </si>
  <si>
    <t>Sodium 17-hydroxyestra-1(10),2,4-trien-3-yl sulfate</t>
  </si>
  <si>
    <t>3,17-Dihydroxyestra-1,3,5(10)-trien-6-one</t>
  </si>
  <si>
    <t>21-(Acetyloxy)-11-hydroxy-3,20-dioxopregn-4-en-17-yl propanoate</t>
  </si>
  <si>
    <t>3,5,12-Trihydroxy-3-(1-hydroxyethyl)-10-methoxy-6,11-dioxo-1,2,3,4,6,11-hexahydrotetracen-1-yl 3-amino-2,3,6-trideoxyhexopyranoside</t>
  </si>
  <si>
    <t>3,4,5,6-Tetradehydrospartein-2-one</t>
  </si>
  <si>
    <t>6,9-Difluoro-11-hydroxy-16-methyl-17-[(methylsulfanyl)carbonyl]-3-oxoandrosta-1,4-dien-17-yl propanoate</t>
  </si>
  <si>
    <t>8-Azabicyclo[3.2.1]octan-3-yl 3,4-dimethoxybenzoate</t>
  </si>
  <si>
    <t>Benzoic acid--nickel (1/1)</t>
  </si>
  <si>
    <t>Nickel(2+) dinonanoate</t>
  </si>
  <si>
    <t>Propanoic acid--nickel (1/1)</t>
  </si>
  <si>
    <t>Nickel(2+) bis(2-ethyl-2-methylheptanoate)</t>
  </si>
  <si>
    <t>Dimethyl propylphosphonate</t>
  </si>
  <si>
    <t>N-(2-((2-Hydroxyethyl)amino)ethyl)stearamide monoacetate</t>
  </si>
  <si>
    <t>2'-Deoxy-2',2'-difluorocytidine monohydrochloride</t>
  </si>
  <si>
    <t>3-Oxoestr-4-en-17-yl dodecanoate</t>
  </si>
  <si>
    <t>Sodium iodide 4-(2-{7-[1,1-dimethyl-3-(4-sulfonatobutyl)-1H-benzo[e]indol-3-ium-2-yl]hepta-2,4,6-trien-1-ylidene}-1,1-dimethyl-1,2-dihydro-3H-benzo[e]indol-3-yl)butane-1-sulfonate (2/1/1)</t>
  </si>
  <si>
    <t>N-Methyl-N,N-dioctyloctan-1-aminium iodide</t>
  </si>
  <si>
    <t>4-Butyl-1,2-diphenyl-3,5-Pyrazolidinedione</t>
  </si>
  <si>
    <t>1-Chloro-3-methacryloxy-2-propanol</t>
  </si>
  <si>
    <t>Sodium 3-(sulfooxy)estra-1(10),2,4,7-tetraen-17-olate</t>
  </si>
  <si>
    <t>(1-Cyanoethyl)methanimidic acid</t>
  </si>
  <si>
    <t>1-(2-Hydroxyethyl)-2-(heptadecyl)imidazoline</t>
  </si>
  <si>
    <t>1,1,1-Trimethylolpropane trimethacrylate</t>
  </si>
  <si>
    <t>4-Dimethylamino-2,2-diphenylvaleronitrile</t>
  </si>
  <si>
    <t>Trifosfamide</t>
  </si>
  <si>
    <t>Dipotassium 9-sulfonatooctadecanoate</t>
  </si>
  <si>
    <t>2-(4-Aminophenyl)-1H-benzimidazol-2-amine</t>
  </si>
  <si>
    <t>Estr-4-en-17-one</t>
  </si>
  <si>
    <t>Methylprednisolone sodium succinate</t>
  </si>
  <si>
    <t>Dehydroepiandrosterone 3-acetate</t>
  </si>
  <si>
    <t>3-(Benzoylsulfanyl)-2-methylpropanoic acid</t>
  </si>
  <si>
    <t>m-Bis(1-methylvinyl)benzene</t>
  </si>
  <si>
    <t>Irinotecan hydrochloride trihydrate</t>
  </si>
  <si>
    <t>Rizatriptan benzoate</t>
  </si>
  <si>
    <t>3,6-Diamino-N-{[15-amino-3,6,9,12,16-pentahydroxy-8-({[hydroxy(imino)methyl]amino}methylidene)-11-(2-imino-1,3-diazinan-4-yl)-2-methyl-1,4,7,10,13-pentaazacyclohexadeca-3,6,9,12,16-pentaen-5-yl]methyl}hexanimidic acid</t>
  </si>
  <si>
    <t>(Z)-2-(8-Heptadecenyl)-2-imidazoline-1-ethanol</t>
  </si>
  <si>
    <t>9-Fluoro-11,17-dihydroxy-16-methyl-3,20-dioxopregna-1,4-dien-21-yl 3,3-dimethylbutanoate</t>
  </si>
  <si>
    <t>Levodopa</t>
  </si>
  <si>
    <t>1-(2,4-Dichlorobenzyl)-1H-indazole-3-carboxylic acid</t>
  </si>
  <si>
    <t>9-Fluoro-11,17-dihydroxy-16-methyl-3,20-dioxopregna-1,4-dien-21-yl 3-phenylpropanoate</t>
  </si>
  <si>
    <t>Cetirizine hydrochloride (1:2)</t>
  </si>
  <si>
    <t>N,N,N-Trimethyl(5-methylfuran-2-yl)methanaminium iodide</t>
  </si>
  <si>
    <t>1,1,1-Trimethylhydrazin-1-ium iodide</t>
  </si>
  <si>
    <t>Fluticasone furoate</t>
  </si>
  <si>
    <t>Bis(2-methoxyethyl) carbonate</t>
  </si>
  <si>
    <t>11,17-Dihydroxyandrost-4-en-3-one</t>
  </si>
  <si>
    <t>3-Bromo-7-nitro-2H-indazole</t>
  </si>
  <si>
    <t>N-(2-(6-Chloro-5-methoxy-1H-indol-3-yl)ethyl)acetamide</t>
  </si>
  <si>
    <t>2-{2-[4-(Dimethylamino)phenyl]ethenyl}-1-methylquinolin-1-ium iodide</t>
  </si>
  <si>
    <t>5-Hydroxy-1-beta-D-ribofuranosylimidazole-4-carboxamide</t>
  </si>
  <si>
    <t>(2,4-~2~H_2_)Estra-1(10),2,4-triene-3,17-diol</t>
  </si>
  <si>
    <t>3-Pentyl-2-[3-(3-pentyl-1,3-benzoxazol-2(3H)-ylidene)prop-1-en-1-yl]-3H-1,3-benzoxazol-1-ium iodide</t>
  </si>
  <si>
    <t>2,3-Dihydroxybutanedioic acid--6-phenyl-5-{4-[2-(pyrrolidin-1-yl)ethoxy]phenyl}-5,6,7,8-tetrahydronaphthalen-2-ol (1/1)</t>
  </si>
  <si>
    <t>Lapatinib ditosylate hydrate</t>
  </si>
  <si>
    <t>8-Acetyl-6,8,10,11-tetrahydroxy-1-methoxy-7,8,9,10-tetrahydrotetracene-5,12-dione</t>
  </si>
  <si>
    <t>3-Oxoandrost-4-en-17-yl hexadecanoate</t>
  </si>
  <si>
    <t>9-Fluoro-11,17-dihydroxy-16-methyl-3,20-dioxopregna-1,4-dien-21-yl pentanoate</t>
  </si>
  <si>
    <t>Methyl 3-(benzoyloxy)-8-methyl-8-oxo-8lambda~5~-azabicyclo[3.2.1]octane-2-carboxylate</t>
  </si>
  <si>
    <t>N-[2-Amino-1-hydroxy-3-(1H-imidazol-5-yl)propylidene]tyrosine</t>
  </si>
  <si>
    <t>3-[3-(4'-Bromo[1,1'-biphenyl]-4-yl)-3-oxo-1-phenylpropyl]-4-hydroxy-2H-1-benzopyran-2-one</t>
  </si>
  <si>
    <t>2-(3,5-Dichlorophenyl)-1,3-benzoxazole-6-carboxylic acid--1-deoxy-1-(methylamino)hexitol (1/1)</t>
  </si>
  <si>
    <t>3,7-Dimethyl-2,6-nonadienenitrile</t>
  </si>
  <si>
    <t>Ethyl t-butyl ether</t>
  </si>
  <si>
    <t>1-[(1-Butoxy-2-propanyl)oxy]-2-propanol</t>
  </si>
  <si>
    <t>1-Ethoxypropan-2-yl acetate</t>
  </si>
  <si>
    <t>(2-Hydroxyethyl)ammonium mercaptoacetate</t>
  </si>
  <si>
    <t>Methacrylic anhydride</t>
  </si>
  <si>
    <t>Tert-Amyl peroxy 2-ethylhexyl carbonate</t>
  </si>
  <si>
    <t>4,4-Dimethyl-4,5,7a,8,11,11a-hexahydro-3H-2,6-benzodioxonine-1,7-dione</t>
  </si>
  <si>
    <t>N,N-Dimethylisopropylamine</t>
  </si>
  <si>
    <t>N-(3-Aminopropyl)-N-dodecylpropane-1,3-diamine</t>
  </si>
  <si>
    <t>Bis[(oxiran-2-yl)methyl] benzene-1,4-dicarboxylate</t>
  </si>
  <si>
    <t>1,​2-​Pentanediol</t>
  </si>
  <si>
    <t>1,2,3-Propanetriyl triheptanoate</t>
  </si>
  <si>
    <t>Cashmeran</t>
  </si>
  <si>
    <t>Pigment Yellow 81</t>
  </si>
  <si>
    <t>C.I. Pigment Yellow 17</t>
  </si>
  <si>
    <t>C.I. Pigment Yellow 14</t>
  </si>
  <si>
    <t>C.I. Pigment Yellow 55</t>
  </si>
  <si>
    <t>C.I. Pigment Yellow 152</t>
  </si>
  <si>
    <t>4-{[(4-Fluorophenyl)carbamothioyl]amino}benzene-1-sulfonamide</t>
  </si>
  <si>
    <t>2-[(1-Methylpropyl)amino]ethanol</t>
  </si>
  <si>
    <t>2-((2-Methyl-1-oxoallyl)oxy)ethyl acetoacetate</t>
  </si>
  <si>
    <t>2-​[2-​[1-​[[(2,​3-​Dihydro-​2-​oxo-​1H-​benzimidazol-​5-​yl)​amino]​carbonyl]​-​2-​oxopropyl]​diazenyl]​-benzoic acid</t>
  </si>
  <si>
    <t>Pigment yellow 185</t>
  </si>
  <si>
    <t>2,4-D dimethylamine salt</t>
  </si>
  <si>
    <t>2-Ethylhexyl thioglycolate</t>
  </si>
  <si>
    <t>3-Hydroxy-4-((2-methyl-4-nitrophenyl)azo)-N-(o-tolyl)naphthalene-2-carboxamide</t>
  </si>
  <si>
    <t>N-(2,3-Dihydro-2-oxo-1H-benzimidazol-5-yl)-3-hydroxy-4-((2-methoxy-5-methyl-4-((methylamino)sulphonyl)phenyl)azo)naphthalene-2-carboxamide</t>
  </si>
  <si>
    <t>4-((2,5-Dichlorophenyl)azo)-N-(2,3-dihydro-2-oxo-1H-benzimidazol-5-yl)-3-hydroxynaphthalene-2-carboxamide</t>
  </si>
  <si>
    <t>C.I. Pigment Red 266</t>
  </si>
  <si>
    <t>Pigment Red 2</t>
  </si>
  <si>
    <t>Pigment yellow 139</t>
  </si>
  <si>
    <t>5-((2,3-Dihydro-6-methyl-2-oxo-1H-benzimidazol-5-yl)azo)barbituric acid</t>
  </si>
  <si>
    <t>Hydroxycitronellal</t>
  </si>
  <si>
    <t>4-((Morpholinothio)thioxomethyl)morpholine</t>
  </si>
  <si>
    <t>Tetraethylammonium hydroxide</t>
  </si>
  <si>
    <t>N,N,N',N'-Tetramethyltrimethylenediamine</t>
  </si>
  <si>
    <t>N-(5-Methyl-2-hexyl)-N'-phenyl-p-phenylenediamine</t>
  </si>
  <si>
    <t>Dimethyl(tetradecyl)amine</t>
  </si>
  <si>
    <t>6PPD</t>
  </si>
  <si>
    <t>N-(4-(Acetylamino)phenyl)-4-((5-(aminocarbonyl)-2-chlorophenyl)azo)-3-hydroxynaphthalene-2-carboxamide</t>
  </si>
  <si>
    <t>N-(4-Chloro-2,5-dimethoxyphenyl)-3-hydroxy-4-((2-methoxy-5-((phenylamino)carbonyl)phenyl)azo)naphthalene-2-carboxamide</t>
  </si>
  <si>
    <t>N-(5-Chloro-2-methoxyphenyl)-3-hydroxy-4-((2-methoxy-5-((phenylamino)carbonyl)phenyl)azo)naphthalene-2-carboxamide</t>
  </si>
  <si>
    <t>N-(5-Chloro-2-methylphenyl)-3-hydroxy-4-((2-methoxy-5-((phenylamino)carbonyl)phenyl)azo)naphthalene-2-carboxamide</t>
  </si>
  <si>
    <t>N-[3-(Dimethylamino)propyl]octadecanamide</t>
  </si>
  <si>
    <t>Chromate(5-), bis(5-((4-amino-6-chloro-1,3,5-triazin-2-yl)amino)-4-(hydroxy-kappaO)-3-(2-(2-(hydroxy-kappaO)-5-nitrophenyl)diazenyl-kappaN1)-2,7-naphthalenedisulfonato(4-))-, sodium (1:5)</t>
  </si>
  <si>
    <t>Hexahydro-4-methylphthalic anhydride</t>
  </si>
  <si>
    <t>Sodium diisobutyldithiophosphinate</t>
  </si>
  <si>
    <t>Zinc(2+) 3,5-bis(1-phenylethyl)salicylate</t>
  </si>
  <si>
    <t>Dimethyl cyclohexane-1,4-dicarboxylate</t>
  </si>
  <si>
    <t>Dimethyl phosphonate</t>
  </si>
  <si>
    <t>Dimethyl (3-((hydroxymethyl)amino)-3-oxopropyl)phosphonate</t>
  </si>
  <si>
    <t>Dodecanoic acid, 2-sulfoethyl ester, sodium salt</t>
  </si>
  <si>
    <t>C.I. Direct Red 239</t>
  </si>
  <si>
    <t>C.I. Reactive Orange 35</t>
  </si>
  <si>
    <t>(Z)-9-Octadecenenitrile</t>
  </si>
  <si>
    <t>(5-Ethyl-1,3-dioxan-5-yl)methyl 2-propenoate</t>
  </si>
  <si>
    <t>1,1'-(1,1,2,2-Tetramethylethylene)dibenzene</t>
  </si>
  <si>
    <t>Di-iso-amyl ether</t>
  </si>
  <si>
    <t>2,4,4-Trimethylpentan-2-yl 2-ethylhexaneperoxoate</t>
  </si>
  <si>
    <t>Dechlorane Plus</t>
  </si>
  <si>
    <t>Cyclohexylidenebis(tert-butyl) peroxide</t>
  </si>
  <si>
    <t>Propylene glycol dibenzoate</t>
  </si>
  <si>
    <t>1,3,5-Trimethyl-1,3,5-triazacyclohexane</t>
  </si>
  <si>
    <t>12-Aminododecanoic acid</t>
  </si>
  <si>
    <t>Isooctadecyl isooctadecanoate</t>
  </si>
  <si>
    <t>Trifluoro(trifluoromethyl)oxirane</t>
  </si>
  <si>
    <t>Trimethylolpropane trinonanoate</t>
  </si>
  <si>
    <t>2-(2-Hydroxy-3,5-di-tert-pentylphenyl)benzotriazole</t>
  </si>
  <si>
    <t>4-nonylphenoxy acetic acid (NP1EC)</t>
  </si>
  <si>
    <t>N-Methyl-N-hydroxyethylamine</t>
  </si>
  <si>
    <t>2-N-Dibutylaminoethanol</t>
  </si>
  <si>
    <t>2,2',2''-Nitrilotrisacetonitrile</t>
  </si>
  <si>
    <t>2-Octyldodecyl tetradecanoate</t>
  </si>
  <si>
    <t>t-Butyl mercaptan</t>
  </si>
  <si>
    <t>cis-2-tert-Butylcyclohexyl acetate</t>
  </si>
  <si>
    <t>N,N',N''-Tris(3-dimethylaminopropyl)hexahydro-S-triazine</t>
  </si>
  <si>
    <t>10,13-Dimethyl-17-(2-methyl-1,3-dioxolan-2-yl)-1,2,4,9,10,11,12,13,14,15,16,17-dodecahydrospiro[cyclopenta[a]phenanthrene-3,2'-[1,3]dioxolane]</t>
  </si>
  <si>
    <t>6-tert-Butyl-2,4-xylenol</t>
  </si>
  <si>
    <t>Benzamide, 3,3'-[(2-chloro-5-methyl-1,4-phenylene)bis[imino(1-acetyl-2-oxo-2,1-ethanediyl)-2,1-diazenediyl]]bis[4-chloro-N-(3-chloro-2-methylphenyl)-</t>
  </si>
  <si>
    <t>2,2-Bis{[(2-ethylhexanoyl)oxy]methyl}propane-1,3-diyl bis(2-ethylhexanoate)</t>
  </si>
  <si>
    <t>3-Methyl-1-vinylimidazolium methyl sulfate</t>
  </si>
  <si>
    <t>C.I. Pigment Orange 13</t>
  </si>
  <si>
    <t>C.I. Pigment Orange 34</t>
  </si>
  <si>
    <t>N,N-Bis(4-tert-octylphenyl)amine</t>
  </si>
  <si>
    <t>5-(Dimethyliminio)-3-hydroxypentanimidate--hydrogen chloride (1/1)</t>
  </si>
  <si>
    <t>Butyl hydrogen maleate</t>
  </si>
  <si>
    <t>1-Isopropyl-4-methylcyclohexane</t>
  </si>
  <si>
    <t>Tetraethylene glycol monododecyl ether</t>
  </si>
  <si>
    <t>N,N'-Naphthalene-1,5-diylbis(4-((2,3-dichlorophenyl)azo)-3-hydroxynaphthalene-2-carboxamide)</t>
  </si>
  <si>
    <t>2-Naphthalenecarboxamide, N,N'-(2,5-dichloro-1,4-phenylene)bis(4-((2,5-dichlorophenyl)azo)-3-hydroxy-</t>
  </si>
  <si>
    <t>N,N'-(2-Chloro-1,4-phenylene)bis(4-((2,5-dichlorophenyl)azo)-3-hydroxynaphthalene-2-carboxamide)</t>
  </si>
  <si>
    <t>N,N,N',N'-Tetramethyl-1,6-hexanediamine</t>
  </si>
  <si>
    <t>Dimethyl-N-propylamine</t>
  </si>
  <si>
    <t>Oleic acid isopropanolamide</t>
  </si>
  <si>
    <t>N,N-Bis(3-aminopropyl)methylamine</t>
  </si>
  <si>
    <t>N-(3-Dimethylaminopropyl)methacrylamide</t>
  </si>
  <si>
    <t>3-[(Lauramidoethyl)dimethylammonio]-2-hydroxypropanesulfonate</t>
  </si>
  <si>
    <t>N-Ethyl-N-(2-(1-(2-methylpropoxy)ethoxy)ethyl)-4-(phenylazo)aniline</t>
  </si>
  <si>
    <t>N,N'-Bis(3-aminopropyl)ethylenediamine</t>
  </si>
  <si>
    <t>Sodium O,O-diethyl dithiophosphate</t>
  </si>
  <si>
    <t>1-Methyltrimethylene dimethacrylate</t>
  </si>
  <si>
    <t>1,4-Bis(3-acryloxy-2-hydroxypropoxy)butane</t>
  </si>
  <si>
    <t>C.I. Pigment Red 57, calcium salt (1:1)</t>
  </si>
  <si>
    <t>Cyclooctene, (1Z)-</t>
  </si>
  <si>
    <t>Dimethyl octadecylphosphonate</t>
  </si>
  <si>
    <t>N,N-Dimethyl-1-tetradecanamine N-oxide</t>
  </si>
  <si>
    <t>n-Undecyl cyanide</t>
  </si>
  <si>
    <t>4,4'-Methylene bis(dibutyldithiocarbamate)</t>
  </si>
  <si>
    <t>(9Z)-9-Octadecen-1-yl (9Z)-9-octadecenoate</t>
  </si>
  <si>
    <t>Propane-1,2,3-triyl tris(3,5,5-trimethylhexanoate)</t>
  </si>
  <si>
    <t>Sodium D-glycero-D-guloheptanoate</t>
  </si>
  <si>
    <t>Sodium 6-amino-5-({2-[cyclohexyl(methyl)sulfamoyl]phenyl}diazenyl)-4-hydroxy-2-naphthalenesulfonate</t>
  </si>
  <si>
    <t>Sodium p-((4,6-dichloro-1,3,5-triazin-2-yl)amino)benzenesulphonate</t>
  </si>
  <si>
    <t>Strontium 4-((4-chloro-5-methyl-2-sulphonatophenyl)azo)-3-hydroxy-2-naphthoate (1:1)</t>
  </si>
  <si>
    <t>XZBJVIQXJHGUBE-HZMVJJPJSA-N</t>
  </si>
  <si>
    <t>MPIAGWXWVAHQBB-UHFFFAOYSA-N</t>
  </si>
  <si>
    <t>SNMVJSSWZSJOGL-DUUFSRSUSA-N</t>
  </si>
  <si>
    <t>MTSLFKWJINJVBO-ZCPXKWAGSA-N</t>
  </si>
  <si>
    <t>UNGDDFDVVHFRQA-FTIQDDARSA-N</t>
  </si>
  <si>
    <t>BYWOITQBHUGMQO-NQOCCRMISA-N</t>
  </si>
  <si>
    <t>OQLKWHFMUPJCJY-UHFFFAOYSA-N</t>
  </si>
  <si>
    <t>MBHNWCYEGXQEIT-UHFFFAOYSA-N</t>
  </si>
  <si>
    <t>UQHRVKFMQIISDD-UHFFFAOYSA-N</t>
  </si>
  <si>
    <t>SEKYBDYVXDAYPY-UHFFFAOYSA-N</t>
  </si>
  <si>
    <t>MMTRTBFDFNRBQO-ANHDKODLSA-N</t>
  </si>
  <si>
    <t>RORYLAUXKSWMQL-CBZIJGRNSA-N</t>
  </si>
  <si>
    <t>YBBDZPBFRFPTJE-AFHJIISKSA-N</t>
  </si>
  <si>
    <t>SASZMNLGAPMOAV-SIDHBHHCSA-N</t>
  </si>
  <si>
    <t>KDPQTPZDVJHMET-SOAMZJECSA-N</t>
  </si>
  <si>
    <t>LMJQCTISQYSLPF-CMZLOHJFSA-M</t>
  </si>
  <si>
    <t>ZHTDDOWJIRXOMA-UHFFFAOYSA-N</t>
  </si>
  <si>
    <t>HJEZFVLKJYFNQW-FKKRWUELSA-N</t>
  </si>
  <si>
    <t>DRXCUKXWTNOXTD-XTVONRPDSA-N</t>
  </si>
  <si>
    <t>HDLNHIIKSUHARQ-UHFFFAOYSA-N</t>
  </si>
  <si>
    <t>PURYWPVXFLWPDC-UHFFFAOYSA-N</t>
  </si>
  <si>
    <t>COAZDOANIWHEFE-UHFFFAOYSA-L</t>
  </si>
  <si>
    <t>NAVSKFYJNZQECG-UHFFFAOYSA-N</t>
  </si>
  <si>
    <t>GVAGPTZSOXOSAK-UHFFFAOYSA-L</t>
  </si>
  <si>
    <t>OXXNTXVXBWLYQE-PVHICTMWSA-N</t>
  </si>
  <si>
    <t>HDIVZKFFHOZQDS-UHFFFAOYSA-L</t>
  </si>
  <si>
    <t>AMUCTDNDAXEAOW-UHFFFAOYSA-M</t>
  </si>
  <si>
    <t>RTFCFYWYGHLFIY-WETCULGCSA-N</t>
  </si>
  <si>
    <t>ONONIESHMTZAKB-UHFFFAOYSA-N</t>
  </si>
  <si>
    <t>GJJQIGFCGLPOQK-UHFFFAOYSA-N</t>
  </si>
  <si>
    <t>BWZXEKWABSTKSN-UHFFFAOYSA-L</t>
  </si>
  <si>
    <t>OLYAEHZZXXLNQQ-QXUSFIETSA-N</t>
  </si>
  <si>
    <t>FQISKWAFAHGMGT-SGJOWKDISA-M</t>
  </si>
  <si>
    <t>BCAYPPFBOJCRPN-MRVPVSSYSA-N</t>
  </si>
  <si>
    <t>KLEAIHJJLUAXIQ-JDRGBKBRSA-N</t>
  </si>
  <si>
    <t>JPRXYLQNJJVCMZ-UHFFFAOYSA-N</t>
  </si>
  <si>
    <t>FRXNXDHFQYZYNA-XFEXQEHJSA-N</t>
  </si>
  <si>
    <t>WGTDLPBPQKAPMN-KTKRTIGZSA-N</t>
  </si>
  <si>
    <t>PQVDYPCHUGFHAR-UHFFFAOYSA-N</t>
  </si>
  <si>
    <t>CTKMBLPPDDQOSU-JPYVRCQISA-N</t>
  </si>
  <si>
    <t>IHTCZSNKQINGDD-UHFFFAOYSA-M</t>
  </si>
  <si>
    <t>HLNPDVKKRBWQAA-UHFFFAOYSA-M</t>
  </si>
  <si>
    <t>XTULMSXFIHGYFS-VLSRWLAYSA-N</t>
  </si>
  <si>
    <t>STLGQBDVSTWGIP-UHFFFAOYSA-N</t>
  </si>
  <si>
    <t>YQDZGFAYWGWSJK-SLMGBJJTSA-N</t>
  </si>
  <si>
    <t>VGLNXCCOYCGRLG-UHFFFAOYSA-M</t>
  </si>
  <si>
    <t>VOXZDWNPVJITMN-CKJOQQCQSA-N</t>
  </si>
  <si>
    <t>CDLMLYASVIQVPH-UHFFFAOYSA-M</t>
  </si>
  <si>
    <t>INEHJXCWEVNEDZ-LUDNRVPPSA-N</t>
  </si>
  <si>
    <t>WUFYGKJAKWXOAT-UHFFFAOYSA-N</t>
  </si>
  <si>
    <t>YOFDHOWPGULAQF-UHFFFAOYSA-N</t>
  </si>
  <si>
    <t>OKFBXYQPCPWWRP-SHDAAXGTSA-N</t>
  </si>
  <si>
    <t>FEROCCAEIIKMJT-SUYDQAKGSA-N</t>
  </si>
  <si>
    <t>CQWXYUZZXCRUDE-ZDSHMUBLSA-N</t>
  </si>
  <si>
    <t>HTOOKGDPMXSJSY-UHFFFAOYSA-N</t>
  </si>
  <si>
    <t>PXUKHUIJBDEIKD-UHFFFAOYSA-N</t>
  </si>
  <si>
    <t>DQJDBUPLRMRBAB-WZTVWXICSA-N</t>
  </si>
  <si>
    <t>ZNLDISJPOBTICN-UHFFFAOYSA-N</t>
  </si>
  <si>
    <t>NEPKLUNSRVEBIX-UHFFFAOYSA-N</t>
  </si>
  <si>
    <t>WCVRQHFDJLLWFE-UHFFFAOYSA-N</t>
  </si>
  <si>
    <t>VUDOFEJVAFMLEC-UHFFFAOYSA-N</t>
  </si>
  <si>
    <t>YMFWVWDPPIWORA-UHFFFAOYSA-N</t>
  </si>
  <si>
    <t>WPFVBOQKRVRMJB-UHFFFAOYSA-N</t>
  </si>
  <si>
    <t>LRGJRHZIDJQFCL-UHFFFAOYSA-M</t>
  </si>
  <si>
    <t>AICVXAYCWMYBPS-BSMWTNBVSA-F</t>
  </si>
  <si>
    <t>MCONGYNHPPCHSD-UHFFFAOYSA-N</t>
  </si>
  <si>
    <t>BRMSVEGRHOZCAM-UHFFFAOYSA-M</t>
  </si>
  <si>
    <t>RFLMOBVJXKBPQW-UHFFFAOYSA-N</t>
  </si>
  <si>
    <t>PBLZLIFKVPJDCO-UHFFFAOYSA-N</t>
  </si>
  <si>
    <t>CFZNXPSHLNMZGD-UHFFFAOYSA-N</t>
  </si>
  <si>
    <t>PFTIMORLWNOYIQ-UHFFFAOYSA-N</t>
  </si>
  <si>
    <t>DRRMRHKHTQRWMB-UHFFFAOYSA-N</t>
  </si>
  <si>
    <t>UIBAAMBCJDNDSQ-UHFFFAOYSA-N</t>
  </si>
  <si>
    <t>LTELZMDSXFWIGP-UHFFFAOYSA-N</t>
  </si>
  <si>
    <t>WPMWEFXCIYCJSA-UHFFFAOYSA-N</t>
  </si>
  <si>
    <t>JFWLZGFQYNTGAI-NQOGYPPHSA-N</t>
  </si>
  <si>
    <t>IJBLMBVNVKWXHY-UHFFFAOYSA-N</t>
  </si>
  <si>
    <t>QIPOUSKNIMYTRA-UHFFFAOYSA-N</t>
  </si>
  <si>
    <t>URYYVOIYTNXXBN-UPHRSURJSA-N</t>
  </si>
  <si>
    <t>QNESDXMHQYMNGD-UHFFFAOYSA-N</t>
  </si>
  <si>
    <t>FMYOMWCQJXWGEN-WYRLRVFGSA-M</t>
  </si>
  <si>
    <t>AIUGTYAOGJJSTN-UHFFFAOYSA-M</t>
  </si>
  <si>
    <t>DTXSID30951798</t>
  </si>
  <si>
    <t>DTXSID60865495</t>
  </si>
  <si>
    <t>DTXSID60971388</t>
  </si>
  <si>
    <t>DTXSID90953874</t>
  </si>
  <si>
    <t>DTXSID10931295</t>
  </si>
  <si>
    <t>DTXSID20987900</t>
  </si>
  <si>
    <t>DTXSID20988553</t>
  </si>
  <si>
    <t>DTXSID00892922</t>
  </si>
  <si>
    <t>DTXSID30894156</t>
  </si>
  <si>
    <t>DTXSID20930496</t>
  </si>
  <si>
    <t>DTXSID30964141</t>
  </si>
  <si>
    <t>DTXSID30960224</t>
  </si>
  <si>
    <t>DTXSID00974191</t>
  </si>
  <si>
    <t>DTXSID90971472</t>
  </si>
  <si>
    <t>DTXSID801009160</t>
  </si>
  <si>
    <t>DTXSID70964483</t>
  </si>
  <si>
    <t>DTXSID50972566</t>
  </si>
  <si>
    <t>DTXSID20950699</t>
  </si>
  <si>
    <t>DTXSID70993930</t>
  </si>
  <si>
    <t>DTXSID30968462</t>
  </si>
  <si>
    <t>DTXSID30970621</t>
  </si>
  <si>
    <t>DTXSID401005130</t>
  </si>
  <si>
    <t>DTXSID30955115</t>
  </si>
  <si>
    <t>DTXSID90966146</t>
  </si>
  <si>
    <t>DTXSID80949362</t>
  </si>
  <si>
    <t>DTXSID10979677</t>
  </si>
  <si>
    <t>DTXSID00957060</t>
  </si>
  <si>
    <t>DTXSID00971423</t>
  </si>
  <si>
    <t>DTXSID80950079</t>
  </si>
  <si>
    <t>DTXSID1048912</t>
  </si>
  <si>
    <t>DTXSID60987363</t>
  </si>
  <si>
    <t>DTXSID80957785</t>
  </si>
  <si>
    <t>DTXSID2023303</t>
  </si>
  <si>
    <t>DTXSID00993509</t>
  </si>
  <si>
    <t>DTXSID60929485</t>
  </si>
  <si>
    <t>DTXSID20162937</t>
  </si>
  <si>
    <t>DTXSID90930862</t>
  </si>
  <si>
    <t>DTXSID90893286</t>
  </si>
  <si>
    <t>DTXSID90947612</t>
  </si>
  <si>
    <t>DTXSID90940264</t>
  </si>
  <si>
    <t>DTXSID90923072</t>
  </si>
  <si>
    <t>DTXSID00954539</t>
  </si>
  <si>
    <t>DTXSID401024827</t>
  </si>
  <si>
    <t>DTXSID80978172</t>
  </si>
  <si>
    <t>DTXSID70939454</t>
  </si>
  <si>
    <t>DTXSID60959949</t>
  </si>
  <si>
    <t>DTXSID50968641</t>
  </si>
  <si>
    <t>DTXSID00967740</t>
  </si>
  <si>
    <t>DTXSID60940655</t>
  </si>
  <si>
    <t>DTXSID90904689</t>
  </si>
  <si>
    <t>DTXSID50944400</t>
  </si>
  <si>
    <t>DTXSID00912871</t>
  </si>
  <si>
    <t>DTXSID30945051</t>
  </si>
  <si>
    <t>DTXSID90992900</t>
  </si>
  <si>
    <t>DTXSID00957404</t>
  </si>
  <si>
    <t>DTXSID70951277</t>
  </si>
  <si>
    <t>DTXSID50915094</t>
  </si>
  <si>
    <t>DTXSID90961393</t>
  </si>
  <si>
    <t>DTXSID20992650</t>
  </si>
  <si>
    <t>DTXSID10863522</t>
  </si>
  <si>
    <t>DTXSID10977138</t>
  </si>
  <si>
    <t>DTXSID60865612</t>
  </si>
  <si>
    <t>DTXSID6042232</t>
  </si>
  <si>
    <t>DTXSID30883222</t>
  </si>
  <si>
    <t>DTXSID801015238</t>
  </si>
  <si>
    <t>DTXSID9040215</t>
  </si>
  <si>
    <t>DTXSID30904926</t>
  </si>
  <si>
    <t>DTXSID30944943</t>
  </si>
  <si>
    <t>DTXSID90883480</t>
  </si>
  <si>
    <t>DTXSID40941362</t>
  </si>
  <si>
    <t>DTXSID40863570</t>
  </si>
  <si>
    <t>DTXSID90864037</t>
  </si>
  <si>
    <t>DTXSID60864640</t>
  </si>
  <si>
    <t>DTXSID40967042</t>
  </si>
  <si>
    <t>DTXSID3063752</t>
  </si>
  <si>
    <t>DTXSID201015066</t>
  </si>
  <si>
    <t>DTXSID3063756</t>
  </si>
  <si>
    <t>DTXSID30866257</t>
  </si>
  <si>
    <t>DTXSID20883615</t>
  </si>
  <si>
    <t>DTXSID10971994</t>
  </si>
  <si>
    <t>DTXSID50892018</t>
  </si>
  <si>
    <t>DTXSID20893532</t>
  </si>
  <si>
    <t>[H][C@@]1(C)C[C@@]2([H])[C@]3([H])C[C@]([H])(F)C4=CC(=O)C=C[C@]4(C)[C@@]3([H])[C@@]([H])(O)C[C@]2(C)[C@@]1([H])C(=O)COC(=O)C(C)(C)C</t>
  </si>
  <si>
    <t xml:space="preserve">InChI=1S/C27H37FO5/c1-14-9-17-16-11-19(28)18-10-15(29)7-8-26(18,5)23(16)20(30)12-27(17,6)22(14)21(31)13-33-24(32)25(2,3)4/h7-8,10,14,16-17,19-20,22-23,30H,9,11-13H2,1-6H3/t14-,16+,17+,19+,20+,22-,23-,26+,27+/m1/s1
</t>
  </si>
  <si>
    <t xml:space="preserve">InChI=1S/C28H34O13/c1-7-21(29)36-15-27(16-37-22(30)8-2,17-38-23(31)9-3)13-35-14-28(18-39-24(32)10-4,19-40-25(33)11-5)20-41-26(34)12-6/h7-12H,1-6,13-20H2
</t>
  </si>
  <si>
    <t>[H][C@@]12CCC(=O)[C@@]1(C)CCC1(O)[C@@]2([H])CCC2=CC(=O)CC[C@]12C</t>
  </si>
  <si>
    <t xml:space="preserve">InChI=1S/C19H26O3/c1-17-9-10-19(22)15(14(17)5-6-16(17)21)4-3-12-11-13(20)7-8-18(12,19)2/h11,14-15,22H,3-10H2,1-2H3/t14-,15-,17-,18-,19?/m0/s1
</t>
  </si>
  <si>
    <t>[H][C@@]12CC[C@](OC(C)=O)(C(C)=O)[C@@]1(C)CC[C@]1([H])[C@@]3([H])CCC(=O)C=C3CC[C@@]21[H]</t>
  </si>
  <si>
    <t>CC(=O)OC1(CCC2C3CCC4=CC(=O)CCC4C3CCC12C)C(C)=O</t>
  </si>
  <si>
    <t xml:space="preserve">InChI=1S/C22H30O4/c1-13(23)22(26-14(2)24)11-9-20-19-6-4-15-12-16(25)5-7-17(15)18(19)8-10-21(20,22)3/h12,17-20H,4-11H2,1-3H3/t17-,18+,19+,20-,21-,22-/m0/s1
</t>
  </si>
  <si>
    <t>[H][C@@]1(CC[C@@]2([H])[C@]3([H])CCC4=CC(=O)CC[C@]4(C)[C@@]3([H])CC[C@]12C)C(=O)COC(=O)CCCCCC</t>
  </si>
  <si>
    <t xml:space="preserve">InChI=1S/C28H42O4/c1-4-5-6-7-8-26(31)32-18-25(30)24-12-11-22-21-10-9-19-17-20(29)13-15-27(19,2)23(21)14-16-28(22,24)3/h17,21-24H,4-16,18H2,1-3H3/t21-,22-,23-,24+,27-,28-/m0/s1
</t>
  </si>
  <si>
    <t>[H]C12C[C@@]3(C)[C@@]([H])(CC4([H])OC(C)(C)O[C@@]34C(=O)CO)[C@]3([H])C[C@]([H])(F)C4=CC(=O)C=C[C@]4(C)C13O2</t>
  </si>
  <si>
    <t>CC1(C)OC2CC3C4CC(F)C5=CC(=O)C=CC5(C)C44OC4CC3(C)C2(O1)C(=O)CO</t>
  </si>
  <si>
    <t xml:space="preserve">InChI=1S/C24H29FO6/c1-20(2)29-18-9-13-14-8-16(25)15-7-12(27)5-6-21(15,3)23(14)19(30-23)10-22(13,4)24(18,31-20)17(28)11-26/h5-7,13-14,16,18-19,26H,8-11H2,1-4H3/t13-,14-,16-,18?,19?,21-,22-,23?,24+/m0/s1
</t>
  </si>
  <si>
    <t>COC1=CC2=C(C3=C1C1=C(C(=O)CC1)C(=O)O3)C1(O)CCOC1O2</t>
  </si>
  <si>
    <t xml:space="preserve">InChI=1/C17H14O7/c1-21-9-6-10-13(17(20)4-5-22-16(17)23-10)14-12(9)7-2-3-8(18)11(7)15(19)24-14/h6,16,20H,2-5H2,1H3
</t>
  </si>
  <si>
    <t>Cl.Cl.OCCN1CCN(CCCN2C3=CC=CC=C3SC3=C2C=C(C=C3)C(F)(F)F)CC1</t>
  </si>
  <si>
    <t xml:space="preserve">InChI=1S/C22H26F3N3OS.2ClH/c23-22(24,25)17-6-7-21-19(16-17)28(18-4-1-2-5-20(18)30-21)9-3-8-26-10-12-27(13-11-26)14-15-29;;/h1-2,4-7,16,29H,3,8-15H2;2*1H
</t>
  </si>
  <si>
    <t>[Pb++].[N--]C#N</t>
  </si>
  <si>
    <t xml:space="preserve">InChI=1S/CN2.Pb/c2-1-3;/q-2;+2
</t>
  </si>
  <si>
    <t xml:space="preserve">InChI=1/C21H28O6/c1-19-6-5-12(23)7-11(19)3-4-13-14-8-16(25)21(27,17(26)10-22)20(14,2)9-15(24)18(13)19/h5-7,13-16,18,22,24-25,27H,3-4,8-10H2,1-2H3
</t>
  </si>
  <si>
    <t>[H][C@@]1(C)C[C@@]2([H])[C@]3([H])C[C@]([H])(F)C4=CC(=O)C=C[C@]4(C)[C@@]3(Cl)[C@@]([H])(O)C[C@]2(C)[C@@]1([H])C(=O)COC(=O)CCCCC</t>
  </si>
  <si>
    <t xml:space="preserve">InChI=1S/C28H38ClFO5/c1-5-6-7-8-24(34)35-15-22(32)25-16(2)11-18-19-13-21(30)20-12-17(31)9-10-27(20,4)28(19,29)23(33)14-26(18,25)3/h9-10,12,16,18-19,21,23,25,33H,5-8,11,13-15H2,1-4H3/t16-,18+,19+,21+,23+,25-,26+,27+,28+/m1/s1
</t>
  </si>
  <si>
    <t>[H][C@@]12CCC(=O)[C@@]1(C)CC[C@]1([H])C3=C(CC[C@@]21[H])CC(=O)CC3</t>
  </si>
  <si>
    <t xml:space="preserve">InChI=1S/C18H24O2/c1-18-9-8-14-13-5-3-12(19)10-11(13)2-4-15(14)16(18)6-7-17(18)20/h14-16H,2-10H2,1H3/t14-,15-,16+,18+/m1/s1
</t>
  </si>
  <si>
    <t>[H][C@@]12CCC(OC(C)=O)(C(C)=O)[C@@]1(C)CC[C@]1([H])[C@@]3([H])CCC(=O)C=C3C(=C)C[C@@]21[H]</t>
  </si>
  <si>
    <t>CC(=O)OC1(CCC2C3CC(=C)C4=CC(=O)CCC4C3CCC12C)C(C)=O</t>
  </si>
  <si>
    <t xml:space="preserve">InChI=1S/C23H30O4/c1-13-11-20-18(17-6-5-16(26)12-19(13)17)7-9-22(4)21(20)8-10-23(22,14(2)24)27-15(3)25/h12,17-18,20-21H,1,5-11H2,2-4H3/t17-,18-,20-,21+,22+,23?/m1/s1
</t>
  </si>
  <si>
    <t>[Na+].[H][C@@]1([O-])CCC2([H])C3=C(CC[C@]12C)C1=CC=C(OS(O)(=O)=O)C=C1C=C3</t>
  </si>
  <si>
    <t>CC12CCC3=C(C=CC4=C3C=CC(OS(O)(=O)=O)=C4)C1CCC2O</t>
  </si>
  <si>
    <t xml:space="preserve">InChI=1S/C18H19O5S.Na/c1-18-9-8-14-13-5-3-12(23-24(20,21)22)10-11(13)2-4-15(14)16(18)6-7-17(18)19;/h2-5,10,16-17H,6-9H2,1H3,(H,20,21,22);/q-1;+1/t16?,17-,18+;/m1./s1
</t>
  </si>
  <si>
    <t>[H][C@]12CCC(=O)[C@]1(C)CC[C@]1([H])C3=CC=C(OC(C)=O)C=C3CC[C@@]21[H]</t>
  </si>
  <si>
    <t>CC(=O)OC1=CC=C2C3CCC4(C)C(CCC4=O)C3CCC2=C1</t>
  </si>
  <si>
    <t xml:space="preserve">InChI=1S/C20H24O3/c1-12(21)23-14-4-6-15-13(11-14)3-5-17-16(15)9-10-20(2)18(17)7-8-19(20)22/h4,6,11,16-18H,3,5,7-10H2,1-2H3/t16-,17-,18-,20-/m1/s1
</t>
  </si>
  <si>
    <t>[Na+].[H][C@]1(O)CC[C@@]2([H])[C@]3([H])CCC4=CC(OS([O-])(=O)=O)=CC=C4[C@@]3([H])CC[C@]12C</t>
  </si>
  <si>
    <t>CC12CCC3C(CCC4=CC(OS(O)(=O)=O)=CC=C34)C1CCC2O</t>
  </si>
  <si>
    <t xml:space="preserve">InChI=1S/C18H24O5S.Na/c1-18-9-8-14-13-5-3-12(23-24(20,21)22)10-11(13)2-4-15(14)16(18)6-7-17(18)19;/h3,5,10,14-17,19H,2,4,6-9H2,1H3,(H,20,21,22);/q;+1/p-1/t14-,15-,16+,17+,18+;/m1./s1
</t>
  </si>
  <si>
    <t>CC12CCC3C(CC(=O)C4=C3C=CC(O)=C4)C1CCC2O</t>
  </si>
  <si>
    <t xml:space="preserve">InChI=1/C18H22O3/c1-18-7-6-12-11-3-2-10(19)8-14(11)16(20)9-13(12)15(18)4-5-17(18)21/h2-3,8,12-13,15,17,19,21H,4-7,9H2,1H3
</t>
  </si>
  <si>
    <t>[H]C(C)(O)[C@]1(O)CC2=C(O)C3=C(C(O)=C2[C@]([H])(C1)O[C@@]1([H])C[C@]([H])(N)[C@]([H])(O)[C@]([H])(C)O1)C(=O)C1=C(C=CC=C1OC)C3=O</t>
  </si>
  <si>
    <t>COC1=CC=CC2=C1C(=O)C1=C(C(O)=C3CC(O)(CC(OC4CC(N)C(O)C(C)O4)C3=C1O)C(C)O)C2=O</t>
  </si>
  <si>
    <t xml:space="preserve">InChI=1S/C27H31NO10/c1-10-22(30)14(28)7-17(37-10)38-16-9-27(35,11(2)29)8-13-19(16)26(34)21-20(24(13)32)23(31)12-5-4-6-15(36-3)18(12)25(21)33/h4-6,10-11,14,16-17,22,29-30,32,34-35H,7-9,28H2,1-3H3/t10-,11?,14-,16-,17-,22+,27-/m0/s1
</t>
  </si>
  <si>
    <t>[H][C@@]1(C)CC2([H])C3([H])C[C@]([H])(F)C4=CC(=O)C=CC4(C)[C@@]3(F)[C@@]([H])(O)C[C@]2(C)[C@@]1(OC(=O)CC)C(=O)SC</t>
  </si>
  <si>
    <t xml:space="preserve">InChI=1S/C25H32F2O5S/c1-6-20(30)32-25(21(31)33-5)13(2)9-15-16-11-18(26)17-10-14(28)7-8-22(17,3)24(16,27)19(29)12-23(15,25)4/h7-8,10,13,15-16,18-19,29H,6,9,11-12H2,1-5H3/t13-,15?,16?,18+,19+,22?,23+,24+,25+/m1/s1
</t>
  </si>
  <si>
    <t>COC1=C(OC)C=C(C=C1)C(=O)OC1CC2CCC(C1)N2</t>
  </si>
  <si>
    <t xml:space="preserve">InChI=1/C16H21NO4/c1-19-14-6-3-10(7-15(14)20-2)16(18)21-13-8-11-4-5-12(9-13)17-11/h3,6-7,11-13,17H,4-5,8-9H2,1-2H3
</t>
  </si>
  <si>
    <t>[Ni].OC(=O)C1=CC=CC=C1</t>
  </si>
  <si>
    <t xml:space="preserve">InChI=1S/C7H6O2.Ni/c8-7(9)6-4-2-1-3-5-6;/h1-5H,(H,8,9);
</t>
  </si>
  <si>
    <t>[Ni++].CCCCCCCCC([O-])=O.CCCCCCCCC([O-])=O</t>
  </si>
  <si>
    <t xml:space="preserve">InChI=1S/2C9H18O2.Ni/c2*1-2-3-4-5-6-7-8-9(10)11;/h2*2-8H2,1H3,(H,10,11);/q;;+2/p-2
</t>
  </si>
  <si>
    <t>[Ni].CCC(O)=O</t>
  </si>
  <si>
    <t>CCC(O)=O</t>
  </si>
  <si>
    <t xml:space="preserve">InChI=1S/C3H6O2.Ni/c1-2-3(4)5;/h2H2,1H3,(H,4,5);
</t>
  </si>
  <si>
    <t>[Ni++].CCCCCC(C)(CC)C([O-])=O.CCCCCC(C)(CC)C([O-])=O</t>
  </si>
  <si>
    <t>CCCCCC(C)(CC)C(O)=O</t>
  </si>
  <si>
    <t xml:space="preserve">InChI=1/2C10H20O2.Ni/c2*1-4-6-7-8-10(3,5-2)9(11)12;/h2*4-8H2,1-3H3,(H,11,12);/q;;+2/p-2
</t>
  </si>
  <si>
    <t>[H][C@@]1(CC[C@@]2([H])[C@]3([H])CCC4=CC(=O)CC[C@]4([H])[C@@]3([H])CC[C@]12C)OC(=O)CCCCCCCCCCC</t>
  </si>
  <si>
    <t xml:space="preserve">InChI=1S/C30H48O3/c1-3-4-5-6-7-8-9-10-11-12-29(32)33-28-18-17-27-26-15-13-22-21-23(31)14-16-24(22)25(26)19-20-30(27,28)2/h21,24-28H,3-20H2,1-2H3/t24-,25+,26+,27-,28-,30-/m0/s1
</t>
  </si>
  <si>
    <t>[Na+].[Na+].[I-].CC1(C)C(=CC=CC=CC=CC2=[N+](CCCCS([O-])(=O)=O)C3=C(C4=CC=CC=C4C=C3)C2(C)C)N(CCCCS([O-])(=O)=O)C2=C1C1=CC=CC=C1C=C2</t>
  </si>
  <si>
    <t>CC1(C)\C(=C/C=C/C=C/C=C/C2=[N+](CCCCS(O)(=O)=O)C3=CC=C4C=CC=CC4=C3C2(C)C)N(CCCCS(O)(=O)=O)C2=CC=C3C=CC=CC3=C12</t>
  </si>
  <si>
    <t xml:space="preserve">InChI=1S/C43H48N2O6S2.HI.2Na/c1-42(2)38(44(28-14-16-30-52(46,47)48)36-26-24-32-18-10-12-20-34(32)40(36)42)22-8-6-5-7-9-23-39-43(3,4)41-35-21-13-11-19-33(35)25-27-37(41)45(39)29-15-17-31-53(49,50)51;;;/h5-13,18-27H,14-17,28-31H2,1-4H3,(H-,46,47,48,49,50,51);1H;;/q;;2*+1/p-2
</t>
  </si>
  <si>
    <t>[I-].CCCCCCCC[N+](C)(CCCCCCCC)CCCCCCCC</t>
  </si>
  <si>
    <t xml:space="preserve">InChI=1S/C25H54N.HI/c1-5-8-11-14-17-20-23-26(4,24-21-18-15-12-9-6-2)25-22-19-16-13-10-7-3;/h5-25H2,1-4H3;1H/q+1;/p-1
</t>
  </si>
  <si>
    <t>[Na+].[H][C@@]1([O-])CCC2([H])C3=CCC4=CC(OS(O)(=O)=O)=CC=C4C3([H])CC[C@]12C</t>
  </si>
  <si>
    <t>CC12CCC3C(=CCC4=CC(OS(O)(=O)=O)=CC=C34)C1CCC2O</t>
  </si>
  <si>
    <t xml:space="preserve">InChI=1S/C18H21O5S.Na/c1-18-9-8-14-13-5-3-12(23-24(20,21)22)10-11(13)2-4-15(14)16(18)6-7-17(18)19;/h3-5,10,14,16-17H,2,6-9H2,1H3,(H,20,21,22);/q-1;+1/t14?,16?,17-,18+;/m1./s1
</t>
  </si>
  <si>
    <t>CC(N=CO)C#N</t>
  </si>
  <si>
    <t xml:space="preserve">InChI=1/C4H6N2O/c1-4(2-5)6-3-7/h3-4H,1H3,(H,6,7)
</t>
  </si>
  <si>
    <t>CC(CC(C#N)(C1=CC=CC=C1)C1=CC=CC=C1)N(C)C</t>
  </si>
  <si>
    <t xml:space="preserve">InChI=1/C19H22N2/c1-16(21(2)3)14-19(15-20,17-10-6-4-7-11-17)18-12-8-5-9-13-18/h4-13,16H,14H2,1-3H3
</t>
  </si>
  <si>
    <t>[K+].[K+].CCCCCCCCCC(CCCCCCCC([O-])=O)S([O-])(=O)=O</t>
  </si>
  <si>
    <t>CCCCCCCCCC(CCCCCCCC(O)=O)S(O)(=O)=O</t>
  </si>
  <si>
    <t xml:space="preserve">InChI=1/C18H36O5S.2K/c1-2-3-4-5-6-8-11-14-17(24(21,22)23)15-12-9-7-10-13-16-18(19)20;;/h17H,2-16H2,1H3,(H,19,20)(H,21,22,23);;/q;2*+1/p-2
</t>
  </si>
  <si>
    <t>[H][C@@]12CCC(=O)[C@@]1(C)CC[C@]1([H])[C@@]3([H])CCCC=C3CC[C@@]21[H]</t>
  </si>
  <si>
    <t xml:space="preserve">InChI=1S/C18H26O/c1-18-11-10-14-13-5-3-2-4-12(13)6-7-15(14)16(18)8-9-17(18)19/h4,13-16H,2-3,5-11H2,1H3/t13-,14+,15+,16-,18-/m0/s1
</t>
  </si>
  <si>
    <t>[Na+].[H][C@@]12CC[C@](O)(C(=O)COC(=O)CCC([O-])=O)[C@@]1(C)C[C@H](O)[C@@]1([H])[C@@]2([H])C[C@H](C)C2=CC(=O)C=C[C@]12C</t>
  </si>
  <si>
    <t xml:space="preserve">InChI=1S/C26H34O8.Na/c1-14-10-16-17-7-9-26(33,20(29)13-34-22(32)5-4-21(30)31)25(17,3)12-19(28)23(16)24(2)8-6-15(27)11-18(14)24;/h6,8,11,14,16-17,19,23,28,33H,4-5,7,9-10,12-13H2,1-3H3,(H,30,31);/q;+1/p-1/t14-,16-,17-,19-,23+,24-,25-,26-;/m0./s1
</t>
  </si>
  <si>
    <t>[H][C@@](C)(CSC(=O)C1=CC=CC=C1)C(O)=O</t>
  </si>
  <si>
    <t>CC(CSC(=O)C1=CC=CC=C1)C(O)=O</t>
  </si>
  <si>
    <t xml:space="preserve">InChI=1S/C11H12O3S/c1-8(10(12)13)7-15-11(14)9-5-3-2-4-6-9/h2-6,8H,7H2,1H3,(H,12,13)/t8-/m1/s1
</t>
  </si>
  <si>
    <t>O.O.O.Cl.CCC1=C2C=C(OC(=O)N3CCC(CC3)N3CCCCC3)C=CC2=NC2=C1CN1C2=CC2=C(COC(=O)[C@]2(O)CC)C1=O</t>
  </si>
  <si>
    <t xml:space="preserve">InChI=1S/C33H38N4O6.ClH.3H2O/c1-3-22-23-16-21(43-32(40)36-14-10-20(11-15-36)35-12-6-5-7-13-35)8-9-27(23)34-29-24(22)18-37-28(29)17-26-25(30(37)38)19-42-31(39)33(26,41)4-2;;;;/h8-9,16-17,20,41H,3-7,10-15,18-19H2,1-2H3;1H;3*1H2/t33-;;;;/m0..../s1
</t>
  </si>
  <si>
    <t>OC(=O)C1=CC=CC=C1.CN(C)CCC1=CNC2=CC=C(CN3C=NC=N3)C=C12</t>
  </si>
  <si>
    <t>CN(C)CCC1=CNC2=CC=C(CN3C=NC=N3)C=C12</t>
  </si>
  <si>
    <t xml:space="preserve">InChI=1S/C15H19N5.C7H6O2/c1-19(2)6-5-13-8-17-15-4-3-12(7-14(13)15)9-20-11-16-10-18-20;8-7(9)6-4-2-1-3-5-6/h3-4,7-8,10-11,17H,5-6,9H2,1-2H3;1-5H,(H,8,9)
</t>
  </si>
  <si>
    <t>[H]C(NC(O)=N)=C1N=C(O)[C@]([H])(CN=C(O)C[C@@]([H])(N)CCCN)N=C(O)[C@]([H])(C)N=C(O)[C@@]([H])(N)CN=C(O)[C@@]([H])(N=C1O)[C@]1([H])CCNC(=N)N1</t>
  </si>
  <si>
    <t>CC1N=C(O)C(N)CN=C(O)C(N=C(O)C(C=NC(O)=N)N=C(O)C(CN=C(O)CC(N)CCCN)N=C1O)C1CCNC(=N)N1</t>
  </si>
  <si>
    <t xml:space="preserve">InChI=1S/C25H44N14O7/c1-11-19(41)36-15(9-32-17(40)7-12(27)3-2-5-26)21(43)37-16(10-34-25(30)46)22(44)39-18(14-4-6-31-24(29)38-14)23(45)33-8-13(28)20(42)35-11/h10-15,18H,2-9,26-28H2,1H3,(H,32,40)(H,33,45)(H,35,42)(H,36,41)(H,37,43)(H,39,44)(H3,29,31,38)(H3,30,34,46)/t11-,12-,13-,14-,15-,18-/m0/s1
</t>
  </si>
  <si>
    <t>CCCCCCCC\C=C/CCCCCCCC1=NCCN1CCO</t>
  </si>
  <si>
    <t xml:space="preserve">InChI=1S/C22H42N2O/c1-2-3-4-5-6-7-8-9-10-11-12-13-14-15-16-17-22-23-18-19-24(22)20-21-25/h9-10,25H,2-8,11-21H2,1H3/b10-9-
</t>
  </si>
  <si>
    <t xml:space="preserve">InChI=1/C28H39FO6/c1-16-11-20-19-8-7-17-12-18(30)9-10-25(17,5)27(19,29)21(31)13-26(20,6)28(16,34)22(32)15-35-23(33)14-24(2,3)4/h9-10,12,16,19-21,31,34H,7-8,11,13-15H2,1-6H3
</t>
  </si>
  <si>
    <t>[H][C@@]1(C)C[C@@]2([H])[C@]3([H])CCC4=CC(=O)C=C[C@]4(C)[C@@]3(F)[C@@]([H])(O)C[C@]2(C)[C@@]1(O)C(=O)COC(=O)CCC1=CC=CC=C1</t>
  </si>
  <si>
    <t>CC1CC2C3CCC4=CC(=O)C=CC4(C)C3(F)C(O)CC2(C)C1(O)C(=O)COC(=O)CCC1=CC=CC=C1</t>
  </si>
  <si>
    <t xml:space="preserve">InChI=1S/C31H37FO6/c1-19-15-24-23-11-10-21-16-22(33)13-14-28(21,2)30(23,32)25(34)17-29(24,3)31(19,37)26(35)18-38-27(36)12-9-20-7-5-4-6-8-20/h4-8,13-14,16,19,23-25,34,37H,9-12,15,17-18H2,1-3H3/t19-,23+,24+,25+,28+,29+,30+,31+/m1/s1
</t>
  </si>
  <si>
    <t>[I-].CC1=CC=C(C[N+](C)(C)C)O1</t>
  </si>
  <si>
    <t>CC1=CC=C(C[N+](C)(C)C)O1</t>
  </si>
  <si>
    <t xml:space="preserve">InChI=1S/C9H16NO.HI/c1-8-5-6-9(11-8)7-10(2,3)4;/h5-6H,7H2,1-4H3;1H/q+1;/p-1
</t>
  </si>
  <si>
    <t>[I-].C[N+](C)(C)N</t>
  </si>
  <si>
    <t xml:space="preserve">InChI=1S/C3H11N2.HI/c1-5(2,3)4;/h4H2,1-3H3;1H/q+1;/p-1
</t>
  </si>
  <si>
    <t>[H][C@@]12C[C@@H](C)[C@](OC(=O)C3=CC=CO3)(C(=O)SCF)[C@@]1(C)C[C@H](O)[C@@]1(F)[C@@]2([H])C[C@H](F)C2=CC(=O)C=C[C@]12C</t>
  </si>
  <si>
    <t>CC1CC2C3CC(F)C4=CC(=O)C=CC4(C)C3(F)C(O)CC2(C)C1(OC(=O)C1=CC=CO1)C(=O)SCF</t>
  </si>
  <si>
    <t xml:space="preserve">InChI=1S/C27H29F3O6S/c1-14-9-16-17-11-19(29)18-10-15(31)6-7-24(18,2)26(17,30)21(32)12-25(16,3)27(14,23(34)37-13-28)36-22(33)20-5-4-8-35-20/h4-8,10,14,16-17,19,21,32H,9,11-13H2,1-3H3/t14-,16+,17+,19+,21+,24+,25+,26+,27+/m1/s1
</t>
  </si>
  <si>
    <t xml:space="preserve">InChI=1S/C7H14O5/c1-9-3-5-11-7(8)12-6-4-10-2/h3-6H2,1-2H3
</t>
  </si>
  <si>
    <t>[H][C@]1(O)CC[C@@]2([H])[C@]3([H])CCC4=CC(=O)CC[C@]4(C)[C@@]3([H])[C@@]([H])(O)C[C@]12C</t>
  </si>
  <si>
    <t xml:space="preserve">InChI=1S/C19H28O3/c1-18-8-7-12(20)9-11(18)3-4-13-14-5-6-16(22)19(14,2)10-15(21)17(13)18/h9,13-17,21-22H,3-8,10H2,1-2H3/t13-,14-,15-,16-,17+,18-,19-/m0/s1
</t>
  </si>
  <si>
    <t>[I-].CN(C)C1=CC=C(C=CC2=[N+](C)C3=CC=CC=C3C=C2)C=C1</t>
  </si>
  <si>
    <t>CN(C)C1=CC=C(\C=C\C2=[N+](C)C3=CC=CC=C3C=C2)C=C1</t>
  </si>
  <si>
    <t xml:space="preserve">InChI=1S/C20H21N2.HI/c1-21(2)18-12-8-16(9-13-18)10-14-19-15-11-17-6-4-5-7-20(17)22(19)3;/h4-15H,1-3H3;1H/q+1;/p-1
</t>
  </si>
  <si>
    <t>[H][C@]1(O)CCC2([H])C3([H])CCC4=C([2H])C(O)=C([2H])C=C4C3([H])CCC12C</t>
  </si>
  <si>
    <t xml:space="preserve">InChI=1S/C18H24O2/c1-18-9-8-14-13-5-3-12(19)10-11(13)2-4-15(14)16(18)6-7-17(18)20/h3,5,10,14-17,19-20H,2,4,6-9H2,1H3/t14?,15?,16?,17-,18?/m0/s1/i3D,10D
</t>
  </si>
  <si>
    <t>[I-].CCCCCN1C(OC2=CC=CC=C12)=CC=CC1=[O+]C2=CC=CC=C2N1CCCCC</t>
  </si>
  <si>
    <t>CCCCCN1C(OC2=CC=CC=C12)=CC=CC1=[O+]C2=CC=CC=C2N1CCCCC</t>
  </si>
  <si>
    <t xml:space="preserve">InChI=1S/C27H33N2O2.HI/c1-3-5-11-20-28-22-14-7-9-16-24(22)30-26(28)18-13-19-27-29(21-12-6-4-2)23-15-8-10-17-25(23)31-27;/h7-10,13-19H,3-6,11-12,20-21H2,1-2H3;1H/q+1;/p-1
</t>
  </si>
  <si>
    <t>[H][C@@](O)(C(O)=O)[C@]([H])(O)C(O)=O.[H][C@@]1(CCC2=CC(O)=CC=C2[C@@]1([H])C1=CC=C(OCCN2CCCC2)C=C1)C1=CC=CC=C1</t>
  </si>
  <si>
    <t>OC1=CC2=C(C=C1)C(C(CC2)C1=CC=CC=C1)C1=CC=C(OCCN2CCCC2)C=C1</t>
  </si>
  <si>
    <t xml:space="preserve">InChI=1S/C28H31NO2.C4H6O6/c30-24-11-15-27-23(20-24)10-14-26(21-6-2-1-3-7-21)28(27)22-8-12-25(13-9-22)31-19-18-29-16-4-5-17-29;5-1(3(7)8)2(6)4(9)10/h1-3,6-9,11-13,15,20,26,28,30H,4-5,10,14,16-19H2;1-2,5-6H,(H,7,8)(H,9,10)/t26-,28+;1-,2-/m10/s1
</t>
  </si>
  <si>
    <t>O.CC1=CC=C(C=C1)S(O)(=O)=O.CC1=CC=C(C=C1)S(O)(=O)=O.CC1=CC=C(C=C1)S(O)(=O)=O.CC1=CC=C(C=C1)S(O)(=O)=O.CS(=O)(=O)CCNCC1=CC=C(O1)C1=CC=C2N=CN=C(NC3=CC=C(OCC4=CC=CC(F)=C4)C(Cl)=C3)C2=C1</t>
  </si>
  <si>
    <t xml:space="preserve">InChI=1S/C29H26ClFN4O4S.4C7H8O3S.H2O/c1-40(36,37)12-11-32-16-23-7-10-27(39-23)20-5-8-26-24(14-20)29(34-18-33-26)35-22-6-9-28(25(30)15-22)38-17-19-3-2-4-21(31)13-19;4*1-6-2-4-7(5-3-6)11(8,9)10;/h2-10,13-15,18,32H,11-12,16-17H2,1H3,(H,33,34,35);4*2-5H,1H3,(H,8,9,10);1H2
</t>
  </si>
  <si>
    <t>COC1=CC=CC2=C1C(=O)C1=C(C(O)=C3CC(O)(CC(O)C3=C1O)C(C)=O)C2=O</t>
  </si>
  <si>
    <t xml:space="preserve">InChI=1/C21H18O8/c1-8(22)21(28)6-10-13(11(23)7-21)19(26)16-15(18(10)25)17(24)9-4-3-5-12(29-2)14(9)20(16)27/h3-5,11,23,25-26,28H,6-7H2,1-2H3
</t>
  </si>
  <si>
    <t>[H][C@@]1(CC[C@@]2([H])[C@]3([H])CCC4=CC(=O)CC[C@]4(C)[C@@]3([H])CC[C@]12C)OC(=O)CCCCCCCCCCCCCCC</t>
  </si>
  <si>
    <t xml:space="preserve">InChI=1S/C35H58O3/c1-4-5-6-7-8-9-10-11-12-13-14-15-16-17-33(37)38-32-21-20-30-29-19-18-27-26-28(36)22-24-34(27,2)31(29)23-25-35(30,32)3/h26,29-32H,4-25H2,1-3H3/t29-,30-,31-,32-,34-,35-/m0/s1
</t>
  </si>
  <si>
    <t>[H][C@]1(C)C[C@@]2([H])[C@]3([H])CCC4=CC(=O)C=C[C@]4(C)[C@@]3(F)[C@@]([H])(O)C[C@]2(C)[C@@]1(O)C(=O)COC(=O)CCCC</t>
  </si>
  <si>
    <t xml:space="preserve">InChI=1S/C27H37FO6/c1-5-6-7-23(32)34-15-22(31)27(33)16(2)12-20-19-9-8-17-13-18(29)10-11-24(17,3)26(19,28)21(30)14-25(20,27)4/h10-11,13,16,19-21,30,33H,5-9,12,14-15H2,1-4H3/t16-,19-,20-,21-,24-,25-,26-,27-/m0/s1
</t>
  </si>
  <si>
    <t>[H][C@]12CC[C@]([H])([C@@]([H])(C(=O)OC)[C@]([H])(C1)OC(=O)C1=CC=CC=C1)N2(C)=O</t>
  </si>
  <si>
    <t>COC(=O)C1C2CCC(CC1OC(=O)C1=CC=CC=C1)N2(C)=O</t>
  </si>
  <si>
    <t xml:space="preserve">InChI=1S/C17H21NO5/c1-18(21)12-8-9-13(18)15(17(20)22-2)14(10-12)23-16(19)11-6-4-3-5-7-11/h3-7,12-15H,8-10H2,1-2H3/t12-,13+,14-,15+,18?/m0/s1
</t>
  </si>
  <si>
    <t>NC(CC1=CN=CN1)C(O)=NC(CC1=CC=C(O)C=C1)C(O)=O</t>
  </si>
  <si>
    <t xml:space="preserve">InChI=1/C15H18N4O4/c16-12(6-10-7-17-8-18-10)14(21)19-13(15(22)23)5-9-1-3-11(20)4-2-9/h1-4,7-8,12-13,20H,5-6,16H2,(H,17,18)(H,19,21)(H,22,23)
</t>
  </si>
  <si>
    <t>OC1=C(C(CC(=O)C2=CC=C(C=C2)C2=CC=C(Br)C=C2)C2=CC=CC=C2)C(=O)OC2=CC=CC=C12</t>
  </si>
  <si>
    <t>BrC1=CC=C(C=C1)C1=CC=C(C=C1)C(=O)CC(C1C(=O)OC2=CC=CC=C2C1=O)C1=CC=CC=C1</t>
  </si>
  <si>
    <t xml:space="preserve">InChI=1/C30H21BrO4/c31-23-16-14-20(15-17-23)19-10-12-22(13-11-19)26(32)18-25(21-6-2-1-3-7-21)28-29(33)24-8-4-5-9-27(24)35-30(28)34/h1-17,25,33H,18H2
</t>
  </si>
  <si>
    <t>[H][C@@](O)(CO)[C@@]([H])(O)[C@]([H])(O)[C@@]([H])(O)CNC.OC(=O)C1=CC2=C(C=C1)N=C(O2)C1=CC(Cl)=CC(Cl)=C1</t>
  </si>
  <si>
    <t xml:space="preserve">InChI=1S/C14H7Cl2NO3.C7H17NO5/c15-9-3-8(4-10(16)6-9)13-17-11-2-1-7(14(18)19)5-12(11)20-13;1-8-2-4(10)6(12)7(13)5(11)3-9/h1-6H,(H,18,19);4-13H,2-3H2,1H3/t;4-,5+,6+,7+/m.0/s1
</t>
  </si>
  <si>
    <t xml:space="preserve">InChI=1/C13H18O4/c1-13(2)7-16-11(14)9-5-3-4-6-10(9)12(15)17-8-13/h3-4,9-10H,5-8H2,1-2H3
</t>
  </si>
  <si>
    <t>O=C(OCC1CO1)C1=CC=C(C=C1)C(=O)OCC1CO1</t>
  </si>
  <si>
    <t xml:space="preserve">InChI=1/C14H14O6/c15-13(19-7-11-5-17-11)9-1-2-10(4-3-9)14(16)20-8-12-6-18-12/h1-4,11-12H,5-8H2
</t>
  </si>
  <si>
    <t xml:space="preserve">InChI=1/C5H12O2/c1-2-3-5(7)4-6/h5-7H,2-4H2,1H3
</t>
  </si>
  <si>
    <t>NS(=O)(=O)C1=CC=C(NC(=S)NC2=CC=C(F)C=C2)C=C1</t>
  </si>
  <si>
    <t xml:space="preserve">InChI=1S/C13H12FN3O2S2/c14-9-1-3-10(4-2-9)16-13(20)17-11-5-7-12(8-6-11)21(15,18)19/h1-8H,(H2,15,18,19)(H2,16,17,20)
</t>
  </si>
  <si>
    <t>CC(=O)C(N=NC1=CC=CC=C1C(O)=O)C(=O)NC1=CC2=C(NC(=O)N2)C=C1</t>
  </si>
  <si>
    <t xml:space="preserve">InChI=1/C18H15N5O5/c1-9(24)15(23-22-12-5-3-2-4-11(12)17(26)27)16(25)19-10-6-7-13-14(8-10)21-18(28)20-13/h2-8,15H,1H3,(H,19,25)(H,26,27)(H2,20,21,28)
</t>
  </si>
  <si>
    <t xml:space="preserve">InChI=1/C10H20O2/c1-9(6-8-11)5-4-7-10(2,3)12/h8-9,12H,4-7H2,1-3H3
</t>
  </si>
  <si>
    <t>[OH-].CC[N+](CC)(CC)CC</t>
  </si>
  <si>
    <t xml:space="preserve">InChI=1S/C8H20N.H2O/c1-5-9(6-2,7-3)8-4;/h5-8H2,1-4H3;1H2/q+1;/p-1
</t>
  </si>
  <si>
    <t>[Na+].[Na+].[Na+].[Na+].[Na+].[Cr+3].NC1=NC(Cl)=NC(NC2=C3C([O-])=C(\N=N\C4=C([O-])C=CC(=C4)[N+]([O-])=O)C(=CC3=CC(=C2)S([O-])(=O)=O)S([O-])(=O)=O)=N1.NC1=NC(Cl)=NC(NC2=C3C([O-])=C(\N=N\C4=C([O-])C=CC(=C4)[N+]([O-])=O)C(=CC3=CC(=C2)S([O-])(=O)=O)S([O-])(=O)=O)=N1</t>
  </si>
  <si>
    <t>NC1=NC(NC2=C3C(O)=C(N=NC4=CC(=CC=C4O)[N+]([O-])=O)C(=CC3=CC(=C2)S(O)(=O)=O)S(O)(=O)=O)=NC(Cl)=N1</t>
  </si>
  <si>
    <t xml:space="preserve">InChI=1S/2C19H13ClN8O10S2.Cr.5Na/c2*20-17-23-18(21)25-19(24-17)22-11-6-9(39(33,34)35)3-7-4-13(40(36,37)38)15(16(30)14(7)11)27-26-10-5-8(28(31)32)1-2-12(10)29;;;;;;/h2*1-6,29-30H,(H,33,34,35)(H,36,37,38)(H3,21,22,23,24,25);;;;;;/q;;+3;5*+1/p-8/b2*27-26+;;;;;;
</t>
  </si>
  <si>
    <t xml:space="preserve">InChI=1S/C6H14NO5P/c1-11-13(10,12-2)4-3-6(9)7-5-8/h8H,3-5H2,1-2H3,(H,7,9)
</t>
  </si>
  <si>
    <t>[Na+].CCCCCCCCCCCC(=O)OCCS([O-])(=O)=O</t>
  </si>
  <si>
    <t>CCCCCCCCCCCC(=O)OCCS(O)(=O)=O</t>
  </si>
  <si>
    <t xml:space="preserve">InChI=1S/C14H28O5S.Na/c1-2-3-4-5-6-7-8-9-10-11-14(15)19-12-13-20(16,17)18;/h2-13H2,1H3,(H,16,17,18);/q;+1/p-1
</t>
  </si>
  <si>
    <t xml:space="preserve">InChI=1/C16H32O3/c1-8-10-11-13(9-2)14(17)18-19-16(6,7)12-15(3,4)5/h13H,8-12H2,1-7H3
</t>
  </si>
  <si>
    <t>NCCCCCCCCCCCC(O)=O</t>
  </si>
  <si>
    <t xml:space="preserve">InChI=1S/C12H25NO2/c13-11-9-7-5-3-1-2-4-6-8-10-12(14)15/h1-11,13H2,(H,14,15)
</t>
  </si>
  <si>
    <t>CC12CCC3C(=CC=C4CC5(CCC34C)OCCO5)C1CCC2C1(C)OCCO1</t>
  </si>
  <si>
    <t xml:space="preserve">InChI=1/C25H36O4/c1-22-10-11-25(28-14-15-29-25)16-17(22)4-5-18-19-6-7-21(24(3)26-12-13-27-24)23(19,2)9-8-20(18)22/h4-5,19-21H,6-16H2,1-3H3
</t>
  </si>
  <si>
    <t>CC(=O)C(N=NC1=CC(=CC=C1Cl)C(=O)NC1=CC=CC(Cl)=C1C)C(=O)NC1=CC(Cl)=C(NC(=O)C(N=NC2=CC(=CC=C2Cl)C(=O)NC2=CC=CC(Cl)=C2C)C(C)=O)C=C1C</t>
  </si>
  <si>
    <t xml:space="preserve">InChI=1/C43H35Cl5N8O6/c1-20-16-35(52-43(62)39(24(5)58)56-54-37-18-26(13-15-30(37)47)41(60)50-33-11-7-9-28(45)22(33)3)31(48)19-34(20)51-42(61)38(23(4)57)55-53-36-17-25(12-14-29(36)46)40(59)49-32-10-6-8-27(44)21(32)2/h6-19,38-39H,1-5H3,(H,49,59)(H,50,60)(H,51,61)(H,52,62)
</t>
  </si>
  <si>
    <t xml:space="preserve">InChI=1/C37H68O8/c1-9-17-21-29(13-5)33(38)42-25-37(26-43-34(39)30(14-6)22-18-10-2,27-44-35(40)31(15-7)23-19-11-3)28-45-36(41)32(16-8)24-20-12-4/h29-32H,9-28H2,1-8H3
</t>
  </si>
  <si>
    <t>CC1=NN(C(=O)C1N=NC1=CC=C(C=C1Cl)C1=CC(Cl)=C(C=C1)N=NC1C(C)=NN(C1=O)C1=CC=C(C)C=C1)C1=CC=C(C)C=C1</t>
  </si>
  <si>
    <t xml:space="preserve">InChI=1/C34H28Cl2N8O2/c1-19-5-11-25(12-6-19)43-33(45)31(21(3)41-43)39-37-29-15-9-23(17-27(29)35)24-10-16-30(28(36)18-24)38-40-32-22(4)42-44(34(32)46)26-13-7-20(2)8-14-26/h5-18,31-32H,1-4H3
</t>
  </si>
  <si>
    <t>Cl.C[N+](C)=CCC(O)CC([O-])=N</t>
  </si>
  <si>
    <t>C[N+](C)=CCC(O)CC([O-])=N</t>
  </si>
  <si>
    <t xml:space="preserve">InChI=1/C7H14N2O2.ClH/c1-9(2)4-3-6(10)5-7(8)11;/h4,6,10H,3,5H2,1-2H3,(H-,8,11);1H
</t>
  </si>
  <si>
    <t>CCCCCCCCCCCCOCCOCCOCCOCCO</t>
  </si>
  <si>
    <t xml:space="preserve">InChI=1S/C20H42O5/c1-2-3-4-5-6-7-8-9-10-11-13-22-15-17-24-19-20-25-18-16-23-14-12-21/h21H,2-20H2,1H3
</t>
  </si>
  <si>
    <t>OC1=C(C=C2C=CC=CC2=C1\N=N\C1=CC=CC(Cl)=C1Cl)C(=O)NC1=CC=CC2=C(NC(=O)C3=C(O)C(\N=N\C4=CC=CC(Cl)=C4Cl)=C4C=CC=CC4=C3)C=CC=C12</t>
  </si>
  <si>
    <t>OC1=C(C=C2C=CC=CC2=C1N=NC1=CC=CC(Cl)=C1Cl)C(=O)NC1=CC=CC2=C(NC(=O)C3=C(O)C(N=NC4=CC=CC(Cl)=C4Cl)=C4C=CC=CC4=C3)C=CC=C12</t>
  </si>
  <si>
    <t xml:space="preserve">InChI=1S/C44H26Cl4N6O4/c45-31-15-7-19-35(37(31)47)51-53-39-25-11-3-1-9-23(25)21-29(41(39)55)43(57)49-33-17-5-14-28-27(33)13-6-18-34(28)50-44(58)30-22-24-10-2-4-12-26(24)40(42(30)56)54-52-36-20-8-16-32(46)38(36)48/h1-22,55-56H,(H,49,57)(H,50,58)/b53-51+,54-52+
</t>
  </si>
  <si>
    <t>OC1=C(C=C2C=CC=CC2=C1N=NC1=C(Cl)C=CC(Cl)=C1)C(=O)NC1=CC(Cl)=C(NC(=O)C2=C(O)C(N=NC3=CC(Cl)=CC=C3Cl)=C3C=CC=CC3=C2)C=C1</t>
  </si>
  <si>
    <t xml:space="preserve">InChI=1S/C40H23Cl5N6O4/c41-22-9-12-29(43)33(17-22)48-50-35-25-7-3-1-5-20(25)15-27(37(35)52)39(54)46-24-11-14-32(31(45)19-24)47-40(55)28-16-21-6-2-4-8-26(21)36(38(28)53)51-49-34-18-23(42)10-13-30(34)44/h1-19,52-53H,(H,46,54)(H,47,55)
</t>
  </si>
  <si>
    <t xml:space="preserve">InChI=1/C16H26O8/c1-3-15(19)23-11-13(17)9-21-7-5-6-8-22-10-14(18)12-24-16(20)4-2/h3-4,13-14,17-18H,1-2,5-12H2
</t>
  </si>
  <si>
    <t>C1CCC\C=C/CC1</t>
  </si>
  <si>
    <t xml:space="preserve">InChI=1S/C8H14/c1-2-4-6-8-7-5-3-1/h1-2H,3-8H2/b2-1-
</t>
  </si>
  <si>
    <t xml:space="preserve">InChI=1/C30H56O6/c1-21(16-28(4,5)6)13-25(31)34-19-24(36-27(33)15-23(3)18-30(10,11)12)20-35-26(32)14-22(2)17-29(7,8)9/h21-24H,13-20H2,1-12H3
</t>
  </si>
  <si>
    <t>[Na+].OC[C@@H](O)[C@@H](O)[C@H](O)[C@@H](O)[C@@H](O)C([O-])=O</t>
  </si>
  <si>
    <t>OCC(O)C(O)C(O)C(O)C(O)C(O)=O</t>
  </si>
  <si>
    <t xml:space="preserve">InChI=1S/C7H14O8.Na/c8-1-2(9)3(10)4(11)5(12)6(13)7(14)15;/h2-6,8-13H,1H2,(H,14,15);/q;+1/p-1/t2-,3-,4+,5-,6-;/m1./s1
</t>
  </si>
  <si>
    <t>[Na+].CN(C1CCCCC1)S(=O)(=O)C1=C(C=CC=C1)N=NC1=C(N)C=CC2=C1C(O)=CC(=C2)S([O-])(=O)=O</t>
  </si>
  <si>
    <t>CN(C1CCCCC1)S(=O)(=O)C1=C(C=CC=C1)N=NC1=C(N)C=CC2=C1C(O)=CC(=C2)S(O)(=O)=O</t>
  </si>
  <si>
    <t xml:space="preserve">InChI=1S/C23H26N4O6S2.Na/c1-27(16-7-3-2-4-8-16)34(29,30)21-10-6-5-9-19(21)25-26-23-18(24)12-11-15-13-17(35(31,32)33)14-20(28)22(15)23;/h5-6,9-14,16,28H,2-4,7-8,24H2,1H3,(H,31,32,33);/q;+1/p-1
</t>
  </si>
  <si>
    <t>non-toxic otherwise eg. weak, very weak, negative</t>
  </si>
  <si>
    <t>Toxicity assignment used for raw data</t>
  </si>
  <si>
    <t>Stemina Lvl7_Master</t>
  </si>
  <si>
    <t>Feng, H., Zhang, L., Li, S., Liu, L., Yang, T., Yang, P., Zhao, J., Arkin, I.T. and Liu, H., 2021. Predicting the reproductive toxicity of chemicals using ensemble learning methods and molecular fingerprints. Toxicology Letters, 340, pp.4-14.</t>
  </si>
  <si>
    <t>ML data</t>
  </si>
  <si>
    <t>Stemina (EPA cutoff, TI vs CV)</t>
  </si>
  <si>
    <t>Doxylamine</t>
  </si>
  <si>
    <t>Pantothenic acid</t>
  </si>
  <si>
    <t>Riboflavin</t>
  </si>
  <si>
    <t>Thiamine</t>
  </si>
  <si>
    <t>Acetaldehyde</t>
  </si>
  <si>
    <t>Allantoin</t>
  </si>
  <si>
    <t>Aminacrine</t>
  </si>
  <si>
    <t>Caramiphen</t>
  </si>
  <si>
    <t>Salicylamide</t>
  </si>
  <si>
    <t>Formaldehyde</t>
  </si>
  <si>
    <t>Procaine</t>
  </si>
  <si>
    <t>Amoxicillin</t>
  </si>
  <si>
    <t>Bacampicillin</t>
  </si>
  <si>
    <t>Carbenicillin</t>
  </si>
  <si>
    <t>Cefaclor</t>
  </si>
  <si>
    <t>Cefadroxil</t>
  </si>
  <si>
    <t>Cefamandole</t>
  </si>
  <si>
    <t>Cefatrizine</t>
  </si>
  <si>
    <t>Cefoxitin</t>
  </si>
  <si>
    <t>Ceftizoxime</t>
  </si>
  <si>
    <t>Cephalexin</t>
  </si>
  <si>
    <t>Cephapirin</t>
  </si>
  <si>
    <t>Cephradine</t>
  </si>
  <si>
    <t>Chlorpheniramine</t>
  </si>
  <si>
    <t>Ciclopirox</t>
  </si>
  <si>
    <t>Cloxacillin</t>
  </si>
  <si>
    <t>Cromolyn</t>
  </si>
  <si>
    <t>Cyclacillin</t>
  </si>
  <si>
    <t>Dicloxacillin</t>
  </si>
  <si>
    <t>Dicyclomine</t>
  </si>
  <si>
    <t>Encainide</t>
  </si>
  <si>
    <t>Ethambutol</t>
  </si>
  <si>
    <t>Fenoterol</t>
  </si>
  <si>
    <t>Guanfacine</t>
  </si>
  <si>
    <t>Hetacillin</t>
  </si>
  <si>
    <t>Lidocaine</t>
  </si>
  <si>
    <t>Loperamide</t>
  </si>
  <si>
    <t>Methicillin</t>
  </si>
  <si>
    <t>Nafcillin</t>
  </si>
  <si>
    <t>Ouabain</t>
  </si>
  <si>
    <t>Oxacillin</t>
  </si>
  <si>
    <t>Penicillin G</t>
  </si>
  <si>
    <t>Penicillin V</t>
  </si>
  <si>
    <t>Phenacetin</t>
  </si>
  <si>
    <t>Spectinomycin</t>
  </si>
  <si>
    <t>Terbutaline</t>
  </si>
  <si>
    <t>Tripelennamine</t>
  </si>
  <si>
    <t>Ampicillin</t>
  </si>
  <si>
    <t>Azatadine</t>
  </si>
  <si>
    <t>Cefotaxime</t>
  </si>
  <si>
    <t>Cephalothin</t>
  </si>
  <si>
    <t>Metoclopramide</t>
  </si>
  <si>
    <t>Phenazopyridine</t>
  </si>
  <si>
    <t>Ranitidine</t>
  </si>
  <si>
    <t>Ricinoleic acid</t>
  </si>
  <si>
    <t>Ticarcillin</t>
  </si>
  <si>
    <t>Amiloride</t>
  </si>
  <si>
    <t>Anileridine</t>
  </si>
  <si>
    <t>Meperidine</t>
  </si>
  <si>
    <t>Oxycodone</t>
  </si>
  <si>
    <t>Ethacrynic acid</t>
  </si>
  <si>
    <t>Methyclothiazide</t>
  </si>
  <si>
    <t>Metolazone</t>
  </si>
  <si>
    <t>Meclofenamic acid</t>
  </si>
  <si>
    <t>Acetohexamide</t>
  </si>
  <si>
    <t>Metaraminol</t>
  </si>
  <si>
    <t>Oxyphenbutazone</t>
  </si>
  <si>
    <t>Cinoxacin</t>
  </si>
  <si>
    <t>Dipyridamole</t>
  </si>
  <si>
    <t>Ethoheptazine</t>
  </si>
  <si>
    <t>Fluoxetine</t>
  </si>
  <si>
    <t>Iodoquinol</t>
  </si>
  <si>
    <t>Isopropamide</t>
  </si>
  <si>
    <t>Oxymetazoline</t>
  </si>
  <si>
    <t>Pheniramine</t>
  </si>
  <si>
    <t>Phenyltoloxamine</t>
  </si>
  <si>
    <t>Probenecid</t>
  </si>
  <si>
    <t>Prochlorperazine</t>
  </si>
  <si>
    <t>Pyrilamine</t>
  </si>
  <si>
    <t>Thiopental</t>
  </si>
  <si>
    <t>Trimethobenzamide</t>
  </si>
  <si>
    <t>Triprolidine</t>
  </si>
  <si>
    <t>Brompheniramine</t>
  </si>
  <si>
    <t>Phenylpropanolamine</t>
  </si>
  <si>
    <t>Sulfabenzamide</t>
  </si>
  <si>
    <t>Sulfacetamide</t>
  </si>
  <si>
    <t>Sulfathiazole</t>
  </si>
  <si>
    <t>Phenazocine</t>
  </si>
  <si>
    <t>Propoxyphene</t>
  </si>
  <si>
    <t>Levorphanol</t>
  </si>
  <si>
    <t>Benzthiazide</t>
  </si>
  <si>
    <t>Triamterene</t>
  </si>
  <si>
    <t>Trichlormethiazide</t>
  </si>
  <si>
    <t>Cyclopenthiazide</t>
  </si>
  <si>
    <t>Cortisone acetate</t>
  </si>
  <si>
    <t>Clomocycline</t>
  </si>
  <si>
    <t>Diatrizoate</t>
  </si>
  <si>
    <t>Dibenzepin</t>
  </si>
  <si>
    <t>Ethynodiol</t>
  </si>
  <si>
    <t>Iocetamic acid</t>
  </si>
  <si>
    <t>Iodamide</t>
  </si>
  <si>
    <t>Iothalamic acid</t>
  </si>
  <si>
    <t>Levallorphan</t>
  </si>
  <si>
    <t>Meprobamate</t>
  </si>
  <si>
    <t>Methaqualone</t>
  </si>
  <si>
    <t>Nalorphine</t>
  </si>
  <si>
    <t>Opipramol</t>
  </si>
  <si>
    <t>Phensuximide</t>
  </si>
  <si>
    <t>Quinethazone</t>
  </si>
  <si>
    <t>Butriptyline</t>
  </si>
  <si>
    <t>Chlordiazepoxide</t>
  </si>
  <si>
    <t>Diphenadione</t>
  </si>
  <si>
    <t>Doxorubicin</t>
  </si>
  <si>
    <t>Iprindole</t>
  </si>
  <si>
    <t>Metharbital</t>
  </si>
  <si>
    <t>Butabarbital</t>
  </si>
  <si>
    <t>Chlorotrianisene</t>
  </si>
  <si>
    <t>Dienestrol</t>
  </si>
  <si>
    <t>External val. data for developmental tox</t>
  </si>
  <si>
    <t>Hewitt, M., Ellison, C.M., Enoch, S.J., Madden, J.C. and Cronin, M.T.D., 2010. Integrating (Q) SAR models, expert systems and read-across approaches for the prediction of developmental toxicity. Reproductive Toxicology, 30(1), pp.147-160.</t>
  </si>
  <si>
    <t>DTXSID1022970</t>
  </si>
  <si>
    <t>DTXSID2020929</t>
  </si>
  <si>
    <t>DTXSID9023417</t>
  </si>
  <si>
    <t>DTXSID8021777</t>
  </si>
  <si>
    <t>DTXSID2023648</t>
  </si>
  <si>
    <t>DTXSID5039224</t>
  </si>
  <si>
    <t>DTXSID3020043</t>
  </si>
  <si>
    <t>DTXSID2024456</t>
  </si>
  <si>
    <t>DTXSID0022729</t>
  </si>
  <si>
    <t>DTXSID3021726</t>
  </si>
  <si>
    <t>DTXSID7020637</t>
  </si>
  <si>
    <t>DTXSID7045021</t>
  </si>
  <si>
    <t>DTXSID3037044</t>
  </si>
  <si>
    <t>DTXSID2048030</t>
  </si>
  <si>
    <t>DTXSID6048464</t>
  </si>
  <si>
    <t>DTXSID3022748</t>
  </si>
  <si>
    <t>DTXSID8022749</t>
  </si>
  <si>
    <t>DTXSID7022750</t>
  </si>
  <si>
    <t>DTXSID7022752</t>
  </si>
  <si>
    <t>DTXSID1022764</t>
  </si>
  <si>
    <t>DTXSID5022772</t>
  </si>
  <si>
    <t>DTXSID9022780</t>
  </si>
  <si>
    <t>DTXSID9022784</t>
  </si>
  <si>
    <t>DTXSID4022785</t>
  </si>
  <si>
    <t>DTXSID0022804</t>
  </si>
  <si>
    <t>DTXSID9048564</t>
  </si>
  <si>
    <t>DTXSID5022853</t>
  </si>
  <si>
    <t>DTXSID4022860</t>
  </si>
  <si>
    <t>DTXSID9022861</t>
  </si>
  <si>
    <t>DTXSID1022924</t>
  </si>
  <si>
    <t>DTXSID1022926</t>
  </si>
  <si>
    <t>DTXSID0022983</t>
  </si>
  <si>
    <t>DTXSID8023006</t>
  </si>
  <si>
    <t>DTXSID4023046</t>
  </si>
  <si>
    <t>DTXSID9046944</t>
  </si>
  <si>
    <t>DTXSID4023121</t>
  </si>
  <si>
    <t>DTXSID1045166</t>
  </si>
  <si>
    <t>DTXSID6045165</t>
  </si>
  <si>
    <t>DTXSID6023284</t>
  </si>
  <si>
    <t>DTXSID8023343</t>
  </si>
  <si>
    <t>DTXSID0043765</t>
  </si>
  <si>
    <t>DTXSID8023397</t>
  </si>
  <si>
    <t>DTXSID5046934</t>
  </si>
  <si>
    <t>DTXSID3023429</t>
  </si>
  <si>
    <t>DTXSID1021116</t>
  </si>
  <si>
    <t>DTXSID9023592</t>
  </si>
  <si>
    <t>DTXSID7021310</t>
  </si>
  <si>
    <t>DTXSID8023717</t>
  </si>
  <si>
    <t>DTXSID4022602</t>
  </si>
  <si>
    <t>DTXSID6022636</t>
  </si>
  <si>
    <t>DTXSID6022761</t>
  </si>
  <si>
    <t>DTXSID4022783</t>
  </si>
  <si>
    <t>DTXSID6045169</t>
  </si>
  <si>
    <t>DTXSID1023445</t>
  </si>
  <si>
    <t>DTXSID8045191</t>
  </si>
  <si>
    <t>DTXSID0041567</t>
  </si>
  <si>
    <t>DTXSID0023668</t>
  </si>
  <si>
    <t>DTXSID9043853</t>
  </si>
  <si>
    <t>DTXSID8022610</t>
  </si>
  <si>
    <t>DTXSID9023253</t>
  </si>
  <si>
    <t>DTXSID5023407</t>
  </si>
  <si>
    <t>DTXSID3025257</t>
  </si>
  <si>
    <t>DTXSID6023313</t>
  </si>
  <si>
    <t>DTXSID6045167</t>
  </si>
  <si>
    <t>DTXSID0048559</t>
  </si>
  <si>
    <t>DTXSID7020007</t>
  </si>
  <si>
    <t>DTXSID8023268</t>
  </si>
  <si>
    <t>DTXSID1045291</t>
  </si>
  <si>
    <t>DTXSID8022822</t>
  </si>
  <si>
    <t>DTXSID6040668</t>
  </si>
  <si>
    <t>DTXSID7023017</t>
  </si>
  <si>
    <t>DTXSID7023067</t>
  </si>
  <si>
    <t>DTXSID0037237</t>
  </si>
  <si>
    <t>DTXSID6023155</t>
  </si>
  <si>
    <t>DTXSID9023174</t>
  </si>
  <si>
    <t>DTXSID3040691</t>
  </si>
  <si>
    <t>DTXSID0023454</t>
  </si>
  <si>
    <t>DTXSID9023467</t>
  </si>
  <si>
    <t>DTXSID9021188</t>
  </si>
  <si>
    <t>DTXSID7023514</t>
  </si>
  <si>
    <t>DTXSID9023542</t>
  </si>
  <si>
    <t>DTXSID1023653</t>
  </si>
  <si>
    <t>DTXSID8023711</t>
  </si>
  <si>
    <t>DTXSID3023718</t>
  </si>
  <si>
    <t>DTXSID5022691</t>
  </si>
  <si>
    <t>DTXSID4023466</t>
  </si>
  <si>
    <t>DTXSID7045287</t>
  </si>
  <si>
    <t>DTXSID8026060</t>
  </si>
  <si>
    <t>DTXSID8026068</t>
  </si>
  <si>
    <t>DTXSID90860736</t>
  </si>
  <si>
    <t>DTXSID1023524</t>
  </si>
  <si>
    <t>DTXSID3023213</t>
  </si>
  <si>
    <t>DTXSID4022658</t>
  </si>
  <si>
    <t>DTXSID6021373</t>
  </si>
  <si>
    <t>DTXSID7023699</t>
  </si>
  <si>
    <t>DTXSID4022868</t>
  </si>
  <si>
    <t>DTXSID0022858</t>
  </si>
  <si>
    <t>DTXSID80905089</t>
  </si>
  <si>
    <t>DTXSID0044521</t>
  </si>
  <si>
    <t>DTXSID7022916</t>
  </si>
  <si>
    <t>DTXSID1023025</t>
  </si>
  <si>
    <t>DTXSID2023149</t>
  </si>
  <si>
    <t>DTXSID1023150</t>
  </si>
  <si>
    <t>DTXSID5023164</t>
  </si>
  <si>
    <t>DTXSID9023205</t>
  </si>
  <si>
    <t>DTXSID3023261</t>
  </si>
  <si>
    <t>DTXSID7023279</t>
  </si>
  <si>
    <t>DTXSID3023348</t>
  </si>
  <si>
    <t>DTXSID3023394</t>
  </si>
  <si>
    <t>DTXSID4023460</t>
  </si>
  <si>
    <t>DTXSID9023548</t>
  </si>
  <si>
    <t>DTXSID6022715</t>
  </si>
  <si>
    <t>DTXSID4046022</t>
  </si>
  <si>
    <t>DTXSID4032378</t>
  </si>
  <si>
    <t>DTXSID8021480</t>
  </si>
  <si>
    <t>DTXSID80204145</t>
  </si>
  <si>
    <t>DTXSID6023280</t>
  </si>
  <si>
    <t>DTXSID2022709</t>
  </si>
  <si>
    <t>DTXSID1021299</t>
  </si>
  <si>
    <t>DTXSID7022382</t>
  </si>
  <si>
    <t>469-21-6</t>
  </si>
  <si>
    <t>98-92-0</t>
  </si>
  <si>
    <t>79-83-4</t>
  </si>
  <si>
    <t>83-88-5</t>
  </si>
  <si>
    <t>59-43-8</t>
  </si>
  <si>
    <t>75-07-0</t>
  </si>
  <si>
    <t>97-59-6</t>
  </si>
  <si>
    <t>90-45-9</t>
  </si>
  <si>
    <t>77-22-5</t>
  </si>
  <si>
    <t>65-45-2</t>
  </si>
  <si>
    <t>50-00-0</t>
  </si>
  <si>
    <t>59-46-1</t>
  </si>
  <si>
    <t>26787-78-0</t>
  </si>
  <si>
    <t>50972-17-3</t>
  </si>
  <si>
    <t>4697-36-3</t>
  </si>
  <si>
    <t>53994-73-3</t>
  </si>
  <si>
    <t>50370-12-2</t>
  </si>
  <si>
    <t>34444-01-4</t>
  </si>
  <si>
    <t>51627-14-6</t>
  </si>
  <si>
    <t>35607-66-0</t>
  </si>
  <si>
    <t>68401-81-0</t>
  </si>
  <si>
    <t>15686-71-2</t>
  </si>
  <si>
    <t>21593-23-7</t>
  </si>
  <si>
    <t>38821-53-3</t>
  </si>
  <si>
    <t>132-22-9</t>
  </si>
  <si>
    <t>29342-05-0</t>
  </si>
  <si>
    <t>61-72-3</t>
  </si>
  <si>
    <t>16110-51-3</t>
  </si>
  <si>
    <t>3485-14-1</t>
  </si>
  <si>
    <t>3116-76-5</t>
  </si>
  <si>
    <t>77-19-0</t>
  </si>
  <si>
    <t>66778-36-7</t>
  </si>
  <si>
    <t>74-55-5</t>
  </si>
  <si>
    <t>13392-18-2</t>
  </si>
  <si>
    <t>29110-47-2</t>
  </si>
  <si>
    <t>3511-16-8</t>
  </si>
  <si>
    <t>137-58-6</t>
  </si>
  <si>
    <t>53179-11-6</t>
  </si>
  <si>
    <t>61-32-5</t>
  </si>
  <si>
    <t>147-52-4</t>
  </si>
  <si>
    <t>630-60-4</t>
  </si>
  <si>
    <t>66-79-5</t>
  </si>
  <si>
    <t>61-33-6</t>
  </si>
  <si>
    <t>87-08-1</t>
  </si>
  <si>
    <t>62-44-2</t>
  </si>
  <si>
    <t>1695-77-8</t>
  </si>
  <si>
    <t>23031-25-6</t>
  </si>
  <si>
    <t>91-81-6</t>
  </si>
  <si>
    <t>69-53-4</t>
  </si>
  <si>
    <t>3964-81-6</t>
  </si>
  <si>
    <t>63527-52-6</t>
  </si>
  <si>
    <t>153-61-7</t>
  </si>
  <si>
    <t>364-62-5</t>
  </si>
  <si>
    <t>94-78-0</t>
  </si>
  <si>
    <t>66357-35-5</t>
  </si>
  <si>
    <t>141-22-0</t>
  </si>
  <si>
    <t>34787-01-4</t>
  </si>
  <si>
    <t>2609-46-3</t>
  </si>
  <si>
    <t>144-14-9</t>
  </si>
  <si>
    <t>57-42-1</t>
  </si>
  <si>
    <t>76-42-6</t>
  </si>
  <si>
    <t>58-54-8</t>
  </si>
  <si>
    <t>135-07-9</t>
  </si>
  <si>
    <t>17560-51-9</t>
  </si>
  <si>
    <t>644-62-2</t>
  </si>
  <si>
    <t>968-81-0</t>
  </si>
  <si>
    <t>54-49-9</t>
  </si>
  <si>
    <t>129-20-4</t>
  </si>
  <si>
    <t>28657-80-9</t>
  </si>
  <si>
    <t>58-32-2</t>
  </si>
  <si>
    <t>77-15-6</t>
  </si>
  <si>
    <t>54910-89-3</t>
  </si>
  <si>
    <t>10238-21-8</t>
  </si>
  <si>
    <t>83-73-8</t>
  </si>
  <si>
    <t>7492-32-2</t>
  </si>
  <si>
    <t>1491-59-4</t>
  </si>
  <si>
    <t>86-21-5</t>
  </si>
  <si>
    <t>92-12-6</t>
  </si>
  <si>
    <t>57-66-9</t>
  </si>
  <si>
    <t>58-38-8</t>
  </si>
  <si>
    <t>91-84-9</t>
  </si>
  <si>
    <t>76-75-5</t>
  </si>
  <si>
    <t>138-56-7</t>
  </si>
  <si>
    <t>486-12-4</t>
  </si>
  <si>
    <t>86-22-6</t>
  </si>
  <si>
    <t>14838-15-4</t>
  </si>
  <si>
    <t>127-71-9</t>
  </si>
  <si>
    <t>144-80-9</t>
  </si>
  <si>
    <t>72-14-0</t>
  </si>
  <si>
    <t>127-35-5</t>
  </si>
  <si>
    <t>469-62-5</t>
  </si>
  <si>
    <t>77-07-6</t>
  </si>
  <si>
    <t>91-33-8</t>
  </si>
  <si>
    <t>396-01-0</t>
  </si>
  <si>
    <t>133-67-5</t>
  </si>
  <si>
    <t>742-20-1</t>
  </si>
  <si>
    <t>50-04-4</t>
  </si>
  <si>
    <t>1181-54-0</t>
  </si>
  <si>
    <t>117-96-4</t>
  </si>
  <si>
    <t>4498-32-2</t>
  </si>
  <si>
    <t>1231-93-2</t>
  </si>
  <si>
    <t>16034-77-8</t>
  </si>
  <si>
    <t>440-58-4</t>
  </si>
  <si>
    <t>2276-90-6</t>
  </si>
  <si>
    <t>152-02-3</t>
  </si>
  <si>
    <t>57-53-4</t>
  </si>
  <si>
    <t>72-44-6</t>
  </si>
  <si>
    <t>62-67-9</t>
  </si>
  <si>
    <t>315-72-0</t>
  </si>
  <si>
    <t>86-34-0</t>
  </si>
  <si>
    <t>73-49-4</t>
  </si>
  <si>
    <t>35941-65-2</t>
  </si>
  <si>
    <t>58-25-3</t>
  </si>
  <si>
    <t>82-66-6</t>
  </si>
  <si>
    <t>23214-92-8</t>
  </si>
  <si>
    <t>5560-72-5</t>
  </si>
  <si>
    <t>50-11-3</t>
  </si>
  <si>
    <t>125-40-6</t>
  </si>
  <si>
    <t>569-57-3</t>
  </si>
  <si>
    <t>84-17-3</t>
  </si>
  <si>
    <t>HCFDWZZGGLSKEP-UHFFFAOYSA-N</t>
  </si>
  <si>
    <t>CN(C)CCOC(C)(C1=CC=CC=C1)C1=NC=CC=C1</t>
  </si>
  <si>
    <t xml:space="preserve">InChI=1/C17H22N2O/c1-17(20-14-13-19(2)3,15-9-5-4-6-10-15)16-11-7-8-12-18-16/h4-12H,13-14H2,1-3H3
</t>
  </si>
  <si>
    <t>DFPAKSUCGFBDDF-UHFFFAOYSA-N</t>
  </si>
  <si>
    <t>NC(=O)C1=CC=CN=C1</t>
  </si>
  <si>
    <t xml:space="preserve">InChI=1S/C6H6N2O/c7-6(9)5-2-1-3-8-4-5/h1-4H,(H2,7,9)
</t>
  </si>
  <si>
    <t>GHOKWGTUZJEAQD-ZETCQYMHSA-N</t>
  </si>
  <si>
    <t>CC(C)(CO)[C@@H](O)C(=O)NCCC(O)=O</t>
  </si>
  <si>
    <t>CC(C)(CO)C(O)C(=O)NCCC(O)=O</t>
  </si>
  <si>
    <t xml:space="preserve">InChI=1S/C9H17NO5/c1-9(2,5-11)7(14)8(15)10-4-3-6(12)13/h7,11,14H,3-5H2,1-2H3,(H,10,15)(H,12,13)/t7-/m0/s1
</t>
  </si>
  <si>
    <t>AUNGANRZJHBGPY-SCRDCRAPSA-N</t>
  </si>
  <si>
    <t>CC1=CC2=C(C=C1C)N(C[C@H](O)[C@H](O)[C@H](O)CO)C1=NC(=O)NC(=O)C1=N2</t>
  </si>
  <si>
    <t>CC1=CC2=C(C=C1C)N(CC(O)C(O)C(O)CO)C1=NC(=O)NC(=O)C1=N2</t>
  </si>
  <si>
    <t xml:space="preserve">InChI=1S/C17H20N4O6/c1-7-3-9-10(4-8(7)2)21(5-11(23)14(25)12(24)6-22)15-13(18-9)16(26)20-17(27)19-15/h3-4,11-12,14,22-25H,5-6H2,1-2H3,(H,20,26,27)/t11-,12+,14-/m0/s1
</t>
  </si>
  <si>
    <t>MYVIATVLJGTBFV-UHFFFAOYSA-M</t>
  </si>
  <si>
    <t>[Cl-].CC1=C(CCO)SC=[N+]1CC1=CN=C(C)N=C1N</t>
  </si>
  <si>
    <t>CC1=C(CCO)SC=[N+]1CC1=CN=C(C)N=C1N</t>
  </si>
  <si>
    <t xml:space="preserve">InChI=1S/C12H17N4OS.ClH/c1-8-11(3-4-17)18-7-16(8)6-10-5-14-9(2)15-12(10)13;/h5,7,17H,3-4,6H2,1-2H3,(H2,13,14,15);1H/q+1;/p-1
</t>
  </si>
  <si>
    <t>IKHGUXGNUITLKF-UHFFFAOYSA-N</t>
  </si>
  <si>
    <t>CC=O</t>
  </si>
  <si>
    <t xml:space="preserve">InChI=1S/C2H4O/c1-2-3/h2H,1H3
</t>
  </si>
  <si>
    <t>POJWUDADGALRAB-UHFFFAOYSA-N</t>
  </si>
  <si>
    <t>NC(=O)NC1NC(=O)NC1=O</t>
  </si>
  <si>
    <t xml:space="preserve">InChI=1/C4H6N4O3/c5-3(10)6-1-2(9)8-4(11)7-1/h1H,(H3,5,6,10)(H2,7,8,9,11)
</t>
  </si>
  <si>
    <t>XJGFWWJLMVZSIG-UHFFFAOYSA-N</t>
  </si>
  <si>
    <t>NC1=C2C=CC=CC2=NC2=CC=CC=C12</t>
  </si>
  <si>
    <t xml:space="preserve">InChI=1S/C13H10N2/c14-13-9-5-1-3-7-11(9)15-12-8-4-2-6-10(12)13/h1-8H,(H2,14,15)
</t>
  </si>
  <si>
    <t>OFAIGZWCDGNZGT-UHFFFAOYSA-N</t>
  </si>
  <si>
    <t>CCN(CC)CCOC(=O)C1(CCCC1)C1=CC=CC=C1</t>
  </si>
  <si>
    <t xml:space="preserve">InChI=1S/C18H27NO2/c1-3-19(4-2)14-15-21-17(20)18(12-8-9-13-18)16-10-6-5-7-11-16/h5-7,10-11H,3-4,8-9,12-15H2,1-2H3
</t>
  </si>
  <si>
    <t>SKZKKFZAGNVIMN-UHFFFAOYSA-N</t>
  </si>
  <si>
    <t>NC(=O)C1=CC=CC=C1O</t>
  </si>
  <si>
    <t xml:space="preserve">InChI=1S/C7H7NO2/c8-7(10)5-3-1-2-4-6(5)9/h1-4,9H,(H2,8,10)
</t>
  </si>
  <si>
    <t>WSFSSNUMVMOOMR-UHFFFAOYSA-N</t>
  </si>
  <si>
    <t>C=O</t>
  </si>
  <si>
    <t xml:space="preserve">InChI=1S/CH2O/c1-2/h1H2
</t>
  </si>
  <si>
    <t>MFDFERRIHVXMIY-UHFFFAOYSA-N</t>
  </si>
  <si>
    <t>CCN(CC)CCOC(=O)C1=CC=C(N)C=C1</t>
  </si>
  <si>
    <t xml:space="preserve">InChI=1S/C13H20N2O2/c1-3-15(4-2)9-10-17-13(16)11-5-7-12(14)8-6-11/h5-8H,3-4,9-10,14H2,1-2H3
</t>
  </si>
  <si>
    <t>LSQZJLSUYDQPKJ-NJBDSQKTSA-N</t>
  </si>
  <si>
    <t>[H][C@]12SC(C)(C)[C@@H](N1C(=O)[C@H]2NC(=O)[C@H](N)C1=CC=C(O)C=C1)C(O)=O</t>
  </si>
  <si>
    <t>CC1(C)SC2C(NC(=O)C(N)C3=CC=C(O)C=C3)C(=O)N2C1C(O)=O</t>
  </si>
  <si>
    <t xml:space="preserve">InChI=1S/C16H19N3O5S/c1-16(2)11(15(23)24)19-13(22)10(14(19)25-16)18-12(21)9(17)7-3-5-8(20)6-4-7/h3-6,9-11,14,20H,17H2,1-2H3,(H,18,21)(H,23,24)/t9-,10-,11+,14-/m1/s1
</t>
  </si>
  <si>
    <t>PFOLLRNADZZWEX-FFGRCDKISA-N</t>
  </si>
  <si>
    <t>CCOC(=O)OC(C)OC(=O)[C@@H]1N2[C@H](SC1(C)C)[C@H](NC(=O)[C@H](N)C1=CC=CC=C1)C2=O</t>
  </si>
  <si>
    <t>CCOC(=O)OC(C)OC(=O)C1N2C(SC1(C)C)C(NC(=O)C(N)C1=CC=CC=C1)C2=O</t>
  </si>
  <si>
    <t xml:space="preserve">InChI=1S/C21H27N3O7S/c1-5-29-20(28)31-11(2)30-19(27)15-21(3,4)32-18-14(17(26)24(15)18)23-16(25)13(22)12-9-7-6-8-10-12/h6-11,13-15,18H,5,22H2,1-4H3,(H,23,25)/t11?,13-,14-,15+,18-/m1/s1
</t>
  </si>
  <si>
    <t>FPPNZSSZRUTDAP-UWFZAAFLSA-N</t>
  </si>
  <si>
    <t>CC1(C)S[C@@H]2[C@H](NC(=O)C(C(O)=O)C3=CC=CC=C3)C(=O)N2[C@H]1C(O)=O</t>
  </si>
  <si>
    <t>CC1(C)SC2C(NC(=O)C(C(O)=O)C3=CC=CC=C3)C(=O)N2C1C(O)=O</t>
  </si>
  <si>
    <t xml:space="preserve">InChI=1S/C17H18N2O6S/c1-17(2)11(16(24)25)19-13(21)10(14(19)26-17)18-12(20)9(15(22)23)8-6-4-3-5-7-8/h3-7,9-11,14H,1-2H3,(H,18,20)(H,22,23)(H,24,25)/t9?,10-,11+,14-/m1/s1
</t>
  </si>
  <si>
    <t>QYIYFLOTGYLRGG-GPCCPHFNSA-N</t>
  </si>
  <si>
    <t>[H][C@]12SCC(Cl)=C(N1C(=O)[C@@]2([H])NC(=O)[C@H](N)C1=CC=CC=C1)C(O)=O</t>
  </si>
  <si>
    <t>NC(C(=O)NC1C2SCC(Cl)=C(N2C1=O)C(O)=O)C1=CC=CC=C1</t>
  </si>
  <si>
    <t xml:space="preserve">InChI=1S/C15H14ClN3O4S/c16-8-6-24-14-10(13(21)19(14)11(8)15(22)23)18-12(20)9(17)7-4-2-1-3-5-7/h1-5,9-10,14H,6,17H2,(H,18,20)(H,22,23)/t9-,10-,14-/m1/s1
</t>
  </si>
  <si>
    <t>BOEGTKLJZSQCCD-UEKVPHQBSA-N</t>
  </si>
  <si>
    <t>[H][C@]12SCC(C)=C(N1C(=O)[C@H]2NC(=O)[C@H](N)C1=CC=C(O)C=C1)C(O)=O</t>
  </si>
  <si>
    <t>CC1=C(N2C(SC1)C(NC(=O)C(N)C1=CC=C(O)C=C1)C2=O)C(O)=O</t>
  </si>
  <si>
    <t xml:space="preserve">InChI=1S/C16H17N3O5S/c1-7-6-25-15-11(14(22)19(15)12(7)16(23)24)18-13(21)10(17)8-2-4-9(20)5-3-8/h2-5,10-11,15,20H,6,17H2,1H3,(H,18,21)(H,23,24)/t10-,11-,15-/m1/s1
</t>
  </si>
  <si>
    <t>OLVCFLKTBJRLHI-AXAPSJFSSA-N</t>
  </si>
  <si>
    <t>[H][C@]12SCC(CSC3=NN=NN3C)=C(N1C(=O)[C@H]2NC(=O)[C@H](O)C1=CC=CC=C1)C(O)=O</t>
  </si>
  <si>
    <t>CN1N=NN=C1SCC1=C(N2C(SC1)C(NC(=O)C(O)C1=CC=CC=C1)C2=O)C(O)=O</t>
  </si>
  <si>
    <t xml:space="preserve">InChI=1S/C18H18N6O5S2/c1-23-18(20-21-22-23)31-8-10-7-30-16-11(15(27)24(16)12(10)17(28)29)19-14(26)13(25)9-5-3-2-4-6-9/h2-6,11,13,16,25H,7-8H2,1H3,(H,19,26)(H,28,29)/t11-,13-,16-/m1/s1
</t>
  </si>
  <si>
    <t>UOCJDOLVGGIYIQ-PBFPGSCMSA-N</t>
  </si>
  <si>
    <t>N[C@@H](C(=O)N[C@H]1[C@H]2SCC(CSC3=CNN=N3)=C(N2C1=O)C(O)=O)C1=CC=C(O)C=C1</t>
  </si>
  <si>
    <t>NC(C(=O)NC1C2SCC(CSC3=CNN=N3)=C(N2C1=O)C(O)=O)C1=CC=C(O)C=C1</t>
  </si>
  <si>
    <t xml:space="preserve">InChI=1S/C18H18N6O5S2/c19-12(8-1-3-10(25)4-2-8)15(26)21-13-16(27)24-14(18(28)29)9(7-31-17(13)24)6-30-11-5-20-23-22-11/h1-5,12-13,17,25H,6-7,19H2,(H,21,26)(H,28,29)(H,20,22,23)/t12-,13-,17-/m1/s1
</t>
  </si>
  <si>
    <t>WZOZEZRFJCJXNZ-ZBFHGGJFSA-N</t>
  </si>
  <si>
    <t>CO[C@]1(NC(=O)CC2=CC=CS2)[C@H]2SCC(COC(N)=O)=C(N2C1=O)C(O)=O</t>
  </si>
  <si>
    <t>COC1(NC(=O)CC2=CC=CS2)C2SCC(COC(N)=O)=C(N2C1=O)C(O)=O</t>
  </si>
  <si>
    <t xml:space="preserve">InChI=1S/C16H17N3O7S2/c1-25-16(18-10(20)5-9-3-2-4-27-9)13(23)19-11(12(21)22)8(6-26-15(17)24)7-28-14(16)19/h2-4,14H,5-7H2,1H3,(H2,17,24)(H,18,20)(H,21,22)/t14-,16+/m1/s1
</t>
  </si>
  <si>
    <t>NNULBSISHYWZJU-LLKWHZGFSA-N</t>
  </si>
  <si>
    <t>CO\N=C(/C(=O)N[C@H]1[C@H]2SCC=C(N2C1=O)C(O)=O)C1=CSC(N)=N1</t>
  </si>
  <si>
    <t>CON=C(C(=O)NC1C2SCC=C(N2C1=O)C(O)=O)C1=CSC(N)=N1</t>
  </si>
  <si>
    <t xml:space="preserve">InChI=1S/C13H13N5O5S2/c1-23-17-7(5-4-25-13(14)15-5)9(19)16-8-10(20)18-6(12(21)22)2-3-24-11(8)18/h2,4,8,11H,3H2,1H3,(H2,14,15)(H,16,19)(H,21,22)/b17-7-/t8-,11-/m1/s1
</t>
  </si>
  <si>
    <t>ZAIPMKNFIOOWCQ-UEKVPHQBSA-N</t>
  </si>
  <si>
    <t>CC1=C(N2[C@H](SC1)[C@H](NC(=O)[C@H](N)C1=CC=CC=C1)C2=O)C(O)=O</t>
  </si>
  <si>
    <t>CC1=C(N2C(SC1)C(NC(=O)C(N)C1=CC=CC=C1)C2=O)C(O)=O</t>
  </si>
  <si>
    <t xml:space="preserve">InChI=1S/C16H17N3O4S/c1-8-7-24-15-11(14(21)19(15)12(8)16(22)23)18-13(20)10(17)9-5-3-2-4-6-9/h2-6,10-11,15H,7,17H2,1H3,(H,18,20)(H,22,23)/t10-,11-,15-/m1/s1
</t>
  </si>
  <si>
    <t>UQLLWWBDSUHNEB-CZUORRHYSA-N</t>
  </si>
  <si>
    <t>CC(=O)OCC1=C(N2[C@H](SC1)[C@H](NC(=O)CSC1=CC=NC=C1)C2=O)C(O)=O</t>
  </si>
  <si>
    <t>CC(=O)OCC1=C(N2C(SC1)C(NC(=O)CSC1=CC=NC=C1)C2=O)C(O)=O</t>
  </si>
  <si>
    <t xml:space="preserve">InChI=1S/C17H17N3O6S2/c1-9(21)26-6-10-7-28-16-13(15(23)20(16)14(10)17(24)25)19-12(22)8-27-11-2-4-18-5-3-11/h2-5,13,16H,6-8H2,1H3,(H,19,22)(H,24,25)/t13-,16-/m1/s1
</t>
  </si>
  <si>
    <t>RDLPVSKMFDYCOR-UEKVPHQBSA-N</t>
  </si>
  <si>
    <t>[H][C@]12SCC(C)=C(N1C(=O)[C@H]2NC(=O)[C@H](N)C1=CCC=CC1)C(O)=O</t>
  </si>
  <si>
    <t>O.[H][C@]12SCC(C)=C(N1C(=O)[C@H]2NC(=O)[C@H](N)C1=CCC=CC1)C(O)=O</t>
  </si>
  <si>
    <t xml:space="preserve">InChI=1S/C16H19N3O4S/c1-8-7-24-15-11(14(21)19(15)12(8)16(22)23)18-13(20)10(17)9-5-3-2-4-6-9/h2-3,6,10-11,15H,4-5,7,17H2,1H3,(H,18,20)(H,22,23)/t10-,11-,15-/m1/s1
</t>
  </si>
  <si>
    <t>SOYKEARSMXGVTM-UHFFFAOYSA-N</t>
  </si>
  <si>
    <t>CN(C)CCC(C1=CC=C(Cl)C=C1)C1=NC=CC=C1</t>
  </si>
  <si>
    <t xml:space="preserve">InChI=1/C16H19ClN2/c1-19(2)12-10-15(16-5-3-4-11-18-16)13-6-8-14(17)9-7-13/h3-9,11,15H,10,12H2,1-2H3
</t>
  </si>
  <si>
    <t>SCKYRAXSEDYPSA-UHFFFAOYSA-N</t>
  </si>
  <si>
    <t>CC1=CC(=O)N(O)C(=C1)C1CCCCC1</t>
  </si>
  <si>
    <t xml:space="preserve">InChI=1S/C12H17NO2/c1-9-7-11(13(15)12(14)8-9)10-5-3-2-4-6-10/h7-8,10,15H,2-6H2,1H3
</t>
  </si>
  <si>
    <t>LQOLIRLGBULYKD-JKIFEVAISA-N</t>
  </si>
  <si>
    <t>CC1=C(C(=O)N[C@H]2[C@H]3SC(C)(C)[C@@H](N3C2=O)C(O)=O)C(=NO1)C1=CC=CC=C1Cl</t>
  </si>
  <si>
    <t>CC1=C(C(=O)NC2C3SC(C)(C)C(N3C2=O)C(O)=O)C(=NO1)C1=CC=CC=C1Cl</t>
  </si>
  <si>
    <t xml:space="preserve">InChI=1S/C19H18ClN3O5S/c1-8-11(12(22-28-8)9-6-4-5-7-10(9)20)15(24)21-13-16(25)23-14(18(26)27)19(2,3)29-17(13)23/h4-7,13-14,17H,1-3H3,(H,21,24)(H,26,27)/t13-,14+,17-/m1/s1
</t>
  </si>
  <si>
    <t>IMZMKUWMOSJXDT-UHFFFAOYSA-N</t>
  </si>
  <si>
    <t>OC(COC1=CC=CC2=C1C(=O)C=C(O2)C(O)=O)COC1=CC=CC2=C1C(=O)C=C(O2)C(O)=O</t>
  </si>
  <si>
    <t xml:space="preserve">InChI=1S/C23H16O11/c24-11(9-31-14-3-1-5-16-20(14)12(25)7-18(33-16)22(27)28)10-32-15-4-2-6-17-21(15)13(26)8-19(34-17)23(29)30/h1-8,11,24H,9-10H2,(H,27,28)(H,29,30)
</t>
  </si>
  <si>
    <t>HGBLNBBNRORJKI-WCABBAIRSA-N</t>
  </si>
  <si>
    <t>CC1(C)S[C@@H]2[C@H](NC(=O)C3(N)CCCCC3)C(=O)N2[C@H]1C(O)=O</t>
  </si>
  <si>
    <t>CC1(C)SC2C(NC(=O)C3(N)CCCCC3)C(=O)N2C1C(O)=O</t>
  </si>
  <si>
    <t xml:space="preserve">InChI=1S/C15H23N3O4S/c1-14(2)9(12(20)21)18-10(19)8(11(18)23-14)17-13(22)15(16)6-4-3-5-7-15/h8-9,11H,3-7,16H2,1-2H3,(H,17,22)(H,20,21)/t8-,9+,11-/m1/s1
</t>
  </si>
  <si>
    <t>YFAGHNZHGGCZAX-JKIFEVAISA-N</t>
  </si>
  <si>
    <t>CC1=C(C(=O)N[C@H]2[C@H]3SC(C)(C)[C@@H](N3C2=O)C(O)=O)C(=NO1)C1=C(Cl)C=CC=C1Cl</t>
  </si>
  <si>
    <t>CC1=C(C(=O)NC2C3SC(C)(C)C(N3C2=O)C(O)=O)C(=NO1)C1=C(Cl)C=CC=C1Cl</t>
  </si>
  <si>
    <t xml:space="preserve">InChI=1S/C19H17Cl2N3O5S/c1-7-10(12(23-29-7)11-8(20)5-4-6-9(11)21)15(25)22-13-16(26)24-14(18(27)28)19(2,3)30-17(13)24/h4-6,13-14,17H,1-3H3,(H,22,25)(H,27,28)/t13-,14+,17-/m1/s1
</t>
  </si>
  <si>
    <t>CURUTKGFNZGFSE-UHFFFAOYSA-N</t>
  </si>
  <si>
    <t>CCN(CC)CCOC(=O)C1(CCCCC1)C1CCCCC1</t>
  </si>
  <si>
    <t xml:space="preserve">InChI=1S/C19H35NO2/c1-3-20(4-2)15-16-22-18(21)19(13-9-6-10-14-19)17-11-7-5-8-12-17/h17H,3-16H2,1-2H3
</t>
  </si>
  <si>
    <t>PJWPNDMDCLXCOM-UHFFFAOYSA-N</t>
  </si>
  <si>
    <t>COC1=CC=C(C=C1)C(=O)NC1=CC=CC=C1CCC1CCCCN1C</t>
  </si>
  <si>
    <t xml:space="preserve">InChI=1/C22H28N2O2/c1-24-16-6-5-8-19(24)13-10-17-7-3-4-9-21(17)23-22(25)18-11-14-20(26-2)15-12-18/h3-4,7,9,11-12,14-15,19H,5-6,8,10,13,16H2,1-2H3,(H,23,25)
</t>
  </si>
  <si>
    <t>AEUTYOVWOVBAKS-UWVGGRQHSA-N</t>
  </si>
  <si>
    <t>CC[C@@H](CO)NCCN[C@@H](CC)CO</t>
  </si>
  <si>
    <t xml:space="preserve">InChI=1S/C10H24N2O2/c1-3-9(7-13)11-5-6-12-10(4-2)8-14/h9-14H,3-8H2,1-2H3/t9-,10-/m0/s1
</t>
  </si>
  <si>
    <t>LSLYOANBFKQKPT-UHFFFAOYSA-N</t>
  </si>
  <si>
    <t>CC(CC1=CC=C(O)C=C1)NCC(O)C1=CC(O)=CC(O)=C1</t>
  </si>
  <si>
    <t xml:space="preserve">InChI=1/C17H21NO4/c1-11(6-12-2-4-14(19)5-3-12)18-10-17(22)13-7-15(20)9-16(21)8-13/h2-5,7-9,11,17-22H,6,10H2,1H3
</t>
  </si>
  <si>
    <t>INJOMKTZOLKMBF-UHFFFAOYSA-N</t>
  </si>
  <si>
    <t>NC(=N)NC(=O)CC1=C(Cl)C=CC=C1Cl</t>
  </si>
  <si>
    <t xml:space="preserve">InChI=1S/C9H9Cl2N3O/c10-6-2-1-3-7(11)5(6)4-8(15)14-9(12)13/h1-3H,4H2,(H4,12,13,14,15)
</t>
  </si>
  <si>
    <t>DXVUYOAEDJXBPY-NFFDBFGFSA-N</t>
  </si>
  <si>
    <t>CC1(C)S[C@@H]2[C@H](N3C(=O)[C@H](NC3(C)C)C3=CC=CC=C3)C(=O)N2[C@H]1C(O)=O</t>
  </si>
  <si>
    <t>CC1(C)SC2C(N3C(=O)C(NC3(C)C)C3=CC=CC=C3)C(=O)N2C1C(O)=O</t>
  </si>
  <si>
    <t xml:space="preserve">InChI=1S/C19H23N3O4S/c1-18(2)13(17(25)26)21-15(24)12(16(21)27-18)22-14(23)11(20-19(22,3)4)10-8-6-5-7-9-10/h5-9,11-13,16,20H,1-4H3,(H,25,26)/t11-,12-,13+,16-/m1/s1
</t>
  </si>
  <si>
    <t>NNJVILVZKWQKPM-UHFFFAOYSA-N</t>
  </si>
  <si>
    <t>CCN(CC)CC(=O)NC1=C(C)C=CC=C1C</t>
  </si>
  <si>
    <t xml:space="preserve">InChI=1S/C14H22N2O/c1-5-16(6-2)10-13(17)15-14-11(3)8-7-9-12(14)4/h7-9H,5-6,10H2,1-4H3,(H,15,17)
</t>
  </si>
  <si>
    <t>RDOIQAHITMMDAJ-UHFFFAOYSA-N</t>
  </si>
  <si>
    <t>CN(C)C(=O)C(CCN1CCC(O)(CC1)C1=CC=C(Cl)C=C1)(C1=CC=CC=C1)C1=CC=CC=C1</t>
  </si>
  <si>
    <t xml:space="preserve">InChI=1S/C29H33ClN2O2/c1-31(2)27(33)29(24-9-5-3-6-10-24,25-11-7-4-8-12-25)19-22-32-20-17-28(34,18-21-32)23-13-15-26(30)16-14-23/h3-16,34H,17-22H2,1-2H3
</t>
  </si>
  <si>
    <t>RJQXTJLFIWVMTO-TYNCELHUSA-N</t>
  </si>
  <si>
    <t>[H][C@]12SC(C)(C)[C@@H](N1C(=O)[C@H]2NC(=O)C1=C(OC)C=CC=C1OC)C(O)=O</t>
  </si>
  <si>
    <t>COC1=CC=CC(OC)=C1C(=O)NC1C2SC(C)(C)C(N2C1=O)C(O)=O</t>
  </si>
  <si>
    <t xml:space="preserve">InChI=1S/C17H20N2O6S/c1-17(2)12(16(22)23)19-14(21)11(15(19)26-17)18-13(20)10-8(24-3)6-5-7-9(10)25-4/h5-7,11-12,15H,1-4H3,(H,18,20)(H,22,23)/t11-,12+,15-/m1/s1
</t>
  </si>
  <si>
    <t>GPXLMGHLHQJAGZ-JTDSTZFVSA-N</t>
  </si>
  <si>
    <t>CCOC1=C(C(=O)N[C@H]2[C@H]3SC(C)(C)[C@@H](N3C2=O)C(O)=O)C2=C(C=CC=C2)C=C1</t>
  </si>
  <si>
    <t>[K+].CCOC1=C(C(=O)NC2C3SC(C)(C)C(N3C2=O)C([O-])=O)C2=CC=CC=C2C=C1</t>
  </si>
  <si>
    <t xml:space="preserve">InChI=1S/C21H22N2O5S/c1-4-28-13-10-9-11-7-5-6-8-12(11)14(13)17(24)22-15-18(25)23-16(20(26)27)21(2,3)29-19(15)23/h5-10,15-16,19H,4H2,1-3H3,(H,22,24)(H,26,27)/t15-,16+,19-/m1/s1
</t>
  </si>
  <si>
    <t>LPMXVESGRSUGHW-HBYQJFLCSA-N</t>
  </si>
  <si>
    <t>[H][C@@]1(O[C@H]2C[C@@H](O)[C@]3(CO)[C@@]4([H])[C@H](O)C[C@]5(C)[C@H](CC[C@]5(O)[C@]4([H])CC[C@]3(O)C2)C2=CC(=O)OC2)O[C@@H](C)[C@H](O)[C@@H](O)[C@H]1O</t>
  </si>
  <si>
    <t>CC1OC(OC2CC(O)C3(CO)C4C(O)CC5(C)C(CCC5(O)C4CCC3(O)C2)C2=CC(=O)OC2)C(O)C(O)C1O</t>
  </si>
  <si>
    <t xml:space="preserve">InChI=1S/C29H44O12/c1-13-22(34)23(35)24(36)25(40-13)41-15-8-19(32)28(12-30)21-17(3-5-27(28,37)9-15)29(38)6-4-16(14-7-20(33)39-11-14)26(29,2)10-18(21)31/h7,13,15-19,21-25,30-32,34-38H,3-6,8-12H2,1-2H3/t13-,15-,16+,17+,18+,19+,21+,22-,23+,24+,25-,26+,27-,28+,29-/m0/s1
</t>
  </si>
  <si>
    <t>UWYHMGVUTGAWSP-JKIFEVAISA-N</t>
  </si>
  <si>
    <t>CC1=C(C(=O)N[C@H]2[C@H]3SC(C)(C)[C@@H](N3C2=O)C(O)=O)C(=NO1)C1=CC=CC=C1</t>
  </si>
  <si>
    <t>CC1=C(C(=O)NC2C3SC(C)(C)C(N3C2=O)C(O)=O)C(=NO1)C1=CC=CC=C1</t>
  </si>
  <si>
    <t xml:space="preserve">InChI=1S/C19H19N3O5S/c1-9-11(12(21-27-9)10-7-5-4-6-8-10)15(23)20-13-16(24)22-14(18(25)26)19(2,3)28-17(13)22/h4-8,13-14,17H,1-3H3,(H,20,23)(H,25,26)/t13-,14+,17-/m1/s1
</t>
  </si>
  <si>
    <t>JGSARLDLIJGVTE-MBNYWOFBSA-N</t>
  </si>
  <si>
    <t>[H][C@]12SC(C)(C)[C@@H](N1C(=O)[C@H]2NC(=O)CC1=CC=CC=C1)C(O)=O</t>
  </si>
  <si>
    <t>CC1(C)SC2C(NC(=O)CC3=CC=CC=C3)C(=O)N2C1C(O)=O</t>
  </si>
  <si>
    <t xml:space="preserve">InChI=1S/C16H18N2O4S/c1-16(2)12(15(21)22)18-13(20)11(14(18)23-16)17-10(19)8-9-6-4-3-5-7-9/h3-7,11-12,14H,8H2,1-2H3,(H,17,19)(H,21,22)/t11-,12+,14-/m1/s1
</t>
  </si>
  <si>
    <t>BPLBGHOLXOTWMN-MBNYWOFBSA-N</t>
  </si>
  <si>
    <t>[H][C@]12SC(C)(C)[C@@H](N1C(=O)[C@H]2NC(=O)COC1=CC=CC=C1)C(O)=O</t>
  </si>
  <si>
    <t>CC1(C)SC2C(NC(=O)COC3=CC=CC=C3)C(=O)N2C1C(O)=O</t>
  </si>
  <si>
    <t xml:space="preserve">InChI=1S/C16H18N2O5S/c1-16(2)12(15(21)22)18-13(20)11(14(18)24-16)17-10(19)8-23-9-6-4-3-5-7-9/h3-7,11-12,14H,8H2,1-2H3,(H,17,19)(H,21,22)/t11-,12+,14-/m1/s1
</t>
  </si>
  <si>
    <t>CPJSUEIXXCENMM-UHFFFAOYSA-N</t>
  </si>
  <si>
    <t>CCOC1=CC=C(NC(C)=O)C=C1</t>
  </si>
  <si>
    <t xml:space="preserve">InChI=1S/C10H13NO2/c1-3-13-10-6-4-9(5-7-10)11-8(2)12/h4-7H,3H2,1-2H3,(H,11,12)
</t>
  </si>
  <si>
    <t>UNFWWIHTNXNPBV-WXKVUWSESA-N</t>
  </si>
  <si>
    <t>[H][C@@]12O[C@H](C)CC(=O)[C@]1(O)O[C@]1([H])[C@@H](NC)[C@@H](O)[C@@H](NC)[C@H](O)[C@@]1([H])O2</t>
  </si>
  <si>
    <t>CNC1C(O)C(NC)C2OC3(O)C(OC(C)CC3=O)OC2C1O</t>
  </si>
  <si>
    <t xml:space="preserve">InChI=1S/C14H24N2O7/c1-5-4-6(17)14(20)13(21-5)22-12-10(19)7(15-2)9(18)8(16-3)11(12)23-14/h5,7-13,15-16,18-20H,4H2,1-3H3/t5-,7-,8+,9+,10+,11-,12-,13+,14+/m1/s1
</t>
  </si>
  <si>
    <t>XWTYSIMOBUGWOL-UHFFFAOYSA-N</t>
  </si>
  <si>
    <t>CC(C)(C)NCC(O)C1=CC(O)=CC(O)=C1</t>
  </si>
  <si>
    <t xml:space="preserve">InChI=1/C12H19NO3/c1-12(2,3)13-7-11(16)8-4-9(14)6-10(15)5-8/h4-6,11,13-16H,7H2,1-3H3
</t>
  </si>
  <si>
    <t>UFLGIAIHIAPJJC-UHFFFAOYSA-N</t>
  </si>
  <si>
    <t>CN(C)CCN(CC1=CC=CC=C1)C1=NC=CC=C1</t>
  </si>
  <si>
    <t xml:space="preserve">InChI=1S/C16H21N3/c1-18(2)12-13-19(16-10-6-7-11-17-16)14-15-8-4-3-5-9-15/h3-11H,12-14H2,1-2H3
</t>
  </si>
  <si>
    <t>AVKUERGKIZMTKX-NJBDSQKTSA-N</t>
  </si>
  <si>
    <t>[H][C@]12SC(C)(C)[C@@H](N1C(=O)[C@H]2NC(=O)[C@H](N)C1=CC=CC=C1)C(O)=O</t>
  </si>
  <si>
    <t>CC1(C)SC2C(NC(=O)C(N)C3=CC=CC=C3)C(=O)N2C1C(O)=O</t>
  </si>
  <si>
    <t xml:space="preserve">InChI=1S/C16H19N3O4S/c1-16(2)11(15(22)23)19-13(21)10(14(19)24-16)18-12(20)9(17)8-6-4-3-5-7-8/h3-7,9-11,14H,17H2,1-2H3,(H,18,20)(H,22,23)/t9-,10-,11+,14-/m1/s1
</t>
  </si>
  <si>
    <t>SEBMTIQKRHYNIT-UHFFFAOYSA-N</t>
  </si>
  <si>
    <t>CN1CCC(CC1)=C1C2=C(CCC3=C1N=CC=C3)C=CC=C2</t>
  </si>
  <si>
    <t xml:space="preserve">InChI=1S/C20H22N2/c1-22-13-10-16(11-14-22)19-18-7-3-2-5-15(18)8-9-17-6-4-12-21-20(17)19/h2-7,12H,8-11,13-14H2,1H3
</t>
  </si>
  <si>
    <t>GPRBEKHLDVQUJE-QSWIMTSFSA-N</t>
  </si>
  <si>
    <t>[H][C@]12SCC(COC(C)=O)=C(N1C(=O)[C@H]2NC(=O)C(=N/OC)\C1=CSC(N)=N1)C(O)=O</t>
  </si>
  <si>
    <t>CON=C(C(=O)NC1C2SCC(COC(C)=O)=C(N2C1=O)C(O)=O)C1=CSC(N)=N1</t>
  </si>
  <si>
    <t xml:space="preserve">InChI=1S/C16H17N5O7S2/c1-6(22)28-3-7-4-29-14-10(13(24)21(14)11(7)15(25)26)19-12(23)9(20-27-2)8-5-30-16(17)18-8/h5,10,14H,3-4H2,1-2H3,(H2,17,18)(H,19,23)(H,25,26)/b20-9-/t10-,14-/m1/s1
</t>
  </si>
  <si>
    <t>XIURVHNZVLADCM-IUODEOHRSA-N</t>
  </si>
  <si>
    <t>CC(=O)OCC1=C(N2[C@H](SC1)[C@H](NC(=O)CC1=CC=CS1)C2=O)C(O)=O</t>
  </si>
  <si>
    <t>CC(=O)OCC1=C(N2C(SC1)C(NC(=O)CC1=CC=CS1)C2=O)C(O)=O</t>
  </si>
  <si>
    <t xml:space="preserve">InChI=1S/C16H16N2O6S2/c1-8(19)24-6-9-7-26-15-12(14(21)18(15)13(9)16(22)23)17-11(20)5-10-3-2-4-25-10/h2-4,12,15H,5-7H2,1H3,(H,17,20)(H,22,23)/t12-,15-/m1/s1
</t>
  </si>
  <si>
    <t>TTWJBBZEZQICBI-UHFFFAOYSA-N</t>
  </si>
  <si>
    <t>CCN(CC)CCNC(=O)C1=CC(Cl)=C(N)C=C1OC</t>
  </si>
  <si>
    <t xml:space="preserve">InChI=1S/C14H22ClN3O2/c1-4-18(5-2)7-6-17-14(19)10-8-11(15)12(16)9-13(10)20-3/h8-9H,4-7,16H2,1-3H3,(H,17,19)
</t>
  </si>
  <si>
    <t>QPFYXYFORQJZEC-UHFFFAOYSA-N</t>
  </si>
  <si>
    <t>NC1=CC=C(N=NC2=CC=CC=C2)C(N)=N1</t>
  </si>
  <si>
    <t xml:space="preserve">InChI=1S/C11H11N5/c12-10-7-6-9(11(13)14-10)16-15-8-4-2-1-3-5-8/h1-7H,(H4,12,13,14)
</t>
  </si>
  <si>
    <t>VMXUWOKSQNHOCA-UHFFFAOYSA-N</t>
  </si>
  <si>
    <t>CNC(NCCSCC1=CC=C(CN(C)C)O1)=C[N+]([O-])=O</t>
  </si>
  <si>
    <t>C\N=C(/C[N+]([O-])=O)NCCSCC1=CC=C(CN(C)C)O1</t>
  </si>
  <si>
    <t xml:space="preserve">InChI=1S/C13H22N4O3S/c1-14-13(9-17(18)19)15-6-7-21-10-12-5-4-11(20-12)8-16(2)3/h4-5,9,14-15H,6-8,10H2,1-3H3
</t>
  </si>
  <si>
    <t>WBHHMMIMDMUBKC-QJWNTBNXSA-N</t>
  </si>
  <si>
    <t>CCCCCC[C@@H](O)C\C=C/CCCCCCCC(O)=O</t>
  </si>
  <si>
    <t>CCCCCCC(O)CC=CCCCCCCCC(O)=O</t>
  </si>
  <si>
    <t xml:space="preserve">InChI=1S/C18H34O3/c1-2-3-4-11-14-17(19)15-12-9-7-5-6-8-10-13-16-18(20)21/h9,12,17,19H,2-8,10-11,13-16H2,1H3,(H,20,21)/b12-9-/t17-/m1/s1
</t>
  </si>
  <si>
    <t>OHKOGUYZJXTSFX-KZFFXBSXSA-N</t>
  </si>
  <si>
    <t>CC1(C)S[C@@H]2[C@H](NC(=O)[C@H](C(O)=O)C3=CSC=C3)C(=O)N2[C@H]1C(O)=O</t>
  </si>
  <si>
    <t>CC1(C)SC2C(NC(=O)C(C(O)=O)C3=CSC=C3)C(=O)N2C1C(O)=O</t>
  </si>
  <si>
    <t xml:space="preserve">InChI=1S/C15H16N2O6S2/c1-15(2)9(14(22)23)17-11(19)8(12(17)25-15)16-10(18)7(13(20)21)6-3-4-24-5-6/h3-5,7-9,12H,1-2H3,(H,16,18)(H,20,21)(H,22,23)/t7-,8-,9+,12-/m1/s1
</t>
  </si>
  <si>
    <t>XSDQTOBWRPYKKA-UHFFFAOYSA-N</t>
  </si>
  <si>
    <t>NC(=N)NC(=O)C1=NC(Cl)=C(N)N=C1N</t>
  </si>
  <si>
    <t xml:space="preserve">InChI=1S/C6H8ClN7O/c7-2-4(9)13-3(8)1(12-2)5(15)14-6(10)11/h(H4,8,9,13)(H4,10,11,14,15)
</t>
  </si>
  <si>
    <t>LKYQLAWMNBFNJT-UHFFFAOYSA-N</t>
  </si>
  <si>
    <t>CCOC(=O)C1(CCN(CCC2=CC=C(N)C=C2)CC1)C1=CC=CC=C1</t>
  </si>
  <si>
    <t xml:space="preserve">InChI=1S/C22H28N2O2/c1-2-26-21(25)22(19-6-4-3-5-7-19)13-16-24(17-14-22)15-12-18-8-10-20(23)11-9-18/h3-11H,2,12-17,23H2,1H3
</t>
  </si>
  <si>
    <t>XADCESSVHJOZHK-UHFFFAOYSA-N</t>
  </si>
  <si>
    <t>CCOC(=O)C1(CCN(C)CC1)C1=CC=CC=C1</t>
  </si>
  <si>
    <t xml:space="preserve">InChI=1S/C15H21NO2/c1-3-18-14(17)15(9-11-16(2)12-10-15)13-7-5-4-6-8-13/h4-8H,3,9-12H2,1-2H3
</t>
  </si>
  <si>
    <t>BRUQQQPBMZOVGD-XFKAJCMBSA-N</t>
  </si>
  <si>
    <t>[H][C@@]12OC3=C(OC)C=CC4=C3[C@@]11CCN(C)[C@H](C4)[C@]1(O)CCC2=O</t>
  </si>
  <si>
    <t>[H]C12OC3=C(OC)C=CC4=C3C11CCN(C)C(C4)C1(O)CCC2=O</t>
  </si>
  <si>
    <t xml:space="preserve">InChI=1S/C18H21NO4/c1-19-8-7-17-14-10-3-4-12(22-2)15(14)23-16(17)11(20)5-6-18(17,21)13(19)9-10/h3-4,13,16,21H,5-9H2,1-2H3/t13-,16+,17+,18-/m1/s1
</t>
  </si>
  <si>
    <t>AVOLMBLBETYQHX-UHFFFAOYSA-N</t>
  </si>
  <si>
    <t>CCC(=C)C(=O)C1=CC=C(OCC(O)=O)C(Cl)=C1Cl</t>
  </si>
  <si>
    <t xml:space="preserve">InChI=1S/C13H12Cl2O4/c1-3-7(2)13(18)8-4-5-9(12(15)11(8)14)19-6-10(16)17/h4-5H,2-3,6H2,1H3,(H,16,17)
</t>
  </si>
  <si>
    <t>CESYKOGBSMNBPD-UHFFFAOYSA-N</t>
  </si>
  <si>
    <t>CN1C(CCl)NC2=CC(Cl)=C(C=C2S1(=O)=O)S(N)(=O)=O</t>
  </si>
  <si>
    <t xml:space="preserve">InChI=1/C9H11Cl2N3O4S2/c1-14-9(4-10)13-6-2-5(11)7(19(12,15)16)3-8(6)20(14,17)18/h2-3,9,13H,4H2,1H3,(H2,12,15,16)
</t>
  </si>
  <si>
    <t>AQCHWTWZEMGIFD-UHFFFAOYSA-N</t>
  </si>
  <si>
    <t>CC1NC2=CC(Cl)=C(C=C2C(=O)N1C1=CC=CC=C1C)S(N)(=O)=O</t>
  </si>
  <si>
    <t xml:space="preserve">InChI=1/C16H16ClN3O3S/c1-9-5-3-4-6-14(9)20-10(2)19-13-8-12(17)15(24(18,22)23)7-11(13)16(20)21/h3-8,10,19H,1-2H3,(H2,18,22,23)
</t>
  </si>
  <si>
    <t>SBDNJUWAMKYJOX-UHFFFAOYSA-N</t>
  </si>
  <si>
    <t>CC1=C(Cl)C(NC2=CC=CC=C2C(O)=O)=C(Cl)C=C1</t>
  </si>
  <si>
    <t xml:space="preserve">InChI=1S/C14H11Cl2NO2/c1-8-6-7-10(15)13(12(8)16)17-11-5-3-2-4-9(11)14(18)19/h2-7,17H,1H3,(H,18,19)
</t>
  </si>
  <si>
    <t>VGZSUPCWNCWDAN-UHFFFAOYSA-N</t>
  </si>
  <si>
    <t>CC(=O)C1=CC=C(C=C1)S(=O)(=O)NC(=O)NC1CCCCC1</t>
  </si>
  <si>
    <t xml:space="preserve">InChI=1S/C15H20N2O4S/c1-11(18)12-7-9-14(10-8-12)22(20,21)17-15(19)16-13-5-3-2-4-6-13/h7-10,13H,2-6H2,1H3,(H2,16,17,19)
</t>
  </si>
  <si>
    <t>WXFIGDLSSYIKKV-RCOVLWMOSA-N</t>
  </si>
  <si>
    <t>C[C@H](N)[C@H](O)C1=CC(O)=CC=C1</t>
  </si>
  <si>
    <t>CC(N)C(O)C1=CC(O)=CC=C1</t>
  </si>
  <si>
    <t xml:space="preserve">InChI=1S/C9H13NO2/c1-6(10)9(12)7-3-2-4-8(11)5-7/h2-6,9,11-12H,10H2,1H3/t6-,9-/m0/s1
</t>
  </si>
  <si>
    <t>HFHZKZSRXITVMK-UHFFFAOYSA-N</t>
  </si>
  <si>
    <t>CCCCC1C(=O)N(N(C1=O)C1=CC=C(O)C=C1)C1=CC=CC=C1</t>
  </si>
  <si>
    <t xml:space="preserve">InChI=1/C19H20N2O3/c1-2-3-9-17-18(23)20(14-7-5-4-6-8-14)21(19(17)24)15-10-12-16(22)13-11-15/h4-8,10-13,17,22H,2-3,9H2,1H3
</t>
  </si>
  <si>
    <t>VDUWPHTZYNWKRN-UHFFFAOYSA-N</t>
  </si>
  <si>
    <t>CCN1N=C(C(O)=O)C(=O)C2=CC3=C(OCO3)C=C12</t>
  </si>
  <si>
    <t xml:space="preserve">InChI=1S/C12H10N2O5/c1-2-14-7-4-9-8(18-5-19-9)3-6(7)11(15)10(13-14)12(16)17/h3-4H,2,5H2,1H3,(H,16,17)
</t>
  </si>
  <si>
    <t>IZEKFCXSFNUWAM-UHFFFAOYSA-N</t>
  </si>
  <si>
    <t>OCCN(CCO)C1=NC(N2CCCCC2)=C2N=C(N=C(N3CCCCC3)C2=N1)N(CCO)CCO</t>
  </si>
  <si>
    <t xml:space="preserve">InChI=1S/C24H40N8O4/c33-15-11-31(12-16-34)23-26-20-19(21(27-23)29-7-3-1-4-8-29)25-24(32(13-17-35)14-18-36)28-22(20)30-9-5-2-6-10-30/h33-36H,1-18H2
</t>
  </si>
  <si>
    <t>CNC(C)C(O)C1=CC=CC=C1</t>
  </si>
  <si>
    <t>WGJHHMKQBWSQIY-UHFFFAOYSA-N</t>
  </si>
  <si>
    <t>CCOC(=O)C1(CCCN(C)CC1)C1=CC=CC=C1</t>
  </si>
  <si>
    <t xml:space="preserve">InChI=1/C16H23NO2/c1-3-19-15(18)16(14-8-5-4-6-9-14)10-7-12-17(2)13-11-16/h4-6,8-9H,3,7,10-13H2,1-2H3
</t>
  </si>
  <si>
    <t>RTHCYVBBDHJXIQ-UHFFFAOYSA-N</t>
  </si>
  <si>
    <t>CNCCC(OC1=CC=C(C=C1)C(F)(F)F)C1=CC=CC=C1</t>
  </si>
  <si>
    <t xml:space="preserve">InChI=1/C17H18F3NO/c1-21-12-11-16(13-5-3-2-4-6-13)22-15-9-7-14(8-10-15)17(18,19)20/h2-10,16,21H,11-12H2,1H3
</t>
  </si>
  <si>
    <t>ZNNLBTZKUZBEKO-UHFFFAOYSA-N</t>
  </si>
  <si>
    <t>COC1=C(C=C(Cl)C=C1)C(=O)NCCC1=CC=C(C=C1)S(=O)(=O)NC(=O)NC1CCCCC1</t>
  </si>
  <si>
    <t xml:space="preserve">InChI=1S/C23H28ClN3O5S/c1-32-21-12-9-17(24)15-20(21)22(28)25-14-13-16-7-10-19(11-8-16)33(30,31)27-23(29)26-18-5-3-2-4-6-18/h7-12,15,18H,2-6,13-14H2,1H3,(H,25,28)(H2,26,27,29)
</t>
  </si>
  <si>
    <t>UXZFQZANDVDGMM-UHFFFAOYSA-N</t>
  </si>
  <si>
    <t>OC1=C2N=CC=CC2=C(I)C=C1I</t>
  </si>
  <si>
    <t xml:space="preserve">InChI=1S/C9H5I2NO/c10-6-4-7(11)9(13)8-5(6)2-1-3-12-8/h1-4,13H
</t>
  </si>
  <si>
    <t>JTPUMZTWMWIVPA-UHFFFAOYSA-O</t>
  </si>
  <si>
    <t>CC(C)[N+](C)(CCC(C(N)=O)(C1=CC=CC=C1)C1=CC=CC=C1)C(C)C</t>
  </si>
  <si>
    <t xml:space="preserve">InChI=1S/C23H32N2O/c1-18(2)25(5,19(3)4)17-16-23(22(24)26,20-12-8-6-9-13-20)21-14-10-7-11-15-21/h6-15,18-19H,16-17H2,1-5H3,(H-,24,26)/p+1
</t>
  </si>
  <si>
    <t>WYWIFABBXFUGLM-UHFFFAOYSA-N</t>
  </si>
  <si>
    <t>CC1=CC(=C(O)C(C)=C1CC1=NCCN1)C(C)(C)C</t>
  </si>
  <si>
    <t xml:space="preserve">InChI=1S/C16H24N2O/c1-10-8-13(16(3,4)5)15(19)11(2)12(10)9-14-17-6-7-18-14/h8,19H,6-7,9H2,1-5H3,(H,17,18)
</t>
  </si>
  <si>
    <t>IJHNSHDBIRRJRN-UHFFFAOYSA-N</t>
  </si>
  <si>
    <t>CN(C)CCC(C1=CC=CC=C1)C1=NC=CC=C1</t>
  </si>
  <si>
    <t xml:space="preserve">InChI=1/C16H20N2/c1-18(2)13-11-15(14-8-4-3-5-9-14)16-10-6-7-12-17-16/h3-10,12,15H,11,13H2,1-2H3
</t>
  </si>
  <si>
    <t>IZRPKIZLIFYYKR-UHFFFAOYSA-N</t>
  </si>
  <si>
    <t>CN(C)CCOC1=C(CC2=CC=CC=C2)C=CC=C1</t>
  </si>
  <si>
    <t xml:space="preserve">InChI=1S/C17H21NO/c1-18(2)12-13-19-17-11-7-6-10-16(17)14-15-8-4-3-5-9-15/h3-11H,12-14H2,1-2H3
</t>
  </si>
  <si>
    <t>DBABZHXKTCFAPX-UHFFFAOYSA-N</t>
  </si>
  <si>
    <t>CCCN(CCC)S(=O)(=O)C1=CC=C(C=C1)C(O)=O</t>
  </si>
  <si>
    <t xml:space="preserve">InChI=1S/C13H19NO4S/c1-3-9-14(10-4-2)19(17,18)12-7-5-11(6-8-12)13(15)16/h5-8H,3-4,9-10H2,1-2H3,(H,15,16)
</t>
  </si>
  <si>
    <t>WIKYUJGCLQQFNW-UHFFFAOYSA-N</t>
  </si>
  <si>
    <t>CN1CCN(CCCN2C3=CC=CC=C3SC3=C2C=C(Cl)C=C3)CC1</t>
  </si>
  <si>
    <t xml:space="preserve">InChI=1S/C20H24ClN3S/c1-22-11-13-23(14-12-22)9-4-10-24-17-5-2-3-6-19(17)25-20-8-7-16(21)15-18(20)24/h2-3,5-8,15H,4,9-14H2,1H3
</t>
  </si>
  <si>
    <t>YECBIJXISLIIDS-UHFFFAOYSA-N</t>
  </si>
  <si>
    <t>COC1=CC=C(CN(CCN(C)C)C2=NC=CC=C2)C=C1</t>
  </si>
  <si>
    <t xml:space="preserve">InChI=1S/C17H23N3O/c1-19(2)12-13-20(17-6-4-5-11-18-17)14-15-7-9-16(21-3)10-8-15/h4-11H,12-14H2,1-3H3
</t>
  </si>
  <si>
    <t>IUJDSEJGGMCXSG-UHFFFAOYSA-N</t>
  </si>
  <si>
    <t>CCCC(C)C1(CC)C(=O)NC(S)=NC1=O</t>
  </si>
  <si>
    <t xml:space="preserve">InChI=1/C11H18N2O2S/c1-4-6-7(3)11(5-2)8(14)12-10(16)13-9(11)15/h7H,4-6H2,1-3H3,(H2,12,13,14,15,16)
</t>
  </si>
  <si>
    <t>FEZBIKUBAYAZIU-UHFFFAOYSA-N</t>
  </si>
  <si>
    <t>COC1=CC(=CC(OC)=C1OC)C(=O)NCC1=CC=C(OCCN(C)C)C=C1</t>
  </si>
  <si>
    <t xml:space="preserve">InChI=1S/C21H28N2O5/c1-23(2)10-11-28-17-8-6-15(7-9-17)14-22-21(24)16-12-18(25-3)20(27-5)19(13-16)26-4/h6-9,12-13H,10-11,14H2,1-5H3,(H,22,24)
</t>
  </si>
  <si>
    <t>CBEQULMOCCWAQT-WOJGMQOQSA-N</t>
  </si>
  <si>
    <t>CC1=CC=C(C=C1)C(=C/CN1CCCC1)\C1=CC=CC=N1</t>
  </si>
  <si>
    <t>CC1=CC=C(C=C1)C(=CCN1CCCC1)C1=CC=CC=N1</t>
  </si>
  <si>
    <t xml:space="preserve">InChI=1S/C19H22N2/c1-16-7-9-17(10-8-16)18(19-6-2-3-12-20-19)11-15-21-13-4-5-14-21/h2-3,6-12H,4-5,13-15H2,1H3/b18-11+
</t>
  </si>
  <si>
    <t>ZDIGNSYAACHWNL-UHFFFAOYSA-N</t>
  </si>
  <si>
    <t>CN(C)CCC(C1=CC=C(Br)C=C1)C1=CC=CC=N1</t>
  </si>
  <si>
    <t xml:space="preserve">InChI=1/C16H19BrN2/c1-19(2)12-10-15(16-5-3-4-11-18-16)13-6-8-14(17)9-7-13/h3-9,11,15H,10,12H2,1-2H3
</t>
  </si>
  <si>
    <t>DLNKOYKMWOXYQA-VXNVDRBHSA-N</t>
  </si>
  <si>
    <t>C[C@@H](N)[C@@H](O)C1=CC=CC=C1</t>
  </si>
  <si>
    <t>CC(N)C(O)C1=CC=CC=C1</t>
  </si>
  <si>
    <t xml:space="preserve">InChI=1/C9H13NO/c1-7(10)9(11)8-5-3-2-4-6-8/h2-7,9,11H,10H2,1H3/t7-,9-/s2
</t>
  </si>
  <si>
    <t>PBCZLFBEBARBBI-UHFFFAOYSA-N</t>
  </si>
  <si>
    <t>NC1=CC=C(C=C1)S(=O)(=O)NC(=O)C1=CC=CC=C1</t>
  </si>
  <si>
    <t xml:space="preserve">InChI=1S/C13H12N2O3S/c14-11-6-8-12(9-7-11)19(17,18)15-13(16)10-4-2-1-3-5-10/h1-9H,14H2,(H,15,16)
</t>
  </si>
  <si>
    <t>SKIVFJLNDNKQPD-UHFFFAOYSA-N</t>
  </si>
  <si>
    <t>CC(=O)NS(=O)(=O)C1=CC=C(N)C=C1</t>
  </si>
  <si>
    <t xml:space="preserve">InChI=1S/C8H10N2O3S/c1-6(11)10-14(12,13)8-4-2-7(9)3-5-8/h2-5H,9H2,1H3,(H,10,11)
</t>
  </si>
  <si>
    <t>JNMRHUJNCSQMMB-UHFFFAOYSA-N</t>
  </si>
  <si>
    <t>NC1=CC=C(C=C1)S(=O)(=O)NC1=NC=CS1</t>
  </si>
  <si>
    <t xml:space="preserve">InChI=1S/C9H9N3O2S2/c10-7-1-3-8(4-2-7)16(13,14)12-9-11-5-6-15-9/h1-6H,10H2,(H,11,12)
</t>
  </si>
  <si>
    <t>ZQHYKVKNPWDQSL-UHFFFAOYSA-N</t>
  </si>
  <si>
    <t>CC1C2CC3=C(C=C(O)C=C3)C1(C)CCN2CCC1=CC=CC=C1</t>
  </si>
  <si>
    <t xml:space="preserve">InChI=1/C22H27NO/c1-16-21-14-18-8-9-19(24)15-20(18)22(16,2)11-13-23(21)12-10-17-6-4-3-5-7-17/h3-9,15-16,21,24H,10-14H2,1-2H3
</t>
  </si>
  <si>
    <t>XLMALTXPSGQGBX-GCJKJVERSA-N</t>
  </si>
  <si>
    <t>CCC(=O)O[C@@](CC1=CC=CC=C1)([C@H](C)CN(C)C)C1=CC=CC=C1</t>
  </si>
  <si>
    <t>CCC(=O)OC(CC1=CC=CC=C1)(C(C)CN(C)C)C1=CC=CC=C1</t>
  </si>
  <si>
    <t xml:space="preserve">InChI=1S/C22H29NO2/c1-5-21(24)25-22(18(2)17-23(3)4,20-14-10-7-11-15-20)16-19-12-8-6-9-13-19/h6-15,18H,5,16-17H2,1-4H3/t18-,22+/m1/s1
</t>
  </si>
  <si>
    <t>JAQUASYNZVUNQP-USXIJHARSA-N</t>
  </si>
  <si>
    <t>CN1CC[C@]23CCCC[C@H]2[C@H]1CC1=C3C=C(O)C=C1</t>
  </si>
  <si>
    <t>[H][C@]12CCCC[C@@]11CCN(C)[C@@H]2CC2=CC=C(O)C=C12</t>
  </si>
  <si>
    <t xml:space="preserve">InChI=1S/C17H23NO/c1-18-9-8-17-7-3-2-4-14(17)16(18)10-12-5-6-13(19)11-15(12)17/h5-6,11,14,16,19H,2-4,7-10H2,1H3/t14-,16+,17+/m0/s1
</t>
  </si>
  <si>
    <t>NDTSRXAMMQDVSW-UHFFFAOYSA-N</t>
  </si>
  <si>
    <t>NS(=O)(=O)C1=C(Cl)C=C2N=C(CSCC3=CC=CC=C3)NS(=O)(=O)C2=C1</t>
  </si>
  <si>
    <t xml:space="preserve">InChI=1S/C15H14ClN3O4S3/c16-11-6-12-14(7-13(11)25(17,20)21)26(22,23)19-15(18-12)9-24-8-10-4-2-1-3-5-10/h1-7H,8-9H2,(H,18,19)(H2,17,20,21)
</t>
  </si>
  <si>
    <t>FNYLWPVRPXGIIP-UHFFFAOYSA-N</t>
  </si>
  <si>
    <t>NC1=NC(N)=C2N=C(C(N)=NC2=N1)C1=CC=CC=C1</t>
  </si>
  <si>
    <t xml:space="preserve">InChI=1S/C12H11N7/c13-9-7(6-4-2-1-3-5-6)16-8-10(14)18-12(15)19-11(8)17-9/h1-5H,(H6,13,14,15,17,18,19)
</t>
  </si>
  <si>
    <t>LMJSLTNSBFUCMU-UHFFFAOYSA-N</t>
  </si>
  <si>
    <t>NS(=O)(=O)C1=C(Cl)C=C2NC(NS(=O)(=O)C2=C1)C(Cl)Cl</t>
  </si>
  <si>
    <t xml:space="preserve">InChI=1/C8H8Cl3N3O4S2/c9-3-1-4-6(2-5(3)19(12,15)16)20(17,18)14-8(13-4)7(10)11/h1-2,7-8,13-14H,(H2,12,15,16)
</t>
  </si>
  <si>
    <t>BKYKPTRYDKTTJY-UHFFFAOYSA-N</t>
  </si>
  <si>
    <t>NS(=O)(=O)C1=C(Cl)C=C2NC(CC3CCCC3)NS(=O)(=O)C2=C1</t>
  </si>
  <si>
    <t xml:space="preserve">InChI=1/C13H18ClN3O4S2/c14-9-6-10-12(7-11(9)22(15,18)19)23(20,21)17-13(16-10)5-8-3-1-2-4-8/h6-8,13,16-17H,1-5H2,(H2,15,18,19)
</t>
  </si>
  <si>
    <t>ITRJWOMZKQRYTA-RFZYENFJSA-N</t>
  </si>
  <si>
    <t>[H][C@@]12CC[C@](O)(C(=O)COC(C)=O)[C@@]1(C)CC(=O)[C@@]1([H])[C@@]2([H])CCC2=CC(=O)CC[C@]12C</t>
  </si>
  <si>
    <t>CC(=O)OCC(=O)C1(O)CCC2C3CCC4=CC(=O)CCC4(C)C3C(=O)CC12C</t>
  </si>
  <si>
    <t xml:space="preserve">InChI=1S/C23H30O6/c1-13(24)29-12-19(27)23(28)9-7-17-16-5-4-14-10-15(25)6-8-21(14,2)20(16)18(26)11-22(17,23)3/h10,16-17,20,28H,4-9,11-12H2,1-3H3/t16-,17-,20+,21-,22-,23-/m0/s1
</t>
  </si>
  <si>
    <t>GJGDLRSSCNAKGL-KMVLDZISSA-N</t>
  </si>
  <si>
    <t>[H][C@@]12C[C@@]3([H])C(=C(O)[C@]1(O)C(=O)C(C(=O)NCO)=C(O)[C@H]2N(C)C)C(=O)C1=C(O)C=CC(Cl)=C1[C@@]3(C)O</t>
  </si>
  <si>
    <t>CN(C)C1C2CC3C(C(=O)C4=C(C(Cl)=CC=C4O)C3(C)O)C(=O)C2(O)C(=O)C(C(=O)NCO)C1=O</t>
  </si>
  <si>
    <t xml:space="preserve">InChI=1S/C23H25ClN2O9/c1-22(34)8-6-9-16(26(2)3)18(30)14(21(33)25-7-27)20(32)23(9,35)19(31)12(8)17(29)13-11(28)5-4-10(24)15(13)22/h4-5,8-9,16,27-28,30-31,34-35H,6-7H2,1-3H3,(H,25,33)/t8-,9-,16-,22-,23-/m0/s1
</t>
  </si>
  <si>
    <t>YVPYQUNUQOZFHG-UHFFFAOYSA-N</t>
  </si>
  <si>
    <t>CC(=O)NC1=C(I)C(C(O)=O)=C(I)C(NC(C)=O)=C1I</t>
  </si>
  <si>
    <t xml:space="preserve">InChI=1S/C11H9I3N2O4/c1-3(17)15-9-6(12)5(11(19)20)7(13)10(8(9)14)16-4(2)18/h1-2H3,(H,15,17)(H,16,18)(H,19,20)
</t>
  </si>
  <si>
    <t>QPGGEKPRGVJKQB-UHFFFAOYSA-N</t>
  </si>
  <si>
    <t>CN(C)CCN1C2=C(C=CC=C2)N(C)C2=C(C=CC=C2)C1=O</t>
  </si>
  <si>
    <t xml:space="preserve">InChI=1S/C18H21N3O/c1-19(2)12-13-21-17-11-7-6-10-16(17)20(3)15-9-5-4-8-14(15)18(21)22/h4-11H,12-13H2,1-3H3
</t>
  </si>
  <si>
    <t>JYILPERKVHXLNF-QMNUTNMBSA-N</t>
  </si>
  <si>
    <t>C[C@]12CC[C@H]3[C@@H](CCC4=C[C@@H](O)CC[C@H]34)[C@@H]1CC[C@@]2(O)C#C</t>
  </si>
  <si>
    <t>CC12CCC3C(CCC4=CC(O)CCC34)C1CCC2(O)C#C</t>
  </si>
  <si>
    <t xml:space="preserve">InChI=1S/C20H28O2/c1-3-20(22)11-9-18-17-6-4-13-12-14(21)5-7-15(13)16(17)8-10-19(18,20)2/h1,12,14-18,21-22H,4-11H2,2H3/t14-,15-,16+,17+,18-,19-,20-/m0/s1
</t>
  </si>
  <si>
    <t>GSVQIUGOUKJHRC-UHFFFAOYSA-N</t>
  </si>
  <si>
    <t>CC(CN(C(C)=O)C1=C(I)C=C(I)C(N)=C1I)C(O)=O</t>
  </si>
  <si>
    <t xml:space="preserve">InChI=1/C12H13I3N2O3/c1-5(12(19)20)4-17(6(2)18)11-8(14)3-7(13)10(16)9(11)15/h3,5H,4,16H2,1-2H3,(H,19,20)
</t>
  </si>
  <si>
    <t>VVDGWALACJEJKG-UHFFFAOYSA-N</t>
  </si>
  <si>
    <t>CC(=O)NCC1=C(I)C(C(O)=O)=C(I)C(NC(C)=O)=C1I</t>
  </si>
  <si>
    <t xml:space="preserve">InChI=1S/C12H11I3N2O4/c1-4(18)16-3-6-8(13)7(12(20)21)10(15)11(9(6)14)17-5(2)19/h3H2,1-2H3,(H,16,18)(H,17,19)(H,20,21)
</t>
  </si>
  <si>
    <t>UXIGWFXRQKWHHA-UHFFFAOYSA-N</t>
  </si>
  <si>
    <t>CNC(=O)C1=C(I)C(NC(C)=O)=C(I)C(C(O)=O)=C1I</t>
  </si>
  <si>
    <t xml:space="preserve">InChI=1S/C11H9I3N2O4/c1-3(17)16-9-7(13)4(10(18)15-2)6(12)5(8(9)14)11(19)20/h1-2H3,(H,15,18)(H,16,17)(H,19,20)
</t>
  </si>
  <si>
    <t>OZYUPQUCAUTOBP-QXAKKESOSA-N</t>
  </si>
  <si>
    <t>OC1=CC2=C(C[C@@H]3[C@@H]4CCCC[C@]24CCN3CC=C)C=C1</t>
  </si>
  <si>
    <t>[H]C12CC3=C(C=C(O)C=C3)C3(CCCCC13)CCN2CC=C</t>
  </si>
  <si>
    <t xml:space="preserve">InChI=1S/C19H25NO/c1-2-10-20-11-9-19-8-4-3-5-16(19)18(20)12-14-6-7-15(21)13-17(14)19/h2,6-7,13,16,18,21H,1,3-5,8-12H2/t16-,18+,19+/m0/s1
</t>
  </si>
  <si>
    <t>NPPQSCRMBWNHMW-UHFFFAOYSA-N</t>
  </si>
  <si>
    <t>CCCC(C)(COC(N)=O)COC(N)=O</t>
  </si>
  <si>
    <t xml:space="preserve">InChI=1S/C9H18N2O4/c1-3-4-9(2,5-14-7(10)12)6-15-8(11)13/h3-6H2,1-2H3,(H2,10,12)(H2,11,13)
</t>
  </si>
  <si>
    <t>JEYCTXHKTXCGPB-UHFFFAOYSA-N</t>
  </si>
  <si>
    <t>CC1=C(C=CC=C1)N1C(C)=NC2=CC=CC=C2C1=O</t>
  </si>
  <si>
    <t xml:space="preserve">InChI=1S/C16H14N2O/c1-11-7-3-6-10-15(11)18-12(2)17-14-9-5-4-8-13(14)16(18)19/h3-10H,1-2H3
</t>
  </si>
  <si>
    <t>UIQMVEYFGZJHCZ-SSTWWWIQSA-N</t>
  </si>
  <si>
    <t>O[C@H]1C=C[C@H]2[C@H]3CC4=C5C(O[C@@H]1[C@@]25CCN3CC=C)=C(O)C=C4</t>
  </si>
  <si>
    <t>[H]C12CC3=C4C(OC5C(O)C=CC1C45CCN2CC=C)=C(O)C=C3</t>
  </si>
  <si>
    <t xml:space="preserve">InChI=1S/C19H21NO3/c1-2-8-20-9-7-19-12-4-6-15(22)18(19)23-17-14(21)5-3-11(16(17)19)10-13(12)20/h2-6,12-13,15,18,21-22H,1,7-10H2/t12-,13+,15-,18-,19-/m0/s1
</t>
  </si>
  <si>
    <t>YNZFUWZUGRBMHL-UHFFFAOYSA-N</t>
  </si>
  <si>
    <t>OCCN1CCN(CCCN2C3=CC=CC=C3C=CC3=C2C=CC=C3)CC1</t>
  </si>
  <si>
    <t xml:space="preserve">InChI=1S/C23H29N3O/c27-19-18-25-16-14-24(15-17-25)12-5-13-26-22-8-3-1-6-20(22)10-11-21-7-2-4-9-23(21)26/h1-4,6-11,27H,5,12-19H2
</t>
  </si>
  <si>
    <t>WLWFNJKHKGIJNW-UHFFFAOYSA-N</t>
  </si>
  <si>
    <t>CN1C(=O)CC(C1=O)C1=CC=CC=C1</t>
  </si>
  <si>
    <t xml:space="preserve">InChI=1/C11H11NO2/c1-12-10(13)7-9(11(12)14)8-5-3-2-4-6-8/h2-6,9H,7H2,1H3
</t>
  </si>
  <si>
    <t>AGMMTXLNIQSRCG-UHFFFAOYSA-N</t>
  </si>
  <si>
    <t>CCC1NC(=O)C2=CC(=C(Cl)C=C2N1)S(N)(=O)=O</t>
  </si>
  <si>
    <t xml:space="preserve">InChI=1/C10H12ClN3O3S/c1-2-9-13-7-4-6(11)8(18(12,16)17)3-5(7)10(15)14-9/h3-4,9,13H,2H2,1H3,(H,14,15)(H2,12,16,17)
</t>
  </si>
  <si>
    <t>ALELTFCQZDXAMQ-UHFFFAOYSA-N</t>
  </si>
  <si>
    <t>CC(CC1C2=C(CCC3=C1C=CC=C3)C=CC=C2)CN(C)C</t>
  </si>
  <si>
    <t xml:space="preserve">InChI=1/C21H27N/c1-16(15-22(2)3)14-21-19-10-6-4-8-17(19)12-13-18-9-5-7-11-20(18)21/h4-11,16,21H,12-15H2,1-3H3
</t>
  </si>
  <si>
    <t>ANTSCNMPPGJYLG-UHFFFAOYSA-N</t>
  </si>
  <si>
    <t xml:space="preserve">InChI=1S/C16H14ClN3O/c1-18-15-10-20(21)16(11-5-3-2-4-6-11)13-9-12(17)7-8-14(13)19-15/h2-9H,10H2,1H3,(H,18,19)
</t>
  </si>
  <si>
    <t>JYGLAHSAISAEAL-UHFFFAOYSA-N</t>
  </si>
  <si>
    <t>O=C(C(C1=CC=CC=C1)C1=CC=CC=C1)C1C(=O)C2=C(C=CC=C2)C1=O</t>
  </si>
  <si>
    <t xml:space="preserve">InChI=1S/C23H16O3/c24-21-17-13-7-8-14-18(17)22(25)20(21)23(26)19(15-9-3-1-4-10-15)16-11-5-2-6-12-16/h1-14,19-20H
</t>
  </si>
  <si>
    <t>AOJJSUZBOXZQNB-TZSSRYMLSA-N</t>
  </si>
  <si>
    <t>COC1=C2C(=O)C3=C(O)C4=C(C[C@](O)(C[C@@H]4O[C@H]4C[C@H](N)[C@H](O)[C@H](C)O4)C(=O)CO)C(O)=C3C(=O)C2=CC=C1</t>
  </si>
  <si>
    <t xml:space="preserve">InChI=1S/C27H29NO11/c1-10-22(31)13(28)6-17(38-10)39-15-8-27(36,16(30)9-29)7-12-19(15)26(35)21-20(24(12)33)23(32)11-4-3-5-14(37-2)18(11)25(21)34/h3-5,10,13,15,17,22,29,31,33,35-36H,6-9,28H2,1-2H3/t10-,13-,15-,17-,22+,27-/m0/s1
</t>
  </si>
  <si>
    <t>PLIGPBGDXASWPX-UHFFFAOYSA-N</t>
  </si>
  <si>
    <t>CN(C)CCCN1C2=C(CCCCCC2)C2=CC=CC=C12</t>
  </si>
  <si>
    <t xml:space="preserve">InChI=1S/C19H28N2/c1-20(2)14-9-15-21-18-12-6-4-3-5-10-16(18)17-11-7-8-13-19(17)21/h7-8,11,13H,3-6,9-10,12,14-15H2,1-2H3
</t>
  </si>
  <si>
    <t>FWJKNZONDWOGMI-UHFFFAOYSA-N</t>
  </si>
  <si>
    <t>CCC1(CC)C(=O)NC(=O)N(C)C1=O</t>
  </si>
  <si>
    <t xml:space="preserve">InChI=1S/C9H14N2O3/c1-4-9(5-2)6(12)10-8(14)11(3)7(9)13/h4-5H2,1-3H3,(H,10,12,14)
</t>
  </si>
  <si>
    <t>ZRIHAIZYIMGOAB-UHFFFAOYSA-N</t>
  </si>
  <si>
    <t>CCC(C)C1(CC)C(=O)NC(=O)NC1=O</t>
  </si>
  <si>
    <t xml:space="preserve">InChI=1/C10H16N2O3/c1-4-6(3)10(5-2)7(13)11-9(15)12-8(10)14/h6H,4-5H2,1-3H3,(H2,11,12,13,14,15)
</t>
  </si>
  <si>
    <t>BFPSDSIWYFKGBC-UHFFFAOYSA-N</t>
  </si>
  <si>
    <t>COC1=CC=C(C=C1)C(Cl)=C(C1=CC=C(OC)C=C1)C1=CC=C(OC)C=C1</t>
  </si>
  <si>
    <t xml:space="preserve">InChI=1S/C23H21ClO3/c1-25-19-10-4-16(5-11-19)22(17-6-12-20(26-2)13-7-17)23(24)18-8-14-21(27-3)15-9-18/h4-15H,1-3H3
</t>
  </si>
  <si>
    <t>NFDFQCUYFHCNBW-UHFFFAOYSA-N</t>
  </si>
  <si>
    <t>CC=C(C(=CC)C1=CC=C(O)C=C1)C1=CC=C(O)C=C1</t>
  </si>
  <si>
    <t xml:space="preserve">InChI=1S/C18H18O2/c1-3-17(13-5-9-15(19)10-6-13)18(4-2)14-7-11-16(20)12-8-14/h3-12,19-20H,1-2H3
</t>
  </si>
  <si>
    <t>Toxicity value recorded in reference</t>
  </si>
  <si>
    <t>Abarelix</t>
  </si>
  <si>
    <t>Adapalene</t>
  </si>
  <si>
    <t>Adenosine</t>
  </si>
  <si>
    <t>Alendronate</t>
  </si>
  <si>
    <t>Alfentanil</t>
  </si>
  <si>
    <t>Almotriptan</t>
  </si>
  <si>
    <t>Alosetron</t>
  </si>
  <si>
    <t>Amantadine</t>
  </si>
  <si>
    <t>Ambenonium</t>
  </si>
  <si>
    <t>Amifostine</t>
  </si>
  <si>
    <t>Aminocaproic Acid</t>
  </si>
  <si>
    <t>Aminolevulinic acid</t>
  </si>
  <si>
    <t>Aminophylline</t>
  </si>
  <si>
    <t>Amlexanox</t>
  </si>
  <si>
    <t>Amlodipine</t>
  </si>
  <si>
    <t>Amphotericin B</t>
  </si>
  <si>
    <t>Amprenavir</t>
  </si>
  <si>
    <t>Amrinone</t>
  </si>
  <si>
    <t>Anagrelide</t>
  </si>
  <si>
    <t>Apomorphine</t>
  </si>
  <si>
    <t>Apraclonidine</t>
  </si>
  <si>
    <t>Aspartame</t>
  </si>
  <si>
    <t>Azelastine</t>
  </si>
  <si>
    <t>Azithromycin</t>
  </si>
  <si>
    <t>Balsalazide</t>
  </si>
  <si>
    <t>Bentiromide</t>
  </si>
  <si>
    <t>Benzocaine</t>
  </si>
  <si>
    <t>Benzonatate</t>
  </si>
  <si>
    <t>Benztropine</t>
  </si>
  <si>
    <t>Betaxolol</t>
  </si>
  <si>
    <t>Bethanechol</t>
  </si>
  <si>
    <t>Bexarotene</t>
  </si>
  <si>
    <t>Bezafibrate</t>
  </si>
  <si>
    <t>Biperiden</t>
  </si>
  <si>
    <t>Bisoprolol</t>
  </si>
  <si>
    <t>Bretylium</t>
  </si>
  <si>
    <t>Brimonidine</t>
  </si>
  <si>
    <t>Brinzolamide</t>
  </si>
  <si>
    <t>Bromocriptine</t>
  </si>
  <si>
    <t>Bumetanide</t>
  </si>
  <si>
    <t>Bupropion</t>
  </si>
  <si>
    <t>Buspirone</t>
  </si>
  <si>
    <t>Butoconazole</t>
  </si>
  <si>
    <t>Cabergoline</t>
  </si>
  <si>
    <t>Calcipotriol</t>
  </si>
  <si>
    <t>Carbachol</t>
  </si>
  <si>
    <t>Carvedilol</t>
  </si>
  <si>
    <t>Cefazolin</t>
  </si>
  <si>
    <t>Cefdinir</t>
  </si>
  <si>
    <t>Cefepime</t>
  </si>
  <si>
    <t>Cefoperazone</t>
  </si>
  <si>
    <t>Cefpodoxime</t>
  </si>
  <si>
    <t>Cefprozil</t>
  </si>
  <si>
    <t>Ceftazidime</t>
  </si>
  <si>
    <t>Ceftibuten</t>
  </si>
  <si>
    <t>Ceftriaxone</t>
  </si>
  <si>
    <t>Cerivastatin</t>
  </si>
  <si>
    <t>Cetrorelix</t>
  </si>
  <si>
    <t>Cevimeline</t>
  </si>
  <si>
    <t>Chloroprocaine</t>
  </si>
  <si>
    <t>Cilazapril</t>
  </si>
  <si>
    <t>Cisatracurium Besylate</t>
  </si>
  <si>
    <t>Clonidine</t>
  </si>
  <si>
    <t>Clopidogrel</t>
  </si>
  <si>
    <t>Clorazepate</t>
  </si>
  <si>
    <t>Cocaine</t>
  </si>
  <si>
    <t>Cyclobenzaprine</t>
  </si>
  <si>
    <t>Cyclopentolate</t>
  </si>
  <si>
    <t>Dantrolene</t>
  </si>
  <si>
    <t>Delavirdine</t>
  </si>
  <si>
    <t>Desonide</t>
  </si>
  <si>
    <t>Dextroamphetamine</t>
  </si>
  <si>
    <t>Dextromethorphan</t>
  </si>
  <si>
    <t>Dibucaine</t>
  </si>
  <si>
    <t>Diflunisal</t>
  </si>
  <si>
    <t>Digoxin</t>
  </si>
  <si>
    <t>Dihydroergotamine</t>
  </si>
  <si>
    <t>Dihydrotachysterol</t>
  </si>
  <si>
    <t>Dipivefrin</t>
  </si>
  <si>
    <t>Disopyramide</t>
  </si>
  <si>
    <t>Dobutamine</t>
  </si>
  <si>
    <t>Docosanol</t>
  </si>
  <si>
    <t>Dolasetron</t>
  </si>
  <si>
    <t>Donepezil</t>
  </si>
  <si>
    <t>Dyclonine</t>
  </si>
  <si>
    <t>Dyphylline</t>
  </si>
  <si>
    <t>Econazole</t>
  </si>
  <si>
    <t>Emedastine</t>
  </si>
  <si>
    <t>Enoxacin</t>
  </si>
  <si>
    <t>Entacapone</t>
  </si>
  <si>
    <t>Epoprostenol</t>
  </si>
  <si>
    <t>Eprosartan</t>
  </si>
  <si>
    <t>Esomeprazole</t>
  </si>
  <si>
    <t>Estazolam</t>
  </si>
  <si>
    <t>Ethchlorvynol</t>
  </si>
  <si>
    <t>Ethinamate</t>
  </si>
  <si>
    <t>Ethionamide</t>
  </si>
  <si>
    <t>Ethopropazine</t>
  </si>
  <si>
    <t>Ethosuximide</t>
  </si>
  <si>
    <t>Etomidate</t>
  </si>
  <si>
    <t>Famotidine</t>
  </si>
  <si>
    <t>Felodipine</t>
  </si>
  <si>
    <t>Flavoxate</t>
  </si>
  <si>
    <t>Flecainide</t>
  </si>
  <si>
    <t>Flucloxacillin</t>
  </si>
  <si>
    <t>Flucytosine</t>
  </si>
  <si>
    <t>Fludarabine</t>
  </si>
  <si>
    <t>Fludrocortisone</t>
  </si>
  <si>
    <t>Flumazenil</t>
  </si>
  <si>
    <t>Fluorescein</t>
  </si>
  <si>
    <t>Flupenthixol</t>
  </si>
  <si>
    <t>Flurazepam</t>
  </si>
  <si>
    <t>Fluvastatin</t>
  </si>
  <si>
    <t>Fluvoxamine</t>
  </si>
  <si>
    <t>Formoterol</t>
  </si>
  <si>
    <t>Foscarnet</t>
  </si>
  <si>
    <t>Fosfomycin</t>
  </si>
  <si>
    <t>Gemfibrozil</t>
  </si>
  <si>
    <t>Glatiramer Acetate</t>
  </si>
  <si>
    <t>Glibenclamide</t>
  </si>
  <si>
    <t>Gliclazide</t>
  </si>
  <si>
    <t>Glipizide</t>
  </si>
  <si>
    <t>Goserelin</t>
  </si>
  <si>
    <t>Granisetron</t>
  </si>
  <si>
    <t>Guanabenz</t>
  </si>
  <si>
    <t>Guanethidine</t>
  </si>
  <si>
    <t>Halazepam</t>
  </si>
  <si>
    <t>Halofantrine</t>
  </si>
  <si>
    <t>Hydralazine</t>
  </si>
  <si>
    <t>Hyoscyamine</t>
  </si>
  <si>
    <t>Imatinib</t>
  </si>
  <si>
    <t>Imiquimod</t>
  </si>
  <si>
    <t>Indapamide</t>
  </si>
  <si>
    <t>Indinavir</t>
  </si>
  <si>
    <t>Isocarboxazid</t>
  </si>
  <si>
    <t>Isoetharine</t>
  </si>
  <si>
    <t>Isosorbide Dinitrate</t>
  </si>
  <si>
    <t>Isosorbide Mononitrate</t>
  </si>
  <si>
    <t>Isradipine</t>
  </si>
  <si>
    <t>Itraconazole</t>
  </si>
  <si>
    <t>Ketorolac</t>
  </si>
  <si>
    <t>Lactulose</t>
  </si>
  <si>
    <t>Lamotrigine</t>
  </si>
  <si>
    <t>Lansoprazole</t>
  </si>
  <si>
    <t>Leucovorin</t>
  </si>
  <si>
    <t>Levamisole</t>
  </si>
  <si>
    <t>Levobunolol</t>
  </si>
  <si>
    <t>Levobupivacaine</t>
  </si>
  <si>
    <t>Levocabastine</t>
  </si>
  <si>
    <t>Levofloxacin</t>
  </si>
  <si>
    <t>L-Lysine</t>
  </si>
  <si>
    <t>Lomefloxacin</t>
  </si>
  <si>
    <t>Loracarbef</t>
  </si>
  <si>
    <t>Masoprocol</t>
  </si>
  <si>
    <t>Mefenamic acid</t>
  </si>
  <si>
    <t>Mepivacaine</t>
  </si>
  <si>
    <t>Mesalazine</t>
  </si>
  <si>
    <t>Methylphenidate</t>
  </si>
  <si>
    <t>Mexiletine</t>
  </si>
  <si>
    <t>Miconazole</t>
  </si>
  <si>
    <t>Midazolam</t>
  </si>
  <si>
    <t>Minocycline</t>
  </si>
  <si>
    <t>Minoxidil</t>
  </si>
  <si>
    <t>Mitoxantrone</t>
  </si>
  <si>
    <t>Mivacurium</t>
  </si>
  <si>
    <t>Mometasone</t>
  </si>
  <si>
    <t>Mupirocin</t>
  </si>
  <si>
    <t>Naftifine</t>
  </si>
  <si>
    <t>Naratriptan</t>
  </si>
  <si>
    <t>Natamycin</t>
  </si>
  <si>
    <t>Nedocromil</t>
  </si>
  <si>
    <t>Nefazodone</t>
  </si>
  <si>
    <t>Nelfinavir</t>
  </si>
  <si>
    <t>Neostigmine</t>
  </si>
  <si>
    <t>Nevirapine</t>
  </si>
  <si>
    <t>Nicotinamide</t>
  </si>
  <si>
    <t>Nifedipine</t>
  </si>
  <si>
    <t>Nimodipine</t>
  </si>
  <si>
    <t>Nitroglycerin</t>
  </si>
  <si>
    <t>Nizatidine</t>
  </si>
  <si>
    <t>Norfloxacin</t>
  </si>
  <si>
    <t>Ondansetron</t>
  </si>
  <si>
    <t>Orlistat</t>
  </si>
  <si>
    <t>Oseltamivir</t>
  </si>
  <si>
    <t>Oxcarbazepine</t>
  </si>
  <si>
    <t>Oxprenolol</t>
  </si>
  <si>
    <t>Oxybutynin</t>
  </si>
  <si>
    <t>Oxytetracycline</t>
  </si>
  <si>
    <t>Pamidronate</t>
  </si>
  <si>
    <t>Pancuronium</t>
  </si>
  <si>
    <t>Papaverine</t>
  </si>
  <si>
    <t>Penbutolol</t>
  </si>
  <si>
    <t>Penciclovir</t>
  </si>
  <si>
    <t>Pentoxifylline</t>
  </si>
  <si>
    <t>Phenelzine</t>
  </si>
  <si>
    <t>Phenoxybenzamine</t>
  </si>
  <si>
    <t>Phentermine</t>
  </si>
  <si>
    <t>Phytonadione</t>
  </si>
  <si>
    <t>Pilocarpine</t>
  </si>
  <si>
    <t>Piperacillin</t>
  </si>
  <si>
    <t>Pravastatin</t>
  </si>
  <si>
    <t>Praziquantel</t>
  </si>
  <si>
    <t>Prilocaine</t>
  </si>
  <si>
    <t>Procainamide</t>
  </si>
  <si>
    <t>Procyclidine</t>
  </si>
  <si>
    <t>Proguanil</t>
  </si>
  <si>
    <t>Propafenone</t>
  </si>
  <si>
    <t>Propantheline</t>
  </si>
  <si>
    <t>Proparacaine</t>
  </si>
  <si>
    <t>Propofol</t>
  </si>
  <si>
    <t>Pseudoephedrine</t>
  </si>
  <si>
    <t>Pyrazinamide</t>
  </si>
  <si>
    <t>Pyridostigmine</t>
  </si>
  <si>
    <t>Quazepam</t>
  </si>
  <si>
    <t>Quinapril</t>
  </si>
  <si>
    <t>Rabeprazole</t>
  </si>
  <si>
    <t>Remifentanil</t>
  </si>
  <si>
    <t>Repaglinide</t>
  </si>
  <si>
    <t>Rifabutin</t>
  </si>
  <si>
    <t>Risedronate</t>
  </si>
  <si>
    <t>Rofecoxib</t>
  </si>
  <si>
    <t>Ropivacaine</t>
  </si>
  <si>
    <t>Salmeterol</t>
  </si>
  <si>
    <t>Sertraline</t>
  </si>
  <si>
    <t>Sildenafil</t>
  </si>
  <si>
    <t>Sumatriptan</t>
  </si>
  <si>
    <t>Suprofen</t>
  </si>
  <si>
    <t>Tacrolimus</t>
  </si>
  <si>
    <t>Tamsulosin</t>
  </si>
  <si>
    <t>Terbinafine</t>
  </si>
  <si>
    <t>Ticlopidine</t>
  </si>
  <si>
    <t>Tramadol</t>
  </si>
  <si>
    <t>Trandolapril</t>
  </si>
  <si>
    <t>Tranexamic Acid</t>
  </si>
  <si>
    <t>Tranylcypromine</t>
  </si>
  <si>
    <t>Trazodone</t>
  </si>
  <si>
    <t>Trimeprazine</t>
  </si>
  <si>
    <t>Ursodeoxycholic acid</t>
  </si>
  <si>
    <t>Valaciclovir</t>
  </si>
  <si>
    <t>Valdecoxib</t>
  </si>
  <si>
    <t>Vancomycin</t>
  </si>
  <si>
    <t>Vitamin C</t>
  </si>
  <si>
    <t>Vitamin E</t>
  </si>
  <si>
    <t>Zafirlukast</t>
  </si>
  <si>
    <t>Zolmitriptan</t>
  </si>
  <si>
    <t>Zolpidem</t>
  </si>
  <si>
    <t>Zuclopenthixol</t>
  </si>
  <si>
    <t>AIWRTTMUVOZGPW-HSPKUQOVSA-N</t>
  </si>
  <si>
    <t>CC(C)C[C@H](NC(=O)[C@@H](CC(N)=O)NC(=O)[C@H](CC1=CC=C(O)C=C1)N(C)C(=O)[C@H](CO)NC(=O)[C@@H](CC1=CN=CC=C1)NC(=O)[C@@H](CC1=CC=C(Cl)C=C1)NC(=O)[C@@H](CC1=CC2=CC=CC=C2C=C1)NC(C)=O)C(=O)N[C@@H](CCCCNC(C)C)C(=O)N1CCC[C@H]1C(=O)N[C@H](C)C(N)=O</t>
  </si>
  <si>
    <t>CC(C)CC(NC(=O)C(CC(N)=O)NC(=O)C(CC1=CC=C(O)C=C1)N(C)C(=O)C(CO)NC(=O)C(CC1=CC=CN=C1)NC(=O)C(CC1=CC=C(Cl)C=C1)NC(=O)C(CC1=CC=C2C=CC=CC2=C1)NC(C)=O)C(=O)NC(CCCCNC(C)C)C(=O)N1CCCC1C(=O)NC(C)C(N)=O</t>
  </si>
  <si>
    <t xml:space="preserve">InChI=1S/C72H95ClN14O14/c1-41(2)32-54(64(93)80-53(17-10-11-30-77-42(3)4)72(101)87-31-13-18-60(87)69(98)78-43(5)63(75)92)81-68(97)58(38-62(74)91)84-70(99)61(37-46-22-27-52(90)28-23-46)86(7)71(100)59(40-88)85-67(96)57(36-48-14-12-29-76-39-48)83-66(95)56(34-45-20-25-51(73)26-21-45)82-65(94)55(79-44(6)89)35-47-19-24-49-15-8-9-16-50(49)33-47/h8-9,12,14-16,19-29,33,39,41-43,53-61,77,88,90H,10-11,13,17-18,30-32,34-38,40H2,1-7H3,(H2,74,91)(H2,75,92)(H,78,98)(H,79,89)(H,80,93)(H,81,97)(H,82,94)(H,83,95)(H,84,99)(H,85,96)/t43-,53+,54+,55-,56-,57-,58-,59+,60+,61+/m1/s1
</t>
  </si>
  <si>
    <t>LZCDAPDGXCYOEH-UHFFFAOYSA-N</t>
  </si>
  <si>
    <t>COC1=C(C=C(C=C1)C1=CC=C2C=C(C=CC2=C1)C(O)=O)C12CC3CC(CC(C3)C1)C2</t>
  </si>
  <si>
    <t xml:space="preserve">InChI=1S/C28H28O3/c1-31-26-7-6-23(21-2-3-22-12-24(27(29)30)5-4-20(22)11-21)13-25(26)28-14-17-8-18(15-28)10-19(9-17)16-28/h2-7,11-13,17-19H,8-10,14-16H2,1H3,(H,29,30)
</t>
  </si>
  <si>
    <t>OIRDTQYFTABQOQ-KQYNXXCUSA-N</t>
  </si>
  <si>
    <t>NC1=NC=NC2=C1N=CN2[C@@H]1O[C@H](CO)[C@@H](O)[C@H]1O</t>
  </si>
  <si>
    <t>NC1=C2N=CN(C3OC(CO)C(O)C3O)C2=NC=N1</t>
  </si>
  <si>
    <t xml:space="preserve">InChI=1S/C10H13N5O4/c11-8-5-9(13-2-12-8)15(3-14-5)10-7(18)6(17)4(1-16)19-10/h2-4,6-7,10,16-18H,1H2,(H2,11,12,13)/t4-,6-,7-,10-/m1/s1
</t>
  </si>
  <si>
    <t>OGSPWJRAVKPPFI-UHFFFAOYSA-N</t>
  </si>
  <si>
    <t>NCCCC(O)(P(O)(O)=O)P(O)(O)=O</t>
  </si>
  <si>
    <t xml:space="preserve">InChI=1S/C4H13NO7P2/c5-3-1-2-4(6,13(7,8)9)14(10,11)12/h6H,1-3,5H2,(H2,7,8,9)(H2,10,11,12)
</t>
  </si>
  <si>
    <t>IDBPHNDTYPBSNI-UHFFFAOYSA-N</t>
  </si>
  <si>
    <t>CCN1N=NN(CCN2CCC(COC)(CC2)N(C(=O)CC)C2=CC=CC=C2)C1=O</t>
  </si>
  <si>
    <t xml:space="preserve">InChI=1S/C21H32N6O3/c1-4-19(28)27(18-9-7-6-8-10-18)21(17-30-3)11-13-24(14-12-21)15-16-26-20(29)25(5-2)22-23-26/h6-10H,4-5,11-17H2,1-3H3
</t>
  </si>
  <si>
    <t>WKEMJKQOLOHJLZ-UHFFFAOYSA-N</t>
  </si>
  <si>
    <t>CN(C)CCC1=CNC2=CC=C(CS(=O)(=O)N3CCCC3)C=C12</t>
  </si>
  <si>
    <t xml:space="preserve">InChI=1S/C17H25N3O2S/c1-19(2)10-7-15-12-18-17-6-5-14(11-16(15)17)13-23(21,22)20-8-3-4-9-20/h5-6,11-12,18H,3-4,7-10,13H2,1-2H3
</t>
  </si>
  <si>
    <t>JSWZEAMFRNKZNL-UHFFFAOYSA-N</t>
  </si>
  <si>
    <t>CN1C2=C(C3=CC=CC=C13)C(=O)N(CC1=C(C)N=CN1)CC2</t>
  </si>
  <si>
    <t xml:space="preserve">InChI=1S/C17H18N4O/c1-11-13(19-10-18-11)9-21-8-7-15-16(17(21)22)12-5-3-4-6-14(12)20(15)2/h3-6,10H,7-9H2,1-2H3,(H,18,19)
</t>
  </si>
  <si>
    <t>DKNWSYNQZKUICI-UHFFFAOYSA-N</t>
  </si>
  <si>
    <t xml:space="preserve">InChI=1S/C10H17N/c11-10-4-7-1-8(5-10)3-9(2-7)6-10/h7-9H,1-6,11H2
</t>
  </si>
  <si>
    <t>OMHBPUNFVFNHJK-UHFFFAOYSA-P</t>
  </si>
  <si>
    <t>CC[N+](CC)(CCNC(=O)C(=O)NCC[N+](CC)(CC)CC1=C(Cl)C=CC=C1)CC1=C(Cl)C=CC=C1</t>
  </si>
  <si>
    <t xml:space="preserve">InChI=1S/C28H40Cl2N4O2/c1-5-33(6-2,21-23-13-9-11-15-25(23)29)19-17-31-27(35)28(36)32-18-20-34(7-3,8-4)22-24-14-10-12-16-26(24)30/h9-16H,5-8,17-22H2,1-4H3/p+2
</t>
  </si>
  <si>
    <t>JKOQGQFVAUAYPM-UHFFFAOYSA-N</t>
  </si>
  <si>
    <t>NCCCNCCSP(O)(O)=O</t>
  </si>
  <si>
    <t xml:space="preserve">InChI=1S/C5H15N2O3PS/c6-2-1-3-7-4-5-12-11(8,9)10/h7H,1-6H2,(H2,8,9,10)
</t>
  </si>
  <si>
    <t>SLXKOJJOQWFEFD-UHFFFAOYSA-N</t>
  </si>
  <si>
    <t>NCCCCCC(O)=O</t>
  </si>
  <si>
    <t xml:space="preserve">InChI=1S/C6H13NO2/c7-5-3-1-2-4-6(8)9/h1-5,7H2,(H,8,9)
</t>
  </si>
  <si>
    <t>ZGXJTSGNIOSYLO-UHFFFAOYSA-N</t>
  </si>
  <si>
    <t>NCC(=O)CCC(O)=O</t>
  </si>
  <si>
    <t xml:space="preserve">InChI=1S/C5H9NO3/c6-3-4(7)1-2-5(8)9/h1-3,6H2,(H,8,9)
</t>
  </si>
  <si>
    <t>FQPFAHBPWDRTLU-UHFFFAOYSA-N</t>
  </si>
  <si>
    <t>NCCN.CN1C2=C(N=CN2)C(=O)N(C)C1=O.CN1C2=C(N=CN2)C(=O)N(C)C1=O</t>
  </si>
  <si>
    <t xml:space="preserve">InChI=1S/2C7H8N4O2.C2H8N2/c2*1-10-5-4(8-3-9-5)6(12)11(2)7(10)13;3-1-2-4/h2*3H,1-2H3,(H,8,9);1-4H2
</t>
  </si>
  <si>
    <t>SGRYPYWGNKJSDL-UHFFFAOYSA-N</t>
  </si>
  <si>
    <t>CC(C)C1=CC=C2OC3=C(C=C(C(O)=O)C(N)=N3)C(=O)C2=C1</t>
  </si>
  <si>
    <t xml:space="preserve">InChI=1S/C16H14N2O4/c1-7(2)8-3-4-12-9(5-8)13(19)10-6-11(16(20)21)14(17)18-15(10)22-12/h3-7H,1-2H3,(H2,17,18)(H,20,21)
</t>
  </si>
  <si>
    <t>HTIQEAQVCYTUBX-UHFFFAOYSA-N</t>
  </si>
  <si>
    <t>CCOC(=O)C1=C(COCCN)NC(C)=C(C1C1=CC=CC=C1Cl)C(=O)OC</t>
  </si>
  <si>
    <t>CCOC(=O)C1C(C2=CC=CC=C2Cl)C(C(=O)OC)=C(C)N=C1COCCN</t>
  </si>
  <si>
    <t xml:space="preserve">InChI=1/C20H25ClN2O5/c1-4-28-20(25)18-15(11-27-10-9-22)23-12(2)16(19(24)26-3)17(18)13-7-5-6-8-14(13)21/h5-8,17,23H,4,9-11,22H2,1-3H3
</t>
  </si>
  <si>
    <t>APKFDSVGJQXUKY-INPOYWNPSA-N</t>
  </si>
  <si>
    <t>C[C@H]1O[C@@H](O[C@@H]2C[C@@H]3O[C@@](O)(C[C@H](O)[C@H]3C(O)=O)C[C@@H](O)C[C@@H](O)[C@H](O)CC[C@@H](O)C[C@@H](O)CC(=O)O[C@@H](C)[C@H](C)[C@H](O)[C@@H](C)\C=C\C=C\C=C\C=C\C=C\C=C\C=C\2)[C@@H](O)[C@@H](N)[C@@H]1O</t>
  </si>
  <si>
    <t>CC1OC(OC2CC3OC(O)(CC(O)C3C(O)=O)CC(O)CC(O)C(O)CCC(O)CC(O)CC(=O)OC(C)C(C)C(O)C(C)C=CC=CC=CC=CC=CC=CC=C2)C(O)C(N)C1O</t>
  </si>
  <si>
    <t xml:space="preserve">InChI=1S/C47H73NO17/c1-27-17-15-13-11-9-7-5-6-8-10-12-14-16-18-34(64-46-44(58)41(48)43(57)30(4)63-46)24-38-40(45(59)60)37(54)26-47(61,65-38)25-33(51)22-36(53)35(52)20-19-31(49)21-32(50)23-39(55)62-29(3)28(2)42(27)56/h5-18,27-38,40-44,46,49-54,56-58,61H,19-26,48H2,1-4H3,(H,59,60)/b6-5+,9-7+,10-8+,13-11+,14-12+,17-15+,18-16+/t27-,28-,29-,30+,31+,32+,33-,34-,35+,36+,37-,38-,40+,41-,42+,43+,44-,46-,47+/m0/s1
</t>
  </si>
  <si>
    <t>YMARZQAQMVYCKC-OEMFJLHTSA-N</t>
  </si>
  <si>
    <t>CC(C)CN(C[C@@H](O)[C@H](CC1=CC=CC=C1)NC(=O)O[C@H]1CCOC1)S(=O)(=O)C1=CC=C(N)C=C1</t>
  </si>
  <si>
    <t>CC(C)CN(CC(O)C(CC1=CC=CC=C1)NC(=O)OC1CCOC1)S(=O)(=O)C1=CC=C(N)C=C1</t>
  </si>
  <si>
    <t xml:space="preserve">InChI=1S/C25H35N3O6S/c1-18(2)15-28(35(31,32)22-10-8-20(26)9-11-22)16-24(29)23(14-19-6-4-3-5-7-19)27-25(30)34-21-12-13-33-17-21/h3-11,18,21,23-24,29H,12-17,26H2,1-2H3,(H,27,30)/t21-,23-,24+/m0/s1
</t>
  </si>
  <si>
    <t>RNLQIBCLLYYYFJ-UHFFFAOYSA-N</t>
  </si>
  <si>
    <t>NC1=CC(=CNC1=O)C1=CC=NC=C1</t>
  </si>
  <si>
    <t>N=C1CC(=CNC1=O)C1=CC=NC=C1</t>
  </si>
  <si>
    <t xml:space="preserve">InChI=1S/C10H9N3O/c11-9-5-8(6-13-10(9)14)7-1-3-12-4-2-7/h1-6H,11H2,(H,13,14)
</t>
  </si>
  <si>
    <t>CUCMIJQKFCWAPD-UHFFFAOYSA-N</t>
  </si>
  <si>
    <t>OC1=CN2CC3=C(NC2=N1)C=CC(Cl)=C3Cl</t>
  </si>
  <si>
    <t xml:space="preserve">InChI=1S/C10H7Cl2N3O/c11-6-1-2-7-5(9(6)12)3-15-4-8(16)14-10(15)13-7/h1-2,4,16H,3H2,(H,13,14)
</t>
  </si>
  <si>
    <t>VMWNQDUVQKEIOC-CYBMUJFWSA-N</t>
  </si>
  <si>
    <t>CN1CCC2=CC=CC3=C2[C@H]1CC1=C3C(O)=C(O)C=C1</t>
  </si>
  <si>
    <t>CN1CCC2=CC=CC3=C2C1CC1=C3C(O)=C(O)C=C1</t>
  </si>
  <si>
    <t xml:space="preserve">InChI=1S/C17H17NO2/c1-18-8-7-10-3-2-4-12-15(10)13(18)9-11-5-6-14(19)17(20)16(11)12/h2-6,13,19-20H,7-9H2,1H3/t13-/m1/s1
</t>
  </si>
  <si>
    <t>IEJXVRYNEISIKR-UHFFFAOYSA-N</t>
  </si>
  <si>
    <t>NC1=CC(Cl)=C(NC2=NCCN2)C(Cl)=C1</t>
  </si>
  <si>
    <t xml:space="preserve">InChI=1S/C9H10Cl2N4/c10-6-3-5(12)4-7(11)8(6)15-9-13-1-2-14-9/h3-4H,1-2,12H2,(H2,13,14,15)
</t>
  </si>
  <si>
    <t>IAOZJIPTCAWIRG-QWRGUYRKSA-N</t>
  </si>
  <si>
    <t>COC(=O)[C@H](CC1=CC=CC=C1)NC(=O)[C@@H](N)CC(O)=O</t>
  </si>
  <si>
    <t>COC(=O)C(CC1=CC=CC=C1)NC(=O)C(N)CC(O)=O</t>
  </si>
  <si>
    <t xml:space="preserve">InChI=1S/C14H18N2O5/c1-21-14(20)11(7-9-5-3-2-4-6-9)16-13(19)10(15)8-12(17)18/h2-6,10-11H,7-8,15H2,1H3,(H,16,19)(H,17,18)/t10-,11-/m0/s1
</t>
  </si>
  <si>
    <t>COC1=CC=C(CC2C3=CC(OC)=C(OC)C=C3CC[N+]2(C)CCC(=O)OCCCCCOC(=O)CC[N+]2(C)CCC3=CC(OC)=C(OC)C=C3C2CC2=CC=C(OC)C(OC)=C2)C=C1OC</t>
  </si>
  <si>
    <t>MBUVEWMHONZEQD-UHFFFAOYSA-N</t>
  </si>
  <si>
    <t>CN1CCCC(CC1)N1N=C(CC2=CC=C(Cl)C=C2)C2=CC=CC=C2C1=O</t>
  </si>
  <si>
    <t xml:space="preserve">InChI=1/C22H24ClN3O/c1-25-13-4-5-18(12-14-25)26-22(27)20-7-3-2-6-19(20)21(24-26)15-16-8-10-17(23)11-9-16/h2-3,6-11,18H,4-5,12-15H2,1H3
</t>
  </si>
  <si>
    <t>MQTOSJVFKKJCRP-BICOPXKESA-N</t>
  </si>
  <si>
    <t>CC[C@H]1OC(=O)[C@H](C)[C@@H](O[C@H]2C[C@@](C)(OC)[C@@H](O)[C@H](C)O2)[C@H](C)[C@@H](O[C@@H]2O[C@H](C)C[C@@H]([C@H]2O)N(C)C)[C@](C)(O)C[C@@H](C)CN(C)[C@H](C)[C@@H](O)[C@]1(C)O</t>
  </si>
  <si>
    <t>CCC1OC(=O)C(C)C(OC2CC(C)(OC)C(O)C(C)O2)C(C)C(OC2OC(C)CC(C2O)N(C)C)C(C)(O)CC(C)CN(C)C(C)C(O)C1(C)O</t>
  </si>
  <si>
    <t xml:space="preserve">InChI=1S/C38H72N2O12/c1-15-27-38(10,46)31(42)24(6)40(13)19-20(2)17-36(8,45)33(52-35-29(41)26(39(11)12)16-21(3)48-35)22(4)30(23(5)34(44)50-27)51-28-18-37(9,47-14)32(43)25(7)49-28/h20-33,35,41-43,45-46H,15-19H2,1-14H3/t20-,21-,22+,23-,24-,25+,26+,27-,28+,29-,30+,31-,32+,33-,35+,36-,37-,38-/m1/s1
</t>
  </si>
  <si>
    <t>IPOKCKJONYRRHP-FMQUCBEESA-N</t>
  </si>
  <si>
    <t>OC(=O)CCNC(=O)C1=CC=C(C=C1)\N=N\C1=CC(C(O)=O)=C(O)C=C1</t>
  </si>
  <si>
    <t>OC(=O)CCNC(=O)C1=CC=C(C=C1)N=NC1=CC(C(O)=O)=C(O)C=C1</t>
  </si>
  <si>
    <t xml:space="preserve">InChI=1S/C17H15N3O6/c21-14-6-5-12(9-13(14)17(25)26)20-19-11-3-1-10(2-4-11)16(24)18-8-7-15(22)23/h1-6,9,21H,7-8H2,(H,18,24)(H,22,23)(H,25,26)/b20-19+
</t>
  </si>
  <si>
    <t>SPPTWHFVYKCNNK-FQEVSTJZSA-N</t>
  </si>
  <si>
    <t>OC(=O)C1=CC=C(NC(=O)[C@H](CC2=CC=C(O)C=C2)NC(=O)C2=CC=CC=C2)C=C1</t>
  </si>
  <si>
    <t>OC(=O)C1=CC=C(NC(=O)C(CC2=CC=C(O)C=C2)NC(=O)C2=CC=CC=C2)C=C1</t>
  </si>
  <si>
    <t xml:space="preserve">InChI=1S/C23H20N2O5/c26-19-12-6-15(7-13-19)14-20(25-21(27)16-4-2-1-3-5-16)22(28)24-18-10-8-17(9-11-18)23(29)30/h1-13,20,26H,14H2,(H,24,28)(H,25,27)(H,29,30)/t20-/m0/s1
</t>
  </si>
  <si>
    <t>BLFLLBZGZJTVJG-UHFFFAOYSA-N</t>
  </si>
  <si>
    <t>CCOC(=O)C1=CC=C(N)C=C1</t>
  </si>
  <si>
    <t xml:space="preserve">InChI=1S/C9H11NO2/c1-2-12-9(11)7-3-5-8(10)6-4-7/h3-6H,2,10H2,1H3
</t>
  </si>
  <si>
    <t>MAFMQEKGGFWBAB-UHFFFAOYSA-N</t>
  </si>
  <si>
    <t>CCCCNC1=CC=C(C=C1)C(=O)OCCOCCOCCOCCOCCOCCOCCOCCOCCOC</t>
  </si>
  <si>
    <t xml:space="preserve">InChI=1S/C30H53NO11/c1-3-4-9-31-29-7-5-28(6-8-29)30(32)42-27-26-41-25-24-40-23-22-39-21-20-38-19-18-37-17-16-36-15-14-35-13-12-34-11-10-33-2/h5-8,31H,3-4,9-27H2,1-2H3
</t>
  </si>
  <si>
    <t>GIJXKZJWITVLHI-PMOLBWCYSA-N</t>
  </si>
  <si>
    <t>CN1[C@H]2CC[C@@H]1C[C@@H](C2)OC(C1=CC=CC=C1)C1=CC=CC=C1</t>
  </si>
  <si>
    <t>[H]C12CCC([H])(CC(C1)OC(C1=CC=CC=C1)C1=CC=CC=C1)N2C</t>
  </si>
  <si>
    <t xml:space="preserve">InChI=1S/C21H25NO/c1-22-18-12-13-19(22)15-20(14-18)23-21(16-8-4-2-5-9-16)17-10-6-3-7-11-17/h2-11,18-21H,12-15H2,1H3/t18-,19+,20+
</t>
  </si>
  <si>
    <t>NWIUTZDMDHAVTP-UHFFFAOYSA-N</t>
  </si>
  <si>
    <t>CC(C)NCC(O)COC1=CC=C(CCOCC2CC2)C=C1</t>
  </si>
  <si>
    <t xml:space="preserve">InChI=1/C18H29NO3/c1-14(2)19-11-17(20)13-22-18-7-5-15(6-8-18)9-10-21-12-16-3-4-16/h5-8,14,16-17,19-20H,3-4,9-13H2,1-2H3
</t>
  </si>
  <si>
    <t>CC(C[N+](C)(C)C)OC(N)=O</t>
  </si>
  <si>
    <t>NZUPCNDJBJXXRF-UHFFFAOYSA-O</t>
  </si>
  <si>
    <t xml:space="preserve">InChI=1/C7H16N2O2/c1-6(11-7(8)10)5-9(2,3)4/h6H,5H2,1-4H3,(H-,8,10)/p+1
</t>
  </si>
  <si>
    <t>NAVMQTYZDKMPEU-UHFFFAOYSA-N</t>
  </si>
  <si>
    <t>CC1=CC2=C(C=C1C(=C)C1=CC=C(C=C1)C(O)=O)C(C)(C)CCC2(C)C</t>
  </si>
  <si>
    <t xml:space="preserve">InChI=1S/C24H28O2/c1-15-13-20-21(24(5,6)12-11-23(20,3)4)14-19(15)16(2)17-7-9-18(10-8-17)22(25)26/h7-10,13-14H,2,11-12H2,1,3-6H3,(H,25,26)
</t>
  </si>
  <si>
    <t>IIBYAHWJQTYFKB-UHFFFAOYSA-N</t>
  </si>
  <si>
    <t>CC(C)(OC1=CC=C(CCNC(=O)C2=CC=C(Cl)C=C2)C=C1)C(O)=O</t>
  </si>
  <si>
    <t xml:space="preserve">InChI=1S/C19H20ClNO4/c1-19(2,18(23)24)25-16-9-3-13(4-10-16)11-12-21-17(22)14-5-7-15(20)8-6-14/h3-10H,11-12H2,1-2H3,(H,21,22)(H,23,24)
</t>
  </si>
  <si>
    <t>YSXKPIUOCJLQIE-UHFFFAOYSA-N</t>
  </si>
  <si>
    <t>OC(CCN1CCCCC1)(C1CC2CC1C=C2)C1=CC=CC=C1</t>
  </si>
  <si>
    <t xml:space="preserve">InChI=1/C21H29NO/c23-21(19-7-3-1-4-8-19,11-14-22-12-5-2-6-13-22)20-16-17-9-10-18(20)15-17/h1,3-4,7-10,17-18,20,23H,2,5-6,11-16H2
</t>
  </si>
  <si>
    <t>VHYCDWMUTMEGQY-UHFFFAOYSA-N</t>
  </si>
  <si>
    <t xml:space="preserve">InChI=1/C18H31NO4/c1-14(2)19-11-17(20)13-23-18-7-5-16(6-8-18)12-21-9-10-22-15(3)4/h5-8,14-15,17,19-20H,9-13H2,1-4H3
</t>
  </si>
  <si>
    <t>AAQOQKQBGPPFNS-UHFFFAOYSA-N</t>
  </si>
  <si>
    <t>CC[N+](C)(C)CC1=C(Br)C=CC=C1</t>
  </si>
  <si>
    <t xml:space="preserve">InChI=1S/C11H17BrN/c1-4-13(2,3)9-10-7-5-6-8-11(10)12/h5-8H,4,9H2,1-3H3/q+1
</t>
  </si>
  <si>
    <t>XYLJNLCSTIOKRM-UHFFFAOYSA-N</t>
  </si>
  <si>
    <t>BrC1=C2N=CC=NC2=CC=C1NC1=NCCN1</t>
  </si>
  <si>
    <t xml:space="preserve">InChI=1S/C11H10BrN5/c12-9-7(17-11-15-5-6-16-11)1-2-8-10(9)14-4-3-13-8/h1-4H,5-6H2,(H2,15,16,17)
</t>
  </si>
  <si>
    <t>HCRKCZRJWPKOAR-JTQLQIEISA-N</t>
  </si>
  <si>
    <t>CCN[C@H]1CN(CCCOC)S(=O)(=O)C2=C1C=C(S2)S(N)(=O)=O</t>
  </si>
  <si>
    <t>CCNC1CN(CCCOC)S(=O)(=O)C2=C1C=C(S2)S(N)(=O)=O</t>
  </si>
  <si>
    <t xml:space="preserve">InChI=1S/C12H21N3O5S3/c1-3-14-10-8-15(5-4-6-20-2)23(18,19)12-9(10)7-11(21-12)22(13,16)17/h7,10,14H,3-6,8H2,1-2H3,(H2,13,16,17)/t10-/m0/s1
</t>
  </si>
  <si>
    <t>OZVBMTJYIDMWIL-AYFBDAFISA-N</t>
  </si>
  <si>
    <t>CC(C)C[C@@H]1N2C(=O)[C@](NC(=O)[C@H]3CN(C)[C@@H]4CC5=C(Br)NC6=CC=CC(=C56)C4=C3)(O[C@@]2(O)[C@@H]2CCCN2C1=O)C(C)C</t>
  </si>
  <si>
    <t>CC(C)CC1N2C(=O)C(NC(=O)C3CN(C)C4CC5=C(Br)NC6=CC=CC(=C56)C4=C3)(OC2(O)C2CCCN2C1=O)C(C)C</t>
  </si>
  <si>
    <t xml:space="preserve">InChI=1S/C32H40BrN5O5/c1-16(2)12-24-29(40)37-11-7-10-25(37)32(42)38(24)30(41)31(43-32,17(3)4)35-28(39)18-13-20-19-8-6-9-22-26(19)21(27(33)34-22)14-23(20)36(5)15-18/h6,8-9,13,16-18,23-25,34,42H,7,10-12,14-15H2,1-5H3,(H,35,39)/t18-,23-,24+,25+,31-,32+/m1/s1
</t>
  </si>
  <si>
    <t>MAEIEVLCKWDQJH-UHFFFAOYSA-N</t>
  </si>
  <si>
    <t>CCCCNC1=CC(=CC(=C1OC1=CC=CC=C1)S(N)(=O)=O)C(O)=O</t>
  </si>
  <si>
    <t xml:space="preserve">InChI=1S/C17H20N2O5S/c1-2-3-9-19-14-10-12(17(20)21)11-15(25(18,22)23)16(14)24-13-7-5-4-6-8-13/h4-8,10-11,19H,2-3,9H2,1H3,(H,20,21)(H2,18,22,23)
</t>
  </si>
  <si>
    <t>CCCCN1CCCCC1C(=O)NC1=C(C)C=CC=C1C</t>
  </si>
  <si>
    <t>SNPPWIUOZRMYNY-UHFFFAOYSA-N</t>
  </si>
  <si>
    <t>CC(NC(C)(C)C)C(=O)C1=CC=CC(Cl)=C1</t>
  </si>
  <si>
    <t xml:space="preserve">InChI=1/C13H18ClNO/c1-9(15-13(2,3)4)12(16)10-6-5-7-11(14)8-10/h5-9,15H,1-4H3
</t>
  </si>
  <si>
    <t>QWCRAEMEVRGPNT-UHFFFAOYSA-N</t>
  </si>
  <si>
    <t>O=C1CC2(CCCC2)CC(=O)N1CCCCN1CCN(CC1)C1=NC=CC=N1</t>
  </si>
  <si>
    <t xml:space="preserve">InChI=1S/C21H31N5O2/c27-18-16-21(6-1-2-7-21)17-19(28)26(18)11-4-3-10-24-12-14-25(15-13-24)20-22-8-5-9-23-20/h5,8-9H,1-4,6-7,10-17H2
</t>
  </si>
  <si>
    <t>SWLMUYACZKCSHZ-UHFFFAOYSA-N</t>
  </si>
  <si>
    <t>ClC1=CC=C(CCC(CN2C=CN=C2)SC2=C(Cl)C=CC=C2Cl)C=C1</t>
  </si>
  <si>
    <t xml:space="preserve">InChI=1/C19H17Cl3N2S/c20-15-7-4-14(5-8-15)6-9-16(12-24-11-10-23-13-24)25-19-17(21)2-1-3-18(19)22/h1-5,7-8,10-11,13,16H,6,9,12H2
</t>
  </si>
  <si>
    <t>KORNTPPJEAJQIU-KJXAQDMKSA-N</t>
  </si>
  <si>
    <t>CCNC(=O)N(CCCN(C)C)C(=O)[C@@H]1C[C@H]2[C@@H](CC3=CNC4=CC=CC2=C34)N(CC=C)C1</t>
  </si>
  <si>
    <t>CCNC(=O)N(CCCN(C)C)C(=O)C1CC2C(CC3=CNC4=CC=CC2=C34)N(CC=C)C1</t>
  </si>
  <si>
    <t xml:space="preserve">InChI=1S/C26H37N5O2/c1-5-11-30-17-19(25(32)31(26(33)27-6-2)13-8-12-29(3)4)14-21-20-9-7-10-22-24(20)18(16-28-22)15-23(21)30/h5,7,9-10,16,19,21,23,28H,1,6,8,11-15,17H2,2-4H3,(H,27,33)/t19-,21-,23-/m1/s1
</t>
  </si>
  <si>
    <t>LWQQLNNNIPYSNX-UROSTWAQSA-N</t>
  </si>
  <si>
    <t>[H][C@@]1(CC[C@@]2([H])\C(CCC[C@]12C)=C\C=C1\C[C@@H](O)C[C@H](O)C1=C)[C@H](C)\C=C\[C@@H](O)C1CC1</t>
  </si>
  <si>
    <t>CC(C=CC(O)C1CC1)C1CCC2C(CCCC12C)=CC=C1CC(O)CC(O)C1=C</t>
  </si>
  <si>
    <t xml:space="preserve">InChI=1S/C27H40O3/c1-17(6-13-25(29)20-8-9-20)23-11-12-24-19(5-4-14-27(23,24)3)7-10-21-15-22(28)16-26(30)18(21)2/h6-7,10,13,17,20,22-26,28-30H,2,4-5,8-9,11-12,14-16H2,1,3H3/b13-6+,19-7+,21-10-/t17-,22-,23-,24+,25-,26+,27-/m1/s1
</t>
  </si>
  <si>
    <t>AIXAANGOTKPUOY-UHFFFAOYSA-N</t>
  </si>
  <si>
    <t>[Cl-].C[N+](C)(C)CCOC(N)=O</t>
  </si>
  <si>
    <t>C[N+](C)(C)CCOC(N)=O</t>
  </si>
  <si>
    <t xml:space="preserve">InChI=1S/C6H14N2O2.ClH/c1-8(2,3)4-5-10-6(7)9;/h4-5H2,1-3H3,(H-,7,9);1H
</t>
  </si>
  <si>
    <t>OGHNVEJMJSYVRP-UHFFFAOYSA-N</t>
  </si>
  <si>
    <t>COC1=C(OCCNCC(O)COC2=CC=CC3=C2C2=C(N3)C=CC=C2)C=CC=C1</t>
  </si>
  <si>
    <t xml:space="preserve">InChI=1/C24H26N2O4/c1-28-21-10-4-5-11-22(21)29-14-13-25-15-17(27)16-30-23-12-6-9-20-24(23)18-7-2-3-8-19(18)26-20/h2-12,17,25-27H,13-16H2,1H3
</t>
  </si>
  <si>
    <t>MLYYVTUWGNIJIB-BXKDBHETSA-N</t>
  </si>
  <si>
    <t>[H][C@]12SCC(CSC3=NN=C(C)S3)=C(N1C(=O)[C@H]2NC(=O)CN1C=NN=N1)C(O)=O</t>
  </si>
  <si>
    <t>CC1=NN=C(SCC2=C(N3C(SC2)C(NC(=O)CN2C=NN=N2)C3=O)C(O)=O)S1</t>
  </si>
  <si>
    <t xml:space="preserve">InChI=1S/C14H14N8O4S3/c1-6-17-18-14(29-6)28-4-7-3-27-12-9(11(24)22(12)10(7)13(25)26)16-8(23)2-21-5-15-19-20-21/h5,9,12H,2-4H2,1H3,(H,16,23)(H,25,26)/t9-,12-/m1/s1
</t>
  </si>
  <si>
    <t>RTXOFQZKPXMALH-GHXIOONMSA-N</t>
  </si>
  <si>
    <t>NC1=NC(=CS1)C(=N\O)\C(=O)N[C@H]1[C@H]2SCC(C=C)=C(N2C1=O)C(O)=O</t>
  </si>
  <si>
    <t>NC1=NC(=CS1)C(=NO)C(=O)NC1C2SCC(C=C)=C(N2C1=O)C(O)=O</t>
  </si>
  <si>
    <t xml:space="preserve">InChI=1S/C14H13N5O5S2/c1-2-5-3-25-12-8(11(21)19(12)9(5)13(22)23)17-10(20)7(18-24)6-4-26-14(15)16-6/h2,4,8,12,24H,1,3H2,(H2,15,16)(H,17,20)(H,22,23)/b18-7-/t8-,12-/m1/s1
</t>
  </si>
  <si>
    <t>HVFLCNVBZFFHBT-ZKDACBOMSA-N</t>
  </si>
  <si>
    <t>[H][C@]12SCC(C[N+]3(C)CCCC3)=C(N1C(=O)[C@H]2NC(=O)C(=N/OC)\C1=CSC(N)=N1)C([O-])=O</t>
  </si>
  <si>
    <t>CON=C(C(=O)NC1C2SCC(C[N+]3(C)CCCC3)=C(N2C1=O)C([O-])=O)C1=CSC(N)=N1</t>
  </si>
  <si>
    <t xml:space="preserve">InChI=1S/C19H24N6O5S2/c1-25(5-3-4-6-25)7-10-8-31-17-13(16(27)24(17)14(10)18(28)29)22-15(26)12(23-30-2)11-9-32-19(20)21-11/h9,13,17H,3-8H2,1-2H3,(H3-,20,21,22,26,28,29)/b23-12-/t13-,17-/m1/s1
</t>
  </si>
  <si>
    <t>GCFBRXLSHGKWDP-XCGNWRKASA-N</t>
  </si>
  <si>
    <t>CCN1CCN(C(=O)N[C@@H](C(=O)N[C@H]2[C@H]3SCC(CSC4=NN=NN4C)=C(N3C2=O)C(O)=O)C2=CC=C(O)C=C2)C(=O)C1=O</t>
  </si>
  <si>
    <t>CCN1CCN(C(=O)NC(C(=O)NC2C3SCC(CSC4=NN=NN4C)=C(N3C2=O)C(O)=O)C2=CC=C(O)C=C2)C(=O)C1=O</t>
  </si>
  <si>
    <t xml:space="preserve">InChI=1S/C25H27N9O8S2/c1-3-32-8-9-33(21(39)20(32)38)24(42)27-15(12-4-6-14(35)7-5-12)18(36)26-16-19(37)34-17(23(40)41)13(10-43-22(16)34)11-44-25-28-29-30-31(25)2/h4-7,15-16,22,35H,3,8-11H2,1-2H3,(H,26,36)(H,27,42)(H,40,41)/t15-,16-,22-/m1/s1
</t>
  </si>
  <si>
    <t>WYUSVOMTXWRGEK-HBWVYFAYSA-N</t>
  </si>
  <si>
    <t>COCC1=C(N2[C@H](SC1)[C@H](NC(=O)C(=N/OC)\C1=CSC(N)=N1)C2=O)C(O)=O</t>
  </si>
  <si>
    <t>COCC1=C(N2C(SC1)C(NC(=O)C(=NOC)C1=CSC(N)=N1)C2=O)C(O)=O</t>
  </si>
  <si>
    <t xml:space="preserve">InChI=1S/C15H17N5O6S2/c1-25-3-6-4-27-13-9(12(22)20(13)10(6)14(23)24)18-11(21)8(19-26-2)7-5-28-15(16)17-7/h5,9,13H,3-4H2,1-2H3,(H2,16,17)(H,18,21)(H,23,24)/b19-8-/t9-,13-/m1/s1
</t>
  </si>
  <si>
    <t>WDLWHQDACQUCJR-PBFPGSCMSA-N</t>
  </si>
  <si>
    <t>[H][C@]12SCC(C=CC)=C(N1C(=O)[C@H]2NC(=O)[C@H](N)C1=CC=C(O)C=C1)C(O)=O</t>
  </si>
  <si>
    <t>CC=CC1=C(N2C(SC1)C(NC(=O)C(N)C1=CC=C(O)C=C1)C2=O)C(O)=O</t>
  </si>
  <si>
    <t xml:space="preserve">InChI=1S/C18H19N3O5S/c1-2-3-10-8-27-17-13(16(24)21(17)14(10)18(25)26)20-15(23)12(19)9-4-6-11(22)7-5-9/h2-7,12-13,17,22H,8,19H2,1H3,(H,20,23)(H,25,26)/t12-,13-,17-/m1/s1
</t>
  </si>
  <si>
    <t>CC(C)(ON=C(C(=O)NC1C2SCC(C[N+]3=CC=CC=C3)=C(N2C1=O)C([O-])=O)C1=CSC(N)=N1)C(O)=O</t>
  </si>
  <si>
    <t>ORFOPKXBNMVMKC-DWVKKRMSSA-N</t>
  </si>
  <si>
    <t>[H][C@]12SCC(C[N+]3=CC=CC=C3)=C(N1C(=O)[C@H]2NC(=O)C(=N/OC(C)(C)C(O)=O)\C1=CSC(N)=N1)C([O-])=O</t>
  </si>
  <si>
    <t xml:space="preserve">InChI=1S/C22H22N6O7S2/c1-22(2,20(33)34)35-26-13(12-10-37-21(23)24-12)16(29)25-14-17(30)28-15(19(31)32)11(9-36-18(14)28)8-27-6-4-3-5-7-27/h3-7,10,14,18H,8-9H2,1-2H3,(H4-,23,24,25,29,31,32,33,34)/b26-13-/t14-,18-/m1/s1
</t>
  </si>
  <si>
    <t>UNJFKXSSGBWRBZ-BJCIPQKHSA-N</t>
  </si>
  <si>
    <t>NC1=NC(=CS1)C(=C\CC(O)=O)\C(=O)N[C@H]1[C@H]2SCC=C(N2C1=O)C(O)=O</t>
  </si>
  <si>
    <t>NC1=NC(=CS1)C(=CCC(O)=O)C(=O)NC1C2SCC=C(N2C1=O)C(O)=O</t>
  </si>
  <si>
    <t xml:space="preserve">InChI=1S/C15H14N4O6S2/c16-15-17-7(5-27-15)6(1-2-9(20)21)11(22)18-10-12(23)19-8(14(24)25)3-4-26-13(10)19/h1,3,5,10,13H,2,4H2,(H2,16,17)(H,18,22)(H,20,21)(H,24,25)/b6-1-/t10-,13-/m1/s1
</t>
  </si>
  <si>
    <t>VAAUVRVFOQPIGI-SPQHTLEESA-N</t>
  </si>
  <si>
    <t>[H][C@]12SCC(CSC3=NC(=O)C(=O)NN3C)=C(N1C(=O)[C@H]2NC(=O)C(=N/OC)\C1=CSC(N)=N1)C(O)=O</t>
  </si>
  <si>
    <t>CON=C(C(=O)NC1C2SCC(CSC3=NC(=O)C(O)=NN3C)=C(N2C1=O)C(O)=O)C1=CSC(N)=N1</t>
  </si>
  <si>
    <t xml:space="preserve">InChI=1S/C18H18N8O7S3/c1-25-18(22-12(28)13(29)23-25)36-4-6-3-34-15-9(14(30)26(15)10(6)16(31)32)21-11(27)8(24-33-2)7-5-35-17(19)20-7/h5,9,15H,3-4H2,1-2H3,(H2,19,20)(H,21,27)(H,23,29)(H,31,32)/b24-8-/t9-,15-/m1/s1
</t>
  </si>
  <si>
    <t>SEERZIQQUAZTOL-ANMDKAQQSA-N</t>
  </si>
  <si>
    <t>COCC1=C(C2=CC=C(F)C=C2)C(\C=C\[C@@H](O)C[C@@H](O)CC(O)=O)=C(N=C1C(C)C)C(C)C</t>
  </si>
  <si>
    <t>COCC1=C(C2=CC=C(F)C=C2)C(C=CC(O)CC(O)CC(O)=O)=C(N=C1C(C)C)C(C)C</t>
  </si>
  <si>
    <t xml:space="preserve">InChI=1S/C26H34FNO5/c1-15(2)25-21(11-10-19(29)12-20(30)13-23(31)32)24(17-6-8-18(27)9-7-17)22(14-33-5)26(28-25)16(3)4/h6-11,15-16,19-20,29-30H,12-14H2,1-5H3,(H,31,32)/b11-10+/t19-,20-/m1/s1
</t>
  </si>
  <si>
    <t>SBNPWPIBESPSIF-MHWMIDJBSA-N</t>
  </si>
  <si>
    <t>CC(C)C[C@H](NC(=O)[C@@H](CCCNC(N)=O)NC(=O)[C@H](CC1=CC=C(O)C=C1)NC(=O)[C@H](CO)NC(=O)[C@@H](CC1=CC=CN=C1)NC(=O)[C@@H](CC1=CC=C(Cl)C=C1)NC(=O)[C@@H](CC1=CC2=CC=CC=C2C=C1)NC(C)=O)C(=O)N[C@@H](CCCNC(N)=N)C(=O)N1CCC[C@H]1C(=O)N[C@H](C)C(N)=O</t>
  </si>
  <si>
    <t>CC(C)CC(NC(=O)C(CCCNC(N)=O)NC(=O)C(CC1=CC=C(O)C=C1)NC(=O)C(CO)NC(=O)C(CC1=CC=CN=C1)NC(=O)C(CC1=CC=C(Cl)C=C1)NC(=O)C(CC1=CC=C2C=CC=CC2=C1)NC(C)=O)C(=O)NC(CCCN=C(N)N)C(=O)N1CCCC1C(=O)NC(C)C(N)=O</t>
  </si>
  <si>
    <t xml:space="preserve">InChI=1S/C70H92ClN17O14/c1-39(2)31-52(61(94)82-51(15-9-28-77-69(73)74)68(101)88-30-10-16-58(88)67(100)79-40(3)59(72)92)83-60(93)50(14-8-29-78-70(75)102)81-63(96)54(34-43-20-25-49(91)26-21-43)86-66(99)57(38-89)87-65(98)56(36-45-11-7-27-76-37-45)85-64(97)55(33-42-18-23-48(71)24-19-42)84-62(95)53(80-41(4)90)35-44-17-22-46-12-5-6-13-47(46)32-44/h5-7,11-13,17-27,32,37,39-40,50-58,89,91H,8-10,14-16,28-31,33-36,38H2,1-4H3,(H2,72,92)(H,79,100)(H,80,90)(H,81,96)(H,82,94)(H,83,93)(H,84,95)(H,85,97)(H,86,99)(H,87,98)(H4,73,74,77)(H3,75,78,102)/t40-,50-,51+,52+,53-,54+,55-,56-,57+,58+/m1/s1
</t>
  </si>
  <si>
    <t>WUTYZMFRCNBCHQ-CSEYRULYNA-N</t>
  </si>
  <si>
    <t>C[C@@H]1O[C@@]2(CS1)CN1CCC2CC1</t>
  </si>
  <si>
    <t>O[Cl](=O)(=O)=O.CC1OC2(CS1)CN1CCC2CC1</t>
  </si>
  <si>
    <t xml:space="preserve">InChI=1/C10H17NOS/c1-8-12-10(7-13-8)6-11-4-2-9(10)3-5-11/h8-9H,2-7H2,1H3/t8-,10-/s2
</t>
  </si>
  <si>
    <t>VDANGULDQQJODZ-UHFFFAOYSA-N</t>
  </si>
  <si>
    <t>CCN(CC)CCOC(=O)C1=CC=C(N)C=C1Cl</t>
  </si>
  <si>
    <t xml:space="preserve">InChI=1S/C13H19ClN2O2/c1-3-16(4-2)7-8-18-13(17)11-6-5-10(15)9-12(11)14/h5-6,9H,3-4,7-8,15H2,1-2H3
</t>
  </si>
  <si>
    <t>HHHKFGXWKKUNCY-FHWLQOOXSA-N</t>
  </si>
  <si>
    <t>CCOC(=O)[C@H](CCC1=CC=CC=C1)N[C@H]1CCCN2CCC[C@H](N2C1=O)C(O)=O</t>
  </si>
  <si>
    <t>CCOC(=O)C(CCC1=CC=CC=C1)NC1CCCN2CCCC(N2C1=O)C(O)=O</t>
  </si>
  <si>
    <t xml:space="preserve">InChI=1S/C22H31N3O5/c1-2-30-22(29)18(13-12-16-8-4-3-5-9-16)23-17-10-6-14-24-15-7-11-19(21(27)28)25(24)20(17)26/h3-5,8-9,17-19,23H,2,6-7,10-15H2,1H3,(H,27,28)/t17-,18-,19-/m0/s1
</t>
  </si>
  <si>
    <t>XXZSQOVSEBAPGS-DONVQRBFSA-L</t>
  </si>
  <si>
    <t>[O-]S(=O)(=O)C1=CC=CC=C1.[O-]S(=O)(=O)C1=CC=CC=C1.COC1=C(OC)C=C(C[C@@H]2C3=CC(OC)=C(OC)C=C3CC[N@+]2(C)CCC(=O)OCCCCCOC(=O)CC[N@@+]2(C)CCC3=CC(OC)=C(OC)C=C3[C@H]2CC2=CC(OC)=C(OC)C=C2)C=C1</t>
  </si>
  <si>
    <t xml:space="preserve">InChI=1S/C53H72N2O12.2C6H6O3S/c1-54(22-18-38-32-48(62-7)50(64-9)34-40(38)42(54)28-36-14-16-44(58-3)46(30-36)60-5)24-20-52(56)66-26-12-11-13-27-67-53(57)21-25-55(2)23-19-39-33-49(63-8)51(65-10)35-41(39)43(55)29-37-15-17-45(59-4)47(31-37)61-6;2*7-10(8,9)6-4-2-1-3-5-6/h14-17,30-35,42-43H,11-13,18-29H2,1-10H3;2*1-5H,(H,7,8,9)/q+2;;/p-2/t42-,43-,54-,55-;;/m1../s1
</t>
  </si>
  <si>
    <t>GJSURZIOUXUGAL-UHFFFAOYSA-N</t>
  </si>
  <si>
    <t>ClC1=CC=CC(Cl)=C1NC1=NCCN1</t>
  </si>
  <si>
    <t xml:space="preserve">InChI=1S/C9H9Cl2N3/c10-6-2-1-3-7(11)8(6)14-9-12-4-5-13-9/h1-3H,4-5H2,(H2,12,13,14)
</t>
  </si>
  <si>
    <t>GKTWGGQPFAXNFI-HNNXBMFYSA-N</t>
  </si>
  <si>
    <t>COC(=O)[C@@H](N1CCC2=C(C1)C=CS2)C1=CC=CC=C1Cl</t>
  </si>
  <si>
    <t>COC(=O)C(N1CCC2=C(C1)C=CS2)C1=CC=CC=C1Cl</t>
  </si>
  <si>
    <t xml:space="preserve">InChI=1S/C16H16ClNO2S/c1-20-16(19)15(12-4-2-3-5-13(12)17)18-8-6-14-11(10-18)7-9-21-14/h2-5,7,9,15H,6,8,10H2,1H3/t15-/m0/s1
</t>
  </si>
  <si>
    <t>XDDJGVMJFWAHJX-UHFFFAOYSA-N</t>
  </si>
  <si>
    <t>OC(=O)C1N=C(C2=CC=CC=C2)C2=C(NC1=O)C=CC(Cl)=C2</t>
  </si>
  <si>
    <t xml:space="preserve">InChI=1/C16H11ClN2O3/c17-10-6-7-12-11(8-10)13(9-4-2-1-3-5-9)19-14(16(21)22)15(20)18-12/h1-8,14H,(H,18,20)(H,21,22)
</t>
  </si>
  <si>
    <t>ZPUCINDJVBIVPJ-LJISPDSOSA-N</t>
  </si>
  <si>
    <t>COC(=O)[C@@H]1[C@H]2CC[C@@H](C[C@@H]1OC(=O)C1=CC=CC=C1)N2C</t>
  </si>
  <si>
    <t>COC(=O)[C@H]1[C@@H]2CC[C@H](C[C@H]1OC(=O)C1=CC=CC=C1)N2C</t>
  </si>
  <si>
    <t xml:space="preserve">InChI=1S/C17H21NO4/c1-18-12-8-9-13(18)15(17(20)21-2)14(10-12)22-16(19)11-6-4-3-5-7-11/h3-7,12-15H,8-10H2,1-2H3/t12-,13+,14-,15+/m0/s1
</t>
  </si>
  <si>
    <t>JURKNVYFZMSNLP-UHFFFAOYSA-N</t>
  </si>
  <si>
    <t>CN(C)CCC=C1C2=C(C=CC=C2)C=CC2=C1C=CC=C2</t>
  </si>
  <si>
    <t xml:space="preserve">InChI=1S/C20H21N/c1-21(2)15-7-12-20-18-10-5-3-8-16(18)13-14-17-9-4-6-11-19(17)20/h3-6,8-14H,7,15H2,1-2H3
</t>
  </si>
  <si>
    <t>SKYSRIRYMSLOIN-UHFFFAOYSA-N</t>
  </si>
  <si>
    <t>CN(C)CCOC(=O)C(C1=CC=CC=C1)C1(O)CCCC1</t>
  </si>
  <si>
    <t xml:space="preserve">InChI=1/C17H25NO3/c1-18(2)12-13-21-16(19)15(14-8-4-3-5-9-14)17(20)10-6-7-11-17/h3-5,8-9,15,20H,6-7,10-13H2,1-2H3
</t>
  </si>
  <si>
    <t>OZOMQRBLCMDCEG-UHFFFAOYSA-N</t>
  </si>
  <si>
    <t>[O-][N+](=O)C1=CC=C(C=C1)C1=CC=C(O1)C=NN1CC(=O)NC1=O</t>
  </si>
  <si>
    <t xml:space="preserve">InChI=1S/C14H10N4O5/c19-13-8-17(14(20)16-13)15-7-11-5-6-12(23-11)9-1-3-10(4-2-9)18(21)22/h1-7H,8H2,(H,16,19,20)
</t>
  </si>
  <si>
    <t>WHBIGIKBNXZKFE-UHFFFAOYSA-N</t>
  </si>
  <si>
    <t>CC(C)NC1=CC=CN=C1N1CCN(CC1)C(=O)C1=CC2=CC(NS(C)(=O)=O)=CC=C2N1</t>
  </si>
  <si>
    <t xml:space="preserve">InChI=1S/C22H28N6O3S/c1-15(2)24-19-5-4-8-23-21(19)27-9-11-28(12-10-27)22(29)20-14-16-13-17(26-32(3,30)31)6-7-18(16)25-20/h4-8,13-15,24-26H,9-12H2,1-3H3
</t>
  </si>
  <si>
    <t>WBGKWQHBNHJJPZ-LECWWXJVSA-N</t>
  </si>
  <si>
    <t>CC1(C)O[C@@H]2C[C@H]3[C@@H]4CCC5=CC(=O)C=C[C@]5(C)[C@H]4[C@@H](O)C[C@]3(C)[C@@]2(O1)C(=O)CO</t>
  </si>
  <si>
    <t>CC1(C)OC2CC3C4CCC5=CC(=O)C=CC5(C)C4C(O)CC3(C)C2(O1)C(=O)CO</t>
  </si>
  <si>
    <t xml:space="preserve">InChI=1S/C24H32O6/c1-21(2)29-19-10-16-15-6-5-13-9-14(26)7-8-22(13,3)20(15)17(27)11-23(16,4)24(19,30-21)18(28)12-25/h7-9,15-17,19-20,25,27H,5-6,10-12H2,1-4H3/t15-,16-,17-,19+,20+,22-,23-,24+/m0/s1
</t>
  </si>
  <si>
    <t>KWTSXDURSIMDCE-QMMMGPOBSA-N</t>
  </si>
  <si>
    <t>C[C@H](N)CC1=CC=CC=C1</t>
  </si>
  <si>
    <t xml:space="preserve">InChI=1S/C9H13N/c1-8(10)7-9-5-3-2-4-6-9/h2-6,8H,7,10H2,1H3/t8-/m0/s1
</t>
  </si>
  <si>
    <t>MKXZASYAUGDDCJ-NJAFHUGGSA-N</t>
  </si>
  <si>
    <t>[H][C@]12CCCC[C@]11CCN(C)[C@H]2CC2=C1C=C(OC)C=C2</t>
  </si>
  <si>
    <t>[H]C12CC3=C(C=C(OC)C=C3)C3(CCCCC13)CCN2C</t>
  </si>
  <si>
    <t xml:space="preserve">InChI=1S/C18H25NO/c1-19-10-9-18-8-4-3-5-15(18)17(19)11-13-6-7-14(20-2)12-16(13)18/h6-7,12,15,17H,3-5,8-11H2,1-2H3/t15-,17+,18+/m1/s1
</t>
  </si>
  <si>
    <t>PUFQVTATUTYEAL-UHFFFAOYSA-N</t>
  </si>
  <si>
    <t>CCCCOC1=CC(C(=O)NCCN(CC)CC)=C2C=CC=CC2=N1</t>
  </si>
  <si>
    <t xml:space="preserve">InChI=1S/C20H29N3O2/c1-4-7-14-25-19-15-17(16-10-8-9-11-18(16)22-19)20(24)21-12-13-23(5-2)6-3/h8-11,15H,4-7,12-14H2,1-3H3,(H,21,24)
</t>
  </si>
  <si>
    <t>HUPFGZXOMWLGNK-UHFFFAOYSA-N</t>
  </si>
  <si>
    <t>OC(=O)C1=C(O)C=CC(=C1)C1=C(F)C=C(F)C=C1</t>
  </si>
  <si>
    <t xml:space="preserve">InChI=1S/C13H8F2O3/c14-8-2-3-9(11(15)6-8)7-1-4-12(16)10(5-7)13(17)18/h1-6,16H,(H,17,18)
</t>
  </si>
  <si>
    <t>LTMHDMANZUZIPE-PUGKRICDSA-N</t>
  </si>
  <si>
    <t>C[C@H]1O[C@H](C[C@H](O)[C@@H]1O)O[C@H]1[C@@H](O)C[C@H](O[C@H]2[C@@H](O)C[C@H](O[C@H]3CC[C@@]4(C)[C@H](CC[C@@H]5[C@@H]4C[C@@H](O)[C@]4(C)[C@H](CC[C@]54O)C4=CC(=O)OC4)C3)O[C@@H]2C)O[C@@H]1C</t>
  </si>
  <si>
    <t>CC1OC(CC(O)C1O)OC1C(O)CC(OC2C(O)CC(OC3CCC4(C)C(CCC5C4CC(O)C4(C)C(CCC54O)C4=CC(=O)OC4)C3)OC2C)OC1C</t>
  </si>
  <si>
    <t xml:space="preserve">InChI=1S/C41H64O14/c1-19-36(47)28(42)15-34(50-19)54-38-21(3)52-35(17-30(38)44)55-37-20(2)51-33(16-29(37)43)53-24-8-10-39(4)23(13-24)6-7-26-27(39)14-31(45)40(5)25(9-11-41(26,40)48)22-12-32(46)49-18-22/h12,19-21,23-31,33-38,42-45,47-48H,6-11,13-18H2,1-5H3/t19-,20-,21-,23-,24+,25-,26-,27+,28+,29+,30+,31-,33+,34+,35+,36-,37-,38-,39+,40+,41+/m1/s1
</t>
  </si>
  <si>
    <t>LUZRJRNZXALNLM-JGRZULCMSA-N</t>
  </si>
  <si>
    <t>[H][C@@]12CCCN1C(=O)[C@H](CC1=CC=CC=C1)N1C(=O)[C@](C)(NC(=O)[C@H]3CN(C)[C@]4([H])CC5=CNC6=C5C(=CC=C6)[C@@]4([H])C3)O[C@@]21O</t>
  </si>
  <si>
    <t>O[C@H]([C@@H](O)C(O)=O)C(O)=O.[H][C@@]12CCCN1C(=O)[C@H](CC1=CC=CC=C1)N1C(=O)[C@](C)(NC(=O)[C@H]3CN(C)[C@]4([H])CC5=CNC6=C5C(=CC=C6)[C@@]4([H])C3)O[C@@]21O.[H][C@@]12CCCN1C(=O)[C@H](CC1=CC=CC=C1)N1C(=O)[C@](C)(NC(=O)[C@H]3CN(C)[C@]4([H])CC5=CNC6=C5C(=CC=C6)[C@@]4([H])C3)O[C@@]21O</t>
  </si>
  <si>
    <t xml:space="preserve">InChI=1S/C33H37N5O5/c1-32(35-29(39)21-15-23-22-10-6-11-24-28(22)20(17-34-24)16-25(23)36(2)18-21)31(41)38-26(14-19-8-4-3-5-9-19)30(40)37-13-7-12-27(37)33(38,42)43-32/h3-6,8-11,17,21,23,25-27,34,42H,7,12-16,18H2,1-2H3,(H,35,39)/t21-,23-,25-,26+,27+,32-,33+/m1/s1
</t>
  </si>
  <si>
    <t>ILYCWAKSDCYMBB-OPCMSESCSA-N</t>
  </si>
  <si>
    <t>CC(C)[C@@H](C)\C=C\[C@@H](C)[C@H]1CC[C@H]2\C(CCC[C@]12C)=C\C=C1/C[C@@H](O)CC[C@@H]1C</t>
  </si>
  <si>
    <t>CC(C)C(C)C=CC(C)C1CCC2C(CCCC12C)=CC=C1CC(O)CCC1C</t>
  </si>
  <si>
    <t xml:space="preserve">InChI=1S/C28H46O/c1-19(2)20(3)9-10-22(5)26-15-16-27-23(8-7-17-28(26,27)6)12-13-24-18-25(29)14-11-21(24)4/h9-10,12-13,19-22,25-27,29H,7-8,11,14-18H2,1-6H3/b10-9+,23-12+,24-13+/t20-,21-,22+,25-,26+,27-,28+/m0/s1
</t>
  </si>
  <si>
    <t>OCUJLLGVOUDECM-UHFFFAOYSA-N</t>
  </si>
  <si>
    <t>CNCC(O)C1=CC(OC(=O)C(C)(C)C)=C(OC(=O)C(C)(C)C)C=C1</t>
  </si>
  <si>
    <t xml:space="preserve">InChI=1/C19H29NO5/c1-18(2,3)16(22)24-14-9-8-12(13(21)11-20-7)10-15(14)25-17(23)19(4,5)6/h8-10,13,20-21H,11H2,1-7H3
</t>
  </si>
  <si>
    <t>UVTNFZQICZKOEM-UHFFFAOYSA-N</t>
  </si>
  <si>
    <t>CC(C)N(CCC(C(N)=O)(C1=CC=CC=C1)C1=CC=CC=N1)C(C)C</t>
  </si>
  <si>
    <t xml:space="preserve">InChI=1/C21H29N3O/c1-16(2)24(17(3)4)15-13-21(20(22)25,18-10-6-5-7-11-18)19-12-8-9-14-23-19/h5-12,14,16-17H,13,15H2,1-4H3,(H2,22,25)
</t>
  </si>
  <si>
    <t>JRWZLRBJNMZMFE-UHFFFAOYSA-N</t>
  </si>
  <si>
    <t>CC(CCC1=CC=C(O)C=C1)NCCC1=CC(O)=C(O)C=C1</t>
  </si>
  <si>
    <t xml:space="preserve">InChI=1/C18H23NO3/c1-13(2-3-14-4-7-16(20)8-5-14)19-11-10-15-6-9-17(21)18(22)12-15/h4-9,12-13,19-22H,2-3,10-11H2,1H3
</t>
  </si>
  <si>
    <t>NOPFSRXAKWQILS-UHFFFAOYSA-N</t>
  </si>
  <si>
    <t>CCCCCCCCCCCCCCCCCCCCCCO</t>
  </si>
  <si>
    <t xml:space="preserve">InChI=1S/C22H46O/c1-2-3-4-5-6-7-8-9-10-11-12-13-14-15-16-17-18-19-20-21-22-23/h23H,2-22H2,1H3
</t>
  </si>
  <si>
    <t>UKTAZPQNNNJVKR-MMUVGSQPNA-N</t>
  </si>
  <si>
    <t>[H][C@]12C[C@@H](C[C@]3([H])CC(C1)C(=O)CN23)OC(=O)C1=CNC2=C1C=CC=C2</t>
  </si>
  <si>
    <t>[H]C12CC(CC3([H])CC(C1)C(=O)CN23)OC(=O)C1=CNC2=C1C=CC=C2</t>
  </si>
  <si>
    <t xml:space="preserve">InChI=1/C19H20N2O3/c22-18-10-21-12-5-11(18)6-13(21)8-14(7-12)24-19(23)16-9-20-17-4-2-1-3-15(16)17/h1-4,9,11-14,20H,5-8,10H2/t11?,12-,13+,14+
</t>
  </si>
  <si>
    <t>ADEBPBSSDYVVLD-UHFFFAOYSA-N</t>
  </si>
  <si>
    <t>COC1=C(OC)C=C2C(=O)C(CC3CCN(CC4=CC=CC=C4)CC3)CC2=C1</t>
  </si>
  <si>
    <t xml:space="preserve">InChI=1/C24H29NO3/c1-27-22-14-19-13-20(24(26)21(19)15-23(22)28-2)12-17-8-10-25(11-9-17)16-18-6-4-3-5-7-18/h3-7,14-15,17,20H,8-13,16H2,1-2H3
</t>
  </si>
  <si>
    <t>ODQWQRRAPPTVAG-UHFFFAOYSA-N</t>
  </si>
  <si>
    <t>CN(C)CCC=C1C2=C(COC3=C1C=CC=C3)C=CC=C2</t>
  </si>
  <si>
    <t xml:space="preserve">InChI=1S/C19H21NO/c1-20(2)13-7-11-17-16-9-4-3-8-15(16)14-21-19-12-6-5-10-18(17)19/h3-6,8-12H,7,13-14H2,1-2H3
</t>
  </si>
  <si>
    <t>BZEWSEKUUPWQDQ-UHFFFAOYSA-N</t>
  </si>
  <si>
    <t>CCCCOC1=CC=C(C=C1)C(=O)CCN1CCCCC1</t>
  </si>
  <si>
    <t xml:space="preserve">InChI=1S/C18H27NO2/c1-2-3-15-21-17-9-7-16(8-10-17)18(20)11-14-19-12-5-4-6-13-19/h7-10H,2-6,11-15H2,1H3
</t>
  </si>
  <si>
    <t>KSCFJBIXMNOVSH-UHFFFAOYSA-N</t>
  </si>
  <si>
    <t>CN1C2=C(N(CC(O)CO)C=N2)C(=O)N(C)C1=O</t>
  </si>
  <si>
    <t xml:space="preserve">InChI=1/C10H14N4O4/c1-12-8-7(9(17)13(2)10(12)18)14(5-11-8)3-6(16)4-15/h5-6,15-16H,3-4H2,1-2H3
</t>
  </si>
  <si>
    <t>LEZWWPYKPKIXLL-UHFFFAOYSA-N</t>
  </si>
  <si>
    <t>ClC1=CC=C(COC(CN2C=CN=C2)C2=C(Cl)C=C(Cl)C=C2)C=C1</t>
  </si>
  <si>
    <t xml:space="preserve">InChI=1/C18H15Cl3N2O/c19-14-3-1-13(2-4-14)11-24-18(10-23-8-7-22-12-23)16-6-5-15(20)9-17(16)21/h1-9,12,18H,10-11H2
</t>
  </si>
  <si>
    <t>KBUZBQVCBVDWKX-UHFFFAOYSA-N</t>
  </si>
  <si>
    <t>CCOCCN1C(=NC2=C1C=CC=C2)N1CCCN(C)CC1</t>
  </si>
  <si>
    <t xml:space="preserve">InChI=1S/C17H26N4O/c1-3-22-14-13-21-16-8-5-4-7-15(16)18-17(21)20-10-6-9-19(2)11-12-20/h4-5,7-8H,3,6,9-14H2,1-2H3
</t>
  </si>
  <si>
    <t>IDYZIJYBMGIQMJ-UHFFFAOYSA-N</t>
  </si>
  <si>
    <t>CCN1C=C(C(O)=O)C(=O)C2=CC(F)=C(N=C12)N1CCNCC1</t>
  </si>
  <si>
    <t xml:space="preserve">InChI=1S/C15H17FN4O3/c1-2-19-8-10(15(22)23)12(21)9-7-11(16)14(18-13(9)19)20-5-3-17-4-6-20/h7-8,17H,2-6H2,1H3,(H,22,23)
</t>
  </si>
  <si>
    <t>JRURYQJSLYLRLN-BJMVGYQFSA-N</t>
  </si>
  <si>
    <t>CCN(CC)C(=O)C(=C\C1=CC(=C(O)C(O)=C1)[N+]([O-])=O)\C#N</t>
  </si>
  <si>
    <t>CCN(CC)C(=O)C(=CC1=CC(O)=C(O)C(=C1)[N+]([O-])=O)C#N</t>
  </si>
  <si>
    <t xml:space="preserve">InChI=1S/C14H15N3O5/c1-3-16(4-2)14(20)10(8-15)5-9-6-11(17(21)22)13(19)12(18)7-9/h5-7,18-19H,3-4H2,1-2H3/b10-5+
</t>
  </si>
  <si>
    <t>KAQKFAOMNZTLHT-OZUDYXHBSA-N</t>
  </si>
  <si>
    <t>CCCCC[C@H](O)\C=C\[C@H]1[C@H](O)C[C@@H]2O\C(C[C@H]12)=C/CCCC(O)=O</t>
  </si>
  <si>
    <t>CCCCCC(O)C=CC1C(O)CC2OC(CC12)=CCCCC(O)=O</t>
  </si>
  <si>
    <t xml:space="preserve">InChI=1S/C20H32O5/c1-2-3-4-7-14(21)10-11-16-17-12-15(8-5-6-9-20(23)24)25-19(17)13-18(16)22/h8,10-11,14,16-19,21-22H,2-7,9,12-13H2,1H3,(H,23,24)/b11-10+,15-8-/t14-,16+,17+,18+,19-/m0/s1
</t>
  </si>
  <si>
    <t>OROAFUQRIXKEMV-LDADJPATSA-N</t>
  </si>
  <si>
    <t>CCCCC1=NC=C(\C=C(/CC2=CC=CS2)C(O)=O)N1CC1=CC=C(C=C1)C(O)=O</t>
  </si>
  <si>
    <t>CCCCC1=NC=C(C=C(CC2=CC=CS2)C(O)=O)N1CC1=CC=C(C=C1)C(O)=O</t>
  </si>
  <si>
    <t xml:space="preserve">InChI=1S/C23H24N2O4S/c1-2-3-6-21-24-14-19(12-18(23(28)29)13-20-5-4-11-30-20)25(21)15-16-7-9-17(10-8-16)22(26)27/h4-5,7-12,14H,2-3,6,13,15H2,1H3,(H,26,27)(H,28,29)/b18-12+
</t>
  </si>
  <si>
    <t>SUBDBMMJDZJVOS-DEOSSOPVSA-N</t>
  </si>
  <si>
    <t>COC1=CC2=C(C=C1)N=C(N2)[S@@](=O)CC1=NC=C(C)C(OC)=C1C</t>
  </si>
  <si>
    <t>COC1=CC2=C(NC(=N2)S(=O)CC2=C(C)C(OC)=C(C)C=N2)C=C1</t>
  </si>
  <si>
    <t xml:space="preserve">InChI=1S/C17H19N3O3S/c1-10-8-18-15(11(2)16(10)23-4)9-24(21)17-19-13-6-5-12(22-3)7-14(13)20-17/h5-8H,9H2,1-4H3,(H,19,20)/t24-/m0/s1
</t>
  </si>
  <si>
    <t>CDCHDCWJMGXXRH-UHFFFAOYSA-N</t>
  </si>
  <si>
    <t>ClC1=CC=C2N3C=NN=C3CN=C(C3=CC=CC=C3)C2=C1</t>
  </si>
  <si>
    <t xml:space="preserve">InChI=1S/C16H11ClN4/c17-12-6-7-14-13(8-12)16(11-4-2-1-3-5-11)18-9-15-20-19-10-21(14)15/h1-8,10H,9H2
</t>
  </si>
  <si>
    <t>ZEHYJZXQEQOSON-UHFFFAOYSA-N</t>
  </si>
  <si>
    <t>CCC(O)(C=CCl)C#C</t>
  </si>
  <si>
    <t xml:space="preserve">InChI=1/C7H9ClO/c1-3-7(9,4-2)5-6-8/h1,5-6,9H,4H2,2H3
</t>
  </si>
  <si>
    <t>GXRZIMHKGDIBEW-UHFFFAOYSA-N</t>
  </si>
  <si>
    <t>NC(=O)OC1(CCCCC1)C#C</t>
  </si>
  <si>
    <t xml:space="preserve">InChI=1S/C9H13NO2/c1-2-9(12-8(10)11)6-4-3-5-7-9/h1H,3-7H2,(H2,10,11)
</t>
  </si>
  <si>
    <t>AEOCXXJPGCBFJA-UHFFFAOYSA-N</t>
  </si>
  <si>
    <t>CCC1=NC=CC(=C1)C(N)=S</t>
  </si>
  <si>
    <t xml:space="preserve">InChI=1S/C8H10N2S/c1-2-7-5-6(8(9)11)3-4-10-7/h3-5H,2H2,1H3,(H2,9,11)
</t>
  </si>
  <si>
    <t>CDOZDBSBBXSXLB-UHFFFAOYSA-N</t>
  </si>
  <si>
    <t>CCN(CC)C(C)CN1C2=CC=CC=C2SC2=CC=CC=C12</t>
  </si>
  <si>
    <t xml:space="preserve">InChI=1/C19H24N2S/c1-4-20(5-2)15(3)14-21-16-10-6-8-12-18(16)22-19-13-9-7-11-17(19)21/h6-13,15H,4-5,14H2,1-3H3
</t>
  </si>
  <si>
    <t>HAPOVYFOVVWLRS-UHFFFAOYSA-N</t>
  </si>
  <si>
    <t>CCC1(C)CC(=O)NC1=O</t>
  </si>
  <si>
    <t xml:space="preserve">InChI=1/C7H11NO2/c1-3-7(2)4-5(9)8-6(7)10/h3-4H2,1-2H3,(H,8,9,10)
</t>
  </si>
  <si>
    <t>NPUKDXXFDDZOKR-LLVKDONJSA-N</t>
  </si>
  <si>
    <t>CCOC(=O)C1=CN=CN1[C@H](C)C1=CC=CC=C1</t>
  </si>
  <si>
    <t xml:space="preserve">InChI=1S/C14H16N2O2/c1-3-18-14(17)13-9-15-10-16(13)11(2)12-7-5-4-6-8-12/h4-11H,3H2,1-2H3/t11-/m1/s1
</t>
  </si>
  <si>
    <t>XUFQPHANEAPEMJ-UHFFFAOYSA-N</t>
  </si>
  <si>
    <t>NC(N)=NC1=NC(CSCCC(N)=NS(N)(=O)=O)=CS1</t>
  </si>
  <si>
    <t xml:space="preserve">InChI=1S/C8H15N7O2S3/c9-6(15-20(12,16)17)1-2-18-3-5-4-19-8(13-5)14-7(10)11/h4H,1-3H2,(H2,9,15)(H2,12,16,17)(H4,10,11,13,14)
</t>
  </si>
  <si>
    <t>RZTAMFZIAATZDJ-UHFFFAOYSA-N</t>
  </si>
  <si>
    <t>CCOC(=O)C1=C(C)NC(C)=C(C1C1=CC=CC(Cl)=C1Cl)C(=O)OC</t>
  </si>
  <si>
    <t>CCOC(=O)C1C(C2=CC=CC(Cl)=C2Cl)C(C(=O)OC)=C(C)N=C1C</t>
  </si>
  <si>
    <t xml:space="preserve">InChI=1/C18H19Cl2NO4/c1-5-25-18(23)14-10(3)21-9(2)13(17(22)24-4)15(14)11-7-6-8-12(19)16(11)20/h6-8,15,21H,5H2,1-4H3
</t>
  </si>
  <si>
    <t>SPIUTQOUKAMGCX-UHFFFAOYSA-N</t>
  </si>
  <si>
    <t>CC1=C(OC2=C(C=CC=C2C1=O)C(=O)OCCN1CCCCC1)C1=CC=CC=C1</t>
  </si>
  <si>
    <t xml:space="preserve">InChI=1S/C24H25NO4/c1-17-21(26)19-11-8-12-20(23(19)29-22(17)18-9-4-2-5-10-18)24(27)28-16-15-25-13-6-3-7-14-25/h2,4-5,8-12H,3,6-7,13-16H2,1H3
</t>
  </si>
  <si>
    <t>DJBNUMBKLMJRSA-UHFFFAOYSA-N</t>
  </si>
  <si>
    <t xml:space="preserve">InChI=1/C17H20F6N2O3/c18-16(19,20)9-27-12-4-5-14(28-10-17(21,22)23)13(7-12)15(26)25-8-11-3-1-2-6-24-11/h4-5,7,11,24H,1-3,6,8-10H2,(H,25,26)
</t>
  </si>
  <si>
    <t>UIOFUWFRIANQPC-JKIFEVAISA-N</t>
  </si>
  <si>
    <t>CC1=C(C(=O)N[C@H]2[C@H]3SC(C)(C)[C@@H](N3C2=O)C(O)=O)C(=NO1)C1=C(F)C=CC=C1Cl</t>
  </si>
  <si>
    <t>CC1=C(C(=O)NC2C3SC(C)(C)C(N3C2=O)C(O)=O)C(=NO1)C1=C(Cl)C=CC=C1F</t>
  </si>
  <si>
    <t xml:space="preserve">InChI=1S/C19H17ClFN3O5S/c1-7-10(12(23-29-7)11-8(20)5-4-6-9(11)21)15(25)22-13-16(26)24-14(18(27)28)19(2,3)30-17(13)24/h4-6,13-14,17H,1-3H3,(H,22,25)(H,27,28)/t13-,14+,17-/m1/s1
</t>
  </si>
  <si>
    <t>XRECTZIEBJDKEO-UHFFFAOYSA-N</t>
  </si>
  <si>
    <t>NC1=NC(=O)NC=C1F</t>
  </si>
  <si>
    <t>NC1=NC(=O)N=CC1F</t>
  </si>
  <si>
    <t xml:space="preserve">InChI=1S/C4H4FN3O/c5-2-1-7-4(9)8-3(2)6/h1H,(H3,6,7,8,9)
</t>
  </si>
  <si>
    <t>HBUBKKRHXORPQB-FJFJXFQQSA-N</t>
  </si>
  <si>
    <t>NC1=NC(F)=NC2=C1N=CN2[C@@H]1O[C@H](CO)[C@@H](O)[C@@H]1O</t>
  </si>
  <si>
    <t>NC1=C2N=CN(C3OC(CO)C(O)C3O)C2=NC(F)=N1</t>
  </si>
  <si>
    <t xml:space="preserve">InChI=1S/C10H12FN5O4/c11-10-14-7(12)4-8(15-10)16(2-13-4)9-6(19)5(18)3(1-17)20-9/h2-3,5-6,9,17-19H,1H2,(H2,12,14,15)/t3-,5-,6+,9-/m1/s1
</t>
  </si>
  <si>
    <t>AAXVEMMRQDVLJB-BULBTXNYSA-N</t>
  </si>
  <si>
    <t>C[C@]12C[C@H](O)[C@@]3(F)[C@@H](CCC4=CC(=O)CC[C@]34C)[C@@H]1CC[C@]2(O)C(=O)CO</t>
  </si>
  <si>
    <t>CC12CC(O)C3(F)C(CCC4=CC(=O)CCC34C)C1CCC2(O)C(=O)CO</t>
  </si>
  <si>
    <t xml:space="preserve">InChI=1S/C21H29FO5/c1-18-7-5-13(24)9-12(18)3-4-15-14-6-8-20(27,17(26)11-23)19(14,2)10-16(25)21(15,18)22/h9,14-16,23,25,27H,3-8,10-11H2,1-2H3/t14-,15-,16-,18-,19-,20-,21-/m0/s1
</t>
  </si>
  <si>
    <t>OFBIFZUFASYYRE-UHFFFAOYSA-N</t>
  </si>
  <si>
    <t>CCOC(=O)C1=C2CN(C)C(=O)C3=CC(F)=CC=C3N2C=N1</t>
  </si>
  <si>
    <t xml:space="preserve">InChI=1S/C15H14FN3O3/c1-3-22-15(21)13-12-7-18(2)14(20)10-6-9(16)4-5-11(10)19(12)8-17-13/h4-6,8H,3,7H2,1-2H3
</t>
  </si>
  <si>
    <t>GNBHRKFJIUUOQI-UHFFFAOYSA-N</t>
  </si>
  <si>
    <t>OC1=CC2=C(C=C1)C1(OC(=O)C3=C1C=CC=C3)C1=C(O2)C=C(O)C=C1</t>
  </si>
  <si>
    <t xml:space="preserve">InChI=1S/C20H12O5/c21-11-5-7-15-17(9-11)24-18-10-12(22)6-8-16(18)20(15)14-4-2-1-3-13(14)19(23)25-20/h1-10,21-22H
</t>
  </si>
  <si>
    <t>NJMYODHXAKYRHW-UHFFFAOYSA-N</t>
  </si>
  <si>
    <t>OCCN1CCN(CCC=C2C3=C(SC4=C2C=C(C=C4)C(F)(F)F)C=CC=C3)CC1</t>
  </si>
  <si>
    <t xml:space="preserve">InChI=1S/C23H25F3N2OS/c24-23(25,26)17-7-8-22-20(16-17)18(19-4-1-2-6-21(19)30-22)5-3-9-27-10-12-28(13-11-27)14-15-29/h1-2,4-8,16,29H,3,9-15H2
</t>
  </si>
  <si>
    <t>SAADBVWGJQAEFS-UHFFFAOYSA-N</t>
  </si>
  <si>
    <t>CCN(CC)CCN1C2=C(C=C(Cl)C=C2)C(=NCC1=O)C1=C(F)C=CC=C1</t>
  </si>
  <si>
    <t xml:space="preserve">InChI=1S/C21H23ClFN3O/c1-3-25(4-2)11-12-26-19-10-9-15(22)13-17(19)21(24-14-20(26)27)16-7-5-6-8-18(16)23/h5-10,13H,3-4,11-12,14H2,1-2H3
</t>
  </si>
  <si>
    <t>FJLGEFLZQAZZCD-MCBHFWOFSA-N</t>
  </si>
  <si>
    <t>CC(C)N1C(\C=C\[C@H](O)C[C@H](O)CC(O)=O)=C(C2=C1C=CC=C2)C1=CC=C(F)C=C1</t>
  </si>
  <si>
    <t>O.[Na+].CC(C)N1C(\C=C\[C@H](O)C[C@H](O)CC([O-])=O)=C(C2=CC=CC=C12)C1=CC=C(F)C=C1</t>
  </si>
  <si>
    <t xml:space="preserve">InChI=1/C24H26FNO4/c1-15(2)26-21-6-4-3-5-20(21)24(16-7-9-17(25)10-8-16)22(26)12-11-18(27)13-19(28)14-23(29)30/h3-12,15,18-19,27-28H,13-14H2,1-2H3,(H,29,30)/b12-11+/t18-,19-/s2
</t>
  </si>
  <si>
    <t>CJOFXWAVKWHTFT-XSFVSMFZSA-N</t>
  </si>
  <si>
    <t>COCCCC\C(=N/OCCN)C1=CC=C(C=C1)C(F)(F)F</t>
  </si>
  <si>
    <t>COCCCCC(=NOCCN)C1=CC=C(C=C1)C(F)(F)F</t>
  </si>
  <si>
    <t xml:space="preserve">InChI=1S/C15H21F3N2O2/c1-21-10-3-2-4-14(20-22-11-9-19)12-5-7-13(8-6-12)15(16,17)18/h5-8H,2-4,9-11,19H2,1H3/b20-14+
</t>
  </si>
  <si>
    <t>BPZSYCZIITTYBL-YJYMSZOUSA-N</t>
  </si>
  <si>
    <t>COC1=CC=C(C[C@H](C)NC[C@@H](O)C2=CC(NC=O)=C(O)C=C2)C=C1</t>
  </si>
  <si>
    <t>COC1=CC=C(CC(C)NCC(O)C2=CC=C(O)C(NC=O)=C2)C=C1</t>
  </si>
  <si>
    <t xml:space="preserve">InChI=1/C19H24N2O4/c1-13(9-14-3-6-16(25-2)7-4-14)20-11-19(24)15-5-8-18(23)17(10-15)21-12-22/h3-8,10,12-13,19-20,23-24H,9,11H2,1-2H3,(H,21,22)/t13-,19+/s2
</t>
  </si>
  <si>
    <t>ZJAOAACCNHFJAH-UHFFFAOYSA-N</t>
  </si>
  <si>
    <t>OC(=O)P(O)(O)=O</t>
  </si>
  <si>
    <t xml:space="preserve">InChI=1S/CH3O5P/c2-1(3)7(4,5)6/h(H,2,3)(H2,4,5,6)
</t>
  </si>
  <si>
    <t>YMDXZJFXQJVXBF-STHAYSLISA-N</t>
  </si>
  <si>
    <t>C[C@@H]1O[C@@H]1P(O)(O)=O</t>
  </si>
  <si>
    <t>CC1OC1P(O)(O)=O</t>
  </si>
  <si>
    <t xml:space="preserve">InChI=1S/C3H7O4P/c1-2-3(7-2)8(4,5)6/h2-3H,1H3,(H2,4,5,6)/t2-,3+/m0/s1
</t>
  </si>
  <si>
    <t>HEMJJKBWTPKOJG-UHFFFAOYSA-N</t>
  </si>
  <si>
    <t>CC1=CC(OCCCC(C)(C)C(O)=O)=C(C)C=C1</t>
  </si>
  <si>
    <t xml:space="preserve">InChI=1S/C15H22O3/c1-11-6-7-12(2)13(10-11)18-9-5-8-15(3,4)14(16)17/h6-7,10H,5,8-9H2,1-4H3,(H,16,17)
</t>
  </si>
  <si>
    <t>FHEAIOHRHQGZPC-KIWGSFCNSA-N</t>
  </si>
  <si>
    <t>CC(O)=O.C[C@H](N)C(O)=O.NCCCC[C@H](N)C(O)=O.N[C@@H](CCC(O)=O)C(O)=O.N[C@@H](CC1=CC=C(O)C=C1)C(O)=O</t>
  </si>
  <si>
    <t>NC(CC1=CC=C(O)C=C1)C(O)=O</t>
  </si>
  <si>
    <t xml:space="preserve">InChI=1S/C9H11NO3.C6H14N2O2.C5H9NO4.C3H7NO2.C2H4O2/c10-8(9(12)13)5-6-1-3-7(11)4-2-6;7-4-2-1-3-5(8)6(9)10;6-3(5(9)10)1-2-4(7)8;1-2(4)3(5)6;1-2(3)4/h1-4,8,11H,5,10H2,(H,12,13);5H,1-4,7-8H2,(H,9,10);3H,1-2,6H2,(H,7,8)(H,9,10);2H,4H2,1H3,(H,5,6);1H3,(H,3,4)/t8-;5-;3-;2-;/m0000./s1
</t>
  </si>
  <si>
    <t>BOVGTQGAOIONJV-UHFFFAOYSA-N</t>
  </si>
  <si>
    <t>CC1=CC=C(C=C1)S(=O)(=O)NC(=O)NN1CC2CCCC2C1</t>
  </si>
  <si>
    <t xml:space="preserve">InChI=1/C15H21N3O3S/c1-11-5-7-14(8-6-11)22(20,21)17-15(19)16-18-9-12-3-2-4-13(12)10-18/h5-8,12-13H,2-4,9-10H2,1H3,(H2,16,17,19)
</t>
  </si>
  <si>
    <t>ZJJXGWJIGJFDTL-UHFFFAOYSA-N</t>
  </si>
  <si>
    <t>CC1=NC=C(N=C1)C(=O)NCCC1=CC=C(C=C1)S(=O)(=O)NC(=O)NC1CCCCC1</t>
  </si>
  <si>
    <t xml:space="preserve">InChI=1S/C21H27N5O4S/c1-15-13-24-19(14-23-15)20(27)22-12-11-16-7-9-18(10-8-16)31(29,30)26-21(28)25-17-5-3-2-4-6-17/h7-10,13-14,17H,2-6,11-12H2,1H3,(H,22,27)(H2,25,26,28)
</t>
  </si>
  <si>
    <t>BLCLNMBMMGCOAS-URPVMXJPSA-N</t>
  </si>
  <si>
    <t>CC(C)C[C@H](NC(=O)[C@@H](COC(C)(C)C)NC(=O)[C@H](CC1=CC=C(O)C=C1)NC(=O)[C@H](CO)NC(=O)[C@H](CC1=CNC2=C1C=CC=C2)NC(=O)[C@H](CC1=CNC=N1)NC(=O)[C@@H]1CCC(=O)N1)C(=O)N[C@@H](CCCNC(N)=N)C(=O)N1CCC[C@H]1C(=O)NNC(N)=O</t>
  </si>
  <si>
    <t xml:space="preserve">InChI=1S/C59H84N18O14/c1-31(2)22-40(49(82)68-39(12-8-20-64-57(60)61)56(89)77-21-9-13-46(77)55(88)75-76-58(62)90)69-54(87)45(29-91-59(3,4)5)74-50(83)41(23-32-14-16-35(79)17-15-32)70-53(86)44(28-78)73-51(84)42(24-33-26-65-37-11-7-6-10-36(33)37)71-52(85)43(25-34-27-63-30-66-34)72-48(81)38-18-19-47(80)67-38/h6-7,10-11,14-17,26-27,30-31,38-46,65,78-79H,8-9,12-13,18-25,28-29H2,1-5H3,(H,63,66)(H,67,80)(H,68,82)(H,69,87)(H,70,86)(H,71,85)(H,72,81)(H,73,84)(H,74,83)(H,75,88)(H4,60,61,64)(H3,62,76,90)/t38-,39-,40-,41-,42-,43-,44-,45+,46-/m0/s1
</t>
  </si>
  <si>
    <t>MFWNKCLOYSRHCJ-BTTYYORXSA-N</t>
  </si>
  <si>
    <t>CN1N=C(C(=O)N[C@@H]2C[C@@H]3CCC[C@H](C2)N3C)C2=CC=CC=C12</t>
  </si>
  <si>
    <t>[H]C12CCCC([H])(CC(C1)NC(=O)C1=NN(C)C3=CC=CC=C13)N2C</t>
  </si>
  <si>
    <t xml:space="preserve">InChI=1S/C18H24N4O/c1-21-13-6-5-7-14(21)11-12(10-13)19-18(23)17-15-8-3-4-9-16(15)22(2)20-17/h3-4,8-9,12-14H,5-7,10-11H2,1-2H3,(H,19,23)/t12-,13+,14-
</t>
  </si>
  <si>
    <t>WDZVGELJXXEGPV-UHFFFAOYSA-N</t>
  </si>
  <si>
    <t>NC(=N)NN=CC1=C(Cl)C=CC=C1Cl</t>
  </si>
  <si>
    <t>NC(=N)N=NCC1=C(Cl)C=CC=C1Cl</t>
  </si>
  <si>
    <t xml:space="preserve">InChI=1S/C8H8Cl2N4/c9-6-2-1-3-7(10)5(6)4-13-14-8(11)12/h1-4H,(H4,11,12,14)
</t>
  </si>
  <si>
    <t>ACGDKVXYNVEAGU-UHFFFAOYSA-N</t>
  </si>
  <si>
    <t>NC(=N)NCCN1CCCCCCC1</t>
  </si>
  <si>
    <t xml:space="preserve">InChI=1S/C10H22N4/c11-10(12)13-6-9-14-7-4-2-1-3-5-8-14/h1-9H2,(H4,11,12,13)
</t>
  </si>
  <si>
    <t>WYCLKVQLVUQKNZ-UHFFFAOYSA-N</t>
  </si>
  <si>
    <t>FC(F)(F)CN1C2=CC=C(Cl)C=C2C(=NCC1=O)C1=CC=CC=C1</t>
  </si>
  <si>
    <t xml:space="preserve">InChI=1S/C17H12ClF3N2O/c18-12-6-7-14-13(8-12)16(11-4-2-1-3-5-11)22-9-15(24)23(14)10-17(19,20)21/h1-8H,9-10H2
</t>
  </si>
  <si>
    <t>FOHHNHSLJDZUGQ-UHFFFAOYSA-N</t>
  </si>
  <si>
    <t>CCCCN(CCCC)CCC(O)C1=CC2=C(C=C(Cl)C=C2Cl)C2=C1C=CC(=C2)C(F)(F)F</t>
  </si>
  <si>
    <t xml:space="preserve">InChI=1/C26H30Cl2F3NO/c1-3-5-10-32(11-6-4-2)12-9-25(33)23-16-22-21(14-18(27)15-24(22)28)20-13-17(26(29,30)31)7-8-19(20)23/h7-8,13-16,25,33H,3-6,9-12H2,1-2H3
</t>
  </si>
  <si>
    <t>RPTUSVTUFVMDQK-UHFFFAOYSA-N</t>
  </si>
  <si>
    <t>NNC1=NN=CC2=CC=CC=C12</t>
  </si>
  <si>
    <t xml:space="preserve">InChI=1S/C8H8N4/c9-11-8-7-4-2-1-3-6(7)5-10-12-8/h1-5H,9H2,(H,11,12)
</t>
  </si>
  <si>
    <t>RKUNBYITZUJHSG-FXUDXRNXSA-N</t>
  </si>
  <si>
    <t>CN1[C@H]2CC[C@@H]1C[C@@H](C2)OC(=O)[C@H](CO)C1=CC=CC=C1</t>
  </si>
  <si>
    <t xml:space="preserve">InChI=1S/C17H23NO3/c1-18-13-7-8-14(18)10-15(9-13)21-17(20)16(11-19)12-5-3-2-4-6-12/h2-6,13-16,19H,7-11H2,1H3/t13-,14+,15+,16-/m1/s1
</t>
  </si>
  <si>
    <t>KTUFNOKKBVMGRW-UHFFFAOYSA-N</t>
  </si>
  <si>
    <t xml:space="preserve">InChI=1S/C29H31N7O/c1-21-5-10-25(18-27(21)34-29-31-13-11-26(33-29)24-4-3-12-30-19-24)32-28(37)23-8-6-22(7-9-23)20-36-16-14-35(2)15-17-36/h3-13,18-19H,14-17,20H2,1-2H3,(H,32,37)(H,31,33,34)
</t>
  </si>
  <si>
    <t>DOUYETYNHWVLEO-UHFFFAOYSA-N</t>
  </si>
  <si>
    <t>CC(C)CN1C=NC2=C(N)N=C3C=CC=CC3=C12</t>
  </si>
  <si>
    <t xml:space="preserve">InChI=1S/C14H16N4/c1-9(2)7-18-8-16-12-13(18)10-5-3-4-6-11(10)17-14(12)15/h3-6,8-9H,7H2,1-2H3,(H2,15,17)
</t>
  </si>
  <si>
    <t>NDDAHWYSQHTHNT-UHFFFAOYSA-N</t>
  </si>
  <si>
    <t>CC1CC2=C(C=CC=C2)N1NC(=O)C1=CC(=C(Cl)C=C1)S(N)(=O)=O</t>
  </si>
  <si>
    <t xml:space="preserve">InChI=1/C16H16ClN3O3S/c1-10-8-11-4-2-3-5-14(11)20(10)19-16(21)12-6-7-13(17)15(9-12)24(18,22)23/h2-7,9-10H,8H2,1H3,(H,19,21)(H2,18,22,23)
</t>
  </si>
  <si>
    <t>CBVCZFGXHXORBI-PXQQMZJSSA-N</t>
  </si>
  <si>
    <t>CC(C)(C)NC(=O)[C@@H]1CN(CC2=CC=CN=C2)CCN1C[C@@H](O)C[C@@H](CC1=CC=CC=C1)C(=O)N[C@@H]1[C@H](O)CC2=C1C=CC=C2</t>
  </si>
  <si>
    <t>CC(C)(C)NC(=O)C1CN(CC2=CN=CC=C2)CCN1CC(O)CC(CC1=CC=CC=C1)C(=O)NC1C(O)CC2=C1C=CC=C2</t>
  </si>
  <si>
    <t xml:space="preserve">InChI=1S/C36H47N5O4/c1-36(2,3)39-35(45)31-24-40(22-26-12-9-15-37-21-26)16-17-41(31)23-29(42)19-28(18-25-10-5-4-6-11-25)34(44)38-33-30-14-8-7-13-27(30)20-32(33)43/h4-15,21,28-29,31-33,42-43H,16-20,22-24H2,1-3H3,(H,38,44)(H,39,45)/t28-,29+,31+,32-,33+/m1/s1
</t>
  </si>
  <si>
    <t>XKFPYPQQHFEXRZ-UHFFFAOYSA-N</t>
  </si>
  <si>
    <t>CC1=CC(=NO1)C(=O)NNCC1=CC=CC=C1</t>
  </si>
  <si>
    <t xml:space="preserve">InChI=1S/C12H13N3O2/c1-9-7-11(15-17-9)12(16)14-13-8-10-5-3-2-4-6-10/h2-7,13H,8H2,1H3,(H,14,16)
</t>
  </si>
  <si>
    <t>HUYWAWARQUIQLE-UHFFFAOYSA-N</t>
  </si>
  <si>
    <t>CCC(NC(C)C)C(O)C1=CC=C(O)C(O)=C1</t>
  </si>
  <si>
    <t xml:space="preserve">InChI=1/C13H21NO3/c1-4-10(14-8(2)3)13(17)9-5-6-11(15)12(16)7-9/h5-8,10,13-17H,4H2,1-3H3
</t>
  </si>
  <si>
    <t>MOYKHGMNXAOIAT-JGWLITMVSA-N</t>
  </si>
  <si>
    <t>[H][C@]12OC[C@H](O[N+]([O-])=O)[C@@]1([H])OC[C@H]2O[N+]([O-])=O</t>
  </si>
  <si>
    <t>[H][C@]12OC[C@H](O[N+]([O-])=O)[C@@]1([H])OC[C@@H]2O[N+]([O-])=O</t>
  </si>
  <si>
    <t xml:space="preserve">InChI=1S/C6H8N2O8/c9-7(10)15-3-1-13-6-4(16-8(11)12)2-14-5(3)6/h3-6H,1-2H2/t3-,4+,5-,6-/m1/s1
</t>
  </si>
  <si>
    <t>YWXYYJSYQOXTPL-SLPGGIOYSA-N</t>
  </si>
  <si>
    <t>[H][C@]12OC[C@@H](O[N+]([O-])=O)[C@@]1([H])OC[C@@H]2O</t>
  </si>
  <si>
    <t>OC1COC2C(COC12)O[N+]([O-])=O</t>
  </si>
  <si>
    <t xml:space="preserve">InChI=1S/C6H9NO6/c8-3-1-11-6-4(13-7(9)10)2-12-5(3)6/h3-6,8H,1-2H2/t3-,4+,5+,6+/m0/s1
</t>
  </si>
  <si>
    <t>HMJIYCCIJYRONP-UHFFFAOYSA-N</t>
  </si>
  <si>
    <t>COC(=O)C1=C(C)NC(C)=C(C1C1=CC=CC2=NON=C12)C(=O)OC(C)C</t>
  </si>
  <si>
    <t>COC(=O)C1=C(C)N=C(C)C(C1C1=CC=CC2=NON=C12)C(=O)OC(C)C</t>
  </si>
  <si>
    <t xml:space="preserve">InChI=1/C19H21N3O5/c1-9(2)26-19(24)15-11(4)20-10(3)14(18(23)25-5)16(15)12-7-6-8-13-17(12)22-27-21-13/h6-9,16,20H,1-5H3
</t>
  </si>
  <si>
    <t>VHVPQPYKVGDNFY-ZPGVKDDISA-N</t>
  </si>
  <si>
    <t>CCC(C)N1N=CN(C1=O)C1=CC=C(C=C1)N1CCN(CC1)C1=CC=C(OC[C@H]2CO[C@@](CN3C=NC=N3)(O2)C2=C(Cl)C=C(Cl)C=C2)C=C1</t>
  </si>
  <si>
    <t>CCC(C)N1N=CN(C1=O)C1=CC=C(C=C1)N1CCN(CC1)C1=CC=C(OCC2COC(CN3C=NC=N3)(O2)C2=C(Cl)C=C(Cl)C=C2)C=C1</t>
  </si>
  <si>
    <t xml:space="preserve">InChI=1S/C35H38Cl2N8O4/c1-3-25(2)45-34(46)44(24-40-45)29-7-5-27(6-8-29)41-14-16-42(17-15-41)28-9-11-30(12-10-28)47-19-31-20-48-35(49-31,21-43-23-38-22-39-43)32-13-4-26(36)18-33(32)37/h4-13,18,22-25,31H,3,14-17,19-21H2,1-2H3/t25?,31-,35-/m0/s1
</t>
  </si>
  <si>
    <t>OZWKMVRBQXNZKK-UHFFFAOYSA-N</t>
  </si>
  <si>
    <t>OC(=O)C1CCN2C1=CC=C2C(=O)C1=CC=CC=C1</t>
  </si>
  <si>
    <t xml:space="preserve">InChI=1/C15H13NO3/c17-14(10-4-2-1-3-5-10)13-7-6-12-11(15(18)19)8-9-16(12)13/h1-7,11H,8-9H2,(H,18,19)
</t>
  </si>
  <si>
    <t>JCQLYHFGKNRPGE-FCVZTGTOSA-N</t>
  </si>
  <si>
    <t>OC[C@H]1O[C@](O)(CO)[C@@H](O)[C@@H]1O[C@@H]1O[C@H](CO)[C@H](O)[C@H](O)[C@H]1O</t>
  </si>
  <si>
    <t>OCC1OC(O)(CO)C(O)C1OC1OC(CO)C(O)C(O)C1O</t>
  </si>
  <si>
    <t xml:space="preserve">InChI=1S/C12H22O11/c13-1-4-6(16)7(17)8(18)11(21-4)22-9-5(2-14)23-12(20,3-15)10(9)19/h4-11,13-20H,1-3H2/t4-,5-,6+,7+,8-,9-,10+,11+,12-/m1/s1
</t>
  </si>
  <si>
    <t>PYZRQGJRPPTADH-UHFFFAOYSA-N</t>
  </si>
  <si>
    <t>NC1=NC(N)=C(N=N1)C1=CC=CC(Cl)=C1Cl</t>
  </si>
  <si>
    <t xml:space="preserve">InChI=1S/C9H7Cl2N5/c10-5-3-1-2-4(6(5)11)7-8(12)14-9(13)16-15-7/h1-3H,(H4,12,13,14,16)
</t>
  </si>
  <si>
    <t>MJIHNNLFOKEZEW-UHFFFAOYSA-N</t>
  </si>
  <si>
    <t>CC1=C(CS(=O)C2=NC3=CC=CC=C3N2)N=CC=C1OCC(F)(F)F</t>
  </si>
  <si>
    <t xml:space="preserve">InChI=1/C16H14F3N3O2S/c1-10-13(20-7-6-14(10)24-9-16(17,18)19)8-25(23)15-21-11-4-2-3-5-12(11)22-15/h2-7H,8-9H2,1H3,(H,21,22)
</t>
  </si>
  <si>
    <t>VVIAGPKUTFNRDU-ABLWVSNPSA-N</t>
  </si>
  <si>
    <t>NC1=NC(=O)C2=C(NCC(CNC3=CC=C(C=C3)C(=O)N[C@@H](CCC(O)=O)C(O)=O)N2C=O)N1</t>
  </si>
  <si>
    <t>NC1=NC(=O)C2N(C=O)C(CNC3=CC=C(C=C3)C(=O)NC(CCC(O)=O)C(O)=O)CNC2=N1</t>
  </si>
  <si>
    <t xml:space="preserve">InChI=1S/C20H23N7O7/c21-20-25-16-15(18(32)26-20)27(9-28)12(8-23-16)7-22-11-3-1-10(2-4-11)17(31)24-13(19(33)34)5-6-14(29)30/h1-4,9,12-13,22H,5-8H2,(H,24,31)(H,29,30)(H,33,34)(H4,21,23,25,26,32)/t12?,13-/m0/s1
</t>
  </si>
  <si>
    <t>HLFSDGLLUJUHTE-SNVBAGLBSA-N</t>
  </si>
  <si>
    <t>C1CN2C[C@@H](N=C2S1)C1=CC=CC=C1</t>
  </si>
  <si>
    <t>C1CN2CC(N=C2S1)C1=CC=CC=C1</t>
  </si>
  <si>
    <t xml:space="preserve">InChI=1S/C11H12N2S/c1-2-4-9(5-3-1)10-8-13-6-7-14-11(13)12-10/h1-5,10H,6-8H2/t10-/m1/s1
</t>
  </si>
  <si>
    <t>IXHBTMCLRNMKHZ-LBPRGKRZSA-N</t>
  </si>
  <si>
    <t>CC(C)(C)NC[C@H](O)COC1=CC=CC2=C1CCCC2=O</t>
  </si>
  <si>
    <t>CC(C)(C)NCC(O)COC1=CC=CC2=C1CCCC2=O</t>
  </si>
  <si>
    <t xml:space="preserve">InChI=1S/C17H25NO3/c1-17(2,3)18-10-12(19)11-21-16-9-5-6-13-14(16)7-4-8-15(13)20/h5-6,9,12,18-19H,4,7-8,10-11H2,1-3H3/t12-/m0/s1
</t>
  </si>
  <si>
    <t>LEBVLXFERQHONN-INIZCTEOSA-N</t>
  </si>
  <si>
    <t>CCCCN1CCCC[C@H]1C(=O)NC1=C(C)C=CC=C1C</t>
  </si>
  <si>
    <t xml:space="preserve">InChI=1S/C18H28N2O/c1-4-5-12-20-13-7-6-11-16(20)18(21)19-17-14(2)9-8-10-15(17)3/h8-10,16H,4-7,11-13H2,1-3H3,(H,19,21)/t16-/m0/s1
</t>
  </si>
  <si>
    <t>ZCGOMHNNNFPNMX-KYTRFIICSA-N</t>
  </si>
  <si>
    <t>C[C@@H]1CN(CC[C@]1(C(O)=O)C1=CC=CC=C1)[C@H]1CC[C@](CC1)(C#N)C1=CC=C(F)C=C1</t>
  </si>
  <si>
    <t>C[C@@H]1CN(CC[C@@]1(C(O)=O)C1=CC=CC=C1)[C@H]1CC[C@](CC1)(C#N)C1=CC=C(F)C=C1</t>
  </si>
  <si>
    <t xml:space="preserve">InChI=1S/C26H29FN2O2/c1-19-17-29(16-15-26(19,24(30)31)21-5-3-2-4-6-21)23-11-13-25(18-28,14-12-23)20-7-9-22(27)10-8-20/h2-10,19,23H,11-17H2,1H3,(H,30,31)/t19-,23-,25-,26-/m1/s1
</t>
  </si>
  <si>
    <t>GSDSWSVVBLHKDQ-JTQLQIEISA-N</t>
  </si>
  <si>
    <t>C[C@H]1COC2=C(N3CCN(C)CC3)C(F)=CC3=C2N1C=C(C(O)=O)C3=O</t>
  </si>
  <si>
    <t>CC1COC2=C(N3CCN(C)CC3)C(F)=CC3=C2N1C=C(C(O)=O)C3=O</t>
  </si>
  <si>
    <t xml:space="preserve">InChI=1S/C18H20FN3O4/c1-10-9-26-17-14-11(16(23)12(18(24)25)8-22(10)14)7-13(19)15(17)21-5-3-20(2)4-6-21/h7-8,10H,3-6,9H2,1-2H3,(H,24,25)/t10-/m0/s1
</t>
  </si>
  <si>
    <t>KDXKERNSBIXSRK-YFKPBYRVSA-N</t>
  </si>
  <si>
    <t>NCCCC[C@H](N)C(O)=O</t>
  </si>
  <si>
    <t>NCCCCC(N)C(O)=O</t>
  </si>
  <si>
    <t xml:space="preserve">InChI=1S/C6H14N2O2/c7-4-2-1-3-5(8)6(9)10/h5H,1-4,7-8H2,(H,9,10)/t5-/m0/s1
</t>
  </si>
  <si>
    <t>ZEKZLJVOYLTDKK-UHFFFAOYSA-N</t>
  </si>
  <si>
    <t>CCN1C=C(C(O)=O)C(=O)C2=C1C(F)=C(N1CCNC(C)C1)C(F)=C2</t>
  </si>
  <si>
    <t xml:space="preserve">InChI=1/C17H19F2N3O3/c1-3-21-8-11(17(24)25)16(23)10-6-12(18)15(13(19)14(10)21)22-5-4-20-9(2)7-22/h6,8-9,20H,3-5,7H2,1-2H3,(H,24,25)
</t>
  </si>
  <si>
    <t>JAPHQRWPEGVNBT-UTUOFQBUSA-N</t>
  </si>
  <si>
    <t>[H][C@]12CCC(Cl)=C(N1C(=O)[C@H]2NC(=O)[C@H](N)C1=CC=CC=C1)C(O)=O</t>
  </si>
  <si>
    <t>NC(C(=O)NC1C2CCC(Cl)=C(N2C1=O)C(O)=O)C1=CC=CC=C1</t>
  </si>
  <si>
    <t xml:space="preserve">InChI=1S/C16H16ClN3O4/c17-9-6-7-10-12(15(22)20(10)13(9)16(23)24)19-14(21)11(18)8-4-2-1-3-5-8/h1-5,10-12H,6-7,18H2,(H,19,21)(H,23,24)/t10-,11-,12+/m1/s1
</t>
  </si>
  <si>
    <t>HCZKYJDFEPMADG-TXEJJXNPSA-N</t>
  </si>
  <si>
    <t>C[C@H](CC1=CC(O)=C(O)C=C1)[C@@H](C)CC1=CC=C(O)C(O)=C1</t>
  </si>
  <si>
    <t>CC(CC1=CC(O)=C(O)C=C1)C(C)CC1=CC=C(O)C(O)=C1</t>
  </si>
  <si>
    <t xml:space="preserve">InChI=1S/C18H22O4/c1-11(7-13-3-5-15(19)17(21)9-13)12(2)8-14-4-6-16(20)18(22)10-14/h3-6,9-12,19-22H,7-8H2,1-2H3/t11-,12+
</t>
  </si>
  <si>
    <t>HYYBABOKPJLUIN-UHFFFAOYSA-N</t>
  </si>
  <si>
    <t>CC1=C(C)C(NC2=C(C=CC=C2)C(O)=O)=CC=C1</t>
  </si>
  <si>
    <t xml:space="preserve">InChI=1S/C15H15NO2/c1-10-6-5-9-13(11(10)2)16-14-8-4-3-7-12(14)15(17)18/h3-9,16H,1-2H3,(H,17,18)
</t>
  </si>
  <si>
    <t>INWLQCZOYSRPNW-UHFFFAOYSA-N</t>
  </si>
  <si>
    <t>CN1CCCCC1C(=O)NC1=C(C)C=CC=C1C</t>
  </si>
  <si>
    <t xml:space="preserve">InChI=1/C15H22N2O/c1-11-7-6-8-12(2)14(11)16-15(18)13-9-4-5-10-17(13)3/h6-8,13H,4-5,9-10H2,1-3H3,(H,16,18)
</t>
  </si>
  <si>
    <t>KBOPZPXVLCULAV-UHFFFAOYSA-N</t>
  </si>
  <si>
    <t>NC1=CC=C(O)C(=C1)C(O)=O</t>
  </si>
  <si>
    <t xml:space="preserve">InChI=1S/C7H7NO3/c8-4-1-2-6(9)5(3-4)7(10)11/h1-3,9H,8H2,(H,10,11)
</t>
  </si>
  <si>
    <t>DUGOZIWVEXMGBE-UHFFFAOYSA-N</t>
  </si>
  <si>
    <t>COC(=O)C(C1CCCCN1)C1=CC=CC=C1</t>
  </si>
  <si>
    <t xml:space="preserve">InChI=1/C14H19NO2/c1-17-14(16)13(11-7-3-2-4-8-11)12-9-5-6-10-15-12/h2-4,7-8,12-13,15H,5-6,9-10H2,1H3
</t>
  </si>
  <si>
    <t>VLPIATFUUWWMKC-UHFFFAOYSA-N</t>
  </si>
  <si>
    <t>CC(N)COC1=C(C)C=CC=C1C</t>
  </si>
  <si>
    <t xml:space="preserve">InChI=1/C11H17NO/c1-8-5-4-6-9(2)11(8)13-7-10(3)12/h4-6,10H,7,12H2,1-3H3
</t>
  </si>
  <si>
    <t>BYBLEWFAAKGYCD-UHFFFAOYSA-N</t>
  </si>
  <si>
    <t>ClC1=CC=C(COC(CN2C=CN=C2)C2=CC=C(Cl)C=C2Cl)C(Cl)=C1</t>
  </si>
  <si>
    <t xml:space="preserve">InChI=1/C18H14Cl4N2O/c19-13-2-1-12(16(21)7-13)10-25-18(9-24-6-5-23-11-24)15-4-3-14(20)8-17(15)22/h1-8,11,18H,9-10H2
</t>
  </si>
  <si>
    <t>DDLIGBOFAVUZHB-UHFFFAOYSA-N</t>
  </si>
  <si>
    <t>CC1=NC=C2CN=C(C3=CC=CC=C3F)C3=CC(Cl)=CC=C3N12</t>
  </si>
  <si>
    <t xml:space="preserve">InChI=1S/C18H13ClFN3/c1-11-21-9-13-10-22-18(14-4-2-3-5-16(14)20)15-8-12(19)6-7-17(15)23(11)13/h2-9H,10H2,1H3
</t>
  </si>
  <si>
    <t>DYKFCLLONBREIL-KVUCHLLUSA-N</t>
  </si>
  <si>
    <t>CN(C)[C@H]1[C@@H]2C[C@@H]3CC4=C(C(O)=CC=C4N(C)C)C(=O)C3=C(O)[C@]2(O)C(=O)C(C(N)=O)=C1O</t>
  </si>
  <si>
    <t xml:space="preserve">InChI=1S/C23H27N3O7/c1-25(2)12-5-6-13(27)15-10(12)7-9-8-11-17(26(3)4)19(29)16(22(24)32)21(31)23(11,33)20(30)14(9)18(15)28/h5-6,9,11,17,27,29-30,33H,7-8H2,1-4H3,(H2,24,32)/t9-,11-,17-,23-/m0/s1
</t>
  </si>
  <si>
    <t>ZFMITUMMTDLWHR-UHFFFAOYSA-N</t>
  </si>
  <si>
    <t>NC1=CC(=NC(N)=[N+]1[O-])N1CCCCC1</t>
  </si>
  <si>
    <t xml:space="preserve">InChI=1S/C9H15N5O/c10-7-6-8(12-9(11)14(7)15)13-4-2-1-3-5-13/h6H,1-5,10H2,(H2,11,12)
</t>
  </si>
  <si>
    <t>KKZJGLLVHKMTCM-UHFFFAOYSA-N</t>
  </si>
  <si>
    <t xml:space="preserve">InChI=1S/C22H28N4O6/c27-11-9-23-5-7-25-13-1-2-14(26-8-6-24-10-12-28)18-17(13)21(31)19-15(29)3-4-16(30)20(19)22(18)32/h1-4,23-30H,5-12H2
</t>
  </si>
  <si>
    <t>ILVYCEVXHALBSC-OTBYEXOQSA-N</t>
  </si>
  <si>
    <t>COC1=CC2=C(C=C1OC)[C@@H](CC1=CC(OC)=C(OC)C(OC)=C1)[N+](C)(CCCOC(=O)CC\C=C\CCC(=O)OCCC[N+]1(C)CCC3=CC(OC)=C(OC)C=C3[C@H]1CC1=CC(OC)=C(OC)C(OC)=C1)CC2</t>
  </si>
  <si>
    <t>COC1=CC2=C(C=C1OC)C(CC1=CC(OC)=C(OC)C(OC)=C1)[N+](C)(CCCOC(=O)CCC=CCCC(=O)OCCC[N+]1(C)CCC3=CC(OC)=C(OC)C=C3C1CC1=CC(OC)=C(OC)C(OC)=C1)CC2</t>
  </si>
  <si>
    <t xml:space="preserve">InChI=1S/C58H80N2O14/c1-59(25-21-41-35-47(63-3)49(65-5)37-43(41)45(59)29-39-31-51(67-7)57(71-11)52(32-39)68-8)23-17-27-73-55(61)19-15-13-14-16-20-56(62)74-28-18-24-60(2)26-22-42-36-48(64-4)50(66-6)38-44(42)46(60)30-40-33-53(69-9)58(72-12)54(34-40)70-10/h13-14,31-38,45-46H,15-30H2,1-12H3/q+2/b14-13+/t45-,46-,59?,60?/m1/s1
</t>
  </si>
  <si>
    <t>QLIIKPVHVRXHRI-CXSFZGCWSA-N</t>
  </si>
  <si>
    <t>[H][C@@]12C[C@@H](C)[C@](O)(C(=O)CCl)[C@@]1(C)C[C@H](O)[C@@]1(Cl)[C@@]2([H])CCC2=CC(=O)C=C[C@]12C</t>
  </si>
  <si>
    <t>CC1CC2C3CCC4=CC(=O)C=CC4(C)C3(Cl)C(O)CC2(C)C1(O)C(=O)CCl</t>
  </si>
  <si>
    <t xml:space="preserve">InChI=1S/C22H28Cl2O4/c1-12-8-16-15-5-4-13-9-14(25)6-7-19(13,2)21(15,24)17(26)10-20(16,3)22(12,28)18(27)11-23/h6-7,9,12,15-17,26,28H,4-5,8,10-11H2,1-3H3/t12-,15+,16+,17+,19+,20+,21+,22+/m1/s1
</t>
  </si>
  <si>
    <t>MINDHVHHQZYEEK-HBBNESRFSA-N</t>
  </si>
  <si>
    <t>[H][C@]1(O[C@H]1C[C@H]1CO[C@@H](C\C(C)=C\C(=O)OCCCCCCCCC(O)=O)[C@H](O)[C@@H]1O)[C@@H](C)[C@H](C)O</t>
  </si>
  <si>
    <t>CC(O)C(C)C1OC1CC1COC(CC(C)=CC(=O)OCCCCCCCCC(O)=O)C(O)C1O</t>
  </si>
  <si>
    <t xml:space="preserve">InChI=1S/C26H44O9/c1-16(13-23(30)33-11-9-7-5-4-6-8-10-22(28)29)12-20-25(32)24(31)19(15-34-20)14-21-26(35-21)17(2)18(3)27/h13,17-21,24-27,31-32H,4-12,14-15H2,1-3H3,(H,28,29)/b16-13+/t17-,18-,19-,20-,21-,24+,25-,26-/m0/s1
</t>
  </si>
  <si>
    <t>OZGNYLLQHRPOBR-DHZHZOJOSA-N</t>
  </si>
  <si>
    <t>CN(C\C=C\C1=CC=CC=C1)CC1=C2C=CC=CC2=CC=C1</t>
  </si>
  <si>
    <t>CN(CC=CC1=CC=CC=C1)CC1=C2C=CC=CC2=CC=C1</t>
  </si>
  <si>
    <t xml:space="preserve">InChI=1S/C21H21N/c1-22(16-8-11-18-9-3-2-4-10-18)17-20-14-7-13-19-12-5-6-15-21(19)20/h2-15H,16-17H2,1H3/b11-8+
</t>
  </si>
  <si>
    <t>AMKVXSZCKVJAGH-UHFFFAOYSA-N</t>
  </si>
  <si>
    <t>CNS(=O)(=O)CCC1=CC=C2NC=C(C3CCN(C)CC3)C2=C1</t>
  </si>
  <si>
    <t xml:space="preserve">InChI=1S/C17H25N3O2S/c1-18-23(21,22)10-7-13-3-4-17-15(11-13)16(12-19-17)14-5-8-20(2)9-6-14/h3-4,11-12,14,18-19H,5-10H2,1-2H3
</t>
  </si>
  <si>
    <t>NCXMLFZGDNKEPB-FFPOYIOWSA-N</t>
  </si>
  <si>
    <t>[H][C@@]12C[C@H](O)C[C@]3(O)C[C@H](O)[C@@H](C(O)=O)[C@]([H])(C[C@@H](O[C@]4([H])O[C@H](C)[C@@H](O)[C@H](N)[C@@H]4O)\C=C\C=C\C=C\C=C\C[C@@H](C)OC(=O)\C=C\[C@H]1O2)O3</t>
  </si>
  <si>
    <t>CC1OC(OC2CC3OC(O)(CC(O)C3C(O)=O)CC(O)CC3OC3C=CC(=O)OC(C)CC=CC=CC=CC=C2)C(O)C(N)C1O</t>
  </si>
  <si>
    <t xml:space="preserve">InChI=1S/C33H47NO13/c1-18-10-8-6-4-3-5-7-9-11-21(45-32-30(39)28(34)29(38)19(2)44-32)15-25-27(31(40)41)22(36)17-33(42,47-25)16-20(35)14-24-23(46-24)12-13-26(37)43-18/h3-9,11-13,18-25,27-30,32,35-36,38-39,42H,10,14-17,34H2,1-2H3,(H,40,41)/b4-3+,7-5+,8-6+,11-9+,13-12+/t18-,19-,20+,21+,22+,23-,24-,25+,27-,28+,29-,30+,32+,33-/m1/s1
</t>
  </si>
  <si>
    <t>RQTOOFIXOKYGAN-UHFFFAOYSA-N</t>
  </si>
  <si>
    <t>CCCC1=C2N(CC)C(=CC(=O)C2=CC2=C1OC(=CC2=O)C(O)=O)C(O)=O</t>
  </si>
  <si>
    <t xml:space="preserve">InChI=1S/C19H17NO7/c1-3-5-9-16-10(13(21)7-12(18(23)24)20(16)4-2)6-11-14(22)8-15(19(25)26)27-17(9)11/h6-8H,3-5H2,1-2H3,(H,23,24)(H,25,26)
</t>
  </si>
  <si>
    <t>VRBKIVRKKCLPHA-UHFFFAOYSA-N</t>
  </si>
  <si>
    <t>CCC1=NN(CCCN2CCN(CC2)C2=CC(Cl)=CC=C2)C(=O)N1CCOC1=CC=CC=C1</t>
  </si>
  <si>
    <t xml:space="preserve">InChI=1S/C25H32ClN5O2/c1-2-24-27-31(25(32)30(24)18-19-33-23-10-4-3-5-11-23)13-7-12-28-14-16-29(17-15-28)22-9-6-8-21(26)20-22/h3-6,8-11,20H,2,7,12-19H2,1H3
</t>
  </si>
  <si>
    <t>QAGYKUNXZHXKMR-HKWSIXNMSA-N</t>
  </si>
  <si>
    <t>CC1=C(C=CC=C1O)C(=O)N[C@@H](CSC1=CC=CC=C1)[C@H](O)CN1C[C@H]2CCCC[C@H]2C[C@H]1C(=O)NC(C)(C)C</t>
  </si>
  <si>
    <t>CC1=C(O)C=CC=C1C(=O)NC(CSC1=CC=CC=C1)C(O)CN1CC2CCCCC2CC1C(=O)NC(C)(C)C</t>
  </si>
  <si>
    <t xml:space="preserve">InChI=1S/C32H45N3O4S/c1-21-25(15-10-16-28(21)36)30(38)33-26(20-40-24-13-6-5-7-14-24)29(37)19-35-18-23-12-9-8-11-22(23)17-27(35)31(39)34-32(2,3)4/h5-7,10,13-16,22-23,26-27,29,36-37H,8-9,11-12,17-20H2,1-4H3,(H,33,38)(H,34,39)/t22-,23+,26-,27-,29+/m0/s1
</t>
  </si>
  <si>
    <t>ALWKGYPQUAPLQC-UHFFFAOYSA-N</t>
  </si>
  <si>
    <t>CN(C)C(=O)OC1=CC=CC(=C1)[N+](C)(C)C</t>
  </si>
  <si>
    <t xml:space="preserve">InChI=1S/C12H19N2O2/c1-13(2)12(15)16-11-8-6-7-10(9-11)14(3,4)5/h6-9H,1-5H3/q+1
</t>
  </si>
  <si>
    <t>NQDJXKOVJZTUJA-UHFFFAOYSA-N</t>
  </si>
  <si>
    <t>CC1=CC=NC2=C1NC(=O)C1=CC=CN=C1N2C1CC1</t>
  </si>
  <si>
    <t xml:space="preserve">InChI=1S/C15H14N4O/c1-9-6-8-17-14-12(9)18-15(20)11-3-2-7-16-13(11)19(14)10-4-5-10/h2-3,6-8,10H,4-5H2,1H3,(H,18,20)
</t>
  </si>
  <si>
    <t>HYIMSNHJOBLJNT-UHFFFAOYSA-N</t>
  </si>
  <si>
    <t>COC(=O)C1=C(C)NC(C)=C(C1C1=CC=CC=C1[N+]([O-])=O)C(=O)OC</t>
  </si>
  <si>
    <t>COC(=O)C1C(C2=C(C=CC=C2)[N+]([O-])=O)C(C(=O)OC)=C(C)N=C1C</t>
  </si>
  <si>
    <t xml:space="preserve">InChI=1S/C17H18N2O6/c1-9-13(16(20)24-3)15(14(10(2)18-9)17(21)25-4)11-7-5-6-8-12(11)19(22)23/h5-8,15,18H,1-4H3
</t>
  </si>
  <si>
    <t>UIAGMCDKSXEBJQ-UHFFFAOYSA-N</t>
  </si>
  <si>
    <t>COCCOC(=O)C1=C(C)NC(C)=C(C1C1=CC(=CC=C1)[N+]([O-])=O)C(=O)OC(C)C</t>
  </si>
  <si>
    <t>COCCOC(=O)C1=C(C)N=C(C)C(C1C1=CC=CC(=C1)[N+]([O-])=O)C(=O)OC(C)C</t>
  </si>
  <si>
    <t xml:space="preserve">InChI=1/C21H26N2O7/c1-12(2)30-21(25)18-14(4)22-13(3)17(20(24)29-10-9-28-5)19(18)15-7-6-8-16(11-15)23(26)27/h6-8,11-12,19,22H,9-10H2,1-5H3
</t>
  </si>
  <si>
    <t>SNIOPGDIGTZGOP-UHFFFAOYSA-N</t>
  </si>
  <si>
    <t>[O-][N+](=O)OCC(CO[N+]([O-])=O)O[N+]([O-])=O</t>
  </si>
  <si>
    <t xml:space="preserve">InChI=1S/C3H5N3O9/c7-4(8)13-1-3(15-6(11)12)2-14-5(9)10/h3H,1-2H2
</t>
  </si>
  <si>
    <t>SGXXNSQHWDMGGP-UHFFFAOYSA-N</t>
  </si>
  <si>
    <t>CNC(NCCSCC1=CSC(CN(C)C)=N1)=C[N+]([O-])=O</t>
  </si>
  <si>
    <t>C\N=C(/C[N+]([O-])=O)NCCSCC1=CSC(CN(C)C)=N1</t>
  </si>
  <si>
    <t xml:space="preserve">InChI=1S/C12H21N5O2S2/c1-13-11(6-17(18)19)14-4-5-20-8-10-9-21-12(15-10)7-16(2)3/h6,9,13-14H,4-5,7-8H2,1-3H3
</t>
  </si>
  <si>
    <t>OGJPXUAPXNRGGI-UHFFFAOYSA-N</t>
  </si>
  <si>
    <t>CCN1C=C(C(O)=O)C(=O)C2=CC(F)=C(C=C12)N1CCNCC1</t>
  </si>
  <si>
    <t xml:space="preserve">InChI=1S/C16H18FN3O3/c1-2-19-9-11(16(22)23)15(21)10-7-12(17)14(8-13(10)19)20-5-3-18-4-6-20/h7-9,18H,2-6H2,1H3,(H,22,23)
</t>
  </si>
  <si>
    <t>FELGMEQIXOGIFQ-UHFFFAOYSA-N</t>
  </si>
  <si>
    <t>CN1C2=C(C3=CC=CC=C13)C(=O)C(CN1C=CN=C1C)CC2</t>
  </si>
  <si>
    <t xml:space="preserve">InChI=1/C18H19N3O/c1-12-19-9-10-21(12)11-13-7-8-16-17(18(13)22)14-5-3-4-6-15(14)20(16)2/h3-6,9-10,13H,7-8,11H2,1-2H3
</t>
  </si>
  <si>
    <t>AHLBNYSZXLDEJQ-FWEHEUNISA-N</t>
  </si>
  <si>
    <t>CCCCCCCCCCC[C@@H](C[C@@H]1OC(=O)[C@H]1CCCCCC)OC(=O)[C@H](CC(C)C)NC=O</t>
  </si>
  <si>
    <t>CCCCCCCCCCCC(CC1OC(=O)C1CCCCCC)OC(=O)C(CC(C)C)NC=O</t>
  </si>
  <si>
    <t xml:space="preserve">InChI=1S/C29H53NO5/c1-5-7-9-11-12-13-14-15-16-18-24(34-29(33)26(30-22-31)20-23(3)4)21-27-25(28(32)35-27)19-17-10-8-6-2/h22-27H,5-21H2,1-4H3,(H,30,31)/t24-,25-,26-,27-/m0/s1
</t>
  </si>
  <si>
    <t>VSZGPKBBMSAYNT-RRFJBIMHSA-N</t>
  </si>
  <si>
    <t>CCOC(=O)C1=C[C@@H](OC(CC)CC)[C@H](NC(C)=O)[C@@H](N)C1</t>
  </si>
  <si>
    <t>CCOC(=O)C1=CC(OC(CC)CC)C(NC(C)=O)C(N)C1</t>
  </si>
  <si>
    <t xml:space="preserve">InChI=1S/C16H28N2O4/c1-5-12(6-2)22-14-9-11(16(20)21-7-3)8-13(17)15(14)18-10(4)19/h9,12-15H,5-8,17H2,1-4H3,(H,18,19)/t13-,14+,15+/m0/s1
</t>
  </si>
  <si>
    <t>CTRLABGOLIVAIY-UHFFFAOYSA-N</t>
  </si>
  <si>
    <t>NC(=O)N1C2=CC=CC=C2CC(=O)C2=CC=CC=C12</t>
  </si>
  <si>
    <t xml:space="preserve">InChI=1S/C15H12N2O2/c16-15(19)17-12-7-3-1-5-10(12)9-14(18)11-6-2-4-8-13(11)17/h1-8H,9H2,(H2,16,19)
</t>
  </si>
  <si>
    <t>CEMAWMOMDPGJMB-UHFFFAOYSA-N</t>
  </si>
  <si>
    <t>CC(C)NCC(O)COC1=CC=CC=C1OCC=C</t>
  </si>
  <si>
    <t xml:space="preserve">InChI=1/C15H23NO3/c1-4-9-18-14-7-5-6-8-15(14)19-11-13(17)10-16-12(2)3/h4-8,12-13,16-17H,1,9-11H2,2-3H3
</t>
  </si>
  <si>
    <t>XIQVNETUBQGFHX-UHFFFAOYSA-N</t>
  </si>
  <si>
    <t>CCN(CC)CC#CCOC(=O)C(O)(C1CCCCC1)C1=CC=CC=C1</t>
  </si>
  <si>
    <t xml:space="preserve">InChI=1/C22H31NO3/c1-3-23(4-2)17-11-12-18-26-21(24)22(25,19-13-7-5-8-14-19)20-15-9-6-10-16-20/h5,7-8,13-14,20,25H,3-4,6,9-10,15-18H2,1-2H3
</t>
  </si>
  <si>
    <t>IWVCMVBTMGNXQD-PXOLEDIWSA-N</t>
  </si>
  <si>
    <t>CN(C)[C@H]1[C@@H]2[C@@H](O)[C@H]3C(=C(O)[C@]2(O)C(=O)C(C(N)=O)=C1O)C(=O)C1=C(C=CC=C1O)[C@@]3(C)O</t>
  </si>
  <si>
    <t xml:space="preserve">InChI=1S/C22H24N2O9/c1-21(32)7-5-4-6-8(25)9(7)15(26)10-12(21)17(28)13-14(24(2)3)16(27)11(20(23)31)19(30)22(13,33)18(10)29/h4-6,12-14,17,25,27-29,32-33H,1-3H3,(H2,23,31)/t12-,13-,14+,17+,21-,22+/m1/s1
</t>
  </si>
  <si>
    <t>WRUUGTRCQOWXEG-UHFFFAOYSA-N</t>
  </si>
  <si>
    <t>NCCC(O)(P(O)(O)=O)P(O)(O)=O</t>
  </si>
  <si>
    <t xml:space="preserve">InChI=1S/C3H11NO7P2/c4-2-1-3(5,12(6,7)8)13(9,10)11/h5H,1-2,4H2,(H2,6,7,8)(H2,9,10,11)
</t>
  </si>
  <si>
    <t>GVEAYVLWDAFXET-VKKDJZKJSA-N</t>
  </si>
  <si>
    <t>[H][C@@]1(C[C@@]2([H])[C@]3([H])CC[C@@]4([H])C[C@H](OC(C)=O)[C@]([H])(C[C@]4(C)C3CC[C@]2(C)[C@H]1OC(C)=O)[N+]1(C)CCCCC1)[N+]1(C)CCCCC1</t>
  </si>
  <si>
    <t>[H][C@@]12C[C@H](OC(C)=O)[C@@]([H])([C@@]1(C)CC[C@@]1([H])[C@@]2([H])CC[C@@]2([H])C[C@H](OC(C)=O)[C@]([H])(C[C@]12C)[N+]1(C)CCCCC1)[N+]1(C)CCCCC1</t>
  </si>
  <si>
    <t xml:space="preserve">InChI=1S/C35H60N2O4/c1-24(38)40-32-21-26-13-14-27-28(35(26,4)23-31(32)37(6)19-11-8-12-20-37)15-16-34(3)29(27)22-30(33(34)41-25(2)39)36(5)17-9-7-10-18-36/h26-33H,7-23H2,1-6H3/q+2/t26-,27+,28?,29-,30-,31-,32-,33-,34-,35-/m0/s1
</t>
  </si>
  <si>
    <t>XQYZDYMELSJDRZ-UHFFFAOYSA-N</t>
  </si>
  <si>
    <t>COC1=CC=C(CC2=NC=CC3=CC(OC)=C(OC)C=C23)C=C1OC</t>
  </si>
  <si>
    <t xml:space="preserve">InChI=1S/C20H21NO4/c1-22-17-6-5-13(10-18(17)23-2)9-16-15-12-20(25-4)19(24-3)11-14(15)7-8-21-16/h5-8,10-12H,9H2,1-4H3
</t>
  </si>
  <si>
    <t>KQXKVJAGOJTNJS-HNNXBMFYSA-N</t>
  </si>
  <si>
    <t>CC(C)(C)NC[C@H](O)COC1=CC=CC=C1C1CCCC1</t>
  </si>
  <si>
    <t>CC(C)(C)NCC(O)COC1=C(C=CC=C1)C1CCCC1</t>
  </si>
  <si>
    <t xml:space="preserve">InChI=1S/C18H29NO2/c1-18(2,3)19-12-15(20)13-21-17-11-7-6-10-16(17)14-8-4-5-9-14/h6-7,10-11,14-15,19-20H,4-5,8-9,12-13H2,1-3H3/t15-/m0/s1
</t>
  </si>
  <si>
    <t>JNTOCHDNEULJHD-UHFFFAOYSA-N</t>
  </si>
  <si>
    <t>NC1=NC(=O)C2=C(N1)N(CCC(CO)CO)C=N2</t>
  </si>
  <si>
    <t xml:space="preserve">InChI=1S/C10H15N5O3/c11-10-13-8-7(9(18)14-10)12-5-15(8)2-1-6(3-16)4-17/h5-6,16-17H,1-4H2,(H3,11,13,14,18)
</t>
  </si>
  <si>
    <t>BYPFEZZEUUWMEJ-UHFFFAOYSA-N</t>
  </si>
  <si>
    <t>CN1C=NC2=C1C(=O)N(CCCCC(C)=O)C(=O)N2C</t>
  </si>
  <si>
    <t xml:space="preserve">InChI=1S/C13H18N4O3/c1-9(18)6-4-5-7-17-12(19)10-11(14-8-15(10)2)16(3)13(17)20/h8H,4-7H2,1-3H3
</t>
  </si>
  <si>
    <t>RMUCZJUITONUFY-UHFFFAOYSA-N</t>
  </si>
  <si>
    <t>NNCCC1=CC=CC=C1</t>
  </si>
  <si>
    <t xml:space="preserve">InChI=1S/C8H12N2/c9-10-7-6-8-4-2-1-3-5-8/h1-5,10H,6-7,9H2
</t>
  </si>
  <si>
    <t>QZVCTJOXCFMACW-UHFFFAOYSA-N</t>
  </si>
  <si>
    <t>CC(COC1=CC=CC=C1)N(CCCl)CC1=CC=CC=C1</t>
  </si>
  <si>
    <t xml:space="preserve">InChI=1/C18H22ClNO/c1-16(15-21-18-10-6-3-7-11-18)20(13-12-19)14-17-8-4-2-5-9-17/h2-11,16H,12-15H2,1H3
</t>
  </si>
  <si>
    <t>DHHVAGZRUROJKS-UHFFFAOYSA-N</t>
  </si>
  <si>
    <t>CC(C)(N)CC1=CC=CC=C1</t>
  </si>
  <si>
    <t xml:space="preserve">InChI=1S/C10H15N/c1-10(2,11)8-9-6-4-3-5-7-9/h3-7H,8,11H2,1-2H3
</t>
  </si>
  <si>
    <t>MBWXNTAXLNYFJB-NKFFZRIASA-N</t>
  </si>
  <si>
    <t>CC(C)CCC[C@@H](C)CCC[C@@H](C)CCC\C(C)=C\CC1=C(C)C(=O)C2=C(C=CC=C2)C1=O</t>
  </si>
  <si>
    <t>CC(C)CCCC(C)CCCC(C)CCCC(C)=CCC1=C(C)C(=O)C2=CC=CC=C2C1=O</t>
  </si>
  <si>
    <t xml:space="preserve">InChI=1S/C31H46O2/c1-22(2)12-9-13-23(3)14-10-15-24(4)16-11-17-25(5)20-21-27-26(6)30(32)28-18-7-8-19-29(28)31(27)33/h7-8,18-20,22-24H,9-17,21H2,1-6H3/b25-20+/t23-,24-/m1/s1
</t>
  </si>
  <si>
    <t>QCHFTSOMWOSFHM-WPRPVWTQSA-N</t>
  </si>
  <si>
    <t>CC[C@H]1[C@@H](CC2=CN=CN2C)COC1=O</t>
  </si>
  <si>
    <t>CCC1C(CC2=CN=CN2C)COC1=O</t>
  </si>
  <si>
    <t xml:space="preserve">InChI=1S/C11H16N2O2/c1-3-10-8(6-15-11(10)14)4-9-5-12-7-13(9)2/h5,7-8,10H,3-4,6H2,1-2H3/t8-,10-/m0/s1
</t>
  </si>
  <si>
    <t>IVBHGBMCVLDMKU-GXNBUGAJSA-N</t>
  </si>
  <si>
    <t>[H][C@]12SC(C)(C)[C@@H](N1C(=O)[C@H]2NC(=O)[C@H](NC(=O)N1CCN(CC)C(=O)C1=O)C1=CC=CC=C1)C(O)=O</t>
  </si>
  <si>
    <t>[H][C@]12SC(C)(C)[C@@H](N1C(=O)[C@H]2NC(=O)C(NC(=O)N1CCN(CC)C(=O)C1=O)C1=CC=CC=C1)C(O)=O</t>
  </si>
  <si>
    <t xml:space="preserve">InChI=1S/C23H27N5O7S/c1-4-26-10-11-27(19(32)18(26)31)22(35)25-13(12-8-6-5-7-9-12)16(29)24-14-17(30)28-15(21(33)34)23(2,3)36-20(14)28/h5-9,13-15,20H,4,10-11H2,1-3H3,(H,24,29)(H,25,35)(H,33,34)/t13-,14-,15+,20-/m1/s1
</t>
  </si>
  <si>
    <t>TUZYXOIXSAXUGO-PZAWKZKUSA-N</t>
  </si>
  <si>
    <t>CC[C@H](C)C(=O)O[C@H]1C[C@H](O)C=C2C=C[C@H](C)[C@H](CC[C@@H](O)C[C@@H](O)CC(O)=O)[C@@H]12</t>
  </si>
  <si>
    <t xml:space="preserve">InChI=1S/C23H36O7/c1-4-13(2)23(29)30-20-11-17(25)9-15-6-5-14(3)19(22(15)20)8-7-16(24)10-18(26)12-21(27)28/h5-6,9,13-14,16-20,22,24-26H,4,7-8,10-12H2,1-3H3,(H,27,28)/t13-,14-,16+,17+,18+,19-,20-,22-/m0/s1
</t>
  </si>
  <si>
    <t>FSVJFNAIGNNGKK-UHFFFAOYSA-N</t>
  </si>
  <si>
    <t>O=C(C1CCCCC1)N1CC2N(CCC3=C2C=CC=C3)C(=O)C1</t>
  </si>
  <si>
    <t xml:space="preserve">InChI=1/C19H24N2O2/c22-18-13-20(19(23)15-7-2-1-3-8-15)12-17-16-9-5-4-6-14(16)10-11-21(17)18/h4-6,9,15,17H,1-3,7-8,10-13H2
</t>
  </si>
  <si>
    <t>MVFGUOIZUNYYSO-UHFFFAOYSA-N</t>
  </si>
  <si>
    <t>CCCNC(C)C(=O)NC1=CC=CC=C1C</t>
  </si>
  <si>
    <t xml:space="preserve">InChI=1/C13H20N2O/c1-4-9-14-11(3)13(16)15-12-8-6-5-7-10(12)2/h5-8,11,14H,4,9H2,1-3H3,(H,15,16)
</t>
  </si>
  <si>
    <t>REQCZEXYDRLIBE-UHFFFAOYSA-N</t>
  </si>
  <si>
    <t>CCN(CC)CCNC(=O)C1=CC=C(N)C=C1</t>
  </si>
  <si>
    <t xml:space="preserve">InChI=1S/C13H21N3O/c1-3-16(4-2)10-9-15-13(17)11-5-7-12(14)8-6-11/h5-8H,3-4,9-10,14H2,1-2H3,(H,15,17)
</t>
  </si>
  <si>
    <t>WYDUSKDSKCASEF-UHFFFAOYSA-N</t>
  </si>
  <si>
    <t>OC(CCN1CCCC1)(C1CCCCC1)C1=CC=CC=C1</t>
  </si>
  <si>
    <t xml:space="preserve">InChI=1/C19H29NO/c21-19(17-9-3-1-4-10-17,18-11-5-2-6-12-18)13-16-20-14-7-8-15-20/h1,3-4,9-10,18,21H,2,5-8,11-16H2
</t>
  </si>
  <si>
    <t>SSOLNOMRVKKSON-UHFFFAOYSA-N</t>
  </si>
  <si>
    <t>CC(C)NC(=N)NC(=N)NC1=CC=C(Cl)C=C1</t>
  </si>
  <si>
    <t xml:space="preserve">InChI=1S/C11H16ClN5/c1-7(2)15-10(13)17-11(14)16-9-5-3-8(12)4-6-9/h3-7H,1-2H3,(H5,13,14,15,16,17)
</t>
  </si>
  <si>
    <t>JWHAUXFOSRPERK-UHFFFAOYSA-N</t>
  </si>
  <si>
    <t>CCCNCC(O)COC1=C(C=CC=C1)C(=O)CCC1=CC=CC=C1</t>
  </si>
  <si>
    <t xml:space="preserve">InChI=1/C21H27NO3/c1-2-14-22-15-18(23)16-25-21-11-7-6-10-19(21)20(24)13-12-17-8-4-3-5-9-17/h3-11,18,22-23H,2,12-16H2,1H3
</t>
  </si>
  <si>
    <t>VVWYOYDLCMFIEM-UHFFFAOYSA-N</t>
  </si>
  <si>
    <t>CC(C)[N+](C)(CCOC(=O)C1C2=CC=CC=C2OC2=C1C=CC=C2)C(C)C</t>
  </si>
  <si>
    <t xml:space="preserve">InChI=1S/C23H30NO3/c1-16(2)24(5,17(3)4)14-15-26-23(25)22-18-10-6-8-12-20(18)27-21-13-9-7-11-19(21)22/h6-13,16-17,22H,14-15H2,1-5H3/q+1
</t>
  </si>
  <si>
    <t>KCLANYCVBBTKTO-UHFFFAOYSA-N</t>
  </si>
  <si>
    <t>CCCOC1=C(N)C=C(C=C1)C(=O)OCCN(CC)CC</t>
  </si>
  <si>
    <t xml:space="preserve">InChI=1S/C16H26N2O3/c1-4-10-20-15-8-7-13(12-14(15)17)16(19)21-11-9-18(5-2)6-3/h7-8,12H,4-6,9-11,17H2,1-3H3
</t>
  </si>
  <si>
    <t>OLBCVFGFOZPWHH-UHFFFAOYSA-N</t>
  </si>
  <si>
    <t>CC(C)C1=CC=CC(C(C)C)=C1O</t>
  </si>
  <si>
    <t xml:space="preserve">InChI=1S/C12H18O/c1-8(2)10-6-5-7-11(9(3)4)12(10)13/h5-9,13H,1-4H3
</t>
  </si>
  <si>
    <t>KWGRBVOPPLSCSI-WCBMZHEXSA-N</t>
  </si>
  <si>
    <t>CN[C@@H](C)[C@@H](O)C1=CC=CC=C1</t>
  </si>
  <si>
    <t xml:space="preserve">InChI=1S/C10H15NO/c1-8(11-2)10(12)9-6-4-3-5-7-9/h3-8,10-12H,1-2H3/t8-,10+/m0/s1
</t>
  </si>
  <si>
    <t>IPEHBUMCGVEMRF-UHFFFAOYSA-N</t>
  </si>
  <si>
    <t>NC(=O)C1=NC=CN=C1</t>
  </si>
  <si>
    <t xml:space="preserve">InChI=1S/C5H5N3O/c6-5(9)4-3-7-1-2-8-4/h1-3H,(H2,6,9)
</t>
  </si>
  <si>
    <t>RVOLLAQWKVFTGE-UHFFFAOYSA-N</t>
  </si>
  <si>
    <t>CN(C)C(=O)OC1=C[N+](C)=CC=C1</t>
  </si>
  <si>
    <t xml:space="preserve">InChI=1S/C9H13N2O2/c1-10(2)9(12)13-8-5-4-6-11(3)7-8/h4-7H,1-3H3/q+1
</t>
  </si>
  <si>
    <t>IKMPWMZBZSAONZ-UHFFFAOYSA-N</t>
  </si>
  <si>
    <t>FC1=CC=CC=C1C1=NCC(=S)N(CC(F)(F)F)C2=C1C=C(Cl)C=C2</t>
  </si>
  <si>
    <t xml:space="preserve">InChI=1S/C17H11ClF4N2S/c18-10-5-6-14-12(7-10)16(11-3-1-2-4-13(11)19)23-8-15(25)24(14)9-17(20,21)22/h1-7H,8-9H2
</t>
  </si>
  <si>
    <t>JSDRRTOADPPCHY-HSQYWUDLSA-N</t>
  </si>
  <si>
    <t>CCOC(=O)[C@H](CCC1=CC=CC=C1)N[C@@H](C)C(=O)N1CC2=C(C[C@H]1C(O)=O)C=CC=C2</t>
  </si>
  <si>
    <t>CCOC(=O)C(CCC1=CC=CC=C1)NC(C)C(=O)N1CC2=C(CC1C(O)=O)C=CC=C2</t>
  </si>
  <si>
    <t xml:space="preserve">InChI=1S/C25H30N2O5/c1-3-32-25(31)21(14-13-18-9-5-4-6-10-18)26-17(2)23(28)27-16-20-12-8-7-11-19(20)15-22(27)24(29)30/h4-12,17,21-22,26H,3,13-16H2,1-2H3,(H,29,30)/t17-,21-,22-/m0/s1
</t>
  </si>
  <si>
    <t>YREYEVIYCVEVJK-UHFFFAOYSA-N</t>
  </si>
  <si>
    <t>COCCCOC1=CC=NC(CS(=O)C2=NC3=C(N2)C=CC=C3)=C1C</t>
  </si>
  <si>
    <t xml:space="preserve">InChI=1/C18H21N3O3S/c1-13-16(19-9-8-17(13)24-11-5-10-23-2)12-25(22)18-20-14-6-3-4-7-15(14)21-18/h3-4,6-9H,5,10-12H2,1-2H3,(H,20,21)
</t>
  </si>
  <si>
    <t>ZTVQQQVZCWLTDF-UHFFFAOYSA-N</t>
  </si>
  <si>
    <t>CCC(=O)N(C1=CC=CC=C1)C1(CCN(CCC(=O)OC)CC1)C(=O)OC</t>
  </si>
  <si>
    <t xml:space="preserve">InChI=1S/C20H28N2O5/c1-4-17(23)22(16-8-6-5-7-9-16)20(19(25)27-3)11-14-21(15-12-20)13-10-18(24)26-2/h5-9H,4,10-15H2,1-3H3
</t>
  </si>
  <si>
    <t>FAEKWTJYAYMJKF-QHCPKHFHSA-N</t>
  </si>
  <si>
    <t>CCOC1=C(C=CC(CC(=O)N[C@@H](CC(C)C)C2=C(C=CC=C2)N2CCCCC2)=C1)C(O)=O</t>
  </si>
  <si>
    <t>CCOC1=C(C=CC(CC(=O)NC(CC(C)C)C2=CC=CC=C2N2CCCCC2)=C1)C(O)=O</t>
  </si>
  <si>
    <t xml:space="preserve">InChI=1S/C27H36N2O4/c1-4-33-25-17-20(12-13-22(25)27(31)32)18-26(30)28-23(16-19(2)3)21-10-6-7-11-24(21)29-14-8-5-9-15-29/h6-7,10-13,17,19,23H,4-5,8-9,14-16,18H2,1-3H3,(H,28,30)(H,31,32)/t23-/m0/s1
</t>
  </si>
  <si>
    <t>ATEBXHFBFRCZMA-VXTBVIBXSA-N</t>
  </si>
  <si>
    <t>CO[C@H]1\C=C\O[C@@]2(C)OC3=C(C2=O)C2=C(C(O)=C3C)C(=O)C(NC(=O)\C(C)=C/C=C/[C@H](C)[C@H](O)[C@@H](C)[C@@H](O)[C@@H](C)[C@H](OC(C)=O)[C@@H]1C)=C1NC3(CCN(CC(C)C)CC3)N=C21</t>
  </si>
  <si>
    <t>COC1C=COC2(C)OC3=C(C2=O)C2=C(C(=O)C(NC(=O)C(C)=CC=CC(C)C(O)C(C)C(O)C(C)C(OC(C)=O)C1C)C1=NC4(CCN(CC(C)C)CC4)N=C21)C(O)=C3C</t>
  </si>
  <si>
    <t xml:space="preserve">InChI=1S/C46H62N4O11/c1-22(2)21-50-18-16-46(17-19-50)48-34-31-32-39(54)28(8)42-33(31)43(56)45(10,61-42)59-20-15-30(58-11)25(5)41(60-29(9)51)27(7)38(53)26(6)37(52)23(3)13-12-14-24(4)44(57)47-36(40(32)55)35(34)49-46/h12-15,20,22-23,25-27,30,37-38,41,49,52-54H,16-19,21H2,1-11H3,(H,47,57)/b13-12+,20-15+,24-14-/t23-,25+,26+,27+,30-,37-,38+,41+,45-/m0/s1
</t>
  </si>
  <si>
    <t>IIDJRNMFWXDHID-UHFFFAOYSA-N</t>
  </si>
  <si>
    <t>OC(CC1=CC=CN=C1)(P(O)(O)=O)P(O)(O)=O</t>
  </si>
  <si>
    <t xml:space="preserve">InChI=1S/C7H11NO7P2/c9-7(16(10,11)12,17(13,14)15)4-6-2-1-3-8-5-6/h1-3,5,9H,4H2,(H2,10,11,12)(H2,13,14,15)
</t>
  </si>
  <si>
    <t>RZJQGNCSTQAWON-UHFFFAOYSA-N</t>
  </si>
  <si>
    <t>CS(=O)(=O)C1=CC=C(C=C1)C1=C(C(=O)OC1)C1=CC=CC=C1</t>
  </si>
  <si>
    <t xml:space="preserve">InChI=1S/C17H14O4S/c1-22(19,20)14-9-7-12(8-10-14)15-11-21-17(18)16(15)13-5-3-2-4-6-13/h2-10H,11H2,1H3
</t>
  </si>
  <si>
    <t>ZKMNUMMKYBVTFN-HNNXBMFYSA-N</t>
  </si>
  <si>
    <t>CCCN1CCCC[C@H]1C(=O)NC1=C(C)C=CC=C1C</t>
  </si>
  <si>
    <t>CCCN1CCCCC1C(=O)NC1=C(C)C=CC=C1C</t>
  </si>
  <si>
    <t xml:space="preserve">InChI=1S/C17H26N2O/c1-4-11-19-12-6-5-10-15(19)17(20)18-16-13(2)8-7-9-14(16)3/h7-9,15H,4-6,10-12H2,1-3H3,(H,18,20)/t15-/m0/s1
</t>
  </si>
  <si>
    <t>GIIZNNXWQWCKIB-UHFFFAOYSA-N</t>
  </si>
  <si>
    <t>OCC1=C(O)C=CC(=C1)C(O)CNCCCCCCOCCCCC1=CC=CC=C1</t>
  </si>
  <si>
    <t xml:space="preserve">InChI=1/C25H37NO4/c27-20-23-18-22(13-14-24(23)28)25(29)19-26-15-7-1-2-8-16-30-17-9-6-12-21-10-4-3-5-11-21/h3-5,10-11,13-14,18,25-29H,1-2,6-9,12,15-17,19-20H2
</t>
  </si>
  <si>
    <t>VGKDLMBJGBXTGI-SJCJKPOMSA-N</t>
  </si>
  <si>
    <t>CN[C@H]1CC[C@@H](C2=CC(Cl)=C(Cl)C=C2)C2=C1C=CC=C2</t>
  </si>
  <si>
    <t>CNC1CCC(C2=CC(Cl)=C(Cl)C=C2)C2=C1C=CC=C2</t>
  </si>
  <si>
    <t xml:space="preserve">InChI=1S/C17H17Cl2N/c1-20-17-9-7-12(13-4-2-3-5-14(13)17)11-6-8-15(18)16(19)10-11/h2-6,8,10,12,17,20H,7,9H2,1H3/t12-,17-/m0/s1
</t>
  </si>
  <si>
    <t>BNRNXUUZRGQAQC-UHFFFAOYSA-N</t>
  </si>
  <si>
    <t>CCCC1=NN(C)C2=C1N=C(NC2=O)C1=CC(=CC=C1OCC)S(=O)(=O)N1CCN(C)CC1</t>
  </si>
  <si>
    <t xml:space="preserve">InChI=1S/C22H30N6O4S/c1-5-7-17-19-20(27(4)25-17)22(29)24-21(23-19)16-14-15(8-9-18(16)32-6-2)33(30,31)28-12-10-26(3)11-13-28/h8-9,14H,5-7,10-13H2,1-4H3,(H,23,24,29)
</t>
  </si>
  <si>
    <t>KQKPFRSPSRPDEB-UHFFFAOYSA-N</t>
  </si>
  <si>
    <t xml:space="preserve">InChI=1S/C14H21N3O2S/c1-15-20(18,19)10-11-4-5-14-13(8-11)12(9-16-14)6-7-17(2)3/h4-5,8-9,15-16H,6-7,10H2,1-3H3
</t>
  </si>
  <si>
    <t>MDKGKXOCJGEUJW-UHFFFAOYSA-N</t>
  </si>
  <si>
    <t>CC(C(O)=O)C1=CC=C(C=C1)C(=O)C1=CC=CS1</t>
  </si>
  <si>
    <t xml:space="preserve">InChI=1/C14H12O3S/c1-9(14(16)17)10-4-6-11(7-5-10)13(15)12-3-2-8-18-12/h2-9H,1H3,(H,16,17)
</t>
  </si>
  <si>
    <t>QJJXYPPXXYFBGM-LFZNUXCKSA-N</t>
  </si>
  <si>
    <t>[H][C@]12O[C@](O)([C@H](C)C[C@@H]1OC)C(=O)C(=O)N1CCCC[C@@]1([H])C(=O)O[C@@H]([C@H](C)[C@@H](O)CC(=O)[C@H](CC=C)\C=C(C)\C[C@H](C)C[C@@H]2OC)C(\C)=C\[C@@H]1CC[C@@H](O)[C@@H](C1)OC</t>
  </si>
  <si>
    <t>COC1CC(CCC1O)C=C(C)C1OC(=O)C2CCCCN2C(=O)C(=O)C2(O)OC(C(CC2C)OC)C(CC(C)CC(C)=CC(CC=C)C(=O)CC(O)C1C)OC</t>
  </si>
  <si>
    <t xml:space="preserve">InChI=1S/C44H69NO12/c1-10-13-31-19-25(2)18-26(3)20-37(54-8)40-38(55-9)22-28(5)44(52,57-40)41(49)42(50)45-17-12-11-14-32(45)43(51)56-39(29(6)34(47)24-35(31)48)27(4)21-30-15-16-33(46)36(23-30)53-7/h10,19,21,26,28-34,36-40,46-47,52H,1,11-18,20,22-24H2,2-9H3/b25-19+,27-21+/t26-,28+,29+,30-,31+,32-,33+,34-,36+,37-,38-,39+,40+,44+/m0/s1
</t>
  </si>
  <si>
    <t>DRHKJLXJIQTDTD-OAHLLOKOSA-N</t>
  </si>
  <si>
    <t>CCOC1=C(OCCN[C@H](C)CC2=CC(=C(OC)C=C2)S(N)(=O)=O)C=CC=C1</t>
  </si>
  <si>
    <t>CCOC1=CC=CC=C1OCCNC(C)CC1=CC=C(OC)C(=C1)S(N)(=O)=O</t>
  </si>
  <si>
    <t xml:space="preserve">InChI=1S/C20H28N2O5S/c1-4-26-17-7-5-6-8-18(17)27-12-11-22-15(2)13-16-9-10-19(25-3)20(14-16)28(21,23)24/h5-10,14-15,22H,4,11-13H2,1-3H3,(H2,21,23,24)/t15-/m1/s1
</t>
  </si>
  <si>
    <t>DOMXUEMWDBAQBQ-WEVVVXLNSA-N</t>
  </si>
  <si>
    <t>CN(C\C=C\C#CC(C)(C)C)CC1=CC=CC2=C1C=CC=C2</t>
  </si>
  <si>
    <t>CN(CC=CC#CC(C)(C)C)CC1=C2C=CC=CC2=CC=C1</t>
  </si>
  <si>
    <t xml:space="preserve">InChI=1S/C21H25N/c1-21(2,3)15-8-5-9-16-22(4)17-19-13-10-12-18-11-6-7-14-20(18)19/h5-7,9-14H,16-17H2,1-4H3/b9-5+
</t>
  </si>
  <si>
    <t>PHWBOXQYWZNQIN-UHFFFAOYSA-N</t>
  </si>
  <si>
    <t>ClC1=CC=CC=C1CN1CCC2=C(C1)C=CS2</t>
  </si>
  <si>
    <t xml:space="preserve">InChI=1S/C14H14ClNS/c15-13-4-2-1-3-11(13)9-16-7-5-14-12(10-16)6-8-17-14/h1-4,6,8H,5,7,9-10H2
</t>
  </si>
  <si>
    <t>TVYLLZQTGLZFBW-ZBFHGGJFSA-N</t>
  </si>
  <si>
    <t>COC1=CC=CC(=C1)[C@@]1(O)CCCC[C@@H]1CN(C)C</t>
  </si>
  <si>
    <t>COC1=CC=CC(=C1)C1(O)CCCCC1CN(C)C</t>
  </si>
  <si>
    <t xml:space="preserve">InChI=1/C16H25NO2/c1-17(2)12-14-7-4-5-10-16(14,18)13-8-6-9-15(11-13)19-3/h6,8-9,11,14,18H,4-5,7,10,12H2,1-3H3/t14-,16+/s2
</t>
  </si>
  <si>
    <t>VXFJYXUZANRPDJ-WTNASJBWSA-N</t>
  </si>
  <si>
    <t>[H][C@@]12C[C@H](N(C(=O)[C@H](C)N[C@@H](CCC3=CC=CC=C3)C(=O)OCC)[C@@]1([H])CCCC2)C(O)=O</t>
  </si>
  <si>
    <t>CCOC(=O)C(CCC1=CC=CC=C1)NC(C)C(=O)N1C2CCCCC2CC1C(O)=O</t>
  </si>
  <si>
    <t xml:space="preserve">InChI=1S/C24H34N2O5/c1-3-31-24(30)19(14-13-17-9-5-4-6-10-17)25-16(2)22(27)26-20-12-8-7-11-18(20)15-21(26)23(28)29/h4-6,9-10,16,18-21,25H,3,7-8,11-15H2,1-2H3,(H,28,29)/t16-,18+,19-,20-,21-/m0/s1
</t>
  </si>
  <si>
    <t>GYDJEQRTZSCIOI-LJGSYFOKSA-N</t>
  </si>
  <si>
    <t>NC[C@H]1CC[C@@H](CC1)C(O)=O</t>
  </si>
  <si>
    <t>NCC1CCC(CC1)C(O)=O</t>
  </si>
  <si>
    <t xml:space="preserve">InChI=1/C8H15NO2/c9-5-6-1-3-7(4-2-6)8(10)11/h6-7H,1-5,9H2,(H,10,11)/t6-,7-
</t>
  </si>
  <si>
    <t>AELCINSCMGFISI-DTWKUNHWSA-N</t>
  </si>
  <si>
    <t>N[C@@H]1C[C@H]1C1=CC=CC=C1</t>
  </si>
  <si>
    <t>NC1CC1C1=CC=CC=C1</t>
  </si>
  <si>
    <t xml:space="preserve">InChI=1/C9H11N/c10-9-6-8(9)7-4-2-1-3-5-7/h1-5,8-9H,6,10H2/t8-,9+/s2
</t>
  </si>
  <si>
    <t>PHLBKPHSAVXXEF-UHFFFAOYSA-N</t>
  </si>
  <si>
    <t>ClC1=CC=CC(=C1)N1CCN(CCCN2N=C3C=CC=CN3C2=O)CC1</t>
  </si>
  <si>
    <t xml:space="preserve">InChI=1S/C19H22ClN5O/c20-16-5-3-6-17(15-16)23-13-11-22(12-14-23)8-4-10-25-19(26)24-9-2-1-7-18(24)21-25/h1-3,5-7,9,15H,4,8,10-14H2
</t>
  </si>
  <si>
    <t>ZZHLYYDVIOPZBE-UHFFFAOYSA-N</t>
  </si>
  <si>
    <t>CC(CN(C)C)CN1C2=CC=CC=C2SC2=C1C=CC=C2</t>
  </si>
  <si>
    <t xml:space="preserve">InChI=1/C18H22N2S/c1-14(12-19(2)3)13-20-15-8-4-6-10-17(15)21-18-11-7-5-9-16(18)20/h4-11,14H,12-13H2,1-3H3
</t>
  </si>
  <si>
    <t>RUDATBOHQWOJDD-UZVSRGJWSA-N</t>
  </si>
  <si>
    <t>[H][C@@]12CC[C@H]([C@H](C)CCC(O)=O)[C@@]1(C)CC[C@@]1([H])[C@@]2([H])[C@@H](O)C[C@]2([H])C[C@H](O)CC[C@]12C</t>
  </si>
  <si>
    <t>[H][C@@]1(CC[C@@]2([H])[C@]3([H])C(O)CC4CC(O)CC[C@]4(C)[C@@]3([H])CC[C@]12C)[C@H](C)CCC(O)=O</t>
  </si>
  <si>
    <t xml:space="preserve">InChI=1S/C24H40O4/c1-14(4-7-21(27)28)17-5-6-18-22-19(9-11-24(17,18)3)23(2)10-8-16(25)12-15(23)13-20(22)26/h14-20,22,25-26H,4-13H2,1-3H3,(H,27,28)/t14-,15+,16-,17-,18+,19+,20+,22+,23+,24-/m1/s1
</t>
  </si>
  <si>
    <t>HDOVUKNUBWVHOX-QMMMGPOBSA-N</t>
  </si>
  <si>
    <t>CC(C)[C@H](N)C(=O)OCCOCN1C=NC2=C1NC(N)=NC2=O</t>
  </si>
  <si>
    <t>Cl.CC(C)C(N)C(=O)OCCOCN1C=NC2=C1NC(N)=NC2=O</t>
  </si>
  <si>
    <t xml:space="preserve">InChI=1S/C13H20N6O4/c1-7(2)8(14)12(21)23-4-3-22-6-19-5-16-9-10(19)17-13(15)18-11(9)20/h5,7-8H,3-4,6,14H2,1-2H3,(H3,15,17,18,20)/t8-/m0/s1
</t>
  </si>
  <si>
    <t>LNPDTQAFDNKSHK-UHFFFAOYSA-N</t>
  </si>
  <si>
    <t>CC1=C(C(=NO1)C1=CC=CC=C1)C1=CC=C(C=C1)S(N)(=O)=O</t>
  </si>
  <si>
    <t xml:space="preserve">InChI=1S/C16H14N2O3S/c1-11-15(12-7-9-14(10-8-12)22(17,19)20)16(18-21-11)13-5-3-2-4-6-13/h2-10H,1H3,(H2,17,19,20)
</t>
  </si>
  <si>
    <t>MYPYJXKWCTUITO-LYRMYLQWSA-N</t>
  </si>
  <si>
    <t>CN[C@H](CC(C)C)C(=O)N[C@@H]1[C@H](O)C2=CC=C(OC3=C(O[C@@H]4O[C@H](CO)[C@@H](O)[C@H](O)[C@H]4O[C@H]4C[C@](C)(N)[C@H](O)[C@H](C)O4)C4=CC(=C3)[C@@H](NC(=O)[C@H](CC(N)=O)NC1=O)C(=O)N[C@@H]1C3=CC=C(O)C(=C3)C3=C(C=C(O)C=C3O)[C@H](NC(=O)[C@@H](NC1=O)[C@H](O)C1=CC(Cl)=C(O4)C=C1)C(O)=O)C(Cl)=C2</t>
  </si>
  <si>
    <t>[H]C12NC(=O)C([H])(NC(=O)C3NC(=O)C(CC(N)=O)NC(=O)C(NC(=O)C(CC(C)C)NC)C(O)C4=CC(Cl)=C(OC5=C(OC6OC(CO)C(O)C(O)C6OC6CC(C)(N)C(O)C(C)O6)C(OC6=C(Cl)C=C(C=C6)C1O)=CC3=C5)C=C4)C1=CC(=C(O)C=C1)C1=C(C=C(O)C=C1O)C(NC2=O)C(O)=O</t>
  </si>
  <si>
    <t xml:space="preserve">InChI=1S/C66H75Cl2N9O24/c1-23(2)12-34(71-5)58(88)76-49-51(83)26-7-10-38(32(67)14-26)97-40-16-28-17-41(55(40)101-65-56(54(86)53(85)42(22-78)99-65)100-44-21-66(4,70)57(87)24(3)96-44)98-39-11-8-27(15-33(39)68)52(84)50-63(93)75-48(64(94)95)31-18-29(79)19-37(81)45(31)30-13-25(6-9-36(30)80)46(60(90)77-50)74-61(91)47(28)73-59(89)35(20-43(69)82)72-62(49)92/h6-11,13-19,23-24,34-35,42,44,46-54,56-57,65,71,78-81,83-87H,12,20-22,70H2,1-5H3,(H2,69,82)(H,72,92)(H,73,89)(H,74,91)(H,75,93)(H,76,88)(H,77,90)(H,94,95)/t24-,34+,35-,42+,44-,46+,47+,48-,49+,50-,51+,52+,53+,54-,56+,57+,65-,66-/m0/s1
</t>
  </si>
  <si>
    <t>CIWBSHSKHKDKBQ-JLAZNSOCSA-N</t>
  </si>
  <si>
    <t>[H][C@@]1(OC(=O)C(O)=C1O)[C@@H](O)CO</t>
  </si>
  <si>
    <t xml:space="preserve">InChI=1S/C6H8O6/c7-1-2(8)5-3(9)4(10)6(11)12-5/h2,5,7-10H,1H2/t2-,5+/m0/s1
</t>
  </si>
  <si>
    <t>GVJHHUAWPYXKBD-IEOSBIPESA-N</t>
  </si>
  <si>
    <t>CC(C)CCC[C@@H](C)CCC[C@@H](C)CCC[C@]1(C)CCC2=C(O1)C(C)=C(C)C(O)=C2C</t>
  </si>
  <si>
    <t>CC(C)CCCC(C)CCCC(C)CCCC1(C)CCC2=C(O1)C(C)=C(C)C(O)=C2C</t>
  </si>
  <si>
    <t xml:space="preserve">InChI=1S/C29H50O2/c1-20(2)12-9-13-21(3)14-10-15-22(4)16-11-18-29(8)19-17-26-25(7)27(30)23(5)24(6)28(26)31-29/h20-22,30H,9-19H2,1-8H3/t21-,22-,29-/m1/s1
</t>
  </si>
  <si>
    <t>YEEZWCHGZNKEEK-UHFFFAOYSA-N</t>
  </si>
  <si>
    <t>COC1=C(CC2=CN(C)C3=C2C=C(NC(=O)OC2CCCC2)C=C3)C=CC(=C1)C(=O)NS(=O)(=O)C1=CC=CC=C1C</t>
  </si>
  <si>
    <t xml:space="preserve">InChI=1S/C31H33N3O6S/c1-20-8-4-7-11-29(20)41(37,38)33-30(35)22-13-12-21(28(17-22)39-3)16-23-19-34(2)27-15-14-24(18-26(23)27)32-31(36)40-25-9-5-6-10-25/h4,7-8,11-15,17-19,25H,5-6,9-10,16H2,1-3H3,(H,32,36)(H,33,35)
</t>
  </si>
  <si>
    <t>ULSDMUVEXKOYBU-ZDUSSCGKSA-N</t>
  </si>
  <si>
    <t>CN(C)CCC1=CNC2=C1C=C(C[C@H]1COC(=O)N1)C=C2</t>
  </si>
  <si>
    <t>CN(C)CCC1=CNC2=CC=C(CC3COC(=O)N3)C=C12</t>
  </si>
  <si>
    <t xml:space="preserve">InChI=1S/C16H21N3O2/c1-19(2)6-5-12-9-17-15-4-3-11(8-14(12)15)7-13-10-21-16(20)18-13/h3-4,8-9,13,17H,5-7,10H2,1-2H3,(H,18,20)/t13-/m0/s1
</t>
  </si>
  <si>
    <t>ZAFYATHCZYHLPB-UHFFFAOYSA-N</t>
  </si>
  <si>
    <t>CN(C)C(=O)CC1=C(N=C2C=CC(C)=CN12)C1=CC=C(C)C=C1</t>
  </si>
  <si>
    <t xml:space="preserve">InChI=1S/C19H21N3O/c1-13-5-8-15(9-6-13)19-16(11-18(23)21(3)4)22-12-14(2)7-10-17(22)20-19/h5-10,12H,11H2,1-4H3
</t>
  </si>
  <si>
    <t>WFPIAZLQTJBIFN-DVZOWYKESA-N</t>
  </si>
  <si>
    <t>OCCN1CCN(CC\C=C2\C3=C(SC4=C2C=C(Cl)C=C4)C=CC=C3)CC1</t>
  </si>
  <si>
    <t>OCCN1CCN(CCC=C2C3=C(SC4=C2C=C(Cl)C=C4)C=CC=C3)CC1</t>
  </si>
  <si>
    <t xml:space="preserve">InChI=1S/C22H25ClN2OS/c23-17-7-8-22-20(16-17)18(19-4-1-2-6-21(19)27-22)5-3-9-24-10-12-25(13-11-24)14-15-26/h1-2,4-8,16,26H,3,9-15H2/b18-5-
</t>
  </si>
  <si>
    <t>DTXSID20171443</t>
  </si>
  <si>
    <t>DTXSID5046481</t>
  </si>
  <si>
    <t>DTXSID1022558</t>
  </si>
  <si>
    <t>DTXSID5022568</t>
  </si>
  <si>
    <t>DTXSID9022570</t>
  </si>
  <si>
    <t>DTXSID5044289</t>
  </si>
  <si>
    <t>DTXSID6044278</t>
  </si>
  <si>
    <t>DTXSID8022117</t>
  </si>
  <si>
    <t>DTXSID5048396</t>
  </si>
  <si>
    <t>DTXSID8022585</t>
  </si>
  <si>
    <t>DTXSID0020070</t>
  </si>
  <si>
    <t>DTXSID8048490</t>
  </si>
  <si>
    <t>DTXSID40883359</t>
  </si>
  <si>
    <t>DTXSID2022595</t>
  </si>
  <si>
    <t>DTXSID7022596</t>
  </si>
  <si>
    <t>DTXSID9022601</t>
  </si>
  <si>
    <t>DTXSID5046061</t>
  </si>
  <si>
    <t>DTXSID9022603</t>
  </si>
  <si>
    <t>DTXSID4048305</t>
  </si>
  <si>
    <t>DTXSID8022614</t>
  </si>
  <si>
    <t>DTXSID1048415</t>
  </si>
  <si>
    <t>DTXSID0020107</t>
  </si>
  <si>
    <t>DTXSID6022638</t>
  </si>
  <si>
    <t>DTXSID8030760</t>
  </si>
  <si>
    <t>DTXSID7040653</t>
  </si>
  <si>
    <t>DTXSID2048377</t>
  </si>
  <si>
    <t>DTXSID8021804</t>
  </si>
  <si>
    <t>DTXSID9022655</t>
  </si>
  <si>
    <t>DTXSID9022659</t>
  </si>
  <si>
    <t>DTXSID2022674</t>
  </si>
  <si>
    <t>DTXSID5048398</t>
  </si>
  <si>
    <t>DTXSID1040619</t>
  </si>
  <si>
    <t>DTXSID3029869</t>
  </si>
  <si>
    <t>DTXSID6022680</t>
  </si>
  <si>
    <t>DTXSID6022682</t>
  </si>
  <si>
    <t>DTXSID3046958</t>
  </si>
  <si>
    <t>DTXSID3045221</t>
  </si>
  <si>
    <t>DTXSID6045531</t>
  </si>
  <si>
    <t>DTXSID1022687</t>
  </si>
  <si>
    <t>DTXSID5022699</t>
  </si>
  <si>
    <t>DTXSID7022706</t>
  </si>
  <si>
    <t>DTXSID2022707</t>
  </si>
  <si>
    <t>DTXSID2048537</t>
  </si>
  <si>
    <t>DTXSID6022719</t>
  </si>
  <si>
    <t>DTXSID0046648</t>
  </si>
  <si>
    <t>DTXSID9022730</t>
  </si>
  <si>
    <t>DTXSID8022747</t>
  </si>
  <si>
    <t>DTXSID2022753</t>
  </si>
  <si>
    <t>DTXSID8046084</t>
  </si>
  <si>
    <t>DTXSID70873208</t>
  </si>
  <si>
    <t>DTXSID2022759</t>
  </si>
  <si>
    <t>DTXSID6022765</t>
  </si>
  <si>
    <t>DTXSID6022767</t>
  </si>
  <si>
    <t>DTXSID5022770</t>
  </si>
  <si>
    <t>DTXSID4045925</t>
  </si>
  <si>
    <t>DTXSID0022773</t>
  </si>
  <si>
    <t>DTXSID9022786</t>
  </si>
  <si>
    <t>DTXSID7040996</t>
  </si>
  <si>
    <t>DTXSID2023777</t>
  </si>
  <si>
    <t>DTXSID8022799</t>
  </si>
  <si>
    <t>DTXSID1048629</t>
  </si>
  <si>
    <t>DTXSID10895045</t>
  </si>
  <si>
    <t>DTXSID6022846</t>
  </si>
  <si>
    <t>DTXSID6022848</t>
  </si>
  <si>
    <t>DTXSID20863674</t>
  </si>
  <si>
    <t>DTXSID2038443</t>
  </si>
  <si>
    <t>DTXSID0046933</t>
  </si>
  <si>
    <t>DTXSID3048528</t>
  </si>
  <si>
    <t>DTXSID7022881</t>
  </si>
  <si>
    <t>DTXSID6022892</t>
  </si>
  <si>
    <t>DTXSID7046756</t>
  </si>
  <si>
    <t>DTXSID8022907</t>
  </si>
  <si>
    <t>DTXSID3022908</t>
  </si>
  <si>
    <t>DTXSID3045271</t>
  </si>
  <si>
    <t>DTXSID5022932</t>
  </si>
  <si>
    <t>DTXSID5022934</t>
  </si>
  <si>
    <t>DTXSID6045614</t>
  </si>
  <si>
    <t>DTXSID5022938</t>
  </si>
  <si>
    <t>DTXSID1048544</t>
  </si>
  <si>
    <t>DTXSID1045536</t>
  </si>
  <si>
    <t>DTXSID3022958</t>
  </si>
  <si>
    <t>DTXSID4027286</t>
  </si>
  <si>
    <t>DTXSID4048276</t>
  </si>
  <si>
    <t>DTXSID8048317</t>
  </si>
  <si>
    <t>DTXSID6047864</t>
  </si>
  <si>
    <t>DTXSID6022975</t>
  </si>
  <si>
    <t>DTXSID2029872</t>
  </si>
  <si>
    <t>DTXSID7048243</t>
  </si>
  <si>
    <t>DTXSID5022984</t>
  </si>
  <si>
    <t>DTXSID5046439</t>
  </si>
  <si>
    <t>DTXSID5022988</t>
  </si>
  <si>
    <t>DTXSID0022989</t>
  </si>
  <si>
    <t>DTXSID4044292</t>
  </si>
  <si>
    <t>DTXSID5020572</t>
  </si>
  <si>
    <t>DTXSID2023010</t>
  </si>
  <si>
    <t>DTXSID7023013</t>
  </si>
  <si>
    <t>DTXSID0020577</t>
  </si>
  <si>
    <t>DTXSID2023018</t>
  </si>
  <si>
    <t>DTXSID7023019</t>
  </si>
  <si>
    <t>DTXSID5023033</t>
  </si>
  <si>
    <t>DTXSID5023039</t>
  </si>
  <si>
    <t>DTXSID4023042</t>
  </si>
  <si>
    <t>DTXSID3023053</t>
  </si>
  <si>
    <t>DTXSID8023054</t>
  </si>
  <si>
    <t>DTXSID8023056</t>
  </si>
  <si>
    <t>DTXSID3023059</t>
  </si>
  <si>
    <t>DTXSID4039657</t>
  </si>
  <si>
    <t>DTXSID7023061</t>
  </si>
  <si>
    <t>DTXSID2023064</t>
  </si>
  <si>
    <t>DTXSID0038887</t>
  </si>
  <si>
    <t>DTXSID3058749</t>
  </si>
  <si>
    <t>DTXSID1023071</t>
  </si>
  <si>
    <t>DTXSID2020636</t>
  </si>
  <si>
    <t>DTXSID2044002</t>
  </si>
  <si>
    <t>DTXSID1023077</t>
  </si>
  <si>
    <t>DTXSID0048478</t>
  </si>
  <si>
    <t>DTXSID4048480</t>
  </si>
  <si>
    <t>DTXSID0020652</t>
  </si>
  <si>
    <t>DTXSID30163637</t>
  </si>
  <si>
    <t>DTXSID9023095</t>
  </si>
  <si>
    <t>DTXSID0040676</t>
  </si>
  <si>
    <t>DTXSID7048297</t>
  </si>
  <si>
    <t>DTXSID0023111</t>
  </si>
  <si>
    <t>DTXSID6045666</t>
  </si>
  <si>
    <t>DTXSID5023116</t>
  </si>
  <si>
    <t>DTXSID5023118</t>
  </si>
  <si>
    <t>DTXSID0023119</t>
  </si>
  <si>
    <t>DTXSID4023129</t>
  </si>
  <si>
    <t>DTXSID80889335</t>
  </si>
  <si>
    <t>DTXSID3037125</t>
  </si>
  <si>
    <t>DTXSID7041047</t>
  </si>
  <si>
    <t>DTXSID7044633</t>
  </si>
  <si>
    <t>DTXSID4043802</t>
  </si>
  <si>
    <t>DTXSID4023171</t>
  </si>
  <si>
    <t>DTXSID9048560</t>
  </si>
  <si>
    <t>DTXSID0045832</t>
  </si>
  <si>
    <t>DTXSID9023176</t>
  </si>
  <si>
    <t>DTXSID4023179</t>
  </si>
  <si>
    <t>DTXSID3023180</t>
  </si>
  <si>
    <t>DTXSID8023189</t>
  </si>
  <si>
    <t>DTXSID5045833</t>
  </si>
  <si>
    <t>DTXSID2023195</t>
  </si>
  <si>
    <t>DTXSID4023200</t>
  </si>
  <si>
    <t>DTXSID0048216</t>
  </si>
  <si>
    <t>DTXSID4023206</t>
  </si>
  <si>
    <t>DTXSID1043833</t>
  </si>
  <si>
    <t>DTXSID8048496</t>
  </si>
  <si>
    <t>DTXSID1048548</t>
  </si>
  <si>
    <t>DTXSID0041060</t>
  </si>
  <si>
    <t>DTXSID6023232</t>
  </si>
  <si>
    <t>DTXSID4040680</t>
  </si>
  <si>
    <t>DTXSID7023223</t>
  </si>
  <si>
    <t>DTXSID5045178</t>
  </si>
  <si>
    <t>DTXSID5023243</t>
  </si>
  <si>
    <t>DTXSID9023259</t>
  </si>
  <si>
    <t>DTXSID5024506</t>
  </si>
  <si>
    <t>DTXSID5023299</t>
  </si>
  <si>
    <t>DTXSID8048446</t>
  </si>
  <si>
    <t>DTXSID6023319</t>
  </si>
  <si>
    <t>DTXSID5023320</t>
  </si>
  <si>
    <t>DTXSID1045033</t>
  </si>
  <si>
    <t>DTXSID9040685</t>
  </si>
  <si>
    <t>DTXSID4046947</t>
  </si>
  <si>
    <t>DTXSID6048333</t>
  </si>
  <si>
    <t>DTXSID10872412</t>
  </si>
  <si>
    <t>DTXSID0046438</t>
  </si>
  <si>
    <t>DTXSID6048545</t>
  </si>
  <si>
    <t>DTXSID7023354</t>
  </si>
  <si>
    <t>DTXSID6021163</t>
  </si>
  <si>
    <t>DTXSID7023356</t>
  </si>
  <si>
    <t>DTXSID2023357</t>
  </si>
  <si>
    <t>DTXSID5035080</t>
  </si>
  <si>
    <t>DTXSID1023360</t>
  </si>
  <si>
    <t>DTXSID7031797</t>
  </si>
  <si>
    <t>DTXSID2025715</t>
  </si>
  <si>
    <t>DTXSID5023370</t>
  </si>
  <si>
    <t>DTXSID1021407</t>
  </si>
  <si>
    <t>DTXSID5023376</t>
  </si>
  <si>
    <t>DTXSID7037680</t>
  </si>
  <si>
    <t>DTXSID8023393</t>
  </si>
  <si>
    <t>DTXSID8023395</t>
  </si>
  <si>
    <t>DTXSID9044291</t>
  </si>
  <si>
    <t>DTXSID0045703</t>
  </si>
  <si>
    <t>DTXSID1043835</t>
  </si>
  <si>
    <t>DTXSID0023406</t>
  </si>
  <si>
    <t>DTXSID1034260</t>
  </si>
  <si>
    <t>DTXSID4023414</t>
  </si>
  <si>
    <t>DTXSID7048405</t>
  </si>
  <si>
    <t>DTXSID4023418</t>
  </si>
  <si>
    <t>DTXSID8023428</t>
  </si>
  <si>
    <t>DTXSID9046491</t>
  </si>
  <si>
    <t>DTXSID7023437</t>
  </si>
  <si>
    <t>DTXSID2041094</t>
  </si>
  <si>
    <t>DTXSID0023458</t>
  </si>
  <si>
    <t>DTXSID9023461</t>
  </si>
  <si>
    <t>DTXSID8023472</t>
  </si>
  <si>
    <t>DTXSID1021162</t>
  </si>
  <si>
    <t>DTXSID2023482</t>
  </si>
  <si>
    <t>DTXSID6023498</t>
  </si>
  <si>
    <t>DTXSID9021182</t>
  </si>
  <si>
    <t>DTXSID7031955</t>
  </si>
  <si>
    <t>DTXSID7023512</t>
  </si>
  <si>
    <t>DTXSID2023515</t>
  </si>
  <si>
    <t>DTXSID3022794</t>
  </si>
  <si>
    <t>DTXSID9045184</t>
  </si>
  <si>
    <t>DTXSID6047230</t>
  </si>
  <si>
    <t>DTXSID30198146</t>
  </si>
  <si>
    <t>DTXSID6023523</t>
  </si>
  <si>
    <t>DTXSID0023537</t>
  </si>
  <si>
    <t>DTXSID9021215</t>
  </si>
  <si>
    <t>DTXSID20165786</t>
  </si>
  <si>
    <t>DTXSID60190193</t>
  </si>
  <si>
    <t>DTXSID4023547</t>
  </si>
  <si>
    <t>DTXSID3044122</t>
  </si>
  <si>
    <t>DTXSID00157826</t>
  </si>
  <si>
    <t>DTXSID3023552</t>
  </si>
  <si>
    <t>DTXSID0033960</t>
  </si>
  <si>
    <t>DTXSID2023563</t>
  </si>
  <si>
    <t>DTXSID2023567</t>
  </si>
  <si>
    <t>DTXSID4040187</t>
  </si>
  <si>
    <t>DTXSID6023571</t>
  </si>
  <si>
    <t>DTXSID6023577</t>
  </si>
  <si>
    <t>DTXSID6023579</t>
  </si>
  <si>
    <t>DTXSID4023628</t>
  </si>
  <si>
    <t>DTXSID5045469</t>
  </si>
  <si>
    <t>DTXSID5046354</t>
  </si>
  <si>
    <t>DTXSID3023631</t>
  </si>
  <si>
    <t>DTXSID2023640</t>
  </si>
  <si>
    <t>DTXSID5023669</t>
  </si>
  <si>
    <t>DTXSID90858931</t>
  </si>
  <si>
    <t>DTXSID2023692</t>
  </si>
  <si>
    <t>DTXSID3045350</t>
  </si>
  <si>
    <t>DTXSID2023694</t>
  </si>
  <si>
    <t>DTXSID5045043</t>
  </si>
  <si>
    <t>DTXSID9023708</t>
  </si>
  <si>
    <t>DTXSID6023731</t>
  </si>
  <si>
    <t>DTXSID1023732</t>
  </si>
  <si>
    <t>DTXSID6044226</t>
  </si>
  <si>
    <t>DTXSID0042664</t>
  </si>
  <si>
    <t>DTXSID5020106</t>
  </si>
  <si>
    <t>DTXSID0026339</t>
  </si>
  <si>
    <t>DTXSID5023746</t>
  </si>
  <si>
    <t>DTXSID8045933</t>
  </si>
  <si>
    <t>DTXSID7045946</t>
  </si>
  <si>
    <t>DTXSID3048233</t>
  </si>
  <si>
    <t>183552-38-7</t>
  </si>
  <si>
    <t>106685-40-9</t>
  </si>
  <si>
    <t>58-61-7</t>
  </si>
  <si>
    <t>66376-36-1</t>
  </si>
  <si>
    <t>71195-58-9</t>
  </si>
  <si>
    <t>154323-57-6</t>
  </si>
  <si>
    <t>122852-42-0</t>
  </si>
  <si>
    <t>768-94-5</t>
  </si>
  <si>
    <t>7648-98-8</t>
  </si>
  <si>
    <t>20537-88-6</t>
  </si>
  <si>
    <t>60-32-2</t>
  </si>
  <si>
    <t>106-60-5</t>
  </si>
  <si>
    <t>317-34-0</t>
  </si>
  <si>
    <t>68302-57-8</t>
  </si>
  <si>
    <t>88150-42-9</t>
  </si>
  <si>
    <t>1397-89-3</t>
  </si>
  <si>
    <t>161814-49-9</t>
  </si>
  <si>
    <t>60719-84-8</t>
  </si>
  <si>
    <t>68475-42-3</t>
  </si>
  <si>
    <t>58-00-4</t>
  </si>
  <si>
    <t>66711-21-5</t>
  </si>
  <si>
    <t>22839-47-0</t>
  </si>
  <si>
    <t>58581-89-8</t>
  </si>
  <si>
    <t>83905-01-5</t>
  </si>
  <si>
    <t>80573-04-2</t>
  </si>
  <si>
    <t>37106-97-1</t>
  </si>
  <si>
    <t>94-09-7</t>
  </si>
  <si>
    <t>104-31-4</t>
  </si>
  <si>
    <t>86-13-5</t>
  </si>
  <si>
    <t>63659-18-7</t>
  </si>
  <si>
    <t>674-38-4</t>
  </si>
  <si>
    <t>153559-49-0</t>
  </si>
  <si>
    <t>41859-67-0</t>
  </si>
  <si>
    <t>514-65-8</t>
  </si>
  <si>
    <t>66722-44-9</t>
  </si>
  <si>
    <t>59-41-6</t>
  </si>
  <si>
    <t>59803-98-4</t>
  </si>
  <si>
    <t>138890-62-7</t>
  </si>
  <si>
    <t>25614-03-3</t>
  </si>
  <si>
    <t>28395-03-1</t>
  </si>
  <si>
    <t>34911-55-2</t>
  </si>
  <si>
    <t>36505-84-7</t>
  </si>
  <si>
    <t>64872-76-0</t>
  </si>
  <si>
    <t>81409-90-7</t>
  </si>
  <si>
    <t>112965-21-6</t>
  </si>
  <si>
    <t>51-83-2</t>
  </si>
  <si>
    <t>72956-09-3</t>
  </si>
  <si>
    <t>25953-19-9</t>
  </si>
  <si>
    <t>91832-40-5</t>
  </si>
  <si>
    <t>88040-23-7</t>
  </si>
  <si>
    <t>62893-19-0</t>
  </si>
  <si>
    <t>80210-62-4</t>
  </si>
  <si>
    <t>92665-29-7</t>
  </si>
  <si>
    <t>72558-82-8</t>
  </si>
  <si>
    <t>97519-39-6</t>
  </si>
  <si>
    <t>73384-59-5</t>
  </si>
  <si>
    <t>145599-86-6</t>
  </si>
  <si>
    <t>120287-85-6</t>
  </si>
  <si>
    <t>107233-08-9</t>
  </si>
  <si>
    <t>133-16-4</t>
  </si>
  <si>
    <t>88768-40-5</t>
  </si>
  <si>
    <t>96946-42-8</t>
  </si>
  <si>
    <t>4205-90-7</t>
  </si>
  <si>
    <t>113665-84-2</t>
  </si>
  <si>
    <t>23887-31-2</t>
  </si>
  <si>
    <t>50-36-2</t>
  </si>
  <si>
    <t>303-53-7</t>
  </si>
  <si>
    <t>512-15-2</t>
  </si>
  <si>
    <t>7261-97-4</t>
  </si>
  <si>
    <t>136817-59-9</t>
  </si>
  <si>
    <t>638-94-8</t>
  </si>
  <si>
    <t>51-64-9</t>
  </si>
  <si>
    <t>125-71-3</t>
  </si>
  <si>
    <t>85-79-0</t>
  </si>
  <si>
    <t>22494-42-4</t>
  </si>
  <si>
    <t>20830-75-5</t>
  </si>
  <si>
    <t>511-12-6</t>
  </si>
  <si>
    <t>67-96-9</t>
  </si>
  <si>
    <t>52365-63-6</t>
  </si>
  <si>
    <t>3737-09-5</t>
  </si>
  <si>
    <t>34368-04-2</t>
  </si>
  <si>
    <t>661-19-8</t>
  </si>
  <si>
    <t>115956-12-2</t>
  </si>
  <si>
    <t>120014-06-4</t>
  </si>
  <si>
    <t>586-60-7</t>
  </si>
  <si>
    <t>479-18-5</t>
  </si>
  <si>
    <t>27220-47-9</t>
  </si>
  <si>
    <t>87233-61-2</t>
  </si>
  <si>
    <t>74011-58-8</t>
  </si>
  <si>
    <t>130929-57-6</t>
  </si>
  <si>
    <t>35121-78-9</t>
  </si>
  <si>
    <t>133040-01-4</t>
  </si>
  <si>
    <t>119141-88-7</t>
  </si>
  <si>
    <t>29975-16-4</t>
  </si>
  <si>
    <t>113-18-8</t>
  </si>
  <si>
    <t>126-52-3</t>
  </si>
  <si>
    <t>536-33-4</t>
  </si>
  <si>
    <t>522-00-9</t>
  </si>
  <si>
    <t>77-67-8</t>
  </si>
  <si>
    <t>33125-97-2</t>
  </si>
  <si>
    <t>76824-35-6</t>
  </si>
  <si>
    <t>72509-76-3</t>
  </si>
  <si>
    <t>15301-69-6</t>
  </si>
  <si>
    <t>54143-55-4</t>
  </si>
  <si>
    <t>5250-39-5</t>
  </si>
  <si>
    <t>2022-85-7</t>
  </si>
  <si>
    <t>21679-14-1</t>
  </si>
  <si>
    <t>127-31-1</t>
  </si>
  <si>
    <t>78755-81-4</t>
  </si>
  <si>
    <t>2321-07-5</t>
  </si>
  <si>
    <t>2709-56-0</t>
  </si>
  <si>
    <t>17617-23-1</t>
  </si>
  <si>
    <t>93957-54-1</t>
  </si>
  <si>
    <t>54739-18-3</t>
  </si>
  <si>
    <t>73573-87-2</t>
  </si>
  <si>
    <t>4428-95-9</t>
  </si>
  <si>
    <t>23155-02-4</t>
  </si>
  <si>
    <t>25812-30-0</t>
  </si>
  <si>
    <t>147245-92-9</t>
  </si>
  <si>
    <t>21187-98-4</t>
  </si>
  <si>
    <t>29094-61-9</t>
  </si>
  <si>
    <t>65807-02-5</t>
  </si>
  <si>
    <t>109889-09-0</t>
  </si>
  <si>
    <t>5051-62-7</t>
  </si>
  <si>
    <t>55-65-2</t>
  </si>
  <si>
    <t>23092-17-3</t>
  </si>
  <si>
    <t>69756-53-2</t>
  </si>
  <si>
    <t>86-54-4</t>
  </si>
  <si>
    <t>101-31-5</t>
  </si>
  <si>
    <t>152459-95-5</t>
  </si>
  <si>
    <t>99011-02-6</t>
  </si>
  <si>
    <t>26807-65-8</t>
  </si>
  <si>
    <t>150378-17-9</t>
  </si>
  <si>
    <t>59-63-2</t>
  </si>
  <si>
    <t>530-08-5</t>
  </si>
  <si>
    <t>87-33-2</t>
  </si>
  <si>
    <t>16051-77-7</t>
  </si>
  <si>
    <t>75695-93-1</t>
  </si>
  <si>
    <t>84625-61-6</t>
  </si>
  <si>
    <t>74103-06-3</t>
  </si>
  <si>
    <t>4618-18-2</t>
  </si>
  <si>
    <t>84057-84-1</t>
  </si>
  <si>
    <t>103577-45-3</t>
  </si>
  <si>
    <t>58-05-9</t>
  </si>
  <si>
    <t>14769-73-4</t>
  </si>
  <si>
    <t>47141-42-4</t>
  </si>
  <si>
    <t>27262-47-1</t>
  </si>
  <si>
    <t>79516-68-0</t>
  </si>
  <si>
    <t>100986-85-4</t>
  </si>
  <si>
    <t>56-87-1</t>
  </si>
  <si>
    <t>98079-51-7</t>
  </si>
  <si>
    <t>76470-66-1</t>
  </si>
  <si>
    <t>27686-84-6</t>
  </si>
  <si>
    <t>61-68-7</t>
  </si>
  <si>
    <t>96-88-8</t>
  </si>
  <si>
    <t>89-57-6</t>
  </si>
  <si>
    <t>113-45-1</t>
  </si>
  <si>
    <t>31828-71-4</t>
  </si>
  <si>
    <t>22916-47-8</t>
  </si>
  <si>
    <t>59467-70-8</t>
  </si>
  <si>
    <t>10118-90-8</t>
  </si>
  <si>
    <t>38304-91-5</t>
  </si>
  <si>
    <t>65271-80-9</t>
  </si>
  <si>
    <t>133814-19-4</t>
  </si>
  <si>
    <t>105102-22-5</t>
  </si>
  <si>
    <t>12650-69-0</t>
  </si>
  <si>
    <t>65472-88-0</t>
  </si>
  <si>
    <t>121679-13-8</t>
  </si>
  <si>
    <t>7681-93-8</t>
  </si>
  <si>
    <t>69049-73-6</t>
  </si>
  <si>
    <t>83366-66-9</t>
  </si>
  <si>
    <t>159989-64-7</t>
  </si>
  <si>
    <t>59-99-4</t>
  </si>
  <si>
    <t>129618-40-2</t>
  </si>
  <si>
    <t>21829-25-4</t>
  </si>
  <si>
    <t>66085-59-4</t>
  </si>
  <si>
    <t>55-63-0</t>
  </si>
  <si>
    <t>76963-41-2</t>
  </si>
  <si>
    <t>70458-96-7</t>
  </si>
  <si>
    <t>99614-02-5</t>
  </si>
  <si>
    <t>96829-58-2</t>
  </si>
  <si>
    <t>196618-13-0</t>
  </si>
  <si>
    <t>28721-07-5</t>
  </si>
  <si>
    <t>6452-71-7</t>
  </si>
  <si>
    <t>5633-20-5</t>
  </si>
  <si>
    <t>79-57-2</t>
  </si>
  <si>
    <t>40391-99-9</t>
  </si>
  <si>
    <t>16974-53-1</t>
  </si>
  <si>
    <t>58-74-2</t>
  </si>
  <si>
    <t>38363-40-5</t>
  </si>
  <si>
    <t>39809-25-1</t>
  </si>
  <si>
    <t>6493-05-6</t>
  </si>
  <si>
    <t>51-71-8</t>
  </si>
  <si>
    <t>59-96-1</t>
  </si>
  <si>
    <t>122-09-8</t>
  </si>
  <si>
    <t>84-80-0</t>
  </si>
  <si>
    <t>92-13-7</t>
  </si>
  <si>
    <t>61477-96-1</t>
  </si>
  <si>
    <t>81093-37-0</t>
  </si>
  <si>
    <t>55268-74-1</t>
  </si>
  <si>
    <t>721-50-6</t>
  </si>
  <si>
    <t>51-06-9</t>
  </si>
  <si>
    <t>77-37-2</t>
  </si>
  <si>
    <t>500-92-5</t>
  </si>
  <si>
    <t>54063-53-5</t>
  </si>
  <si>
    <t>298-50-0</t>
  </si>
  <si>
    <t>499-67-2</t>
  </si>
  <si>
    <t>2078-54-8</t>
  </si>
  <si>
    <t>90-82-4</t>
  </si>
  <si>
    <t>98-96-4</t>
  </si>
  <si>
    <t>155-97-5</t>
  </si>
  <si>
    <t>36735-22-5</t>
  </si>
  <si>
    <t>85441-61-8</t>
  </si>
  <si>
    <t>117976-89-3</t>
  </si>
  <si>
    <t>132875-61-7</t>
  </si>
  <si>
    <t>135062-02-1</t>
  </si>
  <si>
    <t>72559-06-9</t>
  </si>
  <si>
    <t>105462-24-6</t>
  </si>
  <si>
    <t>162011-90-7</t>
  </si>
  <si>
    <t>84057-95-4</t>
  </si>
  <si>
    <t>89365-50-4</t>
  </si>
  <si>
    <t>79617-96-2</t>
  </si>
  <si>
    <t>139755-83-2</t>
  </si>
  <si>
    <t>103628-46-2</t>
  </si>
  <si>
    <t>40828-46-4</t>
  </si>
  <si>
    <t>104987-11-3</t>
  </si>
  <si>
    <t>106133-20-4</t>
  </si>
  <si>
    <t>91161-71-6</t>
  </si>
  <si>
    <t>55142-85-3</t>
  </si>
  <si>
    <t>27203-92-5</t>
  </si>
  <si>
    <t>87679-37-6</t>
  </si>
  <si>
    <t>1197-18-8</t>
  </si>
  <si>
    <t>155-09-9</t>
  </si>
  <si>
    <t>19794-93-5</t>
  </si>
  <si>
    <t>84-96-8</t>
  </si>
  <si>
    <t>128-13-2</t>
  </si>
  <si>
    <t>124832-26-4</t>
  </si>
  <si>
    <t>181695-72-7</t>
  </si>
  <si>
    <t>1404-90-6</t>
  </si>
  <si>
    <t>50-81-7</t>
  </si>
  <si>
    <t>59-02-9</t>
  </si>
  <si>
    <t>107753-78-6</t>
  </si>
  <si>
    <t>139264-17-8</t>
  </si>
  <si>
    <t>82626-48-0</t>
  </si>
  <si>
    <t>53772-83-1</t>
  </si>
  <si>
    <t>Challa et al. Tetratogenicity</t>
  </si>
  <si>
    <t>Challa, A.P., Beam, A.L., Shen, M., Peryea, T., Lavieri, R.R., Lippmann, E.S. and Aronoff, D.M., 2020. Machine learning on drug-specific data to predict small molecule teratogenicity. Reproductive Toxicology, 95, pp.148-158.</t>
  </si>
  <si>
    <t>Prenatal developmental toxicity</t>
  </si>
  <si>
    <t>Dicyclohexylamine</t>
  </si>
  <si>
    <t>N-Oxydiethylene-2-benzothiazylsulfenamide</t>
  </si>
  <si>
    <t>Isopropyl Laurate</t>
  </si>
  <si>
    <t>1,4-Benzenediamine</t>
  </si>
  <si>
    <t>Tris(2-methoxyethoxy)vinylsilane</t>
  </si>
  <si>
    <t>3-Methylbut-2-enal</t>
  </si>
  <si>
    <t>3-(Trichlorosilyl)propanenitrile</t>
  </si>
  <si>
    <t>Vinyl acetate</t>
  </si>
  <si>
    <t>Isopropyl acetate</t>
  </si>
  <si>
    <t>2,5-Furandione</t>
  </si>
  <si>
    <t>m-Cresol</t>
  </si>
  <si>
    <t>Melamine</t>
  </si>
  <si>
    <t>2-Isopropoxyethanol</t>
  </si>
  <si>
    <t>Pentane</t>
  </si>
  <si>
    <t>Isopropyl tetradecanoate</t>
  </si>
  <si>
    <t>Putrescine</t>
  </si>
  <si>
    <t>1,3,5-Trioxane</t>
  </si>
  <si>
    <t>2,2'-Thiobisethanol</t>
  </si>
  <si>
    <t>Heptanal</t>
  </si>
  <si>
    <t>1-Octadecanol</t>
  </si>
  <si>
    <t>2-Methyl-3-butyn-2-ol</t>
  </si>
  <si>
    <t>Ethyl silicon trichloride</t>
  </si>
  <si>
    <t>Linalyl acetate</t>
  </si>
  <si>
    <t>Tetrachlorophthalic anhydride</t>
  </si>
  <si>
    <t>Trimethoxymethylsilane</t>
  </si>
  <si>
    <t>2,2'-Methylenebis(4-methyl-6-tert-butylphenol)</t>
  </si>
  <si>
    <t>2,2'-Dithiobisbenzothiazole</t>
  </si>
  <si>
    <t>Triisopropanolamine</t>
  </si>
  <si>
    <t>1,3,4,6,7,8-Hexahydro-4,6,6,7,8,8-hexamethylcyclopenta[g]-2-benzopyran</t>
  </si>
  <si>
    <t>Copper monochlorophthalocyanine</t>
  </si>
  <si>
    <t>1,6-Hexanediamine</t>
  </si>
  <si>
    <t>Butylated hydroxytoluene</t>
  </si>
  <si>
    <t>Zinc dibutyldithiocarbamate</t>
  </si>
  <si>
    <t>Tris(2-chloroisopropyl)phosphate</t>
  </si>
  <si>
    <t>3-(Trimethoxysilyl)propan-1-amine</t>
  </si>
  <si>
    <t>Disodium 4,4'-bis-(2-sulfostyryl)biphenyl</t>
  </si>
  <si>
    <t>Sodium formate</t>
  </si>
  <si>
    <t>Ethyl acetate</t>
  </si>
  <si>
    <t>Hexadecanoic acid, 1-methylethyl ester</t>
  </si>
  <si>
    <t>1-Nonanol</t>
  </si>
  <si>
    <t>2-[2-(2-Butoxyethoxy)ethoxy]ethanol</t>
  </si>
  <si>
    <t>cis-Oleyl alcohol</t>
  </si>
  <si>
    <t>Sodium cyanide (Na(CN))</t>
  </si>
  <si>
    <t>Copper phthalocyanine</t>
  </si>
  <si>
    <t>(N,N-Dibenzyldithiocarbamato)zinc</t>
  </si>
  <si>
    <t>Diethylenetriaminepenta(methylenephosphonic acid)</t>
  </si>
  <si>
    <t>4,4'-Bis(2-morpholino-4-anilino-s-triazinyl-6-amino)stilbene-2,2'-disulfonic acid disodium salt</t>
  </si>
  <si>
    <t>Benzenesulfonic acid, 2,2'-(1,2-ethenediyl)bis[5-[[4-[(2-hydroxyethyl)amino]-6-[(3-sulfophenyl)amino]-1,3,5-triazin-2-yl]amino]-, sodium salt (1:4)</t>
  </si>
  <si>
    <t>C.I. Fluorescent Brightener 220</t>
  </si>
  <si>
    <t>Benzenesulfonic acid, 2,2'-(1,2-ethenediyl)bis[5-[[4-[(2-hydroxyethyl)amino]-6-(phenylamino)-1,3,5-triazin-2-yl]amino]-, sodium salt (1:2)</t>
  </si>
  <si>
    <t>Silane, trichloro(2-methylpropyl)-</t>
  </si>
  <si>
    <t>Octadecyl 3-(3,5-di-tert-butyl-4-hydroxyphenyl)propionate</t>
  </si>
  <si>
    <t>2,5,8,11-Tetraoxatridecan-13-ol</t>
  </si>
  <si>
    <t>2-(Dimethylamino)ethyl acrylate</t>
  </si>
  <si>
    <t>Trimethoxysilane</t>
  </si>
  <si>
    <t>Trimethoxy[3-(oxiran-2-ylmethoxy)propyl]silane</t>
  </si>
  <si>
    <t>2-Ethylhexanol oleic acid ester</t>
  </si>
  <si>
    <t>Benzenesulfonic acid, 2,2'-(1,2-ethenediyl)bis[5-[[4-[(3-amino-3-oxopropyl)(2-hydroxyethyl)amino]-6-(phenylamino)-1,3,5-triazin-2-yl]amino]-, sodium salt (1:2)</t>
  </si>
  <si>
    <t>Disodium 4,4'-bis(2-sulfostyryl)biphenyl</t>
  </si>
  <si>
    <t>Cyclopentane</t>
  </si>
  <si>
    <t>Sodium dichloroisocyanurate</t>
  </si>
  <si>
    <t>Benzenesulfonic acid, 2,2'-(1,2-ethenediyl)bis[5-[[4-(4-morpholinyl)-6-[(4-sulfophenyl)amino]-1,3,5-triazin-2-yl]amino]-, sodium salt (1:4)</t>
  </si>
  <si>
    <t>Tris(2,4-di-tert-butylphenyl) phosphite</t>
  </si>
  <si>
    <t>Silane, triethoxy(2,4,4-trimethylpentyl)-</t>
  </si>
  <si>
    <t>2-Phosphono-1,2,4-butanetricarboxylic acid</t>
  </si>
  <si>
    <t>4,4'-(4,4'-Isopropylidenediphenoxy)bisphthalic dianhydride</t>
  </si>
  <si>
    <t>Hexasodium 2,2'-(vinylenebis((3-sulphonato-4,1-phenylene)imino(6-(diethylamino)-1,3,5-triazine-4,2-diyl)imino))bis(benzene-1,4-disulphonate)</t>
  </si>
  <si>
    <t>C.I. Fluorescent Brightener 28, disodium salt</t>
  </si>
  <si>
    <t>3a,4,5,6,7,7a-Hexahydro-4,7-methano-1H-indene</t>
  </si>
  <si>
    <t>Indigo dye</t>
  </si>
  <si>
    <t>Norbornylene</t>
  </si>
  <si>
    <t>1-Tetracosanol</t>
  </si>
  <si>
    <t>Tetrasodium glutamate diacetate</t>
  </si>
  <si>
    <t>3-Methyl-2-buten-1-ol</t>
  </si>
  <si>
    <t>Nitroguanidine</t>
  </si>
  <si>
    <t>Tetraphenyl m-phenylene bis(phosphate)</t>
  </si>
  <si>
    <t>O-Methylhydroxylamine hydrochloride</t>
  </si>
  <si>
    <t>Glycine, N-(carboxymethyl)-N-(phosphonomethyl)-</t>
  </si>
  <si>
    <t>2-Pyrrolidinone</t>
  </si>
  <si>
    <t>Propylene glycol diacetate</t>
  </si>
  <si>
    <t>1-Eicosanol</t>
  </si>
  <si>
    <t>Irganox 1010</t>
  </si>
  <si>
    <t>Tetrasodium 4,4'-bis(4-(4-sulfophenylamino)-6-(bis(2-hydroxypropyl)amino)-s-triazin-2-yl)amino-2,2-stilbenedisulfonate</t>
  </si>
  <si>
    <t>2-Ethylhexyl 2-methyl-2-propenoate</t>
  </si>
  <si>
    <t>Fluorescent brightener 264</t>
  </si>
  <si>
    <t>Dodecanedioic acid</t>
  </si>
  <si>
    <t>1,1-Dichloroethylene</t>
  </si>
  <si>
    <t>Methyldichlorosilane</t>
  </si>
  <si>
    <t>Dimethyldichlorosilane</t>
  </si>
  <si>
    <t>Methyltrichlorosilane</t>
  </si>
  <si>
    <t>Acetic acid alpha-tocopherol</t>
  </si>
  <si>
    <t>Triisotridecyl phosphite</t>
  </si>
  <si>
    <t>Tetraethyl orthosilicate</t>
  </si>
  <si>
    <t>Triethyl phosphate</t>
  </si>
  <si>
    <t>3,7-Dimethyl-3-octanol</t>
  </si>
  <si>
    <t>Linalool</t>
  </si>
  <si>
    <t>2-Methylbutane</t>
  </si>
  <si>
    <t>1,2-Diaminopropane</t>
  </si>
  <si>
    <t>Peracetic acid</t>
  </si>
  <si>
    <t>beta-Ionone</t>
  </si>
  <si>
    <t>4,4'-Diamino-2,2'-stilbenedisulfonic acid</t>
  </si>
  <si>
    <t>Phthalic anhydride</t>
  </si>
  <si>
    <t>Phthalic acid</t>
  </si>
  <si>
    <t>[2,2'-Bi-1H-indole]-3,3'-diol, disodium salt</t>
  </si>
  <si>
    <t>N-Phenyl-1-naphthylamine</t>
  </si>
  <si>
    <t>3-Aminopropyltriethoxysilane</t>
  </si>
  <si>
    <t>3-(Triethoxysilyl)propionitrile</t>
  </si>
  <si>
    <t>N-Methylolacrylamide</t>
  </si>
  <si>
    <t>Ethenyl 2-ethylhexanoate</t>
  </si>
  <si>
    <t>Azacyclotridecan-2-one</t>
  </si>
  <si>
    <t>N-Cyclohexyl-2-benzothiazolesulfenamide</t>
  </si>
  <si>
    <t>1,3-Dioxolan-2-one</t>
  </si>
  <si>
    <t>Furfuryl alcohol</t>
  </si>
  <si>
    <t>Trichlorophenylsilane</t>
  </si>
  <si>
    <t>4-Hydroxybenzoic acid</t>
  </si>
  <si>
    <t>Chloro(methyl)silane</t>
  </si>
  <si>
    <t>Terephthalic acid</t>
  </si>
  <si>
    <t>Butane</t>
  </si>
  <si>
    <t>1-Butene</t>
  </si>
  <si>
    <t>Allyl chloride</t>
  </si>
  <si>
    <t>Hexamethyldisiloxane</t>
  </si>
  <si>
    <t>4-Methyl-2-pentanone</t>
  </si>
  <si>
    <t>1-Methoxy-2-propyl acetate</t>
  </si>
  <si>
    <t>Cyclohexane</t>
  </si>
  <si>
    <t>1-Hexanol</t>
  </si>
  <si>
    <t>Octane</t>
  </si>
  <si>
    <t>Nonane</t>
  </si>
  <si>
    <t>Dodecane</t>
  </si>
  <si>
    <t>Dimethyl ether</t>
  </si>
  <si>
    <t>Cyclopentanone</t>
  </si>
  <si>
    <t>Silane, dichloroethenylmethyl-</t>
  </si>
  <si>
    <t>Methyl tert-butyl ether</t>
  </si>
  <si>
    <t>2-Propoxyethanol</t>
  </si>
  <si>
    <t>2,3-Epoxybutane</t>
  </si>
  <si>
    <t>Pentafluoroethane</t>
  </si>
  <si>
    <t>2H-Perfluoropropane</t>
  </si>
  <si>
    <t>(3-Chloropropyl)(triethoxy)silane</t>
  </si>
  <si>
    <t>2,2,4-Trimethylpentane</t>
  </si>
  <si>
    <t>2-Amino-1-phenyl-1-propanol hydrochloride</t>
  </si>
  <si>
    <t>Tetradecane</t>
  </si>
  <si>
    <t>Benzene</t>
  </si>
  <si>
    <t>Chloromethane</t>
  </si>
  <si>
    <t>Propane</t>
  </si>
  <si>
    <t>Chloroethane</t>
  </si>
  <si>
    <t>Difluoromethane</t>
  </si>
  <si>
    <t>Isobutane</t>
  </si>
  <si>
    <t>Vinylidene fluoride</t>
  </si>
  <si>
    <t>Tetramethylsilane</t>
  </si>
  <si>
    <t>Trichloroethenylsilane</t>
  </si>
  <si>
    <t>Methyl ethyl ketone</t>
  </si>
  <si>
    <t>Trichloroethylene</t>
  </si>
  <si>
    <t>1,1,1,2-Tetrafluoroethane</t>
  </si>
  <si>
    <t>3-Pentanone</t>
  </si>
  <si>
    <t>tert-Amyl methyl ether</t>
  </si>
  <si>
    <t>Hexamethyldisilazane</t>
  </si>
  <si>
    <t>2,6-Dichlorobenzamide</t>
  </si>
  <si>
    <t>Chlorsulfuron</t>
  </si>
  <si>
    <t>Paraquat dichloride</t>
  </si>
  <si>
    <t>Triasulfuron</t>
  </si>
  <si>
    <t>N-(3-Chloroallyl)hexaminium chloride</t>
  </si>
  <si>
    <t>Propylene carbonate</t>
  </si>
  <si>
    <t>Limonene</t>
  </si>
  <si>
    <t>4,5-Dichloro-2-octyl-3(2H)-isothiazolone</t>
  </si>
  <si>
    <t>Bis(trichloromethyl)sulfone</t>
  </si>
  <si>
    <t>Triflusulfuron-methyl</t>
  </si>
  <si>
    <t>(3,5-Dimethyl-1H-pyrazol-1-yl)methanol</t>
  </si>
  <si>
    <t>Halofenozide</t>
  </si>
  <si>
    <t>Rimsulfuron</t>
  </si>
  <si>
    <t>Acequinocyl</t>
  </si>
  <si>
    <t>1,4-Bis(bromoacetoxy)-2-butene</t>
  </si>
  <si>
    <t>Oxasulfuron</t>
  </si>
  <si>
    <t>Desmedipham</t>
  </si>
  <si>
    <t>Diflufenzopyr</t>
  </si>
  <si>
    <t>(2R,6S)-Fenpropimorph</t>
  </si>
  <si>
    <t>Flonicamid</t>
  </si>
  <si>
    <t>Flucarbazone-sodium</t>
  </si>
  <si>
    <t>Halosulfuron-methyl</t>
  </si>
  <si>
    <t>Imiprothrin</t>
  </si>
  <si>
    <t>Ipconazole</t>
  </si>
  <si>
    <t>Dichlorprop-P</t>
  </si>
  <si>
    <t>Prosulfuron</t>
  </si>
  <si>
    <t>Pyridalyl</t>
  </si>
  <si>
    <t>Tributyltetradecylphosphonium chloride</t>
  </si>
  <si>
    <t>Uniconazole-P</t>
  </si>
  <si>
    <t>Metobenzuron</t>
  </si>
  <si>
    <t>2,6-Diisopropylnaphthalene</t>
  </si>
  <si>
    <t>s-Chloroaminoisopropylaminotriazine</t>
  </si>
  <si>
    <t>Ethyl 5,5-diphenyl-2-isoxazoline-3-carboxylate</t>
  </si>
  <si>
    <t>Fenchlorazole-ethyl</t>
  </si>
  <si>
    <t>Tralopyril</t>
  </si>
  <si>
    <t>Pyrasulfotole</t>
  </si>
  <si>
    <t>Bethoxazin</t>
  </si>
  <si>
    <t>Cumyluron</t>
  </si>
  <si>
    <t>2,2'-Oxybis(2',3',5'-trichloro-5-nitro-1,1'-biphenyl)</t>
  </si>
  <si>
    <t>N-Phthaloyl-L-aspartic acid</t>
  </si>
  <si>
    <t>L-2-Phthalimidoglutaric acid</t>
  </si>
  <si>
    <t>2,2,4,6-Tetramethyl-4,6-diphenyl-1,3,5,2,4,6-trioxatrisilinane</t>
  </si>
  <si>
    <t>Danofloxacin</t>
  </si>
  <si>
    <t>DTXSID6025018</t>
  </si>
  <si>
    <t>DTXSID0021096</t>
  </si>
  <si>
    <t>DTXSID3041904</t>
  </si>
  <si>
    <t>DTXSID9021138</t>
  </si>
  <si>
    <t>DTXSID5027356</t>
  </si>
  <si>
    <t>DTXSID8029606</t>
  </si>
  <si>
    <t>DTXSID0042329</t>
  </si>
  <si>
    <t>DTXSID3021431</t>
  </si>
  <si>
    <t>DTXSID2025478</t>
  </si>
  <si>
    <t>DTXSID7024166</t>
  </si>
  <si>
    <t>DTXSID6024200</t>
  </si>
  <si>
    <t>DTXSID6020802</t>
  </si>
  <si>
    <t>DTXSID4047466</t>
  </si>
  <si>
    <t>DTXSID2025846</t>
  </si>
  <si>
    <t>DTXSID0026838</t>
  </si>
  <si>
    <t>DTXSID4041107</t>
  </si>
  <si>
    <t>DTXSID4021925</t>
  </si>
  <si>
    <t>DTXSID6026878</t>
  </si>
  <si>
    <t>DTXSID0021597</t>
  </si>
  <si>
    <t>DTXSID8026935</t>
  </si>
  <si>
    <t>DTXSID2021949</t>
  </si>
  <si>
    <t>DTXSID7026940</t>
  </si>
  <si>
    <t>DTXSID7026946</t>
  </si>
  <si>
    <t>DTXSID7026102</t>
  </si>
  <si>
    <t>DTXSID3027370</t>
  </si>
  <si>
    <t>DTXSID4020870</t>
  </si>
  <si>
    <t>DTXSID1020146</t>
  </si>
  <si>
    <t>DTXSID5021415</t>
  </si>
  <si>
    <t>DTXSID8027373</t>
  </si>
  <si>
    <t>DTXSID3051622</t>
  </si>
  <si>
    <t>DTXSID5024922</t>
  </si>
  <si>
    <t>DTXSID2020216</t>
  </si>
  <si>
    <t>DTXSID0021462</t>
  </si>
  <si>
    <t>DTXSID5026259</t>
  </si>
  <si>
    <t>DTXSID0038833</t>
  </si>
  <si>
    <t>DTXSID2027757</t>
  </si>
  <si>
    <t>DTXSID2027090</t>
  </si>
  <si>
    <t>DTXSID1022001</t>
  </si>
  <si>
    <t>DTXSID9027104</t>
  </si>
  <si>
    <t>DTXSID6022008</t>
  </si>
  <si>
    <t>DTXSID7021520</t>
  </si>
  <si>
    <t>DTXSID0022010</t>
  </si>
  <si>
    <t>DTXSID4024309</t>
  </si>
  <si>
    <t>DTXSID8027117</t>
  </si>
  <si>
    <t>DTXSID20893254</t>
  </si>
  <si>
    <t>DTXSID0027775</t>
  </si>
  <si>
    <t>DTXSID0027777</t>
  </si>
  <si>
    <t>DTXSID40889654</t>
  </si>
  <si>
    <t>DTXSID4027781</t>
  </si>
  <si>
    <t>DTXSID70889667</t>
  </si>
  <si>
    <t>DTXSID0066329</t>
  </si>
  <si>
    <t>DTXSID8027456</t>
  </si>
  <si>
    <t>DTXSID3027829</t>
  </si>
  <si>
    <t>DTXSID5025100</t>
  </si>
  <si>
    <t>DTXSID0027482</t>
  </si>
  <si>
    <t>DTXSID5027489</t>
  </si>
  <si>
    <t>DTXSID90893468</t>
  </si>
  <si>
    <t>DTXSID60889696</t>
  </si>
  <si>
    <t>DTXSID6036467</t>
  </si>
  <si>
    <t>DTXSID6024886</t>
  </si>
  <si>
    <t>DTXSID3024994</t>
  </si>
  <si>
    <t>DTXSID30889704</t>
  </si>
  <si>
    <t>DTXSID2027969</t>
  </si>
  <si>
    <t>DTXSID70865769</t>
  </si>
  <si>
    <t>DTXSID4027999</t>
  </si>
  <si>
    <t>DTXSID3028001</t>
  </si>
  <si>
    <t>DTXSID3041249</t>
  </si>
  <si>
    <t>DTXSID9044669</t>
  </si>
  <si>
    <t>DTXSID70884076</t>
  </si>
  <si>
    <t>DTXSID3026279</t>
  </si>
  <si>
    <t>DTXSID2022042</t>
  </si>
  <si>
    <t>DTXSID8027161</t>
  </si>
  <si>
    <t>DTXSID2052158</t>
  </si>
  <si>
    <t>DTXSID2027206</t>
  </si>
  <si>
    <t>DTXSID4024222</t>
  </si>
  <si>
    <t>DTXSID8069197</t>
  </si>
  <si>
    <t>DTXSID9025615</t>
  </si>
  <si>
    <t>DTXSID3027611</t>
  </si>
  <si>
    <t>DTXSID8027246</t>
  </si>
  <si>
    <t>DTXSID9044827</t>
  </si>
  <si>
    <t>DTXSID0027272</t>
  </si>
  <si>
    <t>DTXSID1027633</t>
  </si>
  <si>
    <t>DTXSID0029397</t>
  </si>
  <si>
    <t>DTXSID3027293</t>
  </si>
  <si>
    <t>DTXSID60890020</t>
  </si>
  <si>
    <t>DTXSID3027297</t>
  </si>
  <si>
    <t>DTXSID8021438</t>
  </si>
  <si>
    <t>DTXSID5026413</t>
  </si>
  <si>
    <t>DTXSID9026425</t>
  </si>
  <si>
    <t>DTXSID4026426</t>
  </si>
  <si>
    <t>DTXSID20859032</t>
  </si>
  <si>
    <t>DTXSID20228365</t>
  </si>
  <si>
    <t>DTXSID6026450</t>
  </si>
  <si>
    <t>DTXSID8026228</t>
  </si>
  <si>
    <t>DTXSID7029110</t>
  </si>
  <si>
    <t>DTXSID7025502</t>
  </si>
  <si>
    <t>DTXSID8025468</t>
  </si>
  <si>
    <t>DTXSID4021761</t>
  </si>
  <si>
    <t>DTXSID1025853</t>
  </si>
  <si>
    <t>DTXSID4021769</t>
  </si>
  <si>
    <t>DTXSID5024926</t>
  </si>
  <si>
    <t>DTXSID2021159</t>
  </si>
  <si>
    <t>DTXSID8021484</t>
  </si>
  <si>
    <t>DTXSID3061269</t>
  </si>
  <si>
    <t>DTXSID2025892</t>
  </si>
  <si>
    <t>DTXSID2027333</t>
  </si>
  <si>
    <t>DTXSID7027334</t>
  </si>
  <si>
    <t>DTXSID3020885</t>
  </si>
  <si>
    <t>DTXSID4052633</t>
  </si>
  <si>
    <t>DTXSID1027344</t>
  </si>
  <si>
    <t>DTXSID5020360</t>
  </si>
  <si>
    <t>DTXSID2026600</t>
  </si>
  <si>
    <t>DTXSID2025347</t>
  </si>
  <si>
    <t>DTXSID5026621</t>
  </si>
  <si>
    <t>DTXSID3026647</t>
  </si>
  <si>
    <t>DTXSID00870821</t>
  </si>
  <si>
    <t>DTXSID6026080</t>
  </si>
  <si>
    <t>DTXSID7024665</t>
  </si>
  <si>
    <t>DTXSID1026746</t>
  </si>
  <si>
    <t>DTXSID4039231</t>
  </si>
  <si>
    <t>DTXSID4026769</t>
  </si>
  <si>
    <t>DTXSID5021889</t>
  </si>
  <si>
    <t>DTXSID1026796</t>
  </si>
  <si>
    <t>DTXSID4021923</t>
  </si>
  <si>
    <t>DTXSID8021931</t>
  </si>
  <si>
    <t>DTXSID0026882</t>
  </si>
  <si>
    <t>DTXSID9025796</t>
  </si>
  <si>
    <t>DTXSID0026913</t>
  </si>
  <si>
    <t>DTXSID8026937</t>
  </si>
  <si>
    <t>DTXSID3029154</t>
  </si>
  <si>
    <t>DTXSID3027033</t>
  </si>
  <si>
    <t>DTXSID3020833</t>
  </si>
  <si>
    <t>DTXSID1027500</t>
  </si>
  <si>
    <t>DTXSID5025239</t>
  </si>
  <si>
    <t>DTXSID1024251</t>
  </si>
  <si>
    <t>DTXSID4042048</t>
  </si>
  <si>
    <t>DTXSID5029267</t>
  </si>
  <si>
    <t>DTXSID7024370</t>
  </si>
  <si>
    <t>DTXSID6027185</t>
  </si>
  <si>
    <t>DTXSID1027267</t>
  </si>
  <si>
    <t>DTXSID3039242</t>
  </si>
  <si>
    <t>DTXSID0021541</t>
  </si>
  <si>
    <t>DTXSID5026386</t>
  </si>
  <si>
    <t>DTXSID1020302</t>
  </si>
  <si>
    <t>DTXSID6029597</t>
  </si>
  <si>
    <t>DTXSID1026401</t>
  </si>
  <si>
    <t>DTXSID3021439</t>
  </si>
  <si>
    <t>DTXSID9026423</t>
  </si>
  <si>
    <t>DTXSID8026430</t>
  </si>
  <si>
    <t>DTXSID3021516</t>
  </si>
  <si>
    <t>DTXSID0021383</t>
  </si>
  <si>
    <t>DTXSID1021324</t>
  </si>
  <si>
    <t>DTXSID6021820</t>
  </si>
  <si>
    <t>DTXSID8024521</t>
  </si>
  <si>
    <t>DTXSID2025395</t>
  </si>
  <si>
    <t>DTXSID7022170</t>
  </si>
  <si>
    <t>DTXSID7023980</t>
  </si>
  <si>
    <t>DTXSID7024243</t>
  </si>
  <si>
    <t>DTXSID0024345</t>
  </si>
  <si>
    <t>DTXSID5024760</t>
  </si>
  <si>
    <t>DTXSID2026789</t>
  </si>
  <si>
    <t>DTXSID2029612</t>
  </si>
  <si>
    <t>DTXSID5032315</t>
  </si>
  <si>
    <t>DTXSID3032331</t>
  </si>
  <si>
    <t>DTXSID2032502</t>
  </si>
  <si>
    <t>DTXSID1032513</t>
  </si>
  <si>
    <t>DTXSID4032619</t>
  </si>
  <si>
    <t>DTXSID1032642</t>
  </si>
  <si>
    <t>DTXSID8034297</t>
  </si>
  <si>
    <t>DTXSID0034308</t>
  </si>
  <si>
    <t>DTXSID4034364</t>
  </si>
  <si>
    <t>DTXSID0034518</t>
  </si>
  <si>
    <t>DTXSID8034538</t>
  </si>
  <si>
    <t>DTXSID4034601</t>
  </si>
  <si>
    <t>DTXSID8034611</t>
  </si>
  <si>
    <t>DTXSID3034614</t>
  </si>
  <si>
    <t>DTXSID9034650</t>
  </si>
  <si>
    <t>DTXSID8034669</t>
  </si>
  <si>
    <t>DTXSID7034674</t>
  </si>
  <si>
    <t>DTXSID0034851</t>
  </si>
  <si>
    <t>DTXSID9034868</t>
  </si>
  <si>
    <t>DTXSID8034875</t>
  </si>
  <si>
    <t>DTXSID9034997</t>
  </si>
  <si>
    <t>DTXSID3035002</t>
  </si>
  <si>
    <t>DTXSID3035004</t>
  </si>
  <si>
    <t>DTXSID7035272</t>
  </si>
  <si>
    <t>DTXSID5037494</t>
  </si>
  <si>
    <t>DTXSID7040360</t>
  </si>
  <si>
    <t>DTXSID6041268</t>
  </si>
  <si>
    <t>DTXSID6041503</t>
  </si>
  <si>
    <t>DTXSID2044343</t>
  </si>
  <si>
    <t>DTXSID5048051</t>
  </si>
  <si>
    <t>DTXSID7052862</t>
  </si>
  <si>
    <t>DTXSID20931307</t>
  </si>
  <si>
    <t>DTXSID40195207</t>
  </si>
  <si>
    <t>DTXSID20187605</t>
  </si>
  <si>
    <t>DTXSID20953685</t>
  </si>
  <si>
    <t>DTXSID0046432</t>
  </si>
  <si>
    <t>101-83-7</t>
  </si>
  <si>
    <t>102-77-2</t>
  </si>
  <si>
    <t>10233-13-3</t>
  </si>
  <si>
    <t>106-50-3</t>
  </si>
  <si>
    <t>1067-53-4</t>
  </si>
  <si>
    <t>107-86-8</t>
  </si>
  <si>
    <t>1071-22-3</t>
  </si>
  <si>
    <t>108-05-4</t>
  </si>
  <si>
    <t>108-21-4</t>
  </si>
  <si>
    <t>108-31-6</t>
  </si>
  <si>
    <t>108-39-4</t>
  </si>
  <si>
    <t>108-78-1</t>
  </si>
  <si>
    <t>109-59-1</t>
  </si>
  <si>
    <t>109-66-0</t>
  </si>
  <si>
    <t>110-27-0</t>
  </si>
  <si>
    <t>110-60-1</t>
  </si>
  <si>
    <t>110-88-3</t>
  </si>
  <si>
    <t>111-48-8</t>
  </si>
  <si>
    <t>111-71-7</t>
  </si>
  <si>
    <t>112-92-5</t>
  </si>
  <si>
    <t>115-19-5</t>
  </si>
  <si>
    <t>115-21-9</t>
  </si>
  <si>
    <t>115-95-7</t>
  </si>
  <si>
    <t>117-08-8</t>
  </si>
  <si>
    <t>1185-55-3</t>
  </si>
  <si>
    <t>119-47-1</t>
  </si>
  <si>
    <t>120-78-5</t>
  </si>
  <si>
    <t>122-20-3</t>
  </si>
  <si>
    <t>1222-05-5</t>
  </si>
  <si>
    <t>12239-87-1</t>
  </si>
  <si>
    <t>124-09-4</t>
  </si>
  <si>
    <t>128-37-0</t>
  </si>
  <si>
    <t>136-23-2</t>
  </si>
  <si>
    <t>13674-84-5</t>
  </si>
  <si>
    <t>13822-56-5</t>
  </si>
  <si>
    <t>13863-31-5</t>
  </si>
  <si>
    <t>141-53-7</t>
  </si>
  <si>
    <t>141-78-6</t>
  </si>
  <si>
    <t>142-91-6</t>
  </si>
  <si>
    <t>143-08-8</t>
  </si>
  <si>
    <t>143-22-6</t>
  </si>
  <si>
    <t>143-28-2</t>
  </si>
  <si>
    <t>143-33-9</t>
  </si>
  <si>
    <t>147-14-8</t>
  </si>
  <si>
    <t>14726-36-4</t>
  </si>
  <si>
    <t>15827-60-8</t>
  </si>
  <si>
    <t>16090-02-1</t>
  </si>
  <si>
    <t>16324-27-9</t>
  </si>
  <si>
    <t>16470-24-9</t>
  </si>
  <si>
    <t>17958-73-5</t>
  </si>
  <si>
    <t>18169-57-8</t>
  </si>
  <si>
    <t>2082-79-3</t>
  </si>
  <si>
    <t>23783-42-8</t>
  </si>
  <si>
    <t>2439-35-2</t>
  </si>
  <si>
    <t>2487-90-3</t>
  </si>
  <si>
    <t>2530-83-8</t>
  </si>
  <si>
    <t>26399-02-0</t>
  </si>
  <si>
    <t>27344-06-5</t>
  </si>
  <si>
    <t>27344-41-8</t>
  </si>
  <si>
    <t>287-92-3</t>
  </si>
  <si>
    <t>2893-78-9</t>
  </si>
  <si>
    <t>28950-61-0</t>
  </si>
  <si>
    <t>31570-04-4</t>
  </si>
  <si>
    <t>35435-21-3</t>
  </si>
  <si>
    <t>37971-36-1</t>
  </si>
  <si>
    <t>38103-06-9</t>
  </si>
  <si>
    <t>41098-56-0</t>
  </si>
  <si>
    <t>4193-55-9</t>
  </si>
  <si>
    <t>4488-57-7</t>
  </si>
  <si>
    <t>482-89-3</t>
  </si>
  <si>
    <t>498-66-8</t>
  </si>
  <si>
    <t>506-51-4</t>
  </si>
  <si>
    <t>51981-21-6</t>
  </si>
  <si>
    <t>556-82-1</t>
  </si>
  <si>
    <t>556-88-7</t>
  </si>
  <si>
    <t>57583-54-7</t>
  </si>
  <si>
    <t>593-56-6</t>
  </si>
  <si>
    <t>5994-61-6</t>
  </si>
  <si>
    <t>616-45-5</t>
  </si>
  <si>
    <t>623-84-7</t>
  </si>
  <si>
    <t>629-96-9</t>
  </si>
  <si>
    <t>6683-19-8</t>
  </si>
  <si>
    <t>67786-25-8</t>
  </si>
  <si>
    <t>688-84-6</t>
  </si>
  <si>
    <t>68971-49-3</t>
  </si>
  <si>
    <t>693-23-2</t>
  </si>
  <si>
    <t>75-35-4</t>
  </si>
  <si>
    <t>75-54-7</t>
  </si>
  <si>
    <t>75-78-5</t>
  </si>
  <si>
    <t>75-79-6</t>
  </si>
  <si>
    <t>7695-91-2</t>
  </si>
  <si>
    <t>77745-66-5</t>
  </si>
  <si>
    <t>78-10-4</t>
  </si>
  <si>
    <t>78-40-0</t>
  </si>
  <si>
    <t>78-69-3</t>
  </si>
  <si>
    <t>78-70-6</t>
  </si>
  <si>
    <t>78-78-4</t>
  </si>
  <si>
    <t>78-90-0</t>
  </si>
  <si>
    <t>79-21-0</t>
  </si>
  <si>
    <t>79-77-6</t>
  </si>
  <si>
    <t>81-11-8</t>
  </si>
  <si>
    <t>85-44-9</t>
  </si>
  <si>
    <t>88-99-3</t>
  </si>
  <si>
    <t>894-86-0</t>
  </si>
  <si>
    <t>90-30-2</t>
  </si>
  <si>
    <t>919-30-2</t>
  </si>
  <si>
    <t>919-31-3</t>
  </si>
  <si>
    <t>924-42-5</t>
  </si>
  <si>
    <t>94-04-2</t>
  </si>
  <si>
    <t>947-04-6</t>
  </si>
  <si>
    <t>95-33-0</t>
  </si>
  <si>
    <t>96-49-1</t>
  </si>
  <si>
    <t>98-00-0</t>
  </si>
  <si>
    <t>98-13-5</t>
  </si>
  <si>
    <t>99-96-7</t>
  </si>
  <si>
    <t>993-00-0</t>
  </si>
  <si>
    <t>100-21-0</t>
  </si>
  <si>
    <t>106-97-8</t>
  </si>
  <si>
    <t>106-98-9</t>
  </si>
  <si>
    <t>107-05-1</t>
  </si>
  <si>
    <t>107-46-0</t>
  </si>
  <si>
    <t>108-10-1</t>
  </si>
  <si>
    <t>108-65-6</t>
  </si>
  <si>
    <t>110-82-7</t>
  </si>
  <si>
    <t>111-27-3</t>
  </si>
  <si>
    <t>111-65-9</t>
  </si>
  <si>
    <t>111-84-2</t>
  </si>
  <si>
    <t>112-40-3</t>
  </si>
  <si>
    <t>115-10-6</t>
  </si>
  <si>
    <t>120-92-3</t>
  </si>
  <si>
    <t>124-70-9</t>
  </si>
  <si>
    <t>1634-04-4</t>
  </si>
  <si>
    <t>2807-30-9</t>
  </si>
  <si>
    <t>3266-23-7</t>
  </si>
  <si>
    <t>354-33-6</t>
  </si>
  <si>
    <t>431-89-0</t>
  </si>
  <si>
    <t>5089-70-3</t>
  </si>
  <si>
    <t>540-84-1</t>
  </si>
  <si>
    <t>541-05-9</t>
  </si>
  <si>
    <t>629-59-4</t>
  </si>
  <si>
    <t>71-43-2</t>
  </si>
  <si>
    <t>74-87-3</t>
  </si>
  <si>
    <t>74-98-6</t>
  </si>
  <si>
    <t>75-00-3</t>
  </si>
  <si>
    <t>75-10-5</t>
  </si>
  <si>
    <t>75-28-5</t>
  </si>
  <si>
    <t>75-38-7</t>
  </si>
  <si>
    <t>75-76-3</t>
  </si>
  <si>
    <t>75-94-5</t>
  </si>
  <si>
    <t>78-93-3</t>
  </si>
  <si>
    <t>79-01-6</t>
  </si>
  <si>
    <t>811-97-2</t>
  </si>
  <si>
    <t>96-22-0</t>
  </si>
  <si>
    <t>994-05-8</t>
  </si>
  <si>
    <t>999-97-3</t>
  </si>
  <si>
    <t>2008-58-4</t>
  </si>
  <si>
    <t>64902-72-3</t>
  </si>
  <si>
    <t>1910-42-5</t>
  </si>
  <si>
    <t>82097-50-5</t>
  </si>
  <si>
    <t>4080-31-3</t>
  </si>
  <si>
    <t>108-32-7</t>
  </si>
  <si>
    <t>138-86-3</t>
  </si>
  <si>
    <t>64359-81-5</t>
  </si>
  <si>
    <t>3064-70-8</t>
  </si>
  <si>
    <t>126535-15-7</t>
  </si>
  <si>
    <t>85264-33-1</t>
  </si>
  <si>
    <t>112226-61-6</t>
  </si>
  <si>
    <t>122931-48-0</t>
  </si>
  <si>
    <t>57960-19-7</t>
  </si>
  <si>
    <t>20679-58-7</t>
  </si>
  <si>
    <t>144651-06-9</t>
  </si>
  <si>
    <t>13684-56-5</t>
  </si>
  <si>
    <t>109293-97-2</t>
  </si>
  <si>
    <t>67564-91-4</t>
  </si>
  <si>
    <t>158062-67-0</t>
  </si>
  <si>
    <t>181274-17-9</t>
  </si>
  <si>
    <t>100784-20-1</t>
  </si>
  <si>
    <t>72963-72-5</t>
  </si>
  <si>
    <t>125225-28-7</t>
  </si>
  <si>
    <t>15165-67-0</t>
  </si>
  <si>
    <t>94125-34-5</t>
  </si>
  <si>
    <t>179101-81-6</t>
  </si>
  <si>
    <t>81741-28-8</t>
  </si>
  <si>
    <t>83657-17-4</t>
  </si>
  <si>
    <t>111578-32-6</t>
  </si>
  <si>
    <t>24157-81-1</t>
  </si>
  <si>
    <t>6190-65-4</t>
  </si>
  <si>
    <t>163520-33-0</t>
  </si>
  <si>
    <t>103112-35-2</t>
  </si>
  <si>
    <t>122454-29-9</t>
  </si>
  <si>
    <t>365400-11-9</t>
  </si>
  <si>
    <t>163269-30-5</t>
  </si>
  <si>
    <t>99485-76-4</t>
  </si>
  <si>
    <t>142022-59-1</t>
  </si>
  <si>
    <t>42406-53-1</t>
  </si>
  <si>
    <t>340-90-9</t>
  </si>
  <si>
    <t>31751-59-4</t>
  </si>
  <si>
    <t>112398-08-0</t>
  </si>
  <si>
    <t>XBPCUCUWBYBCDP-UHFFFAOYSA-N</t>
  </si>
  <si>
    <t>C1CCC(CC1)NC1CCCCC1</t>
  </si>
  <si>
    <t xml:space="preserve">InChI=1S/C12H23N/c1-3-7-11(8-4-1)13-12-9-5-2-6-10-12/h11-13H,1-10H2
</t>
  </si>
  <si>
    <t>MHKLKWCYGIBEQF-UHFFFAOYSA-N</t>
  </si>
  <si>
    <t>C1CN(CCO1)SC1=NC2=C(S1)C=CC=C2</t>
  </si>
  <si>
    <t xml:space="preserve">InChI=1S/C11H12N2OS2/c1-2-4-10-9(3-1)12-11(15-10)16-13-5-7-14-8-6-13/h1-4H,5-8H2
</t>
  </si>
  <si>
    <t>UJPPXNXOEVDSRW-UHFFFAOYSA-N</t>
  </si>
  <si>
    <t>CCCCCCCCCCCC(=O)OC(C)C</t>
  </si>
  <si>
    <t xml:space="preserve">InChI=1S/C15H30O2/c1-4-5-6-7-8-9-10-11-12-13-15(16)17-14(2)3/h14H,4-13H2,1-3H3
</t>
  </si>
  <si>
    <t>CBCKQZAAMUWICA-UHFFFAOYSA-N</t>
  </si>
  <si>
    <t>NC1=CC=C(N)C=C1</t>
  </si>
  <si>
    <t xml:space="preserve">InChI=1S/C6H8N2/c7-5-1-2-6(8)4-3-5/h1-4H,7-8H2
</t>
  </si>
  <si>
    <t>WOXXJEVNDJOOLV-UHFFFAOYSA-N</t>
  </si>
  <si>
    <t>COCCO[Si](OCCOC)(OCCOC)C=C</t>
  </si>
  <si>
    <t xml:space="preserve">InChI=1S/C11H24O6Si/c1-5-18(15-9-6-12-2,16-10-7-13-3)17-11-8-14-4/h5H,1,6-11H2,2-4H3
</t>
  </si>
  <si>
    <t>SEPQTYODOKLVSB-UHFFFAOYSA-N</t>
  </si>
  <si>
    <t>CC(C)=CC=O</t>
  </si>
  <si>
    <t xml:space="preserve">InChI=1S/C5H8O/c1-5(2)3-4-6/h3-4H,1-2H3
</t>
  </si>
  <si>
    <t>OLBGECWYBGXCNV-UHFFFAOYSA-N</t>
  </si>
  <si>
    <t>Cl[Si](Cl)(Cl)CCC#N</t>
  </si>
  <si>
    <t xml:space="preserve">InChI=1S/C3H4Cl3NSi/c4-8(5,6)3-1-2-7/h1,3H2
</t>
  </si>
  <si>
    <t>XTXRWKRVRITETP-UHFFFAOYSA-N</t>
  </si>
  <si>
    <t>CC(=O)OC=C</t>
  </si>
  <si>
    <t xml:space="preserve">InChI=1S/C4H6O2/c1-3-6-4(2)5/h3H,1H2,2H3
</t>
  </si>
  <si>
    <t>JMMWKPVZQRWMSS-UHFFFAOYSA-N</t>
  </si>
  <si>
    <t>CC(C)OC(C)=O</t>
  </si>
  <si>
    <t xml:space="preserve">InChI=1S/C5H10O2/c1-4(2)7-5(3)6/h4H,1-3H3
</t>
  </si>
  <si>
    <t>FPYJFEHAWHCUMM-UHFFFAOYSA-N</t>
  </si>
  <si>
    <t>O=C1OC(=O)C=C1</t>
  </si>
  <si>
    <t xml:space="preserve">InChI=1S/C4H2O3/c5-3-1-2-4(6)7-3/h1-2H
</t>
  </si>
  <si>
    <t>RLSSMJSEOOYNOY-UHFFFAOYSA-N</t>
  </si>
  <si>
    <t>CC1=CC(O)=CC=C1</t>
  </si>
  <si>
    <t xml:space="preserve">InChI=1S/C7H8O/c1-6-3-2-4-7(8)5-6/h2-5,8H,1H3
</t>
  </si>
  <si>
    <t>JDSHMPZPIAZGSV-UHFFFAOYSA-N</t>
  </si>
  <si>
    <t>NC1=NC(N)=NC(N)=N1</t>
  </si>
  <si>
    <t xml:space="preserve">InChI=1S/C3H6N6/c4-1-7-2(5)9-3(6)8-1/h(H6,4,5,6,7,8,9)
</t>
  </si>
  <si>
    <t>HCGFUIQPSOCUHI-UHFFFAOYSA-N</t>
  </si>
  <si>
    <t>CC(C)OCCO</t>
  </si>
  <si>
    <t xml:space="preserve">InChI=1S/C5H12O2/c1-5(2)7-4-3-6/h5-6H,3-4H2,1-2H3
</t>
  </si>
  <si>
    <t>OFBQJSOFQDEBGM-UHFFFAOYSA-N</t>
  </si>
  <si>
    <t>CCCCC</t>
  </si>
  <si>
    <t xml:space="preserve">InChI=1S/C5H12/c1-3-5-4-2/h3-5H2,1-2H3
</t>
  </si>
  <si>
    <t>AXISYYRBXTVTFY-UHFFFAOYSA-N</t>
  </si>
  <si>
    <t>CCCCCCCCCCCCCC(=O)OC(C)C</t>
  </si>
  <si>
    <t xml:space="preserve">InChI=1S/C17H34O2/c1-4-5-6-7-8-9-10-11-12-13-14-15-17(18)19-16(2)3/h16H,4-15H2,1-3H3
</t>
  </si>
  <si>
    <t>KIDHWZJUCRJVML-UHFFFAOYSA-N</t>
  </si>
  <si>
    <t>NCCCCN</t>
  </si>
  <si>
    <t xml:space="preserve">InChI=1S/C4H12N2/c5-3-1-2-4-6/h1-6H2
</t>
  </si>
  <si>
    <t>BGJSXRVXTHVRSN-UHFFFAOYSA-N</t>
  </si>
  <si>
    <t>C1OCOCO1</t>
  </si>
  <si>
    <t xml:space="preserve">InChI=1S/C3H6O3/c1-4-2-6-3-5-1/h1-3H2
</t>
  </si>
  <si>
    <t>YODZTKMDCQEPHD-UHFFFAOYSA-N</t>
  </si>
  <si>
    <t>OCCSCCO</t>
  </si>
  <si>
    <t xml:space="preserve">InChI=1S/C4H10O2S/c5-1-3-7-4-2-6/h5-6H,1-4H2
</t>
  </si>
  <si>
    <t>FXHGMKSSBGDXIY-UHFFFAOYSA-N</t>
  </si>
  <si>
    <t>CCCCCCC=O</t>
  </si>
  <si>
    <t xml:space="preserve">InChI=1S/C7H14O/c1-2-3-4-5-6-7-8/h7H,2-6H2,1H3
</t>
  </si>
  <si>
    <t>GLDOVTGHNKAZLK-UHFFFAOYSA-N</t>
  </si>
  <si>
    <t>CCCCCCCCCCCCCCCCCCO</t>
  </si>
  <si>
    <t xml:space="preserve">InChI=1S/C18H38O/c1-2-3-4-5-6-7-8-9-10-11-12-13-14-15-16-17-18-19/h19H,2-18H2,1H3
</t>
  </si>
  <si>
    <t>CEBKHWWANWSNTI-UHFFFAOYSA-N</t>
  </si>
  <si>
    <t>CC(C)(O)C#C</t>
  </si>
  <si>
    <t xml:space="preserve">InChI=1S/C5H8O/c1-4-5(2,3)6/h1,6H,2-3H3
</t>
  </si>
  <si>
    <t>ZOYFEXPFPVDYIS-UHFFFAOYSA-N</t>
  </si>
  <si>
    <t>CC[Si](Cl)(Cl)Cl</t>
  </si>
  <si>
    <t xml:space="preserve">InChI=1S/C2H5Cl3Si/c1-2-6(3,4)5/h2H2,1H3
</t>
  </si>
  <si>
    <t>UWKAYLJWKGQEPM-UHFFFAOYSA-N</t>
  </si>
  <si>
    <t>CC(C)=CCCC(C)(OC(C)=O)C=C</t>
  </si>
  <si>
    <t xml:space="preserve">InChI=1/C12H20O2/c1-6-12(5,14-11(4)13)9-7-8-10(2)3/h6,8H,1,7,9H2,2-5H3
</t>
  </si>
  <si>
    <t>AUHHYELHRWCWEZ-UHFFFAOYSA-N</t>
  </si>
  <si>
    <t>ClC1=C2C(=O)OC(=O)C2=C(Cl)C(Cl)=C1Cl</t>
  </si>
  <si>
    <t xml:space="preserve">InChI=1S/C8Cl4O3/c9-3-1-2(8(14)15-7(1)13)4(10)6(12)5(3)11
</t>
  </si>
  <si>
    <t>BFXIKLCIZHOAAZ-UHFFFAOYSA-N</t>
  </si>
  <si>
    <t>CO[Si](C)(OC)OC</t>
  </si>
  <si>
    <t xml:space="preserve">InChI=1S/C4H12O3Si/c1-5-8(4,6-2)7-3/h1-4H3
</t>
  </si>
  <si>
    <t>KGRVJHAUYBGFFP-UHFFFAOYSA-N</t>
  </si>
  <si>
    <t>CC1=CC(CC2=CC(C)=CC(=C2O)C(C)(C)C)=C(O)C(=C1)C(C)(C)C</t>
  </si>
  <si>
    <t xml:space="preserve">InChI=1S/C23H32O2/c1-14-9-16(20(24)18(11-14)22(3,4)5)13-17-10-15(2)12-19(21(17)25)23(6,7)8/h9-12,24-25H,13H2,1-8H3
</t>
  </si>
  <si>
    <t>AFZSMODLJJCVPP-UHFFFAOYSA-N</t>
  </si>
  <si>
    <t>S(SC1=NC2=C(S1)C=CC=C2)C1=NC2=C(S1)C=CC=C2</t>
  </si>
  <si>
    <t xml:space="preserve">InChI=1S/C14H8N2S4/c1-3-7-11-9(5-1)15-13(17-11)19-20-14-16-10-6-2-4-8-12(10)18-14/h1-8H
</t>
  </si>
  <si>
    <t>SLINHMUFWFWBMU-UHFFFAOYSA-N</t>
  </si>
  <si>
    <t>CC(O)CN(CC(C)O)CC(C)O</t>
  </si>
  <si>
    <t xml:space="preserve">InChI=1/C9H21NO3/c1-7(11)4-10(5-8(2)12)6-9(3)13/h7-9,11-13H,4-6H2,1-3H3
</t>
  </si>
  <si>
    <t>ONKNPOPIGWHAQC-UHFFFAOYSA-N</t>
  </si>
  <si>
    <t>CC1C(C)(C)C2=CC3=C(C=C2C1(C)C)C(C)COC3</t>
  </si>
  <si>
    <t xml:space="preserve">InChI=1/C18H26O/c1-11-9-19-10-13-7-15-16(8-14(11)13)18(5,6)12(2)17(15,3)4/h7-8,11-12H,9-10H2,1-6H3
</t>
  </si>
  <si>
    <t>UODKSNQRYKJFKC-UHFFFAOYSA-M</t>
  </si>
  <si>
    <t>[Cl-].[Cu++].N1\C2=N/C3=N/C(=N\C4=C5C=CC=CC5=C([N-]4)\N=C4/N=C(/N=C1/C1C=CC=CC21)C1=CC=CC=C41)/C1=CC=CC=C31</t>
  </si>
  <si>
    <t>N1\C2=N/C3=N/C(=N\C4=C5C=CC=CC5=C(N4)\N=C4/N=C(/N=C1/C1C=CC=CC21)C1=C4C=CC=C1)/C1=CC=CC=C31</t>
  </si>
  <si>
    <t xml:space="preserve">InChI=1/C32H19N8.ClH.Cu/c1-2-10-18-17(9-1)25-33-26(18)38-28-21-13-5-6-14-22(21)30(35-28)40-32-24-16-8-7-15-23(24)31(36-32)39-29-20-12-4-3-11-19(20)27(34-29)37-25;;/h1-18H,(H-,33,34,35,36,37,38,39,40);1H;/q-1;;+2/p-1
</t>
  </si>
  <si>
    <t>NAQMVNRVTILPCV-UHFFFAOYSA-N</t>
  </si>
  <si>
    <t>NCCCCCCN</t>
  </si>
  <si>
    <t xml:space="preserve">InChI=1S/C6H16N2/c7-5-3-1-2-4-6-8/h1-8H2
</t>
  </si>
  <si>
    <t>NLZUEZXRPGMBCV-UHFFFAOYSA-N</t>
  </si>
  <si>
    <t>CC1=CC(=C(O)C(=C1)C(C)(C)C)C(C)(C)C</t>
  </si>
  <si>
    <t xml:space="preserve">InChI=1S/C15H24O/c1-10-8-11(14(2,3)4)13(16)12(9-10)15(5,6)7/h8-9,16H,1-7H3
</t>
  </si>
  <si>
    <t>BOXSVZNGTQTENJ-UHFFFAOYSA-L</t>
  </si>
  <si>
    <t>[Zn++].CCCCN(CCCC)C([S-])=S.CCCCN(CCCC)C([S-])=S</t>
  </si>
  <si>
    <t>CCCCN(CCCC)C(S)=S</t>
  </si>
  <si>
    <t xml:space="preserve">InChI=1S/2C9H19NS2.Zn/c2*1-3-5-7-10(9(11)12)8-6-4-2;/h2*3-8H2,1-2H3,(H,11,12);/q;;+2/p-2
</t>
  </si>
  <si>
    <t>KVMPUXDNESXNOH-UHFFFAOYSA-N</t>
  </si>
  <si>
    <t>CC(CCl)OP(=O)(OC(C)CCl)OC(C)CCl</t>
  </si>
  <si>
    <t xml:space="preserve">InChI=1/C9H18Cl3O4P/c1-7(4-10)14-17(13,15-8(2)5-11)16-9(3)6-12/h7-9H,4-6H2,1-3H3
</t>
  </si>
  <si>
    <t>SJECZPVISLOESU-UHFFFAOYSA-N</t>
  </si>
  <si>
    <t>CO[Si](CCCN)(OC)OC</t>
  </si>
  <si>
    <t xml:space="preserve">InChI=1S/C6H17NO3Si/c1-8-11(9-2,10-3)6-4-5-7/h4-7H2,1-3H3
</t>
  </si>
  <si>
    <t>VVYVUOFMPAXVCH-UHFFFAOYSA-L</t>
  </si>
  <si>
    <t>[Na+].[Na+].CN(CCO)C1=NC(NC2=CC=C(C=CC3=CC=C(NC4=NC(NC5=CC=CC=C5)=NC(=N4)N(C)CCO)C=C3S([O-])(=O)=O)C(=C2)S([O-])(=O)=O)=NC(NC2=CC=CC=C2)=N1</t>
  </si>
  <si>
    <t>CN(CCO)C1=NC(NC2=CC=C(C=CC3=C(C=C(NC4=NC(=NC(NC5=CC=CC=C5)=N4)N(C)CCO)C=C3)S(O)(=O)=O)C(=C2)S(O)(=O)=O)=NC(NC2=CC=CC=C2)=N1</t>
  </si>
  <si>
    <t xml:space="preserve">InChI=1S/C38H40N12O8S2.2Na/c1-49(19-21-51)37-45-33(39-27-9-5-3-6-10-27)43-35(47-37)41-29-17-15-25(31(23-29)59(53,54)55)13-14-26-16-18-30(24-32(26)60(56,57)58)42-36-44-34(40-28-11-7-4-8-12-28)46-38(48-36)50(2)20-22-52;;/h3-18,23-24,51-52H,19-22H2,1-2H3,(H,53,54,55)(H,56,57,58)(H2,39,41,43,45,47)(H2,40,42,44,46,48);;/q;2*+1/p-2
</t>
  </si>
  <si>
    <t>HLBBKKJFGFRGMU-UHFFFAOYSA-M</t>
  </si>
  <si>
    <t>[Na+].[O-]C=O</t>
  </si>
  <si>
    <t>OC=O</t>
  </si>
  <si>
    <t xml:space="preserve">InChI=1S/CH2O2.Na/c2-1-3;/h1H,(H,2,3);/q;+1/p-1
</t>
  </si>
  <si>
    <t>XEKOWRVHYACXOJ-UHFFFAOYSA-N</t>
  </si>
  <si>
    <t>CCOC(C)=O</t>
  </si>
  <si>
    <t xml:space="preserve">InChI=1S/C4H8O2/c1-3-6-4(2)5/h3H2,1-2H3
</t>
  </si>
  <si>
    <t>XUGNVMKQXJXZCD-UHFFFAOYSA-N</t>
  </si>
  <si>
    <t>CCCCCCCCCCCCCCCC(=O)OC(C)C</t>
  </si>
  <si>
    <t xml:space="preserve">InChI=1S/C19H38O2/c1-4-5-6-7-8-9-10-11-12-13-14-15-16-17-19(20)21-18(2)3/h18H,4-17H2,1-3H3
</t>
  </si>
  <si>
    <t>ZWRUINPWMLAQRD-UHFFFAOYSA-N</t>
  </si>
  <si>
    <t>CCCCCCCCCO</t>
  </si>
  <si>
    <t xml:space="preserve">InChI=1S/C9H20O/c1-2-3-4-5-6-7-8-9-10/h10H,2-9H2,1H3
</t>
  </si>
  <si>
    <t>COBPKKZHLDDMTB-UHFFFAOYSA-N</t>
  </si>
  <si>
    <t>CCCCOCCOCCOCCO</t>
  </si>
  <si>
    <t xml:space="preserve">InChI=1S/C10H22O4/c1-2-3-5-12-7-9-14-10-8-13-6-4-11/h11H,2-10H2,1H3
</t>
  </si>
  <si>
    <t>ALSTYHKOOCGGFT-KTKRTIGZSA-N</t>
  </si>
  <si>
    <t>CCCCCCCC\C=C/CCCCCCCCO</t>
  </si>
  <si>
    <t>CCCCCCCCC=CCCCCCCCCO</t>
  </si>
  <si>
    <t xml:space="preserve">InChI=1S/C18H36O/c1-2-3-4-5-6-7-8-9-10-11-12-13-14-15-16-17-18-19/h9-10,19H,2-8,11-18H2,1H3/b10-9-
</t>
  </si>
  <si>
    <t>MNWBNISUBARLIT-UHFFFAOYSA-N</t>
  </si>
  <si>
    <t>[Na+].[C-]#N</t>
  </si>
  <si>
    <t>C#N</t>
  </si>
  <si>
    <t xml:space="preserve">InChI=1S/CN.Na/c1-2;/q-1;+1
</t>
  </si>
  <si>
    <t>XCJYREBRNVKWGJ-UHFFFAOYSA-N</t>
  </si>
  <si>
    <t>C1=CC2=C(C=C1)C1=NC3=[N]4C(=NC5=C6C=CC=CC6=C6N=C7C8=C(C=CC=C8)C8=[N]7[Cu++]4([N-]1C2=N8)[N-]56)C1=C3C=CC=C1</t>
  </si>
  <si>
    <t>N1\C2=N/C3=N/C(=N\C4=C5C=CC=CC5=C(N4)\N=C4/N=C(/N=C1/C1=CC=CC=C21)C1=CC=CC=C41)/C1=CC=CC=C31</t>
  </si>
  <si>
    <t xml:space="preserve">InChI=1S/C32H16N8.Cu/c1-2-10-18-17(9-1)25-33-26(18)38-28-21-13-5-6-14-22(21)30(35-28)40-32-24-16-8-7-15-23(24)31(36-32)39-29-20-12-4-3-11-19(20)27(34-29)37-25;/h1-16H;/q-2;+2
</t>
  </si>
  <si>
    <t>AUMBZPPBWALQRO-UHFFFAOYSA-L</t>
  </si>
  <si>
    <t>[Zn++].[S-]C(=S)N(CC1=CC=CC=C1)CC1=CC=CC=C1.[S-]C(=S)N(CC1=CC=CC=C1)CC1=CC=CC=C1</t>
  </si>
  <si>
    <t>SC(=S)N(CC1=CC=CC=C1)CC1=CC=CC=C1</t>
  </si>
  <si>
    <t xml:space="preserve">InChI=1S/2C15H15NS2.Zn/c2*17-15(18)16(11-13-7-3-1-4-8-13)12-14-9-5-2-6-10-14;/h2*1-10H,11-12H2,(H,17,18);/q;;+2/p-2
</t>
  </si>
  <si>
    <t>DUYCTCQXNHFCSJ-UHFFFAOYSA-N</t>
  </si>
  <si>
    <t>OP(O)(=O)CN(CCN(CP(O)(O)=O)CP(O)(O)=O)CCN(CP(O)(O)=O)CP(O)(O)=O</t>
  </si>
  <si>
    <t xml:space="preserve">InChI=1S/C9H28N3O15P5/c13-28(14,15)5-10(1-3-11(6-29(16,17)18)7-30(19,20)21)2-4-12(8-31(22,23)24)9-32(25,26)27/h1-9H2,(H2,13,14,15)(H2,16,17,18)(H2,19,20,21)(H2,22,23,24)(H2,25,26,27)
</t>
  </si>
  <si>
    <t>VUJGKADZTYCLIL-UHFFFAOYSA-L</t>
  </si>
  <si>
    <t>[Na+].[Na+].[O-]S(=O)(=O)C1=CC(NC2=NC(NC3=CC=CC=C3)=NC(=N2)N2CCOCC2)=CC=C1C=CC1=CC=C(NC2=NC(NC3=CC=CC=C3)=NC(=N2)N2CCOCC2)C=C1S([O-])(=O)=O</t>
  </si>
  <si>
    <t>OS(=O)(=O)C1=C(C=CC2=C(C=C(NC3=NC(NC4=CC=CC=C4)=NC(=N3)N3CCOCC3)C=C2)S(O)(=O)=O)C=CC(NC2=NC(NC3=CC=CC=C3)=NC(=N2)N2CCOCC2)=C1</t>
  </si>
  <si>
    <t xml:space="preserve">InChI=1S/C40H40N12O8S2.2Na/c53-61(54,55)33-25-31(43-37-45-35(41-29-7-3-1-4-8-29)47-39(49-37)51-17-21-59-22-18-51)15-13-27(33)11-12-28-14-16-32(26-34(28)62(56,57)58)44-38-46-36(42-30-9-5-2-6-10-30)48-40(50-38)52-19-23-60-24-20-52;;/h1-16,25-26H,17-24H2,(H,53,54,55)(H,56,57,58)(H2,41,43,45,47,49)(H2,42,44,46,48,50);;/q;2*+1/p-2
</t>
  </si>
  <si>
    <t>YJITZELTANCOFK-UHFFFAOYSA-J</t>
  </si>
  <si>
    <t>[Na+].[Na+].[Na+].[Na+].[Na+].[Na+].[Na+].[Na+].[Na+].[Na+].[Na+].[Na+].[Na+].[Na+].[Na+].[Na+].OCCNC1=NC(NC2=CC(=C(C=CC3=C(C=C(NC4=NC(NC5=CC(=CC=C5)S([O-])(=O)=O)=NC(NCCO)=N4)C=C3)S([O-])(=O)=O)C=C2)S([O-])(=O)=O)=NC(NC2=CC(=CC=C2)S([O-])(=O)=O)=N1</t>
  </si>
  <si>
    <t>OCCNC1=NC(NC2=CC=C(C=CC3=CC=C(NC4=NC(NCCO)=NC(NC5=CC=CC(=C5)S(O)(=O)=O)=N4)C=C3S(O)(=O)=O)C(=C2)S(O)(=O)=O)=NC(NC2=CC(=CC=C2)S(O)(=O)=O)=N1</t>
  </si>
  <si>
    <t xml:space="preserve">InChI=1S/C36H36N12O14S4.16Na/c49-15-13-37-31-43-33(39-23-3-1-5-27(17-23)63(51,52)53)47-35(45-31)41-25-11-9-21(29(19-25)65(57,58)59)7-8-22-10-12-26(20-30(22)66(60,61)62)42-36-46-32(38-14-16-50)44-34(48-36)40-24-4-2-6-28(18-24)64(54,55)56;;;;;;;;;;;;;;;;/h1-12,17-20,49-50H,13-16H2,(H,51,52,53)(H,54,55,56)(H,57,58,59)(H,60,61,62)(H3,37,39,41,43,45,47)(H3,38,40,42,44,46,48);;;;;;;;;;;;;;;;/q;16*+1/p-4
</t>
  </si>
  <si>
    <t>CPZFDTYTCMAAQX-UHFFFAOYSA-J</t>
  </si>
  <si>
    <t>[Na+].[Na+].[Na+].[Na+].OCCN(CCO)C1=NC(NC2=CC=C(C=CC3=CC=C(NC4=NC(NC5=CC=C(C=C5)S([O-])(=O)=O)=NC(=N4)N(CCO)CCO)C=C3S([O-])(=O)=O)C(=C2)S([O-])(=O)=O)=NC(NC2=CC=C(C=C2)S([O-])(=O)=O)=N1</t>
  </si>
  <si>
    <t>OCCN(CCO)C1=NC(NC2=CC=C(C=CC3=CC=C(NC4=NC(NC5=CC=C(C=C5)S(O)(=O)=O)=NC(=N4)N(CCO)CCO)C=C3S(O)(=O)=O)C(=C2)S(O)(=O)=O)=NC(NC2=CC=C(C=C2)S(O)(=O)=O)=N1</t>
  </si>
  <si>
    <t xml:space="preserve">InChI=1S/C40H44N12O16S4.4Na/c53-19-15-51(16-20-54)39-47-35(41-27-7-11-31(12-8-27)69(57,58)59)45-37(49-39)43-29-5-3-25(33(23-29)71(63,64)65)1-2-26-4-6-30(24-34(26)72(66,67)68)44-38-46-36(48-40(50-38)52(17-21-55)18-22-56)42-28-9-13-32(14-10-28)70(60,61)62;;;;/h1-14,23-24,53-56H,15-22H2,(H,57,58,59)(H,60,61,62)(H,63,64,65)(H,66,67,68)(H2,41,43,45,47,49)(H2,42,44,46,48,50);;;;/q;4*+1/p-4
</t>
  </si>
  <si>
    <t>HIMNALZNLAOESZ-UHFFFAOYSA-L</t>
  </si>
  <si>
    <t>[Na+].[Na+].OCCNC1=NC(NC2=CC(=C(C=CC3=C(C=C(NC4=NC(NC5=CC=CC=C5)=NC(NCCO)=N4)C=C3)S([O-])(=O)=O)C=C2)S([O-])(=O)=O)=NC(NC2=CC=CC=C2)=N1</t>
  </si>
  <si>
    <t>OCCNC1=NC(NC2=CC=C(C=CC3=CC=C(NC4=NC(NC5=CC=CC=C5)=NC(NCCO)=N4)C=C3S(O)(=O)=O)C(=C2)S(O)(=O)=O)=NC(NC2=CC=CC=C2)=N1</t>
  </si>
  <si>
    <t xml:space="preserve">InChI=1S/C36H36N12O8S2.2Na/c49-19-17-37-31-43-33(39-25-7-3-1-4-8-25)47-35(45-31)41-27-15-13-23(29(21-27)57(51,52)53)11-12-24-14-16-28(22-30(24)58(54,55)56)42-36-46-32(38-18-20-50)44-34(48-36)40-26-9-5-2-6-10-26;;/h1-16,21-22,49-50H,17-20H2,(H,51,52,53)(H,54,55,56)(H3,37,39,41,43,45,47)(H3,38,40,42,44,46,48);;/q;2*+1/p-2
</t>
  </si>
  <si>
    <t>GBXOGFTVYQSOID-UHFFFAOYSA-N</t>
  </si>
  <si>
    <t>CC(C)C[Si](Cl)(Cl)Cl</t>
  </si>
  <si>
    <t xml:space="preserve">InChI=1S/C4H9Cl3Si/c1-4(2)3-8(5,6)7/h4H,3H2,1-2H3
</t>
  </si>
  <si>
    <t>SSDSCDGVMJFTEQ-UHFFFAOYSA-N</t>
  </si>
  <si>
    <t>CCCCCCCCCCCCCCCCCCOC(=O)CCC1=CC(=C(O)C(=C1)C(C)(C)C)C(C)(C)C</t>
  </si>
  <si>
    <t xml:space="preserve">InChI=1S/C35H62O3/c1-8-9-10-11-12-13-14-15-16-17-18-19-20-21-22-23-26-38-32(36)25-24-29-27-30(34(2,3)4)33(37)31(28-29)35(5,6)7/h27-28,37H,8-26H2,1-7H3
</t>
  </si>
  <si>
    <t>ZNYRFEPBTVGZDN-UHFFFAOYSA-N</t>
  </si>
  <si>
    <t>COCCOCCOCCOCCO</t>
  </si>
  <si>
    <t xml:space="preserve">InChI=1S/C9H20O5/c1-11-4-5-13-8-9-14-7-6-12-3-2-10/h10H,2-9H2,1H3
</t>
  </si>
  <si>
    <t>DPBJAVGHACCNRL-UHFFFAOYSA-N</t>
  </si>
  <si>
    <t>CN(C)CCOC(=O)C=C</t>
  </si>
  <si>
    <t xml:space="preserve">InChI=1S/C7H13NO2/c1-4-7(9)10-6-5-8(2)3/h4H,1,5-6H2,2-3H3
</t>
  </si>
  <si>
    <t>YUYCVXFAYWRXLS-UHFFFAOYSA-N</t>
  </si>
  <si>
    <t>CO[SiH](OC)OC</t>
  </si>
  <si>
    <t xml:space="preserve">InChI=1S/C3H10O3Si/c1-4-7(5-2)6-3/h7H,1-3H3
</t>
  </si>
  <si>
    <t>BPSIOYPQMFLKFR-UHFFFAOYSA-N</t>
  </si>
  <si>
    <t>CO[Si](CCCOCC1CO1)(OC)OC</t>
  </si>
  <si>
    <t xml:space="preserve">InChI=1/C9H20O5Si/c1-10-15(11-2,12-3)6-4-5-13-7-9-8-14-9/h9H,4-8H2,1-3H3
</t>
  </si>
  <si>
    <t>FOKDITTZHHDEHD-PFONDFGASA-N</t>
  </si>
  <si>
    <t>CCCCCCCC\C=C/CCCCCCCC(=O)OCC(CC)CCCC</t>
  </si>
  <si>
    <t>CCCCCCCCC=CCCCCCCCC(=O)OCC(CC)CCCC</t>
  </si>
  <si>
    <t xml:space="preserve">InChI=1/C26H50O2/c1-4-7-9-10-11-12-13-14-15-16-17-18-19-20-21-23-26(27)28-24-25(6-3)22-8-5-2/h14-15,25H,4-13,16-24H2,1-3H3/b15-14-
</t>
  </si>
  <si>
    <t>KXZDXBWYWMOFCR-UHFFFAOYSA-L</t>
  </si>
  <si>
    <t>[Na+].[Na+].NC(=O)CCN(CCO)C1=NC(NC2=CC(=C(C=CC3=C(C=C(NC4=NC(NC5=CC=CC=C5)=NC(=N4)N(CCO)CCC(N)=O)C=C3)S([O-])(=O)=O)C=C2)S([O-])(=O)=O)=NC(NC2=CC=CC=C2)=N1</t>
  </si>
  <si>
    <t>NC(=O)CCN(CCO)C1=NC(NC2=CC=CC=C2)=NC(NC2=CC(=C(C=CC3=CC=C(NC4=NC(=NC(NC5=CC=CC=C5)=N4)N(CCO)CCC(N)=O)C=C3S(O)(=O)=O)C=C2)S(O)(=O)=O)=N1</t>
  </si>
  <si>
    <t xml:space="preserve">InChI=1S/C42H46N14O10S2.2Na/c43-35(59)17-19-55(21-23-57)41-51-37(45-29-7-3-1-4-8-29)49-39(53-41)47-31-15-13-27(33(25-31)67(61,62)63)11-12-28-14-16-32(26-34(28)68(64,65)66)48-40-50-38(46-30-9-5-2-6-10-30)52-42(54-40)56(22-24-58)20-18-36(44)60;;/h1-16,25-26,57-58H,17-24H2,(H2,43,59)(H2,44,60)(H,61,62,63)(H,64,65,66)(H2,45,47,49,51,53)(H2,46,48,50,52,54);;/q;2*+1/p-2
</t>
  </si>
  <si>
    <t>PMPJQLCPEQFEJW-UHFFFAOYSA-L</t>
  </si>
  <si>
    <t>[Na+].[Na+].[O-]S(=O)(=O)C1=CC=CC=C1C=CC1=CC=C(C=C1)C1=CC=C(C=CC2=CC=CC=C2S([O-])(=O)=O)C=C1</t>
  </si>
  <si>
    <t>OS(=O)(=O)C1=CC=CC=C1C=CC1=CC=C(C=C1)C1=CC=C(C=CC2=CC=CC=C2S(O)(=O)=O)C=C1</t>
  </si>
  <si>
    <t xml:space="preserve">InChI=1S/C28H22O6S2.2Na/c29-35(30,31)27-7-3-1-5-25(27)19-13-21-9-15-23(16-10-21)24-17-11-22(12-18-24)14-20-26-6-2-4-8-28(26)36(32,33)34;;/h1-20H,(H,29,30,31)(H,32,33,34);;/q;2*+1/p-2
</t>
  </si>
  <si>
    <t>RGSFGYAAUTVSQA-UHFFFAOYSA-N</t>
  </si>
  <si>
    <t>C1CCCC1</t>
  </si>
  <si>
    <t xml:space="preserve">InChI=1S/C5H10/c1-2-4-5-3-1/h1-5H2
</t>
  </si>
  <si>
    <t>MSFGZHUJTJBYFA-UHFFFAOYSA-M</t>
  </si>
  <si>
    <t>[Na+].ClN1C(=O)[N-]C(=O)N(Cl)C1=O</t>
  </si>
  <si>
    <t>ClN1C(=O)NC(=O)N(Cl)C1=O</t>
  </si>
  <si>
    <t xml:space="preserve">InChI=1S/C3HCl2N3O3.Na/c4-7-1(9)6-2(10)8(5)3(7)11;/h(H,6,9,10);/q;+1/p-1
</t>
  </si>
  <si>
    <t>UOLRZRKZXIOJRT-UHFFFAOYSA-J</t>
  </si>
  <si>
    <t>[Na+].[Na+].[Na+].[Na+].[O-]S(=O)(=O)C1=CC=C(NC2=NC(=NC(NC3=CC(=C(C=CC4=C(C=C(NC5=NC(NC6=CC=C(C=C6)S([O-])(=O)=O)=NC(=N5)N5CCOCC5)C=C4)S([O-])(=O)=O)C=C3)S([O-])(=O)=O)=N2)N2CCOCC2)C=C1</t>
  </si>
  <si>
    <t>OS(=O)(=O)C1=CC=C(NC2=NC(=NC(NC3=CC(=C(C=CC4=C(C=C(NC5=NC(=NC(NC6=CC=C(C=C6)S(O)(=O)=O)=N5)N5CCOCC5)C=C4)S(O)(=O)=O)C=C3)S(O)(=O)=O)=N2)N2CCOCC2)C=C1</t>
  </si>
  <si>
    <t xml:space="preserve">InChI=1S/C40H40N12O14S4.4Na/c53-67(54,55)31-11-7-27(8-12-31)41-35-45-37(49-39(47-35)51-15-19-65-20-16-51)43-29-5-3-25(33(23-29)69(59,60)61)1-2-26-4-6-30(24-34(26)70(62,63)64)44-38-46-36(48-40(50-38)52-17-21-66-22-18-52)42-28-9-13-32(14-10-28)68(56,57)58;;;;/h1-14,23-24H,15-22H2,(H,53,54,55)(H,56,57,58)(H,59,60,61)(H,62,63,64)(H2,41,43,45,47,49)(H2,42,44,46,48,50);;;;/q;4*+1/p-4
</t>
  </si>
  <si>
    <t>JKIJEFPNVSHHEI-UHFFFAOYSA-N</t>
  </si>
  <si>
    <t>CC(C)(C)C1=CC(=C(OP(OC2=CC=C(C=C2C(C)(C)C)C(C)(C)C)OC2=CC=C(C=C2C(C)(C)C)C(C)(C)C)C=C1)C(C)(C)C</t>
  </si>
  <si>
    <t xml:space="preserve">InChI=1S/C42H63O3P/c1-37(2,3)28-19-22-34(31(25-28)40(10,11)12)43-46(44-35-23-20-29(38(4,5)6)26-32(35)41(13,14)15)45-36-24-21-30(39(7,8)9)27-33(36)42(16,17)18/h19-27H,1-18H3
</t>
  </si>
  <si>
    <t>UWZSHGZRSZICIW-UHFFFAOYSA-N</t>
  </si>
  <si>
    <t>CCO[Si](CC(C)CC(C)(C)C)(OCC)OCC</t>
  </si>
  <si>
    <t xml:space="preserve">InChI=1/C14H32O3Si/c1-8-15-18(16-9-2,17-10-3)12-13(4)11-14(5,6)7/h13H,8-12H2,1-7H3
</t>
  </si>
  <si>
    <t>SZHQPBJEOCHCKM-UHFFFAOYSA-N</t>
  </si>
  <si>
    <t>OC(=O)CCC(CC(O)=O)(C(O)=O)P(O)(O)=O</t>
  </si>
  <si>
    <t xml:space="preserve">InChI=1/C7H11O9P/c8-4(9)1-2-7(6(12)13,3-5(10)11)17(14,15)16/h1-3H2,(H,8,9)(H,10,11)(H,12,13)(H2,14,15,16)
</t>
  </si>
  <si>
    <t>MQAHXEQUBNDFGI-UHFFFAOYSA-N</t>
  </si>
  <si>
    <t>CC(C)(C1=CC=C(OC2=CC3=C(C=C2)C(=O)OC3=O)C=C1)C1=CC=C(OC2=CC3=C(C=C2)C(=O)OC3=O)C=C1</t>
  </si>
  <si>
    <t xml:space="preserve">InChI=1S/C31H20O8/c1-31(2,17-3-7-19(8-4-17)36-21-11-13-23-25(15-21)29(34)38-27(23)32)18-5-9-20(10-6-18)37-22-12-14-24-26(16-22)30(35)39-28(24)33/h3-16H,1-2H3
</t>
  </si>
  <si>
    <t>KMPSLWWDIJFERN-UHFFFAOYSA-H</t>
  </si>
  <si>
    <t>[Na+].[Na+].[Na+].[Na+].[Na+].[Na+].CCN(CC)C1=NC(NC2=C(C=CC(=C2)S([O-])(=O)=O)S([O-])(=O)=O)=NC(NC2=CC(=C(C=CC3=C(C=C(NC4=NC(=NC(NC5=C(C=CC(=C5)S([O-])(=O)=O)S([O-])(=O)=O)=N4)N(CC)CC)C=C3)S([O-])(=O)=O)C=C2)S([O-])(=O)=O)=N1</t>
  </si>
  <si>
    <t>CCN(CC)C1=NC(NC2=CC(=CC=C2S(O)(=O)=O)S(O)(=O)=O)=NC(NC2=CC(=C(C=CC3=C(C=C(NC4=NC(=NC(NC5=C(C=CC(=C5)S(O)(=O)=O)S(O)(=O)=O)=N4)N(CC)CC)C=C3)S(O)(=O)=O)C=C2)S(O)(=O)=O)=N1</t>
  </si>
  <si>
    <t xml:space="preserve">InChI=1S/C40H44N12O18S6.6Na/c1-5-51(6-2)39-47-35(45-37(49-39)43-29-21-27(71(53,54)55)15-17-31(29)73(59,60)61)41-25-13-11-23(33(19-25)75(65,66)67)9-10-24-12-14-26(20-34(24)76(68,69)70)42-36-46-38(50-40(48-36)52(7-3)8-4)44-30-22-28(72(56,57)58)16-18-32(30)74(62,63)64;;;;;;/h9-22H,5-8H2,1-4H3,(H,53,54,55)(H,56,57,58)(H,59,60,61)(H,62,63,64)(H,65,66,67)(H,68,69,70)(H2,41,43,45,47,49)(H2,42,44,46,48,50);;;;;;/q;6*+1/p-6
</t>
  </si>
  <si>
    <t>YJHDFAAFYNRKQE-UHFFFAOYSA-L</t>
  </si>
  <si>
    <t>[Na+].[Na+].OCCN(CCO)C1=NC(NC2=CC=C(C=CC3=CC=C(NC4=NC(NC5=CC=CC=C5)=NC(=N4)N(CCO)CCO)C=C3S([O-])(=O)=O)C(=C2)S([O-])(=O)=O)=NC(NC2=CC=CC=C2)=N1</t>
  </si>
  <si>
    <t>OCCN(CCO)C1=NC(NC2=CC=C(C=CC3=CC=C(NC4=NC(NC5=CC=CC=C5)=NC(=N4)N(CCO)CCO)C=C3S(O)(=O)=O)C(=C2)S(O)(=O)=O)=NC(NC2=CC=CC=C2)=N1</t>
  </si>
  <si>
    <t xml:space="preserve">InChI=1S/C40H44N12O10S2.2Na/c53-21-17-51(18-22-54)39-47-35(41-29-7-3-1-4-8-29)45-37(49-39)43-31-15-13-27(33(25-31)63(57,58)59)11-12-28-14-16-32(26-34(28)64(60,61)62)44-38-46-36(42-30-9-5-2-6-10-30)48-40(50-38)52(19-23-55)20-24-56;;/h1-16,25-26,53-56H,17-24H2,(H,57,58,59)(H,60,61,62)(H2,41,43,45,47,49)(H2,42,44,46,48,50);;/q;2*+1/p-2
</t>
  </si>
  <si>
    <t>HANKSFAYJLDDKP-UHFFFAOYSA-N</t>
  </si>
  <si>
    <t>C1CC2CC1C1CC=CC21</t>
  </si>
  <si>
    <t xml:space="preserve">InChI=1/C10H14/c1-2-9-7-4-5-8(6-7)10(9)3-1/h1-2,7-10H,3-6H2
</t>
  </si>
  <si>
    <t>COHYTHOBJLSHDF-UHFFFAOYSA-N</t>
  </si>
  <si>
    <t>O=C1C(NC2=C1C=CC=C2)=C1NC2=C(C=CC=C2)C1=O</t>
  </si>
  <si>
    <t>O=C1C(NC2=C1C=CC=C2)C1=NC2=C(C=CC=C2)C1=O</t>
  </si>
  <si>
    <t xml:space="preserve">InChI=1S/C16H10N2O2/c19-15-9-5-1-3-7-11(9)17-13(15)14-16(20)10-6-2-4-8-12(10)18-14/h1-8,17-18H
</t>
  </si>
  <si>
    <t>JFNLZVQOOSMTJK-UHFFFAOYSA-N</t>
  </si>
  <si>
    <t>C1CC2CC1C=C2</t>
  </si>
  <si>
    <t xml:space="preserve">InChI=1/C7H10/c1-2-7-4-3-6(1)5-7/h1-2,6-7H,3-5H2
</t>
  </si>
  <si>
    <t>TYWMIZZBOVGFOV-UHFFFAOYSA-N</t>
  </si>
  <si>
    <t>CCCCCCCCCCCCCCCCCCCCCCCCO</t>
  </si>
  <si>
    <t xml:space="preserve">InChI=1S/C24H50O/c1-2-3-4-5-6-7-8-9-10-11-12-13-14-15-16-17-18-19-20-21-22-23-24-25/h25H,2-24H2,1H3
</t>
  </si>
  <si>
    <t>UZVUJVFQFNHRSY-OUTKXMMCSA-J</t>
  </si>
  <si>
    <t>[Na+].[Na+].[Na+].[Na+].[O-]C(=O)CC[C@H](N(CC([O-])=O)CC([O-])=O)C([O-])=O</t>
  </si>
  <si>
    <t>OC(=O)CCC(N(CC(O)=O)CC(O)=O)C(O)=O</t>
  </si>
  <si>
    <t xml:space="preserve">InChI=1S/C9H13NO8.4Na/c11-6(12)2-1-5(9(17)18)10(3-7(13)14)4-8(15)16;;;;/h5H,1-4H2,(H,11,12)(H,13,14)(H,15,16)(H,17,18);;;;/q;4*+1/p-4/t5-;;;;/m0..../s1
</t>
  </si>
  <si>
    <t>ASUAYTHWZCLXAN-UHFFFAOYSA-N</t>
  </si>
  <si>
    <t>CC(C)=CCO</t>
  </si>
  <si>
    <t xml:space="preserve">InChI=1S/C5H10O/c1-5(2)3-4-6/h3,6H,4H2,1-2H3
</t>
  </si>
  <si>
    <t>IDCPFAYURAQKDZ-UHFFFAOYSA-N</t>
  </si>
  <si>
    <t>NC(=N)N[N+]([O-])=O</t>
  </si>
  <si>
    <t xml:space="preserve">InChI=1S/CH4N4O2/c2-1(3)4-5(6)7/h(H4,2,3,4)
</t>
  </si>
  <si>
    <t>OWICEWMBIBPFAH-UHFFFAOYSA-N</t>
  </si>
  <si>
    <t>O=P(OC1=CC=CC=C1)(OC1=CC=CC=C1)OC1=CC(OP(=O)(OC2=CC=CC=C2)OC2=CC=CC=C2)=CC=C1</t>
  </si>
  <si>
    <t xml:space="preserve">InChI=1S/C30H24O8P2/c31-39(33-25-14-5-1-6-15-25,34-26-16-7-2-8-17-26)37-29-22-13-23-30(24-29)38-40(32,35-27-18-9-3-10-19-27)36-28-20-11-4-12-21-28/h1-24H
</t>
  </si>
  <si>
    <t>XNXVOSBNFZWHBV-UHFFFAOYSA-N</t>
  </si>
  <si>
    <t>Cl.CON</t>
  </si>
  <si>
    <t>CON</t>
  </si>
  <si>
    <t xml:space="preserve">InChI=1S/CH5NO.ClH/c1-3-2;/h2H2,1H3;1H
</t>
  </si>
  <si>
    <t>AZIHIQIVLANVKD-UHFFFAOYSA-N</t>
  </si>
  <si>
    <t>OC(=O)CN(CC(O)=O)CP(O)(O)=O</t>
  </si>
  <si>
    <t xml:space="preserve">InChI=1S/C5H10NO7P/c7-4(8)1-6(2-5(9)10)3-14(11,12)13/h1-3H2,(H,7,8)(H,9,10)(H2,11,12,13)
</t>
  </si>
  <si>
    <t>HNJBEVLQSNELDL-UHFFFAOYSA-N</t>
  </si>
  <si>
    <t>O=C1CCCN1</t>
  </si>
  <si>
    <t xml:space="preserve">InChI=1S/C4H7NO/c6-4-2-1-3-5-4/h1-3H2,(H,5,6)
</t>
  </si>
  <si>
    <t>MLHOXUWWKVQEJB-UHFFFAOYSA-N</t>
  </si>
  <si>
    <t>CC(COC(C)=O)OC(C)=O</t>
  </si>
  <si>
    <t xml:space="preserve">InChI=1/C7H12O4/c1-5(11-7(3)9)4-10-6(2)8/h5H,4H2,1-3H3
</t>
  </si>
  <si>
    <t>BTFJIXJJCSYFAL-UHFFFAOYSA-N</t>
  </si>
  <si>
    <t>CCCCCCCCCCCCCCCCCCCCO</t>
  </si>
  <si>
    <t xml:space="preserve">InChI=1S/C20H42O/c1-2-3-4-5-6-7-8-9-10-11-12-13-14-15-16-17-18-19-20-21/h21H,2-20H2,1H3
</t>
  </si>
  <si>
    <t>BGYHLZZASRKEJE-UHFFFAOYSA-N</t>
  </si>
  <si>
    <t>CC(C)(C)C1=CC(CCC(=O)OCC(COC(=O)CCC2=CC(=C(O)C(=C2)C(C)(C)C)C(C)(C)C)(COC(=O)CCC2=CC(=C(O)C(=C2)C(C)(C)C)C(C)(C)C)COC(=O)CCC2=CC(=C(O)C(=C2)C(C)(C)C)C(C)(C)C)=CC(=C1O)C(C)(C)C</t>
  </si>
  <si>
    <t xml:space="preserve">InChI=1S/C73H108O12/c1-65(2,3)49-33-45(34-50(61(49)78)66(4,5)6)25-29-57(74)82-41-73(42-83-58(75)30-26-46-35-51(67(7,8)9)62(79)52(36-46)68(10,11)12,43-84-59(76)31-27-47-37-53(69(13,14)15)63(80)54(38-47)70(16,17)18)44-85-60(77)32-28-48-39-55(71(19,20)21)64(81)56(40-48)72(22,23)24/h33-40,78-81H,25-32,41-44H2,1-24H3
</t>
  </si>
  <si>
    <t>NTHKAJBKFNFLHL-UHFFFAOYSA-J</t>
  </si>
  <si>
    <t>[Na+].[Na+].[Na+].[Na+].CC(O)CN(CC(C)O)C1=NC(NC2=CC(=C(C=CC3=C(C=C(NC4=NC(=NC(NC5=CC=C(C=C5)S([O-])(=O)=O)=N4)N(CC(C)O)CC(C)O)C=C3)S([O-])(=O)=O)C=C2)S([O-])(=O)=O)=NC(NC2=CC=C(C=C2)S([O-])(=O)=O)=N1</t>
  </si>
  <si>
    <t>CC(O)CN(CC(C)O)C1=NC(NC2=CC=C(C=CC3=CC=C(NC4=NC(=NC(NC5=CC=C(C=C5)S(O)(=O)=O)=N4)N(CC(C)O)CC(C)O)C=C3S(O)(=O)=O)C(=C2)S(O)(=O)=O)=NC(NC2=CC=C(C=C2)S(O)(=O)=O)=N1</t>
  </si>
  <si>
    <t xml:space="preserve">InChI=1/C44H52N12O16S4.4Na/c1-25(57)21-55(22-26(2)58)43-51-39(45-31-11-15-35(16-12-31)73(61,62)63)49-41(53-43)47-33-9-7-29(37(19-33)75(67,68)69)5-6-30-8-10-34(20-38(30)76(70,71)72)48-42-50-40(46-32-13-17-36(18-14-32)74(64,65)66)52-44(54-42)56(23-27(3)59)24-28(4)60;;;;/h5-20,25-28,57-60H,21-24H2,1-4H3,(H,61,62,63)(H,64,65,66)(H,67,68,69)(H,70,71,72)(H2,45,47,49,51,53)(H2,46,48,50,52,54);;;;/q;4*+1/p-4
</t>
  </si>
  <si>
    <t>WDQMWEYDKDCEHT-UHFFFAOYSA-N</t>
  </si>
  <si>
    <t>CCCCC(CC)COC(=O)C(C)=C</t>
  </si>
  <si>
    <t xml:space="preserve">InChI=1/C12H22O2/c1-5-7-8-11(6-2)9-14-12(13)10(3)4/h11H,3,5-9H2,1-2,4H3
</t>
  </si>
  <si>
    <t>ZECOZQHKQDLCBT-UHFFFAOYSA-H</t>
  </si>
  <si>
    <t>[Na+].[Na+].[Na+].[Na+].[Na+].[Na+].OCCN(CCO)C1=NC(NC2=CC(=C(C=CC3=C(C=C(NC4=NC(NC5=C(C=CC(=C5)S([O-])(=O)=O)S([O-])(=O)=O)=NC(=N4)N(CCO)CCO)C=C3)S([O-])(=O)=O)C=C2)S([O-])(=O)=O)=NC(NC2=C(C=CC(=C2)S([O-])(=O)=O)S([O-])(=O)=O)=N1</t>
  </si>
  <si>
    <t>OCCN(CCO)C1=NC(NC2=CC(=CC=C2S(O)(=O)=O)S(O)(=O)=O)=NC(NC2=CC=C(C=CC3=CC=C(NC4=NC(=NC(NC5=CC(=CC=C5S(O)(=O)=O)S(O)(=O)=O)=N4)N(CCO)CCO)C=C3S(O)(=O)=O)C(=C2)S(O)(=O)=O)=N1</t>
  </si>
  <si>
    <t xml:space="preserve">InChI=1S/C40H44N12O22S6.6Na/c53-15-11-51(12-16-54)39-47-35(45-37(49-39)43-29-21-27(75(57,58)59)7-9-31(29)77(63,64)65)41-25-5-3-23(33(19-25)79(69,70)71)1-2-24-4-6-26(20-34(24)80(72,73)74)42-36-46-38(50-40(48-36)52(13-17-55)14-18-56)44-30-22-28(76(60,61)62)8-10-32(30)78(66,67)68;;;;;;/h1-10,19-22,53-56H,11-18H2,(H,57,58,59)(H,60,61,62)(H,63,64,65)(H,66,67,68)(H,69,70,71)(H,72,73,74)(H2,41,43,45,47,49)(H2,42,44,46,48,50);;;;;;/q;6*+1/p-6
</t>
  </si>
  <si>
    <t>TVIDDXQYHWJXFK-UHFFFAOYSA-N</t>
  </si>
  <si>
    <t>OC(=O)CCCCCCCCCCC(O)=O</t>
  </si>
  <si>
    <t xml:space="preserve">InChI=1S/C12H22O4/c13-11(14)9-7-5-3-1-2-4-6-8-10-12(15)16/h1-10H2,(H,13,14)(H,15,16)
</t>
  </si>
  <si>
    <t>LGXVIGDEPROXKC-UHFFFAOYSA-N</t>
  </si>
  <si>
    <t>ClC(Cl)=C</t>
  </si>
  <si>
    <t xml:space="preserve">InChI=1S/C2H2Cl2/c1-2(3)4/h1H2
</t>
  </si>
  <si>
    <t>NWKBSEBOBPHMKL-UHFFFAOYSA-N</t>
  </si>
  <si>
    <t>C[SiH](Cl)Cl</t>
  </si>
  <si>
    <t xml:space="preserve">InChI=1S/CH4Cl2Si/c1-4(2)3/h4H,1H3
</t>
  </si>
  <si>
    <t>LIKFHECYJZWXFJ-UHFFFAOYSA-N</t>
  </si>
  <si>
    <t>C[Si](C)(Cl)Cl</t>
  </si>
  <si>
    <t xml:space="preserve">InChI=1S/C2H6Cl2Si/c1-5(2,3)4/h1-2H3
</t>
  </si>
  <si>
    <t>JLUFWMXJHAVVNN-UHFFFAOYSA-N</t>
  </si>
  <si>
    <t>C[Si](Cl)(Cl)Cl</t>
  </si>
  <si>
    <t xml:space="preserve">InChI=1S/CH3Cl3Si/c1-5(2,3)4/h1H3
</t>
  </si>
  <si>
    <t>ZAKOWWREFLAJOT-UHFFFAOYSA-N</t>
  </si>
  <si>
    <t>CC(C)CCCC(C)CCCC(C)CCCC1(C)CCC2=C(O1)C(C)=C(C)C(OC(C)=O)=C2C</t>
  </si>
  <si>
    <t xml:space="preserve">InChI=1/C31H52O3/c1-21(2)13-10-14-22(3)15-11-16-23(4)17-12-19-31(9)20-18-28-26(7)29(33-27(8)32)24(5)25(6)30(28)34-31/h21-23H,10-20H2,1-9H3
</t>
  </si>
  <si>
    <t>IVINYWARLXOTLP-UHFFFAOYSA-N</t>
  </si>
  <si>
    <t>CC(C)CCCCCCCCCCOP(OCCCCCCCCCCC(C)C)OCCCCCCCCCCC(C)C</t>
  </si>
  <si>
    <t xml:space="preserve">InChI=1S/C39H81O3P/c1-37(2)31-25-19-13-7-10-16-22-28-34-40-43(41-35-29-23-17-11-8-14-20-26-32-38(3)4)42-36-30-24-18-12-9-15-21-27-33-39(5)6/h37-39H,7-36H2,1-6H3
</t>
  </si>
  <si>
    <t>BOTDANWDWHJENH-UHFFFAOYSA-N</t>
  </si>
  <si>
    <t>CCO[Si](OCC)(OCC)OCC</t>
  </si>
  <si>
    <t xml:space="preserve">InChI=1S/C8H20O4Si/c1-5-9-13(10-6-2,11-7-3)12-8-4/h5-8H2,1-4H3
</t>
  </si>
  <si>
    <t>DQWPFSLDHJDLRL-UHFFFAOYSA-N</t>
  </si>
  <si>
    <t>CCOP(=O)(OCC)OCC</t>
  </si>
  <si>
    <t xml:space="preserve">InChI=1S/C6H15O4P/c1-4-8-11(7,9-5-2)10-6-3/h4-6H2,1-3H3
</t>
  </si>
  <si>
    <t>DLHQZZUEERVIGQ-UHFFFAOYSA-N</t>
  </si>
  <si>
    <t>CCC(C)(O)CCCC(C)C</t>
  </si>
  <si>
    <t xml:space="preserve">InChI=1/C10H22O/c1-5-10(4,11)8-6-7-9(2)3/h9,11H,5-8H2,1-4H3
</t>
  </si>
  <si>
    <t>CDOSHBSSFJOMGT-UHFFFAOYSA-N</t>
  </si>
  <si>
    <t>CC(C)=CCCC(C)(O)C=C</t>
  </si>
  <si>
    <t xml:space="preserve">InChI=1/C10H18O/c1-5-10(4,11)8-6-7-9(2)3/h5,7,11H,1,6,8H2,2-4H3
</t>
  </si>
  <si>
    <t>QWTDNUCVQCZILF-UHFFFAOYSA-N</t>
  </si>
  <si>
    <t>CCC(C)C</t>
  </si>
  <si>
    <t xml:space="preserve">InChI=1S/C5H12/c1-4-5(2)3/h5H,4H2,1-3H3
</t>
  </si>
  <si>
    <t>AOHJOMMDDJHIJH-UHFFFAOYSA-N</t>
  </si>
  <si>
    <t>CC(N)CN</t>
  </si>
  <si>
    <t xml:space="preserve">InChI=1/C3H10N2/c1-3(5)2-4/h3H,2,4-5H2,1H3
</t>
  </si>
  <si>
    <t>KFSLWBXXFJQRDL-UHFFFAOYSA-N</t>
  </si>
  <si>
    <t>CC(=O)OO</t>
  </si>
  <si>
    <t xml:space="preserve">InChI=1S/C2H4O3/c1-2(3)5-4/h4H,1H3
</t>
  </si>
  <si>
    <t>PSQYTAPXSHCGMF-BQYQJAHWSA-N</t>
  </si>
  <si>
    <t>CC(=O)\C=C\C1=C(C)CCCC1(C)C</t>
  </si>
  <si>
    <t>CC(=O)C=CC1=C(C)CCCC1(C)C</t>
  </si>
  <si>
    <t xml:space="preserve">InChI=1S/C13H20O/c1-10-6-5-9-13(3,4)12(10)8-7-11(2)14/h7-8H,5-6,9H2,1-4H3/b8-7+
</t>
  </si>
  <si>
    <t>REJHVSOVQBJEBF-UHFFFAOYSA-N</t>
  </si>
  <si>
    <t>NC1=CC(=C(C=CC2=C(C=C(N)C=C2)S(O)(=O)=O)C=C1)S(O)(=O)=O</t>
  </si>
  <si>
    <t xml:space="preserve">InChI=1S/C14H14N2O6S2/c15-11-5-3-9(13(7-11)23(17,18)19)1-2-10-4-6-12(16)8-14(10)24(20,21)22/h1-8H,15-16H2,(H,17,18,19)(H,20,21,22)
</t>
  </si>
  <si>
    <t>LGRFSURHDFAFJT-UHFFFAOYSA-N</t>
  </si>
  <si>
    <t>O=C1OC(=O)C2=C1C=CC=C2</t>
  </si>
  <si>
    <t xml:space="preserve">InChI=1S/C8H4O3/c9-7-5-3-1-2-4-6(5)8(10)11-7/h1-4H
</t>
  </si>
  <si>
    <t>XNGIFLGASWRNHJ-UHFFFAOYSA-N</t>
  </si>
  <si>
    <t>OC(=O)C1=CC=CC=C1C(O)=O</t>
  </si>
  <si>
    <t xml:space="preserve">InChI=1S/C8H6O4/c9-7(10)5-3-1-2-4-6(5)8(11)12/h1-4H,(H,9,10)(H,11,12)
</t>
  </si>
  <si>
    <t>CMSRLFLXFXUENW-UHFFFAOYSA-L</t>
  </si>
  <si>
    <t>[Na+].[Na+].[O-]C1=C(NC2=CC=CC=C12)C1=C([O-])C2=CC=CC=C2N1</t>
  </si>
  <si>
    <t>OC1=C(NC2=CC=CC=C12)C1=C(O)C2=CC=CC=C2N1</t>
  </si>
  <si>
    <t xml:space="preserve">InChI=1S/C16H12N2O2.2Na/c19-15-9-5-1-3-7-11(9)17-13(15)14-16(20)10-6-2-4-8-12(10)18-14;;/h1-8,17-20H;;/q;2*+1/p-2
</t>
  </si>
  <si>
    <t>XQVWYOYUZDUNRW-UHFFFAOYSA-N</t>
  </si>
  <si>
    <t>N(C1=CC=CC=C1)C1=C2C=CC=CC2=CC=C1</t>
  </si>
  <si>
    <t xml:space="preserve">InChI=1S/C16H13N/c1-2-9-14(10-3-1)17-16-12-6-8-13-7-4-5-11-15(13)16/h1-12,17H
</t>
  </si>
  <si>
    <t>WYTZZXDRDKSJID-UHFFFAOYSA-N</t>
  </si>
  <si>
    <t>CCO[Si](CCCN)(OCC)OCC</t>
  </si>
  <si>
    <t xml:space="preserve">InChI=1S/C9H23NO3Si/c1-4-11-14(12-5-2,13-6-3)9-7-8-10/h4-10H2,1-3H3
</t>
  </si>
  <si>
    <t>GBQYMXVQHATSCC-UHFFFAOYSA-N</t>
  </si>
  <si>
    <t>CCO[Si](CCC#N)(OCC)OCC</t>
  </si>
  <si>
    <t xml:space="preserve">InChI=1S/C9H19NO3Si/c1-4-11-14(12-5-2,13-6-3)9-7-8-10/h4-7,9H2,1-3H3
</t>
  </si>
  <si>
    <t>CNCOEDDPFOAUMB-UHFFFAOYSA-N</t>
  </si>
  <si>
    <t>OCNC(=O)C=C</t>
  </si>
  <si>
    <t xml:space="preserve">InChI=1S/C4H7NO2/c1-2-4(7)5-3-6/h2,6H,1,3H2,(H,5,7)
</t>
  </si>
  <si>
    <t>IGBZOHMCHDADGY-UHFFFAOYSA-N</t>
  </si>
  <si>
    <t>CCCCC(CC)C(=O)OC=C</t>
  </si>
  <si>
    <t xml:space="preserve">InChI=1/C10H18O2/c1-4-7-8-9(5-2)10(11)12-6-3/h6,9H,3-5,7-8H2,1-2H3
</t>
  </si>
  <si>
    <t>JHWNWJKBPDFINM-UHFFFAOYSA-N</t>
  </si>
  <si>
    <t>O=C1CCCCCCCCCCCN1</t>
  </si>
  <si>
    <t xml:space="preserve">InChI=1S/C12H23NO/c14-12-10-8-6-4-2-1-3-5-7-9-11-13-12/h1-11H2,(H,13,14)
</t>
  </si>
  <si>
    <t>DEQZTKGFXNUBJL-UHFFFAOYSA-N</t>
  </si>
  <si>
    <t>C1CCC(CC1)NSC1=NC2=C(S1)C=CC=C2</t>
  </si>
  <si>
    <t xml:space="preserve">InChI=1S/C13H16N2S2/c1-2-6-10(7-3-1)15-17-13-14-11-8-4-5-9-12(11)16-13/h4-5,8-10,15H,1-3,6-7H2
</t>
  </si>
  <si>
    <t>KMTRUDSVKNLOMY-UHFFFAOYSA-N</t>
  </si>
  <si>
    <t>O=C1OCCO1</t>
  </si>
  <si>
    <t xml:space="preserve">InChI=1S/C3H4O3/c4-3-5-1-2-6-3/h1-2H2
</t>
  </si>
  <si>
    <t>XPFVYQJUAUNWIW-UHFFFAOYSA-N</t>
  </si>
  <si>
    <t>OCC1=CC=CO1</t>
  </si>
  <si>
    <t xml:space="preserve">InChI=1S/C5H6O2/c6-4-5-2-1-3-7-5/h1-3,6H,4H2
</t>
  </si>
  <si>
    <t>ORVMIVQULIKXCP-UHFFFAOYSA-N</t>
  </si>
  <si>
    <t>Cl[Si](Cl)(Cl)C1=CC=CC=C1</t>
  </si>
  <si>
    <t xml:space="preserve">InChI=1S/C6H5Cl3Si/c7-10(8,9)6-4-2-1-3-5-6/h1-5H
</t>
  </si>
  <si>
    <t>FJKROLUGYXJWQN-UHFFFAOYSA-N</t>
  </si>
  <si>
    <t>OC(=O)C1=CC=C(O)C=C1</t>
  </si>
  <si>
    <t xml:space="preserve">InChI=1S/C7H6O3/c8-6-3-1-5(2-4-6)7(9)10/h1-4,8H,(H,9,10)
</t>
  </si>
  <si>
    <t>YGZSVWMBUCGDCV-UHFFFAOYSA-N</t>
  </si>
  <si>
    <t>C[SiH2]Cl</t>
  </si>
  <si>
    <t xml:space="preserve">InChI=1S/CH5ClSi/c1-3-2/h3H2,1H3
</t>
  </si>
  <si>
    <t>KKEYFWRCBNTPAC-UHFFFAOYSA-N</t>
  </si>
  <si>
    <t>OC(=O)C1=CC=C(C=C1)C(O)=O</t>
  </si>
  <si>
    <t xml:space="preserve">InChI=1S/C8H6O4/c9-7(10)5-1-2-6(4-3-5)8(11)12/h1-4H,(H,9,10)(H,11,12)
</t>
  </si>
  <si>
    <t>IJDNQMDRQITEOD-UHFFFAOYSA-N</t>
  </si>
  <si>
    <t>CCCC</t>
  </si>
  <si>
    <t xml:space="preserve">InChI=1S/C4H10/c1-3-4-2/h3-4H2,1-2H3
</t>
  </si>
  <si>
    <t>VXNZUUAINFGPBY-UHFFFAOYSA-N</t>
  </si>
  <si>
    <t>CCC=C</t>
  </si>
  <si>
    <t xml:space="preserve">InChI=1S/C4H8/c1-3-4-2/h3H,1,4H2,2H3
</t>
  </si>
  <si>
    <t>OSDWBNJEKMUWAV-UHFFFAOYSA-N</t>
  </si>
  <si>
    <t>ClCC=C</t>
  </si>
  <si>
    <t xml:space="preserve">InChI=1S/C3H5Cl/c1-2-3-4/h2H,1,3H2
</t>
  </si>
  <si>
    <t>UQEAIHBTYFGYIE-UHFFFAOYSA-N</t>
  </si>
  <si>
    <t>C[Si](C)(C)O[Si](C)(C)C</t>
  </si>
  <si>
    <t xml:space="preserve">InChI=1S/C6H18OSi2/c1-8(2,3)7-9(4,5)6/h1-6H3
</t>
  </si>
  <si>
    <t>NTIZESTWPVYFNL-UHFFFAOYSA-N</t>
  </si>
  <si>
    <t>CC(C)CC(C)=O</t>
  </si>
  <si>
    <t xml:space="preserve">InChI=1S/C6H12O/c1-5(2)4-6(3)7/h5H,4H2,1-3H3
</t>
  </si>
  <si>
    <t>LLHKCFNBLRBOGN-UHFFFAOYSA-N</t>
  </si>
  <si>
    <t>COCC(C)OC(C)=O</t>
  </si>
  <si>
    <t xml:space="preserve">InChI=1/C6H12O3/c1-5(4-8-3)9-6(2)7/h5H,4H2,1-3H3
</t>
  </si>
  <si>
    <t>XDTMQSROBMDMFD-UHFFFAOYSA-N</t>
  </si>
  <si>
    <t>C1CCCCC1</t>
  </si>
  <si>
    <t xml:space="preserve">InChI=1S/C6H12/c1-2-4-6-5-3-1/h1-6H2
</t>
  </si>
  <si>
    <t>ZSIAUFGUXNUGDI-UHFFFAOYSA-N</t>
  </si>
  <si>
    <t>CCCCCCO</t>
  </si>
  <si>
    <t xml:space="preserve">InChI=1S/C6H14O/c1-2-3-4-5-6-7/h7H,2-6H2,1H3
</t>
  </si>
  <si>
    <t>TVMXDCGIABBOFY-UHFFFAOYSA-N</t>
  </si>
  <si>
    <t>CCCCCCCC</t>
  </si>
  <si>
    <t xml:space="preserve">InChI=1S/C8H18/c1-3-5-7-8-6-4-2/h3-8H2,1-2H3
</t>
  </si>
  <si>
    <t>BKIMMITUMNQMOS-UHFFFAOYSA-N</t>
  </si>
  <si>
    <t>CCCCCCCCC</t>
  </si>
  <si>
    <t xml:space="preserve">InChI=1S/C9H20/c1-3-5-7-9-8-6-4-2/h3-9H2,1-2H3
</t>
  </si>
  <si>
    <t>SNRUBQQJIBEYMU-UHFFFAOYSA-N</t>
  </si>
  <si>
    <t>CCCCCCCCCCCC</t>
  </si>
  <si>
    <t xml:space="preserve">InChI=1S/C12H26/c1-3-5-7-9-11-12-10-8-6-4-2/h3-12H2,1-2H3
</t>
  </si>
  <si>
    <t>LCGLNKUTAGEVQW-UHFFFAOYSA-N</t>
  </si>
  <si>
    <t>COC</t>
  </si>
  <si>
    <t xml:space="preserve">InChI=1S/C2H6O/c1-3-2/h1-2H3
</t>
  </si>
  <si>
    <t>BGTOWKSIORTVQH-UHFFFAOYSA-N</t>
  </si>
  <si>
    <t>O=C1CCCC1</t>
  </si>
  <si>
    <t xml:space="preserve">InChI=1S/C5H8O/c6-5-3-1-2-4-5/h1-4H2
</t>
  </si>
  <si>
    <t>YLJJAVFOBDSYAN-UHFFFAOYSA-N</t>
  </si>
  <si>
    <t>C[Si](Cl)(Cl)C=C</t>
  </si>
  <si>
    <t xml:space="preserve">InChI=1S/C3H6Cl2Si/c1-3-6(2,4)5/h3H,1H2,2H3
</t>
  </si>
  <si>
    <t>BZLVMXJERCGZMT-UHFFFAOYSA-N</t>
  </si>
  <si>
    <t>COC(C)(C)C</t>
  </si>
  <si>
    <t xml:space="preserve">InChI=1S/C5H12O/c1-5(2,3)6-4/h1-4H3
</t>
  </si>
  <si>
    <t>YEYKMVJDLWJFOA-UHFFFAOYSA-N</t>
  </si>
  <si>
    <t>CCCOCCO</t>
  </si>
  <si>
    <t xml:space="preserve">InChI=1S/C5H12O2/c1-2-4-7-5-3-6/h6H,2-5H2,1H3
</t>
  </si>
  <si>
    <t>PQXKWPLDPFFDJP-UHFFFAOYSA-N</t>
  </si>
  <si>
    <t>CC1OC1C</t>
  </si>
  <si>
    <t xml:space="preserve">InChI=1/C4H8O/c1-3-4(2)5-3/h3-4H,1-2H3
</t>
  </si>
  <si>
    <t>GTLACDSXYULKMZ-UHFFFAOYSA-N</t>
  </si>
  <si>
    <t>FC(F)C(F)(F)F</t>
  </si>
  <si>
    <t xml:space="preserve">InChI=1S/C2HF5/c3-1(4)2(5,6)7/h1H
</t>
  </si>
  <si>
    <t>YFMFNYKEUDLDTL-UHFFFAOYSA-N</t>
  </si>
  <si>
    <t>FC(C(F)(F)F)C(F)(F)F</t>
  </si>
  <si>
    <t xml:space="preserve">InChI=1S/C3HF7/c4-1(2(5,6)7)3(8,9)10/h1H
</t>
  </si>
  <si>
    <t>KSCAZPYHLGGNPZ-UHFFFAOYSA-N</t>
  </si>
  <si>
    <t>CCO[Si](CCCCl)(OCC)OCC</t>
  </si>
  <si>
    <t xml:space="preserve">InChI=1S/C9H21ClO3Si/c1-4-11-14(12-5-2,13-6-3)9-7-8-10/h4-9H2,1-3H3
</t>
  </si>
  <si>
    <t>NHTMVDHEPJAVLT-UHFFFAOYSA-N</t>
  </si>
  <si>
    <t>CC(C)CC(C)(C)C</t>
  </si>
  <si>
    <t xml:space="preserve">InChI=1S/C8H18/c1-7(2)6-8(3,4)5/h7H,6H2,1-5H3
</t>
  </si>
  <si>
    <t>DYWNLSQWJMTVGJ-UHFFFAOYNA-N</t>
  </si>
  <si>
    <t>Cl.CC(N)C(O)C1=CC=CC=C1</t>
  </si>
  <si>
    <t xml:space="preserve">InChI=1/C9H13NO.ClH/c1-7(10)9(11)8-5-3-2-4-6-8;/h2-7,9,11H,10H2,1H3;1H
</t>
  </si>
  <si>
    <t>BGHCVCJVXZWKCC-UHFFFAOYSA-N</t>
  </si>
  <si>
    <t>CCCCCCCCCCCCCC</t>
  </si>
  <si>
    <t xml:space="preserve">InChI=1S/C14H30/c1-3-5-7-9-11-13-14-12-10-8-6-4-2/h3-14H2,1-2H3
</t>
  </si>
  <si>
    <t>UHOVQNZJYSORNB-UHFFFAOYSA-N</t>
  </si>
  <si>
    <t>C1=CC=CC=C1</t>
  </si>
  <si>
    <t xml:space="preserve">InChI=1S/C6H6/c1-2-4-6-5-3-1/h1-6H
</t>
  </si>
  <si>
    <t>NEHMKBQYUWJMIP-UHFFFAOYSA-N</t>
  </si>
  <si>
    <t>CCl</t>
  </si>
  <si>
    <t xml:space="preserve">InChI=1S/CH3Cl/c1-2/h1H3
</t>
  </si>
  <si>
    <t>ATUOYWHBWRKTHZ-UHFFFAOYSA-N</t>
  </si>
  <si>
    <t>CCC</t>
  </si>
  <si>
    <t xml:space="preserve">InChI=1S/C3H8/c1-3-2/h3H2,1-2H3
</t>
  </si>
  <si>
    <t>HRYZWHHZPQKTII-UHFFFAOYSA-N</t>
  </si>
  <si>
    <t>CCCl</t>
  </si>
  <si>
    <t xml:space="preserve">InChI=1S/C2H5Cl/c1-2-3/h2H2,1H3
</t>
  </si>
  <si>
    <t>RWRIWBAIICGTTQ-UHFFFAOYSA-N</t>
  </si>
  <si>
    <t>FCF</t>
  </si>
  <si>
    <t xml:space="preserve">InChI=1S/CH2F2/c2-1-3/h1H2
</t>
  </si>
  <si>
    <t>NNPPMTNAJDCUHE-UHFFFAOYSA-N</t>
  </si>
  <si>
    <t>CC(C)C</t>
  </si>
  <si>
    <t xml:space="preserve">InChI=1S/C4H10/c1-4(2)3/h4H,1-3H3
</t>
  </si>
  <si>
    <t>BQCIDUSAKPWEOX-UHFFFAOYSA-N</t>
  </si>
  <si>
    <t>FC(F)=C</t>
  </si>
  <si>
    <t xml:space="preserve">InChI=1S/C2H2F2/c1-2(3)4/h1H2
</t>
  </si>
  <si>
    <t>CZDYPVPMEAXLPK-UHFFFAOYSA-N</t>
  </si>
  <si>
    <t>C[Si](C)(C)C</t>
  </si>
  <si>
    <t xml:space="preserve">InChI=1S/C4H12Si/c1-5(2,3)4/h1-4H3
</t>
  </si>
  <si>
    <t>GQIUQDDJKHLHTB-UHFFFAOYSA-N</t>
  </si>
  <si>
    <t>Cl[Si](Cl)(Cl)C=C</t>
  </si>
  <si>
    <t xml:space="preserve">InChI=1S/C2H3Cl3Si/c1-2-6(3,4)5/h2H,1H2
</t>
  </si>
  <si>
    <t>ZWEHNKRNPOVVGH-UHFFFAOYSA-N</t>
  </si>
  <si>
    <t>CCC(C)=O</t>
  </si>
  <si>
    <t xml:space="preserve">InChI=1S/C4H8O/c1-3-4(2)5/h3H2,1-2H3
</t>
  </si>
  <si>
    <t>XSTXAVWGXDQKEL-UHFFFAOYSA-N</t>
  </si>
  <si>
    <t>ClC=C(Cl)Cl</t>
  </si>
  <si>
    <t xml:space="preserve">InChI=1S/C2HCl3/c3-1-2(4)5/h1H
</t>
  </si>
  <si>
    <t>LVGUZGTVOIAKKC-UHFFFAOYSA-N</t>
  </si>
  <si>
    <t>FCC(F)(F)F</t>
  </si>
  <si>
    <t xml:space="preserve">InChI=1S/C2H2F4/c3-1-2(4,5)6/h1H2
</t>
  </si>
  <si>
    <t>FDPIMTJIUBPUKL-UHFFFAOYSA-N</t>
  </si>
  <si>
    <t>CCC(=O)CC</t>
  </si>
  <si>
    <t xml:space="preserve">InChI=1S/C5H10O/c1-3-5(6)4-2/h3-4H2,1-2H3
</t>
  </si>
  <si>
    <t>HVZJRWJGKQPSFL-UHFFFAOYSA-N</t>
  </si>
  <si>
    <t>CCC(C)(C)OC</t>
  </si>
  <si>
    <t xml:space="preserve">InChI=1S/C6H14O/c1-5-6(2,3)7-4/h5H2,1-4H3
</t>
  </si>
  <si>
    <t>FFUAGWLWBBFQJT-UHFFFAOYSA-N</t>
  </si>
  <si>
    <t>C[Si](C)(C)N[Si](C)(C)C</t>
  </si>
  <si>
    <t xml:space="preserve">InChI=1S/C6H19NSi2/c1-8(2,3)7-9(4,5)6/h7H,1-6H3
</t>
  </si>
  <si>
    <t>JHSPCUHPSIUQRB-UHFFFAOYSA-N</t>
  </si>
  <si>
    <t>NC(=O)C1=C(Cl)C=CC=C1Cl</t>
  </si>
  <si>
    <t xml:space="preserve">InChI=1S/C7H5Cl2NO/c8-4-2-1-3-5(9)6(4)7(10)11/h1-3H,(H2,10,11)
</t>
  </si>
  <si>
    <t>VJYIFXVZLXQVHO-UHFFFAOYSA-N</t>
  </si>
  <si>
    <t>COC1=NC(C)=NC(NC(=O)NS(=O)(=O)C2=C(Cl)C=CC=C2)=N1</t>
  </si>
  <si>
    <t xml:space="preserve">InChI=1S/C12H12ClN5O4S/c1-7-14-10(17-12(15-7)22-2)16-11(19)18-23(20,21)9-6-4-3-5-8(9)13/h3-6H,1-2H3,(H2,14,15,16,17,18,19)
</t>
  </si>
  <si>
    <t>FIKAKWIAUPDISJ-UHFFFAOYSA-L</t>
  </si>
  <si>
    <t>[Cl-].[Cl-].C[N+]1=CC=C(C=C1)C1=CC=[N+](C)C=C1</t>
  </si>
  <si>
    <t>C[N+]1=CC=C(C=C1)C1=CC=[N+](C)C=C1</t>
  </si>
  <si>
    <t xml:space="preserve">InChI=1S/C12H14N2.2ClH/c1-13-7-3-11(4-8-13)12-5-9-14(2)10-6-12;;/h3-10H,1-2H3;2*1H/q+2;;/p-2
</t>
  </si>
  <si>
    <t>XOPFESVZMSQIKC-UHFFFAOYSA-N</t>
  </si>
  <si>
    <t>COC1=NC(C)=NC(NC(=O)NS(=O)(=O)C2=C(OCCCl)C=CC=C2)=N1</t>
  </si>
  <si>
    <t xml:space="preserve">InChI=1S/C14H16ClN5O5S/c1-9-16-12(19-14(17-9)24-2)18-13(21)20-26(22,23)11-6-4-3-5-10(11)25-8-7-15/h3-6H,7-8H2,1-2H3,(H2,16,17,18,19,20,21)
</t>
  </si>
  <si>
    <t>UKHVLWKBNNSRRR-UHFFFAOYSA-M</t>
  </si>
  <si>
    <t>[Cl-].ClC=CC[N+]12CN3CN(CN(C3)C1)C2</t>
  </si>
  <si>
    <t>ClC=CC[N+]12CN3CN(CN(C3)C1)C2</t>
  </si>
  <si>
    <t xml:space="preserve">InChI=1S/C9H16ClN4.ClH/c10-2-1-3-14-7-11-4-12(8-14)6-13(5-11)9-14;/h1-2H,3-9H2;1H/q+1;/p-1
</t>
  </si>
  <si>
    <t>RUOJZAUFBMNUDX-UHFFFAOYSA-N</t>
  </si>
  <si>
    <t>CC1COC(=O)O1</t>
  </si>
  <si>
    <t xml:space="preserve">InChI=1/C4H6O3/c1-3-2-6-4(5)7-3/h3H,2H2,1H3
</t>
  </si>
  <si>
    <t>XMGQYMWWDOXHJM-UHFFFAOYSA-N</t>
  </si>
  <si>
    <t>CC(=C)C1CCC(C)=CC1</t>
  </si>
  <si>
    <t xml:space="preserve">InChI=1/C10H16/c1-8(2)10-6-4-9(3)5-7-10/h4,10H,1,5-7H2,2-3H3
</t>
  </si>
  <si>
    <t>PORQOHRXAJJKGK-UHFFFAOYSA-N</t>
  </si>
  <si>
    <t>CCCCCCCCN1SC(Cl)=C(Cl)C1=O</t>
  </si>
  <si>
    <t xml:space="preserve">InChI=1S/C11H17Cl2NOS/c1-2-3-4-5-6-7-8-14-11(15)9(12)10(13)16-14/h2-8H2,1H3
</t>
  </si>
  <si>
    <t>YBNLWIZAWPBUKQ-UHFFFAOYSA-N</t>
  </si>
  <si>
    <t>ClC(Cl)(Cl)S(=O)(=O)C(Cl)(Cl)Cl</t>
  </si>
  <si>
    <t xml:space="preserve">InChI=1S/C2Cl6O2S/c3-1(4,5)11(9,10)2(6,7)8
</t>
  </si>
  <si>
    <t>IMEVJVISCHQJRM-UHFFFAOYSA-N</t>
  </si>
  <si>
    <t>COC(=O)C1=C(C(C)=CC=C1)S(=O)(=O)NC(=O)NC1=NC(=NC(OCC(F)(F)F)=N1)N(C)C</t>
  </si>
  <si>
    <t xml:space="preserve">InChI=1S/C17H19F3N6O6S/c1-9-6-5-7-10(12(27)31-4)11(9)33(29,30)25-15(28)22-13-21-14(26(2)3)24-16(23-13)32-8-17(18,19)20/h5-7H,8H2,1-4H3,(H2,21,22,23,24,25,28)
</t>
  </si>
  <si>
    <t>OBENDWOJIFFDLZ-UHFFFAOYSA-N</t>
  </si>
  <si>
    <t>CC1=NN(CO)C(C)=C1</t>
  </si>
  <si>
    <t xml:space="preserve">InChI=1S/C6H10N2O/c1-5-3-6(2)8(4-9)7-5/h3,9H,4H2,1-2H3
</t>
  </si>
  <si>
    <t>CNKHSLKYRMDDNQ-UHFFFAOYSA-N</t>
  </si>
  <si>
    <t>CC(C)(C)N(NC(=O)C1=CC=C(Cl)C=C1)C(=O)C1=CC=CC=C1</t>
  </si>
  <si>
    <t xml:space="preserve">InChI=1S/C18H19ClN2O2/c1-18(2,3)21(17(23)14-7-5-4-6-8-14)20-16(22)13-9-11-15(19)12-10-13/h4-12H,1-3H3,(H,20,22)
</t>
  </si>
  <si>
    <t>MEFOUWRMVYJCQC-UHFFFAOYSA-N</t>
  </si>
  <si>
    <t>CCS(=O)(=O)C1=CC=CN=C1S(=O)(=O)NC(=O)NC1=NC(OC)=CC(OC)=N1</t>
  </si>
  <si>
    <t xml:space="preserve">InChI=1S/C14H17N5O7S2/c1-4-27(21,22)9-6-5-7-15-12(9)28(23,24)19-14(20)18-13-16-10(25-2)8-11(17-13)26-3/h5-8H,4H2,1-3H3,(H2,16,17,18,19,20)
</t>
  </si>
  <si>
    <t>QDRXWCAVUNHOGA-UHFFFAOYSA-N</t>
  </si>
  <si>
    <t>CCCCCCCCCCCCC1=C(OC(C)=O)C(=O)C2=C(C=CC=C2)C1=O</t>
  </si>
  <si>
    <t xml:space="preserve">InChI=1S/C24H32O4/c1-3-4-5-6-7-8-9-10-11-12-17-21-22(26)19-15-13-14-16-20(19)23(27)24(21)28-18(2)25/h13-16H,3-12,17H2,1-2H3
</t>
  </si>
  <si>
    <t>SIHKVAXULDBIIY-UHFFFAOYSA-N</t>
  </si>
  <si>
    <t>BrCC(=O)OCC=CCOC(=O)CBr</t>
  </si>
  <si>
    <t xml:space="preserve">InChI=1S/C8H10Br2O4/c9-5-7(11)13-3-1-2-4-14-8(12)6-10/h1-2H,3-6H2
</t>
  </si>
  <si>
    <t>IOXAXYHXMLCCJJ-UHFFFAOYSA-N</t>
  </si>
  <si>
    <t>CC1=CC(C)=NC(NC(=O)NS(=O)(=O)C2=C(C=CC=C2)C(=O)OC2COC2)=N1</t>
  </si>
  <si>
    <t xml:space="preserve">InChI=1S/C17H18N4O6S/c1-10-7-11(2)19-16(18-10)20-17(23)21-28(24,25)14-6-4-3-5-13(14)15(22)27-12-8-26-9-12/h3-7,12H,8-9H2,1-2H3,(H2,18,19,20,21,23)
</t>
  </si>
  <si>
    <t>WZJZMXBKUWKXTQ-UHFFFAOYSA-N</t>
  </si>
  <si>
    <t>CCOC(=O)NC1=CC(OC(=O)NC2=CC=CC=C2)=CC=C1</t>
  </si>
  <si>
    <t xml:space="preserve">InChI=1S/C16H16N2O4/c1-2-21-15(19)18-13-9-6-10-14(11-13)22-16(20)17-12-7-4-3-5-8-12/h3-11H,2H2,1H3,(H,17,20)(H,18,19)
</t>
  </si>
  <si>
    <t>IRJQWZWMQCVOLA-UHFFFAOYSA-N</t>
  </si>
  <si>
    <t>CC(=NNC(=O)NC1=CC(F)=CC(F)=C1)C1=NC=CC=C1C(O)=O</t>
  </si>
  <si>
    <t>CC(N=NC(=O)NC1=CC(F)=CC(F)=C1)C1=C(C=CC=N1)C(O)=O</t>
  </si>
  <si>
    <t xml:space="preserve">InChI=1S/C15H12F2N4O3/c1-8(13-12(14(22)23)3-2-4-18-13)20-21-15(24)19-11-6-9(16)5-10(17)7-11/h2-7H,1H3,(H,22,23)(H2,19,21,24)
</t>
  </si>
  <si>
    <t>RYAUSSKQMZRMAI-ALOPSCKCSA-N</t>
  </si>
  <si>
    <t>CC(CN1C[C@H](C)O[C@H](C)C1)CC1=CC=C(C=C1)C(C)(C)C</t>
  </si>
  <si>
    <t>CC(CN1CC(C)OC(C)C1)CC1=CC=C(C=C1)C(C)(C)C</t>
  </si>
  <si>
    <t xml:space="preserve">InChI=1/C20H33NO/c1-15(12-21-13-16(2)22-17(3)14-21)11-18-7-9-19(10-8-18)20(4,5)6/h7-10,15-17H,11-14H2,1-6H3/t15?,16-,17+
</t>
  </si>
  <si>
    <t>RLQJEEJISHYWON-UHFFFAOYSA-N</t>
  </si>
  <si>
    <t>FC(F)(F)C1=CC=NC=C1C(=O)NCC#N</t>
  </si>
  <si>
    <t xml:space="preserve">InChI=1S/C9H6F3N3O/c10-9(11,12)7-1-3-14-5-6(7)8(16)15-4-2-13/h1,3,5H,4H2,(H,15,16)
</t>
  </si>
  <si>
    <t>UOUXAYAIONPXDH-UHFFFAOYSA-M</t>
  </si>
  <si>
    <t>[Na+].COC1=NN(C(=O)[N-]S(=O)(=O)C2=C(OC(F)(F)F)C=CC=C2)C(=O)N1C</t>
  </si>
  <si>
    <t>COC1=NN(C(=O)NS(=O)(=O)C2=C(OC(F)(F)F)C=CC=C2)C(=O)N1C</t>
  </si>
  <si>
    <t xml:space="preserve">InChI=1S/C12H11F3N4O6S.Na/c1-18-10(24-2)16-19(11(18)21)9(20)17-26(22,23)8-6-4-3-5-7(8)25-12(13,14)15;/h3-6H,1-2H3,(H,17,20);/q;+1/p-1
</t>
  </si>
  <si>
    <t>FMGZEUWROYGLAY-UHFFFAOYSA-N</t>
  </si>
  <si>
    <t>COC(=O)C1=C(N(C)N=C1Cl)S(=O)(=O)NC(=O)NC1=NC(OC)=CC(OC)=N1</t>
  </si>
  <si>
    <t xml:space="preserve">InChI=1S/C13H15ClN6O7S/c1-20-10(8(9(14)18-20)11(21)27-4)28(23,24)19-13(22)17-12-15-6(25-2)5-7(16-12)26-3/h5H,1-4H3,(H2,15,16,17,19,22)
</t>
  </si>
  <si>
    <t>VPRAQYXPZIFIOH-UHFFFAOYSA-N</t>
  </si>
  <si>
    <t>CC(C)=CC1C(C(=O)OCN2C(=O)CN(CC#C)C2=O)C1(C)C</t>
  </si>
  <si>
    <t xml:space="preserve">InChI=1/C17H22N2O4/c1-6-7-18-9-13(20)19(16(18)22)10-23-15(21)14-12(8-11(2)3)17(14,4)5/h1,8,12,14H,7,9-10H2,2-5H3
</t>
  </si>
  <si>
    <t>QTYCMDBMOLSEAM-UHFFFAOYSA-N</t>
  </si>
  <si>
    <t>CC(C)C1CCC(CC2=CC=C(Cl)C=C2)C1(O)CN1C=NC=N1</t>
  </si>
  <si>
    <t xml:space="preserve">InChI=1/C18H24ClN3O/c1-13(2)17-8-5-15(9-14-3-6-16(19)7-4-14)18(17,23)10-22-12-20-11-21-22/h3-4,6-7,11-13,15,17,23H,5,8-10H2,1-2H3
</t>
  </si>
  <si>
    <t>MZHCENGPTKEIGP-RXMQYKEDSA-N</t>
  </si>
  <si>
    <t>C[C@@H](OC1=C(Cl)C=C(Cl)C=C1)C(O)=O</t>
  </si>
  <si>
    <t xml:space="preserve">InChI=1S/C9H8Cl2O3/c1-5(9(12)13)14-8-3-2-6(10)4-7(8)11/h2-5H,1H3,(H,12,13)/t5-/m1/s1
</t>
  </si>
  <si>
    <t>LTUNNEGNEKBSEH-UHFFFAOYSA-N</t>
  </si>
  <si>
    <t>COC1=NC(C)=NC(NC(=O)NS(=O)(=O)C2=C(CCC(F)(F)F)C=CC=C2)=N1</t>
  </si>
  <si>
    <t xml:space="preserve">InChI=1S/C15H16F3N5O4S/c1-9-19-12(22-14(20-9)27-2)21-13(24)23-28(25,26)11-6-4-3-5-10(11)7-8-15(16,17)18/h3-6H,7-8H2,1-2H3,(H2,19,20,21,22,23,24)
</t>
  </si>
  <si>
    <t>AEHJMNVBLRLZKK-UHFFFAOYSA-N</t>
  </si>
  <si>
    <t>FC(F)(F)C1=CN=C(OCCCOC2=C(Cl)C=C(OCC=C(Cl)Cl)C=C2Cl)C=C1</t>
  </si>
  <si>
    <t xml:space="preserve">InChI=1S/C18H14Cl4F3NO3/c19-13-8-12(27-7-4-15(21)22)9-14(20)17(13)29-6-1-5-28-16-3-2-11(10-26-16)18(23,24)25/h2-4,8-10H,1,5-7H2
</t>
  </si>
  <si>
    <t>AKUNSPZHHSNFFX-UHFFFAOYSA-M</t>
  </si>
  <si>
    <t>[Cl-].CCCCCCCCCCCCCC[P+](CCCC)(CCCC)CCCC</t>
  </si>
  <si>
    <t>CCCCCCCCCCCCCCP(CCCC)(CCCC)CCCC</t>
  </si>
  <si>
    <t xml:space="preserve">InChI=1S/C26H56P.ClH/c1-5-9-13-14-15-16-17-18-19-20-21-22-26-27(23-10-6-2,24-11-7-3)25-12-8-4;/h5-26H2,1-4H3;1H/q+1;/p-1
</t>
  </si>
  <si>
    <t>YNWVFADWVLCOPU-MAUPQMMJSA-N</t>
  </si>
  <si>
    <t>CC(C)(C)[C@H](O)C(=C/C1=CC=C(Cl)C=C1)\N1C=NC=N1</t>
  </si>
  <si>
    <t>CC(C)(C)C(O)C(=CC1=CC=C(Cl)C=C1)N1C=NC=N1</t>
  </si>
  <si>
    <t xml:space="preserve">InChI=1S/C15H18ClN3O/c1-15(2,3)14(20)13(19-10-17-9-18-19)8-11-4-6-12(16)7-5-11/h4-10,14,20H,1-3H3/b13-8+/t14-/m1/s1
</t>
  </si>
  <si>
    <t>BXKKQFGRMSOANI-UHFFFAOYSA-N</t>
  </si>
  <si>
    <t>CON(C)C(=O)NC1=CC=C(OC2=CC=C3C(OC(C)(CC3(C)C)OC)=C2)C=C1</t>
  </si>
  <si>
    <t xml:space="preserve">InChI=1/C22H28N2O5/c1-21(2)14-22(3,26-5)29-19-13-17(11-12-18(19)21)28-16-9-7-15(8-10-16)23-20(25)24(4)27-6/h7-13H,14H2,1-6H3,(H,23,25)
</t>
  </si>
  <si>
    <t>GWLLTEXUIOFAFE-UHFFFAOYSA-N</t>
  </si>
  <si>
    <t>CC(C)C1=CC2=C(C=C1)C=C(C=C2)C(C)C</t>
  </si>
  <si>
    <t xml:space="preserve">InChI=1S/C16H20/c1-11(2)13-5-7-16-10-14(12(3)4)6-8-15(16)9-13/h5-12H,1-4H3
</t>
  </si>
  <si>
    <t>DFWFIQKMSFGDCQ-UHFFFAOYSA-N</t>
  </si>
  <si>
    <t>CC(C)NC1=NC(Cl)=NC(N)=N1</t>
  </si>
  <si>
    <t xml:space="preserve">InChI=1S/C6H10ClN5/c1-3(2)9-6-11-4(7)10-5(8)12-6/h3H,1-2H3,(H3,8,9,10,11,12)
</t>
  </si>
  <si>
    <t>MWKVXOJATACCCH-UHFFFAOYSA-N</t>
  </si>
  <si>
    <t>CCOC(=O)C1=NOC(C1)(C1=CC=CC=C1)C1=CC=CC=C1</t>
  </si>
  <si>
    <t xml:space="preserve">InChI=1S/C18H17NO3/c1-2-21-17(20)16-13-18(22-19-16,14-9-5-3-6-10-14)15-11-7-4-8-12-15/h3-12H,2,13H2,1H3
</t>
  </si>
  <si>
    <t>GMBRUAIJEFRHFQ-UHFFFAOYSA-N</t>
  </si>
  <si>
    <t>CCOC(=O)C1=NN(C(=N1)C(Cl)(Cl)Cl)C1=C(Cl)C=C(Cl)C=C1</t>
  </si>
  <si>
    <t xml:space="preserve">InChI=1S/C12H8Cl5N3O2/c1-2-22-10(21)9-18-11(12(15,16)17)20(19-9)8-4-3-6(13)5-7(8)14/h3-5H,2H2,1H3
</t>
  </si>
  <si>
    <t>XNFIRYXKTXAHAC-UHFFFAOYSA-N</t>
  </si>
  <si>
    <t>FC(F)(F)C1=C(Br)C(C#N)=C(N1)C1=CC=C(Cl)C=C1</t>
  </si>
  <si>
    <t xml:space="preserve">InChI=1S/C12H5BrClF3N2/c13-9-8(5-18)10(19-11(9)12(15,16)17)6-1-3-7(14)4-2-6/h1-4,19H
</t>
  </si>
  <si>
    <t>AJEGVIFUBLHTHY-UHFFFAOYSA-N</t>
  </si>
  <si>
    <t>CN1N=C(C)C(C(O)C2=C(C=C(C=C2)C(F)(F)F)S(C)(=O)=O)=C1O</t>
  </si>
  <si>
    <t xml:space="preserve">InChI=1/C14H15F3N2O4S/c1-7-11(13(21)19(2)18-7)12(20)9-5-4-8(14(15,16)17)6-10(9)24(3,22)23/h4-6,12,20-21H,1-3H3
</t>
  </si>
  <si>
    <t>NRAYWXLNSHEHQO-UHFFFAOYSA-N</t>
  </si>
  <si>
    <t>O=S1CCON=C1C1=CC2=CC=CC=C2S1</t>
  </si>
  <si>
    <t xml:space="preserve">InChI=1/C11H9NO2S2/c13-16-6-5-14-12-11(16)10-7-8-3-1-2-4-9(8)15-10/h1-4,7H,5-6H2
</t>
  </si>
  <si>
    <t>VYNOULHXXDFBLU-UHFFFAOYSA-N</t>
  </si>
  <si>
    <t>CC(C)(NC(=O)NCC1=C(Cl)C=CC=C1)C1=CC=CC=C1</t>
  </si>
  <si>
    <t xml:space="preserve">InChI=1S/C17H19ClN2O/c1-17(2,14-9-4-3-5-10-14)20-16(21)19-12-13-8-6-7-11-15(13)18/h3-11H,12H2,1-2H3,(H2,19,20,21)
</t>
  </si>
  <si>
    <t>HNHUVTBFARHPOV-UHFFFAOYSA-N</t>
  </si>
  <si>
    <t>ClC1=CC(=C(Cl)C(Cl)=C1)C1=C(OC2=C(C=C(C=C2)N(=O)=O)C2=C(Cl)C(Cl)=CC(Cl)=C2)C=CC(=C1)N(=O)=O</t>
  </si>
  <si>
    <t xml:space="preserve">InChI=1S/C24H10Cl6N2O5/c25-11-5-17(23(29)19(27)7-11)15-9-13(31(33)34)1-3-21(15)37-22-4-2-14(32(35)36)10-16(22)18-6-12(26)8-20(28)24(18)30/h1-10H
</t>
  </si>
  <si>
    <t>JHEGVHCZUULIPW-QMMMGPOBSA-N</t>
  </si>
  <si>
    <t>OC(=O)C[C@H](N1C(=O)C2=CC=CC=C2C1=O)C(O)=O</t>
  </si>
  <si>
    <t>OC(=O)CC(N1C(=O)C2=C(C=CC=C2)C1=O)C(O)=O</t>
  </si>
  <si>
    <t xml:space="preserve">InChI=1S/C12H9NO6/c14-9(15)5-8(12(18)19)13-10(16)6-3-1-2-4-7(6)11(13)17/h1-4,8H,5H2,(H,14,15)(H,18,19)/t8-/m0/s1
</t>
  </si>
  <si>
    <t>FEFFSKLJNYRHQN-VIFPVBQESA-N</t>
  </si>
  <si>
    <t>OC(=O)CC[C@H](N1C(=O)C2=CC=CC=C2C1=O)C(O)=O</t>
  </si>
  <si>
    <t>OC(=O)CCC(N1C(=O)C2=C(C=CC=C2)C1=O)C(O)=O</t>
  </si>
  <si>
    <t xml:space="preserve">InChI=1S/C13H11NO6/c15-10(16)6-5-9(13(19)20)14-11(17)7-3-1-2-4-8(7)12(14)18/h1-4,9H,5-6H2,(H,15,16)(H,19,20)/t9-/m0/s1
</t>
  </si>
  <si>
    <t>AVFZNEFGPNKYDD-UHFFFAOYSA-N</t>
  </si>
  <si>
    <t>C[Si]1(C)O[Si](C)(O[Si](C)(O1)C1=CC=CC=C1)C1=CC=CC=C1</t>
  </si>
  <si>
    <t xml:space="preserve">InChI=1/C16H22O3Si3/c1-20(2)17-21(3,15-11-7-5-8-12-15)19-22(4,18-20)16-13-9-6-10-14-16/h5-14H,1-4H3
</t>
  </si>
  <si>
    <t>QMLVECGLEOSESV-NWDGAFQWSA-N</t>
  </si>
  <si>
    <t>[H][C@]12CN(C3=CC4=C(C=C3F)C(=O)C(=CN4C3CC3)C(O)=O)[C@@]([H])(CN1C)C2</t>
  </si>
  <si>
    <t>[H]C12CN(C3=C(F)C=C4C(=O)C(=CN(C5CC5)C4=C3)C(O)=O)C([H])(CN1C)C2</t>
  </si>
  <si>
    <t xml:space="preserve">InChI=1S/C19H20FN3O3/c1-21-7-12-4-11(21)8-22(12)17-6-16-13(5-15(17)20)18(24)14(19(25)26)9-23(16)10-2-3-10/h5-6,9-12H,2-4,7-8H2,1H3,(H,25,26)/t11-,12+/m0/s1
</t>
  </si>
  <si>
    <t>Ciallella, H.L., Russo, D.P., Sharma, S., Li, Y., Sloter, E., Sweet, L., Huang, H. and Zhu, H., 2022. Predicting Prenatal Developmental Toxicity Based On the Combination of Chemical Structures and Biological Data. Environmental Science &amp; Technology.</t>
  </si>
  <si>
    <t>External test set 1</t>
  </si>
  <si>
    <t xml:space="preserve">Unique count* </t>
  </si>
  <si>
    <t>AR in vitro Antagonist</t>
  </si>
  <si>
    <t>Unique count</t>
  </si>
  <si>
    <t>* Note that unique count requires a tested value (1 or 0) for that source while all other sources have #N/A values.</t>
  </si>
  <si>
    <t>vitro</t>
  </si>
  <si>
    <t>Overall toxicity value (positves more than negatives)</t>
  </si>
  <si>
    <t>Overall toxicity value (at least 1 positive)</t>
  </si>
  <si>
    <t>Repro/Dev tox</t>
  </si>
  <si>
    <t>Dev</t>
  </si>
  <si>
    <t>Repro</t>
  </si>
  <si>
    <t>Mixed</t>
  </si>
  <si>
    <t>In vitro/In vivo</t>
  </si>
  <si>
    <t>Reproductive toxicity</t>
  </si>
  <si>
    <t>Pazopanib</t>
  </si>
  <si>
    <t>DTXSID8048733</t>
  </si>
  <si>
    <t>444731-52-6</t>
  </si>
  <si>
    <t>CUIHSIWYWATEQL-UHFFFAOYSA-N</t>
  </si>
  <si>
    <t>CN(C1=CC2=NN(C)C(C)=C2C=C1)C1=NC(NC2=CC(=C(C)C=C2)S(N)(=O)=O)=NC=C1</t>
  </si>
  <si>
    <t xml:space="preserve">InChI=1S/C21H23N7O2S/c1-13-5-6-15(11-19(13)31(22,29)30)24-21-23-10-9-20(25-21)27(3)16-7-8-17-14(2)28(4)26-18(17)12-16/h5-12H,1-4H3,(H2,22,29,30)(H,23,24,25)
</t>
  </si>
  <si>
    <t>vivo (rodent Hershberger assay)</t>
  </si>
  <si>
    <t>vivo (for in vivo thyroid bioactivity based on effects in EDSP Tier 1 screening assays)</t>
  </si>
  <si>
    <t>Total (Overall toxicity value (at least 1 positive)</t>
  </si>
  <si>
    <t>vitro (Tox21/ToxCast In Vitro Assays)</t>
  </si>
  <si>
    <t>vitro (HT-H295R assay)</t>
  </si>
  <si>
    <t>vitro (human stem cell-based platform/assay to the ToxCast portfolio based on the devTOX quickPredict (devTOXqP) platform)</t>
  </si>
  <si>
    <t>vitro (human induced pluripotent stem cells (hiPSCs)-based biomarker assay)</t>
  </si>
  <si>
    <t>mixed (FDA-compliant teratogenicity data from SafeFetus, Tox21 antagonist-mode RAR and HDAC data)</t>
  </si>
  <si>
    <t>mixed (multiple sources for both types)</t>
  </si>
  <si>
    <t>mixed (multiple sources)</t>
  </si>
  <si>
    <t>vivo (Based on FDA  teratogenicity classification (A, B, C, D or X) which is based on in vivo data)</t>
  </si>
  <si>
    <t>Master list(no salts, metals)</t>
  </si>
  <si>
    <r>
      <t xml:space="preserve">Contains the unified dataset with the data processed as detailed in the </t>
    </r>
    <r>
      <rPr>
        <b/>
        <sz val="11"/>
        <color theme="1"/>
        <rFont val="Calibri"/>
        <family val="2"/>
        <scheme val="minor"/>
      </rPr>
      <t>Methods</t>
    </r>
    <r>
      <rPr>
        <sz val="11"/>
        <color theme="1"/>
        <rFont val="Calibri"/>
        <family val="2"/>
        <scheme val="minor"/>
      </rPr>
      <t xml:space="preserve"> section of the README sheet.</t>
    </r>
  </si>
  <si>
    <t>***When copying the compounds to a csv file, note that the QSAR Ready SMILES should be used.</t>
  </si>
  <si>
    <t>vivo (used GHS hazard statements, the definition that is used for reproductive toxicity classification criteria ie. H360, H361, H362: Using evidence from humans or experimental animals, possibly supplemented with other information)</t>
  </si>
  <si>
    <r>
      <t>68</t>
    </r>
    <r>
      <rPr>
        <vertAlign val="superscript"/>
        <sz val="11"/>
        <color theme="1"/>
        <rFont val="Calibri"/>
        <family val="2"/>
      </rPr>
      <t>ǂ</t>
    </r>
  </si>
  <si>
    <t>thiotepa</t>
  </si>
  <si>
    <t>in vitro</t>
  </si>
  <si>
    <t>in vivo</t>
  </si>
  <si>
    <t>From "Copy of Univlever_DART_chems_ALLdata" excel file (Unilever internal Data taken from EPA Tox21)</t>
  </si>
  <si>
    <t>Challa et al. Teratogenicity</t>
  </si>
  <si>
    <t>for feature space visualisation (All other data)</t>
  </si>
  <si>
    <t>This dataset should be used for modelling DART eg. QSAR, structural alerts, ML models.</t>
  </si>
  <si>
    <t>EPA ICE data</t>
  </si>
  <si>
    <t>Collection</t>
  </si>
  <si>
    <t>Collecition</t>
  </si>
  <si>
    <t>Some of the original columns (eg. assay data) for the raw data were removed when copying to the master list as they were not needed for modelling</t>
  </si>
  <si>
    <t>Collection of compounds from the literature</t>
  </si>
  <si>
    <t>Identifying reference chemicals for thyroid bioactivity screening https://doi.org/10.1016/j.reprotox.2016.08.016</t>
  </si>
  <si>
    <t>Development of a curated Hershberger database https://doi.org/10.1016/j.reprotox.2018.08.016</t>
  </si>
  <si>
    <t>Development and validation of a computational model for androgen receptor activity https://doi.org/10.1021/acs.chemrestox.6b00347</t>
  </si>
  <si>
    <t>Identification of candidate reference chemicals for in vitro steroidogenesis assays https://doi.org/10.1016/j.tiv.2017.11.003</t>
  </si>
  <si>
    <t>Reference</t>
  </si>
  <si>
    <t>Cao F, Souders CL 2nd, Li P, Pang S, Liang X, Qiu L, Martyniuk CJ. Developmental neurotoxicity of maneb: Notochord defects, mitochondrial dysfunction and hypoactivity in zebrafish (Danio rerio) embryos and larvae. Ecotoxicol Environ Saf. 2019 Apr 15;170:227-237. doi: 10.1016/j.ecoenv.2018.11.110. Epub 2018 Dec 6. PMID: 30529917.</t>
  </si>
  <si>
    <t>Shah RM, Schuing R, Benkhaial G, Young AV, Burdett D. Genesis of hadacidin-induced cleft palate in hamster: morphogenesis, electron microscopy, and determination of DNA synthesis, cAMP, and enzyme acid phosphatase. Am J Anat. 1991 Sep;192(1):55-68. doi: 10.1002/aja.1001920107. PMID: 1661065.</t>
  </si>
  <si>
    <t>Morash, M.G., Soanes, K.H., Achenbach, J.C. and Ellis, L.D., 2022. Assessing the morphological and behavioral toxicity of catechol using larval zebrafish. International Journal of Molecular Sciences, 23(14), p.7985.</t>
  </si>
  <si>
    <t>Wiley MJ, Joneja MG. The teratogenic effects of beta-aminopropionitrile in hamsters. Teratology. 1976 Aug;14(1):43-52. doi: 10.1002/tera.1420140107. PMID: 960010.</t>
  </si>
  <si>
    <t>Beaudoin AR, Fisher DL. An in vivo/in vitro evaluation of teratogenic action. Teratology. 1981 Feb;23(1):57-61. doi: 10.1002/tera.1420230108. PMID: 6264647.</t>
  </si>
  <si>
    <t>Harada T, Kimura E, Hirata-Koizumi M, Hirose A, Kamata E, Ema M. Reproductive and developmental toxicity screening study of 4-aminophenol in rats. Drug Chem Toxicol. 2008;31(4):473-86. doi: 10.1080/01480540802390627. PMID: 18850357.</t>
  </si>
  <si>
    <t>Roebuck BD, Carpenter SJ. Teratogenic effects of azaserine in the Syrian golden hamster. Experientia. 1983 Mar 15;39(3):324-6. doi: 10.1007/BF01955329. PMID: 6825803.</t>
  </si>
  <si>
    <t>Doherty PA, Smith RP, Ferm VH. Comparison of the teratogenic potential of two aliphatic nitriles in hamsters: succinonitrile and tetramethylsuccinonitrile. Fundam Appl Toxicol. 1983 Jan-Feb;3(1):41-8. doi: 10.1016/s0272-0590(83)80171-7. PMID: 6884622.</t>
  </si>
  <si>
    <t>vivo</t>
  </si>
  <si>
    <r>
      <t>Nikolić-Kokić, A., Tatalović, N., Brkljačić, J., Mijović, M., Nestorović, V., Mijušković, A., Oreščanin-Dušić, Z., Vidonja Uzelac, T., Nikolić, M., Spasić, S. and Blagojević, D., 2022. Antipsychotic Drug-Mediated Adverse Effects on Rat Testicles May Be Caused by Altered Redox and Hormonal Homeostasis. </t>
    </r>
    <r>
      <rPr>
        <i/>
        <sz val="10"/>
        <color rgb="FF222222"/>
        <rFont val="Arial"/>
        <family val="2"/>
      </rPr>
      <t>International Journal of Molecular Sciences</t>
    </r>
    <r>
      <rPr>
        <sz val="10"/>
        <color rgb="FF222222"/>
        <rFont val="Arial"/>
        <family val="2"/>
      </rPr>
      <t>, </t>
    </r>
    <r>
      <rPr>
        <i/>
        <sz val="10"/>
        <color rgb="FF222222"/>
        <rFont val="Arial"/>
        <family val="2"/>
      </rPr>
      <t>23</t>
    </r>
    <r>
      <rPr>
        <sz val="10"/>
        <color rgb="FF222222"/>
        <rFont val="Arial"/>
        <family val="2"/>
      </rPr>
      <t>(22), p.13698.</t>
    </r>
  </si>
  <si>
    <t>Kitamura A. [Observation of micrognathic development in mouse fetus induced by sulfadimethoxine]. Kokubyo Gakkai Zasshi. 1998 Mar;65(1):25-41. Japanese. doi: 10.5357/koubyou.65.25. PMID: 9584419.</t>
  </si>
  <si>
    <t>https://dailymed.nlm.nih.gov/dailymed/drugInfo.cfm?setid=8a677905-e66d-44f7-b564-6c561387ed03</t>
  </si>
  <si>
    <t>PAGET GE, THORPE E. A TERATOGENIC EFFECT OF A SULPHONAMIDE IN EXPERIMENTAL ANIMALS. Br J Pharmacol Chemother. 1964 Oct;23(2):305-12. doi: 10.1111/j.1476-5381.1964.tb01588.x. PMID: 14228132; PMCID: PMC1704094.</t>
  </si>
  <si>
    <t>Anderson JA, Petrere JA, Sakowski R, Fitzgerald JE, de la Iglesia FA. Teratology study in rats with amsacrine, an antineoplastic agent. Fundam Appl Toxicol. 1986 Aug;7(2):214-20. doi: 10.1016/0272-0590(86)90150-8. PMID: 3758539.</t>
  </si>
  <si>
    <t>Horvath C, Druga A. Action of the phenothiazine derivative methophenazine on prenatal development in rats. Teratology. 1975 Jun;11(3):325-9. doi: 10.1002/tera.1420110312. PMID: 1154295.</t>
  </si>
  <si>
    <t>Padberg S, Wacker E, Meister R, Panse M, Weber-Schoendorfer C, Oppermann M, Schaefer C. Observational cohort study of pregnancy outcome after first-trimester exposure to fluoroquinolones. Antimicrob Agents Chemother. 2014 Aug;58(8):4392-8. doi: 10.1128/AAC.02413-14. Epub 2014 May 19. PMID: 24841264; PMCID: PMC4136025.</t>
  </si>
  <si>
    <t>https://dailymed.nlm.nih.gov/dailymed/fda/fdaDrugXsl.cfm?setid=68877160-c88e-4b4e-a61d-abd4dff96742&amp;type=display</t>
  </si>
  <si>
    <t>https://www.accessdata.fda.gov/drugsatfda_docs/label/2004/21061s023,024,21062s026,037lbl.pdf</t>
  </si>
  <si>
    <t>Sethi S. Clozapine in pregnancy. Indian J Psychiatry. 2006 Jul;48(3):196-7. doi: 10.4103/0019-5545.31586. PMID: 20844653; PMCID: PMC2932993.</t>
  </si>
  <si>
    <t>Is compound present in DART dataset</t>
  </si>
  <si>
    <t>The developmental toxicity and reproductivity columns classifies the data in the Table by their source, with the VEGA data omitted if the compounds was only tested in VEGA due to the data source predicting for both endpoints</t>
  </si>
  <si>
    <t>Rumeau-Rouquette C, Goujard J, Huel G. Possible teratogenic effect of phenothiazines in human beings. Teratology. 1977 Feb;15(1):57-64. doi: 10.1002/tera.1420150108. PMID: 841482.</t>
  </si>
  <si>
    <t>York RG, Randall JL, Scott WJ Jr. Teratogenicity of paraxanthine (1,7-dimethylxanthine) in C57BL/6J mice. Teratology. 1986 Dec;34(3):279-82. doi: 10.1002/tera.1420340307. PMID: 3798364.</t>
  </si>
  <si>
    <t>Schroeder RE, Rajakumar PA, Devaskar SU. Effect of streptozotocin-induced maternal diabetes on fetal rat brain glucose transporters. Pediatr Res. 1997 Mar;41(3):346-52. doi: 10.1203/00006450-199703000-00007. PMID: 9078533.</t>
  </si>
  <si>
    <t>Wilson, K.S. and Malfair Taylor, S.C., 2009. Raltitrexed: optimism and reality. Expert Opinion on Drug Metabolism &amp; Toxicology, 5(11), pp.1447-1454.</t>
  </si>
  <si>
    <r>
      <t>Schultz, T.W., Dumont, J.N. and Epler, R.G., 1985. The embryotoxic and osteolathyrogenic effects of semicarbazide. </t>
    </r>
    <r>
      <rPr>
        <i/>
        <sz val="10"/>
        <color rgb="FF222222"/>
        <rFont val="Arial"/>
        <family val="2"/>
      </rPr>
      <t>Toxicology</t>
    </r>
    <r>
      <rPr>
        <sz val="10"/>
        <color rgb="FF222222"/>
        <rFont val="Arial"/>
        <family val="2"/>
      </rPr>
      <t>, </t>
    </r>
    <r>
      <rPr>
        <i/>
        <sz val="10"/>
        <color rgb="FF222222"/>
        <rFont val="Arial"/>
        <family val="2"/>
      </rPr>
      <t>36</t>
    </r>
    <r>
      <rPr>
        <sz val="10"/>
        <color rgb="FF222222"/>
        <rFont val="Arial"/>
        <family val="2"/>
      </rPr>
      <t>(2-3), pp.183-198.</t>
    </r>
  </si>
  <si>
    <t>Wormser, U., Izrael, M., Van der Zee, E.A., Brodsky, B. and Yanai, J., 2005. A chick model for the mechanisms of mustard gas neurobehavioral teratogenicity. Neurotoxicology and teratology, 27(1), pp.65-71.</t>
  </si>
  <si>
    <t>https://www.rxreasoner.com/substances/prazepam/pharmacology</t>
  </si>
  <si>
    <t>Iqbal MM, Aneja A, Rahman A, Megna J, Freemont W, Shiplo M, Nihilani N, Lee K. The potential risks of commonly prescribed antipsychotics: during pregnancy and lactation. Psychiatry (Edgmont). 2005 Aug;2(8):36-44. PMID: 21152171; PMCID: PMC3000213.</t>
  </si>
  <si>
    <t>Neuper, L., Kummer, D., Forstner, D., Guettler, J., Ghaffari-Tabrizi-Wizsy, N., Fischer, C., Juch, H., Nonn, O. and Gauster, M., 2022. Candesartan Does Not Activate PPARγ and Its Target Genes in Early Gestation Trophoblasts. International Journal of Molecular Sciences, 23(20), p.12326.</t>
  </si>
  <si>
    <t>Pedersen L, Nørgaard M, Skriver MV, Olsen J, Sørensen HT. Prenatal exposure to loratadine in children with hypospadias: a nested case-control study within the Danish National Birth Cohort. Am J Ther. 2006 Jul-Aug;13(4):320-4. doi: 10.1097/00045391-200607000-00008. PMID: 16858167.</t>
  </si>
  <si>
    <t>Van Leeuwen, C.J., Helder, T. and Seinen, W., 1986. Aquatic toxicological aspects of dithiocarbamates and related compounds. IV. Teratogenicity and histopathology in rainbow trout (Salmo gairdneri). Aquatic toxicology, 9(2-3), pp.147-159.</t>
  </si>
  <si>
    <t>https://www.guidechem.com/encyclopedia/5-phenyl-6-ethyl-2-4-diaminopy-dic118767.html</t>
  </si>
  <si>
    <t>Harris, S.B., Schardein, J.L., Ulrich, C.E. and Ridlon, S.A., 1989. Inhalation developmental toxicity study of propylene oxide in Fischer 344 rats. Toxicological Sciences, 13(2), pp.323-331.</t>
  </si>
  <si>
    <t>Karlsson, M., Danielsson, B.R., Nilsson, M.F., Danielsson, C. and Webster, W.S., 2007. New proposals for testing drugs with IKr-blocking activity to determine their teratogenic potential. Current pharmaceutical design, 13(29), pp.2979-2988.</t>
  </si>
  <si>
    <t>Danielsson, C., Brask, J., Sköld, A.C., Genead, R., Andersson, A., Andersson, U., Stockling, K., Pehrson, R., Grinnemo, K.H., Salari, S. and Hellmold, H., 2013. Exploration of human, rat, and rabbit embryonic cardiomyocytes suggests K-channel block as a common teratogenic mechanism. Cardiovascular research, 97(1), pp.23-32.</t>
  </si>
  <si>
    <t>Westhoff, J.H., Steenbergen, P.J., Thomas, L.S., Heigwer, J., Bruckner, T., Cooper, L., Tönshoff, B., Hoffmann, G.F. and Gehrig, J., 2020. In vivo high-content screening in zebrafish for developmental nephrotoxicity of approved drugs. Frontiers in Cell and Developmental Biology, 8, p.583.</t>
  </si>
  <si>
    <t>Park, H., You, H.H. and Song, G., 2021. Multiple toxicity of propineb in developing zebrafish embryos: Neurotoxicity, vascular toxicity, and notochord defects in normal vertebrate development. Comparative Biochemistry and Physiology Part C: Toxicology &amp; Pharmacology, 243, p.108993.</t>
  </si>
  <si>
    <t>Yanai J, Pinkas A, Seidler FJ, Ryde IT, Van der Zee EA, Slotkin TA. Neurobehavioral teratogenicity of sarin in an avian model. Neurotoxicol Teratol. 2009 Nov-Dec;31(6):406-12. doi: 10.1016/j.ntt.2009.07.007. Epub 2009 Aug 3. PMID: 19660543; PMCID: PMC2761973.</t>
  </si>
  <si>
    <t>Nelson BK, Brightwell WS, MacKenzie-Taylor DR, Khan A, Burg JR, Weigel WW, Goad PT. Teratogenicity of n-propanol and isopropanol administered at high inhalation concentrations to rats. Food Chem Toxicol. 1988 Mar;26(3):247-54. doi: 10.1016/0278-6915(88)90126-3. PMID: 3366425.</t>
  </si>
  <si>
    <t>Vainio H, Hemminki K, Elovaara E. Toxicity of styrene and styrene oxide on chick embryos. Toxicology. 1977 Dec;8(3):319-25. doi: 10.1016/0300-483x(77)90079-8. PMID: 595024.</t>
  </si>
  <si>
    <t>Kocher W. Die Wirkungsmuster des Triäthylemnelamin (TEM) und ihre Behandlungsphasen-Spezifität während der Organogenese des Hühnerkeimes : I. Veränderungen der Körpermaße, der äußeren Form und der Oberflächenstrukturen [Patterns of effects of triethylenemelamine (TEM) and their treatment-phase specifity during organogenesis of the chick embryo : I. Changes in the dimensions of the body, the outer form and surface structures]. Wilhelm Roux Arch Entwickl Mech Org. 1969 Jun;162(2):161-196. German. doi: 10.1007/BF00573538. PMID: 28304530.</t>
  </si>
  <si>
    <t>Li DK, Zhou QD, Qin XB, Sun RM, Zhu XL, Cheng HJ, Wang CS, He JP, Qian C Xue SZ, Xue SZ, et al. An epidemiological study on the effect of N, N'-methylene-bis-(2-amino-1,3,4-thiadiazole) (MATDA) on outcomes of pregnancy. Teratology. 1986 Jun;33(3):289-97. doi: 10.1002/tera.1420330306. PMID: 3738822.</t>
  </si>
  <si>
    <t>Takeno S, Nakagawa M, Sakai T. Teratogenic effects of nitrazepam in rats. Res Commun Chem Pathol Pharmacol. 1990 Jul;69(1):59-70. PMID: 2218071.</t>
  </si>
  <si>
    <t>Ying W, Jang FF, Teng C, Tai-Zhen H. Apoptosis may involve in prenatally heroin exposed neurobehavioral teratogenicity? Med Hypotheses. 2009 Dec;73(6):976-7. doi: 10.1016/j.mehy.2009.04.059. Epub 2009 Oct 12. PMID: 19822399.</t>
  </si>
  <si>
    <r>
      <rPr>
        <vertAlign val="superscript"/>
        <sz val="14"/>
        <color theme="1"/>
        <rFont val="Calibri"/>
        <family val="2"/>
      </rPr>
      <t>ǂ</t>
    </r>
    <r>
      <rPr>
        <sz val="14"/>
        <color theme="1"/>
        <rFont val="Calibri"/>
        <family val="2"/>
      </rPr>
      <t xml:space="preserve"> Entries with duplicates found in the main database of DART were removed to ensure that this test set only contains unobserved compounds.</t>
    </r>
  </si>
  <si>
    <t>Note that the total reflects the number of entries in the database and that some compounds have been recorded in multiple data sources. Thus simply adding up the numbers in the above table for the total will overcount some compounds.</t>
  </si>
  <si>
    <t xml:space="preserve"> This will be subsequently referred to as the DART database. </t>
  </si>
  <si>
    <t>Contains the data used for the external test set in the main paper. The compounds in this sheet are not found in the DART database</t>
  </si>
  <si>
    <t>TRUE/FALSE values for counting unique entries ie. if the compound has only been tested for a single source with all other sources having a #N/A value. These values go into the Unique count cells in the README sheet for the DART 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</si>
</sst>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Calibri"/>
      <family val="2"/>
      <scheme val="minor"/>
    </font>
    <font>
      <b/>
      <sz val="11"/>
      <color theme="0"/>
      <name val="Calibri"/>
      <family val="2"/>
      <scheme val="minor"/>
    </font>
    <font>
      <u/>
      <sz val="11"/>
      <color theme="10"/>
      <name val="Calibri"/>
      <family val="2"/>
      <scheme val="minor"/>
    </font>
    <font>
      <sz val="11"/>
      <name val="Calibri"/>
      <family val="2"/>
      <scheme val="minor"/>
    </font>
    <font>
      <sz val="10"/>
      <name val="Arial"/>
      <family val="2"/>
      <charset val="1"/>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9C6500"/>
      <name val="Calibri"/>
      <family val="2"/>
      <scheme val="minor"/>
    </font>
    <font>
      <sz val="11"/>
      <color indexed="8"/>
      <name val="Calibri"/>
      <family val="2"/>
      <scheme val="minor"/>
    </font>
    <font>
      <sz val="10"/>
      <color indexed="12"/>
      <name val="Arial"/>
      <family val="2"/>
    </font>
    <font>
      <sz val="8"/>
      <name val="Calibri"/>
      <family val="2"/>
      <scheme val="minor"/>
    </font>
    <font>
      <b/>
      <sz val="11"/>
      <name val="Calibri"/>
      <family val="2"/>
      <scheme val="minor"/>
    </font>
    <font>
      <b/>
      <sz val="14"/>
      <color theme="1"/>
      <name val="Calibri"/>
      <family val="2"/>
      <scheme val="minor"/>
    </font>
    <font>
      <sz val="14"/>
      <color theme="1"/>
      <name val="Calibri"/>
      <family val="2"/>
      <scheme val="minor"/>
    </font>
    <font>
      <sz val="11"/>
      <color rgb="FF2E2E2E"/>
      <name val="Georgia"/>
      <family val="1"/>
    </font>
    <font>
      <sz val="10"/>
      <color indexed="12"/>
      <name val="Arial"/>
      <family val="2"/>
    </font>
    <font>
      <sz val="14"/>
      <color theme="1"/>
      <name val="Calibri"/>
      <family val="2"/>
    </font>
    <font>
      <vertAlign val="superscript"/>
      <sz val="11"/>
      <color theme="1"/>
      <name val="Calibri"/>
      <family val="2"/>
    </font>
    <font>
      <vertAlign val="superscript"/>
      <sz val="14"/>
      <color theme="1"/>
      <name val="Calibri"/>
      <family val="2"/>
    </font>
    <font>
      <sz val="48"/>
      <color theme="1"/>
      <name val="Calibri"/>
      <family val="2"/>
      <scheme val="minor"/>
    </font>
    <font>
      <b/>
      <sz val="11"/>
      <name val="Calibri"/>
      <family val="2"/>
      <scheme val="minor"/>
    </font>
    <font>
      <b/>
      <u/>
      <sz val="20"/>
      <color theme="0"/>
      <name val="Calibri"/>
      <family val="2"/>
      <scheme val="minor"/>
    </font>
    <font>
      <b/>
      <sz val="20"/>
      <color theme="0"/>
      <name val="Calibri"/>
      <family val="2"/>
      <scheme val="minor"/>
    </font>
    <font>
      <sz val="10"/>
      <color rgb="FF222222"/>
      <name val="Arial"/>
      <family val="2"/>
    </font>
    <font>
      <i/>
      <sz val="10"/>
      <color rgb="FF222222"/>
      <name val="Arial"/>
      <family val="2"/>
    </font>
  </fonts>
  <fills count="42">
    <fill>
      <patternFill patternType="none"/>
    </fill>
    <fill>
      <patternFill patternType="gray125"/>
    </fill>
    <fill>
      <patternFill patternType="solid">
        <fgColor theme="9"/>
        <bgColor theme="9"/>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00B0F0"/>
        <bgColor indexed="64"/>
      </patternFill>
    </fill>
    <fill>
      <patternFill patternType="solid">
        <fgColor theme="5" tint="0.59999389629810485"/>
        <bgColor theme="5" tint="0.59999389629810485"/>
      </patternFill>
    </fill>
    <fill>
      <patternFill patternType="solid">
        <fgColor theme="5" tint="0.79998168889431442"/>
        <bgColor theme="5" tint="0.79998168889431442"/>
      </patternFill>
    </fill>
    <fill>
      <patternFill patternType="solid">
        <fgColor rgb="FFFFFF00"/>
        <bgColor theme="5" tint="0.59999389629810485"/>
      </patternFill>
    </fill>
    <fill>
      <patternFill patternType="solid">
        <fgColor rgb="FFFFFF00"/>
        <bgColor theme="9"/>
      </patternFill>
    </fill>
    <fill>
      <patternFill patternType="solid">
        <fgColor rgb="FF92D050"/>
        <bgColor indexed="64"/>
      </patternFill>
    </fill>
    <fill>
      <patternFill patternType="solid">
        <fgColor rgb="FF002060"/>
        <bgColor indexed="64"/>
      </patternFill>
    </fill>
  </fills>
  <borders count="31">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top/>
      <bottom style="thin">
        <color theme="9" tint="0.39997558519241921"/>
      </bottom>
      <diagonal/>
    </border>
    <border>
      <left style="thin">
        <color indexed="64"/>
      </left>
      <right style="thin">
        <color indexed="64"/>
      </right>
      <top style="thin">
        <color rgb="FF000000"/>
      </top>
      <bottom style="thin">
        <color indexed="64"/>
      </bottom>
      <diagonal/>
    </border>
    <border>
      <left style="thin">
        <color theme="0"/>
      </left>
      <right style="thin">
        <color theme="0"/>
      </right>
      <top style="thin">
        <color theme="9" tint="0.39997558519241921"/>
      </top>
      <bottom/>
      <diagonal/>
    </border>
    <border>
      <left style="thin">
        <color indexed="64"/>
      </left>
      <right/>
      <top/>
      <bottom style="thin">
        <color rgb="FF000000"/>
      </bottom>
      <diagonal/>
    </border>
    <border>
      <left/>
      <right/>
      <top/>
      <bottom style="thin">
        <color rgb="FF000000"/>
      </bottom>
      <diagonal/>
    </border>
    <border>
      <left style="thick">
        <color auto="1"/>
      </left>
      <right/>
      <top/>
      <bottom/>
      <diagonal/>
    </border>
    <border>
      <left style="thin">
        <color indexed="64"/>
      </left>
      <right style="thin">
        <color indexed="64"/>
      </right>
      <top/>
      <bottom style="thin">
        <color rgb="FF000000"/>
      </bottom>
      <diagonal/>
    </border>
    <border>
      <left style="thin">
        <color theme="0"/>
      </left>
      <right style="thin">
        <color theme="0"/>
      </right>
      <top style="thin">
        <color theme="9" tint="0.39997558519241921"/>
      </top>
      <bottom style="thin">
        <color theme="9" tint="0.39997558519241921"/>
      </bottom>
      <diagonal/>
    </border>
    <border>
      <left style="thin">
        <color theme="9" tint="0.39997558519241921"/>
      </left>
      <right style="thin">
        <color theme="0"/>
      </right>
      <top style="thin">
        <color theme="9" tint="0.39997558519241921"/>
      </top>
      <bottom style="thin">
        <color theme="9" tint="0.39997558519241921"/>
      </bottom>
      <diagonal/>
    </border>
    <border>
      <left style="thin">
        <color theme="9" tint="0.39997558519241921"/>
      </left>
      <right style="thin">
        <color theme="0"/>
      </right>
      <top style="thin">
        <color theme="9" tint="0.39997558519241921"/>
      </top>
      <bottom style="thin">
        <color theme="0"/>
      </bottom>
      <diagonal/>
    </border>
    <border>
      <left style="thin">
        <color indexed="64"/>
      </left>
      <right/>
      <top/>
      <bottom/>
      <diagonal/>
    </border>
    <border>
      <left/>
      <right style="thick">
        <color auto="1"/>
      </right>
      <top/>
      <bottom/>
      <diagonal/>
    </border>
  </borders>
  <cellStyleXfs count="45">
    <xf numFmtId="0" fontId="0" fillId="0" borderId="0"/>
    <xf numFmtId="0" fontId="2" fillId="0" borderId="0" applyNumberFormat="0" applyFill="0" applyBorder="0" applyAlignment="0" applyProtection="0"/>
    <xf numFmtId="0" fontId="4" fillId="0" borderId="0" applyBorder="0">
      <protection locked="0"/>
    </xf>
    <xf numFmtId="0" fontId="6" fillId="0" borderId="0" applyNumberFormat="0" applyFill="0" applyBorder="0" applyAlignment="0" applyProtection="0"/>
    <xf numFmtId="0" fontId="7" fillId="0" borderId="7" applyNumberFormat="0" applyFill="0" applyAlignment="0" applyProtection="0"/>
    <xf numFmtId="0" fontId="8" fillId="0" borderId="8" applyNumberFormat="0" applyFill="0" applyAlignment="0" applyProtection="0"/>
    <xf numFmtId="0" fontId="9" fillId="0" borderId="9" applyNumberFormat="0" applyFill="0" applyAlignment="0" applyProtection="0"/>
    <xf numFmtId="0" fontId="9" fillId="0" borderId="0" applyNumberFormat="0" applyFill="0" applyBorder="0" applyAlignment="0" applyProtection="0"/>
    <xf numFmtId="0" fontId="10" fillId="3" borderId="0" applyNumberFormat="0" applyBorder="0" applyAlignment="0" applyProtection="0"/>
    <xf numFmtId="0" fontId="11" fillId="4" borderId="0" applyNumberFormat="0" applyBorder="0" applyAlignment="0" applyProtection="0"/>
    <xf numFmtId="0" fontId="12" fillId="6" borderId="10" applyNumberFormat="0" applyAlignment="0" applyProtection="0"/>
    <xf numFmtId="0" fontId="13" fillId="7" borderId="11" applyNumberFormat="0" applyAlignment="0" applyProtection="0"/>
    <xf numFmtId="0" fontId="14" fillId="7" borderId="10" applyNumberFormat="0" applyAlignment="0" applyProtection="0"/>
    <xf numFmtId="0" fontId="15" fillId="0" borderId="12" applyNumberFormat="0" applyFill="0" applyAlignment="0" applyProtection="0"/>
    <xf numFmtId="0" fontId="1" fillId="8" borderId="13" applyNumberFormat="0" applyAlignment="0" applyProtection="0"/>
    <xf numFmtId="0" fontId="16" fillId="0" borderId="0" applyNumberFormat="0" applyFill="0" applyBorder="0" applyAlignment="0" applyProtection="0"/>
    <xf numFmtId="0" fontId="5" fillId="9" borderId="14" applyNumberFormat="0" applyFont="0" applyAlignment="0" applyProtection="0"/>
    <xf numFmtId="0" fontId="17" fillId="0" borderId="0" applyNumberFormat="0" applyFill="0" applyBorder="0" applyAlignment="0" applyProtection="0"/>
    <xf numFmtId="0" fontId="18" fillId="0" borderId="15" applyNumberFormat="0" applyFill="0" applyAlignment="0" applyProtection="0"/>
    <xf numFmtId="0" fontId="19"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19"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19"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19"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19"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19"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0" fillId="5" borderId="0" applyNumberFormat="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21" fillId="0" borderId="0"/>
  </cellStyleXfs>
  <cellXfs count="116">
    <xf numFmtId="0" fontId="0" fillId="0" borderId="0" xfId="0"/>
    <xf numFmtId="0" fontId="0" fillId="0" borderId="1" xfId="0" applyBorder="1"/>
    <xf numFmtId="0" fontId="1" fillId="2" borderId="16" xfId="0" applyFont="1" applyFill="1" applyBorder="1" applyAlignment="1">
      <alignment horizontal="center"/>
    </xf>
    <xf numFmtId="0" fontId="0" fillId="0" borderId="0" xfId="0" applyAlignment="1">
      <alignment horizontal="left" vertical="center"/>
    </xf>
    <xf numFmtId="0" fontId="0" fillId="0" borderId="2" xfId="0" applyBorder="1" applyAlignment="1">
      <alignment horizontal="left" vertical="center"/>
    </xf>
    <xf numFmtId="0" fontId="0" fillId="0" borderId="1" xfId="0" applyBorder="1" applyAlignment="1">
      <alignment horizontal="left" vertical="center"/>
    </xf>
    <xf numFmtId="49" fontId="3" fillId="0" borderId="0" xfId="0" applyNumberFormat="1" applyFont="1" applyAlignment="1">
      <alignment horizontal="left" vertical="center" wrapText="1"/>
    </xf>
    <xf numFmtId="0" fontId="0" fillId="0" borderId="0" xfId="0" applyAlignment="1">
      <alignment horizontal="left" vertical="center" wrapText="1"/>
    </xf>
    <xf numFmtId="0" fontId="18" fillId="34" borderId="0" xfId="0" applyFont="1" applyFill="1"/>
    <xf numFmtId="0" fontId="0" fillId="34" borderId="0" xfId="0" applyFill="1"/>
    <xf numFmtId="0" fontId="2" fillId="0" borderId="0" xfId="1"/>
    <xf numFmtId="0" fontId="18" fillId="35" borderId="0" xfId="0" applyFont="1" applyFill="1"/>
    <xf numFmtId="0" fontId="22" fillId="0" borderId="0" xfId="0" applyFont="1"/>
    <xf numFmtId="0" fontId="3" fillId="0" borderId="0" xfId="2" applyFont="1" applyBorder="1" applyAlignment="1" applyProtection="1">
      <alignment horizontal="left" vertical="center" wrapText="1"/>
    </xf>
    <xf numFmtId="49" fontId="0" fillId="0" borderId="0" xfId="0" applyNumberFormat="1" applyAlignment="1">
      <alignment horizontal="left" vertical="center" wrapText="1"/>
    </xf>
    <xf numFmtId="0" fontId="3" fillId="0" borderId="0" xfId="0" applyFont="1" applyAlignment="1">
      <alignment horizontal="left" vertical="center" wrapText="1"/>
    </xf>
    <xf numFmtId="0" fontId="0" fillId="0" borderId="3" xfId="0" applyBorder="1" applyAlignment="1">
      <alignment horizontal="left" vertical="center"/>
    </xf>
    <xf numFmtId="0" fontId="0" fillId="0" borderId="4" xfId="0" applyBorder="1"/>
    <xf numFmtId="0" fontId="0" fillId="0" borderId="4" xfId="0" applyBorder="1" applyAlignment="1">
      <alignment horizontal="left" vertical="center"/>
    </xf>
    <xf numFmtId="0" fontId="3" fillId="0" borderId="1" xfId="0" applyFont="1" applyBorder="1" applyAlignment="1">
      <alignment horizontal="left" vertical="center"/>
    </xf>
    <xf numFmtId="49" fontId="3" fillId="0" borderId="1" xfId="0" applyNumberFormat="1" applyFont="1" applyBorder="1" applyAlignment="1">
      <alignment horizontal="left" vertical="center"/>
    </xf>
    <xf numFmtId="0" fontId="3" fillId="0" borderId="1" xfId="2" applyFont="1" applyBorder="1" applyAlignment="1" applyProtection="1">
      <alignment horizontal="left" vertical="center"/>
    </xf>
    <xf numFmtId="49" fontId="3" fillId="0" borderId="0" xfId="0" applyNumberFormat="1" applyFont="1" applyAlignment="1">
      <alignment horizontal="left" vertical="center"/>
    </xf>
    <xf numFmtId="0" fontId="3" fillId="0" borderId="0" xfId="0" applyFont="1" applyAlignment="1">
      <alignment horizontal="left" vertical="center"/>
    </xf>
    <xf numFmtId="0" fontId="0" fillId="0" borderId="17" xfId="0" applyBorder="1" applyAlignment="1">
      <alignment horizontal="left" vertical="center"/>
    </xf>
    <xf numFmtId="0" fontId="0" fillId="0" borderId="18" xfId="0" applyBorder="1" applyAlignment="1">
      <alignment horizontal="left" vertical="center"/>
    </xf>
    <xf numFmtId="49" fontId="0" fillId="0" borderId="0" xfId="0" applyNumberFormat="1" applyAlignment="1">
      <alignment horizontal="left" vertical="center"/>
    </xf>
    <xf numFmtId="49" fontId="0" fillId="0" borderId="1" xfId="0" applyNumberFormat="1" applyBorder="1" applyAlignment="1">
      <alignment horizontal="left" vertical="center"/>
    </xf>
    <xf numFmtId="0" fontId="3" fillId="0" borderId="0" xfId="2" applyFont="1" applyBorder="1" applyAlignment="1" applyProtection="1">
      <alignment horizontal="left" vertical="center"/>
    </xf>
    <xf numFmtId="0" fontId="22" fillId="0" borderId="0" xfId="0" applyFont="1" applyAlignment="1">
      <alignment horizontal="left" vertical="center"/>
    </xf>
    <xf numFmtId="0" fontId="0" fillId="0" borderId="19" xfId="0" applyBorder="1" applyAlignment="1">
      <alignment horizontal="left" vertical="center"/>
    </xf>
    <xf numFmtId="0" fontId="0" fillId="0" borderId="0" xfId="0" applyAlignment="1">
      <alignment vertical="center"/>
    </xf>
    <xf numFmtId="2" fontId="0" fillId="0" borderId="0" xfId="0" applyNumberFormat="1" applyAlignment="1">
      <alignment horizontal="left" vertical="center"/>
    </xf>
    <xf numFmtId="0" fontId="0" fillId="37" borderId="4" xfId="0" applyFill="1" applyBorder="1"/>
    <xf numFmtId="0" fontId="22" fillId="37" borderId="4" xfId="0" applyFont="1" applyFill="1" applyBorder="1"/>
    <xf numFmtId="0" fontId="0" fillId="0" borderId="6" xfId="0" applyBorder="1" applyAlignment="1">
      <alignment horizontal="left" vertical="center"/>
    </xf>
    <xf numFmtId="0" fontId="22" fillId="36" borderId="6" xfId="0" applyFont="1" applyFill="1" applyBorder="1"/>
    <xf numFmtId="0" fontId="0" fillId="36" borderId="6" xfId="0" applyFill="1" applyBorder="1"/>
    <xf numFmtId="0" fontId="0" fillId="36" borderId="6" xfId="0" applyFill="1" applyBorder="1" applyAlignment="1">
      <alignment horizontal="center" vertical="center" wrapText="1"/>
    </xf>
    <xf numFmtId="0" fontId="24" fillId="2" borderId="20" xfId="0" applyFont="1" applyFill="1" applyBorder="1" applyAlignment="1">
      <alignment horizontal="center"/>
    </xf>
    <xf numFmtId="0" fontId="24" fillId="2" borderId="20" xfId="0" applyFont="1" applyFill="1" applyBorder="1" applyAlignment="1">
      <alignment horizontal="center" wrapText="1"/>
    </xf>
    <xf numFmtId="0" fontId="24" fillId="2" borderId="16" xfId="0" applyFont="1" applyFill="1" applyBorder="1" applyAlignment="1">
      <alignment horizontal="center"/>
    </xf>
    <xf numFmtId="0" fontId="24" fillId="2" borderId="16" xfId="0" applyFont="1" applyFill="1" applyBorder="1" applyAlignment="1">
      <alignment horizontal="center" wrapText="1"/>
    </xf>
    <xf numFmtId="1" fontId="0" fillId="36" borderId="6" xfId="0" applyNumberFormat="1" applyFill="1" applyBorder="1" applyAlignment="1">
      <alignment horizontal="center" vertical="center" wrapText="1"/>
    </xf>
    <xf numFmtId="0" fontId="0" fillId="36" borderId="4" xfId="0" applyFill="1" applyBorder="1"/>
    <xf numFmtId="49" fontId="3" fillId="0" borderId="1" xfId="0" applyNumberFormat="1" applyFont="1" applyBorder="1" applyAlignment="1">
      <alignment horizontal="left" vertical="center" wrapText="1"/>
    </xf>
    <xf numFmtId="0" fontId="1" fillId="2" borderId="20" xfId="0" applyFont="1" applyFill="1" applyBorder="1" applyAlignment="1">
      <alignment horizontal="center" vertical="center" wrapText="1"/>
    </xf>
    <xf numFmtId="0" fontId="0" fillId="40" borderId="0" xfId="0" applyFill="1"/>
    <xf numFmtId="0" fontId="24" fillId="2" borderId="20" xfId="0" applyFont="1" applyFill="1" applyBorder="1" applyAlignment="1">
      <alignment horizontal="center" vertical="center" wrapText="1"/>
    </xf>
    <xf numFmtId="0" fontId="24" fillId="2" borderId="20" xfId="0" applyFont="1" applyFill="1" applyBorder="1" applyAlignment="1">
      <alignment horizontal="center" vertical="center"/>
    </xf>
    <xf numFmtId="0" fontId="0" fillId="0" borderId="0" xfId="0" applyAlignment="1">
      <alignment horizontal="center" vertical="center"/>
    </xf>
    <xf numFmtId="0" fontId="0" fillId="0" borderId="24" xfId="0" applyBorder="1"/>
    <xf numFmtId="0" fontId="18" fillId="40" borderId="0" xfId="0" applyFont="1" applyFill="1"/>
    <xf numFmtId="0" fontId="22" fillId="36" borderId="4" xfId="0" applyFont="1" applyFill="1" applyBorder="1"/>
    <xf numFmtId="0" fontId="25" fillId="38" borderId="21" xfId="0" applyFont="1" applyFill="1" applyBorder="1" applyAlignment="1">
      <alignment horizontal="center" vertical="center" wrapText="1"/>
    </xf>
    <xf numFmtId="0" fontId="25" fillId="38" borderId="21" xfId="0" applyFont="1" applyFill="1" applyBorder="1" applyAlignment="1">
      <alignment horizontal="center" vertical="center"/>
    </xf>
    <xf numFmtId="0" fontId="26" fillId="0" borderId="0" xfId="0" applyFont="1"/>
    <xf numFmtId="0" fontId="0" fillId="0" borderId="5" xfId="0" applyBorder="1" applyAlignment="1">
      <alignment horizontal="left" vertical="center"/>
    </xf>
    <xf numFmtId="0" fontId="0" fillId="0" borderId="3" xfId="0" applyBorder="1"/>
    <xf numFmtId="0" fontId="0" fillId="37" borderId="3" xfId="0" applyFill="1" applyBorder="1" applyAlignment="1">
      <alignment horizontal="left" vertical="center"/>
    </xf>
    <xf numFmtId="0" fontId="0" fillId="37" borderId="4" xfId="0" applyFill="1" applyBorder="1" applyAlignment="1">
      <alignment horizontal="left" vertical="center"/>
    </xf>
    <xf numFmtId="0" fontId="27" fillId="37" borderId="4" xfId="0" applyFont="1" applyFill="1" applyBorder="1" applyAlignment="1">
      <alignment horizontal="left" vertical="center"/>
    </xf>
    <xf numFmtId="0" fontId="0" fillId="36" borderId="3" xfId="0" applyFill="1" applyBorder="1" applyAlignment="1">
      <alignment horizontal="left" vertical="center"/>
    </xf>
    <xf numFmtId="0" fontId="0" fillId="36" borderId="4" xfId="0" applyFill="1" applyBorder="1" applyAlignment="1">
      <alignment horizontal="left" vertical="center"/>
    </xf>
    <xf numFmtId="0" fontId="27" fillId="36" borderId="4" xfId="0" applyFont="1" applyFill="1" applyBorder="1" applyAlignment="1">
      <alignment horizontal="left" vertical="center"/>
    </xf>
    <xf numFmtId="0" fontId="0" fillId="36" borderId="5" xfId="0" applyFill="1" applyBorder="1" applyAlignment="1">
      <alignment horizontal="left" vertical="center"/>
    </xf>
    <xf numFmtId="0" fontId="0" fillId="36" borderId="6" xfId="0" applyFill="1" applyBorder="1" applyAlignment="1">
      <alignment horizontal="left" vertical="center"/>
    </xf>
    <xf numFmtId="0" fontId="27" fillId="36" borderId="6" xfId="0" applyFont="1" applyFill="1" applyBorder="1" applyAlignment="1">
      <alignment horizontal="left" vertical="center"/>
    </xf>
    <xf numFmtId="0" fontId="27" fillId="36" borderId="4" xfId="0" applyFont="1" applyFill="1" applyBorder="1" applyAlignment="1">
      <alignment horizontal="left" vertical="center" wrapText="1"/>
    </xf>
    <xf numFmtId="0" fontId="27" fillId="37" borderId="4" xfId="0" applyFont="1" applyFill="1" applyBorder="1" applyAlignment="1">
      <alignment horizontal="left" vertical="center" wrapText="1"/>
    </xf>
    <xf numFmtId="0" fontId="22" fillId="0" borderId="4" xfId="0" applyFont="1" applyBorder="1" applyAlignment="1">
      <alignment horizontal="left" vertical="center"/>
    </xf>
    <xf numFmtId="49" fontId="0" fillId="0" borderId="4" xfId="0" applyNumberFormat="1" applyBorder="1" applyAlignment="1">
      <alignment horizontal="left" vertical="center" wrapText="1"/>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3" fillId="0" borderId="4" xfId="0" applyFont="1" applyBorder="1" applyAlignment="1">
      <alignment horizontal="left" vertical="center" wrapText="1"/>
    </xf>
    <xf numFmtId="49" fontId="3" fillId="0" borderId="4" xfId="0" applyNumberFormat="1" applyFont="1" applyBorder="1" applyAlignment="1">
      <alignment horizontal="left" vertical="center"/>
    </xf>
    <xf numFmtId="49" fontId="0" fillId="0" borderId="3" xfId="0" applyNumberFormat="1" applyBorder="1" applyAlignment="1">
      <alignment horizontal="left" vertical="center"/>
    </xf>
    <xf numFmtId="49" fontId="3" fillId="0" borderId="3" xfId="0" applyNumberFormat="1" applyFont="1" applyBorder="1" applyAlignment="1">
      <alignment horizontal="left" vertical="center"/>
    </xf>
    <xf numFmtId="49" fontId="3" fillId="0" borderId="4" xfId="0" applyNumberFormat="1" applyFont="1" applyBorder="1" applyAlignment="1">
      <alignment horizontal="left" vertical="center" wrapText="1"/>
    </xf>
    <xf numFmtId="0" fontId="22" fillId="0" borderId="4" xfId="0" applyFont="1" applyBorder="1"/>
    <xf numFmtId="0" fontId="0" fillId="0" borderId="4" xfId="0" applyBorder="1" applyAlignment="1">
      <alignment horizontal="left" vertical="center" wrapText="1"/>
    </xf>
    <xf numFmtId="0" fontId="3" fillId="0" borderId="4" xfId="2" applyFont="1" applyBorder="1" applyAlignment="1" applyProtection="1">
      <alignment horizontal="left" vertical="center"/>
    </xf>
    <xf numFmtId="0" fontId="27" fillId="36" borderId="6" xfId="0" applyFont="1" applyFill="1" applyBorder="1" applyAlignment="1">
      <alignment horizontal="left" vertical="center" wrapText="1"/>
    </xf>
    <xf numFmtId="0" fontId="28" fillId="0" borderId="4" xfId="0" applyFont="1" applyBorder="1"/>
    <xf numFmtId="2" fontId="0" fillId="0" borderId="4" xfId="0" applyNumberFormat="1" applyBorder="1" applyAlignment="1">
      <alignment horizontal="left" vertical="center"/>
    </xf>
    <xf numFmtId="0" fontId="3" fillId="0" borderId="4" xfId="2" applyFont="1" applyBorder="1" applyAlignment="1" applyProtection="1">
      <alignment horizontal="left" vertical="center" wrapText="1"/>
    </xf>
    <xf numFmtId="0" fontId="0" fillId="0" borderId="27" xfId="0" applyBorder="1" applyAlignment="1">
      <alignment horizontal="left" vertical="center"/>
    </xf>
    <xf numFmtId="0" fontId="0" fillId="0" borderId="28" xfId="0" applyBorder="1" applyAlignment="1">
      <alignment horizontal="left" vertical="center"/>
    </xf>
    <xf numFmtId="0" fontId="0" fillId="0" borderId="26" xfId="0" applyBorder="1" applyAlignment="1">
      <alignment horizontal="left" vertical="center"/>
    </xf>
    <xf numFmtId="0" fontId="0" fillId="0" borderId="26" xfId="0" applyBorder="1"/>
    <xf numFmtId="49" fontId="29" fillId="0" borderId="0" xfId="0" applyNumberFormat="1" applyFont="1"/>
    <xf numFmtId="0" fontId="25" fillId="38" borderId="0" xfId="0" applyFont="1" applyFill="1" applyAlignment="1">
      <alignment horizontal="center" vertical="center" wrapText="1"/>
    </xf>
    <xf numFmtId="0" fontId="0" fillId="36" borderId="0" xfId="0" applyFill="1" applyAlignment="1">
      <alignment horizontal="center" vertical="center" wrapText="1"/>
    </xf>
    <xf numFmtId="0" fontId="0" fillId="0" borderId="0" xfId="0" applyAlignment="1">
      <alignment horizontal="left"/>
    </xf>
    <xf numFmtId="0" fontId="28" fillId="0" borderId="0" xfId="0" applyFont="1"/>
    <xf numFmtId="49" fontId="0" fillId="0" borderId="3" xfId="0" applyNumberFormat="1" applyBorder="1" applyAlignment="1">
      <alignment horizontal="left" vertical="center" wrapText="1"/>
    </xf>
    <xf numFmtId="49" fontId="3" fillId="0" borderId="3" xfId="0" applyNumberFormat="1" applyFont="1" applyBorder="1" applyAlignment="1">
      <alignment horizontal="left" vertical="center" wrapText="1"/>
    </xf>
    <xf numFmtId="0" fontId="3" fillId="0" borderId="3" xfId="0" applyFont="1" applyBorder="1" applyAlignment="1">
      <alignment horizontal="left" vertical="center" wrapText="1"/>
    </xf>
    <xf numFmtId="0" fontId="34" fillId="41" borderId="24" xfId="0" applyFont="1" applyFill="1" applyBorder="1"/>
    <xf numFmtId="0" fontId="19" fillId="41" borderId="0" xfId="0" applyFont="1" applyFill="1"/>
    <xf numFmtId="0" fontId="34" fillId="41" borderId="0" xfId="0" applyFont="1" applyFill="1"/>
    <xf numFmtId="0" fontId="35" fillId="41" borderId="24" xfId="0" applyFont="1" applyFill="1" applyBorder="1"/>
    <xf numFmtId="0" fontId="0" fillId="40" borderId="0" xfId="0" applyFill="1" applyAlignment="1">
      <alignment horizontal="center" vertical="center"/>
    </xf>
    <xf numFmtId="0" fontId="24" fillId="2" borderId="16" xfId="0" applyFont="1" applyFill="1" applyBorder="1" applyAlignment="1">
      <alignment horizontal="center" vertical="center"/>
    </xf>
    <xf numFmtId="0" fontId="24" fillId="2" borderId="16" xfId="0" applyFont="1" applyFill="1" applyBorder="1" applyAlignment="1">
      <alignment horizontal="center" vertical="center" wrapText="1"/>
    </xf>
    <xf numFmtId="0" fontId="24" fillId="2" borderId="25" xfId="0" applyFont="1" applyFill="1" applyBorder="1" applyAlignment="1">
      <alignment horizontal="center" vertical="center" wrapText="1"/>
    </xf>
    <xf numFmtId="0" fontId="33" fillId="2" borderId="25" xfId="0" applyFont="1" applyFill="1" applyBorder="1" applyAlignment="1">
      <alignment horizontal="center" vertical="center" wrapText="1"/>
    </xf>
    <xf numFmtId="0" fontId="0" fillId="36" borderId="4" xfId="0" applyFill="1" applyBorder="1" applyAlignment="1">
      <alignment horizontal="left" vertical="center" wrapText="1"/>
    </xf>
    <xf numFmtId="0" fontId="0" fillId="37" borderId="4" xfId="0" applyFill="1" applyBorder="1" applyAlignment="1">
      <alignment horizontal="left" vertical="center" wrapText="1"/>
    </xf>
    <xf numFmtId="0" fontId="0" fillId="0" borderId="0" xfId="0" applyAlignment="1">
      <alignment wrapText="1"/>
    </xf>
    <xf numFmtId="0" fontId="24" fillId="39" borderId="22" xfId="0" applyFont="1" applyFill="1" applyBorder="1" applyAlignment="1">
      <alignment horizontal="center"/>
    </xf>
    <xf numFmtId="0" fontId="24" fillId="39" borderId="23" xfId="0" applyFont="1" applyFill="1" applyBorder="1" applyAlignment="1">
      <alignment horizontal="center"/>
    </xf>
    <xf numFmtId="0" fontId="32" fillId="40" borderId="0" xfId="0" applyFont="1" applyFill="1" applyAlignment="1">
      <alignment horizontal="center" wrapText="1"/>
    </xf>
    <xf numFmtId="0" fontId="24" fillId="2" borderId="29" xfId="0" applyFont="1" applyFill="1" applyBorder="1" applyAlignment="1">
      <alignment horizontal="center" vertical="center" wrapText="1"/>
    </xf>
    <xf numFmtId="0" fontId="24" fillId="2" borderId="0" xfId="0" applyFont="1" applyFill="1" applyAlignment="1">
      <alignment horizontal="center" vertical="center" wrapText="1"/>
    </xf>
    <xf numFmtId="0" fontId="18" fillId="40" borderId="30" xfId="0" applyFont="1" applyFill="1" applyBorder="1" applyAlignment="1">
      <alignment horizontal="center" vertical="center"/>
    </xf>
  </cellXfs>
  <cellStyles count="45">
    <cellStyle name="20% - Accent1" xfId="20" builtinId="30" customBuiltin="1"/>
    <cellStyle name="20% - Accent2" xfId="23" builtinId="34" customBuiltin="1"/>
    <cellStyle name="20% - Accent3" xfId="26" builtinId="38" customBuiltin="1"/>
    <cellStyle name="20% - Accent4" xfId="29" builtinId="42" customBuiltin="1"/>
    <cellStyle name="20% - Accent5" xfId="32" builtinId="46" customBuiltin="1"/>
    <cellStyle name="20% - Accent6" xfId="35" builtinId="50" customBuiltin="1"/>
    <cellStyle name="40% - Accent1" xfId="21" builtinId="31" customBuiltin="1"/>
    <cellStyle name="40% - Accent2" xfId="24" builtinId="35" customBuiltin="1"/>
    <cellStyle name="40% - Accent3" xfId="27" builtinId="39" customBuiltin="1"/>
    <cellStyle name="40% - Accent4" xfId="30" builtinId="43" customBuiltin="1"/>
    <cellStyle name="40% - Accent5" xfId="33" builtinId="47" customBuiltin="1"/>
    <cellStyle name="40% - Accent6" xfId="36" builtinId="51" customBuiltin="1"/>
    <cellStyle name="60% - Accent1 2" xfId="38" xr:uid="{00000000-0005-0000-0000-00000C000000}"/>
    <cellStyle name="60% - Accent2 2" xfId="39" xr:uid="{00000000-0005-0000-0000-00000D000000}"/>
    <cellStyle name="60% - Accent3 2" xfId="40" xr:uid="{00000000-0005-0000-0000-00000E000000}"/>
    <cellStyle name="60% - Accent4 2" xfId="41" xr:uid="{00000000-0005-0000-0000-00000F000000}"/>
    <cellStyle name="60% - Accent5 2" xfId="42" xr:uid="{00000000-0005-0000-0000-000010000000}"/>
    <cellStyle name="60% - Accent6 2" xfId="43" xr:uid="{00000000-0005-0000-0000-000011000000}"/>
    <cellStyle name="Accent1" xfId="19" builtinId="29" customBuiltin="1"/>
    <cellStyle name="Accent2" xfId="22" builtinId="33" customBuiltin="1"/>
    <cellStyle name="Accent3" xfId="25" builtinId="37" customBuiltin="1"/>
    <cellStyle name="Accent4" xfId="28" builtinId="41" customBuiltin="1"/>
    <cellStyle name="Accent5" xfId="31" builtinId="45" customBuiltin="1"/>
    <cellStyle name="Accent6" xfId="34" builtinId="49" customBuiltin="1"/>
    <cellStyle name="Bad" xfId="9" builtinId="27" customBuiltin="1"/>
    <cellStyle name="Calculation" xfId="12" builtinId="22" customBuiltin="1"/>
    <cellStyle name="Check Cell" xfId="14" builtinId="23" customBuiltin="1"/>
    <cellStyle name="Explanatory Text" xfId="17"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1" builtinId="8"/>
    <cellStyle name="Input" xfId="10" builtinId="20" customBuiltin="1"/>
    <cellStyle name="Linked Cell" xfId="13" builtinId="24" customBuiltin="1"/>
    <cellStyle name="Neutral 2" xfId="37" xr:uid="{00000000-0005-0000-0000-000024000000}"/>
    <cellStyle name="Normal" xfId="0" builtinId="0"/>
    <cellStyle name="Normal 2" xfId="2" xr:uid="{00000000-0005-0000-0000-000026000000}"/>
    <cellStyle name="Normal 3" xfId="44" xr:uid="{00000000-0005-0000-0000-000027000000}"/>
    <cellStyle name="Note" xfId="16" builtinId="10" customBuiltin="1"/>
    <cellStyle name="Output" xfId="11" builtinId="21" customBuiltin="1"/>
    <cellStyle name="Title" xfId="3" builtinId="15" customBuiltin="1"/>
    <cellStyle name="Total" xfId="18" builtinId="25" customBuiltin="1"/>
    <cellStyle name="Warning Text" xfId="15" builtinId="11" customBuiltin="1"/>
  </cellStyles>
  <dxfs count="173">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ill>
        <patternFill patternType="none">
          <fgColor indexed="64"/>
          <bgColor indexed="65"/>
        </patternFill>
      </fill>
      <alignment horizontal="left" vertical="center" textRotation="0"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indent="0" justifyLastLine="0" shrinkToFit="0" readingOrder="0"/>
    </dxf>
    <dxf>
      <fill>
        <patternFill patternType="none">
          <fgColor indexed="64"/>
          <bgColor indexed="65"/>
        </patternFill>
      </fill>
      <alignment horizontal="left" vertical="center" textRotation="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indent="0" justifyLastLine="0" shrinkToFit="0" readingOrder="0"/>
    </dxf>
    <dxf>
      <fill>
        <patternFill patternType="none">
          <fgColor indexed="64"/>
          <bgColor indexed="65"/>
        </patternFill>
      </fill>
      <alignment horizontal="left" vertical="center" textRotation="0" indent="0" justifyLastLine="0" shrinkToFit="0" readingOrder="0"/>
    </dxf>
    <dxf>
      <border outline="0">
        <top style="thin">
          <color rgb="FF000000"/>
        </top>
      </border>
    </dxf>
    <dxf>
      <fill>
        <patternFill patternType="none">
          <fgColor rgb="FF000000"/>
          <bgColor rgb="FFFFFFFF"/>
        </patternFill>
      </fill>
      <alignment horizontal="left" vertical="center" textRotation="0" indent="0" justifyLastLine="0" shrinkToFit="0" readingOrder="0"/>
    </dxf>
    <dxf>
      <border outline="0">
        <bottom style="thin">
          <color rgb="FF000000"/>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textRotation="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rgb="FF2E2E2E"/>
        <name val="Georgia"/>
        <scheme val="none"/>
      </font>
      <fill>
        <patternFill patternType="solid">
          <fgColor theme="5" tint="0.79998168889431442"/>
          <bgColor theme="5" tint="0.79998168889431442"/>
        </patternFill>
      </fill>
      <alignment horizontal="left" vertical="center" textRotation="0" wrapText="1"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scheme val="minor"/>
      </font>
      <fill>
        <patternFill patternType="solid">
          <fgColor theme="5" tint="0.79998168889431442"/>
          <bgColor theme="5" tint="0.79998168889431442"/>
        </patternFill>
      </fill>
      <alignment horizontal="left"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scheme val="minor"/>
      </font>
      <fill>
        <patternFill patternType="solid">
          <fgColor theme="5" tint="0.79998168889431442"/>
          <bgColor theme="5" tint="0.79998168889431442"/>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scheme val="minor"/>
      </font>
      <fill>
        <patternFill patternType="solid">
          <fgColor theme="5" tint="0.79998168889431442"/>
          <bgColor theme="5" tint="0.79998168889431442"/>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scheme val="minor"/>
      </font>
      <fill>
        <patternFill patternType="solid">
          <fgColor theme="5" tint="0.79998168889431442"/>
          <bgColor theme="5" tint="0.79998168889431442"/>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scheme val="minor"/>
      </font>
      <fill>
        <patternFill patternType="solid">
          <fgColor theme="5" tint="0.79998168889431442"/>
          <bgColor theme="5" tint="0.79998168889431442"/>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0"/>
        <color indexed="12"/>
        <name val="Arial"/>
        <scheme val="none"/>
      </font>
      <fill>
        <patternFill patternType="solid">
          <fgColor theme="5" tint="0.79998168889431442"/>
          <bgColor theme="5" tint="0.79998168889431442"/>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rgb="FF2E2E2E"/>
        <name val="Georgia"/>
        <scheme val="none"/>
      </font>
      <fill>
        <patternFill patternType="solid">
          <fgColor theme="5" tint="0.79998168889431442"/>
          <bgColor theme="5" tint="0.79998168889431442"/>
        </patternFill>
      </fill>
      <alignment horizontal="left"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scheme val="minor"/>
      </font>
      <fill>
        <patternFill patternType="solid">
          <fgColor theme="5" tint="0.79998168889431442"/>
          <bgColor theme="5" tint="0.79998168889431442"/>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scheme val="minor"/>
      </font>
      <fill>
        <patternFill patternType="solid">
          <fgColor theme="5" tint="0.79998168889431442"/>
          <bgColor theme="5" tint="0.79998168889431442"/>
        </patternFill>
      </fill>
      <alignment horizontal="left"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5" tint="0.79998168889431442"/>
          <bgColor theme="5" tint="0.79998168889431442"/>
        </patternFill>
      </fill>
      <alignment horizontal="left" vertical="center" textRotation="0" wrapText="0" indent="0" justifyLastLine="0" shrinkToFit="0" readingOrder="0"/>
      <border diagonalUp="0" diagonalDown="0">
        <left/>
        <right style="thin">
          <color theme="0"/>
        </right>
        <top style="thin">
          <color theme="0"/>
        </top>
        <bottom style="thin">
          <color theme="0"/>
        </bottom>
        <vertical/>
        <horizontal/>
      </border>
    </dxf>
    <dxf>
      <border outline="0">
        <top style="thin">
          <color rgb="FF000000"/>
        </top>
      </border>
    </dxf>
    <dxf>
      <font>
        <b val="0"/>
        <i val="0"/>
        <strike val="0"/>
        <condense val="0"/>
        <extend val="0"/>
        <outline val="0"/>
        <shadow val="0"/>
        <u val="none"/>
        <vertAlign val="baseline"/>
        <sz val="11"/>
        <color theme="1"/>
        <name val="Calibri"/>
        <scheme val="minor"/>
      </font>
      <fill>
        <patternFill patternType="solid">
          <fgColor theme="5" tint="0.79998168889431442"/>
          <bgColor theme="5" tint="0.79998168889431442"/>
        </patternFill>
      </fill>
      <alignment horizontal="left" vertical="center" textRotation="0" wrapText="1" indent="0" justifyLastLine="0" shrinkToFit="0" readingOrder="0"/>
    </dxf>
    <dxf>
      <font>
        <b/>
        <i val="0"/>
        <strike val="0"/>
        <condense val="0"/>
        <extend val="0"/>
        <outline val="0"/>
        <shadow val="0"/>
        <u val="none"/>
        <vertAlign val="baseline"/>
        <sz val="11"/>
        <color auto="1"/>
        <name val="Calibri"/>
        <scheme val="minor"/>
      </font>
      <fill>
        <patternFill patternType="solid">
          <fgColor theme="9"/>
          <bgColor theme="9"/>
        </patternFill>
      </fill>
      <alignment horizontal="center" vertical="bottom" textRotation="0" wrapText="1" indent="0" justifyLastLine="0" shrinkToFit="0" readingOrder="0"/>
      <border diagonalUp="0" diagonalDown="0" outline="0">
        <left style="thin">
          <color indexed="64"/>
        </left>
        <right style="thin">
          <color indexed="64"/>
        </right>
        <top/>
        <bottom/>
      </border>
    </dxf>
    <dxf>
      <numFmt numFmtId="0" formatCode="General"/>
      <fill>
        <patternFill patternType="none">
          <fgColor rgb="FF000000"/>
          <bgColor rgb="FFFFFFFF"/>
        </patternFill>
      </fill>
      <alignment horizontal="left" vertical="center" textRotation="0" wrapText="1" indent="0" justifyLastLine="0" shrinkToFit="0" readingOrder="0"/>
    </dxf>
    <dxf>
      <numFmt numFmtId="0" formatCode="General"/>
      <fill>
        <patternFill patternType="none">
          <fgColor rgb="FF000000"/>
          <bgColor rgb="FFFFFFFF"/>
        </patternFill>
      </fill>
      <alignment horizontal="left" vertical="center" textRotation="0" wrapText="1" indent="0" justifyLastLine="0" shrinkToFit="0" readingOrder="0"/>
    </dxf>
    <dxf>
      <numFmt numFmtId="0" formatCode="General"/>
      <fill>
        <patternFill patternType="none">
          <fgColor rgb="FF000000"/>
          <bgColor rgb="FFFFFFFF"/>
        </patternFill>
      </fill>
      <alignment horizontal="left" vertical="center" textRotation="0" wrapText="1" indent="0" justifyLastLine="0" shrinkToFit="0" readingOrder="0"/>
    </dxf>
    <dxf>
      <numFmt numFmtId="0" formatCode="General"/>
      <fill>
        <patternFill patternType="none">
          <fgColor rgb="FF000000"/>
          <bgColor rgb="FFFFFFFF"/>
        </patternFill>
      </fill>
      <alignment horizontal="left" vertical="center" textRotation="0" wrapText="1" indent="0" justifyLastLine="0" shrinkToFit="0" readingOrder="0"/>
    </dxf>
    <dxf>
      <numFmt numFmtId="0" formatCode="General"/>
      <fill>
        <patternFill patternType="none">
          <fgColor rgb="FF000000"/>
          <bgColor rgb="FFFFFFFF"/>
        </patternFill>
      </fill>
      <alignment horizontal="left" vertical="center" textRotation="0" wrapText="1" indent="0" justifyLastLine="0" shrinkToFit="0" readingOrder="0"/>
    </dxf>
    <dxf>
      <numFmt numFmtId="0" formatCode="General"/>
      <fill>
        <patternFill patternType="none">
          <fgColor rgb="FF000000"/>
          <bgColor rgb="FFFFFFFF"/>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border diagonalUp="0" diagonalDown="0">
        <left style="thin">
          <color theme="0"/>
        </left>
        <right style="thin">
          <color theme="0"/>
        </right>
        <top style="thin">
          <color theme="0"/>
        </top>
        <bottom style="thin">
          <color theme="0"/>
        </bottom>
        <vertical/>
        <horizontal/>
      </border>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fill>
        <patternFill patternType="none">
          <fgColor indexed="64"/>
          <bgColor indexed="65"/>
        </patternFill>
      </fill>
      <alignment horizontal="left" vertical="center" textRotation="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indent="0" justifyLastLine="0" shrinkToFit="0" readingOrder="0"/>
    </dxf>
    <dxf>
      <numFmt numFmtId="0" formatCode="General"/>
      <fill>
        <patternFill patternType="none">
          <fgColor indexed="64"/>
          <bgColor indexed="65"/>
        </patternFill>
      </fill>
      <alignment horizontal="left" vertical="center" textRotation="0" wrapText="0" indent="0" justifyLastLine="0" shrinkToFit="0" readingOrder="0"/>
    </dxf>
    <dxf>
      <border outline="0">
        <top style="thin">
          <color rgb="FF000000"/>
        </top>
      </border>
    </dxf>
    <dxf>
      <fill>
        <patternFill patternType="none">
          <fgColor rgb="FF000000"/>
          <bgColor rgb="FFFFFFFF"/>
        </patternFill>
      </fill>
      <alignment horizontal="left" vertical="center" textRotation="0" indent="0" justifyLastLine="0" shrinkToFit="0" readingOrder="0"/>
    </dxf>
    <dxf>
      <border outline="0">
        <bottom style="thin">
          <color rgb="FF000000"/>
        </bottom>
      </border>
    </dxf>
    <dxf>
      <font>
        <b/>
        <i val="0"/>
        <strike val="0"/>
        <condense val="0"/>
        <extend val="0"/>
        <outline val="0"/>
        <shadow val="0"/>
        <u val="none"/>
        <vertAlign val="baseline"/>
        <sz val="11"/>
        <color auto="1"/>
        <name val="Calibri"/>
        <scheme val="minor"/>
      </font>
      <fill>
        <patternFill patternType="solid">
          <fgColor theme="9"/>
          <bgColor theme="9"/>
        </patternFill>
      </fill>
      <alignment horizontal="center" vertical="center" textRotation="0" indent="0" justifyLastLine="0" shrinkToFit="0" readingOrder="0"/>
      <border diagonalUp="0" diagonalDown="0" outline="0">
        <left style="thin">
          <color indexed="64"/>
        </left>
        <right style="thin">
          <color indexed="64"/>
        </right>
        <top/>
        <bottom/>
      </border>
    </dxf>
    <dxf>
      <font>
        <sz val="12"/>
        <color rgb="FF212121"/>
        <name val="Segoe UI"/>
        <family val="2"/>
        <scheme val="none"/>
      </font>
      <fill>
        <patternFill patternType="solid">
          <fgColor theme="5" tint="0.79998168889431442"/>
          <bgColor theme="5" tint="0.79998168889431442"/>
        </patternFill>
      </fill>
      <alignment horizontal="left" vertical="center" textRotation="0" wrapText="1"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alignment horizontal="left" vertical="center" textRotation="0" wrapText="1"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alignment horizontal="left"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alignment horizontal="left"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alignment horizontal="left"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alignment horizontal="left" vertical="center" textRotation="0" wrapText="0" indent="0" justifyLastLine="0" shrinkToFit="0" readingOrder="0"/>
      <border diagonalUp="0" diagonalDown="0" outline="0">
        <left/>
        <right style="thin">
          <color theme="0"/>
        </right>
        <top style="thin">
          <color theme="0"/>
        </top>
        <bottom style="thin">
          <color theme="0"/>
        </bottom>
      </border>
    </dxf>
    <dxf>
      <border outline="0">
        <top style="thin">
          <color rgb="FF000000"/>
        </top>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alignment horizontal="left"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auto="1"/>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xdr:col>
      <xdr:colOff>13606</xdr:colOff>
      <xdr:row>37</xdr:row>
      <xdr:rowOff>176893</xdr:rowOff>
    </xdr:from>
    <xdr:to>
      <xdr:col>11</xdr:col>
      <xdr:colOff>449035</xdr:colOff>
      <xdr:row>61</xdr:row>
      <xdr:rowOff>163285</xdr:rowOff>
    </xdr:to>
    <xdr:sp macro="" textlink="">
      <xdr:nvSpPr>
        <xdr:cNvPr id="2" name="TextBox 1">
          <a:extLst>
            <a:ext uri="{FF2B5EF4-FFF2-40B4-BE49-F238E27FC236}">
              <a16:creationId xmlns:a16="http://schemas.microsoft.com/office/drawing/2014/main" id="{6133B8FA-6C4E-E1AC-FF01-AC5A9177216E}"/>
            </a:ext>
          </a:extLst>
        </xdr:cNvPr>
        <xdr:cNvSpPr txBox="1"/>
      </xdr:nvSpPr>
      <xdr:spPr>
        <a:xfrm>
          <a:off x="625927" y="7674429"/>
          <a:ext cx="14355537" cy="45583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GB" sz="1400"/>
            <a:t>The raw data for the DART database was taken from the sources detailed in Table 10. The entry for each compound in the database was further supplemented with additional details such as the chemical name, InChI Key, and QSAR ready SMILES using the EPA CompTox Chemistry Dashboard: https://comptox.epa.gov/dashboard/. Next, entries with missing or unclear data were removed. If the compound has enantiomers, the toxicity values were merged with the toxic values having priority over the non-toxic values for each source. For each source, the compound's toxicity value is shown as active (1), inactive (0) or not present (#N/A). Entries were determined to be unique (no duplicates) based on their name, InChI Key, and SMILES. </a:t>
          </a:r>
        </a:p>
        <a:p>
          <a:pPr algn="just"/>
          <a:r>
            <a:rPr lang="en-GB" sz="1400"/>
            <a:t> </a:t>
          </a:r>
        </a:p>
        <a:p>
          <a:pPr algn="just"/>
          <a:r>
            <a:rPr lang="en-GB" sz="1400"/>
            <a:t>To prepare the dataset for modelling, salts, and inorganics (metals) were removed from the SMILES of the compounds. These SMILES will thus be called QSAR ready SMILES. If multiple compounds have the same QSAR Ready SMILES, the toxicity values for the sources are merged into a single entry, with the toxicant/toxic value having a higher priority should the compounds be tested for the same source. Entries without QSAR Ready SMILES were removed. This database without salts and metals is henceforth referred to as the DART database. The DART database contains a total of 3245 compounds (1662 positives, 1583 negatives). In the modelling process, only the QSAR Ready SMILES of compounds will be used, together with their overall toxicity value. The list of data sources in the DART database for the dataset without salts and metals is shown in Table 10 of the thesis.</a:t>
          </a:r>
        </a:p>
        <a:p>
          <a:pPr algn="just"/>
          <a:r>
            <a:rPr lang="en-GB" sz="1400"/>
            <a:t> </a:t>
          </a:r>
        </a:p>
        <a:p>
          <a:pPr algn="just"/>
          <a:r>
            <a:rPr lang="en-GB" sz="1400"/>
            <a:t>The overall toxicity value of each compound in the database was determined based on the threshold used. Two thresholds have been defined in the Excel workbook containing the database. The first being that the overall toxicity value is positive if any of the recorded sources are positive. The second threshold treats the overall toxicity value as positive if the number of positives for the recorded sources are greater than the number of negatives for the recorded sources eg. if a compound was tested in seven sources of data, with three positives and four negatives, the compound would be treated as being non-toxic. In the consideration of these thresholds, "#N/A" values are not considered. Unless otherwise specified, the threshold used for the overall toxicity of each compound is when the overall toxicity value is positive (1) if any of the recorded sources are positive (1).</a:t>
          </a:r>
        </a:p>
        <a:p>
          <a:pPr algn="just"/>
          <a:r>
            <a:rPr lang="en-GB" sz="1400"/>
            <a:t> </a:t>
          </a:r>
        </a:p>
        <a:p>
          <a:pPr algn="just"/>
          <a:r>
            <a:rPr lang="en-GB" sz="1400"/>
            <a:t>An external test set was processed similarly to the DART database. Compounds in this test set that were also found in the main database (DART dataset) were removed from this test set. This ensures that all compounds in the external test set are not present in the DART database as well as the training set for the DART models. This dataset was obtained from Hewitt et al and contains 290 compounds for developmental toxicity.428 After processing, the external test dataset contains a total of 68 chemicals (41 positives, 27 negatives).</a:t>
          </a:r>
        </a:p>
        <a:p>
          <a:pPr algn="just"/>
          <a:endParaRPr lang="en-GB" sz="14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4BD1D8A-8020-4048-A2B7-5AAF671AF7A1}" name="Table3" displayName="Table3" ref="A1:F43" totalsRowShown="0" headerRowDxfId="172" dataDxfId="170" headerRowBorderDxfId="171" tableBorderDxfId="169">
  <autoFilter ref="A1:F43" xr:uid="{24BD1D8A-8020-4048-A2B7-5AAF671AF7A1}"/>
  <tableColumns count="6">
    <tableColumn id="1" xr3:uid="{54ED869F-5E53-4BB9-B1CC-B458FE268C49}" name="Index no." dataDxfId="168"/>
    <tableColumn id="2" xr3:uid="{C95FA875-FD4C-4FA7-9013-402647502C91}" name="Name" dataDxfId="167"/>
    <tableColumn id="3" xr3:uid="{7D5E7866-52C6-4DD4-9128-AF8CD4C5C6AB}" name="InCHI Key" dataDxfId="166"/>
    <tableColumn id="4" xr3:uid="{A807E65F-FD8A-4F76-9908-B7771A5FB38A}" name="QSAR Ready SMILES" dataDxfId="165"/>
    <tableColumn id="5" xr3:uid="{F45CB476-7A76-45E6-943F-E657CA4D69DB}" name="Collecition" dataDxfId="164"/>
    <tableColumn id="6" xr3:uid="{F4B46CEB-04CD-4240-A221-7F72341007FF}" name="Reference" dataDxfId="163"/>
  </tableColumns>
  <tableStyleInfo name="TableStyleMedium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252102" displayName="Table252102" ref="A1:AF3246" totalsRowShown="0" headerRowDxfId="162" dataDxfId="160" headerRowBorderDxfId="161" tableBorderDxfId="159">
  <autoFilter ref="A1:AF3246" xr:uid="{00000000-0009-0000-0100-000001000000}"/>
  <sortState xmlns:xlrd2="http://schemas.microsoft.com/office/spreadsheetml/2017/richdata2" ref="A2:AE3246">
    <sortCondition ref="A1:A3246"/>
  </sortState>
  <tableColumns count="32">
    <tableColumn id="1" xr3:uid="{00000000-0010-0000-0100-000001000000}" name="Index no." dataDxfId="158">
      <calculatedColumnFormula>ROW(A1)</calculatedColumnFormula>
    </tableColumn>
    <tableColumn id="2" xr3:uid="{00000000-0010-0000-0100-000002000000}" name="ID" dataDxfId="157"/>
    <tableColumn id="3" xr3:uid="{00000000-0010-0000-0100-000003000000}" name="CAS" dataDxfId="156"/>
    <tableColumn id="4" xr3:uid="{00000000-0010-0000-0100-000004000000}" name="Name" dataDxfId="155"/>
    <tableColumn id="12" xr3:uid="{00000000-0010-0000-0100-00000C000000}" name="DTXSID" dataDxfId="154"/>
    <tableColumn id="6" xr3:uid="{00000000-0010-0000-0100-000006000000}" name="InCHI Key" dataDxfId="153"/>
    <tableColumn id="5" xr3:uid="{00000000-0010-0000-0100-000005000000}" name="SMILES" dataDxfId="152"/>
    <tableColumn id="13" xr3:uid="{00000000-0010-0000-0100-00000D000000}" name="QSAR Ready SMILES" dataDxfId="151"/>
    <tableColumn id="14" xr3:uid="{00000000-0010-0000-0100-00000E000000}" name="InCHI String" dataDxfId="150"/>
    <tableColumn id="7" xr3:uid="{00000000-0010-0000-0100-000007000000}" name="Endpoint" dataDxfId="149"/>
    <tableColumn id="19" xr3:uid="{00000000-0010-0000-0100-000013000000}" name="Collection" dataDxfId="148"/>
    <tableColumn id="18" xr3:uid="{00000000-0010-0000-0100-000012000000}" name="VEGA_DEVTOX_PG" dataDxfId="147"/>
    <tableColumn id="24" xr3:uid="{00000000-0010-0000-0100-000018000000}" name="Thyroid_ICE" dataDxfId="146"/>
    <tableColumn id="17" xr3:uid="{00000000-0010-0000-0100-000011000000}" name="AR in vivo Agonist" dataDxfId="145"/>
    <tableColumn id="16" xr3:uid="{00000000-0010-0000-0100-000010000000}" name="AR in vivo Antagonist" dataDxfId="144"/>
    <tableColumn id="21" xr3:uid="{00000000-0010-0000-0100-000015000000}" name="AR in vitro Agonist" dataDxfId="143"/>
    <tableColumn id="22" xr3:uid="{00000000-0010-0000-0100-000016000000}" name="AR in vitro Antagonist" dataDxfId="142"/>
    <tableColumn id="15" xr3:uid="{00000000-0010-0000-0100-00000F000000}" name="Steroidogenesis Estrogen" dataDxfId="141"/>
    <tableColumn id="23" xr3:uid="{00000000-0010-0000-0100-000017000000}" name="Steroidogenesis Androgen" dataDxfId="140"/>
    <tableColumn id="11" xr3:uid="{00000000-0010-0000-0100-00000B000000}" name="Stemina (EPA cutoff, TI vs CV)" dataDxfId="139"/>
    <tableColumn id="29" xr3:uid="{00000000-0010-0000-0100-00001D000000}" name="Reprotracker" dataDxfId="138"/>
    <tableColumn id="8" xr3:uid="{00000000-0010-0000-0100-000008000000}" name="EPA ICE data" dataDxfId="137"/>
    <tableColumn id="9" xr3:uid="{00000000-0010-0000-0100-000009000000}" name="ML data" dataDxfId="136"/>
    <tableColumn id="25" xr3:uid="{00000000-0010-0000-0100-000019000000}" name="Challa et al. Teratogenicity" dataDxfId="135"/>
    <tableColumn id="20" xr3:uid="{00000000-0010-0000-0100-000014000000}" name="Prenatal developmental toxicity"/>
    <tableColumn id="10" xr3:uid="{00000000-0010-0000-0100-00000A000000}" name="Overall toxicity value (at least 1 positive)" dataDxfId="134">
      <calculatedColumnFormula>IF(COUNTIF(K2:Y2,1)&gt;0,1,0)</calculatedColumnFormula>
    </tableColumn>
    <tableColumn id="26" xr3:uid="{00000000-0010-0000-0100-00001A000000}" name="Overall toxicity value (positves more than negatives)" dataDxfId="133">
      <calculatedColumnFormula>IF(COUNTIF(K2:Y2,1)&gt;COUNTIF(K2:Y2,0),1,0)</calculatedColumnFormula>
    </tableColumn>
    <tableColumn id="27" xr3:uid="{00000000-0010-0000-0100-00001B000000}" name="Developmental toxicity" dataDxfId="132">
      <calculatedColumnFormula>OR(IF(COUNT(K2)&gt;0,TRUE,FALSE),IF(COUNT(M2)&gt;0,TRUE,FALSE),IF(COUNT(T2:V2)&gt;0,TRUE,FALSE),IF(COUNT(X2:Y2)&gt;0,TRUE,FALSE))</calculatedColumnFormula>
    </tableColumn>
    <tableColumn id="28" xr3:uid="{00000000-0010-0000-0100-00001C000000}" name="Reproductive toxicity" dataDxfId="131">
      <calculatedColumnFormula>OR(IF(COUNT(N2:S2)&gt;0,TRUE,FALSE),IF(COUNT(W2)&gt;0,TRUE,FALSE))</calculatedColumnFormula>
    </tableColumn>
    <tableColumn id="30" xr3:uid="{00000000-0010-0000-0100-00001E000000}" name="in vitro" dataDxfId="130">
      <calculatedColumnFormula>OR(IF(COUNT(T2:V2)&gt;0,TRUE,FALSE),IF(COUNT(P2:S2)&gt;0,TRUE,FALSE))</calculatedColumnFormula>
    </tableColumn>
    <tableColumn id="31" xr3:uid="{00000000-0010-0000-0100-00001F000000}" name="in vivo" dataDxfId="129">
      <calculatedColumnFormula>OR(IF(COUNT(K2)&gt;0,TRUE,FALSE),,IF(COUNT(W2)&gt;0,TRUE,FALSE),IF(COUNT(M2:O2)&gt;0,TRUE,FALSE))</calculatedColumnFormula>
    </tableColumn>
    <tableColumn id="32" xr3:uid="{211C2FB5-791D-403F-9C74-C17FD53C71CA}" name="for feature space visualisation (All other data)" dataDxfId="128">
      <calculatedColumnFormula>OR(IF(COUNT(U2:V2)&gt;0,TRUE,FALSE),IF(COUNT(M2)&gt;0,TRUE,FALSE),IF(COUNT(N2:S2)&gt;0,TRUE,FALSE))</calculatedColumnFormula>
    </tableColumn>
  </tableColumns>
  <tableStyleInfo name="TableStyleMedium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2" displayName="Table2" ref="A1:K69" totalsRowShown="0" headerRowDxfId="127" dataDxfId="126" tableBorderDxfId="125">
  <autoFilter ref="A1:K69" xr:uid="{00000000-0009-0000-0100-000002000000}"/>
  <sortState xmlns:xlrd2="http://schemas.microsoft.com/office/spreadsheetml/2017/richdata2" ref="A2:K69">
    <sortCondition ref="F1:F69"/>
  </sortState>
  <tableColumns count="11">
    <tableColumn id="1" xr3:uid="{00000000-0010-0000-0200-000001000000}" name="Index no." dataDxfId="124">
      <calculatedColumnFormula>ROW(A1)</calculatedColumnFormula>
    </tableColumn>
    <tableColumn id="2" xr3:uid="{00000000-0010-0000-0200-000002000000}" name="ID" dataDxfId="123"/>
    <tableColumn id="3" xr3:uid="{00000000-0010-0000-0200-000003000000}" name="CAS" dataDxfId="122"/>
    <tableColumn id="4" xr3:uid="{00000000-0010-0000-0200-000004000000}" name="Name" dataDxfId="121"/>
    <tableColumn id="5" xr3:uid="{00000000-0010-0000-0200-000005000000}" name="DTXSID" dataDxfId="120"/>
    <tableColumn id="6" xr3:uid="{00000000-0010-0000-0200-000006000000}" name="InCHI Key" dataDxfId="119"/>
    <tableColumn id="7" xr3:uid="{00000000-0010-0000-0200-000007000000}" name="SMILES" dataDxfId="118"/>
    <tableColumn id="8" xr3:uid="{00000000-0010-0000-0200-000008000000}" name="QSAR Ready SMILES" dataDxfId="117"/>
    <tableColumn id="9" xr3:uid="{00000000-0010-0000-0200-000009000000}" name="InCHI String" dataDxfId="116"/>
    <tableColumn id="10" xr3:uid="{00000000-0010-0000-0200-00000A000000}" name="Endpoint" dataDxfId="115"/>
    <tableColumn id="25" xr3:uid="{00000000-0010-0000-0200-000019000000}" name="Toxicity value recorded in reference" dataDxfId="11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05000000}" name="Table223" displayName="Table223" ref="A1:N1259" totalsRowShown="0" headerRowDxfId="113" dataDxfId="111" headerRowBorderDxfId="112" tableBorderDxfId="110">
  <autoFilter ref="A1:N1259" xr:uid="{00000000-0009-0000-0100-000016000000}"/>
  <sortState xmlns:xlrd2="http://schemas.microsoft.com/office/spreadsheetml/2017/richdata2" ref="A2:N1259">
    <sortCondition ref="F1:F1259"/>
  </sortState>
  <tableColumns count="14">
    <tableColumn id="1" xr3:uid="{00000000-0010-0000-0500-000001000000}" name="Index no." dataDxfId="109"/>
    <tableColumn id="2" xr3:uid="{00000000-0010-0000-0500-000002000000}" name="ID" dataDxfId="108"/>
    <tableColumn id="3" xr3:uid="{00000000-0010-0000-0500-000003000000}" name="CAS" dataDxfId="107"/>
    <tableColumn id="4" xr3:uid="{00000000-0010-0000-0500-000004000000}" name="Name" dataDxfId="106"/>
    <tableColumn id="12" xr3:uid="{00000000-0010-0000-0500-00000C000000}" name="DTXSID" dataDxfId="105"/>
    <tableColumn id="6" xr3:uid="{00000000-0010-0000-0500-000006000000}" name="InCHI Key" dataDxfId="104"/>
    <tableColumn id="5" xr3:uid="{00000000-0010-0000-0500-000005000000}" name="SMILES" dataDxfId="103"/>
    <tableColumn id="13" xr3:uid="{00000000-0010-0000-0500-00000D000000}" name="QSAR Ready SMILES" dataDxfId="102"/>
    <tableColumn id="14" xr3:uid="{00000000-0010-0000-0500-00000E000000}" name="InCHI String" dataDxfId="101"/>
    <tableColumn id="7" xr3:uid="{00000000-0010-0000-0500-000007000000}" name="Endpoint" dataDxfId="100"/>
    <tableColumn id="8" xr3:uid="{00000000-0010-0000-0500-000008000000}" name="Species" dataDxfId="99"/>
    <tableColumn id="9" xr3:uid="{00000000-0010-0000-0500-000009000000}" name="Result/Toxicant" dataDxfId="98"/>
    <tableColumn id="10" xr3:uid="{00000000-0010-0000-0500-00000A000000}" name="Toxicity value" dataDxfId="97">
      <calculatedColumnFormula>IF(IFERROR(L2,0),1,0)</calculatedColumnFormula>
    </tableColumn>
    <tableColumn id="11" xr3:uid="{00000000-0010-0000-0500-00000B000000}" name="Source/Sheet name/Reference" dataDxfId="96"/>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comptox.epa.gov/dashboard/"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522" Type="http://schemas.openxmlformats.org/officeDocument/2006/relationships/hyperlink" Target="http://comptox.epa.gov/dashboard/chemical/details/DTXSID1034212" TargetMode="External"/><Relationship Id="rId21" Type="http://schemas.openxmlformats.org/officeDocument/2006/relationships/hyperlink" Target="http://comptox.epa.gov/dashboard/chemical/details/DTXSID00150458" TargetMode="External"/><Relationship Id="rId170" Type="http://schemas.openxmlformats.org/officeDocument/2006/relationships/hyperlink" Target="http://comptox.epa.gov/dashboard/chemical/details/DTXSID3025091" TargetMode="External"/><Relationship Id="rId268" Type="http://schemas.openxmlformats.org/officeDocument/2006/relationships/hyperlink" Target="http://comptox.epa.gov/dashboard/chemical/details/DTXSID8034401" TargetMode="External"/><Relationship Id="rId475" Type="http://schemas.openxmlformats.org/officeDocument/2006/relationships/hyperlink" Target="http://comptox.epa.gov/dashboard/chemical/details/DTXSID8020913" TargetMode="External"/><Relationship Id="rId682" Type="http://schemas.openxmlformats.org/officeDocument/2006/relationships/hyperlink" Target="http://comptox.epa.gov/dashboard/chemical/details/DTXSID9036515" TargetMode="External"/><Relationship Id="rId128" Type="http://schemas.openxmlformats.org/officeDocument/2006/relationships/hyperlink" Target="http://comptox.epa.gov/dashboard/chemical/details/DTXSID8022325" TargetMode="External"/><Relationship Id="rId335" Type="http://schemas.openxmlformats.org/officeDocument/2006/relationships/hyperlink" Target="http://comptox.epa.gov/dashboard/chemical/details/DTXSID9021554" TargetMode="External"/><Relationship Id="rId542" Type="http://schemas.openxmlformats.org/officeDocument/2006/relationships/hyperlink" Target="http://comptox.epa.gov/dashboard/chemical/details/DTXSID9034864" TargetMode="External"/><Relationship Id="rId987" Type="http://schemas.openxmlformats.org/officeDocument/2006/relationships/hyperlink" Target="http://comptox.epa.gov/dashboard/chemical/details/DTXSID6026450" TargetMode="External"/><Relationship Id="rId1172" Type="http://schemas.openxmlformats.org/officeDocument/2006/relationships/hyperlink" Target="http://comptox.epa.gov/dashboard/chemical/details/DTXSID7020764" TargetMode="External"/><Relationship Id="rId402" Type="http://schemas.openxmlformats.org/officeDocument/2006/relationships/hyperlink" Target="http://comptox.epa.gov/dashboard/chemical/details/DTXSID4032405" TargetMode="External"/><Relationship Id="rId847" Type="http://schemas.openxmlformats.org/officeDocument/2006/relationships/hyperlink" Target="http://comptox.epa.gov/dashboard/chemical/details/DTXSID10890757" TargetMode="External"/><Relationship Id="rId1032" Type="http://schemas.openxmlformats.org/officeDocument/2006/relationships/hyperlink" Target="http://comptox.epa.gov/dashboard/chemical/details/DTXSID7024370" TargetMode="External"/><Relationship Id="rId1477" Type="http://schemas.openxmlformats.org/officeDocument/2006/relationships/hyperlink" Target="http://comptox.epa.gov/dashboard/chemical/details/DTXSID7020186" TargetMode="External"/><Relationship Id="rId1684" Type="http://schemas.openxmlformats.org/officeDocument/2006/relationships/hyperlink" Target="http://comptox.epa.gov/dashboard/chemical/details/DTXSID4022577" TargetMode="External"/><Relationship Id="rId707" Type="http://schemas.openxmlformats.org/officeDocument/2006/relationships/hyperlink" Target="http://comptox.epa.gov/dashboard/chemical/details/DTXSID2032398" TargetMode="External"/><Relationship Id="rId914" Type="http://schemas.openxmlformats.org/officeDocument/2006/relationships/hyperlink" Target="http://comptox.epa.gov/dashboard/chemical/details/DTXSID8026935" TargetMode="External"/><Relationship Id="rId1337" Type="http://schemas.openxmlformats.org/officeDocument/2006/relationships/hyperlink" Target="http://comptox.epa.gov/dashboard/chemical/details/DTXSID7020263" TargetMode="External"/><Relationship Id="rId1544" Type="http://schemas.openxmlformats.org/officeDocument/2006/relationships/hyperlink" Target="http://comptox.epa.gov/dashboard/chemical/details/DTXSID6020274" TargetMode="External"/><Relationship Id="rId1751" Type="http://schemas.openxmlformats.org/officeDocument/2006/relationships/hyperlink" Target="http://comptox.epa.gov/dashboard/chemical/details/DTXSID3045645" TargetMode="External"/><Relationship Id="rId43" Type="http://schemas.openxmlformats.org/officeDocument/2006/relationships/hyperlink" Target="http://comptox.epa.gov/dashboard/chemical/details/DTXSID00866047" TargetMode="External"/><Relationship Id="rId1404" Type="http://schemas.openxmlformats.org/officeDocument/2006/relationships/hyperlink" Target="http://comptox.epa.gov/dashboard/chemical/details/DTXSID7020845" TargetMode="External"/><Relationship Id="rId1611" Type="http://schemas.openxmlformats.org/officeDocument/2006/relationships/hyperlink" Target="http://comptox.epa.gov/dashboard/chemical/details/DTXSID1045619" TargetMode="External"/><Relationship Id="rId192" Type="http://schemas.openxmlformats.org/officeDocument/2006/relationships/hyperlink" Target="http://comptox.epa.gov/dashboard/chemical/details/DTXSID6024460" TargetMode="External"/><Relationship Id="rId1709" Type="http://schemas.openxmlformats.org/officeDocument/2006/relationships/hyperlink" Target="http://comptox.epa.gov/dashboard/chemical/details/DTXSID2020846" TargetMode="External"/><Relationship Id="rId497" Type="http://schemas.openxmlformats.org/officeDocument/2006/relationships/hyperlink" Target="http://comptox.epa.gov/dashboard/chemical/details/DTXSID2047307" TargetMode="External"/><Relationship Id="rId357" Type="http://schemas.openxmlformats.org/officeDocument/2006/relationships/hyperlink" Target="http://comptox.epa.gov/dashboard/chemical/details/DTXSID4029145" TargetMode="External"/><Relationship Id="rId1194" Type="http://schemas.openxmlformats.org/officeDocument/2006/relationships/hyperlink" Target="http://comptox.epa.gov/dashboard/chemical/details/DTXSID0021672" TargetMode="External"/><Relationship Id="rId217" Type="http://schemas.openxmlformats.org/officeDocument/2006/relationships/hyperlink" Target="http://comptox.epa.gov/dashboard/chemical/details/DTXSID3020887" TargetMode="External"/><Relationship Id="rId564" Type="http://schemas.openxmlformats.org/officeDocument/2006/relationships/hyperlink" Target="http://comptox.epa.gov/dashboard/chemical/details/DTXSID0047325" TargetMode="External"/><Relationship Id="rId771" Type="http://schemas.openxmlformats.org/officeDocument/2006/relationships/hyperlink" Target="http://comptox.epa.gov/dashboard/chemical/details/DTXSID5032573" TargetMode="External"/><Relationship Id="rId869" Type="http://schemas.openxmlformats.org/officeDocument/2006/relationships/hyperlink" Target="http://comptox.epa.gov/dashboard/chemical/details/DTXSID10971994" TargetMode="External"/><Relationship Id="rId1499" Type="http://schemas.openxmlformats.org/officeDocument/2006/relationships/hyperlink" Target="http://comptox.epa.gov/dashboard/chemical/details/DTXSID5020601" TargetMode="External"/><Relationship Id="rId424" Type="http://schemas.openxmlformats.org/officeDocument/2006/relationships/hyperlink" Target="http://comptox.epa.gov/dashboard/chemical/details/DTXSID2020713" TargetMode="External"/><Relationship Id="rId631" Type="http://schemas.openxmlformats.org/officeDocument/2006/relationships/hyperlink" Target="http://comptox.epa.gov/dashboard/chemical/details/DTXSID1023607" TargetMode="External"/><Relationship Id="rId729" Type="http://schemas.openxmlformats.org/officeDocument/2006/relationships/hyperlink" Target="http://comptox.epa.gov/dashboard/chemical/details/DTXSID2021781" TargetMode="External"/><Relationship Id="rId1054" Type="http://schemas.openxmlformats.org/officeDocument/2006/relationships/hyperlink" Target="http://comptox.epa.gov/dashboard/chemical/details/DTXSID5024760" TargetMode="External"/><Relationship Id="rId1261" Type="http://schemas.openxmlformats.org/officeDocument/2006/relationships/hyperlink" Target="http://comptox.epa.gov/dashboard/chemical/details/DTXSID1024176" TargetMode="External"/><Relationship Id="rId1359" Type="http://schemas.openxmlformats.org/officeDocument/2006/relationships/hyperlink" Target="http://comptox.epa.gov/dashboard/chemical/details/DTXSID2020478" TargetMode="External"/><Relationship Id="rId936" Type="http://schemas.openxmlformats.org/officeDocument/2006/relationships/hyperlink" Target="http://comptox.epa.gov/dashboard/chemical/details/DTXSID0022010" TargetMode="External"/><Relationship Id="rId1121" Type="http://schemas.openxmlformats.org/officeDocument/2006/relationships/hyperlink" Target="http://comptox.epa.gov/dashboard/chemical/details/DTXSID4025371" TargetMode="External"/><Relationship Id="rId1219" Type="http://schemas.openxmlformats.org/officeDocument/2006/relationships/hyperlink" Target="http://comptox.epa.gov/dashboard/chemical/details/DTXSID8029600" TargetMode="External"/><Relationship Id="rId1566" Type="http://schemas.openxmlformats.org/officeDocument/2006/relationships/hyperlink" Target="http://comptox.epa.gov/dashboard/chemical/details/DTXSID2024086" TargetMode="External"/><Relationship Id="rId1773" Type="http://schemas.openxmlformats.org/officeDocument/2006/relationships/hyperlink" Target="http://comptox.epa.gov/dashboard/chemical/details/DTXSID1032488" TargetMode="External"/><Relationship Id="rId65" Type="http://schemas.openxmlformats.org/officeDocument/2006/relationships/hyperlink" Target="http://comptox.epa.gov/dashboard/chemical/details/DTXSID0033754" TargetMode="External"/><Relationship Id="rId1426" Type="http://schemas.openxmlformats.org/officeDocument/2006/relationships/hyperlink" Target="http://comptox.epa.gov/dashboard/chemical/details/DTXSID80781663" TargetMode="External"/><Relationship Id="rId1633" Type="http://schemas.openxmlformats.org/officeDocument/2006/relationships/hyperlink" Target="http://comptox.epa.gov/dashboard/chemical/details/DTXSID9052476" TargetMode="External"/><Relationship Id="rId1700" Type="http://schemas.openxmlformats.org/officeDocument/2006/relationships/hyperlink" Target="http://comptox.epa.gov/dashboard/chemical/details/DTXSID8042260" TargetMode="External"/><Relationship Id="rId281" Type="http://schemas.openxmlformats.org/officeDocument/2006/relationships/hyperlink" Target="http://comptox.epa.gov/dashboard/chemical/details/DTXSID3047344" TargetMode="External"/><Relationship Id="rId141" Type="http://schemas.openxmlformats.org/officeDocument/2006/relationships/hyperlink" Target="http://comptox.epa.gov/dashboard/chemical/details/DTXSID9025110" TargetMode="External"/><Relationship Id="rId379" Type="http://schemas.openxmlformats.org/officeDocument/2006/relationships/hyperlink" Target="http://comptox.epa.gov/dashboard/chemical/details/DTXSID6040111" TargetMode="External"/><Relationship Id="rId586" Type="http://schemas.openxmlformats.org/officeDocument/2006/relationships/hyperlink" Target="http://comptox.epa.gov/dashboard/chemical/details/DTXSID0021256" TargetMode="External"/><Relationship Id="rId793" Type="http://schemas.openxmlformats.org/officeDocument/2006/relationships/hyperlink" Target="http://comptox.epa.gov/dashboard/chemical/details/DTXSID7032470" TargetMode="External"/><Relationship Id="rId7" Type="http://schemas.openxmlformats.org/officeDocument/2006/relationships/hyperlink" Target="http://comptox.epa.gov/dashboard/chemical/details/DTXSID1052741" TargetMode="External"/><Relationship Id="rId239" Type="http://schemas.openxmlformats.org/officeDocument/2006/relationships/hyperlink" Target="http://comptox.epa.gov/dashboard/chemical/details/DTXSID5047376" TargetMode="External"/><Relationship Id="rId446" Type="http://schemas.openxmlformats.org/officeDocument/2006/relationships/hyperlink" Target="http://comptox.epa.gov/dashboard/chemical/details/DTXSID0025523" TargetMode="External"/><Relationship Id="rId653" Type="http://schemas.openxmlformats.org/officeDocument/2006/relationships/hyperlink" Target="http://comptox.epa.gov/dashboard/chemical/details/DTXSID3023639" TargetMode="External"/><Relationship Id="rId1076" Type="http://schemas.openxmlformats.org/officeDocument/2006/relationships/hyperlink" Target="http://comptox.epa.gov/dashboard/chemical/details/DTXSID8034875" TargetMode="External"/><Relationship Id="rId1283" Type="http://schemas.openxmlformats.org/officeDocument/2006/relationships/hyperlink" Target="http://comptox.epa.gov/dashboard/chemical/details/DTXSID4021894" TargetMode="External"/><Relationship Id="rId1490" Type="http://schemas.openxmlformats.org/officeDocument/2006/relationships/hyperlink" Target="http://comptox.epa.gov/dashboard/chemical/details/DTXSID3021358" TargetMode="External"/><Relationship Id="rId306" Type="http://schemas.openxmlformats.org/officeDocument/2006/relationships/hyperlink" Target="http://comptox.epa.gov/dashboard/chemical/details/DTXSID7047304" TargetMode="External"/><Relationship Id="rId860" Type="http://schemas.openxmlformats.org/officeDocument/2006/relationships/hyperlink" Target="http://comptox.epa.gov/dashboard/chemical/details/DTXSID20893537" TargetMode="External"/><Relationship Id="rId958" Type="http://schemas.openxmlformats.org/officeDocument/2006/relationships/hyperlink" Target="http://comptox.epa.gov/dashboard/chemical/details/DTXSID70865769" TargetMode="External"/><Relationship Id="rId1143" Type="http://schemas.openxmlformats.org/officeDocument/2006/relationships/hyperlink" Target="http://comptox.epa.gov/dashboard/chemical/details/DTXSID0023535" TargetMode="External"/><Relationship Id="rId1588" Type="http://schemas.openxmlformats.org/officeDocument/2006/relationships/hyperlink" Target="http://comptox.epa.gov/dashboard/chemical/details/DTXSID7027625" TargetMode="External"/><Relationship Id="rId1795" Type="http://schemas.openxmlformats.org/officeDocument/2006/relationships/hyperlink" Target="http://comptox.epa.gov/dashboard/chemical/details/DTXSID3021932" TargetMode="External"/><Relationship Id="rId87" Type="http://schemas.openxmlformats.org/officeDocument/2006/relationships/hyperlink" Target="http://comptox.epa.gov/dashboard/chemical/details/DTXSID40196931" TargetMode="External"/><Relationship Id="rId513" Type="http://schemas.openxmlformats.org/officeDocument/2006/relationships/hyperlink" Target="http://comptox.epa.gov/dashboard/chemical/details/DTXSID8031863" TargetMode="External"/><Relationship Id="rId720" Type="http://schemas.openxmlformats.org/officeDocument/2006/relationships/hyperlink" Target="http://comptox.epa.gov/dashboard/chemical/details/DTXSID5024344" TargetMode="External"/><Relationship Id="rId818" Type="http://schemas.openxmlformats.org/officeDocument/2006/relationships/hyperlink" Target="http://comptox.epa.gov/dashboard/chemical/details/DTXSID4032667" TargetMode="External"/><Relationship Id="rId1350" Type="http://schemas.openxmlformats.org/officeDocument/2006/relationships/hyperlink" Target="http://comptox.epa.gov/dashboard/chemical/details/DTXSID601000493" TargetMode="External"/><Relationship Id="rId1448" Type="http://schemas.openxmlformats.org/officeDocument/2006/relationships/hyperlink" Target="http://comptox.epa.gov/dashboard/chemical/details/DTXSID5048348" TargetMode="External"/><Relationship Id="rId1655" Type="http://schemas.openxmlformats.org/officeDocument/2006/relationships/hyperlink" Target="http://comptox.epa.gov/dashboard/chemical/details/DTXSID0032601" TargetMode="External"/><Relationship Id="rId1003" Type="http://schemas.openxmlformats.org/officeDocument/2006/relationships/hyperlink" Target="http://comptox.epa.gov/dashboard/chemical/details/DTXSID4052633" TargetMode="External"/><Relationship Id="rId1210" Type="http://schemas.openxmlformats.org/officeDocument/2006/relationships/hyperlink" Target="http://comptox.epa.gov/dashboard/chemical/details/DTXSID2020139" TargetMode="External"/><Relationship Id="rId1308" Type="http://schemas.openxmlformats.org/officeDocument/2006/relationships/hyperlink" Target="http://comptox.epa.gov/dashboard/chemical/details/DTXSID4026183" TargetMode="External"/><Relationship Id="rId1515" Type="http://schemas.openxmlformats.org/officeDocument/2006/relationships/hyperlink" Target="http://comptox.epa.gov/dashboard/chemical/details/DTXSID00166872" TargetMode="External"/><Relationship Id="rId1722" Type="http://schemas.openxmlformats.org/officeDocument/2006/relationships/hyperlink" Target="http://comptox.epa.gov/dashboard/chemical/details/DTXSID2026781" TargetMode="External"/><Relationship Id="rId14" Type="http://schemas.openxmlformats.org/officeDocument/2006/relationships/hyperlink" Target="http://comptox.epa.gov/dashboard/chemical/details/DTXSID8046452" TargetMode="External"/><Relationship Id="rId163" Type="http://schemas.openxmlformats.org/officeDocument/2006/relationships/hyperlink" Target="http://comptox.epa.gov/dashboard/chemical/details/DTXSID5027061" TargetMode="External"/><Relationship Id="rId370" Type="http://schemas.openxmlformats.org/officeDocument/2006/relationships/hyperlink" Target="http://comptox.epa.gov/dashboard/chemical/details/DTXSID7026994" TargetMode="External"/><Relationship Id="rId230" Type="http://schemas.openxmlformats.org/officeDocument/2006/relationships/hyperlink" Target="http://comptox.epa.gov/dashboard/chemical/details/DTXSID9024431" TargetMode="External"/><Relationship Id="rId468" Type="http://schemas.openxmlformats.org/officeDocument/2006/relationships/hyperlink" Target="http://comptox.epa.gov/dashboard/chemical/details/DTXSID0021832" TargetMode="External"/><Relationship Id="rId675" Type="http://schemas.openxmlformats.org/officeDocument/2006/relationships/hyperlink" Target="http://comptox.epa.gov/dashboard/chemical/details/DTXSID2047353" TargetMode="External"/><Relationship Id="rId882" Type="http://schemas.openxmlformats.org/officeDocument/2006/relationships/hyperlink" Target="http://comptox.epa.gov/dashboard/chemical/details/DTXSID2027339" TargetMode="External"/><Relationship Id="rId1098" Type="http://schemas.openxmlformats.org/officeDocument/2006/relationships/hyperlink" Target="http://comptox.epa.gov/dashboard/chemical/details/DTXSID0025363" TargetMode="External"/><Relationship Id="rId328" Type="http://schemas.openxmlformats.org/officeDocument/2006/relationships/hyperlink" Target="http://comptox.epa.gov/dashboard/chemical/details/DTXSID3024869" TargetMode="External"/><Relationship Id="rId535" Type="http://schemas.openxmlformats.org/officeDocument/2006/relationships/hyperlink" Target="http://comptox.epa.gov/dashboard/chemical/details/DTXSID9047542" TargetMode="External"/><Relationship Id="rId742" Type="http://schemas.openxmlformats.org/officeDocument/2006/relationships/hyperlink" Target="http://comptox.epa.gov/dashboard/chemical/details/DTXSID1046970" TargetMode="External"/><Relationship Id="rId1165" Type="http://schemas.openxmlformats.org/officeDocument/2006/relationships/hyperlink" Target="http://comptox.epa.gov/dashboard/chemical/details/DTXSID8021482" TargetMode="External"/><Relationship Id="rId1372" Type="http://schemas.openxmlformats.org/officeDocument/2006/relationships/hyperlink" Target="http://comptox.epa.gov/dashboard/chemical/details/DTXSID90208533" TargetMode="External"/><Relationship Id="rId602" Type="http://schemas.openxmlformats.org/officeDocument/2006/relationships/hyperlink" Target="http://comptox.epa.gov/dashboard/chemical/details/DTXSID2045232" TargetMode="External"/><Relationship Id="rId1025" Type="http://schemas.openxmlformats.org/officeDocument/2006/relationships/hyperlink" Target="http://comptox.epa.gov/dashboard/chemical/details/DTXSID3027033" TargetMode="External"/><Relationship Id="rId1232" Type="http://schemas.openxmlformats.org/officeDocument/2006/relationships/hyperlink" Target="http://comptox.epa.gov/dashboard/chemical/details/DTXSID5022982" TargetMode="External"/><Relationship Id="rId1677" Type="http://schemas.openxmlformats.org/officeDocument/2006/relationships/hyperlink" Target="http://comptox.epa.gov/dashboard/chemical/details/DTXSID8023420" TargetMode="External"/><Relationship Id="rId907" Type="http://schemas.openxmlformats.org/officeDocument/2006/relationships/hyperlink" Target="http://comptox.epa.gov/dashboard/chemical/details/DTXSID4047466" TargetMode="External"/><Relationship Id="rId1537" Type="http://schemas.openxmlformats.org/officeDocument/2006/relationships/hyperlink" Target="http://comptox.epa.gov/dashboard/chemical/details/DTXSID6021240" TargetMode="External"/><Relationship Id="rId1744" Type="http://schemas.openxmlformats.org/officeDocument/2006/relationships/hyperlink" Target="http://comptox.epa.gov/dashboard/chemical/details/DTXSID401031098" TargetMode="External"/><Relationship Id="rId36" Type="http://schemas.openxmlformats.org/officeDocument/2006/relationships/hyperlink" Target="http://comptox.epa.gov/dashboard/chemical/details/DTXSID6044808" TargetMode="External"/><Relationship Id="rId1604" Type="http://schemas.openxmlformats.org/officeDocument/2006/relationships/hyperlink" Target="http://comptox.epa.gov/dashboard/chemical/details/DTXSID1023815" TargetMode="External"/><Relationship Id="rId185" Type="http://schemas.openxmlformats.org/officeDocument/2006/relationships/hyperlink" Target="http://comptox.epa.gov/dashboard/chemical/details/DTXSID2037712" TargetMode="External"/><Relationship Id="rId1811" Type="http://schemas.openxmlformats.org/officeDocument/2006/relationships/hyperlink" Target="http://comptox.epa.gov/dashboard/chemical/details/DTXSID4020161" TargetMode="External"/><Relationship Id="rId392" Type="http://schemas.openxmlformats.org/officeDocument/2006/relationships/hyperlink" Target="http://comptox.epa.gov/dashboard/chemical/details/DTXSID8020620" TargetMode="External"/><Relationship Id="rId697" Type="http://schemas.openxmlformats.org/officeDocument/2006/relationships/hyperlink" Target="http://comptox.epa.gov/dashboard/chemical/details/DTXSID7027041" TargetMode="External"/><Relationship Id="rId252" Type="http://schemas.openxmlformats.org/officeDocument/2006/relationships/hyperlink" Target="http://comptox.epa.gov/dashboard/chemical/details/DTXSID0023901" TargetMode="External"/><Relationship Id="rId1187" Type="http://schemas.openxmlformats.org/officeDocument/2006/relationships/hyperlink" Target="http://comptox.epa.gov/dashboard/chemical/details/DTXSID8044591" TargetMode="External"/><Relationship Id="rId112" Type="http://schemas.openxmlformats.org/officeDocument/2006/relationships/hyperlink" Target="http://comptox.epa.gov/dashboard/chemical/details/DTXSID8026640" TargetMode="External"/><Relationship Id="rId557" Type="http://schemas.openxmlformats.org/officeDocument/2006/relationships/hyperlink" Target="http://comptox.epa.gov/dashboard/chemical/details/DTXSID5021251" TargetMode="External"/><Relationship Id="rId764" Type="http://schemas.openxmlformats.org/officeDocument/2006/relationships/hyperlink" Target="http://comptox.epa.gov/dashboard/chemical/details/DTXSID5047328" TargetMode="External"/><Relationship Id="rId971" Type="http://schemas.openxmlformats.org/officeDocument/2006/relationships/hyperlink" Target="http://comptox.epa.gov/dashboard/chemical/details/DTXSID9025615" TargetMode="External"/><Relationship Id="rId1394" Type="http://schemas.openxmlformats.org/officeDocument/2006/relationships/hyperlink" Target="http://comptox.epa.gov/dashboard/chemical/details/DTXSID2034590" TargetMode="External"/><Relationship Id="rId1699" Type="http://schemas.openxmlformats.org/officeDocument/2006/relationships/hyperlink" Target="http://comptox.epa.gov/dashboard/chemical/details/DTXSID80182030" TargetMode="External"/><Relationship Id="rId417" Type="http://schemas.openxmlformats.org/officeDocument/2006/relationships/hyperlink" Target="http://comptox.epa.gov/dashboard/chemical/details/DTXSID3032620" TargetMode="External"/><Relationship Id="rId624" Type="http://schemas.openxmlformats.org/officeDocument/2006/relationships/hyperlink" Target="http://comptox.epa.gov/dashboard/chemical/details/DTXSID0047290" TargetMode="External"/><Relationship Id="rId831" Type="http://schemas.openxmlformats.org/officeDocument/2006/relationships/hyperlink" Target="http://comptox.epa.gov/dashboard/chemical/details/DTXSID9023590" TargetMode="External"/><Relationship Id="rId1047" Type="http://schemas.openxmlformats.org/officeDocument/2006/relationships/hyperlink" Target="http://comptox.epa.gov/dashboard/chemical/details/DTXSID6021820" TargetMode="External"/><Relationship Id="rId1254" Type="http://schemas.openxmlformats.org/officeDocument/2006/relationships/hyperlink" Target="http://comptox.epa.gov/dashboard/chemical/details/DTXSID8046664" TargetMode="External"/><Relationship Id="rId1461" Type="http://schemas.openxmlformats.org/officeDocument/2006/relationships/hyperlink" Target="http://comptox.epa.gov/dashboard/chemical/details/DTXSID0023242" TargetMode="External"/><Relationship Id="rId929" Type="http://schemas.openxmlformats.org/officeDocument/2006/relationships/hyperlink" Target="http://comptox.epa.gov/dashboard/chemical/details/DTXSID0038833" TargetMode="External"/><Relationship Id="rId1114" Type="http://schemas.openxmlformats.org/officeDocument/2006/relationships/hyperlink" Target="http://comptox.epa.gov/dashboard/chemical/details/DTXSID90892471" TargetMode="External"/><Relationship Id="rId1321" Type="http://schemas.openxmlformats.org/officeDocument/2006/relationships/hyperlink" Target="http://comptox.epa.gov/dashboard/chemical/details/DTXSID7021948" TargetMode="External"/><Relationship Id="rId1559" Type="http://schemas.openxmlformats.org/officeDocument/2006/relationships/hyperlink" Target="http://comptox.epa.gov/dashboard/chemical/details/DTXSID60171806" TargetMode="External"/><Relationship Id="rId1766" Type="http://schemas.openxmlformats.org/officeDocument/2006/relationships/hyperlink" Target="http://comptox.epa.gov/dashboard/chemical/details/DTXSID7020893" TargetMode="External"/><Relationship Id="rId58" Type="http://schemas.openxmlformats.org/officeDocument/2006/relationships/hyperlink" Target="http://comptox.epa.gov/dashboard/chemical/details/DTXSID0022068" TargetMode="External"/><Relationship Id="rId1419" Type="http://schemas.openxmlformats.org/officeDocument/2006/relationships/hyperlink" Target="http://comptox.epa.gov/dashboard/chemical/details/DTXSID2021600" TargetMode="External"/><Relationship Id="rId1626" Type="http://schemas.openxmlformats.org/officeDocument/2006/relationships/hyperlink" Target="http://comptox.epa.gov/dashboard/chemical/details/DTXSID5022986" TargetMode="External"/><Relationship Id="rId274" Type="http://schemas.openxmlformats.org/officeDocument/2006/relationships/hyperlink" Target="http://comptox.epa.gov/dashboard/chemical/details/DTXSID6022472" TargetMode="External"/><Relationship Id="rId481" Type="http://schemas.openxmlformats.org/officeDocument/2006/relationships/hyperlink" Target="http://comptox.epa.gov/dashboard/chemical/details/DTXSID9042209" TargetMode="External"/><Relationship Id="rId134" Type="http://schemas.openxmlformats.org/officeDocument/2006/relationships/hyperlink" Target="http://comptox.epa.gov/dashboard/chemical/details/DTXSID5021386" TargetMode="External"/><Relationship Id="rId579" Type="http://schemas.openxmlformats.org/officeDocument/2006/relationships/hyperlink" Target="http://comptox.epa.gov/dashboard/chemical/details/DTXSID5047374" TargetMode="External"/><Relationship Id="rId786" Type="http://schemas.openxmlformats.org/officeDocument/2006/relationships/hyperlink" Target="http://comptox.epa.gov/dashboard/chemical/details/DTXSID4027494" TargetMode="External"/><Relationship Id="rId993" Type="http://schemas.openxmlformats.org/officeDocument/2006/relationships/hyperlink" Target="http://comptox.epa.gov/dashboard/chemical/details/DTXSID1025853" TargetMode="External"/><Relationship Id="rId341" Type="http://schemas.openxmlformats.org/officeDocument/2006/relationships/hyperlink" Target="http://comptox.epa.gov/dashboard/chemical/details/DTXSID0032605" TargetMode="External"/><Relationship Id="rId439" Type="http://schemas.openxmlformats.org/officeDocument/2006/relationships/hyperlink" Target="http://comptox.epa.gov/dashboard/chemical/details/DTXSID8024157" TargetMode="External"/><Relationship Id="rId646" Type="http://schemas.openxmlformats.org/officeDocument/2006/relationships/hyperlink" Target="http://comptox.epa.gov/dashboard/chemical/details/DTXSID8047391" TargetMode="External"/><Relationship Id="rId1069" Type="http://schemas.openxmlformats.org/officeDocument/2006/relationships/hyperlink" Target="http://comptox.epa.gov/dashboard/chemical/details/DTXSID8034611" TargetMode="External"/><Relationship Id="rId1276" Type="http://schemas.openxmlformats.org/officeDocument/2006/relationships/hyperlink" Target="http://comptox.epa.gov/dashboard/chemical/details/DTXSID0021385" TargetMode="External"/><Relationship Id="rId1483" Type="http://schemas.openxmlformats.org/officeDocument/2006/relationships/hyperlink" Target="http://comptox.epa.gov/dashboard/chemical/details/DTXSID2020341" TargetMode="External"/><Relationship Id="rId201" Type="http://schemas.openxmlformats.org/officeDocument/2006/relationships/hyperlink" Target="http://comptox.epa.gov/dashboard/chemical/details/DTXSID1044697" TargetMode="External"/><Relationship Id="rId506" Type="http://schemas.openxmlformats.org/officeDocument/2006/relationships/hyperlink" Target="http://comptox.epa.gov/dashboard/chemical/details/DTXSID1027263" TargetMode="External"/><Relationship Id="rId853" Type="http://schemas.openxmlformats.org/officeDocument/2006/relationships/hyperlink" Target="http://comptox.epa.gov/dashboard/chemical/details/DTXSID8057857" TargetMode="External"/><Relationship Id="rId1136" Type="http://schemas.openxmlformats.org/officeDocument/2006/relationships/hyperlink" Target="http://comptox.epa.gov/dashboard/chemical/details/DTXSID4046600" TargetMode="External"/><Relationship Id="rId1690" Type="http://schemas.openxmlformats.org/officeDocument/2006/relationships/hyperlink" Target="http://comptox.epa.gov/dashboard/chemical/details/DTXSID1021405" TargetMode="External"/><Relationship Id="rId1788" Type="http://schemas.openxmlformats.org/officeDocument/2006/relationships/hyperlink" Target="http://comptox.epa.gov/dashboard/chemical/details/DTXSID2044769" TargetMode="External"/><Relationship Id="rId713" Type="http://schemas.openxmlformats.org/officeDocument/2006/relationships/hyperlink" Target="http://comptox.epa.gov/dashboard/chemical/details/DTXSID2024242" TargetMode="External"/><Relationship Id="rId920" Type="http://schemas.openxmlformats.org/officeDocument/2006/relationships/hyperlink" Target="http://comptox.epa.gov/dashboard/chemical/details/DTXSID4020870" TargetMode="External"/><Relationship Id="rId1343" Type="http://schemas.openxmlformats.org/officeDocument/2006/relationships/hyperlink" Target="http://comptox.epa.gov/dashboard/chemical/details/DTXSID50170848" TargetMode="External"/><Relationship Id="rId1550" Type="http://schemas.openxmlformats.org/officeDocument/2006/relationships/hyperlink" Target="http://comptox.epa.gov/dashboard/chemical/details/DTXSID7022598" TargetMode="External"/><Relationship Id="rId1648" Type="http://schemas.openxmlformats.org/officeDocument/2006/relationships/hyperlink" Target="http://comptox.epa.gov/dashboard/chemical/details/DTXSID8024238" TargetMode="External"/><Relationship Id="rId1203" Type="http://schemas.openxmlformats.org/officeDocument/2006/relationships/hyperlink" Target="http://comptox.epa.gov/dashboard/chemical/details/DTXSID4023622" TargetMode="External"/><Relationship Id="rId1410" Type="http://schemas.openxmlformats.org/officeDocument/2006/relationships/hyperlink" Target="http://comptox.epa.gov/dashboard/chemical/details/DTXSID0044022" TargetMode="External"/><Relationship Id="rId1508" Type="http://schemas.openxmlformats.org/officeDocument/2006/relationships/hyperlink" Target="http://comptox.epa.gov/dashboard/chemical/details/DTXSID3024499" TargetMode="External"/><Relationship Id="rId1715" Type="http://schemas.openxmlformats.org/officeDocument/2006/relationships/hyperlink" Target="http://comptox.epa.gov/dashboard/chemical/details/DTXSID5040461" TargetMode="External"/><Relationship Id="rId296" Type="http://schemas.openxmlformats.org/officeDocument/2006/relationships/hyperlink" Target="http://comptox.epa.gov/dashboard/chemical/details/DTXSID2047272" TargetMode="External"/><Relationship Id="rId156" Type="http://schemas.openxmlformats.org/officeDocument/2006/relationships/hyperlink" Target="http://comptox.epa.gov/dashboard/chemical/details/DTXSID5021544" TargetMode="External"/><Relationship Id="rId363" Type="http://schemas.openxmlformats.org/officeDocument/2006/relationships/hyperlink" Target="http://comptox.epa.gov/dashboard/chemical/details/DTXSID8037752" TargetMode="External"/><Relationship Id="rId570" Type="http://schemas.openxmlformats.org/officeDocument/2006/relationships/hyperlink" Target="http://comptox.epa.gov/dashboard/chemical/details/DTXSID0042400" TargetMode="External"/><Relationship Id="rId223" Type="http://schemas.openxmlformats.org/officeDocument/2006/relationships/hyperlink" Target="http://comptox.epa.gov/dashboard/chemical/details/DTXSID7020005" TargetMode="External"/><Relationship Id="rId430" Type="http://schemas.openxmlformats.org/officeDocument/2006/relationships/hyperlink" Target="http://comptox.epa.gov/dashboard/chemical/details/DTXSID3024152" TargetMode="External"/><Relationship Id="rId668" Type="http://schemas.openxmlformats.org/officeDocument/2006/relationships/hyperlink" Target="http://comptox.epa.gov/dashboard/chemical/details/DTXSID4034653" TargetMode="External"/><Relationship Id="rId875" Type="http://schemas.openxmlformats.org/officeDocument/2006/relationships/hyperlink" Target="http://comptox.epa.gov/dashboard/chemical/details/DTXSID20893532" TargetMode="External"/><Relationship Id="rId1060" Type="http://schemas.openxmlformats.org/officeDocument/2006/relationships/hyperlink" Target="http://comptox.epa.gov/dashboard/chemical/details/DTXSID1032513" TargetMode="External"/><Relationship Id="rId1298" Type="http://schemas.openxmlformats.org/officeDocument/2006/relationships/hyperlink" Target="http://comptox.epa.gov/dashboard/chemical/details/DTXSID5024845" TargetMode="External"/><Relationship Id="rId528" Type="http://schemas.openxmlformats.org/officeDocument/2006/relationships/hyperlink" Target="http://comptox.epa.gov/dashboard/chemical/details/DTXSID9048518" TargetMode="External"/><Relationship Id="rId735" Type="http://schemas.openxmlformats.org/officeDocument/2006/relationships/hyperlink" Target="http://comptox.epa.gov/dashboard/chemical/details/DTXSID4020791" TargetMode="External"/><Relationship Id="rId942" Type="http://schemas.openxmlformats.org/officeDocument/2006/relationships/hyperlink" Target="http://comptox.epa.gov/dashboard/chemical/details/DTXSID40889654" TargetMode="External"/><Relationship Id="rId1158" Type="http://schemas.openxmlformats.org/officeDocument/2006/relationships/hyperlink" Target="http://comptox.epa.gov/dashboard/chemical/details/DTXSID8032673" TargetMode="External"/><Relationship Id="rId1365" Type="http://schemas.openxmlformats.org/officeDocument/2006/relationships/hyperlink" Target="http://comptox.epa.gov/dashboard/chemical/details/DTXSID7020762" TargetMode="External"/><Relationship Id="rId1572" Type="http://schemas.openxmlformats.org/officeDocument/2006/relationships/hyperlink" Target="http://comptox.epa.gov/dashboard/chemical/details/DTXSID8022292" TargetMode="External"/><Relationship Id="rId1018" Type="http://schemas.openxmlformats.org/officeDocument/2006/relationships/hyperlink" Target="http://comptox.epa.gov/dashboard/chemical/details/DTXSID4021923" TargetMode="External"/><Relationship Id="rId1225" Type="http://schemas.openxmlformats.org/officeDocument/2006/relationships/hyperlink" Target="http://comptox.epa.gov/dashboard/chemical/details/DTXSID4022361" TargetMode="External"/><Relationship Id="rId1432" Type="http://schemas.openxmlformats.org/officeDocument/2006/relationships/hyperlink" Target="http://comptox.epa.gov/dashboard/chemical/details/DTXSID8041795" TargetMode="External"/><Relationship Id="rId71" Type="http://schemas.openxmlformats.org/officeDocument/2006/relationships/hyperlink" Target="http://comptox.epa.gov/dashboard/chemical/details/DTXSID20879831" TargetMode="External"/><Relationship Id="rId802" Type="http://schemas.openxmlformats.org/officeDocument/2006/relationships/hyperlink" Target="http://comptox.epa.gov/dashboard/chemical/details/DTXSID5041306" TargetMode="External"/><Relationship Id="rId1737" Type="http://schemas.openxmlformats.org/officeDocument/2006/relationships/hyperlink" Target="http://comptox.epa.gov/dashboard/chemical/details/DTXSID6023652" TargetMode="External"/><Relationship Id="rId29" Type="http://schemas.openxmlformats.org/officeDocument/2006/relationships/hyperlink" Target="http://comptox.epa.gov/dashboard/chemical/details/DTXSID1022843" TargetMode="External"/><Relationship Id="rId178" Type="http://schemas.openxmlformats.org/officeDocument/2006/relationships/hyperlink" Target="http://comptox.epa.gov/dashboard/chemical/details/DTXSID1026792" TargetMode="External"/><Relationship Id="rId1804" Type="http://schemas.openxmlformats.org/officeDocument/2006/relationships/hyperlink" Target="http://comptox.epa.gov/dashboard/chemical/details/DTXSID6020515" TargetMode="External"/><Relationship Id="rId385" Type="http://schemas.openxmlformats.org/officeDocument/2006/relationships/hyperlink" Target="http://comptox.epa.gov/dashboard/chemical/details/DTXSID1047310" TargetMode="External"/><Relationship Id="rId592" Type="http://schemas.openxmlformats.org/officeDocument/2006/relationships/hyperlink" Target="http://comptox.epa.gov/dashboard/chemical/details/DTXSID3024316" TargetMode="External"/><Relationship Id="rId245" Type="http://schemas.openxmlformats.org/officeDocument/2006/relationships/hyperlink" Target="http://comptox.epa.gov/dashboard/chemical/details/DTXSID0047375" TargetMode="External"/><Relationship Id="rId452" Type="http://schemas.openxmlformats.org/officeDocument/2006/relationships/hyperlink" Target="http://comptox.epa.gov/dashboard/chemical/details/DTXSID5020819" TargetMode="External"/><Relationship Id="rId897" Type="http://schemas.openxmlformats.org/officeDocument/2006/relationships/hyperlink" Target="http://comptox.epa.gov/dashboard/chemical/details/DTXSID3041904" TargetMode="External"/><Relationship Id="rId1082" Type="http://schemas.openxmlformats.org/officeDocument/2006/relationships/hyperlink" Target="http://comptox.epa.gov/dashboard/chemical/details/DTXSID7040360" TargetMode="External"/><Relationship Id="rId105" Type="http://schemas.openxmlformats.org/officeDocument/2006/relationships/hyperlink" Target="http://comptox.epa.gov/dashboard/chemical/details/DTXSID4024066" TargetMode="External"/><Relationship Id="rId312" Type="http://schemas.openxmlformats.org/officeDocument/2006/relationships/hyperlink" Target="http://comptox.epa.gov/dashboard/chemical/details/DTXSID2047276" TargetMode="External"/><Relationship Id="rId757" Type="http://schemas.openxmlformats.org/officeDocument/2006/relationships/hyperlink" Target="http://comptox.epa.gov/dashboard/chemical/details/DTXSID7047277" TargetMode="External"/><Relationship Id="rId964" Type="http://schemas.openxmlformats.org/officeDocument/2006/relationships/hyperlink" Target="http://comptox.epa.gov/dashboard/chemical/details/DTXSID3026279" TargetMode="External"/><Relationship Id="rId1387" Type="http://schemas.openxmlformats.org/officeDocument/2006/relationships/hyperlink" Target="http://comptox.epa.gov/dashboard/chemical/details/DTXSID1020770" TargetMode="External"/><Relationship Id="rId1594" Type="http://schemas.openxmlformats.org/officeDocument/2006/relationships/hyperlink" Target="http://comptox.epa.gov/dashboard/chemical/details/DTXSID8020628" TargetMode="External"/><Relationship Id="rId93" Type="http://schemas.openxmlformats.org/officeDocument/2006/relationships/hyperlink" Target="http://comptox.epa.gov/dashboard/chemical/details/DTXSID10873904" TargetMode="External"/><Relationship Id="rId617" Type="http://schemas.openxmlformats.org/officeDocument/2006/relationships/hyperlink" Target="http://comptox.epa.gov/dashboard/chemical/details/DTXSID0021414" TargetMode="External"/><Relationship Id="rId824" Type="http://schemas.openxmlformats.org/officeDocument/2006/relationships/hyperlink" Target="http://comptox.epa.gov/dashboard/chemical/details/DTXSID4031980" TargetMode="External"/><Relationship Id="rId1247" Type="http://schemas.openxmlformats.org/officeDocument/2006/relationships/hyperlink" Target="http://comptox.epa.gov/dashboard/chemical/details/DTXSID8052304" TargetMode="External"/><Relationship Id="rId1454" Type="http://schemas.openxmlformats.org/officeDocument/2006/relationships/hyperlink" Target="http://comptox.epa.gov/dashboard/chemical/details/DTXSID10957874" TargetMode="External"/><Relationship Id="rId1661" Type="http://schemas.openxmlformats.org/officeDocument/2006/relationships/hyperlink" Target="http://comptox.epa.gov/dashboard/chemical/details/DTXSID3022588" TargetMode="External"/><Relationship Id="rId1107" Type="http://schemas.openxmlformats.org/officeDocument/2006/relationships/hyperlink" Target="http://comptox.epa.gov/dashboard/chemical/details/DTXSID8024284" TargetMode="External"/><Relationship Id="rId1314" Type="http://schemas.openxmlformats.org/officeDocument/2006/relationships/hyperlink" Target="http://comptox.epa.gov/dashboard/chemical/details/DTXSID00166019" TargetMode="External"/><Relationship Id="rId1521" Type="http://schemas.openxmlformats.org/officeDocument/2006/relationships/hyperlink" Target="http://comptox.epa.gov/dashboard/chemical/details/DTXSID7032553" TargetMode="External"/><Relationship Id="rId1759" Type="http://schemas.openxmlformats.org/officeDocument/2006/relationships/hyperlink" Target="http://comptox.epa.gov/dashboard/chemical/details/DTXSID0025286" TargetMode="External"/><Relationship Id="rId1619" Type="http://schemas.openxmlformats.org/officeDocument/2006/relationships/hyperlink" Target="http://comptox.epa.gov/dashboard/chemical/details/DTXSID9021928" TargetMode="External"/><Relationship Id="rId20" Type="http://schemas.openxmlformats.org/officeDocument/2006/relationships/hyperlink" Target="http://comptox.epa.gov/dashboard/chemical/details/DTXSID6048549" TargetMode="External"/><Relationship Id="rId267" Type="http://schemas.openxmlformats.org/officeDocument/2006/relationships/hyperlink" Target="http://comptox.epa.gov/dashboard/chemical/details/DTXSID4058655" TargetMode="External"/><Relationship Id="rId474" Type="http://schemas.openxmlformats.org/officeDocument/2006/relationships/hyperlink" Target="http://comptox.epa.gov/dashboard/chemical/details/DTXSID1024209" TargetMode="External"/><Relationship Id="rId127" Type="http://schemas.openxmlformats.org/officeDocument/2006/relationships/hyperlink" Target="http://comptox.epa.gov/dashboard/chemical/details/DTXSID9044742" TargetMode="External"/><Relationship Id="rId681" Type="http://schemas.openxmlformats.org/officeDocument/2006/relationships/hyperlink" Target="http://comptox.epa.gov/dashboard/chemical/details/DTXSID4020119" TargetMode="External"/><Relationship Id="rId779" Type="http://schemas.openxmlformats.org/officeDocument/2006/relationships/hyperlink" Target="http://comptox.epa.gov/dashboard/chemical/details/DTXSID6048418" TargetMode="External"/><Relationship Id="rId986" Type="http://schemas.openxmlformats.org/officeDocument/2006/relationships/hyperlink" Target="http://comptox.epa.gov/dashboard/chemical/details/DTXSID20228365" TargetMode="External"/><Relationship Id="rId334" Type="http://schemas.openxmlformats.org/officeDocument/2006/relationships/hyperlink" Target="http://comptox.epa.gov/dashboard/chemical/details/DTXSID7024902" TargetMode="External"/><Relationship Id="rId541" Type="http://schemas.openxmlformats.org/officeDocument/2006/relationships/hyperlink" Target="http://comptox.epa.gov/dashboard/chemical/details/DTXSID1034210" TargetMode="External"/><Relationship Id="rId639" Type="http://schemas.openxmlformats.org/officeDocument/2006/relationships/hyperlink" Target="http://comptox.epa.gov/dashboard/chemical/details/DTXSID2032550" TargetMode="External"/><Relationship Id="rId1171" Type="http://schemas.openxmlformats.org/officeDocument/2006/relationships/hyperlink" Target="http://comptox.epa.gov/dashboard/chemical/details/DTXSID9020247" TargetMode="External"/><Relationship Id="rId1269" Type="http://schemas.openxmlformats.org/officeDocument/2006/relationships/hyperlink" Target="http://comptox.epa.gov/dashboard/chemical/details/DTXSID5020732" TargetMode="External"/><Relationship Id="rId1476" Type="http://schemas.openxmlformats.org/officeDocument/2006/relationships/hyperlink" Target="http://comptox.epa.gov/dashboard/chemical/details/DTXSID3023215" TargetMode="External"/><Relationship Id="rId401" Type="http://schemas.openxmlformats.org/officeDocument/2006/relationships/hyperlink" Target="http://comptox.epa.gov/dashboard/chemical/details/DTXSID1034634" TargetMode="External"/><Relationship Id="rId846" Type="http://schemas.openxmlformats.org/officeDocument/2006/relationships/hyperlink" Target="http://comptox.epa.gov/dashboard/chemical/details/DTXSID5041433" TargetMode="External"/><Relationship Id="rId1031" Type="http://schemas.openxmlformats.org/officeDocument/2006/relationships/hyperlink" Target="http://comptox.epa.gov/dashboard/chemical/details/DTXSID5029267" TargetMode="External"/><Relationship Id="rId1129" Type="http://schemas.openxmlformats.org/officeDocument/2006/relationships/hyperlink" Target="http://comptox.epa.gov/dashboard/chemical/details/DTXSID30897162" TargetMode="External"/><Relationship Id="rId1683" Type="http://schemas.openxmlformats.org/officeDocument/2006/relationships/hyperlink" Target="http://comptox.epa.gov/dashboard/chemical/details/DTXSID0025361" TargetMode="External"/><Relationship Id="rId706" Type="http://schemas.openxmlformats.org/officeDocument/2006/relationships/hyperlink" Target="http://comptox.epa.gov/dashboard/chemical/details/DTXSID8034588" TargetMode="External"/><Relationship Id="rId913" Type="http://schemas.openxmlformats.org/officeDocument/2006/relationships/hyperlink" Target="http://comptox.epa.gov/dashboard/chemical/details/DTXSID0021597" TargetMode="External"/><Relationship Id="rId1336" Type="http://schemas.openxmlformats.org/officeDocument/2006/relationships/hyperlink" Target="http://comptox.epa.gov/dashboard/chemical/details/DTXSID0022800" TargetMode="External"/><Relationship Id="rId1543" Type="http://schemas.openxmlformats.org/officeDocument/2006/relationships/hyperlink" Target="http://comptox.epa.gov/dashboard/chemical/details/DTXSID3026726" TargetMode="External"/><Relationship Id="rId1750" Type="http://schemas.openxmlformats.org/officeDocument/2006/relationships/hyperlink" Target="http://comptox.epa.gov/dashboard/chemical/details/DTXSID6023442" TargetMode="External"/><Relationship Id="rId42" Type="http://schemas.openxmlformats.org/officeDocument/2006/relationships/hyperlink" Target="http://comptox.epa.gov/dashboard/chemical/details/DTXSID40202384" TargetMode="External"/><Relationship Id="rId1403" Type="http://schemas.openxmlformats.org/officeDocument/2006/relationships/hyperlink" Target="http://comptox.epa.gov/dashboard/chemical/details/DTXSID50884857" TargetMode="External"/><Relationship Id="rId1610" Type="http://schemas.openxmlformats.org/officeDocument/2006/relationships/hyperlink" Target="http://comptox.epa.gov/dashboard/chemical/details/DTXSID3021562" TargetMode="External"/><Relationship Id="rId191" Type="http://schemas.openxmlformats.org/officeDocument/2006/relationships/hyperlink" Target="http://comptox.epa.gov/dashboard/chemical/details/DTXSID9033058" TargetMode="External"/><Relationship Id="rId1708" Type="http://schemas.openxmlformats.org/officeDocument/2006/relationships/hyperlink" Target="http://comptox.epa.gov/dashboard/chemical/details/DTXSID7033105" TargetMode="External"/><Relationship Id="rId289" Type="http://schemas.openxmlformats.org/officeDocument/2006/relationships/hyperlink" Target="http://comptox.epa.gov/dashboard/chemical/details/DTXSID1038666" TargetMode="External"/><Relationship Id="rId496" Type="http://schemas.openxmlformats.org/officeDocument/2006/relationships/hyperlink" Target="http://comptox.epa.gov/dashboard/chemical/details/DTXSID3026645" TargetMode="External"/><Relationship Id="rId149" Type="http://schemas.openxmlformats.org/officeDocument/2006/relationships/hyperlink" Target="http://comptox.epa.gov/dashboard/chemical/details/DTXSID3024368" TargetMode="External"/><Relationship Id="rId356" Type="http://schemas.openxmlformats.org/officeDocument/2006/relationships/hyperlink" Target="http://comptox.epa.gov/dashboard/chemical/details/DTXSID3025122" TargetMode="External"/><Relationship Id="rId563" Type="http://schemas.openxmlformats.org/officeDocument/2006/relationships/hyperlink" Target="http://comptox.epa.gov/dashboard/chemical/details/DTXSID5047324" TargetMode="External"/><Relationship Id="rId770" Type="http://schemas.openxmlformats.org/officeDocument/2006/relationships/hyperlink" Target="http://comptox.epa.gov/dashboard/chemical/details/DTXSID7032638" TargetMode="External"/><Relationship Id="rId1193" Type="http://schemas.openxmlformats.org/officeDocument/2006/relationships/hyperlink" Target="http://comptox.epa.gov/dashboard/chemical/details/DTXSID7023510" TargetMode="External"/><Relationship Id="rId216" Type="http://schemas.openxmlformats.org/officeDocument/2006/relationships/hyperlink" Target="http://comptox.epa.gov/dashboard/chemical/details/DTXSID2020890" TargetMode="External"/><Relationship Id="rId423" Type="http://schemas.openxmlformats.org/officeDocument/2006/relationships/hyperlink" Target="http://comptox.epa.gov/dashboard/chemical/details/DTXSID9047338" TargetMode="External"/><Relationship Id="rId868" Type="http://schemas.openxmlformats.org/officeDocument/2006/relationships/hyperlink" Target="http://comptox.epa.gov/dashboard/chemical/details/DTXSID00951841" TargetMode="External"/><Relationship Id="rId1053" Type="http://schemas.openxmlformats.org/officeDocument/2006/relationships/hyperlink" Target="http://comptox.epa.gov/dashboard/chemical/details/DTXSID0024345" TargetMode="External"/><Relationship Id="rId1260" Type="http://schemas.openxmlformats.org/officeDocument/2006/relationships/hyperlink" Target="http://comptox.epa.gov/dashboard/chemical/details/DTXSID9020110" TargetMode="External"/><Relationship Id="rId1498" Type="http://schemas.openxmlformats.org/officeDocument/2006/relationships/hyperlink" Target="http://comptox.epa.gov/dashboard/chemical/details/DTXSID0021965" TargetMode="External"/><Relationship Id="rId630" Type="http://schemas.openxmlformats.org/officeDocument/2006/relationships/hyperlink" Target="http://comptox.epa.gov/dashboard/chemical/details/DTXSID2045238" TargetMode="External"/><Relationship Id="rId728" Type="http://schemas.openxmlformats.org/officeDocument/2006/relationships/hyperlink" Target="http://comptox.epa.gov/dashboard/chemical/details/DTXSID3021069" TargetMode="External"/><Relationship Id="rId935" Type="http://schemas.openxmlformats.org/officeDocument/2006/relationships/hyperlink" Target="http://comptox.epa.gov/dashboard/chemical/details/DTXSID7021520" TargetMode="External"/><Relationship Id="rId1358" Type="http://schemas.openxmlformats.org/officeDocument/2006/relationships/hyperlink" Target="http://comptox.epa.gov/dashboard/chemical/details/DTXSID7020714" TargetMode="External"/><Relationship Id="rId1565" Type="http://schemas.openxmlformats.org/officeDocument/2006/relationships/hyperlink" Target="http://comptox.epa.gov/dashboard/chemical/details/DTXSID7025556" TargetMode="External"/><Relationship Id="rId1772" Type="http://schemas.openxmlformats.org/officeDocument/2006/relationships/hyperlink" Target="http://comptox.epa.gov/dashboard/chemical/details/DTXSID5032442" TargetMode="External"/><Relationship Id="rId64" Type="http://schemas.openxmlformats.org/officeDocument/2006/relationships/hyperlink" Target="http://comptox.epa.gov/dashboard/chemical/details/DTXSID9041449" TargetMode="External"/><Relationship Id="rId1120" Type="http://schemas.openxmlformats.org/officeDocument/2006/relationships/hyperlink" Target="http://comptox.epa.gov/dashboard/chemical/details/DTXSID1043881" TargetMode="External"/><Relationship Id="rId1218" Type="http://schemas.openxmlformats.org/officeDocument/2006/relationships/hyperlink" Target="http://comptox.epa.gov/dashboard/chemical/details/DTXSID3024235" TargetMode="External"/><Relationship Id="rId1425" Type="http://schemas.openxmlformats.org/officeDocument/2006/relationships/hyperlink" Target="http://comptox.epa.gov/dashboard/chemical/details/DTXSID8022371" TargetMode="External"/><Relationship Id="rId1632" Type="http://schemas.openxmlformats.org/officeDocument/2006/relationships/hyperlink" Target="http://comptox.epa.gov/dashboard/chemical/details/DTXSID6022711" TargetMode="External"/><Relationship Id="rId280" Type="http://schemas.openxmlformats.org/officeDocument/2006/relationships/hyperlink" Target="http://comptox.epa.gov/dashboard/chemical/details/DTXSID4032532" TargetMode="External"/><Relationship Id="rId140" Type="http://schemas.openxmlformats.org/officeDocument/2006/relationships/hyperlink" Target="http://comptox.epa.gov/dashboard/chemical/details/DTXSID2026602" TargetMode="External"/><Relationship Id="rId378" Type="http://schemas.openxmlformats.org/officeDocument/2006/relationships/hyperlink" Target="http://comptox.epa.gov/dashboard/chemical/details/DTXSID9020582" TargetMode="External"/><Relationship Id="rId585" Type="http://schemas.openxmlformats.org/officeDocument/2006/relationships/hyperlink" Target="http://comptox.epa.gov/dashboard/chemical/details/DTXSID3042423" TargetMode="External"/><Relationship Id="rId792" Type="http://schemas.openxmlformats.org/officeDocument/2006/relationships/hyperlink" Target="http://comptox.epa.gov/dashboard/chemical/details/DTXSID4024272" TargetMode="External"/><Relationship Id="rId6" Type="http://schemas.openxmlformats.org/officeDocument/2006/relationships/hyperlink" Target="http://comptox.epa.gov/dashboard/chemical/details/DTXSID8025094" TargetMode="External"/><Relationship Id="rId238" Type="http://schemas.openxmlformats.org/officeDocument/2006/relationships/hyperlink" Target="http://comptox.epa.gov/dashboard/chemical/details/DTXSID8023890" TargetMode="External"/><Relationship Id="rId445" Type="http://schemas.openxmlformats.org/officeDocument/2006/relationships/hyperlink" Target="http://comptox.epa.gov/dashboard/chemical/details/DTXSID9020792" TargetMode="External"/><Relationship Id="rId652" Type="http://schemas.openxmlformats.org/officeDocument/2006/relationships/hyperlink" Target="http://comptox.epa.gov/dashboard/chemical/details/DTXSID4037168" TargetMode="External"/><Relationship Id="rId1075" Type="http://schemas.openxmlformats.org/officeDocument/2006/relationships/hyperlink" Target="http://comptox.epa.gov/dashboard/chemical/details/DTXSID9034868" TargetMode="External"/><Relationship Id="rId1282" Type="http://schemas.openxmlformats.org/officeDocument/2006/relationships/hyperlink" Target="http://comptox.epa.gov/dashboard/chemical/details/DTXSID2047640" TargetMode="External"/><Relationship Id="rId305" Type="http://schemas.openxmlformats.org/officeDocument/2006/relationships/hyperlink" Target="http://comptox.epa.gov/dashboard/chemical/details/DTXSID5047297" TargetMode="External"/><Relationship Id="rId512" Type="http://schemas.openxmlformats.org/officeDocument/2006/relationships/hyperlink" Target="http://comptox.epa.gov/dashboard/chemical/details/DTXSID3031862" TargetMode="External"/><Relationship Id="rId957" Type="http://schemas.openxmlformats.org/officeDocument/2006/relationships/hyperlink" Target="http://comptox.epa.gov/dashboard/chemical/details/DTXSID2027969" TargetMode="External"/><Relationship Id="rId1142" Type="http://schemas.openxmlformats.org/officeDocument/2006/relationships/hyperlink" Target="http://comptox.epa.gov/dashboard/chemical/details/DTXSID4032459" TargetMode="External"/><Relationship Id="rId1587" Type="http://schemas.openxmlformats.org/officeDocument/2006/relationships/hyperlink" Target="http://comptox.epa.gov/dashboard/chemical/details/DTXSID0021961" TargetMode="External"/><Relationship Id="rId1794" Type="http://schemas.openxmlformats.org/officeDocument/2006/relationships/hyperlink" Target="http://comptox.epa.gov/dashboard/chemical/details/DTXSID1046928" TargetMode="External"/><Relationship Id="rId86" Type="http://schemas.openxmlformats.org/officeDocument/2006/relationships/hyperlink" Target="http://comptox.epa.gov/dashboard/chemical/details/DTXSID3022409" TargetMode="External"/><Relationship Id="rId817" Type="http://schemas.openxmlformats.org/officeDocument/2006/relationships/hyperlink" Target="http://comptox.epa.gov/dashboard/chemical/details/DTXSID4021268" TargetMode="External"/><Relationship Id="rId1002" Type="http://schemas.openxmlformats.org/officeDocument/2006/relationships/hyperlink" Target="http://comptox.epa.gov/dashboard/chemical/details/DTXSID3020885" TargetMode="External"/><Relationship Id="rId1447" Type="http://schemas.openxmlformats.org/officeDocument/2006/relationships/hyperlink" Target="http://comptox.epa.gov/dashboard/chemical/details/DTXSID9020615" TargetMode="External"/><Relationship Id="rId1654" Type="http://schemas.openxmlformats.org/officeDocument/2006/relationships/hyperlink" Target="http://comptox.epa.gov/dashboard/chemical/details/DTXSID5023409" TargetMode="External"/><Relationship Id="rId1307" Type="http://schemas.openxmlformats.org/officeDocument/2006/relationships/hyperlink" Target="http://comptox.epa.gov/dashboard/chemical/details/DTXSID7020182" TargetMode="External"/><Relationship Id="rId1514" Type="http://schemas.openxmlformats.org/officeDocument/2006/relationships/hyperlink" Target="http://comptox.epa.gov/dashboard/chemical/details/DTXSID7023065" TargetMode="External"/><Relationship Id="rId1721" Type="http://schemas.openxmlformats.org/officeDocument/2006/relationships/hyperlink" Target="http://comptox.epa.gov/dashboard/chemical/details/DTXSID1021821" TargetMode="External"/><Relationship Id="rId13" Type="http://schemas.openxmlformats.org/officeDocument/2006/relationships/hyperlink" Target="http://comptox.epa.gov/dashboard/chemical/details/DTXSID5047825" TargetMode="External"/><Relationship Id="rId1819" Type="http://schemas.openxmlformats.org/officeDocument/2006/relationships/printerSettings" Target="../printerSettings/printerSettings2.bin"/><Relationship Id="rId162" Type="http://schemas.openxmlformats.org/officeDocument/2006/relationships/hyperlink" Target="http://comptox.epa.gov/dashboard/chemical/details/DTXSID1026164" TargetMode="External"/><Relationship Id="rId467" Type="http://schemas.openxmlformats.org/officeDocument/2006/relationships/hyperlink" Target="http://comptox.epa.gov/dashboard/chemical/details/DTXSID0020311" TargetMode="External"/><Relationship Id="rId1097" Type="http://schemas.openxmlformats.org/officeDocument/2006/relationships/hyperlink" Target="http://comptox.epa.gov/dashboard/chemical/details/DTXSID1021087" TargetMode="External"/><Relationship Id="rId674" Type="http://schemas.openxmlformats.org/officeDocument/2006/relationships/hyperlink" Target="http://comptox.epa.gov/dashboard/chemical/details/DTXSID3021196" TargetMode="External"/><Relationship Id="rId881" Type="http://schemas.openxmlformats.org/officeDocument/2006/relationships/hyperlink" Target="http://comptox.epa.gov/dashboard/chemical/details/DTXSID1059363" TargetMode="External"/><Relationship Id="rId979" Type="http://schemas.openxmlformats.org/officeDocument/2006/relationships/hyperlink" Target="http://comptox.epa.gov/dashboard/chemical/details/DTXSID60890020" TargetMode="External"/><Relationship Id="rId327" Type="http://schemas.openxmlformats.org/officeDocument/2006/relationships/hyperlink" Target="http://comptox.epa.gov/dashboard/chemical/details/DTXSID0047294" TargetMode="External"/><Relationship Id="rId534" Type="http://schemas.openxmlformats.org/officeDocument/2006/relationships/hyperlink" Target="http://comptox.epa.gov/dashboard/chemical/details/DTXSID1021160" TargetMode="External"/><Relationship Id="rId741" Type="http://schemas.openxmlformats.org/officeDocument/2006/relationships/hyperlink" Target="http://comptox.epa.gov/dashboard/chemical/details/DTXSID0021094" TargetMode="External"/><Relationship Id="rId839" Type="http://schemas.openxmlformats.org/officeDocument/2006/relationships/hyperlink" Target="http://comptox.epa.gov/dashboard/chemical/details/DTXSID0024260" TargetMode="External"/><Relationship Id="rId1164" Type="http://schemas.openxmlformats.org/officeDocument/2006/relationships/hyperlink" Target="http://comptox.epa.gov/dashboard/chemical/details/DTXSID0020319" TargetMode="External"/><Relationship Id="rId1371" Type="http://schemas.openxmlformats.org/officeDocument/2006/relationships/hyperlink" Target="http://comptox.epa.gov/dashboard/chemical/details/DTXSID7032424" TargetMode="External"/><Relationship Id="rId1469" Type="http://schemas.openxmlformats.org/officeDocument/2006/relationships/hyperlink" Target="http://comptox.epa.gov/dashboard/chemical/details/DTXSID1045118" TargetMode="External"/><Relationship Id="rId601" Type="http://schemas.openxmlformats.org/officeDocument/2006/relationships/hyperlink" Target="http://comptox.epa.gov/dashboard/chemical/details/DTXSID0032578" TargetMode="External"/><Relationship Id="rId1024" Type="http://schemas.openxmlformats.org/officeDocument/2006/relationships/hyperlink" Target="http://comptox.epa.gov/dashboard/chemical/details/DTXSID3029154" TargetMode="External"/><Relationship Id="rId1231" Type="http://schemas.openxmlformats.org/officeDocument/2006/relationships/hyperlink" Target="http://comptox.epa.gov/dashboard/chemical/details/DTXSID00861835" TargetMode="External"/><Relationship Id="rId1676" Type="http://schemas.openxmlformats.org/officeDocument/2006/relationships/hyperlink" Target="http://comptox.epa.gov/dashboard/chemical/details/DTXSID8020202" TargetMode="External"/><Relationship Id="rId906" Type="http://schemas.openxmlformats.org/officeDocument/2006/relationships/hyperlink" Target="http://comptox.epa.gov/dashboard/chemical/details/DTXSID6020802" TargetMode="External"/><Relationship Id="rId1329" Type="http://schemas.openxmlformats.org/officeDocument/2006/relationships/hyperlink" Target="http://comptox.epa.gov/dashboard/chemical/details/DTXSID8034586" TargetMode="External"/><Relationship Id="rId1536" Type="http://schemas.openxmlformats.org/officeDocument/2006/relationships/hyperlink" Target="http://comptox.epa.gov/dashboard/chemical/details/DTXSID0039223" TargetMode="External"/><Relationship Id="rId1743" Type="http://schemas.openxmlformats.org/officeDocument/2006/relationships/hyperlink" Target="http://comptox.epa.gov/dashboard/chemical/details/DTXSID0021337" TargetMode="External"/><Relationship Id="rId35" Type="http://schemas.openxmlformats.org/officeDocument/2006/relationships/hyperlink" Target="http://comptox.epa.gov/dashboard/chemical/details/DTXSID40244163" TargetMode="External"/><Relationship Id="rId1603" Type="http://schemas.openxmlformats.org/officeDocument/2006/relationships/hyperlink" Target="http://comptox.epa.gov/dashboard/chemical/details/DTXSID40202900" TargetMode="External"/><Relationship Id="rId1810" Type="http://schemas.openxmlformats.org/officeDocument/2006/relationships/hyperlink" Target="http://comptox.epa.gov/dashboard/chemical/details/DTXSID6032514" TargetMode="External"/><Relationship Id="rId184" Type="http://schemas.openxmlformats.org/officeDocument/2006/relationships/hyperlink" Target="http://comptox.epa.gov/dashboard/chemical/details/DTXSID7022332" TargetMode="External"/><Relationship Id="rId391" Type="http://schemas.openxmlformats.org/officeDocument/2006/relationships/hyperlink" Target="http://comptox.epa.gov/dashboard/chemical/details/DTXSID0024002" TargetMode="External"/><Relationship Id="rId251" Type="http://schemas.openxmlformats.org/officeDocument/2006/relationships/hyperlink" Target="http://comptox.epa.gov/dashboard/chemical/details/DTXSID9032329" TargetMode="External"/><Relationship Id="rId489" Type="http://schemas.openxmlformats.org/officeDocument/2006/relationships/hyperlink" Target="http://comptox.epa.gov/dashboard/chemical/details/DTXSID7027205" TargetMode="External"/><Relationship Id="rId696" Type="http://schemas.openxmlformats.org/officeDocument/2006/relationships/hyperlink" Target="http://comptox.epa.gov/dashboard/chemical/details/DTXSID60579121" TargetMode="External"/><Relationship Id="rId349" Type="http://schemas.openxmlformats.org/officeDocument/2006/relationships/hyperlink" Target="http://comptox.epa.gov/dashboard/chemical/details/DTXSID7021780" TargetMode="External"/><Relationship Id="rId556" Type="http://schemas.openxmlformats.org/officeDocument/2006/relationships/hyperlink" Target="http://comptox.epa.gov/dashboard/chemical/details/DTXSID9048512" TargetMode="External"/><Relationship Id="rId763" Type="http://schemas.openxmlformats.org/officeDocument/2006/relationships/hyperlink" Target="http://comptox.epa.gov/dashboard/chemical/details/DTXSID8025599" TargetMode="External"/><Relationship Id="rId1186" Type="http://schemas.openxmlformats.org/officeDocument/2006/relationships/hyperlink" Target="http://comptox.epa.gov/dashboard/chemical/details/DTXSID6020771" TargetMode="External"/><Relationship Id="rId1393" Type="http://schemas.openxmlformats.org/officeDocument/2006/relationships/hyperlink" Target="http://comptox.epa.gov/dashboard/chemical/details/DTXSID5024261" TargetMode="External"/><Relationship Id="rId111" Type="http://schemas.openxmlformats.org/officeDocument/2006/relationships/hyperlink" Target="http://comptox.epa.gov/dashboard/chemical/details/DTXSID6022056" TargetMode="External"/><Relationship Id="rId209" Type="http://schemas.openxmlformats.org/officeDocument/2006/relationships/hyperlink" Target="http://comptox.epa.gov/dashboard/chemical/details/DTXSID5033836" TargetMode="External"/><Relationship Id="rId416" Type="http://schemas.openxmlformats.org/officeDocument/2006/relationships/hyperlink" Target="http://comptox.epa.gov/dashboard/chemical/details/DTXSID0027195" TargetMode="External"/><Relationship Id="rId970" Type="http://schemas.openxmlformats.org/officeDocument/2006/relationships/hyperlink" Target="http://comptox.epa.gov/dashboard/chemical/details/DTXSID8069197" TargetMode="External"/><Relationship Id="rId1046" Type="http://schemas.openxmlformats.org/officeDocument/2006/relationships/hyperlink" Target="http://comptox.epa.gov/dashboard/chemical/details/DTXSID1021324" TargetMode="External"/><Relationship Id="rId1253" Type="http://schemas.openxmlformats.org/officeDocument/2006/relationships/hyperlink" Target="http://comptox.epa.gov/dashboard/chemical/details/DTXSID5021207" TargetMode="External"/><Relationship Id="rId1698" Type="http://schemas.openxmlformats.org/officeDocument/2006/relationships/hyperlink" Target="http://comptox.epa.gov/dashboard/chemical/details/DTXSID9045635" TargetMode="External"/><Relationship Id="rId623" Type="http://schemas.openxmlformats.org/officeDocument/2006/relationships/hyperlink" Target="http://comptox.epa.gov/dashboard/chemical/details/DTXSID5047295" TargetMode="External"/><Relationship Id="rId830" Type="http://schemas.openxmlformats.org/officeDocument/2006/relationships/hyperlink" Target="http://comptox.epa.gov/dashboard/chemical/details/DTXSID3048491" TargetMode="External"/><Relationship Id="rId928" Type="http://schemas.openxmlformats.org/officeDocument/2006/relationships/hyperlink" Target="http://comptox.epa.gov/dashboard/chemical/details/DTXSID5026259" TargetMode="External"/><Relationship Id="rId1460" Type="http://schemas.openxmlformats.org/officeDocument/2006/relationships/hyperlink" Target="http://comptox.epa.gov/dashboard/chemical/details/DTXSID2034962" TargetMode="External"/><Relationship Id="rId1558" Type="http://schemas.openxmlformats.org/officeDocument/2006/relationships/hyperlink" Target="http://comptox.epa.gov/dashboard/chemical/details/DTXSID4034235" TargetMode="External"/><Relationship Id="rId1765" Type="http://schemas.openxmlformats.org/officeDocument/2006/relationships/hyperlink" Target="http://comptox.epa.gov/dashboard/chemical/details/DTXSID3032626" TargetMode="External"/><Relationship Id="rId57" Type="http://schemas.openxmlformats.org/officeDocument/2006/relationships/hyperlink" Target="http://comptox.epa.gov/dashboard/chemical/details/DTXSID5043970" TargetMode="External"/><Relationship Id="rId1113" Type="http://schemas.openxmlformats.org/officeDocument/2006/relationships/hyperlink" Target="http://comptox.epa.gov/dashboard/chemical/details/DTXSID1060893" TargetMode="External"/><Relationship Id="rId1320" Type="http://schemas.openxmlformats.org/officeDocument/2006/relationships/hyperlink" Target="http://comptox.epa.gov/dashboard/chemical/details/DTXSID2027884" TargetMode="External"/><Relationship Id="rId1418" Type="http://schemas.openxmlformats.org/officeDocument/2006/relationships/hyperlink" Target="http://comptox.epa.gov/dashboard/chemical/details/DTXSID5026126" TargetMode="External"/><Relationship Id="rId1625" Type="http://schemas.openxmlformats.org/officeDocument/2006/relationships/hyperlink" Target="http://comptox.epa.gov/dashboard/chemical/details/DTXSID6023020" TargetMode="External"/><Relationship Id="rId273" Type="http://schemas.openxmlformats.org/officeDocument/2006/relationships/hyperlink" Target="http://comptox.epa.gov/dashboard/chemical/details/DTXSID7023936" TargetMode="External"/><Relationship Id="rId480" Type="http://schemas.openxmlformats.org/officeDocument/2006/relationships/hyperlink" Target="http://comptox.epa.gov/dashboard/chemical/details/DTXSID1020932" TargetMode="External"/><Relationship Id="rId133" Type="http://schemas.openxmlformats.org/officeDocument/2006/relationships/hyperlink" Target="http://comptox.epa.gov/dashboard/chemical/details/DTXSID4024359" TargetMode="External"/><Relationship Id="rId340" Type="http://schemas.openxmlformats.org/officeDocument/2006/relationships/hyperlink" Target="http://comptox.epa.gov/dashboard/chemical/details/DTXSID5020449" TargetMode="External"/><Relationship Id="rId578" Type="http://schemas.openxmlformats.org/officeDocument/2006/relationships/hyperlink" Target="http://comptox.epa.gov/dashboard/chemical/details/DTXSID1047362" TargetMode="External"/><Relationship Id="rId785" Type="http://schemas.openxmlformats.org/officeDocument/2006/relationships/hyperlink" Target="http://comptox.epa.gov/dashboard/chemical/details/DTXSID80631538" TargetMode="External"/><Relationship Id="rId992" Type="http://schemas.openxmlformats.org/officeDocument/2006/relationships/hyperlink" Target="http://comptox.epa.gov/dashboard/chemical/details/DTXSID4021761" TargetMode="External"/><Relationship Id="rId200" Type="http://schemas.openxmlformats.org/officeDocument/2006/relationships/hyperlink" Target="http://comptox.epa.gov/dashboard/chemical/details/DTXSID8040721" TargetMode="External"/><Relationship Id="rId438" Type="http://schemas.openxmlformats.org/officeDocument/2006/relationships/hyperlink" Target="http://comptox.epa.gov/dashboard/chemical/details/DTXSID0023826" TargetMode="External"/><Relationship Id="rId645" Type="http://schemas.openxmlformats.org/officeDocument/2006/relationships/hyperlink" Target="http://comptox.epa.gov/dashboard/chemical/details/DTXSID6024254" TargetMode="External"/><Relationship Id="rId852" Type="http://schemas.openxmlformats.org/officeDocument/2006/relationships/hyperlink" Target="http://comptox.epa.gov/dashboard/chemical/details/DTXSID4041020" TargetMode="External"/><Relationship Id="rId1068" Type="http://schemas.openxmlformats.org/officeDocument/2006/relationships/hyperlink" Target="http://comptox.epa.gov/dashboard/chemical/details/DTXSID4034601" TargetMode="External"/><Relationship Id="rId1275" Type="http://schemas.openxmlformats.org/officeDocument/2006/relationships/hyperlink" Target="http://comptox.epa.gov/dashboard/chemical/details/DTXSID7032393" TargetMode="External"/><Relationship Id="rId1482" Type="http://schemas.openxmlformats.org/officeDocument/2006/relationships/hyperlink" Target="http://comptox.epa.gov/dashboard/chemical/details/DTXSID4040682" TargetMode="External"/><Relationship Id="rId505" Type="http://schemas.openxmlformats.org/officeDocument/2006/relationships/hyperlink" Target="http://comptox.epa.gov/dashboard/chemical/details/DTXSID5047538" TargetMode="External"/><Relationship Id="rId712" Type="http://schemas.openxmlformats.org/officeDocument/2006/relationships/hyperlink" Target="http://comptox.epa.gov/dashboard/chemical/details/DTXSID4040713" TargetMode="External"/><Relationship Id="rId1135" Type="http://schemas.openxmlformats.org/officeDocument/2006/relationships/hyperlink" Target="http://comptox.epa.gov/dashboard/chemical/details/DTXSID10156784" TargetMode="External"/><Relationship Id="rId1342" Type="http://schemas.openxmlformats.org/officeDocument/2006/relationships/hyperlink" Target="http://comptox.epa.gov/dashboard/chemical/details/DTXSID6020359" TargetMode="External"/><Relationship Id="rId1787" Type="http://schemas.openxmlformats.org/officeDocument/2006/relationships/hyperlink" Target="http://comptox.epa.gov/dashboard/chemical/details/DTXSID8041246" TargetMode="External"/><Relationship Id="rId79" Type="http://schemas.openxmlformats.org/officeDocument/2006/relationships/hyperlink" Target="http://comptox.epa.gov/dashboard/chemical/details/DTXSID2022678" TargetMode="External"/><Relationship Id="rId1202" Type="http://schemas.openxmlformats.org/officeDocument/2006/relationships/hyperlink" Target="http://comptox.epa.gov/dashboard/chemical/details/DTXSID7024827" TargetMode="External"/><Relationship Id="rId1647" Type="http://schemas.openxmlformats.org/officeDocument/2006/relationships/hyperlink" Target="http://comptox.epa.gov/dashboard/chemical/details/DTXSID6025692" TargetMode="External"/><Relationship Id="rId1507" Type="http://schemas.openxmlformats.org/officeDocument/2006/relationships/hyperlink" Target="http://comptox.epa.gov/dashboard/chemical/details/DTXSID4041997" TargetMode="External"/><Relationship Id="rId1714" Type="http://schemas.openxmlformats.org/officeDocument/2006/relationships/hyperlink" Target="http://comptox.epa.gov/dashboard/chemical/details/DTXSID7020009" TargetMode="External"/><Relationship Id="rId295" Type="http://schemas.openxmlformats.org/officeDocument/2006/relationships/hyperlink" Target="http://comptox.epa.gov/dashboard/chemical/details/DTXSID3020332" TargetMode="External"/><Relationship Id="rId155" Type="http://schemas.openxmlformats.org/officeDocument/2006/relationships/hyperlink" Target="http://comptox.epa.gov/dashboard/chemical/details/DTXSID1021877" TargetMode="External"/><Relationship Id="rId362" Type="http://schemas.openxmlformats.org/officeDocument/2006/relationships/hyperlink" Target="http://comptox.epa.gov/dashboard/chemical/details/DTXSID0047537" TargetMode="External"/><Relationship Id="rId1297" Type="http://schemas.openxmlformats.org/officeDocument/2006/relationships/hyperlink" Target="http://comptox.epa.gov/dashboard/chemical/details/DTXSID2032552" TargetMode="External"/><Relationship Id="rId222" Type="http://schemas.openxmlformats.org/officeDocument/2006/relationships/hyperlink" Target="http://comptox.epa.gov/dashboard/chemical/details/DTXSID8023846" TargetMode="External"/><Relationship Id="rId667" Type="http://schemas.openxmlformats.org/officeDocument/2006/relationships/hyperlink" Target="http://comptox.epa.gov/dashboard/chemical/details/DTXSID2034625" TargetMode="External"/><Relationship Id="rId874" Type="http://schemas.openxmlformats.org/officeDocument/2006/relationships/hyperlink" Target="http://comptox.epa.gov/dashboard/chemical/details/DTXSID00885314" TargetMode="External"/><Relationship Id="rId527" Type="http://schemas.openxmlformats.org/officeDocument/2006/relationships/hyperlink" Target="http://comptox.epa.gov/dashboard/chemical/details/DTXSID9048516" TargetMode="External"/><Relationship Id="rId734" Type="http://schemas.openxmlformats.org/officeDocument/2006/relationships/hyperlink" Target="http://comptox.epa.gov/dashboard/chemical/details/DTXSID6040747" TargetMode="External"/><Relationship Id="rId941" Type="http://schemas.openxmlformats.org/officeDocument/2006/relationships/hyperlink" Target="http://comptox.epa.gov/dashboard/chemical/details/DTXSID0027777" TargetMode="External"/><Relationship Id="rId1157" Type="http://schemas.openxmlformats.org/officeDocument/2006/relationships/hyperlink" Target="http://comptox.epa.gov/dashboard/chemical/details/DTXSID70895026" TargetMode="External"/><Relationship Id="rId1364" Type="http://schemas.openxmlformats.org/officeDocument/2006/relationships/hyperlink" Target="http://comptox.epa.gov/dashboard/chemical/details/DTXSID8042187" TargetMode="External"/><Relationship Id="rId1571" Type="http://schemas.openxmlformats.org/officeDocument/2006/relationships/hyperlink" Target="http://comptox.epa.gov/dashboard/chemical/details/DTXSID5046273" TargetMode="External"/><Relationship Id="rId70" Type="http://schemas.openxmlformats.org/officeDocument/2006/relationships/hyperlink" Target="http://comptox.epa.gov/dashboard/chemical/details/DTXSID8023214" TargetMode="External"/><Relationship Id="rId801" Type="http://schemas.openxmlformats.org/officeDocument/2006/relationships/hyperlink" Target="http://comptox.epa.gov/dashboard/chemical/details/DTXSID5020528" TargetMode="External"/><Relationship Id="rId1017" Type="http://schemas.openxmlformats.org/officeDocument/2006/relationships/hyperlink" Target="http://comptox.epa.gov/dashboard/chemical/details/DTXSID1026796" TargetMode="External"/><Relationship Id="rId1224" Type="http://schemas.openxmlformats.org/officeDocument/2006/relationships/hyperlink" Target="http://comptox.epa.gov/dashboard/chemical/details/DTXSID7034250" TargetMode="External"/><Relationship Id="rId1431" Type="http://schemas.openxmlformats.org/officeDocument/2006/relationships/hyperlink" Target="http://comptox.epa.gov/dashboard/chemical/details/DTXSID5025998" TargetMode="External"/><Relationship Id="rId1669" Type="http://schemas.openxmlformats.org/officeDocument/2006/relationships/hyperlink" Target="http://comptox.epa.gov/dashboard/chemical/details/DTXSID9020081" TargetMode="External"/><Relationship Id="rId1529" Type="http://schemas.openxmlformats.org/officeDocument/2006/relationships/hyperlink" Target="http://comptox.epa.gov/dashboard/chemical/details/DTXSID20994033" TargetMode="External"/><Relationship Id="rId1736" Type="http://schemas.openxmlformats.org/officeDocument/2006/relationships/hyperlink" Target="http://comptox.epa.gov/dashboard/chemical/details/DTXSID9021217" TargetMode="External"/><Relationship Id="rId28" Type="http://schemas.openxmlformats.org/officeDocument/2006/relationships/hyperlink" Target="http://comptox.epa.gov/dashboard/chemical/details/DTXSID9023546" TargetMode="External"/><Relationship Id="rId1803" Type="http://schemas.openxmlformats.org/officeDocument/2006/relationships/hyperlink" Target="http://comptox.epa.gov/dashboard/chemical/details/DTXSID8027581" TargetMode="External"/><Relationship Id="rId177" Type="http://schemas.openxmlformats.org/officeDocument/2006/relationships/hyperlink" Target="http://comptox.epa.gov/dashboard/chemical/details/DTXSID0028038" TargetMode="External"/><Relationship Id="rId384" Type="http://schemas.openxmlformats.org/officeDocument/2006/relationships/hyperlink" Target="http://comptox.epa.gov/dashboard/chemical/details/DTXSID5047249" TargetMode="External"/><Relationship Id="rId591" Type="http://schemas.openxmlformats.org/officeDocument/2006/relationships/hyperlink" Target="http://comptox.epa.gov/dashboard/chemical/details/DTXSID4034948" TargetMode="External"/><Relationship Id="rId244" Type="http://schemas.openxmlformats.org/officeDocument/2006/relationships/hyperlink" Target="http://comptox.epa.gov/dashboard/chemical/details/DTXSID4047381" TargetMode="External"/><Relationship Id="rId689" Type="http://schemas.openxmlformats.org/officeDocument/2006/relationships/hyperlink" Target="http://comptox.epa.gov/dashboard/chemical/details/DTXSID4020458" TargetMode="External"/><Relationship Id="rId896" Type="http://schemas.openxmlformats.org/officeDocument/2006/relationships/hyperlink" Target="http://comptox.epa.gov/dashboard/chemical/details/DTXSID0021096" TargetMode="External"/><Relationship Id="rId1081" Type="http://schemas.openxmlformats.org/officeDocument/2006/relationships/hyperlink" Target="http://comptox.epa.gov/dashboard/chemical/details/DTXSID5037494" TargetMode="External"/><Relationship Id="rId451" Type="http://schemas.openxmlformats.org/officeDocument/2006/relationships/hyperlink" Target="http://comptox.epa.gov/dashboard/chemical/details/DTXSID9052846" TargetMode="External"/><Relationship Id="rId549" Type="http://schemas.openxmlformats.org/officeDocument/2006/relationships/hyperlink" Target="http://comptox.epa.gov/dashboard/chemical/details/DTXSID4023541" TargetMode="External"/><Relationship Id="rId756" Type="http://schemas.openxmlformats.org/officeDocument/2006/relationships/hyperlink" Target="http://comptox.epa.gov/dashboard/chemical/details/DTXSID1026900" TargetMode="External"/><Relationship Id="rId1179" Type="http://schemas.openxmlformats.org/officeDocument/2006/relationships/hyperlink" Target="http://comptox.epa.gov/dashboard/chemical/details/DTXSID30188148" TargetMode="External"/><Relationship Id="rId1386" Type="http://schemas.openxmlformats.org/officeDocument/2006/relationships/hyperlink" Target="http://comptox.epa.gov/dashboard/chemical/details/DTXSID80897571" TargetMode="External"/><Relationship Id="rId1593" Type="http://schemas.openxmlformats.org/officeDocument/2006/relationships/hyperlink" Target="http://comptox.epa.gov/dashboard/chemical/details/DTXSID0020232" TargetMode="External"/><Relationship Id="rId104" Type="http://schemas.openxmlformats.org/officeDocument/2006/relationships/hyperlink" Target="http://comptox.epa.gov/dashboard/chemical/details/DTXSID2025133" TargetMode="External"/><Relationship Id="rId311" Type="http://schemas.openxmlformats.org/officeDocument/2006/relationships/hyperlink" Target="http://comptox.epa.gov/dashboard/chemical/details/DTXSID9047253" TargetMode="External"/><Relationship Id="rId409" Type="http://schemas.openxmlformats.org/officeDocument/2006/relationships/hyperlink" Target="http://comptox.epa.gov/dashboard/chemical/details/DTXSID2048167" TargetMode="External"/><Relationship Id="rId963" Type="http://schemas.openxmlformats.org/officeDocument/2006/relationships/hyperlink" Target="http://comptox.epa.gov/dashboard/chemical/details/DTXSID70884076" TargetMode="External"/><Relationship Id="rId1039" Type="http://schemas.openxmlformats.org/officeDocument/2006/relationships/hyperlink" Target="http://comptox.epa.gov/dashboard/chemical/details/DTXSID6029597" TargetMode="External"/><Relationship Id="rId1246" Type="http://schemas.openxmlformats.org/officeDocument/2006/relationships/hyperlink" Target="http://comptox.epa.gov/dashboard/chemical/details/DTXSID8026727" TargetMode="External"/><Relationship Id="rId92" Type="http://schemas.openxmlformats.org/officeDocument/2006/relationships/hyperlink" Target="http://comptox.epa.gov/dashboard/chemical/details/DTXSID9052686" TargetMode="External"/><Relationship Id="rId616" Type="http://schemas.openxmlformats.org/officeDocument/2006/relationships/hyperlink" Target="http://comptox.epa.gov/dashboard/chemical/details/DTXSID5021411" TargetMode="External"/><Relationship Id="rId823" Type="http://schemas.openxmlformats.org/officeDocument/2006/relationships/hyperlink" Target="http://comptox.epa.gov/dashboard/chemical/details/DTXSID4021181" TargetMode="External"/><Relationship Id="rId1453" Type="http://schemas.openxmlformats.org/officeDocument/2006/relationships/hyperlink" Target="http://comptox.epa.gov/dashboard/chemical/details/DTXSID1026904" TargetMode="External"/><Relationship Id="rId1660" Type="http://schemas.openxmlformats.org/officeDocument/2006/relationships/hyperlink" Target="http://comptox.epa.gov/dashboard/chemical/details/DTXSID4024729" TargetMode="External"/><Relationship Id="rId1758" Type="http://schemas.openxmlformats.org/officeDocument/2006/relationships/hyperlink" Target="http://comptox.epa.gov/dashboard/chemical/details/DTXSID5020316" TargetMode="External"/><Relationship Id="rId1106" Type="http://schemas.openxmlformats.org/officeDocument/2006/relationships/hyperlink" Target="http://comptox.epa.gov/dashboard/chemical/details/DTXSID3045439" TargetMode="External"/><Relationship Id="rId1313" Type="http://schemas.openxmlformats.org/officeDocument/2006/relationships/hyperlink" Target="http://comptox.epa.gov/dashboard/chemical/details/DTXSID3058169" TargetMode="External"/><Relationship Id="rId1520" Type="http://schemas.openxmlformats.org/officeDocument/2006/relationships/hyperlink" Target="http://comptox.epa.gov/dashboard/chemical/details/DTXSID8026773" TargetMode="External"/><Relationship Id="rId1618" Type="http://schemas.openxmlformats.org/officeDocument/2006/relationships/hyperlink" Target="http://comptox.epa.gov/dashboard/chemical/details/DTXSID5021885" TargetMode="External"/><Relationship Id="rId199" Type="http://schemas.openxmlformats.org/officeDocument/2006/relationships/hyperlink" Target="http://comptox.epa.gov/dashboard/chemical/details/DTXSID3040722" TargetMode="External"/><Relationship Id="rId266" Type="http://schemas.openxmlformats.org/officeDocument/2006/relationships/hyperlink" Target="http://comptox.epa.gov/dashboard/chemical/details/DTXSID4022442" TargetMode="External"/><Relationship Id="rId473" Type="http://schemas.openxmlformats.org/officeDocument/2006/relationships/hyperlink" Target="http://comptox.epa.gov/dashboard/chemical/details/DTXSID2036299" TargetMode="External"/><Relationship Id="rId680" Type="http://schemas.openxmlformats.org/officeDocument/2006/relationships/hyperlink" Target="http://comptox.epa.gov/dashboard/chemical/details/DTXSID7022546" TargetMode="External"/><Relationship Id="rId126" Type="http://schemas.openxmlformats.org/officeDocument/2006/relationships/hyperlink" Target="http://comptox.epa.gov/dashboard/chemical/details/DTXSID1027635" TargetMode="External"/><Relationship Id="rId333" Type="http://schemas.openxmlformats.org/officeDocument/2006/relationships/hyperlink" Target="http://comptox.epa.gov/dashboard/chemical/details/DTXSID4020371" TargetMode="External"/><Relationship Id="rId540" Type="http://schemas.openxmlformats.org/officeDocument/2006/relationships/hyperlink" Target="http://comptox.epa.gov/dashboard/chemical/details/DTXSID4021185" TargetMode="External"/><Relationship Id="rId778" Type="http://schemas.openxmlformats.org/officeDocument/2006/relationships/hyperlink" Target="http://comptox.epa.gov/dashboard/chemical/details/DTXSID5020364" TargetMode="External"/><Relationship Id="rId985" Type="http://schemas.openxmlformats.org/officeDocument/2006/relationships/hyperlink" Target="http://comptox.epa.gov/dashboard/chemical/details/DTXSID20859032" TargetMode="External"/><Relationship Id="rId1170" Type="http://schemas.openxmlformats.org/officeDocument/2006/relationships/hyperlink" Target="http://comptox.epa.gov/dashboard/chemical/details/DTXSID8020541" TargetMode="External"/><Relationship Id="rId638" Type="http://schemas.openxmlformats.org/officeDocument/2006/relationships/hyperlink" Target="http://comptox.epa.gov/dashboard/chemical/details/DTXSID6024048" TargetMode="External"/><Relationship Id="rId845" Type="http://schemas.openxmlformats.org/officeDocument/2006/relationships/hyperlink" Target="http://comptox.epa.gov/dashboard/chemical/details/DTXSID5032529" TargetMode="External"/><Relationship Id="rId1030" Type="http://schemas.openxmlformats.org/officeDocument/2006/relationships/hyperlink" Target="http://comptox.epa.gov/dashboard/chemical/details/DTXSID4042048" TargetMode="External"/><Relationship Id="rId1268" Type="http://schemas.openxmlformats.org/officeDocument/2006/relationships/hyperlink" Target="http://comptox.epa.gov/dashboard/chemical/details/DTXSID1020306" TargetMode="External"/><Relationship Id="rId1475" Type="http://schemas.openxmlformats.org/officeDocument/2006/relationships/hyperlink" Target="http://comptox.epa.gov/dashboard/chemical/details/DTXSID7020897" TargetMode="External"/><Relationship Id="rId1682" Type="http://schemas.openxmlformats.org/officeDocument/2006/relationships/hyperlink" Target="http://comptox.epa.gov/dashboard/chemical/details/DTXSID6023109" TargetMode="External"/><Relationship Id="rId400" Type="http://schemas.openxmlformats.org/officeDocument/2006/relationships/hyperlink" Target="http://comptox.epa.gov/dashboard/chemical/details/DTXSID7024112" TargetMode="External"/><Relationship Id="rId705" Type="http://schemas.openxmlformats.org/officeDocument/2006/relationships/hyperlink" Target="http://comptox.epa.gov/dashboard/chemical/details/DTXSID4020537" TargetMode="External"/><Relationship Id="rId1128" Type="http://schemas.openxmlformats.org/officeDocument/2006/relationships/hyperlink" Target="http://comptox.epa.gov/dashboard/chemical/details/DTXSID5058773" TargetMode="External"/><Relationship Id="rId1335" Type="http://schemas.openxmlformats.org/officeDocument/2006/relationships/hyperlink" Target="http://comptox.epa.gov/dashboard/chemical/details/DTXSID4020240" TargetMode="External"/><Relationship Id="rId1542" Type="http://schemas.openxmlformats.org/officeDocument/2006/relationships/hyperlink" Target="http://comptox.epa.gov/dashboard/chemical/details/DTXSID0066589" TargetMode="External"/><Relationship Id="rId912" Type="http://schemas.openxmlformats.org/officeDocument/2006/relationships/hyperlink" Target="http://comptox.epa.gov/dashboard/chemical/details/DTXSID6026878" TargetMode="External"/><Relationship Id="rId41" Type="http://schemas.openxmlformats.org/officeDocument/2006/relationships/hyperlink" Target="http://comptox.epa.gov/dashboard/chemical/details/DTXSID6027343" TargetMode="External"/><Relationship Id="rId1402" Type="http://schemas.openxmlformats.org/officeDocument/2006/relationships/hyperlink" Target="http://comptox.epa.gov/dashboard/chemical/details/DTXSID8020597" TargetMode="External"/><Relationship Id="rId1707" Type="http://schemas.openxmlformats.org/officeDocument/2006/relationships/hyperlink" Target="http://comptox.epa.gov/dashboard/chemical/details/DTXSID3048863" TargetMode="External"/><Relationship Id="rId190" Type="http://schemas.openxmlformats.org/officeDocument/2006/relationships/hyperlink" Target="http://comptox.epa.gov/dashboard/chemical/details/DTXSID9047598" TargetMode="External"/><Relationship Id="rId288" Type="http://schemas.openxmlformats.org/officeDocument/2006/relationships/hyperlink" Target="http://comptox.epa.gov/dashboard/chemical/details/DTXSID2024793" TargetMode="External"/><Relationship Id="rId495" Type="http://schemas.openxmlformats.org/officeDocument/2006/relationships/hyperlink" Target="http://comptox.epa.gov/dashboard/chemical/details/DTXSID7021869" TargetMode="External"/><Relationship Id="rId148" Type="http://schemas.openxmlformats.org/officeDocument/2006/relationships/hyperlink" Target="http://comptox.epa.gov/dashboard/chemical/details/DTXSID6027052" TargetMode="External"/><Relationship Id="rId355" Type="http://schemas.openxmlformats.org/officeDocument/2006/relationships/hyperlink" Target="http://comptox.epa.gov/dashboard/chemical/details/DTXSID6020480" TargetMode="External"/><Relationship Id="rId562" Type="http://schemas.openxmlformats.org/officeDocument/2006/relationships/hyperlink" Target="http://comptox.epa.gov/dashboard/chemical/details/DTXSID5047322" TargetMode="External"/><Relationship Id="rId1192" Type="http://schemas.openxmlformats.org/officeDocument/2006/relationships/hyperlink" Target="http://comptox.epa.gov/dashboard/chemical/details/DTXSID7023932" TargetMode="External"/><Relationship Id="rId215" Type="http://schemas.openxmlformats.org/officeDocument/2006/relationships/hyperlink" Target="http://comptox.epa.gov/dashboard/chemical/details/DTXSID4034287" TargetMode="External"/><Relationship Id="rId422" Type="http://schemas.openxmlformats.org/officeDocument/2006/relationships/hyperlink" Target="http://comptox.epa.gov/dashboard/chemical/details/DTXSID3048522" TargetMode="External"/><Relationship Id="rId867" Type="http://schemas.openxmlformats.org/officeDocument/2006/relationships/hyperlink" Target="http://comptox.epa.gov/dashboard/chemical/details/DTXSID6021741" TargetMode="External"/><Relationship Id="rId1052" Type="http://schemas.openxmlformats.org/officeDocument/2006/relationships/hyperlink" Target="http://comptox.epa.gov/dashboard/chemical/details/DTXSID7024243" TargetMode="External"/><Relationship Id="rId1497" Type="http://schemas.openxmlformats.org/officeDocument/2006/relationships/hyperlink" Target="http://comptox.epa.gov/dashboard/chemical/details/DTXSID0045127" TargetMode="External"/><Relationship Id="rId727" Type="http://schemas.openxmlformats.org/officeDocument/2006/relationships/hyperlink" Target="http://comptox.epa.gov/dashboard/chemical/details/DTXSID6046761" TargetMode="External"/><Relationship Id="rId934" Type="http://schemas.openxmlformats.org/officeDocument/2006/relationships/hyperlink" Target="http://comptox.epa.gov/dashboard/chemical/details/DTXSID6022008" TargetMode="External"/><Relationship Id="rId1357" Type="http://schemas.openxmlformats.org/officeDocument/2006/relationships/hyperlink" Target="http://comptox.epa.gov/dashboard/chemical/details/DTXSID2020428" TargetMode="External"/><Relationship Id="rId1564" Type="http://schemas.openxmlformats.org/officeDocument/2006/relationships/hyperlink" Target="http://comptox.epa.gov/dashboard/chemical/details/DTXSID7021524" TargetMode="External"/><Relationship Id="rId1771" Type="http://schemas.openxmlformats.org/officeDocument/2006/relationships/hyperlink" Target="http://comptox.epa.gov/dashboard/chemical/details/DTXSID9032610" TargetMode="External"/><Relationship Id="rId63" Type="http://schemas.openxmlformats.org/officeDocument/2006/relationships/hyperlink" Target="http://comptox.epa.gov/dashboard/chemical/details/DTXSID6022977" TargetMode="External"/><Relationship Id="rId1217" Type="http://schemas.openxmlformats.org/officeDocument/2006/relationships/hyperlink" Target="http://comptox.epa.gov/dashboard/chemical/details/DTXSID3023556" TargetMode="External"/><Relationship Id="rId1424" Type="http://schemas.openxmlformats.org/officeDocument/2006/relationships/hyperlink" Target="http://comptox.epa.gov/dashboard/chemical/details/DTXSID9041607" TargetMode="External"/><Relationship Id="rId1631" Type="http://schemas.openxmlformats.org/officeDocument/2006/relationships/hyperlink" Target="http://comptox.epa.gov/dashboard/chemical/details/DTXSID2043951" TargetMode="External"/><Relationship Id="rId1729" Type="http://schemas.openxmlformats.org/officeDocument/2006/relationships/hyperlink" Target="http://comptox.epa.gov/dashboard/chemical/details/DTXSID2024163" TargetMode="External"/><Relationship Id="rId377" Type="http://schemas.openxmlformats.org/officeDocument/2006/relationships/hyperlink" Target="http://comptox.epa.gov/dashboard/chemical/details/DTXSID8032386" TargetMode="External"/><Relationship Id="rId584" Type="http://schemas.openxmlformats.org/officeDocument/2006/relationships/hyperlink" Target="http://comptox.epa.gov/dashboard/chemical/details/DTXSID2021288" TargetMode="External"/><Relationship Id="rId5" Type="http://schemas.openxmlformats.org/officeDocument/2006/relationships/hyperlink" Target="http://comptox.epa.gov/dashboard/chemical/details/DTXSID50193113" TargetMode="External"/><Relationship Id="rId237" Type="http://schemas.openxmlformats.org/officeDocument/2006/relationships/hyperlink" Target="http://comptox.epa.gov/dashboard/chemical/details/DTXSID5020108" TargetMode="External"/><Relationship Id="rId791" Type="http://schemas.openxmlformats.org/officeDocument/2006/relationships/hyperlink" Target="http://comptox.epa.gov/dashboard/chemical/details/DTXSID7048166" TargetMode="External"/><Relationship Id="rId889" Type="http://schemas.openxmlformats.org/officeDocument/2006/relationships/hyperlink" Target="http://comptox.epa.gov/dashboard/chemical/details/DTXSID9021683" TargetMode="External"/><Relationship Id="rId1074" Type="http://schemas.openxmlformats.org/officeDocument/2006/relationships/hyperlink" Target="http://comptox.epa.gov/dashboard/chemical/details/DTXSID0034851" TargetMode="External"/><Relationship Id="rId444" Type="http://schemas.openxmlformats.org/officeDocument/2006/relationships/hyperlink" Target="http://comptox.epa.gov/dashboard/chemical/details/DTXSID9020790" TargetMode="External"/><Relationship Id="rId651" Type="http://schemas.openxmlformats.org/officeDocument/2006/relationships/hyperlink" Target="http://comptox.epa.gov/dashboard/chemical/details/DTXSID4023333" TargetMode="External"/><Relationship Id="rId749" Type="http://schemas.openxmlformats.org/officeDocument/2006/relationships/hyperlink" Target="http://comptox.epa.gov/dashboard/chemical/details/DTXSID5032600" TargetMode="External"/><Relationship Id="rId1281" Type="http://schemas.openxmlformats.org/officeDocument/2006/relationships/hyperlink" Target="http://comptox.epa.gov/dashboard/chemical/details/DTXSID7020760" TargetMode="External"/><Relationship Id="rId1379" Type="http://schemas.openxmlformats.org/officeDocument/2006/relationships/hyperlink" Target="http://comptox.epa.gov/dashboard/chemical/details/DTXSID00940816" TargetMode="External"/><Relationship Id="rId1586" Type="http://schemas.openxmlformats.org/officeDocument/2006/relationships/hyperlink" Target="http://comptox.epa.gov/dashboard/chemical/details/DTXSID4020533" TargetMode="External"/><Relationship Id="rId304" Type="http://schemas.openxmlformats.org/officeDocument/2006/relationships/hyperlink" Target="http://comptox.epa.gov/dashboard/chemical/details/DTXSID1047576" TargetMode="External"/><Relationship Id="rId511" Type="http://schemas.openxmlformats.org/officeDocument/2006/relationships/hyperlink" Target="http://comptox.epa.gov/dashboard/chemical/details/DTXSID3037709" TargetMode="External"/><Relationship Id="rId609" Type="http://schemas.openxmlformats.org/officeDocument/2006/relationships/hyperlink" Target="http://comptox.epa.gov/dashboard/chemical/details/DTXSID2029246" TargetMode="External"/><Relationship Id="rId956" Type="http://schemas.openxmlformats.org/officeDocument/2006/relationships/hyperlink" Target="http://comptox.epa.gov/dashboard/chemical/details/DTXSID30889704" TargetMode="External"/><Relationship Id="rId1141" Type="http://schemas.openxmlformats.org/officeDocument/2006/relationships/hyperlink" Target="http://comptox.epa.gov/dashboard/chemical/details/DTXSID3021936" TargetMode="External"/><Relationship Id="rId1239" Type="http://schemas.openxmlformats.org/officeDocument/2006/relationships/hyperlink" Target="http://comptox.epa.gov/dashboard/chemical/details/DTXSID20865895" TargetMode="External"/><Relationship Id="rId1793" Type="http://schemas.openxmlformats.org/officeDocument/2006/relationships/hyperlink" Target="http://comptox.epa.gov/dashboard/chemical/details/DTXSID5032577" TargetMode="External"/><Relationship Id="rId85" Type="http://schemas.openxmlformats.org/officeDocument/2006/relationships/hyperlink" Target="http://comptox.epa.gov/dashboard/chemical/details/DTXSID3032179" TargetMode="External"/><Relationship Id="rId816" Type="http://schemas.openxmlformats.org/officeDocument/2006/relationships/hyperlink" Target="http://comptox.epa.gov/dashboard/chemical/details/DTXSID9020160" TargetMode="External"/><Relationship Id="rId1001" Type="http://schemas.openxmlformats.org/officeDocument/2006/relationships/hyperlink" Target="http://comptox.epa.gov/dashboard/chemical/details/DTXSID7027334" TargetMode="External"/><Relationship Id="rId1446" Type="http://schemas.openxmlformats.org/officeDocument/2006/relationships/hyperlink" Target="http://comptox.epa.gov/dashboard/chemical/details/DTXSID9020116" TargetMode="External"/><Relationship Id="rId1653" Type="http://schemas.openxmlformats.org/officeDocument/2006/relationships/hyperlink" Target="http://comptox.epa.gov/dashboard/chemical/details/DTXSID9022524" TargetMode="External"/><Relationship Id="rId1306" Type="http://schemas.openxmlformats.org/officeDocument/2006/relationships/hyperlink" Target="http://comptox.epa.gov/dashboard/chemical/details/DTXSID7041883" TargetMode="External"/><Relationship Id="rId1513" Type="http://schemas.openxmlformats.org/officeDocument/2006/relationships/hyperlink" Target="http://comptox.epa.gov/dashboard/chemical/details/DTXSID0073952" TargetMode="External"/><Relationship Id="rId1720" Type="http://schemas.openxmlformats.org/officeDocument/2006/relationships/hyperlink" Target="http://comptox.epa.gov/dashboard/chemical/details/DTXSID0041145" TargetMode="External"/><Relationship Id="rId12" Type="http://schemas.openxmlformats.org/officeDocument/2006/relationships/hyperlink" Target="http://comptox.epa.gov/dashboard/chemical/details/DTXSID70182029" TargetMode="External"/><Relationship Id="rId1818" Type="http://schemas.openxmlformats.org/officeDocument/2006/relationships/hyperlink" Target="http://comptox.epa.gov/dashboard/chemical/details/DTXSID8048733" TargetMode="External"/><Relationship Id="rId161" Type="http://schemas.openxmlformats.org/officeDocument/2006/relationships/hyperlink" Target="http://comptox.epa.gov/dashboard/chemical/details/DTXSID4020959" TargetMode="External"/><Relationship Id="rId399" Type="http://schemas.openxmlformats.org/officeDocument/2006/relationships/hyperlink" Target="http://comptox.epa.gov/dashboard/chemical/details/DTXSID0022519" TargetMode="External"/><Relationship Id="rId259" Type="http://schemas.openxmlformats.org/officeDocument/2006/relationships/hyperlink" Target="http://comptox.epa.gov/dashboard/chemical/details/DTXSID1047528" TargetMode="External"/><Relationship Id="rId466" Type="http://schemas.openxmlformats.org/officeDocument/2006/relationships/hyperlink" Target="http://comptox.epa.gov/dashboard/chemical/details/DTXSID9040001" TargetMode="External"/><Relationship Id="rId673" Type="http://schemas.openxmlformats.org/officeDocument/2006/relationships/hyperlink" Target="http://comptox.epa.gov/dashboard/chemical/details/DTXSID4020290" TargetMode="External"/><Relationship Id="rId880" Type="http://schemas.openxmlformats.org/officeDocument/2006/relationships/hyperlink" Target="http://comptox.epa.gov/dashboard/chemical/details/DTXSID40891070" TargetMode="External"/><Relationship Id="rId1096" Type="http://schemas.openxmlformats.org/officeDocument/2006/relationships/hyperlink" Target="http://comptox.epa.gov/dashboard/chemical/details/DTXSID1023601" TargetMode="External"/><Relationship Id="rId119" Type="http://schemas.openxmlformats.org/officeDocument/2006/relationships/hyperlink" Target="http://comptox.epa.gov/dashboard/chemical/details/DTXSID1038298" TargetMode="External"/><Relationship Id="rId326" Type="http://schemas.openxmlformats.org/officeDocument/2006/relationships/hyperlink" Target="http://comptox.epa.gov/dashboard/chemical/details/DTXSID6047282" TargetMode="External"/><Relationship Id="rId533" Type="http://schemas.openxmlformats.org/officeDocument/2006/relationships/hyperlink" Target="http://comptox.epa.gov/dashboard/chemical/details/DTXSID1024259" TargetMode="External"/><Relationship Id="rId978" Type="http://schemas.openxmlformats.org/officeDocument/2006/relationships/hyperlink" Target="http://comptox.epa.gov/dashboard/chemical/details/DTXSID3027293" TargetMode="External"/><Relationship Id="rId1163" Type="http://schemas.openxmlformats.org/officeDocument/2006/relationships/hyperlink" Target="http://comptox.epa.gov/dashboard/chemical/details/DTXSID8023058" TargetMode="External"/><Relationship Id="rId1370" Type="http://schemas.openxmlformats.org/officeDocument/2006/relationships/hyperlink" Target="http://comptox.epa.gov/dashboard/chemical/details/DTXSID5021209" TargetMode="External"/><Relationship Id="rId740" Type="http://schemas.openxmlformats.org/officeDocument/2006/relationships/hyperlink" Target="http://comptox.epa.gov/dashboard/chemical/details/DTXSID8020127" TargetMode="External"/><Relationship Id="rId838" Type="http://schemas.openxmlformats.org/officeDocument/2006/relationships/hyperlink" Target="http://comptox.epa.gov/dashboard/chemical/details/DTXSID4023177" TargetMode="External"/><Relationship Id="rId1023" Type="http://schemas.openxmlformats.org/officeDocument/2006/relationships/hyperlink" Target="http://comptox.epa.gov/dashboard/chemical/details/DTXSID8026937" TargetMode="External"/><Relationship Id="rId1468" Type="http://schemas.openxmlformats.org/officeDocument/2006/relationships/hyperlink" Target="http://comptox.epa.gov/dashboard/chemical/details/DTXSID0022569" TargetMode="External"/><Relationship Id="rId1675" Type="http://schemas.openxmlformats.org/officeDocument/2006/relationships/hyperlink" Target="http://comptox.epa.gov/dashboard/chemical/details/DTXSID7023433" TargetMode="External"/><Relationship Id="rId600" Type="http://schemas.openxmlformats.org/officeDocument/2006/relationships/hyperlink" Target="http://comptox.epa.gov/dashboard/chemical/details/DTXSID3029653" TargetMode="External"/><Relationship Id="rId1230" Type="http://schemas.openxmlformats.org/officeDocument/2006/relationships/hyperlink" Target="http://comptox.epa.gov/dashboard/chemical/details/DTXSID2041622" TargetMode="External"/><Relationship Id="rId1328" Type="http://schemas.openxmlformats.org/officeDocument/2006/relationships/hyperlink" Target="http://comptox.epa.gov/dashboard/chemical/details/DTXSID70940909" TargetMode="External"/><Relationship Id="rId1535" Type="http://schemas.openxmlformats.org/officeDocument/2006/relationships/hyperlink" Target="http://comptox.epa.gov/dashboard/chemical/details/DTXSID9021712" TargetMode="External"/><Relationship Id="rId905" Type="http://schemas.openxmlformats.org/officeDocument/2006/relationships/hyperlink" Target="http://comptox.epa.gov/dashboard/chemical/details/DTXSID6024200" TargetMode="External"/><Relationship Id="rId1742" Type="http://schemas.openxmlformats.org/officeDocument/2006/relationships/hyperlink" Target="http://comptox.epa.gov/dashboard/chemical/details/DTXSID4022448" TargetMode="External"/><Relationship Id="rId34" Type="http://schemas.openxmlformats.org/officeDocument/2006/relationships/hyperlink" Target="http://comptox.epa.gov/dashboard/chemical/details/DTXSID8027248" TargetMode="External"/><Relationship Id="rId1602" Type="http://schemas.openxmlformats.org/officeDocument/2006/relationships/hyperlink" Target="http://comptox.epa.gov/dashboard/chemical/details/DTXSID2020189" TargetMode="External"/><Relationship Id="rId183" Type="http://schemas.openxmlformats.org/officeDocument/2006/relationships/hyperlink" Target="http://comptox.epa.gov/dashboard/chemical/details/DTXSID9040716" TargetMode="External"/><Relationship Id="rId390" Type="http://schemas.openxmlformats.org/officeDocument/2006/relationships/hyperlink" Target="http://comptox.epa.gov/dashboard/chemical/details/DTXSID2032392" TargetMode="External"/><Relationship Id="rId250" Type="http://schemas.openxmlformats.org/officeDocument/2006/relationships/hyperlink" Target="http://comptox.epa.gov/dashboard/chemical/details/DTXSID7041623" TargetMode="External"/><Relationship Id="rId488" Type="http://schemas.openxmlformats.org/officeDocument/2006/relationships/hyperlink" Target="http://comptox.epa.gov/dashboard/chemical/details/DTXSID8021642" TargetMode="External"/><Relationship Id="rId695" Type="http://schemas.openxmlformats.org/officeDocument/2006/relationships/hyperlink" Target="http://comptox.epa.gov/dashboard/chemical/details/DTXSID30873880" TargetMode="External"/><Relationship Id="rId110" Type="http://schemas.openxmlformats.org/officeDocument/2006/relationships/hyperlink" Target="http://comptox.epa.gov/dashboard/chemical/details/DTXSID6025010" TargetMode="External"/><Relationship Id="rId348" Type="http://schemas.openxmlformats.org/officeDocument/2006/relationships/hyperlink" Target="http://comptox.epa.gov/dashboard/chemical/details/DTXSID2038732" TargetMode="External"/><Relationship Id="rId555" Type="http://schemas.openxmlformats.org/officeDocument/2006/relationships/hyperlink" Target="http://comptox.epa.gov/dashboard/chemical/details/DTXSID7021237" TargetMode="External"/><Relationship Id="rId762" Type="http://schemas.openxmlformats.org/officeDocument/2006/relationships/hyperlink" Target="http://comptox.epa.gov/dashboard/chemical/details/DTXSID2025680" TargetMode="External"/><Relationship Id="rId1185" Type="http://schemas.openxmlformats.org/officeDocument/2006/relationships/hyperlink" Target="http://comptox.epa.gov/dashboard/chemical/details/DTXSID1021663" TargetMode="External"/><Relationship Id="rId1392" Type="http://schemas.openxmlformats.org/officeDocument/2006/relationships/hyperlink" Target="http://comptox.epa.gov/dashboard/chemical/details/DTXSID8023131" TargetMode="External"/><Relationship Id="rId208" Type="http://schemas.openxmlformats.org/officeDocument/2006/relationships/hyperlink" Target="http://comptox.epa.gov/dashboard/chemical/details/DTXSID0021834" TargetMode="External"/><Relationship Id="rId415" Type="http://schemas.openxmlformats.org/officeDocument/2006/relationships/hyperlink" Target="http://comptox.epa.gov/dashboard/chemical/details/DTXSID4034150" TargetMode="External"/><Relationship Id="rId622" Type="http://schemas.openxmlformats.org/officeDocument/2006/relationships/hyperlink" Target="http://comptox.epa.gov/dashboard/chemical/details/DTXSID1047289" TargetMode="External"/><Relationship Id="rId1045" Type="http://schemas.openxmlformats.org/officeDocument/2006/relationships/hyperlink" Target="http://comptox.epa.gov/dashboard/chemical/details/DTXSID0021383" TargetMode="External"/><Relationship Id="rId1252" Type="http://schemas.openxmlformats.org/officeDocument/2006/relationships/hyperlink" Target="http://comptox.epa.gov/dashboard/chemical/details/DTXSID2048539" TargetMode="External"/><Relationship Id="rId1697" Type="http://schemas.openxmlformats.org/officeDocument/2006/relationships/hyperlink" Target="http://comptox.epa.gov/dashboard/chemical/details/DTXSID7020265" TargetMode="External"/><Relationship Id="rId927" Type="http://schemas.openxmlformats.org/officeDocument/2006/relationships/hyperlink" Target="http://comptox.epa.gov/dashboard/chemical/details/DTXSID0021462" TargetMode="External"/><Relationship Id="rId1112" Type="http://schemas.openxmlformats.org/officeDocument/2006/relationships/hyperlink" Target="http://comptox.epa.gov/dashboard/chemical/details/DTXSID1021322" TargetMode="External"/><Relationship Id="rId1557" Type="http://schemas.openxmlformats.org/officeDocument/2006/relationships/hyperlink" Target="http://comptox.epa.gov/dashboard/chemical/details/DTXSID8075330" TargetMode="External"/><Relationship Id="rId1764" Type="http://schemas.openxmlformats.org/officeDocument/2006/relationships/hyperlink" Target="http://comptox.epa.gov/dashboard/chemical/details/DTXSID7023564" TargetMode="External"/><Relationship Id="rId56" Type="http://schemas.openxmlformats.org/officeDocument/2006/relationships/hyperlink" Target="http://comptox.epa.gov/dashboard/chemical/details/DTXSID10883487" TargetMode="External"/><Relationship Id="rId1417" Type="http://schemas.openxmlformats.org/officeDocument/2006/relationships/hyperlink" Target="http://comptox.epa.gov/dashboard/chemical/details/DTXSID2021995" TargetMode="External"/><Relationship Id="rId1624" Type="http://schemas.openxmlformats.org/officeDocument/2006/relationships/hyperlink" Target="http://comptox.epa.gov/dashboard/chemical/details/DTXSID2020892" TargetMode="External"/><Relationship Id="rId272" Type="http://schemas.openxmlformats.org/officeDocument/2006/relationships/hyperlink" Target="http://comptox.epa.gov/dashboard/chemical/details/DTXSID8040694" TargetMode="External"/><Relationship Id="rId577" Type="http://schemas.openxmlformats.org/officeDocument/2006/relationships/hyperlink" Target="http://comptox.epa.gov/dashboard/chemical/details/DTXSID8047341" TargetMode="External"/><Relationship Id="rId132" Type="http://schemas.openxmlformats.org/officeDocument/2006/relationships/hyperlink" Target="http://comptox.epa.gov/dashboard/chemical/details/DTXSID6022927" TargetMode="External"/><Relationship Id="rId784" Type="http://schemas.openxmlformats.org/officeDocument/2006/relationships/hyperlink" Target="http://comptox.epa.gov/dashboard/chemical/details/DTXSID6032649" TargetMode="External"/><Relationship Id="rId991" Type="http://schemas.openxmlformats.org/officeDocument/2006/relationships/hyperlink" Target="http://comptox.epa.gov/dashboard/chemical/details/DTXSID8025468" TargetMode="External"/><Relationship Id="rId1067" Type="http://schemas.openxmlformats.org/officeDocument/2006/relationships/hyperlink" Target="http://comptox.epa.gov/dashboard/chemical/details/DTXSID8034538" TargetMode="External"/><Relationship Id="rId437" Type="http://schemas.openxmlformats.org/officeDocument/2006/relationships/hyperlink" Target="http://comptox.epa.gov/dashboard/chemical/details/DTXSID3042059" TargetMode="External"/><Relationship Id="rId644" Type="http://schemas.openxmlformats.org/officeDocument/2006/relationships/hyperlink" Target="http://comptox.epa.gov/dashboard/chemical/details/DTXSID7042190" TargetMode="External"/><Relationship Id="rId851" Type="http://schemas.openxmlformats.org/officeDocument/2006/relationships/hyperlink" Target="http://comptox.epa.gov/dashboard/chemical/details/DTXSID50887929" TargetMode="External"/><Relationship Id="rId1274" Type="http://schemas.openxmlformats.org/officeDocument/2006/relationships/hyperlink" Target="http://comptox.epa.gov/dashboard/chemical/details/DTXSID8020759" TargetMode="External"/><Relationship Id="rId1481" Type="http://schemas.openxmlformats.org/officeDocument/2006/relationships/hyperlink" Target="http://comptox.epa.gov/dashboard/chemical/details/DTXSID6032645" TargetMode="External"/><Relationship Id="rId1579" Type="http://schemas.openxmlformats.org/officeDocument/2006/relationships/hyperlink" Target="http://comptox.epa.gov/dashboard/chemical/details/DTXSID1023869" TargetMode="External"/><Relationship Id="rId504" Type="http://schemas.openxmlformats.org/officeDocument/2006/relationships/hyperlink" Target="http://comptox.epa.gov/dashboard/chemical/details/DTXSID7021653" TargetMode="External"/><Relationship Id="rId711" Type="http://schemas.openxmlformats.org/officeDocument/2006/relationships/hyperlink" Target="http://comptox.epa.gov/dashboard/chemical/details/DTXSID7020972" TargetMode="External"/><Relationship Id="rId949" Type="http://schemas.openxmlformats.org/officeDocument/2006/relationships/hyperlink" Target="http://comptox.epa.gov/dashboard/chemical/details/DTXSID0027482" TargetMode="External"/><Relationship Id="rId1134" Type="http://schemas.openxmlformats.org/officeDocument/2006/relationships/hyperlink" Target="http://comptox.epa.gov/dashboard/chemical/details/DTXSID9021500" TargetMode="External"/><Relationship Id="rId1341" Type="http://schemas.openxmlformats.org/officeDocument/2006/relationships/hyperlink" Target="http://comptox.epa.gov/dashboard/chemical/details/DTXSID5046851" TargetMode="External"/><Relationship Id="rId1786" Type="http://schemas.openxmlformats.org/officeDocument/2006/relationships/hyperlink" Target="http://comptox.epa.gov/dashboard/chemical/details/DTXSID9022863" TargetMode="External"/><Relationship Id="rId78" Type="http://schemas.openxmlformats.org/officeDocument/2006/relationships/hyperlink" Target="http://comptox.epa.gov/dashboard/chemical/details/DTXSID0021460" TargetMode="External"/><Relationship Id="rId809" Type="http://schemas.openxmlformats.org/officeDocument/2006/relationships/hyperlink" Target="http://comptox.epa.gov/dashboard/chemical/details/DTXSID1032648" TargetMode="External"/><Relationship Id="rId1201" Type="http://schemas.openxmlformats.org/officeDocument/2006/relationships/hyperlink" Target="http://comptox.epa.gov/dashboard/chemical/details/DTXSID4020822" TargetMode="External"/><Relationship Id="rId1439" Type="http://schemas.openxmlformats.org/officeDocument/2006/relationships/hyperlink" Target="http://comptox.epa.gov/dashboard/chemical/details/DTXSID1032640" TargetMode="External"/><Relationship Id="rId1646" Type="http://schemas.openxmlformats.org/officeDocument/2006/relationships/hyperlink" Target="http://comptox.epa.gov/dashboard/chemical/details/DTXSID5026889" TargetMode="External"/><Relationship Id="rId1506" Type="http://schemas.openxmlformats.org/officeDocument/2006/relationships/hyperlink" Target="http://comptox.epa.gov/dashboard/chemical/details/DTXSID9023049" TargetMode="External"/><Relationship Id="rId1713" Type="http://schemas.openxmlformats.org/officeDocument/2006/relationships/hyperlink" Target="http://comptox.epa.gov/dashboard/chemical/details/DTXSID2024666" TargetMode="External"/><Relationship Id="rId294" Type="http://schemas.openxmlformats.org/officeDocument/2006/relationships/hyperlink" Target="http://comptox.epa.gov/dashboard/chemical/details/DTXSID3034456" TargetMode="External"/><Relationship Id="rId154" Type="http://schemas.openxmlformats.org/officeDocument/2006/relationships/hyperlink" Target="http://comptox.epa.gov/dashboard/chemical/details/DTXSID9020293" TargetMode="External"/><Relationship Id="rId361" Type="http://schemas.openxmlformats.org/officeDocument/2006/relationships/hyperlink" Target="http://comptox.epa.gov/dashboard/chemical/details/DTXSID1021956" TargetMode="External"/><Relationship Id="rId599" Type="http://schemas.openxmlformats.org/officeDocument/2006/relationships/hyperlink" Target="http://comptox.epa.gov/dashboard/chemical/details/DTXSID5048186" TargetMode="External"/><Relationship Id="rId459" Type="http://schemas.openxmlformats.org/officeDocument/2006/relationships/hyperlink" Target="http://comptox.epa.gov/dashboard/chemical/details/DTXSID4047331" TargetMode="External"/><Relationship Id="rId666" Type="http://schemas.openxmlformats.org/officeDocument/2006/relationships/hyperlink" Target="http://comptox.epa.gov/dashboard/chemical/details/DTXSID0034855" TargetMode="External"/><Relationship Id="rId873" Type="http://schemas.openxmlformats.org/officeDocument/2006/relationships/hyperlink" Target="http://comptox.epa.gov/dashboard/chemical/details/DTXSID7041207" TargetMode="External"/><Relationship Id="rId1089" Type="http://schemas.openxmlformats.org/officeDocument/2006/relationships/hyperlink" Target="http://comptox.epa.gov/dashboard/chemical/details/DTXSID40195207" TargetMode="External"/><Relationship Id="rId1296" Type="http://schemas.openxmlformats.org/officeDocument/2006/relationships/hyperlink" Target="http://comptox.epa.gov/dashboard/chemical/details/DTXSID5020944" TargetMode="External"/><Relationship Id="rId221" Type="http://schemas.openxmlformats.org/officeDocument/2006/relationships/hyperlink" Target="http://comptox.epa.gov/dashboard/chemical/details/DTXSID3023845" TargetMode="External"/><Relationship Id="rId319" Type="http://schemas.openxmlformats.org/officeDocument/2006/relationships/hyperlink" Target="http://comptox.epa.gov/dashboard/chemical/details/DTXSID7047279" TargetMode="External"/><Relationship Id="rId526" Type="http://schemas.openxmlformats.org/officeDocument/2006/relationships/hyperlink" Target="http://comptox.epa.gov/dashboard/chemical/details/DTXSID9048514" TargetMode="External"/><Relationship Id="rId1156" Type="http://schemas.openxmlformats.org/officeDocument/2006/relationships/hyperlink" Target="http://comptox.epa.gov/dashboard/chemical/details/DTXSID2020682" TargetMode="External"/><Relationship Id="rId1363" Type="http://schemas.openxmlformats.org/officeDocument/2006/relationships/hyperlink" Target="http://comptox.epa.gov/dashboard/chemical/details/DTXSID4024985" TargetMode="External"/><Relationship Id="rId733" Type="http://schemas.openxmlformats.org/officeDocument/2006/relationships/hyperlink" Target="http://comptox.epa.gov/dashboard/chemical/details/DTXSID2023224" TargetMode="External"/><Relationship Id="rId940" Type="http://schemas.openxmlformats.org/officeDocument/2006/relationships/hyperlink" Target="http://comptox.epa.gov/dashboard/chemical/details/DTXSID0027775" TargetMode="External"/><Relationship Id="rId1016" Type="http://schemas.openxmlformats.org/officeDocument/2006/relationships/hyperlink" Target="http://comptox.epa.gov/dashboard/chemical/details/DTXSID5021889" TargetMode="External"/><Relationship Id="rId1570" Type="http://schemas.openxmlformats.org/officeDocument/2006/relationships/hyperlink" Target="http://comptox.epa.gov/dashboard/chemical/details/DTXSID5023900" TargetMode="External"/><Relationship Id="rId1668" Type="http://schemas.openxmlformats.org/officeDocument/2006/relationships/hyperlink" Target="http://comptox.epa.gov/dashboard/chemical/details/DTXSID5023035" TargetMode="External"/><Relationship Id="rId800" Type="http://schemas.openxmlformats.org/officeDocument/2006/relationships/hyperlink" Target="http://comptox.epa.gov/dashboard/chemical/details/DTXSID3034165" TargetMode="External"/><Relationship Id="rId1223" Type="http://schemas.openxmlformats.org/officeDocument/2006/relationships/hyperlink" Target="http://comptox.epa.gov/dashboard/chemical/details/DTXSID8035001" TargetMode="External"/><Relationship Id="rId1430" Type="http://schemas.openxmlformats.org/officeDocument/2006/relationships/hyperlink" Target="http://comptox.epa.gov/dashboard/chemical/details/DTXSID60943207" TargetMode="External"/><Relationship Id="rId1528" Type="http://schemas.openxmlformats.org/officeDocument/2006/relationships/hyperlink" Target="http://comptox.epa.gov/dashboard/chemical/details/DTXSID70405745" TargetMode="External"/><Relationship Id="rId1735" Type="http://schemas.openxmlformats.org/officeDocument/2006/relationships/hyperlink" Target="http://comptox.epa.gov/dashboard/chemical/details/DTXSID7030432" TargetMode="External"/><Relationship Id="rId27" Type="http://schemas.openxmlformats.org/officeDocument/2006/relationships/hyperlink" Target="http://comptox.epa.gov/dashboard/chemical/details/DTXSID5022855" TargetMode="External"/><Relationship Id="rId1802" Type="http://schemas.openxmlformats.org/officeDocument/2006/relationships/hyperlink" Target="http://comptox.epa.gov/dashboard/chemical/details/DTXSID1032309" TargetMode="External"/><Relationship Id="rId176" Type="http://schemas.openxmlformats.org/officeDocument/2006/relationships/hyperlink" Target="http://comptox.epa.gov/dashboard/chemical/details/DTXSID9047540" TargetMode="External"/><Relationship Id="rId383" Type="http://schemas.openxmlformats.org/officeDocument/2006/relationships/hyperlink" Target="http://comptox.epa.gov/dashboard/chemical/details/DTXSID7048168" TargetMode="External"/><Relationship Id="rId590" Type="http://schemas.openxmlformats.org/officeDocument/2006/relationships/hyperlink" Target="http://comptox.epa.gov/dashboard/chemical/details/DTXSID8021301" TargetMode="External"/><Relationship Id="rId243" Type="http://schemas.openxmlformats.org/officeDocument/2006/relationships/hyperlink" Target="http://comptox.epa.gov/dashboard/chemical/details/DTXSID0047377" TargetMode="External"/><Relationship Id="rId450" Type="http://schemas.openxmlformats.org/officeDocument/2006/relationships/hyperlink" Target="http://comptox.epa.gov/dashboard/chemical/details/DTXSID6024177" TargetMode="External"/><Relationship Id="rId688" Type="http://schemas.openxmlformats.org/officeDocument/2006/relationships/hyperlink" Target="http://comptox.epa.gov/dashboard/chemical/details/DTXSID8024234" TargetMode="External"/><Relationship Id="rId895" Type="http://schemas.openxmlformats.org/officeDocument/2006/relationships/hyperlink" Target="http://comptox.epa.gov/dashboard/chemical/details/DTXSID6025018" TargetMode="External"/><Relationship Id="rId1080" Type="http://schemas.openxmlformats.org/officeDocument/2006/relationships/hyperlink" Target="http://comptox.epa.gov/dashboard/chemical/details/DTXSID7035272" TargetMode="External"/><Relationship Id="rId103" Type="http://schemas.openxmlformats.org/officeDocument/2006/relationships/hyperlink" Target="http://comptox.epa.gov/dashboard/chemical/details/DTXSID7025132" TargetMode="External"/><Relationship Id="rId310" Type="http://schemas.openxmlformats.org/officeDocument/2006/relationships/hyperlink" Target="http://comptox.epa.gov/dashboard/chemical/details/DTXSID8047264" TargetMode="External"/><Relationship Id="rId548" Type="http://schemas.openxmlformats.org/officeDocument/2006/relationships/hyperlink" Target="http://comptox.epa.gov/dashboard/chemical/details/DTXSID3024289" TargetMode="External"/><Relationship Id="rId755" Type="http://schemas.openxmlformats.org/officeDocument/2006/relationships/hyperlink" Target="http://comptox.epa.gov/dashboard/chemical/details/DTXSID7031248" TargetMode="External"/><Relationship Id="rId962" Type="http://schemas.openxmlformats.org/officeDocument/2006/relationships/hyperlink" Target="http://comptox.epa.gov/dashboard/chemical/details/DTXSID9044669" TargetMode="External"/><Relationship Id="rId1178" Type="http://schemas.openxmlformats.org/officeDocument/2006/relationships/hyperlink" Target="http://comptox.epa.gov/dashboard/chemical/details/DTXSID5021122" TargetMode="External"/><Relationship Id="rId1385" Type="http://schemas.openxmlformats.org/officeDocument/2006/relationships/hyperlink" Target="http://comptox.epa.gov/dashboard/chemical/details/DTXSID8022111" TargetMode="External"/><Relationship Id="rId1592" Type="http://schemas.openxmlformats.org/officeDocument/2006/relationships/hyperlink" Target="http://comptox.epa.gov/dashboard/chemical/details/DTXSID6034924" TargetMode="External"/><Relationship Id="rId91" Type="http://schemas.openxmlformats.org/officeDocument/2006/relationships/hyperlink" Target="http://comptox.epa.gov/dashboard/chemical/details/DTXSID2023270" TargetMode="External"/><Relationship Id="rId408" Type="http://schemas.openxmlformats.org/officeDocument/2006/relationships/hyperlink" Target="http://comptox.epa.gov/dashboard/chemical/details/DTXSID1048174" TargetMode="External"/><Relationship Id="rId615" Type="http://schemas.openxmlformats.org/officeDocument/2006/relationships/hyperlink" Target="http://comptox.epa.gov/dashboard/chemical/details/DTXSID1021952" TargetMode="External"/><Relationship Id="rId822" Type="http://schemas.openxmlformats.org/officeDocument/2006/relationships/hyperlink" Target="http://comptox.epa.gov/dashboard/chemical/details/DTXSID9020112" TargetMode="External"/><Relationship Id="rId1038" Type="http://schemas.openxmlformats.org/officeDocument/2006/relationships/hyperlink" Target="http://comptox.epa.gov/dashboard/chemical/details/DTXSID1020302" TargetMode="External"/><Relationship Id="rId1245" Type="http://schemas.openxmlformats.org/officeDocument/2006/relationships/hyperlink" Target="http://comptox.epa.gov/dashboard/chemical/details/DTXSID0020810" TargetMode="External"/><Relationship Id="rId1452" Type="http://schemas.openxmlformats.org/officeDocument/2006/relationships/hyperlink" Target="http://comptox.epa.gov/dashboard/chemical/details/DTXSID8022161" TargetMode="External"/><Relationship Id="rId1105" Type="http://schemas.openxmlformats.org/officeDocument/2006/relationships/hyperlink" Target="http://comptox.epa.gov/dashboard/chemical/details/DTXSID6023525" TargetMode="External"/><Relationship Id="rId1312" Type="http://schemas.openxmlformats.org/officeDocument/2006/relationships/hyperlink" Target="http://comptox.epa.gov/dashboard/chemical/details/DTXSID6023440" TargetMode="External"/><Relationship Id="rId1757" Type="http://schemas.openxmlformats.org/officeDocument/2006/relationships/hyperlink" Target="http://comptox.epa.gov/dashboard/chemical/details/DTXSID5062055" TargetMode="External"/><Relationship Id="rId49" Type="http://schemas.openxmlformats.org/officeDocument/2006/relationships/hyperlink" Target="http://comptox.epa.gov/dashboard/chemical/details/DTXSID1025190" TargetMode="External"/><Relationship Id="rId1617" Type="http://schemas.openxmlformats.org/officeDocument/2006/relationships/hyperlink" Target="http://comptox.epa.gov/dashboard/chemical/details/DTXSID1025308" TargetMode="External"/><Relationship Id="rId198" Type="http://schemas.openxmlformats.org/officeDocument/2006/relationships/hyperlink" Target="http://comptox.epa.gov/dashboard/chemical/details/DTXSID3022536" TargetMode="External"/><Relationship Id="rId265" Type="http://schemas.openxmlformats.org/officeDocument/2006/relationships/hyperlink" Target="http://comptox.epa.gov/dashboard/chemical/details/DTXSID7037717" TargetMode="External"/><Relationship Id="rId472" Type="http://schemas.openxmlformats.org/officeDocument/2006/relationships/hyperlink" Target="http://comptox.epa.gov/dashboard/chemical/details/DTXSID2020507" TargetMode="External"/><Relationship Id="rId125" Type="http://schemas.openxmlformats.org/officeDocument/2006/relationships/hyperlink" Target="http://comptox.epa.gov/dashboard/chemical/details/DTXSID8027034" TargetMode="External"/><Relationship Id="rId332" Type="http://schemas.openxmlformats.org/officeDocument/2006/relationships/hyperlink" Target="http://comptox.epa.gov/dashboard/chemical/details/DTXSID2021575" TargetMode="External"/><Relationship Id="rId777" Type="http://schemas.openxmlformats.org/officeDocument/2006/relationships/hyperlink" Target="http://comptox.epa.gov/dashboard/chemical/details/DTXSID0022018" TargetMode="External"/><Relationship Id="rId984" Type="http://schemas.openxmlformats.org/officeDocument/2006/relationships/hyperlink" Target="http://comptox.epa.gov/dashboard/chemical/details/DTXSID4026426" TargetMode="External"/><Relationship Id="rId637" Type="http://schemas.openxmlformats.org/officeDocument/2006/relationships/hyperlink" Target="http://comptox.epa.gov/dashboard/chemical/details/DTXSID2026529" TargetMode="External"/><Relationship Id="rId844" Type="http://schemas.openxmlformats.org/officeDocument/2006/relationships/hyperlink" Target="http://comptox.epa.gov/dashboard/chemical/details/DTXSID50873382" TargetMode="External"/><Relationship Id="rId1267" Type="http://schemas.openxmlformats.org/officeDocument/2006/relationships/hyperlink" Target="http://comptox.epa.gov/dashboard/chemical/details/DTXSID5025023" TargetMode="External"/><Relationship Id="rId1474" Type="http://schemas.openxmlformats.org/officeDocument/2006/relationships/hyperlink" Target="http://comptox.epa.gov/dashboard/chemical/details/DTXSID90197776" TargetMode="External"/><Relationship Id="rId1681" Type="http://schemas.openxmlformats.org/officeDocument/2006/relationships/hyperlink" Target="http://comptox.epa.gov/dashboard/chemical/details/DTXSID5023322" TargetMode="External"/><Relationship Id="rId704" Type="http://schemas.openxmlformats.org/officeDocument/2006/relationships/hyperlink" Target="http://comptox.epa.gov/dashboard/chemical/details/DTXSID3047429" TargetMode="External"/><Relationship Id="rId911" Type="http://schemas.openxmlformats.org/officeDocument/2006/relationships/hyperlink" Target="http://comptox.epa.gov/dashboard/chemical/details/DTXSID4021925" TargetMode="External"/><Relationship Id="rId1127" Type="http://schemas.openxmlformats.org/officeDocument/2006/relationships/hyperlink" Target="http://comptox.epa.gov/dashboard/chemical/details/DTXSID5027140" TargetMode="External"/><Relationship Id="rId1334" Type="http://schemas.openxmlformats.org/officeDocument/2006/relationships/hyperlink" Target="http://comptox.epa.gov/dashboard/chemical/details/DTXSID6032354" TargetMode="External"/><Relationship Id="rId1541" Type="http://schemas.openxmlformats.org/officeDocument/2006/relationships/hyperlink" Target="http://comptox.epa.gov/dashboard/chemical/details/DTXSID0023616" TargetMode="External"/><Relationship Id="rId1779" Type="http://schemas.openxmlformats.org/officeDocument/2006/relationships/hyperlink" Target="http://comptox.epa.gov/dashboard/chemical/details/DTXSID5020605" TargetMode="External"/><Relationship Id="rId40" Type="http://schemas.openxmlformats.org/officeDocument/2006/relationships/hyperlink" Target="http://comptox.epa.gov/dashboard/chemical/details/DTXSID0040703" TargetMode="External"/><Relationship Id="rId1401" Type="http://schemas.openxmlformats.org/officeDocument/2006/relationships/hyperlink" Target="http://comptox.epa.gov/dashboard/chemical/details/DTXSID6034186" TargetMode="External"/><Relationship Id="rId1639" Type="http://schemas.openxmlformats.org/officeDocument/2006/relationships/hyperlink" Target="http://comptox.epa.gov/dashboard/chemical/details/DTXSID1026081" TargetMode="External"/><Relationship Id="rId1706" Type="http://schemas.openxmlformats.org/officeDocument/2006/relationships/hyperlink" Target="http://comptox.epa.gov/dashboard/chemical/details/DTXSID0046773" TargetMode="External"/><Relationship Id="rId287" Type="http://schemas.openxmlformats.org/officeDocument/2006/relationships/hyperlink" Target="http://comptox.epa.gov/dashboard/chemical/details/DTXSID9020299" TargetMode="External"/><Relationship Id="rId494" Type="http://schemas.openxmlformats.org/officeDocument/2006/relationships/hyperlink" Target="http://comptox.epa.gov/dashboard/chemical/details/DTXSID8023927" TargetMode="External"/><Relationship Id="rId147" Type="http://schemas.openxmlformats.org/officeDocument/2006/relationships/hyperlink" Target="http://comptox.epa.gov/dashboard/chemical/details/DTXSID9024063" TargetMode="External"/><Relationship Id="rId354" Type="http://schemas.openxmlformats.org/officeDocument/2006/relationships/hyperlink" Target="http://comptox.epa.gov/dashboard/chemical/details/DTXSID7034545" TargetMode="External"/><Relationship Id="rId799" Type="http://schemas.openxmlformats.org/officeDocument/2006/relationships/hyperlink" Target="http://comptox.epa.gov/dashboard/chemical/details/DTXSID3020257" TargetMode="External"/><Relationship Id="rId1191" Type="http://schemas.openxmlformats.org/officeDocument/2006/relationships/hyperlink" Target="http://comptox.epa.gov/dashboard/chemical/details/DTXSID1034973" TargetMode="External"/><Relationship Id="rId561" Type="http://schemas.openxmlformats.org/officeDocument/2006/relationships/hyperlink" Target="http://comptox.epa.gov/dashboard/chemical/details/DTXSID1047318" TargetMode="External"/><Relationship Id="rId659" Type="http://schemas.openxmlformats.org/officeDocument/2006/relationships/hyperlink" Target="http://comptox.epa.gov/dashboard/chemical/details/DTXSID8031865" TargetMode="External"/><Relationship Id="rId866" Type="http://schemas.openxmlformats.org/officeDocument/2006/relationships/hyperlink" Target="http://comptox.epa.gov/dashboard/chemical/details/DTXSID2021602" TargetMode="External"/><Relationship Id="rId1289" Type="http://schemas.openxmlformats.org/officeDocument/2006/relationships/hyperlink" Target="http://comptox.epa.gov/dashboard/chemical/details/DTXSID0022725" TargetMode="External"/><Relationship Id="rId1496" Type="http://schemas.openxmlformats.org/officeDocument/2006/relationships/hyperlink" Target="http://comptox.epa.gov/dashboard/chemical/details/DTXSID1023996" TargetMode="External"/><Relationship Id="rId214" Type="http://schemas.openxmlformats.org/officeDocument/2006/relationships/hyperlink" Target="http://comptox.epa.gov/dashboard/chemical/details/DTXSID3029289" TargetMode="External"/><Relationship Id="rId421" Type="http://schemas.openxmlformats.org/officeDocument/2006/relationships/hyperlink" Target="http://comptox.epa.gov/dashboard/chemical/details/DTXSID7024299" TargetMode="External"/><Relationship Id="rId519" Type="http://schemas.openxmlformats.org/officeDocument/2006/relationships/hyperlink" Target="http://comptox.epa.gov/dashboard/chemical/details/DTXSID9047330" TargetMode="External"/><Relationship Id="rId1051" Type="http://schemas.openxmlformats.org/officeDocument/2006/relationships/hyperlink" Target="http://comptox.epa.gov/dashboard/chemical/details/DTXSID7023980" TargetMode="External"/><Relationship Id="rId1149" Type="http://schemas.openxmlformats.org/officeDocument/2006/relationships/hyperlink" Target="http://comptox.epa.gov/dashboard/chemical/details/DTXSID9022736" TargetMode="External"/><Relationship Id="rId1356" Type="http://schemas.openxmlformats.org/officeDocument/2006/relationships/hyperlink" Target="http://comptox.epa.gov/dashboard/chemical/details/DTXSID8021430" TargetMode="External"/><Relationship Id="rId726" Type="http://schemas.openxmlformats.org/officeDocument/2006/relationships/hyperlink" Target="http://comptox.epa.gov/dashboard/chemical/details/DTXSID0020369" TargetMode="External"/><Relationship Id="rId933" Type="http://schemas.openxmlformats.org/officeDocument/2006/relationships/hyperlink" Target="http://comptox.epa.gov/dashboard/chemical/details/DTXSID9027104" TargetMode="External"/><Relationship Id="rId1009" Type="http://schemas.openxmlformats.org/officeDocument/2006/relationships/hyperlink" Target="http://comptox.epa.gov/dashboard/chemical/details/DTXSID3026647" TargetMode="External"/><Relationship Id="rId1563" Type="http://schemas.openxmlformats.org/officeDocument/2006/relationships/hyperlink" Target="http://comptox.epa.gov/dashboard/chemical/details/DTXSID9020322" TargetMode="External"/><Relationship Id="rId1770" Type="http://schemas.openxmlformats.org/officeDocument/2006/relationships/hyperlink" Target="http://comptox.epa.gov/dashboard/chemical/details/DTXSID5021754" TargetMode="External"/><Relationship Id="rId62" Type="http://schemas.openxmlformats.org/officeDocument/2006/relationships/hyperlink" Target="http://comptox.epa.gov/dashboard/chemical/details/DTXSID7020683" TargetMode="External"/><Relationship Id="rId1216" Type="http://schemas.openxmlformats.org/officeDocument/2006/relationships/hyperlink" Target="http://comptox.epa.gov/dashboard/chemical/details/DTXSID7032555" TargetMode="External"/><Relationship Id="rId1423" Type="http://schemas.openxmlformats.org/officeDocument/2006/relationships/hyperlink" Target="http://comptox.epa.gov/dashboard/chemical/details/DTXSID8020462" TargetMode="External"/><Relationship Id="rId1630" Type="http://schemas.openxmlformats.org/officeDocument/2006/relationships/hyperlink" Target="http://comptox.epa.gov/dashboard/chemical/details/DTXSID8023349" TargetMode="External"/><Relationship Id="rId1728" Type="http://schemas.openxmlformats.org/officeDocument/2006/relationships/hyperlink" Target="http://comptox.epa.gov/dashboard/chemical/details/DTXSID0020446" TargetMode="External"/><Relationship Id="rId169" Type="http://schemas.openxmlformats.org/officeDocument/2006/relationships/hyperlink" Target="http://comptox.epa.gov/dashboard/chemical/details/DTXSID5044572" TargetMode="External"/><Relationship Id="rId376" Type="http://schemas.openxmlformats.org/officeDocument/2006/relationships/hyperlink" Target="http://comptox.epa.gov/dashboard/chemical/details/DTXSID4022367" TargetMode="External"/><Relationship Id="rId583" Type="http://schemas.openxmlformats.org/officeDocument/2006/relationships/hyperlink" Target="http://comptox.epa.gov/dashboard/chemical/details/DTXSID1047368" TargetMode="External"/><Relationship Id="rId790" Type="http://schemas.openxmlformats.org/officeDocument/2006/relationships/hyperlink" Target="http://comptox.epa.gov/dashboard/chemical/details/DTXSID0047246" TargetMode="External"/><Relationship Id="rId4" Type="http://schemas.openxmlformats.org/officeDocument/2006/relationships/hyperlink" Target="http://comptox.epa.gov/dashboard/chemical/details/DTXSID0046482" TargetMode="External"/><Relationship Id="rId236" Type="http://schemas.openxmlformats.org/officeDocument/2006/relationships/hyperlink" Target="http://comptox.epa.gov/dashboard/chemical/details/DTXSID0023878" TargetMode="External"/><Relationship Id="rId443" Type="http://schemas.openxmlformats.org/officeDocument/2006/relationships/hyperlink" Target="http://comptox.epa.gov/dashboard/chemical/details/DTXSID5021419" TargetMode="External"/><Relationship Id="rId650" Type="http://schemas.openxmlformats.org/officeDocument/2006/relationships/hyperlink" Target="http://comptox.epa.gov/dashboard/chemical/details/DTXSID3020384" TargetMode="External"/><Relationship Id="rId888" Type="http://schemas.openxmlformats.org/officeDocument/2006/relationships/hyperlink" Target="http://comptox.epa.gov/dashboard/chemical/details/DTXSID6044438" TargetMode="External"/><Relationship Id="rId1073" Type="http://schemas.openxmlformats.org/officeDocument/2006/relationships/hyperlink" Target="http://comptox.epa.gov/dashboard/chemical/details/DTXSID7034674" TargetMode="External"/><Relationship Id="rId1280" Type="http://schemas.openxmlformats.org/officeDocument/2006/relationships/hyperlink" Target="http://comptox.epa.gov/dashboard/chemical/details/DTXSID7034961" TargetMode="External"/><Relationship Id="rId303" Type="http://schemas.openxmlformats.org/officeDocument/2006/relationships/hyperlink" Target="http://comptox.epa.gov/dashboard/chemical/details/DTXSID7029871" TargetMode="External"/><Relationship Id="rId748" Type="http://schemas.openxmlformats.org/officeDocument/2006/relationships/hyperlink" Target="http://comptox.epa.gov/dashboard/chemical/details/DTXSID1047283" TargetMode="External"/><Relationship Id="rId955" Type="http://schemas.openxmlformats.org/officeDocument/2006/relationships/hyperlink" Target="http://comptox.epa.gov/dashboard/chemical/details/DTXSID3024994" TargetMode="External"/><Relationship Id="rId1140" Type="http://schemas.openxmlformats.org/officeDocument/2006/relationships/hyperlink" Target="http://comptox.epa.gov/dashboard/chemical/details/DTXSID9021346" TargetMode="External"/><Relationship Id="rId1378" Type="http://schemas.openxmlformats.org/officeDocument/2006/relationships/hyperlink" Target="http://comptox.epa.gov/dashboard/chemical/details/DTXSID1026823" TargetMode="External"/><Relationship Id="rId1585" Type="http://schemas.openxmlformats.org/officeDocument/2006/relationships/hyperlink" Target="http://comptox.epa.gov/dashboard/chemical/details/DTXSID3021720" TargetMode="External"/><Relationship Id="rId1792" Type="http://schemas.openxmlformats.org/officeDocument/2006/relationships/hyperlink" Target="http://comptox.epa.gov/dashboard/chemical/details/DTXSID7024873" TargetMode="External"/><Relationship Id="rId84" Type="http://schemas.openxmlformats.org/officeDocument/2006/relationships/hyperlink" Target="http://comptox.epa.gov/dashboard/chemical/details/DTXSID5037072" TargetMode="External"/><Relationship Id="rId510" Type="http://schemas.openxmlformats.org/officeDocument/2006/relationships/hyperlink" Target="http://comptox.epa.gov/dashboard/chemical/details/DTXSID3031860" TargetMode="External"/><Relationship Id="rId608" Type="http://schemas.openxmlformats.org/officeDocument/2006/relationships/hyperlink" Target="http://comptox.epa.gov/dashboard/chemical/details/DTXSID3047558" TargetMode="External"/><Relationship Id="rId815" Type="http://schemas.openxmlformats.org/officeDocument/2006/relationships/hyperlink" Target="http://comptox.epa.gov/dashboard/chemical/details/DTXSID2020420" TargetMode="External"/><Relationship Id="rId1238" Type="http://schemas.openxmlformats.org/officeDocument/2006/relationships/hyperlink" Target="http://comptox.epa.gov/dashboard/chemical/details/DTXSID1040742" TargetMode="External"/><Relationship Id="rId1445" Type="http://schemas.openxmlformats.org/officeDocument/2006/relationships/hyperlink" Target="http://comptox.epa.gov/dashboard/chemical/details/DTXSID5020029" TargetMode="External"/><Relationship Id="rId1652" Type="http://schemas.openxmlformats.org/officeDocument/2006/relationships/hyperlink" Target="http://comptox.epa.gov/dashboard/chemical/details/DTXSID8022741" TargetMode="External"/><Relationship Id="rId1000" Type="http://schemas.openxmlformats.org/officeDocument/2006/relationships/hyperlink" Target="http://comptox.epa.gov/dashboard/chemical/details/DTXSID2027333" TargetMode="External"/><Relationship Id="rId1305" Type="http://schemas.openxmlformats.org/officeDocument/2006/relationships/hyperlink" Target="http://comptox.epa.gov/dashboard/chemical/details/DTXSID6022553" TargetMode="External"/><Relationship Id="rId1512" Type="http://schemas.openxmlformats.org/officeDocument/2006/relationships/hyperlink" Target="http://comptox.epa.gov/dashboard/chemical/details/DTXSID2022880" TargetMode="External"/><Relationship Id="rId1817" Type="http://schemas.openxmlformats.org/officeDocument/2006/relationships/hyperlink" Target="http://comptox.epa.gov/dashboard/chemical/details/DTXSID6020648" TargetMode="External"/><Relationship Id="rId11" Type="http://schemas.openxmlformats.org/officeDocument/2006/relationships/hyperlink" Target="http://comptox.epa.gov/dashboard/chemical/details/DTXSID2052281" TargetMode="External"/><Relationship Id="rId398" Type="http://schemas.openxmlformats.org/officeDocument/2006/relationships/hyperlink" Target="http://comptox.epa.gov/dashboard/chemical/details/DTXSID5034303" TargetMode="External"/><Relationship Id="rId160" Type="http://schemas.openxmlformats.org/officeDocument/2006/relationships/hyperlink" Target="http://comptox.epa.gov/dashboard/chemical/details/DTXSID1022053" TargetMode="External"/><Relationship Id="rId258" Type="http://schemas.openxmlformats.org/officeDocument/2006/relationships/hyperlink" Target="http://comptox.epa.gov/dashboard/chemical/details/DTXSID5020152" TargetMode="External"/><Relationship Id="rId465" Type="http://schemas.openxmlformats.org/officeDocument/2006/relationships/hyperlink" Target="http://comptox.epa.gov/dashboard/chemical/details/DTXSID9034816" TargetMode="External"/><Relationship Id="rId672" Type="http://schemas.openxmlformats.org/officeDocument/2006/relationships/hyperlink" Target="http://comptox.epa.gov/dashboard/chemical/details/DTXSID0048505" TargetMode="External"/><Relationship Id="rId1095" Type="http://schemas.openxmlformats.org/officeDocument/2006/relationships/hyperlink" Target="http://comptox.epa.gov/dashboard/chemical/details/DTXSID8046959" TargetMode="External"/><Relationship Id="rId22" Type="http://schemas.openxmlformats.org/officeDocument/2006/relationships/hyperlink" Target="http://comptox.epa.gov/dashboard/chemical/details/DTXSID4022604" TargetMode="External"/><Relationship Id="rId118" Type="http://schemas.openxmlformats.org/officeDocument/2006/relationships/hyperlink" Target="http://comptox.epa.gov/dashboard/chemical/details/DTXSID2047565" TargetMode="External"/><Relationship Id="rId325" Type="http://schemas.openxmlformats.org/officeDocument/2006/relationships/hyperlink" Target="http://comptox.epa.gov/dashboard/chemical/details/DTXSID3047267" TargetMode="External"/><Relationship Id="rId532" Type="http://schemas.openxmlformats.org/officeDocument/2006/relationships/hyperlink" Target="http://comptox.epa.gov/dashboard/chemical/details/DTXSID5021126" TargetMode="External"/><Relationship Id="rId977" Type="http://schemas.openxmlformats.org/officeDocument/2006/relationships/hyperlink" Target="http://comptox.epa.gov/dashboard/chemical/details/DTXSID0029397" TargetMode="External"/><Relationship Id="rId1162" Type="http://schemas.openxmlformats.org/officeDocument/2006/relationships/hyperlink" Target="http://comptox.epa.gov/dashboard/chemical/details/DTXSID3020910" TargetMode="External"/><Relationship Id="rId171" Type="http://schemas.openxmlformats.org/officeDocument/2006/relationships/hyperlink" Target="http://comptox.epa.gov/dashboard/chemical/details/DTXSID8024999" TargetMode="External"/><Relationship Id="rId837" Type="http://schemas.openxmlformats.org/officeDocument/2006/relationships/hyperlink" Target="http://comptox.epa.gov/dashboard/chemical/details/DTXSID8024523" TargetMode="External"/><Relationship Id="rId1022" Type="http://schemas.openxmlformats.org/officeDocument/2006/relationships/hyperlink" Target="http://comptox.epa.gov/dashboard/chemical/details/DTXSID0026913" TargetMode="External"/><Relationship Id="rId1467" Type="http://schemas.openxmlformats.org/officeDocument/2006/relationships/hyperlink" Target="http://comptox.epa.gov/dashboard/chemical/details/DTXSID9048437" TargetMode="External"/><Relationship Id="rId1674" Type="http://schemas.openxmlformats.org/officeDocument/2006/relationships/hyperlink" Target="http://comptox.epa.gov/dashboard/chemical/details/DTXSID30869526" TargetMode="External"/><Relationship Id="rId269" Type="http://schemas.openxmlformats.org/officeDocument/2006/relationships/hyperlink" Target="http://comptox.epa.gov/dashboard/chemical/details/DTXSID3034402" TargetMode="External"/><Relationship Id="rId476" Type="http://schemas.openxmlformats.org/officeDocument/2006/relationships/hyperlink" Target="http://comptox.epa.gov/dashboard/chemical/details/DTXSID7047358" TargetMode="External"/><Relationship Id="rId683" Type="http://schemas.openxmlformats.org/officeDocument/2006/relationships/hyperlink" Target="http://comptox.epa.gov/dashboard/chemical/details/DTXSID3020465" TargetMode="External"/><Relationship Id="rId890" Type="http://schemas.openxmlformats.org/officeDocument/2006/relationships/hyperlink" Target="http://comptox.epa.gov/dashboard/chemical/details/DTXSID2044682" TargetMode="External"/><Relationship Id="rId904" Type="http://schemas.openxmlformats.org/officeDocument/2006/relationships/hyperlink" Target="http://comptox.epa.gov/dashboard/chemical/details/DTXSID7024166" TargetMode="External"/><Relationship Id="rId1327" Type="http://schemas.openxmlformats.org/officeDocument/2006/relationships/hyperlink" Target="http://comptox.epa.gov/dashboard/chemical/details/DTXSID4024018" TargetMode="External"/><Relationship Id="rId1534" Type="http://schemas.openxmlformats.org/officeDocument/2006/relationships/hyperlink" Target="http://comptox.epa.gov/dashboard/chemical/details/DTXSID6023947" TargetMode="External"/><Relationship Id="rId1741" Type="http://schemas.openxmlformats.org/officeDocument/2006/relationships/hyperlink" Target="http://comptox.epa.gov/dashboard/chemical/details/DTXSID9032327" TargetMode="External"/><Relationship Id="rId33" Type="http://schemas.openxmlformats.org/officeDocument/2006/relationships/hyperlink" Target="http://comptox.epa.gov/dashboard/chemical/details/DTXSID40210803" TargetMode="External"/><Relationship Id="rId129" Type="http://schemas.openxmlformats.org/officeDocument/2006/relationships/hyperlink" Target="http://comptox.epa.gov/dashboard/chemical/details/DTXSID9020164" TargetMode="External"/><Relationship Id="rId336" Type="http://schemas.openxmlformats.org/officeDocument/2006/relationships/hyperlink" Target="http://comptox.epa.gov/dashboard/chemical/details/DTXSID5037523" TargetMode="External"/><Relationship Id="rId543" Type="http://schemas.openxmlformats.org/officeDocument/2006/relationships/hyperlink" Target="http://comptox.epa.gov/dashboard/chemical/details/DTXSID5021201" TargetMode="External"/><Relationship Id="rId988" Type="http://schemas.openxmlformats.org/officeDocument/2006/relationships/hyperlink" Target="http://comptox.epa.gov/dashboard/chemical/details/DTXSID8026228" TargetMode="External"/><Relationship Id="rId1173" Type="http://schemas.openxmlformats.org/officeDocument/2006/relationships/hyperlink" Target="http://comptox.epa.gov/dashboard/chemical/details/DTXSID6021874" TargetMode="External"/><Relationship Id="rId1380" Type="http://schemas.openxmlformats.org/officeDocument/2006/relationships/hyperlink" Target="http://comptox.epa.gov/dashboard/chemical/details/DTXSID30943431" TargetMode="External"/><Relationship Id="rId1601" Type="http://schemas.openxmlformats.org/officeDocument/2006/relationships/hyperlink" Target="http://comptox.epa.gov/dashboard/chemical/details/DTXSID2023191" TargetMode="External"/><Relationship Id="rId182" Type="http://schemas.openxmlformats.org/officeDocument/2006/relationships/hyperlink" Target="http://comptox.epa.gov/dashboard/chemical/details/DTXSID1026665" TargetMode="External"/><Relationship Id="rId403" Type="http://schemas.openxmlformats.org/officeDocument/2006/relationships/hyperlink" Target="http://comptox.epa.gov/dashboard/chemical/details/DTXSID0034930" TargetMode="External"/><Relationship Id="rId750" Type="http://schemas.openxmlformats.org/officeDocument/2006/relationships/hyperlink" Target="http://comptox.epa.gov/dashboard/chemical/details/DTXSID6032356" TargetMode="External"/><Relationship Id="rId848" Type="http://schemas.openxmlformats.org/officeDocument/2006/relationships/hyperlink" Target="http://comptox.epa.gov/dashboard/chemical/details/DTXSID8058085" TargetMode="External"/><Relationship Id="rId1033" Type="http://schemas.openxmlformats.org/officeDocument/2006/relationships/hyperlink" Target="http://comptox.epa.gov/dashboard/chemical/details/DTXSID6027185" TargetMode="External"/><Relationship Id="rId1478" Type="http://schemas.openxmlformats.org/officeDocument/2006/relationships/hyperlink" Target="http://comptox.epa.gov/dashboard/chemical/details/DTXSID10883624" TargetMode="External"/><Relationship Id="rId1685" Type="http://schemas.openxmlformats.org/officeDocument/2006/relationships/hyperlink" Target="http://comptox.epa.gov/dashboard/chemical/details/DTXSID6037069" TargetMode="External"/><Relationship Id="rId487" Type="http://schemas.openxmlformats.org/officeDocument/2006/relationships/hyperlink" Target="http://comptox.epa.gov/dashboard/chemical/details/DTXSID2021440" TargetMode="External"/><Relationship Id="rId610" Type="http://schemas.openxmlformats.org/officeDocument/2006/relationships/hyperlink" Target="http://comptox.epa.gov/dashboard/chemical/details/DTXSID0040701" TargetMode="External"/><Relationship Id="rId694" Type="http://schemas.openxmlformats.org/officeDocument/2006/relationships/hyperlink" Target="http://comptox.epa.gov/dashboard/chemical/details/DTXSID3020209" TargetMode="External"/><Relationship Id="rId708" Type="http://schemas.openxmlformats.org/officeDocument/2006/relationships/hyperlink" Target="http://comptox.epa.gov/dashboard/chemical/details/DTXSID5020784" TargetMode="External"/><Relationship Id="rId915" Type="http://schemas.openxmlformats.org/officeDocument/2006/relationships/hyperlink" Target="http://comptox.epa.gov/dashboard/chemical/details/DTXSID2021949" TargetMode="External"/><Relationship Id="rId1240" Type="http://schemas.openxmlformats.org/officeDocument/2006/relationships/hyperlink" Target="http://comptox.epa.gov/dashboard/chemical/details/DTXSID2020634" TargetMode="External"/><Relationship Id="rId1338" Type="http://schemas.openxmlformats.org/officeDocument/2006/relationships/hyperlink" Target="http://comptox.epa.gov/dashboard/chemical/details/DTXSID3057771" TargetMode="External"/><Relationship Id="rId1545" Type="http://schemas.openxmlformats.org/officeDocument/2006/relationships/hyperlink" Target="http://comptox.epa.gov/dashboard/chemical/details/DTXSID6022187" TargetMode="External"/><Relationship Id="rId347" Type="http://schemas.openxmlformats.org/officeDocument/2006/relationships/hyperlink" Target="http://comptox.epa.gov/dashboard/chemical/details/DTXSID4047628" TargetMode="External"/><Relationship Id="rId999" Type="http://schemas.openxmlformats.org/officeDocument/2006/relationships/hyperlink" Target="http://comptox.epa.gov/dashboard/chemical/details/DTXSID2025892" TargetMode="External"/><Relationship Id="rId1100" Type="http://schemas.openxmlformats.org/officeDocument/2006/relationships/hyperlink" Target="http://comptox.epa.gov/dashboard/chemical/details/DTXSID4023385" TargetMode="External"/><Relationship Id="rId1184" Type="http://schemas.openxmlformats.org/officeDocument/2006/relationships/hyperlink" Target="http://comptox.epa.gov/dashboard/chemical/details/DTXSID7023225" TargetMode="External"/><Relationship Id="rId1405" Type="http://schemas.openxmlformats.org/officeDocument/2006/relationships/hyperlink" Target="http://comptox.epa.gov/dashboard/chemical/details/DTXSID0034192" TargetMode="External"/><Relationship Id="rId1752" Type="http://schemas.openxmlformats.org/officeDocument/2006/relationships/hyperlink" Target="http://comptox.epa.gov/dashboard/chemical/details/DTXSID8023187" TargetMode="External"/><Relationship Id="rId44" Type="http://schemas.openxmlformats.org/officeDocument/2006/relationships/hyperlink" Target="http://comptox.epa.gov/dashboard/chemical/details/DTXSID6044567" TargetMode="External"/><Relationship Id="rId554" Type="http://schemas.openxmlformats.org/officeDocument/2006/relationships/hyperlink" Target="http://comptox.epa.gov/dashboard/chemical/details/DTXSID1034181" TargetMode="External"/><Relationship Id="rId761" Type="http://schemas.openxmlformats.org/officeDocument/2006/relationships/hyperlink" Target="http://comptox.epa.gov/dashboard/chemical/details/DTXSID6047313" TargetMode="External"/><Relationship Id="rId859" Type="http://schemas.openxmlformats.org/officeDocument/2006/relationships/hyperlink" Target="http://comptox.epa.gov/dashboard/chemical/details/DTXSID2020977" TargetMode="External"/><Relationship Id="rId1391" Type="http://schemas.openxmlformats.org/officeDocument/2006/relationships/hyperlink" Target="http://comptox.epa.gov/dashboard/chemical/details/DTXSID2021151" TargetMode="External"/><Relationship Id="rId1489" Type="http://schemas.openxmlformats.org/officeDocument/2006/relationships/hyperlink" Target="http://comptox.epa.gov/dashboard/chemical/details/DTXSID1023021" TargetMode="External"/><Relationship Id="rId1612" Type="http://schemas.openxmlformats.org/officeDocument/2006/relationships/hyperlink" Target="http://comptox.epa.gov/dashboard/chemical/details/DTXSID3032337" TargetMode="External"/><Relationship Id="rId1696" Type="http://schemas.openxmlformats.org/officeDocument/2006/relationships/hyperlink" Target="http://comptox.epa.gov/dashboard/chemical/details/DTXSID6022420" TargetMode="External"/><Relationship Id="rId193" Type="http://schemas.openxmlformats.org/officeDocument/2006/relationships/hyperlink" Target="http://comptox.epa.gov/dashboard/chemical/details/DTXSID6024466" TargetMode="External"/><Relationship Id="rId207" Type="http://schemas.openxmlformats.org/officeDocument/2006/relationships/hyperlink" Target="http://comptox.epa.gov/dashboard/chemical/details/DTXSID3020966" TargetMode="External"/><Relationship Id="rId414" Type="http://schemas.openxmlformats.org/officeDocument/2006/relationships/hyperlink" Target="http://comptox.epa.gov/dashboard/chemical/details/DTXSID1047312" TargetMode="External"/><Relationship Id="rId498" Type="http://schemas.openxmlformats.org/officeDocument/2006/relationships/hyperlink" Target="http://comptox.epa.gov/dashboard/chemical/details/DTXSID7024245" TargetMode="External"/><Relationship Id="rId621" Type="http://schemas.openxmlformats.org/officeDocument/2006/relationships/hyperlink" Target="http://comptox.epa.gov/dashboard/chemical/details/DTXSID1047287" TargetMode="External"/><Relationship Id="rId1044" Type="http://schemas.openxmlformats.org/officeDocument/2006/relationships/hyperlink" Target="http://comptox.epa.gov/dashboard/chemical/details/DTXSID3021516" TargetMode="External"/><Relationship Id="rId1251" Type="http://schemas.openxmlformats.org/officeDocument/2006/relationships/hyperlink" Target="http://comptox.epa.gov/dashboard/chemical/details/DTXSID9022578" TargetMode="External"/><Relationship Id="rId1349" Type="http://schemas.openxmlformats.org/officeDocument/2006/relationships/hyperlink" Target="http://comptox.epa.gov/dashboard/chemical/details/DTXSID8021359" TargetMode="External"/><Relationship Id="rId260" Type="http://schemas.openxmlformats.org/officeDocument/2006/relationships/hyperlink" Target="http://comptox.epa.gov/dashboard/chemical/details/DTXSID7020685" TargetMode="External"/><Relationship Id="rId719" Type="http://schemas.openxmlformats.org/officeDocument/2006/relationships/hyperlink" Target="http://comptox.epa.gov/dashboard/chemical/details/DTXSID0041141" TargetMode="External"/><Relationship Id="rId926" Type="http://schemas.openxmlformats.org/officeDocument/2006/relationships/hyperlink" Target="http://comptox.epa.gov/dashboard/chemical/details/DTXSID2020216" TargetMode="External"/><Relationship Id="rId1111" Type="http://schemas.openxmlformats.org/officeDocument/2006/relationships/hyperlink" Target="http://comptox.epa.gov/dashboard/chemical/details/DTXSID6026797" TargetMode="External"/><Relationship Id="rId1556" Type="http://schemas.openxmlformats.org/officeDocument/2006/relationships/hyperlink" Target="http://comptox.epa.gov/dashboard/chemical/details/DTXSID6026294" TargetMode="External"/><Relationship Id="rId1763" Type="http://schemas.openxmlformats.org/officeDocument/2006/relationships/hyperlink" Target="http://comptox.epa.gov/dashboard/chemical/details/DTXSID80903949" TargetMode="External"/><Relationship Id="rId55" Type="http://schemas.openxmlformats.org/officeDocument/2006/relationships/hyperlink" Target="http://comptox.epa.gov/dashboard/chemical/details/DTXSID9024691" TargetMode="External"/><Relationship Id="rId120" Type="http://schemas.openxmlformats.org/officeDocument/2006/relationships/hyperlink" Target="http://comptox.epa.gov/dashboard/chemical/details/DTXSID9020877" TargetMode="External"/><Relationship Id="rId358" Type="http://schemas.openxmlformats.org/officeDocument/2006/relationships/hyperlink" Target="http://comptox.epa.gov/dashboard/chemical/details/DTXSID5025152" TargetMode="External"/><Relationship Id="rId565" Type="http://schemas.openxmlformats.org/officeDocument/2006/relationships/hyperlink" Target="http://comptox.epa.gov/dashboard/chemical/details/DTXSID2039336" TargetMode="External"/><Relationship Id="rId772" Type="http://schemas.openxmlformats.org/officeDocument/2006/relationships/hyperlink" Target="http://comptox.epa.gov/dashboard/chemical/details/DTXSID6021244" TargetMode="External"/><Relationship Id="rId1195" Type="http://schemas.openxmlformats.org/officeDocument/2006/relationships/hyperlink" Target="http://comptox.epa.gov/dashboard/chemical/details/DTXSID6034928" TargetMode="External"/><Relationship Id="rId1209" Type="http://schemas.openxmlformats.org/officeDocument/2006/relationships/hyperlink" Target="http://comptox.epa.gov/dashboard/chemical/details/DTXSID1023281" TargetMode="External"/><Relationship Id="rId1416" Type="http://schemas.openxmlformats.org/officeDocument/2006/relationships/hyperlink" Target="http://comptox.epa.gov/dashboard/chemical/details/DTXSID4023624" TargetMode="External"/><Relationship Id="rId1623" Type="http://schemas.openxmlformats.org/officeDocument/2006/relationships/hyperlink" Target="http://comptox.epa.gov/dashboard/chemical/details/DTXSID8047767" TargetMode="External"/><Relationship Id="rId218" Type="http://schemas.openxmlformats.org/officeDocument/2006/relationships/hyperlink" Target="http://comptox.epa.gov/dashboard/chemical/details/DTXSID5020730" TargetMode="External"/><Relationship Id="rId425" Type="http://schemas.openxmlformats.org/officeDocument/2006/relationships/hyperlink" Target="http://comptox.epa.gov/dashboard/chemical/details/DTXSID0034227" TargetMode="External"/><Relationship Id="rId632" Type="http://schemas.openxmlformats.org/officeDocument/2006/relationships/hyperlink" Target="http://comptox.epa.gov/dashboard/chemical/details/DTXSID6021371" TargetMode="External"/><Relationship Id="rId1055" Type="http://schemas.openxmlformats.org/officeDocument/2006/relationships/hyperlink" Target="http://comptox.epa.gov/dashboard/chemical/details/DTXSID2026789" TargetMode="External"/><Relationship Id="rId1262" Type="http://schemas.openxmlformats.org/officeDocument/2006/relationships/hyperlink" Target="http://comptox.epa.gov/dashboard/chemical/details/DTXSID1032359" TargetMode="External"/><Relationship Id="rId271" Type="http://schemas.openxmlformats.org/officeDocument/2006/relationships/hyperlink" Target="http://comptox.epa.gov/dashboard/chemical/details/DTXSID5041691" TargetMode="External"/><Relationship Id="rId937" Type="http://schemas.openxmlformats.org/officeDocument/2006/relationships/hyperlink" Target="http://comptox.epa.gov/dashboard/chemical/details/DTXSID4024309" TargetMode="External"/><Relationship Id="rId1122" Type="http://schemas.openxmlformats.org/officeDocument/2006/relationships/hyperlink" Target="http://comptox.epa.gov/dashboard/chemical/details/DTXSID2021739" TargetMode="External"/><Relationship Id="rId1567" Type="http://schemas.openxmlformats.org/officeDocument/2006/relationships/hyperlink" Target="http://comptox.epa.gov/dashboard/chemical/details/DTXSID1023441" TargetMode="External"/><Relationship Id="rId1774" Type="http://schemas.openxmlformats.org/officeDocument/2006/relationships/hyperlink" Target="http://comptox.epa.gov/dashboard/chemical/details/DTXSID7020184" TargetMode="External"/><Relationship Id="rId66" Type="http://schemas.openxmlformats.org/officeDocument/2006/relationships/hyperlink" Target="http://comptox.epa.gov/dashboard/chemical/details/DTXSID50188266" TargetMode="External"/><Relationship Id="rId131" Type="http://schemas.openxmlformats.org/officeDocument/2006/relationships/hyperlink" Target="http://comptox.epa.gov/dashboard/chemical/details/DTXSID6020141" TargetMode="External"/><Relationship Id="rId369" Type="http://schemas.openxmlformats.org/officeDocument/2006/relationships/hyperlink" Target="http://comptox.epa.gov/dashboard/chemical/details/DTXSID8022959" TargetMode="External"/><Relationship Id="rId576" Type="http://schemas.openxmlformats.org/officeDocument/2006/relationships/hyperlink" Target="http://comptox.epa.gov/dashboard/chemical/details/DTXSID1047360" TargetMode="External"/><Relationship Id="rId783" Type="http://schemas.openxmlformats.org/officeDocument/2006/relationships/hyperlink" Target="http://comptox.epa.gov/dashboard/chemical/details/DTXSID9021390" TargetMode="External"/><Relationship Id="rId990" Type="http://schemas.openxmlformats.org/officeDocument/2006/relationships/hyperlink" Target="http://comptox.epa.gov/dashboard/chemical/details/DTXSID7025502" TargetMode="External"/><Relationship Id="rId1427" Type="http://schemas.openxmlformats.org/officeDocument/2006/relationships/hyperlink" Target="http://comptox.epa.gov/dashboard/chemical/details/DTXSID7021946" TargetMode="External"/><Relationship Id="rId1634" Type="http://schemas.openxmlformats.org/officeDocument/2006/relationships/hyperlink" Target="http://comptox.epa.gov/dashboard/chemical/details/DTXSID60190638" TargetMode="External"/><Relationship Id="rId229" Type="http://schemas.openxmlformats.org/officeDocument/2006/relationships/hyperlink" Target="http://comptox.epa.gov/dashboard/chemical/details/DTXSID1022265" TargetMode="External"/><Relationship Id="rId436" Type="http://schemas.openxmlformats.org/officeDocument/2006/relationships/hyperlink" Target="http://comptox.epa.gov/dashboard/chemical/details/DTXSID3025469" TargetMode="External"/><Relationship Id="rId643" Type="http://schemas.openxmlformats.org/officeDocument/2006/relationships/hyperlink" Target="http://comptox.epa.gov/dashboard/chemical/details/DTXSID7034676" TargetMode="External"/><Relationship Id="rId1066" Type="http://schemas.openxmlformats.org/officeDocument/2006/relationships/hyperlink" Target="http://comptox.epa.gov/dashboard/chemical/details/DTXSID0034518" TargetMode="External"/><Relationship Id="rId1273" Type="http://schemas.openxmlformats.org/officeDocument/2006/relationships/hyperlink" Target="http://comptox.epa.gov/dashboard/chemical/details/DTXSID6023739" TargetMode="External"/><Relationship Id="rId1480" Type="http://schemas.openxmlformats.org/officeDocument/2006/relationships/hyperlink" Target="http://comptox.epa.gov/dashboard/chemical/details/DTXSID3024154" TargetMode="External"/><Relationship Id="rId850" Type="http://schemas.openxmlformats.org/officeDocument/2006/relationships/hyperlink" Target="http://comptox.epa.gov/dashboard/chemical/details/DTXSID3044413" TargetMode="External"/><Relationship Id="rId948" Type="http://schemas.openxmlformats.org/officeDocument/2006/relationships/hyperlink" Target="http://comptox.epa.gov/dashboard/chemical/details/DTXSID5025100" TargetMode="External"/><Relationship Id="rId1133" Type="http://schemas.openxmlformats.org/officeDocument/2006/relationships/hyperlink" Target="http://comptox.epa.gov/dashboard/chemical/details/DTXSID4045472" TargetMode="External"/><Relationship Id="rId1578" Type="http://schemas.openxmlformats.org/officeDocument/2006/relationships/hyperlink" Target="http://comptox.epa.gov/dashboard/chemical/details/DTXSID0020529" TargetMode="External"/><Relationship Id="rId1701" Type="http://schemas.openxmlformats.org/officeDocument/2006/relationships/hyperlink" Target="http://comptox.epa.gov/dashboard/chemical/details/DTXSID40940774" TargetMode="External"/><Relationship Id="rId1785" Type="http://schemas.openxmlformats.org/officeDocument/2006/relationships/hyperlink" Target="http://comptox.epa.gov/dashboard/chemical/details/DTXSID0041775" TargetMode="External"/><Relationship Id="rId77" Type="http://schemas.openxmlformats.org/officeDocument/2006/relationships/hyperlink" Target="http://comptox.epa.gov/dashboard/chemical/details/DTXSID8034162" TargetMode="External"/><Relationship Id="rId282" Type="http://schemas.openxmlformats.org/officeDocument/2006/relationships/hyperlink" Target="http://comptox.epa.gov/dashboard/chemical/details/DTXSID0022777" TargetMode="External"/><Relationship Id="rId503" Type="http://schemas.openxmlformats.org/officeDocument/2006/relationships/hyperlink" Target="http://comptox.epa.gov/dashboard/chemical/details/DTXSID5023796" TargetMode="External"/><Relationship Id="rId587" Type="http://schemas.openxmlformats.org/officeDocument/2006/relationships/hyperlink" Target="http://comptox.epa.gov/dashboard/chemical/details/DTXSID1032646" TargetMode="External"/><Relationship Id="rId710" Type="http://schemas.openxmlformats.org/officeDocument/2006/relationships/hyperlink" Target="http://comptox.epa.gov/dashboard/chemical/details/DTXSID6020939" TargetMode="External"/><Relationship Id="rId808" Type="http://schemas.openxmlformats.org/officeDocument/2006/relationships/hyperlink" Target="http://comptox.epa.gov/dashboard/chemical/details/DTXSID9020374" TargetMode="External"/><Relationship Id="rId1340" Type="http://schemas.openxmlformats.org/officeDocument/2006/relationships/hyperlink" Target="http://comptox.epa.gov/dashboard/chemical/details/DTXSID1022974" TargetMode="External"/><Relationship Id="rId1438" Type="http://schemas.openxmlformats.org/officeDocument/2006/relationships/hyperlink" Target="http://comptox.epa.gov/dashboard/chemical/details/DTXSID3052694" TargetMode="External"/><Relationship Id="rId1645" Type="http://schemas.openxmlformats.org/officeDocument/2006/relationships/hyperlink" Target="http://comptox.epa.gov/dashboard/chemical/details/DTXSID1032690" TargetMode="External"/><Relationship Id="rId8" Type="http://schemas.openxmlformats.org/officeDocument/2006/relationships/hyperlink" Target="http://comptox.epa.gov/dashboard/chemical/details/DTXSID3022956" TargetMode="External"/><Relationship Id="rId142" Type="http://schemas.openxmlformats.org/officeDocument/2006/relationships/hyperlink" Target="http://comptox.epa.gov/dashboard/chemical/details/DTXSID6025145" TargetMode="External"/><Relationship Id="rId447" Type="http://schemas.openxmlformats.org/officeDocument/2006/relationships/hyperlink" Target="http://comptox.epa.gov/dashboard/chemical/details/DTXSID4042121" TargetMode="External"/><Relationship Id="rId794" Type="http://schemas.openxmlformats.org/officeDocument/2006/relationships/hyperlink" Target="http://comptox.epa.gov/dashboard/chemical/details/DTXSID2021282" TargetMode="External"/><Relationship Id="rId1077" Type="http://schemas.openxmlformats.org/officeDocument/2006/relationships/hyperlink" Target="http://comptox.epa.gov/dashboard/chemical/details/DTXSID9034997" TargetMode="External"/><Relationship Id="rId1200" Type="http://schemas.openxmlformats.org/officeDocument/2006/relationships/hyperlink" Target="http://comptox.epa.gov/dashboard/chemical/details/DTXSID1037197" TargetMode="External"/><Relationship Id="rId654" Type="http://schemas.openxmlformats.org/officeDocument/2006/relationships/hyperlink" Target="http://comptox.epa.gov/dashboard/chemical/details/DTXSID9024065" TargetMode="External"/><Relationship Id="rId861" Type="http://schemas.openxmlformats.org/officeDocument/2006/relationships/hyperlink" Target="http://comptox.epa.gov/dashboard/chemical/details/DTXSID7025843" TargetMode="External"/><Relationship Id="rId959" Type="http://schemas.openxmlformats.org/officeDocument/2006/relationships/hyperlink" Target="http://comptox.epa.gov/dashboard/chemical/details/DTXSID4027999" TargetMode="External"/><Relationship Id="rId1284" Type="http://schemas.openxmlformats.org/officeDocument/2006/relationships/hyperlink" Target="http://comptox.epa.gov/dashboard/chemical/details/DTXSID30171919" TargetMode="External"/><Relationship Id="rId1491" Type="http://schemas.openxmlformats.org/officeDocument/2006/relationships/hyperlink" Target="http://comptox.epa.gov/dashboard/chemical/details/DTXSID20897515" TargetMode="External"/><Relationship Id="rId1505" Type="http://schemas.openxmlformats.org/officeDocument/2006/relationships/hyperlink" Target="http://comptox.epa.gov/dashboard/chemical/details/DTXSID30161451" TargetMode="External"/><Relationship Id="rId1589" Type="http://schemas.openxmlformats.org/officeDocument/2006/relationships/hyperlink" Target="http://comptox.epa.gov/dashboard/chemical/details/DTXSID1021827" TargetMode="External"/><Relationship Id="rId1712" Type="http://schemas.openxmlformats.org/officeDocument/2006/relationships/hyperlink" Target="http://comptox.epa.gov/dashboard/chemical/details/DTXSID2025553" TargetMode="External"/><Relationship Id="rId293" Type="http://schemas.openxmlformats.org/officeDocument/2006/relationships/hyperlink" Target="http://comptox.epa.gov/dashboard/chemical/details/DTXSID5047291" TargetMode="External"/><Relationship Id="rId307" Type="http://schemas.openxmlformats.org/officeDocument/2006/relationships/hyperlink" Target="http://comptox.epa.gov/dashboard/chemical/details/DTXSID7047308" TargetMode="External"/><Relationship Id="rId514" Type="http://schemas.openxmlformats.org/officeDocument/2006/relationships/hyperlink" Target="http://comptox.epa.gov/dashboard/chemical/details/DTXSID3038939" TargetMode="External"/><Relationship Id="rId721" Type="http://schemas.openxmlformats.org/officeDocument/2006/relationships/hyperlink" Target="http://comptox.epa.gov/dashboard/chemical/details/DTXSID4026262" TargetMode="External"/><Relationship Id="rId1144" Type="http://schemas.openxmlformats.org/officeDocument/2006/relationships/hyperlink" Target="http://comptox.epa.gov/dashboard/chemical/details/DTXSID4027991" TargetMode="External"/><Relationship Id="rId1351" Type="http://schemas.openxmlformats.org/officeDocument/2006/relationships/hyperlink" Target="http://comptox.epa.gov/dashboard/chemical/details/DTXSID9021427" TargetMode="External"/><Relationship Id="rId1449" Type="http://schemas.openxmlformats.org/officeDocument/2006/relationships/hyperlink" Target="http://comptox.epa.gov/dashboard/chemical/details/DTXSID9020370" TargetMode="External"/><Relationship Id="rId1796" Type="http://schemas.openxmlformats.org/officeDocument/2006/relationships/hyperlink" Target="http://comptox.epa.gov/dashboard/chemical/details/DTXSID9034492" TargetMode="External"/><Relationship Id="rId88" Type="http://schemas.openxmlformats.org/officeDocument/2006/relationships/hyperlink" Target="http://comptox.epa.gov/dashboard/chemical/details/DTXSID2032180" TargetMode="External"/><Relationship Id="rId153" Type="http://schemas.openxmlformats.org/officeDocument/2006/relationships/hyperlink" Target="http://comptox.epa.gov/dashboard/chemical/details/DTXSID4026684" TargetMode="External"/><Relationship Id="rId360" Type="http://schemas.openxmlformats.org/officeDocument/2006/relationships/hyperlink" Target="http://comptox.epa.gov/dashboard/chemical/details/DTXSID1020512" TargetMode="External"/><Relationship Id="rId598" Type="http://schemas.openxmlformats.org/officeDocument/2006/relationships/hyperlink" Target="http://comptox.epa.gov/dashboard/chemical/details/DTXSID6020220" TargetMode="External"/><Relationship Id="rId819" Type="http://schemas.openxmlformats.org/officeDocument/2006/relationships/hyperlink" Target="http://comptox.epa.gov/dashboard/chemical/details/DTXSID5024059" TargetMode="External"/><Relationship Id="rId1004" Type="http://schemas.openxmlformats.org/officeDocument/2006/relationships/hyperlink" Target="http://comptox.epa.gov/dashboard/chemical/details/DTXSID1027344" TargetMode="External"/><Relationship Id="rId1211" Type="http://schemas.openxmlformats.org/officeDocument/2006/relationships/hyperlink" Target="http://comptox.epa.gov/dashboard/chemical/details/DTXSID1022893" TargetMode="External"/><Relationship Id="rId1656" Type="http://schemas.openxmlformats.org/officeDocument/2006/relationships/hyperlink" Target="http://comptox.epa.gov/dashboard/chemical/details/DTXSID7032551" TargetMode="External"/><Relationship Id="rId220" Type="http://schemas.openxmlformats.org/officeDocument/2006/relationships/hyperlink" Target="http://comptox.epa.gov/dashboard/chemical/details/DTXSID3021774" TargetMode="External"/><Relationship Id="rId458" Type="http://schemas.openxmlformats.org/officeDocument/2006/relationships/hyperlink" Target="http://comptox.epa.gov/dashboard/chemical/details/DTXSID2020894" TargetMode="External"/><Relationship Id="rId665" Type="http://schemas.openxmlformats.org/officeDocument/2006/relationships/hyperlink" Target="http://comptox.epa.gov/dashboard/chemical/details/DTXSID1034503" TargetMode="External"/><Relationship Id="rId872" Type="http://schemas.openxmlformats.org/officeDocument/2006/relationships/hyperlink" Target="http://comptox.epa.gov/dashboard/chemical/details/DTXSID50892018" TargetMode="External"/><Relationship Id="rId1088" Type="http://schemas.openxmlformats.org/officeDocument/2006/relationships/hyperlink" Target="http://comptox.epa.gov/dashboard/chemical/details/DTXSID20931307" TargetMode="External"/><Relationship Id="rId1295" Type="http://schemas.openxmlformats.org/officeDocument/2006/relationships/hyperlink" Target="http://comptox.epa.gov/dashboard/chemical/details/DTXSID8024315" TargetMode="External"/><Relationship Id="rId1309" Type="http://schemas.openxmlformats.org/officeDocument/2006/relationships/hyperlink" Target="http://comptox.epa.gov/dashboard/chemical/details/DTXSID9020089" TargetMode="External"/><Relationship Id="rId1516" Type="http://schemas.openxmlformats.org/officeDocument/2006/relationships/hyperlink" Target="http://comptox.epa.gov/dashboard/chemical/details/DTXSID0025527" TargetMode="External"/><Relationship Id="rId1723" Type="http://schemas.openxmlformats.org/officeDocument/2006/relationships/hyperlink" Target="http://comptox.epa.gov/dashboard/chemical/details/DTXSID0034300" TargetMode="External"/><Relationship Id="rId15" Type="http://schemas.openxmlformats.org/officeDocument/2006/relationships/hyperlink" Target="http://comptox.epa.gov/dashboard/chemical/details/DTXSID8023000" TargetMode="External"/><Relationship Id="rId318" Type="http://schemas.openxmlformats.org/officeDocument/2006/relationships/hyperlink" Target="http://comptox.epa.gov/dashboard/chemical/details/DTXSID3047265" TargetMode="External"/><Relationship Id="rId525" Type="http://schemas.openxmlformats.org/officeDocument/2006/relationships/hyperlink" Target="http://comptox.epa.gov/dashboard/chemical/details/DTXSID4048513" TargetMode="External"/><Relationship Id="rId732" Type="http://schemas.openxmlformats.org/officeDocument/2006/relationships/hyperlink" Target="http://comptox.epa.gov/dashboard/chemical/details/DTXSID4049082" TargetMode="External"/><Relationship Id="rId1155" Type="http://schemas.openxmlformats.org/officeDocument/2006/relationships/hyperlink" Target="http://comptox.epa.gov/dashboard/chemical/details/DTXSID5023295" TargetMode="External"/><Relationship Id="rId1362" Type="http://schemas.openxmlformats.org/officeDocument/2006/relationships/hyperlink" Target="http://comptox.epa.gov/dashboard/chemical/details/DTXSID8074443" TargetMode="External"/><Relationship Id="rId99" Type="http://schemas.openxmlformats.org/officeDocument/2006/relationships/hyperlink" Target="http://comptox.epa.gov/dashboard/chemical/details/DTXSID8026193" TargetMode="External"/><Relationship Id="rId164" Type="http://schemas.openxmlformats.org/officeDocument/2006/relationships/hyperlink" Target="http://comptox.epa.gov/dashboard/chemical/details/DTXSID2020921" TargetMode="External"/><Relationship Id="rId371" Type="http://schemas.openxmlformats.org/officeDocument/2006/relationships/hyperlink" Target="http://comptox.epa.gov/dashboard/chemical/details/DTXSID4047258" TargetMode="External"/><Relationship Id="rId1015" Type="http://schemas.openxmlformats.org/officeDocument/2006/relationships/hyperlink" Target="http://comptox.epa.gov/dashboard/chemical/details/DTXSID4026769" TargetMode="External"/><Relationship Id="rId1222" Type="http://schemas.openxmlformats.org/officeDocument/2006/relationships/hyperlink" Target="http://comptox.epa.gov/dashboard/chemical/details/DTXSID8046458" TargetMode="External"/><Relationship Id="rId1667" Type="http://schemas.openxmlformats.org/officeDocument/2006/relationships/hyperlink" Target="http://comptox.epa.gov/dashboard/chemical/details/DTXSID90947192" TargetMode="External"/><Relationship Id="rId469" Type="http://schemas.openxmlformats.org/officeDocument/2006/relationships/hyperlink" Target="http://comptox.epa.gov/dashboard/chemical/details/DTXSID9026689" TargetMode="External"/><Relationship Id="rId676" Type="http://schemas.openxmlformats.org/officeDocument/2006/relationships/hyperlink" Target="http://comptox.epa.gov/dashboard/chemical/details/DTXSID9032581" TargetMode="External"/><Relationship Id="rId883" Type="http://schemas.openxmlformats.org/officeDocument/2006/relationships/hyperlink" Target="http://comptox.epa.gov/dashboard/chemical/details/DTXSID9063039" TargetMode="External"/><Relationship Id="rId1099" Type="http://schemas.openxmlformats.org/officeDocument/2006/relationships/hyperlink" Target="http://comptox.epa.gov/dashboard/chemical/details/DTXSID0050392" TargetMode="External"/><Relationship Id="rId1527" Type="http://schemas.openxmlformats.org/officeDocument/2006/relationships/hyperlink" Target="http://comptox.epa.gov/dashboard/chemical/details/DTXSID6043709" TargetMode="External"/><Relationship Id="rId1734" Type="http://schemas.openxmlformats.org/officeDocument/2006/relationships/hyperlink" Target="http://comptox.epa.gov/dashboard/chemical/details/DTXSID0023747" TargetMode="External"/><Relationship Id="rId26" Type="http://schemas.openxmlformats.org/officeDocument/2006/relationships/hyperlink" Target="http://comptox.epa.gov/dashboard/chemical/details/DTXSID3023687" TargetMode="External"/><Relationship Id="rId231" Type="http://schemas.openxmlformats.org/officeDocument/2006/relationships/hyperlink" Target="http://comptox.epa.gov/dashboard/chemical/details/DTXSID4024436" TargetMode="External"/><Relationship Id="rId329" Type="http://schemas.openxmlformats.org/officeDocument/2006/relationships/hyperlink" Target="http://comptox.epa.gov/dashboard/chemical/details/DTXSID1023990" TargetMode="External"/><Relationship Id="rId536" Type="http://schemas.openxmlformats.org/officeDocument/2006/relationships/hyperlink" Target="http://comptox.epa.gov/dashboard/chemical/details/DTXSID1021166" TargetMode="External"/><Relationship Id="rId1166" Type="http://schemas.openxmlformats.org/officeDocument/2006/relationships/hyperlink" Target="http://comptox.epa.gov/dashboard/chemical/details/DTXSID4020666" TargetMode="External"/><Relationship Id="rId1373" Type="http://schemas.openxmlformats.org/officeDocument/2006/relationships/hyperlink" Target="http://comptox.epa.gov/dashboard/chemical/details/DTXSID6044145" TargetMode="External"/><Relationship Id="rId175" Type="http://schemas.openxmlformats.org/officeDocument/2006/relationships/hyperlink" Target="http://comptox.epa.gov/dashboard/chemical/details/DTXSID3024657" TargetMode="External"/><Relationship Id="rId743" Type="http://schemas.openxmlformats.org/officeDocument/2006/relationships/hyperlink" Target="http://comptox.epa.gov/dashboard/chemical/details/DTXSID7037185" TargetMode="External"/><Relationship Id="rId950" Type="http://schemas.openxmlformats.org/officeDocument/2006/relationships/hyperlink" Target="http://comptox.epa.gov/dashboard/chemical/details/DTXSID5027489" TargetMode="External"/><Relationship Id="rId1026" Type="http://schemas.openxmlformats.org/officeDocument/2006/relationships/hyperlink" Target="http://comptox.epa.gov/dashboard/chemical/details/DTXSID3020833" TargetMode="External"/><Relationship Id="rId1580" Type="http://schemas.openxmlformats.org/officeDocument/2006/relationships/hyperlink" Target="http://comptox.epa.gov/dashboard/chemical/details/DTXSID8032548" TargetMode="External"/><Relationship Id="rId1678" Type="http://schemas.openxmlformats.org/officeDocument/2006/relationships/hyperlink" Target="http://comptox.epa.gov/dashboard/chemical/details/DTXSID0021917" TargetMode="External"/><Relationship Id="rId1801" Type="http://schemas.openxmlformats.org/officeDocument/2006/relationships/hyperlink" Target="http://comptox.epa.gov/dashboard/chemical/details/DTXSID9040269" TargetMode="External"/><Relationship Id="rId382" Type="http://schemas.openxmlformats.org/officeDocument/2006/relationships/hyperlink" Target="http://comptox.epa.gov/dashboard/chemical/details/DTXSID9020617" TargetMode="External"/><Relationship Id="rId603" Type="http://schemas.openxmlformats.org/officeDocument/2006/relationships/hyperlink" Target="http://comptox.epa.gov/dashboard/chemical/details/DTXSID7026156" TargetMode="External"/><Relationship Id="rId687" Type="http://schemas.openxmlformats.org/officeDocument/2006/relationships/hyperlink" Target="http://comptox.epa.gov/dashboard/chemical/details/DTXSID7022964" TargetMode="External"/><Relationship Id="rId810" Type="http://schemas.openxmlformats.org/officeDocument/2006/relationships/hyperlink" Target="http://comptox.epa.gov/dashboard/chemical/details/DTXSID3023899" TargetMode="External"/><Relationship Id="rId908" Type="http://schemas.openxmlformats.org/officeDocument/2006/relationships/hyperlink" Target="http://comptox.epa.gov/dashboard/chemical/details/DTXSID2025846" TargetMode="External"/><Relationship Id="rId1233" Type="http://schemas.openxmlformats.org/officeDocument/2006/relationships/hyperlink" Target="http://comptox.epa.gov/dashboard/chemical/details/DTXSID1033664" TargetMode="External"/><Relationship Id="rId1440" Type="http://schemas.openxmlformats.org/officeDocument/2006/relationships/hyperlink" Target="http://comptox.epa.gov/dashboard/chemical/details/DTXSID60929248" TargetMode="External"/><Relationship Id="rId1538" Type="http://schemas.openxmlformats.org/officeDocument/2006/relationships/hyperlink" Target="http://comptox.epa.gov/dashboard/chemical/details/DTXSID1020221" TargetMode="External"/><Relationship Id="rId242" Type="http://schemas.openxmlformats.org/officeDocument/2006/relationships/hyperlink" Target="http://comptox.epa.gov/dashboard/chemical/details/DTXSID0047371" TargetMode="External"/><Relationship Id="rId894" Type="http://schemas.openxmlformats.org/officeDocument/2006/relationships/hyperlink" Target="http://comptox.epa.gov/dashboard/chemical/details/DTXSID9023388" TargetMode="External"/><Relationship Id="rId1177" Type="http://schemas.openxmlformats.org/officeDocument/2006/relationships/hyperlink" Target="http://comptox.epa.gov/dashboard/chemical/details/DTXSID0024216" TargetMode="External"/><Relationship Id="rId1300" Type="http://schemas.openxmlformats.org/officeDocument/2006/relationships/hyperlink" Target="http://comptox.epa.gov/dashboard/chemical/details/DTXSID6044018" TargetMode="External"/><Relationship Id="rId1745" Type="http://schemas.openxmlformats.org/officeDocument/2006/relationships/hyperlink" Target="http://comptox.epa.gov/dashboard/chemical/details/DTXSID1052111" TargetMode="External"/><Relationship Id="rId37" Type="http://schemas.openxmlformats.org/officeDocument/2006/relationships/hyperlink" Target="http://comptox.epa.gov/dashboard/chemical/details/DTXSID0052629" TargetMode="External"/><Relationship Id="rId102" Type="http://schemas.openxmlformats.org/officeDocument/2006/relationships/hyperlink" Target="http://comptox.epa.gov/dashboard/chemical/details/DTXSID6020430" TargetMode="External"/><Relationship Id="rId547" Type="http://schemas.openxmlformats.org/officeDocument/2006/relationships/hyperlink" Target="http://comptox.epa.gov/dashboard/chemical/details/DTXSID8034871" TargetMode="External"/><Relationship Id="rId754" Type="http://schemas.openxmlformats.org/officeDocument/2006/relationships/hyperlink" Target="http://comptox.epa.gov/dashboard/chemical/details/DTXSID5031131" TargetMode="External"/><Relationship Id="rId961" Type="http://schemas.openxmlformats.org/officeDocument/2006/relationships/hyperlink" Target="http://comptox.epa.gov/dashboard/chemical/details/DTXSID3041249" TargetMode="External"/><Relationship Id="rId1384" Type="http://schemas.openxmlformats.org/officeDocument/2006/relationships/hyperlink" Target="http://comptox.epa.gov/dashboard/chemical/details/DTXSID2027204" TargetMode="External"/><Relationship Id="rId1591" Type="http://schemas.openxmlformats.org/officeDocument/2006/relationships/hyperlink" Target="http://comptox.epa.gov/dashboard/chemical/details/DTXSID3025049" TargetMode="External"/><Relationship Id="rId1605" Type="http://schemas.openxmlformats.org/officeDocument/2006/relationships/hyperlink" Target="http://comptox.epa.gov/dashboard/chemical/details/DTXSID6021905" TargetMode="External"/><Relationship Id="rId1689" Type="http://schemas.openxmlformats.org/officeDocument/2006/relationships/hyperlink" Target="http://comptox.epa.gov/dashboard/chemical/details/DTXSID2020688" TargetMode="External"/><Relationship Id="rId1812" Type="http://schemas.openxmlformats.org/officeDocument/2006/relationships/hyperlink" Target="http://comptox.epa.gov/dashboard/chemical/details/DTXSID4021006" TargetMode="External"/><Relationship Id="rId90" Type="http://schemas.openxmlformats.org/officeDocument/2006/relationships/hyperlink" Target="http://comptox.epa.gov/dashboard/chemical/details/DTXSID50873867" TargetMode="External"/><Relationship Id="rId186" Type="http://schemas.openxmlformats.org/officeDocument/2006/relationships/hyperlink" Target="http://comptox.epa.gov/dashboard/chemical/details/DTXSID2027200" TargetMode="External"/><Relationship Id="rId393" Type="http://schemas.openxmlformats.org/officeDocument/2006/relationships/hyperlink" Target="http://comptox.epa.gov/dashboard/chemical/details/DTXSID3034618" TargetMode="External"/><Relationship Id="rId407" Type="http://schemas.openxmlformats.org/officeDocument/2006/relationships/hyperlink" Target="http://comptox.epa.gov/dashboard/chemical/details/DTXSID1048170" TargetMode="External"/><Relationship Id="rId614" Type="http://schemas.openxmlformats.org/officeDocument/2006/relationships/hyperlink" Target="http://comptox.epa.gov/dashboard/chemical/details/DTXSID0047533" TargetMode="External"/><Relationship Id="rId821" Type="http://schemas.openxmlformats.org/officeDocument/2006/relationships/hyperlink" Target="http://comptox.epa.gov/dashboard/chemical/details/DTXSID2032390" TargetMode="External"/><Relationship Id="rId1037" Type="http://schemas.openxmlformats.org/officeDocument/2006/relationships/hyperlink" Target="http://comptox.epa.gov/dashboard/chemical/details/DTXSID5026386" TargetMode="External"/><Relationship Id="rId1244" Type="http://schemas.openxmlformats.org/officeDocument/2006/relationships/hyperlink" Target="http://comptox.epa.gov/dashboard/chemical/details/DTXSID1021164" TargetMode="External"/><Relationship Id="rId1451" Type="http://schemas.openxmlformats.org/officeDocument/2006/relationships/hyperlink" Target="http://comptox.epa.gov/dashboard/chemical/details/DTXSID7023350" TargetMode="External"/><Relationship Id="rId253" Type="http://schemas.openxmlformats.org/officeDocument/2006/relationships/hyperlink" Target="http://comptox.epa.gov/dashboard/chemical/details/DTXSID5023902" TargetMode="External"/><Relationship Id="rId460" Type="http://schemas.openxmlformats.org/officeDocument/2006/relationships/hyperlink" Target="http://comptox.epa.gov/dashboard/chemical/details/DTXSID0047327" TargetMode="External"/><Relationship Id="rId698" Type="http://schemas.openxmlformats.org/officeDocument/2006/relationships/hyperlink" Target="http://comptox.epa.gov/dashboard/chemical/details/DTXSID8021771" TargetMode="External"/><Relationship Id="rId919" Type="http://schemas.openxmlformats.org/officeDocument/2006/relationships/hyperlink" Target="http://comptox.epa.gov/dashboard/chemical/details/DTXSID3027370" TargetMode="External"/><Relationship Id="rId1090" Type="http://schemas.openxmlformats.org/officeDocument/2006/relationships/hyperlink" Target="http://comptox.epa.gov/dashboard/chemical/details/DTXSID20187605" TargetMode="External"/><Relationship Id="rId1104" Type="http://schemas.openxmlformats.org/officeDocument/2006/relationships/hyperlink" Target="http://comptox.epa.gov/dashboard/chemical/details/DTXSID30223543" TargetMode="External"/><Relationship Id="rId1311" Type="http://schemas.openxmlformats.org/officeDocument/2006/relationships/hyperlink" Target="http://comptox.epa.gov/dashboard/chemical/details/DTXSID7034252" TargetMode="External"/><Relationship Id="rId1549" Type="http://schemas.openxmlformats.org/officeDocument/2006/relationships/hyperlink" Target="http://comptox.epa.gov/dashboard/chemical/details/DTXSID7045029" TargetMode="External"/><Relationship Id="rId1756" Type="http://schemas.openxmlformats.org/officeDocument/2006/relationships/hyperlink" Target="http://comptox.epa.gov/dashboard/chemical/details/DTXSID7060833" TargetMode="External"/><Relationship Id="rId48" Type="http://schemas.openxmlformats.org/officeDocument/2006/relationships/hyperlink" Target="http://comptox.epa.gov/dashboard/chemical/details/DTXSID4023125" TargetMode="External"/><Relationship Id="rId113" Type="http://schemas.openxmlformats.org/officeDocument/2006/relationships/hyperlink" Target="http://comptox.epa.gov/dashboard/chemical/details/DTXSID3020916" TargetMode="External"/><Relationship Id="rId320" Type="http://schemas.openxmlformats.org/officeDocument/2006/relationships/hyperlink" Target="http://comptox.epa.gov/dashboard/chemical/details/DTXSID8047266" TargetMode="External"/><Relationship Id="rId558" Type="http://schemas.openxmlformats.org/officeDocument/2006/relationships/hyperlink" Target="http://comptox.epa.gov/dashboard/chemical/details/DTXSID0021254" TargetMode="External"/><Relationship Id="rId765" Type="http://schemas.openxmlformats.org/officeDocument/2006/relationships/hyperlink" Target="http://comptox.epa.gov/dashboard/chemical/details/DTXSID1025805" TargetMode="External"/><Relationship Id="rId972" Type="http://schemas.openxmlformats.org/officeDocument/2006/relationships/hyperlink" Target="http://comptox.epa.gov/dashboard/chemical/details/DTXSID3027611" TargetMode="External"/><Relationship Id="rId1188" Type="http://schemas.openxmlformats.org/officeDocument/2006/relationships/hyperlink" Target="http://comptox.epa.gov/dashboard/chemical/details/DTXSID0021206" TargetMode="External"/><Relationship Id="rId1395" Type="http://schemas.openxmlformats.org/officeDocument/2006/relationships/hyperlink" Target="http://comptox.epa.gov/dashboard/chemical/details/DTXSID70188304" TargetMode="External"/><Relationship Id="rId1409" Type="http://schemas.openxmlformats.org/officeDocument/2006/relationships/hyperlink" Target="http://comptox.epa.gov/dashboard/chemical/details/DTXSID5025156" TargetMode="External"/><Relationship Id="rId1616" Type="http://schemas.openxmlformats.org/officeDocument/2006/relationships/hyperlink" Target="http://comptox.epa.gov/dashboard/chemical/details/DTXSID9023465" TargetMode="External"/><Relationship Id="rId197" Type="http://schemas.openxmlformats.org/officeDocument/2006/relationships/hyperlink" Target="http://comptox.epa.gov/dashboard/chemical/details/DTXSID8024814" TargetMode="External"/><Relationship Id="rId418" Type="http://schemas.openxmlformats.org/officeDocument/2006/relationships/hyperlink" Target="http://comptox.epa.gov/dashboard/chemical/details/DTXSID0047539" TargetMode="External"/><Relationship Id="rId625" Type="http://schemas.openxmlformats.org/officeDocument/2006/relationships/hyperlink" Target="http://comptox.epa.gov/dashboard/chemical/details/DTXSID4021426" TargetMode="External"/><Relationship Id="rId832" Type="http://schemas.openxmlformats.org/officeDocument/2006/relationships/hyperlink" Target="http://comptox.epa.gov/dashboard/chemical/details/DTXSID4027236" TargetMode="External"/><Relationship Id="rId1048" Type="http://schemas.openxmlformats.org/officeDocument/2006/relationships/hyperlink" Target="http://comptox.epa.gov/dashboard/chemical/details/DTXSID8024521" TargetMode="External"/><Relationship Id="rId1255" Type="http://schemas.openxmlformats.org/officeDocument/2006/relationships/hyperlink" Target="http://comptox.epa.gov/dashboard/chemical/details/DTXSID5023613" TargetMode="External"/><Relationship Id="rId1462" Type="http://schemas.openxmlformats.org/officeDocument/2006/relationships/hyperlink" Target="http://comptox.epa.gov/dashboard/chemical/details/DTXSID8021519" TargetMode="External"/><Relationship Id="rId264" Type="http://schemas.openxmlformats.org/officeDocument/2006/relationships/hyperlink" Target="http://comptox.epa.gov/dashboard/chemical/details/DTXSID9058654" TargetMode="External"/><Relationship Id="rId471" Type="http://schemas.openxmlformats.org/officeDocument/2006/relationships/hyperlink" Target="http://comptox.epa.gov/dashboard/chemical/details/DTXSID5021837" TargetMode="External"/><Relationship Id="rId1115" Type="http://schemas.openxmlformats.org/officeDocument/2006/relationships/hyperlink" Target="http://comptox.epa.gov/dashboard/chemical/details/DTXSID5020815" TargetMode="External"/><Relationship Id="rId1322" Type="http://schemas.openxmlformats.org/officeDocument/2006/relationships/hyperlink" Target="http://comptox.epa.gov/dashboard/chemical/details/DTXSID5021124" TargetMode="External"/><Relationship Id="rId1767" Type="http://schemas.openxmlformats.org/officeDocument/2006/relationships/hyperlink" Target="http://comptox.epa.gov/dashboard/chemical/details/DTXSID7024035" TargetMode="External"/><Relationship Id="rId59" Type="http://schemas.openxmlformats.org/officeDocument/2006/relationships/hyperlink" Target="http://comptox.epa.gov/dashboard/chemical/details/DTXSID8030138" TargetMode="External"/><Relationship Id="rId124" Type="http://schemas.openxmlformats.org/officeDocument/2006/relationships/hyperlink" Target="http://comptox.epa.gov/dashboard/chemical/details/DTXSID2022331" TargetMode="External"/><Relationship Id="rId569" Type="http://schemas.openxmlformats.org/officeDocument/2006/relationships/hyperlink" Target="http://comptox.epa.gov/dashboard/chemical/details/DTXSID1026031" TargetMode="External"/><Relationship Id="rId776" Type="http://schemas.openxmlformats.org/officeDocument/2006/relationships/hyperlink" Target="http://comptox.epa.gov/dashboard/chemical/details/DTXSID6047363" TargetMode="External"/><Relationship Id="rId983" Type="http://schemas.openxmlformats.org/officeDocument/2006/relationships/hyperlink" Target="http://comptox.epa.gov/dashboard/chemical/details/DTXSID9026425" TargetMode="External"/><Relationship Id="rId1199" Type="http://schemas.openxmlformats.org/officeDocument/2006/relationships/hyperlink" Target="http://comptox.epa.gov/dashboard/chemical/details/DTXSID3022873" TargetMode="External"/><Relationship Id="rId1627" Type="http://schemas.openxmlformats.org/officeDocument/2006/relationships/hyperlink" Target="http://comptox.epa.gov/dashboard/chemical/details/DTXSID00891490" TargetMode="External"/><Relationship Id="rId331" Type="http://schemas.openxmlformats.org/officeDocument/2006/relationships/hyperlink" Target="http://comptox.epa.gov/dashboard/chemical/details/DTXSID6023999" TargetMode="External"/><Relationship Id="rId429" Type="http://schemas.openxmlformats.org/officeDocument/2006/relationships/hyperlink" Target="http://comptox.epa.gov/dashboard/chemical/details/DTXSID8034665" TargetMode="External"/><Relationship Id="rId636" Type="http://schemas.openxmlformats.org/officeDocument/2006/relationships/hyperlink" Target="http://comptox.epa.gov/dashboard/chemical/details/DTXSID6024175" TargetMode="External"/><Relationship Id="rId1059" Type="http://schemas.openxmlformats.org/officeDocument/2006/relationships/hyperlink" Target="http://comptox.epa.gov/dashboard/chemical/details/DTXSID2032502" TargetMode="External"/><Relationship Id="rId1266" Type="http://schemas.openxmlformats.org/officeDocument/2006/relationships/hyperlink" Target="http://comptox.epa.gov/dashboard/chemical/details/DTXSID0040672" TargetMode="External"/><Relationship Id="rId1473" Type="http://schemas.openxmlformats.org/officeDocument/2006/relationships/hyperlink" Target="http://comptox.epa.gov/dashboard/chemical/details/DTXSID0047167" TargetMode="External"/><Relationship Id="rId843" Type="http://schemas.openxmlformats.org/officeDocument/2006/relationships/hyperlink" Target="http://comptox.epa.gov/dashboard/chemical/details/DTXSID5025285" TargetMode="External"/><Relationship Id="rId1126" Type="http://schemas.openxmlformats.org/officeDocument/2006/relationships/hyperlink" Target="http://comptox.epa.gov/dashboard/chemical/details/DTXSID20205070" TargetMode="External"/><Relationship Id="rId1680" Type="http://schemas.openxmlformats.org/officeDocument/2006/relationships/hyperlink" Target="http://comptox.epa.gov/dashboard/chemical/details/DTXSID6027050" TargetMode="External"/><Relationship Id="rId1778" Type="http://schemas.openxmlformats.org/officeDocument/2006/relationships/hyperlink" Target="http://comptox.epa.gov/dashboard/chemical/details/DTXSID9020794" TargetMode="External"/><Relationship Id="rId275" Type="http://schemas.openxmlformats.org/officeDocument/2006/relationships/hyperlink" Target="http://comptox.epa.gov/dashboard/chemical/details/DTXSID0047535" TargetMode="External"/><Relationship Id="rId482" Type="http://schemas.openxmlformats.org/officeDocument/2006/relationships/hyperlink" Target="http://comptox.epa.gov/dashboard/chemical/details/DTXSID2021026" TargetMode="External"/><Relationship Id="rId703" Type="http://schemas.openxmlformats.org/officeDocument/2006/relationships/hyperlink" Target="http://comptox.epa.gov/dashboard/chemical/details/DTXSID8022828" TargetMode="External"/><Relationship Id="rId910" Type="http://schemas.openxmlformats.org/officeDocument/2006/relationships/hyperlink" Target="http://comptox.epa.gov/dashboard/chemical/details/DTXSID4041107" TargetMode="External"/><Relationship Id="rId1333" Type="http://schemas.openxmlformats.org/officeDocument/2006/relationships/hyperlink" Target="http://comptox.epa.gov/dashboard/chemical/details/DTXSID7028013" TargetMode="External"/><Relationship Id="rId1540" Type="http://schemas.openxmlformats.org/officeDocument/2006/relationships/hyperlink" Target="http://comptox.epa.gov/dashboard/chemical/details/DTXSID7020716" TargetMode="External"/><Relationship Id="rId1638" Type="http://schemas.openxmlformats.org/officeDocument/2006/relationships/hyperlink" Target="http://comptox.epa.gov/dashboard/chemical/details/DTXSID1026908" TargetMode="External"/><Relationship Id="rId135" Type="http://schemas.openxmlformats.org/officeDocument/2006/relationships/hyperlink" Target="http://comptox.epa.gov/dashboard/chemical/details/DTXSID7022049" TargetMode="External"/><Relationship Id="rId342" Type="http://schemas.openxmlformats.org/officeDocument/2006/relationships/hyperlink" Target="http://comptox.epa.gov/dashboard/chemical/details/DTXSID2020426" TargetMode="External"/><Relationship Id="rId787" Type="http://schemas.openxmlformats.org/officeDocument/2006/relationships/hyperlink" Target="http://comptox.epa.gov/dashboard/chemical/details/DTXSID1020510" TargetMode="External"/><Relationship Id="rId994" Type="http://schemas.openxmlformats.org/officeDocument/2006/relationships/hyperlink" Target="http://comptox.epa.gov/dashboard/chemical/details/DTXSID4021769" TargetMode="External"/><Relationship Id="rId1400" Type="http://schemas.openxmlformats.org/officeDocument/2006/relationships/hyperlink" Target="http://comptox.epa.gov/dashboard/chemical/details/DTXSID8024652" TargetMode="External"/><Relationship Id="rId202" Type="http://schemas.openxmlformats.org/officeDocument/2006/relationships/hyperlink" Target="http://comptox.epa.gov/dashboard/chemical/details/DTXSID2037714" TargetMode="External"/><Relationship Id="rId647" Type="http://schemas.openxmlformats.org/officeDocument/2006/relationships/hyperlink" Target="http://comptox.epa.gov/dashboard/chemical/details/DTXSID0034223" TargetMode="External"/><Relationship Id="rId854" Type="http://schemas.openxmlformats.org/officeDocument/2006/relationships/hyperlink" Target="http://comptox.epa.gov/dashboard/chemical/details/DTXSID30951798" TargetMode="External"/><Relationship Id="rId1277" Type="http://schemas.openxmlformats.org/officeDocument/2006/relationships/hyperlink" Target="http://comptox.epa.gov/dashboard/chemical/details/DTXSID9026926" TargetMode="External"/><Relationship Id="rId1484" Type="http://schemas.openxmlformats.org/officeDocument/2006/relationships/hyperlink" Target="http://comptox.epa.gov/dashboard/chemical/details/DTXSID7024241" TargetMode="External"/><Relationship Id="rId1691" Type="http://schemas.openxmlformats.org/officeDocument/2006/relationships/hyperlink" Target="http://comptox.epa.gov/dashboard/chemical/details/DTXSID9020376" TargetMode="External"/><Relationship Id="rId1705" Type="http://schemas.openxmlformats.org/officeDocument/2006/relationships/hyperlink" Target="http://comptox.epa.gov/dashboard/chemical/details/DTXSID8023133" TargetMode="External"/><Relationship Id="rId286" Type="http://schemas.openxmlformats.org/officeDocument/2006/relationships/hyperlink" Target="http://comptox.epa.gov/dashboard/chemical/details/DTXSID3034872" TargetMode="External"/><Relationship Id="rId493" Type="http://schemas.openxmlformats.org/officeDocument/2006/relationships/hyperlink" Target="http://comptox.epa.gov/dashboard/chemical/details/DTXSID7021100" TargetMode="External"/><Relationship Id="rId507" Type="http://schemas.openxmlformats.org/officeDocument/2006/relationships/hyperlink" Target="http://comptox.epa.gov/dashboard/chemical/details/DTXSID1037303" TargetMode="External"/><Relationship Id="rId714" Type="http://schemas.openxmlformats.org/officeDocument/2006/relationships/hyperlink" Target="http://comptox.epa.gov/dashboard/chemical/details/DTXSID4047333" TargetMode="External"/><Relationship Id="rId921" Type="http://schemas.openxmlformats.org/officeDocument/2006/relationships/hyperlink" Target="http://comptox.epa.gov/dashboard/chemical/details/DTXSID1020146" TargetMode="External"/><Relationship Id="rId1137" Type="http://schemas.openxmlformats.org/officeDocument/2006/relationships/hyperlink" Target="http://comptox.epa.gov/dashboard/chemical/details/DTXSID9023336" TargetMode="External"/><Relationship Id="rId1344" Type="http://schemas.openxmlformats.org/officeDocument/2006/relationships/hyperlink" Target="http://comptox.epa.gov/dashboard/chemical/details/DTXSID4022812" TargetMode="External"/><Relationship Id="rId1551" Type="http://schemas.openxmlformats.org/officeDocument/2006/relationships/hyperlink" Target="http://comptox.epa.gov/dashboard/chemical/details/DTXSID7021817" TargetMode="External"/><Relationship Id="rId1789" Type="http://schemas.openxmlformats.org/officeDocument/2006/relationships/hyperlink" Target="http://comptox.epa.gov/dashboard/chemical/details/DTXSID0023589" TargetMode="External"/><Relationship Id="rId50" Type="http://schemas.openxmlformats.org/officeDocument/2006/relationships/hyperlink" Target="http://comptox.epa.gov/dashboard/chemical/details/DTXSID6022399" TargetMode="External"/><Relationship Id="rId146" Type="http://schemas.openxmlformats.org/officeDocument/2006/relationships/hyperlink" Target="http://comptox.epa.gov/dashboard/chemical/details/DTXSID8026307" TargetMode="External"/><Relationship Id="rId353" Type="http://schemas.openxmlformats.org/officeDocument/2006/relationships/hyperlink" Target="http://comptox.epa.gov/dashboard/chemical/details/DTXSID7020479" TargetMode="External"/><Relationship Id="rId560" Type="http://schemas.openxmlformats.org/officeDocument/2006/relationships/hyperlink" Target="http://comptox.epa.gov/dashboard/chemical/details/DTXSID4047385" TargetMode="External"/><Relationship Id="rId798" Type="http://schemas.openxmlformats.org/officeDocument/2006/relationships/hyperlink" Target="http://comptox.epa.gov/dashboard/chemical/details/DTXSID8033562" TargetMode="External"/><Relationship Id="rId1190" Type="http://schemas.openxmlformats.org/officeDocument/2006/relationships/hyperlink" Target="http://comptox.epa.gov/dashboard/chemical/details/DTXSID5045623" TargetMode="External"/><Relationship Id="rId1204" Type="http://schemas.openxmlformats.org/officeDocument/2006/relationships/hyperlink" Target="http://comptox.epa.gov/dashboard/chemical/details/DTXSID8021515" TargetMode="External"/><Relationship Id="rId1411" Type="http://schemas.openxmlformats.org/officeDocument/2006/relationships/hyperlink" Target="http://comptox.epa.gov/dashboard/chemical/details/DTXSID6034972" TargetMode="External"/><Relationship Id="rId1649" Type="http://schemas.openxmlformats.org/officeDocument/2006/relationships/hyperlink" Target="http://comptox.epa.gov/dashboard/chemical/details/DTXSID7022253" TargetMode="External"/><Relationship Id="rId213" Type="http://schemas.openxmlformats.org/officeDocument/2006/relationships/hyperlink" Target="http://comptox.epa.gov/dashboard/chemical/details/DTXSID9034286" TargetMode="External"/><Relationship Id="rId420" Type="http://schemas.openxmlformats.org/officeDocument/2006/relationships/hyperlink" Target="http://comptox.epa.gov/dashboard/chemical/details/DTXSID7021607" TargetMode="External"/><Relationship Id="rId658" Type="http://schemas.openxmlformats.org/officeDocument/2006/relationships/hyperlink" Target="http://comptox.epa.gov/dashboard/chemical/details/DTXSID5022308" TargetMode="External"/><Relationship Id="rId865" Type="http://schemas.openxmlformats.org/officeDocument/2006/relationships/hyperlink" Target="http://comptox.epa.gov/dashboard/chemical/details/DTXSID8021939" TargetMode="External"/><Relationship Id="rId1050" Type="http://schemas.openxmlformats.org/officeDocument/2006/relationships/hyperlink" Target="http://comptox.epa.gov/dashboard/chemical/details/DTXSID7022170" TargetMode="External"/><Relationship Id="rId1288" Type="http://schemas.openxmlformats.org/officeDocument/2006/relationships/hyperlink" Target="http://comptox.epa.gov/dashboard/chemical/details/DTXSID2032500" TargetMode="External"/><Relationship Id="rId1495" Type="http://schemas.openxmlformats.org/officeDocument/2006/relationships/hyperlink" Target="http://comptox.epa.gov/dashboard/chemical/details/DTXSID3020415" TargetMode="External"/><Relationship Id="rId1509" Type="http://schemas.openxmlformats.org/officeDocument/2006/relationships/hyperlink" Target="http://comptox.epa.gov/dashboard/chemical/details/DTXSID1024097" TargetMode="External"/><Relationship Id="rId1716" Type="http://schemas.openxmlformats.org/officeDocument/2006/relationships/hyperlink" Target="http://comptox.epa.gov/dashboard/chemical/details/DTXSID4022947" TargetMode="External"/><Relationship Id="rId297" Type="http://schemas.openxmlformats.org/officeDocument/2006/relationships/hyperlink" Target="http://comptox.epa.gov/dashboard/chemical/details/DTXSID2047303" TargetMode="External"/><Relationship Id="rId518" Type="http://schemas.openxmlformats.org/officeDocument/2006/relationships/hyperlink" Target="http://comptox.epa.gov/dashboard/chemical/details/DTXSID3047263" TargetMode="External"/><Relationship Id="rId725" Type="http://schemas.openxmlformats.org/officeDocument/2006/relationships/hyperlink" Target="http://comptox.epa.gov/dashboard/chemical/details/DTXSID8022743" TargetMode="External"/><Relationship Id="rId932" Type="http://schemas.openxmlformats.org/officeDocument/2006/relationships/hyperlink" Target="http://comptox.epa.gov/dashboard/chemical/details/DTXSID1022001" TargetMode="External"/><Relationship Id="rId1148" Type="http://schemas.openxmlformats.org/officeDocument/2006/relationships/hyperlink" Target="http://comptox.epa.gov/dashboard/chemical/details/DTXSID60994032" TargetMode="External"/><Relationship Id="rId1355" Type="http://schemas.openxmlformats.org/officeDocument/2006/relationships/hyperlink" Target="http://comptox.epa.gov/dashboard/chemical/details/DTXSID8052853" TargetMode="External"/><Relationship Id="rId1562" Type="http://schemas.openxmlformats.org/officeDocument/2006/relationships/hyperlink" Target="http://comptox.epa.gov/dashboard/chemical/details/DTXSID1020560" TargetMode="External"/><Relationship Id="rId157" Type="http://schemas.openxmlformats.org/officeDocument/2006/relationships/hyperlink" Target="http://comptox.epa.gov/dashboard/chemical/details/DTXSID8023977" TargetMode="External"/><Relationship Id="rId364" Type="http://schemas.openxmlformats.org/officeDocument/2006/relationships/hyperlink" Target="http://comptox.epa.gov/dashboard/chemical/details/DTXSID4021975" TargetMode="External"/><Relationship Id="rId1008" Type="http://schemas.openxmlformats.org/officeDocument/2006/relationships/hyperlink" Target="http://comptox.epa.gov/dashboard/chemical/details/DTXSID5026621" TargetMode="External"/><Relationship Id="rId1215" Type="http://schemas.openxmlformats.org/officeDocument/2006/relationships/hyperlink" Target="http://comptox.epa.gov/dashboard/chemical/details/DTXSID6040743" TargetMode="External"/><Relationship Id="rId1422" Type="http://schemas.openxmlformats.org/officeDocument/2006/relationships/hyperlink" Target="http://comptox.epa.gov/dashboard/chemical/details/DTXSID30947191" TargetMode="External"/><Relationship Id="rId61" Type="http://schemas.openxmlformats.org/officeDocument/2006/relationships/hyperlink" Target="http://comptox.epa.gov/dashboard/chemical/details/DTXSID3020413" TargetMode="External"/><Relationship Id="rId571" Type="http://schemas.openxmlformats.org/officeDocument/2006/relationships/hyperlink" Target="http://comptox.epa.gov/dashboard/chemical/details/DTXSID4042416" TargetMode="External"/><Relationship Id="rId669" Type="http://schemas.openxmlformats.org/officeDocument/2006/relationships/hyperlink" Target="http://comptox.epa.gov/dashboard/chemical/details/DTXSID5024211" TargetMode="External"/><Relationship Id="rId876" Type="http://schemas.openxmlformats.org/officeDocument/2006/relationships/hyperlink" Target="http://comptox.epa.gov/dashboard/chemical/details/DTXSID4063325" TargetMode="External"/><Relationship Id="rId1299" Type="http://schemas.openxmlformats.org/officeDocument/2006/relationships/hyperlink" Target="http://comptox.epa.gov/dashboard/chemical/details/DTXSID20863154" TargetMode="External"/><Relationship Id="rId1727" Type="http://schemas.openxmlformats.org/officeDocument/2006/relationships/hyperlink" Target="http://comptox.epa.gov/dashboard/chemical/details/DTXSID7020970" TargetMode="External"/><Relationship Id="rId19" Type="http://schemas.openxmlformats.org/officeDocument/2006/relationships/hyperlink" Target="http://comptox.epa.gov/dashboard/chemical/details/DTXSID6022973" TargetMode="External"/><Relationship Id="rId224" Type="http://schemas.openxmlformats.org/officeDocument/2006/relationships/hyperlink" Target="http://comptox.epa.gov/dashboard/chemical/details/DTXSID2020006" TargetMode="External"/><Relationship Id="rId431" Type="http://schemas.openxmlformats.org/officeDocument/2006/relationships/hyperlink" Target="http://comptox.epa.gov/dashboard/chemical/details/DTXSID3024287" TargetMode="External"/><Relationship Id="rId529" Type="http://schemas.openxmlformats.org/officeDocument/2006/relationships/hyperlink" Target="http://comptox.epa.gov/dashboard/chemical/details/DTXSID8048521" TargetMode="External"/><Relationship Id="rId736" Type="http://schemas.openxmlformats.org/officeDocument/2006/relationships/hyperlink" Target="http://comptox.epa.gov/dashboard/chemical/details/DTXSID90873881" TargetMode="External"/><Relationship Id="rId1061" Type="http://schemas.openxmlformats.org/officeDocument/2006/relationships/hyperlink" Target="http://comptox.epa.gov/dashboard/chemical/details/DTXSID4032619" TargetMode="External"/><Relationship Id="rId1159" Type="http://schemas.openxmlformats.org/officeDocument/2006/relationships/hyperlink" Target="http://comptox.epa.gov/dashboard/chemical/details/DTXSID9023463" TargetMode="External"/><Relationship Id="rId1366" Type="http://schemas.openxmlformats.org/officeDocument/2006/relationships/hyperlink" Target="http://comptox.epa.gov/dashboard/chemical/details/DTXSID30907194" TargetMode="External"/><Relationship Id="rId168" Type="http://schemas.openxmlformats.org/officeDocument/2006/relationships/hyperlink" Target="http://comptox.epa.gov/dashboard/chemical/details/DTXSID2026525" TargetMode="External"/><Relationship Id="rId943" Type="http://schemas.openxmlformats.org/officeDocument/2006/relationships/hyperlink" Target="http://comptox.epa.gov/dashboard/chemical/details/DTXSID4027781" TargetMode="External"/><Relationship Id="rId1019" Type="http://schemas.openxmlformats.org/officeDocument/2006/relationships/hyperlink" Target="http://comptox.epa.gov/dashboard/chemical/details/DTXSID8021931" TargetMode="External"/><Relationship Id="rId1573" Type="http://schemas.openxmlformats.org/officeDocument/2006/relationships/hyperlink" Target="http://comptox.epa.gov/dashboard/chemical/details/DTXSID1020855" TargetMode="External"/><Relationship Id="rId1780" Type="http://schemas.openxmlformats.org/officeDocument/2006/relationships/hyperlink" Target="http://comptox.epa.gov/dashboard/chemical/details/DTXSID9026132" TargetMode="External"/><Relationship Id="rId72" Type="http://schemas.openxmlformats.org/officeDocument/2006/relationships/hyperlink" Target="http://comptox.epa.gov/dashboard/chemical/details/DTXSID80345027" TargetMode="External"/><Relationship Id="rId375" Type="http://schemas.openxmlformats.org/officeDocument/2006/relationships/hyperlink" Target="http://comptox.epa.gov/dashboard/chemical/details/DTXSID4022991" TargetMode="External"/><Relationship Id="rId582" Type="http://schemas.openxmlformats.org/officeDocument/2006/relationships/hyperlink" Target="http://comptox.epa.gov/dashboard/chemical/details/DTXSID3047348" TargetMode="External"/><Relationship Id="rId803" Type="http://schemas.openxmlformats.org/officeDocument/2006/relationships/hyperlink" Target="http://comptox.epa.gov/dashboard/chemical/details/DTXSID3036496" TargetMode="External"/><Relationship Id="rId1226" Type="http://schemas.openxmlformats.org/officeDocument/2006/relationships/hyperlink" Target="http://comptox.epa.gov/dashboard/chemical/details/DTXSID1037806" TargetMode="External"/><Relationship Id="rId1433" Type="http://schemas.openxmlformats.org/officeDocument/2006/relationships/hyperlink" Target="http://comptox.epa.gov/dashboard/chemical/details/DTXSID3024940" TargetMode="External"/><Relationship Id="rId1640" Type="http://schemas.openxmlformats.org/officeDocument/2006/relationships/hyperlink" Target="http://comptox.epa.gov/dashboard/chemical/details/DTXSID6024917" TargetMode="External"/><Relationship Id="rId1738" Type="http://schemas.openxmlformats.org/officeDocument/2006/relationships/hyperlink" Target="http://comptox.epa.gov/dashboard/chemical/details/DTXSID3023897" TargetMode="External"/><Relationship Id="rId3" Type="http://schemas.openxmlformats.org/officeDocument/2006/relationships/hyperlink" Target="http://comptox.epa.gov/dashboard/chemical/details/DTXSID3026225" TargetMode="External"/><Relationship Id="rId235" Type="http://schemas.openxmlformats.org/officeDocument/2006/relationships/hyperlink" Target="http://comptox.epa.gov/dashboard/chemical/details/DTXSID9027360" TargetMode="External"/><Relationship Id="rId442" Type="http://schemas.openxmlformats.org/officeDocument/2006/relationships/hyperlink" Target="http://comptox.epa.gov/dashboard/chemical/details/DTXSID5034723" TargetMode="External"/><Relationship Id="rId887" Type="http://schemas.openxmlformats.org/officeDocument/2006/relationships/hyperlink" Target="http://comptox.epa.gov/dashboard/chemical/details/DTXSID20867657" TargetMode="External"/><Relationship Id="rId1072" Type="http://schemas.openxmlformats.org/officeDocument/2006/relationships/hyperlink" Target="http://comptox.epa.gov/dashboard/chemical/details/DTXSID8034669" TargetMode="External"/><Relationship Id="rId1500" Type="http://schemas.openxmlformats.org/officeDocument/2006/relationships/hyperlink" Target="http://comptox.epa.gov/dashboard/chemical/details/DTXSID80222127" TargetMode="External"/><Relationship Id="rId302" Type="http://schemas.openxmlformats.org/officeDocument/2006/relationships/hyperlink" Target="http://comptox.epa.gov/dashboard/chemical/details/DTXSID5020154" TargetMode="External"/><Relationship Id="rId747" Type="http://schemas.openxmlformats.org/officeDocument/2006/relationships/hyperlink" Target="http://comptox.epa.gov/dashboard/chemical/details/DTXSID1032355" TargetMode="External"/><Relationship Id="rId954" Type="http://schemas.openxmlformats.org/officeDocument/2006/relationships/hyperlink" Target="http://comptox.epa.gov/dashboard/chemical/details/DTXSID6024886" TargetMode="External"/><Relationship Id="rId1377" Type="http://schemas.openxmlformats.org/officeDocument/2006/relationships/hyperlink" Target="http://comptox.epa.gov/dashboard/chemical/details/DTXSID5021332" TargetMode="External"/><Relationship Id="rId1584" Type="http://schemas.openxmlformats.org/officeDocument/2006/relationships/hyperlink" Target="http://comptox.epa.gov/dashboard/chemical/details/DTXSID9032537" TargetMode="External"/><Relationship Id="rId1791" Type="http://schemas.openxmlformats.org/officeDocument/2006/relationships/hyperlink" Target="http://comptox.epa.gov/dashboard/chemical/details/DTXSID7031294" TargetMode="External"/><Relationship Id="rId1805" Type="http://schemas.openxmlformats.org/officeDocument/2006/relationships/hyperlink" Target="http://comptox.epa.gov/dashboard/chemical/details/DTXSID5023792" TargetMode="External"/><Relationship Id="rId83" Type="http://schemas.openxmlformats.org/officeDocument/2006/relationships/hyperlink" Target="http://comptox.epa.gov/dashboard/chemical/details/DTXSID6022391" TargetMode="External"/><Relationship Id="rId179" Type="http://schemas.openxmlformats.org/officeDocument/2006/relationships/hyperlink" Target="http://comptox.epa.gov/dashboard/chemical/details/DTXSID9025453" TargetMode="External"/><Relationship Id="rId386" Type="http://schemas.openxmlformats.org/officeDocument/2006/relationships/hyperlink" Target="http://comptox.epa.gov/dashboard/chemical/details/DTXSID1021455" TargetMode="External"/><Relationship Id="rId593" Type="http://schemas.openxmlformats.org/officeDocument/2006/relationships/hyperlink" Target="http://comptox.epa.gov/dashboard/chemical/details/DTXSID8024317" TargetMode="External"/><Relationship Id="rId607" Type="http://schemas.openxmlformats.org/officeDocument/2006/relationships/hyperlink" Target="http://comptox.epa.gov/dashboard/chemical/details/DTXSID0032497" TargetMode="External"/><Relationship Id="rId814" Type="http://schemas.openxmlformats.org/officeDocument/2006/relationships/hyperlink" Target="http://comptox.epa.gov/dashboard/chemical/details/DTXSID4025791" TargetMode="External"/><Relationship Id="rId1237" Type="http://schemas.openxmlformats.org/officeDocument/2006/relationships/hyperlink" Target="http://comptox.epa.gov/dashboard/chemical/details/DTXSID6022557" TargetMode="External"/><Relationship Id="rId1444" Type="http://schemas.openxmlformats.org/officeDocument/2006/relationships/hyperlink" Target="http://comptox.epa.gov/dashboard/chemical/details/DTXSID6044511" TargetMode="External"/><Relationship Id="rId1651" Type="http://schemas.openxmlformats.org/officeDocument/2006/relationships/hyperlink" Target="http://comptox.epa.gov/dashboard/chemical/details/DTXSID8040222" TargetMode="External"/><Relationship Id="rId246" Type="http://schemas.openxmlformats.org/officeDocument/2006/relationships/hyperlink" Target="http://comptox.epa.gov/dashboard/chemical/details/DTXSID9034818" TargetMode="External"/><Relationship Id="rId453" Type="http://schemas.openxmlformats.org/officeDocument/2006/relationships/hyperlink" Target="http://comptox.epa.gov/dashboard/chemical/details/DTXSID3032628" TargetMode="External"/><Relationship Id="rId660" Type="http://schemas.openxmlformats.org/officeDocument/2006/relationships/hyperlink" Target="http://comptox.epa.gov/dashboard/chemical/details/DTXSID6032647" TargetMode="External"/><Relationship Id="rId898" Type="http://schemas.openxmlformats.org/officeDocument/2006/relationships/hyperlink" Target="http://comptox.epa.gov/dashboard/chemical/details/DTXSID9021138" TargetMode="External"/><Relationship Id="rId1083" Type="http://schemas.openxmlformats.org/officeDocument/2006/relationships/hyperlink" Target="http://comptox.epa.gov/dashboard/chemical/details/DTXSID6041268" TargetMode="External"/><Relationship Id="rId1290" Type="http://schemas.openxmlformats.org/officeDocument/2006/relationships/hyperlink" Target="http://comptox.epa.gov/dashboard/chemical/details/DTXSID6027426" TargetMode="External"/><Relationship Id="rId1304" Type="http://schemas.openxmlformats.org/officeDocument/2006/relationships/hyperlink" Target="http://comptox.epa.gov/dashboard/chemical/details/DTXSID60947189" TargetMode="External"/><Relationship Id="rId1511" Type="http://schemas.openxmlformats.org/officeDocument/2006/relationships/hyperlink" Target="http://comptox.epa.gov/dashboard/chemical/details/DTXSID4020820" TargetMode="External"/><Relationship Id="rId1749" Type="http://schemas.openxmlformats.org/officeDocument/2006/relationships/hyperlink" Target="http://comptox.epa.gov/dashboard/chemical/details/DTXSID3023267" TargetMode="External"/><Relationship Id="rId106" Type="http://schemas.openxmlformats.org/officeDocument/2006/relationships/hyperlink" Target="http://comptox.epa.gov/dashboard/chemical/details/DTXSID7020710" TargetMode="External"/><Relationship Id="rId313" Type="http://schemas.openxmlformats.org/officeDocument/2006/relationships/hyperlink" Target="http://comptox.epa.gov/dashboard/chemical/details/DTXSID5047299" TargetMode="External"/><Relationship Id="rId758" Type="http://schemas.openxmlformats.org/officeDocument/2006/relationships/hyperlink" Target="http://comptox.epa.gov/dashboard/chemical/details/DTXSID6020561" TargetMode="External"/><Relationship Id="rId965" Type="http://schemas.openxmlformats.org/officeDocument/2006/relationships/hyperlink" Target="http://comptox.epa.gov/dashboard/chemical/details/DTXSID2022042" TargetMode="External"/><Relationship Id="rId1150" Type="http://schemas.openxmlformats.org/officeDocument/2006/relationships/hyperlink" Target="http://comptox.epa.gov/dashboard/chemical/details/DTXSID60160018" TargetMode="External"/><Relationship Id="rId1388" Type="http://schemas.openxmlformats.org/officeDocument/2006/relationships/hyperlink" Target="http://comptox.epa.gov/dashboard/chemical/details/DTXSID3022586" TargetMode="External"/><Relationship Id="rId1595" Type="http://schemas.openxmlformats.org/officeDocument/2006/relationships/hyperlink" Target="http://comptox.epa.gov/dashboard/chemical/details/DTXSID0020606" TargetMode="External"/><Relationship Id="rId1609" Type="http://schemas.openxmlformats.org/officeDocument/2006/relationships/hyperlink" Target="http://comptox.epa.gov/dashboard/chemical/details/DTXSID6023573" TargetMode="External"/><Relationship Id="rId1816" Type="http://schemas.openxmlformats.org/officeDocument/2006/relationships/hyperlink" Target="http://comptox.epa.gov/dashboard/chemical/details/DTXSID1024126" TargetMode="External"/><Relationship Id="rId10" Type="http://schemas.openxmlformats.org/officeDocument/2006/relationships/hyperlink" Target="http://comptox.epa.gov/dashboard/chemical/details/DTXSID50192065" TargetMode="External"/><Relationship Id="rId94" Type="http://schemas.openxmlformats.org/officeDocument/2006/relationships/hyperlink" Target="http://comptox.epa.gov/dashboard/chemical/details/DTXSID50873882" TargetMode="External"/><Relationship Id="rId397" Type="http://schemas.openxmlformats.org/officeDocument/2006/relationships/hyperlink" Target="http://comptox.epa.gov/dashboard/chemical/details/DTXSID2034627" TargetMode="External"/><Relationship Id="rId520" Type="http://schemas.openxmlformats.org/officeDocument/2006/relationships/hyperlink" Target="http://comptox.epa.gov/dashboard/chemical/details/DTXSID4047337" TargetMode="External"/><Relationship Id="rId618" Type="http://schemas.openxmlformats.org/officeDocument/2006/relationships/hyperlink" Target="http://comptox.epa.gov/dashboard/chemical/details/DTXSID9026265" TargetMode="External"/><Relationship Id="rId825" Type="http://schemas.openxmlformats.org/officeDocument/2006/relationships/hyperlink" Target="http://comptox.epa.gov/dashboard/chemical/details/DTXSID1023998" TargetMode="External"/><Relationship Id="rId1248" Type="http://schemas.openxmlformats.org/officeDocument/2006/relationships/hyperlink" Target="http://comptox.epa.gov/dashboard/chemical/details/DTXSID0060804" TargetMode="External"/><Relationship Id="rId1455" Type="http://schemas.openxmlformats.org/officeDocument/2006/relationships/hyperlink" Target="http://comptox.epa.gov/dashboard/chemical/details/DTXSID9073389" TargetMode="External"/><Relationship Id="rId1662" Type="http://schemas.openxmlformats.org/officeDocument/2006/relationships/hyperlink" Target="http://comptox.epa.gov/dashboard/chemical/details/DTXSID4024270" TargetMode="External"/><Relationship Id="rId257" Type="http://schemas.openxmlformats.org/officeDocument/2006/relationships/hyperlink" Target="http://comptox.epa.gov/dashboard/chemical/details/DTXSID1020148" TargetMode="External"/><Relationship Id="rId464" Type="http://schemas.openxmlformats.org/officeDocument/2006/relationships/hyperlink" Target="http://comptox.epa.gov/dashboard/chemical/details/DTXSID9043938" TargetMode="External"/><Relationship Id="rId1010" Type="http://schemas.openxmlformats.org/officeDocument/2006/relationships/hyperlink" Target="http://comptox.epa.gov/dashboard/chemical/details/DTXSID00870821" TargetMode="External"/><Relationship Id="rId1094" Type="http://schemas.openxmlformats.org/officeDocument/2006/relationships/hyperlink" Target="http://comptox.epa.gov/dashboard/chemical/details/DTXSID4020406" TargetMode="External"/><Relationship Id="rId1108" Type="http://schemas.openxmlformats.org/officeDocument/2006/relationships/hyperlink" Target="http://comptox.epa.gov/dashboard/chemical/details/DTXSID9026261" TargetMode="External"/><Relationship Id="rId1315" Type="http://schemas.openxmlformats.org/officeDocument/2006/relationships/hyperlink" Target="http://comptox.epa.gov/dashboard/chemical/details/DTXSID80198292" TargetMode="External"/><Relationship Id="rId117" Type="http://schemas.openxmlformats.org/officeDocument/2006/relationships/hyperlink" Target="http://comptox.epa.gov/dashboard/chemical/details/DTXSID4042206" TargetMode="External"/><Relationship Id="rId671" Type="http://schemas.openxmlformats.org/officeDocument/2006/relationships/hyperlink" Target="http://comptox.epa.gov/dashboard/chemical/details/DTXSID7047271" TargetMode="External"/><Relationship Id="rId769" Type="http://schemas.openxmlformats.org/officeDocument/2006/relationships/hyperlink" Target="http://comptox.epa.gov/dashboard/chemical/details/DTXSID3044203" TargetMode="External"/><Relationship Id="rId976" Type="http://schemas.openxmlformats.org/officeDocument/2006/relationships/hyperlink" Target="http://comptox.epa.gov/dashboard/chemical/details/DTXSID1027633" TargetMode="External"/><Relationship Id="rId1399" Type="http://schemas.openxmlformats.org/officeDocument/2006/relationships/hyperlink" Target="http://comptox.epa.gov/dashboard/chemical/details/DTXSID1021740" TargetMode="External"/><Relationship Id="rId324" Type="http://schemas.openxmlformats.org/officeDocument/2006/relationships/hyperlink" Target="http://comptox.epa.gov/dashboard/chemical/details/DTXSID7047306" TargetMode="External"/><Relationship Id="rId531" Type="http://schemas.openxmlformats.org/officeDocument/2006/relationships/hyperlink" Target="http://comptox.epa.gov/dashboard/chemical/details/DTXSID5022439" TargetMode="External"/><Relationship Id="rId629" Type="http://schemas.openxmlformats.org/officeDocument/2006/relationships/hyperlink" Target="http://comptox.epa.gov/dashboard/chemical/details/DTXSID0047296" TargetMode="External"/><Relationship Id="rId1161" Type="http://schemas.openxmlformats.org/officeDocument/2006/relationships/hyperlink" Target="http://comptox.epa.gov/dashboard/chemical/details/DTXSID80212548" TargetMode="External"/><Relationship Id="rId1259" Type="http://schemas.openxmlformats.org/officeDocument/2006/relationships/hyperlink" Target="http://comptox.epa.gov/dashboard/chemical/details/DTXSID6021402" TargetMode="External"/><Relationship Id="rId1466" Type="http://schemas.openxmlformats.org/officeDocument/2006/relationships/hyperlink" Target="http://comptox.epa.gov/dashboard/chemical/details/DTXSID3023057" TargetMode="External"/><Relationship Id="rId836" Type="http://schemas.openxmlformats.org/officeDocument/2006/relationships/hyperlink" Target="http://comptox.epa.gov/dashboard/chemical/details/DTXSID2021286" TargetMode="External"/><Relationship Id="rId1021" Type="http://schemas.openxmlformats.org/officeDocument/2006/relationships/hyperlink" Target="http://comptox.epa.gov/dashboard/chemical/details/DTXSID9025796" TargetMode="External"/><Relationship Id="rId1119" Type="http://schemas.openxmlformats.org/officeDocument/2006/relationships/hyperlink" Target="http://comptox.epa.gov/dashboard/chemical/details/DTXSID6020357" TargetMode="External"/><Relationship Id="rId1673" Type="http://schemas.openxmlformats.org/officeDocument/2006/relationships/hyperlink" Target="http://comptox.epa.gov/dashboard/chemical/details/DTXSID0057831" TargetMode="External"/><Relationship Id="rId903" Type="http://schemas.openxmlformats.org/officeDocument/2006/relationships/hyperlink" Target="http://comptox.epa.gov/dashboard/chemical/details/DTXSID2025478" TargetMode="External"/><Relationship Id="rId1326" Type="http://schemas.openxmlformats.org/officeDocument/2006/relationships/hyperlink" Target="http://comptox.epa.gov/dashboard/chemical/details/DTXSID7031458" TargetMode="External"/><Relationship Id="rId1533" Type="http://schemas.openxmlformats.org/officeDocument/2006/relationships/hyperlink" Target="http://comptox.epa.gov/dashboard/chemical/details/DTXSID1024338" TargetMode="External"/><Relationship Id="rId1740" Type="http://schemas.openxmlformats.org/officeDocument/2006/relationships/hyperlink" Target="http://comptox.epa.gov/dashboard/chemical/details/DTXSID3042390" TargetMode="External"/><Relationship Id="rId32" Type="http://schemas.openxmlformats.org/officeDocument/2006/relationships/hyperlink" Target="http://comptox.epa.gov/dashboard/chemical/details/DTXSID8027240" TargetMode="External"/><Relationship Id="rId1600" Type="http://schemas.openxmlformats.org/officeDocument/2006/relationships/hyperlink" Target="http://comptox.epa.gov/dashboard/chemical/details/DTXSID6020804" TargetMode="External"/><Relationship Id="rId181" Type="http://schemas.openxmlformats.org/officeDocument/2006/relationships/hyperlink" Target="http://comptox.epa.gov/dashboard/chemical/details/DTXSID1038321" TargetMode="External"/><Relationship Id="rId279" Type="http://schemas.openxmlformats.org/officeDocument/2006/relationships/hyperlink" Target="http://comptox.epa.gov/dashboard/chemical/details/DTXSID0023951" TargetMode="External"/><Relationship Id="rId486" Type="http://schemas.openxmlformats.org/officeDocument/2006/relationships/hyperlink" Target="http://comptox.epa.gov/dashboard/chemical/details/DTXSID5034773" TargetMode="External"/><Relationship Id="rId693" Type="http://schemas.openxmlformats.org/officeDocument/2006/relationships/hyperlink" Target="http://comptox.epa.gov/dashboard/chemical/details/DTXSID8040484" TargetMode="External"/><Relationship Id="rId139" Type="http://schemas.openxmlformats.org/officeDocument/2006/relationships/hyperlink" Target="http://comptox.epa.gov/dashboard/chemical/details/DTXSID2021864" TargetMode="External"/><Relationship Id="rId346" Type="http://schemas.openxmlformats.org/officeDocument/2006/relationships/hyperlink" Target="http://comptox.epa.gov/dashboard/chemical/details/DTXSID1025017" TargetMode="External"/><Relationship Id="rId553" Type="http://schemas.openxmlformats.org/officeDocument/2006/relationships/hyperlink" Target="http://comptox.epa.gov/dashboard/chemical/details/DTXSID9023889" TargetMode="External"/><Relationship Id="rId760" Type="http://schemas.openxmlformats.org/officeDocument/2006/relationships/hyperlink" Target="http://comptox.epa.gov/dashboard/chemical/details/DTXSID2032554" TargetMode="External"/><Relationship Id="rId998" Type="http://schemas.openxmlformats.org/officeDocument/2006/relationships/hyperlink" Target="http://comptox.epa.gov/dashboard/chemical/details/DTXSID3061269" TargetMode="External"/><Relationship Id="rId1183" Type="http://schemas.openxmlformats.org/officeDocument/2006/relationships/hyperlink" Target="http://comptox.epa.gov/dashboard/chemical/details/DTXSID6024913" TargetMode="External"/><Relationship Id="rId1390" Type="http://schemas.openxmlformats.org/officeDocument/2006/relationships/hyperlink" Target="http://comptox.epa.gov/dashboard/chemical/details/DTXSID2021105" TargetMode="External"/><Relationship Id="rId206" Type="http://schemas.openxmlformats.org/officeDocument/2006/relationships/hyperlink" Target="http://comptox.epa.gov/dashboard/chemical/details/DTXSID8020961" TargetMode="External"/><Relationship Id="rId413" Type="http://schemas.openxmlformats.org/officeDocument/2006/relationships/hyperlink" Target="http://comptox.epa.gov/dashboard/chemical/details/DTXSID6047311" TargetMode="External"/><Relationship Id="rId858" Type="http://schemas.openxmlformats.org/officeDocument/2006/relationships/hyperlink" Target="http://comptox.epa.gov/dashboard/chemical/details/DTXSID1022421" TargetMode="External"/><Relationship Id="rId1043" Type="http://schemas.openxmlformats.org/officeDocument/2006/relationships/hyperlink" Target="http://comptox.epa.gov/dashboard/chemical/details/DTXSID8026430" TargetMode="External"/><Relationship Id="rId1488" Type="http://schemas.openxmlformats.org/officeDocument/2006/relationships/hyperlink" Target="http://comptox.epa.gov/dashboard/chemical/details/DTXSID6046555" TargetMode="External"/><Relationship Id="rId1695" Type="http://schemas.openxmlformats.org/officeDocument/2006/relationships/hyperlink" Target="http://comptox.epa.gov/dashboard/chemical/details/DTXSID7020766" TargetMode="External"/><Relationship Id="rId620" Type="http://schemas.openxmlformats.org/officeDocument/2006/relationships/hyperlink" Target="http://comptox.epa.gov/dashboard/chemical/details/DTXSID2047309" TargetMode="External"/><Relationship Id="rId718" Type="http://schemas.openxmlformats.org/officeDocument/2006/relationships/hyperlink" Target="http://comptox.epa.gov/dashboard/chemical/details/DTXSID3047342" TargetMode="External"/><Relationship Id="rId925" Type="http://schemas.openxmlformats.org/officeDocument/2006/relationships/hyperlink" Target="http://comptox.epa.gov/dashboard/chemical/details/DTXSID5024922" TargetMode="External"/><Relationship Id="rId1250" Type="http://schemas.openxmlformats.org/officeDocument/2006/relationships/hyperlink" Target="http://comptox.epa.gov/dashboard/chemical/details/DTXSID5022722" TargetMode="External"/><Relationship Id="rId1348" Type="http://schemas.openxmlformats.org/officeDocument/2006/relationships/hyperlink" Target="http://comptox.epa.gov/dashboard/chemical/details/DTXSID5023950" TargetMode="External"/><Relationship Id="rId1555" Type="http://schemas.openxmlformats.org/officeDocument/2006/relationships/hyperlink" Target="http://comptox.epa.gov/dashboard/chemical/details/DTXSID3032464" TargetMode="External"/><Relationship Id="rId1762" Type="http://schemas.openxmlformats.org/officeDocument/2006/relationships/hyperlink" Target="http://comptox.epa.gov/dashboard/chemical/details/DTXSID40939249" TargetMode="External"/><Relationship Id="rId1110" Type="http://schemas.openxmlformats.org/officeDocument/2006/relationships/hyperlink" Target="http://comptox.epa.gov/dashboard/chemical/details/DTXSID7025895" TargetMode="External"/><Relationship Id="rId1208" Type="http://schemas.openxmlformats.org/officeDocument/2006/relationships/hyperlink" Target="http://comptox.epa.gov/dashboard/chemical/details/DTXSID9020407" TargetMode="External"/><Relationship Id="rId1415" Type="http://schemas.openxmlformats.org/officeDocument/2006/relationships/hyperlink" Target="http://comptox.epa.gov/dashboard/chemical/details/DTXSID7032004" TargetMode="External"/><Relationship Id="rId54" Type="http://schemas.openxmlformats.org/officeDocument/2006/relationships/hyperlink" Target="http://comptox.epa.gov/dashboard/chemical/details/DTXSID9039232" TargetMode="External"/><Relationship Id="rId1622" Type="http://schemas.openxmlformats.org/officeDocument/2006/relationships/hyperlink" Target="http://comptox.epa.gov/dashboard/chemical/details/DTXSID2021868" TargetMode="External"/><Relationship Id="rId270" Type="http://schemas.openxmlformats.org/officeDocument/2006/relationships/hyperlink" Target="http://comptox.epa.gov/dashboard/chemical/details/DTXSID9034365" TargetMode="External"/><Relationship Id="rId130" Type="http://schemas.openxmlformats.org/officeDocument/2006/relationships/hyperlink" Target="http://comptox.epa.gov/dashboard/chemical/details/DTXSID5032361" TargetMode="External"/><Relationship Id="rId368" Type="http://schemas.openxmlformats.org/officeDocument/2006/relationships/hyperlink" Target="http://comptox.epa.gov/dashboard/chemical/details/DTXSID1023235" TargetMode="External"/><Relationship Id="rId575" Type="http://schemas.openxmlformats.org/officeDocument/2006/relationships/hyperlink" Target="http://comptox.epa.gov/dashboard/chemical/details/DTXSID6047369" TargetMode="External"/><Relationship Id="rId782" Type="http://schemas.openxmlformats.org/officeDocument/2006/relationships/hyperlink" Target="http://comptox.epa.gov/dashboard/chemical/details/DTXSID2048321" TargetMode="External"/><Relationship Id="rId228" Type="http://schemas.openxmlformats.org/officeDocument/2006/relationships/hyperlink" Target="http://comptox.epa.gov/dashboard/chemical/details/DTXSID0020022" TargetMode="External"/><Relationship Id="rId435" Type="http://schemas.openxmlformats.org/officeDocument/2006/relationships/hyperlink" Target="http://comptox.epa.gov/dashboard/chemical/details/DTXSID8020755" TargetMode="External"/><Relationship Id="rId642" Type="http://schemas.openxmlformats.org/officeDocument/2006/relationships/hyperlink" Target="http://comptox.epa.gov/dashboard/chemical/details/DTXSID2032556" TargetMode="External"/><Relationship Id="rId1065" Type="http://schemas.openxmlformats.org/officeDocument/2006/relationships/hyperlink" Target="http://comptox.epa.gov/dashboard/chemical/details/DTXSID4034364" TargetMode="External"/><Relationship Id="rId1272" Type="http://schemas.openxmlformats.org/officeDocument/2006/relationships/hyperlink" Target="http://comptox.epa.gov/dashboard/chemical/details/DTXSID5020023" TargetMode="External"/><Relationship Id="rId502" Type="http://schemas.openxmlformats.org/officeDocument/2006/relationships/hyperlink" Target="http://comptox.epa.gov/dashboard/chemical/details/DTXSID2026943" TargetMode="External"/><Relationship Id="rId947" Type="http://schemas.openxmlformats.org/officeDocument/2006/relationships/hyperlink" Target="http://comptox.epa.gov/dashboard/chemical/details/DTXSID3027829" TargetMode="External"/><Relationship Id="rId1132" Type="http://schemas.openxmlformats.org/officeDocument/2006/relationships/hyperlink" Target="http://comptox.epa.gov/dashboard/chemical/details/DTXSID5020607" TargetMode="External"/><Relationship Id="rId1577" Type="http://schemas.openxmlformats.org/officeDocument/2006/relationships/hyperlink" Target="http://comptox.epa.gov/dashboard/chemical/details/DTXSID1031591" TargetMode="External"/><Relationship Id="rId1784" Type="http://schemas.openxmlformats.org/officeDocument/2006/relationships/hyperlink" Target="http://comptox.epa.gov/dashboard/chemical/details/DTXSID5024182" TargetMode="External"/><Relationship Id="rId76" Type="http://schemas.openxmlformats.org/officeDocument/2006/relationships/hyperlink" Target="http://comptox.epa.gov/dashboard/chemical/details/DTXSID8033512" TargetMode="External"/><Relationship Id="rId807" Type="http://schemas.openxmlformats.org/officeDocument/2006/relationships/hyperlink" Target="http://comptox.epa.gov/dashboard/chemical/details/DTXSID0020523" TargetMode="External"/><Relationship Id="rId1437" Type="http://schemas.openxmlformats.org/officeDocument/2006/relationships/hyperlink" Target="http://comptox.epa.gov/dashboard/chemical/details/DTXSID30936989" TargetMode="External"/><Relationship Id="rId1644" Type="http://schemas.openxmlformats.org/officeDocument/2006/relationships/hyperlink" Target="http://comptox.epa.gov/dashboard/chemical/details/DTXSID6025355" TargetMode="External"/><Relationship Id="rId1504" Type="http://schemas.openxmlformats.org/officeDocument/2006/relationships/hyperlink" Target="http://comptox.epa.gov/dashboard/chemical/details/DTXSID5021881" TargetMode="External"/><Relationship Id="rId1711" Type="http://schemas.openxmlformats.org/officeDocument/2006/relationships/hyperlink" Target="http://comptox.epa.gov/dashboard/chemical/details/DTXSID6020438" TargetMode="External"/><Relationship Id="rId292" Type="http://schemas.openxmlformats.org/officeDocument/2006/relationships/hyperlink" Target="http://comptox.epa.gov/dashboard/chemical/details/DTXSID8047262" TargetMode="External"/><Relationship Id="rId1809" Type="http://schemas.openxmlformats.org/officeDocument/2006/relationships/hyperlink" Target="http://comptox.epa.gov/dashboard/chemical/details/DTXSID8023715" TargetMode="External"/><Relationship Id="rId597" Type="http://schemas.openxmlformats.org/officeDocument/2006/relationships/hyperlink" Target="http://comptox.epa.gov/dashboard/chemical/details/DTXSID3047138" TargetMode="External"/><Relationship Id="rId152" Type="http://schemas.openxmlformats.org/officeDocument/2006/relationships/hyperlink" Target="http://comptox.epa.gov/dashboard/chemical/details/DTXSID5023877" TargetMode="External"/><Relationship Id="rId457" Type="http://schemas.openxmlformats.org/officeDocument/2006/relationships/hyperlink" Target="http://comptox.epa.gov/dashboard/chemical/details/DTXSID2032683" TargetMode="External"/><Relationship Id="rId1087" Type="http://schemas.openxmlformats.org/officeDocument/2006/relationships/hyperlink" Target="http://comptox.epa.gov/dashboard/chemical/details/DTXSID7052862" TargetMode="External"/><Relationship Id="rId1294" Type="http://schemas.openxmlformats.org/officeDocument/2006/relationships/hyperlink" Target="http://comptox.epa.gov/dashboard/chemical/details/DTXSID6022000" TargetMode="External"/><Relationship Id="rId664" Type="http://schemas.openxmlformats.org/officeDocument/2006/relationships/hyperlink" Target="http://comptox.epa.gov/dashboard/chemical/details/DTXSID8047268" TargetMode="External"/><Relationship Id="rId871" Type="http://schemas.openxmlformats.org/officeDocument/2006/relationships/hyperlink" Target="http://comptox.epa.gov/dashboard/chemical/details/DTXSID3059559" TargetMode="External"/><Relationship Id="rId969" Type="http://schemas.openxmlformats.org/officeDocument/2006/relationships/hyperlink" Target="http://comptox.epa.gov/dashboard/chemical/details/DTXSID4024222" TargetMode="External"/><Relationship Id="rId1599" Type="http://schemas.openxmlformats.org/officeDocument/2006/relationships/hyperlink" Target="http://comptox.epa.gov/dashboard/chemical/details/DTXSID8021309" TargetMode="External"/><Relationship Id="rId317" Type="http://schemas.openxmlformats.org/officeDocument/2006/relationships/hyperlink" Target="http://comptox.epa.gov/dashboard/chemical/details/DTXSID9047255" TargetMode="External"/><Relationship Id="rId524" Type="http://schemas.openxmlformats.org/officeDocument/2006/relationships/hyperlink" Target="http://comptox.epa.gov/dashboard/chemical/details/DTXSID9048510" TargetMode="External"/><Relationship Id="rId731" Type="http://schemas.openxmlformats.org/officeDocument/2006/relationships/hyperlink" Target="http://comptox.epa.gov/dashboard/chemical/details/DTXSID6048967" TargetMode="External"/><Relationship Id="rId1154" Type="http://schemas.openxmlformats.org/officeDocument/2006/relationships/hyperlink" Target="http://comptox.epa.gov/dashboard/chemical/details/DTXSID2023016" TargetMode="External"/><Relationship Id="rId1361" Type="http://schemas.openxmlformats.org/officeDocument/2006/relationships/hyperlink" Target="http://comptox.epa.gov/dashboard/chemical/details/DTXSID7021940" TargetMode="External"/><Relationship Id="rId1459" Type="http://schemas.openxmlformats.org/officeDocument/2006/relationships/hyperlink" Target="http://comptox.epa.gov/dashboard/chemical/details/DTXSID9022364" TargetMode="External"/><Relationship Id="rId98" Type="http://schemas.openxmlformats.org/officeDocument/2006/relationships/hyperlink" Target="http://comptox.epa.gov/dashboard/chemical/details/DTXSID6020147" TargetMode="External"/><Relationship Id="rId829" Type="http://schemas.openxmlformats.org/officeDocument/2006/relationships/hyperlink" Target="http://comptox.epa.gov/dashboard/chemical/details/DTXSID6024204" TargetMode="External"/><Relationship Id="rId1014" Type="http://schemas.openxmlformats.org/officeDocument/2006/relationships/hyperlink" Target="http://comptox.epa.gov/dashboard/chemical/details/DTXSID4039231" TargetMode="External"/><Relationship Id="rId1221" Type="http://schemas.openxmlformats.org/officeDocument/2006/relationships/hyperlink" Target="http://comptox.epa.gov/dashboard/chemical/details/DTXSID3020679" TargetMode="External"/><Relationship Id="rId1666" Type="http://schemas.openxmlformats.org/officeDocument/2006/relationships/hyperlink" Target="http://comptox.epa.gov/dashboard/chemical/details/DTXSID1024170" TargetMode="External"/><Relationship Id="rId1319" Type="http://schemas.openxmlformats.org/officeDocument/2006/relationships/hyperlink" Target="http://comptox.epa.gov/dashboard/chemical/details/DTXSID9022360" TargetMode="External"/><Relationship Id="rId1526" Type="http://schemas.openxmlformats.org/officeDocument/2006/relationships/hyperlink" Target="http://comptox.epa.gov/dashboard/chemical/details/DTXSID9032113" TargetMode="External"/><Relationship Id="rId1733" Type="http://schemas.openxmlformats.org/officeDocument/2006/relationships/hyperlink" Target="http://comptox.epa.gov/dashboard/chemical/details/DTXSID5032498" TargetMode="External"/><Relationship Id="rId25" Type="http://schemas.openxmlformats.org/officeDocument/2006/relationships/hyperlink" Target="http://comptox.epa.gov/dashboard/chemical/details/DTXSID6045377" TargetMode="External"/><Relationship Id="rId1800" Type="http://schemas.openxmlformats.org/officeDocument/2006/relationships/hyperlink" Target="http://comptox.epa.gov/dashboard/chemical/details/DTXSID5051446" TargetMode="External"/><Relationship Id="rId174" Type="http://schemas.openxmlformats.org/officeDocument/2006/relationships/hyperlink" Target="http://comptox.epa.gov/dashboard/chemical/details/DTXSID6024836" TargetMode="External"/><Relationship Id="rId381" Type="http://schemas.openxmlformats.org/officeDocument/2006/relationships/hyperlink" Target="http://comptox.epa.gov/dashboard/chemical/details/DTXSID9022528" TargetMode="External"/><Relationship Id="rId241" Type="http://schemas.openxmlformats.org/officeDocument/2006/relationships/hyperlink" Target="http://comptox.epa.gov/dashboard/chemical/details/DTXSID5047372" TargetMode="External"/><Relationship Id="rId479" Type="http://schemas.openxmlformats.org/officeDocument/2006/relationships/hyperlink" Target="http://comptox.epa.gov/dashboard/chemical/details/DTXSID7040362" TargetMode="External"/><Relationship Id="rId686" Type="http://schemas.openxmlformats.org/officeDocument/2006/relationships/hyperlink" Target="http://comptox.epa.gov/dashboard/chemical/details/DTXSID4023549" TargetMode="External"/><Relationship Id="rId893" Type="http://schemas.openxmlformats.org/officeDocument/2006/relationships/hyperlink" Target="http://comptox.epa.gov/dashboard/chemical/details/DTXSID6037564" TargetMode="External"/><Relationship Id="rId339" Type="http://schemas.openxmlformats.org/officeDocument/2006/relationships/hyperlink" Target="http://comptox.epa.gov/dashboard/chemical/details/DTXSID5032365" TargetMode="External"/><Relationship Id="rId546" Type="http://schemas.openxmlformats.org/officeDocument/2006/relationships/hyperlink" Target="http://comptox.epa.gov/dashboard/chemical/details/DTXSID2032637" TargetMode="External"/><Relationship Id="rId753" Type="http://schemas.openxmlformats.org/officeDocument/2006/relationships/hyperlink" Target="http://comptox.epa.gov/dashboard/chemical/details/DTXSID2040363" TargetMode="External"/><Relationship Id="rId1176" Type="http://schemas.openxmlformats.org/officeDocument/2006/relationships/hyperlink" Target="http://comptox.epa.gov/dashboard/chemical/details/DTXSID6022923" TargetMode="External"/><Relationship Id="rId1383" Type="http://schemas.openxmlformats.org/officeDocument/2006/relationships/hyperlink" Target="http://comptox.epa.gov/dashboard/chemical/details/DTXSID9020584" TargetMode="External"/><Relationship Id="rId101" Type="http://schemas.openxmlformats.org/officeDocument/2006/relationships/hyperlink" Target="http://comptox.epa.gov/dashboard/chemical/details/DTXSID5032523" TargetMode="External"/><Relationship Id="rId406" Type="http://schemas.openxmlformats.org/officeDocument/2006/relationships/hyperlink" Target="http://comptox.epa.gov/dashboard/chemical/details/DTXSID6048171" TargetMode="External"/><Relationship Id="rId960" Type="http://schemas.openxmlformats.org/officeDocument/2006/relationships/hyperlink" Target="http://comptox.epa.gov/dashboard/chemical/details/DTXSID3028001" TargetMode="External"/><Relationship Id="rId1036" Type="http://schemas.openxmlformats.org/officeDocument/2006/relationships/hyperlink" Target="http://comptox.epa.gov/dashboard/chemical/details/DTXSID0021541" TargetMode="External"/><Relationship Id="rId1243" Type="http://schemas.openxmlformats.org/officeDocument/2006/relationships/hyperlink" Target="http://comptox.epa.gov/dashboard/chemical/details/DTXSID4026268" TargetMode="External"/><Relationship Id="rId1590" Type="http://schemas.openxmlformats.org/officeDocument/2006/relationships/hyperlink" Target="http://comptox.epa.gov/dashboard/chemical/details/DTXSID2023220" TargetMode="External"/><Relationship Id="rId1688" Type="http://schemas.openxmlformats.org/officeDocument/2006/relationships/hyperlink" Target="http://comptox.epa.gov/dashboard/chemical/details/DTXSID6025438" TargetMode="External"/><Relationship Id="rId613" Type="http://schemas.openxmlformats.org/officeDocument/2006/relationships/hyperlink" Target="http://comptox.epa.gov/dashboard/chemical/details/DTXSID3026223" TargetMode="External"/><Relationship Id="rId820" Type="http://schemas.openxmlformats.org/officeDocument/2006/relationships/hyperlink" Target="http://comptox.epa.gov/dashboard/chemical/details/DTXSID0024000" TargetMode="External"/><Relationship Id="rId918" Type="http://schemas.openxmlformats.org/officeDocument/2006/relationships/hyperlink" Target="http://comptox.epa.gov/dashboard/chemical/details/DTXSID7026102" TargetMode="External"/><Relationship Id="rId1450" Type="http://schemas.openxmlformats.org/officeDocument/2006/relationships/hyperlink" Target="http://comptox.epa.gov/dashboard/chemical/details/DTXSID3023714" TargetMode="External"/><Relationship Id="rId1548" Type="http://schemas.openxmlformats.org/officeDocument/2006/relationships/hyperlink" Target="http://comptox.epa.gov/dashboard/chemical/details/DTXSID7020392" TargetMode="External"/><Relationship Id="rId1755" Type="http://schemas.openxmlformats.org/officeDocument/2006/relationships/hyperlink" Target="http://comptox.epa.gov/dashboard/chemical/details/DTXSID0021204" TargetMode="External"/><Relationship Id="rId1103" Type="http://schemas.openxmlformats.org/officeDocument/2006/relationships/hyperlink" Target="http://comptox.epa.gov/dashboard/chemical/details/DTXSID70964226" TargetMode="External"/><Relationship Id="rId1310" Type="http://schemas.openxmlformats.org/officeDocument/2006/relationships/hyperlink" Target="http://comptox.epa.gov/dashboard/chemical/details/DTXSID7022172" TargetMode="External"/><Relationship Id="rId1408" Type="http://schemas.openxmlformats.org/officeDocument/2006/relationships/hyperlink" Target="http://comptox.epa.gov/dashboard/chemical/details/DTXSID5022857" TargetMode="External"/><Relationship Id="rId47" Type="http://schemas.openxmlformats.org/officeDocument/2006/relationships/hyperlink" Target="http://comptox.epa.gov/dashboard/chemical/details/DTXSID1025437" TargetMode="External"/><Relationship Id="rId1615" Type="http://schemas.openxmlformats.org/officeDocument/2006/relationships/hyperlink" Target="http://comptox.epa.gov/dashboard/chemical/details/DTXSID8024280" TargetMode="External"/><Relationship Id="rId196" Type="http://schemas.openxmlformats.org/officeDocument/2006/relationships/hyperlink" Target="http://comptox.epa.gov/dashboard/chemical/details/DTXSID9020295" TargetMode="External"/><Relationship Id="rId263" Type="http://schemas.openxmlformats.org/officeDocument/2006/relationships/hyperlink" Target="http://comptox.epa.gov/dashboard/chemical/details/DTXSID3026697" TargetMode="External"/><Relationship Id="rId470" Type="http://schemas.openxmlformats.org/officeDocument/2006/relationships/hyperlink" Target="http://comptox.epa.gov/dashboard/chemical/details/DTXSID8021800" TargetMode="External"/><Relationship Id="rId123" Type="http://schemas.openxmlformats.org/officeDocument/2006/relationships/hyperlink" Target="http://comptox.epa.gov/dashboard/chemical/details/DTXSID2021947" TargetMode="External"/><Relationship Id="rId330" Type="http://schemas.openxmlformats.org/officeDocument/2006/relationships/hyperlink" Target="http://comptox.epa.gov/dashboard/chemical/details/DTXSID5048182" TargetMode="External"/><Relationship Id="rId568" Type="http://schemas.openxmlformats.org/officeDocument/2006/relationships/hyperlink" Target="http://comptox.epa.gov/dashboard/chemical/details/DTXSID7026029" TargetMode="External"/><Relationship Id="rId775" Type="http://schemas.openxmlformats.org/officeDocument/2006/relationships/hyperlink" Target="http://comptox.epa.gov/dashboard/chemical/details/DTXSID6047288" TargetMode="External"/><Relationship Id="rId982" Type="http://schemas.openxmlformats.org/officeDocument/2006/relationships/hyperlink" Target="http://comptox.epa.gov/dashboard/chemical/details/DTXSID5026413" TargetMode="External"/><Relationship Id="rId1198" Type="http://schemas.openxmlformats.org/officeDocument/2006/relationships/hyperlink" Target="http://comptox.epa.gov/dashboard/chemical/details/DTXSID1022007" TargetMode="External"/><Relationship Id="rId428" Type="http://schemas.openxmlformats.org/officeDocument/2006/relationships/hyperlink" Target="http://comptox.epa.gov/dashboard/chemical/details/DTXSID5034270" TargetMode="External"/><Relationship Id="rId635" Type="http://schemas.openxmlformats.org/officeDocument/2006/relationships/hyperlink" Target="http://comptox.epa.gov/dashboard/chemical/details/DTXSID4024276" TargetMode="External"/><Relationship Id="rId842" Type="http://schemas.openxmlformats.org/officeDocument/2006/relationships/hyperlink" Target="http://comptox.epa.gov/dashboard/chemical/details/DTXSID0020868" TargetMode="External"/><Relationship Id="rId1058" Type="http://schemas.openxmlformats.org/officeDocument/2006/relationships/hyperlink" Target="http://comptox.epa.gov/dashboard/chemical/details/DTXSID3032331" TargetMode="External"/><Relationship Id="rId1265" Type="http://schemas.openxmlformats.org/officeDocument/2006/relationships/hyperlink" Target="http://comptox.epa.gov/dashboard/chemical/details/DTXSID6022896" TargetMode="External"/><Relationship Id="rId1472" Type="http://schemas.openxmlformats.org/officeDocument/2006/relationships/hyperlink" Target="http://comptox.epa.gov/dashboard/chemical/details/DTXSID9021184" TargetMode="External"/><Relationship Id="rId702" Type="http://schemas.openxmlformats.org/officeDocument/2006/relationships/hyperlink" Target="http://comptox.epa.gov/dashboard/chemical/details/DTXSID1047316" TargetMode="External"/><Relationship Id="rId1125" Type="http://schemas.openxmlformats.org/officeDocument/2006/relationships/hyperlink" Target="http://comptox.epa.gov/dashboard/chemical/details/DTXSID9044112" TargetMode="External"/><Relationship Id="rId1332" Type="http://schemas.openxmlformats.org/officeDocument/2006/relationships/hyperlink" Target="http://comptox.epa.gov/dashboard/chemical/details/DTXSID3074492" TargetMode="External"/><Relationship Id="rId1777" Type="http://schemas.openxmlformats.org/officeDocument/2006/relationships/hyperlink" Target="http://comptox.epa.gov/dashboard/chemical/details/DTXSID8026224" TargetMode="External"/><Relationship Id="rId69" Type="http://schemas.openxmlformats.org/officeDocument/2006/relationships/hyperlink" Target="http://comptox.epa.gov/dashboard/chemical/details/DTXSID6023159" TargetMode="External"/><Relationship Id="rId1637" Type="http://schemas.openxmlformats.org/officeDocument/2006/relationships/hyperlink" Target="http://comptox.epa.gov/dashboard/chemical/details/DTXSID9023330" TargetMode="External"/><Relationship Id="rId1704" Type="http://schemas.openxmlformats.org/officeDocument/2006/relationships/hyperlink" Target="http://comptox.epa.gov/dashboard/chemical/details/DTXSID3026514" TargetMode="External"/><Relationship Id="rId285" Type="http://schemas.openxmlformats.org/officeDocument/2006/relationships/hyperlink" Target="http://comptox.epa.gov/dashboard/chemical/details/DTXSID2020268" TargetMode="External"/><Relationship Id="rId492" Type="http://schemas.openxmlformats.org/officeDocument/2006/relationships/hyperlink" Target="http://comptox.epa.gov/dashboard/chemical/details/DTXSID4020373" TargetMode="External"/><Relationship Id="rId797" Type="http://schemas.openxmlformats.org/officeDocument/2006/relationships/hyperlink" Target="http://comptox.epa.gov/dashboard/chemical/details/DTXSID4020375" TargetMode="External"/><Relationship Id="rId145" Type="http://schemas.openxmlformats.org/officeDocument/2006/relationships/hyperlink" Target="http://comptox.epa.gov/dashboard/chemical/details/DTXSID6027218" TargetMode="External"/><Relationship Id="rId352" Type="http://schemas.openxmlformats.org/officeDocument/2006/relationships/hyperlink" Target="http://comptox.epa.gov/dashboard/chemical/details/DTXSID0024052" TargetMode="External"/><Relationship Id="rId1287" Type="http://schemas.openxmlformats.org/officeDocument/2006/relationships/hyperlink" Target="http://comptox.epa.gov/dashboard/chemical/details/DTXSID5020027" TargetMode="External"/><Relationship Id="rId212" Type="http://schemas.openxmlformats.org/officeDocument/2006/relationships/hyperlink" Target="http://comptox.epa.gov/dashboard/chemical/details/DTXSID9024489" TargetMode="External"/><Relationship Id="rId657" Type="http://schemas.openxmlformats.org/officeDocument/2006/relationships/hyperlink" Target="http://comptox.epa.gov/dashboard/chemical/details/DTXSID60229856" TargetMode="External"/><Relationship Id="rId864" Type="http://schemas.openxmlformats.org/officeDocument/2006/relationships/hyperlink" Target="http://comptox.epa.gov/dashboard/chemical/details/DTXSID9063613" TargetMode="External"/><Relationship Id="rId1494" Type="http://schemas.openxmlformats.org/officeDocument/2006/relationships/hyperlink" Target="http://comptox.epa.gov/dashboard/chemical/details/DTXSID6052613" TargetMode="External"/><Relationship Id="rId1799" Type="http://schemas.openxmlformats.org/officeDocument/2006/relationships/hyperlink" Target="http://comptox.epa.gov/dashboard/chemical/details/DTXSID8034877" TargetMode="External"/><Relationship Id="rId517" Type="http://schemas.openxmlformats.org/officeDocument/2006/relationships/hyperlink" Target="http://comptox.epa.gov/dashboard/chemical/details/DTXSID3047261" TargetMode="External"/><Relationship Id="rId724" Type="http://schemas.openxmlformats.org/officeDocument/2006/relationships/hyperlink" Target="http://comptox.epa.gov/dashboard/chemical/details/DTXSID7022960" TargetMode="External"/><Relationship Id="rId931" Type="http://schemas.openxmlformats.org/officeDocument/2006/relationships/hyperlink" Target="http://comptox.epa.gov/dashboard/chemical/details/DTXSID2027090" TargetMode="External"/><Relationship Id="rId1147" Type="http://schemas.openxmlformats.org/officeDocument/2006/relationships/hyperlink" Target="http://comptox.epa.gov/dashboard/chemical/details/DTXSID4024145" TargetMode="External"/><Relationship Id="rId1354" Type="http://schemas.openxmlformats.org/officeDocument/2006/relationships/hyperlink" Target="http://comptox.epa.gov/dashboard/chemical/details/DTXSID2046094" TargetMode="External"/><Relationship Id="rId1561" Type="http://schemas.openxmlformats.org/officeDocument/2006/relationships/hyperlink" Target="http://comptox.epa.gov/dashboard/chemical/details/DTXSID9036690" TargetMode="External"/><Relationship Id="rId60" Type="http://schemas.openxmlformats.org/officeDocument/2006/relationships/hyperlink" Target="http://comptox.epa.gov/dashboard/chemical/details/DTXSID7030197" TargetMode="External"/><Relationship Id="rId1007" Type="http://schemas.openxmlformats.org/officeDocument/2006/relationships/hyperlink" Target="http://comptox.epa.gov/dashboard/chemical/details/DTXSID2025347" TargetMode="External"/><Relationship Id="rId1214" Type="http://schemas.openxmlformats.org/officeDocument/2006/relationships/hyperlink" Target="http://comptox.epa.gov/dashboard/chemical/details/DTXSID0021339" TargetMode="External"/><Relationship Id="rId1421" Type="http://schemas.openxmlformats.org/officeDocument/2006/relationships/hyperlink" Target="http://comptox.epa.gov/dashboard/chemical/details/DTXSID2020185" TargetMode="External"/><Relationship Id="rId1659" Type="http://schemas.openxmlformats.org/officeDocument/2006/relationships/hyperlink" Target="http://comptox.epa.gov/dashboard/chemical/details/DTXSID8025096" TargetMode="External"/><Relationship Id="rId1519" Type="http://schemas.openxmlformats.org/officeDocument/2006/relationships/hyperlink" Target="http://comptox.epa.gov/dashboard/chemical/details/DTXSID1042077" TargetMode="External"/><Relationship Id="rId1726" Type="http://schemas.openxmlformats.org/officeDocument/2006/relationships/hyperlink" Target="http://comptox.epa.gov/dashboard/chemical/details/DTXSID4024195" TargetMode="External"/><Relationship Id="rId18" Type="http://schemas.openxmlformats.org/officeDocument/2006/relationships/hyperlink" Target="http://comptox.epa.gov/dashboard/chemical/details/DTXSID1045116" TargetMode="External"/><Relationship Id="rId167" Type="http://schemas.openxmlformats.org/officeDocument/2006/relationships/hyperlink" Target="http://comptox.epa.gov/dashboard/chemical/details/DTXSID7040788" TargetMode="External"/><Relationship Id="rId374" Type="http://schemas.openxmlformats.org/officeDocument/2006/relationships/hyperlink" Target="http://comptox.epa.gov/dashboard/chemical/details/DTXSID1024091" TargetMode="External"/><Relationship Id="rId581" Type="http://schemas.openxmlformats.org/officeDocument/2006/relationships/hyperlink" Target="http://comptox.epa.gov/dashboard/chemical/details/DTXSID2047359" TargetMode="External"/><Relationship Id="rId234" Type="http://schemas.openxmlformats.org/officeDocument/2006/relationships/hyperlink" Target="http://comptox.epa.gov/dashboard/chemical/details/DTXSID5023871" TargetMode="External"/><Relationship Id="rId679" Type="http://schemas.openxmlformats.org/officeDocument/2006/relationships/hyperlink" Target="http://comptox.epa.gov/dashboard/chemical/details/DTXSID60165785" TargetMode="External"/><Relationship Id="rId886" Type="http://schemas.openxmlformats.org/officeDocument/2006/relationships/hyperlink" Target="http://comptox.epa.gov/dashboard/chemical/details/DTXSID2066721" TargetMode="External"/><Relationship Id="rId2" Type="http://schemas.openxmlformats.org/officeDocument/2006/relationships/hyperlink" Target="http://comptox.epa.gov/dashboard/chemical/details/DTXSID5023459" TargetMode="External"/><Relationship Id="rId441" Type="http://schemas.openxmlformats.org/officeDocument/2006/relationships/hyperlink" Target="http://comptox.epa.gov/dashboard/chemical/details/DTXSID8024159" TargetMode="External"/><Relationship Id="rId539" Type="http://schemas.openxmlformats.org/officeDocument/2006/relationships/hyperlink" Target="http://comptox.epa.gov/dashboard/chemical/details/DTXSID0032572" TargetMode="External"/><Relationship Id="rId746" Type="http://schemas.openxmlformats.org/officeDocument/2006/relationships/hyperlink" Target="http://comptox.epa.gov/dashboard/chemical/details/DTXSID9022817" TargetMode="External"/><Relationship Id="rId1071" Type="http://schemas.openxmlformats.org/officeDocument/2006/relationships/hyperlink" Target="http://comptox.epa.gov/dashboard/chemical/details/DTXSID9034650" TargetMode="External"/><Relationship Id="rId1169" Type="http://schemas.openxmlformats.org/officeDocument/2006/relationships/hyperlink" Target="http://comptox.epa.gov/dashboard/chemical/details/DTXSID60962796" TargetMode="External"/><Relationship Id="rId1376" Type="http://schemas.openxmlformats.org/officeDocument/2006/relationships/hyperlink" Target="http://comptox.epa.gov/dashboard/chemical/details/DTXSID7022594" TargetMode="External"/><Relationship Id="rId1583" Type="http://schemas.openxmlformats.org/officeDocument/2006/relationships/hyperlink" Target="http://comptox.epa.gov/dashboard/chemical/details/DTXSID3025461" TargetMode="External"/><Relationship Id="rId301" Type="http://schemas.openxmlformats.org/officeDocument/2006/relationships/hyperlink" Target="http://comptox.epa.gov/dashboard/chemical/details/DTXSID9029221" TargetMode="External"/><Relationship Id="rId953" Type="http://schemas.openxmlformats.org/officeDocument/2006/relationships/hyperlink" Target="http://comptox.epa.gov/dashboard/chemical/details/DTXSID6036467" TargetMode="External"/><Relationship Id="rId1029" Type="http://schemas.openxmlformats.org/officeDocument/2006/relationships/hyperlink" Target="http://comptox.epa.gov/dashboard/chemical/details/DTXSID1024251" TargetMode="External"/><Relationship Id="rId1236" Type="http://schemas.openxmlformats.org/officeDocument/2006/relationships/hyperlink" Target="http://comptox.epa.gov/dashboard/chemical/details/DTXSID4024642" TargetMode="External"/><Relationship Id="rId1790" Type="http://schemas.openxmlformats.org/officeDocument/2006/relationships/hyperlink" Target="http://comptox.epa.gov/dashboard/chemical/details/DTXSID0045254" TargetMode="External"/><Relationship Id="rId82" Type="http://schemas.openxmlformats.org/officeDocument/2006/relationships/hyperlink" Target="http://comptox.epa.gov/dashboard/chemical/details/DTXSID4020618" TargetMode="External"/><Relationship Id="rId606" Type="http://schemas.openxmlformats.org/officeDocument/2006/relationships/hyperlink" Target="http://comptox.epa.gov/dashboard/chemical/details/DTXSID4026214" TargetMode="External"/><Relationship Id="rId813" Type="http://schemas.openxmlformats.org/officeDocument/2006/relationships/hyperlink" Target="http://comptox.epa.gov/dashboard/chemical/details/DTXSID0037100" TargetMode="External"/><Relationship Id="rId1443" Type="http://schemas.openxmlformats.org/officeDocument/2006/relationships/hyperlink" Target="http://comptox.epa.gov/dashboard/chemical/details/DTXSID8023680" TargetMode="External"/><Relationship Id="rId1650" Type="http://schemas.openxmlformats.org/officeDocument/2006/relationships/hyperlink" Target="http://comptox.epa.gov/dashboard/chemical/details/DTXSID3026691" TargetMode="External"/><Relationship Id="rId1748" Type="http://schemas.openxmlformats.org/officeDocument/2006/relationships/hyperlink" Target="http://comptox.epa.gov/dashboard/chemical/details/DTXSID7021360" TargetMode="External"/><Relationship Id="rId1303" Type="http://schemas.openxmlformats.org/officeDocument/2006/relationships/hyperlink" Target="http://comptox.epa.gov/dashboard/chemical/details/DTXSID1022714" TargetMode="External"/><Relationship Id="rId1510" Type="http://schemas.openxmlformats.org/officeDocument/2006/relationships/hyperlink" Target="http://comptox.epa.gov/dashboard/chemical/details/DTXSID6025309" TargetMode="External"/><Relationship Id="rId1608" Type="http://schemas.openxmlformats.org/officeDocument/2006/relationships/hyperlink" Target="http://comptox.epa.gov/dashboard/chemical/details/DTXSID70223542" TargetMode="External"/><Relationship Id="rId1815" Type="http://schemas.openxmlformats.org/officeDocument/2006/relationships/hyperlink" Target="http://comptox.epa.gov/dashboard/chemical/details/DTXSID7020348" TargetMode="External"/><Relationship Id="rId189" Type="http://schemas.openxmlformats.org/officeDocument/2006/relationships/hyperlink" Target="http://comptox.epa.gov/dashboard/chemical/details/DTXSID6022422" TargetMode="External"/><Relationship Id="rId396" Type="http://schemas.openxmlformats.org/officeDocument/2006/relationships/hyperlink" Target="http://comptox.epa.gov/dashboard/chemical/details/DTXSID8024105" TargetMode="External"/><Relationship Id="rId256" Type="http://schemas.openxmlformats.org/officeDocument/2006/relationships/hyperlink" Target="http://comptox.epa.gov/dashboard/chemical/details/DTXSID0023907" TargetMode="External"/><Relationship Id="rId463" Type="http://schemas.openxmlformats.org/officeDocument/2006/relationships/hyperlink" Target="http://comptox.epa.gov/dashboard/chemical/details/DTXSID6024206" TargetMode="External"/><Relationship Id="rId670" Type="http://schemas.openxmlformats.org/officeDocument/2006/relationships/hyperlink" Target="http://comptox.epa.gov/dashboard/chemical/details/DTXSID6021030" TargetMode="External"/><Relationship Id="rId1093" Type="http://schemas.openxmlformats.org/officeDocument/2006/relationships/hyperlink" Target="http://comptox.epa.gov/dashboard/chemical/details/DTXSID10169132" TargetMode="External"/><Relationship Id="rId116" Type="http://schemas.openxmlformats.org/officeDocument/2006/relationships/hyperlink" Target="http://comptox.epa.gov/dashboard/chemical/details/DTXSID8044593" TargetMode="External"/><Relationship Id="rId323" Type="http://schemas.openxmlformats.org/officeDocument/2006/relationships/hyperlink" Target="http://comptox.epa.gov/dashboard/chemical/details/DTXSID1047281" TargetMode="External"/><Relationship Id="rId530" Type="http://schemas.openxmlformats.org/officeDocument/2006/relationships/hyperlink" Target="http://comptox.epa.gov/dashboard/chemical/details/DTXSID0021125" TargetMode="External"/><Relationship Id="rId768" Type="http://schemas.openxmlformats.org/officeDocument/2006/relationships/hyperlink" Target="http://comptox.epa.gov/dashboard/chemical/details/DTXSID4048519" TargetMode="External"/><Relationship Id="rId975" Type="http://schemas.openxmlformats.org/officeDocument/2006/relationships/hyperlink" Target="http://comptox.epa.gov/dashboard/chemical/details/DTXSID0027272" TargetMode="External"/><Relationship Id="rId1160" Type="http://schemas.openxmlformats.org/officeDocument/2006/relationships/hyperlink" Target="http://comptox.epa.gov/dashboard/chemical/details/DTXSID7024160" TargetMode="External"/><Relationship Id="rId1398" Type="http://schemas.openxmlformats.org/officeDocument/2006/relationships/hyperlink" Target="http://comptox.epa.gov/dashboard/chemical/details/DTXSID5026918" TargetMode="External"/><Relationship Id="rId628" Type="http://schemas.openxmlformats.org/officeDocument/2006/relationships/hyperlink" Target="http://comptox.epa.gov/dashboard/chemical/details/DTXSID9047257" TargetMode="External"/><Relationship Id="rId835" Type="http://schemas.openxmlformats.org/officeDocument/2006/relationships/hyperlink" Target="http://comptox.epa.gov/dashboard/chemical/details/DTXSID5020576" TargetMode="External"/><Relationship Id="rId1258" Type="http://schemas.openxmlformats.org/officeDocument/2006/relationships/hyperlink" Target="http://comptox.epa.gov/dashboard/chemical/details/DTXSID90172705" TargetMode="External"/><Relationship Id="rId1465" Type="http://schemas.openxmlformats.org/officeDocument/2006/relationships/hyperlink" Target="http://comptox.epa.gov/dashboard/chemical/details/DTXSID1020431" TargetMode="External"/><Relationship Id="rId1672" Type="http://schemas.openxmlformats.org/officeDocument/2006/relationships/hyperlink" Target="http://comptox.epa.gov/dashboard/chemical/details/DTXSID5023611" TargetMode="External"/><Relationship Id="rId1020" Type="http://schemas.openxmlformats.org/officeDocument/2006/relationships/hyperlink" Target="http://comptox.epa.gov/dashboard/chemical/details/DTXSID0026882" TargetMode="External"/><Relationship Id="rId1118" Type="http://schemas.openxmlformats.org/officeDocument/2006/relationships/hyperlink" Target="http://comptox.epa.gov/dashboard/chemical/details/DTXSID0032493" TargetMode="External"/><Relationship Id="rId1325" Type="http://schemas.openxmlformats.org/officeDocument/2006/relationships/hyperlink" Target="http://comptox.epa.gov/dashboard/chemical/details/DTXSID6026298" TargetMode="External"/><Relationship Id="rId1532" Type="http://schemas.openxmlformats.org/officeDocument/2006/relationships/hyperlink" Target="http://comptox.epa.gov/dashboard/chemical/details/DTXSID8020040" TargetMode="External"/><Relationship Id="rId902" Type="http://schemas.openxmlformats.org/officeDocument/2006/relationships/hyperlink" Target="http://comptox.epa.gov/dashboard/chemical/details/DTXSID3021431" TargetMode="External"/><Relationship Id="rId31" Type="http://schemas.openxmlformats.org/officeDocument/2006/relationships/hyperlink" Target="http://comptox.epa.gov/dashboard/chemical/details/DTXSID0021836" TargetMode="External"/><Relationship Id="rId180" Type="http://schemas.openxmlformats.org/officeDocument/2006/relationships/hyperlink" Target="http://comptox.epa.gov/dashboard/chemical/details/DTXSID5021831" TargetMode="External"/><Relationship Id="rId278" Type="http://schemas.openxmlformats.org/officeDocument/2006/relationships/hyperlink" Target="http://comptox.epa.gov/dashboard/chemical/details/DTXSID6047319" TargetMode="External"/><Relationship Id="rId485" Type="http://schemas.openxmlformats.org/officeDocument/2006/relationships/hyperlink" Target="http://comptox.epa.gov/dashboard/chemical/details/DTXSID6021032" TargetMode="External"/><Relationship Id="rId692" Type="http://schemas.openxmlformats.org/officeDocument/2006/relationships/hyperlink" Target="http://comptox.epa.gov/dashboard/chemical/details/DTXSID8022589" TargetMode="External"/><Relationship Id="rId138" Type="http://schemas.openxmlformats.org/officeDocument/2006/relationships/hyperlink" Target="http://comptox.epa.gov/dashboard/chemical/details/DTXSID1020439" TargetMode="External"/><Relationship Id="rId345" Type="http://schemas.openxmlformats.org/officeDocument/2006/relationships/hyperlink" Target="http://comptox.epa.gov/dashboard/chemical/details/DTXSID9023914" TargetMode="External"/><Relationship Id="rId552" Type="http://schemas.openxmlformats.org/officeDocument/2006/relationships/hyperlink" Target="http://comptox.epa.gov/dashboard/chemical/details/DTXSID2034881" TargetMode="External"/><Relationship Id="rId997" Type="http://schemas.openxmlformats.org/officeDocument/2006/relationships/hyperlink" Target="http://comptox.epa.gov/dashboard/chemical/details/DTXSID8021484" TargetMode="External"/><Relationship Id="rId1182" Type="http://schemas.openxmlformats.org/officeDocument/2006/relationships/hyperlink" Target="http://comptox.epa.gov/dashboard/chemical/details/DTXSID3041451" TargetMode="External"/><Relationship Id="rId205" Type="http://schemas.openxmlformats.org/officeDocument/2006/relationships/hyperlink" Target="http://comptox.epa.gov/dashboard/chemical/details/DTXSID3037094" TargetMode="External"/><Relationship Id="rId412" Type="http://schemas.openxmlformats.org/officeDocument/2006/relationships/hyperlink" Target="http://comptox.epa.gov/dashboard/chemical/details/DTXSID9020663" TargetMode="External"/><Relationship Id="rId857" Type="http://schemas.openxmlformats.org/officeDocument/2006/relationships/hyperlink" Target="http://comptox.epa.gov/dashboard/chemical/details/DTXSID8023004" TargetMode="External"/><Relationship Id="rId1042" Type="http://schemas.openxmlformats.org/officeDocument/2006/relationships/hyperlink" Target="http://comptox.epa.gov/dashboard/chemical/details/DTXSID9026423" TargetMode="External"/><Relationship Id="rId1487" Type="http://schemas.openxmlformats.org/officeDocument/2006/relationships/hyperlink" Target="http://comptox.epa.gov/dashboard/chemical/details/DTXSID5021338" TargetMode="External"/><Relationship Id="rId1694" Type="http://schemas.openxmlformats.org/officeDocument/2006/relationships/hyperlink" Target="http://comptox.epa.gov/dashboard/chemical/details/DTXSID8045351" TargetMode="External"/><Relationship Id="rId717" Type="http://schemas.openxmlformats.org/officeDocument/2006/relationships/hyperlink" Target="http://comptox.epa.gov/dashboard/chemical/details/DTXSID5047320" TargetMode="External"/><Relationship Id="rId924" Type="http://schemas.openxmlformats.org/officeDocument/2006/relationships/hyperlink" Target="http://comptox.epa.gov/dashboard/chemical/details/DTXSID3051622" TargetMode="External"/><Relationship Id="rId1347" Type="http://schemas.openxmlformats.org/officeDocument/2006/relationships/hyperlink" Target="http://comptox.epa.gov/dashboard/chemical/details/DTXSID5026912" TargetMode="External"/><Relationship Id="rId1554" Type="http://schemas.openxmlformats.org/officeDocument/2006/relationships/hyperlink" Target="http://comptox.epa.gov/dashboard/chemical/details/DTXSID9033923" TargetMode="External"/><Relationship Id="rId1761" Type="http://schemas.openxmlformats.org/officeDocument/2006/relationships/hyperlink" Target="http://comptox.epa.gov/dashboard/chemical/details/DTXSID8022537" TargetMode="External"/><Relationship Id="rId53" Type="http://schemas.openxmlformats.org/officeDocument/2006/relationships/hyperlink" Target="http://comptox.epa.gov/dashboard/chemical/details/DTXSID80891478" TargetMode="External"/><Relationship Id="rId1207" Type="http://schemas.openxmlformats.org/officeDocument/2006/relationships/hyperlink" Target="http://comptox.epa.gov/dashboard/chemical/details/DTXSID6032641" TargetMode="External"/><Relationship Id="rId1414" Type="http://schemas.openxmlformats.org/officeDocument/2006/relationships/hyperlink" Target="http://comptox.epa.gov/dashboard/chemical/details/DTXSID6034849" TargetMode="External"/><Relationship Id="rId1621" Type="http://schemas.openxmlformats.org/officeDocument/2006/relationships/hyperlink" Target="http://comptox.epa.gov/dashboard/chemical/details/DTXSID00177049" TargetMode="External"/><Relationship Id="rId1719" Type="http://schemas.openxmlformats.org/officeDocument/2006/relationships/hyperlink" Target="http://comptox.epa.gov/dashboard/chemical/details/DTXSID3023342" TargetMode="External"/><Relationship Id="rId367" Type="http://schemas.openxmlformats.org/officeDocument/2006/relationships/hyperlink" Target="http://comptox.epa.gov/dashboard/chemical/details/DTXSID9032379" TargetMode="External"/><Relationship Id="rId574" Type="http://schemas.openxmlformats.org/officeDocument/2006/relationships/hyperlink" Target="http://comptox.epa.gov/dashboard/chemical/details/DTXSID4047339" TargetMode="External"/><Relationship Id="rId227" Type="http://schemas.openxmlformats.org/officeDocument/2006/relationships/hyperlink" Target="http://comptox.epa.gov/dashboard/chemical/details/DTXSID5044576" TargetMode="External"/><Relationship Id="rId781" Type="http://schemas.openxmlformats.org/officeDocument/2006/relationships/hyperlink" Target="http://comptox.epa.gov/dashboard/chemical/details/DTXSID8044331" TargetMode="External"/><Relationship Id="rId879" Type="http://schemas.openxmlformats.org/officeDocument/2006/relationships/hyperlink" Target="http://comptox.epa.gov/dashboard/chemical/details/DTXSID7070682" TargetMode="External"/><Relationship Id="rId434" Type="http://schemas.openxmlformats.org/officeDocument/2006/relationships/hyperlink" Target="http://comptox.epa.gov/dashboard/chemical/details/DTXSID7022413" TargetMode="External"/><Relationship Id="rId641" Type="http://schemas.openxmlformats.org/officeDocument/2006/relationships/hyperlink" Target="http://comptox.epa.gov/dashboard/chemical/details/DTXSID8024107" TargetMode="External"/><Relationship Id="rId739" Type="http://schemas.openxmlformats.org/officeDocument/2006/relationships/hyperlink" Target="http://comptox.epa.gov/dashboard/chemical/details/DTXSID9024930" TargetMode="External"/><Relationship Id="rId1064" Type="http://schemas.openxmlformats.org/officeDocument/2006/relationships/hyperlink" Target="http://comptox.epa.gov/dashboard/chemical/details/DTXSID0034308" TargetMode="External"/><Relationship Id="rId1271" Type="http://schemas.openxmlformats.org/officeDocument/2006/relationships/hyperlink" Target="http://comptox.epa.gov/dashboard/chemical/details/DTXSID0032651" TargetMode="External"/><Relationship Id="rId1369" Type="http://schemas.openxmlformats.org/officeDocument/2006/relationships/hyperlink" Target="http://comptox.epa.gov/dashboard/chemical/details/DTXSID0020076" TargetMode="External"/><Relationship Id="rId1576" Type="http://schemas.openxmlformats.org/officeDocument/2006/relationships/hyperlink" Target="http://comptox.epa.gov/dashboard/chemical/details/DTXSID9040683" TargetMode="External"/><Relationship Id="rId501" Type="http://schemas.openxmlformats.org/officeDocument/2006/relationships/hyperlink" Target="http://comptox.epa.gov/dashboard/chemical/details/DTXSID6027268" TargetMode="External"/><Relationship Id="rId946" Type="http://schemas.openxmlformats.org/officeDocument/2006/relationships/hyperlink" Target="http://comptox.epa.gov/dashboard/chemical/details/DTXSID8027456" TargetMode="External"/><Relationship Id="rId1131" Type="http://schemas.openxmlformats.org/officeDocument/2006/relationships/hyperlink" Target="http://comptox.epa.gov/dashboard/chemical/details/DTXSID0027640" TargetMode="External"/><Relationship Id="rId1229" Type="http://schemas.openxmlformats.org/officeDocument/2006/relationships/hyperlink" Target="http://comptox.epa.gov/dashboard/chemical/details/DTXSID30941290" TargetMode="External"/><Relationship Id="rId1783" Type="http://schemas.openxmlformats.org/officeDocument/2006/relationships/hyperlink" Target="http://comptox.epa.gov/dashboard/chemical/details/DTXSID2021866" TargetMode="External"/><Relationship Id="rId75" Type="http://schemas.openxmlformats.org/officeDocument/2006/relationships/hyperlink" Target="http://comptox.epa.gov/dashboard/chemical/details/DTXSID4023381" TargetMode="External"/><Relationship Id="rId806" Type="http://schemas.openxmlformats.org/officeDocument/2006/relationships/hyperlink" Target="http://comptox.epa.gov/dashboard/chemical/details/DTXSID4032611" TargetMode="External"/><Relationship Id="rId1436" Type="http://schemas.openxmlformats.org/officeDocument/2006/relationships/hyperlink" Target="http://comptox.epa.gov/dashboard/chemical/details/DTXSID5023453" TargetMode="External"/><Relationship Id="rId1643" Type="http://schemas.openxmlformats.org/officeDocument/2006/relationships/hyperlink" Target="http://comptox.epa.gov/dashboard/chemical/details/DTXSID3032549" TargetMode="External"/><Relationship Id="rId1503" Type="http://schemas.openxmlformats.org/officeDocument/2006/relationships/hyperlink" Target="http://comptox.epa.gov/dashboard/chemical/details/DTXSID9023384" TargetMode="External"/><Relationship Id="rId1710" Type="http://schemas.openxmlformats.org/officeDocument/2006/relationships/hyperlink" Target="http://comptox.epa.gov/dashboard/chemical/details/DTXSID8020250" TargetMode="External"/><Relationship Id="rId291" Type="http://schemas.openxmlformats.org/officeDocument/2006/relationships/hyperlink" Target="http://comptox.epa.gov/dashboard/chemical/details/DTXSID0047248" TargetMode="External"/><Relationship Id="rId1808" Type="http://schemas.openxmlformats.org/officeDocument/2006/relationships/hyperlink" Target="http://comptox.epa.gov/dashboard/chemical/details/DTXSID5027198" TargetMode="External"/><Relationship Id="rId151" Type="http://schemas.openxmlformats.org/officeDocument/2006/relationships/hyperlink" Target="http://comptox.epa.gov/dashboard/chemical/details/DTXSID6020068" TargetMode="External"/><Relationship Id="rId389" Type="http://schemas.openxmlformats.org/officeDocument/2006/relationships/hyperlink" Target="http://comptox.epa.gov/dashboard/chemical/details/DTXSID2029874" TargetMode="External"/><Relationship Id="rId596" Type="http://schemas.openxmlformats.org/officeDocument/2006/relationships/hyperlink" Target="http://comptox.epa.gov/dashboard/chemical/details/DTXSID9024699" TargetMode="External"/><Relationship Id="rId249" Type="http://schemas.openxmlformats.org/officeDocument/2006/relationships/hyperlink" Target="http://comptox.epa.gov/dashboard/chemical/details/DTXSID0032520" TargetMode="External"/><Relationship Id="rId456" Type="http://schemas.openxmlformats.org/officeDocument/2006/relationships/hyperlink" Target="http://comptox.epa.gov/dashboard/chemical/details/DTXSID4022529" TargetMode="External"/><Relationship Id="rId663" Type="http://schemas.openxmlformats.org/officeDocument/2006/relationships/hyperlink" Target="http://comptox.epa.gov/dashboard/chemical/details/DTXSID6034392" TargetMode="External"/><Relationship Id="rId870" Type="http://schemas.openxmlformats.org/officeDocument/2006/relationships/hyperlink" Target="http://comptox.epa.gov/dashboard/chemical/details/DTXSID1025481" TargetMode="External"/><Relationship Id="rId1086" Type="http://schemas.openxmlformats.org/officeDocument/2006/relationships/hyperlink" Target="http://comptox.epa.gov/dashboard/chemical/details/DTXSID5048051" TargetMode="External"/><Relationship Id="rId1293" Type="http://schemas.openxmlformats.org/officeDocument/2006/relationships/hyperlink" Target="http://comptox.epa.gov/dashboard/chemical/details/DTXSID0022563" TargetMode="External"/><Relationship Id="rId109" Type="http://schemas.openxmlformats.org/officeDocument/2006/relationships/hyperlink" Target="http://comptox.epa.gov/dashboard/chemical/details/DTXSID3035341" TargetMode="External"/><Relationship Id="rId316" Type="http://schemas.openxmlformats.org/officeDocument/2006/relationships/hyperlink" Target="http://comptox.epa.gov/dashboard/chemical/details/DTXSID4047254" TargetMode="External"/><Relationship Id="rId523" Type="http://schemas.openxmlformats.org/officeDocument/2006/relationships/hyperlink" Target="http://comptox.epa.gov/dashboard/chemical/details/DTXSID0048509" TargetMode="External"/><Relationship Id="rId968" Type="http://schemas.openxmlformats.org/officeDocument/2006/relationships/hyperlink" Target="http://comptox.epa.gov/dashboard/chemical/details/DTXSID2027206" TargetMode="External"/><Relationship Id="rId1153" Type="http://schemas.openxmlformats.org/officeDocument/2006/relationships/hyperlink" Target="http://comptox.epa.gov/dashboard/chemical/details/DTXSID3024239" TargetMode="External"/><Relationship Id="rId1598" Type="http://schemas.openxmlformats.org/officeDocument/2006/relationships/hyperlink" Target="http://comptox.epa.gov/dashboard/chemical/details/DTXSID7044130" TargetMode="External"/><Relationship Id="rId97" Type="http://schemas.openxmlformats.org/officeDocument/2006/relationships/hyperlink" Target="http://comptox.epa.gov/dashboard/chemical/details/DTXSID7029904" TargetMode="External"/><Relationship Id="rId730" Type="http://schemas.openxmlformats.org/officeDocument/2006/relationships/hyperlink" Target="http://comptox.epa.gov/dashboard/chemical/details/DTXSID0042371" TargetMode="External"/><Relationship Id="rId828" Type="http://schemas.openxmlformats.org/officeDocument/2006/relationships/hyperlink" Target="http://comptox.epa.gov/dashboard/chemical/details/DTXSID2023222" TargetMode="External"/><Relationship Id="rId1013" Type="http://schemas.openxmlformats.org/officeDocument/2006/relationships/hyperlink" Target="http://comptox.epa.gov/dashboard/chemical/details/DTXSID1026746" TargetMode="External"/><Relationship Id="rId1360" Type="http://schemas.openxmlformats.org/officeDocument/2006/relationships/hyperlink" Target="http://comptox.epa.gov/dashboard/chemical/details/DTXSID8023476" TargetMode="External"/><Relationship Id="rId1458" Type="http://schemas.openxmlformats.org/officeDocument/2006/relationships/hyperlink" Target="http://comptox.epa.gov/dashboard/chemical/details/DTXSID80232968" TargetMode="External"/><Relationship Id="rId1665" Type="http://schemas.openxmlformats.org/officeDocument/2006/relationships/hyperlink" Target="http://comptox.epa.gov/dashboard/chemical/details/DTXSID2037502" TargetMode="External"/><Relationship Id="rId1220" Type="http://schemas.openxmlformats.org/officeDocument/2006/relationships/hyperlink" Target="http://comptox.epa.gov/dashboard/chemical/details/DTXSID7046099" TargetMode="External"/><Relationship Id="rId1318" Type="http://schemas.openxmlformats.org/officeDocument/2006/relationships/hyperlink" Target="http://comptox.epa.gov/dashboard/chemical/details/DTXSID9021396" TargetMode="External"/><Relationship Id="rId1525" Type="http://schemas.openxmlformats.org/officeDocument/2006/relationships/hyperlink" Target="http://comptox.epa.gov/dashboard/chemical/details/DTXSID8024151" TargetMode="External"/><Relationship Id="rId1732" Type="http://schemas.openxmlformats.org/officeDocument/2006/relationships/hyperlink" Target="http://comptox.epa.gov/dashboard/chemical/details/DTXSID6032358" TargetMode="External"/><Relationship Id="rId24" Type="http://schemas.openxmlformats.org/officeDocument/2006/relationships/hyperlink" Target="http://comptox.epa.gov/dashboard/chemical/details/DTXSID2023642" TargetMode="External"/><Relationship Id="rId173" Type="http://schemas.openxmlformats.org/officeDocument/2006/relationships/hyperlink" Target="http://comptox.epa.gov/dashboard/chemical/details/DTXSID8023216" TargetMode="External"/><Relationship Id="rId380" Type="http://schemas.openxmlformats.org/officeDocument/2006/relationships/hyperlink" Target="http://comptox.epa.gov/dashboard/chemical/details/DTXSID1040112" TargetMode="External"/><Relationship Id="rId240" Type="http://schemas.openxmlformats.org/officeDocument/2006/relationships/hyperlink" Target="http://comptox.epa.gov/dashboard/chemical/details/DTXSID4047383" TargetMode="External"/><Relationship Id="rId478" Type="http://schemas.openxmlformats.org/officeDocument/2006/relationships/hyperlink" Target="http://comptox.epa.gov/dashboard/chemical/details/DTXSID1025271" TargetMode="External"/><Relationship Id="rId685" Type="http://schemas.openxmlformats.org/officeDocument/2006/relationships/hyperlink" Target="http://comptox.epa.gov/dashboard/chemical/details/DTXSID4023753" TargetMode="External"/><Relationship Id="rId892" Type="http://schemas.openxmlformats.org/officeDocument/2006/relationships/hyperlink" Target="http://comptox.epa.gov/dashboard/chemical/details/DTXSID0064541" TargetMode="External"/><Relationship Id="rId100" Type="http://schemas.openxmlformats.org/officeDocument/2006/relationships/hyperlink" Target="http://comptox.epa.gov/dashboard/chemical/details/DTXSID7024320" TargetMode="External"/><Relationship Id="rId338" Type="http://schemas.openxmlformats.org/officeDocument/2006/relationships/hyperlink" Target="http://comptox.epa.gov/dashboard/chemical/details/DTXSID1041847" TargetMode="External"/><Relationship Id="rId545" Type="http://schemas.openxmlformats.org/officeDocument/2006/relationships/hyperlink" Target="http://comptox.epa.gov/dashboard/chemical/details/DTXSID4022527" TargetMode="External"/><Relationship Id="rId752" Type="http://schemas.openxmlformats.org/officeDocument/2006/relationships/hyperlink" Target="http://comptox.epa.gov/dashboard/chemical/details/DTXSID6025068" TargetMode="External"/><Relationship Id="rId1175" Type="http://schemas.openxmlformats.org/officeDocument/2006/relationships/hyperlink" Target="http://comptox.epa.gov/dashboard/chemical/details/DTXSID6023028" TargetMode="External"/><Relationship Id="rId1382" Type="http://schemas.openxmlformats.org/officeDocument/2006/relationships/hyperlink" Target="http://comptox.epa.gov/dashboard/chemical/details/DTXSID2046200" TargetMode="External"/><Relationship Id="rId405" Type="http://schemas.openxmlformats.org/officeDocument/2006/relationships/hyperlink" Target="http://comptox.epa.gov/dashboard/chemical/details/DTXSID6048175" TargetMode="External"/><Relationship Id="rId612" Type="http://schemas.openxmlformats.org/officeDocument/2006/relationships/hyperlink" Target="http://comptox.epa.gov/dashboard/chemical/details/DTXSID3026564" TargetMode="External"/><Relationship Id="rId1035" Type="http://schemas.openxmlformats.org/officeDocument/2006/relationships/hyperlink" Target="http://comptox.epa.gov/dashboard/chemical/details/DTXSID3039242" TargetMode="External"/><Relationship Id="rId1242" Type="http://schemas.openxmlformats.org/officeDocument/2006/relationships/hyperlink" Target="http://comptox.epa.gov/dashboard/chemical/details/DTXSID1022922" TargetMode="External"/><Relationship Id="rId1687" Type="http://schemas.openxmlformats.org/officeDocument/2006/relationships/hyperlink" Target="http://comptox.epa.gov/dashboard/chemical/details/DTXSID8023848" TargetMode="External"/><Relationship Id="rId917" Type="http://schemas.openxmlformats.org/officeDocument/2006/relationships/hyperlink" Target="http://comptox.epa.gov/dashboard/chemical/details/DTXSID7026946" TargetMode="External"/><Relationship Id="rId1102" Type="http://schemas.openxmlformats.org/officeDocument/2006/relationships/hyperlink" Target="http://comptox.epa.gov/dashboard/chemical/details/DTXSID20861271" TargetMode="External"/><Relationship Id="rId1547" Type="http://schemas.openxmlformats.org/officeDocument/2006/relationships/hyperlink" Target="http://comptox.epa.gov/dashboard/chemical/details/DTXSID9027441" TargetMode="External"/><Relationship Id="rId1754" Type="http://schemas.openxmlformats.org/officeDocument/2006/relationships/hyperlink" Target="http://comptox.epa.gov/dashboard/chemical/details/DTXSID5049441" TargetMode="External"/><Relationship Id="rId46" Type="http://schemas.openxmlformats.org/officeDocument/2006/relationships/hyperlink" Target="http://comptox.epa.gov/dashboard/chemical/details/DTXSID9024194" TargetMode="External"/><Relationship Id="rId1407" Type="http://schemas.openxmlformats.org/officeDocument/2006/relationships/hyperlink" Target="http://comptox.epa.gov/dashboard/chemical/details/DTXSID2022628" TargetMode="External"/><Relationship Id="rId1614" Type="http://schemas.openxmlformats.org/officeDocument/2006/relationships/hyperlink" Target="http://comptox.epa.gov/dashboard/chemical/details/DTXSID3021986" TargetMode="External"/><Relationship Id="rId195" Type="http://schemas.openxmlformats.org/officeDocument/2006/relationships/hyperlink" Target="http://comptox.epa.gov/dashboard/chemical/details/DTXSID4021717" TargetMode="External"/><Relationship Id="rId262" Type="http://schemas.openxmlformats.org/officeDocument/2006/relationships/hyperlink" Target="http://comptox.epa.gov/dashboard/chemical/details/DTXSID7025055" TargetMode="External"/><Relationship Id="rId567" Type="http://schemas.openxmlformats.org/officeDocument/2006/relationships/hyperlink" Target="http://comptox.epa.gov/dashboard/chemical/details/DTXSID0023581" TargetMode="External"/><Relationship Id="rId1197" Type="http://schemas.openxmlformats.org/officeDocument/2006/relationships/hyperlink" Target="http://comptox.epa.gov/dashboard/chemical/details/DTXSID7043823" TargetMode="External"/><Relationship Id="rId122" Type="http://schemas.openxmlformats.org/officeDocument/2006/relationships/hyperlink" Target="http://comptox.epa.gov/dashboard/chemical/details/DTXSID4027367" TargetMode="External"/><Relationship Id="rId774" Type="http://schemas.openxmlformats.org/officeDocument/2006/relationships/hyperlink" Target="http://comptox.epa.gov/dashboard/chemical/details/DTXSID8047347" TargetMode="External"/><Relationship Id="rId981" Type="http://schemas.openxmlformats.org/officeDocument/2006/relationships/hyperlink" Target="http://comptox.epa.gov/dashboard/chemical/details/DTXSID8021438" TargetMode="External"/><Relationship Id="rId1057" Type="http://schemas.openxmlformats.org/officeDocument/2006/relationships/hyperlink" Target="http://comptox.epa.gov/dashboard/chemical/details/DTXSID5032315" TargetMode="External"/><Relationship Id="rId427" Type="http://schemas.openxmlformats.org/officeDocument/2006/relationships/hyperlink" Target="http://comptox.epa.gov/dashboard/chemical/details/DTXSID3034664" TargetMode="External"/><Relationship Id="rId634" Type="http://schemas.openxmlformats.org/officeDocument/2006/relationships/hyperlink" Target="http://comptox.epa.gov/dashboard/chemical/details/DTXSID3031864" TargetMode="External"/><Relationship Id="rId841" Type="http://schemas.openxmlformats.org/officeDocument/2006/relationships/hyperlink" Target="http://comptox.epa.gov/dashboard/chemical/details/DTXSID6026373" TargetMode="External"/><Relationship Id="rId1264" Type="http://schemas.openxmlformats.org/officeDocument/2006/relationships/hyperlink" Target="http://comptox.epa.gov/dashboard/chemical/details/DTXSID30904249" TargetMode="External"/><Relationship Id="rId1471" Type="http://schemas.openxmlformats.org/officeDocument/2006/relationships/hyperlink" Target="http://comptox.epa.gov/dashboard/chemical/details/DTXSID3025041" TargetMode="External"/><Relationship Id="rId1569" Type="http://schemas.openxmlformats.org/officeDocument/2006/relationships/hyperlink" Target="http://comptox.epa.gov/dashboard/chemical/details/DTXSID3022370" TargetMode="External"/><Relationship Id="rId701" Type="http://schemas.openxmlformats.org/officeDocument/2006/relationships/hyperlink" Target="http://comptox.epa.gov/dashboard/chemical/details/DTXSID0020604" TargetMode="External"/><Relationship Id="rId939" Type="http://schemas.openxmlformats.org/officeDocument/2006/relationships/hyperlink" Target="http://comptox.epa.gov/dashboard/chemical/details/DTXSID20893254" TargetMode="External"/><Relationship Id="rId1124" Type="http://schemas.openxmlformats.org/officeDocument/2006/relationships/hyperlink" Target="http://comptox.epa.gov/dashboard/chemical/details/DTXSID40182531" TargetMode="External"/><Relationship Id="rId1331" Type="http://schemas.openxmlformats.org/officeDocument/2006/relationships/hyperlink" Target="http://comptox.epa.gov/dashboard/chemical/details/DTXSID7021106" TargetMode="External"/><Relationship Id="rId1776" Type="http://schemas.openxmlformats.org/officeDocument/2006/relationships/hyperlink" Target="http://comptox.epa.gov/dashboard/chemical/details/DTXSID6024882" TargetMode="External"/><Relationship Id="rId68" Type="http://schemas.openxmlformats.org/officeDocument/2006/relationships/hyperlink" Target="http://comptox.epa.gov/dashboard/chemical/details/DTXSID90873922" TargetMode="External"/><Relationship Id="rId1429" Type="http://schemas.openxmlformats.org/officeDocument/2006/relationships/hyperlink" Target="http://comptox.epa.gov/dashboard/chemical/details/DTXSID8037128" TargetMode="External"/><Relationship Id="rId1636" Type="http://schemas.openxmlformats.org/officeDocument/2006/relationships/hyperlink" Target="http://comptox.epa.gov/dashboard/chemical/details/DTXSID6046507" TargetMode="External"/><Relationship Id="rId1703" Type="http://schemas.openxmlformats.org/officeDocument/2006/relationships/hyperlink" Target="http://comptox.epa.gov/dashboard/chemical/details/DTXSID00197005" TargetMode="External"/><Relationship Id="rId284" Type="http://schemas.openxmlformats.org/officeDocument/2006/relationships/hyperlink" Target="http://comptox.epa.gov/dashboard/chemical/details/DTXSID7020267" TargetMode="External"/><Relationship Id="rId491" Type="http://schemas.openxmlformats.org/officeDocument/2006/relationships/hyperlink" Target="http://comptox.epa.gov/dashboard/chemical/details/DTXSID9027522" TargetMode="External"/><Relationship Id="rId144" Type="http://schemas.openxmlformats.org/officeDocument/2006/relationships/hyperlink" Target="http://comptox.epa.gov/dashboard/chemical/details/DTXSID1044564" TargetMode="External"/><Relationship Id="rId589" Type="http://schemas.openxmlformats.org/officeDocument/2006/relationships/hyperlink" Target="http://comptox.epa.gov/dashboard/chemical/details/DTXSID2026523" TargetMode="External"/><Relationship Id="rId796" Type="http://schemas.openxmlformats.org/officeDocument/2006/relationships/hyperlink" Target="http://comptox.epa.gov/dashboard/chemical/details/DTXSID4040002" TargetMode="External"/><Relationship Id="rId351" Type="http://schemas.openxmlformats.org/officeDocument/2006/relationships/hyperlink" Target="http://comptox.epa.gov/dashboard/chemical/details/DTXSID5024051" TargetMode="External"/><Relationship Id="rId449" Type="http://schemas.openxmlformats.org/officeDocument/2006/relationships/hyperlink" Target="http://comptox.epa.gov/dashboard/chemical/details/DTXSID2020501" TargetMode="External"/><Relationship Id="rId656" Type="http://schemas.openxmlformats.org/officeDocument/2006/relationships/hyperlink" Target="http://comptox.epa.gov/dashboard/chemical/details/DTXSID4022369" TargetMode="External"/><Relationship Id="rId863" Type="http://schemas.openxmlformats.org/officeDocument/2006/relationships/hyperlink" Target="http://comptox.epa.gov/dashboard/chemical/details/DTXSID4026894" TargetMode="External"/><Relationship Id="rId1079" Type="http://schemas.openxmlformats.org/officeDocument/2006/relationships/hyperlink" Target="http://comptox.epa.gov/dashboard/chemical/details/DTXSID3035004" TargetMode="External"/><Relationship Id="rId1286" Type="http://schemas.openxmlformats.org/officeDocument/2006/relationships/hyperlink" Target="http://comptox.epa.gov/dashboard/chemical/details/DTXSID0023036" TargetMode="External"/><Relationship Id="rId1493" Type="http://schemas.openxmlformats.org/officeDocument/2006/relationships/hyperlink" Target="http://comptox.epa.gov/dashboard/chemical/details/DTXSID3020207" TargetMode="External"/><Relationship Id="rId211" Type="http://schemas.openxmlformats.org/officeDocument/2006/relationships/hyperlink" Target="http://comptox.epa.gov/dashboard/chemical/details/DTXSID0040707" TargetMode="External"/><Relationship Id="rId309" Type="http://schemas.openxmlformats.org/officeDocument/2006/relationships/hyperlink" Target="http://comptox.epa.gov/dashboard/chemical/details/DTXSID9047251" TargetMode="External"/><Relationship Id="rId516" Type="http://schemas.openxmlformats.org/officeDocument/2006/relationships/hyperlink" Target="http://comptox.epa.gov/dashboard/chemical/details/DTXSID1047285" TargetMode="External"/><Relationship Id="rId1146" Type="http://schemas.openxmlformats.org/officeDocument/2006/relationships/hyperlink" Target="http://comptox.epa.gov/dashboard/chemical/details/DTXSID7022544" TargetMode="External"/><Relationship Id="rId1798" Type="http://schemas.openxmlformats.org/officeDocument/2006/relationships/hyperlink" Target="http://comptox.epa.gov/dashboard/chemical/details/DTXSID8025595" TargetMode="External"/><Relationship Id="rId723" Type="http://schemas.openxmlformats.org/officeDocument/2006/relationships/hyperlink" Target="http://comptox.epa.gov/dashboard/chemical/details/DTXSID0020600" TargetMode="External"/><Relationship Id="rId930" Type="http://schemas.openxmlformats.org/officeDocument/2006/relationships/hyperlink" Target="http://comptox.epa.gov/dashboard/chemical/details/DTXSID2027757" TargetMode="External"/><Relationship Id="rId1006" Type="http://schemas.openxmlformats.org/officeDocument/2006/relationships/hyperlink" Target="http://comptox.epa.gov/dashboard/chemical/details/DTXSID2026600" TargetMode="External"/><Relationship Id="rId1353" Type="http://schemas.openxmlformats.org/officeDocument/2006/relationships/hyperlink" Target="http://comptox.epa.gov/dashboard/chemical/details/DTXSID6023446" TargetMode="External"/><Relationship Id="rId1560" Type="http://schemas.openxmlformats.org/officeDocument/2006/relationships/hyperlink" Target="http://comptox.epa.gov/dashboard/chemical/details/DTXSID9023045" TargetMode="External"/><Relationship Id="rId1658" Type="http://schemas.openxmlformats.org/officeDocument/2006/relationships/hyperlink" Target="http://comptox.epa.gov/dashboard/chemical/details/DTXSID3022162" TargetMode="External"/><Relationship Id="rId1213" Type="http://schemas.openxmlformats.org/officeDocument/2006/relationships/hyperlink" Target="http://comptox.epa.gov/dashboard/chemical/details/DTXSID4020901" TargetMode="External"/><Relationship Id="rId1420" Type="http://schemas.openxmlformats.org/officeDocument/2006/relationships/hyperlink" Target="http://comptox.epa.gov/dashboard/chemical/details/DTXSID0022694" TargetMode="External"/><Relationship Id="rId1518" Type="http://schemas.openxmlformats.org/officeDocument/2006/relationships/hyperlink" Target="http://comptox.epa.gov/dashboard/chemical/details/DTXSID7023227" TargetMode="External"/><Relationship Id="rId1725" Type="http://schemas.openxmlformats.org/officeDocument/2006/relationships/hyperlink" Target="http://comptox.epa.gov/dashboard/chemical/details/DTXSID0020498" TargetMode="External"/><Relationship Id="rId17" Type="http://schemas.openxmlformats.org/officeDocument/2006/relationships/hyperlink" Target="http://comptox.epa.gov/dashboard/chemical/details/DTXSID8023474" TargetMode="External"/><Relationship Id="rId166" Type="http://schemas.openxmlformats.org/officeDocument/2006/relationships/hyperlink" Target="http://comptox.epa.gov/dashboard/chemical/details/DTXSID4044581" TargetMode="External"/><Relationship Id="rId373" Type="http://schemas.openxmlformats.org/officeDocument/2006/relationships/hyperlink" Target="http://comptox.epa.gov/dashboard/chemical/details/DTXSID7022174" TargetMode="External"/><Relationship Id="rId580" Type="http://schemas.openxmlformats.org/officeDocument/2006/relationships/hyperlink" Target="http://comptox.epa.gov/dashboard/chemical/details/DTXSID3047346" TargetMode="External"/><Relationship Id="rId1" Type="http://schemas.openxmlformats.org/officeDocument/2006/relationships/hyperlink" Target="http://comptox.epa.gov/dashboard/chemical/details/DTXSID2022541" TargetMode="External"/><Relationship Id="rId233" Type="http://schemas.openxmlformats.org/officeDocument/2006/relationships/hyperlink" Target="http://comptox.epa.gov/dashboard/chemical/details/DTXSID7027047" TargetMode="External"/><Relationship Id="rId440" Type="http://schemas.openxmlformats.org/officeDocument/2006/relationships/hyperlink" Target="http://comptox.epa.gov/dashboard/chemical/details/DTXSID6025486" TargetMode="External"/><Relationship Id="rId678" Type="http://schemas.openxmlformats.org/officeDocument/2006/relationships/hyperlink" Target="http://comptox.epa.gov/dashboard/chemical/details/DTXSID9020118" TargetMode="External"/><Relationship Id="rId885" Type="http://schemas.openxmlformats.org/officeDocument/2006/relationships/hyperlink" Target="http://comptox.epa.gov/dashboard/chemical/details/DTXSID5047403" TargetMode="External"/><Relationship Id="rId1070" Type="http://schemas.openxmlformats.org/officeDocument/2006/relationships/hyperlink" Target="http://comptox.epa.gov/dashboard/chemical/details/DTXSID3034614" TargetMode="External"/><Relationship Id="rId300" Type="http://schemas.openxmlformats.org/officeDocument/2006/relationships/hyperlink" Target="http://comptox.epa.gov/dashboard/chemical/details/DTXSID9034232" TargetMode="External"/><Relationship Id="rId538" Type="http://schemas.openxmlformats.org/officeDocument/2006/relationships/hyperlink" Target="http://comptox.epa.gov/dashboard/chemical/details/DTXSID7041097" TargetMode="External"/><Relationship Id="rId745" Type="http://schemas.openxmlformats.org/officeDocument/2006/relationships/hyperlink" Target="http://comptox.epa.gov/dashboard/chemical/details/DTXSID4020242" TargetMode="External"/><Relationship Id="rId952" Type="http://schemas.openxmlformats.org/officeDocument/2006/relationships/hyperlink" Target="http://comptox.epa.gov/dashboard/chemical/details/DTXSID60889696" TargetMode="External"/><Relationship Id="rId1168" Type="http://schemas.openxmlformats.org/officeDocument/2006/relationships/hyperlink" Target="http://comptox.epa.gov/dashboard/chemical/details/DTXSID4022020" TargetMode="External"/><Relationship Id="rId1375" Type="http://schemas.openxmlformats.org/officeDocument/2006/relationships/hyperlink" Target="http://comptox.epa.gov/dashboard/chemical/details/DTXSID3032547" TargetMode="External"/><Relationship Id="rId1582" Type="http://schemas.openxmlformats.org/officeDocument/2006/relationships/hyperlink" Target="http://comptox.epa.gov/dashboard/chemical/details/DTXSID9021689" TargetMode="External"/><Relationship Id="rId81" Type="http://schemas.openxmlformats.org/officeDocument/2006/relationships/hyperlink" Target="http://comptox.epa.gov/dashboard/chemical/details/DTXSID4023202" TargetMode="External"/><Relationship Id="rId605" Type="http://schemas.openxmlformats.org/officeDocument/2006/relationships/hyperlink" Target="http://comptox.epa.gov/dashboard/chemical/details/DTXSID1024174" TargetMode="External"/><Relationship Id="rId812" Type="http://schemas.openxmlformats.org/officeDocument/2006/relationships/hyperlink" Target="http://comptox.epa.gov/dashboard/chemical/details/DTXSID5035957" TargetMode="External"/><Relationship Id="rId1028" Type="http://schemas.openxmlformats.org/officeDocument/2006/relationships/hyperlink" Target="http://comptox.epa.gov/dashboard/chemical/details/DTXSID5025239" TargetMode="External"/><Relationship Id="rId1235" Type="http://schemas.openxmlformats.org/officeDocument/2006/relationships/hyperlink" Target="http://comptox.epa.gov/dashboard/chemical/details/DTXSID6022844" TargetMode="External"/><Relationship Id="rId1442" Type="http://schemas.openxmlformats.org/officeDocument/2006/relationships/hyperlink" Target="http://comptox.epa.gov/dashboard/chemical/details/DTXSID3022455" TargetMode="External"/><Relationship Id="rId1302" Type="http://schemas.openxmlformats.org/officeDocument/2006/relationships/hyperlink" Target="http://comptox.epa.gov/dashboard/chemical/details/DTXSID3023712" TargetMode="External"/><Relationship Id="rId1747" Type="http://schemas.openxmlformats.org/officeDocument/2006/relationships/hyperlink" Target="http://comptox.epa.gov/dashboard/chemical/details/DTXSID6021878" TargetMode="External"/><Relationship Id="rId39" Type="http://schemas.openxmlformats.org/officeDocument/2006/relationships/hyperlink" Target="http://comptox.epa.gov/dashboard/chemical/details/DTXSID6074883" TargetMode="External"/><Relationship Id="rId1607" Type="http://schemas.openxmlformats.org/officeDocument/2006/relationships/hyperlink" Target="http://comptox.epa.gov/dashboard/chemical/details/DTXSID5021388" TargetMode="External"/><Relationship Id="rId1814" Type="http://schemas.openxmlformats.org/officeDocument/2006/relationships/hyperlink" Target="http://comptox.epa.gov/dashboard/chemical/details/DTXSID5020653" TargetMode="External"/><Relationship Id="rId188" Type="http://schemas.openxmlformats.org/officeDocument/2006/relationships/hyperlink" Target="http://comptox.epa.gov/dashboard/chemical/details/DTXSID5020869" TargetMode="External"/><Relationship Id="rId395" Type="http://schemas.openxmlformats.org/officeDocument/2006/relationships/hyperlink" Target="http://comptox.epa.gov/dashboard/chemical/details/DTXSID3024104" TargetMode="External"/><Relationship Id="rId255" Type="http://schemas.openxmlformats.org/officeDocument/2006/relationships/hyperlink" Target="http://comptox.epa.gov/dashboard/chemical/details/DTXSID2020137" TargetMode="External"/><Relationship Id="rId462" Type="http://schemas.openxmlformats.org/officeDocument/2006/relationships/hyperlink" Target="http://comptox.epa.gov/dashboard/chemical/details/DTXSID9047334" TargetMode="External"/><Relationship Id="rId1092" Type="http://schemas.openxmlformats.org/officeDocument/2006/relationships/hyperlink" Target="http://comptox.epa.gov/dashboard/chemical/details/DTXSID0046432" TargetMode="External"/><Relationship Id="rId1397" Type="http://schemas.openxmlformats.org/officeDocument/2006/relationships/hyperlink" Target="http://comptox.epa.gov/dashboard/chemical/details/DTXSID8034956" TargetMode="External"/><Relationship Id="rId115" Type="http://schemas.openxmlformats.org/officeDocument/2006/relationships/hyperlink" Target="http://comptox.epa.gov/dashboard/chemical/details/DTXSID5044493" TargetMode="External"/><Relationship Id="rId322" Type="http://schemas.openxmlformats.org/officeDocument/2006/relationships/hyperlink" Target="http://comptox.epa.gov/dashboard/chemical/details/DTXSID2047305" TargetMode="External"/><Relationship Id="rId767" Type="http://schemas.openxmlformats.org/officeDocument/2006/relationships/hyperlink" Target="http://comptox.epa.gov/dashboard/chemical/details/DTXSID4048511" TargetMode="External"/><Relationship Id="rId974" Type="http://schemas.openxmlformats.org/officeDocument/2006/relationships/hyperlink" Target="http://comptox.epa.gov/dashboard/chemical/details/DTXSID9044827" TargetMode="External"/><Relationship Id="rId627" Type="http://schemas.openxmlformats.org/officeDocument/2006/relationships/hyperlink" Target="http://comptox.epa.gov/dashboard/chemical/details/DTXSID1048176" TargetMode="External"/><Relationship Id="rId834" Type="http://schemas.openxmlformats.org/officeDocument/2006/relationships/hyperlink" Target="http://comptox.epa.gov/dashboard/chemical/details/DTXSID6022345" TargetMode="External"/><Relationship Id="rId1257" Type="http://schemas.openxmlformats.org/officeDocument/2006/relationships/hyperlink" Target="http://comptox.epa.gov/dashboard/chemical/details/DTXSID7020895" TargetMode="External"/><Relationship Id="rId1464" Type="http://schemas.openxmlformats.org/officeDocument/2006/relationships/hyperlink" Target="http://comptox.epa.gov/dashboard/chemical/details/DTXSID9025293" TargetMode="External"/><Relationship Id="rId1671" Type="http://schemas.openxmlformats.org/officeDocument/2006/relationships/hyperlink" Target="http://comptox.epa.gov/dashboard/chemical/details/DTXSID9023380" TargetMode="External"/><Relationship Id="rId901" Type="http://schemas.openxmlformats.org/officeDocument/2006/relationships/hyperlink" Target="http://comptox.epa.gov/dashboard/chemical/details/DTXSID0042329" TargetMode="External"/><Relationship Id="rId1117" Type="http://schemas.openxmlformats.org/officeDocument/2006/relationships/hyperlink" Target="http://comptox.epa.gov/dashboard/chemical/details/DTXSID0024183" TargetMode="External"/><Relationship Id="rId1324" Type="http://schemas.openxmlformats.org/officeDocument/2006/relationships/hyperlink" Target="http://comptox.epa.gov/dashboard/chemical/details/DTXSID0037495" TargetMode="External"/><Relationship Id="rId1531" Type="http://schemas.openxmlformats.org/officeDocument/2006/relationships/hyperlink" Target="http://comptox.epa.gov/dashboard/chemical/details/DTXSID9021976" TargetMode="External"/><Relationship Id="rId1769" Type="http://schemas.openxmlformats.org/officeDocument/2006/relationships/hyperlink" Target="http://comptox.epa.gov/dashboard/chemical/details/DTXSID6020224" TargetMode="External"/><Relationship Id="rId30" Type="http://schemas.openxmlformats.org/officeDocument/2006/relationships/hyperlink" Target="http://comptox.epa.gov/dashboard/chemical/details/DTXSID40949525" TargetMode="External"/><Relationship Id="rId1629" Type="http://schemas.openxmlformats.org/officeDocument/2006/relationships/hyperlink" Target="http://comptox.epa.gov/dashboard/chemical/details/DTXSID40893458" TargetMode="External"/><Relationship Id="rId277" Type="http://schemas.openxmlformats.org/officeDocument/2006/relationships/hyperlink" Target="http://comptox.epa.gov/dashboard/chemical/details/DTXSID6047286" TargetMode="External"/><Relationship Id="rId484" Type="http://schemas.openxmlformats.org/officeDocument/2006/relationships/hyperlink" Target="http://comptox.epa.gov/dashboard/chemical/details/DTXSID7021029" TargetMode="External"/><Relationship Id="rId137" Type="http://schemas.openxmlformats.org/officeDocument/2006/relationships/hyperlink" Target="http://comptox.epa.gov/dashboard/chemical/details/DTXSID9026974" TargetMode="External"/><Relationship Id="rId344" Type="http://schemas.openxmlformats.org/officeDocument/2006/relationships/hyperlink" Target="http://comptox.epa.gov/dashboard/chemical/details/DTXSID4020450" TargetMode="External"/><Relationship Id="rId691" Type="http://schemas.openxmlformats.org/officeDocument/2006/relationships/hyperlink" Target="http://comptox.epa.gov/dashboard/chemical/details/DTXSID8020381" TargetMode="External"/><Relationship Id="rId789" Type="http://schemas.openxmlformats.org/officeDocument/2006/relationships/hyperlink" Target="http://comptox.epa.gov/dashboard/chemical/details/DTXSID2020347" TargetMode="External"/><Relationship Id="rId996" Type="http://schemas.openxmlformats.org/officeDocument/2006/relationships/hyperlink" Target="http://comptox.epa.gov/dashboard/chemical/details/DTXSID2021159" TargetMode="External"/><Relationship Id="rId551" Type="http://schemas.openxmlformats.org/officeDocument/2006/relationships/hyperlink" Target="http://comptox.epa.gov/dashboard/chemical/details/DTXSID1021798" TargetMode="External"/><Relationship Id="rId649" Type="http://schemas.openxmlformats.org/officeDocument/2006/relationships/hyperlink" Target="http://comptox.epa.gov/dashboard/chemical/details/DTXSID1043962" TargetMode="External"/><Relationship Id="rId856" Type="http://schemas.openxmlformats.org/officeDocument/2006/relationships/hyperlink" Target="http://comptox.epa.gov/dashboard/chemical/details/DTXSID80890764" TargetMode="External"/><Relationship Id="rId1181" Type="http://schemas.openxmlformats.org/officeDocument/2006/relationships/hyperlink" Target="http://comptox.epa.gov/dashboard/chemical/details/DTXSID1022845" TargetMode="External"/><Relationship Id="rId1279" Type="http://schemas.openxmlformats.org/officeDocument/2006/relationships/hyperlink" Target="http://comptox.epa.gov/dashboard/chemical/details/DTXSID10185231" TargetMode="External"/><Relationship Id="rId1486" Type="http://schemas.openxmlformats.org/officeDocument/2006/relationships/hyperlink" Target="http://comptox.epa.gov/dashboard/chemical/details/DTXSID5025659" TargetMode="External"/><Relationship Id="rId204" Type="http://schemas.openxmlformats.org/officeDocument/2006/relationships/hyperlink" Target="http://comptox.epa.gov/dashboard/chemical/details/DTXSID0021969" TargetMode="External"/><Relationship Id="rId411" Type="http://schemas.openxmlformats.org/officeDocument/2006/relationships/hyperlink" Target="http://comptox.epa.gov/dashboard/chemical/details/DTXSID0020654" TargetMode="External"/><Relationship Id="rId509" Type="http://schemas.openxmlformats.org/officeDocument/2006/relationships/hyperlink" Target="http://comptox.epa.gov/dashboard/chemical/details/DTXSID3037707" TargetMode="External"/><Relationship Id="rId1041" Type="http://schemas.openxmlformats.org/officeDocument/2006/relationships/hyperlink" Target="http://comptox.epa.gov/dashboard/chemical/details/DTXSID3021439" TargetMode="External"/><Relationship Id="rId1139" Type="http://schemas.openxmlformats.org/officeDocument/2006/relationships/hyperlink" Target="http://comptox.epa.gov/dashboard/chemical/details/DTXSID1020566" TargetMode="External"/><Relationship Id="rId1346" Type="http://schemas.openxmlformats.org/officeDocument/2006/relationships/hyperlink" Target="http://comptox.epa.gov/dashboard/chemical/details/DTXSID2022915" TargetMode="External"/><Relationship Id="rId1693" Type="http://schemas.openxmlformats.org/officeDocument/2006/relationships/hyperlink" Target="http://comptox.epa.gov/dashboard/chemical/details/DTXSID5020445" TargetMode="External"/><Relationship Id="rId716" Type="http://schemas.openxmlformats.org/officeDocument/2006/relationships/hyperlink" Target="http://comptox.epa.gov/dashboard/chemical/details/DTXSID1047366" TargetMode="External"/><Relationship Id="rId923" Type="http://schemas.openxmlformats.org/officeDocument/2006/relationships/hyperlink" Target="http://comptox.epa.gov/dashboard/chemical/details/DTXSID8027373" TargetMode="External"/><Relationship Id="rId1553" Type="http://schemas.openxmlformats.org/officeDocument/2006/relationships/hyperlink" Target="http://comptox.epa.gov/dashboard/chemical/details/DTXSID8021808" TargetMode="External"/><Relationship Id="rId1760" Type="http://schemas.openxmlformats.org/officeDocument/2006/relationships/hyperlink" Target="http://comptox.epa.gov/dashboard/chemical/details/DTXSID0023169" TargetMode="External"/><Relationship Id="rId52" Type="http://schemas.openxmlformats.org/officeDocument/2006/relationships/hyperlink" Target="http://comptox.epa.gov/dashboard/chemical/details/DTXSID1045534" TargetMode="External"/><Relationship Id="rId1206" Type="http://schemas.openxmlformats.org/officeDocument/2006/relationships/hyperlink" Target="http://comptox.epa.gov/dashboard/chemical/details/DTXSID4022731" TargetMode="External"/><Relationship Id="rId1413" Type="http://schemas.openxmlformats.org/officeDocument/2006/relationships/hyperlink" Target="http://comptox.epa.gov/dashboard/chemical/details/DTXSID3020912" TargetMode="External"/><Relationship Id="rId1620" Type="http://schemas.openxmlformats.org/officeDocument/2006/relationships/hyperlink" Target="http://comptox.epa.gov/dashboard/chemical/details/DTXSID10192389" TargetMode="External"/><Relationship Id="rId1718" Type="http://schemas.openxmlformats.org/officeDocument/2006/relationships/hyperlink" Target="http://comptox.epa.gov/dashboard/chemical/details/DTXSID70961694" TargetMode="External"/><Relationship Id="rId299" Type="http://schemas.openxmlformats.org/officeDocument/2006/relationships/hyperlink" Target="http://comptox.epa.gov/dashboard/chemical/details/DTXSID3020336" TargetMode="External"/><Relationship Id="rId159" Type="http://schemas.openxmlformats.org/officeDocument/2006/relationships/hyperlink" Target="http://comptox.epa.gov/dashboard/chemical/details/DTXSID0020943" TargetMode="External"/><Relationship Id="rId366" Type="http://schemas.openxmlformats.org/officeDocument/2006/relationships/hyperlink" Target="http://comptox.epa.gov/dashboard/chemical/details/DTXSID2024955" TargetMode="External"/><Relationship Id="rId573" Type="http://schemas.openxmlformats.org/officeDocument/2006/relationships/hyperlink" Target="http://comptox.epa.gov/dashboard/chemical/details/DTXSID6027397" TargetMode="External"/><Relationship Id="rId780" Type="http://schemas.openxmlformats.org/officeDocument/2006/relationships/hyperlink" Target="http://comptox.epa.gov/dashboard/chemical/details/DTXSID0025608" TargetMode="External"/><Relationship Id="rId226" Type="http://schemas.openxmlformats.org/officeDocument/2006/relationships/hyperlink" Target="http://comptox.epa.gov/dashboard/chemical/details/DTXSID2026446" TargetMode="External"/><Relationship Id="rId433" Type="http://schemas.openxmlformats.org/officeDocument/2006/relationships/hyperlink" Target="http://comptox.epa.gov/dashboard/chemical/details/DTXSID2034673" TargetMode="External"/><Relationship Id="rId878" Type="http://schemas.openxmlformats.org/officeDocument/2006/relationships/hyperlink" Target="http://comptox.epa.gov/dashboard/chemical/details/DTXSID7027592" TargetMode="External"/><Relationship Id="rId1063" Type="http://schemas.openxmlformats.org/officeDocument/2006/relationships/hyperlink" Target="http://comptox.epa.gov/dashboard/chemical/details/DTXSID8034297" TargetMode="External"/><Relationship Id="rId1270" Type="http://schemas.openxmlformats.org/officeDocument/2006/relationships/hyperlink" Target="http://comptox.epa.gov/dashboard/chemical/details/DTXSID3037545" TargetMode="External"/><Relationship Id="rId640" Type="http://schemas.openxmlformats.org/officeDocument/2006/relationships/hyperlink" Target="http://comptox.epa.gov/dashboard/chemical/details/DTXSID4034609" TargetMode="External"/><Relationship Id="rId738" Type="http://schemas.openxmlformats.org/officeDocument/2006/relationships/hyperlink" Target="http://comptox.epa.gov/dashboard/chemical/details/DTXSID8021195" TargetMode="External"/><Relationship Id="rId945" Type="http://schemas.openxmlformats.org/officeDocument/2006/relationships/hyperlink" Target="http://comptox.epa.gov/dashboard/chemical/details/DTXSID0066329" TargetMode="External"/><Relationship Id="rId1368" Type="http://schemas.openxmlformats.org/officeDocument/2006/relationships/hyperlink" Target="http://comptox.epa.gov/dashboard/chemical/details/DTXSID6023656" TargetMode="External"/><Relationship Id="rId1575" Type="http://schemas.openxmlformats.org/officeDocument/2006/relationships/hyperlink" Target="http://comptox.epa.gov/dashboard/chemical/details/DTXSID0023325" TargetMode="External"/><Relationship Id="rId1782" Type="http://schemas.openxmlformats.org/officeDocument/2006/relationships/hyperlink" Target="http://comptox.epa.gov/dashboard/chemical/details/DTXSID1032569" TargetMode="External"/><Relationship Id="rId74" Type="http://schemas.openxmlformats.org/officeDocument/2006/relationships/hyperlink" Target="http://comptox.epa.gov/dashboard/chemical/details/DTXSID3044128" TargetMode="External"/><Relationship Id="rId500" Type="http://schemas.openxmlformats.org/officeDocument/2006/relationships/hyperlink" Target="http://comptox.epa.gov/dashboard/chemical/details/DTXSID2022179" TargetMode="External"/><Relationship Id="rId805" Type="http://schemas.openxmlformats.org/officeDocument/2006/relationships/hyperlink" Target="http://comptox.epa.gov/dashboard/chemical/details/DTXSID4020402" TargetMode="External"/><Relationship Id="rId1130" Type="http://schemas.openxmlformats.org/officeDocument/2006/relationships/hyperlink" Target="http://comptox.epa.gov/dashboard/chemical/details/DTXSID1023079" TargetMode="External"/><Relationship Id="rId1228" Type="http://schemas.openxmlformats.org/officeDocument/2006/relationships/hyperlink" Target="http://comptox.epa.gov/dashboard/chemical/details/DTXSID5020499" TargetMode="External"/><Relationship Id="rId1435" Type="http://schemas.openxmlformats.org/officeDocument/2006/relationships/hyperlink" Target="http://comptox.epa.gov/dashboard/chemical/details/DTXSID0021389" TargetMode="External"/><Relationship Id="rId1642" Type="http://schemas.openxmlformats.org/officeDocument/2006/relationships/hyperlink" Target="http://comptox.epa.gov/dashboard/chemical/details/DTXSID7024085" TargetMode="External"/><Relationship Id="rId1502" Type="http://schemas.openxmlformats.org/officeDocument/2006/relationships/hyperlink" Target="http://comptox.epa.gov/dashboard/chemical/details/DTXSID2022961" TargetMode="External"/><Relationship Id="rId1807" Type="http://schemas.openxmlformats.org/officeDocument/2006/relationships/hyperlink" Target="http://comptox.epa.gov/dashboard/chemical/details/DTXSID4032613" TargetMode="External"/><Relationship Id="rId290" Type="http://schemas.openxmlformats.org/officeDocument/2006/relationships/hyperlink" Target="http://comptox.epa.gov/dashboard/chemical/details/DTXSID6032352" TargetMode="External"/><Relationship Id="rId388" Type="http://schemas.openxmlformats.org/officeDocument/2006/relationships/hyperlink" Target="http://comptox.epa.gov/dashboard/chemical/details/DTXSID3024102" TargetMode="External"/><Relationship Id="rId150" Type="http://schemas.openxmlformats.org/officeDocument/2006/relationships/hyperlink" Target="http://comptox.epa.gov/dashboard/chemical/details/DTXSID1020069" TargetMode="External"/><Relationship Id="rId595" Type="http://schemas.openxmlformats.org/officeDocument/2006/relationships/hyperlink" Target="http://comptox.epa.gov/dashboard/chemical/details/DTXSID4027608" TargetMode="External"/><Relationship Id="rId248" Type="http://schemas.openxmlformats.org/officeDocument/2006/relationships/hyperlink" Target="http://comptox.epa.gov/dashboard/chemical/details/DTXSID8020123" TargetMode="External"/><Relationship Id="rId455" Type="http://schemas.openxmlformats.org/officeDocument/2006/relationships/hyperlink" Target="http://comptox.epa.gov/dashboard/chemical/details/DTXSID5025607" TargetMode="External"/><Relationship Id="rId662" Type="http://schemas.openxmlformats.org/officeDocument/2006/relationships/hyperlink" Target="http://comptox.epa.gov/dashboard/chemical/details/DTXSID5032525" TargetMode="External"/><Relationship Id="rId1085" Type="http://schemas.openxmlformats.org/officeDocument/2006/relationships/hyperlink" Target="http://comptox.epa.gov/dashboard/chemical/details/DTXSID2044343" TargetMode="External"/><Relationship Id="rId1292" Type="http://schemas.openxmlformats.org/officeDocument/2006/relationships/hyperlink" Target="http://comptox.epa.gov/dashboard/chemical/details/DTXSID20875838" TargetMode="External"/><Relationship Id="rId108" Type="http://schemas.openxmlformats.org/officeDocument/2006/relationships/hyperlink" Target="http://comptox.epa.gov/dashboard/chemical/details/DTXSID3021485" TargetMode="External"/><Relationship Id="rId315" Type="http://schemas.openxmlformats.org/officeDocument/2006/relationships/hyperlink" Target="http://comptox.epa.gov/dashboard/chemical/details/DTXSID2047278" TargetMode="External"/><Relationship Id="rId522" Type="http://schemas.openxmlformats.org/officeDocument/2006/relationships/hyperlink" Target="http://comptox.epa.gov/dashboard/chemical/details/DTXSID5048506" TargetMode="External"/><Relationship Id="rId967" Type="http://schemas.openxmlformats.org/officeDocument/2006/relationships/hyperlink" Target="http://comptox.epa.gov/dashboard/chemical/details/DTXSID2052158" TargetMode="External"/><Relationship Id="rId1152" Type="http://schemas.openxmlformats.org/officeDocument/2006/relationships/hyperlink" Target="http://comptox.epa.gov/dashboard/chemical/details/DTXSID1025300" TargetMode="External"/><Relationship Id="rId1597" Type="http://schemas.openxmlformats.org/officeDocument/2006/relationships/hyperlink" Target="http://comptox.epa.gov/dashboard/chemical/details/DTXSID6020856" TargetMode="External"/><Relationship Id="rId96" Type="http://schemas.openxmlformats.org/officeDocument/2006/relationships/hyperlink" Target="http://comptox.epa.gov/dashboard/chemical/details/DTXSID6035152" TargetMode="External"/><Relationship Id="rId827" Type="http://schemas.openxmlformats.org/officeDocument/2006/relationships/hyperlink" Target="http://comptox.epa.gov/dashboard/chemical/details/DTXSID9020827" TargetMode="External"/><Relationship Id="rId1012" Type="http://schemas.openxmlformats.org/officeDocument/2006/relationships/hyperlink" Target="http://comptox.epa.gov/dashboard/chemical/details/DTXSID7024665" TargetMode="External"/><Relationship Id="rId1457" Type="http://schemas.openxmlformats.org/officeDocument/2006/relationships/hyperlink" Target="http://comptox.epa.gov/dashboard/chemical/details/DTXSID50223545" TargetMode="External"/><Relationship Id="rId1664" Type="http://schemas.openxmlformats.org/officeDocument/2006/relationships/hyperlink" Target="http://comptox.epa.gov/dashboard/chemical/details/DTXSID1022267" TargetMode="External"/><Relationship Id="rId1317" Type="http://schemas.openxmlformats.org/officeDocument/2006/relationships/hyperlink" Target="http://comptox.epa.gov/dashboard/chemical/details/DTXSID3020205" TargetMode="External"/><Relationship Id="rId1524" Type="http://schemas.openxmlformats.org/officeDocument/2006/relationships/hyperlink" Target="http://comptox.epa.gov/dashboard/chemical/details/DTXSID8042054" TargetMode="External"/><Relationship Id="rId1731" Type="http://schemas.openxmlformats.org/officeDocument/2006/relationships/hyperlink" Target="http://comptox.epa.gov/dashboard/chemical/details/DTXSID1023819" TargetMode="External"/><Relationship Id="rId23" Type="http://schemas.openxmlformats.org/officeDocument/2006/relationships/hyperlink" Target="http://comptox.epa.gov/dashboard/chemical/details/DTXSID3023265" TargetMode="External"/><Relationship Id="rId172" Type="http://schemas.openxmlformats.org/officeDocument/2006/relationships/hyperlink" Target="http://comptox.epa.gov/dashboard/chemical/details/DTXSID4024062" TargetMode="External"/><Relationship Id="rId477" Type="http://schemas.openxmlformats.org/officeDocument/2006/relationships/hyperlink" Target="http://comptox.epa.gov/dashboard/chemical/details/DTXSID4021848" TargetMode="External"/><Relationship Id="rId684" Type="http://schemas.openxmlformats.org/officeDocument/2006/relationships/hyperlink" Target="http://comptox.epa.gov/dashboard/chemical/details/DTXSID8045193" TargetMode="External"/><Relationship Id="rId337" Type="http://schemas.openxmlformats.org/officeDocument/2006/relationships/hyperlink" Target="http://comptox.epa.gov/dashboard/chemical/details/DTXSID2021993" TargetMode="External"/><Relationship Id="rId891" Type="http://schemas.openxmlformats.org/officeDocument/2006/relationships/hyperlink" Target="http://comptox.epa.gov/dashboard/chemical/details/DTXSID4021688" TargetMode="External"/><Relationship Id="rId989" Type="http://schemas.openxmlformats.org/officeDocument/2006/relationships/hyperlink" Target="http://comptox.epa.gov/dashboard/chemical/details/DTXSID7029110" TargetMode="External"/><Relationship Id="rId544" Type="http://schemas.openxmlformats.org/officeDocument/2006/relationships/hyperlink" Target="http://comptox.epa.gov/dashboard/chemical/details/DTXSID3042219" TargetMode="External"/><Relationship Id="rId751" Type="http://schemas.openxmlformats.org/officeDocument/2006/relationships/hyperlink" Target="http://comptox.epa.gov/dashboard/chemical/details/DTXSID5024891" TargetMode="External"/><Relationship Id="rId849" Type="http://schemas.openxmlformats.org/officeDocument/2006/relationships/hyperlink" Target="http://comptox.epa.gov/dashboard/chemical/details/DTXSID2029616" TargetMode="External"/><Relationship Id="rId1174" Type="http://schemas.openxmlformats.org/officeDocument/2006/relationships/hyperlink" Target="http://comptox.epa.gov/dashboard/chemical/details/DTXSID5020281" TargetMode="External"/><Relationship Id="rId1381" Type="http://schemas.openxmlformats.org/officeDocument/2006/relationships/hyperlink" Target="http://comptox.epa.gov/dashboard/chemical/details/DTXSID6021086" TargetMode="External"/><Relationship Id="rId1479" Type="http://schemas.openxmlformats.org/officeDocument/2006/relationships/hyperlink" Target="http://comptox.epa.gov/dashboard/chemical/details/DTXSID6022474" TargetMode="External"/><Relationship Id="rId1686" Type="http://schemas.openxmlformats.org/officeDocument/2006/relationships/hyperlink" Target="http://comptox.epa.gov/dashboard/chemical/details/DTXSID2020844" TargetMode="External"/><Relationship Id="rId404" Type="http://schemas.openxmlformats.org/officeDocument/2006/relationships/hyperlink" Target="http://comptox.epa.gov/dashboard/chemical/details/DTXSID1048178" TargetMode="External"/><Relationship Id="rId611" Type="http://schemas.openxmlformats.org/officeDocument/2006/relationships/hyperlink" Target="http://comptox.epa.gov/dashboard/chemical/details/DTXSID4021393" TargetMode="External"/><Relationship Id="rId1034" Type="http://schemas.openxmlformats.org/officeDocument/2006/relationships/hyperlink" Target="http://comptox.epa.gov/dashboard/chemical/details/DTXSID1027267" TargetMode="External"/><Relationship Id="rId1241" Type="http://schemas.openxmlformats.org/officeDocument/2006/relationships/hyperlink" Target="http://comptox.epa.gov/dashboard/chemical/details/DTXSID2021238" TargetMode="External"/><Relationship Id="rId1339" Type="http://schemas.openxmlformats.org/officeDocument/2006/relationships/hyperlink" Target="http://comptox.epa.gov/dashboard/chemical/details/DTXSID2026864" TargetMode="External"/><Relationship Id="rId709" Type="http://schemas.openxmlformats.org/officeDocument/2006/relationships/hyperlink" Target="http://comptox.epa.gov/dashboard/chemical/details/DTXSID1044643" TargetMode="External"/><Relationship Id="rId916" Type="http://schemas.openxmlformats.org/officeDocument/2006/relationships/hyperlink" Target="http://comptox.epa.gov/dashboard/chemical/details/DTXSID7026940" TargetMode="External"/><Relationship Id="rId1101" Type="http://schemas.openxmlformats.org/officeDocument/2006/relationships/hyperlink" Target="http://comptox.epa.gov/dashboard/chemical/details/DTXSID40177048" TargetMode="External"/><Relationship Id="rId1546" Type="http://schemas.openxmlformats.org/officeDocument/2006/relationships/hyperlink" Target="http://comptox.epa.gov/dashboard/chemical/details/DTXSID40866142" TargetMode="External"/><Relationship Id="rId1753" Type="http://schemas.openxmlformats.org/officeDocument/2006/relationships/hyperlink" Target="http://comptox.epa.gov/dashboard/chemical/details/DTXSID4024644" TargetMode="External"/><Relationship Id="rId45" Type="http://schemas.openxmlformats.org/officeDocument/2006/relationships/hyperlink" Target="http://comptox.epa.gov/dashboard/chemical/details/DTXSID9026500" TargetMode="External"/><Relationship Id="rId1406" Type="http://schemas.openxmlformats.org/officeDocument/2006/relationships/hyperlink" Target="http://comptox.epa.gov/dashboard/chemical/details/DTXSID3060166" TargetMode="External"/><Relationship Id="rId1613" Type="http://schemas.openxmlformats.org/officeDocument/2006/relationships/hyperlink" Target="http://comptox.epa.gov/dashboard/chemical/details/DTXSID1020930" TargetMode="External"/><Relationship Id="rId1820" Type="http://schemas.openxmlformats.org/officeDocument/2006/relationships/table" Target="../tables/table2.xml"/><Relationship Id="rId194" Type="http://schemas.openxmlformats.org/officeDocument/2006/relationships/hyperlink" Target="http://comptox.epa.gov/dashboard/chemical/details/DTXSID5020283" TargetMode="External"/><Relationship Id="rId261" Type="http://schemas.openxmlformats.org/officeDocument/2006/relationships/hyperlink" Target="http://comptox.epa.gov/dashboard/chemical/details/DTXSID9020168" TargetMode="External"/><Relationship Id="rId499" Type="http://schemas.openxmlformats.org/officeDocument/2006/relationships/hyperlink" Target="http://comptox.epa.gov/dashboard/chemical/details/DTXSID0034803" TargetMode="External"/><Relationship Id="rId359" Type="http://schemas.openxmlformats.org/officeDocument/2006/relationships/hyperlink" Target="http://comptox.epa.gov/dashboard/chemical/details/DTXSID5024055" TargetMode="External"/><Relationship Id="rId566" Type="http://schemas.openxmlformats.org/officeDocument/2006/relationships/hyperlink" Target="http://comptox.epa.gov/dashboard/chemical/details/DTXSID9024304" TargetMode="External"/><Relationship Id="rId773" Type="http://schemas.openxmlformats.org/officeDocument/2006/relationships/hyperlink" Target="http://comptox.epa.gov/dashboard/chemical/details/DTXSID6021248" TargetMode="External"/><Relationship Id="rId1196" Type="http://schemas.openxmlformats.org/officeDocument/2006/relationships/hyperlink" Target="http://comptox.epa.gov/dashboard/chemical/details/DTXSID9020249" TargetMode="External"/><Relationship Id="rId121" Type="http://schemas.openxmlformats.org/officeDocument/2006/relationships/hyperlink" Target="http://comptox.epa.gov/dashboard/chemical/details/DTXSID0027270" TargetMode="External"/><Relationship Id="rId219" Type="http://schemas.openxmlformats.org/officeDocument/2006/relationships/hyperlink" Target="http://comptox.epa.gov/dashboard/chemical/details/DTXSID9047592" TargetMode="External"/><Relationship Id="rId426" Type="http://schemas.openxmlformats.org/officeDocument/2006/relationships/hyperlink" Target="http://comptox.epa.gov/dashboard/chemical/details/DTXSID7047356" TargetMode="External"/><Relationship Id="rId633" Type="http://schemas.openxmlformats.org/officeDocument/2006/relationships/hyperlink" Target="http://comptox.epa.gov/dashboard/chemical/details/DTXSID5045704" TargetMode="External"/><Relationship Id="rId980" Type="http://schemas.openxmlformats.org/officeDocument/2006/relationships/hyperlink" Target="http://comptox.epa.gov/dashboard/chemical/details/DTXSID3027297" TargetMode="External"/><Relationship Id="rId1056" Type="http://schemas.openxmlformats.org/officeDocument/2006/relationships/hyperlink" Target="http://comptox.epa.gov/dashboard/chemical/details/DTXSID2029612" TargetMode="External"/><Relationship Id="rId1263" Type="http://schemas.openxmlformats.org/officeDocument/2006/relationships/hyperlink" Target="http://comptox.epa.gov/dashboard/chemical/details/DTXSID2020975" TargetMode="External"/><Relationship Id="rId840" Type="http://schemas.openxmlformats.org/officeDocument/2006/relationships/hyperlink" Target="http://comptox.epa.gov/dashboard/chemical/details/DTXSID5027273" TargetMode="External"/><Relationship Id="rId938" Type="http://schemas.openxmlformats.org/officeDocument/2006/relationships/hyperlink" Target="http://comptox.epa.gov/dashboard/chemical/details/DTXSID8027117" TargetMode="External"/><Relationship Id="rId1470" Type="http://schemas.openxmlformats.org/officeDocument/2006/relationships/hyperlink" Target="http://comptox.epa.gov/dashboard/chemical/details/DTXSID7023645" TargetMode="External"/><Relationship Id="rId1568" Type="http://schemas.openxmlformats.org/officeDocument/2006/relationships/hyperlink" Target="http://comptox.epa.gov/dashboard/chemical/details/DTXSID3020627" TargetMode="External"/><Relationship Id="rId1775" Type="http://schemas.openxmlformats.org/officeDocument/2006/relationships/hyperlink" Target="http://comptox.epa.gov/dashboard/chemical/details/DTXSID3041376" TargetMode="External"/><Relationship Id="rId67" Type="http://schemas.openxmlformats.org/officeDocument/2006/relationships/hyperlink" Target="http://comptox.epa.gov/dashboard/chemical/details/DTXSID3058032" TargetMode="External"/><Relationship Id="rId700" Type="http://schemas.openxmlformats.org/officeDocument/2006/relationships/hyperlink" Target="http://comptox.epa.gov/dashboard/chemical/details/DTXSID6021872" TargetMode="External"/><Relationship Id="rId1123" Type="http://schemas.openxmlformats.org/officeDocument/2006/relationships/hyperlink" Target="http://comptox.epa.gov/dashboard/chemical/details/DTXSID1025568" TargetMode="External"/><Relationship Id="rId1330" Type="http://schemas.openxmlformats.org/officeDocument/2006/relationships/hyperlink" Target="http://comptox.epa.gov/dashboard/chemical/details/DTXSID5046433" TargetMode="External"/><Relationship Id="rId1428" Type="http://schemas.openxmlformats.org/officeDocument/2006/relationships/hyperlink" Target="http://comptox.epa.gov/dashboard/chemical/details/DTXSID8022824" TargetMode="External"/><Relationship Id="rId1635" Type="http://schemas.openxmlformats.org/officeDocument/2006/relationships/hyperlink" Target="http://comptox.epa.gov/dashboard/chemical/details/DTXSID9043778" TargetMode="External"/><Relationship Id="rId1702" Type="http://schemas.openxmlformats.org/officeDocument/2006/relationships/hyperlink" Target="http://comptox.epa.gov/dashboard/chemical/details/DTXSID401034323" TargetMode="External"/><Relationship Id="rId283" Type="http://schemas.openxmlformats.org/officeDocument/2006/relationships/hyperlink" Target="http://comptox.epa.gov/dashboard/chemical/details/DTXSID2020262" TargetMode="External"/><Relationship Id="rId490" Type="http://schemas.openxmlformats.org/officeDocument/2006/relationships/hyperlink" Target="http://comptox.epa.gov/dashboard/chemical/details/DTXSID3021643" TargetMode="External"/><Relationship Id="rId143" Type="http://schemas.openxmlformats.org/officeDocument/2006/relationships/hyperlink" Target="http://comptox.epa.gov/dashboard/chemical/details/DTXSID8041248" TargetMode="External"/><Relationship Id="rId350" Type="http://schemas.openxmlformats.org/officeDocument/2006/relationships/hyperlink" Target="http://comptox.epa.gov/dashboard/chemical/details/DTXSID1024045" TargetMode="External"/><Relationship Id="rId588" Type="http://schemas.openxmlformats.org/officeDocument/2006/relationships/hyperlink" Target="http://comptox.epa.gov/dashboard/chemical/details/DTXSID2047357" TargetMode="External"/><Relationship Id="rId795" Type="http://schemas.openxmlformats.org/officeDocument/2006/relationships/hyperlink" Target="http://comptox.epa.gov/dashboard/chemical/details/DTXSID9022310" TargetMode="External"/><Relationship Id="rId9" Type="http://schemas.openxmlformats.org/officeDocument/2006/relationships/hyperlink" Target="http://comptox.epa.gov/dashboard/chemical/details/DTXSID5023372" TargetMode="External"/><Relationship Id="rId210" Type="http://schemas.openxmlformats.org/officeDocument/2006/relationships/hyperlink" Target="http://comptox.epa.gov/dashboard/chemical/details/DTXSID9022312" TargetMode="External"/><Relationship Id="rId448" Type="http://schemas.openxmlformats.org/officeDocument/2006/relationships/hyperlink" Target="http://comptox.epa.gov/dashboard/chemical/details/DTXSID2022381" TargetMode="External"/><Relationship Id="rId655" Type="http://schemas.openxmlformats.org/officeDocument/2006/relationships/hyperlink" Target="http://comptox.epa.gov/dashboard/chemical/details/DTXSID0021123" TargetMode="External"/><Relationship Id="rId862" Type="http://schemas.openxmlformats.org/officeDocument/2006/relationships/hyperlink" Target="http://comptox.epa.gov/dashboard/chemical/details/DTXSID8020969" TargetMode="External"/><Relationship Id="rId1078" Type="http://schemas.openxmlformats.org/officeDocument/2006/relationships/hyperlink" Target="http://comptox.epa.gov/dashboard/chemical/details/DTXSID3035002" TargetMode="External"/><Relationship Id="rId1285" Type="http://schemas.openxmlformats.org/officeDocument/2006/relationships/hyperlink" Target="http://comptox.epa.gov/dashboard/chemical/details/DTXSID80181149" TargetMode="External"/><Relationship Id="rId1492" Type="http://schemas.openxmlformats.org/officeDocument/2006/relationships/hyperlink" Target="http://comptox.epa.gov/dashboard/chemical/details/DTXSID3025178" TargetMode="External"/><Relationship Id="rId308" Type="http://schemas.openxmlformats.org/officeDocument/2006/relationships/hyperlink" Target="http://comptox.epa.gov/dashboard/chemical/details/DTXSID2047274" TargetMode="External"/><Relationship Id="rId515" Type="http://schemas.openxmlformats.org/officeDocument/2006/relationships/hyperlink" Target="http://comptox.epa.gov/dashboard/chemical/details/DTXSID6047284" TargetMode="External"/><Relationship Id="rId722" Type="http://schemas.openxmlformats.org/officeDocument/2006/relationships/hyperlink" Target="http://comptox.epa.gov/dashboard/chemical/details/DTXSID0032655" TargetMode="External"/><Relationship Id="rId1145" Type="http://schemas.openxmlformats.org/officeDocument/2006/relationships/hyperlink" Target="http://comptox.epa.gov/dashboard/chemical/details/DTXSID8021434" TargetMode="External"/><Relationship Id="rId1352" Type="http://schemas.openxmlformats.org/officeDocument/2006/relationships/hyperlink" Target="http://comptox.epa.gov/dashboard/chemical/details/DTXSID1020562" TargetMode="External"/><Relationship Id="rId1797" Type="http://schemas.openxmlformats.org/officeDocument/2006/relationships/hyperlink" Target="http://comptox.epa.gov/dashboard/chemical/details/DTXSID8025337" TargetMode="External"/><Relationship Id="rId89" Type="http://schemas.openxmlformats.org/officeDocument/2006/relationships/hyperlink" Target="http://comptox.epa.gov/dashboard/chemical/details/DTXSID50873903" TargetMode="External"/><Relationship Id="rId1005" Type="http://schemas.openxmlformats.org/officeDocument/2006/relationships/hyperlink" Target="http://comptox.epa.gov/dashboard/chemical/details/DTXSID5020360" TargetMode="External"/><Relationship Id="rId1212" Type="http://schemas.openxmlformats.org/officeDocument/2006/relationships/hyperlink" Target="http://comptox.epa.gov/dashboard/chemical/details/DTXSID1020198" TargetMode="External"/><Relationship Id="rId1657" Type="http://schemas.openxmlformats.org/officeDocument/2006/relationships/hyperlink" Target="http://comptox.epa.gov/dashboard/chemical/details/DTXSID5020366" TargetMode="External"/><Relationship Id="rId1517" Type="http://schemas.openxmlformats.org/officeDocument/2006/relationships/hyperlink" Target="http://comptox.epa.gov/dashboard/chemical/details/DTXSID50195970" TargetMode="External"/><Relationship Id="rId1724" Type="http://schemas.openxmlformats.org/officeDocument/2006/relationships/hyperlink" Target="http://comptox.epa.gov/dashboard/chemical/details/DTXSID2032344" TargetMode="External"/><Relationship Id="rId16" Type="http://schemas.openxmlformats.org/officeDocument/2006/relationships/hyperlink" Target="http://comptox.epa.gov/dashboard/chemical/details/DTXSID9026059" TargetMode="External"/><Relationship Id="rId165" Type="http://schemas.openxmlformats.org/officeDocument/2006/relationships/hyperlink" Target="http://comptox.epa.gov/dashboard/chemical/details/DTXSID0047456" TargetMode="External"/><Relationship Id="rId372" Type="http://schemas.openxmlformats.org/officeDocument/2006/relationships/hyperlink" Target="http://comptox.epa.gov/dashboard/chemical/details/DTXSID7024081" TargetMode="External"/><Relationship Id="rId677" Type="http://schemas.openxmlformats.org/officeDocument/2006/relationships/hyperlink" Target="http://comptox.epa.gov/dashboard/chemical/details/DTXSID5020233" TargetMode="External"/><Relationship Id="rId232" Type="http://schemas.openxmlformats.org/officeDocument/2006/relationships/hyperlink" Target="http://comptox.epa.gov/dashboard/chemical/details/DTXSID7030698" TargetMode="External"/><Relationship Id="rId884" Type="http://schemas.openxmlformats.org/officeDocument/2006/relationships/hyperlink" Target="http://comptox.epa.gov/dashboard/chemical/details/DTXSID6066787" TargetMode="External"/><Relationship Id="rId537" Type="http://schemas.openxmlformats.org/officeDocument/2006/relationships/hyperlink" Target="http://comptox.epa.gov/dashboard/chemical/details/DTXSID0024266" TargetMode="External"/><Relationship Id="rId744" Type="http://schemas.openxmlformats.org/officeDocument/2006/relationships/hyperlink" Target="http://comptox.epa.gov/dashboard/chemical/details/DTXSID2047270" TargetMode="External"/><Relationship Id="rId951" Type="http://schemas.openxmlformats.org/officeDocument/2006/relationships/hyperlink" Target="http://comptox.epa.gov/dashboard/chemical/details/DTXSID90893468" TargetMode="External"/><Relationship Id="rId1167" Type="http://schemas.openxmlformats.org/officeDocument/2006/relationships/hyperlink" Target="http://comptox.epa.gov/dashboard/chemical/details/DTXSID3021807" TargetMode="External"/><Relationship Id="rId1374" Type="http://schemas.openxmlformats.org/officeDocument/2006/relationships/hyperlink" Target="http://comptox.epa.gov/dashboard/chemical/details/DTXSID20876163" TargetMode="External"/><Relationship Id="rId1581" Type="http://schemas.openxmlformats.org/officeDocument/2006/relationships/hyperlink" Target="http://comptox.epa.gov/dashboard/chemical/details/DTXSID3025047" TargetMode="External"/><Relationship Id="rId1679" Type="http://schemas.openxmlformats.org/officeDocument/2006/relationships/hyperlink" Target="http://comptox.epa.gov/dashboard/chemical/details/DTXSID6020692" TargetMode="External"/><Relationship Id="rId80" Type="http://schemas.openxmlformats.org/officeDocument/2006/relationships/hyperlink" Target="http://comptox.epa.gov/dashboard/chemical/details/DTXSID2021315" TargetMode="External"/><Relationship Id="rId604" Type="http://schemas.openxmlformats.org/officeDocument/2006/relationships/hyperlink" Target="http://comptox.epa.gov/dashboard/chemical/details/DTXSID2047355" TargetMode="External"/><Relationship Id="rId811" Type="http://schemas.openxmlformats.org/officeDocument/2006/relationships/hyperlink" Target="http://comptox.epa.gov/dashboard/chemical/details/DTXSID8023636" TargetMode="External"/><Relationship Id="rId1027" Type="http://schemas.openxmlformats.org/officeDocument/2006/relationships/hyperlink" Target="http://comptox.epa.gov/dashboard/chemical/details/DTXSID1027500" TargetMode="External"/><Relationship Id="rId1234" Type="http://schemas.openxmlformats.org/officeDocument/2006/relationships/hyperlink" Target="http://comptox.epa.gov/dashboard/chemical/details/DTXSID50171451" TargetMode="External"/><Relationship Id="rId1441" Type="http://schemas.openxmlformats.org/officeDocument/2006/relationships/hyperlink" Target="http://comptox.epa.gov/dashboard/chemical/details/DTXSID6021292" TargetMode="External"/><Relationship Id="rId909" Type="http://schemas.openxmlformats.org/officeDocument/2006/relationships/hyperlink" Target="http://comptox.epa.gov/dashboard/chemical/details/DTXSID0026838" TargetMode="External"/><Relationship Id="rId1301" Type="http://schemas.openxmlformats.org/officeDocument/2006/relationships/hyperlink" Target="http://comptox.epa.gov/dashboard/chemical/details/DTXSID2030437" TargetMode="External"/><Relationship Id="rId1539" Type="http://schemas.openxmlformats.org/officeDocument/2006/relationships/hyperlink" Target="http://comptox.epa.gov/dashboard/chemical/details/DTXSID6024337" TargetMode="External"/><Relationship Id="rId1746" Type="http://schemas.openxmlformats.org/officeDocument/2006/relationships/hyperlink" Target="http://comptox.epa.gov/dashboard/chemical/details/DTXSID4046577" TargetMode="External"/><Relationship Id="rId38" Type="http://schemas.openxmlformats.org/officeDocument/2006/relationships/hyperlink" Target="http://comptox.epa.gov/dashboard/chemical/details/DTXSID4052346" TargetMode="External"/><Relationship Id="rId1606" Type="http://schemas.openxmlformats.org/officeDocument/2006/relationships/hyperlink" Target="http://comptox.epa.gov/dashboard/chemical/details/DTXSID90223544" TargetMode="External"/><Relationship Id="rId1813" Type="http://schemas.openxmlformats.org/officeDocument/2006/relationships/hyperlink" Target="http://comptox.epa.gov/dashboard/chemical/details/DTXSID4021395" TargetMode="External"/><Relationship Id="rId187" Type="http://schemas.openxmlformats.org/officeDocument/2006/relationships/hyperlink" Target="http://comptox.epa.gov/dashboard/chemical/details/DTXSID5020867" TargetMode="External"/><Relationship Id="rId394" Type="http://schemas.openxmlformats.org/officeDocument/2006/relationships/hyperlink" Target="http://comptox.epa.gov/dashboard/chemical/details/DTXSID4032615" TargetMode="External"/><Relationship Id="rId254" Type="http://schemas.openxmlformats.org/officeDocument/2006/relationships/hyperlink" Target="http://comptox.epa.gov/dashboard/chemical/details/DTXSID6025014" TargetMode="External"/><Relationship Id="rId699" Type="http://schemas.openxmlformats.org/officeDocument/2006/relationships/hyperlink" Target="http://comptox.epa.gov/dashboard/chemical/details/DTXSID2027593" TargetMode="External"/><Relationship Id="rId1091" Type="http://schemas.openxmlformats.org/officeDocument/2006/relationships/hyperlink" Target="http://comptox.epa.gov/dashboard/chemical/details/DTXSID20953685" TargetMode="External"/><Relationship Id="rId114" Type="http://schemas.openxmlformats.org/officeDocument/2006/relationships/hyperlink" Target="http://comptox.epa.gov/dashboard/chemical/details/DTXSID4024143" TargetMode="External"/><Relationship Id="rId461" Type="http://schemas.openxmlformats.org/officeDocument/2006/relationships/hyperlink" Target="http://comptox.epa.gov/dashboard/chemical/details/DTXSID4047335" TargetMode="External"/><Relationship Id="rId559" Type="http://schemas.openxmlformats.org/officeDocument/2006/relationships/hyperlink" Target="http://comptox.epa.gov/dashboard/chemical/details/DTXSID4047387" TargetMode="External"/><Relationship Id="rId766" Type="http://schemas.openxmlformats.org/officeDocument/2006/relationships/hyperlink" Target="http://comptox.epa.gov/dashboard/chemical/details/DTXSID9047259" TargetMode="External"/><Relationship Id="rId1189" Type="http://schemas.openxmlformats.org/officeDocument/2006/relationships/hyperlink" Target="http://comptox.epa.gov/dashboard/chemical/details/DTXSID8021729" TargetMode="External"/><Relationship Id="rId1396" Type="http://schemas.openxmlformats.org/officeDocument/2006/relationships/hyperlink" Target="http://comptox.epa.gov/dashboard/chemical/details/DTXSID0074508" TargetMode="External"/><Relationship Id="rId321" Type="http://schemas.openxmlformats.org/officeDocument/2006/relationships/hyperlink" Target="http://comptox.epa.gov/dashboard/chemical/details/DTXSID6047280" TargetMode="External"/><Relationship Id="rId419" Type="http://schemas.openxmlformats.org/officeDocument/2006/relationships/hyperlink" Target="http://comptox.epa.gov/dashboard/chemical/details/DTXSID7021605" TargetMode="External"/><Relationship Id="rId626" Type="http://schemas.openxmlformats.org/officeDocument/2006/relationships/hyperlink" Target="http://comptox.epa.gov/dashboard/chemical/details/DTXSID7024376" TargetMode="External"/><Relationship Id="rId973" Type="http://schemas.openxmlformats.org/officeDocument/2006/relationships/hyperlink" Target="http://comptox.epa.gov/dashboard/chemical/details/DTXSID8027246" TargetMode="External"/><Relationship Id="rId1049" Type="http://schemas.openxmlformats.org/officeDocument/2006/relationships/hyperlink" Target="http://comptox.epa.gov/dashboard/chemical/details/DTXSID2025395" TargetMode="External"/><Relationship Id="rId1256" Type="http://schemas.openxmlformats.org/officeDocument/2006/relationships/hyperlink" Target="http://comptox.epa.gov/dashboard/chemical/details/DTXSID9021392" TargetMode="External"/><Relationship Id="rId833" Type="http://schemas.openxmlformats.org/officeDocument/2006/relationships/hyperlink" Target="http://comptox.epa.gov/dashboard/chemical/details/DTXSID3020625" TargetMode="External"/><Relationship Id="rId1116" Type="http://schemas.openxmlformats.org/officeDocument/2006/relationships/hyperlink" Target="http://comptox.epa.gov/dashboard/chemical/details/DTXSID1032482" TargetMode="External"/><Relationship Id="rId1463" Type="http://schemas.openxmlformats.org/officeDocument/2006/relationships/hyperlink" Target="http://comptox.epa.gov/dashboard/chemical/details/DTXSID0026967" TargetMode="External"/><Relationship Id="rId1670" Type="http://schemas.openxmlformats.org/officeDocument/2006/relationships/hyperlink" Target="http://comptox.epa.gov/dashboard/chemical/details/DTXSID2021999" TargetMode="External"/><Relationship Id="rId1768" Type="http://schemas.openxmlformats.org/officeDocument/2006/relationships/hyperlink" Target="http://comptox.epa.gov/dashboard/chemical/details/DTXSID1020807" TargetMode="External"/><Relationship Id="rId900" Type="http://schemas.openxmlformats.org/officeDocument/2006/relationships/hyperlink" Target="http://comptox.epa.gov/dashboard/chemical/details/DTXSID8029606" TargetMode="External"/><Relationship Id="rId1323" Type="http://schemas.openxmlformats.org/officeDocument/2006/relationships/hyperlink" Target="http://comptox.epa.gov/dashboard/chemical/details/DTXSID2023309" TargetMode="External"/><Relationship Id="rId1530" Type="http://schemas.openxmlformats.org/officeDocument/2006/relationships/hyperlink" Target="http://comptox.epa.gov/dashboard/chemical/details/DTXSID1024704" TargetMode="External"/><Relationship Id="rId1628" Type="http://schemas.openxmlformats.org/officeDocument/2006/relationships/hyperlink" Target="http://comptox.epa.gov/dashboard/chemical/details/DTXSID4022864" TargetMode="External"/><Relationship Id="rId276" Type="http://schemas.openxmlformats.org/officeDocument/2006/relationships/hyperlink" Target="http://comptox.epa.gov/dashboard/chemical/details/DTXSID4021135" TargetMode="External"/><Relationship Id="rId483" Type="http://schemas.openxmlformats.org/officeDocument/2006/relationships/hyperlink" Target="http://comptox.epa.gov/dashboard/chemical/details/DTXSID2021028" TargetMode="External"/><Relationship Id="rId690" Type="http://schemas.openxmlformats.org/officeDocument/2006/relationships/hyperlink" Target="http://comptox.epa.gov/dashboard/chemical/details/DTXSID8024109" TargetMode="External"/><Relationship Id="rId136" Type="http://schemas.openxmlformats.org/officeDocument/2006/relationships/hyperlink" Target="http://comptox.epa.gov/dashboard/chemical/details/DTXSID7029241" TargetMode="External"/><Relationship Id="rId343" Type="http://schemas.openxmlformats.org/officeDocument/2006/relationships/hyperlink" Target="http://comptox.epa.gov/dashboard/chemical/details/DTXSID4034528" TargetMode="External"/><Relationship Id="rId550" Type="http://schemas.openxmlformats.org/officeDocument/2006/relationships/hyperlink" Target="http://comptox.epa.gov/dashboard/chemical/details/DTXSID4021218" TargetMode="External"/><Relationship Id="rId788" Type="http://schemas.openxmlformats.org/officeDocument/2006/relationships/hyperlink" Target="http://comptox.epa.gov/dashboard/chemical/details/DTXSID8047349" TargetMode="External"/><Relationship Id="rId995" Type="http://schemas.openxmlformats.org/officeDocument/2006/relationships/hyperlink" Target="http://comptox.epa.gov/dashboard/chemical/details/DTXSID5024926" TargetMode="External"/><Relationship Id="rId1180" Type="http://schemas.openxmlformats.org/officeDocument/2006/relationships/hyperlink" Target="http://comptox.epa.gov/dashboard/chemical/details/DTXSID8046614" TargetMode="External"/><Relationship Id="rId203" Type="http://schemas.openxmlformats.org/officeDocument/2006/relationships/hyperlink" Target="http://comptox.epa.gov/dashboard/chemical/details/DTXSID1020699" TargetMode="External"/><Relationship Id="rId648" Type="http://schemas.openxmlformats.org/officeDocument/2006/relationships/hyperlink" Target="http://comptox.epa.gov/dashboard/chemical/details/DTXSID90181413" TargetMode="External"/><Relationship Id="rId855" Type="http://schemas.openxmlformats.org/officeDocument/2006/relationships/hyperlink" Target="http://comptox.epa.gov/dashboard/chemical/details/DTXSID60865495" TargetMode="External"/><Relationship Id="rId1040" Type="http://schemas.openxmlformats.org/officeDocument/2006/relationships/hyperlink" Target="http://comptox.epa.gov/dashboard/chemical/details/DTXSID1026401" TargetMode="External"/><Relationship Id="rId1278" Type="http://schemas.openxmlformats.org/officeDocument/2006/relationships/hyperlink" Target="http://comptox.epa.gov/dashboard/chemical/details/DTXSID6046898" TargetMode="External"/><Relationship Id="rId1485" Type="http://schemas.openxmlformats.org/officeDocument/2006/relationships/hyperlink" Target="http://comptox.epa.gov/dashboard/chemical/details/DTXSID10945852" TargetMode="External"/><Relationship Id="rId1692" Type="http://schemas.openxmlformats.org/officeDocument/2006/relationships/hyperlink" Target="http://comptox.epa.gov/dashboard/chemical/details/DTXSID6025690" TargetMode="External"/><Relationship Id="rId410" Type="http://schemas.openxmlformats.org/officeDocument/2006/relationships/hyperlink" Target="http://comptox.epa.gov/dashboard/chemical/details/DTXSID1020647" TargetMode="External"/><Relationship Id="rId508" Type="http://schemas.openxmlformats.org/officeDocument/2006/relationships/hyperlink" Target="http://comptox.epa.gov/dashboard/chemical/details/DTXSID8047553" TargetMode="External"/><Relationship Id="rId715" Type="http://schemas.openxmlformats.org/officeDocument/2006/relationships/hyperlink" Target="http://comptox.epa.gov/dashboard/chemical/details/DTXSID0048507" TargetMode="External"/><Relationship Id="rId922" Type="http://schemas.openxmlformats.org/officeDocument/2006/relationships/hyperlink" Target="http://comptox.epa.gov/dashboard/chemical/details/DTXSID5021415" TargetMode="External"/><Relationship Id="rId1138" Type="http://schemas.openxmlformats.org/officeDocument/2006/relationships/hyperlink" Target="http://comptox.epa.gov/dashboard/chemical/details/DTXSID4032372" TargetMode="External"/><Relationship Id="rId1345" Type="http://schemas.openxmlformats.org/officeDocument/2006/relationships/hyperlink" Target="http://comptox.epa.gov/dashboard/chemical/details/DTXSID8022872" TargetMode="External"/><Relationship Id="rId1552" Type="http://schemas.openxmlformats.org/officeDocument/2006/relationships/hyperlink" Target="http://comptox.epa.gov/dashboard/chemical/details/DTXSID8020830" TargetMode="External"/><Relationship Id="rId1205" Type="http://schemas.openxmlformats.org/officeDocument/2006/relationships/hyperlink" Target="http://comptox.epa.gov/dashboard/chemical/details/DTXSID8023632" TargetMode="External"/><Relationship Id="rId51" Type="http://schemas.openxmlformats.org/officeDocument/2006/relationships/hyperlink" Target="http://comptox.epa.gov/dashboard/chemical/details/DTXSID50180705" TargetMode="External"/><Relationship Id="rId1412" Type="http://schemas.openxmlformats.org/officeDocument/2006/relationships/hyperlink" Target="http://comptox.epa.gov/dashboard/chemical/details/DTXSID9022522" TargetMode="External"/><Relationship Id="rId1717" Type="http://schemas.openxmlformats.org/officeDocument/2006/relationships/hyperlink" Target="http://comptox.epa.gov/dashboard/chemical/details/DTXSID00879995" TargetMode="External"/><Relationship Id="rId298" Type="http://schemas.openxmlformats.org/officeDocument/2006/relationships/hyperlink" Target="http://comptox.epa.gov/dashboard/chemical/details/DTXSID9023881" TargetMode="External"/><Relationship Id="rId158" Type="http://schemas.openxmlformats.org/officeDocument/2006/relationships/hyperlink" Target="http://comptox.epa.gov/dashboard/chemical/details/DTXSID1020350" TargetMode="External"/><Relationship Id="rId365" Type="http://schemas.openxmlformats.org/officeDocument/2006/relationships/hyperlink" Target="http://comptox.epa.gov/dashboard/chemical/details/DTXSID8032544" TargetMode="External"/><Relationship Id="rId572" Type="http://schemas.openxmlformats.org/officeDocument/2006/relationships/hyperlink" Target="http://comptox.epa.gov/dashboard/chemical/details/DTXSID3021277" TargetMode="External"/><Relationship Id="rId225" Type="http://schemas.openxmlformats.org/officeDocument/2006/relationships/hyperlink" Target="http://comptox.epa.gov/dashboard/chemical/details/DTXSID6021828" TargetMode="External"/><Relationship Id="rId432" Type="http://schemas.openxmlformats.org/officeDocument/2006/relationships/hyperlink" Target="http://comptox.epa.gov/dashboard/chemical/details/DTXSID4047252" TargetMode="External"/><Relationship Id="rId877" Type="http://schemas.openxmlformats.org/officeDocument/2006/relationships/hyperlink" Target="http://comptox.epa.gov/dashboard/chemical/details/DTXSID0027513" TargetMode="External"/><Relationship Id="rId1062" Type="http://schemas.openxmlformats.org/officeDocument/2006/relationships/hyperlink" Target="http://comptox.epa.gov/dashboard/chemical/details/DTXSID1032642" TargetMode="External"/><Relationship Id="rId737" Type="http://schemas.openxmlformats.org/officeDocument/2006/relationships/hyperlink" Target="http://comptox.epa.gov/dashboard/chemical/details/DTXSID3025881" TargetMode="External"/><Relationship Id="rId944" Type="http://schemas.openxmlformats.org/officeDocument/2006/relationships/hyperlink" Target="http://comptox.epa.gov/dashboard/chemical/details/DTXSID70889667" TargetMode="External"/><Relationship Id="rId1367" Type="http://schemas.openxmlformats.org/officeDocument/2006/relationships/hyperlink" Target="http://comptox.epa.gov/dashboard/chemical/details/DTXSID0026915" TargetMode="External"/><Relationship Id="rId1574" Type="http://schemas.openxmlformats.org/officeDocument/2006/relationships/hyperlink" Target="http://comptox.epa.gov/dashboard/chemical/details/DTXSID6040537" TargetMode="External"/><Relationship Id="rId1781" Type="http://schemas.openxmlformats.org/officeDocument/2006/relationships/hyperlink" Target="http://comptox.epa.gov/dashboard/chemical/details/DTXSID2021941" TargetMode="External"/><Relationship Id="rId73" Type="http://schemas.openxmlformats.org/officeDocument/2006/relationships/hyperlink" Target="http://comptox.epa.gov/dashboard/chemical/details/DTXSID8029602" TargetMode="External"/><Relationship Id="rId804" Type="http://schemas.openxmlformats.org/officeDocument/2006/relationships/hyperlink" Target="http://comptox.epa.gov/dashboard/chemical/details/DTXSID6032562" TargetMode="External"/><Relationship Id="rId1227" Type="http://schemas.openxmlformats.org/officeDocument/2006/relationships/hyperlink" Target="http://comptox.epa.gov/dashboard/chemical/details/DTXSID1021879" TargetMode="External"/><Relationship Id="rId1434" Type="http://schemas.openxmlformats.org/officeDocument/2006/relationships/hyperlink" Target="http://comptox.epa.gov/dashboard/chemical/details/DTXSID8023345" TargetMode="External"/><Relationship Id="rId1641" Type="http://schemas.openxmlformats.org/officeDocument/2006/relationships/hyperlink" Target="http://comptox.epa.gov/dashboard/chemical/details/DTXSID2020505" TargetMode="External"/><Relationship Id="rId1501" Type="http://schemas.openxmlformats.org/officeDocument/2006/relationships/hyperlink" Target="http://comptox.epa.gov/dashboard/chemical/details/DTXSID2034465" TargetMode="External"/><Relationship Id="rId1739" Type="http://schemas.openxmlformats.org/officeDocument/2006/relationships/hyperlink" Target="http://comptox.epa.gov/dashboard/chemical/details/DTXSID1024122" TargetMode="External"/><Relationship Id="rId1806" Type="http://schemas.openxmlformats.org/officeDocument/2006/relationships/hyperlink" Target="http://comptox.epa.gov/dashboard/chemical/details/DTXSID7024087" TargetMode="External"/><Relationship Id="rId387" Type="http://schemas.openxmlformats.org/officeDocument/2006/relationships/hyperlink" Target="http://comptox.epa.gov/dashboard/chemical/details/DTXSID6021456" TargetMode="External"/><Relationship Id="rId594" Type="http://schemas.openxmlformats.org/officeDocument/2006/relationships/hyperlink" Target="http://comptox.epa.gov/dashboard/chemical/details/DTXSID2022254" TargetMode="External"/><Relationship Id="rId247" Type="http://schemas.openxmlformats.org/officeDocument/2006/relationships/hyperlink" Target="http://comptox.epa.gov/dashboard/chemical/details/DTXSID3020122" TargetMode="External"/><Relationship Id="rId899" Type="http://schemas.openxmlformats.org/officeDocument/2006/relationships/hyperlink" Target="http://comptox.epa.gov/dashboard/chemical/details/DTXSID5027356" TargetMode="External"/><Relationship Id="rId1084" Type="http://schemas.openxmlformats.org/officeDocument/2006/relationships/hyperlink" Target="http://comptox.epa.gov/dashboard/chemical/details/DTXSID6041503" TargetMode="External"/><Relationship Id="rId107" Type="http://schemas.openxmlformats.org/officeDocument/2006/relationships/hyperlink" Target="http://comptox.epa.gov/dashboard/chemical/details/DTXSID4021137" TargetMode="External"/><Relationship Id="rId454" Type="http://schemas.openxmlformats.org/officeDocument/2006/relationships/hyperlink" Target="http://comptox.epa.gov/dashboard/chemical/details/DTXSID6025567" TargetMode="External"/><Relationship Id="rId661" Type="http://schemas.openxmlformats.org/officeDocument/2006/relationships/hyperlink" Target="http://comptox.epa.gov/dashboard/chemical/details/DTXSID1032519" TargetMode="External"/><Relationship Id="rId759" Type="http://schemas.openxmlformats.org/officeDocument/2006/relationships/hyperlink" Target="http://comptox.epa.gov/dashboard/chemical/details/DTXSID6040371" TargetMode="External"/><Relationship Id="rId966" Type="http://schemas.openxmlformats.org/officeDocument/2006/relationships/hyperlink" Target="http://comptox.epa.gov/dashboard/chemical/details/DTXSID8027161" TargetMode="External"/><Relationship Id="rId1291" Type="http://schemas.openxmlformats.org/officeDocument/2006/relationships/hyperlink" Target="http://comptox.epa.gov/dashboard/chemical/details/DTXSID0026252" TargetMode="External"/><Relationship Id="rId1389" Type="http://schemas.openxmlformats.org/officeDocument/2006/relationships/hyperlink" Target="http://comptox.epa.gov/dashboard/chemical/details/DTXSID0037576" TargetMode="External"/><Relationship Id="rId1596" Type="http://schemas.openxmlformats.org/officeDocument/2006/relationships/hyperlink" Target="http://comptox.epa.gov/dashboard/chemical/details/DTXSID1024621" TargetMode="External"/><Relationship Id="rId314" Type="http://schemas.openxmlformats.org/officeDocument/2006/relationships/hyperlink" Target="http://comptox.epa.gov/dashboard/chemical/details/DTXSID2047301" TargetMode="External"/><Relationship Id="rId521" Type="http://schemas.openxmlformats.org/officeDocument/2006/relationships/hyperlink" Target="http://comptox.epa.gov/dashboard/chemical/details/DTXSID1048172" TargetMode="External"/><Relationship Id="rId619" Type="http://schemas.openxmlformats.org/officeDocument/2006/relationships/hyperlink" Target="http://comptox.epa.gov/dashboard/chemical/details/DTXSID8023719" TargetMode="External"/><Relationship Id="rId1151" Type="http://schemas.openxmlformats.org/officeDocument/2006/relationships/hyperlink" Target="http://comptox.epa.gov/dashboard/chemical/details/DTXSID9020740" TargetMode="External"/><Relationship Id="rId1249" Type="http://schemas.openxmlformats.org/officeDocument/2006/relationships/hyperlink" Target="http://comptox.epa.gov/dashboard/chemical/details/DTXSID9023257" TargetMode="External"/><Relationship Id="rId95" Type="http://schemas.openxmlformats.org/officeDocument/2006/relationships/hyperlink" Target="http://comptox.epa.gov/dashboard/chemical/details/DTXSID9020087" TargetMode="External"/><Relationship Id="rId826" Type="http://schemas.openxmlformats.org/officeDocument/2006/relationships/hyperlink" Target="http://comptox.epa.gov/dashboard/chemical/details/DTXSID6022341" TargetMode="External"/><Relationship Id="rId1011" Type="http://schemas.openxmlformats.org/officeDocument/2006/relationships/hyperlink" Target="http://comptox.epa.gov/dashboard/chemical/details/DTXSID6026080" TargetMode="External"/><Relationship Id="rId1109" Type="http://schemas.openxmlformats.org/officeDocument/2006/relationships/hyperlink" Target="http://comptox.epa.gov/dashboard/chemical/details/DTXSID6021290" TargetMode="External"/><Relationship Id="rId1456" Type="http://schemas.openxmlformats.org/officeDocument/2006/relationships/hyperlink" Target="http://comptox.epa.gov/dashboard/chemical/details/DTXSID6027131" TargetMode="External"/><Relationship Id="rId1663" Type="http://schemas.openxmlformats.org/officeDocument/2006/relationships/hyperlink" Target="http://comptox.epa.gov/dashboard/chemical/details/DTXSID9021348" TargetMode="External"/><Relationship Id="rId1316" Type="http://schemas.openxmlformats.org/officeDocument/2006/relationships/hyperlink" Target="http://comptox.epa.gov/dashboard/chemical/details/DTXSID8034580" TargetMode="External"/><Relationship Id="rId1523" Type="http://schemas.openxmlformats.org/officeDocument/2006/relationships/hyperlink" Target="http://comptox.epa.gov/dashboard/chemical/details/DTXSID7023518" TargetMode="External"/><Relationship Id="rId1730" Type="http://schemas.openxmlformats.org/officeDocument/2006/relationships/hyperlink" Target="http://comptox.epa.gov/dashboard/chemical/details/DTXSID7029879"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comptox.epa.gov/dashboard/chemical/details/DTXSID0041567" TargetMode="External"/><Relationship Id="rId21" Type="http://schemas.openxmlformats.org/officeDocument/2006/relationships/hyperlink" Target="http://comptox.epa.gov/dashboard/chemical/details/DTXSID1021116" TargetMode="External"/><Relationship Id="rId42" Type="http://schemas.openxmlformats.org/officeDocument/2006/relationships/hyperlink" Target="http://comptox.epa.gov/dashboard/chemical/details/DTXSID7045287" TargetMode="External"/><Relationship Id="rId47" Type="http://schemas.openxmlformats.org/officeDocument/2006/relationships/hyperlink" Target="http://comptox.epa.gov/dashboard/chemical/details/DTXSID7023699" TargetMode="External"/><Relationship Id="rId63" Type="http://schemas.openxmlformats.org/officeDocument/2006/relationships/hyperlink" Target="http://comptox.epa.gov/dashboard/chemical/details/DTXSID6022715" TargetMode="External"/><Relationship Id="rId68" Type="http://schemas.openxmlformats.org/officeDocument/2006/relationships/hyperlink" Target="http://comptox.epa.gov/dashboard/chemical/details/DTXSID1021299" TargetMode="External"/><Relationship Id="rId7" Type="http://schemas.openxmlformats.org/officeDocument/2006/relationships/hyperlink" Target="http://comptox.epa.gov/dashboard/chemical/details/DTXSID3021726" TargetMode="External"/><Relationship Id="rId2" Type="http://schemas.openxmlformats.org/officeDocument/2006/relationships/hyperlink" Target="http://comptox.epa.gov/dashboard/chemical/details/DTXSID9023417" TargetMode="External"/><Relationship Id="rId16" Type="http://schemas.openxmlformats.org/officeDocument/2006/relationships/hyperlink" Target="http://comptox.epa.gov/dashboard/chemical/details/DTXSID1022926" TargetMode="External"/><Relationship Id="rId29" Type="http://schemas.openxmlformats.org/officeDocument/2006/relationships/hyperlink" Target="http://comptox.epa.gov/dashboard/chemical/details/DTXSID6023313" TargetMode="External"/><Relationship Id="rId11" Type="http://schemas.openxmlformats.org/officeDocument/2006/relationships/hyperlink" Target="http://comptox.epa.gov/dashboard/chemical/details/DTXSID7022752" TargetMode="External"/><Relationship Id="rId24" Type="http://schemas.openxmlformats.org/officeDocument/2006/relationships/hyperlink" Target="http://comptox.epa.gov/dashboard/chemical/details/DTXSID4022783" TargetMode="External"/><Relationship Id="rId32" Type="http://schemas.openxmlformats.org/officeDocument/2006/relationships/hyperlink" Target="http://comptox.epa.gov/dashboard/chemical/details/DTXSID1045291" TargetMode="External"/><Relationship Id="rId37" Type="http://schemas.openxmlformats.org/officeDocument/2006/relationships/hyperlink" Target="http://comptox.epa.gov/dashboard/chemical/details/DTXSID9023467" TargetMode="External"/><Relationship Id="rId40" Type="http://schemas.openxmlformats.org/officeDocument/2006/relationships/hyperlink" Target="http://comptox.epa.gov/dashboard/chemical/details/DTXSID1023653" TargetMode="External"/><Relationship Id="rId45" Type="http://schemas.openxmlformats.org/officeDocument/2006/relationships/hyperlink" Target="http://comptox.epa.gov/dashboard/chemical/details/DTXSID3023213" TargetMode="External"/><Relationship Id="rId53" Type="http://schemas.openxmlformats.org/officeDocument/2006/relationships/hyperlink" Target="http://comptox.epa.gov/dashboard/chemical/details/DTXSID1023025" TargetMode="External"/><Relationship Id="rId58" Type="http://schemas.openxmlformats.org/officeDocument/2006/relationships/hyperlink" Target="http://comptox.epa.gov/dashboard/chemical/details/DTXSID7023279" TargetMode="External"/><Relationship Id="rId66" Type="http://schemas.openxmlformats.org/officeDocument/2006/relationships/hyperlink" Target="http://comptox.epa.gov/dashboard/chemical/details/DTXSID6023280" TargetMode="External"/><Relationship Id="rId5" Type="http://schemas.openxmlformats.org/officeDocument/2006/relationships/hyperlink" Target="http://comptox.epa.gov/dashboard/chemical/details/DTXSID2024456" TargetMode="External"/><Relationship Id="rId61" Type="http://schemas.openxmlformats.org/officeDocument/2006/relationships/hyperlink" Target="http://comptox.epa.gov/dashboard/chemical/details/DTXSID4023460" TargetMode="External"/><Relationship Id="rId19" Type="http://schemas.openxmlformats.org/officeDocument/2006/relationships/hyperlink" Target="http://comptox.epa.gov/dashboard/chemical/details/DTXSID8023343" TargetMode="External"/><Relationship Id="rId14" Type="http://schemas.openxmlformats.org/officeDocument/2006/relationships/hyperlink" Target="http://comptox.epa.gov/dashboard/chemical/details/DTXSID4022860" TargetMode="External"/><Relationship Id="rId22" Type="http://schemas.openxmlformats.org/officeDocument/2006/relationships/hyperlink" Target="http://comptox.epa.gov/dashboard/chemical/details/DTXSID8023717" TargetMode="External"/><Relationship Id="rId27" Type="http://schemas.openxmlformats.org/officeDocument/2006/relationships/hyperlink" Target="http://comptox.epa.gov/dashboard/chemical/details/DTXSID0023668" TargetMode="External"/><Relationship Id="rId30" Type="http://schemas.openxmlformats.org/officeDocument/2006/relationships/hyperlink" Target="http://comptox.epa.gov/dashboard/chemical/details/DTXSID6045167" TargetMode="External"/><Relationship Id="rId35" Type="http://schemas.openxmlformats.org/officeDocument/2006/relationships/hyperlink" Target="http://comptox.epa.gov/dashboard/chemical/details/DTXSID6023155" TargetMode="External"/><Relationship Id="rId43" Type="http://schemas.openxmlformats.org/officeDocument/2006/relationships/hyperlink" Target="http://comptox.epa.gov/dashboard/chemical/details/DTXSID8026068" TargetMode="External"/><Relationship Id="rId48" Type="http://schemas.openxmlformats.org/officeDocument/2006/relationships/hyperlink" Target="http://comptox.epa.gov/dashboard/chemical/details/DTXSID4022868" TargetMode="External"/><Relationship Id="rId56" Type="http://schemas.openxmlformats.org/officeDocument/2006/relationships/hyperlink" Target="http://comptox.epa.gov/dashboard/chemical/details/DTXSID5023164" TargetMode="External"/><Relationship Id="rId64" Type="http://schemas.openxmlformats.org/officeDocument/2006/relationships/hyperlink" Target="http://comptox.epa.gov/dashboard/chemical/details/DTXSID4032378" TargetMode="External"/><Relationship Id="rId69" Type="http://schemas.openxmlformats.org/officeDocument/2006/relationships/table" Target="../tables/table3.xml"/><Relationship Id="rId8" Type="http://schemas.openxmlformats.org/officeDocument/2006/relationships/hyperlink" Target="http://comptox.epa.gov/dashboard/chemical/details/DTXSID7020637" TargetMode="External"/><Relationship Id="rId51" Type="http://schemas.openxmlformats.org/officeDocument/2006/relationships/hyperlink" Target="http://comptox.epa.gov/dashboard/chemical/details/DTXSID0044521" TargetMode="External"/><Relationship Id="rId3" Type="http://schemas.openxmlformats.org/officeDocument/2006/relationships/hyperlink" Target="http://comptox.epa.gov/dashboard/chemical/details/DTXSID5039224" TargetMode="External"/><Relationship Id="rId12" Type="http://schemas.openxmlformats.org/officeDocument/2006/relationships/hyperlink" Target="http://comptox.epa.gov/dashboard/chemical/details/DTXSID4022785" TargetMode="External"/><Relationship Id="rId17" Type="http://schemas.openxmlformats.org/officeDocument/2006/relationships/hyperlink" Target="http://comptox.epa.gov/dashboard/chemical/details/DTXSID4023121" TargetMode="External"/><Relationship Id="rId25" Type="http://schemas.openxmlformats.org/officeDocument/2006/relationships/hyperlink" Target="http://comptox.epa.gov/dashboard/chemical/details/DTXSID1023445" TargetMode="External"/><Relationship Id="rId33" Type="http://schemas.openxmlformats.org/officeDocument/2006/relationships/hyperlink" Target="http://comptox.epa.gov/dashboard/chemical/details/DTXSID8022822" TargetMode="External"/><Relationship Id="rId38" Type="http://schemas.openxmlformats.org/officeDocument/2006/relationships/hyperlink" Target="http://comptox.epa.gov/dashboard/chemical/details/DTXSID9021188" TargetMode="External"/><Relationship Id="rId46" Type="http://schemas.openxmlformats.org/officeDocument/2006/relationships/hyperlink" Target="http://comptox.epa.gov/dashboard/chemical/details/DTXSID4022658" TargetMode="External"/><Relationship Id="rId59" Type="http://schemas.openxmlformats.org/officeDocument/2006/relationships/hyperlink" Target="http://comptox.epa.gov/dashboard/chemical/details/DTXSID3023348" TargetMode="External"/><Relationship Id="rId67" Type="http://schemas.openxmlformats.org/officeDocument/2006/relationships/hyperlink" Target="http://comptox.epa.gov/dashboard/chemical/details/DTXSID2022709" TargetMode="External"/><Relationship Id="rId20" Type="http://schemas.openxmlformats.org/officeDocument/2006/relationships/hyperlink" Target="http://comptox.epa.gov/dashboard/chemical/details/DTXSID0043765" TargetMode="External"/><Relationship Id="rId41" Type="http://schemas.openxmlformats.org/officeDocument/2006/relationships/hyperlink" Target="http://comptox.epa.gov/dashboard/chemical/details/DTXSID8023711" TargetMode="External"/><Relationship Id="rId54" Type="http://schemas.openxmlformats.org/officeDocument/2006/relationships/hyperlink" Target="http://comptox.epa.gov/dashboard/chemical/details/DTXSID2023149" TargetMode="External"/><Relationship Id="rId62" Type="http://schemas.openxmlformats.org/officeDocument/2006/relationships/hyperlink" Target="http://comptox.epa.gov/dashboard/chemical/details/DTXSID9023548" TargetMode="External"/><Relationship Id="rId1" Type="http://schemas.openxmlformats.org/officeDocument/2006/relationships/hyperlink" Target="http://comptox.epa.gov/dashboard/chemical/details/DTXSID1022970" TargetMode="External"/><Relationship Id="rId6" Type="http://schemas.openxmlformats.org/officeDocument/2006/relationships/hyperlink" Target="http://comptox.epa.gov/dashboard/chemical/details/DTXSID0022729" TargetMode="External"/><Relationship Id="rId15" Type="http://schemas.openxmlformats.org/officeDocument/2006/relationships/hyperlink" Target="http://comptox.epa.gov/dashboard/chemical/details/DTXSID9022861" TargetMode="External"/><Relationship Id="rId23" Type="http://schemas.openxmlformats.org/officeDocument/2006/relationships/hyperlink" Target="http://comptox.epa.gov/dashboard/chemical/details/DTXSID6022636" TargetMode="External"/><Relationship Id="rId28" Type="http://schemas.openxmlformats.org/officeDocument/2006/relationships/hyperlink" Target="http://comptox.epa.gov/dashboard/chemical/details/DTXSID8022610" TargetMode="External"/><Relationship Id="rId36" Type="http://schemas.openxmlformats.org/officeDocument/2006/relationships/hyperlink" Target="http://comptox.epa.gov/dashboard/chemical/details/DTXSID9023174" TargetMode="External"/><Relationship Id="rId49" Type="http://schemas.openxmlformats.org/officeDocument/2006/relationships/hyperlink" Target="http://comptox.epa.gov/dashboard/chemical/details/DTXSID0022858" TargetMode="External"/><Relationship Id="rId57" Type="http://schemas.openxmlformats.org/officeDocument/2006/relationships/hyperlink" Target="http://comptox.epa.gov/dashboard/chemical/details/DTXSID9023205" TargetMode="External"/><Relationship Id="rId10" Type="http://schemas.openxmlformats.org/officeDocument/2006/relationships/hyperlink" Target="http://comptox.epa.gov/dashboard/chemical/details/DTXSID7022750" TargetMode="External"/><Relationship Id="rId31" Type="http://schemas.openxmlformats.org/officeDocument/2006/relationships/hyperlink" Target="http://comptox.epa.gov/dashboard/chemical/details/DTXSID0048559" TargetMode="External"/><Relationship Id="rId44" Type="http://schemas.openxmlformats.org/officeDocument/2006/relationships/hyperlink" Target="http://comptox.epa.gov/dashboard/chemical/details/DTXSID90860736" TargetMode="External"/><Relationship Id="rId52" Type="http://schemas.openxmlformats.org/officeDocument/2006/relationships/hyperlink" Target="http://comptox.epa.gov/dashboard/chemical/details/DTXSID7022916" TargetMode="External"/><Relationship Id="rId60" Type="http://schemas.openxmlformats.org/officeDocument/2006/relationships/hyperlink" Target="http://comptox.epa.gov/dashboard/chemical/details/DTXSID3023394" TargetMode="External"/><Relationship Id="rId65" Type="http://schemas.openxmlformats.org/officeDocument/2006/relationships/hyperlink" Target="http://comptox.epa.gov/dashboard/chemical/details/DTXSID80204145" TargetMode="External"/><Relationship Id="rId4" Type="http://schemas.openxmlformats.org/officeDocument/2006/relationships/hyperlink" Target="http://comptox.epa.gov/dashboard/chemical/details/DTXSID3020043" TargetMode="External"/><Relationship Id="rId9" Type="http://schemas.openxmlformats.org/officeDocument/2006/relationships/hyperlink" Target="http://comptox.epa.gov/dashboard/chemical/details/DTXSID7045021" TargetMode="External"/><Relationship Id="rId13" Type="http://schemas.openxmlformats.org/officeDocument/2006/relationships/hyperlink" Target="http://comptox.epa.gov/dashboard/chemical/details/DTXSID9048564" TargetMode="External"/><Relationship Id="rId18" Type="http://schemas.openxmlformats.org/officeDocument/2006/relationships/hyperlink" Target="http://comptox.epa.gov/dashboard/chemical/details/DTXSID6023284" TargetMode="External"/><Relationship Id="rId39" Type="http://schemas.openxmlformats.org/officeDocument/2006/relationships/hyperlink" Target="http://comptox.epa.gov/dashboard/chemical/details/DTXSID9023542" TargetMode="External"/><Relationship Id="rId34" Type="http://schemas.openxmlformats.org/officeDocument/2006/relationships/hyperlink" Target="http://comptox.epa.gov/dashboard/chemical/details/DTXSID7023017" TargetMode="External"/><Relationship Id="rId50" Type="http://schemas.openxmlformats.org/officeDocument/2006/relationships/hyperlink" Target="http://comptox.epa.gov/dashboard/chemical/details/DTXSID80905089" TargetMode="External"/><Relationship Id="rId55" Type="http://schemas.openxmlformats.org/officeDocument/2006/relationships/hyperlink" Target="http://comptox.epa.gov/dashboard/chemical/details/DTXSID1023150" TargetMode="External"/></Relationships>
</file>

<file path=xl/worksheets/_rels/sheet5.xml.rels><?xml version="1.0" encoding="UTF-8" standalone="yes"?>
<Relationships xmlns="http://schemas.openxmlformats.org/package/2006/relationships"><Relationship Id="rId21" Type="http://schemas.openxmlformats.org/officeDocument/2006/relationships/hyperlink" Target="http://comptox.epa.gov/dashboard/chemical/details/DTXSID4021137" TargetMode="External"/><Relationship Id="rId170" Type="http://schemas.openxmlformats.org/officeDocument/2006/relationships/hyperlink" Target="http://comptox.epa.gov/dashboard/chemical/details/DTXSID6020224" TargetMode="External"/><Relationship Id="rId268" Type="http://schemas.openxmlformats.org/officeDocument/2006/relationships/hyperlink" Target="http://comptox.epa.gov/dashboard/chemical/details/DTXSID0023907" TargetMode="External"/><Relationship Id="rId475" Type="http://schemas.openxmlformats.org/officeDocument/2006/relationships/hyperlink" Target="http://comptox.epa.gov/dashboard/chemical/details/DTXSID5024055" TargetMode="External"/><Relationship Id="rId682" Type="http://schemas.openxmlformats.org/officeDocument/2006/relationships/hyperlink" Target="http://comptox.epa.gov/dashboard/chemical/details/DTXSID5026889" TargetMode="External"/><Relationship Id="rId128" Type="http://schemas.openxmlformats.org/officeDocument/2006/relationships/hyperlink" Target="http://comptox.epa.gov/dashboard/chemical/details/DTXSID0047456" TargetMode="External"/><Relationship Id="rId335" Type="http://schemas.openxmlformats.org/officeDocument/2006/relationships/hyperlink" Target="http://comptox.epa.gov/dashboard/chemical/details/DTXSID4020458" TargetMode="External"/><Relationship Id="rId542" Type="http://schemas.openxmlformats.org/officeDocument/2006/relationships/hyperlink" Target="http://comptox.epa.gov/dashboard/chemical/details/DTXSID3032549" TargetMode="External"/><Relationship Id="rId987" Type="http://schemas.openxmlformats.org/officeDocument/2006/relationships/hyperlink" Target="http://comptox.epa.gov/dashboard/chemical/details/DTXSID2045232" TargetMode="External"/><Relationship Id="rId1172" Type="http://schemas.openxmlformats.org/officeDocument/2006/relationships/hyperlink" Target="http://comptox.epa.gov/dashboard/chemical/details/DTXSID5024211" TargetMode="External"/><Relationship Id="rId402" Type="http://schemas.openxmlformats.org/officeDocument/2006/relationships/hyperlink" Target="http://comptox.epa.gov/dashboard/chemical/details/DTXSID6024888" TargetMode="External"/><Relationship Id="rId847" Type="http://schemas.openxmlformats.org/officeDocument/2006/relationships/hyperlink" Target="http://comptox.epa.gov/dashboard/chemical/details/DTXSID4024270" TargetMode="External"/><Relationship Id="rId1032" Type="http://schemas.openxmlformats.org/officeDocument/2006/relationships/hyperlink" Target="http://comptox.epa.gov/dashboard/chemical/details/DTXSID0032655" TargetMode="External"/><Relationship Id="rId707" Type="http://schemas.openxmlformats.org/officeDocument/2006/relationships/hyperlink" Target="http://comptox.epa.gov/dashboard/chemical/details/DTXSID9034816" TargetMode="External"/><Relationship Id="rId914" Type="http://schemas.openxmlformats.org/officeDocument/2006/relationships/hyperlink" Target="http://comptox.epa.gov/dashboard/chemical/details/DTXSID7025219" TargetMode="External"/><Relationship Id="rId43" Type="http://schemas.openxmlformats.org/officeDocument/2006/relationships/hyperlink" Target="http://comptox.epa.gov/dashboard/chemical/details/DTXSID1033664" TargetMode="External"/><Relationship Id="rId192" Type="http://schemas.openxmlformats.org/officeDocument/2006/relationships/hyperlink" Target="http://comptox.epa.gov/dashboard/chemical/details/DTXSID9022312" TargetMode="External"/><Relationship Id="rId497" Type="http://schemas.openxmlformats.org/officeDocument/2006/relationships/hyperlink" Target="http://comptox.epa.gov/dashboard/chemical/details/DTXSID1023235" TargetMode="External"/><Relationship Id="rId357" Type="http://schemas.openxmlformats.org/officeDocument/2006/relationships/hyperlink" Target="http://comptox.epa.gov/dashboard/chemical/details/DTXSID5020154" TargetMode="External"/><Relationship Id="rId1194" Type="http://schemas.openxmlformats.org/officeDocument/2006/relationships/hyperlink" Target="http://comptox.epa.gov/dashboard/chemical/details/DTXSID8047268" TargetMode="External"/><Relationship Id="rId217" Type="http://schemas.openxmlformats.org/officeDocument/2006/relationships/hyperlink" Target="http://comptox.epa.gov/dashboard/chemical/details/DTXSID0034300" TargetMode="External"/><Relationship Id="rId564" Type="http://schemas.openxmlformats.org/officeDocument/2006/relationships/hyperlink" Target="http://comptox.epa.gov/dashboard/chemical/details/DTXSID8024105" TargetMode="External"/><Relationship Id="rId771" Type="http://schemas.openxmlformats.org/officeDocument/2006/relationships/hyperlink" Target="http://comptox.epa.gov/dashboard/chemical/details/DTXSID4020375" TargetMode="External"/><Relationship Id="rId869" Type="http://schemas.openxmlformats.org/officeDocument/2006/relationships/hyperlink" Target="http://comptox.epa.gov/dashboard/chemical/details/DTXSID3024289" TargetMode="External"/><Relationship Id="rId424" Type="http://schemas.openxmlformats.org/officeDocument/2006/relationships/hyperlink" Target="http://comptox.epa.gov/dashboard/chemical/details/DTXSID0020606" TargetMode="External"/><Relationship Id="rId631" Type="http://schemas.openxmlformats.org/officeDocument/2006/relationships/hyperlink" Target="http://comptox.epa.gov/dashboard/chemical/details/DTXSID2034673" TargetMode="External"/><Relationship Id="rId729" Type="http://schemas.openxmlformats.org/officeDocument/2006/relationships/hyperlink" Target="http://comptox.epa.gov/dashboard/chemical/details/DTXSID1020930" TargetMode="External"/><Relationship Id="rId1054" Type="http://schemas.openxmlformats.org/officeDocument/2006/relationships/hyperlink" Target="http://comptox.epa.gov/dashboard/chemical/details/DTXSID4047333" TargetMode="External"/><Relationship Id="rId936" Type="http://schemas.openxmlformats.org/officeDocument/2006/relationships/hyperlink" Target="http://comptox.epa.gov/dashboard/chemical/details/DTXSID1047362" TargetMode="External"/><Relationship Id="rId1121" Type="http://schemas.openxmlformats.org/officeDocument/2006/relationships/hyperlink" Target="http://comptox.epa.gov/dashboard/chemical/details/DTXSID8021195" TargetMode="External"/><Relationship Id="rId1219" Type="http://schemas.openxmlformats.org/officeDocument/2006/relationships/hyperlink" Target="http://comptox.epa.gov/dashboard/chemical/details/DTXSID7032555" TargetMode="External"/><Relationship Id="rId65" Type="http://schemas.openxmlformats.org/officeDocument/2006/relationships/hyperlink" Target="http://comptox.epa.gov/dashboard/chemical/details/DTXSID8027034" TargetMode="External"/><Relationship Id="rId281" Type="http://schemas.openxmlformats.org/officeDocument/2006/relationships/hyperlink" Target="http://comptox.epa.gov/dashboard/chemical/details/DTXSID7025055" TargetMode="External"/><Relationship Id="rId141" Type="http://schemas.openxmlformats.org/officeDocument/2006/relationships/hyperlink" Target="http://comptox.epa.gov/dashboard/chemical/details/DTXSID8024999" TargetMode="External"/><Relationship Id="rId379" Type="http://schemas.openxmlformats.org/officeDocument/2006/relationships/hyperlink" Target="http://comptox.epa.gov/dashboard/chemical/details/DTXSID7047279" TargetMode="External"/><Relationship Id="rId586" Type="http://schemas.openxmlformats.org/officeDocument/2006/relationships/hyperlink" Target="http://comptox.epa.gov/dashboard/chemical/details/DTXSID4022369" TargetMode="External"/><Relationship Id="rId793" Type="http://schemas.openxmlformats.org/officeDocument/2006/relationships/hyperlink" Target="http://comptox.epa.gov/dashboard/chemical/details/DTXSID3037707" TargetMode="External"/><Relationship Id="rId7" Type="http://schemas.openxmlformats.org/officeDocument/2006/relationships/hyperlink" Target="http://comptox.epa.gov/dashboard/chemical/details/DTXSID9021390" TargetMode="External"/><Relationship Id="rId239" Type="http://schemas.openxmlformats.org/officeDocument/2006/relationships/hyperlink" Target="http://comptox.epa.gov/dashboard/chemical/details/DTXSID9027360" TargetMode="External"/><Relationship Id="rId446" Type="http://schemas.openxmlformats.org/officeDocument/2006/relationships/hyperlink" Target="http://comptox.epa.gov/dashboard/chemical/details/DTXSID9023914" TargetMode="External"/><Relationship Id="rId653" Type="http://schemas.openxmlformats.org/officeDocument/2006/relationships/hyperlink" Target="http://comptox.epa.gov/dashboard/chemical/details/DTXSID5021419" TargetMode="External"/><Relationship Id="rId1076" Type="http://schemas.openxmlformats.org/officeDocument/2006/relationships/hyperlink" Target="http://comptox.epa.gov/dashboard/chemical/details/DTXSID4024729" TargetMode="External"/><Relationship Id="rId306" Type="http://schemas.openxmlformats.org/officeDocument/2006/relationships/hyperlink" Target="http://comptox.epa.gov/dashboard/chemical/details/DTXSID0047535" TargetMode="External"/><Relationship Id="rId860" Type="http://schemas.openxmlformats.org/officeDocument/2006/relationships/hyperlink" Target="http://comptox.epa.gov/dashboard/chemical/details/DTXSID7021948" TargetMode="External"/><Relationship Id="rId958" Type="http://schemas.openxmlformats.org/officeDocument/2006/relationships/hyperlink" Target="http://comptox.epa.gov/dashboard/chemical/details/DTXSID1032482" TargetMode="External"/><Relationship Id="rId1143" Type="http://schemas.openxmlformats.org/officeDocument/2006/relationships/hyperlink" Target="http://comptox.epa.gov/dashboard/chemical/details/DTXSID8024107" TargetMode="External"/><Relationship Id="rId87" Type="http://schemas.openxmlformats.org/officeDocument/2006/relationships/hyperlink" Target="http://comptox.epa.gov/dashboard/chemical/details/DTXSID0020442" TargetMode="External"/><Relationship Id="rId513" Type="http://schemas.openxmlformats.org/officeDocument/2006/relationships/hyperlink" Target="http://comptox.epa.gov/dashboard/chemical/details/DTXSID4022367" TargetMode="External"/><Relationship Id="rId720" Type="http://schemas.openxmlformats.org/officeDocument/2006/relationships/hyperlink" Target="http://comptox.epa.gov/dashboard/chemical/details/DTXSID2036299" TargetMode="External"/><Relationship Id="rId818" Type="http://schemas.openxmlformats.org/officeDocument/2006/relationships/hyperlink" Target="http://comptox.epa.gov/dashboard/chemical/details/DTXSID4048511" TargetMode="External"/><Relationship Id="rId1003" Type="http://schemas.openxmlformats.org/officeDocument/2006/relationships/hyperlink" Target="http://comptox.epa.gov/dashboard/chemical/details/DTXSID0021389" TargetMode="External"/><Relationship Id="rId1210" Type="http://schemas.openxmlformats.org/officeDocument/2006/relationships/hyperlink" Target="http://comptox.epa.gov/dashboard/chemical/details/DTXSID2032550" TargetMode="External"/><Relationship Id="rId14" Type="http://schemas.openxmlformats.org/officeDocument/2006/relationships/hyperlink" Target="http://comptox.epa.gov/dashboard/chemical/details/DTXSID7025132" TargetMode="External"/><Relationship Id="rId163" Type="http://schemas.openxmlformats.org/officeDocument/2006/relationships/hyperlink" Target="http://comptox.epa.gov/dashboard/chemical/details/DTXSID0021094" TargetMode="External"/><Relationship Id="rId370" Type="http://schemas.openxmlformats.org/officeDocument/2006/relationships/hyperlink" Target="http://comptox.epa.gov/dashboard/chemical/details/DTXSID8047264" TargetMode="External"/><Relationship Id="rId230" Type="http://schemas.openxmlformats.org/officeDocument/2006/relationships/hyperlink" Target="http://comptox.epa.gov/dashboard/chemical/details/DTXSID8035180" TargetMode="External"/><Relationship Id="rId468" Type="http://schemas.openxmlformats.org/officeDocument/2006/relationships/hyperlink" Target="http://comptox.epa.gov/dashboard/chemical/details/DTXSID7034545" TargetMode="External"/><Relationship Id="rId675" Type="http://schemas.openxmlformats.org/officeDocument/2006/relationships/hyperlink" Target="http://comptox.epa.gov/dashboard/chemical/details/DTXSID5020819" TargetMode="External"/><Relationship Id="rId882" Type="http://schemas.openxmlformats.org/officeDocument/2006/relationships/hyperlink" Target="http://comptox.epa.gov/dashboard/chemical/details/DTXSID7021237" TargetMode="External"/><Relationship Id="rId1098" Type="http://schemas.openxmlformats.org/officeDocument/2006/relationships/hyperlink" Target="http://comptox.epa.gov/dashboard/chemical/details/DTXSID3023897" TargetMode="External"/><Relationship Id="rId328" Type="http://schemas.openxmlformats.org/officeDocument/2006/relationships/hyperlink" Target="http://comptox.epa.gov/dashboard/chemical/details/DTXSID2032344" TargetMode="External"/><Relationship Id="rId535" Type="http://schemas.openxmlformats.org/officeDocument/2006/relationships/hyperlink" Target="http://comptox.epa.gov/dashboard/chemical/details/DTXSID1021455" TargetMode="External"/><Relationship Id="rId742" Type="http://schemas.openxmlformats.org/officeDocument/2006/relationships/hyperlink" Target="http://comptox.epa.gov/dashboard/chemical/details/DTXSID2021028" TargetMode="External"/><Relationship Id="rId1165" Type="http://schemas.openxmlformats.org/officeDocument/2006/relationships/hyperlink" Target="http://comptox.epa.gov/dashboard/chemical/details/DTXSID6021872" TargetMode="External"/><Relationship Id="rId602" Type="http://schemas.openxmlformats.org/officeDocument/2006/relationships/hyperlink" Target="http://comptox.epa.gov/dashboard/chemical/details/DTXSID2020688" TargetMode="External"/><Relationship Id="rId1025" Type="http://schemas.openxmlformats.org/officeDocument/2006/relationships/hyperlink" Target="http://comptox.epa.gov/dashboard/chemical/details/DTXSID1021952" TargetMode="External"/><Relationship Id="rId1232" Type="http://schemas.openxmlformats.org/officeDocument/2006/relationships/hyperlink" Target="http://comptox.epa.gov/dashboard/chemical/details/DTXSID9024930" TargetMode="External"/><Relationship Id="rId907" Type="http://schemas.openxmlformats.org/officeDocument/2006/relationships/hyperlink" Target="http://comptox.epa.gov/dashboard/chemical/details/DTXSID3027320" TargetMode="External"/><Relationship Id="rId36" Type="http://schemas.openxmlformats.org/officeDocument/2006/relationships/hyperlink" Target="http://comptox.epa.gov/dashboard/chemical/details/DTXSID5044493" TargetMode="External"/><Relationship Id="rId185" Type="http://schemas.openxmlformats.org/officeDocument/2006/relationships/hyperlink" Target="http://comptox.epa.gov/dashboard/chemical/details/DTXSID6021872" TargetMode="External"/><Relationship Id="rId392" Type="http://schemas.openxmlformats.org/officeDocument/2006/relationships/hyperlink" Target="http://comptox.epa.gov/dashboard/chemical/details/DTXSID7024873" TargetMode="External"/><Relationship Id="rId697" Type="http://schemas.openxmlformats.org/officeDocument/2006/relationships/hyperlink" Target="http://comptox.epa.gov/dashboard/chemical/details/DTXSID5023322" TargetMode="External"/><Relationship Id="rId252" Type="http://schemas.openxmlformats.org/officeDocument/2006/relationships/hyperlink" Target="http://comptox.epa.gov/dashboard/chemical/details/DTXSID4047381" TargetMode="External"/><Relationship Id="rId1187" Type="http://schemas.openxmlformats.org/officeDocument/2006/relationships/hyperlink" Target="http://comptox.epa.gov/dashboard/chemical/details/DTXSID1026900" TargetMode="External"/><Relationship Id="rId112" Type="http://schemas.openxmlformats.org/officeDocument/2006/relationships/hyperlink" Target="http://comptox.epa.gov/dashboard/chemical/details/DTXSID7024087" TargetMode="External"/><Relationship Id="rId557" Type="http://schemas.openxmlformats.org/officeDocument/2006/relationships/hyperlink" Target="http://comptox.epa.gov/dashboard/chemical/details/DTXSID3034618" TargetMode="External"/><Relationship Id="rId764" Type="http://schemas.openxmlformats.org/officeDocument/2006/relationships/hyperlink" Target="http://comptox.epa.gov/dashboard/chemical/details/DTXSID3024239" TargetMode="External"/><Relationship Id="rId971" Type="http://schemas.openxmlformats.org/officeDocument/2006/relationships/hyperlink" Target="http://comptox.epa.gov/dashboard/chemical/details/DTXSID7023645" TargetMode="External"/><Relationship Id="rId417" Type="http://schemas.openxmlformats.org/officeDocument/2006/relationships/hyperlink" Target="http://comptox.epa.gov/dashboard/chemical/details/DTXSID7024902" TargetMode="External"/><Relationship Id="rId624" Type="http://schemas.openxmlformats.org/officeDocument/2006/relationships/hyperlink" Target="http://comptox.epa.gov/dashboard/chemical/details/DTXSID3024152" TargetMode="External"/><Relationship Id="rId831" Type="http://schemas.openxmlformats.org/officeDocument/2006/relationships/hyperlink" Target="http://comptox.epa.gov/dashboard/chemical/details/DTXSID7021150" TargetMode="External"/><Relationship Id="rId1047" Type="http://schemas.openxmlformats.org/officeDocument/2006/relationships/hyperlink" Target="http://comptox.epa.gov/dashboard/chemical/details/DTXSID5023742" TargetMode="External"/><Relationship Id="rId1254" Type="http://schemas.openxmlformats.org/officeDocument/2006/relationships/hyperlink" Target="http://comptox.epa.gov/dashboard/chemical/details/DTXSID7048166" TargetMode="External"/><Relationship Id="rId929" Type="http://schemas.openxmlformats.org/officeDocument/2006/relationships/hyperlink" Target="http://comptox.epa.gov/dashboard/chemical/details/DTXSID4047339" TargetMode="External"/><Relationship Id="rId1114" Type="http://schemas.openxmlformats.org/officeDocument/2006/relationships/hyperlink" Target="http://comptox.epa.gov/dashboard/chemical/details/DTXSID1034973" TargetMode="External"/><Relationship Id="rId58" Type="http://schemas.openxmlformats.org/officeDocument/2006/relationships/hyperlink" Target="http://comptox.epa.gov/dashboard/chemical/details/DTXSID4027367" TargetMode="External"/><Relationship Id="rId274" Type="http://schemas.openxmlformats.org/officeDocument/2006/relationships/hyperlink" Target="http://comptox.epa.gov/dashboard/chemical/details/DTXSID1047528" TargetMode="External"/><Relationship Id="rId481" Type="http://schemas.openxmlformats.org/officeDocument/2006/relationships/hyperlink" Target="http://comptox.epa.gov/dashboard/chemical/details/DTXSID3020207" TargetMode="External"/><Relationship Id="rId134" Type="http://schemas.openxmlformats.org/officeDocument/2006/relationships/hyperlink" Target="http://comptox.epa.gov/dashboard/chemical/details/DTXSID2026525" TargetMode="External"/><Relationship Id="rId579" Type="http://schemas.openxmlformats.org/officeDocument/2006/relationships/hyperlink" Target="http://comptox.epa.gov/dashboard/chemical/details/DTXSID0034930" TargetMode="External"/><Relationship Id="rId786" Type="http://schemas.openxmlformats.org/officeDocument/2006/relationships/hyperlink" Target="http://comptox.epa.gov/dashboard/chemical/details/DTXSID5023796" TargetMode="External"/><Relationship Id="rId993" Type="http://schemas.openxmlformats.org/officeDocument/2006/relationships/hyperlink" Target="http://comptox.epa.gov/dashboard/chemical/details/DTXSID3026691" TargetMode="External"/><Relationship Id="rId341" Type="http://schemas.openxmlformats.org/officeDocument/2006/relationships/hyperlink" Target="http://comptox.epa.gov/dashboard/chemical/details/DTXSID5047291" TargetMode="External"/><Relationship Id="rId439" Type="http://schemas.openxmlformats.org/officeDocument/2006/relationships/hyperlink" Target="http://comptox.epa.gov/dashboard/chemical/details/DTXSID0020440" TargetMode="External"/><Relationship Id="rId646" Type="http://schemas.openxmlformats.org/officeDocument/2006/relationships/hyperlink" Target="http://comptox.epa.gov/dashboard/chemical/details/DTXSID1020770" TargetMode="External"/><Relationship Id="rId1069" Type="http://schemas.openxmlformats.org/officeDocument/2006/relationships/hyperlink" Target="http://comptox.epa.gov/dashboard/chemical/details/DTXSID6047313" TargetMode="External"/><Relationship Id="rId201" Type="http://schemas.openxmlformats.org/officeDocument/2006/relationships/hyperlink" Target="http://comptox.epa.gov/dashboard/chemical/details/DTXSID3029289" TargetMode="External"/><Relationship Id="rId506" Type="http://schemas.openxmlformats.org/officeDocument/2006/relationships/hyperlink" Target="http://comptox.epa.gov/dashboard/chemical/details/DTXSID1020560" TargetMode="External"/><Relationship Id="rId853" Type="http://schemas.openxmlformats.org/officeDocument/2006/relationships/hyperlink" Target="http://comptox.epa.gov/dashboard/chemical/details/DTXSID4024272" TargetMode="External"/><Relationship Id="rId1136" Type="http://schemas.openxmlformats.org/officeDocument/2006/relationships/hyperlink" Target="http://comptox.epa.gov/dashboard/chemical/details/DTXSID1034503" TargetMode="External"/><Relationship Id="rId713" Type="http://schemas.openxmlformats.org/officeDocument/2006/relationships/hyperlink" Target="http://comptox.epa.gov/dashboard/chemical/details/DTXSID9026689" TargetMode="External"/><Relationship Id="rId920" Type="http://schemas.openxmlformats.org/officeDocument/2006/relationships/hyperlink" Target="http://comptox.epa.gov/dashboard/chemical/details/DTXSID7021992" TargetMode="External"/><Relationship Id="rId1203" Type="http://schemas.openxmlformats.org/officeDocument/2006/relationships/hyperlink" Target="http://comptox.epa.gov/dashboard/chemical/details/DTXSID4026262" TargetMode="External"/><Relationship Id="rId296" Type="http://schemas.openxmlformats.org/officeDocument/2006/relationships/hyperlink" Target="http://comptox.epa.gov/dashboard/chemical/details/DTXSID3020910" TargetMode="External"/><Relationship Id="rId156" Type="http://schemas.openxmlformats.org/officeDocument/2006/relationships/hyperlink" Target="http://comptox.epa.gov/dashboard/chemical/details/DTXSID8021771" TargetMode="External"/><Relationship Id="rId363" Type="http://schemas.openxmlformats.org/officeDocument/2006/relationships/hyperlink" Target="http://comptox.epa.gov/dashboard/chemical/details/DTXSID2020347" TargetMode="External"/><Relationship Id="rId570" Type="http://schemas.openxmlformats.org/officeDocument/2006/relationships/hyperlink" Target="http://comptox.epa.gov/dashboard/chemical/details/DTXSID7032004" TargetMode="External"/><Relationship Id="rId223" Type="http://schemas.openxmlformats.org/officeDocument/2006/relationships/hyperlink" Target="http://comptox.epa.gov/dashboard/chemical/details/DTXSID1032519" TargetMode="External"/><Relationship Id="rId430" Type="http://schemas.openxmlformats.org/officeDocument/2006/relationships/hyperlink" Target="http://comptox.epa.gov/dashboard/chemical/details/DTXSID5037523" TargetMode="External"/><Relationship Id="rId668" Type="http://schemas.openxmlformats.org/officeDocument/2006/relationships/hyperlink" Target="http://comptox.epa.gov/dashboard/chemical/details/DTXSID6024175" TargetMode="External"/><Relationship Id="rId875" Type="http://schemas.openxmlformats.org/officeDocument/2006/relationships/hyperlink" Target="http://comptox.epa.gov/dashboard/chemical/details/DTXSID8032673" TargetMode="External"/><Relationship Id="rId1060" Type="http://schemas.openxmlformats.org/officeDocument/2006/relationships/hyperlink" Target="http://comptox.epa.gov/dashboard/chemical/details/DTXSID1020510" TargetMode="External"/><Relationship Id="rId528" Type="http://schemas.openxmlformats.org/officeDocument/2006/relationships/hyperlink" Target="http://comptox.epa.gov/dashboard/chemical/details/DTXSID3032547" TargetMode="External"/><Relationship Id="rId735" Type="http://schemas.openxmlformats.org/officeDocument/2006/relationships/hyperlink" Target="http://comptox.epa.gov/dashboard/chemical/details/DTXSID7020970" TargetMode="External"/><Relationship Id="rId942" Type="http://schemas.openxmlformats.org/officeDocument/2006/relationships/hyperlink" Target="http://comptox.epa.gov/dashboard/chemical/details/DTXSID1023819" TargetMode="External"/><Relationship Id="rId1158" Type="http://schemas.openxmlformats.org/officeDocument/2006/relationships/hyperlink" Target="http://comptox.epa.gov/dashboard/chemical/details/DTXSID0020604" TargetMode="External"/><Relationship Id="rId1018" Type="http://schemas.openxmlformats.org/officeDocument/2006/relationships/hyperlink" Target="http://comptox.epa.gov/dashboard/chemical/details/DTXSID4032580" TargetMode="External"/><Relationship Id="rId1225" Type="http://schemas.openxmlformats.org/officeDocument/2006/relationships/hyperlink" Target="http://comptox.epa.gov/dashboard/chemical/details/DTXSID3044203" TargetMode="External"/><Relationship Id="rId71" Type="http://schemas.openxmlformats.org/officeDocument/2006/relationships/hyperlink" Target="http://comptox.epa.gov/dashboard/chemical/details/DTXSID9020164" TargetMode="External"/><Relationship Id="rId802" Type="http://schemas.openxmlformats.org/officeDocument/2006/relationships/hyperlink" Target="http://comptox.epa.gov/dashboard/chemical/details/DTXSID8037706" TargetMode="External"/><Relationship Id="rId29" Type="http://schemas.openxmlformats.org/officeDocument/2006/relationships/hyperlink" Target="http://comptox.epa.gov/dashboard/chemical/details/DTXSID9024065" TargetMode="External"/><Relationship Id="rId178" Type="http://schemas.openxmlformats.org/officeDocument/2006/relationships/hyperlink" Target="http://comptox.epa.gov/dashboard/chemical/details/DTXSID8040721" TargetMode="External"/><Relationship Id="rId385" Type="http://schemas.openxmlformats.org/officeDocument/2006/relationships/hyperlink" Target="http://comptox.epa.gov/dashboard/chemical/details/DTXSID3047267" TargetMode="External"/><Relationship Id="rId592" Type="http://schemas.openxmlformats.org/officeDocument/2006/relationships/hyperlink" Target="http://comptox.epa.gov/dashboard/chemical/details/DTXSID6025355" TargetMode="External"/><Relationship Id="rId245" Type="http://schemas.openxmlformats.org/officeDocument/2006/relationships/hyperlink" Target="http://comptox.epa.gov/dashboard/chemical/details/DTXSID9020112" TargetMode="External"/><Relationship Id="rId452" Type="http://schemas.openxmlformats.org/officeDocument/2006/relationships/hyperlink" Target="http://comptox.epa.gov/dashboard/chemical/details/DTXSID2038732" TargetMode="External"/><Relationship Id="rId897" Type="http://schemas.openxmlformats.org/officeDocument/2006/relationships/hyperlink" Target="http://comptox.epa.gov/dashboard/chemical/details/DTXSID5047320" TargetMode="External"/><Relationship Id="rId1082" Type="http://schemas.openxmlformats.org/officeDocument/2006/relationships/hyperlink" Target="http://comptox.epa.gov/dashboard/chemical/details/DTXSID5031131" TargetMode="External"/><Relationship Id="rId105" Type="http://schemas.openxmlformats.org/officeDocument/2006/relationships/hyperlink" Target="http://comptox.epa.gov/dashboard/chemical/details/DTXSID4026684" TargetMode="External"/><Relationship Id="rId312" Type="http://schemas.openxmlformats.org/officeDocument/2006/relationships/hyperlink" Target="http://comptox.epa.gov/dashboard/chemical/details/DTXSID9020243" TargetMode="External"/><Relationship Id="rId757" Type="http://schemas.openxmlformats.org/officeDocument/2006/relationships/hyperlink" Target="http://comptox.epa.gov/dashboard/chemical/details/DTXSID7027205" TargetMode="External"/><Relationship Id="rId964" Type="http://schemas.openxmlformats.org/officeDocument/2006/relationships/hyperlink" Target="http://comptox.epa.gov/dashboard/chemical/details/DTXSID4027608" TargetMode="External"/><Relationship Id="rId93" Type="http://schemas.openxmlformats.org/officeDocument/2006/relationships/hyperlink" Target="http://comptox.epa.gov/dashboard/chemical/details/DTXSID6025145" TargetMode="External"/><Relationship Id="rId617" Type="http://schemas.openxmlformats.org/officeDocument/2006/relationships/hyperlink" Target="http://comptox.epa.gov/dashboard/chemical/details/DTXSID6025438" TargetMode="External"/><Relationship Id="rId824" Type="http://schemas.openxmlformats.org/officeDocument/2006/relationships/hyperlink" Target="http://comptox.epa.gov/dashboard/chemical/details/DTXSID8048521" TargetMode="External"/><Relationship Id="rId1247" Type="http://schemas.openxmlformats.org/officeDocument/2006/relationships/hyperlink" Target="http://comptox.epa.gov/dashboard/chemical/details/DTXSID7032638" TargetMode="External"/><Relationship Id="rId1107" Type="http://schemas.openxmlformats.org/officeDocument/2006/relationships/hyperlink" Target="http://comptox.epa.gov/dashboard/chemical/details/DTXSID2026529" TargetMode="External"/><Relationship Id="rId116" Type="http://schemas.openxmlformats.org/officeDocument/2006/relationships/hyperlink" Target="http://comptox.epa.gov/dashboard/chemical/details/DTXSID1025300" TargetMode="External"/><Relationship Id="rId323" Type="http://schemas.openxmlformats.org/officeDocument/2006/relationships/hyperlink" Target="http://comptox.epa.gov/dashboard/chemical/details/DTXSID3020257" TargetMode="External"/><Relationship Id="rId530" Type="http://schemas.openxmlformats.org/officeDocument/2006/relationships/hyperlink" Target="http://comptox.epa.gov/dashboard/chemical/details/DTXSID7048168" TargetMode="External"/><Relationship Id="rId768" Type="http://schemas.openxmlformats.org/officeDocument/2006/relationships/hyperlink" Target="http://comptox.epa.gov/dashboard/chemical/details/DTXSID5021097" TargetMode="External"/><Relationship Id="rId975" Type="http://schemas.openxmlformats.org/officeDocument/2006/relationships/hyperlink" Target="http://comptox.epa.gov/dashboard/chemical/details/DTXSID5021336" TargetMode="External"/><Relationship Id="rId1160" Type="http://schemas.openxmlformats.org/officeDocument/2006/relationships/hyperlink" Target="http://comptox.epa.gov/dashboard/chemical/details/DTXSID2032398" TargetMode="External"/><Relationship Id="rId20" Type="http://schemas.openxmlformats.org/officeDocument/2006/relationships/hyperlink" Target="http://comptox.epa.gov/dashboard/chemical/details/DTXSID6026797" TargetMode="External"/><Relationship Id="rId628" Type="http://schemas.openxmlformats.org/officeDocument/2006/relationships/hyperlink" Target="http://comptox.epa.gov/dashboard/chemical/details/DTXSID9020740" TargetMode="External"/><Relationship Id="rId835" Type="http://schemas.openxmlformats.org/officeDocument/2006/relationships/hyperlink" Target="http://comptox.epa.gov/dashboard/chemical/details/DTXSID1021160" TargetMode="External"/><Relationship Id="rId267" Type="http://schemas.openxmlformats.org/officeDocument/2006/relationships/hyperlink" Target="http://comptox.epa.gov/dashboard/chemical/details/DTXSID2020137" TargetMode="External"/><Relationship Id="rId474" Type="http://schemas.openxmlformats.org/officeDocument/2006/relationships/hyperlink" Target="http://comptox.epa.gov/dashboard/chemical/details/DTXSID5025152" TargetMode="External"/><Relationship Id="rId1020" Type="http://schemas.openxmlformats.org/officeDocument/2006/relationships/hyperlink" Target="http://comptox.epa.gov/dashboard/chemical/details/DTXSID2032500" TargetMode="External"/><Relationship Id="rId1118" Type="http://schemas.openxmlformats.org/officeDocument/2006/relationships/hyperlink" Target="http://comptox.epa.gov/dashboard/chemical/details/DTXSID3020207" TargetMode="External"/><Relationship Id="rId127" Type="http://schemas.openxmlformats.org/officeDocument/2006/relationships/hyperlink" Target="http://comptox.epa.gov/dashboard/chemical/details/DTXSID4025791" TargetMode="External"/><Relationship Id="rId681" Type="http://schemas.openxmlformats.org/officeDocument/2006/relationships/hyperlink" Target="http://comptox.epa.gov/dashboard/chemical/details/DTXSID6025567" TargetMode="External"/><Relationship Id="rId779" Type="http://schemas.openxmlformats.org/officeDocument/2006/relationships/hyperlink" Target="http://comptox.epa.gov/dashboard/chemical/details/DTXSID7024245" TargetMode="External"/><Relationship Id="rId902" Type="http://schemas.openxmlformats.org/officeDocument/2006/relationships/hyperlink" Target="http://comptox.epa.gov/dashboard/chemical/details/DTXSID9024304" TargetMode="External"/><Relationship Id="rId986" Type="http://schemas.openxmlformats.org/officeDocument/2006/relationships/hyperlink" Target="http://comptox.epa.gov/dashboard/chemical/details/DTXSID6034972" TargetMode="External"/><Relationship Id="rId31" Type="http://schemas.openxmlformats.org/officeDocument/2006/relationships/hyperlink" Target="http://comptox.epa.gov/dashboard/chemical/details/DTXSID8021195" TargetMode="External"/><Relationship Id="rId334" Type="http://schemas.openxmlformats.org/officeDocument/2006/relationships/hyperlink" Target="http://comptox.epa.gov/dashboard/chemical/details/DTXSID7020764" TargetMode="External"/><Relationship Id="rId541" Type="http://schemas.openxmlformats.org/officeDocument/2006/relationships/hyperlink" Target="http://comptox.epa.gov/dashboard/chemical/details/DTXSID8032548" TargetMode="External"/><Relationship Id="rId639" Type="http://schemas.openxmlformats.org/officeDocument/2006/relationships/hyperlink" Target="http://comptox.epa.gov/dashboard/chemical/details/DTXSID8020759" TargetMode="External"/><Relationship Id="rId1171" Type="http://schemas.openxmlformats.org/officeDocument/2006/relationships/hyperlink" Target="http://comptox.epa.gov/dashboard/chemical/details/DTXSID7031248" TargetMode="External"/><Relationship Id="rId180" Type="http://schemas.openxmlformats.org/officeDocument/2006/relationships/hyperlink" Target="http://comptox.epa.gov/dashboard/chemical/details/DTXSID2037714" TargetMode="External"/><Relationship Id="rId278" Type="http://schemas.openxmlformats.org/officeDocument/2006/relationships/hyperlink" Target="http://comptox.epa.gov/dashboard/chemical/details/DTXSID9020160" TargetMode="External"/><Relationship Id="rId401" Type="http://schemas.openxmlformats.org/officeDocument/2006/relationships/hyperlink" Target="http://comptox.epa.gov/dashboard/chemical/details/DTXSID6043709" TargetMode="External"/><Relationship Id="rId846" Type="http://schemas.openxmlformats.org/officeDocument/2006/relationships/hyperlink" Target="http://comptox.epa.gov/dashboard/chemical/details/DTXSID4021185" TargetMode="External"/><Relationship Id="rId1031" Type="http://schemas.openxmlformats.org/officeDocument/2006/relationships/hyperlink" Target="http://comptox.epa.gov/dashboard/chemical/details/DTXSID9026265" TargetMode="External"/><Relationship Id="rId1129" Type="http://schemas.openxmlformats.org/officeDocument/2006/relationships/hyperlink" Target="http://comptox.epa.gov/dashboard/chemical/details/DTXSID7032470" TargetMode="External"/><Relationship Id="rId485" Type="http://schemas.openxmlformats.org/officeDocument/2006/relationships/hyperlink" Target="http://comptox.epa.gov/dashboard/chemical/details/DTXSID4020537" TargetMode="External"/><Relationship Id="rId692" Type="http://schemas.openxmlformats.org/officeDocument/2006/relationships/hyperlink" Target="http://comptox.epa.gov/dashboard/chemical/details/DTXSID4022448" TargetMode="External"/><Relationship Id="rId706" Type="http://schemas.openxmlformats.org/officeDocument/2006/relationships/hyperlink" Target="http://comptox.epa.gov/dashboard/chemical/details/DTXSID4040002" TargetMode="External"/><Relationship Id="rId913" Type="http://schemas.openxmlformats.org/officeDocument/2006/relationships/hyperlink" Target="http://comptox.epa.gov/dashboard/chemical/details/DTXSID1026031" TargetMode="External"/><Relationship Id="rId42" Type="http://schemas.openxmlformats.org/officeDocument/2006/relationships/hyperlink" Target="http://comptox.epa.gov/dashboard/chemical/details/DTXSID0034192" TargetMode="External"/><Relationship Id="rId138" Type="http://schemas.openxmlformats.org/officeDocument/2006/relationships/hyperlink" Target="http://comptox.epa.gov/dashboard/chemical/details/DTXSID1020485" TargetMode="External"/><Relationship Id="rId345" Type="http://schemas.openxmlformats.org/officeDocument/2006/relationships/hyperlink" Target="http://comptox.epa.gov/dashboard/chemical/details/DTXSID3026726" TargetMode="External"/><Relationship Id="rId552" Type="http://schemas.openxmlformats.org/officeDocument/2006/relationships/hyperlink" Target="http://comptox.epa.gov/dashboard/chemical/details/DTXSID0034855" TargetMode="External"/><Relationship Id="rId997" Type="http://schemas.openxmlformats.org/officeDocument/2006/relationships/hyperlink" Target="http://comptox.epa.gov/dashboard/chemical/details/DTXSID1040742" TargetMode="External"/><Relationship Id="rId1182" Type="http://schemas.openxmlformats.org/officeDocument/2006/relationships/hyperlink" Target="http://comptox.epa.gov/dashboard/chemical/details/DTXSID2034625" TargetMode="External"/><Relationship Id="rId191" Type="http://schemas.openxmlformats.org/officeDocument/2006/relationships/hyperlink" Target="http://comptox.epa.gov/dashboard/chemical/details/DTXSID5029055" TargetMode="External"/><Relationship Id="rId205" Type="http://schemas.openxmlformats.org/officeDocument/2006/relationships/hyperlink" Target="http://comptox.epa.gov/dashboard/chemical/details/DTXSID2020890" TargetMode="External"/><Relationship Id="rId412" Type="http://schemas.openxmlformats.org/officeDocument/2006/relationships/hyperlink" Target="http://comptox.epa.gov/dashboard/chemical/details/DTXSID9022310" TargetMode="External"/><Relationship Id="rId857" Type="http://schemas.openxmlformats.org/officeDocument/2006/relationships/hyperlink" Target="http://comptox.epa.gov/dashboard/chemical/details/DTXSID3021196" TargetMode="External"/><Relationship Id="rId1042" Type="http://schemas.openxmlformats.org/officeDocument/2006/relationships/hyperlink" Target="http://comptox.epa.gov/dashboard/chemical/details/DTXSID9021427" TargetMode="External"/><Relationship Id="rId289" Type="http://schemas.openxmlformats.org/officeDocument/2006/relationships/hyperlink" Target="http://comptox.epa.gov/dashboard/chemical/details/DTXSID1020194" TargetMode="External"/><Relationship Id="rId496" Type="http://schemas.openxmlformats.org/officeDocument/2006/relationships/hyperlink" Target="http://comptox.epa.gov/dashboard/chemical/details/DTXSID0020446" TargetMode="External"/><Relationship Id="rId717" Type="http://schemas.openxmlformats.org/officeDocument/2006/relationships/hyperlink" Target="http://comptox.epa.gov/dashboard/chemical/details/DTXSID2020507" TargetMode="External"/><Relationship Id="rId924" Type="http://schemas.openxmlformats.org/officeDocument/2006/relationships/hyperlink" Target="http://comptox.epa.gov/dashboard/chemical/details/DTXSID6027397" TargetMode="External"/><Relationship Id="rId53" Type="http://schemas.openxmlformats.org/officeDocument/2006/relationships/hyperlink" Target="http://comptox.epa.gov/dashboard/chemical/details/DTXSID8024284" TargetMode="External"/><Relationship Id="rId149" Type="http://schemas.openxmlformats.org/officeDocument/2006/relationships/hyperlink" Target="http://comptox.epa.gov/dashboard/chemical/details/DTXSID1026792" TargetMode="External"/><Relationship Id="rId356" Type="http://schemas.openxmlformats.org/officeDocument/2006/relationships/hyperlink" Target="http://comptox.epa.gov/dashboard/chemical/details/DTXSID6034265" TargetMode="External"/><Relationship Id="rId563" Type="http://schemas.openxmlformats.org/officeDocument/2006/relationships/hyperlink" Target="http://comptox.epa.gov/dashboard/chemical/details/DTXSID3024104" TargetMode="External"/><Relationship Id="rId770" Type="http://schemas.openxmlformats.org/officeDocument/2006/relationships/hyperlink" Target="http://comptox.epa.gov/dashboard/chemical/details/DTXSID9020374" TargetMode="External"/><Relationship Id="rId1193" Type="http://schemas.openxmlformats.org/officeDocument/2006/relationships/hyperlink" Target="http://comptox.epa.gov/dashboard/chemical/details/DTXSID9032537" TargetMode="External"/><Relationship Id="rId1207" Type="http://schemas.openxmlformats.org/officeDocument/2006/relationships/hyperlink" Target="http://comptox.epa.gov/dashboard/chemical/details/DTXSID5032573" TargetMode="External"/><Relationship Id="rId216" Type="http://schemas.openxmlformats.org/officeDocument/2006/relationships/hyperlink" Target="http://comptox.epa.gov/dashboard/chemical/details/DTXSID2020006" TargetMode="External"/><Relationship Id="rId423" Type="http://schemas.openxmlformats.org/officeDocument/2006/relationships/hyperlink" Target="http://comptox.epa.gov/dashboard/chemical/details/DTXSID3047429" TargetMode="External"/><Relationship Id="rId868" Type="http://schemas.openxmlformats.org/officeDocument/2006/relationships/hyperlink" Target="http://comptox.epa.gov/dashboard/chemical/details/DTXSID8034871" TargetMode="External"/><Relationship Id="rId1053" Type="http://schemas.openxmlformats.org/officeDocument/2006/relationships/hyperlink" Target="http://comptox.epa.gov/dashboard/chemical/details/DTXSID7021239" TargetMode="External"/><Relationship Id="rId630" Type="http://schemas.openxmlformats.org/officeDocument/2006/relationships/hyperlink" Target="http://comptox.epa.gov/dashboard/chemical/details/DTXSID4047252" TargetMode="External"/><Relationship Id="rId728" Type="http://schemas.openxmlformats.org/officeDocument/2006/relationships/hyperlink" Target="http://comptox.epa.gov/dashboard/chemical/details/DTXSID7040362" TargetMode="External"/><Relationship Id="rId935" Type="http://schemas.openxmlformats.org/officeDocument/2006/relationships/hyperlink" Target="http://comptox.epa.gov/dashboard/chemical/details/DTXSID8047341" TargetMode="External"/><Relationship Id="rId64" Type="http://schemas.openxmlformats.org/officeDocument/2006/relationships/hyperlink" Target="http://comptox.epa.gov/dashboard/chemical/details/DTXSID1026908" TargetMode="External"/><Relationship Id="rId367" Type="http://schemas.openxmlformats.org/officeDocument/2006/relationships/hyperlink" Target="http://comptox.epa.gov/dashboard/chemical/details/DTXSID7047308" TargetMode="External"/><Relationship Id="rId574" Type="http://schemas.openxmlformats.org/officeDocument/2006/relationships/hyperlink" Target="http://comptox.epa.gov/dashboard/chemical/details/DTXSID0021385" TargetMode="External"/><Relationship Id="rId1120" Type="http://schemas.openxmlformats.org/officeDocument/2006/relationships/hyperlink" Target="http://comptox.epa.gov/dashboard/chemical/details/DTXSID2024242" TargetMode="External"/><Relationship Id="rId1218" Type="http://schemas.openxmlformats.org/officeDocument/2006/relationships/hyperlink" Target="http://comptox.epa.gov/dashboard/chemical/details/DTXSID8024315" TargetMode="External"/><Relationship Id="rId227" Type="http://schemas.openxmlformats.org/officeDocument/2006/relationships/hyperlink" Target="http://comptox.epa.gov/dashboard/chemical/details/DTXSID0039223" TargetMode="External"/><Relationship Id="rId781" Type="http://schemas.openxmlformats.org/officeDocument/2006/relationships/hyperlink" Target="http://comptox.epa.gov/dashboard/chemical/details/DTXSID2021105" TargetMode="External"/><Relationship Id="rId879" Type="http://schemas.openxmlformats.org/officeDocument/2006/relationships/hyperlink" Target="http://comptox.epa.gov/dashboard/chemical/details/DTXSID2034881" TargetMode="External"/><Relationship Id="rId434" Type="http://schemas.openxmlformats.org/officeDocument/2006/relationships/hyperlink" Target="http://comptox.epa.gov/dashboard/chemical/details/DTXSID2021866" TargetMode="External"/><Relationship Id="rId641" Type="http://schemas.openxmlformats.org/officeDocument/2006/relationships/hyperlink" Target="http://comptox.epa.gov/dashboard/chemical/details/DTXSID8024157" TargetMode="External"/><Relationship Id="rId739" Type="http://schemas.openxmlformats.org/officeDocument/2006/relationships/hyperlink" Target="http://comptox.epa.gov/dashboard/chemical/details/DTXSID0047167" TargetMode="External"/><Relationship Id="rId1064" Type="http://schemas.openxmlformats.org/officeDocument/2006/relationships/hyperlink" Target="http://comptox.epa.gov/dashboard/chemical/details/DTXSID0047246" TargetMode="External"/><Relationship Id="rId280" Type="http://schemas.openxmlformats.org/officeDocument/2006/relationships/hyperlink" Target="http://comptox.epa.gov/dashboard/chemical/details/DTXSID9020168" TargetMode="External"/><Relationship Id="rId501" Type="http://schemas.openxmlformats.org/officeDocument/2006/relationships/hyperlink" Target="http://comptox.epa.gov/dashboard/chemical/details/DTXSID6027923" TargetMode="External"/><Relationship Id="rId946" Type="http://schemas.openxmlformats.org/officeDocument/2006/relationships/hyperlink" Target="http://comptox.epa.gov/dashboard/chemical/details/DTXSID0021256" TargetMode="External"/><Relationship Id="rId1131" Type="http://schemas.openxmlformats.org/officeDocument/2006/relationships/hyperlink" Target="http://comptox.epa.gov/dashboard/chemical/details/DTXSID0020529" TargetMode="External"/><Relationship Id="rId1229" Type="http://schemas.openxmlformats.org/officeDocument/2006/relationships/hyperlink" Target="http://comptox.epa.gov/dashboard/chemical/details/DTXSID9032581" TargetMode="External"/><Relationship Id="rId75" Type="http://schemas.openxmlformats.org/officeDocument/2006/relationships/hyperlink" Target="http://comptox.epa.gov/dashboard/chemical/details/DTXSID4027494" TargetMode="External"/><Relationship Id="rId140" Type="http://schemas.openxmlformats.org/officeDocument/2006/relationships/hyperlink" Target="http://comptox.epa.gov/dashboard/chemical/details/DTXSID9024930" TargetMode="External"/><Relationship Id="rId378" Type="http://schemas.openxmlformats.org/officeDocument/2006/relationships/hyperlink" Target="http://comptox.epa.gov/dashboard/chemical/details/DTXSID3047265" TargetMode="External"/><Relationship Id="rId585" Type="http://schemas.openxmlformats.org/officeDocument/2006/relationships/hyperlink" Target="http://comptox.epa.gov/dashboard/chemical/details/DTXSID2048167" TargetMode="External"/><Relationship Id="rId792" Type="http://schemas.openxmlformats.org/officeDocument/2006/relationships/hyperlink" Target="http://comptox.epa.gov/dashboard/chemical/details/DTXSID8022292" TargetMode="External"/><Relationship Id="rId806" Type="http://schemas.openxmlformats.org/officeDocument/2006/relationships/hyperlink" Target="http://comptox.epa.gov/dashboard/chemical/details/DTXSID3047261" TargetMode="External"/><Relationship Id="rId6" Type="http://schemas.openxmlformats.org/officeDocument/2006/relationships/hyperlink" Target="http://comptox.epa.gov/dashboard/chemical/details/DTXSID8026193" TargetMode="External"/><Relationship Id="rId238" Type="http://schemas.openxmlformats.org/officeDocument/2006/relationships/hyperlink" Target="http://comptox.epa.gov/dashboard/chemical/details/DTXSID0020076" TargetMode="External"/><Relationship Id="rId445" Type="http://schemas.openxmlformats.org/officeDocument/2006/relationships/hyperlink" Target="http://comptox.epa.gov/dashboard/chemical/details/DTXSID4020450" TargetMode="External"/><Relationship Id="rId652" Type="http://schemas.openxmlformats.org/officeDocument/2006/relationships/hyperlink" Target="http://comptox.epa.gov/dashboard/chemical/details/DTXSID8023632" TargetMode="External"/><Relationship Id="rId1075" Type="http://schemas.openxmlformats.org/officeDocument/2006/relationships/hyperlink" Target="http://comptox.epa.gov/dashboard/chemical/details/DTXSID6025068" TargetMode="External"/><Relationship Id="rId291" Type="http://schemas.openxmlformats.org/officeDocument/2006/relationships/hyperlink" Target="http://comptox.epa.gov/dashboard/chemical/details/DTXSID4058655" TargetMode="External"/><Relationship Id="rId305" Type="http://schemas.openxmlformats.org/officeDocument/2006/relationships/hyperlink" Target="http://comptox.epa.gov/dashboard/chemical/details/DTXSID3020209" TargetMode="External"/><Relationship Id="rId512" Type="http://schemas.openxmlformats.org/officeDocument/2006/relationships/hyperlink" Target="http://comptox.epa.gov/dashboard/chemical/details/DTXSID4032667" TargetMode="External"/><Relationship Id="rId957" Type="http://schemas.openxmlformats.org/officeDocument/2006/relationships/hyperlink" Target="http://comptox.epa.gov/dashboard/chemical/details/DTXSID0034223" TargetMode="External"/><Relationship Id="rId1142" Type="http://schemas.openxmlformats.org/officeDocument/2006/relationships/hyperlink" Target="http://comptox.epa.gov/dashboard/chemical/details/DTXSID7032553" TargetMode="External"/><Relationship Id="rId86" Type="http://schemas.openxmlformats.org/officeDocument/2006/relationships/hyperlink" Target="http://comptox.epa.gov/dashboard/chemical/details/DTXSID1020439" TargetMode="External"/><Relationship Id="rId151" Type="http://schemas.openxmlformats.org/officeDocument/2006/relationships/hyperlink" Target="http://comptox.epa.gov/dashboard/chemical/details/DTXSID5021831" TargetMode="External"/><Relationship Id="rId389" Type="http://schemas.openxmlformats.org/officeDocument/2006/relationships/hyperlink" Target="http://comptox.epa.gov/dashboard/chemical/details/DTXSID3024869" TargetMode="External"/><Relationship Id="rId596" Type="http://schemas.openxmlformats.org/officeDocument/2006/relationships/hyperlink" Target="http://comptox.epa.gov/dashboard/chemical/details/DTXSID1047312" TargetMode="External"/><Relationship Id="rId817" Type="http://schemas.openxmlformats.org/officeDocument/2006/relationships/hyperlink" Target="http://comptox.epa.gov/dashboard/chemical/details/DTXSID9048510" TargetMode="External"/><Relationship Id="rId1002" Type="http://schemas.openxmlformats.org/officeDocument/2006/relationships/hyperlink" Target="http://comptox.epa.gov/dashboard/chemical/details/DTXSID9035204" TargetMode="External"/><Relationship Id="rId249" Type="http://schemas.openxmlformats.org/officeDocument/2006/relationships/hyperlink" Target="http://comptox.epa.gov/dashboard/chemical/details/DTXSID0047371" TargetMode="External"/><Relationship Id="rId456" Type="http://schemas.openxmlformats.org/officeDocument/2006/relationships/hyperlink" Target="http://comptox.epa.gov/dashboard/chemical/details/DTXSID0026967" TargetMode="External"/><Relationship Id="rId663" Type="http://schemas.openxmlformats.org/officeDocument/2006/relationships/hyperlink" Target="http://comptox.epa.gov/dashboard/chemical/details/DTXSID4042121" TargetMode="External"/><Relationship Id="rId870" Type="http://schemas.openxmlformats.org/officeDocument/2006/relationships/hyperlink" Target="http://comptox.epa.gov/dashboard/chemical/details/DTXSID5032573" TargetMode="External"/><Relationship Id="rId1086" Type="http://schemas.openxmlformats.org/officeDocument/2006/relationships/hyperlink" Target="http://comptox.epa.gov/dashboard/chemical/details/DTXSID0048507" TargetMode="External"/><Relationship Id="rId13" Type="http://schemas.openxmlformats.org/officeDocument/2006/relationships/hyperlink" Target="http://comptox.epa.gov/dashboard/chemical/details/DTXSID6020430" TargetMode="External"/><Relationship Id="rId109" Type="http://schemas.openxmlformats.org/officeDocument/2006/relationships/hyperlink" Target="http://comptox.epa.gov/dashboard/chemical/details/DTXSID1021877" TargetMode="External"/><Relationship Id="rId316" Type="http://schemas.openxmlformats.org/officeDocument/2006/relationships/hyperlink" Target="http://comptox.epa.gov/dashboard/chemical/details/DTXSID4024729" TargetMode="External"/><Relationship Id="rId523" Type="http://schemas.openxmlformats.org/officeDocument/2006/relationships/hyperlink" Target="http://comptox.epa.gov/dashboard/chemical/details/DTXSID8020597" TargetMode="External"/><Relationship Id="rId968" Type="http://schemas.openxmlformats.org/officeDocument/2006/relationships/hyperlink" Target="http://comptox.epa.gov/dashboard/chemical/details/DTXSID9036515" TargetMode="External"/><Relationship Id="rId1153" Type="http://schemas.openxmlformats.org/officeDocument/2006/relationships/hyperlink" Target="http://comptox.epa.gov/dashboard/chemical/details/DTXSID5032498" TargetMode="External"/><Relationship Id="rId97" Type="http://schemas.openxmlformats.org/officeDocument/2006/relationships/hyperlink" Target="http://comptox.epa.gov/dashboard/chemical/details/DTXSID8026307" TargetMode="External"/><Relationship Id="rId730" Type="http://schemas.openxmlformats.org/officeDocument/2006/relationships/hyperlink" Target="http://comptox.epa.gov/dashboard/chemical/details/DTXSID1020932" TargetMode="External"/><Relationship Id="rId828" Type="http://schemas.openxmlformats.org/officeDocument/2006/relationships/hyperlink" Target="http://comptox.epa.gov/dashboard/chemical/details/DTXSID0021125" TargetMode="External"/><Relationship Id="rId1013" Type="http://schemas.openxmlformats.org/officeDocument/2006/relationships/hyperlink" Target="http://comptox.epa.gov/dashboard/chemical/details/DTXSID0040701" TargetMode="External"/><Relationship Id="rId162" Type="http://schemas.openxmlformats.org/officeDocument/2006/relationships/hyperlink" Target="http://comptox.epa.gov/dashboard/chemical/details/DTXSID6022422" TargetMode="External"/><Relationship Id="rId467" Type="http://schemas.openxmlformats.org/officeDocument/2006/relationships/hyperlink" Target="http://comptox.epa.gov/dashboard/chemical/details/DTXSID7020479" TargetMode="External"/><Relationship Id="rId1097" Type="http://schemas.openxmlformats.org/officeDocument/2006/relationships/hyperlink" Target="http://comptox.epa.gov/dashboard/chemical/details/DTXSID7044928" TargetMode="External"/><Relationship Id="rId1220" Type="http://schemas.openxmlformats.org/officeDocument/2006/relationships/hyperlink" Target="http://comptox.epa.gov/dashboard/chemical/details/DTXSID4020791" TargetMode="External"/><Relationship Id="rId674" Type="http://schemas.openxmlformats.org/officeDocument/2006/relationships/hyperlink" Target="http://comptox.epa.gov/dashboard/chemical/details/DTXSID6020692" TargetMode="External"/><Relationship Id="rId881" Type="http://schemas.openxmlformats.org/officeDocument/2006/relationships/hyperlink" Target="http://comptox.epa.gov/dashboard/chemical/details/DTXSID1034181" TargetMode="External"/><Relationship Id="rId979" Type="http://schemas.openxmlformats.org/officeDocument/2006/relationships/hyperlink" Target="http://comptox.epa.gov/dashboard/chemical/details/DTXSID1032488" TargetMode="External"/><Relationship Id="rId24" Type="http://schemas.openxmlformats.org/officeDocument/2006/relationships/hyperlink" Target="http://comptox.epa.gov/dashboard/chemical/details/DTXSID3035341" TargetMode="External"/><Relationship Id="rId327" Type="http://schemas.openxmlformats.org/officeDocument/2006/relationships/hyperlink" Target="http://comptox.epa.gov/dashboard/chemical/details/DTXSID2020268" TargetMode="External"/><Relationship Id="rId534" Type="http://schemas.openxmlformats.org/officeDocument/2006/relationships/hyperlink" Target="http://comptox.epa.gov/dashboard/chemical/details/DTXSID2020189" TargetMode="External"/><Relationship Id="rId741" Type="http://schemas.openxmlformats.org/officeDocument/2006/relationships/hyperlink" Target="http://comptox.epa.gov/dashboard/chemical/details/DTXSID2021026" TargetMode="External"/><Relationship Id="rId839" Type="http://schemas.openxmlformats.org/officeDocument/2006/relationships/hyperlink" Target="http://comptox.epa.gov/dashboard/chemical/details/DTXSID1021166" TargetMode="External"/><Relationship Id="rId1164" Type="http://schemas.openxmlformats.org/officeDocument/2006/relationships/hyperlink" Target="http://comptox.epa.gov/dashboard/chemical/details/DTXSID7029879" TargetMode="External"/><Relationship Id="rId173" Type="http://schemas.openxmlformats.org/officeDocument/2006/relationships/hyperlink" Target="http://comptox.epa.gov/dashboard/chemical/details/DTXSID9020295" TargetMode="External"/><Relationship Id="rId380" Type="http://schemas.openxmlformats.org/officeDocument/2006/relationships/hyperlink" Target="http://comptox.epa.gov/dashboard/chemical/details/DTXSID8047266" TargetMode="External"/><Relationship Id="rId601" Type="http://schemas.openxmlformats.org/officeDocument/2006/relationships/hyperlink" Target="http://comptox.epa.gov/dashboard/chemical/details/DTXSID2021600" TargetMode="External"/><Relationship Id="rId1024" Type="http://schemas.openxmlformats.org/officeDocument/2006/relationships/hyperlink" Target="http://comptox.epa.gov/dashboard/chemical/details/DTXSID0047533" TargetMode="External"/><Relationship Id="rId1231" Type="http://schemas.openxmlformats.org/officeDocument/2006/relationships/hyperlink" Target="http://comptox.epa.gov/dashboard/chemical/details/DTXSID5032525" TargetMode="External"/><Relationship Id="rId240" Type="http://schemas.openxmlformats.org/officeDocument/2006/relationships/hyperlink" Target="http://comptox.epa.gov/dashboard/chemical/details/DTXSID9020089" TargetMode="External"/><Relationship Id="rId478" Type="http://schemas.openxmlformats.org/officeDocument/2006/relationships/hyperlink" Target="http://comptox.epa.gov/dashboard/chemical/details/DTXSID7020508" TargetMode="External"/><Relationship Id="rId685" Type="http://schemas.openxmlformats.org/officeDocument/2006/relationships/hyperlink" Target="http://comptox.epa.gov/dashboard/chemical/details/DTXSID2026864" TargetMode="External"/><Relationship Id="rId892" Type="http://schemas.openxmlformats.org/officeDocument/2006/relationships/hyperlink" Target="http://comptox.epa.gov/dashboard/chemical/details/DTXSID8047391" TargetMode="External"/><Relationship Id="rId906" Type="http://schemas.openxmlformats.org/officeDocument/2006/relationships/hyperlink" Target="http://comptox.epa.gov/dashboard/chemical/details/DTXSID3042390" TargetMode="External"/><Relationship Id="rId35" Type="http://schemas.openxmlformats.org/officeDocument/2006/relationships/hyperlink" Target="http://comptox.epa.gov/dashboard/chemical/details/DTXSID4024143" TargetMode="External"/><Relationship Id="rId100" Type="http://schemas.openxmlformats.org/officeDocument/2006/relationships/hyperlink" Target="http://comptox.epa.gov/dashboard/chemical/details/DTXSID6027052" TargetMode="External"/><Relationship Id="rId338" Type="http://schemas.openxmlformats.org/officeDocument/2006/relationships/hyperlink" Target="http://comptox.epa.gov/dashboard/chemical/details/DTXSID0024000" TargetMode="External"/><Relationship Id="rId545" Type="http://schemas.openxmlformats.org/officeDocument/2006/relationships/hyperlink" Target="http://comptox.epa.gov/dashboard/chemical/details/DTXSID2032392" TargetMode="External"/><Relationship Id="rId752" Type="http://schemas.openxmlformats.org/officeDocument/2006/relationships/hyperlink" Target="http://comptox.epa.gov/dashboard/chemical/details/DTXSID2021440" TargetMode="External"/><Relationship Id="rId1175" Type="http://schemas.openxmlformats.org/officeDocument/2006/relationships/hyperlink" Target="http://comptox.epa.gov/dashboard/chemical/details/DTXSID1025805" TargetMode="External"/><Relationship Id="rId184" Type="http://schemas.openxmlformats.org/officeDocument/2006/relationships/hyperlink" Target="http://comptox.epa.gov/dashboard/chemical/details/DTXSID2026781" TargetMode="External"/><Relationship Id="rId391" Type="http://schemas.openxmlformats.org/officeDocument/2006/relationships/hyperlink" Target="http://comptox.epa.gov/dashboard/chemical/details/DTXSID1023990" TargetMode="External"/><Relationship Id="rId405" Type="http://schemas.openxmlformats.org/officeDocument/2006/relationships/hyperlink" Target="http://comptox.epa.gov/dashboard/chemical/details/DTXSID6032358" TargetMode="External"/><Relationship Id="rId612" Type="http://schemas.openxmlformats.org/officeDocument/2006/relationships/hyperlink" Target="http://comptox.epa.gov/dashboard/chemical/details/DTXSID3048522" TargetMode="External"/><Relationship Id="rId1035" Type="http://schemas.openxmlformats.org/officeDocument/2006/relationships/hyperlink" Target="http://comptox.epa.gov/dashboard/chemical/details/DTXSID1047287" TargetMode="External"/><Relationship Id="rId1242" Type="http://schemas.openxmlformats.org/officeDocument/2006/relationships/hyperlink" Target="http://comptox.epa.gov/dashboard/chemical/details/DTXSID2020634" TargetMode="External"/><Relationship Id="rId251" Type="http://schemas.openxmlformats.org/officeDocument/2006/relationships/hyperlink" Target="http://comptox.epa.gov/dashboard/chemical/details/DTXSID8047349" TargetMode="External"/><Relationship Id="rId489" Type="http://schemas.openxmlformats.org/officeDocument/2006/relationships/hyperlink" Target="http://comptox.epa.gov/dashboard/chemical/details/DTXSID0027856" TargetMode="External"/><Relationship Id="rId696" Type="http://schemas.openxmlformats.org/officeDocument/2006/relationships/hyperlink" Target="http://comptox.epa.gov/dashboard/chemical/details/DTXSID2020894" TargetMode="External"/><Relationship Id="rId917" Type="http://schemas.openxmlformats.org/officeDocument/2006/relationships/hyperlink" Target="http://comptox.epa.gov/dashboard/chemical/details/DTXSID0020105" TargetMode="External"/><Relationship Id="rId1102" Type="http://schemas.openxmlformats.org/officeDocument/2006/relationships/hyperlink" Target="http://comptox.epa.gov/dashboard/chemical/details/DTXSID6040747" TargetMode="External"/><Relationship Id="rId46" Type="http://schemas.openxmlformats.org/officeDocument/2006/relationships/hyperlink" Target="http://comptox.epa.gov/dashboard/chemical/details/DTXSID7021946" TargetMode="External"/><Relationship Id="rId349" Type="http://schemas.openxmlformats.org/officeDocument/2006/relationships/hyperlink" Target="http://comptox.epa.gov/dashboard/chemical/details/DTXSID6032354" TargetMode="External"/><Relationship Id="rId556" Type="http://schemas.openxmlformats.org/officeDocument/2006/relationships/hyperlink" Target="http://comptox.epa.gov/dashboard/chemical/details/DTXSID2032552" TargetMode="External"/><Relationship Id="rId763" Type="http://schemas.openxmlformats.org/officeDocument/2006/relationships/hyperlink" Target="http://comptox.epa.gov/dashboard/chemical/details/DTXSID8024238" TargetMode="External"/><Relationship Id="rId1186" Type="http://schemas.openxmlformats.org/officeDocument/2006/relationships/hyperlink" Target="http://comptox.epa.gov/dashboard/chemical/details/DTXSID8047347" TargetMode="External"/><Relationship Id="rId111" Type="http://schemas.openxmlformats.org/officeDocument/2006/relationships/hyperlink" Target="http://comptox.epa.gov/dashboard/chemical/details/DTXSID8023977" TargetMode="External"/><Relationship Id="rId195" Type="http://schemas.openxmlformats.org/officeDocument/2006/relationships/hyperlink" Target="http://comptox.epa.gov/dashboard/chemical/details/DTXSID0020604" TargetMode="External"/><Relationship Id="rId209" Type="http://schemas.openxmlformats.org/officeDocument/2006/relationships/hyperlink" Target="http://comptox.epa.gov/dashboard/chemical/details/DTXSID1020510" TargetMode="External"/><Relationship Id="rId416" Type="http://schemas.openxmlformats.org/officeDocument/2006/relationships/hyperlink" Target="http://comptox.epa.gov/dashboard/chemical/details/DTXSID0047246" TargetMode="External"/><Relationship Id="rId970" Type="http://schemas.openxmlformats.org/officeDocument/2006/relationships/hyperlink" Target="http://comptox.epa.gov/dashboard/chemical/details/DTXSID8034956" TargetMode="External"/><Relationship Id="rId1046" Type="http://schemas.openxmlformats.org/officeDocument/2006/relationships/hyperlink" Target="http://comptox.epa.gov/dashboard/chemical/details/DTXSID6047363" TargetMode="External"/><Relationship Id="rId1253" Type="http://schemas.openxmlformats.org/officeDocument/2006/relationships/hyperlink" Target="http://comptox.epa.gov/dashboard/chemical/details/DTXSID4048511" TargetMode="External"/><Relationship Id="rId623" Type="http://schemas.openxmlformats.org/officeDocument/2006/relationships/hyperlink" Target="http://comptox.epa.gov/dashboard/chemical/details/DTXSID8034665" TargetMode="External"/><Relationship Id="rId830" Type="http://schemas.openxmlformats.org/officeDocument/2006/relationships/hyperlink" Target="http://comptox.epa.gov/dashboard/chemical/details/DTXSID5021126" TargetMode="External"/><Relationship Id="rId928" Type="http://schemas.openxmlformats.org/officeDocument/2006/relationships/hyperlink" Target="http://comptox.epa.gov/dashboard/chemical/details/DTXSID3047342" TargetMode="External"/><Relationship Id="rId57" Type="http://schemas.openxmlformats.org/officeDocument/2006/relationships/hyperlink" Target="http://comptox.epa.gov/dashboard/chemical/details/DTXSID9026926" TargetMode="External"/><Relationship Id="rId262" Type="http://schemas.openxmlformats.org/officeDocument/2006/relationships/hyperlink" Target="http://comptox.epa.gov/dashboard/chemical/details/DTXSID5023900" TargetMode="External"/><Relationship Id="rId567" Type="http://schemas.openxmlformats.org/officeDocument/2006/relationships/hyperlink" Target="http://comptox.epa.gov/dashboard/chemical/details/DTXSID2034627" TargetMode="External"/><Relationship Id="rId1113" Type="http://schemas.openxmlformats.org/officeDocument/2006/relationships/hyperlink" Target="http://comptox.epa.gov/dashboard/chemical/details/DTXSID8024234" TargetMode="External"/><Relationship Id="rId1197" Type="http://schemas.openxmlformats.org/officeDocument/2006/relationships/hyperlink" Target="http://comptox.epa.gov/dashboard/chemical/details/DTXSID6023652" TargetMode="External"/><Relationship Id="rId122" Type="http://schemas.openxmlformats.org/officeDocument/2006/relationships/hyperlink" Target="http://comptox.epa.gov/dashboard/chemical/details/DTXSID1022053" TargetMode="External"/><Relationship Id="rId774" Type="http://schemas.openxmlformats.org/officeDocument/2006/relationships/hyperlink" Target="http://comptox.epa.gov/dashboard/chemical/details/DTXSID8023927" TargetMode="External"/><Relationship Id="rId981" Type="http://schemas.openxmlformats.org/officeDocument/2006/relationships/hyperlink" Target="http://comptox.epa.gov/dashboard/chemical/details/DTXSID6024337" TargetMode="External"/><Relationship Id="rId1057" Type="http://schemas.openxmlformats.org/officeDocument/2006/relationships/hyperlink" Target="http://comptox.epa.gov/dashboard/chemical/details/DTXSID1047316" TargetMode="External"/><Relationship Id="rId427" Type="http://schemas.openxmlformats.org/officeDocument/2006/relationships/hyperlink" Target="http://comptox.epa.gov/dashboard/chemical/details/DTXSID6024917" TargetMode="External"/><Relationship Id="rId634" Type="http://schemas.openxmlformats.org/officeDocument/2006/relationships/hyperlink" Target="http://comptox.epa.gov/dashboard/chemical/details/DTXSID7022413" TargetMode="External"/><Relationship Id="rId841" Type="http://schemas.openxmlformats.org/officeDocument/2006/relationships/hyperlink" Target="http://comptox.epa.gov/dashboard/chemical/details/DTXSID0024266" TargetMode="External"/><Relationship Id="rId273" Type="http://schemas.openxmlformats.org/officeDocument/2006/relationships/hyperlink" Target="http://comptox.epa.gov/dashboard/chemical/details/DTXSID3020205" TargetMode="External"/><Relationship Id="rId480" Type="http://schemas.openxmlformats.org/officeDocument/2006/relationships/hyperlink" Target="http://comptox.epa.gov/dashboard/chemical/details/DTXSID2040363" TargetMode="External"/><Relationship Id="rId701" Type="http://schemas.openxmlformats.org/officeDocument/2006/relationships/hyperlink" Target="http://comptox.epa.gov/dashboard/chemical/details/DTXSID0047327" TargetMode="External"/><Relationship Id="rId939" Type="http://schemas.openxmlformats.org/officeDocument/2006/relationships/hyperlink" Target="http://comptox.epa.gov/dashboard/chemical/details/DTXSID2047359" TargetMode="External"/><Relationship Id="rId1124" Type="http://schemas.openxmlformats.org/officeDocument/2006/relationships/hyperlink" Target="http://comptox.epa.gov/dashboard/chemical/details/DTXSID6023733" TargetMode="External"/><Relationship Id="rId68" Type="http://schemas.openxmlformats.org/officeDocument/2006/relationships/hyperlink" Target="http://comptox.epa.gov/dashboard/chemical/details/DTXSID1027635" TargetMode="External"/><Relationship Id="rId133" Type="http://schemas.openxmlformats.org/officeDocument/2006/relationships/hyperlink" Target="http://comptox.epa.gov/dashboard/chemical/details/DTXSID2026529" TargetMode="External"/><Relationship Id="rId340" Type="http://schemas.openxmlformats.org/officeDocument/2006/relationships/hyperlink" Target="http://comptox.epa.gov/dashboard/chemical/details/DTXSID8047262" TargetMode="External"/><Relationship Id="rId578" Type="http://schemas.openxmlformats.org/officeDocument/2006/relationships/hyperlink" Target="http://comptox.epa.gov/dashboard/chemical/details/DTXSID4032405" TargetMode="External"/><Relationship Id="rId785" Type="http://schemas.openxmlformats.org/officeDocument/2006/relationships/hyperlink" Target="http://comptox.epa.gov/dashboard/chemical/details/DTXSID2026943" TargetMode="External"/><Relationship Id="rId992" Type="http://schemas.openxmlformats.org/officeDocument/2006/relationships/hyperlink" Target="http://comptox.epa.gov/dashboard/chemical/details/DTXSID2047355" TargetMode="External"/><Relationship Id="rId200" Type="http://schemas.openxmlformats.org/officeDocument/2006/relationships/hyperlink" Target="http://comptox.epa.gov/dashboard/chemical/details/DTXSID9034286" TargetMode="External"/><Relationship Id="rId438" Type="http://schemas.openxmlformats.org/officeDocument/2006/relationships/hyperlink" Target="http://comptox.epa.gov/dashboard/chemical/details/DTXSID2020428" TargetMode="External"/><Relationship Id="rId645" Type="http://schemas.openxmlformats.org/officeDocument/2006/relationships/hyperlink" Target="http://comptox.epa.gov/dashboard/chemical/details/DTXSID5034723" TargetMode="External"/><Relationship Id="rId852" Type="http://schemas.openxmlformats.org/officeDocument/2006/relationships/hyperlink" Target="http://comptox.epa.gov/dashboard/chemical/details/DTXSID6022341" TargetMode="External"/><Relationship Id="rId1068" Type="http://schemas.openxmlformats.org/officeDocument/2006/relationships/hyperlink" Target="http://comptox.epa.gov/dashboard/chemical/details/DTXSID8047349" TargetMode="External"/><Relationship Id="rId284" Type="http://schemas.openxmlformats.org/officeDocument/2006/relationships/hyperlink" Target="http://comptox.epa.gov/dashboard/chemical/details/DTXSID1024621" TargetMode="External"/><Relationship Id="rId491" Type="http://schemas.openxmlformats.org/officeDocument/2006/relationships/hyperlink" Target="http://comptox.epa.gov/dashboard/chemical/details/DTXSID7031248" TargetMode="External"/><Relationship Id="rId505" Type="http://schemas.openxmlformats.org/officeDocument/2006/relationships/hyperlink" Target="http://comptox.epa.gov/dashboard/chemical/details/DTXSID4047258" TargetMode="External"/><Relationship Id="rId712" Type="http://schemas.openxmlformats.org/officeDocument/2006/relationships/hyperlink" Target="http://comptox.epa.gov/dashboard/chemical/details/DTXSID0021832" TargetMode="External"/><Relationship Id="rId1135" Type="http://schemas.openxmlformats.org/officeDocument/2006/relationships/hyperlink" Target="http://comptox.epa.gov/dashboard/chemical/details/DTXSID9022522" TargetMode="External"/><Relationship Id="rId79" Type="http://schemas.openxmlformats.org/officeDocument/2006/relationships/hyperlink" Target="http://comptox.epa.gov/dashboard/chemical/details/DTXSID5021386" TargetMode="External"/><Relationship Id="rId144" Type="http://schemas.openxmlformats.org/officeDocument/2006/relationships/hyperlink" Target="http://comptox.epa.gov/dashboard/chemical/details/DTXSID6024836" TargetMode="External"/><Relationship Id="rId589" Type="http://schemas.openxmlformats.org/officeDocument/2006/relationships/hyperlink" Target="http://comptox.epa.gov/dashboard/chemical/details/DTXSID5020653" TargetMode="External"/><Relationship Id="rId796" Type="http://schemas.openxmlformats.org/officeDocument/2006/relationships/hyperlink" Target="http://comptox.epa.gov/dashboard/chemical/details/DTXSID3031862" TargetMode="External"/><Relationship Id="rId1202" Type="http://schemas.openxmlformats.org/officeDocument/2006/relationships/hyperlink" Target="http://comptox.epa.gov/dashboard/chemical/details/DTXSID1021409" TargetMode="External"/><Relationship Id="rId351" Type="http://schemas.openxmlformats.org/officeDocument/2006/relationships/hyperlink" Target="http://comptox.epa.gov/dashboard/chemical/details/DTXSID3020336" TargetMode="External"/><Relationship Id="rId449" Type="http://schemas.openxmlformats.org/officeDocument/2006/relationships/hyperlink" Target="http://comptox.epa.gov/dashboard/chemical/details/DTXSID9032537" TargetMode="External"/><Relationship Id="rId656" Type="http://schemas.openxmlformats.org/officeDocument/2006/relationships/hyperlink" Target="http://comptox.epa.gov/dashboard/chemical/details/DTXSID9020792" TargetMode="External"/><Relationship Id="rId863" Type="http://schemas.openxmlformats.org/officeDocument/2006/relationships/hyperlink" Target="http://comptox.epa.gov/dashboard/chemical/details/DTXSID3042219" TargetMode="External"/><Relationship Id="rId1079" Type="http://schemas.openxmlformats.org/officeDocument/2006/relationships/hyperlink" Target="http://comptox.epa.gov/dashboard/chemical/details/DTXSID8047391" TargetMode="External"/><Relationship Id="rId211" Type="http://schemas.openxmlformats.org/officeDocument/2006/relationships/hyperlink" Target="http://comptox.epa.gov/dashboard/chemical/details/DTXSID9047592" TargetMode="External"/><Relationship Id="rId295" Type="http://schemas.openxmlformats.org/officeDocument/2006/relationships/hyperlink" Target="http://comptox.epa.gov/dashboard/chemical/details/DTXSID8034401" TargetMode="External"/><Relationship Id="rId309" Type="http://schemas.openxmlformats.org/officeDocument/2006/relationships/hyperlink" Target="http://comptox.epa.gov/dashboard/chemical/details/DTXSID6047286" TargetMode="External"/><Relationship Id="rId516" Type="http://schemas.openxmlformats.org/officeDocument/2006/relationships/hyperlink" Target="http://comptox.epa.gov/dashboard/chemical/details/DTXSID7024085" TargetMode="External"/><Relationship Id="rId1146" Type="http://schemas.openxmlformats.org/officeDocument/2006/relationships/hyperlink" Target="http://comptox.epa.gov/dashboard/chemical/details/DTXSID7020845" TargetMode="External"/><Relationship Id="rId723" Type="http://schemas.openxmlformats.org/officeDocument/2006/relationships/hyperlink" Target="http://comptox.epa.gov/dashboard/chemical/details/DTXSID8020913" TargetMode="External"/><Relationship Id="rId930" Type="http://schemas.openxmlformats.org/officeDocument/2006/relationships/hyperlink" Target="http://comptox.epa.gov/dashboard/chemical/details/DTXSID6047369" TargetMode="External"/><Relationship Id="rId1006" Type="http://schemas.openxmlformats.org/officeDocument/2006/relationships/hyperlink" Target="http://comptox.epa.gov/dashboard/chemical/details/DTXSID0032497" TargetMode="External"/><Relationship Id="rId155" Type="http://schemas.openxmlformats.org/officeDocument/2006/relationships/hyperlink" Target="http://comptox.epa.gov/dashboard/chemical/details/DTXSID9040716" TargetMode="External"/><Relationship Id="rId362" Type="http://schemas.openxmlformats.org/officeDocument/2006/relationships/hyperlink" Target="http://comptox.epa.gov/dashboard/chemical/details/DTXSID1047576" TargetMode="External"/><Relationship Id="rId1213" Type="http://schemas.openxmlformats.org/officeDocument/2006/relationships/hyperlink" Target="http://comptox.epa.gov/dashboard/chemical/details/DTXSID6032354" TargetMode="External"/><Relationship Id="rId222" Type="http://schemas.openxmlformats.org/officeDocument/2006/relationships/hyperlink" Target="http://comptox.epa.gov/dashboard/chemical/details/DTXSID5044576" TargetMode="External"/><Relationship Id="rId667" Type="http://schemas.openxmlformats.org/officeDocument/2006/relationships/hyperlink" Target="http://comptox.epa.gov/dashboard/chemical/details/DTXSID7032424" TargetMode="External"/><Relationship Id="rId874" Type="http://schemas.openxmlformats.org/officeDocument/2006/relationships/hyperlink" Target="http://comptox.epa.gov/dashboard/chemical/details/DTXSID1032640" TargetMode="External"/><Relationship Id="rId17" Type="http://schemas.openxmlformats.org/officeDocument/2006/relationships/hyperlink" Target="http://comptox.epa.gov/dashboard/chemical/details/DTXSID7020710" TargetMode="External"/><Relationship Id="rId527" Type="http://schemas.openxmlformats.org/officeDocument/2006/relationships/hyperlink" Target="http://comptox.epa.gov/dashboard/chemical/details/DTXSID8034586" TargetMode="External"/><Relationship Id="rId734" Type="http://schemas.openxmlformats.org/officeDocument/2006/relationships/hyperlink" Target="http://comptox.epa.gov/dashboard/chemical/details/DTXSID3020964" TargetMode="External"/><Relationship Id="rId941" Type="http://schemas.openxmlformats.org/officeDocument/2006/relationships/hyperlink" Target="http://comptox.epa.gov/dashboard/chemical/details/DTXSID1047368" TargetMode="External"/><Relationship Id="rId1157" Type="http://schemas.openxmlformats.org/officeDocument/2006/relationships/hyperlink" Target="http://comptox.epa.gov/dashboard/chemical/details/DTXSID3020205" TargetMode="External"/><Relationship Id="rId70" Type="http://schemas.openxmlformats.org/officeDocument/2006/relationships/hyperlink" Target="http://comptox.epa.gov/dashboard/chemical/details/DTXSID8022325" TargetMode="External"/><Relationship Id="rId166" Type="http://schemas.openxmlformats.org/officeDocument/2006/relationships/hyperlink" Target="http://comptox.epa.gov/dashboard/chemical/details/DTXSID6024460" TargetMode="External"/><Relationship Id="rId373" Type="http://schemas.openxmlformats.org/officeDocument/2006/relationships/hyperlink" Target="http://comptox.epa.gov/dashboard/chemical/details/DTXSID5047299" TargetMode="External"/><Relationship Id="rId580" Type="http://schemas.openxmlformats.org/officeDocument/2006/relationships/hyperlink" Target="http://comptox.epa.gov/dashboard/chemical/details/DTXSID1048178" TargetMode="External"/><Relationship Id="rId801" Type="http://schemas.openxmlformats.org/officeDocument/2006/relationships/hyperlink" Target="http://comptox.epa.gov/dashboard/chemical/details/DTXSID3038939" TargetMode="External"/><Relationship Id="rId1017" Type="http://schemas.openxmlformats.org/officeDocument/2006/relationships/hyperlink" Target="http://comptox.epa.gov/dashboard/chemical/details/DTXSID8026224" TargetMode="External"/><Relationship Id="rId1224" Type="http://schemas.openxmlformats.org/officeDocument/2006/relationships/hyperlink" Target="http://comptox.epa.gov/dashboard/chemical/details/DTXSID4027494" TargetMode="External"/><Relationship Id="rId1" Type="http://schemas.openxmlformats.org/officeDocument/2006/relationships/hyperlink" Target="http://comptox.epa.gov/dashboard/chemical/details/DTXSID3026728" TargetMode="External"/><Relationship Id="rId233" Type="http://schemas.openxmlformats.org/officeDocument/2006/relationships/hyperlink" Target="http://comptox.epa.gov/dashboard/chemical/details/DTXSID7030698" TargetMode="External"/><Relationship Id="rId440" Type="http://schemas.openxmlformats.org/officeDocument/2006/relationships/hyperlink" Target="http://comptox.epa.gov/dashboard/chemical/details/DTXSID5020449" TargetMode="External"/><Relationship Id="rId678" Type="http://schemas.openxmlformats.org/officeDocument/2006/relationships/hyperlink" Target="http://comptox.epa.gov/dashboard/chemical/details/DTXSID4020822" TargetMode="External"/><Relationship Id="rId885" Type="http://schemas.openxmlformats.org/officeDocument/2006/relationships/hyperlink" Target="http://comptox.epa.gov/dashboard/chemical/details/DTXSID3023556" TargetMode="External"/><Relationship Id="rId1070" Type="http://schemas.openxmlformats.org/officeDocument/2006/relationships/hyperlink" Target="http://comptox.epa.gov/dashboard/chemical/details/DTXSID7047277" TargetMode="External"/><Relationship Id="rId28" Type="http://schemas.openxmlformats.org/officeDocument/2006/relationships/hyperlink" Target="http://comptox.epa.gov/dashboard/chemical/details/DTXSID8026640" TargetMode="External"/><Relationship Id="rId300" Type="http://schemas.openxmlformats.org/officeDocument/2006/relationships/hyperlink" Target="http://comptox.epa.gov/dashboard/chemical/details/DTXSID8021515" TargetMode="External"/><Relationship Id="rId538" Type="http://schemas.openxmlformats.org/officeDocument/2006/relationships/hyperlink" Target="http://comptox.epa.gov/dashboard/chemical/details/DTXSID6040371" TargetMode="External"/><Relationship Id="rId745" Type="http://schemas.openxmlformats.org/officeDocument/2006/relationships/hyperlink" Target="http://comptox.epa.gov/dashboard/chemical/details/DTXSID6021032" TargetMode="External"/><Relationship Id="rId952" Type="http://schemas.openxmlformats.org/officeDocument/2006/relationships/hyperlink" Target="http://comptox.epa.gov/dashboard/chemical/details/DTXSID8021301" TargetMode="External"/><Relationship Id="rId1168" Type="http://schemas.openxmlformats.org/officeDocument/2006/relationships/hyperlink" Target="http://comptox.epa.gov/dashboard/chemical/details/DTXSID1044643" TargetMode="External"/><Relationship Id="rId81" Type="http://schemas.openxmlformats.org/officeDocument/2006/relationships/hyperlink" Target="http://comptox.epa.gov/dashboard/chemical/details/DTXSID7027041" TargetMode="External"/><Relationship Id="rId177" Type="http://schemas.openxmlformats.org/officeDocument/2006/relationships/hyperlink" Target="http://comptox.epa.gov/dashboard/chemical/details/DTXSID3040722" TargetMode="External"/><Relationship Id="rId384" Type="http://schemas.openxmlformats.org/officeDocument/2006/relationships/hyperlink" Target="http://comptox.epa.gov/dashboard/chemical/details/DTXSID7047306" TargetMode="External"/><Relationship Id="rId591" Type="http://schemas.openxmlformats.org/officeDocument/2006/relationships/hyperlink" Target="http://comptox.epa.gov/dashboard/chemical/details/DTXSID0020654" TargetMode="External"/><Relationship Id="rId605" Type="http://schemas.openxmlformats.org/officeDocument/2006/relationships/hyperlink" Target="http://comptox.epa.gov/dashboard/chemical/details/DTXSID3032620" TargetMode="External"/><Relationship Id="rId812" Type="http://schemas.openxmlformats.org/officeDocument/2006/relationships/hyperlink" Target="http://comptox.epa.gov/dashboard/chemical/details/DTXSID1048172" TargetMode="External"/><Relationship Id="rId1028" Type="http://schemas.openxmlformats.org/officeDocument/2006/relationships/hyperlink" Target="http://comptox.epa.gov/dashboard/chemical/details/DTXSID2029329" TargetMode="External"/><Relationship Id="rId1235" Type="http://schemas.openxmlformats.org/officeDocument/2006/relationships/hyperlink" Target="http://comptox.epa.gov/dashboard/chemical/details/DTXSID7047271" TargetMode="External"/><Relationship Id="rId244" Type="http://schemas.openxmlformats.org/officeDocument/2006/relationships/hyperlink" Target="http://comptox.epa.gov/dashboard/chemical/details/DTXSID8023890" TargetMode="External"/><Relationship Id="rId689" Type="http://schemas.openxmlformats.org/officeDocument/2006/relationships/hyperlink" Target="http://comptox.epa.gov/dashboard/chemical/details/DTXSID8025599" TargetMode="External"/><Relationship Id="rId896" Type="http://schemas.openxmlformats.org/officeDocument/2006/relationships/hyperlink" Target="http://comptox.epa.gov/dashboard/chemical/details/DTXSID1047318" TargetMode="External"/><Relationship Id="rId1081" Type="http://schemas.openxmlformats.org/officeDocument/2006/relationships/hyperlink" Target="http://comptox.epa.gov/dashboard/chemical/details/DTXSID6032356" TargetMode="External"/><Relationship Id="rId39" Type="http://schemas.openxmlformats.org/officeDocument/2006/relationships/hyperlink" Target="http://comptox.epa.gov/dashboard/chemical/details/DTXSID5020576" TargetMode="External"/><Relationship Id="rId451" Type="http://schemas.openxmlformats.org/officeDocument/2006/relationships/hyperlink" Target="http://comptox.epa.gov/dashboard/chemical/details/DTXSID3021932" TargetMode="External"/><Relationship Id="rId549" Type="http://schemas.openxmlformats.org/officeDocument/2006/relationships/hyperlink" Target="http://comptox.epa.gov/dashboard/chemical/details/DTXSID8020620" TargetMode="External"/><Relationship Id="rId756" Type="http://schemas.openxmlformats.org/officeDocument/2006/relationships/hyperlink" Target="http://comptox.epa.gov/dashboard/chemical/details/DTXSID8021642" TargetMode="External"/><Relationship Id="rId1179" Type="http://schemas.openxmlformats.org/officeDocument/2006/relationships/hyperlink" Target="http://comptox.epa.gov/dashboard/chemical/details/DTXSID5047320" TargetMode="External"/><Relationship Id="rId104" Type="http://schemas.openxmlformats.org/officeDocument/2006/relationships/hyperlink" Target="http://comptox.epa.gov/dashboard/chemical/details/DTXSID5023877" TargetMode="External"/><Relationship Id="rId188" Type="http://schemas.openxmlformats.org/officeDocument/2006/relationships/hyperlink" Target="http://comptox.epa.gov/dashboard/chemical/details/DTXSID0021834" TargetMode="External"/><Relationship Id="rId311" Type="http://schemas.openxmlformats.org/officeDocument/2006/relationships/hyperlink" Target="http://comptox.epa.gov/dashboard/chemical/details/DTXSID4020242" TargetMode="External"/><Relationship Id="rId395" Type="http://schemas.openxmlformats.org/officeDocument/2006/relationships/hyperlink" Target="http://comptox.epa.gov/dashboard/chemical/details/DTXSID6032356" TargetMode="External"/><Relationship Id="rId409" Type="http://schemas.openxmlformats.org/officeDocument/2006/relationships/hyperlink" Target="http://comptox.epa.gov/dashboard/chemical/details/DTXSID5020366" TargetMode="External"/><Relationship Id="rId963" Type="http://schemas.openxmlformats.org/officeDocument/2006/relationships/hyperlink" Target="http://comptox.epa.gov/dashboard/chemical/details/DTXSID2022254" TargetMode="External"/><Relationship Id="rId1039" Type="http://schemas.openxmlformats.org/officeDocument/2006/relationships/hyperlink" Target="http://comptox.epa.gov/dashboard/chemical/details/DTXSID0047290" TargetMode="External"/><Relationship Id="rId1246" Type="http://schemas.openxmlformats.org/officeDocument/2006/relationships/hyperlink" Target="http://comptox.epa.gov/dashboard/chemical/details/DTXSID7025895" TargetMode="External"/><Relationship Id="rId92" Type="http://schemas.openxmlformats.org/officeDocument/2006/relationships/hyperlink" Target="http://comptox.epa.gov/dashboard/chemical/details/DTXSID9025110" TargetMode="External"/><Relationship Id="rId616" Type="http://schemas.openxmlformats.org/officeDocument/2006/relationships/hyperlink" Target="http://comptox.epa.gov/dashboard/chemical/details/DTXSID8033562" TargetMode="External"/><Relationship Id="rId823" Type="http://schemas.openxmlformats.org/officeDocument/2006/relationships/hyperlink" Target="http://comptox.epa.gov/dashboard/chemical/details/DTXSID4048519" TargetMode="External"/><Relationship Id="rId255" Type="http://schemas.openxmlformats.org/officeDocument/2006/relationships/hyperlink" Target="http://comptox.epa.gov/dashboard/chemical/details/DTXSID4020119" TargetMode="External"/><Relationship Id="rId462" Type="http://schemas.openxmlformats.org/officeDocument/2006/relationships/hyperlink" Target="http://comptox.epa.gov/dashboard/chemical/details/DTXSID9036690" TargetMode="External"/><Relationship Id="rId1092" Type="http://schemas.openxmlformats.org/officeDocument/2006/relationships/hyperlink" Target="http://comptox.epa.gov/dashboard/chemical/details/DTXSID5020607" TargetMode="External"/><Relationship Id="rId1106" Type="http://schemas.openxmlformats.org/officeDocument/2006/relationships/hyperlink" Target="http://comptox.epa.gov/dashboard/chemical/details/DTXSID2032554" TargetMode="External"/><Relationship Id="rId115" Type="http://schemas.openxmlformats.org/officeDocument/2006/relationships/hyperlink" Target="http://comptox.epa.gov/dashboard/chemical/details/DTXSID9025293" TargetMode="External"/><Relationship Id="rId322" Type="http://schemas.openxmlformats.org/officeDocument/2006/relationships/hyperlink" Target="http://comptox.epa.gov/dashboard/chemical/details/DTXSID9022817" TargetMode="External"/><Relationship Id="rId767" Type="http://schemas.openxmlformats.org/officeDocument/2006/relationships/hyperlink" Target="http://comptox.epa.gov/dashboard/chemical/details/DTXSID4023412" TargetMode="External"/><Relationship Id="rId974" Type="http://schemas.openxmlformats.org/officeDocument/2006/relationships/hyperlink" Target="http://comptox.epa.gov/dashboard/chemical/details/DTXSID9026132" TargetMode="External"/><Relationship Id="rId199" Type="http://schemas.openxmlformats.org/officeDocument/2006/relationships/hyperlink" Target="http://comptox.epa.gov/dashboard/chemical/details/DTXSID9024489" TargetMode="External"/><Relationship Id="rId627" Type="http://schemas.openxmlformats.org/officeDocument/2006/relationships/hyperlink" Target="http://comptox.epa.gov/dashboard/chemical/details/DTXSID5023825" TargetMode="External"/><Relationship Id="rId834" Type="http://schemas.openxmlformats.org/officeDocument/2006/relationships/hyperlink" Target="http://comptox.epa.gov/dashboard/chemical/details/DTXSID5024261" TargetMode="External"/><Relationship Id="rId266" Type="http://schemas.openxmlformats.org/officeDocument/2006/relationships/hyperlink" Target="http://comptox.epa.gov/dashboard/chemical/details/DTXSID6025014" TargetMode="External"/><Relationship Id="rId473" Type="http://schemas.openxmlformats.org/officeDocument/2006/relationships/hyperlink" Target="http://comptox.epa.gov/dashboard/chemical/details/DTXSID3022455" TargetMode="External"/><Relationship Id="rId680" Type="http://schemas.openxmlformats.org/officeDocument/2006/relationships/hyperlink" Target="http://comptox.epa.gov/dashboard/chemical/details/DTXSID3032628" TargetMode="External"/><Relationship Id="rId901" Type="http://schemas.openxmlformats.org/officeDocument/2006/relationships/hyperlink" Target="http://comptox.epa.gov/dashboard/chemical/details/DTXSID2039336" TargetMode="External"/><Relationship Id="rId1117" Type="http://schemas.openxmlformats.org/officeDocument/2006/relationships/hyperlink" Target="http://comptox.epa.gov/dashboard/chemical/details/DTXSID0032601" TargetMode="External"/><Relationship Id="rId30" Type="http://schemas.openxmlformats.org/officeDocument/2006/relationships/hyperlink" Target="http://comptox.epa.gov/dashboard/chemical/details/DTXSID3025178" TargetMode="External"/><Relationship Id="rId126" Type="http://schemas.openxmlformats.org/officeDocument/2006/relationships/hyperlink" Target="http://comptox.epa.gov/dashboard/chemical/details/DTXSID2020921" TargetMode="External"/><Relationship Id="rId333" Type="http://schemas.openxmlformats.org/officeDocument/2006/relationships/hyperlink" Target="http://comptox.epa.gov/dashboard/chemical/details/DTXSID7024827" TargetMode="External"/><Relationship Id="rId540" Type="http://schemas.openxmlformats.org/officeDocument/2006/relationships/hyperlink" Target="http://comptox.epa.gov/dashboard/chemical/details/DTXSID2032390" TargetMode="External"/><Relationship Id="rId778" Type="http://schemas.openxmlformats.org/officeDocument/2006/relationships/hyperlink" Target="http://comptox.epa.gov/dashboard/chemical/details/DTXSID2047307" TargetMode="External"/><Relationship Id="rId985" Type="http://schemas.openxmlformats.org/officeDocument/2006/relationships/hyperlink" Target="http://comptox.epa.gov/dashboard/chemical/details/DTXSID5021332" TargetMode="External"/><Relationship Id="rId1170" Type="http://schemas.openxmlformats.org/officeDocument/2006/relationships/hyperlink" Target="http://comptox.epa.gov/dashboard/chemical/details/DTXSID8025599" TargetMode="External"/><Relationship Id="rId638" Type="http://schemas.openxmlformats.org/officeDocument/2006/relationships/hyperlink" Target="http://comptox.epa.gov/dashboard/chemical/details/DTXSID3042059" TargetMode="External"/><Relationship Id="rId845" Type="http://schemas.openxmlformats.org/officeDocument/2006/relationships/hyperlink" Target="http://comptox.epa.gov/dashboard/chemical/details/DTXSID6047525" TargetMode="External"/><Relationship Id="rId1030" Type="http://schemas.openxmlformats.org/officeDocument/2006/relationships/hyperlink" Target="http://comptox.epa.gov/dashboard/chemical/details/DTXSID0021414" TargetMode="External"/><Relationship Id="rId277" Type="http://schemas.openxmlformats.org/officeDocument/2006/relationships/hyperlink" Target="http://comptox.epa.gov/dashboard/chemical/details/DTXSID5032525" TargetMode="External"/><Relationship Id="rId400" Type="http://schemas.openxmlformats.org/officeDocument/2006/relationships/hyperlink" Target="http://comptox.epa.gov/dashboard/chemical/details/DTXSID5048182" TargetMode="External"/><Relationship Id="rId484" Type="http://schemas.openxmlformats.org/officeDocument/2006/relationships/hyperlink" Target="http://comptox.epa.gov/dashboard/chemical/details/DTXSID5031131" TargetMode="External"/><Relationship Id="rId705" Type="http://schemas.openxmlformats.org/officeDocument/2006/relationships/hyperlink" Target="http://comptox.epa.gov/dashboard/chemical/details/DTXSID9043938" TargetMode="External"/><Relationship Id="rId1128" Type="http://schemas.openxmlformats.org/officeDocument/2006/relationships/hyperlink" Target="http://comptox.epa.gov/dashboard/chemical/details/DTXSID5024059" TargetMode="External"/><Relationship Id="rId137" Type="http://schemas.openxmlformats.org/officeDocument/2006/relationships/hyperlink" Target="http://comptox.epa.gov/dashboard/chemical/details/DTXSID3025091" TargetMode="External"/><Relationship Id="rId344" Type="http://schemas.openxmlformats.org/officeDocument/2006/relationships/hyperlink" Target="http://comptox.epa.gov/dashboard/chemical/details/DTXSID3020332" TargetMode="External"/><Relationship Id="rId691" Type="http://schemas.openxmlformats.org/officeDocument/2006/relationships/hyperlink" Target="http://comptox.epa.gov/dashboard/chemical/details/DTXSID4022529" TargetMode="External"/><Relationship Id="rId789" Type="http://schemas.openxmlformats.org/officeDocument/2006/relationships/hyperlink" Target="http://comptox.epa.gov/dashboard/chemical/details/DTXSID1027263" TargetMode="External"/><Relationship Id="rId912" Type="http://schemas.openxmlformats.org/officeDocument/2006/relationships/hyperlink" Target="http://comptox.epa.gov/dashboard/chemical/details/DTXSID6027050" TargetMode="External"/><Relationship Id="rId996" Type="http://schemas.openxmlformats.org/officeDocument/2006/relationships/hyperlink" Target="http://comptox.epa.gov/dashboard/chemical/details/DTXSID5024344" TargetMode="External"/><Relationship Id="rId41" Type="http://schemas.openxmlformats.org/officeDocument/2006/relationships/hyperlink" Target="http://comptox.epa.gov/dashboard/chemical/details/DTXSID0020573" TargetMode="External"/><Relationship Id="rId551" Type="http://schemas.openxmlformats.org/officeDocument/2006/relationships/hyperlink" Target="http://comptox.epa.gov/dashboard/chemical/details/DTXSID3034612" TargetMode="External"/><Relationship Id="rId649" Type="http://schemas.openxmlformats.org/officeDocument/2006/relationships/hyperlink" Target="http://comptox.epa.gov/dashboard/chemical/details/DTXSID2020686" TargetMode="External"/><Relationship Id="rId856" Type="http://schemas.openxmlformats.org/officeDocument/2006/relationships/hyperlink" Target="http://comptox.epa.gov/dashboard/chemical/details/DTXSID4024276" TargetMode="External"/><Relationship Id="rId1181" Type="http://schemas.openxmlformats.org/officeDocument/2006/relationships/hyperlink" Target="http://comptox.epa.gov/dashboard/chemical/details/DTXSID5023900" TargetMode="External"/><Relationship Id="rId190" Type="http://schemas.openxmlformats.org/officeDocument/2006/relationships/hyperlink" Target="http://comptox.epa.gov/dashboard/chemical/details/DTXSID5033836" TargetMode="External"/><Relationship Id="rId204" Type="http://schemas.openxmlformats.org/officeDocument/2006/relationships/hyperlink" Target="http://comptox.epa.gov/dashboard/chemical/details/DTXSID1046970" TargetMode="External"/><Relationship Id="rId288" Type="http://schemas.openxmlformats.org/officeDocument/2006/relationships/hyperlink" Target="http://comptox.epa.gov/dashboard/chemical/details/DTXSID4022442" TargetMode="External"/><Relationship Id="rId411" Type="http://schemas.openxmlformats.org/officeDocument/2006/relationships/hyperlink" Target="http://comptox.epa.gov/dashboard/chemical/details/DTXSID5024891" TargetMode="External"/><Relationship Id="rId509" Type="http://schemas.openxmlformats.org/officeDocument/2006/relationships/hyperlink" Target="http://comptox.epa.gov/dashboard/chemical/details/DTXSID7022174" TargetMode="External"/><Relationship Id="rId1041" Type="http://schemas.openxmlformats.org/officeDocument/2006/relationships/hyperlink" Target="http://comptox.epa.gov/dashboard/chemical/details/DTXSID4021426" TargetMode="External"/><Relationship Id="rId1139" Type="http://schemas.openxmlformats.org/officeDocument/2006/relationships/hyperlink" Target="http://comptox.epa.gov/dashboard/chemical/details/DTXSID9020407" TargetMode="External"/><Relationship Id="rId495" Type="http://schemas.openxmlformats.org/officeDocument/2006/relationships/hyperlink" Target="http://comptox.epa.gov/dashboard/chemical/details/DTXSID9032379" TargetMode="External"/><Relationship Id="rId716" Type="http://schemas.openxmlformats.org/officeDocument/2006/relationships/hyperlink" Target="http://comptox.epa.gov/dashboard/chemical/details/DTXSID5021837" TargetMode="External"/><Relationship Id="rId923" Type="http://schemas.openxmlformats.org/officeDocument/2006/relationships/hyperlink" Target="http://comptox.epa.gov/dashboard/chemical/details/DTXSID3021277" TargetMode="External"/><Relationship Id="rId52" Type="http://schemas.openxmlformats.org/officeDocument/2006/relationships/hyperlink" Target="http://comptox.epa.gov/dashboard/chemical/details/DTXSID1038298" TargetMode="External"/><Relationship Id="rId148" Type="http://schemas.openxmlformats.org/officeDocument/2006/relationships/hyperlink" Target="http://comptox.epa.gov/dashboard/chemical/details/DTXSID0028038" TargetMode="External"/><Relationship Id="rId355" Type="http://schemas.openxmlformats.org/officeDocument/2006/relationships/hyperlink" Target="http://comptox.epa.gov/dashboard/chemical/details/DTXSID9029221" TargetMode="External"/><Relationship Id="rId562" Type="http://schemas.openxmlformats.org/officeDocument/2006/relationships/hyperlink" Target="http://comptox.epa.gov/dashboard/chemical/details/DTXSID8020628" TargetMode="External"/><Relationship Id="rId1192" Type="http://schemas.openxmlformats.org/officeDocument/2006/relationships/hyperlink" Target="http://comptox.epa.gov/dashboard/chemical/details/DTXSID4020242" TargetMode="External"/><Relationship Id="rId1206" Type="http://schemas.openxmlformats.org/officeDocument/2006/relationships/hyperlink" Target="http://comptox.epa.gov/dashboard/chemical/details/DTXSID6021248" TargetMode="External"/><Relationship Id="rId215" Type="http://schemas.openxmlformats.org/officeDocument/2006/relationships/hyperlink" Target="http://comptox.epa.gov/dashboard/chemical/details/DTXSID7020005" TargetMode="External"/><Relationship Id="rId422" Type="http://schemas.openxmlformats.org/officeDocument/2006/relationships/hyperlink" Target="http://comptox.epa.gov/dashboard/chemical/details/DTXSID0037495" TargetMode="External"/><Relationship Id="rId867" Type="http://schemas.openxmlformats.org/officeDocument/2006/relationships/hyperlink" Target="http://comptox.epa.gov/dashboard/chemical/details/DTXSID7032638" TargetMode="External"/><Relationship Id="rId1052" Type="http://schemas.openxmlformats.org/officeDocument/2006/relationships/hyperlink" Target="http://comptox.epa.gov/dashboard/chemical/details/DTXSID9032581" TargetMode="External"/><Relationship Id="rId299" Type="http://schemas.openxmlformats.org/officeDocument/2006/relationships/hyperlink" Target="http://comptox.epa.gov/dashboard/chemical/details/DTXSID5041691" TargetMode="External"/><Relationship Id="rId727" Type="http://schemas.openxmlformats.org/officeDocument/2006/relationships/hyperlink" Target="http://comptox.epa.gov/dashboard/chemical/details/DTXSID1025271" TargetMode="External"/><Relationship Id="rId934" Type="http://schemas.openxmlformats.org/officeDocument/2006/relationships/hyperlink" Target="http://comptox.epa.gov/dashboard/chemical/details/DTXSID1047364" TargetMode="External"/><Relationship Id="rId63" Type="http://schemas.openxmlformats.org/officeDocument/2006/relationships/hyperlink" Target="http://comptox.epa.gov/dashboard/chemical/details/DTXSID2022331" TargetMode="External"/><Relationship Id="rId159" Type="http://schemas.openxmlformats.org/officeDocument/2006/relationships/hyperlink" Target="http://comptox.epa.gov/dashboard/chemical/details/DTXSID2027200" TargetMode="External"/><Relationship Id="rId366" Type="http://schemas.openxmlformats.org/officeDocument/2006/relationships/hyperlink" Target="http://comptox.epa.gov/dashboard/chemical/details/DTXSID7047304" TargetMode="External"/><Relationship Id="rId573" Type="http://schemas.openxmlformats.org/officeDocument/2006/relationships/hyperlink" Target="http://comptox.epa.gov/dashboard/chemical/details/DTXSID0022519" TargetMode="External"/><Relationship Id="rId780" Type="http://schemas.openxmlformats.org/officeDocument/2006/relationships/hyperlink" Target="http://comptox.epa.gov/dashboard/chemical/details/DTXSID0034803" TargetMode="External"/><Relationship Id="rId1217" Type="http://schemas.openxmlformats.org/officeDocument/2006/relationships/hyperlink" Target="http://comptox.epa.gov/dashboard/chemical/details/DTXSID4034653" TargetMode="External"/><Relationship Id="rId226" Type="http://schemas.openxmlformats.org/officeDocument/2006/relationships/hyperlink" Target="http://comptox.epa.gov/dashboard/chemical/details/DTXSID1022265" TargetMode="External"/><Relationship Id="rId433" Type="http://schemas.openxmlformats.org/officeDocument/2006/relationships/hyperlink" Target="http://comptox.epa.gov/dashboard/chemical/details/DTXSID1041847" TargetMode="External"/><Relationship Id="rId878" Type="http://schemas.openxmlformats.org/officeDocument/2006/relationships/hyperlink" Target="http://comptox.epa.gov/dashboard/chemical/details/DTXSID1021798" TargetMode="External"/><Relationship Id="rId1063" Type="http://schemas.openxmlformats.org/officeDocument/2006/relationships/hyperlink" Target="http://comptox.epa.gov/dashboard/chemical/details/DTXSID6021244" TargetMode="External"/><Relationship Id="rId640" Type="http://schemas.openxmlformats.org/officeDocument/2006/relationships/hyperlink" Target="http://comptox.epa.gov/dashboard/chemical/details/DTXSID0023826" TargetMode="External"/><Relationship Id="rId738" Type="http://schemas.openxmlformats.org/officeDocument/2006/relationships/hyperlink" Target="http://comptox.epa.gov/dashboard/chemical/details/DTXSID6020856" TargetMode="External"/><Relationship Id="rId945" Type="http://schemas.openxmlformats.org/officeDocument/2006/relationships/hyperlink" Target="http://comptox.epa.gov/dashboard/chemical/details/DTXSID3042423" TargetMode="External"/><Relationship Id="rId74" Type="http://schemas.openxmlformats.org/officeDocument/2006/relationships/hyperlink" Target="http://comptox.epa.gov/dashboard/chemical/details/DTXSID6020141" TargetMode="External"/><Relationship Id="rId377" Type="http://schemas.openxmlformats.org/officeDocument/2006/relationships/hyperlink" Target="http://comptox.epa.gov/dashboard/chemical/details/DTXSID9047255" TargetMode="External"/><Relationship Id="rId500" Type="http://schemas.openxmlformats.org/officeDocument/2006/relationships/hyperlink" Target="http://comptox.epa.gov/dashboard/chemical/details/DTXSID5027932" TargetMode="External"/><Relationship Id="rId584" Type="http://schemas.openxmlformats.org/officeDocument/2006/relationships/hyperlink" Target="http://comptox.epa.gov/dashboard/chemical/details/DTXSID1048174" TargetMode="External"/><Relationship Id="rId805" Type="http://schemas.openxmlformats.org/officeDocument/2006/relationships/hyperlink" Target="http://comptox.epa.gov/dashboard/chemical/details/DTXSID9047259" TargetMode="External"/><Relationship Id="rId1130" Type="http://schemas.openxmlformats.org/officeDocument/2006/relationships/hyperlink" Target="http://comptox.epa.gov/dashboard/chemical/details/DTXSID2024163" TargetMode="External"/><Relationship Id="rId1228" Type="http://schemas.openxmlformats.org/officeDocument/2006/relationships/hyperlink" Target="http://comptox.epa.gov/dashboard/chemical/details/DTXSID2034590" TargetMode="External"/><Relationship Id="rId5" Type="http://schemas.openxmlformats.org/officeDocument/2006/relationships/hyperlink" Target="http://comptox.epa.gov/dashboard/chemical/details/DTXSID6020147" TargetMode="External"/><Relationship Id="rId237" Type="http://schemas.openxmlformats.org/officeDocument/2006/relationships/hyperlink" Target="http://comptox.epa.gov/dashboard/chemical/details/DTXSID5023871" TargetMode="External"/><Relationship Id="rId791" Type="http://schemas.openxmlformats.org/officeDocument/2006/relationships/hyperlink" Target="http://comptox.epa.gov/dashboard/chemical/details/DTXSID8047553" TargetMode="External"/><Relationship Id="rId889" Type="http://schemas.openxmlformats.org/officeDocument/2006/relationships/hyperlink" Target="http://comptox.epa.gov/dashboard/chemical/details/DTXSID5021251" TargetMode="External"/><Relationship Id="rId1074" Type="http://schemas.openxmlformats.org/officeDocument/2006/relationships/hyperlink" Target="http://comptox.epa.gov/dashboard/chemical/details/DTXSID2047270" TargetMode="External"/><Relationship Id="rId444" Type="http://schemas.openxmlformats.org/officeDocument/2006/relationships/hyperlink" Target="http://comptox.epa.gov/dashboard/chemical/details/DTXSID4034528" TargetMode="External"/><Relationship Id="rId651" Type="http://schemas.openxmlformats.org/officeDocument/2006/relationships/hyperlink" Target="http://comptox.epa.gov/dashboard/chemical/details/DTXSID5020784" TargetMode="External"/><Relationship Id="rId749" Type="http://schemas.openxmlformats.org/officeDocument/2006/relationships/hyperlink" Target="http://comptox.epa.gov/dashboard/chemical/details/DTXSID3036496" TargetMode="External"/><Relationship Id="rId290" Type="http://schemas.openxmlformats.org/officeDocument/2006/relationships/hyperlink" Target="http://comptox.epa.gov/dashboard/chemical/details/DTXSID6034392" TargetMode="External"/><Relationship Id="rId304" Type="http://schemas.openxmlformats.org/officeDocument/2006/relationships/hyperlink" Target="http://comptox.epa.gov/dashboard/chemical/details/DTXSID6022472" TargetMode="External"/><Relationship Id="rId388" Type="http://schemas.openxmlformats.org/officeDocument/2006/relationships/hyperlink" Target="http://comptox.epa.gov/dashboard/chemical/details/DTXSID0047294" TargetMode="External"/><Relationship Id="rId511" Type="http://schemas.openxmlformats.org/officeDocument/2006/relationships/hyperlink" Target="http://comptox.epa.gov/dashboard/chemical/details/DTXSID4022991" TargetMode="External"/><Relationship Id="rId609" Type="http://schemas.openxmlformats.org/officeDocument/2006/relationships/hyperlink" Target="http://comptox.epa.gov/dashboard/chemical/details/DTXSID7021607" TargetMode="External"/><Relationship Id="rId956" Type="http://schemas.openxmlformats.org/officeDocument/2006/relationships/hyperlink" Target="http://comptox.epa.gov/dashboard/chemical/details/DTXSID4034948" TargetMode="External"/><Relationship Id="rId1141" Type="http://schemas.openxmlformats.org/officeDocument/2006/relationships/hyperlink" Target="http://comptox.epa.gov/dashboard/chemical/details/DTXSID7020970" TargetMode="External"/><Relationship Id="rId1239" Type="http://schemas.openxmlformats.org/officeDocument/2006/relationships/hyperlink" Target="http://comptox.epa.gov/dashboard/chemical/details/DTXSID4020119" TargetMode="External"/><Relationship Id="rId85" Type="http://schemas.openxmlformats.org/officeDocument/2006/relationships/hyperlink" Target="http://comptox.epa.gov/dashboard/chemical/details/DTXSID4020402" TargetMode="External"/><Relationship Id="rId150" Type="http://schemas.openxmlformats.org/officeDocument/2006/relationships/hyperlink" Target="http://comptox.epa.gov/dashboard/chemical/details/DTXSID9025453" TargetMode="External"/><Relationship Id="rId595" Type="http://schemas.openxmlformats.org/officeDocument/2006/relationships/hyperlink" Target="http://comptox.epa.gov/dashboard/chemical/details/DTXSID6047311" TargetMode="External"/><Relationship Id="rId816" Type="http://schemas.openxmlformats.org/officeDocument/2006/relationships/hyperlink" Target="http://comptox.epa.gov/dashboard/chemical/details/DTXSID0048509" TargetMode="External"/><Relationship Id="rId1001" Type="http://schemas.openxmlformats.org/officeDocument/2006/relationships/hyperlink" Target="http://comptox.epa.gov/dashboard/chemical/details/DTXSID3027403" TargetMode="External"/><Relationship Id="rId248" Type="http://schemas.openxmlformats.org/officeDocument/2006/relationships/hyperlink" Target="http://comptox.epa.gov/dashboard/chemical/details/DTXSID5047372" TargetMode="External"/><Relationship Id="rId455" Type="http://schemas.openxmlformats.org/officeDocument/2006/relationships/hyperlink" Target="http://comptox.epa.gov/dashboard/chemical/details/DTXSID8020462" TargetMode="External"/><Relationship Id="rId662" Type="http://schemas.openxmlformats.org/officeDocument/2006/relationships/hyperlink" Target="http://comptox.epa.gov/dashboard/chemical/details/DTXSID2025680" TargetMode="External"/><Relationship Id="rId1085" Type="http://schemas.openxmlformats.org/officeDocument/2006/relationships/hyperlink" Target="http://comptox.epa.gov/dashboard/chemical/details/DTXSID4020290" TargetMode="External"/><Relationship Id="rId12" Type="http://schemas.openxmlformats.org/officeDocument/2006/relationships/hyperlink" Target="http://comptox.epa.gov/dashboard/chemical/details/DTXSID5032523" TargetMode="External"/><Relationship Id="rId108" Type="http://schemas.openxmlformats.org/officeDocument/2006/relationships/hyperlink" Target="http://comptox.epa.gov/dashboard/chemical/details/DTXSID9020293" TargetMode="External"/><Relationship Id="rId315" Type="http://schemas.openxmlformats.org/officeDocument/2006/relationships/hyperlink" Target="http://comptox.epa.gov/dashboard/chemical/details/DTXSID9020247" TargetMode="External"/><Relationship Id="rId522" Type="http://schemas.openxmlformats.org/officeDocument/2006/relationships/hyperlink" Target="http://comptox.epa.gov/dashboard/chemical/details/DTXSID1040112" TargetMode="External"/><Relationship Id="rId967" Type="http://schemas.openxmlformats.org/officeDocument/2006/relationships/hyperlink" Target="http://comptox.epa.gov/dashboard/chemical/details/DTXSID6020220" TargetMode="External"/><Relationship Id="rId1152" Type="http://schemas.openxmlformats.org/officeDocument/2006/relationships/hyperlink" Target="http://comptox.epa.gov/dashboard/chemical/details/DTXSID0022018" TargetMode="External"/><Relationship Id="rId96" Type="http://schemas.openxmlformats.org/officeDocument/2006/relationships/hyperlink" Target="http://comptox.epa.gov/dashboard/chemical/details/DTXSID6027218" TargetMode="External"/><Relationship Id="rId161" Type="http://schemas.openxmlformats.org/officeDocument/2006/relationships/hyperlink" Target="http://comptox.epa.gov/dashboard/chemical/details/DTXSID5020869" TargetMode="External"/><Relationship Id="rId399" Type="http://schemas.openxmlformats.org/officeDocument/2006/relationships/hyperlink" Target="http://comptox.epa.gov/dashboard/chemical/details/DTXSID1023996" TargetMode="External"/><Relationship Id="rId827" Type="http://schemas.openxmlformats.org/officeDocument/2006/relationships/hyperlink" Target="http://comptox.epa.gov/dashboard/chemical/details/DTXSID5021124" TargetMode="External"/><Relationship Id="rId1012" Type="http://schemas.openxmlformats.org/officeDocument/2006/relationships/hyperlink" Target="http://comptox.epa.gov/dashboard/chemical/details/DTXSID2029246" TargetMode="External"/><Relationship Id="rId259" Type="http://schemas.openxmlformats.org/officeDocument/2006/relationships/hyperlink" Target="http://comptox.epa.gov/dashboard/chemical/details/DTXSID9032327" TargetMode="External"/><Relationship Id="rId466" Type="http://schemas.openxmlformats.org/officeDocument/2006/relationships/hyperlink" Target="http://comptox.epa.gov/dashboard/chemical/details/DTXSID0024052" TargetMode="External"/><Relationship Id="rId673" Type="http://schemas.openxmlformats.org/officeDocument/2006/relationships/hyperlink" Target="http://comptox.epa.gov/dashboard/chemical/details/DTXSID9052846" TargetMode="External"/><Relationship Id="rId880" Type="http://schemas.openxmlformats.org/officeDocument/2006/relationships/hyperlink" Target="http://comptox.epa.gov/dashboard/chemical/details/DTXSID9023889" TargetMode="External"/><Relationship Id="rId1096" Type="http://schemas.openxmlformats.org/officeDocument/2006/relationships/hyperlink" Target="http://comptox.epa.gov/dashboard/chemical/details/DTXSID1023819" TargetMode="External"/><Relationship Id="rId23" Type="http://schemas.openxmlformats.org/officeDocument/2006/relationships/hyperlink" Target="http://comptox.epa.gov/dashboard/chemical/details/DTXSID8026773" TargetMode="External"/><Relationship Id="rId119" Type="http://schemas.openxmlformats.org/officeDocument/2006/relationships/hyperlink" Target="http://comptox.epa.gov/dashboard/chemical/details/DTXSID0020943" TargetMode="External"/><Relationship Id="rId326" Type="http://schemas.openxmlformats.org/officeDocument/2006/relationships/hyperlink" Target="http://comptox.epa.gov/dashboard/chemical/details/DTXSID7020267" TargetMode="External"/><Relationship Id="rId533" Type="http://schemas.openxmlformats.org/officeDocument/2006/relationships/hyperlink" Target="http://comptox.epa.gov/dashboard/chemical/details/DTXSID1047310" TargetMode="External"/><Relationship Id="rId978" Type="http://schemas.openxmlformats.org/officeDocument/2006/relationships/hyperlink" Target="http://comptox.epa.gov/dashboard/chemical/details/DTXSID2034962" TargetMode="External"/><Relationship Id="rId1163" Type="http://schemas.openxmlformats.org/officeDocument/2006/relationships/hyperlink" Target="http://comptox.epa.gov/dashboard/chemical/details/DTXSID1046970" TargetMode="External"/><Relationship Id="rId740" Type="http://schemas.openxmlformats.org/officeDocument/2006/relationships/hyperlink" Target="http://comptox.epa.gov/dashboard/chemical/details/DTXSID9042209" TargetMode="External"/><Relationship Id="rId838" Type="http://schemas.openxmlformats.org/officeDocument/2006/relationships/hyperlink" Target="http://comptox.epa.gov/dashboard/chemical/details/DTXSID1021164" TargetMode="External"/><Relationship Id="rId1023" Type="http://schemas.openxmlformats.org/officeDocument/2006/relationships/hyperlink" Target="http://comptox.epa.gov/dashboard/chemical/details/DTXSID5028033" TargetMode="External"/><Relationship Id="rId172" Type="http://schemas.openxmlformats.org/officeDocument/2006/relationships/hyperlink" Target="http://comptox.epa.gov/dashboard/chemical/details/DTXSID4021717" TargetMode="External"/><Relationship Id="rId477" Type="http://schemas.openxmlformats.org/officeDocument/2006/relationships/hyperlink" Target="http://comptox.epa.gov/dashboard/chemical/details/DTXSID2020505" TargetMode="External"/><Relationship Id="rId600" Type="http://schemas.openxmlformats.org/officeDocument/2006/relationships/hyperlink" Target="http://comptox.epa.gov/dashboard/chemical/details/DTXSID1024126" TargetMode="External"/><Relationship Id="rId684" Type="http://schemas.openxmlformats.org/officeDocument/2006/relationships/hyperlink" Target="http://comptox.epa.gov/dashboard/chemical/details/DTXSID7020845" TargetMode="External"/><Relationship Id="rId1230" Type="http://schemas.openxmlformats.org/officeDocument/2006/relationships/hyperlink" Target="http://comptox.epa.gov/dashboard/chemical/details/DTXSID9036515" TargetMode="External"/><Relationship Id="rId337" Type="http://schemas.openxmlformats.org/officeDocument/2006/relationships/hyperlink" Target="http://comptox.epa.gov/dashboard/chemical/details/DTXSID6032352" TargetMode="External"/><Relationship Id="rId891" Type="http://schemas.openxmlformats.org/officeDocument/2006/relationships/hyperlink" Target="http://comptox.epa.gov/dashboard/chemical/details/DTXSID7026368" TargetMode="External"/><Relationship Id="rId905" Type="http://schemas.openxmlformats.org/officeDocument/2006/relationships/hyperlink" Target="http://comptox.epa.gov/dashboard/chemical/details/DTXSID0023581" TargetMode="External"/><Relationship Id="rId989" Type="http://schemas.openxmlformats.org/officeDocument/2006/relationships/hyperlink" Target="http://comptox.epa.gov/dashboard/chemical/details/DTXSID3021358" TargetMode="External"/><Relationship Id="rId34" Type="http://schemas.openxmlformats.org/officeDocument/2006/relationships/hyperlink" Target="http://comptox.epa.gov/dashboard/chemical/details/DTXSID3020916" TargetMode="External"/><Relationship Id="rId544" Type="http://schemas.openxmlformats.org/officeDocument/2006/relationships/hyperlink" Target="http://comptox.epa.gov/dashboard/chemical/details/DTXSID2029874" TargetMode="External"/><Relationship Id="rId751" Type="http://schemas.openxmlformats.org/officeDocument/2006/relationships/hyperlink" Target="http://comptox.epa.gov/dashboard/chemical/details/DTXSID7025895" TargetMode="External"/><Relationship Id="rId849" Type="http://schemas.openxmlformats.org/officeDocument/2006/relationships/hyperlink" Target="http://comptox.epa.gov/dashboard/chemical/details/DTXSID1034210" TargetMode="External"/><Relationship Id="rId1174" Type="http://schemas.openxmlformats.org/officeDocument/2006/relationships/hyperlink" Target="http://comptox.epa.gov/dashboard/chemical/details/DTXSID6024048" TargetMode="External"/><Relationship Id="rId183" Type="http://schemas.openxmlformats.org/officeDocument/2006/relationships/hyperlink" Target="http://comptox.epa.gov/dashboard/chemical/details/DTXSID3037094" TargetMode="External"/><Relationship Id="rId390" Type="http://schemas.openxmlformats.org/officeDocument/2006/relationships/hyperlink" Target="http://comptox.epa.gov/dashboard/chemical/details/DTXSID9034490" TargetMode="External"/><Relationship Id="rId404" Type="http://schemas.openxmlformats.org/officeDocument/2006/relationships/hyperlink" Target="http://comptox.epa.gov/dashboard/chemical/details/DTXSID1034503" TargetMode="External"/><Relationship Id="rId611" Type="http://schemas.openxmlformats.org/officeDocument/2006/relationships/hyperlink" Target="http://comptox.epa.gov/dashboard/chemical/details/DTXSID7024299" TargetMode="External"/><Relationship Id="rId1034" Type="http://schemas.openxmlformats.org/officeDocument/2006/relationships/hyperlink" Target="http://comptox.epa.gov/dashboard/chemical/details/DTXSID2047309" TargetMode="External"/><Relationship Id="rId1241" Type="http://schemas.openxmlformats.org/officeDocument/2006/relationships/hyperlink" Target="http://comptox.epa.gov/dashboard/chemical/details/DTXSID7020972" TargetMode="External"/><Relationship Id="rId250" Type="http://schemas.openxmlformats.org/officeDocument/2006/relationships/hyperlink" Target="http://comptox.epa.gov/dashboard/chemical/details/DTXSID0047377" TargetMode="External"/><Relationship Id="rId488" Type="http://schemas.openxmlformats.org/officeDocument/2006/relationships/hyperlink" Target="http://comptox.epa.gov/dashboard/chemical/details/DTXSID8032544" TargetMode="External"/><Relationship Id="rId695" Type="http://schemas.openxmlformats.org/officeDocument/2006/relationships/hyperlink" Target="http://comptox.epa.gov/dashboard/chemical/details/DTXSID6032562" TargetMode="External"/><Relationship Id="rId709" Type="http://schemas.openxmlformats.org/officeDocument/2006/relationships/hyperlink" Target="http://comptox.epa.gov/dashboard/chemical/details/DTXSID0020311" TargetMode="External"/><Relationship Id="rId916" Type="http://schemas.openxmlformats.org/officeDocument/2006/relationships/hyperlink" Target="http://comptox.epa.gov/dashboard/chemical/details/DTXSID0042400" TargetMode="External"/><Relationship Id="rId1101" Type="http://schemas.openxmlformats.org/officeDocument/2006/relationships/hyperlink" Target="http://comptox.epa.gov/dashboard/chemical/details/DTXSID6034392" TargetMode="External"/><Relationship Id="rId45" Type="http://schemas.openxmlformats.org/officeDocument/2006/relationships/hyperlink" Target="http://comptox.epa.gov/dashboard/chemical/details/DTXSID5020281" TargetMode="External"/><Relationship Id="rId110" Type="http://schemas.openxmlformats.org/officeDocument/2006/relationships/hyperlink" Target="http://comptox.epa.gov/dashboard/chemical/details/DTXSID5021544" TargetMode="External"/><Relationship Id="rId348" Type="http://schemas.openxmlformats.org/officeDocument/2006/relationships/hyperlink" Target="http://comptox.epa.gov/dashboard/chemical/details/DTXSID8022828" TargetMode="External"/><Relationship Id="rId555" Type="http://schemas.openxmlformats.org/officeDocument/2006/relationships/hyperlink" Target="http://comptox.epa.gov/dashboard/chemical/details/DTXSID2032398" TargetMode="External"/><Relationship Id="rId762" Type="http://schemas.openxmlformats.org/officeDocument/2006/relationships/hyperlink" Target="http://comptox.epa.gov/dashboard/chemical/details/DTXSID4040713" TargetMode="External"/><Relationship Id="rId1185" Type="http://schemas.openxmlformats.org/officeDocument/2006/relationships/hyperlink" Target="http://comptox.epa.gov/dashboard/chemical/details/DTXSID5047328" TargetMode="External"/><Relationship Id="rId194" Type="http://schemas.openxmlformats.org/officeDocument/2006/relationships/hyperlink" Target="http://comptox.epa.gov/dashboard/chemical/details/DTXSID1020221" TargetMode="External"/><Relationship Id="rId208" Type="http://schemas.openxmlformats.org/officeDocument/2006/relationships/hyperlink" Target="http://comptox.epa.gov/dashboard/chemical/details/DTXSID6023652" TargetMode="External"/><Relationship Id="rId415" Type="http://schemas.openxmlformats.org/officeDocument/2006/relationships/hyperlink" Target="http://comptox.epa.gov/dashboard/chemical/details/DTXSID4020371" TargetMode="External"/><Relationship Id="rId622" Type="http://schemas.openxmlformats.org/officeDocument/2006/relationships/hyperlink" Target="http://comptox.epa.gov/dashboard/chemical/details/DTXSID5034270" TargetMode="External"/><Relationship Id="rId1045" Type="http://schemas.openxmlformats.org/officeDocument/2006/relationships/hyperlink" Target="http://comptox.epa.gov/dashboard/chemical/details/DTXSID4022361" TargetMode="External"/><Relationship Id="rId1252" Type="http://schemas.openxmlformats.org/officeDocument/2006/relationships/hyperlink" Target="http://comptox.epa.gov/dashboard/chemical/details/DTXSID0034223" TargetMode="External"/><Relationship Id="rId261" Type="http://schemas.openxmlformats.org/officeDocument/2006/relationships/hyperlink" Target="http://comptox.epa.gov/dashboard/chemical/details/DTXSID7041623" TargetMode="External"/><Relationship Id="rId499" Type="http://schemas.openxmlformats.org/officeDocument/2006/relationships/hyperlink" Target="http://comptox.epa.gov/dashboard/chemical/details/DTXSID7026994" TargetMode="External"/><Relationship Id="rId927" Type="http://schemas.openxmlformats.org/officeDocument/2006/relationships/hyperlink" Target="http://comptox.epa.gov/dashboard/chemical/details/DTXSID1034212" TargetMode="External"/><Relationship Id="rId1112" Type="http://schemas.openxmlformats.org/officeDocument/2006/relationships/hyperlink" Target="http://comptox.epa.gov/dashboard/chemical/details/DTXSID3032547" TargetMode="External"/><Relationship Id="rId56" Type="http://schemas.openxmlformats.org/officeDocument/2006/relationships/hyperlink" Target="http://comptox.epa.gov/dashboard/chemical/details/DTXSID0027270" TargetMode="External"/><Relationship Id="rId359" Type="http://schemas.openxmlformats.org/officeDocument/2006/relationships/hyperlink" Target="http://comptox.epa.gov/dashboard/chemical/details/DTXSID7029871" TargetMode="External"/><Relationship Id="rId566" Type="http://schemas.openxmlformats.org/officeDocument/2006/relationships/hyperlink" Target="http://comptox.epa.gov/dashboard/chemical/details/DTXSID8024107" TargetMode="External"/><Relationship Id="rId773" Type="http://schemas.openxmlformats.org/officeDocument/2006/relationships/hyperlink" Target="http://comptox.epa.gov/dashboard/chemical/details/DTXSID7021100" TargetMode="External"/><Relationship Id="rId1196" Type="http://schemas.openxmlformats.org/officeDocument/2006/relationships/hyperlink" Target="http://comptox.epa.gov/dashboard/chemical/details/DTXSID8022828" TargetMode="External"/><Relationship Id="rId121" Type="http://schemas.openxmlformats.org/officeDocument/2006/relationships/hyperlink" Target="http://comptox.epa.gov/dashboard/chemical/details/DTXSID5021885" TargetMode="External"/><Relationship Id="rId219" Type="http://schemas.openxmlformats.org/officeDocument/2006/relationships/hyperlink" Target="http://comptox.epa.gov/dashboard/chemical/details/DTXSID8023848" TargetMode="External"/><Relationship Id="rId426" Type="http://schemas.openxmlformats.org/officeDocument/2006/relationships/hyperlink" Target="http://comptox.epa.gov/dashboard/chemical/details/DTXSID6027921" TargetMode="External"/><Relationship Id="rId633" Type="http://schemas.openxmlformats.org/officeDocument/2006/relationships/hyperlink" Target="http://comptox.epa.gov/dashboard/chemical/details/DTXSID7034676" TargetMode="External"/><Relationship Id="rId980" Type="http://schemas.openxmlformats.org/officeDocument/2006/relationships/hyperlink" Target="http://comptox.epa.gov/dashboard/chemical/details/DTXSID0032651" TargetMode="External"/><Relationship Id="rId1056" Type="http://schemas.openxmlformats.org/officeDocument/2006/relationships/hyperlink" Target="http://comptox.epa.gov/dashboard/chemical/details/DTXSID1034212" TargetMode="External"/><Relationship Id="rId840" Type="http://schemas.openxmlformats.org/officeDocument/2006/relationships/hyperlink" Target="http://comptox.epa.gov/dashboard/chemical/details/DTXSID1032569" TargetMode="External"/><Relationship Id="rId938" Type="http://schemas.openxmlformats.org/officeDocument/2006/relationships/hyperlink" Target="http://comptox.epa.gov/dashboard/chemical/details/DTXSID3047346" TargetMode="External"/><Relationship Id="rId67" Type="http://schemas.openxmlformats.org/officeDocument/2006/relationships/hyperlink" Target="http://comptox.epa.gov/dashboard/chemical/details/DTXSID5041306" TargetMode="External"/><Relationship Id="rId272" Type="http://schemas.openxmlformats.org/officeDocument/2006/relationships/hyperlink" Target="http://comptox.epa.gov/dashboard/chemical/details/DTXSID5020152" TargetMode="External"/><Relationship Id="rId577" Type="http://schemas.openxmlformats.org/officeDocument/2006/relationships/hyperlink" Target="http://comptox.epa.gov/dashboard/chemical/details/DTXSID8025337" TargetMode="External"/><Relationship Id="rId700" Type="http://schemas.openxmlformats.org/officeDocument/2006/relationships/hyperlink" Target="http://comptox.epa.gov/dashboard/chemical/details/DTXSID4047331" TargetMode="External"/><Relationship Id="rId1123" Type="http://schemas.openxmlformats.org/officeDocument/2006/relationships/hyperlink" Target="http://comptox.epa.gov/dashboard/chemical/details/DTXSID2025680" TargetMode="External"/><Relationship Id="rId132" Type="http://schemas.openxmlformats.org/officeDocument/2006/relationships/hyperlink" Target="http://comptox.epa.gov/dashboard/chemical/details/DTXSID7040788" TargetMode="External"/><Relationship Id="rId784" Type="http://schemas.openxmlformats.org/officeDocument/2006/relationships/hyperlink" Target="http://comptox.epa.gov/dashboard/chemical/details/DTXSID6027268" TargetMode="External"/><Relationship Id="rId991" Type="http://schemas.openxmlformats.org/officeDocument/2006/relationships/hyperlink" Target="http://comptox.epa.gov/dashboard/chemical/details/DTXSID1034973" TargetMode="External"/><Relationship Id="rId1067" Type="http://schemas.openxmlformats.org/officeDocument/2006/relationships/hyperlink" Target="http://comptox.epa.gov/dashboard/chemical/details/DTXSID9020247" TargetMode="External"/><Relationship Id="rId437" Type="http://schemas.openxmlformats.org/officeDocument/2006/relationships/hyperlink" Target="http://comptox.epa.gov/dashboard/chemical/details/DTXSID5032365" TargetMode="External"/><Relationship Id="rId644" Type="http://schemas.openxmlformats.org/officeDocument/2006/relationships/hyperlink" Target="http://comptox.epa.gov/dashboard/chemical/details/DTXSID8024159" TargetMode="External"/><Relationship Id="rId851" Type="http://schemas.openxmlformats.org/officeDocument/2006/relationships/hyperlink" Target="http://comptox.epa.gov/dashboard/chemical/details/DTXSID3022370" TargetMode="External"/><Relationship Id="rId283" Type="http://schemas.openxmlformats.org/officeDocument/2006/relationships/hyperlink" Target="http://comptox.epa.gov/dashboard/chemical/details/DTXSID7027625" TargetMode="External"/><Relationship Id="rId490" Type="http://schemas.openxmlformats.org/officeDocument/2006/relationships/hyperlink" Target="http://comptox.epa.gov/dashboard/chemical/details/DTXSID0027983" TargetMode="External"/><Relationship Id="rId504" Type="http://schemas.openxmlformats.org/officeDocument/2006/relationships/hyperlink" Target="http://comptox.epa.gov/dashboard/chemical/details/DTXSID0034566" TargetMode="External"/><Relationship Id="rId711" Type="http://schemas.openxmlformats.org/officeDocument/2006/relationships/hyperlink" Target="http://comptox.epa.gov/dashboard/chemical/details/DTXSID6025692" TargetMode="External"/><Relationship Id="rId949" Type="http://schemas.openxmlformats.org/officeDocument/2006/relationships/hyperlink" Target="http://comptox.epa.gov/dashboard/chemical/details/DTXSID2047357" TargetMode="External"/><Relationship Id="rId1134" Type="http://schemas.openxmlformats.org/officeDocument/2006/relationships/hyperlink" Target="http://comptox.epa.gov/dashboard/chemical/details/DTXSID5029055" TargetMode="External"/><Relationship Id="rId78" Type="http://schemas.openxmlformats.org/officeDocument/2006/relationships/hyperlink" Target="http://comptox.epa.gov/dashboard/chemical/details/DTXSID4024359" TargetMode="External"/><Relationship Id="rId143" Type="http://schemas.openxmlformats.org/officeDocument/2006/relationships/hyperlink" Target="http://comptox.epa.gov/dashboard/chemical/details/DTXSID8023216" TargetMode="External"/><Relationship Id="rId350" Type="http://schemas.openxmlformats.org/officeDocument/2006/relationships/hyperlink" Target="http://comptox.epa.gov/dashboard/chemical/details/DTXSID9023881" TargetMode="External"/><Relationship Id="rId588" Type="http://schemas.openxmlformats.org/officeDocument/2006/relationships/hyperlink" Target="http://comptox.epa.gov/dashboard/chemical/details/DTXSID5022308" TargetMode="External"/><Relationship Id="rId795" Type="http://schemas.openxmlformats.org/officeDocument/2006/relationships/hyperlink" Target="http://comptox.epa.gov/dashboard/chemical/details/DTXSID3037709" TargetMode="External"/><Relationship Id="rId809" Type="http://schemas.openxmlformats.org/officeDocument/2006/relationships/hyperlink" Target="http://comptox.epa.gov/dashboard/chemical/details/DTXSID4047333" TargetMode="External"/><Relationship Id="rId1201" Type="http://schemas.openxmlformats.org/officeDocument/2006/relationships/hyperlink" Target="http://comptox.epa.gov/dashboard/chemical/details/DTXSID7021150" TargetMode="External"/><Relationship Id="rId9" Type="http://schemas.openxmlformats.org/officeDocument/2006/relationships/hyperlink" Target="http://comptox.epa.gov/dashboard/chemical/details/DTXSID0021965" TargetMode="External"/><Relationship Id="rId210" Type="http://schemas.openxmlformats.org/officeDocument/2006/relationships/hyperlink" Target="http://comptox.epa.gov/dashboard/chemical/details/DTXSID5020730" TargetMode="External"/><Relationship Id="rId448" Type="http://schemas.openxmlformats.org/officeDocument/2006/relationships/hyperlink" Target="http://comptox.epa.gov/dashboard/chemical/details/DTXSID4047628" TargetMode="External"/><Relationship Id="rId655" Type="http://schemas.openxmlformats.org/officeDocument/2006/relationships/hyperlink" Target="http://comptox.epa.gov/dashboard/chemical/details/DTXSID4020791" TargetMode="External"/><Relationship Id="rId862" Type="http://schemas.openxmlformats.org/officeDocument/2006/relationships/hyperlink" Target="http://comptox.epa.gov/dashboard/chemical/details/DTXSID5021201" TargetMode="External"/><Relationship Id="rId1078" Type="http://schemas.openxmlformats.org/officeDocument/2006/relationships/hyperlink" Target="http://comptox.epa.gov/dashboard/chemical/details/DTXSID5020784" TargetMode="External"/><Relationship Id="rId294" Type="http://schemas.openxmlformats.org/officeDocument/2006/relationships/hyperlink" Target="http://comptox.epa.gov/dashboard/chemical/details/DTXSID8024652" TargetMode="External"/><Relationship Id="rId308" Type="http://schemas.openxmlformats.org/officeDocument/2006/relationships/hyperlink" Target="http://comptox.epa.gov/dashboard/chemical/details/DTXSID0020232" TargetMode="External"/><Relationship Id="rId515" Type="http://schemas.openxmlformats.org/officeDocument/2006/relationships/hyperlink" Target="http://comptox.epa.gov/dashboard/chemical/details/DTXSID6022000" TargetMode="External"/><Relationship Id="rId722" Type="http://schemas.openxmlformats.org/officeDocument/2006/relationships/hyperlink" Target="http://comptox.epa.gov/dashboard/chemical/details/DTXSID1024209" TargetMode="External"/><Relationship Id="rId1145" Type="http://schemas.openxmlformats.org/officeDocument/2006/relationships/hyperlink" Target="http://comptox.epa.gov/dashboard/chemical/details/DTXSID8025595" TargetMode="External"/><Relationship Id="rId89" Type="http://schemas.openxmlformats.org/officeDocument/2006/relationships/hyperlink" Target="http://comptox.epa.gov/dashboard/chemical/details/DTXSID0020523" TargetMode="External"/><Relationship Id="rId154" Type="http://schemas.openxmlformats.org/officeDocument/2006/relationships/hyperlink" Target="http://comptox.epa.gov/dashboard/chemical/details/DTXSID9022360" TargetMode="External"/><Relationship Id="rId361" Type="http://schemas.openxmlformats.org/officeDocument/2006/relationships/hyperlink" Target="http://comptox.epa.gov/dashboard/chemical/details/DTXSID6022474" TargetMode="External"/><Relationship Id="rId599" Type="http://schemas.openxmlformats.org/officeDocument/2006/relationships/hyperlink" Target="http://comptox.epa.gov/dashboard/chemical/details/DTXSID3020679" TargetMode="External"/><Relationship Id="rId1005" Type="http://schemas.openxmlformats.org/officeDocument/2006/relationships/hyperlink" Target="http://comptox.epa.gov/dashboard/chemical/details/DTXSID4026214" TargetMode="External"/><Relationship Id="rId1212" Type="http://schemas.openxmlformats.org/officeDocument/2006/relationships/hyperlink" Target="http://comptox.epa.gov/dashboard/chemical/details/DTXSID1020560" TargetMode="External"/><Relationship Id="rId459" Type="http://schemas.openxmlformats.org/officeDocument/2006/relationships/hyperlink" Target="http://comptox.epa.gov/dashboard/chemical/details/DTXSID4032372" TargetMode="External"/><Relationship Id="rId666" Type="http://schemas.openxmlformats.org/officeDocument/2006/relationships/hyperlink" Target="http://comptox.epa.gov/dashboard/chemical/details/DTXSID2022381" TargetMode="External"/><Relationship Id="rId873" Type="http://schemas.openxmlformats.org/officeDocument/2006/relationships/hyperlink" Target="http://comptox.epa.gov/dashboard/chemical/details/DTXSID8034877" TargetMode="External"/><Relationship Id="rId1089" Type="http://schemas.openxmlformats.org/officeDocument/2006/relationships/hyperlink" Target="http://comptox.epa.gov/dashboard/chemical/details/DTXSID4021391" TargetMode="External"/><Relationship Id="rId16" Type="http://schemas.openxmlformats.org/officeDocument/2006/relationships/hyperlink" Target="http://comptox.epa.gov/dashboard/chemical/details/DTXSID4024066" TargetMode="External"/><Relationship Id="rId221" Type="http://schemas.openxmlformats.org/officeDocument/2006/relationships/hyperlink" Target="http://comptox.epa.gov/dashboard/chemical/details/DTXSID2026446" TargetMode="External"/><Relationship Id="rId319" Type="http://schemas.openxmlformats.org/officeDocument/2006/relationships/hyperlink" Target="http://comptox.epa.gov/dashboard/chemical/details/DTXSID0023951" TargetMode="External"/><Relationship Id="rId526" Type="http://schemas.openxmlformats.org/officeDocument/2006/relationships/hyperlink" Target="http://comptox.epa.gov/dashboard/chemical/details/DTXSID9032610" TargetMode="External"/><Relationship Id="rId1156" Type="http://schemas.openxmlformats.org/officeDocument/2006/relationships/hyperlink" Target="http://comptox.epa.gov/dashboard/chemical/details/DTXSID3024235" TargetMode="External"/><Relationship Id="rId733" Type="http://schemas.openxmlformats.org/officeDocument/2006/relationships/hyperlink" Target="http://comptox.epa.gov/dashboard/chemical/details/DTXSID6020939" TargetMode="External"/><Relationship Id="rId940" Type="http://schemas.openxmlformats.org/officeDocument/2006/relationships/hyperlink" Target="http://comptox.epa.gov/dashboard/chemical/details/DTXSID3047348" TargetMode="External"/><Relationship Id="rId1016" Type="http://schemas.openxmlformats.org/officeDocument/2006/relationships/hyperlink" Target="http://comptox.epa.gov/dashboard/chemical/details/DTXSID3026223" TargetMode="External"/><Relationship Id="rId165" Type="http://schemas.openxmlformats.org/officeDocument/2006/relationships/hyperlink" Target="http://comptox.epa.gov/dashboard/chemical/details/DTXSID9033058" TargetMode="External"/><Relationship Id="rId372" Type="http://schemas.openxmlformats.org/officeDocument/2006/relationships/hyperlink" Target="http://comptox.epa.gov/dashboard/chemical/details/DTXSID2047276" TargetMode="External"/><Relationship Id="rId677" Type="http://schemas.openxmlformats.org/officeDocument/2006/relationships/hyperlink" Target="http://comptox.epa.gov/dashboard/chemical/details/DTXSID1022267" TargetMode="External"/><Relationship Id="rId800" Type="http://schemas.openxmlformats.org/officeDocument/2006/relationships/hyperlink" Target="http://comptox.epa.gov/dashboard/chemical/details/DTXSID3031864" TargetMode="External"/><Relationship Id="rId1223" Type="http://schemas.openxmlformats.org/officeDocument/2006/relationships/hyperlink" Target="http://comptox.epa.gov/dashboard/chemical/details/DTXSID2040363" TargetMode="External"/><Relationship Id="rId232" Type="http://schemas.openxmlformats.org/officeDocument/2006/relationships/hyperlink" Target="http://comptox.epa.gov/dashboard/chemical/details/DTXSID4024436" TargetMode="External"/><Relationship Id="rId884" Type="http://schemas.openxmlformats.org/officeDocument/2006/relationships/hyperlink" Target="http://comptox.epa.gov/dashboard/chemical/details/DTXSID2021238" TargetMode="External"/><Relationship Id="rId27" Type="http://schemas.openxmlformats.org/officeDocument/2006/relationships/hyperlink" Target="http://comptox.epa.gov/dashboard/chemical/details/DTXSID6022056" TargetMode="External"/><Relationship Id="rId537" Type="http://schemas.openxmlformats.org/officeDocument/2006/relationships/hyperlink" Target="http://comptox.epa.gov/dashboard/chemical/details/DTXSID2034590" TargetMode="External"/><Relationship Id="rId744" Type="http://schemas.openxmlformats.org/officeDocument/2006/relationships/hyperlink" Target="http://comptox.epa.gov/dashboard/chemical/details/DTXSID6021030" TargetMode="External"/><Relationship Id="rId951" Type="http://schemas.openxmlformats.org/officeDocument/2006/relationships/hyperlink" Target="http://comptox.epa.gov/dashboard/chemical/details/DTXSID1034187" TargetMode="External"/><Relationship Id="rId1167" Type="http://schemas.openxmlformats.org/officeDocument/2006/relationships/hyperlink" Target="http://comptox.epa.gov/dashboard/chemical/details/DTXSID6040371" TargetMode="External"/><Relationship Id="rId80" Type="http://schemas.openxmlformats.org/officeDocument/2006/relationships/hyperlink" Target="http://comptox.epa.gov/dashboard/chemical/details/DTXSID7022049" TargetMode="External"/><Relationship Id="rId176" Type="http://schemas.openxmlformats.org/officeDocument/2006/relationships/hyperlink" Target="http://comptox.epa.gov/dashboard/chemical/details/DTXSID3022536" TargetMode="External"/><Relationship Id="rId383" Type="http://schemas.openxmlformats.org/officeDocument/2006/relationships/hyperlink" Target="http://comptox.epa.gov/dashboard/chemical/details/DTXSID1047281" TargetMode="External"/><Relationship Id="rId590" Type="http://schemas.openxmlformats.org/officeDocument/2006/relationships/hyperlink" Target="http://comptox.epa.gov/dashboard/chemical/details/DTXSID8026727" TargetMode="External"/><Relationship Id="rId604" Type="http://schemas.openxmlformats.org/officeDocument/2006/relationships/hyperlink" Target="http://comptox.epa.gov/dashboard/chemical/details/DTXSID0027195" TargetMode="External"/><Relationship Id="rId811" Type="http://schemas.openxmlformats.org/officeDocument/2006/relationships/hyperlink" Target="http://comptox.epa.gov/dashboard/chemical/details/DTXSID7048166" TargetMode="External"/><Relationship Id="rId1027" Type="http://schemas.openxmlformats.org/officeDocument/2006/relationships/hyperlink" Target="http://comptox.epa.gov/dashboard/chemical/details/DTXSID1021409" TargetMode="External"/><Relationship Id="rId1234" Type="http://schemas.openxmlformats.org/officeDocument/2006/relationships/hyperlink" Target="http://comptox.epa.gov/dashboard/chemical/details/DTXSID3025881" TargetMode="External"/><Relationship Id="rId243" Type="http://schemas.openxmlformats.org/officeDocument/2006/relationships/hyperlink" Target="http://comptox.epa.gov/dashboard/chemical/details/DTXSID5020108" TargetMode="External"/><Relationship Id="rId450" Type="http://schemas.openxmlformats.org/officeDocument/2006/relationships/hyperlink" Target="http://comptox.epa.gov/dashboard/chemical/details/DTXSID9020453" TargetMode="External"/><Relationship Id="rId688" Type="http://schemas.openxmlformats.org/officeDocument/2006/relationships/hyperlink" Target="http://comptox.epa.gov/dashboard/chemical/details/DTXSID5020863" TargetMode="External"/><Relationship Id="rId895" Type="http://schemas.openxmlformats.org/officeDocument/2006/relationships/hyperlink" Target="http://comptox.epa.gov/dashboard/chemical/details/DTXSID4047385" TargetMode="External"/><Relationship Id="rId909" Type="http://schemas.openxmlformats.org/officeDocument/2006/relationships/hyperlink" Target="http://comptox.epa.gov/dashboard/chemical/details/DTXSID1020140" TargetMode="External"/><Relationship Id="rId1080" Type="http://schemas.openxmlformats.org/officeDocument/2006/relationships/hyperlink" Target="http://comptox.epa.gov/dashboard/chemical/details/DTXSID6022341" TargetMode="External"/><Relationship Id="rId38" Type="http://schemas.openxmlformats.org/officeDocument/2006/relationships/hyperlink" Target="http://comptox.epa.gov/dashboard/chemical/details/DTXSID8022377" TargetMode="External"/><Relationship Id="rId103" Type="http://schemas.openxmlformats.org/officeDocument/2006/relationships/hyperlink" Target="http://comptox.epa.gov/dashboard/chemical/details/DTXSID6020068" TargetMode="External"/><Relationship Id="rId310" Type="http://schemas.openxmlformats.org/officeDocument/2006/relationships/hyperlink" Target="http://comptox.epa.gov/dashboard/chemical/details/DTXSID4020240" TargetMode="External"/><Relationship Id="rId548" Type="http://schemas.openxmlformats.org/officeDocument/2006/relationships/hyperlink" Target="http://comptox.epa.gov/dashboard/chemical/details/DTXSID2032550" TargetMode="External"/><Relationship Id="rId755" Type="http://schemas.openxmlformats.org/officeDocument/2006/relationships/hyperlink" Target="http://comptox.epa.gov/dashboard/chemical/details/DTXSID9027441" TargetMode="External"/><Relationship Id="rId962" Type="http://schemas.openxmlformats.org/officeDocument/2006/relationships/hyperlink" Target="http://comptox.epa.gov/dashboard/chemical/details/DTXSID8024317" TargetMode="External"/><Relationship Id="rId1178" Type="http://schemas.openxmlformats.org/officeDocument/2006/relationships/hyperlink" Target="http://comptox.epa.gov/dashboard/chemical/details/DTXSID6047288" TargetMode="External"/><Relationship Id="rId91" Type="http://schemas.openxmlformats.org/officeDocument/2006/relationships/hyperlink" Target="http://comptox.epa.gov/dashboard/chemical/details/DTXSID2026602" TargetMode="External"/><Relationship Id="rId187" Type="http://schemas.openxmlformats.org/officeDocument/2006/relationships/hyperlink" Target="http://comptox.epa.gov/dashboard/chemical/details/DTXSID3020966" TargetMode="External"/><Relationship Id="rId394" Type="http://schemas.openxmlformats.org/officeDocument/2006/relationships/hyperlink" Target="http://comptox.epa.gov/dashboard/chemical/details/DTXSID5032600" TargetMode="External"/><Relationship Id="rId408" Type="http://schemas.openxmlformats.org/officeDocument/2006/relationships/hyperlink" Target="http://comptox.epa.gov/dashboard/chemical/details/DTXSID1032359" TargetMode="External"/><Relationship Id="rId615" Type="http://schemas.openxmlformats.org/officeDocument/2006/relationships/hyperlink" Target="http://comptox.epa.gov/dashboard/chemical/details/DTXSID7020716" TargetMode="External"/><Relationship Id="rId822" Type="http://schemas.openxmlformats.org/officeDocument/2006/relationships/hyperlink" Target="http://comptox.epa.gov/dashboard/chemical/details/DTXSID9048518" TargetMode="External"/><Relationship Id="rId1038" Type="http://schemas.openxmlformats.org/officeDocument/2006/relationships/hyperlink" Target="http://comptox.epa.gov/dashboard/chemical/details/DTXSID5047295" TargetMode="External"/><Relationship Id="rId1245" Type="http://schemas.openxmlformats.org/officeDocument/2006/relationships/hyperlink" Target="http://comptox.epa.gov/dashboard/chemical/details/DTXSID4024276" TargetMode="External"/><Relationship Id="rId254" Type="http://schemas.openxmlformats.org/officeDocument/2006/relationships/hyperlink" Target="http://comptox.epa.gov/dashboard/chemical/details/DTXSID9034818" TargetMode="External"/><Relationship Id="rId699" Type="http://schemas.openxmlformats.org/officeDocument/2006/relationships/hyperlink" Target="http://comptox.epa.gov/dashboard/chemical/details/DTXSID5047328" TargetMode="External"/><Relationship Id="rId1091" Type="http://schemas.openxmlformats.org/officeDocument/2006/relationships/hyperlink" Target="http://comptox.epa.gov/dashboard/chemical/details/DTXSID3021932" TargetMode="External"/><Relationship Id="rId1105" Type="http://schemas.openxmlformats.org/officeDocument/2006/relationships/hyperlink" Target="http://comptox.epa.gov/dashboard/chemical/details/DTXSID8020628" TargetMode="External"/><Relationship Id="rId49" Type="http://schemas.openxmlformats.org/officeDocument/2006/relationships/hyperlink" Target="http://comptox.epa.gov/dashboard/chemical/details/DTXSID2047565" TargetMode="External"/><Relationship Id="rId114" Type="http://schemas.openxmlformats.org/officeDocument/2006/relationships/hyperlink" Target="http://comptox.epa.gov/dashboard/chemical/details/DTXSID5020605" TargetMode="External"/><Relationship Id="rId461" Type="http://schemas.openxmlformats.org/officeDocument/2006/relationships/hyperlink" Target="http://comptox.epa.gov/dashboard/chemical/details/DTXSID6025068" TargetMode="External"/><Relationship Id="rId559" Type="http://schemas.openxmlformats.org/officeDocument/2006/relationships/hyperlink" Target="http://comptox.epa.gov/dashboard/chemical/details/DTXSID4032615" TargetMode="External"/><Relationship Id="rId766" Type="http://schemas.openxmlformats.org/officeDocument/2006/relationships/hyperlink" Target="http://comptox.epa.gov/dashboard/chemical/details/DTXSID7024241" TargetMode="External"/><Relationship Id="rId1189" Type="http://schemas.openxmlformats.org/officeDocument/2006/relationships/hyperlink" Target="http://comptox.epa.gov/dashboard/chemical/details/DTXSID8034588" TargetMode="External"/><Relationship Id="rId198" Type="http://schemas.openxmlformats.org/officeDocument/2006/relationships/hyperlink" Target="http://comptox.epa.gov/dashboard/chemical/details/DTXSID9022364" TargetMode="External"/><Relationship Id="rId321" Type="http://schemas.openxmlformats.org/officeDocument/2006/relationships/hyperlink" Target="http://comptox.epa.gov/dashboard/chemical/details/DTXSID3047344" TargetMode="External"/><Relationship Id="rId419" Type="http://schemas.openxmlformats.org/officeDocument/2006/relationships/hyperlink" Target="http://comptox.epa.gov/dashboard/chemical/details/DTXSID6024913" TargetMode="External"/><Relationship Id="rId626" Type="http://schemas.openxmlformats.org/officeDocument/2006/relationships/hyperlink" Target="http://comptox.epa.gov/dashboard/chemical/details/DTXSID5032442" TargetMode="External"/><Relationship Id="rId973" Type="http://schemas.openxmlformats.org/officeDocument/2006/relationships/hyperlink" Target="http://comptox.epa.gov/dashboard/chemical/details/DTXSID9022524" TargetMode="External"/><Relationship Id="rId1049" Type="http://schemas.openxmlformats.org/officeDocument/2006/relationships/hyperlink" Target="http://comptox.epa.gov/dashboard/chemical/details/DTXSID9047257" TargetMode="External"/><Relationship Id="rId833" Type="http://schemas.openxmlformats.org/officeDocument/2006/relationships/hyperlink" Target="http://comptox.epa.gov/dashboard/chemical/details/DTXSID1024259" TargetMode="External"/><Relationship Id="rId1116" Type="http://schemas.openxmlformats.org/officeDocument/2006/relationships/hyperlink" Target="http://comptox.epa.gov/dashboard/chemical/details/DTXSID0020446" TargetMode="External"/><Relationship Id="rId265" Type="http://schemas.openxmlformats.org/officeDocument/2006/relationships/hyperlink" Target="http://comptox.epa.gov/dashboard/chemical/details/DTXSID5023902" TargetMode="External"/><Relationship Id="rId472" Type="http://schemas.openxmlformats.org/officeDocument/2006/relationships/hyperlink" Target="http://comptox.epa.gov/dashboard/chemical/details/DTXSID4029145" TargetMode="External"/><Relationship Id="rId900" Type="http://schemas.openxmlformats.org/officeDocument/2006/relationships/hyperlink" Target="http://comptox.epa.gov/dashboard/chemical/details/DTXSID0047325" TargetMode="External"/><Relationship Id="rId125" Type="http://schemas.openxmlformats.org/officeDocument/2006/relationships/hyperlink" Target="http://comptox.epa.gov/dashboard/chemical/details/DTXSID5027061" TargetMode="External"/><Relationship Id="rId332" Type="http://schemas.openxmlformats.org/officeDocument/2006/relationships/hyperlink" Target="http://comptox.epa.gov/dashboard/chemical/details/DTXSID0020319" TargetMode="External"/><Relationship Id="rId777" Type="http://schemas.openxmlformats.org/officeDocument/2006/relationships/hyperlink" Target="http://comptox.epa.gov/dashboard/chemical/details/DTXSID7047271" TargetMode="External"/><Relationship Id="rId984" Type="http://schemas.openxmlformats.org/officeDocument/2006/relationships/hyperlink" Target="http://comptox.epa.gov/dashboard/chemical/details/DTXSID1024338" TargetMode="External"/><Relationship Id="rId637" Type="http://schemas.openxmlformats.org/officeDocument/2006/relationships/hyperlink" Target="http://comptox.epa.gov/dashboard/chemical/details/DTXSID3025469" TargetMode="External"/><Relationship Id="rId844" Type="http://schemas.openxmlformats.org/officeDocument/2006/relationships/hyperlink" Target="http://comptox.epa.gov/dashboard/chemical/details/DTXSID0032572" TargetMode="External"/><Relationship Id="rId276" Type="http://schemas.openxmlformats.org/officeDocument/2006/relationships/hyperlink" Target="http://comptox.epa.gov/dashboard/chemical/details/DTXSID7020685" TargetMode="External"/><Relationship Id="rId483" Type="http://schemas.openxmlformats.org/officeDocument/2006/relationships/hyperlink" Target="http://comptox.epa.gov/dashboard/chemical/details/DTXSID0047537" TargetMode="External"/><Relationship Id="rId690" Type="http://schemas.openxmlformats.org/officeDocument/2006/relationships/hyperlink" Target="http://comptox.epa.gov/dashboard/chemical/details/DTXSID5025607" TargetMode="External"/><Relationship Id="rId704" Type="http://schemas.openxmlformats.org/officeDocument/2006/relationships/hyperlink" Target="http://comptox.epa.gov/dashboard/chemical/details/DTXSID6024206" TargetMode="External"/><Relationship Id="rId911" Type="http://schemas.openxmlformats.org/officeDocument/2006/relationships/hyperlink" Target="http://comptox.epa.gov/dashboard/chemical/details/DTXSID7026029" TargetMode="External"/><Relationship Id="rId1127" Type="http://schemas.openxmlformats.org/officeDocument/2006/relationships/hyperlink" Target="http://comptox.epa.gov/dashboard/chemical/details/DTXSID7023645" TargetMode="External"/><Relationship Id="rId40" Type="http://schemas.openxmlformats.org/officeDocument/2006/relationships/hyperlink" Target="http://comptox.epa.gov/dashboard/chemical/details/DTXSID6040747" TargetMode="External"/><Relationship Id="rId136" Type="http://schemas.openxmlformats.org/officeDocument/2006/relationships/hyperlink" Target="http://comptox.epa.gov/dashboard/chemical/details/DTXSID1026081" TargetMode="External"/><Relationship Id="rId343" Type="http://schemas.openxmlformats.org/officeDocument/2006/relationships/hyperlink" Target="http://comptox.epa.gov/dashboard/chemical/details/DTXSID3034456" TargetMode="External"/><Relationship Id="rId550" Type="http://schemas.openxmlformats.org/officeDocument/2006/relationships/hyperlink" Target="http://comptox.epa.gov/dashboard/chemical/details/DTXSID4034609" TargetMode="External"/><Relationship Id="rId788" Type="http://schemas.openxmlformats.org/officeDocument/2006/relationships/hyperlink" Target="http://comptox.epa.gov/dashboard/chemical/details/DTXSID5047538" TargetMode="External"/><Relationship Id="rId995" Type="http://schemas.openxmlformats.org/officeDocument/2006/relationships/hyperlink" Target="http://comptox.epa.gov/dashboard/chemical/details/DTXSID0032493" TargetMode="External"/><Relationship Id="rId1180" Type="http://schemas.openxmlformats.org/officeDocument/2006/relationships/hyperlink" Target="http://comptox.epa.gov/dashboard/chemical/details/DTXSID4020537" TargetMode="External"/><Relationship Id="rId203" Type="http://schemas.openxmlformats.org/officeDocument/2006/relationships/hyperlink" Target="http://comptox.epa.gov/dashboard/chemical/details/DTXSID4034287" TargetMode="External"/><Relationship Id="rId648" Type="http://schemas.openxmlformats.org/officeDocument/2006/relationships/hyperlink" Target="http://comptox.epa.gov/dashboard/chemical/details/DTXSID7024160" TargetMode="External"/><Relationship Id="rId855" Type="http://schemas.openxmlformats.org/officeDocument/2006/relationships/hyperlink" Target="http://comptox.epa.gov/dashboard/chemical/details/DTXSID8022111" TargetMode="External"/><Relationship Id="rId1040" Type="http://schemas.openxmlformats.org/officeDocument/2006/relationships/hyperlink" Target="http://comptox.epa.gov/dashboard/chemical/details/DTXSID9021689" TargetMode="External"/><Relationship Id="rId287" Type="http://schemas.openxmlformats.org/officeDocument/2006/relationships/hyperlink" Target="http://comptox.epa.gov/dashboard/chemical/details/DTXSID7037717" TargetMode="External"/><Relationship Id="rId410" Type="http://schemas.openxmlformats.org/officeDocument/2006/relationships/hyperlink" Target="http://comptox.epa.gov/dashboard/chemical/details/DTXSID6023999" TargetMode="External"/><Relationship Id="rId494" Type="http://schemas.openxmlformats.org/officeDocument/2006/relationships/hyperlink" Target="http://comptox.epa.gov/dashboard/chemical/details/DTXSID2024955" TargetMode="External"/><Relationship Id="rId508" Type="http://schemas.openxmlformats.org/officeDocument/2006/relationships/hyperlink" Target="http://comptox.epa.gov/dashboard/chemical/details/DTXSID6020561" TargetMode="External"/><Relationship Id="rId715" Type="http://schemas.openxmlformats.org/officeDocument/2006/relationships/hyperlink" Target="http://comptox.epa.gov/dashboard/chemical/details/DTXSID8021800" TargetMode="External"/><Relationship Id="rId922" Type="http://schemas.openxmlformats.org/officeDocument/2006/relationships/hyperlink" Target="http://comptox.epa.gov/dashboard/chemical/details/DTXSID3026302" TargetMode="External"/><Relationship Id="rId1138" Type="http://schemas.openxmlformats.org/officeDocument/2006/relationships/hyperlink" Target="http://comptox.epa.gov/dashboard/chemical/details/DTXSID0032651" TargetMode="External"/><Relationship Id="rId147" Type="http://schemas.openxmlformats.org/officeDocument/2006/relationships/hyperlink" Target="http://comptox.epa.gov/dashboard/chemical/details/DTXSID9047540" TargetMode="External"/><Relationship Id="rId354" Type="http://schemas.openxmlformats.org/officeDocument/2006/relationships/hyperlink" Target="http://comptox.epa.gov/dashboard/chemical/details/DTXSID9034232" TargetMode="External"/><Relationship Id="rId799" Type="http://schemas.openxmlformats.org/officeDocument/2006/relationships/hyperlink" Target="http://comptox.epa.gov/dashboard/chemical/details/DTXSID8037708" TargetMode="External"/><Relationship Id="rId1191" Type="http://schemas.openxmlformats.org/officeDocument/2006/relationships/hyperlink" Target="http://comptox.epa.gov/dashboard/chemical/details/DTXSID4032372" TargetMode="External"/><Relationship Id="rId1205" Type="http://schemas.openxmlformats.org/officeDocument/2006/relationships/hyperlink" Target="http://comptox.epa.gov/dashboard/chemical/details/DTXSID4020822" TargetMode="External"/><Relationship Id="rId51" Type="http://schemas.openxmlformats.org/officeDocument/2006/relationships/hyperlink" Target="http://comptox.epa.gov/dashboard/chemical/details/DTXSID4027991" TargetMode="External"/><Relationship Id="rId561" Type="http://schemas.openxmlformats.org/officeDocument/2006/relationships/hyperlink" Target="http://comptox.epa.gov/dashboard/chemical/details/DTXSID7032555" TargetMode="External"/><Relationship Id="rId659" Type="http://schemas.openxmlformats.org/officeDocument/2006/relationships/hyperlink" Target="http://comptox.epa.gov/dashboard/chemical/details/DTXSID0034695" TargetMode="External"/><Relationship Id="rId866" Type="http://schemas.openxmlformats.org/officeDocument/2006/relationships/hyperlink" Target="http://comptox.epa.gov/dashboard/chemical/details/DTXSID2032637" TargetMode="External"/><Relationship Id="rId214" Type="http://schemas.openxmlformats.org/officeDocument/2006/relationships/hyperlink" Target="http://comptox.epa.gov/dashboard/chemical/details/DTXSID8023846" TargetMode="External"/><Relationship Id="rId298" Type="http://schemas.openxmlformats.org/officeDocument/2006/relationships/hyperlink" Target="http://comptox.epa.gov/dashboard/chemical/details/DTXSID9034365" TargetMode="External"/><Relationship Id="rId421" Type="http://schemas.openxmlformats.org/officeDocument/2006/relationships/hyperlink" Target="http://comptox.epa.gov/dashboard/chemical/details/DTXSID2021995" TargetMode="External"/><Relationship Id="rId519" Type="http://schemas.openxmlformats.org/officeDocument/2006/relationships/hyperlink" Target="http://comptox.epa.gov/dashboard/chemical/details/DTXSID4032611" TargetMode="External"/><Relationship Id="rId1051" Type="http://schemas.openxmlformats.org/officeDocument/2006/relationships/hyperlink" Target="http://comptox.epa.gov/dashboard/chemical/details/DTXSID0021464" TargetMode="External"/><Relationship Id="rId1149" Type="http://schemas.openxmlformats.org/officeDocument/2006/relationships/hyperlink" Target="http://comptox.epa.gov/dashboard/chemical/details/DTXSID0021094" TargetMode="External"/><Relationship Id="rId158" Type="http://schemas.openxmlformats.org/officeDocument/2006/relationships/hyperlink" Target="http://comptox.epa.gov/dashboard/chemical/details/DTXSID2037712" TargetMode="External"/><Relationship Id="rId726" Type="http://schemas.openxmlformats.org/officeDocument/2006/relationships/hyperlink" Target="http://comptox.epa.gov/dashboard/chemical/details/DTXSID4021848" TargetMode="External"/><Relationship Id="rId933" Type="http://schemas.openxmlformats.org/officeDocument/2006/relationships/hyperlink" Target="http://comptox.epa.gov/dashboard/chemical/details/DTXSID2047353" TargetMode="External"/><Relationship Id="rId1009" Type="http://schemas.openxmlformats.org/officeDocument/2006/relationships/hyperlink" Target="http://comptox.epa.gov/dashboard/chemical/details/DTXSID3047558" TargetMode="External"/><Relationship Id="rId62" Type="http://schemas.openxmlformats.org/officeDocument/2006/relationships/hyperlink" Target="http://comptox.epa.gov/dashboard/chemical/details/DTXSID2021941" TargetMode="External"/><Relationship Id="rId365" Type="http://schemas.openxmlformats.org/officeDocument/2006/relationships/hyperlink" Target="http://comptox.epa.gov/dashboard/chemical/details/DTXSID5047297" TargetMode="External"/><Relationship Id="rId572" Type="http://schemas.openxmlformats.org/officeDocument/2006/relationships/hyperlink" Target="http://comptox.epa.gov/dashboard/chemical/details/DTXSID8024109" TargetMode="External"/><Relationship Id="rId1216" Type="http://schemas.openxmlformats.org/officeDocument/2006/relationships/hyperlink" Target="http://comptox.epa.gov/dashboard/chemical/details/DTXSID4034609" TargetMode="External"/><Relationship Id="rId225" Type="http://schemas.openxmlformats.org/officeDocument/2006/relationships/hyperlink" Target="http://comptox.epa.gov/dashboard/chemical/details/DTXSID5020027" TargetMode="External"/><Relationship Id="rId432" Type="http://schemas.openxmlformats.org/officeDocument/2006/relationships/hyperlink" Target="http://comptox.epa.gov/dashboard/chemical/details/DTXSID3024940" TargetMode="External"/><Relationship Id="rId877" Type="http://schemas.openxmlformats.org/officeDocument/2006/relationships/hyperlink" Target="http://comptox.epa.gov/dashboard/chemical/details/DTXSID6032641" TargetMode="External"/><Relationship Id="rId1062" Type="http://schemas.openxmlformats.org/officeDocument/2006/relationships/hyperlink" Target="http://comptox.epa.gov/dashboard/chemical/details/DTXSID3041376" TargetMode="External"/><Relationship Id="rId737" Type="http://schemas.openxmlformats.org/officeDocument/2006/relationships/hyperlink" Target="http://comptox.epa.gov/dashboard/chemical/details/DTXSID5020944" TargetMode="External"/><Relationship Id="rId944" Type="http://schemas.openxmlformats.org/officeDocument/2006/relationships/hyperlink" Target="http://comptox.epa.gov/dashboard/chemical/details/DTXSID2021288" TargetMode="External"/><Relationship Id="rId73" Type="http://schemas.openxmlformats.org/officeDocument/2006/relationships/hyperlink" Target="http://comptox.epa.gov/dashboard/chemical/details/DTXSID6022187" TargetMode="External"/><Relationship Id="rId169" Type="http://schemas.openxmlformats.org/officeDocument/2006/relationships/hyperlink" Target="http://comptox.epa.gov/dashboard/chemical/details/DTXSID8024523" TargetMode="External"/><Relationship Id="rId376" Type="http://schemas.openxmlformats.org/officeDocument/2006/relationships/hyperlink" Target="http://comptox.epa.gov/dashboard/chemical/details/DTXSID4047254" TargetMode="External"/><Relationship Id="rId583" Type="http://schemas.openxmlformats.org/officeDocument/2006/relationships/hyperlink" Target="http://comptox.epa.gov/dashboard/chemical/details/DTXSID1048170" TargetMode="External"/><Relationship Id="rId790" Type="http://schemas.openxmlformats.org/officeDocument/2006/relationships/hyperlink" Target="http://comptox.epa.gov/dashboard/chemical/details/DTXSID1037303" TargetMode="External"/><Relationship Id="rId804" Type="http://schemas.openxmlformats.org/officeDocument/2006/relationships/hyperlink" Target="http://comptox.epa.gov/dashboard/chemical/details/DTXSID1047285" TargetMode="External"/><Relationship Id="rId1227" Type="http://schemas.openxmlformats.org/officeDocument/2006/relationships/hyperlink" Target="http://comptox.epa.gov/dashboard/chemical/details/DTXSID5021097" TargetMode="External"/><Relationship Id="rId4" Type="http://schemas.openxmlformats.org/officeDocument/2006/relationships/hyperlink" Target="http://comptox.epa.gov/dashboard/chemical/details/DTXSID7029904" TargetMode="External"/><Relationship Id="rId236" Type="http://schemas.openxmlformats.org/officeDocument/2006/relationships/hyperlink" Target="http://comptox.epa.gov/dashboard/chemical/details/DTXSID7037185" TargetMode="External"/><Relationship Id="rId443" Type="http://schemas.openxmlformats.org/officeDocument/2006/relationships/hyperlink" Target="http://comptox.epa.gov/dashboard/chemical/details/DTXSID2020426" TargetMode="External"/><Relationship Id="rId650" Type="http://schemas.openxmlformats.org/officeDocument/2006/relationships/hyperlink" Target="http://comptox.epa.gov/dashboard/chemical/details/DTXSID2024163" TargetMode="External"/><Relationship Id="rId888" Type="http://schemas.openxmlformats.org/officeDocument/2006/relationships/hyperlink" Target="http://comptox.epa.gov/dashboard/chemical/details/DTXSID6021248" TargetMode="External"/><Relationship Id="rId1073" Type="http://schemas.openxmlformats.org/officeDocument/2006/relationships/hyperlink" Target="http://comptox.epa.gov/dashboard/chemical/details/DTXSID6047363" TargetMode="External"/><Relationship Id="rId303" Type="http://schemas.openxmlformats.org/officeDocument/2006/relationships/hyperlink" Target="http://comptox.epa.gov/dashboard/chemical/details/DTXSID7023936" TargetMode="External"/><Relationship Id="rId748" Type="http://schemas.openxmlformats.org/officeDocument/2006/relationships/hyperlink" Target="http://comptox.epa.gov/dashboard/chemical/details/DTXSID8024234" TargetMode="External"/><Relationship Id="rId955" Type="http://schemas.openxmlformats.org/officeDocument/2006/relationships/hyperlink" Target="http://comptox.epa.gov/dashboard/chemical/details/DTXSID9032113" TargetMode="External"/><Relationship Id="rId1140" Type="http://schemas.openxmlformats.org/officeDocument/2006/relationships/hyperlink" Target="http://comptox.epa.gov/dashboard/chemical/details/DTXSID8021771" TargetMode="External"/><Relationship Id="rId84" Type="http://schemas.openxmlformats.org/officeDocument/2006/relationships/hyperlink" Target="http://comptox.epa.gov/dashboard/chemical/details/DTXSID7024035" TargetMode="External"/><Relationship Id="rId387" Type="http://schemas.openxmlformats.org/officeDocument/2006/relationships/hyperlink" Target="http://comptox.epa.gov/dashboard/chemical/details/DTXSID1047283" TargetMode="External"/><Relationship Id="rId510" Type="http://schemas.openxmlformats.org/officeDocument/2006/relationships/hyperlink" Target="http://comptox.epa.gov/dashboard/chemical/details/DTXSID1024091" TargetMode="External"/><Relationship Id="rId594" Type="http://schemas.openxmlformats.org/officeDocument/2006/relationships/hyperlink" Target="http://comptox.epa.gov/dashboard/chemical/details/DTXSID4020666" TargetMode="External"/><Relationship Id="rId608" Type="http://schemas.openxmlformats.org/officeDocument/2006/relationships/hyperlink" Target="http://comptox.epa.gov/dashboard/chemical/details/DTXSID7021605" TargetMode="External"/><Relationship Id="rId815" Type="http://schemas.openxmlformats.org/officeDocument/2006/relationships/hyperlink" Target="http://comptox.epa.gov/dashboard/chemical/details/DTXSID0048507" TargetMode="External"/><Relationship Id="rId1238" Type="http://schemas.openxmlformats.org/officeDocument/2006/relationships/hyperlink" Target="http://comptox.epa.gov/dashboard/chemical/details/DTXSID6027050" TargetMode="External"/><Relationship Id="rId247" Type="http://schemas.openxmlformats.org/officeDocument/2006/relationships/hyperlink" Target="http://comptox.epa.gov/dashboard/chemical/details/DTXSID4047383" TargetMode="External"/><Relationship Id="rId899" Type="http://schemas.openxmlformats.org/officeDocument/2006/relationships/hyperlink" Target="http://comptox.epa.gov/dashboard/chemical/details/DTXSID5047324" TargetMode="External"/><Relationship Id="rId1000" Type="http://schemas.openxmlformats.org/officeDocument/2006/relationships/hyperlink" Target="http://comptox.epa.gov/dashboard/chemical/details/DTXSID4026183" TargetMode="External"/><Relationship Id="rId1084" Type="http://schemas.openxmlformats.org/officeDocument/2006/relationships/hyperlink" Target="http://comptox.epa.gov/dashboard/chemical/details/DTXSID7042190" TargetMode="External"/><Relationship Id="rId107" Type="http://schemas.openxmlformats.org/officeDocument/2006/relationships/hyperlink" Target="http://comptox.epa.gov/dashboard/chemical/details/DTXSID1024097" TargetMode="External"/><Relationship Id="rId454" Type="http://schemas.openxmlformats.org/officeDocument/2006/relationships/hyperlink" Target="http://comptox.epa.gov/dashboard/chemical/details/DTXSID1024045" TargetMode="External"/><Relationship Id="rId661" Type="http://schemas.openxmlformats.org/officeDocument/2006/relationships/hyperlink" Target="http://comptox.epa.gov/dashboard/chemical/details/DTXSID4024195" TargetMode="External"/><Relationship Id="rId759" Type="http://schemas.openxmlformats.org/officeDocument/2006/relationships/hyperlink" Target="http://comptox.epa.gov/dashboard/chemical/details/DTXSID3021645" TargetMode="External"/><Relationship Id="rId966" Type="http://schemas.openxmlformats.org/officeDocument/2006/relationships/hyperlink" Target="http://comptox.epa.gov/dashboard/chemical/details/DTXSID3047138" TargetMode="External"/><Relationship Id="rId11" Type="http://schemas.openxmlformats.org/officeDocument/2006/relationships/hyperlink" Target="http://comptox.epa.gov/dashboard/chemical/details/DTXSID6032514" TargetMode="External"/><Relationship Id="rId314" Type="http://schemas.openxmlformats.org/officeDocument/2006/relationships/hyperlink" Target="http://comptox.epa.gov/dashboard/chemical/details/DTXSID4022731" TargetMode="External"/><Relationship Id="rId398" Type="http://schemas.openxmlformats.org/officeDocument/2006/relationships/hyperlink" Target="http://comptox.epa.gov/dashboard/chemical/details/DTXSID6024882" TargetMode="External"/><Relationship Id="rId521" Type="http://schemas.openxmlformats.org/officeDocument/2006/relationships/hyperlink" Target="http://comptox.epa.gov/dashboard/chemical/details/DTXSID6040111" TargetMode="External"/><Relationship Id="rId619" Type="http://schemas.openxmlformats.org/officeDocument/2006/relationships/hyperlink" Target="http://comptox.epa.gov/dashboard/chemical/details/DTXSID7047356" TargetMode="External"/><Relationship Id="rId1151" Type="http://schemas.openxmlformats.org/officeDocument/2006/relationships/hyperlink" Target="http://comptox.epa.gov/dashboard/chemical/details/DTXSID8024280" TargetMode="External"/><Relationship Id="rId1249" Type="http://schemas.openxmlformats.org/officeDocument/2006/relationships/hyperlink" Target="http://comptox.epa.gov/dashboard/chemical/details/DTXSID5020811" TargetMode="External"/><Relationship Id="rId95" Type="http://schemas.openxmlformats.org/officeDocument/2006/relationships/hyperlink" Target="http://comptox.epa.gov/dashboard/chemical/details/DTXSID1044564" TargetMode="External"/><Relationship Id="rId160" Type="http://schemas.openxmlformats.org/officeDocument/2006/relationships/hyperlink" Target="http://comptox.epa.gov/dashboard/chemical/details/DTXSID5020867" TargetMode="External"/><Relationship Id="rId826" Type="http://schemas.openxmlformats.org/officeDocument/2006/relationships/hyperlink" Target="http://comptox.epa.gov/dashboard/chemical/details/DTXSID0021123" TargetMode="External"/><Relationship Id="rId1011" Type="http://schemas.openxmlformats.org/officeDocument/2006/relationships/hyperlink" Target="http://comptox.epa.gov/dashboard/chemical/details/DTXSID9021392" TargetMode="External"/><Relationship Id="rId1109" Type="http://schemas.openxmlformats.org/officeDocument/2006/relationships/hyperlink" Target="http://comptox.epa.gov/dashboard/chemical/details/DTXSID2020347" TargetMode="External"/><Relationship Id="rId258" Type="http://schemas.openxmlformats.org/officeDocument/2006/relationships/hyperlink" Target="http://comptox.epa.gov/dashboard/chemical/details/DTXSID0032520" TargetMode="External"/><Relationship Id="rId465" Type="http://schemas.openxmlformats.org/officeDocument/2006/relationships/hyperlink" Target="http://comptox.epa.gov/dashboard/chemical/details/DTXSID5024051" TargetMode="External"/><Relationship Id="rId672" Type="http://schemas.openxmlformats.org/officeDocument/2006/relationships/hyperlink" Target="http://comptox.epa.gov/dashboard/chemical/details/DTXSID6024177" TargetMode="External"/><Relationship Id="rId1095" Type="http://schemas.openxmlformats.org/officeDocument/2006/relationships/hyperlink" Target="http://comptox.epa.gov/dashboard/chemical/details/DTXSID7027041" TargetMode="External"/><Relationship Id="rId22" Type="http://schemas.openxmlformats.org/officeDocument/2006/relationships/hyperlink" Target="http://comptox.epa.gov/dashboard/chemical/details/DTXSID3021485" TargetMode="External"/><Relationship Id="rId118" Type="http://schemas.openxmlformats.org/officeDocument/2006/relationships/hyperlink" Target="http://comptox.epa.gov/dashboard/chemical/details/DTXSID1020350" TargetMode="External"/><Relationship Id="rId325" Type="http://schemas.openxmlformats.org/officeDocument/2006/relationships/hyperlink" Target="http://comptox.epa.gov/dashboard/chemical/details/DTXSID2020262" TargetMode="External"/><Relationship Id="rId532" Type="http://schemas.openxmlformats.org/officeDocument/2006/relationships/hyperlink" Target="http://comptox.epa.gov/dashboard/chemical/details/DTXSID5047249" TargetMode="External"/><Relationship Id="rId977" Type="http://schemas.openxmlformats.org/officeDocument/2006/relationships/hyperlink" Target="http://comptox.epa.gov/dashboard/chemical/details/DTXSID7034961" TargetMode="External"/><Relationship Id="rId1162" Type="http://schemas.openxmlformats.org/officeDocument/2006/relationships/hyperlink" Target="http://comptox.epa.gov/dashboard/chemical/details/DTXSID9021217" TargetMode="External"/><Relationship Id="rId171" Type="http://schemas.openxmlformats.org/officeDocument/2006/relationships/hyperlink" Target="http://comptox.epa.gov/dashboard/chemical/details/DTXSID5020283" TargetMode="External"/><Relationship Id="rId837" Type="http://schemas.openxmlformats.org/officeDocument/2006/relationships/hyperlink" Target="http://comptox.epa.gov/dashboard/chemical/details/DTXSID3044203" TargetMode="External"/><Relationship Id="rId1022" Type="http://schemas.openxmlformats.org/officeDocument/2006/relationships/hyperlink" Target="http://comptox.epa.gov/dashboard/chemical/details/DTXSID4026262" TargetMode="External"/><Relationship Id="rId269" Type="http://schemas.openxmlformats.org/officeDocument/2006/relationships/hyperlink" Target="http://comptox.epa.gov/dashboard/chemical/details/DTXSID6020143" TargetMode="External"/><Relationship Id="rId476" Type="http://schemas.openxmlformats.org/officeDocument/2006/relationships/hyperlink" Target="http://comptox.epa.gov/dashboard/chemical/details/DTXSID0020498" TargetMode="External"/><Relationship Id="rId683" Type="http://schemas.openxmlformats.org/officeDocument/2006/relationships/hyperlink" Target="http://comptox.epa.gov/dashboard/chemical/details/DTXSID2027204" TargetMode="External"/><Relationship Id="rId890" Type="http://schemas.openxmlformats.org/officeDocument/2006/relationships/hyperlink" Target="http://comptox.epa.gov/dashboard/chemical/details/DTXSID0021254" TargetMode="External"/><Relationship Id="rId904" Type="http://schemas.openxmlformats.org/officeDocument/2006/relationships/hyperlink" Target="http://comptox.epa.gov/dashboard/chemical/details/DTXSID4021268" TargetMode="External"/><Relationship Id="rId33" Type="http://schemas.openxmlformats.org/officeDocument/2006/relationships/hyperlink" Target="http://comptox.epa.gov/dashboard/chemical/details/DTXSID8027581" TargetMode="External"/><Relationship Id="rId129" Type="http://schemas.openxmlformats.org/officeDocument/2006/relationships/hyperlink" Target="http://comptox.epa.gov/dashboard/chemical/details/DTXSID9021976" TargetMode="External"/><Relationship Id="rId336" Type="http://schemas.openxmlformats.org/officeDocument/2006/relationships/hyperlink" Target="http://comptox.epa.gov/dashboard/chemical/details/DTXSID1038666" TargetMode="External"/><Relationship Id="rId543" Type="http://schemas.openxmlformats.org/officeDocument/2006/relationships/hyperlink" Target="http://comptox.epa.gov/dashboard/chemical/details/DTXSID4032613" TargetMode="External"/><Relationship Id="rId988" Type="http://schemas.openxmlformats.org/officeDocument/2006/relationships/hyperlink" Target="http://comptox.epa.gov/dashboard/chemical/details/DTXSID0041141" TargetMode="External"/><Relationship Id="rId1173" Type="http://schemas.openxmlformats.org/officeDocument/2006/relationships/hyperlink" Target="http://comptox.epa.gov/dashboard/chemical/details/DTXSID2047353" TargetMode="External"/><Relationship Id="rId182" Type="http://schemas.openxmlformats.org/officeDocument/2006/relationships/hyperlink" Target="http://comptox.epa.gov/dashboard/chemical/details/DTXSID0021969" TargetMode="External"/><Relationship Id="rId403" Type="http://schemas.openxmlformats.org/officeDocument/2006/relationships/hyperlink" Target="http://comptox.epa.gov/dashboard/chemical/details/DTXSID5035957" TargetMode="External"/><Relationship Id="rId750" Type="http://schemas.openxmlformats.org/officeDocument/2006/relationships/hyperlink" Target="http://comptox.epa.gov/dashboard/chemical/details/DTXSID5034773" TargetMode="External"/><Relationship Id="rId848" Type="http://schemas.openxmlformats.org/officeDocument/2006/relationships/hyperlink" Target="http://comptox.epa.gov/dashboard/chemical/details/DTXSID9033923" TargetMode="External"/><Relationship Id="rId1033" Type="http://schemas.openxmlformats.org/officeDocument/2006/relationships/hyperlink" Target="http://comptox.epa.gov/dashboard/chemical/details/DTXSID8023719" TargetMode="External"/><Relationship Id="rId487" Type="http://schemas.openxmlformats.org/officeDocument/2006/relationships/hyperlink" Target="http://comptox.epa.gov/dashboard/chemical/details/DTXSID4021975" TargetMode="External"/><Relationship Id="rId610" Type="http://schemas.openxmlformats.org/officeDocument/2006/relationships/hyperlink" Target="http://comptox.epa.gov/dashboard/chemical/details/DTXSID4024145" TargetMode="External"/><Relationship Id="rId694" Type="http://schemas.openxmlformats.org/officeDocument/2006/relationships/hyperlink" Target="http://comptox.epa.gov/dashboard/chemical/details/DTXSID2032683" TargetMode="External"/><Relationship Id="rId708" Type="http://schemas.openxmlformats.org/officeDocument/2006/relationships/hyperlink" Target="http://comptox.epa.gov/dashboard/chemical/details/DTXSID9040001" TargetMode="External"/><Relationship Id="rId915" Type="http://schemas.openxmlformats.org/officeDocument/2006/relationships/hyperlink" Target="http://comptox.epa.gov/dashboard/chemical/details/DTXSID5020570" TargetMode="External"/><Relationship Id="rId1240" Type="http://schemas.openxmlformats.org/officeDocument/2006/relationships/hyperlink" Target="http://comptox.epa.gov/dashboard/chemical/details/DTXSID3047342" TargetMode="External"/><Relationship Id="rId347" Type="http://schemas.openxmlformats.org/officeDocument/2006/relationships/hyperlink" Target="http://comptox.epa.gov/dashboard/chemical/details/DTXSID2047303" TargetMode="External"/><Relationship Id="rId999" Type="http://schemas.openxmlformats.org/officeDocument/2006/relationships/hyperlink" Target="http://comptox.epa.gov/dashboard/chemical/details/DTXSID3021986" TargetMode="External"/><Relationship Id="rId1100" Type="http://schemas.openxmlformats.org/officeDocument/2006/relationships/hyperlink" Target="http://comptox.epa.gov/dashboard/chemical/details/DTXSID5032600" TargetMode="External"/><Relationship Id="rId1184" Type="http://schemas.openxmlformats.org/officeDocument/2006/relationships/hyperlink" Target="http://comptox.epa.gov/dashboard/chemical/details/DTXSID3042390" TargetMode="External"/><Relationship Id="rId44" Type="http://schemas.openxmlformats.org/officeDocument/2006/relationships/hyperlink" Target="http://comptox.epa.gov/dashboard/chemical/details/DTXSID8044593" TargetMode="External"/><Relationship Id="rId554" Type="http://schemas.openxmlformats.org/officeDocument/2006/relationships/hyperlink" Target="http://comptox.epa.gov/dashboard/chemical/details/DTXSID3020627" TargetMode="External"/><Relationship Id="rId761" Type="http://schemas.openxmlformats.org/officeDocument/2006/relationships/hyperlink" Target="http://comptox.epa.gov/dashboard/chemical/details/DTXSID9027522" TargetMode="External"/><Relationship Id="rId859" Type="http://schemas.openxmlformats.org/officeDocument/2006/relationships/hyperlink" Target="http://comptox.epa.gov/dashboard/chemical/details/DTXSID8024280" TargetMode="External"/><Relationship Id="rId193" Type="http://schemas.openxmlformats.org/officeDocument/2006/relationships/hyperlink" Target="http://comptox.epa.gov/dashboard/chemical/details/DTXSID0040707" TargetMode="External"/><Relationship Id="rId207" Type="http://schemas.openxmlformats.org/officeDocument/2006/relationships/hyperlink" Target="http://comptox.epa.gov/dashboard/chemical/details/DTXSID5021209" TargetMode="External"/><Relationship Id="rId414" Type="http://schemas.openxmlformats.org/officeDocument/2006/relationships/hyperlink" Target="http://comptox.epa.gov/dashboard/chemical/details/DTXSID9020370" TargetMode="External"/><Relationship Id="rId498" Type="http://schemas.openxmlformats.org/officeDocument/2006/relationships/hyperlink" Target="http://comptox.epa.gov/dashboard/chemical/details/DTXSID8022959" TargetMode="External"/><Relationship Id="rId621" Type="http://schemas.openxmlformats.org/officeDocument/2006/relationships/hyperlink" Target="http://comptox.epa.gov/dashboard/chemical/details/DTXSID3034664" TargetMode="External"/><Relationship Id="rId1044" Type="http://schemas.openxmlformats.org/officeDocument/2006/relationships/hyperlink" Target="http://comptox.epa.gov/dashboard/chemical/details/DTXSID7024376" TargetMode="External"/><Relationship Id="rId1251" Type="http://schemas.openxmlformats.org/officeDocument/2006/relationships/hyperlink" Target="http://comptox.epa.gov/dashboard/chemical/details/DTXSID1021322" TargetMode="External"/><Relationship Id="rId260" Type="http://schemas.openxmlformats.org/officeDocument/2006/relationships/hyperlink" Target="http://comptox.epa.gov/dashboard/chemical/details/DTXSID3023899" TargetMode="External"/><Relationship Id="rId719" Type="http://schemas.openxmlformats.org/officeDocument/2006/relationships/hyperlink" Target="http://comptox.epa.gov/dashboard/chemical/details/DTXSID6020515" TargetMode="External"/><Relationship Id="rId926" Type="http://schemas.openxmlformats.org/officeDocument/2006/relationships/hyperlink" Target="http://comptox.epa.gov/dashboard/chemical/details/DTXSID6034186" TargetMode="External"/><Relationship Id="rId1111" Type="http://schemas.openxmlformats.org/officeDocument/2006/relationships/hyperlink" Target="http://comptox.epa.gov/dashboard/chemical/details/DTXSID0020523" TargetMode="External"/><Relationship Id="rId55" Type="http://schemas.openxmlformats.org/officeDocument/2006/relationships/hyperlink" Target="http://comptox.epa.gov/dashboard/chemical/details/DTXSID7021940" TargetMode="External"/><Relationship Id="rId120" Type="http://schemas.openxmlformats.org/officeDocument/2006/relationships/hyperlink" Target="http://comptox.epa.gov/dashboard/chemical/details/DTXSID5024182" TargetMode="External"/><Relationship Id="rId358" Type="http://schemas.openxmlformats.org/officeDocument/2006/relationships/hyperlink" Target="http://comptox.epa.gov/dashboard/chemical/details/DTXSID2034465" TargetMode="External"/><Relationship Id="rId565" Type="http://schemas.openxmlformats.org/officeDocument/2006/relationships/hyperlink" Target="http://comptox.epa.gov/dashboard/chemical/details/DTXSID2034625" TargetMode="External"/><Relationship Id="rId772" Type="http://schemas.openxmlformats.org/officeDocument/2006/relationships/hyperlink" Target="http://comptox.epa.gov/dashboard/chemical/details/DTXSID2024242" TargetMode="External"/><Relationship Id="rId1195" Type="http://schemas.openxmlformats.org/officeDocument/2006/relationships/hyperlink" Target="http://comptox.epa.gov/dashboard/chemical/details/DTXSID6024882" TargetMode="External"/><Relationship Id="rId1209" Type="http://schemas.openxmlformats.org/officeDocument/2006/relationships/hyperlink" Target="http://comptox.epa.gov/dashboard/chemical/details/DTXSID5024845" TargetMode="External"/><Relationship Id="rId218" Type="http://schemas.openxmlformats.org/officeDocument/2006/relationships/hyperlink" Target="http://comptox.epa.gov/dashboard/chemical/details/DTXSID5024394" TargetMode="External"/><Relationship Id="rId425" Type="http://schemas.openxmlformats.org/officeDocument/2006/relationships/hyperlink" Target="http://comptox.epa.gov/dashboard/chemical/details/DTXSID5020607" TargetMode="External"/><Relationship Id="rId632" Type="http://schemas.openxmlformats.org/officeDocument/2006/relationships/hyperlink" Target="http://comptox.epa.gov/dashboard/chemical/details/DTXSID3024154" TargetMode="External"/><Relationship Id="rId1055" Type="http://schemas.openxmlformats.org/officeDocument/2006/relationships/hyperlink" Target="http://comptox.epa.gov/dashboard/chemical/details/DTXSID7020895" TargetMode="External"/><Relationship Id="rId271" Type="http://schemas.openxmlformats.org/officeDocument/2006/relationships/hyperlink" Target="http://comptox.epa.gov/dashboard/chemical/details/DTXSID1020148" TargetMode="External"/><Relationship Id="rId937" Type="http://schemas.openxmlformats.org/officeDocument/2006/relationships/hyperlink" Target="http://comptox.epa.gov/dashboard/chemical/details/DTXSID5047374" TargetMode="External"/><Relationship Id="rId1122" Type="http://schemas.openxmlformats.org/officeDocument/2006/relationships/hyperlink" Target="http://comptox.epa.gov/dashboard/chemical/details/DTXSID9022817" TargetMode="External"/><Relationship Id="rId66" Type="http://schemas.openxmlformats.org/officeDocument/2006/relationships/hyperlink" Target="http://comptox.epa.gov/dashboard/chemical/details/DTXSID6032647" TargetMode="External"/><Relationship Id="rId131" Type="http://schemas.openxmlformats.org/officeDocument/2006/relationships/hyperlink" Target="http://comptox.epa.gov/dashboard/chemical/details/DTXSID4044581" TargetMode="External"/><Relationship Id="rId369" Type="http://schemas.openxmlformats.org/officeDocument/2006/relationships/hyperlink" Target="http://comptox.epa.gov/dashboard/chemical/details/DTXSID9047251" TargetMode="External"/><Relationship Id="rId576" Type="http://schemas.openxmlformats.org/officeDocument/2006/relationships/hyperlink" Target="http://comptox.epa.gov/dashboard/chemical/details/DTXSID1034634" TargetMode="External"/><Relationship Id="rId783" Type="http://schemas.openxmlformats.org/officeDocument/2006/relationships/hyperlink" Target="http://comptox.epa.gov/dashboard/chemical/details/DTXSID2022179" TargetMode="External"/><Relationship Id="rId990" Type="http://schemas.openxmlformats.org/officeDocument/2006/relationships/hyperlink" Target="http://comptox.epa.gov/dashboard/chemical/details/DTXSID7026156" TargetMode="External"/><Relationship Id="rId229" Type="http://schemas.openxmlformats.org/officeDocument/2006/relationships/hyperlink" Target="http://comptox.epa.gov/dashboard/chemical/details/DTXSID8020040" TargetMode="External"/><Relationship Id="rId436" Type="http://schemas.openxmlformats.org/officeDocument/2006/relationships/hyperlink" Target="http://comptox.epa.gov/dashboard/chemical/details/DTXSID4024018" TargetMode="External"/><Relationship Id="rId643" Type="http://schemas.openxmlformats.org/officeDocument/2006/relationships/hyperlink" Target="http://comptox.epa.gov/dashboard/chemical/details/DTXSID6025486" TargetMode="External"/><Relationship Id="rId1066" Type="http://schemas.openxmlformats.org/officeDocument/2006/relationships/hyperlink" Target="http://comptox.epa.gov/dashboard/chemical/details/DTXSID5020944" TargetMode="External"/><Relationship Id="rId850" Type="http://schemas.openxmlformats.org/officeDocument/2006/relationships/hyperlink" Target="http://comptox.epa.gov/dashboard/chemical/details/DTXSID3032464" TargetMode="External"/><Relationship Id="rId948" Type="http://schemas.openxmlformats.org/officeDocument/2006/relationships/hyperlink" Target="http://comptox.epa.gov/dashboard/chemical/details/DTXSID1032646" TargetMode="External"/><Relationship Id="rId1133" Type="http://schemas.openxmlformats.org/officeDocument/2006/relationships/hyperlink" Target="http://comptox.epa.gov/dashboard/chemical/details/DTXSID9032113" TargetMode="External"/><Relationship Id="rId77" Type="http://schemas.openxmlformats.org/officeDocument/2006/relationships/hyperlink" Target="http://comptox.epa.gov/dashboard/chemical/details/DTXSID4027236" TargetMode="External"/><Relationship Id="rId282" Type="http://schemas.openxmlformats.org/officeDocument/2006/relationships/hyperlink" Target="http://comptox.epa.gov/dashboard/chemical/details/DTXSID3026697" TargetMode="External"/><Relationship Id="rId503" Type="http://schemas.openxmlformats.org/officeDocument/2006/relationships/hyperlink" Target="http://comptox.epa.gov/dashboard/chemical/details/DTXSID7047277" TargetMode="External"/><Relationship Id="rId587" Type="http://schemas.openxmlformats.org/officeDocument/2006/relationships/hyperlink" Target="http://comptox.epa.gov/dashboard/chemical/details/DTXSID1020647" TargetMode="External"/><Relationship Id="rId710" Type="http://schemas.openxmlformats.org/officeDocument/2006/relationships/hyperlink" Target="http://comptox.epa.gov/dashboard/chemical/details/DTXSID8024315" TargetMode="External"/><Relationship Id="rId808" Type="http://schemas.openxmlformats.org/officeDocument/2006/relationships/hyperlink" Target="http://comptox.epa.gov/dashboard/chemical/details/DTXSID9047330" TargetMode="External"/><Relationship Id="rId8" Type="http://schemas.openxmlformats.org/officeDocument/2006/relationships/hyperlink" Target="http://comptox.epa.gov/dashboard/chemical/details/DTXSID7024320" TargetMode="External"/><Relationship Id="rId142" Type="http://schemas.openxmlformats.org/officeDocument/2006/relationships/hyperlink" Target="http://comptox.epa.gov/dashboard/chemical/details/DTXSID4024062" TargetMode="External"/><Relationship Id="rId447" Type="http://schemas.openxmlformats.org/officeDocument/2006/relationships/hyperlink" Target="http://comptox.epa.gov/dashboard/chemical/details/DTXSID1025017" TargetMode="External"/><Relationship Id="rId794" Type="http://schemas.openxmlformats.org/officeDocument/2006/relationships/hyperlink" Target="http://comptox.epa.gov/dashboard/chemical/details/DTXSID3031860" TargetMode="External"/><Relationship Id="rId1077" Type="http://schemas.openxmlformats.org/officeDocument/2006/relationships/hyperlink" Target="http://comptox.epa.gov/dashboard/chemical/details/DTXSID5024344" TargetMode="External"/><Relationship Id="rId1200" Type="http://schemas.openxmlformats.org/officeDocument/2006/relationships/hyperlink" Target="http://comptox.epa.gov/dashboard/chemical/details/DTXSID9035204" TargetMode="External"/><Relationship Id="rId654" Type="http://schemas.openxmlformats.org/officeDocument/2006/relationships/hyperlink" Target="http://comptox.epa.gov/dashboard/chemical/details/DTXSID9020790" TargetMode="External"/><Relationship Id="rId861" Type="http://schemas.openxmlformats.org/officeDocument/2006/relationships/hyperlink" Target="http://comptox.epa.gov/dashboard/chemical/details/DTXSID9034864" TargetMode="External"/><Relationship Id="rId959" Type="http://schemas.openxmlformats.org/officeDocument/2006/relationships/hyperlink" Target="http://comptox.epa.gov/dashboard/chemical/details/DTXSID3024316" TargetMode="External"/><Relationship Id="rId293" Type="http://schemas.openxmlformats.org/officeDocument/2006/relationships/hyperlink" Target="http://comptox.epa.gov/dashboard/chemical/details/DTXSID3022162" TargetMode="External"/><Relationship Id="rId307" Type="http://schemas.openxmlformats.org/officeDocument/2006/relationships/hyperlink" Target="http://comptox.epa.gov/dashboard/chemical/details/DTXSID4021135" TargetMode="External"/><Relationship Id="rId514" Type="http://schemas.openxmlformats.org/officeDocument/2006/relationships/hyperlink" Target="http://comptox.epa.gov/dashboard/chemical/details/DTXSID8032386" TargetMode="External"/><Relationship Id="rId721" Type="http://schemas.openxmlformats.org/officeDocument/2006/relationships/hyperlink" Target="http://comptox.epa.gov/dashboard/chemical/details/DTXSID8025595" TargetMode="External"/><Relationship Id="rId1144" Type="http://schemas.openxmlformats.org/officeDocument/2006/relationships/hyperlink" Target="http://comptox.epa.gov/dashboard/chemical/details/DTXSID6022345" TargetMode="External"/><Relationship Id="rId88" Type="http://schemas.openxmlformats.org/officeDocument/2006/relationships/hyperlink" Target="http://comptox.epa.gov/dashboard/chemical/details/DTXSID2021864" TargetMode="External"/><Relationship Id="rId153" Type="http://schemas.openxmlformats.org/officeDocument/2006/relationships/hyperlink" Target="http://comptox.epa.gov/dashboard/chemical/details/DTXSID1026665" TargetMode="External"/><Relationship Id="rId360" Type="http://schemas.openxmlformats.org/officeDocument/2006/relationships/hyperlink" Target="http://comptox.epa.gov/dashboard/chemical/details/DTXSID5024845" TargetMode="External"/><Relationship Id="rId598" Type="http://schemas.openxmlformats.org/officeDocument/2006/relationships/hyperlink" Target="http://comptox.epa.gov/dashboard/chemical/details/DTXSID4034150" TargetMode="External"/><Relationship Id="rId819" Type="http://schemas.openxmlformats.org/officeDocument/2006/relationships/hyperlink" Target="http://comptox.epa.gov/dashboard/chemical/details/DTXSID4048513" TargetMode="External"/><Relationship Id="rId1004" Type="http://schemas.openxmlformats.org/officeDocument/2006/relationships/hyperlink" Target="http://comptox.epa.gov/dashboard/chemical/details/DTXSID1021378" TargetMode="External"/><Relationship Id="rId1211" Type="http://schemas.openxmlformats.org/officeDocument/2006/relationships/hyperlink" Target="http://comptox.epa.gov/dashboard/chemical/details/DTXSID6024254" TargetMode="External"/><Relationship Id="rId220" Type="http://schemas.openxmlformats.org/officeDocument/2006/relationships/hyperlink" Target="http://comptox.epa.gov/dashboard/chemical/details/DTXSID6021828" TargetMode="External"/><Relationship Id="rId458" Type="http://schemas.openxmlformats.org/officeDocument/2006/relationships/hyperlink" Target="http://comptox.epa.gov/dashboard/chemical/details/DTXSID3020465" TargetMode="External"/><Relationship Id="rId665" Type="http://schemas.openxmlformats.org/officeDocument/2006/relationships/hyperlink" Target="http://comptox.epa.gov/dashboard/chemical/details/DTXSID5020811" TargetMode="External"/><Relationship Id="rId872" Type="http://schemas.openxmlformats.org/officeDocument/2006/relationships/hyperlink" Target="http://comptox.epa.gov/dashboard/chemical/details/DTXSID9021217" TargetMode="External"/><Relationship Id="rId1088" Type="http://schemas.openxmlformats.org/officeDocument/2006/relationships/hyperlink" Target="http://comptox.epa.gov/dashboard/chemical/details/DTXSID9020112" TargetMode="External"/><Relationship Id="rId15" Type="http://schemas.openxmlformats.org/officeDocument/2006/relationships/hyperlink" Target="http://comptox.epa.gov/dashboard/chemical/details/DTXSID2025133" TargetMode="External"/><Relationship Id="rId318" Type="http://schemas.openxmlformats.org/officeDocument/2006/relationships/hyperlink" Target="http://comptox.epa.gov/dashboard/chemical/details/DTXSID5023950" TargetMode="External"/><Relationship Id="rId525" Type="http://schemas.openxmlformats.org/officeDocument/2006/relationships/hyperlink" Target="http://comptox.epa.gov/dashboard/chemical/details/DTXSID9022528" TargetMode="External"/><Relationship Id="rId732" Type="http://schemas.openxmlformats.org/officeDocument/2006/relationships/hyperlink" Target="http://comptox.epa.gov/dashboard/chemical/details/DTXSID0024216" TargetMode="External"/><Relationship Id="rId1155" Type="http://schemas.openxmlformats.org/officeDocument/2006/relationships/hyperlink" Target="http://comptox.epa.gov/dashboard/chemical/details/DTXSID5022308" TargetMode="External"/><Relationship Id="rId99" Type="http://schemas.openxmlformats.org/officeDocument/2006/relationships/hyperlink" Target="http://comptox.epa.gov/dashboard/chemical/details/DTXSID5020528" TargetMode="External"/><Relationship Id="rId164" Type="http://schemas.openxmlformats.org/officeDocument/2006/relationships/hyperlink" Target="http://comptox.epa.gov/dashboard/chemical/details/DTXSID9047598" TargetMode="External"/><Relationship Id="rId371" Type="http://schemas.openxmlformats.org/officeDocument/2006/relationships/hyperlink" Target="http://comptox.epa.gov/dashboard/chemical/details/DTXSID9047253" TargetMode="External"/><Relationship Id="rId1015" Type="http://schemas.openxmlformats.org/officeDocument/2006/relationships/hyperlink" Target="http://comptox.epa.gov/dashboard/chemical/details/DTXSID3026564" TargetMode="External"/><Relationship Id="rId1222" Type="http://schemas.openxmlformats.org/officeDocument/2006/relationships/hyperlink" Target="http://comptox.epa.gov/dashboard/chemical/details/DTXSID9023380" TargetMode="External"/><Relationship Id="rId469" Type="http://schemas.openxmlformats.org/officeDocument/2006/relationships/hyperlink" Target="http://comptox.epa.gov/dashboard/chemical/details/DTXSID6020480" TargetMode="External"/><Relationship Id="rId676" Type="http://schemas.openxmlformats.org/officeDocument/2006/relationships/hyperlink" Target="http://comptox.epa.gov/dashboard/chemical/details/DTXSID4020820" TargetMode="External"/><Relationship Id="rId883" Type="http://schemas.openxmlformats.org/officeDocument/2006/relationships/hyperlink" Target="http://comptox.epa.gov/dashboard/chemical/details/DTXSID7022253" TargetMode="External"/><Relationship Id="rId1099" Type="http://schemas.openxmlformats.org/officeDocument/2006/relationships/hyperlink" Target="http://comptox.epa.gov/dashboard/chemical/details/DTXSID1032355" TargetMode="External"/><Relationship Id="rId26" Type="http://schemas.openxmlformats.org/officeDocument/2006/relationships/hyperlink" Target="http://comptox.epa.gov/dashboard/chemical/details/DTXSID4024985" TargetMode="External"/><Relationship Id="rId231" Type="http://schemas.openxmlformats.org/officeDocument/2006/relationships/hyperlink" Target="http://comptox.epa.gov/dashboard/chemical/details/DTXSID7021239" TargetMode="External"/><Relationship Id="rId329" Type="http://schemas.openxmlformats.org/officeDocument/2006/relationships/hyperlink" Target="http://comptox.epa.gov/dashboard/chemical/details/DTXSID3034872" TargetMode="External"/><Relationship Id="rId536" Type="http://schemas.openxmlformats.org/officeDocument/2006/relationships/hyperlink" Target="http://comptox.epa.gov/dashboard/chemical/details/DTXSID6021456" TargetMode="External"/><Relationship Id="rId1166" Type="http://schemas.openxmlformats.org/officeDocument/2006/relationships/hyperlink" Target="http://comptox.epa.gov/dashboard/chemical/details/DTXSID3021196" TargetMode="External"/><Relationship Id="rId175" Type="http://schemas.openxmlformats.org/officeDocument/2006/relationships/hyperlink" Target="http://comptox.epa.gov/dashboard/chemical/details/DTXSID8024814" TargetMode="External"/><Relationship Id="rId743" Type="http://schemas.openxmlformats.org/officeDocument/2006/relationships/hyperlink" Target="http://comptox.epa.gov/dashboard/chemical/details/DTXSID7021029" TargetMode="External"/><Relationship Id="rId950" Type="http://schemas.openxmlformats.org/officeDocument/2006/relationships/hyperlink" Target="http://comptox.epa.gov/dashboard/chemical/details/DTXSID2026523" TargetMode="External"/><Relationship Id="rId1026" Type="http://schemas.openxmlformats.org/officeDocument/2006/relationships/hyperlink" Target="http://comptox.epa.gov/dashboard/chemical/details/DTXSID0026252" TargetMode="External"/><Relationship Id="rId382" Type="http://schemas.openxmlformats.org/officeDocument/2006/relationships/hyperlink" Target="http://comptox.epa.gov/dashboard/chemical/details/DTXSID2047305" TargetMode="External"/><Relationship Id="rId603" Type="http://schemas.openxmlformats.org/officeDocument/2006/relationships/hyperlink" Target="http://comptox.epa.gov/dashboard/chemical/details/DTXSID4034653" TargetMode="External"/><Relationship Id="rId687" Type="http://schemas.openxmlformats.org/officeDocument/2006/relationships/hyperlink" Target="http://comptox.epa.gov/dashboard/chemical/details/DTXSID5025659" TargetMode="External"/><Relationship Id="rId810" Type="http://schemas.openxmlformats.org/officeDocument/2006/relationships/hyperlink" Target="http://comptox.epa.gov/dashboard/chemical/details/DTXSID4047337" TargetMode="External"/><Relationship Id="rId908" Type="http://schemas.openxmlformats.org/officeDocument/2006/relationships/hyperlink" Target="http://comptox.epa.gov/dashboard/chemical/details/DTXSID8020121" TargetMode="External"/><Relationship Id="rId1233" Type="http://schemas.openxmlformats.org/officeDocument/2006/relationships/hyperlink" Target="http://comptox.epa.gov/dashboard/chemical/details/DTXSID7032551" TargetMode="External"/><Relationship Id="rId242" Type="http://schemas.openxmlformats.org/officeDocument/2006/relationships/hyperlink" Target="http://comptox.epa.gov/dashboard/chemical/details/DTXSID1047316" TargetMode="External"/><Relationship Id="rId894" Type="http://schemas.openxmlformats.org/officeDocument/2006/relationships/hyperlink" Target="http://comptox.epa.gov/dashboard/chemical/details/DTXSID1047366" TargetMode="External"/><Relationship Id="rId1177" Type="http://schemas.openxmlformats.org/officeDocument/2006/relationships/hyperlink" Target="http://comptox.epa.gov/dashboard/chemical/details/DTXSID3020910" TargetMode="External"/><Relationship Id="rId37" Type="http://schemas.openxmlformats.org/officeDocument/2006/relationships/hyperlink" Target="http://comptox.epa.gov/dashboard/chemical/details/DTXSID8035001" TargetMode="External"/><Relationship Id="rId102" Type="http://schemas.openxmlformats.org/officeDocument/2006/relationships/hyperlink" Target="http://comptox.epa.gov/dashboard/chemical/details/DTXSID1020069" TargetMode="External"/><Relationship Id="rId547" Type="http://schemas.openxmlformats.org/officeDocument/2006/relationships/hyperlink" Target="http://comptox.epa.gov/dashboard/chemical/details/DTXSID0024002" TargetMode="External"/><Relationship Id="rId754" Type="http://schemas.openxmlformats.org/officeDocument/2006/relationships/hyperlink" Target="http://comptox.epa.gov/dashboard/chemical/details/DTXSID8021808" TargetMode="External"/><Relationship Id="rId961" Type="http://schemas.openxmlformats.org/officeDocument/2006/relationships/hyperlink" Target="http://comptox.epa.gov/dashboard/chemical/details/DTXSID7034252" TargetMode="External"/><Relationship Id="rId90" Type="http://schemas.openxmlformats.org/officeDocument/2006/relationships/hyperlink" Target="http://comptox.epa.gov/dashboard/chemical/details/DTXSID0020529" TargetMode="External"/><Relationship Id="rId186" Type="http://schemas.openxmlformats.org/officeDocument/2006/relationships/hyperlink" Target="http://comptox.epa.gov/dashboard/chemical/details/DTXSID8020961" TargetMode="External"/><Relationship Id="rId393" Type="http://schemas.openxmlformats.org/officeDocument/2006/relationships/hyperlink" Target="http://comptox.epa.gov/dashboard/chemical/details/DTXSID9034492" TargetMode="External"/><Relationship Id="rId407" Type="http://schemas.openxmlformats.org/officeDocument/2006/relationships/hyperlink" Target="http://comptox.epa.gov/dashboard/chemical/details/DTXSID0032601" TargetMode="External"/><Relationship Id="rId614" Type="http://schemas.openxmlformats.org/officeDocument/2006/relationships/hyperlink" Target="http://comptox.epa.gov/dashboard/chemical/details/DTXSID2020713" TargetMode="External"/><Relationship Id="rId821" Type="http://schemas.openxmlformats.org/officeDocument/2006/relationships/hyperlink" Target="http://comptox.epa.gov/dashboard/chemical/details/DTXSID9048516" TargetMode="External"/><Relationship Id="rId1037" Type="http://schemas.openxmlformats.org/officeDocument/2006/relationships/hyperlink" Target="http://comptox.epa.gov/dashboard/chemical/details/DTXSID1047289" TargetMode="External"/><Relationship Id="rId1244" Type="http://schemas.openxmlformats.org/officeDocument/2006/relationships/hyperlink" Target="http://comptox.epa.gov/dashboard/chemical/details/DTXSID0048505" TargetMode="External"/><Relationship Id="rId253" Type="http://schemas.openxmlformats.org/officeDocument/2006/relationships/hyperlink" Target="http://comptox.epa.gov/dashboard/chemical/details/DTXSID0047375" TargetMode="External"/><Relationship Id="rId460" Type="http://schemas.openxmlformats.org/officeDocument/2006/relationships/hyperlink" Target="http://comptox.epa.gov/dashboard/chemical/details/DTXSID6024048" TargetMode="External"/><Relationship Id="rId698" Type="http://schemas.openxmlformats.org/officeDocument/2006/relationships/hyperlink" Target="http://comptox.epa.gov/dashboard/chemical/details/DTXSID7020895" TargetMode="External"/><Relationship Id="rId919" Type="http://schemas.openxmlformats.org/officeDocument/2006/relationships/hyperlink" Target="http://comptox.epa.gov/dashboard/chemical/details/DTXSID0020941" TargetMode="External"/><Relationship Id="rId1090" Type="http://schemas.openxmlformats.org/officeDocument/2006/relationships/hyperlink" Target="http://comptox.epa.gov/dashboard/chemical/details/DTXSID7020392" TargetMode="External"/><Relationship Id="rId1104" Type="http://schemas.openxmlformats.org/officeDocument/2006/relationships/hyperlink" Target="http://comptox.epa.gov/dashboard/chemical/details/DTXSID6032358" TargetMode="External"/><Relationship Id="rId48" Type="http://schemas.openxmlformats.org/officeDocument/2006/relationships/hyperlink" Target="http://comptox.epa.gov/dashboard/chemical/details/DTXSID4042206" TargetMode="External"/><Relationship Id="rId113" Type="http://schemas.openxmlformats.org/officeDocument/2006/relationships/hyperlink" Target="http://comptox.epa.gov/dashboard/chemical/details/DTXSID9021928" TargetMode="External"/><Relationship Id="rId320" Type="http://schemas.openxmlformats.org/officeDocument/2006/relationships/hyperlink" Target="http://comptox.epa.gov/dashboard/chemical/details/DTXSID4032532" TargetMode="External"/><Relationship Id="rId558" Type="http://schemas.openxmlformats.org/officeDocument/2006/relationships/hyperlink" Target="http://comptox.epa.gov/dashboard/chemical/details/DTXSID7032553" TargetMode="External"/><Relationship Id="rId765" Type="http://schemas.openxmlformats.org/officeDocument/2006/relationships/hyperlink" Target="http://comptox.epa.gov/dashboard/chemical/details/DTXSID6021086" TargetMode="External"/><Relationship Id="rId972" Type="http://schemas.openxmlformats.org/officeDocument/2006/relationships/hyperlink" Target="http://comptox.epa.gov/dashboard/chemical/details/DTXSID6032649" TargetMode="External"/><Relationship Id="rId1188" Type="http://schemas.openxmlformats.org/officeDocument/2006/relationships/hyperlink" Target="http://comptox.epa.gov/dashboard/chemical/details/DTXSID1047366" TargetMode="External"/><Relationship Id="rId197" Type="http://schemas.openxmlformats.org/officeDocument/2006/relationships/hyperlink" Target="http://comptox.epa.gov/dashboard/chemical/details/DTXSID8020541" TargetMode="External"/><Relationship Id="rId418" Type="http://schemas.openxmlformats.org/officeDocument/2006/relationships/hyperlink" Target="http://comptox.epa.gov/dashboard/chemical/details/DTXSID4024721" TargetMode="External"/><Relationship Id="rId625" Type="http://schemas.openxmlformats.org/officeDocument/2006/relationships/hyperlink" Target="http://comptox.epa.gov/dashboard/chemical/details/DTXSID3024287" TargetMode="External"/><Relationship Id="rId832" Type="http://schemas.openxmlformats.org/officeDocument/2006/relationships/hyperlink" Target="http://comptox.epa.gov/dashboard/chemical/details/DTXSID4032459" TargetMode="External"/><Relationship Id="rId1048" Type="http://schemas.openxmlformats.org/officeDocument/2006/relationships/hyperlink" Target="http://comptox.epa.gov/dashboard/chemical/details/DTXSID1048176" TargetMode="External"/><Relationship Id="rId1255" Type="http://schemas.openxmlformats.org/officeDocument/2006/relationships/table" Target="../tables/table4.xml"/><Relationship Id="rId264" Type="http://schemas.openxmlformats.org/officeDocument/2006/relationships/hyperlink" Target="http://comptox.epa.gov/dashboard/chemical/details/DTXSID0023901" TargetMode="External"/><Relationship Id="rId471" Type="http://schemas.openxmlformats.org/officeDocument/2006/relationships/hyperlink" Target="http://comptox.epa.gov/dashboard/chemical/details/DTXSID3025122" TargetMode="External"/><Relationship Id="rId1115" Type="http://schemas.openxmlformats.org/officeDocument/2006/relationships/hyperlink" Target="http://comptox.epa.gov/dashboard/chemical/details/DTXSID1032519" TargetMode="External"/><Relationship Id="rId59" Type="http://schemas.openxmlformats.org/officeDocument/2006/relationships/hyperlink" Target="http://comptox.epa.gov/dashboard/chemical/details/DTXSID2021947" TargetMode="External"/><Relationship Id="rId124" Type="http://schemas.openxmlformats.org/officeDocument/2006/relationships/hyperlink" Target="http://comptox.epa.gov/dashboard/chemical/details/DTXSID1026164" TargetMode="External"/><Relationship Id="rId569" Type="http://schemas.openxmlformats.org/officeDocument/2006/relationships/hyperlink" Target="http://comptox.epa.gov/dashboard/chemical/details/DTXSID3024235" TargetMode="External"/><Relationship Id="rId776" Type="http://schemas.openxmlformats.org/officeDocument/2006/relationships/hyperlink" Target="http://comptox.epa.gov/dashboard/chemical/details/DTXSID3026645" TargetMode="External"/><Relationship Id="rId983" Type="http://schemas.openxmlformats.org/officeDocument/2006/relationships/hyperlink" Target="http://comptox.epa.gov/dashboard/chemical/details/DTXSID0032578" TargetMode="External"/><Relationship Id="rId1199" Type="http://schemas.openxmlformats.org/officeDocument/2006/relationships/hyperlink" Target="http://comptox.epa.gov/dashboard/chemical/details/DTXSID3027403" TargetMode="External"/><Relationship Id="rId331" Type="http://schemas.openxmlformats.org/officeDocument/2006/relationships/hyperlink" Target="http://comptox.epa.gov/dashboard/chemical/details/DTXSID2024793" TargetMode="External"/><Relationship Id="rId429" Type="http://schemas.openxmlformats.org/officeDocument/2006/relationships/hyperlink" Target="http://comptox.epa.gov/dashboard/chemical/details/DTXSID9020407" TargetMode="External"/><Relationship Id="rId636" Type="http://schemas.openxmlformats.org/officeDocument/2006/relationships/hyperlink" Target="http://comptox.epa.gov/dashboard/chemical/details/DTXSID8027955" TargetMode="External"/><Relationship Id="rId1059" Type="http://schemas.openxmlformats.org/officeDocument/2006/relationships/hyperlink" Target="http://comptox.epa.gov/dashboard/chemical/details/DTXSID9022524" TargetMode="External"/><Relationship Id="rId843" Type="http://schemas.openxmlformats.org/officeDocument/2006/relationships/hyperlink" Target="http://comptox.epa.gov/dashboard/chemical/details/DTXSID7041097" TargetMode="External"/><Relationship Id="rId1126" Type="http://schemas.openxmlformats.org/officeDocument/2006/relationships/hyperlink" Target="http://comptox.epa.gov/dashboard/chemical/details/DTXSID2032390" TargetMode="External"/><Relationship Id="rId275" Type="http://schemas.openxmlformats.org/officeDocument/2006/relationships/hyperlink" Target="http://comptox.epa.gov/dashboard/chemical/details/DTXSID2047270" TargetMode="External"/><Relationship Id="rId482" Type="http://schemas.openxmlformats.org/officeDocument/2006/relationships/hyperlink" Target="http://comptox.epa.gov/dashboard/chemical/details/DTXSID1021956" TargetMode="External"/><Relationship Id="rId703" Type="http://schemas.openxmlformats.org/officeDocument/2006/relationships/hyperlink" Target="http://comptox.epa.gov/dashboard/chemical/details/DTXSID9047334" TargetMode="External"/><Relationship Id="rId910" Type="http://schemas.openxmlformats.org/officeDocument/2006/relationships/hyperlink" Target="http://comptox.epa.gov/dashboard/chemical/details/DTXSID8021272" TargetMode="External"/><Relationship Id="rId135" Type="http://schemas.openxmlformats.org/officeDocument/2006/relationships/hyperlink" Target="http://comptox.epa.gov/dashboard/chemical/details/DTXSID5044572" TargetMode="External"/><Relationship Id="rId342" Type="http://schemas.openxmlformats.org/officeDocument/2006/relationships/hyperlink" Target="http://comptox.epa.gov/dashboard/chemical/details/DTXSID8047268" TargetMode="External"/><Relationship Id="rId787" Type="http://schemas.openxmlformats.org/officeDocument/2006/relationships/hyperlink" Target="http://comptox.epa.gov/dashboard/chemical/details/DTXSID7021653" TargetMode="External"/><Relationship Id="rId994" Type="http://schemas.openxmlformats.org/officeDocument/2006/relationships/hyperlink" Target="http://comptox.epa.gov/dashboard/chemical/details/DTXSID3023897" TargetMode="External"/><Relationship Id="rId202" Type="http://schemas.openxmlformats.org/officeDocument/2006/relationships/hyperlink" Target="http://comptox.epa.gov/dashboard/chemical/details/DTXSID2020634" TargetMode="External"/><Relationship Id="rId647" Type="http://schemas.openxmlformats.org/officeDocument/2006/relationships/hyperlink" Target="http://comptox.epa.gov/dashboard/chemical/details/DTXSID7029879" TargetMode="External"/><Relationship Id="rId854" Type="http://schemas.openxmlformats.org/officeDocument/2006/relationships/hyperlink" Target="http://comptox.epa.gov/dashboard/chemical/details/DTXSID6034849" TargetMode="External"/><Relationship Id="rId286" Type="http://schemas.openxmlformats.org/officeDocument/2006/relationships/hyperlink" Target="http://comptox.epa.gov/dashboard/chemical/details/DTXSID7020182" TargetMode="External"/><Relationship Id="rId493" Type="http://schemas.openxmlformats.org/officeDocument/2006/relationships/hyperlink" Target="http://comptox.epa.gov/dashboard/chemical/details/DTXSID0022018" TargetMode="External"/><Relationship Id="rId507" Type="http://schemas.openxmlformats.org/officeDocument/2006/relationships/hyperlink" Target="http://comptox.epa.gov/dashboard/chemical/details/DTXSID7024081" TargetMode="External"/><Relationship Id="rId714" Type="http://schemas.openxmlformats.org/officeDocument/2006/relationships/hyperlink" Target="http://comptox.epa.gov/dashboard/chemical/details/DTXSID1044643" TargetMode="External"/><Relationship Id="rId921" Type="http://schemas.openxmlformats.org/officeDocument/2006/relationships/hyperlink" Target="http://comptox.epa.gov/dashboard/chemical/details/DTXSID6034924" TargetMode="External"/><Relationship Id="rId1137" Type="http://schemas.openxmlformats.org/officeDocument/2006/relationships/hyperlink" Target="http://comptox.epa.gov/dashboard/chemical/details/DTXSID6020561" TargetMode="External"/><Relationship Id="rId50" Type="http://schemas.openxmlformats.org/officeDocument/2006/relationships/hyperlink" Target="http://comptox.epa.gov/dashboard/chemical/details/DTXSID6027131" TargetMode="External"/><Relationship Id="rId146" Type="http://schemas.openxmlformats.org/officeDocument/2006/relationships/hyperlink" Target="http://comptox.epa.gov/dashboard/chemical/details/DTXSID3024657" TargetMode="External"/><Relationship Id="rId353" Type="http://schemas.openxmlformats.org/officeDocument/2006/relationships/hyperlink" Target="http://comptox.epa.gov/dashboard/chemical/details/DTXSID8020337" TargetMode="External"/><Relationship Id="rId560" Type="http://schemas.openxmlformats.org/officeDocument/2006/relationships/hyperlink" Target="http://comptox.epa.gov/dashboard/chemical/details/DTXSID2032554" TargetMode="External"/><Relationship Id="rId798" Type="http://schemas.openxmlformats.org/officeDocument/2006/relationships/hyperlink" Target="http://comptox.epa.gov/dashboard/chemical/details/DTXSID8031865" TargetMode="External"/><Relationship Id="rId1190" Type="http://schemas.openxmlformats.org/officeDocument/2006/relationships/hyperlink" Target="http://comptox.epa.gov/dashboard/chemical/details/DTXSID7024827" TargetMode="External"/><Relationship Id="rId1204" Type="http://schemas.openxmlformats.org/officeDocument/2006/relationships/hyperlink" Target="http://comptox.epa.gov/dashboard/chemical/details/DTXSID5024891" TargetMode="External"/><Relationship Id="rId213" Type="http://schemas.openxmlformats.org/officeDocument/2006/relationships/hyperlink" Target="http://comptox.epa.gov/dashboard/chemical/details/DTXSID3023845" TargetMode="External"/><Relationship Id="rId420" Type="http://schemas.openxmlformats.org/officeDocument/2006/relationships/hyperlink" Target="http://comptox.epa.gov/dashboard/chemical/details/DTXSID9021554" TargetMode="External"/><Relationship Id="rId658" Type="http://schemas.openxmlformats.org/officeDocument/2006/relationships/hyperlink" Target="http://comptox.epa.gov/dashboard/chemical/details/DTXSID0025523" TargetMode="External"/><Relationship Id="rId865" Type="http://schemas.openxmlformats.org/officeDocument/2006/relationships/hyperlink" Target="http://comptox.epa.gov/dashboard/chemical/details/DTXSID2020420" TargetMode="External"/><Relationship Id="rId1050" Type="http://schemas.openxmlformats.org/officeDocument/2006/relationships/hyperlink" Target="http://comptox.epa.gov/dashboard/chemical/details/DTXSID0047296" TargetMode="External"/><Relationship Id="rId297" Type="http://schemas.openxmlformats.org/officeDocument/2006/relationships/hyperlink" Target="http://comptox.epa.gov/dashboard/chemical/details/DTXSID3034402" TargetMode="External"/><Relationship Id="rId518" Type="http://schemas.openxmlformats.org/officeDocument/2006/relationships/hyperlink" Target="http://comptox.epa.gov/dashboard/chemical/details/DTXSID8034580" TargetMode="External"/><Relationship Id="rId725" Type="http://schemas.openxmlformats.org/officeDocument/2006/relationships/hyperlink" Target="http://comptox.epa.gov/dashboard/chemical/details/DTXSID7047358" TargetMode="External"/><Relationship Id="rId932" Type="http://schemas.openxmlformats.org/officeDocument/2006/relationships/hyperlink" Target="http://comptox.epa.gov/dashboard/chemical/details/DTXSID1047360" TargetMode="External"/><Relationship Id="rId1148" Type="http://schemas.openxmlformats.org/officeDocument/2006/relationships/hyperlink" Target="http://comptox.epa.gov/dashboard/chemical/details/DTXSID0034855" TargetMode="External"/><Relationship Id="rId157" Type="http://schemas.openxmlformats.org/officeDocument/2006/relationships/hyperlink" Target="http://comptox.epa.gov/dashboard/chemical/details/DTXSID7022332" TargetMode="External"/><Relationship Id="rId364" Type="http://schemas.openxmlformats.org/officeDocument/2006/relationships/hyperlink" Target="http://comptox.epa.gov/dashboard/chemical/details/DTXSID7020348" TargetMode="External"/><Relationship Id="rId1008" Type="http://schemas.openxmlformats.org/officeDocument/2006/relationships/hyperlink" Target="http://comptox.epa.gov/dashboard/chemical/details/DTXSID4021391" TargetMode="External"/><Relationship Id="rId1215" Type="http://schemas.openxmlformats.org/officeDocument/2006/relationships/hyperlink" Target="http://comptox.epa.gov/dashboard/chemical/details/DTXSID6022474" TargetMode="External"/><Relationship Id="rId61" Type="http://schemas.openxmlformats.org/officeDocument/2006/relationships/hyperlink" Target="http://comptox.epa.gov/dashboard/chemical/details/DTXSID8021519" TargetMode="External"/><Relationship Id="rId571" Type="http://schemas.openxmlformats.org/officeDocument/2006/relationships/hyperlink" Target="http://comptox.epa.gov/dashboard/chemical/details/DTXSID2032556" TargetMode="External"/><Relationship Id="rId669" Type="http://schemas.openxmlformats.org/officeDocument/2006/relationships/hyperlink" Target="http://comptox.epa.gov/dashboard/chemical/details/DTXSID2040361" TargetMode="External"/><Relationship Id="rId876" Type="http://schemas.openxmlformats.org/officeDocument/2006/relationships/hyperlink" Target="http://comptox.epa.gov/dashboard/chemical/details/DTXSID4021218" TargetMode="External"/><Relationship Id="rId19" Type="http://schemas.openxmlformats.org/officeDocument/2006/relationships/hyperlink" Target="http://comptox.epa.gov/dashboard/chemical/details/DTXSID0021206" TargetMode="External"/><Relationship Id="rId224" Type="http://schemas.openxmlformats.org/officeDocument/2006/relationships/hyperlink" Target="http://comptox.epa.gov/dashboard/chemical/details/DTXSID0020022" TargetMode="External"/><Relationship Id="rId431" Type="http://schemas.openxmlformats.org/officeDocument/2006/relationships/hyperlink" Target="http://comptox.epa.gov/dashboard/chemical/details/DTXSID2021993" TargetMode="External"/><Relationship Id="rId529" Type="http://schemas.openxmlformats.org/officeDocument/2006/relationships/hyperlink" Target="http://comptox.epa.gov/dashboard/chemical/details/DTXSID9020617" TargetMode="External"/><Relationship Id="rId736" Type="http://schemas.openxmlformats.org/officeDocument/2006/relationships/hyperlink" Target="http://comptox.epa.gov/dashboard/chemical/details/DTXSID7020972" TargetMode="External"/><Relationship Id="rId1061" Type="http://schemas.openxmlformats.org/officeDocument/2006/relationships/hyperlink" Target="http://comptox.epa.gov/dashboard/chemical/details/DTXSID4022731" TargetMode="External"/><Relationship Id="rId1159" Type="http://schemas.openxmlformats.org/officeDocument/2006/relationships/hyperlink" Target="http://comptox.epa.gov/dashboard/chemical/details/DTXSID2021781" TargetMode="External"/><Relationship Id="rId168" Type="http://schemas.openxmlformats.org/officeDocument/2006/relationships/hyperlink" Target="http://comptox.epa.gov/dashboard/chemical/details/DTXSID3022588" TargetMode="External"/><Relationship Id="rId943" Type="http://schemas.openxmlformats.org/officeDocument/2006/relationships/hyperlink" Target="http://comptox.epa.gov/dashboard/chemical/details/DTXSID2021286" TargetMode="External"/><Relationship Id="rId1019" Type="http://schemas.openxmlformats.org/officeDocument/2006/relationships/hyperlink" Target="http://comptox.epa.gov/dashboard/chemical/details/DTXSID8040222" TargetMode="External"/><Relationship Id="rId72" Type="http://schemas.openxmlformats.org/officeDocument/2006/relationships/hyperlink" Target="http://comptox.epa.gov/dashboard/chemical/details/DTXSID5032361" TargetMode="External"/><Relationship Id="rId375" Type="http://schemas.openxmlformats.org/officeDocument/2006/relationships/hyperlink" Target="http://comptox.epa.gov/dashboard/chemical/details/DTXSID2047278" TargetMode="External"/><Relationship Id="rId582" Type="http://schemas.openxmlformats.org/officeDocument/2006/relationships/hyperlink" Target="http://comptox.epa.gov/dashboard/chemical/details/DTXSID6048171" TargetMode="External"/><Relationship Id="rId803" Type="http://schemas.openxmlformats.org/officeDocument/2006/relationships/hyperlink" Target="http://comptox.epa.gov/dashboard/chemical/details/DTXSID6047284" TargetMode="External"/><Relationship Id="rId1226" Type="http://schemas.openxmlformats.org/officeDocument/2006/relationships/hyperlink" Target="http://comptox.epa.gov/dashboard/chemical/details/DTXSID3047429" TargetMode="External"/><Relationship Id="rId3" Type="http://schemas.openxmlformats.org/officeDocument/2006/relationships/hyperlink" Target="http://comptox.epa.gov/dashboard/chemical/details/DTXSID6035152" TargetMode="External"/><Relationship Id="rId235" Type="http://schemas.openxmlformats.org/officeDocument/2006/relationships/hyperlink" Target="http://comptox.epa.gov/dashboard/chemical/details/DTXSID1023869" TargetMode="External"/><Relationship Id="rId442" Type="http://schemas.openxmlformats.org/officeDocument/2006/relationships/hyperlink" Target="http://comptox.epa.gov/dashboard/chemical/details/DTXSID0032605" TargetMode="External"/><Relationship Id="rId887" Type="http://schemas.openxmlformats.org/officeDocument/2006/relationships/hyperlink" Target="http://comptox.epa.gov/dashboard/chemical/details/DTXSID9048512" TargetMode="External"/><Relationship Id="rId1072" Type="http://schemas.openxmlformats.org/officeDocument/2006/relationships/hyperlink" Target="http://comptox.epa.gov/dashboard/chemical/details/DTXSID7037185" TargetMode="External"/><Relationship Id="rId302" Type="http://schemas.openxmlformats.org/officeDocument/2006/relationships/hyperlink" Target="http://comptox.epa.gov/dashboard/chemical/details/DTXSID8040694" TargetMode="External"/><Relationship Id="rId747" Type="http://schemas.openxmlformats.org/officeDocument/2006/relationships/hyperlink" Target="http://comptox.epa.gov/dashboard/chemical/details/DTXSID9023380" TargetMode="External"/><Relationship Id="rId954" Type="http://schemas.openxmlformats.org/officeDocument/2006/relationships/hyperlink" Target="http://comptox.epa.gov/dashboard/chemical/details/DTXSID9026261" TargetMode="External"/><Relationship Id="rId83" Type="http://schemas.openxmlformats.org/officeDocument/2006/relationships/hyperlink" Target="http://comptox.epa.gov/dashboard/chemical/details/DTXSID9026974" TargetMode="External"/><Relationship Id="rId179" Type="http://schemas.openxmlformats.org/officeDocument/2006/relationships/hyperlink" Target="http://comptox.epa.gov/dashboard/chemical/details/DTXSID1044697" TargetMode="External"/><Relationship Id="rId386" Type="http://schemas.openxmlformats.org/officeDocument/2006/relationships/hyperlink" Target="http://comptox.epa.gov/dashboard/chemical/details/DTXSID6047282" TargetMode="External"/><Relationship Id="rId593" Type="http://schemas.openxmlformats.org/officeDocument/2006/relationships/hyperlink" Target="http://comptox.epa.gov/dashboard/chemical/details/DTXSID9020663" TargetMode="External"/><Relationship Id="rId607" Type="http://schemas.openxmlformats.org/officeDocument/2006/relationships/hyperlink" Target="http://comptox.epa.gov/dashboard/chemical/details/DTXSID3021936" TargetMode="External"/><Relationship Id="rId814" Type="http://schemas.openxmlformats.org/officeDocument/2006/relationships/hyperlink" Target="http://comptox.epa.gov/dashboard/chemical/details/DTXSID5048506" TargetMode="External"/><Relationship Id="rId1237" Type="http://schemas.openxmlformats.org/officeDocument/2006/relationships/hyperlink" Target="http://comptox.epa.gov/dashboard/chemical/details/DTXSID4020402" TargetMode="External"/><Relationship Id="rId246" Type="http://schemas.openxmlformats.org/officeDocument/2006/relationships/hyperlink" Target="http://comptox.epa.gov/dashboard/chemical/details/DTXSID5047376" TargetMode="External"/><Relationship Id="rId453" Type="http://schemas.openxmlformats.org/officeDocument/2006/relationships/hyperlink" Target="http://comptox.epa.gov/dashboard/chemical/details/DTXSID7021780" TargetMode="External"/><Relationship Id="rId660" Type="http://schemas.openxmlformats.org/officeDocument/2006/relationships/hyperlink" Target="http://comptox.epa.gov/dashboard/chemical/details/DTXSID9020794" TargetMode="External"/><Relationship Id="rId898" Type="http://schemas.openxmlformats.org/officeDocument/2006/relationships/hyperlink" Target="http://comptox.epa.gov/dashboard/chemical/details/DTXSID5047322" TargetMode="External"/><Relationship Id="rId1083" Type="http://schemas.openxmlformats.org/officeDocument/2006/relationships/hyperlink" Target="http://comptox.epa.gov/dashboard/chemical/details/DTXSID1023869" TargetMode="External"/><Relationship Id="rId106" Type="http://schemas.openxmlformats.org/officeDocument/2006/relationships/hyperlink" Target="http://comptox.epa.gov/dashboard/chemical/details/DTXSID1021821" TargetMode="External"/><Relationship Id="rId313" Type="http://schemas.openxmlformats.org/officeDocument/2006/relationships/hyperlink" Target="http://comptox.epa.gov/dashboard/chemical/details/DTXSID6047319" TargetMode="External"/><Relationship Id="rId758" Type="http://schemas.openxmlformats.org/officeDocument/2006/relationships/hyperlink" Target="http://comptox.epa.gov/dashboard/chemical/details/DTXSID3021643" TargetMode="External"/><Relationship Id="rId965" Type="http://schemas.openxmlformats.org/officeDocument/2006/relationships/hyperlink" Target="http://comptox.epa.gov/dashboard/chemical/details/DTXSID9024699" TargetMode="External"/><Relationship Id="rId1150" Type="http://schemas.openxmlformats.org/officeDocument/2006/relationships/hyperlink" Target="http://comptox.epa.gov/dashboard/chemical/details/DTXSID0032655" TargetMode="External"/><Relationship Id="rId10" Type="http://schemas.openxmlformats.org/officeDocument/2006/relationships/hyperlink" Target="http://comptox.epa.gov/dashboard/chemical/details/DTXSID6021402" TargetMode="External"/><Relationship Id="rId94" Type="http://schemas.openxmlformats.org/officeDocument/2006/relationships/hyperlink" Target="http://comptox.epa.gov/dashboard/chemical/details/DTXSID8041248" TargetMode="External"/><Relationship Id="rId397" Type="http://schemas.openxmlformats.org/officeDocument/2006/relationships/hyperlink" Target="http://comptox.epa.gov/dashboard/chemical/details/DTXSID6020359" TargetMode="External"/><Relationship Id="rId520" Type="http://schemas.openxmlformats.org/officeDocument/2006/relationships/hyperlink" Target="http://comptox.epa.gov/dashboard/chemical/details/DTXSID9020582" TargetMode="External"/><Relationship Id="rId618" Type="http://schemas.openxmlformats.org/officeDocument/2006/relationships/hyperlink" Target="http://comptox.epa.gov/dashboard/chemical/details/DTXSID0034227" TargetMode="External"/><Relationship Id="rId825" Type="http://schemas.openxmlformats.org/officeDocument/2006/relationships/hyperlink" Target="http://comptox.epa.gov/dashboard/chemical/details/DTXSID6024254" TargetMode="External"/><Relationship Id="rId1248" Type="http://schemas.openxmlformats.org/officeDocument/2006/relationships/hyperlink" Target="http://comptox.epa.gov/dashboard/chemical/details/DTXSID4048519" TargetMode="External"/><Relationship Id="rId257" Type="http://schemas.openxmlformats.org/officeDocument/2006/relationships/hyperlink" Target="http://comptox.epa.gov/dashboard/chemical/details/DTXSID8020123" TargetMode="External"/><Relationship Id="rId464" Type="http://schemas.openxmlformats.org/officeDocument/2006/relationships/hyperlink" Target="http://comptox.epa.gov/dashboard/chemical/details/DTXSID8047395" TargetMode="External"/><Relationship Id="rId1010" Type="http://schemas.openxmlformats.org/officeDocument/2006/relationships/hyperlink" Target="http://comptox.epa.gov/dashboard/chemical/details/DTXSID3041376" TargetMode="External"/><Relationship Id="rId1094" Type="http://schemas.openxmlformats.org/officeDocument/2006/relationships/hyperlink" Target="http://comptox.epa.gov/dashboard/chemical/details/DTXSID6020939" TargetMode="External"/><Relationship Id="rId1108" Type="http://schemas.openxmlformats.org/officeDocument/2006/relationships/hyperlink" Target="http://comptox.epa.gov/dashboard/chemical/details/DTXSID9033923" TargetMode="External"/><Relationship Id="rId117" Type="http://schemas.openxmlformats.org/officeDocument/2006/relationships/hyperlink" Target="http://comptox.epa.gov/dashboard/chemical/details/DTXSID1020807" TargetMode="External"/><Relationship Id="rId671" Type="http://schemas.openxmlformats.org/officeDocument/2006/relationships/hyperlink" Target="http://comptox.epa.gov/dashboard/chemical/details/DTXSID2020501" TargetMode="External"/><Relationship Id="rId769" Type="http://schemas.openxmlformats.org/officeDocument/2006/relationships/hyperlink" Target="http://comptox.epa.gov/dashboard/chemical/details/DTXSID4020373" TargetMode="External"/><Relationship Id="rId976" Type="http://schemas.openxmlformats.org/officeDocument/2006/relationships/hyperlink" Target="http://comptox.epa.gov/dashboard/chemical/details/DTXSID0021337" TargetMode="External"/><Relationship Id="rId324" Type="http://schemas.openxmlformats.org/officeDocument/2006/relationships/hyperlink" Target="http://comptox.epa.gov/dashboard/chemical/details/DTXSID0022777" TargetMode="External"/><Relationship Id="rId531" Type="http://schemas.openxmlformats.org/officeDocument/2006/relationships/hyperlink" Target="http://comptox.epa.gov/dashboard/chemical/details/DTXSID8034588" TargetMode="External"/><Relationship Id="rId629" Type="http://schemas.openxmlformats.org/officeDocument/2006/relationships/hyperlink" Target="http://comptox.epa.gov/dashboard/chemical/details/DTXSID1032690" TargetMode="External"/><Relationship Id="rId1161" Type="http://schemas.openxmlformats.org/officeDocument/2006/relationships/hyperlink" Target="http://comptox.epa.gov/dashboard/chemical/details/DTXSID9024065" TargetMode="External"/><Relationship Id="rId836" Type="http://schemas.openxmlformats.org/officeDocument/2006/relationships/hyperlink" Target="http://comptox.epa.gov/dashboard/chemical/details/DTXSID9047542" TargetMode="External"/><Relationship Id="rId1021" Type="http://schemas.openxmlformats.org/officeDocument/2006/relationships/hyperlink" Target="http://comptox.epa.gov/dashboard/chemical/details/DTXSID4021395" TargetMode="External"/><Relationship Id="rId1119" Type="http://schemas.openxmlformats.org/officeDocument/2006/relationships/hyperlink" Target="http://comptox.epa.gov/dashboard/chemical/details/DTXSID6021030" TargetMode="External"/><Relationship Id="rId903" Type="http://schemas.openxmlformats.org/officeDocument/2006/relationships/hyperlink" Target="http://comptox.epa.gov/dashboard/chemical/details/DTXSID1029677" TargetMode="External"/><Relationship Id="rId32" Type="http://schemas.openxmlformats.org/officeDocument/2006/relationships/hyperlink" Target="http://comptox.epa.gov/dashboard/chemical/details/DTXSID1020431" TargetMode="External"/><Relationship Id="rId181" Type="http://schemas.openxmlformats.org/officeDocument/2006/relationships/hyperlink" Target="http://comptox.epa.gov/dashboard/chemical/details/DTXSID1020699" TargetMode="External"/><Relationship Id="rId279" Type="http://schemas.openxmlformats.org/officeDocument/2006/relationships/hyperlink" Target="http://comptox.epa.gov/dashboard/chemical/details/DTXSID4020161" TargetMode="External"/><Relationship Id="rId486" Type="http://schemas.openxmlformats.org/officeDocument/2006/relationships/hyperlink" Target="http://comptox.epa.gov/dashboard/chemical/details/DTXSID8037752" TargetMode="External"/><Relationship Id="rId693" Type="http://schemas.openxmlformats.org/officeDocument/2006/relationships/hyperlink" Target="http://comptox.epa.gov/dashboard/chemical/details/DTXSID6024204" TargetMode="External"/><Relationship Id="rId139" Type="http://schemas.openxmlformats.org/officeDocument/2006/relationships/hyperlink" Target="http://comptox.epa.gov/dashboard/chemical/details/DTXSID5024059" TargetMode="External"/><Relationship Id="rId346" Type="http://schemas.openxmlformats.org/officeDocument/2006/relationships/hyperlink" Target="http://comptox.epa.gov/dashboard/chemical/details/DTXSID2047272" TargetMode="External"/><Relationship Id="rId553" Type="http://schemas.openxmlformats.org/officeDocument/2006/relationships/hyperlink" Target="http://comptox.epa.gov/dashboard/chemical/details/DTXSID7032551" TargetMode="External"/><Relationship Id="rId760" Type="http://schemas.openxmlformats.org/officeDocument/2006/relationships/hyperlink" Target="http://comptox.epa.gov/dashboard/chemical/details/DTXSID1025805" TargetMode="External"/><Relationship Id="rId998" Type="http://schemas.openxmlformats.org/officeDocument/2006/relationships/hyperlink" Target="http://comptox.epa.gov/dashboard/chemical/details/DTXSID1024174" TargetMode="External"/><Relationship Id="rId1183" Type="http://schemas.openxmlformats.org/officeDocument/2006/relationships/hyperlink" Target="http://comptox.epa.gov/dashboard/chemical/details/DTXSID8020337" TargetMode="External"/><Relationship Id="rId206" Type="http://schemas.openxmlformats.org/officeDocument/2006/relationships/hyperlink" Target="http://comptox.epa.gov/dashboard/chemical/details/DTXSID3020887" TargetMode="External"/><Relationship Id="rId413" Type="http://schemas.openxmlformats.org/officeDocument/2006/relationships/hyperlink" Target="http://comptox.epa.gov/dashboard/chemical/details/DTXSID2021575" TargetMode="External"/><Relationship Id="rId858" Type="http://schemas.openxmlformats.org/officeDocument/2006/relationships/hyperlink" Target="http://comptox.epa.gov/dashboard/chemical/details/DTXSID7032470" TargetMode="External"/><Relationship Id="rId1043" Type="http://schemas.openxmlformats.org/officeDocument/2006/relationships/hyperlink" Target="http://comptox.epa.gov/dashboard/chemical/details/DTXSID6023733" TargetMode="External"/><Relationship Id="rId620" Type="http://schemas.openxmlformats.org/officeDocument/2006/relationships/hyperlink" Target="http://comptox.epa.gov/dashboard/chemical/details/DTXSID8024151" TargetMode="External"/><Relationship Id="rId718" Type="http://schemas.openxmlformats.org/officeDocument/2006/relationships/hyperlink" Target="http://comptox.epa.gov/dashboard/chemical/details/DTXSID7042190" TargetMode="External"/><Relationship Id="rId925" Type="http://schemas.openxmlformats.org/officeDocument/2006/relationships/hyperlink" Target="http://comptox.epa.gov/dashboard/chemical/details/DTXSID6034928" TargetMode="External"/><Relationship Id="rId1250" Type="http://schemas.openxmlformats.org/officeDocument/2006/relationships/hyperlink" Target="http://comptox.epa.gov/dashboard/chemical/details/DTXSID5020653" TargetMode="External"/><Relationship Id="rId1110" Type="http://schemas.openxmlformats.org/officeDocument/2006/relationships/hyperlink" Target="http://comptox.epa.gov/dashboard/chemical/details/DTXSID3021986" TargetMode="External"/><Relationship Id="rId1208" Type="http://schemas.openxmlformats.org/officeDocument/2006/relationships/hyperlink" Target="http://comptox.epa.gov/dashboard/chemical/details/DTXSID0041141" TargetMode="External"/><Relationship Id="rId54" Type="http://schemas.openxmlformats.org/officeDocument/2006/relationships/hyperlink" Target="http://comptox.epa.gov/dashboard/chemical/details/DTXSID9020877" TargetMode="External"/><Relationship Id="rId270" Type="http://schemas.openxmlformats.org/officeDocument/2006/relationships/hyperlink" Target="http://comptox.epa.gov/dashboard/chemical/details/DTXSID0021961" TargetMode="External"/><Relationship Id="rId130" Type="http://schemas.openxmlformats.org/officeDocument/2006/relationships/hyperlink" Target="http://comptox.epa.gov/dashboard/chemical/details/DTXSID2021151" TargetMode="External"/><Relationship Id="rId368" Type="http://schemas.openxmlformats.org/officeDocument/2006/relationships/hyperlink" Target="http://comptox.epa.gov/dashboard/chemical/details/DTXSID2047274" TargetMode="External"/><Relationship Id="rId575" Type="http://schemas.openxmlformats.org/officeDocument/2006/relationships/hyperlink" Target="http://comptox.epa.gov/dashboard/chemical/details/DTXSID7024112" TargetMode="External"/><Relationship Id="rId782" Type="http://schemas.openxmlformats.org/officeDocument/2006/relationships/hyperlink" Target="http://comptox.epa.gov/dashboard/chemical/details/DTXSID7021106" TargetMode="External"/><Relationship Id="rId228" Type="http://schemas.openxmlformats.org/officeDocument/2006/relationships/hyperlink" Target="http://comptox.epa.gov/dashboard/chemical/details/DTXSID9024431" TargetMode="External"/><Relationship Id="rId435" Type="http://schemas.openxmlformats.org/officeDocument/2006/relationships/hyperlink" Target="http://comptox.epa.gov/dashboard/chemical/details/DTXSID2021781" TargetMode="External"/><Relationship Id="rId642" Type="http://schemas.openxmlformats.org/officeDocument/2006/relationships/hyperlink" Target="http://comptox.epa.gov/dashboard/chemical/details/DTXSID7044928" TargetMode="External"/><Relationship Id="rId1065" Type="http://schemas.openxmlformats.org/officeDocument/2006/relationships/hyperlink" Target="http://comptox.epa.gov/dashboard/chemical/details/DTXSID7020764" TargetMode="External"/><Relationship Id="rId502" Type="http://schemas.openxmlformats.org/officeDocument/2006/relationships/hyperlink" Target="http://comptox.epa.gov/dashboard/chemical/details/DTXSID1026900" TargetMode="External"/><Relationship Id="rId947" Type="http://schemas.openxmlformats.org/officeDocument/2006/relationships/hyperlink" Target="http://comptox.epa.gov/dashboard/chemical/details/DTXSID6032645" TargetMode="External"/><Relationship Id="rId1132" Type="http://schemas.openxmlformats.org/officeDocument/2006/relationships/hyperlink" Target="http://comptox.epa.gov/dashboard/chemical/details/DTXSID2032556" TargetMode="External"/><Relationship Id="rId76" Type="http://schemas.openxmlformats.org/officeDocument/2006/relationships/hyperlink" Target="http://comptox.epa.gov/dashboard/chemical/details/DTXSID6022927" TargetMode="External"/><Relationship Id="rId807" Type="http://schemas.openxmlformats.org/officeDocument/2006/relationships/hyperlink" Target="http://comptox.epa.gov/dashboard/chemical/details/DTXSID3047263" TargetMode="External"/><Relationship Id="rId292" Type="http://schemas.openxmlformats.org/officeDocument/2006/relationships/hyperlink" Target="http://comptox.epa.gov/dashboard/chemical/details/DTXSID4022020" TargetMode="External"/><Relationship Id="rId597" Type="http://schemas.openxmlformats.org/officeDocument/2006/relationships/hyperlink" Target="http://comptox.epa.gov/dashboard/chemical/details/DTXSID6047313" TargetMode="External"/><Relationship Id="rId152" Type="http://schemas.openxmlformats.org/officeDocument/2006/relationships/hyperlink" Target="http://comptox.epa.gov/dashboard/chemical/details/DTXSID1038321" TargetMode="External"/><Relationship Id="rId457" Type="http://schemas.openxmlformats.org/officeDocument/2006/relationships/hyperlink" Target="http://comptox.epa.gov/dashboard/chemical/details/DTXSID3025049" TargetMode="External"/><Relationship Id="rId1087" Type="http://schemas.openxmlformats.org/officeDocument/2006/relationships/hyperlink" Target="http://comptox.epa.gov/dashboard/chemical/details/DTXSID7034676" TargetMode="External"/><Relationship Id="rId664" Type="http://schemas.openxmlformats.org/officeDocument/2006/relationships/hyperlink" Target="http://comptox.epa.gov/dashboard/chemical/details/DTXSID1024170" TargetMode="External"/><Relationship Id="rId871" Type="http://schemas.openxmlformats.org/officeDocument/2006/relationships/hyperlink" Target="http://comptox.epa.gov/dashboard/chemical/details/DTXSID4023541" TargetMode="External"/><Relationship Id="rId969" Type="http://schemas.openxmlformats.org/officeDocument/2006/relationships/hyperlink" Target="http://comptox.epa.gov/dashboard/chemical/details/DTXSID5048186" TargetMode="External"/><Relationship Id="rId317" Type="http://schemas.openxmlformats.org/officeDocument/2006/relationships/hyperlink" Target="http://comptox.epa.gov/dashboard/chemical/details/DTXSID9020249" TargetMode="External"/><Relationship Id="rId524" Type="http://schemas.openxmlformats.org/officeDocument/2006/relationships/hyperlink" Target="http://comptox.epa.gov/dashboard/chemical/details/DTXSID5020601" TargetMode="External"/><Relationship Id="rId731" Type="http://schemas.openxmlformats.org/officeDocument/2006/relationships/hyperlink" Target="http://comptox.epa.gov/dashboard/chemical/details/DTXSID3034165" TargetMode="External"/><Relationship Id="rId1154" Type="http://schemas.openxmlformats.org/officeDocument/2006/relationships/hyperlink" Target="http://comptox.epa.gov/dashboard/chemical/details/DTXSID7032004" TargetMode="External"/><Relationship Id="rId98" Type="http://schemas.openxmlformats.org/officeDocument/2006/relationships/hyperlink" Target="http://comptox.epa.gov/dashboard/chemical/details/DTXSID9024063" TargetMode="External"/><Relationship Id="rId829" Type="http://schemas.openxmlformats.org/officeDocument/2006/relationships/hyperlink" Target="http://comptox.epa.gov/dashboard/chemical/details/DTXSID5022439" TargetMode="External"/><Relationship Id="rId1014" Type="http://schemas.openxmlformats.org/officeDocument/2006/relationships/hyperlink" Target="http://comptox.epa.gov/dashboard/chemical/details/DTXSID4021393" TargetMode="External"/><Relationship Id="rId1221" Type="http://schemas.openxmlformats.org/officeDocument/2006/relationships/hyperlink" Target="http://comptox.epa.gov/dashboard/chemical/details/DTXSID8034580" TargetMode="External"/><Relationship Id="rId25" Type="http://schemas.openxmlformats.org/officeDocument/2006/relationships/hyperlink" Target="http://comptox.epa.gov/dashboard/chemical/details/DTXSID6025010" TargetMode="External"/><Relationship Id="rId174" Type="http://schemas.openxmlformats.org/officeDocument/2006/relationships/hyperlink" Target="http://comptox.epa.gov/dashboard/chemical/details/DTXSID2027593" TargetMode="External"/><Relationship Id="rId381" Type="http://schemas.openxmlformats.org/officeDocument/2006/relationships/hyperlink" Target="http://comptox.epa.gov/dashboard/chemical/details/DTXSID6047280" TargetMode="External"/><Relationship Id="rId241" Type="http://schemas.openxmlformats.org/officeDocument/2006/relationships/hyperlink" Target="http://comptox.epa.gov/dashboard/chemical/details/DTXSID0023878" TargetMode="External"/><Relationship Id="rId479" Type="http://schemas.openxmlformats.org/officeDocument/2006/relationships/hyperlink" Target="http://comptox.epa.gov/dashboard/chemical/details/DTXSID1020512" TargetMode="External"/><Relationship Id="rId686" Type="http://schemas.openxmlformats.org/officeDocument/2006/relationships/hyperlink" Target="http://comptox.epa.gov/dashboard/chemical/details/DTXSID1020855" TargetMode="External"/><Relationship Id="rId893" Type="http://schemas.openxmlformats.org/officeDocument/2006/relationships/hyperlink" Target="http://comptox.epa.gov/dashboard/chemical/details/DTXSID4047387" TargetMode="External"/><Relationship Id="rId339" Type="http://schemas.openxmlformats.org/officeDocument/2006/relationships/hyperlink" Target="http://comptox.epa.gov/dashboard/chemical/details/DTXSID0047248" TargetMode="External"/><Relationship Id="rId546" Type="http://schemas.openxmlformats.org/officeDocument/2006/relationships/hyperlink" Target="http://comptox.epa.gov/dashboard/chemical/details/DTXSID7032393" TargetMode="External"/><Relationship Id="rId753" Type="http://schemas.openxmlformats.org/officeDocument/2006/relationships/hyperlink" Target="http://comptox.epa.gov/dashboard/chemical/details/DTXSID6022345" TargetMode="External"/><Relationship Id="rId1176" Type="http://schemas.openxmlformats.org/officeDocument/2006/relationships/hyperlink" Target="http://comptox.epa.gov/dashboard/chemical/details/DTXSID1047283" TargetMode="External"/><Relationship Id="rId101" Type="http://schemas.openxmlformats.org/officeDocument/2006/relationships/hyperlink" Target="http://comptox.epa.gov/dashboard/chemical/details/DTXSID3024368" TargetMode="External"/><Relationship Id="rId406" Type="http://schemas.openxmlformats.org/officeDocument/2006/relationships/hyperlink" Target="http://comptox.epa.gov/dashboard/chemical/details/DTXSID1023998" TargetMode="External"/><Relationship Id="rId960" Type="http://schemas.openxmlformats.org/officeDocument/2006/relationships/hyperlink" Target="http://comptox.epa.gov/dashboard/chemical/details/DTXSID5032577" TargetMode="External"/><Relationship Id="rId1036" Type="http://schemas.openxmlformats.org/officeDocument/2006/relationships/hyperlink" Target="http://comptox.epa.gov/dashboard/chemical/details/DTXSID6047288" TargetMode="External"/><Relationship Id="rId1243" Type="http://schemas.openxmlformats.org/officeDocument/2006/relationships/hyperlink" Target="http://comptox.epa.gov/dashboard/chemical/details/DTXSID4040713" TargetMode="External"/><Relationship Id="rId613" Type="http://schemas.openxmlformats.org/officeDocument/2006/relationships/hyperlink" Target="http://comptox.epa.gov/dashboard/chemical/details/DTXSID9047338" TargetMode="External"/><Relationship Id="rId820" Type="http://schemas.openxmlformats.org/officeDocument/2006/relationships/hyperlink" Target="http://comptox.epa.gov/dashboard/chemical/details/DTXSID9048514" TargetMode="External"/><Relationship Id="rId918" Type="http://schemas.openxmlformats.org/officeDocument/2006/relationships/hyperlink" Target="http://comptox.epa.gov/dashboard/chemical/details/DTXSID4042416" TargetMode="External"/><Relationship Id="rId1103" Type="http://schemas.openxmlformats.org/officeDocument/2006/relationships/hyperlink" Target="http://comptox.epa.gov/dashboard/chemical/details/DTXSID4032667" TargetMode="External"/><Relationship Id="rId47" Type="http://schemas.openxmlformats.org/officeDocument/2006/relationships/hyperlink" Target="http://comptox.epa.gov/dashboard/chemical/details/DTXSID5026918" TargetMode="External"/><Relationship Id="rId196" Type="http://schemas.openxmlformats.org/officeDocument/2006/relationships/hyperlink" Target="http://comptox.epa.gov/dashboard/chemical/details/DTXSID5021754" TargetMode="External"/><Relationship Id="rId263" Type="http://schemas.openxmlformats.org/officeDocument/2006/relationships/hyperlink" Target="http://comptox.epa.gov/dashboard/chemical/details/DTXSID9032329" TargetMode="External"/><Relationship Id="rId470" Type="http://schemas.openxmlformats.org/officeDocument/2006/relationships/hyperlink" Target="http://comptox.epa.gov/dashboard/chemical/details/DTXSID8025096" TargetMode="External"/><Relationship Id="rId123" Type="http://schemas.openxmlformats.org/officeDocument/2006/relationships/hyperlink" Target="http://comptox.epa.gov/dashboard/chemical/details/DTXSID4020959" TargetMode="External"/><Relationship Id="rId330" Type="http://schemas.openxmlformats.org/officeDocument/2006/relationships/hyperlink" Target="http://comptox.epa.gov/dashboard/chemical/details/DTXSID9020299" TargetMode="External"/><Relationship Id="rId568" Type="http://schemas.openxmlformats.org/officeDocument/2006/relationships/hyperlink" Target="http://comptox.epa.gov/dashboard/chemical/details/DTXSID5034303" TargetMode="External"/><Relationship Id="rId775" Type="http://schemas.openxmlformats.org/officeDocument/2006/relationships/hyperlink" Target="http://comptox.epa.gov/dashboard/chemical/details/DTXSID7021869" TargetMode="External"/><Relationship Id="rId982" Type="http://schemas.openxmlformats.org/officeDocument/2006/relationships/hyperlink" Target="http://comptox.epa.gov/dashboard/chemical/details/DTXSID3029653" TargetMode="External"/><Relationship Id="rId1198" Type="http://schemas.openxmlformats.org/officeDocument/2006/relationships/hyperlink" Target="http://comptox.epa.gov/dashboard/chemical/details/DTXSID4024272" TargetMode="External"/><Relationship Id="rId428" Type="http://schemas.openxmlformats.org/officeDocument/2006/relationships/hyperlink" Target="http://comptox.epa.gov/dashboard/chemical/details/DTXSID7020392" TargetMode="External"/><Relationship Id="rId635" Type="http://schemas.openxmlformats.org/officeDocument/2006/relationships/hyperlink" Target="http://comptox.epa.gov/dashboard/chemical/details/DTXSID8020755" TargetMode="External"/><Relationship Id="rId842" Type="http://schemas.openxmlformats.org/officeDocument/2006/relationships/hyperlink" Target="http://comptox.epa.gov/dashboard/chemical/details/DTXSID4020290" TargetMode="External"/><Relationship Id="rId1058" Type="http://schemas.openxmlformats.org/officeDocument/2006/relationships/hyperlink" Target="http://comptox.epa.gov/dashboard/chemical/details/DTXSID8020127" TargetMode="External"/><Relationship Id="rId702" Type="http://schemas.openxmlformats.org/officeDocument/2006/relationships/hyperlink" Target="http://comptox.epa.gov/dashboard/chemical/details/DTXSID4047335" TargetMode="External"/><Relationship Id="rId1125" Type="http://schemas.openxmlformats.org/officeDocument/2006/relationships/hyperlink" Target="http://comptox.epa.gov/dashboard/chemical/details/DTXSID6025438" TargetMode="External"/><Relationship Id="rId69" Type="http://schemas.openxmlformats.org/officeDocument/2006/relationships/hyperlink" Target="http://comptox.epa.gov/dashboard/chemical/details/DTXSID9044742" TargetMode="External"/><Relationship Id="rId285" Type="http://schemas.openxmlformats.org/officeDocument/2006/relationships/hyperlink" Target="http://comptox.epa.gov/dashboard/chemical/details/DTXSID9058654" TargetMode="External"/><Relationship Id="rId492" Type="http://schemas.openxmlformats.org/officeDocument/2006/relationships/hyperlink" Target="http://comptox.epa.gov/dashboard/chemical/details/DTXSID1021322" TargetMode="External"/><Relationship Id="rId797" Type="http://schemas.openxmlformats.org/officeDocument/2006/relationships/hyperlink" Target="http://comptox.epa.gov/dashboard/chemical/details/DTXSID8031863" TargetMode="External"/><Relationship Id="rId145" Type="http://schemas.openxmlformats.org/officeDocument/2006/relationships/hyperlink" Target="http://comptox.epa.gov/dashboard/chemical/details/DTXSID8020127" TargetMode="External"/><Relationship Id="rId352" Type="http://schemas.openxmlformats.org/officeDocument/2006/relationships/hyperlink" Target="http://comptox.epa.gov/dashboard/chemical/details/DTXSID1032355" TargetMode="External"/><Relationship Id="rId212" Type="http://schemas.openxmlformats.org/officeDocument/2006/relationships/hyperlink" Target="http://comptox.epa.gov/dashboard/chemical/details/DTXSID3021774" TargetMode="External"/><Relationship Id="rId657" Type="http://schemas.openxmlformats.org/officeDocument/2006/relationships/hyperlink" Target="http://comptox.epa.gov/dashboard/chemical/details/DTXSID0027640" TargetMode="External"/><Relationship Id="rId864" Type="http://schemas.openxmlformats.org/officeDocument/2006/relationships/hyperlink" Target="http://comptox.epa.gov/dashboard/chemical/details/DTXSID4022527" TargetMode="External"/><Relationship Id="rId517" Type="http://schemas.openxmlformats.org/officeDocument/2006/relationships/hyperlink" Target="http://comptox.epa.gov/dashboard/chemical/details/DTXSID2024086" TargetMode="External"/><Relationship Id="rId724" Type="http://schemas.openxmlformats.org/officeDocument/2006/relationships/hyperlink" Target="http://comptox.epa.gov/dashboard/chemical/details/DTXSID5024211" TargetMode="External"/><Relationship Id="rId931" Type="http://schemas.openxmlformats.org/officeDocument/2006/relationships/hyperlink" Target="http://comptox.epa.gov/dashboard/chemical/details/DTXSID8047347" TargetMode="External"/><Relationship Id="rId1147" Type="http://schemas.openxmlformats.org/officeDocument/2006/relationships/hyperlink" Target="http://comptox.epa.gov/dashboard/chemical/details/DTXSID2027593" TargetMode="External"/><Relationship Id="rId60" Type="http://schemas.openxmlformats.org/officeDocument/2006/relationships/hyperlink" Target="http://comptox.epa.gov/dashboard/chemical/details/DTXSID0026915" TargetMode="External"/><Relationship Id="rId1007" Type="http://schemas.openxmlformats.org/officeDocument/2006/relationships/hyperlink" Target="http://comptox.epa.gov/dashboard/chemical/details/DTXSID5032498" TargetMode="External"/><Relationship Id="rId1214" Type="http://schemas.openxmlformats.org/officeDocument/2006/relationships/hyperlink" Target="http://comptox.epa.gov/dashboard/chemical/details/DTXSID9020740" TargetMode="External"/><Relationship Id="rId18" Type="http://schemas.openxmlformats.org/officeDocument/2006/relationships/hyperlink" Target="http://comptox.epa.gov/dashboard/chemical/details/DTXSID3025881" TargetMode="External"/><Relationship Id="rId167" Type="http://schemas.openxmlformats.org/officeDocument/2006/relationships/hyperlink" Target="http://comptox.epa.gov/dashboard/chemical/details/DTXSID6024466" TargetMode="External"/><Relationship Id="rId374" Type="http://schemas.openxmlformats.org/officeDocument/2006/relationships/hyperlink" Target="http://comptox.epa.gov/dashboard/chemical/details/DTXSID2047301" TargetMode="External"/><Relationship Id="rId581" Type="http://schemas.openxmlformats.org/officeDocument/2006/relationships/hyperlink" Target="http://comptox.epa.gov/dashboard/chemical/details/DTXSID6048175" TargetMode="External"/><Relationship Id="rId234" Type="http://schemas.openxmlformats.org/officeDocument/2006/relationships/hyperlink" Target="http://comptox.epa.gov/dashboard/chemical/details/DTXSID7027047" TargetMode="External"/><Relationship Id="rId679" Type="http://schemas.openxmlformats.org/officeDocument/2006/relationships/hyperlink" Target="http://comptox.epa.gov/dashboard/chemical/details/DTXSID9020827" TargetMode="External"/><Relationship Id="rId886" Type="http://schemas.openxmlformats.org/officeDocument/2006/relationships/hyperlink" Target="http://comptox.epa.gov/dashboard/chemical/details/DTXSID6021244" TargetMode="External"/><Relationship Id="rId2" Type="http://schemas.openxmlformats.org/officeDocument/2006/relationships/hyperlink" Target="http://comptox.epa.gov/dashboard/chemical/details/DTXSID9020087" TargetMode="External"/><Relationship Id="rId441" Type="http://schemas.openxmlformats.org/officeDocument/2006/relationships/hyperlink" Target="http://comptox.epa.gov/dashboard/chemical/details/DTXSID3037208" TargetMode="External"/><Relationship Id="rId539" Type="http://schemas.openxmlformats.org/officeDocument/2006/relationships/hyperlink" Target="http://comptox.epa.gov/dashboard/chemical/details/DTXSID3024102" TargetMode="External"/><Relationship Id="rId746" Type="http://schemas.openxmlformats.org/officeDocument/2006/relationships/hyperlink" Target="http://comptox.epa.gov/dashboard/chemical/details/DTXSID3021641" TargetMode="External"/><Relationship Id="rId1071" Type="http://schemas.openxmlformats.org/officeDocument/2006/relationships/hyperlink" Target="http://comptox.epa.gov/dashboard/chemical/details/DTXSID9047259" TargetMode="External"/><Relationship Id="rId1169" Type="http://schemas.openxmlformats.org/officeDocument/2006/relationships/hyperlink" Target="http://comptox.epa.gov/dashboard/chemical/details/DTXSID6032647" TargetMode="External"/><Relationship Id="rId301" Type="http://schemas.openxmlformats.org/officeDocument/2006/relationships/hyperlink" Target="http://comptox.epa.gov/dashboard/chemical/details/DTXSID3032337" TargetMode="External"/><Relationship Id="rId953" Type="http://schemas.openxmlformats.org/officeDocument/2006/relationships/hyperlink" Target="http://comptox.epa.gov/dashboard/chemical/details/DTXSID2026076" TargetMode="External"/><Relationship Id="rId1029" Type="http://schemas.openxmlformats.org/officeDocument/2006/relationships/hyperlink" Target="http://comptox.epa.gov/dashboard/chemical/details/DTXSID5021411" TargetMode="External"/><Relationship Id="rId1236" Type="http://schemas.openxmlformats.org/officeDocument/2006/relationships/hyperlink" Target="http://comptox.epa.gov/dashboard/chemical/details/DTXSID5021332" TargetMode="External"/><Relationship Id="rId82" Type="http://schemas.openxmlformats.org/officeDocument/2006/relationships/hyperlink" Target="http://comptox.epa.gov/dashboard/chemical/details/DTXSID7029241" TargetMode="External"/><Relationship Id="rId606" Type="http://schemas.openxmlformats.org/officeDocument/2006/relationships/hyperlink" Target="http://comptox.epa.gov/dashboard/chemical/details/DTXSID0047539" TargetMode="External"/><Relationship Id="rId813" Type="http://schemas.openxmlformats.org/officeDocument/2006/relationships/hyperlink" Target="http://comptox.epa.gov/dashboard/chemical/details/DTXSID0048505" TargetMode="External"/><Relationship Id="rId189" Type="http://schemas.openxmlformats.org/officeDocument/2006/relationships/hyperlink" Target="http://comptox.epa.gov/dashboard/chemical/details/DTXSID5023792" TargetMode="External"/><Relationship Id="rId396" Type="http://schemas.openxmlformats.org/officeDocument/2006/relationships/hyperlink" Target="http://comptox.epa.gov/dashboard/chemical/details/DTXSID4021894" TargetMode="External"/><Relationship Id="rId256" Type="http://schemas.openxmlformats.org/officeDocument/2006/relationships/hyperlink" Target="http://comptox.epa.gov/dashboard/chemical/details/DTXSID3020122" TargetMode="External"/><Relationship Id="rId463" Type="http://schemas.openxmlformats.org/officeDocument/2006/relationships/hyperlink" Target="http://comptox.epa.gov/dashboard/chemical/details/DTXSID9022522" TargetMode="External"/><Relationship Id="rId670" Type="http://schemas.openxmlformats.org/officeDocument/2006/relationships/hyperlink" Target="http://comptox.epa.gov/dashboard/chemical/details/DTXSID8029600" TargetMode="External"/><Relationship Id="rId1093" Type="http://schemas.openxmlformats.org/officeDocument/2006/relationships/hyperlink" Target="http://comptox.epa.gov/dashboard/chemical/details/DTXSID003249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Y102"/>
  <sheetViews>
    <sheetView tabSelected="1" topLeftCell="A28" zoomScale="70" zoomScaleNormal="70" workbookViewId="0">
      <selection activeCell="K69" sqref="K69"/>
    </sheetView>
  </sheetViews>
  <sheetFormatPr defaultRowHeight="15" x14ac:dyDescent="0.25"/>
  <cols>
    <col min="1" max="1" width="9.140625" customWidth="1"/>
    <col min="2" max="2" width="35.28515625" customWidth="1"/>
    <col min="3" max="3" width="16.85546875" customWidth="1"/>
    <col min="4" max="4" width="19.140625" bestFit="1" customWidth="1"/>
    <col min="5" max="5" width="23.85546875" customWidth="1"/>
    <col min="6" max="6" width="18" customWidth="1"/>
    <col min="7" max="7" width="20.42578125" customWidth="1"/>
    <col min="8" max="8" width="15.28515625" customWidth="1"/>
    <col min="9" max="9" width="14.28515625" bestFit="1" customWidth="1"/>
    <col min="10" max="10" width="21.42578125" customWidth="1"/>
    <col min="11" max="11" width="24.140625" customWidth="1"/>
    <col min="12" max="12" width="26.28515625" bestFit="1" customWidth="1"/>
    <col min="13" max="13" width="29" customWidth="1"/>
    <col min="14" max="14" width="21.5703125" bestFit="1" customWidth="1"/>
    <col min="15" max="15" width="29.28515625" customWidth="1"/>
    <col min="16" max="16" width="22" customWidth="1"/>
    <col min="17" max="17" width="20.28515625" customWidth="1"/>
    <col min="18" max="18" width="22.85546875" bestFit="1" customWidth="1"/>
    <col min="19" max="19" width="18.5703125" customWidth="1"/>
    <col min="22" max="22" width="18.5703125" customWidth="1"/>
    <col min="23" max="23" width="15" customWidth="1"/>
    <col min="24" max="24" width="17.7109375" customWidth="1"/>
  </cols>
  <sheetData>
    <row r="1" spans="2:8" x14ac:dyDescent="0.25">
      <c r="B1" s="8" t="s">
        <v>10769</v>
      </c>
      <c r="C1" s="9"/>
      <c r="D1" s="9"/>
      <c r="E1" s="9"/>
      <c r="F1" s="9"/>
      <c r="G1" s="9"/>
      <c r="H1" s="9"/>
    </row>
    <row r="2" spans="2:8" x14ac:dyDescent="0.25">
      <c r="B2" t="s">
        <v>13434</v>
      </c>
    </row>
    <row r="3" spans="2:8" x14ac:dyDescent="0.25">
      <c r="B3" t="s">
        <v>13435</v>
      </c>
      <c r="C3" s="10" t="s">
        <v>3775</v>
      </c>
    </row>
    <row r="4" spans="2:8" x14ac:dyDescent="0.25">
      <c r="C4" t="s">
        <v>13433</v>
      </c>
    </row>
    <row r="6" spans="2:8" x14ac:dyDescent="0.25">
      <c r="B6" t="s">
        <v>21956</v>
      </c>
    </row>
    <row r="8" spans="2:8" x14ac:dyDescent="0.25">
      <c r="B8" s="11" t="s">
        <v>18340</v>
      </c>
      <c r="C8" s="11"/>
      <c r="D8" s="11"/>
      <c r="E8" s="11"/>
      <c r="F8" s="11"/>
    </row>
    <row r="9" spans="2:8" x14ac:dyDescent="0.25">
      <c r="B9" t="s">
        <v>283</v>
      </c>
      <c r="E9" t="s">
        <v>3768</v>
      </c>
      <c r="G9" t="s">
        <v>3769</v>
      </c>
    </row>
    <row r="10" spans="2:8" x14ac:dyDescent="0.25">
      <c r="E10" t="s">
        <v>3770</v>
      </c>
      <c r="G10" t="s">
        <v>3771</v>
      </c>
    </row>
    <row r="12" spans="2:8" x14ac:dyDescent="0.25">
      <c r="B12" t="s">
        <v>3773</v>
      </c>
      <c r="E12" t="s">
        <v>3774</v>
      </c>
      <c r="H12" t="s">
        <v>3769</v>
      </c>
    </row>
    <row r="13" spans="2:8" x14ac:dyDescent="0.25">
      <c r="E13" t="s">
        <v>18339</v>
      </c>
    </row>
    <row r="15" spans="2:8" x14ac:dyDescent="0.25">
      <c r="B15" t="s">
        <v>18341</v>
      </c>
      <c r="E15" t="s">
        <v>3772</v>
      </c>
    </row>
    <row r="16" spans="2:8" x14ac:dyDescent="0.25">
      <c r="E16" t="s">
        <v>10737</v>
      </c>
    </row>
    <row r="18" spans="2:11" x14ac:dyDescent="0.25">
      <c r="B18" t="s">
        <v>13426</v>
      </c>
    </row>
    <row r="20" spans="2:11" x14ac:dyDescent="0.25">
      <c r="B20" s="52" t="s">
        <v>13428</v>
      </c>
      <c r="C20" s="47"/>
      <c r="D20" s="47"/>
      <c r="E20" s="47"/>
      <c r="F20" s="47"/>
    </row>
    <row r="21" spans="2:11" x14ac:dyDescent="0.25">
      <c r="C21" s="51"/>
    </row>
    <row r="22" spans="2:11" x14ac:dyDescent="0.25">
      <c r="B22" s="102" t="s">
        <v>13429</v>
      </c>
      <c r="C22" s="51" t="s">
        <v>13431</v>
      </c>
    </row>
    <row r="23" spans="2:11" x14ac:dyDescent="0.25">
      <c r="B23" s="50"/>
      <c r="C23" s="51"/>
    </row>
    <row r="24" spans="2:11" x14ac:dyDescent="0.25">
      <c r="B24" s="115" t="s">
        <v>21941</v>
      </c>
      <c r="C24" s="51" t="s">
        <v>21942</v>
      </c>
    </row>
    <row r="25" spans="2:11" ht="26.25" x14ac:dyDescent="0.4">
      <c r="B25" s="115"/>
      <c r="C25" s="98" t="s">
        <v>22010</v>
      </c>
      <c r="D25" s="99"/>
      <c r="E25" s="99"/>
      <c r="F25" s="99"/>
      <c r="G25" s="99"/>
      <c r="H25" s="99"/>
      <c r="I25" s="99"/>
      <c r="J25" s="99"/>
      <c r="K25" s="99"/>
    </row>
    <row r="26" spans="2:11" ht="26.25" x14ac:dyDescent="0.4">
      <c r="B26" s="115"/>
      <c r="C26" s="101" t="s">
        <v>21952</v>
      </c>
      <c r="D26" s="99"/>
      <c r="E26" s="99"/>
      <c r="F26" s="99"/>
      <c r="G26" s="99"/>
      <c r="H26" s="99"/>
      <c r="I26" s="99"/>
      <c r="J26" s="99"/>
      <c r="K26" s="99"/>
    </row>
    <row r="27" spans="2:11" ht="26.25" x14ac:dyDescent="0.4">
      <c r="B27" s="115"/>
      <c r="C27" s="101" t="s">
        <v>21943</v>
      </c>
      <c r="D27" s="100"/>
      <c r="E27" s="100"/>
      <c r="F27" s="100"/>
      <c r="G27" s="100"/>
      <c r="H27" s="99"/>
      <c r="I27" s="99"/>
      <c r="J27" s="99"/>
      <c r="K27" s="99"/>
    </row>
    <row r="28" spans="2:11" x14ac:dyDescent="0.25">
      <c r="B28" s="50"/>
      <c r="C28" s="51" t="s">
        <v>21983</v>
      </c>
    </row>
    <row r="29" spans="2:11" x14ac:dyDescent="0.25">
      <c r="B29" s="50"/>
      <c r="C29" s="51"/>
    </row>
    <row r="30" spans="2:11" x14ac:dyDescent="0.25">
      <c r="B30" s="102" t="s">
        <v>21910</v>
      </c>
      <c r="C30" s="51" t="s">
        <v>22011</v>
      </c>
    </row>
    <row r="31" spans="2:11" x14ac:dyDescent="0.25">
      <c r="B31" s="50"/>
      <c r="C31" s="51"/>
    </row>
    <row r="32" spans="2:11" x14ac:dyDescent="0.25">
      <c r="B32" s="102" t="s">
        <v>13430</v>
      </c>
      <c r="C32" s="51" t="s">
        <v>13432</v>
      </c>
    </row>
    <row r="33" spans="2:6" x14ac:dyDescent="0.25">
      <c r="B33" s="50"/>
      <c r="C33" s="51"/>
    </row>
    <row r="34" spans="2:6" x14ac:dyDescent="0.25">
      <c r="B34" s="102" t="s">
        <v>21913</v>
      </c>
      <c r="C34" s="51" t="s">
        <v>22012</v>
      </c>
    </row>
    <row r="35" spans="2:6" x14ac:dyDescent="0.25">
      <c r="C35" s="51"/>
    </row>
    <row r="36" spans="2:6" x14ac:dyDescent="0.25">
      <c r="C36" s="51"/>
    </row>
    <row r="37" spans="2:6" x14ac:dyDescent="0.25">
      <c r="B37" s="8" t="s">
        <v>10763</v>
      </c>
      <c r="C37" s="9"/>
      <c r="D37" s="9"/>
      <c r="E37" s="9"/>
      <c r="F37" s="9"/>
    </row>
    <row r="66" spans="2:25" ht="15" customHeight="1" x14ac:dyDescent="0.25">
      <c r="B66" s="112" t="s">
        <v>21941</v>
      </c>
      <c r="C66" s="112"/>
      <c r="D66" s="112"/>
      <c r="E66" s="112"/>
      <c r="F66" s="112"/>
      <c r="G66" s="112"/>
      <c r="H66" s="112"/>
      <c r="I66" s="112"/>
      <c r="J66" s="112"/>
      <c r="K66" s="112"/>
      <c r="L66" s="112"/>
      <c r="M66" s="112"/>
      <c r="N66" s="112"/>
      <c r="O66" s="112"/>
      <c r="P66" s="112"/>
      <c r="Q66" s="112"/>
      <c r="R66" s="112"/>
      <c r="S66" s="112"/>
    </row>
    <row r="67" spans="2:25" ht="42" customHeight="1" x14ac:dyDescent="0.25">
      <c r="B67" s="112"/>
      <c r="C67" s="112"/>
      <c r="D67" s="112"/>
      <c r="E67" s="112"/>
      <c r="F67" s="112"/>
      <c r="G67" s="112"/>
      <c r="H67" s="112"/>
      <c r="I67" s="112"/>
      <c r="J67" s="112"/>
      <c r="K67" s="112"/>
      <c r="L67" s="112"/>
      <c r="M67" s="112"/>
      <c r="N67" s="112"/>
      <c r="O67" s="112"/>
      <c r="P67" s="112"/>
      <c r="Q67" s="112"/>
      <c r="R67" s="112"/>
      <c r="S67" s="112"/>
    </row>
    <row r="71" spans="2:25" ht="78" customHeight="1" x14ac:dyDescent="0.25">
      <c r="B71" s="50"/>
      <c r="C71" s="49" t="s">
        <v>21954</v>
      </c>
      <c r="D71" s="48" t="s">
        <v>1438</v>
      </c>
      <c r="E71" s="48" t="s">
        <v>1558</v>
      </c>
      <c r="F71" s="48" t="s">
        <v>10760</v>
      </c>
      <c r="G71" s="48" t="s">
        <v>10761</v>
      </c>
      <c r="H71" s="48" t="s">
        <v>10759</v>
      </c>
      <c r="I71" s="48" t="s">
        <v>10758</v>
      </c>
      <c r="J71" s="48" t="s">
        <v>1876</v>
      </c>
      <c r="K71" s="48" t="s">
        <v>1921</v>
      </c>
      <c r="L71" s="48" t="s">
        <v>18344</v>
      </c>
      <c r="M71" s="48" t="s">
        <v>10768</v>
      </c>
      <c r="N71" s="48" t="s">
        <v>21953</v>
      </c>
      <c r="O71" s="48" t="s">
        <v>18343</v>
      </c>
      <c r="P71" s="48" t="s">
        <v>21950</v>
      </c>
      <c r="Q71" s="48" t="s">
        <v>20684</v>
      </c>
      <c r="R71" s="48" t="s">
        <v>21932</v>
      </c>
      <c r="S71" s="48" t="s">
        <v>18463</v>
      </c>
    </row>
    <row r="72" spans="2:25" ht="365.25" customHeight="1" x14ac:dyDescent="0.25">
      <c r="B72" s="48" t="s">
        <v>10762</v>
      </c>
      <c r="C72" s="46" t="s">
        <v>21957</v>
      </c>
      <c r="D72" s="46" t="s">
        <v>10765</v>
      </c>
      <c r="E72" s="46" t="s">
        <v>21958</v>
      </c>
      <c r="F72" s="46" t="s">
        <v>21959</v>
      </c>
      <c r="G72" s="46" t="s">
        <v>21959</v>
      </c>
      <c r="H72" s="46" t="s">
        <v>21960</v>
      </c>
      <c r="I72" s="46" t="s">
        <v>21960</v>
      </c>
      <c r="J72" s="46" t="s">
        <v>21961</v>
      </c>
      <c r="K72" s="46" t="s">
        <v>21961</v>
      </c>
      <c r="L72" s="46" t="s">
        <v>10764</v>
      </c>
      <c r="M72" s="46" t="s">
        <v>13425</v>
      </c>
      <c r="N72" s="46" t="s">
        <v>21949</v>
      </c>
      <c r="O72" s="46" t="s">
        <v>18342</v>
      </c>
      <c r="P72" s="46" t="s">
        <v>20683</v>
      </c>
      <c r="Q72" s="46" t="s">
        <v>21909</v>
      </c>
      <c r="R72" s="46" t="s">
        <v>1516</v>
      </c>
      <c r="S72" s="46" t="s">
        <v>18464</v>
      </c>
    </row>
    <row r="73" spans="2:25" ht="18.75" x14ac:dyDescent="0.25">
      <c r="B73" s="55" t="s">
        <v>10736</v>
      </c>
      <c r="C73" s="38">
        <f>COUNT(Table252102[Collection])</f>
        <v>42</v>
      </c>
      <c r="D73" s="38">
        <f>COUNT(Table252102[VEGA_DEVTOX_PG])</f>
        <v>625</v>
      </c>
      <c r="E73" s="38">
        <f>COUNT(Table252102[Thyroid_ICE])</f>
        <v>31</v>
      </c>
      <c r="F73" s="38">
        <f>COUNT(Table252102[AR in vivo Agonist])</f>
        <v>24</v>
      </c>
      <c r="G73" s="38">
        <f>COUNT(Table252102[AR in vivo Antagonist])</f>
        <v>20</v>
      </c>
      <c r="H73" s="38">
        <f>COUNT(Table252102[AR in vitro Agonist])</f>
        <v>37</v>
      </c>
      <c r="I73" s="38">
        <f>COUNT(Table252102[AR in vitro Antagonist])</f>
        <v>22</v>
      </c>
      <c r="J73" s="38">
        <f>COUNT(Table252102[Steroidogenesis Estrogen])</f>
        <v>34</v>
      </c>
      <c r="K73" s="38">
        <f>COUNT(Table252102[Steroidogenesis Androgen])</f>
        <v>36</v>
      </c>
      <c r="L73" s="38">
        <f>COUNT(Table252102[Stemina (EPA cutoff, TI vs CV)])</f>
        <v>1001</v>
      </c>
      <c r="M73" s="38">
        <f>COUNT(Table252102[Reprotracker])</f>
        <v>38</v>
      </c>
      <c r="N73" s="38">
        <f>COUNT(Table252102[EPA ICE data])</f>
        <v>30</v>
      </c>
      <c r="O73" s="38">
        <f>COUNT(Table252102[ML data])</f>
        <v>1537</v>
      </c>
      <c r="P73" s="38">
        <f>COUNT(Table252102[Challa et al. Teratogenicity])</f>
        <v>569</v>
      </c>
      <c r="Q73" s="38">
        <f>COUNT(Table252102[Prenatal developmental toxicity])</f>
        <v>1104</v>
      </c>
      <c r="R73" s="38">
        <f>COUNT(Table252102[Overall toxicity value (at least 1 positive)])</f>
        <v>3245</v>
      </c>
      <c r="S73" s="38" t="s">
        <v>21945</v>
      </c>
      <c r="V73" s="113" t="s">
        <v>18463</v>
      </c>
      <c r="W73" s="114"/>
      <c r="X73" s="114"/>
      <c r="Y73" s="114"/>
    </row>
    <row r="74" spans="2:25" ht="37.5" customHeight="1" x14ac:dyDescent="0.3">
      <c r="B74" s="54" t="s">
        <v>21911</v>
      </c>
      <c r="C74" s="38">
        <f>COUNTIF('Unique count'!K$23:K$3296,TRUE)</f>
        <v>28</v>
      </c>
      <c r="D74" s="38">
        <f>COUNTIF('Unique count'!L$23:L$3296,TRUE)</f>
        <v>30</v>
      </c>
      <c r="E74" s="38">
        <f>COUNTIF('Unique count'!M$23:M$3296,TRUE)</f>
        <v>2</v>
      </c>
      <c r="F74" s="38">
        <f>COUNTIF('Unique count'!N$23:N$3296,TRUE)</f>
        <v>2</v>
      </c>
      <c r="G74" s="38">
        <f>COUNTIF('Unique count'!O$23:O$3296,TRUE)</f>
        <v>0</v>
      </c>
      <c r="H74" s="38">
        <f>COUNTIF('Unique count'!P$23:P$3296,TRUE)</f>
        <v>3</v>
      </c>
      <c r="I74" s="38">
        <f>COUNTIF('Unique count'!Q$23:Q$3296,TRUE)</f>
        <v>1</v>
      </c>
      <c r="J74" s="38">
        <f>COUNTIF('Unique count'!R$23:R$3296,TRUE)</f>
        <v>5</v>
      </c>
      <c r="K74" s="38">
        <f>COUNTIF('Unique count'!S$23:S$3296,TRUE)</f>
        <v>6</v>
      </c>
      <c r="L74" s="38">
        <f>COUNTIF('Unique count'!T$23:T$3296,TRUE)</f>
        <v>546</v>
      </c>
      <c r="M74" s="38">
        <f>COUNTIF('Unique count'!U$23:U$3296,TRUE)</f>
        <v>1</v>
      </c>
      <c r="N74" s="38">
        <f>COUNTIF('Unique count'!V$23:V$3296,TRUE)</f>
        <v>0</v>
      </c>
      <c r="O74" s="38">
        <f>COUNTIF('Unique count'!W$23:W$3296,TRUE)</f>
        <v>972</v>
      </c>
      <c r="P74" s="38">
        <f>COUNTIF('Unique count'!X$23:X$3296,TRUE)</f>
        <v>285</v>
      </c>
      <c r="Q74" s="38">
        <f>COUNTIF('Unique count'!Y$23:Y$3296,TRUE)</f>
        <v>194</v>
      </c>
      <c r="R74" s="38">
        <f>SUM(D74:Q74)</f>
        <v>2047</v>
      </c>
      <c r="S74" s="38">
        <v>68</v>
      </c>
      <c r="V74" s="56"/>
      <c r="W74" s="110" t="s">
        <v>10757</v>
      </c>
      <c r="X74" s="111"/>
      <c r="Y74" s="111"/>
    </row>
    <row r="75" spans="2:25" ht="204.75" customHeight="1" x14ac:dyDescent="0.3">
      <c r="B75" s="91" t="s">
        <v>21922</v>
      </c>
      <c r="C75" s="92" t="s">
        <v>21971</v>
      </c>
      <c r="D75" s="92" t="s">
        <v>21939</v>
      </c>
      <c r="E75" s="92" t="s">
        <v>21931</v>
      </c>
      <c r="F75" s="92" t="s">
        <v>21930</v>
      </c>
      <c r="G75" s="92" t="s">
        <v>21930</v>
      </c>
      <c r="H75" s="92" t="s">
        <v>21933</v>
      </c>
      <c r="I75" s="92" t="s">
        <v>21933</v>
      </c>
      <c r="J75" s="92" t="s">
        <v>21934</v>
      </c>
      <c r="K75" s="92" t="s">
        <v>21934</v>
      </c>
      <c r="L75" s="92" t="s">
        <v>21935</v>
      </c>
      <c r="M75" s="92" t="s">
        <v>21936</v>
      </c>
      <c r="N75" s="92" t="s">
        <v>21915</v>
      </c>
      <c r="O75" s="92" t="s">
        <v>21944</v>
      </c>
      <c r="P75" s="92" t="s">
        <v>21937</v>
      </c>
      <c r="Q75" s="92" t="s">
        <v>21938</v>
      </c>
      <c r="R75" s="92" t="s">
        <v>1516</v>
      </c>
      <c r="S75" s="92" t="s">
        <v>21940</v>
      </c>
      <c r="V75" s="56"/>
      <c r="W75" s="39" t="s">
        <v>10733</v>
      </c>
      <c r="X75" s="40" t="s">
        <v>10734</v>
      </c>
      <c r="Y75" s="40" t="s">
        <v>10735</v>
      </c>
    </row>
    <row r="76" spans="2:25" ht="63" customHeight="1" x14ac:dyDescent="0.25">
      <c r="B76" s="91" t="s">
        <v>21918</v>
      </c>
      <c r="C76" s="92" t="s">
        <v>21919</v>
      </c>
      <c r="D76" s="92" t="s">
        <v>21921</v>
      </c>
      <c r="E76" s="92" t="s">
        <v>21919</v>
      </c>
      <c r="F76" s="92" t="s">
        <v>21920</v>
      </c>
      <c r="G76" s="92" t="s">
        <v>21920</v>
      </c>
      <c r="H76" s="92" t="s">
        <v>21920</v>
      </c>
      <c r="I76" s="92" t="s">
        <v>21920</v>
      </c>
      <c r="J76" s="92" t="s">
        <v>21920</v>
      </c>
      <c r="K76" s="92" t="s">
        <v>21920</v>
      </c>
      <c r="L76" s="92" t="s">
        <v>21919</v>
      </c>
      <c r="M76" s="92" t="s">
        <v>21919</v>
      </c>
      <c r="N76" s="92" t="s">
        <v>21919</v>
      </c>
      <c r="O76" s="92" t="s">
        <v>21920</v>
      </c>
      <c r="P76" s="92" t="s">
        <v>21919</v>
      </c>
      <c r="Q76" s="92" t="s">
        <v>21919</v>
      </c>
      <c r="R76" s="92" t="s">
        <v>1516</v>
      </c>
      <c r="S76" s="92" t="s">
        <v>21919</v>
      </c>
      <c r="V76" s="55" t="s">
        <v>10736</v>
      </c>
      <c r="W76" s="38">
        <f>COUNTIF(Table2[Toxicity value recorded in reference],1)</f>
        <v>41</v>
      </c>
      <c r="X76" s="38">
        <f>COUNTIF(Table2[Toxicity value recorded in reference],0)</f>
        <v>27</v>
      </c>
      <c r="Y76" s="38">
        <f>SUM(W76:X76)</f>
        <v>68</v>
      </c>
    </row>
    <row r="77" spans="2:25" ht="63" customHeight="1" x14ac:dyDescent="0.25">
      <c r="B77" s="91" t="s">
        <v>10733</v>
      </c>
      <c r="C77" s="92">
        <f>COUNTIF(Table252102[Collection],1)</f>
        <v>38</v>
      </c>
      <c r="D77" s="92">
        <f>COUNTIF(Table252102[VEGA_DEVTOX_PG],1)</f>
        <v>583</v>
      </c>
      <c r="E77" s="92">
        <f>COUNTIF(Table252102[Thyroid_ICE],1)</f>
        <v>27</v>
      </c>
      <c r="F77" s="92">
        <f>COUNTIF(Table252102[AR in vivo Agonist],1)</f>
        <v>5</v>
      </c>
      <c r="G77" s="92">
        <f>COUNTIF(Table252102[AR in vivo Antagonist],1)</f>
        <v>20</v>
      </c>
      <c r="H77" s="92">
        <f>COUNTIF(Table252102[AR in vitro Agonist],1)</f>
        <v>14</v>
      </c>
      <c r="I77" s="92">
        <f>COUNTIF(Table252102[AR in vitro Antagonist],1)</f>
        <v>10</v>
      </c>
      <c r="J77" s="92">
        <f>COUNTIF(Table252102[Steroidogenesis Estrogen],1)</f>
        <v>0</v>
      </c>
      <c r="K77" s="92">
        <f>COUNTIF(Table252102[Steroidogenesis Androgen],1)</f>
        <v>22</v>
      </c>
      <c r="L77" s="92">
        <f>COUNTIF(Table252102[Stemina (EPA cutoff, TI vs CV)],1)</f>
        <v>194</v>
      </c>
      <c r="M77" s="92">
        <f>COUNTIF(Table252102[Reprotracker],1)</f>
        <v>23</v>
      </c>
      <c r="N77" s="92">
        <f>COUNTIF(Table252102[EPA ICE data],1)</f>
        <v>20</v>
      </c>
      <c r="O77" s="92">
        <f>COUNTIF(Table252102[ML data],1)</f>
        <v>744</v>
      </c>
      <c r="P77" s="92">
        <f>COUNTIF(Table252102[Challa et al. Teratogenicity],1)</f>
        <v>416</v>
      </c>
      <c r="Q77" s="92">
        <f>COUNTIF(Table252102[Prenatal developmental toxicity],1)</f>
        <v>588</v>
      </c>
      <c r="R77" s="92">
        <f>COUNTIF(Table252102[Overall toxicity value (at least 1 positive)],1)</f>
        <v>1662</v>
      </c>
      <c r="S77" s="92">
        <f>COUNTIF('External test set 1'!K2:K69,1)</f>
        <v>41</v>
      </c>
      <c r="V77" s="55"/>
      <c r="W77" s="38"/>
      <c r="X77" s="38"/>
      <c r="Y77" s="38"/>
    </row>
    <row r="78" spans="2:25" ht="63" customHeight="1" x14ac:dyDescent="0.25">
      <c r="B78" s="91" t="s">
        <v>10734</v>
      </c>
      <c r="C78" s="92">
        <f>COUNTIF(Table252102[Collection],0)</f>
        <v>4</v>
      </c>
      <c r="D78" s="92">
        <f>COUNTIF(Table252102[VEGA_DEVTOX_PG],0)</f>
        <v>42</v>
      </c>
      <c r="E78" s="92">
        <f>COUNTIF(Table252102[Thyroid_ICE],0)</f>
        <v>4</v>
      </c>
      <c r="F78" s="92">
        <f>COUNTIF(Table252102[AR in vivo Agonist],0)</f>
        <v>19</v>
      </c>
      <c r="G78" s="92">
        <f>COUNTIF(Table252102[AR in vivo Antagonist],0)</f>
        <v>0</v>
      </c>
      <c r="H78" s="92">
        <f>COUNTIF(Table252102[AR in vitro Agonist],0)</f>
        <v>23</v>
      </c>
      <c r="I78" s="92">
        <f>COUNTIF(Table252102[AR in vitro Antagonist],0)</f>
        <v>12</v>
      </c>
      <c r="J78" s="92">
        <f>COUNTIF(Table252102[Steroidogenesis Estrogen],0)</f>
        <v>34</v>
      </c>
      <c r="K78" s="92">
        <f>COUNTIF(Table252102[Steroidogenesis Androgen],0)</f>
        <v>14</v>
      </c>
      <c r="L78" s="92">
        <f>COUNTIF(Table252102[Stemina (EPA cutoff, TI vs CV)],0)</f>
        <v>807</v>
      </c>
      <c r="M78" s="92">
        <f>COUNTIF(Table252102[Reprotracker],0)</f>
        <v>15</v>
      </c>
      <c r="N78" s="92">
        <f>COUNTIF(Table252102[EPA ICE data],0)</f>
        <v>10</v>
      </c>
      <c r="O78" s="92">
        <f>COUNTIF(Table252102[ML data],0)</f>
        <v>793</v>
      </c>
      <c r="P78" s="92">
        <f>COUNTIF(Table252102[Challa et al. Teratogenicity],0)</f>
        <v>153</v>
      </c>
      <c r="Q78" s="92">
        <f>COUNTIF(Table252102[Prenatal developmental toxicity],0)</f>
        <v>516</v>
      </c>
      <c r="R78" s="92">
        <f>COUNTIF(Table252102[Overall toxicity value (at least 1 positive)],0)</f>
        <v>1583</v>
      </c>
      <c r="S78" s="92">
        <f>COUNTIF('External test set 1'!K2:K69,0)</f>
        <v>27</v>
      </c>
      <c r="V78" s="55"/>
      <c r="W78" s="38"/>
      <c r="X78" s="38"/>
      <c r="Y78" s="38"/>
    </row>
    <row r="79" spans="2:25" ht="18.75" x14ac:dyDescent="0.3">
      <c r="B79" s="56" t="s">
        <v>21914</v>
      </c>
      <c r="V79" s="55" t="s">
        <v>13427</v>
      </c>
      <c r="W79" s="43">
        <f>W76/$Y$76*100</f>
        <v>60.294117647058819</v>
      </c>
      <c r="X79" s="43">
        <f t="shared" ref="X79:Y79" si="0">X76/$Y$76*100</f>
        <v>39.705882352941174</v>
      </c>
      <c r="Y79" s="43">
        <f t="shared" si="0"/>
        <v>100</v>
      </c>
    </row>
    <row r="80" spans="2:25" ht="21" x14ac:dyDescent="0.3">
      <c r="B80" s="90" t="s">
        <v>22008</v>
      </c>
    </row>
    <row r="81" spans="2:5" ht="18.75" x14ac:dyDescent="0.3">
      <c r="B81" s="90" t="s">
        <v>22009</v>
      </c>
    </row>
    <row r="82" spans="2:5" ht="18.75" x14ac:dyDescent="0.3">
      <c r="B82" s="90"/>
    </row>
    <row r="83" spans="2:5" ht="18.75" x14ac:dyDescent="0.3">
      <c r="B83" s="56"/>
      <c r="C83" s="110" t="s">
        <v>10757</v>
      </c>
      <c r="D83" s="111"/>
      <c r="E83" s="111"/>
    </row>
    <row r="84" spans="2:5" ht="18.75" x14ac:dyDescent="0.3">
      <c r="B84" s="56"/>
      <c r="C84" s="39" t="s">
        <v>10733</v>
      </c>
      <c r="D84" s="40" t="s">
        <v>10734</v>
      </c>
      <c r="E84" s="40" t="s">
        <v>10735</v>
      </c>
    </row>
    <row r="85" spans="2:5" ht="18.75" x14ac:dyDescent="0.25">
      <c r="B85" s="55" t="s">
        <v>10736</v>
      </c>
      <c r="C85" s="38">
        <f>COUNTIF(Table252102[Overall toxicity value (at least 1 positive)],1)</f>
        <v>1662</v>
      </c>
      <c r="D85" s="38">
        <f>COUNTIF(Table252102[Overall toxicity value (at least 1 positive)],0)</f>
        <v>1583</v>
      </c>
      <c r="E85" s="38">
        <f>SUM(C85:D85)</f>
        <v>3245</v>
      </c>
    </row>
    <row r="86" spans="2:5" ht="18.75" x14ac:dyDescent="0.25">
      <c r="B86" s="55" t="s">
        <v>13427</v>
      </c>
      <c r="C86" s="43">
        <f>C85/$E$85*100</f>
        <v>51.217257318952235</v>
      </c>
      <c r="D86" s="43">
        <f t="shared" ref="D86:E86" si="1">D85/$E$85*100</f>
        <v>48.782742681047765</v>
      </c>
      <c r="E86" s="43">
        <f t="shared" si="1"/>
        <v>100</v>
      </c>
    </row>
    <row r="91" spans="2:5" ht="15" customHeight="1" x14ac:dyDescent="0.25"/>
    <row r="92" spans="2:5" ht="43.5" customHeight="1" x14ac:dyDescent="0.25"/>
    <row r="95" spans="2:5" ht="83.25" customHeight="1" x14ac:dyDescent="0.25"/>
    <row r="97" ht="46.5" customHeight="1" x14ac:dyDescent="0.25"/>
    <row r="98" ht="18.75" customHeight="1" x14ac:dyDescent="0.25"/>
    <row r="102" ht="45" customHeight="1" x14ac:dyDescent="0.25"/>
  </sheetData>
  <mergeCells count="5">
    <mergeCell ref="C83:E83"/>
    <mergeCell ref="B66:S67"/>
    <mergeCell ref="V73:Y73"/>
    <mergeCell ref="W74:Y74"/>
    <mergeCell ref="B24:B27"/>
  </mergeCells>
  <hyperlinks>
    <hyperlink ref="C3" r:id="rId1" display="https://comptox.epa.gov/dashboard/" xr:uid="{00000000-0004-0000-0000-000000000000}"/>
  </hyperlinks>
  <pageMargins left="0.7" right="0.7" top="0.75" bottom="0.75" header="0.3" footer="0.3"/>
  <pageSetup paperSize="9" orientation="portrait" horizontalDpi="4294967295" verticalDpi="4294967295"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D53F5-6874-4FF3-97E1-DAD5EADFBEB9}">
  <dimension ref="A1:F43"/>
  <sheetViews>
    <sheetView zoomScale="70" zoomScaleNormal="70" workbookViewId="0">
      <selection activeCell="D18" sqref="D18"/>
    </sheetView>
  </sheetViews>
  <sheetFormatPr defaultRowHeight="15" x14ac:dyDescent="0.25"/>
  <cols>
    <col min="1" max="1" width="17.28515625" customWidth="1"/>
    <col min="2" max="2" width="39" customWidth="1"/>
    <col min="3" max="3" width="41.42578125" customWidth="1"/>
    <col min="4" max="4" width="45.28515625" customWidth="1"/>
    <col min="5" max="5" width="17.5703125" customWidth="1"/>
    <col min="6" max="6" width="154.28515625" style="109" customWidth="1"/>
  </cols>
  <sheetData>
    <row r="1" spans="1:6" x14ac:dyDescent="0.25">
      <c r="A1" s="103" t="s">
        <v>1660</v>
      </c>
      <c r="B1" s="103" t="s">
        <v>1</v>
      </c>
      <c r="C1" s="103" t="s">
        <v>3776</v>
      </c>
      <c r="D1" s="103" t="s">
        <v>3938</v>
      </c>
      <c r="E1" s="103" t="s">
        <v>21955</v>
      </c>
      <c r="F1" s="104" t="s">
        <v>21962</v>
      </c>
    </row>
    <row r="2" spans="1:6" ht="30" x14ac:dyDescent="0.25">
      <c r="A2" s="3">
        <v>5</v>
      </c>
      <c r="B2" s="63" t="s">
        <v>101</v>
      </c>
      <c r="C2" s="63" t="s">
        <v>3824</v>
      </c>
      <c r="D2" s="63" t="s">
        <v>4286</v>
      </c>
      <c r="E2" s="107">
        <v>1</v>
      </c>
      <c r="F2" s="107" t="s">
        <v>21963</v>
      </c>
    </row>
    <row r="3" spans="1:6" ht="30" x14ac:dyDescent="0.25">
      <c r="A3" s="3">
        <v>32</v>
      </c>
      <c r="B3" s="60" t="s">
        <v>201</v>
      </c>
      <c r="C3" s="60" t="s">
        <v>3875</v>
      </c>
      <c r="D3" s="60" t="s">
        <v>4393</v>
      </c>
      <c r="E3" s="108">
        <v>1</v>
      </c>
      <c r="F3" s="108" t="s">
        <v>21964</v>
      </c>
    </row>
    <row r="4" spans="1:6" ht="30" x14ac:dyDescent="0.25">
      <c r="A4" s="3">
        <v>157</v>
      </c>
      <c r="B4" s="63" t="s">
        <v>157</v>
      </c>
      <c r="C4" s="63" t="s">
        <v>3853</v>
      </c>
      <c r="D4" s="63" t="s">
        <v>4348</v>
      </c>
      <c r="E4" s="107">
        <v>1</v>
      </c>
      <c r="F4" s="107" t="s">
        <v>21965</v>
      </c>
    </row>
    <row r="5" spans="1:6" x14ac:dyDescent="0.25">
      <c r="A5" s="3">
        <v>437</v>
      </c>
      <c r="B5" s="60" t="s">
        <v>109</v>
      </c>
      <c r="C5" s="60" t="s">
        <v>3828</v>
      </c>
      <c r="D5" s="60" t="s">
        <v>4294</v>
      </c>
      <c r="E5" s="108">
        <v>1</v>
      </c>
      <c r="F5" s="108" t="s">
        <v>21966</v>
      </c>
    </row>
    <row r="6" spans="1:6" x14ac:dyDescent="0.25">
      <c r="A6" s="3">
        <v>456</v>
      </c>
      <c r="B6" s="63" t="s">
        <v>81</v>
      </c>
      <c r="C6" s="63" t="s">
        <v>3816</v>
      </c>
      <c r="D6" s="63" t="s">
        <v>4265</v>
      </c>
      <c r="E6" s="107">
        <v>1</v>
      </c>
      <c r="F6" s="107" t="s">
        <v>21967</v>
      </c>
    </row>
    <row r="7" spans="1:6" ht="30" x14ac:dyDescent="0.25">
      <c r="A7" s="3">
        <v>493</v>
      </c>
      <c r="B7" s="60" t="s">
        <v>155</v>
      </c>
      <c r="C7" s="60" t="s">
        <v>3852</v>
      </c>
      <c r="D7" s="60" t="s">
        <v>4346</v>
      </c>
      <c r="E7" s="108">
        <v>1</v>
      </c>
      <c r="F7" s="108" t="s">
        <v>21968</v>
      </c>
    </row>
    <row r="8" spans="1:6" x14ac:dyDescent="0.25">
      <c r="A8" s="3">
        <v>544</v>
      </c>
      <c r="B8" s="63" t="s">
        <v>187</v>
      </c>
      <c r="C8" s="63" t="s">
        <v>3868</v>
      </c>
      <c r="D8" s="63" t="s">
        <v>4380</v>
      </c>
      <c r="E8" s="107">
        <v>1</v>
      </c>
      <c r="F8" s="107" t="s">
        <v>21969</v>
      </c>
    </row>
    <row r="9" spans="1:6" ht="30" x14ac:dyDescent="0.25">
      <c r="A9" s="3">
        <v>610</v>
      </c>
      <c r="B9" s="60" t="s">
        <v>269</v>
      </c>
      <c r="C9" s="60" t="s">
        <v>3900</v>
      </c>
      <c r="D9" s="60" t="s">
        <v>4459</v>
      </c>
      <c r="E9" s="108">
        <v>1</v>
      </c>
      <c r="F9" s="108" t="s">
        <v>21970</v>
      </c>
    </row>
    <row r="10" spans="1:6" ht="42.75" x14ac:dyDescent="0.25">
      <c r="A10" s="3">
        <v>625</v>
      </c>
      <c r="B10" s="63" t="s">
        <v>294</v>
      </c>
      <c r="C10" s="63" t="s">
        <v>3915</v>
      </c>
      <c r="D10" s="63" t="s">
        <v>4494</v>
      </c>
      <c r="E10" s="107">
        <v>1</v>
      </c>
      <c r="F10" s="107" t="s">
        <v>21972</v>
      </c>
    </row>
    <row r="11" spans="1:6" ht="30" x14ac:dyDescent="0.25">
      <c r="A11" s="3">
        <v>771</v>
      </c>
      <c r="B11" s="60" t="s">
        <v>191</v>
      </c>
      <c r="C11" s="60" t="s">
        <v>3870</v>
      </c>
      <c r="D11" s="60" t="s">
        <v>4384</v>
      </c>
      <c r="E11" s="108">
        <v>1</v>
      </c>
      <c r="F11" s="108" t="s">
        <v>21973</v>
      </c>
    </row>
    <row r="12" spans="1:6" x14ac:dyDescent="0.25">
      <c r="A12" s="3">
        <v>791</v>
      </c>
      <c r="B12" s="63" t="s">
        <v>299</v>
      </c>
      <c r="C12" s="63" t="s">
        <v>3920</v>
      </c>
      <c r="D12" s="63" t="s">
        <v>4504</v>
      </c>
      <c r="E12" s="107">
        <v>0</v>
      </c>
      <c r="F12" s="107" t="s">
        <v>21974</v>
      </c>
    </row>
    <row r="13" spans="1:6" ht="30" x14ac:dyDescent="0.25">
      <c r="A13" s="3">
        <v>841</v>
      </c>
      <c r="B13" s="60" t="s">
        <v>189</v>
      </c>
      <c r="C13" s="60" t="s">
        <v>3869</v>
      </c>
      <c r="D13" s="60" t="s">
        <v>4382</v>
      </c>
      <c r="E13" s="108">
        <v>1</v>
      </c>
      <c r="F13" s="108" t="s">
        <v>21975</v>
      </c>
    </row>
    <row r="14" spans="1:6" ht="30" x14ac:dyDescent="0.25">
      <c r="A14" s="3">
        <v>845</v>
      </c>
      <c r="B14" s="63" t="s">
        <v>301</v>
      </c>
      <c r="C14" s="63" t="s">
        <v>3922</v>
      </c>
      <c r="D14" s="63" t="s">
        <v>4509</v>
      </c>
      <c r="E14" s="107">
        <v>1</v>
      </c>
      <c r="F14" s="107" t="s">
        <v>21976</v>
      </c>
    </row>
    <row r="15" spans="1:6" ht="30" x14ac:dyDescent="0.25">
      <c r="A15" s="3">
        <v>861</v>
      </c>
      <c r="B15" s="60" t="s">
        <v>125</v>
      </c>
      <c r="C15" s="60" t="s">
        <v>3836</v>
      </c>
      <c r="D15" s="60" t="s">
        <v>4310</v>
      </c>
      <c r="E15" s="108">
        <v>1</v>
      </c>
      <c r="F15" s="108" t="s">
        <v>21977</v>
      </c>
    </row>
    <row r="16" spans="1:6" ht="45" x14ac:dyDescent="0.25">
      <c r="A16" s="3">
        <v>866</v>
      </c>
      <c r="B16" s="63" t="s">
        <v>289</v>
      </c>
      <c r="C16" s="63" t="s">
        <v>3910</v>
      </c>
      <c r="D16" s="63" t="s">
        <v>4484</v>
      </c>
      <c r="E16" s="107">
        <v>1</v>
      </c>
      <c r="F16" s="107" t="s">
        <v>21978</v>
      </c>
    </row>
    <row r="17" spans="1:6" x14ac:dyDescent="0.25">
      <c r="A17" s="3">
        <v>874</v>
      </c>
      <c r="B17" s="60" t="s">
        <v>298</v>
      </c>
      <c r="C17" s="60" t="s">
        <v>3919</v>
      </c>
      <c r="D17" s="60" t="s">
        <v>4502</v>
      </c>
      <c r="E17" s="108">
        <v>0</v>
      </c>
      <c r="F17" s="108" t="s">
        <v>21979</v>
      </c>
    </row>
    <row r="18" spans="1:6" x14ac:dyDescent="0.25">
      <c r="A18" s="3">
        <v>887</v>
      </c>
      <c r="B18" s="63" t="s">
        <v>291</v>
      </c>
      <c r="C18" s="63" t="s">
        <v>3912</v>
      </c>
      <c r="D18" s="63" t="s">
        <v>4488</v>
      </c>
      <c r="E18" s="107">
        <v>0</v>
      </c>
      <c r="F18" s="107" t="s">
        <v>21980</v>
      </c>
    </row>
    <row r="19" spans="1:6" x14ac:dyDescent="0.25">
      <c r="A19" s="3">
        <v>1054</v>
      </c>
      <c r="B19" s="60" t="s">
        <v>312</v>
      </c>
      <c r="C19" s="60" t="s">
        <v>3933</v>
      </c>
      <c r="D19" s="60" t="s">
        <v>4531</v>
      </c>
      <c r="E19" s="108">
        <v>1</v>
      </c>
      <c r="F19" s="108" t="s">
        <v>21981</v>
      </c>
    </row>
    <row r="20" spans="1:6" ht="30" x14ac:dyDescent="0.25">
      <c r="A20" s="3">
        <v>1065</v>
      </c>
      <c r="B20" s="63" t="s">
        <v>303</v>
      </c>
      <c r="C20" s="63" t="s">
        <v>3924</v>
      </c>
      <c r="D20" s="63" t="s">
        <v>4513</v>
      </c>
      <c r="E20" s="107">
        <v>1</v>
      </c>
      <c r="F20" s="107" t="s">
        <v>21984</v>
      </c>
    </row>
    <row r="21" spans="1:6" ht="30" x14ac:dyDescent="0.25">
      <c r="A21" s="3">
        <v>1086</v>
      </c>
      <c r="B21" s="60" t="s">
        <v>175</v>
      </c>
      <c r="C21" s="60" t="s">
        <v>3861</v>
      </c>
      <c r="D21" s="60" t="s">
        <v>4365</v>
      </c>
      <c r="E21" s="108">
        <v>1</v>
      </c>
      <c r="F21" s="108" t="s">
        <v>21985</v>
      </c>
    </row>
    <row r="22" spans="1:6" ht="30" x14ac:dyDescent="0.25">
      <c r="A22" s="3">
        <v>1112</v>
      </c>
      <c r="B22" s="63" t="s">
        <v>57</v>
      </c>
      <c r="C22" s="63" t="s">
        <v>3804</v>
      </c>
      <c r="D22" s="63" t="s">
        <v>4239</v>
      </c>
      <c r="E22" s="107">
        <v>1</v>
      </c>
      <c r="F22" s="107" t="s">
        <v>21986</v>
      </c>
    </row>
    <row r="23" spans="1:6" x14ac:dyDescent="0.25">
      <c r="A23" s="3">
        <v>1124</v>
      </c>
      <c r="B23" s="60" t="s">
        <v>79</v>
      </c>
      <c r="C23" s="60" t="s">
        <v>3815</v>
      </c>
      <c r="D23" s="60" t="s">
        <v>4263</v>
      </c>
      <c r="E23" s="108">
        <v>1</v>
      </c>
      <c r="F23" s="108" t="s">
        <v>21987</v>
      </c>
    </row>
    <row r="24" spans="1:6" x14ac:dyDescent="0.25">
      <c r="A24" s="3">
        <v>1190</v>
      </c>
      <c r="B24" s="63" t="s">
        <v>3632</v>
      </c>
      <c r="C24" s="63" t="s">
        <v>8781</v>
      </c>
      <c r="D24" s="63" t="s">
        <v>4284</v>
      </c>
      <c r="E24" s="107">
        <v>1</v>
      </c>
      <c r="F24" s="107" t="s">
        <v>21988</v>
      </c>
    </row>
    <row r="25" spans="1:6" ht="30" x14ac:dyDescent="0.25">
      <c r="A25" s="3">
        <v>1215</v>
      </c>
      <c r="B25" s="60" t="s">
        <v>37</v>
      </c>
      <c r="C25" s="60" t="s">
        <v>3794</v>
      </c>
      <c r="D25" s="60" t="s">
        <v>4219</v>
      </c>
      <c r="E25" s="108">
        <v>1</v>
      </c>
      <c r="F25" s="108" t="s">
        <v>21989</v>
      </c>
    </row>
    <row r="26" spans="1:6" x14ac:dyDescent="0.25">
      <c r="A26" s="3">
        <v>1273</v>
      </c>
      <c r="B26" s="63" t="s">
        <v>117</v>
      </c>
      <c r="C26" s="63" t="s">
        <v>3832</v>
      </c>
      <c r="D26" s="63" t="s">
        <v>4302</v>
      </c>
      <c r="E26" s="107">
        <v>1</v>
      </c>
      <c r="F26" s="107" t="s">
        <v>21990</v>
      </c>
    </row>
    <row r="27" spans="1:6" ht="30" x14ac:dyDescent="0.25">
      <c r="A27" s="3">
        <v>1312</v>
      </c>
      <c r="B27" s="60" t="s">
        <v>285</v>
      </c>
      <c r="C27" s="60" t="s">
        <v>3906</v>
      </c>
      <c r="D27" s="60" t="s">
        <v>4476</v>
      </c>
      <c r="E27" s="108">
        <v>1</v>
      </c>
      <c r="F27" s="108" t="s">
        <v>21991</v>
      </c>
    </row>
    <row r="28" spans="1:6" ht="30" x14ac:dyDescent="0.25">
      <c r="A28" s="3">
        <v>1392</v>
      </c>
      <c r="B28" s="63" t="s">
        <v>69</v>
      </c>
      <c r="C28" s="63" t="s">
        <v>3810</v>
      </c>
      <c r="D28" s="63" t="s">
        <v>4251</v>
      </c>
      <c r="E28" s="107">
        <v>1</v>
      </c>
      <c r="F28" s="107" t="s">
        <v>21992</v>
      </c>
    </row>
    <row r="29" spans="1:6" ht="30" x14ac:dyDescent="0.25">
      <c r="A29" s="3">
        <v>1421</v>
      </c>
      <c r="B29" s="60" t="s">
        <v>305</v>
      </c>
      <c r="C29" s="60" t="s">
        <v>3926</v>
      </c>
      <c r="D29" s="60" t="s">
        <v>4517</v>
      </c>
      <c r="E29" s="108">
        <v>1</v>
      </c>
      <c r="F29" s="108" t="s">
        <v>21993</v>
      </c>
    </row>
    <row r="30" spans="1:6" ht="30" x14ac:dyDescent="0.25">
      <c r="A30" s="3">
        <v>1548</v>
      </c>
      <c r="B30" s="63" t="s">
        <v>107</v>
      </c>
      <c r="C30" s="63" t="s">
        <v>3827</v>
      </c>
      <c r="D30" s="63" t="s">
        <v>4292</v>
      </c>
      <c r="E30" s="107">
        <v>1</v>
      </c>
      <c r="F30" s="107" t="s">
        <v>21994</v>
      </c>
    </row>
    <row r="31" spans="1:6" x14ac:dyDescent="0.25">
      <c r="A31" s="3">
        <v>2047</v>
      </c>
      <c r="B31" s="60" t="s">
        <v>197</v>
      </c>
      <c r="C31" s="60" t="s">
        <v>3873</v>
      </c>
      <c r="D31" s="60" t="s">
        <v>4390</v>
      </c>
      <c r="E31" s="108">
        <v>1</v>
      </c>
      <c r="F31" s="108" t="s">
        <v>21995</v>
      </c>
    </row>
    <row r="32" spans="1:6" ht="30" x14ac:dyDescent="0.25">
      <c r="A32" s="3">
        <v>2167</v>
      </c>
      <c r="B32" s="63" t="s">
        <v>11</v>
      </c>
      <c r="C32" s="63" t="s">
        <v>3779</v>
      </c>
      <c r="D32" s="63" t="s">
        <v>4190</v>
      </c>
      <c r="E32" s="107">
        <v>1</v>
      </c>
      <c r="F32" s="107" t="s">
        <v>21996</v>
      </c>
    </row>
    <row r="33" spans="1:6" ht="30" x14ac:dyDescent="0.25">
      <c r="A33" s="3">
        <v>2171</v>
      </c>
      <c r="B33" s="60" t="s">
        <v>290</v>
      </c>
      <c r="C33" s="60" t="s">
        <v>3911</v>
      </c>
      <c r="D33" s="60" t="s">
        <v>4486</v>
      </c>
      <c r="E33" s="108">
        <v>0</v>
      </c>
      <c r="F33" s="108" t="s">
        <v>21997</v>
      </c>
    </row>
    <row r="34" spans="1:6" ht="30" x14ac:dyDescent="0.25">
      <c r="A34" s="3">
        <v>2315</v>
      </c>
      <c r="B34" s="63" t="s">
        <v>300</v>
      </c>
      <c r="C34" s="63" t="s">
        <v>3921</v>
      </c>
      <c r="D34" s="63" t="s">
        <v>4507</v>
      </c>
      <c r="E34" s="107">
        <v>1</v>
      </c>
      <c r="F34" s="107" t="s">
        <v>21998</v>
      </c>
    </row>
    <row r="35" spans="1:6" ht="30" x14ac:dyDescent="0.25">
      <c r="A35" s="3">
        <v>2341</v>
      </c>
      <c r="B35" s="60" t="s">
        <v>310</v>
      </c>
      <c r="C35" s="60" t="s">
        <v>3931</v>
      </c>
      <c r="D35" s="60" t="s">
        <v>4527</v>
      </c>
      <c r="E35" s="108">
        <v>1</v>
      </c>
      <c r="F35" s="108" t="s">
        <v>21999</v>
      </c>
    </row>
    <row r="36" spans="1:6" ht="30" x14ac:dyDescent="0.25">
      <c r="A36" s="3">
        <v>2600</v>
      </c>
      <c r="B36" s="63" t="s">
        <v>103</v>
      </c>
      <c r="C36" s="63" t="s">
        <v>3825</v>
      </c>
      <c r="D36" s="63" t="s">
        <v>4288</v>
      </c>
      <c r="E36" s="107">
        <v>1</v>
      </c>
      <c r="F36" s="107" t="s">
        <v>22000</v>
      </c>
    </row>
    <row r="37" spans="1:6" ht="30" x14ac:dyDescent="0.25">
      <c r="A37" s="3">
        <v>2644</v>
      </c>
      <c r="B37" s="60" t="s">
        <v>281</v>
      </c>
      <c r="C37" s="60" t="s">
        <v>3903</v>
      </c>
      <c r="D37" s="60" t="s">
        <v>4470</v>
      </c>
      <c r="E37" s="108">
        <v>1</v>
      </c>
      <c r="F37" s="108" t="s">
        <v>22001</v>
      </c>
    </row>
    <row r="38" spans="1:6" ht="30" x14ac:dyDescent="0.25">
      <c r="A38" s="3">
        <v>2662</v>
      </c>
      <c r="B38" s="63" t="s">
        <v>141</v>
      </c>
      <c r="C38" s="63" t="s">
        <v>3844</v>
      </c>
      <c r="D38" s="63" t="s">
        <v>4328</v>
      </c>
      <c r="E38" s="107">
        <v>1</v>
      </c>
      <c r="F38" s="107" t="s">
        <v>22002</v>
      </c>
    </row>
    <row r="39" spans="1:6" ht="30" x14ac:dyDescent="0.25">
      <c r="A39" s="3">
        <v>3040</v>
      </c>
      <c r="B39" s="60" t="s">
        <v>13</v>
      </c>
      <c r="C39" s="60" t="s">
        <v>3780</v>
      </c>
      <c r="D39" s="60" t="s">
        <v>4192</v>
      </c>
      <c r="E39" s="108">
        <v>1</v>
      </c>
      <c r="F39" s="108" t="s">
        <v>22003</v>
      </c>
    </row>
    <row r="40" spans="1:6" ht="60" x14ac:dyDescent="0.25">
      <c r="A40" s="3">
        <v>3049</v>
      </c>
      <c r="B40" s="63" t="s">
        <v>65</v>
      </c>
      <c r="C40" s="63" t="s">
        <v>3808</v>
      </c>
      <c r="D40" s="63" t="s">
        <v>4247</v>
      </c>
      <c r="E40" s="107">
        <v>1</v>
      </c>
      <c r="F40" s="107" t="s">
        <v>22004</v>
      </c>
    </row>
    <row r="41" spans="1:6" ht="30" x14ac:dyDescent="0.25">
      <c r="A41" s="3">
        <v>3154</v>
      </c>
      <c r="B41" s="60" t="s">
        <v>85</v>
      </c>
      <c r="C41" s="60" t="s">
        <v>3818</v>
      </c>
      <c r="D41" s="60" t="s">
        <v>4269</v>
      </c>
      <c r="E41" s="108">
        <v>1</v>
      </c>
      <c r="F41" s="108" t="s">
        <v>22005</v>
      </c>
    </row>
    <row r="42" spans="1:6" x14ac:dyDescent="0.25">
      <c r="A42" s="3">
        <v>3186</v>
      </c>
      <c r="B42" s="63" t="s">
        <v>115</v>
      </c>
      <c r="C42" s="63" t="s">
        <v>3831</v>
      </c>
      <c r="D42" s="63" t="s">
        <v>4300</v>
      </c>
      <c r="E42" s="107">
        <v>1</v>
      </c>
      <c r="F42" s="107" t="s">
        <v>22006</v>
      </c>
    </row>
    <row r="43" spans="1:6" ht="30" x14ac:dyDescent="0.25">
      <c r="A43" s="3">
        <v>3227</v>
      </c>
      <c r="B43" s="60" t="s">
        <v>153</v>
      </c>
      <c r="C43" s="60" t="s">
        <v>3851</v>
      </c>
      <c r="D43" s="60" t="s">
        <v>4344</v>
      </c>
      <c r="E43" s="108">
        <v>1</v>
      </c>
      <c r="F43" s="108" t="s">
        <v>22007</v>
      </c>
    </row>
  </sheetData>
  <phoneticPr fontId="23" type="noConversion"/>
  <conditionalFormatting sqref="B1">
    <cfRule type="duplicateValues" dxfId="95" priority="29"/>
  </conditionalFormatting>
  <conditionalFormatting sqref="B2:B43">
    <cfRule type="duplicateValues" dxfId="94" priority="30703"/>
  </conditionalFormatting>
  <conditionalFormatting sqref="B1:C1">
    <cfRule type="duplicateValues" dxfId="93" priority="30"/>
  </conditionalFormatting>
  <conditionalFormatting sqref="B2:C43">
    <cfRule type="duplicateValues" dxfId="92" priority="30701"/>
  </conditionalFormatting>
  <conditionalFormatting sqref="C1">
    <cfRule type="duplicateValues" dxfId="91" priority="28"/>
  </conditionalFormatting>
  <conditionalFormatting sqref="C2:C43">
    <cfRule type="duplicateValues" dxfId="90" priority="30661"/>
    <cfRule type="duplicateValues" dxfId="89" priority="30705"/>
  </conditionalFormatting>
  <conditionalFormatting sqref="C8">
    <cfRule type="duplicateValues" dxfId="88" priority="19"/>
  </conditionalFormatting>
  <conditionalFormatting sqref="C13:C30">
    <cfRule type="duplicateValues" dxfId="87" priority="30521"/>
    <cfRule type="duplicateValues" dxfId="86" priority="30522"/>
    <cfRule type="duplicateValues" dxfId="85" priority="30525"/>
  </conditionalFormatting>
  <conditionalFormatting sqref="C31:C33">
    <cfRule type="duplicateValues" dxfId="84" priority="30615"/>
  </conditionalFormatting>
  <conditionalFormatting sqref="C36:C43">
    <cfRule type="duplicateValues" dxfId="83" priority="30697"/>
  </conditionalFormatting>
  <conditionalFormatting sqref="C39:C40">
    <cfRule type="duplicateValues" dxfId="82" priority="9"/>
    <cfRule type="duplicateValues" dxfId="81" priority="10"/>
    <cfRule type="duplicateValues" dxfId="80" priority="11"/>
  </conditionalFormatting>
  <conditionalFormatting sqref="C41:C43">
    <cfRule type="duplicateValues" dxfId="79" priority="7"/>
    <cfRule type="duplicateValues" dxfId="78" priority="8"/>
  </conditionalFormatting>
  <conditionalFormatting sqref="D1">
    <cfRule type="duplicateValues" dxfId="77" priority="26"/>
    <cfRule type="duplicateValues" dxfId="76" priority="27"/>
  </conditionalFormatting>
  <conditionalFormatting sqref="D2:D43">
    <cfRule type="duplicateValues" dxfId="75" priority="30707"/>
    <cfRule type="duplicateValues" dxfId="74" priority="30708"/>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3248"/>
  <sheetViews>
    <sheetView zoomScale="70" zoomScaleNormal="70" workbookViewId="0">
      <pane ySplit="1" topLeftCell="A2" activePane="bottomLeft" state="frozen"/>
      <selection pane="bottomLeft" activeCell="Z3231" sqref="Z3231"/>
    </sheetView>
  </sheetViews>
  <sheetFormatPr defaultColWidth="9.140625" defaultRowHeight="15" x14ac:dyDescent="0.25"/>
  <cols>
    <col min="1" max="1" width="11.5703125" customWidth="1"/>
    <col min="2" max="2" width="0" hidden="1" customWidth="1"/>
    <col min="3" max="3" width="21.85546875" hidden="1" customWidth="1"/>
    <col min="4" max="4" width="43.28515625" customWidth="1"/>
    <col min="5" max="5" width="41.140625" hidden="1" customWidth="1"/>
    <col min="6" max="6" width="41.140625" customWidth="1"/>
    <col min="7" max="7" width="89.85546875" hidden="1" customWidth="1"/>
    <col min="8" max="8" width="73" customWidth="1"/>
    <col min="9" max="9" width="38.28515625" hidden="1" customWidth="1"/>
    <col min="10" max="10" width="36" hidden="1" customWidth="1"/>
    <col min="11" max="11" width="15.42578125" customWidth="1"/>
    <col min="12" max="12" width="14.28515625" customWidth="1"/>
    <col min="13" max="13" width="15" customWidth="1"/>
    <col min="14" max="14" width="12.7109375" customWidth="1"/>
    <col min="15" max="15" width="14" customWidth="1"/>
    <col min="16" max="16" width="10.140625" customWidth="1"/>
    <col min="17" max="17" width="11" customWidth="1"/>
    <col min="18" max="18" width="14.140625" customWidth="1"/>
    <col min="19" max="19" width="14.7109375" customWidth="1"/>
    <col min="20" max="20" width="16.28515625" customWidth="1"/>
    <col min="21" max="21" width="21.42578125" customWidth="1"/>
    <col min="22" max="22" width="14.140625" customWidth="1"/>
    <col min="23" max="23" width="16" customWidth="1"/>
    <col min="24" max="27" width="23" customWidth="1"/>
    <col min="28" max="28" width="18.42578125" customWidth="1"/>
    <col min="29" max="29" width="23.140625" customWidth="1"/>
    <col min="30" max="30" width="16.5703125" customWidth="1"/>
    <col min="31" max="31" width="16.7109375" customWidth="1"/>
    <col min="32" max="32" width="13.5703125" customWidth="1"/>
  </cols>
  <sheetData>
    <row r="1" spans="1:34" s="31" customFormat="1" ht="60" customHeight="1" x14ac:dyDescent="0.25">
      <c r="A1" s="103" t="s">
        <v>1660</v>
      </c>
      <c r="B1" s="103" t="s">
        <v>0</v>
      </c>
      <c r="C1" s="103" t="s">
        <v>1429</v>
      </c>
      <c r="D1" s="103" t="s">
        <v>1</v>
      </c>
      <c r="E1" s="103" t="s">
        <v>3937</v>
      </c>
      <c r="F1" s="103" t="s">
        <v>3776</v>
      </c>
      <c r="G1" s="103" t="s">
        <v>2</v>
      </c>
      <c r="H1" s="103" t="s">
        <v>3938</v>
      </c>
      <c r="I1" s="103" t="s">
        <v>3939</v>
      </c>
      <c r="J1" s="103" t="s">
        <v>3</v>
      </c>
      <c r="K1" s="103" t="s">
        <v>21954</v>
      </c>
      <c r="L1" s="104" t="s">
        <v>1438</v>
      </c>
      <c r="M1" s="104" t="s">
        <v>1558</v>
      </c>
      <c r="N1" s="104" t="s">
        <v>10760</v>
      </c>
      <c r="O1" s="104" t="s">
        <v>10761</v>
      </c>
      <c r="P1" s="104" t="s">
        <v>10759</v>
      </c>
      <c r="Q1" s="104" t="s">
        <v>21912</v>
      </c>
      <c r="R1" s="104" t="s">
        <v>1876</v>
      </c>
      <c r="S1" s="104" t="s">
        <v>1921</v>
      </c>
      <c r="T1" s="104" t="s">
        <v>18344</v>
      </c>
      <c r="U1" s="104" t="s">
        <v>10768</v>
      </c>
      <c r="V1" s="104" t="s">
        <v>21953</v>
      </c>
      <c r="W1" s="104" t="s">
        <v>18343</v>
      </c>
      <c r="X1" s="48" t="s">
        <v>21950</v>
      </c>
      <c r="Y1" s="104" t="s">
        <v>20684</v>
      </c>
      <c r="Z1" s="104" t="s">
        <v>21917</v>
      </c>
      <c r="AA1" s="105" t="s">
        <v>21916</v>
      </c>
      <c r="AB1" s="105" t="s">
        <v>5</v>
      </c>
      <c r="AC1" s="105" t="s">
        <v>21923</v>
      </c>
      <c r="AD1" s="106" t="s">
        <v>21947</v>
      </c>
      <c r="AE1" s="106" t="s">
        <v>21948</v>
      </c>
      <c r="AF1" s="105" t="s">
        <v>21951</v>
      </c>
    </row>
    <row r="2" spans="1:34" x14ac:dyDescent="0.25">
      <c r="A2" s="3">
        <f t="shared" ref="A2:A65" si="0">ROW(A1)</f>
        <v>1</v>
      </c>
      <c r="B2" s="4">
        <v>10</v>
      </c>
      <c r="C2" s="5" t="s">
        <v>329</v>
      </c>
      <c r="D2" s="3" t="s">
        <v>21946</v>
      </c>
      <c r="E2" s="29" t="s">
        <v>4544</v>
      </c>
      <c r="F2" s="3" t="s">
        <v>5472</v>
      </c>
      <c r="G2" s="5" t="s">
        <v>330</v>
      </c>
      <c r="H2" s="3" t="s">
        <v>5965</v>
      </c>
      <c r="I2" s="3" t="s">
        <v>6361</v>
      </c>
      <c r="J2" s="5" t="s">
        <v>1430</v>
      </c>
      <c r="K2" s="7" t="e">
        <v>#N/A</v>
      </c>
      <c r="L2" s="7">
        <v>1</v>
      </c>
      <c r="M2" s="7" t="e">
        <v>#N/A</v>
      </c>
      <c r="N2" s="7" t="e">
        <v>#N/A</v>
      </c>
      <c r="O2" s="7" t="e">
        <v>#N/A</v>
      </c>
      <c r="P2" s="7" t="e">
        <v>#N/A</v>
      </c>
      <c r="Q2" s="7" t="e">
        <v>#N/A</v>
      </c>
      <c r="R2" s="7" t="e">
        <v>#N/A</v>
      </c>
      <c r="S2" s="7" t="e">
        <v>#N/A</v>
      </c>
      <c r="T2" s="7" t="e">
        <v>#N/A</v>
      </c>
      <c r="U2" s="7">
        <v>0</v>
      </c>
      <c r="V2" s="7" t="e">
        <v>#N/A</v>
      </c>
      <c r="W2" s="7">
        <v>1</v>
      </c>
      <c r="X2" s="7" t="e">
        <v>#N/A</v>
      </c>
      <c r="Y2" s="7">
        <v>1</v>
      </c>
      <c r="Z2" s="7">
        <f t="shared" ref="Z2:Z65" si="1">IF(COUNTIF(K2:Y2,1)&gt;0,1,0)</f>
        <v>1</v>
      </c>
      <c r="AA2" s="7">
        <f t="shared" ref="AA2:AA65" si="2">IF(COUNTIF(K2:Y2,1)&gt;COUNTIF(K2:Y2,0),1,0)</f>
        <v>1</v>
      </c>
      <c r="AB2" s="7" t="b">
        <f t="shared" ref="AB2:AB65" si="3">OR(IF(COUNT(K2)&gt;0,TRUE,FALSE),IF(COUNT(M2)&gt;0,TRUE,FALSE),IF(COUNT(T2:V2)&gt;0,TRUE,FALSE),IF(COUNT(X2:Y2)&gt;0,TRUE,FALSE))</f>
        <v>1</v>
      </c>
      <c r="AC2" s="7" t="b">
        <f t="shared" ref="AC2:AC65" si="4">OR(IF(COUNT(N2:S2)&gt;0,TRUE,FALSE),IF(COUNT(W2)&gt;0,TRUE,FALSE))</f>
        <v>1</v>
      </c>
      <c r="AD2" s="7" t="b">
        <f>OR(IF(COUNT(T2:V2)&gt;0,TRUE,FALSE),IF(COUNT(P2:S2)&gt;0,TRUE,FALSE))</f>
        <v>1</v>
      </c>
      <c r="AE2" s="7" t="b">
        <f t="shared" ref="AE2:AE65" si="5">OR(IF(COUNT(K2)&gt;0,TRUE,FALSE),,IF(COUNT(W2)&gt;0,TRUE,FALSE),IF(COUNT(M2:O2)&gt;0,TRUE,FALSE))</f>
        <v>1</v>
      </c>
      <c r="AF2" s="7" t="b">
        <f>OR(IF(COUNT(U2:V2)&gt;0,TRUE,FALSE),IF(COUNT(M2)&gt;0,TRUE,FALSE),IF(COUNT(N2:S2)&gt;0,TRUE,FALSE))</f>
        <v>1</v>
      </c>
      <c r="AH2" t="b">
        <f>AND(Table252102[[#This Row],[Developmental toxicity]:[Reproductive toxicity]])</f>
        <v>1</v>
      </c>
    </row>
    <row r="3" spans="1:34" x14ac:dyDescent="0.25">
      <c r="A3" s="3">
        <f t="shared" si="0"/>
        <v>2</v>
      </c>
      <c r="B3" s="4">
        <v>13941</v>
      </c>
      <c r="C3" s="5" t="s">
        <v>519</v>
      </c>
      <c r="D3" s="3" t="s">
        <v>255</v>
      </c>
      <c r="E3" s="29" t="s">
        <v>4067</v>
      </c>
      <c r="F3" s="3" t="s">
        <v>1653</v>
      </c>
      <c r="G3" s="5" t="s">
        <v>256</v>
      </c>
      <c r="H3" s="3" t="s">
        <v>1641</v>
      </c>
      <c r="I3" s="3" t="s">
        <v>4443</v>
      </c>
      <c r="J3" s="5" t="s">
        <v>20</v>
      </c>
      <c r="K3" s="7" t="e">
        <v>#N/A</v>
      </c>
      <c r="L3" s="7">
        <v>1</v>
      </c>
      <c r="M3" s="7" t="e">
        <v>#N/A</v>
      </c>
      <c r="N3" s="7" t="e">
        <v>#N/A</v>
      </c>
      <c r="O3" s="7">
        <v>1</v>
      </c>
      <c r="P3" s="7" t="e">
        <v>#N/A</v>
      </c>
      <c r="Q3" s="7">
        <v>1</v>
      </c>
      <c r="R3" s="7">
        <v>0</v>
      </c>
      <c r="S3" s="7">
        <v>1</v>
      </c>
      <c r="T3" s="7">
        <v>0</v>
      </c>
      <c r="U3" s="7" t="e">
        <v>#N/A</v>
      </c>
      <c r="V3" s="7" t="e">
        <v>#N/A</v>
      </c>
      <c r="W3" s="7">
        <v>1</v>
      </c>
      <c r="X3" s="7" t="e">
        <v>#N/A</v>
      </c>
      <c r="Y3" s="7">
        <v>1</v>
      </c>
      <c r="Z3" s="7">
        <f t="shared" si="1"/>
        <v>1</v>
      </c>
      <c r="AA3" s="7">
        <f t="shared" si="2"/>
        <v>1</v>
      </c>
      <c r="AB3" s="7" t="b">
        <f t="shared" si="3"/>
        <v>1</v>
      </c>
      <c r="AC3" s="7" t="b">
        <f t="shared" si="4"/>
        <v>1</v>
      </c>
      <c r="AD3" s="7" t="b">
        <f t="shared" ref="AD3:AD65" si="6">OR(IF(COUNT(T3:V3)&gt;0,TRUE,FALSE),IF(COUNT(P3:S3)&gt;0,TRUE,FALSE))</f>
        <v>1</v>
      </c>
      <c r="AE3" s="7" t="b">
        <f t="shared" si="5"/>
        <v>1</v>
      </c>
      <c r="AF3" s="7" t="b">
        <f t="shared" ref="AF3:AF65" si="7">OR(IF(COUNT(U3:V3)&gt;0,TRUE,FALSE),IF(COUNT(M3)&gt;0,TRUE,FALSE),IF(COUNT(N3:S3)&gt;0,TRUE,FALSE))</f>
        <v>1</v>
      </c>
      <c r="AH3" t="b">
        <f>AND(Table252102[[#This Row],[Developmental toxicity]:[Reproductive toxicity]])</f>
        <v>1</v>
      </c>
    </row>
    <row r="4" spans="1:34" x14ac:dyDescent="0.25">
      <c r="A4" s="3">
        <f t="shared" si="0"/>
        <v>3</v>
      </c>
      <c r="B4" s="4"/>
      <c r="C4" s="5" t="s">
        <v>12994</v>
      </c>
      <c r="D4" s="3" t="s">
        <v>12993</v>
      </c>
      <c r="E4" s="29" t="s">
        <v>17170</v>
      </c>
      <c r="F4" s="3" t="s">
        <v>17171</v>
      </c>
      <c r="G4" s="5" t="s">
        <v>12995</v>
      </c>
      <c r="H4" s="3" t="s">
        <v>12995</v>
      </c>
      <c r="I4" s="3" t="s">
        <v>17172</v>
      </c>
      <c r="J4" s="5"/>
      <c r="K4" s="7" t="e">
        <v>#N/A</v>
      </c>
      <c r="L4" s="7" t="e">
        <v>#N/A</v>
      </c>
      <c r="M4" s="7" t="e">
        <v>#N/A</v>
      </c>
      <c r="N4" s="7" t="e">
        <v>#N/A</v>
      </c>
      <c r="O4" s="7" t="e">
        <v>#N/A</v>
      </c>
      <c r="P4" s="7" t="e">
        <v>#N/A</v>
      </c>
      <c r="Q4" s="7" t="e">
        <v>#N/A</v>
      </c>
      <c r="R4" s="7" t="e">
        <v>#N/A</v>
      </c>
      <c r="S4" s="7" t="e">
        <v>#N/A</v>
      </c>
      <c r="T4" s="7" t="e">
        <v>#N/A</v>
      </c>
      <c r="U4" s="7" t="e">
        <v>#N/A</v>
      </c>
      <c r="V4" s="7" t="e">
        <v>#N/A</v>
      </c>
      <c r="W4" s="3">
        <v>0</v>
      </c>
      <c r="X4" s="3" t="e">
        <v>#N/A</v>
      </c>
      <c r="Y4" s="7" t="e">
        <v>#N/A</v>
      </c>
      <c r="Z4" s="7">
        <f t="shared" si="1"/>
        <v>0</v>
      </c>
      <c r="AA4" s="7">
        <f t="shared" si="2"/>
        <v>0</v>
      </c>
      <c r="AB4" s="7" t="b">
        <f t="shared" si="3"/>
        <v>0</v>
      </c>
      <c r="AC4" s="7" t="b">
        <f t="shared" si="4"/>
        <v>1</v>
      </c>
      <c r="AD4" s="7" t="b">
        <f t="shared" si="6"/>
        <v>0</v>
      </c>
      <c r="AE4" s="7" t="b">
        <f t="shared" si="5"/>
        <v>1</v>
      </c>
      <c r="AF4" s="7" t="b">
        <f t="shared" si="7"/>
        <v>0</v>
      </c>
      <c r="AH4" t="b">
        <f>AND(Table252102[[#This Row],[Developmental toxicity]:[Reproductive toxicity]])</f>
        <v>0</v>
      </c>
    </row>
    <row r="5" spans="1:34" x14ac:dyDescent="0.25">
      <c r="A5" s="3">
        <f t="shared" si="0"/>
        <v>4</v>
      </c>
      <c r="B5" s="4" t="s">
        <v>1440</v>
      </c>
      <c r="C5" s="5" t="s">
        <v>2018</v>
      </c>
      <c r="D5" s="3" t="s">
        <v>2896</v>
      </c>
      <c r="E5" s="29" t="s">
        <v>7299</v>
      </c>
      <c r="F5" s="3" t="s">
        <v>8148</v>
      </c>
      <c r="G5" s="5" t="s">
        <v>9077</v>
      </c>
      <c r="H5" s="3" t="s">
        <v>9077</v>
      </c>
      <c r="I5" s="3" t="s">
        <v>9078</v>
      </c>
      <c r="J5" s="5"/>
      <c r="K5" s="7" t="e">
        <v>#N/A</v>
      </c>
      <c r="L5" s="7" t="e">
        <v>#N/A</v>
      </c>
      <c r="M5" s="7" t="e">
        <v>#N/A</v>
      </c>
      <c r="N5" s="7" t="e">
        <v>#N/A</v>
      </c>
      <c r="O5" s="7" t="e">
        <v>#N/A</v>
      </c>
      <c r="P5" s="7" t="e">
        <v>#N/A</v>
      </c>
      <c r="Q5" s="7" t="e">
        <v>#N/A</v>
      </c>
      <c r="R5" s="7" t="e">
        <v>#N/A</v>
      </c>
      <c r="S5" s="7" t="e">
        <v>#N/A</v>
      </c>
      <c r="T5" s="7">
        <v>0</v>
      </c>
      <c r="U5" s="7" t="e">
        <v>#N/A</v>
      </c>
      <c r="V5" s="7" t="e">
        <v>#N/A</v>
      </c>
      <c r="W5" s="7" t="e">
        <v>#N/A</v>
      </c>
      <c r="X5" s="7" t="e">
        <v>#N/A</v>
      </c>
      <c r="Y5" s="7">
        <v>0</v>
      </c>
      <c r="Z5" s="7">
        <f t="shared" si="1"/>
        <v>0</v>
      </c>
      <c r="AA5" s="7">
        <f t="shared" si="2"/>
        <v>0</v>
      </c>
      <c r="AB5" s="7" t="b">
        <f t="shared" si="3"/>
        <v>1</v>
      </c>
      <c r="AC5" s="7" t="b">
        <f t="shared" si="4"/>
        <v>0</v>
      </c>
      <c r="AD5" s="7" t="b">
        <f t="shared" si="6"/>
        <v>1</v>
      </c>
      <c r="AE5" s="7" t="b">
        <f t="shared" si="5"/>
        <v>0</v>
      </c>
      <c r="AF5" s="7" t="b">
        <f t="shared" si="7"/>
        <v>0</v>
      </c>
      <c r="AH5" t="b">
        <f>AND(Table252102[[#This Row],[Developmental toxicity]:[Reproductive toxicity]])</f>
        <v>0</v>
      </c>
    </row>
    <row r="6" spans="1:34" x14ac:dyDescent="0.25">
      <c r="A6" s="3">
        <f t="shared" si="0"/>
        <v>5</v>
      </c>
      <c r="B6" s="4">
        <v>13294</v>
      </c>
      <c r="C6" s="5" t="s">
        <v>2468</v>
      </c>
      <c r="D6" s="3" t="s">
        <v>101</v>
      </c>
      <c r="E6" s="29" t="s">
        <v>3988</v>
      </c>
      <c r="F6" s="3" t="s">
        <v>3824</v>
      </c>
      <c r="G6" s="5" t="s">
        <v>102</v>
      </c>
      <c r="H6" s="3" t="s">
        <v>4286</v>
      </c>
      <c r="I6" s="3" t="s">
        <v>4287</v>
      </c>
      <c r="J6" s="5" t="s">
        <v>20</v>
      </c>
      <c r="K6" s="7">
        <v>1</v>
      </c>
      <c r="L6" s="7" t="e">
        <v>#N/A</v>
      </c>
      <c r="M6" s="7" t="e">
        <v>#N/A</v>
      </c>
      <c r="N6" s="7" t="e">
        <v>#N/A</v>
      </c>
      <c r="O6" s="7" t="e">
        <v>#N/A</v>
      </c>
      <c r="P6" s="7" t="e">
        <v>#N/A</v>
      </c>
      <c r="Q6" s="7" t="e">
        <v>#N/A</v>
      </c>
      <c r="R6" s="7" t="e">
        <v>#N/A</v>
      </c>
      <c r="S6" s="7" t="e">
        <v>#N/A</v>
      </c>
      <c r="T6" s="7">
        <v>0</v>
      </c>
      <c r="U6" s="7" t="e">
        <v>#N/A</v>
      </c>
      <c r="V6" s="7" t="e">
        <v>#N/A</v>
      </c>
      <c r="W6" s="7" t="e">
        <v>#N/A</v>
      </c>
      <c r="X6" s="7" t="e">
        <v>#N/A</v>
      </c>
      <c r="Y6" s="7">
        <v>0</v>
      </c>
      <c r="Z6" s="7">
        <f t="shared" si="1"/>
        <v>1</v>
      </c>
      <c r="AA6" s="7">
        <f t="shared" si="2"/>
        <v>0</v>
      </c>
      <c r="AB6" s="7" t="b">
        <f t="shared" si="3"/>
        <v>1</v>
      </c>
      <c r="AC6" s="7" t="b">
        <f t="shared" si="4"/>
        <v>0</v>
      </c>
      <c r="AD6" s="7" t="b">
        <f t="shared" si="6"/>
        <v>1</v>
      </c>
      <c r="AE6" s="7" t="b">
        <f t="shared" si="5"/>
        <v>1</v>
      </c>
      <c r="AF6" s="7" t="b">
        <f t="shared" si="7"/>
        <v>0</v>
      </c>
      <c r="AH6" t="b">
        <f>AND(Table252102[[#This Row],[Developmental toxicity]:[Reproductive toxicity]])</f>
        <v>0</v>
      </c>
    </row>
    <row r="7" spans="1:34" x14ac:dyDescent="0.25">
      <c r="A7" s="3">
        <f t="shared" si="0"/>
        <v>6</v>
      </c>
      <c r="B7" s="4"/>
      <c r="C7" s="1" t="s">
        <v>21125</v>
      </c>
      <c r="D7" s="3" t="s">
        <v>20729</v>
      </c>
      <c r="E7" s="94" t="s">
        <v>20927</v>
      </c>
      <c r="F7" t="s">
        <v>21418</v>
      </c>
      <c r="G7" s="1" t="s">
        <v>21419</v>
      </c>
      <c r="H7" t="s">
        <v>21420</v>
      </c>
      <c r="I7" t="s">
        <v>21421</v>
      </c>
      <c r="J7" s="5"/>
      <c r="K7" s="7" t="e">
        <v>#N/A</v>
      </c>
      <c r="L7" s="7" t="e">
        <v>#N/A</v>
      </c>
      <c r="M7" s="7" t="e">
        <v>#N/A</v>
      </c>
      <c r="N7" s="7" t="e">
        <v>#N/A</v>
      </c>
      <c r="O7" s="7" t="e">
        <v>#N/A</v>
      </c>
      <c r="P7" s="7" t="e">
        <v>#N/A</v>
      </c>
      <c r="Q7" s="7" t="e">
        <v>#N/A</v>
      </c>
      <c r="R7" s="7" t="e">
        <v>#N/A</v>
      </c>
      <c r="S7" s="7" t="e">
        <v>#N/A</v>
      </c>
      <c r="T7" s="7" t="e">
        <v>#N/A</v>
      </c>
      <c r="U7" s="7" t="e">
        <v>#N/A</v>
      </c>
      <c r="V7" s="7" t="e">
        <v>#N/A</v>
      </c>
      <c r="W7" s="7" t="e">
        <v>#N/A</v>
      </c>
      <c r="X7" s="7" t="e">
        <v>#N/A</v>
      </c>
      <c r="Y7" s="7">
        <v>0</v>
      </c>
      <c r="Z7" s="7">
        <f t="shared" si="1"/>
        <v>0</v>
      </c>
      <c r="AA7" s="7">
        <f t="shared" si="2"/>
        <v>0</v>
      </c>
      <c r="AB7" s="7" t="b">
        <f t="shared" si="3"/>
        <v>1</v>
      </c>
      <c r="AC7" s="7" t="b">
        <f t="shared" si="4"/>
        <v>0</v>
      </c>
      <c r="AD7" s="7" t="b">
        <f t="shared" si="6"/>
        <v>0</v>
      </c>
      <c r="AE7" s="7" t="b">
        <f t="shared" si="5"/>
        <v>0</v>
      </c>
      <c r="AF7" s="7" t="b">
        <f t="shared" si="7"/>
        <v>0</v>
      </c>
      <c r="AH7" t="b">
        <f>AND(Table252102[[#This Row],[Developmental toxicity]:[Reproductive toxicity]])</f>
        <v>0</v>
      </c>
    </row>
    <row r="8" spans="1:34" x14ac:dyDescent="0.25">
      <c r="A8" s="3">
        <f t="shared" si="0"/>
        <v>7</v>
      </c>
      <c r="B8" s="4" t="s">
        <v>1440</v>
      </c>
      <c r="C8" s="5" t="s">
        <v>2730</v>
      </c>
      <c r="D8" s="3" t="s">
        <v>3698</v>
      </c>
      <c r="E8" s="12" t="s">
        <v>8000</v>
      </c>
      <c r="F8" t="s">
        <v>8835</v>
      </c>
      <c r="G8" s="1" t="s">
        <v>10618</v>
      </c>
      <c r="H8" t="s">
        <v>10619</v>
      </c>
      <c r="I8" t="s">
        <v>10620</v>
      </c>
      <c r="J8" s="5"/>
      <c r="K8" s="7" t="e">
        <v>#N/A</v>
      </c>
      <c r="L8" s="7" t="e">
        <v>#N/A</v>
      </c>
      <c r="M8" s="7" t="e">
        <v>#N/A</v>
      </c>
      <c r="N8" s="7" t="e">
        <v>#N/A</v>
      </c>
      <c r="O8" s="7" t="e">
        <v>#N/A</v>
      </c>
      <c r="P8" s="7" t="e">
        <v>#N/A</v>
      </c>
      <c r="Q8" s="7" t="e">
        <v>#N/A</v>
      </c>
      <c r="R8" s="7" t="e">
        <v>#N/A</v>
      </c>
      <c r="S8" s="7" t="e">
        <v>#N/A</v>
      </c>
      <c r="T8" s="7">
        <v>0</v>
      </c>
      <c r="U8" s="7" t="e">
        <v>#N/A</v>
      </c>
      <c r="V8" s="7" t="e">
        <v>#N/A</v>
      </c>
      <c r="W8" s="7">
        <v>1</v>
      </c>
      <c r="X8" s="7" t="e">
        <v>#N/A</v>
      </c>
      <c r="Y8" s="7" t="e">
        <v>#N/A</v>
      </c>
      <c r="Z8" s="7">
        <f t="shared" si="1"/>
        <v>1</v>
      </c>
      <c r="AA8" s="7">
        <f t="shared" si="2"/>
        <v>0</v>
      </c>
      <c r="AB8" s="7" t="b">
        <f t="shared" si="3"/>
        <v>1</v>
      </c>
      <c r="AC8" s="7" t="b">
        <f t="shared" si="4"/>
        <v>1</v>
      </c>
      <c r="AD8" s="7" t="b">
        <f t="shared" si="6"/>
        <v>1</v>
      </c>
      <c r="AE8" s="7" t="b">
        <f t="shared" si="5"/>
        <v>1</v>
      </c>
      <c r="AF8" s="7" t="b">
        <f t="shared" si="7"/>
        <v>0</v>
      </c>
      <c r="AH8" t="b">
        <f>AND(Table252102[[#This Row],[Developmental toxicity]:[Reproductive toxicity]])</f>
        <v>1</v>
      </c>
    </row>
    <row r="9" spans="1:34" x14ac:dyDescent="0.25">
      <c r="A9" s="3">
        <f t="shared" si="0"/>
        <v>8</v>
      </c>
      <c r="B9" s="4">
        <v>13623</v>
      </c>
      <c r="C9" s="5" t="s">
        <v>999</v>
      </c>
      <c r="D9" s="3" t="s">
        <v>167</v>
      </c>
      <c r="E9" s="29" t="s">
        <v>4022</v>
      </c>
      <c r="F9" s="3" t="s">
        <v>1536</v>
      </c>
      <c r="G9" s="5" t="s">
        <v>168</v>
      </c>
      <c r="H9" s="3" t="s">
        <v>1464</v>
      </c>
      <c r="I9" s="3" t="s">
        <v>4358</v>
      </c>
      <c r="J9" s="5" t="s">
        <v>20</v>
      </c>
      <c r="K9" s="7" t="e">
        <v>#N/A</v>
      </c>
      <c r="L9" s="7">
        <v>1</v>
      </c>
      <c r="M9" s="7">
        <v>1</v>
      </c>
      <c r="N9" s="7" t="e">
        <v>#N/A</v>
      </c>
      <c r="O9" s="7" t="e">
        <v>#N/A</v>
      </c>
      <c r="P9" s="7" t="e">
        <v>#N/A</v>
      </c>
      <c r="Q9" s="7" t="e">
        <v>#N/A</v>
      </c>
      <c r="R9" s="7" t="e">
        <v>#N/A</v>
      </c>
      <c r="S9" s="7" t="e">
        <v>#N/A</v>
      </c>
      <c r="T9" s="7">
        <v>0</v>
      </c>
      <c r="U9" s="7" t="e">
        <v>#N/A</v>
      </c>
      <c r="V9" s="7" t="e">
        <v>#N/A</v>
      </c>
      <c r="W9" s="7">
        <v>1</v>
      </c>
      <c r="X9" s="7" t="e">
        <v>#N/A</v>
      </c>
      <c r="Y9" s="7">
        <v>1</v>
      </c>
      <c r="Z9" s="7">
        <f t="shared" si="1"/>
        <v>1</v>
      </c>
      <c r="AA9" s="7">
        <f t="shared" si="2"/>
        <v>1</v>
      </c>
      <c r="AB9" s="7" t="b">
        <f t="shared" si="3"/>
        <v>1</v>
      </c>
      <c r="AC9" s="7" t="b">
        <f t="shared" si="4"/>
        <v>1</v>
      </c>
      <c r="AD9" s="7" t="b">
        <f t="shared" si="6"/>
        <v>1</v>
      </c>
      <c r="AE9" s="7" t="b">
        <f t="shared" si="5"/>
        <v>1</v>
      </c>
      <c r="AF9" s="7" t="b">
        <f t="shared" si="7"/>
        <v>1</v>
      </c>
      <c r="AH9" t="b">
        <f>AND(Table252102[[#This Row],[Developmental toxicity]:[Reproductive toxicity]])</f>
        <v>1</v>
      </c>
    </row>
    <row r="10" spans="1:34" x14ac:dyDescent="0.25">
      <c r="A10" s="3">
        <f t="shared" si="0"/>
        <v>9</v>
      </c>
      <c r="B10" s="4"/>
      <c r="C10" s="5" t="s">
        <v>11617</v>
      </c>
      <c r="D10" s="3" t="s">
        <v>11616</v>
      </c>
      <c r="E10" s="29" t="s">
        <v>14995</v>
      </c>
      <c r="F10" s="3" t="s">
        <v>14996</v>
      </c>
      <c r="G10" s="5" t="s">
        <v>14997</v>
      </c>
      <c r="H10" s="3" t="s">
        <v>14997</v>
      </c>
      <c r="I10" s="3" t="s">
        <v>14998</v>
      </c>
      <c r="J10" s="5"/>
      <c r="K10" s="7" t="e">
        <v>#N/A</v>
      </c>
      <c r="L10" s="7" t="e">
        <v>#N/A</v>
      </c>
      <c r="M10" s="7" t="e">
        <v>#N/A</v>
      </c>
      <c r="N10" s="7" t="e">
        <v>#N/A</v>
      </c>
      <c r="O10" s="7" t="e">
        <v>#N/A</v>
      </c>
      <c r="P10" s="7" t="e">
        <v>#N/A</v>
      </c>
      <c r="Q10" s="7" t="e">
        <v>#N/A</v>
      </c>
      <c r="R10" s="7" t="e">
        <v>#N/A</v>
      </c>
      <c r="S10" s="7" t="e">
        <v>#N/A</v>
      </c>
      <c r="T10" s="7" t="e">
        <v>#N/A</v>
      </c>
      <c r="U10" s="7" t="e">
        <v>#N/A</v>
      </c>
      <c r="V10" s="7" t="e">
        <v>#N/A</v>
      </c>
      <c r="W10" s="3">
        <v>1</v>
      </c>
      <c r="X10" s="3" t="e">
        <v>#N/A</v>
      </c>
      <c r="Y10" s="7" t="e">
        <v>#N/A</v>
      </c>
      <c r="Z10" s="7">
        <f t="shared" si="1"/>
        <v>1</v>
      </c>
      <c r="AA10" s="7">
        <f t="shared" si="2"/>
        <v>1</v>
      </c>
      <c r="AB10" s="7" t="b">
        <f t="shared" si="3"/>
        <v>0</v>
      </c>
      <c r="AC10" s="7" t="b">
        <f t="shared" si="4"/>
        <v>1</v>
      </c>
      <c r="AD10" s="7" t="b">
        <f t="shared" si="6"/>
        <v>0</v>
      </c>
      <c r="AE10" s="7" t="b">
        <f t="shared" si="5"/>
        <v>1</v>
      </c>
      <c r="AF10" s="7" t="b">
        <f t="shared" si="7"/>
        <v>0</v>
      </c>
      <c r="AH10" t="b">
        <f>AND(Table252102[[#This Row],[Developmental toxicity]:[Reproductive toxicity]])</f>
        <v>0</v>
      </c>
    </row>
    <row r="11" spans="1:34" x14ac:dyDescent="0.25">
      <c r="A11" s="3">
        <f t="shared" si="0"/>
        <v>10</v>
      </c>
      <c r="B11" s="4"/>
      <c r="C11" s="5" t="s">
        <v>11044</v>
      </c>
      <c r="D11" s="3" t="s">
        <v>11043</v>
      </c>
      <c r="E11" s="29" t="s">
        <v>13930</v>
      </c>
      <c r="F11" s="3" t="s">
        <v>13931</v>
      </c>
      <c r="G11" s="5" t="s">
        <v>13932</v>
      </c>
      <c r="H11" s="3" t="s">
        <v>13933</v>
      </c>
      <c r="I11" s="3" t="s">
        <v>13934</v>
      </c>
      <c r="J11" s="5"/>
      <c r="K11" s="7" t="e">
        <v>#N/A</v>
      </c>
      <c r="L11" s="7" t="e">
        <v>#N/A</v>
      </c>
      <c r="M11" s="7" t="e">
        <v>#N/A</v>
      </c>
      <c r="N11" s="7" t="e">
        <v>#N/A</v>
      </c>
      <c r="O11" s="7" t="e">
        <v>#N/A</v>
      </c>
      <c r="P11" s="7" t="e">
        <v>#N/A</v>
      </c>
      <c r="Q11" s="7" t="e">
        <v>#N/A</v>
      </c>
      <c r="R11" s="7" t="e">
        <v>#N/A</v>
      </c>
      <c r="S11" s="7" t="e">
        <v>#N/A</v>
      </c>
      <c r="T11" s="7" t="e">
        <v>#N/A</v>
      </c>
      <c r="U11" s="7" t="e">
        <v>#N/A</v>
      </c>
      <c r="V11" s="7" t="e">
        <v>#N/A</v>
      </c>
      <c r="W11" s="3">
        <v>1</v>
      </c>
      <c r="X11" s="3" t="e">
        <v>#N/A</v>
      </c>
      <c r="Y11" s="7" t="e">
        <v>#N/A</v>
      </c>
      <c r="Z11" s="7">
        <f t="shared" si="1"/>
        <v>1</v>
      </c>
      <c r="AA11" s="7">
        <f t="shared" si="2"/>
        <v>1</v>
      </c>
      <c r="AB11" s="7" t="b">
        <f t="shared" si="3"/>
        <v>0</v>
      </c>
      <c r="AC11" s="7" t="b">
        <f t="shared" si="4"/>
        <v>1</v>
      </c>
      <c r="AD11" s="7" t="b">
        <f t="shared" si="6"/>
        <v>0</v>
      </c>
      <c r="AE11" s="7" t="b">
        <f t="shared" si="5"/>
        <v>1</v>
      </c>
      <c r="AF11" s="7" t="b">
        <f t="shared" si="7"/>
        <v>0</v>
      </c>
      <c r="AH11" t="b">
        <f>AND(Table252102[[#This Row],[Developmental toxicity]:[Reproductive toxicity]])</f>
        <v>0</v>
      </c>
    </row>
    <row r="12" spans="1:34" x14ac:dyDescent="0.25">
      <c r="A12" s="3">
        <f t="shared" si="0"/>
        <v>11</v>
      </c>
      <c r="B12" s="4">
        <v>13904</v>
      </c>
      <c r="C12" s="5" t="s">
        <v>995</v>
      </c>
      <c r="D12" s="3" t="s">
        <v>227</v>
      </c>
      <c r="E12" s="29" t="s">
        <v>4053</v>
      </c>
      <c r="F12" s="3" t="s">
        <v>3886</v>
      </c>
      <c r="G12" s="5" t="s">
        <v>228</v>
      </c>
      <c r="H12" s="3" t="s">
        <v>4417</v>
      </c>
      <c r="I12" s="3" t="s">
        <v>4418</v>
      </c>
      <c r="J12" s="5" t="s">
        <v>20</v>
      </c>
      <c r="K12" s="7" t="e">
        <v>#N/A</v>
      </c>
      <c r="L12" s="7">
        <v>1</v>
      </c>
      <c r="M12" s="7" t="e">
        <v>#N/A</v>
      </c>
      <c r="N12" s="7" t="e">
        <v>#N/A</v>
      </c>
      <c r="O12" s="7" t="e">
        <v>#N/A</v>
      </c>
      <c r="P12" s="7" t="e">
        <v>#N/A</v>
      </c>
      <c r="Q12" s="7" t="e">
        <v>#N/A</v>
      </c>
      <c r="R12" s="7" t="e">
        <v>#N/A</v>
      </c>
      <c r="S12" s="7" t="e">
        <v>#N/A</v>
      </c>
      <c r="T12" s="7" t="e">
        <v>#N/A</v>
      </c>
      <c r="U12" s="7" t="e">
        <v>#N/A</v>
      </c>
      <c r="V12" s="7" t="e">
        <v>#N/A</v>
      </c>
      <c r="W12" s="7" t="e">
        <v>#N/A</v>
      </c>
      <c r="X12" s="7">
        <v>1</v>
      </c>
      <c r="Y12" s="7">
        <v>1</v>
      </c>
      <c r="Z12" s="7">
        <f t="shared" si="1"/>
        <v>1</v>
      </c>
      <c r="AA12" s="7">
        <f t="shared" si="2"/>
        <v>1</v>
      </c>
      <c r="AB12" s="7" t="b">
        <f t="shared" si="3"/>
        <v>1</v>
      </c>
      <c r="AC12" s="7" t="b">
        <f t="shared" si="4"/>
        <v>0</v>
      </c>
      <c r="AD12" s="7" t="b">
        <f t="shared" si="6"/>
        <v>0</v>
      </c>
      <c r="AE12" s="7" t="b">
        <f t="shared" si="5"/>
        <v>0</v>
      </c>
      <c r="AF12" s="7" t="b">
        <f t="shared" si="7"/>
        <v>0</v>
      </c>
      <c r="AH12" t="b">
        <f>AND(Table252102[[#This Row],[Developmental toxicity]:[Reproductive toxicity]])</f>
        <v>0</v>
      </c>
    </row>
    <row r="13" spans="1:34" x14ac:dyDescent="0.25">
      <c r="A13" s="3">
        <f t="shared" si="0"/>
        <v>12</v>
      </c>
      <c r="B13" s="4">
        <v>558</v>
      </c>
      <c r="C13" s="5" t="s">
        <v>1185</v>
      </c>
      <c r="D13" s="3" t="s">
        <v>5375</v>
      </c>
      <c r="E13" s="29" t="s">
        <v>4940</v>
      </c>
      <c r="F13" s="3" t="s">
        <v>5846</v>
      </c>
      <c r="G13" s="5" t="s">
        <v>1186</v>
      </c>
      <c r="H13" s="3" t="s">
        <v>6276</v>
      </c>
      <c r="I13" s="3" t="s">
        <v>6855</v>
      </c>
      <c r="J13" s="5" t="s">
        <v>1430</v>
      </c>
      <c r="K13" s="7" t="e">
        <v>#N/A</v>
      </c>
      <c r="L13" s="7">
        <v>1</v>
      </c>
      <c r="M13" s="7" t="e">
        <v>#N/A</v>
      </c>
      <c r="N13" s="7" t="e">
        <v>#N/A</v>
      </c>
      <c r="O13" s="7" t="e">
        <v>#N/A</v>
      </c>
      <c r="P13" s="7" t="e">
        <v>#N/A</v>
      </c>
      <c r="Q13" s="7" t="e">
        <v>#N/A</v>
      </c>
      <c r="R13" s="7" t="e">
        <v>#N/A</v>
      </c>
      <c r="S13" s="7" t="e">
        <v>#N/A</v>
      </c>
      <c r="T13" s="7" t="e">
        <v>#N/A</v>
      </c>
      <c r="U13" s="7" t="e">
        <v>#N/A</v>
      </c>
      <c r="V13" s="7" t="e">
        <v>#N/A</v>
      </c>
      <c r="W13" s="7" t="e">
        <v>#N/A</v>
      </c>
      <c r="X13" s="7" t="e">
        <v>#N/A</v>
      </c>
      <c r="Y13" s="7">
        <v>1</v>
      </c>
      <c r="Z13" s="7">
        <f t="shared" si="1"/>
        <v>1</v>
      </c>
      <c r="AA13" s="7">
        <f t="shared" si="2"/>
        <v>1</v>
      </c>
      <c r="AB13" s="7" t="b">
        <f t="shared" si="3"/>
        <v>1</v>
      </c>
      <c r="AC13" s="7" t="b">
        <f t="shared" si="4"/>
        <v>0</v>
      </c>
      <c r="AD13" s="7" t="b">
        <f t="shared" si="6"/>
        <v>0</v>
      </c>
      <c r="AE13" s="7" t="b">
        <f t="shared" si="5"/>
        <v>0</v>
      </c>
      <c r="AF13" s="7" t="b">
        <f t="shared" si="7"/>
        <v>0</v>
      </c>
      <c r="AH13" t="b">
        <f>AND(Table252102[[#This Row],[Developmental toxicity]:[Reproductive toxicity]])</f>
        <v>0</v>
      </c>
    </row>
    <row r="14" spans="1:34" x14ac:dyDescent="0.25">
      <c r="A14" s="3">
        <f t="shared" si="0"/>
        <v>13</v>
      </c>
      <c r="B14" s="4"/>
      <c r="C14" s="5" t="s">
        <v>12640</v>
      </c>
      <c r="D14" s="3" t="s">
        <v>12639</v>
      </c>
      <c r="E14" s="29" t="s">
        <v>16649</v>
      </c>
      <c r="F14" s="3" t="s">
        <v>16650</v>
      </c>
      <c r="G14" s="5" t="s">
        <v>16651</v>
      </c>
      <c r="H14" s="3" t="s">
        <v>16651</v>
      </c>
      <c r="I14" s="3" t="s">
        <v>16652</v>
      </c>
      <c r="J14" s="5"/>
      <c r="K14" s="7" t="e">
        <v>#N/A</v>
      </c>
      <c r="L14" s="7" t="e">
        <v>#N/A</v>
      </c>
      <c r="M14" s="7" t="e">
        <v>#N/A</v>
      </c>
      <c r="N14" s="7" t="e">
        <v>#N/A</v>
      </c>
      <c r="O14" s="7" t="e">
        <v>#N/A</v>
      </c>
      <c r="P14" s="7" t="e">
        <v>#N/A</v>
      </c>
      <c r="Q14" s="7" t="e">
        <v>#N/A</v>
      </c>
      <c r="R14" s="7" t="e">
        <v>#N/A</v>
      </c>
      <c r="S14" s="7" t="e">
        <v>#N/A</v>
      </c>
      <c r="T14" s="7" t="e">
        <v>#N/A</v>
      </c>
      <c r="U14" s="7" t="e">
        <v>#N/A</v>
      </c>
      <c r="V14" s="7" t="e">
        <v>#N/A</v>
      </c>
      <c r="W14" s="3">
        <v>0</v>
      </c>
      <c r="X14" s="3" t="e">
        <v>#N/A</v>
      </c>
      <c r="Y14" s="7" t="e">
        <v>#N/A</v>
      </c>
      <c r="Z14" s="7">
        <f t="shared" si="1"/>
        <v>0</v>
      </c>
      <c r="AA14" s="7">
        <f t="shared" si="2"/>
        <v>0</v>
      </c>
      <c r="AB14" s="7" t="b">
        <f t="shared" si="3"/>
        <v>0</v>
      </c>
      <c r="AC14" s="7" t="b">
        <f t="shared" si="4"/>
        <v>1</v>
      </c>
      <c r="AD14" s="7" t="b">
        <f t="shared" si="6"/>
        <v>0</v>
      </c>
      <c r="AE14" s="7" t="b">
        <f t="shared" si="5"/>
        <v>1</v>
      </c>
      <c r="AF14" s="7" t="b">
        <f t="shared" si="7"/>
        <v>0</v>
      </c>
      <c r="AH14" t="b">
        <f>AND(Table252102[[#This Row],[Developmental toxicity]:[Reproductive toxicity]])</f>
        <v>0</v>
      </c>
    </row>
    <row r="15" spans="1:34" x14ac:dyDescent="0.25">
      <c r="A15" s="3">
        <f t="shared" si="0"/>
        <v>14</v>
      </c>
      <c r="B15" s="4"/>
      <c r="C15" s="5" t="s">
        <v>12497</v>
      </c>
      <c r="D15" s="3" t="s">
        <v>17913</v>
      </c>
      <c r="E15" s="29" t="s">
        <v>16437</v>
      </c>
      <c r="F15" s="3" t="s">
        <v>16438</v>
      </c>
      <c r="G15" s="5" t="s">
        <v>16439</v>
      </c>
      <c r="H15" s="3" t="s">
        <v>16439</v>
      </c>
      <c r="I15" s="3" t="s">
        <v>16440</v>
      </c>
      <c r="J15" s="5"/>
      <c r="K15" s="7" t="e">
        <v>#N/A</v>
      </c>
      <c r="L15" s="7" t="e">
        <v>#N/A</v>
      </c>
      <c r="M15" s="7" t="e">
        <v>#N/A</v>
      </c>
      <c r="N15" s="7" t="e">
        <v>#N/A</v>
      </c>
      <c r="O15" s="7" t="e">
        <v>#N/A</v>
      </c>
      <c r="P15" s="7" t="e">
        <v>#N/A</v>
      </c>
      <c r="Q15" s="7" t="e">
        <v>#N/A</v>
      </c>
      <c r="R15" s="7" t="e">
        <v>#N/A</v>
      </c>
      <c r="S15" s="7" t="e">
        <v>#N/A</v>
      </c>
      <c r="T15" s="7" t="e">
        <v>#N/A</v>
      </c>
      <c r="U15" s="7" t="e">
        <v>#N/A</v>
      </c>
      <c r="V15" s="7" t="e">
        <v>#N/A</v>
      </c>
      <c r="W15" s="3">
        <v>0</v>
      </c>
      <c r="X15" s="3" t="e">
        <v>#N/A</v>
      </c>
      <c r="Y15" s="7" t="e">
        <v>#N/A</v>
      </c>
      <c r="Z15" s="7">
        <f t="shared" si="1"/>
        <v>0</v>
      </c>
      <c r="AA15" s="7">
        <f t="shared" si="2"/>
        <v>0</v>
      </c>
      <c r="AB15" s="7" t="b">
        <f t="shared" si="3"/>
        <v>0</v>
      </c>
      <c r="AC15" s="7" t="b">
        <f t="shared" si="4"/>
        <v>1</v>
      </c>
      <c r="AD15" s="7" t="b">
        <f t="shared" si="6"/>
        <v>0</v>
      </c>
      <c r="AE15" s="7" t="b">
        <f t="shared" si="5"/>
        <v>1</v>
      </c>
      <c r="AF15" s="7" t="b">
        <f t="shared" si="7"/>
        <v>0</v>
      </c>
      <c r="AH15" t="b">
        <f>AND(Table252102[[#This Row],[Developmental toxicity]:[Reproductive toxicity]])</f>
        <v>0</v>
      </c>
    </row>
    <row r="16" spans="1:34" x14ac:dyDescent="0.25">
      <c r="A16" s="3">
        <f t="shared" si="0"/>
        <v>15</v>
      </c>
      <c r="B16" s="4"/>
      <c r="C16" s="1" t="s">
        <v>21107</v>
      </c>
      <c r="D16" s="3" t="s">
        <v>20711</v>
      </c>
      <c r="E16" s="94" t="s">
        <v>20909</v>
      </c>
      <c r="F16" t="s">
        <v>21357</v>
      </c>
      <c r="G16" s="1" t="s">
        <v>21358</v>
      </c>
      <c r="H16" t="s">
        <v>21358</v>
      </c>
      <c r="I16" t="s">
        <v>21359</v>
      </c>
      <c r="J16" s="5"/>
      <c r="K16" s="7" t="e">
        <v>#N/A</v>
      </c>
      <c r="L16" s="7" t="e">
        <v>#N/A</v>
      </c>
      <c r="M16" s="7" t="e">
        <v>#N/A</v>
      </c>
      <c r="N16" s="7" t="e">
        <v>#N/A</v>
      </c>
      <c r="O16" s="7" t="e">
        <v>#N/A</v>
      </c>
      <c r="P16" s="7" t="e">
        <v>#N/A</v>
      </c>
      <c r="Q16" s="7" t="e">
        <v>#N/A</v>
      </c>
      <c r="R16" s="7" t="e">
        <v>#N/A</v>
      </c>
      <c r="S16" s="7" t="e">
        <v>#N/A</v>
      </c>
      <c r="T16" s="7" t="e">
        <v>#N/A</v>
      </c>
      <c r="U16" s="7" t="e">
        <v>#N/A</v>
      </c>
      <c r="V16" s="7" t="e">
        <v>#N/A</v>
      </c>
      <c r="W16" s="7" t="e">
        <v>#N/A</v>
      </c>
      <c r="X16" s="7" t="e">
        <v>#N/A</v>
      </c>
      <c r="Y16" s="7">
        <v>0</v>
      </c>
      <c r="Z16" s="7">
        <f t="shared" si="1"/>
        <v>0</v>
      </c>
      <c r="AA16" s="7">
        <f t="shared" si="2"/>
        <v>0</v>
      </c>
      <c r="AB16" s="7" t="b">
        <f t="shared" si="3"/>
        <v>1</v>
      </c>
      <c r="AC16" s="7" t="b">
        <f t="shared" si="4"/>
        <v>0</v>
      </c>
      <c r="AD16" s="7" t="b">
        <f t="shared" si="6"/>
        <v>0</v>
      </c>
      <c r="AE16" s="7" t="b">
        <f t="shared" si="5"/>
        <v>0</v>
      </c>
      <c r="AF16" s="7" t="b">
        <f t="shared" si="7"/>
        <v>0</v>
      </c>
      <c r="AH16" t="b">
        <f>AND(Table252102[[#This Row],[Developmental toxicity]:[Reproductive toxicity]])</f>
        <v>0</v>
      </c>
    </row>
    <row r="17" spans="1:34" x14ac:dyDescent="0.25">
      <c r="A17" s="3">
        <f t="shared" si="0"/>
        <v>16</v>
      </c>
      <c r="B17" s="4"/>
      <c r="C17" s="5" t="s">
        <v>13384</v>
      </c>
      <c r="D17" s="3" t="s">
        <v>13383</v>
      </c>
      <c r="E17" s="29" t="s">
        <v>17731</v>
      </c>
      <c r="F17" s="3" t="s">
        <v>17732</v>
      </c>
      <c r="G17" s="5" t="s">
        <v>17733</v>
      </c>
      <c r="H17" s="3" t="s">
        <v>13385</v>
      </c>
      <c r="I17" s="3" t="s">
        <v>17734</v>
      </c>
      <c r="J17" s="5"/>
      <c r="K17" s="7" t="e">
        <v>#N/A</v>
      </c>
      <c r="L17" s="7" t="e">
        <v>#N/A</v>
      </c>
      <c r="M17" s="7" t="e">
        <v>#N/A</v>
      </c>
      <c r="N17" s="7" t="e">
        <v>#N/A</v>
      </c>
      <c r="O17" s="7" t="e">
        <v>#N/A</v>
      </c>
      <c r="P17" s="7" t="e">
        <v>#N/A</v>
      </c>
      <c r="Q17" s="7" t="e">
        <v>#N/A</v>
      </c>
      <c r="R17" s="7" t="e">
        <v>#N/A</v>
      </c>
      <c r="S17" s="7" t="e">
        <v>#N/A</v>
      </c>
      <c r="T17" s="7" t="e">
        <v>#N/A</v>
      </c>
      <c r="U17" s="7" t="e">
        <v>#N/A</v>
      </c>
      <c r="V17" s="7" t="e">
        <v>#N/A</v>
      </c>
      <c r="W17" s="7">
        <v>0</v>
      </c>
      <c r="X17" s="7" t="e">
        <v>#N/A</v>
      </c>
      <c r="Y17" s="7">
        <v>0</v>
      </c>
      <c r="Z17" s="7">
        <f t="shared" si="1"/>
        <v>0</v>
      </c>
      <c r="AA17" s="7">
        <f t="shared" si="2"/>
        <v>0</v>
      </c>
      <c r="AB17" s="7" t="b">
        <f t="shared" si="3"/>
        <v>1</v>
      </c>
      <c r="AC17" s="7" t="b">
        <f t="shared" si="4"/>
        <v>1</v>
      </c>
      <c r="AD17" s="7" t="b">
        <f t="shared" si="6"/>
        <v>0</v>
      </c>
      <c r="AE17" s="7" t="b">
        <f t="shared" si="5"/>
        <v>1</v>
      </c>
      <c r="AF17" s="7" t="b">
        <f t="shared" si="7"/>
        <v>0</v>
      </c>
      <c r="AH17" t="b">
        <f>AND(Table252102[[#This Row],[Developmental toxicity]:[Reproductive toxicity]])</f>
        <v>1</v>
      </c>
    </row>
    <row r="18" spans="1:34" x14ac:dyDescent="0.25">
      <c r="A18" s="3">
        <f t="shared" si="0"/>
        <v>17</v>
      </c>
      <c r="B18" s="4"/>
      <c r="C18" s="5" t="s">
        <v>11880</v>
      </c>
      <c r="D18" s="3" t="s">
        <v>11879</v>
      </c>
      <c r="E18" s="29" t="s">
        <v>15476</v>
      </c>
      <c r="F18" s="3" t="s">
        <v>15477</v>
      </c>
      <c r="G18" s="5" t="s">
        <v>15478</v>
      </c>
      <c r="H18" s="3" t="s">
        <v>15478</v>
      </c>
      <c r="I18" s="3" t="s">
        <v>15479</v>
      </c>
      <c r="J18" s="5"/>
      <c r="K18" s="7" t="e">
        <v>#N/A</v>
      </c>
      <c r="L18" s="7" t="e">
        <v>#N/A</v>
      </c>
      <c r="M18" s="7" t="e">
        <v>#N/A</v>
      </c>
      <c r="N18" s="7" t="e">
        <v>#N/A</v>
      </c>
      <c r="O18" s="7" t="e">
        <v>#N/A</v>
      </c>
      <c r="P18" s="7" t="e">
        <v>#N/A</v>
      </c>
      <c r="Q18" s="7" t="e">
        <v>#N/A</v>
      </c>
      <c r="R18" s="7" t="e">
        <v>#N/A</v>
      </c>
      <c r="S18" s="7" t="e">
        <v>#N/A</v>
      </c>
      <c r="T18" s="7" t="e">
        <v>#N/A</v>
      </c>
      <c r="U18" s="7" t="e">
        <v>#N/A</v>
      </c>
      <c r="V18" s="7" t="e">
        <v>#N/A</v>
      </c>
      <c r="W18" s="3">
        <v>0</v>
      </c>
      <c r="X18" s="3" t="e">
        <v>#N/A</v>
      </c>
      <c r="Y18" s="7" t="e">
        <v>#N/A</v>
      </c>
      <c r="Z18" s="7">
        <f t="shared" si="1"/>
        <v>0</v>
      </c>
      <c r="AA18" s="7">
        <f t="shared" si="2"/>
        <v>0</v>
      </c>
      <c r="AB18" s="7" t="b">
        <f t="shared" si="3"/>
        <v>0</v>
      </c>
      <c r="AC18" s="7" t="b">
        <f t="shared" si="4"/>
        <v>1</v>
      </c>
      <c r="AD18" s="7" t="b">
        <f t="shared" si="6"/>
        <v>0</v>
      </c>
      <c r="AE18" s="7" t="b">
        <f t="shared" si="5"/>
        <v>1</v>
      </c>
      <c r="AF18" s="7" t="b">
        <f t="shared" si="7"/>
        <v>0</v>
      </c>
      <c r="AH18" t="b">
        <f>AND(Table252102[[#This Row],[Developmental toxicity]:[Reproductive toxicity]])</f>
        <v>0</v>
      </c>
    </row>
    <row r="19" spans="1:34" x14ac:dyDescent="0.25">
      <c r="A19" s="3">
        <f t="shared" si="0"/>
        <v>18</v>
      </c>
      <c r="B19" s="4"/>
      <c r="C19" s="1" t="s">
        <v>21139</v>
      </c>
      <c r="D19" s="3" t="s">
        <v>20743</v>
      </c>
      <c r="E19" s="94" t="s">
        <v>20941</v>
      </c>
      <c r="F19" t="s">
        <v>21467</v>
      </c>
      <c r="G19" s="1" t="s">
        <v>21468</v>
      </c>
      <c r="H19" t="s">
        <v>21469</v>
      </c>
      <c r="I19" t="s">
        <v>21470</v>
      </c>
      <c r="J19" s="5"/>
      <c r="K19" s="7" t="e">
        <v>#N/A</v>
      </c>
      <c r="L19" s="7" t="e">
        <v>#N/A</v>
      </c>
      <c r="M19" s="7" t="e">
        <v>#N/A</v>
      </c>
      <c r="N19" s="7" t="e">
        <v>#N/A</v>
      </c>
      <c r="O19" s="7" t="e">
        <v>#N/A</v>
      </c>
      <c r="P19" s="7" t="e">
        <v>#N/A</v>
      </c>
      <c r="Q19" s="7" t="e">
        <v>#N/A</v>
      </c>
      <c r="R19" s="7" t="e">
        <v>#N/A</v>
      </c>
      <c r="S19" s="7" t="e">
        <v>#N/A</v>
      </c>
      <c r="T19" s="7" t="e">
        <v>#N/A</v>
      </c>
      <c r="U19" s="7" t="e">
        <v>#N/A</v>
      </c>
      <c r="V19" s="7" t="e">
        <v>#N/A</v>
      </c>
      <c r="W19" s="7" t="e">
        <v>#N/A</v>
      </c>
      <c r="X19" s="7" t="e">
        <v>#N/A</v>
      </c>
      <c r="Y19" s="7">
        <v>0</v>
      </c>
      <c r="Z19" s="7">
        <f t="shared" si="1"/>
        <v>0</v>
      </c>
      <c r="AA19" s="7">
        <f t="shared" si="2"/>
        <v>0</v>
      </c>
      <c r="AB19" s="7" t="b">
        <f t="shared" si="3"/>
        <v>1</v>
      </c>
      <c r="AC19" s="7" t="b">
        <f t="shared" si="4"/>
        <v>0</v>
      </c>
      <c r="AD19" s="7" t="b">
        <f t="shared" si="6"/>
        <v>0</v>
      </c>
      <c r="AE19" s="7" t="b">
        <f t="shared" si="5"/>
        <v>0</v>
      </c>
      <c r="AF19" s="7" t="b">
        <f t="shared" si="7"/>
        <v>0</v>
      </c>
      <c r="AH19" t="b">
        <f>AND(Table252102[[#This Row],[Developmental toxicity]:[Reproductive toxicity]])</f>
        <v>0</v>
      </c>
    </row>
    <row r="20" spans="1:34" x14ac:dyDescent="0.25">
      <c r="A20" s="3">
        <f t="shared" si="0"/>
        <v>19</v>
      </c>
      <c r="B20" s="4"/>
      <c r="C20" s="5" t="s">
        <v>13376</v>
      </c>
      <c r="D20" s="3" t="s">
        <v>17992</v>
      </c>
      <c r="E20" s="29" t="s">
        <v>17718</v>
      </c>
      <c r="F20" s="3" t="s">
        <v>17719</v>
      </c>
      <c r="G20" s="5" t="s">
        <v>17720</v>
      </c>
      <c r="H20" s="3" t="s">
        <v>17721</v>
      </c>
      <c r="I20" s="3" t="s">
        <v>17722</v>
      </c>
      <c r="J20" s="5"/>
      <c r="K20" s="7" t="e">
        <v>#N/A</v>
      </c>
      <c r="L20" s="7" t="e">
        <v>#N/A</v>
      </c>
      <c r="M20" s="7" t="e">
        <v>#N/A</v>
      </c>
      <c r="N20" s="7" t="e">
        <v>#N/A</v>
      </c>
      <c r="O20" s="7" t="e">
        <v>#N/A</v>
      </c>
      <c r="P20" s="7" t="e">
        <v>#N/A</v>
      </c>
      <c r="Q20" s="7" t="e">
        <v>#N/A</v>
      </c>
      <c r="R20" s="7" t="e">
        <v>#N/A</v>
      </c>
      <c r="S20" s="7" t="e">
        <v>#N/A</v>
      </c>
      <c r="T20" s="7" t="e">
        <v>#N/A</v>
      </c>
      <c r="U20" s="7" t="e">
        <v>#N/A</v>
      </c>
      <c r="V20" s="7" t="e">
        <v>#N/A</v>
      </c>
      <c r="W20" s="3">
        <v>0</v>
      </c>
      <c r="X20" s="3" t="e">
        <v>#N/A</v>
      </c>
      <c r="Y20" s="7" t="e">
        <v>#N/A</v>
      </c>
      <c r="Z20" s="7">
        <f t="shared" si="1"/>
        <v>0</v>
      </c>
      <c r="AA20" s="7">
        <f t="shared" si="2"/>
        <v>0</v>
      </c>
      <c r="AB20" s="7" t="b">
        <f t="shared" si="3"/>
        <v>0</v>
      </c>
      <c r="AC20" s="7" t="b">
        <f t="shared" si="4"/>
        <v>1</v>
      </c>
      <c r="AD20" s="7" t="b">
        <f t="shared" si="6"/>
        <v>0</v>
      </c>
      <c r="AE20" s="7" t="b">
        <f t="shared" si="5"/>
        <v>1</v>
      </c>
      <c r="AF20" s="7" t="b">
        <f t="shared" si="7"/>
        <v>0</v>
      </c>
      <c r="AH20" t="b">
        <f>AND(Table252102[[#This Row],[Developmental toxicity]:[Reproductive toxicity]])</f>
        <v>0</v>
      </c>
    </row>
    <row r="21" spans="1:34" x14ac:dyDescent="0.25">
      <c r="A21" s="3">
        <f t="shared" si="0"/>
        <v>20</v>
      </c>
      <c r="B21" s="4"/>
      <c r="C21" s="1" t="s">
        <v>21142</v>
      </c>
      <c r="D21" s="3" t="s">
        <v>20746</v>
      </c>
      <c r="E21" s="94" t="s">
        <v>20944</v>
      </c>
      <c r="F21" t="s">
        <v>21478</v>
      </c>
      <c r="G21" s="1" t="s">
        <v>21479</v>
      </c>
      <c r="H21" t="s">
        <v>21480</v>
      </c>
      <c r="I21" t="s">
        <v>21481</v>
      </c>
      <c r="J21" s="5"/>
      <c r="K21" s="7" t="e">
        <v>#N/A</v>
      </c>
      <c r="L21" s="7" t="e">
        <v>#N/A</v>
      </c>
      <c r="M21" s="7" t="e">
        <v>#N/A</v>
      </c>
      <c r="N21" s="7" t="e">
        <v>#N/A</v>
      </c>
      <c r="O21" s="7" t="e">
        <v>#N/A</v>
      </c>
      <c r="P21" s="7" t="e">
        <v>#N/A</v>
      </c>
      <c r="Q21" s="7" t="e">
        <v>#N/A</v>
      </c>
      <c r="R21" s="7" t="e">
        <v>#N/A</v>
      </c>
      <c r="S21" s="7" t="e">
        <v>#N/A</v>
      </c>
      <c r="T21" s="7" t="e">
        <v>#N/A</v>
      </c>
      <c r="U21" s="7" t="e">
        <v>#N/A</v>
      </c>
      <c r="V21" s="7" t="e">
        <v>#N/A</v>
      </c>
      <c r="W21" s="7" t="e">
        <v>#N/A</v>
      </c>
      <c r="X21" s="7" t="e">
        <v>#N/A</v>
      </c>
      <c r="Y21" s="7">
        <v>0</v>
      </c>
      <c r="Z21" s="7">
        <f t="shared" si="1"/>
        <v>0</v>
      </c>
      <c r="AA21" s="7">
        <f t="shared" si="2"/>
        <v>0</v>
      </c>
      <c r="AB21" s="7" t="b">
        <f t="shared" si="3"/>
        <v>1</v>
      </c>
      <c r="AC21" s="7" t="b">
        <f t="shared" si="4"/>
        <v>0</v>
      </c>
      <c r="AD21" s="7" t="b">
        <f t="shared" si="6"/>
        <v>0</v>
      </c>
      <c r="AE21" s="7" t="b">
        <f t="shared" si="5"/>
        <v>0</v>
      </c>
      <c r="AF21" s="7" t="b">
        <f t="shared" si="7"/>
        <v>0</v>
      </c>
      <c r="AH21" t="b">
        <f>AND(Table252102[[#This Row],[Developmental toxicity]:[Reproductive toxicity]])</f>
        <v>0</v>
      </c>
    </row>
    <row r="22" spans="1:34" x14ac:dyDescent="0.25">
      <c r="A22" s="3">
        <f t="shared" si="0"/>
        <v>21</v>
      </c>
      <c r="B22" s="4"/>
      <c r="C22" s="1" t="s">
        <v>21127</v>
      </c>
      <c r="D22" s="3" t="s">
        <v>20731</v>
      </c>
      <c r="E22" s="94" t="s">
        <v>20929</v>
      </c>
      <c r="F22" t="s">
        <v>21425</v>
      </c>
      <c r="G22" s="1" t="s">
        <v>21426</v>
      </c>
      <c r="H22" t="s">
        <v>21427</v>
      </c>
      <c r="I22" t="s">
        <v>21428</v>
      </c>
      <c r="J22" s="5"/>
      <c r="K22" s="7" t="e">
        <v>#N/A</v>
      </c>
      <c r="L22" s="7" t="e">
        <v>#N/A</v>
      </c>
      <c r="M22" s="7" t="e">
        <v>#N/A</v>
      </c>
      <c r="N22" s="7" t="e">
        <v>#N/A</v>
      </c>
      <c r="O22" s="7" t="e">
        <v>#N/A</v>
      </c>
      <c r="P22" s="7" t="e">
        <v>#N/A</v>
      </c>
      <c r="Q22" s="7" t="e">
        <v>#N/A</v>
      </c>
      <c r="R22" s="7" t="e">
        <v>#N/A</v>
      </c>
      <c r="S22" s="7" t="e">
        <v>#N/A</v>
      </c>
      <c r="T22" s="7" t="e">
        <v>#N/A</v>
      </c>
      <c r="U22" s="7" t="e">
        <v>#N/A</v>
      </c>
      <c r="V22" s="7" t="e">
        <v>#N/A</v>
      </c>
      <c r="W22" s="7" t="e">
        <v>#N/A</v>
      </c>
      <c r="X22" s="7" t="e">
        <v>#N/A</v>
      </c>
      <c r="Y22" s="7">
        <v>0</v>
      </c>
      <c r="Z22" s="7">
        <f t="shared" si="1"/>
        <v>0</v>
      </c>
      <c r="AA22" s="7">
        <f t="shared" si="2"/>
        <v>0</v>
      </c>
      <c r="AB22" s="7" t="b">
        <f t="shared" si="3"/>
        <v>1</v>
      </c>
      <c r="AC22" s="7" t="b">
        <f t="shared" si="4"/>
        <v>0</v>
      </c>
      <c r="AD22" s="7" t="b">
        <f t="shared" si="6"/>
        <v>0</v>
      </c>
      <c r="AE22" s="7" t="b">
        <f t="shared" si="5"/>
        <v>0</v>
      </c>
      <c r="AF22" s="7" t="b">
        <f t="shared" si="7"/>
        <v>0</v>
      </c>
      <c r="AH22" t="b">
        <f>AND(Table252102[[#This Row],[Developmental toxicity]:[Reproductive toxicity]])</f>
        <v>0</v>
      </c>
    </row>
    <row r="23" spans="1:34" x14ac:dyDescent="0.25">
      <c r="A23" s="3">
        <f t="shared" si="0"/>
        <v>22</v>
      </c>
      <c r="B23" s="4"/>
      <c r="C23" s="5" t="s">
        <v>13378</v>
      </c>
      <c r="D23" s="3" t="s">
        <v>13377</v>
      </c>
      <c r="E23" s="29" t="s">
        <v>17723</v>
      </c>
      <c r="F23" s="3" t="s">
        <v>17724</v>
      </c>
      <c r="G23" s="5" t="s">
        <v>17725</v>
      </c>
      <c r="H23" s="3" t="s">
        <v>13379</v>
      </c>
      <c r="I23" s="3" t="s">
        <v>17726</v>
      </c>
      <c r="J23" s="5"/>
      <c r="K23" s="7" t="e">
        <v>#N/A</v>
      </c>
      <c r="L23" s="7" t="e">
        <v>#N/A</v>
      </c>
      <c r="M23" s="7" t="e">
        <v>#N/A</v>
      </c>
      <c r="N23" s="7" t="e">
        <v>#N/A</v>
      </c>
      <c r="O23" s="7" t="e">
        <v>#N/A</v>
      </c>
      <c r="P23" s="7" t="e">
        <v>#N/A</v>
      </c>
      <c r="Q23" s="7" t="e">
        <v>#N/A</v>
      </c>
      <c r="R23" s="7" t="e">
        <v>#N/A</v>
      </c>
      <c r="S23" s="7" t="e">
        <v>#N/A</v>
      </c>
      <c r="T23" s="7" t="e">
        <v>#N/A</v>
      </c>
      <c r="U23" s="7" t="e">
        <v>#N/A</v>
      </c>
      <c r="V23" s="7" t="e">
        <v>#N/A</v>
      </c>
      <c r="W23" s="3">
        <v>0</v>
      </c>
      <c r="X23" s="3" t="e">
        <v>#N/A</v>
      </c>
      <c r="Y23" s="7" t="e">
        <v>#N/A</v>
      </c>
      <c r="Z23" s="7">
        <f t="shared" si="1"/>
        <v>0</v>
      </c>
      <c r="AA23" s="7">
        <f t="shared" si="2"/>
        <v>0</v>
      </c>
      <c r="AB23" s="7" t="b">
        <f t="shared" si="3"/>
        <v>0</v>
      </c>
      <c r="AC23" s="7" t="b">
        <f t="shared" si="4"/>
        <v>1</v>
      </c>
      <c r="AD23" s="7" t="b">
        <f t="shared" si="6"/>
        <v>0</v>
      </c>
      <c r="AE23" s="7" t="b">
        <f t="shared" si="5"/>
        <v>1</v>
      </c>
      <c r="AF23" s="7" t="b">
        <f t="shared" si="7"/>
        <v>0</v>
      </c>
      <c r="AH23" t="b">
        <f>AND(Table252102[[#This Row],[Developmental toxicity]:[Reproductive toxicity]])</f>
        <v>0</v>
      </c>
    </row>
    <row r="24" spans="1:34" x14ac:dyDescent="0.25">
      <c r="A24" s="3">
        <f t="shared" si="0"/>
        <v>23</v>
      </c>
      <c r="B24" s="4" t="s">
        <v>1440</v>
      </c>
      <c r="C24" s="5" t="s">
        <v>2569</v>
      </c>
      <c r="D24" s="3" t="s">
        <v>3522</v>
      </c>
      <c r="E24" s="12" t="s">
        <v>7842</v>
      </c>
      <c r="F24" t="s">
        <v>8681</v>
      </c>
      <c r="G24" s="1" t="s">
        <v>10244</v>
      </c>
      <c r="H24" t="s">
        <v>10245</v>
      </c>
      <c r="I24" t="s">
        <v>10246</v>
      </c>
      <c r="J24" s="5"/>
      <c r="K24" s="7" t="e">
        <v>#N/A</v>
      </c>
      <c r="L24" s="7" t="e">
        <v>#N/A</v>
      </c>
      <c r="M24" s="7" t="e">
        <v>#N/A</v>
      </c>
      <c r="N24" s="7" t="e">
        <v>#N/A</v>
      </c>
      <c r="O24" s="7" t="e">
        <v>#N/A</v>
      </c>
      <c r="P24" s="7" t="e">
        <v>#N/A</v>
      </c>
      <c r="Q24" s="7" t="e">
        <v>#N/A</v>
      </c>
      <c r="R24" s="7" t="e">
        <v>#N/A</v>
      </c>
      <c r="S24" s="7" t="e">
        <v>#N/A</v>
      </c>
      <c r="T24" s="7">
        <v>0</v>
      </c>
      <c r="U24" s="7" t="e">
        <v>#N/A</v>
      </c>
      <c r="V24" s="7" t="e">
        <v>#N/A</v>
      </c>
      <c r="W24" s="7" t="e">
        <v>#N/A</v>
      </c>
      <c r="X24" s="7" t="e">
        <v>#N/A</v>
      </c>
      <c r="Y24" s="7" t="e">
        <v>#N/A</v>
      </c>
      <c r="Z24" s="7">
        <f t="shared" si="1"/>
        <v>0</v>
      </c>
      <c r="AA24" s="7">
        <f t="shared" si="2"/>
        <v>0</v>
      </c>
      <c r="AB24" s="7" t="b">
        <f t="shared" si="3"/>
        <v>1</v>
      </c>
      <c r="AC24" s="7" t="b">
        <f t="shared" si="4"/>
        <v>0</v>
      </c>
      <c r="AD24" s="7" t="b">
        <f t="shared" si="6"/>
        <v>1</v>
      </c>
      <c r="AE24" s="7" t="b">
        <f t="shared" si="5"/>
        <v>0</v>
      </c>
      <c r="AF24" s="7" t="b">
        <f t="shared" si="7"/>
        <v>0</v>
      </c>
      <c r="AH24" t="b">
        <f>AND(Table252102[[#This Row],[Developmental toxicity]:[Reproductive toxicity]])</f>
        <v>0</v>
      </c>
    </row>
    <row r="25" spans="1:34" x14ac:dyDescent="0.25">
      <c r="A25" s="3">
        <f t="shared" si="0"/>
        <v>24</v>
      </c>
      <c r="B25" s="4" t="s">
        <v>1440</v>
      </c>
      <c r="C25" s="5" t="s">
        <v>2571</v>
      </c>
      <c r="D25" s="3" t="s">
        <v>3524</v>
      </c>
      <c r="E25" s="12" t="s">
        <v>7844</v>
      </c>
      <c r="F25" t="s">
        <v>8683</v>
      </c>
      <c r="G25" s="1" t="s">
        <v>10249</v>
      </c>
      <c r="H25" t="s">
        <v>10250</v>
      </c>
      <c r="I25" t="s">
        <v>10251</v>
      </c>
      <c r="J25" s="5"/>
      <c r="K25" s="7" t="e">
        <v>#N/A</v>
      </c>
      <c r="L25" s="7" t="e">
        <v>#N/A</v>
      </c>
      <c r="M25" s="7" t="e">
        <v>#N/A</v>
      </c>
      <c r="N25" s="7" t="e">
        <v>#N/A</v>
      </c>
      <c r="O25" s="7" t="e">
        <v>#N/A</v>
      </c>
      <c r="P25" s="7" t="e">
        <v>#N/A</v>
      </c>
      <c r="Q25" s="7" t="e">
        <v>#N/A</v>
      </c>
      <c r="R25" s="7" t="e">
        <v>#N/A</v>
      </c>
      <c r="S25" s="7" t="e">
        <v>#N/A</v>
      </c>
      <c r="T25" s="7">
        <v>0</v>
      </c>
      <c r="U25" s="7" t="e">
        <v>#N/A</v>
      </c>
      <c r="V25" s="7" t="e">
        <v>#N/A</v>
      </c>
      <c r="W25" s="7" t="e">
        <v>#N/A</v>
      </c>
      <c r="X25" s="7" t="e">
        <v>#N/A</v>
      </c>
      <c r="Y25" s="7" t="e">
        <v>#N/A</v>
      </c>
      <c r="Z25" s="7">
        <f t="shared" si="1"/>
        <v>0</v>
      </c>
      <c r="AA25" s="7">
        <f t="shared" si="2"/>
        <v>0</v>
      </c>
      <c r="AB25" s="7" t="b">
        <f t="shared" si="3"/>
        <v>1</v>
      </c>
      <c r="AC25" s="7" t="b">
        <f t="shared" si="4"/>
        <v>0</v>
      </c>
      <c r="AD25" s="7" t="b">
        <f t="shared" si="6"/>
        <v>1</v>
      </c>
      <c r="AE25" s="7" t="b">
        <f t="shared" si="5"/>
        <v>0</v>
      </c>
      <c r="AF25" s="7" t="b">
        <f t="shared" si="7"/>
        <v>0</v>
      </c>
      <c r="AH25" t="b">
        <f>AND(Table252102[[#This Row],[Developmental toxicity]:[Reproductive toxicity]])</f>
        <v>0</v>
      </c>
    </row>
    <row r="26" spans="1:34" x14ac:dyDescent="0.25">
      <c r="A26" s="3">
        <f t="shared" si="0"/>
        <v>25</v>
      </c>
      <c r="B26" s="4">
        <v>700</v>
      </c>
      <c r="C26" s="5" t="s">
        <v>1406</v>
      </c>
      <c r="D26" s="3" t="s">
        <v>1815</v>
      </c>
      <c r="E26" s="29" t="s">
        <v>5046</v>
      </c>
      <c r="F26" s="3" t="s">
        <v>1859</v>
      </c>
      <c r="G26" s="5" t="s">
        <v>1407</v>
      </c>
      <c r="H26" s="3" t="s">
        <v>1858</v>
      </c>
      <c r="I26" s="3" t="s">
        <v>6995</v>
      </c>
      <c r="J26" s="5" t="s">
        <v>1431</v>
      </c>
      <c r="K26" s="7" t="e">
        <v>#N/A</v>
      </c>
      <c r="L26" s="7">
        <v>1</v>
      </c>
      <c r="M26" s="7" t="e">
        <v>#N/A</v>
      </c>
      <c r="N26" s="7" t="e">
        <v>#N/A</v>
      </c>
      <c r="O26" s="7" t="e">
        <v>#N/A</v>
      </c>
      <c r="P26" s="7" t="e">
        <v>#N/A</v>
      </c>
      <c r="Q26" s="7" t="e">
        <v>#N/A</v>
      </c>
      <c r="R26" s="7">
        <v>0</v>
      </c>
      <c r="S26" s="7">
        <v>1</v>
      </c>
      <c r="T26" s="7">
        <v>0</v>
      </c>
      <c r="U26" s="7" t="e">
        <v>#N/A</v>
      </c>
      <c r="V26" s="7" t="e">
        <v>#N/A</v>
      </c>
      <c r="W26" s="7">
        <v>1</v>
      </c>
      <c r="X26" s="7" t="e">
        <v>#N/A</v>
      </c>
      <c r="Y26" s="7" t="e">
        <v>#N/A</v>
      </c>
      <c r="Z26" s="7">
        <f t="shared" si="1"/>
        <v>1</v>
      </c>
      <c r="AA26" s="7">
        <f t="shared" si="2"/>
        <v>1</v>
      </c>
      <c r="AB26" s="7" t="b">
        <f t="shared" si="3"/>
        <v>1</v>
      </c>
      <c r="AC26" s="7" t="b">
        <f t="shared" si="4"/>
        <v>1</v>
      </c>
      <c r="AD26" s="7" t="b">
        <f t="shared" si="6"/>
        <v>1</v>
      </c>
      <c r="AE26" s="7" t="b">
        <f t="shared" si="5"/>
        <v>1</v>
      </c>
      <c r="AF26" s="7" t="b">
        <f t="shared" si="7"/>
        <v>1</v>
      </c>
      <c r="AH26" t="b">
        <f>AND(Table252102[[#This Row],[Developmental toxicity]:[Reproductive toxicity]])</f>
        <v>1</v>
      </c>
    </row>
    <row r="27" spans="1:34" x14ac:dyDescent="0.25">
      <c r="A27" s="3">
        <f t="shared" si="0"/>
        <v>26</v>
      </c>
      <c r="B27" s="4"/>
      <c r="C27" s="1" t="s">
        <v>21126</v>
      </c>
      <c r="D27" s="3" t="s">
        <v>20730</v>
      </c>
      <c r="E27" s="94" t="s">
        <v>20928</v>
      </c>
      <c r="F27" t="s">
        <v>21422</v>
      </c>
      <c r="G27" s="1" t="s">
        <v>21423</v>
      </c>
      <c r="H27" t="s">
        <v>21423</v>
      </c>
      <c r="I27" t="s">
        <v>21424</v>
      </c>
      <c r="J27" s="5"/>
      <c r="K27" s="7" t="e">
        <v>#N/A</v>
      </c>
      <c r="L27" s="7" t="e">
        <v>#N/A</v>
      </c>
      <c r="M27" s="7" t="e">
        <v>#N/A</v>
      </c>
      <c r="N27" s="7" t="e">
        <v>#N/A</v>
      </c>
      <c r="O27" s="7" t="e">
        <v>#N/A</v>
      </c>
      <c r="P27" s="7" t="e">
        <v>#N/A</v>
      </c>
      <c r="Q27" s="7" t="e">
        <v>#N/A</v>
      </c>
      <c r="R27" s="7" t="e">
        <v>#N/A</v>
      </c>
      <c r="S27" s="7" t="e">
        <v>#N/A</v>
      </c>
      <c r="T27" s="7" t="e">
        <v>#N/A</v>
      </c>
      <c r="U27" s="7" t="e">
        <v>#N/A</v>
      </c>
      <c r="V27" s="7" t="e">
        <v>#N/A</v>
      </c>
      <c r="W27" s="7" t="e">
        <v>#N/A</v>
      </c>
      <c r="X27" s="7" t="e">
        <v>#N/A</v>
      </c>
      <c r="Y27" s="7">
        <v>1</v>
      </c>
      <c r="Z27" s="7">
        <f t="shared" si="1"/>
        <v>1</v>
      </c>
      <c r="AA27" s="7">
        <f t="shared" si="2"/>
        <v>1</v>
      </c>
      <c r="AB27" s="7" t="b">
        <f t="shared" si="3"/>
        <v>1</v>
      </c>
      <c r="AC27" s="7" t="b">
        <f t="shared" si="4"/>
        <v>0</v>
      </c>
      <c r="AD27" s="7" t="b">
        <f t="shared" si="6"/>
        <v>0</v>
      </c>
      <c r="AE27" s="7" t="b">
        <f t="shared" si="5"/>
        <v>0</v>
      </c>
      <c r="AF27" s="7" t="b">
        <f t="shared" si="7"/>
        <v>0</v>
      </c>
      <c r="AH27" t="b">
        <f>AND(Table252102[[#This Row],[Developmental toxicity]:[Reproductive toxicity]])</f>
        <v>0</v>
      </c>
    </row>
    <row r="28" spans="1:34" x14ac:dyDescent="0.25">
      <c r="A28" s="3">
        <f t="shared" si="0"/>
        <v>27</v>
      </c>
      <c r="B28" s="4" t="s">
        <v>1440</v>
      </c>
      <c r="C28" s="5" t="s">
        <v>2354</v>
      </c>
      <c r="D28" s="3" t="s">
        <v>3275</v>
      </c>
      <c r="E28" s="29" t="s">
        <v>7631</v>
      </c>
      <c r="F28" s="3" t="s">
        <v>8472</v>
      </c>
      <c r="G28" s="5" t="s">
        <v>9788</v>
      </c>
      <c r="H28" s="3" t="s">
        <v>9788</v>
      </c>
      <c r="I28" s="3" t="s">
        <v>9789</v>
      </c>
      <c r="J28" s="5"/>
      <c r="K28" s="7" t="e">
        <v>#N/A</v>
      </c>
      <c r="L28" s="7" t="e">
        <v>#N/A</v>
      </c>
      <c r="M28" s="7" t="e">
        <v>#N/A</v>
      </c>
      <c r="N28" s="7" t="e">
        <v>#N/A</v>
      </c>
      <c r="O28" s="7" t="e">
        <v>#N/A</v>
      </c>
      <c r="P28" s="7" t="e">
        <v>#N/A</v>
      </c>
      <c r="Q28" s="7" t="e">
        <v>#N/A</v>
      </c>
      <c r="R28" s="7" t="e">
        <v>#N/A</v>
      </c>
      <c r="S28" s="7" t="e">
        <v>#N/A</v>
      </c>
      <c r="T28" s="7">
        <v>0</v>
      </c>
      <c r="U28" s="7" t="e">
        <v>#N/A</v>
      </c>
      <c r="V28" s="7" t="e">
        <v>#N/A</v>
      </c>
      <c r="W28" s="7" t="e">
        <v>#N/A</v>
      </c>
      <c r="X28" s="7" t="e">
        <v>#N/A</v>
      </c>
      <c r="Y28" s="7">
        <v>0</v>
      </c>
      <c r="Z28" s="7">
        <f t="shared" si="1"/>
        <v>0</v>
      </c>
      <c r="AA28" s="7">
        <f t="shared" si="2"/>
        <v>0</v>
      </c>
      <c r="AB28" s="7" t="b">
        <f t="shared" si="3"/>
        <v>1</v>
      </c>
      <c r="AC28" s="7" t="b">
        <f t="shared" si="4"/>
        <v>0</v>
      </c>
      <c r="AD28" s="7" t="b">
        <f t="shared" si="6"/>
        <v>1</v>
      </c>
      <c r="AE28" s="7" t="b">
        <f t="shared" si="5"/>
        <v>0</v>
      </c>
      <c r="AF28" s="7" t="b">
        <f t="shared" si="7"/>
        <v>0</v>
      </c>
      <c r="AH28" t="b">
        <f>AND(Table252102[[#This Row],[Developmental toxicity]:[Reproductive toxicity]])</f>
        <v>0</v>
      </c>
    </row>
    <row r="29" spans="1:34" x14ac:dyDescent="0.25">
      <c r="A29" s="3">
        <f t="shared" si="0"/>
        <v>28</v>
      </c>
      <c r="B29" s="4">
        <v>8</v>
      </c>
      <c r="C29" s="5" t="s">
        <v>326</v>
      </c>
      <c r="D29" s="3" t="s">
        <v>5058</v>
      </c>
      <c r="E29" s="29" t="s">
        <v>4543</v>
      </c>
      <c r="F29" s="3" t="s">
        <v>5471</v>
      </c>
      <c r="G29" s="5" t="s">
        <v>327</v>
      </c>
      <c r="H29" s="3" t="s">
        <v>5964</v>
      </c>
      <c r="I29" s="3" t="s">
        <v>6360</v>
      </c>
      <c r="J29" s="5" t="s">
        <v>1431</v>
      </c>
      <c r="K29" s="7" t="e">
        <v>#N/A</v>
      </c>
      <c r="L29" s="7">
        <v>1</v>
      </c>
      <c r="M29" s="7" t="e">
        <v>#N/A</v>
      </c>
      <c r="N29" s="7" t="e">
        <v>#N/A</v>
      </c>
      <c r="O29" s="7" t="e">
        <v>#N/A</v>
      </c>
      <c r="P29" s="7" t="e">
        <v>#N/A</v>
      </c>
      <c r="Q29" s="7" t="e">
        <v>#N/A</v>
      </c>
      <c r="R29" s="7" t="e">
        <v>#N/A</v>
      </c>
      <c r="S29" s="7" t="e">
        <v>#N/A</v>
      </c>
      <c r="T29" s="7" t="e">
        <v>#N/A</v>
      </c>
      <c r="U29" s="7" t="e">
        <v>#N/A</v>
      </c>
      <c r="V29" s="7" t="e">
        <v>#N/A</v>
      </c>
      <c r="W29" s="7" t="e">
        <v>#N/A</v>
      </c>
      <c r="X29" s="7" t="e">
        <v>#N/A</v>
      </c>
      <c r="Y29" s="7">
        <v>1</v>
      </c>
      <c r="Z29" s="7">
        <f t="shared" si="1"/>
        <v>1</v>
      </c>
      <c r="AA29" s="7">
        <f t="shared" si="2"/>
        <v>1</v>
      </c>
      <c r="AB29" s="7" t="b">
        <f t="shared" si="3"/>
        <v>1</v>
      </c>
      <c r="AC29" s="7" t="b">
        <f t="shared" si="4"/>
        <v>0</v>
      </c>
      <c r="AD29" s="7" t="b">
        <f t="shared" si="6"/>
        <v>0</v>
      </c>
      <c r="AE29" s="7" t="b">
        <f t="shared" si="5"/>
        <v>0</v>
      </c>
      <c r="AF29" s="7" t="b">
        <f t="shared" si="7"/>
        <v>0</v>
      </c>
      <c r="AH29" t="b">
        <f>AND(Table252102[[#This Row],[Developmental toxicity]:[Reproductive toxicity]])</f>
        <v>0</v>
      </c>
    </row>
    <row r="30" spans="1:34" x14ac:dyDescent="0.25">
      <c r="A30" s="3">
        <f t="shared" si="0"/>
        <v>29</v>
      </c>
      <c r="B30" s="4"/>
      <c r="C30" s="5" t="s">
        <v>11202</v>
      </c>
      <c r="D30" s="3" t="s">
        <v>11201</v>
      </c>
      <c r="E30" s="29" t="s">
        <v>14242</v>
      </c>
      <c r="F30" s="3" t="s">
        <v>14243</v>
      </c>
      <c r="G30" s="5" t="s">
        <v>14244</v>
      </c>
      <c r="H30" s="3" t="s">
        <v>14244</v>
      </c>
      <c r="I30" s="3" t="s">
        <v>14245</v>
      </c>
      <c r="J30" s="5"/>
      <c r="K30" s="7" t="e">
        <v>#N/A</v>
      </c>
      <c r="L30" s="7" t="e">
        <v>#N/A</v>
      </c>
      <c r="M30" s="7" t="e">
        <v>#N/A</v>
      </c>
      <c r="N30" s="7" t="e">
        <v>#N/A</v>
      </c>
      <c r="O30" s="7" t="e">
        <v>#N/A</v>
      </c>
      <c r="P30" s="7" t="e">
        <v>#N/A</v>
      </c>
      <c r="Q30" s="7" t="e">
        <v>#N/A</v>
      </c>
      <c r="R30" s="7" t="e">
        <v>#N/A</v>
      </c>
      <c r="S30" s="7" t="e">
        <v>#N/A</v>
      </c>
      <c r="T30" s="7" t="e">
        <v>#N/A</v>
      </c>
      <c r="U30" s="7" t="e">
        <v>#N/A</v>
      </c>
      <c r="V30" s="7" t="e">
        <v>#N/A</v>
      </c>
      <c r="W30" s="3">
        <v>1</v>
      </c>
      <c r="X30" s="3" t="e">
        <v>#N/A</v>
      </c>
      <c r="Y30" s="7" t="e">
        <v>#N/A</v>
      </c>
      <c r="Z30" s="7">
        <f t="shared" si="1"/>
        <v>1</v>
      </c>
      <c r="AA30" s="7">
        <f t="shared" si="2"/>
        <v>1</v>
      </c>
      <c r="AB30" s="7" t="b">
        <f t="shared" si="3"/>
        <v>0</v>
      </c>
      <c r="AC30" s="7" t="b">
        <f t="shared" si="4"/>
        <v>1</v>
      </c>
      <c r="AD30" s="7" t="b">
        <f t="shared" si="6"/>
        <v>0</v>
      </c>
      <c r="AE30" s="7" t="b">
        <f t="shared" si="5"/>
        <v>1</v>
      </c>
      <c r="AF30" s="7" t="b">
        <f t="shared" si="7"/>
        <v>0</v>
      </c>
      <c r="AH30" t="b">
        <f>AND(Table252102[[#This Row],[Developmental toxicity]:[Reproductive toxicity]])</f>
        <v>0</v>
      </c>
    </row>
    <row r="31" spans="1:34" x14ac:dyDescent="0.25">
      <c r="A31" s="3">
        <f t="shared" si="0"/>
        <v>30</v>
      </c>
      <c r="B31" s="4" t="s">
        <v>1440</v>
      </c>
      <c r="C31" s="5" t="s">
        <v>2241</v>
      </c>
      <c r="D31" s="3" t="s">
        <v>3146</v>
      </c>
      <c r="E31" s="12" t="s">
        <v>7519</v>
      </c>
      <c r="F31" t="s">
        <v>8367</v>
      </c>
      <c r="G31" s="1" t="s">
        <v>9556</v>
      </c>
      <c r="H31" t="s">
        <v>9556</v>
      </c>
      <c r="I31" t="s">
        <v>9557</v>
      </c>
      <c r="J31" s="5"/>
      <c r="K31" s="7" t="e">
        <v>#N/A</v>
      </c>
      <c r="L31" s="7" t="e">
        <v>#N/A</v>
      </c>
      <c r="M31" s="7" t="e">
        <v>#N/A</v>
      </c>
      <c r="N31" s="7" t="e">
        <v>#N/A</v>
      </c>
      <c r="O31" s="7" t="e">
        <v>#N/A</v>
      </c>
      <c r="P31" s="7" t="e">
        <v>#N/A</v>
      </c>
      <c r="Q31" s="7" t="e">
        <v>#N/A</v>
      </c>
      <c r="R31" s="7" t="e">
        <v>#N/A</v>
      </c>
      <c r="S31" s="7" t="e">
        <v>#N/A</v>
      </c>
      <c r="T31" s="7">
        <v>0</v>
      </c>
      <c r="U31" s="7" t="e">
        <v>#N/A</v>
      </c>
      <c r="V31" s="7" t="e">
        <v>#N/A</v>
      </c>
      <c r="W31" s="7" t="e">
        <v>#N/A</v>
      </c>
      <c r="X31" s="7" t="e">
        <v>#N/A</v>
      </c>
      <c r="Y31" s="7" t="e">
        <v>#N/A</v>
      </c>
      <c r="Z31" s="7">
        <f t="shared" si="1"/>
        <v>0</v>
      </c>
      <c r="AA31" s="7">
        <f t="shared" si="2"/>
        <v>0</v>
      </c>
      <c r="AB31" s="7" t="b">
        <f t="shared" si="3"/>
        <v>1</v>
      </c>
      <c r="AC31" s="7" t="b">
        <f t="shared" si="4"/>
        <v>0</v>
      </c>
      <c r="AD31" s="7" t="b">
        <f t="shared" si="6"/>
        <v>1</v>
      </c>
      <c r="AE31" s="7" t="b">
        <f t="shared" si="5"/>
        <v>0</v>
      </c>
      <c r="AF31" s="7" t="b">
        <f t="shared" si="7"/>
        <v>0</v>
      </c>
      <c r="AH31" t="b">
        <f>AND(Table252102[[#This Row],[Developmental toxicity]:[Reproductive toxicity]])</f>
        <v>0</v>
      </c>
    </row>
    <row r="32" spans="1:34" x14ac:dyDescent="0.25">
      <c r="A32" s="3">
        <f t="shared" si="0"/>
        <v>31</v>
      </c>
      <c r="B32" s="4" t="s">
        <v>1440</v>
      </c>
      <c r="C32" s="5" t="s">
        <v>2239</v>
      </c>
      <c r="D32" s="3" t="s">
        <v>3144</v>
      </c>
      <c r="E32" s="12" t="s">
        <v>7517</v>
      </c>
      <c r="F32" t="s">
        <v>8365</v>
      </c>
      <c r="G32" s="1" t="s">
        <v>9551</v>
      </c>
      <c r="H32" t="s">
        <v>9551</v>
      </c>
      <c r="I32" t="s">
        <v>9552</v>
      </c>
      <c r="J32" s="5"/>
      <c r="K32" s="7" t="e">
        <v>#N/A</v>
      </c>
      <c r="L32" s="7" t="e">
        <v>#N/A</v>
      </c>
      <c r="M32" s="7" t="e">
        <v>#N/A</v>
      </c>
      <c r="N32" s="7" t="e">
        <v>#N/A</v>
      </c>
      <c r="O32" s="7" t="e">
        <v>#N/A</v>
      </c>
      <c r="P32" s="7" t="e">
        <v>#N/A</v>
      </c>
      <c r="Q32" s="7" t="e">
        <v>#N/A</v>
      </c>
      <c r="R32" s="7" t="e">
        <v>#N/A</v>
      </c>
      <c r="S32" s="7" t="e">
        <v>#N/A</v>
      </c>
      <c r="T32" s="7">
        <v>0</v>
      </c>
      <c r="U32" s="7" t="e">
        <v>#N/A</v>
      </c>
      <c r="V32" s="7" t="e">
        <v>#N/A</v>
      </c>
      <c r="W32" s="7" t="e">
        <v>#N/A</v>
      </c>
      <c r="X32" s="7" t="e">
        <v>#N/A</v>
      </c>
      <c r="Y32" s="7" t="e">
        <v>#N/A</v>
      </c>
      <c r="Z32" s="7">
        <f t="shared" si="1"/>
        <v>0</v>
      </c>
      <c r="AA32" s="7">
        <f t="shared" si="2"/>
        <v>0</v>
      </c>
      <c r="AB32" s="7" t="b">
        <f t="shared" si="3"/>
        <v>1</v>
      </c>
      <c r="AC32" s="7" t="b">
        <f t="shared" si="4"/>
        <v>0</v>
      </c>
      <c r="AD32" s="7" t="b">
        <f t="shared" si="6"/>
        <v>1</v>
      </c>
      <c r="AE32" s="7" t="b">
        <f t="shared" si="5"/>
        <v>0</v>
      </c>
      <c r="AF32" s="7" t="b">
        <f t="shared" si="7"/>
        <v>0</v>
      </c>
      <c r="AH32" t="b">
        <f>AND(Table252102[[#This Row],[Developmental toxicity]:[Reproductive toxicity]])</f>
        <v>0</v>
      </c>
    </row>
    <row r="33" spans="1:34" x14ac:dyDescent="0.25">
      <c r="A33" s="3">
        <f t="shared" si="0"/>
        <v>32</v>
      </c>
      <c r="B33" s="4">
        <v>13751</v>
      </c>
      <c r="C33" s="5" t="s">
        <v>4146</v>
      </c>
      <c r="D33" s="3" t="s">
        <v>201</v>
      </c>
      <c r="E33" s="29" t="s">
        <v>4040</v>
      </c>
      <c r="F33" s="3" t="s">
        <v>3875</v>
      </c>
      <c r="G33" s="5" t="s">
        <v>202</v>
      </c>
      <c r="H33" s="3" t="s">
        <v>4393</v>
      </c>
      <c r="I33" s="3" t="s">
        <v>4394</v>
      </c>
      <c r="J33" s="5" t="s">
        <v>20</v>
      </c>
      <c r="K33" s="7">
        <v>1</v>
      </c>
      <c r="L33" s="7" t="e">
        <v>#N/A</v>
      </c>
      <c r="M33" s="7" t="e">
        <v>#N/A</v>
      </c>
      <c r="N33" s="7" t="e">
        <v>#N/A</v>
      </c>
      <c r="O33" s="7" t="e">
        <v>#N/A</v>
      </c>
      <c r="P33" s="7" t="e">
        <v>#N/A</v>
      </c>
      <c r="Q33" s="7" t="e">
        <v>#N/A</v>
      </c>
      <c r="R33" s="7" t="e">
        <v>#N/A</v>
      </c>
      <c r="S33" s="7" t="e">
        <v>#N/A</v>
      </c>
      <c r="T33" s="7" t="e">
        <v>#N/A</v>
      </c>
      <c r="U33" s="7" t="e">
        <v>#N/A</v>
      </c>
      <c r="V33" s="7" t="e">
        <v>#N/A</v>
      </c>
      <c r="W33" s="7" t="e">
        <v>#N/A</v>
      </c>
      <c r="X33" s="7" t="e">
        <v>#N/A</v>
      </c>
      <c r="Y33" s="7" t="e">
        <v>#N/A</v>
      </c>
      <c r="Z33" s="7">
        <f t="shared" si="1"/>
        <v>1</v>
      </c>
      <c r="AA33" s="7">
        <f t="shared" si="2"/>
        <v>1</v>
      </c>
      <c r="AB33" s="7" t="b">
        <f t="shared" si="3"/>
        <v>1</v>
      </c>
      <c r="AC33" s="7" t="b">
        <f t="shared" si="4"/>
        <v>0</v>
      </c>
      <c r="AD33" s="7" t="b">
        <f t="shared" si="6"/>
        <v>0</v>
      </c>
      <c r="AE33" s="7" t="b">
        <f t="shared" si="5"/>
        <v>1</v>
      </c>
      <c r="AF33" s="7" t="b">
        <f t="shared" si="7"/>
        <v>0</v>
      </c>
      <c r="AH33" t="b">
        <f>AND(Table252102[[#This Row],[Developmental toxicity]:[Reproductive toxicity]])</f>
        <v>0</v>
      </c>
    </row>
    <row r="34" spans="1:34" x14ac:dyDescent="0.25">
      <c r="A34" s="3">
        <f t="shared" si="0"/>
        <v>33</v>
      </c>
      <c r="B34" s="4"/>
      <c r="C34" s="5" t="s">
        <v>11351</v>
      </c>
      <c r="D34" s="3" t="s">
        <v>11350</v>
      </c>
      <c r="E34" s="29" t="s">
        <v>14502</v>
      </c>
      <c r="F34" s="3" t="s">
        <v>14503</v>
      </c>
      <c r="G34" s="5" t="s">
        <v>14504</v>
      </c>
      <c r="H34" s="3" t="s">
        <v>14505</v>
      </c>
      <c r="I34" s="3" t="s">
        <v>14506</v>
      </c>
      <c r="J34" s="5"/>
      <c r="K34" s="7" t="e">
        <v>#N/A</v>
      </c>
      <c r="L34" s="7" t="e">
        <v>#N/A</v>
      </c>
      <c r="M34" s="7" t="e">
        <v>#N/A</v>
      </c>
      <c r="N34" s="7" t="e">
        <v>#N/A</v>
      </c>
      <c r="O34" s="7" t="e">
        <v>#N/A</v>
      </c>
      <c r="P34" s="7" t="e">
        <v>#N/A</v>
      </c>
      <c r="Q34" s="7" t="e">
        <v>#N/A</v>
      </c>
      <c r="R34" s="7" t="e">
        <v>#N/A</v>
      </c>
      <c r="S34" s="7" t="e">
        <v>#N/A</v>
      </c>
      <c r="T34" s="7" t="e">
        <v>#N/A</v>
      </c>
      <c r="U34" s="7" t="e">
        <v>#N/A</v>
      </c>
      <c r="V34" s="7" t="e">
        <v>#N/A</v>
      </c>
      <c r="W34" s="7">
        <v>1</v>
      </c>
      <c r="X34" s="7" t="e">
        <v>#N/A</v>
      </c>
      <c r="Y34" s="7">
        <v>0</v>
      </c>
      <c r="Z34" s="7">
        <f t="shared" si="1"/>
        <v>1</v>
      </c>
      <c r="AA34" s="7">
        <f t="shared" si="2"/>
        <v>0</v>
      </c>
      <c r="AB34" s="7" t="b">
        <f t="shared" si="3"/>
        <v>1</v>
      </c>
      <c r="AC34" s="7" t="b">
        <f t="shared" si="4"/>
        <v>1</v>
      </c>
      <c r="AD34" s="7" t="b">
        <f t="shared" si="6"/>
        <v>0</v>
      </c>
      <c r="AE34" s="7" t="b">
        <f t="shared" si="5"/>
        <v>1</v>
      </c>
      <c r="AF34" s="7" t="b">
        <f t="shared" si="7"/>
        <v>0</v>
      </c>
      <c r="AH34" t="b">
        <f>AND(Table252102[[#This Row],[Developmental toxicity]:[Reproductive toxicity]])</f>
        <v>1</v>
      </c>
    </row>
    <row r="35" spans="1:34" x14ac:dyDescent="0.25">
      <c r="A35" s="3">
        <f t="shared" si="0"/>
        <v>34</v>
      </c>
      <c r="B35" s="4"/>
      <c r="C35" s="5" t="s">
        <v>11498</v>
      </c>
      <c r="D35" s="3" t="s">
        <v>11497</v>
      </c>
      <c r="E35" s="29" t="s">
        <v>14775</v>
      </c>
      <c r="F35" s="3" t="s">
        <v>14776</v>
      </c>
      <c r="G35" s="5" t="s">
        <v>11499</v>
      </c>
      <c r="H35" s="3" t="s">
        <v>11499</v>
      </c>
      <c r="I35" s="3" t="s">
        <v>14777</v>
      </c>
      <c r="J35" s="5"/>
      <c r="K35" s="7" t="e">
        <v>#N/A</v>
      </c>
      <c r="L35" s="7" t="e">
        <v>#N/A</v>
      </c>
      <c r="M35" s="7" t="e">
        <v>#N/A</v>
      </c>
      <c r="N35" s="7" t="e">
        <v>#N/A</v>
      </c>
      <c r="O35" s="7" t="e">
        <v>#N/A</v>
      </c>
      <c r="P35" s="7" t="e">
        <v>#N/A</v>
      </c>
      <c r="Q35" s="7" t="e">
        <v>#N/A</v>
      </c>
      <c r="R35" s="7" t="e">
        <v>#N/A</v>
      </c>
      <c r="S35" s="7" t="e">
        <v>#N/A</v>
      </c>
      <c r="T35" s="7" t="e">
        <v>#N/A</v>
      </c>
      <c r="U35" s="7" t="e">
        <v>#N/A</v>
      </c>
      <c r="V35" s="7" t="e">
        <v>#N/A</v>
      </c>
      <c r="W35" s="3">
        <v>1</v>
      </c>
      <c r="X35" s="3" t="e">
        <v>#N/A</v>
      </c>
      <c r="Y35" s="7" t="e">
        <v>#N/A</v>
      </c>
      <c r="Z35" s="7">
        <f t="shared" si="1"/>
        <v>1</v>
      </c>
      <c r="AA35" s="7">
        <f t="shared" si="2"/>
        <v>1</v>
      </c>
      <c r="AB35" s="7" t="b">
        <f t="shared" si="3"/>
        <v>0</v>
      </c>
      <c r="AC35" s="7" t="b">
        <f t="shared" si="4"/>
        <v>1</v>
      </c>
      <c r="AD35" s="7" t="b">
        <f t="shared" si="6"/>
        <v>0</v>
      </c>
      <c r="AE35" s="7" t="b">
        <f t="shared" si="5"/>
        <v>1</v>
      </c>
      <c r="AF35" s="7" t="b">
        <f t="shared" si="7"/>
        <v>0</v>
      </c>
      <c r="AH35" t="b">
        <f>AND(Table252102[[#This Row],[Developmental toxicity]:[Reproductive toxicity]])</f>
        <v>0</v>
      </c>
    </row>
    <row r="36" spans="1:34" x14ac:dyDescent="0.25">
      <c r="A36" s="3">
        <f t="shared" si="0"/>
        <v>35</v>
      </c>
      <c r="B36" s="4"/>
      <c r="C36" s="1" t="s">
        <v>21188</v>
      </c>
      <c r="D36" s="3" t="s">
        <v>20792</v>
      </c>
      <c r="E36" s="94" t="s">
        <v>20990</v>
      </c>
      <c r="F36" t="s">
        <v>21626</v>
      </c>
      <c r="G36" s="1" t="s">
        <v>21627</v>
      </c>
      <c r="H36" t="s">
        <v>21627</v>
      </c>
      <c r="I36" t="s">
        <v>21628</v>
      </c>
      <c r="J36" s="5"/>
      <c r="K36" s="7" t="e">
        <v>#N/A</v>
      </c>
      <c r="L36" s="7" t="e">
        <v>#N/A</v>
      </c>
      <c r="M36" s="7" t="e">
        <v>#N/A</v>
      </c>
      <c r="N36" s="7" t="e">
        <v>#N/A</v>
      </c>
      <c r="O36" s="7" t="e">
        <v>#N/A</v>
      </c>
      <c r="P36" s="7" t="e">
        <v>#N/A</v>
      </c>
      <c r="Q36" s="7" t="e">
        <v>#N/A</v>
      </c>
      <c r="R36" s="7" t="e">
        <v>#N/A</v>
      </c>
      <c r="S36" s="7" t="e">
        <v>#N/A</v>
      </c>
      <c r="T36" s="7" t="e">
        <v>#N/A</v>
      </c>
      <c r="U36" s="7" t="e">
        <v>#N/A</v>
      </c>
      <c r="V36" s="7" t="e">
        <v>#N/A</v>
      </c>
      <c r="W36" s="7" t="e">
        <v>#N/A</v>
      </c>
      <c r="X36" s="7" t="e">
        <v>#N/A</v>
      </c>
      <c r="Y36" s="7">
        <v>1</v>
      </c>
      <c r="Z36" s="7">
        <f t="shared" si="1"/>
        <v>1</v>
      </c>
      <c r="AA36" s="7">
        <f t="shared" si="2"/>
        <v>1</v>
      </c>
      <c r="AB36" s="7" t="b">
        <f t="shared" si="3"/>
        <v>1</v>
      </c>
      <c r="AC36" s="7" t="b">
        <f t="shared" si="4"/>
        <v>0</v>
      </c>
      <c r="AD36" s="7" t="b">
        <f t="shared" si="6"/>
        <v>0</v>
      </c>
      <c r="AE36" s="7" t="b">
        <f t="shared" si="5"/>
        <v>0</v>
      </c>
      <c r="AF36" s="7" t="b">
        <f t="shared" si="7"/>
        <v>0</v>
      </c>
      <c r="AH36" t="b">
        <f>AND(Table252102[[#This Row],[Developmental toxicity]:[Reproductive toxicity]])</f>
        <v>0</v>
      </c>
    </row>
    <row r="37" spans="1:34" x14ac:dyDescent="0.25">
      <c r="A37" s="3">
        <f t="shared" si="0"/>
        <v>36</v>
      </c>
      <c r="B37" s="4"/>
      <c r="C37" s="1" t="s">
        <v>21098</v>
      </c>
      <c r="D37" s="3" t="s">
        <v>20702</v>
      </c>
      <c r="E37" s="94" t="s">
        <v>20900</v>
      </c>
      <c r="F37" t="s">
        <v>21330</v>
      </c>
      <c r="G37" s="1" t="s">
        <v>21331</v>
      </c>
      <c r="H37" t="s">
        <v>21331</v>
      </c>
      <c r="I37" t="s">
        <v>21332</v>
      </c>
      <c r="J37" s="5"/>
      <c r="K37" s="7" t="e">
        <v>#N/A</v>
      </c>
      <c r="L37" s="7" t="e">
        <v>#N/A</v>
      </c>
      <c r="M37" s="7" t="e">
        <v>#N/A</v>
      </c>
      <c r="N37" s="7" t="e">
        <v>#N/A</v>
      </c>
      <c r="O37" s="7" t="e">
        <v>#N/A</v>
      </c>
      <c r="P37" s="7" t="e">
        <v>#N/A</v>
      </c>
      <c r="Q37" s="7" t="e">
        <v>#N/A</v>
      </c>
      <c r="R37" s="7" t="e">
        <v>#N/A</v>
      </c>
      <c r="S37" s="7" t="e">
        <v>#N/A</v>
      </c>
      <c r="T37" s="7" t="e">
        <v>#N/A</v>
      </c>
      <c r="U37" s="7" t="e">
        <v>#N/A</v>
      </c>
      <c r="V37" s="7" t="e">
        <v>#N/A</v>
      </c>
      <c r="W37" s="7" t="e">
        <v>#N/A</v>
      </c>
      <c r="X37" s="7" t="e">
        <v>#N/A</v>
      </c>
      <c r="Y37" s="7">
        <v>1</v>
      </c>
      <c r="Z37" s="7">
        <f t="shared" si="1"/>
        <v>1</v>
      </c>
      <c r="AA37" s="7">
        <f t="shared" si="2"/>
        <v>1</v>
      </c>
      <c r="AB37" s="7" t="b">
        <f t="shared" si="3"/>
        <v>1</v>
      </c>
      <c r="AC37" s="7" t="b">
        <f t="shared" si="4"/>
        <v>0</v>
      </c>
      <c r="AD37" s="7" t="b">
        <f t="shared" si="6"/>
        <v>0</v>
      </c>
      <c r="AE37" s="7" t="b">
        <f t="shared" si="5"/>
        <v>0</v>
      </c>
      <c r="AF37" s="7" t="b">
        <f t="shared" si="7"/>
        <v>0</v>
      </c>
      <c r="AH37" t="b">
        <f>AND(Table252102[[#This Row],[Developmental toxicity]:[Reproductive toxicity]])</f>
        <v>0</v>
      </c>
    </row>
    <row r="38" spans="1:34" x14ac:dyDescent="0.25">
      <c r="A38" s="3">
        <f t="shared" si="0"/>
        <v>37</v>
      </c>
      <c r="B38" s="4" t="s">
        <v>1440</v>
      </c>
      <c r="C38" s="5" t="s">
        <v>2753</v>
      </c>
      <c r="D38" s="3" t="s">
        <v>3730</v>
      </c>
      <c r="E38" s="12" t="s">
        <v>8023</v>
      </c>
      <c r="F38" t="s">
        <v>8857</v>
      </c>
      <c r="G38" s="1" t="s">
        <v>10666</v>
      </c>
      <c r="H38" t="s">
        <v>10666</v>
      </c>
      <c r="I38" t="s">
        <v>10667</v>
      </c>
      <c r="J38" s="5"/>
      <c r="K38" s="7" t="e">
        <v>#N/A</v>
      </c>
      <c r="L38" s="7" t="e">
        <v>#N/A</v>
      </c>
      <c r="M38" s="7" t="e">
        <v>#N/A</v>
      </c>
      <c r="N38" s="7" t="e">
        <v>#N/A</v>
      </c>
      <c r="O38" s="7" t="e">
        <v>#N/A</v>
      </c>
      <c r="P38" s="7" t="e">
        <v>#N/A</v>
      </c>
      <c r="Q38" s="7" t="e">
        <v>#N/A</v>
      </c>
      <c r="R38" s="7" t="e">
        <v>#N/A</v>
      </c>
      <c r="S38" s="7" t="e">
        <v>#N/A</v>
      </c>
      <c r="T38" s="7">
        <v>0</v>
      </c>
      <c r="U38" s="7" t="e">
        <v>#N/A</v>
      </c>
      <c r="V38" s="7" t="e">
        <v>#N/A</v>
      </c>
      <c r="W38" s="7" t="e">
        <v>#N/A</v>
      </c>
      <c r="X38" s="7" t="e">
        <v>#N/A</v>
      </c>
      <c r="Y38" s="7" t="e">
        <v>#N/A</v>
      </c>
      <c r="Z38" s="7">
        <f t="shared" si="1"/>
        <v>0</v>
      </c>
      <c r="AA38" s="7">
        <f t="shared" si="2"/>
        <v>0</v>
      </c>
      <c r="AB38" s="7" t="b">
        <f t="shared" si="3"/>
        <v>1</v>
      </c>
      <c r="AC38" s="7" t="b">
        <f t="shared" si="4"/>
        <v>0</v>
      </c>
      <c r="AD38" s="7" t="b">
        <f t="shared" si="6"/>
        <v>1</v>
      </c>
      <c r="AE38" s="7" t="b">
        <f t="shared" si="5"/>
        <v>0</v>
      </c>
      <c r="AF38" s="7" t="b">
        <f t="shared" si="7"/>
        <v>0</v>
      </c>
      <c r="AH38" t="b">
        <f>AND(Table252102[[#This Row],[Developmental toxicity]:[Reproductive toxicity]])</f>
        <v>0</v>
      </c>
    </row>
    <row r="39" spans="1:34" x14ac:dyDescent="0.25">
      <c r="A39" s="3">
        <f t="shared" si="0"/>
        <v>38</v>
      </c>
      <c r="B39" s="4"/>
      <c r="C39" s="5" t="s">
        <v>12873</v>
      </c>
      <c r="D39" s="3" t="s">
        <v>12872</v>
      </c>
      <c r="E39" s="29" t="s">
        <v>16987</v>
      </c>
      <c r="F39" s="3" t="s">
        <v>16988</v>
      </c>
      <c r="G39" s="5" t="s">
        <v>16989</v>
      </c>
      <c r="H39" s="3" t="s">
        <v>16989</v>
      </c>
      <c r="I39" s="3" t="s">
        <v>16990</v>
      </c>
      <c r="J39" s="5"/>
      <c r="K39" s="7" t="e">
        <v>#N/A</v>
      </c>
      <c r="L39" s="7" t="e">
        <v>#N/A</v>
      </c>
      <c r="M39" s="7" t="e">
        <v>#N/A</v>
      </c>
      <c r="N39" s="7" t="e">
        <v>#N/A</v>
      </c>
      <c r="O39" s="7" t="e">
        <v>#N/A</v>
      </c>
      <c r="P39" s="7" t="e">
        <v>#N/A</v>
      </c>
      <c r="Q39" s="7" t="e">
        <v>#N/A</v>
      </c>
      <c r="R39" s="7" t="e">
        <v>#N/A</v>
      </c>
      <c r="S39" s="7" t="e">
        <v>#N/A</v>
      </c>
      <c r="T39" s="7" t="e">
        <v>#N/A</v>
      </c>
      <c r="U39" s="7" t="e">
        <v>#N/A</v>
      </c>
      <c r="V39" s="7" t="e">
        <v>#N/A</v>
      </c>
      <c r="W39" s="3">
        <v>0</v>
      </c>
      <c r="X39" s="3" t="e">
        <v>#N/A</v>
      </c>
      <c r="Y39" s="7" t="e">
        <v>#N/A</v>
      </c>
      <c r="Z39" s="7">
        <f t="shared" si="1"/>
        <v>0</v>
      </c>
      <c r="AA39" s="7">
        <f t="shared" si="2"/>
        <v>0</v>
      </c>
      <c r="AB39" s="7" t="b">
        <f t="shared" si="3"/>
        <v>0</v>
      </c>
      <c r="AC39" s="7" t="b">
        <f t="shared" si="4"/>
        <v>1</v>
      </c>
      <c r="AD39" s="7" t="b">
        <f t="shared" si="6"/>
        <v>0</v>
      </c>
      <c r="AE39" s="7" t="b">
        <f t="shared" si="5"/>
        <v>1</v>
      </c>
      <c r="AF39" s="7" t="b">
        <f t="shared" si="7"/>
        <v>0</v>
      </c>
      <c r="AH39" t="b">
        <f>AND(Table252102[[#This Row],[Developmental toxicity]:[Reproductive toxicity]])</f>
        <v>0</v>
      </c>
    </row>
    <row r="40" spans="1:34" x14ac:dyDescent="0.25">
      <c r="A40" s="3">
        <f t="shared" si="0"/>
        <v>39</v>
      </c>
      <c r="B40" s="4">
        <v>573</v>
      </c>
      <c r="C40" s="5" t="s">
        <v>1213</v>
      </c>
      <c r="D40" s="3" t="s">
        <v>3215</v>
      </c>
      <c r="E40" s="29" t="s">
        <v>4954</v>
      </c>
      <c r="F40" s="3" t="s">
        <v>5860</v>
      </c>
      <c r="G40" s="5" t="s">
        <v>1214</v>
      </c>
      <c r="H40" s="3" t="s">
        <v>1214</v>
      </c>
      <c r="I40" s="3" t="s">
        <v>6869</v>
      </c>
      <c r="J40" s="5" t="s">
        <v>1430</v>
      </c>
      <c r="K40" s="7" t="e">
        <v>#N/A</v>
      </c>
      <c r="L40" s="7">
        <v>1</v>
      </c>
      <c r="M40" s="7" t="e">
        <v>#N/A</v>
      </c>
      <c r="N40" s="7" t="e">
        <v>#N/A</v>
      </c>
      <c r="O40" s="7" t="e">
        <v>#N/A</v>
      </c>
      <c r="P40" s="7" t="e">
        <v>#N/A</v>
      </c>
      <c r="Q40" s="7" t="e">
        <v>#N/A</v>
      </c>
      <c r="R40" s="7" t="e">
        <v>#N/A</v>
      </c>
      <c r="S40" s="7" t="e">
        <v>#N/A</v>
      </c>
      <c r="T40" s="7">
        <v>0</v>
      </c>
      <c r="U40" s="7" t="e">
        <v>#N/A</v>
      </c>
      <c r="V40" s="7" t="e">
        <v>#N/A</v>
      </c>
      <c r="W40" s="7" t="e">
        <v>#N/A</v>
      </c>
      <c r="X40" s="7" t="e">
        <v>#N/A</v>
      </c>
      <c r="Y40" s="7">
        <v>0</v>
      </c>
      <c r="Z40" s="7">
        <f t="shared" si="1"/>
        <v>1</v>
      </c>
      <c r="AA40" s="7">
        <f t="shared" si="2"/>
        <v>0</v>
      </c>
      <c r="AB40" s="7" t="b">
        <f t="shared" si="3"/>
        <v>1</v>
      </c>
      <c r="AC40" s="7" t="b">
        <f t="shared" si="4"/>
        <v>0</v>
      </c>
      <c r="AD40" s="7" t="b">
        <f t="shared" si="6"/>
        <v>1</v>
      </c>
      <c r="AE40" s="7" t="b">
        <f t="shared" si="5"/>
        <v>0</v>
      </c>
      <c r="AF40" s="7" t="b">
        <f t="shared" si="7"/>
        <v>0</v>
      </c>
      <c r="AH40" t="b">
        <f>AND(Table252102[[#This Row],[Developmental toxicity]:[Reproductive toxicity]])</f>
        <v>0</v>
      </c>
    </row>
    <row r="41" spans="1:34" x14ac:dyDescent="0.25">
      <c r="A41" s="3">
        <f t="shared" si="0"/>
        <v>40</v>
      </c>
      <c r="B41" s="4">
        <v>12865</v>
      </c>
      <c r="C41" s="1" t="s">
        <v>4183</v>
      </c>
      <c r="D41" s="3" t="s">
        <v>314</v>
      </c>
      <c r="E41" s="12" t="s">
        <v>4113</v>
      </c>
      <c r="F41" t="s">
        <v>3935</v>
      </c>
      <c r="G41" s="1" t="s">
        <v>4535</v>
      </c>
      <c r="H41" t="s">
        <v>4535</v>
      </c>
      <c r="I41" t="s">
        <v>4536</v>
      </c>
      <c r="J41" s="5" t="s">
        <v>283</v>
      </c>
      <c r="K41" s="7" t="e">
        <v>#N/A</v>
      </c>
      <c r="L41" s="7" t="e">
        <v>#N/A</v>
      </c>
      <c r="M41" s="3" t="e">
        <v>#N/A</v>
      </c>
      <c r="N41" s="7" t="e">
        <v>#N/A</v>
      </c>
      <c r="O41" s="7" t="e">
        <v>#N/A</v>
      </c>
      <c r="P41" s="3" t="e">
        <v>#N/A</v>
      </c>
      <c r="Q41" s="3" t="e">
        <v>#N/A</v>
      </c>
      <c r="R41" s="7" t="e">
        <v>#N/A</v>
      </c>
      <c r="S41" s="3" t="e">
        <v>#N/A</v>
      </c>
      <c r="T41" s="3" t="e">
        <v>#N/A</v>
      </c>
      <c r="U41" s="7" t="e">
        <v>#N/A</v>
      </c>
      <c r="V41" s="7" t="e">
        <v>#N/A</v>
      </c>
      <c r="W41" s="3">
        <v>1</v>
      </c>
      <c r="X41" s="3">
        <v>1</v>
      </c>
      <c r="Y41" s="7" t="e">
        <v>#N/A</v>
      </c>
      <c r="Z41" s="7">
        <f t="shared" si="1"/>
        <v>1</v>
      </c>
      <c r="AA41" s="7">
        <f t="shared" si="2"/>
        <v>1</v>
      </c>
      <c r="AB41" s="7" t="b">
        <f t="shared" si="3"/>
        <v>1</v>
      </c>
      <c r="AC41" s="7" t="b">
        <f t="shared" si="4"/>
        <v>1</v>
      </c>
      <c r="AD41" s="7" t="b">
        <f t="shared" si="6"/>
        <v>0</v>
      </c>
      <c r="AE41" s="7" t="b">
        <f t="shared" si="5"/>
        <v>1</v>
      </c>
      <c r="AF41" s="7" t="b">
        <f t="shared" si="7"/>
        <v>0</v>
      </c>
      <c r="AH41" t="b">
        <f>AND(Table252102[[#This Row],[Developmental toxicity]:[Reproductive toxicity]])</f>
        <v>1</v>
      </c>
    </row>
    <row r="42" spans="1:34" x14ac:dyDescent="0.25">
      <c r="A42" s="3">
        <f t="shared" si="0"/>
        <v>41</v>
      </c>
      <c r="B42" s="4"/>
      <c r="C42" s="5" t="s">
        <v>11409</v>
      </c>
      <c r="D42" s="3" t="s">
        <v>11408</v>
      </c>
      <c r="E42" s="29" t="s">
        <v>14613</v>
      </c>
      <c r="F42" s="3" t="s">
        <v>14614</v>
      </c>
      <c r="G42" s="5" t="s">
        <v>14615</v>
      </c>
      <c r="H42" s="3" t="s">
        <v>4337</v>
      </c>
      <c r="I42" s="3" t="s">
        <v>14616</v>
      </c>
      <c r="J42" s="5"/>
      <c r="K42" s="7" t="e">
        <v>#N/A</v>
      </c>
      <c r="L42" s="7">
        <v>1</v>
      </c>
      <c r="M42" s="7" t="e">
        <v>#N/A</v>
      </c>
      <c r="N42" s="7" t="e">
        <v>#N/A</v>
      </c>
      <c r="O42" s="7" t="e">
        <v>#N/A</v>
      </c>
      <c r="P42" s="7" t="e">
        <v>#N/A</v>
      </c>
      <c r="Q42" s="7" t="e">
        <v>#N/A</v>
      </c>
      <c r="R42" s="7" t="e">
        <v>#N/A</v>
      </c>
      <c r="S42" s="7" t="e">
        <v>#N/A</v>
      </c>
      <c r="T42" s="7" t="e">
        <v>#N/A</v>
      </c>
      <c r="U42" s="7" t="e">
        <v>#N/A</v>
      </c>
      <c r="V42" s="7" t="e">
        <v>#N/A</v>
      </c>
      <c r="W42" s="3">
        <v>1</v>
      </c>
      <c r="X42" s="3">
        <v>1</v>
      </c>
      <c r="Y42" s="7">
        <v>1</v>
      </c>
      <c r="Z42" s="7">
        <f t="shared" si="1"/>
        <v>1</v>
      </c>
      <c r="AA42" s="7">
        <f t="shared" si="2"/>
        <v>1</v>
      </c>
      <c r="AB42" s="7" t="b">
        <f t="shared" si="3"/>
        <v>1</v>
      </c>
      <c r="AC42" s="7" t="b">
        <f t="shared" si="4"/>
        <v>1</v>
      </c>
      <c r="AD42" s="7" t="b">
        <f t="shared" si="6"/>
        <v>0</v>
      </c>
      <c r="AE42" s="7" t="b">
        <f t="shared" si="5"/>
        <v>1</v>
      </c>
      <c r="AF42" s="7" t="b">
        <f t="shared" si="7"/>
        <v>0</v>
      </c>
      <c r="AH42" t="b">
        <f>AND(Table252102[[#This Row],[Developmental toxicity]:[Reproductive toxicity]])</f>
        <v>1</v>
      </c>
    </row>
    <row r="43" spans="1:34" x14ac:dyDescent="0.25">
      <c r="A43" s="3">
        <f t="shared" si="0"/>
        <v>42</v>
      </c>
      <c r="B43" s="4" t="s">
        <v>1440</v>
      </c>
      <c r="C43" s="5" t="s">
        <v>2028</v>
      </c>
      <c r="D43" s="3" t="s">
        <v>2908</v>
      </c>
      <c r="E43" s="29" t="s">
        <v>7309</v>
      </c>
      <c r="F43" s="3" t="s">
        <v>8158</v>
      </c>
      <c r="G43" s="5" t="s">
        <v>9097</v>
      </c>
      <c r="H43" s="3" t="s">
        <v>9097</v>
      </c>
      <c r="I43" s="3" t="s">
        <v>9098</v>
      </c>
      <c r="J43" s="5"/>
      <c r="K43" s="7" t="e">
        <v>#N/A</v>
      </c>
      <c r="L43" s="7" t="e">
        <v>#N/A</v>
      </c>
      <c r="M43" s="7" t="e">
        <v>#N/A</v>
      </c>
      <c r="N43" s="7" t="e">
        <v>#N/A</v>
      </c>
      <c r="O43" s="7" t="e">
        <v>#N/A</v>
      </c>
      <c r="P43" s="7" t="e">
        <v>#N/A</v>
      </c>
      <c r="Q43" s="7" t="e">
        <v>#N/A</v>
      </c>
      <c r="R43" s="7" t="e">
        <v>#N/A</v>
      </c>
      <c r="S43" s="7" t="e">
        <v>#N/A</v>
      </c>
      <c r="T43" s="7">
        <v>0</v>
      </c>
      <c r="U43" s="7" t="e">
        <v>#N/A</v>
      </c>
      <c r="V43" s="7" t="e">
        <v>#N/A</v>
      </c>
      <c r="W43" s="7" t="e">
        <v>#N/A</v>
      </c>
      <c r="X43" s="7" t="e">
        <v>#N/A</v>
      </c>
      <c r="Y43" s="7">
        <v>0</v>
      </c>
      <c r="Z43" s="7">
        <f t="shared" si="1"/>
        <v>0</v>
      </c>
      <c r="AA43" s="7">
        <f t="shared" si="2"/>
        <v>0</v>
      </c>
      <c r="AB43" s="7" t="b">
        <f t="shared" si="3"/>
        <v>1</v>
      </c>
      <c r="AC43" s="7" t="b">
        <f t="shared" si="4"/>
        <v>0</v>
      </c>
      <c r="AD43" s="7" t="b">
        <f t="shared" si="6"/>
        <v>1</v>
      </c>
      <c r="AE43" s="7" t="b">
        <f t="shared" si="5"/>
        <v>0</v>
      </c>
      <c r="AF43" s="7" t="b">
        <f t="shared" si="7"/>
        <v>0</v>
      </c>
      <c r="AH43" t="b">
        <f>AND(Table252102[[#This Row],[Developmental toxicity]:[Reproductive toxicity]])</f>
        <v>0</v>
      </c>
    </row>
    <row r="44" spans="1:34" x14ac:dyDescent="0.25">
      <c r="A44" s="3">
        <f t="shared" si="0"/>
        <v>43</v>
      </c>
      <c r="B44" s="4"/>
      <c r="C44" s="5" t="s">
        <v>12313</v>
      </c>
      <c r="D44" s="3" t="s">
        <v>12312</v>
      </c>
      <c r="E44" s="29" t="s">
        <v>16106</v>
      </c>
      <c r="F44" s="3" t="s">
        <v>16107</v>
      </c>
      <c r="G44" s="5" t="s">
        <v>16108</v>
      </c>
      <c r="H44" s="3" t="s">
        <v>16108</v>
      </c>
      <c r="I44" s="3" t="s">
        <v>16109</v>
      </c>
      <c r="J44" s="5"/>
      <c r="K44" s="7" t="e">
        <v>#N/A</v>
      </c>
      <c r="L44" s="7" t="e">
        <v>#N/A</v>
      </c>
      <c r="M44" s="7" t="e">
        <v>#N/A</v>
      </c>
      <c r="N44" s="7" t="e">
        <v>#N/A</v>
      </c>
      <c r="O44" s="7" t="e">
        <v>#N/A</v>
      </c>
      <c r="P44" s="7" t="e">
        <v>#N/A</v>
      </c>
      <c r="Q44" s="7" t="e">
        <v>#N/A</v>
      </c>
      <c r="R44" s="7" t="e">
        <v>#N/A</v>
      </c>
      <c r="S44" s="7" t="e">
        <v>#N/A</v>
      </c>
      <c r="T44" s="7" t="e">
        <v>#N/A</v>
      </c>
      <c r="U44" s="7" t="e">
        <v>#N/A</v>
      </c>
      <c r="V44" s="7" t="e">
        <v>#N/A</v>
      </c>
      <c r="W44" s="3">
        <v>0</v>
      </c>
      <c r="X44" s="3" t="e">
        <v>#N/A</v>
      </c>
      <c r="Y44" s="7" t="e">
        <v>#N/A</v>
      </c>
      <c r="Z44" s="7">
        <f t="shared" si="1"/>
        <v>0</v>
      </c>
      <c r="AA44" s="7">
        <f t="shared" si="2"/>
        <v>0</v>
      </c>
      <c r="AB44" s="7" t="b">
        <f t="shared" si="3"/>
        <v>0</v>
      </c>
      <c r="AC44" s="7" t="b">
        <f t="shared" si="4"/>
        <v>1</v>
      </c>
      <c r="AD44" s="7" t="b">
        <f t="shared" si="6"/>
        <v>0</v>
      </c>
      <c r="AE44" s="7" t="b">
        <f t="shared" si="5"/>
        <v>1</v>
      </c>
      <c r="AF44" s="7" t="b">
        <f t="shared" si="7"/>
        <v>0</v>
      </c>
      <c r="AH44" t="b">
        <f>AND(Table252102[[#This Row],[Developmental toxicity]:[Reproductive toxicity]])</f>
        <v>0</v>
      </c>
    </row>
    <row r="45" spans="1:34" x14ac:dyDescent="0.25">
      <c r="A45" s="3">
        <f t="shared" si="0"/>
        <v>44</v>
      </c>
      <c r="B45" s="4"/>
      <c r="C45" s="5" t="s">
        <v>11996</v>
      </c>
      <c r="D45" s="3" t="s">
        <v>11995</v>
      </c>
      <c r="E45" s="29" t="s">
        <v>15630</v>
      </c>
      <c r="F45" s="3" t="s">
        <v>15631</v>
      </c>
      <c r="G45" s="5" t="s">
        <v>11997</v>
      </c>
      <c r="H45" s="3" t="s">
        <v>11997</v>
      </c>
      <c r="I45" s="3" t="s">
        <v>15632</v>
      </c>
      <c r="J45" s="5"/>
      <c r="K45" s="7" t="e">
        <v>#N/A</v>
      </c>
      <c r="L45" s="7" t="e">
        <v>#N/A</v>
      </c>
      <c r="M45" s="7" t="e">
        <v>#N/A</v>
      </c>
      <c r="N45" s="7" t="e">
        <v>#N/A</v>
      </c>
      <c r="O45" s="7" t="e">
        <v>#N/A</v>
      </c>
      <c r="P45" s="7" t="e">
        <v>#N/A</v>
      </c>
      <c r="Q45" s="7" t="e">
        <v>#N/A</v>
      </c>
      <c r="R45" s="7" t="e">
        <v>#N/A</v>
      </c>
      <c r="S45" s="7" t="e">
        <v>#N/A</v>
      </c>
      <c r="T45" s="7" t="e">
        <v>#N/A</v>
      </c>
      <c r="U45" s="7" t="e">
        <v>#N/A</v>
      </c>
      <c r="V45" s="7" t="e">
        <v>#N/A</v>
      </c>
      <c r="W45" s="7">
        <v>0</v>
      </c>
      <c r="X45" s="7" t="e">
        <v>#N/A</v>
      </c>
      <c r="Y45" s="7">
        <v>0</v>
      </c>
      <c r="Z45" s="7">
        <f t="shared" si="1"/>
        <v>0</v>
      </c>
      <c r="AA45" s="7">
        <f t="shared" si="2"/>
        <v>0</v>
      </c>
      <c r="AB45" s="7" t="b">
        <f t="shared" si="3"/>
        <v>1</v>
      </c>
      <c r="AC45" s="7" t="b">
        <f t="shared" si="4"/>
        <v>1</v>
      </c>
      <c r="AD45" s="7" t="b">
        <f t="shared" si="6"/>
        <v>0</v>
      </c>
      <c r="AE45" s="7" t="b">
        <f t="shared" si="5"/>
        <v>1</v>
      </c>
      <c r="AF45" s="7" t="b">
        <f t="shared" si="7"/>
        <v>0</v>
      </c>
      <c r="AH45" t="b">
        <f>AND(Table252102[[#This Row],[Developmental toxicity]:[Reproductive toxicity]])</f>
        <v>1</v>
      </c>
    </row>
    <row r="46" spans="1:34" x14ac:dyDescent="0.25">
      <c r="A46" s="3">
        <f t="shared" si="0"/>
        <v>45</v>
      </c>
      <c r="B46" s="4" t="s">
        <v>1440</v>
      </c>
      <c r="C46" s="5" t="s">
        <v>2360</v>
      </c>
      <c r="D46" s="3" t="s">
        <v>3281</v>
      </c>
      <c r="E46" s="29" t="s">
        <v>7637</v>
      </c>
      <c r="F46" s="3" t="s">
        <v>8478</v>
      </c>
      <c r="G46" s="5" t="s">
        <v>9800</v>
      </c>
      <c r="H46" s="3" t="s">
        <v>9800</v>
      </c>
      <c r="I46" s="3" t="s">
        <v>9801</v>
      </c>
      <c r="J46" s="5"/>
      <c r="K46" s="7" t="e">
        <v>#N/A</v>
      </c>
      <c r="L46" s="7" t="e">
        <v>#N/A</v>
      </c>
      <c r="M46" s="7" t="e">
        <v>#N/A</v>
      </c>
      <c r="N46" s="7" t="e">
        <v>#N/A</v>
      </c>
      <c r="O46" s="7" t="e">
        <v>#N/A</v>
      </c>
      <c r="P46" s="7" t="e">
        <v>#N/A</v>
      </c>
      <c r="Q46" s="7" t="e">
        <v>#N/A</v>
      </c>
      <c r="R46" s="7" t="e">
        <v>#N/A</v>
      </c>
      <c r="S46" s="7" t="e">
        <v>#N/A</v>
      </c>
      <c r="T46" s="7">
        <v>0</v>
      </c>
      <c r="U46" s="7" t="e">
        <v>#N/A</v>
      </c>
      <c r="V46" s="7" t="e">
        <v>#N/A</v>
      </c>
      <c r="W46" s="7">
        <v>1</v>
      </c>
      <c r="X46" s="7" t="e">
        <v>#N/A</v>
      </c>
      <c r="Y46" s="7">
        <v>1</v>
      </c>
      <c r="Z46" s="7">
        <f t="shared" si="1"/>
        <v>1</v>
      </c>
      <c r="AA46" s="7">
        <f t="shared" si="2"/>
        <v>1</v>
      </c>
      <c r="AB46" s="7" t="b">
        <f t="shared" si="3"/>
        <v>1</v>
      </c>
      <c r="AC46" s="7" t="b">
        <f t="shared" si="4"/>
        <v>1</v>
      </c>
      <c r="AD46" s="7" t="b">
        <f t="shared" si="6"/>
        <v>1</v>
      </c>
      <c r="AE46" s="7" t="b">
        <f t="shared" si="5"/>
        <v>1</v>
      </c>
      <c r="AF46" s="7" t="b">
        <f t="shared" si="7"/>
        <v>0</v>
      </c>
      <c r="AH46" t="b">
        <f>AND(Table252102[[#This Row],[Developmental toxicity]:[Reproductive toxicity]])</f>
        <v>1</v>
      </c>
    </row>
    <row r="47" spans="1:34" x14ac:dyDescent="0.25">
      <c r="A47" s="3">
        <f t="shared" si="0"/>
        <v>46</v>
      </c>
      <c r="B47" s="4" t="s">
        <v>1440</v>
      </c>
      <c r="C47" s="5" t="s">
        <v>2296</v>
      </c>
      <c r="D47" s="3" t="s">
        <v>3211</v>
      </c>
      <c r="E47" s="29" t="s">
        <v>7574</v>
      </c>
      <c r="F47" s="3" t="s">
        <v>8421</v>
      </c>
      <c r="G47" s="5" t="s">
        <v>9675</v>
      </c>
      <c r="H47" s="3" t="s">
        <v>9675</v>
      </c>
      <c r="I47" s="3" t="s">
        <v>9676</v>
      </c>
      <c r="J47" s="5"/>
      <c r="K47" s="7" t="e">
        <v>#N/A</v>
      </c>
      <c r="L47" s="7" t="e">
        <v>#N/A</v>
      </c>
      <c r="M47" s="7" t="e">
        <v>#N/A</v>
      </c>
      <c r="N47" s="7" t="e">
        <v>#N/A</v>
      </c>
      <c r="O47" s="7" t="e">
        <v>#N/A</v>
      </c>
      <c r="P47" s="7" t="e">
        <v>#N/A</v>
      </c>
      <c r="Q47" s="7" t="e">
        <v>#N/A</v>
      </c>
      <c r="R47" s="7" t="e">
        <v>#N/A</v>
      </c>
      <c r="S47" s="7" t="e">
        <v>#N/A</v>
      </c>
      <c r="T47" s="7">
        <v>1</v>
      </c>
      <c r="U47" s="7" t="e">
        <v>#N/A</v>
      </c>
      <c r="V47" s="7" t="e">
        <v>#N/A</v>
      </c>
      <c r="W47" s="7">
        <v>0</v>
      </c>
      <c r="X47" s="7" t="e">
        <v>#N/A</v>
      </c>
      <c r="Y47" s="7">
        <v>0</v>
      </c>
      <c r="Z47" s="7">
        <f t="shared" si="1"/>
        <v>1</v>
      </c>
      <c r="AA47" s="7">
        <f t="shared" si="2"/>
        <v>0</v>
      </c>
      <c r="AB47" s="7" t="b">
        <f t="shared" si="3"/>
        <v>1</v>
      </c>
      <c r="AC47" s="7" t="b">
        <f t="shared" si="4"/>
        <v>1</v>
      </c>
      <c r="AD47" s="7" t="b">
        <f t="shared" si="6"/>
        <v>1</v>
      </c>
      <c r="AE47" s="7" t="b">
        <f t="shared" si="5"/>
        <v>1</v>
      </c>
      <c r="AF47" s="7" t="b">
        <f t="shared" si="7"/>
        <v>0</v>
      </c>
      <c r="AH47" t="b">
        <f>AND(Table252102[[#This Row],[Developmental toxicity]:[Reproductive toxicity]])</f>
        <v>1</v>
      </c>
    </row>
    <row r="48" spans="1:34" x14ac:dyDescent="0.25">
      <c r="A48" s="3">
        <f t="shared" si="0"/>
        <v>47</v>
      </c>
      <c r="B48" s="4"/>
      <c r="C48" s="5" t="s">
        <v>20599</v>
      </c>
      <c r="D48" s="3" t="s">
        <v>19272</v>
      </c>
      <c r="E48" s="29" t="s">
        <v>20354</v>
      </c>
      <c r="F48" s="3" t="s">
        <v>19911</v>
      </c>
      <c r="G48" s="5" t="s">
        <v>14665</v>
      </c>
      <c r="H48" s="3" t="s">
        <v>14665</v>
      </c>
      <c r="I48" s="3" t="s">
        <v>19912</v>
      </c>
      <c r="J48" s="5" t="s">
        <v>20</v>
      </c>
      <c r="K48" s="7" t="e">
        <v>#N/A</v>
      </c>
      <c r="L48" s="7" t="e">
        <v>#N/A</v>
      </c>
      <c r="M48" s="7" t="e">
        <v>#N/A</v>
      </c>
      <c r="N48" s="7" t="e">
        <v>#N/A</v>
      </c>
      <c r="O48" s="7" t="e">
        <v>#N/A</v>
      </c>
      <c r="P48" s="7" t="e">
        <v>#N/A</v>
      </c>
      <c r="Q48" s="7" t="e">
        <v>#N/A</v>
      </c>
      <c r="R48" s="7" t="e">
        <v>#N/A</v>
      </c>
      <c r="S48" s="7" t="e">
        <v>#N/A</v>
      </c>
      <c r="T48" s="7" t="e">
        <v>#N/A</v>
      </c>
      <c r="U48" s="7" t="e">
        <v>#N/A</v>
      </c>
      <c r="V48" s="7" t="e">
        <v>#N/A</v>
      </c>
      <c r="W48" s="7">
        <v>1</v>
      </c>
      <c r="X48" s="7">
        <v>1</v>
      </c>
      <c r="Y48" s="7" t="e">
        <v>#N/A</v>
      </c>
      <c r="Z48" s="7">
        <f t="shared" si="1"/>
        <v>1</v>
      </c>
      <c r="AA48" s="7">
        <f t="shared" si="2"/>
        <v>1</v>
      </c>
      <c r="AB48" s="7" t="b">
        <f t="shared" si="3"/>
        <v>1</v>
      </c>
      <c r="AC48" s="7" t="b">
        <f t="shared" si="4"/>
        <v>1</v>
      </c>
      <c r="AD48" s="7" t="b">
        <f t="shared" si="6"/>
        <v>0</v>
      </c>
      <c r="AE48" s="7" t="b">
        <f t="shared" si="5"/>
        <v>1</v>
      </c>
      <c r="AF48" s="7" t="b">
        <f t="shared" si="7"/>
        <v>0</v>
      </c>
      <c r="AH48" t="b">
        <f>AND(Table252102[[#This Row],[Developmental toxicity]:[Reproductive toxicity]])</f>
        <v>1</v>
      </c>
    </row>
    <row r="49" spans="1:34" x14ac:dyDescent="0.25">
      <c r="A49" s="3">
        <f t="shared" si="0"/>
        <v>48</v>
      </c>
      <c r="B49" s="4"/>
      <c r="C49" s="1" t="s">
        <v>21128</v>
      </c>
      <c r="D49" s="3" t="s">
        <v>20732</v>
      </c>
      <c r="E49" s="94" t="s">
        <v>20930</v>
      </c>
      <c r="F49" t="s">
        <v>21429</v>
      </c>
      <c r="G49" s="1" t="s">
        <v>21430</v>
      </c>
      <c r="H49" t="s">
        <v>21431</v>
      </c>
      <c r="I49" t="s">
        <v>21432</v>
      </c>
      <c r="J49" s="5"/>
      <c r="K49" s="7" t="e">
        <v>#N/A</v>
      </c>
      <c r="L49" s="7" t="e">
        <v>#N/A</v>
      </c>
      <c r="M49" s="7" t="e">
        <v>#N/A</v>
      </c>
      <c r="N49" s="7" t="e">
        <v>#N/A</v>
      </c>
      <c r="O49" s="7" t="e">
        <v>#N/A</v>
      </c>
      <c r="P49" s="7" t="e">
        <v>#N/A</v>
      </c>
      <c r="Q49" s="7" t="e">
        <v>#N/A</v>
      </c>
      <c r="R49" s="7" t="e">
        <v>#N/A</v>
      </c>
      <c r="S49" s="7" t="e">
        <v>#N/A</v>
      </c>
      <c r="T49" s="7" t="e">
        <v>#N/A</v>
      </c>
      <c r="U49" s="7" t="e">
        <v>#N/A</v>
      </c>
      <c r="V49" s="7" t="e">
        <v>#N/A</v>
      </c>
      <c r="W49" s="7" t="e">
        <v>#N/A</v>
      </c>
      <c r="X49" s="7" t="e">
        <v>#N/A</v>
      </c>
      <c r="Y49" s="7">
        <v>0</v>
      </c>
      <c r="Z49" s="7">
        <f t="shared" si="1"/>
        <v>0</v>
      </c>
      <c r="AA49" s="7">
        <f t="shared" si="2"/>
        <v>0</v>
      </c>
      <c r="AB49" s="7" t="b">
        <f t="shared" si="3"/>
        <v>1</v>
      </c>
      <c r="AC49" s="7" t="b">
        <f t="shared" si="4"/>
        <v>0</v>
      </c>
      <c r="AD49" s="7" t="b">
        <f t="shared" si="6"/>
        <v>0</v>
      </c>
      <c r="AE49" s="7" t="b">
        <f t="shared" si="5"/>
        <v>0</v>
      </c>
      <c r="AF49" s="7" t="b">
        <f t="shared" si="7"/>
        <v>0</v>
      </c>
      <c r="AH49" t="b">
        <f>AND(Table252102[[#This Row],[Developmental toxicity]:[Reproductive toxicity]])</f>
        <v>0</v>
      </c>
    </row>
    <row r="50" spans="1:34" x14ac:dyDescent="0.25">
      <c r="A50" s="3">
        <f t="shared" si="0"/>
        <v>49</v>
      </c>
      <c r="B50" s="4"/>
      <c r="C50" s="1" t="s">
        <v>21130</v>
      </c>
      <c r="D50" s="3" t="s">
        <v>20734</v>
      </c>
      <c r="E50" s="94" t="s">
        <v>20932</v>
      </c>
      <c r="F50" t="s">
        <v>21437</v>
      </c>
      <c r="G50" s="1" t="s">
        <v>21438</v>
      </c>
      <c r="H50" t="s">
        <v>21439</v>
      </c>
      <c r="I50" t="s">
        <v>21440</v>
      </c>
      <c r="J50" s="5"/>
      <c r="K50" s="7" t="e">
        <v>#N/A</v>
      </c>
      <c r="L50" s="7" t="e">
        <v>#N/A</v>
      </c>
      <c r="M50" s="7" t="e">
        <v>#N/A</v>
      </c>
      <c r="N50" s="7" t="e">
        <v>#N/A</v>
      </c>
      <c r="O50" s="7" t="e">
        <v>#N/A</v>
      </c>
      <c r="P50" s="7" t="e">
        <v>#N/A</v>
      </c>
      <c r="Q50" s="7" t="e">
        <v>#N/A</v>
      </c>
      <c r="R50" s="7" t="e">
        <v>#N/A</v>
      </c>
      <c r="S50" s="7" t="e">
        <v>#N/A</v>
      </c>
      <c r="T50" s="7" t="e">
        <v>#N/A</v>
      </c>
      <c r="U50" s="7" t="e">
        <v>#N/A</v>
      </c>
      <c r="V50" s="7" t="e">
        <v>#N/A</v>
      </c>
      <c r="W50" s="7" t="e">
        <v>#N/A</v>
      </c>
      <c r="X50" s="7" t="e">
        <v>#N/A</v>
      </c>
      <c r="Y50" s="7">
        <v>0</v>
      </c>
      <c r="Z50" s="7">
        <f t="shared" si="1"/>
        <v>0</v>
      </c>
      <c r="AA50" s="7">
        <f t="shared" si="2"/>
        <v>0</v>
      </c>
      <c r="AB50" s="7" t="b">
        <f t="shared" si="3"/>
        <v>1</v>
      </c>
      <c r="AC50" s="7" t="b">
        <f t="shared" si="4"/>
        <v>0</v>
      </c>
      <c r="AD50" s="7" t="b">
        <f t="shared" si="6"/>
        <v>0</v>
      </c>
      <c r="AE50" s="7" t="b">
        <f t="shared" si="5"/>
        <v>0</v>
      </c>
      <c r="AF50" s="7" t="b">
        <f t="shared" si="7"/>
        <v>0</v>
      </c>
      <c r="AH50" t="b">
        <f>AND(Table252102[[#This Row],[Developmental toxicity]:[Reproductive toxicity]])</f>
        <v>0</v>
      </c>
    </row>
    <row r="51" spans="1:34" x14ac:dyDescent="0.25">
      <c r="A51" s="3">
        <f t="shared" si="0"/>
        <v>50</v>
      </c>
      <c r="B51" s="4">
        <v>71</v>
      </c>
      <c r="C51" s="5" t="s">
        <v>420</v>
      </c>
      <c r="D51" t="s">
        <v>5091</v>
      </c>
      <c r="E51" s="12" t="s">
        <v>4590</v>
      </c>
      <c r="F51" t="s">
        <v>5516</v>
      </c>
      <c r="G51" s="5" t="s">
        <v>421</v>
      </c>
      <c r="H51" t="s">
        <v>6009</v>
      </c>
      <c r="I51" t="s">
        <v>6407</v>
      </c>
      <c r="J51" s="5" t="s">
        <v>1433</v>
      </c>
      <c r="K51" s="7" t="e">
        <v>#N/A</v>
      </c>
      <c r="L51" s="7">
        <v>1</v>
      </c>
      <c r="M51" s="3" t="e">
        <v>#N/A</v>
      </c>
      <c r="N51" s="7" t="e">
        <v>#N/A</v>
      </c>
      <c r="O51" s="7" t="e">
        <v>#N/A</v>
      </c>
      <c r="P51" s="3" t="e">
        <v>#N/A</v>
      </c>
      <c r="Q51" s="3" t="e">
        <v>#N/A</v>
      </c>
      <c r="R51" s="7" t="e">
        <v>#N/A</v>
      </c>
      <c r="S51" s="3" t="e">
        <v>#N/A</v>
      </c>
      <c r="T51" s="3" t="e">
        <v>#N/A</v>
      </c>
      <c r="U51" s="7" t="e">
        <v>#N/A</v>
      </c>
      <c r="V51" s="7" t="e">
        <v>#N/A</v>
      </c>
      <c r="W51" s="3" t="e">
        <v>#N/A</v>
      </c>
      <c r="X51" s="3" t="e">
        <v>#N/A</v>
      </c>
      <c r="Y51" s="7" t="e">
        <v>#N/A</v>
      </c>
      <c r="Z51" s="7">
        <f t="shared" si="1"/>
        <v>1</v>
      </c>
      <c r="AA51" s="7">
        <f t="shared" si="2"/>
        <v>1</v>
      </c>
      <c r="AB51" s="7" t="b">
        <f t="shared" si="3"/>
        <v>0</v>
      </c>
      <c r="AC51" s="7" t="b">
        <f t="shared" si="4"/>
        <v>0</v>
      </c>
      <c r="AD51" s="7" t="b">
        <f t="shared" si="6"/>
        <v>0</v>
      </c>
      <c r="AE51" s="7" t="b">
        <f t="shared" si="5"/>
        <v>0</v>
      </c>
      <c r="AF51" s="7" t="b">
        <f t="shared" si="7"/>
        <v>0</v>
      </c>
      <c r="AH51" t="b">
        <f>AND(Table252102[[#This Row],[Developmental toxicity]:[Reproductive toxicity]])</f>
        <v>0</v>
      </c>
    </row>
    <row r="52" spans="1:34" x14ac:dyDescent="0.25">
      <c r="A52" s="3">
        <f t="shared" si="0"/>
        <v>51</v>
      </c>
      <c r="B52" s="4"/>
      <c r="C52" s="5" t="s">
        <v>12769</v>
      </c>
      <c r="D52" s="3" t="s">
        <v>12768</v>
      </c>
      <c r="E52" s="29" t="s">
        <v>16845</v>
      </c>
      <c r="F52" s="3" t="s">
        <v>16846</v>
      </c>
      <c r="G52" s="5" t="s">
        <v>12770</v>
      </c>
      <c r="H52" s="3" t="s">
        <v>12770</v>
      </c>
      <c r="I52" s="3" t="s">
        <v>16847</v>
      </c>
      <c r="J52" s="5"/>
      <c r="K52" s="7" t="e">
        <v>#N/A</v>
      </c>
      <c r="L52" s="7" t="e">
        <v>#N/A</v>
      </c>
      <c r="M52" s="7" t="e">
        <v>#N/A</v>
      </c>
      <c r="N52" s="7" t="e">
        <v>#N/A</v>
      </c>
      <c r="O52" s="7" t="e">
        <v>#N/A</v>
      </c>
      <c r="P52" s="7" t="e">
        <v>#N/A</v>
      </c>
      <c r="Q52" s="7" t="e">
        <v>#N/A</v>
      </c>
      <c r="R52" s="7" t="e">
        <v>#N/A</v>
      </c>
      <c r="S52" s="7" t="e">
        <v>#N/A</v>
      </c>
      <c r="T52" s="7" t="e">
        <v>#N/A</v>
      </c>
      <c r="U52" s="7" t="e">
        <v>#N/A</v>
      </c>
      <c r="V52" s="7" t="e">
        <v>#N/A</v>
      </c>
      <c r="W52" s="3">
        <v>0</v>
      </c>
      <c r="X52" s="3" t="e">
        <v>#N/A</v>
      </c>
      <c r="Y52" s="7" t="e">
        <v>#N/A</v>
      </c>
      <c r="Z52" s="7">
        <f t="shared" si="1"/>
        <v>0</v>
      </c>
      <c r="AA52" s="7">
        <f t="shared" si="2"/>
        <v>0</v>
      </c>
      <c r="AB52" s="7" t="b">
        <f t="shared" si="3"/>
        <v>0</v>
      </c>
      <c r="AC52" s="7" t="b">
        <f t="shared" si="4"/>
        <v>1</v>
      </c>
      <c r="AD52" s="7" t="b">
        <f t="shared" si="6"/>
        <v>0</v>
      </c>
      <c r="AE52" s="7" t="b">
        <f t="shared" si="5"/>
        <v>1</v>
      </c>
      <c r="AF52" s="7" t="b">
        <f t="shared" si="7"/>
        <v>0</v>
      </c>
      <c r="AH52" t="b">
        <f>AND(Table252102[[#This Row],[Developmental toxicity]:[Reproductive toxicity]])</f>
        <v>0</v>
      </c>
    </row>
    <row r="53" spans="1:34" x14ac:dyDescent="0.25">
      <c r="A53" s="3">
        <f t="shared" si="0"/>
        <v>52</v>
      </c>
      <c r="B53" s="4"/>
      <c r="C53" s="5" t="s">
        <v>11002</v>
      </c>
      <c r="D53" s="3" t="s">
        <v>17809</v>
      </c>
      <c r="E53" s="29" t="s">
        <v>18083</v>
      </c>
      <c r="F53" s="3" t="s">
        <v>18001</v>
      </c>
      <c r="G53" s="5" t="s">
        <v>18173</v>
      </c>
      <c r="H53" s="3" t="s">
        <v>13861</v>
      </c>
      <c r="I53" s="3" t="s">
        <v>18174</v>
      </c>
      <c r="J53" s="5"/>
      <c r="K53" s="7" t="e">
        <v>#N/A</v>
      </c>
      <c r="L53" s="7" t="e">
        <v>#N/A</v>
      </c>
      <c r="M53" s="7" t="e">
        <v>#N/A</v>
      </c>
      <c r="N53" s="7" t="e">
        <v>#N/A</v>
      </c>
      <c r="O53" s="7" t="e">
        <v>#N/A</v>
      </c>
      <c r="P53" s="7" t="e">
        <v>#N/A</v>
      </c>
      <c r="Q53" s="7" t="e">
        <v>#N/A</v>
      </c>
      <c r="R53" s="7" t="e">
        <v>#N/A</v>
      </c>
      <c r="S53" s="7" t="e">
        <v>#N/A</v>
      </c>
      <c r="T53" s="7" t="e">
        <v>#N/A</v>
      </c>
      <c r="U53" s="7" t="e">
        <v>#N/A</v>
      </c>
      <c r="V53" s="7" t="e">
        <v>#N/A</v>
      </c>
      <c r="W53" s="3">
        <v>1</v>
      </c>
      <c r="X53" s="3" t="e">
        <v>#N/A</v>
      </c>
      <c r="Y53" s="7" t="e">
        <v>#N/A</v>
      </c>
      <c r="Z53" s="7">
        <f t="shared" si="1"/>
        <v>1</v>
      </c>
      <c r="AA53" s="7">
        <f t="shared" si="2"/>
        <v>1</v>
      </c>
      <c r="AB53" s="7" t="b">
        <f t="shared" si="3"/>
        <v>0</v>
      </c>
      <c r="AC53" s="7" t="b">
        <f t="shared" si="4"/>
        <v>1</v>
      </c>
      <c r="AD53" s="7" t="b">
        <f t="shared" si="6"/>
        <v>0</v>
      </c>
      <c r="AE53" s="7" t="b">
        <f t="shared" si="5"/>
        <v>1</v>
      </c>
      <c r="AF53" s="7" t="b">
        <f t="shared" si="7"/>
        <v>0</v>
      </c>
      <c r="AH53" t="b">
        <f>AND(Table252102[[#This Row],[Developmental toxicity]:[Reproductive toxicity]])</f>
        <v>0</v>
      </c>
    </row>
    <row r="54" spans="1:34" x14ac:dyDescent="0.25">
      <c r="A54" s="3">
        <f t="shared" si="0"/>
        <v>53</v>
      </c>
      <c r="B54" s="4">
        <v>12843</v>
      </c>
      <c r="C54" s="5" t="s">
        <v>785</v>
      </c>
      <c r="D54" s="3" t="s">
        <v>304</v>
      </c>
      <c r="E54" s="29" t="s">
        <v>4103</v>
      </c>
      <c r="F54" s="3" t="s">
        <v>3925</v>
      </c>
      <c r="G54" s="5" t="s">
        <v>4515</v>
      </c>
      <c r="H54" s="3" t="s">
        <v>4515</v>
      </c>
      <c r="I54" s="3" t="s">
        <v>4516</v>
      </c>
      <c r="J54" s="5" t="s">
        <v>283</v>
      </c>
      <c r="K54" s="7" t="e">
        <v>#N/A</v>
      </c>
      <c r="L54" s="7">
        <v>1</v>
      </c>
      <c r="M54" s="7" t="e">
        <v>#N/A</v>
      </c>
      <c r="N54" s="7" t="e">
        <v>#N/A</v>
      </c>
      <c r="O54" s="7" t="e">
        <v>#N/A</v>
      </c>
      <c r="P54" s="7" t="e">
        <v>#N/A</v>
      </c>
      <c r="Q54" s="7" t="e">
        <v>#N/A</v>
      </c>
      <c r="R54" s="7" t="e">
        <v>#N/A</v>
      </c>
      <c r="S54" s="7" t="e">
        <v>#N/A</v>
      </c>
      <c r="T54" s="7" t="e">
        <v>#N/A</v>
      </c>
      <c r="U54" s="7" t="e">
        <v>#N/A</v>
      </c>
      <c r="V54" s="7" t="e">
        <v>#N/A</v>
      </c>
      <c r="W54" s="7" t="e">
        <v>#N/A</v>
      </c>
      <c r="X54" s="7" t="e">
        <v>#N/A</v>
      </c>
      <c r="Y54" s="7">
        <v>1</v>
      </c>
      <c r="Z54" s="7">
        <f t="shared" si="1"/>
        <v>1</v>
      </c>
      <c r="AA54" s="7">
        <f t="shared" si="2"/>
        <v>1</v>
      </c>
      <c r="AB54" s="7" t="b">
        <f t="shared" si="3"/>
        <v>1</v>
      </c>
      <c r="AC54" s="7" t="b">
        <f t="shared" si="4"/>
        <v>0</v>
      </c>
      <c r="AD54" s="7" t="b">
        <f t="shared" si="6"/>
        <v>0</v>
      </c>
      <c r="AE54" s="7" t="b">
        <f t="shared" si="5"/>
        <v>0</v>
      </c>
      <c r="AF54" s="7" t="b">
        <f t="shared" si="7"/>
        <v>0</v>
      </c>
      <c r="AH54" t="b">
        <f>AND(Table252102[[#This Row],[Developmental toxicity]:[Reproductive toxicity]])</f>
        <v>0</v>
      </c>
    </row>
    <row r="55" spans="1:34" x14ac:dyDescent="0.25">
      <c r="A55" s="3">
        <f t="shared" si="0"/>
        <v>54</v>
      </c>
      <c r="B55" s="4"/>
      <c r="C55" s="5" t="s">
        <v>20681</v>
      </c>
      <c r="D55" s="3" t="s">
        <v>19355</v>
      </c>
      <c r="E55" s="29" t="s">
        <v>20436</v>
      </c>
      <c r="F55" s="3" t="s">
        <v>20188</v>
      </c>
      <c r="G55" s="5" t="s">
        <v>20189</v>
      </c>
      <c r="H55" s="3" t="s">
        <v>20190</v>
      </c>
      <c r="I55" s="3" t="s">
        <v>20191</v>
      </c>
      <c r="J55" s="5" t="s">
        <v>20</v>
      </c>
      <c r="K55" s="7" t="e">
        <v>#N/A</v>
      </c>
      <c r="L55" s="7" t="e">
        <v>#N/A</v>
      </c>
      <c r="M55" s="7" t="e">
        <v>#N/A</v>
      </c>
      <c r="N55" s="7" t="e">
        <v>#N/A</v>
      </c>
      <c r="O55" s="7" t="e">
        <v>#N/A</v>
      </c>
      <c r="P55" s="7" t="e">
        <v>#N/A</v>
      </c>
      <c r="Q55" s="7" t="e">
        <v>#N/A</v>
      </c>
      <c r="R55" s="7" t="e">
        <v>#N/A</v>
      </c>
      <c r="S55" s="7" t="e">
        <v>#N/A</v>
      </c>
      <c r="T55" s="7" t="e">
        <v>#N/A</v>
      </c>
      <c r="U55" s="7" t="e">
        <v>#N/A</v>
      </c>
      <c r="V55" s="7" t="e">
        <v>#N/A</v>
      </c>
      <c r="W55" s="7" t="e">
        <v>#N/A</v>
      </c>
      <c r="X55" s="7">
        <v>1</v>
      </c>
      <c r="Y55" s="7" t="e">
        <v>#N/A</v>
      </c>
      <c r="Z55" s="7">
        <f t="shared" si="1"/>
        <v>1</v>
      </c>
      <c r="AA55" s="7">
        <f t="shared" si="2"/>
        <v>1</v>
      </c>
      <c r="AB55" s="7" t="b">
        <f t="shared" si="3"/>
        <v>1</v>
      </c>
      <c r="AC55" s="7" t="b">
        <f t="shared" si="4"/>
        <v>0</v>
      </c>
      <c r="AD55" s="7" t="b">
        <f t="shared" si="6"/>
        <v>0</v>
      </c>
      <c r="AE55" s="7" t="b">
        <f t="shared" si="5"/>
        <v>0</v>
      </c>
      <c r="AF55" s="7" t="b">
        <f t="shared" si="7"/>
        <v>0</v>
      </c>
      <c r="AH55" t="b">
        <f>AND(Table252102[[#This Row],[Developmental toxicity]:[Reproductive toxicity]])</f>
        <v>0</v>
      </c>
    </row>
    <row r="56" spans="1:34" x14ac:dyDescent="0.25">
      <c r="A56" s="3">
        <f t="shared" si="0"/>
        <v>55</v>
      </c>
      <c r="B56" s="4"/>
      <c r="C56" s="5" t="s">
        <v>20547</v>
      </c>
      <c r="D56" s="3" t="s">
        <v>19219</v>
      </c>
      <c r="E56" s="29" t="s">
        <v>20302</v>
      </c>
      <c r="F56" s="3" t="s">
        <v>19735</v>
      </c>
      <c r="G56" s="5" t="s">
        <v>19736</v>
      </c>
      <c r="H56" s="3" t="s">
        <v>19736</v>
      </c>
      <c r="I56" s="3" t="s">
        <v>19737</v>
      </c>
      <c r="J56" s="5" t="s">
        <v>20</v>
      </c>
      <c r="K56" s="7" t="e">
        <v>#N/A</v>
      </c>
      <c r="L56" s="7" t="e">
        <v>#N/A</v>
      </c>
      <c r="M56" s="7" t="e">
        <v>#N/A</v>
      </c>
      <c r="N56" s="7" t="e">
        <v>#N/A</v>
      </c>
      <c r="O56" s="7" t="e">
        <v>#N/A</v>
      </c>
      <c r="P56" s="7" t="e">
        <v>#N/A</v>
      </c>
      <c r="Q56" s="7" t="e">
        <v>#N/A</v>
      </c>
      <c r="R56" s="7" t="e">
        <v>#N/A</v>
      </c>
      <c r="S56" s="7" t="e">
        <v>#N/A</v>
      </c>
      <c r="T56" s="7" t="e">
        <v>#N/A</v>
      </c>
      <c r="U56" s="7" t="e">
        <v>#N/A</v>
      </c>
      <c r="V56" s="7" t="e">
        <v>#N/A</v>
      </c>
      <c r="W56" s="7" t="e">
        <v>#N/A</v>
      </c>
      <c r="X56" s="7">
        <v>1</v>
      </c>
      <c r="Y56" s="7" t="e">
        <v>#N/A</v>
      </c>
      <c r="Z56" s="7">
        <f t="shared" si="1"/>
        <v>1</v>
      </c>
      <c r="AA56" s="7">
        <f t="shared" si="2"/>
        <v>1</v>
      </c>
      <c r="AB56" s="7" t="b">
        <f t="shared" si="3"/>
        <v>1</v>
      </c>
      <c r="AC56" s="7" t="b">
        <f t="shared" si="4"/>
        <v>0</v>
      </c>
      <c r="AD56" s="7" t="b">
        <f t="shared" si="6"/>
        <v>0</v>
      </c>
      <c r="AE56" s="7" t="b">
        <f t="shared" si="5"/>
        <v>0</v>
      </c>
      <c r="AF56" s="7" t="b">
        <f t="shared" si="7"/>
        <v>0</v>
      </c>
      <c r="AH56" t="b">
        <f>AND(Table252102[[#This Row],[Developmental toxicity]:[Reproductive toxicity]])</f>
        <v>0</v>
      </c>
    </row>
    <row r="57" spans="1:34" x14ac:dyDescent="0.25">
      <c r="A57" s="3">
        <f t="shared" si="0"/>
        <v>56</v>
      </c>
      <c r="B57" s="4"/>
      <c r="C57" s="5" t="s">
        <v>12775</v>
      </c>
      <c r="D57" s="3" t="s">
        <v>12774</v>
      </c>
      <c r="E57" s="29" t="s">
        <v>16851</v>
      </c>
      <c r="F57" s="3" t="s">
        <v>16852</v>
      </c>
      <c r="G57" s="5" t="s">
        <v>12776</v>
      </c>
      <c r="H57" s="3" t="s">
        <v>12776</v>
      </c>
      <c r="I57" s="3" t="s">
        <v>16853</v>
      </c>
      <c r="J57" s="5"/>
      <c r="K57" s="7" t="e">
        <v>#N/A</v>
      </c>
      <c r="L57" s="7" t="e">
        <v>#N/A</v>
      </c>
      <c r="M57" s="7" t="e">
        <v>#N/A</v>
      </c>
      <c r="N57" s="7" t="e">
        <v>#N/A</v>
      </c>
      <c r="O57" s="7" t="e">
        <v>#N/A</v>
      </c>
      <c r="P57" s="7" t="e">
        <v>#N/A</v>
      </c>
      <c r="Q57" s="7" t="e">
        <v>#N/A</v>
      </c>
      <c r="R57" s="7" t="e">
        <v>#N/A</v>
      </c>
      <c r="S57" s="7" t="e">
        <v>#N/A</v>
      </c>
      <c r="T57" s="7" t="e">
        <v>#N/A</v>
      </c>
      <c r="U57" s="7" t="e">
        <v>#N/A</v>
      </c>
      <c r="V57" s="7" t="e">
        <v>#N/A</v>
      </c>
      <c r="W57" s="3">
        <v>0</v>
      </c>
      <c r="X57" s="3" t="e">
        <v>#N/A</v>
      </c>
      <c r="Y57" s="7" t="e">
        <v>#N/A</v>
      </c>
      <c r="Z57" s="7">
        <f t="shared" si="1"/>
        <v>0</v>
      </c>
      <c r="AA57" s="7">
        <f t="shared" si="2"/>
        <v>0</v>
      </c>
      <c r="AB57" s="7" t="b">
        <f t="shared" si="3"/>
        <v>0</v>
      </c>
      <c r="AC57" s="7" t="b">
        <f t="shared" si="4"/>
        <v>1</v>
      </c>
      <c r="AD57" s="7" t="b">
        <f t="shared" si="6"/>
        <v>0</v>
      </c>
      <c r="AE57" s="7" t="b">
        <f t="shared" si="5"/>
        <v>1</v>
      </c>
      <c r="AF57" s="7" t="b">
        <f t="shared" si="7"/>
        <v>0</v>
      </c>
      <c r="AH57" t="b">
        <f>AND(Table252102[[#This Row],[Developmental toxicity]:[Reproductive toxicity]])</f>
        <v>0</v>
      </c>
    </row>
    <row r="58" spans="1:34" x14ac:dyDescent="0.25">
      <c r="A58" s="3">
        <f t="shared" si="0"/>
        <v>57</v>
      </c>
      <c r="B58" s="4"/>
      <c r="C58" s="5" t="s">
        <v>12753</v>
      </c>
      <c r="D58" s="3" t="s">
        <v>12752</v>
      </c>
      <c r="E58" s="29" t="s">
        <v>16825</v>
      </c>
      <c r="F58" s="3" t="s">
        <v>16826</v>
      </c>
      <c r="G58" s="5" t="s">
        <v>12754</v>
      </c>
      <c r="H58" s="3" t="s">
        <v>12754</v>
      </c>
      <c r="I58" s="3" t="s">
        <v>16827</v>
      </c>
      <c r="J58" s="5"/>
      <c r="K58" s="7" t="e">
        <v>#N/A</v>
      </c>
      <c r="L58" s="7" t="e">
        <v>#N/A</v>
      </c>
      <c r="M58" s="7" t="e">
        <v>#N/A</v>
      </c>
      <c r="N58" s="7" t="e">
        <v>#N/A</v>
      </c>
      <c r="O58" s="7" t="e">
        <v>#N/A</v>
      </c>
      <c r="P58" s="7" t="e">
        <v>#N/A</v>
      </c>
      <c r="Q58" s="7" t="e">
        <v>#N/A</v>
      </c>
      <c r="R58" s="7" t="e">
        <v>#N/A</v>
      </c>
      <c r="S58" s="7" t="e">
        <v>#N/A</v>
      </c>
      <c r="T58" s="7" t="e">
        <v>#N/A</v>
      </c>
      <c r="U58" s="7" t="e">
        <v>#N/A</v>
      </c>
      <c r="V58" s="7" t="e">
        <v>#N/A</v>
      </c>
      <c r="W58" s="7">
        <v>0</v>
      </c>
      <c r="X58" s="7" t="e">
        <v>#N/A</v>
      </c>
      <c r="Y58" s="7">
        <v>0</v>
      </c>
      <c r="Z58" s="7">
        <f t="shared" si="1"/>
        <v>0</v>
      </c>
      <c r="AA58" s="7">
        <f t="shared" si="2"/>
        <v>0</v>
      </c>
      <c r="AB58" s="7" t="b">
        <f t="shared" si="3"/>
        <v>1</v>
      </c>
      <c r="AC58" s="7" t="b">
        <f t="shared" si="4"/>
        <v>1</v>
      </c>
      <c r="AD58" s="7" t="b">
        <f t="shared" si="6"/>
        <v>0</v>
      </c>
      <c r="AE58" s="7" t="b">
        <f t="shared" si="5"/>
        <v>1</v>
      </c>
      <c r="AF58" s="7" t="b">
        <f t="shared" si="7"/>
        <v>0</v>
      </c>
      <c r="AH58" t="b">
        <f>AND(Table252102[[#This Row],[Developmental toxicity]:[Reproductive toxicity]])</f>
        <v>1</v>
      </c>
    </row>
    <row r="59" spans="1:34" x14ac:dyDescent="0.25">
      <c r="A59" s="3">
        <f t="shared" si="0"/>
        <v>58</v>
      </c>
      <c r="B59" s="4" t="s">
        <v>1440</v>
      </c>
      <c r="C59" s="5" t="s">
        <v>2750</v>
      </c>
      <c r="D59" s="3" t="s">
        <v>3727</v>
      </c>
      <c r="E59" s="29" t="s">
        <v>8020</v>
      </c>
      <c r="F59" s="3" t="s">
        <v>8854</v>
      </c>
      <c r="G59" s="5" t="s">
        <v>10660</v>
      </c>
      <c r="H59" s="3" t="s">
        <v>10660</v>
      </c>
      <c r="I59" s="3" t="s">
        <v>10661</v>
      </c>
      <c r="J59" s="5"/>
      <c r="K59" s="7" t="e">
        <v>#N/A</v>
      </c>
      <c r="L59" s="7" t="e">
        <v>#N/A</v>
      </c>
      <c r="M59" s="7" t="e">
        <v>#N/A</v>
      </c>
      <c r="N59" s="7" t="e">
        <v>#N/A</v>
      </c>
      <c r="O59" s="7" t="e">
        <v>#N/A</v>
      </c>
      <c r="P59" s="7" t="e">
        <v>#N/A</v>
      </c>
      <c r="Q59" s="7" t="e">
        <v>#N/A</v>
      </c>
      <c r="R59" s="7" t="e">
        <v>#N/A</v>
      </c>
      <c r="S59" s="7" t="e">
        <v>#N/A</v>
      </c>
      <c r="T59" s="7">
        <v>0</v>
      </c>
      <c r="U59" s="7" t="e">
        <v>#N/A</v>
      </c>
      <c r="V59" s="7" t="e">
        <v>#N/A</v>
      </c>
      <c r="W59" s="7">
        <v>0</v>
      </c>
      <c r="X59" s="7" t="e">
        <v>#N/A</v>
      </c>
      <c r="Y59" s="7">
        <v>1</v>
      </c>
      <c r="Z59" s="7">
        <f t="shared" si="1"/>
        <v>1</v>
      </c>
      <c r="AA59" s="7">
        <f t="shared" si="2"/>
        <v>0</v>
      </c>
      <c r="AB59" s="7" t="b">
        <f t="shared" si="3"/>
        <v>1</v>
      </c>
      <c r="AC59" s="7" t="b">
        <f t="shared" si="4"/>
        <v>1</v>
      </c>
      <c r="AD59" s="7" t="b">
        <f t="shared" si="6"/>
        <v>1</v>
      </c>
      <c r="AE59" s="7" t="b">
        <f t="shared" si="5"/>
        <v>1</v>
      </c>
      <c r="AF59" s="7" t="b">
        <f t="shared" si="7"/>
        <v>0</v>
      </c>
      <c r="AH59" t="b">
        <f>AND(Table252102[[#This Row],[Developmental toxicity]:[Reproductive toxicity]])</f>
        <v>1</v>
      </c>
    </row>
    <row r="60" spans="1:34" x14ac:dyDescent="0.25">
      <c r="A60" s="3">
        <f t="shared" si="0"/>
        <v>59</v>
      </c>
      <c r="B60" s="4"/>
      <c r="C60" s="5" t="s">
        <v>12300</v>
      </c>
      <c r="D60" s="3" t="s">
        <v>12299</v>
      </c>
      <c r="E60" s="29" t="s">
        <v>16074</v>
      </c>
      <c r="F60" s="3" t="s">
        <v>16075</v>
      </c>
      <c r="G60" s="5" t="s">
        <v>12301</v>
      </c>
      <c r="H60" s="3" t="s">
        <v>12301</v>
      </c>
      <c r="I60" s="3" t="s">
        <v>16076</v>
      </c>
      <c r="J60" s="5"/>
      <c r="K60" s="7" t="e">
        <v>#N/A</v>
      </c>
      <c r="L60" s="7" t="e">
        <v>#N/A</v>
      </c>
      <c r="M60" s="7" t="e">
        <v>#N/A</v>
      </c>
      <c r="N60" s="7" t="e">
        <v>#N/A</v>
      </c>
      <c r="O60" s="7" t="e">
        <v>#N/A</v>
      </c>
      <c r="P60" s="7" t="e">
        <v>#N/A</v>
      </c>
      <c r="Q60" s="7" t="e">
        <v>#N/A</v>
      </c>
      <c r="R60" s="7" t="e">
        <v>#N/A</v>
      </c>
      <c r="S60" s="7" t="e">
        <v>#N/A</v>
      </c>
      <c r="T60" s="7" t="e">
        <v>#N/A</v>
      </c>
      <c r="U60" s="7" t="e">
        <v>#N/A</v>
      </c>
      <c r="V60" s="7" t="e">
        <v>#N/A</v>
      </c>
      <c r="W60" s="3">
        <v>0</v>
      </c>
      <c r="X60" s="3" t="e">
        <v>#N/A</v>
      </c>
      <c r="Y60" s="7" t="e">
        <v>#N/A</v>
      </c>
      <c r="Z60" s="7">
        <f t="shared" si="1"/>
        <v>0</v>
      </c>
      <c r="AA60" s="7">
        <f t="shared" si="2"/>
        <v>0</v>
      </c>
      <c r="AB60" s="7" t="b">
        <f t="shared" si="3"/>
        <v>0</v>
      </c>
      <c r="AC60" s="7" t="b">
        <f t="shared" si="4"/>
        <v>1</v>
      </c>
      <c r="AD60" s="7" t="b">
        <f t="shared" si="6"/>
        <v>0</v>
      </c>
      <c r="AE60" s="7" t="b">
        <f t="shared" si="5"/>
        <v>1</v>
      </c>
      <c r="AF60" s="7" t="b">
        <f t="shared" si="7"/>
        <v>0</v>
      </c>
      <c r="AH60" t="b">
        <f>AND(Table252102[[#This Row],[Developmental toxicity]:[Reproductive toxicity]])</f>
        <v>0</v>
      </c>
    </row>
    <row r="61" spans="1:34" x14ac:dyDescent="0.25">
      <c r="A61" s="3">
        <f t="shared" si="0"/>
        <v>60</v>
      </c>
      <c r="B61" s="4"/>
      <c r="C61" s="1" t="s">
        <v>21148</v>
      </c>
      <c r="D61" s="3" t="s">
        <v>20752</v>
      </c>
      <c r="E61" s="94" t="s">
        <v>20950</v>
      </c>
      <c r="F61" t="s">
        <v>21498</v>
      </c>
      <c r="G61" s="1" t="s">
        <v>21499</v>
      </c>
      <c r="H61" t="s">
        <v>21500</v>
      </c>
      <c r="I61" t="s">
        <v>21501</v>
      </c>
      <c r="J61" s="5"/>
      <c r="K61" s="7" t="e">
        <v>#N/A</v>
      </c>
      <c r="L61" s="7" t="e">
        <v>#N/A</v>
      </c>
      <c r="M61" s="7" t="e">
        <v>#N/A</v>
      </c>
      <c r="N61" s="7" t="e">
        <v>#N/A</v>
      </c>
      <c r="O61" s="7" t="e">
        <v>#N/A</v>
      </c>
      <c r="P61" s="7" t="e">
        <v>#N/A</v>
      </c>
      <c r="Q61" s="7" t="e">
        <v>#N/A</v>
      </c>
      <c r="R61" s="7" t="e">
        <v>#N/A</v>
      </c>
      <c r="S61" s="7" t="e">
        <v>#N/A</v>
      </c>
      <c r="T61" s="7" t="e">
        <v>#N/A</v>
      </c>
      <c r="U61" s="7" t="e">
        <v>#N/A</v>
      </c>
      <c r="V61" s="7" t="e">
        <v>#N/A</v>
      </c>
      <c r="W61" s="7" t="e">
        <v>#N/A</v>
      </c>
      <c r="X61" s="7" t="e">
        <v>#N/A</v>
      </c>
      <c r="Y61" s="7">
        <v>0</v>
      </c>
      <c r="Z61" s="7">
        <f t="shared" si="1"/>
        <v>0</v>
      </c>
      <c r="AA61" s="7">
        <f t="shared" si="2"/>
        <v>0</v>
      </c>
      <c r="AB61" s="7" t="b">
        <f t="shared" si="3"/>
        <v>1</v>
      </c>
      <c r="AC61" s="7" t="b">
        <f t="shared" si="4"/>
        <v>0</v>
      </c>
      <c r="AD61" s="7" t="b">
        <f t="shared" si="6"/>
        <v>0</v>
      </c>
      <c r="AE61" s="7" t="b">
        <f t="shared" si="5"/>
        <v>0</v>
      </c>
      <c r="AF61" s="7" t="b">
        <f t="shared" si="7"/>
        <v>0</v>
      </c>
      <c r="AH61" t="b">
        <f>AND(Table252102[[#This Row],[Developmental toxicity]:[Reproductive toxicity]])</f>
        <v>0</v>
      </c>
    </row>
    <row r="62" spans="1:34" x14ac:dyDescent="0.25">
      <c r="A62" s="3">
        <f t="shared" si="0"/>
        <v>61</v>
      </c>
      <c r="B62" s="4"/>
      <c r="C62" s="1" t="s">
        <v>21129</v>
      </c>
      <c r="D62" s="3" t="s">
        <v>20733</v>
      </c>
      <c r="E62" s="94" t="s">
        <v>20931</v>
      </c>
      <c r="F62" t="s">
        <v>21433</v>
      </c>
      <c r="G62" s="1" t="s">
        <v>21434</v>
      </c>
      <c r="H62" t="s">
        <v>21435</v>
      </c>
      <c r="I62" t="s">
        <v>21436</v>
      </c>
      <c r="J62" s="5"/>
      <c r="K62" s="7" t="e">
        <v>#N/A</v>
      </c>
      <c r="L62" s="7" t="e">
        <v>#N/A</v>
      </c>
      <c r="M62" s="7" t="e">
        <v>#N/A</v>
      </c>
      <c r="N62" s="7" t="e">
        <v>#N/A</v>
      </c>
      <c r="O62" s="7" t="e">
        <v>#N/A</v>
      </c>
      <c r="P62" s="7" t="e">
        <v>#N/A</v>
      </c>
      <c r="Q62" s="7" t="e">
        <v>#N/A</v>
      </c>
      <c r="R62" s="7" t="e">
        <v>#N/A</v>
      </c>
      <c r="S62" s="7" t="e">
        <v>#N/A</v>
      </c>
      <c r="T62" s="7" t="e">
        <v>#N/A</v>
      </c>
      <c r="U62" s="7" t="e">
        <v>#N/A</v>
      </c>
      <c r="V62" s="7" t="e">
        <v>#N/A</v>
      </c>
      <c r="W62" s="7" t="e">
        <v>#N/A</v>
      </c>
      <c r="X62" s="7" t="e">
        <v>#N/A</v>
      </c>
      <c r="Y62" s="7">
        <v>0</v>
      </c>
      <c r="Z62" s="7">
        <f t="shared" si="1"/>
        <v>0</v>
      </c>
      <c r="AA62" s="7">
        <f t="shared" si="2"/>
        <v>0</v>
      </c>
      <c r="AB62" s="7" t="b">
        <f t="shared" si="3"/>
        <v>1</v>
      </c>
      <c r="AC62" s="7" t="b">
        <f t="shared" si="4"/>
        <v>0</v>
      </c>
      <c r="AD62" s="7" t="b">
        <f t="shared" si="6"/>
        <v>0</v>
      </c>
      <c r="AE62" s="7" t="b">
        <f t="shared" si="5"/>
        <v>0</v>
      </c>
      <c r="AF62" s="7" t="b">
        <f t="shared" si="7"/>
        <v>0</v>
      </c>
      <c r="AH62" t="b">
        <f>AND(Table252102[[#This Row],[Developmental toxicity]:[Reproductive toxicity]])</f>
        <v>0</v>
      </c>
    </row>
    <row r="63" spans="1:34" x14ac:dyDescent="0.25">
      <c r="A63" s="3">
        <f t="shared" si="0"/>
        <v>62</v>
      </c>
      <c r="B63" s="4"/>
      <c r="C63" s="1" t="s">
        <v>21165</v>
      </c>
      <c r="D63" s="3" t="s">
        <v>20769</v>
      </c>
      <c r="E63" s="94" t="s">
        <v>20967</v>
      </c>
      <c r="F63" t="s">
        <v>21554</v>
      </c>
      <c r="G63" s="1" t="s">
        <v>21555</v>
      </c>
      <c r="H63" t="s">
        <v>21556</v>
      </c>
      <c r="I63" t="s">
        <v>21557</v>
      </c>
      <c r="J63" s="5"/>
      <c r="K63" s="7" t="e">
        <v>#N/A</v>
      </c>
      <c r="L63" s="7" t="e">
        <v>#N/A</v>
      </c>
      <c r="M63" s="7" t="e">
        <v>#N/A</v>
      </c>
      <c r="N63" s="7" t="e">
        <v>#N/A</v>
      </c>
      <c r="O63" s="7" t="e">
        <v>#N/A</v>
      </c>
      <c r="P63" s="7" t="e">
        <v>#N/A</v>
      </c>
      <c r="Q63" s="7" t="e">
        <v>#N/A</v>
      </c>
      <c r="R63" s="7" t="e">
        <v>#N/A</v>
      </c>
      <c r="S63" s="7" t="e">
        <v>#N/A</v>
      </c>
      <c r="T63" s="7" t="e">
        <v>#N/A</v>
      </c>
      <c r="U63" s="7" t="e">
        <v>#N/A</v>
      </c>
      <c r="V63" s="7" t="e">
        <v>#N/A</v>
      </c>
      <c r="W63" s="7" t="e">
        <v>#N/A</v>
      </c>
      <c r="X63" s="7" t="e">
        <v>#N/A</v>
      </c>
      <c r="Y63" s="7">
        <v>0</v>
      </c>
      <c r="Z63" s="7">
        <f t="shared" si="1"/>
        <v>0</v>
      </c>
      <c r="AA63" s="7">
        <f t="shared" si="2"/>
        <v>0</v>
      </c>
      <c r="AB63" s="7" t="b">
        <f t="shared" si="3"/>
        <v>1</v>
      </c>
      <c r="AC63" s="7" t="b">
        <f t="shared" si="4"/>
        <v>0</v>
      </c>
      <c r="AD63" s="7" t="b">
        <f t="shared" si="6"/>
        <v>0</v>
      </c>
      <c r="AE63" s="7" t="b">
        <f t="shared" si="5"/>
        <v>0</v>
      </c>
      <c r="AF63" s="7" t="b">
        <f t="shared" si="7"/>
        <v>0</v>
      </c>
      <c r="AH63" t="b">
        <f>AND(Table252102[[#This Row],[Developmental toxicity]:[Reproductive toxicity]])</f>
        <v>0</v>
      </c>
    </row>
    <row r="64" spans="1:34" x14ac:dyDescent="0.25">
      <c r="A64" s="3">
        <f t="shared" si="0"/>
        <v>63</v>
      </c>
      <c r="B64" s="4"/>
      <c r="C64" s="5" t="s">
        <v>18654</v>
      </c>
      <c r="D64" s="3" t="s">
        <v>18413</v>
      </c>
      <c r="E64" s="29" t="s">
        <v>18534</v>
      </c>
      <c r="F64" s="3" t="s">
        <v>18946</v>
      </c>
      <c r="G64" s="5" t="s">
        <v>18947</v>
      </c>
      <c r="H64" s="3" t="s">
        <v>18947</v>
      </c>
      <c r="I64" s="3" t="s">
        <v>18948</v>
      </c>
      <c r="J64" s="5" t="s">
        <v>20</v>
      </c>
      <c r="K64" s="7" t="e">
        <v>#N/A</v>
      </c>
      <c r="L64" s="7" t="e">
        <v>#N/A</v>
      </c>
      <c r="M64" s="7" t="e">
        <v>#N/A</v>
      </c>
      <c r="N64" s="7" t="e">
        <v>#N/A</v>
      </c>
      <c r="O64" s="7" t="e">
        <v>#N/A</v>
      </c>
      <c r="P64" s="7" t="e">
        <v>#N/A</v>
      </c>
      <c r="Q64" s="7" t="e">
        <v>#N/A</v>
      </c>
      <c r="R64" s="7" t="e">
        <v>#N/A</v>
      </c>
      <c r="S64" s="7" t="e">
        <v>#N/A</v>
      </c>
      <c r="T64" s="7" t="e">
        <v>#N/A</v>
      </c>
      <c r="U64" s="7" t="e">
        <v>#N/A</v>
      </c>
      <c r="V64" s="7" t="e">
        <v>#N/A</v>
      </c>
      <c r="W64" s="7" t="e">
        <v>#N/A</v>
      </c>
      <c r="X64" s="7">
        <v>0</v>
      </c>
      <c r="Y64" s="7" t="e">
        <v>#N/A</v>
      </c>
      <c r="Z64" s="7">
        <f t="shared" si="1"/>
        <v>0</v>
      </c>
      <c r="AA64" s="7">
        <f t="shared" si="2"/>
        <v>0</v>
      </c>
      <c r="AB64" s="7" t="b">
        <f t="shared" si="3"/>
        <v>1</v>
      </c>
      <c r="AC64" s="7" t="b">
        <f t="shared" si="4"/>
        <v>0</v>
      </c>
      <c r="AD64" s="7" t="b">
        <f t="shared" si="6"/>
        <v>0</v>
      </c>
      <c r="AE64" s="7" t="b">
        <f t="shared" si="5"/>
        <v>0</v>
      </c>
      <c r="AF64" s="7" t="b">
        <f t="shared" si="7"/>
        <v>0</v>
      </c>
      <c r="AH64" t="b">
        <f>AND(Table252102[[#This Row],[Developmental toxicity]:[Reproductive toxicity]])</f>
        <v>0</v>
      </c>
    </row>
    <row r="65" spans="1:34" x14ac:dyDescent="0.25">
      <c r="A65" s="3">
        <f t="shared" si="0"/>
        <v>64</v>
      </c>
      <c r="B65" s="4"/>
      <c r="C65" s="5" t="s">
        <v>13362</v>
      </c>
      <c r="D65" s="3" t="s">
        <v>13361</v>
      </c>
      <c r="E65" s="29" t="s">
        <v>17699</v>
      </c>
      <c r="F65" s="3" t="s">
        <v>17700</v>
      </c>
      <c r="G65" s="5" t="s">
        <v>13363</v>
      </c>
      <c r="H65" s="3" t="s">
        <v>13363</v>
      </c>
      <c r="I65" s="3" t="s">
        <v>17701</v>
      </c>
      <c r="J65" s="5"/>
      <c r="K65" s="7" t="e">
        <v>#N/A</v>
      </c>
      <c r="L65" s="7" t="e">
        <v>#N/A</v>
      </c>
      <c r="M65" s="7" t="e">
        <v>#N/A</v>
      </c>
      <c r="N65" s="7" t="e">
        <v>#N/A</v>
      </c>
      <c r="O65" s="7" t="e">
        <v>#N/A</v>
      </c>
      <c r="P65" s="7" t="e">
        <v>#N/A</v>
      </c>
      <c r="Q65" s="7" t="e">
        <v>#N/A</v>
      </c>
      <c r="R65" s="7" t="e">
        <v>#N/A</v>
      </c>
      <c r="S65" s="7" t="e">
        <v>#N/A</v>
      </c>
      <c r="T65" s="7" t="e">
        <v>#N/A</v>
      </c>
      <c r="U65" s="7" t="e">
        <v>#N/A</v>
      </c>
      <c r="V65" s="7" t="e">
        <v>#N/A</v>
      </c>
      <c r="W65" s="7">
        <v>0</v>
      </c>
      <c r="X65" s="7" t="e">
        <v>#N/A</v>
      </c>
      <c r="Y65" s="7">
        <v>0</v>
      </c>
      <c r="Z65" s="7">
        <f t="shared" si="1"/>
        <v>0</v>
      </c>
      <c r="AA65" s="7">
        <f t="shared" si="2"/>
        <v>0</v>
      </c>
      <c r="AB65" s="7" t="b">
        <f t="shared" si="3"/>
        <v>1</v>
      </c>
      <c r="AC65" s="7" t="b">
        <f t="shared" si="4"/>
        <v>1</v>
      </c>
      <c r="AD65" s="7" t="b">
        <f t="shared" si="6"/>
        <v>0</v>
      </c>
      <c r="AE65" s="7" t="b">
        <f t="shared" si="5"/>
        <v>1</v>
      </c>
      <c r="AF65" s="7" t="b">
        <f t="shared" si="7"/>
        <v>0</v>
      </c>
      <c r="AH65" t="b">
        <f>AND(Table252102[[#This Row],[Developmental toxicity]:[Reproductive toxicity]])</f>
        <v>1</v>
      </c>
    </row>
    <row r="66" spans="1:34" x14ac:dyDescent="0.25">
      <c r="A66" s="3">
        <f t="shared" ref="A66:A129" si="8">ROW(A65)</f>
        <v>65</v>
      </c>
      <c r="B66" s="4" t="s">
        <v>1440</v>
      </c>
      <c r="C66" s="5" t="s">
        <v>2014</v>
      </c>
      <c r="D66" s="3" t="s">
        <v>2888</v>
      </c>
      <c r="E66" s="12" t="s">
        <v>7295</v>
      </c>
      <c r="F66" t="s">
        <v>8144</v>
      </c>
      <c r="G66" s="1" t="s">
        <v>9069</v>
      </c>
      <c r="H66" t="s">
        <v>9069</v>
      </c>
      <c r="I66" t="s">
        <v>9070</v>
      </c>
      <c r="J66" s="5"/>
      <c r="K66" s="7" t="e">
        <v>#N/A</v>
      </c>
      <c r="L66" s="7" t="e">
        <v>#N/A</v>
      </c>
      <c r="M66" s="7" t="e">
        <v>#N/A</v>
      </c>
      <c r="N66" s="7" t="e">
        <v>#N/A</v>
      </c>
      <c r="O66" s="7" t="e">
        <v>#N/A</v>
      </c>
      <c r="P66" s="7" t="e">
        <v>#N/A</v>
      </c>
      <c r="Q66" s="7" t="e">
        <v>#N/A</v>
      </c>
      <c r="R66" s="7" t="e">
        <v>#N/A</v>
      </c>
      <c r="S66" s="7" t="e">
        <v>#N/A</v>
      </c>
      <c r="T66" s="7">
        <v>0</v>
      </c>
      <c r="U66" s="7" t="e">
        <v>#N/A</v>
      </c>
      <c r="V66" s="7" t="e">
        <v>#N/A</v>
      </c>
      <c r="W66" s="7" t="e">
        <v>#N/A</v>
      </c>
      <c r="X66" s="7" t="e">
        <v>#N/A</v>
      </c>
      <c r="Y66" s="7" t="e">
        <v>#N/A</v>
      </c>
      <c r="Z66" s="7">
        <f t="shared" ref="Z66:Z129" si="9">IF(COUNTIF(K66:Y66,1)&gt;0,1,0)</f>
        <v>0</v>
      </c>
      <c r="AA66" s="7">
        <f t="shared" ref="AA66:AA129" si="10">IF(COUNTIF(K66:Y66,1)&gt;COUNTIF(K66:Y66,0),1,0)</f>
        <v>0</v>
      </c>
      <c r="AB66" s="7" t="b">
        <f t="shared" ref="AB66:AB129" si="11">OR(IF(COUNT(K66)&gt;0,TRUE,FALSE),IF(COUNT(M66)&gt;0,TRUE,FALSE),IF(COUNT(T66:V66)&gt;0,TRUE,FALSE),IF(COUNT(X66:Y66)&gt;0,TRUE,FALSE))</f>
        <v>1</v>
      </c>
      <c r="AC66" s="7" t="b">
        <f t="shared" ref="AC66:AC129" si="12">OR(IF(COUNT(N66:S66)&gt;0,TRUE,FALSE),IF(COUNT(W66)&gt;0,TRUE,FALSE))</f>
        <v>0</v>
      </c>
      <c r="AD66" s="7" t="b">
        <f t="shared" ref="AD66:AD129" si="13">OR(IF(COUNT(T66:V66)&gt;0,TRUE,FALSE),IF(COUNT(P66:S66)&gt;0,TRUE,FALSE))</f>
        <v>1</v>
      </c>
      <c r="AE66" s="7" t="b">
        <f t="shared" ref="AE66:AE129" si="14">OR(IF(COUNT(K66)&gt;0,TRUE,FALSE),,IF(COUNT(W66)&gt;0,TRUE,FALSE),IF(COUNT(M66:O66)&gt;0,TRUE,FALSE))</f>
        <v>0</v>
      </c>
      <c r="AF66" s="7" t="b">
        <f t="shared" ref="AF66:AF129" si="15">OR(IF(COUNT(U66:V66)&gt;0,TRUE,FALSE),IF(COUNT(M66)&gt;0,TRUE,FALSE),IF(COUNT(N66:S66)&gt;0,TRUE,FALSE))</f>
        <v>0</v>
      </c>
      <c r="AH66" t="b">
        <f>AND(Table252102[[#This Row],[Developmental toxicity]:[Reproductive toxicity]])</f>
        <v>0</v>
      </c>
    </row>
    <row r="67" spans="1:34" x14ac:dyDescent="0.25">
      <c r="A67" s="3">
        <f t="shared" si="8"/>
        <v>66</v>
      </c>
      <c r="B67" s="4"/>
      <c r="C67" s="5" t="s">
        <v>13032</v>
      </c>
      <c r="D67" s="3" t="s">
        <v>13031</v>
      </c>
      <c r="E67" s="29" t="s">
        <v>17235</v>
      </c>
      <c r="F67" s="3" t="s">
        <v>17236</v>
      </c>
      <c r="G67" s="5" t="s">
        <v>13033</v>
      </c>
      <c r="H67" s="3" t="s">
        <v>13033</v>
      </c>
      <c r="I67" s="3" t="s">
        <v>17237</v>
      </c>
      <c r="J67" s="5"/>
      <c r="K67" s="7" t="e">
        <v>#N/A</v>
      </c>
      <c r="L67" s="7" t="e">
        <v>#N/A</v>
      </c>
      <c r="M67" s="7" t="e">
        <v>#N/A</v>
      </c>
      <c r="N67" s="7" t="e">
        <v>#N/A</v>
      </c>
      <c r="O67" s="7" t="e">
        <v>#N/A</v>
      </c>
      <c r="P67" s="7" t="e">
        <v>#N/A</v>
      </c>
      <c r="Q67" s="7" t="e">
        <v>#N/A</v>
      </c>
      <c r="R67" s="7" t="e">
        <v>#N/A</v>
      </c>
      <c r="S67" s="7" t="e">
        <v>#N/A</v>
      </c>
      <c r="T67" s="7" t="e">
        <v>#N/A</v>
      </c>
      <c r="U67" s="7" t="e">
        <v>#N/A</v>
      </c>
      <c r="V67" s="7" t="e">
        <v>#N/A</v>
      </c>
      <c r="W67" s="7">
        <v>0</v>
      </c>
      <c r="X67" s="7" t="e">
        <v>#N/A</v>
      </c>
      <c r="Y67" s="7">
        <v>0</v>
      </c>
      <c r="Z67" s="7">
        <f t="shared" si="9"/>
        <v>0</v>
      </c>
      <c r="AA67" s="7">
        <f t="shared" si="10"/>
        <v>0</v>
      </c>
      <c r="AB67" s="7" t="b">
        <f t="shared" si="11"/>
        <v>1</v>
      </c>
      <c r="AC67" s="7" t="b">
        <f t="shared" si="12"/>
        <v>1</v>
      </c>
      <c r="AD67" s="7" t="b">
        <f t="shared" si="13"/>
        <v>0</v>
      </c>
      <c r="AE67" s="7" t="b">
        <f t="shared" si="14"/>
        <v>1</v>
      </c>
      <c r="AF67" s="7" t="b">
        <f t="shared" si="15"/>
        <v>0</v>
      </c>
      <c r="AH67" t="b">
        <f>AND(Table252102[[#This Row],[Developmental toxicity]:[Reproductive toxicity]])</f>
        <v>1</v>
      </c>
    </row>
    <row r="68" spans="1:34" x14ac:dyDescent="0.25">
      <c r="A68" s="3">
        <f t="shared" si="8"/>
        <v>67</v>
      </c>
      <c r="B68" s="4"/>
      <c r="C68" s="5" t="s">
        <v>12030</v>
      </c>
      <c r="D68" s="3" t="s">
        <v>12029</v>
      </c>
      <c r="E68" s="29" t="s">
        <v>15685</v>
      </c>
      <c r="F68" s="3" t="s">
        <v>15686</v>
      </c>
      <c r="G68" s="5" t="s">
        <v>12031</v>
      </c>
      <c r="H68" s="3" t="s">
        <v>12031</v>
      </c>
      <c r="I68" s="3" t="s">
        <v>15687</v>
      </c>
      <c r="J68" s="5"/>
      <c r="K68" s="7" t="e">
        <v>#N/A</v>
      </c>
      <c r="L68" s="7" t="e">
        <v>#N/A</v>
      </c>
      <c r="M68" s="7" t="e">
        <v>#N/A</v>
      </c>
      <c r="N68" s="7" t="e">
        <v>#N/A</v>
      </c>
      <c r="O68" s="7" t="e">
        <v>#N/A</v>
      </c>
      <c r="P68" s="7" t="e">
        <v>#N/A</v>
      </c>
      <c r="Q68" s="7" t="e">
        <v>#N/A</v>
      </c>
      <c r="R68" s="7" t="e">
        <v>#N/A</v>
      </c>
      <c r="S68" s="7" t="e">
        <v>#N/A</v>
      </c>
      <c r="T68" s="7" t="e">
        <v>#N/A</v>
      </c>
      <c r="U68" s="7" t="e">
        <v>#N/A</v>
      </c>
      <c r="V68" s="7" t="e">
        <v>#N/A</v>
      </c>
      <c r="W68" s="3">
        <v>0</v>
      </c>
      <c r="X68" s="3" t="e">
        <v>#N/A</v>
      </c>
      <c r="Y68" s="7" t="e">
        <v>#N/A</v>
      </c>
      <c r="Z68" s="7">
        <f t="shared" si="9"/>
        <v>0</v>
      </c>
      <c r="AA68" s="7">
        <f t="shared" si="10"/>
        <v>0</v>
      </c>
      <c r="AB68" s="7" t="b">
        <f t="shared" si="11"/>
        <v>0</v>
      </c>
      <c r="AC68" s="7" t="b">
        <f t="shared" si="12"/>
        <v>1</v>
      </c>
      <c r="AD68" s="7" t="b">
        <f t="shared" si="13"/>
        <v>0</v>
      </c>
      <c r="AE68" s="7" t="b">
        <f t="shared" si="14"/>
        <v>1</v>
      </c>
      <c r="AF68" s="7" t="b">
        <f t="shared" si="15"/>
        <v>0</v>
      </c>
      <c r="AH68" t="b">
        <f>AND(Table252102[[#This Row],[Developmental toxicity]:[Reproductive toxicity]])</f>
        <v>0</v>
      </c>
    </row>
    <row r="69" spans="1:34" x14ac:dyDescent="0.25">
      <c r="A69" s="3">
        <f t="shared" si="8"/>
        <v>68</v>
      </c>
      <c r="B69" s="4">
        <v>574</v>
      </c>
      <c r="C69" s="5" t="s">
        <v>1215</v>
      </c>
      <c r="D69" s="3" t="s">
        <v>5385</v>
      </c>
      <c r="E69" s="29" t="s">
        <v>4955</v>
      </c>
      <c r="F69" s="3" t="s">
        <v>5861</v>
      </c>
      <c r="G69" s="5" t="s">
        <v>1216</v>
      </c>
      <c r="H69" s="3" t="s">
        <v>1216</v>
      </c>
      <c r="I69" s="3" t="s">
        <v>6870</v>
      </c>
      <c r="J69" s="5" t="s">
        <v>1436</v>
      </c>
      <c r="K69" s="7" t="e">
        <v>#N/A</v>
      </c>
      <c r="L69" s="7">
        <v>1</v>
      </c>
      <c r="M69" s="7" t="e">
        <v>#N/A</v>
      </c>
      <c r="N69" s="7" t="e">
        <v>#N/A</v>
      </c>
      <c r="O69" s="7" t="e">
        <v>#N/A</v>
      </c>
      <c r="P69" s="7" t="e">
        <v>#N/A</v>
      </c>
      <c r="Q69" s="7" t="e">
        <v>#N/A</v>
      </c>
      <c r="R69" s="7" t="e">
        <v>#N/A</v>
      </c>
      <c r="S69" s="7" t="e">
        <v>#N/A</v>
      </c>
      <c r="T69" s="7" t="e">
        <v>#N/A</v>
      </c>
      <c r="U69" s="7" t="e">
        <v>#N/A</v>
      </c>
      <c r="V69" s="7" t="e">
        <v>#N/A</v>
      </c>
      <c r="W69" s="7">
        <v>0</v>
      </c>
      <c r="X69" s="7" t="e">
        <v>#N/A</v>
      </c>
      <c r="Y69" s="7">
        <v>0</v>
      </c>
      <c r="Z69" s="7">
        <f t="shared" si="9"/>
        <v>1</v>
      </c>
      <c r="AA69" s="7">
        <f t="shared" si="10"/>
        <v>0</v>
      </c>
      <c r="AB69" s="7" t="b">
        <f t="shared" si="11"/>
        <v>1</v>
      </c>
      <c r="AC69" s="7" t="b">
        <f t="shared" si="12"/>
        <v>1</v>
      </c>
      <c r="AD69" s="7" t="b">
        <f t="shared" si="13"/>
        <v>0</v>
      </c>
      <c r="AE69" s="7" t="b">
        <f t="shared" si="14"/>
        <v>1</v>
      </c>
      <c r="AF69" s="7" t="b">
        <f t="shared" si="15"/>
        <v>0</v>
      </c>
      <c r="AH69" t="b">
        <f>AND(Table252102[[#This Row],[Developmental toxicity]:[Reproductive toxicity]])</f>
        <v>1</v>
      </c>
    </row>
    <row r="70" spans="1:34" x14ac:dyDescent="0.25">
      <c r="A70" s="3">
        <f t="shared" si="8"/>
        <v>69</v>
      </c>
      <c r="B70" s="4"/>
      <c r="C70" s="5" t="s">
        <v>12674</v>
      </c>
      <c r="D70" s="3" t="s">
        <v>12673</v>
      </c>
      <c r="E70" s="29" t="s">
        <v>15917</v>
      </c>
      <c r="F70" s="3" t="s">
        <v>15918</v>
      </c>
      <c r="G70" s="5" t="s">
        <v>12675</v>
      </c>
      <c r="H70" s="3" t="s">
        <v>12675</v>
      </c>
      <c r="I70" s="3" t="s">
        <v>15919</v>
      </c>
      <c r="J70" s="5"/>
      <c r="K70" s="7" t="e">
        <v>#N/A</v>
      </c>
      <c r="L70" s="7" t="e">
        <v>#N/A</v>
      </c>
      <c r="M70" s="7" t="e">
        <v>#N/A</v>
      </c>
      <c r="N70" s="7" t="e">
        <v>#N/A</v>
      </c>
      <c r="O70" s="7" t="e">
        <v>#N/A</v>
      </c>
      <c r="P70" s="7" t="e">
        <v>#N/A</v>
      </c>
      <c r="Q70" s="7" t="e">
        <v>#N/A</v>
      </c>
      <c r="R70" s="7" t="e">
        <v>#N/A</v>
      </c>
      <c r="S70" s="7" t="e">
        <v>#N/A</v>
      </c>
      <c r="T70" s="7" t="e">
        <v>#N/A</v>
      </c>
      <c r="U70" s="7" t="e">
        <v>#N/A</v>
      </c>
      <c r="V70" s="7" t="e">
        <v>#N/A</v>
      </c>
      <c r="W70" s="7">
        <v>0</v>
      </c>
      <c r="X70" s="7" t="e">
        <v>#N/A</v>
      </c>
      <c r="Y70" s="7">
        <v>0</v>
      </c>
      <c r="Z70" s="7">
        <f t="shared" si="9"/>
        <v>0</v>
      </c>
      <c r="AA70" s="7">
        <f t="shared" si="10"/>
        <v>0</v>
      </c>
      <c r="AB70" s="7" t="b">
        <f t="shared" si="11"/>
        <v>1</v>
      </c>
      <c r="AC70" s="7" t="b">
        <f t="shared" si="12"/>
        <v>1</v>
      </c>
      <c r="AD70" s="7" t="b">
        <f t="shared" si="13"/>
        <v>0</v>
      </c>
      <c r="AE70" s="7" t="b">
        <f t="shared" si="14"/>
        <v>1</v>
      </c>
      <c r="AF70" s="7" t="b">
        <f t="shared" si="15"/>
        <v>0</v>
      </c>
      <c r="AH70" t="b">
        <f>AND(Table252102[[#This Row],[Developmental toxicity]:[Reproductive toxicity]])</f>
        <v>1</v>
      </c>
    </row>
    <row r="71" spans="1:34" x14ac:dyDescent="0.25">
      <c r="A71" s="3">
        <f t="shared" si="8"/>
        <v>70</v>
      </c>
      <c r="B71" s="4"/>
      <c r="C71" s="5" t="s">
        <v>12634</v>
      </c>
      <c r="D71" s="3" t="s">
        <v>12633</v>
      </c>
      <c r="E71" s="29" t="s">
        <v>16643</v>
      </c>
      <c r="F71" s="3" t="s">
        <v>16644</v>
      </c>
      <c r="G71" s="5" t="s">
        <v>12635</v>
      </c>
      <c r="H71" s="3" t="s">
        <v>12635</v>
      </c>
      <c r="I71" s="3" t="s">
        <v>16645</v>
      </c>
      <c r="J71" s="5"/>
      <c r="K71" s="7" t="e">
        <v>#N/A</v>
      </c>
      <c r="L71" s="7" t="e">
        <v>#N/A</v>
      </c>
      <c r="M71" s="7" t="e">
        <v>#N/A</v>
      </c>
      <c r="N71" s="7" t="e">
        <v>#N/A</v>
      </c>
      <c r="O71" s="7" t="e">
        <v>#N/A</v>
      </c>
      <c r="P71" s="7" t="e">
        <v>#N/A</v>
      </c>
      <c r="Q71" s="7" t="e">
        <v>#N/A</v>
      </c>
      <c r="R71" s="7" t="e">
        <v>#N/A</v>
      </c>
      <c r="S71" s="7" t="e">
        <v>#N/A</v>
      </c>
      <c r="T71" s="7" t="e">
        <v>#N/A</v>
      </c>
      <c r="U71" s="7" t="e">
        <v>#N/A</v>
      </c>
      <c r="V71" s="7" t="e">
        <v>#N/A</v>
      </c>
      <c r="W71" s="7">
        <v>0</v>
      </c>
      <c r="X71" s="7" t="e">
        <v>#N/A</v>
      </c>
      <c r="Y71" s="7">
        <v>0</v>
      </c>
      <c r="Z71" s="7">
        <f t="shared" si="9"/>
        <v>0</v>
      </c>
      <c r="AA71" s="7">
        <f t="shared" si="10"/>
        <v>0</v>
      </c>
      <c r="AB71" s="7" t="b">
        <f t="shared" si="11"/>
        <v>1</v>
      </c>
      <c r="AC71" s="7" t="b">
        <f t="shared" si="12"/>
        <v>1</v>
      </c>
      <c r="AD71" s="7" t="b">
        <f t="shared" si="13"/>
        <v>0</v>
      </c>
      <c r="AE71" s="7" t="b">
        <f t="shared" si="14"/>
        <v>1</v>
      </c>
      <c r="AF71" s="7" t="b">
        <f t="shared" si="15"/>
        <v>0</v>
      </c>
      <c r="AH71" t="b">
        <f>AND(Table252102[[#This Row],[Developmental toxicity]:[Reproductive toxicity]])</f>
        <v>1</v>
      </c>
    </row>
    <row r="72" spans="1:34" x14ac:dyDescent="0.25">
      <c r="A72" s="3">
        <f t="shared" si="8"/>
        <v>71</v>
      </c>
      <c r="B72" s="4" t="s">
        <v>1440</v>
      </c>
      <c r="C72" s="5" t="s">
        <v>2045</v>
      </c>
      <c r="D72" s="3" t="s">
        <v>2925</v>
      </c>
      <c r="E72" s="12" t="s">
        <v>7326</v>
      </c>
      <c r="F72" t="s">
        <v>8175</v>
      </c>
      <c r="G72" s="1" t="s">
        <v>9133</v>
      </c>
      <c r="H72" t="s">
        <v>9133</v>
      </c>
      <c r="I72" t="s">
        <v>9134</v>
      </c>
      <c r="J72" s="5"/>
      <c r="K72" s="7" t="e">
        <v>#N/A</v>
      </c>
      <c r="L72" s="7" t="e">
        <v>#N/A</v>
      </c>
      <c r="M72" s="7" t="e">
        <v>#N/A</v>
      </c>
      <c r="N72" s="7" t="e">
        <v>#N/A</v>
      </c>
      <c r="O72" s="7" t="e">
        <v>#N/A</v>
      </c>
      <c r="P72" s="7" t="e">
        <v>#N/A</v>
      </c>
      <c r="Q72" s="7" t="e">
        <v>#N/A</v>
      </c>
      <c r="R72" s="7" t="e">
        <v>#N/A</v>
      </c>
      <c r="S72" s="7" t="e">
        <v>#N/A</v>
      </c>
      <c r="T72" s="7">
        <v>0</v>
      </c>
      <c r="U72" s="7" t="e">
        <v>#N/A</v>
      </c>
      <c r="V72" s="7" t="e">
        <v>#N/A</v>
      </c>
      <c r="W72" s="7" t="e">
        <v>#N/A</v>
      </c>
      <c r="X72" s="7" t="e">
        <v>#N/A</v>
      </c>
      <c r="Y72" s="7" t="e">
        <v>#N/A</v>
      </c>
      <c r="Z72" s="7">
        <f t="shared" si="9"/>
        <v>0</v>
      </c>
      <c r="AA72" s="7">
        <f t="shared" si="10"/>
        <v>0</v>
      </c>
      <c r="AB72" s="7" t="b">
        <f t="shared" si="11"/>
        <v>1</v>
      </c>
      <c r="AC72" s="7" t="b">
        <f t="shared" si="12"/>
        <v>0</v>
      </c>
      <c r="AD72" s="7" t="b">
        <f t="shared" si="13"/>
        <v>1</v>
      </c>
      <c r="AE72" s="7" t="b">
        <f t="shared" si="14"/>
        <v>0</v>
      </c>
      <c r="AF72" s="7" t="b">
        <f t="shared" si="15"/>
        <v>0</v>
      </c>
      <c r="AH72" t="b">
        <f>AND(Table252102[[#This Row],[Developmental toxicity]:[Reproductive toxicity]])</f>
        <v>0</v>
      </c>
    </row>
    <row r="73" spans="1:34" x14ac:dyDescent="0.25">
      <c r="A73" s="3">
        <f t="shared" si="8"/>
        <v>72</v>
      </c>
      <c r="B73" s="4"/>
      <c r="C73" s="5" t="s">
        <v>12007</v>
      </c>
      <c r="D73" s="3" t="s">
        <v>12006</v>
      </c>
      <c r="E73" s="29" t="s">
        <v>15649</v>
      </c>
      <c r="F73" s="3" t="s">
        <v>15650</v>
      </c>
      <c r="G73" s="5" t="s">
        <v>15651</v>
      </c>
      <c r="H73" s="3" t="s">
        <v>15651</v>
      </c>
      <c r="I73" s="3" t="s">
        <v>15652</v>
      </c>
      <c r="J73" s="5"/>
      <c r="K73" s="7" t="e">
        <v>#N/A</v>
      </c>
      <c r="L73" s="7" t="e">
        <v>#N/A</v>
      </c>
      <c r="M73" s="7" t="e">
        <v>#N/A</v>
      </c>
      <c r="N73" s="7" t="e">
        <v>#N/A</v>
      </c>
      <c r="O73" s="7" t="e">
        <v>#N/A</v>
      </c>
      <c r="P73" s="7" t="e">
        <v>#N/A</v>
      </c>
      <c r="Q73" s="7" t="e">
        <v>#N/A</v>
      </c>
      <c r="R73" s="7" t="e">
        <v>#N/A</v>
      </c>
      <c r="S73" s="7" t="e">
        <v>#N/A</v>
      </c>
      <c r="T73" s="7" t="e">
        <v>#N/A</v>
      </c>
      <c r="U73" s="7" t="e">
        <v>#N/A</v>
      </c>
      <c r="V73" s="7" t="e">
        <v>#N/A</v>
      </c>
      <c r="W73" s="3">
        <v>0</v>
      </c>
      <c r="X73" s="3" t="e">
        <v>#N/A</v>
      </c>
      <c r="Y73" s="7" t="e">
        <v>#N/A</v>
      </c>
      <c r="Z73" s="7">
        <f t="shared" si="9"/>
        <v>0</v>
      </c>
      <c r="AA73" s="7">
        <f t="shared" si="10"/>
        <v>0</v>
      </c>
      <c r="AB73" s="7" t="b">
        <f t="shared" si="11"/>
        <v>0</v>
      </c>
      <c r="AC73" s="7" t="b">
        <f t="shared" si="12"/>
        <v>1</v>
      </c>
      <c r="AD73" s="7" t="b">
        <f t="shared" si="13"/>
        <v>0</v>
      </c>
      <c r="AE73" s="7" t="b">
        <f t="shared" si="14"/>
        <v>1</v>
      </c>
      <c r="AF73" s="7" t="b">
        <f t="shared" si="15"/>
        <v>0</v>
      </c>
      <c r="AH73" t="b">
        <f>AND(Table252102[[#This Row],[Developmental toxicity]:[Reproductive toxicity]])</f>
        <v>0</v>
      </c>
    </row>
    <row r="74" spans="1:34" x14ac:dyDescent="0.25">
      <c r="A74" s="3">
        <f t="shared" si="8"/>
        <v>73</v>
      </c>
      <c r="B74" s="4" t="s">
        <v>1440</v>
      </c>
      <c r="C74" s="5" t="s">
        <v>2034</v>
      </c>
      <c r="D74" s="3" t="s">
        <v>2914</v>
      </c>
      <c r="E74" s="12" t="s">
        <v>7315</v>
      </c>
      <c r="F74" t="s">
        <v>8164</v>
      </c>
      <c r="G74" s="1" t="s">
        <v>9109</v>
      </c>
      <c r="H74" t="s">
        <v>9109</v>
      </c>
      <c r="I74" t="s">
        <v>9110</v>
      </c>
      <c r="J74" s="5"/>
      <c r="K74" s="7" t="e">
        <v>#N/A</v>
      </c>
      <c r="L74" s="7" t="e">
        <v>#N/A</v>
      </c>
      <c r="M74" s="7" t="e">
        <v>#N/A</v>
      </c>
      <c r="N74" s="7" t="e">
        <v>#N/A</v>
      </c>
      <c r="O74" s="7" t="e">
        <v>#N/A</v>
      </c>
      <c r="P74" s="7" t="e">
        <v>#N/A</v>
      </c>
      <c r="Q74" s="7" t="e">
        <v>#N/A</v>
      </c>
      <c r="R74" s="7" t="e">
        <v>#N/A</v>
      </c>
      <c r="S74" s="7" t="e">
        <v>#N/A</v>
      </c>
      <c r="T74" s="7">
        <v>0</v>
      </c>
      <c r="U74" s="7" t="e">
        <v>#N/A</v>
      </c>
      <c r="V74" s="7" t="e">
        <v>#N/A</v>
      </c>
      <c r="W74" s="7" t="e">
        <v>#N/A</v>
      </c>
      <c r="X74" s="7" t="e">
        <v>#N/A</v>
      </c>
      <c r="Y74" s="7" t="e">
        <v>#N/A</v>
      </c>
      <c r="Z74" s="7">
        <f t="shared" si="9"/>
        <v>0</v>
      </c>
      <c r="AA74" s="7">
        <f t="shared" si="10"/>
        <v>0</v>
      </c>
      <c r="AB74" s="7" t="b">
        <f t="shared" si="11"/>
        <v>1</v>
      </c>
      <c r="AC74" s="7" t="b">
        <f t="shared" si="12"/>
        <v>0</v>
      </c>
      <c r="AD74" s="7" t="b">
        <f t="shared" si="13"/>
        <v>1</v>
      </c>
      <c r="AE74" s="7" t="b">
        <f t="shared" si="14"/>
        <v>0</v>
      </c>
      <c r="AF74" s="7" t="b">
        <f t="shared" si="15"/>
        <v>0</v>
      </c>
      <c r="AH74" t="b">
        <f>AND(Table252102[[#This Row],[Developmental toxicity]:[Reproductive toxicity]])</f>
        <v>0</v>
      </c>
    </row>
    <row r="75" spans="1:34" x14ac:dyDescent="0.25">
      <c r="A75" s="3">
        <f t="shared" si="8"/>
        <v>74</v>
      </c>
      <c r="B75" s="4" t="s">
        <v>1440</v>
      </c>
      <c r="C75" s="5" t="s">
        <v>1926</v>
      </c>
      <c r="D75" s="3" t="s">
        <v>2788</v>
      </c>
      <c r="E75" s="12" t="s">
        <v>7209</v>
      </c>
      <c r="F75" t="s">
        <v>8058</v>
      </c>
      <c r="G75" s="1" t="s">
        <v>8895</v>
      </c>
      <c r="H75" t="s">
        <v>8895</v>
      </c>
      <c r="I75" t="s">
        <v>8896</v>
      </c>
      <c r="J75" s="5"/>
      <c r="K75" s="7" t="e">
        <v>#N/A</v>
      </c>
      <c r="L75" s="7" t="e">
        <v>#N/A</v>
      </c>
      <c r="M75" s="7" t="e">
        <v>#N/A</v>
      </c>
      <c r="N75" s="7" t="e">
        <v>#N/A</v>
      </c>
      <c r="O75" s="7" t="e">
        <v>#N/A</v>
      </c>
      <c r="P75" s="7" t="e">
        <v>#N/A</v>
      </c>
      <c r="Q75" s="7" t="e">
        <v>#N/A</v>
      </c>
      <c r="R75" s="7" t="e">
        <v>#N/A</v>
      </c>
      <c r="S75" s="7" t="e">
        <v>#N/A</v>
      </c>
      <c r="T75" s="7">
        <v>0</v>
      </c>
      <c r="U75" s="7" t="e">
        <v>#N/A</v>
      </c>
      <c r="V75" s="7" t="e">
        <v>#N/A</v>
      </c>
      <c r="W75" s="7" t="e">
        <v>#N/A</v>
      </c>
      <c r="X75" s="7" t="e">
        <v>#N/A</v>
      </c>
      <c r="Y75" s="7" t="e">
        <v>#N/A</v>
      </c>
      <c r="Z75" s="7">
        <f t="shared" si="9"/>
        <v>0</v>
      </c>
      <c r="AA75" s="7">
        <f t="shared" si="10"/>
        <v>0</v>
      </c>
      <c r="AB75" s="7" t="b">
        <f t="shared" si="11"/>
        <v>1</v>
      </c>
      <c r="AC75" s="7" t="b">
        <f t="shared" si="12"/>
        <v>0</v>
      </c>
      <c r="AD75" s="7" t="b">
        <f t="shared" si="13"/>
        <v>1</v>
      </c>
      <c r="AE75" s="7" t="b">
        <f t="shared" si="14"/>
        <v>0</v>
      </c>
      <c r="AF75" s="7" t="b">
        <f t="shared" si="15"/>
        <v>0</v>
      </c>
      <c r="AH75" t="b">
        <f>AND(Table252102[[#This Row],[Developmental toxicity]:[Reproductive toxicity]])</f>
        <v>0</v>
      </c>
    </row>
    <row r="76" spans="1:34" x14ac:dyDescent="0.25">
      <c r="A76" s="3">
        <f t="shared" si="8"/>
        <v>75</v>
      </c>
      <c r="B76" s="4">
        <v>13682</v>
      </c>
      <c r="C76" s="5" t="s">
        <v>982</v>
      </c>
      <c r="D76" s="3" t="s">
        <v>183</v>
      </c>
      <c r="E76" s="29" t="s">
        <v>4031</v>
      </c>
      <c r="F76" s="3" t="s">
        <v>3866</v>
      </c>
      <c r="G76" s="5" t="s">
        <v>184</v>
      </c>
      <c r="H76" s="3" t="s">
        <v>4376</v>
      </c>
      <c r="I76" s="3" t="s">
        <v>4377</v>
      </c>
      <c r="J76" s="5" t="s">
        <v>20</v>
      </c>
      <c r="K76" s="7" t="e">
        <v>#N/A</v>
      </c>
      <c r="L76" s="7">
        <v>1</v>
      </c>
      <c r="M76" s="7" t="e">
        <v>#N/A</v>
      </c>
      <c r="N76" s="7" t="e">
        <v>#N/A</v>
      </c>
      <c r="O76" s="7" t="e">
        <v>#N/A</v>
      </c>
      <c r="P76" s="7" t="e">
        <v>#N/A</v>
      </c>
      <c r="Q76" s="7" t="e">
        <v>#N/A</v>
      </c>
      <c r="R76" s="7" t="e">
        <v>#N/A</v>
      </c>
      <c r="S76" s="7" t="e">
        <v>#N/A</v>
      </c>
      <c r="T76" s="7" t="e">
        <v>#N/A</v>
      </c>
      <c r="U76" s="7" t="e">
        <v>#N/A</v>
      </c>
      <c r="V76" s="7" t="e">
        <v>#N/A</v>
      </c>
      <c r="W76" s="7" t="e">
        <v>#N/A</v>
      </c>
      <c r="X76" s="7" t="e">
        <v>#N/A</v>
      </c>
      <c r="Y76" s="7">
        <v>1</v>
      </c>
      <c r="Z76" s="7">
        <f t="shared" si="9"/>
        <v>1</v>
      </c>
      <c r="AA76" s="7">
        <f t="shared" si="10"/>
        <v>1</v>
      </c>
      <c r="AB76" s="7" t="b">
        <f t="shared" si="11"/>
        <v>1</v>
      </c>
      <c r="AC76" s="7" t="b">
        <f t="shared" si="12"/>
        <v>0</v>
      </c>
      <c r="AD76" s="7" t="b">
        <f t="shared" si="13"/>
        <v>0</v>
      </c>
      <c r="AE76" s="7" t="b">
        <f t="shared" si="14"/>
        <v>0</v>
      </c>
      <c r="AF76" s="7" t="b">
        <f t="shared" si="15"/>
        <v>0</v>
      </c>
      <c r="AH76" t="b">
        <f>AND(Table252102[[#This Row],[Developmental toxicity]:[Reproductive toxicity]])</f>
        <v>0</v>
      </c>
    </row>
    <row r="77" spans="1:34" x14ac:dyDescent="0.25">
      <c r="A77" s="3">
        <f t="shared" si="8"/>
        <v>76</v>
      </c>
      <c r="B77" s="4"/>
      <c r="C77" s="5" t="s">
        <v>11320</v>
      </c>
      <c r="D77" s="3" t="s">
        <v>11319</v>
      </c>
      <c r="E77" s="29" t="s">
        <v>14454</v>
      </c>
      <c r="F77" s="3" t="s">
        <v>14455</v>
      </c>
      <c r="G77" s="5" t="s">
        <v>14456</v>
      </c>
      <c r="H77" s="3" t="s">
        <v>14457</v>
      </c>
      <c r="I77" s="3" t="s">
        <v>14458</v>
      </c>
      <c r="J77" s="5"/>
      <c r="K77" s="7" t="e">
        <v>#N/A</v>
      </c>
      <c r="L77" s="7" t="e">
        <v>#N/A</v>
      </c>
      <c r="M77" s="7" t="e">
        <v>#N/A</v>
      </c>
      <c r="N77" s="7" t="e">
        <v>#N/A</v>
      </c>
      <c r="O77" s="7" t="e">
        <v>#N/A</v>
      </c>
      <c r="P77" s="7" t="e">
        <v>#N/A</v>
      </c>
      <c r="Q77" s="7" t="e">
        <v>#N/A</v>
      </c>
      <c r="R77" s="7" t="e">
        <v>#N/A</v>
      </c>
      <c r="S77" s="7" t="e">
        <v>#N/A</v>
      </c>
      <c r="T77" s="7" t="e">
        <v>#N/A</v>
      </c>
      <c r="U77" s="7" t="e">
        <v>#N/A</v>
      </c>
      <c r="V77" s="7" t="e">
        <v>#N/A</v>
      </c>
      <c r="W77" s="3">
        <v>1</v>
      </c>
      <c r="X77" s="3" t="e">
        <v>#N/A</v>
      </c>
      <c r="Y77" s="7" t="e">
        <v>#N/A</v>
      </c>
      <c r="Z77" s="7">
        <f t="shared" si="9"/>
        <v>1</v>
      </c>
      <c r="AA77" s="7">
        <f t="shared" si="10"/>
        <v>1</v>
      </c>
      <c r="AB77" s="7" t="b">
        <f t="shared" si="11"/>
        <v>0</v>
      </c>
      <c r="AC77" s="7" t="b">
        <f t="shared" si="12"/>
        <v>1</v>
      </c>
      <c r="AD77" s="7" t="b">
        <f t="shared" si="13"/>
        <v>0</v>
      </c>
      <c r="AE77" s="7" t="b">
        <f t="shared" si="14"/>
        <v>1</v>
      </c>
      <c r="AF77" s="7" t="b">
        <f t="shared" si="15"/>
        <v>0</v>
      </c>
      <c r="AH77" t="b">
        <f>AND(Table252102[[#This Row],[Developmental toxicity]:[Reproductive toxicity]])</f>
        <v>0</v>
      </c>
    </row>
    <row r="78" spans="1:34" x14ac:dyDescent="0.25">
      <c r="A78" s="3">
        <f t="shared" si="8"/>
        <v>77</v>
      </c>
      <c r="B78" s="4"/>
      <c r="C78" s="5" t="s">
        <v>20577</v>
      </c>
      <c r="D78" s="3" t="s">
        <v>19250</v>
      </c>
      <c r="E78" s="29" t="s">
        <v>20332</v>
      </c>
      <c r="F78" s="3" t="s">
        <v>19836</v>
      </c>
      <c r="G78" s="5" t="s">
        <v>19837</v>
      </c>
      <c r="H78" s="3" t="s">
        <v>19838</v>
      </c>
      <c r="I78" s="3" t="s">
        <v>19839</v>
      </c>
      <c r="J78" s="5" t="s">
        <v>20</v>
      </c>
      <c r="K78" s="7" t="e">
        <v>#N/A</v>
      </c>
      <c r="L78" s="7" t="e">
        <v>#N/A</v>
      </c>
      <c r="M78" s="7" t="e">
        <v>#N/A</v>
      </c>
      <c r="N78" s="7" t="e">
        <v>#N/A</v>
      </c>
      <c r="O78" s="7" t="e">
        <v>#N/A</v>
      </c>
      <c r="P78" s="7" t="e">
        <v>#N/A</v>
      </c>
      <c r="Q78" s="7" t="e">
        <v>#N/A</v>
      </c>
      <c r="R78" s="7" t="e">
        <v>#N/A</v>
      </c>
      <c r="S78" s="7" t="e">
        <v>#N/A</v>
      </c>
      <c r="T78" s="7" t="e">
        <v>#N/A</v>
      </c>
      <c r="U78" s="7" t="e">
        <v>#N/A</v>
      </c>
      <c r="V78" s="7" t="e">
        <v>#N/A</v>
      </c>
      <c r="W78" s="7" t="e">
        <v>#N/A</v>
      </c>
      <c r="X78" s="7">
        <v>0</v>
      </c>
      <c r="Y78" s="7" t="e">
        <v>#N/A</v>
      </c>
      <c r="Z78" s="7">
        <f t="shared" si="9"/>
        <v>0</v>
      </c>
      <c r="AA78" s="7">
        <f t="shared" si="10"/>
        <v>0</v>
      </c>
      <c r="AB78" s="7" t="b">
        <f t="shared" si="11"/>
        <v>1</v>
      </c>
      <c r="AC78" s="7" t="b">
        <f t="shared" si="12"/>
        <v>0</v>
      </c>
      <c r="AD78" s="7" t="b">
        <f t="shared" si="13"/>
        <v>0</v>
      </c>
      <c r="AE78" s="7" t="b">
        <f t="shared" si="14"/>
        <v>0</v>
      </c>
      <c r="AF78" s="7" t="b">
        <f t="shared" si="15"/>
        <v>0</v>
      </c>
      <c r="AH78" t="b">
        <f>AND(Table252102[[#This Row],[Developmental toxicity]:[Reproductive toxicity]])</f>
        <v>0</v>
      </c>
    </row>
    <row r="79" spans="1:34" x14ac:dyDescent="0.25">
      <c r="A79" s="3">
        <f t="shared" si="8"/>
        <v>78</v>
      </c>
      <c r="B79" s="4"/>
      <c r="C79" s="5" t="s">
        <v>11802</v>
      </c>
      <c r="D79" s="3" t="s">
        <v>11801</v>
      </c>
      <c r="E79" s="29" t="s">
        <v>15347</v>
      </c>
      <c r="F79" s="3" t="s">
        <v>15348</v>
      </c>
      <c r="G79" s="5" t="s">
        <v>15349</v>
      </c>
      <c r="H79" s="3" t="s">
        <v>11803</v>
      </c>
      <c r="I79" s="3" t="s">
        <v>15350</v>
      </c>
      <c r="J79" s="5"/>
      <c r="K79" s="7" t="e">
        <v>#N/A</v>
      </c>
      <c r="L79" s="7" t="e">
        <v>#N/A</v>
      </c>
      <c r="M79" s="7" t="e">
        <v>#N/A</v>
      </c>
      <c r="N79" s="7" t="e">
        <v>#N/A</v>
      </c>
      <c r="O79" s="7" t="e">
        <v>#N/A</v>
      </c>
      <c r="P79" s="7" t="e">
        <v>#N/A</v>
      </c>
      <c r="Q79" s="7" t="e">
        <v>#N/A</v>
      </c>
      <c r="R79" s="7" t="e">
        <v>#N/A</v>
      </c>
      <c r="S79" s="7" t="e">
        <v>#N/A</v>
      </c>
      <c r="T79" s="7" t="e">
        <v>#N/A</v>
      </c>
      <c r="U79" s="7" t="e">
        <v>#N/A</v>
      </c>
      <c r="V79" s="7" t="e">
        <v>#N/A</v>
      </c>
      <c r="W79" s="3">
        <v>1</v>
      </c>
      <c r="X79" s="3" t="e">
        <v>#N/A</v>
      </c>
      <c r="Y79" s="7" t="e">
        <v>#N/A</v>
      </c>
      <c r="Z79" s="7">
        <f t="shared" si="9"/>
        <v>1</v>
      </c>
      <c r="AA79" s="7">
        <f t="shared" si="10"/>
        <v>1</v>
      </c>
      <c r="AB79" s="7" t="b">
        <f t="shared" si="11"/>
        <v>0</v>
      </c>
      <c r="AC79" s="7" t="b">
        <f t="shared" si="12"/>
        <v>1</v>
      </c>
      <c r="AD79" s="7" t="b">
        <f t="shared" si="13"/>
        <v>0</v>
      </c>
      <c r="AE79" s="7" t="b">
        <f t="shared" si="14"/>
        <v>1</v>
      </c>
      <c r="AF79" s="7" t="b">
        <f t="shared" si="15"/>
        <v>0</v>
      </c>
      <c r="AH79" t="b">
        <f>AND(Table252102[[#This Row],[Developmental toxicity]:[Reproductive toxicity]])</f>
        <v>0</v>
      </c>
    </row>
    <row r="80" spans="1:34" x14ac:dyDescent="0.25">
      <c r="A80" s="3">
        <f t="shared" si="8"/>
        <v>79</v>
      </c>
      <c r="B80" s="4" t="s">
        <v>1440</v>
      </c>
      <c r="C80" s="5" t="s">
        <v>2701</v>
      </c>
      <c r="D80" s="3" t="s">
        <v>3664</v>
      </c>
      <c r="E80" s="12" t="s">
        <v>7971</v>
      </c>
      <c r="F80" t="s">
        <v>8807</v>
      </c>
      <c r="G80" s="1" t="s">
        <v>10555</v>
      </c>
      <c r="H80" t="s">
        <v>10556</v>
      </c>
      <c r="I80" t="s">
        <v>10557</v>
      </c>
      <c r="J80" s="5"/>
      <c r="K80" s="7" t="e">
        <v>#N/A</v>
      </c>
      <c r="L80" s="7" t="e">
        <v>#N/A</v>
      </c>
      <c r="M80" s="7" t="e">
        <v>#N/A</v>
      </c>
      <c r="N80" s="7" t="e">
        <v>#N/A</v>
      </c>
      <c r="O80" s="7" t="e">
        <v>#N/A</v>
      </c>
      <c r="P80" s="7" t="e">
        <v>#N/A</v>
      </c>
      <c r="Q80" s="7" t="e">
        <v>#N/A</v>
      </c>
      <c r="R80" s="7" t="e">
        <v>#N/A</v>
      </c>
      <c r="S80" s="7" t="e">
        <v>#N/A</v>
      </c>
      <c r="T80" s="7">
        <v>0</v>
      </c>
      <c r="U80" s="7" t="e">
        <v>#N/A</v>
      </c>
      <c r="V80" s="7" t="e">
        <v>#N/A</v>
      </c>
      <c r="W80" s="7" t="e">
        <v>#N/A</v>
      </c>
      <c r="X80" s="7" t="e">
        <v>#N/A</v>
      </c>
      <c r="Y80" s="7" t="e">
        <v>#N/A</v>
      </c>
      <c r="Z80" s="7">
        <f t="shared" si="9"/>
        <v>0</v>
      </c>
      <c r="AA80" s="7">
        <f t="shared" si="10"/>
        <v>0</v>
      </c>
      <c r="AB80" s="7" t="b">
        <f t="shared" si="11"/>
        <v>1</v>
      </c>
      <c r="AC80" s="7" t="b">
        <f t="shared" si="12"/>
        <v>0</v>
      </c>
      <c r="AD80" s="7" t="b">
        <f t="shared" si="13"/>
        <v>1</v>
      </c>
      <c r="AE80" s="7" t="b">
        <f t="shared" si="14"/>
        <v>0</v>
      </c>
      <c r="AF80" s="7" t="b">
        <f t="shared" si="15"/>
        <v>0</v>
      </c>
      <c r="AH80" t="b">
        <f>AND(Table252102[[#This Row],[Developmental toxicity]:[Reproductive toxicity]])</f>
        <v>0</v>
      </c>
    </row>
    <row r="81" spans="1:34" x14ac:dyDescent="0.25">
      <c r="A81" s="3">
        <f t="shared" si="8"/>
        <v>80</v>
      </c>
      <c r="B81" s="4">
        <v>13315</v>
      </c>
      <c r="C81" s="5" t="s">
        <v>974</v>
      </c>
      <c r="D81" s="3" t="s">
        <v>129</v>
      </c>
      <c r="E81" s="29" t="s">
        <v>4002</v>
      </c>
      <c r="F81" s="3" t="s">
        <v>3838</v>
      </c>
      <c r="G81" s="5" t="s">
        <v>130</v>
      </c>
      <c r="H81" s="3" t="s">
        <v>4315</v>
      </c>
      <c r="I81" s="3" t="s">
        <v>4316</v>
      </c>
      <c r="J81" s="5" t="s">
        <v>20</v>
      </c>
      <c r="K81" s="7" t="e">
        <v>#N/A</v>
      </c>
      <c r="L81" s="7">
        <v>1</v>
      </c>
      <c r="M81" s="7" t="e">
        <v>#N/A</v>
      </c>
      <c r="N81" s="7" t="e">
        <v>#N/A</v>
      </c>
      <c r="O81" s="7" t="e">
        <v>#N/A</v>
      </c>
      <c r="P81" s="7" t="e">
        <v>#N/A</v>
      </c>
      <c r="Q81" s="7" t="e">
        <v>#N/A</v>
      </c>
      <c r="R81" s="7" t="e">
        <v>#N/A</v>
      </c>
      <c r="S81" s="7" t="e">
        <v>#N/A</v>
      </c>
      <c r="T81" s="7" t="e">
        <v>#N/A</v>
      </c>
      <c r="U81" s="7" t="e">
        <v>#N/A</v>
      </c>
      <c r="V81" s="7" t="e">
        <v>#N/A</v>
      </c>
      <c r="W81" s="7" t="e">
        <v>#N/A</v>
      </c>
      <c r="X81" s="7">
        <v>1</v>
      </c>
      <c r="Y81" s="7" t="e">
        <v>#N/A</v>
      </c>
      <c r="Z81" s="7">
        <f t="shared" si="9"/>
        <v>1</v>
      </c>
      <c r="AA81" s="7">
        <f t="shared" si="10"/>
        <v>1</v>
      </c>
      <c r="AB81" s="7" t="b">
        <f t="shared" si="11"/>
        <v>1</v>
      </c>
      <c r="AC81" s="7" t="b">
        <f t="shared" si="12"/>
        <v>0</v>
      </c>
      <c r="AD81" s="7" t="b">
        <f t="shared" si="13"/>
        <v>0</v>
      </c>
      <c r="AE81" s="7" t="b">
        <f t="shared" si="14"/>
        <v>0</v>
      </c>
      <c r="AF81" s="7" t="b">
        <f t="shared" si="15"/>
        <v>0</v>
      </c>
      <c r="AH81" t="b">
        <f>AND(Table252102[[#This Row],[Developmental toxicity]:[Reproductive toxicity]])</f>
        <v>0</v>
      </c>
    </row>
    <row r="82" spans="1:34" x14ac:dyDescent="0.25">
      <c r="A82" s="3">
        <f t="shared" si="8"/>
        <v>81</v>
      </c>
      <c r="B82" s="4">
        <v>13227</v>
      </c>
      <c r="C82" s="5" t="s">
        <v>969</v>
      </c>
      <c r="D82" s="3" t="s">
        <v>89</v>
      </c>
      <c r="E82" s="29" t="s">
        <v>3982</v>
      </c>
      <c r="F82" s="3" t="s">
        <v>3820</v>
      </c>
      <c r="G82" s="5" t="s">
        <v>90</v>
      </c>
      <c r="H82" s="3" t="s">
        <v>4274</v>
      </c>
      <c r="I82" s="3" t="s">
        <v>4275</v>
      </c>
      <c r="J82" s="5" t="s">
        <v>20</v>
      </c>
      <c r="K82" s="7" t="e">
        <v>#N/A</v>
      </c>
      <c r="L82" s="7">
        <v>1</v>
      </c>
      <c r="M82" s="7" t="e">
        <v>#N/A</v>
      </c>
      <c r="N82" s="7" t="e">
        <v>#N/A</v>
      </c>
      <c r="O82" s="7" t="e">
        <v>#N/A</v>
      </c>
      <c r="P82" s="7" t="e">
        <v>#N/A</v>
      </c>
      <c r="Q82" s="7" t="e">
        <v>#N/A</v>
      </c>
      <c r="R82" s="7" t="e">
        <v>#N/A</v>
      </c>
      <c r="S82" s="7" t="e">
        <v>#N/A</v>
      </c>
      <c r="T82" s="7" t="e">
        <v>#N/A</v>
      </c>
      <c r="U82" s="7" t="e">
        <v>#N/A</v>
      </c>
      <c r="V82" s="7" t="e">
        <v>#N/A</v>
      </c>
      <c r="W82" s="7" t="e">
        <v>#N/A</v>
      </c>
      <c r="X82" s="7">
        <v>1</v>
      </c>
      <c r="Y82" s="7">
        <v>1</v>
      </c>
      <c r="Z82" s="7">
        <f t="shared" si="9"/>
        <v>1</v>
      </c>
      <c r="AA82" s="7">
        <f t="shared" si="10"/>
        <v>1</v>
      </c>
      <c r="AB82" s="7" t="b">
        <f t="shared" si="11"/>
        <v>1</v>
      </c>
      <c r="AC82" s="7" t="b">
        <f t="shared" si="12"/>
        <v>0</v>
      </c>
      <c r="AD82" s="7" t="b">
        <f t="shared" si="13"/>
        <v>0</v>
      </c>
      <c r="AE82" s="7" t="b">
        <f t="shared" si="14"/>
        <v>0</v>
      </c>
      <c r="AF82" s="7" t="b">
        <f t="shared" si="15"/>
        <v>0</v>
      </c>
      <c r="AH82" t="b">
        <f>AND(Table252102[[#This Row],[Developmental toxicity]:[Reproductive toxicity]])</f>
        <v>0</v>
      </c>
    </row>
    <row r="83" spans="1:34" x14ac:dyDescent="0.25">
      <c r="A83" s="3">
        <f t="shared" si="8"/>
        <v>82</v>
      </c>
      <c r="B83" s="4">
        <v>433</v>
      </c>
      <c r="C83" s="5" t="s">
        <v>972</v>
      </c>
      <c r="D83" s="3" t="s">
        <v>5297</v>
      </c>
      <c r="E83" s="29" t="s">
        <v>4846</v>
      </c>
      <c r="F83" s="3" t="s">
        <v>5754</v>
      </c>
      <c r="G83" s="5" t="s">
        <v>973</v>
      </c>
      <c r="H83" s="3" t="s">
        <v>6753</v>
      </c>
      <c r="I83" s="3" t="s">
        <v>6754</v>
      </c>
      <c r="J83" s="5" t="s">
        <v>1430</v>
      </c>
      <c r="K83" s="7" t="e">
        <v>#N/A</v>
      </c>
      <c r="L83" s="7">
        <v>1</v>
      </c>
      <c r="M83" s="7" t="e">
        <v>#N/A</v>
      </c>
      <c r="N83" s="7" t="e">
        <v>#N/A</v>
      </c>
      <c r="O83" s="7" t="e">
        <v>#N/A</v>
      </c>
      <c r="P83" s="7" t="e">
        <v>#N/A</v>
      </c>
      <c r="Q83" s="7" t="e">
        <v>#N/A</v>
      </c>
      <c r="R83" s="7" t="e">
        <v>#N/A</v>
      </c>
      <c r="S83" s="7" t="e">
        <v>#N/A</v>
      </c>
      <c r="T83" s="7" t="e">
        <v>#N/A</v>
      </c>
      <c r="U83" s="7" t="e">
        <v>#N/A</v>
      </c>
      <c r="V83" s="7" t="e">
        <v>#N/A</v>
      </c>
      <c r="W83" s="7">
        <v>1</v>
      </c>
      <c r="X83" s="7" t="e">
        <v>#N/A</v>
      </c>
      <c r="Y83" s="7">
        <v>1</v>
      </c>
      <c r="Z83" s="7">
        <f t="shared" si="9"/>
        <v>1</v>
      </c>
      <c r="AA83" s="7">
        <f t="shared" si="10"/>
        <v>1</v>
      </c>
      <c r="AB83" s="7" t="b">
        <f t="shared" si="11"/>
        <v>1</v>
      </c>
      <c r="AC83" s="7" t="b">
        <f t="shared" si="12"/>
        <v>1</v>
      </c>
      <c r="AD83" s="7" t="b">
        <f t="shared" si="13"/>
        <v>0</v>
      </c>
      <c r="AE83" s="7" t="b">
        <f t="shared" si="14"/>
        <v>1</v>
      </c>
      <c r="AF83" s="7" t="b">
        <f t="shared" si="15"/>
        <v>0</v>
      </c>
      <c r="AH83" t="b">
        <f>AND(Table252102[[#This Row],[Developmental toxicity]:[Reproductive toxicity]])</f>
        <v>1</v>
      </c>
    </row>
    <row r="84" spans="1:34" x14ac:dyDescent="0.25">
      <c r="A84" s="3">
        <f t="shared" si="8"/>
        <v>83</v>
      </c>
      <c r="B84" s="4">
        <v>438</v>
      </c>
      <c r="C84" s="5" t="s">
        <v>978</v>
      </c>
      <c r="D84" s="3" t="s">
        <v>5298</v>
      </c>
      <c r="E84" s="29" t="s">
        <v>4848</v>
      </c>
      <c r="F84" s="3" t="s">
        <v>5756</v>
      </c>
      <c r="G84" s="5" t="s">
        <v>979</v>
      </c>
      <c r="H84" s="3" t="s">
        <v>6195</v>
      </c>
      <c r="I84" s="3" t="s">
        <v>6757</v>
      </c>
      <c r="J84" s="5" t="s">
        <v>1431</v>
      </c>
      <c r="K84" s="7" t="e">
        <v>#N/A</v>
      </c>
      <c r="L84" s="7">
        <v>1</v>
      </c>
      <c r="M84" s="7" t="e">
        <v>#N/A</v>
      </c>
      <c r="N84" s="7" t="e">
        <v>#N/A</v>
      </c>
      <c r="O84" s="7" t="e">
        <v>#N/A</v>
      </c>
      <c r="P84" s="7" t="e">
        <v>#N/A</v>
      </c>
      <c r="Q84" s="7" t="e">
        <v>#N/A</v>
      </c>
      <c r="R84" s="7" t="e">
        <v>#N/A</v>
      </c>
      <c r="S84" s="7" t="e">
        <v>#N/A</v>
      </c>
      <c r="T84" s="7" t="e">
        <v>#N/A</v>
      </c>
      <c r="U84" s="7" t="e">
        <v>#N/A</v>
      </c>
      <c r="V84" s="7" t="e">
        <v>#N/A</v>
      </c>
      <c r="W84" s="7" t="e">
        <v>#N/A</v>
      </c>
      <c r="X84" s="7" t="e">
        <v>#N/A</v>
      </c>
      <c r="Y84" s="7">
        <v>1</v>
      </c>
      <c r="Z84" s="7">
        <f t="shared" si="9"/>
        <v>1</v>
      </c>
      <c r="AA84" s="7">
        <f t="shared" si="10"/>
        <v>1</v>
      </c>
      <c r="AB84" s="7" t="b">
        <f t="shared" si="11"/>
        <v>1</v>
      </c>
      <c r="AC84" s="7" t="b">
        <f t="shared" si="12"/>
        <v>0</v>
      </c>
      <c r="AD84" s="7" t="b">
        <f t="shared" si="13"/>
        <v>0</v>
      </c>
      <c r="AE84" s="7" t="b">
        <f t="shared" si="14"/>
        <v>0</v>
      </c>
      <c r="AF84" s="7" t="b">
        <f t="shared" si="15"/>
        <v>0</v>
      </c>
      <c r="AH84" t="b">
        <f>AND(Table252102[[#This Row],[Developmental toxicity]:[Reproductive toxicity]])</f>
        <v>0</v>
      </c>
    </row>
    <row r="85" spans="1:34" x14ac:dyDescent="0.25">
      <c r="A85" s="3">
        <f t="shared" si="8"/>
        <v>84</v>
      </c>
      <c r="B85" s="4">
        <v>13287</v>
      </c>
      <c r="C85" s="5" t="s">
        <v>1010</v>
      </c>
      <c r="D85" s="3" t="s">
        <v>9</v>
      </c>
      <c r="E85" s="29" t="s">
        <v>3941</v>
      </c>
      <c r="F85" s="3" t="s">
        <v>3778</v>
      </c>
      <c r="G85" s="5" t="s">
        <v>10</v>
      </c>
      <c r="H85" s="3" t="s">
        <v>4188</v>
      </c>
      <c r="I85" s="3" t="s">
        <v>4189</v>
      </c>
      <c r="J85" s="5" t="s">
        <v>5</v>
      </c>
      <c r="K85" s="7" t="e">
        <v>#N/A</v>
      </c>
      <c r="L85" s="7">
        <v>1</v>
      </c>
      <c r="M85" s="7" t="e">
        <v>#N/A</v>
      </c>
      <c r="N85" s="7" t="e">
        <v>#N/A</v>
      </c>
      <c r="O85" s="7" t="e">
        <v>#N/A</v>
      </c>
      <c r="P85" s="7" t="e">
        <v>#N/A</v>
      </c>
      <c r="Q85" s="7" t="e">
        <v>#N/A</v>
      </c>
      <c r="R85" s="7" t="e">
        <v>#N/A</v>
      </c>
      <c r="S85" s="7" t="e">
        <v>#N/A</v>
      </c>
      <c r="T85" s="7">
        <v>0</v>
      </c>
      <c r="U85" s="7" t="e">
        <v>#N/A</v>
      </c>
      <c r="V85" s="7" t="e">
        <v>#N/A</v>
      </c>
      <c r="W85" s="7" t="e">
        <v>#N/A</v>
      </c>
      <c r="X85" s="7" t="e">
        <v>#N/A</v>
      </c>
      <c r="Y85" s="7">
        <v>0</v>
      </c>
      <c r="Z85" s="7">
        <f t="shared" si="9"/>
        <v>1</v>
      </c>
      <c r="AA85" s="7">
        <f t="shared" si="10"/>
        <v>0</v>
      </c>
      <c r="AB85" s="7" t="b">
        <f t="shared" si="11"/>
        <v>1</v>
      </c>
      <c r="AC85" s="7" t="b">
        <f t="shared" si="12"/>
        <v>0</v>
      </c>
      <c r="AD85" s="7" t="b">
        <f t="shared" si="13"/>
        <v>1</v>
      </c>
      <c r="AE85" s="7" t="b">
        <f t="shared" si="14"/>
        <v>0</v>
      </c>
      <c r="AF85" s="7" t="b">
        <f t="shared" si="15"/>
        <v>0</v>
      </c>
      <c r="AH85" t="b">
        <f>AND(Table252102[[#This Row],[Developmental toxicity]:[Reproductive toxicity]])</f>
        <v>0</v>
      </c>
    </row>
    <row r="86" spans="1:34" x14ac:dyDescent="0.25">
      <c r="A86" s="3">
        <f t="shared" si="8"/>
        <v>85</v>
      </c>
      <c r="B86" s="3"/>
      <c r="C86" s="16" t="s">
        <v>11255</v>
      </c>
      <c r="D86" s="18" t="s">
        <v>11254</v>
      </c>
      <c r="E86" s="29" t="s">
        <v>14333</v>
      </c>
      <c r="F86" s="18" t="s">
        <v>14334</v>
      </c>
      <c r="G86" s="18" t="s">
        <v>11256</v>
      </c>
      <c r="H86" s="3" t="s">
        <v>11256</v>
      </c>
      <c r="I86" s="3" t="s">
        <v>14335</v>
      </c>
      <c r="J86" s="3"/>
      <c r="K86" s="7" t="e">
        <v>#N/A</v>
      </c>
      <c r="L86" s="7" t="e">
        <v>#N/A</v>
      </c>
      <c r="M86" s="7" t="e">
        <v>#N/A</v>
      </c>
      <c r="N86" s="7" t="e">
        <v>#N/A</v>
      </c>
      <c r="O86" s="7" t="e">
        <v>#N/A</v>
      </c>
      <c r="P86" s="7" t="e">
        <v>#N/A</v>
      </c>
      <c r="Q86" s="7" t="e">
        <v>#N/A</v>
      </c>
      <c r="R86" s="7" t="e">
        <v>#N/A</v>
      </c>
      <c r="S86" s="7" t="e">
        <v>#N/A</v>
      </c>
      <c r="T86" s="7" t="e">
        <v>#N/A</v>
      </c>
      <c r="U86" s="7" t="e">
        <v>#N/A</v>
      </c>
      <c r="V86" s="7" t="e">
        <v>#N/A</v>
      </c>
      <c r="W86" s="3">
        <v>1</v>
      </c>
      <c r="X86" s="3" t="e">
        <v>#N/A</v>
      </c>
      <c r="Y86" s="7" t="e">
        <v>#N/A</v>
      </c>
      <c r="Z86" s="7">
        <f t="shared" si="9"/>
        <v>1</v>
      </c>
      <c r="AA86" s="7">
        <f t="shared" si="10"/>
        <v>1</v>
      </c>
      <c r="AB86" s="7" t="b">
        <f t="shared" si="11"/>
        <v>0</v>
      </c>
      <c r="AC86" s="7" t="b">
        <f t="shared" si="12"/>
        <v>1</v>
      </c>
      <c r="AD86" s="7" t="b">
        <f t="shared" si="13"/>
        <v>0</v>
      </c>
      <c r="AE86" s="7" t="b">
        <f t="shared" si="14"/>
        <v>1</v>
      </c>
      <c r="AF86" s="7" t="b">
        <f t="shared" si="15"/>
        <v>0</v>
      </c>
      <c r="AH86" t="b">
        <f>AND(Table252102[[#This Row],[Developmental toxicity]:[Reproductive toxicity]])</f>
        <v>0</v>
      </c>
    </row>
    <row r="87" spans="1:34" x14ac:dyDescent="0.25">
      <c r="A87" s="3">
        <f t="shared" si="8"/>
        <v>86</v>
      </c>
      <c r="B87" s="3" t="s">
        <v>1440</v>
      </c>
      <c r="C87" s="16" t="s">
        <v>1986</v>
      </c>
      <c r="D87" s="18" t="s">
        <v>2857</v>
      </c>
      <c r="E87" s="12" t="s">
        <v>7267</v>
      </c>
      <c r="F87" s="17" t="s">
        <v>8116</v>
      </c>
      <c r="G87" s="17" t="s">
        <v>9012</v>
      </c>
      <c r="H87" t="s">
        <v>9013</v>
      </c>
      <c r="I87" t="s">
        <v>9014</v>
      </c>
      <c r="J87" s="3"/>
      <c r="K87" s="7" t="e">
        <v>#N/A</v>
      </c>
      <c r="L87" s="7" t="e">
        <v>#N/A</v>
      </c>
      <c r="M87" s="7" t="e">
        <v>#N/A</v>
      </c>
      <c r="N87" s="7" t="e">
        <v>#N/A</v>
      </c>
      <c r="O87" s="7" t="e">
        <v>#N/A</v>
      </c>
      <c r="P87" s="7" t="e">
        <v>#N/A</v>
      </c>
      <c r="Q87" s="7" t="e">
        <v>#N/A</v>
      </c>
      <c r="R87" s="7" t="e">
        <v>#N/A</v>
      </c>
      <c r="S87" s="7" t="e">
        <v>#N/A</v>
      </c>
      <c r="T87" s="7">
        <v>0</v>
      </c>
      <c r="U87" s="7" t="e">
        <v>#N/A</v>
      </c>
      <c r="V87" s="7" t="e">
        <v>#N/A</v>
      </c>
      <c r="W87" s="7" t="e">
        <v>#N/A</v>
      </c>
      <c r="X87" s="7">
        <v>0</v>
      </c>
      <c r="Y87" s="7" t="e">
        <v>#N/A</v>
      </c>
      <c r="Z87" s="7">
        <f t="shared" si="9"/>
        <v>0</v>
      </c>
      <c r="AA87" s="7">
        <f t="shared" si="10"/>
        <v>0</v>
      </c>
      <c r="AB87" s="7" t="b">
        <f t="shared" si="11"/>
        <v>1</v>
      </c>
      <c r="AC87" s="7" t="b">
        <f t="shared" si="12"/>
        <v>0</v>
      </c>
      <c r="AD87" s="7" t="b">
        <f t="shared" si="13"/>
        <v>1</v>
      </c>
      <c r="AE87" s="7" t="b">
        <f t="shared" si="14"/>
        <v>0</v>
      </c>
      <c r="AF87" s="7" t="b">
        <f t="shared" si="15"/>
        <v>0</v>
      </c>
      <c r="AH87" t="b">
        <f>AND(Table252102[[#This Row],[Developmental toxicity]:[Reproductive toxicity]])</f>
        <v>0</v>
      </c>
    </row>
    <row r="88" spans="1:34" x14ac:dyDescent="0.25">
      <c r="A88" s="3">
        <f t="shared" si="8"/>
        <v>87</v>
      </c>
      <c r="B88" s="3">
        <v>13680</v>
      </c>
      <c r="C88" s="4" t="s">
        <v>977</v>
      </c>
      <c r="D88" s="5" t="s">
        <v>181</v>
      </c>
      <c r="E88" s="29" t="s">
        <v>4030</v>
      </c>
      <c r="F88" s="5" t="s">
        <v>3865</v>
      </c>
      <c r="G88" s="5" t="s">
        <v>182</v>
      </c>
      <c r="H88" s="3" t="s">
        <v>4374</v>
      </c>
      <c r="I88" s="3" t="s">
        <v>4375</v>
      </c>
      <c r="J88" s="3" t="s">
        <v>20</v>
      </c>
      <c r="K88" s="7" t="e">
        <v>#N/A</v>
      </c>
      <c r="L88" s="7">
        <v>1</v>
      </c>
      <c r="M88" s="7" t="e">
        <v>#N/A</v>
      </c>
      <c r="N88" s="7" t="e">
        <v>#N/A</v>
      </c>
      <c r="O88" s="7" t="e">
        <v>#N/A</v>
      </c>
      <c r="P88" s="7" t="e">
        <v>#N/A</v>
      </c>
      <c r="Q88" s="7" t="e">
        <v>#N/A</v>
      </c>
      <c r="R88" s="7" t="e">
        <v>#N/A</v>
      </c>
      <c r="S88" s="7" t="e">
        <v>#N/A</v>
      </c>
      <c r="T88" s="7" t="e">
        <v>#N/A</v>
      </c>
      <c r="U88" s="7" t="e">
        <v>#N/A</v>
      </c>
      <c r="V88" s="7" t="e">
        <v>#N/A</v>
      </c>
      <c r="W88" s="7" t="e">
        <v>#N/A</v>
      </c>
      <c r="X88" s="7" t="e">
        <v>#N/A</v>
      </c>
      <c r="Y88" s="7">
        <v>1</v>
      </c>
      <c r="Z88" s="7">
        <f t="shared" si="9"/>
        <v>1</v>
      </c>
      <c r="AA88" s="7">
        <f t="shared" si="10"/>
        <v>1</v>
      </c>
      <c r="AB88" s="7" t="b">
        <f t="shared" si="11"/>
        <v>1</v>
      </c>
      <c r="AC88" s="7" t="b">
        <f t="shared" si="12"/>
        <v>0</v>
      </c>
      <c r="AD88" s="7" t="b">
        <f t="shared" si="13"/>
        <v>0</v>
      </c>
      <c r="AE88" s="7" t="b">
        <f t="shared" si="14"/>
        <v>0</v>
      </c>
      <c r="AF88" s="7" t="b">
        <f t="shared" si="15"/>
        <v>0</v>
      </c>
      <c r="AH88" t="b">
        <f>AND(Table252102[[#This Row],[Developmental toxicity]:[Reproductive toxicity]])</f>
        <v>0</v>
      </c>
    </row>
    <row r="89" spans="1:34" x14ac:dyDescent="0.25">
      <c r="A89" s="3">
        <f t="shared" si="8"/>
        <v>88</v>
      </c>
      <c r="B89" s="3"/>
      <c r="C89" s="57" t="s">
        <v>12597</v>
      </c>
      <c r="D89" s="35" t="s">
        <v>12596</v>
      </c>
      <c r="E89" s="29" t="s">
        <v>16595</v>
      </c>
      <c r="F89" s="35" t="s">
        <v>16596</v>
      </c>
      <c r="G89" s="35" t="s">
        <v>12598</v>
      </c>
      <c r="H89" s="3" t="s">
        <v>12598</v>
      </c>
      <c r="I89" s="3" t="s">
        <v>16597</v>
      </c>
      <c r="J89" s="3"/>
      <c r="K89" s="7" t="e">
        <v>#N/A</v>
      </c>
      <c r="L89" s="7" t="e">
        <v>#N/A</v>
      </c>
      <c r="M89" s="7" t="e">
        <v>#N/A</v>
      </c>
      <c r="N89" s="7" t="e">
        <v>#N/A</v>
      </c>
      <c r="O89" s="7" t="e">
        <v>#N/A</v>
      </c>
      <c r="P89" s="7" t="e">
        <v>#N/A</v>
      </c>
      <c r="Q89" s="7" t="e">
        <v>#N/A</v>
      </c>
      <c r="R89" s="7" t="e">
        <v>#N/A</v>
      </c>
      <c r="S89" s="7" t="e">
        <v>#N/A</v>
      </c>
      <c r="T89" s="7" t="e">
        <v>#N/A</v>
      </c>
      <c r="U89" s="7" t="e">
        <v>#N/A</v>
      </c>
      <c r="V89" s="7" t="e">
        <v>#N/A</v>
      </c>
      <c r="W89" s="3">
        <v>0</v>
      </c>
      <c r="X89" s="3" t="e">
        <v>#N/A</v>
      </c>
      <c r="Y89" s="7" t="e">
        <v>#N/A</v>
      </c>
      <c r="Z89" s="7">
        <f t="shared" si="9"/>
        <v>0</v>
      </c>
      <c r="AA89" s="7">
        <f t="shared" si="10"/>
        <v>0</v>
      </c>
      <c r="AB89" s="7" t="b">
        <f t="shared" si="11"/>
        <v>0</v>
      </c>
      <c r="AC89" s="7" t="b">
        <f t="shared" si="12"/>
        <v>1</v>
      </c>
      <c r="AD89" s="7" t="b">
        <f t="shared" si="13"/>
        <v>0</v>
      </c>
      <c r="AE89" s="7" t="b">
        <f t="shared" si="14"/>
        <v>1</v>
      </c>
      <c r="AF89" s="7" t="b">
        <f t="shared" si="15"/>
        <v>0</v>
      </c>
      <c r="AH89" t="b">
        <f>AND(Table252102[[#This Row],[Developmental toxicity]:[Reproductive toxicity]])</f>
        <v>0</v>
      </c>
    </row>
    <row r="90" spans="1:34" x14ac:dyDescent="0.25">
      <c r="A90" s="3">
        <f t="shared" si="8"/>
        <v>89</v>
      </c>
      <c r="B90" s="3">
        <v>655</v>
      </c>
      <c r="C90" s="16" t="s">
        <v>1320</v>
      </c>
      <c r="D90" s="18" t="s">
        <v>5430</v>
      </c>
      <c r="E90" s="29" t="s">
        <v>5003</v>
      </c>
      <c r="F90" s="18" t="s">
        <v>5909</v>
      </c>
      <c r="G90" s="18" t="s">
        <v>1321</v>
      </c>
      <c r="H90" s="3" t="s">
        <v>6311</v>
      </c>
      <c r="I90" s="3" t="s">
        <v>6948</v>
      </c>
      <c r="J90" s="3" t="s">
        <v>1430</v>
      </c>
      <c r="K90" s="7" t="e">
        <v>#N/A</v>
      </c>
      <c r="L90" s="7">
        <v>1</v>
      </c>
      <c r="M90" s="7" t="e">
        <v>#N/A</v>
      </c>
      <c r="N90" s="7" t="e">
        <v>#N/A</v>
      </c>
      <c r="O90" s="7" t="e">
        <v>#N/A</v>
      </c>
      <c r="P90" s="7" t="e">
        <v>#N/A</v>
      </c>
      <c r="Q90" s="7" t="e">
        <v>#N/A</v>
      </c>
      <c r="R90" s="7" t="e">
        <v>#N/A</v>
      </c>
      <c r="S90" s="7" t="e">
        <v>#N/A</v>
      </c>
      <c r="T90" s="7" t="e">
        <v>#N/A</v>
      </c>
      <c r="U90" s="7" t="e">
        <v>#N/A</v>
      </c>
      <c r="V90" s="7" t="e">
        <v>#N/A</v>
      </c>
      <c r="W90" s="7" t="e">
        <v>#N/A</v>
      </c>
      <c r="X90" s="7" t="e">
        <v>#N/A</v>
      </c>
      <c r="Y90" s="7">
        <v>1</v>
      </c>
      <c r="Z90" s="7">
        <f t="shared" si="9"/>
        <v>1</v>
      </c>
      <c r="AA90" s="7">
        <f t="shared" si="10"/>
        <v>1</v>
      </c>
      <c r="AB90" s="7" t="b">
        <f t="shared" si="11"/>
        <v>1</v>
      </c>
      <c r="AC90" s="7" t="b">
        <f t="shared" si="12"/>
        <v>0</v>
      </c>
      <c r="AD90" s="7" t="b">
        <f t="shared" si="13"/>
        <v>0</v>
      </c>
      <c r="AE90" s="7" t="b">
        <f t="shared" si="14"/>
        <v>0</v>
      </c>
      <c r="AF90" s="7" t="b">
        <f t="shared" si="15"/>
        <v>0</v>
      </c>
      <c r="AH90" t="b">
        <f>AND(Table252102[[#This Row],[Developmental toxicity]:[Reproductive toxicity]])</f>
        <v>0</v>
      </c>
    </row>
    <row r="91" spans="1:34" x14ac:dyDescent="0.25">
      <c r="A91" s="3">
        <f t="shared" si="8"/>
        <v>90</v>
      </c>
      <c r="B91" s="3"/>
      <c r="C91" s="58" t="s">
        <v>21193</v>
      </c>
      <c r="D91" s="18" t="s">
        <v>20797</v>
      </c>
      <c r="E91" s="94" t="s">
        <v>20995</v>
      </c>
      <c r="F91" s="17" t="s">
        <v>21641</v>
      </c>
      <c r="G91" s="17" t="s">
        <v>21642</v>
      </c>
      <c r="H91" t="s">
        <v>21642</v>
      </c>
      <c r="I91" t="s">
        <v>21643</v>
      </c>
      <c r="J91" s="3"/>
      <c r="K91" s="7" t="e">
        <v>#N/A</v>
      </c>
      <c r="L91" s="7" t="e">
        <v>#N/A</v>
      </c>
      <c r="M91" s="7" t="e">
        <v>#N/A</v>
      </c>
      <c r="N91" s="7" t="e">
        <v>#N/A</v>
      </c>
      <c r="O91" s="7" t="e">
        <v>#N/A</v>
      </c>
      <c r="P91" s="7" t="e">
        <v>#N/A</v>
      </c>
      <c r="Q91" s="7" t="e">
        <v>#N/A</v>
      </c>
      <c r="R91" s="7" t="e">
        <v>#N/A</v>
      </c>
      <c r="S91" s="7" t="e">
        <v>#N/A</v>
      </c>
      <c r="T91" s="7" t="e">
        <v>#N/A</v>
      </c>
      <c r="U91" s="7" t="e">
        <v>#N/A</v>
      </c>
      <c r="V91" s="7" t="e">
        <v>#N/A</v>
      </c>
      <c r="W91" s="7" t="e">
        <v>#N/A</v>
      </c>
      <c r="X91" s="7" t="e">
        <v>#N/A</v>
      </c>
      <c r="Y91" s="7">
        <v>1</v>
      </c>
      <c r="Z91" s="7">
        <f t="shared" si="9"/>
        <v>1</v>
      </c>
      <c r="AA91" s="7">
        <f t="shared" si="10"/>
        <v>1</v>
      </c>
      <c r="AB91" s="7" t="b">
        <f t="shared" si="11"/>
        <v>1</v>
      </c>
      <c r="AC91" s="7" t="b">
        <f t="shared" si="12"/>
        <v>0</v>
      </c>
      <c r="AD91" s="7" t="b">
        <f t="shared" si="13"/>
        <v>0</v>
      </c>
      <c r="AE91" s="7" t="b">
        <f t="shared" si="14"/>
        <v>0</v>
      </c>
      <c r="AF91" s="7" t="b">
        <f t="shared" si="15"/>
        <v>0</v>
      </c>
      <c r="AH91" t="b">
        <f>AND(Table252102[[#This Row],[Developmental toxicity]:[Reproductive toxicity]])</f>
        <v>0</v>
      </c>
    </row>
    <row r="92" spans="1:34" x14ac:dyDescent="0.25">
      <c r="A92" s="3">
        <f t="shared" si="8"/>
        <v>91</v>
      </c>
      <c r="B92" s="3" t="s">
        <v>1440</v>
      </c>
      <c r="C92" s="16" t="s">
        <v>2153</v>
      </c>
      <c r="D92" s="18" t="s">
        <v>3046</v>
      </c>
      <c r="E92" s="12" t="s">
        <v>7433</v>
      </c>
      <c r="F92" s="17" t="s">
        <v>8281</v>
      </c>
      <c r="G92" s="17" t="s">
        <v>9358</v>
      </c>
      <c r="H92" t="s">
        <v>9358</v>
      </c>
      <c r="I92" t="s">
        <v>9359</v>
      </c>
      <c r="J92" s="3"/>
      <c r="K92" s="7" t="e">
        <v>#N/A</v>
      </c>
      <c r="L92" s="7" t="e">
        <v>#N/A</v>
      </c>
      <c r="M92" s="7" t="e">
        <v>#N/A</v>
      </c>
      <c r="N92" s="7" t="e">
        <v>#N/A</v>
      </c>
      <c r="O92" s="7" t="e">
        <v>#N/A</v>
      </c>
      <c r="P92" s="7" t="e">
        <v>#N/A</v>
      </c>
      <c r="Q92" s="7" t="e">
        <v>#N/A</v>
      </c>
      <c r="R92" s="7" t="e">
        <v>#N/A</v>
      </c>
      <c r="S92" s="7" t="e">
        <v>#N/A</v>
      </c>
      <c r="T92" s="7">
        <v>0</v>
      </c>
      <c r="U92" s="7" t="e">
        <v>#N/A</v>
      </c>
      <c r="V92" s="7" t="e">
        <v>#N/A</v>
      </c>
      <c r="W92" s="7" t="e">
        <v>#N/A</v>
      </c>
      <c r="X92" s="7" t="e">
        <v>#N/A</v>
      </c>
      <c r="Y92" s="7" t="e">
        <v>#N/A</v>
      </c>
      <c r="Z92" s="7">
        <f t="shared" si="9"/>
        <v>0</v>
      </c>
      <c r="AA92" s="7">
        <f t="shared" si="10"/>
        <v>0</v>
      </c>
      <c r="AB92" s="7" t="b">
        <f t="shared" si="11"/>
        <v>1</v>
      </c>
      <c r="AC92" s="7" t="b">
        <f t="shared" si="12"/>
        <v>0</v>
      </c>
      <c r="AD92" s="7" t="b">
        <f t="shared" si="13"/>
        <v>1</v>
      </c>
      <c r="AE92" s="7" t="b">
        <f t="shared" si="14"/>
        <v>0</v>
      </c>
      <c r="AF92" s="7" t="b">
        <f t="shared" si="15"/>
        <v>0</v>
      </c>
      <c r="AH92" t="b">
        <f>AND(Table252102[[#This Row],[Developmental toxicity]:[Reproductive toxicity]])</f>
        <v>0</v>
      </c>
    </row>
    <row r="93" spans="1:34" x14ac:dyDescent="0.25">
      <c r="A93" s="3">
        <f t="shared" si="8"/>
        <v>92</v>
      </c>
      <c r="B93" s="3"/>
      <c r="C93" s="16" t="s">
        <v>20657</v>
      </c>
      <c r="D93" s="18" t="s">
        <v>19331</v>
      </c>
      <c r="E93" s="29" t="s">
        <v>20412</v>
      </c>
      <c r="F93" s="18" t="s">
        <v>20104</v>
      </c>
      <c r="G93" s="18" t="s">
        <v>20105</v>
      </c>
      <c r="H93" s="3" t="s">
        <v>20105</v>
      </c>
      <c r="I93" s="3" t="s">
        <v>20106</v>
      </c>
      <c r="J93" s="3" t="s">
        <v>20</v>
      </c>
      <c r="K93" s="7" t="e">
        <v>#N/A</v>
      </c>
      <c r="L93" s="7" t="e">
        <v>#N/A</v>
      </c>
      <c r="M93" s="7" t="e">
        <v>#N/A</v>
      </c>
      <c r="N93" s="7" t="e">
        <v>#N/A</v>
      </c>
      <c r="O93" s="7" t="e">
        <v>#N/A</v>
      </c>
      <c r="P93" s="7" t="e">
        <v>#N/A</v>
      </c>
      <c r="Q93" s="7" t="e">
        <v>#N/A</v>
      </c>
      <c r="R93" s="7" t="e">
        <v>#N/A</v>
      </c>
      <c r="S93" s="7" t="e">
        <v>#N/A</v>
      </c>
      <c r="T93" s="7" t="e">
        <v>#N/A</v>
      </c>
      <c r="U93" s="7" t="e">
        <v>#N/A</v>
      </c>
      <c r="V93" s="7" t="e">
        <v>#N/A</v>
      </c>
      <c r="W93" s="7" t="e">
        <v>#N/A</v>
      </c>
      <c r="X93" s="7">
        <v>1</v>
      </c>
      <c r="Y93" s="7" t="e">
        <v>#N/A</v>
      </c>
      <c r="Z93" s="7">
        <f t="shared" si="9"/>
        <v>1</v>
      </c>
      <c r="AA93" s="7">
        <f t="shared" si="10"/>
        <v>1</v>
      </c>
      <c r="AB93" s="7" t="b">
        <f t="shared" si="11"/>
        <v>1</v>
      </c>
      <c r="AC93" s="7" t="b">
        <f t="shared" si="12"/>
        <v>0</v>
      </c>
      <c r="AD93" s="7" t="b">
        <f t="shared" si="13"/>
        <v>0</v>
      </c>
      <c r="AE93" s="7" t="b">
        <f t="shared" si="14"/>
        <v>0</v>
      </c>
      <c r="AF93" s="7" t="b">
        <f t="shared" si="15"/>
        <v>0</v>
      </c>
      <c r="AH93" t="b">
        <f>AND(Table252102[[#This Row],[Developmental toxicity]:[Reproductive toxicity]])</f>
        <v>0</v>
      </c>
    </row>
    <row r="94" spans="1:34" x14ac:dyDescent="0.25">
      <c r="A94" s="3">
        <f t="shared" si="8"/>
        <v>93</v>
      </c>
      <c r="B94" s="3"/>
      <c r="C94" s="3" t="s">
        <v>12589</v>
      </c>
      <c r="D94" s="3" t="s">
        <v>12588</v>
      </c>
      <c r="E94" s="29" t="s">
        <v>16585</v>
      </c>
      <c r="F94" s="3" t="s">
        <v>16586</v>
      </c>
      <c r="G94" s="3" t="s">
        <v>12590</v>
      </c>
      <c r="H94" s="3" t="s">
        <v>12590</v>
      </c>
      <c r="I94" s="3" t="s">
        <v>16587</v>
      </c>
      <c r="J94" s="3"/>
      <c r="K94" s="7" t="e">
        <v>#N/A</v>
      </c>
      <c r="L94" s="7" t="e">
        <v>#N/A</v>
      </c>
      <c r="M94" s="7" t="e">
        <v>#N/A</v>
      </c>
      <c r="N94" s="7" t="e">
        <v>#N/A</v>
      </c>
      <c r="O94" s="7" t="e">
        <v>#N/A</v>
      </c>
      <c r="P94" s="7" t="e">
        <v>#N/A</v>
      </c>
      <c r="Q94" s="7" t="e">
        <v>#N/A</v>
      </c>
      <c r="R94" s="7" t="e">
        <v>#N/A</v>
      </c>
      <c r="S94" s="7" t="e">
        <v>#N/A</v>
      </c>
      <c r="T94" s="7" t="e">
        <v>#N/A</v>
      </c>
      <c r="U94" s="7" t="e">
        <v>#N/A</v>
      </c>
      <c r="V94" s="7" t="e">
        <v>#N/A</v>
      </c>
      <c r="W94" s="7">
        <v>0</v>
      </c>
      <c r="X94" s="7" t="e">
        <v>#N/A</v>
      </c>
      <c r="Y94" s="7">
        <v>1</v>
      </c>
      <c r="Z94" s="7">
        <f t="shared" si="9"/>
        <v>1</v>
      </c>
      <c r="AA94" s="7">
        <f t="shared" si="10"/>
        <v>0</v>
      </c>
      <c r="AB94" s="7" t="b">
        <f t="shared" si="11"/>
        <v>1</v>
      </c>
      <c r="AC94" s="7" t="b">
        <f t="shared" si="12"/>
        <v>1</v>
      </c>
      <c r="AD94" s="7" t="b">
        <f t="shared" si="13"/>
        <v>0</v>
      </c>
      <c r="AE94" s="7" t="b">
        <f t="shared" si="14"/>
        <v>1</v>
      </c>
      <c r="AF94" s="7" t="b">
        <f t="shared" si="15"/>
        <v>0</v>
      </c>
      <c r="AH94" t="b">
        <f>AND(Table252102[[#This Row],[Developmental toxicity]:[Reproductive toxicity]])</f>
        <v>1</v>
      </c>
    </row>
    <row r="95" spans="1:34" x14ac:dyDescent="0.25">
      <c r="A95" s="3">
        <f t="shared" si="8"/>
        <v>94</v>
      </c>
      <c r="B95" s="3">
        <v>596</v>
      </c>
      <c r="C95" s="3" t="s">
        <v>1249</v>
      </c>
      <c r="D95" s="3" t="s">
        <v>5400</v>
      </c>
      <c r="E95" s="29" t="s">
        <v>4971</v>
      </c>
      <c r="F95" s="3" t="s">
        <v>5877</v>
      </c>
      <c r="G95" s="3" t="s">
        <v>1250</v>
      </c>
      <c r="H95" s="3" t="s">
        <v>6301</v>
      </c>
      <c r="I95" s="3" t="s">
        <v>6892</v>
      </c>
      <c r="J95" s="3" t="s">
        <v>1431</v>
      </c>
      <c r="K95" s="7" t="e">
        <v>#N/A</v>
      </c>
      <c r="L95" s="7">
        <v>1</v>
      </c>
      <c r="M95" s="7" t="e">
        <v>#N/A</v>
      </c>
      <c r="N95" s="7" t="e">
        <v>#N/A</v>
      </c>
      <c r="O95" s="7" t="e">
        <v>#N/A</v>
      </c>
      <c r="P95" s="7" t="e">
        <v>#N/A</v>
      </c>
      <c r="Q95" s="7" t="e">
        <v>#N/A</v>
      </c>
      <c r="R95" s="7" t="e">
        <v>#N/A</v>
      </c>
      <c r="S95" s="7" t="e">
        <v>#N/A</v>
      </c>
      <c r="T95" s="7" t="e">
        <v>#N/A</v>
      </c>
      <c r="U95" s="7" t="e">
        <v>#N/A</v>
      </c>
      <c r="V95" s="7" t="e">
        <v>#N/A</v>
      </c>
      <c r="W95" s="7" t="e">
        <v>#N/A</v>
      </c>
      <c r="X95" s="7" t="e">
        <v>#N/A</v>
      </c>
      <c r="Y95" s="7">
        <v>1</v>
      </c>
      <c r="Z95" s="7">
        <f t="shared" si="9"/>
        <v>1</v>
      </c>
      <c r="AA95" s="7">
        <f t="shared" si="10"/>
        <v>1</v>
      </c>
      <c r="AB95" s="7" t="b">
        <f t="shared" si="11"/>
        <v>1</v>
      </c>
      <c r="AC95" s="7" t="b">
        <f t="shared" si="12"/>
        <v>0</v>
      </c>
      <c r="AD95" s="7" t="b">
        <f t="shared" si="13"/>
        <v>0</v>
      </c>
      <c r="AE95" s="7" t="b">
        <f t="shared" si="14"/>
        <v>0</v>
      </c>
      <c r="AF95" s="7" t="b">
        <f t="shared" si="15"/>
        <v>0</v>
      </c>
      <c r="AH95" t="b">
        <f>AND(Table252102[[#This Row],[Developmental toxicity]:[Reproductive toxicity]])</f>
        <v>0</v>
      </c>
    </row>
    <row r="96" spans="1:34" x14ac:dyDescent="0.25">
      <c r="A96" s="3">
        <f t="shared" si="8"/>
        <v>95</v>
      </c>
      <c r="B96" s="3" t="s">
        <v>1440</v>
      </c>
      <c r="C96" s="3" t="s">
        <v>2415</v>
      </c>
      <c r="D96" s="3" t="s">
        <v>3344</v>
      </c>
      <c r="E96" s="12" t="s">
        <v>7692</v>
      </c>
      <c r="F96" t="s">
        <v>8533</v>
      </c>
      <c r="G96" t="s">
        <v>9923</v>
      </c>
      <c r="H96" t="s">
        <v>9923</v>
      </c>
      <c r="I96" t="s">
        <v>9924</v>
      </c>
      <c r="J96" s="3"/>
      <c r="K96" s="7" t="e">
        <v>#N/A</v>
      </c>
      <c r="L96" s="7" t="e">
        <v>#N/A</v>
      </c>
      <c r="M96" s="7" t="e">
        <v>#N/A</v>
      </c>
      <c r="N96" s="7" t="e">
        <v>#N/A</v>
      </c>
      <c r="O96" s="7" t="e">
        <v>#N/A</v>
      </c>
      <c r="P96" s="7" t="e">
        <v>#N/A</v>
      </c>
      <c r="Q96" s="7" t="e">
        <v>#N/A</v>
      </c>
      <c r="R96" s="7" t="e">
        <v>#N/A</v>
      </c>
      <c r="S96" s="7" t="e">
        <v>#N/A</v>
      </c>
      <c r="T96" s="7">
        <v>0</v>
      </c>
      <c r="U96" s="7" t="e">
        <v>#N/A</v>
      </c>
      <c r="V96" s="7" t="e">
        <v>#N/A</v>
      </c>
      <c r="W96" s="7" t="e">
        <v>#N/A</v>
      </c>
      <c r="X96" s="7">
        <v>1</v>
      </c>
      <c r="Y96" s="7" t="e">
        <v>#N/A</v>
      </c>
      <c r="Z96" s="7">
        <f t="shared" si="9"/>
        <v>1</v>
      </c>
      <c r="AA96" s="7">
        <f t="shared" si="10"/>
        <v>0</v>
      </c>
      <c r="AB96" s="7" t="b">
        <f t="shared" si="11"/>
        <v>1</v>
      </c>
      <c r="AC96" s="7" t="b">
        <f t="shared" si="12"/>
        <v>0</v>
      </c>
      <c r="AD96" s="7" t="b">
        <f t="shared" si="13"/>
        <v>1</v>
      </c>
      <c r="AE96" s="7" t="b">
        <f t="shared" si="14"/>
        <v>0</v>
      </c>
      <c r="AF96" s="7" t="b">
        <f t="shared" si="15"/>
        <v>0</v>
      </c>
      <c r="AH96" t="b">
        <f>AND(Table252102[[#This Row],[Developmental toxicity]:[Reproductive toxicity]])</f>
        <v>0</v>
      </c>
    </row>
    <row r="97" spans="1:34" x14ac:dyDescent="0.25">
      <c r="A97" s="3">
        <f t="shared" si="8"/>
        <v>96</v>
      </c>
      <c r="B97" s="3"/>
      <c r="C97" s="3" t="s">
        <v>11024</v>
      </c>
      <c r="D97" s="3" t="s">
        <v>11023</v>
      </c>
      <c r="E97" s="29" t="s">
        <v>13902</v>
      </c>
      <c r="F97" s="3" t="s">
        <v>13903</v>
      </c>
      <c r="G97" s="3" t="s">
        <v>11025</v>
      </c>
      <c r="H97" s="3" t="s">
        <v>11025</v>
      </c>
      <c r="I97" s="3" t="s">
        <v>13904</v>
      </c>
      <c r="J97" s="3"/>
      <c r="K97" s="7" t="e">
        <v>#N/A</v>
      </c>
      <c r="L97" s="7" t="e">
        <v>#N/A</v>
      </c>
      <c r="M97" s="7" t="e">
        <v>#N/A</v>
      </c>
      <c r="N97" s="7" t="e">
        <v>#N/A</v>
      </c>
      <c r="O97" s="7" t="e">
        <v>#N/A</v>
      </c>
      <c r="P97" s="7" t="e">
        <v>#N/A</v>
      </c>
      <c r="Q97" s="7" t="e">
        <v>#N/A</v>
      </c>
      <c r="R97" s="7" t="e">
        <v>#N/A</v>
      </c>
      <c r="S97" s="7" t="e">
        <v>#N/A</v>
      </c>
      <c r="T97" s="7" t="e">
        <v>#N/A</v>
      </c>
      <c r="U97" s="7" t="e">
        <v>#N/A</v>
      </c>
      <c r="V97" s="7" t="e">
        <v>#N/A</v>
      </c>
      <c r="W97" s="3">
        <v>1</v>
      </c>
      <c r="X97" s="3" t="e">
        <v>#N/A</v>
      </c>
      <c r="Y97" s="7" t="e">
        <v>#N/A</v>
      </c>
      <c r="Z97" s="7">
        <f t="shared" si="9"/>
        <v>1</v>
      </c>
      <c r="AA97" s="7">
        <f t="shared" si="10"/>
        <v>1</v>
      </c>
      <c r="AB97" s="7" t="b">
        <f t="shared" si="11"/>
        <v>0</v>
      </c>
      <c r="AC97" s="7" t="b">
        <f t="shared" si="12"/>
        <v>1</v>
      </c>
      <c r="AD97" s="7" t="b">
        <f t="shared" si="13"/>
        <v>0</v>
      </c>
      <c r="AE97" s="7" t="b">
        <f t="shared" si="14"/>
        <v>1</v>
      </c>
      <c r="AF97" s="7" t="b">
        <f t="shared" si="15"/>
        <v>0</v>
      </c>
      <c r="AH97" t="b">
        <f>AND(Table252102[[#This Row],[Developmental toxicity]:[Reproductive toxicity]])</f>
        <v>0</v>
      </c>
    </row>
    <row r="98" spans="1:34" x14ac:dyDescent="0.25">
      <c r="A98" s="3">
        <f t="shared" si="8"/>
        <v>97</v>
      </c>
      <c r="B98" s="3"/>
      <c r="C98" s="3" t="s">
        <v>20676</v>
      </c>
      <c r="D98" s="3" t="s">
        <v>19350</v>
      </c>
      <c r="E98" s="29" t="s">
        <v>20431</v>
      </c>
      <c r="F98" s="3" t="s">
        <v>20171</v>
      </c>
      <c r="G98" s="3" t="s">
        <v>20172</v>
      </c>
      <c r="H98" s="3" t="s">
        <v>10493</v>
      </c>
      <c r="I98" s="3" t="s">
        <v>20173</v>
      </c>
      <c r="J98" s="3" t="s">
        <v>20</v>
      </c>
      <c r="K98" s="7" t="e">
        <v>#N/A</v>
      </c>
      <c r="L98" s="7" t="e">
        <v>#N/A</v>
      </c>
      <c r="M98" s="7" t="e">
        <v>#N/A</v>
      </c>
      <c r="N98" s="7" t="e">
        <v>#N/A</v>
      </c>
      <c r="O98" s="7" t="e">
        <v>#N/A</v>
      </c>
      <c r="P98" s="7" t="e">
        <v>#N/A</v>
      </c>
      <c r="Q98" s="7" t="e">
        <v>#N/A</v>
      </c>
      <c r="R98" s="7" t="e">
        <v>#N/A</v>
      </c>
      <c r="S98" s="7" t="e">
        <v>#N/A</v>
      </c>
      <c r="T98" s="7">
        <v>0</v>
      </c>
      <c r="U98" s="7" t="e">
        <v>#N/A</v>
      </c>
      <c r="V98" s="7" t="e">
        <v>#N/A</v>
      </c>
      <c r="W98" s="7" t="e">
        <v>#N/A</v>
      </c>
      <c r="X98" s="7">
        <v>0</v>
      </c>
      <c r="Y98" s="7" t="e">
        <v>#N/A</v>
      </c>
      <c r="Z98" s="7">
        <f t="shared" si="9"/>
        <v>0</v>
      </c>
      <c r="AA98" s="7">
        <f t="shared" si="10"/>
        <v>0</v>
      </c>
      <c r="AB98" s="7" t="b">
        <f t="shared" si="11"/>
        <v>1</v>
      </c>
      <c r="AC98" s="7" t="b">
        <f t="shared" si="12"/>
        <v>0</v>
      </c>
      <c r="AD98" s="7" t="b">
        <f t="shared" si="13"/>
        <v>1</v>
      </c>
      <c r="AE98" s="7" t="b">
        <f t="shared" si="14"/>
        <v>0</v>
      </c>
      <c r="AF98" s="7" t="b">
        <f t="shared" si="15"/>
        <v>0</v>
      </c>
      <c r="AH98" t="b">
        <f>AND(Table252102[[#This Row],[Developmental toxicity]:[Reproductive toxicity]])</f>
        <v>0</v>
      </c>
    </row>
    <row r="99" spans="1:34" x14ac:dyDescent="0.25">
      <c r="A99" s="3">
        <f t="shared" si="8"/>
        <v>98</v>
      </c>
      <c r="B99" s="3" t="s">
        <v>1440</v>
      </c>
      <c r="C99" s="3" t="s">
        <v>2337</v>
      </c>
      <c r="D99" s="3" t="s">
        <v>3257</v>
      </c>
      <c r="E99" s="12" t="s">
        <v>7614</v>
      </c>
      <c r="F99" t="s">
        <v>8458</v>
      </c>
      <c r="G99" t="s">
        <v>9752</v>
      </c>
      <c r="H99" t="s">
        <v>9753</v>
      </c>
      <c r="I99" t="s">
        <v>9754</v>
      </c>
      <c r="J99" s="3"/>
      <c r="K99" s="7" t="e">
        <v>#N/A</v>
      </c>
      <c r="L99" s="7" t="e">
        <v>#N/A</v>
      </c>
      <c r="M99" s="7" t="e">
        <v>#N/A</v>
      </c>
      <c r="N99" s="7" t="e">
        <v>#N/A</v>
      </c>
      <c r="O99" s="7" t="e">
        <v>#N/A</v>
      </c>
      <c r="P99" s="7" t="e">
        <v>#N/A</v>
      </c>
      <c r="Q99" s="7" t="e">
        <v>#N/A</v>
      </c>
      <c r="R99" s="7" t="e">
        <v>#N/A</v>
      </c>
      <c r="S99" s="7" t="e">
        <v>#N/A</v>
      </c>
      <c r="T99" s="7">
        <v>0</v>
      </c>
      <c r="U99" s="7" t="e">
        <v>#N/A</v>
      </c>
      <c r="V99" s="7" t="e">
        <v>#N/A</v>
      </c>
      <c r="W99" s="7" t="e">
        <v>#N/A</v>
      </c>
      <c r="X99" s="7" t="e">
        <v>#N/A</v>
      </c>
      <c r="Y99" s="7" t="e">
        <v>#N/A</v>
      </c>
      <c r="Z99" s="7">
        <f t="shared" si="9"/>
        <v>0</v>
      </c>
      <c r="AA99" s="7">
        <f t="shared" si="10"/>
        <v>0</v>
      </c>
      <c r="AB99" s="7" t="b">
        <f t="shared" si="11"/>
        <v>1</v>
      </c>
      <c r="AC99" s="7" t="b">
        <f t="shared" si="12"/>
        <v>0</v>
      </c>
      <c r="AD99" s="7" t="b">
        <f t="shared" si="13"/>
        <v>1</v>
      </c>
      <c r="AE99" s="7" t="b">
        <f t="shared" si="14"/>
        <v>0</v>
      </c>
      <c r="AF99" s="7" t="b">
        <f t="shared" si="15"/>
        <v>0</v>
      </c>
      <c r="AH99" t="b">
        <f>AND(Table252102[[#This Row],[Developmental toxicity]:[Reproductive toxicity]])</f>
        <v>0</v>
      </c>
    </row>
    <row r="100" spans="1:34" x14ac:dyDescent="0.25">
      <c r="A100" s="3">
        <f t="shared" si="8"/>
        <v>99</v>
      </c>
      <c r="B100" s="3"/>
      <c r="C100" s="3" t="s">
        <v>13370</v>
      </c>
      <c r="D100" s="3" t="s">
        <v>17990</v>
      </c>
      <c r="E100" s="29" t="s">
        <v>18156</v>
      </c>
      <c r="F100" s="3" t="s">
        <v>18074</v>
      </c>
      <c r="G100" s="3" t="s">
        <v>18333</v>
      </c>
      <c r="H100" s="3" t="s">
        <v>18334</v>
      </c>
      <c r="I100" s="3" t="s">
        <v>18335</v>
      </c>
      <c r="J100" s="3"/>
      <c r="K100" s="7" t="e">
        <v>#N/A</v>
      </c>
      <c r="L100" s="7" t="e">
        <v>#N/A</v>
      </c>
      <c r="M100" s="7" t="e">
        <v>#N/A</v>
      </c>
      <c r="N100" s="7" t="e">
        <v>#N/A</v>
      </c>
      <c r="O100" s="7" t="e">
        <v>#N/A</v>
      </c>
      <c r="P100" s="7" t="e">
        <v>#N/A</v>
      </c>
      <c r="Q100" s="7" t="e">
        <v>#N/A</v>
      </c>
      <c r="R100" s="7" t="e">
        <v>#N/A</v>
      </c>
      <c r="S100" s="7" t="e">
        <v>#N/A</v>
      </c>
      <c r="T100" s="7" t="e">
        <v>#N/A</v>
      </c>
      <c r="U100" s="7" t="e">
        <v>#N/A</v>
      </c>
      <c r="V100" s="7" t="e">
        <v>#N/A</v>
      </c>
      <c r="W100" s="3">
        <v>0</v>
      </c>
      <c r="X100" s="3" t="e">
        <v>#N/A</v>
      </c>
      <c r="Y100" s="7" t="e">
        <v>#N/A</v>
      </c>
      <c r="Z100" s="7">
        <f t="shared" si="9"/>
        <v>0</v>
      </c>
      <c r="AA100" s="7">
        <f t="shared" si="10"/>
        <v>0</v>
      </c>
      <c r="AB100" s="7" t="b">
        <f t="shared" si="11"/>
        <v>0</v>
      </c>
      <c r="AC100" s="7" t="b">
        <f t="shared" si="12"/>
        <v>1</v>
      </c>
      <c r="AD100" s="7" t="b">
        <f t="shared" si="13"/>
        <v>0</v>
      </c>
      <c r="AE100" s="7" t="b">
        <f t="shared" si="14"/>
        <v>1</v>
      </c>
      <c r="AF100" s="7" t="b">
        <f t="shared" si="15"/>
        <v>0</v>
      </c>
      <c r="AH100" t="b">
        <f>AND(Table252102[[#This Row],[Developmental toxicity]:[Reproductive toxicity]])</f>
        <v>0</v>
      </c>
    </row>
    <row r="101" spans="1:34" x14ac:dyDescent="0.25">
      <c r="A101" s="3">
        <f t="shared" si="8"/>
        <v>100</v>
      </c>
      <c r="B101" s="3">
        <v>485</v>
      </c>
      <c r="C101" s="3" t="s">
        <v>1052</v>
      </c>
      <c r="D101" s="3" t="s">
        <v>5319</v>
      </c>
      <c r="E101" s="29" t="s">
        <v>4878</v>
      </c>
      <c r="F101" s="3" t="s">
        <v>5784</v>
      </c>
      <c r="G101" s="3" t="s">
        <v>1053</v>
      </c>
      <c r="H101" s="3" t="s">
        <v>6221</v>
      </c>
      <c r="I101" s="3" t="s">
        <v>6792</v>
      </c>
      <c r="J101" s="3" t="s">
        <v>1431</v>
      </c>
      <c r="K101" s="7" t="e">
        <v>#N/A</v>
      </c>
      <c r="L101" s="7">
        <v>1</v>
      </c>
      <c r="M101" s="7" t="e">
        <v>#N/A</v>
      </c>
      <c r="N101" s="7" t="e">
        <v>#N/A</v>
      </c>
      <c r="O101" s="7" t="e">
        <v>#N/A</v>
      </c>
      <c r="P101" s="7" t="e">
        <v>#N/A</v>
      </c>
      <c r="Q101" s="7" t="e">
        <v>#N/A</v>
      </c>
      <c r="R101" s="7" t="e">
        <v>#N/A</v>
      </c>
      <c r="S101" s="7" t="e">
        <v>#N/A</v>
      </c>
      <c r="T101" s="7" t="e">
        <v>#N/A</v>
      </c>
      <c r="U101" s="7" t="e">
        <v>#N/A</v>
      </c>
      <c r="V101" s="7" t="e">
        <v>#N/A</v>
      </c>
      <c r="W101" s="7">
        <v>1</v>
      </c>
      <c r="X101" s="7" t="e">
        <v>#N/A</v>
      </c>
      <c r="Y101" s="7">
        <v>1</v>
      </c>
      <c r="Z101" s="7">
        <f t="shared" si="9"/>
        <v>1</v>
      </c>
      <c r="AA101" s="7">
        <f t="shared" si="10"/>
        <v>1</v>
      </c>
      <c r="AB101" s="7" t="b">
        <f t="shared" si="11"/>
        <v>1</v>
      </c>
      <c r="AC101" s="7" t="b">
        <f t="shared" si="12"/>
        <v>1</v>
      </c>
      <c r="AD101" s="7" t="b">
        <f t="shared" si="13"/>
        <v>0</v>
      </c>
      <c r="AE101" s="7" t="b">
        <f t="shared" si="14"/>
        <v>1</v>
      </c>
      <c r="AF101" s="7" t="b">
        <f t="shared" si="15"/>
        <v>0</v>
      </c>
      <c r="AH101" t="b">
        <f>AND(Table252102[[#This Row],[Developmental toxicity]:[Reproductive toxicity]])</f>
        <v>1</v>
      </c>
    </row>
    <row r="102" spans="1:34" x14ac:dyDescent="0.25">
      <c r="A102" s="3">
        <f t="shared" si="8"/>
        <v>101</v>
      </c>
      <c r="B102" s="3">
        <v>184</v>
      </c>
      <c r="C102" s="3" t="s">
        <v>609</v>
      </c>
      <c r="D102" s="3" t="s">
        <v>5165</v>
      </c>
      <c r="E102" s="29" t="s">
        <v>4678</v>
      </c>
      <c r="F102" s="3" t="s">
        <v>5599</v>
      </c>
      <c r="G102" s="3" t="s">
        <v>610</v>
      </c>
      <c r="H102" s="3" t="s">
        <v>6508</v>
      </c>
      <c r="I102" s="3" t="s">
        <v>6509</v>
      </c>
      <c r="J102" s="3" t="s">
        <v>1430</v>
      </c>
      <c r="K102" s="7" t="e">
        <v>#N/A</v>
      </c>
      <c r="L102" s="7">
        <v>1</v>
      </c>
      <c r="M102" s="7" t="e">
        <v>#N/A</v>
      </c>
      <c r="N102" s="7" t="e">
        <v>#N/A</v>
      </c>
      <c r="O102" s="7" t="e">
        <v>#N/A</v>
      </c>
      <c r="P102" s="7" t="e">
        <v>#N/A</v>
      </c>
      <c r="Q102" s="7" t="e">
        <v>#N/A</v>
      </c>
      <c r="R102" s="7" t="e">
        <v>#N/A</v>
      </c>
      <c r="S102" s="7" t="e">
        <v>#N/A</v>
      </c>
      <c r="T102" s="7" t="e">
        <v>#N/A</v>
      </c>
      <c r="U102" s="7" t="e">
        <v>#N/A</v>
      </c>
      <c r="V102" s="7" t="e">
        <v>#N/A</v>
      </c>
      <c r="W102" s="7">
        <v>1</v>
      </c>
      <c r="X102" s="7" t="e">
        <v>#N/A</v>
      </c>
      <c r="Y102" s="7">
        <v>1</v>
      </c>
      <c r="Z102" s="7">
        <f t="shared" si="9"/>
        <v>1</v>
      </c>
      <c r="AA102" s="7">
        <f t="shared" si="10"/>
        <v>1</v>
      </c>
      <c r="AB102" s="7" t="b">
        <f t="shared" si="11"/>
        <v>1</v>
      </c>
      <c r="AC102" s="7" t="b">
        <f t="shared" si="12"/>
        <v>1</v>
      </c>
      <c r="AD102" s="7" t="b">
        <f t="shared" si="13"/>
        <v>0</v>
      </c>
      <c r="AE102" s="7" t="b">
        <f t="shared" si="14"/>
        <v>1</v>
      </c>
      <c r="AF102" s="7" t="b">
        <f t="shared" si="15"/>
        <v>0</v>
      </c>
      <c r="AH102" t="b">
        <f>AND(Table252102[[#This Row],[Developmental toxicity]:[Reproductive toxicity]])</f>
        <v>1</v>
      </c>
    </row>
    <row r="103" spans="1:34" x14ac:dyDescent="0.25">
      <c r="A103" s="3">
        <f t="shared" si="8"/>
        <v>102</v>
      </c>
      <c r="B103" s="3"/>
      <c r="C103" s="3" t="s">
        <v>10962</v>
      </c>
      <c r="D103" s="3" t="s">
        <v>10961</v>
      </c>
      <c r="E103" s="29" t="s">
        <v>13783</v>
      </c>
      <c r="F103" s="3" t="s">
        <v>13784</v>
      </c>
      <c r="G103" s="3" t="s">
        <v>10963</v>
      </c>
      <c r="H103" s="3" t="s">
        <v>10963</v>
      </c>
      <c r="I103" s="3" t="s">
        <v>13785</v>
      </c>
      <c r="J103" s="3"/>
      <c r="K103" s="7" t="e">
        <v>#N/A</v>
      </c>
      <c r="L103" s="7" t="e">
        <v>#N/A</v>
      </c>
      <c r="M103" s="7" t="e">
        <v>#N/A</v>
      </c>
      <c r="N103" s="7" t="e">
        <v>#N/A</v>
      </c>
      <c r="O103" s="7" t="e">
        <v>#N/A</v>
      </c>
      <c r="P103" s="7" t="e">
        <v>#N/A</v>
      </c>
      <c r="Q103" s="7" t="e">
        <v>#N/A</v>
      </c>
      <c r="R103" s="7" t="e">
        <v>#N/A</v>
      </c>
      <c r="S103" s="7" t="e">
        <v>#N/A</v>
      </c>
      <c r="T103" s="7" t="e">
        <v>#N/A</v>
      </c>
      <c r="U103" s="7" t="e">
        <v>#N/A</v>
      </c>
      <c r="V103" s="7" t="e">
        <v>#N/A</v>
      </c>
      <c r="W103" s="3">
        <v>1</v>
      </c>
      <c r="X103" s="3" t="e">
        <v>#N/A</v>
      </c>
      <c r="Y103" s="7" t="e">
        <v>#N/A</v>
      </c>
      <c r="Z103" s="7">
        <f t="shared" si="9"/>
        <v>1</v>
      </c>
      <c r="AA103" s="7">
        <f t="shared" si="10"/>
        <v>1</v>
      </c>
      <c r="AB103" s="7" t="b">
        <f t="shared" si="11"/>
        <v>0</v>
      </c>
      <c r="AC103" s="7" t="b">
        <f t="shared" si="12"/>
        <v>1</v>
      </c>
      <c r="AD103" s="7" t="b">
        <f t="shared" si="13"/>
        <v>0</v>
      </c>
      <c r="AE103" s="7" t="b">
        <f t="shared" si="14"/>
        <v>1</v>
      </c>
      <c r="AF103" s="7" t="b">
        <f t="shared" si="15"/>
        <v>0</v>
      </c>
      <c r="AH103" t="b">
        <f>AND(Table252102[[#This Row],[Developmental toxicity]:[Reproductive toxicity]])</f>
        <v>0</v>
      </c>
    </row>
    <row r="104" spans="1:34" x14ac:dyDescent="0.25">
      <c r="A104" s="3">
        <f t="shared" si="8"/>
        <v>103</v>
      </c>
      <c r="B104" s="3" t="s">
        <v>1440</v>
      </c>
      <c r="C104" s="3" t="s">
        <v>2658</v>
      </c>
      <c r="D104" s="3" t="s">
        <v>3620</v>
      </c>
      <c r="E104" s="12" t="s">
        <v>7930</v>
      </c>
      <c r="F104" t="s">
        <v>8769</v>
      </c>
      <c r="G104" t="s">
        <v>10457</v>
      </c>
      <c r="H104" t="s">
        <v>10457</v>
      </c>
      <c r="I104" t="s">
        <v>10458</v>
      </c>
      <c r="J104" s="3"/>
      <c r="K104" s="7" t="e">
        <v>#N/A</v>
      </c>
      <c r="L104" s="7" t="e">
        <v>#N/A</v>
      </c>
      <c r="M104" s="7" t="e">
        <v>#N/A</v>
      </c>
      <c r="N104" s="7" t="e">
        <v>#N/A</v>
      </c>
      <c r="O104" s="7" t="e">
        <v>#N/A</v>
      </c>
      <c r="P104" s="7" t="e">
        <v>#N/A</v>
      </c>
      <c r="Q104" s="7" t="e">
        <v>#N/A</v>
      </c>
      <c r="R104" s="7" t="e">
        <v>#N/A</v>
      </c>
      <c r="S104" s="7" t="e">
        <v>#N/A</v>
      </c>
      <c r="T104" s="7">
        <v>0</v>
      </c>
      <c r="U104" s="7" t="e">
        <v>#N/A</v>
      </c>
      <c r="V104" s="7" t="e">
        <v>#N/A</v>
      </c>
      <c r="W104" s="7" t="e">
        <v>#N/A</v>
      </c>
      <c r="X104" s="7" t="e">
        <v>#N/A</v>
      </c>
      <c r="Y104" s="7" t="e">
        <v>#N/A</v>
      </c>
      <c r="Z104" s="7">
        <f t="shared" si="9"/>
        <v>0</v>
      </c>
      <c r="AA104" s="7">
        <f t="shared" si="10"/>
        <v>0</v>
      </c>
      <c r="AB104" s="7" t="b">
        <f t="shared" si="11"/>
        <v>1</v>
      </c>
      <c r="AC104" s="7" t="b">
        <f t="shared" si="12"/>
        <v>0</v>
      </c>
      <c r="AD104" s="7" t="b">
        <f t="shared" si="13"/>
        <v>1</v>
      </c>
      <c r="AE104" s="7" t="b">
        <f t="shared" si="14"/>
        <v>0</v>
      </c>
      <c r="AF104" s="7" t="b">
        <f t="shared" si="15"/>
        <v>0</v>
      </c>
      <c r="AH104" t="b">
        <f>AND(Table252102[[#This Row],[Developmental toxicity]:[Reproductive toxicity]])</f>
        <v>0</v>
      </c>
    </row>
    <row r="105" spans="1:34" x14ac:dyDescent="0.25">
      <c r="A105" s="3">
        <f t="shared" si="8"/>
        <v>104</v>
      </c>
      <c r="B105" s="3" t="s">
        <v>1440</v>
      </c>
      <c r="C105" s="3" t="s">
        <v>2562</v>
      </c>
      <c r="D105" s="3" t="s">
        <v>3515</v>
      </c>
      <c r="E105" s="12" t="s">
        <v>7835</v>
      </c>
      <c r="F105" t="s">
        <v>8674</v>
      </c>
      <c r="G105" t="s">
        <v>10229</v>
      </c>
      <c r="H105" t="s">
        <v>10229</v>
      </c>
      <c r="I105" t="s">
        <v>10230</v>
      </c>
      <c r="J105" s="3"/>
      <c r="K105" s="7" t="e">
        <v>#N/A</v>
      </c>
      <c r="L105" s="7" t="e">
        <v>#N/A</v>
      </c>
      <c r="M105" s="7" t="e">
        <v>#N/A</v>
      </c>
      <c r="N105" s="7" t="e">
        <v>#N/A</v>
      </c>
      <c r="O105" s="7" t="e">
        <v>#N/A</v>
      </c>
      <c r="P105" s="7" t="e">
        <v>#N/A</v>
      </c>
      <c r="Q105" s="7" t="e">
        <v>#N/A</v>
      </c>
      <c r="R105" s="7" t="e">
        <v>#N/A</v>
      </c>
      <c r="S105" s="7" t="e">
        <v>#N/A</v>
      </c>
      <c r="T105" s="7">
        <v>0</v>
      </c>
      <c r="U105" s="7" t="e">
        <v>#N/A</v>
      </c>
      <c r="V105" s="7" t="e">
        <v>#N/A</v>
      </c>
      <c r="W105" s="3">
        <v>0</v>
      </c>
      <c r="X105" s="3" t="e">
        <v>#N/A</v>
      </c>
      <c r="Y105" s="7" t="e">
        <v>#N/A</v>
      </c>
      <c r="Z105" s="7">
        <f t="shared" si="9"/>
        <v>0</v>
      </c>
      <c r="AA105" s="7">
        <f t="shared" si="10"/>
        <v>0</v>
      </c>
      <c r="AB105" s="7" t="b">
        <f t="shared" si="11"/>
        <v>1</v>
      </c>
      <c r="AC105" s="7" t="b">
        <f t="shared" si="12"/>
        <v>1</v>
      </c>
      <c r="AD105" s="7" t="b">
        <f t="shared" si="13"/>
        <v>1</v>
      </c>
      <c r="AE105" s="7" t="b">
        <f t="shared" si="14"/>
        <v>1</v>
      </c>
      <c r="AF105" s="7" t="b">
        <f t="shared" si="15"/>
        <v>0</v>
      </c>
      <c r="AH105" t="b">
        <f>AND(Table252102[[#This Row],[Developmental toxicity]:[Reproductive toxicity]])</f>
        <v>1</v>
      </c>
    </row>
    <row r="106" spans="1:34" x14ac:dyDescent="0.25">
      <c r="A106" s="3">
        <f t="shared" si="8"/>
        <v>105</v>
      </c>
      <c r="B106" s="3" t="s">
        <v>1440</v>
      </c>
      <c r="C106" s="3" t="s">
        <v>1976</v>
      </c>
      <c r="D106" s="3" t="s">
        <v>2847</v>
      </c>
      <c r="E106" s="12" t="s">
        <v>7257</v>
      </c>
      <c r="F106" t="s">
        <v>8106</v>
      </c>
      <c r="G106" t="s">
        <v>8992</v>
      </c>
      <c r="H106" t="s">
        <v>8992</v>
      </c>
      <c r="I106" t="s">
        <v>8993</v>
      </c>
      <c r="J106" s="3"/>
      <c r="K106" s="7" t="e">
        <v>#N/A</v>
      </c>
      <c r="L106" s="7" t="e">
        <v>#N/A</v>
      </c>
      <c r="M106" s="7" t="e">
        <v>#N/A</v>
      </c>
      <c r="N106" s="7" t="e">
        <v>#N/A</v>
      </c>
      <c r="O106" s="7" t="e">
        <v>#N/A</v>
      </c>
      <c r="P106" s="7" t="e">
        <v>#N/A</v>
      </c>
      <c r="Q106" s="7" t="e">
        <v>#N/A</v>
      </c>
      <c r="R106" s="7" t="e">
        <v>#N/A</v>
      </c>
      <c r="S106" s="7" t="e">
        <v>#N/A</v>
      </c>
      <c r="T106" s="7">
        <v>0</v>
      </c>
      <c r="U106" s="7" t="e">
        <v>#N/A</v>
      </c>
      <c r="V106" s="7" t="e">
        <v>#N/A</v>
      </c>
      <c r="W106" s="7" t="e">
        <v>#N/A</v>
      </c>
      <c r="X106" s="7" t="e">
        <v>#N/A</v>
      </c>
      <c r="Y106" s="7" t="e">
        <v>#N/A</v>
      </c>
      <c r="Z106" s="7">
        <f t="shared" si="9"/>
        <v>0</v>
      </c>
      <c r="AA106" s="7">
        <f t="shared" si="10"/>
        <v>0</v>
      </c>
      <c r="AB106" s="7" t="b">
        <f t="shared" si="11"/>
        <v>1</v>
      </c>
      <c r="AC106" s="7" t="b">
        <f t="shared" si="12"/>
        <v>0</v>
      </c>
      <c r="AD106" s="7" t="b">
        <f t="shared" si="13"/>
        <v>1</v>
      </c>
      <c r="AE106" s="7" t="b">
        <f t="shared" si="14"/>
        <v>0</v>
      </c>
      <c r="AF106" s="7" t="b">
        <f t="shared" si="15"/>
        <v>0</v>
      </c>
      <c r="AH106" t="b">
        <f>AND(Table252102[[#This Row],[Developmental toxicity]:[Reproductive toxicity]])</f>
        <v>0</v>
      </c>
    </row>
    <row r="107" spans="1:34" x14ac:dyDescent="0.25">
      <c r="A107" s="3">
        <f t="shared" si="8"/>
        <v>106</v>
      </c>
      <c r="B107" s="3" t="s">
        <v>1440</v>
      </c>
      <c r="C107" s="3" t="s">
        <v>1981</v>
      </c>
      <c r="D107" s="3" t="s">
        <v>2852</v>
      </c>
      <c r="E107" s="12" t="s">
        <v>7262</v>
      </c>
      <c r="F107" t="s">
        <v>8111</v>
      </c>
      <c r="G107" t="s">
        <v>9002</v>
      </c>
      <c r="H107" t="s">
        <v>9002</v>
      </c>
      <c r="I107" t="s">
        <v>9003</v>
      </c>
      <c r="J107" s="3"/>
      <c r="K107" s="7" t="e">
        <v>#N/A</v>
      </c>
      <c r="L107" s="7" t="e">
        <v>#N/A</v>
      </c>
      <c r="M107" s="7" t="e">
        <v>#N/A</v>
      </c>
      <c r="N107" s="7" t="e">
        <v>#N/A</v>
      </c>
      <c r="O107" s="7" t="e">
        <v>#N/A</v>
      </c>
      <c r="P107" s="7" t="e">
        <v>#N/A</v>
      </c>
      <c r="Q107" s="7" t="e">
        <v>#N/A</v>
      </c>
      <c r="R107" s="7" t="e">
        <v>#N/A</v>
      </c>
      <c r="S107" s="7" t="e">
        <v>#N/A</v>
      </c>
      <c r="T107" s="7">
        <v>0</v>
      </c>
      <c r="U107" s="7" t="e">
        <v>#N/A</v>
      </c>
      <c r="V107" s="7" t="e">
        <v>#N/A</v>
      </c>
      <c r="W107" s="7" t="e">
        <v>#N/A</v>
      </c>
      <c r="X107" s="7" t="e">
        <v>#N/A</v>
      </c>
      <c r="Y107" s="7" t="e">
        <v>#N/A</v>
      </c>
      <c r="Z107" s="7">
        <f t="shared" si="9"/>
        <v>0</v>
      </c>
      <c r="AA107" s="7">
        <f t="shared" si="10"/>
        <v>0</v>
      </c>
      <c r="AB107" s="7" t="b">
        <f t="shared" si="11"/>
        <v>1</v>
      </c>
      <c r="AC107" s="7" t="b">
        <f t="shared" si="12"/>
        <v>0</v>
      </c>
      <c r="AD107" s="7" t="b">
        <f t="shared" si="13"/>
        <v>1</v>
      </c>
      <c r="AE107" s="7" t="b">
        <f t="shared" si="14"/>
        <v>0</v>
      </c>
      <c r="AF107" s="7" t="b">
        <f t="shared" si="15"/>
        <v>0</v>
      </c>
      <c r="AH107" t="b">
        <f>AND(Table252102[[#This Row],[Developmental toxicity]:[Reproductive toxicity]])</f>
        <v>0</v>
      </c>
    </row>
    <row r="108" spans="1:34" x14ac:dyDescent="0.25">
      <c r="A108" s="3">
        <f t="shared" si="8"/>
        <v>107</v>
      </c>
      <c r="B108" s="3"/>
      <c r="C108" s="3" t="s">
        <v>12840</v>
      </c>
      <c r="D108" s="3" t="s">
        <v>12839</v>
      </c>
      <c r="E108" s="29" t="s">
        <v>16944</v>
      </c>
      <c r="F108" s="3" t="s">
        <v>16945</v>
      </c>
      <c r="G108" s="3" t="s">
        <v>12841</v>
      </c>
      <c r="H108" s="3" t="s">
        <v>12841</v>
      </c>
      <c r="I108" s="3" t="s">
        <v>16946</v>
      </c>
      <c r="J108" s="3"/>
      <c r="K108" s="7" t="e">
        <v>#N/A</v>
      </c>
      <c r="L108" s="7" t="e">
        <v>#N/A</v>
      </c>
      <c r="M108" s="7" t="e">
        <v>#N/A</v>
      </c>
      <c r="N108" s="7" t="e">
        <v>#N/A</v>
      </c>
      <c r="O108" s="7" t="e">
        <v>#N/A</v>
      </c>
      <c r="P108" s="7" t="e">
        <v>#N/A</v>
      </c>
      <c r="Q108" s="7" t="e">
        <v>#N/A</v>
      </c>
      <c r="R108" s="7" t="e">
        <v>#N/A</v>
      </c>
      <c r="S108" s="7" t="e">
        <v>#N/A</v>
      </c>
      <c r="T108" s="7" t="e">
        <v>#N/A</v>
      </c>
      <c r="U108" s="7" t="e">
        <v>#N/A</v>
      </c>
      <c r="V108" s="7" t="e">
        <v>#N/A</v>
      </c>
      <c r="W108" s="3">
        <v>0</v>
      </c>
      <c r="X108" s="3" t="e">
        <v>#N/A</v>
      </c>
      <c r="Y108" s="7" t="e">
        <v>#N/A</v>
      </c>
      <c r="Z108" s="7">
        <f t="shared" si="9"/>
        <v>0</v>
      </c>
      <c r="AA108" s="7">
        <f t="shared" si="10"/>
        <v>0</v>
      </c>
      <c r="AB108" s="7" t="b">
        <f t="shared" si="11"/>
        <v>0</v>
      </c>
      <c r="AC108" s="7" t="b">
        <f t="shared" si="12"/>
        <v>1</v>
      </c>
      <c r="AD108" s="7" t="b">
        <f t="shared" si="13"/>
        <v>0</v>
      </c>
      <c r="AE108" s="7" t="b">
        <f t="shared" si="14"/>
        <v>1</v>
      </c>
      <c r="AF108" s="7" t="b">
        <f t="shared" si="15"/>
        <v>0</v>
      </c>
      <c r="AH108" t="b">
        <f>AND(Table252102[[#This Row],[Developmental toxicity]:[Reproductive toxicity]])</f>
        <v>0</v>
      </c>
    </row>
    <row r="109" spans="1:34" x14ac:dyDescent="0.25">
      <c r="A109" s="3">
        <f t="shared" si="8"/>
        <v>108</v>
      </c>
      <c r="B109" s="3">
        <v>549</v>
      </c>
      <c r="C109" s="3" t="s">
        <v>1167</v>
      </c>
      <c r="D109" s="3" t="s">
        <v>5367</v>
      </c>
      <c r="E109" s="29" t="s">
        <v>4931</v>
      </c>
      <c r="F109" s="3" t="s">
        <v>5837</v>
      </c>
      <c r="G109" s="3" t="s">
        <v>1168</v>
      </c>
      <c r="H109" s="3" t="s">
        <v>6270</v>
      </c>
      <c r="I109" s="3" t="s">
        <v>6846</v>
      </c>
      <c r="J109" s="3" t="s">
        <v>1436</v>
      </c>
      <c r="K109" s="7" t="e">
        <v>#N/A</v>
      </c>
      <c r="L109" s="7">
        <v>1</v>
      </c>
      <c r="M109" s="7" t="e">
        <v>#N/A</v>
      </c>
      <c r="N109" s="7" t="e">
        <v>#N/A</v>
      </c>
      <c r="O109" s="7" t="e">
        <v>#N/A</v>
      </c>
      <c r="P109" s="7" t="e">
        <v>#N/A</v>
      </c>
      <c r="Q109" s="7" t="e">
        <v>#N/A</v>
      </c>
      <c r="R109" s="7" t="e">
        <v>#N/A</v>
      </c>
      <c r="S109" s="7" t="e">
        <v>#N/A</v>
      </c>
      <c r="T109" s="7" t="e">
        <v>#N/A</v>
      </c>
      <c r="U109" s="7" t="e">
        <v>#N/A</v>
      </c>
      <c r="V109" s="7" t="e">
        <v>#N/A</v>
      </c>
      <c r="W109" s="7" t="e">
        <v>#N/A</v>
      </c>
      <c r="X109" s="7" t="e">
        <v>#N/A</v>
      </c>
      <c r="Y109" s="7">
        <v>1</v>
      </c>
      <c r="Z109" s="7">
        <f t="shared" si="9"/>
        <v>1</v>
      </c>
      <c r="AA109" s="7">
        <f t="shared" si="10"/>
        <v>1</v>
      </c>
      <c r="AB109" s="7" t="b">
        <f t="shared" si="11"/>
        <v>1</v>
      </c>
      <c r="AC109" s="7" t="b">
        <f t="shared" si="12"/>
        <v>0</v>
      </c>
      <c r="AD109" s="7" t="b">
        <f t="shared" si="13"/>
        <v>0</v>
      </c>
      <c r="AE109" s="7" t="b">
        <f t="shared" si="14"/>
        <v>0</v>
      </c>
      <c r="AF109" s="7" t="b">
        <f t="shared" si="15"/>
        <v>0</v>
      </c>
      <c r="AH109" t="b">
        <f>AND(Table252102[[#This Row],[Developmental toxicity]:[Reproductive toxicity]])</f>
        <v>0</v>
      </c>
    </row>
    <row r="110" spans="1:34" x14ac:dyDescent="0.25">
      <c r="A110" s="3">
        <f t="shared" si="8"/>
        <v>109</v>
      </c>
      <c r="B110" s="3" t="s">
        <v>1440</v>
      </c>
      <c r="C110" s="3" t="s">
        <v>2170</v>
      </c>
      <c r="D110" s="3" t="s">
        <v>3066</v>
      </c>
      <c r="E110" s="29" t="s">
        <v>7450</v>
      </c>
      <c r="F110" s="3" t="s">
        <v>8298</v>
      </c>
      <c r="G110" s="3" t="s">
        <v>9394</v>
      </c>
      <c r="H110" s="3" t="s">
        <v>9394</v>
      </c>
      <c r="I110" s="3" t="s">
        <v>9395</v>
      </c>
      <c r="J110" s="3"/>
      <c r="K110" s="7" t="e">
        <v>#N/A</v>
      </c>
      <c r="L110" s="7" t="e">
        <v>#N/A</v>
      </c>
      <c r="M110" s="7" t="e">
        <v>#N/A</v>
      </c>
      <c r="N110" s="7" t="e">
        <v>#N/A</v>
      </c>
      <c r="O110" s="7" t="e">
        <v>#N/A</v>
      </c>
      <c r="P110" s="7" t="e">
        <v>#N/A</v>
      </c>
      <c r="Q110" s="7" t="e">
        <v>#N/A</v>
      </c>
      <c r="R110" s="7" t="e">
        <v>#N/A</v>
      </c>
      <c r="S110" s="7" t="e">
        <v>#N/A</v>
      </c>
      <c r="T110" s="7">
        <v>0</v>
      </c>
      <c r="U110" s="7" t="e">
        <v>#N/A</v>
      </c>
      <c r="V110" s="7" t="e">
        <v>#N/A</v>
      </c>
      <c r="W110" s="7" t="e">
        <v>#N/A</v>
      </c>
      <c r="X110" s="7" t="e">
        <v>#N/A</v>
      </c>
      <c r="Y110" s="7">
        <v>0</v>
      </c>
      <c r="Z110" s="7">
        <f t="shared" si="9"/>
        <v>0</v>
      </c>
      <c r="AA110" s="7">
        <f t="shared" si="10"/>
        <v>0</v>
      </c>
      <c r="AB110" s="7" t="b">
        <f t="shared" si="11"/>
        <v>1</v>
      </c>
      <c r="AC110" s="7" t="b">
        <f t="shared" si="12"/>
        <v>0</v>
      </c>
      <c r="AD110" s="7" t="b">
        <f t="shared" si="13"/>
        <v>1</v>
      </c>
      <c r="AE110" s="7" t="b">
        <f t="shared" si="14"/>
        <v>0</v>
      </c>
      <c r="AF110" s="7" t="b">
        <f t="shared" si="15"/>
        <v>0</v>
      </c>
      <c r="AH110" t="b">
        <f>AND(Table252102[[#This Row],[Developmental toxicity]:[Reproductive toxicity]])</f>
        <v>0</v>
      </c>
    </row>
    <row r="111" spans="1:34" x14ac:dyDescent="0.25">
      <c r="A111" s="3">
        <f t="shared" si="8"/>
        <v>110</v>
      </c>
      <c r="B111" s="3"/>
      <c r="C111" s="3" t="s">
        <v>11827</v>
      </c>
      <c r="D111" s="3" t="s">
        <v>11826</v>
      </c>
      <c r="E111" s="29" t="s">
        <v>15391</v>
      </c>
      <c r="F111" s="3" t="s">
        <v>15392</v>
      </c>
      <c r="G111" s="3" t="s">
        <v>11828</v>
      </c>
      <c r="H111" s="3" t="s">
        <v>11828</v>
      </c>
      <c r="I111" s="3" t="s">
        <v>15393</v>
      </c>
      <c r="J111" s="3"/>
      <c r="K111" s="7" t="e">
        <v>#N/A</v>
      </c>
      <c r="L111" s="7" t="e">
        <v>#N/A</v>
      </c>
      <c r="M111" s="7" t="e">
        <v>#N/A</v>
      </c>
      <c r="N111" s="7" t="e">
        <v>#N/A</v>
      </c>
      <c r="O111" s="7" t="e">
        <v>#N/A</v>
      </c>
      <c r="P111" s="7" t="e">
        <v>#N/A</v>
      </c>
      <c r="Q111" s="7" t="e">
        <v>#N/A</v>
      </c>
      <c r="R111" s="7" t="e">
        <v>#N/A</v>
      </c>
      <c r="S111" s="7" t="e">
        <v>#N/A</v>
      </c>
      <c r="T111" s="7" t="e">
        <v>#N/A</v>
      </c>
      <c r="U111" s="7" t="e">
        <v>#N/A</v>
      </c>
      <c r="V111" s="7" t="e">
        <v>#N/A</v>
      </c>
      <c r="W111" s="3">
        <v>0</v>
      </c>
      <c r="X111" s="3" t="e">
        <v>#N/A</v>
      </c>
      <c r="Y111" s="7" t="e">
        <v>#N/A</v>
      </c>
      <c r="Z111" s="7">
        <f t="shared" si="9"/>
        <v>0</v>
      </c>
      <c r="AA111" s="7">
        <f t="shared" si="10"/>
        <v>0</v>
      </c>
      <c r="AB111" s="7" t="b">
        <f t="shared" si="11"/>
        <v>0</v>
      </c>
      <c r="AC111" s="7" t="b">
        <f t="shared" si="12"/>
        <v>1</v>
      </c>
      <c r="AD111" s="7" t="b">
        <f t="shared" si="13"/>
        <v>0</v>
      </c>
      <c r="AE111" s="7" t="b">
        <f t="shared" si="14"/>
        <v>1</v>
      </c>
      <c r="AF111" s="7" t="b">
        <f t="shared" si="15"/>
        <v>0</v>
      </c>
      <c r="AH111" t="b">
        <f>AND(Table252102[[#This Row],[Developmental toxicity]:[Reproductive toxicity]])</f>
        <v>0</v>
      </c>
    </row>
    <row r="112" spans="1:34" x14ac:dyDescent="0.25">
      <c r="A112" s="3">
        <f t="shared" si="8"/>
        <v>111</v>
      </c>
      <c r="B112" s="3"/>
      <c r="C112" s="3" t="s">
        <v>11885</v>
      </c>
      <c r="D112" s="3" t="s">
        <v>11884</v>
      </c>
      <c r="E112" s="29" t="s">
        <v>15484</v>
      </c>
      <c r="F112" s="3" t="s">
        <v>15485</v>
      </c>
      <c r="G112" s="3" t="s">
        <v>11886</v>
      </c>
      <c r="H112" s="3" t="s">
        <v>11886</v>
      </c>
      <c r="I112" s="3" t="s">
        <v>15486</v>
      </c>
      <c r="J112" s="3"/>
      <c r="K112" s="7" t="e">
        <v>#N/A</v>
      </c>
      <c r="L112" s="7" t="e">
        <v>#N/A</v>
      </c>
      <c r="M112" s="7" t="e">
        <v>#N/A</v>
      </c>
      <c r="N112" s="7" t="e">
        <v>#N/A</v>
      </c>
      <c r="O112" s="7" t="e">
        <v>#N/A</v>
      </c>
      <c r="P112" s="7" t="e">
        <v>#N/A</v>
      </c>
      <c r="Q112" s="7" t="e">
        <v>#N/A</v>
      </c>
      <c r="R112" s="7" t="e">
        <v>#N/A</v>
      </c>
      <c r="S112" s="7" t="e">
        <v>#N/A</v>
      </c>
      <c r="T112" s="7" t="e">
        <v>#N/A</v>
      </c>
      <c r="U112" s="7" t="e">
        <v>#N/A</v>
      </c>
      <c r="V112" s="7" t="e">
        <v>#N/A</v>
      </c>
      <c r="W112" s="7">
        <v>0</v>
      </c>
      <c r="X112" s="7" t="e">
        <v>#N/A</v>
      </c>
      <c r="Y112" s="7">
        <v>0</v>
      </c>
      <c r="Z112" s="7">
        <f t="shared" si="9"/>
        <v>0</v>
      </c>
      <c r="AA112" s="7">
        <f t="shared" si="10"/>
        <v>0</v>
      </c>
      <c r="AB112" s="7" t="b">
        <f t="shared" si="11"/>
        <v>1</v>
      </c>
      <c r="AC112" s="7" t="b">
        <f t="shared" si="12"/>
        <v>1</v>
      </c>
      <c r="AD112" s="7" t="b">
        <f t="shared" si="13"/>
        <v>0</v>
      </c>
      <c r="AE112" s="7" t="b">
        <f t="shared" si="14"/>
        <v>1</v>
      </c>
      <c r="AF112" s="7" t="b">
        <f t="shared" si="15"/>
        <v>0</v>
      </c>
      <c r="AH112" t="b">
        <f>AND(Table252102[[#This Row],[Developmental toxicity]:[Reproductive toxicity]])</f>
        <v>1</v>
      </c>
    </row>
    <row r="113" spans="1:34" x14ac:dyDescent="0.25">
      <c r="A113" s="3">
        <f t="shared" si="8"/>
        <v>112</v>
      </c>
      <c r="B113" s="3">
        <v>284</v>
      </c>
      <c r="C113" s="3" t="s">
        <v>759</v>
      </c>
      <c r="D113" s="3" t="s">
        <v>5223</v>
      </c>
      <c r="E113" s="29" t="s">
        <v>4748</v>
      </c>
      <c r="F113" s="3" t="s">
        <v>5665</v>
      </c>
      <c r="G113" s="3" t="s">
        <v>760</v>
      </c>
      <c r="H113" s="3" t="s">
        <v>6140</v>
      </c>
      <c r="I113" s="3" t="s">
        <v>6589</v>
      </c>
      <c r="J113" s="3" t="s">
        <v>1436</v>
      </c>
      <c r="K113" s="7" t="e">
        <v>#N/A</v>
      </c>
      <c r="L113" s="7">
        <v>1</v>
      </c>
      <c r="M113" s="7" t="e">
        <v>#N/A</v>
      </c>
      <c r="N113" s="7" t="e">
        <v>#N/A</v>
      </c>
      <c r="O113" s="7" t="e">
        <v>#N/A</v>
      </c>
      <c r="P113" s="7" t="e">
        <v>#N/A</v>
      </c>
      <c r="Q113" s="7" t="e">
        <v>#N/A</v>
      </c>
      <c r="R113" s="7" t="e">
        <v>#N/A</v>
      </c>
      <c r="S113" s="7" t="e">
        <v>#N/A</v>
      </c>
      <c r="T113" s="7" t="e">
        <v>#N/A</v>
      </c>
      <c r="U113" s="7" t="e">
        <v>#N/A</v>
      </c>
      <c r="V113" s="7" t="e">
        <v>#N/A</v>
      </c>
      <c r="W113" s="7">
        <v>1</v>
      </c>
      <c r="X113" s="7">
        <v>1</v>
      </c>
      <c r="Y113" s="7">
        <v>1</v>
      </c>
      <c r="Z113" s="7">
        <f t="shared" si="9"/>
        <v>1</v>
      </c>
      <c r="AA113" s="7">
        <f t="shared" si="10"/>
        <v>1</v>
      </c>
      <c r="AB113" s="7" t="b">
        <f t="shared" si="11"/>
        <v>1</v>
      </c>
      <c r="AC113" s="7" t="b">
        <f t="shared" si="12"/>
        <v>1</v>
      </c>
      <c r="AD113" s="7" t="b">
        <f t="shared" si="13"/>
        <v>0</v>
      </c>
      <c r="AE113" s="7" t="b">
        <f t="shared" si="14"/>
        <v>1</v>
      </c>
      <c r="AF113" s="7" t="b">
        <f t="shared" si="15"/>
        <v>0</v>
      </c>
      <c r="AH113" t="b">
        <f>AND(Table252102[[#This Row],[Developmental toxicity]:[Reproductive toxicity]])</f>
        <v>1</v>
      </c>
    </row>
    <row r="114" spans="1:34" x14ac:dyDescent="0.25">
      <c r="A114" s="3">
        <f t="shared" si="8"/>
        <v>113</v>
      </c>
      <c r="B114" s="3">
        <v>283</v>
      </c>
      <c r="C114" s="3" t="s">
        <v>757</v>
      </c>
      <c r="D114" s="3" t="s">
        <v>5222</v>
      </c>
      <c r="E114" s="29" t="s">
        <v>4747</v>
      </c>
      <c r="F114" s="3" t="s">
        <v>5664</v>
      </c>
      <c r="G114" s="3" t="s">
        <v>758</v>
      </c>
      <c r="H114" s="3" t="s">
        <v>6139</v>
      </c>
      <c r="I114" s="3" t="s">
        <v>6588</v>
      </c>
      <c r="J114" s="3" t="s">
        <v>1432</v>
      </c>
      <c r="K114" s="7" t="e">
        <v>#N/A</v>
      </c>
      <c r="L114" s="7">
        <v>0</v>
      </c>
      <c r="M114" s="7" t="e">
        <v>#N/A</v>
      </c>
      <c r="N114" s="7" t="e">
        <v>#N/A</v>
      </c>
      <c r="O114" s="7" t="e">
        <v>#N/A</v>
      </c>
      <c r="P114" s="7" t="e">
        <v>#N/A</v>
      </c>
      <c r="Q114" s="7" t="e">
        <v>#N/A</v>
      </c>
      <c r="R114" s="7" t="e">
        <v>#N/A</v>
      </c>
      <c r="S114" s="7" t="e">
        <v>#N/A</v>
      </c>
      <c r="T114" s="7" t="e">
        <v>#N/A</v>
      </c>
      <c r="U114" s="7" t="e">
        <v>#N/A</v>
      </c>
      <c r="V114" s="7" t="e">
        <v>#N/A</v>
      </c>
      <c r="W114" s="7" t="e">
        <v>#N/A</v>
      </c>
      <c r="X114" s="7">
        <v>1</v>
      </c>
      <c r="Y114" s="7">
        <v>0</v>
      </c>
      <c r="Z114" s="7">
        <f t="shared" si="9"/>
        <v>1</v>
      </c>
      <c r="AA114" s="7">
        <f t="shared" si="10"/>
        <v>0</v>
      </c>
      <c r="AB114" s="7" t="b">
        <f t="shared" si="11"/>
        <v>1</v>
      </c>
      <c r="AC114" s="7" t="b">
        <f t="shared" si="12"/>
        <v>0</v>
      </c>
      <c r="AD114" s="7" t="b">
        <f t="shared" si="13"/>
        <v>0</v>
      </c>
      <c r="AE114" s="7" t="b">
        <f t="shared" si="14"/>
        <v>0</v>
      </c>
      <c r="AF114" s="7" t="b">
        <f t="shared" si="15"/>
        <v>0</v>
      </c>
      <c r="AH114" t="b">
        <f>AND(Table252102[[#This Row],[Developmental toxicity]:[Reproductive toxicity]])</f>
        <v>0</v>
      </c>
    </row>
    <row r="115" spans="1:34" x14ac:dyDescent="0.25">
      <c r="A115" s="3">
        <f t="shared" si="8"/>
        <v>114</v>
      </c>
      <c r="B115" s="3"/>
      <c r="C115" s="3" t="s">
        <v>20573</v>
      </c>
      <c r="D115" s="3" t="s">
        <v>19246</v>
      </c>
      <c r="E115" s="29" t="s">
        <v>20328</v>
      </c>
      <c r="F115" s="3" t="s">
        <v>19821</v>
      </c>
      <c r="G115" s="3" t="s">
        <v>19822</v>
      </c>
      <c r="H115" s="3" t="s">
        <v>19823</v>
      </c>
      <c r="I115" s="3" t="s">
        <v>19824</v>
      </c>
      <c r="J115" s="3" t="s">
        <v>20</v>
      </c>
      <c r="K115" s="7" t="e">
        <v>#N/A</v>
      </c>
      <c r="L115" s="7" t="e">
        <v>#N/A</v>
      </c>
      <c r="M115" s="7" t="e">
        <v>#N/A</v>
      </c>
      <c r="N115" s="7" t="e">
        <v>#N/A</v>
      </c>
      <c r="O115" s="7" t="e">
        <v>#N/A</v>
      </c>
      <c r="P115" s="7" t="e">
        <v>#N/A</v>
      </c>
      <c r="Q115" s="7" t="e">
        <v>#N/A</v>
      </c>
      <c r="R115" s="7" t="e">
        <v>#N/A</v>
      </c>
      <c r="S115" s="7" t="e">
        <v>#N/A</v>
      </c>
      <c r="T115" s="7" t="e">
        <v>#N/A</v>
      </c>
      <c r="U115" s="7" t="e">
        <v>#N/A</v>
      </c>
      <c r="V115" s="7" t="e">
        <v>#N/A</v>
      </c>
      <c r="W115" s="7" t="e">
        <v>#N/A</v>
      </c>
      <c r="X115" s="7">
        <v>1</v>
      </c>
      <c r="Y115" s="7" t="e">
        <v>#N/A</v>
      </c>
      <c r="Z115" s="7">
        <f t="shared" si="9"/>
        <v>1</v>
      </c>
      <c r="AA115" s="7">
        <f t="shared" si="10"/>
        <v>1</v>
      </c>
      <c r="AB115" s="7" t="b">
        <f t="shared" si="11"/>
        <v>1</v>
      </c>
      <c r="AC115" s="7" t="b">
        <f t="shared" si="12"/>
        <v>0</v>
      </c>
      <c r="AD115" s="7" t="b">
        <f t="shared" si="13"/>
        <v>0</v>
      </c>
      <c r="AE115" s="7" t="b">
        <f t="shared" si="14"/>
        <v>0</v>
      </c>
      <c r="AF115" s="7" t="b">
        <f t="shared" si="15"/>
        <v>0</v>
      </c>
      <c r="AH115" t="b">
        <f>AND(Table252102[[#This Row],[Developmental toxicity]:[Reproductive toxicity]])</f>
        <v>0</v>
      </c>
    </row>
    <row r="116" spans="1:34" x14ac:dyDescent="0.25">
      <c r="A116" s="3">
        <f t="shared" si="8"/>
        <v>115</v>
      </c>
      <c r="B116" s="3" t="s">
        <v>1440</v>
      </c>
      <c r="C116" s="3" t="s">
        <v>2256</v>
      </c>
      <c r="D116" s="3" t="s">
        <v>3162</v>
      </c>
      <c r="E116" s="29" t="s">
        <v>7534</v>
      </c>
      <c r="F116" s="3" t="s">
        <v>8382</v>
      </c>
      <c r="G116" s="3" t="s">
        <v>9590</v>
      </c>
      <c r="H116" s="3" t="s">
        <v>9590</v>
      </c>
      <c r="I116" s="3" t="s">
        <v>9591</v>
      </c>
      <c r="J116" s="3"/>
      <c r="K116" s="7" t="e">
        <v>#N/A</v>
      </c>
      <c r="L116" s="7" t="e">
        <v>#N/A</v>
      </c>
      <c r="M116" s="7" t="e">
        <v>#N/A</v>
      </c>
      <c r="N116" s="7" t="e">
        <v>#N/A</v>
      </c>
      <c r="O116" s="7" t="e">
        <v>#N/A</v>
      </c>
      <c r="P116" s="7" t="e">
        <v>#N/A</v>
      </c>
      <c r="Q116" s="7" t="e">
        <v>#N/A</v>
      </c>
      <c r="R116" s="7" t="e">
        <v>#N/A</v>
      </c>
      <c r="S116" s="7" t="e">
        <v>#N/A</v>
      </c>
      <c r="T116" s="7">
        <v>0</v>
      </c>
      <c r="U116" s="7" t="e">
        <v>#N/A</v>
      </c>
      <c r="V116" s="7" t="e">
        <v>#N/A</v>
      </c>
      <c r="W116" s="7">
        <v>0</v>
      </c>
      <c r="X116" s="7" t="e">
        <v>#N/A</v>
      </c>
      <c r="Y116" s="7">
        <v>1</v>
      </c>
      <c r="Z116" s="7">
        <f t="shared" si="9"/>
        <v>1</v>
      </c>
      <c r="AA116" s="7">
        <f t="shared" si="10"/>
        <v>0</v>
      </c>
      <c r="AB116" s="7" t="b">
        <f t="shared" si="11"/>
        <v>1</v>
      </c>
      <c r="AC116" s="7" t="b">
        <f t="shared" si="12"/>
        <v>1</v>
      </c>
      <c r="AD116" s="7" t="b">
        <f t="shared" si="13"/>
        <v>1</v>
      </c>
      <c r="AE116" s="7" t="b">
        <f t="shared" si="14"/>
        <v>1</v>
      </c>
      <c r="AF116" s="7" t="b">
        <f t="shared" si="15"/>
        <v>0</v>
      </c>
      <c r="AH116" t="b">
        <f>AND(Table252102[[#This Row],[Developmental toxicity]:[Reproductive toxicity]])</f>
        <v>1</v>
      </c>
    </row>
    <row r="117" spans="1:34" x14ac:dyDescent="0.25">
      <c r="A117" s="3">
        <f t="shared" si="8"/>
        <v>116</v>
      </c>
      <c r="B117" s="3" t="s">
        <v>1440</v>
      </c>
      <c r="C117" s="3" t="s">
        <v>2073</v>
      </c>
      <c r="D117" s="3" t="s">
        <v>2956</v>
      </c>
      <c r="E117" s="12" t="s">
        <v>7354</v>
      </c>
      <c r="F117" t="s">
        <v>8203</v>
      </c>
      <c r="G117" t="s">
        <v>9189</v>
      </c>
      <c r="H117" t="s">
        <v>9189</v>
      </c>
      <c r="I117" t="s">
        <v>9190</v>
      </c>
      <c r="J117" s="3"/>
      <c r="K117" s="7" t="e">
        <v>#N/A</v>
      </c>
      <c r="L117" s="7" t="e">
        <v>#N/A</v>
      </c>
      <c r="M117" s="7" t="e">
        <v>#N/A</v>
      </c>
      <c r="N117" s="7" t="e">
        <v>#N/A</v>
      </c>
      <c r="O117" s="7" t="e">
        <v>#N/A</v>
      </c>
      <c r="P117" s="7" t="e">
        <v>#N/A</v>
      </c>
      <c r="Q117" s="7" t="e">
        <v>#N/A</v>
      </c>
      <c r="R117" s="7" t="e">
        <v>#N/A</v>
      </c>
      <c r="S117" s="7" t="e">
        <v>#N/A</v>
      </c>
      <c r="T117" s="7">
        <v>0</v>
      </c>
      <c r="U117" s="7" t="e">
        <v>#N/A</v>
      </c>
      <c r="V117" s="7" t="e">
        <v>#N/A</v>
      </c>
      <c r="W117" s="7" t="e">
        <v>#N/A</v>
      </c>
      <c r="X117" s="7" t="e">
        <v>#N/A</v>
      </c>
      <c r="Y117" s="7" t="e">
        <v>#N/A</v>
      </c>
      <c r="Z117" s="7">
        <f t="shared" si="9"/>
        <v>0</v>
      </c>
      <c r="AA117" s="7">
        <f t="shared" si="10"/>
        <v>0</v>
      </c>
      <c r="AB117" s="7" t="b">
        <f t="shared" si="11"/>
        <v>1</v>
      </c>
      <c r="AC117" s="7" t="b">
        <f t="shared" si="12"/>
        <v>0</v>
      </c>
      <c r="AD117" s="7" t="b">
        <f t="shared" si="13"/>
        <v>1</v>
      </c>
      <c r="AE117" s="7" t="b">
        <f t="shared" si="14"/>
        <v>0</v>
      </c>
      <c r="AF117" s="7" t="b">
        <f t="shared" si="15"/>
        <v>0</v>
      </c>
      <c r="AH117" t="b">
        <f>AND(Table252102[[#This Row],[Developmental toxicity]:[Reproductive toxicity]])</f>
        <v>0</v>
      </c>
    </row>
    <row r="118" spans="1:34" x14ac:dyDescent="0.25">
      <c r="A118" s="3">
        <f t="shared" si="8"/>
        <v>117</v>
      </c>
      <c r="B118" s="3" t="s">
        <v>1440</v>
      </c>
      <c r="C118" s="3" t="s">
        <v>2231</v>
      </c>
      <c r="D118" s="3" t="s">
        <v>3136</v>
      </c>
      <c r="E118" s="12" t="s">
        <v>7509</v>
      </c>
      <c r="F118" t="s">
        <v>8357</v>
      </c>
      <c r="G118" t="s">
        <v>9530</v>
      </c>
      <c r="H118" t="s">
        <v>9531</v>
      </c>
      <c r="I118" t="s">
        <v>9532</v>
      </c>
      <c r="J118" s="3"/>
      <c r="K118" s="7" t="e">
        <v>#N/A</v>
      </c>
      <c r="L118" s="7" t="e">
        <v>#N/A</v>
      </c>
      <c r="M118" s="7" t="e">
        <v>#N/A</v>
      </c>
      <c r="N118" s="7" t="e">
        <v>#N/A</v>
      </c>
      <c r="O118" s="7" t="e">
        <v>#N/A</v>
      </c>
      <c r="P118" s="7" t="e">
        <v>#N/A</v>
      </c>
      <c r="Q118" s="7" t="e">
        <v>#N/A</v>
      </c>
      <c r="R118" s="7" t="e">
        <v>#N/A</v>
      </c>
      <c r="S118" s="7" t="e">
        <v>#N/A</v>
      </c>
      <c r="T118" s="7">
        <v>0</v>
      </c>
      <c r="U118" s="7" t="e">
        <v>#N/A</v>
      </c>
      <c r="V118" s="7" t="e">
        <v>#N/A</v>
      </c>
      <c r="W118" s="7" t="e">
        <v>#N/A</v>
      </c>
      <c r="X118" s="7" t="e">
        <v>#N/A</v>
      </c>
      <c r="Y118" s="7" t="e">
        <v>#N/A</v>
      </c>
      <c r="Z118" s="7">
        <f t="shared" si="9"/>
        <v>0</v>
      </c>
      <c r="AA118" s="7">
        <f t="shared" si="10"/>
        <v>0</v>
      </c>
      <c r="AB118" s="7" t="b">
        <f t="shared" si="11"/>
        <v>1</v>
      </c>
      <c r="AC118" s="7" t="b">
        <f t="shared" si="12"/>
        <v>0</v>
      </c>
      <c r="AD118" s="7" t="b">
        <f t="shared" si="13"/>
        <v>1</v>
      </c>
      <c r="AE118" s="7" t="b">
        <f t="shared" si="14"/>
        <v>0</v>
      </c>
      <c r="AF118" s="7" t="b">
        <f t="shared" si="15"/>
        <v>0</v>
      </c>
      <c r="AH118" t="b">
        <f>AND(Table252102[[#This Row],[Developmental toxicity]:[Reproductive toxicity]])</f>
        <v>0</v>
      </c>
    </row>
    <row r="119" spans="1:34" x14ac:dyDescent="0.25">
      <c r="A119" s="3">
        <f t="shared" si="8"/>
        <v>118</v>
      </c>
      <c r="B119" s="3" t="s">
        <v>1440</v>
      </c>
      <c r="C119" s="3" t="s">
        <v>2228</v>
      </c>
      <c r="D119" s="3" t="s">
        <v>3133</v>
      </c>
      <c r="E119" s="12" t="s">
        <v>7506</v>
      </c>
      <c r="F119" t="s">
        <v>8354</v>
      </c>
      <c r="G119" t="s">
        <v>9522</v>
      </c>
      <c r="H119" t="s">
        <v>9523</v>
      </c>
      <c r="I119" t="s">
        <v>9524</v>
      </c>
      <c r="J119" s="3"/>
      <c r="K119" s="7" t="e">
        <v>#N/A</v>
      </c>
      <c r="L119" s="7" t="e">
        <v>#N/A</v>
      </c>
      <c r="M119" s="7" t="e">
        <v>#N/A</v>
      </c>
      <c r="N119" s="7" t="e">
        <v>#N/A</v>
      </c>
      <c r="O119" s="7" t="e">
        <v>#N/A</v>
      </c>
      <c r="P119" s="7" t="e">
        <v>#N/A</v>
      </c>
      <c r="Q119" s="7" t="e">
        <v>#N/A</v>
      </c>
      <c r="R119" s="7" t="e">
        <v>#N/A</v>
      </c>
      <c r="S119" s="7" t="e">
        <v>#N/A</v>
      </c>
      <c r="T119" s="7">
        <v>0</v>
      </c>
      <c r="U119" s="7" t="e">
        <v>#N/A</v>
      </c>
      <c r="V119" s="7" t="e">
        <v>#N/A</v>
      </c>
      <c r="W119" s="7" t="e">
        <v>#N/A</v>
      </c>
      <c r="X119" s="7" t="e">
        <v>#N/A</v>
      </c>
      <c r="Y119" s="7" t="e">
        <v>#N/A</v>
      </c>
      <c r="Z119" s="7">
        <f t="shared" si="9"/>
        <v>0</v>
      </c>
      <c r="AA119" s="7">
        <f t="shared" si="10"/>
        <v>0</v>
      </c>
      <c r="AB119" s="7" t="b">
        <f t="shared" si="11"/>
        <v>1</v>
      </c>
      <c r="AC119" s="7" t="b">
        <f t="shared" si="12"/>
        <v>0</v>
      </c>
      <c r="AD119" s="7" t="b">
        <f t="shared" si="13"/>
        <v>1</v>
      </c>
      <c r="AE119" s="7" t="b">
        <f t="shared" si="14"/>
        <v>0</v>
      </c>
      <c r="AF119" s="7" t="b">
        <f t="shared" si="15"/>
        <v>0</v>
      </c>
      <c r="AH119" t="b">
        <f>AND(Table252102[[#This Row],[Developmental toxicity]:[Reproductive toxicity]])</f>
        <v>0</v>
      </c>
    </row>
    <row r="120" spans="1:34" x14ac:dyDescent="0.25">
      <c r="A120" s="3">
        <f t="shared" si="8"/>
        <v>119</v>
      </c>
      <c r="B120" s="3" t="s">
        <v>1440</v>
      </c>
      <c r="C120" s="3" t="s">
        <v>2226</v>
      </c>
      <c r="D120" s="3" t="s">
        <v>3131</v>
      </c>
      <c r="E120" s="12" t="s">
        <v>7504</v>
      </c>
      <c r="F120" t="s">
        <v>8352</v>
      </c>
      <c r="G120" t="s">
        <v>9517</v>
      </c>
      <c r="H120" t="s">
        <v>9518</v>
      </c>
      <c r="I120" t="s">
        <v>9519</v>
      </c>
      <c r="J120" s="3"/>
      <c r="K120" s="7" t="e">
        <v>#N/A</v>
      </c>
      <c r="L120" s="7" t="e">
        <v>#N/A</v>
      </c>
      <c r="M120" s="7" t="e">
        <v>#N/A</v>
      </c>
      <c r="N120" s="7" t="e">
        <v>#N/A</v>
      </c>
      <c r="O120" s="7" t="e">
        <v>#N/A</v>
      </c>
      <c r="P120" s="7" t="e">
        <v>#N/A</v>
      </c>
      <c r="Q120" s="7" t="e">
        <v>#N/A</v>
      </c>
      <c r="R120" s="7" t="e">
        <v>#N/A</v>
      </c>
      <c r="S120" s="7" t="e">
        <v>#N/A</v>
      </c>
      <c r="T120" s="7">
        <v>0</v>
      </c>
      <c r="U120" s="7" t="e">
        <v>#N/A</v>
      </c>
      <c r="V120" s="7" t="e">
        <v>#N/A</v>
      </c>
      <c r="W120" s="7" t="e">
        <v>#N/A</v>
      </c>
      <c r="X120" s="7" t="e">
        <v>#N/A</v>
      </c>
      <c r="Y120" s="7" t="e">
        <v>#N/A</v>
      </c>
      <c r="Z120" s="7">
        <f t="shared" si="9"/>
        <v>0</v>
      </c>
      <c r="AA120" s="7">
        <f t="shared" si="10"/>
        <v>0</v>
      </c>
      <c r="AB120" s="7" t="b">
        <f t="shared" si="11"/>
        <v>1</v>
      </c>
      <c r="AC120" s="7" t="b">
        <f t="shared" si="12"/>
        <v>0</v>
      </c>
      <c r="AD120" s="7" t="b">
        <f t="shared" si="13"/>
        <v>1</v>
      </c>
      <c r="AE120" s="7" t="b">
        <f t="shared" si="14"/>
        <v>0</v>
      </c>
      <c r="AF120" s="7" t="b">
        <f t="shared" si="15"/>
        <v>0</v>
      </c>
      <c r="AH120" t="b">
        <f>AND(Table252102[[#This Row],[Developmental toxicity]:[Reproductive toxicity]])</f>
        <v>0</v>
      </c>
    </row>
    <row r="121" spans="1:34" x14ac:dyDescent="0.25">
      <c r="A121" s="3">
        <f t="shared" si="8"/>
        <v>120</v>
      </c>
      <c r="B121" s="3" t="s">
        <v>1440</v>
      </c>
      <c r="C121" s="3" t="s">
        <v>2431</v>
      </c>
      <c r="D121" s="3" t="s">
        <v>3364</v>
      </c>
      <c r="E121" s="12" t="s">
        <v>7708</v>
      </c>
      <c r="F121" t="s">
        <v>8549</v>
      </c>
      <c r="G121" t="s">
        <v>9958</v>
      </c>
      <c r="H121" t="s">
        <v>9958</v>
      </c>
      <c r="I121" t="s">
        <v>9959</v>
      </c>
      <c r="J121" s="3"/>
      <c r="K121" s="7" t="e">
        <v>#N/A</v>
      </c>
      <c r="L121" s="7" t="e">
        <v>#N/A</v>
      </c>
      <c r="M121" s="7" t="e">
        <v>#N/A</v>
      </c>
      <c r="N121" s="7" t="e">
        <v>#N/A</v>
      </c>
      <c r="O121" s="7" t="e">
        <v>#N/A</v>
      </c>
      <c r="P121" s="7" t="e">
        <v>#N/A</v>
      </c>
      <c r="Q121" s="7" t="e">
        <v>#N/A</v>
      </c>
      <c r="R121" s="7" t="e">
        <v>#N/A</v>
      </c>
      <c r="S121" s="7" t="e">
        <v>#N/A</v>
      </c>
      <c r="T121" s="7">
        <v>0</v>
      </c>
      <c r="U121" s="7" t="e">
        <v>#N/A</v>
      </c>
      <c r="V121" s="7" t="e">
        <v>#N/A</v>
      </c>
      <c r="W121" s="7" t="e">
        <v>#N/A</v>
      </c>
      <c r="X121" s="7" t="e">
        <v>#N/A</v>
      </c>
      <c r="Y121" s="7" t="e">
        <v>#N/A</v>
      </c>
      <c r="Z121" s="7">
        <f t="shared" si="9"/>
        <v>0</v>
      </c>
      <c r="AA121" s="7">
        <f t="shared" si="10"/>
        <v>0</v>
      </c>
      <c r="AB121" s="7" t="b">
        <f t="shared" si="11"/>
        <v>1</v>
      </c>
      <c r="AC121" s="7" t="b">
        <f t="shared" si="12"/>
        <v>0</v>
      </c>
      <c r="AD121" s="7" t="b">
        <f t="shared" si="13"/>
        <v>1</v>
      </c>
      <c r="AE121" s="7" t="b">
        <f t="shared" si="14"/>
        <v>0</v>
      </c>
      <c r="AF121" s="7" t="b">
        <f t="shared" si="15"/>
        <v>0</v>
      </c>
      <c r="AH121" t="b">
        <f>AND(Table252102[[#This Row],[Developmental toxicity]:[Reproductive toxicity]])</f>
        <v>0</v>
      </c>
    </row>
    <row r="122" spans="1:34" x14ac:dyDescent="0.25">
      <c r="A122" s="3">
        <f t="shared" si="8"/>
        <v>121</v>
      </c>
      <c r="B122" s="3">
        <v>274</v>
      </c>
      <c r="C122" s="3" t="s">
        <v>748</v>
      </c>
      <c r="D122" s="3" t="s">
        <v>5218</v>
      </c>
      <c r="E122" s="29" t="s">
        <v>4743</v>
      </c>
      <c r="F122" s="3" t="s">
        <v>5660</v>
      </c>
      <c r="G122" s="3" t="s">
        <v>749</v>
      </c>
      <c r="H122" s="3" t="s">
        <v>6135</v>
      </c>
      <c r="I122" s="3" t="s">
        <v>6584</v>
      </c>
      <c r="J122" s="3" t="s">
        <v>1431</v>
      </c>
      <c r="K122" s="7" t="e">
        <v>#N/A</v>
      </c>
      <c r="L122" s="7">
        <v>1</v>
      </c>
      <c r="M122" s="7" t="e">
        <v>#N/A</v>
      </c>
      <c r="N122" s="7" t="e">
        <v>#N/A</v>
      </c>
      <c r="O122" s="7" t="e">
        <v>#N/A</v>
      </c>
      <c r="P122" s="7" t="e">
        <v>#N/A</v>
      </c>
      <c r="Q122" s="7" t="e">
        <v>#N/A</v>
      </c>
      <c r="R122" s="7" t="e">
        <v>#N/A</v>
      </c>
      <c r="S122" s="7" t="e">
        <v>#N/A</v>
      </c>
      <c r="T122" s="7" t="e">
        <v>#N/A</v>
      </c>
      <c r="U122" s="7" t="e">
        <v>#N/A</v>
      </c>
      <c r="V122" s="7" t="e">
        <v>#N/A</v>
      </c>
      <c r="W122" s="7" t="e">
        <v>#N/A</v>
      </c>
      <c r="X122" s="7" t="e">
        <v>#N/A</v>
      </c>
      <c r="Y122" s="7">
        <v>1</v>
      </c>
      <c r="Z122" s="7">
        <f t="shared" si="9"/>
        <v>1</v>
      </c>
      <c r="AA122" s="7">
        <f t="shared" si="10"/>
        <v>1</v>
      </c>
      <c r="AB122" s="7" t="b">
        <f t="shared" si="11"/>
        <v>1</v>
      </c>
      <c r="AC122" s="7" t="b">
        <f t="shared" si="12"/>
        <v>0</v>
      </c>
      <c r="AD122" s="7" t="b">
        <f t="shared" si="13"/>
        <v>0</v>
      </c>
      <c r="AE122" s="7" t="b">
        <f t="shared" si="14"/>
        <v>0</v>
      </c>
      <c r="AF122" s="7" t="b">
        <f t="shared" si="15"/>
        <v>0</v>
      </c>
      <c r="AH122" t="b">
        <f>AND(Table252102[[#This Row],[Developmental toxicity]:[Reproductive toxicity]])</f>
        <v>0</v>
      </c>
    </row>
    <row r="123" spans="1:34" x14ac:dyDescent="0.25">
      <c r="A123" s="3">
        <f t="shared" si="8"/>
        <v>122</v>
      </c>
      <c r="B123" s="3" t="s">
        <v>1440</v>
      </c>
      <c r="C123" s="3" t="s">
        <v>2253</v>
      </c>
      <c r="D123" s="3" t="s">
        <v>3158</v>
      </c>
      <c r="E123" s="29" t="s">
        <v>7531</v>
      </c>
      <c r="F123" s="3" t="s">
        <v>8379</v>
      </c>
      <c r="G123" s="3" t="s">
        <v>9584</v>
      </c>
      <c r="H123" s="3" t="s">
        <v>9584</v>
      </c>
      <c r="I123" s="3" t="s">
        <v>9585</v>
      </c>
      <c r="J123" s="3"/>
      <c r="K123" s="7" t="e">
        <v>#N/A</v>
      </c>
      <c r="L123" s="7" t="e">
        <v>#N/A</v>
      </c>
      <c r="M123" s="7" t="e">
        <v>#N/A</v>
      </c>
      <c r="N123" s="7" t="e">
        <v>#N/A</v>
      </c>
      <c r="O123" s="7" t="e">
        <v>#N/A</v>
      </c>
      <c r="P123" s="7" t="e">
        <v>#N/A</v>
      </c>
      <c r="Q123" s="7" t="e">
        <v>#N/A</v>
      </c>
      <c r="R123" s="7" t="e">
        <v>#N/A</v>
      </c>
      <c r="S123" s="7" t="e">
        <v>#N/A</v>
      </c>
      <c r="T123" s="7">
        <v>0</v>
      </c>
      <c r="U123" s="7" t="e">
        <v>#N/A</v>
      </c>
      <c r="V123" s="7" t="e">
        <v>#N/A</v>
      </c>
      <c r="W123" s="7" t="e">
        <v>#N/A</v>
      </c>
      <c r="X123" s="7" t="e">
        <v>#N/A</v>
      </c>
      <c r="Y123" s="7">
        <v>0</v>
      </c>
      <c r="Z123" s="7">
        <f t="shared" si="9"/>
        <v>0</v>
      </c>
      <c r="AA123" s="7">
        <f t="shared" si="10"/>
        <v>0</v>
      </c>
      <c r="AB123" s="7" t="b">
        <f t="shared" si="11"/>
        <v>1</v>
      </c>
      <c r="AC123" s="7" t="b">
        <f t="shared" si="12"/>
        <v>0</v>
      </c>
      <c r="AD123" s="7" t="b">
        <f t="shared" si="13"/>
        <v>1</v>
      </c>
      <c r="AE123" s="7" t="b">
        <f t="shared" si="14"/>
        <v>0</v>
      </c>
      <c r="AF123" s="7" t="b">
        <f t="shared" si="15"/>
        <v>0</v>
      </c>
      <c r="AH123" t="b">
        <f>AND(Table252102[[#This Row],[Developmental toxicity]:[Reproductive toxicity]])</f>
        <v>0</v>
      </c>
    </row>
    <row r="124" spans="1:34" x14ac:dyDescent="0.25">
      <c r="A124" s="3">
        <f t="shared" si="8"/>
        <v>123</v>
      </c>
      <c r="B124" s="3">
        <v>259</v>
      </c>
      <c r="C124" s="3" t="s">
        <v>722</v>
      </c>
      <c r="D124" s="3" t="s">
        <v>5205</v>
      </c>
      <c r="E124" s="29" t="s">
        <v>4730</v>
      </c>
      <c r="F124" s="3" t="s">
        <v>5647</v>
      </c>
      <c r="G124" s="3" t="s">
        <v>723</v>
      </c>
      <c r="H124" s="3" t="s">
        <v>6122</v>
      </c>
      <c r="I124" s="3" t="s">
        <v>6571</v>
      </c>
      <c r="J124" s="3" t="s">
        <v>1432</v>
      </c>
      <c r="K124" s="7" t="e">
        <v>#N/A</v>
      </c>
      <c r="L124" s="7">
        <v>0</v>
      </c>
      <c r="M124" s="7" t="e">
        <v>#N/A</v>
      </c>
      <c r="N124" s="7" t="e">
        <v>#N/A</v>
      </c>
      <c r="O124" s="7" t="e">
        <v>#N/A</v>
      </c>
      <c r="P124" s="7" t="e">
        <v>#N/A</v>
      </c>
      <c r="Q124" s="7" t="e">
        <v>#N/A</v>
      </c>
      <c r="R124" s="7" t="e">
        <v>#N/A</v>
      </c>
      <c r="S124" s="7" t="e">
        <v>#N/A</v>
      </c>
      <c r="T124" s="7" t="e">
        <v>#N/A</v>
      </c>
      <c r="U124" s="7" t="e">
        <v>#N/A</v>
      </c>
      <c r="V124" s="7" t="e">
        <v>#N/A</v>
      </c>
      <c r="W124" s="7" t="e">
        <v>#N/A</v>
      </c>
      <c r="X124" s="7" t="e">
        <v>#N/A</v>
      </c>
      <c r="Y124" s="7">
        <v>0</v>
      </c>
      <c r="Z124" s="7">
        <f t="shared" si="9"/>
        <v>0</v>
      </c>
      <c r="AA124" s="7">
        <f t="shared" si="10"/>
        <v>0</v>
      </c>
      <c r="AB124" s="7" t="b">
        <f t="shared" si="11"/>
        <v>1</v>
      </c>
      <c r="AC124" s="7" t="b">
        <f t="shared" si="12"/>
        <v>0</v>
      </c>
      <c r="AD124" s="7" t="b">
        <f t="shared" si="13"/>
        <v>0</v>
      </c>
      <c r="AE124" s="7" t="b">
        <f t="shared" si="14"/>
        <v>0</v>
      </c>
      <c r="AF124" s="7" t="b">
        <f t="shared" si="15"/>
        <v>0</v>
      </c>
      <c r="AH124" t="b">
        <f>AND(Table252102[[#This Row],[Developmental toxicity]:[Reproductive toxicity]])</f>
        <v>0</v>
      </c>
    </row>
    <row r="125" spans="1:34" x14ac:dyDescent="0.25">
      <c r="A125" s="3">
        <f t="shared" si="8"/>
        <v>124</v>
      </c>
      <c r="B125" s="3">
        <v>273</v>
      </c>
      <c r="C125" s="3" t="s">
        <v>746</v>
      </c>
      <c r="D125" s="3" t="s">
        <v>5217</v>
      </c>
      <c r="E125" s="29" t="s">
        <v>4742</v>
      </c>
      <c r="F125" s="3" t="s">
        <v>5659</v>
      </c>
      <c r="G125" s="3" t="s">
        <v>747</v>
      </c>
      <c r="H125" s="3" t="s">
        <v>6134</v>
      </c>
      <c r="I125" s="3" t="s">
        <v>6583</v>
      </c>
      <c r="J125" s="3" t="s">
        <v>1432</v>
      </c>
      <c r="K125" s="7" t="e">
        <v>#N/A</v>
      </c>
      <c r="L125" s="7">
        <v>0</v>
      </c>
      <c r="M125" s="7" t="e">
        <v>#N/A</v>
      </c>
      <c r="N125" s="7" t="e">
        <v>#N/A</v>
      </c>
      <c r="O125" s="7" t="e">
        <v>#N/A</v>
      </c>
      <c r="P125" s="7" t="e">
        <v>#N/A</v>
      </c>
      <c r="Q125" s="7" t="e">
        <v>#N/A</v>
      </c>
      <c r="R125" s="7" t="e">
        <v>#N/A</v>
      </c>
      <c r="S125" s="7" t="e">
        <v>#N/A</v>
      </c>
      <c r="T125" s="7" t="e">
        <v>#N/A</v>
      </c>
      <c r="U125" s="7" t="e">
        <v>#N/A</v>
      </c>
      <c r="V125" s="7" t="e">
        <v>#N/A</v>
      </c>
      <c r="W125" s="7" t="e">
        <v>#N/A</v>
      </c>
      <c r="X125" s="7" t="e">
        <v>#N/A</v>
      </c>
      <c r="Y125" s="7">
        <v>0</v>
      </c>
      <c r="Z125" s="7">
        <f t="shared" si="9"/>
        <v>0</v>
      </c>
      <c r="AA125" s="7">
        <f t="shared" si="10"/>
        <v>0</v>
      </c>
      <c r="AB125" s="7" t="b">
        <f t="shared" si="11"/>
        <v>1</v>
      </c>
      <c r="AC125" s="7" t="b">
        <f t="shared" si="12"/>
        <v>0</v>
      </c>
      <c r="AD125" s="7" t="b">
        <f t="shared" si="13"/>
        <v>0</v>
      </c>
      <c r="AE125" s="7" t="b">
        <f t="shared" si="14"/>
        <v>0</v>
      </c>
      <c r="AF125" s="7" t="b">
        <f t="shared" si="15"/>
        <v>0</v>
      </c>
      <c r="AH125" t="b">
        <f>AND(Table252102[[#This Row],[Developmental toxicity]:[Reproductive toxicity]])</f>
        <v>0</v>
      </c>
    </row>
    <row r="126" spans="1:34" x14ac:dyDescent="0.25">
      <c r="A126" s="3">
        <f t="shared" si="8"/>
        <v>125</v>
      </c>
      <c r="B126" s="3">
        <v>257</v>
      </c>
      <c r="C126" s="3" t="s">
        <v>718</v>
      </c>
      <c r="D126" s="3" t="s">
        <v>5203</v>
      </c>
      <c r="E126" s="29" t="s">
        <v>4728</v>
      </c>
      <c r="F126" s="3" t="s">
        <v>5645</v>
      </c>
      <c r="G126" s="3" t="s">
        <v>719</v>
      </c>
      <c r="H126" s="3" t="s">
        <v>6120</v>
      </c>
      <c r="I126" s="3" t="s">
        <v>6569</v>
      </c>
      <c r="J126" s="3" t="s">
        <v>1431</v>
      </c>
      <c r="K126" s="7" t="e">
        <v>#N/A</v>
      </c>
      <c r="L126" s="7">
        <v>1</v>
      </c>
      <c r="M126" s="7" t="e">
        <v>#N/A</v>
      </c>
      <c r="N126" s="7" t="e">
        <v>#N/A</v>
      </c>
      <c r="O126" s="7" t="e">
        <v>#N/A</v>
      </c>
      <c r="P126" s="7" t="e">
        <v>#N/A</v>
      </c>
      <c r="Q126" s="7" t="e">
        <v>#N/A</v>
      </c>
      <c r="R126" s="7" t="e">
        <v>#N/A</v>
      </c>
      <c r="S126" s="7" t="e">
        <v>#N/A</v>
      </c>
      <c r="T126" s="7" t="e">
        <v>#N/A</v>
      </c>
      <c r="U126" s="7" t="e">
        <v>#N/A</v>
      </c>
      <c r="V126" s="7" t="e">
        <v>#N/A</v>
      </c>
      <c r="W126" s="7" t="e">
        <v>#N/A</v>
      </c>
      <c r="X126" s="7" t="e">
        <v>#N/A</v>
      </c>
      <c r="Y126" s="7">
        <v>1</v>
      </c>
      <c r="Z126" s="7">
        <f t="shared" si="9"/>
        <v>1</v>
      </c>
      <c r="AA126" s="7">
        <f t="shared" si="10"/>
        <v>1</v>
      </c>
      <c r="AB126" s="7" t="b">
        <f t="shared" si="11"/>
        <v>1</v>
      </c>
      <c r="AC126" s="7" t="b">
        <f t="shared" si="12"/>
        <v>0</v>
      </c>
      <c r="AD126" s="7" t="b">
        <f t="shared" si="13"/>
        <v>0</v>
      </c>
      <c r="AE126" s="7" t="b">
        <f t="shared" si="14"/>
        <v>0</v>
      </c>
      <c r="AF126" s="7" t="b">
        <f t="shared" si="15"/>
        <v>0</v>
      </c>
      <c r="AH126" t="b">
        <f>AND(Table252102[[#This Row],[Developmental toxicity]:[Reproductive toxicity]])</f>
        <v>0</v>
      </c>
    </row>
    <row r="127" spans="1:34" x14ac:dyDescent="0.25">
      <c r="A127" s="3">
        <f t="shared" si="8"/>
        <v>126</v>
      </c>
      <c r="B127" s="3"/>
      <c r="C127" s="3" t="s">
        <v>20455</v>
      </c>
      <c r="D127" s="3" t="s">
        <v>19127</v>
      </c>
      <c r="E127" s="29" t="s">
        <v>20210</v>
      </c>
      <c r="F127" s="3" t="s">
        <v>19415</v>
      </c>
      <c r="G127" s="3" t="s">
        <v>19416</v>
      </c>
      <c r="H127" s="3" t="s">
        <v>19416</v>
      </c>
      <c r="I127" s="3" t="s">
        <v>19417</v>
      </c>
      <c r="J127" s="3" t="s">
        <v>20</v>
      </c>
      <c r="K127" s="7" t="e">
        <v>#N/A</v>
      </c>
      <c r="L127" s="7" t="e">
        <v>#N/A</v>
      </c>
      <c r="M127" s="7" t="e">
        <v>#N/A</v>
      </c>
      <c r="N127" s="7" t="e">
        <v>#N/A</v>
      </c>
      <c r="O127" s="7" t="e">
        <v>#N/A</v>
      </c>
      <c r="P127" s="7" t="e">
        <v>#N/A</v>
      </c>
      <c r="Q127" s="7" t="e">
        <v>#N/A</v>
      </c>
      <c r="R127" s="7" t="e">
        <v>#N/A</v>
      </c>
      <c r="S127" s="7" t="e">
        <v>#N/A</v>
      </c>
      <c r="T127" s="7" t="e">
        <v>#N/A</v>
      </c>
      <c r="U127" s="7" t="e">
        <v>#N/A</v>
      </c>
      <c r="V127" s="7" t="e">
        <v>#N/A</v>
      </c>
      <c r="W127" s="7" t="e">
        <v>#N/A</v>
      </c>
      <c r="X127" s="7">
        <v>1</v>
      </c>
      <c r="Y127" s="7" t="e">
        <v>#N/A</v>
      </c>
      <c r="Z127" s="7">
        <f t="shared" si="9"/>
        <v>1</v>
      </c>
      <c r="AA127" s="7">
        <f t="shared" si="10"/>
        <v>1</v>
      </c>
      <c r="AB127" s="7" t="b">
        <f t="shared" si="11"/>
        <v>1</v>
      </c>
      <c r="AC127" s="7" t="b">
        <f t="shared" si="12"/>
        <v>0</v>
      </c>
      <c r="AD127" s="7" t="b">
        <f t="shared" si="13"/>
        <v>0</v>
      </c>
      <c r="AE127" s="7" t="b">
        <f t="shared" si="14"/>
        <v>0</v>
      </c>
      <c r="AF127" s="7" t="b">
        <f t="shared" si="15"/>
        <v>0</v>
      </c>
      <c r="AH127" t="b">
        <f>AND(Table252102[[#This Row],[Developmental toxicity]:[Reproductive toxicity]])</f>
        <v>0</v>
      </c>
    </row>
    <row r="128" spans="1:34" x14ac:dyDescent="0.25">
      <c r="A128" s="3">
        <f t="shared" si="8"/>
        <v>127</v>
      </c>
      <c r="B128" s="3" t="s">
        <v>1440</v>
      </c>
      <c r="C128" s="3" t="s">
        <v>2046</v>
      </c>
      <c r="D128" s="3" t="s">
        <v>2926</v>
      </c>
      <c r="E128" s="12" t="s">
        <v>7327</v>
      </c>
      <c r="F128" t="s">
        <v>8176</v>
      </c>
      <c r="G128" t="s">
        <v>9135</v>
      </c>
      <c r="H128" t="s">
        <v>9135</v>
      </c>
      <c r="I128" t="s">
        <v>9136</v>
      </c>
      <c r="J128" s="3"/>
      <c r="K128" s="7" t="e">
        <v>#N/A</v>
      </c>
      <c r="L128" s="7" t="e">
        <v>#N/A</v>
      </c>
      <c r="M128" s="7" t="e">
        <v>#N/A</v>
      </c>
      <c r="N128" s="7" t="e">
        <v>#N/A</v>
      </c>
      <c r="O128" s="7" t="e">
        <v>#N/A</v>
      </c>
      <c r="P128" s="7" t="e">
        <v>#N/A</v>
      </c>
      <c r="Q128" s="7" t="e">
        <v>#N/A</v>
      </c>
      <c r="R128" s="7" t="e">
        <v>#N/A</v>
      </c>
      <c r="S128" s="7" t="e">
        <v>#N/A</v>
      </c>
      <c r="T128" s="7">
        <v>0</v>
      </c>
      <c r="U128" s="7" t="e">
        <v>#N/A</v>
      </c>
      <c r="V128" s="7" t="e">
        <v>#N/A</v>
      </c>
      <c r="W128" s="7" t="e">
        <v>#N/A</v>
      </c>
      <c r="X128" s="7" t="e">
        <v>#N/A</v>
      </c>
      <c r="Y128" s="7" t="e">
        <v>#N/A</v>
      </c>
      <c r="Z128" s="7">
        <f t="shared" si="9"/>
        <v>0</v>
      </c>
      <c r="AA128" s="7">
        <f t="shared" si="10"/>
        <v>0</v>
      </c>
      <c r="AB128" s="7" t="b">
        <f t="shared" si="11"/>
        <v>1</v>
      </c>
      <c r="AC128" s="7" t="b">
        <f t="shared" si="12"/>
        <v>0</v>
      </c>
      <c r="AD128" s="7" t="b">
        <f t="shared" si="13"/>
        <v>1</v>
      </c>
      <c r="AE128" s="7" t="b">
        <f t="shared" si="14"/>
        <v>0</v>
      </c>
      <c r="AF128" s="7" t="b">
        <f t="shared" si="15"/>
        <v>0</v>
      </c>
      <c r="AH128" t="b">
        <f>AND(Table252102[[#This Row],[Developmental toxicity]:[Reproductive toxicity]])</f>
        <v>0</v>
      </c>
    </row>
    <row r="129" spans="1:34" x14ac:dyDescent="0.25">
      <c r="A129" s="3">
        <f t="shared" si="8"/>
        <v>128</v>
      </c>
      <c r="B129" s="3" t="s">
        <v>1440</v>
      </c>
      <c r="C129" s="3" t="s">
        <v>2101</v>
      </c>
      <c r="D129" s="3" t="s">
        <v>2989</v>
      </c>
      <c r="E129" s="12" t="s">
        <v>7382</v>
      </c>
      <c r="F129" t="s">
        <v>8230</v>
      </c>
      <c r="G129" t="s">
        <v>9244</v>
      </c>
      <c r="H129" t="s">
        <v>9244</v>
      </c>
      <c r="I129" t="s">
        <v>9245</v>
      </c>
      <c r="J129" s="3"/>
      <c r="K129" s="7" t="e">
        <v>#N/A</v>
      </c>
      <c r="L129" s="7" t="e">
        <v>#N/A</v>
      </c>
      <c r="M129" s="7" t="e">
        <v>#N/A</v>
      </c>
      <c r="N129" s="7" t="e">
        <v>#N/A</v>
      </c>
      <c r="O129" s="7" t="e">
        <v>#N/A</v>
      </c>
      <c r="P129" s="7" t="e">
        <v>#N/A</v>
      </c>
      <c r="Q129" s="7" t="e">
        <v>#N/A</v>
      </c>
      <c r="R129" s="7" t="e">
        <v>#N/A</v>
      </c>
      <c r="S129" s="7" t="e">
        <v>#N/A</v>
      </c>
      <c r="T129" s="7">
        <v>0</v>
      </c>
      <c r="U129" s="7" t="e">
        <v>#N/A</v>
      </c>
      <c r="V129" s="7" t="e">
        <v>#N/A</v>
      </c>
      <c r="W129" s="7" t="e">
        <v>#N/A</v>
      </c>
      <c r="X129" s="7" t="e">
        <v>#N/A</v>
      </c>
      <c r="Y129" s="7" t="e">
        <v>#N/A</v>
      </c>
      <c r="Z129" s="7">
        <f t="shared" si="9"/>
        <v>0</v>
      </c>
      <c r="AA129" s="7">
        <f t="shared" si="10"/>
        <v>0</v>
      </c>
      <c r="AB129" s="7" t="b">
        <f t="shared" si="11"/>
        <v>1</v>
      </c>
      <c r="AC129" s="7" t="b">
        <f t="shared" si="12"/>
        <v>0</v>
      </c>
      <c r="AD129" s="7" t="b">
        <f t="shared" si="13"/>
        <v>1</v>
      </c>
      <c r="AE129" s="7" t="b">
        <f t="shared" si="14"/>
        <v>0</v>
      </c>
      <c r="AF129" s="7" t="b">
        <f t="shared" si="15"/>
        <v>0</v>
      </c>
      <c r="AH129" t="b">
        <f>AND(Table252102[[#This Row],[Developmental toxicity]:[Reproductive toxicity]])</f>
        <v>0</v>
      </c>
    </row>
    <row r="130" spans="1:34" x14ac:dyDescent="0.25">
      <c r="A130" s="3">
        <f t="shared" ref="A130:A192" si="16">ROW(A129)</f>
        <v>129</v>
      </c>
      <c r="B130" s="3" t="s">
        <v>1440</v>
      </c>
      <c r="C130" s="3" t="s">
        <v>2025</v>
      </c>
      <c r="D130" s="3" t="s">
        <v>2904</v>
      </c>
      <c r="E130" s="12" t="s">
        <v>7306</v>
      </c>
      <c r="F130" t="s">
        <v>8155</v>
      </c>
      <c r="G130" t="s">
        <v>9091</v>
      </c>
      <c r="H130" t="s">
        <v>9091</v>
      </c>
      <c r="I130" t="s">
        <v>9092</v>
      </c>
      <c r="J130" s="3"/>
      <c r="K130" s="7" t="e">
        <v>#N/A</v>
      </c>
      <c r="L130" s="7" t="e">
        <v>#N/A</v>
      </c>
      <c r="M130" s="7" t="e">
        <v>#N/A</v>
      </c>
      <c r="N130" s="7" t="e">
        <v>#N/A</v>
      </c>
      <c r="O130" s="7" t="e">
        <v>#N/A</v>
      </c>
      <c r="P130" s="7" t="e">
        <v>#N/A</v>
      </c>
      <c r="Q130" s="7" t="e">
        <v>#N/A</v>
      </c>
      <c r="R130" s="7" t="e">
        <v>#N/A</v>
      </c>
      <c r="S130" s="7" t="e">
        <v>#N/A</v>
      </c>
      <c r="T130" s="7">
        <v>0</v>
      </c>
      <c r="U130" s="7" t="e">
        <v>#N/A</v>
      </c>
      <c r="V130" s="7" t="e">
        <v>#N/A</v>
      </c>
      <c r="W130" s="3">
        <v>0</v>
      </c>
      <c r="X130" s="3" t="e">
        <v>#N/A</v>
      </c>
      <c r="Y130" s="7" t="e">
        <v>#N/A</v>
      </c>
      <c r="Z130" s="7">
        <f t="shared" ref="Z130:Z192" si="17">IF(COUNTIF(K130:Y130,1)&gt;0,1,0)</f>
        <v>0</v>
      </c>
      <c r="AA130" s="7">
        <f t="shared" ref="AA130:AA192" si="18">IF(COUNTIF(K130:Y130,1)&gt;COUNTIF(K130:Y130,0),1,0)</f>
        <v>0</v>
      </c>
      <c r="AB130" s="7" t="b">
        <f t="shared" ref="AB130:AB192" si="19">OR(IF(COUNT(K130)&gt;0,TRUE,FALSE),IF(COUNT(M130)&gt;0,TRUE,FALSE),IF(COUNT(T130:V130)&gt;0,TRUE,FALSE),IF(COUNT(X130:Y130)&gt;0,TRUE,FALSE))</f>
        <v>1</v>
      </c>
      <c r="AC130" s="7" t="b">
        <f t="shared" ref="AC130:AC192" si="20">OR(IF(COUNT(N130:S130)&gt;0,TRUE,FALSE),IF(COUNT(W130)&gt;0,TRUE,FALSE))</f>
        <v>1</v>
      </c>
      <c r="AD130" s="7" t="b">
        <f t="shared" ref="AD130:AD192" si="21">OR(IF(COUNT(T130:V130)&gt;0,TRUE,FALSE),IF(COUNT(P130:S130)&gt;0,TRUE,FALSE))</f>
        <v>1</v>
      </c>
      <c r="AE130" s="7" t="b">
        <f t="shared" ref="AE130:AE192" si="22">OR(IF(COUNT(K130)&gt;0,TRUE,FALSE),,IF(COUNT(W130)&gt;0,TRUE,FALSE),IF(COUNT(M130:O130)&gt;0,TRUE,FALSE))</f>
        <v>1</v>
      </c>
      <c r="AF130" s="7" t="b">
        <f t="shared" ref="AF130:AF192" si="23">OR(IF(COUNT(U130:V130)&gt;0,TRUE,FALSE),IF(COUNT(M130)&gt;0,TRUE,FALSE),IF(COUNT(N130:S130)&gt;0,TRUE,FALSE))</f>
        <v>0</v>
      </c>
      <c r="AH130" t="b">
        <f>AND(Table252102[[#This Row],[Developmental toxicity]:[Reproductive toxicity]])</f>
        <v>1</v>
      </c>
    </row>
    <row r="131" spans="1:34" x14ac:dyDescent="0.25">
      <c r="A131" s="3">
        <f t="shared" si="16"/>
        <v>130</v>
      </c>
      <c r="B131" s="3">
        <v>249</v>
      </c>
      <c r="C131" s="3" t="s">
        <v>703</v>
      </c>
      <c r="D131" t="s">
        <v>5196</v>
      </c>
      <c r="E131" s="12" t="s">
        <v>4721</v>
      </c>
      <c r="F131" t="s">
        <v>5638</v>
      </c>
      <c r="G131" s="3" t="s">
        <v>704</v>
      </c>
      <c r="H131" t="s">
        <v>6113</v>
      </c>
      <c r="I131" t="s">
        <v>6562</v>
      </c>
      <c r="J131" s="3" t="s">
        <v>1433</v>
      </c>
      <c r="K131" s="7" t="e">
        <v>#N/A</v>
      </c>
      <c r="L131" s="7">
        <v>1</v>
      </c>
      <c r="M131" s="7" t="e">
        <v>#N/A</v>
      </c>
      <c r="N131" s="7" t="e">
        <v>#N/A</v>
      </c>
      <c r="O131" s="7" t="e">
        <v>#N/A</v>
      </c>
      <c r="P131" s="3" t="e">
        <v>#N/A</v>
      </c>
      <c r="Q131" s="3" t="e">
        <v>#N/A</v>
      </c>
      <c r="R131" s="7" t="e">
        <v>#N/A</v>
      </c>
      <c r="S131" s="3" t="e">
        <v>#N/A</v>
      </c>
      <c r="T131" s="3" t="e">
        <v>#N/A</v>
      </c>
      <c r="U131" s="7" t="e">
        <v>#N/A</v>
      </c>
      <c r="V131" s="7" t="e">
        <v>#N/A</v>
      </c>
      <c r="W131" s="3" t="e">
        <v>#N/A</v>
      </c>
      <c r="X131" s="3" t="e">
        <v>#N/A</v>
      </c>
      <c r="Y131" s="7" t="e">
        <v>#N/A</v>
      </c>
      <c r="Z131" s="7">
        <f t="shared" si="17"/>
        <v>1</v>
      </c>
      <c r="AA131" s="7">
        <f t="shared" si="18"/>
        <v>1</v>
      </c>
      <c r="AB131" s="7" t="b">
        <f t="shared" si="19"/>
        <v>0</v>
      </c>
      <c r="AC131" s="7" t="b">
        <f t="shared" si="20"/>
        <v>0</v>
      </c>
      <c r="AD131" s="7" t="b">
        <f t="shared" si="21"/>
        <v>0</v>
      </c>
      <c r="AE131" s="7" t="b">
        <f t="shared" si="22"/>
        <v>0</v>
      </c>
      <c r="AF131" s="7" t="b">
        <f t="shared" si="23"/>
        <v>0</v>
      </c>
      <c r="AH131" t="b">
        <f>AND(Table252102[[#This Row],[Developmental toxicity]:[Reproductive toxicity]])</f>
        <v>0</v>
      </c>
    </row>
    <row r="132" spans="1:34" x14ac:dyDescent="0.25">
      <c r="A132" s="3">
        <f t="shared" si="16"/>
        <v>131</v>
      </c>
      <c r="B132" s="3"/>
      <c r="C132" s="3" t="s">
        <v>20546</v>
      </c>
      <c r="D132" s="3" t="s">
        <v>19218</v>
      </c>
      <c r="E132" s="29" t="s">
        <v>20301</v>
      </c>
      <c r="F132" s="3" t="s">
        <v>19732</v>
      </c>
      <c r="G132" s="3" t="s">
        <v>19733</v>
      </c>
      <c r="H132" s="3" t="s">
        <v>19733</v>
      </c>
      <c r="I132" s="3" t="s">
        <v>19734</v>
      </c>
      <c r="J132" s="3" t="s">
        <v>20</v>
      </c>
      <c r="K132" s="7" t="e">
        <v>#N/A</v>
      </c>
      <c r="L132" s="7" t="e">
        <v>#N/A</v>
      </c>
      <c r="M132" s="7" t="e">
        <v>#N/A</v>
      </c>
      <c r="N132" s="7" t="e">
        <v>#N/A</v>
      </c>
      <c r="O132" s="7" t="e">
        <v>#N/A</v>
      </c>
      <c r="P132" s="7" t="e">
        <v>#N/A</v>
      </c>
      <c r="Q132" s="7" t="e">
        <v>#N/A</v>
      </c>
      <c r="R132" s="7" t="e">
        <v>#N/A</v>
      </c>
      <c r="S132" s="7" t="e">
        <v>#N/A</v>
      </c>
      <c r="T132" s="7" t="e">
        <v>#N/A</v>
      </c>
      <c r="U132" s="7" t="e">
        <v>#N/A</v>
      </c>
      <c r="V132" s="7" t="e">
        <v>#N/A</v>
      </c>
      <c r="W132" s="7" t="e">
        <v>#N/A</v>
      </c>
      <c r="X132" s="7">
        <v>0</v>
      </c>
      <c r="Y132" s="7" t="e">
        <v>#N/A</v>
      </c>
      <c r="Z132" s="7">
        <f t="shared" si="17"/>
        <v>0</v>
      </c>
      <c r="AA132" s="7">
        <f t="shared" si="18"/>
        <v>0</v>
      </c>
      <c r="AB132" s="7" t="b">
        <f t="shared" si="19"/>
        <v>1</v>
      </c>
      <c r="AC132" s="7" t="b">
        <f t="shared" si="20"/>
        <v>0</v>
      </c>
      <c r="AD132" s="7" t="b">
        <f t="shared" si="21"/>
        <v>0</v>
      </c>
      <c r="AE132" s="7" t="b">
        <f t="shared" si="22"/>
        <v>0</v>
      </c>
      <c r="AF132" s="7" t="b">
        <f t="shared" si="23"/>
        <v>0</v>
      </c>
      <c r="AH132" t="b">
        <f>AND(Table252102[[#This Row],[Developmental toxicity]:[Reproductive toxicity]])</f>
        <v>0</v>
      </c>
    </row>
    <row r="133" spans="1:34" x14ac:dyDescent="0.25">
      <c r="A133" s="3">
        <f t="shared" si="16"/>
        <v>132</v>
      </c>
      <c r="B133" s="3"/>
      <c r="C133" s="3" t="s">
        <v>11715</v>
      </c>
      <c r="D133" s="3" t="s">
        <v>17870</v>
      </c>
      <c r="E133" s="29" t="s">
        <v>18124</v>
      </c>
      <c r="F133" s="3" t="s">
        <v>18042</v>
      </c>
      <c r="G133" s="3" t="s">
        <v>18270</v>
      </c>
      <c r="H133" s="3" t="s">
        <v>18271</v>
      </c>
      <c r="I133" s="3" t="s">
        <v>18272</v>
      </c>
      <c r="J133" s="3"/>
      <c r="K133" s="7" t="e">
        <v>#N/A</v>
      </c>
      <c r="L133" s="7" t="e">
        <v>#N/A</v>
      </c>
      <c r="M133" s="7" t="e">
        <v>#N/A</v>
      </c>
      <c r="N133" s="7" t="e">
        <v>#N/A</v>
      </c>
      <c r="O133" s="7" t="e">
        <v>#N/A</v>
      </c>
      <c r="P133" s="7" t="e">
        <v>#N/A</v>
      </c>
      <c r="Q133" s="7" t="e">
        <v>#N/A</v>
      </c>
      <c r="R133" s="7" t="e">
        <v>#N/A</v>
      </c>
      <c r="S133" s="7" t="e">
        <v>#N/A</v>
      </c>
      <c r="T133" s="7" t="e">
        <v>#N/A</v>
      </c>
      <c r="U133" s="7" t="e">
        <v>#N/A</v>
      </c>
      <c r="V133" s="7" t="e">
        <v>#N/A</v>
      </c>
      <c r="W133" s="3">
        <v>1</v>
      </c>
      <c r="X133" s="3" t="e">
        <v>#N/A</v>
      </c>
      <c r="Y133" s="7" t="e">
        <v>#N/A</v>
      </c>
      <c r="Z133" s="7">
        <f t="shared" si="17"/>
        <v>1</v>
      </c>
      <c r="AA133" s="7">
        <f t="shared" si="18"/>
        <v>1</v>
      </c>
      <c r="AB133" s="7" t="b">
        <f t="shared" si="19"/>
        <v>0</v>
      </c>
      <c r="AC133" s="7" t="b">
        <f t="shared" si="20"/>
        <v>1</v>
      </c>
      <c r="AD133" s="7" t="b">
        <f t="shared" si="21"/>
        <v>0</v>
      </c>
      <c r="AE133" s="7" t="b">
        <f t="shared" si="22"/>
        <v>1</v>
      </c>
      <c r="AF133" s="7" t="b">
        <f t="shared" si="23"/>
        <v>0</v>
      </c>
      <c r="AH133" t="b">
        <f>AND(Table252102[[#This Row],[Developmental toxicity]:[Reproductive toxicity]])</f>
        <v>0</v>
      </c>
    </row>
    <row r="134" spans="1:34" x14ac:dyDescent="0.25">
      <c r="A134" s="3">
        <f t="shared" si="16"/>
        <v>133</v>
      </c>
      <c r="B134" s="3" t="s">
        <v>1440</v>
      </c>
      <c r="C134" s="3" t="s">
        <v>2635</v>
      </c>
      <c r="D134" s="3" t="s">
        <v>3596</v>
      </c>
      <c r="E134" s="12" t="s">
        <v>7908</v>
      </c>
      <c r="F134" t="s">
        <v>8747</v>
      </c>
      <c r="G134" t="s">
        <v>10403</v>
      </c>
      <c r="H134" t="s">
        <v>10404</v>
      </c>
      <c r="I134" t="s">
        <v>10405</v>
      </c>
      <c r="J134" s="3"/>
      <c r="K134" s="7" t="e">
        <v>#N/A</v>
      </c>
      <c r="L134" s="7" t="e">
        <v>#N/A</v>
      </c>
      <c r="M134" s="7" t="e">
        <v>#N/A</v>
      </c>
      <c r="N134" s="7" t="e">
        <v>#N/A</v>
      </c>
      <c r="O134" s="7" t="e">
        <v>#N/A</v>
      </c>
      <c r="P134" s="7" t="e">
        <v>#N/A</v>
      </c>
      <c r="Q134" s="7" t="e">
        <v>#N/A</v>
      </c>
      <c r="R134" s="7" t="e">
        <v>#N/A</v>
      </c>
      <c r="S134" s="7" t="e">
        <v>#N/A</v>
      </c>
      <c r="T134" s="7">
        <v>0</v>
      </c>
      <c r="U134" s="7" t="e">
        <v>#N/A</v>
      </c>
      <c r="V134" s="7" t="e">
        <v>#N/A</v>
      </c>
      <c r="W134" s="7" t="e">
        <v>#N/A</v>
      </c>
      <c r="X134" s="7" t="e">
        <v>#N/A</v>
      </c>
      <c r="Y134" s="7" t="e">
        <v>#N/A</v>
      </c>
      <c r="Z134" s="7">
        <f t="shared" si="17"/>
        <v>0</v>
      </c>
      <c r="AA134" s="7">
        <f t="shared" si="18"/>
        <v>0</v>
      </c>
      <c r="AB134" s="7" t="b">
        <f t="shared" si="19"/>
        <v>1</v>
      </c>
      <c r="AC134" s="7" t="b">
        <f t="shared" si="20"/>
        <v>0</v>
      </c>
      <c r="AD134" s="7" t="b">
        <f t="shared" si="21"/>
        <v>1</v>
      </c>
      <c r="AE134" s="7" t="b">
        <f t="shared" si="22"/>
        <v>0</v>
      </c>
      <c r="AF134" s="7" t="b">
        <f t="shared" si="23"/>
        <v>0</v>
      </c>
      <c r="AH134" t="b">
        <f>AND(Table252102[[#This Row],[Developmental toxicity]:[Reproductive toxicity]])</f>
        <v>0</v>
      </c>
    </row>
    <row r="135" spans="1:34" x14ac:dyDescent="0.25">
      <c r="A135" s="3">
        <f t="shared" si="16"/>
        <v>134</v>
      </c>
      <c r="B135" s="3" t="s">
        <v>1440</v>
      </c>
      <c r="C135" s="3" t="s">
        <v>2100</v>
      </c>
      <c r="D135" s="3" t="s">
        <v>2988</v>
      </c>
      <c r="E135" s="12" t="s">
        <v>7381</v>
      </c>
      <c r="F135" t="s">
        <v>8229</v>
      </c>
      <c r="G135" t="s">
        <v>9242</v>
      </c>
      <c r="H135" t="s">
        <v>9242</v>
      </c>
      <c r="I135" t="s">
        <v>9243</v>
      </c>
      <c r="J135" s="3"/>
      <c r="K135" s="7" t="e">
        <v>#N/A</v>
      </c>
      <c r="L135" s="7" t="e">
        <v>#N/A</v>
      </c>
      <c r="M135" s="7" t="e">
        <v>#N/A</v>
      </c>
      <c r="N135" s="7" t="e">
        <v>#N/A</v>
      </c>
      <c r="O135" s="7" t="e">
        <v>#N/A</v>
      </c>
      <c r="P135" s="7" t="e">
        <v>#N/A</v>
      </c>
      <c r="Q135" s="7" t="e">
        <v>#N/A</v>
      </c>
      <c r="R135" s="7" t="e">
        <v>#N/A</v>
      </c>
      <c r="S135" s="7" t="e">
        <v>#N/A</v>
      </c>
      <c r="T135" s="7">
        <v>0</v>
      </c>
      <c r="U135" s="7" t="e">
        <v>#N/A</v>
      </c>
      <c r="V135" s="7" t="e">
        <v>#N/A</v>
      </c>
      <c r="W135" s="3">
        <v>1</v>
      </c>
      <c r="X135" s="3" t="e">
        <v>#N/A</v>
      </c>
      <c r="Y135" s="7" t="e">
        <v>#N/A</v>
      </c>
      <c r="Z135" s="7">
        <f t="shared" si="17"/>
        <v>1</v>
      </c>
      <c r="AA135" s="7">
        <f t="shared" si="18"/>
        <v>0</v>
      </c>
      <c r="AB135" s="7" t="b">
        <f t="shared" si="19"/>
        <v>1</v>
      </c>
      <c r="AC135" s="7" t="b">
        <f t="shared" si="20"/>
        <v>1</v>
      </c>
      <c r="AD135" s="7" t="b">
        <f t="shared" si="21"/>
        <v>1</v>
      </c>
      <c r="AE135" s="7" t="b">
        <f t="shared" si="22"/>
        <v>1</v>
      </c>
      <c r="AF135" s="7" t="b">
        <f t="shared" si="23"/>
        <v>0</v>
      </c>
      <c r="AH135" t="b">
        <f>AND(Table252102[[#This Row],[Developmental toxicity]:[Reproductive toxicity]])</f>
        <v>1</v>
      </c>
    </row>
    <row r="136" spans="1:34" x14ac:dyDescent="0.25">
      <c r="A136" s="3">
        <f t="shared" si="16"/>
        <v>135</v>
      </c>
      <c r="B136" s="3" t="s">
        <v>1440</v>
      </c>
      <c r="C136" s="3" t="s">
        <v>2015</v>
      </c>
      <c r="D136" s="3" t="s">
        <v>2889</v>
      </c>
      <c r="E136" s="12" t="s">
        <v>7296</v>
      </c>
      <c r="F136" t="s">
        <v>8145</v>
      </c>
      <c r="G136" t="s">
        <v>9071</v>
      </c>
      <c r="H136" t="s">
        <v>9071</v>
      </c>
      <c r="I136" t="s">
        <v>9072</v>
      </c>
      <c r="J136" s="3"/>
      <c r="K136" s="7" t="e">
        <v>#N/A</v>
      </c>
      <c r="L136" s="7" t="e">
        <v>#N/A</v>
      </c>
      <c r="M136" s="7" t="e">
        <v>#N/A</v>
      </c>
      <c r="N136" s="7" t="e">
        <v>#N/A</v>
      </c>
      <c r="O136" s="7" t="e">
        <v>#N/A</v>
      </c>
      <c r="P136" s="7" t="e">
        <v>#N/A</v>
      </c>
      <c r="Q136" s="7" t="e">
        <v>#N/A</v>
      </c>
      <c r="R136" s="7" t="e">
        <v>#N/A</v>
      </c>
      <c r="S136" s="7" t="e">
        <v>#N/A</v>
      </c>
      <c r="T136" s="7">
        <v>0</v>
      </c>
      <c r="U136" s="7" t="e">
        <v>#N/A</v>
      </c>
      <c r="V136" s="7" t="e">
        <v>#N/A</v>
      </c>
      <c r="W136" s="7" t="e">
        <v>#N/A</v>
      </c>
      <c r="X136" s="7" t="e">
        <v>#N/A</v>
      </c>
      <c r="Y136" s="7" t="e">
        <v>#N/A</v>
      </c>
      <c r="Z136" s="7">
        <f t="shared" si="17"/>
        <v>0</v>
      </c>
      <c r="AA136" s="7">
        <f t="shared" si="18"/>
        <v>0</v>
      </c>
      <c r="AB136" s="7" t="b">
        <f t="shared" si="19"/>
        <v>1</v>
      </c>
      <c r="AC136" s="7" t="b">
        <f t="shared" si="20"/>
        <v>0</v>
      </c>
      <c r="AD136" s="7" t="b">
        <f t="shared" si="21"/>
        <v>1</v>
      </c>
      <c r="AE136" s="7" t="b">
        <f t="shared" si="22"/>
        <v>0</v>
      </c>
      <c r="AF136" s="7" t="b">
        <f t="shared" si="23"/>
        <v>0</v>
      </c>
      <c r="AH136" t="b">
        <f>AND(Table252102[[#This Row],[Developmental toxicity]:[Reproductive toxicity]])</f>
        <v>0</v>
      </c>
    </row>
    <row r="137" spans="1:34" x14ac:dyDescent="0.25">
      <c r="A137" s="3">
        <f t="shared" si="16"/>
        <v>136</v>
      </c>
      <c r="B137" s="3">
        <v>13501</v>
      </c>
      <c r="C137" s="3" t="s">
        <v>2599</v>
      </c>
      <c r="D137" s="3" t="s">
        <v>159</v>
      </c>
      <c r="E137" s="29" t="s">
        <v>4018</v>
      </c>
      <c r="F137" s="3" t="s">
        <v>3854</v>
      </c>
      <c r="G137" s="3" t="s">
        <v>160</v>
      </c>
      <c r="H137" s="3" t="s">
        <v>4350</v>
      </c>
      <c r="I137" s="3" t="s">
        <v>4351</v>
      </c>
      <c r="J137" s="3" t="s">
        <v>20</v>
      </c>
      <c r="K137" s="7" t="e">
        <v>#N/A</v>
      </c>
      <c r="L137" s="7" t="e">
        <v>#N/A</v>
      </c>
      <c r="M137" s="7" t="e">
        <v>#N/A</v>
      </c>
      <c r="N137" s="7" t="e">
        <v>#N/A</v>
      </c>
      <c r="O137" s="7" t="e">
        <v>#N/A</v>
      </c>
      <c r="P137" s="7" t="e">
        <v>#N/A</v>
      </c>
      <c r="Q137" s="7" t="e">
        <v>#N/A</v>
      </c>
      <c r="R137" s="7" t="e">
        <v>#N/A</v>
      </c>
      <c r="S137" s="7" t="e">
        <v>#N/A</v>
      </c>
      <c r="T137" s="7">
        <v>0</v>
      </c>
      <c r="U137" s="7" t="e">
        <v>#N/A</v>
      </c>
      <c r="V137" s="7" t="e">
        <v>#N/A</v>
      </c>
      <c r="W137" s="7">
        <v>1</v>
      </c>
      <c r="X137" s="7" t="e">
        <v>#N/A</v>
      </c>
      <c r="Y137" s="7">
        <v>1</v>
      </c>
      <c r="Z137" s="7">
        <f t="shared" si="17"/>
        <v>1</v>
      </c>
      <c r="AA137" s="7">
        <f t="shared" si="18"/>
        <v>1</v>
      </c>
      <c r="AB137" s="7" t="b">
        <f t="shared" si="19"/>
        <v>1</v>
      </c>
      <c r="AC137" s="7" t="b">
        <f t="shared" si="20"/>
        <v>1</v>
      </c>
      <c r="AD137" s="7" t="b">
        <f t="shared" si="21"/>
        <v>1</v>
      </c>
      <c r="AE137" s="7" t="b">
        <f t="shared" si="22"/>
        <v>1</v>
      </c>
      <c r="AF137" s="7" t="b">
        <f t="shared" si="23"/>
        <v>0</v>
      </c>
      <c r="AH137" t="b">
        <f>AND(Table252102[[#This Row],[Developmental toxicity]:[Reproductive toxicity]])</f>
        <v>1</v>
      </c>
    </row>
    <row r="138" spans="1:34" x14ac:dyDescent="0.25">
      <c r="A138" s="3">
        <f t="shared" si="16"/>
        <v>137</v>
      </c>
      <c r="B138" s="3" t="s">
        <v>1440</v>
      </c>
      <c r="C138" s="3" t="s">
        <v>2181</v>
      </c>
      <c r="D138" s="3" t="s">
        <v>3078</v>
      </c>
      <c r="E138" s="12" t="s">
        <v>7461</v>
      </c>
      <c r="F138" t="s">
        <v>8309</v>
      </c>
      <c r="G138" t="s">
        <v>9416</v>
      </c>
      <c r="H138" t="s">
        <v>9416</v>
      </c>
      <c r="I138" t="s">
        <v>9417</v>
      </c>
      <c r="J138" s="3"/>
      <c r="K138" s="7" t="e">
        <v>#N/A</v>
      </c>
      <c r="L138" s="7" t="e">
        <v>#N/A</v>
      </c>
      <c r="M138" s="7" t="e">
        <v>#N/A</v>
      </c>
      <c r="N138" s="7" t="e">
        <v>#N/A</v>
      </c>
      <c r="O138" s="7" t="e">
        <v>#N/A</v>
      </c>
      <c r="P138" s="7" t="e">
        <v>#N/A</v>
      </c>
      <c r="Q138" s="7" t="e">
        <v>#N/A</v>
      </c>
      <c r="R138" s="7" t="e">
        <v>#N/A</v>
      </c>
      <c r="S138" s="7" t="e">
        <v>#N/A</v>
      </c>
      <c r="T138" s="7">
        <v>0</v>
      </c>
      <c r="U138" s="7" t="e">
        <v>#N/A</v>
      </c>
      <c r="V138" s="7" t="e">
        <v>#N/A</v>
      </c>
      <c r="W138" s="7" t="e">
        <v>#N/A</v>
      </c>
      <c r="X138" s="7" t="e">
        <v>#N/A</v>
      </c>
      <c r="Y138" s="7" t="e">
        <v>#N/A</v>
      </c>
      <c r="Z138" s="7">
        <f t="shared" si="17"/>
        <v>0</v>
      </c>
      <c r="AA138" s="7">
        <f t="shared" si="18"/>
        <v>0</v>
      </c>
      <c r="AB138" s="7" t="b">
        <f t="shared" si="19"/>
        <v>1</v>
      </c>
      <c r="AC138" s="7" t="b">
        <f t="shared" si="20"/>
        <v>0</v>
      </c>
      <c r="AD138" s="7" t="b">
        <f t="shared" si="21"/>
        <v>1</v>
      </c>
      <c r="AE138" s="7" t="b">
        <f t="shared" si="22"/>
        <v>0</v>
      </c>
      <c r="AF138" s="7" t="b">
        <f t="shared" si="23"/>
        <v>0</v>
      </c>
      <c r="AH138" t="b">
        <f>AND(Table252102[[#This Row],[Developmental toxicity]:[Reproductive toxicity]])</f>
        <v>0</v>
      </c>
    </row>
    <row r="139" spans="1:34" x14ac:dyDescent="0.25">
      <c r="A139" s="3">
        <f t="shared" si="16"/>
        <v>138</v>
      </c>
      <c r="B139" s="3" t="s">
        <v>1440</v>
      </c>
      <c r="C139" s="3" t="s">
        <v>2433</v>
      </c>
      <c r="D139" s="3" t="s">
        <v>3366</v>
      </c>
      <c r="E139" s="29" t="s">
        <v>7710</v>
      </c>
      <c r="F139" s="3" t="s">
        <v>8551</v>
      </c>
      <c r="G139" s="3" t="s">
        <v>9962</v>
      </c>
      <c r="H139" s="3" t="s">
        <v>9962</v>
      </c>
      <c r="I139" s="3" t="s">
        <v>9963</v>
      </c>
      <c r="J139" s="3"/>
      <c r="K139" s="7" t="e">
        <v>#N/A</v>
      </c>
      <c r="L139" s="7" t="e">
        <v>#N/A</v>
      </c>
      <c r="M139" s="7" t="e">
        <v>#N/A</v>
      </c>
      <c r="N139" s="7" t="e">
        <v>#N/A</v>
      </c>
      <c r="O139" s="7" t="e">
        <v>#N/A</v>
      </c>
      <c r="P139" s="7" t="e">
        <v>#N/A</v>
      </c>
      <c r="Q139" s="7" t="e">
        <v>#N/A</v>
      </c>
      <c r="R139" s="7" t="e">
        <v>#N/A</v>
      </c>
      <c r="S139" s="7" t="e">
        <v>#N/A</v>
      </c>
      <c r="T139" s="7">
        <v>0</v>
      </c>
      <c r="U139" s="7" t="e">
        <v>#N/A</v>
      </c>
      <c r="V139" s="7" t="e">
        <v>#N/A</v>
      </c>
      <c r="W139" s="7">
        <v>1</v>
      </c>
      <c r="X139" s="7" t="e">
        <v>#N/A</v>
      </c>
      <c r="Y139" s="7">
        <v>0</v>
      </c>
      <c r="Z139" s="7">
        <f t="shared" si="17"/>
        <v>1</v>
      </c>
      <c r="AA139" s="7">
        <f t="shared" si="18"/>
        <v>0</v>
      </c>
      <c r="AB139" s="7" t="b">
        <f t="shared" si="19"/>
        <v>1</v>
      </c>
      <c r="AC139" s="7" t="b">
        <f t="shared" si="20"/>
        <v>1</v>
      </c>
      <c r="AD139" s="7" t="b">
        <f t="shared" si="21"/>
        <v>1</v>
      </c>
      <c r="AE139" s="7" t="b">
        <f t="shared" si="22"/>
        <v>1</v>
      </c>
      <c r="AF139" s="7" t="b">
        <f t="shared" si="23"/>
        <v>0</v>
      </c>
      <c r="AH139" t="b">
        <f>AND(Table252102[[#This Row],[Developmental toxicity]:[Reproductive toxicity]])</f>
        <v>1</v>
      </c>
    </row>
    <row r="140" spans="1:34" x14ac:dyDescent="0.25">
      <c r="A140" s="3" t="e">
        <f>ROW(#REF!)</f>
        <v>#REF!</v>
      </c>
      <c r="B140" s="3" t="s">
        <v>1440</v>
      </c>
      <c r="C140" s="26" t="s">
        <v>1673</v>
      </c>
      <c r="D140" s="26" t="s">
        <v>1674</v>
      </c>
      <c r="E140" s="29" t="s">
        <v>7048</v>
      </c>
      <c r="F140" s="3" t="s">
        <v>1715</v>
      </c>
      <c r="G140" s="3" t="s">
        <v>1714</v>
      </c>
      <c r="H140" s="3" t="s">
        <v>7146</v>
      </c>
      <c r="I140" s="3" t="s">
        <v>7147</v>
      </c>
      <c r="J140" s="3" t="s">
        <v>1921</v>
      </c>
      <c r="K140" s="7" t="e">
        <v>#N/A</v>
      </c>
      <c r="L140" s="7" t="e">
        <v>#N/A</v>
      </c>
      <c r="M140" s="7" t="e">
        <v>#N/A</v>
      </c>
      <c r="N140" s="7" t="e">
        <v>#N/A</v>
      </c>
      <c r="O140" s="7" t="e">
        <v>#N/A</v>
      </c>
      <c r="P140" s="7">
        <v>0</v>
      </c>
      <c r="Q140" s="7" t="e">
        <v>#N/A</v>
      </c>
      <c r="R140" s="7">
        <v>0</v>
      </c>
      <c r="S140" s="7">
        <v>1</v>
      </c>
      <c r="T140" s="7" t="e">
        <v>#N/A</v>
      </c>
      <c r="U140" s="7" t="e">
        <v>#N/A</v>
      </c>
      <c r="V140" s="7" t="e">
        <v>#N/A</v>
      </c>
      <c r="W140" s="7" t="e">
        <v>#N/A</v>
      </c>
      <c r="X140" s="7" t="e">
        <v>#N/A</v>
      </c>
      <c r="Y140" s="7" t="e">
        <v>#N/A</v>
      </c>
      <c r="Z140" s="7">
        <f t="shared" si="17"/>
        <v>1</v>
      </c>
      <c r="AA140" s="7">
        <f t="shared" si="18"/>
        <v>0</v>
      </c>
      <c r="AB140" s="7" t="b">
        <f t="shared" si="19"/>
        <v>0</v>
      </c>
      <c r="AC140" s="7" t="b">
        <f t="shared" si="20"/>
        <v>1</v>
      </c>
      <c r="AD140" s="7" t="b">
        <f t="shared" si="21"/>
        <v>1</v>
      </c>
      <c r="AE140" s="7" t="b">
        <f t="shared" si="22"/>
        <v>0</v>
      </c>
      <c r="AF140" s="7" t="b">
        <f t="shared" si="23"/>
        <v>1</v>
      </c>
      <c r="AH140" t="b">
        <f>AND(Table252102[[#This Row],[Developmental toxicity]:[Reproductive toxicity]])</f>
        <v>0</v>
      </c>
    </row>
    <row r="141" spans="1:34" x14ac:dyDescent="0.25">
      <c r="A141" s="3">
        <f t="shared" si="16"/>
        <v>140</v>
      </c>
      <c r="B141" s="3" t="s">
        <v>1440</v>
      </c>
      <c r="C141" s="6" t="s">
        <v>1828</v>
      </c>
      <c r="D141" s="6" t="s">
        <v>1829</v>
      </c>
      <c r="E141" s="12" t="s">
        <v>7084</v>
      </c>
      <c r="F141" s="6" t="s">
        <v>1873</v>
      </c>
      <c r="G141" s="6" t="s">
        <v>1872</v>
      </c>
      <c r="H141" t="s">
        <v>1872</v>
      </c>
      <c r="I141" t="s">
        <v>7192</v>
      </c>
      <c r="J141" s="3" t="s">
        <v>1876</v>
      </c>
      <c r="K141" s="7" t="e">
        <v>#N/A</v>
      </c>
      <c r="L141" s="7" t="e">
        <v>#N/A</v>
      </c>
      <c r="M141" s="7" t="e">
        <v>#N/A</v>
      </c>
      <c r="N141" s="7" t="e">
        <v>#N/A</v>
      </c>
      <c r="O141" s="7" t="e">
        <v>#N/A</v>
      </c>
      <c r="P141" s="7" t="e">
        <v>#N/A</v>
      </c>
      <c r="Q141" s="7" t="e">
        <v>#N/A</v>
      </c>
      <c r="R141" s="7">
        <v>0</v>
      </c>
      <c r="S141" s="7" t="e">
        <v>#N/A</v>
      </c>
      <c r="T141" s="7" t="e">
        <v>#N/A</v>
      </c>
      <c r="U141" s="7" t="e">
        <v>#N/A</v>
      </c>
      <c r="V141" s="7" t="e">
        <v>#N/A</v>
      </c>
      <c r="W141" s="3">
        <v>0</v>
      </c>
      <c r="X141" s="3" t="e">
        <v>#N/A</v>
      </c>
      <c r="Y141" s="7" t="e">
        <v>#N/A</v>
      </c>
      <c r="Z141" s="7">
        <f t="shared" si="17"/>
        <v>0</v>
      </c>
      <c r="AA141" s="7">
        <f t="shared" si="18"/>
        <v>0</v>
      </c>
      <c r="AB141" s="7" t="b">
        <f t="shared" si="19"/>
        <v>0</v>
      </c>
      <c r="AC141" s="7" t="b">
        <f t="shared" si="20"/>
        <v>1</v>
      </c>
      <c r="AD141" s="7" t="b">
        <f t="shared" si="21"/>
        <v>1</v>
      </c>
      <c r="AE141" s="7" t="b">
        <f t="shared" si="22"/>
        <v>1</v>
      </c>
      <c r="AF141" s="7" t="b">
        <f t="shared" si="23"/>
        <v>1</v>
      </c>
      <c r="AH141" t="b">
        <f>AND(Table252102[[#This Row],[Developmental toxicity]:[Reproductive toxicity]])</f>
        <v>0</v>
      </c>
    </row>
    <row r="142" spans="1:34" x14ac:dyDescent="0.25">
      <c r="A142" s="3">
        <f t="shared" si="16"/>
        <v>141</v>
      </c>
      <c r="B142" s="3" t="s">
        <v>1440</v>
      </c>
      <c r="C142" s="26" t="s">
        <v>1757</v>
      </c>
      <c r="D142" s="26" t="s">
        <v>1758</v>
      </c>
      <c r="E142" s="29" t="s">
        <v>7064</v>
      </c>
      <c r="F142" s="3" t="s">
        <v>1777</v>
      </c>
      <c r="G142" s="3" t="s">
        <v>1776</v>
      </c>
      <c r="H142" s="3" t="s">
        <v>1776</v>
      </c>
      <c r="I142" s="3" t="s">
        <v>7170</v>
      </c>
      <c r="J142" s="3" t="s">
        <v>1921</v>
      </c>
      <c r="K142" s="7" t="e">
        <v>#N/A</v>
      </c>
      <c r="L142" s="7" t="e">
        <v>#N/A</v>
      </c>
      <c r="M142" s="7" t="e">
        <v>#N/A</v>
      </c>
      <c r="N142" s="7" t="e">
        <v>#N/A</v>
      </c>
      <c r="O142" s="7" t="e">
        <v>#N/A</v>
      </c>
      <c r="P142" s="7" t="e">
        <v>#N/A</v>
      </c>
      <c r="Q142" s="7">
        <v>0</v>
      </c>
      <c r="R142" s="7" t="e">
        <v>#N/A</v>
      </c>
      <c r="S142" s="7">
        <v>1</v>
      </c>
      <c r="T142" s="7">
        <v>0</v>
      </c>
      <c r="U142" s="7" t="e">
        <v>#N/A</v>
      </c>
      <c r="V142" s="7" t="e">
        <v>#N/A</v>
      </c>
      <c r="W142" s="7" t="e">
        <v>#N/A</v>
      </c>
      <c r="X142" s="7" t="e">
        <v>#N/A</v>
      </c>
      <c r="Y142" s="7" t="e">
        <v>#N/A</v>
      </c>
      <c r="Z142" s="7">
        <f t="shared" si="17"/>
        <v>1</v>
      </c>
      <c r="AA142" s="7">
        <f t="shared" si="18"/>
        <v>0</v>
      </c>
      <c r="AB142" s="7" t="b">
        <f t="shared" si="19"/>
        <v>1</v>
      </c>
      <c r="AC142" s="7" t="b">
        <f t="shared" si="20"/>
        <v>1</v>
      </c>
      <c r="AD142" s="7" t="b">
        <f t="shared" si="21"/>
        <v>1</v>
      </c>
      <c r="AE142" s="7" t="b">
        <f t="shared" si="22"/>
        <v>0</v>
      </c>
      <c r="AF142" s="7" t="b">
        <f t="shared" si="23"/>
        <v>1</v>
      </c>
      <c r="AH142" t="b">
        <f>AND(Table252102[[#This Row],[Developmental toxicity]:[Reproductive toxicity]])</f>
        <v>1</v>
      </c>
    </row>
    <row r="143" spans="1:34" x14ac:dyDescent="0.25">
      <c r="A143" s="3">
        <f t="shared" si="16"/>
        <v>142</v>
      </c>
      <c r="B143" s="3" t="s">
        <v>1440</v>
      </c>
      <c r="C143" s="26" t="s">
        <v>1881</v>
      </c>
      <c r="D143" s="26" t="s">
        <v>1882</v>
      </c>
      <c r="E143" s="29" t="s">
        <v>7088</v>
      </c>
      <c r="F143" s="3" t="s">
        <v>1903</v>
      </c>
      <c r="G143" s="7" t="s">
        <v>1902</v>
      </c>
      <c r="H143" s="3" t="s">
        <v>1902</v>
      </c>
      <c r="I143" s="3" t="s">
        <v>7197</v>
      </c>
      <c r="J143" s="3" t="s">
        <v>1921</v>
      </c>
      <c r="K143" s="7" t="e">
        <v>#N/A</v>
      </c>
      <c r="L143" s="7" t="e">
        <v>#N/A</v>
      </c>
      <c r="M143" s="7" t="e">
        <v>#N/A</v>
      </c>
      <c r="N143" s="7" t="e">
        <v>#N/A</v>
      </c>
      <c r="O143" s="7" t="e">
        <v>#N/A</v>
      </c>
      <c r="P143" s="7" t="e">
        <v>#N/A</v>
      </c>
      <c r="Q143" s="7" t="e">
        <v>#N/A</v>
      </c>
      <c r="R143" s="7" t="e">
        <v>#N/A</v>
      </c>
      <c r="S143" s="7">
        <v>1</v>
      </c>
      <c r="T143" s="7">
        <v>1</v>
      </c>
      <c r="U143" s="7" t="e">
        <v>#N/A</v>
      </c>
      <c r="V143" s="7" t="e">
        <v>#N/A</v>
      </c>
      <c r="W143" s="7" t="e">
        <v>#N/A</v>
      </c>
      <c r="X143" s="7" t="e">
        <v>#N/A</v>
      </c>
      <c r="Y143" s="7" t="e">
        <v>#N/A</v>
      </c>
      <c r="Z143" s="7">
        <f t="shared" si="17"/>
        <v>1</v>
      </c>
      <c r="AA143" s="7">
        <f t="shared" si="18"/>
        <v>1</v>
      </c>
      <c r="AB143" s="7" t="b">
        <f t="shared" si="19"/>
        <v>1</v>
      </c>
      <c r="AC143" s="7" t="b">
        <f t="shared" si="20"/>
        <v>1</v>
      </c>
      <c r="AD143" s="7" t="b">
        <f t="shared" si="21"/>
        <v>1</v>
      </c>
      <c r="AE143" s="7" t="b">
        <f t="shared" si="22"/>
        <v>0</v>
      </c>
      <c r="AF143" s="7" t="b">
        <f t="shared" si="23"/>
        <v>1</v>
      </c>
      <c r="AH143" t="b">
        <f>AND(Table252102[[#This Row],[Developmental toxicity]:[Reproductive toxicity]])</f>
        <v>1</v>
      </c>
    </row>
    <row r="144" spans="1:34" x14ac:dyDescent="0.25">
      <c r="A144" s="3">
        <f t="shared" si="16"/>
        <v>143</v>
      </c>
      <c r="B144" s="3" t="s">
        <v>1440</v>
      </c>
      <c r="C144" s="6" t="s">
        <v>1800</v>
      </c>
      <c r="D144" s="6" t="s">
        <v>1801</v>
      </c>
      <c r="E144" s="12" t="s">
        <v>7071</v>
      </c>
      <c r="F144" s="6" t="s">
        <v>1845</v>
      </c>
      <c r="G144" s="6" t="s">
        <v>1844</v>
      </c>
      <c r="H144" t="s">
        <v>1844</v>
      </c>
      <c r="I144" t="s">
        <v>7178</v>
      </c>
      <c r="J144" s="3" t="s">
        <v>1876</v>
      </c>
      <c r="K144" s="7" t="e">
        <v>#N/A</v>
      </c>
      <c r="L144" s="7" t="e">
        <v>#N/A</v>
      </c>
      <c r="M144" s="7" t="e">
        <v>#N/A</v>
      </c>
      <c r="N144" s="7" t="e">
        <v>#N/A</v>
      </c>
      <c r="O144" s="7" t="e">
        <v>#N/A</v>
      </c>
      <c r="P144" s="7" t="e">
        <v>#N/A</v>
      </c>
      <c r="Q144" s="7" t="e">
        <v>#N/A</v>
      </c>
      <c r="R144" s="7">
        <v>0</v>
      </c>
      <c r="S144" s="7" t="e">
        <v>#N/A</v>
      </c>
      <c r="T144" s="7" t="e">
        <v>#N/A</v>
      </c>
      <c r="U144" s="7" t="e">
        <v>#N/A</v>
      </c>
      <c r="V144" s="7" t="e">
        <v>#N/A</v>
      </c>
      <c r="W144" s="7" t="e">
        <v>#N/A</v>
      </c>
      <c r="X144" s="7" t="e">
        <v>#N/A</v>
      </c>
      <c r="Y144" s="7" t="e">
        <v>#N/A</v>
      </c>
      <c r="Z144" s="7">
        <f t="shared" si="17"/>
        <v>0</v>
      </c>
      <c r="AA144" s="7">
        <f t="shared" si="18"/>
        <v>0</v>
      </c>
      <c r="AB144" s="7" t="b">
        <f t="shared" si="19"/>
        <v>0</v>
      </c>
      <c r="AC144" s="7" t="b">
        <f t="shared" si="20"/>
        <v>1</v>
      </c>
      <c r="AD144" s="7" t="b">
        <f t="shared" si="21"/>
        <v>1</v>
      </c>
      <c r="AE144" s="7" t="b">
        <f t="shared" si="22"/>
        <v>0</v>
      </c>
      <c r="AF144" s="7" t="b">
        <f t="shared" si="23"/>
        <v>1</v>
      </c>
      <c r="AH144" t="b">
        <f>AND(Table252102[[#This Row],[Developmental toxicity]:[Reproductive toxicity]])</f>
        <v>0</v>
      </c>
    </row>
    <row r="145" spans="1:34" x14ac:dyDescent="0.25">
      <c r="A145" s="3">
        <f t="shared" si="16"/>
        <v>144</v>
      </c>
      <c r="B145" s="3" t="s">
        <v>1440</v>
      </c>
      <c r="C145" s="3" t="s">
        <v>2640</v>
      </c>
      <c r="D145" s="3" t="s">
        <v>3601</v>
      </c>
      <c r="E145" s="12" t="s">
        <v>7913</v>
      </c>
      <c r="F145" t="s">
        <v>8752</v>
      </c>
      <c r="G145" t="s">
        <v>10414</v>
      </c>
      <c r="H145" t="s">
        <v>10415</v>
      </c>
      <c r="I145" t="s">
        <v>10416</v>
      </c>
      <c r="J145" s="3"/>
      <c r="K145" s="7" t="e">
        <v>#N/A</v>
      </c>
      <c r="L145" s="7" t="e">
        <v>#N/A</v>
      </c>
      <c r="M145" s="7" t="e">
        <v>#N/A</v>
      </c>
      <c r="N145" s="7" t="e">
        <v>#N/A</v>
      </c>
      <c r="O145" s="7" t="e">
        <v>#N/A</v>
      </c>
      <c r="P145" s="7" t="e">
        <v>#N/A</v>
      </c>
      <c r="Q145" s="7" t="e">
        <v>#N/A</v>
      </c>
      <c r="R145" s="7" t="e">
        <v>#N/A</v>
      </c>
      <c r="S145" s="7" t="e">
        <v>#N/A</v>
      </c>
      <c r="T145" s="7">
        <v>0</v>
      </c>
      <c r="U145" s="7" t="e">
        <v>#N/A</v>
      </c>
      <c r="V145" s="7" t="e">
        <v>#N/A</v>
      </c>
      <c r="W145" s="3">
        <v>1</v>
      </c>
      <c r="X145" s="3">
        <v>1</v>
      </c>
      <c r="Y145" s="7" t="e">
        <v>#N/A</v>
      </c>
      <c r="Z145" s="7">
        <f t="shared" si="17"/>
        <v>1</v>
      </c>
      <c r="AA145" s="7">
        <f t="shared" si="18"/>
        <v>1</v>
      </c>
      <c r="AB145" s="7" t="b">
        <f t="shared" si="19"/>
        <v>1</v>
      </c>
      <c r="AC145" s="7" t="b">
        <f t="shared" si="20"/>
        <v>1</v>
      </c>
      <c r="AD145" s="7" t="b">
        <f t="shared" si="21"/>
        <v>1</v>
      </c>
      <c r="AE145" s="7" t="b">
        <f t="shared" si="22"/>
        <v>1</v>
      </c>
      <c r="AF145" s="7" t="b">
        <f t="shared" si="23"/>
        <v>0</v>
      </c>
      <c r="AH145" t="b">
        <f>AND(Table252102[[#This Row],[Developmental toxicity]:[Reproductive toxicity]])</f>
        <v>1</v>
      </c>
    </row>
    <row r="146" spans="1:34" x14ac:dyDescent="0.25">
      <c r="A146" s="3">
        <f t="shared" si="16"/>
        <v>145</v>
      </c>
      <c r="B146" s="3" t="s">
        <v>1440</v>
      </c>
      <c r="C146" s="3" t="s">
        <v>2600</v>
      </c>
      <c r="D146" s="3" t="s">
        <v>3556</v>
      </c>
      <c r="E146" s="12" t="s">
        <v>7873</v>
      </c>
      <c r="F146" t="s">
        <v>8712</v>
      </c>
      <c r="G146" t="s">
        <v>10324</v>
      </c>
      <c r="H146" t="s">
        <v>10324</v>
      </c>
      <c r="I146" t="s">
        <v>10325</v>
      </c>
      <c r="J146" s="3"/>
      <c r="K146" s="7" t="e">
        <v>#N/A</v>
      </c>
      <c r="L146" s="7" t="e">
        <v>#N/A</v>
      </c>
      <c r="M146" s="7" t="e">
        <v>#N/A</v>
      </c>
      <c r="N146" s="7" t="e">
        <v>#N/A</v>
      </c>
      <c r="O146" s="7" t="e">
        <v>#N/A</v>
      </c>
      <c r="P146" s="7" t="e">
        <v>#N/A</v>
      </c>
      <c r="Q146" s="7" t="e">
        <v>#N/A</v>
      </c>
      <c r="R146" s="7" t="e">
        <v>#N/A</v>
      </c>
      <c r="S146" s="7" t="e">
        <v>#N/A</v>
      </c>
      <c r="T146" s="7">
        <v>0</v>
      </c>
      <c r="U146" s="7" t="e">
        <v>#N/A</v>
      </c>
      <c r="V146" s="7" t="e">
        <v>#N/A</v>
      </c>
      <c r="W146" s="7" t="e">
        <v>#N/A</v>
      </c>
      <c r="X146" s="7" t="e">
        <v>#N/A</v>
      </c>
      <c r="Y146" s="7" t="e">
        <v>#N/A</v>
      </c>
      <c r="Z146" s="7">
        <f t="shared" si="17"/>
        <v>0</v>
      </c>
      <c r="AA146" s="7">
        <f t="shared" si="18"/>
        <v>0</v>
      </c>
      <c r="AB146" s="7" t="b">
        <f t="shared" si="19"/>
        <v>1</v>
      </c>
      <c r="AC146" s="7" t="b">
        <f t="shared" si="20"/>
        <v>0</v>
      </c>
      <c r="AD146" s="7" t="b">
        <f t="shared" si="21"/>
        <v>1</v>
      </c>
      <c r="AE146" s="7" t="b">
        <f t="shared" si="22"/>
        <v>0</v>
      </c>
      <c r="AF146" s="7" t="b">
        <f t="shared" si="23"/>
        <v>0</v>
      </c>
      <c r="AH146" t="b">
        <f>AND(Table252102[[#This Row],[Developmental toxicity]:[Reproductive toxicity]])</f>
        <v>0</v>
      </c>
    </row>
    <row r="147" spans="1:34" x14ac:dyDescent="0.25">
      <c r="A147" s="3">
        <f t="shared" si="16"/>
        <v>146</v>
      </c>
      <c r="B147" s="3">
        <v>157</v>
      </c>
      <c r="C147" s="3" t="s">
        <v>564</v>
      </c>
      <c r="D147" s="3" t="s">
        <v>5144</v>
      </c>
      <c r="E147" s="29" t="s">
        <v>4657</v>
      </c>
      <c r="F147" s="3" t="s">
        <v>5578</v>
      </c>
      <c r="G147" s="3" t="s">
        <v>565</v>
      </c>
      <c r="H147" s="3" t="s">
        <v>6068</v>
      </c>
      <c r="I147" s="3" t="s">
        <v>6481</v>
      </c>
      <c r="J147" s="3" t="s">
        <v>1432</v>
      </c>
      <c r="K147" s="7" t="e">
        <v>#N/A</v>
      </c>
      <c r="L147" s="7">
        <v>0</v>
      </c>
      <c r="M147" s="7" t="e">
        <v>#N/A</v>
      </c>
      <c r="N147" s="7" t="e">
        <v>#N/A</v>
      </c>
      <c r="O147" s="7" t="e">
        <v>#N/A</v>
      </c>
      <c r="P147" s="7" t="e">
        <v>#N/A</v>
      </c>
      <c r="Q147" s="7" t="e">
        <v>#N/A</v>
      </c>
      <c r="R147" s="7" t="e">
        <v>#N/A</v>
      </c>
      <c r="S147" s="7" t="e">
        <v>#N/A</v>
      </c>
      <c r="T147" s="7" t="e">
        <v>#N/A</v>
      </c>
      <c r="U147" s="7" t="e">
        <v>#N/A</v>
      </c>
      <c r="V147" s="7" t="e">
        <v>#N/A</v>
      </c>
      <c r="W147" s="7" t="e">
        <v>#N/A</v>
      </c>
      <c r="X147" s="7" t="e">
        <v>#N/A</v>
      </c>
      <c r="Y147" s="7">
        <v>0</v>
      </c>
      <c r="Z147" s="7">
        <f t="shared" si="17"/>
        <v>0</v>
      </c>
      <c r="AA147" s="7">
        <f t="shared" si="18"/>
        <v>0</v>
      </c>
      <c r="AB147" s="7" t="b">
        <f t="shared" si="19"/>
        <v>1</v>
      </c>
      <c r="AC147" s="7" t="b">
        <f t="shared" si="20"/>
        <v>0</v>
      </c>
      <c r="AD147" s="7" t="b">
        <f t="shared" si="21"/>
        <v>0</v>
      </c>
      <c r="AE147" s="7" t="b">
        <f t="shared" si="22"/>
        <v>0</v>
      </c>
      <c r="AF147" s="7" t="b">
        <f t="shared" si="23"/>
        <v>0</v>
      </c>
      <c r="AH147" t="b">
        <f>AND(Table252102[[#This Row],[Developmental toxicity]:[Reproductive toxicity]])</f>
        <v>0</v>
      </c>
    </row>
    <row r="148" spans="1:34" x14ac:dyDescent="0.25">
      <c r="A148" s="3">
        <f t="shared" si="16"/>
        <v>147</v>
      </c>
      <c r="B148" s="3" t="s">
        <v>1440</v>
      </c>
      <c r="C148" s="3" t="s">
        <v>1980</v>
      </c>
      <c r="D148" s="3" t="s">
        <v>2851</v>
      </c>
      <c r="E148" s="12" t="s">
        <v>7261</v>
      </c>
      <c r="F148" t="s">
        <v>8110</v>
      </c>
      <c r="G148" t="s">
        <v>9000</v>
      </c>
      <c r="H148" t="s">
        <v>9000</v>
      </c>
      <c r="I148" t="s">
        <v>9001</v>
      </c>
      <c r="J148" s="3"/>
      <c r="K148" s="7" t="e">
        <v>#N/A</v>
      </c>
      <c r="L148" s="7" t="e">
        <v>#N/A</v>
      </c>
      <c r="M148" s="7" t="e">
        <v>#N/A</v>
      </c>
      <c r="N148" s="7" t="e">
        <v>#N/A</v>
      </c>
      <c r="O148" s="7" t="e">
        <v>#N/A</v>
      </c>
      <c r="P148" s="7" t="e">
        <v>#N/A</v>
      </c>
      <c r="Q148" s="7" t="e">
        <v>#N/A</v>
      </c>
      <c r="R148" s="7" t="e">
        <v>#N/A</v>
      </c>
      <c r="S148" s="7" t="e">
        <v>#N/A</v>
      </c>
      <c r="T148" s="7">
        <v>0</v>
      </c>
      <c r="U148" s="7" t="e">
        <v>#N/A</v>
      </c>
      <c r="V148" s="7" t="e">
        <v>#N/A</v>
      </c>
      <c r="W148" s="7" t="e">
        <v>#N/A</v>
      </c>
      <c r="X148" s="7" t="e">
        <v>#N/A</v>
      </c>
      <c r="Y148" s="7" t="e">
        <v>#N/A</v>
      </c>
      <c r="Z148" s="7">
        <f t="shared" si="17"/>
        <v>0</v>
      </c>
      <c r="AA148" s="7">
        <f t="shared" si="18"/>
        <v>0</v>
      </c>
      <c r="AB148" s="7" t="b">
        <f t="shared" si="19"/>
        <v>1</v>
      </c>
      <c r="AC148" s="7" t="b">
        <f t="shared" si="20"/>
        <v>0</v>
      </c>
      <c r="AD148" s="7" t="b">
        <f t="shared" si="21"/>
        <v>1</v>
      </c>
      <c r="AE148" s="7" t="b">
        <f t="shared" si="22"/>
        <v>0</v>
      </c>
      <c r="AF148" s="7" t="b">
        <f t="shared" si="23"/>
        <v>0</v>
      </c>
      <c r="AH148" t="b">
        <f>AND(Table252102[[#This Row],[Developmental toxicity]:[Reproductive toxicity]])</f>
        <v>0</v>
      </c>
    </row>
    <row r="149" spans="1:34" x14ac:dyDescent="0.25">
      <c r="A149" s="3">
        <f t="shared" si="16"/>
        <v>148</v>
      </c>
      <c r="B149" s="3" t="s">
        <v>1440</v>
      </c>
      <c r="C149" s="3" t="s">
        <v>2164</v>
      </c>
      <c r="D149" s="3" t="s">
        <v>3059</v>
      </c>
      <c r="E149" s="12" t="s">
        <v>7444</v>
      </c>
      <c r="F149" t="s">
        <v>8292</v>
      </c>
      <c r="G149" t="s">
        <v>9381</v>
      </c>
      <c r="H149" t="s">
        <v>9381</v>
      </c>
      <c r="I149" t="s">
        <v>9382</v>
      </c>
      <c r="J149" s="3"/>
      <c r="K149" s="7" t="e">
        <v>#N/A</v>
      </c>
      <c r="L149" s="7" t="e">
        <v>#N/A</v>
      </c>
      <c r="M149" s="7" t="e">
        <v>#N/A</v>
      </c>
      <c r="N149" s="7" t="e">
        <v>#N/A</v>
      </c>
      <c r="O149" s="7" t="e">
        <v>#N/A</v>
      </c>
      <c r="P149" s="7" t="e">
        <v>#N/A</v>
      </c>
      <c r="Q149" s="7" t="e">
        <v>#N/A</v>
      </c>
      <c r="R149" s="7" t="e">
        <v>#N/A</v>
      </c>
      <c r="S149" s="7" t="e">
        <v>#N/A</v>
      </c>
      <c r="T149" s="7">
        <v>0</v>
      </c>
      <c r="U149" s="7" t="e">
        <v>#N/A</v>
      </c>
      <c r="V149" s="7" t="e">
        <v>#N/A</v>
      </c>
      <c r="W149" s="7" t="e">
        <v>#N/A</v>
      </c>
      <c r="X149" s="7" t="e">
        <v>#N/A</v>
      </c>
      <c r="Y149" s="7" t="e">
        <v>#N/A</v>
      </c>
      <c r="Z149" s="7">
        <f t="shared" si="17"/>
        <v>0</v>
      </c>
      <c r="AA149" s="7">
        <f t="shared" si="18"/>
        <v>0</v>
      </c>
      <c r="AB149" s="7" t="b">
        <f t="shared" si="19"/>
        <v>1</v>
      </c>
      <c r="AC149" s="7" t="b">
        <f t="shared" si="20"/>
        <v>0</v>
      </c>
      <c r="AD149" s="7" t="b">
        <f t="shared" si="21"/>
        <v>1</v>
      </c>
      <c r="AE149" s="7" t="b">
        <f t="shared" si="22"/>
        <v>0</v>
      </c>
      <c r="AF149" s="7" t="b">
        <f t="shared" si="23"/>
        <v>0</v>
      </c>
      <c r="AH149" t="b">
        <f>AND(Table252102[[#This Row],[Developmental toxicity]:[Reproductive toxicity]])</f>
        <v>0</v>
      </c>
    </row>
    <row r="150" spans="1:34" x14ac:dyDescent="0.25">
      <c r="A150" s="3">
        <f t="shared" si="16"/>
        <v>149</v>
      </c>
      <c r="B150" s="3" t="s">
        <v>1440</v>
      </c>
      <c r="C150" s="3" t="s">
        <v>2084</v>
      </c>
      <c r="D150" s="3" t="s">
        <v>2967</v>
      </c>
      <c r="E150" s="12" t="s">
        <v>7365</v>
      </c>
      <c r="F150" t="s">
        <v>8214</v>
      </c>
      <c r="G150" t="s">
        <v>9211</v>
      </c>
      <c r="H150" t="s">
        <v>9211</v>
      </c>
      <c r="I150" t="s">
        <v>9212</v>
      </c>
      <c r="J150" s="3"/>
      <c r="K150" s="7" t="e">
        <v>#N/A</v>
      </c>
      <c r="L150" s="7" t="e">
        <v>#N/A</v>
      </c>
      <c r="M150" s="7" t="e">
        <v>#N/A</v>
      </c>
      <c r="N150" s="7" t="e">
        <v>#N/A</v>
      </c>
      <c r="O150" s="7" t="e">
        <v>#N/A</v>
      </c>
      <c r="P150" s="7" t="e">
        <v>#N/A</v>
      </c>
      <c r="Q150" s="7" t="e">
        <v>#N/A</v>
      </c>
      <c r="R150" s="7" t="e">
        <v>#N/A</v>
      </c>
      <c r="S150" s="7" t="e">
        <v>#N/A</v>
      </c>
      <c r="T150" s="7">
        <v>0</v>
      </c>
      <c r="U150" s="7" t="e">
        <v>#N/A</v>
      </c>
      <c r="V150" s="7" t="e">
        <v>#N/A</v>
      </c>
      <c r="W150" s="7" t="e">
        <v>#N/A</v>
      </c>
      <c r="X150" s="7" t="e">
        <v>#N/A</v>
      </c>
      <c r="Y150" s="7" t="e">
        <v>#N/A</v>
      </c>
      <c r="Z150" s="7">
        <f t="shared" si="17"/>
        <v>0</v>
      </c>
      <c r="AA150" s="7">
        <f t="shared" si="18"/>
        <v>0</v>
      </c>
      <c r="AB150" s="7" t="b">
        <f t="shared" si="19"/>
        <v>1</v>
      </c>
      <c r="AC150" s="7" t="b">
        <f t="shared" si="20"/>
        <v>0</v>
      </c>
      <c r="AD150" s="7" t="b">
        <f t="shared" si="21"/>
        <v>1</v>
      </c>
      <c r="AE150" s="7" t="b">
        <f t="shared" si="22"/>
        <v>0</v>
      </c>
      <c r="AF150" s="7" t="b">
        <f t="shared" si="23"/>
        <v>0</v>
      </c>
      <c r="AH150" t="b">
        <f>AND(Table252102[[#This Row],[Developmental toxicity]:[Reproductive toxicity]])</f>
        <v>0</v>
      </c>
    </row>
    <row r="151" spans="1:34" x14ac:dyDescent="0.25">
      <c r="A151" s="3">
        <f t="shared" si="16"/>
        <v>150</v>
      </c>
      <c r="B151" s="3" t="s">
        <v>1440</v>
      </c>
      <c r="C151" s="3" t="s">
        <v>2643</v>
      </c>
      <c r="D151" s="3" t="s">
        <v>3604</v>
      </c>
      <c r="E151" s="29" t="s">
        <v>7916</v>
      </c>
      <c r="F151" s="3" t="s">
        <v>8755</v>
      </c>
      <c r="G151" s="3" t="s">
        <v>10422</v>
      </c>
      <c r="H151" s="3" t="s">
        <v>10422</v>
      </c>
      <c r="I151" s="3" t="s">
        <v>10423</v>
      </c>
      <c r="J151" s="3"/>
      <c r="K151" s="7" t="e">
        <v>#N/A</v>
      </c>
      <c r="L151" s="7" t="e">
        <v>#N/A</v>
      </c>
      <c r="M151" s="7" t="e">
        <v>#N/A</v>
      </c>
      <c r="N151" s="7" t="e">
        <v>#N/A</v>
      </c>
      <c r="O151" s="7" t="e">
        <v>#N/A</v>
      </c>
      <c r="P151" s="7" t="e">
        <v>#N/A</v>
      </c>
      <c r="Q151" s="7" t="e">
        <v>#N/A</v>
      </c>
      <c r="R151" s="7" t="e">
        <v>#N/A</v>
      </c>
      <c r="S151" s="7" t="e">
        <v>#N/A</v>
      </c>
      <c r="T151" s="7">
        <v>0</v>
      </c>
      <c r="U151" s="7" t="e">
        <v>#N/A</v>
      </c>
      <c r="V151" s="7" t="e">
        <v>#N/A</v>
      </c>
      <c r="W151" s="7">
        <v>0</v>
      </c>
      <c r="X151" s="7" t="e">
        <v>#N/A</v>
      </c>
      <c r="Y151" s="7">
        <v>0</v>
      </c>
      <c r="Z151" s="7">
        <f t="shared" si="17"/>
        <v>0</v>
      </c>
      <c r="AA151" s="7">
        <f t="shared" si="18"/>
        <v>0</v>
      </c>
      <c r="AB151" s="7" t="b">
        <f t="shared" si="19"/>
        <v>1</v>
      </c>
      <c r="AC151" s="7" t="b">
        <f t="shared" si="20"/>
        <v>1</v>
      </c>
      <c r="AD151" s="7" t="b">
        <f t="shared" si="21"/>
        <v>1</v>
      </c>
      <c r="AE151" s="7" t="b">
        <f t="shared" si="22"/>
        <v>1</v>
      </c>
      <c r="AF151" s="7" t="b">
        <f t="shared" si="23"/>
        <v>0</v>
      </c>
      <c r="AH151" t="b">
        <f>AND(Table252102[[#This Row],[Developmental toxicity]:[Reproductive toxicity]])</f>
        <v>1</v>
      </c>
    </row>
    <row r="152" spans="1:34" x14ac:dyDescent="0.25">
      <c r="A152" s="3">
        <f t="shared" si="16"/>
        <v>151</v>
      </c>
      <c r="B152" s="3" t="s">
        <v>1440</v>
      </c>
      <c r="C152" s="23" t="s">
        <v>1443</v>
      </c>
      <c r="D152" s="22" t="s">
        <v>1444</v>
      </c>
      <c r="E152" s="29" t="s">
        <v>7007</v>
      </c>
      <c r="F152" s="22" t="s">
        <v>1529</v>
      </c>
      <c r="G152" s="22" t="s">
        <v>1445</v>
      </c>
      <c r="H152" s="3" t="s">
        <v>1445</v>
      </c>
      <c r="I152" s="3" t="s">
        <v>7096</v>
      </c>
      <c r="J152" s="3" t="s">
        <v>1558</v>
      </c>
      <c r="K152" s="7" t="e">
        <v>#N/A</v>
      </c>
      <c r="L152" s="7" t="e">
        <v>#N/A</v>
      </c>
      <c r="M152" s="15">
        <v>1</v>
      </c>
      <c r="N152" s="7" t="e">
        <v>#N/A</v>
      </c>
      <c r="O152" s="7" t="e">
        <v>#N/A</v>
      </c>
      <c r="P152" s="15" t="e">
        <v>#N/A</v>
      </c>
      <c r="Q152" s="15" t="e">
        <v>#N/A</v>
      </c>
      <c r="R152" s="7" t="e">
        <v>#N/A</v>
      </c>
      <c r="S152" s="15" t="e">
        <v>#N/A</v>
      </c>
      <c r="T152" s="15">
        <v>0</v>
      </c>
      <c r="U152" s="7" t="e">
        <v>#N/A</v>
      </c>
      <c r="V152" s="7" t="e">
        <v>#N/A</v>
      </c>
      <c r="W152" s="15" t="e">
        <v>#N/A</v>
      </c>
      <c r="X152" s="15" t="e">
        <v>#N/A</v>
      </c>
      <c r="Y152" s="7" t="e">
        <v>#N/A</v>
      </c>
      <c r="Z152" s="7">
        <f t="shared" si="17"/>
        <v>1</v>
      </c>
      <c r="AA152" s="7">
        <f t="shared" si="18"/>
        <v>0</v>
      </c>
      <c r="AB152" s="7" t="b">
        <f t="shared" si="19"/>
        <v>1</v>
      </c>
      <c r="AC152" s="7" t="b">
        <f t="shared" si="20"/>
        <v>0</v>
      </c>
      <c r="AD152" s="7" t="b">
        <f t="shared" si="21"/>
        <v>1</v>
      </c>
      <c r="AE152" s="7" t="b">
        <f t="shared" si="22"/>
        <v>1</v>
      </c>
      <c r="AF152" s="7" t="b">
        <f t="shared" si="23"/>
        <v>1</v>
      </c>
      <c r="AH152" t="b">
        <f>AND(Table252102[[#This Row],[Developmental toxicity]:[Reproductive toxicity]])</f>
        <v>0</v>
      </c>
    </row>
    <row r="153" spans="1:34" x14ac:dyDescent="0.25">
      <c r="A153" s="3">
        <f t="shared" si="16"/>
        <v>152</v>
      </c>
      <c r="B153" s="3" t="s">
        <v>1440</v>
      </c>
      <c r="C153" s="22" t="s">
        <v>1818</v>
      </c>
      <c r="D153" s="22" t="s">
        <v>1819</v>
      </c>
      <c r="E153" s="29" t="s">
        <v>7079</v>
      </c>
      <c r="F153" s="22" t="s">
        <v>1863</v>
      </c>
      <c r="G153" s="6" t="s">
        <v>1862</v>
      </c>
      <c r="H153" s="3" t="s">
        <v>1862</v>
      </c>
      <c r="I153" s="3" t="s">
        <v>7187</v>
      </c>
      <c r="J153" s="3" t="s">
        <v>1876</v>
      </c>
      <c r="K153" s="7" t="e">
        <v>#N/A</v>
      </c>
      <c r="L153" s="7" t="e">
        <v>#N/A</v>
      </c>
      <c r="M153" s="7" t="e">
        <v>#N/A</v>
      </c>
      <c r="N153" s="7" t="e">
        <v>#N/A</v>
      </c>
      <c r="O153" s="7" t="e">
        <v>#N/A</v>
      </c>
      <c r="P153" s="7" t="e">
        <v>#N/A</v>
      </c>
      <c r="Q153" s="7" t="e">
        <v>#N/A</v>
      </c>
      <c r="R153" s="7">
        <v>0</v>
      </c>
      <c r="S153" s="7">
        <v>0</v>
      </c>
      <c r="T153" s="7" t="e">
        <v>#N/A</v>
      </c>
      <c r="U153" s="7" t="e">
        <v>#N/A</v>
      </c>
      <c r="V153" s="7" t="e">
        <v>#N/A</v>
      </c>
      <c r="W153" s="7" t="e">
        <v>#N/A</v>
      </c>
      <c r="X153" s="7" t="e">
        <v>#N/A</v>
      </c>
      <c r="Y153" s="7" t="e">
        <v>#N/A</v>
      </c>
      <c r="Z153" s="7">
        <f t="shared" si="17"/>
        <v>0</v>
      </c>
      <c r="AA153" s="7">
        <f t="shared" si="18"/>
        <v>0</v>
      </c>
      <c r="AB153" s="7" t="b">
        <f t="shared" si="19"/>
        <v>0</v>
      </c>
      <c r="AC153" s="7" t="b">
        <f t="shared" si="20"/>
        <v>1</v>
      </c>
      <c r="AD153" s="7" t="b">
        <f t="shared" si="21"/>
        <v>1</v>
      </c>
      <c r="AE153" s="7" t="b">
        <f t="shared" si="22"/>
        <v>0</v>
      </c>
      <c r="AF153" s="7" t="b">
        <f t="shared" si="23"/>
        <v>1</v>
      </c>
      <c r="AH153" t="b">
        <f>AND(Table252102[[#This Row],[Developmental toxicity]:[Reproductive toxicity]])</f>
        <v>0</v>
      </c>
    </row>
    <row r="154" spans="1:34" x14ac:dyDescent="0.25">
      <c r="A154" s="3">
        <f t="shared" si="16"/>
        <v>153</v>
      </c>
      <c r="B154" s="3" t="s">
        <v>1440</v>
      </c>
      <c r="C154" s="3" t="s">
        <v>1965</v>
      </c>
      <c r="D154" s="3" t="s">
        <v>2834</v>
      </c>
      <c r="E154" s="12" t="s">
        <v>7246</v>
      </c>
      <c r="F154" t="s">
        <v>8095</v>
      </c>
      <c r="G154" t="s">
        <v>8970</v>
      </c>
      <c r="H154" t="s">
        <v>8970</v>
      </c>
      <c r="I154" t="s">
        <v>8971</v>
      </c>
      <c r="J154" s="3"/>
      <c r="K154" s="7" t="e">
        <v>#N/A</v>
      </c>
      <c r="L154" s="7" t="e">
        <v>#N/A</v>
      </c>
      <c r="M154" s="7" t="e">
        <v>#N/A</v>
      </c>
      <c r="N154" s="7" t="e">
        <v>#N/A</v>
      </c>
      <c r="O154" s="7" t="e">
        <v>#N/A</v>
      </c>
      <c r="P154" s="7" t="e">
        <v>#N/A</v>
      </c>
      <c r="Q154" s="7" t="e">
        <v>#N/A</v>
      </c>
      <c r="R154" s="7" t="e">
        <v>#N/A</v>
      </c>
      <c r="S154" s="7" t="e">
        <v>#N/A</v>
      </c>
      <c r="T154" s="7">
        <v>0</v>
      </c>
      <c r="U154" s="7" t="e">
        <v>#N/A</v>
      </c>
      <c r="V154" s="7" t="e">
        <v>#N/A</v>
      </c>
      <c r="W154" s="7" t="e">
        <v>#N/A</v>
      </c>
      <c r="X154" s="7" t="e">
        <v>#N/A</v>
      </c>
      <c r="Y154" s="7" t="e">
        <v>#N/A</v>
      </c>
      <c r="Z154" s="7">
        <f t="shared" si="17"/>
        <v>0</v>
      </c>
      <c r="AA154" s="7">
        <f t="shared" si="18"/>
        <v>0</v>
      </c>
      <c r="AB154" s="7" t="b">
        <f t="shared" si="19"/>
        <v>1</v>
      </c>
      <c r="AC154" s="7" t="b">
        <f t="shared" si="20"/>
        <v>0</v>
      </c>
      <c r="AD154" s="7" t="b">
        <f t="shared" si="21"/>
        <v>1</v>
      </c>
      <c r="AE154" s="7" t="b">
        <f t="shared" si="22"/>
        <v>0</v>
      </c>
      <c r="AF154" s="7" t="b">
        <f t="shared" si="23"/>
        <v>0</v>
      </c>
      <c r="AH154" t="b">
        <f>AND(Table252102[[#This Row],[Developmental toxicity]:[Reproductive toxicity]])</f>
        <v>0</v>
      </c>
    </row>
    <row r="155" spans="1:34" x14ac:dyDescent="0.25">
      <c r="A155" s="3">
        <f t="shared" si="16"/>
        <v>154</v>
      </c>
      <c r="B155" s="3" t="s">
        <v>1440</v>
      </c>
      <c r="C155" s="3" t="s">
        <v>2747</v>
      </c>
      <c r="D155" s="3" t="s">
        <v>3723</v>
      </c>
      <c r="E155" s="29" t="s">
        <v>8017</v>
      </c>
      <c r="F155" s="3" t="s">
        <v>8852</v>
      </c>
      <c r="G155" s="3" t="s">
        <v>10656</v>
      </c>
      <c r="H155" s="3" t="s">
        <v>10656</v>
      </c>
      <c r="I155" s="3" t="s">
        <v>10657</v>
      </c>
      <c r="J155" s="3"/>
      <c r="K155" s="7" t="e">
        <v>#N/A</v>
      </c>
      <c r="L155" s="7" t="e">
        <v>#N/A</v>
      </c>
      <c r="M155" s="7" t="e">
        <v>#N/A</v>
      </c>
      <c r="N155" s="7" t="e">
        <v>#N/A</v>
      </c>
      <c r="O155" s="7" t="e">
        <v>#N/A</v>
      </c>
      <c r="P155" s="7" t="e">
        <v>#N/A</v>
      </c>
      <c r="Q155" s="7" t="e">
        <v>#N/A</v>
      </c>
      <c r="R155" s="7" t="e">
        <v>#N/A</v>
      </c>
      <c r="S155" s="7" t="e">
        <v>#N/A</v>
      </c>
      <c r="T155" s="7">
        <v>1</v>
      </c>
      <c r="U155" s="7" t="e">
        <v>#N/A</v>
      </c>
      <c r="V155" s="7" t="e">
        <v>#N/A</v>
      </c>
      <c r="W155" s="7" t="e">
        <v>#N/A</v>
      </c>
      <c r="X155" s="7" t="e">
        <v>#N/A</v>
      </c>
      <c r="Y155" s="7">
        <v>0</v>
      </c>
      <c r="Z155" s="7">
        <f t="shared" si="17"/>
        <v>1</v>
      </c>
      <c r="AA155" s="7">
        <f t="shared" si="18"/>
        <v>0</v>
      </c>
      <c r="AB155" s="7" t="b">
        <f t="shared" si="19"/>
        <v>1</v>
      </c>
      <c r="AC155" s="7" t="b">
        <f t="shared" si="20"/>
        <v>0</v>
      </c>
      <c r="AD155" s="7" t="b">
        <f t="shared" si="21"/>
        <v>1</v>
      </c>
      <c r="AE155" s="7" t="b">
        <f t="shared" si="22"/>
        <v>0</v>
      </c>
      <c r="AF155" s="7" t="b">
        <f t="shared" si="23"/>
        <v>0</v>
      </c>
      <c r="AH155" t="b">
        <f>AND(Table252102[[#This Row],[Developmental toxicity]:[Reproductive toxicity]])</f>
        <v>0</v>
      </c>
    </row>
    <row r="156" spans="1:34" ht="30" x14ac:dyDescent="0.25">
      <c r="A156" s="3">
        <f t="shared" si="16"/>
        <v>155</v>
      </c>
      <c r="B156" s="3" t="s">
        <v>1440</v>
      </c>
      <c r="C156" s="14" t="s">
        <v>1893</v>
      </c>
      <c r="D156" s="14" t="s">
        <v>1894</v>
      </c>
      <c r="E156" s="12" t="s">
        <v>7094</v>
      </c>
      <c r="F156" s="7" t="s">
        <v>1915</v>
      </c>
      <c r="G156" s="7" t="s">
        <v>1914</v>
      </c>
      <c r="H156" t="s">
        <v>1914</v>
      </c>
      <c r="I156" t="s">
        <v>7204</v>
      </c>
      <c r="J156" s="3" t="s">
        <v>1921</v>
      </c>
      <c r="K156" s="7" t="e">
        <v>#N/A</v>
      </c>
      <c r="L156" s="7" t="e">
        <v>#N/A</v>
      </c>
      <c r="M156" s="7" t="e">
        <v>#N/A</v>
      </c>
      <c r="N156" s="7" t="e">
        <v>#N/A</v>
      </c>
      <c r="O156" s="7" t="e">
        <v>#N/A</v>
      </c>
      <c r="P156" s="7" t="e">
        <v>#N/A</v>
      </c>
      <c r="Q156" s="7" t="e">
        <v>#N/A</v>
      </c>
      <c r="R156" s="7" t="e">
        <v>#N/A</v>
      </c>
      <c r="S156" s="7">
        <v>0</v>
      </c>
      <c r="T156" s="7" t="e">
        <v>#N/A</v>
      </c>
      <c r="U156" s="7" t="e">
        <v>#N/A</v>
      </c>
      <c r="V156" s="7" t="e">
        <v>#N/A</v>
      </c>
      <c r="W156" s="7" t="e">
        <v>#N/A</v>
      </c>
      <c r="X156" s="7" t="e">
        <v>#N/A</v>
      </c>
      <c r="Y156" s="7" t="e">
        <v>#N/A</v>
      </c>
      <c r="Z156" s="7">
        <f t="shared" si="17"/>
        <v>0</v>
      </c>
      <c r="AA156" s="7">
        <f t="shared" si="18"/>
        <v>0</v>
      </c>
      <c r="AB156" s="7" t="b">
        <f t="shared" si="19"/>
        <v>0</v>
      </c>
      <c r="AC156" s="7" t="b">
        <f t="shared" si="20"/>
        <v>1</v>
      </c>
      <c r="AD156" s="7" t="b">
        <f t="shared" si="21"/>
        <v>1</v>
      </c>
      <c r="AE156" s="7" t="b">
        <f t="shared" si="22"/>
        <v>0</v>
      </c>
      <c r="AF156" s="7" t="b">
        <f t="shared" si="23"/>
        <v>1</v>
      </c>
      <c r="AH156" t="b">
        <f>AND(Table252102[[#This Row],[Developmental toxicity]:[Reproductive toxicity]])</f>
        <v>0</v>
      </c>
    </row>
    <row r="157" spans="1:34" x14ac:dyDescent="0.25">
      <c r="A157" s="3">
        <f t="shared" si="16"/>
        <v>156</v>
      </c>
      <c r="B157" s="3" t="s">
        <v>1440</v>
      </c>
      <c r="C157" s="22" t="s">
        <v>1816</v>
      </c>
      <c r="D157" s="22" t="s">
        <v>1817</v>
      </c>
      <c r="E157" s="29" t="s">
        <v>7078</v>
      </c>
      <c r="F157" s="22" t="s">
        <v>1861</v>
      </c>
      <c r="G157" s="6" t="s">
        <v>1860</v>
      </c>
      <c r="H157" s="3" t="s">
        <v>1860</v>
      </c>
      <c r="I157" s="3" t="s">
        <v>7186</v>
      </c>
      <c r="J157" s="3" t="s">
        <v>1876</v>
      </c>
      <c r="K157" s="7" t="e">
        <v>#N/A</v>
      </c>
      <c r="L157" s="7" t="e">
        <v>#N/A</v>
      </c>
      <c r="M157" s="7" t="e">
        <v>#N/A</v>
      </c>
      <c r="N157" s="7" t="e">
        <v>#N/A</v>
      </c>
      <c r="O157" s="7" t="e">
        <v>#N/A</v>
      </c>
      <c r="P157" s="7" t="e">
        <v>#N/A</v>
      </c>
      <c r="Q157" s="7" t="e">
        <v>#N/A</v>
      </c>
      <c r="R157" s="7">
        <v>0</v>
      </c>
      <c r="S157" s="7">
        <v>0</v>
      </c>
      <c r="T157" s="7" t="e">
        <v>#N/A</v>
      </c>
      <c r="U157" s="7" t="e">
        <v>#N/A</v>
      </c>
      <c r="V157" s="7" t="e">
        <v>#N/A</v>
      </c>
      <c r="W157" s="7" t="e">
        <v>#N/A</v>
      </c>
      <c r="X157" s="7" t="e">
        <v>#N/A</v>
      </c>
      <c r="Y157" s="7" t="e">
        <v>#N/A</v>
      </c>
      <c r="Z157" s="7">
        <f t="shared" si="17"/>
        <v>0</v>
      </c>
      <c r="AA157" s="7">
        <f t="shared" si="18"/>
        <v>0</v>
      </c>
      <c r="AB157" s="7" t="b">
        <f t="shared" si="19"/>
        <v>0</v>
      </c>
      <c r="AC157" s="7" t="b">
        <f t="shared" si="20"/>
        <v>1</v>
      </c>
      <c r="AD157" s="7" t="b">
        <f t="shared" si="21"/>
        <v>1</v>
      </c>
      <c r="AE157" s="7" t="b">
        <f t="shared" si="22"/>
        <v>0</v>
      </c>
      <c r="AF157" s="7" t="b">
        <f t="shared" si="23"/>
        <v>1</v>
      </c>
      <c r="AH157" t="b">
        <f>AND(Table252102[[#This Row],[Developmental toxicity]:[Reproductive toxicity]])</f>
        <v>0</v>
      </c>
    </row>
    <row r="158" spans="1:34" x14ac:dyDescent="0.25">
      <c r="A158" s="3">
        <f t="shared" si="16"/>
        <v>157</v>
      </c>
      <c r="B158" s="3">
        <v>13500</v>
      </c>
      <c r="C158" s="3" t="s">
        <v>2191</v>
      </c>
      <c r="D158" s="3" t="s">
        <v>157</v>
      </c>
      <c r="E158" s="29" t="s">
        <v>4017</v>
      </c>
      <c r="F158" s="3" t="s">
        <v>3853</v>
      </c>
      <c r="G158" s="3" t="s">
        <v>158</v>
      </c>
      <c r="H158" s="3" t="s">
        <v>4348</v>
      </c>
      <c r="I158" s="3" t="s">
        <v>4349</v>
      </c>
      <c r="J158" s="3" t="s">
        <v>20</v>
      </c>
      <c r="K158" s="7">
        <v>1</v>
      </c>
      <c r="L158" s="7" t="e">
        <v>#N/A</v>
      </c>
      <c r="M158" s="7" t="e">
        <v>#N/A</v>
      </c>
      <c r="N158" s="7" t="e">
        <v>#N/A</v>
      </c>
      <c r="O158" s="7" t="e">
        <v>#N/A</v>
      </c>
      <c r="P158" s="7" t="e">
        <v>#N/A</v>
      </c>
      <c r="Q158" s="7" t="e">
        <v>#N/A</v>
      </c>
      <c r="R158" s="7" t="e">
        <v>#N/A</v>
      </c>
      <c r="S158" s="7" t="e">
        <v>#N/A</v>
      </c>
      <c r="T158" s="7">
        <v>0</v>
      </c>
      <c r="U158" s="7" t="e">
        <v>#N/A</v>
      </c>
      <c r="V158" s="7" t="e">
        <v>#N/A</v>
      </c>
      <c r="W158" s="3">
        <v>0</v>
      </c>
      <c r="X158" s="3" t="e">
        <v>#N/A</v>
      </c>
      <c r="Y158" s="7" t="e">
        <v>#N/A</v>
      </c>
      <c r="Z158" s="7">
        <f t="shared" si="17"/>
        <v>1</v>
      </c>
      <c r="AA158" s="7">
        <f t="shared" si="18"/>
        <v>0</v>
      </c>
      <c r="AB158" s="7" t="b">
        <f t="shared" si="19"/>
        <v>1</v>
      </c>
      <c r="AC158" s="7" t="b">
        <f t="shared" si="20"/>
        <v>1</v>
      </c>
      <c r="AD158" s="7" t="b">
        <f t="shared" si="21"/>
        <v>1</v>
      </c>
      <c r="AE158" s="7" t="b">
        <f>OR(IF(COUNT(K158)&gt;0,TRUE,FALSE),,IF(COUNT(W158)&gt;0,TRUE,FALSE),IF(COUNT(M158:O158)&gt;0,TRUE,FALSE))</f>
        <v>1</v>
      </c>
      <c r="AF158" s="7" t="b">
        <f t="shared" si="23"/>
        <v>0</v>
      </c>
      <c r="AH158" t="b">
        <f>AND(Table252102[[#This Row],[Developmental toxicity]:[Reproductive toxicity]])</f>
        <v>1</v>
      </c>
    </row>
    <row r="159" spans="1:34" x14ac:dyDescent="0.25">
      <c r="A159" s="3">
        <f t="shared" si="16"/>
        <v>158</v>
      </c>
      <c r="B159" s="3"/>
      <c r="C159" t="s">
        <v>21184</v>
      </c>
      <c r="D159" s="3" t="s">
        <v>20788</v>
      </c>
      <c r="E159" s="94" t="s">
        <v>20986</v>
      </c>
      <c r="F159" t="s">
        <v>21613</v>
      </c>
      <c r="G159" t="s">
        <v>21614</v>
      </c>
      <c r="H159" t="s">
        <v>21615</v>
      </c>
      <c r="I159" t="s">
        <v>21616</v>
      </c>
      <c r="J159" s="3"/>
      <c r="K159" s="7" t="e">
        <v>#N/A</v>
      </c>
      <c r="L159" s="7" t="e">
        <v>#N/A</v>
      </c>
      <c r="M159" s="7" t="e">
        <v>#N/A</v>
      </c>
      <c r="N159" s="7" t="e">
        <v>#N/A</v>
      </c>
      <c r="O159" s="7" t="e">
        <v>#N/A</v>
      </c>
      <c r="P159" s="7" t="e">
        <v>#N/A</v>
      </c>
      <c r="Q159" s="7" t="e">
        <v>#N/A</v>
      </c>
      <c r="R159" s="7" t="e">
        <v>#N/A</v>
      </c>
      <c r="S159" s="7" t="e">
        <v>#N/A</v>
      </c>
      <c r="T159" s="7" t="e">
        <v>#N/A</v>
      </c>
      <c r="U159" s="7" t="e">
        <v>#N/A</v>
      </c>
      <c r="V159" s="7" t="e">
        <v>#N/A</v>
      </c>
      <c r="W159" s="7" t="e">
        <v>#N/A</v>
      </c>
      <c r="X159" s="7" t="e">
        <v>#N/A</v>
      </c>
      <c r="Y159" s="7">
        <v>0</v>
      </c>
      <c r="Z159" s="7">
        <f t="shared" si="17"/>
        <v>0</v>
      </c>
      <c r="AA159" s="7">
        <f t="shared" si="18"/>
        <v>0</v>
      </c>
      <c r="AB159" s="7" t="b">
        <f t="shared" si="19"/>
        <v>1</v>
      </c>
      <c r="AC159" s="7" t="b">
        <f t="shared" si="20"/>
        <v>0</v>
      </c>
      <c r="AD159" s="7" t="b">
        <f t="shared" si="21"/>
        <v>0</v>
      </c>
      <c r="AE159" s="7" t="b">
        <f t="shared" si="22"/>
        <v>0</v>
      </c>
      <c r="AF159" s="7" t="b">
        <f t="shared" si="23"/>
        <v>0</v>
      </c>
      <c r="AH159" t="b">
        <f>AND(Table252102[[#This Row],[Developmental toxicity]:[Reproductive toxicity]])</f>
        <v>0</v>
      </c>
    </row>
    <row r="160" spans="1:34" x14ac:dyDescent="0.25">
      <c r="A160" s="3">
        <f t="shared" si="16"/>
        <v>159</v>
      </c>
      <c r="B160" s="3"/>
      <c r="C160" s="3" t="s">
        <v>12694</v>
      </c>
      <c r="D160" s="3" t="s">
        <v>17932</v>
      </c>
      <c r="E160" s="29" t="s">
        <v>16730</v>
      </c>
      <c r="F160" s="3" t="s">
        <v>16731</v>
      </c>
      <c r="G160" s="3" t="s">
        <v>16732</v>
      </c>
      <c r="H160" s="3" t="s">
        <v>16733</v>
      </c>
      <c r="I160" s="3" t="s">
        <v>16734</v>
      </c>
      <c r="J160" s="3"/>
      <c r="K160" s="7" t="e">
        <v>#N/A</v>
      </c>
      <c r="L160" s="7" t="e">
        <v>#N/A</v>
      </c>
      <c r="M160" s="7" t="e">
        <v>#N/A</v>
      </c>
      <c r="N160" s="7" t="e">
        <v>#N/A</v>
      </c>
      <c r="O160" s="7" t="e">
        <v>#N/A</v>
      </c>
      <c r="P160" s="7" t="e">
        <v>#N/A</v>
      </c>
      <c r="Q160" s="7" t="e">
        <v>#N/A</v>
      </c>
      <c r="R160" s="7" t="e">
        <v>#N/A</v>
      </c>
      <c r="S160" s="7" t="e">
        <v>#N/A</v>
      </c>
      <c r="T160" s="7" t="e">
        <v>#N/A</v>
      </c>
      <c r="U160" s="7" t="e">
        <v>#N/A</v>
      </c>
      <c r="V160" s="7" t="e">
        <v>#N/A</v>
      </c>
      <c r="W160" s="3">
        <v>0</v>
      </c>
      <c r="X160" s="3" t="e">
        <v>#N/A</v>
      </c>
      <c r="Y160" s="7" t="e">
        <v>#N/A</v>
      </c>
      <c r="Z160" s="7">
        <f t="shared" si="17"/>
        <v>0</v>
      </c>
      <c r="AA160" s="7">
        <f t="shared" si="18"/>
        <v>0</v>
      </c>
      <c r="AB160" s="7" t="b">
        <f t="shared" si="19"/>
        <v>0</v>
      </c>
      <c r="AC160" s="7" t="b">
        <f t="shared" si="20"/>
        <v>1</v>
      </c>
      <c r="AD160" s="7" t="b">
        <f t="shared" si="21"/>
        <v>0</v>
      </c>
      <c r="AE160" s="7" t="b">
        <f t="shared" si="22"/>
        <v>1</v>
      </c>
      <c r="AF160" s="7" t="b">
        <f t="shared" si="23"/>
        <v>0</v>
      </c>
      <c r="AH160" t="b">
        <f>AND(Table252102[[#This Row],[Developmental toxicity]:[Reproductive toxicity]])</f>
        <v>0</v>
      </c>
    </row>
    <row r="161" spans="1:34" x14ac:dyDescent="0.25">
      <c r="A161" s="3">
        <f t="shared" si="16"/>
        <v>160</v>
      </c>
      <c r="B161" s="3"/>
      <c r="C161" s="3" t="s">
        <v>12282</v>
      </c>
      <c r="D161" s="3" t="s">
        <v>12281</v>
      </c>
      <c r="E161" s="29" t="s">
        <v>16044</v>
      </c>
      <c r="F161" s="3" t="s">
        <v>16045</v>
      </c>
      <c r="G161" s="3" t="s">
        <v>16046</v>
      </c>
      <c r="H161" s="3" t="s">
        <v>16046</v>
      </c>
      <c r="I161" s="3" t="s">
        <v>16047</v>
      </c>
      <c r="J161" s="3"/>
      <c r="K161" s="7" t="e">
        <v>#N/A</v>
      </c>
      <c r="L161" s="7" t="e">
        <v>#N/A</v>
      </c>
      <c r="M161" s="7" t="e">
        <v>#N/A</v>
      </c>
      <c r="N161" s="7" t="e">
        <v>#N/A</v>
      </c>
      <c r="O161" s="7" t="e">
        <v>#N/A</v>
      </c>
      <c r="P161" s="7" t="e">
        <v>#N/A</v>
      </c>
      <c r="Q161" s="7" t="e">
        <v>#N/A</v>
      </c>
      <c r="R161" s="7" t="e">
        <v>#N/A</v>
      </c>
      <c r="S161" s="7" t="e">
        <v>#N/A</v>
      </c>
      <c r="T161" s="7" t="e">
        <v>#N/A</v>
      </c>
      <c r="U161" s="7" t="e">
        <v>#N/A</v>
      </c>
      <c r="V161" s="7" t="e">
        <v>#N/A</v>
      </c>
      <c r="W161" s="3">
        <v>0</v>
      </c>
      <c r="X161" s="3" t="e">
        <v>#N/A</v>
      </c>
      <c r="Y161" s="7" t="e">
        <v>#N/A</v>
      </c>
      <c r="Z161" s="7">
        <f t="shared" si="17"/>
        <v>0</v>
      </c>
      <c r="AA161" s="7">
        <f t="shared" si="18"/>
        <v>0</v>
      </c>
      <c r="AB161" s="7" t="b">
        <f t="shared" si="19"/>
        <v>0</v>
      </c>
      <c r="AC161" s="7" t="b">
        <f t="shared" si="20"/>
        <v>1</v>
      </c>
      <c r="AD161" s="7" t="b">
        <f t="shared" si="21"/>
        <v>0</v>
      </c>
      <c r="AE161" s="7" t="b">
        <f t="shared" si="22"/>
        <v>1</v>
      </c>
      <c r="AF161" s="7" t="b">
        <f t="shared" si="23"/>
        <v>0</v>
      </c>
      <c r="AH161" t="b">
        <f>AND(Table252102[[#This Row],[Developmental toxicity]:[Reproductive toxicity]])</f>
        <v>0</v>
      </c>
    </row>
    <row r="162" spans="1:34" x14ac:dyDescent="0.25">
      <c r="A162" s="3">
        <f t="shared" si="16"/>
        <v>161</v>
      </c>
      <c r="B162" s="3" t="s">
        <v>1440</v>
      </c>
      <c r="C162" s="3" t="s">
        <v>2371</v>
      </c>
      <c r="D162" s="3" t="s">
        <v>3293</v>
      </c>
      <c r="E162" s="12" t="s">
        <v>7648</v>
      </c>
      <c r="F162" t="s">
        <v>8489</v>
      </c>
      <c r="G162" t="s">
        <v>9826</v>
      </c>
      <c r="H162" t="s">
        <v>9827</v>
      </c>
      <c r="I162" t="s">
        <v>9828</v>
      </c>
      <c r="J162" s="3"/>
      <c r="K162" s="7" t="e">
        <v>#N/A</v>
      </c>
      <c r="L162" s="7" t="e">
        <v>#N/A</v>
      </c>
      <c r="M162" s="7" t="e">
        <v>#N/A</v>
      </c>
      <c r="N162" s="7" t="e">
        <v>#N/A</v>
      </c>
      <c r="O162" s="7" t="e">
        <v>#N/A</v>
      </c>
      <c r="P162" s="7" t="e">
        <v>#N/A</v>
      </c>
      <c r="Q162" s="7" t="e">
        <v>#N/A</v>
      </c>
      <c r="R162" s="7" t="e">
        <v>#N/A</v>
      </c>
      <c r="S162" s="7" t="e">
        <v>#N/A</v>
      </c>
      <c r="T162" s="7">
        <v>0</v>
      </c>
      <c r="U162" s="7" t="e">
        <v>#N/A</v>
      </c>
      <c r="V162" s="7" t="e">
        <v>#N/A</v>
      </c>
      <c r="W162" s="7" t="e">
        <v>#N/A</v>
      </c>
      <c r="X162" s="7" t="e">
        <v>#N/A</v>
      </c>
      <c r="Y162" s="7" t="e">
        <v>#N/A</v>
      </c>
      <c r="Z162" s="7">
        <f t="shared" si="17"/>
        <v>0</v>
      </c>
      <c r="AA162" s="7">
        <f t="shared" si="18"/>
        <v>0</v>
      </c>
      <c r="AB162" s="7" t="b">
        <f t="shared" si="19"/>
        <v>1</v>
      </c>
      <c r="AC162" s="7" t="b">
        <f t="shared" si="20"/>
        <v>0</v>
      </c>
      <c r="AD162" s="7" t="b">
        <f t="shared" si="21"/>
        <v>1</v>
      </c>
      <c r="AE162" s="7" t="b">
        <f t="shared" si="22"/>
        <v>0</v>
      </c>
      <c r="AF162" s="7" t="b">
        <f t="shared" si="23"/>
        <v>0</v>
      </c>
      <c r="AH162" t="b">
        <f>AND(Table252102[[#This Row],[Developmental toxicity]:[Reproductive toxicity]])</f>
        <v>0</v>
      </c>
    </row>
    <row r="163" spans="1:34" x14ac:dyDescent="0.25">
      <c r="A163" s="3">
        <f t="shared" si="16"/>
        <v>162</v>
      </c>
      <c r="B163" s="3"/>
      <c r="C163" s="3" t="s">
        <v>13096</v>
      </c>
      <c r="D163" s="3" t="s">
        <v>13095</v>
      </c>
      <c r="E163" s="29" t="s">
        <v>17336</v>
      </c>
      <c r="F163" s="3" t="s">
        <v>17337</v>
      </c>
      <c r="G163" s="3" t="s">
        <v>17338</v>
      </c>
      <c r="H163" s="3" t="s">
        <v>17338</v>
      </c>
      <c r="I163" s="3" t="s">
        <v>17339</v>
      </c>
      <c r="J163" s="3"/>
      <c r="K163" s="7" t="e">
        <v>#N/A</v>
      </c>
      <c r="L163" s="7" t="e">
        <v>#N/A</v>
      </c>
      <c r="M163" s="7" t="e">
        <v>#N/A</v>
      </c>
      <c r="N163" s="7" t="e">
        <v>#N/A</v>
      </c>
      <c r="O163" s="7" t="e">
        <v>#N/A</v>
      </c>
      <c r="P163" s="7" t="e">
        <v>#N/A</v>
      </c>
      <c r="Q163" s="7" t="e">
        <v>#N/A</v>
      </c>
      <c r="R163" s="7" t="e">
        <v>#N/A</v>
      </c>
      <c r="S163" s="7" t="e">
        <v>#N/A</v>
      </c>
      <c r="T163" s="7" t="e">
        <v>#N/A</v>
      </c>
      <c r="U163" s="7" t="e">
        <v>#N/A</v>
      </c>
      <c r="V163" s="7" t="e">
        <v>#N/A</v>
      </c>
      <c r="W163" s="3">
        <v>0</v>
      </c>
      <c r="X163" s="3" t="e">
        <v>#N/A</v>
      </c>
      <c r="Y163" s="7" t="e">
        <v>#N/A</v>
      </c>
      <c r="Z163" s="7">
        <f t="shared" si="17"/>
        <v>0</v>
      </c>
      <c r="AA163" s="7">
        <f t="shared" si="18"/>
        <v>0</v>
      </c>
      <c r="AB163" s="7" t="b">
        <f t="shared" si="19"/>
        <v>0</v>
      </c>
      <c r="AC163" s="7" t="b">
        <f t="shared" si="20"/>
        <v>1</v>
      </c>
      <c r="AD163" s="7" t="b">
        <f t="shared" si="21"/>
        <v>0</v>
      </c>
      <c r="AE163" s="7" t="b">
        <f t="shared" si="22"/>
        <v>1</v>
      </c>
      <c r="AF163" s="7" t="b">
        <f t="shared" si="23"/>
        <v>0</v>
      </c>
      <c r="AH163" t="b">
        <f>AND(Table252102[[#This Row],[Developmental toxicity]:[Reproductive toxicity]])</f>
        <v>0</v>
      </c>
    </row>
    <row r="164" spans="1:34" x14ac:dyDescent="0.25">
      <c r="A164" s="3">
        <f t="shared" si="16"/>
        <v>163</v>
      </c>
      <c r="B164" s="3"/>
      <c r="C164" s="3" t="s">
        <v>13101</v>
      </c>
      <c r="D164" s="3" t="s">
        <v>13100</v>
      </c>
      <c r="E164" s="29" t="s">
        <v>17343</v>
      </c>
      <c r="F164" s="3" t="s">
        <v>17344</v>
      </c>
      <c r="G164" s="3" t="s">
        <v>17345</v>
      </c>
      <c r="H164" s="3" t="s">
        <v>17345</v>
      </c>
      <c r="I164" s="3" t="s">
        <v>17346</v>
      </c>
      <c r="J164" s="3"/>
      <c r="K164" s="7" t="e">
        <v>#N/A</v>
      </c>
      <c r="L164" s="7" t="e">
        <v>#N/A</v>
      </c>
      <c r="M164" s="7" t="e">
        <v>#N/A</v>
      </c>
      <c r="N164" s="7" t="e">
        <v>#N/A</v>
      </c>
      <c r="O164" s="7" t="e">
        <v>#N/A</v>
      </c>
      <c r="P164" s="7" t="e">
        <v>#N/A</v>
      </c>
      <c r="Q164" s="7" t="e">
        <v>#N/A</v>
      </c>
      <c r="R164" s="7" t="e">
        <v>#N/A</v>
      </c>
      <c r="S164" s="7" t="e">
        <v>#N/A</v>
      </c>
      <c r="T164" s="7" t="e">
        <v>#N/A</v>
      </c>
      <c r="U164" s="7" t="e">
        <v>#N/A</v>
      </c>
      <c r="V164" s="7" t="e">
        <v>#N/A</v>
      </c>
      <c r="W164" s="3">
        <v>0</v>
      </c>
      <c r="X164" s="3" t="e">
        <v>#N/A</v>
      </c>
      <c r="Y164" s="7" t="e">
        <v>#N/A</v>
      </c>
      <c r="Z164" s="7">
        <f t="shared" si="17"/>
        <v>0</v>
      </c>
      <c r="AA164" s="7">
        <f t="shared" si="18"/>
        <v>0</v>
      </c>
      <c r="AB164" s="7" t="b">
        <f t="shared" si="19"/>
        <v>0</v>
      </c>
      <c r="AC164" s="7" t="b">
        <f t="shared" si="20"/>
        <v>1</v>
      </c>
      <c r="AD164" s="7" t="b">
        <f t="shared" si="21"/>
        <v>0</v>
      </c>
      <c r="AE164" s="7" t="b">
        <f t="shared" si="22"/>
        <v>1</v>
      </c>
      <c r="AF164" s="7" t="b">
        <f t="shared" si="23"/>
        <v>0</v>
      </c>
      <c r="AH164" t="b">
        <f>AND(Table252102[[#This Row],[Developmental toxicity]:[Reproductive toxicity]])</f>
        <v>0</v>
      </c>
    </row>
    <row r="165" spans="1:34" x14ac:dyDescent="0.25">
      <c r="A165" s="3">
        <f t="shared" si="16"/>
        <v>164</v>
      </c>
      <c r="B165" s="3"/>
      <c r="C165" s="3" t="s">
        <v>12284</v>
      </c>
      <c r="D165" s="3" t="s">
        <v>12283</v>
      </c>
      <c r="E165" s="29" t="s">
        <v>16048</v>
      </c>
      <c r="F165" s="3" t="s">
        <v>16049</v>
      </c>
      <c r="G165" s="3" t="s">
        <v>16050</v>
      </c>
      <c r="H165" s="3" t="s">
        <v>16050</v>
      </c>
      <c r="I165" s="3" t="s">
        <v>16051</v>
      </c>
      <c r="J165" s="3"/>
      <c r="K165" s="7" t="e">
        <v>#N/A</v>
      </c>
      <c r="L165" s="7" t="e">
        <v>#N/A</v>
      </c>
      <c r="M165" s="7" t="e">
        <v>#N/A</v>
      </c>
      <c r="N165" s="7" t="e">
        <v>#N/A</v>
      </c>
      <c r="O165" s="7" t="e">
        <v>#N/A</v>
      </c>
      <c r="P165" s="7" t="e">
        <v>#N/A</v>
      </c>
      <c r="Q165" s="7" t="e">
        <v>#N/A</v>
      </c>
      <c r="R165" s="7" t="e">
        <v>#N/A</v>
      </c>
      <c r="S165" s="7" t="e">
        <v>#N/A</v>
      </c>
      <c r="T165" s="7" t="e">
        <v>#N/A</v>
      </c>
      <c r="U165" s="7" t="e">
        <v>#N/A</v>
      </c>
      <c r="V165" s="7" t="e">
        <v>#N/A</v>
      </c>
      <c r="W165" s="3">
        <v>0</v>
      </c>
      <c r="X165" s="3" t="e">
        <v>#N/A</v>
      </c>
      <c r="Y165" s="7" t="e">
        <v>#N/A</v>
      </c>
      <c r="Z165" s="7">
        <f t="shared" si="17"/>
        <v>0</v>
      </c>
      <c r="AA165" s="7">
        <f t="shared" si="18"/>
        <v>0</v>
      </c>
      <c r="AB165" s="7" t="b">
        <f t="shared" si="19"/>
        <v>0</v>
      </c>
      <c r="AC165" s="7" t="b">
        <f t="shared" si="20"/>
        <v>1</v>
      </c>
      <c r="AD165" s="7" t="b">
        <f t="shared" si="21"/>
        <v>0</v>
      </c>
      <c r="AE165" s="7" t="b">
        <f t="shared" si="22"/>
        <v>1</v>
      </c>
      <c r="AF165" s="7" t="b">
        <f t="shared" si="23"/>
        <v>0</v>
      </c>
      <c r="AH165" t="b">
        <f>AND(Table252102[[#This Row],[Developmental toxicity]:[Reproductive toxicity]])</f>
        <v>0</v>
      </c>
    </row>
    <row r="166" spans="1:34" x14ac:dyDescent="0.25">
      <c r="A166" s="3">
        <f t="shared" si="16"/>
        <v>165</v>
      </c>
      <c r="B166" s="3">
        <v>67</v>
      </c>
      <c r="C166" s="3" t="s">
        <v>412</v>
      </c>
      <c r="D166" s="3" t="s">
        <v>5087</v>
      </c>
      <c r="E166" s="29" t="s">
        <v>4586</v>
      </c>
      <c r="F166" s="3" t="s">
        <v>5512</v>
      </c>
      <c r="G166" s="3" t="s">
        <v>413</v>
      </c>
      <c r="H166" s="3" t="s">
        <v>6005</v>
      </c>
      <c r="I166" s="3" t="s">
        <v>6403</v>
      </c>
      <c r="J166" s="3" t="s">
        <v>1431</v>
      </c>
      <c r="K166" s="7" t="e">
        <v>#N/A</v>
      </c>
      <c r="L166" s="7">
        <v>1</v>
      </c>
      <c r="M166" s="7" t="e">
        <v>#N/A</v>
      </c>
      <c r="N166" s="7" t="e">
        <v>#N/A</v>
      </c>
      <c r="O166" s="7" t="e">
        <v>#N/A</v>
      </c>
      <c r="P166" s="7" t="e">
        <v>#N/A</v>
      </c>
      <c r="Q166" s="7" t="e">
        <v>#N/A</v>
      </c>
      <c r="R166" s="7" t="e">
        <v>#N/A</v>
      </c>
      <c r="S166" s="7" t="e">
        <v>#N/A</v>
      </c>
      <c r="T166" s="7" t="e">
        <v>#N/A</v>
      </c>
      <c r="U166" s="7" t="e">
        <v>#N/A</v>
      </c>
      <c r="V166" s="7" t="e">
        <v>#N/A</v>
      </c>
      <c r="W166" s="7" t="e">
        <v>#N/A</v>
      </c>
      <c r="X166" s="7" t="e">
        <v>#N/A</v>
      </c>
      <c r="Y166" s="7">
        <v>1</v>
      </c>
      <c r="Z166" s="7">
        <f t="shared" si="17"/>
        <v>1</v>
      </c>
      <c r="AA166" s="7">
        <f t="shared" si="18"/>
        <v>1</v>
      </c>
      <c r="AB166" s="7" t="b">
        <f t="shared" si="19"/>
        <v>1</v>
      </c>
      <c r="AC166" s="7" t="b">
        <f t="shared" si="20"/>
        <v>0</v>
      </c>
      <c r="AD166" s="7" t="b">
        <f t="shared" si="21"/>
        <v>0</v>
      </c>
      <c r="AE166" s="7" t="b">
        <f t="shared" si="22"/>
        <v>0</v>
      </c>
      <c r="AF166" s="7" t="b">
        <f t="shared" si="23"/>
        <v>0</v>
      </c>
      <c r="AH166" t="b">
        <f>AND(Table252102[[#This Row],[Developmental toxicity]:[Reproductive toxicity]])</f>
        <v>0</v>
      </c>
    </row>
    <row r="167" spans="1:34" x14ac:dyDescent="0.25">
      <c r="A167" s="3">
        <f t="shared" si="16"/>
        <v>166</v>
      </c>
      <c r="B167" s="3" t="s">
        <v>1440</v>
      </c>
      <c r="C167" s="3" t="s">
        <v>1988</v>
      </c>
      <c r="D167" s="3" t="s">
        <v>2860</v>
      </c>
      <c r="E167" s="12" t="s">
        <v>7269</v>
      </c>
      <c r="F167" t="s">
        <v>8118</v>
      </c>
      <c r="G167" t="s">
        <v>9017</v>
      </c>
      <c r="H167" t="s">
        <v>9017</v>
      </c>
      <c r="I167" t="s">
        <v>9018</v>
      </c>
      <c r="J167" s="3"/>
      <c r="K167" s="7" t="e">
        <v>#N/A</v>
      </c>
      <c r="L167" s="7" t="e">
        <v>#N/A</v>
      </c>
      <c r="M167" s="7" t="e">
        <v>#N/A</v>
      </c>
      <c r="N167" s="7" t="e">
        <v>#N/A</v>
      </c>
      <c r="O167" s="7" t="e">
        <v>#N/A</v>
      </c>
      <c r="P167" s="7" t="e">
        <v>#N/A</v>
      </c>
      <c r="Q167" s="7" t="e">
        <v>#N/A</v>
      </c>
      <c r="R167" s="7" t="e">
        <v>#N/A</v>
      </c>
      <c r="S167" s="7" t="e">
        <v>#N/A</v>
      </c>
      <c r="T167" s="7">
        <v>0</v>
      </c>
      <c r="U167" s="7" t="e">
        <v>#N/A</v>
      </c>
      <c r="V167" s="7" t="e">
        <v>#N/A</v>
      </c>
      <c r="W167" s="7" t="e">
        <v>#N/A</v>
      </c>
      <c r="X167" s="7" t="e">
        <v>#N/A</v>
      </c>
      <c r="Y167" s="7" t="e">
        <v>#N/A</v>
      </c>
      <c r="Z167" s="7">
        <f t="shared" si="17"/>
        <v>0</v>
      </c>
      <c r="AA167" s="7">
        <f t="shared" si="18"/>
        <v>0</v>
      </c>
      <c r="AB167" s="7" t="b">
        <f t="shared" si="19"/>
        <v>1</v>
      </c>
      <c r="AC167" s="7" t="b">
        <f t="shared" si="20"/>
        <v>0</v>
      </c>
      <c r="AD167" s="7" t="b">
        <f t="shared" si="21"/>
        <v>1</v>
      </c>
      <c r="AE167" s="7" t="b">
        <f t="shared" si="22"/>
        <v>0</v>
      </c>
      <c r="AF167" s="7" t="b">
        <f t="shared" si="23"/>
        <v>0</v>
      </c>
      <c r="AH167" t="b">
        <f>AND(Table252102[[#This Row],[Developmental toxicity]:[Reproductive toxicity]])</f>
        <v>0</v>
      </c>
    </row>
    <row r="168" spans="1:34" x14ac:dyDescent="0.25">
      <c r="A168" s="3">
        <f t="shared" si="16"/>
        <v>167</v>
      </c>
      <c r="B168" s="3" t="s">
        <v>1440</v>
      </c>
      <c r="C168" s="3" t="s">
        <v>1995</v>
      </c>
      <c r="D168" s="3" t="s">
        <v>2867</v>
      </c>
      <c r="E168" s="12" t="s">
        <v>7276</v>
      </c>
      <c r="F168" t="s">
        <v>8125</v>
      </c>
      <c r="G168" t="s">
        <v>9031</v>
      </c>
      <c r="H168" t="s">
        <v>9031</v>
      </c>
      <c r="I168" t="s">
        <v>9032</v>
      </c>
      <c r="J168" s="3"/>
      <c r="K168" s="7" t="e">
        <v>#N/A</v>
      </c>
      <c r="L168" s="7" t="e">
        <v>#N/A</v>
      </c>
      <c r="M168" s="7" t="e">
        <v>#N/A</v>
      </c>
      <c r="N168" s="7" t="e">
        <v>#N/A</v>
      </c>
      <c r="O168" s="7" t="e">
        <v>#N/A</v>
      </c>
      <c r="P168" s="7" t="e">
        <v>#N/A</v>
      </c>
      <c r="Q168" s="7" t="e">
        <v>#N/A</v>
      </c>
      <c r="R168" s="7" t="e">
        <v>#N/A</v>
      </c>
      <c r="S168" s="7" t="e">
        <v>#N/A</v>
      </c>
      <c r="T168" s="7">
        <v>0</v>
      </c>
      <c r="U168" s="7" t="e">
        <v>#N/A</v>
      </c>
      <c r="V168" s="7" t="e">
        <v>#N/A</v>
      </c>
      <c r="W168" s="7" t="e">
        <v>#N/A</v>
      </c>
      <c r="X168" s="7" t="e">
        <v>#N/A</v>
      </c>
      <c r="Y168" s="7" t="e">
        <v>#N/A</v>
      </c>
      <c r="Z168" s="7">
        <f t="shared" si="17"/>
        <v>0</v>
      </c>
      <c r="AA168" s="7">
        <f t="shared" si="18"/>
        <v>0</v>
      </c>
      <c r="AB168" s="7" t="b">
        <f t="shared" si="19"/>
        <v>1</v>
      </c>
      <c r="AC168" s="7" t="b">
        <f t="shared" si="20"/>
        <v>0</v>
      </c>
      <c r="AD168" s="7" t="b">
        <f t="shared" si="21"/>
        <v>1</v>
      </c>
      <c r="AE168" s="7" t="b">
        <f t="shared" si="22"/>
        <v>0</v>
      </c>
      <c r="AF168" s="7" t="b">
        <f t="shared" si="23"/>
        <v>0</v>
      </c>
      <c r="AH168" t="b">
        <f>AND(Table252102[[#This Row],[Developmental toxicity]:[Reproductive toxicity]])</f>
        <v>0</v>
      </c>
    </row>
    <row r="169" spans="1:34" x14ac:dyDescent="0.25">
      <c r="A169" s="3">
        <f t="shared" si="16"/>
        <v>168</v>
      </c>
      <c r="B169" s="3" t="s">
        <v>1440</v>
      </c>
      <c r="C169" s="3" t="s">
        <v>1987</v>
      </c>
      <c r="D169" s="3" t="s">
        <v>2859</v>
      </c>
      <c r="E169" s="12" t="s">
        <v>7268</v>
      </c>
      <c r="F169" t="s">
        <v>8117</v>
      </c>
      <c r="G169" t="s">
        <v>9015</v>
      </c>
      <c r="H169" t="s">
        <v>9015</v>
      </c>
      <c r="I169" t="s">
        <v>9016</v>
      </c>
      <c r="J169" s="3"/>
      <c r="K169" s="7" t="e">
        <v>#N/A</v>
      </c>
      <c r="L169" s="7" t="e">
        <v>#N/A</v>
      </c>
      <c r="M169" s="7" t="e">
        <v>#N/A</v>
      </c>
      <c r="N169" s="7" t="e">
        <v>#N/A</v>
      </c>
      <c r="O169" s="7" t="e">
        <v>#N/A</v>
      </c>
      <c r="P169" s="7" t="e">
        <v>#N/A</v>
      </c>
      <c r="Q169" s="7" t="e">
        <v>#N/A</v>
      </c>
      <c r="R169" s="7" t="e">
        <v>#N/A</v>
      </c>
      <c r="S169" s="7" t="e">
        <v>#N/A</v>
      </c>
      <c r="T169" s="7">
        <v>0</v>
      </c>
      <c r="U169" s="7" t="e">
        <v>#N/A</v>
      </c>
      <c r="V169" s="7" t="e">
        <v>#N/A</v>
      </c>
      <c r="W169" s="7" t="e">
        <v>#N/A</v>
      </c>
      <c r="X169" s="7" t="e">
        <v>#N/A</v>
      </c>
      <c r="Y169" s="7" t="e">
        <v>#N/A</v>
      </c>
      <c r="Z169" s="7">
        <f t="shared" si="17"/>
        <v>0</v>
      </c>
      <c r="AA169" s="7">
        <f t="shared" si="18"/>
        <v>0</v>
      </c>
      <c r="AB169" s="7" t="b">
        <f t="shared" si="19"/>
        <v>1</v>
      </c>
      <c r="AC169" s="7" t="b">
        <f t="shared" si="20"/>
        <v>0</v>
      </c>
      <c r="AD169" s="7" t="b">
        <f t="shared" si="21"/>
        <v>1</v>
      </c>
      <c r="AE169" s="7" t="b">
        <f t="shared" si="22"/>
        <v>0</v>
      </c>
      <c r="AF169" s="7" t="b">
        <f t="shared" si="23"/>
        <v>0</v>
      </c>
      <c r="AH169" t="b">
        <f>AND(Table252102[[#This Row],[Developmental toxicity]:[Reproductive toxicity]])</f>
        <v>0</v>
      </c>
    </row>
    <row r="170" spans="1:34" x14ac:dyDescent="0.25">
      <c r="A170" s="3">
        <f t="shared" si="16"/>
        <v>169</v>
      </c>
      <c r="B170" s="3"/>
      <c r="C170" s="3" t="s">
        <v>11263</v>
      </c>
      <c r="D170" s="3" t="s">
        <v>11262</v>
      </c>
      <c r="E170" s="29" t="s">
        <v>14344</v>
      </c>
      <c r="F170" s="3" t="s">
        <v>14345</v>
      </c>
      <c r="G170" s="3" t="s">
        <v>14346</v>
      </c>
      <c r="H170" s="3" t="s">
        <v>14346</v>
      </c>
      <c r="I170" s="3" t="s">
        <v>14347</v>
      </c>
      <c r="J170" s="3"/>
      <c r="K170" s="7" t="e">
        <v>#N/A</v>
      </c>
      <c r="L170" s="7" t="e">
        <v>#N/A</v>
      </c>
      <c r="M170" s="7" t="e">
        <v>#N/A</v>
      </c>
      <c r="N170" s="7" t="e">
        <v>#N/A</v>
      </c>
      <c r="O170" s="7" t="e">
        <v>#N/A</v>
      </c>
      <c r="P170" s="7" t="e">
        <v>#N/A</v>
      </c>
      <c r="Q170" s="7" t="e">
        <v>#N/A</v>
      </c>
      <c r="R170" s="7" t="e">
        <v>#N/A</v>
      </c>
      <c r="S170" s="7" t="e">
        <v>#N/A</v>
      </c>
      <c r="T170" s="7" t="e">
        <v>#N/A</v>
      </c>
      <c r="U170" s="7" t="e">
        <v>#N/A</v>
      </c>
      <c r="V170" s="7" t="e">
        <v>#N/A</v>
      </c>
      <c r="W170" s="3">
        <v>1</v>
      </c>
      <c r="X170" s="3" t="e">
        <v>#N/A</v>
      </c>
      <c r="Y170" s="7" t="e">
        <v>#N/A</v>
      </c>
      <c r="Z170" s="7">
        <f t="shared" si="17"/>
        <v>1</v>
      </c>
      <c r="AA170" s="7">
        <f t="shared" si="18"/>
        <v>1</v>
      </c>
      <c r="AB170" s="7" t="b">
        <f t="shared" si="19"/>
        <v>0</v>
      </c>
      <c r="AC170" s="7" t="b">
        <f t="shared" si="20"/>
        <v>1</v>
      </c>
      <c r="AD170" s="7" t="b">
        <f t="shared" si="21"/>
        <v>0</v>
      </c>
      <c r="AE170" s="7" t="b">
        <f t="shared" si="22"/>
        <v>1</v>
      </c>
      <c r="AF170" s="7" t="b">
        <f t="shared" si="23"/>
        <v>0</v>
      </c>
      <c r="AH170" t="b">
        <f>AND(Table252102[[#This Row],[Developmental toxicity]:[Reproductive toxicity]])</f>
        <v>0</v>
      </c>
    </row>
    <row r="171" spans="1:34" x14ac:dyDescent="0.25">
      <c r="A171" s="3">
        <f t="shared" si="16"/>
        <v>170</v>
      </c>
      <c r="B171" s="3" t="s">
        <v>1440</v>
      </c>
      <c r="C171" s="3" t="s">
        <v>2559</v>
      </c>
      <c r="D171" s="3" t="s">
        <v>3512</v>
      </c>
      <c r="E171" s="29" t="s">
        <v>7832</v>
      </c>
      <c r="F171" s="3" t="s">
        <v>8671</v>
      </c>
      <c r="G171" s="3" t="s">
        <v>10223</v>
      </c>
      <c r="H171" s="3" t="s">
        <v>10223</v>
      </c>
      <c r="I171" s="3" t="s">
        <v>10224</v>
      </c>
      <c r="J171" s="3"/>
      <c r="K171" s="7" t="e">
        <v>#N/A</v>
      </c>
      <c r="L171" s="7" t="e">
        <v>#N/A</v>
      </c>
      <c r="M171" s="7" t="e">
        <v>#N/A</v>
      </c>
      <c r="N171" s="7" t="e">
        <v>#N/A</v>
      </c>
      <c r="O171" s="7" t="e">
        <v>#N/A</v>
      </c>
      <c r="P171" s="7" t="e">
        <v>#N/A</v>
      </c>
      <c r="Q171" s="7" t="e">
        <v>#N/A</v>
      </c>
      <c r="R171" s="7" t="e">
        <v>#N/A</v>
      </c>
      <c r="S171" s="7" t="e">
        <v>#N/A</v>
      </c>
      <c r="T171" s="7">
        <v>0</v>
      </c>
      <c r="U171" s="7" t="e">
        <v>#N/A</v>
      </c>
      <c r="V171" s="7" t="e">
        <v>#N/A</v>
      </c>
      <c r="W171" s="7" t="e">
        <v>#N/A</v>
      </c>
      <c r="X171" s="7" t="e">
        <v>#N/A</v>
      </c>
      <c r="Y171" s="7">
        <v>0</v>
      </c>
      <c r="Z171" s="7">
        <f t="shared" si="17"/>
        <v>0</v>
      </c>
      <c r="AA171" s="7">
        <f t="shared" si="18"/>
        <v>0</v>
      </c>
      <c r="AB171" s="7" t="b">
        <f t="shared" si="19"/>
        <v>1</v>
      </c>
      <c r="AC171" s="7" t="b">
        <f t="shared" si="20"/>
        <v>0</v>
      </c>
      <c r="AD171" s="7" t="b">
        <f t="shared" si="21"/>
        <v>1</v>
      </c>
      <c r="AE171" s="7" t="b">
        <f t="shared" si="22"/>
        <v>0</v>
      </c>
      <c r="AF171" s="7" t="b">
        <f t="shared" si="23"/>
        <v>0</v>
      </c>
      <c r="AH171" t="b">
        <f>AND(Table252102[[#This Row],[Developmental toxicity]:[Reproductive toxicity]])</f>
        <v>0</v>
      </c>
    </row>
    <row r="172" spans="1:34" x14ac:dyDescent="0.25">
      <c r="A172" s="3">
        <f t="shared" si="16"/>
        <v>171</v>
      </c>
      <c r="B172" s="3" t="s">
        <v>1440</v>
      </c>
      <c r="C172" s="3" t="s">
        <v>2221</v>
      </c>
      <c r="D172" s="3" t="s">
        <v>3123</v>
      </c>
      <c r="E172" s="12" t="s">
        <v>7499</v>
      </c>
      <c r="F172" t="s">
        <v>8347</v>
      </c>
      <c r="G172" t="s">
        <v>9506</v>
      </c>
      <c r="H172" t="s">
        <v>9506</v>
      </c>
      <c r="I172" t="s">
        <v>9507</v>
      </c>
      <c r="J172" s="3"/>
      <c r="K172" s="7" t="e">
        <v>#N/A</v>
      </c>
      <c r="L172" s="7" t="e">
        <v>#N/A</v>
      </c>
      <c r="M172" s="7" t="e">
        <v>#N/A</v>
      </c>
      <c r="N172" s="7" t="e">
        <v>#N/A</v>
      </c>
      <c r="O172" s="7" t="e">
        <v>#N/A</v>
      </c>
      <c r="P172" s="7" t="e">
        <v>#N/A</v>
      </c>
      <c r="Q172" s="7" t="e">
        <v>#N/A</v>
      </c>
      <c r="R172" s="7" t="e">
        <v>#N/A</v>
      </c>
      <c r="S172" s="7" t="e">
        <v>#N/A</v>
      </c>
      <c r="T172" s="7">
        <v>0</v>
      </c>
      <c r="U172" s="7" t="e">
        <v>#N/A</v>
      </c>
      <c r="V172" s="7" t="e">
        <v>#N/A</v>
      </c>
      <c r="W172" s="7" t="e">
        <v>#N/A</v>
      </c>
      <c r="X172" s="7" t="e">
        <v>#N/A</v>
      </c>
      <c r="Y172" s="7" t="e">
        <v>#N/A</v>
      </c>
      <c r="Z172" s="7">
        <f t="shared" si="17"/>
        <v>0</v>
      </c>
      <c r="AA172" s="7">
        <f t="shared" si="18"/>
        <v>0</v>
      </c>
      <c r="AB172" s="7" t="b">
        <f t="shared" si="19"/>
        <v>1</v>
      </c>
      <c r="AC172" s="7" t="b">
        <f t="shared" si="20"/>
        <v>0</v>
      </c>
      <c r="AD172" s="7" t="b">
        <f t="shared" si="21"/>
        <v>1</v>
      </c>
      <c r="AE172" s="7" t="b">
        <f t="shared" si="22"/>
        <v>0</v>
      </c>
      <c r="AF172" s="7" t="b">
        <f t="shared" si="23"/>
        <v>0</v>
      </c>
      <c r="AH172" t="b">
        <f>AND(Table252102[[#This Row],[Developmental toxicity]:[Reproductive toxicity]])</f>
        <v>0</v>
      </c>
    </row>
    <row r="173" spans="1:34" x14ac:dyDescent="0.25">
      <c r="A173" s="3">
        <f t="shared" si="16"/>
        <v>172</v>
      </c>
      <c r="B173" s="3" t="s">
        <v>1440</v>
      </c>
      <c r="C173" s="3" t="s">
        <v>2062</v>
      </c>
      <c r="D173" s="3" t="s">
        <v>2943</v>
      </c>
      <c r="E173" s="12" t="s">
        <v>7343</v>
      </c>
      <c r="F173" t="s">
        <v>8192</v>
      </c>
      <c r="G173" t="s">
        <v>9167</v>
      </c>
      <c r="H173" t="s">
        <v>9167</v>
      </c>
      <c r="I173" t="s">
        <v>9168</v>
      </c>
      <c r="J173" s="3"/>
      <c r="K173" s="7" t="e">
        <v>#N/A</v>
      </c>
      <c r="L173" s="7" t="e">
        <v>#N/A</v>
      </c>
      <c r="M173" s="7" t="e">
        <v>#N/A</v>
      </c>
      <c r="N173" s="7" t="e">
        <v>#N/A</v>
      </c>
      <c r="O173" s="7" t="e">
        <v>#N/A</v>
      </c>
      <c r="P173" s="7" t="e">
        <v>#N/A</v>
      </c>
      <c r="Q173" s="7" t="e">
        <v>#N/A</v>
      </c>
      <c r="R173" s="7" t="e">
        <v>#N/A</v>
      </c>
      <c r="S173" s="7" t="e">
        <v>#N/A</v>
      </c>
      <c r="T173" s="7">
        <v>0</v>
      </c>
      <c r="U173" s="7" t="e">
        <v>#N/A</v>
      </c>
      <c r="V173" s="7" t="e">
        <v>#N/A</v>
      </c>
      <c r="W173" s="7" t="e">
        <v>#N/A</v>
      </c>
      <c r="X173" s="7" t="e">
        <v>#N/A</v>
      </c>
      <c r="Y173" s="7" t="e">
        <v>#N/A</v>
      </c>
      <c r="Z173" s="7">
        <f t="shared" si="17"/>
        <v>0</v>
      </c>
      <c r="AA173" s="7">
        <f t="shared" si="18"/>
        <v>0</v>
      </c>
      <c r="AB173" s="7" t="b">
        <f t="shared" si="19"/>
        <v>1</v>
      </c>
      <c r="AC173" s="7" t="b">
        <f t="shared" si="20"/>
        <v>0</v>
      </c>
      <c r="AD173" s="7" t="b">
        <f t="shared" si="21"/>
        <v>1</v>
      </c>
      <c r="AE173" s="7" t="b">
        <f t="shared" si="22"/>
        <v>0</v>
      </c>
      <c r="AF173" s="7" t="b">
        <f t="shared" si="23"/>
        <v>0</v>
      </c>
      <c r="AH173" t="b">
        <f>AND(Table252102[[#This Row],[Developmental toxicity]:[Reproductive toxicity]])</f>
        <v>0</v>
      </c>
    </row>
    <row r="174" spans="1:34" x14ac:dyDescent="0.25">
      <c r="A174" s="3">
        <f t="shared" si="16"/>
        <v>173</v>
      </c>
      <c r="B174" s="3" t="s">
        <v>1440</v>
      </c>
      <c r="C174" s="3" t="s">
        <v>2168</v>
      </c>
      <c r="D174" s="3" t="s">
        <v>3063</v>
      </c>
      <c r="E174" s="12" t="s">
        <v>7448</v>
      </c>
      <c r="F174" t="s">
        <v>8296</v>
      </c>
      <c r="G174" t="s">
        <v>9389</v>
      </c>
      <c r="H174" t="s">
        <v>9389</v>
      </c>
      <c r="I174" t="s">
        <v>9390</v>
      </c>
      <c r="J174" s="3"/>
      <c r="K174" s="7" t="e">
        <v>#N/A</v>
      </c>
      <c r="L174" s="7" t="e">
        <v>#N/A</v>
      </c>
      <c r="M174" s="7" t="e">
        <v>#N/A</v>
      </c>
      <c r="N174" s="7" t="e">
        <v>#N/A</v>
      </c>
      <c r="O174" s="7" t="e">
        <v>#N/A</v>
      </c>
      <c r="P174" s="7" t="e">
        <v>#N/A</v>
      </c>
      <c r="Q174" s="7" t="e">
        <v>#N/A</v>
      </c>
      <c r="R174" s="7" t="e">
        <v>#N/A</v>
      </c>
      <c r="S174" s="7" t="e">
        <v>#N/A</v>
      </c>
      <c r="T174" s="7">
        <v>0</v>
      </c>
      <c r="U174" s="7" t="e">
        <v>#N/A</v>
      </c>
      <c r="V174" s="7" t="e">
        <v>#N/A</v>
      </c>
      <c r="W174" s="7" t="e">
        <v>#N/A</v>
      </c>
      <c r="X174" s="7" t="e">
        <v>#N/A</v>
      </c>
      <c r="Y174" s="7" t="e">
        <v>#N/A</v>
      </c>
      <c r="Z174" s="7">
        <f t="shared" si="17"/>
        <v>0</v>
      </c>
      <c r="AA174" s="7">
        <f t="shared" si="18"/>
        <v>0</v>
      </c>
      <c r="AB174" s="7" t="b">
        <f t="shared" si="19"/>
        <v>1</v>
      </c>
      <c r="AC174" s="7" t="b">
        <f t="shared" si="20"/>
        <v>0</v>
      </c>
      <c r="AD174" s="7" t="b">
        <f t="shared" si="21"/>
        <v>1</v>
      </c>
      <c r="AE174" s="7" t="b">
        <f t="shared" si="22"/>
        <v>0</v>
      </c>
      <c r="AF174" s="7" t="b">
        <f t="shared" si="23"/>
        <v>0</v>
      </c>
      <c r="AH174" t="b">
        <f>AND(Table252102[[#This Row],[Developmental toxicity]:[Reproductive toxicity]])</f>
        <v>0</v>
      </c>
    </row>
    <row r="175" spans="1:34" x14ac:dyDescent="0.25">
      <c r="A175" s="3">
        <f t="shared" si="16"/>
        <v>174</v>
      </c>
      <c r="B175" s="3" t="s">
        <v>1440</v>
      </c>
      <c r="C175" s="3" t="s">
        <v>2029</v>
      </c>
      <c r="D175" s="3" t="s">
        <v>2909</v>
      </c>
      <c r="E175" s="29" t="s">
        <v>7310</v>
      </c>
      <c r="F175" s="3" t="s">
        <v>8159</v>
      </c>
      <c r="G175" s="3" t="s">
        <v>9099</v>
      </c>
      <c r="H175" s="3" t="s">
        <v>9099</v>
      </c>
      <c r="I175" s="3" t="s">
        <v>9100</v>
      </c>
      <c r="J175" s="3"/>
      <c r="K175" s="7" t="e">
        <v>#N/A</v>
      </c>
      <c r="L175" s="7" t="e">
        <v>#N/A</v>
      </c>
      <c r="M175" s="7" t="e">
        <v>#N/A</v>
      </c>
      <c r="N175" s="7" t="e">
        <v>#N/A</v>
      </c>
      <c r="O175" s="7" t="e">
        <v>#N/A</v>
      </c>
      <c r="P175" s="7" t="e">
        <v>#N/A</v>
      </c>
      <c r="Q175" s="7" t="e">
        <v>#N/A</v>
      </c>
      <c r="R175" s="7" t="e">
        <v>#N/A</v>
      </c>
      <c r="S175" s="7" t="e">
        <v>#N/A</v>
      </c>
      <c r="T175" s="7">
        <v>0</v>
      </c>
      <c r="U175" s="7" t="e">
        <v>#N/A</v>
      </c>
      <c r="V175" s="7" t="e">
        <v>#N/A</v>
      </c>
      <c r="W175" s="7" t="e">
        <v>#N/A</v>
      </c>
      <c r="X175" s="7" t="e">
        <v>#N/A</v>
      </c>
      <c r="Y175" s="7">
        <v>0</v>
      </c>
      <c r="Z175" s="7">
        <f t="shared" si="17"/>
        <v>0</v>
      </c>
      <c r="AA175" s="7">
        <f t="shared" si="18"/>
        <v>0</v>
      </c>
      <c r="AB175" s="7" t="b">
        <f t="shared" si="19"/>
        <v>1</v>
      </c>
      <c r="AC175" s="7" t="b">
        <f t="shared" si="20"/>
        <v>0</v>
      </c>
      <c r="AD175" s="7" t="b">
        <f t="shared" si="21"/>
        <v>1</v>
      </c>
      <c r="AE175" s="7" t="b">
        <f t="shared" si="22"/>
        <v>0</v>
      </c>
      <c r="AF175" s="7" t="b">
        <f t="shared" si="23"/>
        <v>0</v>
      </c>
      <c r="AH175" t="b">
        <f>AND(Table252102[[#This Row],[Developmental toxicity]:[Reproductive toxicity]])</f>
        <v>0</v>
      </c>
    </row>
    <row r="176" spans="1:34" x14ac:dyDescent="0.25">
      <c r="A176" s="3">
        <f t="shared" si="16"/>
        <v>175</v>
      </c>
      <c r="B176" s="3"/>
      <c r="C176" s="3" t="s">
        <v>11861</v>
      </c>
      <c r="D176" s="3" t="s">
        <v>11860</v>
      </c>
      <c r="E176" s="29" t="s">
        <v>15445</v>
      </c>
      <c r="F176" s="3" t="s">
        <v>15446</v>
      </c>
      <c r="G176" s="3" t="s">
        <v>15447</v>
      </c>
      <c r="H176" s="3" t="s">
        <v>15447</v>
      </c>
      <c r="I176" s="3" t="s">
        <v>15448</v>
      </c>
      <c r="J176" s="3"/>
      <c r="K176" s="7" t="e">
        <v>#N/A</v>
      </c>
      <c r="L176" s="7" t="e">
        <v>#N/A</v>
      </c>
      <c r="M176" s="7" t="e">
        <v>#N/A</v>
      </c>
      <c r="N176" s="7" t="e">
        <v>#N/A</v>
      </c>
      <c r="O176" s="7" t="e">
        <v>#N/A</v>
      </c>
      <c r="P176" s="7" t="e">
        <v>#N/A</v>
      </c>
      <c r="Q176" s="7" t="e">
        <v>#N/A</v>
      </c>
      <c r="R176" s="7" t="e">
        <v>#N/A</v>
      </c>
      <c r="S176" s="7" t="e">
        <v>#N/A</v>
      </c>
      <c r="T176" s="7" t="e">
        <v>#N/A</v>
      </c>
      <c r="U176" s="7" t="e">
        <v>#N/A</v>
      </c>
      <c r="V176" s="7" t="e">
        <v>#N/A</v>
      </c>
      <c r="W176" s="3">
        <v>0</v>
      </c>
      <c r="X176" s="3" t="e">
        <v>#N/A</v>
      </c>
      <c r="Y176" s="7" t="e">
        <v>#N/A</v>
      </c>
      <c r="Z176" s="7">
        <f t="shared" si="17"/>
        <v>0</v>
      </c>
      <c r="AA176" s="7">
        <f t="shared" si="18"/>
        <v>0</v>
      </c>
      <c r="AB176" s="7" t="b">
        <f t="shared" si="19"/>
        <v>0</v>
      </c>
      <c r="AC176" s="7" t="b">
        <f t="shared" si="20"/>
        <v>1</v>
      </c>
      <c r="AD176" s="7" t="b">
        <f t="shared" si="21"/>
        <v>0</v>
      </c>
      <c r="AE176" s="7" t="b">
        <f t="shared" si="22"/>
        <v>1</v>
      </c>
      <c r="AF176" s="7" t="b">
        <f t="shared" si="23"/>
        <v>0</v>
      </c>
      <c r="AH176" t="b">
        <f>AND(Table252102[[#This Row],[Developmental toxicity]:[Reproductive toxicity]])</f>
        <v>0</v>
      </c>
    </row>
    <row r="177" spans="1:34" x14ac:dyDescent="0.25">
      <c r="A177" s="3">
        <f t="shared" si="16"/>
        <v>176</v>
      </c>
      <c r="B177" s="3"/>
      <c r="C177" s="3" t="s">
        <v>13093</v>
      </c>
      <c r="D177" s="3" t="s">
        <v>17968</v>
      </c>
      <c r="E177" s="29" t="s">
        <v>18151</v>
      </c>
      <c r="F177" s="3" t="s">
        <v>18069</v>
      </c>
      <c r="G177" s="3" t="s">
        <v>18324</v>
      </c>
      <c r="H177" s="3" t="s">
        <v>18325</v>
      </c>
      <c r="I177" s="3" t="s">
        <v>18326</v>
      </c>
      <c r="J177" s="3"/>
      <c r="K177" s="7" t="e">
        <v>#N/A</v>
      </c>
      <c r="L177" s="7" t="e">
        <v>#N/A</v>
      </c>
      <c r="M177" s="7" t="e">
        <v>#N/A</v>
      </c>
      <c r="N177" s="7" t="e">
        <v>#N/A</v>
      </c>
      <c r="O177" s="7" t="e">
        <v>#N/A</v>
      </c>
      <c r="P177" s="7" t="e">
        <v>#N/A</v>
      </c>
      <c r="Q177" s="7" t="e">
        <v>#N/A</v>
      </c>
      <c r="R177" s="7" t="e">
        <v>#N/A</v>
      </c>
      <c r="S177" s="7" t="e">
        <v>#N/A</v>
      </c>
      <c r="T177" s="7" t="e">
        <v>#N/A</v>
      </c>
      <c r="U177" s="7" t="e">
        <v>#N/A</v>
      </c>
      <c r="V177" s="7" t="e">
        <v>#N/A</v>
      </c>
      <c r="W177" s="3">
        <v>0</v>
      </c>
      <c r="X177" s="3" t="e">
        <v>#N/A</v>
      </c>
      <c r="Y177" s="7" t="e">
        <v>#N/A</v>
      </c>
      <c r="Z177" s="7">
        <f t="shared" si="17"/>
        <v>0</v>
      </c>
      <c r="AA177" s="7">
        <f t="shared" si="18"/>
        <v>0</v>
      </c>
      <c r="AB177" s="7" t="b">
        <f t="shared" si="19"/>
        <v>0</v>
      </c>
      <c r="AC177" s="7" t="b">
        <f t="shared" si="20"/>
        <v>1</v>
      </c>
      <c r="AD177" s="7" t="b">
        <f t="shared" si="21"/>
        <v>0</v>
      </c>
      <c r="AE177" s="7" t="b">
        <f t="shared" si="22"/>
        <v>1</v>
      </c>
      <c r="AF177" s="7" t="b">
        <f t="shared" si="23"/>
        <v>0</v>
      </c>
      <c r="AH177" t="b">
        <f>AND(Table252102[[#This Row],[Developmental toxicity]:[Reproductive toxicity]])</f>
        <v>0</v>
      </c>
    </row>
    <row r="178" spans="1:34" x14ac:dyDescent="0.25">
      <c r="A178" s="3">
        <f t="shared" si="16"/>
        <v>177</v>
      </c>
      <c r="B178" s="3"/>
      <c r="C178" s="3" t="s">
        <v>12447</v>
      </c>
      <c r="D178" s="3" t="s">
        <v>17909</v>
      </c>
      <c r="E178" s="29" t="s">
        <v>16353</v>
      </c>
      <c r="F178" s="3" t="s">
        <v>16354</v>
      </c>
      <c r="G178" s="3" t="s">
        <v>16355</v>
      </c>
      <c r="H178" s="3" t="s">
        <v>16355</v>
      </c>
      <c r="I178" s="3" t="s">
        <v>16356</v>
      </c>
      <c r="J178" s="3"/>
      <c r="K178" s="7" t="e">
        <v>#N/A</v>
      </c>
      <c r="L178" s="7" t="e">
        <v>#N/A</v>
      </c>
      <c r="M178" s="7" t="e">
        <v>#N/A</v>
      </c>
      <c r="N178" s="7" t="e">
        <v>#N/A</v>
      </c>
      <c r="O178" s="7" t="e">
        <v>#N/A</v>
      </c>
      <c r="P178" s="7" t="e">
        <v>#N/A</v>
      </c>
      <c r="Q178" s="7" t="e">
        <v>#N/A</v>
      </c>
      <c r="R178" s="7" t="e">
        <v>#N/A</v>
      </c>
      <c r="S178" s="7" t="e">
        <v>#N/A</v>
      </c>
      <c r="T178" s="7" t="e">
        <v>#N/A</v>
      </c>
      <c r="U178" s="7" t="e">
        <v>#N/A</v>
      </c>
      <c r="V178" s="7" t="e">
        <v>#N/A</v>
      </c>
      <c r="W178" s="3">
        <v>0</v>
      </c>
      <c r="X178" s="3" t="e">
        <v>#N/A</v>
      </c>
      <c r="Y178" s="7" t="e">
        <v>#N/A</v>
      </c>
      <c r="Z178" s="7">
        <f t="shared" si="17"/>
        <v>0</v>
      </c>
      <c r="AA178" s="7">
        <f t="shared" si="18"/>
        <v>0</v>
      </c>
      <c r="AB178" s="7" t="b">
        <f t="shared" si="19"/>
        <v>0</v>
      </c>
      <c r="AC178" s="7" t="b">
        <f t="shared" si="20"/>
        <v>1</v>
      </c>
      <c r="AD178" s="7" t="b">
        <f t="shared" si="21"/>
        <v>0</v>
      </c>
      <c r="AE178" s="7" t="b">
        <f t="shared" si="22"/>
        <v>1</v>
      </c>
      <c r="AF178" s="7" t="b">
        <f t="shared" si="23"/>
        <v>0</v>
      </c>
      <c r="AH178" t="b">
        <f>AND(Table252102[[#This Row],[Developmental toxicity]:[Reproductive toxicity]])</f>
        <v>0</v>
      </c>
    </row>
    <row r="179" spans="1:34" x14ac:dyDescent="0.25">
      <c r="A179" s="3">
        <f t="shared" si="16"/>
        <v>178</v>
      </c>
      <c r="B179" s="3"/>
      <c r="C179" s="3" t="s">
        <v>12443</v>
      </c>
      <c r="D179" s="3" t="s">
        <v>17907</v>
      </c>
      <c r="E179" s="29" t="s">
        <v>16341</v>
      </c>
      <c r="F179" s="3" t="s">
        <v>16342</v>
      </c>
      <c r="G179" s="3" t="s">
        <v>16343</v>
      </c>
      <c r="H179" s="3" t="s">
        <v>16343</v>
      </c>
      <c r="I179" s="3" t="s">
        <v>16344</v>
      </c>
      <c r="J179" s="3"/>
      <c r="K179" s="7" t="e">
        <v>#N/A</v>
      </c>
      <c r="L179" s="7" t="e">
        <v>#N/A</v>
      </c>
      <c r="M179" s="7" t="e">
        <v>#N/A</v>
      </c>
      <c r="N179" s="7" t="e">
        <v>#N/A</v>
      </c>
      <c r="O179" s="7" t="e">
        <v>#N/A</v>
      </c>
      <c r="P179" s="7" t="e">
        <v>#N/A</v>
      </c>
      <c r="Q179" s="7" t="e">
        <v>#N/A</v>
      </c>
      <c r="R179" s="7" t="e">
        <v>#N/A</v>
      </c>
      <c r="S179" s="7" t="e">
        <v>#N/A</v>
      </c>
      <c r="T179" s="7" t="e">
        <v>#N/A</v>
      </c>
      <c r="U179" s="7" t="e">
        <v>#N/A</v>
      </c>
      <c r="V179" s="7" t="e">
        <v>#N/A</v>
      </c>
      <c r="W179" s="3">
        <v>0</v>
      </c>
      <c r="X179" s="3" t="e">
        <v>#N/A</v>
      </c>
      <c r="Y179" s="7" t="e">
        <v>#N/A</v>
      </c>
      <c r="Z179" s="7">
        <f t="shared" si="17"/>
        <v>0</v>
      </c>
      <c r="AA179" s="7">
        <f t="shared" si="18"/>
        <v>0</v>
      </c>
      <c r="AB179" s="7" t="b">
        <f t="shared" si="19"/>
        <v>0</v>
      </c>
      <c r="AC179" s="7" t="b">
        <f t="shared" si="20"/>
        <v>1</v>
      </c>
      <c r="AD179" s="7" t="b">
        <f t="shared" si="21"/>
        <v>0</v>
      </c>
      <c r="AE179" s="7" t="b">
        <f t="shared" si="22"/>
        <v>1</v>
      </c>
      <c r="AF179" s="7" t="b">
        <f t="shared" si="23"/>
        <v>0</v>
      </c>
      <c r="AH179" t="b">
        <f>AND(Table252102[[#This Row],[Developmental toxicity]:[Reproductive toxicity]])</f>
        <v>0</v>
      </c>
    </row>
    <row r="180" spans="1:34" x14ac:dyDescent="0.25">
      <c r="A180" s="3">
        <f t="shared" si="16"/>
        <v>179</v>
      </c>
      <c r="B180" s="3"/>
      <c r="C180" s="3" t="s">
        <v>13097</v>
      </c>
      <c r="D180" s="3" t="s">
        <v>17970</v>
      </c>
      <c r="E180" s="29" t="s">
        <v>18152</v>
      </c>
      <c r="F180" s="3" t="s">
        <v>18070</v>
      </c>
      <c r="G180" s="3" t="s">
        <v>18327</v>
      </c>
      <c r="H180" s="3" t="s">
        <v>18327</v>
      </c>
      <c r="I180" s="3" t="s">
        <v>18328</v>
      </c>
      <c r="J180" s="3"/>
      <c r="K180" s="7" t="e">
        <v>#N/A</v>
      </c>
      <c r="L180" s="7" t="e">
        <v>#N/A</v>
      </c>
      <c r="M180" s="7" t="e">
        <v>#N/A</v>
      </c>
      <c r="N180" s="7" t="e">
        <v>#N/A</v>
      </c>
      <c r="O180" s="7" t="e">
        <v>#N/A</v>
      </c>
      <c r="P180" s="7" t="e">
        <v>#N/A</v>
      </c>
      <c r="Q180" s="7" t="e">
        <v>#N/A</v>
      </c>
      <c r="R180" s="7" t="e">
        <v>#N/A</v>
      </c>
      <c r="S180" s="7" t="e">
        <v>#N/A</v>
      </c>
      <c r="T180" s="7" t="e">
        <v>#N/A</v>
      </c>
      <c r="U180" s="7" t="e">
        <v>#N/A</v>
      </c>
      <c r="V180" s="7" t="e">
        <v>#N/A</v>
      </c>
      <c r="W180" s="3">
        <v>0</v>
      </c>
      <c r="X180" s="3" t="e">
        <v>#N/A</v>
      </c>
      <c r="Y180" s="7" t="e">
        <v>#N/A</v>
      </c>
      <c r="Z180" s="7">
        <f t="shared" si="17"/>
        <v>0</v>
      </c>
      <c r="AA180" s="7">
        <f t="shared" si="18"/>
        <v>0</v>
      </c>
      <c r="AB180" s="7" t="b">
        <f t="shared" si="19"/>
        <v>0</v>
      </c>
      <c r="AC180" s="7" t="b">
        <f t="shared" si="20"/>
        <v>1</v>
      </c>
      <c r="AD180" s="7" t="b">
        <f t="shared" si="21"/>
        <v>0</v>
      </c>
      <c r="AE180" s="7" t="b">
        <f t="shared" si="22"/>
        <v>1</v>
      </c>
      <c r="AF180" s="7" t="b">
        <f t="shared" si="23"/>
        <v>0</v>
      </c>
      <c r="AH180" t="b">
        <f>AND(Table252102[[#This Row],[Developmental toxicity]:[Reproductive toxicity]])</f>
        <v>0</v>
      </c>
    </row>
    <row r="181" spans="1:34" x14ac:dyDescent="0.25">
      <c r="A181" s="3">
        <f t="shared" si="16"/>
        <v>180</v>
      </c>
      <c r="B181" s="3"/>
      <c r="C181" s="3" t="s">
        <v>13094</v>
      </c>
      <c r="D181" s="3" t="s">
        <v>17969</v>
      </c>
      <c r="E181" s="29" t="s">
        <v>17332</v>
      </c>
      <c r="F181" s="3" t="s">
        <v>17333</v>
      </c>
      <c r="G181" s="3" t="s">
        <v>17334</v>
      </c>
      <c r="H181" s="3" t="s">
        <v>17334</v>
      </c>
      <c r="I181" s="3" t="s">
        <v>17335</v>
      </c>
      <c r="J181" s="3"/>
      <c r="K181" s="7" t="e">
        <v>#N/A</v>
      </c>
      <c r="L181" s="7" t="e">
        <v>#N/A</v>
      </c>
      <c r="M181" s="7" t="e">
        <v>#N/A</v>
      </c>
      <c r="N181" s="7" t="e">
        <v>#N/A</v>
      </c>
      <c r="O181" s="7" t="e">
        <v>#N/A</v>
      </c>
      <c r="P181" s="7" t="e">
        <v>#N/A</v>
      </c>
      <c r="Q181" s="7" t="e">
        <v>#N/A</v>
      </c>
      <c r="R181" s="7" t="e">
        <v>#N/A</v>
      </c>
      <c r="S181" s="7" t="e">
        <v>#N/A</v>
      </c>
      <c r="T181" s="7" t="e">
        <v>#N/A</v>
      </c>
      <c r="U181" s="7" t="e">
        <v>#N/A</v>
      </c>
      <c r="V181" s="7" t="e">
        <v>#N/A</v>
      </c>
      <c r="W181" s="3">
        <v>0</v>
      </c>
      <c r="X181" s="3" t="e">
        <v>#N/A</v>
      </c>
      <c r="Y181" s="7" t="e">
        <v>#N/A</v>
      </c>
      <c r="Z181" s="7">
        <f t="shared" si="17"/>
        <v>0</v>
      </c>
      <c r="AA181" s="7">
        <f t="shared" si="18"/>
        <v>0</v>
      </c>
      <c r="AB181" s="7" t="b">
        <f t="shared" si="19"/>
        <v>0</v>
      </c>
      <c r="AC181" s="7" t="b">
        <f t="shared" si="20"/>
        <v>1</v>
      </c>
      <c r="AD181" s="7" t="b">
        <f t="shared" si="21"/>
        <v>0</v>
      </c>
      <c r="AE181" s="7" t="b">
        <f t="shared" si="22"/>
        <v>1</v>
      </c>
      <c r="AF181" s="7" t="b">
        <f t="shared" si="23"/>
        <v>0</v>
      </c>
      <c r="AH181" t="b">
        <f>AND(Table252102[[#This Row],[Developmental toxicity]:[Reproductive toxicity]])</f>
        <v>0</v>
      </c>
    </row>
    <row r="182" spans="1:34" x14ac:dyDescent="0.25">
      <c r="A182" s="3">
        <f t="shared" si="16"/>
        <v>181</v>
      </c>
      <c r="B182" s="3" t="s">
        <v>1440</v>
      </c>
      <c r="C182" s="3" t="s">
        <v>2521</v>
      </c>
      <c r="D182" s="3" t="s">
        <v>3466</v>
      </c>
      <c r="E182" s="12" t="s">
        <v>7795</v>
      </c>
      <c r="F182" t="s">
        <v>8634</v>
      </c>
      <c r="G182" t="s">
        <v>10147</v>
      </c>
      <c r="H182" t="s">
        <v>10147</v>
      </c>
      <c r="I182" t="s">
        <v>10148</v>
      </c>
      <c r="J182" s="3"/>
      <c r="K182" s="7" t="e">
        <v>#N/A</v>
      </c>
      <c r="L182" s="7" t="e">
        <v>#N/A</v>
      </c>
      <c r="M182" s="7" t="e">
        <v>#N/A</v>
      </c>
      <c r="N182" s="7" t="e">
        <v>#N/A</v>
      </c>
      <c r="O182" s="7" t="e">
        <v>#N/A</v>
      </c>
      <c r="P182" s="7" t="e">
        <v>#N/A</v>
      </c>
      <c r="Q182" s="7" t="e">
        <v>#N/A</v>
      </c>
      <c r="R182" s="7" t="e">
        <v>#N/A</v>
      </c>
      <c r="S182" s="7" t="e">
        <v>#N/A</v>
      </c>
      <c r="T182" s="7">
        <v>0</v>
      </c>
      <c r="U182" s="7" t="e">
        <v>#N/A</v>
      </c>
      <c r="V182" s="7" t="e">
        <v>#N/A</v>
      </c>
      <c r="W182" s="7" t="e">
        <v>#N/A</v>
      </c>
      <c r="X182" s="7" t="e">
        <v>#N/A</v>
      </c>
      <c r="Y182" s="7" t="e">
        <v>#N/A</v>
      </c>
      <c r="Z182" s="7">
        <f t="shared" si="17"/>
        <v>0</v>
      </c>
      <c r="AA182" s="7">
        <f t="shared" si="18"/>
        <v>0</v>
      </c>
      <c r="AB182" s="7" t="b">
        <f t="shared" si="19"/>
        <v>1</v>
      </c>
      <c r="AC182" s="7" t="b">
        <f t="shared" si="20"/>
        <v>0</v>
      </c>
      <c r="AD182" s="7" t="b">
        <f t="shared" si="21"/>
        <v>1</v>
      </c>
      <c r="AE182" s="7" t="b">
        <f t="shared" si="22"/>
        <v>0</v>
      </c>
      <c r="AF182" s="7" t="b">
        <f t="shared" si="23"/>
        <v>0</v>
      </c>
      <c r="AH182" t="b">
        <f>AND(Table252102[[#This Row],[Developmental toxicity]:[Reproductive toxicity]])</f>
        <v>0</v>
      </c>
    </row>
    <row r="183" spans="1:34" x14ac:dyDescent="0.25">
      <c r="A183" s="3">
        <f t="shared" si="16"/>
        <v>182</v>
      </c>
      <c r="B183" s="3"/>
      <c r="C183" s="3" t="s">
        <v>10942</v>
      </c>
      <c r="D183" s="3" t="s">
        <v>10941</v>
      </c>
      <c r="E183" s="29" t="s">
        <v>13740</v>
      </c>
      <c r="F183" s="3" t="s">
        <v>13741</v>
      </c>
      <c r="G183" s="3" t="s">
        <v>13742</v>
      </c>
      <c r="H183" s="3" t="s">
        <v>13743</v>
      </c>
      <c r="I183" s="3" t="s">
        <v>13744</v>
      </c>
      <c r="J183" s="3"/>
      <c r="K183" s="7" t="e">
        <v>#N/A</v>
      </c>
      <c r="L183" s="7" t="e">
        <v>#N/A</v>
      </c>
      <c r="M183" s="7" t="e">
        <v>#N/A</v>
      </c>
      <c r="N183" s="7" t="e">
        <v>#N/A</v>
      </c>
      <c r="O183" s="7" t="e">
        <v>#N/A</v>
      </c>
      <c r="P183" s="7" t="e">
        <v>#N/A</v>
      </c>
      <c r="Q183" s="7" t="e">
        <v>#N/A</v>
      </c>
      <c r="R183" s="7" t="e">
        <v>#N/A</v>
      </c>
      <c r="S183" s="7" t="e">
        <v>#N/A</v>
      </c>
      <c r="T183" s="7" t="e">
        <v>#N/A</v>
      </c>
      <c r="U183" s="7" t="e">
        <v>#N/A</v>
      </c>
      <c r="V183" s="7" t="e">
        <v>#N/A</v>
      </c>
      <c r="W183" s="3">
        <v>1</v>
      </c>
      <c r="X183" s="3" t="e">
        <v>#N/A</v>
      </c>
      <c r="Y183" s="7" t="e">
        <v>#N/A</v>
      </c>
      <c r="Z183" s="7">
        <f t="shared" si="17"/>
        <v>1</v>
      </c>
      <c r="AA183" s="7">
        <f t="shared" si="18"/>
        <v>1</v>
      </c>
      <c r="AB183" s="7" t="b">
        <f t="shared" si="19"/>
        <v>0</v>
      </c>
      <c r="AC183" s="7" t="b">
        <f t="shared" si="20"/>
        <v>1</v>
      </c>
      <c r="AD183" s="7" t="b">
        <f t="shared" si="21"/>
        <v>0</v>
      </c>
      <c r="AE183" s="7" t="b">
        <f t="shared" si="22"/>
        <v>1</v>
      </c>
      <c r="AF183" s="7" t="b">
        <f t="shared" si="23"/>
        <v>0</v>
      </c>
      <c r="AH183" t="b">
        <f>AND(Table252102[[#This Row],[Developmental toxicity]:[Reproductive toxicity]])</f>
        <v>0</v>
      </c>
    </row>
    <row r="184" spans="1:34" x14ac:dyDescent="0.25">
      <c r="A184" s="3">
        <f t="shared" si="16"/>
        <v>183</v>
      </c>
      <c r="B184" s="3" t="s">
        <v>1440</v>
      </c>
      <c r="C184" s="3" t="s">
        <v>1576</v>
      </c>
      <c r="D184" s="3" t="s">
        <v>1577</v>
      </c>
      <c r="E184" s="29" t="s">
        <v>7035</v>
      </c>
      <c r="F184" s="3" t="s">
        <v>1606</v>
      </c>
      <c r="G184" s="3" t="s">
        <v>1605</v>
      </c>
      <c r="H184" s="3" t="s">
        <v>1605</v>
      </c>
      <c r="I184" s="3" t="s">
        <v>7130</v>
      </c>
      <c r="J184" s="3"/>
      <c r="K184" s="7" t="e">
        <v>#N/A</v>
      </c>
      <c r="L184" s="7" t="e">
        <v>#N/A</v>
      </c>
      <c r="M184" s="7" t="e">
        <v>#N/A</v>
      </c>
      <c r="N184" s="7">
        <v>0</v>
      </c>
      <c r="O184" s="7" t="e">
        <v>#N/A</v>
      </c>
      <c r="P184" s="7" t="e">
        <v>#N/A</v>
      </c>
      <c r="Q184" s="7" t="e">
        <v>#N/A</v>
      </c>
      <c r="R184" s="7">
        <v>0</v>
      </c>
      <c r="S184" s="7" t="e">
        <v>#N/A</v>
      </c>
      <c r="T184" s="7">
        <v>1</v>
      </c>
      <c r="U184" s="7" t="e">
        <v>#N/A</v>
      </c>
      <c r="V184" s="7" t="e">
        <v>#N/A</v>
      </c>
      <c r="W184" s="7" t="e">
        <v>#N/A</v>
      </c>
      <c r="X184" s="7" t="e">
        <v>#N/A</v>
      </c>
      <c r="Y184" s="7" t="e">
        <v>#N/A</v>
      </c>
      <c r="Z184" s="7">
        <f t="shared" si="17"/>
        <v>1</v>
      </c>
      <c r="AA184" s="7">
        <f t="shared" si="18"/>
        <v>0</v>
      </c>
      <c r="AB184" s="7" t="b">
        <f t="shared" si="19"/>
        <v>1</v>
      </c>
      <c r="AC184" s="7" t="b">
        <f t="shared" si="20"/>
        <v>1</v>
      </c>
      <c r="AD184" s="7" t="b">
        <f t="shared" si="21"/>
        <v>1</v>
      </c>
      <c r="AE184" s="7" t="b">
        <f t="shared" si="22"/>
        <v>1</v>
      </c>
      <c r="AF184" s="7" t="b">
        <f t="shared" si="23"/>
        <v>1</v>
      </c>
      <c r="AH184" t="b">
        <f>AND(Table252102[[#This Row],[Developmental toxicity]:[Reproductive toxicity]])</f>
        <v>1</v>
      </c>
    </row>
    <row r="185" spans="1:34" x14ac:dyDescent="0.25">
      <c r="A185" s="3">
        <f t="shared" si="16"/>
        <v>184</v>
      </c>
      <c r="B185" s="3"/>
      <c r="C185" s="3" t="s">
        <v>10795</v>
      </c>
      <c r="D185" s="3" t="s">
        <v>17795</v>
      </c>
      <c r="E185" s="29" t="s">
        <v>13475</v>
      </c>
      <c r="F185" s="3" t="s">
        <v>13476</v>
      </c>
      <c r="G185" s="3" t="s">
        <v>13477</v>
      </c>
      <c r="H185" s="3" t="s">
        <v>13478</v>
      </c>
      <c r="I185" s="3" t="s">
        <v>13479</v>
      </c>
      <c r="J185" s="3"/>
      <c r="K185" s="7" t="e">
        <v>#N/A</v>
      </c>
      <c r="L185" s="7" t="e">
        <v>#N/A</v>
      </c>
      <c r="M185" s="7" t="e">
        <v>#N/A</v>
      </c>
      <c r="N185" s="7" t="e">
        <v>#N/A</v>
      </c>
      <c r="O185" s="7" t="e">
        <v>#N/A</v>
      </c>
      <c r="P185" s="7" t="e">
        <v>#N/A</v>
      </c>
      <c r="Q185" s="7" t="e">
        <v>#N/A</v>
      </c>
      <c r="R185" s="7" t="e">
        <v>#N/A</v>
      </c>
      <c r="S185" s="7" t="e">
        <v>#N/A</v>
      </c>
      <c r="T185" s="7" t="e">
        <v>#N/A</v>
      </c>
      <c r="U185" s="7" t="e">
        <v>#N/A</v>
      </c>
      <c r="V185" s="7" t="e">
        <v>#N/A</v>
      </c>
      <c r="W185" s="3">
        <v>1</v>
      </c>
      <c r="X185" s="3" t="e">
        <v>#N/A</v>
      </c>
      <c r="Y185" s="7" t="e">
        <v>#N/A</v>
      </c>
      <c r="Z185" s="7">
        <f t="shared" si="17"/>
        <v>1</v>
      </c>
      <c r="AA185" s="7">
        <f t="shared" si="18"/>
        <v>1</v>
      </c>
      <c r="AB185" s="7" t="b">
        <f t="shared" si="19"/>
        <v>0</v>
      </c>
      <c r="AC185" s="7" t="b">
        <f t="shared" si="20"/>
        <v>1</v>
      </c>
      <c r="AD185" s="7" t="b">
        <f t="shared" si="21"/>
        <v>0</v>
      </c>
      <c r="AE185" s="7" t="b">
        <f t="shared" si="22"/>
        <v>1</v>
      </c>
      <c r="AF185" s="7" t="b">
        <f t="shared" si="23"/>
        <v>0</v>
      </c>
      <c r="AH185" t="b">
        <f>AND(Table252102[[#This Row],[Developmental toxicity]:[Reproductive toxicity]])</f>
        <v>0</v>
      </c>
    </row>
    <row r="186" spans="1:34" x14ac:dyDescent="0.25">
      <c r="A186" s="3">
        <f t="shared" si="16"/>
        <v>185</v>
      </c>
      <c r="B186" s="3">
        <v>66</v>
      </c>
      <c r="C186" s="3" t="s">
        <v>410</v>
      </c>
      <c r="D186" s="3" t="s">
        <v>3065</v>
      </c>
      <c r="E186" s="29" t="s">
        <v>4585</v>
      </c>
      <c r="F186" s="3" t="s">
        <v>5511</v>
      </c>
      <c r="G186" s="3" t="s">
        <v>411</v>
      </c>
      <c r="H186" s="3" t="s">
        <v>6004</v>
      </c>
      <c r="I186" s="3" t="s">
        <v>6402</v>
      </c>
      <c r="J186" s="3" t="s">
        <v>1431</v>
      </c>
      <c r="K186" s="7" t="e">
        <v>#N/A</v>
      </c>
      <c r="L186" s="7">
        <v>1</v>
      </c>
      <c r="M186" s="7" t="e">
        <v>#N/A</v>
      </c>
      <c r="N186" s="7" t="e">
        <v>#N/A</v>
      </c>
      <c r="O186" s="7" t="e">
        <v>#N/A</v>
      </c>
      <c r="P186" s="7" t="e">
        <v>#N/A</v>
      </c>
      <c r="Q186" s="7" t="e">
        <v>#N/A</v>
      </c>
      <c r="R186" s="7" t="e">
        <v>#N/A</v>
      </c>
      <c r="S186" s="7" t="e">
        <v>#N/A</v>
      </c>
      <c r="T186" s="7">
        <v>0</v>
      </c>
      <c r="U186" s="7" t="e">
        <v>#N/A</v>
      </c>
      <c r="V186" s="7" t="e">
        <v>#N/A</v>
      </c>
      <c r="W186" s="7" t="e">
        <v>#N/A</v>
      </c>
      <c r="X186" s="7" t="e">
        <v>#N/A</v>
      </c>
      <c r="Y186" s="7">
        <v>1</v>
      </c>
      <c r="Z186" s="7">
        <f t="shared" si="17"/>
        <v>1</v>
      </c>
      <c r="AA186" s="7">
        <f t="shared" si="18"/>
        <v>1</v>
      </c>
      <c r="AB186" s="7" t="b">
        <f t="shared" si="19"/>
        <v>1</v>
      </c>
      <c r="AC186" s="7" t="b">
        <f t="shared" si="20"/>
        <v>0</v>
      </c>
      <c r="AD186" s="7" t="b">
        <f t="shared" si="21"/>
        <v>1</v>
      </c>
      <c r="AE186" s="7" t="b">
        <f t="shared" si="22"/>
        <v>0</v>
      </c>
      <c r="AF186" s="7" t="b">
        <f t="shared" si="23"/>
        <v>0</v>
      </c>
      <c r="AH186" t="b">
        <f>AND(Table252102[[#This Row],[Developmental toxicity]:[Reproductive toxicity]])</f>
        <v>0</v>
      </c>
    </row>
    <row r="187" spans="1:34" ht="30" x14ac:dyDescent="0.25">
      <c r="A187" s="3">
        <f t="shared" si="16"/>
        <v>186</v>
      </c>
      <c r="B187" s="3" t="s">
        <v>1440</v>
      </c>
      <c r="C187" s="14" t="s">
        <v>1891</v>
      </c>
      <c r="D187" s="14" t="s">
        <v>1892</v>
      </c>
      <c r="E187" s="12" t="s">
        <v>7093</v>
      </c>
      <c r="F187" s="7" t="s">
        <v>1913</v>
      </c>
      <c r="G187" s="7" t="s">
        <v>1912</v>
      </c>
      <c r="H187" t="s">
        <v>1912</v>
      </c>
      <c r="I187" t="s">
        <v>7203</v>
      </c>
      <c r="J187" s="3" t="s">
        <v>1921</v>
      </c>
      <c r="K187" s="7" t="e">
        <v>#N/A</v>
      </c>
      <c r="L187" s="7" t="e">
        <v>#N/A</v>
      </c>
      <c r="M187" s="7" t="e">
        <v>#N/A</v>
      </c>
      <c r="N187" s="7" t="e">
        <v>#N/A</v>
      </c>
      <c r="O187" s="7" t="e">
        <v>#N/A</v>
      </c>
      <c r="P187" s="7" t="e">
        <v>#N/A</v>
      </c>
      <c r="Q187" s="7" t="e">
        <v>#N/A</v>
      </c>
      <c r="R187" s="7" t="e">
        <v>#N/A</v>
      </c>
      <c r="S187" s="7">
        <v>0</v>
      </c>
      <c r="T187" s="7" t="e">
        <v>#N/A</v>
      </c>
      <c r="U187" s="7" t="e">
        <v>#N/A</v>
      </c>
      <c r="V187" s="7" t="e">
        <v>#N/A</v>
      </c>
      <c r="W187" s="7" t="e">
        <v>#N/A</v>
      </c>
      <c r="X187" s="7" t="e">
        <v>#N/A</v>
      </c>
      <c r="Y187" s="7" t="e">
        <v>#N/A</v>
      </c>
      <c r="Z187" s="7">
        <f t="shared" si="17"/>
        <v>0</v>
      </c>
      <c r="AA187" s="7">
        <f t="shared" si="18"/>
        <v>0</v>
      </c>
      <c r="AB187" s="7" t="b">
        <f t="shared" si="19"/>
        <v>0</v>
      </c>
      <c r="AC187" s="7" t="b">
        <f t="shared" si="20"/>
        <v>1</v>
      </c>
      <c r="AD187" s="7" t="b">
        <f t="shared" si="21"/>
        <v>1</v>
      </c>
      <c r="AE187" s="7" t="b">
        <f t="shared" si="22"/>
        <v>0</v>
      </c>
      <c r="AF187" s="7" t="b">
        <f t="shared" si="23"/>
        <v>1</v>
      </c>
      <c r="AH187" t="b">
        <f>AND(Table252102[[#This Row],[Developmental toxicity]:[Reproductive toxicity]])</f>
        <v>0</v>
      </c>
    </row>
    <row r="188" spans="1:34" x14ac:dyDescent="0.25">
      <c r="A188" s="3">
        <f t="shared" si="16"/>
        <v>187</v>
      </c>
      <c r="B188" s="3" t="s">
        <v>1440</v>
      </c>
      <c r="C188" s="3" t="s">
        <v>2419</v>
      </c>
      <c r="D188" s="3" t="s">
        <v>3349</v>
      </c>
      <c r="E188" s="12" t="s">
        <v>7696</v>
      </c>
      <c r="F188" t="s">
        <v>8537</v>
      </c>
      <c r="G188" t="s">
        <v>9932</v>
      </c>
      <c r="H188" t="s">
        <v>9932</v>
      </c>
      <c r="I188" t="s">
        <v>9933</v>
      </c>
      <c r="J188" s="3"/>
      <c r="K188" s="7" t="e">
        <v>#N/A</v>
      </c>
      <c r="L188" s="7" t="e">
        <v>#N/A</v>
      </c>
      <c r="M188" s="7" t="e">
        <v>#N/A</v>
      </c>
      <c r="N188" s="7" t="e">
        <v>#N/A</v>
      </c>
      <c r="O188" s="7" t="e">
        <v>#N/A</v>
      </c>
      <c r="P188" s="7" t="e">
        <v>#N/A</v>
      </c>
      <c r="Q188" s="7" t="e">
        <v>#N/A</v>
      </c>
      <c r="R188" s="7" t="e">
        <v>#N/A</v>
      </c>
      <c r="S188" s="7" t="e">
        <v>#N/A</v>
      </c>
      <c r="T188" s="7">
        <v>0</v>
      </c>
      <c r="U188" s="7" t="e">
        <v>#N/A</v>
      </c>
      <c r="V188" s="7" t="e">
        <v>#N/A</v>
      </c>
      <c r="W188" s="3">
        <v>1</v>
      </c>
      <c r="X188" s="3">
        <v>1</v>
      </c>
      <c r="Y188" s="7" t="e">
        <v>#N/A</v>
      </c>
      <c r="Z188" s="7">
        <f t="shared" si="17"/>
        <v>1</v>
      </c>
      <c r="AA188" s="7">
        <f t="shared" si="18"/>
        <v>1</v>
      </c>
      <c r="AB188" s="7" t="b">
        <f t="shared" si="19"/>
        <v>1</v>
      </c>
      <c r="AC188" s="7" t="b">
        <f t="shared" si="20"/>
        <v>1</v>
      </c>
      <c r="AD188" s="7" t="b">
        <f t="shared" si="21"/>
        <v>1</v>
      </c>
      <c r="AE188" s="7" t="b">
        <f t="shared" si="22"/>
        <v>1</v>
      </c>
      <c r="AF188" s="7" t="b">
        <f t="shared" si="23"/>
        <v>0</v>
      </c>
      <c r="AH188" t="b">
        <f>AND(Table252102[[#This Row],[Developmental toxicity]:[Reproductive toxicity]])</f>
        <v>1</v>
      </c>
    </row>
    <row r="189" spans="1:34" x14ac:dyDescent="0.25">
      <c r="A189" s="3">
        <f t="shared" si="16"/>
        <v>188</v>
      </c>
      <c r="B189" s="3"/>
      <c r="C189" s="3" t="s">
        <v>11815</v>
      </c>
      <c r="D189" s="3" t="s">
        <v>11814</v>
      </c>
      <c r="E189" s="29" t="s">
        <v>15367</v>
      </c>
      <c r="F189" s="3" t="s">
        <v>15368</v>
      </c>
      <c r="G189" s="3" t="s">
        <v>15369</v>
      </c>
      <c r="H189" s="3" t="s">
        <v>15369</v>
      </c>
      <c r="I189" s="3" t="s">
        <v>15370</v>
      </c>
      <c r="J189" s="3"/>
      <c r="K189" s="7" t="e">
        <v>#N/A</v>
      </c>
      <c r="L189" s="7" t="e">
        <v>#N/A</v>
      </c>
      <c r="M189" s="7" t="e">
        <v>#N/A</v>
      </c>
      <c r="N189" s="7" t="e">
        <v>#N/A</v>
      </c>
      <c r="O189" s="7" t="e">
        <v>#N/A</v>
      </c>
      <c r="P189" s="7" t="e">
        <v>#N/A</v>
      </c>
      <c r="Q189" s="7" t="e">
        <v>#N/A</v>
      </c>
      <c r="R189" s="7" t="e">
        <v>#N/A</v>
      </c>
      <c r="S189" s="7" t="e">
        <v>#N/A</v>
      </c>
      <c r="T189" s="7" t="e">
        <v>#N/A</v>
      </c>
      <c r="U189" s="7" t="e">
        <v>#N/A</v>
      </c>
      <c r="V189" s="7" t="e">
        <v>#N/A</v>
      </c>
      <c r="W189" s="3">
        <v>0</v>
      </c>
      <c r="X189" s="3" t="e">
        <v>#N/A</v>
      </c>
      <c r="Y189" s="7" t="e">
        <v>#N/A</v>
      </c>
      <c r="Z189" s="7">
        <f t="shared" si="17"/>
        <v>0</v>
      </c>
      <c r="AA189" s="7">
        <f t="shared" si="18"/>
        <v>0</v>
      </c>
      <c r="AB189" s="7" t="b">
        <f t="shared" si="19"/>
        <v>0</v>
      </c>
      <c r="AC189" s="7" t="b">
        <f t="shared" si="20"/>
        <v>1</v>
      </c>
      <c r="AD189" s="7" t="b">
        <f t="shared" si="21"/>
        <v>0</v>
      </c>
      <c r="AE189" s="7" t="b">
        <f t="shared" si="22"/>
        <v>1</v>
      </c>
      <c r="AF189" s="7" t="b">
        <f t="shared" si="23"/>
        <v>0</v>
      </c>
      <c r="AH189" t="b">
        <f>AND(Table252102[[#This Row],[Developmental toxicity]:[Reproductive toxicity]])</f>
        <v>0</v>
      </c>
    </row>
    <row r="190" spans="1:34" x14ac:dyDescent="0.25">
      <c r="A190" s="3">
        <f t="shared" si="16"/>
        <v>189</v>
      </c>
      <c r="B190" s="3"/>
      <c r="C190" s="3" t="s">
        <v>12809</v>
      </c>
      <c r="D190" s="3" t="s">
        <v>12808</v>
      </c>
      <c r="E190" s="29" t="s">
        <v>16902</v>
      </c>
      <c r="F190" s="3" t="s">
        <v>16903</v>
      </c>
      <c r="G190" s="3" t="s">
        <v>12810</v>
      </c>
      <c r="H190" s="3" t="s">
        <v>12810</v>
      </c>
      <c r="I190" s="3" t="s">
        <v>16904</v>
      </c>
      <c r="J190" s="3"/>
      <c r="K190" s="7" t="e">
        <v>#N/A</v>
      </c>
      <c r="L190" s="7" t="e">
        <v>#N/A</v>
      </c>
      <c r="M190" s="7" t="e">
        <v>#N/A</v>
      </c>
      <c r="N190" s="7" t="e">
        <v>#N/A</v>
      </c>
      <c r="O190" s="7" t="e">
        <v>#N/A</v>
      </c>
      <c r="P190" s="7" t="e">
        <v>#N/A</v>
      </c>
      <c r="Q190" s="7" t="e">
        <v>#N/A</v>
      </c>
      <c r="R190" s="7" t="e">
        <v>#N/A</v>
      </c>
      <c r="S190" s="7" t="e">
        <v>#N/A</v>
      </c>
      <c r="T190" s="7" t="e">
        <v>#N/A</v>
      </c>
      <c r="U190" s="7" t="e">
        <v>#N/A</v>
      </c>
      <c r="V190" s="7" t="e">
        <v>#N/A</v>
      </c>
      <c r="W190" s="3">
        <v>0</v>
      </c>
      <c r="X190" s="3" t="e">
        <v>#N/A</v>
      </c>
      <c r="Y190" s="7" t="e">
        <v>#N/A</v>
      </c>
      <c r="Z190" s="7">
        <f t="shared" si="17"/>
        <v>0</v>
      </c>
      <c r="AA190" s="7">
        <f t="shared" si="18"/>
        <v>0</v>
      </c>
      <c r="AB190" s="7" t="b">
        <f t="shared" si="19"/>
        <v>0</v>
      </c>
      <c r="AC190" s="7" t="b">
        <f t="shared" si="20"/>
        <v>1</v>
      </c>
      <c r="AD190" s="7" t="b">
        <f t="shared" si="21"/>
        <v>0</v>
      </c>
      <c r="AE190" s="7" t="b">
        <f t="shared" si="22"/>
        <v>1</v>
      </c>
      <c r="AF190" s="7" t="b">
        <f t="shared" si="23"/>
        <v>0</v>
      </c>
      <c r="AH190" t="b">
        <f>AND(Table252102[[#This Row],[Developmental toxicity]:[Reproductive toxicity]])</f>
        <v>0</v>
      </c>
    </row>
    <row r="191" spans="1:34" x14ac:dyDescent="0.25">
      <c r="A191" s="3">
        <f t="shared" si="16"/>
        <v>190</v>
      </c>
      <c r="B191" s="3"/>
      <c r="C191" t="s">
        <v>21117</v>
      </c>
      <c r="D191" s="3" t="s">
        <v>20721</v>
      </c>
      <c r="E191" s="94" t="s">
        <v>20919</v>
      </c>
      <c r="F191" t="s">
        <v>21390</v>
      </c>
      <c r="G191" t="s">
        <v>21391</v>
      </c>
      <c r="H191" t="s">
        <v>21392</v>
      </c>
      <c r="I191" t="s">
        <v>21393</v>
      </c>
      <c r="J191" s="3"/>
      <c r="K191" s="7" t="e">
        <v>#N/A</v>
      </c>
      <c r="L191" s="7" t="e">
        <v>#N/A</v>
      </c>
      <c r="M191" s="7" t="e">
        <v>#N/A</v>
      </c>
      <c r="N191" s="7" t="e">
        <v>#N/A</v>
      </c>
      <c r="O191" s="7" t="e">
        <v>#N/A</v>
      </c>
      <c r="P191" s="7" t="e">
        <v>#N/A</v>
      </c>
      <c r="Q191" s="7" t="e">
        <v>#N/A</v>
      </c>
      <c r="R191" s="7" t="e">
        <v>#N/A</v>
      </c>
      <c r="S191" s="7" t="e">
        <v>#N/A</v>
      </c>
      <c r="T191" s="7" t="e">
        <v>#N/A</v>
      </c>
      <c r="U191" s="7" t="e">
        <v>#N/A</v>
      </c>
      <c r="V191" s="7" t="e">
        <v>#N/A</v>
      </c>
      <c r="W191" s="7" t="e">
        <v>#N/A</v>
      </c>
      <c r="X191" s="7" t="e">
        <v>#N/A</v>
      </c>
      <c r="Y191" s="7">
        <v>1</v>
      </c>
      <c r="Z191" s="7">
        <f t="shared" si="17"/>
        <v>1</v>
      </c>
      <c r="AA191" s="7">
        <f t="shared" si="18"/>
        <v>1</v>
      </c>
      <c r="AB191" s="7" t="b">
        <f t="shared" si="19"/>
        <v>1</v>
      </c>
      <c r="AC191" s="7" t="b">
        <f t="shared" si="20"/>
        <v>0</v>
      </c>
      <c r="AD191" s="7" t="b">
        <f t="shared" si="21"/>
        <v>0</v>
      </c>
      <c r="AE191" s="7" t="b">
        <f t="shared" si="22"/>
        <v>0</v>
      </c>
      <c r="AF191" s="7" t="b">
        <f t="shared" si="23"/>
        <v>0</v>
      </c>
      <c r="AH191" t="b">
        <f>AND(Table252102[[#This Row],[Developmental toxicity]:[Reproductive toxicity]])</f>
        <v>0</v>
      </c>
    </row>
    <row r="192" spans="1:34" x14ac:dyDescent="0.25">
      <c r="A192" s="3">
        <f t="shared" si="16"/>
        <v>191</v>
      </c>
      <c r="B192" s="3">
        <v>103</v>
      </c>
      <c r="C192" s="3" t="s">
        <v>471</v>
      </c>
      <c r="D192" s="3" t="s">
        <v>5116</v>
      </c>
      <c r="E192" s="29" t="s">
        <v>4616</v>
      </c>
      <c r="F192" s="3" t="s">
        <v>5541</v>
      </c>
      <c r="G192" s="3" t="s">
        <v>472</v>
      </c>
      <c r="H192" s="3" t="s">
        <v>6031</v>
      </c>
      <c r="I192" s="3" t="s">
        <v>6436</v>
      </c>
      <c r="J192" s="3" t="s">
        <v>1431</v>
      </c>
      <c r="K192" s="7" t="e">
        <v>#N/A</v>
      </c>
      <c r="L192" s="7">
        <v>1</v>
      </c>
      <c r="M192" s="7" t="e">
        <v>#N/A</v>
      </c>
      <c r="N192" s="7" t="e">
        <v>#N/A</v>
      </c>
      <c r="O192" s="7" t="e">
        <v>#N/A</v>
      </c>
      <c r="P192" s="7" t="e">
        <v>#N/A</v>
      </c>
      <c r="Q192" s="7" t="e">
        <v>#N/A</v>
      </c>
      <c r="R192" s="7" t="e">
        <v>#N/A</v>
      </c>
      <c r="S192" s="7" t="e">
        <v>#N/A</v>
      </c>
      <c r="T192" s="7" t="e">
        <v>#N/A</v>
      </c>
      <c r="U192" s="7" t="e">
        <v>#N/A</v>
      </c>
      <c r="V192" s="7" t="e">
        <v>#N/A</v>
      </c>
      <c r="W192" s="7" t="e">
        <v>#N/A</v>
      </c>
      <c r="X192" s="7" t="e">
        <v>#N/A</v>
      </c>
      <c r="Y192" s="7">
        <v>1</v>
      </c>
      <c r="Z192" s="7">
        <f t="shared" si="17"/>
        <v>1</v>
      </c>
      <c r="AA192" s="7">
        <f t="shared" si="18"/>
        <v>1</v>
      </c>
      <c r="AB192" s="7" t="b">
        <f t="shared" si="19"/>
        <v>1</v>
      </c>
      <c r="AC192" s="7" t="b">
        <f t="shared" si="20"/>
        <v>0</v>
      </c>
      <c r="AD192" s="7" t="b">
        <f t="shared" si="21"/>
        <v>0</v>
      </c>
      <c r="AE192" s="7" t="b">
        <f t="shared" si="22"/>
        <v>0</v>
      </c>
      <c r="AF192" s="7" t="b">
        <f t="shared" si="23"/>
        <v>0</v>
      </c>
      <c r="AH192" t="b">
        <f>AND(Table252102[[#This Row],[Developmental toxicity]:[Reproductive toxicity]])</f>
        <v>0</v>
      </c>
    </row>
    <row r="193" spans="1:34" x14ac:dyDescent="0.25">
      <c r="A193" s="3">
        <f t="shared" ref="A193:A256" si="24">ROW(A192)</f>
        <v>192</v>
      </c>
      <c r="B193" s="3"/>
      <c r="C193" s="3" t="s">
        <v>13204</v>
      </c>
      <c r="D193" s="3" t="s">
        <v>17981</v>
      </c>
      <c r="E193" s="29" t="s">
        <v>18153</v>
      </c>
      <c r="F193" s="3" t="s">
        <v>18071</v>
      </c>
      <c r="G193" s="3" t="s">
        <v>13205</v>
      </c>
      <c r="H193" s="3" t="s">
        <v>13205</v>
      </c>
      <c r="I193" s="3" t="s">
        <v>18329</v>
      </c>
      <c r="J193" s="3"/>
      <c r="K193" s="7" t="e">
        <v>#N/A</v>
      </c>
      <c r="L193" s="7" t="e">
        <v>#N/A</v>
      </c>
      <c r="M193" s="7" t="e">
        <v>#N/A</v>
      </c>
      <c r="N193" s="7" t="e">
        <v>#N/A</v>
      </c>
      <c r="O193" s="7" t="e">
        <v>#N/A</v>
      </c>
      <c r="P193" s="7" t="e">
        <v>#N/A</v>
      </c>
      <c r="Q193" s="7" t="e">
        <v>#N/A</v>
      </c>
      <c r="R193" s="7" t="e">
        <v>#N/A</v>
      </c>
      <c r="S193" s="7" t="e">
        <v>#N/A</v>
      </c>
      <c r="T193" s="7" t="e">
        <v>#N/A</v>
      </c>
      <c r="U193" s="7" t="e">
        <v>#N/A</v>
      </c>
      <c r="V193" s="7" t="e">
        <v>#N/A</v>
      </c>
      <c r="W193" s="3">
        <v>0</v>
      </c>
      <c r="X193" s="3" t="e">
        <v>#N/A</v>
      </c>
      <c r="Y193" s="7" t="e">
        <v>#N/A</v>
      </c>
      <c r="Z193" s="7">
        <f t="shared" ref="Z193:Z256" si="25">IF(COUNTIF(K193:Y193,1)&gt;0,1,0)</f>
        <v>0</v>
      </c>
      <c r="AA193" s="7">
        <f t="shared" ref="AA193:AA256" si="26">IF(COUNTIF(K193:Y193,1)&gt;COUNTIF(K193:Y193,0),1,0)</f>
        <v>0</v>
      </c>
      <c r="AB193" s="7" t="b">
        <f t="shared" ref="AB193:AB256" si="27">OR(IF(COUNT(K193)&gt;0,TRUE,FALSE),IF(COUNT(M193)&gt;0,TRUE,FALSE),IF(COUNT(T193:V193)&gt;0,TRUE,FALSE),IF(COUNT(X193:Y193)&gt;0,TRUE,FALSE))</f>
        <v>0</v>
      </c>
      <c r="AC193" s="7" t="b">
        <f t="shared" ref="AC193:AC256" si="28">OR(IF(COUNT(N193:S193)&gt;0,TRUE,FALSE),IF(COUNT(W193)&gt;0,TRUE,FALSE))</f>
        <v>1</v>
      </c>
      <c r="AD193" s="7" t="b">
        <f t="shared" ref="AD193:AD256" si="29">OR(IF(COUNT(T193:V193)&gt;0,TRUE,FALSE),IF(COUNT(P193:S193)&gt;0,TRUE,FALSE))</f>
        <v>0</v>
      </c>
      <c r="AE193" s="7" t="b">
        <f t="shared" ref="AE193:AE256" si="30">OR(IF(COUNT(K193)&gt;0,TRUE,FALSE),,IF(COUNT(W193)&gt;0,TRUE,FALSE),IF(COUNT(M193:O193)&gt;0,TRUE,FALSE))</f>
        <v>1</v>
      </c>
      <c r="AF193" s="7" t="b">
        <f t="shared" ref="AF193:AF256" si="31">OR(IF(COUNT(U193:V193)&gt;0,TRUE,FALSE),IF(COUNT(M193)&gt;0,TRUE,FALSE),IF(COUNT(N193:S193)&gt;0,TRUE,FALSE))</f>
        <v>0</v>
      </c>
      <c r="AH193" t="b">
        <f>AND(Table252102[[#This Row],[Developmental toxicity]:[Reproductive toxicity]])</f>
        <v>0</v>
      </c>
    </row>
    <row r="194" spans="1:34" x14ac:dyDescent="0.25">
      <c r="A194" s="3">
        <f t="shared" si="24"/>
        <v>193</v>
      </c>
      <c r="B194" s="3"/>
      <c r="C194" s="3" t="s">
        <v>11382</v>
      </c>
      <c r="D194" s="3" t="s">
        <v>11381</v>
      </c>
      <c r="E194" s="29" t="s">
        <v>14561</v>
      </c>
      <c r="F194" s="3" t="s">
        <v>14562</v>
      </c>
      <c r="G194" s="3" t="s">
        <v>14563</v>
      </c>
      <c r="H194" s="3" t="s">
        <v>14564</v>
      </c>
      <c r="I194" s="3" t="s">
        <v>14565</v>
      </c>
      <c r="J194" s="3"/>
      <c r="K194" s="7" t="e">
        <v>#N/A</v>
      </c>
      <c r="L194" s="7" t="e">
        <v>#N/A</v>
      </c>
      <c r="M194" s="7" t="e">
        <v>#N/A</v>
      </c>
      <c r="N194" s="7" t="e">
        <v>#N/A</v>
      </c>
      <c r="O194" s="7" t="e">
        <v>#N/A</v>
      </c>
      <c r="P194" s="7" t="e">
        <v>#N/A</v>
      </c>
      <c r="Q194" s="7" t="e">
        <v>#N/A</v>
      </c>
      <c r="R194" s="7" t="e">
        <v>#N/A</v>
      </c>
      <c r="S194" s="7" t="e">
        <v>#N/A</v>
      </c>
      <c r="T194" s="7" t="e">
        <v>#N/A</v>
      </c>
      <c r="U194" s="7" t="e">
        <v>#N/A</v>
      </c>
      <c r="V194" s="7" t="e">
        <v>#N/A</v>
      </c>
      <c r="W194" s="3">
        <v>1</v>
      </c>
      <c r="X194" s="3" t="e">
        <v>#N/A</v>
      </c>
      <c r="Y194" s="7" t="e">
        <v>#N/A</v>
      </c>
      <c r="Z194" s="7">
        <f t="shared" si="25"/>
        <v>1</v>
      </c>
      <c r="AA194" s="7">
        <f t="shared" si="26"/>
        <v>1</v>
      </c>
      <c r="AB194" s="7" t="b">
        <f t="shared" si="27"/>
        <v>0</v>
      </c>
      <c r="AC194" s="7" t="b">
        <f t="shared" si="28"/>
        <v>1</v>
      </c>
      <c r="AD194" s="7" t="b">
        <f t="shared" si="29"/>
        <v>0</v>
      </c>
      <c r="AE194" s="7" t="b">
        <f t="shared" si="30"/>
        <v>1</v>
      </c>
      <c r="AF194" s="7" t="b">
        <f t="shared" si="31"/>
        <v>0</v>
      </c>
      <c r="AH194" t="b">
        <f>AND(Table252102[[#This Row],[Developmental toxicity]:[Reproductive toxicity]])</f>
        <v>0</v>
      </c>
    </row>
    <row r="195" spans="1:34" x14ac:dyDescent="0.25">
      <c r="A195" s="3">
        <f t="shared" si="24"/>
        <v>194</v>
      </c>
      <c r="B195" s="3">
        <v>240</v>
      </c>
      <c r="C195" s="3" t="s">
        <v>688</v>
      </c>
      <c r="D195" s="3" t="s">
        <v>3309</v>
      </c>
      <c r="E195" s="29" t="s">
        <v>4715</v>
      </c>
      <c r="F195" s="3" t="s">
        <v>5632</v>
      </c>
      <c r="G195" s="3" t="s">
        <v>689</v>
      </c>
      <c r="H195" s="3" t="s">
        <v>6108</v>
      </c>
      <c r="I195" s="3" t="s">
        <v>6555</v>
      </c>
      <c r="J195" s="3" t="s">
        <v>1431</v>
      </c>
      <c r="K195" s="7" t="e">
        <v>#N/A</v>
      </c>
      <c r="L195" s="7">
        <v>1</v>
      </c>
      <c r="M195" s="7" t="e">
        <v>#N/A</v>
      </c>
      <c r="N195" s="7" t="e">
        <v>#N/A</v>
      </c>
      <c r="O195" s="7" t="e">
        <v>#N/A</v>
      </c>
      <c r="P195" s="7" t="e">
        <v>#N/A</v>
      </c>
      <c r="Q195" s="7" t="e">
        <v>#N/A</v>
      </c>
      <c r="R195" s="7" t="e">
        <v>#N/A</v>
      </c>
      <c r="S195" s="7" t="e">
        <v>#N/A</v>
      </c>
      <c r="T195" s="7">
        <v>0</v>
      </c>
      <c r="U195" s="7" t="e">
        <v>#N/A</v>
      </c>
      <c r="V195" s="7">
        <v>1</v>
      </c>
      <c r="W195" s="7">
        <v>1</v>
      </c>
      <c r="X195" s="7">
        <v>1</v>
      </c>
      <c r="Y195" s="7">
        <v>0</v>
      </c>
      <c r="Z195" s="7">
        <f t="shared" si="25"/>
        <v>1</v>
      </c>
      <c r="AA195" s="7">
        <f t="shared" si="26"/>
        <v>1</v>
      </c>
      <c r="AB195" s="7" t="b">
        <f t="shared" si="27"/>
        <v>1</v>
      </c>
      <c r="AC195" s="7" t="b">
        <f t="shared" si="28"/>
        <v>1</v>
      </c>
      <c r="AD195" s="7" t="b">
        <f t="shared" si="29"/>
        <v>1</v>
      </c>
      <c r="AE195" s="7" t="b">
        <f t="shared" si="30"/>
        <v>1</v>
      </c>
      <c r="AF195" s="7" t="b">
        <f t="shared" si="31"/>
        <v>1</v>
      </c>
      <c r="AH195" t="b">
        <f>AND(Table252102[[#This Row],[Developmental toxicity]:[Reproductive toxicity]])</f>
        <v>1</v>
      </c>
    </row>
    <row r="196" spans="1:34" x14ac:dyDescent="0.25">
      <c r="A196" s="3">
        <f t="shared" si="24"/>
        <v>195</v>
      </c>
      <c r="B196" s="3"/>
      <c r="C196" s="3" t="s">
        <v>11721</v>
      </c>
      <c r="D196" s="3" t="s">
        <v>11720</v>
      </c>
      <c r="E196" s="29" t="s">
        <v>15190</v>
      </c>
      <c r="F196" s="3" t="s">
        <v>15191</v>
      </c>
      <c r="G196" s="3" t="s">
        <v>15192</v>
      </c>
      <c r="H196" s="3" t="s">
        <v>15193</v>
      </c>
      <c r="I196" s="3" t="s">
        <v>15194</v>
      </c>
      <c r="J196" s="3"/>
      <c r="K196" s="7" t="e">
        <v>#N/A</v>
      </c>
      <c r="L196" s="7" t="e">
        <v>#N/A</v>
      </c>
      <c r="M196" s="7" t="e">
        <v>#N/A</v>
      </c>
      <c r="N196" s="7" t="e">
        <v>#N/A</v>
      </c>
      <c r="O196" s="7" t="e">
        <v>#N/A</v>
      </c>
      <c r="P196" s="7" t="e">
        <v>#N/A</v>
      </c>
      <c r="Q196" s="7" t="e">
        <v>#N/A</v>
      </c>
      <c r="R196" s="7" t="e">
        <v>#N/A</v>
      </c>
      <c r="S196" s="7" t="e">
        <v>#N/A</v>
      </c>
      <c r="T196" s="7" t="e">
        <v>#N/A</v>
      </c>
      <c r="U196" s="7" t="e">
        <v>#N/A</v>
      </c>
      <c r="V196" s="7" t="e">
        <v>#N/A</v>
      </c>
      <c r="W196" s="3">
        <v>1</v>
      </c>
      <c r="X196" s="3" t="e">
        <v>#N/A</v>
      </c>
      <c r="Y196" s="7" t="e">
        <v>#N/A</v>
      </c>
      <c r="Z196" s="7">
        <f t="shared" si="25"/>
        <v>1</v>
      </c>
      <c r="AA196" s="7">
        <f t="shared" si="26"/>
        <v>1</v>
      </c>
      <c r="AB196" s="7" t="b">
        <f t="shared" si="27"/>
        <v>0</v>
      </c>
      <c r="AC196" s="7" t="b">
        <f t="shared" si="28"/>
        <v>1</v>
      </c>
      <c r="AD196" s="7" t="b">
        <f t="shared" si="29"/>
        <v>0</v>
      </c>
      <c r="AE196" s="7" t="b">
        <f t="shared" si="30"/>
        <v>1</v>
      </c>
      <c r="AF196" s="7" t="b">
        <f t="shared" si="31"/>
        <v>0</v>
      </c>
      <c r="AH196" t="b">
        <f>AND(Table252102[[#This Row],[Developmental toxicity]:[Reproductive toxicity]])</f>
        <v>0</v>
      </c>
    </row>
    <row r="197" spans="1:34" x14ac:dyDescent="0.25">
      <c r="A197" s="3">
        <f t="shared" si="24"/>
        <v>196</v>
      </c>
      <c r="B197" s="3"/>
      <c r="C197" s="3" t="s">
        <v>11090</v>
      </c>
      <c r="D197" s="3" t="s">
        <v>11089</v>
      </c>
      <c r="E197" s="29" t="s">
        <v>14004</v>
      </c>
      <c r="F197" s="3" t="s">
        <v>14005</v>
      </c>
      <c r="G197" s="3" t="s">
        <v>14006</v>
      </c>
      <c r="H197" s="3" t="s">
        <v>14007</v>
      </c>
      <c r="I197" s="3" t="s">
        <v>14008</v>
      </c>
      <c r="J197" s="3"/>
      <c r="K197" s="7" t="e">
        <v>#N/A</v>
      </c>
      <c r="L197" s="7" t="e">
        <v>#N/A</v>
      </c>
      <c r="M197" s="7" t="e">
        <v>#N/A</v>
      </c>
      <c r="N197" s="7" t="e">
        <v>#N/A</v>
      </c>
      <c r="O197" s="7" t="e">
        <v>#N/A</v>
      </c>
      <c r="P197" s="7" t="e">
        <v>#N/A</v>
      </c>
      <c r="Q197" s="7" t="e">
        <v>#N/A</v>
      </c>
      <c r="R197" s="7" t="e">
        <v>#N/A</v>
      </c>
      <c r="S197" s="7" t="e">
        <v>#N/A</v>
      </c>
      <c r="T197" s="7" t="e">
        <v>#N/A</v>
      </c>
      <c r="U197" s="7" t="e">
        <v>#N/A</v>
      </c>
      <c r="V197" s="7" t="e">
        <v>#N/A</v>
      </c>
      <c r="W197" s="3">
        <v>1</v>
      </c>
      <c r="X197" s="3" t="e">
        <v>#N/A</v>
      </c>
      <c r="Y197" s="7" t="e">
        <v>#N/A</v>
      </c>
      <c r="Z197" s="7">
        <f t="shared" si="25"/>
        <v>1</v>
      </c>
      <c r="AA197" s="7">
        <f t="shared" si="26"/>
        <v>1</v>
      </c>
      <c r="AB197" s="7" t="b">
        <f t="shared" si="27"/>
        <v>0</v>
      </c>
      <c r="AC197" s="7" t="b">
        <f t="shared" si="28"/>
        <v>1</v>
      </c>
      <c r="AD197" s="7" t="b">
        <f t="shared" si="29"/>
        <v>0</v>
      </c>
      <c r="AE197" s="7" t="b">
        <f t="shared" si="30"/>
        <v>1</v>
      </c>
      <c r="AF197" s="7" t="b">
        <f t="shared" si="31"/>
        <v>0</v>
      </c>
      <c r="AH197" t="b">
        <f>AND(Table252102[[#This Row],[Developmental toxicity]:[Reproductive toxicity]])</f>
        <v>0</v>
      </c>
    </row>
    <row r="198" spans="1:34" x14ac:dyDescent="0.25">
      <c r="A198" s="3">
        <f t="shared" si="24"/>
        <v>197</v>
      </c>
      <c r="B198" s="3"/>
      <c r="C198" s="3" t="s">
        <v>20470</v>
      </c>
      <c r="D198" s="3" t="s">
        <v>19142</v>
      </c>
      <c r="E198" s="29" t="s">
        <v>20225</v>
      </c>
      <c r="F198" s="3" t="s">
        <v>19467</v>
      </c>
      <c r="G198" s="3" t="s">
        <v>19468</v>
      </c>
      <c r="H198" s="3" t="s">
        <v>19468</v>
      </c>
      <c r="I198" s="3" t="s">
        <v>19469</v>
      </c>
      <c r="J198" s="3" t="s">
        <v>20</v>
      </c>
      <c r="K198" s="7" t="e">
        <v>#N/A</v>
      </c>
      <c r="L198" s="7" t="e">
        <v>#N/A</v>
      </c>
      <c r="M198" s="7" t="e">
        <v>#N/A</v>
      </c>
      <c r="N198" s="7" t="e">
        <v>#N/A</v>
      </c>
      <c r="O198" s="7" t="e">
        <v>#N/A</v>
      </c>
      <c r="P198" s="7" t="e">
        <v>#N/A</v>
      </c>
      <c r="Q198" s="7" t="e">
        <v>#N/A</v>
      </c>
      <c r="R198" s="7" t="e">
        <v>#N/A</v>
      </c>
      <c r="S198" s="7" t="e">
        <v>#N/A</v>
      </c>
      <c r="T198" s="7" t="e">
        <v>#N/A</v>
      </c>
      <c r="U198" s="7" t="e">
        <v>#N/A</v>
      </c>
      <c r="V198" s="7" t="e">
        <v>#N/A</v>
      </c>
      <c r="W198" s="7" t="e">
        <v>#N/A</v>
      </c>
      <c r="X198" s="7">
        <v>1</v>
      </c>
      <c r="Y198" s="7" t="e">
        <v>#N/A</v>
      </c>
      <c r="Z198" s="7">
        <f t="shared" si="25"/>
        <v>1</v>
      </c>
      <c r="AA198" s="7">
        <f t="shared" si="26"/>
        <v>1</v>
      </c>
      <c r="AB198" s="7" t="b">
        <f t="shared" si="27"/>
        <v>1</v>
      </c>
      <c r="AC198" s="7" t="b">
        <f t="shared" si="28"/>
        <v>0</v>
      </c>
      <c r="AD198" s="7" t="b">
        <f t="shared" si="29"/>
        <v>0</v>
      </c>
      <c r="AE198" s="7" t="b">
        <f t="shared" si="30"/>
        <v>0</v>
      </c>
      <c r="AF198" s="7" t="b">
        <f t="shared" si="31"/>
        <v>0</v>
      </c>
      <c r="AH198" t="b">
        <f>AND(Table252102[[#This Row],[Developmental toxicity]:[Reproductive toxicity]])</f>
        <v>0</v>
      </c>
    </row>
    <row r="199" spans="1:34" x14ac:dyDescent="0.25">
      <c r="A199" s="3">
        <f t="shared" si="24"/>
        <v>198</v>
      </c>
      <c r="B199" s="3"/>
      <c r="C199" s="3" t="s">
        <v>20639</v>
      </c>
      <c r="D199" s="3" t="s">
        <v>19313</v>
      </c>
      <c r="E199" s="29" t="s">
        <v>20394</v>
      </c>
      <c r="F199" s="3" t="s">
        <v>20046</v>
      </c>
      <c r="G199" s="3" t="s">
        <v>20047</v>
      </c>
      <c r="H199" s="3" t="s">
        <v>20047</v>
      </c>
      <c r="I199" s="3" t="s">
        <v>20048</v>
      </c>
      <c r="J199" s="3" t="s">
        <v>20</v>
      </c>
      <c r="K199" s="7" t="e">
        <v>#N/A</v>
      </c>
      <c r="L199" s="7" t="e">
        <v>#N/A</v>
      </c>
      <c r="M199" s="7" t="e">
        <v>#N/A</v>
      </c>
      <c r="N199" s="7" t="e">
        <v>#N/A</v>
      </c>
      <c r="O199" s="7" t="e">
        <v>#N/A</v>
      </c>
      <c r="P199" s="7" t="e">
        <v>#N/A</v>
      </c>
      <c r="Q199" s="7" t="e">
        <v>#N/A</v>
      </c>
      <c r="R199" s="7" t="e">
        <v>#N/A</v>
      </c>
      <c r="S199" s="7" t="e">
        <v>#N/A</v>
      </c>
      <c r="T199" s="7" t="e">
        <v>#N/A</v>
      </c>
      <c r="U199" s="7" t="e">
        <v>#N/A</v>
      </c>
      <c r="V199" s="7" t="e">
        <v>#N/A</v>
      </c>
      <c r="W199" s="7" t="e">
        <v>#N/A</v>
      </c>
      <c r="X199" s="7">
        <v>1</v>
      </c>
      <c r="Y199" s="7" t="e">
        <v>#N/A</v>
      </c>
      <c r="Z199" s="7">
        <f t="shared" si="25"/>
        <v>1</v>
      </c>
      <c r="AA199" s="7">
        <f t="shared" si="26"/>
        <v>1</v>
      </c>
      <c r="AB199" s="7" t="b">
        <f t="shared" si="27"/>
        <v>1</v>
      </c>
      <c r="AC199" s="7" t="b">
        <f t="shared" si="28"/>
        <v>0</v>
      </c>
      <c r="AD199" s="7" t="b">
        <f t="shared" si="29"/>
        <v>0</v>
      </c>
      <c r="AE199" s="7" t="b">
        <f t="shared" si="30"/>
        <v>0</v>
      </c>
      <c r="AF199" s="7" t="b">
        <f t="shared" si="31"/>
        <v>0</v>
      </c>
      <c r="AH199" t="b">
        <f>AND(Table252102[[#This Row],[Developmental toxicity]:[Reproductive toxicity]])</f>
        <v>0</v>
      </c>
    </row>
    <row r="200" spans="1:34" x14ac:dyDescent="0.25">
      <c r="A200" s="3">
        <f t="shared" si="24"/>
        <v>199</v>
      </c>
      <c r="B200" s="3" t="s">
        <v>1440</v>
      </c>
      <c r="C200" s="3" t="s">
        <v>1945</v>
      </c>
      <c r="D200" s="3" t="s">
        <v>2809</v>
      </c>
      <c r="E200" s="12" t="s">
        <v>7228</v>
      </c>
      <c r="F200" t="s">
        <v>8077</v>
      </c>
      <c r="G200" t="s">
        <v>8933</v>
      </c>
      <c r="H200" t="s">
        <v>8933</v>
      </c>
      <c r="I200" t="s">
        <v>8934</v>
      </c>
      <c r="J200" s="3"/>
      <c r="K200" s="7" t="e">
        <v>#N/A</v>
      </c>
      <c r="L200" s="7" t="e">
        <v>#N/A</v>
      </c>
      <c r="M200" s="7" t="e">
        <v>#N/A</v>
      </c>
      <c r="N200" s="7" t="e">
        <v>#N/A</v>
      </c>
      <c r="O200" s="7" t="e">
        <v>#N/A</v>
      </c>
      <c r="P200" s="7" t="e">
        <v>#N/A</v>
      </c>
      <c r="Q200" s="7" t="e">
        <v>#N/A</v>
      </c>
      <c r="R200" s="7" t="e">
        <v>#N/A</v>
      </c>
      <c r="S200" s="7" t="e">
        <v>#N/A</v>
      </c>
      <c r="T200" s="7">
        <v>0</v>
      </c>
      <c r="U200" s="7" t="e">
        <v>#N/A</v>
      </c>
      <c r="V200" s="7" t="e">
        <v>#N/A</v>
      </c>
      <c r="W200" s="7" t="e">
        <v>#N/A</v>
      </c>
      <c r="X200" s="7" t="e">
        <v>#N/A</v>
      </c>
      <c r="Y200" s="7" t="e">
        <v>#N/A</v>
      </c>
      <c r="Z200" s="7">
        <f t="shared" si="25"/>
        <v>0</v>
      </c>
      <c r="AA200" s="7">
        <f t="shared" si="26"/>
        <v>0</v>
      </c>
      <c r="AB200" s="7" t="b">
        <f t="shared" si="27"/>
        <v>1</v>
      </c>
      <c r="AC200" s="7" t="b">
        <f t="shared" si="28"/>
        <v>0</v>
      </c>
      <c r="AD200" s="7" t="b">
        <f t="shared" si="29"/>
        <v>1</v>
      </c>
      <c r="AE200" s="7" t="b">
        <f t="shared" si="30"/>
        <v>0</v>
      </c>
      <c r="AF200" s="7" t="b">
        <f t="shared" si="31"/>
        <v>0</v>
      </c>
      <c r="AH200" t="b">
        <f>AND(Table252102[[#This Row],[Developmental toxicity]:[Reproductive toxicity]])</f>
        <v>0</v>
      </c>
    </row>
    <row r="201" spans="1:34" x14ac:dyDescent="0.25">
      <c r="A201" s="3">
        <f t="shared" si="24"/>
        <v>200</v>
      </c>
      <c r="B201" s="3"/>
      <c r="C201" s="3" t="s">
        <v>20654</v>
      </c>
      <c r="D201" s="3" t="s">
        <v>19328</v>
      </c>
      <c r="E201" s="29" t="s">
        <v>20409</v>
      </c>
      <c r="F201" s="3" t="s">
        <v>20094</v>
      </c>
      <c r="G201" s="3" t="s">
        <v>20095</v>
      </c>
      <c r="H201" s="3" t="s">
        <v>20095</v>
      </c>
      <c r="I201" s="3" t="s">
        <v>20096</v>
      </c>
      <c r="J201" s="3" t="s">
        <v>20</v>
      </c>
      <c r="K201" s="7" t="e">
        <v>#N/A</v>
      </c>
      <c r="L201" s="7" t="e">
        <v>#N/A</v>
      </c>
      <c r="M201" s="7" t="e">
        <v>#N/A</v>
      </c>
      <c r="N201" s="7" t="e">
        <v>#N/A</v>
      </c>
      <c r="O201" s="7" t="e">
        <v>#N/A</v>
      </c>
      <c r="P201" s="7" t="e">
        <v>#N/A</v>
      </c>
      <c r="Q201" s="7" t="e">
        <v>#N/A</v>
      </c>
      <c r="R201" s="7" t="e">
        <v>#N/A</v>
      </c>
      <c r="S201" s="7" t="e">
        <v>#N/A</v>
      </c>
      <c r="T201" s="7" t="e">
        <v>#N/A</v>
      </c>
      <c r="U201" s="7" t="e">
        <v>#N/A</v>
      </c>
      <c r="V201" s="7" t="e">
        <v>#N/A</v>
      </c>
      <c r="W201" s="7" t="e">
        <v>#N/A</v>
      </c>
      <c r="X201" s="7">
        <v>1</v>
      </c>
      <c r="Y201" s="7" t="e">
        <v>#N/A</v>
      </c>
      <c r="Z201" s="7">
        <f t="shared" si="25"/>
        <v>1</v>
      </c>
      <c r="AA201" s="7">
        <f t="shared" si="26"/>
        <v>1</v>
      </c>
      <c r="AB201" s="7" t="b">
        <f t="shared" si="27"/>
        <v>1</v>
      </c>
      <c r="AC201" s="7" t="b">
        <f t="shared" si="28"/>
        <v>0</v>
      </c>
      <c r="AD201" s="7" t="b">
        <f t="shared" si="29"/>
        <v>0</v>
      </c>
      <c r="AE201" s="7" t="b">
        <f t="shared" si="30"/>
        <v>0</v>
      </c>
      <c r="AF201" s="7" t="b">
        <f t="shared" si="31"/>
        <v>0</v>
      </c>
      <c r="AH201" t="b">
        <f>AND(Table252102[[#This Row],[Developmental toxicity]:[Reproductive toxicity]])</f>
        <v>0</v>
      </c>
    </row>
    <row r="202" spans="1:34" x14ac:dyDescent="0.25">
      <c r="A202" s="3">
        <f t="shared" si="24"/>
        <v>201</v>
      </c>
      <c r="B202" s="3" t="s">
        <v>1440</v>
      </c>
      <c r="C202" s="3" t="s">
        <v>2465</v>
      </c>
      <c r="D202" s="3" t="s">
        <v>3402</v>
      </c>
      <c r="E202" s="29" t="s">
        <v>7742</v>
      </c>
      <c r="F202" s="3" t="s">
        <v>8582</v>
      </c>
      <c r="G202" s="3" t="s">
        <v>10031</v>
      </c>
      <c r="H202" s="3" t="s">
        <v>10031</v>
      </c>
      <c r="I202" s="3" t="s">
        <v>10032</v>
      </c>
      <c r="J202" s="3"/>
      <c r="K202" s="7" t="e">
        <v>#N/A</v>
      </c>
      <c r="L202" s="7" t="e">
        <v>#N/A</v>
      </c>
      <c r="M202" s="7" t="e">
        <v>#N/A</v>
      </c>
      <c r="N202" s="7" t="e">
        <v>#N/A</v>
      </c>
      <c r="O202" s="7" t="e">
        <v>#N/A</v>
      </c>
      <c r="P202" s="7" t="e">
        <v>#N/A</v>
      </c>
      <c r="Q202" s="7" t="e">
        <v>#N/A</v>
      </c>
      <c r="R202" s="7" t="e">
        <v>#N/A</v>
      </c>
      <c r="S202" s="7" t="e">
        <v>#N/A</v>
      </c>
      <c r="T202" s="7">
        <v>0</v>
      </c>
      <c r="U202" s="7" t="e">
        <v>#N/A</v>
      </c>
      <c r="V202" s="7" t="e">
        <v>#N/A</v>
      </c>
      <c r="W202" s="7" t="e">
        <v>#N/A</v>
      </c>
      <c r="X202" s="7" t="e">
        <v>#N/A</v>
      </c>
      <c r="Y202" s="7">
        <v>0</v>
      </c>
      <c r="Z202" s="7">
        <f t="shared" si="25"/>
        <v>0</v>
      </c>
      <c r="AA202" s="7">
        <f t="shared" si="26"/>
        <v>0</v>
      </c>
      <c r="AB202" s="7" t="b">
        <f t="shared" si="27"/>
        <v>1</v>
      </c>
      <c r="AC202" s="7" t="b">
        <f t="shared" si="28"/>
        <v>0</v>
      </c>
      <c r="AD202" s="7" t="b">
        <f t="shared" si="29"/>
        <v>1</v>
      </c>
      <c r="AE202" s="7" t="b">
        <f t="shared" si="30"/>
        <v>0</v>
      </c>
      <c r="AF202" s="7" t="b">
        <f t="shared" si="31"/>
        <v>0</v>
      </c>
      <c r="AH202" t="b">
        <f>AND(Table252102[[#This Row],[Developmental toxicity]:[Reproductive toxicity]])</f>
        <v>0</v>
      </c>
    </row>
    <row r="203" spans="1:34" x14ac:dyDescent="0.25">
      <c r="A203" s="3">
        <f t="shared" si="24"/>
        <v>202</v>
      </c>
      <c r="B203" s="3"/>
      <c r="C203" s="3" t="s">
        <v>11281</v>
      </c>
      <c r="D203" s="3" t="s">
        <v>11280</v>
      </c>
      <c r="E203" s="29" t="s">
        <v>14377</v>
      </c>
      <c r="F203" s="3" t="s">
        <v>14378</v>
      </c>
      <c r="G203" s="3" t="s">
        <v>14379</v>
      </c>
      <c r="H203" s="3" t="s">
        <v>14380</v>
      </c>
      <c r="I203" s="3" t="s">
        <v>14381</v>
      </c>
      <c r="J203" s="3"/>
      <c r="K203" s="7" t="e">
        <v>#N/A</v>
      </c>
      <c r="L203" s="7" t="e">
        <v>#N/A</v>
      </c>
      <c r="M203" s="7" t="e">
        <v>#N/A</v>
      </c>
      <c r="N203" s="7" t="e">
        <v>#N/A</v>
      </c>
      <c r="O203" s="7" t="e">
        <v>#N/A</v>
      </c>
      <c r="P203" s="7" t="e">
        <v>#N/A</v>
      </c>
      <c r="Q203" s="7" t="e">
        <v>#N/A</v>
      </c>
      <c r="R203" s="7" t="e">
        <v>#N/A</v>
      </c>
      <c r="S203" s="7" t="e">
        <v>#N/A</v>
      </c>
      <c r="T203" s="7" t="e">
        <v>#N/A</v>
      </c>
      <c r="U203" s="7" t="e">
        <v>#N/A</v>
      </c>
      <c r="V203" s="7" t="e">
        <v>#N/A</v>
      </c>
      <c r="W203" s="3">
        <v>1</v>
      </c>
      <c r="X203" s="3" t="e">
        <v>#N/A</v>
      </c>
      <c r="Y203" s="7" t="e">
        <v>#N/A</v>
      </c>
      <c r="Z203" s="7">
        <f t="shared" si="25"/>
        <v>1</v>
      </c>
      <c r="AA203" s="7">
        <f t="shared" si="26"/>
        <v>1</v>
      </c>
      <c r="AB203" s="7" t="b">
        <f t="shared" si="27"/>
        <v>0</v>
      </c>
      <c r="AC203" s="7" t="b">
        <f t="shared" si="28"/>
        <v>1</v>
      </c>
      <c r="AD203" s="7" t="b">
        <f t="shared" si="29"/>
        <v>0</v>
      </c>
      <c r="AE203" s="7" t="b">
        <f t="shared" si="30"/>
        <v>1</v>
      </c>
      <c r="AF203" s="7" t="b">
        <f t="shared" si="31"/>
        <v>0</v>
      </c>
      <c r="AH203" t="b">
        <f>AND(Table252102[[#This Row],[Developmental toxicity]:[Reproductive toxicity]])</f>
        <v>0</v>
      </c>
    </row>
    <row r="204" spans="1:34" x14ac:dyDescent="0.25">
      <c r="A204" s="3">
        <f t="shared" si="24"/>
        <v>203</v>
      </c>
      <c r="B204" s="3">
        <v>12690</v>
      </c>
      <c r="C204" s="3" t="s">
        <v>4169</v>
      </c>
      <c r="D204" s="3" t="s">
        <v>295</v>
      </c>
      <c r="E204" s="29" t="s">
        <v>4094</v>
      </c>
      <c r="F204" s="3" t="s">
        <v>3916</v>
      </c>
      <c r="G204" s="3" t="s">
        <v>4496</v>
      </c>
      <c r="H204" s="3" t="s">
        <v>4496</v>
      </c>
      <c r="I204" s="3" t="s">
        <v>4497</v>
      </c>
      <c r="J204" s="3" t="s">
        <v>283</v>
      </c>
      <c r="K204" s="7" t="e">
        <v>#N/A</v>
      </c>
      <c r="L204" s="7" t="e">
        <v>#N/A</v>
      </c>
      <c r="M204" s="7" t="e">
        <v>#N/A</v>
      </c>
      <c r="N204" s="7" t="e">
        <v>#N/A</v>
      </c>
      <c r="O204" s="7" t="e">
        <v>#N/A</v>
      </c>
      <c r="P204" s="7" t="e">
        <v>#N/A</v>
      </c>
      <c r="Q204" s="7" t="e">
        <v>#N/A</v>
      </c>
      <c r="R204" s="7" t="e">
        <v>#N/A</v>
      </c>
      <c r="S204" s="7" t="e">
        <v>#N/A</v>
      </c>
      <c r="T204" s="7" t="e">
        <v>#N/A</v>
      </c>
      <c r="U204" s="7" t="e">
        <v>#N/A</v>
      </c>
      <c r="V204" s="7" t="e">
        <v>#N/A</v>
      </c>
      <c r="W204" s="7" t="e">
        <v>#N/A</v>
      </c>
      <c r="X204" s="7">
        <v>1</v>
      </c>
      <c r="Y204" s="7" t="e">
        <v>#N/A</v>
      </c>
      <c r="Z204" s="7">
        <f t="shared" si="25"/>
        <v>1</v>
      </c>
      <c r="AA204" s="7">
        <f t="shared" si="26"/>
        <v>1</v>
      </c>
      <c r="AB204" s="7" t="b">
        <f t="shared" si="27"/>
        <v>1</v>
      </c>
      <c r="AC204" s="7" t="b">
        <f t="shared" si="28"/>
        <v>0</v>
      </c>
      <c r="AD204" s="7" t="b">
        <f t="shared" si="29"/>
        <v>0</v>
      </c>
      <c r="AE204" s="7" t="b">
        <f t="shared" si="30"/>
        <v>0</v>
      </c>
      <c r="AF204" s="7" t="b">
        <f t="shared" si="31"/>
        <v>0</v>
      </c>
      <c r="AH204" t="b">
        <f>AND(Table252102[[#This Row],[Developmental toxicity]:[Reproductive toxicity]])</f>
        <v>0</v>
      </c>
    </row>
    <row r="205" spans="1:34" x14ac:dyDescent="0.25">
      <c r="A205" s="3">
        <f t="shared" si="24"/>
        <v>204</v>
      </c>
      <c r="B205" s="3" t="s">
        <v>1440</v>
      </c>
      <c r="C205" s="32" t="s">
        <v>1626</v>
      </c>
      <c r="D205" s="26" t="s">
        <v>1627</v>
      </c>
      <c r="E205" s="29" t="s">
        <v>7041</v>
      </c>
      <c r="F205" s="28" t="s">
        <v>1654</v>
      </c>
      <c r="G205" s="28" t="s">
        <v>1642</v>
      </c>
      <c r="H205" s="3" t="s">
        <v>1642</v>
      </c>
      <c r="I205" s="3" t="s">
        <v>7136</v>
      </c>
      <c r="J205" s="3" t="s">
        <v>1659</v>
      </c>
      <c r="K205" s="7" t="e">
        <v>#N/A</v>
      </c>
      <c r="L205" s="7" t="e">
        <v>#N/A</v>
      </c>
      <c r="M205" s="15" t="e">
        <v>#N/A</v>
      </c>
      <c r="N205" s="15" t="e">
        <v>#N/A</v>
      </c>
      <c r="O205" s="7">
        <v>1</v>
      </c>
      <c r="P205" s="15">
        <v>0</v>
      </c>
      <c r="Q205" s="15">
        <v>0</v>
      </c>
      <c r="R205" s="7">
        <v>0</v>
      </c>
      <c r="S205" s="15">
        <v>1</v>
      </c>
      <c r="T205" s="15">
        <v>1</v>
      </c>
      <c r="U205" s="7" t="e">
        <v>#N/A</v>
      </c>
      <c r="V205" s="7" t="e">
        <v>#N/A</v>
      </c>
      <c r="W205" s="15" t="e">
        <v>#N/A</v>
      </c>
      <c r="X205" s="15" t="e">
        <v>#N/A</v>
      </c>
      <c r="Y205" s="7" t="e">
        <v>#N/A</v>
      </c>
      <c r="Z205" s="7">
        <f t="shared" si="25"/>
        <v>1</v>
      </c>
      <c r="AA205" s="7">
        <f t="shared" si="26"/>
        <v>0</v>
      </c>
      <c r="AB205" s="7" t="b">
        <f t="shared" si="27"/>
        <v>1</v>
      </c>
      <c r="AC205" s="7" t="b">
        <f t="shared" si="28"/>
        <v>1</v>
      </c>
      <c r="AD205" s="7" t="b">
        <f t="shared" si="29"/>
        <v>1</v>
      </c>
      <c r="AE205" s="7" t="b">
        <f t="shared" si="30"/>
        <v>1</v>
      </c>
      <c r="AF205" s="7" t="b">
        <f t="shared" si="31"/>
        <v>1</v>
      </c>
      <c r="AH205" t="b">
        <f>AND(Table252102[[#This Row],[Developmental toxicity]:[Reproductive toxicity]])</f>
        <v>1</v>
      </c>
    </row>
    <row r="206" spans="1:34" x14ac:dyDescent="0.25">
      <c r="A206" s="3">
        <f t="shared" si="24"/>
        <v>205</v>
      </c>
      <c r="B206" s="3" t="s">
        <v>1440</v>
      </c>
      <c r="C206" s="3" t="s">
        <v>2290</v>
      </c>
      <c r="D206" s="3" t="s">
        <v>3205</v>
      </c>
      <c r="E206" s="12" t="s">
        <v>7568</v>
      </c>
      <c r="F206" t="s">
        <v>8415</v>
      </c>
      <c r="G206" t="s">
        <v>9660</v>
      </c>
      <c r="H206" t="s">
        <v>9660</v>
      </c>
      <c r="I206" t="s">
        <v>9661</v>
      </c>
      <c r="J206" s="3"/>
      <c r="K206" s="7" t="e">
        <v>#N/A</v>
      </c>
      <c r="L206" s="7" t="e">
        <v>#N/A</v>
      </c>
      <c r="M206" s="7" t="e">
        <v>#N/A</v>
      </c>
      <c r="N206" s="7" t="e">
        <v>#N/A</v>
      </c>
      <c r="O206" s="7" t="e">
        <v>#N/A</v>
      </c>
      <c r="P206" s="7" t="e">
        <v>#N/A</v>
      </c>
      <c r="Q206" s="7" t="e">
        <v>#N/A</v>
      </c>
      <c r="R206" s="7" t="e">
        <v>#N/A</v>
      </c>
      <c r="S206" s="7" t="e">
        <v>#N/A</v>
      </c>
      <c r="T206" s="7">
        <v>0</v>
      </c>
      <c r="U206" s="7" t="e">
        <v>#N/A</v>
      </c>
      <c r="V206" s="7" t="e">
        <v>#N/A</v>
      </c>
      <c r="W206" s="7" t="e">
        <v>#N/A</v>
      </c>
      <c r="X206" s="7" t="e">
        <v>#N/A</v>
      </c>
      <c r="Y206" s="7" t="e">
        <v>#N/A</v>
      </c>
      <c r="Z206" s="7">
        <f t="shared" si="25"/>
        <v>0</v>
      </c>
      <c r="AA206" s="7">
        <f t="shared" si="26"/>
        <v>0</v>
      </c>
      <c r="AB206" s="7" t="b">
        <f t="shared" si="27"/>
        <v>1</v>
      </c>
      <c r="AC206" s="7" t="b">
        <f t="shared" si="28"/>
        <v>0</v>
      </c>
      <c r="AD206" s="7" t="b">
        <f t="shared" si="29"/>
        <v>1</v>
      </c>
      <c r="AE206" s="7" t="b">
        <f t="shared" si="30"/>
        <v>0</v>
      </c>
      <c r="AF206" s="7" t="b">
        <f t="shared" si="31"/>
        <v>0</v>
      </c>
      <c r="AH206" t="b">
        <f>AND(Table252102[[#This Row],[Developmental toxicity]:[Reproductive toxicity]])</f>
        <v>0</v>
      </c>
    </row>
    <row r="207" spans="1:34" x14ac:dyDescent="0.25">
      <c r="A207" s="3">
        <f t="shared" si="24"/>
        <v>206</v>
      </c>
      <c r="B207" s="3" t="s">
        <v>1440</v>
      </c>
      <c r="C207" s="3" t="s">
        <v>2461</v>
      </c>
      <c r="D207" s="3" t="s">
        <v>3398</v>
      </c>
      <c r="E207" s="29" t="s">
        <v>7738</v>
      </c>
      <c r="F207" s="3" t="s">
        <v>8578</v>
      </c>
      <c r="G207" s="3" t="s">
        <v>10021</v>
      </c>
      <c r="H207" s="3" t="s">
        <v>10022</v>
      </c>
      <c r="I207" s="3" t="s">
        <v>10023</v>
      </c>
      <c r="J207" s="3"/>
      <c r="K207" s="7" t="e">
        <v>#N/A</v>
      </c>
      <c r="L207" s="7" t="e">
        <v>#N/A</v>
      </c>
      <c r="M207" s="7" t="e">
        <v>#N/A</v>
      </c>
      <c r="N207" s="7" t="e">
        <v>#N/A</v>
      </c>
      <c r="O207" s="7" t="e">
        <v>#N/A</v>
      </c>
      <c r="P207" s="7" t="e">
        <v>#N/A</v>
      </c>
      <c r="Q207" s="7" t="e">
        <v>#N/A</v>
      </c>
      <c r="R207" s="7" t="e">
        <v>#N/A</v>
      </c>
      <c r="S207" s="7" t="e">
        <v>#N/A</v>
      </c>
      <c r="T207" s="7">
        <v>0</v>
      </c>
      <c r="U207" s="7" t="e">
        <v>#N/A</v>
      </c>
      <c r="V207" s="7" t="e">
        <v>#N/A</v>
      </c>
      <c r="W207" s="7" t="e">
        <v>#N/A</v>
      </c>
      <c r="X207" s="7" t="e">
        <v>#N/A</v>
      </c>
      <c r="Y207" s="7">
        <v>1</v>
      </c>
      <c r="Z207" s="7">
        <f t="shared" si="25"/>
        <v>1</v>
      </c>
      <c r="AA207" s="7">
        <f t="shared" si="26"/>
        <v>0</v>
      </c>
      <c r="AB207" s="7" t="b">
        <f t="shared" si="27"/>
        <v>1</v>
      </c>
      <c r="AC207" s="7" t="b">
        <f t="shared" si="28"/>
        <v>0</v>
      </c>
      <c r="AD207" s="7" t="b">
        <f t="shared" si="29"/>
        <v>1</v>
      </c>
      <c r="AE207" s="7" t="b">
        <f t="shared" si="30"/>
        <v>0</v>
      </c>
      <c r="AF207" s="7" t="b">
        <f t="shared" si="31"/>
        <v>0</v>
      </c>
      <c r="AH207" t="b">
        <f>AND(Table252102[[#This Row],[Developmental toxicity]:[Reproductive toxicity]])</f>
        <v>0</v>
      </c>
    </row>
    <row r="208" spans="1:34" x14ac:dyDescent="0.25">
      <c r="A208" s="3">
        <f t="shared" si="24"/>
        <v>207</v>
      </c>
      <c r="B208" s="3" t="s">
        <v>1440</v>
      </c>
      <c r="C208" s="3" t="s">
        <v>2444</v>
      </c>
      <c r="D208" s="3" t="s">
        <v>3380</v>
      </c>
      <c r="E208" s="12" t="s">
        <v>7721</v>
      </c>
      <c r="F208" t="s">
        <v>8562</v>
      </c>
      <c r="G208" t="s">
        <v>9986</v>
      </c>
      <c r="H208" t="s">
        <v>9987</v>
      </c>
      <c r="I208" t="s">
        <v>9988</v>
      </c>
      <c r="J208" s="3"/>
      <c r="K208" s="7" t="e">
        <v>#N/A</v>
      </c>
      <c r="L208" s="7" t="e">
        <v>#N/A</v>
      </c>
      <c r="M208" s="7" t="e">
        <v>#N/A</v>
      </c>
      <c r="N208" s="7" t="e">
        <v>#N/A</v>
      </c>
      <c r="O208" s="7" t="e">
        <v>#N/A</v>
      </c>
      <c r="P208" s="7" t="e">
        <v>#N/A</v>
      </c>
      <c r="Q208" s="7" t="e">
        <v>#N/A</v>
      </c>
      <c r="R208" s="7" t="e">
        <v>#N/A</v>
      </c>
      <c r="S208" s="7" t="e">
        <v>#N/A</v>
      </c>
      <c r="T208" s="7">
        <v>0</v>
      </c>
      <c r="U208" s="7" t="e">
        <v>#N/A</v>
      </c>
      <c r="V208" s="7" t="e">
        <v>#N/A</v>
      </c>
      <c r="W208" s="7" t="e">
        <v>#N/A</v>
      </c>
      <c r="X208" s="7" t="e">
        <v>#N/A</v>
      </c>
      <c r="Y208" s="7" t="e">
        <v>#N/A</v>
      </c>
      <c r="Z208" s="7">
        <f t="shared" si="25"/>
        <v>0</v>
      </c>
      <c r="AA208" s="7">
        <f t="shared" si="26"/>
        <v>0</v>
      </c>
      <c r="AB208" s="7" t="b">
        <f t="shared" si="27"/>
        <v>1</v>
      </c>
      <c r="AC208" s="7" t="b">
        <f t="shared" si="28"/>
        <v>0</v>
      </c>
      <c r="AD208" s="7" t="b">
        <f t="shared" si="29"/>
        <v>1</v>
      </c>
      <c r="AE208" s="7" t="b">
        <f t="shared" si="30"/>
        <v>0</v>
      </c>
      <c r="AF208" s="7" t="b">
        <f t="shared" si="31"/>
        <v>0</v>
      </c>
      <c r="AH208" t="b">
        <f>AND(Table252102[[#This Row],[Developmental toxicity]:[Reproductive toxicity]])</f>
        <v>0</v>
      </c>
    </row>
    <row r="209" spans="1:34" x14ac:dyDescent="0.25">
      <c r="A209" s="3">
        <f t="shared" si="24"/>
        <v>208</v>
      </c>
      <c r="B209" s="3"/>
      <c r="C209" s="3" t="s">
        <v>20552</v>
      </c>
      <c r="D209" s="3" t="s">
        <v>19224</v>
      </c>
      <c r="E209" s="29" t="s">
        <v>20307</v>
      </c>
      <c r="F209" s="3" t="s">
        <v>19753</v>
      </c>
      <c r="G209" s="3" t="s">
        <v>19754</v>
      </c>
      <c r="H209" s="3" t="s">
        <v>19754</v>
      </c>
      <c r="I209" s="3" t="s">
        <v>19755</v>
      </c>
      <c r="J209" s="3" t="s">
        <v>20</v>
      </c>
      <c r="K209" s="7" t="e">
        <v>#N/A</v>
      </c>
      <c r="L209" s="7" t="e">
        <v>#N/A</v>
      </c>
      <c r="M209" s="7" t="e">
        <v>#N/A</v>
      </c>
      <c r="N209" s="7" t="e">
        <v>#N/A</v>
      </c>
      <c r="O209" s="7" t="e">
        <v>#N/A</v>
      </c>
      <c r="P209" s="7" t="e">
        <v>#N/A</v>
      </c>
      <c r="Q209" s="7" t="e">
        <v>#N/A</v>
      </c>
      <c r="R209" s="7" t="e">
        <v>#N/A</v>
      </c>
      <c r="S209" s="7" t="e">
        <v>#N/A</v>
      </c>
      <c r="T209" s="7" t="e">
        <v>#N/A</v>
      </c>
      <c r="U209" s="7" t="e">
        <v>#N/A</v>
      </c>
      <c r="V209" s="7" t="e">
        <v>#N/A</v>
      </c>
      <c r="W209" s="7" t="e">
        <v>#N/A</v>
      </c>
      <c r="X209" s="7">
        <v>1</v>
      </c>
      <c r="Y209" s="7" t="e">
        <v>#N/A</v>
      </c>
      <c r="Z209" s="7">
        <f t="shared" si="25"/>
        <v>1</v>
      </c>
      <c r="AA209" s="7">
        <f t="shared" si="26"/>
        <v>1</v>
      </c>
      <c r="AB209" s="7" t="b">
        <f t="shared" si="27"/>
        <v>1</v>
      </c>
      <c r="AC209" s="7" t="b">
        <f t="shared" si="28"/>
        <v>0</v>
      </c>
      <c r="AD209" s="7" t="b">
        <f t="shared" si="29"/>
        <v>0</v>
      </c>
      <c r="AE209" s="7" t="b">
        <f t="shared" si="30"/>
        <v>0</v>
      </c>
      <c r="AF209" s="7" t="b">
        <f t="shared" si="31"/>
        <v>0</v>
      </c>
      <c r="AH209" t="b">
        <f>AND(Table252102[[#This Row],[Developmental toxicity]:[Reproductive toxicity]])</f>
        <v>0</v>
      </c>
    </row>
    <row r="210" spans="1:34" x14ac:dyDescent="0.25">
      <c r="A210" s="3">
        <f t="shared" si="24"/>
        <v>209</v>
      </c>
      <c r="B210" s="3"/>
      <c r="C210" s="3" t="s">
        <v>12132</v>
      </c>
      <c r="D210" s="3" t="s">
        <v>12131</v>
      </c>
      <c r="E210" s="29" t="s">
        <v>15831</v>
      </c>
      <c r="F210" s="3" t="s">
        <v>15832</v>
      </c>
      <c r="G210" s="3" t="s">
        <v>15833</v>
      </c>
      <c r="H210" s="3" t="s">
        <v>15834</v>
      </c>
      <c r="I210" s="3" t="s">
        <v>15835</v>
      </c>
      <c r="J210" s="3"/>
      <c r="K210" s="7" t="e">
        <v>#N/A</v>
      </c>
      <c r="L210" s="7" t="e">
        <v>#N/A</v>
      </c>
      <c r="M210" s="7" t="e">
        <v>#N/A</v>
      </c>
      <c r="N210" s="7" t="e">
        <v>#N/A</v>
      </c>
      <c r="O210" s="7" t="e">
        <v>#N/A</v>
      </c>
      <c r="P210" s="7" t="e">
        <v>#N/A</v>
      </c>
      <c r="Q210" s="7" t="e">
        <v>#N/A</v>
      </c>
      <c r="R210" s="7" t="e">
        <v>#N/A</v>
      </c>
      <c r="S210" s="7" t="e">
        <v>#N/A</v>
      </c>
      <c r="T210" s="7" t="e">
        <v>#N/A</v>
      </c>
      <c r="U210" s="7" t="e">
        <v>#N/A</v>
      </c>
      <c r="V210" s="7" t="e">
        <v>#N/A</v>
      </c>
      <c r="W210" s="3">
        <v>0</v>
      </c>
      <c r="X210" s="3" t="e">
        <v>#N/A</v>
      </c>
      <c r="Y210" s="7" t="e">
        <v>#N/A</v>
      </c>
      <c r="Z210" s="7">
        <f t="shared" si="25"/>
        <v>0</v>
      </c>
      <c r="AA210" s="7">
        <f t="shared" si="26"/>
        <v>0</v>
      </c>
      <c r="AB210" s="7" t="b">
        <f t="shared" si="27"/>
        <v>0</v>
      </c>
      <c r="AC210" s="7" t="b">
        <f t="shared" si="28"/>
        <v>1</v>
      </c>
      <c r="AD210" s="7" t="b">
        <f t="shared" si="29"/>
        <v>0</v>
      </c>
      <c r="AE210" s="7" t="b">
        <f t="shared" si="30"/>
        <v>1</v>
      </c>
      <c r="AF210" s="7" t="b">
        <f t="shared" si="31"/>
        <v>0</v>
      </c>
      <c r="AH210" t="b">
        <f>AND(Table252102[[#This Row],[Developmental toxicity]:[Reproductive toxicity]])</f>
        <v>0</v>
      </c>
    </row>
    <row r="211" spans="1:34" x14ac:dyDescent="0.25">
      <c r="A211" s="3">
        <f t="shared" si="24"/>
        <v>210</v>
      </c>
      <c r="B211" s="3"/>
      <c r="C211" s="3" t="s">
        <v>11993</v>
      </c>
      <c r="D211" s="3" t="s">
        <v>17883</v>
      </c>
      <c r="E211" s="29" t="s">
        <v>15626</v>
      </c>
      <c r="F211" s="3" t="s">
        <v>15627</v>
      </c>
      <c r="G211" s="3" t="s">
        <v>15628</v>
      </c>
      <c r="H211" s="3" t="s">
        <v>11994</v>
      </c>
      <c r="I211" s="3" t="s">
        <v>15629</v>
      </c>
      <c r="J211" s="3"/>
      <c r="K211" s="7" t="e">
        <v>#N/A</v>
      </c>
      <c r="L211" s="7" t="e">
        <v>#N/A</v>
      </c>
      <c r="M211" s="7" t="e">
        <v>#N/A</v>
      </c>
      <c r="N211" s="7" t="e">
        <v>#N/A</v>
      </c>
      <c r="O211" s="7" t="e">
        <v>#N/A</v>
      </c>
      <c r="P211" s="7" t="e">
        <v>#N/A</v>
      </c>
      <c r="Q211" s="7" t="e">
        <v>#N/A</v>
      </c>
      <c r="R211" s="7" t="e">
        <v>#N/A</v>
      </c>
      <c r="S211" s="7" t="e">
        <v>#N/A</v>
      </c>
      <c r="T211" s="7" t="e">
        <v>#N/A</v>
      </c>
      <c r="U211" s="7" t="e">
        <v>#N/A</v>
      </c>
      <c r="V211" s="7" t="e">
        <v>#N/A</v>
      </c>
      <c r="W211" s="3">
        <v>0</v>
      </c>
      <c r="X211" s="3" t="e">
        <v>#N/A</v>
      </c>
      <c r="Y211" s="7">
        <v>0</v>
      </c>
      <c r="Z211" s="7">
        <f t="shared" si="25"/>
        <v>0</v>
      </c>
      <c r="AA211" s="7">
        <f t="shared" si="26"/>
        <v>0</v>
      </c>
      <c r="AB211" s="7" t="b">
        <f t="shared" si="27"/>
        <v>1</v>
      </c>
      <c r="AC211" s="7" t="b">
        <f t="shared" si="28"/>
        <v>1</v>
      </c>
      <c r="AD211" s="7" t="b">
        <f t="shared" si="29"/>
        <v>0</v>
      </c>
      <c r="AE211" s="7" t="b">
        <f t="shared" si="30"/>
        <v>1</v>
      </c>
      <c r="AF211" s="7" t="b">
        <f t="shared" si="31"/>
        <v>0</v>
      </c>
      <c r="AH211" t="b">
        <f>AND(Table252102[[#This Row],[Developmental toxicity]:[Reproductive toxicity]])</f>
        <v>1</v>
      </c>
    </row>
    <row r="212" spans="1:34" x14ac:dyDescent="0.25">
      <c r="A212" s="3">
        <f t="shared" si="24"/>
        <v>211</v>
      </c>
      <c r="B212" s="3"/>
      <c r="C212" s="3" t="s">
        <v>11655</v>
      </c>
      <c r="D212" s="3" t="s">
        <v>17858</v>
      </c>
      <c r="E212" s="29" t="s">
        <v>15067</v>
      </c>
      <c r="F212" s="3" t="s">
        <v>15068</v>
      </c>
      <c r="G212" s="3" t="s">
        <v>15069</v>
      </c>
      <c r="H212" s="3" t="s">
        <v>15070</v>
      </c>
      <c r="I212" s="3" t="s">
        <v>15071</v>
      </c>
      <c r="J212" s="3"/>
      <c r="K212" s="7" t="e">
        <v>#N/A</v>
      </c>
      <c r="L212" s="7" t="e">
        <v>#N/A</v>
      </c>
      <c r="M212" s="7" t="e">
        <v>#N/A</v>
      </c>
      <c r="N212" s="7" t="e">
        <v>#N/A</v>
      </c>
      <c r="O212" s="7" t="e">
        <v>#N/A</v>
      </c>
      <c r="P212" s="7" t="e">
        <v>#N/A</v>
      </c>
      <c r="Q212" s="7" t="e">
        <v>#N/A</v>
      </c>
      <c r="R212" s="7" t="e">
        <v>#N/A</v>
      </c>
      <c r="S212" s="7" t="e">
        <v>#N/A</v>
      </c>
      <c r="T212" s="7" t="e">
        <v>#N/A</v>
      </c>
      <c r="U212" s="7">
        <v>0</v>
      </c>
      <c r="V212" s="7" t="e">
        <v>#N/A</v>
      </c>
      <c r="W212" s="3">
        <v>1</v>
      </c>
      <c r="X212" s="3">
        <v>0</v>
      </c>
      <c r="Y212" s="7" t="e">
        <v>#N/A</v>
      </c>
      <c r="Z212" s="7">
        <f t="shared" si="25"/>
        <v>1</v>
      </c>
      <c r="AA212" s="7">
        <f t="shared" si="26"/>
        <v>0</v>
      </c>
      <c r="AB212" s="7" t="b">
        <f t="shared" si="27"/>
        <v>1</v>
      </c>
      <c r="AC212" s="7" t="b">
        <f t="shared" si="28"/>
        <v>1</v>
      </c>
      <c r="AD212" s="7" t="b">
        <f t="shared" si="29"/>
        <v>1</v>
      </c>
      <c r="AE212" s="7" t="b">
        <f t="shared" si="30"/>
        <v>1</v>
      </c>
      <c r="AF212" s="7" t="b">
        <f t="shared" si="31"/>
        <v>1</v>
      </c>
      <c r="AH212" t="b">
        <f>AND(Table252102[[#This Row],[Developmental toxicity]:[Reproductive toxicity]])</f>
        <v>1</v>
      </c>
    </row>
    <row r="213" spans="1:34" x14ac:dyDescent="0.25">
      <c r="A213" s="3">
        <f t="shared" si="24"/>
        <v>212</v>
      </c>
      <c r="B213" s="3"/>
      <c r="C213" s="3" t="s">
        <v>12365</v>
      </c>
      <c r="D213" s="3" t="s">
        <v>17903</v>
      </c>
      <c r="E213" s="29" t="s">
        <v>16210</v>
      </c>
      <c r="F213" s="3" t="s">
        <v>16211</v>
      </c>
      <c r="G213" s="3" t="s">
        <v>16212</v>
      </c>
      <c r="H213" s="3" t="s">
        <v>1918</v>
      </c>
      <c r="I213" s="3" t="s">
        <v>16213</v>
      </c>
      <c r="J213" s="3"/>
      <c r="K213" s="7" t="e">
        <v>#N/A</v>
      </c>
      <c r="L213" s="7">
        <v>1</v>
      </c>
      <c r="M213" s="7" t="e">
        <v>#N/A</v>
      </c>
      <c r="N213" s="7" t="e">
        <v>#N/A</v>
      </c>
      <c r="O213" s="7" t="e">
        <v>#N/A</v>
      </c>
      <c r="P213" s="7" t="e">
        <v>#N/A</v>
      </c>
      <c r="Q213" s="7" t="e">
        <v>#N/A</v>
      </c>
      <c r="R213" s="7" t="e">
        <v>#N/A</v>
      </c>
      <c r="S213" s="7">
        <v>0</v>
      </c>
      <c r="T213" s="7">
        <v>0</v>
      </c>
      <c r="U213" s="7" t="e">
        <v>#N/A</v>
      </c>
      <c r="V213" s="7" t="e">
        <v>#N/A</v>
      </c>
      <c r="W213" s="3">
        <v>0</v>
      </c>
      <c r="X213" s="3" t="e">
        <v>#N/A</v>
      </c>
      <c r="Y213" s="7">
        <v>0</v>
      </c>
      <c r="Z213" s="7">
        <f t="shared" si="25"/>
        <v>1</v>
      </c>
      <c r="AA213" s="7">
        <f t="shared" si="26"/>
        <v>0</v>
      </c>
      <c r="AB213" s="7" t="b">
        <f t="shared" si="27"/>
        <v>1</v>
      </c>
      <c r="AC213" s="7" t="b">
        <f t="shared" si="28"/>
        <v>1</v>
      </c>
      <c r="AD213" s="7" t="b">
        <f t="shared" si="29"/>
        <v>1</v>
      </c>
      <c r="AE213" s="7" t="b">
        <f t="shared" si="30"/>
        <v>1</v>
      </c>
      <c r="AF213" s="7" t="b">
        <f t="shared" si="31"/>
        <v>1</v>
      </c>
      <c r="AH213" t="b">
        <f>AND(Table252102[[#This Row],[Developmental toxicity]:[Reproductive toxicity]])</f>
        <v>1</v>
      </c>
    </row>
    <row r="214" spans="1:34" x14ac:dyDescent="0.25">
      <c r="A214" s="3">
        <f t="shared" si="24"/>
        <v>213</v>
      </c>
      <c r="B214" s="3" t="s">
        <v>1440</v>
      </c>
      <c r="C214" s="3" t="s">
        <v>2746</v>
      </c>
      <c r="D214" s="3" t="s">
        <v>3722</v>
      </c>
      <c r="E214" s="12" t="s">
        <v>8016</v>
      </c>
      <c r="F214" t="s">
        <v>8851</v>
      </c>
      <c r="G214" t="s">
        <v>10654</v>
      </c>
      <c r="H214" t="s">
        <v>10654</v>
      </c>
      <c r="I214" t="s">
        <v>10655</v>
      </c>
      <c r="J214" s="3"/>
      <c r="K214" s="7" t="e">
        <v>#N/A</v>
      </c>
      <c r="L214" s="7" t="e">
        <v>#N/A</v>
      </c>
      <c r="M214" s="7" t="e">
        <v>#N/A</v>
      </c>
      <c r="N214" s="7" t="e">
        <v>#N/A</v>
      </c>
      <c r="O214" s="7" t="e">
        <v>#N/A</v>
      </c>
      <c r="P214" s="7" t="e">
        <v>#N/A</v>
      </c>
      <c r="Q214" s="7" t="e">
        <v>#N/A</v>
      </c>
      <c r="R214" s="7" t="e">
        <v>#N/A</v>
      </c>
      <c r="S214" s="7" t="e">
        <v>#N/A</v>
      </c>
      <c r="T214" s="7">
        <v>0</v>
      </c>
      <c r="U214" s="7" t="e">
        <v>#N/A</v>
      </c>
      <c r="V214" s="7" t="e">
        <v>#N/A</v>
      </c>
      <c r="W214" s="7" t="e">
        <v>#N/A</v>
      </c>
      <c r="X214" s="7" t="e">
        <v>#N/A</v>
      </c>
      <c r="Y214" s="7">
        <v>1</v>
      </c>
      <c r="Z214" s="7">
        <f t="shared" si="25"/>
        <v>1</v>
      </c>
      <c r="AA214" s="7">
        <f t="shared" si="26"/>
        <v>0</v>
      </c>
      <c r="AB214" s="7" t="b">
        <f t="shared" si="27"/>
        <v>1</v>
      </c>
      <c r="AC214" s="7" t="b">
        <f t="shared" si="28"/>
        <v>0</v>
      </c>
      <c r="AD214" s="7" t="b">
        <f t="shared" si="29"/>
        <v>1</v>
      </c>
      <c r="AE214" s="7" t="b">
        <f t="shared" si="30"/>
        <v>0</v>
      </c>
      <c r="AF214" s="7" t="b">
        <f t="shared" si="31"/>
        <v>0</v>
      </c>
      <c r="AH214" t="b">
        <f>AND(Table252102[[#This Row],[Developmental toxicity]:[Reproductive toxicity]])</f>
        <v>0</v>
      </c>
    </row>
    <row r="215" spans="1:34" x14ac:dyDescent="0.25">
      <c r="A215" s="3">
        <f t="shared" si="24"/>
        <v>214</v>
      </c>
      <c r="B215" s="3">
        <v>87</v>
      </c>
      <c r="C215" s="3" t="s">
        <v>450</v>
      </c>
      <c r="D215" s="3" t="s">
        <v>5106</v>
      </c>
      <c r="E215" s="29" t="s">
        <v>4605</v>
      </c>
      <c r="F215" s="3" t="s">
        <v>5531</v>
      </c>
      <c r="G215" s="3" t="s">
        <v>451</v>
      </c>
      <c r="H215" s="3" t="s">
        <v>6024</v>
      </c>
      <c r="I215" s="3" t="s">
        <v>6422</v>
      </c>
      <c r="J215" s="3" t="s">
        <v>1436</v>
      </c>
      <c r="K215" s="7" t="e">
        <v>#N/A</v>
      </c>
      <c r="L215" s="7">
        <v>1</v>
      </c>
      <c r="M215" s="7" t="e">
        <v>#N/A</v>
      </c>
      <c r="N215" s="7" t="e">
        <v>#N/A</v>
      </c>
      <c r="O215" s="7" t="e">
        <v>#N/A</v>
      </c>
      <c r="P215" s="7" t="e">
        <v>#N/A</v>
      </c>
      <c r="Q215" s="7" t="e">
        <v>#N/A</v>
      </c>
      <c r="R215" s="7" t="e">
        <v>#N/A</v>
      </c>
      <c r="S215" s="7" t="e">
        <v>#N/A</v>
      </c>
      <c r="T215" s="7" t="e">
        <v>#N/A</v>
      </c>
      <c r="U215" s="7" t="e">
        <v>#N/A</v>
      </c>
      <c r="V215" s="7" t="e">
        <v>#N/A</v>
      </c>
      <c r="W215" s="7" t="e">
        <v>#N/A</v>
      </c>
      <c r="X215" s="7" t="e">
        <v>#N/A</v>
      </c>
      <c r="Y215" s="7">
        <v>0</v>
      </c>
      <c r="Z215" s="7">
        <f t="shared" si="25"/>
        <v>1</v>
      </c>
      <c r="AA215" s="7">
        <f t="shared" si="26"/>
        <v>0</v>
      </c>
      <c r="AB215" s="7" t="b">
        <f t="shared" si="27"/>
        <v>1</v>
      </c>
      <c r="AC215" s="7" t="b">
        <f t="shared" si="28"/>
        <v>0</v>
      </c>
      <c r="AD215" s="7" t="b">
        <f t="shared" si="29"/>
        <v>0</v>
      </c>
      <c r="AE215" s="7" t="b">
        <f t="shared" si="30"/>
        <v>0</v>
      </c>
      <c r="AF215" s="7" t="b">
        <f t="shared" si="31"/>
        <v>0</v>
      </c>
      <c r="AH215" t="b">
        <f>AND(Table252102[[#This Row],[Developmental toxicity]:[Reproductive toxicity]])</f>
        <v>0</v>
      </c>
    </row>
    <row r="216" spans="1:34" x14ac:dyDescent="0.25">
      <c r="A216" s="3">
        <f t="shared" si="24"/>
        <v>215</v>
      </c>
      <c r="B216" s="3" t="s">
        <v>1440</v>
      </c>
      <c r="C216" s="22" t="s">
        <v>1566</v>
      </c>
      <c r="D216" s="22" t="s">
        <v>1567</v>
      </c>
      <c r="E216" s="29" t="s">
        <v>7031</v>
      </c>
      <c r="F216" s="28" t="s">
        <v>1595</v>
      </c>
      <c r="G216" s="13" t="s">
        <v>1594</v>
      </c>
      <c r="H216" s="3" t="s">
        <v>1594</v>
      </c>
      <c r="I216" s="3" t="s">
        <v>7126</v>
      </c>
      <c r="J216" s="3" t="s">
        <v>1615</v>
      </c>
      <c r="K216" s="7" t="e">
        <v>#N/A</v>
      </c>
      <c r="L216" s="7" t="e">
        <v>#N/A</v>
      </c>
      <c r="M216" s="15" t="e">
        <v>#N/A</v>
      </c>
      <c r="N216" s="15">
        <v>0</v>
      </c>
      <c r="O216" s="7" t="e">
        <v>#N/A</v>
      </c>
      <c r="P216" s="15" t="e">
        <v>#N/A</v>
      </c>
      <c r="Q216" s="15" t="e">
        <v>#N/A</v>
      </c>
      <c r="R216" s="7">
        <v>0</v>
      </c>
      <c r="S216" s="15" t="e">
        <v>#N/A</v>
      </c>
      <c r="T216" s="15" t="e">
        <v>#N/A</v>
      </c>
      <c r="U216" s="7" t="e">
        <v>#N/A</v>
      </c>
      <c r="V216" s="7" t="e">
        <v>#N/A</v>
      </c>
      <c r="W216" s="15" t="e">
        <v>#N/A</v>
      </c>
      <c r="X216" s="15" t="e">
        <v>#N/A</v>
      </c>
      <c r="Y216" s="7">
        <v>0</v>
      </c>
      <c r="Z216" s="7">
        <f t="shared" si="25"/>
        <v>0</v>
      </c>
      <c r="AA216" s="7">
        <f t="shared" si="26"/>
        <v>0</v>
      </c>
      <c r="AB216" s="7" t="b">
        <f t="shared" si="27"/>
        <v>1</v>
      </c>
      <c r="AC216" s="7" t="b">
        <f t="shared" si="28"/>
        <v>1</v>
      </c>
      <c r="AD216" s="7" t="b">
        <f t="shared" si="29"/>
        <v>1</v>
      </c>
      <c r="AE216" s="7" t="b">
        <f t="shared" si="30"/>
        <v>1</v>
      </c>
      <c r="AF216" s="7" t="b">
        <f t="shared" si="31"/>
        <v>1</v>
      </c>
      <c r="AH216" t="b">
        <f>AND(Table252102[[#This Row],[Developmental toxicity]:[Reproductive toxicity]])</f>
        <v>1</v>
      </c>
    </row>
    <row r="217" spans="1:34" x14ac:dyDescent="0.25">
      <c r="A217" s="3">
        <f t="shared" si="24"/>
        <v>216</v>
      </c>
      <c r="B217" s="3" t="s">
        <v>1440</v>
      </c>
      <c r="C217" s="3" t="s">
        <v>2782</v>
      </c>
      <c r="D217" s="3" t="s">
        <v>3764</v>
      </c>
      <c r="E217" s="12" t="s">
        <v>8052</v>
      </c>
      <c r="F217" t="s">
        <v>8884</v>
      </c>
      <c r="G217" t="s">
        <v>10726</v>
      </c>
      <c r="H217" t="s">
        <v>10726</v>
      </c>
      <c r="I217" t="s">
        <v>10727</v>
      </c>
      <c r="J217" s="3"/>
      <c r="K217" s="7" t="e">
        <v>#N/A</v>
      </c>
      <c r="L217" s="7" t="e">
        <v>#N/A</v>
      </c>
      <c r="M217" s="7" t="e">
        <v>#N/A</v>
      </c>
      <c r="N217" s="7" t="e">
        <v>#N/A</v>
      </c>
      <c r="O217" s="7" t="e">
        <v>#N/A</v>
      </c>
      <c r="P217" s="7" t="e">
        <v>#N/A</v>
      </c>
      <c r="Q217" s="7" t="e">
        <v>#N/A</v>
      </c>
      <c r="R217" s="7" t="e">
        <v>#N/A</v>
      </c>
      <c r="S217" s="7" t="e">
        <v>#N/A</v>
      </c>
      <c r="T217" s="7">
        <v>0</v>
      </c>
      <c r="U217" s="7" t="e">
        <v>#N/A</v>
      </c>
      <c r="V217" s="7" t="e">
        <v>#N/A</v>
      </c>
      <c r="W217" s="7" t="e">
        <v>#N/A</v>
      </c>
      <c r="X217" s="7" t="e">
        <v>#N/A</v>
      </c>
      <c r="Y217" s="7" t="e">
        <v>#N/A</v>
      </c>
      <c r="Z217" s="7">
        <f t="shared" si="25"/>
        <v>0</v>
      </c>
      <c r="AA217" s="7">
        <f t="shared" si="26"/>
        <v>0</v>
      </c>
      <c r="AB217" s="7" t="b">
        <f t="shared" si="27"/>
        <v>1</v>
      </c>
      <c r="AC217" s="7" t="b">
        <f t="shared" si="28"/>
        <v>0</v>
      </c>
      <c r="AD217" s="7" t="b">
        <f t="shared" si="29"/>
        <v>1</v>
      </c>
      <c r="AE217" s="7" t="b">
        <f t="shared" si="30"/>
        <v>0</v>
      </c>
      <c r="AF217" s="7" t="b">
        <f t="shared" si="31"/>
        <v>0</v>
      </c>
      <c r="AH217" t="b">
        <f>AND(Table252102[[#This Row],[Developmental toxicity]:[Reproductive toxicity]])</f>
        <v>0</v>
      </c>
    </row>
    <row r="218" spans="1:34" x14ac:dyDescent="0.25">
      <c r="A218" s="3">
        <f t="shared" si="24"/>
        <v>217</v>
      </c>
      <c r="B218" s="3">
        <v>255</v>
      </c>
      <c r="C218" s="3" t="s">
        <v>714</v>
      </c>
      <c r="D218" s="3" t="s">
        <v>5201</v>
      </c>
      <c r="E218" s="29" t="s">
        <v>4726</v>
      </c>
      <c r="F218" s="3" t="s">
        <v>5643</v>
      </c>
      <c r="G218" s="3" t="s">
        <v>715</v>
      </c>
      <c r="H218" s="3" t="s">
        <v>6118</v>
      </c>
      <c r="I218" s="3" t="s">
        <v>6567</v>
      </c>
      <c r="J218" s="3" t="s">
        <v>1431</v>
      </c>
      <c r="K218" s="7" t="e">
        <v>#N/A</v>
      </c>
      <c r="L218" s="7">
        <v>1</v>
      </c>
      <c r="M218" s="7" t="e">
        <v>#N/A</v>
      </c>
      <c r="N218" s="7" t="e">
        <v>#N/A</v>
      </c>
      <c r="O218" s="7" t="e">
        <v>#N/A</v>
      </c>
      <c r="P218" s="7" t="e">
        <v>#N/A</v>
      </c>
      <c r="Q218" s="7" t="e">
        <v>#N/A</v>
      </c>
      <c r="R218" s="7" t="e">
        <v>#N/A</v>
      </c>
      <c r="S218" s="7" t="e">
        <v>#N/A</v>
      </c>
      <c r="T218" s="7" t="e">
        <v>#N/A</v>
      </c>
      <c r="U218" s="7" t="e">
        <v>#N/A</v>
      </c>
      <c r="V218" s="7" t="e">
        <v>#N/A</v>
      </c>
      <c r="W218" s="7" t="e">
        <v>#N/A</v>
      </c>
      <c r="X218" s="7" t="e">
        <v>#N/A</v>
      </c>
      <c r="Y218" s="7">
        <v>1</v>
      </c>
      <c r="Z218" s="7">
        <f t="shared" si="25"/>
        <v>1</v>
      </c>
      <c r="AA218" s="7">
        <f t="shared" si="26"/>
        <v>1</v>
      </c>
      <c r="AB218" s="7" t="b">
        <f t="shared" si="27"/>
        <v>1</v>
      </c>
      <c r="AC218" s="7" t="b">
        <f t="shared" si="28"/>
        <v>0</v>
      </c>
      <c r="AD218" s="7" t="b">
        <f t="shared" si="29"/>
        <v>0</v>
      </c>
      <c r="AE218" s="7" t="b">
        <f t="shared" si="30"/>
        <v>0</v>
      </c>
      <c r="AF218" s="7" t="b">
        <f t="shared" si="31"/>
        <v>0</v>
      </c>
      <c r="AH218" t="b">
        <f>AND(Table252102[[#This Row],[Developmental toxicity]:[Reproductive toxicity]])</f>
        <v>0</v>
      </c>
    </row>
    <row r="219" spans="1:34" x14ac:dyDescent="0.25">
      <c r="A219" s="3">
        <f t="shared" si="24"/>
        <v>218</v>
      </c>
      <c r="B219" s="3"/>
      <c r="C219" s="3" t="s">
        <v>10860</v>
      </c>
      <c r="D219" s="3" t="s">
        <v>10859</v>
      </c>
      <c r="E219" s="29" t="s">
        <v>13584</v>
      </c>
      <c r="F219" s="3" t="s">
        <v>13585</v>
      </c>
      <c r="G219" s="3" t="s">
        <v>13586</v>
      </c>
      <c r="H219" s="3" t="s">
        <v>13587</v>
      </c>
      <c r="I219" s="3" t="s">
        <v>13588</v>
      </c>
      <c r="J219" s="3"/>
      <c r="K219" s="7" t="e">
        <v>#N/A</v>
      </c>
      <c r="L219" s="7" t="e">
        <v>#N/A</v>
      </c>
      <c r="M219" s="7" t="e">
        <v>#N/A</v>
      </c>
      <c r="N219" s="7" t="e">
        <v>#N/A</v>
      </c>
      <c r="O219" s="7" t="e">
        <v>#N/A</v>
      </c>
      <c r="P219" s="7" t="e">
        <v>#N/A</v>
      </c>
      <c r="Q219" s="7" t="e">
        <v>#N/A</v>
      </c>
      <c r="R219" s="7" t="e">
        <v>#N/A</v>
      </c>
      <c r="S219" s="7" t="e">
        <v>#N/A</v>
      </c>
      <c r="T219" s="7" t="e">
        <v>#N/A</v>
      </c>
      <c r="U219" s="7" t="e">
        <v>#N/A</v>
      </c>
      <c r="V219" s="7" t="e">
        <v>#N/A</v>
      </c>
      <c r="W219" s="3">
        <v>1</v>
      </c>
      <c r="X219" s="3" t="e">
        <v>#N/A</v>
      </c>
      <c r="Y219" s="7" t="e">
        <v>#N/A</v>
      </c>
      <c r="Z219" s="7">
        <f t="shared" si="25"/>
        <v>1</v>
      </c>
      <c r="AA219" s="7">
        <f t="shared" si="26"/>
        <v>1</v>
      </c>
      <c r="AB219" s="7" t="b">
        <f t="shared" si="27"/>
        <v>0</v>
      </c>
      <c r="AC219" s="7" t="b">
        <f t="shared" si="28"/>
        <v>1</v>
      </c>
      <c r="AD219" s="7" t="b">
        <f t="shared" si="29"/>
        <v>0</v>
      </c>
      <c r="AE219" s="7" t="b">
        <f t="shared" si="30"/>
        <v>1</v>
      </c>
      <c r="AF219" s="7" t="b">
        <f t="shared" si="31"/>
        <v>0</v>
      </c>
      <c r="AH219" t="b">
        <f>AND(Table252102[[#This Row],[Developmental toxicity]:[Reproductive toxicity]])</f>
        <v>0</v>
      </c>
    </row>
    <row r="220" spans="1:34" x14ac:dyDescent="0.25">
      <c r="A220" s="3">
        <f t="shared" si="24"/>
        <v>219</v>
      </c>
      <c r="B220" s="3">
        <v>592</v>
      </c>
      <c r="C220" s="3" t="s">
        <v>1243</v>
      </c>
      <c r="D220" t="s">
        <v>5397</v>
      </c>
      <c r="E220" s="12" t="s">
        <v>4968</v>
      </c>
      <c r="F220" t="s">
        <v>5874</v>
      </c>
      <c r="G220" s="3" t="s">
        <v>1244</v>
      </c>
      <c r="H220" t="s">
        <v>6300</v>
      </c>
      <c r="I220" t="s">
        <v>6887</v>
      </c>
      <c r="J220" s="3" t="s">
        <v>1431</v>
      </c>
      <c r="K220" s="7" t="e">
        <v>#N/A</v>
      </c>
      <c r="L220" s="7">
        <v>1</v>
      </c>
      <c r="M220" s="7" t="e">
        <v>#N/A</v>
      </c>
      <c r="N220" s="7" t="e">
        <v>#N/A</v>
      </c>
      <c r="O220" s="7" t="e">
        <v>#N/A</v>
      </c>
      <c r="P220" s="3" t="e">
        <v>#N/A</v>
      </c>
      <c r="Q220" s="3" t="e">
        <v>#N/A</v>
      </c>
      <c r="R220" s="7" t="e">
        <v>#N/A</v>
      </c>
      <c r="S220" s="3" t="e">
        <v>#N/A</v>
      </c>
      <c r="T220" s="3" t="e">
        <v>#N/A</v>
      </c>
      <c r="U220" s="7" t="e">
        <v>#N/A</v>
      </c>
      <c r="V220" s="7" t="e">
        <v>#N/A</v>
      </c>
      <c r="W220" s="3">
        <v>1</v>
      </c>
      <c r="X220" s="3" t="e">
        <v>#N/A</v>
      </c>
      <c r="Y220" s="7">
        <v>1</v>
      </c>
      <c r="Z220" s="7">
        <f t="shared" si="25"/>
        <v>1</v>
      </c>
      <c r="AA220" s="7">
        <f t="shared" si="26"/>
        <v>1</v>
      </c>
      <c r="AB220" s="7" t="b">
        <f t="shared" si="27"/>
        <v>1</v>
      </c>
      <c r="AC220" s="7" t="b">
        <f t="shared" si="28"/>
        <v>1</v>
      </c>
      <c r="AD220" s="7" t="b">
        <f t="shared" si="29"/>
        <v>0</v>
      </c>
      <c r="AE220" s="7" t="b">
        <f t="shared" si="30"/>
        <v>1</v>
      </c>
      <c r="AF220" s="7" t="b">
        <f t="shared" si="31"/>
        <v>0</v>
      </c>
      <c r="AH220" t="b">
        <f>AND(Table252102[[#This Row],[Developmental toxicity]:[Reproductive toxicity]])</f>
        <v>1</v>
      </c>
    </row>
    <row r="221" spans="1:34" x14ac:dyDescent="0.25">
      <c r="A221" s="3">
        <f t="shared" si="24"/>
        <v>220</v>
      </c>
      <c r="B221" s="3"/>
      <c r="C221" t="s">
        <v>21158</v>
      </c>
      <c r="D221" s="3" t="s">
        <v>20762</v>
      </c>
      <c r="E221" s="94" t="s">
        <v>20960</v>
      </c>
      <c r="F221" t="s">
        <v>21532</v>
      </c>
      <c r="G221" t="s">
        <v>21533</v>
      </c>
      <c r="H221" t="s">
        <v>21533</v>
      </c>
      <c r="I221" t="s">
        <v>21534</v>
      </c>
      <c r="J221" s="3"/>
      <c r="K221" s="7" t="e">
        <v>#N/A</v>
      </c>
      <c r="L221" s="7" t="e">
        <v>#N/A</v>
      </c>
      <c r="M221" s="7" t="e">
        <v>#N/A</v>
      </c>
      <c r="N221" s="7" t="e">
        <v>#N/A</v>
      </c>
      <c r="O221" s="7" t="e">
        <v>#N/A</v>
      </c>
      <c r="P221" s="7" t="e">
        <v>#N/A</v>
      </c>
      <c r="Q221" s="7" t="e">
        <v>#N/A</v>
      </c>
      <c r="R221" s="7" t="e">
        <v>#N/A</v>
      </c>
      <c r="S221" s="7" t="e">
        <v>#N/A</v>
      </c>
      <c r="T221" s="7" t="e">
        <v>#N/A</v>
      </c>
      <c r="U221" s="7" t="e">
        <v>#N/A</v>
      </c>
      <c r="V221" s="7" t="e">
        <v>#N/A</v>
      </c>
      <c r="W221" s="7" t="e">
        <v>#N/A</v>
      </c>
      <c r="X221" s="7" t="e">
        <v>#N/A</v>
      </c>
      <c r="Y221" s="7">
        <v>1</v>
      </c>
      <c r="Z221" s="7">
        <f t="shared" si="25"/>
        <v>1</v>
      </c>
      <c r="AA221" s="7">
        <f t="shared" si="26"/>
        <v>1</v>
      </c>
      <c r="AB221" s="7" t="b">
        <f t="shared" si="27"/>
        <v>1</v>
      </c>
      <c r="AC221" s="7" t="b">
        <f t="shared" si="28"/>
        <v>0</v>
      </c>
      <c r="AD221" s="7" t="b">
        <f t="shared" si="29"/>
        <v>0</v>
      </c>
      <c r="AE221" s="7" t="b">
        <f t="shared" si="30"/>
        <v>0</v>
      </c>
      <c r="AF221" s="7" t="b">
        <f t="shared" si="31"/>
        <v>0</v>
      </c>
      <c r="AH221" t="b">
        <f>AND(Table252102[[#This Row],[Developmental toxicity]:[Reproductive toxicity]])</f>
        <v>0</v>
      </c>
    </row>
    <row r="222" spans="1:34" x14ac:dyDescent="0.25">
      <c r="A222" s="3">
        <f t="shared" si="24"/>
        <v>221</v>
      </c>
      <c r="B222" s="3" t="s">
        <v>1440</v>
      </c>
      <c r="C222" s="3" t="s">
        <v>2524</v>
      </c>
      <c r="D222" s="3" t="s">
        <v>3470</v>
      </c>
      <c r="E222" s="29" t="s">
        <v>7798</v>
      </c>
      <c r="F222" s="3" t="s">
        <v>8637</v>
      </c>
      <c r="G222" s="3" t="s">
        <v>10153</v>
      </c>
      <c r="H222" s="3" t="s">
        <v>10153</v>
      </c>
      <c r="I222" s="3" t="s">
        <v>10154</v>
      </c>
      <c r="J222" s="3"/>
      <c r="K222" s="7" t="e">
        <v>#N/A</v>
      </c>
      <c r="L222" s="7" t="e">
        <v>#N/A</v>
      </c>
      <c r="M222" s="7" t="e">
        <v>#N/A</v>
      </c>
      <c r="N222" s="7" t="e">
        <v>#N/A</v>
      </c>
      <c r="O222" s="7" t="e">
        <v>#N/A</v>
      </c>
      <c r="P222" s="7" t="e">
        <v>#N/A</v>
      </c>
      <c r="Q222" s="7" t="e">
        <v>#N/A</v>
      </c>
      <c r="R222" s="7" t="e">
        <v>#N/A</v>
      </c>
      <c r="S222" s="7" t="e">
        <v>#N/A</v>
      </c>
      <c r="T222" s="7">
        <v>1</v>
      </c>
      <c r="U222" s="7" t="e">
        <v>#N/A</v>
      </c>
      <c r="V222" s="7" t="e">
        <v>#N/A</v>
      </c>
      <c r="W222" s="7" t="e">
        <v>#N/A</v>
      </c>
      <c r="X222" s="7" t="e">
        <v>#N/A</v>
      </c>
      <c r="Y222" s="7" t="e">
        <v>#N/A</v>
      </c>
      <c r="Z222" s="7">
        <f t="shared" si="25"/>
        <v>1</v>
      </c>
      <c r="AA222" s="7">
        <f t="shared" si="26"/>
        <v>1</v>
      </c>
      <c r="AB222" s="7" t="b">
        <f t="shared" si="27"/>
        <v>1</v>
      </c>
      <c r="AC222" s="7" t="b">
        <f t="shared" si="28"/>
        <v>0</v>
      </c>
      <c r="AD222" s="7" t="b">
        <f t="shared" si="29"/>
        <v>1</v>
      </c>
      <c r="AE222" s="7" t="b">
        <f t="shared" si="30"/>
        <v>0</v>
      </c>
      <c r="AF222" s="7" t="b">
        <f t="shared" si="31"/>
        <v>0</v>
      </c>
      <c r="AH222" t="b">
        <f>AND(Table252102[[#This Row],[Developmental toxicity]:[Reproductive toxicity]])</f>
        <v>0</v>
      </c>
    </row>
    <row r="223" spans="1:34" x14ac:dyDescent="0.25">
      <c r="A223" s="3">
        <f t="shared" si="24"/>
        <v>222</v>
      </c>
      <c r="B223" s="3"/>
      <c r="C223" s="3" t="s">
        <v>12388</v>
      </c>
      <c r="D223" s="3" t="s">
        <v>12387</v>
      </c>
      <c r="E223" s="29" t="s">
        <v>16246</v>
      </c>
      <c r="F223" s="3" t="s">
        <v>16247</v>
      </c>
      <c r="G223" s="3" t="s">
        <v>16248</v>
      </c>
      <c r="H223" s="3" t="s">
        <v>16248</v>
      </c>
      <c r="I223" s="3" t="s">
        <v>16249</v>
      </c>
      <c r="J223" s="3"/>
      <c r="K223" s="7" t="e">
        <v>#N/A</v>
      </c>
      <c r="L223" s="7" t="e">
        <v>#N/A</v>
      </c>
      <c r="M223" s="7" t="e">
        <v>#N/A</v>
      </c>
      <c r="N223" s="7" t="e">
        <v>#N/A</v>
      </c>
      <c r="O223" s="7" t="e">
        <v>#N/A</v>
      </c>
      <c r="P223" s="7" t="e">
        <v>#N/A</v>
      </c>
      <c r="Q223" s="7" t="e">
        <v>#N/A</v>
      </c>
      <c r="R223" s="7" t="e">
        <v>#N/A</v>
      </c>
      <c r="S223" s="7" t="e">
        <v>#N/A</v>
      </c>
      <c r="T223" s="7" t="e">
        <v>#N/A</v>
      </c>
      <c r="U223" s="7" t="e">
        <v>#N/A</v>
      </c>
      <c r="V223" s="7" t="e">
        <v>#N/A</v>
      </c>
      <c r="W223" s="3">
        <v>0</v>
      </c>
      <c r="X223" s="3" t="e">
        <v>#N/A</v>
      </c>
      <c r="Y223" s="7" t="e">
        <v>#N/A</v>
      </c>
      <c r="Z223" s="7">
        <f t="shared" si="25"/>
        <v>0</v>
      </c>
      <c r="AA223" s="7">
        <f t="shared" si="26"/>
        <v>0</v>
      </c>
      <c r="AB223" s="7" t="b">
        <f t="shared" si="27"/>
        <v>0</v>
      </c>
      <c r="AC223" s="7" t="b">
        <f t="shared" si="28"/>
        <v>1</v>
      </c>
      <c r="AD223" s="7" t="b">
        <f t="shared" si="29"/>
        <v>0</v>
      </c>
      <c r="AE223" s="7" t="b">
        <f t="shared" si="30"/>
        <v>1</v>
      </c>
      <c r="AF223" s="7" t="b">
        <f t="shared" si="31"/>
        <v>0</v>
      </c>
      <c r="AH223" t="b">
        <f>AND(Table252102[[#This Row],[Developmental toxicity]:[Reproductive toxicity]])</f>
        <v>0</v>
      </c>
    </row>
    <row r="224" spans="1:34" x14ac:dyDescent="0.25">
      <c r="A224" s="3">
        <f t="shared" si="24"/>
        <v>223</v>
      </c>
      <c r="B224" s="3"/>
      <c r="C224" s="3" t="s">
        <v>13013</v>
      </c>
      <c r="D224" s="3" t="s">
        <v>13012</v>
      </c>
      <c r="E224" s="29" t="s">
        <v>17200</v>
      </c>
      <c r="F224" s="3" t="s">
        <v>17201</v>
      </c>
      <c r="G224" s="3" t="s">
        <v>13014</v>
      </c>
      <c r="H224" s="3" t="s">
        <v>13014</v>
      </c>
      <c r="I224" s="3" t="s">
        <v>17202</v>
      </c>
      <c r="J224" s="3"/>
      <c r="K224" s="7" t="e">
        <v>#N/A</v>
      </c>
      <c r="L224" s="7" t="e">
        <v>#N/A</v>
      </c>
      <c r="M224" s="7" t="e">
        <v>#N/A</v>
      </c>
      <c r="N224" s="7" t="e">
        <v>#N/A</v>
      </c>
      <c r="O224" s="7" t="e">
        <v>#N/A</v>
      </c>
      <c r="P224" s="7" t="e">
        <v>#N/A</v>
      </c>
      <c r="Q224" s="7" t="e">
        <v>#N/A</v>
      </c>
      <c r="R224" s="7" t="e">
        <v>#N/A</v>
      </c>
      <c r="S224" s="7" t="e">
        <v>#N/A</v>
      </c>
      <c r="T224" s="7" t="e">
        <v>#N/A</v>
      </c>
      <c r="U224" s="7" t="e">
        <v>#N/A</v>
      </c>
      <c r="V224" s="7" t="e">
        <v>#N/A</v>
      </c>
      <c r="W224" s="3">
        <v>0</v>
      </c>
      <c r="X224" s="3" t="e">
        <v>#N/A</v>
      </c>
      <c r="Y224" s="7" t="e">
        <v>#N/A</v>
      </c>
      <c r="Z224" s="7">
        <f t="shared" si="25"/>
        <v>0</v>
      </c>
      <c r="AA224" s="7">
        <f t="shared" si="26"/>
        <v>0</v>
      </c>
      <c r="AB224" s="7" t="b">
        <f t="shared" si="27"/>
        <v>0</v>
      </c>
      <c r="AC224" s="7" t="b">
        <f t="shared" si="28"/>
        <v>1</v>
      </c>
      <c r="AD224" s="7" t="b">
        <f t="shared" si="29"/>
        <v>0</v>
      </c>
      <c r="AE224" s="7" t="b">
        <f t="shared" si="30"/>
        <v>1</v>
      </c>
      <c r="AF224" s="7" t="b">
        <f t="shared" si="31"/>
        <v>0</v>
      </c>
      <c r="AH224" t="b">
        <f>AND(Table252102[[#This Row],[Developmental toxicity]:[Reproductive toxicity]])</f>
        <v>0</v>
      </c>
    </row>
    <row r="225" spans="1:34" x14ac:dyDescent="0.25">
      <c r="A225" s="3">
        <f t="shared" si="24"/>
        <v>224</v>
      </c>
      <c r="B225" s="3"/>
      <c r="C225" s="3" t="s">
        <v>20461</v>
      </c>
      <c r="D225" s="3" t="s">
        <v>19133</v>
      </c>
      <c r="E225" s="29" t="s">
        <v>20216</v>
      </c>
      <c r="F225" s="3" t="s">
        <v>19437</v>
      </c>
      <c r="G225" s="3" t="s">
        <v>19438</v>
      </c>
      <c r="H225" s="3" t="s">
        <v>19439</v>
      </c>
      <c r="I225" s="3" t="s">
        <v>19440</v>
      </c>
      <c r="J225" s="3" t="s">
        <v>20</v>
      </c>
      <c r="K225" s="7" t="e">
        <v>#N/A</v>
      </c>
      <c r="L225" s="7" t="e">
        <v>#N/A</v>
      </c>
      <c r="M225" s="7" t="e">
        <v>#N/A</v>
      </c>
      <c r="N225" s="7" t="e">
        <v>#N/A</v>
      </c>
      <c r="O225" s="7" t="e">
        <v>#N/A</v>
      </c>
      <c r="P225" s="7" t="e">
        <v>#N/A</v>
      </c>
      <c r="Q225" s="7" t="e">
        <v>#N/A</v>
      </c>
      <c r="R225" s="7" t="e">
        <v>#N/A</v>
      </c>
      <c r="S225" s="7" t="e">
        <v>#N/A</v>
      </c>
      <c r="T225" s="7" t="e">
        <v>#N/A</v>
      </c>
      <c r="U225" s="7" t="e">
        <v>#N/A</v>
      </c>
      <c r="V225" s="7" t="e">
        <v>#N/A</v>
      </c>
      <c r="W225" s="7" t="e">
        <v>#N/A</v>
      </c>
      <c r="X225" s="7">
        <v>0</v>
      </c>
      <c r="Y225" s="7" t="e">
        <v>#N/A</v>
      </c>
      <c r="Z225" s="7">
        <f t="shared" si="25"/>
        <v>0</v>
      </c>
      <c r="AA225" s="7">
        <f t="shared" si="26"/>
        <v>0</v>
      </c>
      <c r="AB225" s="7" t="b">
        <f t="shared" si="27"/>
        <v>1</v>
      </c>
      <c r="AC225" s="7" t="b">
        <f t="shared" si="28"/>
        <v>0</v>
      </c>
      <c r="AD225" s="7" t="b">
        <f t="shared" si="29"/>
        <v>0</v>
      </c>
      <c r="AE225" s="7" t="b">
        <f t="shared" si="30"/>
        <v>0</v>
      </c>
      <c r="AF225" s="7" t="b">
        <f t="shared" si="31"/>
        <v>0</v>
      </c>
      <c r="AH225" t="b">
        <f>AND(Table252102[[#This Row],[Developmental toxicity]:[Reproductive toxicity]])</f>
        <v>0</v>
      </c>
    </row>
    <row r="226" spans="1:34" x14ac:dyDescent="0.25">
      <c r="A226" s="3">
        <f t="shared" si="24"/>
        <v>225</v>
      </c>
      <c r="B226" s="3">
        <v>474</v>
      </c>
      <c r="C226" s="3" t="s">
        <v>1033</v>
      </c>
      <c r="D226" s="3" t="s">
        <v>5312</v>
      </c>
      <c r="E226" s="29" t="s">
        <v>4869</v>
      </c>
      <c r="F226" s="3" t="s">
        <v>5775</v>
      </c>
      <c r="G226" s="3" t="s">
        <v>1034</v>
      </c>
      <c r="H226" s="3" t="s">
        <v>6212</v>
      </c>
      <c r="I226" s="3" t="s">
        <v>6783</v>
      </c>
      <c r="J226" s="3" t="s">
        <v>1431</v>
      </c>
      <c r="K226" s="7" t="e">
        <v>#N/A</v>
      </c>
      <c r="L226" s="7">
        <v>1</v>
      </c>
      <c r="M226" s="7" t="e">
        <v>#N/A</v>
      </c>
      <c r="N226" s="7" t="e">
        <v>#N/A</v>
      </c>
      <c r="O226" s="7" t="e">
        <v>#N/A</v>
      </c>
      <c r="P226" s="7" t="e">
        <v>#N/A</v>
      </c>
      <c r="Q226" s="7" t="e">
        <v>#N/A</v>
      </c>
      <c r="R226" s="7" t="e">
        <v>#N/A</v>
      </c>
      <c r="S226" s="7" t="e">
        <v>#N/A</v>
      </c>
      <c r="T226" s="7" t="e">
        <v>#N/A</v>
      </c>
      <c r="U226" s="7" t="e">
        <v>#N/A</v>
      </c>
      <c r="V226" s="7" t="e">
        <v>#N/A</v>
      </c>
      <c r="W226" s="7" t="e">
        <v>#N/A</v>
      </c>
      <c r="X226" s="7" t="e">
        <v>#N/A</v>
      </c>
      <c r="Y226" s="7">
        <v>1</v>
      </c>
      <c r="Z226" s="7">
        <f t="shared" si="25"/>
        <v>1</v>
      </c>
      <c r="AA226" s="7">
        <f t="shared" si="26"/>
        <v>1</v>
      </c>
      <c r="AB226" s="7" t="b">
        <f t="shared" si="27"/>
        <v>1</v>
      </c>
      <c r="AC226" s="7" t="b">
        <f t="shared" si="28"/>
        <v>0</v>
      </c>
      <c r="AD226" s="7" t="b">
        <f t="shared" si="29"/>
        <v>0</v>
      </c>
      <c r="AE226" s="7" t="b">
        <f t="shared" si="30"/>
        <v>0</v>
      </c>
      <c r="AF226" s="7" t="b">
        <f t="shared" si="31"/>
        <v>0</v>
      </c>
      <c r="AH226" t="b">
        <f>AND(Table252102[[#This Row],[Developmental toxicity]:[Reproductive toxicity]])</f>
        <v>0</v>
      </c>
    </row>
    <row r="227" spans="1:34" x14ac:dyDescent="0.25">
      <c r="A227" s="3">
        <f t="shared" si="24"/>
        <v>226</v>
      </c>
      <c r="B227" s="3" t="s">
        <v>1440</v>
      </c>
      <c r="C227" s="3" t="s">
        <v>1993</v>
      </c>
      <c r="D227" s="3" t="s">
        <v>2865</v>
      </c>
      <c r="E227" s="29" t="s">
        <v>7274</v>
      </c>
      <c r="F227" s="3" t="s">
        <v>8123</v>
      </c>
      <c r="G227" s="3" t="s">
        <v>9027</v>
      </c>
      <c r="H227" s="3" t="s">
        <v>9027</v>
      </c>
      <c r="I227" s="3" t="s">
        <v>9028</v>
      </c>
      <c r="J227" s="3"/>
      <c r="K227" s="7" t="e">
        <v>#N/A</v>
      </c>
      <c r="L227" s="7" t="e">
        <v>#N/A</v>
      </c>
      <c r="M227" s="7" t="e">
        <v>#N/A</v>
      </c>
      <c r="N227" s="7" t="e">
        <v>#N/A</v>
      </c>
      <c r="O227" s="7" t="e">
        <v>#N/A</v>
      </c>
      <c r="P227" s="7" t="e">
        <v>#N/A</v>
      </c>
      <c r="Q227" s="7" t="e">
        <v>#N/A</v>
      </c>
      <c r="R227" s="7" t="e">
        <v>#N/A</v>
      </c>
      <c r="S227" s="7" t="e">
        <v>#N/A</v>
      </c>
      <c r="T227" s="7">
        <v>0</v>
      </c>
      <c r="U227" s="7" t="e">
        <v>#N/A</v>
      </c>
      <c r="V227" s="7" t="e">
        <v>#N/A</v>
      </c>
      <c r="W227" s="7" t="e">
        <v>#N/A</v>
      </c>
      <c r="X227" s="7" t="e">
        <v>#N/A</v>
      </c>
      <c r="Y227" s="7">
        <v>1</v>
      </c>
      <c r="Z227" s="7">
        <f t="shared" si="25"/>
        <v>1</v>
      </c>
      <c r="AA227" s="7">
        <f t="shared" si="26"/>
        <v>0</v>
      </c>
      <c r="AB227" s="7" t="b">
        <f t="shared" si="27"/>
        <v>1</v>
      </c>
      <c r="AC227" s="7" t="b">
        <f t="shared" si="28"/>
        <v>0</v>
      </c>
      <c r="AD227" s="7" t="b">
        <f t="shared" si="29"/>
        <v>1</v>
      </c>
      <c r="AE227" s="7" t="b">
        <f t="shared" si="30"/>
        <v>0</v>
      </c>
      <c r="AF227" s="7" t="b">
        <f t="shared" si="31"/>
        <v>0</v>
      </c>
      <c r="AH227" t="b">
        <f>AND(Table252102[[#This Row],[Developmental toxicity]:[Reproductive toxicity]])</f>
        <v>0</v>
      </c>
    </row>
    <row r="228" spans="1:34" x14ac:dyDescent="0.25">
      <c r="A228" s="3">
        <f t="shared" si="24"/>
        <v>227</v>
      </c>
      <c r="B228" s="3">
        <v>256</v>
      </c>
      <c r="C228" s="3" t="s">
        <v>716</v>
      </c>
      <c r="D228" s="3" t="s">
        <v>5202</v>
      </c>
      <c r="E228" s="29" t="s">
        <v>4727</v>
      </c>
      <c r="F228" s="3" t="s">
        <v>5644</v>
      </c>
      <c r="G228" s="3" t="s">
        <v>717</v>
      </c>
      <c r="H228" s="3" t="s">
        <v>6119</v>
      </c>
      <c r="I228" s="3" t="s">
        <v>6568</v>
      </c>
      <c r="J228" s="3" t="s">
        <v>1431</v>
      </c>
      <c r="K228" s="7" t="e">
        <v>#N/A</v>
      </c>
      <c r="L228" s="7">
        <v>1</v>
      </c>
      <c r="M228" s="7" t="e">
        <v>#N/A</v>
      </c>
      <c r="N228" s="7" t="e">
        <v>#N/A</v>
      </c>
      <c r="O228" s="7" t="e">
        <v>#N/A</v>
      </c>
      <c r="P228" s="7" t="e">
        <v>#N/A</v>
      </c>
      <c r="Q228" s="7" t="e">
        <v>#N/A</v>
      </c>
      <c r="R228" s="7" t="e">
        <v>#N/A</v>
      </c>
      <c r="S228" s="7" t="e">
        <v>#N/A</v>
      </c>
      <c r="T228" s="7" t="e">
        <v>#N/A</v>
      </c>
      <c r="U228" s="7" t="e">
        <v>#N/A</v>
      </c>
      <c r="V228" s="7" t="e">
        <v>#N/A</v>
      </c>
      <c r="W228" s="7" t="e">
        <v>#N/A</v>
      </c>
      <c r="X228" s="7" t="e">
        <v>#N/A</v>
      </c>
      <c r="Y228" s="7">
        <v>1</v>
      </c>
      <c r="Z228" s="7">
        <f t="shared" si="25"/>
        <v>1</v>
      </c>
      <c r="AA228" s="7">
        <f t="shared" si="26"/>
        <v>1</v>
      </c>
      <c r="AB228" s="7" t="b">
        <f t="shared" si="27"/>
        <v>1</v>
      </c>
      <c r="AC228" s="7" t="b">
        <f t="shared" si="28"/>
        <v>0</v>
      </c>
      <c r="AD228" s="7" t="b">
        <f t="shared" si="29"/>
        <v>0</v>
      </c>
      <c r="AE228" s="7" t="b">
        <f t="shared" si="30"/>
        <v>0</v>
      </c>
      <c r="AF228" s="7" t="b">
        <f t="shared" si="31"/>
        <v>0</v>
      </c>
      <c r="AH228" t="b">
        <f>AND(Table252102[[#This Row],[Developmental toxicity]:[Reproductive toxicity]])</f>
        <v>0</v>
      </c>
    </row>
    <row r="229" spans="1:34" x14ac:dyDescent="0.25">
      <c r="A229" s="3">
        <f t="shared" si="24"/>
        <v>228</v>
      </c>
      <c r="B229" s="3"/>
      <c r="C229" s="3" t="s">
        <v>11842</v>
      </c>
      <c r="D229" s="3" t="s">
        <v>11841</v>
      </c>
      <c r="E229" s="29" t="s">
        <v>15417</v>
      </c>
      <c r="F229" s="3" t="s">
        <v>15418</v>
      </c>
      <c r="G229" s="3" t="s">
        <v>15419</v>
      </c>
      <c r="H229" s="3" t="s">
        <v>15419</v>
      </c>
      <c r="I229" s="3" t="s">
        <v>15420</v>
      </c>
      <c r="J229" s="3"/>
      <c r="K229" s="7" t="e">
        <v>#N/A</v>
      </c>
      <c r="L229" s="7" t="e">
        <v>#N/A</v>
      </c>
      <c r="M229" s="7" t="e">
        <v>#N/A</v>
      </c>
      <c r="N229" s="7" t="e">
        <v>#N/A</v>
      </c>
      <c r="O229" s="7" t="e">
        <v>#N/A</v>
      </c>
      <c r="P229" s="7" t="e">
        <v>#N/A</v>
      </c>
      <c r="Q229" s="7" t="e">
        <v>#N/A</v>
      </c>
      <c r="R229" s="7" t="e">
        <v>#N/A</v>
      </c>
      <c r="S229" s="7" t="e">
        <v>#N/A</v>
      </c>
      <c r="T229" s="7" t="e">
        <v>#N/A</v>
      </c>
      <c r="U229" s="7" t="e">
        <v>#N/A</v>
      </c>
      <c r="V229" s="7" t="e">
        <v>#N/A</v>
      </c>
      <c r="W229" s="3">
        <v>0</v>
      </c>
      <c r="X229" s="3" t="e">
        <v>#N/A</v>
      </c>
      <c r="Y229" s="7" t="e">
        <v>#N/A</v>
      </c>
      <c r="Z229" s="7">
        <f t="shared" si="25"/>
        <v>0</v>
      </c>
      <c r="AA229" s="7">
        <f t="shared" si="26"/>
        <v>0</v>
      </c>
      <c r="AB229" s="7" t="b">
        <f t="shared" si="27"/>
        <v>0</v>
      </c>
      <c r="AC229" s="7" t="b">
        <f t="shared" si="28"/>
        <v>1</v>
      </c>
      <c r="AD229" s="7" t="b">
        <f t="shared" si="29"/>
        <v>0</v>
      </c>
      <c r="AE229" s="7" t="b">
        <f t="shared" si="30"/>
        <v>1</v>
      </c>
      <c r="AF229" s="7" t="b">
        <f t="shared" si="31"/>
        <v>0</v>
      </c>
      <c r="AH229" t="b">
        <f>AND(Table252102[[#This Row],[Developmental toxicity]:[Reproductive toxicity]])</f>
        <v>0</v>
      </c>
    </row>
    <row r="230" spans="1:34" x14ac:dyDescent="0.25">
      <c r="A230" s="3">
        <f t="shared" si="24"/>
        <v>229</v>
      </c>
      <c r="B230" s="3"/>
      <c r="C230" s="3" t="s">
        <v>13412</v>
      </c>
      <c r="D230" s="3" t="s">
        <v>13411</v>
      </c>
      <c r="E230" s="29" t="s">
        <v>17771</v>
      </c>
      <c r="F230" s="3" t="s">
        <v>17772</v>
      </c>
      <c r="G230" s="3" t="s">
        <v>17773</v>
      </c>
      <c r="H230" s="3" t="s">
        <v>17773</v>
      </c>
      <c r="I230" s="3" t="s">
        <v>17774</v>
      </c>
      <c r="J230" s="3"/>
      <c r="K230" s="7" t="e">
        <v>#N/A</v>
      </c>
      <c r="L230" s="7" t="e">
        <v>#N/A</v>
      </c>
      <c r="M230" s="7" t="e">
        <v>#N/A</v>
      </c>
      <c r="N230" s="7" t="e">
        <v>#N/A</v>
      </c>
      <c r="O230" s="7" t="e">
        <v>#N/A</v>
      </c>
      <c r="P230" s="7" t="e">
        <v>#N/A</v>
      </c>
      <c r="Q230" s="7" t="e">
        <v>#N/A</v>
      </c>
      <c r="R230" s="7" t="e">
        <v>#N/A</v>
      </c>
      <c r="S230" s="7" t="e">
        <v>#N/A</v>
      </c>
      <c r="T230" s="7" t="e">
        <v>#N/A</v>
      </c>
      <c r="U230" s="7" t="e">
        <v>#N/A</v>
      </c>
      <c r="V230" s="7" t="e">
        <v>#N/A</v>
      </c>
      <c r="W230" s="3">
        <v>0</v>
      </c>
      <c r="X230" s="3" t="e">
        <v>#N/A</v>
      </c>
      <c r="Y230" s="7" t="e">
        <v>#N/A</v>
      </c>
      <c r="Z230" s="7">
        <f t="shared" si="25"/>
        <v>0</v>
      </c>
      <c r="AA230" s="7">
        <f t="shared" si="26"/>
        <v>0</v>
      </c>
      <c r="AB230" s="7" t="b">
        <f t="shared" si="27"/>
        <v>0</v>
      </c>
      <c r="AC230" s="7" t="b">
        <f t="shared" si="28"/>
        <v>1</v>
      </c>
      <c r="AD230" s="7" t="b">
        <f t="shared" si="29"/>
        <v>0</v>
      </c>
      <c r="AE230" s="7" t="b">
        <f t="shared" si="30"/>
        <v>1</v>
      </c>
      <c r="AF230" s="7" t="b">
        <f t="shared" si="31"/>
        <v>0</v>
      </c>
      <c r="AH230" t="b">
        <f>AND(Table252102[[#This Row],[Developmental toxicity]:[Reproductive toxicity]])</f>
        <v>0</v>
      </c>
    </row>
    <row r="231" spans="1:34" x14ac:dyDescent="0.25">
      <c r="A231" s="3">
        <f t="shared" si="24"/>
        <v>230</v>
      </c>
      <c r="B231" s="3"/>
      <c r="C231" t="s">
        <v>21166</v>
      </c>
      <c r="D231" s="3" t="s">
        <v>20770</v>
      </c>
      <c r="E231" s="94" t="s">
        <v>20968</v>
      </c>
      <c r="F231" t="s">
        <v>21558</v>
      </c>
      <c r="G231" t="s">
        <v>21559</v>
      </c>
      <c r="H231" t="s">
        <v>21559</v>
      </c>
      <c r="I231" t="s">
        <v>21560</v>
      </c>
      <c r="J231" s="3"/>
      <c r="K231" s="7" t="e">
        <v>#N/A</v>
      </c>
      <c r="L231" s="7" t="e">
        <v>#N/A</v>
      </c>
      <c r="M231" s="7" t="e">
        <v>#N/A</v>
      </c>
      <c r="N231" s="7" t="e">
        <v>#N/A</v>
      </c>
      <c r="O231" s="7" t="e">
        <v>#N/A</v>
      </c>
      <c r="P231" s="7" t="e">
        <v>#N/A</v>
      </c>
      <c r="Q231" s="7" t="e">
        <v>#N/A</v>
      </c>
      <c r="R231" s="7" t="e">
        <v>#N/A</v>
      </c>
      <c r="S231" s="7" t="e">
        <v>#N/A</v>
      </c>
      <c r="T231" s="7" t="e">
        <v>#N/A</v>
      </c>
      <c r="U231" s="7" t="e">
        <v>#N/A</v>
      </c>
      <c r="V231" s="7" t="e">
        <v>#N/A</v>
      </c>
      <c r="W231" s="7" t="e">
        <v>#N/A</v>
      </c>
      <c r="X231" s="7" t="e">
        <v>#N/A</v>
      </c>
      <c r="Y231" s="7">
        <v>0</v>
      </c>
      <c r="Z231" s="7">
        <f t="shared" si="25"/>
        <v>0</v>
      </c>
      <c r="AA231" s="7">
        <f t="shared" si="26"/>
        <v>0</v>
      </c>
      <c r="AB231" s="7" t="b">
        <f t="shared" si="27"/>
        <v>1</v>
      </c>
      <c r="AC231" s="7" t="b">
        <f t="shared" si="28"/>
        <v>0</v>
      </c>
      <c r="AD231" s="7" t="b">
        <f t="shared" si="29"/>
        <v>0</v>
      </c>
      <c r="AE231" s="7" t="b">
        <f t="shared" si="30"/>
        <v>0</v>
      </c>
      <c r="AF231" s="7" t="b">
        <f t="shared" si="31"/>
        <v>0</v>
      </c>
      <c r="AH231" t="b">
        <f>AND(Table252102[[#This Row],[Developmental toxicity]:[Reproductive toxicity]])</f>
        <v>0</v>
      </c>
    </row>
    <row r="232" spans="1:34" x14ac:dyDescent="0.25">
      <c r="A232" s="3">
        <f t="shared" si="24"/>
        <v>231</v>
      </c>
      <c r="B232" s="3" t="s">
        <v>1440</v>
      </c>
      <c r="C232" s="3" t="s">
        <v>1955</v>
      </c>
      <c r="D232" s="3" t="s">
        <v>2821</v>
      </c>
      <c r="E232" s="29" t="s">
        <v>7238</v>
      </c>
      <c r="F232" s="3" t="s">
        <v>8087</v>
      </c>
      <c r="G232" s="3" t="s">
        <v>8953</v>
      </c>
      <c r="H232" s="3" t="s">
        <v>8953</v>
      </c>
      <c r="I232" s="3" t="s">
        <v>8954</v>
      </c>
      <c r="J232" s="3"/>
      <c r="K232" s="7" t="e">
        <v>#N/A</v>
      </c>
      <c r="L232" s="7" t="e">
        <v>#N/A</v>
      </c>
      <c r="M232" s="7" t="e">
        <v>#N/A</v>
      </c>
      <c r="N232" s="7" t="e">
        <v>#N/A</v>
      </c>
      <c r="O232" s="7" t="e">
        <v>#N/A</v>
      </c>
      <c r="P232" s="7" t="e">
        <v>#N/A</v>
      </c>
      <c r="Q232" s="7" t="e">
        <v>#N/A</v>
      </c>
      <c r="R232" s="7" t="e">
        <v>#N/A</v>
      </c>
      <c r="S232" s="7" t="e">
        <v>#N/A</v>
      </c>
      <c r="T232" s="7">
        <v>0</v>
      </c>
      <c r="U232" s="7" t="e">
        <v>#N/A</v>
      </c>
      <c r="V232" s="7" t="e">
        <v>#N/A</v>
      </c>
      <c r="W232" s="7">
        <v>0</v>
      </c>
      <c r="X232" s="7" t="e">
        <v>#N/A</v>
      </c>
      <c r="Y232" s="7">
        <v>0</v>
      </c>
      <c r="Z232" s="7">
        <f t="shared" si="25"/>
        <v>0</v>
      </c>
      <c r="AA232" s="7">
        <f t="shared" si="26"/>
        <v>0</v>
      </c>
      <c r="AB232" s="7" t="b">
        <f t="shared" si="27"/>
        <v>1</v>
      </c>
      <c r="AC232" s="7" t="b">
        <f t="shared" si="28"/>
        <v>1</v>
      </c>
      <c r="AD232" s="7" t="b">
        <f t="shared" si="29"/>
        <v>1</v>
      </c>
      <c r="AE232" s="7" t="b">
        <f t="shared" si="30"/>
        <v>1</v>
      </c>
      <c r="AF232" s="7" t="b">
        <f t="shared" si="31"/>
        <v>0</v>
      </c>
      <c r="AH232" t="b">
        <f>AND(Table252102[[#This Row],[Developmental toxicity]:[Reproductive toxicity]])</f>
        <v>1</v>
      </c>
    </row>
    <row r="233" spans="1:34" x14ac:dyDescent="0.25">
      <c r="A233" s="3">
        <f t="shared" si="24"/>
        <v>232</v>
      </c>
      <c r="B233" s="3"/>
      <c r="C233" s="3" t="s">
        <v>13190</v>
      </c>
      <c r="D233" s="3" t="s">
        <v>13189</v>
      </c>
      <c r="E233" s="29" t="s">
        <v>17480</v>
      </c>
      <c r="F233" s="3" t="s">
        <v>17481</v>
      </c>
      <c r="G233" s="3" t="s">
        <v>17482</v>
      </c>
      <c r="H233" s="3" t="s">
        <v>17482</v>
      </c>
      <c r="I233" s="3" t="s">
        <v>17483</v>
      </c>
      <c r="J233" s="3"/>
      <c r="K233" s="7" t="e">
        <v>#N/A</v>
      </c>
      <c r="L233" s="7" t="e">
        <v>#N/A</v>
      </c>
      <c r="M233" s="7" t="e">
        <v>#N/A</v>
      </c>
      <c r="N233" s="7" t="e">
        <v>#N/A</v>
      </c>
      <c r="O233" s="7" t="e">
        <v>#N/A</v>
      </c>
      <c r="P233" s="7" t="e">
        <v>#N/A</v>
      </c>
      <c r="Q233" s="7" t="e">
        <v>#N/A</v>
      </c>
      <c r="R233" s="7" t="e">
        <v>#N/A</v>
      </c>
      <c r="S233" s="7" t="e">
        <v>#N/A</v>
      </c>
      <c r="T233" s="7" t="e">
        <v>#N/A</v>
      </c>
      <c r="U233" s="7" t="e">
        <v>#N/A</v>
      </c>
      <c r="V233" s="7" t="e">
        <v>#N/A</v>
      </c>
      <c r="W233" s="7">
        <v>0</v>
      </c>
      <c r="X233" s="7">
        <v>0</v>
      </c>
      <c r="Y233" s="7">
        <v>0</v>
      </c>
      <c r="Z233" s="7">
        <f t="shared" si="25"/>
        <v>0</v>
      </c>
      <c r="AA233" s="7">
        <f t="shared" si="26"/>
        <v>0</v>
      </c>
      <c r="AB233" s="7" t="b">
        <f t="shared" si="27"/>
        <v>1</v>
      </c>
      <c r="AC233" s="7" t="b">
        <f t="shared" si="28"/>
        <v>1</v>
      </c>
      <c r="AD233" s="7" t="b">
        <f t="shared" si="29"/>
        <v>0</v>
      </c>
      <c r="AE233" s="7" t="b">
        <f t="shared" si="30"/>
        <v>1</v>
      </c>
      <c r="AF233" s="7" t="b">
        <f t="shared" si="31"/>
        <v>0</v>
      </c>
      <c r="AH233" t="b">
        <f>AND(Table252102[[#This Row],[Developmental toxicity]:[Reproductive toxicity]])</f>
        <v>1</v>
      </c>
    </row>
    <row r="234" spans="1:34" x14ac:dyDescent="0.25">
      <c r="A234" s="3">
        <f t="shared" si="24"/>
        <v>233</v>
      </c>
      <c r="B234" s="3" t="s">
        <v>1440</v>
      </c>
      <c r="C234" s="3" t="s">
        <v>2426</v>
      </c>
      <c r="D234" s="3" t="s">
        <v>3359</v>
      </c>
      <c r="E234" s="12" t="s">
        <v>7703</v>
      </c>
      <c r="F234" t="s">
        <v>8544</v>
      </c>
      <c r="G234" t="s">
        <v>9946</v>
      </c>
      <c r="H234" t="s">
        <v>9946</v>
      </c>
      <c r="I234" t="s">
        <v>9947</v>
      </c>
      <c r="J234" s="3"/>
      <c r="K234" s="7" t="e">
        <v>#N/A</v>
      </c>
      <c r="L234" s="7" t="e">
        <v>#N/A</v>
      </c>
      <c r="M234" s="7" t="e">
        <v>#N/A</v>
      </c>
      <c r="N234" s="7" t="e">
        <v>#N/A</v>
      </c>
      <c r="O234" s="7" t="e">
        <v>#N/A</v>
      </c>
      <c r="P234" s="7" t="e">
        <v>#N/A</v>
      </c>
      <c r="Q234" s="7" t="e">
        <v>#N/A</v>
      </c>
      <c r="R234" s="7" t="e">
        <v>#N/A</v>
      </c>
      <c r="S234" s="7" t="e">
        <v>#N/A</v>
      </c>
      <c r="T234" s="7">
        <v>0</v>
      </c>
      <c r="U234" s="7" t="e">
        <v>#N/A</v>
      </c>
      <c r="V234" s="7" t="e">
        <v>#N/A</v>
      </c>
      <c r="W234" s="7" t="e">
        <v>#N/A</v>
      </c>
      <c r="X234" s="7" t="e">
        <v>#N/A</v>
      </c>
      <c r="Y234" s="7" t="e">
        <v>#N/A</v>
      </c>
      <c r="Z234" s="7">
        <f t="shared" si="25"/>
        <v>0</v>
      </c>
      <c r="AA234" s="7">
        <f t="shared" si="26"/>
        <v>0</v>
      </c>
      <c r="AB234" s="7" t="b">
        <f t="shared" si="27"/>
        <v>1</v>
      </c>
      <c r="AC234" s="7" t="b">
        <f t="shared" si="28"/>
        <v>0</v>
      </c>
      <c r="AD234" s="7" t="b">
        <f t="shared" si="29"/>
        <v>1</v>
      </c>
      <c r="AE234" s="7" t="b">
        <f t="shared" si="30"/>
        <v>0</v>
      </c>
      <c r="AF234" s="7" t="b">
        <f t="shared" si="31"/>
        <v>0</v>
      </c>
      <c r="AH234" t="b">
        <f>AND(Table252102[[#This Row],[Developmental toxicity]:[Reproductive toxicity]])</f>
        <v>0</v>
      </c>
    </row>
    <row r="235" spans="1:34" x14ac:dyDescent="0.25">
      <c r="A235" s="3">
        <f t="shared" si="24"/>
        <v>234</v>
      </c>
      <c r="B235" s="3"/>
      <c r="C235" s="3" t="s">
        <v>10826</v>
      </c>
      <c r="D235" s="3" t="s">
        <v>10825</v>
      </c>
      <c r="E235" s="29" t="s">
        <v>13522</v>
      </c>
      <c r="F235" s="3" t="s">
        <v>13523</v>
      </c>
      <c r="G235" s="3" t="s">
        <v>13524</v>
      </c>
      <c r="H235" s="3" t="s">
        <v>10827</v>
      </c>
      <c r="I235" s="3" t="s">
        <v>13525</v>
      </c>
      <c r="J235" s="3"/>
      <c r="K235" s="7" t="e">
        <v>#N/A</v>
      </c>
      <c r="L235" s="7" t="e">
        <v>#N/A</v>
      </c>
      <c r="M235" s="7" t="e">
        <v>#N/A</v>
      </c>
      <c r="N235" s="7" t="e">
        <v>#N/A</v>
      </c>
      <c r="O235" s="7" t="e">
        <v>#N/A</v>
      </c>
      <c r="P235" s="7" t="e">
        <v>#N/A</v>
      </c>
      <c r="Q235" s="7" t="e">
        <v>#N/A</v>
      </c>
      <c r="R235" s="7" t="e">
        <v>#N/A</v>
      </c>
      <c r="S235" s="7" t="e">
        <v>#N/A</v>
      </c>
      <c r="T235" s="7" t="e">
        <v>#N/A</v>
      </c>
      <c r="U235" s="7" t="e">
        <v>#N/A</v>
      </c>
      <c r="V235" s="7" t="e">
        <v>#N/A</v>
      </c>
      <c r="W235" s="3">
        <v>1</v>
      </c>
      <c r="X235" s="3" t="e">
        <v>#N/A</v>
      </c>
      <c r="Y235" s="7" t="e">
        <v>#N/A</v>
      </c>
      <c r="Z235" s="7">
        <f t="shared" si="25"/>
        <v>1</v>
      </c>
      <c r="AA235" s="7">
        <f t="shared" si="26"/>
        <v>1</v>
      </c>
      <c r="AB235" s="7" t="b">
        <f t="shared" si="27"/>
        <v>0</v>
      </c>
      <c r="AC235" s="7" t="b">
        <f t="shared" si="28"/>
        <v>1</v>
      </c>
      <c r="AD235" s="7" t="b">
        <f t="shared" si="29"/>
        <v>0</v>
      </c>
      <c r="AE235" s="7" t="b">
        <f t="shared" si="30"/>
        <v>1</v>
      </c>
      <c r="AF235" s="7" t="b">
        <f t="shared" si="31"/>
        <v>0</v>
      </c>
      <c r="AH235" t="b">
        <f>AND(Table252102[[#This Row],[Developmental toxicity]:[Reproductive toxicity]])</f>
        <v>0</v>
      </c>
    </row>
    <row r="236" spans="1:34" x14ac:dyDescent="0.25">
      <c r="A236" s="3">
        <f t="shared" si="24"/>
        <v>235</v>
      </c>
      <c r="B236" s="3">
        <v>13106</v>
      </c>
      <c r="C236" s="3" t="s">
        <v>581</v>
      </c>
      <c r="D236" s="3" t="s">
        <v>39</v>
      </c>
      <c r="E236" s="29" t="s">
        <v>3957</v>
      </c>
      <c r="F236" s="3" t="s">
        <v>3795</v>
      </c>
      <c r="G236" s="3" t="s">
        <v>40</v>
      </c>
      <c r="H236" s="3" t="s">
        <v>4221</v>
      </c>
      <c r="I236" s="3" t="s">
        <v>4222</v>
      </c>
      <c r="J236" s="3" t="s">
        <v>20</v>
      </c>
      <c r="K236" s="7" t="e">
        <v>#N/A</v>
      </c>
      <c r="L236" s="7">
        <v>1</v>
      </c>
      <c r="M236" s="7" t="e">
        <v>#N/A</v>
      </c>
      <c r="N236" s="7" t="e">
        <v>#N/A</v>
      </c>
      <c r="O236" s="7" t="e">
        <v>#N/A</v>
      </c>
      <c r="P236" s="7" t="e">
        <v>#N/A</v>
      </c>
      <c r="Q236" s="7" t="e">
        <v>#N/A</v>
      </c>
      <c r="R236" s="7" t="e">
        <v>#N/A</v>
      </c>
      <c r="S236" s="7" t="e">
        <v>#N/A</v>
      </c>
      <c r="T236" s="7" t="e">
        <v>#N/A</v>
      </c>
      <c r="U236" s="7" t="e">
        <v>#N/A</v>
      </c>
      <c r="V236" s="7" t="e">
        <v>#N/A</v>
      </c>
      <c r="W236" s="7">
        <v>1</v>
      </c>
      <c r="X236" s="7" t="e">
        <v>#N/A</v>
      </c>
      <c r="Y236" s="7">
        <v>1</v>
      </c>
      <c r="Z236" s="7">
        <f t="shared" si="25"/>
        <v>1</v>
      </c>
      <c r="AA236" s="7">
        <f t="shared" si="26"/>
        <v>1</v>
      </c>
      <c r="AB236" s="7" t="b">
        <f t="shared" si="27"/>
        <v>1</v>
      </c>
      <c r="AC236" s="7" t="b">
        <f t="shared" si="28"/>
        <v>1</v>
      </c>
      <c r="AD236" s="7" t="b">
        <f t="shared" si="29"/>
        <v>0</v>
      </c>
      <c r="AE236" s="7" t="b">
        <f t="shared" si="30"/>
        <v>1</v>
      </c>
      <c r="AF236" s="7" t="b">
        <f t="shared" si="31"/>
        <v>0</v>
      </c>
      <c r="AH236" t="b">
        <f>AND(Table252102[[#This Row],[Developmental toxicity]:[Reproductive toxicity]])</f>
        <v>1</v>
      </c>
    </row>
    <row r="237" spans="1:34" x14ac:dyDescent="0.25">
      <c r="A237" s="3">
        <f t="shared" si="24"/>
        <v>236</v>
      </c>
      <c r="B237" s="3">
        <v>329</v>
      </c>
      <c r="C237" s="3" t="s">
        <v>826</v>
      </c>
      <c r="D237" s="3" t="s">
        <v>5250</v>
      </c>
      <c r="E237" s="29" t="s">
        <v>4778</v>
      </c>
      <c r="F237" s="3" t="s">
        <v>5694</v>
      </c>
      <c r="G237" s="3" t="s">
        <v>827</v>
      </c>
      <c r="H237" s="3" t="s">
        <v>6159</v>
      </c>
      <c r="I237" s="3" t="s">
        <v>6633</v>
      </c>
      <c r="J237" s="3" t="s">
        <v>1430</v>
      </c>
      <c r="K237" s="7" t="e">
        <v>#N/A</v>
      </c>
      <c r="L237" s="7">
        <v>1</v>
      </c>
      <c r="M237" s="7" t="e">
        <v>#N/A</v>
      </c>
      <c r="N237" s="7" t="e">
        <v>#N/A</v>
      </c>
      <c r="O237" s="7" t="e">
        <v>#N/A</v>
      </c>
      <c r="P237" s="7" t="e">
        <v>#N/A</v>
      </c>
      <c r="Q237" s="7" t="e">
        <v>#N/A</v>
      </c>
      <c r="R237" s="7" t="e">
        <v>#N/A</v>
      </c>
      <c r="S237" s="7" t="e">
        <v>#N/A</v>
      </c>
      <c r="T237" s="7" t="e">
        <v>#N/A</v>
      </c>
      <c r="U237" s="7" t="e">
        <v>#N/A</v>
      </c>
      <c r="V237" s="7" t="e">
        <v>#N/A</v>
      </c>
      <c r="W237" s="7" t="e">
        <v>#N/A</v>
      </c>
      <c r="X237" s="7">
        <v>1</v>
      </c>
      <c r="Y237" s="7">
        <v>1</v>
      </c>
      <c r="Z237" s="7">
        <f t="shared" si="25"/>
        <v>1</v>
      </c>
      <c r="AA237" s="7">
        <f t="shared" si="26"/>
        <v>1</v>
      </c>
      <c r="AB237" s="7" t="b">
        <f t="shared" si="27"/>
        <v>1</v>
      </c>
      <c r="AC237" s="7" t="b">
        <f t="shared" si="28"/>
        <v>0</v>
      </c>
      <c r="AD237" s="7" t="b">
        <f t="shared" si="29"/>
        <v>0</v>
      </c>
      <c r="AE237" s="7" t="b">
        <f t="shared" si="30"/>
        <v>0</v>
      </c>
      <c r="AF237" s="7" t="b">
        <f t="shared" si="31"/>
        <v>0</v>
      </c>
      <c r="AH237" t="b">
        <f>AND(Table252102[[#This Row],[Developmental toxicity]:[Reproductive toxicity]])</f>
        <v>0</v>
      </c>
    </row>
    <row r="238" spans="1:34" x14ac:dyDescent="0.25">
      <c r="A238" s="3">
        <f t="shared" si="24"/>
        <v>237</v>
      </c>
      <c r="B238" s="3">
        <v>254</v>
      </c>
      <c r="C238" s="3" t="s">
        <v>712</v>
      </c>
      <c r="D238" s="3" t="s">
        <v>5200</v>
      </c>
      <c r="E238" s="29" t="s">
        <v>4725</v>
      </c>
      <c r="F238" s="3" t="s">
        <v>5642</v>
      </c>
      <c r="G238" s="3" t="s">
        <v>713</v>
      </c>
      <c r="H238" s="3" t="s">
        <v>6117</v>
      </c>
      <c r="I238" s="3" t="s">
        <v>6566</v>
      </c>
      <c r="J238" s="3" t="s">
        <v>1431</v>
      </c>
      <c r="K238" s="7" t="e">
        <v>#N/A</v>
      </c>
      <c r="L238" s="7">
        <v>1</v>
      </c>
      <c r="M238" s="7" t="e">
        <v>#N/A</v>
      </c>
      <c r="N238" s="7" t="e">
        <v>#N/A</v>
      </c>
      <c r="O238" s="7" t="e">
        <v>#N/A</v>
      </c>
      <c r="P238" s="7" t="e">
        <v>#N/A</v>
      </c>
      <c r="Q238" s="7" t="e">
        <v>#N/A</v>
      </c>
      <c r="R238" s="7" t="e">
        <v>#N/A</v>
      </c>
      <c r="S238" s="7" t="e">
        <v>#N/A</v>
      </c>
      <c r="T238" s="7" t="e">
        <v>#N/A</v>
      </c>
      <c r="U238" s="7" t="e">
        <v>#N/A</v>
      </c>
      <c r="V238" s="7" t="e">
        <v>#N/A</v>
      </c>
      <c r="W238" s="7" t="e">
        <v>#N/A</v>
      </c>
      <c r="X238" s="7" t="e">
        <v>#N/A</v>
      </c>
      <c r="Y238" s="7">
        <v>1</v>
      </c>
      <c r="Z238" s="7">
        <f t="shared" si="25"/>
        <v>1</v>
      </c>
      <c r="AA238" s="7">
        <f t="shared" si="26"/>
        <v>1</v>
      </c>
      <c r="AB238" s="7" t="b">
        <f t="shared" si="27"/>
        <v>1</v>
      </c>
      <c r="AC238" s="7" t="b">
        <f t="shared" si="28"/>
        <v>0</v>
      </c>
      <c r="AD238" s="7" t="b">
        <f t="shared" si="29"/>
        <v>0</v>
      </c>
      <c r="AE238" s="7" t="b">
        <f t="shared" si="30"/>
        <v>0</v>
      </c>
      <c r="AF238" s="7" t="b">
        <f t="shared" si="31"/>
        <v>0</v>
      </c>
      <c r="AH238" t="b">
        <f>AND(Table252102[[#This Row],[Developmental toxicity]:[Reproductive toxicity]])</f>
        <v>0</v>
      </c>
    </row>
    <row r="239" spans="1:34" x14ac:dyDescent="0.25">
      <c r="A239" s="3">
        <f t="shared" si="24"/>
        <v>238</v>
      </c>
      <c r="B239" s="3"/>
      <c r="C239" t="s">
        <v>21276</v>
      </c>
      <c r="D239" s="3" t="s">
        <v>20880</v>
      </c>
      <c r="E239" s="94" t="s">
        <v>21078</v>
      </c>
      <c r="F239" t="s">
        <v>21898</v>
      </c>
      <c r="G239" t="s">
        <v>21899</v>
      </c>
      <c r="H239" t="s">
        <v>21900</v>
      </c>
      <c r="I239" t="s">
        <v>21901</v>
      </c>
      <c r="J239" s="3"/>
      <c r="K239" s="7" t="e">
        <v>#N/A</v>
      </c>
      <c r="L239" s="7" t="e">
        <v>#N/A</v>
      </c>
      <c r="M239" s="7" t="e">
        <v>#N/A</v>
      </c>
      <c r="N239" s="7" t="e">
        <v>#N/A</v>
      </c>
      <c r="O239" s="7" t="e">
        <v>#N/A</v>
      </c>
      <c r="P239" s="7" t="e">
        <v>#N/A</v>
      </c>
      <c r="Q239" s="7" t="e">
        <v>#N/A</v>
      </c>
      <c r="R239" s="7" t="e">
        <v>#N/A</v>
      </c>
      <c r="S239" s="7" t="e">
        <v>#N/A</v>
      </c>
      <c r="T239" s="7" t="e">
        <v>#N/A</v>
      </c>
      <c r="U239" s="7" t="e">
        <v>#N/A</v>
      </c>
      <c r="V239" s="7" t="e">
        <v>#N/A</v>
      </c>
      <c r="W239" s="7" t="e">
        <v>#N/A</v>
      </c>
      <c r="X239" s="7" t="e">
        <v>#N/A</v>
      </c>
      <c r="Y239" s="7">
        <v>1</v>
      </c>
      <c r="Z239" s="7">
        <f t="shared" si="25"/>
        <v>1</v>
      </c>
      <c r="AA239" s="7">
        <f t="shared" si="26"/>
        <v>1</v>
      </c>
      <c r="AB239" s="7" t="b">
        <f t="shared" si="27"/>
        <v>1</v>
      </c>
      <c r="AC239" s="7" t="b">
        <f t="shared" si="28"/>
        <v>0</v>
      </c>
      <c r="AD239" s="7" t="b">
        <f t="shared" si="29"/>
        <v>0</v>
      </c>
      <c r="AE239" s="7" t="b">
        <f t="shared" si="30"/>
        <v>0</v>
      </c>
      <c r="AF239" s="7" t="b">
        <f t="shared" si="31"/>
        <v>0</v>
      </c>
      <c r="AH239" t="b">
        <f>AND(Table252102[[#This Row],[Developmental toxicity]:[Reproductive toxicity]])</f>
        <v>0</v>
      </c>
    </row>
    <row r="240" spans="1:34" x14ac:dyDescent="0.25">
      <c r="A240" s="3">
        <f t="shared" si="24"/>
        <v>239</v>
      </c>
      <c r="B240" s="3"/>
      <c r="C240" t="s">
        <v>21153</v>
      </c>
      <c r="D240" s="3" t="s">
        <v>20757</v>
      </c>
      <c r="E240" s="94" t="s">
        <v>20955</v>
      </c>
      <c r="F240" t="s">
        <v>21515</v>
      </c>
      <c r="G240" t="s">
        <v>21516</v>
      </c>
      <c r="H240" t="s">
        <v>21517</v>
      </c>
      <c r="I240" t="s">
        <v>21518</v>
      </c>
      <c r="J240" s="3"/>
      <c r="K240" s="7" t="e">
        <v>#N/A</v>
      </c>
      <c r="L240" s="7" t="e">
        <v>#N/A</v>
      </c>
      <c r="M240" s="7" t="e">
        <v>#N/A</v>
      </c>
      <c r="N240" s="7" t="e">
        <v>#N/A</v>
      </c>
      <c r="O240" s="7" t="e">
        <v>#N/A</v>
      </c>
      <c r="P240" s="7" t="e">
        <v>#N/A</v>
      </c>
      <c r="Q240" s="7" t="e">
        <v>#N/A</v>
      </c>
      <c r="R240" s="7" t="e">
        <v>#N/A</v>
      </c>
      <c r="S240" s="7" t="e">
        <v>#N/A</v>
      </c>
      <c r="T240" s="7" t="e">
        <v>#N/A</v>
      </c>
      <c r="U240" s="7" t="e">
        <v>#N/A</v>
      </c>
      <c r="V240" s="7" t="e">
        <v>#N/A</v>
      </c>
      <c r="W240" s="7" t="e">
        <v>#N/A</v>
      </c>
      <c r="X240" s="7" t="e">
        <v>#N/A</v>
      </c>
      <c r="Y240" s="7">
        <v>0</v>
      </c>
      <c r="Z240" s="7">
        <f t="shared" si="25"/>
        <v>0</v>
      </c>
      <c r="AA240" s="7">
        <f t="shared" si="26"/>
        <v>0</v>
      </c>
      <c r="AB240" s="7" t="b">
        <f t="shared" si="27"/>
        <v>1</v>
      </c>
      <c r="AC240" s="7" t="b">
        <f t="shared" si="28"/>
        <v>0</v>
      </c>
      <c r="AD240" s="7" t="b">
        <f t="shared" si="29"/>
        <v>0</v>
      </c>
      <c r="AE240" s="7" t="b">
        <f t="shared" si="30"/>
        <v>0</v>
      </c>
      <c r="AF240" s="7" t="b">
        <f t="shared" si="31"/>
        <v>0</v>
      </c>
      <c r="AH240" t="b">
        <f>AND(Table252102[[#This Row],[Developmental toxicity]:[Reproductive toxicity]])</f>
        <v>0</v>
      </c>
    </row>
    <row r="241" spans="1:34" x14ac:dyDescent="0.25">
      <c r="A241" s="3">
        <f t="shared" si="24"/>
        <v>240</v>
      </c>
      <c r="B241" s="3"/>
      <c r="C241" t="s">
        <v>21145</v>
      </c>
      <c r="D241" s="3" t="s">
        <v>20749</v>
      </c>
      <c r="E241" s="94" t="s">
        <v>20947</v>
      </c>
      <c r="F241" t="s">
        <v>21488</v>
      </c>
      <c r="G241" t="s">
        <v>21489</v>
      </c>
      <c r="H241" t="s">
        <v>21489</v>
      </c>
      <c r="I241" t="s">
        <v>21490</v>
      </c>
      <c r="J241" s="3"/>
      <c r="K241" s="7" t="e">
        <v>#N/A</v>
      </c>
      <c r="L241" s="7" t="e">
        <v>#N/A</v>
      </c>
      <c r="M241" s="7" t="e">
        <v>#N/A</v>
      </c>
      <c r="N241" s="7" t="e">
        <v>#N/A</v>
      </c>
      <c r="O241" s="7" t="e">
        <v>#N/A</v>
      </c>
      <c r="P241" s="7" t="e">
        <v>#N/A</v>
      </c>
      <c r="Q241" s="7" t="e">
        <v>#N/A</v>
      </c>
      <c r="R241" s="7" t="e">
        <v>#N/A</v>
      </c>
      <c r="S241" s="7" t="e">
        <v>#N/A</v>
      </c>
      <c r="T241" s="7" t="e">
        <v>#N/A</v>
      </c>
      <c r="U241" s="7" t="e">
        <v>#N/A</v>
      </c>
      <c r="V241" s="7" t="e">
        <v>#N/A</v>
      </c>
      <c r="W241" s="7" t="e">
        <v>#N/A</v>
      </c>
      <c r="X241" s="7" t="e">
        <v>#N/A</v>
      </c>
      <c r="Y241" s="7">
        <v>0</v>
      </c>
      <c r="Z241" s="7">
        <f t="shared" si="25"/>
        <v>0</v>
      </c>
      <c r="AA241" s="7">
        <f t="shared" si="26"/>
        <v>0</v>
      </c>
      <c r="AB241" s="7" t="b">
        <f t="shared" si="27"/>
        <v>1</v>
      </c>
      <c r="AC241" s="7" t="b">
        <f t="shared" si="28"/>
        <v>0</v>
      </c>
      <c r="AD241" s="7" t="b">
        <f t="shared" si="29"/>
        <v>0</v>
      </c>
      <c r="AE241" s="7" t="b">
        <f t="shared" si="30"/>
        <v>0</v>
      </c>
      <c r="AF241" s="7" t="b">
        <f t="shared" si="31"/>
        <v>0</v>
      </c>
      <c r="AH241" t="b">
        <f>AND(Table252102[[#This Row],[Developmental toxicity]:[Reproductive toxicity]])</f>
        <v>0</v>
      </c>
    </row>
    <row r="242" spans="1:34" x14ac:dyDescent="0.25">
      <c r="A242" s="3">
        <f t="shared" si="24"/>
        <v>241</v>
      </c>
      <c r="B242" s="3" t="s">
        <v>1440</v>
      </c>
      <c r="C242" s="3" t="s">
        <v>2733</v>
      </c>
      <c r="D242" s="3" t="s">
        <v>3703</v>
      </c>
      <c r="E242" s="12" t="s">
        <v>8003</v>
      </c>
      <c r="F242" t="s">
        <v>8838</v>
      </c>
      <c r="G242" t="s">
        <v>10626</v>
      </c>
      <c r="H242" t="s">
        <v>10626</v>
      </c>
      <c r="I242" t="s">
        <v>10627</v>
      </c>
      <c r="J242" s="3"/>
      <c r="K242" s="7" t="e">
        <v>#N/A</v>
      </c>
      <c r="L242" s="7" t="e">
        <v>#N/A</v>
      </c>
      <c r="M242" s="7" t="e">
        <v>#N/A</v>
      </c>
      <c r="N242" s="7" t="e">
        <v>#N/A</v>
      </c>
      <c r="O242" s="7" t="e">
        <v>#N/A</v>
      </c>
      <c r="P242" s="7" t="e">
        <v>#N/A</v>
      </c>
      <c r="Q242" s="7" t="e">
        <v>#N/A</v>
      </c>
      <c r="R242" s="7" t="e">
        <v>#N/A</v>
      </c>
      <c r="S242" s="7" t="e">
        <v>#N/A</v>
      </c>
      <c r="T242" s="7">
        <v>0</v>
      </c>
      <c r="U242" s="7" t="e">
        <v>#N/A</v>
      </c>
      <c r="V242" s="7" t="e">
        <v>#N/A</v>
      </c>
      <c r="W242" s="7" t="e">
        <v>#N/A</v>
      </c>
      <c r="X242" s="7" t="e">
        <v>#N/A</v>
      </c>
      <c r="Y242" s="7" t="e">
        <v>#N/A</v>
      </c>
      <c r="Z242" s="7">
        <f t="shared" si="25"/>
        <v>0</v>
      </c>
      <c r="AA242" s="7">
        <f t="shared" si="26"/>
        <v>0</v>
      </c>
      <c r="AB242" s="7" t="b">
        <f t="shared" si="27"/>
        <v>1</v>
      </c>
      <c r="AC242" s="7" t="b">
        <f t="shared" si="28"/>
        <v>0</v>
      </c>
      <c r="AD242" s="7" t="b">
        <f t="shared" si="29"/>
        <v>1</v>
      </c>
      <c r="AE242" s="7" t="b">
        <f t="shared" si="30"/>
        <v>0</v>
      </c>
      <c r="AF242" s="7" t="b">
        <f t="shared" si="31"/>
        <v>0</v>
      </c>
      <c r="AH242" t="b">
        <f>AND(Table252102[[#This Row],[Developmental toxicity]:[Reproductive toxicity]])</f>
        <v>0</v>
      </c>
    </row>
    <row r="243" spans="1:34" x14ac:dyDescent="0.25">
      <c r="A243" s="3">
        <f t="shared" si="24"/>
        <v>242</v>
      </c>
      <c r="B243" s="3" t="s">
        <v>1440</v>
      </c>
      <c r="C243" s="3" t="s">
        <v>2723</v>
      </c>
      <c r="D243" s="3" t="s">
        <v>3686</v>
      </c>
      <c r="E243" s="12" t="s">
        <v>7993</v>
      </c>
      <c r="F243" t="s">
        <v>8828</v>
      </c>
      <c r="G243" t="s">
        <v>10603</v>
      </c>
      <c r="H243" t="s">
        <v>10603</v>
      </c>
      <c r="I243" t="s">
        <v>10604</v>
      </c>
      <c r="J243" s="3"/>
      <c r="K243" s="7" t="e">
        <v>#N/A</v>
      </c>
      <c r="L243" s="7" t="e">
        <v>#N/A</v>
      </c>
      <c r="M243" s="7" t="e">
        <v>#N/A</v>
      </c>
      <c r="N243" s="7" t="e">
        <v>#N/A</v>
      </c>
      <c r="O243" s="7" t="e">
        <v>#N/A</v>
      </c>
      <c r="P243" s="7" t="e">
        <v>#N/A</v>
      </c>
      <c r="Q243" s="7" t="e">
        <v>#N/A</v>
      </c>
      <c r="R243" s="7" t="e">
        <v>#N/A</v>
      </c>
      <c r="S243" s="7" t="e">
        <v>#N/A</v>
      </c>
      <c r="T243" s="7">
        <v>0</v>
      </c>
      <c r="U243" s="7" t="e">
        <v>#N/A</v>
      </c>
      <c r="V243" s="7" t="e">
        <v>#N/A</v>
      </c>
      <c r="W243" s="7" t="e">
        <v>#N/A</v>
      </c>
      <c r="X243" s="7" t="e">
        <v>#N/A</v>
      </c>
      <c r="Y243" s="7" t="e">
        <v>#N/A</v>
      </c>
      <c r="Z243" s="7">
        <f t="shared" si="25"/>
        <v>0</v>
      </c>
      <c r="AA243" s="7">
        <f t="shared" si="26"/>
        <v>0</v>
      </c>
      <c r="AB243" s="7" t="b">
        <f t="shared" si="27"/>
        <v>1</v>
      </c>
      <c r="AC243" s="7" t="b">
        <f t="shared" si="28"/>
        <v>0</v>
      </c>
      <c r="AD243" s="7" t="b">
        <f t="shared" si="29"/>
        <v>1</v>
      </c>
      <c r="AE243" s="7" t="b">
        <f t="shared" si="30"/>
        <v>0</v>
      </c>
      <c r="AF243" s="7" t="b">
        <f t="shared" si="31"/>
        <v>0</v>
      </c>
      <c r="AH243" t="b">
        <f>AND(Table252102[[#This Row],[Developmental toxicity]:[Reproductive toxicity]])</f>
        <v>0</v>
      </c>
    </row>
    <row r="244" spans="1:34" x14ac:dyDescent="0.25">
      <c r="A244" s="3">
        <f t="shared" si="24"/>
        <v>243</v>
      </c>
      <c r="B244" s="3">
        <v>346</v>
      </c>
      <c r="C244" s="3" t="s">
        <v>846</v>
      </c>
      <c r="D244" s="3" t="s">
        <v>5259</v>
      </c>
      <c r="E244" s="29" t="s">
        <v>4787</v>
      </c>
      <c r="F244" s="3" t="s">
        <v>5703</v>
      </c>
      <c r="G244" s="3" t="s">
        <v>847</v>
      </c>
      <c r="H244" s="3" t="s">
        <v>6164</v>
      </c>
      <c r="I244" s="3" t="s">
        <v>6649</v>
      </c>
      <c r="J244" s="3" t="s">
        <v>1430</v>
      </c>
      <c r="K244" s="7" t="e">
        <v>#N/A</v>
      </c>
      <c r="L244" s="7">
        <v>1</v>
      </c>
      <c r="M244" s="7" t="e">
        <v>#N/A</v>
      </c>
      <c r="N244" s="7" t="e">
        <v>#N/A</v>
      </c>
      <c r="O244" s="7" t="e">
        <v>#N/A</v>
      </c>
      <c r="P244" s="7" t="e">
        <v>#N/A</v>
      </c>
      <c r="Q244" s="7" t="e">
        <v>#N/A</v>
      </c>
      <c r="R244" s="7" t="e">
        <v>#N/A</v>
      </c>
      <c r="S244" s="7" t="e">
        <v>#N/A</v>
      </c>
      <c r="T244" s="7">
        <v>0</v>
      </c>
      <c r="U244" s="7" t="e">
        <v>#N/A</v>
      </c>
      <c r="V244" s="7" t="e">
        <v>#N/A</v>
      </c>
      <c r="W244" s="7">
        <v>1</v>
      </c>
      <c r="X244" s="7">
        <v>0</v>
      </c>
      <c r="Y244" s="7">
        <v>1</v>
      </c>
      <c r="Z244" s="7">
        <f t="shared" si="25"/>
        <v>1</v>
      </c>
      <c r="AA244" s="7">
        <f t="shared" si="26"/>
        <v>1</v>
      </c>
      <c r="AB244" s="7" t="b">
        <f t="shared" si="27"/>
        <v>1</v>
      </c>
      <c r="AC244" s="7" t="b">
        <f t="shared" si="28"/>
        <v>1</v>
      </c>
      <c r="AD244" s="7" t="b">
        <f t="shared" si="29"/>
        <v>1</v>
      </c>
      <c r="AE244" s="7" t="b">
        <f t="shared" si="30"/>
        <v>1</v>
      </c>
      <c r="AF244" s="7" t="b">
        <f t="shared" si="31"/>
        <v>0</v>
      </c>
      <c r="AH244" t="b">
        <f>AND(Table252102[[#This Row],[Developmental toxicity]:[Reproductive toxicity]])</f>
        <v>1</v>
      </c>
    </row>
    <row r="245" spans="1:34" x14ac:dyDescent="0.25">
      <c r="A245" s="3">
        <f t="shared" si="24"/>
        <v>244</v>
      </c>
      <c r="B245" s="3" t="s">
        <v>1440</v>
      </c>
      <c r="C245" s="3" t="s">
        <v>2208</v>
      </c>
      <c r="D245" s="3" t="s">
        <v>3110</v>
      </c>
      <c r="E245" s="12" t="s">
        <v>7487</v>
      </c>
      <c r="F245" t="s">
        <v>8335</v>
      </c>
      <c r="G245" t="s">
        <v>9478</v>
      </c>
      <c r="H245" t="s">
        <v>9478</v>
      </c>
      <c r="I245" t="s">
        <v>9479</v>
      </c>
      <c r="J245" s="3"/>
      <c r="K245" s="7" t="e">
        <v>#N/A</v>
      </c>
      <c r="L245" s="7" t="e">
        <v>#N/A</v>
      </c>
      <c r="M245" s="7" t="e">
        <v>#N/A</v>
      </c>
      <c r="N245" s="7" t="e">
        <v>#N/A</v>
      </c>
      <c r="O245" s="7" t="e">
        <v>#N/A</v>
      </c>
      <c r="P245" s="7" t="e">
        <v>#N/A</v>
      </c>
      <c r="Q245" s="7" t="e">
        <v>#N/A</v>
      </c>
      <c r="R245" s="7" t="e">
        <v>#N/A</v>
      </c>
      <c r="S245" s="7" t="e">
        <v>#N/A</v>
      </c>
      <c r="T245" s="7">
        <v>0</v>
      </c>
      <c r="U245" s="7" t="e">
        <v>#N/A</v>
      </c>
      <c r="V245" s="7" t="e">
        <v>#N/A</v>
      </c>
      <c r="W245" s="7" t="e">
        <v>#N/A</v>
      </c>
      <c r="X245" s="7" t="e">
        <v>#N/A</v>
      </c>
      <c r="Y245" s="7" t="e">
        <v>#N/A</v>
      </c>
      <c r="Z245" s="7">
        <f t="shared" si="25"/>
        <v>0</v>
      </c>
      <c r="AA245" s="7">
        <f t="shared" si="26"/>
        <v>0</v>
      </c>
      <c r="AB245" s="7" t="b">
        <f t="shared" si="27"/>
        <v>1</v>
      </c>
      <c r="AC245" s="7" t="b">
        <f t="shared" si="28"/>
        <v>0</v>
      </c>
      <c r="AD245" s="7" t="b">
        <f t="shared" si="29"/>
        <v>1</v>
      </c>
      <c r="AE245" s="7" t="b">
        <f t="shared" si="30"/>
        <v>0</v>
      </c>
      <c r="AF245" s="7" t="b">
        <f t="shared" si="31"/>
        <v>0</v>
      </c>
      <c r="AH245" t="b">
        <f>AND(Table252102[[#This Row],[Developmental toxicity]:[Reproductive toxicity]])</f>
        <v>0</v>
      </c>
    </row>
    <row r="246" spans="1:34" x14ac:dyDescent="0.25">
      <c r="A246" s="3">
        <f t="shared" si="24"/>
        <v>245</v>
      </c>
      <c r="B246" s="3"/>
      <c r="C246" t="s">
        <v>21275</v>
      </c>
      <c r="D246" s="3" t="s">
        <v>20879</v>
      </c>
      <c r="E246" s="94" t="s">
        <v>21077</v>
      </c>
      <c r="F246" t="s">
        <v>21894</v>
      </c>
      <c r="G246" t="s">
        <v>21895</v>
      </c>
      <c r="H246" t="s">
        <v>21896</v>
      </c>
      <c r="I246" t="s">
        <v>21897</v>
      </c>
      <c r="J246" s="3"/>
      <c r="K246" s="7" t="e">
        <v>#N/A</v>
      </c>
      <c r="L246" s="7" t="e">
        <v>#N/A</v>
      </c>
      <c r="M246" s="7" t="e">
        <v>#N/A</v>
      </c>
      <c r="N246" s="7" t="e">
        <v>#N/A</v>
      </c>
      <c r="O246" s="7" t="e">
        <v>#N/A</v>
      </c>
      <c r="P246" s="7" t="e">
        <v>#N/A</v>
      </c>
      <c r="Q246" s="7" t="e">
        <v>#N/A</v>
      </c>
      <c r="R246" s="7" t="e">
        <v>#N/A</v>
      </c>
      <c r="S246" s="7" t="e">
        <v>#N/A</v>
      </c>
      <c r="T246" s="7" t="e">
        <v>#N/A</v>
      </c>
      <c r="U246" s="7" t="e">
        <v>#N/A</v>
      </c>
      <c r="V246" s="7" t="e">
        <v>#N/A</v>
      </c>
      <c r="W246" s="7" t="e">
        <v>#N/A</v>
      </c>
      <c r="X246" s="7" t="e">
        <v>#N/A</v>
      </c>
      <c r="Y246" s="7">
        <v>1</v>
      </c>
      <c r="Z246" s="7">
        <f t="shared" si="25"/>
        <v>1</v>
      </c>
      <c r="AA246" s="7">
        <f t="shared" si="26"/>
        <v>1</v>
      </c>
      <c r="AB246" s="7" t="b">
        <f t="shared" si="27"/>
        <v>1</v>
      </c>
      <c r="AC246" s="7" t="b">
        <f t="shared" si="28"/>
        <v>0</v>
      </c>
      <c r="AD246" s="7" t="b">
        <f t="shared" si="29"/>
        <v>0</v>
      </c>
      <c r="AE246" s="7" t="b">
        <f t="shared" si="30"/>
        <v>0</v>
      </c>
      <c r="AF246" s="7" t="b">
        <f t="shared" si="31"/>
        <v>0</v>
      </c>
      <c r="AH246" t="b">
        <f>AND(Table252102[[#This Row],[Developmental toxicity]:[Reproductive toxicity]])</f>
        <v>0</v>
      </c>
    </row>
    <row r="247" spans="1:34" x14ac:dyDescent="0.25">
      <c r="A247" s="3">
        <f t="shared" si="24"/>
        <v>246</v>
      </c>
      <c r="B247" s="3"/>
      <c r="C247" s="3" t="s">
        <v>12940</v>
      </c>
      <c r="D247" s="3" t="s">
        <v>12939</v>
      </c>
      <c r="E247" s="29" t="s">
        <v>17084</v>
      </c>
      <c r="F247" s="3" t="s">
        <v>17085</v>
      </c>
      <c r="G247" s="3" t="s">
        <v>17086</v>
      </c>
      <c r="H247" s="3" t="s">
        <v>17086</v>
      </c>
      <c r="I247" s="3" t="s">
        <v>17087</v>
      </c>
      <c r="J247" s="3"/>
      <c r="K247" s="7" t="e">
        <v>#N/A</v>
      </c>
      <c r="L247" s="7" t="e">
        <v>#N/A</v>
      </c>
      <c r="M247" s="7" t="e">
        <v>#N/A</v>
      </c>
      <c r="N247" s="7" t="e">
        <v>#N/A</v>
      </c>
      <c r="O247" s="7" t="e">
        <v>#N/A</v>
      </c>
      <c r="P247" s="7" t="e">
        <v>#N/A</v>
      </c>
      <c r="Q247" s="7" t="e">
        <v>#N/A</v>
      </c>
      <c r="R247" s="7" t="e">
        <v>#N/A</v>
      </c>
      <c r="S247" s="7" t="e">
        <v>#N/A</v>
      </c>
      <c r="T247" s="7" t="e">
        <v>#N/A</v>
      </c>
      <c r="U247" s="7" t="e">
        <v>#N/A</v>
      </c>
      <c r="V247" s="7" t="e">
        <v>#N/A</v>
      </c>
      <c r="W247" s="3">
        <v>0</v>
      </c>
      <c r="X247" s="3" t="e">
        <v>#N/A</v>
      </c>
      <c r="Y247" s="7" t="e">
        <v>#N/A</v>
      </c>
      <c r="Z247" s="7">
        <f t="shared" si="25"/>
        <v>0</v>
      </c>
      <c r="AA247" s="7">
        <f t="shared" si="26"/>
        <v>0</v>
      </c>
      <c r="AB247" s="7" t="b">
        <f t="shared" si="27"/>
        <v>0</v>
      </c>
      <c r="AC247" s="7" t="b">
        <f t="shared" si="28"/>
        <v>1</v>
      </c>
      <c r="AD247" s="7" t="b">
        <f t="shared" si="29"/>
        <v>0</v>
      </c>
      <c r="AE247" s="7" t="b">
        <f t="shared" si="30"/>
        <v>1</v>
      </c>
      <c r="AF247" s="7" t="b">
        <f t="shared" si="31"/>
        <v>0</v>
      </c>
      <c r="AH247" t="b">
        <f>AND(Table252102[[#This Row],[Developmental toxicity]:[Reproductive toxicity]])</f>
        <v>0</v>
      </c>
    </row>
    <row r="248" spans="1:34" x14ac:dyDescent="0.25">
      <c r="A248" s="3">
        <f t="shared" si="24"/>
        <v>247</v>
      </c>
      <c r="B248" s="3"/>
      <c r="C248" s="3" t="s">
        <v>11348</v>
      </c>
      <c r="D248" s="3" t="s">
        <v>11347</v>
      </c>
      <c r="E248" s="29" t="s">
        <v>14499</v>
      </c>
      <c r="F248" s="3" t="s">
        <v>14500</v>
      </c>
      <c r="G248" s="3" t="s">
        <v>11349</v>
      </c>
      <c r="H248" s="3" t="s">
        <v>11349</v>
      </c>
      <c r="I248" s="3" t="s">
        <v>14501</v>
      </c>
      <c r="J248" s="3"/>
      <c r="K248" s="7" t="e">
        <v>#N/A</v>
      </c>
      <c r="L248" s="7" t="e">
        <v>#N/A</v>
      </c>
      <c r="M248" s="7" t="e">
        <v>#N/A</v>
      </c>
      <c r="N248" s="7" t="e">
        <v>#N/A</v>
      </c>
      <c r="O248" s="7" t="e">
        <v>#N/A</v>
      </c>
      <c r="P248" s="7" t="e">
        <v>#N/A</v>
      </c>
      <c r="Q248" s="7" t="e">
        <v>#N/A</v>
      </c>
      <c r="R248" s="7" t="e">
        <v>#N/A</v>
      </c>
      <c r="S248" s="7" t="e">
        <v>#N/A</v>
      </c>
      <c r="T248" s="7" t="e">
        <v>#N/A</v>
      </c>
      <c r="U248" s="7" t="e">
        <v>#N/A</v>
      </c>
      <c r="V248" s="7" t="e">
        <v>#N/A</v>
      </c>
      <c r="W248" s="3">
        <v>1</v>
      </c>
      <c r="X248" s="3" t="e">
        <v>#N/A</v>
      </c>
      <c r="Y248" s="7" t="e">
        <v>#N/A</v>
      </c>
      <c r="Z248" s="7">
        <f t="shared" si="25"/>
        <v>1</v>
      </c>
      <c r="AA248" s="7">
        <f t="shared" si="26"/>
        <v>1</v>
      </c>
      <c r="AB248" s="7" t="b">
        <f t="shared" si="27"/>
        <v>0</v>
      </c>
      <c r="AC248" s="7" t="b">
        <f t="shared" si="28"/>
        <v>1</v>
      </c>
      <c r="AD248" s="7" t="b">
        <f t="shared" si="29"/>
        <v>0</v>
      </c>
      <c r="AE248" s="7" t="b">
        <f t="shared" si="30"/>
        <v>1</v>
      </c>
      <c r="AF248" s="7" t="b">
        <f t="shared" si="31"/>
        <v>0</v>
      </c>
      <c r="AH248" t="b">
        <f>AND(Table252102[[#This Row],[Developmental toxicity]:[Reproductive toxicity]])</f>
        <v>0</v>
      </c>
    </row>
    <row r="249" spans="1:34" x14ac:dyDescent="0.25">
      <c r="A249" s="3">
        <f t="shared" si="24"/>
        <v>248</v>
      </c>
      <c r="B249" s="3"/>
      <c r="C249" s="3" t="s">
        <v>12066</v>
      </c>
      <c r="D249" s="3" t="s">
        <v>12065</v>
      </c>
      <c r="E249" s="29" t="s">
        <v>15738</v>
      </c>
      <c r="F249" s="3" t="s">
        <v>15739</v>
      </c>
      <c r="G249" s="3" t="s">
        <v>12067</v>
      </c>
      <c r="H249" s="3" t="s">
        <v>12067</v>
      </c>
      <c r="I249" s="3" t="s">
        <v>15740</v>
      </c>
      <c r="J249" s="3"/>
      <c r="K249" s="7" t="e">
        <v>#N/A</v>
      </c>
      <c r="L249" s="7" t="e">
        <v>#N/A</v>
      </c>
      <c r="M249" s="7" t="e">
        <v>#N/A</v>
      </c>
      <c r="N249" s="7" t="e">
        <v>#N/A</v>
      </c>
      <c r="O249" s="7" t="e">
        <v>#N/A</v>
      </c>
      <c r="P249" s="7" t="e">
        <v>#N/A</v>
      </c>
      <c r="Q249" s="7" t="e">
        <v>#N/A</v>
      </c>
      <c r="R249" s="7" t="e">
        <v>#N/A</v>
      </c>
      <c r="S249" s="7" t="e">
        <v>#N/A</v>
      </c>
      <c r="T249" s="7" t="e">
        <v>#N/A</v>
      </c>
      <c r="U249" s="7" t="e">
        <v>#N/A</v>
      </c>
      <c r="V249" s="7" t="e">
        <v>#N/A</v>
      </c>
      <c r="W249" s="3">
        <v>0</v>
      </c>
      <c r="X249" s="3" t="e">
        <v>#N/A</v>
      </c>
      <c r="Y249" s="7" t="e">
        <v>#N/A</v>
      </c>
      <c r="Z249" s="7">
        <f t="shared" si="25"/>
        <v>0</v>
      </c>
      <c r="AA249" s="7">
        <f t="shared" si="26"/>
        <v>0</v>
      </c>
      <c r="AB249" s="7" t="b">
        <f t="shared" si="27"/>
        <v>0</v>
      </c>
      <c r="AC249" s="7" t="b">
        <f t="shared" si="28"/>
        <v>1</v>
      </c>
      <c r="AD249" s="7" t="b">
        <f t="shared" si="29"/>
        <v>0</v>
      </c>
      <c r="AE249" s="7" t="b">
        <f t="shared" si="30"/>
        <v>1</v>
      </c>
      <c r="AF249" s="7" t="b">
        <f t="shared" si="31"/>
        <v>0</v>
      </c>
      <c r="AH249" t="b">
        <f>AND(Table252102[[#This Row],[Developmental toxicity]:[Reproductive toxicity]])</f>
        <v>0</v>
      </c>
    </row>
    <row r="250" spans="1:34" x14ac:dyDescent="0.25">
      <c r="A250" s="3">
        <f t="shared" si="24"/>
        <v>249</v>
      </c>
      <c r="B250" s="3"/>
      <c r="C250" s="3" t="s">
        <v>20501</v>
      </c>
      <c r="D250" s="3" t="s">
        <v>19173</v>
      </c>
      <c r="E250" s="29" t="s">
        <v>20256</v>
      </c>
      <c r="F250" s="3" t="s">
        <v>19579</v>
      </c>
      <c r="G250" s="3" t="s">
        <v>19580</v>
      </c>
      <c r="H250" s="3" t="s">
        <v>19580</v>
      </c>
      <c r="I250" s="3" t="s">
        <v>19581</v>
      </c>
      <c r="J250" s="3" t="s">
        <v>20</v>
      </c>
      <c r="K250" s="7" t="e">
        <v>#N/A</v>
      </c>
      <c r="L250" s="7" t="e">
        <v>#N/A</v>
      </c>
      <c r="M250" s="7" t="e">
        <v>#N/A</v>
      </c>
      <c r="N250" s="7" t="e">
        <v>#N/A</v>
      </c>
      <c r="O250" s="7" t="e">
        <v>#N/A</v>
      </c>
      <c r="P250" s="7" t="e">
        <v>#N/A</v>
      </c>
      <c r="Q250" s="7" t="e">
        <v>#N/A</v>
      </c>
      <c r="R250" s="7" t="e">
        <v>#N/A</v>
      </c>
      <c r="S250" s="7" t="e">
        <v>#N/A</v>
      </c>
      <c r="T250" s="7" t="e">
        <v>#N/A</v>
      </c>
      <c r="U250" s="7" t="e">
        <v>#N/A</v>
      </c>
      <c r="V250" s="7" t="e">
        <v>#N/A</v>
      </c>
      <c r="W250" s="7" t="e">
        <v>#N/A</v>
      </c>
      <c r="X250" s="7">
        <v>1</v>
      </c>
      <c r="Y250" s="7" t="e">
        <v>#N/A</v>
      </c>
      <c r="Z250" s="7">
        <f t="shared" si="25"/>
        <v>1</v>
      </c>
      <c r="AA250" s="7">
        <f t="shared" si="26"/>
        <v>1</v>
      </c>
      <c r="AB250" s="7" t="b">
        <f t="shared" si="27"/>
        <v>1</v>
      </c>
      <c r="AC250" s="7" t="b">
        <f t="shared" si="28"/>
        <v>0</v>
      </c>
      <c r="AD250" s="7" t="b">
        <f t="shared" si="29"/>
        <v>0</v>
      </c>
      <c r="AE250" s="7" t="b">
        <f t="shared" si="30"/>
        <v>0</v>
      </c>
      <c r="AF250" s="7" t="b">
        <f t="shared" si="31"/>
        <v>0</v>
      </c>
      <c r="AH250" t="b">
        <f>AND(Table252102[[#This Row],[Developmental toxicity]:[Reproductive toxicity]])</f>
        <v>0</v>
      </c>
    </row>
    <row r="251" spans="1:34" x14ac:dyDescent="0.25">
      <c r="A251" s="3">
        <f t="shared" si="24"/>
        <v>250</v>
      </c>
      <c r="B251" s="3"/>
      <c r="C251" s="3" t="s">
        <v>20576</v>
      </c>
      <c r="D251" s="3" t="s">
        <v>19249</v>
      </c>
      <c r="E251" s="29" t="s">
        <v>20331</v>
      </c>
      <c r="F251" s="3" t="s">
        <v>19833</v>
      </c>
      <c r="G251" s="3" t="s">
        <v>19834</v>
      </c>
      <c r="H251" s="3" t="s">
        <v>19834</v>
      </c>
      <c r="I251" s="3" t="s">
        <v>19835</v>
      </c>
      <c r="J251" s="3" t="s">
        <v>20</v>
      </c>
      <c r="K251" s="7" t="e">
        <v>#N/A</v>
      </c>
      <c r="L251" s="7" t="e">
        <v>#N/A</v>
      </c>
      <c r="M251" s="7" t="e">
        <v>#N/A</v>
      </c>
      <c r="N251" s="7" t="e">
        <v>#N/A</v>
      </c>
      <c r="O251" s="7" t="e">
        <v>#N/A</v>
      </c>
      <c r="P251" s="7" t="e">
        <v>#N/A</v>
      </c>
      <c r="Q251" s="7" t="e">
        <v>#N/A</v>
      </c>
      <c r="R251" s="7" t="e">
        <v>#N/A</v>
      </c>
      <c r="S251" s="7" t="e">
        <v>#N/A</v>
      </c>
      <c r="T251" s="7" t="e">
        <v>#N/A</v>
      </c>
      <c r="U251" s="7" t="e">
        <v>#N/A</v>
      </c>
      <c r="V251" s="7" t="e">
        <v>#N/A</v>
      </c>
      <c r="W251" s="7" t="e">
        <v>#N/A</v>
      </c>
      <c r="X251" s="7">
        <v>1</v>
      </c>
      <c r="Y251" s="7" t="e">
        <v>#N/A</v>
      </c>
      <c r="Z251" s="7">
        <f t="shared" si="25"/>
        <v>1</v>
      </c>
      <c r="AA251" s="7">
        <f t="shared" si="26"/>
        <v>1</v>
      </c>
      <c r="AB251" s="7" t="b">
        <f t="shared" si="27"/>
        <v>1</v>
      </c>
      <c r="AC251" s="7" t="b">
        <f t="shared" si="28"/>
        <v>0</v>
      </c>
      <c r="AD251" s="7" t="b">
        <f t="shared" si="29"/>
        <v>0</v>
      </c>
      <c r="AE251" s="7" t="b">
        <f t="shared" si="30"/>
        <v>0</v>
      </c>
      <c r="AF251" s="7" t="b">
        <f t="shared" si="31"/>
        <v>0</v>
      </c>
      <c r="AH251" t="b">
        <f>AND(Table252102[[#This Row],[Developmental toxicity]:[Reproductive toxicity]])</f>
        <v>0</v>
      </c>
    </row>
    <row r="252" spans="1:34" x14ac:dyDescent="0.25">
      <c r="A252" s="3">
        <f t="shared" si="24"/>
        <v>251</v>
      </c>
      <c r="B252" s="3" t="s">
        <v>1440</v>
      </c>
      <c r="C252" s="3" t="s">
        <v>2130</v>
      </c>
      <c r="D252" s="3" t="s">
        <v>3022</v>
      </c>
      <c r="E252" s="12" t="s">
        <v>7411</v>
      </c>
      <c r="F252" t="s">
        <v>8259</v>
      </c>
      <c r="G252" t="s">
        <v>9308</v>
      </c>
      <c r="H252" t="s">
        <v>9308</v>
      </c>
      <c r="I252" t="s">
        <v>9309</v>
      </c>
      <c r="J252" s="3"/>
      <c r="K252" s="7" t="e">
        <v>#N/A</v>
      </c>
      <c r="L252" s="7" t="e">
        <v>#N/A</v>
      </c>
      <c r="M252" s="7" t="e">
        <v>#N/A</v>
      </c>
      <c r="N252" s="7" t="e">
        <v>#N/A</v>
      </c>
      <c r="O252" s="7" t="e">
        <v>#N/A</v>
      </c>
      <c r="P252" s="7" t="e">
        <v>#N/A</v>
      </c>
      <c r="Q252" s="7" t="e">
        <v>#N/A</v>
      </c>
      <c r="R252" s="7" t="e">
        <v>#N/A</v>
      </c>
      <c r="S252" s="7" t="e">
        <v>#N/A</v>
      </c>
      <c r="T252" s="7">
        <v>0</v>
      </c>
      <c r="U252" s="7" t="e">
        <v>#N/A</v>
      </c>
      <c r="V252" s="7" t="e">
        <v>#N/A</v>
      </c>
      <c r="W252" s="7" t="e">
        <v>#N/A</v>
      </c>
      <c r="X252" s="7" t="e">
        <v>#N/A</v>
      </c>
      <c r="Y252" s="7" t="e">
        <v>#N/A</v>
      </c>
      <c r="Z252" s="7">
        <f t="shared" si="25"/>
        <v>0</v>
      </c>
      <c r="AA252" s="7">
        <f t="shared" si="26"/>
        <v>0</v>
      </c>
      <c r="AB252" s="7" t="b">
        <f t="shared" si="27"/>
        <v>1</v>
      </c>
      <c r="AC252" s="7" t="b">
        <f t="shared" si="28"/>
        <v>0</v>
      </c>
      <c r="AD252" s="7" t="b">
        <f t="shared" si="29"/>
        <v>1</v>
      </c>
      <c r="AE252" s="7" t="b">
        <f t="shared" si="30"/>
        <v>0</v>
      </c>
      <c r="AF252" s="7" t="b">
        <f t="shared" si="31"/>
        <v>0</v>
      </c>
      <c r="AH252" t="b">
        <f>AND(Table252102[[#This Row],[Developmental toxicity]:[Reproductive toxicity]])</f>
        <v>0</v>
      </c>
    </row>
    <row r="253" spans="1:34" x14ac:dyDescent="0.25">
      <c r="A253" s="3">
        <f t="shared" si="24"/>
        <v>252</v>
      </c>
      <c r="B253" s="3"/>
      <c r="C253" s="3" t="s">
        <v>12125</v>
      </c>
      <c r="D253" s="3" t="s">
        <v>12124</v>
      </c>
      <c r="E253" s="29" t="s">
        <v>15820</v>
      </c>
      <c r="F253" s="3" t="s">
        <v>15821</v>
      </c>
      <c r="G253" s="3" t="s">
        <v>15822</v>
      </c>
      <c r="H253" s="3" t="s">
        <v>15822</v>
      </c>
      <c r="I253" s="3" t="s">
        <v>15823</v>
      </c>
      <c r="J253" s="3"/>
      <c r="K253" s="7" t="e">
        <v>#N/A</v>
      </c>
      <c r="L253" s="7" t="e">
        <v>#N/A</v>
      </c>
      <c r="M253" s="7" t="e">
        <v>#N/A</v>
      </c>
      <c r="N253" s="7" t="e">
        <v>#N/A</v>
      </c>
      <c r="O253" s="7" t="e">
        <v>#N/A</v>
      </c>
      <c r="P253" s="7" t="e">
        <v>#N/A</v>
      </c>
      <c r="Q253" s="7" t="e">
        <v>#N/A</v>
      </c>
      <c r="R253" s="7" t="e">
        <v>#N/A</v>
      </c>
      <c r="S253" s="7" t="e">
        <v>#N/A</v>
      </c>
      <c r="T253" s="7" t="e">
        <v>#N/A</v>
      </c>
      <c r="U253" s="7" t="e">
        <v>#N/A</v>
      </c>
      <c r="V253" s="7" t="e">
        <v>#N/A</v>
      </c>
      <c r="W253" s="3">
        <v>0</v>
      </c>
      <c r="X253" s="3" t="e">
        <v>#N/A</v>
      </c>
      <c r="Y253" s="7" t="e">
        <v>#N/A</v>
      </c>
      <c r="Z253" s="7">
        <f t="shared" si="25"/>
        <v>0</v>
      </c>
      <c r="AA253" s="7">
        <f t="shared" si="26"/>
        <v>0</v>
      </c>
      <c r="AB253" s="7" t="b">
        <f t="shared" si="27"/>
        <v>0</v>
      </c>
      <c r="AC253" s="7" t="b">
        <f t="shared" si="28"/>
        <v>1</v>
      </c>
      <c r="AD253" s="7" t="b">
        <f t="shared" si="29"/>
        <v>0</v>
      </c>
      <c r="AE253" s="7" t="b">
        <f t="shared" si="30"/>
        <v>1</v>
      </c>
      <c r="AF253" s="7" t="b">
        <f t="shared" si="31"/>
        <v>0</v>
      </c>
      <c r="AH253" t="b">
        <f>AND(Table252102[[#This Row],[Developmental toxicity]:[Reproductive toxicity]])</f>
        <v>0</v>
      </c>
    </row>
    <row r="254" spans="1:34" x14ac:dyDescent="0.25">
      <c r="A254" s="3">
        <f t="shared" si="24"/>
        <v>253</v>
      </c>
      <c r="B254" s="3"/>
      <c r="C254" s="3" t="s">
        <v>12689</v>
      </c>
      <c r="D254" s="3" t="s">
        <v>12688</v>
      </c>
      <c r="E254" s="29" t="s">
        <v>16723</v>
      </c>
      <c r="F254" s="3" t="s">
        <v>16724</v>
      </c>
      <c r="G254" s="3" t="s">
        <v>16725</v>
      </c>
      <c r="H254" s="3" t="s">
        <v>12690</v>
      </c>
      <c r="I254" s="3" t="s">
        <v>16726</v>
      </c>
      <c r="J254" s="3"/>
      <c r="K254" s="7" t="e">
        <v>#N/A</v>
      </c>
      <c r="L254" s="7" t="e">
        <v>#N/A</v>
      </c>
      <c r="M254" s="7" t="e">
        <v>#N/A</v>
      </c>
      <c r="N254" s="7" t="e">
        <v>#N/A</v>
      </c>
      <c r="O254" s="7" t="e">
        <v>#N/A</v>
      </c>
      <c r="P254" s="7" t="e">
        <v>#N/A</v>
      </c>
      <c r="Q254" s="7" t="e">
        <v>#N/A</v>
      </c>
      <c r="R254" s="7" t="e">
        <v>#N/A</v>
      </c>
      <c r="S254" s="7" t="e">
        <v>#N/A</v>
      </c>
      <c r="T254" s="7" t="e">
        <v>#N/A</v>
      </c>
      <c r="U254" s="7" t="e">
        <v>#N/A</v>
      </c>
      <c r="V254" s="7" t="e">
        <v>#N/A</v>
      </c>
      <c r="W254" s="3">
        <v>0</v>
      </c>
      <c r="X254" s="3" t="e">
        <v>#N/A</v>
      </c>
      <c r="Y254" s="7" t="e">
        <v>#N/A</v>
      </c>
      <c r="Z254" s="7">
        <f t="shared" si="25"/>
        <v>0</v>
      </c>
      <c r="AA254" s="7">
        <f t="shared" si="26"/>
        <v>0</v>
      </c>
      <c r="AB254" s="7" t="b">
        <f t="shared" si="27"/>
        <v>0</v>
      </c>
      <c r="AC254" s="7" t="b">
        <f t="shared" si="28"/>
        <v>1</v>
      </c>
      <c r="AD254" s="7" t="b">
        <f t="shared" si="29"/>
        <v>0</v>
      </c>
      <c r="AE254" s="7" t="b">
        <f t="shared" si="30"/>
        <v>1</v>
      </c>
      <c r="AF254" s="7" t="b">
        <f t="shared" si="31"/>
        <v>0</v>
      </c>
      <c r="AH254" t="b">
        <f>AND(Table252102[[#This Row],[Developmental toxicity]:[Reproductive toxicity]])</f>
        <v>0</v>
      </c>
    </row>
    <row r="255" spans="1:34" x14ac:dyDescent="0.25">
      <c r="A255" s="3">
        <f t="shared" si="24"/>
        <v>254</v>
      </c>
      <c r="B255" s="3" t="s">
        <v>1440</v>
      </c>
      <c r="C255" s="3" t="s">
        <v>2346</v>
      </c>
      <c r="D255" s="3" t="s">
        <v>3267</v>
      </c>
      <c r="E255" s="12" t="s">
        <v>7623</v>
      </c>
      <c r="F255" t="s">
        <v>8464</v>
      </c>
      <c r="G255" t="s">
        <v>9770</v>
      </c>
      <c r="H255" t="s">
        <v>9770</v>
      </c>
      <c r="I255" t="s">
        <v>9771</v>
      </c>
      <c r="J255" s="3"/>
      <c r="K255" s="7" t="e">
        <v>#N/A</v>
      </c>
      <c r="L255" s="7" t="e">
        <v>#N/A</v>
      </c>
      <c r="M255" s="7" t="e">
        <v>#N/A</v>
      </c>
      <c r="N255" s="7" t="e">
        <v>#N/A</v>
      </c>
      <c r="O255" s="7" t="e">
        <v>#N/A</v>
      </c>
      <c r="P255" s="7" t="e">
        <v>#N/A</v>
      </c>
      <c r="Q255" s="7" t="e">
        <v>#N/A</v>
      </c>
      <c r="R255" s="7" t="e">
        <v>#N/A</v>
      </c>
      <c r="S255" s="7" t="e">
        <v>#N/A</v>
      </c>
      <c r="T255" s="7">
        <v>0</v>
      </c>
      <c r="U255" s="7" t="e">
        <v>#N/A</v>
      </c>
      <c r="V255" s="7" t="e">
        <v>#N/A</v>
      </c>
      <c r="W255" s="7" t="e">
        <v>#N/A</v>
      </c>
      <c r="X255" s="7" t="e">
        <v>#N/A</v>
      </c>
      <c r="Y255" s="7" t="e">
        <v>#N/A</v>
      </c>
      <c r="Z255" s="7">
        <f t="shared" si="25"/>
        <v>0</v>
      </c>
      <c r="AA255" s="7">
        <f t="shared" si="26"/>
        <v>0</v>
      </c>
      <c r="AB255" s="7" t="b">
        <f t="shared" si="27"/>
        <v>1</v>
      </c>
      <c r="AC255" s="7" t="b">
        <f t="shared" si="28"/>
        <v>0</v>
      </c>
      <c r="AD255" s="7" t="b">
        <f t="shared" si="29"/>
        <v>1</v>
      </c>
      <c r="AE255" s="7" t="b">
        <f t="shared" si="30"/>
        <v>0</v>
      </c>
      <c r="AF255" s="7" t="b">
        <f t="shared" si="31"/>
        <v>0</v>
      </c>
      <c r="AH255" t="b">
        <f>AND(Table252102[[#This Row],[Developmental toxicity]:[Reproductive toxicity]])</f>
        <v>0</v>
      </c>
    </row>
    <row r="256" spans="1:34" x14ac:dyDescent="0.25">
      <c r="A256" s="3">
        <f t="shared" si="24"/>
        <v>255</v>
      </c>
      <c r="B256" s="3" t="s">
        <v>1440</v>
      </c>
      <c r="C256" s="3" t="s">
        <v>2195</v>
      </c>
      <c r="D256" s="3" t="s">
        <v>3096</v>
      </c>
      <c r="E256" s="12" t="s">
        <v>7474</v>
      </c>
      <c r="F256" t="s">
        <v>8322</v>
      </c>
      <c r="G256" t="s">
        <v>9446</v>
      </c>
      <c r="H256" t="s">
        <v>9446</v>
      </c>
      <c r="I256" t="s">
        <v>9447</v>
      </c>
      <c r="J256" s="3"/>
      <c r="K256" s="7" t="e">
        <v>#N/A</v>
      </c>
      <c r="L256" s="7" t="e">
        <v>#N/A</v>
      </c>
      <c r="M256" s="7" t="e">
        <v>#N/A</v>
      </c>
      <c r="N256" s="7" t="e">
        <v>#N/A</v>
      </c>
      <c r="O256" s="7" t="e">
        <v>#N/A</v>
      </c>
      <c r="P256" s="7" t="e">
        <v>#N/A</v>
      </c>
      <c r="Q256" s="7" t="e">
        <v>#N/A</v>
      </c>
      <c r="R256" s="7" t="e">
        <v>#N/A</v>
      </c>
      <c r="S256" s="7" t="e">
        <v>#N/A</v>
      </c>
      <c r="T256" s="7">
        <v>0</v>
      </c>
      <c r="U256" s="7" t="e">
        <v>#N/A</v>
      </c>
      <c r="V256" s="7" t="e">
        <v>#N/A</v>
      </c>
      <c r="W256" s="7" t="e">
        <v>#N/A</v>
      </c>
      <c r="X256" s="7" t="e">
        <v>#N/A</v>
      </c>
      <c r="Y256" s="7" t="e">
        <v>#N/A</v>
      </c>
      <c r="Z256" s="7">
        <f t="shared" si="25"/>
        <v>0</v>
      </c>
      <c r="AA256" s="7">
        <f t="shared" si="26"/>
        <v>0</v>
      </c>
      <c r="AB256" s="7" t="b">
        <f t="shared" si="27"/>
        <v>1</v>
      </c>
      <c r="AC256" s="7" t="b">
        <f t="shared" si="28"/>
        <v>0</v>
      </c>
      <c r="AD256" s="7" t="b">
        <f t="shared" si="29"/>
        <v>1</v>
      </c>
      <c r="AE256" s="7" t="b">
        <f t="shared" si="30"/>
        <v>0</v>
      </c>
      <c r="AF256" s="7" t="b">
        <f t="shared" si="31"/>
        <v>0</v>
      </c>
      <c r="AH256" t="b">
        <f>AND(Table252102[[#This Row],[Developmental toxicity]:[Reproductive toxicity]])</f>
        <v>0</v>
      </c>
    </row>
    <row r="257" spans="1:34" x14ac:dyDescent="0.25">
      <c r="A257" s="3">
        <f t="shared" ref="A257:A320" si="32">ROW(A256)</f>
        <v>256</v>
      </c>
      <c r="B257" s="3"/>
      <c r="C257" s="3" t="s">
        <v>11615</v>
      </c>
      <c r="D257" s="3" t="s">
        <v>17856</v>
      </c>
      <c r="E257" s="29" t="s">
        <v>14991</v>
      </c>
      <c r="F257" s="3" t="s">
        <v>14992</v>
      </c>
      <c r="G257" s="3" t="s">
        <v>14993</v>
      </c>
      <c r="H257" s="3" t="s">
        <v>14993</v>
      </c>
      <c r="I257" s="3" t="s">
        <v>14994</v>
      </c>
      <c r="J257" s="3"/>
      <c r="K257" s="7" t="e">
        <v>#N/A</v>
      </c>
      <c r="L257" s="7" t="e">
        <v>#N/A</v>
      </c>
      <c r="M257" s="7" t="e">
        <v>#N/A</v>
      </c>
      <c r="N257" s="7" t="e">
        <v>#N/A</v>
      </c>
      <c r="O257" s="7" t="e">
        <v>#N/A</v>
      </c>
      <c r="P257" s="7" t="e">
        <v>#N/A</v>
      </c>
      <c r="Q257" s="7" t="e">
        <v>#N/A</v>
      </c>
      <c r="R257" s="7" t="e">
        <v>#N/A</v>
      </c>
      <c r="S257" s="7" t="e">
        <v>#N/A</v>
      </c>
      <c r="T257" s="7" t="e">
        <v>#N/A</v>
      </c>
      <c r="U257" s="7" t="e">
        <v>#N/A</v>
      </c>
      <c r="V257" s="7" t="e">
        <v>#N/A</v>
      </c>
      <c r="W257" s="3">
        <v>1</v>
      </c>
      <c r="X257" s="3" t="e">
        <v>#N/A</v>
      </c>
      <c r="Y257" s="7" t="e">
        <v>#N/A</v>
      </c>
      <c r="Z257" s="7">
        <f t="shared" ref="Z257:Z320" si="33">IF(COUNTIF(K257:Y257,1)&gt;0,1,0)</f>
        <v>1</v>
      </c>
      <c r="AA257" s="7">
        <f t="shared" ref="AA257:AA320" si="34">IF(COUNTIF(K257:Y257,1)&gt;COUNTIF(K257:Y257,0),1,0)</f>
        <v>1</v>
      </c>
      <c r="AB257" s="7" t="b">
        <f t="shared" ref="AB257:AB320" si="35">OR(IF(COUNT(K257)&gt;0,TRUE,FALSE),IF(COUNT(M257)&gt;0,TRUE,FALSE),IF(COUNT(T257:V257)&gt;0,TRUE,FALSE),IF(COUNT(X257:Y257)&gt;0,TRUE,FALSE))</f>
        <v>0</v>
      </c>
      <c r="AC257" s="7" t="b">
        <f t="shared" ref="AC257:AC320" si="36">OR(IF(COUNT(N257:S257)&gt;0,TRUE,FALSE),IF(COUNT(W257)&gt;0,TRUE,FALSE))</f>
        <v>1</v>
      </c>
      <c r="AD257" s="7" t="b">
        <f t="shared" ref="AD257:AD320" si="37">OR(IF(COUNT(T257:V257)&gt;0,TRUE,FALSE),IF(COUNT(P257:S257)&gt;0,TRUE,FALSE))</f>
        <v>0</v>
      </c>
      <c r="AE257" s="7" t="b">
        <f t="shared" ref="AE257:AE320" si="38">OR(IF(COUNT(K257)&gt;0,TRUE,FALSE),,IF(COUNT(W257)&gt;0,TRUE,FALSE),IF(COUNT(M257:O257)&gt;0,TRUE,FALSE))</f>
        <v>1</v>
      </c>
      <c r="AF257" s="7" t="b">
        <f t="shared" ref="AF257:AF320" si="39">OR(IF(COUNT(U257:V257)&gt;0,TRUE,FALSE),IF(COUNT(M257)&gt;0,TRUE,FALSE),IF(COUNT(N257:S257)&gt;0,TRUE,FALSE))</f>
        <v>0</v>
      </c>
      <c r="AH257" t="b">
        <f>AND(Table252102[[#This Row],[Developmental toxicity]:[Reproductive toxicity]])</f>
        <v>0</v>
      </c>
    </row>
    <row r="258" spans="1:34" x14ac:dyDescent="0.25">
      <c r="A258" s="3">
        <f t="shared" si="32"/>
        <v>257</v>
      </c>
      <c r="B258" s="3" t="s">
        <v>1440</v>
      </c>
      <c r="C258" s="3" t="s">
        <v>2370</v>
      </c>
      <c r="D258" s="3" t="s">
        <v>3292</v>
      </c>
      <c r="E258" s="12" t="s">
        <v>7647</v>
      </c>
      <c r="F258" t="s">
        <v>8488</v>
      </c>
      <c r="G258" t="s">
        <v>9823</v>
      </c>
      <c r="H258" t="s">
        <v>9824</v>
      </c>
      <c r="I258" t="s">
        <v>9825</v>
      </c>
      <c r="J258" s="3"/>
      <c r="K258" s="7" t="e">
        <v>#N/A</v>
      </c>
      <c r="L258" s="7" t="e">
        <v>#N/A</v>
      </c>
      <c r="M258" s="7" t="e">
        <v>#N/A</v>
      </c>
      <c r="N258" s="7" t="e">
        <v>#N/A</v>
      </c>
      <c r="O258" s="7" t="e">
        <v>#N/A</v>
      </c>
      <c r="P258" s="7" t="e">
        <v>#N/A</v>
      </c>
      <c r="Q258" s="7" t="e">
        <v>#N/A</v>
      </c>
      <c r="R258" s="7" t="e">
        <v>#N/A</v>
      </c>
      <c r="S258" s="7" t="e">
        <v>#N/A</v>
      </c>
      <c r="T258" s="7">
        <v>0</v>
      </c>
      <c r="U258" s="7" t="e">
        <v>#N/A</v>
      </c>
      <c r="V258" s="7" t="e">
        <v>#N/A</v>
      </c>
      <c r="W258" s="7" t="e">
        <v>#N/A</v>
      </c>
      <c r="X258" s="7" t="e">
        <v>#N/A</v>
      </c>
      <c r="Y258" s="7" t="e">
        <v>#N/A</v>
      </c>
      <c r="Z258" s="7">
        <f t="shared" si="33"/>
        <v>0</v>
      </c>
      <c r="AA258" s="7">
        <f t="shared" si="34"/>
        <v>0</v>
      </c>
      <c r="AB258" s="7" t="b">
        <f t="shared" si="35"/>
        <v>1</v>
      </c>
      <c r="AC258" s="7" t="b">
        <f t="shared" si="36"/>
        <v>0</v>
      </c>
      <c r="AD258" s="7" t="b">
        <f t="shared" si="37"/>
        <v>1</v>
      </c>
      <c r="AE258" s="7" t="b">
        <f t="shared" si="38"/>
        <v>0</v>
      </c>
      <c r="AF258" s="7" t="b">
        <f t="shared" si="39"/>
        <v>0</v>
      </c>
      <c r="AH258" t="b">
        <f>AND(Table252102[[#This Row],[Developmental toxicity]:[Reproductive toxicity]])</f>
        <v>0</v>
      </c>
    </row>
    <row r="259" spans="1:34" x14ac:dyDescent="0.25">
      <c r="A259" s="3">
        <f t="shared" si="32"/>
        <v>258</v>
      </c>
      <c r="B259" s="3">
        <v>713</v>
      </c>
      <c r="C259" s="3" t="s">
        <v>1423</v>
      </c>
      <c r="D259" s="3" t="s">
        <v>5466</v>
      </c>
      <c r="E259" s="29" t="s">
        <v>5054</v>
      </c>
      <c r="F259" s="3" t="s">
        <v>5958</v>
      </c>
      <c r="G259" s="3" t="s">
        <v>1424</v>
      </c>
      <c r="H259" s="3" t="s">
        <v>6353</v>
      </c>
      <c r="I259" s="3" t="s">
        <v>7004</v>
      </c>
      <c r="J259" s="3" t="s">
        <v>1431</v>
      </c>
      <c r="K259" s="7" t="e">
        <v>#N/A</v>
      </c>
      <c r="L259" s="7">
        <v>1</v>
      </c>
      <c r="M259" s="7" t="e">
        <v>#N/A</v>
      </c>
      <c r="N259" s="7" t="e">
        <v>#N/A</v>
      </c>
      <c r="O259" s="7" t="e">
        <v>#N/A</v>
      </c>
      <c r="P259" s="7" t="e">
        <v>#N/A</v>
      </c>
      <c r="Q259" s="7" t="e">
        <v>#N/A</v>
      </c>
      <c r="R259" s="7" t="e">
        <v>#N/A</v>
      </c>
      <c r="S259" s="7" t="e">
        <v>#N/A</v>
      </c>
      <c r="T259" s="7" t="e">
        <v>#N/A</v>
      </c>
      <c r="U259" s="7" t="e">
        <v>#N/A</v>
      </c>
      <c r="V259" s="7" t="e">
        <v>#N/A</v>
      </c>
      <c r="W259" s="7" t="e">
        <v>#N/A</v>
      </c>
      <c r="X259" s="7">
        <v>1</v>
      </c>
      <c r="Y259" s="7">
        <v>1</v>
      </c>
      <c r="Z259" s="7">
        <f t="shared" si="33"/>
        <v>1</v>
      </c>
      <c r="AA259" s="7">
        <f t="shared" si="34"/>
        <v>1</v>
      </c>
      <c r="AB259" s="7" t="b">
        <f t="shared" si="35"/>
        <v>1</v>
      </c>
      <c r="AC259" s="7" t="b">
        <f t="shared" si="36"/>
        <v>0</v>
      </c>
      <c r="AD259" s="7" t="b">
        <f t="shared" si="37"/>
        <v>0</v>
      </c>
      <c r="AE259" s="7" t="b">
        <f t="shared" si="38"/>
        <v>0</v>
      </c>
      <c r="AF259" s="7" t="b">
        <f t="shared" si="39"/>
        <v>0</v>
      </c>
      <c r="AH259" t="b">
        <f>AND(Table252102[[#This Row],[Developmental toxicity]:[Reproductive toxicity]])</f>
        <v>0</v>
      </c>
    </row>
    <row r="260" spans="1:34" x14ac:dyDescent="0.25">
      <c r="A260" s="3">
        <f t="shared" si="32"/>
        <v>259</v>
      </c>
      <c r="B260" s="3"/>
      <c r="C260" s="3" t="s">
        <v>11836</v>
      </c>
      <c r="D260" s="3" t="s">
        <v>11835</v>
      </c>
      <c r="E260" s="29" t="s">
        <v>15405</v>
      </c>
      <c r="F260" s="3" t="s">
        <v>15406</v>
      </c>
      <c r="G260" s="3" t="s">
        <v>15407</v>
      </c>
      <c r="H260" s="3" t="s">
        <v>15407</v>
      </c>
      <c r="I260" s="3" t="s">
        <v>15408</v>
      </c>
      <c r="J260" s="3"/>
      <c r="K260" s="7" t="e">
        <v>#N/A</v>
      </c>
      <c r="L260" s="7" t="e">
        <v>#N/A</v>
      </c>
      <c r="M260" s="7" t="e">
        <v>#N/A</v>
      </c>
      <c r="N260" s="7" t="e">
        <v>#N/A</v>
      </c>
      <c r="O260" s="7" t="e">
        <v>#N/A</v>
      </c>
      <c r="P260" s="7" t="e">
        <v>#N/A</v>
      </c>
      <c r="Q260" s="7" t="e">
        <v>#N/A</v>
      </c>
      <c r="R260" s="7" t="e">
        <v>#N/A</v>
      </c>
      <c r="S260" s="7" t="e">
        <v>#N/A</v>
      </c>
      <c r="T260" s="7" t="e">
        <v>#N/A</v>
      </c>
      <c r="U260" s="7" t="e">
        <v>#N/A</v>
      </c>
      <c r="V260" s="7" t="e">
        <v>#N/A</v>
      </c>
      <c r="W260" s="3">
        <v>0</v>
      </c>
      <c r="X260" s="3" t="e">
        <v>#N/A</v>
      </c>
      <c r="Y260" s="7" t="e">
        <v>#N/A</v>
      </c>
      <c r="Z260" s="7">
        <f t="shared" si="33"/>
        <v>0</v>
      </c>
      <c r="AA260" s="7">
        <f t="shared" si="34"/>
        <v>0</v>
      </c>
      <c r="AB260" s="7" t="b">
        <f t="shared" si="35"/>
        <v>0</v>
      </c>
      <c r="AC260" s="7" t="b">
        <f t="shared" si="36"/>
        <v>1</v>
      </c>
      <c r="AD260" s="7" t="b">
        <f t="shared" si="37"/>
        <v>0</v>
      </c>
      <c r="AE260" s="7" t="b">
        <f t="shared" si="38"/>
        <v>1</v>
      </c>
      <c r="AF260" s="7" t="b">
        <f t="shared" si="39"/>
        <v>0</v>
      </c>
      <c r="AH260" t="b">
        <f>AND(Table252102[[#This Row],[Developmental toxicity]:[Reproductive toxicity]])</f>
        <v>0</v>
      </c>
    </row>
    <row r="261" spans="1:34" x14ac:dyDescent="0.25">
      <c r="A261" s="3">
        <f t="shared" si="32"/>
        <v>260</v>
      </c>
      <c r="B261" s="3"/>
      <c r="C261" s="3" t="s">
        <v>11809</v>
      </c>
      <c r="D261" s="3" t="s">
        <v>17878</v>
      </c>
      <c r="E261" s="29" t="s">
        <v>18132</v>
      </c>
      <c r="F261" s="3" t="s">
        <v>18050</v>
      </c>
      <c r="G261" s="3" t="s">
        <v>18289</v>
      </c>
      <c r="H261" s="3" t="s">
        <v>10767</v>
      </c>
      <c r="I261" s="3" t="s">
        <v>18290</v>
      </c>
      <c r="J261" s="3"/>
      <c r="K261" s="7" t="e">
        <v>#N/A</v>
      </c>
      <c r="L261" s="7" t="e">
        <v>#N/A</v>
      </c>
      <c r="M261" s="7" t="e">
        <v>#N/A</v>
      </c>
      <c r="N261" s="7" t="e">
        <v>#N/A</v>
      </c>
      <c r="O261" s="7" t="e">
        <v>#N/A</v>
      </c>
      <c r="P261" s="7" t="e">
        <v>#N/A</v>
      </c>
      <c r="Q261" s="7" t="e">
        <v>#N/A</v>
      </c>
      <c r="R261" s="7" t="e">
        <v>#N/A</v>
      </c>
      <c r="S261" s="7" t="e">
        <v>#N/A</v>
      </c>
      <c r="T261" s="7" t="e">
        <v>#N/A</v>
      </c>
      <c r="U261" s="7" t="e">
        <v>#N/A</v>
      </c>
      <c r="V261" s="7" t="e">
        <v>#N/A</v>
      </c>
      <c r="W261" s="3">
        <v>1</v>
      </c>
      <c r="X261" s="3" t="e">
        <v>#N/A</v>
      </c>
      <c r="Y261" s="7" t="e">
        <v>#N/A</v>
      </c>
      <c r="Z261" s="7">
        <f t="shared" si="33"/>
        <v>1</v>
      </c>
      <c r="AA261" s="7">
        <f t="shared" si="34"/>
        <v>1</v>
      </c>
      <c r="AB261" s="7" t="b">
        <f t="shared" si="35"/>
        <v>0</v>
      </c>
      <c r="AC261" s="7" t="b">
        <f t="shared" si="36"/>
        <v>1</v>
      </c>
      <c r="AD261" s="7" t="b">
        <f t="shared" si="37"/>
        <v>0</v>
      </c>
      <c r="AE261" s="7" t="b">
        <f t="shared" si="38"/>
        <v>1</v>
      </c>
      <c r="AF261" s="7" t="b">
        <f t="shared" si="39"/>
        <v>0</v>
      </c>
      <c r="AH261" t="b">
        <f>AND(Table252102[[#This Row],[Developmental toxicity]:[Reproductive toxicity]])</f>
        <v>0</v>
      </c>
    </row>
    <row r="262" spans="1:34" x14ac:dyDescent="0.25">
      <c r="A262" s="3">
        <f t="shared" si="32"/>
        <v>261</v>
      </c>
      <c r="B262" s="3" t="s">
        <v>1440</v>
      </c>
      <c r="C262" s="3" t="s">
        <v>2522</v>
      </c>
      <c r="D262" s="3" t="s">
        <v>3468</v>
      </c>
      <c r="E262" s="12" t="s">
        <v>7796</v>
      </c>
      <c r="F262" t="s">
        <v>8635</v>
      </c>
      <c r="G262" t="s">
        <v>10149</v>
      </c>
      <c r="H262" t="s">
        <v>10149</v>
      </c>
      <c r="I262" t="s">
        <v>10150</v>
      </c>
      <c r="J262" s="3"/>
      <c r="K262" s="7" t="e">
        <v>#N/A</v>
      </c>
      <c r="L262" s="7" t="e">
        <v>#N/A</v>
      </c>
      <c r="M262" s="7" t="e">
        <v>#N/A</v>
      </c>
      <c r="N262" s="7" t="e">
        <v>#N/A</v>
      </c>
      <c r="O262" s="7" t="e">
        <v>#N/A</v>
      </c>
      <c r="P262" s="7" t="e">
        <v>#N/A</v>
      </c>
      <c r="Q262" s="7" t="e">
        <v>#N/A</v>
      </c>
      <c r="R262" s="7" t="e">
        <v>#N/A</v>
      </c>
      <c r="S262" s="7" t="e">
        <v>#N/A</v>
      </c>
      <c r="T262" s="7">
        <v>0</v>
      </c>
      <c r="U262" s="7" t="e">
        <v>#N/A</v>
      </c>
      <c r="V262" s="7" t="e">
        <v>#N/A</v>
      </c>
      <c r="W262" s="7" t="e">
        <v>#N/A</v>
      </c>
      <c r="X262" s="7">
        <v>0</v>
      </c>
      <c r="Y262" s="7" t="e">
        <v>#N/A</v>
      </c>
      <c r="Z262" s="7">
        <f t="shared" si="33"/>
        <v>0</v>
      </c>
      <c r="AA262" s="7">
        <f t="shared" si="34"/>
        <v>0</v>
      </c>
      <c r="AB262" s="7" t="b">
        <f t="shared" si="35"/>
        <v>1</v>
      </c>
      <c r="AC262" s="7" t="b">
        <f t="shared" si="36"/>
        <v>0</v>
      </c>
      <c r="AD262" s="7" t="b">
        <f t="shared" si="37"/>
        <v>1</v>
      </c>
      <c r="AE262" s="7" t="b">
        <f t="shared" si="38"/>
        <v>0</v>
      </c>
      <c r="AF262" s="7" t="b">
        <f t="shared" si="39"/>
        <v>0</v>
      </c>
      <c r="AH262" t="b">
        <f>AND(Table252102[[#This Row],[Developmental toxicity]:[Reproductive toxicity]])</f>
        <v>0</v>
      </c>
    </row>
    <row r="263" spans="1:34" x14ac:dyDescent="0.25">
      <c r="A263" s="3">
        <f t="shared" si="32"/>
        <v>262</v>
      </c>
      <c r="B263" s="3" t="s">
        <v>1440</v>
      </c>
      <c r="C263" s="3" t="s">
        <v>2137</v>
      </c>
      <c r="D263" s="3" t="s">
        <v>3029</v>
      </c>
      <c r="E263" s="12" t="s">
        <v>7418</v>
      </c>
      <c r="F263" t="s">
        <v>8266</v>
      </c>
      <c r="G263" t="s">
        <v>9327</v>
      </c>
      <c r="H263" t="s">
        <v>9327</v>
      </c>
      <c r="I263" t="s">
        <v>9328</v>
      </c>
      <c r="J263" s="3"/>
      <c r="K263" s="7" t="e">
        <v>#N/A</v>
      </c>
      <c r="L263" s="7" t="e">
        <v>#N/A</v>
      </c>
      <c r="M263" s="7" t="e">
        <v>#N/A</v>
      </c>
      <c r="N263" s="7" t="e">
        <v>#N/A</v>
      </c>
      <c r="O263" s="7" t="e">
        <v>#N/A</v>
      </c>
      <c r="P263" s="7" t="e">
        <v>#N/A</v>
      </c>
      <c r="Q263" s="7" t="e">
        <v>#N/A</v>
      </c>
      <c r="R263" s="7" t="e">
        <v>#N/A</v>
      </c>
      <c r="S263" s="7" t="e">
        <v>#N/A</v>
      </c>
      <c r="T263" s="7">
        <v>0</v>
      </c>
      <c r="U263" s="7" t="e">
        <v>#N/A</v>
      </c>
      <c r="V263" s="7" t="e">
        <v>#N/A</v>
      </c>
      <c r="W263" s="7" t="e">
        <v>#N/A</v>
      </c>
      <c r="X263" s="7" t="e">
        <v>#N/A</v>
      </c>
      <c r="Y263" s="7" t="e">
        <v>#N/A</v>
      </c>
      <c r="Z263" s="7">
        <f t="shared" si="33"/>
        <v>0</v>
      </c>
      <c r="AA263" s="7">
        <f t="shared" si="34"/>
        <v>0</v>
      </c>
      <c r="AB263" s="7" t="b">
        <f t="shared" si="35"/>
        <v>1</v>
      </c>
      <c r="AC263" s="7" t="b">
        <f t="shared" si="36"/>
        <v>0</v>
      </c>
      <c r="AD263" s="7" t="b">
        <f t="shared" si="37"/>
        <v>1</v>
      </c>
      <c r="AE263" s="7" t="b">
        <f t="shared" si="38"/>
        <v>0</v>
      </c>
      <c r="AF263" s="7" t="b">
        <f t="shared" si="39"/>
        <v>0</v>
      </c>
      <c r="AH263" t="b">
        <f>AND(Table252102[[#This Row],[Developmental toxicity]:[Reproductive toxicity]])</f>
        <v>0</v>
      </c>
    </row>
    <row r="264" spans="1:34" x14ac:dyDescent="0.25">
      <c r="A264" s="3">
        <f t="shared" si="32"/>
        <v>263</v>
      </c>
      <c r="B264" s="3"/>
      <c r="C264" t="s">
        <v>21183</v>
      </c>
      <c r="D264" s="3" t="s">
        <v>20787</v>
      </c>
      <c r="E264" s="94" t="s">
        <v>20985</v>
      </c>
      <c r="F264" t="s">
        <v>21610</v>
      </c>
      <c r="G264" t="s">
        <v>21611</v>
      </c>
      <c r="H264" t="s">
        <v>21611</v>
      </c>
      <c r="I264" t="s">
        <v>21612</v>
      </c>
      <c r="J264" s="3"/>
      <c r="K264" s="7" t="e">
        <v>#N/A</v>
      </c>
      <c r="L264" s="7" t="e">
        <v>#N/A</v>
      </c>
      <c r="M264" s="7" t="e">
        <v>#N/A</v>
      </c>
      <c r="N264" s="7" t="e">
        <v>#N/A</v>
      </c>
      <c r="O264" s="7" t="e">
        <v>#N/A</v>
      </c>
      <c r="P264" s="7" t="e">
        <v>#N/A</v>
      </c>
      <c r="Q264" s="7" t="e">
        <v>#N/A</v>
      </c>
      <c r="R264" s="7" t="e">
        <v>#N/A</v>
      </c>
      <c r="S264" s="7" t="e">
        <v>#N/A</v>
      </c>
      <c r="T264" s="7" t="e">
        <v>#N/A</v>
      </c>
      <c r="U264" s="7" t="e">
        <v>#N/A</v>
      </c>
      <c r="V264" s="7" t="e">
        <v>#N/A</v>
      </c>
      <c r="W264" s="7" t="e">
        <v>#N/A</v>
      </c>
      <c r="X264" s="7" t="e">
        <v>#N/A</v>
      </c>
      <c r="Y264" s="7">
        <v>0</v>
      </c>
      <c r="Z264" s="7">
        <f t="shared" si="33"/>
        <v>0</v>
      </c>
      <c r="AA264" s="7">
        <f t="shared" si="34"/>
        <v>0</v>
      </c>
      <c r="AB264" s="7" t="b">
        <f t="shared" si="35"/>
        <v>1</v>
      </c>
      <c r="AC264" s="7" t="b">
        <f t="shared" si="36"/>
        <v>0</v>
      </c>
      <c r="AD264" s="7" t="b">
        <f t="shared" si="37"/>
        <v>0</v>
      </c>
      <c r="AE264" s="7" t="b">
        <f t="shared" si="38"/>
        <v>0</v>
      </c>
      <c r="AF264" s="7" t="b">
        <f t="shared" si="39"/>
        <v>0</v>
      </c>
      <c r="AH264" t="b">
        <f>AND(Table252102[[#This Row],[Developmental toxicity]:[Reproductive toxicity]])</f>
        <v>0</v>
      </c>
    </row>
    <row r="265" spans="1:34" x14ac:dyDescent="0.25">
      <c r="A265" s="3">
        <f t="shared" si="32"/>
        <v>264</v>
      </c>
      <c r="B265" s="3"/>
      <c r="C265" s="3" t="s">
        <v>11238</v>
      </c>
      <c r="D265" s="3" t="s">
        <v>17825</v>
      </c>
      <c r="E265" s="29" t="s">
        <v>18096</v>
      </c>
      <c r="F265" s="3" t="s">
        <v>18014</v>
      </c>
      <c r="G265" s="3" t="s">
        <v>18203</v>
      </c>
      <c r="H265" s="3" t="s">
        <v>9352</v>
      </c>
      <c r="I265" s="3" t="s">
        <v>18204</v>
      </c>
      <c r="J265" s="3"/>
      <c r="K265" s="7" t="e">
        <v>#N/A</v>
      </c>
      <c r="L265" s="7" t="e">
        <v>#N/A</v>
      </c>
      <c r="M265" s="7" t="e">
        <v>#N/A</v>
      </c>
      <c r="N265" s="7" t="e">
        <v>#N/A</v>
      </c>
      <c r="O265" s="7" t="e">
        <v>#N/A</v>
      </c>
      <c r="P265" s="7" t="e">
        <v>#N/A</v>
      </c>
      <c r="Q265" s="7" t="e">
        <v>#N/A</v>
      </c>
      <c r="R265" s="7" t="e">
        <v>#N/A</v>
      </c>
      <c r="S265" s="7" t="e">
        <v>#N/A</v>
      </c>
      <c r="T265" s="7">
        <v>0</v>
      </c>
      <c r="U265" s="7" t="e">
        <v>#N/A</v>
      </c>
      <c r="V265" s="7" t="e">
        <v>#N/A</v>
      </c>
      <c r="W265" s="3">
        <v>1</v>
      </c>
      <c r="X265" s="3" t="e">
        <v>#N/A</v>
      </c>
      <c r="Y265" s="7" t="e">
        <v>#N/A</v>
      </c>
      <c r="Z265" s="7">
        <f t="shared" si="33"/>
        <v>1</v>
      </c>
      <c r="AA265" s="7">
        <f t="shared" si="34"/>
        <v>0</v>
      </c>
      <c r="AB265" s="7" t="b">
        <f t="shared" si="35"/>
        <v>1</v>
      </c>
      <c r="AC265" s="7" t="b">
        <f t="shared" si="36"/>
        <v>1</v>
      </c>
      <c r="AD265" s="7" t="b">
        <f t="shared" si="37"/>
        <v>1</v>
      </c>
      <c r="AE265" s="7" t="b">
        <f t="shared" si="38"/>
        <v>1</v>
      </c>
      <c r="AF265" s="7" t="b">
        <f t="shared" si="39"/>
        <v>0</v>
      </c>
      <c r="AH265" t="b">
        <f>AND(Table252102[[#This Row],[Developmental toxicity]:[Reproductive toxicity]])</f>
        <v>1</v>
      </c>
    </row>
    <row r="266" spans="1:34" x14ac:dyDescent="0.25">
      <c r="A266" s="3">
        <f t="shared" si="32"/>
        <v>265</v>
      </c>
      <c r="B266" s="3" t="s">
        <v>1440</v>
      </c>
      <c r="C266" s="3" t="s">
        <v>2131</v>
      </c>
      <c r="D266" s="3" t="s">
        <v>3023</v>
      </c>
      <c r="E266" s="12" t="s">
        <v>7412</v>
      </c>
      <c r="F266" t="s">
        <v>8260</v>
      </c>
      <c r="G266" t="s">
        <v>9310</v>
      </c>
      <c r="H266" t="s">
        <v>9311</v>
      </c>
      <c r="I266" t="s">
        <v>9312</v>
      </c>
      <c r="J266" s="3"/>
      <c r="K266" s="7" t="e">
        <v>#N/A</v>
      </c>
      <c r="L266" s="7" t="e">
        <v>#N/A</v>
      </c>
      <c r="M266" s="7" t="e">
        <v>#N/A</v>
      </c>
      <c r="N266" s="7" t="e">
        <v>#N/A</v>
      </c>
      <c r="O266" s="7" t="e">
        <v>#N/A</v>
      </c>
      <c r="P266" s="7" t="e">
        <v>#N/A</v>
      </c>
      <c r="Q266" s="7" t="e">
        <v>#N/A</v>
      </c>
      <c r="R266" s="7" t="e">
        <v>#N/A</v>
      </c>
      <c r="S266" s="7" t="e">
        <v>#N/A</v>
      </c>
      <c r="T266" s="7">
        <v>0</v>
      </c>
      <c r="U266" s="7" t="e">
        <v>#N/A</v>
      </c>
      <c r="V266" s="7" t="e">
        <v>#N/A</v>
      </c>
      <c r="W266" s="7" t="e">
        <v>#N/A</v>
      </c>
      <c r="X266" s="7" t="e">
        <v>#N/A</v>
      </c>
      <c r="Y266" s="7" t="e">
        <v>#N/A</v>
      </c>
      <c r="Z266" s="7">
        <f t="shared" si="33"/>
        <v>0</v>
      </c>
      <c r="AA266" s="7">
        <f t="shared" si="34"/>
        <v>0</v>
      </c>
      <c r="AB266" s="7" t="b">
        <f t="shared" si="35"/>
        <v>1</v>
      </c>
      <c r="AC266" s="7" t="b">
        <f t="shared" si="36"/>
        <v>0</v>
      </c>
      <c r="AD266" s="7" t="b">
        <f t="shared" si="37"/>
        <v>1</v>
      </c>
      <c r="AE266" s="7" t="b">
        <f t="shared" si="38"/>
        <v>0</v>
      </c>
      <c r="AF266" s="7" t="b">
        <f t="shared" si="39"/>
        <v>0</v>
      </c>
      <c r="AH266" t="b">
        <f>AND(Table252102[[#This Row],[Developmental toxicity]:[Reproductive toxicity]])</f>
        <v>0</v>
      </c>
    </row>
    <row r="267" spans="1:34" x14ac:dyDescent="0.25">
      <c r="A267" s="3">
        <f t="shared" si="32"/>
        <v>266</v>
      </c>
      <c r="B267" s="3"/>
      <c r="C267" s="3" t="s">
        <v>10862</v>
      </c>
      <c r="D267" s="3" t="s">
        <v>10861</v>
      </c>
      <c r="E267" s="29" t="s">
        <v>13589</v>
      </c>
      <c r="F267" s="3" t="s">
        <v>13590</v>
      </c>
      <c r="G267" s="3" t="s">
        <v>13591</v>
      </c>
      <c r="H267" s="3" t="s">
        <v>13592</v>
      </c>
      <c r="I267" s="3" t="s">
        <v>13593</v>
      </c>
      <c r="J267" s="3"/>
      <c r="K267" s="7" t="e">
        <v>#N/A</v>
      </c>
      <c r="L267" s="7" t="e">
        <v>#N/A</v>
      </c>
      <c r="M267" s="7" t="e">
        <v>#N/A</v>
      </c>
      <c r="N267" s="7" t="e">
        <v>#N/A</v>
      </c>
      <c r="O267" s="7" t="e">
        <v>#N/A</v>
      </c>
      <c r="P267" s="7" t="e">
        <v>#N/A</v>
      </c>
      <c r="Q267" s="7" t="e">
        <v>#N/A</v>
      </c>
      <c r="R267" s="7" t="e">
        <v>#N/A</v>
      </c>
      <c r="S267" s="7" t="e">
        <v>#N/A</v>
      </c>
      <c r="T267" s="7" t="e">
        <v>#N/A</v>
      </c>
      <c r="U267" s="7" t="e">
        <v>#N/A</v>
      </c>
      <c r="V267" s="7" t="e">
        <v>#N/A</v>
      </c>
      <c r="W267" s="3">
        <v>1</v>
      </c>
      <c r="X267" s="3" t="e">
        <v>#N/A</v>
      </c>
      <c r="Y267" s="7" t="e">
        <v>#N/A</v>
      </c>
      <c r="Z267" s="7">
        <f t="shared" si="33"/>
        <v>1</v>
      </c>
      <c r="AA267" s="7">
        <f t="shared" si="34"/>
        <v>1</v>
      </c>
      <c r="AB267" s="7" t="b">
        <f t="shared" si="35"/>
        <v>0</v>
      </c>
      <c r="AC267" s="7" t="b">
        <f t="shared" si="36"/>
        <v>1</v>
      </c>
      <c r="AD267" s="7" t="b">
        <f t="shared" si="37"/>
        <v>0</v>
      </c>
      <c r="AE267" s="7" t="b">
        <f t="shared" si="38"/>
        <v>1</v>
      </c>
      <c r="AF267" s="7" t="b">
        <f t="shared" si="39"/>
        <v>0</v>
      </c>
      <c r="AH267" t="b">
        <f>AND(Table252102[[#This Row],[Developmental toxicity]:[Reproductive toxicity]])</f>
        <v>0</v>
      </c>
    </row>
    <row r="268" spans="1:34" x14ac:dyDescent="0.25">
      <c r="A268" s="3">
        <f t="shared" si="32"/>
        <v>267</v>
      </c>
      <c r="B268" s="3"/>
      <c r="C268" t="s">
        <v>21195</v>
      </c>
      <c r="D268" s="3" t="s">
        <v>20799</v>
      </c>
      <c r="E268" s="94" t="s">
        <v>20997</v>
      </c>
      <c r="F268" t="s">
        <v>21647</v>
      </c>
      <c r="G268" t="s">
        <v>21648</v>
      </c>
      <c r="H268" t="s">
        <v>21648</v>
      </c>
      <c r="I268" t="s">
        <v>21649</v>
      </c>
      <c r="J268" s="3"/>
      <c r="K268" s="7" t="e">
        <v>#N/A</v>
      </c>
      <c r="L268" s="7" t="e">
        <v>#N/A</v>
      </c>
      <c r="M268" s="7" t="e">
        <v>#N/A</v>
      </c>
      <c r="N268" s="7" t="e">
        <v>#N/A</v>
      </c>
      <c r="O268" s="7" t="e">
        <v>#N/A</v>
      </c>
      <c r="P268" s="7" t="e">
        <v>#N/A</v>
      </c>
      <c r="Q268" s="7" t="e">
        <v>#N/A</v>
      </c>
      <c r="R268" s="7" t="e">
        <v>#N/A</v>
      </c>
      <c r="S268" s="7" t="e">
        <v>#N/A</v>
      </c>
      <c r="T268" s="7" t="e">
        <v>#N/A</v>
      </c>
      <c r="U268" s="7" t="e">
        <v>#N/A</v>
      </c>
      <c r="V268" s="7" t="e">
        <v>#N/A</v>
      </c>
      <c r="W268" s="7" t="e">
        <v>#N/A</v>
      </c>
      <c r="X268" s="7" t="e">
        <v>#N/A</v>
      </c>
      <c r="Y268" s="7">
        <v>0</v>
      </c>
      <c r="Z268" s="7">
        <f t="shared" si="33"/>
        <v>0</v>
      </c>
      <c r="AA268" s="7">
        <f t="shared" si="34"/>
        <v>0</v>
      </c>
      <c r="AB268" s="7" t="b">
        <f t="shared" si="35"/>
        <v>1</v>
      </c>
      <c r="AC268" s="7" t="b">
        <f t="shared" si="36"/>
        <v>0</v>
      </c>
      <c r="AD268" s="7" t="b">
        <f t="shared" si="37"/>
        <v>0</v>
      </c>
      <c r="AE268" s="7" t="b">
        <f t="shared" si="38"/>
        <v>0</v>
      </c>
      <c r="AF268" s="7" t="b">
        <f t="shared" si="39"/>
        <v>0</v>
      </c>
      <c r="AH268" t="b">
        <f>AND(Table252102[[#This Row],[Developmental toxicity]:[Reproductive toxicity]])</f>
        <v>0</v>
      </c>
    </row>
    <row r="269" spans="1:34" x14ac:dyDescent="0.25">
      <c r="A269" s="3">
        <f t="shared" si="32"/>
        <v>268</v>
      </c>
      <c r="B269" s="3"/>
      <c r="C269" s="3" t="s">
        <v>20462</v>
      </c>
      <c r="D269" s="3" t="s">
        <v>19134</v>
      </c>
      <c r="E269" s="29" t="s">
        <v>20217</v>
      </c>
      <c r="F269" s="3" t="s">
        <v>19441</v>
      </c>
      <c r="G269" s="3" t="s">
        <v>19442</v>
      </c>
      <c r="H269" s="3" t="s">
        <v>19443</v>
      </c>
      <c r="I269" s="3" t="s">
        <v>19444</v>
      </c>
      <c r="J269" s="3" t="s">
        <v>20</v>
      </c>
      <c r="K269" s="7" t="e">
        <v>#N/A</v>
      </c>
      <c r="L269" s="7" t="e">
        <v>#N/A</v>
      </c>
      <c r="M269" s="7" t="e">
        <v>#N/A</v>
      </c>
      <c r="N269" s="7" t="e">
        <v>#N/A</v>
      </c>
      <c r="O269" s="7" t="e">
        <v>#N/A</v>
      </c>
      <c r="P269" s="7" t="e">
        <v>#N/A</v>
      </c>
      <c r="Q269" s="7" t="e">
        <v>#N/A</v>
      </c>
      <c r="R269" s="7" t="e">
        <v>#N/A</v>
      </c>
      <c r="S269" s="7" t="e">
        <v>#N/A</v>
      </c>
      <c r="T269" s="7" t="e">
        <v>#N/A</v>
      </c>
      <c r="U269" s="7" t="e">
        <v>#N/A</v>
      </c>
      <c r="V269" s="7" t="e">
        <v>#N/A</v>
      </c>
      <c r="W269" s="7" t="e">
        <v>#N/A</v>
      </c>
      <c r="X269" s="7">
        <v>0</v>
      </c>
      <c r="Y269" s="7" t="e">
        <v>#N/A</v>
      </c>
      <c r="Z269" s="7">
        <f t="shared" si="33"/>
        <v>0</v>
      </c>
      <c r="AA269" s="7">
        <f t="shared" si="34"/>
        <v>0</v>
      </c>
      <c r="AB269" s="7" t="b">
        <f t="shared" si="35"/>
        <v>1</v>
      </c>
      <c r="AC269" s="7" t="b">
        <f t="shared" si="36"/>
        <v>0</v>
      </c>
      <c r="AD269" s="7" t="b">
        <f t="shared" si="37"/>
        <v>0</v>
      </c>
      <c r="AE269" s="7" t="b">
        <f t="shared" si="38"/>
        <v>0</v>
      </c>
      <c r="AF269" s="7" t="b">
        <f t="shared" si="39"/>
        <v>0</v>
      </c>
      <c r="AH269" t="b">
        <f>AND(Table252102[[#This Row],[Developmental toxicity]:[Reproductive toxicity]])</f>
        <v>0</v>
      </c>
    </row>
    <row r="270" spans="1:34" x14ac:dyDescent="0.25">
      <c r="A270" s="3">
        <f t="shared" si="32"/>
        <v>269</v>
      </c>
      <c r="B270" s="3"/>
      <c r="C270" t="s">
        <v>21197</v>
      </c>
      <c r="D270" s="3" t="s">
        <v>20801</v>
      </c>
      <c r="E270" s="94" t="s">
        <v>20999</v>
      </c>
      <c r="F270" t="s">
        <v>21653</v>
      </c>
      <c r="G270" t="s">
        <v>21654</v>
      </c>
      <c r="H270" t="s">
        <v>21654</v>
      </c>
      <c r="I270" t="s">
        <v>21655</v>
      </c>
      <c r="J270" s="3"/>
      <c r="K270" s="7" t="e">
        <v>#N/A</v>
      </c>
      <c r="L270" s="7" t="e">
        <v>#N/A</v>
      </c>
      <c r="M270" s="7" t="e">
        <v>#N/A</v>
      </c>
      <c r="N270" s="7" t="e">
        <v>#N/A</v>
      </c>
      <c r="O270" s="7" t="e">
        <v>#N/A</v>
      </c>
      <c r="P270" s="7" t="e">
        <v>#N/A</v>
      </c>
      <c r="Q270" s="7" t="e">
        <v>#N/A</v>
      </c>
      <c r="R270" s="7" t="e">
        <v>#N/A</v>
      </c>
      <c r="S270" s="7" t="e">
        <v>#N/A</v>
      </c>
      <c r="T270" s="7" t="e">
        <v>#N/A</v>
      </c>
      <c r="U270" s="7" t="e">
        <v>#N/A</v>
      </c>
      <c r="V270" s="7" t="e">
        <v>#N/A</v>
      </c>
      <c r="W270" s="7" t="e">
        <v>#N/A</v>
      </c>
      <c r="X270" s="7" t="e">
        <v>#N/A</v>
      </c>
      <c r="Y270" s="7">
        <v>0</v>
      </c>
      <c r="Z270" s="7">
        <f t="shared" si="33"/>
        <v>0</v>
      </c>
      <c r="AA270" s="7">
        <f t="shared" si="34"/>
        <v>0</v>
      </c>
      <c r="AB270" s="7" t="b">
        <f t="shared" si="35"/>
        <v>1</v>
      </c>
      <c r="AC270" s="7" t="b">
        <f t="shared" si="36"/>
        <v>0</v>
      </c>
      <c r="AD270" s="7" t="b">
        <f t="shared" si="37"/>
        <v>0</v>
      </c>
      <c r="AE270" s="7" t="b">
        <f t="shared" si="38"/>
        <v>0</v>
      </c>
      <c r="AF270" s="7" t="b">
        <f t="shared" si="39"/>
        <v>0</v>
      </c>
      <c r="AH270" t="b">
        <f>AND(Table252102[[#This Row],[Developmental toxicity]:[Reproductive toxicity]])</f>
        <v>0</v>
      </c>
    </row>
    <row r="271" spans="1:34" x14ac:dyDescent="0.25">
      <c r="A271" s="3">
        <f t="shared" si="32"/>
        <v>270</v>
      </c>
      <c r="B271" s="3" t="s">
        <v>1440</v>
      </c>
      <c r="C271" s="3" t="s">
        <v>2083</v>
      </c>
      <c r="D271" s="3" t="s">
        <v>2966</v>
      </c>
      <c r="E271" s="12" t="s">
        <v>7364</v>
      </c>
      <c r="F271" t="s">
        <v>8213</v>
      </c>
      <c r="G271" t="s">
        <v>9209</v>
      </c>
      <c r="H271" t="s">
        <v>9209</v>
      </c>
      <c r="I271" t="s">
        <v>9210</v>
      </c>
      <c r="J271" s="3"/>
      <c r="K271" s="7" t="e">
        <v>#N/A</v>
      </c>
      <c r="L271" s="7" t="e">
        <v>#N/A</v>
      </c>
      <c r="M271" s="7" t="e">
        <v>#N/A</v>
      </c>
      <c r="N271" s="7" t="e">
        <v>#N/A</v>
      </c>
      <c r="O271" s="7" t="e">
        <v>#N/A</v>
      </c>
      <c r="P271" s="7" t="e">
        <v>#N/A</v>
      </c>
      <c r="Q271" s="7" t="e">
        <v>#N/A</v>
      </c>
      <c r="R271" s="7" t="e">
        <v>#N/A</v>
      </c>
      <c r="S271" s="7" t="e">
        <v>#N/A</v>
      </c>
      <c r="T271" s="7">
        <v>0</v>
      </c>
      <c r="U271" s="7" t="e">
        <v>#N/A</v>
      </c>
      <c r="V271" s="7" t="e">
        <v>#N/A</v>
      </c>
      <c r="W271" s="7" t="e">
        <v>#N/A</v>
      </c>
      <c r="X271" s="7" t="e">
        <v>#N/A</v>
      </c>
      <c r="Y271" s="7" t="e">
        <v>#N/A</v>
      </c>
      <c r="Z271" s="7">
        <f t="shared" si="33"/>
        <v>0</v>
      </c>
      <c r="AA271" s="7">
        <f t="shared" si="34"/>
        <v>0</v>
      </c>
      <c r="AB271" s="7" t="b">
        <f t="shared" si="35"/>
        <v>1</v>
      </c>
      <c r="AC271" s="7" t="b">
        <f t="shared" si="36"/>
        <v>0</v>
      </c>
      <c r="AD271" s="7" t="b">
        <f t="shared" si="37"/>
        <v>1</v>
      </c>
      <c r="AE271" s="7" t="b">
        <f t="shared" si="38"/>
        <v>0</v>
      </c>
      <c r="AF271" s="7" t="b">
        <f t="shared" si="39"/>
        <v>0</v>
      </c>
      <c r="AH271" t="b">
        <f>AND(Table252102[[#This Row],[Developmental toxicity]:[Reproductive toxicity]])</f>
        <v>0</v>
      </c>
    </row>
    <row r="272" spans="1:34" x14ac:dyDescent="0.25">
      <c r="A272" s="3">
        <f t="shared" si="32"/>
        <v>271</v>
      </c>
      <c r="B272" s="3" t="s">
        <v>1440</v>
      </c>
      <c r="C272" s="3" t="s">
        <v>2051</v>
      </c>
      <c r="D272" s="3" t="s">
        <v>2931</v>
      </c>
      <c r="E272" s="12" t="s">
        <v>7332</v>
      </c>
      <c r="F272" t="s">
        <v>8181</v>
      </c>
      <c r="G272" t="s">
        <v>9145</v>
      </c>
      <c r="H272" t="s">
        <v>9145</v>
      </c>
      <c r="I272" t="s">
        <v>9146</v>
      </c>
      <c r="J272" s="3"/>
      <c r="K272" s="7" t="e">
        <v>#N/A</v>
      </c>
      <c r="L272" s="7" t="e">
        <v>#N/A</v>
      </c>
      <c r="M272" s="7" t="e">
        <v>#N/A</v>
      </c>
      <c r="N272" s="7" t="e">
        <v>#N/A</v>
      </c>
      <c r="O272" s="7" t="e">
        <v>#N/A</v>
      </c>
      <c r="P272" s="7" t="e">
        <v>#N/A</v>
      </c>
      <c r="Q272" s="7" t="e">
        <v>#N/A</v>
      </c>
      <c r="R272" s="7" t="e">
        <v>#N/A</v>
      </c>
      <c r="S272" s="7" t="e">
        <v>#N/A</v>
      </c>
      <c r="T272" s="7">
        <v>0</v>
      </c>
      <c r="U272" s="7" t="e">
        <v>#N/A</v>
      </c>
      <c r="V272" s="7" t="e">
        <v>#N/A</v>
      </c>
      <c r="W272" s="7" t="e">
        <v>#N/A</v>
      </c>
      <c r="X272" s="7" t="e">
        <v>#N/A</v>
      </c>
      <c r="Y272" s="7" t="e">
        <v>#N/A</v>
      </c>
      <c r="Z272" s="7">
        <f t="shared" si="33"/>
        <v>0</v>
      </c>
      <c r="AA272" s="7">
        <f t="shared" si="34"/>
        <v>0</v>
      </c>
      <c r="AB272" s="7" t="b">
        <f t="shared" si="35"/>
        <v>1</v>
      </c>
      <c r="AC272" s="7" t="b">
        <f t="shared" si="36"/>
        <v>0</v>
      </c>
      <c r="AD272" s="7" t="b">
        <f t="shared" si="37"/>
        <v>1</v>
      </c>
      <c r="AE272" s="7" t="b">
        <f t="shared" si="38"/>
        <v>0</v>
      </c>
      <c r="AF272" s="7" t="b">
        <f t="shared" si="39"/>
        <v>0</v>
      </c>
      <c r="AH272" t="b">
        <f>AND(Table252102[[#This Row],[Developmental toxicity]:[Reproductive toxicity]])</f>
        <v>0</v>
      </c>
    </row>
    <row r="273" spans="1:34" x14ac:dyDescent="0.25">
      <c r="A273" s="3">
        <f t="shared" si="32"/>
        <v>272</v>
      </c>
      <c r="B273" s="3" t="s">
        <v>1440</v>
      </c>
      <c r="C273" s="3" t="s">
        <v>2703</v>
      </c>
      <c r="D273" s="3" t="s">
        <v>3666</v>
      </c>
      <c r="E273" s="12" t="s">
        <v>7973</v>
      </c>
      <c r="F273" t="s">
        <v>8809</v>
      </c>
      <c r="G273" t="s">
        <v>10561</v>
      </c>
      <c r="H273" t="s">
        <v>10562</v>
      </c>
      <c r="I273" t="s">
        <v>10563</v>
      </c>
      <c r="J273" s="3"/>
      <c r="K273" s="7" t="e">
        <v>#N/A</v>
      </c>
      <c r="L273" s="7" t="e">
        <v>#N/A</v>
      </c>
      <c r="M273" s="7" t="e">
        <v>#N/A</v>
      </c>
      <c r="N273" s="7" t="e">
        <v>#N/A</v>
      </c>
      <c r="O273" s="7" t="e">
        <v>#N/A</v>
      </c>
      <c r="P273" s="7" t="e">
        <v>#N/A</v>
      </c>
      <c r="Q273" s="7" t="e">
        <v>#N/A</v>
      </c>
      <c r="R273" s="7" t="e">
        <v>#N/A</v>
      </c>
      <c r="S273" s="7" t="e">
        <v>#N/A</v>
      </c>
      <c r="T273" s="7">
        <v>0</v>
      </c>
      <c r="U273" s="7" t="e">
        <v>#N/A</v>
      </c>
      <c r="V273" s="7" t="e">
        <v>#N/A</v>
      </c>
      <c r="W273" s="3">
        <v>1</v>
      </c>
      <c r="X273" s="3">
        <v>0</v>
      </c>
      <c r="Y273" s="7" t="e">
        <v>#N/A</v>
      </c>
      <c r="Z273" s="7">
        <f t="shared" si="33"/>
        <v>1</v>
      </c>
      <c r="AA273" s="7">
        <f t="shared" si="34"/>
        <v>0</v>
      </c>
      <c r="AB273" s="7" t="b">
        <f t="shared" si="35"/>
        <v>1</v>
      </c>
      <c r="AC273" s="7" t="b">
        <f t="shared" si="36"/>
        <v>1</v>
      </c>
      <c r="AD273" s="7" t="b">
        <f t="shared" si="37"/>
        <v>1</v>
      </c>
      <c r="AE273" s="7" t="b">
        <f t="shared" si="38"/>
        <v>1</v>
      </c>
      <c r="AF273" s="7" t="b">
        <f t="shared" si="39"/>
        <v>0</v>
      </c>
      <c r="AH273" t="b">
        <f>AND(Table252102[[#This Row],[Developmental toxicity]:[Reproductive toxicity]])</f>
        <v>1</v>
      </c>
    </row>
    <row r="274" spans="1:34" x14ac:dyDescent="0.25">
      <c r="A274" s="3">
        <f t="shared" si="32"/>
        <v>273</v>
      </c>
      <c r="B274" s="3" t="s">
        <v>1440</v>
      </c>
      <c r="C274" s="3" t="s">
        <v>2590</v>
      </c>
      <c r="D274" s="3" t="s">
        <v>3546</v>
      </c>
      <c r="E274" s="12" t="s">
        <v>7864</v>
      </c>
      <c r="F274" t="s">
        <v>8703</v>
      </c>
      <c r="G274" t="s">
        <v>10301</v>
      </c>
      <c r="H274" t="s">
        <v>10301</v>
      </c>
      <c r="I274" t="s">
        <v>10302</v>
      </c>
      <c r="J274" s="3"/>
      <c r="K274" s="7" t="e">
        <v>#N/A</v>
      </c>
      <c r="L274" s="7" t="e">
        <v>#N/A</v>
      </c>
      <c r="M274" s="7" t="e">
        <v>#N/A</v>
      </c>
      <c r="N274" s="7" t="e">
        <v>#N/A</v>
      </c>
      <c r="O274" s="7" t="e">
        <v>#N/A</v>
      </c>
      <c r="P274" s="7" t="e">
        <v>#N/A</v>
      </c>
      <c r="Q274" s="7" t="e">
        <v>#N/A</v>
      </c>
      <c r="R274" s="7" t="e">
        <v>#N/A</v>
      </c>
      <c r="S274" s="7" t="e">
        <v>#N/A</v>
      </c>
      <c r="T274" s="7">
        <v>0</v>
      </c>
      <c r="U274" s="7" t="e">
        <v>#N/A</v>
      </c>
      <c r="V274" s="7" t="e">
        <v>#N/A</v>
      </c>
      <c r="W274" s="7" t="e">
        <v>#N/A</v>
      </c>
      <c r="X274" s="7" t="e">
        <v>#N/A</v>
      </c>
      <c r="Y274" s="7" t="e">
        <v>#N/A</v>
      </c>
      <c r="Z274" s="7">
        <f t="shared" si="33"/>
        <v>0</v>
      </c>
      <c r="AA274" s="7">
        <f t="shared" si="34"/>
        <v>0</v>
      </c>
      <c r="AB274" s="7" t="b">
        <f t="shared" si="35"/>
        <v>1</v>
      </c>
      <c r="AC274" s="7" t="b">
        <f t="shared" si="36"/>
        <v>0</v>
      </c>
      <c r="AD274" s="7" t="b">
        <f t="shared" si="37"/>
        <v>1</v>
      </c>
      <c r="AE274" s="7" t="b">
        <f t="shared" si="38"/>
        <v>0</v>
      </c>
      <c r="AF274" s="7" t="b">
        <f t="shared" si="39"/>
        <v>0</v>
      </c>
      <c r="AH274" t="b">
        <f>AND(Table252102[[#This Row],[Developmental toxicity]:[Reproductive toxicity]])</f>
        <v>0</v>
      </c>
    </row>
    <row r="275" spans="1:34" x14ac:dyDescent="0.25">
      <c r="A275" s="3">
        <f t="shared" si="32"/>
        <v>274</v>
      </c>
      <c r="B275" s="3" t="s">
        <v>1440</v>
      </c>
      <c r="C275" s="3" t="s">
        <v>1942</v>
      </c>
      <c r="D275" s="3" t="s">
        <v>2806</v>
      </c>
      <c r="E275" s="12" t="s">
        <v>7225</v>
      </c>
      <c r="F275" t="s">
        <v>8074</v>
      </c>
      <c r="G275" t="s">
        <v>8927</v>
      </c>
      <c r="H275" t="s">
        <v>8927</v>
      </c>
      <c r="I275" t="s">
        <v>8928</v>
      </c>
      <c r="J275" s="3"/>
      <c r="K275" s="7" t="e">
        <v>#N/A</v>
      </c>
      <c r="L275" s="7" t="e">
        <v>#N/A</v>
      </c>
      <c r="M275" s="7" t="e">
        <v>#N/A</v>
      </c>
      <c r="N275" s="7" t="e">
        <v>#N/A</v>
      </c>
      <c r="O275" s="7" t="e">
        <v>#N/A</v>
      </c>
      <c r="P275" s="7" t="e">
        <v>#N/A</v>
      </c>
      <c r="Q275" s="7" t="e">
        <v>#N/A</v>
      </c>
      <c r="R275" s="7" t="e">
        <v>#N/A</v>
      </c>
      <c r="S275" s="7" t="e">
        <v>#N/A</v>
      </c>
      <c r="T275" s="7">
        <v>0</v>
      </c>
      <c r="U275" s="7" t="e">
        <v>#N/A</v>
      </c>
      <c r="V275" s="7" t="e">
        <v>#N/A</v>
      </c>
      <c r="W275" s="3">
        <v>0</v>
      </c>
      <c r="X275" s="3" t="e">
        <v>#N/A</v>
      </c>
      <c r="Y275" s="7" t="e">
        <v>#N/A</v>
      </c>
      <c r="Z275" s="7">
        <f t="shared" si="33"/>
        <v>0</v>
      </c>
      <c r="AA275" s="7">
        <f t="shared" si="34"/>
        <v>0</v>
      </c>
      <c r="AB275" s="7" t="b">
        <f t="shared" si="35"/>
        <v>1</v>
      </c>
      <c r="AC275" s="7" t="b">
        <f t="shared" si="36"/>
        <v>1</v>
      </c>
      <c r="AD275" s="7" t="b">
        <f t="shared" si="37"/>
        <v>1</v>
      </c>
      <c r="AE275" s="7" t="b">
        <f t="shared" si="38"/>
        <v>1</v>
      </c>
      <c r="AF275" s="7" t="b">
        <f t="shared" si="39"/>
        <v>0</v>
      </c>
      <c r="AH275" t="b">
        <f>AND(Table252102[[#This Row],[Developmental toxicity]:[Reproductive toxicity]])</f>
        <v>1</v>
      </c>
    </row>
    <row r="276" spans="1:34" x14ac:dyDescent="0.25">
      <c r="A276" s="3">
        <f t="shared" si="32"/>
        <v>275</v>
      </c>
      <c r="B276" s="3"/>
      <c r="C276" s="3" t="s">
        <v>11017</v>
      </c>
      <c r="D276" s="3" t="s">
        <v>17810</v>
      </c>
      <c r="E276" s="29" t="s">
        <v>13889</v>
      </c>
      <c r="F276" s="3" t="s">
        <v>13890</v>
      </c>
      <c r="G276" s="3" t="s">
        <v>13891</v>
      </c>
      <c r="H276" s="3" t="s">
        <v>10436</v>
      </c>
      <c r="I276" s="3" t="s">
        <v>13892</v>
      </c>
      <c r="J276" s="3"/>
      <c r="K276" s="7" t="e">
        <v>#N/A</v>
      </c>
      <c r="L276" s="7" t="e">
        <v>#N/A</v>
      </c>
      <c r="M276" s="7" t="e">
        <v>#N/A</v>
      </c>
      <c r="N276" s="7" t="e">
        <v>#N/A</v>
      </c>
      <c r="O276" s="7" t="e">
        <v>#N/A</v>
      </c>
      <c r="P276" s="7" t="e">
        <v>#N/A</v>
      </c>
      <c r="Q276" s="7" t="e">
        <v>#N/A</v>
      </c>
      <c r="R276" s="7" t="e">
        <v>#N/A</v>
      </c>
      <c r="S276" s="7" t="e">
        <v>#N/A</v>
      </c>
      <c r="T276" s="7">
        <v>0</v>
      </c>
      <c r="U276" s="7" t="e">
        <v>#N/A</v>
      </c>
      <c r="V276" s="7" t="e">
        <v>#N/A</v>
      </c>
      <c r="W276" s="3">
        <v>1</v>
      </c>
      <c r="X276" s="3" t="e">
        <v>#N/A</v>
      </c>
      <c r="Y276" s="7">
        <v>1</v>
      </c>
      <c r="Z276" s="7">
        <f t="shared" si="33"/>
        <v>1</v>
      </c>
      <c r="AA276" s="7">
        <f t="shared" si="34"/>
        <v>1</v>
      </c>
      <c r="AB276" s="7" t="b">
        <f t="shared" si="35"/>
        <v>1</v>
      </c>
      <c r="AC276" s="7" t="b">
        <f t="shared" si="36"/>
        <v>1</v>
      </c>
      <c r="AD276" s="7" t="b">
        <f t="shared" si="37"/>
        <v>1</v>
      </c>
      <c r="AE276" s="7" t="b">
        <f t="shared" si="38"/>
        <v>1</v>
      </c>
      <c r="AF276" s="7" t="b">
        <f t="shared" si="39"/>
        <v>0</v>
      </c>
      <c r="AH276" t="b">
        <f>AND(Table252102[[#This Row],[Developmental toxicity]:[Reproductive toxicity]])</f>
        <v>1</v>
      </c>
    </row>
    <row r="277" spans="1:34" x14ac:dyDescent="0.25">
      <c r="A277" s="3">
        <f t="shared" si="32"/>
        <v>276</v>
      </c>
      <c r="B277" s="3"/>
      <c r="C277" s="3" t="s">
        <v>20511</v>
      </c>
      <c r="D277" s="3" t="s">
        <v>19183</v>
      </c>
      <c r="E277" s="29" t="s">
        <v>20266</v>
      </c>
      <c r="F277" s="3" t="s">
        <v>19612</v>
      </c>
      <c r="G277" s="3" t="s">
        <v>19613</v>
      </c>
      <c r="H277" s="3" t="s">
        <v>19613</v>
      </c>
      <c r="I277" s="3" t="s">
        <v>19614</v>
      </c>
      <c r="J277" s="3" t="s">
        <v>20</v>
      </c>
      <c r="K277" s="7" t="e">
        <v>#N/A</v>
      </c>
      <c r="L277" s="7" t="e">
        <v>#N/A</v>
      </c>
      <c r="M277" s="7" t="e">
        <v>#N/A</v>
      </c>
      <c r="N277" s="7" t="e">
        <v>#N/A</v>
      </c>
      <c r="O277" s="7" t="e">
        <v>#N/A</v>
      </c>
      <c r="P277" s="7" t="e">
        <v>#N/A</v>
      </c>
      <c r="Q277" s="7" t="e">
        <v>#N/A</v>
      </c>
      <c r="R277" s="7" t="e">
        <v>#N/A</v>
      </c>
      <c r="S277" s="7" t="e">
        <v>#N/A</v>
      </c>
      <c r="T277" s="7" t="e">
        <v>#N/A</v>
      </c>
      <c r="U277" s="7" t="e">
        <v>#N/A</v>
      </c>
      <c r="V277" s="7" t="e">
        <v>#N/A</v>
      </c>
      <c r="W277" s="7" t="e">
        <v>#N/A</v>
      </c>
      <c r="X277" s="7">
        <v>1</v>
      </c>
      <c r="Y277" s="7" t="e">
        <v>#N/A</v>
      </c>
      <c r="Z277" s="7">
        <f t="shared" si="33"/>
        <v>1</v>
      </c>
      <c r="AA277" s="7">
        <f t="shared" si="34"/>
        <v>1</v>
      </c>
      <c r="AB277" s="7" t="b">
        <f t="shared" si="35"/>
        <v>1</v>
      </c>
      <c r="AC277" s="7" t="b">
        <f t="shared" si="36"/>
        <v>0</v>
      </c>
      <c r="AD277" s="7" t="b">
        <f t="shared" si="37"/>
        <v>0</v>
      </c>
      <c r="AE277" s="7" t="b">
        <f t="shared" si="38"/>
        <v>0</v>
      </c>
      <c r="AF277" s="7" t="b">
        <f t="shared" si="39"/>
        <v>0</v>
      </c>
      <c r="AH277" t="b">
        <f>AND(Table252102[[#This Row],[Developmental toxicity]:[Reproductive toxicity]])</f>
        <v>0</v>
      </c>
    </row>
    <row r="278" spans="1:34" x14ac:dyDescent="0.25">
      <c r="A278" s="3">
        <f t="shared" si="32"/>
        <v>277</v>
      </c>
      <c r="B278" s="3"/>
      <c r="C278" s="3" t="s">
        <v>12378</v>
      </c>
      <c r="D278" s="3" t="s">
        <v>12377</v>
      </c>
      <c r="E278" s="29" t="s">
        <v>16232</v>
      </c>
      <c r="F278" s="3" t="s">
        <v>16233</v>
      </c>
      <c r="G278" s="3" t="s">
        <v>16234</v>
      </c>
      <c r="H278" s="3" t="s">
        <v>16234</v>
      </c>
      <c r="I278" s="3" t="s">
        <v>16235</v>
      </c>
      <c r="J278" s="3"/>
      <c r="K278" s="7" t="e">
        <v>#N/A</v>
      </c>
      <c r="L278" s="7" t="e">
        <v>#N/A</v>
      </c>
      <c r="M278" s="7" t="e">
        <v>#N/A</v>
      </c>
      <c r="N278" s="7" t="e">
        <v>#N/A</v>
      </c>
      <c r="O278" s="7" t="e">
        <v>#N/A</v>
      </c>
      <c r="P278" s="7" t="e">
        <v>#N/A</v>
      </c>
      <c r="Q278" s="7" t="e">
        <v>#N/A</v>
      </c>
      <c r="R278" s="7" t="e">
        <v>#N/A</v>
      </c>
      <c r="S278" s="7" t="e">
        <v>#N/A</v>
      </c>
      <c r="T278" s="7" t="e">
        <v>#N/A</v>
      </c>
      <c r="U278" s="7" t="e">
        <v>#N/A</v>
      </c>
      <c r="V278" s="7" t="e">
        <v>#N/A</v>
      </c>
      <c r="W278" s="3">
        <v>0</v>
      </c>
      <c r="X278" s="3" t="e">
        <v>#N/A</v>
      </c>
      <c r="Y278" s="7" t="e">
        <v>#N/A</v>
      </c>
      <c r="Z278" s="7">
        <f t="shared" si="33"/>
        <v>0</v>
      </c>
      <c r="AA278" s="7">
        <f t="shared" si="34"/>
        <v>0</v>
      </c>
      <c r="AB278" s="7" t="b">
        <f t="shared" si="35"/>
        <v>0</v>
      </c>
      <c r="AC278" s="7" t="b">
        <f t="shared" si="36"/>
        <v>1</v>
      </c>
      <c r="AD278" s="7" t="b">
        <f t="shared" si="37"/>
        <v>0</v>
      </c>
      <c r="AE278" s="7" t="b">
        <f t="shared" si="38"/>
        <v>1</v>
      </c>
      <c r="AF278" s="7" t="b">
        <f t="shared" si="39"/>
        <v>0</v>
      </c>
      <c r="AH278" t="b">
        <f>AND(Table252102[[#This Row],[Developmental toxicity]:[Reproductive toxicity]])</f>
        <v>0</v>
      </c>
    </row>
    <row r="279" spans="1:34" x14ac:dyDescent="0.25">
      <c r="A279" s="3">
        <f t="shared" si="32"/>
        <v>278</v>
      </c>
      <c r="B279" s="3" t="s">
        <v>1440</v>
      </c>
      <c r="C279" s="3" t="s">
        <v>2636</v>
      </c>
      <c r="D279" s="3" t="s">
        <v>3597</v>
      </c>
      <c r="E279" s="29" t="s">
        <v>7909</v>
      </c>
      <c r="F279" s="3" t="s">
        <v>8748</v>
      </c>
      <c r="G279" s="3" t="s">
        <v>10406</v>
      </c>
      <c r="H279" s="3" t="s">
        <v>10406</v>
      </c>
      <c r="I279" s="3" t="s">
        <v>10407</v>
      </c>
      <c r="J279" s="3"/>
      <c r="K279" s="7" t="e">
        <v>#N/A</v>
      </c>
      <c r="L279" s="7" t="e">
        <v>#N/A</v>
      </c>
      <c r="M279" s="7" t="e">
        <v>#N/A</v>
      </c>
      <c r="N279" s="7" t="e">
        <v>#N/A</v>
      </c>
      <c r="O279" s="7" t="e">
        <v>#N/A</v>
      </c>
      <c r="P279" s="7" t="e">
        <v>#N/A</v>
      </c>
      <c r="Q279" s="7" t="e">
        <v>#N/A</v>
      </c>
      <c r="R279" s="7" t="e">
        <v>#N/A</v>
      </c>
      <c r="S279" s="7" t="e">
        <v>#N/A</v>
      </c>
      <c r="T279" s="7">
        <v>0</v>
      </c>
      <c r="U279" s="7" t="e">
        <v>#N/A</v>
      </c>
      <c r="V279" s="7" t="e">
        <v>#N/A</v>
      </c>
      <c r="W279" s="7" t="e">
        <v>#N/A</v>
      </c>
      <c r="X279" s="7" t="e">
        <v>#N/A</v>
      </c>
      <c r="Y279" s="7">
        <v>1</v>
      </c>
      <c r="Z279" s="7">
        <f t="shared" si="33"/>
        <v>1</v>
      </c>
      <c r="AA279" s="7">
        <f t="shared" si="34"/>
        <v>0</v>
      </c>
      <c r="AB279" s="7" t="b">
        <f t="shared" si="35"/>
        <v>1</v>
      </c>
      <c r="AC279" s="7" t="b">
        <f t="shared" si="36"/>
        <v>0</v>
      </c>
      <c r="AD279" s="7" t="b">
        <f t="shared" si="37"/>
        <v>1</v>
      </c>
      <c r="AE279" s="7" t="b">
        <f t="shared" si="38"/>
        <v>0</v>
      </c>
      <c r="AF279" s="7" t="b">
        <f t="shared" si="39"/>
        <v>0</v>
      </c>
      <c r="AH279" t="b">
        <f>AND(Table252102[[#This Row],[Developmental toxicity]:[Reproductive toxicity]])</f>
        <v>0</v>
      </c>
    </row>
    <row r="280" spans="1:34" x14ac:dyDescent="0.25">
      <c r="A280" s="3">
        <f t="shared" si="32"/>
        <v>279</v>
      </c>
      <c r="B280" s="3" t="s">
        <v>1440</v>
      </c>
      <c r="C280" s="3" t="s">
        <v>2219</v>
      </c>
      <c r="D280" s="3" t="s">
        <v>3121</v>
      </c>
      <c r="E280" s="12" t="s">
        <v>7497</v>
      </c>
      <c r="F280" t="s">
        <v>8345</v>
      </c>
      <c r="G280" t="s">
        <v>9502</v>
      </c>
      <c r="H280" t="s">
        <v>9502</v>
      </c>
      <c r="I280" t="s">
        <v>9503</v>
      </c>
      <c r="J280" s="3"/>
      <c r="K280" s="7" t="e">
        <v>#N/A</v>
      </c>
      <c r="L280" s="7" t="e">
        <v>#N/A</v>
      </c>
      <c r="M280" s="7" t="e">
        <v>#N/A</v>
      </c>
      <c r="N280" s="7" t="e">
        <v>#N/A</v>
      </c>
      <c r="O280" s="7" t="e">
        <v>#N/A</v>
      </c>
      <c r="P280" s="7" t="e">
        <v>#N/A</v>
      </c>
      <c r="Q280" s="7" t="e">
        <v>#N/A</v>
      </c>
      <c r="R280" s="7" t="e">
        <v>#N/A</v>
      </c>
      <c r="S280" s="7" t="e">
        <v>#N/A</v>
      </c>
      <c r="T280" s="7">
        <v>0</v>
      </c>
      <c r="U280" s="7" t="e">
        <v>#N/A</v>
      </c>
      <c r="V280" s="7">
        <v>1</v>
      </c>
      <c r="W280" s="7" t="e">
        <v>#N/A</v>
      </c>
      <c r="X280" s="7" t="e">
        <v>#N/A</v>
      </c>
      <c r="Y280" s="7" t="e">
        <v>#N/A</v>
      </c>
      <c r="Z280" s="7">
        <f t="shared" si="33"/>
        <v>1</v>
      </c>
      <c r="AA280" s="7">
        <f t="shared" si="34"/>
        <v>0</v>
      </c>
      <c r="AB280" s="7" t="b">
        <f t="shared" si="35"/>
        <v>1</v>
      </c>
      <c r="AC280" s="7" t="b">
        <f t="shared" si="36"/>
        <v>0</v>
      </c>
      <c r="AD280" s="7" t="b">
        <f t="shared" si="37"/>
        <v>1</v>
      </c>
      <c r="AE280" s="7" t="b">
        <f t="shared" si="38"/>
        <v>0</v>
      </c>
      <c r="AF280" s="7" t="b">
        <f t="shared" si="39"/>
        <v>1</v>
      </c>
      <c r="AH280" t="b">
        <f>AND(Table252102[[#This Row],[Developmental toxicity]:[Reproductive toxicity]])</f>
        <v>0</v>
      </c>
    </row>
    <row r="281" spans="1:34" x14ac:dyDescent="0.25">
      <c r="A281" s="3">
        <f t="shared" si="32"/>
        <v>280</v>
      </c>
      <c r="B281" s="3" t="s">
        <v>1440</v>
      </c>
      <c r="C281" s="3" t="s">
        <v>2601</v>
      </c>
      <c r="D281" s="3" t="s">
        <v>3557</v>
      </c>
      <c r="E281" s="12" t="s">
        <v>7874</v>
      </c>
      <c r="F281" t="s">
        <v>8713</v>
      </c>
      <c r="G281" t="s">
        <v>10326</v>
      </c>
      <c r="H281" t="s">
        <v>10326</v>
      </c>
      <c r="I281" t="s">
        <v>10327</v>
      </c>
      <c r="J281" s="3"/>
      <c r="K281" s="7" t="e">
        <v>#N/A</v>
      </c>
      <c r="L281" s="7" t="e">
        <v>#N/A</v>
      </c>
      <c r="M281" s="7" t="e">
        <v>#N/A</v>
      </c>
      <c r="N281" s="7" t="e">
        <v>#N/A</v>
      </c>
      <c r="O281" s="7" t="e">
        <v>#N/A</v>
      </c>
      <c r="P281" s="7" t="e">
        <v>#N/A</v>
      </c>
      <c r="Q281" s="7" t="e">
        <v>#N/A</v>
      </c>
      <c r="R281" s="7" t="e">
        <v>#N/A</v>
      </c>
      <c r="S281" s="7" t="e">
        <v>#N/A</v>
      </c>
      <c r="T281" s="7">
        <v>0</v>
      </c>
      <c r="U281" s="7" t="e">
        <v>#N/A</v>
      </c>
      <c r="V281" s="7" t="e">
        <v>#N/A</v>
      </c>
      <c r="W281" s="7" t="e">
        <v>#N/A</v>
      </c>
      <c r="X281" s="7" t="e">
        <v>#N/A</v>
      </c>
      <c r="Y281" s="7" t="e">
        <v>#N/A</v>
      </c>
      <c r="Z281" s="7">
        <f t="shared" si="33"/>
        <v>0</v>
      </c>
      <c r="AA281" s="7">
        <f t="shared" si="34"/>
        <v>0</v>
      </c>
      <c r="AB281" s="7" t="b">
        <f t="shared" si="35"/>
        <v>1</v>
      </c>
      <c r="AC281" s="7" t="b">
        <f t="shared" si="36"/>
        <v>0</v>
      </c>
      <c r="AD281" s="7" t="b">
        <f t="shared" si="37"/>
        <v>1</v>
      </c>
      <c r="AE281" s="7" t="b">
        <f t="shared" si="38"/>
        <v>0</v>
      </c>
      <c r="AF281" s="7" t="b">
        <f t="shared" si="39"/>
        <v>0</v>
      </c>
      <c r="AH281" t="b">
        <f>AND(Table252102[[#This Row],[Developmental toxicity]:[Reproductive toxicity]])</f>
        <v>0</v>
      </c>
    </row>
    <row r="282" spans="1:34" x14ac:dyDescent="0.25">
      <c r="A282" s="3">
        <f t="shared" si="32"/>
        <v>281</v>
      </c>
      <c r="B282" s="3" t="s">
        <v>1440</v>
      </c>
      <c r="C282" s="3" t="s">
        <v>2500</v>
      </c>
      <c r="D282" s="3" t="s">
        <v>3444</v>
      </c>
      <c r="E282" s="12" t="s">
        <v>7776</v>
      </c>
      <c r="F282" t="s">
        <v>8615</v>
      </c>
      <c r="G282" t="s">
        <v>10106</v>
      </c>
      <c r="H282" t="s">
        <v>10106</v>
      </c>
      <c r="I282" t="s">
        <v>10107</v>
      </c>
      <c r="J282" s="3"/>
      <c r="K282" s="7" t="e">
        <v>#N/A</v>
      </c>
      <c r="L282" s="7" t="e">
        <v>#N/A</v>
      </c>
      <c r="M282" s="7" t="e">
        <v>#N/A</v>
      </c>
      <c r="N282" s="7" t="e">
        <v>#N/A</v>
      </c>
      <c r="O282" s="7" t="e">
        <v>#N/A</v>
      </c>
      <c r="P282" s="7" t="e">
        <v>#N/A</v>
      </c>
      <c r="Q282" s="7" t="e">
        <v>#N/A</v>
      </c>
      <c r="R282" s="7" t="e">
        <v>#N/A</v>
      </c>
      <c r="S282" s="7" t="e">
        <v>#N/A</v>
      </c>
      <c r="T282" s="7">
        <v>0</v>
      </c>
      <c r="U282" s="7" t="e">
        <v>#N/A</v>
      </c>
      <c r="V282" s="7" t="e">
        <v>#N/A</v>
      </c>
      <c r="W282" s="7" t="e">
        <v>#N/A</v>
      </c>
      <c r="X282" s="7" t="e">
        <v>#N/A</v>
      </c>
      <c r="Y282" s="7" t="e">
        <v>#N/A</v>
      </c>
      <c r="Z282" s="7">
        <f t="shared" si="33"/>
        <v>0</v>
      </c>
      <c r="AA282" s="7">
        <f t="shared" si="34"/>
        <v>0</v>
      </c>
      <c r="AB282" s="7" t="b">
        <f t="shared" si="35"/>
        <v>1</v>
      </c>
      <c r="AC282" s="7" t="b">
        <f t="shared" si="36"/>
        <v>0</v>
      </c>
      <c r="AD282" s="7" t="b">
        <f t="shared" si="37"/>
        <v>1</v>
      </c>
      <c r="AE282" s="7" t="b">
        <f t="shared" si="38"/>
        <v>0</v>
      </c>
      <c r="AF282" s="7" t="b">
        <f t="shared" si="39"/>
        <v>0</v>
      </c>
      <c r="AH282" t="b">
        <f>AND(Table252102[[#This Row],[Developmental toxicity]:[Reproductive toxicity]])</f>
        <v>0</v>
      </c>
    </row>
    <row r="283" spans="1:34" x14ac:dyDescent="0.25">
      <c r="A283" s="3">
        <f t="shared" si="32"/>
        <v>282</v>
      </c>
      <c r="B283" s="3" t="s">
        <v>1440</v>
      </c>
      <c r="C283" s="3" t="s">
        <v>2114</v>
      </c>
      <c r="D283" s="3" t="s">
        <v>3002</v>
      </c>
      <c r="E283" s="12" t="s">
        <v>7395</v>
      </c>
      <c r="F283" t="s">
        <v>8243</v>
      </c>
      <c r="G283" t="s">
        <v>9271</v>
      </c>
      <c r="H283" t="s">
        <v>9271</v>
      </c>
      <c r="I283" t="s">
        <v>9272</v>
      </c>
      <c r="J283" s="3"/>
      <c r="K283" s="7" t="e">
        <v>#N/A</v>
      </c>
      <c r="L283" s="7" t="e">
        <v>#N/A</v>
      </c>
      <c r="M283" s="7" t="e">
        <v>#N/A</v>
      </c>
      <c r="N283" s="7" t="e">
        <v>#N/A</v>
      </c>
      <c r="O283" s="7" t="e">
        <v>#N/A</v>
      </c>
      <c r="P283" s="7" t="e">
        <v>#N/A</v>
      </c>
      <c r="Q283" s="7" t="e">
        <v>#N/A</v>
      </c>
      <c r="R283" s="7" t="e">
        <v>#N/A</v>
      </c>
      <c r="S283" s="7" t="e">
        <v>#N/A</v>
      </c>
      <c r="T283" s="7">
        <v>0</v>
      </c>
      <c r="U283" s="7" t="e">
        <v>#N/A</v>
      </c>
      <c r="V283" s="7" t="e">
        <v>#N/A</v>
      </c>
      <c r="W283" s="7" t="e">
        <v>#N/A</v>
      </c>
      <c r="X283" s="7" t="e">
        <v>#N/A</v>
      </c>
      <c r="Y283" s="7" t="e">
        <v>#N/A</v>
      </c>
      <c r="Z283" s="7">
        <f t="shared" si="33"/>
        <v>0</v>
      </c>
      <c r="AA283" s="7">
        <f t="shared" si="34"/>
        <v>0</v>
      </c>
      <c r="AB283" s="7" t="b">
        <f t="shared" si="35"/>
        <v>1</v>
      </c>
      <c r="AC283" s="7" t="b">
        <f t="shared" si="36"/>
        <v>0</v>
      </c>
      <c r="AD283" s="7" t="b">
        <f t="shared" si="37"/>
        <v>1</v>
      </c>
      <c r="AE283" s="7" t="b">
        <f t="shared" si="38"/>
        <v>0</v>
      </c>
      <c r="AF283" s="7" t="b">
        <f t="shared" si="39"/>
        <v>0</v>
      </c>
      <c r="AH283" t="b">
        <f>AND(Table252102[[#This Row],[Developmental toxicity]:[Reproductive toxicity]])</f>
        <v>0</v>
      </c>
    </row>
    <row r="284" spans="1:34" x14ac:dyDescent="0.25">
      <c r="A284" s="3">
        <f t="shared" si="32"/>
        <v>283</v>
      </c>
      <c r="B284" s="3" t="s">
        <v>1440</v>
      </c>
      <c r="C284" s="3" t="s">
        <v>2254</v>
      </c>
      <c r="D284" s="3" t="s">
        <v>3160</v>
      </c>
      <c r="E284" s="29" t="s">
        <v>7532</v>
      </c>
      <c r="F284" s="3" t="s">
        <v>8380</v>
      </c>
      <c r="G284" s="3" t="s">
        <v>9586</v>
      </c>
      <c r="H284" s="3" t="s">
        <v>9586</v>
      </c>
      <c r="I284" s="3" t="s">
        <v>9587</v>
      </c>
      <c r="J284" s="3"/>
      <c r="K284" s="7" t="e">
        <v>#N/A</v>
      </c>
      <c r="L284" s="7" t="e">
        <v>#N/A</v>
      </c>
      <c r="M284" s="7" t="e">
        <v>#N/A</v>
      </c>
      <c r="N284" s="7" t="e">
        <v>#N/A</v>
      </c>
      <c r="O284" s="7" t="e">
        <v>#N/A</v>
      </c>
      <c r="P284" s="7" t="e">
        <v>#N/A</v>
      </c>
      <c r="Q284" s="7" t="e">
        <v>#N/A</v>
      </c>
      <c r="R284" s="7" t="e">
        <v>#N/A</v>
      </c>
      <c r="S284" s="7" t="e">
        <v>#N/A</v>
      </c>
      <c r="T284" s="7">
        <v>1</v>
      </c>
      <c r="U284" s="7" t="e">
        <v>#N/A</v>
      </c>
      <c r="V284" s="7" t="e">
        <v>#N/A</v>
      </c>
      <c r="W284" s="7" t="e">
        <v>#N/A</v>
      </c>
      <c r="X284" s="7" t="e">
        <v>#N/A</v>
      </c>
      <c r="Y284" s="7" t="e">
        <v>#N/A</v>
      </c>
      <c r="Z284" s="7">
        <f t="shared" si="33"/>
        <v>1</v>
      </c>
      <c r="AA284" s="7">
        <f t="shared" si="34"/>
        <v>1</v>
      </c>
      <c r="AB284" s="7" t="b">
        <f t="shared" si="35"/>
        <v>1</v>
      </c>
      <c r="AC284" s="7" t="b">
        <f t="shared" si="36"/>
        <v>0</v>
      </c>
      <c r="AD284" s="7" t="b">
        <f t="shared" si="37"/>
        <v>1</v>
      </c>
      <c r="AE284" s="7" t="b">
        <f t="shared" si="38"/>
        <v>0</v>
      </c>
      <c r="AF284" s="7" t="b">
        <f t="shared" si="39"/>
        <v>0</v>
      </c>
      <c r="AH284" t="b">
        <f>AND(Table252102[[#This Row],[Developmental toxicity]:[Reproductive toxicity]])</f>
        <v>0</v>
      </c>
    </row>
    <row r="285" spans="1:34" x14ac:dyDescent="0.25">
      <c r="A285" s="3">
        <f t="shared" si="32"/>
        <v>284</v>
      </c>
      <c r="B285" s="3"/>
      <c r="C285" s="3" t="s">
        <v>13286</v>
      </c>
      <c r="D285" s="3" t="s">
        <v>13285</v>
      </c>
      <c r="E285" s="29" t="s">
        <v>17605</v>
      </c>
      <c r="F285" s="3" t="s">
        <v>17606</v>
      </c>
      <c r="G285" s="3" t="s">
        <v>13287</v>
      </c>
      <c r="H285" s="3" t="s">
        <v>13287</v>
      </c>
      <c r="I285" s="3" t="s">
        <v>17607</v>
      </c>
      <c r="J285" s="3"/>
      <c r="K285" s="7" t="e">
        <v>#N/A</v>
      </c>
      <c r="L285" s="7" t="e">
        <v>#N/A</v>
      </c>
      <c r="M285" s="7" t="e">
        <v>#N/A</v>
      </c>
      <c r="N285" s="7" t="e">
        <v>#N/A</v>
      </c>
      <c r="O285" s="7" t="e">
        <v>#N/A</v>
      </c>
      <c r="P285" s="7" t="e">
        <v>#N/A</v>
      </c>
      <c r="Q285" s="7" t="e">
        <v>#N/A</v>
      </c>
      <c r="R285" s="7" t="e">
        <v>#N/A</v>
      </c>
      <c r="S285" s="7" t="e">
        <v>#N/A</v>
      </c>
      <c r="T285" s="7" t="e">
        <v>#N/A</v>
      </c>
      <c r="U285" s="7" t="e">
        <v>#N/A</v>
      </c>
      <c r="V285" s="7" t="e">
        <v>#N/A</v>
      </c>
      <c r="W285" s="7">
        <v>0</v>
      </c>
      <c r="X285" s="7" t="e">
        <v>#N/A</v>
      </c>
      <c r="Y285" s="7">
        <v>0</v>
      </c>
      <c r="Z285" s="7">
        <f t="shared" si="33"/>
        <v>0</v>
      </c>
      <c r="AA285" s="7">
        <f t="shared" si="34"/>
        <v>0</v>
      </c>
      <c r="AB285" s="7" t="b">
        <f t="shared" si="35"/>
        <v>1</v>
      </c>
      <c r="AC285" s="7" t="b">
        <f t="shared" si="36"/>
        <v>1</v>
      </c>
      <c r="AD285" s="7" t="b">
        <f t="shared" si="37"/>
        <v>0</v>
      </c>
      <c r="AE285" s="7" t="b">
        <f t="shared" si="38"/>
        <v>1</v>
      </c>
      <c r="AF285" s="7" t="b">
        <f t="shared" si="39"/>
        <v>0</v>
      </c>
      <c r="AH285" t="b">
        <f>AND(Table252102[[#This Row],[Developmental toxicity]:[Reproductive toxicity]])</f>
        <v>1</v>
      </c>
    </row>
    <row r="286" spans="1:34" x14ac:dyDescent="0.25">
      <c r="A286" s="3">
        <f t="shared" si="32"/>
        <v>285</v>
      </c>
      <c r="B286" s="3"/>
      <c r="C286" s="3" t="s">
        <v>12103</v>
      </c>
      <c r="D286" s="3" t="s">
        <v>12102</v>
      </c>
      <c r="E286" s="29" t="s">
        <v>15786</v>
      </c>
      <c r="F286" s="3" t="s">
        <v>15787</v>
      </c>
      <c r="G286" s="3" t="s">
        <v>12104</v>
      </c>
      <c r="H286" s="3" t="s">
        <v>12104</v>
      </c>
      <c r="I286" s="3" t="s">
        <v>15788</v>
      </c>
      <c r="J286" s="3"/>
      <c r="K286" s="7" t="e">
        <v>#N/A</v>
      </c>
      <c r="L286" s="7" t="e">
        <v>#N/A</v>
      </c>
      <c r="M286" s="7" t="e">
        <v>#N/A</v>
      </c>
      <c r="N286" s="7" t="e">
        <v>#N/A</v>
      </c>
      <c r="O286" s="7" t="e">
        <v>#N/A</v>
      </c>
      <c r="P286" s="7" t="e">
        <v>#N/A</v>
      </c>
      <c r="Q286" s="7" t="e">
        <v>#N/A</v>
      </c>
      <c r="R286" s="7" t="e">
        <v>#N/A</v>
      </c>
      <c r="S286" s="7" t="e">
        <v>#N/A</v>
      </c>
      <c r="T286" s="7" t="e">
        <v>#N/A</v>
      </c>
      <c r="U286" s="7" t="e">
        <v>#N/A</v>
      </c>
      <c r="V286" s="7" t="e">
        <v>#N/A</v>
      </c>
      <c r="W286" s="3">
        <v>0</v>
      </c>
      <c r="X286" s="3" t="e">
        <v>#N/A</v>
      </c>
      <c r="Y286" s="7" t="e">
        <v>#N/A</v>
      </c>
      <c r="Z286" s="7">
        <f t="shared" si="33"/>
        <v>0</v>
      </c>
      <c r="AA286" s="7">
        <f t="shared" si="34"/>
        <v>0</v>
      </c>
      <c r="AB286" s="7" t="b">
        <f t="shared" si="35"/>
        <v>0</v>
      </c>
      <c r="AC286" s="7" t="b">
        <f t="shared" si="36"/>
        <v>1</v>
      </c>
      <c r="AD286" s="7" t="b">
        <f t="shared" si="37"/>
        <v>0</v>
      </c>
      <c r="AE286" s="7" t="b">
        <f t="shared" si="38"/>
        <v>1</v>
      </c>
      <c r="AF286" s="7" t="b">
        <f t="shared" si="39"/>
        <v>0</v>
      </c>
      <c r="AH286" t="b">
        <f>AND(Table252102[[#This Row],[Developmental toxicity]:[Reproductive toxicity]])</f>
        <v>0</v>
      </c>
    </row>
    <row r="287" spans="1:34" x14ac:dyDescent="0.25">
      <c r="A287" s="3">
        <f t="shared" si="32"/>
        <v>286</v>
      </c>
      <c r="B287" s="3">
        <v>593</v>
      </c>
      <c r="C287" s="3" t="s">
        <v>1245</v>
      </c>
      <c r="D287" s="3" t="s">
        <v>5398</v>
      </c>
      <c r="E287" s="29" t="s">
        <v>4969</v>
      </c>
      <c r="F287" s="3" t="s">
        <v>5875</v>
      </c>
      <c r="G287" s="3" t="s">
        <v>1246</v>
      </c>
      <c r="H287" s="3" t="s">
        <v>6888</v>
      </c>
      <c r="I287" s="3" t="s">
        <v>6889</v>
      </c>
      <c r="J287" s="3" t="s">
        <v>1431</v>
      </c>
      <c r="K287" s="7" t="e">
        <v>#N/A</v>
      </c>
      <c r="L287" s="7">
        <v>1</v>
      </c>
      <c r="M287" s="7" t="e">
        <v>#N/A</v>
      </c>
      <c r="N287" s="7" t="e">
        <v>#N/A</v>
      </c>
      <c r="O287" s="7" t="e">
        <v>#N/A</v>
      </c>
      <c r="P287" s="7" t="e">
        <v>#N/A</v>
      </c>
      <c r="Q287" s="7" t="e">
        <v>#N/A</v>
      </c>
      <c r="R287" s="7" t="e">
        <v>#N/A</v>
      </c>
      <c r="S287" s="7" t="e">
        <v>#N/A</v>
      </c>
      <c r="T287" s="7" t="e">
        <v>#N/A</v>
      </c>
      <c r="U287" s="7" t="e">
        <v>#N/A</v>
      </c>
      <c r="V287" s="7" t="e">
        <v>#N/A</v>
      </c>
      <c r="W287" s="7" t="e">
        <v>#N/A</v>
      </c>
      <c r="X287" s="7" t="e">
        <v>#N/A</v>
      </c>
      <c r="Y287" s="7">
        <v>1</v>
      </c>
      <c r="Z287" s="7">
        <f t="shared" si="33"/>
        <v>1</v>
      </c>
      <c r="AA287" s="7">
        <f t="shared" si="34"/>
        <v>1</v>
      </c>
      <c r="AB287" s="7" t="b">
        <f t="shared" si="35"/>
        <v>1</v>
      </c>
      <c r="AC287" s="7" t="b">
        <f t="shared" si="36"/>
        <v>0</v>
      </c>
      <c r="AD287" s="7" t="b">
        <f t="shared" si="37"/>
        <v>0</v>
      </c>
      <c r="AE287" s="7" t="b">
        <f t="shared" si="38"/>
        <v>0</v>
      </c>
      <c r="AF287" s="7" t="b">
        <f t="shared" si="39"/>
        <v>0</v>
      </c>
      <c r="AH287" t="b">
        <f>AND(Table252102[[#This Row],[Developmental toxicity]:[Reproductive toxicity]])</f>
        <v>0</v>
      </c>
    </row>
    <row r="288" spans="1:34" x14ac:dyDescent="0.25">
      <c r="A288" s="3">
        <f t="shared" si="32"/>
        <v>287</v>
      </c>
      <c r="B288" s="3"/>
      <c r="C288" s="3" t="s">
        <v>13357</v>
      </c>
      <c r="D288" s="3" t="s">
        <v>13356</v>
      </c>
      <c r="E288" s="29" t="s">
        <v>17695</v>
      </c>
      <c r="F288" s="3" t="s">
        <v>17696</v>
      </c>
      <c r="G288" s="3" t="s">
        <v>17697</v>
      </c>
      <c r="H288" s="3" t="s">
        <v>13358</v>
      </c>
      <c r="I288" s="3" t="s">
        <v>17698</v>
      </c>
      <c r="J288" s="3"/>
      <c r="K288" s="7" t="e">
        <v>#N/A</v>
      </c>
      <c r="L288" s="7" t="e">
        <v>#N/A</v>
      </c>
      <c r="M288" s="7" t="e">
        <v>#N/A</v>
      </c>
      <c r="N288" s="7" t="e">
        <v>#N/A</v>
      </c>
      <c r="O288" s="7" t="e">
        <v>#N/A</v>
      </c>
      <c r="P288" s="7" t="e">
        <v>#N/A</v>
      </c>
      <c r="Q288" s="7" t="e">
        <v>#N/A</v>
      </c>
      <c r="R288" s="7" t="e">
        <v>#N/A</v>
      </c>
      <c r="S288" s="7" t="e">
        <v>#N/A</v>
      </c>
      <c r="T288" s="7" t="e">
        <v>#N/A</v>
      </c>
      <c r="U288" s="7" t="e">
        <v>#N/A</v>
      </c>
      <c r="V288" s="7" t="e">
        <v>#N/A</v>
      </c>
      <c r="W288" s="3">
        <v>0</v>
      </c>
      <c r="X288" s="3" t="e">
        <v>#N/A</v>
      </c>
      <c r="Y288" s="7" t="e">
        <v>#N/A</v>
      </c>
      <c r="Z288" s="7">
        <f t="shared" si="33"/>
        <v>0</v>
      </c>
      <c r="AA288" s="7">
        <f t="shared" si="34"/>
        <v>0</v>
      </c>
      <c r="AB288" s="7" t="b">
        <f t="shared" si="35"/>
        <v>0</v>
      </c>
      <c r="AC288" s="7" t="b">
        <f t="shared" si="36"/>
        <v>1</v>
      </c>
      <c r="AD288" s="7" t="b">
        <f t="shared" si="37"/>
        <v>0</v>
      </c>
      <c r="AE288" s="7" t="b">
        <f t="shared" si="38"/>
        <v>1</v>
      </c>
      <c r="AF288" s="7" t="b">
        <f t="shared" si="39"/>
        <v>0</v>
      </c>
      <c r="AH288" t="b">
        <f>AND(Table252102[[#This Row],[Developmental toxicity]:[Reproductive toxicity]])</f>
        <v>0</v>
      </c>
    </row>
    <row r="289" spans="1:34" x14ac:dyDescent="0.25">
      <c r="A289" s="3">
        <f t="shared" si="32"/>
        <v>288</v>
      </c>
      <c r="B289" s="3" t="s">
        <v>1440</v>
      </c>
      <c r="C289" s="3" t="s">
        <v>2572</v>
      </c>
      <c r="D289" s="3" t="s">
        <v>3525</v>
      </c>
      <c r="E289" s="12" t="s">
        <v>7845</v>
      </c>
      <c r="F289" t="s">
        <v>8684</v>
      </c>
      <c r="G289" t="s">
        <v>10252</v>
      </c>
      <c r="H289" t="s">
        <v>10252</v>
      </c>
      <c r="I289" t="s">
        <v>10253</v>
      </c>
      <c r="J289" s="3"/>
      <c r="K289" s="7" t="e">
        <v>#N/A</v>
      </c>
      <c r="L289" s="7" t="e">
        <v>#N/A</v>
      </c>
      <c r="M289" s="7" t="e">
        <v>#N/A</v>
      </c>
      <c r="N289" s="7" t="e">
        <v>#N/A</v>
      </c>
      <c r="O289" s="7" t="e">
        <v>#N/A</v>
      </c>
      <c r="P289" s="7" t="e">
        <v>#N/A</v>
      </c>
      <c r="Q289" s="7" t="e">
        <v>#N/A</v>
      </c>
      <c r="R289" s="7" t="e">
        <v>#N/A</v>
      </c>
      <c r="S289" s="7" t="e">
        <v>#N/A</v>
      </c>
      <c r="T289" s="7">
        <v>0</v>
      </c>
      <c r="U289" s="7" t="e">
        <v>#N/A</v>
      </c>
      <c r="V289" s="7" t="e">
        <v>#N/A</v>
      </c>
      <c r="W289" s="7" t="e">
        <v>#N/A</v>
      </c>
      <c r="X289" s="7" t="e">
        <v>#N/A</v>
      </c>
      <c r="Y289" s="7" t="e">
        <v>#N/A</v>
      </c>
      <c r="Z289" s="7">
        <f t="shared" si="33"/>
        <v>0</v>
      </c>
      <c r="AA289" s="7">
        <f t="shared" si="34"/>
        <v>0</v>
      </c>
      <c r="AB289" s="7" t="b">
        <f t="shared" si="35"/>
        <v>1</v>
      </c>
      <c r="AC289" s="7" t="b">
        <f t="shared" si="36"/>
        <v>0</v>
      </c>
      <c r="AD289" s="7" t="b">
        <f t="shared" si="37"/>
        <v>1</v>
      </c>
      <c r="AE289" s="7" t="b">
        <f t="shared" si="38"/>
        <v>0</v>
      </c>
      <c r="AF289" s="7" t="b">
        <f t="shared" si="39"/>
        <v>0</v>
      </c>
      <c r="AH289" t="b">
        <f>AND(Table252102[[#This Row],[Developmental toxicity]:[Reproductive toxicity]])</f>
        <v>0</v>
      </c>
    </row>
    <row r="290" spans="1:34" x14ac:dyDescent="0.25">
      <c r="A290" s="3">
        <f t="shared" si="32"/>
        <v>289</v>
      </c>
      <c r="B290" s="3" t="s">
        <v>1440</v>
      </c>
      <c r="C290" s="3" t="s">
        <v>2567</v>
      </c>
      <c r="D290" s="3" t="s">
        <v>3520</v>
      </c>
      <c r="E290" s="12" t="s">
        <v>7840</v>
      </c>
      <c r="F290" t="s">
        <v>8679</v>
      </c>
      <c r="G290" t="s">
        <v>10240</v>
      </c>
      <c r="H290" t="s">
        <v>10240</v>
      </c>
      <c r="I290" t="s">
        <v>10241</v>
      </c>
      <c r="J290" s="3"/>
      <c r="K290" s="7" t="e">
        <v>#N/A</v>
      </c>
      <c r="L290" s="7" t="e">
        <v>#N/A</v>
      </c>
      <c r="M290" s="7" t="e">
        <v>#N/A</v>
      </c>
      <c r="N290" s="7" t="e">
        <v>#N/A</v>
      </c>
      <c r="O290" s="7" t="e">
        <v>#N/A</v>
      </c>
      <c r="P290" s="7" t="e">
        <v>#N/A</v>
      </c>
      <c r="Q290" s="7" t="e">
        <v>#N/A</v>
      </c>
      <c r="R290" s="7" t="e">
        <v>#N/A</v>
      </c>
      <c r="S290" s="7" t="e">
        <v>#N/A</v>
      </c>
      <c r="T290" s="7">
        <v>0</v>
      </c>
      <c r="U290" s="7" t="e">
        <v>#N/A</v>
      </c>
      <c r="V290" s="7" t="e">
        <v>#N/A</v>
      </c>
      <c r="W290" s="7" t="e">
        <v>#N/A</v>
      </c>
      <c r="X290" s="7" t="e">
        <v>#N/A</v>
      </c>
      <c r="Y290" s="7" t="e">
        <v>#N/A</v>
      </c>
      <c r="Z290" s="7">
        <f t="shared" si="33"/>
        <v>0</v>
      </c>
      <c r="AA290" s="7">
        <f t="shared" si="34"/>
        <v>0</v>
      </c>
      <c r="AB290" s="7" t="b">
        <f t="shared" si="35"/>
        <v>1</v>
      </c>
      <c r="AC290" s="7" t="b">
        <f t="shared" si="36"/>
        <v>0</v>
      </c>
      <c r="AD290" s="7" t="b">
        <f t="shared" si="37"/>
        <v>1</v>
      </c>
      <c r="AE290" s="7" t="b">
        <f t="shared" si="38"/>
        <v>0</v>
      </c>
      <c r="AF290" s="7" t="b">
        <f t="shared" si="39"/>
        <v>0</v>
      </c>
      <c r="AH290" t="b">
        <f>AND(Table252102[[#This Row],[Developmental toxicity]:[Reproductive toxicity]])</f>
        <v>0</v>
      </c>
    </row>
    <row r="291" spans="1:34" x14ac:dyDescent="0.25">
      <c r="A291" s="3">
        <f t="shared" si="32"/>
        <v>290</v>
      </c>
      <c r="B291" s="3" t="s">
        <v>1440</v>
      </c>
      <c r="C291" s="26" t="s">
        <v>1885</v>
      </c>
      <c r="D291" s="26" t="s">
        <v>1886</v>
      </c>
      <c r="E291" s="29" t="s">
        <v>7090</v>
      </c>
      <c r="F291" s="3" t="s">
        <v>1907</v>
      </c>
      <c r="G291" s="7" t="s">
        <v>1906</v>
      </c>
      <c r="H291" s="3" t="s">
        <v>1906</v>
      </c>
      <c r="I291" s="3" t="s">
        <v>7200</v>
      </c>
      <c r="J291" s="3" t="s">
        <v>1921</v>
      </c>
      <c r="K291" s="7" t="e">
        <v>#N/A</v>
      </c>
      <c r="L291" s="7" t="e">
        <v>#N/A</v>
      </c>
      <c r="M291" s="7" t="e">
        <v>#N/A</v>
      </c>
      <c r="N291" s="7" t="e">
        <v>#N/A</v>
      </c>
      <c r="O291" s="7" t="e">
        <v>#N/A</v>
      </c>
      <c r="P291" s="7" t="e">
        <v>#N/A</v>
      </c>
      <c r="Q291" s="7" t="e">
        <v>#N/A</v>
      </c>
      <c r="R291" s="7" t="e">
        <v>#N/A</v>
      </c>
      <c r="S291" s="7">
        <v>1</v>
      </c>
      <c r="T291" s="7">
        <v>0</v>
      </c>
      <c r="U291" s="7" t="e">
        <v>#N/A</v>
      </c>
      <c r="V291" s="7" t="e">
        <v>#N/A</v>
      </c>
      <c r="W291" s="7">
        <v>1</v>
      </c>
      <c r="X291" s="7" t="e">
        <v>#N/A</v>
      </c>
      <c r="Y291" s="7" t="e">
        <v>#N/A</v>
      </c>
      <c r="Z291" s="7">
        <f t="shared" si="33"/>
        <v>1</v>
      </c>
      <c r="AA291" s="7">
        <f t="shared" si="34"/>
        <v>1</v>
      </c>
      <c r="AB291" s="7" t="b">
        <f t="shared" si="35"/>
        <v>1</v>
      </c>
      <c r="AC291" s="7" t="b">
        <f t="shared" si="36"/>
        <v>1</v>
      </c>
      <c r="AD291" s="7" t="b">
        <f t="shared" si="37"/>
        <v>1</v>
      </c>
      <c r="AE291" s="7" t="b">
        <f t="shared" si="38"/>
        <v>1</v>
      </c>
      <c r="AF291" s="7" t="b">
        <f t="shared" si="39"/>
        <v>1</v>
      </c>
      <c r="AH291" t="b">
        <f>AND(Table252102[[#This Row],[Developmental toxicity]:[Reproductive toxicity]])</f>
        <v>1</v>
      </c>
    </row>
    <row r="292" spans="1:34" x14ac:dyDescent="0.25">
      <c r="A292" s="3">
        <f t="shared" si="32"/>
        <v>291</v>
      </c>
      <c r="B292" s="3" t="s">
        <v>1440</v>
      </c>
      <c r="C292" s="3" t="s">
        <v>2573</v>
      </c>
      <c r="D292" s="3" t="s">
        <v>3526</v>
      </c>
      <c r="E292" s="12" t="s">
        <v>7846</v>
      </c>
      <c r="F292" t="s">
        <v>8685</v>
      </c>
      <c r="G292" t="s">
        <v>10254</v>
      </c>
      <c r="H292" t="s">
        <v>10254</v>
      </c>
      <c r="I292" t="s">
        <v>10255</v>
      </c>
      <c r="J292" s="3"/>
      <c r="K292" s="7" t="e">
        <v>#N/A</v>
      </c>
      <c r="L292" s="7" t="e">
        <v>#N/A</v>
      </c>
      <c r="M292" s="7" t="e">
        <v>#N/A</v>
      </c>
      <c r="N292" s="7" t="e">
        <v>#N/A</v>
      </c>
      <c r="O292" s="7" t="e">
        <v>#N/A</v>
      </c>
      <c r="P292" s="7" t="e">
        <v>#N/A</v>
      </c>
      <c r="Q292" s="7" t="e">
        <v>#N/A</v>
      </c>
      <c r="R292" s="7" t="e">
        <v>#N/A</v>
      </c>
      <c r="S292" s="7" t="e">
        <v>#N/A</v>
      </c>
      <c r="T292" s="7">
        <v>0</v>
      </c>
      <c r="U292" s="7" t="e">
        <v>#N/A</v>
      </c>
      <c r="V292" s="7" t="e">
        <v>#N/A</v>
      </c>
      <c r="W292" s="3">
        <v>1</v>
      </c>
      <c r="X292" s="3" t="e">
        <v>#N/A</v>
      </c>
      <c r="Y292" s="7" t="e">
        <v>#N/A</v>
      </c>
      <c r="Z292" s="7">
        <f t="shared" si="33"/>
        <v>1</v>
      </c>
      <c r="AA292" s="7">
        <f t="shared" si="34"/>
        <v>0</v>
      </c>
      <c r="AB292" s="7" t="b">
        <f t="shared" si="35"/>
        <v>1</v>
      </c>
      <c r="AC292" s="7" t="b">
        <f t="shared" si="36"/>
        <v>1</v>
      </c>
      <c r="AD292" s="7" t="b">
        <f t="shared" si="37"/>
        <v>1</v>
      </c>
      <c r="AE292" s="7" t="b">
        <f t="shared" si="38"/>
        <v>1</v>
      </c>
      <c r="AF292" s="7" t="b">
        <f t="shared" si="39"/>
        <v>0</v>
      </c>
      <c r="AH292" t="b">
        <f>AND(Table252102[[#This Row],[Developmental toxicity]:[Reproductive toxicity]])</f>
        <v>1</v>
      </c>
    </row>
    <row r="293" spans="1:34" x14ac:dyDescent="0.25">
      <c r="A293" s="3">
        <f t="shared" si="32"/>
        <v>292</v>
      </c>
      <c r="B293" s="3" t="s">
        <v>1440</v>
      </c>
      <c r="C293" s="3" t="s">
        <v>2570</v>
      </c>
      <c r="D293" s="3" t="s">
        <v>3523</v>
      </c>
      <c r="E293" s="12" t="s">
        <v>7843</v>
      </c>
      <c r="F293" t="s">
        <v>8682</v>
      </c>
      <c r="G293" t="s">
        <v>10247</v>
      </c>
      <c r="H293" t="s">
        <v>10247</v>
      </c>
      <c r="I293" t="s">
        <v>10248</v>
      </c>
      <c r="J293" s="3"/>
      <c r="K293" s="7" t="e">
        <v>#N/A</v>
      </c>
      <c r="L293" s="7" t="e">
        <v>#N/A</v>
      </c>
      <c r="M293" s="7" t="e">
        <v>#N/A</v>
      </c>
      <c r="N293" s="7" t="e">
        <v>#N/A</v>
      </c>
      <c r="O293" s="7" t="e">
        <v>#N/A</v>
      </c>
      <c r="P293" s="7" t="e">
        <v>#N/A</v>
      </c>
      <c r="Q293" s="7" t="e">
        <v>#N/A</v>
      </c>
      <c r="R293" s="7" t="e">
        <v>#N/A</v>
      </c>
      <c r="S293" s="7" t="e">
        <v>#N/A</v>
      </c>
      <c r="T293" s="7">
        <v>0</v>
      </c>
      <c r="U293" s="7" t="e">
        <v>#N/A</v>
      </c>
      <c r="V293" s="7" t="e">
        <v>#N/A</v>
      </c>
      <c r="W293" s="3">
        <v>1</v>
      </c>
      <c r="X293" s="3" t="e">
        <v>#N/A</v>
      </c>
      <c r="Y293" s="7" t="e">
        <v>#N/A</v>
      </c>
      <c r="Z293" s="7">
        <f t="shared" si="33"/>
        <v>1</v>
      </c>
      <c r="AA293" s="7">
        <f t="shared" si="34"/>
        <v>0</v>
      </c>
      <c r="AB293" s="7" t="b">
        <f t="shared" si="35"/>
        <v>1</v>
      </c>
      <c r="AC293" s="7" t="b">
        <f t="shared" si="36"/>
        <v>1</v>
      </c>
      <c r="AD293" s="7" t="b">
        <f t="shared" si="37"/>
        <v>1</v>
      </c>
      <c r="AE293" s="7" t="b">
        <f t="shared" si="38"/>
        <v>1</v>
      </c>
      <c r="AF293" s="7" t="b">
        <f t="shared" si="39"/>
        <v>0</v>
      </c>
      <c r="AH293" t="b">
        <f>AND(Table252102[[#This Row],[Developmental toxicity]:[Reproductive toxicity]])</f>
        <v>1</v>
      </c>
    </row>
    <row r="294" spans="1:34" x14ac:dyDescent="0.25">
      <c r="A294" s="3">
        <f t="shared" si="32"/>
        <v>293</v>
      </c>
      <c r="B294" s="3" t="s">
        <v>1440</v>
      </c>
      <c r="C294" s="3" t="s">
        <v>2568</v>
      </c>
      <c r="D294" s="3" t="s">
        <v>3521</v>
      </c>
      <c r="E294" s="12" t="s">
        <v>7841</v>
      </c>
      <c r="F294" t="s">
        <v>8680</v>
      </c>
      <c r="G294" t="s">
        <v>10242</v>
      </c>
      <c r="H294" t="s">
        <v>10242</v>
      </c>
      <c r="I294" t="s">
        <v>10243</v>
      </c>
      <c r="J294" s="3"/>
      <c r="K294" s="7" t="e">
        <v>#N/A</v>
      </c>
      <c r="L294" s="7" t="e">
        <v>#N/A</v>
      </c>
      <c r="M294" s="7" t="e">
        <v>#N/A</v>
      </c>
      <c r="N294" s="7" t="e">
        <v>#N/A</v>
      </c>
      <c r="O294" s="7" t="e">
        <v>#N/A</v>
      </c>
      <c r="P294" s="7" t="e">
        <v>#N/A</v>
      </c>
      <c r="Q294" s="7" t="e">
        <v>#N/A</v>
      </c>
      <c r="R294" s="7" t="e">
        <v>#N/A</v>
      </c>
      <c r="S294" s="7" t="e">
        <v>#N/A</v>
      </c>
      <c r="T294" s="7">
        <v>0</v>
      </c>
      <c r="U294" s="7" t="e">
        <v>#N/A</v>
      </c>
      <c r="V294" s="7" t="e">
        <v>#N/A</v>
      </c>
      <c r="W294" s="7" t="e">
        <v>#N/A</v>
      </c>
      <c r="X294" s="7" t="e">
        <v>#N/A</v>
      </c>
      <c r="Y294" s="7" t="e">
        <v>#N/A</v>
      </c>
      <c r="Z294" s="7">
        <f t="shared" si="33"/>
        <v>0</v>
      </c>
      <c r="AA294" s="7">
        <f t="shared" si="34"/>
        <v>0</v>
      </c>
      <c r="AB294" s="7" t="b">
        <f t="shared" si="35"/>
        <v>1</v>
      </c>
      <c r="AC294" s="7" t="b">
        <f t="shared" si="36"/>
        <v>0</v>
      </c>
      <c r="AD294" s="7" t="b">
        <f t="shared" si="37"/>
        <v>1</v>
      </c>
      <c r="AE294" s="7" t="b">
        <f t="shared" si="38"/>
        <v>0</v>
      </c>
      <c r="AF294" s="7" t="b">
        <f t="shared" si="39"/>
        <v>0</v>
      </c>
      <c r="AH294" t="b">
        <f>AND(Table252102[[#This Row],[Developmental toxicity]:[Reproductive toxicity]])</f>
        <v>0</v>
      </c>
    </row>
    <row r="295" spans="1:34" x14ac:dyDescent="0.25">
      <c r="A295" s="3">
        <f t="shared" si="32"/>
        <v>294</v>
      </c>
      <c r="B295" s="3">
        <v>472</v>
      </c>
      <c r="C295" s="3" t="s">
        <v>1030</v>
      </c>
      <c r="D295" s="3" t="s">
        <v>3198</v>
      </c>
      <c r="E295" s="29" t="s">
        <v>4867</v>
      </c>
      <c r="F295" s="3" t="s">
        <v>5773</v>
      </c>
      <c r="G295" s="3" t="s">
        <v>1031</v>
      </c>
      <c r="H295" s="3" t="s">
        <v>6210</v>
      </c>
      <c r="I295" s="3" t="s">
        <v>6781</v>
      </c>
      <c r="J295" s="3" t="s">
        <v>1430</v>
      </c>
      <c r="K295" s="7" t="e">
        <v>#N/A</v>
      </c>
      <c r="L295" s="7">
        <v>1</v>
      </c>
      <c r="M295" s="7" t="e">
        <v>#N/A</v>
      </c>
      <c r="N295" s="7" t="e">
        <v>#N/A</v>
      </c>
      <c r="O295" s="7" t="e">
        <v>#N/A</v>
      </c>
      <c r="P295" s="7" t="e">
        <v>#N/A</v>
      </c>
      <c r="Q295" s="7" t="e">
        <v>#N/A</v>
      </c>
      <c r="R295" s="7" t="e">
        <v>#N/A</v>
      </c>
      <c r="S295" s="7" t="e">
        <v>#N/A</v>
      </c>
      <c r="T295" s="7">
        <v>0</v>
      </c>
      <c r="U295" s="7" t="e">
        <v>#N/A</v>
      </c>
      <c r="V295" s="7" t="e">
        <v>#N/A</v>
      </c>
      <c r="W295" s="7" t="e">
        <v>#N/A</v>
      </c>
      <c r="X295" s="7" t="e">
        <v>#N/A</v>
      </c>
      <c r="Y295" s="7">
        <v>1</v>
      </c>
      <c r="Z295" s="7">
        <f t="shared" si="33"/>
        <v>1</v>
      </c>
      <c r="AA295" s="7">
        <f t="shared" si="34"/>
        <v>1</v>
      </c>
      <c r="AB295" s="7" t="b">
        <f t="shared" si="35"/>
        <v>1</v>
      </c>
      <c r="AC295" s="7" t="b">
        <f t="shared" si="36"/>
        <v>0</v>
      </c>
      <c r="AD295" s="7" t="b">
        <f t="shared" si="37"/>
        <v>1</v>
      </c>
      <c r="AE295" s="7" t="b">
        <f t="shared" si="38"/>
        <v>0</v>
      </c>
      <c r="AF295" s="7" t="b">
        <f t="shared" si="39"/>
        <v>0</v>
      </c>
      <c r="AH295" t="b">
        <f>AND(Table252102[[#This Row],[Developmental toxicity]:[Reproductive toxicity]])</f>
        <v>0</v>
      </c>
    </row>
    <row r="296" spans="1:34" x14ac:dyDescent="0.25">
      <c r="A296" s="3">
        <f t="shared" si="32"/>
        <v>295</v>
      </c>
      <c r="B296" s="3">
        <v>479</v>
      </c>
      <c r="C296" s="3" t="s">
        <v>1040</v>
      </c>
      <c r="D296" s="3" t="s">
        <v>5314</v>
      </c>
      <c r="E296" s="29" t="s">
        <v>4872</v>
      </c>
      <c r="F296" s="3" t="s">
        <v>5778</v>
      </c>
      <c r="G296" s="3" t="s">
        <v>1041</v>
      </c>
      <c r="H296" s="3" t="s">
        <v>6215</v>
      </c>
      <c r="I296" s="3" t="s">
        <v>6786</v>
      </c>
      <c r="J296" s="3" t="s">
        <v>1430</v>
      </c>
      <c r="K296" s="7" t="e">
        <v>#N/A</v>
      </c>
      <c r="L296" s="7">
        <v>1</v>
      </c>
      <c r="M296" s="7" t="e">
        <v>#N/A</v>
      </c>
      <c r="N296" s="7" t="e">
        <v>#N/A</v>
      </c>
      <c r="O296" s="7" t="e">
        <v>#N/A</v>
      </c>
      <c r="P296" s="7" t="e">
        <v>#N/A</v>
      </c>
      <c r="Q296" s="7" t="e">
        <v>#N/A</v>
      </c>
      <c r="R296" s="7" t="e">
        <v>#N/A</v>
      </c>
      <c r="S296" s="7" t="e">
        <v>#N/A</v>
      </c>
      <c r="T296" s="7" t="e">
        <v>#N/A</v>
      </c>
      <c r="U296" s="7" t="e">
        <v>#N/A</v>
      </c>
      <c r="V296" s="7" t="e">
        <v>#N/A</v>
      </c>
      <c r="W296" s="7" t="e">
        <v>#N/A</v>
      </c>
      <c r="X296" s="7" t="e">
        <v>#N/A</v>
      </c>
      <c r="Y296" s="7">
        <v>1</v>
      </c>
      <c r="Z296" s="7">
        <f t="shared" si="33"/>
        <v>1</v>
      </c>
      <c r="AA296" s="7">
        <f t="shared" si="34"/>
        <v>1</v>
      </c>
      <c r="AB296" s="7" t="b">
        <f t="shared" si="35"/>
        <v>1</v>
      </c>
      <c r="AC296" s="7" t="b">
        <f t="shared" si="36"/>
        <v>0</v>
      </c>
      <c r="AD296" s="7" t="b">
        <f t="shared" si="37"/>
        <v>0</v>
      </c>
      <c r="AE296" s="7" t="b">
        <f t="shared" si="38"/>
        <v>0</v>
      </c>
      <c r="AF296" s="7" t="b">
        <f t="shared" si="39"/>
        <v>0</v>
      </c>
      <c r="AH296" t="b">
        <f>AND(Table252102[[#This Row],[Developmental toxicity]:[Reproductive toxicity]])</f>
        <v>0</v>
      </c>
    </row>
    <row r="297" spans="1:34" x14ac:dyDescent="0.25">
      <c r="A297" s="3">
        <f t="shared" si="32"/>
        <v>296</v>
      </c>
      <c r="B297" s="3" t="s">
        <v>1440</v>
      </c>
      <c r="C297" s="3" t="s">
        <v>2679</v>
      </c>
      <c r="D297" s="3" t="s">
        <v>3641</v>
      </c>
      <c r="E297" s="29" t="s">
        <v>7951</v>
      </c>
      <c r="F297" s="3" t="s">
        <v>8789</v>
      </c>
      <c r="G297" s="3" t="s">
        <v>10507</v>
      </c>
      <c r="H297" s="3" t="s">
        <v>6211</v>
      </c>
      <c r="I297" s="3" t="s">
        <v>10508</v>
      </c>
      <c r="J297" s="3"/>
      <c r="K297" s="7" t="e">
        <v>#N/A</v>
      </c>
      <c r="L297" s="7">
        <v>1</v>
      </c>
      <c r="M297" s="7" t="e">
        <v>#N/A</v>
      </c>
      <c r="N297" s="7" t="e">
        <v>#N/A</v>
      </c>
      <c r="O297" s="7" t="e">
        <v>#N/A</v>
      </c>
      <c r="P297" s="7" t="e">
        <v>#N/A</v>
      </c>
      <c r="Q297" s="7" t="e">
        <v>#N/A</v>
      </c>
      <c r="R297" s="7" t="e">
        <v>#N/A</v>
      </c>
      <c r="S297" s="7" t="e">
        <v>#N/A</v>
      </c>
      <c r="T297" s="7">
        <v>0</v>
      </c>
      <c r="U297" s="7" t="e">
        <v>#N/A</v>
      </c>
      <c r="V297" s="7" t="e">
        <v>#N/A</v>
      </c>
      <c r="W297" s="7">
        <v>0</v>
      </c>
      <c r="X297" s="7" t="e">
        <v>#N/A</v>
      </c>
      <c r="Y297" s="7">
        <v>0</v>
      </c>
      <c r="Z297" s="7">
        <f t="shared" si="33"/>
        <v>1</v>
      </c>
      <c r="AA297" s="7">
        <f t="shared" si="34"/>
        <v>0</v>
      </c>
      <c r="AB297" s="7" t="b">
        <f t="shared" si="35"/>
        <v>1</v>
      </c>
      <c r="AC297" s="7" t="b">
        <f t="shared" si="36"/>
        <v>1</v>
      </c>
      <c r="AD297" s="7" t="b">
        <f t="shared" si="37"/>
        <v>1</v>
      </c>
      <c r="AE297" s="7" t="b">
        <f t="shared" si="38"/>
        <v>1</v>
      </c>
      <c r="AF297" s="7" t="b">
        <f t="shared" si="39"/>
        <v>0</v>
      </c>
      <c r="AH297" t="b">
        <f>AND(Table252102[[#This Row],[Developmental toxicity]:[Reproductive toxicity]])</f>
        <v>1</v>
      </c>
    </row>
    <row r="298" spans="1:34" x14ac:dyDescent="0.25">
      <c r="A298" s="3">
        <f t="shared" si="32"/>
        <v>297</v>
      </c>
      <c r="B298" s="3">
        <v>478</v>
      </c>
      <c r="C298" s="3" t="s">
        <v>1038</v>
      </c>
      <c r="D298" s="3" t="s">
        <v>5313</v>
      </c>
      <c r="E298" s="29" t="s">
        <v>4871</v>
      </c>
      <c r="F298" s="3" t="s">
        <v>5777</v>
      </c>
      <c r="G298" s="3" t="s">
        <v>1039</v>
      </c>
      <c r="H298" s="3" t="s">
        <v>6214</v>
      </c>
      <c r="I298" s="3" t="s">
        <v>6785</v>
      </c>
      <c r="J298" s="3" t="s">
        <v>1431</v>
      </c>
      <c r="K298" s="7" t="e">
        <v>#N/A</v>
      </c>
      <c r="L298" s="7">
        <v>1</v>
      </c>
      <c r="M298" s="7" t="e">
        <v>#N/A</v>
      </c>
      <c r="N298" s="7" t="e">
        <v>#N/A</v>
      </c>
      <c r="O298" s="7" t="e">
        <v>#N/A</v>
      </c>
      <c r="P298" s="7" t="e">
        <v>#N/A</v>
      </c>
      <c r="Q298" s="7" t="e">
        <v>#N/A</v>
      </c>
      <c r="R298" s="7" t="e">
        <v>#N/A</v>
      </c>
      <c r="S298" s="7" t="e">
        <v>#N/A</v>
      </c>
      <c r="T298" s="7" t="e">
        <v>#N/A</v>
      </c>
      <c r="U298" s="7" t="e">
        <v>#N/A</v>
      </c>
      <c r="V298" s="7" t="e">
        <v>#N/A</v>
      </c>
      <c r="W298" s="7" t="e">
        <v>#N/A</v>
      </c>
      <c r="X298" s="7" t="e">
        <v>#N/A</v>
      </c>
      <c r="Y298" s="7">
        <v>1</v>
      </c>
      <c r="Z298" s="7">
        <f t="shared" si="33"/>
        <v>1</v>
      </c>
      <c r="AA298" s="7">
        <f t="shared" si="34"/>
        <v>1</v>
      </c>
      <c r="AB298" s="7" t="b">
        <f t="shared" si="35"/>
        <v>1</v>
      </c>
      <c r="AC298" s="7" t="b">
        <f t="shared" si="36"/>
        <v>0</v>
      </c>
      <c r="AD298" s="7" t="b">
        <f t="shared" si="37"/>
        <v>0</v>
      </c>
      <c r="AE298" s="7" t="b">
        <f t="shared" si="38"/>
        <v>0</v>
      </c>
      <c r="AF298" s="7" t="b">
        <f t="shared" si="39"/>
        <v>0</v>
      </c>
      <c r="AH298" t="b">
        <f>AND(Table252102[[#This Row],[Developmental toxicity]:[Reproductive toxicity]])</f>
        <v>0</v>
      </c>
    </row>
    <row r="299" spans="1:34" x14ac:dyDescent="0.25">
      <c r="A299" s="3">
        <f t="shared" si="32"/>
        <v>298</v>
      </c>
      <c r="B299" s="3">
        <v>471</v>
      </c>
      <c r="C299" s="3" t="s">
        <v>1028</v>
      </c>
      <c r="D299" s="3" t="s">
        <v>5311</v>
      </c>
      <c r="E299" s="29" t="s">
        <v>4866</v>
      </c>
      <c r="F299" s="3" t="s">
        <v>5772</v>
      </c>
      <c r="G299" s="3" t="s">
        <v>1029</v>
      </c>
      <c r="H299" s="3" t="s">
        <v>6209</v>
      </c>
      <c r="I299" s="3" t="s">
        <v>6780</v>
      </c>
      <c r="J299" s="3" t="s">
        <v>1430</v>
      </c>
      <c r="K299" s="7" t="e">
        <v>#N/A</v>
      </c>
      <c r="L299" s="7">
        <v>1</v>
      </c>
      <c r="M299" s="7" t="e">
        <v>#N/A</v>
      </c>
      <c r="N299" s="7" t="e">
        <v>#N/A</v>
      </c>
      <c r="O299" s="7" t="e">
        <v>#N/A</v>
      </c>
      <c r="P299" s="7" t="e">
        <v>#N/A</v>
      </c>
      <c r="Q299" s="7" t="e">
        <v>#N/A</v>
      </c>
      <c r="R299" s="7" t="e">
        <v>#N/A</v>
      </c>
      <c r="S299" s="7" t="e">
        <v>#N/A</v>
      </c>
      <c r="T299" s="7" t="e">
        <v>#N/A</v>
      </c>
      <c r="U299" s="7" t="e">
        <v>#N/A</v>
      </c>
      <c r="V299" s="7" t="e">
        <v>#N/A</v>
      </c>
      <c r="W299" s="7" t="e">
        <v>#N/A</v>
      </c>
      <c r="X299" s="7" t="e">
        <v>#N/A</v>
      </c>
      <c r="Y299" s="7">
        <v>1</v>
      </c>
      <c r="Z299" s="7">
        <f t="shared" si="33"/>
        <v>1</v>
      </c>
      <c r="AA299" s="7">
        <f t="shared" si="34"/>
        <v>1</v>
      </c>
      <c r="AB299" s="7" t="b">
        <f t="shared" si="35"/>
        <v>1</v>
      </c>
      <c r="AC299" s="7" t="b">
        <f t="shared" si="36"/>
        <v>0</v>
      </c>
      <c r="AD299" s="7" t="b">
        <f t="shared" si="37"/>
        <v>0</v>
      </c>
      <c r="AE299" s="7" t="b">
        <f t="shared" si="38"/>
        <v>0</v>
      </c>
      <c r="AF299" s="7" t="b">
        <f t="shared" si="39"/>
        <v>0</v>
      </c>
      <c r="AH299" t="b">
        <f>AND(Table252102[[#This Row],[Developmental toxicity]:[Reproductive toxicity]])</f>
        <v>0</v>
      </c>
    </row>
    <row r="300" spans="1:34" x14ac:dyDescent="0.25">
      <c r="A300" s="3">
        <f t="shared" si="32"/>
        <v>299</v>
      </c>
      <c r="B300" s="3"/>
      <c r="C300" s="3" t="s">
        <v>11882</v>
      </c>
      <c r="D300" s="3" t="s">
        <v>11881</v>
      </c>
      <c r="E300" s="29" t="s">
        <v>15480</v>
      </c>
      <c r="F300" s="3" t="s">
        <v>15481</v>
      </c>
      <c r="G300" s="3" t="s">
        <v>15482</v>
      </c>
      <c r="H300" s="3" t="s">
        <v>11883</v>
      </c>
      <c r="I300" s="3" t="s">
        <v>15483</v>
      </c>
      <c r="J300" s="3"/>
      <c r="K300" s="7" t="e">
        <v>#N/A</v>
      </c>
      <c r="L300" s="7" t="e">
        <v>#N/A</v>
      </c>
      <c r="M300" s="7" t="e">
        <v>#N/A</v>
      </c>
      <c r="N300" s="7" t="e">
        <v>#N/A</v>
      </c>
      <c r="O300" s="7" t="e">
        <v>#N/A</v>
      </c>
      <c r="P300" s="7" t="e">
        <v>#N/A</v>
      </c>
      <c r="Q300" s="7" t="e">
        <v>#N/A</v>
      </c>
      <c r="R300" s="7" t="e">
        <v>#N/A</v>
      </c>
      <c r="S300" s="7" t="e">
        <v>#N/A</v>
      </c>
      <c r="T300" s="7" t="e">
        <v>#N/A</v>
      </c>
      <c r="U300" s="7" t="e">
        <v>#N/A</v>
      </c>
      <c r="V300" s="7" t="e">
        <v>#N/A</v>
      </c>
      <c r="W300" s="3">
        <v>0</v>
      </c>
      <c r="X300" s="3" t="e">
        <v>#N/A</v>
      </c>
      <c r="Y300" s="7" t="e">
        <v>#N/A</v>
      </c>
      <c r="Z300" s="7">
        <f t="shared" si="33"/>
        <v>0</v>
      </c>
      <c r="AA300" s="7">
        <f t="shared" si="34"/>
        <v>0</v>
      </c>
      <c r="AB300" s="7" t="b">
        <f t="shared" si="35"/>
        <v>0</v>
      </c>
      <c r="AC300" s="7" t="b">
        <f t="shared" si="36"/>
        <v>1</v>
      </c>
      <c r="AD300" s="7" t="b">
        <f t="shared" si="37"/>
        <v>0</v>
      </c>
      <c r="AE300" s="7" t="b">
        <f t="shared" si="38"/>
        <v>1</v>
      </c>
      <c r="AF300" s="7" t="b">
        <f t="shared" si="39"/>
        <v>0</v>
      </c>
      <c r="AH300" t="b">
        <f>AND(Table252102[[#This Row],[Developmental toxicity]:[Reproductive toxicity]])</f>
        <v>0</v>
      </c>
    </row>
    <row r="301" spans="1:34" x14ac:dyDescent="0.25">
      <c r="A301" s="3">
        <f t="shared" si="32"/>
        <v>300</v>
      </c>
      <c r="B301" s="3" t="s">
        <v>1440</v>
      </c>
      <c r="C301" s="3" t="s">
        <v>2280</v>
      </c>
      <c r="D301" s="3" t="s">
        <v>3192</v>
      </c>
      <c r="E301" s="12" t="s">
        <v>7558</v>
      </c>
      <c r="F301" t="s">
        <v>8405</v>
      </c>
      <c r="G301" t="s">
        <v>9640</v>
      </c>
      <c r="H301" t="s">
        <v>9640</v>
      </c>
      <c r="I301" t="s">
        <v>9641</v>
      </c>
      <c r="J301" s="3"/>
      <c r="K301" s="7" t="e">
        <v>#N/A</v>
      </c>
      <c r="L301" s="7" t="e">
        <v>#N/A</v>
      </c>
      <c r="M301" s="7" t="e">
        <v>#N/A</v>
      </c>
      <c r="N301" s="7" t="e">
        <v>#N/A</v>
      </c>
      <c r="O301" s="7" t="e">
        <v>#N/A</v>
      </c>
      <c r="P301" s="7" t="e">
        <v>#N/A</v>
      </c>
      <c r="Q301" s="7" t="e">
        <v>#N/A</v>
      </c>
      <c r="R301" s="7" t="e">
        <v>#N/A</v>
      </c>
      <c r="S301" s="7" t="e">
        <v>#N/A</v>
      </c>
      <c r="T301" s="7">
        <v>0</v>
      </c>
      <c r="U301" s="7" t="e">
        <v>#N/A</v>
      </c>
      <c r="V301" s="7" t="e">
        <v>#N/A</v>
      </c>
      <c r="W301" s="7" t="e">
        <v>#N/A</v>
      </c>
      <c r="X301" s="7" t="e">
        <v>#N/A</v>
      </c>
      <c r="Y301" s="7" t="e">
        <v>#N/A</v>
      </c>
      <c r="Z301" s="7">
        <f t="shared" si="33"/>
        <v>0</v>
      </c>
      <c r="AA301" s="7">
        <f t="shared" si="34"/>
        <v>0</v>
      </c>
      <c r="AB301" s="7" t="b">
        <f t="shared" si="35"/>
        <v>1</v>
      </c>
      <c r="AC301" s="7" t="b">
        <f t="shared" si="36"/>
        <v>0</v>
      </c>
      <c r="AD301" s="7" t="b">
        <f t="shared" si="37"/>
        <v>1</v>
      </c>
      <c r="AE301" s="7" t="b">
        <f t="shared" si="38"/>
        <v>0</v>
      </c>
      <c r="AF301" s="7" t="b">
        <f t="shared" si="39"/>
        <v>0</v>
      </c>
      <c r="AH301" t="b">
        <f>AND(Table252102[[#This Row],[Developmental toxicity]:[Reproductive toxicity]])</f>
        <v>0</v>
      </c>
    </row>
    <row r="302" spans="1:34" x14ac:dyDescent="0.25">
      <c r="A302" s="3">
        <f t="shared" si="32"/>
        <v>301</v>
      </c>
      <c r="B302" s="3" t="s">
        <v>1440</v>
      </c>
      <c r="C302" s="3" t="s">
        <v>1984</v>
      </c>
      <c r="D302" s="3" t="s">
        <v>2855</v>
      </c>
      <c r="E302" s="12" t="s">
        <v>7265</v>
      </c>
      <c r="F302" t="s">
        <v>8114</v>
      </c>
      <c r="G302" t="s">
        <v>9008</v>
      </c>
      <c r="H302" t="s">
        <v>9008</v>
      </c>
      <c r="I302" t="s">
        <v>9009</v>
      </c>
      <c r="J302" s="3"/>
      <c r="K302" s="7" t="e">
        <v>#N/A</v>
      </c>
      <c r="L302" s="7" t="e">
        <v>#N/A</v>
      </c>
      <c r="M302" s="7" t="e">
        <v>#N/A</v>
      </c>
      <c r="N302" s="7" t="e">
        <v>#N/A</v>
      </c>
      <c r="O302" s="7" t="e">
        <v>#N/A</v>
      </c>
      <c r="P302" s="7" t="e">
        <v>#N/A</v>
      </c>
      <c r="Q302" s="7" t="e">
        <v>#N/A</v>
      </c>
      <c r="R302" s="7" t="e">
        <v>#N/A</v>
      </c>
      <c r="S302" s="7" t="e">
        <v>#N/A</v>
      </c>
      <c r="T302" s="7">
        <v>0</v>
      </c>
      <c r="U302" s="7" t="e">
        <v>#N/A</v>
      </c>
      <c r="V302" s="7" t="e">
        <v>#N/A</v>
      </c>
      <c r="W302" s="7" t="e">
        <v>#N/A</v>
      </c>
      <c r="X302" s="7" t="e">
        <v>#N/A</v>
      </c>
      <c r="Y302" s="7" t="e">
        <v>#N/A</v>
      </c>
      <c r="Z302" s="7">
        <f t="shared" si="33"/>
        <v>0</v>
      </c>
      <c r="AA302" s="7">
        <f t="shared" si="34"/>
        <v>0</v>
      </c>
      <c r="AB302" s="7" t="b">
        <f t="shared" si="35"/>
        <v>1</v>
      </c>
      <c r="AC302" s="7" t="b">
        <f t="shared" si="36"/>
        <v>0</v>
      </c>
      <c r="AD302" s="7" t="b">
        <f t="shared" si="37"/>
        <v>1</v>
      </c>
      <c r="AE302" s="7" t="b">
        <f t="shared" si="38"/>
        <v>0</v>
      </c>
      <c r="AF302" s="7" t="b">
        <f t="shared" si="39"/>
        <v>0</v>
      </c>
      <c r="AH302" t="b">
        <f>AND(Table252102[[#This Row],[Developmental toxicity]:[Reproductive toxicity]])</f>
        <v>0</v>
      </c>
    </row>
    <row r="303" spans="1:34" x14ac:dyDescent="0.25">
      <c r="A303" s="3">
        <f t="shared" si="32"/>
        <v>302</v>
      </c>
      <c r="B303" s="3"/>
      <c r="C303" t="s">
        <v>21272</v>
      </c>
      <c r="D303" s="3" t="s">
        <v>20876</v>
      </c>
      <c r="E303" s="94" t="s">
        <v>21074</v>
      </c>
      <c r="F303" t="s">
        <v>21885</v>
      </c>
      <c r="G303" t="s">
        <v>21886</v>
      </c>
      <c r="H303" t="s">
        <v>21886</v>
      </c>
      <c r="I303" t="s">
        <v>21887</v>
      </c>
      <c r="J303" s="3"/>
      <c r="K303" s="7" t="e">
        <v>#N/A</v>
      </c>
      <c r="L303" s="7" t="e">
        <v>#N/A</v>
      </c>
      <c r="M303" s="7" t="e">
        <v>#N/A</v>
      </c>
      <c r="N303" s="7" t="e">
        <v>#N/A</v>
      </c>
      <c r="O303" s="7" t="e">
        <v>#N/A</v>
      </c>
      <c r="P303" s="7" t="e">
        <v>#N/A</v>
      </c>
      <c r="Q303" s="7" t="e">
        <v>#N/A</v>
      </c>
      <c r="R303" s="7" t="e">
        <v>#N/A</v>
      </c>
      <c r="S303" s="7" t="e">
        <v>#N/A</v>
      </c>
      <c r="T303" s="7" t="e">
        <v>#N/A</v>
      </c>
      <c r="U303" s="7" t="e">
        <v>#N/A</v>
      </c>
      <c r="V303" s="7" t="e">
        <v>#N/A</v>
      </c>
      <c r="W303" s="7" t="e">
        <v>#N/A</v>
      </c>
      <c r="X303" s="7" t="e">
        <v>#N/A</v>
      </c>
      <c r="Y303" s="7">
        <v>1</v>
      </c>
      <c r="Z303" s="7">
        <f t="shared" si="33"/>
        <v>1</v>
      </c>
      <c r="AA303" s="7">
        <f t="shared" si="34"/>
        <v>1</v>
      </c>
      <c r="AB303" s="7" t="b">
        <f t="shared" si="35"/>
        <v>1</v>
      </c>
      <c r="AC303" s="7" t="b">
        <f t="shared" si="36"/>
        <v>0</v>
      </c>
      <c r="AD303" s="7" t="b">
        <f t="shared" si="37"/>
        <v>0</v>
      </c>
      <c r="AE303" s="7" t="b">
        <f t="shared" si="38"/>
        <v>0</v>
      </c>
      <c r="AF303" s="7" t="b">
        <f t="shared" si="39"/>
        <v>0</v>
      </c>
      <c r="AH303" t="b">
        <f>AND(Table252102[[#This Row],[Developmental toxicity]:[Reproductive toxicity]])</f>
        <v>0</v>
      </c>
    </row>
    <row r="304" spans="1:34" x14ac:dyDescent="0.25">
      <c r="A304" s="3">
        <f t="shared" si="32"/>
        <v>303</v>
      </c>
      <c r="B304" s="3" t="s">
        <v>1440</v>
      </c>
      <c r="C304" s="3" t="s">
        <v>1950</v>
      </c>
      <c r="D304" s="3" t="s">
        <v>2815</v>
      </c>
      <c r="E304" s="29" t="s">
        <v>7233</v>
      </c>
      <c r="F304" s="3" t="s">
        <v>8082</v>
      </c>
      <c r="G304" s="3" t="s">
        <v>8943</v>
      </c>
      <c r="H304" s="3" t="s">
        <v>8943</v>
      </c>
      <c r="I304" s="3" t="s">
        <v>8944</v>
      </c>
      <c r="J304" s="3"/>
      <c r="K304" s="7" t="e">
        <v>#N/A</v>
      </c>
      <c r="L304" s="7" t="e">
        <v>#N/A</v>
      </c>
      <c r="M304" s="7" t="e">
        <v>#N/A</v>
      </c>
      <c r="N304" s="7" t="e">
        <v>#N/A</v>
      </c>
      <c r="O304" s="7" t="e">
        <v>#N/A</v>
      </c>
      <c r="P304" s="7" t="e">
        <v>#N/A</v>
      </c>
      <c r="Q304" s="7" t="e">
        <v>#N/A</v>
      </c>
      <c r="R304" s="7" t="e">
        <v>#N/A</v>
      </c>
      <c r="S304" s="7" t="e">
        <v>#N/A</v>
      </c>
      <c r="T304" s="7">
        <v>1</v>
      </c>
      <c r="U304" s="7" t="e">
        <v>#N/A</v>
      </c>
      <c r="V304" s="7" t="e">
        <v>#N/A</v>
      </c>
      <c r="W304" s="7" t="e">
        <v>#N/A</v>
      </c>
      <c r="X304" s="7" t="e">
        <v>#N/A</v>
      </c>
      <c r="Y304" s="7" t="e">
        <v>#N/A</v>
      </c>
      <c r="Z304" s="7">
        <f t="shared" si="33"/>
        <v>1</v>
      </c>
      <c r="AA304" s="7">
        <f t="shared" si="34"/>
        <v>1</v>
      </c>
      <c r="AB304" s="7" t="b">
        <f t="shared" si="35"/>
        <v>1</v>
      </c>
      <c r="AC304" s="7" t="b">
        <f t="shared" si="36"/>
        <v>0</v>
      </c>
      <c r="AD304" s="7" t="b">
        <f t="shared" si="37"/>
        <v>1</v>
      </c>
      <c r="AE304" s="7" t="b">
        <f t="shared" si="38"/>
        <v>0</v>
      </c>
      <c r="AF304" s="7" t="b">
        <f t="shared" si="39"/>
        <v>0</v>
      </c>
      <c r="AH304" t="b">
        <f>AND(Table252102[[#This Row],[Developmental toxicity]:[Reproductive toxicity]])</f>
        <v>0</v>
      </c>
    </row>
    <row r="305" spans="1:34" x14ac:dyDescent="0.25">
      <c r="A305" s="3">
        <f t="shared" si="32"/>
        <v>304</v>
      </c>
      <c r="B305" s="3"/>
      <c r="C305" s="3" t="s">
        <v>11234</v>
      </c>
      <c r="D305" s="3" t="s">
        <v>11233</v>
      </c>
      <c r="E305" s="29" t="s">
        <v>14307</v>
      </c>
      <c r="F305" s="3" t="s">
        <v>14308</v>
      </c>
      <c r="G305" s="3" t="s">
        <v>11235</v>
      </c>
      <c r="H305" s="3" t="s">
        <v>11235</v>
      </c>
      <c r="I305" s="3" t="s">
        <v>14309</v>
      </c>
      <c r="J305" s="3"/>
      <c r="K305" s="7" t="e">
        <v>#N/A</v>
      </c>
      <c r="L305" s="7" t="e">
        <v>#N/A</v>
      </c>
      <c r="M305" s="7" t="e">
        <v>#N/A</v>
      </c>
      <c r="N305" s="7" t="e">
        <v>#N/A</v>
      </c>
      <c r="O305" s="7" t="e">
        <v>#N/A</v>
      </c>
      <c r="P305" s="7" t="e">
        <v>#N/A</v>
      </c>
      <c r="Q305" s="7" t="e">
        <v>#N/A</v>
      </c>
      <c r="R305" s="7" t="e">
        <v>#N/A</v>
      </c>
      <c r="S305" s="7" t="e">
        <v>#N/A</v>
      </c>
      <c r="T305" s="7" t="e">
        <v>#N/A</v>
      </c>
      <c r="U305" s="7" t="e">
        <v>#N/A</v>
      </c>
      <c r="V305" s="7" t="e">
        <v>#N/A</v>
      </c>
      <c r="W305" s="7">
        <v>1</v>
      </c>
      <c r="X305" s="7" t="e">
        <v>#N/A</v>
      </c>
      <c r="Y305" s="7">
        <v>1</v>
      </c>
      <c r="Z305" s="7">
        <f t="shared" si="33"/>
        <v>1</v>
      </c>
      <c r="AA305" s="7">
        <f t="shared" si="34"/>
        <v>1</v>
      </c>
      <c r="AB305" s="7" t="b">
        <f t="shared" si="35"/>
        <v>1</v>
      </c>
      <c r="AC305" s="7" t="b">
        <f t="shared" si="36"/>
        <v>1</v>
      </c>
      <c r="AD305" s="7" t="b">
        <f t="shared" si="37"/>
        <v>0</v>
      </c>
      <c r="AE305" s="7" t="b">
        <f t="shared" si="38"/>
        <v>1</v>
      </c>
      <c r="AF305" s="7" t="b">
        <f t="shared" si="39"/>
        <v>0</v>
      </c>
      <c r="AH305" t="b">
        <f>AND(Table252102[[#This Row],[Developmental toxicity]:[Reproductive toxicity]])</f>
        <v>1</v>
      </c>
    </row>
    <row r="306" spans="1:34" x14ac:dyDescent="0.25">
      <c r="A306" s="3">
        <f t="shared" si="32"/>
        <v>305</v>
      </c>
      <c r="B306" s="3"/>
      <c r="C306" s="3" t="s">
        <v>12245</v>
      </c>
      <c r="D306" s="3" t="s">
        <v>12244</v>
      </c>
      <c r="E306" s="29" t="s">
        <v>15985</v>
      </c>
      <c r="F306" s="3" t="s">
        <v>15986</v>
      </c>
      <c r="G306" s="3" t="s">
        <v>15987</v>
      </c>
      <c r="H306" s="3" t="s">
        <v>15987</v>
      </c>
      <c r="I306" s="3" t="s">
        <v>15988</v>
      </c>
      <c r="J306" s="3"/>
      <c r="K306" s="7" t="e">
        <v>#N/A</v>
      </c>
      <c r="L306" s="7" t="e">
        <v>#N/A</v>
      </c>
      <c r="M306" s="7" t="e">
        <v>#N/A</v>
      </c>
      <c r="N306" s="7" t="e">
        <v>#N/A</v>
      </c>
      <c r="O306" s="7" t="e">
        <v>#N/A</v>
      </c>
      <c r="P306" s="7" t="e">
        <v>#N/A</v>
      </c>
      <c r="Q306" s="7" t="e">
        <v>#N/A</v>
      </c>
      <c r="R306" s="7" t="e">
        <v>#N/A</v>
      </c>
      <c r="S306" s="7" t="e">
        <v>#N/A</v>
      </c>
      <c r="T306" s="7" t="e">
        <v>#N/A</v>
      </c>
      <c r="U306" s="7" t="e">
        <v>#N/A</v>
      </c>
      <c r="V306" s="7" t="e">
        <v>#N/A</v>
      </c>
      <c r="W306" s="3">
        <v>0</v>
      </c>
      <c r="X306" s="3" t="e">
        <v>#N/A</v>
      </c>
      <c r="Y306" s="7" t="e">
        <v>#N/A</v>
      </c>
      <c r="Z306" s="7">
        <f t="shared" si="33"/>
        <v>0</v>
      </c>
      <c r="AA306" s="7">
        <f t="shared" si="34"/>
        <v>0</v>
      </c>
      <c r="AB306" s="7" t="b">
        <f t="shared" si="35"/>
        <v>0</v>
      </c>
      <c r="AC306" s="7" t="b">
        <f t="shared" si="36"/>
        <v>1</v>
      </c>
      <c r="AD306" s="7" t="b">
        <f t="shared" si="37"/>
        <v>0</v>
      </c>
      <c r="AE306" s="7" t="b">
        <f t="shared" si="38"/>
        <v>1</v>
      </c>
      <c r="AF306" s="7" t="b">
        <f t="shared" si="39"/>
        <v>0</v>
      </c>
      <c r="AH306" t="b">
        <f>AND(Table252102[[#This Row],[Developmental toxicity]:[Reproductive toxicity]])</f>
        <v>0</v>
      </c>
    </row>
    <row r="307" spans="1:34" x14ac:dyDescent="0.25">
      <c r="A307" s="3">
        <f t="shared" si="32"/>
        <v>306</v>
      </c>
      <c r="B307" s="3"/>
      <c r="C307" s="3" t="s">
        <v>11621</v>
      </c>
      <c r="D307" s="3" t="s">
        <v>11620</v>
      </c>
      <c r="E307" s="29" t="s">
        <v>15005</v>
      </c>
      <c r="F307" s="3" t="s">
        <v>15006</v>
      </c>
      <c r="G307" s="3" t="s">
        <v>15007</v>
      </c>
      <c r="H307" s="3" t="s">
        <v>15007</v>
      </c>
      <c r="I307" s="3" t="s">
        <v>15008</v>
      </c>
      <c r="J307" s="3"/>
      <c r="K307" s="7" t="e">
        <v>#N/A</v>
      </c>
      <c r="L307" s="7" t="e">
        <v>#N/A</v>
      </c>
      <c r="M307" s="7" t="e">
        <v>#N/A</v>
      </c>
      <c r="N307" s="7" t="e">
        <v>#N/A</v>
      </c>
      <c r="O307" s="7" t="e">
        <v>#N/A</v>
      </c>
      <c r="P307" s="7" t="e">
        <v>#N/A</v>
      </c>
      <c r="Q307" s="7" t="e">
        <v>#N/A</v>
      </c>
      <c r="R307" s="7" t="e">
        <v>#N/A</v>
      </c>
      <c r="S307" s="7" t="e">
        <v>#N/A</v>
      </c>
      <c r="T307" s="7" t="e">
        <v>#N/A</v>
      </c>
      <c r="U307" s="7" t="e">
        <v>#N/A</v>
      </c>
      <c r="V307" s="7" t="e">
        <v>#N/A</v>
      </c>
      <c r="W307" s="3">
        <v>1</v>
      </c>
      <c r="X307" s="3" t="e">
        <v>#N/A</v>
      </c>
      <c r="Y307" s="7" t="e">
        <v>#N/A</v>
      </c>
      <c r="Z307" s="7">
        <f t="shared" si="33"/>
        <v>1</v>
      </c>
      <c r="AA307" s="7">
        <f t="shared" si="34"/>
        <v>1</v>
      </c>
      <c r="AB307" s="7" t="b">
        <f t="shared" si="35"/>
        <v>0</v>
      </c>
      <c r="AC307" s="7" t="b">
        <f t="shared" si="36"/>
        <v>1</v>
      </c>
      <c r="AD307" s="7" t="b">
        <f t="shared" si="37"/>
        <v>0</v>
      </c>
      <c r="AE307" s="7" t="b">
        <f t="shared" si="38"/>
        <v>1</v>
      </c>
      <c r="AF307" s="7" t="b">
        <f t="shared" si="39"/>
        <v>0</v>
      </c>
      <c r="AH307" t="b">
        <f>AND(Table252102[[#This Row],[Developmental toxicity]:[Reproductive toxicity]])</f>
        <v>0</v>
      </c>
    </row>
    <row r="308" spans="1:34" x14ac:dyDescent="0.25">
      <c r="A308" s="3">
        <f t="shared" si="32"/>
        <v>307</v>
      </c>
      <c r="B308" s="3" t="s">
        <v>1440</v>
      </c>
      <c r="C308" s="3" t="s">
        <v>2761</v>
      </c>
      <c r="D308" s="3" t="s">
        <v>3740</v>
      </c>
      <c r="E308" s="12" t="s">
        <v>8031</v>
      </c>
      <c r="F308" t="s">
        <v>8864</v>
      </c>
      <c r="G308" t="s">
        <v>10681</v>
      </c>
      <c r="H308" t="s">
        <v>10681</v>
      </c>
      <c r="I308" t="s">
        <v>10682</v>
      </c>
      <c r="J308" s="3"/>
      <c r="K308" s="7" t="e">
        <v>#N/A</v>
      </c>
      <c r="L308" s="7" t="e">
        <v>#N/A</v>
      </c>
      <c r="M308" s="7" t="e">
        <v>#N/A</v>
      </c>
      <c r="N308" s="7" t="e">
        <v>#N/A</v>
      </c>
      <c r="O308" s="7" t="e">
        <v>#N/A</v>
      </c>
      <c r="P308" s="7" t="e">
        <v>#N/A</v>
      </c>
      <c r="Q308" s="7" t="e">
        <v>#N/A</v>
      </c>
      <c r="R308" s="7" t="e">
        <v>#N/A</v>
      </c>
      <c r="S308" s="7" t="e">
        <v>#N/A</v>
      </c>
      <c r="T308" s="7">
        <v>0</v>
      </c>
      <c r="U308" s="7" t="e">
        <v>#N/A</v>
      </c>
      <c r="V308" s="7" t="e">
        <v>#N/A</v>
      </c>
      <c r="W308" s="7" t="e">
        <v>#N/A</v>
      </c>
      <c r="X308" s="7" t="e">
        <v>#N/A</v>
      </c>
      <c r="Y308" s="7" t="e">
        <v>#N/A</v>
      </c>
      <c r="Z308" s="7">
        <f t="shared" si="33"/>
        <v>0</v>
      </c>
      <c r="AA308" s="7">
        <f t="shared" si="34"/>
        <v>0</v>
      </c>
      <c r="AB308" s="7" t="b">
        <f t="shared" si="35"/>
        <v>1</v>
      </c>
      <c r="AC308" s="7" t="b">
        <f t="shared" si="36"/>
        <v>0</v>
      </c>
      <c r="AD308" s="7" t="b">
        <f t="shared" si="37"/>
        <v>1</v>
      </c>
      <c r="AE308" s="7" t="b">
        <f t="shared" si="38"/>
        <v>0</v>
      </c>
      <c r="AF308" s="7" t="b">
        <f t="shared" si="39"/>
        <v>0</v>
      </c>
      <c r="AH308" t="b">
        <f>AND(Table252102[[#This Row],[Developmental toxicity]:[Reproductive toxicity]])</f>
        <v>0</v>
      </c>
    </row>
    <row r="309" spans="1:34" x14ac:dyDescent="0.25">
      <c r="A309" s="3">
        <f t="shared" si="32"/>
        <v>308</v>
      </c>
      <c r="B309" s="3"/>
      <c r="C309" t="s">
        <v>21156</v>
      </c>
      <c r="D309" s="3" t="s">
        <v>20760</v>
      </c>
      <c r="E309" s="94" t="s">
        <v>20958</v>
      </c>
      <c r="F309" t="s">
        <v>21525</v>
      </c>
      <c r="G309" t="s">
        <v>21526</v>
      </c>
      <c r="H309" t="s">
        <v>21526</v>
      </c>
      <c r="I309" t="s">
        <v>21527</v>
      </c>
      <c r="J309" s="3"/>
      <c r="K309" s="7" t="e">
        <v>#N/A</v>
      </c>
      <c r="L309" s="7" t="e">
        <v>#N/A</v>
      </c>
      <c r="M309" s="7" t="e">
        <v>#N/A</v>
      </c>
      <c r="N309" s="7" t="e">
        <v>#N/A</v>
      </c>
      <c r="O309" s="7" t="e">
        <v>#N/A</v>
      </c>
      <c r="P309" s="7" t="e">
        <v>#N/A</v>
      </c>
      <c r="Q309" s="7" t="e">
        <v>#N/A</v>
      </c>
      <c r="R309" s="7" t="e">
        <v>#N/A</v>
      </c>
      <c r="S309" s="7" t="e">
        <v>#N/A</v>
      </c>
      <c r="T309" s="7" t="e">
        <v>#N/A</v>
      </c>
      <c r="U309" s="7" t="e">
        <v>#N/A</v>
      </c>
      <c r="V309" s="7" t="e">
        <v>#N/A</v>
      </c>
      <c r="W309" s="7" t="e">
        <v>#N/A</v>
      </c>
      <c r="X309" s="7" t="e">
        <v>#N/A</v>
      </c>
      <c r="Y309" s="7">
        <v>1</v>
      </c>
      <c r="Z309" s="7">
        <f t="shared" si="33"/>
        <v>1</v>
      </c>
      <c r="AA309" s="7">
        <f t="shared" si="34"/>
        <v>1</v>
      </c>
      <c r="AB309" s="7" t="b">
        <f t="shared" si="35"/>
        <v>1</v>
      </c>
      <c r="AC309" s="7" t="b">
        <f t="shared" si="36"/>
        <v>0</v>
      </c>
      <c r="AD309" s="7" t="b">
        <f t="shared" si="37"/>
        <v>0</v>
      </c>
      <c r="AE309" s="7" t="b">
        <f t="shared" si="38"/>
        <v>0</v>
      </c>
      <c r="AF309" s="7" t="b">
        <f t="shared" si="39"/>
        <v>0</v>
      </c>
      <c r="AH309" t="b">
        <f>AND(Table252102[[#This Row],[Developmental toxicity]:[Reproductive toxicity]])</f>
        <v>0</v>
      </c>
    </row>
    <row r="310" spans="1:34" x14ac:dyDescent="0.25">
      <c r="A310" s="3">
        <f t="shared" si="32"/>
        <v>309</v>
      </c>
      <c r="B310" s="3">
        <v>455</v>
      </c>
      <c r="C310" s="3" t="s">
        <v>1001</v>
      </c>
      <c r="D310" s="3" t="s">
        <v>5303</v>
      </c>
      <c r="E310" s="29" t="s">
        <v>4854</v>
      </c>
      <c r="F310" s="3" t="s">
        <v>5761</v>
      </c>
      <c r="G310" s="3" t="s">
        <v>1002</v>
      </c>
      <c r="H310" s="3" t="s">
        <v>6199</v>
      </c>
      <c r="I310" s="3" t="s">
        <v>6765</v>
      </c>
      <c r="J310" s="3" t="s">
        <v>1431</v>
      </c>
      <c r="K310" s="7" t="e">
        <v>#N/A</v>
      </c>
      <c r="L310" s="7">
        <v>1</v>
      </c>
      <c r="M310" s="7" t="e">
        <v>#N/A</v>
      </c>
      <c r="N310" s="7" t="e">
        <v>#N/A</v>
      </c>
      <c r="O310" s="7" t="e">
        <v>#N/A</v>
      </c>
      <c r="P310" s="7" t="e">
        <v>#N/A</v>
      </c>
      <c r="Q310" s="7" t="e">
        <v>#N/A</v>
      </c>
      <c r="R310" s="7" t="e">
        <v>#N/A</v>
      </c>
      <c r="S310" s="7" t="e">
        <v>#N/A</v>
      </c>
      <c r="T310" s="7" t="e">
        <v>#N/A</v>
      </c>
      <c r="U310" s="7" t="e">
        <v>#N/A</v>
      </c>
      <c r="V310" s="7" t="e">
        <v>#N/A</v>
      </c>
      <c r="W310" s="7" t="e">
        <v>#N/A</v>
      </c>
      <c r="X310" s="7" t="e">
        <v>#N/A</v>
      </c>
      <c r="Y310" s="7">
        <v>1</v>
      </c>
      <c r="Z310" s="7">
        <f t="shared" si="33"/>
        <v>1</v>
      </c>
      <c r="AA310" s="7">
        <f t="shared" si="34"/>
        <v>1</v>
      </c>
      <c r="AB310" s="7" t="b">
        <f t="shared" si="35"/>
        <v>1</v>
      </c>
      <c r="AC310" s="7" t="b">
        <f t="shared" si="36"/>
        <v>0</v>
      </c>
      <c r="AD310" s="7" t="b">
        <f t="shared" si="37"/>
        <v>0</v>
      </c>
      <c r="AE310" s="7" t="b">
        <f t="shared" si="38"/>
        <v>0</v>
      </c>
      <c r="AF310" s="7" t="b">
        <f t="shared" si="39"/>
        <v>0</v>
      </c>
      <c r="AH310" t="b">
        <f>AND(Table252102[[#This Row],[Developmental toxicity]:[Reproductive toxicity]])</f>
        <v>0</v>
      </c>
    </row>
    <row r="311" spans="1:34" x14ac:dyDescent="0.25">
      <c r="A311" s="3">
        <f t="shared" si="32"/>
        <v>310</v>
      </c>
      <c r="B311" s="3" t="s">
        <v>1440</v>
      </c>
      <c r="C311" s="3" t="s">
        <v>2532</v>
      </c>
      <c r="D311" s="3" t="s">
        <v>3481</v>
      </c>
      <c r="E311" s="29" t="s">
        <v>7805</v>
      </c>
      <c r="F311" s="3" t="s">
        <v>8644</v>
      </c>
      <c r="G311" s="3" t="s">
        <v>10167</v>
      </c>
      <c r="H311" s="3" t="s">
        <v>10167</v>
      </c>
      <c r="I311" s="3" t="s">
        <v>10168</v>
      </c>
      <c r="J311" s="3"/>
      <c r="K311" s="7" t="e">
        <v>#N/A</v>
      </c>
      <c r="L311" s="7" t="e">
        <v>#N/A</v>
      </c>
      <c r="M311" s="7" t="e">
        <v>#N/A</v>
      </c>
      <c r="N311" s="7" t="e">
        <v>#N/A</v>
      </c>
      <c r="O311" s="7" t="e">
        <v>#N/A</v>
      </c>
      <c r="P311" s="7" t="e">
        <v>#N/A</v>
      </c>
      <c r="Q311" s="7" t="e">
        <v>#N/A</v>
      </c>
      <c r="R311" s="7" t="e">
        <v>#N/A</v>
      </c>
      <c r="S311" s="7" t="e">
        <v>#N/A</v>
      </c>
      <c r="T311" s="7">
        <v>1</v>
      </c>
      <c r="U311" s="7" t="e">
        <v>#N/A</v>
      </c>
      <c r="V311" s="7" t="e">
        <v>#N/A</v>
      </c>
      <c r="W311" s="7" t="e">
        <v>#N/A</v>
      </c>
      <c r="X311" s="7" t="e">
        <v>#N/A</v>
      </c>
      <c r="Y311" s="7" t="e">
        <v>#N/A</v>
      </c>
      <c r="Z311" s="7">
        <f t="shared" si="33"/>
        <v>1</v>
      </c>
      <c r="AA311" s="7">
        <f t="shared" si="34"/>
        <v>1</v>
      </c>
      <c r="AB311" s="7" t="b">
        <f t="shared" si="35"/>
        <v>1</v>
      </c>
      <c r="AC311" s="7" t="b">
        <f t="shared" si="36"/>
        <v>0</v>
      </c>
      <c r="AD311" s="7" t="b">
        <f t="shared" si="37"/>
        <v>1</v>
      </c>
      <c r="AE311" s="7" t="b">
        <f t="shared" si="38"/>
        <v>0</v>
      </c>
      <c r="AF311" s="7" t="b">
        <f t="shared" si="39"/>
        <v>0</v>
      </c>
      <c r="AH311" t="b">
        <f>AND(Table252102[[#This Row],[Developmental toxicity]:[Reproductive toxicity]])</f>
        <v>0</v>
      </c>
    </row>
    <row r="312" spans="1:34" x14ac:dyDescent="0.25">
      <c r="A312" s="3">
        <f t="shared" si="32"/>
        <v>311</v>
      </c>
      <c r="B312" s="3"/>
      <c r="C312" s="3" t="s">
        <v>12666</v>
      </c>
      <c r="D312" s="3" t="s">
        <v>12665</v>
      </c>
      <c r="E312" s="29" t="s">
        <v>16692</v>
      </c>
      <c r="F312" s="3" t="s">
        <v>16693</v>
      </c>
      <c r="G312" s="3" t="s">
        <v>12667</v>
      </c>
      <c r="H312" s="3" t="s">
        <v>12667</v>
      </c>
      <c r="I312" s="3" t="s">
        <v>16694</v>
      </c>
      <c r="J312" s="3"/>
      <c r="K312" s="7" t="e">
        <v>#N/A</v>
      </c>
      <c r="L312" s="7" t="e">
        <v>#N/A</v>
      </c>
      <c r="M312" s="7" t="e">
        <v>#N/A</v>
      </c>
      <c r="N312" s="7" t="e">
        <v>#N/A</v>
      </c>
      <c r="O312" s="7" t="e">
        <v>#N/A</v>
      </c>
      <c r="P312" s="7" t="e">
        <v>#N/A</v>
      </c>
      <c r="Q312" s="7" t="e">
        <v>#N/A</v>
      </c>
      <c r="R312" s="7" t="e">
        <v>#N/A</v>
      </c>
      <c r="S312" s="7" t="e">
        <v>#N/A</v>
      </c>
      <c r="T312" s="7" t="e">
        <v>#N/A</v>
      </c>
      <c r="U312" s="7" t="e">
        <v>#N/A</v>
      </c>
      <c r="V312" s="7" t="e">
        <v>#N/A</v>
      </c>
      <c r="W312" s="3">
        <v>0</v>
      </c>
      <c r="X312" s="3" t="e">
        <v>#N/A</v>
      </c>
      <c r="Y312" s="7" t="e">
        <v>#N/A</v>
      </c>
      <c r="Z312" s="7">
        <f t="shared" si="33"/>
        <v>0</v>
      </c>
      <c r="AA312" s="7">
        <f t="shared" si="34"/>
        <v>0</v>
      </c>
      <c r="AB312" s="7" t="b">
        <f t="shared" si="35"/>
        <v>0</v>
      </c>
      <c r="AC312" s="7" t="b">
        <f t="shared" si="36"/>
        <v>1</v>
      </c>
      <c r="AD312" s="7" t="b">
        <f t="shared" si="37"/>
        <v>0</v>
      </c>
      <c r="AE312" s="7" t="b">
        <f t="shared" si="38"/>
        <v>1</v>
      </c>
      <c r="AF312" s="7" t="b">
        <f t="shared" si="39"/>
        <v>0</v>
      </c>
      <c r="AH312" t="b">
        <f>AND(Table252102[[#This Row],[Developmental toxicity]:[Reproductive toxicity]])</f>
        <v>0</v>
      </c>
    </row>
    <row r="313" spans="1:34" x14ac:dyDescent="0.25">
      <c r="A313" s="3">
        <f t="shared" si="32"/>
        <v>312</v>
      </c>
      <c r="B313" s="3" t="s">
        <v>1440</v>
      </c>
      <c r="C313" s="3" t="s">
        <v>2414</v>
      </c>
      <c r="D313" s="3" t="s">
        <v>3343</v>
      </c>
      <c r="E313" s="29" t="s">
        <v>7691</v>
      </c>
      <c r="F313" s="3" t="s">
        <v>8532</v>
      </c>
      <c r="G313" s="3" t="s">
        <v>9921</v>
      </c>
      <c r="H313" s="3" t="s">
        <v>9921</v>
      </c>
      <c r="I313" s="3" t="s">
        <v>9922</v>
      </c>
      <c r="J313" s="3"/>
      <c r="K313" s="7" t="e">
        <v>#N/A</v>
      </c>
      <c r="L313" s="7" t="e">
        <v>#N/A</v>
      </c>
      <c r="M313" s="7" t="e">
        <v>#N/A</v>
      </c>
      <c r="N313" s="7" t="e">
        <v>#N/A</v>
      </c>
      <c r="O313" s="7" t="e">
        <v>#N/A</v>
      </c>
      <c r="P313" s="7" t="e">
        <v>#N/A</v>
      </c>
      <c r="Q313" s="7" t="e">
        <v>#N/A</v>
      </c>
      <c r="R313" s="7" t="e">
        <v>#N/A</v>
      </c>
      <c r="S313" s="7" t="e">
        <v>#N/A</v>
      </c>
      <c r="T313" s="7">
        <v>0</v>
      </c>
      <c r="U313" s="7" t="e">
        <v>#N/A</v>
      </c>
      <c r="V313" s="7" t="e">
        <v>#N/A</v>
      </c>
      <c r="W313" s="7">
        <v>0</v>
      </c>
      <c r="X313" s="7" t="e">
        <v>#N/A</v>
      </c>
      <c r="Y313" s="7">
        <v>0</v>
      </c>
      <c r="Z313" s="7">
        <f t="shared" si="33"/>
        <v>0</v>
      </c>
      <c r="AA313" s="7">
        <f t="shared" si="34"/>
        <v>0</v>
      </c>
      <c r="AB313" s="7" t="b">
        <f t="shared" si="35"/>
        <v>1</v>
      </c>
      <c r="AC313" s="7" t="b">
        <f t="shared" si="36"/>
        <v>1</v>
      </c>
      <c r="AD313" s="7" t="b">
        <f t="shared" si="37"/>
        <v>1</v>
      </c>
      <c r="AE313" s="7" t="b">
        <f t="shared" si="38"/>
        <v>1</v>
      </c>
      <c r="AF313" s="7" t="b">
        <f t="shared" si="39"/>
        <v>0</v>
      </c>
      <c r="AH313" t="b">
        <f>AND(Table252102[[#This Row],[Developmental toxicity]:[Reproductive toxicity]])</f>
        <v>1</v>
      </c>
    </row>
    <row r="314" spans="1:34" x14ac:dyDescent="0.25">
      <c r="A314" s="3">
        <f t="shared" si="32"/>
        <v>313</v>
      </c>
      <c r="B314" s="3" t="s">
        <v>1440</v>
      </c>
      <c r="C314" s="3" t="s">
        <v>2411</v>
      </c>
      <c r="D314" s="3" t="s">
        <v>3339</v>
      </c>
      <c r="E314" s="12" t="s">
        <v>7688</v>
      </c>
      <c r="F314" t="s">
        <v>8529</v>
      </c>
      <c r="G314" t="s">
        <v>9914</v>
      </c>
      <c r="H314" t="s">
        <v>9914</v>
      </c>
      <c r="I314" t="s">
        <v>9915</v>
      </c>
      <c r="J314" s="3"/>
      <c r="K314" s="7" t="e">
        <v>#N/A</v>
      </c>
      <c r="L314" s="7" t="e">
        <v>#N/A</v>
      </c>
      <c r="M314" s="7" t="e">
        <v>#N/A</v>
      </c>
      <c r="N314" s="7" t="e">
        <v>#N/A</v>
      </c>
      <c r="O314" s="7" t="e">
        <v>#N/A</v>
      </c>
      <c r="P314" s="7" t="e">
        <v>#N/A</v>
      </c>
      <c r="Q314" s="7" t="e">
        <v>#N/A</v>
      </c>
      <c r="R314" s="7" t="e">
        <v>#N/A</v>
      </c>
      <c r="S314" s="7" t="e">
        <v>#N/A</v>
      </c>
      <c r="T314" s="7">
        <v>0</v>
      </c>
      <c r="U314" s="7" t="e">
        <v>#N/A</v>
      </c>
      <c r="V314" s="7" t="e">
        <v>#N/A</v>
      </c>
      <c r="W314" s="7" t="e">
        <v>#N/A</v>
      </c>
      <c r="X314" s="7" t="e">
        <v>#N/A</v>
      </c>
      <c r="Y314" s="7" t="e">
        <v>#N/A</v>
      </c>
      <c r="Z314" s="7">
        <f t="shared" si="33"/>
        <v>0</v>
      </c>
      <c r="AA314" s="7">
        <f t="shared" si="34"/>
        <v>0</v>
      </c>
      <c r="AB314" s="7" t="b">
        <f t="shared" si="35"/>
        <v>1</v>
      </c>
      <c r="AC314" s="7" t="b">
        <f t="shared" si="36"/>
        <v>0</v>
      </c>
      <c r="AD314" s="7" t="b">
        <f t="shared" si="37"/>
        <v>1</v>
      </c>
      <c r="AE314" s="7" t="b">
        <f t="shared" si="38"/>
        <v>0</v>
      </c>
      <c r="AF314" s="7" t="b">
        <f t="shared" si="39"/>
        <v>0</v>
      </c>
      <c r="AH314" t="b">
        <f>AND(Table252102[[#This Row],[Developmental toxicity]:[Reproductive toxicity]])</f>
        <v>0</v>
      </c>
    </row>
    <row r="315" spans="1:34" x14ac:dyDescent="0.25">
      <c r="A315" s="3">
        <f t="shared" si="32"/>
        <v>314</v>
      </c>
      <c r="B315" s="3" t="s">
        <v>1440</v>
      </c>
      <c r="C315" s="3" t="s">
        <v>1931</v>
      </c>
      <c r="D315" s="3" t="s">
        <v>2795</v>
      </c>
      <c r="E315" s="29" t="s">
        <v>7214</v>
      </c>
      <c r="F315" s="3" t="s">
        <v>8063</v>
      </c>
      <c r="G315" s="3" t="s">
        <v>8905</v>
      </c>
      <c r="H315" s="3" t="s">
        <v>8905</v>
      </c>
      <c r="I315" s="3" t="s">
        <v>8906</v>
      </c>
      <c r="J315" s="3"/>
      <c r="K315" s="7" t="e">
        <v>#N/A</v>
      </c>
      <c r="L315" s="7" t="e">
        <v>#N/A</v>
      </c>
      <c r="M315" s="7" t="e">
        <v>#N/A</v>
      </c>
      <c r="N315" s="7" t="e">
        <v>#N/A</v>
      </c>
      <c r="O315" s="7" t="e">
        <v>#N/A</v>
      </c>
      <c r="P315" s="7" t="e">
        <v>#N/A</v>
      </c>
      <c r="Q315" s="7" t="e">
        <v>#N/A</v>
      </c>
      <c r="R315" s="7" t="e">
        <v>#N/A</v>
      </c>
      <c r="S315" s="7" t="e">
        <v>#N/A</v>
      </c>
      <c r="T315" s="7">
        <v>0</v>
      </c>
      <c r="U315" s="7" t="e">
        <v>#N/A</v>
      </c>
      <c r="V315" s="7" t="e">
        <v>#N/A</v>
      </c>
      <c r="W315" s="7" t="e">
        <v>#N/A</v>
      </c>
      <c r="X315" s="7" t="e">
        <v>#N/A</v>
      </c>
      <c r="Y315" s="7">
        <v>1</v>
      </c>
      <c r="Z315" s="7">
        <f t="shared" si="33"/>
        <v>1</v>
      </c>
      <c r="AA315" s="7">
        <f t="shared" si="34"/>
        <v>0</v>
      </c>
      <c r="AB315" s="7" t="b">
        <f t="shared" si="35"/>
        <v>1</v>
      </c>
      <c r="AC315" s="7" t="b">
        <f t="shared" si="36"/>
        <v>0</v>
      </c>
      <c r="AD315" s="7" t="b">
        <f t="shared" si="37"/>
        <v>1</v>
      </c>
      <c r="AE315" s="7" t="b">
        <f t="shared" si="38"/>
        <v>0</v>
      </c>
      <c r="AF315" s="7" t="b">
        <f t="shared" si="39"/>
        <v>0</v>
      </c>
      <c r="AH315" t="b">
        <f>AND(Table252102[[#This Row],[Developmental toxicity]:[Reproductive toxicity]])</f>
        <v>0</v>
      </c>
    </row>
    <row r="316" spans="1:34" x14ac:dyDescent="0.25">
      <c r="A316" s="3">
        <f t="shared" si="32"/>
        <v>315</v>
      </c>
      <c r="B316" s="3"/>
      <c r="C316" s="3" t="s">
        <v>12195</v>
      </c>
      <c r="D316" s="3" t="s">
        <v>12194</v>
      </c>
      <c r="E316" s="29" t="s">
        <v>15914</v>
      </c>
      <c r="F316" s="3" t="s">
        <v>15915</v>
      </c>
      <c r="G316" s="3" t="s">
        <v>12196</v>
      </c>
      <c r="H316" s="3" t="s">
        <v>12196</v>
      </c>
      <c r="I316" s="3" t="s">
        <v>15916</v>
      </c>
      <c r="J316" s="3"/>
      <c r="K316" s="7" t="e">
        <v>#N/A</v>
      </c>
      <c r="L316" s="7" t="e">
        <v>#N/A</v>
      </c>
      <c r="M316" s="7" t="e">
        <v>#N/A</v>
      </c>
      <c r="N316" s="7" t="e">
        <v>#N/A</v>
      </c>
      <c r="O316" s="7" t="e">
        <v>#N/A</v>
      </c>
      <c r="P316" s="7" t="e">
        <v>#N/A</v>
      </c>
      <c r="Q316" s="7" t="e">
        <v>#N/A</v>
      </c>
      <c r="R316" s="7" t="e">
        <v>#N/A</v>
      </c>
      <c r="S316" s="7" t="e">
        <v>#N/A</v>
      </c>
      <c r="T316" s="7" t="e">
        <v>#N/A</v>
      </c>
      <c r="U316" s="7" t="e">
        <v>#N/A</v>
      </c>
      <c r="V316" s="7" t="e">
        <v>#N/A</v>
      </c>
      <c r="W316" s="3">
        <v>0</v>
      </c>
      <c r="X316" s="3" t="e">
        <v>#N/A</v>
      </c>
      <c r="Y316" s="7" t="e">
        <v>#N/A</v>
      </c>
      <c r="Z316" s="7">
        <f t="shared" si="33"/>
        <v>0</v>
      </c>
      <c r="AA316" s="7">
        <f t="shared" si="34"/>
        <v>0</v>
      </c>
      <c r="AB316" s="7" t="b">
        <f t="shared" si="35"/>
        <v>0</v>
      </c>
      <c r="AC316" s="7" t="b">
        <f t="shared" si="36"/>
        <v>1</v>
      </c>
      <c r="AD316" s="7" t="b">
        <f t="shared" si="37"/>
        <v>0</v>
      </c>
      <c r="AE316" s="7" t="b">
        <f t="shared" si="38"/>
        <v>1</v>
      </c>
      <c r="AF316" s="7" t="b">
        <f t="shared" si="39"/>
        <v>0</v>
      </c>
      <c r="AH316" t="b">
        <f>AND(Table252102[[#This Row],[Developmental toxicity]:[Reproductive toxicity]])</f>
        <v>0</v>
      </c>
    </row>
    <row r="317" spans="1:34" x14ac:dyDescent="0.25">
      <c r="A317" s="3">
        <f t="shared" si="32"/>
        <v>316</v>
      </c>
      <c r="B317" s="3"/>
      <c r="C317" t="s">
        <v>21192</v>
      </c>
      <c r="D317" s="3" t="s">
        <v>20796</v>
      </c>
      <c r="E317" s="94" t="s">
        <v>20994</v>
      </c>
      <c r="F317" t="s">
        <v>21638</v>
      </c>
      <c r="G317" t="s">
        <v>21639</v>
      </c>
      <c r="H317" t="s">
        <v>21639</v>
      </c>
      <c r="I317" t="s">
        <v>21640</v>
      </c>
      <c r="J317" s="3"/>
      <c r="K317" s="7" t="e">
        <v>#N/A</v>
      </c>
      <c r="L317" s="7" t="e">
        <v>#N/A</v>
      </c>
      <c r="M317" s="7" t="e">
        <v>#N/A</v>
      </c>
      <c r="N317" s="7" t="e">
        <v>#N/A</v>
      </c>
      <c r="O317" s="7" t="e">
        <v>#N/A</v>
      </c>
      <c r="P317" s="7" t="e">
        <v>#N/A</v>
      </c>
      <c r="Q317" s="7" t="e">
        <v>#N/A</v>
      </c>
      <c r="R317" s="7" t="e">
        <v>#N/A</v>
      </c>
      <c r="S317" s="7" t="e">
        <v>#N/A</v>
      </c>
      <c r="T317" s="7" t="e">
        <v>#N/A</v>
      </c>
      <c r="U317" s="7" t="e">
        <v>#N/A</v>
      </c>
      <c r="V317" s="7" t="e">
        <v>#N/A</v>
      </c>
      <c r="W317" s="7" t="e">
        <v>#N/A</v>
      </c>
      <c r="X317" s="7" t="e">
        <v>#N/A</v>
      </c>
      <c r="Y317" s="7">
        <v>1</v>
      </c>
      <c r="Z317" s="7">
        <f t="shared" si="33"/>
        <v>1</v>
      </c>
      <c r="AA317" s="7">
        <f t="shared" si="34"/>
        <v>1</v>
      </c>
      <c r="AB317" s="7" t="b">
        <f t="shared" si="35"/>
        <v>1</v>
      </c>
      <c r="AC317" s="7" t="b">
        <f t="shared" si="36"/>
        <v>0</v>
      </c>
      <c r="AD317" s="7" t="b">
        <f t="shared" si="37"/>
        <v>0</v>
      </c>
      <c r="AE317" s="7" t="b">
        <f t="shared" si="38"/>
        <v>0</v>
      </c>
      <c r="AF317" s="7" t="b">
        <f t="shared" si="39"/>
        <v>0</v>
      </c>
      <c r="AH317" t="b">
        <f>AND(Table252102[[#This Row],[Developmental toxicity]:[Reproductive toxicity]])</f>
        <v>0</v>
      </c>
    </row>
    <row r="318" spans="1:34" x14ac:dyDescent="0.25">
      <c r="A318" s="3">
        <f t="shared" si="32"/>
        <v>317</v>
      </c>
      <c r="B318" s="3"/>
      <c r="C318" s="3" t="s">
        <v>11273</v>
      </c>
      <c r="D318" s="3" t="s">
        <v>11272</v>
      </c>
      <c r="E318" s="29" t="s">
        <v>14359</v>
      </c>
      <c r="F318" s="3" t="s">
        <v>14360</v>
      </c>
      <c r="G318" s="3" t="s">
        <v>14361</v>
      </c>
      <c r="H318" s="3" t="s">
        <v>14362</v>
      </c>
      <c r="I318" s="3" t="s">
        <v>14363</v>
      </c>
      <c r="J318" s="3"/>
      <c r="K318" s="7" t="e">
        <v>#N/A</v>
      </c>
      <c r="L318" s="7" t="e">
        <v>#N/A</v>
      </c>
      <c r="M318" s="7" t="e">
        <v>#N/A</v>
      </c>
      <c r="N318" s="7" t="e">
        <v>#N/A</v>
      </c>
      <c r="O318" s="7" t="e">
        <v>#N/A</v>
      </c>
      <c r="P318" s="7" t="e">
        <v>#N/A</v>
      </c>
      <c r="Q318" s="7" t="e">
        <v>#N/A</v>
      </c>
      <c r="R318" s="7" t="e">
        <v>#N/A</v>
      </c>
      <c r="S318" s="7" t="e">
        <v>#N/A</v>
      </c>
      <c r="T318" s="7" t="e">
        <v>#N/A</v>
      </c>
      <c r="U318" s="7" t="e">
        <v>#N/A</v>
      </c>
      <c r="V318" s="7" t="e">
        <v>#N/A</v>
      </c>
      <c r="W318" s="3">
        <v>1</v>
      </c>
      <c r="X318" s="3" t="e">
        <v>#N/A</v>
      </c>
      <c r="Y318" s="7" t="e">
        <v>#N/A</v>
      </c>
      <c r="Z318" s="7">
        <f t="shared" si="33"/>
        <v>1</v>
      </c>
      <c r="AA318" s="7">
        <f t="shared" si="34"/>
        <v>1</v>
      </c>
      <c r="AB318" s="7" t="b">
        <f t="shared" si="35"/>
        <v>0</v>
      </c>
      <c r="AC318" s="7" t="b">
        <f t="shared" si="36"/>
        <v>1</v>
      </c>
      <c r="AD318" s="7" t="b">
        <f t="shared" si="37"/>
        <v>0</v>
      </c>
      <c r="AE318" s="7" t="b">
        <f t="shared" si="38"/>
        <v>1</v>
      </c>
      <c r="AF318" s="7" t="b">
        <f t="shared" si="39"/>
        <v>0</v>
      </c>
      <c r="AH318" t="b">
        <f>AND(Table252102[[#This Row],[Developmental toxicity]:[Reproductive toxicity]])</f>
        <v>0</v>
      </c>
    </row>
    <row r="319" spans="1:34" x14ac:dyDescent="0.25">
      <c r="A319" s="3">
        <f t="shared" si="32"/>
        <v>318</v>
      </c>
      <c r="B319" s="3">
        <v>243</v>
      </c>
      <c r="C319" s="3" t="s">
        <v>693</v>
      </c>
      <c r="D319" s="3" t="s">
        <v>3130</v>
      </c>
      <c r="E319" s="29" t="s">
        <v>4717</v>
      </c>
      <c r="F319" s="3" t="s">
        <v>5634</v>
      </c>
      <c r="G319" s="3" t="s">
        <v>694</v>
      </c>
      <c r="H319" s="3" t="s">
        <v>6110</v>
      </c>
      <c r="I319" s="3" t="s">
        <v>6557</v>
      </c>
      <c r="J319" s="3" t="s">
        <v>1431</v>
      </c>
      <c r="K319" s="7" t="e">
        <v>#N/A</v>
      </c>
      <c r="L319" s="7">
        <v>1</v>
      </c>
      <c r="M319" s="7" t="e">
        <v>#N/A</v>
      </c>
      <c r="N319" s="7" t="e">
        <v>#N/A</v>
      </c>
      <c r="O319" s="7" t="e">
        <v>#N/A</v>
      </c>
      <c r="P319" s="7" t="e">
        <v>#N/A</v>
      </c>
      <c r="Q319" s="7" t="e">
        <v>#N/A</v>
      </c>
      <c r="R319" s="7" t="e">
        <v>#N/A</v>
      </c>
      <c r="S319" s="7" t="e">
        <v>#N/A</v>
      </c>
      <c r="T319" s="7">
        <v>0</v>
      </c>
      <c r="U319" s="7" t="e">
        <v>#N/A</v>
      </c>
      <c r="V319" s="7" t="e">
        <v>#N/A</v>
      </c>
      <c r="W319" s="7" t="e">
        <v>#N/A</v>
      </c>
      <c r="X319" s="7" t="e">
        <v>#N/A</v>
      </c>
      <c r="Y319" s="7">
        <v>1</v>
      </c>
      <c r="Z319" s="7">
        <f t="shared" si="33"/>
        <v>1</v>
      </c>
      <c r="AA319" s="7">
        <f t="shared" si="34"/>
        <v>1</v>
      </c>
      <c r="AB319" s="7" t="b">
        <f t="shared" si="35"/>
        <v>1</v>
      </c>
      <c r="AC319" s="7" t="b">
        <f t="shared" si="36"/>
        <v>0</v>
      </c>
      <c r="AD319" s="7" t="b">
        <f t="shared" si="37"/>
        <v>1</v>
      </c>
      <c r="AE319" s="7" t="b">
        <f t="shared" si="38"/>
        <v>0</v>
      </c>
      <c r="AF319" s="7" t="b">
        <f t="shared" si="39"/>
        <v>0</v>
      </c>
      <c r="AH319" t="b">
        <f>AND(Table252102[[#This Row],[Developmental toxicity]:[Reproductive toxicity]])</f>
        <v>0</v>
      </c>
    </row>
    <row r="320" spans="1:34" x14ac:dyDescent="0.25">
      <c r="A320" s="3">
        <f t="shared" si="32"/>
        <v>319</v>
      </c>
      <c r="B320" s="3">
        <v>13084</v>
      </c>
      <c r="C320" s="3" t="s">
        <v>698</v>
      </c>
      <c r="D320" s="3" t="s">
        <v>23</v>
      </c>
      <c r="E320" s="29" t="s">
        <v>3949</v>
      </c>
      <c r="F320" s="3" t="s">
        <v>3786</v>
      </c>
      <c r="G320" s="3" t="s">
        <v>24</v>
      </c>
      <c r="H320" s="3" t="s">
        <v>4206</v>
      </c>
      <c r="I320" s="3" t="s">
        <v>4207</v>
      </c>
      <c r="J320" s="3" t="s">
        <v>20</v>
      </c>
      <c r="K320" s="7" t="e">
        <v>#N/A</v>
      </c>
      <c r="L320" s="7">
        <v>1</v>
      </c>
      <c r="M320" s="7" t="e">
        <v>#N/A</v>
      </c>
      <c r="N320" s="7" t="e">
        <v>#N/A</v>
      </c>
      <c r="O320" s="7" t="e">
        <v>#N/A</v>
      </c>
      <c r="P320" s="7" t="e">
        <v>#N/A</v>
      </c>
      <c r="Q320" s="7" t="e">
        <v>#N/A</v>
      </c>
      <c r="R320" s="7" t="e">
        <v>#N/A</v>
      </c>
      <c r="S320" s="7" t="e">
        <v>#N/A</v>
      </c>
      <c r="T320" s="7" t="e">
        <v>#N/A</v>
      </c>
      <c r="U320" s="7" t="e">
        <v>#N/A</v>
      </c>
      <c r="V320" s="7" t="e">
        <v>#N/A</v>
      </c>
      <c r="W320" s="7" t="e">
        <v>#N/A</v>
      </c>
      <c r="X320" s="7">
        <v>1</v>
      </c>
      <c r="Y320" s="7">
        <v>1</v>
      </c>
      <c r="Z320" s="7">
        <f t="shared" si="33"/>
        <v>1</v>
      </c>
      <c r="AA320" s="7">
        <f t="shared" si="34"/>
        <v>1</v>
      </c>
      <c r="AB320" s="7" t="b">
        <f t="shared" si="35"/>
        <v>1</v>
      </c>
      <c r="AC320" s="7" t="b">
        <f t="shared" si="36"/>
        <v>0</v>
      </c>
      <c r="AD320" s="7" t="b">
        <f t="shared" si="37"/>
        <v>0</v>
      </c>
      <c r="AE320" s="7" t="b">
        <f t="shared" si="38"/>
        <v>0</v>
      </c>
      <c r="AF320" s="7" t="b">
        <f t="shared" si="39"/>
        <v>0</v>
      </c>
      <c r="AH320" t="b">
        <f>AND(Table252102[[#This Row],[Developmental toxicity]:[Reproductive toxicity]])</f>
        <v>0</v>
      </c>
    </row>
    <row r="321" spans="1:34" x14ac:dyDescent="0.25">
      <c r="A321" s="3">
        <f t="shared" ref="A321:A384" si="40">ROW(A320)</f>
        <v>320</v>
      </c>
      <c r="B321" s="3"/>
      <c r="C321" s="3" t="s">
        <v>11268</v>
      </c>
      <c r="D321" s="3" t="s">
        <v>11267</v>
      </c>
      <c r="E321" s="29" t="s">
        <v>14351</v>
      </c>
      <c r="F321" s="3" t="s">
        <v>14352</v>
      </c>
      <c r="G321" s="3" t="s">
        <v>14353</v>
      </c>
      <c r="H321" s="3" t="s">
        <v>14354</v>
      </c>
      <c r="I321" s="3" t="s">
        <v>14355</v>
      </c>
      <c r="J321" s="3"/>
      <c r="K321" s="7" t="e">
        <v>#N/A</v>
      </c>
      <c r="L321" s="7" t="e">
        <v>#N/A</v>
      </c>
      <c r="M321" s="7" t="e">
        <v>#N/A</v>
      </c>
      <c r="N321" s="7" t="e">
        <v>#N/A</v>
      </c>
      <c r="O321" s="7" t="e">
        <v>#N/A</v>
      </c>
      <c r="P321" s="7" t="e">
        <v>#N/A</v>
      </c>
      <c r="Q321" s="7" t="e">
        <v>#N/A</v>
      </c>
      <c r="R321" s="7" t="e">
        <v>#N/A</v>
      </c>
      <c r="S321" s="7" t="e">
        <v>#N/A</v>
      </c>
      <c r="T321" s="7" t="e">
        <v>#N/A</v>
      </c>
      <c r="U321" s="7" t="e">
        <v>#N/A</v>
      </c>
      <c r="V321" s="7" t="e">
        <v>#N/A</v>
      </c>
      <c r="W321" s="3">
        <v>1</v>
      </c>
      <c r="X321" s="3" t="e">
        <v>#N/A</v>
      </c>
      <c r="Y321" s="7" t="e">
        <v>#N/A</v>
      </c>
      <c r="Z321" s="7">
        <f t="shared" ref="Z321:Z384" si="41">IF(COUNTIF(K321:Y321,1)&gt;0,1,0)</f>
        <v>1</v>
      </c>
      <c r="AA321" s="7">
        <f t="shared" ref="AA321:AA384" si="42">IF(COUNTIF(K321:Y321,1)&gt;COUNTIF(K321:Y321,0),1,0)</f>
        <v>1</v>
      </c>
      <c r="AB321" s="7" t="b">
        <f t="shared" ref="AB321:AB384" si="43">OR(IF(COUNT(K321)&gt;0,TRUE,FALSE),IF(COUNT(M321)&gt;0,TRUE,FALSE),IF(COUNT(T321:V321)&gt;0,TRUE,FALSE),IF(COUNT(X321:Y321)&gt;0,TRUE,FALSE))</f>
        <v>0</v>
      </c>
      <c r="AC321" s="7" t="b">
        <f t="shared" ref="AC321:AC384" si="44">OR(IF(COUNT(N321:S321)&gt;0,TRUE,FALSE),IF(COUNT(W321)&gt;0,TRUE,FALSE))</f>
        <v>1</v>
      </c>
      <c r="AD321" s="7" t="b">
        <f t="shared" ref="AD321:AD384" si="45">OR(IF(COUNT(T321:V321)&gt;0,TRUE,FALSE),IF(COUNT(P321:S321)&gt;0,TRUE,FALSE))</f>
        <v>0</v>
      </c>
      <c r="AE321" s="7" t="b">
        <f t="shared" ref="AE321:AE384" si="46">OR(IF(COUNT(K321)&gt;0,TRUE,FALSE),,IF(COUNT(W321)&gt;0,TRUE,FALSE),IF(COUNT(M321:O321)&gt;0,TRUE,FALSE))</f>
        <v>1</v>
      </c>
      <c r="AF321" s="7" t="b">
        <f t="shared" ref="AF321:AF384" si="47">OR(IF(COUNT(U321:V321)&gt;0,TRUE,FALSE),IF(COUNT(M321)&gt;0,TRUE,FALSE),IF(COUNT(N321:S321)&gt;0,TRUE,FALSE))</f>
        <v>0</v>
      </c>
      <c r="AH321" t="b">
        <f>AND(Table252102[[#This Row],[Developmental toxicity]:[Reproductive toxicity]])</f>
        <v>0</v>
      </c>
    </row>
    <row r="322" spans="1:34" x14ac:dyDescent="0.25">
      <c r="A322" s="3">
        <f t="shared" si="40"/>
        <v>321</v>
      </c>
      <c r="B322" s="3"/>
      <c r="C322" s="3" t="s">
        <v>12758</v>
      </c>
      <c r="D322" s="3" t="s">
        <v>12757</v>
      </c>
      <c r="E322" s="29" t="s">
        <v>16832</v>
      </c>
      <c r="F322" s="3" t="s">
        <v>16833</v>
      </c>
      <c r="G322" s="3" t="s">
        <v>12759</v>
      </c>
      <c r="H322" s="3" t="s">
        <v>12759</v>
      </c>
      <c r="I322" s="3" t="s">
        <v>16834</v>
      </c>
      <c r="J322" s="3"/>
      <c r="K322" s="7" t="e">
        <v>#N/A</v>
      </c>
      <c r="L322" s="7" t="e">
        <v>#N/A</v>
      </c>
      <c r="M322" s="7" t="e">
        <v>#N/A</v>
      </c>
      <c r="N322" s="7" t="e">
        <v>#N/A</v>
      </c>
      <c r="O322" s="7" t="e">
        <v>#N/A</v>
      </c>
      <c r="P322" s="7" t="e">
        <v>#N/A</v>
      </c>
      <c r="Q322" s="7" t="e">
        <v>#N/A</v>
      </c>
      <c r="R322" s="7" t="e">
        <v>#N/A</v>
      </c>
      <c r="S322" s="7" t="e">
        <v>#N/A</v>
      </c>
      <c r="T322" s="7" t="e">
        <v>#N/A</v>
      </c>
      <c r="U322" s="7" t="e">
        <v>#N/A</v>
      </c>
      <c r="V322" s="7" t="e">
        <v>#N/A</v>
      </c>
      <c r="W322" s="3">
        <v>0</v>
      </c>
      <c r="X322" s="3" t="e">
        <v>#N/A</v>
      </c>
      <c r="Y322" s="7" t="e">
        <v>#N/A</v>
      </c>
      <c r="Z322" s="7">
        <f t="shared" si="41"/>
        <v>0</v>
      </c>
      <c r="AA322" s="7">
        <f t="shared" si="42"/>
        <v>0</v>
      </c>
      <c r="AB322" s="7" t="b">
        <f t="shared" si="43"/>
        <v>0</v>
      </c>
      <c r="AC322" s="7" t="b">
        <f t="shared" si="44"/>
        <v>1</v>
      </c>
      <c r="AD322" s="7" t="b">
        <f t="shared" si="45"/>
        <v>0</v>
      </c>
      <c r="AE322" s="7" t="b">
        <f t="shared" si="46"/>
        <v>1</v>
      </c>
      <c r="AF322" s="7" t="b">
        <f t="shared" si="47"/>
        <v>0</v>
      </c>
      <c r="AH322" t="b">
        <f>AND(Table252102[[#This Row],[Developmental toxicity]:[Reproductive toxicity]])</f>
        <v>0</v>
      </c>
    </row>
    <row r="323" spans="1:34" x14ac:dyDescent="0.25">
      <c r="A323" s="3">
        <f t="shared" si="40"/>
        <v>322</v>
      </c>
      <c r="B323" s="3"/>
      <c r="C323" s="3" t="s">
        <v>12628</v>
      </c>
      <c r="D323" s="3" t="s">
        <v>12627</v>
      </c>
      <c r="E323" s="29" t="s">
        <v>16637</v>
      </c>
      <c r="F323" s="3" t="s">
        <v>16638</v>
      </c>
      <c r="G323" s="3" t="s">
        <v>12629</v>
      </c>
      <c r="H323" s="3" t="s">
        <v>12629</v>
      </c>
      <c r="I323" s="3" t="s">
        <v>16639</v>
      </c>
      <c r="J323" s="3"/>
      <c r="K323" s="7" t="e">
        <v>#N/A</v>
      </c>
      <c r="L323" s="7" t="e">
        <v>#N/A</v>
      </c>
      <c r="M323" s="7" t="e">
        <v>#N/A</v>
      </c>
      <c r="N323" s="7" t="e">
        <v>#N/A</v>
      </c>
      <c r="O323" s="7" t="e">
        <v>#N/A</v>
      </c>
      <c r="P323" s="7" t="e">
        <v>#N/A</v>
      </c>
      <c r="Q323" s="7" t="e">
        <v>#N/A</v>
      </c>
      <c r="R323" s="7" t="e">
        <v>#N/A</v>
      </c>
      <c r="S323" s="7" t="e">
        <v>#N/A</v>
      </c>
      <c r="T323" s="7" t="e">
        <v>#N/A</v>
      </c>
      <c r="U323" s="7" t="e">
        <v>#N/A</v>
      </c>
      <c r="V323" s="7" t="e">
        <v>#N/A</v>
      </c>
      <c r="W323" s="3">
        <v>0</v>
      </c>
      <c r="X323" s="3" t="e">
        <v>#N/A</v>
      </c>
      <c r="Y323" s="7" t="e">
        <v>#N/A</v>
      </c>
      <c r="Z323" s="7">
        <f t="shared" si="41"/>
        <v>0</v>
      </c>
      <c r="AA323" s="7">
        <f t="shared" si="42"/>
        <v>0</v>
      </c>
      <c r="AB323" s="7" t="b">
        <f t="shared" si="43"/>
        <v>0</v>
      </c>
      <c r="AC323" s="7" t="b">
        <f t="shared" si="44"/>
        <v>1</v>
      </c>
      <c r="AD323" s="7" t="b">
        <f t="shared" si="45"/>
        <v>0</v>
      </c>
      <c r="AE323" s="7" t="b">
        <f t="shared" si="46"/>
        <v>1</v>
      </c>
      <c r="AF323" s="7" t="b">
        <f t="shared" si="47"/>
        <v>0</v>
      </c>
      <c r="AH323" t="b">
        <f>AND(Table252102[[#This Row],[Developmental toxicity]:[Reproductive toxicity]])</f>
        <v>0</v>
      </c>
    </row>
    <row r="324" spans="1:34" x14ac:dyDescent="0.25">
      <c r="A324" s="3">
        <f t="shared" si="40"/>
        <v>323</v>
      </c>
      <c r="B324" s="3"/>
      <c r="C324" s="3" t="s">
        <v>12430</v>
      </c>
      <c r="D324" s="3" t="s">
        <v>12429</v>
      </c>
      <c r="E324" s="29" t="s">
        <v>16318</v>
      </c>
      <c r="F324" s="3" t="s">
        <v>16319</v>
      </c>
      <c r="G324" s="3" t="s">
        <v>12431</v>
      </c>
      <c r="H324" s="3" t="s">
        <v>12431</v>
      </c>
      <c r="I324" s="3" t="s">
        <v>16320</v>
      </c>
      <c r="J324" s="3"/>
      <c r="K324" s="7" t="e">
        <v>#N/A</v>
      </c>
      <c r="L324" s="7" t="e">
        <v>#N/A</v>
      </c>
      <c r="M324" s="7" t="e">
        <v>#N/A</v>
      </c>
      <c r="N324" s="7" t="e">
        <v>#N/A</v>
      </c>
      <c r="O324" s="7" t="e">
        <v>#N/A</v>
      </c>
      <c r="P324" s="7" t="e">
        <v>#N/A</v>
      </c>
      <c r="Q324" s="7" t="e">
        <v>#N/A</v>
      </c>
      <c r="R324" s="7" t="e">
        <v>#N/A</v>
      </c>
      <c r="S324" s="7" t="e">
        <v>#N/A</v>
      </c>
      <c r="T324" s="7" t="e">
        <v>#N/A</v>
      </c>
      <c r="U324" s="7" t="e">
        <v>#N/A</v>
      </c>
      <c r="V324" s="7" t="e">
        <v>#N/A</v>
      </c>
      <c r="W324" s="3">
        <v>0</v>
      </c>
      <c r="X324" s="3" t="e">
        <v>#N/A</v>
      </c>
      <c r="Y324" s="7" t="e">
        <v>#N/A</v>
      </c>
      <c r="Z324" s="7">
        <f t="shared" si="41"/>
        <v>0</v>
      </c>
      <c r="AA324" s="7">
        <f t="shared" si="42"/>
        <v>0</v>
      </c>
      <c r="AB324" s="7" t="b">
        <f t="shared" si="43"/>
        <v>0</v>
      </c>
      <c r="AC324" s="7" t="b">
        <f t="shared" si="44"/>
        <v>1</v>
      </c>
      <c r="AD324" s="7" t="b">
        <f t="shared" si="45"/>
        <v>0</v>
      </c>
      <c r="AE324" s="7" t="b">
        <f t="shared" si="46"/>
        <v>1</v>
      </c>
      <c r="AF324" s="7" t="b">
        <f t="shared" si="47"/>
        <v>0</v>
      </c>
      <c r="AH324" t="b">
        <f>AND(Table252102[[#This Row],[Developmental toxicity]:[Reproductive toxicity]])</f>
        <v>0</v>
      </c>
    </row>
    <row r="325" spans="1:34" x14ac:dyDescent="0.25">
      <c r="A325" s="3">
        <f t="shared" si="40"/>
        <v>324</v>
      </c>
      <c r="B325" s="3" t="s">
        <v>1440</v>
      </c>
      <c r="C325" s="3" t="s">
        <v>2027</v>
      </c>
      <c r="D325" s="3" t="s">
        <v>2907</v>
      </c>
      <c r="E325" s="12" t="s">
        <v>7308</v>
      </c>
      <c r="F325" t="s">
        <v>8157</v>
      </c>
      <c r="G325" t="s">
        <v>9095</v>
      </c>
      <c r="H325" t="s">
        <v>9095</v>
      </c>
      <c r="I325" t="s">
        <v>9096</v>
      </c>
      <c r="J325" s="3"/>
      <c r="K325" s="7" t="e">
        <v>#N/A</v>
      </c>
      <c r="L325" s="7" t="e">
        <v>#N/A</v>
      </c>
      <c r="M325" s="7" t="e">
        <v>#N/A</v>
      </c>
      <c r="N325" s="7" t="e">
        <v>#N/A</v>
      </c>
      <c r="O325" s="7" t="e">
        <v>#N/A</v>
      </c>
      <c r="P325" s="7" t="e">
        <v>#N/A</v>
      </c>
      <c r="Q325" s="7" t="e">
        <v>#N/A</v>
      </c>
      <c r="R325" s="7" t="e">
        <v>#N/A</v>
      </c>
      <c r="S325" s="7" t="e">
        <v>#N/A</v>
      </c>
      <c r="T325" s="7">
        <v>0</v>
      </c>
      <c r="U325" s="7" t="e">
        <v>#N/A</v>
      </c>
      <c r="V325" s="7" t="e">
        <v>#N/A</v>
      </c>
      <c r="W325" s="7" t="e">
        <v>#N/A</v>
      </c>
      <c r="X325" s="7" t="e">
        <v>#N/A</v>
      </c>
      <c r="Y325" s="7" t="e">
        <v>#N/A</v>
      </c>
      <c r="Z325" s="7">
        <f t="shared" si="41"/>
        <v>0</v>
      </c>
      <c r="AA325" s="7">
        <f t="shared" si="42"/>
        <v>0</v>
      </c>
      <c r="AB325" s="7" t="b">
        <f t="shared" si="43"/>
        <v>1</v>
      </c>
      <c r="AC325" s="7" t="b">
        <f t="shared" si="44"/>
        <v>0</v>
      </c>
      <c r="AD325" s="7" t="b">
        <f t="shared" si="45"/>
        <v>1</v>
      </c>
      <c r="AE325" s="7" t="b">
        <f t="shared" si="46"/>
        <v>0</v>
      </c>
      <c r="AF325" s="7" t="b">
        <f t="shared" si="47"/>
        <v>0</v>
      </c>
      <c r="AH325" t="b">
        <f>AND(Table252102[[#This Row],[Developmental toxicity]:[Reproductive toxicity]])</f>
        <v>0</v>
      </c>
    </row>
    <row r="326" spans="1:34" x14ac:dyDescent="0.25">
      <c r="A326" s="3">
        <f t="shared" si="40"/>
        <v>325</v>
      </c>
      <c r="B326" s="3"/>
      <c r="C326" s="3" t="s">
        <v>12642</v>
      </c>
      <c r="D326" s="3" t="s">
        <v>12641</v>
      </c>
      <c r="E326" s="29" t="s">
        <v>16653</v>
      </c>
      <c r="F326" s="3" t="s">
        <v>16654</v>
      </c>
      <c r="G326" s="3" t="s">
        <v>16655</v>
      </c>
      <c r="H326" s="3" t="s">
        <v>16655</v>
      </c>
      <c r="I326" s="3" t="s">
        <v>16656</v>
      </c>
      <c r="J326" s="3"/>
      <c r="K326" s="7" t="e">
        <v>#N/A</v>
      </c>
      <c r="L326" s="7" t="e">
        <v>#N/A</v>
      </c>
      <c r="M326" s="7" t="e">
        <v>#N/A</v>
      </c>
      <c r="N326" s="7" t="e">
        <v>#N/A</v>
      </c>
      <c r="O326" s="7" t="e">
        <v>#N/A</v>
      </c>
      <c r="P326" s="7" t="e">
        <v>#N/A</v>
      </c>
      <c r="Q326" s="7" t="e">
        <v>#N/A</v>
      </c>
      <c r="R326" s="7" t="e">
        <v>#N/A</v>
      </c>
      <c r="S326" s="7" t="e">
        <v>#N/A</v>
      </c>
      <c r="T326" s="7" t="e">
        <v>#N/A</v>
      </c>
      <c r="U326" s="7" t="e">
        <v>#N/A</v>
      </c>
      <c r="V326" s="7" t="e">
        <v>#N/A</v>
      </c>
      <c r="W326" s="3">
        <v>0</v>
      </c>
      <c r="X326" s="3" t="e">
        <v>#N/A</v>
      </c>
      <c r="Y326" s="7" t="e">
        <v>#N/A</v>
      </c>
      <c r="Z326" s="7">
        <f t="shared" si="41"/>
        <v>0</v>
      </c>
      <c r="AA326" s="7">
        <f t="shared" si="42"/>
        <v>0</v>
      </c>
      <c r="AB326" s="7" t="b">
        <f t="shared" si="43"/>
        <v>0</v>
      </c>
      <c r="AC326" s="7" t="b">
        <f t="shared" si="44"/>
        <v>1</v>
      </c>
      <c r="AD326" s="7" t="b">
        <f t="shared" si="45"/>
        <v>0</v>
      </c>
      <c r="AE326" s="7" t="b">
        <f t="shared" si="46"/>
        <v>1</v>
      </c>
      <c r="AF326" s="7" t="b">
        <f t="shared" si="47"/>
        <v>0</v>
      </c>
      <c r="AH326" t="b">
        <f>AND(Table252102[[#This Row],[Developmental toxicity]:[Reproductive toxicity]])</f>
        <v>0</v>
      </c>
    </row>
    <row r="327" spans="1:34" x14ac:dyDescent="0.25">
      <c r="A327" s="3">
        <f t="shared" si="40"/>
        <v>326</v>
      </c>
      <c r="B327" s="3"/>
      <c r="C327" t="s">
        <v>21182</v>
      </c>
      <c r="D327" s="3" t="s">
        <v>20786</v>
      </c>
      <c r="E327" s="94" t="s">
        <v>20984</v>
      </c>
      <c r="F327" t="s">
        <v>21607</v>
      </c>
      <c r="G327" t="s">
        <v>21608</v>
      </c>
      <c r="H327" t="s">
        <v>21608</v>
      </c>
      <c r="I327" t="s">
        <v>21609</v>
      </c>
      <c r="J327" s="3"/>
      <c r="K327" s="7" t="e">
        <v>#N/A</v>
      </c>
      <c r="L327" s="7" t="e">
        <v>#N/A</v>
      </c>
      <c r="M327" s="7" t="e">
        <v>#N/A</v>
      </c>
      <c r="N327" s="7" t="e">
        <v>#N/A</v>
      </c>
      <c r="O327" s="7" t="e">
        <v>#N/A</v>
      </c>
      <c r="P327" s="7" t="e">
        <v>#N/A</v>
      </c>
      <c r="Q327" s="7" t="e">
        <v>#N/A</v>
      </c>
      <c r="R327" s="7" t="e">
        <v>#N/A</v>
      </c>
      <c r="S327" s="7" t="e">
        <v>#N/A</v>
      </c>
      <c r="T327" s="7" t="e">
        <v>#N/A</v>
      </c>
      <c r="U327" s="7" t="e">
        <v>#N/A</v>
      </c>
      <c r="V327" s="7" t="e">
        <v>#N/A</v>
      </c>
      <c r="W327" s="7" t="e">
        <v>#N/A</v>
      </c>
      <c r="X327" s="7" t="e">
        <v>#N/A</v>
      </c>
      <c r="Y327" s="7">
        <v>0</v>
      </c>
      <c r="Z327" s="7">
        <f t="shared" si="41"/>
        <v>0</v>
      </c>
      <c r="AA327" s="7">
        <f t="shared" si="42"/>
        <v>0</v>
      </c>
      <c r="AB327" s="7" t="b">
        <f t="shared" si="43"/>
        <v>1</v>
      </c>
      <c r="AC327" s="7" t="b">
        <f t="shared" si="44"/>
        <v>0</v>
      </c>
      <c r="AD327" s="7" t="b">
        <f t="shared" si="45"/>
        <v>0</v>
      </c>
      <c r="AE327" s="7" t="b">
        <f t="shared" si="46"/>
        <v>0</v>
      </c>
      <c r="AF327" s="7" t="b">
        <f t="shared" si="47"/>
        <v>0</v>
      </c>
      <c r="AH327" t="b">
        <f>AND(Table252102[[#This Row],[Developmental toxicity]:[Reproductive toxicity]])</f>
        <v>0</v>
      </c>
    </row>
    <row r="328" spans="1:34" x14ac:dyDescent="0.25">
      <c r="A328" s="3">
        <f t="shared" si="40"/>
        <v>327</v>
      </c>
      <c r="B328" s="3"/>
      <c r="C328" t="s">
        <v>21090</v>
      </c>
      <c r="D328" s="3" t="s">
        <v>20694</v>
      </c>
      <c r="E328" s="94" t="s">
        <v>20892</v>
      </c>
      <c r="F328" t="s">
        <v>21306</v>
      </c>
      <c r="G328" t="s">
        <v>21307</v>
      </c>
      <c r="H328" t="s">
        <v>21307</v>
      </c>
      <c r="I328" t="s">
        <v>21308</v>
      </c>
      <c r="J328" s="3"/>
      <c r="K328" s="7" t="e">
        <v>#N/A</v>
      </c>
      <c r="L328" s="7" t="e">
        <v>#N/A</v>
      </c>
      <c r="M328" s="7" t="e">
        <v>#N/A</v>
      </c>
      <c r="N328" s="7" t="e">
        <v>#N/A</v>
      </c>
      <c r="O328" s="7" t="e">
        <v>#N/A</v>
      </c>
      <c r="P328" s="7" t="e">
        <v>#N/A</v>
      </c>
      <c r="Q328" s="7" t="e">
        <v>#N/A</v>
      </c>
      <c r="R328" s="7" t="e">
        <v>#N/A</v>
      </c>
      <c r="S328" s="7" t="e">
        <v>#N/A</v>
      </c>
      <c r="T328" s="7" t="e">
        <v>#N/A</v>
      </c>
      <c r="U328" s="7" t="e">
        <v>#N/A</v>
      </c>
      <c r="V328" s="7" t="e">
        <v>#N/A</v>
      </c>
      <c r="W328" s="7" t="e">
        <v>#N/A</v>
      </c>
      <c r="X328" s="7" t="e">
        <v>#N/A</v>
      </c>
      <c r="Y328" s="7">
        <v>0</v>
      </c>
      <c r="Z328" s="7">
        <f t="shared" si="41"/>
        <v>0</v>
      </c>
      <c r="AA328" s="7">
        <f t="shared" si="42"/>
        <v>0</v>
      </c>
      <c r="AB328" s="7" t="b">
        <f t="shared" si="43"/>
        <v>1</v>
      </c>
      <c r="AC328" s="7" t="b">
        <f t="shared" si="44"/>
        <v>0</v>
      </c>
      <c r="AD328" s="7" t="b">
        <f t="shared" si="45"/>
        <v>0</v>
      </c>
      <c r="AE328" s="7" t="b">
        <f t="shared" si="46"/>
        <v>0</v>
      </c>
      <c r="AF328" s="7" t="b">
        <f t="shared" si="47"/>
        <v>0</v>
      </c>
      <c r="AH328" t="b">
        <f>AND(Table252102[[#This Row],[Developmental toxicity]:[Reproductive toxicity]])</f>
        <v>0</v>
      </c>
    </row>
    <row r="329" spans="1:34" x14ac:dyDescent="0.25">
      <c r="A329" s="3">
        <f t="shared" si="40"/>
        <v>328</v>
      </c>
      <c r="B329" s="3" t="s">
        <v>1440</v>
      </c>
      <c r="C329" s="3" t="s">
        <v>1932</v>
      </c>
      <c r="D329" s="3" t="s">
        <v>2796</v>
      </c>
      <c r="E329" s="12" t="s">
        <v>7215</v>
      </c>
      <c r="F329" t="s">
        <v>8064</v>
      </c>
      <c r="G329" t="s">
        <v>8907</v>
      </c>
      <c r="H329" t="s">
        <v>8907</v>
      </c>
      <c r="I329" t="s">
        <v>8908</v>
      </c>
      <c r="J329" s="3"/>
      <c r="K329" s="7" t="e">
        <v>#N/A</v>
      </c>
      <c r="L329" s="7" t="e">
        <v>#N/A</v>
      </c>
      <c r="M329" s="7" t="e">
        <v>#N/A</v>
      </c>
      <c r="N329" s="7" t="e">
        <v>#N/A</v>
      </c>
      <c r="O329" s="7" t="e">
        <v>#N/A</v>
      </c>
      <c r="P329" s="7" t="e">
        <v>#N/A</v>
      </c>
      <c r="Q329" s="7" t="e">
        <v>#N/A</v>
      </c>
      <c r="R329" s="7" t="e">
        <v>#N/A</v>
      </c>
      <c r="S329" s="7" t="e">
        <v>#N/A</v>
      </c>
      <c r="T329" s="7">
        <v>0</v>
      </c>
      <c r="U329" s="7" t="e">
        <v>#N/A</v>
      </c>
      <c r="V329" s="7" t="e">
        <v>#N/A</v>
      </c>
      <c r="W329" s="7" t="e">
        <v>#N/A</v>
      </c>
      <c r="X329" s="7" t="e">
        <v>#N/A</v>
      </c>
      <c r="Y329" s="7" t="e">
        <v>#N/A</v>
      </c>
      <c r="Z329" s="7">
        <f t="shared" si="41"/>
        <v>0</v>
      </c>
      <c r="AA329" s="7">
        <f t="shared" si="42"/>
        <v>0</v>
      </c>
      <c r="AB329" s="7" t="b">
        <f t="shared" si="43"/>
        <v>1</v>
      </c>
      <c r="AC329" s="7" t="b">
        <f t="shared" si="44"/>
        <v>0</v>
      </c>
      <c r="AD329" s="7" t="b">
        <f t="shared" si="45"/>
        <v>1</v>
      </c>
      <c r="AE329" s="7" t="b">
        <f t="shared" si="46"/>
        <v>0</v>
      </c>
      <c r="AF329" s="7" t="b">
        <f t="shared" si="47"/>
        <v>0</v>
      </c>
      <c r="AH329" t="b">
        <f>AND(Table252102[[#This Row],[Developmental toxicity]:[Reproductive toxicity]])</f>
        <v>0</v>
      </c>
    </row>
    <row r="330" spans="1:34" x14ac:dyDescent="0.25">
      <c r="A330" s="3">
        <f t="shared" si="40"/>
        <v>329</v>
      </c>
      <c r="B330" s="3" t="s">
        <v>1440</v>
      </c>
      <c r="C330" s="3" t="s">
        <v>2647</v>
      </c>
      <c r="D330" s="3" t="s">
        <v>3609</v>
      </c>
      <c r="E330" s="12" t="s">
        <v>7920</v>
      </c>
      <c r="F330" t="s">
        <v>8759</v>
      </c>
      <c r="G330" t="s">
        <v>10432</v>
      </c>
      <c r="H330" t="s">
        <v>10432</v>
      </c>
      <c r="I330" t="s">
        <v>10433</v>
      </c>
      <c r="J330" s="3"/>
      <c r="K330" s="7" t="e">
        <v>#N/A</v>
      </c>
      <c r="L330" s="7" t="e">
        <v>#N/A</v>
      </c>
      <c r="M330" s="7" t="e">
        <v>#N/A</v>
      </c>
      <c r="N330" s="7" t="e">
        <v>#N/A</v>
      </c>
      <c r="O330" s="7" t="e">
        <v>#N/A</v>
      </c>
      <c r="P330" s="7" t="e">
        <v>#N/A</v>
      </c>
      <c r="Q330" s="7" t="e">
        <v>#N/A</v>
      </c>
      <c r="R330" s="7" t="e">
        <v>#N/A</v>
      </c>
      <c r="S330" s="7" t="e">
        <v>#N/A</v>
      </c>
      <c r="T330" s="7">
        <v>0</v>
      </c>
      <c r="U330" s="7">
        <v>0</v>
      </c>
      <c r="V330" s="7" t="e">
        <v>#N/A</v>
      </c>
      <c r="W330" s="7" t="e">
        <v>#N/A</v>
      </c>
      <c r="X330" s="7" t="e">
        <v>#N/A</v>
      </c>
      <c r="Y330" s="7" t="e">
        <v>#N/A</v>
      </c>
      <c r="Z330" s="7">
        <f t="shared" si="41"/>
        <v>0</v>
      </c>
      <c r="AA330" s="7">
        <f t="shared" si="42"/>
        <v>0</v>
      </c>
      <c r="AB330" s="7" t="b">
        <f t="shared" si="43"/>
        <v>1</v>
      </c>
      <c r="AC330" s="7" t="b">
        <f t="shared" si="44"/>
        <v>0</v>
      </c>
      <c r="AD330" s="7" t="b">
        <f t="shared" si="45"/>
        <v>1</v>
      </c>
      <c r="AE330" s="7" t="b">
        <f t="shared" si="46"/>
        <v>0</v>
      </c>
      <c r="AF330" s="7" t="b">
        <f t="shared" si="47"/>
        <v>1</v>
      </c>
      <c r="AH330" t="b">
        <f>AND(Table252102[[#This Row],[Developmental toxicity]:[Reproductive toxicity]])</f>
        <v>0</v>
      </c>
    </row>
    <row r="331" spans="1:34" x14ac:dyDescent="0.25">
      <c r="A331" s="3">
        <f t="shared" si="40"/>
        <v>330</v>
      </c>
      <c r="B331" s="3" t="s">
        <v>1440</v>
      </c>
      <c r="C331" s="3" t="s">
        <v>2464</v>
      </c>
      <c r="D331" s="3" t="s">
        <v>3401</v>
      </c>
      <c r="E331" s="12" t="s">
        <v>7741</v>
      </c>
      <c r="F331" t="s">
        <v>8581</v>
      </c>
      <c r="G331" t="s">
        <v>10029</v>
      </c>
      <c r="H331" t="s">
        <v>10029</v>
      </c>
      <c r="I331" t="s">
        <v>10030</v>
      </c>
      <c r="J331" s="3"/>
      <c r="K331" s="7" t="e">
        <v>#N/A</v>
      </c>
      <c r="L331" s="7" t="e">
        <v>#N/A</v>
      </c>
      <c r="M331" s="7" t="e">
        <v>#N/A</v>
      </c>
      <c r="N331" s="7" t="e">
        <v>#N/A</v>
      </c>
      <c r="O331" s="7" t="e">
        <v>#N/A</v>
      </c>
      <c r="P331" s="7" t="e">
        <v>#N/A</v>
      </c>
      <c r="Q331" s="7" t="e">
        <v>#N/A</v>
      </c>
      <c r="R331" s="7" t="e">
        <v>#N/A</v>
      </c>
      <c r="S331" s="7" t="e">
        <v>#N/A</v>
      </c>
      <c r="T331" s="7">
        <v>0</v>
      </c>
      <c r="U331" s="7" t="e">
        <v>#N/A</v>
      </c>
      <c r="V331" s="7" t="e">
        <v>#N/A</v>
      </c>
      <c r="W331" s="7" t="e">
        <v>#N/A</v>
      </c>
      <c r="X331" s="7" t="e">
        <v>#N/A</v>
      </c>
      <c r="Y331" s="7" t="e">
        <v>#N/A</v>
      </c>
      <c r="Z331" s="7">
        <f t="shared" si="41"/>
        <v>0</v>
      </c>
      <c r="AA331" s="7">
        <f t="shared" si="42"/>
        <v>0</v>
      </c>
      <c r="AB331" s="7" t="b">
        <f t="shared" si="43"/>
        <v>1</v>
      </c>
      <c r="AC331" s="7" t="b">
        <f t="shared" si="44"/>
        <v>0</v>
      </c>
      <c r="AD331" s="7" t="b">
        <f t="shared" si="45"/>
        <v>1</v>
      </c>
      <c r="AE331" s="7" t="b">
        <f t="shared" si="46"/>
        <v>0</v>
      </c>
      <c r="AF331" s="7" t="b">
        <f t="shared" si="47"/>
        <v>0</v>
      </c>
      <c r="AH331" t="b">
        <f>AND(Table252102[[#This Row],[Developmental toxicity]:[Reproductive toxicity]])</f>
        <v>0</v>
      </c>
    </row>
    <row r="332" spans="1:34" x14ac:dyDescent="0.25">
      <c r="A332" s="3">
        <f t="shared" si="40"/>
        <v>331</v>
      </c>
      <c r="B332" s="3"/>
      <c r="C332" s="3" t="s">
        <v>12652</v>
      </c>
      <c r="D332" s="3" t="s">
        <v>12651</v>
      </c>
      <c r="E332" s="29" t="s">
        <v>16668</v>
      </c>
      <c r="F332" s="3" t="s">
        <v>16669</v>
      </c>
      <c r="G332" s="3" t="s">
        <v>16670</v>
      </c>
      <c r="H332" s="3" t="s">
        <v>16670</v>
      </c>
      <c r="I332" s="3" t="s">
        <v>16671</v>
      </c>
      <c r="J332" s="3"/>
      <c r="K332" s="7" t="e">
        <v>#N/A</v>
      </c>
      <c r="L332" s="7" t="e">
        <v>#N/A</v>
      </c>
      <c r="M332" s="7" t="e">
        <v>#N/A</v>
      </c>
      <c r="N332" s="7" t="e">
        <v>#N/A</v>
      </c>
      <c r="O332" s="7" t="e">
        <v>#N/A</v>
      </c>
      <c r="P332" s="7" t="e">
        <v>#N/A</v>
      </c>
      <c r="Q332" s="7" t="e">
        <v>#N/A</v>
      </c>
      <c r="R332" s="7" t="e">
        <v>#N/A</v>
      </c>
      <c r="S332" s="7" t="e">
        <v>#N/A</v>
      </c>
      <c r="T332" s="7" t="e">
        <v>#N/A</v>
      </c>
      <c r="U332" s="7" t="e">
        <v>#N/A</v>
      </c>
      <c r="V332" s="7" t="e">
        <v>#N/A</v>
      </c>
      <c r="W332" s="3">
        <v>0</v>
      </c>
      <c r="X332" s="3" t="e">
        <v>#N/A</v>
      </c>
      <c r="Y332" s="7" t="e">
        <v>#N/A</v>
      </c>
      <c r="Z332" s="7">
        <f t="shared" si="41"/>
        <v>0</v>
      </c>
      <c r="AA332" s="7">
        <f t="shared" si="42"/>
        <v>0</v>
      </c>
      <c r="AB332" s="7" t="b">
        <f t="shared" si="43"/>
        <v>0</v>
      </c>
      <c r="AC332" s="7" t="b">
        <f t="shared" si="44"/>
        <v>1</v>
      </c>
      <c r="AD332" s="7" t="b">
        <f t="shared" si="45"/>
        <v>0</v>
      </c>
      <c r="AE332" s="7" t="b">
        <f t="shared" si="46"/>
        <v>1</v>
      </c>
      <c r="AF332" s="7" t="b">
        <f t="shared" si="47"/>
        <v>0</v>
      </c>
      <c r="AH332" t="b">
        <f>AND(Table252102[[#This Row],[Developmental toxicity]:[Reproductive toxicity]])</f>
        <v>0</v>
      </c>
    </row>
    <row r="333" spans="1:34" x14ac:dyDescent="0.25">
      <c r="A333" s="3">
        <f t="shared" si="40"/>
        <v>332</v>
      </c>
      <c r="B333" s="3">
        <v>272</v>
      </c>
      <c r="C333" s="3" t="s">
        <v>744</v>
      </c>
      <c r="D333" s="3" t="s">
        <v>5216</v>
      </c>
      <c r="E333" s="29" t="s">
        <v>4741</v>
      </c>
      <c r="F333" s="3" t="s">
        <v>5658</v>
      </c>
      <c r="G333" s="3" t="s">
        <v>745</v>
      </c>
      <c r="H333" s="3" t="s">
        <v>6133</v>
      </c>
      <c r="I333" s="3" t="s">
        <v>6582</v>
      </c>
      <c r="J333" s="3" t="s">
        <v>1431</v>
      </c>
      <c r="K333" s="7" t="e">
        <v>#N/A</v>
      </c>
      <c r="L333" s="7">
        <v>1</v>
      </c>
      <c r="M333" s="7" t="e">
        <v>#N/A</v>
      </c>
      <c r="N333" s="7" t="e">
        <v>#N/A</v>
      </c>
      <c r="O333" s="7" t="e">
        <v>#N/A</v>
      </c>
      <c r="P333" s="7" t="e">
        <v>#N/A</v>
      </c>
      <c r="Q333" s="7" t="e">
        <v>#N/A</v>
      </c>
      <c r="R333" s="7" t="e">
        <v>#N/A</v>
      </c>
      <c r="S333" s="7" t="e">
        <v>#N/A</v>
      </c>
      <c r="T333" s="7" t="e">
        <v>#N/A</v>
      </c>
      <c r="U333" s="7" t="e">
        <v>#N/A</v>
      </c>
      <c r="V333" s="7" t="e">
        <v>#N/A</v>
      </c>
      <c r="W333" s="7" t="e">
        <v>#N/A</v>
      </c>
      <c r="X333" s="7" t="e">
        <v>#N/A</v>
      </c>
      <c r="Y333" s="7">
        <v>1</v>
      </c>
      <c r="Z333" s="7">
        <f t="shared" si="41"/>
        <v>1</v>
      </c>
      <c r="AA333" s="7">
        <f t="shared" si="42"/>
        <v>1</v>
      </c>
      <c r="AB333" s="7" t="b">
        <f t="shared" si="43"/>
        <v>1</v>
      </c>
      <c r="AC333" s="7" t="b">
        <f t="shared" si="44"/>
        <v>0</v>
      </c>
      <c r="AD333" s="7" t="b">
        <f t="shared" si="45"/>
        <v>0</v>
      </c>
      <c r="AE333" s="7" t="b">
        <f t="shared" si="46"/>
        <v>0</v>
      </c>
      <c r="AF333" s="7" t="b">
        <f t="shared" si="47"/>
        <v>0</v>
      </c>
      <c r="AH333" t="b">
        <f>AND(Table252102[[#This Row],[Developmental toxicity]:[Reproductive toxicity]])</f>
        <v>0</v>
      </c>
    </row>
    <row r="334" spans="1:34" x14ac:dyDescent="0.25">
      <c r="A334" s="3">
        <f t="shared" si="40"/>
        <v>333</v>
      </c>
      <c r="B334" s="3">
        <v>13283</v>
      </c>
      <c r="C334" s="3" t="s">
        <v>563</v>
      </c>
      <c r="D334" s="3" t="s">
        <v>99</v>
      </c>
      <c r="E334" s="29" t="s">
        <v>3987</v>
      </c>
      <c r="F334" s="3" t="s">
        <v>3823</v>
      </c>
      <c r="G334" s="3" t="s">
        <v>100</v>
      </c>
      <c r="H334" s="3" t="s">
        <v>4282</v>
      </c>
      <c r="I334" s="3" t="s">
        <v>4283</v>
      </c>
      <c r="J334" s="3" t="s">
        <v>20</v>
      </c>
      <c r="K334" s="7" t="e">
        <v>#N/A</v>
      </c>
      <c r="L334" s="7">
        <v>1</v>
      </c>
      <c r="M334" s="7" t="e">
        <v>#N/A</v>
      </c>
      <c r="N334" s="7" t="e">
        <v>#N/A</v>
      </c>
      <c r="O334" s="7" t="e">
        <v>#N/A</v>
      </c>
      <c r="P334" s="7" t="e">
        <v>#N/A</v>
      </c>
      <c r="Q334" s="7" t="e">
        <v>#N/A</v>
      </c>
      <c r="R334" s="7" t="e">
        <v>#N/A</v>
      </c>
      <c r="S334" s="7" t="e">
        <v>#N/A</v>
      </c>
      <c r="T334" s="7">
        <v>0</v>
      </c>
      <c r="U334" s="7">
        <v>1</v>
      </c>
      <c r="V334" s="7" t="e">
        <v>#N/A</v>
      </c>
      <c r="W334" s="7">
        <v>1</v>
      </c>
      <c r="X334" s="7">
        <v>1</v>
      </c>
      <c r="Y334" s="7">
        <v>1</v>
      </c>
      <c r="Z334" s="7">
        <f t="shared" si="41"/>
        <v>1</v>
      </c>
      <c r="AA334" s="7">
        <f t="shared" si="42"/>
        <v>1</v>
      </c>
      <c r="AB334" s="7" t="b">
        <f t="shared" si="43"/>
        <v>1</v>
      </c>
      <c r="AC334" s="7" t="b">
        <f t="shared" si="44"/>
        <v>1</v>
      </c>
      <c r="AD334" s="7" t="b">
        <f t="shared" si="45"/>
        <v>1</v>
      </c>
      <c r="AE334" s="7" t="b">
        <f t="shared" si="46"/>
        <v>1</v>
      </c>
      <c r="AF334" s="7" t="b">
        <f t="shared" si="47"/>
        <v>1</v>
      </c>
      <c r="AH334" t="b">
        <f>AND(Table252102[[#This Row],[Developmental toxicity]:[Reproductive toxicity]])</f>
        <v>1</v>
      </c>
    </row>
    <row r="335" spans="1:34" x14ac:dyDescent="0.25">
      <c r="A335" s="3">
        <f t="shared" si="40"/>
        <v>334</v>
      </c>
      <c r="B335" s="3"/>
      <c r="C335" s="3" t="s">
        <v>12463</v>
      </c>
      <c r="D335" s="3" t="s">
        <v>17910</v>
      </c>
      <c r="E335" s="29" t="s">
        <v>16384</v>
      </c>
      <c r="F335" s="3" t="s">
        <v>16385</v>
      </c>
      <c r="G335" s="3" t="s">
        <v>16386</v>
      </c>
      <c r="H335" s="3" t="s">
        <v>16387</v>
      </c>
      <c r="I335" s="3" t="s">
        <v>16388</v>
      </c>
      <c r="J335" s="3"/>
      <c r="K335" s="7" t="e">
        <v>#N/A</v>
      </c>
      <c r="L335" s="7" t="e">
        <v>#N/A</v>
      </c>
      <c r="M335" s="7" t="e">
        <v>#N/A</v>
      </c>
      <c r="N335" s="7" t="e">
        <v>#N/A</v>
      </c>
      <c r="O335" s="7" t="e">
        <v>#N/A</v>
      </c>
      <c r="P335" s="7" t="e">
        <v>#N/A</v>
      </c>
      <c r="Q335" s="7" t="e">
        <v>#N/A</v>
      </c>
      <c r="R335" s="7" t="e">
        <v>#N/A</v>
      </c>
      <c r="S335" s="7" t="e">
        <v>#N/A</v>
      </c>
      <c r="T335" s="7" t="e">
        <v>#N/A</v>
      </c>
      <c r="U335" s="7" t="e">
        <v>#N/A</v>
      </c>
      <c r="V335" s="7" t="e">
        <v>#N/A</v>
      </c>
      <c r="W335" s="3">
        <v>0</v>
      </c>
      <c r="X335" s="3" t="e">
        <v>#N/A</v>
      </c>
      <c r="Y335" s="7" t="e">
        <v>#N/A</v>
      </c>
      <c r="Z335" s="7">
        <f t="shared" si="41"/>
        <v>0</v>
      </c>
      <c r="AA335" s="7">
        <f t="shared" si="42"/>
        <v>0</v>
      </c>
      <c r="AB335" s="7" t="b">
        <f t="shared" si="43"/>
        <v>0</v>
      </c>
      <c r="AC335" s="7" t="b">
        <f t="shared" si="44"/>
        <v>1</v>
      </c>
      <c r="AD335" s="7" t="b">
        <f t="shared" si="45"/>
        <v>0</v>
      </c>
      <c r="AE335" s="7" t="b">
        <f t="shared" si="46"/>
        <v>1</v>
      </c>
      <c r="AF335" s="7" t="b">
        <f t="shared" si="47"/>
        <v>0</v>
      </c>
      <c r="AH335" t="b">
        <f>AND(Table252102[[#This Row],[Developmental toxicity]:[Reproductive toxicity]])</f>
        <v>0</v>
      </c>
    </row>
    <row r="336" spans="1:34" x14ac:dyDescent="0.25">
      <c r="A336" s="3">
        <f t="shared" si="40"/>
        <v>335</v>
      </c>
      <c r="B336" s="3"/>
      <c r="C336" s="3" t="s">
        <v>11539</v>
      </c>
      <c r="D336" s="3" t="s">
        <v>11538</v>
      </c>
      <c r="E336" s="29" t="s">
        <v>14852</v>
      </c>
      <c r="F336" s="3" t="s">
        <v>14853</v>
      </c>
      <c r="G336" s="3" t="s">
        <v>14854</v>
      </c>
      <c r="H336" s="3" t="s">
        <v>14854</v>
      </c>
      <c r="I336" s="3" t="s">
        <v>14855</v>
      </c>
      <c r="J336" s="3"/>
      <c r="K336" s="7" t="e">
        <v>#N/A</v>
      </c>
      <c r="L336" s="7" t="e">
        <v>#N/A</v>
      </c>
      <c r="M336" s="7" t="e">
        <v>#N/A</v>
      </c>
      <c r="N336" s="7" t="e">
        <v>#N/A</v>
      </c>
      <c r="O336" s="7" t="e">
        <v>#N/A</v>
      </c>
      <c r="P336" s="7" t="e">
        <v>#N/A</v>
      </c>
      <c r="Q336" s="7" t="e">
        <v>#N/A</v>
      </c>
      <c r="R336" s="7" t="e">
        <v>#N/A</v>
      </c>
      <c r="S336" s="7" t="e">
        <v>#N/A</v>
      </c>
      <c r="T336" s="7" t="e">
        <v>#N/A</v>
      </c>
      <c r="U336" s="7" t="e">
        <v>#N/A</v>
      </c>
      <c r="V336" s="7" t="e">
        <v>#N/A</v>
      </c>
      <c r="W336" s="3">
        <v>1</v>
      </c>
      <c r="X336" s="3">
        <v>1</v>
      </c>
      <c r="Y336" s="7" t="e">
        <v>#N/A</v>
      </c>
      <c r="Z336" s="7">
        <f t="shared" si="41"/>
        <v>1</v>
      </c>
      <c r="AA336" s="7">
        <f t="shared" si="42"/>
        <v>1</v>
      </c>
      <c r="AB336" s="7" t="b">
        <f t="shared" si="43"/>
        <v>1</v>
      </c>
      <c r="AC336" s="7" t="b">
        <f t="shared" si="44"/>
        <v>1</v>
      </c>
      <c r="AD336" s="7" t="b">
        <f t="shared" si="45"/>
        <v>0</v>
      </c>
      <c r="AE336" s="7" t="b">
        <f t="shared" si="46"/>
        <v>1</v>
      </c>
      <c r="AF336" s="7" t="b">
        <f t="shared" si="47"/>
        <v>0</v>
      </c>
      <c r="AH336" t="b">
        <f>AND(Table252102[[#This Row],[Developmental toxicity]:[Reproductive toxicity]])</f>
        <v>1</v>
      </c>
    </row>
    <row r="337" spans="1:34" x14ac:dyDescent="0.25">
      <c r="A337" s="3">
        <f t="shared" si="40"/>
        <v>336</v>
      </c>
      <c r="B337" s="3"/>
      <c r="C337" s="3" t="s">
        <v>12367</v>
      </c>
      <c r="D337" s="3" t="s">
        <v>12366</v>
      </c>
      <c r="E337" s="29" t="s">
        <v>16214</v>
      </c>
      <c r="F337" s="3" t="s">
        <v>16215</v>
      </c>
      <c r="G337" s="3" t="s">
        <v>16216</v>
      </c>
      <c r="H337" s="3" t="s">
        <v>16216</v>
      </c>
      <c r="I337" s="3" t="s">
        <v>16217</v>
      </c>
      <c r="J337" s="3"/>
      <c r="K337" s="7" t="e">
        <v>#N/A</v>
      </c>
      <c r="L337" s="7" t="e">
        <v>#N/A</v>
      </c>
      <c r="M337" s="7" t="e">
        <v>#N/A</v>
      </c>
      <c r="N337" s="7" t="e">
        <v>#N/A</v>
      </c>
      <c r="O337" s="7" t="e">
        <v>#N/A</v>
      </c>
      <c r="P337" s="7" t="e">
        <v>#N/A</v>
      </c>
      <c r="Q337" s="7" t="e">
        <v>#N/A</v>
      </c>
      <c r="R337" s="7" t="e">
        <v>#N/A</v>
      </c>
      <c r="S337" s="7" t="e">
        <v>#N/A</v>
      </c>
      <c r="T337" s="7" t="e">
        <v>#N/A</v>
      </c>
      <c r="U337" s="7" t="e">
        <v>#N/A</v>
      </c>
      <c r="V337" s="7" t="e">
        <v>#N/A</v>
      </c>
      <c r="W337" s="3">
        <v>0</v>
      </c>
      <c r="X337" s="3" t="e">
        <v>#N/A</v>
      </c>
      <c r="Y337" s="7" t="e">
        <v>#N/A</v>
      </c>
      <c r="Z337" s="7">
        <f t="shared" si="41"/>
        <v>0</v>
      </c>
      <c r="AA337" s="7">
        <f t="shared" si="42"/>
        <v>0</v>
      </c>
      <c r="AB337" s="7" t="b">
        <f t="shared" si="43"/>
        <v>0</v>
      </c>
      <c r="AC337" s="7" t="b">
        <f t="shared" si="44"/>
        <v>1</v>
      </c>
      <c r="AD337" s="7" t="b">
        <f t="shared" si="45"/>
        <v>0</v>
      </c>
      <c r="AE337" s="7" t="b">
        <f t="shared" si="46"/>
        <v>1</v>
      </c>
      <c r="AF337" s="7" t="b">
        <f t="shared" si="47"/>
        <v>0</v>
      </c>
      <c r="AH337" t="b">
        <f>AND(Table252102[[#This Row],[Developmental toxicity]:[Reproductive toxicity]])</f>
        <v>0</v>
      </c>
    </row>
    <row r="338" spans="1:34" x14ac:dyDescent="0.25">
      <c r="A338" s="3">
        <f t="shared" si="40"/>
        <v>337</v>
      </c>
      <c r="B338" s="3">
        <v>275</v>
      </c>
      <c r="C338" s="3" t="s">
        <v>750</v>
      </c>
      <c r="D338" s="3" t="s">
        <v>5219</v>
      </c>
      <c r="E338" s="29" t="s">
        <v>4744</v>
      </c>
      <c r="F338" s="3" t="s">
        <v>5661</v>
      </c>
      <c r="G338" s="3" t="s">
        <v>751</v>
      </c>
      <c r="H338" s="3" t="s">
        <v>6136</v>
      </c>
      <c r="I338" s="3" t="s">
        <v>6585</v>
      </c>
      <c r="J338" s="3" t="s">
        <v>1432</v>
      </c>
      <c r="K338" s="7" t="e">
        <v>#N/A</v>
      </c>
      <c r="L338" s="7">
        <v>0</v>
      </c>
      <c r="M338" s="7" t="e">
        <v>#N/A</v>
      </c>
      <c r="N338" s="7" t="e">
        <v>#N/A</v>
      </c>
      <c r="O338" s="7" t="e">
        <v>#N/A</v>
      </c>
      <c r="P338" s="7" t="e">
        <v>#N/A</v>
      </c>
      <c r="Q338" s="7" t="e">
        <v>#N/A</v>
      </c>
      <c r="R338" s="7" t="e">
        <v>#N/A</v>
      </c>
      <c r="S338" s="7" t="e">
        <v>#N/A</v>
      </c>
      <c r="T338" s="7" t="e">
        <v>#N/A</v>
      </c>
      <c r="U338" s="7" t="e">
        <v>#N/A</v>
      </c>
      <c r="V338" s="7" t="e">
        <v>#N/A</v>
      </c>
      <c r="W338" s="7" t="e">
        <v>#N/A</v>
      </c>
      <c r="X338" s="7" t="e">
        <v>#N/A</v>
      </c>
      <c r="Y338" s="7">
        <v>0</v>
      </c>
      <c r="Z338" s="7">
        <f t="shared" si="41"/>
        <v>0</v>
      </c>
      <c r="AA338" s="7">
        <f t="shared" si="42"/>
        <v>0</v>
      </c>
      <c r="AB338" s="7" t="b">
        <f t="shared" si="43"/>
        <v>1</v>
      </c>
      <c r="AC338" s="7" t="b">
        <f t="shared" si="44"/>
        <v>0</v>
      </c>
      <c r="AD338" s="7" t="b">
        <f t="shared" si="45"/>
        <v>0</v>
      </c>
      <c r="AE338" s="7" t="b">
        <f t="shared" si="46"/>
        <v>0</v>
      </c>
      <c r="AF338" s="7" t="b">
        <f t="shared" si="47"/>
        <v>0</v>
      </c>
      <c r="AH338" t="b">
        <f>AND(Table252102[[#This Row],[Developmental toxicity]:[Reproductive toxicity]])</f>
        <v>0</v>
      </c>
    </row>
    <row r="339" spans="1:34" x14ac:dyDescent="0.25">
      <c r="A339" s="3">
        <f t="shared" si="40"/>
        <v>338</v>
      </c>
      <c r="B339" s="3" t="s">
        <v>1440</v>
      </c>
      <c r="C339" s="3" t="s">
        <v>2585</v>
      </c>
      <c r="D339" s="3" t="s">
        <v>3541</v>
      </c>
      <c r="E339" s="12" t="s">
        <v>7859</v>
      </c>
      <c r="F339" t="s">
        <v>8698</v>
      </c>
      <c r="G339" t="s">
        <v>10287</v>
      </c>
      <c r="H339" t="s">
        <v>10288</v>
      </c>
      <c r="I339" t="s">
        <v>10289</v>
      </c>
      <c r="J339" s="3"/>
      <c r="K339" s="7" t="e">
        <v>#N/A</v>
      </c>
      <c r="L339" s="7" t="e">
        <v>#N/A</v>
      </c>
      <c r="M339" s="7" t="e">
        <v>#N/A</v>
      </c>
      <c r="N339" s="7" t="e">
        <v>#N/A</v>
      </c>
      <c r="O339" s="7" t="e">
        <v>#N/A</v>
      </c>
      <c r="P339" s="7" t="e">
        <v>#N/A</v>
      </c>
      <c r="Q339" s="7" t="e">
        <v>#N/A</v>
      </c>
      <c r="R339" s="7" t="e">
        <v>#N/A</v>
      </c>
      <c r="S339" s="7" t="e">
        <v>#N/A</v>
      </c>
      <c r="T339" s="7">
        <v>0</v>
      </c>
      <c r="U339" s="7" t="e">
        <v>#N/A</v>
      </c>
      <c r="V339" s="7" t="e">
        <v>#N/A</v>
      </c>
      <c r="W339" s="7" t="e">
        <v>#N/A</v>
      </c>
      <c r="X339" s="7" t="e">
        <v>#N/A</v>
      </c>
      <c r="Y339" s="7" t="e">
        <v>#N/A</v>
      </c>
      <c r="Z339" s="7">
        <f t="shared" si="41"/>
        <v>0</v>
      </c>
      <c r="AA339" s="7">
        <f t="shared" si="42"/>
        <v>0</v>
      </c>
      <c r="AB339" s="7" t="b">
        <f t="shared" si="43"/>
        <v>1</v>
      </c>
      <c r="AC339" s="7" t="b">
        <f t="shared" si="44"/>
        <v>0</v>
      </c>
      <c r="AD339" s="7" t="b">
        <f t="shared" si="45"/>
        <v>1</v>
      </c>
      <c r="AE339" s="7" t="b">
        <f t="shared" si="46"/>
        <v>0</v>
      </c>
      <c r="AF339" s="7" t="b">
        <f t="shared" si="47"/>
        <v>0</v>
      </c>
      <c r="AH339" t="b">
        <f>AND(Table252102[[#This Row],[Developmental toxicity]:[Reproductive toxicity]])</f>
        <v>0</v>
      </c>
    </row>
    <row r="340" spans="1:34" x14ac:dyDescent="0.25">
      <c r="A340" s="3">
        <f t="shared" si="40"/>
        <v>339</v>
      </c>
      <c r="B340" s="3"/>
      <c r="C340" s="3" t="s">
        <v>12336</v>
      </c>
      <c r="D340" s="3" t="s">
        <v>12335</v>
      </c>
      <c r="E340" s="29" t="s">
        <v>16150</v>
      </c>
      <c r="F340" s="3" t="s">
        <v>16151</v>
      </c>
      <c r="G340" s="3" t="s">
        <v>16152</v>
      </c>
      <c r="H340" s="3" t="s">
        <v>16152</v>
      </c>
      <c r="I340" s="3" t="s">
        <v>16153</v>
      </c>
      <c r="J340" s="3"/>
      <c r="K340" s="7" t="e">
        <v>#N/A</v>
      </c>
      <c r="L340" s="7" t="e">
        <v>#N/A</v>
      </c>
      <c r="M340" s="7" t="e">
        <v>#N/A</v>
      </c>
      <c r="N340" s="7" t="e">
        <v>#N/A</v>
      </c>
      <c r="O340" s="7" t="e">
        <v>#N/A</v>
      </c>
      <c r="P340" s="7" t="e">
        <v>#N/A</v>
      </c>
      <c r="Q340" s="7" t="e">
        <v>#N/A</v>
      </c>
      <c r="R340" s="7" t="e">
        <v>#N/A</v>
      </c>
      <c r="S340" s="7" t="e">
        <v>#N/A</v>
      </c>
      <c r="T340" s="7" t="e">
        <v>#N/A</v>
      </c>
      <c r="U340" s="7" t="e">
        <v>#N/A</v>
      </c>
      <c r="V340" s="7" t="e">
        <v>#N/A</v>
      </c>
      <c r="W340" s="3">
        <v>0</v>
      </c>
      <c r="X340" s="3" t="e">
        <v>#N/A</v>
      </c>
      <c r="Y340" s="7" t="e">
        <v>#N/A</v>
      </c>
      <c r="Z340" s="7">
        <f t="shared" si="41"/>
        <v>0</v>
      </c>
      <c r="AA340" s="7">
        <f t="shared" si="42"/>
        <v>0</v>
      </c>
      <c r="AB340" s="7" t="b">
        <f t="shared" si="43"/>
        <v>0</v>
      </c>
      <c r="AC340" s="7" t="b">
        <f t="shared" si="44"/>
        <v>1</v>
      </c>
      <c r="AD340" s="7" t="b">
        <f t="shared" si="45"/>
        <v>0</v>
      </c>
      <c r="AE340" s="7" t="b">
        <f t="shared" si="46"/>
        <v>1</v>
      </c>
      <c r="AF340" s="7" t="b">
        <f t="shared" si="47"/>
        <v>0</v>
      </c>
      <c r="AH340" t="b">
        <f>AND(Table252102[[#This Row],[Developmental toxicity]:[Reproductive toxicity]])</f>
        <v>0</v>
      </c>
    </row>
    <row r="341" spans="1:34" x14ac:dyDescent="0.25">
      <c r="A341" s="3">
        <f t="shared" si="40"/>
        <v>340</v>
      </c>
      <c r="B341" s="3" t="s">
        <v>1440</v>
      </c>
      <c r="C341" s="3" t="s">
        <v>2758</v>
      </c>
      <c r="D341" s="3" t="s">
        <v>3737</v>
      </c>
      <c r="E341" s="29" t="s">
        <v>8028</v>
      </c>
      <c r="F341" s="3" t="s">
        <v>8862</v>
      </c>
      <c r="G341" s="3" t="s">
        <v>10677</v>
      </c>
      <c r="H341" s="3" t="s">
        <v>10677</v>
      </c>
      <c r="I341" s="3" t="s">
        <v>10678</v>
      </c>
      <c r="J341" s="3"/>
      <c r="K341" s="7" t="e">
        <v>#N/A</v>
      </c>
      <c r="L341" s="7" t="e">
        <v>#N/A</v>
      </c>
      <c r="M341" s="7" t="e">
        <v>#N/A</v>
      </c>
      <c r="N341" s="7" t="e">
        <v>#N/A</v>
      </c>
      <c r="O341" s="7" t="e">
        <v>#N/A</v>
      </c>
      <c r="P341" s="7" t="e">
        <v>#N/A</v>
      </c>
      <c r="Q341" s="7" t="e">
        <v>#N/A</v>
      </c>
      <c r="R341" s="7" t="e">
        <v>#N/A</v>
      </c>
      <c r="S341" s="7" t="e">
        <v>#N/A</v>
      </c>
      <c r="T341" s="7">
        <v>1</v>
      </c>
      <c r="U341" s="7" t="e">
        <v>#N/A</v>
      </c>
      <c r="V341" s="7" t="e">
        <v>#N/A</v>
      </c>
      <c r="W341" s="7" t="e">
        <v>#N/A</v>
      </c>
      <c r="X341" s="7" t="e">
        <v>#N/A</v>
      </c>
      <c r="Y341" s="7" t="e">
        <v>#N/A</v>
      </c>
      <c r="Z341" s="7">
        <f t="shared" si="41"/>
        <v>1</v>
      </c>
      <c r="AA341" s="7">
        <f t="shared" si="42"/>
        <v>1</v>
      </c>
      <c r="AB341" s="7" t="b">
        <f t="shared" si="43"/>
        <v>1</v>
      </c>
      <c r="AC341" s="7" t="b">
        <f t="shared" si="44"/>
        <v>0</v>
      </c>
      <c r="AD341" s="7" t="b">
        <f t="shared" si="45"/>
        <v>1</v>
      </c>
      <c r="AE341" s="7" t="b">
        <f t="shared" si="46"/>
        <v>0</v>
      </c>
      <c r="AF341" s="7" t="b">
        <f t="shared" si="47"/>
        <v>0</v>
      </c>
      <c r="AH341" t="b">
        <f>AND(Table252102[[#This Row],[Developmental toxicity]:[Reproductive toxicity]])</f>
        <v>0</v>
      </c>
    </row>
    <row r="342" spans="1:34" x14ac:dyDescent="0.25">
      <c r="A342" s="3">
        <f t="shared" si="40"/>
        <v>341</v>
      </c>
      <c r="B342" s="3">
        <v>252</v>
      </c>
      <c r="C342" s="3" t="s">
        <v>708</v>
      </c>
      <c r="D342" s="3" t="s">
        <v>5198</v>
      </c>
      <c r="E342" s="29" t="s">
        <v>4723</v>
      </c>
      <c r="F342" s="3" t="s">
        <v>5640</v>
      </c>
      <c r="G342" s="3" t="s">
        <v>709</v>
      </c>
      <c r="H342" s="3" t="s">
        <v>6115</v>
      </c>
      <c r="I342" s="3" t="s">
        <v>6564</v>
      </c>
      <c r="J342" s="3" t="s">
        <v>1431</v>
      </c>
      <c r="K342" s="7" t="e">
        <v>#N/A</v>
      </c>
      <c r="L342" s="7">
        <v>1</v>
      </c>
      <c r="M342" s="7" t="e">
        <v>#N/A</v>
      </c>
      <c r="N342" s="7" t="e">
        <v>#N/A</v>
      </c>
      <c r="O342" s="7" t="e">
        <v>#N/A</v>
      </c>
      <c r="P342" s="7" t="e">
        <v>#N/A</v>
      </c>
      <c r="Q342" s="7" t="e">
        <v>#N/A</v>
      </c>
      <c r="R342" s="7" t="e">
        <v>#N/A</v>
      </c>
      <c r="S342" s="7" t="e">
        <v>#N/A</v>
      </c>
      <c r="T342" s="7" t="e">
        <v>#N/A</v>
      </c>
      <c r="U342" s="7" t="e">
        <v>#N/A</v>
      </c>
      <c r="V342" s="7" t="e">
        <v>#N/A</v>
      </c>
      <c r="W342" s="7" t="e">
        <v>#N/A</v>
      </c>
      <c r="X342" s="7" t="e">
        <v>#N/A</v>
      </c>
      <c r="Y342" s="7">
        <v>1</v>
      </c>
      <c r="Z342" s="7">
        <f t="shared" si="41"/>
        <v>1</v>
      </c>
      <c r="AA342" s="7">
        <f t="shared" si="42"/>
        <v>1</v>
      </c>
      <c r="AB342" s="7" t="b">
        <f t="shared" si="43"/>
        <v>1</v>
      </c>
      <c r="AC342" s="7" t="b">
        <f t="shared" si="44"/>
        <v>0</v>
      </c>
      <c r="AD342" s="7" t="b">
        <f t="shared" si="45"/>
        <v>0</v>
      </c>
      <c r="AE342" s="7" t="b">
        <f t="shared" si="46"/>
        <v>0</v>
      </c>
      <c r="AF342" s="7" t="b">
        <f t="shared" si="47"/>
        <v>0</v>
      </c>
      <c r="AH342" t="b">
        <f>AND(Table252102[[#This Row],[Developmental toxicity]:[Reproductive toxicity]])</f>
        <v>0</v>
      </c>
    </row>
    <row r="343" spans="1:34" x14ac:dyDescent="0.25">
      <c r="A343" s="3">
        <f t="shared" si="40"/>
        <v>342</v>
      </c>
      <c r="B343" s="3">
        <v>253</v>
      </c>
      <c r="C343" s="3" t="s">
        <v>710</v>
      </c>
      <c r="D343" s="3" t="s">
        <v>5199</v>
      </c>
      <c r="E343" s="29" t="s">
        <v>4724</v>
      </c>
      <c r="F343" s="3" t="s">
        <v>5641</v>
      </c>
      <c r="G343" s="3" t="s">
        <v>711</v>
      </c>
      <c r="H343" s="3" t="s">
        <v>6116</v>
      </c>
      <c r="I343" s="3" t="s">
        <v>6565</v>
      </c>
      <c r="J343" s="3" t="s">
        <v>1432</v>
      </c>
      <c r="K343" s="7" t="e">
        <v>#N/A</v>
      </c>
      <c r="L343" s="7">
        <v>0</v>
      </c>
      <c r="M343" s="7" t="e">
        <v>#N/A</v>
      </c>
      <c r="N343" s="7" t="e">
        <v>#N/A</v>
      </c>
      <c r="O343" s="7" t="e">
        <v>#N/A</v>
      </c>
      <c r="P343" s="7" t="e">
        <v>#N/A</v>
      </c>
      <c r="Q343" s="7" t="e">
        <v>#N/A</v>
      </c>
      <c r="R343" s="7" t="e">
        <v>#N/A</v>
      </c>
      <c r="S343" s="7" t="e">
        <v>#N/A</v>
      </c>
      <c r="T343" s="7" t="e">
        <v>#N/A</v>
      </c>
      <c r="U343" s="7" t="e">
        <v>#N/A</v>
      </c>
      <c r="V343" s="7" t="e">
        <v>#N/A</v>
      </c>
      <c r="W343" s="7" t="e">
        <v>#N/A</v>
      </c>
      <c r="X343" s="7" t="e">
        <v>#N/A</v>
      </c>
      <c r="Y343" s="7">
        <v>0</v>
      </c>
      <c r="Z343" s="7">
        <f t="shared" si="41"/>
        <v>0</v>
      </c>
      <c r="AA343" s="7">
        <f t="shared" si="42"/>
        <v>0</v>
      </c>
      <c r="AB343" s="7" t="b">
        <f t="shared" si="43"/>
        <v>1</v>
      </c>
      <c r="AC343" s="7" t="b">
        <f t="shared" si="44"/>
        <v>0</v>
      </c>
      <c r="AD343" s="7" t="b">
        <f t="shared" si="45"/>
        <v>0</v>
      </c>
      <c r="AE343" s="7" t="b">
        <f t="shared" si="46"/>
        <v>0</v>
      </c>
      <c r="AF343" s="7" t="b">
        <f t="shared" si="47"/>
        <v>0</v>
      </c>
      <c r="AH343" t="b">
        <f>AND(Table252102[[#This Row],[Developmental toxicity]:[Reproductive toxicity]])</f>
        <v>0</v>
      </c>
    </row>
    <row r="344" spans="1:34" x14ac:dyDescent="0.25">
      <c r="A344" s="3">
        <f t="shared" si="40"/>
        <v>343</v>
      </c>
      <c r="B344" s="3">
        <v>269</v>
      </c>
      <c r="C344" s="3" t="s">
        <v>738</v>
      </c>
      <c r="D344" s="3" t="s">
        <v>5213</v>
      </c>
      <c r="E344" s="29" t="s">
        <v>4738</v>
      </c>
      <c r="F344" s="3" t="s">
        <v>5655</v>
      </c>
      <c r="G344" s="3" t="s">
        <v>739</v>
      </c>
      <c r="H344" s="3" t="s">
        <v>6130</v>
      </c>
      <c r="I344" s="3" t="s">
        <v>6579</v>
      </c>
      <c r="J344" s="3" t="s">
        <v>1432</v>
      </c>
      <c r="K344" s="7" t="e">
        <v>#N/A</v>
      </c>
      <c r="L344" s="7">
        <v>0</v>
      </c>
      <c r="M344" s="7" t="e">
        <v>#N/A</v>
      </c>
      <c r="N344" s="7" t="e">
        <v>#N/A</v>
      </c>
      <c r="O344" s="7" t="e">
        <v>#N/A</v>
      </c>
      <c r="P344" s="7" t="e">
        <v>#N/A</v>
      </c>
      <c r="Q344" s="7" t="e">
        <v>#N/A</v>
      </c>
      <c r="R344" s="7" t="e">
        <v>#N/A</v>
      </c>
      <c r="S344" s="7" t="e">
        <v>#N/A</v>
      </c>
      <c r="T344" s="7" t="e">
        <v>#N/A</v>
      </c>
      <c r="U344" s="7" t="e">
        <v>#N/A</v>
      </c>
      <c r="V344" s="7" t="e">
        <v>#N/A</v>
      </c>
      <c r="W344" s="7" t="e">
        <v>#N/A</v>
      </c>
      <c r="X344" s="7" t="e">
        <v>#N/A</v>
      </c>
      <c r="Y344" s="7">
        <v>0</v>
      </c>
      <c r="Z344" s="7">
        <f t="shared" si="41"/>
        <v>0</v>
      </c>
      <c r="AA344" s="7">
        <f t="shared" si="42"/>
        <v>0</v>
      </c>
      <c r="AB344" s="7" t="b">
        <f t="shared" si="43"/>
        <v>1</v>
      </c>
      <c r="AC344" s="7" t="b">
        <f t="shared" si="44"/>
        <v>0</v>
      </c>
      <c r="AD344" s="7" t="b">
        <f t="shared" si="45"/>
        <v>0</v>
      </c>
      <c r="AE344" s="7" t="b">
        <f t="shared" si="46"/>
        <v>0</v>
      </c>
      <c r="AF344" s="7" t="b">
        <f t="shared" si="47"/>
        <v>0</v>
      </c>
      <c r="AH344" t="b">
        <f>AND(Table252102[[#This Row],[Developmental toxicity]:[Reproductive toxicity]])</f>
        <v>0</v>
      </c>
    </row>
    <row r="345" spans="1:34" x14ac:dyDescent="0.25">
      <c r="A345" s="3">
        <f t="shared" si="40"/>
        <v>344</v>
      </c>
      <c r="B345" s="3">
        <v>265</v>
      </c>
      <c r="C345" s="3" t="s">
        <v>730</v>
      </c>
      <c r="D345" s="3" t="s">
        <v>5209</v>
      </c>
      <c r="E345" s="29" t="s">
        <v>4734</v>
      </c>
      <c r="F345" s="3" t="s">
        <v>5651</v>
      </c>
      <c r="G345" s="3" t="s">
        <v>731</v>
      </c>
      <c r="H345" s="3" t="s">
        <v>6126</v>
      </c>
      <c r="I345" s="3" t="s">
        <v>6575</v>
      </c>
      <c r="J345" s="3" t="s">
        <v>1432</v>
      </c>
      <c r="K345" s="7" t="e">
        <v>#N/A</v>
      </c>
      <c r="L345" s="7">
        <v>0</v>
      </c>
      <c r="M345" s="7" t="e">
        <v>#N/A</v>
      </c>
      <c r="N345" s="7" t="e">
        <v>#N/A</v>
      </c>
      <c r="O345" s="7" t="e">
        <v>#N/A</v>
      </c>
      <c r="P345" s="7" t="e">
        <v>#N/A</v>
      </c>
      <c r="Q345" s="7" t="e">
        <v>#N/A</v>
      </c>
      <c r="R345" s="7" t="e">
        <v>#N/A</v>
      </c>
      <c r="S345" s="7" t="e">
        <v>#N/A</v>
      </c>
      <c r="T345" s="7" t="e">
        <v>#N/A</v>
      </c>
      <c r="U345" s="7" t="e">
        <v>#N/A</v>
      </c>
      <c r="V345" s="7" t="e">
        <v>#N/A</v>
      </c>
      <c r="W345" s="7" t="e">
        <v>#N/A</v>
      </c>
      <c r="X345" s="7" t="e">
        <v>#N/A</v>
      </c>
      <c r="Y345" s="7">
        <v>0</v>
      </c>
      <c r="Z345" s="7">
        <f t="shared" si="41"/>
        <v>0</v>
      </c>
      <c r="AA345" s="7">
        <f t="shared" si="42"/>
        <v>0</v>
      </c>
      <c r="AB345" s="7" t="b">
        <f t="shared" si="43"/>
        <v>1</v>
      </c>
      <c r="AC345" s="7" t="b">
        <f t="shared" si="44"/>
        <v>0</v>
      </c>
      <c r="AD345" s="7" t="b">
        <f t="shared" si="45"/>
        <v>0</v>
      </c>
      <c r="AE345" s="7" t="b">
        <f t="shared" si="46"/>
        <v>0</v>
      </c>
      <c r="AF345" s="7" t="b">
        <f t="shared" si="47"/>
        <v>0</v>
      </c>
      <c r="AH345" t="b">
        <f>AND(Table252102[[#This Row],[Developmental toxicity]:[Reproductive toxicity]])</f>
        <v>0</v>
      </c>
    </row>
    <row r="346" spans="1:34" x14ac:dyDescent="0.25">
      <c r="A346" s="3">
        <f t="shared" si="40"/>
        <v>345</v>
      </c>
      <c r="B346" s="3">
        <v>13456</v>
      </c>
      <c r="C346" s="3" t="s">
        <v>705</v>
      </c>
      <c r="D346" s="3" t="s">
        <v>133</v>
      </c>
      <c r="E346" s="29" t="s">
        <v>4004</v>
      </c>
      <c r="F346" s="3" t="s">
        <v>3840</v>
      </c>
      <c r="G346" s="3" t="s">
        <v>134</v>
      </c>
      <c r="H346" s="3" t="s">
        <v>4319</v>
      </c>
      <c r="I346" s="3" t="s">
        <v>4320</v>
      </c>
      <c r="J346" s="3" t="s">
        <v>20</v>
      </c>
      <c r="K346" s="7" t="e">
        <v>#N/A</v>
      </c>
      <c r="L346" s="7">
        <v>1</v>
      </c>
      <c r="M346" s="7" t="e">
        <v>#N/A</v>
      </c>
      <c r="N346" s="7" t="e">
        <v>#N/A</v>
      </c>
      <c r="O346" s="7" t="e">
        <v>#N/A</v>
      </c>
      <c r="P346" s="7" t="e">
        <v>#N/A</v>
      </c>
      <c r="Q346" s="7" t="e">
        <v>#N/A</v>
      </c>
      <c r="R346" s="7" t="e">
        <v>#N/A</v>
      </c>
      <c r="S346" s="7" t="e">
        <v>#N/A</v>
      </c>
      <c r="T346" s="7">
        <v>1</v>
      </c>
      <c r="U346" s="7">
        <v>1</v>
      </c>
      <c r="V346" s="7" t="e">
        <v>#N/A</v>
      </c>
      <c r="W346" s="7">
        <v>1</v>
      </c>
      <c r="X346" s="7" t="e">
        <v>#N/A</v>
      </c>
      <c r="Y346" s="7">
        <v>1</v>
      </c>
      <c r="Z346" s="7">
        <f t="shared" si="41"/>
        <v>1</v>
      </c>
      <c r="AA346" s="7">
        <f t="shared" si="42"/>
        <v>1</v>
      </c>
      <c r="AB346" s="7" t="b">
        <f t="shared" si="43"/>
        <v>1</v>
      </c>
      <c r="AC346" s="7" t="b">
        <f t="shared" si="44"/>
        <v>1</v>
      </c>
      <c r="AD346" s="7" t="b">
        <f t="shared" si="45"/>
        <v>1</v>
      </c>
      <c r="AE346" s="7" t="b">
        <f t="shared" si="46"/>
        <v>1</v>
      </c>
      <c r="AF346" s="7" t="b">
        <f t="shared" si="47"/>
        <v>1</v>
      </c>
      <c r="AH346" t="b">
        <f>AND(Table252102[[#This Row],[Developmental toxicity]:[Reproductive toxicity]])</f>
        <v>1</v>
      </c>
    </row>
    <row r="347" spans="1:34" x14ac:dyDescent="0.25">
      <c r="A347" s="3">
        <f t="shared" si="40"/>
        <v>346</v>
      </c>
      <c r="B347" s="3"/>
      <c r="C347" s="3" t="s">
        <v>12340</v>
      </c>
      <c r="D347" s="3" t="s">
        <v>12339</v>
      </c>
      <c r="E347" s="29" t="s">
        <v>16158</v>
      </c>
      <c r="F347" s="3" t="s">
        <v>16159</v>
      </c>
      <c r="G347" s="3" t="s">
        <v>16160</v>
      </c>
      <c r="H347" s="3" t="s">
        <v>16160</v>
      </c>
      <c r="I347" s="3" t="s">
        <v>16161</v>
      </c>
      <c r="J347" s="3"/>
      <c r="K347" s="7" t="e">
        <v>#N/A</v>
      </c>
      <c r="L347" s="7" t="e">
        <v>#N/A</v>
      </c>
      <c r="M347" s="7" t="e">
        <v>#N/A</v>
      </c>
      <c r="N347" s="7" t="e">
        <v>#N/A</v>
      </c>
      <c r="O347" s="7" t="e">
        <v>#N/A</v>
      </c>
      <c r="P347" s="7" t="e">
        <v>#N/A</v>
      </c>
      <c r="Q347" s="7" t="e">
        <v>#N/A</v>
      </c>
      <c r="R347" s="7" t="e">
        <v>#N/A</v>
      </c>
      <c r="S347" s="7" t="e">
        <v>#N/A</v>
      </c>
      <c r="T347" s="7" t="e">
        <v>#N/A</v>
      </c>
      <c r="U347" s="7" t="e">
        <v>#N/A</v>
      </c>
      <c r="V347" s="7" t="e">
        <v>#N/A</v>
      </c>
      <c r="W347" s="3">
        <v>0</v>
      </c>
      <c r="X347" s="3" t="e">
        <v>#N/A</v>
      </c>
      <c r="Y347" s="7" t="e">
        <v>#N/A</v>
      </c>
      <c r="Z347" s="7">
        <f t="shared" si="41"/>
        <v>0</v>
      </c>
      <c r="AA347" s="7">
        <f t="shared" si="42"/>
        <v>0</v>
      </c>
      <c r="AB347" s="7" t="b">
        <f t="shared" si="43"/>
        <v>0</v>
      </c>
      <c r="AC347" s="7" t="b">
        <f t="shared" si="44"/>
        <v>1</v>
      </c>
      <c r="AD347" s="7" t="b">
        <f t="shared" si="45"/>
        <v>0</v>
      </c>
      <c r="AE347" s="7" t="b">
        <f t="shared" si="46"/>
        <v>1</v>
      </c>
      <c r="AF347" s="7" t="b">
        <f t="shared" si="47"/>
        <v>0</v>
      </c>
      <c r="AH347" t="b">
        <f>AND(Table252102[[#This Row],[Developmental toxicity]:[Reproductive toxicity]])</f>
        <v>0</v>
      </c>
    </row>
    <row r="348" spans="1:34" x14ac:dyDescent="0.25">
      <c r="A348" s="3">
        <f t="shared" si="40"/>
        <v>347</v>
      </c>
      <c r="B348" s="3">
        <v>264</v>
      </c>
      <c r="C348" s="3" t="s">
        <v>728</v>
      </c>
      <c r="D348" s="3" t="s">
        <v>5208</v>
      </c>
      <c r="E348" s="29" t="s">
        <v>4733</v>
      </c>
      <c r="F348" s="3" t="s">
        <v>5650</v>
      </c>
      <c r="G348" s="3" t="s">
        <v>729</v>
      </c>
      <c r="H348" s="3" t="s">
        <v>6125</v>
      </c>
      <c r="I348" s="3" t="s">
        <v>6574</v>
      </c>
      <c r="J348" s="3" t="s">
        <v>1432</v>
      </c>
      <c r="K348" s="7" t="e">
        <v>#N/A</v>
      </c>
      <c r="L348" s="7">
        <v>0</v>
      </c>
      <c r="M348" s="7" t="e">
        <v>#N/A</v>
      </c>
      <c r="N348" s="7" t="e">
        <v>#N/A</v>
      </c>
      <c r="O348" s="7" t="e">
        <v>#N/A</v>
      </c>
      <c r="P348" s="7" t="e">
        <v>#N/A</v>
      </c>
      <c r="Q348" s="7" t="e">
        <v>#N/A</v>
      </c>
      <c r="R348" s="7" t="e">
        <v>#N/A</v>
      </c>
      <c r="S348" s="7" t="e">
        <v>#N/A</v>
      </c>
      <c r="T348" s="7" t="e">
        <v>#N/A</v>
      </c>
      <c r="U348" s="7" t="e">
        <v>#N/A</v>
      </c>
      <c r="V348" s="7" t="e">
        <v>#N/A</v>
      </c>
      <c r="W348" s="7" t="e">
        <v>#N/A</v>
      </c>
      <c r="X348" s="7" t="e">
        <v>#N/A</v>
      </c>
      <c r="Y348" s="7">
        <v>0</v>
      </c>
      <c r="Z348" s="7">
        <f t="shared" si="41"/>
        <v>0</v>
      </c>
      <c r="AA348" s="7">
        <f t="shared" si="42"/>
        <v>0</v>
      </c>
      <c r="AB348" s="7" t="b">
        <f t="shared" si="43"/>
        <v>1</v>
      </c>
      <c r="AC348" s="7" t="b">
        <f t="shared" si="44"/>
        <v>0</v>
      </c>
      <c r="AD348" s="7" t="b">
        <f t="shared" si="45"/>
        <v>0</v>
      </c>
      <c r="AE348" s="7" t="b">
        <f t="shared" si="46"/>
        <v>0</v>
      </c>
      <c r="AF348" s="7" t="b">
        <f t="shared" si="47"/>
        <v>0</v>
      </c>
      <c r="AH348" t="b">
        <f>AND(Table252102[[#This Row],[Developmental toxicity]:[Reproductive toxicity]])</f>
        <v>0</v>
      </c>
    </row>
    <row r="349" spans="1:34" x14ac:dyDescent="0.25">
      <c r="A349" s="3">
        <f t="shared" si="40"/>
        <v>348</v>
      </c>
      <c r="B349" s="3">
        <v>267</v>
      </c>
      <c r="C349" s="3" t="s">
        <v>734</v>
      </c>
      <c r="D349" s="3" t="s">
        <v>5211</v>
      </c>
      <c r="E349" s="29" t="s">
        <v>4736</v>
      </c>
      <c r="F349" s="3" t="s">
        <v>5653</v>
      </c>
      <c r="G349" s="3" t="s">
        <v>735</v>
      </c>
      <c r="H349" s="3" t="s">
        <v>6128</v>
      </c>
      <c r="I349" s="3" t="s">
        <v>6577</v>
      </c>
      <c r="J349" s="3" t="s">
        <v>1431</v>
      </c>
      <c r="K349" s="7" t="e">
        <v>#N/A</v>
      </c>
      <c r="L349" s="7">
        <v>1</v>
      </c>
      <c r="M349" s="7" t="e">
        <v>#N/A</v>
      </c>
      <c r="N349" s="7" t="e">
        <v>#N/A</v>
      </c>
      <c r="O349" s="7" t="e">
        <v>#N/A</v>
      </c>
      <c r="P349" s="7" t="e">
        <v>#N/A</v>
      </c>
      <c r="Q349" s="7" t="e">
        <v>#N/A</v>
      </c>
      <c r="R349" s="7" t="e">
        <v>#N/A</v>
      </c>
      <c r="S349" s="7" t="e">
        <v>#N/A</v>
      </c>
      <c r="T349" s="7" t="e">
        <v>#N/A</v>
      </c>
      <c r="U349" s="7" t="e">
        <v>#N/A</v>
      </c>
      <c r="V349" s="7" t="e">
        <v>#N/A</v>
      </c>
      <c r="W349" s="7" t="e">
        <v>#N/A</v>
      </c>
      <c r="X349" s="7" t="e">
        <v>#N/A</v>
      </c>
      <c r="Y349" s="7">
        <v>1</v>
      </c>
      <c r="Z349" s="7">
        <f t="shared" si="41"/>
        <v>1</v>
      </c>
      <c r="AA349" s="7">
        <f t="shared" si="42"/>
        <v>1</v>
      </c>
      <c r="AB349" s="7" t="b">
        <f t="shared" si="43"/>
        <v>1</v>
      </c>
      <c r="AC349" s="7" t="b">
        <f t="shared" si="44"/>
        <v>0</v>
      </c>
      <c r="AD349" s="7" t="b">
        <f t="shared" si="45"/>
        <v>0</v>
      </c>
      <c r="AE349" s="7" t="b">
        <f t="shared" si="46"/>
        <v>0</v>
      </c>
      <c r="AF349" s="7" t="b">
        <f t="shared" si="47"/>
        <v>0</v>
      </c>
      <c r="AH349" t="b">
        <f>AND(Table252102[[#This Row],[Developmental toxicity]:[Reproductive toxicity]])</f>
        <v>0</v>
      </c>
    </row>
    <row r="350" spans="1:34" x14ac:dyDescent="0.25">
      <c r="A350" s="3">
        <f t="shared" si="40"/>
        <v>349</v>
      </c>
      <c r="B350" s="3">
        <v>158</v>
      </c>
      <c r="C350" s="3" t="s">
        <v>566</v>
      </c>
      <c r="D350" s="3" t="s">
        <v>5145</v>
      </c>
      <c r="E350" s="29" t="s">
        <v>4658</v>
      </c>
      <c r="F350" s="3" t="s">
        <v>5579</v>
      </c>
      <c r="G350" s="3" t="s">
        <v>567</v>
      </c>
      <c r="H350" s="3" t="s">
        <v>6069</v>
      </c>
      <c r="I350" s="3" t="s">
        <v>6482</v>
      </c>
      <c r="J350" s="3" t="s">
        <v>1431</v>
      </c>
      <c r="K350" s="7" t="e">
        <v>#N/A</v>
      </c>
      <c r="L350" s="7">
        <v>1</v>
      </c>
      <c r="M350" s="7" t="e">
        <v>#N/A</v>
      </c>
      <c r="N350" s="7" t="e">
        <v>#N/A</v>
      </c>
      <c r="O350" s="7" t="e">
        <v>#N/A</v>
      </c>
      <c r="P350" s="7" t="e">
        <v>#N/A</v>
      </c>
      <c r="Q350" s="7" t="e">
        <v>#N/A</v>
      </c>
      <c r="R350" s="7" t="e">
        <v>#N/A</v>
      </c>
      <c r="S350" s="7" t="e">
        <v>#N/A</v>
      </c>
      <c r="T350" s="7" t="e">
        <v>#N/A</v>
      </c>
      <c r="U350" s="7" t="e">
        <v>#N/A</v>
      </c>
      <c r="V350" s="7" t="e">
        <v>#N/A</v>
      </c>
      <c r="W350" s="7" t="e">
        <v>#N/A</v>
      </c>
      <c r="X350" s="7" t="e">
        <v>#N/A</v>
      </c>
      <c r="Y350" s="7">
        <v>1</v>
      </c>
      <c r="Z350" s="7">
        <f t="shared" si="41"/>
        <v>1</v>
      </c>
      <c r="AA350" s="7">
        <f t="shared" si="42"/>
        <v>1</v>
      </c>
      <c r="AB350" s="7" t="b">
        <f t="shared" si="43"/>
        <v>1</v>
      </c>
      <c r="AC350" s="7" t="b">
        <f t="shared" si="44"/>
        <v>0</v>
      </c>
      <c r="AD350" s="7" t="b">
        <f t="shared" si="45"/>
        <v>0</v>
      </c>
      <c r="AE350" s="7" t="b">
        <f t="shared" si="46"/>
        <v>0</v>
      </c>
      <c r="AF350" s="7" t="b">
        <f t="shared" si="47"/>
        <v>0</v>
      </c>
      <c r="AH350" t="b">
        <f>AND(Table252102[[#This Row],[Developmental toxicity]:[Reproductive toxicity]])</f>
        <v>0</v>
      </c>
    </row>
    <row r="351" spans="1:34" x14ac:dyDescent="0.25">
      <c r="A351" s="3">
        <f t="shared" si="40"/>
        <v>350</v>
      </c>
      <c r="B351" s="3" t="s">
        <v>1440</v>
      </c>
      <c r="C351" s="3" t="s">
        <v>2066</v>
      </c>
      <c r="D351" s="3" t="s">
        <v>2949</v>
      </c>
      <c r="E351" s="29" t="s">
        <v>7347</v>
      </c>
      <c r="F351" s="3" t="s">
        <v>8196</v>
      </c>
      <c r="G351" s="3" t="s">
        <v>9175</v>
      </c>
      <c r="H351" s="3" t="s">
        <v>9175</v>
      </c>
      <c r="I351" s="3" t="s">
        <v>9176</v>
      </c>
      <c r="J351" s="3"/>
      <c r="K351" s="7" t="e">
        <v>#N/A</v>
      </c>
      <c r="L351" s="7" t="e">
        <v>#N/A</v>
      </c>
      <c r="M351" s="7" t="e">
        <v>#N/A</v>
      </c>
      <c r="N351" s="7" t="e">
        <v>#N/A</v>
      </c>
      <c r="O351" s="7" t="e">
        <v>#N/A</v>
      </c>
      <c r="P351" s="7" t="e">
        <v>#N/A</v>
      </c>
      <c r="Q351" s="7" t="e">
        <v>#N/A</v>
      </c>
      <c r="R351" s="7" t="e">
        <v>#N/A</v>
      </c>
      <c r="S351" s="7" t="e">
        <v>#N/A</v>
      </c>
      <c r="T351" s="7">
        <v>0</v>
      </c>
      <c r="U351" s="7" t="e">
        <v>#N/A</v>
      </c>
      <c r="V351" s="7" t="e">
        <v>#N/A</v>
      </c>
      <c r="W351" s="7">
        <v>0</v>
      </c>
      <c r="X351" s="7" t="e">
        <v>#N/A</v>
      </c>
      <c r="Y351" s="7">
        <v>0</v>
      </c>
      <c r="Z351" s="7">
        <f t="shared" si="41"/>
        <v>0</v>
      </c>
      <c r="AA351" s="7">
        <f t="shared" si="42"/>
        <v>0</v>
      </c>
      <c r="AB351" s="7" t="b">
        <f t="shared" si="43"/>
        <v>1</v>
      </c>
      <c r="AC351" s="7" t="b">
        <f t="shared" si="44"/>
        <v>1</v>
      </c>
      <c r="AD351" s="7" t="b">
        <f t="shared" si="45"/>
        <v>1</v>
      </c>
      <c r="AE351" s="7" t="b">
        <f t="shared" si="46"/>
        <v>1</v>
      </c>
      <c r="AF351" s="7" t="b">
        <f t="shared" si="47"/>
        <v>0</v>
      </c>
      <c r="AH351" t="b">
        <f>AND(Table252102[[#This Row],[Developmental toxicity]:[Reproductive toxicity]])</f>
        <v>1</v>
      </c>
    </row>
    <row r="352" spans="1:34" x14ac:dyDescent="0.25">
      <c r="A352" s="3">
        <f t="shared" si="40"/>
        <v>351</v>
      </c>
      <c r="B352" s="3"/>
      <c r="C352" t="s">
        <v>21159</v>
      </c>
      <c r="D352" s="3" t="s">
        <v>20763</v>
      </c>
      <c r="E352" s="94" t="s">
        <v>20961</v>
      </c>
      <c r="F352" t="s">
        <v>21535</v>
      </c>
      <c r="G352" t="s">
        <v>21536</v>
      </c>
      <c r="H352" t="s">
        <v>21536</v>
      </c>
      <c r="I352" t="s">
        <v>21537</v>
      </c>
      <c r="J352" s="3"/>
      <c r="K352" s="7" t="e">
        <v>#N/A</v>
      </c>
      <c r="L352" s="7" t="e">
        <v>#N/A</v>
      </c>
      <c r="M352" s="7" t="e">
        <v>#N/A</v>
      </c>
      <c r="N352" s="7" t="e">
        <v>#N/A</v>
      </c>
      <c r="O352" s="7" t="e">
        <v>#N/A</v>
      </c>
      <c r="P352" s="7" t="e">
        <v>#N/A</v>
      </c>
      <c r="Q352" s="7" t="e">
        <v>#N/A</v>
      </c>
      <c r="R352" s="7" t="e">
        <v>#N/A</v>
      </c>
      <c r="S352" s="7" t="e">
        <v>#N/A</v>
      </c>
      <c r="T352" s="7" t="e">
        <v>#N/A</v>
      </c>
      <c r="U352" s="7" t="e">
        <v>#N/A</v>
      </c>
      <c r="V352" s="7" t="e">
        <v>#N/A</v>
      </c>
      <c r="W352" s="7" t="e">
        <v>#N/A</v>
      </c>
      <c r="X352" s="7" t="e">
        <v>#N/A</v>
      </c>
      <c r="Y352" s="7">
        <v>0</v>
      </c>
      <c r="Z352" s="7">
        <f t="shared" si="41"/>
        <v>0</v>
      </c>
      <c r="AA352" s="7">
        <f t="shared" si="42"/>
        <v>0</v>
      </c>
      <c r="AB352" s="7" t="b">
        <f t="shared" si="43"/>
        <v>1</v>
      </c>
      <c r="AC352" s="7" t="b">
        <f t="shared" si="44"/>
        <v>0</v>
      </c>
      <c r="AD352" s="7" t="b">
        <f t="shared" si="45"/>
        <v>0</v>
      </c>
      <c r="AE352" s="7" t="b">
        <f t="shared" si="46"/>
        <v>0</v>
      </c>
      <c r="AF352" s="7" t="b">
        <f t="shared" si="47"/>
        <v>0</v>
      </c>
      <c r="AH352" t="b">
        <f>AND(Table252102[[#This Row],[Developmental toxicity]:[Reproductive toxicity]])</f>
        <v>0</v>
      </c>
    </row>
    <row r="353" spans="1:34" x14ac:dyDescent="0.25">
      <c r="A353" s="3">
        <f t="shared" si="40"/>
        <v>352</v>
      </c>
      <c r="B353" s="3"/>
      <c r="C353" s="3" t="s">
        <v>13409</v>
      </c>
      <c r="D353" s="3" t="s">
        <v>13408</v>
      </c>
      <c r="E353" s="29" t="s">
        <v>17768</v>
      </c>
      <c r="F353" s="3" t="s">
        <v>17769</v>
      </c>
      <c r="G353" s="3" t="s">
        <v>13410</v>
      </c>
      <c r="H353" s="3" t="s">
        <v>13410</v>
      </c>
      <c r="I353" s="3" t="s">
        <v>17770</v>
      </c>
      <c r="J353" s="3"/>
      <c r="K353" s="7" t="e">
        <v>#N/A</v>
      </c>
      <c r="L353" s="7" t="e">
        <v>#N/A</v>
      </c>
      <c r="M353" s="7" t="e">
        <v>#N/A</v>
      </c>
      <c r="N353" s="7" t="e">
        <v>#N/A</v>
      </c>
      <c r="O353" s="7" t="e">
        <v>#N/A</v>
      </c>
      <c r="P353" s="7" t="e">
        <v>#N/A</v>
      </c>
      <c r="Q353" s="7" t="e">
        <v>#N/A</v>
      </c>
      <c r="R353" s="7" t="e">
        <v>#N/A</v>
      </c>
      <c r="S353" s="7" t="e">
        <v>#N/A</v>
      </c>
      <c r="T353" s="7" t="e">
        <v>#N/A</v>
      </c>
      <c r="U353" s="7" t="e">
        <v>#N/A</v>
      </c>
      <c r="V353" s="7" t="e">
        <v>#N/A</v>
      </c>
      <c r="W353" s="3">
        <v>0</v>
      </c>
      <c r="X353" s="3" t="e">
        <v>#N/A</v>
      </c>
      <c r="Y353" s="7" t="e">
        <v>#N/A</v>
      </c>
      <c r="Z353" s="7">
        <f t="shared" si="41"/>
        <v>0</v>
      </c>
      <c r="AA353" s="7">
        <f t="shared" si="42"/>
        <v>0</v>
      </c>
      <c r="AB353" s="7" t="b">
        <f t="shared" si="43"/>
        <v>0</v>
      </c>
      <c r="AC353" s="7" t="b">
        <f t="shared" si="44"/>
        <v>1</v>
      </c>
      <c r="AD353" s="7" t="b">
        <f t="shared" si="45"/>
        <v>0</v>
      </c>
      <c r="AE353" s="7" t="b">
        <f t="shared" si="46"/>
        <v>1</v>
      </c>
      <c r="AF353" s="7" t="b">
        <f t="shared" si="47"/>
        <v>0</v>
      </c>
      <c r="AH353" t="b">
        <f>AND(Table252102[[#This Row],[Developmental toxicity]:[Reproductive toxicity]])</f>
        <v>0</v>
      </c>
    </row>
    <row r="354" spans="1:34" x14ac:dyDescent="0.25">
      <c r="A354" s="3">
        <f t="shared" si="40"/>
        <v>353</v>
      </c>
      <c r="B354" s="3" t="s">
        <v>1440</v>
      </c>
      <c r="C354" s="3" t="s">
        <v>2183</v>
      </c>
      <c r="D354" s="3" t="s">
        <v>3081</v>
      </c>
      <c r="E354" s="29" t="s">
        <v>7463</v>
      </c>
      <c r="F354" s="3" t="s">
        <v>8311</v>
      </c>
      <c r="G354" s="3" t="s">
        <v>9421</v>
      </c>
      <c r="H354" s="3" t="s">
        <v>9421</v>
      </c>
      <c r="I354" s="3" t="s">
        <v>9422</v>
      </c>
      <c r="J354" s="3"/>
      <c r="K354" s="7" t="e">
        <v>#N/A</v>
      </c>
      <c r="L354" s="7" t="e">
        <v>#N/A</v>
      </c>
      <c r="M354" s="7" t="e">
        <v>#N/A</v>
      </c>
      <c r="N354" s="7" t="e">
        <v>#N/A</v>
      </c>
      <c r="O354" s="7" t="e">
        <v>#N/A</v>
      </c>
      <c r="P354" s="7" t="e">
        <v>#N/A</v>
      </c>
      <c r="Q354" s="7" t="e">
        <v>#N/A</v>
      </c>
      <c r="R354" s="7" t="e">
        <v>#N/A</v>
      </c>
      <c r="S354" s="7" t="e">
        <v>#N/A</v>
      </c>
      <c r="T354" s="7">
        <v>0</v>
      </c>
      <c r="U354" s="7" t="e">
        <v>#N/A</v>
      </c>
      <c r="V354" s="7" t="e">
        <v>#N/A</v>
      </c>
      <c r="W354" s="7" t="e">
        <v>#N/A</v>
      </c>
      <c r="X354" s="7" t="e">
        <v>#N/A</v>
      </c>
      <c r="Y354" s="7">
        <v>1</v>
      </c>
      <c r="Z354" s="7">
        <f t="shared" si="41"/>
        <v>1</v>
      </c>
      <c r="AA354" s="7">
        <f t="shared" si="42"/>
        <v>0</v>
      </c>
      <c r="AB354" s="7" t="b">
        <f t="shared" si="43"/>
        <v>1</v>
      </c>
      <c r="AC354" s="7" t="b">
        <f t="shared" si="44"/>
        <v>0</v>
      </c>
      <c r="AD354" s="7" t="b">
        <f t="shared" si="45"/>
        <v>1</v>
      </c>
      <c r="AE354" s="7" t="b">
        <f t="shared" si="46"/>
        <v>0</v>
      </c>
      <c r="AF354" s="7" t="b">
        <f t="shared" si="47"/>
        <v>0</v>
      </c>
      <c r="AH354" t="b">
        <f>AND(Table252102[[#This Row],[Developmental toxicity]:[Reproductive toxicity]])</f>
        <v>0</v>
      </c>
    </row>
    <row r="355" spans="1:34" x14ac:dyDescent="0.25">
      <c r="A355" s="3">
        <f t="shared" si="40"/>
        <v>354</v>
      </c>
      <c r="B355" s="3"/>
      <c r="C355" t="s">
        <v>21190</v>
      </c>
      <c r="D355" s="3" t="s">
        <v>20794</v>
      </c>
      <c r="E355" s="94" t="s">
        <v>20992</v>
      </c>
      <c r="F355" t="s">
        <v>21632</v>
      </c>
      <c r="G355" t="s">
        <v>21633</v>
      </c>
      <c r="H355" t="s">
        <v>21633</v>
      </c>
      <c r="I355" t="s">
        <v>21634</v>
      </c>
      <c r="J355" s="3"/>
      <c r="K355" s="7" t="e">
        <v>#N/A</v>
      </c>
      <c r="L355" s="7" t="e">
        <v>#N/A</v>
      </c>
      <c r="M355" s="7" t="e">
        <v>#N/A</v>
      </c>
      <c r="N355" s="7" t="e">
        <v>#N/A</v>
      </c>
      <c r="O355" s="7" t="e">
        <v>#N/A</v>
      </c>
      <c r="P355" s="7" t="e">
        <v>#N/A</v>
      </c>
      <c r="Q355" s="7" t="e">
        <v>#N/A</v>
      </c>
      <c r="R355" s="7" t="e">
        <v>#N/A</v>
      </c>
      <c r="S355" s="7" t="e">
        <v>#N/A</v>
      </c>
      <c r="T355" s="7" t="e">
        <v>#N/A</v>
      </c>
      <c r="U355" s="7" t="e">
        <v>#N/A</v>
      </c>
      <c r="V355" s="7" t="e">
        <v>#N/A</v>
      </c>
      <c r="W355" s="7" t="e">
        <v>#N/A</v>
      </c>
      <c r="X355" s="7" t="e">
        <v>#N/A</v>
      </c>
      <c r="Y355" s="7">
        <v>0</v>
      </c>
      <c r="Z355" s="7">
        <f t="shared" si="41"/>
        <v>0</v>
      </c>
      <c r="AA355" s="7">
        <f t="shared" si="42"/>
        <v>0</v>
      </c>
      <c r="AB355" s="7" t="b">
        <f t="shared" si="43"/>
        <v>1</v>
      </c>
      <c r="AC355" s="7" t="b">
        <f t="shared" si="44"/>
        <v>0</v>
      </c>
      <c r="AD355" s="7" t="b">
        <f t="shared" si="45"/>
        <v>0</v>
      </c>
      <c r="AE355" s="7" t="b">
        <f t="shared" si="46"/>
        <v>0</v>
      </c>
      <c r="AF355" s="7" t="b">
        <f t="shared" si="47"/>
        <v>0</v>
      </c>
      <c r="AH355" t="b">
        <f>AND(Table252102[[#This Row],[Developmental toxicity]:[Reproductive toxicity]])</f>
        <v>0</v>
      </c>
    </row>
    <row r="356" spans="1:34" x14ac:dyDescent="0.25">
      <c r="A356" s="3">
        <f t="shared" si="40"/>
        <v>355</v>
      </c>
      <c r="B356" s="3"/>
      <c r="C356" s="3" t="s">
        <v>11873</v>
      </c>
      <c r="D356" s="3" t="s">
        <v>11872</v>
      </c>
      <c r="E356" s="29" t="s">
        <v>15464</v>
      </c>
      <c r="F356" s="3" t="s">
        <v>15465</v>
      </c>
      <c r="G356" s="3" t="s">
        <v>11874</v>
      </c>
      <c r="H356" s="3" t="s">
        <v>11874</v>
      </c>
      <c r="I356" s="3" t="s">
        <v>15466</v>
      </c>
      <c r="J356" s="3"/>
      <c r="K356" s="7" t="e">
        <v>#N/A</v>
      </c>
      <c r="L356" s="7" t="e">
        <v>#N/A</v>
      </c>
      <c r="M356" s="7" t="e">
        <v>#N/A</v>
      </c>
      <c r="N356" s="7" t="e">
        <v>#N/A</v>
      </c>
      <c r="O356" s="7" t="e">
        <v>#N/A</v>
      </c>
      <c r="P356" s="7" t="e">
        <v>#N/A</v>
      </c>
      <c r="Q356" s="7" t="e">
        <v>#N/A</v>
      </c>
      <c r="R356" s="7" t="e">
        <v>#N/A</v>
      </c>
      <c r="S356" s="7" t="e">
        <v>#N/A</v>
      </c>
      <c r="T356" s="7" t="e">
        <v>#N/A</v>
      </c>
      <c r="U356" s="7" t="e">
        <v>#N/A</v>
      </c>
      <c r="V356" s="7" t="e">
        <v>#N/A</v>
      </c>
      <c r="W356" s="3">
        <v>0</v>
      </c>
      <c r="X356" s="3" t="e">
        <v>#N/A</v>
      </c>
      <c r="Y356" s="7" t="e">
        <v>#N/A</v>
      </c>
      <c r="Z356" s="7">
        <f t="shared" si="41"/>
        <v>0</v>
      </c>
      <c r="AA356" s="7">
        <f t="shared" si="42"/>
        <v>0</v>
      </c>
      <c r="AB356" s="7" t="b">
        <f t="shared" si="43"/>
        <v>0</v>
      </c>
      <c r="AC356" s="7" t="b">
        <f t="shared" si="44"/>
        <v>1</v>
      </c>
      <c r="AD356" s="7" t="b">
        <f t="shared" si="45"/>
        <v>0</v>
      </c>
      <c r="AE356" s="7" t="b">
        <f t="shared" si="46"/>
        <v>1</v>
      </c>
      <c r="AF356" s="7" t="b">
        <f t="shared" si="47"/>
        <v>0</v>
      </c>
      <c r="AH356" t="b">
        <f>AND(Table252102[[#This Row],[Developmental toxicity]:[Reproductive toxicity]])</f>
        <v>0</v>
      </c>
    </row>
    <row r="357" spans="1:34" x14ac:dyDescent="0.25">
      <c r="A357" s="3">
        <f t="shared" si="40"/>
        <v>356</v>
      </c>
      <c r="B357" s="3" t="s">
        <v>1440</v>
      </c>
      <c r="C357" s="3" t="s">
        <v>2257</v>
      </c>
      <c r="D357" s="3" t="s">
        <v>3163</v>
      </c>
      <c r="E357" s="29" t="s">
        <v>7535</v>
      </c>
      <c r="F357" s="3" t="s">
        <v>8383</v>
      </c>
      <c r="G357" s="3" t="s">
        <v>9592</v>
      </c>
      <c r="H357" s="3" t="s">
        <v>9592</v>
      </c>
      <c r="I357" s="3" t="s">
        <v>9593</v>
      </c>
      <c r="J357" s="3"/>
      <c r="K357" s="7" t="e">
        <v>#N/A</v>
      </c>
      <c r="L357" s="7" t="e">
        <v>#N/A</v>
      </c>
      <c r="M357" s="7" t="e">
        <v>#N/A</v>
      </c>
      <c r="N357" s="7" t="e">
        <v>#N/A</v>
      </c>
      <c r="O357" s="7" t="e">
        <v>#N/A</v>
      </c>
      <c r="P357" s="7" t="e">
        <v>#N/A</v>
      </c>
      <c r="Q357" s="7" t="e">
        <v>#N/A</v>
      </c>
      <c r="R357" s="7" t="e">
        <v>#N/A</v>
      </c>
      <c r="S357" s="7" t="e">
        <v>#N/A</v>
      </c>
      <c r="T357" s="7">
        <v>0</v>
      </c>
      <c r="U357" s="7" t="e">
        <v>#N/A</v>
      </c>
      <c r="V357" s="7" t="e">
        <v>#N/A</v>
      </c>
      <c r="W357" s="7" t="e">
        <v>#N/A</v>
      </c>
      <c r="X357" s="7" t="e">
        <v>#N/A</v>
      </c>
      <c r="Y357" s="7">
        <v>0</v>
      </c>
      <c r="Z357" s="7">
        <f t="shared" si="41"/>
        <v>0</v>
      </c>
      <c r="AA357" s="7">
        <f t="shared" si="42"/>
        <v>0</v>
      </c>
      <c r="AB357" s="7" t="b">
        <f t="shared" si="43"/>
        <v>1</v>
      </c>
      <c r="AC357" s="7" t="b">
        <f t="shared" si="44"/>
        <v>0</v>
      </c>
      <c r="AD357" s="7" t="b">
        <f t="shared" si="45"/>
        <v>1</v>
      </c>
      <c r="AE357" s="7" t="b">
        <f t="shared" si="46"/>
        <v>0</v>
      </c>
      <c r="AF357" s="7" t="b">
        <f t="shared" si="47"/>
        <v>0</v>
      </c>
      <c r="AH357" t="b">
        <f>AND(Table252102[[#This Row],[Developmental toxicity]:[Reproductive toxicity]])</f>
        <v>0</v>
      </c>
    </row>
    <row r="358" spans="1:34" x14ac:dyDescent="0.25">
      <c r="A358" s="3">
        <f t="shared" si="40"/>
        <v>357</v>
      </c>
      <c r="B358" s="3"/>
      <c r="C358" t="s">
        <v>21210</v>
      </c>
      <c r="D358" s="3" t="s">
        <v>20814</v>
      </c>
      <c r="E358" s="94" t="s">
        <v>21012</v>
      </c>
      <c r="F358" t="s">
        <v>21692</v>
      </c>
      <c r="G358" t="s">
        <v>21693</v>
      </c>
      <c r="H358" t="s">
        <v>21693</v>
      </c>
      <c r="I358" t="s">
        <v>21694</v>
      </c>
      <c r="J358" s="3"/>
      <c r="K358" s="7" t="e">
        <v>#N/A</v>
      </c>
      <c r="L358" s="7" t="e">
        <v>#N/A</v>
      </c>
      <c r="M358" s="7" t="e">
        <v>#N/A</v>
      </c>
      <c r="N358" s="7" t="e">
        <v>#N/A</v>
      </c>
      <c r="O358" s="7" t="e">
        <v>#N/A</v>
      </c>
      <c r="P358" s="7" t="e">
        <v>#N/A</v>
      </c>
      <c r="Q358" s="7" t="e">
        <v>#N/A</v>
      </c>
      <c r="R358" s="7" t="e">
        <v>#N/A</v>
      </c>
      <c r="S358" s="7" t="e">
        <v>#N/A</v>
      </c>
      <c r="T358" s="7" t="e">
        <v>#N/A</v>
      </c>
      <c r="U358" s="7" t="e">
        <v>#N/A</v>
      </c>
      <c r="V358" s="7" t="e">
        <v>#N/A</v>
      </c>
      <c r="W358" s="7" t="e">
        <v>#N/A</v>
      </c>
      <c r="X358" s="7" t="e">
        <v>#N/A</v>
      </c>
      <c r="Y358" s="7">
        <v>0</v>
      </c>
      <c r="Z358" s="7">
        <f t="shared" si="41"/>
        <v>0</v>
      </c>
      <c r="AA358" s="7">
        <f t="shared" si="42"/>
        <v>0</v>
      </c>
      <c r="AB358" s="7" t="b">
        <f t="shared" si="43"/>
        <v>1</v>
      </c>
      <c r="AC358" s="7" t="b">
        <f t="shared" si="44"/>
        <v>0</v>
      </c>
      <c r="AD358" s="7" t="b">
        <f t="shared" si="45"/>
        <v>0</v>
      </c>
      <c r="AE358" s="7" t="b">
        <f t="shared" si="46"/>
        <v>0</v>
      </c>
      <c r="AF358" s="7" t="b">
        <f t="shared" si="47"/>
        <v>0</v>
      </c>
      <c r="AH358" t="b">
        <f>AND(Table252102[[#This Row],[Developmental toxicity]:[Reproductive toxicity]])</f>
        <v>0</v>
      </c>
    </row>
    <row r="359" spans="1:34" x14ac:dyDescent="0.25">
      <c r="A359" s="3">
        <f t="shared" si="40"/>
        <v>358</v>
      </c>
      <c r="B359" s="3" t="s">
        <v>1440</v>
      </c>
      <c r="C359" s="3" t="s">
        <v>2074</v>
      </c>
      <c r="D359" s="3" t="s">
        <v>2957</v>
      </c>
      <c r="E359" s="12" t="s">
        <v>7355</v>
      </c>
      <c r="F359" t="s">
        <v>8204</v>
      </c>
      <c r="G359" t="s">
        <v>9191</v>
      </c>
      <c r="H359" t="s">
        <v>9191</v>
      </c>
      <c r="I359" t="s">
        <v>9192</v>
      </c>
      <c r="J359" s="3"/>
      <c r="K359" s="7" t="e">
        <v>#N/A</v>
      </c>
      <c r="L359" s="7" t="e">
        <v>#N/A</v>
      </c>
      <c r="M359" s="7" t="e">
        <v>#N/A</v>
      </c>
      <c r="N359" s="7" t="e">
        <v>#N/A</v>
      </c>
      <c r="O359" s="7" t="e">
        <v>#N/A</v>
      </c>
      <c r="P359" s="7" t="e">
        <v>#N/A</v>
      </c>
      <c r="Q359" s="7" t="e">
        <v>#N/A</v>
      </c>
      <c r="R359" s="7" t="e">
        <v>#N/A</v>
      </c>
      <c r="S359" s="7" t="e">
        <v>#N/A</v>
      </c>
      <c r="T359" s="7">
        <v>0</v>
      </c>
      <c r="U359" s="7" t="e">
        <v>#N/A</v>
      </c>
      <c r="V359" s="7" t="e">
        <v>#N/A</v>
      </c>
      <c r="W359" s="7" t="e">
        <v>#N/A</v>
      </c>
      <c r="X359" s="7" t="e">
        <v>#N/A</v>
      </c>
      <c r="Y359" s="7" t="e">
        <v>#N/A</v>
      </c>
      <c r="Z359" s="7">
        <f t="shared" si="41"/>
        <v>0</v>
      </c>
      <c r="AA359" s="7">
        <f t="shared" si="42"/>
        <v>0</v>
      </c>
      <c r="AB359" s="7" t="b">
        <f t="shared" si="43"/>
        <v>1</v>
      </c>
      <c r="AC359" s="7" t="b">
        <f t="shared" si="44"/>
        <v>0</v>
      </c>
      <c r="AD359" s="7" t="b">
        <f t="shared" si="45"/>
        <v>1</v>
      </c>
      <c r="AE359" s="7" t="b">
        <f t="shared" si="46"/>
        <v>0</v>
      </c>
      <c r="AF359" s="7" t="b">
        <f t="shared" si="47"/>
        <v>0</v>
      </c>
      <c r="AH359" t="b">
        <f>AND(Table252102[[#This Row],[Developmental toxicity]:[Reproductive toxicity]])</f>
        <v>0</v>
      </c>
    </row>
    <row r="360" spans="1:34" x14ac:dyDescent="0.25">
      <c r="A360" s="3">
        <f t="shared" si="40"/>
        <v>359</v>
      </c>
      <c r="B360" s="3"/>
      <c r="C360" s="3" t="s">
        <v>20478</v>
      </c>
      <c r="D360" s="3" t="s">
        <v>19150</v>
      </c>
      <c r="E360" s="29" t="s">
        <v>20233</v>
      </c>
      <c r="F360" s="3" t="s">
        <v>19493</v>
      </c>
      <c r="G360" s="3" t="s">
        <v>19494</v>
      </c>
      <c r="H360" s="3" t="s">
        <v>19494</v>
      </c>
      <c r="I360" s="3" t="s">
        <v>19495</v>
      </c>
      <c r="J360" s="3" t="s">
        <v>20</v>
      </c>
      <c r="K360" s="7" t="e">
        <v>#N/A</v>
      </c>
      <c r="L360" s="7" t="e">
        <v>#N/A</v>
      </c>
      <c r="M360" s="7" t="e">
        <v>#N/A</v>
      </c>
      <c r="N360" s="7" t="e">
        <v>#N/A</v>
      </c>
      <c r="O360" s="7" t="e">
        <v>#N/A</v>
      </c>
      <c r="P360" s="7" t="e">
        <v>#N/A</v>
      </c>
      <c r="Q360" s="7" t="e">
        <v>#N/A</v>
      </c>
      <c r="R360" s="7" t="e">
        <v>#N/A</v>
      </c>
      <c r="S360" s="7" t="e">
        <v>#N/A</v>
      </c>
      <c r="T360" s="7" t="e">
        <v>#N/A</v>
      </c>
      <c r="U360" s="7" t="e">
        <v>#N/A</v>
      </c>
      <c r="V360" s="7" t="e">
        <v>#N/A</v>
      </c>
      <c r="W360" s="7" t="e">
        <v>#N/A</v>
      </c>
      <c r="X360" s="7">
        <v>0</v>
      </c>
      <c r="Y360" s="7" t="e">
        <v>#N/A</v>
      </c>
      <c r="Z360" s="7">
        <f t="shared" si="41"/>
        <v>0</v>
      </c>
      <c r="AA360" s="7">
        <f t="shared" si="42"/>
        <v>0</v>
      </c>
      <c r="AB360" s="7" t="b">
        <f t="shared" si="43"/>
        <v>1</v>
      </c>
      <c r="AC360" s="7" t="b">
        <f t="shared" si="44"/>
        <v>0</v>
      </c>
      <c r="AD360" s="7" t="b">
        <f t="shared" si="45"/>
        <v>0</v>
      </c>
      <c r="AE360" s="7" t="b">
        <f t="shared" si="46"/>
        <v>0</v>
      </c>
      <c r="AF360" s="7" t="b">
        <f t="shared" si="47"/>
        <v>0</v>
      </c>
      <c r="AH360" t="b">
        <f>AND(Table252102[[#This Row],[Developmental toxicity]:[Reproductive toxicity]])</f>
        <v>0</v>
      </c>
    </row>
    <row r="361" spans="1:34" x14ac:dyDescent="0.25">
      <c r="A361" s="3">
        <f t="shared" si="40"/>
        <v>360</v>
      </c>
      <c r="B361" s="3"/>
      <c r="C361" s="3" t="s">
        <v>13060</v>
      </c>
      <c r="D361" s="3" t="s">
        <v>13059</v>
      </c>
      <c r="E361" s="29" t="s">
        <v>17286</v>
      </c>
      <c r="F361" s="3" t="s">
        <v>17287</v>
      </c>
      <c r="G361" s="3" t="s">
        <v>17288</v>
      </c>
      <c r="H361" s="3" t="s">
        <v>17288</v>
      </c>
      <c r="I361" s="3" t="s">
        <v>17289</v>
      </c>
      <c r="J361" s="3"/>
      <c r="K361" s="7" t="e">
        <v>#N/A</v>
      </c>
      <c r="L361" s="7" t="e">
        <v>#N/A</v>
      </c>
      <c r="M361" s="7" t="e">
        <v>#N/A</v>
      </c>
      <c r="N361" s="7" t="e">
        <v>#N/A</v>
      </c>
      <c r="O361" s="7" t="e">
        <v>#N/A</v>
      </c>
      <c r="P361" s="7" t="e">
        <v>#N/A</v>
      </c>
      <c r="Q361" s="7" t="e">
        <v>#N/A</v>
      </c>
      <c r="R361" s="7" t="e">
        <v>#N/A</v>
      </c>
      <c r="S361" s="7" t="e">
        <v>#N/A</v>
      </c>
      <c r="T361" s="7" t="e">
        <v>#N/A</v>
      </c>
      <c r="U361" s="7" t="e">
        <v>#N/A</v>
      </c>
      <c r="V361" s="7" t="e">
        <v>#N/A</v>
      </c>
      <c r="W361" s="3">
        <v>0</v>
      </c>
      <c r="X361" s="3" t="e">
        <v>#N/A</v>
      </c>
      <c r="Y361" s="7" t="e">
        <v>#N/A</v>
      </c>
      <c r="Z361" s="7">
        <f t="shared" si="41"/>
        <v>0</v>
      </c>
      <c r="AA361" s="7">
        <f t="shared" si="42"/>
        <v>0</v>
      </c>
      <c r="AB361" s="7" t="b">
        <f t="shared" si="43"/>
        <v>0</v>
      </c>
      <c r="AC361" s="7" t="b">
        <f t="shared" si="44"/>
        <v>1</v>
      </c>
      <c r="AD361" s="7" t="b">
        <f t="shared" si="45"/>
        <v>0</v>
      </c>
      <c r="AE361" s="7" t="b">
        <f t="shared" si="46"/>
        <v>1</v>
      </c>
      <c r="AF361" s="7" t="b">
        <f t="shared" si="47"/>
        <v>0</v>
      </c>
      <c r="AH361" t="b">
        <f>AND(Table252102[[#This Row],[Developmental toxicity]:[Reproductive toxicity]])</f>
        <v>0</v>
      </c>
    </row>
    <row r="362" spans="1:34" x14ac:dyDescent="0.25">
      <c r="A362" s="3">
        <f t="shared" si="40"/>
        <v>361</v>
      </c>
      <c r="B362" s="3"/>
      <c r="C362" s="3" t="s">
        <v>12273</v>
      </c>
      <c r="D362" s="3" t="s">
        <v>12272</v>
      </c>
      <c r="E362" s="29" t="s">
        <v>16028</v>
      </c>
      <c r="F362" s="3" t="s">
        <v>16029</v>
      </c>
      <c r="G362" s="3" t="s">
        <v>16030</v>
      </c>
      <c r="H362" s="3" t="s">
        <v>16030</v>
      </c>
      <c r="I362" s="3" t="s">
        <v>16031</v>
      </c>
      <c r="J362" s="3"/>
      <c r="K362" s="7" t="e">
        <v>#N/A</v>
      </c>
      <c r="L362" s="7" t="e">
        <v>#N/A</v>
      </c>
      <c r="M362" s="7" t="e">
        <v>#N/A</v>
      </c>
      <c r="N362" s="7" t="e">
        <v>#N/A</v>
      </c>
      <c r="O362" s="7" t="e">
        <v>#N/A</v>
      </c>
      <c r="P362" s="7" t="e">
        <v>#N/A</v>
      </c>
      <c r="Q362" s="7" t="e">
        <v>#N/A</v>
      </c>
      <c r="R362" s="7" t="e">
        <v>#N/A</v>
      </c>
      <c r="S362" s="7" t="e">
        <v>#N/A</v>
      </c>
      <c r="T362" s="7" t="e">
        <v>#N/A</v>
      </c>
      <c r="U362" s="7" t="e">
        <v>#N/A</v>
      </c>
      <c r="V362" s="7" t="e">
        <v>#N/A</v>
      </c>
      <c r="W362" s="3">
        <v>0</v>
      </c>
      <c r="X362" s="3" t="e">
        <v>#N/A</v>
      </c>
      <c r="Y362" s="7" t="e">
        <v>#N/A</v>
      </c>
      <c r="Z362" s="7">
        <f t="shared" si="41"/>
        <v>0</v>
      </c>
      <c r="AA362" s="7">
        <f t="shared" si="42"/>
        <v>0</v>
      </c>
      <c r="AB362" s="7" t="b">
        <f t="shared" si="43"/>
        <v>0</v>
      </c>
      <c r="AC362" s="7" t="b">
        <f t="shared" si="44"/>
        <v>1</v>
      </c>
      <c r="AD362" s="7" t="b">
        <f t="shared" si="45"/>
        <v>0</v>
      </c>
      <c r="AE362" s="7" t="b">
        <f t="shared" si="46"/>
        <v>1</v>
      </c>
      <c r="AF362" s="7" t="b">
        <f t="shared" si="47"/>
        <v>0</v>
      </c>
      <c r="AH362" t="b">
        <f>AND(Table252102[[#This Row],[Developmental toxicity]:[Reproductive toxicity]])</f>
        <v>0</v>
      </c>
    </row>
    <row r="363" spans="1:34" x14ac:dyDescent="0.25">
      <c r="A363" s="3">
        <f t="shared" si="40"/>
        <v>362</v>
      </c>
      <c r="B363" s="3"/>
      <c r="C363" s="3" t="s">
        <v>12473</v>
      </c>
      <c r="D363" s="3" t="s">
        <v>12472</v>
      </c>
      <c r="E363" s="29" t="s">
        <v>16400</v>
      </c>
      <c r="F363" s="3" t="s">
        <v>16401</v>
      </c>
      <c r="G363" s="3" t="s">
        <v>16402</v>
      </c>
      <c r="H363" s="3" t="s">
        <v>16402</v>
      </c>
      <c r="I363" s="3" t="s">
        <v>16403</v>
      </c>
      <c r="J363" s="3"/>
      <c r="K363" s="7" t="e">
        <v>#N/A</v>
      </c>
      <c r="L363" s="7" t="e">
        <v>#N/A</v>
      </c>
      <c r="M363" s="7" t="e">
        <v>#N/A</v>
      </c>
      <c r="N363" s="7" t="e">
        <v>#N/A</v>
      </c>
      <c r="O363" s="7" t="e">
        <v>#N/A</v>
      </c>
      <c r="P363" s="7" t="e">
        <v>#N/A</v>
      </c>
      <c r="Q363" s="7" t="e">
        <v>#N/A</v>
      </c>
      <c r="R363" s="7" t="e">
        <v>#N/A</v>
      </c>
      <c r="S363" s="7" t="e">
        <v>#N/A</v>
      </c>
      <c r="T363" s="7" t="e">
        <v>#N/A</v>
      </c>
      <c r="U363" s="7" t="e">
        <v>#N/A</v>
      </c>
      <c r="V363" s="7" t="e">
        <v>#N/A</v>
      </c>
      <c r="W363" s="3">
        <v>0</v>
      </c>
      <c r="X363" s="3" t="e">
        <v>#N/A</v>
      </c>
      <c r="Y363" s="7" t="e">
        <v>#N/A</v>
      </c>
      <c r="Z363" s="7">
        <f t="shared" si="41"/>
        <v>0</v>
      </c>
      <c r="AA363" s="7">
        <f t="shared" si="42"/>
        <v>0</v>
      </c>
      <c r="AB363" s="7" t="b">
        <f t="shared" si="43"/>
        <v>0</v>
      </c>
      <c r="AC363" s="7" t="b">
        <f t="shared" si="44"/>
        <v>1</v>
      </c>
      <c r="AD363" s="7" t="b">
        <f t="shared" si="45"/>
        <v>0</v>
      </c>
      <c r="AE363" s="7" t="b">
        <f t="shared" si="46"/>
        <v>1</v>
      </c>
      <c r="AF363" s="7" t="b">
        <f t="shared" si="47"/>
        <v>0</v>
      </c>
      <c r="AH363" t="b">
        <f>AND(Table252102[[#This Row],[Developmental toxicity]:[Reproductive toxicity]])</f>
        <v>0</v>
      </c>
    </row>
    <row r="364" spans="1:34" x14ac:dyDescent="0.25">
      <c r="A364" s="3">
        <f t="shared" si="40"/>
        <v>363</v>
      </c>
      <c r="B364" s="3"/>
      <c r="C364" s="3" t="s">
        <v>12822</v>
      </c>
      <c r="D364" s="3" t="s">
        <v>12821</v>
      </c>
      <c r="E364" s="29" t="s">
        <v>16921</v>
      </c>
      <c r="F364" s="3" t="s">
        <v>16922</v>
      </c>
      <c r="G364" s="3" t="s">
        <v>16923</v>
      </c>
      <c r="H364" s="3" t="s">
        <v>16923</v>
      </c>
      <c r="I364" s="3" t="s">
        <v>16924</v>
      </c>
      <c r="J364" s="3"/>
      <c r="K364" s="7" t="e">
        <v>#N/A</v>
      </c>
      <c r="L364" s="7" t="e">
        <v>#N/A</v>
      </c>
      <c r="M364" s="7" t="e">
        <v>#N/A</v>
      </c>
      <c r="N364" s="7" t="e">
        <v>#N/A</v>
      </c>
      <c r="O364" s="7" t="e">
        <v>#N/A</v>
      </c>
      <c r="P364" s="7" t="e">
        <v>#N/A</v>
      </c>
      <c r="Q364" s="7" t="e">
        <v>#N/A</v>
      </c>
      <c r="R364" s="7" t="e">
        <v>#N/A</v>
      </c>
      <c r="S364" s="7" t="e">
        <v>#N/A</v>
      </c>
      <c r="T364" s="7" t="e">
        <v>#N/A</v>
      </c>
      <c r="U364" s="7" t="e">
        <v>#N/A</v>
      </c>
      <c r="V364" s="7" t="e">
        <v>#N/A</v>
      </c>
      <c r="W364" s="7">
        <v>0</v>
      </c>
      <c r="X364" s="7" t="e">
        <v>#N/A</v>
      </c>
      <c r="Y364" s="7">
        <v>1</v>
      </c>
      <c r="Z364" s="7">
        <f t="shared" si="41"/>
        <v>1</v>
      </c>
      <c r="AA364" s="7">
        <f t="shared" si="42"/>
        <v>0</v>
      </c>
      <c r="AB364" s="7" t="b">
        <f t="shared" si="43"/>
        <v>1</v>
      </c>
      <c r="AC364" s="7" t="b">
        <f t="shared" si="44"/>
        <v>1</v>
      </c>
      <c r="AD364" s="7" t="b">
        <f t="shared" si="45"/>
        <v>0</v>
      </c>
      <c r="AE364" s="7" t="b">
        <f t="shared" si="46"/>
        <v>1</v>
      </c>
      <c r="AF364" s="7" t="b">
        <f t="shared" si="47"/>
        <v>0</v>
      </c>
      <c r="AH364" t="b">
        <f>AND(Table252102[[#This Row],[Developmental toxicity]:[Reproductive toxicity]])</f>
        <v>1</v>
      </c>
    </row>
    <row r="365" spans="1:34" x14ac:dyDescent="0.25">
      <c r="A365" s="3">
        <f t="shared" si="40"/>
        <v>364</v>
      </c>
      <c r="B365" s="3"/>
      <c r="C365" s="3" t="s">
        <v>12731</v>
      </c>
      <c r="D365" s="3" t="s">
        <v>12730</v>
      </c>
      <c r="E365" s="29" t="s">
        <v>16790</v>
      </c>
      <c r="F365" s="3" t="s">
        <v>16791</v>
      </c>
      <c r="G365" s="3" t="s">
        <v>16792</v>
      </c>
      <c r="H365" s="3" t="s">
        <v>16792</v>
      </c>
      <c r="I365" s="3" t="s">
        <v>16793</v>
      </c>
      <c r="J365" s="3"/>
      <c r="K365" s="7" t="e">
        <v>#N/A</v>
      </c>
      <c r="L365" s="7" t="e">
        <v>#N/A</v>
      </c>
      <c r="M365" s="7" t="e">
        <v>#N/A</v>
      </c>
      <c r="N365" s="7" t="e">
        <v>#N/A</v>
      </c>
      <c r="O365" s="7" t="e">
        <v>#N/A</v>
      </c>
      <c r="P365" s="7" t="e">
        <v>#N/A</v>
      </c>
      <c r="Q365" s="7" t="e">
        <v>#N/A</v>
      </c>
      <c r="R365" s="7" t="e">
        <v>#N/A</v>
      </c>
      <c r="S365" s="7" t="e">
        <v>#N/A</v>
      </c>
      <c r="T365" s="7" t="e">
        <v>#N/A</v>
      </c>
      <c r="U365" s="7" t="e">
        <v>#N/A</v>
      </c>
      <c r="V365" s="7" t="e">
        <v>#N/A</v>
      </c>
      <c r="W365" s="3">
        <v>0</v>
      </c>
      <c r="X365" s="3" t="e">
        <v>#N/A</v>
      </c>
      <c r="Y365" s="7" t="e">
        <v>#N/A</v>
      </c>
      <c r="Z365" s="7">
        <f t="shared" si="41"/>
        <v>0</v>
      </c>
      <c r="AA365" s="7">
        <f t="shared" si="42"/>
        <v>0</v>
      </c>
      <c r="AB365" s="7" t="b">
        <f t="shared" si="43"/>
        <v>0</v>
      </c>
      <c r="AC365" s="7" t="b">
        <f t="shared" si="44"/>
        <v>1</v>
      </c>
      <c r="AD365" s="7" t="b">
        <f t="shared" si="45"/>
        <v>0</v>
      </c>
      <c r="AE365" s="7" t="b">
        <f t="shared" si="46"/>
        <v>1</v>
      </c>
      <c r="AF365" s="7" t="b">
        <f t="shared" si="47"/>
        <v>0</v>
      </c>
      <c r="AH365" t="b">
        <f>AND(Table252102[[#This Row],[Developmental toxicity]:[Reproductive toxicity]])</f>
        <v>0</v>
      </c>
    </row>
    <row r="366" spans="1:34" x14ac:dyDescent="0.25">
      <c r="A366" s="3">
        <f t="shared" si="40"/>
        <v>365</v>
      </c>
      <c r="B366" s="3"/>
      <c r="C366" t="s">
        <v>21150</v>
      </c>
      <c r="D366" s="3" t="s">
        <v>20754</v>
      </c>
      <c r="E366" s="94" t="s">
        <v>20952</v>
      </c>
      <c r="F366" t="s">
        <v>21505</v>
      </c>
      <c r="G366" t="s">
        <v>21506</v>
      </c>
      <c r="H366" t="s">
        <v>21507</v>
      </c>
      <c r="I366" t="s">
        <v>21508</v>
      </c>
      <c r="J366" s="3"/>
      <c r="K366" s="7" t="e">
        <v>#N/A</v>
      </c>
      <c r="L366" s="7" t="e">
        <v>#N/A</v>
      </c>
      <c r="M366" s="7" t="e">
        <v>#N/A</v>
      </c>
      <c r="N366" s="7" t="e">
        <v>#N/A</v>
      </c>
      <c r="O366" s="7" t="e">
        <v>#N/A</v>
      </c>
      <c r="P366" s="7" t="e">
        <v>#N/A</v>
      </c>
      <c r="Q366" s="7" t="e">
        <v>#N/A</v>
      </c>
      <c r="R366" s="7" t="e">
        <v>#N/A</v>
      </c>
      <c r="S366" s="7" t="e">
        <v>#N/A</v>
      </c>
      <c r="T366" s="7" t="e">
        <v>#N/A</v>
      </c>
      <c r="U366" s="7" t="e">
        <v>#N/A</v>
      </c>
      <c r="V366" s="7" t="e">
        <v>#N/A</v>
      </c>
      <c r="W366" s="7" t="e">
        <v>#N/A</v>
      </c>
      <c r="X366" s="7" t="e">
        <v>#N/A</v>
      </c>
      <c r="Y366" s="7">
        <v>0</v>
      </c>
      <c r="Z366" s="7">
        <f t="shared" si="41"/>
        <v>0</v>
      </c>
      <c r="AA366" s="7">
        <f t="shared" si="42"/>
        <v>0</v>
      </c>
      <c r="AB366" s="7" t="b">
        <f t="shared" si="43"/>
        <v>1</v>
      </c>
      <c r="AC366" s="7" t="b">
        <f t="shared" si="44"/>
        <v>0</v>
      </c>
      <c r="AD366" s="7" t="b">
        <f t="shared" si="45"/>
        <v>0</v>
      </c>
      <c r="AE366" s="7" t="b">
        <f t="shared" si="46"/>
        <v>0</v>
      </c>
      <c r="AF366" s="7" t="b">
        <f t="shared" si="47"/>
        <v>0</v>
      </c>
      <c r="AH366" t="b">
        <f>AND(Table252102[[#This Row],[Developmental toxicity]:[Reproductive toxicity]])</f>
        <v>0</v>
      </c>
    </row>
    <row r="367" spans="1:34" x14ac:dyDescent="0.25">
      <c r="A367" s="3">
        <f t="shared" si="40"/>
        <v>366</v>
      </c>
      <c r="B367" s="3">
        <v>247</v>
      </c>
      <c r="C367" s="3" t="s">
        <v>699</v>
      </c>
      <c r="D367" s="3" t="s">
        <v>5194</v>
      </c>
      <c r="E367" s="29" t="s">
        <v>4719</v>
      </c>
      <c r="F367" s="3" t="s">
        <v>5636</v>
      </c>
      <c r="G367" s="3" t="s">
        <v>700</v>
      </c>
      <c r="H367" s="3" t="s">
        <v>6112</v>
      </c>
      <c r="I367" s="3" t="s">
        <v>6559</v>
      </c>
      <c r="J367" s="3" t="s">
        <v>1431</v>
      </c>
      <c r="K367" s="7" t="e">
        <v>#N/A</v>
      </c>
      <c r="L367" s="7">
        <v>1</v>
      </c>
      <c r="M367" s="7" t="e">
        <v>#N/A</v>
      </c>
      <c r="N367" s="7" t="e">
        <v>#N/A</v>
      </c>
      <c r="O367" s="7" t="e">
        <v>#N/A</v>
      </c>
      <c r="P367" s="7" t="e">
        <v>#N/A</v>
      </c>
      <c r="Q367" s="7" t="e">
        <v>#N/A</v>
      </c>
      <c r="R367" s="7" t="e">
        <v>#N/A</v>
      </c>
      <c r="S367" s="7" t="e">
        <v>#N/A</v>
      </c>
      <c r="T367" s="7" t="e">
        <v>#N/A</v>
      </c>
      <c r="U367" s="7" t="e">
        <v>#N/A</v>
      </c>
      <c r="V367" s="7" t="e">
        <v>#N/A</v>
      </c>
      <c r="W367" s="7" t="e">
        <v>#N/A</v>
      </c>
      <c r="X367" s="7" t="e">
        <v>#N/A</v>
      </c>
      <c r="Y367" s="7">
        <v>1</v>
      </c>
      <c r="Z367" s="7">
        <f t="shared" si="41"/>
        <v>1</v>
      </c>
      <c r="AA367" s="7">
        <f t="shared" si="42"/>
        <v>1</v>
      </c>
      <c r="AB367" s="7" t="b">
        <f t="shared" si="43"/>
        <v>1</v>
      </c>
      <c r="AC367" s="7" t="b">
        <f t="shared" si="44"/>
        <v>0</v>
      </c>
      <c r="AD367" s="7" t="b">
        <f t="shared" si="45"/>
        <v>0</v>
      </c>
      <c r="AE367" s="7" t="b">
        <f t="shared" si="46"/>
        <v>0</v>
      </c>
      <c r="AF367" s="7" t="b">
        <f t="shared" si="47"/>
        <v>0</v>
      </c>
      <c r="AH367" t="b">
        <f>AND(Table252102[[#This Row],[Developmental toxicity]:[Reproductive toxicity]])</f>
        <v>0</v>
      </c>
    </row>
    <row r="368" spans="1:34" x14ac:dyDescent="0.25">
      <c r="A368" s="3">
        <f t="shared" si="40"/>
        <v>367</v>
      </c>
      <c r="B368" s="3" t="s">
        <v>1440</v>
      </c>
      <c r="C368" s="3" t="s">
        <v>1953</v>
      </c>
      <c r="D368" s="3" t="s">
        <v>2819</v>
      </c>
      <c r="E368" s="12" t="s">
        <v>7236</v>
      </c>
      <c r="F368" t="s">
        <v>8085</v>
      </c>
      <c r="G368" t="s">
        <v>8949</v>
      </c>
      <c r="H368" t="s">
        <v>8949</v>
      </c>
      <c r="I368" t="s">
        <v>8950</v>
      </c>
      <c r="J368" s="3"/>
      <c r="K368" s="7" t="e">
        <v>#N/A</v>
      </c>
      <c r="L368" s="7" t="e">
        <v>#N/A</v>
      </c>
      <c r="M368" s="7" t="e">
        <v>#N/A</v>
      </c>
      <c r="N368" s="7" t="e">
        <v>#N/A</v>
      </c>
      <c r="O368" s="7" t="e">
        <v>#N/A</v>
      </c>
      <c r="P368" s="7" t="e">
        <v>#N/A</v>
      </c>
      <c r="Q368" s="7" t="e">
        <v>#N/A</v>
      </c>
      <c r="R368" s="7" t="e">
        <v>#N/A</v>
      </c>
      <c r="S368" s="7" t="e">
        <v>#N/A</v>
      </c>
      <c r="T368" s="7">
        <v>0</v>
      </c>
      <c r="U368" s="7" t="e">
        <v>#N/A</v>
      </c>
      <c r="V368" s="7" t="e">
        <v>#N/A</v>
      </c>
      <c r="W368" s="3">
        <v>0</v>
      </c>
      <c r="X368" s="3" t="e">
        <v>#N/A</v>
      </c>
      <c r="Y368" s="7" t="e">
        <v>#N/A</v>
      </c>
      <c r="Z368" s="7">
        <f t="shared" si="41"/>
        <v>0</v>
      </c>
      <c r="AA368" s="7">
        <f t="shared" si="42"/>
        <v>0</v>
      </c>
      <c r="AB368" s="7" t="b">
        <f t="shared" si="43"/>
        <v>1</v>
      </c>
      <c r="AC368" s="7" t="b">
        <f t="shared" si="44"/>
        <v>1</v>
      </c>
      <c r="AD368" s="7" t="b">
        <f t="shared" si="45"/>
        <v>1</v>
      </c>
      <c r="AE368" s="7" t="b">
        <f t="shared" si="46"/>
        <v>1</v>
      </c>
      <c r="AF368" s="7" t="b">
        <f t="shared" si="47"/>
        <v>0</v>
      </c>
      <c r="AH368" t="b">
        <f>AND(Table252102[[#This Row],[Developmental toxicity]:[Reproductive toxicity]])</f>
        <v>1</v>
      </c>
    </row>
    <row r="369" spans="1:34" x14ac:dyDescent="0.25">
      <c r="A369" s="3">
        <f t="shared" si="40"/>
        <v>368</v>
      </c>
      <c r="B369" s="3"/>
      <c r="C369" s="3" t="s">
        <v>12756</v>
      </c>
      <c r="D369" s="3" t="s">
        <v>12755</v>
      </c>
      <c r="E369" s="29" t="s">
        <v>16828</v>
      </c>
      <c r="F369" s="3" t="s">
        <v>16829</v>
      </c>
      <c r="G369" s="3" t="s">
        <v>16830</v>
      </c>
      <c r="H369" s="3" t="s">
        <v>16830</v>
      </c>
      <c r="I369" s="3" t="s">
        <v>16831</v>
      </c>
      <c r="J369" s="3"/>
      <c r="K369" s="7" t="e">
        <v>#N/A</v>
      </c>
      <c r="L369" s="7" t="e">
        <v>#N/A</v>
      </c>
      <c r="M369" s="7" t="e">
        <v>#N/A</v>
      </c>
      <c r="N369" s="7" t="e">
        <v>#N/A</v>
      </c>
      <c r="O369" s="7" t="e">
        <v>#N/A</v>
      </c>
      <c r="P369" s="7" t="e">
        <v>#N/A</v>
      </c>
      <c r="Q369" s="7" t="e">
        <v>#N/A</v>
      </c>
      <c r="R369" s="7" t="e">
        <v>#N/A</v>
      </c>
      <c r="S369" s="7" t="e">
        <v>#N/A</v>
      </c>
      <c r="T369" s="7" t="e">
        <v>#N/A</v>
      </c>
      <c r="U369" s="7" t="e">
        <v>#N/A</v>
      </c>
      <c r="V369" s="7" t="e">
        <v>#N/A</v>
      </c>
      <c r="W369" s="3">
        <v>0</v>
      </c>
      <c r="X369" s="3" t="e">
        <v>#N/A</v>
      </c>
      <c r="Y369" s="7" t="e">
        <v>#N/A</v>
      </c>
      <c r="Z369" s="7">
        <f t="shared" si="41"/>
        <v>0</v>
      </c>
      <c r="AA369" s="7">
        <f t="shared" si="42"/>
        <v>0</v>
      </c>
      <c r="AB369" s="7" t="b">
        <f t="shared" si="43"/>
        <v>0</v>
      </c>
      <c r="AC369" s="7" t="b">
        <f t="shared" si="44"/>
        <v>1</v>
      </c>
      <c r="AD369" s="7" t="b">
        <f t="shared" si="45"/>
        <v>0</v>
      </c>
      <c r="AE369" s="7" t="b">
        <f t="shared" si="46"/>
        <v>1</v>
      </c>
      <c r="AF369" s="7" t="b">
        <f t="shared" si="47"/>
        <v>0</v>
      </c>
      <c r="AH369" t="b">
        <f>AND(Table252102[[#This Row],[Developmental toxicity]:[Reproductive toxicity]])</f>
        <v>0</v>
      </c>
    </row>
    <row r="370" spans="1:34" x14ac:dyDescent="0.25">
      <c r="A370" s="3">
        <f t="shared" si="40"/>
        <v>369</v>
      </c>
      <c r="B370" s="3"/>
      <c r="C370" s="3" t="s">
        <v>12295</v>
      </c>
      <c r="D370" s="3" t="s">
        <v>12294</v>
      </c>
      <c r="E370" s="29" t="s">
        <v>16067</v>
      </c>
      <c r="F370" s="3" t="s">
        <v>16068</v>
      </c>
      <c r="G370" s="3" t="s">
        <v>12296</v>
      </c>
      <c r="H370" s="3" t="s">
        <v>12296</v>
      </c>
      <c r="I370" s="3" t="s">
        <v>16069</v>
      </c>
      <c r="J370" s="3"/>
      <c r="K370" s="7" t="e">
        <v>#N/A</v>
      </c>
      <c r="L370" s="7" t="e">
        <v>#N/A</v>
      </c>
      <c r="M370" s="7" t="e">
        <v>#N/A</v>
      </c>
      <c r="N370" s="7" t="e">
        <v>#N/A</v>
      </c>
      <c r="O370" s="7" t="e">
        <v>#N/A</v>
      </c>
      <c r="P370" s="7" t="e">
        <v>#N/A</v>
      </c>
      <c r="Q370" s="7" t="e">
        <v>#N/A</v>
      </c>
      <c r="R370" s="7" t="e">
        <v>#N/A</v>
      </c>
      <c r="S370" s="7" t="e">
        <v>#N/A</v>
      </c>
      <c r="T370" s="7" t="e">
        <v>#N/A</v>
      </c>
      <c r="U370" s="7" t="e">
        <v>#N/A</v>
      </c>
      <c r="V370" s="7" t="e">
        <v>#N/A</v>
      </c>
      <c r="W370" s="7">
        <v>0</v>
      </c>
      <c r="X370" s="7" t="e">
        <v>#N/A</v>
      </c>
      <c r="Y370" s="7">
        <v>0</v>
      </c>
      <c r="Z370" s="7">
        <f t="shared" si="41"/>
        <v>0</v>
      </c>
      <c r="AA370" s="7">
        <f t="shared" si="42"/>
        <v>0</v>
      </c>
      <c r="AB370" s="7" t="b">
        <f t="shared" si="43"/>
        <v>1</v>
      </c>
      <c r="AC370" s="7" t="b">
        <f t="shared" si="44"/>
        <v>1</v>
      </c>
      <c r="AD370" s="7" t="b">
        <f t="shared" si="45"/>
        <v>0</v>
      </c>
      <c r="AE370" s="7" t="b">
        <f t="shared" si="46"/>
        <v>1</v>
      </c>
      <c r="AF370" s="7" t="b">
        <f t="shared" si="47"/>
        <v>0</v>
      </c>
      <c r="AH370" t="b">
        <f>AND(Table252102[[#This Row],[Developmental toxicity]:[Reproductive toxicity]])</f>
        <v>1</v>
      </c>
    </row>
    <row r="371" spans="1:34" x14ac:dyDescent="0.25">
      <c r="A371" s="3">
        <f t="shared" si="40"/>
        <v>370</v>
      </c>
      <c r="B371" s="3"/>
      <c r="C371" s="3" t="s">
        <v>12145</v>
      </c>
      <c r="D371" s="3" t="s">
        <v>12144</v>
      </c>
      <c r="E371" s="29" t="s">
        <v>15849</v>
      </c>
      <c r="F371" s="3" t="s">
        <v>15850</v>
      </c>
      <c r="G371" s="3" t="s">
        <v>15851</v>
      </c>
      <c r="H371" s="3" t="s">
        <v>15851</v>
      </c>
      <c r="I371" s="3" t="s">
        <v>15852</v>
      </c>
      <c r="J371" s="3"/>
      <c r="K371" s="7" t="e">
        <v>#N/A</v>
      </c>
      <c r="L371" s="7" t="e">
        <v>#N/A</v>
      </c>
      <c r="M371" s="7" t="e">
        <v>#N/A</v>
      </c>
      <c r="N371" s="7" t="e">
        <v>#N/A</v>
      </c>
      <c r="O371" s="7" t="e">
        <v>#N/A</v>
      </c>
      <c r="P371" s="7" t="e">
        <v>#N/A</v>
      </c>
      <c r="Q371" s="7" t="e">
        <v>#N/A</v>
      </c>
      <c r="R371" s="7" t="e">
        <v>#N/A</v>
      </c>
      <c r="S371" s="7" t="e">
        <v>#N/A</v>
      </c>
      <c r="T371" s="7" t="e">
        <v>#N/A</v>
      </c>
      <c r="U371" s="7" t="e">
        <v>#N/A</v>
      </c>
      <c r="V371" s="7" t="e">
        <v>#N/A</v>
      </c>
      <c r="W371" s="3">
        <v>0</v>
      </c>
      <c r="X371" s="3" t="e">
        <v>#N/A</v>
      </c>
      <c r="Y371" s="7" t="e">
        <v>#N/A</v>
      </c>
      <c r="Z371" s="7">
        <f t="shared" si="41"/>
        <v>0</v>
      </c>
      <c r="AA371" s="7">
        <f t="shared" si="42"/>
        <v>0</v>
      </c>
      <c r="AB371" s="7" t="b">
        <f t="shared" si="43"/>
        <v>0</v>
      </c>
      <c r="AC371" s="7" t="b">
        <f t="shared" si="44"/>
        <v>1</v>
      </c>
      <c r="AD371" s="7" t="b">
        <f t="shared" si="45"/>
        <v>0</v>
      </c>
      <c r="AE371" s="7" t="b">
        <f t="shared" si="46"/>
        <v>1</v>
      </c>
      <c r="AF371" s="7" t="b">
        <f t="shared" si="47"/>
        <v>0</v>
      </c>
      <c r="AH371" t="b">
        <f>AND(Table252102[[#This Row],[Developmental toxicity]:[Reproductive toxicity]])</f>
        <v>0</v>
      </c>
    </row>
    <row r="372" spans="1:34" x14ac:dyDescent="0.25">
      <c r="A372" s="3">
        <f t="shared" si="40"/>
        <v>371</v>
      </c>
      <c r="B372" s="3" t="s">
        <v>1440</v>
      </c>
      <c r="C372" s="3" t="s">
        <v>2300</v>
      </c>
      <c r="D372" s="3" t="s">
        <v>3216</v>
      </c>
      <c r="E372" s="29" t="s">
        <v>7578</v>
      </c>
      <c r="F372" s="3" t="s">
        <v>8425</v>
      </c>
      <c r="G372" s="3" t="s">
        <v>9683</v>
      </c>
      <c r="H372" s="3" t="s">
        <v>9683</v>
      </c>
      <c r="I372" s="3" t="s">
        <v>9684</v>
      </c>
      <c r="J372" s="3"/>
      <c r="K372" s="7" t="e">
        <v>#N/A</v>
      </c>
      <c r="L372" s="7" t="e">
        <v>#N/A</v>
      </c>
      <c r="M372" s="7" t="e">
        <v>#N/A</v>
      </c>
      <c r="N372" s="7" t="e">
        <v>#N/A</v>
      </c>
      <c r="O372" s="7" t="e">
        <v>#N/A</v>
      </c>
      <c r="P372" s="7" t="e">
        <v>#N/A</v>
      </c>
      <c r="Q372" s="7" t="e">
        <v>#N/A</v>
      </c>
      <c r="R372" s="7" t="e">
        <v>#N/A</v>
      </c>
      <c r="S372" s="7" t="e">
        <v>#N/A</v>
      </c>
      <c r="T372" s="7">
        <v>0</v>
      </c>
      <c r="U372" s="7" t="e">
        <v>#N/A</v>
      </c>
      <c r="V372" s="7" t="e">
        <v>#N/A</v>
      </c>
      <c r="W372" s="7">
        <v>0</v>
      </c>
      <c r="X372" s="7" t="e">
        <v>#N/A</v>
      </c>
      <c r="Y372" s="7">
        <v>1</v>
      </c>
      <c r="Z372" s="7">
        <f t="shared" si="41"/>
        <v>1</v>
      </c>
      <c r="AA372" s="7">
        <f t="shared" si="42"/>
        <v>0</v>
      </c>
      <c r="AB372" s="7" t="b">
        <f t="shared" si="43"/>
        <v>1</v>
      </c>
      <c r="AC372" s="7" t="b">
        <f t="shared" si="44"/>
        <v>1</v>
      </c>
      <c r="AD372" s="7" t="b">
        <f t="shared" si="45"/>
        <v>1</v>
      </c>
      <c r="AE372" s="7" t="b">
        <f t="shared" si="46"/>
        <v>1</v>
      </c>
      <c r="AF372" s="7" t="b">
        <f t="shared" si="47"/>
        <v>0</v>
      </c>
      <c r="AH372" t="b">
        <f>AND(Table252102[[#This Row],[Developmental toxicity]:[Reproductive toxicity]])</f>
        <v>1</v>
      </c>
    </row>
    <row r="373" spans="1:34" x14ac:dyDescent="0.25">
      <c r="A373" s="3">
        <f t="shared" si="40"/>
        <v>372</v>
      </c>
      <c r="B373" s="3" t="s">
        <v>1440</v>
      </c>
      <c r="C373" s="3" t="s">
        <v>2565</v>
      </c>
      <c r="D373" s="3" t="s">
        <v>3518</v>
      </c>
      <c r="E373" s="12" t="s">
        <v>7838</v>
      </c>
      <c r="F373" t="s">
        <v>8677</v>
      </c>
      <c r="G373" t="s">
        <v>10236</v>
      </c>
      <c r="H373" t="s">
        <v>10236</v>
      </c>
      <c r="I373" t="s">
        <v>10237</v>
      </c>
      <c r="J373" s="3"/>
      <c r="K373" s="7" t="e">
        <v>#N/A</v>
      </c>
      <c r="L373" s="7" t="e">
        <v>#N/A</v>
      </c>
      <c r="M373" s="7" t="e">
        <v>#N/A</v>
      </c>
      <c r="N373" s="7" t="e">
        <v>#N/A</v>
      </c>
      <c r="O373" s="7" t="e">
        <v>#N/A</v>
      </c>
      <c r="P373" s="7" t="e">
        <v>#N/A</v>
      </c>
      <c r="Q373" s="7" t="e">
        <v>#N/A</v>
      </c>
      <c r="R373" s="7" t="e">
        <v>#N/A</v>
      </c>
      <c r="S373" s="7" t="e">
        <v>#N/A</v>
      </c>
      <c r="T373" s="7">
        <v>0</v>
      </c>
      <c r="U373" s="7" t="e">
        <v>#N/A</v>
      </c>
      <c r="V373" s="7" t="e">
        <v>#N/A</v>
      </c>
      <c r="W373" s="7" t="e">
        <v>#N/A</v>
      </c>
      <c r="X373" s="7" t="e">
        <v>#N/A</v>
      </c>
      <c r="Y373" s="7" t="e">
        <v>#N/A</v>
      </c>
      <c r="Z373" s="7">
        <f t="shared" si="41"/>
        <v>0</v>
      </c>
      <c r="AA373" s="7">
        <f t="shared" si="42"/>
        <v>0</v>
      </c>
      <c r="AB373" s="7" t="b">
        <f t="shared" si="43"/>
        <v>1</v>
      </c>
      <c r="AC373" s="7" t="b">
        <f t="shared" si="44"/>
        <v>0</v>
      </c>
      <c r="AD373" s="7" t="b">
        <f t="shared" si="45"/>
        <v>1</v>
      </c>
      <c r="AE373" s="7" t="b">
        <f t="shared" si="46"/>
        <v>0</v>
      </c>
      <c r="AF373" s="7" t="b">
        <f t="shared" si="47"/>
        <v>0</v>
      </c>
      <c r="AH373" t="b">
        <f>AND(Table252102[[#This Row],[Developmental toxicity]:[Reproductive toxicity]])</f>
        <v>0</v>
      </c>
    </row>
    <row r="374" spans="1:34" x14ac:dyDescent="0.25">
      <c r="A374" s="3">
        <f t="shared" si="40"/>
        <v>373</v>
      </c>
      <c r="B374" s="3" t="s">
        <v>1440</v>
      </c>
      <c r="C374" s="3" t="s">
        <v>2424</v>
      </c>
      <c r="D374" s="3" t="s">
        <v>3357</v>
      </c>
      <c r="E374" s="12" t="s">
        <v>7701</v>
      </c>
      <c r="F374" t="s">
        <v>8542</v>
      </c>
      <c r="G374" t="s">
        <v>9942</v>
      </c>
      <c r="H374" t="s">
        <v>9942</v>
      </c>
      <c r="I374" t="s">
        <v>9943</v>
      </c>
      <c r="J374" s="3"/>
      <c r="K374" s="7" t="e">
        <v>#N/A</v>
      </c>
      <c r="L374" s="7" t="e">
        <v>#N/A</v>
      </c>
      <c r="M374" s="7" t="e">
        <v>#N/A</v>
      </c>
      <c r="N374" s="7" t="e">
        <v>#N/A</v>
      </c>
      <c r="O374" s="7" t="e">
        <v>#N/A</v>
      </c>
      <c r="P374" s="7" t="e">
        <v>#N/A</v>
      </c>
      <c r="Q374" s="7" t="e">
        <v>#N/A</v>
      </c>
      <c r="R374" s="7" t="e">
        <v>#N/A</v>
      </c>
      <c r="S374" s="7" t="e">
        <v>#N/A</v>
      </c>
      <c r="T374" s="7">
        <v>0</v>
      </c>
      <c r="U374" s="7" t="e">
        <v>#N/A</v>
      </c>
      <c r="V374" s="7" t="e">
        <v>#N/A</v>
      </c>
      <c r="W374" s="7" t="e">
        <v>#N/A</v>
      </c>
      <c r="X374" s="7" t="e">
        <v>#N/A</v>
      </c>
      <c r="Y374" s="7" t="e">
        <v>#N/A</v>
      </c>
      <c r="Z374" s="7">
        <f t="shared" si="41"/>
        <v>0</v>
      </c>
      <c r="AA374" s="7">
        <f t="shared" si="42"/>
        <v>0</v>
      </c>
      <c r="AB374" s="7" t="b">
        <f t="shared" si="43"/>
        <v>1</v>
      </c>
      <c r="AC374" s="7" t="b">
        <f t="shared" si="44"/>
        <v>0</v>
      </c>
      <c r="AD374" s="7" t="b">
        <f t="shared" si="45"/>
        <v>1</v>
      </c>
      <c r="AE374" s="7" t="b">
        <f t="shared" si="46"/>
        <v>0</v>
      </c>
      <c r="AF374" s="7" t="b">
        <f t="shared" si="47"/>
        <v>0</v>
      </c>
      <c r="AH374" t="b">
        <f>AND(Table252102[[#This Row],[Developmental toxicity]:[Reproductive toxicity]])</f>
        <v>0</v>
      </c>
    </row>
    <row r="375" spans="1:34" x14ac:dyDescent="0.25">
      <c r="A375" s="3">
        <f t="shared" si="40"/>
        <v>374</v>
      </c>
      <c r="B375" s="3"/>
      <c r="C375" s="3" t="s">
        <v>12112</v>
      </c>
      <c r="D375" s="3" t="s">
        <v>17889</v>
      </c>
      <c r="E375" s="29" t="s">
        <v>18134</v>
      </c>
      <c r="F375" s="3" t="s">
        <v>18052</v>
      </c>
      <c r="G375" s="3" t="s">
        <v>18292</v>
      </c>
      <c r="H375" s="3" t="s">
        <v>18292</v>
      </c>
      <c r="I375" s="3" t="s">
        <v>18293</v>
      </c>
      <c r="J375" s="3"/>
      <c r="K375" s="7" t="e">
        <v>#N/A</v>
      </c>
      <c r="L375" s="7" t="e">
        <v>#N/A</v>
      </c>
      <c r="M375" s="7" t="e">
        <v>#N/A</v>
      </c>
      <c r="N375" s="7" t="e">
        <v>#N/A</v>
      </c>
      <c r="O375" s="7" t="e">
        <v>#N/A</v>
      </c>
      <c r="P375" s="7" t="e">
        <v>#N/A</v>
      </c>
      <c r="Q375" s="7" t="e">
        <v>#N/A</v>
      </c>
      <c r="R375" s="7" t="e">
        <v>#N/A</v>
      </c>
      <c r="S375" s="7" t="e">
        <v>#N/A</v>
      </c>
      <c r="T375" s="7" t="e">
        <v>#N/A</v>
      </c>
      <c r="U375" s="7" t="e">
        <v>#N/A</v>
      </c>
      <c r="V375" s="7" t="e">
        <v>#N/A</v>
      </c>
      <c r="W375" s="3">
        <v>0</v>
      </c>
      <c r="X375" s="3" t="e">
        <v>#N/A</v>
      </c>
      <c r="Y375" s="7" t="e">
        <v>#N/A</v>
      </c>
      <c r="Z375" s="7">
        <f t="shared" si="41"/>
        <v>0</v>
      </c>
      <c r="AA375" s="7">
        <f t="shared" si="42"/>
        <v>0</v>
      </c>
      <c r="AB375" s="7" t="b">
        <f t="shared" si="43"/>
        <v>0</v>
      </c>
      <c r="AC375" s="7" t="b">
        <f t="shared" si="44"/>
        <v>1</v>
      </c>
      <c r="AD375" s="7" t="b">
        <f t="shared" si="45"/>
        <v>0</v>
      </c>
      <c r="AE375" s="7" t="b">
        <f t="shared" si="46"/>
        <v>1</v>
      </c>
      <c r="AF375" s="7" t="b">
        <f t="shared" si="47"/>
        <v>0</v>
      </c>
      <c r="AH375" t="b">
        <f>AND(Table252102[[#This Row],[Developmental toxicity]:[Reproductive toxicity]])</f>
        <v>0</v>
      </c>
    </row>
    <row r="376" spans="1:34" x14ac:dyDescent="0.25">
      <c r="A376" s="3">
        <f t="shared" si="40"/>
        <v>375</v>
      </c>
      <c r="B376" s="3"/>
      <c r="C376" s="3" t="s">
        <v>11285</v>
      </c>
      <c r="D376" s="3" t="s">
        <v>11284</v>
      </c>
      <c r="E376" s="29" t="s">
        <v>14387</v>
      </c>
      <c r="F376" s="3" t="s">
        <v>14388</v>
      </c>
      <c r="G376" s="3" t="s">
        <v>14389</v>
      </c>
      <c r="H376" s="3" t="s">
        <v>14389</v>
      </c>
      <c r="I376" s="3" t="s">
        <v>14390</v>
      </c>
      <c r="J376" s="3"/>
      <c r="K376" s="7" t="e">
        <v>#N/A</v>
      </c>
      <c r="L376" s="7" t="e">
        <v>#N/A</v>
      </c>
      <c r="M376" s="7" t="e">
        <v>#N/A</v>
      </c>
      <c r="N376" s="7" t="e">
        <v>#N/A</v>
      </c>
      <c r="O376" s="7" t="e">
        <v>#N/A</v>
      </c>
      <c r="P376" s="7" t="e">
        <v>#N/A</v>
      </c>
      <c r="Q376" s="7" t="e">
        <v>#N/A</v>
      </c>
      <c r="R376" s="7" t="e">
        <v>#N/A</v>
      </c>
      <c r="S376" s="7" t="e">
        <v>#N/A</v>
      </c>
      <c r="T376" s="7" t="e">
        <v>#N/A</v>
      </c>
      <c r="U376" s="7" t="e">
        <v>#N/A</v>
      </c>
      <c r="V376" s="7" t="e">
        <v>#N/A</v>
      </c>
      <c r="W376" s="3">
        <v>1</v>
      </c>
      <c r="X376" s="3" t="e">
        <v>#N/A</v>
      </c>
      <c r="Y376" s="7" t="e">
        <v>#N/A</v>
      </c>
      <c r="Z376" s="7">
        <f t="shared" si="41"/>
        <v>1</v>
      </c>
      <c r="AA376" s="7">
        <f t="shared" si="42"/>
        <v>1</v>
      </c>
      <c r="AB376" s="7" t="b">
        <f t="shared" si="43"/>
        <v>0</v>
      </c>
      <c r="AC376" s="7" t="b">
        <f t="shared" si="44"/>
        <v>1</v>
      </c>
      <c r="AD376" s="7" t="b">
        <f t="shared" si="45"/>
        <v>0</v>
      </c>
      <c r="AE376" s="7" t="b">
        <f t="shared" si="46"/>
        <v>1</v>
      </c>
      <c r="AF376" s="7" t="b">
        <f t="shared" si="47"/>
        <v>0</v>
      </c>
      <c r="AH376" t="b">
        <f>AND(Table252102[[#This Row],[Developmental toxicity]:[Reproductive toxicity]])</f>
        <v>0</v>
      </c>
    </row>
    <row r="377" spans="1:34" x14ac:dyDescent="0.25">
      <c r="A377" s="3">
        <f t="shared" si="40"/>
        <v>376</v>
      </c>
      <c r="B377" s="3" t="s">
        <v>1440</v>
      </c>
      <c r="C377" s="3" t="s">
        <v>2328</v>
      </c>
      <c r="D377" s="3" t="s">
        <v>3246</v>
      </c>
      <c r="E377" s="12" t="s">
        <v>7605</v>
      </c>
      <c r="F377" t="s">
        <v>8451</v>
      </c>
      <c r="G377" t="s">
        <v>9737</v>
      </c>
      <c r="H377" t="s">
        <v>9737</v>
      </c>
      <c r="I377" t="s">
        <v>9738</v>
      </c>
      <c r="J377" s="3"/>
      <c r="K377" s="7" t="e">
        <v>#N/A</v>
      </c>
      <c r="L377" s="7" t="e">
        <v>#N/A</v>
      </c>
      <c r="M377" s="7" t="e">
        <v>#N/A</v>
      </c>
      <c r="N377" s="7" t="e">
        <v>#N/A</v>
      </c>
      <c r="O377" s="7" t="e">
        <v>#N/A</v>
      </c>
      <c r="P377" s="7" t="e">
        <v>#N/A</v>
      </c>
      <c r="Q377" s="7" t="e">
        <v>#N/A</v>
      </c>
      <c r="R377" s="7" t="e">
        <v>#N/A</v>
      </c>
      <c r="S377" s="7" t="e">
        <v>#N/A</v>
      </c>
      <c r="T377" s="7">
        <v>0</v>
      </c>
      <c r="U377" s="7" t="e">
        <v>#N/A</v>
      </c>
      <c r="V377" s="7" t="e">
        <v>#N/A</v>
      </c>
      <c r="W377" s="7" t="e">
        <v>#N/A</v>
      </c>
      <c r="X377" s="7" t="e">
        <v>#N/A</v>
      </c>
      <c r="Y377" s="7" t="e">
        <v>#N/A</v>
      </c>
      <c r="Z377" s="7">
        <f t="shared" si="41"/>
        <v>0</v>
      </c>
      <c r="AA377" s="7">
        <f t="shared" si="42"/>
        <v>0</v>
      </c>
      <c r="AB377" s="7" t="b">
        <f t="shared" si="43"/>
        <v>1</v>
      </c>
      <c r="AC377" s="7" t="b">
        <f t="shared" si="44"/>
        <v>0</v>
      </c>
      <c r="AD377" s="7" t="b">
        <f t="shared" si="45"/>
        <v>1</v>
      </c>
      <c r="AE377" s="7" t="b">
        <f t="shared" si="46"/>
        <v>0</v>
      </c>
      <c r="AF377" s="7" t="b">
        <f t="shared" si="47"/>
        <v>0</v>
      </c>
      <c r="AH377" t="b">
        <f>AND(Table252102[[#This Row],[Developmental toxicity]:[Reproductive toxicity]])</f>
        <v>0</v>
      </c>
    </row>
    <row r="378" spans="1:34" x14ac:dyDescent="0.25">
      <c r="A378" s="3">
        <f t="shared" si="40"/>
        <v>377</v>
      </c>
      <c r="B378" s="3"/>
      <c r="C378" s="3" t="s">
        <v>12509</v>
      </c>
      <c r="D378" s="3" t="s">
        <v>12508</v>
      </c>
      <c r="E378" s="29" t="s">
        <v>16451</v>
      </c>
      <c r="F378" s="3" t="s">
        <v>16452</v>
      </c>
      <c r="G378" s="3" t="s">
        <v>16453</v>
      </c>
      <c r="H378" s="3" t="s">
        <v>16453</v>
      </c>
      <c r="I378" s="3" t="s">
        <v>16454</v>
      </c>
      <c r="J378" s="3"/>
      <c r="K378" s="7" t="e">
        <v>#N/A</v>
      </c>
      <c r="L378" s="7" t="e">
        <v>#N/A</v>
      </c>
      <c r="M378" s="7" t="e">
        <v>#N/A</v>
      </c>
      <c r="N378" s="7" t="e">
        <v>#N/A</v>
      </c>
      <c r="O378" s="7" t="e">
        <v>#N/A</v>
      </c>
      <c r="P378" s="7" t="e">
        <v>#N/A</v>
      </c>
      <c r="Q378" s="7" t="e">
        <v>#N/A</v>
      </c>
      <c r="R378" s="7" t="e">
        <v>#N/A</v>
      </c>
      <c r="S378" s="7" t="e">
        <v>#N/A</v>
      </c>
      <c r="T378" s="7" t="e">
        <v>#N/A</v>
      </c>
      <c r="U378" s="7" t="e">
        <v>#N/A</v>
      </c>
      <c r="V378" s="7" t="e">
        <v>#N/A</v>
      </c>
      <c r="W378" s="3">
        <v>0</v>
      </c>
      <c r="X378" s="3" t="e">
        <v>#N/A</v>
      </c>
      <c r="Y378" s="7" t="e">
        <v>#N/A</v>
      </c>
      <c r="Z378" s="7">
        <f t="shared" si="41"/>
        <v>0</v>
      </c>
      <c r="AA378" s="7">
        <f t="shared" si="42"/>
        <v>0</v>
      </c>
      <c r="AB378" s="7" t="b">
        <f t="shared" si="43"/>
        <v>0</v>
      </c>
      <c r="AC378" s="7" t="b">
        <f t="shared" si="44"/>
        <v>1</v>
      </c>
      <c r="AD378" s="7" t="b">
        <f t="shared" si="45"/>
        <v>0</v>
      </c>
      <c r="AE378" s="7" t="b">
        <f t="shared" si="46"/>
        <v>1</v>
      </c>
      <c r="AF378" s="7" t="b">
        <f t="shared" si="47"/>
        <v>0</v>
      </c>
      <c r="AH378" t="b">
        <f>AND(Table252102[[#This Row],[Developmental toxicity]:[Reproductive toxicity]])</f>
        <v>0</v>
      </c>
    </row>
    <row r="379" spans="1:34" x14ac:dyDescent="0.25">
      <c r="A379" s="3">
        <f t="shared" si="40"/>
        <v>378</v>
      </c>
      <c r="B379" s="3" t="s">
        <v>1440</v>
      </c>
      <c r="C379" s="3" t="s">
        <v>2728</v>
      </c>
      <c r="D379" s="3" t="s">
        <v>3696</v>
      </c>
      <c r="E379" s="29" t="s">
        <v>7998</v>
      </c>
      <c r="F379" s="3" t="s">
        <v>8833</v>
      </c>
      <c r="G379" s="3" t="s">
        <v>10614</v>
      </c>
      <c r="H379" s="3" t="s">
        <v>10614</v>
      </c>
      <c r="I379" s="3" t="s">
        <v>10615</v>
      </c>
      <c r="J379" s="3"/>
      <c r="K379" s="7" t="e">
        <v>#N/A</v>
      </c>
      <c r="L379" s="7" t="e">
        <v>#N/A</v>
      </c>
      <c r="M379" s="7" t="e">
        <v>#N/A</v>
      </c>
      <c r="N379" s="7" t="e">
        <v>#N/A</v>
      </c>
      <c r="O379" s="7" t="e">
        <v>#N/A</v>
      </c>
      <c r="P379" s="7" t="e">
        <v>#N/A</v>
      </c>
      <c r="Q379" s="7" t="e">
        <v>#N/A</v>
      </c>
      <c r="R379" s="7" t="e">
        <v>#N/A</v>
      </c>
      <c r="S379" s="7" t="e">
        <v>#N/A</v>
      </c>
      <c r="T379" s="7">
        <v>1</v>
      </c>
      <c r="U379" s="7" t="e">
        <v>#N/A</v>
      </c>
      <c r="V379" s="7" t="e">
        <v>#N/A</v>
      </c>
      <c r="W379" s="7" t="e">
        <v>#N/A</v>
      </c>
      <c r="X379" s="7" t="e">
        <v>#N/A</v>
      </c>
      <c r="Y379" s="7">
        <v>0</v>
      </c>
      <c r="Z379" s="7">
        <f t="shared" si="41"/>
        <v>1</v>
      </c>
      <c r="AA379" s="7">
        <f t="shared" si="42"/>
        <v>0</v>
      </c>
      <c r="AB379" s="7" t="b">
        <f t="shared" si="43"/>
        <v>1</v>
      </c>
      <c r="AC379" s="7" t="b">
        <f t="shared" si="44"/>
        <v>0</v>
      </c>
      <c r="AD379" s="7" t="b">
        <f t="shared" si="45"/>
        <v>1</v>
      </c>
      <c r="AE379" s="7" t="b">
        <f t="shared" si="46"/>
        <v>0</v>
      </c>
      <c r="AF379" s="7" t="b">
        <f t="shared" si="47"/>
        <v>0</v>
      </c>
      <c r="AH379" t="b">
        <f>AND(Table252102[[#This Row],[Developmental toxicity]:[Reproductive toxicity]])</f>
        <v>0</v>
      </c>
    </row>
    <row r="380" spans="1:34" x14ac:dyDescent="0.25">
      <c r="A380" s="3">
        <f t="shared" si="40"/>
        <v>379</v>
      </c>
      <c r="B380" s="3"/>
      <c r="C380" s="3" t="s">
        <v>11328</v>
      </c>
      <c r="D380" s="3" t="s">
        <v>11327</v>
      </c>
      <c r="E380" s="29" t="s">
        <v>14471</v>
      </c>
      <c r="F380" s="3" t="s">
        <v>14472</v>
      </c>
      <c r="G380" s="3" t="s">
        <v>14473</v>
      </c>
      <c r="H380" s="3" t="s">
        <v>14473</v>
      </c>
      <c r="I380" s="3" t="s">
        <v>14474</v>
      </c>
      <c r="J380" s="3"/>
      <c r="K380" s="7" t="e">
        <v>#N/A</v>
      </c>
      <c r="L380" s="7" t="e">
        <v>#N/A</v>
      </c>
      <c r="M380" s="7" t="e">
        <v>#N/A</v>
      </c>
      <c r="N380" s="7" t="e">
        <v>#N/A</v>
      </c>
      <c r="O380" s="7" t="e">
        <v>#N/A</v>
      </c>
      <c r="P380" s="7" t="e">
        <v>#N/A</v>
      </c>
      <c r="Q380" s="7" t="e">
        <v>#N/A</v>
      </c>
      <c r="R380" s="7" t="e">
        <v>#N/A</v>
      </c>
      <c r="S380" s="7" t="e">
        <v>#N/A</v>
      </c>
      <c r="T380" s="7" t="e">
        <v>#N/A</v>
      </c>
      <c r="U380" s="7" t="e">
        <v>#N/A</v>
      </c>
      <c r="V380" s="7" t="e">
        <v>#N/A</v>
      </c>
      <c r="W380" s="3">
        <v>1</v>
      </c>
      <c r="X380" s="3" t="e">
        <v>#N/A</v>
      </c>
      <c r="Y380" s="7" t="e">
        <v>#N/A</v>
      </c>
      <c r="Z380" s="7">
        <f t="shared" si="41"/>
        <v>1</v>
      </c>
      <c r="AA380" s="7">
        <f t="shared" si="42"/>
        <v>1</v>
      </c>
      <c r="AB380" s="7" t="b">
        <f t="shared" si="43"/>
        <v>0</v>
      </c>
      <c r="AC380" s="7" t="b">
        <f t="shared" si="44"/>
        <v>1</v>
      </c>
      <c r="AD380" s="7" t="b">
        <f t="shared" si="45"/>
        <v>0</v>
      </c>
      <c r="AE380" s="7" t="b">
        <f t="shared" si="46"/>
        <v>1</v>
      </c>
      <c r="AF380" s="7" t="b">
        <f t="shared" si="47"/>
        <v>0</v>
      </c>
      <c r="AH380" t="b">
        <f>AND(Table252102[[#This Row],[Developmental toxicity]:[Reproductive toxicity]])</f>
        <v>0</v>
      </c>
    </row>
    <row r="381" spans="1:34" x14ac:dyDescent="0.25">
      <c r="A381" s="3">
        <f t="shared" si="40"/>
        <v>380</v>
      </c>
      <c r="B381" s="3" t="s">
        <v>1440</v>
      </c>
      <c r="C381" s="3" t="s">
        <v>2645</v>
      </c>
      <c r="D381" s="3" t="s">
        <v>3607</v>
      </c>
      <c r="E381" s="12" t="s">
        <v>7918</v>
      </c>
      <c r="F381" t="s">
        <v>8757</v>
      </c>
      <c r="G381" t="s">
        <v>10427</v>
      </c>
      <c r="H381" t="s">
        <v>10427</v>
      </c>
      <c r="I381" t="s">
        <v>10428</v>
      </c>
      <c r="J381" s="3"/>
      <c r="K381" s="7" t="e">
        <v>#N/A</v>
      </c>
      <c r="L381" s="7" t="e">
        <v>#N/A</v>
      </c>
      <c r="M381" s="7" t="e">
        <v>#N/A</v>
      </c>
      <c r="N381" s="7" t="e">
        <v>#N/A</v>
      </c>
      <c r="O381" s="7" t="e">
        <v>#N/A</v>
      </c>
      <c r="P381" s="7" t="e">
        <v>#N/A</v>
      </c>
      <c r="Q381" s="7" t="e">
        <v>#N/A</v>
      </c>
      <c r="R381" s="7" t="e">
        <v>#N/A</v>
      </c>
      <c r="S381" s="7" t="e">
        <v>#N/A</v>
      </c>
      <c r="T381" s="7">
        <v>0</v>
      </c>
      <c r="U381" s="7" t="e">
        <v>#N/A</v>
      </c>
      <c r="V381" s="7" t="e">
        <v>#N/A</v>
      </c>
      <c r="W381" s="7" t="e">
        <v>#N/A</v>
      </c>
      <c r="X381" s="7" t="e">
        <v>#N/A</v>
      </c>
      <c r="Y381" s="7" t="e">
        <v>#N/A</v>
      </c>
      <c r="Z381" s="7">
        <f t="shared" si="41"/>
        <v>0</v>
      </c>
      <c r="AA381" s="7">
        <f t="shared" si="42"/>
        <v>0</v>
      </c>
      <c r="AB381" s="7" t="b">
        <f t="shared" si="43"/>
        <v>1</v>
      </c>
      <c r="AC381" s="7" t="b">
        <f t="shared" si="44"/>
        <v>0</v>
      </c>
      <c r="AD381" s="7" t="b">
        <f t="shared" si="45"/>
        <v>1</v>
      </c>
      <c r="AE381" s="7" t="b">
        <f t="shared" si="46"/>
        <v>0</v>
      </c>
      <c r="AF381" s="7" t="b">
        <f t="shared" si="47"/>
        <v>0</v>
      </c>
      <c r="AH381" t="b">
        <f>AND(Table252102[[#This Row],[Developmental toxicity]:[Reproductive toxicity]])</f>
        <v>0</v>
      </c>
    </row>
    <row r="382" spans="1:34" x14ac:dyDescent="0.25">
      <c r="A382" s="3">
        <f t="shared" si="40"/>
        <v>381</v>
      </c>
      <c r="B382" s="3"/>
      <c r="C382" s="3" t="s">
        <v>20636</v>
      </c>
      <c r="D382" s="3" t="s">
        <v>19310</v>
      </c>
      <c r="E382" s="29" t="s">
        <v>20391</v>
      </c>
      <c r="F382" s="3" t="s">
        <v>20037</v>
      </c>
      <c r="G382" s="3" t="s">
        <v>20038</v>
      </c>
      <c r="H382" s="3" t="s">
        <v>20038</v>
      </c>
      <c r="I382" s="3" t="s">
        <v>20039</v>
      </c>
      <c r="J382" s="3" t="s">
        <v>20</v>
      </c>
      <c r="K382" s="7" t="e">
        <v>#N/A</v>
      </c>
      <c r="L382" s="7" t="e">
        <v>#N/A</v>
      </c>
      <c r="M382" s="7" t="e">
        <v>#N/A</v>
      </c>
      <c r="N382" s="7" t="e">
        <v>#N/A</v>
      </c>
      <c r="O382" s="7" t="e">
        <v>#N/A</v>
      </c>
      <c r="P382" s="7" t="e">
        <v>#N/A</v>
      </c>
      <c r="Q382" s="7" t="e">
        <v>#N/A</v>
      </c>
      <c r="R382" s="7" t="e">
        <v>#N/A</v>
      </c>
      <c r="S382" s="7" t="e">
        <v>#N/A</v>
      </c>
      <c r="T382" s="7" t="e">
        <v>#N/A</v>
      </c>
      <c r="U382" s="7" t="e">
        <v>#N/A</v>
      </c>
      <c r="V382" s="7" t="e">
        <v>#N/A</v>
      </c>
      <c r="W382" s="7" t="e">
        <v>#N/A</v>
      </c>
      <c r="X382" s="7">
        <v>0</v>
      </c>
      <c r="Y382" s="7" t="e">
        <v>#N/A</v>
      </c>
      <c r="Z382" s="7">
        <f t="shared" si="41"/>
        <v>0</v>
      </c>
      <c r="AA382" s="7">
        <f t="shared" si="42"/>
        <v>0</v>
      </c>
      <c r="AB382" s="7" t="b">
        <f t="shared" si="43"/>
        <v>1</v>
      </c>
      <c r="AC382" s="7" t="b">
        <f t="shared" si="44"/>
        <v>0</v>
      </c>
      <c r="AD382" s="7" t="b">
        <f t="shared" si="45"/>
        <v>0</v>
      </c>
      <c r="AE382" s="7" t="b">
        <f t="shared" si="46"/>
        <v>0</v>
      </c>
      <c r="AF382" s="7" t="b">
        <f t="shared" si="47"/>
        <v>0</v>
      </c>
      <c r="AH382" t="b">
        <f>AND(Table252102[[#This Row],[Developmental toxicity]:[Reproductive toxicity]])</f>
        <v>0</v>
      </c>
    </row>
    <row r="383" spans="1:34" x14ac:dyDescent="0.25">
      <c r="A383" s="3">
        <f t="shared" si="40"/>
        <v>382</v>
      </c>
      <c r="B383" s="3" t="s">
        <v>1440</v>
      </c>
      <c r="C383" s="3" t="s">
        <v>2259</v>
      </c>
      <c r="D383" s="3" t="s">
        <v>3166</v>
      </c>
      <c r="E383" s="12" t="s">
        <v>7537</v>
      </c>
      <c r="F383" t="s">
        <v>8385</v>
      </c>
      <c r="G383" t="s">
        <v>9595</v>
      </c>
      <c r="H383" t="s">
        <v>9595</v>
      </c>
      <c r="I383" t="s">
        <v>9596</v>
      </c>
      <c r="J383" s="3"/>
      <c r="K383" s="7" t="e">
        <v>#N/A</v>
      </c>
      <c r="L383" s="7" t="e">
        <v>#N/A</v>
      </c>
      <c r="M383" s="7" t="e">
        <v>#N/A</v>
      </c>
      <c r="N383" s="7" t="e">
        <v>#N/A</v>
      </c>
      <c r="O383" s="7" t="e">
        <v>#N/A</v>
      </c>
      <c r="P383" s="7" t="e">
        <v>#N/A</v>
      </c>
      <c r="Q383" s="7" t="e">
        <v>#N/A</v>
      </c>
      <c r="R383" s="7" t="e">
        <v>#N/A</v>
      </c>
      <c r="S383" s="7" t="e">
        <v>#N/A</v>
      </c>
      <c r="T383" s="7">
        <v>0</v>
      </c>
      <c r="U383" s="7" t="e">
        <v>#N/A</v>
      </c>
      <c r="V383" s="7" t="e">
        <v>#N/A</v>
      </c>
      <c r="W383" s="7" t="e">
        <v>#N/A</v>
      </c>
      <c r="X383" s="7" t="e">
        <v>#N/A</v>
      </c>
      <c r="Y383" s="7" t="e">
        <v>#N/A</v>
      </c>
      <c r="Z383" s="7">
        <f t="shared" si="41"/>
        <v>0</v>
      </c>
      <c r="AA383" s="7">
        <f t="shared" si="42"/>
        <v>0</v>
      </c>
      <c r="AB383" s="7" t="b">
        <f t="shared" si="43"/>
        <v>1</v>
      </c>
      <c r="AC383" s="7" t="b">
        <f t="shared" si="44"/>
        <v>0</v>
      </c>
      <c r="AD383" s="7" t="b">
        <f t="shared" si="45"/>
        <v>1</v>
      </c>
      <c r="AE383" s="7" t="b">
        <f t="shared" si="46"/>
        <v>0</v>
      </c>
      <c r="AF383" s="7" t="b">
        <f t="shared" si="47"/>
        <v>0</v>
      </c>
      <c r="AH383" t="b">
        <f>AND(Table252102[[#This Row],[Developmental toxicity]:[Reproductive toxicity]])</f>
        <v>0</v>
      </c>
    </row>
    <row r="384" spans="1:34" x14ac:dyDescent="0.25">
      <c r="A384" s="3">
        <f t="shared" si="40"/>
        <v>383</v>
      </c>
      <c r="B384" s="3" t="s">
        <v>1440</v>
      </c>
      <c r="C384" s="3" t="s">
        <v>2151</v>
      </c>
      <c r="D384" s="3" t="s">
        <v>3044</v>
      </c>
      <c r="E384" s="29" t="s">
        <v>7431</v>
      </c>
      <c r="F384" s="3" t="s">
        <v>8279</v>
      </c>
      <c r="G384" s="3" t="s">
        <v>9354</v>
      </c>
      <c r="H384" s="3" t="s">
        <v>9354</v>
      </c>
      <c r="I384" s="3" t="s">
        <v>9355</v>
      </c>
      <c r="J384" s="3"/>
      <c r="K384" s="7" t="e">
        <v>#N/A</v>
      </c>
      <c r="L384" s="7" t="e">
        <v>#N/A</v>
      </c>
      <c r="M384" s="7" t="e">
        <v>#N/A</v>
      </c>
      <c r="N384" s="7" t="e">
        <v>#N/A</v>
      </c>
      <c r="O384" s="7" t="e">
        <v>#N/A</v>
      </c>
      <c r="P384" s="7" t="e">
        <v>#N/A</v>
      </c>
      <c r="Q384" s="7" t="e">
        <v>#N/A</v>
      </c>
      <c r="R384" s="7" t="e">
        <v>#N/A</v>
      </c>
      <c r="S384" s="7" t="e">
        <v>#N/A</v>
      </c>
      <c r="T384" s="7">
        <v>0</v>
      </c>
      <c r="U384" s="7" t="e">
        <v>#N/A</v>
      </c>
      <c r="V384" s="7" t="e">
        <v>#N/A</v>
      </c>
      <c r="W384" s="7">
        <v>0</v>
      </c>
      <c r="X384" s="7" t="e">
        <v>#N/A</v>
      </c>
      <c r="Y384" s="7">
        <v>0</v>
      </c>
      <c r="Z384" s="7">
        <f t="shared" si="41"/>
        <v>0</v>
      </c>
      <c r="AA384" s="7">
        <f t="shared" si="42"/>
        <v>0</v>
      </c>
      <c r="AB384" s="7" t="b">
        <f t="shared" si="43"/>
        <v>1</v>
      </c>
      <c r="AC384" s="7" t="b">
        <f t="shared" si="44"/>
        <v>1</v>
      </c>
      <c r="AD384" s="7" t="b">
        <f t="shared" si="45"/>
        <v>1</v>
      </c>
      <c r="AE384" s="7" t="b">
        <f t="shared" si="46"/>
        <v>1</v>
      </c>
      <c r="AF384" s="7" t="b">
        <f t="shared" si="47"/>
        <v>0</v>
      </c>
      <c r="AH384" t="b">
        <f>AND(Table252102[[#This Row],[Developmental toxicity]:[Reproductive toxicity]])</f>
        <v>1</v>
      </c>
    </row>
    <row r="385" spans="1:34" x14ac:dyDescent="0.25">
      <c r="A385" s="3">
        <f t="shared" ref="A385:A448" si="48">ROW(A384)</f>
        <v>384</v>
      </c>
      <c r="B385" s="3"/>
      <c r="C385" s="3" t="s">
        <v>12266</v>
      </c>
      <c r="D385" s="3" t="s">
        <v>12265</v>
      </c>
      <c r="E385" s="29" t="s">
        <v>16017</v>
      </c>
      <c r="F385" s="3" t="s">
        <v>16018</v>
      </c>
      <c r="G385" s="3" t="s">
        <v>16019</v>
      </c>
      <c r="H385" s="3" t="s">
        <v>16019</v>
      </c>
      <c r="I385" s="3" t="s">
        <v>16020</v>
      </c>
      <c r="J385" s="3"/>
      <c r="K385" s="7" t="e">
        <v>#N/A</v>
      </c>
      <c r="L385" s="7" t="e">
        <v>#N/A</v>
      </c>
      <c r="M385" s="7" t="e">
        <v>#N/A</v>
      </c>
      <c r="N385" s="7" t="e">
        <v>#N/A</v>
      </c>
      <c r="O385" s="7" t="e">
        <v>#N/A</v>
      </c>
      <c r="P385" s="7" t="e">
        <v>#N/A</v>
      </c>
      <c r="Q385" s="7" t="e">
        <v>#N/A</v>
      </c>
      <c r="R385" s="7" t="e">
        <v>#N/A</v>
      </c>
      <c r="S385" s="7" t="e">
        <v>#N/A</v>
      </c>
      <c r="T385" s="7" t="e">
        <v>#N/A</v>
      </c>
      <c r="U385" s="7" t="e">
        <v>#N/A</v>
      </c>
      <c r="V385" s="7" t="e">
        <v>#N/A</v>
      </c>
      <c r="W385" s="3">
        <v>0</v>
      </c>
      <c r="X385" s="3" t="e">
        <v>#N/A</v>
      </c>
      <c r="Y385" s="7" t="e">
        <v>#N/A</v>
      </c>
      <c r="Z385" s="7">
        <f t="shared" ref="Z385:Z448" si="49">IF(COUNTIF(K385:Y385,1)&gt;0,1,0)</f>
        <v>0</v>
      </c>
      <c r="AA385" s="7">
        <f t="shared" ref="AA385:AA448" si="50">IF(COUNTIF(K385:Y385,1)&gt;COUNTIF(K385:Y385,0),1,0)</f>
        <v>0</v>
      </c>
      <c r="AB385" s="7" t="b">
        <f t="shared" ref="AB385:AB448" si="51">OR(IF(COUNT(K385)&gt;0,TRUE,FALSE),IF(COUNT(M385)&gt;0,TRUE,FALSE),IF(COUNT(T385:V385)&gt;0,TRUE,FALSE),IF(COUNT(X385:Y385)&gt;0,TRUE,FALSE))</f>
        <v>0</v>
      </c>
      <c r="AC385" s="7" t="b">
        <f t="shared" ref="AC385:AC448" si="52">OR(IF(COUNT(N385:S385)&gt;0,TRUE,FALSE),IF(COUNT(W385)&gt;0,TRUE,FALSE))</f>
        <v>1</v>
      </c>
      <c r="AD385" s="7" t="b">
        <f t="shared" ref="AD385:AD448" si="53">OR(IF(COUNT(T385:V385)&gt;0,TRUE,FALSE),IF(COUNT(P385:S385)&gt;0,TRUE,FALSE))</f>
        <v>0</v>
      </c>
      <c r="AE385" s="7" t="b">
        <f t="shared" ref="AE385:AE448" si="54">OR(IF(COUNT(K385)&gt;0,TRUE,FALSE),,IF(COUNT(W385)&gt;0,TRUE,FALSE),IF(COUNT(M385:O385)&gt;0,TRUE,FALSE))</f>
        <v>1</v>
      </c>
      <c r="AF385" s="7" t="b">
        <f t="shared" ref="AF385:AF448" si="55">OR(IF(COUNT(U385:V385)&gt;0,TRUE,FALSE),IF(COUNT(M385)&gt;0,TRUE,FALSE),IF(COUNT(N385:S385)&gt;0,TRUE,FALSE))</f>
        <v>0</v>
      </c>
      <c r="AH385" t="b">
        <f>AND(Table252102[[#This Row],[Developmental toxicity]:[Reproductive toxicity]])</f>
        <v>0</v>
      </c>
    </row>
    <row r="386" spans="1:34" x14ac:dyDescent="0.25">
      <c r="A386" s="3">
        <f t="shared" si="48"/>
        <v>385</v>
      </c>
      <c r="B386" s="3" t="s">
        <v>1440</v>
      </c>
      <c r="C386" s="3" t="s">
        <v>2664</v>
      </c>
      <c r="D386" s="3" t="s">
        <v>3626</v>
      </c>
      <c r="E386" s="29" t="s">
        <v>7936</v>
      </c>
      <c r="F386" s="3" t="s">
        <v>8775</v>
      </c>
      <c r="G386" s="3" t="s">
        <v>10472</v>
      </c>
      <c r="H386" s="3" t="s">
        <v>10473</v>
      </c>
      <c r="I386" s="3" t="s">
        <v>10474</v>
      </c>
      <c r="J386" s="3"/>
      <c r="K386" s="7" t="e">
        <v>#N/A</v>
      </c>
      <c r="L386" s="7" t="e">
        <v>#N/A</v>
      </c>
      <c r="M386" s="7" t="e">
        <v>#N/A</v>
      </c>
      <c r="N386" s="7" t="e">
        <v>#N/A</v>
      </c>
      <c r="O386" s="7" t="e">
        <v>#N/A</v>
      </c>
      <c r="P386" s="7" t="e">
        <v>#N/A</v>
      </c>
      <c r="Q386" s="7" t="e">
        <v>#N/A</v>
      </c>
      <c r="R386" s="7" t="e">
        <v>#N/A</v>
      </c>
      <c r="S386" s="7" t="e">
        <v>#N/A</v>
      </c>
      <c r="T386" s="7">
        <v>1</v>
      </c>
      <c r="U386" s="7" t="e">
        <v>#N/A</v>
      </c>
      <c r="V386" s="7" t="e">
        <v>#N/A</v>
      </c>
      <c r="W386" s="7" t="e">
        <v>#N/A</v>
      </c>
      <c r="X386" s="7" t="e">
        <v>#N/A</v>
      </c>
      <c r="Y386" s="7">
        <v>0</v>
      </c>
      <c r="Z386" s="7">
        <f t="shared" si="49"/>
        <v>1</v>
      </c>
      <c r="AA386" s="7">
        <f t="shared" si="50"/>
        <v>0</v>
      </c>
      <c r="AB386" s="7" t="b">
        <f t="shared" si="51"/>
        <v>1</v>
      </c>
      <c r="AC386" s="7" t="b">
        <f t="shared" si="52"/>
        <v>0</v>
      </c>
      <c r="AD386" s="7" t="b">
        <f t="shared" si="53"/>
        <v>1</v>
      </c>
      <c r="AE386" s="7" t="b">
        <f t="shared" si="54"/>
        <v>0</v>
      </c>
      <c r="AF386" s="7" t="b">
        <f t="shared" si="55"/>
        <v>0</v>
      </c>
      <c r="AH386" t="b">
        <f>AND(Table252102[[#This Row],[Developmental toxicity]:[Reproductive toxicity]])</f>
        <v>0</v>
      </c>
    </row>
    <row r="387" spans="1:34" x14ac:dyDescent="0.25">
      <c r="A387" s="3">
        <f t="shared" si="48"/>
        <v>386</v>
      </c>
      <c r="B387" s="3"/>
      <c r="C387" s="3" t="s">
        <v>20495</v>
      </c>
      <c r="D387" s="3" t="s">
        <v>19167</v>
      </c>
      <c r="E387" s="29" t="s">
        <v>20250</v>
      </c>
      <c r="F387" s="3" t="s">
        <v>19558</v>
      </c>
      <c r="G387" s="3" t="s">
        <v>19559</v>
      </c>
      <c r="H387" s="3" t="s">
        <v>19560</v>
      </c>
      <c r="I387" s="3" t="s">
        <v>19561</v>
      </c>
      <c r="J387" s="3" t="s">
        <v>20</v>
      </c>
      <c r="K387" s="7" t="e">
        <v>#N/A</v>
      </c>
      <c r="L387" s="7" t="e">
        <v>#N/A</v>
      </c>
      <c r="M387" s="7" t="e">
        <v>#N/A</v>
      </c>
      <c r="N387" s="7" t="e">
        <v>#N/A</v>
      </c>
      <c r="O387" s="7" t="e">
        <v>#N/A</v>
      </c>
      <c r="P387" s="7" t="e">
        <v>#N/A</v>
      </c>
      <c r="Q387" s="7" t="e">
        <v>#N/A</v>
      </c>
      <c r="R387" s="7" t="e">
        <v>#N/A</v>
      </c>
      <c r="S387" s="7" t="e">
        <v>#N/A</v>
      </c>
      <c r="T387" s="7" t="e">
        <v>#N/A</v>
      </c>
      <c r="U387" s="7" t="e">
        <v>#N/A</v>
      </c>
      <c r="V387" s="7" t="e">
        <v>#N/A</v>
      </c>
      <c r="W387" s="7" t="e">
        <v>#N/A</v>
      </c>
      <c r="X387" s="7">
        <v>1</v>
      </c>
      <c r="Y387" s="7" t="e">
        <v>#N/A</v>
      </c>
      <c r="Z387" s="7">
        <f t="shared" si="49"/>
        <v>1</v>
      </c>
      <c r="AA387" s="7">
        <f t="shared" si="50"/>
        <v>1</v>
      </c>
      <c r="AB387" s="7" t="b">
        <f t="shared" si="51"/>
        <v>1</v>
      </c>
      <c r="AC387" s="7" t="b">
        <f t="shared" si="52"/>
        <v>0</v>
      </c>
      <c r="AD387" s="7" t="b">
        <f t="shared" si="53"/>
        <v>0</v>
      </c>
      <c r="AE387" s="7" t="b">
        <f t="shared" si="54"/>
        <v>0</v>
      </c>
      <c r="AF387" s="7" t="b">
        <f t="shared" si="55"/>
        <v>0</v>
      </c>
      <c r="AH387" t="b">
        <f>AND(Table252102[[#This Row],[Developmental toxicity]:[Reproductive toxicity]])</f>
        <v>0</v>
      </c>
    </row>
    <row r="388" spans="1:34" x14ac:dyDescent="0.25">
      <c r="A388" s="3">
        <f t="shared" si="48"/>
        <v>387</v>
      </c>
      <c r="B388" s="3"/>
      <c r="C388" s="3" t="s">
        <v>20513</v>
      </c>
      <c r="D388" s="3" t="s">
        <v>19185</v>
      </c>
      <c r="E388" s="29" t="s">
        <v>20268</v>
      </c>
      <c r="F388" s="3" t="s">
        <v>19619</v>
      </c>
      <c r="G388" s="3" t="s">
        <v>19620</v>
      </c>
      <c r="H388" s="3" t="s">
        <v>19621</v>
      </c>
      <c r="I388" s="3" t="s">
        <v>19622</v>
      </c>
      <c r="J388" s="3" t="s">
        <v>20</v>
      </c>
      <c r="K388" s="7" t="e">
        <v>#N/A</v>
      </c>
      <c r="L388" s="7" t="e">
        <v>#N/A</v>
      </c>
      <c r="M388" s="7" t="e">
        <v>#N/A</v>
      </c>
      <c r="N388" s="7" t="e">
        <v>#N/A</v>
      </c>
      <c r="O388" s="7" t="e">
        <v>#N/A</v>
      </c>
      <c r="P388" s="7" t="e">
        <v>#N/A</v>
      </c>
      <c r="Q388" s="7" t="e">
        <v>#N/A</v>
      </c>
      <c r="R388" s="7" t="e">
        <v>#N/A</v>
      </c>
      <c r="S388" s="7" t="e">
        <v>#N/A</v>
      </c>
      <c r="T388" s="7" t="e">
        <v>#N/A</v>
      </c>
      <c r="U388" s="7" t="e">
        <v>#N/A</v>
      </c>
      <c r="V388" s="7" t="e">
        <v>#N/A</v>
      </c>
      <c r="W388" s="7" t="e">
        <v>#N/A</v>
      </c>
      <c r="X388" s="7">
        <v>1</v>
      </c>
      <c r="Y388" s="7" t="e">
        <v>#N/A</v>
      </c>
      <c r="Z388" s="7">
        <f t="shared" si="49"/>
        <v>1</v>
      </c>
      <c r="AA388" s="7">
        <f t="shared" si="50"/>
        <v>1</v>
      </c>
      <c r="AB388" s="7" t="b">
        <f t="shared" si="51"/>
        <v>1</v>
      </c>
      <c r="AC388" s="7" t="b">
        <f t="shared" si="52"/>
        <v>0</v>
      </c>
      <c r="AD388" s="7" t="b">
        <f t="shared" si="53"/>
        <v>0</v>
      </c>
      <c r="AE388" s="7" t="b">
        <f t="shared" si="54"/>
        <v>0</v>
      </c>
      <c r="AF388" s="7" t="b">
        <f t="shared" si="55"/>
        <v>0</v>
      </c>
      <c r="AH388" t="b">
        <f>AND(Table252102[[#This Row],[Developmental toxicity]:[Reproductive toxicity]])</f>
        <v>0</v>
      </c>
    </row>
    <row r="389" spans="1:34" x14ac:dyDescent="0.25">
      <c r="A389" s="3">
        <f t="shared" si="48"/>
        <v>388</v>
      </c>
      <c r="B389" s="3"/>
      <c r="C389" s="3" t="s">
        <v>20549</v>
      </c>
      <c r="D389" s="3" t="s">
        <v>19221</v>
      </c>
      <c r="E389" s="29" t="s">
        <v>20304</v>
      </c>
      <c r="F389" s="3" t="s">
        <v>19741</v>
      </c>
      <c r="G389" s="3" t="s">
        <v>19742</v>
      </c>
      <c r="H389" s="3" t="s">
        <v>19743</v>
      </c>
      <c r="I389" s="3" t="s">
        <v>19744</v>
      </c>
      <c r="J389" s="3" t="s">
        <v>20</v>
      </c>
      <c r="K389" s="7" t="e">
        <v>#N/A</v>
      </c>
      <c r="L389" s="7" t="e">
        <v>#N/A</v>
      </c>
      <c r="M389" s="7" t="e">
        <v>#N/A</v>
      </c>
      <c r="N389" s="7" t="e">
        <v>#N/A</v>
      </c>
      <c r="O389" s="7" t="e">
        <v>#N/A</v>
      </c>
      <c r="P389" s="7" t="e">
        <v>#N/A</v>
      </c>
      <c r="Q389" s="7" t="e">
        <v>#N/A</v>
      </c>
      <c r="R389" s="7" t="e">
        <v>#N/A</v>
      </c>
      <c r="S389" s="7" t="e">
        <v>#N/A</v>
      </c>
      <c r="T389" s="7" t="e">
        <v>#N/A</v>
      </c>
      <c r="U389" s="7" t="e">
        <v>#N/A</v>
      </c>
      <c r="V389" s="7" t="e">
        <v>#N/A</v>
      </c>
      <c r="W389" s="7" t="e">
        <v>#N/A</v>
      </c>
      <c r="X389" s="7">
        <v>1</v>
      </c>
      <c r="Y389" s="7" t="e">
        <v>#N/A</v>
      </c>
      <c r="Z389" s="7">
        <f t="shared" si="49"/>
        <v>1</v>
      </c>
      <c r="AA389" s="7">
        <f t="shared" si="50"/>
        <v>1</v>
      </c>
      <c r="AB389" s="7" t="b">
        <f t="shared" si="51"/>
        <v>1</v>
      </c>
      <c r="AC389" s="7" t="b">
        <f t="shared" si="52"/>
        <v>0</v>
      </c>
      <c r="AD389" s="7" t="b">
        <f t="shared" si="53"/>
        <v>0</v>
      </c>
      <c r="AE389" s="7" t="b">
        <f t="shared" si="54"/>
        <v>0</v>
      </c>
      <c r="AF389" s="7" t="b">
        <f t="shared" si="55"/>
        <v>0</v>
      </c>
      <c r="AH389" t="b">
        <f>AND(Table252102[[#This Row],[Developmental toxicity]:[Reproductive toxicity]])</f>
        <v>0</v>
      </c>
    </row>
    <row r="390" spans="1:34" x14ac:dyDescent="0.25">
      <c r="A390" s="3">
        <f t="shared" si="48"/>
        <v>389</v>
      </c>
      <c r="B390" s="3" t="s">
        <v>1440</v>
      </c>
      <c r="C390" s="3" t="s">
        <v>2762</v>
      </c>
      <c r="D390" s="3" t="s">
        <v>3741</v>
      </c>
      <c r="E390" s="29" t="s">
        <v>8032</v>
      </c>
      <c r="F390" s="3" t="s">
        <v>8865</v>
      </c>
      <c r="G390" s="3" t="s">
        <v>10683</v>
      </c>
      <c r="H390" s="3" t="s">
        <v>10683</v>
      </c>
      <c r="I390" s="3" t="s">
        <v>10684</v>
      </c>
      <c r="J390" s="3"/>
      <c r="K390" s="7" t="e">
        <v>#N/A</v>
      </c>
      <c r="L390" s="7" t="e">
        <v>#N/A</v>
      </c>
      <c r="M390" s="7" t="e">
        <v>#N/A</v>
      </c>
      <c r="N390" s="7" t="e">
        <v>#N/A</v>
      </c>
      <c r="O390" s="7" t="e">
        <v>#N/A</v>
      </c>
      <c r="P390" s="7" t="e">
        <v>#N/A</v>
      </c>
      <c r="Q390" s="7" t="e">
        <v>#N/A</v>
      </c>
      <c r="R390" s="7" t="e">
        <v>#N/A</v>
      </c>
      <c r="S390" s="7" t="e">
        <v>#N/A</v>
      </c>
      <c r="T390" s="7">
        <v>0</v>
      </c>
      <c r="U390" s="7" t="e">
        <v>#N/A</v>
      </c>
      <c r="V390" s="7" t="e">
        <v>#N/A</v>
      </c>
      <c r="W390" s="7" t="e">
        <v>#N/A</v>
      </c>
      <c r="X390" s="7" t="e">
        <v>#N/A</v>
      </c>
      <c r="Y390" s="7">
        <v>1</v>
      </c>
      <c r="Z390" s="7">
        <f t="shared" si="49"/>
        <v>1</v>
      </c>
      <c r="AA390" s="7">
        <f t="shared" si="50"/>
        <v>0</v>
      </c>
      <c r="AB390" s="7" t="b">
        <f t="shared" si="51"/>
        <v>1</v>
      </c>
      <c r="AC390" s="7" t="b">
        <f t="shared" si="52"/>
        <v>0</v>
      </c>
      <c r="AD390" s="7" t="b">
        <f t="shared" si="53"/>
        <v>1</v>
      </c>
      <c r="AE390" s="7" t="b">
        <f t="shared" si="54"/>
        <v>0</v>
      </c>
      <c r="AF390" s="7" t="b">
        <f t="shared" si="55"/>
        <v>0</v>
      </c>
      <c r="AH390" t="b">
        <f>AND(Table252102[[#This Row],[Developmental toxicity]:[Reproductive toxicity]])</f>
        <v>0</v>
      </c>
    </row>
    <row r="391" spans="1:34" x14ac:dyDescent="0.25">
      <c r="A391" s="3">
        <f t="shared" si="48"/>
        <v>390</v>
      </c>
      <c r="B391" s="3" t="s">
        <v>1440</v>
      </c>
      <c r="C391" s="3" t="s">
        <v>2432</v>
      </c>
      <c r="D391" s="3" t="s">
        <v>3365</v>
      </c>
      <c r="E391" s="12" t="s">
        <v>7709</v>
      </c>
      <c r="F391" t="s">
        <v>8550</v>
      </c>
      <c r="G391" t="s">
        <v>9960</v>
      </c>
      <c r="H391" t="s">
        <v>9960</v>
      </c>
      <c r="I391" t="s">
        <v>9961</v>
      </c>
      <c r="J391" s="3"/>
      <c r="K391" s="7" t="e">
        <v>#N/A</v>
      </c>
      <c r="L391" s="7" t="e">
        <v>#N/A</v>
      </c>
      <c r="M391" s="7" t="e">
        <v>#N/A</v>
      </c>
      <c r="N391" s="7" t="e">
        <v>#N/A</v>
      </c>
      <c r="O391" s="7" t="e">
        <v>#N/A</v>
      </c>
      <c r="P391" s="7" t="e">
        <v>#N/A</v>
      </c>
      <c r="Q391" s="7" t="e">
        <v>#N/A</v>
      </c>
      <c r="R391" s="7" t="e">
        <v>#N/A</v>
      </c>
      <c r="S391" s="7" t="e">
        <v>#N/A</v>
      </c>
      <c r="T391" s="7">
        <v>0</v>
      </c>
      <c r="U391" s="7">
        <v>1</v>
      </c>
      <c r="V391" s="7" t="e">
        <v>#N/A</v>
      </c>
      <c r="W391" s="3">
        <v>1</v>
      </c>
      <c r="X391" s="3">
        <v>0</v>
      </c>
      <c r="Y391" s="7" t="e">
        <v>#N/A</v>
      </c>
      <c r="Z391" s="7">
        <f t="shared" si="49"/>
        <v>1</v>
      </c>
      <c r="AA391" s="7">
        <f t="shared" si="50"/>
        <v>0</v>
      </c>
      <c r="AB391" s="7" t="b">
        <f t="shared" si="51"/>
        <v>1</v>
      </c>
      <c r="AC391" s="7" t="b">
        <f t="shared" si="52"/>
        <v>1</v>
      </c>
      <c r="AD391" s="7" t="b">
        <f t="shared" si="53"/>
        <v>1</v>
      </c>
      <c r="AE391" s="7" t="b">
        <f t="shared" si="54"/>
        <v>1</v>
      </c>
      <c r="AF391" s="7" t="b">
        <f t="shared" si="55"/>
        <v>1</v>
      </c>
      <c r="AH391" t="b">
        <f>AND(Table252102[[#This Row],[Developmental toxicity]:[Reproductive toxicity]])</f>
        <v>1</v>
      </c>
    </row>
    <row r="392" spans="1:34" x14ac:dyDescent="0.25">
      <c r="A392" s="3">
        <f t="shared" si="48"/>
        <v>391</v>
      </c>
      <c r="B392" s="3">
        <v>110</v>
      </c>
      <c r="C392" s="3" t="s">
        <v>481</v>
      </c>
      <c r="D392" s="3" t="s">
        <v>5119</v>
      </c>
      <c r="E392" s="29" t="s">
        <v>4620</v>
      </c>
      <c r="F392" s="3" t="s">
        <v>5544</v>
      </c>
      <c r="G392" s="3" t="s">
        <v>482</v>
      </c>
      <c r="H392" s="3" t="s">
        <v>6034</v>
      </c>
      <c r="I392" s="3" t="s">
        <v>6440</v>
      </c>
      <c r="J392" s="3" t="s">
        <v>1436</v>
      </c>
      <c r="K392" s="7" t="e">
        <v>#N/A</v>
      </c>
      <c r="L392" s="7">
        <v>1</v>
      </c>
      <c r="M392" s="7" t="e">
        <v>#N/A</v>
      </c>
      <c r="N392" s="7" t="e">
        <v>#N/A</v>
      </c>
      <c r="O392" s="7" t="e">
        <v>#N/A</v>
      </c>
      <c r="P392" s="7" t="e">
        <v>#N/A</v>
      </c>
      <c r="Q392" s="7" t="e">
        <v>#N/A</v>
      </c>
      <c r="R392" s="7" t="e">
        <v>#N/A</v>
      </c>
      <c r="S392" s="7" t="e">
        <v>#N/A</v>
      </c>
      <c r="T392" s="7" t="e">
        <v>#N/A</v>
      </c>
      <c r="U392" s="7" t="e">
        <v>#N/A</v>
      </c>
      <c r="V392" s="7" t="e">
        <v>#N/A</v>
      </c>
      <c r="W392" s="7" t="e">
        <v>#N/A</v>
      </c>
      <c r="X392" s="7">
        <v>1</v>
      </c>
      <c r="Y392" s="7">
        <v>1</v>
      </c>
      <c r="Z392" s="7">
        <f t="shared" si="49"/>
        <v>1</v>
      </c>
      <c r="AA392" s="7">
        <f t="shared" si="50"/>
        <v>1</v>
      </c>
      <c r="AB392" s="7" t="b">
        <f t="shared" si="51"/>
        <v>1</v>
      </c>
      <c r="AC392" s="7" t="b">
        <f t="shared" si="52"/>
        <v>0</v>
      </c>
      <c r="AD392" s="7" t="b">
        <f t="shared" si="53"/>
        <v>0</v>
      </c>
      <c r="AE392" s="7" t="b">
        <f t="shared" si="54"/>
        <v>0</v>
      </c>
      <c r="AF392" s="7" t="b">
        <f t="shared" si="55"/>
        <v>0</v>
      </c>
      <c r="AH392" t="b">
        <f>AND(Table252102[[#This Row],[Developmental toxicity]:[Reproductive toxicity]])</f>
        <v>0</v>
      </c>
    </row>
    <row r="393" spans="1:34" x14ac:dyDescent="0.25">
      <c r="A393" s="3">
        <f t="shared" si="48"/>
        <v>392</v>
      </c>
      <c r="B393" s="3"/>
      <c r="C393" s="3" t="s">
        <v>12324</v>
      </c>
      <c r="D393" s="3" t="s">
        <v>17898</v>
      </c>
      <c r="E393" s="29" t="s">
        <v>18136</v>
      </c>
      <c r="F393" s="3" t="s">
        <v>18054</v>
      </c>
      <c r="G393" s="3" t="s">
        <v>18295</v>
      </c>
      <c r="H393" s="3" t="s">
        <v>18295</v>
      </c>
      <c r="I393" s="3" t="s">
        <v>18296</v>
      </c>
      <c r="J393" s="3"/>
      <c r="K393" s="7" t="e">
        <v>#N/A</v>
      </c>
      <c r="L393" s="7" t="e">
        <v>#N/A</v>
      </c>
      <c r="M393" s="7" t="e">
        <v>#N/A</v>
      </c>
      <c r="N393" s="7" t="e">
        <v>#N/A</v>
      </c>
      <c r="O393" s="7" t="e">
        <v>#N/A</v>
      </c>
      <c r="P393" s="7" t="e">
        <v>#N/A</v>
      </c>
      <c r="Q393" s="7" t="e">
        <v>#N/A</v>
      </c>
      <c r="R393" s="7" t="e">
        <v>#N/A</v>
      </c>
      <c r="S393" s="7" t="e">
        <v>#N/A</v>
      </c>
      <c r="T393" s="7" t="e">
        <v>#N/A</v>
      </c>
      <c r="U393" s="7" t="e">
        <v>#N/A</v>
      </c>
      <c r="V393" s="7" t="e">
        <v>#N/A</v>
      </c>
      <c r="W393" s="3">
        <v>0</v>
      </c>
      <c r="X393" s="3" t="e">
        <v>#N/A</v>
      </c>
      <c r="Y393" s="7" t="e">
        <v>#N/A</v>
      </c>
      <c r="Z393" s="7">
        <f t="shared" si="49"/>
        <v>0</v>
      </c>
      <c r="AA393" s="7">
        <f t="shared" si="50"/>
        <v>0</v>
      </c>
      <c r="AB393" s="7" t="b">
        <f t="shared" si="51"/>
        <v>0</v>
      </c>
      <c r="AC393" s="7" t="b">
        <f t="shared" si="52"/>
        <v>1</v>
      </c>
      <c r="AD393" s="7" t="b">
        <f t="shared" si="53"/>
        <v>0</v>
      </c>
      <c r="AE393" s="7" t="b">
        <f t="shared" si="54"/>
        <v>1</v>
      </c>
      <c r="AF393" s="7" t="b">
        <f t="shared" si="55"/>
        <v>0</v>
      </c>
      <c r="AH393" t="b">
        <f>AND(Table252102[[#This Row],[Developmental toxicity]:[Reproductive toxicity]])</f>
        <v>0</v>
      </c>
    </row>
    <row r="394" spans="1:34" x14ac:dyDescent="0.25">
      <c r="A394" s="3">
        <f t="shared" si="48"/>
        <v>393</v>
      </c>
      <c r="B394" s="3">
        <v>13117</v>
      </c>
      <c r="C394" s="3" t="s">
        <v>479</v>
      </c>
      <c r="D394" s="3" t="s">
        <v>49</v>
      </c>
      <c r="E394" s="29" t="s">
        <v>3962</v>
      </c>
      <c r="F394" s="3" t="s">
        <v>3800</v>
      </c>
      <c r="G394" s="3" t="s">
        <v>50</v>
      </c>
      <c r="H394" s="3" t="s">
        <v>4231</v>
      </c>
      <c r="I394" s="3" t="s">
        <v>4232</v>
      </c>
      <c r="J394" s="3" t="s">
        <v>20</v>
      </c>
      <c r="K394" s="7" t="e">
        <v>#N/A</v>
      </c>
      <c r="L394" s="7">
        <v>1</v>
      </c>
      <c r="M394" s="7" t="e">
        <v>#N/A</v>
      </c>
      <c r="N394" s="7" t="e">
        <v>#N/A</v>
      </c>
      <c r="O394" s="7" t="e">
        <v>#N/A</v>
      </c>
      <c r="P394" s="7" t="e">
        <v>#N/A</v>
      </c>
      <c r="Q394" s="7" t="e">
        <v>#N/A</v>
      </c>
      <c r="R394" s="7" t="e">
        <v>#N/A</v>
      </c>
      <c r="S394" s="7" t="e">
        <v>#N/A</v>
      </c>
      <c r="T394" s="7" t="e">
        <v>#N/A</v>
      </c>
      <c r="U394" s="7" t="e">
        <v>#N/A</v>
      </c>
      <c r="V394" s="7" t="e">
        <v>#N/A</v>
      </c>
      <c r="W394" s="7" t="e">
        <v>#N/A</v>
      </c>
      <c r="X394" s="7">
        <v>1</v>
      </c>
      <c r="Y394" s="7">
        <v>1</v>
      </c>
      <c r="Z394" s="7">
        <f t="shared" si="49"/>
        <v>1</v>
      </c>
      <c r="AA394" s="7">
        <f t="shared" si="50"/>
        <v>1</v>
      </c>
      <c r="AB394" s="7" t="b">
        <f t="shared" si="51"/>
        <v>1</v>
      </c>
      <c r="AC394" s="7" t="b">
        <f t="shared" si="52"/>
        <v>0</v>
      </c>
      <c r="AD394" s="7" t="b">
        <f t="shared" si="53"/>
        <v>0</v>
      </c>
      <c r="AE394" s="7" t="b">
        <f t="shared" si="54"/>
        <v>0</v>
      </c>
      <c r="AF394" s="7" t="b">
        <f t="shared" si="55"/>
        <v>0</v>
      </c>
      <c r="AH394" t="b">
        <f>AND(Table252102[[#This Row],[Developmental toxicity]:[Reproductive toxicity]])</f>
        <v>0</v>
      </c>
    </row>
    <row r="395" spans="1:34" x14ac:dyDescent="0.25">
      <c r="A395" s="3">
        <f t="shared" si="48"/>
        <v>394</v>
      </c>
      <c r="B395" s="3">
        <v>102</v>
      </c>
      <c r="C395" s="3" t="s">
        <v>469</v>
      </c>
      <c r="D395" s="3" t="s">
        <v>5115</v>
      </c>
      <c r="E395" s="29" t="s">
        <v>4615</v>
      </c>
      <c r="F395" s="3" t="s">
        <v>5540</v>
      </c>
      <c r="G395" s="3" t="s">
        <v>470</v>
      </c>
      <c r="H395" s="3" t="s">
        <v>6030</v>
      </c>
      <c r="I395" s="3" t="s">
        <v>6435</v>
      </c>
      <c r="J395" s="3" t="s">
        <v>1431</v>
      </c>
      <c r="K395" s="7" t="e">
        <v>#N/A</v>
      </c>
      <c r="L395" s="7">
        <v>1</v>
      </c>
      <c r="M395" s="7" t="e">
        <v>#N/A</v>
      </c>
      <c r="N395" s="7" t="e">
        <v>#N/A</v>
      </c>
      <c r="O395" s="7" t="e">
        <v>#N/A</v>
      </c>
      <c r="P395" s="7" t="e">
        <v>#N/A</v>
      </c>
      <c r="Q395" s="7" t="e">
        <v>#N/A</v>
      </c>
      <c r="R395" s="7" t="e">
        <v>#N/A</v>
      </c>
      <c r="S395" s="7" t="e">
        <v>#N/A</v>
      </c>
      <c r="T395" s="7" t="e">
        <v>#N/A</v>
      </c>
      <c r="U395" s="7" t="e">
        <v>#N/A</v>
      </c>
      <c r="V395" s="7">
        <v>1</v>
      </c>
      <c r="W395" s="7">
        <v>1</v>
      </c>
      <c r="X395" s="7" t="e">
        <v>#N/A</v>
      </c>
      <c r="Y395" s="7">
        <v>1</v>
      </c>
      <c r="Z395" s="7">
        <f t="shared" si="49"/>
        <v>1</v>
      </c>
      <c r="AA395" s="7">
        <f t="shared" si="50"/>
        <v>1</v>
      </c>
      <c r="AB395" s="7" t="b">
        <f t="shared" si="51"/>
        <v>1</v>
      </c>
      <c r="AC395" s="7" t="b">
        <f t="shared" si="52"/>
        <v>1</v>
      </c>
      <c r="AD395" s="7" t="b">
        <f t="shared" si="53"/>
        <v>1</v>
      </c>
      <c r="AE395" s="7" t="b">
        <f t="shared" si="54"/>
        <v>1</v>
      </c>
      <c r="AF395" s="7" t="b">
        <f t="shared" si="55"/>
        <v>1</v>
      </c>
      <c r="AH395" t="b">
        <f>AND(Table252102[[#This Row],[Developmental toxicity]:[Reproductive toxicity]])</f>
        <v>1</v>
      </c>
    </row>
    <row r="396" spans="1:34" x14ac:dyDescent="0.25">
      <c r="A396" s="3">
        <f t="shared" si="48"/>
        <v>395</v>
      </c>
      <c r="B396" s="3">
        <v>105</v>
      </c>
      <c r="C396" s="3" t="s">
        <v>474</v>
      </c>
      <c r="D396" s="3" t="s">
        <v>5117</v>
      </c>
      <c r="E396" s="29" t="s">
        <v>4618</v>
      </c>
      <c r="F396" s="3" t="s">
        <v>5542</v>
      </c>
      <c r="G396" s="3" t="s">
        <v>475</v>
      </c>
      <c r="H396" s="3" t="s">
        <v>6032</v>
      </c>
      <c r="I396" s="3" t="s">
        <v>6438</v>
      </c>
      <c r="J396" s="3" t="s">
        <v>1431</v>
      </c>
      <c r="K396" s="7" t="e">
        <v>#N/A</v>
      </c>
      <c r="L396" s="7">
        <v>1</v>
      </c>
      <c r="M396" s="7" t="e">
        <v>#N/A</v>
      </c>
      <c r="N396" s="7" t="e">
        <v>#N/A</v>
      </c>
      <c r="O396" s="7" t="e">
        <v>#N/A</v>
      </c>
      <c r="P396" s="7" t="e">
        <v>#N/A</v>
      </c>
      <c r="Q396" s="7" t="e">
        <v>#N/A</v>
      </c>
      <c r="R396" s="7" t="e">
        <v>#N/A</v>
      </c>
      <c r="S396" s="7" t="e">
        <v>#N/A</v>
      </c>
      <c r="T396" s="7" t="e">
        <v>#N/A</v>
      </c>
      <c r="U396" s="7" t="e">
        <v>#N/A</v>
      </c>
      <c r="V396" s="7" t="e">
        <v>#N/A</v>
      </c>
      <c r="W396" s="7">
        <v>1</v>
      </c>
      <c r="X396" s="7">
        <v>1</v>
      </c>
      <c r="Y396" s="7">
        <v>1</v>
      </c>
      <c r="Z396" s="7">
        <f t="shared" si="49"/>
        <v>1</v>
      </c>
      <c r="AA396" s="7">
        <f t="shared" si="50"/>
        <v>1</v>
      </c>
      <c r="AB396" s="7" t="b">
        <f t="shared" si="51"/>
        <v>1</v>
      </c>
      <c r="AC396" s="7" t="b">
        <f t="shared" si="52"/>
        <v>1</v>
      </c>
      <c r="AD396" s="7" t="b">
        <f t="shared" si="53"/>
        <v>0</v>
      </c>
      <c r="AE396" s="7" t="b">
        <f t="shared" si="54"/>
        <v>1</v>
      </c>
      <c r="AF396" s="7" t="b">
        <f t="shared" si="55"/>
        <v>0</v>
      </c>
      <c r="AH396" t="b">
        <f>AND(Table252102[[#This Row],[Developmental toxicity]:[Reproductive toxicity]])</f>
        <v>1</v>
      </c>
    </row>
    <row r="397" spans="1:34" x14ac:dyDescent="0.25">
      <c r="A397" s="3">
        <f t="shared" si="48"/>
        <v>396</v>
      </c>
      <c r="B397" s="3"/>
      <c r="C397" s="3" t="s">
        <v>11548</v>
      </c>
      <c r="D397" s="3" t="s">
        <v>11547</v>
      </c>
      <c r="E397" s="29" t="s">
        <v>14868</v>
      </c>
      <c r="F397" s="3" t="s">
        <v>14869</v>
      </c>
      <c r="G397" s="3" t="s">
        <v>14870</v>
      </c>
      <c r="H397" s="3" t="s">
        <v>14870</v>
      </c>
      <c r="I397" s="3" t="s">
        <v>14871</v>
      </c>
      <c r="J397" s="3"/>
      <c r="K397" s="7" t="e">
        <v>#N/A</v>
      </c>
      <c r="L397" s="7" t="e">
        <v>#N/A</v>
      </c>
      <c r="M397" s="7" t="e">
        <v>#N/A</v>
      </c>
      <c r="N397" s="7" t="e">
        <v>#N/A</v>
      </c>
      <c r="O397" s="7" t="e">
        <v>#N/A</v>
      </c>
      <c r="P397" s="7" t="e">
        <v>#N/A</v>
      </c>
      <c r="Q397" s="7" t="e">
        <v>#N/A</v>
      </c>
      <c r="R397" s="7" t="e">
        <v>#N/A</v>
      </c>
      <c r="S397" s="7" t="e">
        <v>#N/A</v>
      </c>
      <c r="T397" s="7" t="e">
        <v>#N/A</v>
      </c>
      <c r="U397" s="7" t="e">
        <v>#N/A</v>
      </c>
      <c r="V397" s="7" t="e">
        <v>#N/A</v>
      </c>
      <c r="W397" s="3">
        <v>1</v>
      </c>
      <c r="X397" s="3">
        <v>1</v>
      </c>
      <c r="Y397" s="7" t="e">
        <v>#N/A</v>
      </c>
      <c r="Z397" s="7">
        <f t="shared" si="49"/>
        <v>1</v>
      </c>
      <c r="AA397" s="7">
        <f t="shared" si="50"/>
        <v>1</v>
      </c>
      <c r="AB397" s="7" t="b">
        <f t="shared" si="51"/>
        <v>1</v>
      </c>
      <c r="AC397" s="7" t="b">
        <f t="shared" si="52"/>
        <v>1</v>
      </c>
      <c r="AD397" s="7" t="b">
        <f t="shared" si="53"/>
        <v>0</v>
      </c>
      <c r="AE397" s="7" t="b">
        <f t="shared" si="54"/>
        <v>1</v>
      </c>
      <c r="AF397" s="7" t="b">
        <f t="shared" si="55"/>
        <v>0</v>
      </c>
      <c r="AH397" t="b">
        <f>AND(Table252102[[#This Row],[Developmental toxicity]:[Reproductive toxicity]])</f>
        <v>1</v>
      </c>
    </row>
    <row r="398" spans="1:34" x14ac:dyDescent="0.25">
      <c r="A398" s="3">
        <f t="shared" si="48"/>
        <v>397</v>
      </c>
      <c r="B398" s="3" t="s">
        <v>1440</v>
      </c>
      <c r="C398" s="3" t="s">
        <v>2575</v>
      </c>
      <c r="D398" s="3" t="s">
        <v>3530</v>
      </c>
      <c r="E398" s="12" t="s">
        <v>7848</v>
      </c>
      <c r="F398" t="s">
        <v>8687</v>
      </c>
      <c r="G398" t="s">
        <v>10258</v>
      </c>
      <c r="H398" t="s">
        <v>10258</v>
      </c>
      <c r="I398" t="s">
        <v>10259</v>
      </c>
      <c r="J398" s="3"/>
      <c r="K398" s="7" t="e">
        <v>#N/A</v>
      </c>
      <c r="L398" s="7" t="e">
        <v>#N/A</v>
      </c>
      <c r="M398" s="7" t="e">
        <v>#N/A</v>
      </c>
      <c r="N398" s="7" t="e">
        <v>#N/A</v>
      </c>
      <c r="O398" s="7" t="e">
        <v>#N/A</v>
      </c>
      <c r="P398" s="7" t="e">
        <v>#N/A</v>
      </c>
      <c r="Q398" s="7" t="e">
        <v>#N/A</v>
      </c>
      <c r="R398" s="7" t="e">
        <v>#N/A</v>
      </c>
      <c r="S398" s="7" t="e">
        <v>#N/A</v>
      </c>
      <c r="T398" s="7">
        <v>0</v>
      </c>
      <c r="U398" s="7" t="e">
        <v>#N/A</v>
      </c>
      <c r="V398" s="7" t="e">
        <v>#N/A</v>
      </c>
      <c r="W398" s="7" t="e">
        <v>#N/A</v>
      </c>
      <c r="X398" s="7" t="e">
        <v>#N/A</v>
      </c>
      <c r="Y398" s="7" t="e">
        <v>#N/A</v>
      </c>
      <c r="Z398" s="7">
        <f t="shared" si="49"/>
        <v>0</v>
      </c>
      <c r="AA398" s="7">
        <f t="shared" si="50"/>
        <v>0</v>
      </c>
      <c r="AB398" s="7" t="b">
        <f t="shared" si="51"/>
        <v>1</v>
      </c>
      <c r="AC398" s="7" t="b">
        <f t="shared" si="52"/>
        <v>0</v>
      </c>
      <c r="AD398" s="7" t="b">
        <f t="shared" si="53"/>
        <v>1</v>
      </c>
      <c r="AE398" s="7" t="b">
        <f t="shared" si="54"/>
        <v>0</v>
      </c>
      <c r="AF398" s="7" t="b">
        <f t="shared" si="55"/>
        <v>0</v>
      </c>
      <c r="AH398" t="b">
        <f>AND(Table252102[[#This Row],[Developmental toxicity]:[Reproductive toxicity]])</f>
        <v>0</v>
      </c>
    </row>
    <row r="399" spans="1:34" x14ac:dyDescent="0.25">
      <c r="A399" s="3">
        <f t="shared" si="48"/>
        <v>398</v>
      </c>
      <c r="B399" s="3"/>
      <c r="C399" s="3" t="s">
        <v>12440</v>
      </c>
      <c r="D399" s="3" t="s">
        <v>12439</v>
      </c>
      <c r="E399" s="29" t="s">
        <v>16332</v>
      </c>
      <c r="F399" s="3" t="s">
        <v>16333</v>
      </c>
      <c r="G399" s="3" t="s">
        <v>16334</v>
      </c>
      <c r="H399" s="3" t="s">
        <v>16334</v>
      </c>
      <c r="I399" s="3" t="s">
        <v>16335</v>
      </c>
      <c r="J399" s="3"/>
      <c r="K399" s="7" t="e">
        <v>#N/A</v>
      </c>
      <c r="L399" s="7" t="e">
        <v>#N/A</v>
      </c>
      <c r="M399" s="7" t="e">
        <v>#N/A</v>
      </c>
      <c r="N399" s="7" t="e">
        <v>#N/A</v>
      </c>
      <c r="O399" s="7" t="e">
        <v>#N/A</v>
      </c>
      <c r="P399" s="7" t="e">
        <v>#N/A</v>
      </c>
      <c r="Q399" s="7" t="e">
        <v>#N/A</v>
      </c>
      <c r="R399" s="7" t="e">
        <v>#N/A</v>
      </c>
      <c r="S399" s="7" t="e">
        <v>#N/A</v>
      </c>
      <c r="T399" s="7" t="e">
        <v>#N/A</v>
      </c>
      <c r="U399" s="7" t="e">
        <v>#N/A</v>
      </c>
      <c r="V399" s="7" t="e">
        <v>#N/A</v>
      </c>
      <c r="W399" s="3">
        <v>0</v>
      </c>
      <c r="X399" s="3" t="e">
        <v>#N/A</v>
      </c>
      <c r="Y399" s="7" t="e">
        <v>#N/A</v>
      </c>
      <c r="Z399" s="7">
        <f t="shared" si="49"/>
        <v>0</v>
      </c>
      <c r="AA399" s="7">
        <f t="shared" si="50"/>
        <v>0</v>
      </c>
      <c r="AB399" s="7" t="b">
        <f t="shared" si="51"/>
        <v>0</v>
      </c>
      <c r="AC399" s="7" t="b">
        <f t="shared" si="52"/>
        <v>1</v>
      </c>
      <c r="AD399" s="7" t="b">
        <f t="shared" si="53"/>
        <v>0</v>
      </c>
      <c r="AE399" s="7" t="b">
        <f t="shared" si="54"/>
        <v>1</v>
      </c>
      <c r="AF399" s="7" t="b">
        <f t="shared" si="55"/>
        <v>0</v>
      </c>
      <c r="AH399" t="b">
        <f>AND(Table252102[[#This Row],[Developmental toxicity]:[Reproductive toxicity]])</f>
        <v>0</v>
      </c>
    </row>
    <row r="400" spans="1:34" x14ac:dyDescent="0.25">
      <c r="A400" s="3">
        <f t="shared" si="48"/>
        <v>399</v>
      </c>
      <c r="B400" s="3"/>
      <c r="C400" s="3" t="s">
        <v>20629</v>
      </c>
      <c r="D400" s="3" t="s">
        <v>19303</v>
      </c>
      <c r="E400" s="29" t="s">
        <v>20384</v>
      </c>
      <c r="F400" s="3" t="s">
        <v>20013</v>
      </c>
      <c r="G400" s="3" t="s">
        <v>20014</v>
      </c>
      <c r="H400" s="3" t="s">
        <v>20014</v>
      </c>
      <c r="I400" s="3" t="s">
        <v>20015</v>
      </c>
      <c r="J400" s="3" t="s">
        <v>20</v>
      </c>
      <c r="K400" s="7" t="e">
        <v>#N/A</v>
      </c>
      <c r="L400" s="7" t="e">
        <v>#N/A</v>
      </c>
      <c r="M400" s="7" t="e">
        <v>#N/A</v>
      </c>
      <c r="N400" s="7" t="e">
        <v>#N/A</v>
      </c>
      <c r="O400" s="7" t="e">
        <v>#N/A</v>
      </c>
      <c r="P400" s="7" t="e">
        <v>#N/A</v>
      </c>
      <c r="Q400" s="7" t="e">
        <v>#N/A</v>
      </c>
      <c r="R400" s="7" t="e">
        <v>#N/A</v>
      </c>
      <c r="S400" s="7" t="e">
        <v>#N/A</v>
      </c>
      <c r="T400" s="7" t="e">
        <v>#N/A</v>
      </c>
      <c r="U400" s="7" t="e">
        <v>#N/A</v>
      </c>
      <c r="V400" s="7" t="e">
        <v>#N/A</v>
      </c>
      <c r="W400" s="7" t="e">
        <v>#N/A</v>
      </c>
      <c r="X400" s="7">
        <v>1</v>
      </c>
      <c r="Y400" s="7" t="e">
        <v>#N/A</v>
      </c>
      <c r="Z400" s="7">
        <f t="shared" si="49"/>
        <v>1</v>
      </c>
      <c r="AA400" s="7">
        <f t="shared" si="50"/>
        <v>1</v>
      </c>
      <c r="AB400" s="7" t="b">
        <f t="shared" si="51"/>
        <v>1</v>
      </c>
      <c r="AC400" s="7" t="b">
        <f t="shared" si="52"/>
        <v>0</v>
      </c>
      <c r="AD400" s="7" t="b">
        <f t="shared" si="53"/>
        <v>0</v>
      </c>
      <c r="AE400" s="7" t="b">
        <f t="shared" si="54"/>
        <v>0</v>
      </c>
      <c r="AF400" s="7" t="b">
        <f t="shared" si="55"/>
        <v>0</v>
      </c>
      <c r="AH400" t="b">
        <f>AND(Table252102[[#This Row],[Developmental toxicity]:[Reproductive toxicity]])</f>
        <v>0</v>
      </c>
    </row>
    <row r="401" spans="1:34" x14ac:dyDescent="0.25">
      <c r="A401" s="3">
        <f t="shared" si="48"/>
        <v>400</v>
      </c>
      <c r="B401" s="3"/>
      <c r="C401" s="3" t="s">
        <v>20564</v>
      </c>
      <c r="D401" s="3" t="s">
        <v>19237</v>
      </c>
      <c r="E401" s="29" t="s">
        <v>20319</v>
      </c>
      <c r="F401" s="3" t="s">
        <v>19793</v>
      </c>
      <c r="G401" s="3" t="s">
        <v>19794</v>
      </c>
      <c r="H401" s="3" t="s">
        <v>19794</v>
      </c>
      <c r="I401" s="3" t="s">
        <v>19795</v>
      </c>
      <c r="J401" s="3" t="s">
        <v>20</v>
      </c>
      <c r="K401" s="7" t="e">
        <v>#N/A</v>
      </c>
      <c r="L401" s="7" t="e">
        <v>#N/A</v>
      </c>
      <c r="M401" s="7" t="e">
        <v>#N/A</v>
      </c>
      <c r="N401" s="7" t="e">
        <v>#N/A</v>
      </c>
      <c r="O401" s="7" t="e">
        <v>#N/A</v>
      </c>
      <c r="P401" s="7" t="e">
        <v>#N/A</v>
      </c>
      <c r="Q401" s="7" t="e">
        <v>#N/A</v>
      </c>
      <c r="R401" s="7" t="e">
        <v>#N/A</v>
      </c>
      <c r="S401" s="7" t="e">
        <v>#N/A</v>
      </c>
      <c r="T401" s="7" t="e">
        <v>#N/A</v>
      </c>
      <c r="U401" s="7" t="e">
        <v>#N/A</v>
      </c>
      <c r="V401" s="7" t="e">
        <v>#N/A</v>
      </c>
      <c r="W401" s="7" t="e">
        <v>#N/A</v>
      </c>
      <c r="X401" s="7">
        <v>1</v>
      </c>
      <c r="Y401" s="7" t="e">
        <v>#N/A</v>
      </c>
      <c r="Z401" s="7">
        <f t="shared" si="49"/>
        <v>1</v>
      </c>
      <c r="AA401" s="7">
        <f t="shared" si="50"/>
        <v>1</v>
      </c>
      <c r="AB401" s="7" t="b">
        <f t="shared" si="51"/>
        <v>1</v>
      </c>
      <c r="AC401" s="7" t="b">
        <f t="shared" si="52"/>
        <v>0</v>
      </c>
      <c r="AD401" s="7" t="b">
        <f t="shared" si="53"/>
        <v>0</v>
      </c>
      <c r="AE401" s="7" t="b">
        <f t="shared" si="54"/>
        <v>0</v>
      </c>
      <c r="AF401" s="7" t="b">
        <f t="shared" si="55"/>
        <v>0</v>
      </c>
      <c r="AH401" t="b">
        <f>AND(Table252102[[#This Row],[Developmental toxicity]:[Reproductive toxicity]])</f>
        <v>0</v>
      </c>
    </row>
    <row r="402" spans="1:34" x14ac:dyDescent="0.25">
      <c r="A402" s="3">
        <f t="shared" si="48"/>
        <v>401</v>
      </c>
      <c r="B402" s="3">
        <v>648</v>
      </c>
      <c r="C402" s="3" t="s">
        <v>1307</v>
      </c>
      <c r="D402" s="3" t="s">
        <v>5425</v>
      </c>
      <c r="E402" s="29" t="s">
        <v>4996</v>
      </c>
      <c r="F402" s="3" t="s">
        <v>5902</v>
      </c>
      <c r="G402" s="3" t="s">
        <v>1308</v>
      </c>
      <c r="H402" s="3" t="s">
        <v>1308</v>
      </c>
      <c r="I402" s="3" t="s">
        <v>6936</v>
      </c>
      <c r="J402" s="3" t="s">
        <v>1431</v>
      </c>
      <c r="K402" s="7" t="e">
        <v>#N/A</v>
      </c>
      <c r="L402" s="7">
        <v>1</v>
      </c>
      <c r="M402" s="7" t="e">
        <v>#N/A</v>
      </c>
      <c r="N402" s="7" t="e">
        <v>#N/A</v>
      </c>
      <c r="O402" s="7" t="e">
        <v>#N/A</v>
      </c>
      <c r="P402" s="7" t="e">
        <v>#N/A</v>
      </c>
      <c r="Q402" s="7" t="e">
        <v>#N/A</v>
      </c>
      <c r="R402" s="7" t="e">
        <v>#N/A</v>
      </c>
      <c r="S402" s="7" t="e">
        <v>#N/A</v>
      </c>
      <c r="T402" s="7" t="e">
        <v>#N/A</v>
      </c>
      <c r="U402" s="7" t="e">
        <v>#N/A</v>
      </c>
      <c r="V402" s="7" t="e">
        <v>#N/A</v>
      </c>
      <c r="W402" s="7" t="e">
        <v>#N/A</v>
      </c>
      <c r="X402" s="7" t="e">
        <v>#N/A</v>
      </c>
      <c r="Y402" s="7">
        <v>1</v>
      </c>
      <c r="Z402" s="7">
        <f t="shared" si="49"/>
        <v>1</v>
      </c>
      <c r="AA402" s="7">
        <f t="shared" si="50"/>
        <v>1</v>
      </c>
      <c r="AB402" s="7" t="b">
        <f t="shared" si="51"/>
        <v>1</v>
      </c>
      <c r="AC402" s="7" t="b">
        <f t="shared" si="52"/>
        <v>0</v>
      </c>
      <c r="AD402" s="7" t="b">
        <f t="shared" si="53"/>
        <v>0</v>
      </c>
      <c r="AE402" s="7" t="b">
        <f t="shared" si="54"/>
        <v>0</v>
      </c>
      <c r="AF402" s="7" t="b">
        <f t="shared" si="55"/>
        <v>0</v>
      </c>
      <c r="AH402" t="b">
        <f>AND(Table252102[[#This Row],[Developmental toxicity]:[Reproductive toxicity]])</f>
        <v>0</v>
      </c>
    </row>
    <row r="403" spans="1:34" x14ac:dyDescent="0.25">
      <c r="A403" s="3">
        <f t="shared" si="48"/>
        <v>402</v>
      </c>
      <c r="B403" s="3">
        <v>13300</v>
      </c>
      <c r="C403" s="3" t="s">
        <v>1306</v>
      </c>
      <c r="D403" s="3" t="s">
        <v>111</v>
      </c>
      <c r="E403" s="29" t="s">
        <v>3993</v>
      </c>
      <c r="F403" s="3" t="s">
        <v>3829</v>
      </c>
      <c r="G403" s="3" t="s">
        <v>112</v>
      </c>
      <c r="H403" s="3" t="s">
        <v>4296</v>
      </c>
      <c r="I403" s="3" t="s">
        <v>4297</v>
      </c>
      <c r="J403" s="3" t="s">
        <v>20</v>
      </c>
      <c r="K403" s="7" t="e">
        <v>#N/A</v>
      </c>
      <c r="L403" s="7">
        <v>1</v>
      </c>
      <c r="M403" s="7" t="e">
        <v>#N/A</v>
      </c>
      <c r="N403" s="7" t="e">
        <v>#N/A</v>
      </c>
      <c r="O403" s="7" t="e">
        <v>#N/A</v>
      </c>
      <c r="P403" s="7" t="e">
        <v>#N/A</v>
      </c>
      <c r="Q403" s="7" t="e">
        <v>#N/A</v>
      </c>
      <c r="R403" s="7" t="e">
        <v>#N/A</v>
      </c>
      <c r="S403" s="7" t="e">
        <v>#N/A</v>
      </c>
      <c r="T403" s="7" t="e">
        <v>#N/A</v>
      </c>
      <c r="U403" s="7" t="e">
        <v>#N/A</v>
      </c>
      <c r="V403" s="7" t="e">
        <v>#N/A</v>
      </c>
      <c r="W403" s="7" t="e">
        <v>#N/A</v>
      </c>
      <c r="X403" s="7" t="e">
        <v>#N/A</v>
      </c>
      <c r="Y403" s="7">
        <v>1</v>
      </c>
      <c r="Z403" s="7">
        <f t="shared" si="49"/>
        <v>1</v>
      </c>
      <c r="AA403" s="7">
        <f t="shared" si="50"/>
        <v>1</v>
      </c>
      <c r="AB403" s="7" t="b">
        <f t="shared" si="51"/>
        <v>1</v>
      </c>
      <c r="AC403" s="7" t="b">
        <f t="shared" si="52"/>
        <v>0</v>
      </c>
      <c r="AD403" s="7" t="b">
        <f t="shared" si="53"/>
        <v>0</v>
      </c>
      <c r="AE403" s="7" t="b">
        <f t="shared" si="54"/>
        <v>0</v>
      </c>
      <c r="AF403" s="7" t="b">
        <f t="shared" si="55"/>
        <v>0</v>
      </c>
      <c r="AH403" t="b">
        <f>AND(Table252102[[#This Row],[Developmental toxicity]:[Reproductive toxicity]])</f>
        <v>0</v>
      </c>
    </row>
    <row r="404" spans="1:34" x14ac:dyDescent="0.25">
      <c r="A404" s="3">
        <f t="shared" si="48"/>
        <v>403</v>
      </c>
      <c r="B404" s="3"/>
      <c r="C404" s="3" t="s">
        <v>11310</v>
      </c>
      <c r="D404" s="3" t="s">
        <v>11309</v>
      </c>
      <c r="E404" s="29" t="s">
        <v>14433</v>
      </c>
      <c r="F404" s="3" t="s">
        <v>14434</v>
      </c>
      <c r="G404" s="3" t="s">
        <v>14435</v>
      </c>
      <c r="H404" s="3" t="s">
        <v>14436</v>
      </c>
      <c r="I404" s="3" t="s">
        <v>14437</v>
      </c>
      <c r="J404" s="3"/>
      <c r="K404" s="7" t="e">
        <v>#N/A</v>
      </c>
      <c r="L404" s="7" t="e">
        <v>#N/A</v>
      </c>
      <c r="M404" s="7" t="e">
        <v>#N/A</v>
      </c>
      <c r="N404" s="7" t="e">
        <v>#N/A</v>
      </c>
      <c r="O404" s="7" t="e">
        <v>#N/A</v>
      </c>
      <c r="P404" s="7" t="e">
        <v>#N/A</v>
      </c>
      <c r="Q404" s="7" t="e">
        <v>#N/A</v>
      </c>
      <c r="R404" s="7" t="e">
        <v>#N/A</v>
      </c>
      <c r="S404" s="7" t="e">
        <v>#N/A</v>
      </c>
      <c r="T404" s="7" t="e">
        <v>#N/A</v>
      </c>
      <c r="U404" s="7" t="e">
        <v>#N/A</v>
      </c>
      <c r="V404" s="7" t="e">
        <v>#N/A</v>
      </c>
      <c r="W404" s="3">
        <v>1</v>
      </c>
      <c r="X404" s="3" t="e">
        <v>#N/A</v>
      </c>
      <c r="Y404" s="7" t="e">
        <v>#N/A</v>
      </c>
      <c r="Z404" s="7">
        <f t="shared" si="49"/>
        <v>1</v>
      </c>
      <c r="AA404" s="7">
        <f t="shared" si="50"/>
        <v>1</v>
      </c>
      <c r="AB404" s="7" t="b">
        <f t="shared" si="51"/>
        <v>0</v>
      </c>
      <c r="AC404" s="7" t="b">
        <f t="shared" si="52"/>
        <v>1</v>
      </c>
      <c r="AD404" s="7" t="b">
        <f t="shared" si="53"/>
        <v>0</v>
      </c>
      <c r="AE404" s="7" t="b">
        <f t="shared" si="54"/>
        <v>1</v>
      </c>
      <c r="AF404" s="7" t="b">
        <f t="shared" si="55"/>
        <v>0</v>
      </c>
      <c r="AH404" t="b">
        <f>AND(Table252102[[#This Row],[Developmental toxicity]:[Reproductive toxicity]])</f>
        <v>0</v>
      </c>
    </row>
    <row r="405" spans="1:34" x14ac:dyDescent="0.25">
      <c r="A405" s="3">
        <f t="shared" si="48"/>
        <v>404</v>
      </c>
      <c r="B405" s="3"/>
      <c r="C405" s="3" t="s">
        <v>13210</v>
      </c>
      <c r="D405" s="3" t="s">
        <v>13209</v>
      </c>
      <c r="E405" s="29" t="s">
        <v>17510</v>
      </c>
      <c r="F405" s="3" t="s">
        <v>17511</v>
      </c>
      <c r="G405" s="3" t="s">
        <v>13211</v>
      </c>
      <c r="H405" s="3" t="s">
        <v>13211</v>
      </c>
      <c r="I405" s="3" t="s">
        <v>17512</v>
      </c>
      <c r="J405" s="3"/>
      <c r="K405" s="7" t="e">
        <v>#N/A</v>
      </c>
      <c r="L405" s="7" t="e">
        <v>#N/A</v>
      </c>
      <c r="M405" s="7" t="e">
        <v>#N/A</v>
      </c>
      <c r="N405" s="7" t="e">
        <v>#N/A</v>
      </c>
      <c r="O405" s="7" t="e">
        <v>#N/A</v>
      </c>
      <c r="P405" s="7" t="e">
        <v>#N/A</v>
      </c>
      <c r="Q405" s="7" t="e">
        <v>#N/A</v>
      </c>
      <c r="R405" s="7" t="e">
        <v>#N/A</v>
      </c>
      <c r="S405" s="7" t="e">
        <v>#N/A</v>
      </c>
      <c r="T405" s="7" t="e">
        <v>#N/A</v>
      </c>
      <c r="U405" s="7" t="e">
        <v>#N/A</v>
      </c>
      <c r="V405" s="7" t="e">
        <v>#N/A</v>
      </c>
      <c r="W405" s="3">
        <v>0</v>
      </c>
      <c r="X405" s="3" t="e">
        <v>#N/A</v>
      </c>
      <c r="Y405" s="7" t="e">
        <v>#N/A</v>
      </c>
      <c r="Z405" s="7">
        <f t="shared" si="49"/>
        <v>0</v>
      </c>
      <c r="AA405" s="7">
        <f t="shared" si="50"/>
        <v>0</v>
      </c>
      <c r="AB405" s="7" t="b">
        <f t="shared" si="51"/>
        <v>0</v>
      </c>
      <c r="AC405" s="7" t="b">
        <f t="shared" si="52"/>
        <v>1</v>
      </c>
      <c r="AD405" s="7" t="b">
        <f t="shared" si="53"/>
        <v>0</v>
      </c>
      <c r="AE405" s="7" t="b">
        <f t="shared" si="54"/>
        <v>1</v>
      </c>
      <c r="AF405" s="7" t="b">
        <f t="shared" si="55"/>
        <v>0</v>
      </c>
      <c r="AH405" t="b">
        <f>AND(Table252102[[#This Row],[Developmental toxicity]:[Reproductive toxicity]])</f>
        <v>0</v>
      </c>
    </row>
    <row r="406" spans="1:34" x14ac:dyDescent="0.25">
      <c r="A406" s="3">
        <f t="shared" si="48"/>
        <v>405</v>
      </c>
      <c r="B406" s="3" t="s">
        <v>1440</v>
      </c>
      <c r="C406" s="3" t="s">
        <v>2448</v>
      </c>
      <c r="D406" s="3" t="s">
        <v>3384</v>
      </c>
      <c r="E406" s="12" t="s">
        <v>7725</v>
      </c>
      <c r="F406" t="s">
        <v>8566</v>
      </c>
      <c r="G406" t="s">
        <v>9996</v>
      </c>
      <c r="H406" t="s">
        <v>9996</v>
      </c>
      <c r="I406" t="s">
        <v>9997</v>
      </c>
      <c r="J406" s="3"/>
      <c r="K406" s="7" t="e">
        <v>#N/A</v>
      </c>
      <c r="L406" s="7" t="e">
        <v>#N/A</v>
      </c>
      <c r="M406" s="7" t="e">
        <v>#N/A</v>
      </c>
      <c r="N406" s="7" t="e">
        <v>#N/A</v>
      </c>
      <c r="O406" s="7" t="e">
        <v>#N/A</v>
      </c>
      <c r="P406" s="7" t="e">
        <v>#N/A</v>
      </c>
      <c r="Q406" s="7" t="e">
        <v>#N/A</v>
      </c>
      <c r="R406" s="7" t="e">
        <v>#N/A</v>
      </c>
      <c r="S406" s="7" t="e">
        <v>#N/A</v>
      </c>
      <c r="T406" s="7">
        <v>0</v>
      </c>
      <c r="U406" s="7" t="e">
        <v>#N/A</v>
      </c>
      <c r="V406" s="7" t="e">
        <v>#N/A</v>
      </c>
      <c r="W406" s="3">
        <v>1</v>
      </c>
      <c r="X406" s="3">
        <v>1</v>
      </c>
      <c r="Y406" s="7" t="e">
        <v>#N/A</v>
      </c>
      <c r="Z406" s="7">
        <f t="shared" si="49"/>
        <v>1</v>
      </c>
      <c r="AA406" s="7">
        <f t="shared" si="50"/>
        <v>1</v>
      </c>
      <c r="AB406" s="7" t="b">
        <f t="shared" si="51"/>
        <v>1</v>
      </c>
      <c r="AC406" s="7" t="b">
        <f t="shared" si="52"/>
        <v>1</v>
      </c>
      <c r="AD406" s="7" t="b">
        <f t="shared" si="53"/>
        <v>1</v>
      </c>
      <c r="AE406" s="7" t="b">
        <f t="shared" si="54"/>
        <v>1</v>
      </c>
      <c r="AF406" s="7" t="b">
        <f t="shared" si="55"/>
        <v>0</v>
      </c>
      <c r="AH406" t="b">
        <f>AND(Table252102[[#This Row],[Developmental toxicity]:[Reproductive toxicity]])</f>
        <v>1</v>
      </c>
    </row>
    <row r="407" spans="1:34" x14ac:dyDescent="0.25">
      <c r="A407" s="3">
        <f t="shared" si="48"/>
        <v>406</v>
      </c>
      <c r="B407" s="3" t="s">
        <v>1440</v>
      </c>
      <c r="C407" s="3" t="s">
        <v>2063</v>
      </c>
      <c r="D407" s="3" t="s">
        <v>2944</v>
      </c>
      <c r="E407" s="12" t="s">
        <v>7344</v>
      </c>
      <c r="F407" t="s">
        <v>8193</v>
      </c>
      <c r="G407" t="s">
        <v>9169</v>
      </c>
      <c r="H407" t="s">
        <v>9169</v>
      </c>
      <c r="I407" t="s">
        <v>9170</v>
      </c>
      <c r="J407" s="3"/>
      <c r="K407" s="7" t="e">
        <v>#N/A</v>
      </c>
      <c r="L407" s="7" t="e">
        <v>#N/A</v>
      </c>
      <c r="M407" s="7" t="e">
        <v>#N/A</v>
      </c>
      <c r="N407" s="7" t="e">
        <v>#N/A</v>
      </c>
      <c r="O407" s="7" t="e">
        <v>#N/A</v>
      </c>
      <c r="P407" s="7" t="e">
        <v>#N/A</v>
      </c>
      <c r="Q407" s="7" t="e">
        <v>#N/A</v>
      </c>
      <c r="R407" s="7" t="e">
        <v>#N/A</v>
      </c>
      <c r="S407" s="7" t="e">
        <v>#N/A</v>
      </c>
      <c r="T407" s="7">
        <v>0</v>
      </c>
      <c r="U407" s="7" t="e">
        <v>#N/A</v>
      </c>
      <c r="V407" s="7" t="e">
        <v>#N/A</v>
      </c>
      <c r="W407" s="7" t="e">
        <v>#N/A</v>
      </c>
      <c r="X407" s="7" t="e">
        <v>#N/A</v>
      </c>
      <c r="Y407" s="7" t="e">
        <v>#N/A</v>
      </c>
      <c r="Z407" s="7">
        <f t="shared" si="49"/>
        <v>0</v>
      </c>
      <c r="AA407" s="7">
        <f t="shared" si="50"/>
        <v>0</v>
      </c>
      <c r="AB407" s="7" t="b">
        <f t="shared" si="51"/>
        <v>1</v>
      </c>
      <c r="AC407" s="7" t="b">
        <f t="shared" si="52"/>
        <v>0</v>
      </c>
      <c r="AD407" s="7" t="b">
        <f t="shared" si="53"/>
        <v>1</v>
      </c>
      <c r="AE407" s="7" t="b">
        <f t="shared" si="54"/>
        <v>0</v>
      </c>
      <c r="AF407" s="7" t="b">
        <f t="shared" si="55"/>
        <v>0</v>
      </c>
      <c r="AH407" t="b">
        <f>AND(Table252102[[#This Row],[Developmental toxicity]:[Reproductive toxicity]])</f>
        <v>0</v>
      </c>
    </row>
    <row r="408" spans="1:34" x14ac:dyDescent="0.25">
      <c r="A408" s="3">
        <f t="shared" si="48"/>
        <v>407</v>
      </c>
      <c r="B408" s="3" t="s">
        <v>1440</v>
      </c>
      <c r="C408" s="3" t="s">
        <v>1979</v>
      </c>
      <c r="D408" s="3" t="s">
        <v>2850</v>
      </c>
      <c r="E408" s="12" t="s">
        <v>7260</v>
      </c>
      <c r="F408" t="s">
        <v>8109</v>
      </c>
      <c r="G408" t="s">
        <v>8998</v>
      </c>
      <c r="H408" t="s">
        <v>8998</v>
      </c>
      <c r="I408" t="s">
        <v>8999</v>
      </c>
      <c r="J408" s="3"/>
      <c r="K408" s="7" t="e">
        <v>#N/A</v>
      </c>
      <c r="L408" s="7" t="e">
        <v>#N/A</v>
      </c>
      <c r="M408" s="7" t="e">
        <v>#N/A</v>
      </c>
      <c r="N408" s="7" t="e">
        <v>#N/A</v>
      </c>
      <c r="O408" s="7" t="e">
        <v>#N/A</v>
      </c>
      <c r="P408" s="7" t="e">
        <v>#N/A</v>
      </c>
      <c r="Q408" s="7" t="e">
        <v>#N/A</v>
      </c>
      <c r="R408" s="7" t="e">
        <v>#N/A</v>
      </c>
      <c r="S408" s="7" t="e">
        <v>#N/A</v>
      </c>
      <c r="T408" s="7">
        <v>0</v>
      </c>
      <c r="U408" s="7" t="e">
        <v>#N/A</v>
      </c>
      <c r="V408" s="7" t="e">
        <v>#N/A</v>
      </c>
      <c r="W408" s="7" t="e">
        <v>#N/A</v>
      </c>
      <c r="X408" s="7" t="e">
        <v>#N/A</v>
      </c>
      <c r="Y408" s="7" t="e">
        <v>#N/A</v>
      </c>
      <c r="Z408" s="7">
        <f t="shared" si="49"/>
        <v>0</v>
      </c>
      <c r="AA408" s="7">
        <f t="shared" si="50"/>
        <v>0</v>
      </c>
      <c r="AB408" s="7" t="b">
        <f t="shared" si="51"/>
        <v>1</v>
      </c>
      <c r="AC408" s="7" t="b">
        <f t="shared" si="52"/>
        <v>0</v>
      </c>
      <c r="AD408" s="7" t="b">
        <f t="shared" si="53"/>
        <v>1</v>
      </c>
      <c r="AE408" s="7" t="b">
        <f t="shared" si="54"/>
        <v>0</v>
      </c>
      <c r="AF408" s="7" t="b">
        <f t="shared" si="55"/>
        <v>0</v>
      </c>
      <c r="AH408" t="b">
        <f>AND(Table252102[[#This Row],[Developmental toxicity]:[Reproductive toxicity]])</f>
        <v>0</v>
      </c>
    </row>
    <row r="409" spans="1:34" x14ac:dyDescent="0.25">
      <c r="A409" s="3">
        <f t="shared" si="48"/>
        <v>408</v>
      </c>
      <c r="B409" s="3"/>
      <c r="C409" s="3" t="s">
        <v>12875</v>
      </c>
      <c r="D409" s="3" t="s">
        <v>12874</v>
      </c>
      <c r="E409" s="29" t="s">
        <v>16991</v>
      </c>
      <c r="F409" s="3" t="s">
        <v>16992</v>
      </c>
      <c r="G409" s="3" t="s">
        <v>12876</v>
      </c>
      <c r="H409" s="3" t="s">
        <v>12876</v>
      </c>
      <c r="I409" s="3" t="s">
        <v>16993</v>
      </c>
      <c r="J409" s="3"/>
      <c r="K409" s="7" t="e">
        <v>#N/A</v>
      </c>
      <c r="L409" s="7" t="e">
        <v>#N/A</v>
      </c>
      <c r="M409" s="7" t="e">
        <v>#N/A</v>
      </c>
      <c r="N409" s="7" t="e">
        <v>#N/A</v>
      </c>
      <c r="O409" s="7" t="e">
        <v>#N/A</v>
      </c>
      <c r="P409" s="7" t="e">
        <v>#N/A</v>
      </c>
      <c r="Q409" s="7" t="e">
        <v>#N/A</v>
      </c>
      <c r="R409" s="7" t="e">
        <v>#N/A</v>
      </c>
      <c r="S409" s="7" t="e">
        <v>#N/A</v>
      </c>
      <c r="T409" s="7" t="e">
        <v>#N/A</v>
      </c>
      <c r="U409" s="7" t="e">
        <v>#N/A</v>
      </c>
      <c r="V409" s="7" t="e">
        <v>#N/A</v>
      </c>
      <c r="W409" s="7">
        <v>0</v>
      </c>
      <c r="X409" s="7" t="e">
        <v>#N/A</v>
      </c>
      <c r="Y409" s="7">
        <v>0</v>
      </c>
      <c r="Z409" s="7">
        <f t="shared" si="49"/>
        <v>0</v>
      </c>
      <c r="AA409" s="7">
        <f t="shared" si="50"/>
        <v>0</v>
      </c>
      <c r="AB409" s="7" t="b">
        <f t="shared" si="51"/>
        <v>1</v>
      </c>
      <c r="AC409" s="7" t="b">
        <f t="shared" si="52"/>
        <v>1</v>
      </c>
      <c r="AD409" s="7" t="b">
        <f t="shared" si="53"/>
        <v>0</v>
      </c>
      <c r="AE409" s="7" t="b">
        <f t="shared" si="54"/>
        <v>1</v>
      </c>
      <c r="AF409" s="7" t="b">
        <f t="shared" si="55"/>
        <v>0</v>
      </c>
      <c r="AH409" t="b">
        <f>AND(Table252102[[#This Row],[Developmental toxicity]:[Reproductive toxicity]])</f>
        <v>1</v>
      </c>
    </row>
    <row r="410" spans="1:34" x14ac:dyDescent="0.25">
      <c r="A410" s="3">
        <f t="shared" si="48"/>
        <v>409</v>
      </c>
      <c r="B410" s="3" t="s">
        <v>1440</v>
      </c>
      <c r="C410" s="3" t="s">
        <v>2353</v>
      </c>
      <c r="D410" s="3" t="s">
        <v>3274</v>
      </c>
      <c r="E410" s="29" t="s">
        <v>7630</v>
      </c>
      <c r="F410" s="3" t="s">
        <v>8471</v>
      </c>
      <c r="G410" s="3" t="s">
        <v>9786</v>
      </c>
      <c r="H410" s="3" t="s">
        <v>9786</v>
      </c>
      <c r="I410" s="3" t="s">
        <v>9787</v>
      </c>
      <c r="J410" s="3"/>
      <c r="K410" s="7" t="e">
        <v>#N/A</v>
      </c>
      <c r="L410" s="7" t="e">
        <v>#N/A</v>
      </c>
      <c r="M410" s="7" t="e">
        <v>#N/A</v>
      </c>
      <c r="N410" s="7" t="e">
        <v>#N/A</v>
      </c>
      <c r="O410" s="7" t="e">
        <v>#N/A</v>
      </c>
      <c r="P410" s="7" t="e">
        <v>#N/A</v>
      </c>
      <c r="Q410" s="7" t="e">
        <v>#N/A</v>
      </c>
      <c r="R410" s="7" t="e">
        <v>#N/A</v>
      </c>
      <c r="S410" s="7" t="e">
        <v>#N/A</v>
      </c>
      <c r="T410" s="7">
        <v>0</v>
      </c>
      <c r="U410" s="7" t="e">
        <v>#N/A</v>
      </c>
      <c r="V410" s="7" t="e">
        <v>#N/A</v>
      </c>
      <c r="W410" s="7">
        <v>0</v>
      </c>
      <c r="X410" s="7" t="e">
        <v>#N/A</v>
      </c>
      <c r="Y410" s="7">
        <v>0</v>
      </c>
      <c r="Z410" s="7">
        <f t="shared" si="49"/>
        <v>0</v>
      </c>
      <c r="AA410" s="7">
        <f t="shared" si="50"/>
        <v>0</v>
      </c>
      <c r="AB410" s="7" t="b">
        <f t="shared" si="51"/>
        <v>1</v>
      </c>
      <c r="AC410" s="7" t="b">
        <f t="shared" si="52"/>
        <v>1</v>
      </c>
      <c r="AD410" s="7" t="b">
        <f t="shared" si="53"/>
        <v>1</v>
      </c>
      <c r="AE410" s="7" t="b">
        <f t="shared" si="54"/>
        <v>1</v>
      </c>
      <c r="AF410" s="7" t="b">
        <f t="shared" si="55"/>
        <v>0</v>
      </c>
      <c r="AH410" t="b">
        <f>AND(Table252102[[#This Row],[Developmental toxicity]:[Reproductive toxicity]])</f>
        <v>1</v>
      </c>
    </row>
    <row r="411" spans="1:34" x14ac:dyDescent="0.25">
      <c r="A411" s="3">
        <f t="shared" si="48"/>
        <v>410</v>
      </c>
      <c r="B411" s="3"/>
      <c r="C411" s="3" t="s">
        <v>11258</v>
      </c>
      <c r="D411" s="3" t="s">
        <v>11257</v>
      </c>
      <c r="E411" s="29" t="s">
        <v>14336</v>
      </c>
      <c r="F411" s="3" t="s">
        <v>14337</v>
      </c>
      <c r="G411" s="3" t="s">
        <v>11259</v>
      </c>
      <c r="H411" s="3" t="s">
        <v>11259</v>
      </c>
      <c r="I411" s="3" t="s">
        <v>14338</v>
      </c>
      <c r="J411" s="3"/>
      <c r="K411" s="7" t="e">
        <v>#N/A</v>
      </c>
      <c r="L411" s="7" t="e">
        <v>#N/A</v>
      </c>
      <c r="M411" s="7" t="e">
        <v>#N/A</v>
      </c>
      <c r="N411" s="7" t="e">
        <v>#N/A</v>
      </c>
      <c r="O411" s="7" t="e">
        <v>#N/A</v>
      </c>
      <c r="P411" s="7" t="e">
        <v>#N/A</v>
      </c>
      <c r="Q411" s="7" t="e">
        <v>#N/A</v>
      </c>
      <c r="R411" s="7" t="e">
        <v>#N/A</v>
      </c>
      <c r="S411" s="7" t="e">
        <v>#N/A</v>
      </c>
      <c r="T411" s="7" t="e">
        <v>#N/A</v>
      </c>
      <c r="U411" s="7" t="e">
        <v>#N/A</v>
      </c>
      <c r="V411" s="7" t="e">
        <v>#N/A</v>
      </c>
      <c r="W411" s="7">
        <v>1</v>
      </c>
      <c r="X411" s="7" t="e">
        <v>#N/A</v>
      </c>
      <c r="Y411" s="7">
        <v>0</v>
      </c>
      <c r="Z411" s="7">
        <f t="shared" si="49"/>
        <v>1</v>
      </c>
      <c r="AA411" s="7">
        <f t="shared" si="50"/>
        <v>0</v>
      </c>
      <c r="AB411" s="7" t="b">
        <f t="shared" si="51"/>
        <v>1</v>
      </c>
      <c r="AC411" s="7" t="b">
        <f t="shared" si="52"/>
        <v>1</v>
      </c>
      <c r="AD411" s="7" t="b">
        <f t="shared" si="53"/>
        <v>0</v>
      </c>
      <c r="AE411" s="7" t="b">
        <f t="shared" si="54"/>
        <v>1</v>
      </c>
      <c r="AF411" s="7" t="b">
        <f t="shared" si="55"/>
        <v>0</v>
      </c>
      <c r="AH411" t="b">
        <f>AND(Table252102[[#This Row],[Developmental toxicity]:[Reproductive toxicity]])</f>
        <v>1</v>
      </c>
    </row>
    <row r="412" spans="1:34" x14ac:dyDescent="0.25">
      <c r="A412" s="3">
        <f t="shared" si="48"/>
        <v>411</v>
      </c>
      <c r="B412" s="3"/>
      <c r="C412" s="3" t="s">
        <v>13335</v>
      </c>
      <c r="D412" s="3" t="s">
        <v>13334</v>
      </c>
      <c r="E412" s="29" t="s">
        <v>17669</v>
      </c>
      <c r="F412" s="3" t="s">
        <v>17670</v>
      </c>
      <c r="G412" s="3" t="s">
        <v>13336</v>
      </c>
      <c r="H412" s="3" t="s">
        <v>13336</v>
      </c>
      <c r="I412" s="3" t="s">
        <v>17671</v>
      </c>
      <c r="J412" s="3"/>
      <c r="K412" s="7" t="e">
        <v>#N/A</v>
      </c>
      <c r="L412" s="7" t="e">
        <v>#N/A</v>
      </c>
      <c r="M412" s="7" t="e">
        <v>#N/A</v>
      </c>
      <c r="N412" s="7" t="e">
        <v>#N/A</v>
      </c>
      <c r="O412" s="7" t="e">
        <v>#N/A</v>
      </c>
      <c r="P412" s="7" t="e">
        <v>#N/A</v>
      </c>
      <c r="Q412" s="7" t="e">
        <v>#N/A</v>
      </c>
      <c r="R412" s="7" t="e">
        <v>#N/A</v>
      </c>
      <c r="S412" s="7" t="e">
        <v>#N/A</v>
      </c>
      <c r="T412" s="7" t="e">
        <v>#N/A</v>
      </c>
      <c r="U412" s="7" t="e">
        <v>#N/A</v>
      </c>
      <c r="V412" s="7" t="e">
        <v>#N/A</v>
      </c>
      <c r="W412" s="3">
        <v>0</v>
      </c>
      <c r="X412" s="3" t="e">
        <v>#N/A</v>
      </c>
      <c r="Y412" s="7" t="e">
        <v>#N/A</v>
      </c>
      <c r="Z412" s="7">
        <f t="shared" si="49"/>
        <v>0</v>
      </c>
      <c r="AA412" s="7">
        <f t="shared" si="50"/>
        <v>0</v>
      </c>
      <c r="AB412" s="7" t="b">
        <f t="shared" si="51"/>
        <v>0</v>
      </c>
      <c r="AC412" s="7" t="b">
        <f t="shared" si="52"/>
        <v>1</v>
      </c>
      <c r="AD412" s="7" t="b">
        <f t="shared" si="53"/>
        <v>0</v>
      </c>
      <c r="AE412" s="7" t="b">
        <f t="shared" si="54"/>
        <v>1</v>
      </c>
      <c r="AF412" s="7" t="b">
        <f t="shared" si="55"/>
        <v>0</v>
      </c>
      <c r="AH412" t="b">
        <f>AND(Table252102[[#This Row],[Developmental toxicity]:[Reproductive toxicity]])</f>
        <v>0</v>
      </c>
    </row>
    <row r="413" spans="1:34" x14ac:dyDescent="0.25">
      <c r="A413" s="3">
        <f t="shared" si="48"/>
        <v>412</v>
      </c>
      <c r="B413" s="3"/>
      <c r="C413" s="3" t="s">
        <v>11290</v>
      </c>
      <c r="D413" s="3" t="s">
        <v>11289</v>
      </c>
      <c r="E413" s="29" t="s">
        <v>14394</v>
      </c>
      <c r="F413" s="3" t="s">
        <v>14395</v>
      </c>
      <c r="G413" s="3" t="s">
        <v>11291</v>
      </c>
      <c r="H413" s="3" t="s">
        <v>11291</v>
      </c>
      <c r="I413" s="3" t="s">
        <v>14396</v>
      </c>
      <c r="J413" s="3"/>
      <c r="K413" s="7" t="e">
        <v>#N/A</v>
      </c>
      <c r="L413" s="7" t="e">
        <v>#N/A</v>
      </c>
      <c r="M413" s="7" t="e">
        <v>#N/A</v>
      </c>
      <c r="N413" s="7" t="e">
        <v>#N/A</v>
      </c>
      <c r="O413" s="7" t="e">
        <v>#N/A</v>
      </c>
      <c r="P413" s="7" t="e">
        <v>#N/A</v>
      </c>
      <c r="Q413" s="7" t="e">
        <v>#N/A</v>
      </c>
      <c r="R413" s="7" t="e">
        <v>#N/A</v>
      </c>
      <c r="S413" s="7" t="e">
        <v>#N/A</v>
      </c>
      <c r="T413" s="7" t="e">
        <v>#N/A</v>
      </c>
      <c r="U413" s="7" t="e">
        <v>#N/A</v>
      </c>
      <c r="V413" s="7" t="e">
        <v>#N/A</v>
      </c>
      <c r="W413" s="7">
        <v>1</v>
      </c>
      <c r="X413" s="7" t="e">
        <v>#N/A</v>
      </c>
      <c r="Y413" s="7">
        <v>1</v>
      </c>
      <c r="Z413" s="7">
        <f t="shared" si="49"/>
        <v>1</v>
      </c>
      <c r="AA413" s="7">
        <f t="shared" si="50"/>
        <v>1</v>
      </c>
      <c r="AB413" s="7" t="b">
        <f t="shared" si="51"/>
        <v>1</v>
      </c>
      <c r="AC413" s="7" t="b">
        <f t="shared" si="52"/>
        <v>1</v>
      </c>
      <c r="AD413" s="7" t="b">
        <f t="shared" si="53"/>
        <v>0</v>
      </c>
      <c r="AE413" s="7" t="b">
        <f t="shared" si="54"/>
        <v>1</v>
      </c>
      <c r="AF413" s="7" t="b">
        <f t="shared" si="55"/>
        <v>0</v>
      </c>
      <c r="AH413" t="b">
        <f>AND(Table252102[[#This Row],[Developmental toxicity]:[Reproductive toxicity]])</f>
        <v>1</v>
      </c>
    </row>
    <row r="414" spans="1:34" x14ac:dyDescent="0.25">
      <c r="A414" s="3">
        <f t="shared" si="48"/>
        <v>413</v>
      </c>
      <c r="B414" s="3"/>
      <c r="C414" s="3" t="s">
        <v>12018</v>
      </c>
      <c r="D414" s="3" t="s">
        <v>12017</v>
      </c>
      <c r="E414" s="29" t="s">
        <v>15667</v>
      </c>
      <c r="F414" s="3" t="s">
        <v>15668</v>
      </c>
      <c r="G414" s="3" t="s">
        <v>12019</v>
      </c>
      <c r="H414" s="3" t="s">
        <v>12019</v>
      </c>
      <c r="I414" s="3" t="s">
        <v>15669</v>
      </c>
      <c r="J414" s="3"/>
      <c r="K414" s="7" t="e">
        <v>#N/A</v>
      </c>
      <c r="L414" s="7" t="e">
        <v>#N/A</v>
      </c>
      <c r="M414" s="7" t="e">
        <v>#N/A</v>
      </c>
      <c r="N414" s="7" t="e">
        <v>#N/A</v>
      </c>
      <c r="O414" s="7" t="e">
        <v>#N/A</v>
      </c>
      <c r="P414" s="7" t="e">
        <v>#N/A</v>
      </c>
      <c r="Q414" s="7" t="e">
        <v>#N/A</v>
      </c>
      <c r="R414" s="7" t="e">
        <v>#N/A</v>
      </c>
      <c r="S414" s="7" t="e">
        <v>#N/A</v>
      </c>
      <c r="T414" s="7" t="e">
        <v>#N/A</v>
      </c>
      <c r="U414" s="7" t="e">
        <v>#N/A</v>
      </c>
      <c r="V414" s="7" t="e">
        <v>#N/A</v>
      </c>
      <c r="W414" s="3">
        <v>0</v>
      </c>
      <c r="X414" s="3" t="e">
        <v>#N/A</v>
      </c>
      <c r="Y414" s="7" t="e">
        <v>#N/A</v>
      </c>
      <c r="Z414" s="7">
        <f t="shared" si="49"/>
        <v>0</v>
      </c>
      <c r="AA414" s="7">
        <f t="shared" si="50"/>
        <v>0</v>
      </c>
      <c r="AB414" s="7" t="b">
        <f t="shared" si="51"/>
        <v>0</v>
      </c>
      <c r="AC414" s="7" t="b">
        <f t="shared" si="52"/>
        <v>1</v>
      </c>
      <c r="AD414" s="7" t="b">
        <f t="shared" si="53"/>
        <v>0</v>
      </c>
      <c r="AE414" s="7" t="b">
        <f t="shared" si="54"/>
        <v>1</v>
      </c>
      <c r="AF414" s="7" t="b">
        <f t="shared" si="55"/>
        <v>0</v>
      </c>
      <c r="AH414" t="b">
        <f>AND(Table252102[[#This Row],[Developmental toxicity]:[Reproductive toxicity]])</f>
        <v>0</v>
      </c>
    </row>
    <row r="415" spans="1:34" x14ac:dyDescent="0.25">
      <c r="A415" s="3">
        <f t="shared" si="48"/>
        <v>414</v>
      </c>
      <c r="B415" s="3"/>
      <c r="C415" s="3" t="s">
        <v>10799</v>
      </c>
      <c r="D415" s="3" t="s">
        <v>10798</v>
      </c>
      <c r="E415" s="29" t="s">
        <v>13484</v>
      </c>
      <c r="F415" s="3" t="s">
        <v>13485</v>
      </c>
      <c r="G415" s="3" t="s">
        <v>10800</v>
      </c>
      <c r="H415" s="3" t="s">
        <v>10800</v>
      </c>
      <c r="I415" s="3" t="s">
        <v>13486</v>
      </c>
      <c r="J415" s="3"/>
      <c r="K415" s="7" t="e">
        <v>#N/A</v>
      </c>
      <c r="L415" s="7" t="e">
        <v>#N/A</v>
      </c>
      <c r="M415" s="7" t="e">
        <v>#N/A</v>
      </c>
      <c r="N415" s="7" t="e">
        <v>#N/A</v>
      </c>
      <c r="O415" s="7" t="e">
        <v>#N/A</v>
      </c>
      <c r="P415" s="7" t="e">
        <v>#N/A</v>
      </c>
      <c r="Q415" s="7" t="e">
        <v>#N/A</v>
      </c>
      <c r="R415" s="7" t="e">
        <v>#N/A</v>
      </c>
      <c r="S415" s="7" t="e">
        <v>#N/A</v>
      </c>
      <c r="T415" s="7" t="e">
        <v>#N/A</v>
      </c>
      <c r="U415" s="7" t="e">
        <v>#N/A</v>
      </c>
      <c r="V415" s="7" t="e">
        <v>#N/A</v>
      </c>
      <c r="W415" s="7">
        <v>1</v>
      </c>
      <c r="X415" s="7" t="e">
        <v>#N/A</v>
      </c>
      <c r="Y415" s="7">
        <v>0</v>
      </c>
      <c r="Z415" s="7">
        <f t="shared" si="49"/>
        <v>1</v>
      </c>
      <c r="AA415" s="7">
        <f t="shared" si="50"/>
        <v>0</v>
      </c>
      <c r="AB415" s="7" t="b">
        <f t="shared" si="51"/>
        <v>1</v>
      </c>
      <c r="AC415" s="7" t="b">
        <f t="shared" si="52"/>
        <v>1</v>
      </c>
      <c r="AD415" s="7" t="b">
        <f t="shared" si="53"/>
        <v>0</v>
      </c>
      <c r="AE415" s="7" t="b">
        <f t="shared" si="54"/>
        <v>1</v>
      </c>
      <c r="AF415" s="7" t="b">
        <f t="shared" si="55"/>
        <v>0</v>
      </c>
      <c r="AH415" t="b">
        <f>AND(Table252102[[#This Row],[Developmental toxicity]:[Reproductive toxicity]])</f>
        <v>1</v>
      </c>
    </row>
    <row r="416" spans="1:34" x14ac:dyDescent="0.25">
      <c r="A416" s="3">
        <f t="shared" si="48"/>
        <v>415</v>
      </c>
      <c r="B416" s="3"/>
      <c r="C416" s="3" t="s">
        <v>12976</v>
      </c>
      <c r="D416" s="3" t="s">
        <v>12975</v>
      </c>
      <c r="E416" s="29" t="s">
        <v>17142</v>
      </c>
      <c r="F416" s="3" t="s">
        <v>17143</v>
      </c>
      <c r="G416" s="3" t="s">
        <v>12977</v>
      </c>
      <c r="H416" s="3" t="s">
        <v>12977</v>
      </c>
      <c r="I416" s="3" t="s">
        <v>17144</v>
      </c>
      <c r="J416" s="3"/>
      <c r="K416" s="7" t="e">
        <v>#N/A</v>
      </c>
      <c r="L416" s="7" t="e">
        <v>#N/A</v>
      </c>
      <c r="M416" s="7" t="e">
        <v>#N/A</v>
      </c>
      <c r="N416" s="7" t="e">
        <v>#N/A</v>
      </c>
      <c r="O416" s="7" t="e">
        <v>#N/A</v>
      </c>
      <c r="P416" s="7" t="e">
        <v>#N/A</v>
      </c>
      <c r="Q416" s="7" t="e">
        <v>#N/A</v>
      </c>
      <c r="R416" s="7" t="e">
        <v>#N/A</v>
      </c>
      <c r="S416" s="7" t="e">
        <v>#N/A</v>
      </c>
      <c r="T416" s="7" t="e">
        <v>#N/A</v>
      </c>
      <c r="U416" s="7" t="e">
        <v>#N/A</v>
      </c>
      <c r="V416" s="7" t="e">
        <v>#N/A</v>
      </c>
      <c r="W416" s="3">
        <v>0</v>
      </c>
      <c r="X416" s="3" t="e">
        <v>#N/A</v>
      </c>
      <c r="Y416" s="7" t="e">
        <v>#N/A</v>
      </c>
      <c r="Z416" s="7">
        <f t="shared" si="49"/>
        <v>0</v>
      </c>
      <c r="AA416" s="7">
        <f t="shared" si="50"/>
        <v>0</v>
      </c>
      <c r="AB416" s="7" t="b">
        <f t="shared" si="51"/>
        <v>0</v>
      </c>
      <c r="AC416" s="7" t="b">
        <f t="shared" si="52"/>
        <v>1</v>
      </c>
      <c r="AD416" s="7" t="b">
        <f t="shared" si="53"/>
        <v>0</v>
      </c>
      <c r="AE416" s="7" t="b">
        <f t="shared" si="54"/>
        <v>1</v>
      </c>
      <c r="AF416" s="7" t="b">
        <f t="shared" si="55"/>
        <v>0</v>
      </c>
      <c r="AH416" t="b">
        <f>AND(Table252102[[#This Row],[Developmental toxicity]:[Reproductive toxicity]])</f>
        <v>0</v>
      </c>
    </row>
    <row r="417" spans="1:34" x14ac:dyDescent="0.25">
      <c r="A417" s="3">
        <f t="shared" si="48"/>
        <v>416</v>
      </c>
      <c r="B417" s="3"/>
      <c r="C417" s="3" t="s">
        <v>12973</v>
      </c>
      <c r="D417" s="3" t="s">
        <v>12972</v>
      </c>
      <c r="E417" s="29" t="s">
        <v>17139</v>
      </c>
      <c r="F417" s="3" t="s">
        <v>17140</v>
      </c>
      <c r="G417" s="3" t="s">
        <v>12974</v>
      </c>
      <c r="H417" s="3" t="s">
        <v>12974</v>
      </c>
      <c r="I417" s="3" t="s">
        <v>17141</v>
      </c>
      <c r="J417" s="3"/>
      <c r="K417" s="7" t="e">
        <v>#N/A</v>
      </c>
      <c r="L417" s="7" t="e">
        <v>#N/A</v>
      </c>
      <c r="M417" s="7" t="e">
        <v>#N/A</v>
      </c>
      <c r="N417" s="7" t="e">
        <v>#N/A</v>
      </c>
      <c r="O417" s="7" t="e">
        <v>#N/A</v>
      </c>
      <c r="P417" s="7" t="e">
        <v>#N/A</v>
      </c>
      <c r="Q417" s="7" t="e">
        <v>#N/A</v>
      </c>
      <c r="R417" s="7" t="e">
        <v>#N/A</v>
      </c>
      <c r="S417" s="7" t="e">
        <v>#N/A</v>
      </c>
      <c r="T417" s="7" t="e">
        <v>#N/A</v>
      </c>
      <c r="U417" s="7" t="e">
        <v>#N/A</v>
      </c>
      <c r="V417" s="7" t="e">
        <v>#N/A</v>
      </c>
      <c r="W417" s="3">
        <v>0</v>
      </c>
      <c r="X417" s="3" t="e">
        <v>#N/A</v>
      </c>
      <c r="Y417" s="7" t="e">
        <v>#N/A</v>
      </c>
      <c r="Z417" s="7">
        <f t="shared" si="49"/>
        <v>0</v>
      </c>
      <c r="AA417" s="7">
        <f t="shared" si="50"/>
        <v>0</v>
      </c>
      <c r="AB417" s="7" t="b">
        <f t="shared" si="51"/>
        <v>0</v>
      </c>
      <c r="AC417" s="7" t="b">
        <f t="shared" si="52"/>
        <v>1</v>
      </c>
      <c r="AD417" s="7" t="b">
        <f t="shared" si="53"/>
        <v>0</v>
      </c>
      <c r="AE417" s="7" t="b">
        <f t="shared" si="54"/>
        <v>1</v>
      </c>
      <c r="AF417" s="7" t="b">
        <f t="shared" si="55"/>
        <v>0</v>
      </c>
      <c r="AH417" t="b">
        <f>AND(Table252102[[#This Row],[Developmental toxicity]:[Reproductive toxicity]])</f>
        <v>0</v>
      </c>
    </row>
    <row r="418" spans="1:34" x14ac:dyDescent="0.25">
      <c r="A418" s="3">
        <f t="shared" si="48"/>
        <v>417</v>
      </c>
      <c r="B418" s="3"/>
      <c r="C418" s="3" t="s">
        <v>20446</v>
      </c>
      <c r="D418" s="3" t="s">
        <v>19118</v>
      </c>
      <c r="E418" s="29" t="s">
        <v>20201</v>
      </c>
      <c r="F418" s="3" t="s">
        <v>19384</v>
      </c>
      <c r="G418" s="3" t="s">
        <v>19385</v>
      </c>
      <c r="H418" s="3" t="s">
        <v>19385</v>
      </c>
      <c r="I418" s="3" t="s">
        <v>19386</v>
      </c>
      <c r="J418" s="3" t="s">
        <v>20</v>
      </c>
      <c r="K418" s="7" t="e">
        <v>#N/A</v>
      </c>
      <c r="L418" s="7" t="e">
        <v>#N/A</v>
      </c>
      <c r="M418" s="7" t="e">
        <v>#N/A</v>
      </c>
      <c r="N418" s="7" t="e">
        <v>#N/A</v>
      </c>
      <c r="O418" s="7" t="e">
        <v>#N/A</v>
      </c>
      <c r="P418" s="7" t="e">
        <v>#N/A</v>
      </c>
      <c r="Q418" s="7" t="e">
        <v>#N/A</v>
      </c>
      <c r="R418" s="7" t="e">
        <v>#N/A</v>
      </c>
      <c r="S418" s="7" t="e">
        <v>#N/A</v>
      </c>
      <c r="T418" s="7" t="e">
        <v>#N/A</v>
      </c>
      <c r="U418" s="7" t="e">
        <v>#N/A</v>
      </c>
      <c r="V418" s="7" t="e">
        <v>#N/A</v>
      </c>
      <c r="W418" s="7" t="e">
        <v>#N/A</v>
      </c>
      <c r="X418" s="7">
        <v>1</v>
      </c>
      <c r="Y418" s="7" t="e">
        <v>#N/A</v>
      </c>
      <c r="Z418" s="7">
        <f t="shared" si="49"/>
        <v>1</v>
      </c>
      <c r="AA418" s="7">
        <f t="shared" si="50"/>
        <v>1</v>
      </c>
      <c r="AB418" s="7" t="b">
        <f t="shared" si="51"/>
        <v>1</v>
      </c>
      <c r="AC418" s="7" t="b">
        <f t="shared" si="52"/>
        <v>0</v>
      </c>
      <c r="AD418" s="7" t="b">
        <f t="shared" si="53"/>
        <v>0</v>
      </c>
      <c r="AE418" s="7" t="b">
        <f t="shared" si="54"/>
        <v>0</v>
      </c>
      <c r="AF418" s="7" t="b">
        <f t="shared" si="55"/>
        <v>0</v>
      </c>
      <c r="AH418" t="b">
        <f>AND(Table252102[[#This Row],[Developmental toxicity]:[Reproductive toxicity]])</f>
        <v>0</v>
      </c>
    </row>
    <row r="419" spans="1:34" x14ac:dyDescent="0.25">
      <c r="A419" s="3">
        <f t="shared" si="48"/>
        <v>418</v>
      </c>
      <c r="B419" s="3"/>
      <c r="C419" s="3" t="s">
        <v>13152</v>
      </c>
      <c r="D419" s="3" t="s">
        <v>17978</v>
      </c>
      <c r="E419" s="29" t="s">
        <v>17424</v>
      </c>
      <c r="F419" s="3" t="s">
        <v>17425</v>
      </c>
      <c r="G419" s="3" t="s">
        <v>13153</v>
      </c>
      <c r="H419" s="3" t="s">
        <v>13153</v>
      </c>
      <c r="I419" s="3" t="s">
        <v>17426</v>
      </c>
      <c r="J419" s="3"/>
      <c r="K419" s="7" t="e">
        <v>#N/A</v>
      </c>
      <c r="L419" s="7" t="e">
        <v>#N/A</v>
      </c>
      <c r="M419" s="7" t="e">
        <v>#N/A</v>
      </c>
      <c r="N419" s="7" t="e">
        <v>#N/A</v>
      </c>
      <c r="O419" s="7" t="e">
        <v>#N/A</v>
      </c>
      <c r="P419" s="7" t="e">
        <v>#N/A</v>
      </c>
      <c r="Q419" s="7" t="e">
        <v>#N/A</v>
      </c>
      <c r="R419" s="7" t="e">
        <v>#N/A</v>
      </c>
      <c r="S419" s="7" t="e">
        <v>#N/A</v>
      </c>
      <c r="T419" s="7" t="e">
        <v>#N/A</v>
      </c>
      <c r="U419" s="7" t="e">
        <v>#N/A</v>
      </c>
      <c r="V419" s="7" t="e">
        <v>#N/A</v>
      </c>
      <c r="W419" s="3">
        <v>0</v>
      </c>
      <c r="X419" s="3" t="e">
        <v>#N/A</v>
      </c>
      <c r="Y419" s="7" t="e">
        <v>#N/A</v>
      </c>
      <c r="Z419" s="7">
        <f t="shared" si="49"/>
        <v>0</v>
      </c>
      <c r="AA419" s="7">
        <f t="shared" si="50"/>
        <v>0</v>
      </c>
      <c r="AB419" s="7" t="b">
        <f t="shared" si="51"/>
        <v>0</v>
      </c>
      <c r="AC419" s="7" t="b">
        <f t="shared" si="52"/>
        <v>1</v>
      </c>
      <c r="AD419" s="7" t="b">
        <f t="shared" si="53"/>
        <v>0</v>
      </c>
      <c r="AE419" s="7" t="b">
        <f t="shared" si="54"/>
        <v>1</v>
      </c>
      <c r="AF419" s="7" t="b">
        <f t="shared" si="55"/>
        <v>0</v>
      </c>
      <c r="AH419" t="b">
        <f>AND(Table252102[[#This Row],[Developmental toxicity]:[Reproductive toxicity]])</f>
        <v>0</v>
      </c>
    </row>
    <row r="420" spans="1:34" x14ac:dyDescent="0.25">
      <c r="A420" s="3">
        <f t="shared" si="48"/>
        <v>419</v>
      </c>
      <c r="B420" s="3"/>
      <c r="C420" s="3" t="s">
        <v>13130</v>
      </c>
      <c r="D420" s="3" t="s">
        <v>13129</v>
      </c>
      <c r="E420" s="29" t="s">
        <v>17384</v>
      </c>
      <c r="F420" s="3" t="s">
        <v>17385</v>
      </c>
      <c r="G420" s="3" t="s">
        <v>13131</v>
      </c>
      <c r="H420" s="3" t="s">
        <v>13131</v>
      </c>
      <c r="I420" s="3" t="s">
        <v>17386</v>
      </c>
      <c r="J420" s="3"/>
      <c r="K420" s="7" t="e">
        <v>#N/A</v>
      </c>
      <c r="L420" s="7" t="e">
        <v>#N/A</v>
      </c>
      <c r="M420" s="7" t="e">
        <v>#N/A</v>
      </c>
      <c r="N420" s="7" t="e">
        <v>#N/A</v>
      </c>
      <c r="O420" s="7" t="e">
        <v>#N/A</v>
      </c>
      <c r="P420" s="7" t="e">
        <v>#N/A</v>
      </c>
      <c r="Q420" s="7" t="e">
        <v>#N/A</v>
      </c>
      <c r="R420" s="7" t="e">
        <v>#N/A</v>
      </c>
      <c r="S420" s="7" t="e">
        <v>#N/A</v>
      </c>
      <c r="T420" s="7" t="e">
        <v>#N/A</v>
      </c>
      <c r="U420" s="7" t="e">
        <v>#N/A</v>
      </c>
      <c r="V420" s="7" t="e">
        <v>#N/A</v>
      </c>
      <c r="W420" s="3">
        <v>0</v>
      </c>
      <c r="X420" s="3" t="e">
        <v>#N/A</v>
      </c>
      <c r="Y420" s="7" t="e">
        <v>#N/A</v>
      </c>
      <c r="Z420" s="7">
        <f t="shared" si="49"/>
        <v>0</v>
      </c>
      <c r="AA420" s="7">
        <f t="shared" si="50"/>
        <v>0</v>
      </c>
      <c r="AB420" s="7" t="b">
        <f t="shared" si="51"/>
        <v>0</v>
      </c>
      <c r="AC420" s="7" t="b">
        <f t="shared" si="52"/>
        <v>1</v>
      </c>
      <c r="AD420" s="7" t="b">
        <f t="shared" si="53"/>
        <v>0</v>
      </c>
      <c r="AE420" s="7" t="b">
        <f t="shared" si="54"/>
        <v>1</v>
      </c>
      <c r="AF420" s="7" t="b">
        <f t="shared" si="55"/>
        <v>0</v>
      </c>
      <c r="AH420" t="b">
        <f>AND(Table252102[[#This Row],[Developmental toxicity]:[Reproductive toxicity]])</f>
        <v>0</v>
      </c>
    </row>
    <row r="421" spans="1:34" x14ac:dyDescent="0.25">
      <c r="A421" s="3">
        <f t="shared" si="48"/>
        <v>420</v>
      </c>
      <c r="B421" s="3"/>
      <c r="C421" s="3" t="s">
        <v>11477</v>
      </c>
      <c r="D421" s="3" t="s">
        <v>11476</v>
      </c>
      <c r="E421" s="29" t="s">
        <v>14729</v>
      </c>
      <c r="F421" s="3" t="s">
        <v>14730</v>
      </c>
      <c r="G421" s="3" t="s">
        <v>14731</v>
      </c>
      <c r="H421" s="3" t="s">
        <v>14731</v>
      </c>
      <c r="I421" s="3" t="s">
        <v>14732</v>
      </c>
      <c r="J421" s="3"/>
      <c r="K421" s="7" t="e">
        <v>#N/A</v>
      </c>
      <c r="L421" s="7" t="e">
        <v>#N/A</v>
      </c>
      <c r="M421" s="7" t="e">
        <v>#N/A</v>
      </c>
      <c r="N421" s="7" t="e">
        <v>#N/A</v>
      </c>
      <c r="O421" s="7" t="e">
        <v>#N/A</v>
      </c>
      <c r="P421" s="7" t="e">
        <v>#N/A</v>
      </c>
      <c r="Q421" s="7" t="e">
        <v>#N/A</v>
      </c>
      <c r="R421" s="7" t="e">
        <v>#N/A</v>
      </c>
      <c r="S421" s="7" t="e">
        <v>#N/A</v>
      </c>
      <c r="T421" s="7" t="e">
        <v>#N/A</v>
      </c>
      <c r="U421" s="7" t="e">
        <v>#N/A</v>
      </c>
      <c r="V421" s="7" t="e">
        <v>#N/A</v>
      </c>
      <c r="W421" s="3">
        <v>1</v>
      </c>
      <c r="X421" s="3" t="e">
        <v>#N/A</v>
      </c>
      <c r="Y421" s="7" t="e">
        <v>#N/A</v>
      </c>
      <c r="Z421" s="7">
        <f t="shared" si="49"/>
        <v>1</v>
      </c>
      <c r="AA421" s="7">
        <f t="shared" si="50"/>
        <v>1</v>
      </c>
      <c r="AB421" s="7" t="b">
        <f t="shared" si="51"/>
        <v>0</v>
      </c>
      <c r="AC421" s="7" t="b">
        <f t="shared" si="52"/>
        <v>1</v>
      </c>
      <c r="AD421" s="7" t="b">
        <f t="shared" si="53"/>
        <v>0</v>
      </c>
      <c r="AE421" s="7" t="b">
        <f t="shared" si="54"/>
        <v>1</v>
      </c>
      <c r="AF421" s="7" t="b">
        <f t="shared" si="55"/>
        <v>0</v>
      </c>
      <c r="AH421" t="b">
        <f>AND(Table252102[[#This Row],[Developmental toxicity]:[Reproductive toxicity]])</f>
        <v>0</v>
      </c>
    </row>
    <row r="422" spans="1:34" x14ac:dyDescent="0.25">
      <c r="A422" s="3">
        <f t="shared" si="48"/>
        <v>421</v>
      </c>
      <c r="B422" s="3"/>
      <c r="C422" s="3" t="s">
        <v>11894</v>
      </c>
      <c r="D422" s="3" t="s">
        <v>11893</v>
      </c>
      <c r="E422" s="29" t="s">
        <v>15493</v>
      </c>
      <c r="F422" s="3" t="s">
        <v>15494</v>
      </c>
      <c r="G422" s="3" t="s">
        <v>11895</v>
      </c>
      <c r="H422" s="3" t="s">
        <v>11895</v>
      </c>
      <c r="I422" s="3" t="s">
        <v>15495</v>
      </c>
      <c r="J422" s="3"/>
      <c r="K422" s="7" t="e">
        <v>#N/A</v>
      </c>
      <c r="L422" s="7" t="e">
        <v>#N/A</v>
      </c>
      <c r="M422" s="7" t="e">
        <v>#N/A</v>
      </c>
      <c r="N422" s="7" t="e">
        <v>#N/A</v>
      </c>
      <c r="O422" s="7" t="e">
        <v>#N/A</v>
      </c>
      <c r="P422" s="7" t="e">
        <v>#N/A</v>
      </c>
      <c r="Q422" s="7" t="e">
        <v>#N/A</v>
      </c>
      <c r="R422" s="7" t="e">
        <v>#N/A</v>
      </c>
      <c r="S422" s="7" t="e">
        <v>#N/A</v>
      </c>
      <c r="T422" s="7" t="e">
        <v>#N/A</v>
      </c>
      <c r="U422" s="7" t="e">
        <v>#N/A</v>
      </c>
      <c r="V422" s="7" t="e">
        <v>#N/A</v>
      </c>
      <c r="W422" s="3">
        <v>0</v>
      </c>
      <c r="X422" s="3" t="e">
        <v>#N/A</v>
      </c>
      <c r="Y422" s="7" t="e">
        <v>#N/A</v>
      </c>
      <c r="Z422" s="7">
        <f t="shared" si="49"/>
        <v>0</v>
      </c>
      <c r="AA422" s="7">
        <f t="shared" si="50"/>
        <v>0</v>
      </c>
      <c r="AB422" s="7" t="b">
        <f t="shared" si="51"/>
        <v>0</v>
      </c>
      <c r="AC422" s="7" t="b">
        <f t="shared" si="52"/>
        <v>1</v>
      </c>
      <c r="AD422" s="7" t="b">
        <f t="shared" si="53"/>
        <v>0</v>
      </c>
      <c r="AE422" s="7" t="b">
        <f t="shared" si="54"/>
        <v>1</v>
      </c>
      <c r="AF422" s="7" t="b">
        <f t="shared" si="55"/>
        <v>0</v>
      </c>
      <c r="AH422" t="b">
        <f>AND(Table252102[[#This Row],[Developmental toxicity]:[Reproductive toxicity]])</f>
        <v>0</v>
      </c>
    </row>
    <row r="423" spans="1:34" x14ac:dyDescent="0.25">
      <c r="A423" s="3">
        <f t="shared" si="48"/>
        <v>422</v>
      </c>
      <c r="B423" s="3"/>
      <c r="C423" t="s">
        <v>21096</v>
      </c>
      <c r="D423" s="3" t="s">
        <v>20700</v>
      </c>
      <c r="E423" s="94" t="s">
        <v>20898</v>
      </c>
      <c r="F423" t="s">
        <v>21324</v>
      </c>
      <c r="G423" t="s">
        <v>21325</v>
      </c>
      <c r="H423" t="s">
        <v>21325</v>
      </c>
      <c r="I423" t="s">
        <v>21326</v>
      </c>
      <c r="J423" s="3"/>
      <c r="K423" s="7" t="e">
        <v>#N/A</v>
      </c>
      <c r="L423" s="7" t="e">
        <v>#N/A</v>
      </c>
      <c r="M423" s="7" t="e">
        <v>#N/A</v>
      </c>
      <c r="N423" s="7" t="e">
        <v>#N/A</v>
      </c>
      <c r="O423" s="7" t="e">
        <v>#N/A</v>
      </c>
      <c r="P423" s="7" t="e">
        <v>#N/A</v>
      </c>
      <c r="Q423" s="7" t="e">
        <v>#N/A</v>
      </c>
      <c r="R423" s="7" t="e">
        <v>#N/A</v>
      </c>
      <c r="S423" s="7" t="e">
        <v>#N/A</v>
      </c>
      <c r="T423" s="7" t="e">
        <v>#N/A</v>
      </c>
      <c r="U423" s="7" t="e">
        <v>#N/A</v>
      </c>
      <c r="V423" s="7" t="e">
        <v>#N/A</v>
      </c>
      <c r="W423" s="7" t="e">
        <v>#N/A</v>
      </c>
      <c r="X423" s="7" t="e">
        <v>#N/A</v>
      </c>
      <c r="Y423" s="7">
        <v>1</v>
      </c>
      <c r="Z423" s="7">
        <f t="shared" si="49"/>
        <v>1</v>
      </c>
      <c r="AA423" s="7">
        <f t="shared" si="50"/>
        <v>1</v>
      </c>
      <c r="AB423" s="7" t="b">
        <f t="shared" si="51"/>
        <v>1</v>
      </c>
      <c r="AC423" s="7" t="b">
        <f t="shared" si="52"/>
        <v>0</v>
      </c>
      <c r="AD423" s="7" t="b">
        <f t="shared" si="53"/>
        <v>0</v>
      </c>
      <c r="AE423" s="7" t="b">
        <f t="shared" si="54"/>
        <v>0</v>
      </c>
      <c r="AF423" s="7" t="b">
        <f t="shared" si="55"/>
        <v>0</v>
      </c>
      <c r="AH423" t="b">
        <f>AND(Table252102[[#This Row],[Developmental toxicity]:[Reproductive toxicity]])</f>
        <v>0</v>
      </c>
    </row>
    <row r="424" spans="1:34" x14ac:dyDescent="0.25">
      <c r="A424" s="3">
        <f t="shared" si="48"/>
        <v>423</v>
      </c>
      <c r="B424" s="3"/>
      <c r="C424" t="s">
        <v>21111</v>
      </c>
      <c r="D424" s="3" t="s">
        <v>20715</v>
      </c>
      <c r="E424" s="94" t="s">
        <v>20913</v>
      </c>
      <c r="F424" t="s">
        <v>21370</v>
      </c>
      <c r="G424" t="s">
        <v>21371</v>
      </c>
      <c r="H424" t="s">
        <v>21371</v>
      </c>
      <c r="I424" t="s">
        <v>21372</v>
      </c>
      <c r="J424" s="3"/>
      <c r="K424" s="7" t="e">
        <v>#N/A</v>
      </c>
      <c r="L424" s="7" t="e">
        <v>#N/A</v>
      </c>
      <c r="M424" s="7" t="e">
        <v>#N/A</v>
      </c>
      <c r="N424" s="7" t="e">
        <v>#N/A</v>
      </c>
      <c r="O424" s="7" t="e">
        <v>#N/A</v>
      </c>
      <c r="P424" s="7" t="e">
        <v>#N/A</v>
      </c>
      <c r="Q424" s="7" t="e">
        <v>#N/A</v>
      </c>
      <c r="R424" s="7" t="e">
        <v>#N/A</v>
      </c>
      <c r="S424" s="7" t="e">
        <v>#N/A</v>
      </c>
      <c r="T424" s="7" t="e">
        <v>#N/A</v>
      </c>
      <c r="U424" s="7" t="e">
        <v>#N/A</v>
      </c>
      <c r="V424" s="7" t="e">
        <v>#N/A</v>
      </c>
      <c r="W424" s="7" t="e">
        <v>#N/A</v>
      </c>
      <c r="X424" s="7" t="e">
        <v>#N/A</v>
      </c>
      <c r="Y424" s="7">
        <v>0</v>
      </c>
      <c r="Z424" s="7">
        <f t="shared" si="49"/>
        <v>0</v>
      </c>
      <c r="AA424" s="7">
        <f t="shared" si="50"/>
        <v>0</v>
      </c>
      <c r="AB424" s="7" t="b">
        <f t="shared" si="51"/>
        <v>1</v>
      </c>
      <c r="AC424" s="7" t="b">
        <f t="shared" si="52"/>
        <v>0</v>
      </c>
      <c r="AD424" s="7" t="b">
        <f t="shared" si="53"/>
        <v>0</v>
      </c>
      <c r="AE424" s="7" t="b">
        <f t="shared" si="54"/>
        <v>0</v>
      </c>
      <c r="AF424" s="7" t="b">
        <f t="shared" si="55"/>
        <v>0</v>
      </c>
      <c r="AH424" t="b">
        <f>AND(Table252102[[#This Row],[Developmental toxicity]:[Reproductive toxicity]])</f>
        <v>0</v>
      </c>
    </row>
    <row r="425" spans="1:34" x14ac:dyDescent="0.25">
      <c r="A425" s="3">
        <f t="shared" si="48"/>
        <v>424</v>
      </c>
      <c r="B425" s="3"/>
      <c r="C425" s="3" t="s">
        <v>12818</v>
      </c>
      <c r="D425" s="3" t="s">
        <v>17943</v>
      </c>
      <c r="E425" s="29" t="s">
        <v>18144</v>
      </c>
      <c r="F425" s="3" t="s">
        <v>18062</v>
      </c>
      <c r="G425" s="3" t="s">
        <v>18310</v>
      </c>
      <c r="H425" s="3" t="s">
        <v>18310</v>
      </c>
      <c r="I425" s="3" t="s">
        <v>18311</v>
      </c>
      <c r="J425" s="3"/>
      <c r="K425" s="7" t="e">
        <v>#N/A</v>
      </c>
      <c r="L425" s="7" t="e">
        <v>#N/A</v>
      </c>
      <c r="M425" s="7" t="e">
        <v>#N/A</v>
      </c>
      <c r="N425" s="7" t="e">
        <v>#N/A</v>
      </c>
      <c r="O425" s="7" t="e">
        <v>#N/A</v>
      </c>
      <c r="P425" s="7" t="e">
        <v>#N/A</v>
      </c>
      <c r="Q425" s="7" t="e">
        <v>#N/A</v>
      </c>
      <c r="R425" s="7" t="e">
        <v>#N/A</v>
      </c>
      <c r="S425" s="7" t="e">
        <v>#N/A</v>
      </c>
      <c r="T425" s="7" t="e">
        <v>#N/A</v>
      </c>
      <c r="U425" s="7" t="e">
        <v>#N/A</v>
      </c>
      <c r="V425" s="7" t="e">
        <v>#N/A</v>
      </c>
      <c r="W425" s="3">
        <v>0</v>
      </c>
      <c r="X425" s="3" t="e">
        <v>#N/A</v>
      </c>
      <c r="Y425" s="7" t="e">
        <v>#N/A</v>
      </c>
      <c r="Z425" s="7">
        <f t="shared" si="49"/>
        <v>0</v>
      </c>
      <c r="AA425" s="7">
        <f t="shared" si="50"/>
        <v>0</v>
      </c>
      <c r="AB425" s="7" t="b">
        <f t="shared" si="51"/>
        <v>0</v>
      </c>
      <c r="AC425" s="7" t="b">
        <f t="shared" si="52"/>
        <v>1</v>
      </c>
      <c r="AD425" s="7" t="b">
        <f t="shared" si="53"/>
        <v>0</v>
      </c>
      <c r="AE425" s="7" t="b">
        <f t="shared" si="54"/>
        <v>1</v>
      </c>
      <c r="AF425" s="7" t="b">
        <f t="shared" si="55"/>
        <v>0</v>
      </c>
      <c r="AH425" t="b">
        <f>AND(Table252102[[#This Row],[Developmental toxicity]:[Reproductive toxicity]])</f>
        <v>0</v>
      </c>
    </row>
    <row r="426" spans="1:34" x14ac:dyDescent="0.25">
      <c r="A426" s="3">
        <f t="shared" si="48"/>
        <v>425</v>
      </c>
      <c r="B426" s="3"/>
      <c r="C426" s="3" t="s">
        <v>12298</v>
      </c>
      <c r="D426" s="3" t="s">
        <v>12297</v>
      </c>
      <c r="E426" s="29" t="s">
        <v>16070</v>
      </c>
      <c r="F426" s="3" t="s">
        <v>16071</v>
      </c>
      <c r="G426" s="3" t="s">
        <v>16072</v>
      </c>
      <c r="H426" s="3" t="s">
        <v>16072</v>
      </c>
      <c r="I426" s="3" t="s">
        <v>16073</v>
      </c>
      <c r="J426" s="3"/>
      <c r="K426" s="7" t="e">
        <v>#N/A</v>
      </c>
      <c r="L426" s="7" t="e">
        <v>#N/A</v>
      </c>
      <c r="M426" s="7" t="e">
        <v>#N/A</v>
      </c>
      <c r="N426" s="7" t="e">
        <v>#N/A</v>
      </c>
      <c r="O426" s="7" t="e">
        <v>#N/A</v>
      </c>
      <c r="P426" s="7" t="e">
        <v>#N/A</v>
      </c>
      <c r="Q426" s="7" t="e">
        <v>#N/A</v>
      </c>
      <c r="R426" s="7" t="e">
        <v>#N/A</v>
      </c>
      <c r="S426" s="7" t="e">
        <v>#N/A</v>
      </c>
      <c r="T426" s="7" t="e">
        <v>#N/A</v>
      </c>
      <c r="U426" s="7" t="e">
        <v>#N/A</v>
      </c>
      <c r="V426" s="7" t="e">
        <v>#N/A</v>
      </c>
      <c r="W426" s="7">
        <v>0</v>
      </c>
      <c r="X426" s="7" t="e">
        <v>#N/A</v>
      </c>
      <c r="Y426" s="7">
        <v>0</v>
      </c>
      <c r="Z426" s="7">
        <f t="shared" si="49"/>
        <v>0</v>
      </c>
      <c r="AA426" s="7">
        <f t="shared" si="50"/>
        <v>0</v>
      </c>
      <c r="AB426" s="7" t="b">
        <f t="shared" si="51"/>
        <v>1</v>
      </c>
      <c r="AC426" s="7" t="b">
        <f t="shared" si="52"/>
        <v>1</v>
      </c>
      <c r="AD426" s="7" t="b">
        <f t="shared" si="53"/>
        <v>0</v>
      </c>
      <c r="AE426" s="7" t="b">
        <f t="shared" si="54"/>
        <v>1</v>
      </c>
      <c r="AF426" s="7" t="b">
        <f t="shared" si="55"/>
        <v>0</v>
      </c>
      <c r="AH426" t="b">
        <f>AND(Table252102[[#This Row],[Developmental toxicity]:[Reproductive toxicity]])</f>
        <v>1</v>
      </c>
    </row>
    <row r="427" spans="1:34" x14ac:dyDescent="0.25">
      <c r="A427" s="3">
        <f t="shared" si="48"/>
        <v>426</v>
      </c>
      <c r="B427" s="3"/>
      <c r="C427" s="3" t="s">
        <v>20447</v>
      </c>
      <c r="D427" s="3" t="s">
        <v>19119</v>
      </c>
      <c r="E427" s="29" t="s">
        <v>20202</v>
      </c>
      <c r="F427" s="3" t="s">
        <v>19387</v>
      </c>
      <c r="G427" s="3" t="s">
        <v>19388</v>
      </c>
      <c r="H427" s="3" t="s">
        <v>19388</v>
      </c>
      <c r="I427" s="3" t="s">
        <v>19389</v>
      </c>
      <c r="J427" s="3" t="s">
        <v>20</v>
      </c>
      <c r="K427" s="7" t="e">
        <v>#N/A</v>
      </c>
      <c r="L427" s="7" t="e">
        <v>#N/A</v>
      </c>
      <c r="M427" s="7" t="e">
        <v>#N/A</v>
      </c>
      <c r="N427" s="7" t="e">
        <v>#N/A</v>
      </c>
      <c r="O427" s="7" t="e">
        <v>#N/A</v>
      </c>
      <c r="P427" s="7" t="e">
        <v>#N/A</v>
      </c>
      <c r="Q427" s="7" t="e">
        <v>#N/A</v>
      </c>
      <c r="R427" s="7" t="e">
        <v>#N/A</v>
      </c>
      <c r="S427" s="7" t="e">
        <v>#N/A</v>
      </c>
      <c r="T427" s="7" t="e">
        <v>#N/A</v>
      </c>
      <c r="U427" s="7" t="e">
        <v>#N/A</v>
      </c>
      <c r="V427" s="7" t="e">
        <v>#N/A</v>
      </c>
      <c r="W427" s="7" t="e">
        <v>#N/A</v>
      </c>
      <c r="X427" s="7">
        <v>1</v>
      </c>
      <c r="Y427" s="7" t="e">
        <v>#N/A</v>
      </c>
      <c r="Z427" s="7">
        <f t="shared" si="49"/>
        <v>1</v>
      </c>
      <c r="AA427" s="7">
        <f t="shared" si="50"/>
        <v>1</v>
      </c>
      <c r="AB427" s="7" t="b">
        <f t="shared" si="51"/>
        <v>1</v>
      </c>
      <c r="AC427" s="7" t="b">
        <f t="shared" si="52"/>
        <v>0</v>
      </c>
      <c r="AD427" s="7" t="b">
        <f t="shared" si="53"/>
        <v>0</v>
      </c>
      <c r="AE427" s="7" t="b">
        <f t="shared" si="54"/>
        <v>0</v>
      </c>
      <c r="AF427" s="7" t="b">
        <f t="shared" si="55"/>
        <v>0</v>
      </c>
      <c r="AH427" t="b">
        <f>AND(Table252102[[#This Row],[Developmental toxicity]:[Reproductive toxicity]])</f>
        <v>0</v>
      </c>
    </row>
    <row r="428" spans="1:34" x14ac:dyDescent="0.25">
      <c r="A428" s="3">
        <f t="shared" si="48"/>
        <v>427</v>
      </c>
      <c r="B428" s="3">
        <v>13094</v>
      </c>
      <c r="C428" s="3" t="s">
        <v>1261</v>
      </c>
      <c r="D428" s="3" t="s">
        <v>31</v>
      </c>
      <c r="E428" s="29" t="s">
        <v>3953</v>
      </c>
      <c r="F428" s="3" t="s">
        <v>3790</v>
      </c>
      <c r="G428" s="3" t="s">
        <v>32</v>
      </c>
      <c r="H428" s="3" t="s">
        <v>4214</v>
      </c>
      <c r="I428" s="3" t="s">
        <v>4215</v>
      </c>
      <c r="J428" s="3" t="s">
        <v>20</v>
      </c>
      <c r="K428" s="7" t="e">
        <v>#N/A</v>
      </c>
      <c r="L428" s="7">
        <v>1</v>
      </c>
      <c r="M428" s="7" t="e">
        <v>#N/A</v>
      </c>
      <c r="N428" s="7" t="e">
        <v>#N/A</v>
      </c>
      <c r="O428" s="7" t="e">
        <v>#N/A</v>
      </c>
      <c r="P428" s="7" t="e">
        <v>#N/A</v>
      </c>
      <c r="Q428" s="7" t="e">
        <v>#N/A</v>
      </c>
      <c r="R428" s="7" t="e">
        <v>#N/A</v>
      </c>
      <c r="S428" s="7" t="e">
        <v>#N/A</v>
      </c>
      <c r="T428" s="7" t="e">
        <v>#N/A</v>
      </c>
      <c r="U428" s="7" t="e">
        <v>#N/A</v>
      </c>
      <c r="V428" s="7" t="e">
        <v>#N/A</v>
      </c>
      <c r="W428" s="7">
        <v>1</v>
      </c>
      <c r="X428" s="7">
        <v>1</v>
      </c>
      <c r="Y428" s="7">
        <v>1</v>
      </c>
      <c r="Z428" s="7">
        <f t="shared" si="49"/>
        <v>1</v>
      </c>
      <c r="AA428" s="7">
        <f t="shared" si="50"/>
        <v>1</v>
      </c>
      <c r="AB428" s="7" t="b">
        <f t="shared" si="51"/>
        <v>1</v>
      </c>
      <c r="AC428" s="7" t="b">
        <f t="shared" si="52"/>
        <v>1</v>
      </c>
      <c r="AD428" s="7" t="b">
        <f t="shared" si="53"/>
        <v>0</v>
      </c>
      <c r="AE428" s="7" t="b">
        <f t="shared" si="54"/>
        <v>1</v>
      </c>
      <c r="AF428" s="7" t="b">
        <f t="shared" si="55"/>
        <v>0</v>
      </c>
      <c r="AH428" t="b">
        <f>AND(Table252102[[#This Row],[Developmental toxicity]:[Reproductive toxicity]])</f>
        <v>1</v>
      </c>
    </row>
    <row r="429" spans="1:34" x14ac:dyDescent="0.25">
      <c r="A429" s="3">
        <f t="shared" si="48"/>
        <v>428</v>
      </c>
      <c r="B429" s="3"/>
      <c r="C429" s="3" t="s">
        <v>20586</v>
      </c>
      <c r="D429" s="3" t="s">
        <v>19259</v>
      </c>
      <c r="E429" s="29" t="s">
        <v>20341</v>
      </c>
      <c r="F429" s="3" t="s">
        <v>19869</v>
      </c>
      <c r="G429" s="3" t="s">
        <v>19870</v>
      </c>
      <c r="H429" s="3" t="s">
        <v>19871</v>
      </c>
      <c r="I429" s="3" t="s">
        <v>19872</v>
      </c>
      <c r="J429" s="3" t="s">
        <v>20</v>
      </c>
      <c r="K429" s="7" t="e">
        <v>#N/A</v>
      </c>
      <c r="L429" s="7" t="e">
        <v>#N/A</v>
      </c>
      <c r="M429" s="7" t="e">
        <v>#N/A</v>
      </c>
      <c r="N429" s="7" t="e">
        <v>#N/A</v>
      </c>
      <c r="O429" s="7" t="e">
        <v>#N/A</v>
      </c>
      <c r="P429" s="7" t="e">
        <v>#N/A</v>
      </c>
      <c r="Q429" s="7" t="e">
        <v>#N/A</v>
      </c>
      <c r="R429" s="7" t="e">
        <v>#N/A</v>
      </c>
      <c r="S429" s="7" t="e">
        <v>#N/A</v>
      </c>
      <c r="T429" s="7" t="e">
        <v>#N/A</v>
      </c>
      <c r="U429" s="7" t="e">
        <v>#N/A</v>
      </c>
      <c r="V429" s="7" t="e">
        <v>#N/A</v>
      </c>
      <c r="W429" s="7" t="e">
        <v>#N/A</v>
      </c>
      <c r="X429" s="7">
        <v>1</v>
      </c>
      <c r="Y429" s="7" t="e">
        <v>#N/A</v>
      </c>
      <c r="Z429" s="7">
        <f t="shared" si="49"/>
        <v>1</v>
      </c>
      <c r="AA429" s="7">
        <f t="shared" si="50"/>
        <v>1</v>
      </c>
      <c r="AB429" s="7" t="b">
        <f t="shared" si="51"/>
        <v>1</v>
      </c>
      <c r="AC429" s="7" t="b">
        <f t="shared" si="52"/>
        <v>0</v>
      </c>
      <c r="AD429" s="7" t="b">
        <f t="shared" si="53"/>
        <v>0</v>
      </c>
      <c r="AE429" s="7" t="b">
        <f t="shared" si="54"/>
        <v>0</v>
      </c>
      <c r="AF429" s="7" t="b">
        <f t="shared" si="55"/>
        <v>0</v>
      </c>
      <c r="AH429" t="b">
        <f>AND(Table252102[[#This Row],[Developmental toxicity]:[Reproductive toxicity]])</f>
        <v>0</v>
      </c>
    </row>
    <row r="430" spans="1:34" x14ac:dyDescent="0.25">
      <c r="A430" s="3">
        <f t="shared" si="48"/>
        <v>429</v>
      </c>
      <c r="B430" s="3"/>
      <c r="C430" s="3" t="s">
        <v>20440</v>
      </c>
      <c r="D430" s="3" t="s">
        <v>19112</v>
      </c>
      <c r="E430" s="29" t="s">
        <v>20195</v>
      </c>
      <c r="F430" s="3" t="s">
        <v>19367</v>
      </c>
      <c r="G430" s="3" t="s">
        <v>19368</v>
      </c>
      <c r="H430" s="3" t="s">
        <v>19368</v>
      </c>
      <c r="I430" s="3" t="s">
        <v>19369</v>
      </c>
      <c r="J430" s="3" t="s">
        <v>20</v>
      </c>
      <c r="K430" s="7" t="e">
        <v>#N/A</v>
      </c>
      <c r="L430" s="7" t="e">
        <v>#N/A</v>
      </c>
      <c r="M430" s="7" t="e">
        <v>#N/A</v>
      </c>
      <c r="N430" s="7" t="e">
        <v>#N/A</v>
      </c>
      <c r="O430" s="7" t="e">
        <v>#N/A</v>
      </c>
      <c r="P430" s="7" t="e">
        <v>#N/A</v>
      </c>
      <c r="Q430" s="7" t="e">
        <v>#N/A</v>
      </c>
      <c r="R430" s="7" t="e">
        <v>#N/A</v>
      </c>
      <c r="S430" s="7" t="e">
        <v>#N/A</v>
      </c>
      <c r="T430" s="7" t="e">
        <v>#N/A</v>
      </c>
      <c r="U430" s="7" t="e">
        <v>#N/A</v>
      </c>
      <c r="V430" s="7" t="e">
        <v>#N/A</v>
      </c>
      <c r="W430" s="7" t="e">
        <v>#N/A</v>
      </c>
      <c r="X430" s="7">
        <v>1</v>
      </c>
      <c r="Y430" s="7" t="e">
        <v>#N/A</v>
      </c>
      <c r="Z430" s="7">
        <f t="shared" si="49"/>
        <v>1</v>
      </c>
      <c r="AA430" s="7">
        <f t="shared" si="50"/>
        <v>1</v>
      </c>
      <c r="AB430" s="7" t="b">
        <f t="shared" si="51"/>
        <v>1</v>
      </c>
      <c r="AC430" s="7" t="b">
        <f t="shared" si="52"/>
        <v>0</v>
      </c>
      <c r="AD430" s="7" t="b">
        <f t="shared" si="53"/>
        <v>0</v>
      </c>
      <c r="AE430" s="7" t="b">
        <f t="shared" si="54"/>
        <v>0</v>
      </c>
      <c r="AF430" s="7" t="b">
        <f t="shared" si="55"/>
        <v>0</v>
      </c>
      <c r="AH430" t="b">
        <f>AND(Table252102[[#This Row],[Developmental toxicity]:[Reproductive toxicity]])</f>
        <v>0</v>
      </c>
    </row>
    <row r="431" spans="1:34" x14ac:dyDescent="0.25">
      <c r="A431" s="3">
        <f t="shared" si="48"/>
        <v>430</v>
      </c>
      <c r="B431" s="3">
        <v>179</v>
      </c>
      <c r="C431" s="3" t="s">
        <v>601</v>
      </c>
      <c r="D431" s="3" t="s">
        <v>5161</v>
      </c>
      <c r="E431" s="29" t="s">
        <v>4674</v>
      </c>
      <c r="F431" s="3" t="s">
        <v>5595</v>
      </c>
      <c r="G431" s="3" t="s">
        <v>602</v>
      </c>
      <c r="H431" s="3" t="s">
        <v>6083</v>
      </c>
      <c r="I431" s="3" t="s">
        <v>6501</v>
      </c>
      <c r="J431" s="3" t="s">
        <v>1431</v>
      </c>
      <c r="K431" s="7" t="e">
        <v>#N/A</v>
      </c>
      <c r="L431" s="7">
        <v>1</v>
      </c>
      <c r="M431" s="7" t="e">
        <v>#N/A</v>
      </c>
      <c r="N431" s="7" t="e">
        <v>#N/A</v>
      </c>
      <c r="O431" s="7" t="e">
        <v>#N/A</v>
      </c>
      <c r="P431" s="7" t="e">
        <v>#N/A</v>
      </c>
      <c r="Q431" s="7" t="e">
        <v>#N/A</v>
      </c>
      <c r="R431" s="7" t="e">
        <v>#N/A</v>
      </c>
      <c r="S431" s="7" t="e">
        <v>#N/A</v>
      </c>
      <c r="T431" s="7" t="e">
        <v>#N/A</v>
      </c>
      <c r="U431" s="7" t="e">
        <v>#N/A</v>
      </c>
      <c r="V431" s="7" t="e">
        <v>#N/A</v>
      </c>
      <c r="W431" s="7" t="e">
        <v>#N/A</v>
      </c>
      <c r="X431" s="7" t="e">
        <v>#N/A</v>
      </c>
      <c r="Y431" s="7">
        <v>1</v>
      </c>
      <c r="Z431" s="7">
        <f t="shared" si="49"/>
        <v>1</v>
      </c>
      <c r="AA431" s="7">
        <f t="shared" si="50"/>
        <v>1</v>
      </c>
      <c r="AB431" s="7" t="b">
        <f t="shared" si="51"/>
        <v>1</v>
      </c>
      <c r="AC431" s="7" t="b">
        <f t="shared" si="52"/>
        <v>0</v>
      </c>
      <c r="AD431" s="7" t="b">
        <f t="shared" si="53"/>
        <v>0</v>
      </c>
      <c r="AE431" s="7" t="b">
        <f t="shared" si="54"/>
        <v>0</v>
      </c>
      <c r="AF431" s="7" t="b">
        <f t="shared" si="55"/>
        <v>0</v>
      </c>
      <c r="AH431" t="b">
        <f>AND(Table252102[[#This Row],[Developmental toxicity]:[Reproductive toxicity]])</f>
        <v>0</v>
      </c>
    </row>
    <row r="432" spans="1:34" x14ac:dyDescent="0.25">
      <c r="A432" s="3">
        <f t="shared" si="48"/>
        <v>431</v>
      </c>
      <c r="B432" s="3">
        <v>178</v>
      </c>
      <c r="C432" s="3" t="s">
        <v>599</v>
      </c>
      <c r="D432" t="s">
        <v>5160</v>
      </c>
      <c r="E432" s="12" t="s">
        <v>4673</v>
      </c>
      <c r="F432" t="s">
        <v>5594</v>
      </c>
      <c r="G432" s="3" t="s">
        <v>600</v>
      </c>
      <c r="H432" t="s">
        <v>6082</v>
      </c>
      <c r="I432" t="s">
        <v>6500</v>
      </c>
      <c r="J432" s="3" t="s">
        <v>1433</v>
      </c>
      <c r="K432" s="7" t="e">
        <v>#N/A</v>
      </c>
      <c r="L432" s="7">
        <v>1</v>
      </c>
      <c r="M432" s="3" t="e">
        <v>#N/A</v>
      </c>
      <c r="N432" s="7" t="e">
        <v>#N/A</v>
      </c>
      <c r="O432" s="7" t="e">
        <v>#N/A</v>
      </c>
      <c r="P432" s="3" t="e">
        <v>#N/A</v>
      </c>
      <c r="Q432" s="3" t="e">
        <v>#N/A</v>
      </c>
      <c r="R432" s="7" t="e">
        <v>#N/A</v>
      </c>
      <c r="S432" s="3" t="e">
        <v>#N/A</v>
      </c>
      <c r="T432" s="3" t="e">
        <v>#N/A</v>
      </c>
      <c r="U432" s="7" t="e">
        <v>#N/A</v>
      </c>
      <c r="V432" s="7" t="e">
        <v>#N/A</v>
      </c>
      <c r="W432" s="3" t="e">
        <v>#N/A</v>
      </c>
      <c r="X432" s="3" t="e">
        <v>#N/A</v>
      </c>
      <c r="Y432" s="7" t="e">
        <v>#N/A</v>
      </c>
      <c r="Z432" s="7">
        <f t="shared" si="49"/>
        <v>1</v>
      </c>
      <c r="AA432" s="7">
        <f t="shared" si="50"/>
        <v>1</v>
      </c>
      <c r="AB432" s="7" t="b">
        <f t="shared" si="51"/>
        <v>0</v>
      </c>
      <c r="AC432" s="7" t="b">
        <f t="shared" si="52"/>
        <v>0</v>
      </c>
      <c r="AD432" s="7" t="b">
        <f t="shared" si="53"/>
        <v>0</v>
      </c>
      <c r="AE432" s="7" t="b">
        <f t="shared" si="54"/>
        <v>0</v>
      </c>
      <c r="AF432" s="7" t="b">
        <f t="shared" si="55"/>
        <v>0</v>
      </c>
      <c r="AH432" t="b">
        <f>AND(Table252102[[#This Row],[Developmental toxicity]:[Reproductive toxicity]])</f>
        <v>0</v>
      </c>
    </row>
    <row r="433" spans="1:34" x14ac:dyDescent="0.25">
      <c r="A433" s="3">
        <f t="shared" si="48"/>
        <v>432</v>
      </c>
      <c r="B433" s="3">
        <v>173</v>
      </c>
      <c r="C433" s="3" t="s">
        <v>591</v>
      </c>
      <c r="D433" s="3" t="s">
        <v>5156</v>
      </c>
      <c r="E433" s="29" t="s">
        <v>4669</v>
      </c>
      <c r="F433" s="3" t="s">
        <v>5590</v>
      </c>
      <c r="G433" s="3" t="s">
        <v>592</v>
      </c>
      <c r="H433" s="3" t="s">
        <v>6079</v>
      </c>
      <c r="I433" s="3" t="s">
        <v>6494</v>
      </c>
      <c r="J433" s="3" t="s">
        <v>1431</v>
      </c>
      <c r="K433" s="7" t="e">
        <v>#N/A</v>
      </c>
      <c r="L433" s="7">
        <v>1</v>
      </c>
      <c r="M433" s="7" t="e">
        <v>#N/A</v>
      </c>
      <c r="N433" s="7" t="e">
        <v>#N/A</v>
      </c>
      <c r="O433" s="7" t="e">
        <v>#N/A</v>
      </c>
      <c r="P433" s="7" t="e">
        <v>#N/A</v>
      </c>
      <c r="Q433" s="7" t="e">
        <v>#N/A</v>
      </c>
      <c r="R433" s="7" t="e">
        <v>#N/A</v>
      </c>
      <c r="S433" s="7" t="e">
        <v>#N/A</v>
      </c>
      <c r="T433" s="7" t="e">
        <v>#N/A</v>
      </c>
      <c r="U433" s="7" t="e">
        <v>#N/A</v>
      </c>
      <c r="V433" s="7" t="e">
        <v>#N/A</v>
      </c>
      <c r="W433" s="7" t="e">
        <v>#N/A</v>
      </c>
      <c r="X433" s="7" t="e">
        <v>#N/A</v>
      </c>
      <c r="Y433" s="7">
        <v>1</v>
      </c>
      <c r="Z433" s="7">
        <f t="shared" si="49"/>
        <v>1</v>
      </c>
      <c r="AA433" s="7">
        <f t="shared" si="50"/>
        <v>1</v>
      </c>
      <c r="AB433" s="7" t="b">
        <f t="shared" si="51"/>
        <v>1</v>
      </c>
      <c r="AC433" s="7" t="b">
        <f t="shared" si="52"/>
        <v>0</v>
      </c>
      <c r="AD433" s="7" t="b">
        <f t="shared" si="53"/>
        <v>0</v>
      </c>
      <c r="AE433" s="7" t="b">
        <f t="shared" si="54"/>
        <v>0</v>
      </c>
      <c r="AF433" s="7" t="b">
        <f t="shared" si="55"/>
        <v>0</v>
      </c>
      <c r="AH433" t="b">
        <f>AND(Table252102[[#This Row],[Developmental toxicity]:[Reproductive toxicity]])</f>
        <v>0</v>
      </c>
    </row>
    <row r="434" spans="1:34" x14ac:dyDescent="0.25">
      <c r="A434" s="3">
        <f t="shared" si="48"/>
        <v>433</v>
      </c>
      <c r="B434" s="3">
        <v>175</v>
      </c>
      <c r="C434" s="3" t="s">
        <v>593</v>
      </c>
      <c r="D434" s="3" t="s">
        <v>5157</v>
      </c>
      <c r="E434" s="29" t="s">
        <v>4670</v>
      </c>
      <c r="F434" s="3" t="s">
        <v>5591</v>
      </c>
      <c r="G434" s="3" t="s">
        <v>594</v>
      </c>
      <c r="H434" s="3" t="s">
        <v>6081</v>
      </c>
      <c r="I434" s="3" t="s">
        <v>6495</v>
      </c>
      <c r="J434" s="3" t="s">
        <v>1431</v>
      </c>
      <c r="K434" s="7" t="e">
        <v>#N/A</v>
      </c>
      <c r="L434" s="7">
        <v>1</v>
      </c>
      <c r="M434" s="7" t="e">
        <v>#N/A</v>
      </c>
      <c r="N434" s="7" t="e">
        <v>#N/A</v>
      </c>
      <c r="O434" s="7" t="e">
        <v>#N/A</v>
      </c>
      <c r="P434" s="7" t="e">
        <v>#N/A</v>
      </c>
      <c r="Q434" s="7" t="e">
        <v>#N/A</v>
      </c>
      <c r="R434" s="7" t="e">
        <v>#N/A</v>
      </c>
      <c r="S434" s="7" t="e">
        <v>#N/A</v>
      </c>
      <c r="T434" s="7" t="e">
        <v>#N/A</v>
      </c>
      <c r="U434" s="7" t="e">
        <v>#N/A</v>
      </c>
      <c r="V434" s="7" t="e">
        <v>#N/A</v>
      </c>
      <c r="W434" s="7" t="e">
        <v>#N/A</v>
      </c>
      <c r="X434" s="7">
        <v>1</v>
      </c>
      <c r="Y434" s="7">
        <v>1</v>
      </c>
      <c r="Z434" s="7">
        <f t="shared" si="49"/>
        <v>1</v>
      </c>
      <c r="AA434" s="7">
        <f t="shared" si="50"/>
        <v>1</v>
      </c>
      <c r="AB434" s="7" t="b">
        <f t="shared" si="51"/>
        <v>1</v>
      </c>
      <c r="AC434" s="7" t="b">
        <f t="shared" si="52"/>
        <v>0</v>
      </c>
      <c r="AD434" s="7" t="b">
        <f t="shared" si="53"/>
        <v>0</v>
      </c>
      <c r="AE434" s="7" t="b">
        <f t="shared" si="54"/>
        <v>0</v>
      </c>
      <c r="AF434" s="7" t="b">
        <f t="shared" si="55"/>
        <v>0</v>
      </c>
      <c r="AH434" t="b">
        <f>AND(Table252102[[#This Row],[Developmental toxicity]:[Reproductive toxicity]])</f>
        <v>0</v>
      </c>
    </row>
    <row r="435" spans="1:34" x14ac:dyDescent="0.25">
      <c r="A435" s="3">
        <f t="shared" si="48"/>
        <v>434</v>
      </c>
      <c r="B435" s="3">
        <v>368</v>
      </c>
      <c r="C435" s="3" t="s">
        <v>882</v>
      </c>
      <c r="D435" s="3" t="s">
        <v>5272</v>
      </c>
      <c r="E435" s="29" t="s">
        <v>4804</v>
      </c>
      <c r="F435" s="3" t="s">
        <v>5720</v>
      </c>
      <c r="G435" s="3" t="s">
        <v>883</v>
      </c>
      <c r="H435" s="3" t="s">
        <v>6675</v>
      </c>
      <c r="I435" s="3" t="s">
        <v>6676</v>
      </c>
      <c r="J435" s="3" t="s">
        <v>1431</v>
      </c>
      <c r="K435" s="7" t="e">
        <v>#N/A</v>
      </c>
      <c r="L435" s="7">
        <v>1</v>
      </c>
      <c r="M435" s="7" t="e">
        <v>#N/A</v>
      </c>
      <c r="N435" s="7" t="e">
        <v>#N/A</v>
      </c>
      <c r="O435" s="7" t="e">
        <v>#N/A</v>
      </c>
      <c r="P435" s="7" t="e">
        <v>#N/A</v>
      </c>
      <c r="Q435" s="7" t="e">
        <v>#N/A</v>
      </c>
      <c r="R435" s="7" t="e">
        <v>#N/A</v>
      </c>
      <c r="S435" s="7" t="e">
        <v>#N/A</v>
      </c>
      <c r="T435" s="7" t="e">
        <v>#N/A</v>
      </c>
      <c r="U435" s="7" t="e">
        <v>#N/A</v>
      </c>
      <c r="V435" s="7" t="e">
        <v>#N/A</v>
      </c>
      <c r="W435" s="7">
        <v>1</v>
      </c>
      <c r="X435" s="7">
        <v>1</v>
      </c>
      <c r="Y435" s="7">
        <v>1</v>
      </c>
      <c r="Z435" s="7">
        <f t="shared" si="49"/>
        <v>1</v>
      </c>
      <c r="AA435" s="7">
        <f t="shared" si="50"/>
        <v>1</v>
      </c>
      <c r="AB435" s="7" t="b">
        <f t="shared" si="51"/>
        <v>1</v>
      </c>
      <c r="AC435" s="7" t="b">
        <f t="shared" si="52"/>
        <v>1</v>
      </c>
      <c r="AD435" s="7" t="b">
        <f t="shared" si="53"/>
        <v>0</v>
      </c>
      <c r="AE435" s="7" t="b">
        <f t="shared" si="54"/>
        <v>1</v>
      </c>
      <c r="AF435" s="7" t="b">
        <f t="shared" si="55"/>
        <v>0</v>
      </c>
      <c r="AH435" t="b">
        <f>AND(Table252102[[#This Row],[Developmental toxicity]:[Reproductive toxicity]])</f>
        <v>1</v>
      </c>
    </row>
    <row r="436" spans="1:34" x14ac:dyDescent="0.25">
      <c r="A436" s="3">
        <f t="shared" si="48"/>
        <v>435</v>
      </c>
      <c r="B436" s="3"/>
      <c r="C436" s="3" t="s">
        <v>12702</v>
      </c>
      <c r="D436" s="3" t="s">
        <v>12701</v>
      </c>
      <c r="E436" s="29" t="s">
        <v>16748</v>
      </c>
      <c r="F436" s="3" t="s">
        <v>16749</v>
      </c>
      <c r="G436" s="3" t="s">
        <v>16750</v>
      </c>
      <c r="H436" s="3" t="s">
        <v>16750</v>
      </c>
      <c r="I436" s="3" t="s">
        <v>16751</v>
      </c>
      <c r="J436" s="3"/>
      <c r="K436" s="7" t="e">
        <v>#N/A</v>
      </c>
      <c r="L436" s="7" t="e">
        <v>#N/A</v>
      </c>
      <c r="M436" s="7" t="e">
        <v>#N/A</v>
      </c>
      <c r="N436" s="7" t="e">
        <v>#N/A</v>
      </c>
      <c r="O436" s="7" t="e">
        <v>#N/A</v>
      </c>
      <c r="P436" s="7" t="e">
        <v>#N/A</v>
      </c>
      <c r="Q436" s="7" t="e">
        <v>#N/A</v>
      </c>
      <c r="R436" s="7" t="e">
        <v>#N/A</v>
      </c>
      <c r="S436" s="7" t="e">
        <v>#N/A</v>
      </c>
      <c r="T436" s="7" t="e">
        <v>#N/A</v>
      </c>
      <c r="U436" s="7" t="e">
        <v>#N/A</v>
      </c>
      <c r="V436" s="7" t="e">
        <v>#N/A</v>
      </c>
      <c r="W436" s="3">
        <v>0</v>
      </c>
      <c r="X436" s="3" t="e">
        <v>#N/A</v>
      </c>
      <c r="Y436" s="7" t="e">
        <v>#N/A</v>
      </c>
      <c r="Z436" s="7">
        <f t="shared" si="49"/>
        <v>0</v>
      </c>
      <c r="AA436" s="7">
        <f t="shared" si="50"/>
        <v>0</v>
      </c>
      <c r="AB436" s="7" t="b">
        <f t="shared" si="51"/>
        <v>0</v>
      </c>
      <c r="AC436" s="7" t="b">
        <f t="shared" si="52"/>
        <v>1</v>
      </c>
      <c r="AD436" s="7" t="b">
        <f t="shared" si="53"/>
        <v>0</v>
      </c>
      <c r="AE436" s="7" t="b">
        <f t="shared" si="54"/>
        <v>1</v>
      </c>
      <c r="AF436" s="7" t="b">
        <f t="shared" si="55"/>
        <v>0</v>
      </c>
      <c r="AH436" t="b">
        <f>AND(Table252102[[#This Row],[Developmental toxicity]:[Reproductive toxicity]])</f>
        <v>0</v>
      </c>
    </row>
    <row r="437" spans="1:34" x14ac:dyDescent="0.25">
      <c r="A437" s="3">
        <f t="shared" si="48"/>
        <v>436</v>
      </c>
      <c r="B437" s="3"/>
      <c r="C437" s="3" t="s">
        <v>20623</v>
      </c>
      <c r="D437" s="3" t="s">
        <v>19297</v>
      </c>
      <c r="E437" s="29" t="s">
        <v>20378</v>
      </c>
      <c r="F437" s="3" t="s">
        <v>19993</v>
      </c>
      <c r="G437" s="3" t="s">
        <v>19994</v>
      </c>
      <c r="H437" s="3" t="s">
        <v>19994</v>
      </c>
      <c r="I437" s="3" t="s">
        <v>19995</v>
      </c>
      <c r="J437" s="3" t="s">
        <v>20</v>
      </c>
      <c r="K437" s="7" t="e">
        <v>#N/A</v>
      </c>
      <c r="L437" s="7" t="e">
        <v>#N/A</v>
      </c>
      <c r="M437" s="7" t="e">
        <v>#N/A</v>
      </c>
      <c r="N437" s="7" t="e">
        <v>#N/A</v>
      </c>
      <c r="O437" s="7" t="e">
        <v>#N/A</v>
      </c>
      <c r="P437" s="7" t="e">
        <v>#N/A</v>
      </c>
      <c r="Q437" s="7" t="e">
        <v>#N/A</v>
      </c>
      <c r="R437" s="7" t="e">
        <v>#N/A</v>
      </c>
      <c r="S437" s="7" t="e">
        <v>#N/A</v>
      </c>
      <c r="T437" s="7" t="e">
        <v>#N/A</v>
      </c>
      <c r="U437" s="7" t="e">
        <v>#N/A</v>
      </c>
      <c r="V437" s="7" t="e">
        <v>#N/A</v>
      </c>
      <c r="W437" s="7" t="e">
        <v>#N/A</v>
      </c>
      <c r="X437" s="7">
        <v>1</v>
      </c>
      <c r="Y437" s="7" t="e">
        <v>#N/A</v>
      </c>
      <c r="Z437" s="7">
        <f t="shared" si="49"/>
        <v>1</v>
      </c>
      <c r="AA437" s="7">
        <f t="shared" si="50"/>
        <v>1</v>
      </c>
      <c r="AB437" s="7" t="b">
        <f t="shared" si="51"/>
        <v>1</v>
      </c>
      <c r="AC437" s="7" t="b">
        <f t="shared" si="52"/>
        <v>0</v>
      </c>
      <c r="AD437" s="7" t="b">
        <f t="shared" si="53"/>
        <v>0</v>
      </c>
      <c r="AE437" s="7" t="b">
        <f t="shared" si="54"/>
        <v>0</v>
      </c>
      <c r="AF437" s="7" t="b">
        <f t="shared" si="55"/>
        <v>0</v>
      </c>
      <c r="AH437" t="b">
        <f>AND(Table252102[[#This Row],[Developmental toxicity]:[Reproductive toxicity]])</f>
        <v>0</v>
      </c>
    </row>
    <row r="438" spans="1:34" x14ac:dyDescent="0.25">
      <c r="A438" s="3">
        <f t="shared" si="48"/>
        <v>437</v>
      </c>
      <c r="B438" s="3">
        <v>13298</v>
      </c>
      <c r="C438" s="3" t="s">
        <v>4132</v>
      </c>
      <c r="D438" s="3" t="s">
        <v>109</v>
      </c>
      <c r="E438" s="29" t="s">
        <v>3992</v>
      </c>
      <c r="F438" s="3" t="s">
        <v>3828</v>
      </c>
      <c r="G438" s="3" t="s">
        <v>110</v>
      </c>
      <c r="H438" s="3" t="s">
        <v>4294</v>
      </c>
      <c r="I438" s="3" t="s">
        <v>4295</v>
      </c>
      <c r="J438" s="3" t="s">
        <v>20</v>
      </c>
      <c r="K438" s="7">
        <v>1</v>
      </c>
      <c r="L438" s="7" t="e">
        <v>#N/A</v>
      </c>
      <c r="M438" s="7" t="e">
        <v>#N/A</v>
      </c>
      <c r="N438" s="7" t="e">
        <v>#N/A</v>
      </c>
      <c r="O438" s="7" t="e">
        <v>#N/A</v>
      </c>
      <c r="P438" s="7" t="e">
        <v>#N/A</v>
      </c>
      <c r="Q438" s="7" t="e">
        <v>#N/A</v>
      </c>
      <c r="R438" s="7" t="e">
        <v>#N/A</v>
      </c>
      <c r="S438" s="7" t="e">
        <v>#N/A</v>
      </c>
      <c r="T438" s="7" t="e">
        <v>#N/A</v>
      </c>
      <c r="U438" s="7" t="e">
        <v>#N/A</v>
      </c>
      <c r="V438" s="7" t="e">
        <v>#N/A</v>
      </c>
      <c r="W438" s="7" t="e">
        <v>#N/A</v>
      </c>
      <c r="X438" s="7" t="e">
        <v>#N/A</v>
      </c>
      <c r="Y438" s="7" t="e">
        <v>#N/A</v>
      </c>
      <c r="Z438" s="7">
        <f t="shared" si="49"/>
        <v>1</v>
      </c>
      <c r="AA438" s="7">
        <f t="shared" si="50"/>
        <v>1</v>
      </c>
      <c r="AB438" s="7" t="b">
        <f t="shared" si="51"/>
        <v>1</v>
      </c>
      <c r="AC438" s="7" t="b">
        <f t="shared" si="52"/>
        <v>0</v>
      </c>
      <c r="AD438" s="7" t="b">
        <f t="shared" si="53"/>
        <v>0</v>
      </c>
      <c r="AE438" s="7" t="b">
        <f t="shared" si="54"/>
        <v>1</v>
      </c>
      <c r="AF438" s="7" t="b">
        <f t="shared" si="55"/>
        <v>0</v>
      </c>
      <c r="AH438" t="b">
        <f>AND(Table252102[[#This Row],[Developmental toxicity]:[Reproductive toxicity]])</f>
        <v>0</v>
      </c>
    </row>
    <row r="439" spans="1:34" x14ac:dyDescent="0.25">
      <c r="A439" s="3">
        <f t="shared" si="48"/>
        <v>438</v>
      </c>
      <c r="B439" s="3"/>
      <c r="C439" s="3" t="s">
        <v>10829</v>
      </c>
      <c r="D439" s="3" t="s">
        <v>10828</v>
      </c>
      <c r="E439" s="29" t="s">
        <v>13526</v>
      </c>
      <c r="F439" s="3" t="s">
        <v>13527</v>
      </c>
      <c r="G439" s="3" t="s">
        <v>13528</v>
      </c>
      <c r="H439" s="3" t="s">
        <v>6681</v>
      </c>
      <c r="I439" s="3" t="s">
        <v>13529</v>
      </c>
      <c r="J439" s="3"/>
      <c r="K439" s="7" t="e">
        <v>#N/A</v>
      </c>
      <c r="L439" s="7">
        <v>1</v>
      </c>
      <c r="M439" s="7" t="e">
        <v>#N/A</v>
      </c>
      <c r="N439" s="7" t="e">
        <v>#N/A</v>
      </c>
      <c r="O439" s="7" t="e">
        <v>#N/A</v>
      </c>
      <c r="P439" s="7" t="e">
        <v>#N/A</v>
      </c>
      <c r="Q439" s="7" t="e">
        <v>#N/A</v>
      </c>
      <c r="R439" s="7" t="e">
        <v>#N/A</v>
      </c>
      <c r="S439" s="7" t="e">
        <v>#N/A</v>
      </c>
      <c r="T439" s="7" t="e">
        <v>#N/A</v>
      </c>
      <c r="U439" s="7" t="e">
        <v>#N/A</v>
      </c>
      <c r="V439" s="7" t="e">
        <v>#N/A</v>
      </c>
      <c r="W439" s="3">
        <v>1</v>
      </c>
      <c r="X439" s="3">
        <v>1</v>
      </c>
      <c r="Y439" s="7">
        <v>1</v>
      </c>
      <c r="Z439" s="7">
        <f t="shared" si="49"/>
        <v>1</v>
      </c>
      <c r="AA439" s="7">
        <f t="shared" si="50"/>
        <v>1</v>
      </c>
      <c r="AB439" s="7" t="b">
        <f t="shared" si="51"/>
        <v>1</v>
      </c>
      <c r="AC439" s="7" t="b">
        <f t="shared" si="52"/>
        <v>1</v>
      </c>
      <c r="AD439" s="7" t="b">
        <f t="shared" si="53"/>
        <v>0</v>
      </c>
      <c r="AE439" s="7" t="b">
        <f t="shared" si="54"/>
        <v>1</v>
      </c>
      <c r="AF439" s="7" t="b">
        <f t="shared" si="55"/>
        <v>0</v>
      </c>
      <c r="AH439" t="b">
        <f>AND(Table252102[[#This Row],[Developmental toxicity]:[Reproductive toxicity]])</f>
        <v>1</v>
      </c>
    </row>
    <row r="440" spans="1:34" x14ac:dyDescent="0.25">
      <c r="A440" s="3">
        <f t="shared" si="48"/>
        <v>439</v>
      </c>
      <c r="B440" s="3">
        <v>372</v>
      </c>
      <c r="C440" s="3" t="s">
        <v>886</v>
      </c>
      <c r="D440" s="3" t="s">
        <v>5274</v>
      </c>
      <c r="E440" s="29" t="s">
        <v>4806</v>
      </c>
      <c r="F440" s="3" t="s">
        <v>5722</v>
      </c>
      <c r="G440" s="3" t="s">
        <v>887</v>
      </c>
      <c r="H440" s="3" t="s">
        <v>6679</v>
      </c>
      <c r="I440" s="3" t="s">
        <v>6680</v>
      </c>
      <c r="J440" s="3" t="s">
        <v>1431</v>
      </c>
      <c r="K440" s="7" t="e">
        <v>#N/A</v>
      </c>
      <c r="L440" s="7">
        <v>1</v>
      </c>
      <c r="M440" s="7" t="e">
        <v>#N/A</v>
      </c>
      <c r="N440" s="7" t="e">
        <v>#N/A</v>
      </c>
      <c r="O440" s="7" t="e">
        <v>#N/A</v>
      </c>
      <c r="P440" s="7" t="e">
        <v>#N/A</v>
      </c>
      <c r="Q440" s="7" t="e">
        <v>#N/A</v>
      </c>
      <c r="R440" s="7" t="e">
        <v>#N/A</v>
      </c>
      <c r="S440" s="7" t="e">
        <v>#N/A</v>
      </c>
      <c r="T440" s="7" t="e">
        <v>#N/A</v>
      </c>
      <c r="U440" s="7" t="e">
        <v>#N/A</v>
      </c>
      <c r="V440" s="7" t="e">
        <v>#N/A</v>
      </c>
      <c r="W440" s="7" t="e">
        <v>#N/A</v>
      </c>
      <c r="X440" s="7">
        <v>1</v>
      </c>
      <c r="Y440" s="7">
        <v>1</v>
      </c>
      <c r="Z440" s="7">
        <f t="shared" si="49"/>
        <v>1</v>
      </c>
      <c r="AA440" s="7">
        <f t="shared" si="50"/>
        <v>1</v>
      </c>
      <c r="AB440" s="7" t="b">
        <f t="shared" si="51"/>
        <v>1</v>
      </c>
      <c r="AC440" s="7" t="b">
        <f t="shared" si="52"/>
        <v>0</v>
      </c>
      <c r="AD440" s="7" t="b">
        <f t="shared" si="53"/>
        <v>0</v>
      </c>
      <c r="AE440" s="7" t="b">
        <f t="shared" si="54"/>
        <v>0</v>
      </c>
      <c r="AF440" s="7" t="b">
        <f t="shared" si="55"/>
        <v>0</v>
      </c>
      <c r="AH440" t="b">
        <f>AND(Table252102[[#This Row],[Developmental toxicity]:[Reproductive toxicity]])</f>
        <v>0</v>
      </c>
    </row>
    <row r="441" spans="1:34" x14ac:dyDescent="0.25">
      <c r="A441" s="3">
        <f t="shared" si="48"/>
        <v>440</v>
      </c>
      <c r="B441" s="3"/>
      <c r="C441" s="3" t="s">
        <v>11496</v>
      </c>
      <c r="D441" s="3" t="s">
        <v>11495</v>
      </c>
      <c r="E441" s="29" t="s">
        <v>14770</v>
      </c>
      <c r="F441" s="3" t="s">
        <v>14771</v>
      </c>
      <c r="G441" s="3" t="s">
        <v>14772</v>
      </c>
      <c r="H441" s="3" t="s">
        <v>14773</v>
      </c>
      <c r="I441" s="3" t="s">
        <v>14774</v>
      </c>
      <c r="J441" s="3"/>
      <c r="K441" s="7" t="e">
        <v>#N/A</v>
      </c>
      <c r="L441" s="7" t="e">
        <v>#N/A</v>
      </c>
      <c r="M441" s="7" t="e">
        <v>#N/A</v>
      </c>
      <c r="N441" s="7" t="e">
        <v>#N/A</v>
      </c>
      <c r="O441" s="7" t="e">
        <v>#N/A</v>
      </c>
      <c r="P441" s="7" t="e">
        <v>#N/A</v>
      </c>
      <c r="Q441" s="7" t="e">
        <v>#N/A</v>
      </c>
      <c r="R441" s="7" t="e">
        <v>#N/A</v>
      </c>
      <c r="S441" s="7" t="e">
        <v>#N/A</v>
      </c>
      <c r="T441" s="7" t="e">
        <v>#N/A</v>
      </c>
      <c r="U441" s="7" t="e">
        <v>#N/A</v>
      </c>
      <c r="V441" s="7" t="e">
        <v>#N/A</v>
      </c>
      <c r="W441" s="3">
        <v>1</v>
      </c>
      <c r="X441" s="3" t="e">
        <v>#N/A</v>
      </c>
      <c r="Y441" s="7" t="e">
        <v>#N/A</v>
      </c>
      <c r="Z441" s="7">
        <f t="shared" si="49"/>
        <v>1</v>
      </c>
      <c r="AA441" s="7">
        <f t="shared" si="50"/>
        <v>1</v>
      </c>
      <c r="AB441" s="7" t="b">
        <f t="shared" si="51"/>
        <v>0</v>
      </c>
      <c r="AC441" s="7" t="b">
        <f t="shared" si="52"/>
        <v>1</v>
      </c>
      <c r="AD441" s="7" t="b">
        <f t="shared" si="53"/>
        <v>0</v>
      </c>
      <c r="AE441" s="7" t="b">
        <f t="shared" si="54"/>
        <v>1</v>
      </c>
      <c r="AF441" s="7" t="b">
        <f t="shared" si="55"/>
        <v>0</v>
      </c>
      <c r="AH441" t="b">
        <f>AND(Table252102[[#This Row],[Developmental toxicity]:[Reproductive toxicity]])</f>
        <v>0</v>
      </c>
    </row>
    <row r="442" spans="1:34" x14ac:dyDescent="0.25">
      <c r="A442" s="3">
        <f t="shared" si="48"/>
        <v>441</v>
      </c>
      <c r="B442" s="3"/>
      <c r="C442" s="3" t="s">
        <v>13217</v>
      </c>
      <c r="D442" s="3" t="s">
        <v>13216</v>
      </c>
      <c r="E442" s="29" t="s">
        <v>17517</v>
      </c>
      <c r="F442" s="3" t="s">
        <v>17518</v>
      </c>
      <c r="G442" s="3" t="s">
        <v>13218</v>
      </c>
      <c r="H442" s="3" t="s">
        <v>13218</v>
      </c>
      <c r="I442" s="3" t="s">
        <v>17519</v>
      </c>
      <c r="J442" s="3"/>
      <c r="K442" s="7" t="e">
        <v>#N/A</v>
      </c>
      <c r="L442" s="7" t="e">
        <v>#N/A</v>
      </c>
      <c r="M442" s="7" t="e">
        <v>#N/A</v>
      </c>
      <c r="N442" s="7" t="e">
        <v>#N/A</v>
      </c>
      <c r="O442" s="7" t="e">
        <v>#N/A</v>
      </c>
      <c r="P442" s="7" t="e">
        <v>#N/A</v>
      </c>
      <c r="Q442" s="7" t="e">
        <v>#N/A</v>
      </c>
      <c r="R442" s="7" t="e">
        <v>#N/A</v>
      </c>
      <c r="S442" s="7" t="e">
        <v>#N/A</v>
      </c>
      <c r="T442" s="7" t="e">
        <v>#N/A</v>
      </c>
      <c r="U442" s="7" t="e">
        <v>#N/A</v>
      </c>
      <c r="V442" s="7" t="e">
        <v>#N/A</v>
      </c>
      <c r="W442" s="3">
        <v>0</v>
      </c>
      <c r="X442" s="3" t="e">
        <v>#N/A</v>
      </c>
      <c r="Y442" s="7" t="e">
        <v>#N/A</v>
      </c>
      <c r="Z442" s="7">
        <f t="shared" si="49"/>
        <v>0</v>
      </c>
      <c r="AA442" s="7">
        <f t="shared" si="50"/>
        <v>0</v>
      </c>
      <c r="AB442" s="7" t="b">
        <f t="shared" si="51"/>
        <v>0</v>
      </c>
      <c r="AC442" s="7" t="b">
        <f t="shared" si="52"/>
        <v>1</v>
      </c>
      <c r="AD442" s="7" t="b">
        <f t="shared" si="53"/>
        <v>0</v>
      </c>
      <c r="AE442" s="7" t="b">
        <f t="shared" si="54"/>
        <v>1</v>
      </c>
      <c r="AF442" s="7" t="b">
        <f t="shared" si="55"/>
        <v>0</v>
      </c>
      <c r="AH442" t="b">
        <f>AND(Table252102[[#This Row],[Developmental toxicity]:[Reproductive toxicity]])</f>
        <v>0</v>
      </c>
    </row>
    <row r="443" spans="1:34" x14ac:dyDescent="0.25">
      <c r="A443" s="3">
        <f t="shared" si="48"/>
        <v>442</v>
      </c>
      <c r="B443" s="3">
        <v>370</v>
      </c>
      <c r="C443" s="3" t="s">
        <v>884</v>
      </c>
      <c r="D443" s="3" t="s">
        <v>5273</v>
      </c>
      <c r="E443" s="29" t="s">
        <v>4805</v>
      </c>
      <c r="F443" s="3" t="s">
        <v>5721</v>
      </c>
      <c r="G443" s="3" t="s">
        <v>885</v>
      </c>
      <c r="H443" s="3" t="s">
        <v>6677</v>
      </c>
      <c r="I443" s="3" t="s">
        <v>6678</v>
      </c>
      <c r="J443" s="3" t="s">
        <v>1431</v>
      </c>
      <c r="K443" s="7" t="e">
        <v>#N/A</v>
      </c>
      <c r="L443" s="7">
        <v>1</v>
      </c>
      <c r="M443" s="7" t="e">
        <v>#N/A</v>
      </c>
      <c r="N443" s="7" t="e">
        <v>#N/A</v>
      </c>
      <c r="O443" s="7" t="e">
        <v>#N/A</v>
      </c>
      <c r="P443" s="7" t="e">
        <v>#N/A</v>
      </c>
      <c r="Q443" s="7" t="e">
        <v>#N/A</v>
      </c>
      <c r="R443" s="7" t="e">
        <v>#N/A</v>
      </c>
      <c r="S443" s="7" t="e">
        <v>#N/A</v>
      </c>
      <c r="T443" s="7" t="e">
        <v>#N/A</v>
      </c>
      <c r="U443" s="7" t="e">
        <v>#N/A</v>
      </c>
      <c r="V443" s="7" t="e">
        <v>#N/A</v>
      </c>
      <c r="W443" s="7" t="e">
        <v>#N/A</v>
      </c>
      <c r="X443" s="7" t="e">
        <v>#N/A</v>
      </c>
      <c r="Y443" s="7">
        <v>1</v>
      </c>
      <c r="Z443" s="7">
        <f t="shared" si="49"/>
        <v>1</v>
      </c>
      <c r="AA443" s="7">
        <f t="shared" si="50"/>
        <v>1</v>
      </c>
      <c r="AB443" s="7" t="b">
        <f t="shared" si="51"/>
        <v>1</v>
      </c>
      <c r="AC443" s="7" t="b">
        <f t="shared" si="52"/>
        <v>0</v>
      </c>
      <c r="AD443" s="7" t="b">
        <f t="shared" si="53"/>
        <v>0</v>
      </c>
      <c r="AE443" s="7" t="b">
        <f t="shared" si="54"/>
        <v>0</v>
      </c>
      <c r="AF443" s="7" t="b">
        <f t="shared" si="55"/>
        <v>0</v>
      </c>
      <c r="AH443" t="b">
        <f>AND(Table252102[[#This Row],[Developmental toxicity]:[Reproductive toxicity]])</f>
        <v>0</v>
      </c>
    </row>
    <row r="444" spans="1:34" x14ac:dyDescent="0.25">
      <c r="A444" s="3">
        <f t="shared" si="48"/>
        <v>443</v>
      </c>
      <c r="B444" s="3"/>
      <c r="C444" s="3" t="s">
        <v>20668</v>
      </c>
      <c r="D444" s="3" t="s">
        <v>19342</v>
      </c>
      <c r="E444" s="29" t="s">
        <v>20423</v>
      </c>
      <c r="F444" s="3" t="s">
        <v>20142</v>
      </c>
      <c r="G444" s="3" t="s">
        <v>20143</v>
      </c>
      <c r="H444" s="3" t="s">
        <v>20144</v>
      </c>
      <c r="I444" s="3" t="s">
        <v>20145</v>
      </c>
      <c r="J444" s="3" t="s">
        <v>20</v>
      </c>
      <c r="K444" s="7" t="e">
        <v>#N/A</v>
      </c>
      <c r="L444" s="7" t="e">
        <v>#N/A</v>
      </c>
      <c r="M444" s="7" t="e">
        <v>#N/A</v>
      </c>
      <c r="N444" s="7" t="e">
        <v>#N/A</v>
      </c>
      <c r="O444" s="7" t="e">
        <v>#N/A</v>
      </c>
      <c r="P444" s="7" t="e">
        <v>#N/A</v>
      </c>
      <c r="Q444" s="7" t="e">
        <v>#N/A</v>
      </c>
      <c r="R444" s="7" t="e">
        <v>#N/A</v>
      </c>
      <c r="S444" s="7" t="e">
        <v>#N/A</v>
      </c>
      <c r="T444" s="7" t="e">
        <v>#N/A</v>
      </c>
      <c r="U444" s="7" t="e">
        <v>#N/A</v>
      </c>
      <c r="V444" s="7" t="e">
        <v>#N/A</v>
      </c>
      <c r="W444" s="7" t="e">
        <v>#N/A</v>
      </c>
      <c r="X444" s="7">
        <v>0</v>
      </c>
      <c r="Y444" s="7" t="e">
        <v>#N/A</v>
      </c>
      <c r="Z444" s="7">
        <f t="shared" si="49"/>
        <v>0</v>
      </c>
      <c r="AA444" s="7">
        <f t="shared" si="50"/>
        <v>0</v>
      </c>
      <c r="AB444" s="7" t="b">
        <f t="shared" si="51"/>
        <v>1</v>
      </c>
      <c r="AC444" s="7" t="b">
        <f t="shared" si="52"/>
        <v>0</v>
      </c>
      <c r="AD444" s="7" t="b">
        <f t="shared" si="53"/>
        <v>0</v>
      </c>
      <c r="AE444" s="7" t="b">
        <f t="shared" si="54"/>
        <v>0</v>
      </c>
      <c r="AF444" s="7" t="b">
        <f t="shared" si="55"/>
        <v>0</v>
      </c>
      <c r="AH444" t="b">
        <f>AND(Table252102[[#This Row],[Developmental toxicity]:[Reproductive toxicity]])</f>
        <v>0</v>
      </c>
    </row>
    <row r="445" spans="1:34" x14ac:dyDescent="0.25">
      <c r="A445" s="3">
        <f t="shared" si="48"/>
        <v>444</v>
      </c>
      <c r="B445" s="3"/>
      <c r="C445" s="3" t="s">
        <v>12794</v>
      </c>
      <c r="D445" s="3" t="s">
        <v>12793</v>
      </c>
      <c r="E445" s="29" t="s">
        <v>16881</v>
      </c>
      <c r="F445" s="3" t="s">
        <v>16882</v>
      </c>
      <c r="G445" s="3" t="s">
        <v>16883</v>
      </c>
      <c r="H445" s="3" t="s">
        <v>16883</v>
      </c>
      <c r="I445" s="3" t="s">
        <v>16884</v>
      </c>
      <c r="J445" s="3"/>
      <c r="K445" s="7" t="e">
        <v>#N/A</v>
      </c>
      <c r="L445" s="7" t="e">
        <v>#N/A</v>
      </c>
      <c r="M445" s="7" t="e">
        <v>#N/A</v>
      </c>
      <c r="N445" s="7" t="e">
        <v>#N/A</v>
      </c>
      <c r="O445" s="7" t="e">
        <v>#N/A</v>
      </c>
      <c r="P445" s="7" t="e">
        <v>#N/A</v>
      </c>
      <c r="Q445" s="7" t="e">
        <v>#N/A</v>
      </c>
      <c r="R445" s="7" t="e">
        <v>#N/A</v>
      </c>
      <c r="S445" s="7" t="e">
        <v>#N/A</v>
      </c>
      <c r="T445" s="7" t="e">
        <v>#N/A</v>
      </c>
      <c r="U445" s="7" t="e">
        <v>#N/A</v>
      </c>
      <c r="V445" s="7" t="e">
        <v>#N/A</v>
      </c>
      <c r="W445" s="3">
        <v>0</v>
      </c>
      <c r="X445" s="3" t="e">
        <v>#N/A</v>
      </c>
      <c r="Y445" s="7" t="e">
        <v>#N/A</v>
      </c>
      <c r="Z445" s="7">
        <f t="shared" si="49"/>
        <v>0</v>
      </c>
      <c r="AA445" s="7">
        <f t="shared" si="50"/>
        <v>0</v>
      </c>
      <c r="AB445" s="7" t="b">
        <f t="shared" si="51"/>
        <v>0</v>
      </c>
      <c r="AC445" s="7" t="b">
        <f t="shared" si="52"/>
        <v>1</v>
      </c>
      <c r="AD445" s="7" t="b">
        <f t="shared" si="53"/>
        <v>0</v>
      </c>
      <c r="AE445" s="7" t="b">
        <f t="shared" si="54"/>
        <v>1</v>
      </c>
      <c r="AF445" s="7" t="b">
        <f t="shared" si="55"/>
        <v>0</v>
      </c>
      <c r="AH445" t="b">
        <f>AND(Table252102[[#This Row],[Developmental toxicity]:[Reproductive toxicity]])</f>
        <v>0</v>
      </c>
    </row>
    <row r="446" spans="1:34" x14ac:dyDescent="0.25">
      <c r="A446" s="3">
        <f t="shared" si="48"/>
        <v>445</v>
      </c>
      <c r="B446" s="3" t="s">
        <v>1440</v>
      </c>
      <c r="C446" s="3" t="s">
        <v>2133</v>
      </c>
      <c r="D446" s="3" t="s">
        <v>3025</v>
      </c>
      <c r="E446" s="12" t="s">
        <v>7414</v>
      </c>
      <c r="F446" t="s">
        <v>8262</v>
      </c>
      <c r="G446" t="s">
        <v>9316</v>
      </c>
      <c r="H446" t="s">
        <v>9316</v>
      </c>
      <c r="I446" t="s">
        <v>9317</v>
      </c>
      <c r="J446" s="3"/>
      <c r="K446" s="7" t="e">
        <v>#N/A</v>
      </c>
      <c r="L446" s="7" t="e">
        <v>#N/A</v>
      </c>
      <c r="M446" s="7" t="e">
        <v>#N/A</v>
      </c>
      <c r="N446" s="7" t="e">
        <v>#N/A</v>
      </c>
      <c r="O446" s="7" t="e">
        <v>#N/A</v>
      </c>
      <c r="P446" s="7" t="e">
        <v>#N/A</v>
      </c>
      <c r="Q446" s="7" t="e">
        <v>#N/A</v>
      </c>
      <c r="R446" s="7" t="e">
        <v>#N/A</v>
      </c>
      <c r="S446" s="7" t="e">
        <v>#N/A</v>
      </c>
      <c r="T446" s="7">
        <v>0</v>
      </c>
      <c r="U446" s="7" t="e">
        <v>#N/A</v>
      </c>
      <c r="V446" s="7" t="e">
        <v>#N/A</v>
      </c>
      <c r="W446" s="7" t="e">
        <v>#N/A</v>
      </c>
      <c r="X446" s="7" t="e">
        <v>#N/A</v>
      </c>
      <c r="Y446" s="7" t="e">
        <v>#N/A</v>
      </c>
      <c r="Z446" s="7">
        <f t="shared" si="49"/>
        <v>0</v>
      </c>
      <c r="AA446" s="7">
        <f t="shared" si="50"/>
        <v>0</v>
      </c>
      <c r="AB446" s="7" t="b">
        <f t="shared" si="51"/>
        <v>1</v>
      </c>
      <c r="AC446" s="7" t="b">
        <f t="shared" si="52"/>
        <v>0</v>
      </c>
      <c r="AD446" s="7" t="b">
        <f t="shared" si="53"/>
        <v>1</v>
      </c>
      <c r="AE446" s="7" t="b">
        <f t="shared" si="54"/>
        <v>0</v>
      </c>
      <c r="AF446" s="7" t="b">
        <f t="shared" si="55"/>
        <v>0</v>
      </c>
      <c r="AH446" t="b">
        <f>AND(Table252102[[#This Row],[Developmental toxicity]:[Reproductive toxicity]])</f>
        <v>0</v>
      </c>
    </row>
    <row r="447" spans="1:34" x14ac:dyDescent="0.25">
      <c r="A447" s="3">
        <f t="shared" si="48"/>
        <v>446</v>
      </c>
      <c r="B447" s="3"/>
      <c r="C447" s="3" t="s">
        <v>12262</v>
      </c>
      <c r="D447" s="3" t="s">
        <v>12261</v>
      </c>
      <c r="E447" s="29" t="s">
        <v>16009</v>
      </c>
      <c r="F447" s="3" t="s">
        <v>16010</v>
      </c>
      <c r="G447" s="3" t="s">
        <v>16011</v>
      </c>
      <c r="H447" s="3" t="s">
        <v>16011</v>
      </c>
      <c r="I447" s="3" t="s">
        <v>16012</v>
      </c>
      <c r="J447" s="3"/>
      <c r="K447" s="7" t="e">
        <v>#N/A</v>
      </c>
      <c r="L447" s="7" t="e">
        <v>#N/A</v>
      </c>
      <c r="M447" s="7" t="e">
        <v>#N/A</v>
      </c>
      <c r="N447" s="7" t="e">
        <v>#N/A</v>
      </c>
      <c r="O447" s="7" t="e">
        <v>#N/A</v>
      </c>
      <c r="P447" s="7" t="e">
        <v>#N/A</v>
      </c>
      <c r="Q447" s="7" t="e">
        <v>#N/A</v>
      </c>
      <c r="R447" s="7" t="e">
        <v>#N/A</v>
      </c>
      <c r="S447" s="7" t="e">
        <v>#N/A</v>
      </c>
      <c r="T447" s="7" t="e">
        <v>#N/A</v>
      </c>
      <c r="U447" s="7" t="e">
        <v>#N/A</v>
      </c>
      <c r="V447" s="7" t="e">
        <v>#N/A</v>
      </c>
      <c r="W447" s="3">
        <v>0</v>
      </c>
      <c r="X447" s="3" t="e">
        <v>#N/A</v>
      </c>
      <c r="Y447" s="7" t="e">
        <v>#N/A</v>
      </c>
      <c r="Z447" s="7">
        <f t="shared" si="49"/>
        <v>0</v>
      </c>
      <c r="AA447" s="7">
        <f t="shared" si="50"/>
        <v>0</v>
      </c>
      <c r="AB447" s="7" t="b">
        <f t="shared" si="51"/>
        <v>0</v>
      </c>
      <c r="AC447" s="7" t="b">
        <f t="shared" si="52"/>
        <v>1</v>
      </c>
      <c r="AD447" s="7" t="b">
        <f t="shared" si="53"/>
        <v>0</v>
      </c>
      <c r="AE447" s="7" t="b">
        <f t="shared" si="54"/>
        <v>1</v>
      </c>
      <c r="AF447" s="7" t="b">
        <f t="shared" si="55"/>
        <v>0</v>
      </c>
      <c r="AH447" t="b">
        <f>AND(Table252102[[#This Row],[Developmental toxicity]:[Reproductive toxicity]])</f>
        <v>0</v>
      </c>
    </row>
    <row r="448" spans="1:34" x14ac:dyDescent="0.25">
      <c r="A448" s="3">
        <f t="shared" si="48"/>
        <v>447</v>
      </c>
      <c r="B448" s="3"/>
      <c r="C448" s="3" t="s">
        <v>11042</v>
      </c>
      <c r="D448" s="3" t="s">
        <v>11041</v>
      </c>
      <c r="E448" s="29" t="s">
        <v>13926</v>
      </c>
      <c r="F448" s="3" t="s">
        <v>13927</v>
      </c>
      <c r="G448" s="3" t="s">
        <v>13928</v>
      </c>
      <c r="H448" s="3" t="s">
        <v>13928</v>
      </c>
      <c r="I448" s="3" t="s">
        <v>13929</v>
      </c>
      <c r="J448" s="3"/>
      <c r="K448" s="7" t="e">
        <v>#N/A</v>
      </c>
      <c r="L448" s="7" t="e">
        <v>#N/A</v>
      </c>
      <c r="M448" s="7" t="e">
        <v>#N/A</v>
      </c>
      <c r="N448" s="7" t="e">
        <v>#N/A</v>
      </c>
      <c r="O448" s="7" t="e">
        <v>#N/A</v>
      </c>
      <c r="P448" s="7" t="e">
        <v>#N/A</v>
      </c>
      <c r="Q448" s="7" t="e">
        <v>#N/A</v>
      </c>
      <c r="R448" s="7" t="e">
        <v>#N/A</v>
      </c>
      <c r="S448" s="7" t="e">
        <v>#N/A</v>
      </c>
      <c r="T448" s="7" t="e">
        <v>#N/A</v>
      </c>
      <c r="U448" s="7" t="e">
        <v>#N/A</v>
      </c>
      <c r="V448" s="7" t="e">
        <v>#N/A</v>
      </c>
      <c r="W448" s="3">
        <v>1</v>
      </c>
      <c r="X448" s="3">
        <v>1</v>
      </c>
      <c r="Y448" s="7" t="e">
        <v>#N/A</v>
      </c>
      <c r="Z448" s="7">
        <f t="shared" si="49"/>
        <v>1</v>
      </c>
      <c r="AA448" s="7">
        <f t="shared" si="50"/>
        <v>1</v>
      </c>
      <c r="AB448" s="7" t="b">
        <f t="shared" si="51"/>
        <v>1</v>
      </c>
      <c r="AC448" s="7" t="b">
        <f t="shared" si="52"/>
        <v>1</v>
      </c>
      <c r="AD448" s="7" t="b">
        <f t="shared" si="53"/>
        <v>0</v>
      </c>
      <c r="AE448" s="7" t="b">
        <f t="shared" si="54"/>
        <v>1</v>
      </c>
      <c r="AF448" s="7" t="b">
        <f t="shared" si="55"/>
        <v>0</v>
      </c>
      <c r="AH448" t="b">
        <f>AND(Table252102[[#This Row],[Developmental toxicity]:[Reproductive toxicity]])</f>
        <v>1</v>
      </c>
    </row>
    <row r="449" spans="1:34" x14ac:dyDescent="0.25">
      <c r="A449" s="3">
        <f t="shared" ref="A449:A512" si="56">ROW(A448)</f>
        <v>448</v>
      </c>
      <c r="B449" s="3"/>
      <c r="C449" s="3" t="s">
        <v>11535</v>
      </c>
      <c r="D449" s="3" t="s">
        <v>11534</v>
      </c>
      <c r="E449" s="29" t="s">
        <v>14843</v>
      </c>
      <c r="F449" s="3" t="s">
        <v>14844</v>
      </c>
      <c r="G449" s="3" t="s">
        <v>14845</v>
      </c>
      <c r="H449" s="3" t="s">
        <v>14845</v>
      </c>
      <c r="I449" s="3" t="s">
        <v>14846</v>
      </c>
      <c r="J449" s="3"/>
      <c r="K449" s="7" t="e">
        <v>#N/A</v>
      </c>
      <c r="L449" s="7" t="e">
        <v>#N/A</v>
      </c>
      <c r="M449" s="7" t="e">
        <v>#N/A</v>
      </c>
      <c r="N449" s="7" t="e">
        <v>#N/A</v>
      </c>
      <c r="O449" s="7" t="e">
        <v>#N/A</v>
      </c>
      <c r="P449" s="7" t="e">
        <v>#N/A</v>
      </c>
      <c r="Q449" s="7" t="e">
        <v>#N/A</v>
      </c>
      <c r="R449" s="7" t="e">
        <v>#N/A</v>
      </c>
      <c r="S449" s="7" t="e">
        <v>#N/A</v>
      </c>
      <c r="T449" s="7" t="e">
        <v>#N/A</v>
      </c>
      <c r="U449" s="7" t="e">
        <v>#N/A</v>
      </c>
      <c r="V449" s="7" t="e">
        <v>#N/A</v>
      </c>
      <c r="W449" s="3">
        <v>1</v>
      </c>
      <c r="X449" s="3">
        <v>1</v>
      </c>
      <c r="Y449" s="7" t="e">
        <v>#N/A</v>
      </c>
      <c r="Z449" s="7">
        <f t="shared" ref="Z449:Z512" si="57">IF(COUNTIF(K449:Y449,1)&gt;0,1,0)</f>
        <v>1</v>
      </c>
      <c r="AA449" s="7">
        <f t="shared" ref="AA449:AA512" si="58">IF(COUNTIF(K449:Y449,1)&gt;COUNTIF(K449:Y449,0),1,0)</f>
        <v>1</v>
      </c>
      <c r="AB449" s="7" t="b">
        <f t="shared" ref="AB449:AB512" si="59">OR(IF(COUNT(K449)&gt;0,TRUE,FALSE),IF(COUNT(M449)&gt;0,TRUE,FALSE),IF(COUNT(T449:V449)&gt;0,TRUE,FALSE),IF(COUNT(X449:Y449)&gt;0,TRUE,FALSE))</f>
        <v>1</v>
      </c>
      <c r="AC449" s="7" t="b">
        <f t="shared" ref="AC449:AC512" si="60">OR(IF(COUNT(N449:S449)&gt;0,TRUE,FALSE),IF(COUNT(W449)&gt;0,TRUE,FALSE))</f>
        <v>1</v>
      </c>
      <c r="AD449" s="7" t="b">
        <f t="shared" ref="AD449:AD512" si="61">OR(IF(COUNT(T449:V449)&gt;0,TRUE,FALSE),IF(COUNT(P449:S449)&gt;0,TRUE,FALSE))</f>
        <v>0</v>
      </c>
      <c r="AE449" s="7" t="b">
        <f t="shared" ref="AE449:AE512" si="62">OR(IF(COUNT(K449)&gt;0,TRUE,FALSE),,IF(COUNT(W449)&gt;0,TRUE,FALSE),IF(COUNT(M449:O449)&gt;0,TRUE,FALSE))</f>
        <v>1</v>
      </c>
      <c r="AF449" s="7" t="b">
        <f t="shared" ref="AF449:AF512" si="63">OR(IF(COUNT(U449:V449)&gt;0,TRUE,FALSE),IF(COUNT(M449)&gt;0,TRUE,FALSE),IF(COUNT(N449:S449)&gt;0,TRUE,FALSE))</f>
        <v>0</v>
      </c>
      <c r="AH449" t="b">
        <f>AND(Table252102[[#This Row],[Developmental toxicity]:[Reproductive toxicity]])</f>
        <v>1</v>
      </c>
    </row>
    <row r="450" spans="1:34" x14ac:dyDescent="0.25">
      <c r="A450" s="3">
        <f t="shared" si="56"/>
        <v>449</v>
      </c>
      <c r="B450" s="3"/>
      <c r="C450" s="3" t="s">
        <v>20448</v>
      </c>
      <c r="D450" s="3" t="s">
        <v>19120</v>
      </c>
      <c r="E450" s="29" t="s">
        <v>20203</v>
      </c>
      <c r="F450" s="3" t="s">
        <v>19390</v>
      </c>
      <c r="G450" s="3" t="s">
        <v>19391</v>
      </c>
      <c r="H450" s="3" t="s">
        <v>19391</v>
      </c>
      <c r="I450" s="3" t="s">
        <v>19392</v>
      </c>
      <c r="J450" s="3" t="s">
        <v>20</v>
      </c>
      <c r="K450" s="7" t="e">
        <v>#N/A</v>
      </c>
      <c r="L450" s="7" t="e">
        <v>#N/A</v>
      </c>
      <c r="M450" s="7" t="e">
        <v>#N/A</v>
      </c>
      <c r="N450" s="7" t="e">
        <v>#N/A</v>
      </c>
      <c r="O450" s="7" t="e">
        <v>#N/A</v>
      </c>
      <c r="P450" s="7" t="e">
        <v>#N/A</v>
      </c>
      <c r="Q450" s="7" t="e">
        <v>#N/A</v>
      </c>
      <c r="R450" s="7" t="e">
        <v>#N/A</v>
      </c>
      <c r="S450" s="7" t="e">
        <v>#N/A</v>
      </c>
      <c r="T450" s="7" t="e">
        <v>#N/A</v>
      </c>
      <c r="U450" s="7" t="e">
        <v>#N/A</v>
      </c>
      <c r="V450" s="7" t="e">
        <v>#N/A</v>
      </c>
      <c r="W450" s="7" t="e">
        <v>#N/A</v>
      </c>
      <c r="X450" s="7">
        <v>1</v>
      </c>
      <c r="Y450" s="7" t="e">
        <v>#N/A</v>
      </c>
      <c r="Z450" s="7">
        <f t="shared" si="57"/>
        <v>1</v>
      </c>
      <c r="AA450" s="7">
        <f t="shared" si="58"/>
        <v>1</v>
      </c>
      <c r="AB450" s="7" t="b">
        <f t="shared" si="59"/>
        <v>1</v>
      </c>
      <c r="AC450" s="7" t="b">
        <f t="shared" si="60"/>
        <v>0</v>
      </c>
      <c r="AD450" s="7" t="b">
        <f t="shared" si="61"/>
        <v>0</v>
      </c>
      <c r="AE450" s="7" t="b">
        <f t="shared" si="62"/>
        <v>0</v>
      </c>
      <c r="AF450" s="7" t="b">
        <f t="shared" si="63"/>
        <v>0</v>
      </c>
      <c r="AH450" t="b">
        <f>AND(Table252102[[#This Row],[Developmental toxicity]:[Reproductive toxicity]])</f>
        <v>0</v>
      </c>
    </row>
    <row r="451" spans="1:34" x14ac:dyDescent="0.25">
      <c r="A451" s="3">
        <f t="shared" si="56"/>
        <v>450</v>
      </c>
      <c r="B451" s="3" t="s">
        <v>1440</v>
      </c>
      <c r="C451" s="3" t="s">
        <v>2258</v>
      </c>
      <c r="D451" s="3" t="s">
        <v>3165</v>
      </c>
      <c r="E451" s="29" t="s">
        <v>7536</v>
      </c>
      <c r="F451" s="3" t="s">
        <v>8384</v>
      </c>
      <c r="G451" s="3" t="s">
        <v>1410</v>
      </c>
      <c r="H451" s="3" t="s">
        <v>1410</v>
      </c>
      <c r="I451" s="3" t="s">
        <v>9594</v>
      </c>
      <c r="J451" s="3"/>
      <c r="K451" s="7" t="e">
        <v>#N/A</v>
      </c>
      <c r="L451" s="7">
        <v>1</v>
      </c>
      <c r="M451" s="7" t="e">
        <v>#N/A</v>
      </c>
      <c r="N451" s="7" t="e">
        <v>#N/A</v>
      </c>
      <c r="O451" s="7" t="e">
        <v>#N/A</v>
      </c>
      <c r="P451" s="7" t="e">
        <v>#N/A</v>
      </c>
      <c r="Q451" s="7" t="e">
        <v>#N/A</v>
      </c>
      <c r="R451" s="7" t="e">
        <v>#N/A</v>
      </c>
      <c r="S451" s="7" t="e">
        <v>#N/A</v>
      </c>
      <c r="T451" s="7">
        <v>0</v>
      </c>
      <c r="U451" s="7" t="e">
        <v>#N/A</v>
      </c>
      <c r="V451" s="7" t="e">
        <v>#N/A</v>
      </c>
      <c r="W451" s="7" t="e">
        <v>#N/A</v>
      </c>
      <c r="X451" s="7" t="e">
        <v>#N/A</v>
      </c>
      <c r="Y451" s="7">
        <v>1</v>
      </c>
      <c r="Z451" s="7">
        <f t="shared" si="57"/>
        <v>1</v>
      </c>
      <c r="AA451" s="7">
        <f t="shared" si="58"/>
        <v>1</v>
      </c>
      <c r="AB451" s="7" t="b">
        <f t="shared" si="59"/>
        <v>1</v>
      </c>
      <c r="AC451" s="7" t="b">
        <f t="shared" si="60"/>
        <v>0</v>
      </c>
      <c r="AD451" s="7" t="b">
        <f t="shared" si="61"/>
        <v>1</v>
      </c>
      <c r="AE451" s="7" t="b">
        <f t="shared" si="62"/>
        <v>0</v>
      </c>
      <c r="AF451" s="7" t="b">
        <f t="shared" si="63"/>
        <v>0</v>
      </c>
      <c r="AH451" t="b">
        <f>AND(Table252102[[#This Row],[Developmental toxicity]:[Reproductive toxicity]])</f>
        <v>0</v>
      </c>
    </row>
    <row r="452" spans="1:34" x14ac:dyDescent="0.25">
      <c r="A452" s="3">
        <f t="shared" si="56"/>
        <v>451</v>
      </c>
      <c r="B452" s="3"/>
      <c r="C452" s="3" t="s">
        <v>13029</v>
      </c>
      <c r="D452" s="3" t="s">
        <v>13028</v>
      </c>
      <c r="E452" s="29" t="s">
        <v>17232</v>
      </c>
      <c r="F452" s="3" t="s">
        <v>17233</v>
      </c>
      <c r="G452" s="3" t="s">
        <v>13030</v>
      </c>
      <c r="H452" s="3" t="s">
        <v>13030</v>
      </c>
      <c r="I452" s="3" t="s">
        <v>17234</v>
      </c>
      <c r="J452" s="3"/>
      <c r="K452" s="7" t="e">
        <v>#N/A</v>
      </c>
      <c r="L452" s="7" t="e">
        <v>#N/A</v>
      </c>
      <c r="M452" s="7" t="e">
        <v>#N/A</v>
      </c>
      <c r="N452" s="7" t="e">
        <v>#N/A</v>
      </c>
      <c r="O452" s="7" t="e">
        <v>#N/A</v>
      </c>
      <c r="P452" s="7" t="e">
        <v>#N/A</v>
      </c>
      <c r="Q452" s="7" t="e">
        <v>#N/A</v>
      </c>
      <c r="R452" s="7" t="e">
        <v>#N/A</v>
      </c>
      <c r="S452" s="7" t="e">
        <v>#N/A</v>
      </c>
      <c r="T452" s="7" t="e">
        <v>#N/A</v>
      </c>
      <c r="U452" s="7" t="e">
        <v>#N/A</v>
      </c>
      <c r="V452" s="7" t="e">
        <v>#N/A</v>
      </c>
      <c r="W452" s="3">
        <v>0</v>
      </c>
      <c r="X452" s="3" t="e">
        <v>#N/A</v>
      </c>
      <c r="Y452" s="7" t="e">
        <v>#N/A</v>
      </c>
      <c r="Z452" s="7">
        <f t="shared" si="57"/>
        <v>0</v>
      </c>
      <c r="AA452" s="7">
        <f t="shared" si="58"/>
        <v>0</v>
      </c>
      <c r="AB452" s="7" t="b">
        <f t="shared" si="59"/>
        <v>0</v>
      </c>
      <c r="AC452" s="7" t="b">
        <f t="shared" si="60"/>
        <v>1</v>
      </c>
      <c r="AD452" s="7" t="b">
        <f t="shared" si="61"/>
        <v>0</v>
      </c>
      <c r="AE452" s="7" t="b">
        <f t="shared" si="62"/>
        <v>1</v>
      </c>
      <c r="AF452" s="7" t="b">
        <f t="shared" si="63"/>
        <v>0</v>
      </c>
      <c r="AH452" t="b">
        <f>AND(Table252102[[#This Row],[Developmental toxicity]:[Reproductive toxicity]])</f>
        <v>0</v>
      </c>
    </row>
    <row r="453" spans="1:34" x14ac:dyDescent="0.25">
      <c r="A453" s="3">
        <f t="shared" si="56"/>
        <v>452</v>
      </c>
      <c r="B453" s="3"/>
      <c r="C453" s="3" t="s">
        <v>20669</v>
      </c>
      <c r="D453" s="3" t="s">
        <v>19343</v>
      </c>
      <c r="E453" s="29" t="s">
        <v>20424</v>
      </c>
      <c r="F453" s="3" t="s">
        <v>20146</v>
      </c>
      <c r="G453" s="3" t="s">
        <v>20147</v>
      </c>
      <c r="H453" s="3" t="s">
        <v>20148</v>
      </c>
      <c r="I453" s="3" t="s">
        <v>20149</v>
      </c>
      <c r="J453" s="3" t="s">
        <v>20</v>
      </c>
      <c r="K453" s="7" t="e">
        <v>#N/A</v>
      </c>
      <c r="L453" s="7" t="e">
        <v>#N/A</v>
      </c>
      <c r="M453" s="7" t="e">
        <v>#N/A</v>
      </c>
      <c r="N453" s="7" t="e">
        <v>#N/A</v>
      </c>
      <c r="O453" s="7" t="e">
        <v>#N/A</v>
      </c>
      <c r="P453" s="7" t="e">
        <v>#N/A</v>
      </c>
      <c r="Q453" s="7" t="e">
        <v>#N/A</v>
      </c>
      <c r="R453" s="7" t="e">
        <v>#N/A</v>
      </c>
      <c r="S453" s="7" t="e">
        <v>#N/A</v>
      </c>
      <c r="T453" s="7" t="e">
        <v>#N/A</v>
      </c>
      <c r="U453" s="7" t="e">
        <v>#N/A</v>
      </c>
      <c r="V453" s="7" t="e">
        <v>#N/A</v>
      </c>
      <c r="W453" s="7" t="e">
        <v>#N/A</v>
      </c>
      <c r="X453" s="7">
        <v>1</v>
      </c>
      <c r="Y453" s="7" t="e">
        <v>#N/A</v>
      </c>
      <c r="Z453" s="7">
        <f t="shared" si="57"/>
        <v>1</v>
      </c>
      <c r="AA453" s="7">
        <f t="shared" si="58"/>
        <v>1</v>
      </c>
      <c r="AB453" s="7" t="b">
        <f t="shared" si="59"/>
        <v>1</v>
      </c>
      <c r="AC453" s="7" t="b">
        <f t="shared" si="60"/>
        <v>0</v>
      </c>
      <c r="AD453" s="7" t="b">
        <f t="shared" si="61"/>
        <v>0</v>
      </c>
      <c r="AE453" s="7" t="b">
        <f t="shared" si="62"/>
        <v>0</v>
      </c>
      <c r="AF453" s="7" t="b">
        <f t="shared" si="63"/>
        <v>0</v>
      </c>
      <c r="AH453" t="b">
        <f>AND(Table252102[[#This Row],[Developmental toxicity]:[Reproductive toxicity]])</f>
        <v>0</v>
      </c>
    </row>
    <row r="454" spans="1:34" x14ac:dyDescent="0.25">
      <c r="A454" s="3">
        <f t="shared" si="56"/>
        <v>453</v>
      </c>
      <c r="B454" s="3">
        <v>710</v>
      </c>
      <c r="C454" s="3" t="s">
        <v>1419</v>
      </c>
      <c r="D454" s="3" t="s">
        <v>5464</v>
      </c>
      <c r="E454" s="29" t="s">
        <v>5052</v>
      </c>
      <c r="F454" s="3" t="s">
        <v>5956</v>
      </c>
      <c r="G454" s="3" t="s">
        <v>1420</v>
      </c>
      <c r="H454" s="3" t="s">
        <v>7001</v>
      </c>
      <c r="I454" s="3" t="s">
        <v>7002</v>
      </c>
      <c r="J454" s="3" t="s">
        <v>1431</v>
      </c>
      <c r="K454" s="7" t="e">
        <v>#N/A</v>
      </c>
      <c r="L454" s="7">
        <v>1</v>
      </c>
      <c r="M454" s="7" t="e">
        <v>#N/A</v>
      </c>
      <c r="N454" s="7" t="e">
        <v>#N/A</v>
      </c>
      <c r="O454" s="7" t="e">
        <v>#N/A</v>
      </c>
      <c r="P454" s="7" t="e">
        <v>#N/A</v>
      </c>
      <c r="Q454" s="7" t="e">
        <v>#N/A</v>
      </c>
      <c r="R454" s="7" t="e">
        <v>#N/A</v>
      </c>
      <c r="S454" s="7" t="e">
        <v>#N/A</v>
      </c>
      <c r="T454" s="7" t="e">
        <v>#N/A</v>
      </c>
      <c r="U454" s="7" t="e">
        <v>#N/A</v>
      </c>
      <c r="V454" s="7" t="e">
        <v>#N/A</v>
      </c>
      <c r="W454" s="7" t="e">
        <v>#N/A</v>
      </c>
      <c r="X454" s="7" t="e">
        <v>#N/A</v>
      </c>
      <c r="Y454" s="7">
        <v>1</v>
      </c>
      <c r="Z454" s="7">
        <f t="shared" si="57"/>
        <v>1</v>
      </c>
      <c r="AA454" s="7">
        <f t="shared" si="58"/>
        <v>1</v>
      </c>
      <c r="AB454" s="7" t="b">
        <f t="shared" si="59"/>
        <v>1</v>
      </c>
      <c r="AC454" s="7" t="b">
        <f t="shared" si="60"/>
        <v>0</v>
      </c>
      <c r="AD454" s="7" t="b">
        <f t="shared" si="61"/>
        <v>0</v>
      </c>
      <c r="AE454" s="7" t="b">
        <f t="shared" si="62"/>
        <v>0</v>
      </c>
      <c r="AF454" s="7" t="b">
        <f t="shared" si="63"/>
        <v>0</v>
      </c>
      <c r="AH454" t="b">
        <f>AND(Table252102[[#This Row],[Developmental toxicity]:[Reproductive toxicity]])</f>
        <v>0</v>
      </c>
    </row>
    <row r="455" spans="1:34" x14ac:dyDescent="0.25">
      <c r="A455" s="3">
        <f t="shared" si="56"/>
        <v>454</v>
      </c>
      <c r="B455" s="3"/>
      <c r="C455" s="3" t="s">
        <v>20444</v>
      </c>
      <c r="D455" s="3" t="s">
        <v>19116</v>
      </c>
      <c r="E455" s="29" t="s">
        <v>20199</v>
      </c>
      <c r="F455" s="3" t="s">
        <v>19379</v>
      </c>
      <c r="G455" s="3" t="s">
        <v>10868</v>
      </c>
      <c r="H455" s="3" t="s">
        <v>10868</v>
      </c>
      <c r="I455" s="3" t="s">
        <v>19380</v>
      </c>
      <c r="J455" s="3" t="s">
        <v>20</v>
      </c>
      <c r="K455" s="7" t="e">
        <v>#N/A</v>
      </c>
      <c r="L455" s="7" t="e">
        <v>#N/A</v>
      </c>
      <c r="M455" s="7" t="e">
        <v>#N/A</v>
      </c>
      <c r="N455" s="7" t="e">
        <v>#N/A</v>
      </c>
      <c r="O455" s="7" t="e">
        <v>#N/A</v>
      </c>
      <c r="P455" s="7" t="e">
        <v>#N/A</v>
      </c>
      <c r="Q455" s="7" t="e">
        <v>#N/A</v>
      </c>
      <c r="R455" s="7" t="e">
        <v>#N/A</v>
      </c>
      <c r="S455" s="7" t="e">
        <v>#N/A</v>
      </c>
      <c r="T455" s="7" t="e">
        <v>#N/A</v>
      </c>
      <c r="U455" s="7" t="e">
        <v>#N/A</v>
      </c>
      <c r="V455" s="7" t="e">
        <v>#N/A</v>
      </c>
      <c r="W455" s="7">
        <v>1</v>
      </c>
      <c r="X455" s="7">
        <v>1</v>
      </c>
      <c r="Y455" s="7" t="e">
        <v>#N/A</v>
      </c>
      <c r="Z455" s="7">
        <f t="shared" si="57"/>
        <v>1</v>
      </c>
      <c r="AA455" s="7">
        <f t="shared" si="58"/>
        <v>1</v>
      </c>
      <c r="AB455" s="7" t="b">
        <f t="shared" si="59"/>
        <v>1</v>
      </c>
      <c r="AC455" s="7" t="b">
        <f t="shared" si="60"/>
        <v>1</v>
      </c>
      <c r="AD455" s="7" t="b">
        <f t="shared" si="61"/>
        <v>0</v>
      </c>
      <c r="AE455" s="7" t="b">
        <f t="shared" si="62"/>
        <v>1</v>
      </c>
      <c r="AF455" s="7" t="b">
        <f t="shared" si="63"/>
        <v>0</v>
      </c>
      <c r="AH455" t="b">
        <f>AND(Table252102[[#This Row],[Developmental toxicity]:[Reproductive toxicity]])</f>
        <v>1</v>
      </c>
    </row>
    <row r="456" spans="1:34" x14ac:dyDescent="0.25">
      <c r="A456" s="3">
        <f t="shared" si="56"/>
        <v>455</v>
      </c>
      <c r="B456" s="3">
        <v>228</v>
      </c>
      <c r="C456" s="3" t="s">
        <v>666</v>
      </c>
      <c r="D456" s="3" t="s">
        <v>1578</v>
      </c>
      <c r="E456" s="29" t="s">
        <v>4704</v>
      </c>
      <c r="F456" s="3" t="s">
        <v>1608</v>
      </c>
      <c r="G456" s="3" t="s">
        <v>667</v>
      </c>
      <c r="H456" s="3" t="s">
        <v>1607</v>
      </c>
      <c r="I456" s="3" t="s">
        <v>6544</v>
      </c>
      <c r="J456" s="3" t="s">
        <v>1430</v>
      </c>
      <c r="K456" s="7" t="e">
        <v>#N/A</v>
      </c>
      <c r="L456" s="7">
        <v>1</v>
      </c>
      <c r="M456" s="7" t="e">
        <v>#N/A</v>
      </c>
      <c r="N456" s="7">
        <v>0</v>
      </c>
      <c r="O456" s="7" t="e">
        <v>#N/A</v>
      </c>
      <c r="P456" s="7" t="e">
        <v>#N/A</v>
      </c>
      <c r="Q456" s="7" t="e">
        <v>#N/A</v>
      </c>
      <c r="R456" s="7" t="e">
        <v>#N/A</v>
      </c>
      <c r="S456" s="7" t="e">
        <v>#N/A</v>
      </c>
      <c r="T456" s="7">
        <v>0</v>
      </c>
      <c r="U456" s="7" t="e">
        <v>#N/A</v>
      </c>
      <c r="V456" s="7" t="e">
        <v>#N/A</v>
      </c>
      <c r="W456" s="7">
        <v>1</v>
      </c>
      <c r="X456" s="7" t="e">
        <v>#N/A</v>
      </c>
      <c r="Y456" s="7">
        <v>0</v>
      </c>
      <c r="Z456" s="7">
        <f t="shared" si="57"/>
        <v>1</v>
      </c>
      <c r="AA456" s="7">
        <f t="shared" si="58"/>
        <v>0</v>
      </c>
      <c r="AB456" s="7" t="b">
        <f t="shared" si="59"/>
        <v>1</v>
      </c>
      <c r="AC456" s="7" t="b">
        <f t="shared" si="60"/>
        <v>1</v>
      </c>
      <c r="AD456" s="7" t="b">
        <f t="shared" si="61"/>
        <v>1</v>
      </c>
      <c r="AE456" s="7" t="b">
        <f t="shared" si="62"/>
        <v>1</v>
      </c>
      <c r="AF456" s="7" t="b">
        <f t="shared" si="63"/>
        <v>1</v>
      </c>
      <c r="AH456" t="b">
        <f>AND(Table252102[[#This Row],[Developmental toxicity]:[Reproductive toxicity]])</f>
        <v>1</v>
      </c>
    </row>
    <row r="457" spans="1:34" x14ac:dyDescent="0.25">
      <c r="A457" s="3">
        <f t="shared" si="56"/>
        <v>456</v>
      </c>
      <c r="B457" s="3">
        <v>13150</v>
      </c>
      <c r="C457" t="s">
        <v>4127</v>
      </c>
      <c r="D457" s="3" t="s">
        <v>81</v>
      </c>
      <c r="E457" s="12" t="s">
        <v>3978</v>
      </c>
      <c r="F457" t="s">
        <v>3816</v>
      </c>
      <c r="G457" s="3" t="s">
        <v>82</v>
      </c>
      <c r="H457" t="s">
        <v>4265</v>
      </c>
      <c r="I457" t="s">
        <v>4266</v>
      </c>
      <c r="J457" s="3" t="s">
        <v>20</v>
      </c>
      <c r="K457" s="7">
        <v>1</v>
      </c>
      <c r="L457" s="7" t="e">
        <v>#N/A</v>
      </c>
      <c r="M457" s="3" t="e">
        <v>#N/A</v>
      </c>
      <c r="N457" s="7" t="e">
        <v>#N/A</v>
      </c>
      <c r="O457" s="7" t="e">
        <v>#N/A</v>
      </c>
      <c r="P457" s="3" t="e">
        <v>#N/A</v>
      </c>
      <c r="Q457" s="3" t="e">
        <v>#N/A</v>
      </c>
      <c r="R457" s="7" t="e">
        <v>#N/A</v>
      </c>
      <c r="S457" s="3" t="e">
        <v>#N/A</v>
      </c>
      <c r="T457" s="3" t="e">
        <v>#N/A</v>
      </c>
      <c r="U457" s="7" t="e">
        <v>#N/A</v>
      </c>
      <c r="V457" s="7" t="e">
        <v>#N/A</v>
      </c>
      <c r="W457" s="3" t="e">
        <v>#N/A</v>
      </c>
      <c r="X457" s="3" t="e">
        <v>#N/A</v>
      </c>
      <c r="Y457" s="7" t="e">
        <v>#N/A</v>
      </c>
      <c r="Z457" s="7">
        <f t="shared" si="57"/>
        <v>1</v>
      </c>
      <c r="AA457" s="7">
        <f t="shared" si="58"/>
        <v>1</v>
      </c>
      <c r="AB457" s="7" t="b">
        <f t="shared" si="59"/>
        <v>1</v>
      </c>
      <c r="AC457" s="7" t="b">
        <f t="shared" si="60"/>
        <v>0</v>
      </c>
      <c r="AD457" s="7" t="b">
        <f t="shared" si="61"/>
        <v>0</v>
      </c>
      <c r="AE457" s="7" t="b">
        <f t="shared" si="62"/>
        <v>1</v>
      </c>
      <c r="AF457" s="7" t="b">
        <f t="shared" si="63"/>
        <v>0</v>
      </c>
      <c r="AH457" t="b">
        <f>AND(Table252102[[#This Row],[Developmental toxicity]:[Reproductive toxicity]])</f>
        <v>0</v>
      </c>
    </row>
    <row r="458" spans="1:34" x14ac:dyDescent="0.25">
      <c r="A458" s="3">
        <f t="shared" si="56"/>
        <v>457</v>
      </c>
      <c r="B458" s="3">
        <v>445</v>
      </c>
      <c r="C458" s="3" t="s">
        <v>989</v>
      </c>
      <c r="D458" s="3" t="s">
        <v>5302</v>
      </c>
      <c r="E458" s="29" t="s">
        <v>4852</v>
      </c>
      <c r="F458" s="3" t="s">
        <v>5760</v>
      </c>
      <c r="G458" s="3" t="s">
        <v>990</v>
      </c>
      <c r="H458" s="3" t="s">
        <v>6198</v>
      </c>
      <c r="I458" s="3" t="s">
        <v>6762</v>
      </c>
      <c r="J458" s="3" t="s">
        <v>1431</v>
      </c>
      <c r="K458" s="7" t="e">
        <v>#N/A</v>
      </c>
      <c r="L458" s="7">
        <v>1</v>
      </c>
      <c r="M458" s="7" t="e">
        <v>#N/A</v>
      </c>
      <c r="N458" s="7" t="e">
        <v>#N/A</v>
      </c>
      <c r="O458" s="7" t="e">
        <v>#N/A</v>
      </c>
      <c r="P458" s="7" t="e">
        <v>#N/A</v>
      </c>
      <c r="Q458" s="7" t="e">
        <v>#N/A</v>
      </c>
      <c r="R458" s="7" t="e">
        <v>#N/A</v>
      </c>
      <c r="S458" s="7" t="e">
        <v>#N/A</v>
      </c>
      <c r="T458" s="7" t="e">
        <v>#N/A</v>
      </c>
      <c r="U458" s="7" t="e">
        <v>#N/A</v>
      </c>
      <c r="V458" s="7" t="e">
        <v>#N/A</v>
      </c>
      <c r="W458" s="7" t="e">
        <v>#N/A</v>
      </c>
      <c r="X458" s="7" t="e">
        <v>#N/A</v>
      </c>
      <c r="Y458" s="7">
        <v>1</v>
      </c>
      <c r="Z458" s="7">
        <f t="shared" si="57"/>
        <v>1</v>
      </c>
      <c r="AA458" s="7">
        <f t="shared" si="58"/>
        <v>1</v>
      </c>
      <c r="AB458" s="7" t="b">
        <f t="shared" si="59"/>
        <v>1</v>
      </c>
      <c r="AC458" s="7" t="b">
        <f t="shared" si="60"/>
        <v>0</v>
      </c>
      <c r="AD458" s="7" t="b">
        <f t="shared" si="61"/>
        <v>0</v>
      </c>
      <c r="AE458" s="7" t="b">
        <f t="shared" si="62"/>
        <v>0</v>
      </c>
      <c r="AF458" s="7" t="b">
        <f t="shared" si="63"/>
        <v>0</v>
      </c>
      <c r="AH458" t="b">
        <f>AND(Table252102[[#This Row],[Developmental toxicity]:[Reproductive toxicity]])</f>
        <v>0</v>
      </c>
    </row>
    <row r="459" spans="1:34" x14ac:dyDescent="0.25">
      <c r="A459" s="3">
        <f t="shared" si="56"/>
        <v>458</v>
      </c>
      <c r="B459" s="3">
        <v>13906</v>
      </c>
      <c r="C459" s="3" t="s">
        <v>994</v>
      </c>
      <c r="D459" s="3" t="s">
        <v>231</v>
      </c>
      <c r="E459" s="29" t="s">
        <v>4055</v>
      </c>
      <c r="F459" s="3" t="s">
        <v>3888</v>
      </c>
      <c r="G459" s="3" t="s">
        <v>232</v>
      </c>
      <c r="H459" s="3" t="s">
        <v>4421</v>
      </c>
      <c r="I459" s="3" t="s">
        <v>4422</v>
      </c>
      <c r="J459" s="3" t="s">
        <v>20</v>
      </c>
      <c r="K459" s="7" t="e">
        <v>#N/A</v>
      </c>
      <c r="L459" s="7">
        <v>1</v>
      </c>
      <c r="M459" s="7" t="e">
        <v>#N/A</v>
      </c>
      <c r="N459" s="7" t="e">
        <v>#N/A</v>
      </c>
      <c r="O459" s="7" t="e">
        <v>#N/A</v>
      </c>
      <c r="P459" s="7" t="e">
        <v>#N/A</v>
      </c>
      <c r="Q459" s="7" t="e">
        <v>#N/A</v>
      </c>
      <c r="R459" s="7" t="e">
        <v>#N/A</v>
      </c>
      <c r="S459" s="7" t="e">
        <v>#N/A</v>
      </c>
      <c r="T459" s="7">
        <v>1</v>
      </c>
      <c r="U459" s="7" t="e">
        <v>#N/A</v>
      </c>
      <c r="V459" s="7" t="e">
        <v>#N/A</v>
      </c>
      <c r="W459" s="7">
        <v>1</v>
      </c>
      <c r="X459" s="7">
        <v>1</v>
      </c>
      <c r="Y459" s="7">
        <v>1</v>
      </c>
      <c r="Z459" s="7">
        <f t="shared" si="57"/>
        <v>1</v>
      </c>
      <c r="AA459" s="7">
        <f t="shared" si="58"/>
        <v>1</v>
      </c>
      <c r="AB459" s="7" t="b">
        <f t="shared" si="59"/>
        <v>1</v>
      </c>
      <c r="AC459" s="7" t="b">
        <f t="shared" si="60"/>
        <v>1</v>
      </c>
      <c r="AD459" s="7" t="b">
        <f t="shared" si="61"/>
        <v>1</v>
      </c>
      <c r="AE459" s="7" t="b">
        <f t="shared" si="62"/>
        <v>1</v>
      </c>
      <c r="AF459" s="7" t="b">
        <f t="shared" si="63"/>
        <v>0</v>
      </c>
      <c r="AH459" t="b">
        <f>AND(Table252102[[#This Row],[Developmental toxicity]:[Reproductive toxicity]])</f>
        <v>1</v>
      </c>
    </row>
    <row r="460" spans="1:34" x14ac:dyDescent="0.25">
      <c r="A460" s="3">
        <f t="shared" si="56"/>
        <v>459</v>
      </c>
      <c r="B460" s="3"/>
      <c r="C460" s="3" t="s">
        <v>11130</v>
      </c>
      <c r="D460" s="3" t="s">
        <v>11129</v>
      </c>
      <c r="E460" s="29" t="s">
        <v>14078</v>
      </c>
      <c r="F460" s="3" t="s">
        <v>14079</v>
      </c>
      <c r="G460" s="3" t="s">
        <v>14080</v>
      </c>
      <c r="H460" s="3" t="s">
        <v>14080</v>
      </c>
      <c r="I460" s="3" t="s">
        <v>14081</v>
      </c>
      <c r="J460" s="3"/>
      <c r="K460" s="7" t="e">
        <v>#N/A</v>
      </c>
      <c r="L460" s="7" t="e">
        <v>#N/A</v>
      </c>
      <c r="M460" s="7" t="e">
        <v>#N/A</v>
      </c>
      <c r="N460" s="7" t="e">
        <v>#N/A</v>
      </c>
      <c r="O460" s="7" t="e">
        <v>#N/A</v>
      </c>
      <c r="P460" s="7" t="e">
        <v>#N/A</v>
      </c>
      <c r="Q460" s="7" t="e">
        <v>#N/A</v>
      </c>
      <c r="R460" s="7" t="e">
        <v>#N/A</v>
      </c>
      <c r="S460" s="7" t="e">
        <v>#N/A</v>
      </c>
      <c r="T460" s="7" t="e">
        <v>#N/A</v>
      </c>
      <c r="U460" s="7" t="e">
        <v>#N/A</v>
      </c>
      <c r="V460" s="7" t="e">
        <v>#N/A</v>
      </c>
      <c r="W460" s="3">
        <v>1</v>
      </c>
      <c r="X460" s="3">
        <v>1</v>
      </c>
      <c r="Y460" s="7" t="e">
        <v>#N/A</v>
      </c>
      <c r="Z460" s="7">
        <f t="shared" si="57"/>
        <v>1</v>
      </c>
      <c r="AA460" s="7">
        <f t="shared" si="58"/>
        <v>1</v>
      </c>
      <c r="AB460" s="7" t="b">
        <f t="shared" si="59"/>
        <v>1</v>
      </c>
      <c r="AC460" s="7" t="b">
        <f t="shared" si="60"/>
        <v>1</v>
      </c>
      <c r="AD460" s="7" t="b">
        <f t="shared" si="61"/>
        <v>0</v>
      </c>
      <c r="AE460" s="7" t="b">
        <f t="shared" si="62"/>
        <v>1</v>
      </c>
      <c r="AF460" s="7" t="b">
        <f t="shared" si="63"/>
        <v>0</v>
      </c>
      <c r="AH460" t="b">
        <f>AND(Table252102[[#This Row],[Developmental toxicity]:[Reproductive toxicity]])</f>
        <v>1</v>
      </c>
    </row>
    <row r="461" spans="1:34" x14ac:dyDescent="0.25">
      <c r="A461" s="3">
        <f t="shared" si="56"/>
        <v>460</v>
      </c>
      <c r="B461" s="3">
        <v>443</v>
      </c>
      <c r="C461" s="3" t="s">
        <v>985</v>
      </c>
      <c r="D461" s="3" t="s">
        <v>5300</v>
      </c>
      <c r="E461" s="29" t="s">
        <v>4850</v>
      </c>
      <c r="F461" s="3" t="s">
        <v>5758</v>
      </c>
      <c r="G461" s="3" t="s">
        <v>986</v>
      </c>
      <c r="H461" s="3" t="s">
        <v>6197</v>
      </c>
      <c r="I461" s="3" t="s">
        <v>6759</v>
      </c>
      <c r="J461" s="3" t="s">
        <v>1436</v>
      </c>
      <c r="K461" s="7" t="e">
        <v>#N/A</v>
      </c>
      <c r="L461" s="7">
        <v>1</v>
      </c>
      <c r="M461" s="7" t="e">
        <v>#N/A</v>
      </c>
      <c r="N461" s="7" t="e">
        <v>#N/A</v>
      </c>
      <c r="O461" s="7" t="e">
        <v>#N/A</v>
      </c>
      <c r="P461" s="7" t="e">
        <v>#N/A</v>
      </c>
      <c r="Q461" s="7" t="e">
        <v>#N/A</v>
      </c>
      <c r="R461" s="7" t="e">
        <v>#N/A</v>
      </c>
      <c r="S461" s="7" t="e">
        <v>#N/A</v>
      </c>
      <c r="T461" s="7" t="e">
        <v>#N/A</v>
      </c>
      <c r="U461" s="7" t="e">
        <v>#N/A</v>
      </c>
      <c r="V461" s="7" t="e">
        <v>#N/A</v>
      </c>
      <c r="W461" s="7" t="e">
        <v>#N/A</v>
      </c>
      <c r="X461" s="7" t="e">
        <v>#N/A</v>
      </c>
      <c r="Y461" s="7">
        <v>1</v>
      </c>
      <c r="Z461" s="7">
        <f t="shared" si="57"/>
        <v>1</v>
      </c>
      <c r="AA461" s="7">
        <f t="shared" si="58"/>
        <v>1</v>
      </c>
      <c r="AB461" s="7" t="b">
        <f t="shared" si="59"/>
        <v>1</v>
      </c>
      <c r="AC461" s="7" t="b">
        <f t="shared" si="60"/>
        <v>0</v>
      </c>
      <c r="AD461" s="7" t="b">
        <f t="shared" si="61"/>
        <v>0</v>
      </c>
      <c r="AE461" s="7" t="b">
        <f t="shared" si="62"/>
        <v>0</v>
      </c>
      <c r="AF461" s="7" t="b">
        <f t="shared" si="63"/>
        <v>0</v>
      </c>
      <c r="AH461" t="b">
        <f>AND(Table252102[[#This Row],[Developmental toxicity]:[Reproductive toxicity]])</f>
        <v>0</v>
      </c>
    </row>
    <row r="462" spans="1:34" x14ac:dyDescent="0.25">
      <c r="A462" s="3">
        <f t="shared" si="56"/>
        <v>461</v>
      </c>
      <c r="B462" s="3">
        <v>442</v>
      </c>
      <c r="C462" s="3" t="s">
        <v>983</v>
      </c>
      <c r="D462" s="3" t="s">
        <v>5299</v>
      </c>
      <c r="E462" s="29" t="s">
        <v>4849</v>
      </c>
      <c r="F462" s="3" t="s">
        <v>5757</v>
      </c>
      <c r="G462" s="3" t="s">
        <v>984</v>
      </c>
      <c r="H462" s="3" t="s">
        <v>6196</v>
      </c>
      <c r="I462" s="3" t="s">
        <v>6758</v>
      </c>
      <c r="J462" s="3" t="s">
        <v>1436</v>
      </c>
      <c r="K462" s="7" t="e">
        <v>#N/A</v>
      </c>
      <c r="L462" s="7">
        <v>1</v>
      </c>
      <c r="M462" s="7" t="e">
        <v>#N/A</v>
      </c>
      <c r="N462" s="7" t="e">
        <v>#N/A</v>
      </c>
      <c r="O462" s="7" t="e">
        <v>#N/A</v>
      </c>
      <c r="P462" s="7" t="e">
        <v>#N/A</v>
      </c>
      <c r="Q462" s="7" t="e">
        <v>#N/A</v>
      </c>
      <c r="R462" s="7" t="e">
        <v>#N/A</v>
      </c>
      <c r="S462" s="7" t="e">
        <v>#N/A</v>
      </c>
      <c r="T462" s="7" t="e">
        <v>#N/A</v>
      </c>
      <c r="U462" s="7" t="e">
        <v>#N/A</v>
      </c>
      <c r="V462" s="7" t="e">
        <v>#N/A</v>
      </c>
      <c r="W462" s="7" t="e">
        <v>#N/A</v>
      </c>
      <c r="X462" s="7" t="e">
        <v>#N/A</v>
      </c>
      <c r="Y462" s="7">
        <v>1</v>
      </c>
      <c r="Z462" s="7">
        <f t="shared" si="57"/>
        <v>1</v>
      </c>
      <c r="AA462" s="7">
        <f t="shared" si="58"/>
        <v>1</v>
      </c>
      <c r="AB462" s="7" t="b">
        <f t="shared" si="59"/>
        <v>1</v>
      </c>
      <c r="AC462" s="7" t="b">
        <f t="shared" si="60"/>
        <v>0</v>
      </c>
      <c r="AD462" s="7" t="b">
        <f t="shared" si="61"/>
        <v>0</v>
      </c>
      <c r="AE462" s="7" t="b">
        <f t="shared" si="62"/>
        <v>0</v>
      </c>
      <c r="AF462" s="7" t="b">
        <f t="shared" si="63"/>
        <v>0</v>
      </c>
      <c r="AH462" t="b">
        <f>AND(Table252102[[#This Row],[Developmental toxicity]:[Reproductive toxicity]])</f>
        <v>0</v>
      </c>
    </row>
    <row r="463" spans="1:34" x14ac:dyDescent="0.25">
      <c r="A463" s="3">
        <f t="shared" si="56"/>
        <v>462</v>
      </c>
      <c r="B463" s="3">
        <v>217</v>
      </c>
      <c r="C463" s="3" t="s">
        <v>650</v>
      </c>
      <c r="D463" s="3" t="s">
        <v>5185</v>
      </c>
      <c r="E463" s="29" t="s">
        <v>4698</v>
      </c>
      <c r="F463" s="3" t="s">
        <v>5619</v>
      </c>
      <c r="G463" s="3" t="s">
        <v>651</v>
      </c>
      <c r="H463" s="3" t="s">
        <v>6096</v>
      </c>
      <c r="I463" s="3" t="s">
        <v>6537</v>
      </c>
      <c r="J463" s="3" t="s">
        <v>1432</v>
      </c>
      <c r="K463" s="7" t="e">
        <v>#N/A</v>
      </c>
      <c r="L463" s="7">
        <v>0</v>
      </c>
      <c r="M463" s="7" t="e">
        <v>#N/A</v>
      </c>
      <c r="N463" s="7" t="e">
        <v>#N/A</v>
      </c>
      <c r="O463" s="7" t="e">
        <v>#N/A</v>
      </c>
      <c r="P463" s="7" t="e">
        <v>#N/A</v>
      </c>
      <c r="Q463" s="7" t="e">
        <v>#N/A</v>
      </c>
      <c r="R463" s="7" t="e">
        <v>#N/A</v>
      </c>
      <c r="S463" s="7" t="e">
        <v>#N/A</v>
      </c>
      <c r="T463" s="7" t="e">
        <v>#N/A</v>
      </c>
      <c r="U463" s="7" t="e">
        <v>#N/A</v>
      </c>
      <c r="V463" s="7" t="e">
        <v>#N/A</v>
      </c>
      <c r="W463" s="7" t="e">
        <v>#N/A</v>
      </c>
      <c r="X463" s="7" t="e">
        <v>#N/A</v>
      </c>
      <c r="Y463" s="7">
        <v>0</v>
      </c>
      <c r="Z463" s="7">
        <f t="shared" si="57"/>
        <v>0</v>
      </c>
      <c r="AA463" s="7">
        <f t="shared" si="58"/>
        <v>0</v>
      </c>
      <c r="AB463" s="7" t="b">
        <f t="shared" si="59"/>
        <v>1</v>
      </c>
      <c r="AC463" s="7" t="b">
        <f t="shared" si="60"/>
        <v>0</v>
      </c>
      <c r="AD463" s="7" t="b">
        <f t="shared" si="61"/>
        <v>0</v>
      </c>
      <c r="AE463" s="7" t="b">
        <f t="shared" si="62"/>
        <v>0</v>
      </c>
      <c r="AF463" s="7" t="b">
        <f t="shared" si="63"/>
        <v>0</v>
      </c>
      <c r="AH463" t="b">
        <f>AND(Table252102[[#This Row],[Developmental toxicity]:[Reproductive toxicity]])</f>
        <v>0</v>
      </c>
    </row>
    <row r="464" spans="1:34" x14ac:dyDescent="0.25">
      <c r="A464" s="3">
        <f t="shared" si="56"/>
        <v>463</v>
      </c>
      <c r="B464" s="3" t="s">
        <v>1440</v>
      </c>
      <c r="C464" s="3" t="s">
        <v>2263</v>
      </c>
      <c r="D464" s="3" t="s">
        <v>3174</v>
      </c>
      <c r="E464" s="12" t="s">
        <v>7541</v>
      </c>
      <c r="F464" t="s">
        <v>8389</v>
      </c>
      <c r="G464" t="s">
        <v>9604</v>
      </c>
      <c r="H464" t="s">
        <v>9604</v>
      </c>
      <c r="I464" t="s">
        <v>9605</v>
      </c>
      <c r="J464" s="3"/>
      <c r="K464" s="7" t="e">
        <v>#N/A</v>
      </c>
      <c r="L464" s="7" t="e">
        <v>#N/A</v>
      </c>
      <c r="M464" s="7" t="e">
        <v>#N/A</v>
      </c>
      <c r="N464" s="7" t="e">
        <v>#N/A</v>
      </c>
      <c r="O464" s="7" t="e">
        <v>#N/A</v>
      </c>
      <c r="P464" s="7" t="e">
        <v>#N/A</v>
      </c>
      <c r="Q464" s="7" t="e">
        <v>#N/A</v>
      </c>
      <c r="R464" s="7" t="e">
        <v>#N/A</v>
      </c>
      <c r="S464" s="7" t="e">
        <v>#N/A</v>
      </c>
      <c r="T464" s="7">
        <v>0</v>
      </c>
      <c r="U464" s="7" t="e">
        <v>#N/A</v>
      </c>
      <c r="V464" s="7" t="e">
        <v>#N/A</v>
      </c>
      <c r="W464" s="7" t="e">
        <v>#N/A</v>
      </c>
      <c r="X464" s="7" t="e">
        <v>#N/A</v>
      </c>
      <c r="Y464" s="7" t="e">
        <v>#N/A</v>
      </c>
      <c r="Z464" s="7">
        <f t="shared" si="57"/>
        <v>0</v>
      </c>
      <c r="AA464" s="7">
        <f t="shared" si="58"/>
        <v>0</v>
      </c>
      <c r="AB464" s="7" t="b">
        <f t="shared" si="59"/>
        <v>1</v>
      </c>
      <c r="AC464" s="7" t="b">
        <f t="shared" si="60"/>
        <v>0</v>
      </c>
      <c r="AD464" s="7" t="b">
        <f t="shared" si="61"/>
        <v>1</v>
      </c>
      <c r="AE464" s="7" t="b">
        <f t="shared" si="62"/>
        <v>0</v>
      </c>
      <c r="AF464" s="7" t="b">
        <f t="shared" si="63"/>
        <v>0</v>
      </c>
      <c r="AH464" t="b">
        <f>AND(Table252102[[#This Row],[Developmental toxicity]:[Reproductive toxicity]])</f>
        <v>0</v>
      </c>
    </row>
    <row r="465" spans="1:34" x14ac:dyDescent="0.25">
      <c r="A465" s="3">
        <f t="shared" si="56"/>
        <v>464</v>
      </c>
      <c r="B465" s="3"/>
      <c r="C465" s="3" t="s">
        <v>12558</v>
      </c>
      <c r="D465" s="3" t="s">
        <v>17924</v>
      </c>
      <c r="E465" s="29" t="s">
        <v>18140</v>
      </c>
      <c r="F465" s="3" t="s">
        <v>18058</v>
      </c>
      <c r="G465" s="3" t="s">
        <v>18302</v>
      </c>
      <c r="H465" s="3" t="s">
        <v>18303</v>
      </c>
      <c r="I465" s="3" t="s">
        <v>18304</v>
      </c>
      <c r="J465" s="3"/>
      <c r="K465" s="7" t="e">
        <v>#N/A</v>
      </c>
      <c r="L465" s="7" t="e">
        <v>#N/A</v>
      </c>
      <c r="M465" s="7" t="e">
        <v>#N/A</v>
      </c>
      <c r="N465" s="7" t="e">
        <v>#N/A</v>
      </c>
      <c r="O465" s="7" t="e">
        <v>#N/A</v>
      </c>
      <c r="P465" s="7" t="e">
        <v>#N/A</v>
      </c>
      <c r="Q465" s="7" t="e">
        <v>#N/A</v>
      </c>
      <c r="R465" s="7" t="e">
        <v>#N/A</v>
      </c>
      <c r="S465" s="7" t="e">
        <v>#N/A</v>
      </c>
      <c r="T465" s="7" t="e">
        <v>#N/A</v>
      </c>
      <c r="U465" s="7" t="e">
        <v>#N/A</v>
      </c>
      <c r="V465" s="7" t="e">
        <v>#N/A</v>
      </c>
      <c r="W465" s="3">
        <v>0</v>
      </c>
      <c r="X465" s="3" t="e">
        <v>#N/A</v>
      </c>
      <c r="Y465" s="7" t="e">
        <v>#N/A</v>
      </c>
      <c r="Z465" s="7">
        <f t="shared" si="57"/>
        <v>0</v>
      </c>
      <c r="AA465" s="7">
        <f t="shared" si="58"/>
        <v>0</v>
      </c>
      <c r="AB465" s="7" t="b">
        <f t="shared" si="59"/>
        <v>0</v>
      </c>
      <c r="AC465" s="7" t="b">
        <f t="shared" si="60"/>
        <v>1</v>
      </c>
      <c r="AD465" s="7" t="b">
        <f t="shared" si="61"/>
        <v>0</v>
      </c>
      <c r="AE465" s="7" t="b">
        <f t="shared" si="62"/>
        <v>1</v>
      </c>
      <c r="AF465" s="7" t="b">
        <f t="shared" si="63"/>
        <v>0</v>
      </c>
      <c r="AH465" t="b">
        <f>AND(Table252102[[#This Row],[Developmental toxicity]:[Reproductive toxicity]])</f>
        <v>0</v>
      </c>
    </row>
    <row r="466" spans="1:34" x14ac:dyDescent="0.25">
      <c r="A466" s="3">
        <f t="shared" si="56"/>
        <v>465</v>
      </c>
      <c r="B466" s="3"/>
      <c r="C466" t="s">
        <v>21092</v>
      </c>
      <c r="D466" s="3" t="s">
        <v>20696</v>
      </c>
      <c r="E466" s="94" t="s">
        <v>20894</v>
      </c>
      <c r="F466" t="s">
        <v>21312</v>
      </c>
      <c r="G466" t="s">
        <v>21313</v>
      </c>
      <c r="H466" t="s">
        <v>21313</v>
      </c>
      <c r="I466" t="s">
        <v>21314</v>
      </c>
      <c r="J466" s="3"/>
      <c r="K466" s="7" t="e">
        <v>#N/A</v>
      </c>
      <c r="L466" s="7" t="e">
        <v>#N/A</v>
      </c>
      <c r="M466" s="7" t="e">
        <v>#N/A</v>
      </c>
      <c r="N466" s="7" t="e">
        <v>#N/A</v>
      </c>
      <c r="O466" s="7" t="e">
        <v>#N/A</v>
      </c>
      <c r="P466" s="7" t="e">
        <v>#N/A</v>
      </c>
      <c r="Q466" s="7" t="e">
        <v>#N/A</v>
      </c>
      <c r="R466" s="7" t="e">
        <v>#N/A</v>
      </c>
      <c r="S466" s="7" t="e">
        <v>#N/A</v>
      </c>
      <c r="T466" s="7" t="e">
        <v>#N/A</v>
      </c>
      <c r="U466" s="7" t="e">
        <v>#N/A</v>
      </c>
      <c r="V466" s="7" t="e">
        <v>#N/A</v>
      </c>
      <c r="W466" s="7" t="e">
        <v>#N/A</v>
      </c>
      <c r="X466" s="7" t="e">
        <v>#N/A</v>
      </c>
      <c r="Y466" s="7">
        <v>0</v>
      </c>
      <c r="Z466" s="7">
        <f t="shared" si="57"/>
        <v>0</v>
      </c>
      <c r="AA466" s="7">
        <f t="shared" si="58"/>
        <v>0</v>
      </c>
      <c r="AB466" s="7" t="b">
        <f t="shared" si="59"/>
        <v>1</v>
      </c>
      <c r="AC466" s="7" t="b">
        <f t="shared" si="60"/>
        <v>0</v>
      </c>
      <c r="AD466" s="7" t="b">
        <f t="shared" si="61"/>
        <v>0</v>
      </c>
      <c r="AE466" s="7" t="b">
        <f t="shared" si="62"/>
        <v>0</v>
      </c>
      <c r="AF466" s="7" t="b">
        <f t="shared" si="63"/>
        <v>0</v>
      </c>
      <c r="AH466" t="b">
        <f>AND(Table252102[[#This Row],[Developmental toxicity]:[Reproductive toxicity]])</f>
        <v>0</v>
      </c>
    </row>
    <row r="467" spans="1:34" x14ac:dyDescent="0.25">
      <c r="A467" s="3">
        <f t="shared" si="56"/>
        <v>466</v>
      </c>
      <c r="B467" s="3">
        <v>13142</v>
      </c>
      <c r="C467" s="3" t="s">
        <v>663</v>
      </c>
      <c r="D467" s="3" t="s">
        <v>75</v>
      </c>
      <c r="E467" s="29" t="s">
        <v>3975</v>
      </c>
      <c r="F467" s="3" t="s">
        <v>3813</v>
      </c>
      <c r="G467" s="3" t="s">
        <v>76</v>
      </c>
      <c r="H467" s="3" t="s">
        <v>4259</v>
      </c>
      <c r="I467" s="3" t="s">
        <v>4260</v>
      </c>
      <c r="J467" s="3" t="s">
        <v>20</v>
      </c>
      <c r="K467" s="7" t="e">
        <v>#N/A</v>
      </c>
      <c r="L467" s="7">
        <v>1</v>
      </c>
      <c r="M467" s="7" t="e">
        <v>#N/A</v>
      </c>
      <c r="N467" s="7" t="e">
        <v>#N/A</v>
      </c>
      <c r="O467" s="7" t="e">
        <v>#N/A</v>
      </c>
      <c r="P467" s="7" t="e">
        <v>#N/A</v>
      </c>
      <c r="Q467" s="7" t="e">
        <v>#N/A</v>
      </c>
      <c r="R467" s="7" t="e">
        <v>#N/A</v>
      </c>
      <c r="S467" s="7" t="e">
        <v>#N/A</v>
      </c>
      <c r="T467" s="7">
        <v>0</v>
      </c>
      <c r="U467" s="7" t="e">
        <v>#N/A</v>
      </c>
      <c r="V467" s="7">
        <v>1</v>
      </c>
      <c r="W467" s="7">
        <v>1</v>
      </c>
      <c r="X467" s="7" t="e">
        <v>#N/A</v>
      </c>
      <c r="Y467" s="7">
        <v>1</v>
      </c>
      <c r="Z467" s="7">
        <f t="shared" si="57"/>
        <v>1</v>
      </c>
      <c r="AA467" s="7">
        <f t="shared" si="58"/>
        <v>1</v>
      </c>
      <c r="AB467" s="7" t="b">
        <f t="shared" si="59"/>
        <v>1</v>
      </c>
      <c r="AC467" s="7" t="b">
        <f t="shared" si="60"/>
        <v>1</v>
      </c>
      <c r="AD467" s="7" t="b">
        <f t="shared" si="61"/>
        <v>1</v>
      </c>
      <c r="AE467" s="7" t="b">
        <f t="shared" si="62"/>
        <v>1</v>
      </c>
      <c r="AF467" s="7" t="b">
        <f t="shared" si="63"/>
        <v>1</v>
      </c>
      <c r="AH467" t="b">
        <f>AND(Table252102[[#This Row],[Developmental toxicity]:[Reproductive toxicity]])</f>
        <v>1</v>
      </c>
    </row>
    <row r="468" spans="1:34" x14ac:dyDescent="0.25">
      <c r="A468" s="3">
        <f t="shared" si="56"/>
        <v>467</v>
      </c>
      <c r="B468" s="3"/>
      <c r="C468" s="3" t="s">
        <v>11198</v>
      </c>
      <c r="D468" s="3" t="s">
        <v>11197</v>
      </c>
      <c r="E468" s="29" t="s">
        <v>14232</v>
      </c>
      <c r="F468" s="3" t="s">
        <v>14233</v>
      </c>
      <c r="G468" s="3" t="s">
        <v>14234</v>
      </c>
      <c r="H468" s="3" t="s">
        <v>14235</v>
      </c>
      <c r="I468" s="3" t="s">
        <v>14236</v>
      </c>
      <c r="J468" s="3"/>
      <c r="K468" s="7" t="e">
        <v>#N/A</v>
      </c>
      <c r="L468" s="7" t="e">
        <v>#N/A</v>
      </c>
      <c r="M468" s="7" t="e">
        <v>#N/A</v>
      </c>
      <c r="N468" s="7" t="e">
        <v>#N/A</v>
      </c>
      <c r="O468" s="7" t="e">
        <v>#N/A</v>
      </c>
      <c r="P468" s="7" t="e">
        <v>#N/A</v>
      </c>
      <c r="Q468" s="7" t="e">
        <v>#N/A</v>
      </c>
      <c r="R468" s="7" t="e">
        <v>#N/A</v>
      </c>
      <c r="S468" s="7" t="e">
        <v>#N/A</v>
      </c>
      <c r="T468" s="7" t="e">
        <v>#N/A</v>
      </c>
      <c r="U468" s="7" t="e">
        <v>#N/A</v>
      </c>
      <c r="V468" s="7" t="e">
        <v>#N/A</v>
      </c>
      <c r="W468" s="3">
        <v>1</v>
      </c>
      <c r="X468" s="3" t="e">
        <v>#N/A</v>
      </c>
      <c r="Y468" s="7" t="e">
        <v>#N/A</v>
      </c>
      <c r="Z468" s="7">
        <f t="shared" si="57"/>
        <v>1</v>
      </c>
      <c r="AA468" s="7">
        <f t="shared" si="58"/>
        <v>1</v>
      </c>
      <c r="AB468" s="7" t="b">
        <f t="shared" si="59"/>
        <v>0</v>
      </c>
      <c r="AC468" s="7" t="b">
        <f t="shared" si="60"/>
        <v>1</v>
      </c>
      <c r="AD468" s="7" t="b">
        <f t="shared" si="61"/>
        <v>0</v>
      </c>
      <c r="AE468" s="7" t="b">
        <f t="shared" si="62"/>
        <v>1</v>
      </c>
      <c r="AF468" s="7" t="b">
        <f t="shared" si="63"/>
        <v>0</v>
      </c>
      <c r="AH468" t="b">
        <f>AND(Table252102[[#This Row],[Developmental toxicity]:[Reproductive toxicity]])</f>
        <v>0</v>
      </c>
    </row>
    <row r="469" spans="1:34" x14ac:dyDescent="0.25">
      <c r="A469" s="3">
        <f t="shared" si="56"/>
        <v>468</v>
      </c>
      <c r="B469" s="3"/>
      <c r="C469" s="3" t="s">
        <v>18678</v>
      </c>
      <c r="D469" s="3" t="s">
        <v>18436</v>
      </c>
      <c r="E469" s="29" t="s">
        <v>18558</v>
      </c>
      <c r="F469" s="3" t="s">
        <v>19023</v>
      </c>
      <c r="G469" s="3" t="s">
        <v>19024</v>
      </c>
      <c r="H469" s="3" t="s">
        <v>19024</v>
      </c>
      <c r="I469" s="3" t="s">
        <v>19025</v>
      </c>
      <c r="J469" s="3" t="s">
        <v>20</v>
      </c>
      <c r="K469" s="7" t="e">
        <v>#N/A</v>
      </c>
      <c r="L469" s="7" t="e">
        <v>#N/A</v>
      </c>
      <c r="M469" s="7" t="e">
        <v>#N/A</v>
      </c>
      <c r="N469" s="7" t="e">
        <v>#N/A</v>
      </c>
      <c r="O469" s="7" t="e">
        <v>#N/A</v>
      </c>
      <c r="P469" s="7" t="e">
        <v>#N/A</v>
      </c>
      <c r="Q469" s="7" t="e">
        <v>#N/A</v>
      </c>
      <c r="R469" s="7" t="e">
        <v>#N/A</v>
      </c>
      <c r="S469" s="7" t="e">
        <v>#N/A</v>
      </c>
      <c r="T469" s="7" t="e">
        <v>#N/A</v>
      </c>
      <c r="U469" s="7" t="e">
        <v>#N/A</v>
      </c>
      <c r="V469" s="7" t="e">
        <v>#N/A</v>
      </c>
      <c r="W469" s="7" t="e">
        <v>#N/A</v>
      </c>
      <c r="X469" s="7">
        <v>1</v>
      </c>
      <c r="Y469" s="7" t="e">
        <v>#N/A</v>
      </c>
      <c r="Z469" s="7">
        <f t="shared" si="57"/>
        <v>1</v>
      </c>
      <c r="AA469" s="7">
        <f t="shared" si="58"/>
        <v>1</v>
      </c>
      <c r="AB469" s="7" t="b">
        <f t="shared" si="59"/>
        <v>1</v>
      </c>
      <c r="AC469" s="7" t="b">
        <f t="shared" si="60"/>
        <v>0</v>
      </c>
      <c r="AD469" s="7" t="b">
        <f t="shared" si="61"/>
        <v>0</v>
      </c>
      <c r="AE469" s="7" t="b">
        <f t="shared" si="62"/>
        <v>0</v>
      </c>
      <c r="AF469" s="7" t="b">
        <f t="shared" si="63"/>
        <v>0</v>
      </c>
      <c r="AH469" t="b">
        <f>AND(Table252102[[#This Row],[Developmental toxicity]:[Reproductive toxicity]])</f>
        <v>0</v>
      </c>
    </row>
    <row r="470" spans="1:34" x14ac:dyDescent="0.25">
      <c r="A470" s="3">
        <f t="shared" si="56"/>
        <v>469</v>
      </c>
      <c r="B470" s="3"/>
      <c r="C470" s="3" t="s">
        <v>20578</v>
      </c>
      <c r="D470" s="3" t="s">
        <v>19251</v>
      </c>
      <c r="E470" s="29" t="s">
        <v>20333</v>
      </c>
      <c r="F470" s="3" t="s">
        <v>19840</v>
      </c>
      <c r="G470" s="3" t="s">
        <v>19841</v>
      </c>
      <c r="H470" s="3" t="s">
        <v>19841</v>
      </c>
      <c r="I470" s="3" t="s">
        <v>19842</v>
      </c>
      <c r="J470" s="3" t="s">
        <v>20</v>
      </c>
      <c r="K470" s="7" t="e">
        <v>#N/A</v>
      </c>
      <c r="L470" s="7" t="e">
        <v>#N/A</v>
      </c>
      <c r="M470" s="7" t="e">
        <v>#N/A</v>
      </c>
      <c r="N470" s="7" t="e">
        <v>#N/A</v>
      </c>
      <c r="O470" s="7" t="e">
        <v>#N/A</v>
      </c>
      <c r="P470" s="7" t="e">
        <v>#N/A</v>
      </c>
      <c r="Q470" s="7" t="e">
        <v>#N/A</v>
      </c>
      <c r="R470" s="7" t="e">
        <v>#N/A</v>
      </c>
      <c r="S470" s="7" t="e">
        <v>#N/A</v>
      </c>
      <c r="T470" s="7" t="e">
        <v>#N/A</v>
      </c>
      <c r="U470" s="7" t="e">
        <v>#N/A</v>
      </c>
      <c r="V470" s="7" t="e">
        <v>#N/A</v>
      </c>
      <c r="W470" s="7" t="e">
        <v>#N/A</v>
      </c>
      <c r="X470" s="7">
        <v>1</v>
      </c>
      <c r="Y470" s="7" t="e">
        <v>#N/A</v>
      </c>
      <c r="Z470" s="7">
        <f t="shared" si="57"/>
        <v>1</v>
      </c>
      <c r="AA470" s="7">
        <f t="shared" si="58"/>
        <v>1</v>
      </c>
      <c r="AB470" s="7" t="b">
        <f t="shared" si="59"/>
        <v>1</v>
      </c>
      <c r="AC470" s="7" t="b">
        <f t="shared" si="60"/>
        <v>0</v>
      </c>
      <c r="AD470" s="7" t="b">
        <f t="shared" si="61"/>
        <v>0</v>
      </c>
      <c r="AE470" s="7" t="b">
        <f t="shared" si="62"/>
        <v>0</v>
      </c>
      <c r="AF470" s="7" t="b">
        <f t="shared" si="63"/>
        <v>0</v>
      </c>
      <c r="AH470" t="b">
        <f>AND(Table252102[[#This Row],[Developmental toxicity]:[Reproductive toxicity]])</f>
        <v>0</v>
      </c>
    </row>
    <row r="471" spans="1:34" x14ac:dyDescent="0.25">
      <c r="A471" s="3">
        <f t="shared" si="56"/>
        <v>470</v>
      </c>
      <c r="B471" s="3" t="s">
        <v>1440</v>
      </c>
      <c r="C471" s="22" t="s">
        <v>1826</v>
      </c>
      <c r="D471" s="22" t="s">
        <v>1827</v>
      </c>
      <c r="E471" s="29" t="s">
        <v>7083</v>
      </c>
      <c r="F471" s="22" t="s">
        <v>1871</v>
      </c>
      <c r="G471" s="6" t="s">
        <v>1870</v>
      </c>
      <c r="H471" s="3" t="s">
        <v>1870</v>
      </c>
      <c r="I471" s="3" t="s">
        <v>7191</v>
      </c>
      <c r="J471" s="3" t="s">
        <v>1876</v>
      </c>
      <c r="K471" s="7" t="e">
        <v>#N/A</v>
      </c>
      <c r="L471" s="7" t="e">
        <v>#N/A</v>
      </c>
      <c r="M471" s="7" t="e">
        <v>#N/A</v>
      </c>
      <c r="N471" s="7" t="e">
        <v>#N/A</v>
      </c>
      <c r="O471" s="7" t="e">
        <v>#N/A</v>
      </c>
      <c r="P471" s="7" t="e">
        <v>#N/A</v>
      </c>
      <c r="Q471" s="7" t="e">
        <v>#N/A</v>
      </c>
      <c r="R471" s="7">
        <v>0</v>
      </c>
      <c r="S471" s="7" t="e">
        <v>#N/A</v>
      </c>
      <c r="T471" s="7" t="e">
        <v>#N/A</v>
      </c>
      <c r="U471" s="7" t="e">
        <v>#N/A</v>
      </c>
      <c r="V471" s="7" t="e">
        <v>#N/A</v>
      </c>
      <c r="W471" s="7" t="e">
        <v>#N/A</v>
      </c>
      <c r="X471" s="7" t="e">
        <v>#N/A</v>
      </c>
      <c r="Y471" s="7">
        <v>1</v>
      </c>
      <c r="Z471" s="7">
        <f t="shared" si="57"/>
        <v>1</v>
      </c>
      <c r="AA471" s="7">
        <f t="shared" si="58"/>
        <v>0</v>
      </c>
      <c r="AB471" s="7" t="b">
        <f t="shared" si="59"/>
        <v>1</v>
      </c>
      <c r="AC471" s="7" t="b">
        <f t="shared" si="60"/>
        <v>1</v>
      </c>
      <c r="AD471" s="7" t="b">
        <f t="shared" si="61"/>
        <v>1</v>
      </c>
      <c r="AE471" s="7" t="b">
        <f t="shared" si="62"/>
        <v>0</v>
      </c>
      <c r="AF471" s="7" t="b">
        <f t="shared" si="63"/>
        <v>1</v>
      </c>
      <c r="AH471" t="b">
        <f>AND(Table252102[[#This Row],[Developmental toxicity]:[Reproductive toxicity]])</f>
        <v>1</v>
      </c>
    </row>
    <row r="472" spans="1:34" x14ac:dyDescent="0.25">
      <c r="A472" s="3">
        <f t="shared" si="56"/>
        <v>471</v>
      </c>
      <c r="B472" s="3"/>
      <c r="C472" s="3" t="s">
        <v>11507</v>
      </c>
      <c r="D472" s="3" t="s">
        <v>11506</v>
      </c>
      <c r="E472" s="29" t="s">
        <v>14791</v>
      </c>
      <c r="F472" s="3" t="s">
        <v>14792</v>
      </c>
      <c r="G472" s="3" t="s">
        <v>14793</v>
      </c>
      <c r="H472" s="3" t="s">
        <v>14793</v>
      </c>
      <c r="I472" s="3" t="s">
        <v>14794</v>
      </c>
      <c r="J472" s="3"/>
      <c r="K472" s="7" t="e">
        <v>#N/A</v>
      </c>
      <c r="L472" s="7" t="e">
        <v>#N/A</v>
      </c>
      <c r="M472" s="7" t="e">
        <v>#N/A</v>
      </c>
      <c r="N472" s="7" t="e">
        <v>#N/A</v>
      </c>
      <c r="O472" s="7" t="e">
        <v>#N/A</v>
      </c>
      <c r="P472" s="7" t="e">
        <v>#N/A</v>
      </c>
      <c r="Q472" s="7" t="e">
        <v>#N/A</v>
      </c>
      <c r="R472" s="7" t="e">
        <v>#N/A</v>
      </c>
      <c r="S472" s="7" t="e">
        <v>#N/A</v>
      </c>
      <c r="T472" s="7" t="e">
        <v>#N/A</v>
      </c>
      <c r="U472" s="7" t="e">
        <v>#N/A</v>
      </c>
      <c r="V472" s="7" t="e">
        <v>#N/A</v>
      </c>
      <c r="W472" s="3">
        <v>1</v>
      </c>
      <c r="X472" s="3" t="e">
        <v>#N/A</v>
      </c>
      <c r="Y472" s="7" t="e">
        <v>#N/A</v>
      </c>
      <c r="Z472" s="7">
        <f t="shared" si="57"/>
        <v>1</v>
      </c>
      <c r="AA472" s="7">
        <f t="shared" si="58"/>
        <v>1</v>
      </c>
      <c r="AB472" s="7" t="b">
        <f t="shared" si="59"/>
        <v>0</v>
      </c>
      <c r="AC472" s="7" t="b">
        <f t="shared" si="60"/>
        <v>1</v>
      </c>
      <c r="AD472" s="7" t="b">
        <f t="shared" si="61"/>
        <v>0</v>
      </c>
      <c r="AE472" s="7" t="b">
        <f t="shared" si="62"/>
        <v>1</v>
      </c>
      <c r="AF472" s="7" t="b">
        <f t="shared" si="63"/>
        <v>0</v>
      </c>
      <c r="AH472" t="b">
        <f>AND(Table252102[[#This Row],[Developmental toxicity]:[Reproductive toxicity]])</f>
        <v>0</v>
      </c>
    </row>
    <row r="473" spans="1:34" x14ac:dyDescent="0.25">
      <c r="A473" s="3">
        <f t="shared" si="56"/>
        <v>472</v>
      </c>
      <c r="B473" s="3"/>
      <c r="C473" s="3" t="s">
        <v>20542</v>
      </c>
      <c r="D473" s="3" t="s">
        <v>19214</v>
      </c>
      <c r="E473" s="29" t="s">
        <v>20297</v>
      </c>
      <c r="F473" s="3" t="s">
        <v>19717</v>
      </c>
      <c r="G473" s="3" t="s">
        <v>19718</v>
      </c>
      <c r="H473" s="3" t="s">
        <v>19719</v>
      </c>
      <c r="I473" s="3" t="s">
        <v>19720</v>
      </c>
      <c r="J473" s="3" t="s">
        <v>20</v>
      </c>
      <c r="K473" s="7" t="e">
        <v>#N/A</v>
      </c>
      <c r="L473" s="7" t="e">
        <v>#N/A</v>
      </c>
      <c r="M473" s="7" t="e">
        <v>#N/A</v>
      </c>
      <c r="N473" s="7" t="e">
        <v>#N/A</v>
      </c>
      <c r="O473" s="7" t="e">
        <v>#N/A</v>
      </c>
      <c r="P473" s="7" t="e">
        <v>#N/A</v>
      </c>
      <c r="Q473" s="7" t="e">
        <v>#N/A</v>
      </c>
      <c r="R473" s="7" t="e">
        <v>#N/A</v>
      </c>
      <c r="S473" s="7" t="e">
        <v>#N/A</v>
      </c>
      <c r="T473" s="7" t="e">
        <v>#N/A</v>
      </c>
      <c r="U473" s="7" t="e">
        <v>#N/A</v>
      </c>
      <c r="V473" s="7" t="e">
        <v>#N/A</v>
      </c>
      <c r="W473" s="7" t="e">
        <v>#N/A</v>
      </c>
      <c r="X473" s="7">
        <v>1</v>
      </c>
      <c r="Y473" s="7" t="e">
        <v>#N/A</v>
      </c>
      <c r="Z473" s="7">
        <f t="shared" si="57"/>
        <v>1</v>
      </c>
      <c r="AA473" s="7">
        <f t="shared" si="58"/>
        <v>1</v>
      </c>
      <c r="AB473" s="7" t="b">
        <f t="shared" si="59"/>
        <v>1</v>
      </c>
      <c r="AC473" s="7" t="b">
        <f t="shared" si="60"/>
        <v>0</v>
      </c>
      <c r="AD473" s="7" t="b">
        <f t="shared" si="61"/>
        <v>0</v>
      </c>
      <c r="AE473" s="7" t="b">
        <f t="shared" si="62"/>
        <v>0</v>
      </c>
      <c r="AF473" s="7" t="b">
        <f t="shared" si="63"/>
        <v>0</v>
      </c>
      <c r="AH473" t="b">
        <f>AND(Table252102[[#This Row],[Developmental toxicity]:[Reproductive toxicity]])</f>
        <v>0</v>
      </c>
    </row>
    <row r="474" spans="1:34" x14ac:dyDescent="0.25">
      <c r="A474" s="3">
        <f t="shared" si="56"/>
        <v>473</v>
      </c>
      <c r="B474" s="3">
        <v>13678</v>
      </c>
      <c r="C474" s="3" t="s">
        <v>980</v>
      </c>
      <c r="D474" s="3" t="s">
        <v>179</v>
      </c>
      <c r="E474" s="29" t="s">
        <v>4029</v>
      </c>
      <c r="F474" s="3" t="s">
        <v>3864</v>
      </c>
      <c r="G474" s="3" t="s">
        <v>180</v>
      </c>
      <c r="H474" s="3" t="s">
        <v>4372</v>
      </c>
      <c r="I474" s="3" t="s">
        <v>4373</v>
      </c>
      <c r="J474" s="3" t="s">
        <v>20</v>
      </c>
      <c r="K474" s="7" t="e">
        <v>#N/A</v>
      </c>
      <c r="L474" s="7">
        <v>1</v>
      </c>
      <c r="M474" s="7" t="e">
        <v>#N/A</v>
      </c>
      <c r="N474" s="7" t="e">
        <v>#N/A</v>
      </c>
      <c r="O474" s="7" t="e">
        <v>#N/A</v>
      </c>
      <c r="P474" s="7" t="e">
        <v>#N/A</v>
      </c>
      <c r="Q474" s="7" t="e">
        <v>#N/A</v>
      </c>
      <c r="R474" s="7" t="e">
        <v>#N/A</v>
      </c>
      <c r="S474" s="7" t="e">
        <v>#N/A</v>
      </c>
      <c r="T474" s="7" t="e">
        <v>#N/A</v>
      </c>
      <c r="U474" s="7" t="e">
        <v>#N/A</v>
      </c>
      <c r="V474" s="7" t="e">
        <v>#N/A</v>
      </c>
      <c r="W474" s="7">
        <v>1</v>
      </c>
      <c r="X474" s="7" t="e">
        <v>#N/A</v>
      </c>
      <c r="Y474" s="7">
        <v>1</v>
      </c>
      <c r="Z474" s="7">
        <f t="shared" si="57"/>
        <v>1</v>
      </c>
      <c r="AA474" s="7">
        <f t="shared" si="58"/>
        <v>1</v>
      </c>
      <c r="AB474" s="7" t="b">
        <f t="shared" si="59"/>
        <v>1</v>
      </c>
      <c r="AC474" s="7" t="b">
        <f t="shared" si="60"/>
        <v>1</v>
      </c>
      <c r="AD474" s="7" t="b">
        <f t="shared" si="61"/>
        <v>0</v>
      </c>
      <c r="AE474" s="7" t="b">
        <f t="shared" si="62"/>
        <v>1</v>
      </c>
      <c r="AF474" s="7" t="b">
        <f t="shared" si="63"/>
        <v>0</v>
      </c>
      <c r="AH474" t="b">
        <f>AND(Table252102[[#This Row],[Developmental toxicity]:[Reproductive toxicity]])</f>
        <v>1</v>
      </c>
    </row>
    <row r="475" spans="1:34" x14ac:dyDescent="0.25">
      <c r="A475" s="3">
        <f t="shared" si="56"/>
        <v>474</v>
      </c>
      <c r="B475" s="3">
        <v>13684</v>
      </c>
      <c r="C475" s="3" t="s">
        <v>981</v>
      </c>
      <c r="D475" s="3" t="s">
        <v>185</v>
      </c>
      <c r="E475" s="29" t="s">
        <v>4032</v>
      </c>
      <c r="F475" s="3" t="s">
        <v>3867</v>
      </c>
      <c r="G475" s="3" t="s">
        <v>186</v>
      </c>
      <c r="H475" s="3" t="s">
        <v>4378</v>
      </c>
      <c r="I475" s="3" t="s">
        <v>4379</v>
      </c>
      <c r="J475" s="3" t="s">
        <v>20</v>
      </c>
      <c r="K475" s="7" t="e">
        <v>#N/A</v>
      </c>
      <c r="L475" s="7">
        <v>1</v>
      </c>
      <c r="M475" s="7" t="e">
        <v>#N/A</v>
      </c>
      <c r="N475" s="7" t="e">
        <v>#N/A</v>
      </c>
      <c r="O475" s="7" t="e">
        <v>#N/A</v>
      </c>
      <c r="P475" s="7" t="e">
        <v>#N/A</v>
      </c>
      <c r="Q475" s="7" t="e">
        <v>#N/A</v>
      </c>
      <c r="R475" s="7" t="e">
        <v>#N/A</v>
      </c>
      <c r="S475" s="7" t="e">
        <v>#N/A</v>
      </c>
      <c r="T475" s="7" t="e">
        <v>#N/A</v>
      </c>
      <c r="U475" s="7" t="e">
        <v>#N/A</v>
      </c>
      <c r="V475" s="7" t="e">
        <v>#N/A</v>
      </c>
      <c r="W475" s="7">
        <v>1</v>
      </c>
      <c r="X475" s="7" t="e">
        <v>#N/A</v>
      </c>
      <c r="Y475" s="7">
        <v>1</v>
      </c>
      <c r="Z475" s="7">
        <f t="shared" si="57"/>
        <v>1</v>
      </c>
      <c r="AA475" s="7">
        <f t="shared" si="58"/>
        <v>1</v>
      </c>
      <c r="AB475" s="7" t="b">
        <f t="shared" si="59"/>
        <v>1</v>
      </c>
      <c r="AC475" s="7" t="b">
        <f t="shared" si="60"/>
        <v>1</v>
      </c>
      <c r="AD475" s="7" t="b">
        <f t="shared" si="61"/>
        <v>0</v>
      </c>
      <c r="AE475" s="7" t="b">
        <f t="shared" si="62"/>
        <v>1</v>
      </c>
      <c r="AF475" s="7" t="b">
        <f t="shared" si="63"/>
        <v>0</v>
      </c>
      <c r="AH475" t="b">
        <f>AND(Table252102[[#This Row],[Developmental toxicity]:[Reproductive toxicity]])</f>
        <v>1</v>
      </c>
    </row>
    <row r="476" spans="1:34" x14ac:dyDescent="0.25">
      <c r="A476" s="3">
        <f t="shared" si="56"/>
        <v>475</v>
      </c>
      <c r="B476" s="3">
        <v>431</v>
      </c>
      <c r="C476" s="3" t="s">
        <v>970</v>
      </c>
      <c r="D476" s="3" t="s">
        <v>5296</v>
      </c>
      <c r="E476" s="29" t="s">
        <v>4845</v>
      </c>
      <c r="F476" s="3" t="s">
        <v>5753</v>
      </c>
      <c r="G476" s="3" t="s">
        <v>971</v>
      </c>
      <c r="H476" s="3" t="s">
        <v>6751</v>
      </c>
      <c r="I476" s="3" t="s">
        <v>6752</v>
      </c>
      <c r="J476" s="3" t="s">
        <v>1431</v>
      </c>
      <c r="K476" s="7" t="e">
        <v>#N/A</v>
      </c>
      <c r="L476" s="7">
        <v>1</v>
      </c>
      <c r="M476" s="7" t="e">
        <v>#N/A</v>
      </c>
      <c r="N476" s="7" t="e">
        <v>#N/A</v>
      </c>
      <c r="O476" s="7" t="e">
        <v>#N/A</v>
      </c>
      <c r="P476" s="7" t="e">
        <v>#N/A</v>
      </c>
      <c r="Q476" s="7" t="e">
        <v>#N/A</v>
      </c>
      <c r="R476" s="7" t="e">
        <v>#N/A</v>
      </c>
      <c r="S476" s="7" t="e">
        <v>#N/A</v>
      </c>
      <c r="T476" s="7" t="e">
        <v>#N/A</v>
      </c>
      <c r="U476" s="7" t="e">
        <v>#N/A</v>
      </c>
      <c r="V476" s="7" t="e">
        <v>#N/A</v>
      </c>
      <c r="W476" s="7" t="e">
        <v>#N/A</v>
      </c>
      <c r="X476" s="7" t="e">
        <v>#N/A</v>
      </c>
      <c r="Y476" s="7">
        <v>1</v>
      </c>
      <c r="Z476" s="7">
        <f t="shared" si="57"/>
        <v>1</v>
      </c>
      <c r="AA476" s="7">
        <f t="shared" si="58"/>
        <v>1</v>
      </c>
      <c r="AB476" s="7" t="b">
        <f t="shared" si="59"/>
        <v>1</v>
      </c>
      <c r="AC476" s="7" t="b">
        <f t="shared" si="60"/>
        <v>0</v>
      </c>
      <c r="AD476" s="7" t="b">
        <f t="shared" si="61"/>
        <v>0</v>
      </c>
      <c r="AE476" s="7" t="b">
        <f t="shared" si="62"/>
        <v>0</v>
      </c>
      <c r="AF476" s="7" t="b">
        <f t="shared" si="63"/>
        <v>0</v>
      </c>
      <c r="AH476" t="b">
        <f>AND(Table252102[[#This Row],[Developmental toxicity]:[Reproductive toxicity]])</f>
        <v>0</v>
      </c>
    </row>
    <row r="477" spans="1:34" x14ac:dyDescent="0.25">
      <c r="A477" s="3">
        <f t="shared" si="56"/>
        <v>476</v>
      </c>
      <c r="B477" s="3" t="s">
        <v>1440</v>
      </c>
      <c r="C477" s="3" t="s">
        <v>2264</v>
      </c>
      <c r="D477" s="3" t="s">
        <v>3175</v>
      </c>
      <c r="E477" s="29" t="s">
        <v>7542</v>
      </c>
      <c r="F477" s="3" t="s">
        <v>8390</v>
      </c>
      <c r="G477" s="3" t="s">
        <v>9606</v>
      </c>
      <c r="H477" s="3" t="s">
        <v>4371</v>
      </c>
      <c r="I477" s="3" t="s">
        <v>9607</v>
      </c>
      <c r="J477" s="3"/>
      <c r="K477" s="7" t="e">
        <v>#N/A</v>
      </c>
      <c r="L477" s="7">
        <v>1</v>
      </c>
      <c r="M477" s="7" t="e">
        <v>#N/A</v>
      </c>
      <c r="N477" s="7" t="e">
        <v>#N/A</v>
      </c>
      <c r="O477" s="7" t="e">
        <v>#N/A</v>
      </c>
      <c r="P477" s="7" t="e">
        <v>#N/A</v>
      </c>
      <c r="Q477" s="7" t="e">
        <v>#N/A</v>
      </c>
      <c r="R477" s="7" t="e">
        <v>#N/A</v>
      </c>
      <c r="S477" s="7" t="e">
        <v>#N/A</v>
      </c>
      <c r="T477" s="7">
        <v>1</v>
      </c>
      <c r="U477" s="7" t="e">
        <v>#N/A</v>
      </c>
      <c r="V477" s="7">
        <v>0</v>
      </c>
      <c r="W477" s="7">
        <v>1</v>
      </c>
      <c r="X477" s="7">
        <v>1</v>
      </c>
      <c r="Y477" s="7">
        <v>1</v>
      </c>
      <c r="Z477" s="7">
        <f t="shared" si="57"/>
        <v>1</v>
      </c>
      <c r="AA477" s="7">
        <f t="shared" si="58"/>
        <v>1</v>
      </c>
      <c r="AB477" s="7" t="b">
        <f t="shared" si="59"/>
        <v>1</v>
      </c>
      <c r="AC477" s="7" t="b">
        <f t="shared" si="60"/>
        <v>1</v>
      </c>
      <c r="AD477" s="7" t="b">
        <f t="shared" si="61"/>
        <v>1</v>
      </c>
      <c r="AE477" s="7" t="b">
        <f t="shared" si="62"/>
        <v>1</v>
      </c>
      <c r="AF477" s="7" t="b">
        <f t="shared" si="63"/>
        <v>1</v>
      </c>
      <c r="AH477" t="b">
        <f>AND(Table252102[[#This Row],[Developmental toxicity]:[Reproductive toxicity]])</f>
        <v>1</v>
      </c>
    </row>
    <row r="478" spans="1:34" x14ac:dyDescent="0.25">
      <c r="A478" s="3">
        <f t="shared" si="56"/>
        <v>477</v>
      </c>
      <c r="B478" s="3"/>
      <c r="C478" s="3" t="s">
        <v>11323</v>
      </c>
      <c r="D478" s="3" t="s">
        <v>17831</v>
      </c>
      <c r="E478" s="29" t="s">
        <v>14463</v>
      </c>
      <c r="F478" s="3" t="s">
        <v>14464</v>
      </c>
      <c r="G478" s="3" t="s">
        <v>14465</v>
      </c>
      <c r="H478" s="3" t="s">
        <v>14466</v>
      </c>
      <c r="I478" s="3" t="s">
        <v>14467</v>
      </c>
      <c r="J478" s="3"/>
      <c r="K478" s="7" t="e">
        <v>#N/A</v>
      </c>
      <c r="L478" s="7" t="e">
        <v>#N/A</v>
      </c>
      <c r="M478" s="7" t="e">
        <v>#N/A</v>
      </c>
      <c r="N478" s="7" t="e">
        <v>#N/A</v>
      </c>
      <c r="O478" s="7" t="e">
        <v>#N/A</v>
      </c>
      <c r="P478" s="7" t="e">
        <v>#N/A</v>
      </c>
      <c r="Q478" s="7" t="e">
        <v>#N/A</v>
      </c>
      <c r="R478" s="7" t="e">
        <v>#N/A</v>
      </c>
      <c r="S478" s="7" t="e">
        <v>#N/A</v>
      </c>
      <c r="T478" s="7" t="e">
        <v>#N/A</v>
      </c>
      <c r="U478" s="7" t="e">
        <v>#N/A</v>
      </c>
      <c r="V478" s="7" t="e">
        <v>#N/A</v>
      </c>
      <c r="W478" s="3">
        <v>1</v>
      </c>
      <c r="X478" s="3">
        <v>1</v>
      </c>
      <c r="Y478" s="7" t="e">
        <v>#N/A</v>
      </c>
      <c r="Z478" s="7">
        <f t="shared" si="57"/>
        <v>1</v>
      </c>
      <c r="AA478" s="7">
        <f t="shared" si="58"/>
        <v>1</v>
      </c>
      <c r="AB478" s="7" t="b">
        <f t="shared" si="59"/>
        <v>1</v>
      </c>
      <c r="AC478" s="7" t="b">
        <f t="shared" si="60"/>
        <v>1</v>
      </c>
      <c r="AD478" s="7" t="b">
        <f t="shared" si="61"/>
        <v>0</v>
      </c>
      <c r="AE478" s="7" t="b">
        <f t="shared" si="62"/>
        <v>1</v>
      </c>
      <c r="AF478" s="7" t="b">
        <f t="shared" si="63"/>
        <v>0</v>
      </c>
      <c r="AH478" t="b">
        <f>AND(Table252102[[#This Row],[Developmental toxicity]:[Reproductive toxicity]])</f>
        <v>1</v>
      </c>
    </row>
    <row r="479" spans="1:34" x14ac:dyDescent="0.25">
      <c r="A479" s="3">
        <f t="shared" si="56"/>
        <v>478</v>
      </c>
      <c r="B479" s="3"/>
      <c r="C479" s="3" t="s">
        <v>20580</v>
      </c>
      <c r="D479" s="3" t="s">
        <v>19253</v>
      </c>
      <c r="E479" s="29" t="s">
        <v>20335</v>
      </c>
      <c r="F479" s="3" t="s">
        <v>19846</v>
      </c>
      <c r="G479" s="3" t="s">
        <v>19847</v>
      </c>
      <c r="H479" s="3" t="s">
        <v>19848</v>
      </c>
      <c r="I479" s="3" t="s">
        <v>19849</v>
      </c>
      <c r="J479" s="3" t="s">
        <v>20</v>
      </c>
      <c r="K479" s="7" t="e">
        <v>#N/A</v>
      </c>
      <c r="L479" s="7" t="e">
        <v>#N/A</v>
      </c>
      <c r="M479" s="7" t="e">
        <v>#N/A</v>
      </c>
      <c r="N479" s="7" t="e">
        <v>#N/A</v>
      </c>
      <c r="O479" s="7" t="e">
        <v>#N/A</v>
      </c>
      <c r="P479" s="7" t="e">
        <v>#N/A</v>
      </c>
      <c r="Q479" s="7" t="e">
        <v>#N/A</v>
      </c>
      <c r="R479" s="7" t="e">
        <v>#N/A</v>
      </c>
      <c r="S479" s="7" t="e">
        <v>#N/A</v>
      </c>
      <c r="T479" s="7" t="e">
        <v>#N/A</v>
      </c>
      <c r="U479" s="7" t="e">
        <v>#N/A</v>
      </c>
      <c r="V479" s="7" t="e">
        <v>#N/A</v>
      </c>
      <c r="W479" s="7" t="e">
        <v>#N/A</v>
      </c>
      <c r="X479" s="7">
        <v>1</v>
      </c>
      <c r="Y479" s="7" t="e">
        <v>#N/A</v>
      </c>
      <c r="Z479" s="7">
        <f t="shared" si="57"/>
        <v>1</v>
      </c>
      <c r="AA479" s="7">
        <f t="shared" si="58"/>
        <v>1</v>
      </c>
      <c r="AB479" s="7" t="b">
        <f t="shared" si="59"/>
        <v>1</v>
      </c>
      <c r="AC479" s="7" t="b">
        <f t="shared" si="60"/>
        <v>0</v>
      </c>
      <c r="AD479" s="7" t="b">
        <f t="shared" si="61"/>
        <v>0</v>
      </c>
      <c r="AE479" s="7" t="b">
        <f t="shared" si="62"/>
        <v>0</v>
      </c>
      <c r="AF479" s="7" t="b">
        <f t="shared" si="63"/>
        <v>0</v>
      </c>
      <c r="AH479" t="b">
        <f>AND(Table252102[[#This Row],[Developmental toxicity]:[Reproductive toxicity]])</f>
        <v>0</v>
      </c>
    </row>
    <row r="480" spans="1:34" x14ac:dyDescent="0.25">
      <c r="A480" s="3">
        <f t="shared" si="56"/>
        <v>479</v>
      </c>
      <c r="B480" s="3"/>
      <c r="C480" s="3" t="s">
        <v>11788</v>
      </c>
      <c r="D480" s="3" t="s">
        <v>11787</v>
      </c>
      <c r="E480" s="29" t="s">
        <v>15316</v>
      </c>
      <c r="F480" s="3" t="s">
        <v>15317</v>
      </c>
      <c r="G480" s="3" t="s">
        <v>15318</v>
      </c>
      <c r="H480" s="3" t="s">
        <v>15318</v>
      </c>
      <c r="I480" s="3" t="s">
        <v>15319</v>
      </c>
      <c r="J480" s="3"/>
      <c r="K480" s="7" t="e">
        <v>#N/A</v>
      </c>
      <c r="L480" s="7" t="e">
        <v>#N/A</v>
      </c>
      <c r="M480" s="7" t="e">
        <v>#N/A</v>
      </c>
      <c r="N480" s="7" t="e">
        <v>#N/A</v>
      </c>
      <c r="O480" s="7" t="e">
        <v>#N/A</v>
      </c>
      <c r="P480" s="7" t="e">
        <v>#N/A</v>
      </c>
      <c r="Q480" s="7" t="e">
        <v>#N/A</v>
      </c>
      <c r="R480" s="7" t="e">
        <v>#N/A</v>
      </c>
      <c r="S480" s="7" t="e">
        <v>#N/A</v>
      </c>
      <c r="T480" s="7" t="e">
        <v>#N/A</v>
      </c>
      <c r="U480" s="7" t="e">
        <v>#N/A</v>
      </c>
      <c r="V480" s="7" t="e">
        <v>#N/A</v>
      </c>
      <c r="W480" s="3">
        <v>1</v>
      </c>
      <c r="X480" s="3" t="e">
        <v>#N/A</v>
      </c>
      <c r="Y480" s="7" t="e">
        <v>#N/A</v>
      </c>
      <c r="Z480" s="7">
        <f t="shared" si="57"/>
        <v>1</v>
      </c>
      <c r="AA480" s="7">
        <f t="shared" si="58"/>
        <v>1</v>
      </c>
      <c r="AB480" s="7" t="b">
        <f t="shared" si="59"/>
        <v>0</v>
      </c>
      <c r="AC480" s="7" t="b">
        <f t="shared" si="60"/>
        <v>1</v>
      </c>
      <c r="AD480" s="7" t="b">
        <f t="shared" si="61"/>
        <v>0</v>
      </c>
      <c r="AE480" s="7" t="b">
        <f t="shared" si="62"/>
        <v>1</v>
      </c>
      <c r="AF480" s="7" t="b">
        <f t="shared" si="63"/>
        <v>0</v>
      </c>
      <c r="AH480" t="b">
        <f>AND(Table252102[[#This Row],[Developmental toxicity]:[Reproductive toxicity]])</f>
        <v>0</v>
      </c>
    </row>
    <row r="481" spans="1:34" x14ac:dyDescent="0.25">
      <c r="A481" s="3">
        <f t="shared" si="56"/>
        <v>480</v>
      </c>
      <c r="B481" s="3"/>
      <c r="C481" s="3" t="s">
        <v>10996</v>
      </c>
      <c r="D481" s="3" t="s">
        <v>10995</v>
      </c>
      <c r="E481" s="29" t="s">
        <v>13848</v>
      </c>
      <c r="F481" s="3" t="s">
        <v>13849</v>
      </c>
      <c r="G481" s="3" t="s">
        <v>13850</v>
      </c>
      <c r="H481" s="3" t="s">
        <v>13851</v>
      </c>
      <c r="I481" s="3" t="s">
        <v>13852</v>
      </c>
      <c r="J481" s="3"/>
      <c r="K481" s="7" t="e">
        <v>#N/A</v>
      </c>
      <c r="L481" s="7" t="e">
        <v>#N/A</v>
      </c>
      <c r="M481" s="7" t="e">
        <v>#N/A</v>
      </c>
      <c r="N481" s="7" t="e">
        <v>#N/A</v>
      </c>
      <c r="O481" s="7" t="e">
        <v>#N/A</v>
      </c>
      <c r="P481" s="7" t="e">
        <v>#N/A</v>
      </c>
      <c r="Q481" s="7" t="e">
        <v>#N/A</v>
      </c>
      <c r="R481" s="7" t="e">
        <v>#N/A</v>
      </c>
      <c r="S481" s="7" t="e">
        <v>#N/A</v>
      </c>
      <c r="T481" s="7" t="e">
        <v>#N/A</v>
      </c>
      <c r="U481" s="7" t="e">
        <v>#N/A</v>
      </c>
      <c r="V481" s="7" t="e">
        <v>#N/A</v>
      </c>
      <c r="W481" s="3">
        <v>1</v>
      </c>
      <c r="X481" s="3" t="e">
        <v>#N/A</v>
      </c>
      <c r="Y481" s="7" t="e">
        <v>#N/A</v>
      </c>
      <c r="Z481" s="7">
        <f t="shared" si="57"/>
        <v>1</v>
      </c>
      <c r="AA481" s="7">
        <f t="shared" si="58"/>
        <v>1</v>
      </c>
      <c r="AB481" s="7" t="b">
        <f t="shared" si="59"/>
        <v>0</v>
      </c>
      <c r="AC481" s="7" t="b">
        <f t="shared" si="60"/>
        <v>1</v>
      </c>
      <c r="AD481" s="7" t="b">
        <f t="shared" si="61"/>
        <v>0</v>
      </c>
      <c r="AE481" s="7" t="b">
        <f t="shared" si="62"/>
        <v>1</v>
      </c>
      <c r="AF481" s="7" t="b">
        <f t="shared" si="63"/>
        <v>0</v>
      </c>
      <c r="AH481" t="b">
        <f>AND(Table252102[[#This Row],[Developmental toxicity]:[Reproductive toxicity]])</f>
        <v>0</v>
      </c>
    </row>
    <row r="482" spans="1:34" x14ac:dyDescent="0.25">
      <c r="A482" s="3">
        <f t="shared" si="56"/>
        <v>481</v>
      </c>
      <c r="B482" s="3" t="s">
        <v>1440</v>
      </c>
      <c r="C482" s="3" t="s">
        <v>2399</v>
      </c>
      <c r="D482" s="3" t="s">
        <v>3326</v>
      </c>
      <c r="E482" s="12" t="s">
        <v>7676</v>
      </c>
      <c r="F482" t="s">
        <v>8517</v>
      </c>
      <c r="G482" t="s">
        <v>9885</v>
      </c>
      <c r="H482" t="s">
        <v>9886</v>
      </c>
      <c r="I482" t="s">
        <v>9887</v>
      </c>
      <c r="J482" s="3"/>
      <c r="K482" s="7" t="e">
        <v>#N/A</v>
      </c>
      <c r="L482" s="7" t="e">
        <v>#N/A</v>
      </c>
      <c r="M482" s="7" t="e">
        <v>#N/A</v>
      </c>
      <c r="N482" s="7" t="e">
        <v>#N/A</v>
      </c>
      <c r="O482" s="7" t="e">
        <v>#N/A</v>
      </c>
      <c r="P482" s="7" t="e">
        <v>#N/A</v>
      </c>
      <c r="Q482" s="7" t="e">
        <v>#N/A</v>
      </c>
      <c r="R482" s="7" t="e">
        <v>#N/A</v>
      </c>
      <c r="S482" s="7" t="e">
        <v>#N/A</v>
      </c>
      <c r="T482" s="7">
        <v>0</v>
      </c>
      <c r="U482" s="7">
        <v>0</v>
      </c>
      <c r="V482" s="7" t="e">
        <v>#N/A</v>
      </c>
      <c r="W482" s="7" t="e">
        <v>#N/A</v>
      </c>
      <c r="X482" s="7">
        <v>0</v>
      </c>
      <c r="Y482" s="7" t="e">
        <v>#N/A</v>
      </c>
      <c r="Z482" s="7">
        <f t="shared" si="57"/>
        <v>0</v>
      </c>
      <c r="AA482" s="7">
        <f t="shared" si="58"/>
        <v>0</v>
      </c>
      <c r="AB482" s="7" t="b">
        <f t="shared" si="59"/>
        <v>1</v>
      </c>
      <c r="AC482" s="7" t="b">
        <f t="shared" si="60"/>
        <v>0</v>
      </c>
      <c r="AD482" s="7" t="b">
        <f t="shared" si="61"/>
        <v>1</v>
      </c>
      <c r="AE482" s="7" t="b">
        <f t="shared" si="62"/>
        <v>0</v>
      </c>
      <c r="AF482" s="7" t="b">
        <f t="shared" si="63"/>
        <v>1</v>
      </c>
      <c r="AH482" t="b">
        <f>AND(Table252102[[#This Row],[Developmental toxicity]:[Reproductive toxicity]])</f>
        <v>0</v>
      </c>
    </row>
    <row r="483" spans="1:34" x14ac:dyDescent="0.25">
      <c r="A483" s="3">
        <f t="shared" si="56"/>
        <v>482</v>
      </c>
      <c r="B483" s="3"/>
      <c r="C483" s="3" t="s">
        <v>20627</v>
      </c>
      <c r="D483" s="3" t="s">
        <v>19301</v>
      </c>
      <c r="E483" s="29" t="s">
        <v>20382</v>
      </c>
      <c r="F483" s="3" t="s">
        <v>20007</v>
      </c>
      <c r="G483" s="3" t="s">
        <v>20008</v>
      </c>
      <c r="H483" s="3" t="s">
        <v>20008</v>
      </c>
      <c r="I483" s="3" t="s">
        <v>20009</v>
      </c>
      <c r="J483" s="3" t="s">
        <v>20</v>
      </c>
      <c r="K483" s="7" t="e">
        <v>#N/A</v>
      </c>
      <c r="L483" s="7" t="e">
        <v>#N/A</v>
      </c>
      <c r="M483" s="7" t="e">
        <v>#N/A</v>
      </c>
      <c r="N483" s="7" t="e">
        <v>#N/A</v>
      </c>
      <c r="O483" s="7" t="e">
        <v>#N/A</v>
      </c>
      <c r="P483" s="7" t="e">
        <v>#N/A</v>
      </c>
      <c r="Q483" s="7" t="e">
        <v>#N/A</v>
      </c>
      <c r="R483" s="7" t="e">
        <v>#N/A</v>
      </c>
      <c r="S483" s="7" t="e">
        <v>#N/A</v>
      </c>
      <c r="T483" s="7" t="e">
        <v>#N/A</v>
      </c>
      <c r="U483" s="7" t="e">
        <v>#N/A</v>
      </c>
      <c r="V483" s="7" t="e">
        <v>#N/A</v>
      </c>
      <c r="W483" s="7" t="e">
        <v>#N/A</v>
      </c>
      <c r="X483" s="7">
        <v>0</v>
      </c>
      <c r="Y483" s="7" t="e">
        <v>#N/A</v>
      </c>
      <c r="Z483" s="7">
        <f t="shared" si="57"/>
        <v>0</v>
      </c>
      <c r="AA483" s="7">
        <f t="shared" si="58"/>
        <v>0</v>
      </c>
      <c r="AB483" s="7" t="b">
        <f t="shared" si="59"/>
        <v>1</v>
      </c>
      <c r="AC483" s="7" t="b">
        <f t="shared" si="60"/>
        <v>0</v>
      </c>
      <c r="AD483" s="7" t="b">
        <f t="shared" si="61"/>
        <v>0</v>
      </c>
      <c r="AE483" s="7" t="b">
        <f t="shared" si="62"/>
        <v>0</v>
      </c>
      <c r="AF483" s="7" t="b">
        <f t="shared" si="63"/>
        <v>0</v>
      </c>
      <c r="AH483" t="b">
        <f>AND(Table252102[[#This Row],[Developmental toxicity]:[Reproductive toxicity]])</f>
        <v>0</v>
      </c>
    </row>
    <row r="484" spans="1:34" x14ac:dyDescent="0.25">
      <c r="A484" s="3">
        <f t="shared" si="56"/>
        <v>483</v>
      </c>
      <c r="B484" s="3"/>
      <c r="C484" s="3" t="s">
        <v>12049</v>
      </c>
      <c r="D484" s="3" t="s">
        <v>12048</v>
      </c>
      <c r="E484" s="29" t="s">
        <v>15717</v>
      </c>
      <c r="F484" s="3" t="s">
        <v>15718</v>
      </c>
      <c r="G484" s="3" t="s">
        <v>15719</v>
      </c>
      <c r="H484" s="3" t="s">
        <v>15719</v>
      </c>
      <c r="I484" s="3" t="s">
        <v>15720</v>
      </c>
      <c r="J484" s="3"/>
      <c r="K484" s="7" t="e">
        <v>#N/A</v>
      </c>
      <c r="L484" s="7" t="e">
        <v>#N/A</v>
      </c>
      <c r="M484" s="7" t="e">
        <v>#N/A</v>
      </c>
      <c r="N484" s="7" t="e">
        <v>#N/A</v>
      </c>
      <c r="O484" s="7" t="e">
        <v>#N/A</v>
      </c>
      <c r="P484" s="7" t="e">
        <v>#N/A</v>
      </c>
      <c r="Q484" s="7" t="e">
        <v>#N/A</v>
      </c>
      <c r="R484" s="7" t="e">
        <v>#N/A</v>
      </c>
      <c r="S484" s="7" t="e">
        <v>#N/A</v>
      </c>
      <c r="T484" s="7" t="e">
        <v>#N/A</v>
      </c>
      <c r="U484" s="7" t="e">
        <v>#N/A</v>
      </c>
      <c r="V484" s="7" t="e">
        <v>#N/A</v>
      </c>
      <c r="W484" s="3">
        <v>0</v>
      </c>
      <c r="X484" s="3" t="e">
        <v>#N/A</v>
      </c>
      <c r="Y484" s="7" t="e">
        <v>#N/A</v>
      </c>
      <c r="Z484" s="7">
        <f t="shared" si="57"/>
        <v>0</v>
      </c>
      <c r="AA484" s="7">
        <f t="shared" si="58"/>
        <v>0</v>
      </c>
      <c r="AB484" s="7" t="b">
        <f t="shared" si="59"/>
        <v>0</v>
      </c>
      <c r="AC484" s="7" t="b">
        <f t="shared" si="60"/>
        <v>1</v>
      </c>
      <c r="AD484" s="7" t="b">
        <f t="shared" si="61"/>
        <v>0</v>
      </c>
      <c r="AE484" s="7" t="b">
        <f t="shared" si="62"/>
        <v>1</v>
      </c>
      <c r="AF484" s="7" t="b">
        <f t="shared" si="63"/>
        <v>0</v>
      </c>
      <c r="AH484" t="b">
        <f>AND(Table252102[[#This Row],[Developmental toxicity]:[Reproductive toxicity]])</f>
        <v>0</v>
      </c>
    </row>
    <row r="485" spans="1:34" x14ac:dyDescent="0.25">
      <c r="A485" s="3">
        <f t="shared" si="56"/>
        <v>484</v>
      </c>
      <c r="B485" s="3"/>
      <c r="C485" s="3" t="s">
        <v>20485</v>
      </c>
      <c r="D485" s="3" t="s">
        <v>19157</v>
      </c>
      <c r="E485" s="29" t="s">
        <v>20240</v>
      </c>
      <c r="F485" s="3" t="s">
        <v>19518</v>
      </c>
      <c r="G485" s="3" t="s">
        <v>19519</v>
      </c>
      <c r="H485" s="3" t="s">
        <v>19520</v>
      </c>
      <c r="I485" s="3" t="s">
        <v>19521</v>
      </c>
      <c r="J485" s="3" t="s">
        <v>20</v>
      </c>
      <c r="K485" s="7" t="e">
        <v>#N/A</v>
      </c>
      <c r="L485" s="7" t="e">
        <v>#N/A</v>
      </c>
      <c r="M485" s="7" t="e">
        <v>#N/A</v>
      </c>
      <c r="N485" s="7" t="e">
        <v>#N/A</v>
      </c>
      <c r="O485" s="7" t="e">
        <v>#N/A</v>
      </c>
      <c r="P485" s="7" t="e">
        <v>#N/A</v>
      </c>
      <c r="Q485" s="7" t="e">
        <v>#N/A</v>
      </c>
      <c r="R485" s="7" t="e">
        <v>#N/A</v>
      </c>
      <c r="S485" s="7" t="e">
        <v>#N/A</v>
      </c>
      <c r="T485" s="7" t="e">
        <v>#N/A</v>
      </c>
      <c r="U485" s="7" t="e">
        <v>#N/A</v>
      </c>
      <c r="V485" s="7" t="e">
        <v>#N/A</v>
      </c>
      <c r="W485" s="7" t="e">
        <v>#N/A</v>
      </c>
      <c r="X485" s="7">
        <v>0</v>
      </c>
      <c r="Y485" s="7" t="e">
        <v>#N/A</v>
      </c>
      <c r="Z485" s="7">
        <f t="shared" si="57"/>
        <v>0</v>
      </c>
      <c r="AA485" s="7">
        <f t="shared" si="58"/>
        <v>0</v>
      </c>
      <c r="AB485" s="7" t="b">
        <f t="shared" si="59"/>
        <v>1</v>
      </c>
      <c r="AC485" s="7" t="b">
        <f t="shared" si="60"/>
        <v>0</v>
      </c>
      <c r="AD485" s="7" t="b">
        <f t="shared" si="61"/>
        <v>0</v>
      </c>
      <c r="AE485" s="7" t="b">
        <f t="shared" si="62"/>
        <v>0</v>
      </c>
      <c r="AF485" s="7" t="b">
        <f t="shared" si="63"/>
        <v>0</v>
      </c>
      <c r="AH485" t="b">
        <f>AND(Table252102[[#This Row],[Developmental toxicity]:[Reproductive toxicity]])</f>
        <v>0</v>
      </c>
    </row>
    <row r="486" spans="1:34" x14ac:dyDescent="0.25">
      <c r="A486" s="3">
        <f t="shared" si="56"/>
        <v>485</v>
      </c>
      <c r="B486" s="3"/>
      <c r="C486" s="3" t="s">
        <v>20491</v>
      </c>
      <c r="D486" s="3" t="s">
        <v>19163</v>
      </c>
      <c r="E486" s="29" t="s">
        <v>20246</v>
      </c>
      <c r="F486" s="3" t="s">
        <v>19542</v>
      </c>
      <c r="G486" s="3" t="s">
        <v>19543</v>
      </c>
      <c r="H486" s="3" t="s">
        <v>19544</v>
      </c>
      <c r="I486" s="3" t="s">
        <v>19545</v>
      </c>
      <c r="J486" s="3" t="s">
        <v>20</v>
      </c>
      <c r="K486" s="7" t="e">
        <v>#N/A</v>
      </c>
      <c r="L486" s="7" t="e">
        <v>#N/A</v>
      </c>
      <c r="M486" s="7" t="e">
        <v>#N/A</v>
      </c>
      <c r="N486" s="7" t="e">
        <v>#N/A</v>
      </c>
      <c r="O486" s="7" t="e">
        <v>#N/A</v>
      </c>
      <c r="P486" s="7" t="e">
        <v>#N/A</v>
      </c>
      <c r="Q486" s="7" t="e">
        <v>#N/A</v>
      </c>
      <c r="R486" s="7" t="e">
        <v>#N/A</v>
      </c>
      <c r="S486" s="7" t="e">
        <v>#N/A</v>
      </c>
      <c r="T486" s="7" t="e">
        <v>#N/A</v>
      </c>
      <c r="U486" s="7" t="e">
        <v>#N/A</v>
      </c>
      <c r="V486" s="7" t="e">
        <v>#N/A</v>
      </c>
      <c r="W486" s="7" t="e">
        <v>#N/A</v>
      </c>
      <c r="X486" s="7">
        <v>0</v>
      </c>
      <c r="Y486" s="7" t="e">
        <v>#N/A</v>
      </c>
      <c r="Z486" s="7">
        <f t="shared" si="57"/>
        <v>0</v>
      </c>
      <c r="AA486" s="7">
        <f t="shared" si="58"/>
        <v>0</v>
      </c>
      <c r="AB486" s="7" t="b">
        <f t="shared" si="59"/>
        <v>1</v>
      </c>
      <c r="AC486" s="7" t="b">
        <f t="shared" si="60"/>
        <v>0</v>
      </c>
      <c r="AD486" s="7" t="b">
        <f t="shared" si="61"/>
        <v>0</v>
      </c>
      <c r="AE486" s="7" t="b">
        <f t="shared" si="62"/>
        <v>0</v>
      </c>
      <c r="AF486" s="7" t="b">
        <f t="shared" si="63"/>
        <v>0</v>
      </c>
      <c r="AH486" t="b">
        <f>AND(Table252102[[#This Row],[Developmental toxicity]:[Reproductive toxicity]])</f>
        <v>0</v>
      </c>
    </row>
    <row r="487" spans="1:34" x14ac:dyDescent="0.25">
      <c r="A487" s="3">
        <f t="shared" si="56"/>
        <v>486</v>
      </c>
      <c r="B487" s="3" t="s">
        <v>1440</v>
      </c>
      <c r="C487" s="3" t="s">
        <v>2205</v>
      </c>
      <c r="D487" s="3" t="s">
        <v>3107</v>
      </c>
      <c r="E487" s="12" t="s">
        <v>7484</v>
      </c>
      <c r="F487" t="s">
        <v>8332</v>
      </c>
      <c r="G487" t="s">
        <v>9469</v>
      </c>
      <c r="H487" t="s">
        <v>9470</v>
      </c>
      <c r="I487" t="s">
        <v>9471</v>
      </c>
      <c r="J487" s="3"/>
      <c r="K487" s="7" t="e">
        <v>#N/A</v>
      </c>
      <c r="L487" s="7" t="e">
        <v>#N/A</v>
      </c>
      <c r="M487" s="7" t="e">
        <v>#N/A</v>
      </c>
      <c r="N487" s="7" t="e">
        <v>#N/A</v>
      </c>
      <c r="O487" s="7" t="e">
        <v>#N/A</v>
      </c>
      <c r="P487" s="7" t="e">
        <v>#N/A</v>
      </c>
      <c r="Q487" s="7" t="e">
        <v>#N/A</v>
      </c>
      <c r="R487" s="7" t="e">
        <v>#N/A</v>
      </c>
      <c r="S487" s="7" t="e">
        <v>#N/A</v>
      </c>
      <c r="T487" s="7">
        <v>0</v>
      </c>
      <c r="U487" s="7" t="e">
        <v>#N/A</v>
      </c>
      <c r="V487" s="7" t="e">
        <v>#N/A</v>
      </c>
      <c r="W487" s="7" t="e">
        <v>#N/A</v>
      </c>
      <c r="X487" s="7" t="e">
        <v>#N/A</v>
      </c>
      <c r="Y487" s="7" t="e">
        <v>#N/A</v>
      </c>
      <c r="Z487" s="7">
        <f t="shared" si="57"/>
        <v>0</v>
      </c>
      <c r="AA487" s="7">
        <f t="shared" si="58"/>
        <v>0</v>
      </c>
      <c r="AB487" s="7" t="b">
        <f t="shared" si="59"/>
        <v>1</v>
      </c>
      <c r="AC487" s="7" t="b">
        <f t="shared" si="60"/>
        <v>0</v>
      </c>
      <c r="AD487" s="7" t="b">
        <f t="shared" si="61"/>
        <v>1</v>
      </c>
      <c r="AE487" s="7" t="b">
        <f t="shared" si="62"/>
        <v>0</v>
      </c>
      <c r="AF487" s="7" t="b">
        <f t="shared" si="63"/>
        <v>0</v>
      </c>
      <c r="AH487" t="b">
        <f>AND(Table252102[[#This Row],[Developmental toxicity]:[Reproductive toxicity]])</f>
        <v>0</v>
      </c>
    </row>
    <row r="488" spans="1:34" x14ac:dyDescent="0.25">
      <c r="A488" s="3">
        <f t="shared" si="56"/>
        <v>487</v>
      </c>
      <c r="B488" s="3" t="s">
        <v>1440</v>
      </c>
      <c r="C488" s="3" t="s">
        <v>2026</v>
      </c>
      <c r="D488" s="3" t="s">
        <v>2905</v>
      </c>
      <c r="E488" s="12" t="s">
        <v>7307</v>
      </c>
      <c r="F488" t="s">
        <v>8156</v>
      </c>
      <c r="G488" t="s">
        <v>9093</v>
      </c>
      <c r="H488" t="s">
        <v>9093</v>
      </c>
      <c r="I488" t="s">
        <v>9094</v>
      </c>
      <c r="J488" s="3"/>
      <c r="K488" s="7" t="e">
        <v>#N/A</v>
      </c>
      <c r="L488" s="7" t="e">
        <v>#N/A</v>
      </c>
      <c r="M488" s="7" t="e">
        <v>#N/A</v>
      </c>
      <c r="N488" s="7" t="e">
        <v>#N/A</v>
      </c>
      <c r="O488" s="7" t="e">
        <v>#N/A</v>
      </c>
      <c r="P488" s="7" t="e">
        <v>#N/A</v>
      </c>
      <c r="Q488" s="7" t="e">
        <v>#N/A</v>
      </c>
      <c r="R488" s="7" t="e">
        <v>#N/A</v>
      </c>
      <c r="S488" s="7" t="e">
        <v>#N/A</v>
      </c>
      <c r="T488" s="7">
        <v>0</v>
      </c>
      <c r="U488" s="7" t="e">
        <v>#N/A</v>
      </c>
      <c r="V488" s="7" t="e">
        <v>#N/A</v>
      </c>
      <c r="W488" s="7" t="e">
        <v>#N/A</v>
      </c>
      <c r="X488" s="7" t="e">
        <v>#N/A</v>
      </c>
      <c r="Y488" s="7" t="e">
        <v>#N/A</v>
      </c>
      <c r="Z488" s="7">
        <f t="shared" si="57"/>
        <v>0</v>
      </c>
      <c r="AA488" s="7">
        <f t="shared" si="58"/>
        <v>0</v>
      </c>
      <c r="AB488" s="7" t="b">
        <f t="shared" si="59"/>
        <v>1</v>
      </c>
      <c r="AC488" s="7" t="b">
        <f t="shared" si="60"/>
        <v>0</v>
      </c>
      <c r="AD488" s="7" t="b">
        <f t="shared" si="61"/>
        <v>1</v>
      </c>
      <c r="AE488" s="7" t="b">
        <f t="shared" si="62"/>
        <v>0</v>
      </c>
      <c r="AF488" s="7" t="b">
        <f t="shared" si="63"/>
        <v>0</v>
      </c>
      <c r="AH488" t="b">
        <f>AND(Table252102[[#This Row],[Developmental toxicity]:[Reproductive toxicity]])</f>
        <v>0</v>
      </c>
    </row>
    <row r="489" spans="1:34" x14ac:dyDescent="0.25">
      <c r="A489" s="3">
        <f t="shared" si="56"/>
        <v>488</v>
      </c>
      <c r="B489" s="3" t="s">
        <v>1440</v>
      </c>
      <c r="C489" s="3" t="s">
        <v>1952</v>
      </c>
      <c r="D489" s="3" t="s">
        <v>2818</v>
      </c>
      <c r="E489" s="12" t="s">
        <v>7235</v>
      </c>
      <c r="F489" t="s">
        <v>8084</v>
      </c>
      <c r="G489" t="s">
        <v>8947</v>
      </c>
      <c r="H489" t="s">
        <v>8947</v>
      </c>
      <c r="I489" t="s">
        <v>8948</v>
      </c>
      <c r="J489" s="3"/>
      <c r="K489" s="7" t="e">
        <v>#N/A</v>
      </c>
      <c r="L489" s="7" t="e">
        <v>#N/A</v>
      </c>
      <c r="M489" s="7" t="e">
        <v>#N/A</v>
      </c>
      <c r="N489" s="7" t="e">
        <v>#N/A</v>
      </c>
      <c r="O489" s="7" t="e">
        <v>#N/A</v>
      </c>
      <c r="P489" s="7" t="e">
        <v>#N/A</v>
      </c>
      <c r="Q489" s="7" t="e">
        <v>#N/A</v>
      </c>
      <c r="R489" s="7" t="e">
        <v>#N/A</v>
      </c>
      <c r="S489" s="7" t="e">
        <v>#N/A</v>
      </c>
      <c r="T489" s="7">
        <v>0</v>
      </c>
      <c r="U489" s="7" t="e">
        <v>#N/A</v>
      </c>
      <c r="V489" s="7" t="e">
        <v>#N/A</v>
      </c>
      <c r="W489" s="7" t="e">
        <v>#N/A</v>
      </c>
      <c r="X489" s="7" t="e">
        <v>#N/A</v>
      </c>
      <c r="Y489" s="7" t="e">
        <v>#N/A</v>
      </c>
      <c r="Z489" s="7">
        <f t="shared" si="57"/>
        <v>0</v>
      </c>
      <c r="AA489" s="7">
        <f t="shared" si="58"/>
        <v>0</v>
      </c>
      <c r="AB489" s="7" t="b">
        <f t="shared" si="59"/>
        <v>1</v>
      </c>
      <c r="AC489" s="7" t="b">
        <f t="shared" si="60"/>
        <v>0</v>
      </c>
      <c r="AD489" s="7" t="b">
        <f t="shared" si="61"/>
        <v>1</v>
      </c>
      <c r="AE489" s="7" t="b">
        <f t="shared" si="62"/>
        <v>0</v>
      </c>
      <c r="AF489" s="7" t="b">
        <f t="shared" si="63"/>
        <v>0</v>
      </c>
      <c r="AH489" t="b">
        <f>AND(Table252102[[#This Row],[Developmental toxicity]:[Reproductive toxicity]])</f>
        <v>0</v>
      </c>
    </row>
    <row r="490" spans="1:34" x14ac:dyDescent="0.25">
      <c r="A490" s="3">
        <f t="shared" si="56"/>
        <v>489</v>
      </c>
      <c r="B490" s="3"/>
      <c r="C490" s="3" t="s">
        <v>12364</v>
      </c>
      <c r="D490" s="3" t="s">
        <v>12363</v>
      </c>
      <c r="E490" s="29" t="s">
        <v>16206</v>
      </c>
      <c r="F490" s="3" t="s">
        <v>16207</v>
      </c>
      <c r="G490" s="3" t="s">
        <v>16208</v>
      </c>
      <c r="H490" s="3" t="s">
        <v>16208</v>
      </c>
      <c r="I490" s="3" t="s">
        <v>16209</v>
      </c>
      <c r="J490" s="3"/>
      <c r="K490" s="7" t="e">
        <v>#N/A</v>
      </c>
      <c r="L490" s="7" t="e">
        <v>#N/A</v>
      </c>
      <c r="M490" s="7" t="e">
        <v>#N/A</v>
      </c>
      <c r="N490" s="7" t="e">
        <v>#N/A</v>
      </c>
      <c r="O490" s="7" t="e">
        <v>#N/A</v>
      </c>
      <c r="P490" s="7" t="e">
        <v>#N/A</v>
      </c>
      <c r="Q490" s="7" t="e">
        <v>#N/A</v>
      </c>
      <c r="R490" s="7" t="e">
        <v>#N/A</v>
      </c>
      <c r="S490" s="7" t="e">
        <v>#N/A</v>
      </c>
      <c r="T490" s="7" t="e">
        <v>#N/A</v>
      </c>
      <c r="U490" s="7" t="e">
        <v>#N/A</v>
      </c>
      <c r="V490" s="7" t="e">
        <v>#N/A</v>
      </c>
      <c r="W490" s="3">
        <v>0</v>
      </c>
      <c r="X490" s="3" t="e">
        <v>#N/A</v>
      </c>
      <c r="Y490" s="7" t="e">
        <v>#N/A</v>
      </c>
      <c r="Z490" s="7">
        <f t="shared" si="57"/>
        <v>0</v>
      </c>
      <c r="AA490" s="7">
        <f t="shared" si="58"/>
        <v>0</v>
      </c>
      <c r="AB490" s="7" t="b">
        <f t="shared" si="59"/>
        <v>0</v>
      </c>
      <c r="AC490" s="7" t="b">
        <f t="shared" si="60"/>
        <v>1</v>
      </c>
      <c r="AD490" s="7" t="b">
        <f t="shared" si="61"/>
        <v>0</v>
      </c>
      <c r="AE490" s="7" t="b">
        <f t="shared" si="62"/>
        <v>1</v>
      </c>
      <c r="AF490" s="7" t="b">
        <f t="shared" si="63"/>
        <v>0</v>
      </c>
      <c r="AH490" t="b">
        <f>AND(Table252102[[#This Row],[Developmental toxicity]:[Reproductive toxicity]])</f>
        <v>0</v>
      </c>
    </row>
    <row r="491" spans="1:34" x14ac:dyDescent="0.25">
      <c r="A491" s="3">
        <f t="shared" si="56"/>
        <v>490</v>
      </c>
      <c r="B491" s="3"/>
      <c r="C491" s="3" t="s">
        <v>12948</v>
      </c>
      <c r="D491" s="3" t="s">
        <v>12947</v>
      </c>
      <c r="E491" s="29" t="s">
        <v>17094</v>
      </c>
      <c r="F491" s="3" t="s">
        <v>17095</v>
      </c>
      <c r="G491" s="3" t="s">
        <v>17096</v>
      </c>
      <c r="H491" s="3" t="s">
        <v>17096</v>
      </c>
      <c r="I491" s="3" t="s">
        <v>17097</v>
      </c>
      <c r="J491" s="3"/>
      <c r="K491" s="7" t="e">
        <v>#N/A</v>
      </c>
      <c r="L491" s="7" t="e">
        <v>#N/A</v>
      </c>
      <c r="M491" s="7" t="e">
        <v>#N/A</v>
      </c>
      <c r="N491" s="7" t="e">
        <v>#N/A</v>
      </c>
      <c r="O491" s="7" t="e">
        <v>#N/A</v>
      </c>
      <c r="P491" s="7" t="e">
        <v>#N/A</v>
      </c>
      <c r="Q491" s="7" t="e">
        <v>#N/A</v>
      </c>
      <c r="R491" s="7" t="e">
        <v>#N/A</v>
      </c>
      <c r="S491" s="7" t="e">
        <v>#N/A</v>
      </c>
      <c r="T491" s="7" t="e">
        <v>#N/A</v>
      </c>
      <c r="U491" s="7" t="e">
        <v>#N/A</v>
      </c>
      <c r="V491" s="7" t="e">
        <v>#N/A</v>
      </c>
      <c r="W491" s="7">
        <v>0</v>
      </c>
      <c r="X491" s="7" t="e">
        <v>#N/A</v>
      </c>
      <c r="Y491" s="7">
        <v>0</v>
      </c>
      <c r="Z491" s="7">
        <f t="shared" si="57"/>
        <v>0</v>
      </c>
      <c r="AA491" s="7">
        <f t="shared" si="58"/>
        <v>0</v>
      </c>
      <c r="AB491" s="7" t="b">
        <f t="shared" si="59"/>
        <v>1</v>
      </c>
      <c r="AC491" s="7" t="b">
        <f t="shared" si="60"/>
        <v>1</v>
      </c>
      <c r="AD491" s="7" t="b">
        <f t="shared" si="61"/>
        <v>0</v>
      </c>
      <c r="AE491" s="7" t="b">
        <f t="shared" si="62"/>
        <v>1</v>
      </c>
      <c r="AF491" s="7" t="b">
        <f t="shared" si="63"/>
        <v>0</v>
      </c>
      <c r="AH491" t="b">
        <f>AND(Table252102[[#This Row],[Developmental toxicity]:[Reproductive toxicity]])</f>
        <v>1</v>
      </c>
    </row>
    <row r="492" spans="1:34" x14ac:dyDescent="0.25">
      <c r="A492" s="3">
        <f t="shared" si="56"/>
        <v>491</v>
      </c>
      <c r="B492" s="3" t="s">
        <v>1440</v>
      </c>
      <c r="C492" s="3" t="s">
        <v>2008</v>
      </c>
      <c r="D492" s="3" t="s">
        <v>2882</v>
      </c>
      <c r="E492" s="12" t="s">
        <v>7289</v>
      </c>
      <c r="F492" t="s">
        <v>8138</v>
      </c>
      <c r="G492" t="s">
        <v>9057</v>
      </c>
      <c r="H492" t="s">
        <v>9057</v>
      </c>
      <c r="I492" t="s">
        <v>9058</v>
      </c>
      <c r="J492" s="3"/>
      <c r="K492" s="7" t="e">
        <v>#N/A</v>
      </c>
      <c r="L492" s="7" t="e">
        <v>#N/A</v>
      </c>
      <c r="M492" s="7" t="e">
        <v>#N/A</v>
      </c>
      <c r="N492" s="7" t="e">
        <v>#N/A</v>
      </c>
      <c r="O492" s="7" t="e">
        <v>#N/A</v>
      </c>
      <c r="P492" s="7" t="e">
        <v>#N/A</v>
      </c>
      <c r="Q492" s="7" t="e">
        <v>#N/A</v>
      </c>
      <c r="R492" s="7" t="e">
        <v>#N/A</v>
      </c>
      <c r="S492" s="7" t="e">
        <v>#N/A</v>
      </c>
      <c r="T492" s="7">
        <v>0</v>
      </c>
      <c r="U492" s="7" t="e">
        <v>#N/A</v>
      </c>
      <c r="V492" s="7" t="e">
        <v>#N/A</v>
      </c>
      <c r="W492" s="7" t="e">
        <v>#N/A</v>
      </c>
      <c r="X492" s="7" t="e">
        <v>#N/A</v>
      </c>
      <c r="Y492" s="7" t="e">
        <v>#N/A</v>
      </c>
      <c r="Z492" s="7">
        <f t="shared" si="57"/>
        <v>0</v>
      </c>
      <c r="AA492" s="7">
        <f t="shared" si="58"/>
        <v>0</v>
      </c>
      <c r="AB492" s="7" t="b">
        <f t="shared" si="59"/>
        <v>1</v>
      </c>
      <c r="AC492" s="7" t="b">
        <f t="shared" si="60"/>
        <v>0</v>
      </c>
      <c r="AD492" s="7" t="b">
        <f t="shared" si="61"/>
        <v>1</v>
      </c>
      <c r="AE492" s="7" t="b">
        <f t="shared" si="62"/>
        <v>0</v>
      </c>
      <c r="AF492" s="7" t="b">
        <f t="shared" si="63"/>
        <v>0</v>
      </c>
      <c r="AH492" t="b">
        <f>AND(Table252102[[#This Row],[Developmental toxicity]:[Reproductive toxicity]])</f>
        <v>0</v>
      </c>
    </row>
    <row r="493" spans="1:34" x14ac:dyDescent="0.25">
      <c r="A493" s="3">
        <f t="shared" si="56"/>
        <v>492</v>
      </c>
      <c r="B493" s="3" t="s">
        <v>1440</v>
      </c>
      <c r="C493" s="3" t="s">
        <v>2061</v>
      </c>
      <c r="D493" s="3" t="s">
        <v>2942</v>
      </c>
      <c r="E493" s="29" t="s">
        <v>7342</v>
      </c>
      <c r="F493" s="3" t="s">
        <v>8191</v>
      </c>
      <c r="G493" s="3" t="s">
        <v>9165</v>
      </c>
      <c r="H493" s="3" t="s">
        <v>9165</v>
      </c>
      <c r="I493" s="3" t="s">
        <v>9166</v>
      </c>
      <c r="J493" s="3"/>
      <c r="K493" s="7" t="e">
        <v>#N/A</v>
      </c>
      <c r="L493" s="7" t="e">
        <v>#N/A</v>
      </c>
      <c r="M493" s="7" t="e">
        <v>#N/A</v>
      </c>
      <c r="N493" s="7" t="e">
        <v>#N/A</v>
      </c>
      <c r="O493" s="7" t="e">
        <v>#N/A</v>
      </c>
      <c r="P493" s="7" t="e">
        <v>#N/A</v>
      </c>
      <c r="Q493" s="7" t="e">
        <v>#N/A</v>
      </c>
      <c r="R493" s="7" t="e">
        <v>#N/A</v>
      </c>
      <c r="S493" s="7" t="e">
        <v>#N/A</v>
      </c>
      <c r="T493" s="7">
        <v>1</v>
      </c>
      <c r="U493" s="7" t="e">
        <v>#N/A</v>
      </c>
      <c r="V493" s="7" t="e">
        <v>#N/A</v>
      </c>
      <c r="W493" s="7" t="e">
        <v>#N/A</v>
      </c>
      <c r="X493" s="7" t="e">
        <v>#N/A</v>
      </c>
      <c r="Y493" s="7" t="e">
        <v>#N/A</v>
      </c>
      <c r="Z493" s="7">
        <f t="shared" si="57"/>
        <v>1</v>
      </c>
      <c r="AA493" s="7">
        <f t="shared" si="58"/>
        <v>1</v>
      </c>
      <c r="AB493" s="7" t="b">
        <f t="shared" si="59"/>
        <v>1</v>
      </c>
      <c r="AC493" s="7" t="b">
        <f t="shared" si="60"/>
        <v>0</v>
      </c>
      <c r="AD493" s="7" t="b">
        <f t="shared" si="61"/>
        <v>1</v>
      </c>
      <c r="AE493" s="7" t="b">
        <f t="shared" si="62"/>
        <v>0</v>
      </c>
      <c r="AF493" s="7" t="b">
        <f t="shared" si="63"/>
        <v>0</v>
      </c>
      <c r="AH493" t="b">
        <f>AND(Table252102[[#This Row],[Developmental toxicity]:[Reproductive toxicity]])</f>
        <v>0</v>
      </c>
    </row>
    <row r="494" spans="1:34" x14ac:dyDescent="0.25">
      <c r="A494" s="3">
        <f t="shared" si="56"/>
        <v>493</v>
      </c>
      <c r="B494" s="3">
        <v>13499</v>
      </c>
      <c r="C494" s="3" t="s">
        <v>4138</v>
      </c>
      <c r="D494" s="3" t="s">
        <v>155</v>
      </c>
      <c r="E494" s="29" t="s">
        <v>4016</v>
      </c>
      <c r="F494" s="3" t="s">
        <v>3852</v>
      </c>
      <c r="G494" s="3" t="s">
        <v>156</v>
      </c>
      <c r="H494" s="3" t="s">
        <v>4346</v>
      </c>
      <c r="I494" s="3" t="s">
        <v>4347</v>
      </c>
      <c r="J494" s="3" t="s">
        <v>20</v>
      </c>
      <c r="K494" s="7">
        <v>1</v>
      </c>
      <c r="L494" s="7" t="e">
        <v>#N/A</v>
      </c>
      <c r="M494" s="7" t="e">
        <v>#N/A</v>
      </c>
      <c r="N494" s="7" t="e">
        <v>#N/A</v>
      </c>
      <c r="O494" s="7" t="e">
        <v>#N/A</v>
      </c>
      <c r="P494" s="7" t="e">
        <v>#N/A</v>
      </c>
      <c r="Q494" s="7" t="e">
        <v>#N/A</v>
      </c>
      <c r="R494" s="7" t="e">
        <v>#N/A</v>
      </c>
      <c r="S494" s="7" t="e">
        <v>#N/A</v>
      </c>
      <c r="T494" s="7" t="e">
        <v>#N/A</v>
      </c>
      <c r="U494" s="7" t="e">
        <v>#N/A</v>
      </c>
      <c r="V494" s="7" t="e">
        <v>#N/A</v>
      </c>
      <c r="W494" s="7">
        <v>0</v>
      </c>
      <c r="X494" s="7" t="e">
        <v>#N/A</v>
      </c>
      <c r="Y494" s="7">
        <v>1</v>
      </c>
      <c r="Z494" s="7">
        <f t="shared" si="57"/>
        <v>1</v>
      </c>
      <c r="AA494" s="7">
        <f t="shared" si="58"/>
        <v>1</v>
      </c>
      <c r="AB494" s="7" t="b">
        <f t="shared" si="59"/>
        <v>1</v>
      </c>
      <c r="AC494" s="7" t="b">
        <f t="shared" si="60"/>
        <v>1</v>
      </c>
      <c r="AD494" s="7" t="b">
        <f t="shared" si="61"/>
        <v>0</v>
      </c>
      <c r="AE494" s="7" t="b">
        <f t="shared" si="62"/>
        <v>1</v>
      </c>
      <c r="AF494" s="7" t="b">
        <f t="shared" si="63"/>
        <v>0</v>
      </c>
      <c r="AH494" t="b">
        <f>AND(Table252102[[#This Row],[Developmental toxicity]:[Reproductive toxicity]])</f>
        <v>1</v>
      </c>
    </row>
    <row r="495" spans="1:34" x14ac:dyDescent="0.25">
      <c r="A495" s="3">
        <f t="shared" si="56"/>
        <v>494</v>
      </c>
      <c r="B495" s="3"/>
      <c r="C495" s="3" t="s">
        <v>20592</v>
      </c>
      <c r="D495" s="3" t="s">
        <v>19265</v>
      </c>
      <c r="E495" s="29" t="s">
        <v>20347</v>
      </c>
      <c r="F495" s="3" t="s">
        <v>19890</v>
      </c>
      <c r="G495" s="3" t="s">
        <v>19891</v>
      </c>
      <c r="H495" s="3" t="s">
        <v>19891</v>
      </c>
      <c r="I495" s="3" t="s">
        <v>19892</v>
      </c>
      <c r="J495" s="3" t="s">
        <v>20</v>
      </c>
      <c r="K495" s="7" t="e">
        <v>#N/A</v>
      </c>
      <c r="L495" s="7" t="e">
        <v>#N/A</v>
      </c>
      <c r="M495" s="7" t="e">
        <v>#N/A</v>
      </c>
      <c r="N495" s="7" t="e">
        <v>#N/A</v>
      </c>
      <c r="O495" s="7" t="e">
        <v>#N/A</v>
      </c>
      <c r="P495" s="7" t="e">
        <v>#N/A</v>
      </c>
      <c r="Q495" s="7" t="e">
        <v>#N/A</v>
      </c>
      <c r="R495" s="7" t="e">
        <v>#N/A</v>
      </c>
      <c r="S495" s="7" t="e">
        <v>#N/A</v>
      </c>
      <c r="T495" s="7" t="e">
        <v>#N/A</v>
      </c>
      <c r="U495" s="7" t="e">
        <v>#N/A</v>
      </c>
      <c r="V495" s="7" t="e">
        <v>#N/A</v>
      </c>
      <c r="W495" s="7" t="e">
        <v>#N/A</v>
      </c>
      <c r="X495" s="7">
        <v>0</v>
      </c>
      <c r="Y495" s="7" t="e">
        <v>#N/A</v>
      </c>
      <c r="Z495" s="7">
        <f t="shared" si="57"/>
        <v>0</v>
      </c>
      <c r="AA495" s="7">
        <f t="shared" si="58"/>
        <v>0</v>
      </c>
      <c r="AB495" s="7" t="b">
        <f t="shared" si="59"/>
        <v>1</v>
      </c>
      <c r="AC495" s="7" t="b">
        <f t="shared" si="60"/>
        <v>0</v>
      </c>
      <c r="AD495" s="7" t="b">
        <f t="shared" si="61"/>
        <v>0</v>
      </c>
      <c r="AE495" s="7" t="b">
        <f t="shared" si="62"/>
        <v>0</v>
      </c>
      <c r="AF495" s="7" t="b">
        <f t="shared" si="63"/>
        <v>0</v>
      </c>
      <c r="AH495" t="b">
        <f>AND(Table252102[[#This Row],[Developmental toxicity]:[Reproductive toxicity]])</f>
        <v>0</v>
      </c>
    </row>
    <row r="496" spans="1:34" x14ac:dyDescent="0.25">
      <c r="A496" s="3">
        <f t="shared" si="56"/>
        <v>495</v>
      </c>
      <c r="B496" s="3" t="s">
        <v>1440</v>
      </c>
      <c r="C496" s="3" t="s">
        <v>2536</v>
      </c>
      <c r="D496" s="3" t="s">
        <v>3486</v>
      </c>
      <c r="E496" s="29" t="s">
        <v>7809</v>
      </c>
      <c r="F496" s="3" t="s">
        <v>8648</v>
      </c>
      <c r="G496" s="3" t="s">
        <v>10175</v>
      </c>
      <c r="H496" s="3" t="s">
        <v>10175</v>
      </c>
      <c r="I496" s="3" t="s">
        <v>10176</v>
      </c>
      <c r="J496" s="3"/>
      <c r="K496" s="7" t="e">
        <v>#N/A</v>
      </c>
      <c r="L496" s="7" t="e">
        <v>#N/A</v>
      </c>
      <c r="M496" s="7" t="e">
        <v>#N/A</v>
      </c>
      <c r="N496" s="7" t="e">
        <v>#N/A</v>
      </c>
      <c r="O496" s="7" t="e">
        <v>#N/A</v>
      </c>
      <c r="P496" s="7" t="e">
        <v>#N/A</v>
      </c>
      <c r="Q496" s="7" t="e">
        <v>#N/A</v>
      </c>
      <c r="R496" s="7" t="e">
        <v>#N/A</v>
      </c>
      <c r="S496" s="7" t="e">
        <v>#N/A</v>
      </c>
      <c r="T496" s="7">
        <v>1</v>
      </c>
      <c r="U496" s="7" t="e">
        <v>#N/A</v>
      </c>
      <c r="V496" s="7" t="e">
        <v>#N/A</v>
      </c>
      <c r="W496" s="7" t="e">
        <v>#N/A</v>
      </c>
      <c r="X496" s="7" t="e">
        <v>#N/A</v>
      </c>
      <c r="Y496" s="7">
        <v>0</v>
      </c>
      <c r="Z496" s="7">
        <f t="shared" si="57"/>
        <v>1</v>
      </c>
      <c r="AA496" s="7">
        <f t="shared" si="58"/>
        <v>0</v>
      </c>
      <c r="AB496" s="7" t="b">
        <f t="shared" si="59"/>
        <v>1</v>
      </c>
      <c r="AC496" s="7" t="b">
        <f t="shared" si="60"/>
        <v>0</v>
      </c>
      <c r="AD496" s="7" t="b">
        <f t="shared" si="61"/>
        <v>1</v>
      </c>
      <c r="AE496" s="7" t="b">
        <f t="shared" si="62"/>
        <v>0</v>
      </c>
      <c r="AF496" s="7" t="b">
        <f t="shared" si="63"/>
        <v>0</v>
      </c>
      <c r="AH496" t="b">
        <f>AND(Table252102[[#This Row],[Developmental toxicity]:[Reproductive toxicity]])</f>
        <v>0</v>
      </c>
    </row>
    <row r="497" spans="1:34" x14ac:dyDescent="0.25">
      <c r="A497" s="3">
        <f t="shared" si="56"/>
        <v>496</v>
      </c>
      <c r="B497" s="4"/>
      <c r="C497" s="5" t="s">
        <v>13248</v>
      </c>
      <c r="D497" s="3" t="s">
        <v>13247</v>
      </c>
      <c r="E497" s="29" t="s">
        <v>17559</v>
      </c>
      <c r="F497" s="3" t="s">
        <v>17560</v>
      </c>
      <c r="G497" s="5" t="s">
        <v>17561</v>
      </c>
      <c r="H497" s="3" t="s">
        <v>17562</v>
      </c>
      <c r="I497" s="3" t="s">
        <v>17563</v>
      </c>
      <c r="J497" s="5"/>
      <c r="K497" s="7" t="e">
        <v>#N/A</v>
      </c>
      <c r="L497" s="7" t="e">
        <v>#N/A</v>
      </c>
      <c r="M497" s="7" t="e">
        <v>#N/A</v>
      </c>
      <c r="N497" s="7" t="e">
        <v>#N/A</v>
      </c>
      <c r="O497" s="7" t="e">
        <v>#N/A</v>
      </c>
      <c r="P497" s="7" t="e">
        <v>#N/A</v>
      </c>
      <c r="Q497" s="7" t="e">
        <v>#N/A</v>
      </c>
      <c r="R497" s="7" t="e">
        <v>#N/A</v>
      </c>
      <c r="S497" s="7" t="e">
        <v>#N/A</v>
      </c>
      <c r="T497" s="7" t="e">
        <v>#N/A</v>
      </c>
      <c r="U497" s="7" t="e">
        <v>#N/A</v>
      </c>
      <c r="V497" s="7" t="e">
        <v>#N/A</v>
      </c>
      <c r="W497" s="3">
        <v>0</v>
      </c>
      <c r="X497" s="3" t="e">
        <v>#N/A</v>
      </c>
      <c r="Y497" s="7" t="e">
        <v>#N/A</v>
      </c>
      <c r="Z497" s="7">
        <f t="shared" si="57"/>
        <v>0</v>
      </c>
      <c r="AA497" s="7">
        <f t="shared" si="58"/>
        <v>0</v>
      </c>
      <c r="AB497" s="7" t="b">
        <f t="shared" si="59"/>
        <v>0</v>
      </c>
      <c r="AC497" s="7" t="b">
        <f t="shared" si="60"/>
        <v>1</v>
      </c>
      <c r="AD497" s="7" t="b">
        <f t="shared" si="61"/>
        <v>0</v>
      </c>
      <c r="AE497" s="7" t="b">
        <f t="shared" si="62"/>
        <v>1</v>
      </c>
      <c r="AF497" s="7" t="b">
        <f t="shared" si="63"/>
        <v>0</v>
      </c>
      <c r="AH497" t="b">
        <f>AND(Table252102[[#This Row],[Developmental toxicity]:[Reproductive toxicity]])</f>
        <v>0</v>
      </c>
    </row>
    <row r="498" spans="1:34" x14ac:dyDescent="0.25">
      <c r="A498" s="3">
        <f t="shared" si="56"/>
        <v>497</v>
      </c>
      <c r="B498" s="4"/>
      <c r="C498" s="1" t="s">
        <v>21084</v>
      </c>
      <c r="D498" s="3" t="s">
        <v>20688</v>
      </c>
      <c r="E498" s="94" t="s">
        <v>20886</v>
      </c>
      <c r="F498" t="s">
        <v>21288</v>
      </c>
      <c r="G498" s="1" t="s">
        <v>21289</v>
      </c>
      <c r="H498" t="s">
        <v>21289</v>
      </c>
      <c r="I498" t="s">
        <v>21290</v>
      </c>
      <c r="J498" s="5"/>
      <c r="K498" s="7" t="e">
        <v>#N/A</v>
      </c>
      <c r="L498" s="7" t="e">
        <v>#N/A</v>
      </c>
      <c r="M498" s="7" t="e">
        <v>#N/A</v>
      </c>
      <c r="N498" s="7" t="e">
        <v>#N/A</v>
      </c>
      <c r="O498" s="7" t="e">
        <v>#N/A</v>
      </c>
      <c r="P498" s="7" t="e">
        <v>#N/A</v>
      </c>
      <c r="Q498" s="7" t="e">
        <v>#N/A</v>
      </c>
      <c r="R498" s="7" t="e">
        <v>#N/A</v>
      </c>
      <c r="S498" s="7" t="e">
        <v>#N/A</v>
      </c>
      <c r="T498" s="7" t="e">
        <v>#N/A</v>
      </c>
      <c r="U498" s="7" t="e">
        <v>#N/A</v>
      </c>
      <c r="V498" s="7" t="e">
        <v>#N/A</v>
      </c>
      <c r="W498" s="7" t="e">
        <v>#N/A</v>
      </c>
      <c r="X498" s="7" t="e">
        <v>#N/A</v>
      </c>
      <c r="Y498" s="7">
        <v>0</v>
      </c>
      <c r="Z498" s="7">
        <f t="shared" si="57"/>
        <v>0</v>
      </c>
      <c r="AA498" s="7">
        <f t="shared" si="58"/>
        <v>0</v>
      </c>
      <c r="AB498" s="7" t="b">
        <f t="shared" si="59"/>
        <v>1</v>
      </c>
      <c r="AC498" s="7" t="b">
        <f t="shared" si="60"/>
        <v>0</v>
      </c>
      <c r="AD498" s="7" t="b">
        <f t="shared" si="61"/>
        <v>0</v>
      </c>
      <c r="AE498" s="7" t="b">
        <f t="shared" si="62"/>
        <v>0</v>
      </c>
      <c r="AF498" s="7" t="b">
        <f t="shared" si="63"/>
        <v>0</v>
      </c>
      <c r="AH498" t="b">
        <f>AND(Table252102[[#This Row],[Developmental toxicity]:[Reproductive toxicity]])</f>
        <v>0</v>
      </c>
    </row>
    <row r="499" spans="1:34" x14ac:dyDescent="0.25">
      <c r="A499" s="3">
        <f t="shared" si="56"/>
        <v>498</v>
      </c>
      <c r="B499" s="4"/>
      <c r="C499" s="5" t="s">
        <v>13043</v>
      </c>
      <c r="D499" s="3" t="s">
        <v>13042</v>
      </c>
      <c r="E499" s="29" t="s">
        <v>17255</v>
      </c>
      <c r="F499" s="3" t="s">
        <v>17256</v>
      </c>
      <c r="G499" s="5" t="s">
        <v>17257</v>
      </c>
      <c r="H499" s="3" t="s">
        <v>17257</v>
      </c>
      <c r="I499" s="3" t="s">
        <v>17258</v>
      </c>
      <c r="J499" s="5"/>
      <c r="K499" s="7" t="e">
        <v>#N/A</v>
      </c>
      <c r="L499" s="7" t="e">
        <v>#N/A</v>
      </c>
      <c r="M499" s="7" t="e">
        <v>#N/A</v>
      </c>
      <c r="N499" s="7" t="e">
        <v>#N/A</v>
      </c>
      <c r="O499" s="7" t="e">
        <v>#N/A</v>
      </c>
      <c r="P499" s="7" t="e">
        <v>#N/A</v>
      </c>
      <c r="Q499" s="7" t="e">
        <v>#N/A</v>
      </c>
      <c r="R499" s="7" t="e">
        <v>#N/A</v>
      </c>
      <c r="S499" s="7" t="e">
        <v>#N/A</v>
      </c>
      <c r="T499" s="7" t="e">
        <v>#N/A</v>
      </c>
      <c r="U499" s="7" t="e">
        <v>#N/A</v>
      </c>
      <c r="V499" s="7" t="e">
        <v>#N/A</v>
      </c>
      <c r="W499" s="3">
        <v>0</v>
      </c>
      <c r="X499" s="3" t="e">
        <v>#N/A</v>
      </c>
      <c r="Y499" s="7" t="e">
        <v>#N/A</v>
      </c>
      <c r="Z499" s="7">
        <f t="shared" si="57"/>
        <v>0</v>
      </c>
      <c r="AA499" s="7">
        <f t="shared" si="58"/>
        <v>0</v>
      </c>
      <c r="AB499" s="7" t="b">
        <f t="shared" si="59"/>
        <v>0</v>
      </c>
      <c r="AC499" s="7" t="b">
        <f t="shared" si="60"/>
        <v>1</v>
      </c>
      <c r="AD499" s="7" t="b">
        <f t="shared" si="61"/>
        <v>0</v>
      </c>
      <c r="AE499" s="7" t="b">
        <f t="shared" si="62"/>
        <v>1</v>
      </c>
      <c r="AF499" s="7" t="b">
        <f t="shared" si="63"/>
        <v>0</v>
      </c>
      <c r="AH499" t="b">
        <f>AND(Table252102[[#This Row],[Developmental toxicity]:[Reproductive toxicity]])</f>
        <v>0</v>
      </c>
    </row>
    <row r="500" spans="1:34" x14ac:dyDescent="0.25">
      <c r="A500" s="3">
        <f t="shared" si="56"/>
        <v>499</v>
      </c>
      <c r="B500" s="4" t="s">
        <v>1440</v>
      </c>
      <c r="C500" s="5" t="s">
        <v>2069</v>
      </c>
      <c r="D500" s="3" t="s">
        <v>2952</v>
      </c>
      <c r="E500" s="12" t="s">
        <v>7350</v>
      </c>
      <c r="F500" t="s">
        <v>8199</v>
      </c>
      <c r="G500" s="1" t="s">
        <v>9181</v>
      </c>
      <c r="H500" t="s">
        <v>9181</v>
      </c>
      <c r="I500" t="s">
        <v>9182</v>
      </c>
      <c r="J500" s="5"/>
      <c r="K500" s="7" t="e">
        <v>#N/A</v>
      </c>
      <c r="L500" s="7" t="e">
        <v>#N/A</v>
      </c>
      <c r="M500" s="7" t="e">
        <v>#N/A</v>
      </c>
      <c r="N500" s="7" t="e">
        <v>#N/A</v>
      </c>
      <c r="O500" s="7" t="e">
        <v>#N/A</v>
      </c>
      <c r="P500" s="7" t="e">
        <v>#N/A</v>
      </c>
      <c r="Q500" s="7" t="e">
        <v>#N/A</v>
      </c>
      <c r="R500" s="7" t="e">
        <v>#N/A</v>
      </c>
      <c r="S500" s="7" t="e">
        <v>#N/A</v>
      </c>
      <c r="T500" s="7">
        <v>0</v>
      </c>
      <c r="U500" s="7" t="e">
        <v>#N/A</v>
      </c>
      <c r="V500" s="7" t="e">
        <v>#N/A</v>
      </c>
      <c r="W500" s="7" t="e">
        <v>#N/A</v>
      </c>
      <c r="X500" s="7" t="e">
        <v>#N/A</v>
      </c>
      <c r="Y500" s="7" t="e">
        <v>#N/A</v>
      </c>
      <c r="Z500" s="7">
        <f t="shared" si="57"/>
        <v>0</v>
      </c>
      <c r="AA500" s="7">
        <f t="shared" si="58"/>
        <v>0</v>
      </c>
      <c r="AB500" s="7" t="b">
        <f t="shared" si="59"/>
        <v>1</v>
      </c>
      <c r="AC500" s="7" t="b">
        <f t="shared" si="60"/>
        <v>0</v>
      </c>
      <c r="AD500" s="7" t="b">
        <f t="shared" si="61"/>
        <v>1</v>
      </c>
      <c r="AE500" s="7" t="b">
        <f t="shared" si="62"/>
        <v>0</v>
      </c>
      <c r="AF500" s="7" t="b">
        <f t="shared" si="63"/>
        <v>0</v>
      </c>
      <c r="AH500" t="b">
        <f>AND(Table252102[[#This Row],[Developmental toxicity]:[Reproductive toxicity]])</f>
        <v>0</v>
      </c>
    </row>
    <row r="501" spans="1:34" x14ac:dyDescent="0.25">
      <c r="A501" s="3">
        <f t="shared" si="56"/>
        <v>500</v>
      </c>
      <c r="B501" s="4" t="s">
        <v>1440</v>
      </c>
      <c r="C501" s="5" t="s">
        <v>2060</v>
      </c>
      <c r="D501" s="3" t="s">
        <v>2941</v>
      </c>
      <c r="E501" s="12" t="s">
        <v>7341</v>
      </c>
      <c r="F501" t="s">
        <v>8190</v>
      </c>
      <c r="G501" s="1" t="s">
        <v>9163</v>
      </c>
      <c r="H501" t="s">
        <v>9163</v>
      </c>
      <c r="I501" t="s">
        <v>9164</v>
      </c>
      <c r="J501" s="5"/>
      <c r="K501" s="7" t="e">
        <v>#N/A</v>
      </c>
      <c r="L501" s="7" t="e">
        <v>#N/A</v>
      </c>
      <c r="M501" s="7" t="e">
        <v>#N/A</v>
      </c>
      <c r="N501" s="7" t="e">
        <v>#N/A</v>
      </c>
      <c r="O501" s="7" t="e">
        <v>#N/A</v>
      </c>
      <c r="P501" s="7" t="e">
        <v>#N/A</v>
      </c>
      <c r="Q501" s="7" t="e">
        <v>#N/A</v>
      </c>
      <c r="R501" s="7" t="e">
        <v>#N/A</v>
      </c>
      <c r="S501" s="7" t="e">
        <v>#N/A</v>
      </c>
      <c r="T501" s="7">
        <v>0</v>
      </c>
      <c r="U501" s="7" t="e">
        <v>#N/A</v>
      </c>
      <c r="V501" s="7" t="e">
        <v>#N/A</v>
      </c>
      <c r="W501" s="7" t="e">
        <v>#N/A</v>
      </c>
      <c r="X501" s="7" t="e">
        <v>#N/A</v>
      </c>
      <c r="Y501" s="7" t="e">
        <v>#N/A</v>
      </c>
      <c r="Z501" s="7">
        <f t="shared" si="57"/>
        <v>0</v>
      </c>
      <c r="AA501" s="7">
        <f t="shared" si="58"/>
        <v>0</v>
      </c>
      <c r="AB501" s="7" t="b">
        <f t="shared" si="59"/>
        <v>1</v>
      </c>
      <c r="AC501" s="7" t="b">
        <f t="shared" si="60"/>
        <v>0</v>
      </c>
      <c r="AD501" s="7" t="b">
        <f t="shared" si="61"/>
        <v>1</v>
      </c>
      <c r="AE501" s="7" t="b">
        <f t="shared" si="62"/>
        <v>0</v>
      </c>
      <c r="AF501" s="7" t="b">
        <f t="shared" si="63"/>
        <v>0</v>
      </c>
      <c r="AH501" t="b">
        <f>AND(Table252102[[#This Row],[Developmental toxicity]:[Reproductive toxicity]])</f>
        <v>0</v>
      </c>
    </row>
    <row r="502" spans="1:34" x14ac:dyDescent="0.25">
      <c r="A502" s="3">
        <f t="shared" si="56"/>
        <v>501</v>
      </c>
      <c r="B502" s="4"/>
      <c r="C502" s="5" t="s">
        <v>13024</v>
      </c>
      <c r="D502" s="3" t="s">
        <v>13023</v>
      </c>
      <c r="E502" s="29" t="s">
        <v>17220</v>
      </c>
      <c r="F502" s="3" t="s">
        <v>17221</v>
      </c>
      <c r="G502" s="5" t="s">
        <v>17222</v>
      </c>
      <c r="H502" s="3" t="s">
        <v>17222</v>
      </c>
      <c r="I502" s="3" t="s">
        <v>17223</v>
      </c>
      <c r="J502" s="5"/>
      <c r="K502" s="7" t="e">
        <v>#N/A</v>
      </c>
      <c r="L502" s="7" t="e">
        <v>#N/A</v>
      </c>
      <c r="M502" s="7" t="e">
        <v>#N/A</v>
      </c>
      <c r="N502" s="7" t="e">
        <v>#N/A</v>
      </c>
      <c r="O502" s="7" t="e">
        <v>#N/A</v>
      </c>
      <c r="P502" s="7" t="e">
        <v>#N/A</v>
      </c>
      <c r="Q502" s="7" t="e">
        <v>#N/A</v>
      </c>
      <c r="R502" s="7" t="e">
        <v>#N/A</v>
      </c>
      <c r="S502" s="7" t="e">
        <v>#N/A</v>
      </c>
      <c r="T502" s="7" t="e">
        <v>#N/A</v>
      </c>
      <c r="U502" s="7" t="e">
        <v>#N/A</v>
      </c>
      <c r="V502" s="7" t="e">
        <v>#N/A</v>
      </c>
      <c r="W502" s="3">
        <v>0</v>
      </c>
      <c r="X502" s="3" t="e">
        <v>#N/A</v>
      </c>
      <c r="Y502" s="7" t="e">
        <v>#N/A</v>
      </c>
      <c r="Z502" s="7">
        <f t="shared" si="57"/>
        <v>0</v>
      </c>
      <c r="AA502" s="7">
        <f t="shared" si="58"/>
        <v>0</v>
      </c>
      <c r="AB502" s="7" t="b">
        <f t="shared" si="59"/>
        <v>0</v>
      </c>
      <c r="AC502" s="7" t="b">
        <f t="shared" si="60"/>
        <v>1</v>
      </c>
      <c r="AD502" s="7" t="b">
        <f t="shared" si="61"/>
        <v>0</v>
      </c>
      <c r="AE502" s="7" t="b">
        <f t="shared" si="62"/>
        <v>1</v>
      </c>
      <c r="AF502" s="7" t="b">
        <f t="shared" si="63"/>
        <v>0</v>
      </c>
      <c r="AH502" t="b">
        <f>AND(Table252102[[#This Row],[Developmental toxicity]:[Reproductive toxicity]])</f>
        <v>0</v>
      </c>
    </row>
    <row r="503" spans="1:34" x14ac:dyDescent="0.25">
      <c r="A503" s="3">
        <f t="shared" si="56"/>
        <v>502</v>
      </c>
      <c r="B503" s="4"/>
      <c r="C503" s="5" t="s">
        <v>12482</v>
      </c>
      <c r="D503" s="3" t="s">
        <v>12481</v>
      </c>
      <c r="E503" s="29" t="s">
        <v>16416</v>
      </c>
      <c r="F503" s="3" t="s">
        <v>16417</v>
      </c>
      <c r="G503" s="5" t="s">
        <v>16418</v>
      </c>
      <c r="H503" s="3" t="s">
        <v>16418</v>
      </c>
      <c r="I503" s="3" t="s">
        <v>16419</v>
      </c>
      <c r="J503" s="5"/>
      <c r="K503" s="7" t="e">
        <v>#N/A</v>
      </c>
      <c r="L503" s="7" t="e">
        <v>#N/A</v>
      </c>
      <c r="M503" s="7" t="e">
        <v>#N/A</v>
      </c>
      <c r="N503" s="7" t="e">
        <v>#N/A</v>
      </c>
      <c r="O503" s="7" t="e">
        <v>#N/A</v>
      </c>
      <c r="P503" s="7" t="e">
        <v>#N/A</v>
      </c>
      <c r="Q503" s="7" t="e">
        <v>#N/A</v>
      </c>
      <c r="R503" s="7" t="e">
        <v>#N/A</v>
      </c>
      <c r="S503" s="7" t="e">
        <v>#N/A</v>
      </c>
      <c r="T503" s="7" t="e">
        <v>#N/A</v>
      </c>
      <c r="U503" s="7" t="e">
        <v>#N/A</v>
      </c>
      <c r="V503" s="7" t="e">
        <v>#N/A</v>
      </c>
      <c r="W503" s="3">
        <v>0</v>
      </c>
      <c r="X503" s="3" t="e">
        <v>#N/A</v>
      </c>
      <c r="Y503" s="7" t="e">
        <v>#N/A</v>
      </c>
      <c r="Z503" s="7">
        <f t="shared" si="57"/>
        <v>0</v>
      </c>
      <c r="AA503" s="7">
        <f t="shared" si="58"/>
        <v>0</v>
      </c>
      <c r="AB503" s="7" t="b">
        <f t="shared" si="59"/>
        <v>0</v>
      </c>
      <c r="AC503" s="7" t="b">
        <f t="shared" si="60"/>
        <v>1</v>
      </c>
      <c r="AD503" s="7" t="b">
        <f t="shared" si="61"/>
        <v>0</v>
      </c>
      <c r="AE503" s="7" t="b">
        <f t="shared" si="62"/>
        <v>1</v>
      </c>
      <c r="AF503" s="7" t="b">
        <f t="shared" si="63"/>
        <v>0</v>
      </c>
      <c r="AH503" t="b">
        <f>AND(Table252102[[#This Row],[Developmental toxicity]:[Reproductive toxicity]])</f>
        <v>0</v>
      </c>
    </row>
    <row r="504" spans="1:34" x14ac:dyDescent="0.25">
      <c r="A504" s="3">
        <f t="shared" si="56"/>
        <v>503</v>
      </c>
      <c r="B504" s="24"/>
      <c r="C504" s="25" t="s">
        <v>12455</v>
      </c>
      <c r="D504" s="3" t="s">
        <v>12454</v>
      </c>
      <c r="E504" s="29" t="s">
        <v>16369</v>
      </c>
      <c r="F504" s="3" t="s">
        <v>16370</v>
      </c>
      <c r="G504" s="25" t="s">
        <v>16371</v>
      </c>
      <c r="H504" s="3" t="s">
        <v>16371</v>
      </c>
      <c r="I504" s="3" t="s">
        <v>16372</v>
      </c>
      <c r="J504" s="25"/>
      <c r="K504" s="7" t="e">
        <v>#N/A</v>
      </c>
      <c r="L504" s="7" t="e">
        <v>#N/A</v>
      </c>
      <c r="M504" s="7" t="e">
        <v>#N/A</v>
      </c>
      <c r="N504" s="7" t="e">
        <v>#N/A</v>
      </c>
      <c r="O504" s="7" t="e">
        <v>#N/A</v>
      </c>
      <c r="P504" s="7" t="e">
        <v>#N/A</v>
      </c>
      <c r="Q504" s="7" t="e">
        <v>#N/A</v>
      </c>
      <c r="R504" s="7" t="e">
        <v>#N/A</v>
      </c>
      <c r="S504" s="7" t="e">
        <v>#N/A</v>
      </c>
      <c r="T504" s="7" t="e">
        <v>#N/A</v>
      </c>
      <c r="U504" s="7" t="e">
        <v>#N/A</v>
      </c>
      <c r="V504" s="7" t="e">
        <v>#N/A</v>
      </c>
      <c r="W504" s="3">
        <v>0</v>
      </c>
      <c r="X504" s="3" t="e">
        <v>#N/A</v>
      </c>
      <c r="Y504" s="7" t="e">
        <v>#N/A</v>
      </c>
      <c r="Z504" s="7">
        <f t="shared" si="57"/>
        <v>0</v>
      </c>
      <c r="AA504" s="7">
        <f t="shared" si="58"/>
        <v>0</v>
      </c>
      <c r="AB504" s="7" t="b">
        <f t="shared" si="59"/>
        <v>0</v>
      </c>
      <c r="AC504" s="7" t="b">
        <f t="shared" si="60"/>
        <v>1</v>
      </c>
      <c r="AD504" s="7" t="b">
        <f t="shared" si="61"/>
        <v>0</v>
      </c>
      <c r="AE504" s="7" t="b">
        <f t="shared" si="62"/>
        <v>1</v>
      </c>
      <c r="AF504" s="7" t="b">
        <f t="shared" si="63"/>
        <v>0</v>
      </c>
      <c r="AH504" t="b">
        <f>AND(Table252102[[#This Row],[Developmental toxicity]:[Reproductive toxicity]])</f>
        <v>0</v>
      </c>
    </row>
    <row r="505" spans="1:34" x14ac:dyDescent="0.25">
      <c r="A505" s="3">
        <f t="shared" si="56"/>
        <v>504</v>
      </c>
      <c r="B505" s="4">
        <v>111</v>
      </c>
      <c r="C505" s="5" t="s">
        <v>483</v>
      </c>
      <c r="D505" s="3" t="s">
        <v>5120</v>
      </c>
      <c r="E505" s="29" t="s">
        <v>4621</v>
      </c>
      <c r="F505" s="3" t="s">
        <v>5545</v>
      </c>
      <c r="G505" s="5" t="s">
        <v>484</v>
      </c>
      <c r="H505" s="3" t="s">
        <v>6035</v>
      </c>
      <c r="I505" s="3" t="s">
        <v>6441</v>
      </c>
      <c r="J505" s="5" t="s">
        <v>1437</v>
      </c>
      <c r="K505" s="7" t="e">
        <v>#N/A</v>
      </c>
      <c r="L505" s="7">
        <v>1</v>
      </c>
      <c r="M505" s="7" t="e">
        <v>#N/A</v>
      </c>
      <c r="N505" s="7" t="e">
        <v>#N/A</v>
      </c>
      <c r="O505" s="7" t="e">
        <v>#N/A</v>
      </c>
      <c r="P505" s="7" t="e">
        <v>#N/A</v>
      </c>
      <c r="Q505" s="7" t="e">
        <v>#N/A</v>
      </c>
      <c r="R505" s="7" t="e">
        <v>#N/A</v>
      </c>
      <c r="S505" s="7" t="e">
        <v>#N/A</v>
      </c>
      <c r="T505" s="7" t="e">
        <v>#N/A</v>
      </c>
      <c r="U505" s="7" t="e">
        <v>#N/A</v>
      </c>
      <c r="V505" s="7" t="e">
        <v>#N/A</v>
      </c>
      <c r="W505" s="7" t="e">
        <v>#N/A</v>
      </c>
      <c r="X505" s="7" t="e">
        <v>#N/A</v>
      </c>
      <c r="Y505" s="7">
        <v>0</v>
      </c>
      <c r="Z505" s="7">
        <f t="shared" si="57"/>
        <v>1</v>
      </c>
      <c r="AA505" s="7">
        <f t="shared" si="58"/>
        <v>0</v>
      </c>
      <c r="AB505" s="7" t="b">
        <f t="shared" si="59"/>
        <v>1</v>
      </c>
      <c r="AC505" s="7" t="b">
        <f t="shared" si="60"/>
        <v>0</v>
      </c>
      <c r="AD505" s="7" t="b">
        <f t="shared" si="61"/>
        <v>0</v>
      </c>
      <c r="AE505" s="7" t="b">
        <f t="shared" si="62"/>
        <v>0</v>
      </c>
      <c r="AF505" s="7" t="b">
        <f t="shared" si="63"/>
        <v>0</v>
      </c>
      <c r="AH505" t="b">
        <f>AND(Table252102[[#This Row],[Developmental toxicity]:[Reproductive toxicity]])</f>
        <v>0</v>
      </c>
    </row>
    <row r="506" spans="1:34" x14ac:dyDescent="0.25">
      <c r="A506" s="3">
        <f t="shared" si="56"/>
        <v>505</v>
      </c>
      <c r="B506" s="4">
        <v>113</v>
      </c>
      <c r="C506" s="5" t="s">
        <v>487</v>
      </c>
      <c r="D506" s="3" t="s">
        <v>5122</v>
      </c>
      <c r="E506" s="29" t="s">
        <v>4623</v>
      </c>
      <c r="F506" s="3" t="s">
        <v>5547</v>
      </c>
      <c r="G506" s="5" t="s">
        <v>488</v>
      </c>
      <c r="H506" s="3" t="s">
        <v>6037</v>
      </c>
      <c r="I506" s="3" t="s">
        <v>6443</v>
      </c>
      <c r="J506" s="5" t="s">
        <v>1431</v>
      </c>
      <c r="K506" s="7" t="e">
        <v>#N/A</v>
      </c>
      <c r="L506" s="7">
        <v>1</v>
      </c>
      <c r="M506" s="7" t="e">
        <v>#N/A</v>
      </c>
      <c r="N506" s="7" t="e">
        <v>#N/A</v>
      </c>
      <c r="O506" s="7" t="e">
        <v>#N/A</v>
      </c>
      <c r="P506" s="7" t="e">
        <v>#N/A</v>
      </c>
      <c r="Q506" s="7" t="e">
        <v>#N/A</v>
      </c>
      <c r="R506" s="7" t="e">
        <v>#N/A</v>
      </c>
      <c r="S506" s="7" t="e">
        <v>#N/A</v>
      </c>
      <c r="T506" s="7" t="e">
        <v>#N/A</v>
      </c>
      <c r="U506" s="7" t="e">
        <v>#N/A</v>
      </c>
      <c r="V506" s="7" t="e">
        <v>#N/A</v>
      </c>
      <c r="W506" s="7" t="e">
        <v>#N/A</v>
      </c>
      <c r="X506" s="7" t="e">
        <v>#N/A</v>
      </c>
      <c r="Y506" s="7">
        <v>0</v>
      </c>
      <c r="Z506" s="7">
        <f t="shared" si="57"/>
        <v>1</v>
      </c>
      <c r="AA506" s="7">
        <f t="shared" si="58"/>
        <v>0</v>
      </c>
      <c r="AB506" s="7" t="b">
        <f t="shared" si="59"/>
        <v>1</v>
      </c>
      <c r="AC506" s="7" t="b">
        <f t="shared" si="60"/>
        <v>0</v>
      </c>
      <c r="AD506" s="7" t="b">
        <f t="shared" si="61"/>
        <v>0</v>
      </c>
      <c r="AE506" s="7" t="b">
        <f t="shared" si="62"/>
        <v>0</v>
      </c>
      <c r="AF506" s="7" t="b">
        <f t="shared" si="63"/>
        <v>0</v>
      </c>
      <c r="AH506" t="b">
        <f>AND(Table252102[[#This Row],[Developmental toxicity]:[Reproductive toxicity]])</f>
        <v>0</v>
      </c>
    </row>
    <row r="507" spans="1:34" x14ac:dyDescent="0.25">
      <c r="A507" s="3">
        <f t="shared" si="56"/>
        <v>506</v>
      </c>
      <c r="B507" s="4" t="s">
        <v>1440</v>
      </c>
      <c r="C507" s="5" t="s">
        <v>2267</v>
      </c>
      <c r="D507" s="3" t="s">
        <v>3178</v>
      </c>
      <c r="E507" s="12" t="s">
        <v>7545</v>
      </c>
      <c r="F507" t="s">
        <v>8393</v>
      </c>
      <c r="G507" s="1" t="s">
        <v>9612</v>
      </c>
      <c r="H507" t="s">
        <v>9612</v>
      </c>
      <c r="I507" t="s">
        <v>9613</v>
      </c>
      <c r="J507" s="5"/>
      <c r="K507" s="7" t="e">
        <v>#N/A</v>
      </c>
      <c r="L507" s="7" t="e">
        <v>#N/A</v>
      </c>
      <c r="M507" s="7" t="e">
        <v>#N/A</v>
      </c>
      <c r="N507" s="7" t="e">
        <v>#N/A</v>
      </c>
      <c r="O507" s="7" t="e">
        <v>#N/A</v>
      </c>
      <c r="P507" s="7" t="e">
        <v>#N/A</v>
      </c>
      <c r="Q507" s="7" t="e">
        <v>#N/A</v>
      </c>
      <c r="R507" s="7" t="e">
        <v>#N/A</v>
      </c>
      <c r="S507" s="7" t="e">
        <v>#N/A</v>
      </c>
      <c r="T507" s="7">
        <v>0</v>
      </c>
      <c r="U507" s="7" t="e">
        <v>#N/A</v>
      </c>
      <c r="V507" s="7" t="e">
        <v>#N/A</v>
      </c>
      <c r="W507" s="7" t="e">
        <v>#N/A</v>
      </c>
      <c r="X507" s="7">
        <v>1</v>
      </c>
      <c r="Y507" s="7" t="e">
        <v>#N/A</v>
      </c>
      <c r="Z507" s="7">
        <f t="shared" si="57"/>
        <v>1</v>
      </c>
      <c r="AA507" s="7">
        <f t="shared" si="58"/>
        <v>0</v>
      </c>
      <c r="AB507" s="7" t="b">
        <f t="shared" si="59"/>
        <v>1</v>
      </c>
      <c r="AC507" s="7" t="b">
        <f t="shared" si="60"/>
        <v>0</v>
      </c>
      <c r="AD507" s="7" t="b">
        <f t="shared" si="61"/>
        <v>1</v>
      </c>
      <c r="AE507" s="7" t="b">
        <f t="shared" si="62"/>
        <v>0</v>
      </c>
      <c r="AF507" s="7" t="b">
        <f t="shared" si="63"/>
        <v>0</v>
      </c>
      <c r="AH507" t="b">
        <f>AND(Table252102[[#This Row],[Developmental toxicity]:[Reproductive toxicity]])</f>
        <v>0</v>
      </c>
    </row>
    <row r="508" spans="1:34" x14ac:dyDescent="0.25">
      <c r="A508" s="3">
        <f t="shared" si="56"/>
        <v>507</v>
      </c>
      <c r="B508" s="4" t="s">
        <v>1440</v>
      </c>
      <c r="C508" s="5" t="s">
        <v>2064</v>
      </c>
      <c r="D508" s="3" t="s">
        <v>2945</v>
      </c>
      <c r="E508" s="12" t="s">
        <v>7345</v>
      </c>
      <c r="F508" t="s">
        <v>8194</v>
      </c>
      <c r="G508" s="1" t="s">
        <v>9171</v>
      </c>
      <c r="H508" t="s">
        <v>9171</v>
      </c>
      <c r="I508" t="s">
        <v>9172</v>
      </c>
      <c r="J508" s="5"/>
      <c r="K508" s="7" t="e">
        <v>#N/A</v>
      </c>
      <c r="L508" s="7" t="e">
        <v>#N/A</v>
      </c>
      <c r="M508" s="7" t="e">
        <v>#N/A</v>
      </c>
      <c r="N508" s="7" t="e">
        <v>#N/A</v>
      </c>
      <c r="O508" s="7" t="e">
        <v>#N/A</v>
      </c>
      <c r="P508" s="7" t="e">
        <v>#N/A</v>
      </c>
      <c r="Q508" s="7" t="e">
        <v>#N/A</v>
      </c>
      <c r="R508" s="7" t="e">
        <v>#N/A</v>
      </c>
      <c r="S508" s="7" t="e">
        <v>#N/A</v>
      </c>
      <c r="T508" s="7">
        <v>0</v>
      </c>
      <c r="U508" s="7" t="e">
        <v>#N/A</v>
      </c>
      <c r="V508" s="7" t="e">
        <v>#N/A</v>
      </c>
      <c r="W508" s="7" t="e">
        <v>#N/A</v>
      </c>
      <c r="X508" s="7" t="e">
        <v>#N/A</v>
      </c>
      <c r="Y508" s="7" t="e">
        <v>#N/A</v>
      </c>
      <c r="Z508" s="7">
        <f t="shared" si="57"/>
        <v>0</v>
      </c>
      <c r="AA508" s="7">
        <f t="shared" si="58"/>
        <v>0</v>
      </c>
      <c r="AB508" s="7" t="b">
        <f t="shared" si="59"/>
        <v>1</v>
      </c>
      <c r="AC508" s="7" t="b">
        <f t="shared" si="60"/>
        <v>0</v>
      </c>
      <c r="AD508" s="7" t="b">
        <f t="shared" si="61"/>
        <v>1</v>
      </c>
      <c r="AE508" s="7" t="b">
        <f t="shared" si="62"/>
        <v>0</v>
      </c>
      <c r="AF508" s="7" t="b">
        <f t="shared" si="63"/>
        <v>0</v>
      </c>
      <c r="AH508" t="b">
        <f>AND(Table252102[[#This Row],[Developmental toxicity]:[Reproductive toxicity]])</f>
        <v>0</v>
      </c>
    </row>
    <row r="509" spans="1:34" x14ac:dyDescent="0.25">
      <c r="A509" s="3">
        <f t="shared" si="56"/>
        <v>508</v>
      </c>
      <c r="B509" s="4"/>
      <c r="C509" s="5" t="s">
        <v>11614</v>
      </c>
      <c r="D509" s="3" t="s">
        <v>11613</v>
      </c>
      <c r="E509" s="29" t="s">
        <v>14987</v>
      </c>
      <c r="F509" s="3" t="s">
        <v>14988</v>
      </c>
      <c r="G509" s="5" t="s">
        <v>14989</v>
      </c>
      <c r="H509" s="3" t="s">
        <v>14989</v>
      </c>
      <c r="I509" s="3" t="s">
        <v>14990</v>
      </c>
      <c r="J509" s="5"/>
      <c r="K509" s="7" t="e">
        <v>#N/A</v>
      </c>
      <c r="L509" s="7" t="e">
        <v>#N/A</v>
      </c>
      <c r="M509" s="7" t="e">
        <v>#N/A</v>
      </c>
      <c r="N509" s="7" t="e">
        <v>#N/A</v>
      </c>
      <c r="O509" s="7" t="e">
        <v>#N/A</v>
      </c>
      <c r="P509" s="7" t="e">
        <v>#N/A</v>
      </c>
      <c r="Q509" s="7" t="e">
        <v>#N/A</v>
      </c>
      <c r="R509" s="7" t="e">
        <v>#N/A</v>
      </c>
      <c r="S509" s="7" t="e">
        <v>#N/A</v>
      </c>
      <c r="T509" s="7" t="e">
        <v>#N/A</v>
      </c>
      <c r="U509" s="7" t="e">
        <v>#N/A</v>
      </c>
      <c r="V509" s="7" t="e">
        <v>#N/A</v>
      </c>
      <c r="W509" s="3">
        <v>1</v>
      </c>
      <c r="X509" s="3" t="e">
        <v>#N/A</v>
      </c>
      <c r="Y509" s="7" t="e">
        <v>#N/A</v>
      </c>
      <c r="Z509" s="7">
        <f t="shared" si="57"/>
        <v>1</v>
      </c>
      <c r="AA509" s="7">
        <f t="shared" si="58"/>
        <v>1</v>
      </c>
      <c r="AB509" s="7" t="b">
        <f t="shared" si="59"/>
        <v>0</v>
      </c>
      <c r="AC509" s="7" t="b">
        <f t="shared" si="60"/>
        <v>1</v>
      </c>
      <c r="AD509" s="7" t="b">
        <f t="shared" si="61"/>
        <v>0</v>
      </c>
      <c r="AE509" s="7" t="b">
        <f t="shared" si="62"/>
        <v>1</v>
      </c>
      <c r="AF509" s="7" t="b">
        <f t="shared" si="63"/>
        <v>0</v>
      </c>
      <c r="AH509" t="b">
        <f>AND(Table252102[[#This Row],[Developmental toxicity]:[Reproductive toxicity]])</f>
        <v>0</v>
      </c>
    </row>
    <row r="510" spans="1:34" x14ac:dyDescent="0.25">
      <c r="A510" s="3">
        <f t="shared" si="56"/>
        <v>509</v>
      </c>
      <c r="B510" s="4"/>
      <c r="C510" s="5" t="s">
        <v>11433</v>
      </c>
      <c r="D510" s="3" t="s">
        <v>17844</v>
      </c>
      <c r="E510" s="29" t="s">
        <v>14652</v>
      </c>
      <c r="F510" s="3" t="s">
        <v>14653</v>
      </c>
      <c r="G510" s="5" t="s">
        <v>14654</v>
      </c>
      <c r="H510" s="3" t="s">
        <v>14654</v>
      </c>
      <c r="I510" s="3" t="s">
        <v>14655</v>
      </c>
      <c r="J510" s="5"/>
      <c r="K510" s="7" t="e">
        <v>#N/A</v>
      </c>
      <c r="L510" s="7" t="e">
        <v>#N/A</v>
      </c>
      <c r="M510" s="7" t="e">
        <v>#N/A</v>
      </c>
      <c r="N510" s="7" t="e">
        <v>#N/A</v>
      </c>
      <c r="O510" s="7" t="e">
        <v>#N/A</v>
      </c>
      <c r="P510" s="7" t="e">
        <v>#N/A</v>
      </c>
      <c r="Q510" s="7" t="e">
        <v>#N/A</v>
      </c>
      <c r="R510" s="7" t="e">
        <v>#N/A</v>
      </c>
      <c r="S510" s="7" t="e">
        <v>#N/A</v>
      </c>
      <c r="T510" s="7" t="e">
        <v>#N/A</v>
      </c>
      <c r="U510" s="7" t="e">
        <v>#N/A</v>
      </c>
      <c r="V510" s="7" t="e">
        <v>#N/A</v>
      </c>
      <c r="W510" s="3">
        <v>1</v>
      </c>
      <c r="X510" s="3" t="e">
        <v>#N/A</v>
      </c>
      <c r="Y510" s="7" t="e">
        <v>#N/A</v>
      </c>
      <c r="Z510" s="7">
        <f t="shared" si="57"/>
        <v>1</v>
      </c>
      <c r="AA510" s="7">
        <f t="shared" si="58"/>
        <v>1</v>
      </c>
      <c r="AB510" s="7" t="b">
        <f t="shared" si="59"/>
        <v>0</v>
      </c>
      <c r="AC510" s="7" t="b">
        <f t="shared" si="60"/>
        <v>1</v>
      </c>
      <c r="AD510" s="7" t="b">
        <f t="shared" si="61"/>
        <v>0</v>
      </c>
      <c r="AE510" s="7" t="b">
        <f t="shared" si="62"/>
        <v>1</v>
      </c>
      <c r="AF510" s="7" t="b">
        <f t="shared" si="63"/>
        <v>0</v>
      </c>
      <c r="AH510" t="b">
        <f>AND(Table252102[[#This Row],[Developmental toxicity]:[Reproductive toxicity]])</f>
        <v>0</v>
      </c>
    </row>
    <row r="511" spans="1:34" x14ac:dyDescent="0.25">
      <c r="A511" s="3">
        <f t="shared" si="56"/>
        <v>510</v>
      </c>
      <c r="B511" s="4" t="s">
        <v>1440</v>
      </c>
      <c r="C511" s="5" t="s">
        <v>2148</v>
      </c>
      <c r="D511" s="3" t="s">
        <v>3041</v>
      </c>
      <c r="E511" s="12" t="s">
        <v>7428</v>
      </c>
      <c r="F511" t="s">
        <v>8276</v>
      </c>
      <c r="G511" s="1" t="s">
        <v>9348</v>
      </c>
      <c r="H511" t="s">
        <v>9348</v>
      </c>
      <c r="I511" t="s">
        <v>9349</v>
      </c>
      <c r="J511" s="5"/>
      <c r="K511" s="7" t="e">
        <v>#N/A</v>
      </c>
      <c r="L511" s="7" t="e">
        <v>#N/A</v>
      </c>
      <c r="M511" s="7" t="e">
        <v>#N/A</v>
      </c>
      <c r="N511" s="7" t="e">
        <v>#N/A</v>
      </c>
      <c r="O511" s="7" t="e">
        <v>#N/A</v>
      </c>
      <c r="P511" s="7" t="e">
        <v>#N/A</v>
      </c>
      <c r="Q511" s="7" t="e">
        <v>#N/A</v>
      </c>
      <c r="R511" s="7" t="e">
        <v>#N/A</v>
      </c>
      <c r="S511" s="7" t="e">
        <v>#N/A</v>
      </c>
      <c r="T511" s="7">
        <v>0</v>
      </c>
      <c r="U511" s="7" t="e">
        <v>#N/A</v>
      </c>
      <c r="V511" s="7" t="e">
        <v>#N/A</v>
      </c>
      <c r="W511" s="7" t="e">
        <v>#N/A</v>
      </c>
      <c r="X511" s="7" t="e">
        <v>#N/A</v>
      </c>
      <c r="Y511" s="7" t="e">
        <v>#N/A</v>
      </c>
      <c r="Z511" s="7">
        <f t="shared" si="57"/>
        <v>0</v>
      </c>
      <c r="AA511" s="7">
        <f t="shared" si="58"/>
        <v>0</v>
      </c>
      <c r="AB511" s="7" t="b">
        <f t="shared" si="59"/>
        <v>1</v>
      </c>
      <c r="AC511" s="7" t="b">
        <f t="shared" si="60"/>
        <v>0</v>
      </c>
      <c r="AD511" s="7" t="b">
        <f t="shared" si="61"/>
        <v>1</v>
      </c>
      <c r="AE511" s="7" t="b">
        <f t="shared" si="62"/>
        <v>0</v>
      </c>
      <c r="AF511" s="7" t="b">
        <f t="shared" si="63"/>
        <v>0</v>
      </c>
      <c r="AH511" t="b">
        <f>AND(Table252102[[#This Row],[Developmental toxicity]:[Reproductive toxicity]])</f>
        <v>0</v>
      </c>
    </row>
    <row r="512" spans="1:34" x14ac:dyDescent="0.25">
      <c r="A512" s="3">
        <f t="shared" si="56"/>
        <v>511</v>
      </c>
      <c r="B512" s="4" t="s">
        <v>1440</v>
      </c>
      <c r="C512" s="5" t="s">
        <v>2065</v>
      </c>
      <c r="D512" s="3" t="s">
        <v>2946</v>
      </c>
      <c r="E512" s="12" t="s">
        <v>7346</v>
      </c>
      <c r="F512" t="s">
        <v>8195</v>
      </c>
      <c r="G512" s="1" t="s">
        <v>9173</v>
      </c>
      <c r="H512" t="s">
        <v>9173</v>
      </c>
      <c r="I512" t="s">
        <v>9174</v>
      </c>
      <c r="J512" s="5"/>
      <c r="K512" s="7" t="e">
        <v>#N/A</v>
      </c>
      <c r="L512" s="7" t="e">
        <v>#N/A</v>
      </c>
      <c r="M512" s="7" t="e">
        <v>#N/A</v>
      </c>
      <c r="N512" s="7" t="e">
        <v>#N/A</v>
      </c>
      <c r="O512" s="7" t="e">
        <v>#N/A</v>
      </c>
      <c r="P512" s="7" t="e">
        <v>#N/A</v>
      </c>
      <c r="Q512" s="7" t="e">
        <v>#N/A</v>
      </c>
      <c r="R512" s="7" t="e">
        <v>#N/A</v>
      </c>
      <c r="S512" s="7" t="e">
        <v>#N/A</v>
      </c>
      <c r="T512" s="7">
        <v>0</v>
      </c>
      <c r="U512" s="7" t="e">
        <v>#N/A</v>
      </c>
      <c r="V512" s="7" t="e">
        <v>#N/A</v>
      </c>
      <c r="W512" s="7" t="e">
        <v>#N/A</v>
      </c>
      <c r="X512" s="7" t="e">
        <v>#N/A</v>
      </c>
      <c r="Y512" s="7" t="e">
        <v>#N/A</v>
      </c>
      <c r="Z512" s="7">
        <f t="shared" si="57"/>
        <v>0</v>
      </c>
      <c r="AA512" s="7">
        <f t="shared" si="58"/>
        <v>0</v>
      </c>
      <c r="AB512" s="7" t="b">
        <f t="shared" si="59"/>
        <v>1</v>
      </c>
      <c r="AC512" s="7" t="b">
        <f t="shared" si="60"/>
        <v>0</v>
      </c>
      <c r="AD512" s="7" t="b">
        <f t="shared" si="61"/>
        <v>1</v>
      </c>
      <c r="AE512" s="7" t="b">
        <f t="shared" si="62"/>
        <v>0</v>
      </c>
      <c r="AF512" s="7" t="b">
        <f t="shared" si="63"/>
        <v>0</v>
      </c>
      <c r="AH512" t="b">
        <f>AND(Table252102[[#This Row],[Developmental toxicity]:[Reproductive toxicity]])</f>
        <v>0</v>
      </c>
    </row>
    <row r="513" spans="1:34" x14ac:dyDescent="0.25">
      <c r="A513" s="3">
        <f t="shared" ref="A513:A576" si="64">ROW(A512)</f>
        <v>512</v>
      </c>
      <c r="B513" s="4" t="s">
        <v>1440</v>
      </c>
      <c r="C513" s="5" t="s">
        <v>2082</v>
      </c>
      <c r="D513" s="3" t="s">
        <v>2965</v>
      </c>
      <c r="E513" s="12" t="s">
        <v>7363</v>
      </c>
      <c r="F513" t="s">
        <v>8212</v>
      </c>
      <c r="G513" s="1" t="s">
        <v>9207</v>
      </c>
      <c r="H513" t="s">
        <v>9207</v>
      </c>
      <c r="I513" t="s">
        <v>9208</v>
      </c>
      <c r="J513" s="5"/>
      <c r="K513" s="7" t="e">
        <v>#N/A</v>
      </c>
      <c r="L513" s="7" t="e">
        <v>#N/A</v>
      </c>
      <c r="M513" s="7" t="e">
        <v>#N/A</v>
      </c>
      <c r="N513" s="7" t="e">
        <v>#N/A</v>
      </c>
      <c r="O513" s="7" t="e">
        <v>#N/A</v>
      </c>
      <c r="P513" s="7" t="e">
        <v>#N/A</v>
      </c>
      <c r="Q513" s="7" t="e">
        <v>#N/A</v>
      </c>
      <c r="R513" s="7" t="e">
        <v>#N/A</v>
      </c>
      <c r="S513" s="7" t="e">
        <v>#N/A</v>
      </c>
      <c r="T513" s="7">
        <v>0</v>
      </c>
      <c r="U513" s="7" t="e">
        <v>#N/A</v>
      </c>
      <c r="V513" s="7" t="e">
        <v>#N/A</v>
      </c>
      <c r="W513" s="7" t="e">
        <v>#N/A</v>
      </c>
      <c r="X513" s="7" t="e">
        <v>#N/A</v>
      </c>
      <c r="Y513" s="7" t="e">
        <v>#N/A</v>
      </c>
      <c r="Z513" s="7">
        <f t="shared" ref="Z513:Z576" si="65">IF(COUNTIF(K513:Y513,1)&gt;0,1,0)</f>
        <v>0</v>
      </c>
      <c r="AA513" s="7">
        <f t="shared" ref="AA513:AA576" si="66">IF(COUNTIF(K513:Y513,1)&gt;COUNTIF(K513:Y513,0),1,0)</f>
        <v>0</v>
      </c>
      <c r="AB513" s="7" t="b">
        <f t="shared" ref="AB513:AB576" si="67">OR(IF(COUNT(K513)&gt;0,TRUE,FALSE),IF(COUNT(M513)&gt;0,TRUE,FALSE),IF(COUNT(T513:V513)&gt;0,TRUE,FALSE),IF(COUNT(X513:Y513)&gt;0,TRUE,FALSE))</f>
        <v>1</v>
      </c>
      <c r="AC513" s="7" t="b">
        <f t="shared" ref="AC513:AC576" si="68">OR(IF(COUNT(N513:S513)&gt;0,TRUE,FALSE),IF(COUNT(W513)&gt;0,TRUE,FALSE))</f>
        <v>0</v>
      </c>
      <c r="AD513" s="7" t="b">
        <f t="shared" ref="AD513:AD576" si="69">OR(IF(COUNT(T513:V513)&gt;0,TRUE,FALSE),IF(COUNT(P513:S513)&gt;0,TRUE,FALSE))</f>
        <v>1</v>
      </c>
      <c r="AE513" s="7" t="b">
        <f t="shared" ref="AE513:AE576" si="70">OR(IF(COUNT(K513)&gt;0,TRUE,FALSE),,IF(COUNT(W513)&gt;0,TRUE,FALSE),IF(COUNT(M513:O513)&gt;0,TRUE,FALSE))</f>
        <v>0</v>
      </c>
      <c r="AF513" s="7" t="b">
        <f t="shared" ref="AF513:AF576" si="71">OR(IF(COUNT(U513:V513)&gt;0,TRUE,FALSE),IF(COUNT(M513)&gt;0,TRUE,FALSE),IF(COUNT(N513:S513)&gt;0,TRUE,FALSE))</f>
        <v>0</v>
      </c>
      <c r="AH513" t="b">
        <f>AND(Table252102[[#This Row],[Developmental toxicity]:[Reproductive toxicity]])</f>
        <v>0</v>
      </c>
    </row>
    <row r="514" spans="1:34" x14ac:dyDescent="0.25">
      <c r="A514" s="3">
        <f t="shared" si="64"/>
        <v>513</v>
      </c>
      <c r="B514" s="4" t="s">
        <v>1440</v>
      </c>
      <c r="C514" s="5" t="s">
        <v>1941</v>
      </c>
      <c r="D514" s="3" t="s">
        <v>2805</v>
      </c>
      <c r="E514" s="12" t="s">
        <v>7224</v>
      </c>
      <c r="F514" t="s">
        <v>8073</v>
      </c>
      <c r="G514" s="1" t="s">
        <v>8925</v>
      </c>
      <c r="H514" t="s">
        <v>8925</v>
      </c>
      <c r="I514" t="s">
        <v>8926</v>
      </c>
      <c r="J514" s="5"/>
      <c r="K514" s="7" t="e">
        <v>#N/A</v>
      </c>
      <c r="L514" s="7" t="e">
        <v>#N/A</v>
      </c>
      <c r="M514" s="7" t="e">
        <v>#N/A</v>
      </c>
      <c r="N514" s="7" t="e">
        <v>#N/A</v>
      </c>
      <c r="O514" s="7" t="e">
        <v>#N/A</v>
      </c>
      <c r="P514" s="7" t="e">
        <v>#N/A</v>
      </c>
      <c r="Q514" s="7" t="e">
        <v>#N/A</v>
      </c>
      <c r="R514" s="7" t="e">
        <v>#N/A</v>
      </c>
      <c r="S514" s="7" t="e">
        <v>#N/A</v>
      </c>
      <c r="T514" s="7">
        <v>0</v>
      </c>
      <c r="U514" s="7" t="e">
        <v>#N/A</v>
      </c>
      <c r="V514" s="7" t="e">
        <v>#N/A</v>
      </c>
      <c r="W514" s="7" t="e">
        <v>#N/A</v>
      </c>
      <c r="X514" s="7" t="e">
        <v>#N/A</v>
      </c>
      <c r="Y514" s="7" t="e">
        <v>#N/A</v>
      </c>
      <c r="Z514" s="7">
        <f t="shared" si="65"/>
        <v>0</v>
      </c>
      <c r="AA514" s="7">
        <f t="shared" si="66"/>
        <v>0</v>
      </c>
      <c r="AB514" s="7" t="b">
        <f t="shared" si="67"/>
        <v>1</v>
      </c>
      <c r="AC514" s="7" t="b">
        <f t="shared" si="68"/>
        <v>0</v>
      </c>
      <c r="AD514" s="7" t="b">
        <f t="shared" si="69"/>
        <v>1</v>
      </c>
      <c r="AE514" s="7" t="b">
        <f t="shared" si="70"/>
        <v>0</v>
      </c>
      <c r="AF514" s="7" t="b">
        <f t="shared" si="71"/>
        <v>0</v>
      </c>
      <c r="AH514" t="b">
        <f>AND(Table252102[[#This Row],[Developmental toxicity]:[Reproductive toxicity]])</f>
        <v>0</v>
      </c>
    </row>
    <row r="515" spans="1:34" x14ac:dyDescent="0.25">
      <c r="A515" s="3">
        <f t="shared" si="64"/>
        <v>514</v>
      </c>
      <c r="B515" s="4">
        <v>12469</v>
      </c>
      <c r="C515" s="5" t="s">
        <v>633</v>
      </c>
      <c r="D515" s="3" t="s">
        <v>7</v>
      </c>
      <c r="E515" s="29" t="s">
        <v>3940</v>
      </c>
      <c r="F515" s="3" t="s">
        <v>3777</v>
      </c>
      <c r="G515" s="5" t="s">
        <v>8</v>
      </c>
      <c r="H515" s="3" t="s">
        <v>4185</v>
      </c>
      <c r="I515" s="3" t="s">
        <v>4186</v>
      </c>
      <c r="J515" s="5" t="s">
        <v>5</v>
      </c>
      <c r="K515" s="7" t="e">
        <v>#N/A</v>
      </c>
      <c r="L515" s="7">
        <v>1</v>
      </c>
      <c r="M515" s="7" t="e">
        <v>#N/A</v>
      </c>
      <c r="N515" s="7" t="e">
        <v>#N/A</v>
      </c>
      <c r="O515" s="7" t="e">
        <v>#N/A</v>
      </c>
      <c r="P515" s="7" t="e">
        <v>#N/A</v>
      </c>
      <c r="Q515" s="7" t="e">
        <v>#N/A</v>
      </c>
      <c r="R515" s="7" t="e">
        <v>#N/A</v>
      </c>
      <c r="S515" s="7" t="e">
        <v>#N/A</v>
      </c>
      <c r="T515" s="7" t="e">
        <v>#N/A</v>
      </c>
      <c r="U515" s="7" t="e">
        <v>#N/A</v>
      </c>
      <c r="V515" s="7" t="e">
        <v>#N/A</v>
      </c>
      <c r="W515" s="7" t="e">
        <v>#N/A</v>
      </c>
      <c r="X515" s="7" t="e">
        <v>#N/A</v>
      </c>
      <c r="Y515" s="7">
        <v>1</v>
      </c>
      <c r="Z515" s="7">
        <f t="shared" si="65"/>
        <v>1</v>
      </c>
      <c r="AA515" s="7">
        <f t="shared" si="66"/>
        <v>1</v>
      </c>
      <c r="AB515" s="7" t="b">
        <f t="shared" si="67"/>
        <v>1</v>
      </c>
      <c r="AC515" s="7" t="b">
        <f t="shared" si="68"/>
        <v>0</v>
      </c>
      <c r="AD515" s="7" t="b">
        <f t="shared" si="69"/>
        <v>0</v>
      </c>
      <c r="AE515" s="7" t="b">
        <f t="shared" si="70"/>
        <v>0</v>
      </c>
      <c r="AF515" s="7" t="b">
        <f t="shared" si="71"/>
        <v>0</v>
      </c>
      <c r="AH515" t="b">
        <f>AND(Table252102[[#This Row],[Developmental toxicity]:[Reproductive toxicity]])</f>
        <v>0</v>
      </c>
    </row>
    <row r="516" spans="1:34" x14ac:dyDescent="0.25">
      <c r="A516" s="3">
        <f t="shared" si="64"/>
        <v>515</v>
      </c>
      <c r="B516" s="4"/>
      <c r="C516" s="5" t="s">
        <v>20457</v>
      </c>
      <c r="D516" s="3" t="s">
        <v>19129</v>
      </c>
      <c r="E516" s="29" t="s">
        <v>20212</v>
      </c>
      <c r="F516" s="3" t="s">
        <v>19422</v>
      </c>
      <c r="G516" s="5" t="s">
        <v>19423</v>
      </c>
      <c r="H516" s="3" t="s">
        <v>19423</v>
      </c>
      <c r="I516" s="3" t="s">
        <v>19424</v>
      </c>
      <c r="J516" s="5" t="s">
        <v>20</v>
      </c>
      <c r="K516" s="7" t="e">
        <v>#N/A</v>
      </c>
      <c r="L516" s="7" t="e">
        <v>#N/A</v>
      </c>
      <c r="M516" s="7" t="e">
        <v>#N/A</v>
      </c>
      <c r="N516" s="7" t="e">
        <v>#N/A</v>
      </c>
      <c r="O516" s="7" t="e">
        <v>#N/A</v>
      </c>
      <c r="P516" s="7" t="e">
        <v>#N/A</v>
      </c>
      <c r="Q516" s="7" t="e">
        <v>#N/A</v>
      </c>
      <c r="R516" s="7" t="e">
        <v>#N/A</v>
      </c>
      <c r="S516" s="7" t="e">
        <v>#N/A</v>
      </c>
      <c r="T516" s="7" t="e">
        <v>#N/A</v>
      </c>
      <c r="U516" s="7" t="e">
        <v>#N/A</v>
      </c>
      <c r="V516" s="7" t="e">
        <v>#N/A</v>
      </c>
      <c r="W516" s="7" t="e">
        <v>#N/A</v>
      </c>
      <c r="X516" s="7">
        <v>1</v>
      </c>
      <c r="Y516" s="7" t="e">
        <v>#N/A</v>
      </c>
      <c r="Z516" s="7">
        <f t="shared" si="65"/>
        <v>1</v>
      </c>
      <c r="AA516" s="7">
        <f t="shared" si="66"/>
        <v>1</v>
      </c>
      <c r="AB516" s="7" t="b">
        <f t="shared" si="67"/>
        <v>1</v>
      </c>
      <c r="AC516" s="7" t="b">
        <f t="shared" si="68"/>
        <v>0</v>
      </c>
      <c r="AD516" s="7" t="b">
        <f t="shared" si="69"/>
        <v>0</v>
      </c>
      <c r="AE516" s="7" t="b">
        <f t="shared" si="70"/>
        <v>0</v>
      </c>
      <c r="AF516" s="7" t="b">
        <f t="shared" si="71"/>
        <v>0</v>
      </c>
      <c r="AH516" t="b">
        <f>AND(Table252102[[#This Row],[Developmental toxicity]:[Reproductive toxicity]])</f>
        <v>0</v>
      </c>
    </row>
    <row r="517" spans="1:34" x14ac:dyDescent="0.25">
      <c r="A517" s="3">
        <f t="shared" si="64"/>
        <v>516</v>
      </c>
      <c r="B517" s="4"/>
      <c r="C517" s="5" t="s">
        <v>20598</v>
      </c>
      <c r="D517" s="3" t="s">
        <v>19271</v>
      </c>
      <c r="E517" s="29" t="s">
        <v>20353</v>
      </c>
      <c r="F517" s="3" t="s">
        <v>19908</v>
      </c>
      <c r="G517" s="5" t="s">
        <v>19909</v>
      </c>
      <c r="H517" s="3" t="s">
        <v>19909</v>
      </c>
      <c r="I517" s="3" t="s">
        <v>19910</v>
      </c>
      <c r="J517" s="5" t="s">
        <v>20</v>
      </c>
      <c r="K517" s="7" t="e">
        <v>#N/A</v>
      </c>
      <c r="L517" s="7" t="e">
        <v>#N/A</v>
      </c>
      <c r="M517" s="7" t="e">
        <v>#N/A</v>
      </c>
      <c r="N517" s="7" t="e">
        <v>#N/A</v>
      </c>
      <c r="O517" s="7" t="e">
        <v>#N/A</v>
      </c>
      <c r="P517" s="7" t="e">
        <v>#N/A</v>
      </c>
      <c r="Q517" s="7" t="e">
        <v>#N/A</v>
      </c>
      <c r="R517" s="7" t="e">
        <v>#N/A</v>
      </c>
      <c r="S517" s="7" t="e">
        <v>#N/A</v>
      </c>
      <c r="T517" s="7" t="e">
        <v>#N/A</v>
      </c>
      <c r="U517" s="7" t="e">
        <v>#N/A</v>
      </c>
      <c r="V517" s="7" t="e">
        <v>#N/A</v>
      </c>
      <c r="W517" s="7" t="e">
        <v>#N/A</v>
      </c>
      <c r="X517" s="7">
        <v>1</v>
      </c>
      <c r="Y517" s="7" t="e">
        <v>#N/A</v>
      </c>
      <c r="Z517" s="7">
        <f t="shared" si="65"/>
        <v>1</v>
      </c>
      <c r="AA517" s="7">
        <f t="shared" si="66"/>
        <v>1</v>
      </c>
      <c r="AB517" s="7" t="b">
        <f t="shared" si="67"/>
        <v>1</v>
      </c>
      <c r="AC517" s="7" t="b">
        <f t="shared" si="68"/>
        <v>0</v>
      </c>
      <c r="AD517" s="7" t="b">
        <f t="shared" si="69"/>
        <v>0</v>
      </c>
      <c r="AE517" s="7" t="b">
        <f t="shared" si="70"/>
        <v>0</v>
      </c>
      <c r="AF517" s="7" t="b">
        <f t="shared" si="71"/>
        <v>0</v>
      </c>
      <c r="AH517" t="b">
        <f>AND(Table252102[[#This Row],[Developmental toxicity]:[Reproductive toxicity]])</f>
        <v>0</v>
      </c>
    </row>
    <row r="518" spans="1:34" x14ac:dyDescent="0.25">
      <c r="A518" s="3">
        <f t="shared" si="64"/>
        <v>517</v>
      </c>
      <c r="B518" s="4">
        <v>200</v>
      </c>
      <c r="C518" s="5" t="s">
        <v>634</v>
      </c>
      <c r="D518" s="3" t="s">
        <v>5177</v>
      </c>
      <c r="E518" s="29" t="s">
        <v>4690</v>
      </c>
      <c r="F518" s="3" t="s">
        <v>5611</v>
      </c>
      <c r="G518" s="5" t="s">
        <v>635</v>
      </c>
      <c r="H518" s="3" t="s">
        <v>6524</v>
      </c>
      <c r="I518" s="3" t="s">
        <v>6525</v>
      </c>
      <c r="J518" s="5" t="s">
        <v>1431</v>
      </c>
      <c r="K518" s="7" t="e">
        <v>#N/A</v>
      </c>
      <c r="L518" s="7">
        <v>1</v>
      </c>
      <c r="M518" s="7" t="e">
        <v>#N/A</v>
      </c>
      <c r="N518" s="7" t="e">
        <v>#N/A</v>
      </c>
      <c r="O518" s="7" t="e">
        <v>#N/A</v>
      </c>
      <c r="P518" s="7" t="e">
        <v>#N/A</v>
      </c>
      <c r="Q518" s="7" t="e">
        <v>#N/A</v>
      </c>
      <c r="R518" s="7" t="e">
        <v>#N/A</v>
      </c>
      <c r="S518" s="7" t="e">
        <v>#N/A</v>
      </c>
      <c r="T518" s="7" t="e">
        <v>#N/A</v>
      </c>
      <c r="U518" s="7" t="e">
        <v>#N/A</v>
      </c>
      <c r="V518" s="7" t="e">
        <v>#N/A</v>
      </c>
      <c r="W518" s="7" t="e">
        <v>#N/A</v>
      </c>
      <c r="X518" s="7" t="e">
        <v>#N/A</v>
      </c>
      <c r="Y518" s="7">
        <v>1</v>
      </c>
      <c r="Z518" s="7">
        <f t="shared" si="65"/>
        <v>1</v>
      </c>
      <c r="AA518" s="7">
        <f t="shared" si="66"/>
        <v>1</v>
      </c>
      <c r="AB518" s="7" t="b">
        <f t="shared" si="67"/>
        <v>1</v>
      </c>
      <c r="AC518" s="7" t="b">
        <f t="shared" si="68"/>
        <v>0</v>
      </c>
      <c r="AD518" s="7" t="b">
        <f t="shared" si="69"/>
        <v>0</v>
      </c>
      <c r="AE518" s="7" t="b">
        <f t="shared" si="70"/>
        <v>0</v>
      </c>
      <c r="AF518" s="7" t="b">
        <f t="shared" si="71"/>
        <v>0</v>
      </c>
      <c r="AH518" t="b">
        <f>AND(Table252102[[#This Row],[Developmental toxicity]:[Reproductive toxicity]])</f>
        <v>0</v>
      </c>
    </row>
    <row r="519" spans="1:34" x14ac:dyDescent="0.25">
      <c r="A519" s="3">
        <f t="shared" si="64"/>
        <v>518</v>
      </c>
      <c r="B519" s="4"/>
      <c r="C519" s="5" t="s">
        <v>12330</v>
      </c>
      <c r="D519" s="3" t="s">
        <v>12329</v>
      </c>
      <c r="E519" s="29" t="s">
        <v>16138</v>
      </c>
      <c r="F519" s="3" t="s">
        <v>16139</v>
      </c>
      <c r="G519" s="5" t="s">
        <v>16140</v>
      </c>
      <c r="H519" s="3" t="s">
        <v>16140</v>
      </c>
      <c r="I519" s="3" t="s">
        <v>16141</v>
      </c>
      <c r="J519" s="5"/>
      <c r="K519" s="7" t="e">
        <v>#N/A</v>
      </c>
      <c r="L519" s="7" t="e">
        <v>#N/A</v>
      </c>
      <c r="M519" s="7" t="e">
        <v>#N/A</v>
      </c>
      <c r="N519" s="7" t="e">
        <v>#N/A</v>
      </c>
      <c r="O519" s="7" t="e">
        <v>#N/A</v>
      </c>
      <c r="P519" s="7" t="e">
        <v>#N/A</v>
      </c>
      <c r="Q519" s="7" t="e">
        <v>#N/A</v>
      </c>
      <c r="R519" s="7" t="e">
        <v>#N/A</v>
      </c>
      <c r="S519" s="7" t="e">
        <v>#N/A</v>
      </c>
      <c r="T519" s="7" t="e">
        <v>#N/A</v>
      </c>
      <c r="U519" s="7" t="e">
        <v>#N/A</v>
      </c>
      <c r="V519" s="7" t="e">
        <v>#N/A</v>
      </c>
      <c r="W519" s="3">
        <v>0</v>
      </c>
      <c r="X519" s="3" t="e">
        <v>#N/A</v>
      </c>
      <c r="Y519" s="7" t="e">
        <v>#N/A</v>
      </c>
      <c r="Z519" s="7">
        <f t="shared" si="65"/>
        <v>0</v>
      </c>
      <c r="AA519" s="7">
        <f t="shared" si="66"/>
        <v>0</v>
      </c>
      <c r="AB519" s="7" t="b">
        <f t="shared" si="67"/>
        <v>0</v>
      </c>
      <c r="AC519" s="7" t="b">
        <f t="shared" si="68"/>
        <v>1</v>
      </c>
      <c r="AD519" s="7" t="b">
        <f t="shared" si="69"/>
        <v>0</v>
      </c>
      <c r="AE519" s="7" t="b">
        <f t="shared" si="70"/>
        <v>1</v>
      </c>
      <c r="AF519" s="7" t="b">
        <f t="shared" si="71"/>
        <v>0</v>
      </c>
      <c r="AH519" t="b">
        <f>AND(Table252102[[#This Row],[Developmental toxicity]:[Reproductive toxicity]])</f>
        <v>0</v>
      </c>
    </row>
    <row r="520" spans="1:34" x14ac:dyDescent="0.25">
      <c r="A520" s="3">
        <f t="shared" si="64"/>
        <v>519</v>
      </c>
      <c r="B520" s="4"/>
      <c r="C520" s="1" t="s">
        <v>21181</v>
      </c>
      <c r="D520" s="3" t="s">
        <v>20785</v>
      </c>
      <c r="E520" s="94" t="s">
        <v>20983</v>
      </c>
      <c r="F520" t="s">
        <v>21604</v>
      </c>
      <c r="G520" s="1" t="s">
        <v>21605</v>
      </c>
      <c r="H520" t="s">
        <v>21605</v>
      </c>
      <c r="I520" t="s">
        <v>21606</v>
      </c>
      <c r="J520" s="5"/>
      <c r="K520" s="7" t="e">
        <v>#N/A</v>
      </c>
      <c r="L520" s="7" t="e">
        <v>#N/A</v>
      </c>
      <c r="M520" s="7" t="e">
        <v>#N/A</v>
      </c>
      <c r="N520" s="7" t="e">
        <v>#N/A</v>
      </c>
      <c r="O520" s="7" t="e">
        <v>#N/A</v>
      </c>
      <c r="P520" s="7" t="e">
        <v>#N/A</v>
      </c>
      <c r="Q520" s="7" t="e">
        <v>#N/A</v>
      </c>
      <c r="R520" s="7" t="e">
        <v>#N/A</v>
      </c>
      <c r="S520" s="7" t="e">
        <v>#N/A</v>
      </c>
      <c r="T520" s="7" t="e">
        <v>#N/A</v>
      </c>
      <c r="U520" s="7" t="e">
        <v>#N/A</v>
      </c>
      <c r="V520" s="7" t="e">
        <v>#N/A</v>
      </c>
      <c r="W520" s="7" t="e">
        <v>#N/A</v>
      </c>
      <c r="X520" s="7" t="e">
        <v>#N/A</v>
      </c>
      <c r="Y520" s="7">
        <v>0</v>
      </c>
      <c r="Z520" s="7">
        <f t="shared" si="65"/>
        <v>0</v>
      </c>
      <c r="AA520" s="7">
        <f t="shared" si="66"/>
        <v>0</v>
      </c>
      <c r="AB520" s="7" t="b">
        <f t="shared" si="67"/>
        <v>1</v>
      </c>
      <c r="AC520" s="7" t="b">
        <f t="shared" si="68"/>
        <v>0</v>
      </c>
      <c r="AD520" s="7" t="b">
        <f t="shared" si="69"/>
        <v>0</v>
      </c>
      <c r="AE520" s="7" t="b">
        <f t="shared" si="70"/>
        <v>0</v>
      </c>
      <c r="AF520" s="7" t="b">
        <f t="shared" si="71"/>
        <v>0</v>
      </c>
      <c r="AH520" t="b">
        <f>AND(Table252102[[#This Row],[Developmental toxicity]:[Reproductive toxicity]])</f>
        <v>0</v>
      </c>
    </row>
    <row r="521" spans="1:34" x14ac:dyDescent="0.25">
      <c r="A521" s="3">
        <f t="shared" si="64"/>
        <v>520</v>
      </c>
      <c r="B521" s="4"/>
      <c r="C521" s="5" t="s">
        <v>11527</v>
      </c>
      <c r="D521" s="3" t="s">
        <v>11526</v>
      </c>
      <c r="E521" s="29" t="s">
        <v>14825</v>
      </c>
      <c r="F521" s="3" t="s">
        <v>14826</v>
      </c>
      <c r="G521" s="5" t="s">
        <v>14827</v>
      </c>
      <c r="H521" s="3" t="s">
        <v>14828</v>
      </c>
      <c r="I521" s="3" t="s">
        <v>14829</v>
      </c>
      <c r="J521" s="5"/>
      <c r="K521" s="7" t="e">
        <v>#N/A</v>
      </c>
      <c r="L521" s="7" t="e">
        <v>#N/A</v>
      </c>
      <c r="M521" s="7" t="e">
        <v>#N/A</v>
      </c>
      <c r="N521" s="7" t="e">
        <v>#N/A</v>
      </c>
      <c r="O521" s="7" t="e">
        <v>#N/A</v>
      </c>
      <c r="P521" s="7" t="e">
        <v>#N/A</v>
      </c>
      <c r="Q521" s="7" t="e">
        <v>#N/A</v>
      </c>
      <c r="R521" s="7" t="e">
        <v>#N/A</v>
      </c>
      <c r="S521" s="7" t="e">
        <v>#N/A</v>
      </c>
      <c r="T521" s="7" t="e">
        <v>#N/A</v>
      </c>
      <c r="U521" s="7" t="e">
        <v>#N/A</v>
      </c>
      <c r="V521" s="7" t="e">
        <v>#N/A</v>
      </c>
      <c r="W521" s="3">
        <v>1</v>
      </c>
      <c r="X521" s="3" t="e">
        <v>#N/A</v>
      </c>
      <c r="Y521" s="7" t="e">
        <v>#N/A</v>
      </c>
      <c r="Z521" s="7">
        <f t="shared" si="65"/>
        <v>1</v>
      </c>
      <c r="AA521" s="7">
        <f t="shared" si="66"/>
        <v>1</v>
      </c>
      <c r="AB521" s="7" t="b">
        <f t="shared" si="67"/>
        <v>0</v>
      </c>
      <c r="AC521" s="7" t="b">
        <f t="shared" si="68"/>
        <v>1</v>
      </c>
      <c r="AD521" s="7" t="b">
        <f t="shared" si="69"/>
        <v>0</v>
      </c>
      <c r="AE521" s="7" t="b">
        <f t="shared" si="70"/>
        <v>1</v>
      </c>
      <c r="AF521" s="7" t="b">
        <f t="shared" si="71"/>
        <v>0</v>
      </c>
      <c r="AH521" t="b">
        <f>AND(Table252102[[#This Row],[Developmental toxicity]:[Reproductive toxicity]])</f>
        <v>0</v>
      </c>
    </row>
    <row r="522" spans="1:34" x14ac:dyDescent="0.25">
      <c r="A522" s="3">
        <f t="shared" si="64"/>
        <v>521</v>
      </c>
      <c r="B522" s="4"/>
      <c r="C522" s="5" t="s">
        <v>20439</v>
      </c>
      <c r="D522" s="3" t="s">
        <v>19111</v>
      </c>
      <c r="E522" s="29" t="s">
        <v>20194</v>
      </c>
      <c r="F522" s="3" t="s">
        <v>19363</v>
      </c>
      <c r="G522" s="5" t="s">
        <v>19364</v>
      </c>
      <c r="H522" s="3" t="s">
        <v>19365</v>
      </c>
      <c r="I522" s="3" t="s">
        <v>19366</v>
      </c>
      <c r="J522" s="5" t="s">
        <v>20</v>
      </c>
      <c r="K522" s="7" t="e">
        <v>#N/A</v>
      </c>
      <c r="L522" s="7" t="e">
        <v>#N/A</v>
      </c>
      <c r="M522" s="7" t="e">
        <v>#N/A</v>
      </c>
      <c r="N522" s="7" t="e">
        <v>#N/A</v>
      </c>
      <c r="O522" s="7" t="e">
        <v>#N/A</v>
      </c>
      <c r="P522" s="7" t="e">
        <v>#N/A</v>
      </c>
      <c r="Q522" s="7" t="e">
        <v>#N/A</v>
      </c>
      <c r="R522" s="7" t="e">
        <v>#N/A</v>
      </c>
      <c r="S522" s="7" t="e">
        <v>#N/A</v>
      </c>
      <c r="T522" s="7" t="e">
        <v>#N/A</v>
      </c>
      <c r="U522" s="7" t="e">
        <v>#N/A</v>
      </c>
      <c r="V522" s="7" t="e">
        <v>#N/A</v>
      </c>
      <c r="W522" s="7" t="e">
        <v>#N/A</v>
      </c>
      <c r="X522" s="7">
        <v>1</v>
      </c>
      <c r="Y522" s="7" t="e">
        <v>#N/A</v>
      </c>
      <c r="Z522" s="7">
        <f t="shared" si="65"/>
        <v>1</v>
      </c>
      <c r="AA522" s="7">
        <f t="shared" si="66"/>
        <v>1</v>
      </c>
      <c r="AB522" s="7" t="b">
        <f t="shared" si="67"/>
        <v>1</v>
      </c>
      <c r="AC522" s="7" t="b">
        <f t="shared" si="68"/>
        <v>0</v>
      </c>
      <c r="AD522" s="7" t="b">
        <f t="shared" si="69"/>
        <v>0</v>
      </c>
      <c r="AE522" s="7" t="b">
        <f t="shared" si="70"/>
        <v>0</v>
      </c>
      <c r="AF522" s="7" t="b">
        <f t="shared" si="71"/>
        <v>0</v>
      </c>
      <c r="AH522" t="b">
        <f>AND(Table252102[[#This Row],[Developmental toxicity]:[Reproductive toxicity]])</f>
        <v>0</v>
      </c>
    </row>
    <row r="523" spans="1:34" x14ac:dyDescent="0.25">
      <c r="A523" s="3">
        <f t="shared" si="64"/>
        <v>522</v>
      </c>
      <c r="B523" s="4"/>
      <c r="C523" s="5" t="s">
        <v>20543</v>
      </c>
      <c r="D523" s="3" t="s">
        <v>19215</v>
      </c>
      <c r="E523" s="29" t="s">
        <v>20298</v>
      </c>
      <c r="F523" s="3" t="s">
        <v>19721</v>
      </c>
      <c r="G523" s="5" t="s">
        <v>19722</v>
      </c>
      <c r="H523" s="3" t="s">
        <v>19723</v>
      </c>
      <c r="I523" s="3" t="s">
        <v>19724</v>
      </c>
      <c r="J523" s="5" t="s">
        <v>20</v>
      </c>
      <c r="K523" s="7" t="e">
        <v>#N/A</v>
      </c>
      <c r="L523" s="7" t="e">
        <v>#N/A</v>
      </c>
      <c r="M523" s="7" t="e">
        <v>#N/A</v>
      </c>
      <c r="N523" s="7" t="e">
        <v>#N/A</v>
      </c>
      <c r="O523" s="7" t="e">
        <v>#N/A</v>
      </c>
      <c r="P523" s="7" t="e">
        <v>#N/A</v>
      </c>
      <c r="Q523" s="7" t="e">
        <v>#N/A</v>
      </c>
      <c r="R523" s="7" t="e">
        <v>#N/A</v>
      </c>
      <c r="S523" s="7" t="e">
        <v>#N/A</v>
      </c>
      <c r="T523" s="7" t="e">
        <v>#N/A</v>
      </c>
      <c r="U523" s="7" t="e">
        <v>#N/A</v>
      </c>
      <c r="V523" s="7" t="e">
        <v>#N/A</v>
      </c>
      <c r="W523" s="7" t="e">
        <v>#N/A</v>
      </c>
      <c r="X523" s="7">
        <v>1</v>
      </c>
      <c r="Y523" s="7" t="e">
        <v>#N/A</v>
      </c>
      <c r="Z523" s="7">
        <f t="shared" si="65"/>
        <v>1</v>
      </c>
      <c r="AA523" s="7">
        <f t="shared" si="66"/>
        <v>1</v>
      </c>
      <c r="AB523" s="7" t="b">
        <f t="shared" si="67"/>
        <v>1</v>
      </c>
      <c r="AC523" s="7" t="b">
        <f t="shared" si="68"/>
        <v>0</v>
      </c>
      <c r="AD523" s="7" t="b">
        <f t="shared" si="69"/>
        <v>0</v>
      </c>
      <c r="AE523" s="7" t="b">
        <f t="shared" si="70"/>
        <v>0</v>
      </c>
      <c r="AF523" s="7" t="b">
        <f t="shared" si="71"/>
        <v>0</v>
      </c>
      <c r="AH523" t="b">
        <f>AND(Table252102[[#This Row],[Developmental toxicity]:[Reproductive toxicity]])</f>
        <v>0</v>
      </c>
    </row>
    <row r="524" spans="1:34" x14ac:dyDescent="0.25">
      <c r="A524" s="3">
        <f t="shared" si="64"/>
        <v>523</v>
      </c>
      <c r="B524" s="4"/>
      <c r="C524" s="5" t="s">
        <v>11674</v>
      </c>
      <c r="D524" s="3" t="s">
        <v>11673</v>
      </c>
      <c r="E524" s="29" t="s">
        <v>15097</v>
      </c>
      <c r="F524" s="3" t="s">
        <v>15098</v>
      </c>
      <c r="G524" s="5" t="s">
        <v>15099</v>
      </c>
      <c r="H524" s="3" t="s">
        <v>15100</v>
      </c>
      <c r="I524" s="3" t="s">
        <v>15101</v>
      </c>
      <c r="J524" s="5"/>
      <c r="K524" s="7" t="e">
        <v>#N/A</v>
      </c>
      <c r="L524" s="7" t="e">
        <v>#N/A</v>
      </c>
      <c r="M524" s="7" t="e">
        <v>#N/A</v>
      </c>
      <c r="N524" s="7" t="e">
        <v>#N/A</v>
      </c>
      <c r="O524" s="7" t="e">
        <v>#N/A</v>
      </c>
      <c r="P524" s="7" t="e">
        <v>#N/A</v>
      </c>
      <c r="Q524" s="7" t="e">
        <v>#N/A</v>
      </c>
      <c r="R524" s="7" t="e">
        <v>#N/A</v>
      </c>
      <c r="S524" s="7" t="e">
        <v>#N/A</v>
      </c>
      <c r="T524" s="7" t="e">
        <v>#N/A</v>
      </c>
      <c r="U524" s="7" t="e">
        <v>#N/A</v>
      </c>
      <c r="V524" s="7" t="e">
        <v>#N/A</v>
      </c>
      <c r="W524" s="3">
        <v>1</v>
      </c>
      <c r="X524" s="3" t="e">
        <v>#N/A</v>
      </c>
      <c r="Y524" s="7" t="e">
        <v>#N/A</v>
      </c>
      <c r="Z524" s="7">
        <f t="shared" si="65"/>
        <v>1</v>
      </c>
      <c r="AA524" s="7">
        <f t="shared" si="66"/>
        <v>1</v>
      </c>
      <c r="AB524" s="7" t="b">
        <f t="shared" si="67"/>
        <v>0</v>
      </c>
      <c r="AC524" s="7" t="b">
        <f t="shared" si="68"/>
        <v>1</v>
      </c>
      <c r="AD524" s="7" t="b">
        <f t="shared" si="69"/>
        <v>0</v>
      </c>
      <c r="AE524" s="7" t="b">
        <f t="shared" si="70"/>
        <v>1</v>
      </c>
      <c r="AF524" s="7" t="b">
        <f t="shared" si="71"/>
        <v>0</v>
      </c>
      <c r="AH524" t="b">
        <f>AND(Table252102[[#This Row],[Developmental toxicity]:[Reproductive toxicity]])</f>
        <v>0</v>
      </c>
    </row>
    <row r="525" spans="1:34" x14ac:dyDescent="0.25">
      <c r="A525" s="3">
        <f t="shared" si="64"/>
        <v>524</v>
      </c>
      <c r="B525" s="4">
        <v>444</v>
      </c>
      <c r="C525" s="5" t="s">
        <v>987</v>
      </c>
      <c r="D525" s="3" t="s">
        <v>5301</v>
      </c>
      <c r="E525" s="29" t="s">
        <v>4851</v>
      </c>
      <c r="F525" s="3" t="s">
        <v>5759</v>
      </c>
      <c r="G525" s="5" t="s">
        <v>988</v>
      </c>
      <c r="H525" s="3" t="s">
        <v>6760</v>
      </c>
      <c r="I525" s="3" t="s">
        <v>6761</v>
      </c>
      <c r="J525" s="5" t="s">
        <v>1431</v>
      </c>
      <c r="K525" s="7" t="e">
        <v>#N/A</v>
      </c>
      <c r="L525" s="7">
        <v>1</v>
      </c>
      <c r="M525" s="7" t="e">
        <v>#N/A</v>
      </c>
      <c r="N525" s="7" t="e">
        <v>#N/A</v>
      </c>
      <c r="O525" s="7" t="e">
        <v>#N/A</v>
      </c>
      <c r="P525" s="7" t="e">
        <v>#N/A</v>
      </c>
      <c r="Q525" s="7" t="e">
        <v>#N/A</v>
      </c>
      <c r="R525" s="7" t="e">
        <v>#N/A</v>
      </c>
      <c r="S525" s="7" t="e">
        <v>#N/A</v>
      </c>
      <c r="T525" s="7" t="e">
        <v>#N/A</v>
      </c>
      <c r="U525" s="7" t="e">
        <v>#N/A</v>
      </c>
      <c r="V525" s="7" t="e">
        <v>#N/A</v>
      </c>
      <c r="W525" s="7" t="e">
        <v>#N/A</v>
      </c>
      <c r="X525" s="7" t="e">
        <v>#N/A</v>
      </c>
      <c r="Y525" s="7">
        <v>1</v>
      </c>
      <c r="Z525" s="7">
        <f t="shared" si="65"/>
        <v>1</v>
      </c>
      <c r="AA525" s="7">
        <f t="shared" si="66"/>
        <v>1</v>
      </c>
      <c r="AB525" s="7" t="b">
        <f t="shared" si="67"/>
        <v>1</v>
      </c>
      <c r="AC525" s="7" t="b">
        <f t="shared" si="68"/>
        <v>0</v>
      </c>
      <c r="AD525" s="7" t="b">
        <f t="shared" si="69"/>
        <v>0</v>
      </c>
      <c r="AE525" s="7" t="b">
        <f t="shared" si="70"/>
        <v>0</v>
      </c>
      <c r="AF525" s="7" t="b">
        <f t="shared" si="71"/>
        <v>0</v>
      </c>
      <c r="AH525" t="b">
        <f>AND(Table252102[[#This Row],[Developmental toxicity]:[Reproductive toxicity]])</f>
        <v>0</v>
      </c>
    </row>
    <row r="526" spans="1:34" x14ac:dyDescent="0.25">
      <c r="A526" s="3">
        <f t="shared" si="64"/>
        <v>525</v>
      </c>
      <c r="B526" s="4" t="s">
        <v>1440</v>
      </c>
      <c r="C526" s="5" t="s">
        <v>2212</v>
      </c>
      <c r="D526" s="3" t="s">
        <v>3114</v>
      </c>
      <c r="E526" s="29" t="s">
        <v>7491</v>
      </c>
      <c r="F526" s="3" t="s">
        <v>8339</v>
      </c>
      <c r="G526" s="5" t="s">
        <v>9488</v>
      </c>
      <c r="H526" s="3" t="s">
        <v>9489</v>
      </c>
      <c r="I526" s="3" t="s">
        <v>9490</v>
      </c>
      <c r="J526" s="5"/>
      <c r="K526" s="7" t="e">
        <v>#N/A</v>
      </c>
      <c r="L526" s="7" t="e">
        <v>#N/A</v>
      </c>
      <c r="M526" s="7" t="e">
        <v>#N/A</v>
      </c>
      <c r="N526" s="7" t="e">
        <v>#N/A</v>
      </c>
      <c r="O526" s="7" t="e">
        <v>#N/A</v>
      </c>
      <c r="P526" s="7" t="e">
        <v>#N/A</v>
      </c>
      <c r="Q526" s="7" t="e">
        <v>#N/A</v>
      </c>
      <c r="R526" s="7" t="e">
        <v>#N/A</v>
      </c>
      <c r="S526" s="7" t="e">
        <v>#N/A</v>
      </c>
      <c r="T526" s="7">
        <v>1</v>
      </c>
      <c r="U526" s="7" t="e">
        <v>#N/A</v>
      </c>
      <c r="V526" s="7" t="e">
        <v>#N/A</v>
      </c>
      <c r="W526" s="7" t="e">
        <v>#N/A</v>
      </c>
      <c r="X526" s="7" t="e">
        <v>#N/A</v>
      </c>
      <c r="Y526" s="7" t="e">
        <v>#N/A</v>
      </c>
      <c r="Z526" s="7">
        <f t="shared" si="65"/>
        <v>1</v>
      </c>
      <c r="AA526" s="7">
        <f t="shared" si="66"/>
        <v>1</v>
      </c>
      <c r="AB526" s="7" t="b">
        <f t="shared" si="67"/>
        <v>1</v>
      </c>
      <c r="AC526" s="7" t="b">
        <f t="shared" si="68"/>
        <v>0</v>
      </c>
      <c r="AD526" s="7" t="b">
        <f t="shared" si="69"/>
        <v>1</v>
      </c>
      <c r="AE526" s="7" t="b">
        <f t="shared" si="70"/>
        <v>0</v>
      </c>
      <c r="AF526" s="7" t="b">
        <f t="shared" si="71"/>
        <v>0</v>
      </c>
      <c r="AH526" t="b">
        <f>AND(Table252102[[#This Row],[Developmental toxicity]:[Reproductive toxicity]])</f>
        <v>0</v>
      </c>
    </row>
    <row r="527" spans="1:34" x14ac:dyDescent="0.25">
      <c r="A527" s="3">
        <f t="shared" si="64"/>
        <v>526</v>
      </c>
      <c r="B527" s="4">
        <v>268</v>
      </c>
      <c r="C527" s="5" t="s">
        <v>736</v>
      </c>
      <c r="D527" s="3" t="s">
        <v>5212</v>
      </c>
      <c r="E527" s="29" t="s">
        <v>4737</v>
      </c>
      <c r="F527" s="3" t="s">
        <v>5654</v>
      </c>
      <c r="G527" s="5" t="s">
        <v>737</v>
      </c>
      <c r="H527" s="3" t="s">
        <v>6129</v>
      </c>
      <c r="I527" s="3" t="s">
        <v>6578</v>
      </c>
      <c r="J527" s="5" t="s">
        <v>1431</v>
      </c>
      <c r="K527" s="7" t="e">
        <v>#N/A</v>
      </c>
      <c r="L527" s="7">
        <v>1</v>
      </c>
      <c r="M527" s="7" t="e">
        <v>#N/A</v>
      </c>
      <c r="N527" s="7" t="e">
        <v>#N/A</v>
      </c>
      <c r="O527" s="7" t="e">
        <v>#N/A</v>
      </c>
      <c r="P527" s="7" t="e">
        <v>#N/A</v>
      </c>
      <c r="Q527" s="7" t="e">
        <v>#N/A</v>
      </c>
      <c r="R527" s="7" t="e">
        <v>#N/A</v>
      </c>
      <c r="S527" s="7" t="e">
        <v>#N/A</v>
      </c>
      <c r="T527" s="7" t="e">
        <v>#N/A</v>
      </c>
      <c r="U527" s="7" t="e">
        <v>#N/A</v>
      </c>
      <c r="V527" s="7" t="e">
        <v>#N/A</v>
      </c>
      <c r="W527" s="7">
        <v>1</v>
      </c>
      <c r="X527" s="7" t="e">
        <v>#N/A</v>
      </c>
      <c r="Y527" s="7">
        <v>0</v>
      </c>
      <c r="Z527" s="7">
        <f t="shared" si="65"/>
        <v>1</v>
      </c>
      <c r="AA527" s="7">
        <f t="shared" si="66"/>
        <v>1</v>
      </c>
      <c r="AB527" s="7" t="b">
        <f t="shared" si="67"/>
        <v>1</v>
      </c>
      <c r="AC527" s="7" t="b">
        <f t="shared" si="68"/>
        <v>1</v>
      </c>
      <c r="AD527" s="7" t="b">
        <f t="shared" si="69"/>
        <v>0</v>
      </c>
      <c r="AE527" s="7" t="b">
        <f t="shared" si="70"/>
        <v>1</v>
      </c>
      <c r="AF527" s="7" t="b">
        <f t="shared" si="71"/>
        <v>0</v>
      </c>
      <c r="AH527" t="b">
        <f>AND(Table252102[[#This Row],[Developmental toxicity]:[Reproductive toxicity]])</f>
        <v>1</v>
      </c>
    </row>
    <row r="528" spans="1:34" x14ac:dyDescent="0.25">
      <c r="A528" s="3">
        <f t="shared" si="64"/>
        <v>527</v>
      </c>
      <c r="B528" s="4">
        <v>258</v>
      </c>
      <c r="C528" s="5" t="s">
        <v>720</v>
      </c>
      <c r="D528" s="3" t="s">
        <v>5204</v>
      </c>
      <c r="E528" s="29" t="s">
        <v>4729</v>
      </c>
      <c r="F528" s="3" t="s">
        <v>5646</v>
      </c>
      <c r="G528" s="5" t="s">
        <v>721</v>
      </c>
      <c r="H528" s="3" t="s">
        <v>6121</v>
      </c>
      <c r="I528" s="3" t="s">
        <v>6570</v>
      </c>
      <c r="J528" s="5" t="s">
        <v>1431</v>
      </c>
      <c r="K528" s="7" t="e">
        <v>#N/A</v>
      </c>
      <c r="L528" s="7">
        <v>1</v>
      </c>
      <c r="M528" s="7" t="e">
        <v>#N/A</v>
      </c>
      <c r="N528" s="7" t="e">
        <v>#N/A</v>
      </c>
      <c r="O528" s="7" t="e">
        <v>#N/A</v>
      </c>
      <c r="P528" s="7" t="e">
        <v>#N/A</v>
      </c>
      <c r="Q528" s="7" t="e">
        <v>#N/A</v>
      </c>
      <c r="R528" s="7" t="e">
        <v>#N/A</v>
      </c>
      <c r="S528" s="7" t="e">
        <v>#N/A</v>
      </c>
      <c r="T528" s="7" t="e">
        <v>#N/A</v>
      </c>
      <c r="U528" s="7" t="e">
        <v>#N/A</v>
      </c>
      <c r="V528" s="7">
        <v>0</v>
      </c>
      <c r="W528" s="7">
        <v>1</v>
      </c>
      <c r="X528" s="7" t="e">
        <v>#N/A</v>
      </c>
      <c r="Y528" s="7">
        <v>1</v>
      </c>
      <c r="Z528" s="7">
        <f t="shared" si="65"/>
        <v>1</v>
      </c>
      <c r="AA528" s="7">
        <f t="shared" si="66"/>
        <v>1</v>
      </c>
      <c r="AB528" s="7" t="b">
        <f t="shared" si="67"/>
        <v>1</v>
      </c>
      <c r="AC528" s="7" t="b">
        <f t="shared" si="68"/>
        <v>1</v>
      </c>
      <c r="AD528" s="7" t="b">
        <f t="shared" si="69"/>
        <v>1</v>
      </c>
      <c r="AE528" s="7" t="b">
        <f t="shared" si="70"/>
        <v>1</v>
      </c>
      <c r="AF528" s="7" t="b">
        <f t="shared" si="71"/>
        <v>1</v>
      </c>
      <c r="AH528" t="b">
        <f>AND(Table252102[[#This Row],[Developmental toxicity]:[Reproductive toxicity]])</f>
        <v>1</v>
      </c>
    </row>
    <row r="529" spans="1:34" x14ac:dyDescent="0.25">
      <c r="A529" s="3">
        <f t="shared" si="64"/>
        <v>528</v>
      </c>
      <c r="B529" s="4"/>
      <c r="C529" s="5" t="s">
        <v>11672</v>
      </c>
      <c r="D529" s="3" t="s">
        <v>11671</v>
      </c>
      <c r="E529" s="29" t="s">
        <v>15093</v>
      </c>
      <c r="F529" s="3" t="s">
        <v>15094</v>
      </c>
      <c r="G529" s="5" t="s">
        <v>15095</v>
      </c>
      <c r="H529" s="3" t="s">
        <v>15095</v>
      </c>
      <c r="I529" s="3" t="s">
        <v>15096</v>
      </c>
      <c r="J529" s="5"/>
      <c r="K529" s="7" t="e">
        <v>#N/A</v>
      </c>
      <c r="L529" s="7" t="e">
        <v>#N/A</v>
      </c>
      <c r="M529" s="7" t="e">
        <v>#N/A</v>
      </c>
      <c r="N529" s="7" t="e">
        <v>#N/A</v>
      </c>
      <c r="O529" s="7" t="e">
        <v>#N/A</v>
      </c>
      <c r="P529" s="7" t="e">
        <v>#N/A</v>
      </c>
      <c r="Q529" s="7" t="e">
        <v>#N/A</v>
      </c>
      <c r="R529" s="7" t="e">
        <v>#N/A</v>
      </c>
      <c r="S529" s="7" t="e">
        <v>#N/A</v>
      </c>
      <c r="T529" s="7" t="e">
        <v>#N/A</v>
      </c>
      <c r="U529" s="7" t="e">
        <v>#N/A</v>
      </c>
      <c r="V529" s="7" t="e">
        <v>#N/A</v>
      </c>
      <c r="W529" s="3">
        <v>1</v>
      </c>
      <c r="X529" s="3" t="e">
        <v>#N/A</v>
      </c>
      <c r="Y529" s="7" t="e">
        <v>#N/A</v>
      </c>
      <c r="Z529" s="7">
        <f t="shared" si="65"/>
        <v>1</v>
      </c>
      <c r="AA529" s="7">
        <f t="shared" si="66"/>
        <v>1</v>
      </c>
      <c r="AB529" s="7" t="b">
        <f t="shared" si="67"/>
        <v>0</v>
      </c>
      <c r="AC529" s="7" t="b">
        <f t="shared" si="68"/>
        <v>1</v>
      </c>
      <c r="AD529" s="7" t="b">
        <f t="shared" si="69"/>
        <v>0</v>
      </c>
      <c r="AE529" s="7" t="b">
        <f t="shared" si="70"/>
        <v>1</v>
      </c>
      <c r="AF529" s="7" t="b">
        <f t="shared" si="71"/>
        <v>0</v>
      </c>
      <c r="AH529" t="b">
        <f>AND(Table252102[[#This Row],[Developmental toxicity]:[Reproductive toxicity]])</f>
        <v>0</v>
      </c>
    </row>
    <row r="530" spans="1:34" x14ac:dyDescent="0.25">
      <c r="A530" s="3">
        <f t="shared" si="64"/>
        <v>529</v>
      </c>
      <c r="B530" s="4" t="s">
        <v>1440</v>
      </c>
      <c r="C530" s="5" t="s">
        <v>1938</v>
      </c>
      <c r="D530" s="3" t="s">
        <v>2802</v>
      </c>
      <c r="E530" s="29" t="s">
        <v>7221</v>
      </c>
      <c r="F530" s="3" t="s">
        <v>8070</v>
      </c>
      <c r="G530" s="5" t="s">
        <v>8919</v>
      </c>
      <c r="H530" s="3" t="s">
        <v>8919</v>
      </c>
      <c r="I530" s="3" t="s">
        <v>8920</v>
      </c>
      <c r="J530" s="5"/>
      <c r="K530" s="7" t="e">
        <v>#N/A</v>
      </c>
      <c r="L530" s="7" t="e">
        <v>#N/A</v>
      </c>
      <c r="M530" s="7" t="e">
        <v>#N/A</v>
      </c>
      <c r="N530" s="7" t="e">
        <v>#N/A</v>
      </c>
      <c r="O530" s="7" t="e">
        <v>#N/A</v>
      </c>
      <c r="P530" s="7" t="e">
        <v>#N/A</v>
      </c>
      <c r="Q530" s="7" t="e">
        <v>#N/A</v>
      </c>
      <c r="R530" s="7" t="e">
        <v>#N/A</v>
      </c>
      <c r="S530" s="7" t="e">
        <v>#N/A</v>
      </c>
      <c r="T530" s="7">
        <v>1</v>
      </c>
      <c r="U530" s="7" t="e">
        <v>#N/A</v>
      </c>
      <c r="V530" s="7" t="e">
        <v>#N/A</v>
      </c>
      <c r="W530" s="7" t="e">
        <v>#N/A</v>
      </c>
      <c r="X530" s="7" t="e">
        <v>#N/A</v>
      </c>
      <c r="Y530" s="7" t="e">
        <v>#N/A</v>
      </c>
      <c r="Z530" s="7">
        <f t="shared" si="65"/>
        <v>1</v>
      </c>
      <c r="AA530" s="7">
        <f t="shared" si="66"/>
        <v>1</v>
      </c>
      <c r="AB530" s="7" t="b">
        <f t="shared" si="67"/>
        <v>1</v>
      </c>
      <c r="AC530" s="7" t="b">
        <f t="shared" si="68"/>
        <v>0</v>
      </c>
      <c r="AD530" s="7" t="b">
        <f t="shared" si="69"/>
        <v>1</v>
      </c>
      <c r="AE530" s="7" t="b">
        <f t="shared" si="70"/>
        <v>0</v>
      </c>
      <c r="AF530" s="7" t="b">
        <f t="shared" si="71"/>
        <v>0</v>
      </c>
      <c r="AH530" t="b">
        <f>AND(Table252102[[#This Row],[Developmental toxicity]:[Reproductive toxicity]])</f>
        <v>0</v>
      </c>
    </row>
    <row r="531" spans="1:34" x14ac:dyDescent="0.25">
      <c r="A531" s="3">
        <f t="shared" si="64"/>
        <v>530</v>
      </c>
      <c r="B531" s="4" t="s">
        <v>1440</v>
      </c>
      <c r="C531" s="5" t="s">
        <v>2067</v>
      </c>
      <c r="D531" s="3" t="s">
        <v>2950</v>
      </c>
      <c r="E531" s="12" t="s">
        <v>7348</v>
      </c>
      <c r="F531" t="s">
        <v>8197</v>
      </c>
      <c r="G531" s="1" t="s">
        <v>9177</v>
      </c>
      <c r="H531" t="s">
        <v>9177</v>
      </c>
      <c r="I531" t="s">
        <v>9178</v>
      </c>
      <c r="J531" s="5"/>
      <c r="K531" s="7" t="e">
        <v>#N/A</v>
      </c>
      <c r="L531" s="7" t="e">
        <v>#N/A</v>
      </c>
      <c r="M531" s="7" t="e">
        <v>#N/A</v>
      </c>
      <c r="N531" s="7" t="e">
        <v>#N/A</v>
      </c>
      <c r="O531" s="7" t="e">
        <v>#N/A</v>
      </c>
      <c r="P531" s="7" t="e">
        <v>#N/A</v>
      </c>
      <c r="Q531" s="7" t="e">
        <v>#N/A</v>
      </c>
      <c r="R531" s="7" t="e">
        <v>#N/A</v>
      </c>
      <c r="S531" s="7" t="e">
        <v>#N/A</v>
      </c>
      <c r="T531" s="7">
        <v>0</v>
      </c>
      <c r="U531" s="7" t="e">
        <v>#N/A</v>
      </c>
      <c r="V531" s="7" t="e">
        <v>#N/A</v>
      </c>
      <c r="W531" s="7" t="e">
        <v>#N/A</v>
      </c>
      <c r="X531" s="7" t="e">
        <v>#N/A</v>
      </c>
      <c r="Y531" s="7" t="e">
        <v>#N/A</v>
      </c>
      <c r="Z531" s="7">
        <f t="shared" si="65"/>
        <v>0</v>
      </c>
      <c r="AA531" s="7">
        <f t="shared" si="66"/>
        <v>0</v>
      </c>
      <c r="AB531" s="7" t="b">
        <f t="shared" si="67"/>
        <v>1</v>
      </c>
      <c r="AC531" s="7" t="b">
        <f t="shared" si="68"/>
        <v>0</v>
      </c>
      <c r="AD531" s="7" t="b">
        <f t="shared" si="69"/>
        <v>1</v>
      </c>
      <c r="AE531" s="7" t="b">
        <f t="shared" si="70"/>
        <v>0</v>
      </c>
      <c r="AF531" s="7" t="b">
        <f t="shared" si="71"/>
        <v>0</v>
      </c>
      <c r="AH531" t="b">
        <f>AND(Table252102[[#This Row],[Developmental toxicity]:[Reproductive toxicity]])</f>
        <v>0</v>
      </c>
    </row>
    <row r="532" spans="1:34" x14ac:dyDescent="0.25">
      <c r="A532" s="3">
        <f t="shared" si="64"/>
        <v>531</v>
      </c>
      <c r="B532" s="4"/>
      <c r="C532" s="5" t="s">
        <v>11554</v>
      </c>
      <c r="D532" s="3" t="s">
        <v>11553</v>
      </c>
      <c r="E532" s="29" t="s">
        <v>14882</v>
      </c>
      <c r="F532" s="3" t="s">
        <v>14883</v>
      </c>
      <c r="G532" s="5" t="s">
        <v>14884</v>
      </c>
      <c r="H532" s="3" t="s">
        <v>14884</v>
      </c>
      <c r="I532" s="3" t="s">
        <v>14885</v>
      </c>
      <c r="J532" s="5"/>
      <c r="K532" s="7" t="e">
        <v>#N/A</v>
      </c>
      <c r="L532" s="7" t="e">
        <v>#N/A</v>
      </c>
      <c r="M532" s="7" t="e">
        <v>#N/A</v>
      </c>
      <c r="N532" s="7" t="e">
        <v>#N/A</v>
      </c>
      <c r="O532" s="7" t="e">
        <v>#N/A</v>
      </c>
      <c r="P532" s="7" t="e">
        <v>#N/A</v>
      </c>
      <c r="Q532" s="7" t="e">
        <v>#N/A</v>
      </c>
      <c r="R532" s="7" t="e">
        <v>#N/A</v>
      </c>
      <c r="S532" s="7" t="e">
        <v>#N/A</v>
      </c>
      <c r="T532" s="7" t="e">
        <v>#N/A</v>
      </c>
      <c r="U532" s="7" t="e">
        <v>#N/A</v>
      </c>
      <c r="V532" s="7" t="e">
        <v>#N/A</v>
      </c>
      <c r="W532" s="3">
        <v>1</v>
      </c>
      <c r="X532" s="3" t="e">
        <v>#N/A</v>
      </c>
      <c r="Y532" s="7" t="e">
        <v>#N/A</v>
      </c>
      <c r="Z532" s="7">
        <f t="shared" si="65"/>
        <v>1</v>
      </c>
      <c r="AA532" s="7">
        <f t="shared" si="66"/>
        <v>1</v>
      </c>
      <c r="AB532" s="7" t="b">
        <f t="shared" si="67"/>
        <v>0</v>
      </c>
      <c r="AC532" s="7" t="b">
        <f t="shared" si="68"/>
        <v>1</v>
      </c>
      <c r="AD532" s="7" t="b">
        <f t="shared" si="69"/>
        <v>0</v>
      </c>
      <c r="AE532" s="7" t="b">
        <f t="shared" si="70"/>
        <v>1</v>
      </c>
      <c r="AF532" s="7" t="b">
        <f t="shared" si="71"/>
        <v>0</v>
      </c>
      <c r="AH532" t="b">
        <f>AND(Table252102[[#This Row],[Developmental toxicity]:[Reproductive toxicity]])</f>
        <v>0</v>
      </c>
    </row>
    <row r="533" spans="1:34" x14ac:dyDescent="0.25">
      <c r="A533" s="3">
        <f t="shared" si="64"/>
        <v>532</v>
      </c>
      <c r="B533" s="4"/>
      <c r="C533" s="5" t="s">
        <v>13022</v>
      </c>
      <c r="D533" s="3" t="s">
        <v>13021</v>
      </c>
      <c r="E533" s="29" t="s">
        <v>17216</v>
      </c>
      <c r="F533" s="3" t="s">
        <v>17217</v>
      </c>
      <c r="G533" s="5" t="s">
        <v>17218</v>
      </c>
      <c r="H533" s="3" t="s">
        <v>17218</v>
      </c>
      <c r="I533" s="3" t="s">
        <v>17219</v>
      </c>
      <c r="J533" s="5"/>
      <c r="K533" s="7" t="e">
        <v>#N/A</v>
      </c>
      <c r="L533" s="7" t="e">
        <v>#N/A</v>
      </c>
      <c r="M533" s="7" t="e">
        <v>#N/A</v>
      </c>
      <c r="N533" s="7" t="e">
        <v>#N/A</v>
      </c>
      <c r="O533" s="7" t="e">
        <v>#N/A</v>
      </c>
      <c r="P533" s="7" t="e">
        <v>#N/A</v>
      </c>
      <c r="Q533" s="7" t="e">
        <v>#N/A</v>
      </c>
      <c r="R533" s="7" t="e">
        <v>#N/A</v>
      </c>
      <c r="S533" s="7" t="e">
        <v>#N/A</v>
      </c>
      <c r="T533" s="7" t="e">
        <v>#N/A</v>
      </c>
      <c r="U533" s="7" t="e">
        <v>#N/A</v>
      </c>
      <c r="V533" s="7" t="e">
        <v>#N/A</v>
      </c>
      <c r="W533" s="3">
        <v>0</v>
      </c>
      <c r="X533" s="3" t="e">
        <v>#N/A</v>
      </c>
      <c r="Y533" s="7" t="e">
        <v>#N/A</v>
      </c>
      <c r="Z533" s="7">
        <f t="shared" si="65"/>
        <v>0</v>
      </c>
      <c r="AA533" s="7">
        <f t="shared" si="66"/>
        <v>0</v>
      </c>
      <c r="AB533" s="7" t="b">
        <f t="shared" si="67"/>
        <v>0</v>
      </c>
      <c r="AC533" s="7" t="b">
        <f t="shared" si="68"/>
        <v>1</v>
      </c>
      <c r="AD533" s="7" t="b">
        <f t="shared" si="69"/>
        <v>0</v>
      </c>
      <c r="AE533" s="7" t="b">
        <f t="shared" si="70"/>
        <v>1</v>
      </c>
      <c r="AF533" s="7" t="b">
        <f t="shared" si="71"/>
        <v>0</v>
      </c>
      <c r="AH533" t="b">
        <f>AND(Table252102[[#This Row],[Developmental toxicity]:[Reproductive toxicity]])</f>
        <v>0</v>
      </c>
    </row>
    <row r="534" spans="1:34" ht="39.950000000000003" customHeight="1" x14ac:dyDescent="0.25">
      <c r="A534" s="3">
        <f t="shared" si="64"/>
        <v>533</v>
      </c>
      <c r="B534" s="3" t="s">
        <v>1440</v>
      </c>
      <c r="C534" s="16" t="s">
        <v>2288</v>
      </c>
      <c r="D534" s="18" t="s">
        <v>3203</v>
      </c>
      <c r="E534" s="12" t="s">
        <v>7566</v>
      </c>
      <c r="F534" s="17" t="s">
        <v>8413</v>
      </c>
      <c r="G534" s="17" t="s">
        <v>9656</v>
      </c>
      <c r="H534" t="s">
        <v>9656</v>
      </c>
      <c r="I534" t="s">
        <v>9657</v>
      </c>
      <c r="J534" s="3"/>
      <c r="K534" s="7" t="e">
        <v>#N/A</v>
      </c>
      <c r="L534" s="7" t="e">
        <v>#N/A</v>
      </c>
      <c r="M534" s="7" t="e">
        <v>#N/A</v>
      </c>
      <c r="N534" s="7" t="e">
        <v>#N/A</v>
      </c>
      <c r="O534" s="7" t="e">
        <v>#N/A</v>
      </c>
      <c r="P534" s="7" t="e">
        <v>#N/A</v>
      </c>
      <c r="Q534" s="7" t="e">
        <v>#N/A</v>
      </c>
      <c r="R534" s="7" t="e">
        <v>#N/A</v>
      </c>
      <c r="S534" s="7" t="e">
        <v>#N/A</v>
      </c>
      <c r="T534" s="7">
        <v>0</v>
      </c>
      <c r="U534" s="7" t="e">
        <v>#N/A</v>
      </c>
      <c r="V534" s="7" t="e">
        <v>#N/A</v>
      </c>
      <c r="W534" s="7" t="e">
        <v>#N/A</v>
      </c>
      <c r="X534" s="7" t="e">
        <v>#N/A</v>
      </c>
      <c r="Y534" s="7" t="e">
        <v>#N/A</v>
      </c>
      <c r="Z534" s="7">
        <f t="shared" si="65"/>
        <v>0</v>
      </c>
      <c r="AA534" s="7">
        <f t="shared" si="66"/>
        <v>0</v>
      </c>
      <c r="AB534" s="7" t="b">
        <f t="shared" si="67"/>
        <v>1</v>
      </c>
      <c r="AC534" s="7" t="b">
        <f t="shared" si="68"/>
        <v>0</v>
      </c>
      <c r="AD534" s="7" t="b">
        <f t="shared" si="69"/>
        <v>1</v>
      </c>
      <c r="AE534" s="7" t="b">
        <f t="shared" si="70"/>
        <v>0</v>
      </c>
      <c r="AF534" s="7" t="b">
        <f t="shared" si="71"/>
        <v>0</v>
      </c>
      <c r="AH534" t="b">
        <f>AND(Table252102[[#This Row],[Developmental toxicity]:[Reproductive toxicity]])</f>
        <v>0</v>
      </c>
    </row>
    <row r="535" spans="1:34" ht="39.950000000000003" customHeight="1" x14ac:dyDescent="0.25">
      <c r="A535" s="3">
        <f t="shared" si="64"/>
        <v>534</v>
      </c>
      <c r="B535" s="3" t="s">
        <v>1440</v>
      </c>
      <c r="C535" s="16" t="s">
        <v>2396</v>
      </c>
      <c r="D535" s="18" t="s">
        <v>3322</v>
      </c>
      <c r="E535" s="12" t="s">
        <v>7673</v>
      </c>
      <c r="F535" s="17" t="s">
        <v>8514</v>
      </c>
      <c r="G535" s="17" t="s">
        <v>9879</v>
      </c>
      <c r="H535" t="s">
        <v>9879</v>
      </c>
      <c r="I535" t="s">
        <v>9880</v>
      </c>
      <c r="J535" s="3"/>
      <c r="K535" s="7" t="e">
        <v>#N/A</v>
      </c>
      <c r="L535" s="7" t="e">
        <v>#N/A</v>
      </c>
      <c r="M535" s="7" t="e">
        <v>#N/A</v>
      </c>
      <c r="N535" s="7" t="e">
        <v>#N/A</v>
      </c>
      <c r="O535" s="7" t="e">
        <v>#N/A</v>
      </c>
      <c r="P535" s="7" t="e">
        <v>#N/A</v>
      </c>
      <c r="Q535" s="7" t="e">
        <v>#N/A</v>
      </c>
      <c r="R535" s="7" t="e">
        <v>#N/A</v>
      </c>
      <c r="S535" s="7" t="e">
        <v>#N/A</v>
      </c>
      <c r="T535" s="7">
        <v>0</v>
      </c>
      <c r="U535" s="7" t="e">
        <v>#N/A</v>
      </c>
      <c r="V535" s="7" t="e">
        <v>#N/A</v>
      </c>
      <c r="W535" s="7" t="e">
        <v>#N/A</v>
      </c>
      <c r="X535" s="7" t="e">
        <v>#N/A</v>
      </c>
      <c r="Y535" s="7" t="e">
        <v>#N/A</v>
      </c>
      <c r="Z535" s="7">
        <f t="shared" si="65"/>
        <v>0</v>
      </c>
      <c r="AA535" s="7">
        <f t="shared" si="66"/>
        <v>0</v>
      </c>
      <c r="AB535" s="7" t="b">
        <f t="shared" si="67"/>
        <v>1</v>
      </c>
      <c r="AC535" s="7" t="b">
        <f t="shared" si="68"/>
        <v>0</v>
      </c>
      <c r="AD535" s="7" t="b">
        <f t="shared" si="69"/>
        <v>1</v>
      </c>
      <c r="AE535" s="7" t="b">
        <f t="shared" si="70"/>
        <v>0</v>
      </c>
      <c r="AF535" s="7" t="b">
        <f t="shared" si="71"/>
        <v>0</v>
      </c>
      <c r="AH535" t="b">
        <f>AND(Table252102[[#This Row],[Developmental toxicity]:[Reproductive toxicity]])</f>
        <v>0</v>
      </c>
    </row>
    <row r="536" spans="1:34" ht="39.950000000000003" customHeight="1" x14ac:dyDescent="0.25">
      <c r="A536" s="3">
        <f t="shared" si="64"/>
        <v>535</v>
      </c>
      <c r="B536" s="3" t="s">
        <v>1440</v>
      </c>
      <c r="C536" s="16" t="s">
        <v>2606</v>
      </c>
      <c r="D536" s="18" t="s">
        <v>3562</v>
      </c>
      <c r="E536" s="12" t="s">
        <v>7879</v>
      </c>
      <c r="F536" s="17" t="s">
        <v>8718</v>
      </c>
      <c r="G536" s="17" t="s">
        <v>10336</v>
      </c>
      <c r="H536" t="s">
        <v>10336</v>
      </c>
      <c r="I536" t="s">
        <v>10337</v>
      </c>
      <c r="J536" s="3"/>
      <c r="K536" s="7" t="e">
        <v>#N/A</v>
      </c>
      <c r="L536" s="7" t="e">
        <v>#N/A</v>
      </c>
      <c r="M536" s="7" t="e">
        <v>#N/A</v>
      </c>
      <c r="N536" s="7" t="e">
        <v>#N/A</v>
      </c>
      <c r="O536" s="7" t="e">
        <v>#N/A</v>
      </c>
      <c r="P536" s="7" t="e">
        <v>#N/A</v>
      </c>
      <c r="Q536" s="7" t="e">
        <v>#N/A</v>
      </c>
      <c r="R536" s="7" t="e">
        <v>#N/A</v>
      </c>
      <c r="S536" s="7" t="e">
        <v>#N/A</v>
      </c>
      <c r="T536" s="7">
        <v>0</v>
      </c>
      <c r="U536" s="7" t="e">
        <v>#N/A</v>
      </c>
      <c r="V536" s="7" t="e">
        <v>#N/A</v>
      </c>
      <c r="W536" s="7" t="e">
        <v>#N/A</v>
      </c>
      <c r="X536" s="7" t="e">
        <v>#N/A</v>
      </c>
      <c r="Y536" s="7" t="e">
        <v>#N/A</v>
      </c>
      <c r="Z536" s="7">
        <f t="shared" si="65"/>
        <v>0</v>
      </c>
      <c r="AA536" s="7">
        <f t="shared" si="66"/>
        <v>0</v>
      </c>
      <c r="AB536" s="7" t="b">
        <f t="shared" si="67"/>
        <v>1</v>
      </c>
      <c r="AC536" s="7" t="b">
        <f t="shared" si="68"/>
        <v>0</v>
      </c>
      <c r="AD536" s="7" t="b">
        <f t="shared" si="69"/>
        <v>1</v>
      </c>
      <c r="AE536" s="7" t="b">
        <f t="shared" si="70"/>
        <v>0</v>
      </c>
      <c r="AF536" s="7" t="b">
        <f t="shared" si="71"/>
        <v>0</v>
      </c>
      <c r="AH536" t="b">
        <f>AND(Table252102[[#This Row],[Developmental toxicity]:[Reproductive toxicity]])</f>
        <v>0</v>
      </c>
    </row>
    <row r="537" spans="1:34" ht="39.950000000000003" customHeight="1" x14ac:dyDescent="0.25">
      <c r="A537" s="3">
        <f t="shared" si="64"/>
        <v>536</v>
      </c>
      <c r="B537" s="3" t="s">
        <v>1440</v>
      </c>
      <c r="C537" s="16" t="s">
        <v>2193</v>
      </c>
      <c r="D537" s="18" t="s">
        <v>3094</v>
      </c>
      <c r="E537" s="12" t="s">
        <v>7472</v>
      </c>
      <c r="F537" s="17" t="s">
        <v>8320</v>
      </c>
      <c r="G537" s="17" t="s">
        <v>9442</v>
      </c>
      <c r="H537" t="s">
        <v>9442</v>
      </c>
      <c r="I537" t="s">
        <v>9443</v>
      </c>
      <c r="J537" s="3"/>
      <c r="K537" s="7" t="e">
        <v>#N/A</v>
      </c>
      <c r="L537" s="7" t="e">
        <v>#N/A</v>
      </c>
      <c r="M537" s="7" t="e">
        <v>#N/A</v>
      </c>
      <c r="N537" s="7" t="e">
        <v>#N/A</v>
      </c>
      <c r="O537" s="7" t="e">
        <v>#N/A</v>
      </c>
      <c r="P537" s="7" t="e">
        <v>#N/A</v>
      </c>
      <c r="Q537" s="7" t="e">
        <v>#N/A</v>
      </c>
      <c r="R537" s="7" t="e">
        <v>#N/A</v>
      </c>
      <c r="S537" s="7" t="e">
        <v>#N/A</v>
      </c>
      <c r="T537" s="7">
        <v>0</v>
      </c>
      <c r="U537" s="7" t="e">
        <v>#N/A</v>
      </c>
      <c r="V537" s="7" t="e">
        <v>#N/A</v>
      </c>
      <c r="W537" s="7" t="e">
        <v>#N/A</v>
      </c>
      <c r="X537" s="7" t="e">
        <v>#N/A</v>
      </c>
      <c r="Y537" s="7" t="e">
        <v>#N/A</v>
      </c>
      <c r="Z537" s="7">
        <f t="shared" si="65"/>
        <v>0</v>
      </c>
      <c r="AA537" s="7">
        <f t="shared" si="66"/>
        <v>0</v>
      </c>
      <c r="AB537" s="7" t="b">
        <f t="shared" si="67"/>
        <v>1</v>
      </c>
      <c r="AC537" s="7" t="b">
        <f t="shared" si="68"/>
        <v>0</v>
      </c>
      <c r="AD537" s="7" t="b">
        <f t="shared" si="69"/>
        <v>1</v>
      </c>
      <c r="AE537" s="7" t="b">
        <f t="shared" si="70"/>
        <v>0</v>
      </c>
      <c r="AF537" s="7" t="b">
        <f t="shared" si="71"/>
        <v>0</v>
      </c>
      <c r="AH537" t="b">
        <f>AND(Table252102[[#This Row],[Developmental toxicity]:[Reproductive toxicity]])</f>
        <v>0</v>
      </c>
    </row>
    <row r="538" spans="1:34" ht="39.950000000000003" customHeight="1" x14ac:dyDescent="0.25">
      <c r="A538" s="3">
        <f t="shared" si="64"/>
        <v>537</v>
      </c>
      <c r="B538" s="3" t="s">
        <v>1440</v>
      </c>
      <c r="C538" s="16" t="s">
        <v>2380</v>
      </c>
      <c r="D538" s="18" t="s">
        <v>3305</v>
      </c>
      <c r="E538" s="29" t="s">
        <v>7657</v>
      </c>
      <c r="F538" s="18" t="s">
        <v>8498</v>
      </c>
      <c r="G538" s="18" t="s">
        <v>9846</v>
      </c>
      <c r="H538" s="3" t="s">
        <v>9846</v>
      </c>
      <c r="I538" s="3" t="s">
        <v>9847</v>
      </c>
      <c r="J538" s="3"/>
      <c r="K538" s="7" t="e">
        <v>#N/A</v>
      </c>
      <c r="L538" s="7" t="e">
        <v>#N/A</v>
      </c>
      <c r="M538" s="7" t="e">
        <v>#N/A</v>
      </c>
      <c r="N538" s="7" t="e">
        <v>#N/A</v>
      </c>
      <c r="O538" s="7" t="e">
        <v>#N/A</v>
      </c>
      <c r="P538" s="7" t="e">
        <v>#N/A</v>
      </c>
      <c r="Q538" s="7" t="e">
        <v>#N/A</v>
      </c>
      <c r="R538" s="7" t="e">
        <v>#N/A</v>
      </c>
      <c r="S538" s="7" t="e">
        <v>#N/A</v>
      </c>
      <c r="T538" s="7">
        <v>1</v>
      </c>
      <c r="U538" s="7" t="e">
        <v>#N/A</v>
      </c>
      <c r="V538" s="7">
        <v>0</v>
      </c>
      <c r="W538" s="7" t="e">
        <v>#N/A</v>
      </c>
      <c r="X538" s="7" t="e">
        <v>#N/A</v>
      </c>
      <c r="Y538" s="7" t="e">
        <v>#N/A</v>
      </c>
      <c r="Z538" s="7">
        <f t="shared" si="65"/>
        <v>1</v>
      </c>
      <c r="AA538" s="7">
        <f t="shared" si="66"/>
        <v>0</v>
      </c>
      <c r="AB538" s="7" t="b">
        <f t="shared" si="67"/>
        <v>1</v>
      </c>
      <c r="AC538" s="7" t="b">
        <f t="shared" si="68"/>
        <v>0</v>
      </c>
      <c r="AD538" s="7" t="b">
        <f t="shared" si="69"/>
        <v>1</v>
      </c>
      <c r="AE538" s="7" t="b">
        <f t="shared" si="70"/>
        <v>0</v>
      </c>
      <c r="AF538" s="7" t="b">
        <f t="shared" si="71"/>
        <v>1</v>
      </c>
      <c r="AH538" t="b">
        <f>AND(Table252102[[#This Row],[Developmental toxicity]:[Reproductive toxicity]])</f>
        <v>0</v>
      </c>
    </row>
    <row r="539" spans="1:34" x14ac:dyDescent="0.25">
      <c r="A539" s="3">
        <f t="shared" si="64"/>
        <v>538</v>
      </c>
      <c r="B539" s="3" t="s">
        <v>1440</v>
      </c>
      <c r="C539" s="16" t="s">
        <v>2402</v>
      </c>
      <c r="D539" s="18" t="s">
        <v>3329</v>
      </c>
      <c r="E539" s="29" t="s">
        <v>7679</v>
      </c>
      <c r="F539" s="18" t="s">
        <v>8520</v>
      </c>
      <c r="G539" s="18" t="s">
        <v>9892</v>
      </c>
      <c r="H539" s="3" t="s">
        <v>9892</v>
      </c>
      <c r="I539" s="3" t="s">
        <v>9893</v>
      </c>
      <c r="J539" s="3"/>
      <c r="K539" s="7" t="e">
        <v>#N/A</v>
      </c>
      <c r="L539" s="7" t="e">
        <v>#N/A</v>
      </c>
      <c r="M539" s="7" t="e">
        <v>#N/A</v>
      </c>
      <c r="N539" s="7" t="e">
        <v>#N/A</v>
      </c>
      <c r="O539" s="7" t="e">
        <v>#N/A</v>
      </c>
      <c r="P539" s="7" t="e">
        <v>#N/A</v>
      </c>
      <c r="Q539" s="7" t="e">
        <v>#N/A</v>
      </c>
      <c r="R539" s="7" t="e">
        <v>#N/A</v>
      </c>
      <c r="S539" s="7" t="e">
        <v>#N/A</v>
      </c>
      <c r="T539" s="7">
        <v>0</v>
      </c>
      <c r="U539" s="7" t="e">
        <v>#N/A</v>
      </c>
      <c r="V539" s="7" t="e">
        <v>#N/A</v>
      </c>
      <c r="W539" s="7">
        <v>1</v>
      </c>
      <c r="X539" s="7" t="e">
        <v>#N/A</v>
      </c>
      <c r="Y539" s="7">
        <v>1</v>
      </c>
      <c r="Z539" s="7">
        <f t="shared" si="65"/>
        <v>1</v>
      </c>
      <c r="AA539" s="7">
        <f t="shared" si="66"/>
        <v>1</v>
      </c>
      <c r="AB539" s="7" t="b">
        <f t="shared" si="67"/>
        <v>1</v>
      </c>
      <c r="AC539" s="7" t="b">
        <f t="shared" si="68"/>
        <v>1</v>
      </c>
      <c r="AD539" s="7" t="b">
        <f t="shared" si="69"/>
        <v>1</v>
      </c>
      <c r="AE539" s="7" t="b">
        <f t="shared" si="70"/>
        <v>1</v>
      </c>
      <c r="AF539" s="7" t="b">
        <f t="shared" si="71"/>
        <v>0</v>
      </c>
      <c r="AH539" t="b">
        <f>AND(Table252102[[#This Row],[Developmental toxicity]:[Reproductive toxicity]])</f>
        <v>1</v>
      </c>
    </row>
    <row r="540" spans="1:34" x14ac:dyDescent="0.25">
      <c r="A540" s="3">
        <f t="shared" si="64"/>
        <v>539</v>
      </c>
      <c r="B540" s="3" t="s">
        <v>1440</v>
      </c>
      <c r="C540" s="16" t="s">
        <v>2124</v>
      </c>
      <c r="D540" s="18" t="s">
        <v>3016</v>
      </c>
      <c r="E540" s="12" t="s">
        <v>7405</v>
      </c>
      <c r="F540" s="17" t="s">
        <v>8253</v>
      </c>
      <c r="G540" s="17" t="s">
        <v>9294</v>
      </c>
      <c r="H540" t="s">
        <v>9295</v>
      </c>
      <c r="I540" t="s">
        <v>9296</v>
      </c>
      <c r="J540" s="3"/>
      <c r="K540" s="7" t="e">
        <v>#N/A</v>
      </c>
      <c r="L540" s="7" t="e">
        <v>#N/A</v>
      </c>
      <c r="M540" s="7" t="e">
        <v>#N/A</v>
      </c>
      <c r="N540" s="7" t="e">
        <v>#N/A</v>
      </c>
      <c r="O540" s="7" t="e">
        <v>#N/A</v>
      </c>
      <c r="P540" s="7" t="e">
        <v>#N/A</v>
      </c>
      <c r="Q540" s="7" t="e">
        <v>#N/A</v>
      </c>
      <c r="R540" s="7" t="e">
        <v>#N/A</v>
      </c>
      <c r="S540" s="7" t="e">
        <v>#N/A</v>
      </c>
      <c r="T540" s="7">
        <v>0</v>
      </c>
      <c r="U540" s="7" t="e">
        <v>#N/A</v>
      </c>
      <c r="V540" s="7" t="e">
        <v>#N/A</v>
      </c>
      <c r="W540" s="7" t="e">
        <v>#N/A</v>
      </c>
      <c r="X540" s="7" t="e">
        <v>#N/A</v>
      </c>
      <c r="Y540" s="7" t="e">
        <v>#N/A</v>
      </c>
      <c r="Z540" s="7">
        <f t="shared" si="65"/>
        <v>0</v>
      </c>
      <c r="AA540" s="7">
        <f t="shared" si="66"/>
        <v>0</v>
      </c>
      <c r="AB540" s="7" t="b">
        <f t="shared" si="67"/>
        <v>1</v>
      </c>
      <c r="AC540" s="7" t="b">
        <f t="shared" si="68"/>
        <v>0</v>
      </c>
      <c r="AD540" s="7" t="b">
        <f t="shared" si="69"/>
        <v>1</v>
      </c>
      <c r="AE540" s="7" t="b">
        <f t="shared" si="70"/>
        <v>0</v>
      </c>
      <c r="AF540" s="7" t="b">
        <f t="shared" si="71"/>
        <v>0</v>
      </c>
      <c r="AH540" t="b">
        <f>AND(Table252102[[#This Row],[Developmental toxicity]:[Reproductive toxicity]])</f>
        <v>0</v>
      </c>
    </row>
    <row r="541" spans="1:34" x14ac:dyDescent="0.25">
      <c r="A541" s="3">
        <f t="shared" si="64"/>
        <v>540</v>
      </c>
      <c r="B541" s="3">
        <v>520</v>
      </c>
      <c r="C541" s="16" t="s">
        <v>1113</v>
      </c>
      <c r="D541" s="18" t="s">
        <v>5343</v>
      </c>
      <c r="E541" s="29" t="s">
        <v>4905</v>
      </c>
      <c r="F541" s="18" t="s">
        <v>5811</v>
      </c>
      <c r="G541" s="18" t="s">
        <v>1114</v>
      </c>
      <c r="H541" s="3" t="s">
        <v>6248</v>
      </c>
      <c r="I541" s="3" t="s">
        <v>6819</v>
      </c>
      <c r="J541" s="3" t="s">
        <v>1430</v>
      </c>
      <c r="K541" s="7" t="e">
        <v>#N/A</v>
      </c>
      <c r="L541" s="7">
        <v>1</v>
      </c>
      <c r="M541" s="7" t="e">
        <v>#N/A</v>
      </c>
      <c r="N541" s="7" t="e">
        <v>#N/A</v>
      </c>
      <c r="O541" s="7" t="e">
        <v>#N/A</v>
      </c>
      <c r="P541" s="7" t="e">
        <v>#N/A</v>
      </c>
      <c r="Q541" s="7" t="e">
        <v>#N/A</v>
      </c>
      <c r="R541" s="7" t="e">
        <v>#N/A</v>
      </c>
      <c r="S541" s="7" t="e">
        <v>#N/A</v>
      </c>
      <c r="T541" s="7" t="e">
        <v>#N/A</v>
      </c>
      <c r="U541" s="7" t="e">
        <v>#N/A</v>
      </c>
      <c r="V541" s="7" t="e">
        <v>#N/A</v>
      </c>
      <c r="W541" s="7" t="e">
        <v>#N/A</v>
      </c>
      <c r="X541" s="7" t="e">
        <v>#N/A</v>
      </c>
      <c r="Y541" s="7">
        <v>1</v>
      </c>
      <c r="Z541" s="7">
        <f t="shared" si="65"/>
        <v>1</v>
      </c>
      <c r="AA541" s="7">
        <f t="shared" si="66"/>
        <v>1</v>
      </c>
      <c r="AB541" s="7" t="b">
        <f t="shared" si="67"/>
        <v>1</v>
      </c>
      <c r="AC541" s="7" t="b">
        <f t="shared" si="68"/>
        <v>0</v>
      </c>
      <c r="AD541" s="7" t="b">
        <f t="shared" si="69"/>
        <v>0</v>
      </c>
      <c r="AE541" s="7" t="b">
        <f t="shared" si="70"/>
        <v>0</v>
      </c>
      <c r="AF541" s="7" t="b">
        <f t="shared" si="71"/>
        <v>0</v>
      </c>
      <c r="AH541" t="b">
        <f>AND(Table252102[[#This Row],[Developmental toxicity]:[Reproductive toxicity]])</f>
        <v>0</v>
      </c>
    </row>
    <row r="542" spans="1:34" x14ac:dyDescent="0.25">
      <c r="A542" s="3">
        <f t="shared" si="64"/>
        <v>541</v>
      </c>
      <c r="B542" s="3" t="s">
        <v>1440</v>
      </c>
      <c r="C542" s="16" t="s">
        <v>2777</v>
      </c>
      <c r="D542" s="18" t="s">
        <v>3756</v>
      </c>
      <c r="E542" s="12" t="s">
        <v>8047</v>
      </c>
      <c r="F542" s="17" t="s">
        <v>8879</v>
      </c>
      <c r="G542" s="17" t="s">
        <v>10713</v>
      </c>
      <c r="H542" t="s">
        <v>10713</v>
      </c>
      <c r="I542" t="s">
        <v>10714</v>
      </c>
      <c r="J542" s="3"/>
      <c r="K542" s="7" t="e">
        <v>#N/A</v>
      </c>
      <c r="L542" s="7" t="e">
        <v>#N/A</v>
      </c>
      <c r="M542" s="7" t="e">
        <v>#N/A</v>
      </c>
      <c r="N542" s="7" t="e">
        <v>#N/A</v>
      </c>
      <c r="O542" s="7" t="e">
        <v>#N/A</v>
      </c>
      <c r="P542" s="7" t="e">
        <v>#N/A</v>
      </c>
      <c r="Q542" s="7" t="e">
        <v>#N/A</v>
      </c>
      <c r="R542" s="7" t="e">
        <v>#N/A</v>
      </c>
      <c r="S542" s="7" t="e">
        <v>#N/A</v>
      </c>
      <c r="T542" s="7">
        <v>0</v>
      </c>
      <c r="U542" s="7" t="e">
        <v>#N/A</v>
      </c>
      <c r="V542" s="7" t="e">
        <v>#N/A</v>
      </c>
      <c r="W542" s="7" t="e">
        <v>#N/A</v>
      </c>
      <c r="X542" s="7" t="e">
        <v>#N/A</v>
      </c>
      <c r="Y542" s="7" t="e">
        <v>#N/A</v>
      </c>
      <c r="Z542" s="7">
        <f t="shared" si="65"/>
        <v>0</v>
      </c>
      <c r="AA542" s="7">
        <f t="shared" si="66"/>
        <v>0</v>
      </c>
      <c r="AB542" s="7" t="b">
        <f t="shared" si="67"/>
        <v>1</v>
      </c>
      <c r="AC542" s="7" t="b">
        <f t="shared" si="68"/>
        <v>0</v>
      </c>
      <c r="AD542" s="7" t="b">
        <f t="shared" si="69"/>
        <v>1</v>
      </c>
      <c r="AE542" s="7" t="b">
        <f t="shared" si="70"/>
        <v>0</v>
      </c>
      <c r="AF542" s="7" t="b">
        <f t="shared" si="71"/>
        <v>0</v>
      </c>
      <c r="AH542" t="b">
        <f>AND(Table252102[[#This Row],[Developmental toxicity]:[Reproductive toxicity]])</f>
        <v>0</v>
      </c>
    </row>
    <row r="543" spans="1:34" x14ac:dyDescent="0.25">
      <c r="A543" s="3">
        <f t="shared" si="64"/>
        <v>542</v>
      </c>
      <c r="B543" s="3"/>
      <c r="C543" s="16" t="s">
        <v>20537</v>
      </c>
      <c r="D543" s="18" t="s">
        <v>19209</v>
      </c>
      <c r="E543" s="29" t="s">
        <v>20292</v>
      </c>
      <c r="F543" s="18" t="s">
        <v>19701</v>
      </c>
      <c r="G543" s="18" t="s">
        <v>19702</v>
      </c>
      <c r="H543" s="3" t="s">
        <v>19702</v>
      </c>
      <c r="I543" s="3" t="s">
        <v>19703</v>
      </c>
      <c r="J543" s="3" t="s">
        <v>20</v>
      </c>
      <c r="K543" s="7" t="e">
        <v>#N/A</v>
      </c>
      <c r="L543" s="7" t="e">
        <v>#N/A</v>
      </c>
      <c r="M543" s="7" t="e">
        <v>#N/A</v>
      </c>
      <c r="N543" s="7" t="e">
        <v>#N/A</v>
      </c>
      <c r="O543" s="7" t="e">
        <v>#N/A</v>
      </c>
      <c r="P543" s="7" t="e">
        <v>#N/A</v>
      </c>
      <c r="Q543" s="7" t="e">
        <v>#N/A</v>
      </c>
      <c r="R543" s="7" t="e">
        <v>#N/A</v>
      </c>
      <c r="S543" s="7" t="e">
        <v>#N/A</v>
      </c>
      <c r="T543" s="7" t="e">
        <v>#N/A</v>
      </c>
      <c r="U543" s="7" t="e">
        <v>#N/A</v>
      </c>
      <c r="V543" s="7" t="e">
        <v>#N/A</v>
      </c>
      <c r="W543" s="7" t="e">
        <v>#N/A</v>
      </c>
      <c r="X543" s="7">
        <v>0</v>
      </c>
      <c r="Y543" s="7" t="e">
        <v>#N/A</v>
      </c>
      <c r="Z543" s="7">
        <f t="shared" si="65"/>
        <v>0</v>
      </c>
      <c r="AA543" s="7">
        <f t="shared" si="66"/>
        <v>0</v>
      </c>
      <c r="AB543" s="7" t="b">
        <f t="shared" si="67"/>
        <v>1</v>
      </c>
      <c r="AC543" s="7" t="b">
        <f t="shared" si="68"/>
        <v>0</v>
      </c>
      <c r="AD543" s="7" t="b">
        <f t="shared" si="69"/>
        <v>0</v>
      </c>
      <c r="AE543" s="7" t="b">
        <f t="shared" si="70"/>
        <v>0</v>
      </c>
      <c r="AF543" s="7" t="b">
        <f t="shared" si="71"/>
        <v>0</v>
      </c>
      <c r="AH543" t="b">
        <f>AND(Table252102[[#This Row],[Developmental toxicity]:[Reproductive toxicity]])</f>
        <v>0</v>
      </c>
    </row>
    <row r="544" spans="1:34" x14ac:dyDescent="0.25">
      <c r="A544" s="3">
        <f t="shared" si="64"/>
        <v>543</v>
      </c>
      <c r="B544" s="3"/>
      <c r="C544" s="16" t="s">
        <v>13181</v>
      </c>
      <c r="D544" s="18" t="s">
        <v>13180</v>
      </c>
      <c r="E544" s="29" t="s">
        <v>17464</v>
      </c>
      <c r="F544" s="18" t="s">
        <v>17465</v>
      </c>
      <c r="G544" s="18" t="s">
        <v>17466</v>
      </c>
      <c r="H544" s="3" t="s">
        <v>17467</v>
      </c>
      <c r="I544" s="3" t="s">
        <v>17468</v>
      </c>
      <c r="J544" s="3"/>
      <c r="K544" s="7" t="e">
        <v>#N/A</v>
      </c>
      <c r="L544" s="7" t="e">
        <v>#N/A</v>
      </c>
      <c r="M544" s="7" t="e">
        <v>#N/A</v>
      </c>
      <c r="N544" s="7" t="e">
        <v>#N/A</v>
      </c>
      <c r="O544" s="7" t="e">
        <v>#N/A</v>
      </c>
      <c r="P544" s="7" t="e">
        <v>#N/A</v>
      </c>
      <c r="Q544" s="7" t="e">
        <v>#N/A</v>
      </c>
      <c r="R544" s="7" t="e">
        <v>#N/A</v>
      </c>
      <c r="S544" s="7" t="e">
        <v>#N/A</v>
      </c>
      <c r="T544" s="7" t="e">
        <v>#N/A</v>
      </c>
      <c r="U544" s="7" t="e">
        <v>#N/A</v>
      </c>
      <c r="V544" s="7" t="e">
        <v>#N/A</v>
      </c>
      <c r="W544" s="3">
        <v>0</v>
      </c>
      <c r="X544" s="3" t="e">
        <v>#N/A</v>
      </c>
      <c r="Y544" s="7" t="e">
        <v>#N/A</v>
      </c>
      <c r="Z544" s="7">
        <f t="shared" si="65"/>
        <v>0</v>
      </c>
      <c r="AA544" s="7">
        <f t="shared" si="66"/>
        <v>0</v>
      </c>
      <c r="AB544" s="7" t="b">
        <f t="shared" si="67"/>
        <v>0</v>
      </c>
      <c r="AC544" s="7" t="b">
        <f t="shared" si="68"/>
        <v>1</v>
      </c>
      <c r="AD544" s="7" t="b">
        <f t="shared" si="69"/>
        <v>0</v>
      </c>
      <c r="AE544" s="7" t="b">
        <f t="shared" si="70"/>
        <v>1</v>
      </c>
      <c r="AF544" s="7" t="b">
        <f t="shared" si="71"/>
        <v>0</v>
      </c>
      <c r="AH544" t="b">
        <f>AND(Table252102[[#This Row],[Developmental toxicity]:[Reproductive toxicity]])</f>
        <v>0</v>
      </c>
    </row>
    <row r="545" spans="1:34" x14ac:dyDescent="0.25">
      <c r="A545" s="3">
        <f t="shared" si="64"/>
        <v>544</v>
      </c>
      <c r="B545" s="3">
        <v>13686</v>
      </c>
      <c r="C545" s="4" t="s">
        <v>4141</v>
      </c>
      <c r="D545" s="5" t="s">
        <v>187</v>
      </c>
      <c r="E545" s="29" t="s">
        <v>4033</v>
      </c>
      <c r="F545" s="5" t="s">
        <v>3868</v>
      </c>
      <c r="G545" s="5" t="s">
        <v>188</v>
      </c>
      <c r="H545" s="3" t="s">
        <v>4380</v>
      </c>
      <c r="I545" s="3" t="s">
        <v>4381</v>
      </c>
      <c r="J545" s="3" t="s">
        <v>20</v>
      </c>
      <c r="K545" s="7">
        <v>1</v>
      </c>
      <c r="L545" s="7" t="e">
        <v>#N/A</v>
      </c>
      <c r="M545" s="7" t="e">
        <v>#N/A</v>
      </c>
      <c r="N545" s="7" t="e">
        <v>#N/A</v>
      </c>
      <c r="O545" s="7" t="e">
        <v>#N/A</v>
      </c>
      <c r="P545" s="7" t="e">
        <v>#N/A</v>
      </c>
      <c r="Q545" s="7" t="e">
        <v>#N/A</v>
      </c>
      <c r="R545" s="7" t="e">
        <v>#N/A</v>
      </c>
      <c r="S545" s="7" t="e">
        <v>#N/A</v>
      </c>
      <c r="T545" s="7" t="e">
        <v>#N/A</v>
      </c>
      <c r="U545" s="7" t="e">
        <v>#N/A</v>
      </c>
      <c r="V545" s="7" t="e">
        <v>#N/A</v>
      </c>
      <c r="W545" s="7" t="e">
        <v>#N/A</v>
      </c>
      <c r="X545" s="7" t="e">
        <v>#N/A</v>
      </c>
      <c r="Y545" s="7" t="e">
        <v>#N/A</v>
      </c>
      <c r="Z545" s="7">
        <f t="shared" si="65"/>
        <v>1</v>
      </c>
      <c r="AA545" s="7">
        <f t="shared" si="66"/>
        <v>1</v>
      </c>
      <c r="AB545" s="7" t="b">
        <f t="shared" si="67"/>
        <v>1</v>
      </c>
      <c r="AC545" s="7" t="b">
        <f t="shared" si="68"/>
        <v>0</v>
      </c>
      <c r="AD545" s="7" t="b">
        <f t="shared" si="69"/>
        <v>0</v>
      </c>
      <c r="AE545" s="7" t="b">
        <f t="shared" si="70"/>
        <v>1</v>
      </c>
      <c r="AF545" s="7" t="b">
        <f t="shared" si="71"/>
        <v>0</v>
      </c>
      <c r="AH545" t="b">
        <f>AND(Table252102[[#This Row],[Developmental toxicity]:[Reproductive toxicity]])</f>
        <v>0</v>
      </c>
    </row>
    <row r="546" spans="1:34" x14ac:dyDescent="0.25">
      <c r="A546" s="3">
        <f t="shared" si="64"/>
        <v>545</v>
      </c>
      <c r="B546" s="3"/>
      <c r="C546" s="4" t="s">
        <v>12913</v>
      </c>
      <c r="D546" s="5" t="s">
        <v>12912</v>
      </c>
      <c r="E546" s="29" t="s">
        <v>17051</v>
      </c>
      <c r="F546" s="5" t="s">
        <v>17052</v>
      </c>
      <c r="G546" s="5" t="s">
        <v>12914</v>
      </c>
      <c r="H546" s="3" t="s">
        <v>12914</v>
      </c>
      <c r="I546" s="3" t="s">
        <v>17053</v>
      </c>
      <c r="J546" s="3"/>
      <c r="K546" s="7" t="e">
        <v>#N/A</v>
      </c>
      <c r="L546" s="7" t="e">
        <v>#N/A</v>
      </c>
      <c r="M546" s="7" t="e">
        <v>#N/A</v>
      </c>
      <c r="N546" s="7" t="e">
        <v>#N/A</v>
      </c>
      <c r="O546" s="7" t="e">
        <v>#N/A</v>
      </c>
      <c r="P546" s="7" t="e">
        <v>#N/A</v>
      </c>
      <c r="Q546" s="7" t="e">
        <v>#N/A</v>
      </c>
      <c r="R546" s="7" t="e">
        <v>#N/A</v>
      </c>
      <c r="S546" s="7" t="e">
        <v>#N/A</v>
      </c>
      <c r="T546" s="7" t="e">
        <v>#N/A</v>
      </c>
      <c r="U546" s="7" t="e">
        <v>#N/A</v>
      </c>
      <c r="V546" s="7" t="e">
        <v>#N/A</v>
      </c>
      <c r="W546" s="3">
        <v>0</v>
      </c>
      <c r="X546" s="3" t="e">
        <v>#N/A</v>
      </c>
      <c r="Y546" s="7" t="e">
        <v>#N/A</v>
      </c>
      <c r="Z546" s="7">
        <f t="shared" si="65"/>
        <v>0</v>
      </c>
      <c r="AA546" s="7">
        <f t="shared" si="66"/>
        <v>0</v>
      </c>
      <c r="AB546" s="7" t="b">
        <f t="shared" si="67"/>
        <v>0</v>
      </c>
      <c r="AC546" s="7" t="b">
        <f t="shared" si="68"/>
        <v>1</v>
      </c>
      <c r="AD546" s="7" t="b">
        <f t="shared" si="69"/>
        <v>0</v>
      </c>
      <c r="AE546" s="7" t="b">
        <f t="shared" si="70"/>
        <v>1</v>
      </c>
      <c r="AF546" s="7" t="b">
        <f t="shared" si="71"/>
        <v>0</v>
      </c>
      <c r="AH546" t="b">
        <f>AND(Table252102[[#This Row],[Developmental toxicity]:[Reproductive toxicity]])</f>
        <v>0</v>
      </c>
    </row>
    <row r="547" spans="1:34" x14ac:dyDescent="0.25">
      <c r="A547" s="3">
        <f t="shared" si="64"/>
        <v>546</v>
      </c>
      <c r="B547" s="3"/>
      <c r="C547" s="4" t="s">
        <v>12352</v>
      </c>
      <c r="D547" s="5" t="s">
        <v>12351</v>
      </c>
      <c r="E547" s="29" t="s">
        <v>16181</v>
      </c>
      <c r="F547" s="5" t="s">
        <v>16182</v>
      </c>
      <c r="G547" s="5" t="s">
        <v>12353</v>
      </c>
      <c r="H547" s="3" t="s">
        <v>12353</v>
      </c>
      <c r="I547" s="3" t="s">
        <v>16183</v>
      </c>
      <c r="J547" s="3"/>
      <c r="K547" s="7" t="e">
        <v>#N/A</v>
      </c>
      <c r="L547" s="7" t="e">
        <v>#N/A</v>
      </c>
      <c r="M547" s="7" t="e">
        <v>#N/A</v>
      </c>
      <c r="N547" s="7" t="e">
        <v>#N/A</v>
      </c>
      <c r="O547" s="7" t="e">
        <v>#N/A</v>
      </c>
      <c r="P547" s="7" t="e">
        <v>#N/A</v>
      </c>
      <c r="Q547" s="7" t="e">
        <v>#N/A</v>
      </c>
      <c r="R547" s="7" t="e">
        <v>#N/A</v>
      </c>
      <c r="S547" s="7" t="e">
        <v>#N/A</v>
      </c>
      <c r="T547" s="7" t="e">
        <v>#N/A</v>
      </c>
      <c r="U547" s="7" t="e">
        <v>#N/A</v>
      </c>
      <c r="V547" s="7" t="e">
        <v>#N/A</v>
      </c>
      <c r="W547" s="3">
        <v>0</v>
      </c>
      <c r="X547" s="3" t="e">
        <v>#N/A</v>
      </c>
      <c r="Y547" s="7" t="e">
        <v>#N/A</v>
      </c>
      <c r="Z547" s="7">
        <f t="shared" si="65"/>
        <v>0</v>
      </c>
      <c r="AA547" s="7">
        <f t="shared" si="66"/>
        <v>0</v>
      </c>
      <c r="AB547" s="7" t="b">
        <f t="shared" si="67"/>
        <v>0</v>
      </c>
      <c r="AC547" s="7" t="b">
        <f t="shared" si="68"/>
        <v>1</v>
      </c>
      <c r="AD547" s="7" t="b">
        <f t="shared" si="69"/>
        <v>0</v>
      </c>
      <c r="AE547" s="7" t="b">
        <f t="shared" si="70"/>
        <v>1</v>
      </c>
      <c r="AF547" s="7" t="b">
        <f t="shared" si="71"/>
        <v>0</v>
      </c>
      <c r="AH547" t="b">
        <f>AND(Table252102[[#This Row],[Developmental toxicity]:[Reproductive toxicity]])</f>
        <v>0</v>
      </c>
    </row>
    <row r="548" spans="1:34" x14ac:dyDescent="0.25">
      <c r="A548" s="3">
        <f t="shared" si="64"/>
        <v>547</v>
      </c>
      <c r="B548" s="3" t="s">
        <v>1440</v>
      </c>
      <c r="C548" s="4" t="s">
        <v>2462</v>
      </c>
      <c r="D548" s="5" t="s">
        <v>3399</v>
      </c>
      <c r="E548" s="12" t="s">
        <v>7739</v>
      </c>
      <c r="F548" s="1" t="s">
        <v>8579</v>
      </c>
      <c r="G548" s="1" t="s">
        <v>10024</v>
      </c>
      <c r="H548" t="s">
        <v>10025</v>
      </c>
      <c r="I548" t="s">
        <v>10026</v>
      </c>
      <c r="J548" s="3"/>
      <c r="K548" s="7" t="e">
        <v>#N/A</v>
      </c>
      <c r="L548" s="7" t="e">
        <v>#N/A</v>
      </c>
      <c r="M548" s="7" t="e">
        <v>#N/A</v>
      </c>
      <c r="N548" s="7" t="e">
        <v>#N/A</v>
      </c>
      <c r="O548" s="7" t="e">
        <v>#N/A</v>
      </c>
      <c r="P548" s="7" t="e">
        <v>#N/A</v>
      </c>
      <c r="Q548" s="7" t="e">
        <v>#N/A</v>
      </c>
      <c r="R548" s="7" t="e">
        <v>#N/A</v>
      </c>
      <c r="S548" s="7" t="e">
        <v>#N/A</v>
      </c>
      <c r="T548" s="7">
        <v>0</v>
      </c>
      <c r="U548" s="7" t="e">
        <v>#N/A</v>
      </c>
      <c r="V548" s="7" t="e">
        <v>#N/A</v>
      </c>
      <c r="W548" s="7" t="e">
        <v>#N/A</v>
      </c>
      <c r="X548" s="7" t="e">
        <v>#N/A</v>
      </c>
      <c r="Y548" s="7" t="e">
        <v>#N/A</v>
      </c>
      <c r="Z548" s="7">
        <f t="shared" si="65"/>
        <v>0</v>
      </c>
      <c r="AA548" s="7">
        <f t="shared" si="66"/>
        <v>0</v>
      </c>
      <c r="AB548" s="7" t="b">
        <f t="shared" si="67"/>
        <v>1</v>
      </c>
      <c r="AC548" s="7" t="b">
        <f t="shared" si="68"/>
        <v>0</v>
      </c>
      <c r="AD548" s="7" t="b">
        <f t="shared" si="69"/>
        <v>1</v>
      </c>
      <c r="AE548" s="7" t="b">
        <f t="shared" si="70"/>
        <v>0</v>
      </c>
      <c r="AF548" s="7" t="b">
        <f t="shared" si="71"/>
        <v>0</v>
      </c>
      <c r="AH548" t="b">
        <f>AND(Table252102[[#This Row],[Developmental toxicity]:[Reproductive toxicity]])</f>
        <v>0</v>
      </c>
    </row>
    <row r="549" spans="1:34" x14ac:dyDescent="0.25">
      <c r="A549" s="3">
        <f t="shared" si="64"/>
        <v>548</v>
      </c>
      <c r="B549" s="3">
        <v>177</v>
      </c>
      <c r="C549" s="4" t="s">
        <v>597</v>
      </c>
      <c r="D549" s="1" t="s">
        <v>5159</v>
      </c>
      <c r="E549" s="12" t="s">
        <v>4672</v>
      </c>
      <c r="F549" s="1" t="s">
        <v>5593</v>
      </c>
      <c r="G549" s="5" t="s">
        <v>598</v>
      </c>
      <c r="H549" t="s">
        <v>6498</v>
      </c>
      <c r="I549" t="s">
        <v>6499</v>
      </c>
      <c r="J549" s="3" t="s">
        <v>1431</v>
      </c>
      <c r="K549" s="7" t="e">
        <v>#N/A</v>
      </c>
      <c r="L549" s="7">
        <v>1</v>
      </c>
      <c r="M549" s="7" t="e">
        <v>#N/A</v>
      </c>
      <c r="N549" s="7" t="e">
        <v>#N/A</v>
      </c>
      <c r="O549" s="7" t="e">
        <v>#N/A</v>
      </c>
      <c r="P549" s="3" t="e">
        <v>#N/A</v>
      </c>
      <c r="Q549" s="3" t="e">
        <v>#N/A</v>
      </c>
      <c r="R549" s="7" t="e">
        <v>#N/A</v>
      </c>
      <c r="S549" s="3" t="e">
        <v>#N/A</v>
      </c>
      <c r="T549" s="3" t="e">
        <v>#N/A</v>
      </c>
      <c r="U549" s="7" t="e">
        <v>#N/A</v>
      </c>
      <c r="V549" s="7" t="e">
        <v>#N/A</v>
      </c>
      <c r="W549" s="3" t="e">
        <v>#N/A</v>
      </c>
      <c r="X549" s="3" t="e">
        <v>#N/A</v>
      </c>
      <c r="Y549" s="7" t="e">
        <v>#N/A</v>
      </c>
      <c r="Z549" s="7">
        <f t="shared" si="65"/>
        <v>1</v>
      </c>
      <c r="AA549" s="7">
        <f t="shared" si="66"/>
        <v>1</v>
      </c>
      <c r="AB549" s="7" t="b">
        <f t="shared" si="67"/>
        <v>0</v>
      </c>
      <c r="AC549" s="7" t="b">
        <f t="shared" si="68"/>
        <v>0</v>
      </c>
      <c r="AD549" s="7" t="b">
        <f t="shared" si="69"/>
        <v>0</v>
      </c>
      <c r="AE549" s="7" t="b">
        <f t="shared" si="70"/>
        <v>0</v>
      </c>
      <c r="AF549" s="7" t="b">
        <f t="shared" si="71"/>
        <v>0</v>
      </c>
      <c r="AH549" t="b">
        <f>AND(Table252102[[#This Row],[Developmental toxicity]:[Reproductive toxicity]])</f>
        <v>0</v>
      </c>
    </row>
    <row r="550" spans="1:34" x14ac:dyDescent="0.25">
      <c r="A550" s="3">
        <f t="shared" si="64"/>
        <v>549</v>
      </c>
      <c r="B550" s="3"/>
      <c r="C550" s="4" t="s">
        <v>11779</v>
      </c>
      <c r="D550" s="5" t="s">
        <v>17876</v>
      </c>
      <c r="E550" s="29" t="s">
        <v>18130</v>
      </c>
      <c r="F550" s="5" t="s">
        <v>18048</v>
      </c>
      <c r="G550" s="5" t="s">
        <v>18284</v>
      </c>
      <c r="H550" s="3" t="s">
        <v>18284</v>
      </c>
      <c r="I550" s="3" t="s">
        <v>18285</v>
      </c>
      <c r="J550" s="3"/>
      <c r="K550" s="7" t="e">
        <v>#N/A</v>
      </c>
      <c r="L550" s="7" t="e">
        <v>#N/A</v>
      </c>
      <c r="M550" s="7" t="e">
        <v>#N/A</v>
      </c>
      <c r="N550" s="7" t="e">
        <v>#N/A</v>
      </c>
      <c r="O550" s="7" t="e">
        <v>#N/A</v>
      </c>
      <c r="P550" s="7" t="e">
        <v>#N/A</v>
      </c>
      <c r="Q550" s="7" t="e">
        <v>#N/A</v>
      </c>
      <c r="R550" s="7" t="e">
        <v>#N/A</v>
      </c>
      <c r="S550" s="7" t="e">
        <v>#N/A</v>
      </c>
      <c r="T550" s="7" t="e">
        <v>#N/A</v>
      </c>
      <c r="U550" s="7" t="e">
        <v>#N/A</v>
      </c>
      <c r="V550" s="7" t="e">
        <v>#N/A</v>
      </c>
      <c r="W550" s="3">
        <v>1</v>
      </c>
      <c r="X550" s="3" t="e">
        <v>#N/A</v>
      </c>
      <c r="Y550" s="7" t="e">
        <v>#N/A</v>
      </c>
      <c r="Z550" s="7">
        <f t="shared" si="65"/>
        <v>1</v>
      </c>
      <c r="AA550" s="7">
        <f t="shared" si="66"/>
        <v>1</v>
      </c>
      <c r="AB550" s="7" t="b">
        <f t="shared" si="67"/>
        <v>0</v>
      </c>
      <c r="AC550" s="7" t="b">
        <f t="shared" si="68"/>
        <v>1</v>
      </c>
      <c r="AD550" s="7" t="b">
        <f t="shared" si="69"/>
        <v>0</v>
      </c>
      <c r="AE550" s="7" t="b">
        <f t="shared" si="70"/>
        <v>1</v>
      </c>
      <c r="AF550" s="7" t="b">
        <f t="shared" si="71"/>
        <v>0</v>
      </c>
      <c r="AH550" t="b">
        <f>AND(Table252102[[#This Row],[Developmental toxicity]:[Reproductive toxicity]])</f>
        <v>0</v>
      </c>
    </row>
    <row r="551" spans="1:34" x14ac:dyDescent="0.25">
      <c r="A551" s="3">
        <f t="shared" si="64"/>
        <v>550</v>
      </c>
      <c r="B551" s="3">
        <v>164</v>
      </c>
      <c r="C551" s="4" t="s">
        <v>577</v>
      </c>
      <c r="D551" s="5" t="s">
        <v>5150</v>
      </c>
      <c r="E551" s="29" t="s">
        <v>4663</v>
      </c>
      <c r="F551" s="5" t="s">
        <v>5584</v>
      </c>
      <c r="G551" s="5" t="s">
        <v>578</v>
      </c>
      <c r="H551" s="3" t="s">
        <v>6074</v>
      </c>
      <c r="I551" s="3" t="s">
        <v>6487</v>
      </c>
      <c r="J551" s="3" t="s">
        <v>1431</v>
      </c>
      <c r="K551" s="7" t="e">
        <v>#N/A</v>
      </c>
      <c r="L551" s="7">
        <v>1</v>
      </c>
      <c r="M551" s="7" t="e">
        <v>#N/A</v>
      </c>
      <c r="N551" s="7" t="e">
        <v>#N/A</v>
      </c>
      <c r="O551" s="7" t="e">
        <v>#N/A</v>
      </c>
      <c r="P551" s="7" t="e">
        <v>#N/A</v>
      </c>
      <c r="Q551" s="7" t="e">
        <v>#N/A</v>
      </c>
      <c r="R551" s="7" t="e">
        <v>#N/A</v>
      </c>
      <c r="S551" s="7" t="e">
        <v>#N/A</v>
      </c>
      <c r="T551" s="7" t="e">
        <v>#N/A</v>
      </c>
      <c r="U551" s="7" t="e">
        <v>#N/A</v>
      </c>
      <c r="V551" s="7" t="e">
        <v>#N/A</v>
      </c>
      <c r="W551" s="7" t="e">
        <v>#N/A</v>
      </c>
      <c r="X551" s="7" t="e">
        <v>#N/A</v>
      </c>
      <c r="Y551" s="7">
        <v>1</v>
      </c>
      <c r="Z551" s="7">
        <f t="shared" si="65"/>
        <v>1</v>
      </c>
      <c r="AA551" s="7">
        <f t="shared" si="66"/>
        <v>1</v>
      </c>
      <c r="AB551" s="7" t="b">
        <f t="shared" si="67"/>
        <v>1</v>
      </c>
      <c r="AC551" s="7" t="b">
        <f t="shared" si="68"/>
        <v>0</v>
      </c>
      <c r="AD551" s="7" t="b">
        <f t="shared" si="69"/>
        <v>0</v>
      </c>
      <c r="AE551" s="7" t="b">
        <f t="shared" si="70"/>
        <v>0</v>
      </c>
      <c r="AF551" s="7" t="b">
        <f t="shared" si="71"/>
        <v>0</v>
      </c>
      <c r="AH551" t="b">
        <f>AND(Table252102[[#This Row],[Developmental toxicity]:[Reproductive toxicity]])</f>
        <v>0</v>
      </c>
    </row>
    <row r="552" spans="1:34" x14ac:dyDescent="0.25">
      <c r="A552" s="3">
        <f t="shared" si="64"/>
        <v>551</v>
      </c>
      <c r="B552" s="3"/>
      <c r="C552" s="16" t="s">
        <v>20555</v>
      </c>
      <c r="D552" s="18" t="s">
        <v>19227</v>
      </c>
      <c r="E552" s="29" t="s">
        <v>20310</v>
      </c>
      <c r="F552" s="18" t="s">
        <v>19763</v>
      </c>
      <c r="G552" s="18" t="s">
        <v>19764</v>
      </c>
      <c r="H552" s="3" t="s">
        <v>19765</v>
      </c>
      <c r="I552" s="3" t="s">
        <v>19766</v>
      </c>
      <c r="J552" s="3" t="s">
        <v>20</v>
      </c>
      <c r="K552" s="7" t="e">
        <v>#N/A</v>
      </c>
      <c r="L552" s="7" t="e">
        <v>#N/A</v>
      </c>
      <c r="M552" s="7" t="e">
        <v>#N/A</v>
      </c>
      <c r="N552" s="7" t="e">
        <v>#N/A</v>
      </c>
      <c r="O552" s="7" t="e">
        <v>#N/A</v>
      </c>
      <c r="P552" s="7" t="e">
        <v>#N/A</v>
      </c>
      <c r="Q552" s="7" t="e">
        <v>#N/A</v>
      </c>
      <c r="R552" s="7" t="e">
        <v>#N/A</v>
      </c>
      <c r="S552" s="7" t="e">
        <v>#N/A</v>
      </c>
      <c r="T552" s="7" t="e">
        <v>#N/A</v>
      </c>
      <c r="U552" s="7" t="e">
        <v>#N/A</v>
      </c>
      <c r="V552" s="7" t="e">
        <v>#N/A</v>
      </c>
      <c r="W552" s="7" t="e">
        <v>#N/A</v>
      </c>
      <c r="X552" s="7">
        <v>0</v>
      </c>
      <c r="Y552" s="7" t="e">
        <v>#N/A</v>
      </c>
      <c r="Z552" s="7">
        <f t="shared" si="65"/>
        <v>0</v>
      </c>
      <c r="AA552" s="7">
        <f t="shared" si="66"/>
        <v>0</v>
      </c>
      <c r="AB552" s="7" t="b">
        <f t="shared" si="67"/>
        <v>1</v>
      </c>
      <c r="AC552" s="7" t="b">
        <f t="shared" si="68"/>
        <v>0</v>
      </c>
      <c r="AD552" s="7" t="b">
        <f t="shared" si="69"/>
        <v>0</v>
      </c>
      <c r="AE552" s="7" t="b">
        <f t="shared" si="70"/>
        <v>0</v>
      </c>
      <c r="AF552" s="7" t="b">
        <f t="shared" si="71"/>
        <v>0</v>
      </c>
      <c r="AH552" t="b">
        <f>AND(Table252102[[#This Row],[Developmental toxicity]:[Reproductive toxicity]])</f>
        <v>0</v>
      </c>
    </row>
    <row r="553" spans="1:34" x14ac:dyDescent="0.25">
      <c r="A553" s="3">
        <f t="shared" si="64"/>
        <v>552</v>
      </c>
      <c r="B553" s="3">
        <v>165</v>
      </c>
      <c r="C553" s="16" t="s">
        <v>579</v>
      </c>
      <c r="D553" s="18" t="s">
        <v>5151</v>
      </c>
      <c r="E553" s="29" t="s">
        <v>4664</v>
      </c>
      <c r="F553" s="18" t="s">
        <v>5585</v>
      </c>
      <c r="G553" s="18" t="s">
        <v>580</v>
      </c>
      <c r="H553" s="3" t="s">
        <v>6488</v>
      </c>
      <c r="I553" s="3" t="s">
        <v>6489</v>
      </c>
      <c r="J553" s="3" t="s">
        <v>1430</v>
      </c>
      <c r="K553" s="7" t="e">
        <v>#N/A</v>
      </c>
      <c r="L553" s="7">
        <v>1</v>
      </c>
      <c r="M553" s="7" t="e">
        <v>#N/A</v>
      </c>
      <c r="N553" s="7" t="e">
        <v>#N/A</v>
      </c>
      <c r="O553" s="7" t="e">
        <v>#N/A</v>
      </c>
      <c r="P553" s="7" t="e">
        <v>#N/A</v>
      </c>
      <c r="Q553" s="7" t="e">
        <v>#N/A</v>
      </c>
      <c r="R553" s="7" t="e">
        <v>#N/A</v>
      </c>
      <c r="S553" s="7" t="e">
        <v>#N/A</v>
      </c>
      <c r="T553" s="7" t="e">
        <v>#N/A</v>
      </c>
      <c r="U553" s="7" t="e">
        <v>#N/A</v>
      </c>
      <c r="V553" s="7" t="e">
        <v>#N/A</v>
      </c>
      <c r="W553" s="7">
        <v>1</v>
      </c>
      <c r="X553" s="7" t="e">
        <v>#N/A</v>
      </c>
      <c r="Y553" s="7">
        <v>1</v>
      </c>
      <c r="Z553" s="7">
        <f t="shared" si="65"/>
        <v>1</v>
      </c>
      <c r="AA553" s="7">
        <f t="shared" si="66"/>
        <v>1</v>
      </c>
      <c r="AB553" s="7" t="b">
        <f t="shared" si="67"/>
        <v>1</v>
      </c>
      <c r="AC553" s="7" t="b">
        <f t="shared" si="68"/>
        <v>1</v>
      </c>
      <c r="AD553" s="7" t="b">
        <f t="shared" si="69"/>
        <v>0</v>
      </c>
      <c r="AE553" s="7" t="b">
        <f t="shared" si="70"/>
        <v>1</v>
      </c>
      <c r="AF553" s="7" t="b">
        <f t="shared" si="71"/>
        <v>0</v>
      </c>
      <c r="AH553" t="b">
        <f>AND(Table252102[[#This Row],[Developmental toxicity]:[Reproductive toxicity]])</f>
        <v>1</v>
      </c>
    </row>
    <row r="554" spans="1:34" x14ac:dyDescent="0.25">
      <c r="A554" s="3">
        <f t="shared" si="64"/>
        <v>553</v>
      </c>
      <c r="B554" s="3"/>
      <c r="C554" s="16" t="s">
        <v>11585</v>
      </c>
      <c r="D554" s="18" t="s">
        <v>17855</v>
      </c>
      <c r="E554" s="29" t="s">
        <v>14931</v>
      </c>
      <c r="F554" s="18" t="s">
        <v>14932</v>
      </c>
      <c r="G554" s="18" t="s">
        <v>14933</v>
      </c>
      <c r="H554" s="3" t="s">
        <v>14934</v>
      </c>
      <c r="I554" s="3" t="s">
        <v>14935</v>
      </c>
      <c r="J554" s="3"/>
      <c r="K554" s="7" t="e">
        <v>#N/A</v>
      </c>
      <c r="L554" s="7" t="e">
        <v>#N/A</v>
      </c>
      <c r="M554" s="7" t="e">
        <v>#N/A</v>
      </c>
      <c r="N554" s="7" t="e">
        <v>#N/A</v>
      </c>
      <c r="O554" s="7" t="e">
        <v>#N/A</v>
      </c>
      <c r="P554" s="7" t="e">
        <v>#N/A</v>
      </c>
      <c r="Q554" s="7" t="e">
        <v>#N/A</v>
      </c>
      <c r="R554" s="7" t="e">
        <v>#N/A</v>
      </c>
      <c r="S554" s="7" t="e">
        <v>#N/A</v>
      </c>
      <c r="T554" s="7" t="e">
        <v>#N/A</v>
      </c>
      <c r="U554" s="7" t="e">
        <v>#N/A</v>
      </c>
      <c r="V554" s="7" t="e">
        <v>#N/A</v>
      </c>
      <c r="W554" s="3">
        <v>1</v>
      </c>
      <c r="X554" s="3" t="e">
        <v>#N/A</v>
      </c>
      <c r="Y554" s="7" t="e">
        <v>#N/A</v>
      </c>
      <c r="Z554" s="7">
        <f t="shared" si="65"/>
        <v>1</v>
      </c>
      <c r="AA554" s="7">
        <f t="shared" si="66"/>
        <v>1</v>
      </c>
      <c r="AB554" s="7" t="b">
        <f t="shared" si="67"/>
        <v>0</v>
      </c>
      <c r="AC554" s="7" t="b">
        <f t="shared" si="68"/>
        <v>1</v>
      </c>
      <c r="AD554" s="7" t="b">
        <f t="shared" si="69"/>
        <v>0</v>
      </c>
      <c r="AE554" s="7" t="b">
        <f t="shared" si="70"/>
        <v>1</v>
      </c>
      <c r="AF554" s="7" t="b">
        <f t="shared" si="71"/>
        <v>0</v>
      </c>
      <c r="AH554" t="b">
        <f>AND(Table252102[[#This Row],[Developmental toxicity]:[Reproductive toxicity]])</f>
        <v>0</v>
      </c>
    </row>
    <row r="555" spans="1:34" x14ac:dyDescent="0.25">
      <c r="A555" s="3">
        <f t="shared" si="64"/>
        <v>554</v>
      </c>
      <c r="B555" s="3" t="s">
        <v>1440</v>
      </c>
      <c r="C555" s="16" t="s">
        <v>2042</v>
      </c>
      <c r="D555" s="18" t="s">
        <v>2922</v>
      </c>
      <c r="E555" s="12" t="s">
        <v>7323</v>
      </c>
      <c r="F555" s="17" t="s">
        <v>8172</v>
      </c>
      <c r="G555" s="17" t="s">
        <v>9125</v>
      </c>
      <c r="H555" t="s">
        <v>9126</v>
      </c>
      <c r="I555" t="s">
        <v>9127</v>
      </c>
      <c r="J555" s="3"/>
      <c r="K555" s="7" t="e">
        <v>#N/A</v>
      </c>
      <c r="L555" s="7" t="e">
        <v>#N/A</v>
      </c>
      <c r="M555" s="7" t="e">
        <v>#N/A</v>
      </c>
      <c r="N555" s="7" t="e">
        <v>#N/A</v>
      </c>
      <c r="O555" s="7" t="e">
        <v>#N/A</v>
      </c>
      <c r="P555" s="7" t="e">
        <v>#N/A</v>
      </c>
      <c r="Q555" s="7" t="e">
        <v>#N/A</v>
      </c>
      <c r="R555" s="7" t="e">
        <v>#N/A</v>
      </c>
      <c r="S555" s="7" t="e">
        <v>#N/A</v>
      </c>
      <c r="T555" s="7">
        <v>0</v>
      </c>
      <c r="U555" s="7" t="e">
        <v>#N/A</v>
      </c>
      <c r="V555" s="7" t="e">
        <v>#N/A</v>
      </c>
      <c r="W555" s="7" t="e">
        <v>#N/A</v>
      </c>
      <c r="X555" s="7">
        <v>0</v>
      </c>
      <c r="Y555" s="7" t="e">
        <v>#N/A</v>
      </c>
      <c r="Z555" s="7">
        <f t="shared" si="65"/>
        <v>0</v>
      </c>
      <c r="AA555" s="7">
        <f t="shared" si="66"/>
        <v>0</v>
      </c>
      <c r="AB555" s="7" t="b">
        <f t="shared" si="67"/>
        <v>1</v>
      </c>
      <c r="AC555" s="7" t="b">
        <f t="shared" si="68"/>
        <v>0</v>
      </c>
      <c r="AD555" s="7" t="b">
        <f t="shared" si="69"/>
        <v>1</v>
      </c>
      <c r="AE555" s="7" t="b">
        <f t="shared" si="70"/>
        <v>0</v>
      </c>
      <c r="AF555" s="7" t="b">
        <f t="shared" si="71"/>
        <v>0</v>
      </c>
      <c r="AH555" t="b">
        <f>AND(Table252102[[#This Row],[Developmental toxicity]:[Reproductive toxicity]])</f>
        <v>0</v>
      </c>
    </row>
    <row r="556" spans="1:34" x14ac:dyDescent="0.25">
      <c r="A556" s="3">
        <f t="shared" si="64"/>
        <v>555</v>
      </c>
      <c r="B556" s="3" t="s">
        <v>1440</v>
      </c>
      <c r="C556" s="97" t="s">
        <v>1468</v>
      </c>
      <c r="D556" s="78" t="s">
        <v>1469</v>
      </c>
      <c r="E556" s="12" t="s">
        <v>7013</v>
      </c>
      <c r="F556" s="78" t="s">
        <v>1538</v>
      </c>
      <c r="G556" s="78" t="s">
        <v>1470</v>
      </c>
      <c r="H556" t="s">
        <v>7103</v>
      </c>
      <c r="I556" t="s">
        <v>7104</v>
      </c>
      <c r="J556" s="3" t="s">
        <v>1558</v>
      </c>
      <c r="K556" s="7" t="e">
        <v>#N/A</v>
      </c>
      <c r="L556" s="7" t="e">
        <v>#N/A</v>
      </c>
      <c r="M556" s="15">
        <v>1</v>
      </c>
      <c r="N556" s="7" t="e">
        <v>#N/A</v>
      </c>
      <c r="O556" s="7" t="e">
        <v>#N/A</v>
      </c>
      <c r="P556" s="15" t="e">
        <v>#N/A</v>
      </c>
      <c r="Q556" s="15" t="e">
        <v>#N/A</v>
      </c>
      <c r="R556" s="7" t="e">
        <v>#N/A</v>
      </c>
      <c r="S556" s="15" t="e">
        <v>#N/A</v>
      </c>
      <c r="T556" s="15" t="e">
        <v>#N/A</v>
      </c>
      <c r="U556" s="7" t="e">
        <v>#N/A</v>
      </c>
      <c r="V556" s="7">
        <v>1</v>
      </c>
      <c r="W556" s="15" t="e">
        <v>#N/A</v>
      </c>
      <c r="X556" s="15">
        <v>0</v>
      </c>
      <c r="Y556" s="7" t="e">
        <v>#N/A</v>
      </c>
      <c r="Z556" s="7">
        <f t="shared" si="65"/>
        <v>1</v>
      </c>
      <c r="AA556" s="7">
        <f t="shared" si="66"/>
        <v>1</v>
      </c>
      <c r="AB556" s="7" t="b">
        <f t="shared" si="67"/>
        <v>1</v>
      </c>
      <c r="AC556" s="7" t="b">
        <f t="shared" si="68"/>
        <v>0</v>
      </c>
      <c r="AD556" s="7" t="b">
        <f t="shared" si="69"/>
        <v>1</v>
      </c>
      <c r="AE556" s="7" t="b">
        <f t="shared" si="70"/>
        <v>1</v>
      </c>
      <c r="AF556" s="7" t="b">
        <f t="shared" si="71"/>
        <v>1</v>
      </c>
      <c r="AH556" t="b">
        <f>AND(Table252102[[#This Row],[Developmental toxicity]:[Reproductive toxicity]])</f>
        <v>0</v>
      </c>
    </row>
    <row r="557" spans="1:34" x14ac:dyDescent="0.25">
      <c r="A557" s="3">
        <f t="shared" si="64"/>
        <v>556</v>
      </c>
      <c r="B557" s="3"/>
      <c r="C557" s="16" t="s">
        <v>12106</v>
      </c>
      <c r="D557" s="18" t="s">
        <v>12105</v>
      </c>
      <c r="E557" s="29" t="s">
        <v>15789</v>
      </c>
      <c r="F557" s="18" t="s">
        <v>15790</v>
      </c>
      <c r="G557" s="18" t="s">
        <v>15791</v>
      </c>
      <c r="H557" s="3" t="s">
        <v>15792</v>
      </c>
      <c r="I557" s="3" t="s">
        <v>15793</v>
      </c>
      <c r="J557" s="3"/>
      <c r="K557" s="7" t="e">
        <v>#N/A</v>
      </c>
      <c r="L557" s="7" t="e">
        <v>#N/A</v>
      </c>
      <c r="M557" s="7" t="e">
        <v>#N/A</v>
      </c>
      <c r="N557" s="7" t="e">
        <v>#N/A</v>
      </c>
      <c r="O557" s="7" t="e">
        <v>#N/A</v>
      </c>
      <c r="P557" s="7" t="e">
        <v>#N/A</v>
      </c>
      <c r="Q557" s="7" t="e">
        <v>#N/A</v>
      </c>
      <c r="R557" s="7" t="e">
        <v>#N/A</v>
      </c>
      <c r="S557" s="7" t="e">
        <v>#N/A</v>
      </c>
      <c r="T557" s="7" t="e">
        <v>#N/A</v>
      </c>
      <c r="U557" s="7" t="e">
        <v>#N/A</v>
      </c>
      <c r="V557" s="7" t="e">
        <v>#N/A</v>
      </c>
      <c r="W557" s="3">
        <v>0</v>
      </c>
      <c r="X557" s="3" t="e">
        <v>#N/A</v>
      </c>
      <c r="Y557" s="7" t="e">
        <v>#N/A</v>
      </c>
      <c r="Z557" s="7">
        <f t="shared" si="65"/>
        <v>0</v>
      </c>
      <c r="AA557" s="7">
        <f t="shared" si="66"/>
        <v>0</v>
      </c>
      <c r="AB557" s="7" t="b">
        <f t="shared" si="67"/>
        <v>0</v>
      </c>
      <c r="AC557" s="7" t="b">
        <f t="shared" si="68"/>
        <v>1</v>
      </c>
      <c r="AD557" s="7" t="b">
        <f t="shared" si="69"/>
        <v>0</v>
      </c>
      <c r="AE557" s="7" t="b">
        <f t="shared" si="70"/>
        <v>1</v>
      </c>
      <c r="AF557" s="7" t="b">
        <f t="shared" si="71"/>
        <v>0</v>
      </c>
      <c r="AH557" t="b">
        <f>AND(Table252102[[#This Row],[Developmental toxicity]:[Reproductive toxicity]])</f>
        <v>0</v>
      </c>
    </row>
    <row r="558" spans="1:34" x14ac:dyDescent="0.25">
      <c r="A558" s="3">
        <f t="shared" si="64"/>
        <v>557</v>
      </c>
      <c r="B558" s="3"/>
      <c r="C558" s="16" t="s">
        <v>18600</v>
      </c>
      <c r="D558" s="18" t="s">
        <v>18359</v>
      </c>
      <c r="E558" s="29" t="s">
        <v>18480</v>
      </c>
      <c r="F558" s="18" t="s">
        <v>18756</v>
      </c>
      <c r="G558" s="18" t="s">
        <v>18757</v>
      </c>
      <c r="H558" s="3" t="s">
        <v>18758</v>
      </c>
      <c r="I558" s="3" t="s">
        <v>18759</v>
      </c>
      <c r="J558" s="3" t="s">
        <v>20</v>
      </c>
      <c r="K558" s="7" t="e">
        <v>#N/A</v>
      </c>
      <c r="L558" s="7" t="e">
        <v>#N/A</v>
      </c>
      <c r="M558" s="7" t="e">
        <v>#N/A</v>
      </c>
      <c r="N558" s="7" t="e">
        <v>#N/A</v>
      </c>
      <c r="O558" s="7" t="e">
        <v>#N/A</v>
      </c>
      <c r="P558" s="7" t="e">
        <v>#N/A</v>
      </c>
      <c r="Q558" s="7" t="e">
        <v>#N/A</v>
      </c>
      <c r="R558" s="7" t="e">
        <v>#N/A</v>
      </c>
      <c r="S558" s="7" t="e">
        <v>#N/A</v>
      </c>
      <c r="T558" s="7" t="e">
        <v>#N/A</v>
      </c>
      <c r="U558" s="7" t="e">
        <v>#N/A</v>
      </c>
      <c r="V558" s="7" t="e">
        <v>#N/A</v>
      </c>
      <c r="W558" s="7" t="e">
        <v>#N/A</v>
      </c>
      <c r="X558" s="7">
        <v>0</v>
      </c>
      <c r="Y558" s="7" t="e">
        <v>#N/A</v>
      </c>
      <c r="Z558" s="7">
        <f t="shared" si="65"/>
        <v>0</v>
      </c>
      <c r="AA558" s="7">
        <f t="shared" si="66"/>
        <v>0</v>
      </c>
      <c r="AB558" s="7" t="b">
        <f t="shared" si="67"/>
        <v>1</v>
      </c>
      <c r="AC558" s="7" t="b">
        <f t="shared" si="68"/>
        <v>0</v>
      </c>
      <c r="AD558" s="7" t="b">
        <f t="shared" si="69"/>
        <v>0</v>
      </c>
      <c r="AE558" s="7" t="b">
        <f t="shared" si="70"/>
        <v>0</v>
      </c>
      <c r="AF558" s="7" t="b">
        <f t="shared" si="71"/>
        <v>0</v>
      </c>
      <c r="AH558" t="b">
        <f>AND(Table252102[[#This Row],[Developmental toxicity]:[Reproductive toxicity]])</f>
        <v>0</v>
      </c>
    </row>
    <row r="559" spans="1:34" x14ac:dyDescent="0.25">
      <c r="A559" s="3">
        <f t="shared" si="64"/>
        <v>558</v>
      </c>
      <c r="B559" s="3"/>
      <c r="C559" s="16" t="s">
        <v>20588</v>
      </c>
      <c r="D559" s="18" t="s">
        <v>19261</v>
      </c>
      <c r="E559" s="29" t="s">
        <v>20343</v>
      </c>
      <c r="F559" s="18" t="s">
        <v>19876</v>
      </c>
      <c r="G559" s="18" t="s">
        <v>19877</v>
      </c>
      <c r="H559" s="3" t="s">
        <v>19878</v>
      </c>
      <c r="I559" s="3" t="s">
        <v>19879</v>
      </c>
      <c r="J559" s="3" t="s">
        <v>20</v>
      </c>
      <c r="K559" s="7" t="e">
        <v>#N/A</v>
      </c>
      <c r="L559" s="7" t="e">
        <v>#N/A</v>
      </c>
      <c r="M559" s="7" t="e">
        <v>#N/A</v>
      </c>
      <c r="N559" s="7" t="e">
        <v>#N/A</v>
      </c>
      <c r="O559" s="7" t="e">
        <v>#N/A</v>
      </c>
      <c r="P559" s="7" t="e">
        <v>#N/A</v>
      </c>
      <c r="Q559" s="7" t="e">
        <v>#N/A</v>
      </c>
      <c r="R559" s="7" t="e">
        <v>#N/A</v>
      </c>
      <c r="S559" s="7" t="e">
        <v>#N/A</v>
      </c>
      <c r="T559" s="7" t="e">
        <v>#N/A</v>
      </c>
      <c r="U559" s="7" t="e">
        <v>#N/A</v>
      </c>
      <c r="V559" s="7" t="e">
        <v>#N/A</v>
      </c>
      <c r="W559" s="7" t="e">
        <v>#N/A</v>
      </c>
      <c r="X559" s="7">
        <v>0</v>
      </c>
      <c r="Y559" s="7" t="e">
        <v>#N/A</v>
      </c>
      <c r="Z559" s="7">
        <f t="shared" si="65"/>
        <v>0</v>
      </c>
      <c r="AA559" s="7">
        <f t="shared" si="66"/>
        <v>0</v>
      </c>
      <c r="AB559" s="7" t="b">
        <f t="shared" si="67"/>
        <v>1</v>
      </c>
      <c r="AC559" s="7" t="b">
        <f t="shared" si="68"/>
        <v>0</v>
      </c>
      <c r="AD559" s="7" t="b">
        <f t="shared" si="69"/>
        <v>0</v>
      </c>
      <c r="AE559" s="7" t="b">
        <f t="shared" si="70"/>
        <v>0</v>
      </c>
      <c r="AF559" s="7" t="b">
        <f t="shared" si="71"/>
        <v>0</v>
      </c>
      <c r="AH559" t="b">
        <f>AND(Table252102[[#This Row],[Developmental toxicity]:[Reproductive toxicity]])</f>
        <v>0</v>
      </c>
    </row>
    <row r="560" spans="1:34" x14ac:dyDescent="0.25">
      <c r="A560" s="3">
        <f t="shared" si="64"/>
        <v>559</v>
      </c>
      <c r="B560" s="3">
        <v>523</v>
      </c>
      <c r="C560" s="16" t="s">
        <v>1119</v>
      </c>
      <c r="D560" s="17" t="s">
        <v>5345</v>
      </c>
      <c r="E560" s="12" t="s">
        <v>4908</v>
      </c>
      <c r="F560" s="17" t="s">
        <v>5814</v>
      </c>
      <c r="G560" s="18" t="s">
        <v>1120</v>
      </c>
      <c r="H560" t="s">
        <v>6251</v>
      </c>
      <c r="I560" t="s">
        <v>6822</v>
      </c>
      <c r="J560" s="3" t="s">
        <v>1431</v>
      </c>
      <c r="K560" s="7" t="e">
        <v>#N/A</v>
      </c>
      <c r="L560" s="7">
        <v>1</v>
      </c>
      <c r="M560" s="7" t="e">
        <v>#N/A</v>
      </c>
      <c r="N560" s="7" t="e">
        <v>#N/A</v>
      </c>
      <c r="O560" s="7" t="e">
        <v>#N/A</v>
      </c>
      <c r="P560" s="3" t="e">
        <v>#N/A</v>
      </c>
      <c r="Q560" s="3" t="e">
        <v>#N/A</v>
      </c>
      <c r="R560" s="7" t="e">
        <v>#N/A</v>
      </c>
      <c r="S560" s="3" t="e">
        <v>#N/A</v>
      </c>
      <c r="T560" s="3" t="e">
        <v>#N/A</v>
      </c>
      <c r="U560" s="7" t="e">
        <v>#N/A</v>
      </c>
      <c r="V560" s="7" t="e">
        <v>#N/A</v>
      </c>
      <c r="W560" s="3" t="e">
        <v>#N/A</v>
      </c>
      <c r="X560" s="3" t="e">
        <v>#N/A</v>
      </c>
      <c r="Y560" s="7" t="e">
        <v>#N/A</v>
      </c>
      <c r="Z560" s="7">
        <f t="shared" si="65"/>
        <v>1</v>
      </c>
      <c r="AA560" s="7">
        <f t="shared" si="66"/>
        <v>1</v>
      </c>
      <c r="AB560" s="7" t="b">
        <f t="shared" si="67"/>
        <v>0</v>
      </c>
      <c r="AC560" s="7" t="b">
        <f t="shared" si="68"/>
        <v>0</v>
      </c>
      <c r="AD560" s="7" t="b">
        <f t="shared" si="69"/>
        <v>0</v>
      </c>
      <c r="AE560" s="7" t="b">
        <f t="shared" si="70"/>
        <v>0</v>
      </c>
      <c r="AF560" s="7" t="b">
        <f t="shared" si="71"/>
        <v>0</v>
      </c>
      <c r="AH560" t="b">
        <f>AND(Table252102[[#This Row],[Developmental toxicity]:[Reproductive toxicity]])</f>
        <v>0</v>
      </c>
    </row>
    <row r="561" spans="1:34" x14ac:dyDescent="0.25">
      <c r="A561" s="3">
        <f t="shared" si="64"/>
        <v>560</v>
      </c>
      <c r="B561" s="3"/>
      <c r="C561" s="16" t="s">
        <v>20532</v>
      </c>
      <c r="D561" s="18" t="s">
        <v>19204</v>
      </c>
      <c r="E561" s="29" t="s">
        <v>20287</v>
      </c>
      <c r="F561" s="18" t="s">
        <v>19686</v>
      </c>
      <c r="G561" s="18" t="s">
        <v>19687</v>
      </c>
      <c r="H561" s="3" t="s">
        <v>19687</v>
      </c>
      <c r="I561" s="3" t="s">
        <v>19688</v>
      </c>
      <c r="J561" s="3" t="s">
        <v>20</v>
      </c>
      <c r="K561" s="7" t="e">
        <v>#N/A</v>
      </c>
      <c r="L561" s="7" t="e">
        <v>#N/A</v>
      </c>
      <c r="M561" s="7" t="e">
        <v>#N/A</v>
      </c>
      <c r="N561" s="7" t="e">
        <v>#N/A</v>
      </c>
      <c r="O561" s="7" t="e">
        <v>#N/A</v>
      </c>
      <c r="P561" s="7" t="e">
        <v>#N/A</v>
      </c>
      <c r="Q561" s="7" t="e">
        <v>#N/A</v>
      </c>
      <c r="R561" s="7" t="e">
        <v>#N/A</v>
      </c>
      <c r="S561" s="7" t="e">
        <v>#N/A</v>
      </c>
      <c r="T561" s="7" t="e">
        <v>#N/A</v>
      </c>
      <c r="U561" s="7" t="e">
        <v>#N/A</v>
      </c>
      <c r="V561" s="7" t="e">
        <v>#N/A</v>
      </c>
      <c r="W561" s="7" t="e">
        <v>#N/A</v>
      </c>
      <c r="X561" s="7">
        <v>1</v>
      </c>
      <c r="Y561" s="7" t="e">
        <v>#N/A</v>
      </c>
      <c r="Z561" s="7">
        <f t="shared" si="65"/>
        <v>1</v>
      </c>
      <c r="AA561" s="7">
        <f t="shared" si="66"/>
        <v>1</v>
      </c>
      <c r="AB561" s="7" t="b">
        <f t="shared" si="67"/>
        <v>1</v>
      </c>
      <c r="AC561" s="7" t="b">
        <f t="shared" si="68"/>
        <v>0</v>
      </c>
      <c r="AD561" s="7" t="b">
        <f t="shared" si="69"/>
        <v>0</v>
      </c>
      <c r="AE561" s="7" t="b">
        <f t="shared" si="70"/>
        <v>0</v>
      </c>
      <c r="AF561" s="7" t="b">
        <f t="shared" si="71"/>
        <v>0</v>
      </c>
      <c r="AH561" t="b">
        <f>AND(Table252102[[#This Row],[Developmental toxicity]:[Reproductive toxicity]])</f>
        <v>0</v>
      </c>
    </row>
    <row r="562" spans="1:34" x14ac:dyDescent="0.25">
      <c r="A562" s="3">
        <f t="shared" si="64"/>
        <v>561</v>
      </c>
      <c r="B562" s="3">
        <v>13754</v>
      </c>
      <c r="C562" s="16" t="s">
        <v>1110</v>
      </c>
      <c r="D562" s="18" t="s">
        <v>203</v>
      </c>
      <c r="E562" s="29" t="s">
        <v>4041</v>
      </c>
      <c r="F562" s="18" t="s">
        <v>3876</v>
      </c>
      <c r="G562" s="18" t="s">
        <v>204</v>
      </c>
      <c r="H562" s="3" t="s">
        <v>4395</v>
      </c>
      <c r="I562" s="3" t="s">
        <v>4396</v>
      </c>
      <c r="J562" s="3" t="s">
        <v>20</v>
      </c>
      <c r="K562" s="7" t="e">
        <v>#N/A</v>
      </c>
      <c r="L562" s="7">
        <v>1</v>
      </c>
      <c r="M562" s="7" t="e">
        <v>#N/A</v>
      </c>
      <c r="N562" s="7" t="e">
        <v>#N/A</v>
      </c>
      <c r="O562" s="7" t="e">
        <v>#N/A</v>
      </c>
      <c r="P562" s="7" t="e">
        <v>#N/A</v>
      </c>
      <c r="Q562" s="7" t="e">
        <v>#N/A</v>
      </c>
      <c r="R562" s="7" t="e">
        <v>#N/A</v>
      </c>
      <c r="S562" s="7" t="e">
        <v>#N/A</v>
      </c>
      <c r="T562" s="7">
        <v>1</v>
      </c>
      <c r="U562" s="7">
        <v>1</v>
      </c>
      <c r="V562" s="7" t="e">
        <v>#N/A</v>
      </c>
      <c r="W562" s="7">
        <v>1</v>
      </c>
      <c r="X562" s="7">
        <v>1</v>
      </c>
      <c r="Y562" s="7">
        <v>1</v>
      </c>
      <c r="Z562" s="7">
        <f t="shared" si="65"/>
        <v>1</v>
      </c>
      <c r="AA562" s="7">
        <f t="shared" si="66"/>
        <v>1</v>
      </c>
      <c r="AB562" s="7" t="b">
        <f t="shared" si="67"/>
        <v>1</v>
      </c>
      <c r="AC562" s="7" t="b">
        <f t="shared" si="68"/>
        <v>1</v>
      </c>
      <c r="AD562" s="7" t="b">
        <f t="shared" si="69"/>
        <v>1</v>
      </c>
      <c r="AE562" s="7" t="b">
        <f t="shared" si="70"/>
        <v>1</v>
      </c>
      <c r="AF562" s="7" t="b">
        <f t="shared" si="71"/>
        <v>1</v>
      </c>
      <c r="AH562" t="b">
        <f>AND(Table252102[[#This Row],[Developmental toxicity]:[Reproductive toxicity]])</f>
        <v>1</v>
      </c>
    </row>
    <row r="563" spans="1:34" x14ac:dyDescent="0.25">
      <c r="A563" s="3">
        <f t="shared" si="64"/>
        <v>562</v>
      </c>
      <c r="B563" s="3">
        <v>161</v>
      </c>
      <c r="C563" s="16" t="s">
        <v>572</v>
      </c>
      <c r="D563" s="18" t="s">
        <v>5148</v>
      </c>
      <c r="E563" s="29" t="s">
        <v>4661</v>
      </c>
      <c r="F563" s="18" t="s">
        <v>5582</v>
      </c>
      <c r="G563" s="18" t="s">
        <v>573</v>
      </c>
      <c r="H563" s="3" t="s">
        <v>6072</v>
      </c>
      <c r="I563" s="3" t="s">
        <v>6485</v>
      </c>
      <c r="J563" s="3" t="s">
        <v>1431</v>
      </c>
      <c r="K563" s="7" t="e">
        <v>#N/A</v>
      </c>
      <c r="L563" s="7">
        <v>1</v>
      </c>
      <c r="M563" s="7" t="e">
        <v>#N/A</v>
      </c>
      <c r="N563" s="7" t="e">
        <v>#N/A</v>
      </c>
      <c r="O563" s="7" t="e">
        <v>#N/A</v>
      </c>
      <c r="P563" s="7" t="e">
        <v>#N/A</v>
      </c>
      <c r="Q563" s="7" t="e">
        <v>#N/A</v>
      </c>
      <c r="R563" s="7" t="e">
        <v>#N/A</v>
      </c>
      <c r="S563" s="7" t="e">
        <v>#N/A</v>
      </c>
      <c r="T563" s="7" t="e">
        <v>#N/A</v>
      </c>
      <c r="U563" s="7" t="e">
        <v>#N/A</v>
      </c>
      <c r="V563" s="7" t="e">
        <v>#N/A</v>
      </c>
      <c r="W563" s="7" t="e">
        <v>#N/A</v>
      </c>
      <c r="X563" s="7" t="e">
        <v>#N/A</v>
      </c>
      <c r="Y563" s="7">
        <v>1</v>
      </c>
      <c r="Z563" s="7">
        <f t="shared" si="65"/>
        <v>1</v>
      </c>
      <c r="AA563" s="7">
        <f t="shared" si="66"/>
        <v>1</v>
      </c>
      <c r="AB563" s="7" t="b">
        <f t="shared" si="67"/>
        <v>1</v>
      </c>
      <c r="AC563" s="7" t="b">
        <f t="shared" si="68"/>
        <v>0</v>
      </c>
      <c r="AD563" s="7" t="b">
        <f t="shared" si="69"/>
        <v>0</v>
      </c>
      <c r="AE563" s="7" t="b">
        <f t="shared" si="70"/>
        <v>0</v>
      </c>
      <c r="AF563" s="7" t="b">
        <f t="shared" si="71"/>
        <v>0</v>
      </c>
      <c r="AH563" t="b">
        <f>AND(Table252102[[#This Row],[Developmental toxicity]:[Reproductive toxicity]])</f>
        <v>0</v>
      </c>
    </row>
    <row r="564" spans="1:34" x14ac:dyDescent="0.25">
      <c r="A564" s="3">
        <f t="shared" si="64"/>
        <v>563</v>
      </c>
      <c r="B564" s="3"/>
      <c r="C564" s="3" t="s">
        <v>20619</v>
      </c>
      <c r="D564" s="3" t="s">
        <v>19293</v>
      </c>
      <c r="E564" s="29" t="s">
        <v>20374</v>
      </c>
      <c r="F564" s="3" t="s">
        <v>19981</v>
      </c>
      <c r="G564" s="3" t="s">
        <v>19982</v>
      </c>
      <c r="H564" s="3" t="s">
        <v>19982</v>
      </c>
      <c r="I564" s="3" t="s">
        <v>19983</v>
      </c>
      <c r="J564" s="3" t="s">
        <v>20</v>
      </c>
      <c r="K564" s="7" t="e">
        <v>#N/A</v>
      </c>
      <c r="L564" s="7" t="e">
        <v>#N/A</v>
      </c>
      <c r="M564" s="7" t="e">
        <v>#N/A</v>
      </c>
      <c r="N564" s="7" t="e">
        <v>#N/A</v>
      </c>
      <c r="O564" s="7" t="e">
        <v>#N/A</v>
      </c>
      <c r="P564" s="7" t="e">
        <v>#N/A</v>
      </c>
      <c r="Q564" s="7" t="e">
        <v>#N/A</v>
      </c>
      <c r="R564" s="7" t="e">
        <v>#N/A</v>
      </c>
      <c r="S564" s="7" t="e">
        <v>#N/A</v>
      </c>
      <c r="T564" s="7" t="e">
        <v>#N/A</v>
      </c>
      <c r="U564" s="7" t="e">
        <v>#N/A</v>
      </c>
      <c r="V564" s="7" t="e">
        <v>#N/A</v>
      </c>
      <c r="W564" s="7" t="e">
        <v>#N/A</v>
      </c>
      <c r="X564" s="7">
        <v>1</v>
      </c>
      <c r="Y564" s="7" t="e">
        <v>#N/A</v>
      </c>
      <c r="Z564" s="7">
        <f t="shared" si="65"/>
        <v>1</v>
      </c>
      <c r="AA564" s="7">
        <f t="shared" si="66"/>
        <v>1</v>
      </c>
      <c r="AB564" s="7" t="b">
        <f t="shared" si="67"/>
        <v>1</v>
      </c>
      <c r="AC564" s="7" t="b">
        <f t="shared" si="68"/>
        <v>0</v>
      </c>
      <c r="AD564" s="7" t="b">
        <f t="shared" si="69"/>
        <v>0</v>
      </c>
      <c r="AE564" s="7" t="b">
        <f t="shared" si="70"/>
        <v>0</v>
      </c>
      <c r="AF564" s="7" t="b">
        <f t="shared" si="71"/>
        <v>0</v>
      </c>
      <c r="AH564" t="b">
        <f>AND(Table252102[[#This Row],[Developmental toxicity]:[Reproductive toxicity]])</f>
        <v>0</v>
      </c>
    </row>
    <row r="565" spans="1:34" x14ac:dyDescent="0.25">
      <c r="A565" s="3">
        <f t="shared" si="64"/>
        <v>564</v>
      </c>
      <c r="B565" s="3">
        <v>468</v>
      </c>
      <c r="C565" s="3" t="s">
        <v>1022</v>
      </c>
      <c r="D565" s="3" t="s">
        <v>3085</v>
      </c>
      <c r="E565" s="29" t="s">
        <v>4863</v>
      </c>
      <c r="F565" s="3" t="s">
        <v>5769</v>
      </c>
      <c r="G565" s="3" t="s">
        <v>1023</v>
      </c>
      <c r="H565" s="3" t="s">
        <v>6207</v>
      </c>
      <c r="I565" s="3" t="s">
        <v>6775</v>
      </c>
      <c r="J565" s="3" t="s">
        <v>1430</v>
      </c>
      <c r="K565" s="7" t="e">
        <v>#N/A</v>
      </c>
      <c r="L565" s="7">
        <v>1</v>
      </c>
      <c r="M565" s="7" t="e">
        <v>#N/A</v>
      </c>
      <c r="N565" s="7" t="e">
        <v>#N/A</v>
      </c>
      <c r="O565" s="7" t="e">
        <v>#N/A</v>
      </c>
      <c r="P565" s="7" t="e">
        <v>#N/A</v>
      </c>
      <c r="Q565" s="7" t="e">
        <v>#N/A</v>
      </c>
      <c r="R565" s="7" t="e">
        <v>#N/A</v>
      </c>
      <c r="S565" s="7" t="e">
        <v>#N/A</v>
      </c>
      <c r="T565" s="7">
        <v>1</v>
      </c>
      <c r="U565" s="7">
        <v>1</v>
      </c>
      <c r="V565" s="7" t="e">
        <v>#N/A</v>
      </c>
      <c r="W565" s="7">
        <v>1</v>
      </c>
      <c r="X565" s="7">
        <v>1</v>
      </c>
      <c r="Y565" s="7">
        <v>1</v>
      </c>
      <c r="Z565" s="7">
        <f t="shared" si="65"/>
        <v>1</v>
      </c>
      <c r="AA565" s="7">
        <f t="shared" si="66"/>
        <v>1</v>
      </c>
      <c r="AB565" s="7" t="b">
        <f t="shared" si="67"/>
        <v>1</v>
      </c>
      <c r="AC565" s="7" t="b">
        <f t="shared" si="68"/>
        <v>1</v>
      </c>
      <c r="AD565" s="7" t="b">
        <f t="shared" si="69"/>
        <v>1</v>
      </c>
      <c r="AE565" s="7" t="b">
        <f t="shared" si="70"/>
        <v>1</v>
      </c>
      <c r="AF565" s="7" t="b">
        <f t="shared" si="71"/>
        <v>1</v>
      </c>
      <c r="AH565" t="b">
        <f>AND(Table252102[[#This Row],[Developmental toxicity]:[Reproductive toxicity]])</f>
        <v>1</v>
      </c>
    </row>
    <row r="566" spans="1:34" x14ac:dyDescent="0.25">
      <c r="A566" s="3">
        <f t="shared" si="64"/>
        <v>565</v>
      </c>
      <c r="B566" s="3" t="s">
        <v>1440</v>
      </c>
      <c r="C566" s="3" t="s">
        <v>2227</v>
      </c>
      <c r="D566" s="3" t="s">
        <v>3132</v>
      </c>
      <c r="E566" s="12" t="s">
        <v>7505</v>
      </c>
      <c r="F566" t="s">
        <v>8353</v>
      </c>
      <c r="G566" t="s">
        <v>9520</v>
      </c>
      <c r="H566" t="s">
        <v>9520</v>
      </c>
      <c r="I566" t="s">
        <v>9521</v>
      </c>
      <c r="J566" s="3"/>
      <c r="K566" s="7" t="e">
        <v>#N/A</v>
      </c>
      <c r="L566" s="7" t="e">
        <v>#N/A</v>
      </c>
      <c r="M566" s="7" t="e">
        <v>#N/A</v>
      </c>
      <c r="N566" s="7" t="e">
        <v>#N/A</v>
      </c>
      <c r="O566" s="7" t="e">
        <v>#N/A</v>
      </c>
      <c r="P566" s="7" t="e">
        <v>#N/A</v>
      </c>
      <c r="Q566" s="7" t="e">
        <v>#N/A</v>
      </c>
      <c r="R566" s="7" t="e">
        <v>#N/A</v>
      </c>
      <c r="S566" s="7" t="e">
        <v>#N/A</v>
      </c>
      <c r="T566" s="7">
        <v>0</v>
      </c>
      <c r="U566" s="7" t="e">
        <v>#N/A</v>
      </c>
      <c r="V566" s="7" t="e">
        <v>#N/A</v>
      </c>
      <c r="W566" s="7" t="e">
        <v>#N/A</v>
      </c>
      <c r="X566" s="7" t="e">
        <v>#N/A</v>
      </c>
      <c r="Y566" s="7" t="e">
        <v>#N/A</v>
      </c>
      <c r="Z566" s="7">
        <f t="shared" si="65"/>
        <v>0</v>
      </c>
      <c r="AA566" s="7">
        <f t="shared" si="66"/>
        <v>0</v>
      </c>
      <c r="AB566" s="7" t="b">
        <f t="shared" si="67"/>
        <v>1</v>
      </c>
      <c r="AC566" s="7" t="b">
        <f t="shared" si="68"/>
        <v>0</v>
      </c>
      <c r="AD566" s="7" t="b">
        <f t="shared" si="69"/>
        <v>1</v>
      </c>
      <c r="AE566" s="7" t="b">
        <f t="shared" si="70"/>
        <v>0</v>
      </c>
      <c r="AF566" s="7" t="b">
        <f t="shared" si="71"/>
        <v>0</v>
      </c>
      <c r="AH566" t="b">
        <f>AND(Table252102[[#This Row],[Developmental toxicity]:[Reproductive toxicity]])</f>
        <v>0</v>
      </c>
    </row>
    <row r="567" spans="1:34" x14ac:dyDescent="0.25">
      <c r="A567" s="3">
        <f t="shared" si="64"/>
        <v>566</v>
      </c>
      <c r="B567" s="3">
        <v>134</v>
      </c>
      <c r="C567" s="3" t="s">
        <v>525</v>
      </c>
      <c r="D567" s="3" t="s">
        <v>3474</v>
      </c>
      <c r="E567" s="29" t="s">
        <v>4640</v>
      </c>
      <c r="F567" s="3" t="s">
        <v>5561</v>
      </c>
      <c r="G567" s="3" t="s">
        <v>526</v>
      </c>
      <c r="H567" s="3" t="s">
        <v>6461</v>
      </c>
      <c r="I567" s="3" t="s">
        <v>6462</v>
      </c>
      <c r="J567" s="3" t="s">
        <v>1430</v>
      </c>
      <c r="K567" s="7" t="e">
        <v>#N/A</v>
      </c>
      <c r="L567" s="7">
        <v>1</v>
      </c>
      <c r="M567" s="7" t="e">
        <v>#N/A</v>
      </c>
      <c r="N567" s="7" t="e">
        <v>#N/A</v>
      </c>
      <c r="O567" s="7" t="e">
        <v>#N/A</v>
      </c>
      <c r="P567" s="7" t="e">
        <v>#N/A</v>
      </c>
      <c r="Q567" s="7" t="e">
        <v>#N/A</v>
      </c>
      <c r="R567" s="7" t="e">
        <v>#N/A</v>
      </c>
      <c r="S567" s="7" t="e">
        <v>#N/A</v>
      </c>
      <c r="T567" s="7">
        <v>1</v>
      </c>
      <c r="U567" s="7" t="e">
        <v>#N/A</v>
      </c>
      <c r="V567" s="7" t="e">
        <v>#N/A</v>
      </c>
      <c r="W567" s="7" t="e">
        <v>#N/A</v>
      </c>
      <c r="X567" s="7">
        <v>1</v>
      </c>
      <c r="Y567" s="7">
        <v>0</v>
      </c>
      <c r="Z567" s="7">
        <f t="shared" si="65"/>
        <v>1</v>
      </c>
      <c r="AA567" s="7">
        <f t="shared" si="66"/>
        <v>1</v>
      </c>
      <c r="AB567" s="7" t="b">
        <f t="shared" si="67"/>
        <v>1</v>
      </c>
      <c r="AC567" s="7" t="b">
        <f t="shared" si="68"/>
        <v>0</v>
      </c>
      <c r="AD567" s="7" t="b">
        <f t="shared" si="69"/>
        <v>1</v>
      </c>
      <c r="AE567" s="7" t="b">
        <f t="shared" si="70"/>
        <v>0</v>
      </c>
      <c r="AF567" s="7" t="b">
        <f t="shared" si="71"/>
        <v>0</v>
      </c>
      <c r="AH567" t="b">
        <f>AND(Table252102[[#This Row],[Developmental toxicity]:[Reproductive toxicity]])</f>
        <v>0</v>
      </c>
    </row>
    <row r="568" spans="1:34" x14ac:dyDescent="0.25">
      <c r="A568" s="3">
        <f t="shared" si="64"/>
        <v>567</v>
      </c>
      <c r="B568" s="3"/>
      <c r="C568" s="3" t="s">
        <v>11863</v>
      </c>
      <c r="D568" s="3" t="s">
        <v>11862</v>
      </c>
      <c r="E568" s="29" t="s">
        <v>15449</v>
      </c>
      <c r="F568" s="3" t="s">
        <v>15450</v>
      </c>
      <c r="G568" s="3" t="s">
        <v>15451</v>
      </c>
      <c r="H568" s="3" t="s">
        <v>15451</v>
      </c>
      <c r="I568" s="3" t="s">
        <v>15452</v>
      </c>
      <c r="J568" s="3"/>
      <c r="K568" s="7" t="e">
        <v>#N/A</v>
      </c>
      <c r="L568" s="7" t="e">
        <v>#N/A</v>
      </c>
      <c r="M568" s="7" t="e">
        <v>#N/A</v>
      </c>
      <c r="N568" s="7" t="e">
        <v>#N/A</v>
      </c>
      <c r="O568" s="7" t="e">
        <v>#N/A</v>
      </c>
      <c r="P568" s="7" t="e">
        <v>#N/A</v>
      </c>
      <c r="Q568" s="7" t="e">
        <v>#N/A</v>
      </c>
      <c r="R568" s="7" t="e">
        <v>#N/A</v>
      </c>
      <c r="S568" s="7" t="e">
        <v>#N/A</v>
      </c>
      <c r="T568" s="7" t="e">
        <v>#N/A</v>
      </c>
      <c r="U568" s="7" t="e">
        <v>#N/A</v>
      </c>
      <c r="V568" s="7" t="e">
        <v>#N/A</v>
      </c>
      <c r="W568" s="3">
        <v>0</v>
      </c>
      <c r="X568" s="3" t="e">
        <v>#N/A</v>
      </c>
      <c r="Y568" s="7" t="e">
        <v>#N/A</v>
      </c>
      <c r="Z568" s="7">
        <f t="shared" si="65"/>
        <v>0</v>
      </c>
      <c r="AA568" s="7">
        <f t="shared" si="66"/>
        <v>0</v>
      </c>
      <c r="AB568" s="7" t="b">
        <f t="shared" si="67"/>
        <v>0</v>
      </c>
      <c r="AC568" s="7" t="b">
        <f t="shared" si="68"/>
        <v>1</v>
      </c>
      <c r="AD568" s="7" t="b">
        <f t="shared" si="69"/>
        <v>0</v>
      </c>
      <c r="AE568" s="7" t="b">
        <f t="shared" si="70"/>
        <v>1</v>
      </c>
      <c r="AF568" s="7" t="b">
        <f t="shared" si="71"/>
        <v>0</v>
      </c>
      <c r="AH568" t="b">
        <f>AND(Table252102[[#This Row],[Developmental toxicity]:[Reproductive toxicity]])</f>
        <v>0</v>
      </c>
    </row>
    <row r="569" spans="1:34" x14ac:dyDescent="0.25">
      <c r="A569" s="3">
        <f t="shared" si="64"/>
        <v>568</v>
      </c>
      <c r="B569" s="3" t="s">
        <v>1440</v>
      </c>
      <c r="C569" s="3" t="s">
        <v>2655</v>
      </c>
      <c r="D569" s="3" t="s">
        <v>3617</v>
      </c>
      <c r="E569" s="12" t="s">
        <v>7927</v>
      </c>
      <c r="F569" t="s">
        <v>8766</v>
      </c>
      <c r="G569" t="s">
        <v>10448</v>
      </c>
      <c r="H569" t="s">
        <v>10449</v>
      </c>
      <c r="I569" t="s">
        <v>10450</v>
      </c>
      <c r="J569" s="3"/>
      <c r="K569" s="7" t="e">
        <v>#N/A</v>
      </c>
      <c r="L569" s="7" t="e">
        <v>#N/A</v>
      </c>
      <c r="M569" s="7" t="e">
        <v>#N/A</v>
      </c>
      <c r="N569" s="7" t="e">
        <v>#N/A</v>
      </c>
      <c r="O569" s="7" t="e">
        <v>#N/A</v>
      </c>
      <c r="P569" s="7" t="e">
        <v>#N/A</v>
      </c>
      <c r="Q569" s="7" t="e">
        <v>#N/A</v>
      </c>
      <c r="R569" s="7" t="e">
        <v>#N/A</v>
      </c>
      <c r="S569" s="7" t="e">
        <v>#N/A</v>
      </c>
      <c r="T569" s="7">
        <v>0</v>
      </c>
      <c r="U569" s="7" t="e">
        <v>#N/A</v>
      </c>
      <c r="V569" s="7" t="e">
        <v>#N/A</v>
      </c>
      <c r="W569" s="7" t="e">
        <v>#N/A</v>
      </c>
      <c r="X569" s="7" t="e">
        <v>#N/A</v>
      </c>
      <c r="Y569" s="7" t="e">
        <v>#N/A</v>
      </c>
      <c r="Z569" s="7">
        <f t="shared" si="65"/>
        <v>0</v>
      </c>
      <c r="AA569" s="7">
        <f t="shared" si="66"/>
        <v>0</v>
      </c>
      <c r="AB569" s="7" t="b">
        <f t="shared" si="67"/>
        <v>1</v>
      </c>
      <c r="AC569" s="7" t="b">
        <f t="shared" si="68"/>
        <v>0</v>
      </c>
      <c r="AD569" s="7" t="b">
        <f t="shared" si="69"/>
        <v>1</v>
      </c>
      <c r="AE569" s="7" t="b">
        <f t="shared" si="70"/>
        <v>0</v>
      </c>
      <c r="AF569" s="7" t="b">
        <f t="shared" si="71"/>
        <v>0</v>
      </c>
      <c r="AH569" t="b">
        <f>AND(Table252102[[#This Row],[Developmental toxicity]:[Reproductive toxicity]])</f>
        <v>0</v>
      </c>
    </row>
    <row r="570" spans="1:34" x14ac:dyDescent="0.25">
      <c r="A570" s="3">
        <f t="shared" si="64"/>
        <v>569</v>
      </c>
      <c r="B570" s="3" t="s">
        <v>1440</v>
      </c>
      <c r="C570" s="3" t="s">
        <v>2211</v>
      </c>
      <c r="D570" s="3" t="s">
        <v>3113</v>
      </c>
      <c r="E570" s="12" t="s">
        <v>7490</v>
      </c>
      <c r="F570" t="s">
        <v>8338</v>
      </c>
      <c r="G570" t="s">
        <v>9485</v>
      </c>
      <c r="H570" t="s">
        <v>9486</v>
      </c>
      <c r="I570" t="s">
        <v>9487</v>
      </c>
      <c r="J570" s="3"/>
      <c r="K570" s="7" t="e">
        <v>#N/A</v>
      </c>
      <c r="L570" s="7" t="e">
        <v>#N/A</v>
      </c>
      <c r="M570" s="7" t="e">
        <v>#N/A</v>
      </c>
      <c r="N570" s="7" t="e">
        <v>#N/A</v>
      </c>
      <c r="O570" s="7" t="e">
        <v>#N/A</v>
      </c>
      <c r="P570" s="7" t="e">
        <v>#N/A</v>
      </c>
      <c r="Q570" s="7" t="e">
        <v>#N/A</v>
      </c>
      <c r="R570" s="7" t="e">
        <v>#N/A</v>
      </c>
      <c r="S570" s="7" t="e">
        <v>#N/A</v>
      </c>
      <c r="T570" s="7">
        <v>0</v>
      </c>
      <c r="U570" s="7" t="e">
        <v>#N/A</v>
      </c>
      <c r="V570" s="7" t="e">
        <v>#N/A</v>
      </c>
      <c r="W570" s="7" t="e">
        <v>#N/A</v>
      </c>
      <c r="X570" s="7" t="e">
        <v>#N/A</v>
      </c>
      <c r="Y570" s="7" t="e">
        <v>#N/A</v>
      </c>
      <c r="Z570" s="7">
        <f t="shared" si="65"/>
        <v>0</v>
      </c>
      <c r="AA570" s="7">
        <f t="shared" si="66"/>
        <v>0</v>
      </c>
      <c r="AB570" s="7" t="b">
        <f t="shared" si="67"/>
        <v>1</v>
      </c>
      <c r="AC570" s="7" t="b">
        <f t="shared" si="68"/>
        <v>0</v>
      </c>
      <c r="AD570" s="7" t="b">
        <f t="shared" si="69"/>
        <v>1</v>
      </c>
      <c r="AE570" s="7" t="b">
        <f t="shared" si="70"/>
        <v>0</v>
      </c>
      <c r="AF570" s="7" t="b">
        <f t="shared" si="71"/>
        <v>0</v>
      </c>
      <c r="AH570" t="b">
        <f>AND(Table252102[[#This Row],[Developmental toxicity]:[Reproductive toxicity]])</f>
        <v>0</v>
      </c>
    </row>
    <row r="571" spans="1:34" x14ac:dyDescent="0.25">
      <c r="A571" s="3">
        <f t="shared" si="64"/>
        <v>570</v>
      </c>
      <c r="B571" s="3">
        <v>261</v>
      </c>
      <c r="C571" s="3" t="s">
        <v>724</v>
      </c>
      <c r="D571" s="3" t="s">
        <v>5206</v>
      </c>
      <c r="E571" s="29" t="s">
        <v>4731</v>
      </c>
      <c r="F571" s="3" t="s">
        <v>5648</v>
      </c>
      <c r="G571" s="3" t="s">
        <v>725</v>
      </c>
      <c r="H571" s="3" t="s">
        <v>6123</v>
      </c>
      <c r="I571" s="3" t="s">
        <v>6572</v>
      </c>
      <c r="J571" s="3" t="s">
        <v>1432</v>
      </c>
      <c r="K571" s="7" t="e">
        <v>#N/A</v>
      </c>
      <c r="L571" s="7">
        <v>0</v>
      </c>
      <c r="M571" s="7" t="e">
        <v>#N/A</v>
      </c>
      <c r="N571" s="7" t="e">
        <v>#N/A</v>
      </c>
      <c r="O571" s="7" t="e">
        <v>#N/A</v>
      </c>
      <c r="P571" s="7" t="e">
        <v>#N/A</v>
      </c>
      <c r="Q571" s="7" t="e">
        <v>#N/A</v>
      </c>
      <c r="R571" s="7" t="e">
        <v>#N/A</v>
      </c>
      <c r="S571" s="7" t="e">
        <v>#N/A</v>
      </c>
      <c r="T571" s="7" t="e">
        <v>#N/A</v>
      </c>
      <c r="U571" s="7" t="e">
        <v>#N/A</v>
      </c>
      <c r="V571" s="7" t="e">
        <v>#N/A</v>
      </c>
      <c r="W571" s="7" t="e">
        <v>#N/A</v>
      </c>
      <c r="X571" s="7" t="e">
        <v>#N/A</v>
      </c>
      <c r="Y571" s="7">
        <v>0</v>
      </c>
      <c r="Z571" s="7">
        <f t="shared" si="65"/>
        <v>0</v>
      </c>
      <c r="AA571" s="7">
        <f t="shared" si="66"/>
        <v>0</v>
      </c>
      <c r="AB571" s="7" t="b">
        <f t="shared" si="67"/>
        <v>1</v>
      </c>
      <c r="AC571" s="7" t="b">
        <f t="shared" si="68"/>
        <v>0</v>
      </c>
      <c r="AD571" s="7" t="b">
        <f t="shared" si="69"/>
        <v>0</v>
      </c>
      <c r="AE571" s="7" t="b">
        <f t="shared" si="70"/>
        <v>0</v>
      </c>
      <c r="AF571" s="7" t="b">
        <f t="shared" si="71"/>
        <v>0</v>
      </c>
      <c r="AH571" t="b">
        <f>AND(Table252102[[#This Row],[Developmental toxicity]:[Reproductive toxicity]])</f>
        <v>0</v>
      </c>
    </row>
    <row r="572" spans="1:34" x14ac:dyDescent="0.25">
      <c r="A572" s="3">
        <f t="shared" si="64"/>
        <v>571</v>
      </c>
      <c r="B572" s="3" t="s">
        <v>1440</v>
      </c>
      <c r="C572" s="3" t="s">
        <v>2737</v>
      </c>
      <c r="D572" s="3" t="s">
        <v>3708</v>
      </c>
      <c r="E572" s="12" t="s">
        <v>8007</v>
      </c>
      <c r="F572" t="s">
        <v>8842</v>
      </c>
      <c r="G572" t="s">
        <v>10636</v>
      </c>
      <c r="H572" t="s">
        <v>10636</v>
      </c>
      <c r="I572" t="s">
        <v>10637</v>
      </c>
      <c r="J572" s="3"/>
      <c r="K572" s="7" t="e">
        <v>#N/A</v>
      </c>
      <c r="L572" s="7" t="e">
        <v>#N/A</v>
      </c>
      <c r="M572" s="7" t="e">
        <v>#N/A</v>
      </c>
      <c r="N572" s="7" t="e">
        <v>#N/A</v>
      </c>
      <c r="O572" s="7" t="e">
        <v>#N/A</v>
      </c>
      <c r="P572" s="7" t="e">
        <v>#N/A</v>
      </c>
      <c r="Q572" s="7" t="e">
        <v>#N/A</v>
      </c>
      <c r="R572" s="7" t="e">
        <v>#N/A</v>
      </c>
      <c r="S572" s="7" t="e">
        <v>#N/A</v>
      </c>
      <c r="T572" s="7">
        <v>0</v>
      </c>
      <c r="U572" s="7" t="e">
        <v>#N/A</v>
      </c>
      <c r="V572" s="7" t="e">
        <v>#N/A</v>
      </c>
      <c r="W572" s="7" t="e">
        <v>#N/A</v>
      </c>
      <c r="X572" s="7" t="e">
        <v>#N/A</v>
      </c>
      <c r="Y572" s="7" t="e">
        <v>#N/A</v>
      </c>
      <c r="Z572" s="7">
        <f t="shared" si="65"/>
        <v>0</v>
      </c>
      <c r="AA572" s="7">
        <f t="shared" si="66"/>
        <v>0</v>
      </c>
      <c r="AB572" s="7" t="b">
        <f t="shared" si="67"/>
        <v>1</v>
      </c>
      <c r="AC572" s="7" t="b">
        <f t="shared" si="68"/>
        <v>0</v>
      </c>
      <c r="AD572" s="7" t="b">
        <f t="shared" si="69"/>
        <v>1</v>
      </c>
      <c r="AE572" s="7" t="b">
        <f t="shared" si="70"/>
        <v>0</v>
      </c>
      <c r="AF572" s="7" t="b">
        <f t="shared" si="71"/>
        <v>0</v>
      </c>
      <c r="AH572" t="b">
        <f>AND(Table252102[[#This Row],[Developmental toxicity]:[Reproductive toxicity]])</f>
        <v>0</v>
      </c>
    </row>
    <row r="573" spans="1:34" x14ac:dyDescent="0.25">
      <c r="A573" s="3">
        <f t="shared" si="64"/>
        <v>572</v>
      </c>
      <c r="B573" s="3" t="s">
        <v>1440</v>
      </c>
      <c r="C573" s="3" t="s">
        <v>2417</v>
      </c>
      <c r="D573" s="3" t="s">
        <v>3347</v>
      </c>
      <c r="E573" s="12" t="s">
        <v>7694</v>
      </c>
      <c r="F573" t="s">
        <v>8535</v>
      </c>
      <c r="G573" t="s">
        <v>9927</v>
      </c>
      <c r="H573" t="s">
        <v>9927</v>
      </c>
      <c r="I573" t="s">
        <v>9928</v>
      </c>
      <c r="J573" s="3"/>
      <c r="K573" s="7" t="e">
        <v>#N/A</v>
      </c>
      <c r="L573" s="7" t="e">
        <v>#N/A</v>
      </c>
      <c r="M573" s="7" t="e">
        <v>#N/A</v>
      </c>
      <c r="N573" s="7" t="e">
        <v>#N/A</v>
      </c>
      <c r="O573" s="7" t="e">
        <v>#N/A</v>
      </c>
      <c r="P573" s="7" t="e">
        <v>#N/A</v>
      </c>
      <c r="Q573" s="7" t="e">
        <v>#N/A</v>
      </c>
      <c r="R573" s="7" t="e">
        <v>#N/A</v>
      </c>
      <c r="S573" s="7" t="e">
        <v>#N/A</v>
      </c>
      <c r="T573" s="7">
        <v>0</v>
      </c>
      <c r="U573" s="7" t="e">
        <v>#N/A</v>
      </c>
      <c r="V573" s="7" t="e">
        <v>#N/A</v>
      </c>
      <c r="W573" s="7" t="e">
        <v>#N/A</v>
      </c>
      <c r="X573" s="7" t="e">
        <v>#N/A</v>
      </c>
      <c r="Y573" s="7" t="e">
        <v>#N/A</v>
      </c>
      <c r="Z573" s="7">
        <f t="shared" si="65"/>
        <v>0</v>
      </c>
      <c r="AA573" s="7">
        <f t="shared" si="66"/>
        <v>0</v>
      </c>
      <c r="AB573" s="7" t="b">
        <f t="shared" si="67"/>
        <v>1</v>
      </c>
      <c r="AC573" s="7" t="b">
        <f t="shared" si="68"/>
        <v>0</v>
      </c>
      <c r="AD573" s="7" t="b">
        <f t="shared" si="69"/>
        <v>1</v>
      </c>
      <c r="AE573" s="7" t="b">
        <f t="shared" si="70"/>
        <v>0</v>
      </c>
      <c r="AF573" s="7" t="b">
        <f t="shared" si="71"/>
        <v>0</v>
      </c>
      <c r="AH573" t="b">
        <f>AND(Table252102[[#This Row],[Developmental toxicity]:[Reproductive toxicity]])</f>
        <v>0</v>
      </c>
    </row>
    <row r="574" spans="1:34" x14ac:dyDescent="0.25">
      <c r="A574" s="3">
        <f t="shared" si="64"/>
        <v>573</v>
      </c>
      <c r="B574" s="3"/>
      <c r="C574" t="s">
        <v>21138</v>
      </c>
      <c r="D574" s="3" t="s">
        <v>20742</v>
      </c>
      <c r="E574" s="94" t="s">
        <v>20940</v>
      </c>
      <c r="F574" t="s">
        <v>21463</v>
      </c>
      <c r="G574" t="s">
        <v>21464</v>
      </c>
      <c r="H574" t="s">
        <v>21465</v>
      </c>
      <c r="I574" t="s">
        <v>21466</v>
      </c>
      <c r="J574" s="3"/>
      <c r="K574" s="7" t="e">
        <v>#N/A</v>
      </c>
      <c r="L574" s="7" t="e">
        <v>#N/A</v>
      </c>
      <c r="M574" s="7" t="e">
        <v>#N/A</v>
      </c>
      <c r="N574" s="7" t="e">
        <v>#N/A</v>
      </c>
      <c r="O574" s="7" t="e">
        <v>#N/A</v>
      </c>
      <c r="P574" s="7" t="e">
        <v>#N/A</v>
      </c>
      <c r="Q574" s="7" t="e">
        <v>#N/A</v>
      </c>
      <c r="R574" s="7" t="e">
        <v>#N/A</v>
      </c>
      <c r="S574" s="7" t="e">
        <v>#N/A</v>
      </c>
      <c r="T574" s="7" t="e">
        <v>#N/A</v>
      </c>
      <c r="U574" s="7" t="e">
        <v>#N/A</v>
      </c>
      <c r="V574" s="7" t="e">
        <v>#N/A</v>
      </c>
      <c r="W574" s="7" t="e">
        <v>#N/A</v>
      </c>
      <c r="X574" s="7" t="e">
        <v>#N/A</v>
      </c>
      <c r="Y574" s="7">
        <v>0</v>
      </c>
      <c r="Z574" s="7">
        <f t="shared" si="65"/>
        <v>0</v>
      </c>
      <c r="AA574" s="7">
        <f t="shared" si="66"/>
        <v>0</v>
      </c>
      <c r="AB574" s="7" t="b">
        <f t="shared" si="67"/>
        <v>1</v>
      </c>
      <c r="AC574" s="7" t="b">
        <f t="shared" si="68"/>
        <v>0</v>
      </c>
      <c r="AD574" s="7" t="b">
        <f t="shared" si="69"/>
        <v>0</v>
      </c>
      <c r="AE574" s="7" t="b">
        <f t="shared" si="70"/>
        <v>0</v>
      </c>
      <c r="AF574" s="7" t="b">
        <f t="shared" si="71"/>
        <v>0</v>
      </c>
      <c r="AH574" t="b">
        <f>AND(Table252102[[#This Row],[Developmental toxicity]:[Reproductive toxicity]])</f>
        <v>0</v>
      </c>
    </row>
    <row r="575" spans="1:34" x14ac:dyDescent="0.25">
      <c r="A575" s="3">
        <f t="shared" si="64"/>
        <v>574</v>
      </c>
      <c r="B575" s="3">
        <v>266</v>
      </c>
      <c r="C575" s="3" t="s">
        <v>732</v>
      </c>
      <c r="D575" s="3" t="s">
        <v>5210</v>
      </c>
      <c r="E575" s="29" t="s">
        <v>4735</v>
      </c>
      <c r="F575" s="3" t="s">
        <v>5652</v>
      </c>
      <c r="G575" s="3" t="s">
        <v>733</v>
      </c>
      <c r="H575" s="3" t="s">
        <v>6127</v>
      </c>
      <c r="I575" s="3" t="s">
        <v>6576</v>
      </c>
      <c r="J575" s="3" t="s">
        <v>1431</v>
      </c>
      <c r="K575" s="7" t="e">
        <v>#N/A</v>
      </c>
      <c r="L575" s="7">
        <v>1</v>
      </c>
      <c r="M575" s="7" t="e">
        <v>#N/A</v>
      </c>
      <c r="N575" s="7" t="e">
        <v>#N/A</v>
      </c>
      <c r="O575" s="7" t="e">
        <v>#N/A</v>
      </c>
      <c r="P575" s="7" t="e">
        <v>#N/A</v>
      </c>
      <c r="Q575" s="7" t="e">
        <v>#N/A</v>
      </c>
      <c r="R575" s="7" t="e">
        <v>#N/A</v>
      </c>
      <c r="S575" s="7" t="e">
        <v>#N/A</v>
      </c>
      <c r="T575" s="7" t="e">
        <v>#N/A</v>
      </c>
      <c r="U575" s="7" t="e">
        <v>#N/A</v>
      </c>
      <c r="V575" s="7" t="e">
        <v>#N/A</v>
      </c>
      <c r="W575" s="7" t="e">
        <v>#N/A</v>
      </c>
      <c r="X575" s="7" t="e">
        <v>#N/A</v>
      </c>
      <c r="Y575" s="7">
        <v>1</v>
      </c>
      <c r="Z575" s="7">
        <f t="shared" si="65"/>
        <v>1</v>
      </c>
      <c r="AA575" s="7">
        <f t="shared" si="66"/>
        <v>1</v>
      </c>
      <c r="AB575" s="7" t="b">
        <f t="shared" si="67"/>
        <v>1</v>
      </c>
      <c r="AC575" s="7" t="b">
        <f t="shared" si="68"/>
        <v>0</v>
      </c>
      <c r="AD575" s="7" t="b">
        <f t="shared" si="69"/>
        <v>0</v>
      </c>
      <c r="AE575" s="7" t="b">
        <f t="shared" si="70"/>
        <v>0</v>
      </c>
      <c r="AF575" s="7" t="b">
        <f t="shared" si="71"/>
        <v>0</v>
      </c>
      <c r="AH575" t="b">
        <f>AND(Table252102[[#This Row],[Developmental toxicity]:[Reproductive toxicity]])</f>
        <v>0</v>
      </c>
    </row>
    <row r="576" spans="1:34" x14ac:dyDescent="0.25">
      <c r="A576" s="3">
        <f t="shared" si="64"/>
        <v>575</v>
      </c>
      <c r="B576" s="3"/>
      <c r="C576" s="3" t="s">
        <v>11632</v>
      </c>
      <c r="D576" s="3" t="s">
        <v>11631</v>
      </c>
      <c r="E576" s="29" t="s">
        <v>15021</v>
      </c>
      <c r="F576" s="3" t="s">
        <v>15022</v>
      </c>
      <c r="G576" s="3" t="s">
        <v>15023</v>
      </c>
      <c r="H576" s="3" t="s">
        <v>15024</v>
      </c>
      <c r="I576" s="3" t="s">
        <v>15025</v>
      </c>
      <c r="J576" s="3"/>
      <c r="K576" s="7" t="e">
        <v>#N/A</v>
      </c>
      <c r="L576" s="7" t="e">
        <v>#N/A</v>
      </c>
      <c r="M576" s="7" t="e">
        <v>#N/A</v>
      </c>
      <c r="N576" s="7" t="e">
        <v>#N/A</v>
      </c>
      <c r="O576" s="7" t="e">
        <v>#N/A</v>
      </c>
      <c r="P576" s="7" t="e">
        <v>#N/A</v>
      </c>
      <c r="Q576" s="7" t="e">
        <v>#N/A</v>
      </c>
      <c r="R576" s="7" t="e">
        <v>#N/A</v>
      </c>
      <c r="S576" s="7" t="e">
        <v>#N/A</v>
      </c>
      <c r="T576" s="7" t="e">
        <v>#N/A</v>
      </c>
      <c r="U576" s="7" t="e">
        <v>#N/A</v>
      </c>
      <c r="V576" s="7" t="e">
        <v>#N/A</v>
      </c>
      <c r="W576" s="3">
        <v>1</v>
      </c>
      <c r="X576" s="3" t="e">
        <v>#N/A</v>
      </c>
      <c r="Y576" s="7" t="e">
        <v>#N/A</v>
      </c>
      <c r="Z576" s="7">
        <f t="shared" si="65"/>
        <v>1</v>
      </c>
      <c r="AA576" s="7">
        <f t="shared" si="66"/>
        <v>1</v>
      </c>
      <c r="AB576" s="7" t="b">
        <f t="shared" si="67"/>
        <v>0</v>
      </c>
      <c r="AC576" s="7" t="b">
        <f t="shared" si="68"/>
        <v>1</v>
      </c>
      <c r="AD576" s="7" t="b">
        <f t="shared" si="69"/>
        <v>0</v>
      </c>
      <c r="AE576" s="7" t="b">
        <f t="shared" si="70"/>
        <v>1</v>
      </c>
      <c r="AF576" s="7" t="b">
        <f t="shared" si="71"/>
        <v>0</v>
      </c>
      <c r="AH576" t="b">
        <f>AND(Table252102[[#This Row],[Developmental toxicity]:[Reproductive toxicity]])</f>
        <v>0</v>
      </c>
    </row>
    <row r="577" spans="1:34" x14ac:dyDescent="0.25">
      <c r="A577" s="3">
        <f t="shared" ref="A577:A640" si="72">ROW(A576)</f>
        <v>576</v>
      </c>
      <c r="B577" s="3"/>
      <c r="C577" s="3" t="s">
        <v>11707</v>
      </c>
      <c r="D577" s="3" t="s">
        <v>11706</v>
      </c>
      <c r="E577" s="29" t="s">
        <v>15160</v>
      </c>
      <c r="F577" s="3" t="s">
        <v>15161</v>
      </c>
      <c r="G577" s="3" t="s">
        <v>15162</v>
      </c>
      <c r="H577" s="3" t="s">
        <v>15163</v>
      </c>
      <c r="I577" s="3" t="s">
        <v>15164</v>
      </c>
      <c r="J577" s="3"/>
      <c r="K577" s="7" t="e">
        <v>#N/A</v>
      </c>
      <c r="L577" s="7" t="e">
        <v>#N/A</v>
      </c>
      <c r="M577" s="7" t="e">
        <v>#N/A</v>
      </c>
      <c r="N577" s="7" t="e">
        <v>#N/A</v>
      </c>
      <c r="O577" s="7" t="e">
        <v>#N/A</v>
      </c>
      <c r="P577" s="7" t="e">
        <v>#N/A</v>
      </c>
      <c r="Q577" s="7" t="e">
        <v>#N/A</v>
      </c>
      <c r="R577" s="7" t="e">
        <v>#N/A</v>
      </c>
      <c r="S577" s="7" t="e">
        <v>#N/A</v>
      </c>
      <c r="T577" s="7" t="e">
        <v>#N/A</v>
      </c>
      <c r="U577" s="7" t="e">
        <v>#N/A</v>
      </c>
      <c r="V577" s="7" t="e">
        <v>#N/A</v>
      </c>
      <c r="W577" s="3">
        <v>1</v>
      </c>
      <c r="X577" s="3">
        <v>1</v>
      </c>
      <c r="Y577" s="7" t="e">
        <v>#N/A</v>
      </c>
      <c r="Z577" s="7">
        <f t="shared" ref="Z577:Z640" si="73">IF(COUNTIF(K577:Y577,1)&gt;0,1,0)</f>
        <v>1</v>
      </c>
      <c r="AA577" s="7">
        <f t="shared" ref="AA577:AA640" si="74">IF(COUNTIF(K577:Y577,1)&gt;COUNTIF(K577:Y577,0),1,0)</f>
        <v>1</v>
      </c>
      <c r="AB577" s="7" t="b">
        <f t="shared" ref="AB577:AB640" si="75">OR(IF(COUNT(K577)&gt;0,TRUE,FALSE),IF(COUNT(M577)&gt;0,TRUE,FALSE),IF(COUNT(T577:V577)&gt;0,TRUE,FALSE),IF(COUNT(X577:Y577)&gt;0,TRUE,FALSE))</f>
        <v>1</v>
      </c>
      <c r="AC577" s="7" t="b">
        <f t="shared" ref="AC577:AC640" si="76">OR(IF(COUNT(N577:S577)&gt;0,TRUE,FALSE),IF(COUNT(W577)&gt;0,TRUE,FALSE))</f>
        <v>1</v>
      </c>
      <c r="AD577" s="7" t="b">
        <f t="shared" ref="AD577:AD640" si="77">OR(IF(COUNT(T577:V577)&gt;0,TRUE,FALSE),IF(COUNT(P577:S577)&gt;0,TRUE,FALSE))</f>
        <v>0</v>
      </c>
      <c r="AE577" s="7" t="b">
        <f t="shared" ref="AE577:AE640" si="78">OR(IF(COUNT(K577)&gt;0,TRUE,FALSE),,IF(COUNT(W577)&gt;0,TRUE,FALSE),IF(COUNT(M577:O577)&gt;0,TRUE,FALSE))</f>
        <v>1</v>
      </c>
      <c r="AF577" s="7" t="b">
        <f t="shared" ref="AF577:AF640" si="79">OR(IF(COUNT(U577:V577)&gt;0,TRUE,FALSE),IF(COUNT(M577)&gt;0,TRUE,FALSE),IF(COUNT(N577:S577)&gt;0,TRUE,FALSE))</f>
        <v>0</v>
      </c>
      <c r="AH577" t="b">
        <f>AND(Table252102[[#This Row],[Developmental toxicity]:[Reproductive toxicity]])</f>
        <v>1</v>
      </c>
    </row>
    <row r="578" spans="1:34" x14ac:dyDescent="0.25">
      <c r="A578" s="3">
        <f t="shared" si="72"/>
        <v>577</v>
      </c>
      <c r="B578" s="3"/>
      <c r="C578" s="3" t="s">
        <v>20646</v>
      </c>
      <c r="D578" s="3" t="s">
        <v>19320</v>
      </c>
      <c r="E578" s="29" t="s">
        <v>20401</v>
      </c>
      <c r="F578" s="3" t="s">
        <v>20067</v>
      </c>
      <c r="G578" s="3" t="s">
        <v>20068</v>
      </c>
      <c r="H578" s="3" t="s">
        <v>20068</v>
      </c>
      <c r="I578" s="3" t="s">
        <v>20069</v>
      </c>
      <c r="J578" s="3" t="s">
        <v>20</v>
      </c>
      <c r="K578" s="7" t="e">
        <v>#N/A</v>
      </c>
      <c r="L578" s="7" t="e">
        <v>#N/A</v>
      </c>
      <c r="M578" s="7" t="e">
        <v>#N/A</v>
      </c>
      <c r="N578" s="7" t="e">
        <v>#N/A</v>
      </c>
      <c r="O578" s="7" t="e">
        <v>#N/A</v>
      </c>
      <c r="P578" s="7" t="e">
        <v>#N/A</v>
      </c>
      <c r="Q578" s="7" t="e">
        <v>#N/A</v>
      </c>
      <c r="R578" s="7" t="e">
        <v>#N/A</v>
      </c>
      <c r="S578" s="7" t="e">
        <v>#N/A</v>
      </c>
      <c r="T578" s="7" t="e">
        <v>#N/A</v>
      </c>
      <c r="U578" s="7" t="e">
        <v>#N/A</v>
      </c>
      <c r="V578" s="7" t="e">
        <v>#N/A</v>
      </c>
      <c r="W578" s="7" t="e">
        <v>#N/A</v>
      </c>
      <c r="X578" s="7">
        <v>1</v>
      </c>
      <c r="Y578" s="7" t="e">
        <v>#N/A</v>
      </c>
      <c r="Z578" s="7">
        <f t="shared" si="73"/>
        <v>1</v>
      </c>
      <c r="AA578" s="7">
        <f t="shared" si="74"/>
        <v>1</v>
      </c>
      <c r="AB578" s="7" t="b">
        <f t="shared" si="75"/>
        <v>1</v>
      </c>
      <c r="AC578" s="7" t="b">
        <f t="shared" si="76"/>
        <v>0</v>
      </c>
      <c r="AD578" s="7" t="b">
        <f t="shared" si="77"/>
        <v>0</v>
      </c>
      <c r="AE578" s="7" t="b">
        <f t="shared" si="78"/>
        <v>0</v>
      </c>
      <c r="AF578" s="7" t="b">
        <f t="shared" si="79"/>
        <v>0</v>
      </c>
      <c r="AH578" t="b">
        <f>AND(Table252102[[#This Row],[Developmental toxicity]:[Reproductive toxicity]])</f>
        <v>0</v>
      </c>
    </row>
    <row r="579" spans="1:34" x14ac:dyDescent="0.25">
      <c r="A579" s="3">
        <f t="shared" si="72"/>
        <v>578</v>
      </c>
      <c r="B579" s="3" t="s">
        <v>1440</v>
      </c>
      <c r="C579" s="3" t="s">
        <v>2494</v>
      </c>
      <c r="D579" s="3" t="s">
        <v>3438</v>
      </c>
      <c r="E579" s="29" t="s">
        <v>7770</v>
      </c>
      <c r="F579" s="3" t="s">
        <v>8609</v>
      </c>
      <c r="G579" s="3" t="s">
        <v>10089</v>
      </c>
      <c r="H579" s="3" t="s">
        <v>10090</v>
      </c>
      <c r="I579" s="3" t="s">
        <v>10091</v>
      </c>
      <c r="J579" s="3"/>
      <c r="K579" s="7" t="e">
        <v>#N/A</v>
      </c>
      <c r="L579" s="7" t="e">
        <v>#N/A</v>
      </c>
      <c r="M579" s="7" t="e">
        <v>#N/A</v>
      </c>
      <c r="N579" s="7" t="e">
        <v>#N/A</v>
      </c>
      <c r="O579" s="7" t="e">
        <v>#N/A</v>
      </c>
      <c r="P579" s="7" t="e">
        <v>#N/A</v>
      </c>
      <c r="Q579" s="7" t="e">
        <v>#N/A</v>
      </c>
      <c r="R579" s="7" t="e">
        <v>#N/A</v>
      </c>
      <c r="S579" s="7" t="e">
        <v>#N/A</v>
      </c>
      <c r="T579" s="7">
        <v>1</v>
      </c>
      <c r="U579" s="7" t="e">
        <v>#N/A</v>
      </c>
      <c r="V579" s="7" t="e">
        <v>#N/A</v>
      </c>
      <c r="W579" s="7" t="e">
        <v>#N/A</v>
      </c>
      <c r="X579" s="7" t="e">
        <v>#N/A</v>
      </c>
      <c r="Y579" s="7" t="e">
        <v>#N/A</v>
      </c>
      <c r="Z579" s="7">
        <f t="shared" si="73"/>
        <v>1</v>
      </c>
      <c r="AA579" s="7">
        <f t="shared" si="74"/>
        <v>1</v>
      </c>
      <c r="AB579" s="7" t="b">
        <f t="shared" si="75"/>
        <v>1</v>
      </c>
      <c r="AC579" s="7" t="b">
        <f t="shared" si="76"/>
        <v>0</v>
      </c>
      <c r="AD579" s="7" t="b">
        <f t="shared" si="77"/>
        <v>1</v>
      </c>
      <c r="AE579" s="7" t="b">
        <f t="shared" si="78"/>
        <v>0</v>
      </c>
      <c r="AF579" s="7" t="b">
        <f t="shared" si="79"/>
        <v>0</v>
      </c>
      <c r="AH579" t="b">
        <f>AND(Table252102[[#This Row],[Developmental toxicity]:[Reproductive toxicity]])</f>
        <v>0</v>
      </c>
    </row>
    <row r="580" spans="1:34" x14ac:dyDescent="0.25">
      <c r="A580" s="3">
        <f t="shared" si="72"/>
        <v>579</v>
      </c>
      <c r="B580" s="3">
        <v>13151</v>
      </c>
      <c r="C580" s="3" t="s">
        <v>865</v>
      </c>
      <c r="D580" s="3" t="s">
        <v>83</v>
      </c>
      <c r="E580" s="29" t="s">
        <v>3979</v>
      </c>
      <c r="F580" s="3" t="s">
        <v>3817</v>
      </c>
      <c r="G580" s="3" t="s">
        <v>84</v>
      </c>
      <c r="H580" s="3" t="s">
        <v>4267</v>
      </c>
      <c r="I580" s="3" t="s">
        <v>4268</v>
      </c>
      <c r="J580" s="3" t="s">
        <v>20</v>
      </c>
      <c r="K580" s="7" t="e">
        <v>#N/A</v>
      </c>
      <c r="L580" s="7">
        <v>1</v>
      </c>
      <c r="M580" s="7" t="e">
        <v>#N/A</v>
      </c>
      <c r="N580" s="7" t="e">
        <v>#N/A</v>
      </c>
      <c r="O580" s="7" t="e">
        <v>#N/A</v>
      </c>
      <c r="P580" s="7" t="e">
        <v>#N/A</v>
      </c>
      <c r="Q580" s="7" t="e">
        <v>#N/A</v>
      </c>
      <c r="R580" s="7" t="e">
        <v>#N/A</v>
      </c>
      <c r="S580" s="7" t="e">
        <v>#N/A</v>
      </c>
      <c r="T580" s="7" t="e">
        <v>#N/A</v>
      </c>
      <c r="U580" s="7" t="e">
        <v>#N/A</v>
      </c>
      <c r="V580" s="7" t="e">
        <v>#N/A</v>
      </c>
      <c r="W580" s="7">
        <v>1</v>
      </c>
      <c r="X580" s="7" t="e">
        <v>#N/A</v>
      </c>
      <c r="Y580" s="7">
        <v>1</v>
      </c>
      <c r="Z580" s="7">
        <f t="shared" si="73"/>
        <v>1</v>
      </c>
      <c r="AA580" s="7">
        <f t="shared" si="74"/>
        <v>1</v>
      </c>
      <c r="AB580" s="7" t="b">
        <f t="shared" si="75"/>
        <v>1</v>
      </c>
      <c r="AC580" s="7" t="b">
        <f t="shared" si="76"/>
        <v>1</v>
      </c>
      <c r="AD580" s="7" t="b">
        <f t="shared" si="77"/>
        <v>0</v>
      </c>
      <c r="AE580" s="7" t="b">
        <f t="shared" si="78"/>
        <v>1</v>
      </c>
      <c r="AF580" s="7" t="b">
        <f t="shared" si="79"/>
        <v>0</v>
      </c>
      <c r="AH580" t="b">
        <f>AND(Table252102[[#This Row],[Developmental toxicity]:[Reproductive toxicity]])</f>
        <v>1</v>
      </c>
    </row>
    <row r="581" spans="1:34" x14ac:dyDescent="0.25">
      <c r="A581" s="3">
        <f t="shared" si="72"/>
        <v>580</v>
      </c>
      <c r="B581" s="3"/>
      <c r="C581" s="3" t="s">
        <v>18586</v>
      </c>
      <c r="D581" s="3" t="s">
        <v>19284</v>
      </c>
      <c r="E581" s="29" t="s">
        <v>18466</v>
      </c>
      <c r="F581" s="3" t="s">
        <v>18708</v>
      </c>
      <c r="G581" s="3" t="s">
        <v>18709</v>
      </c>
      <c r="H581" s="3" t="s">
        <v>18709</v>
      </c>
      <c r="I581" s="3" t="s">
        <v>18710</v>
      </c>
      <c r="J581" s="3" t="s">
        <v>20</v>
      </c>
      <c r="K581" s="7" t="e">
        <v>#N/A</v>
      </c>
      <c r="L581" s="7" t="e">
        <v>#N/A</v>
      </c>
      <c r="M581" s="7" t="e">
        <v>#N/A</v>
      </c>
      <c r="N581" s="7" t="e">
        <v>#N/A</v>
      </c>
      <c r="O581" s="7" t="e">
        <v>#N/A</v>
      </c>
      <c r="P581" s="7" t="e">
        <v>#N/A</v>
      </c>
      <c r="Q581" s="7" t="e">
        <v>#N/A</v>
      </c>
      <c r="R581" s="7" t="e">
        <v>#N/A</v>
      </c>
      <c r="S581" s="7" t="e">
        <v>#N/A</v>
      </c>
      <c r="T581" s="7" t="e">
        <v>#N/A</v>
      </c>
      <c r="U581" s="7" t="e">
        <v>#N/A</v>
      </c>
      <c r="V581" s="7" t="e">
        <v>#N/A</v>
      </c>
      <c r="W581" s="7" t="e">
        <v>#N/A</v>
      </c>
      <c r="X581" s="7">
        <v>0</v>
      </c>
      <c r="Y581" s="7" t="e">
        <v>#N/A</v>
      </c>
      <c r="Z581" s="7">
        <f t="shared" si="73"/>
        <v>0</v>
      </c>
      <c r="AA581" s="7">
        <f t="shared" si="74"/>
        <v>0</v>
      </c>
      <c r="AB581" s="7" t="b">
        <f t="shared" si="75"/>
        <v>1</v>
      </c>
      <c r="AC581" s="7" t="b">
        <f t="shared" si="76"/>
        <v>0</v>
      </c>
      <c r="AD581" s="7" t="b">
        <f t="shared" si="77"/>
        <v>0</v>
      </c>
      <c r="AE581" s="7" t="b">
        <f t="shared" si="78"/>
        <v>0</v>
      </c>
      <c r="AF581" s="7" t="b">
        <f t="shared" si="79"/>
        <v>0</v>
      </c>
      <c r="AH581" t="b">
        <f>AND(Table252102[[#This Row],[Developmental toxicity]:[Reproductive toxicity]])</f>
        <v>0</v>
      </c>
    </row>
    <row r="582" spans="1:34" x14ac:dyDescent="0.25">
      <c r="A582" s="3">
        <f t="shared" si="72"/>
        <v>581</v>
      </c>
      <c r="B582" s="3"/>
      <c r="C582" s="3" t="s">
        <v>11710</v>
      </c>
      <c r="D582" s="3" t="s">
        <v>17867</v>
      </c>
      <c r="E582" s="29" t="s">
        <v>15170</v>
      </c>
      <c r="F582" s="3" t="s">
        <v>15171</v>
      </c>
      <c r="G582" s="3" t="s">
        <v>15172</v>
      </c>
      <c r="H582" s="3" t="s">
        <v>15173</v>
      </c>
      <c r="I582" s="3" t="s">
        <v>15174</v>
      </c>
      <c r="J582" s="3"/>
      <c r="K582" s="7" t="e">
        <v>#N/A</v>
      </c>
      <c r="L582" s="7" t="e">
        <v>#N/A</v>
      </c>
      <c r="M582" s="7" t="e">
        <v>#N/A</v>
      </c>
      <c r="N582" s="7" t="e">
        <v>#N/A</v>
      </c>
      <c r="O582" s="7" t="e">
        <v>#N/A</v>
      </c>
      <c r="P582" s="7" t="e">
        <v>#N/A</v>
      </c>
      <c r="Q582" s="7" t="e">
        <v>#N/A</v>
      </c>
      <c r="R582" s="7" t="e">
        <v>#N/A</v>
      </c>
      <c r="S582" s="7" t="e">
        <v>#N/A</v>
      </c>
      <c r="T582" s="7" t="e">
        <v>#N/A</v>
      </c>
      <c r="U582" s="7" t="e">
        <v>#N/A</v>
      </c>
      <c r="V582" s="7" t="e">
        <v>#N/A</v>
      </c>
      <c r="W582" s="3">
        <v>1</v>
      </c>
      <c r="X582" s="3" t="e">
        <v>#N/A</v>
      </c>
      <c r="Y582" s="7" t="e">
        <v>#N/A</v>
      </c>
      <c r="Z582" s="7">
        <f t="shared" si="73"/>
        <v>1</v>
      </c>
      <c r="AA582" s="7">
        <f t="shared" si="74"/>
        <v>1</v>
      </c>
      <c r="AB582" s="7" t="b">
        <f t="shared" si="75"/>
        <v>0</v>
      </c>
      <c r="AC582" s="7" t="b">
        <f t="shared" si="76"/>
        <v>1</v>
      </c>
      <c r="AD582" s="7" t="b">
        <f t="shared" si="77"/>
        <v>0</v>
      </c>
      <c r="AE582" s="7" t="b">
        <f t="shared" si="78"/>
        <v>1</v>
      </c>
      <c r="AF582" s="7" t="b">
        <f t="shared" si="79"/>
        <v>0</v>
      </c>
      <c r="AH582" t="b">
        <f>AND(Table252102[[#This Row],[Developmental toxicity]:[Reproductive toxicity]])</f>
        <v>0</v>
      </c>
    </row>
    <row r="583" spans="1:34" x14ac:dyDescent="0.25">
      <c r="A583" s="3">
        <f t="shared" si="72"/>
        <v>582</v>
      </c>
      <c r="B583" s="3"/>
      <c r="C583" t="s">
        <v>21236</v>
      </c>
      <c r="D583" s="3" t="s">
        <v>20840</v>
      </c>
      <c r="E583" s="94" t="s">
        <v>21038</v>
      </c>
      <c r="F583" t="s">
        <v>21770</v>
      </c>
      <c r="G583" t="s">
        <v>21771</v>
      </c>
      <c r="H583" t="s">
        <v>21771</v>
      </c>
      <c r="I583" t="s">
        <v>21772</v>
      </c>
      <c r="J583" s="3"/>
      <c r="K583" s="7" t="e">
        <v>#N/A</v>
      </c>
      <c r="L583" s="7" t="e">
        <v>#N/A</v>
      </c>
      <c r="M583" s="7" t="e">
        <v>#N/A</v>
      </c>
      <c r="N583" s="7" t="e">
        <v>#N/A</v>
      </c>
      <c r="O583" s="7" t="e">
        <v>#N/A</v>
      </c>
      <c r="P583" s="7" t="e">
        <v>#N/A</v>
      </c>
      <c r="Q583" s="7" t="e">
        <v>#N/A</v>
      </c>
      <c r="R583" s="7" t="e">
        <v>#N/A</v>
      </c>
      <c r="S583" s="7" t="e">
        <v>#N/A</v>
      </c>
      <c r="T583" s="7" t="e">
        <v>#N/A</v>
      </c>
      <c r="U583" s="7" t="e">
        <v>#N/A</v>
      </c>
      <c r="V583" s="7" t="e">
        <v>#N/A</v>
      </c>
      <c r="W583" s="7" t="e">
        <v>#N/A</v>
      </c>
      <c r="X583" s="7" t="e">
        <v>#N/A</v>
      </c>
      <c r="Y583" s="7">
        <v>1</v>
      </c>
      <c r="Z583" s="7">
        <f t="shared" si="73"/>
        <v>1</v>
      </c>
      <c r="AA583" s="7">
        <f t="shared" si="74"/>
        <v>1</v>
      </c>
      <c r="AB583" s="7" t="b">
        <f t="shared" si="75"/>
        <v>1</v>
      </c>
      <c r="AC583" s="7" t="b">
        <f t="shared" si="76"/>
        <v>0</v>
      </c>
      <c r="AD583" s="7" t="b">
        <f t="shared" si="77"/>
        <v>0</v>
      </c>
      <c r="AE583" s="7" t="b">
        <f t="shared" si="78"/>
        <v>0</v>
      </c>
      <c r="AF583" s="7" t="b">
        <f t="shared" si="79"/>
        <v>0</v>
      </c>
      <c r="AH583" t="b">
        <f>AND(Table252102[[#This Row],[Developmental toxicity]:[Reproductive toxicity]])</f>
        <v>0</v>
      </c>
    </row>
    <row r="584" spans="1:34" x14ac:dyDescent="0.25">
      <c r="A584" s="3">
        <f t="shared" si="72"/>
        <v>583</v>
      </c>
      <c r="B584" s="3">
        <v>664</v>
      </c>
      <c r="C584" s="3" t="s">
        <v>1338</v>
      </c>
      <c r="D584" s="3" t="s">
        <v>3003</v>
      </c>
      <c r="E584" s="29" t="s">
        <v>5012</v>
      </c>
      <c r="F584" s="3" t="s">
        <v>5918</v>
      </c>
      <c r="G584" s="3" t="s">
        <v>1339</v>
      </c>
      <c r="H584" s="3" t="s">
        <v>6320</v>
      </c>
      <c r="I584" s="3" t="s">
        <v>6957</v>
      </c>
      <c r="J584" s="3" t="s">
        <v>1430</v>
      </c>
      <c r="K584" s="7" t="e">
        <v>#N/A</v>
      </c>
      <c r="L584" s="7">
        <v>1</v>
      </c>
      <c r="M584" s="7" t="e">
        <v>#N/A</v>
      </c>
      <c r="N584" s="7" t="e">
        <v>#N/A</v>
      </c>
      <c r="O584" s="7" t="e">
        <v>#N/A</v>
      </c>
      <c r="P584" s="7" t="e">
        <v>#N/A</v>
      </c>
      <c r="Q584" s="7" t="e">
        <v>#N/A</v>
      </c>
      <c r="R584" s="7" t="e">
        <v>#N/A</v>
      </c>
      <c r="S584" s="7" t="e">
        <v>#N/A</v>
      </c>
      <c r="T584" s="7">
        <v>0</v>
      </c>
      <c r="U584" s="7">
        <v>0</v>
      </c>
      <c r="V584" s="7" t="e">
        <v>#N/A</v>
      </c>
      <c r="W584" s="7">
        <v>0</v>
      </c>
      <c r="X584" s="7" t="e">
        <v>#N/A</v>
      </c>
      <c r="Y584" s="7">
        <v>1</v>
      </c>
      <c r="Z584" s="7">
        <f t="shared" si="73"/>
        <v>1</v>
      </c>
      <c r="AA584" s="7">
        <f t="shared" si="74"/>
        <v>0</v>
      </c>
      <c r="AB584" s="7" t="b">
        <f t="shared" si="75"/>
        <v>1</v>
      </c>
      <c r="AC584" s="7" t="b">
        <f t="shared" si="76"/>
        <v>1</v>
      </c>
      <c r="AD584" s="7" t="b">
        <f t="shared" si="77"/>
        <v>1</v>
      </c>
      <c r="AE584" s="7" t="b">
        <f t="shared" si="78"/>
        <v>1</v>
      </c>
      <c r="AF584" s="7" t="b">
        <f t="shared" si="79"/>
        <v>1</v>
      </c>
      <c r="AH584" t="b">
        <f>AND(Table252102[[#This Row],[Developmental toxicity]:[Reproductive toxicity]])</f>
        <v>1</v>
      </c>
    </row>
    <row r="585" spans="1:34" x14ac:dyDescent="0.25">
      <c r="A585" s="3">
        <f t="shared" si="72"/>
        <v>584</v>
      </c>
      <c r="B585" s="3" t="s">
        <v>1440</v>
      </c>
      <c r="C585" s="3" t="s">
        <v>1982</v>
      </c>
      <c r="D585" s="3" t="s">
        <v>2853</v>
      </c>
      <c r="E585" s="12" t="s">
        <v>7263</v>
      </c>
      <c r="F585" t="s">
        <v>8112</v>
      </c>
      <c r="G585" t="s">
        <v>9004</v>
      </c>
      <c r="H585" t="s">
        <v>9004</v>
      </c>
      <c r="I585" t="s">
        <v>9005</v>
      </c>
      <c r="J585" s="3"/>
      <c r="K585" s="7" t="e">
        <v>#N/A</v>
      </c>
      <c r="L585" s="7" t="e">
        <v>#N/A</v>
      </c>
      <c r="M585" s="7" t="e">
        <v>#N/A</v>
      </c>
      <c r="N585" s="7" t="e">
        <v>#N/A</v>
      </c>
      <c r="O585" s="7" t="e">
        <v>#N/A</v>
      </c>
      <c r="P585" s="7" t="e">
        <v>#N/A</v>
      </c>
      <c r="Q585" s="7" t="e">
        <v>#N/A</v>
      </c>
      <c r="R585" s="7" t="e">
        <v>#N/A</v>
      </c>
      <c r="S585" s="7" t="e">
        <v>#N/A</v>
      </c>
      <c r="T585" s="7">
        <v>0</v>
      </c>
      <c r="U585" s="7" t="e">
        <v>#N/A</v>
      </c>
      <c r="V585" s="7" t="e">
        <v>#N/A</v>
      </c>
      <c r="W585" s="7" t="e">
        <v>#N/A</v>
      </c>
      <c r="X585" s="7" t="e">
        <v>#N/A</v>
      </c>
      <c r="Y585" s="7" t="e">
        <v>#N/A</v>
      </c>
      <c r="Z585" s="7">
        <f t="shared" si="73"/>
        <v>0</v>
      </c>
      <c r="AA585" s="7">
        <f t="shared" si="74"/>
        <v>0</v>
      </c>
      <c r="AB585" s="7" t="b">
        <f t="shared" si="75"/>
        <v>1</v>
      </c>
      <c r="AC585" s="7" t="b">
        <f t="shared" si="76"/>
        <v>0</v>
      </c>
      <c r="AD585" s="7" t="b">
        <f t="shared" si="77"/>
        <v>1</v>
      </c>
      <c r="AE585" s="7" t="b">
        <f t="shared" si="78"/>
        <v>0</v>
      </c>
      <c r="AF585" s="7" t="b">
        <f t="shared" si="79"/>
        <v>0</v>
      </c>
      <c r="AH585" t="b">
        <f>AND(Table252102[[#This Row],[Developmental toxicity]:[Reproductive toxicity]])</f>
        <v>0</v>
      </c>
    </row>
    <row r="586" spans="1:34" x14ac:dyDescent="0.25">
      <c r="A586" s="3">
        <f t="shared" si="72"/>
        <v>585</v>
      </c>
      <c r="B586" s="3"/>
      <c r="C586" s="3" t="s">
        <v>13183</v>
      </c>
      <c r="D586" s="3" t="s">
        <v>13182</v>
      </c>
      <c r="E586" s="29" t="s">
        <v>17469</v>
      </c>
      <c r="F586" s="3" t="s">
        <v>17470</v>
      </c>
      <c r="G586" s="3" t="s">
        <v>17471</v>
      </c>
      <c r="H586" s="3" t="s">
        <v>17471</v>
      </c>
      <c r="I586" s="3" t="s">
        <v>17472</v>
      </c>
      <c r="J586" s="3"/>
      <c r="K586" s="7" t="e">
        <v>#N/A</v>
      </c>
      <c r="L586" s="7" t="e">
        <v>#N/A</v>
      </c>
      <c r="M586" s="7" t="e">
        <v>#N/A</v>
      </c>
      <c r="N586" s="7" t="e">
        <v>#N/A</v>
      </c>
      <c r="O586" s="7" t="e">
        <v>#N/A</v>
      </c>
      <c r="P586" s="7" t="e">
        <v>#N/A</v>
      </c>
      <c r="Q586" s="7" t="e">
        <v>#N/A</v>
      </c>
      <c r="R586" s="7" t="e">
        <v>#N/A</v>
      </c>
      <c r="S586" s="7" t="e">
        <v>#N/A</v>
      </c>
      <c r="T586" s="7" t="e">
        <v>#N/A</v>
      </c>
      <c r="U586" s="7" t="e">
        <v>#N/A</v>
      </c>
      <c r="V586" s="7" t="e">
        <v>#N/A</v>
      </c>
      <c r="W586" s="3">
        <v>0</v>
      </c>
      <c r="X586" s="3" t="e">
        <v>#N/A</v>
      </c>
      <c r="Y586" s="7" t="e">
        <v>#N/A</v>
      </c>
      <c r="Z586" s="7">
        <f t="shared" si="73"/>
        <v>0</v>
      </c>
      <c r="AA586" s="7">
        <f t="shared" si="74"/>
        <v>0</v>
      </c>
      <c r="AB586" s="7" t="b">
        <f t="shared" si="75"/>
        <v>0</v>
      </c>
      <c r="AC586" s="7" t="b">
        <f t="shared" si="76"/>
        <v>1</v>
      </c>
      <c r="AD586" s="7" t="b">
        <f t="shared" si="77"/>
        <v>0</v>
      </c>
      <c r="AE586" s="7" t="b">
        <f t="shared" si="78"/>
        <v>1</v>
      </c>
      <c r="AF586" s="7" t="b">
        <f t="shared" si="79"/>
        <v>0</v>
      </c>
      <c r="AH586" t="b">
        <f>AND(Table252102[[#This Row],[Developmental toxicity]:[Reproductive toxicity]])</f>
        <v>0</v>
      </c>
    </row>
    <row r="587" spans="1:34" x14ac:dyDescent="0.25">
      <c r="A587" s="3">
        <f t="shared" si="72"/>
        <v>586</v>
      </c>
      <c r="B587" s="3"/>
      <c r="C587" s="3" t="s">
        <v>20561</v>
      </c>
      <c r="D587" s="3" t="s">
        <v>19234</v>
      </c>
      <c r="E587" s="29" t="s">
        <v>20316</v>
      </c>
      <c r="F587" s="3" t="s">
        <v>19784</v>
      </c>
      <c r="G587" s="3" t="s">
        <v>19785</v>
      </c>
      <c r="H587" s="3" t="s">
        <v>19785</v>
      </c>
      <c r="I587" s="3" t="s">
        <v>19786</v>
      </c>
      <c r="J587" s="3" t="s">
        <v>20</v>
      </c>
      <c r="K587" s="7" t="e">
        <v>#N/A</v>
      </c>
      <c r="L587" s="7" t="e">
        <v>#N/A</v>
      </c>
      <c r="M587" s="7" t="e">
        <v>#N/A</v>
      </c>
      <c r="N587" s="7" t="e">
        <v>#N/A</v>
      </c>
      <c r="O587" s="7" t="e">
        <v>#N/A</v>
      </c>
      <c r="P587" s="7" t="e">
        <v>#N/A</v>
      </c>
      <c r="Q587" s="7" t="e">
        <v>#N/A</v>
      </c>
      <c r="R587" s="7" t="e">
        <v>#N/A</v>
      </c>
      <c r="S587" s="7" t="e">
        <v>#N/A</v>
      </c>
      <c r="T587" s="7" t="e">
        <v>#N/A</v>
      </c>
      <c r="U587" s="7" t="e">
        <v>#N/A</v>
      </c>
      <c r="V587" s="7" t="e">
        <v>#N/A</v>
      </c>
      <c r="W587" s="7" t="e">
        <v>#N/A</v>
      </c>
      <c r="X587" s="7">
        <v>1</v>
      </c>
      <c r="Y587" s="7" t="e">
        <v>#N/A</v>
      </c>
      <c r="Z587" s="7">
        <f t="shared" si="73"/>
        <v>1</v>
      </c>
      <c r="AA587" s="7">
        <f t="shared" si="74"/>
        <v>1</v>
      </c>
      <c r="AB587" s="7" t="b">
        <f t="shared" si="75"/>
        <v>1</v>
      </c>
      <c r="AC587" s="7" t="b">
        <f t="shared" si="76"/>
        <v>0</v>
      </c>
      <c r="AD587" s="7" t="b">
        <f t="shared" si="77"/>
        <v>0</v>
      </c>
      <c r="AE587" s="7" t="b">
        <f t="shared" si="78"/>
        <v>0</v>
      </c>
      <c r="AF587" s="7" t="b">
        <f t="shared" si="79"/>
        <v>0</v>
      </c>
      <c r="AH587" t="b">
        <f>AND(Table252102[[#This Row],[Developmental toxicity]:[Reproductive toxicity]])</f>
        <v>0</v>
      </c>
    </row>
    <row r="588" spans="1:34" x14ac:dyDescent="0.25">
      <c r="A588" s="3">
        <f t="shared" si="72"/>
        <v>587</v>
      </c>
      <c r="B588" s="3"/>
      <c r="C588" s="3" t="s">
        <v>18619</v>
      </c>
      <c r="D588" s="3" t="s">
        <v>18378</v>
      </c>
      <c r="E588" s="29" t="s">
        <v>18499</v>
      </c>
      <c r="F588" s="3" t="s">
        <v>18825</v>
      </c>
      <c r="G588" s="3" t="s">
        <v>18826</v>
      </c>
      <c r="H588" s="3" t="s">
        <v>18826</v>
      </c>
      <c r="I588" s="3" t="s">
        <v>18827</v>
      </c>
      <c r="J588" s="3" t="s">
        <v>20</v>
      </c>
      <c r="K588" s="7" t="e">
        <v>#N/A</v>
      </c>
      <c r="L588" s="7" t="e">
        <v>#N/A</v>
      </c>
      <c r="M588" s="7" t="e">
        <v>#N/A</v>
      </c>
      <c r="N588" s="7" t="e">
        <v>#N/A</v>
      </c>
      <c r="O588" s="7" t="e">
        <v>#N/A</v>
      </c>
      <c r="P588" s="7" t="e">
        <v>#N/A</v>
      </c>
      <c r="Q588" s="7" t="e">
        <v>#N/A</v>
      </c>
      <c r="R588" s="7" t="e">
        <v>#N/A</v>
      </c>
      <c r="S588" s="7" t="e">
        <v>#N/A</v>
      </c>
      <c r="T588" s="7" t="e">
        <v>#N/A</v>
      </c>
      <c r="U588" s="7" t="e">
        <v>#N/A</v>
      </c>
      <c r="V588" s="7" t="e">
        <v>#N/A</v>
      </c>
      <c r="W588" s="7" t="e">
        <v>#N/A</v>
      </c>
      <c r="X588" s="7">
        <v>0</v>
      </c>
      <c r="Y588" s="7" t="e">
        <v>#N/A</v>
      </c>
      <c r="Z588" s="7">
        <f t="shared" si="73"/>
        <v>0</v>
      </c>
      <c r="AA588" s="7">
        <f t="shared" si="74"/>
        <v>0</v>
      </c>
      <c r="AB588" s="7" t="b">
        <f t="shared" si="75"/>
        <v>1</v>
      </c>
      <c r="AC588" s="7" t="b">
        <f t="shared" si="76"/>
        <v>0</v>
      </c>
      <c r="AD588" s="7" t="b">
        <f t="shared" si="77"/>
        <v>0</v>
      </c>
      <c r="AE588" s="7" t="b">
        <f t="shared" si="78"/>
        <v>0</v>
      </c>
      <c r="AF588" s="7" t="b">
        <f t="shared" si="79"/>
        <v>0</v>
      </c>
      <c r="AH588" t="b">
        <f>AND(Table252102[[#This Row],[Developmental toxicity]:[Reproductive toxicity]])</f>
        <v>0</v>
      </c>
    </row>
    <row r="589" spans="1:34" x14ac:dyDescent="0.25">
      <c r="A589" s="3">
        <f t="shared" si="72"/>
        <v>588</v>
      </c>
      <c r="B589" s="3"/>
      <c r="C589" s="3" t="s">
        <v>18642</v>
      </c>
      <c r="D589" s="3" t="s">
        <v>18401</v>
      </c>
      <c r="E589" s="29" t="s">
        <v>18522</v>
      </c>
      <c r="F589" s="3" t="s">
        <v>18908</v>
      </c>
      <c r="G589" s="3" t="s">
        <v>18909</v>
      </c>
      <c r="H589" s="3" t="s">
        <v>18909</v>
      </c>
      <c r="I589" s="3" t="s">
        <v>18910</v>
      </c>
      <c r="J589" s="3" t="s">
        <v>20</v>
      </c>
      <c r="K589" s="7" t="e">
        <v>#N/A</v>
      </c>
      <c r="L589" s="7" t="e">
        <v>#N/A</v>
      </c>
      <c r="M589" s="7" t="e">
        <v>#N/A</v>
      </c>
      <c r="N589" s="7" t="e">
        <v>#N/A</v>
      </c>
      <c r="O589" s="7" t="e">
        <v>#N/A</v>
      </c>
      <c r="P589" s="7" t="e">
        <v>#N/A</v>
      </c>
      <c r="Q589" s="7" t="e">
        <v>#N/A</v>
      </c>
      <c r="R589" s="7" t="e">
        <v>#N/A</v>
      </c>
      <c r="S589" s="7" t="e">
        <v>#N/A</v>
      </c>
      <c r="T589" s="7" t="e">
        <v>#N/A</v>
      </c>
      <c r="U589" s="7" t="e">
        <v>#N/A</v>
      </c>
      <c r="V589" s="7" t="e">
        <v>#N/A</v>
      </c>
      <c r="W589" s="7" t="e">
        <v>#N/A</v>
      </c>
      <c r="X589" s="7">
        <v>0</v>
      </c>
      <c r="Y589" s="7" t="e">
        <v>#N/A</v>
      </c>
      <c r="Z589" s="7">
        <f t="shared" si="73"/>
        <v>0</v>
      </c>
      <c r="AA589" s="7">
        <f t="shared" si="74"/>
        <v>0</v>
      </c>
      <c r="AB589" s="7" t="b">
        <f t="shared" si="75"/>
        <v>1</v>
      </c>
      <c r="AC589" s="7" t="b">
        <f t="shared" si="76"/>
        <v>0</v>
      </c>
      <c r="AD589" s="7" t="b">
        <f t="shared" si="77"/>
        <v>0</v>
      </c>
      <c r="AE589" s="7" t="b">
        <f t="shared" si="78"/>
        <v>0</v>
      </c>
      <c r="AF589" s="7" t="b">
        <f t="shared" si="79"/>
        <v>0</v>
      </c>
      <c r="AH589" t="b">
        <f>AND(Table252102[[#This Row],[Developmental toxicity]:[Reproductive toxicity]])</f>
        <v>0</v>
      </c>
    </row>
    <row r="590" spans="1:34" x14ac:dyDescent="0.25">
      <c r="A590" s="3">
        <f t="shared" si="72"/>
        <v>589</v>
      </c>
      <c r="B590" s="3"/>
      <c r="C590" s="3" t="s">
        <v>11918</v>
      </c>
      <c r="D590" s="3" t="s">
        <v>11917</v>
      </c>
      <c r="E590" s="29" t="s">
        <v>15530</v>
      </c>
      <c r="F590" s="3" t="s">
        <v>15531</v>
      </c>
      <c r="G590" s="3" t="s">
        <v>11919</v>
      </c>
      <c r="H590" s="3" t="s">
        <v>11919</v>
      </c>
      <c r="I590" s="3" t="s">
        <v>15532</v>
      </c>
      <c r="J590" s="3"/>
      <c r="K590" s="7" t="e">
        <v>#N/A</v>
      </c>
      <c r="L590" s="7" t="e">
        <v>#N/A</v>
      </c>
      <c r="M590" s="7" t="e">
        <v>#N/A</v>
      </c>
      <c r="N590" s="7" t="e">
        <v>#N/A</v>
      </c>
      <c r="O590" s="7" t="e">
        <v>#N/A</v>
      </c>
      <c r="P590" s="7" t="e">
        <v>#N/A</v>
      </c>
      <c r="Q590" s="7" t="e">
        <v>#N/A</v>
      </c>
      <c r="R590" s="7" t="e">
        <v>#N/A</v>
      </c>
      <c r="S590" s="7" t="e">
        <v>#N/A</v>
      </c>
      <c r="T590" s="7" t="e">
        <v>#N/A</v>
      </c>
      <c r="U590" s="7" t="e">
        <v>#N/A</v>
      </c>
      <c r="V590" s="7" t="e">
        <v>#N/A</v>
      </c>
      <c r="W590" s="7">
        <v>0</v>
      </c>
      <c r="X590" s="7" t="e">
        <v>#N/A</v>
      </c>
      <c r="Y590" s="7">
        <v>0</v>
      </c>
      <c r="Z590" s="7">
        <f t="shared" si="73"/>
        <v>0</v>
      </c>
      <c r="AA590" s="7">
        <f t="shared" si="74"/>
        <v>0</v>
      </c>
      <c r="AB590" s="7" t="b">
        <f t="shared" si="75"/>
        <v>1</v>
      </c>
      <c r="AC590" s="7" t="b">
        <f t="shared" si="76"/>
        <v>1</v>
      </c>
      <c r="AD590" s="7" t="b">
        <f t="shared" si="77"/>
        <v>0</v>
      </c>
      <c r="AE590" s="7" t="b">
        <f t="shared" si="78"/>
        <v>1</v>
      </c>
      <c r="AF590" s="7" t="b">
        <f t="shared" si="79"/>
        <v>0</v>
      </c>
      <c r="AH590" t="b">
        <f>AND(Table252102[[#This Row],[Developmental toxicity]:[Reproductive toxicity]])</f>
        <v>1</v>
      </c>
    </row>
    <row r="591" spans="1:34" x14ac:dyDescent="0.25">
      <c r="A591" s="3">
        <f t="shared" si="72"/>
        <v>590</v>
      </c>
      <c r="B591" s="3"/>
      <c r="C591" s="3" t="s">
        <v>20560</v>
      </c>
      <c r="D591" s="3" t="s">
        <v>19233</v>
      </c>
      <c r="E591" s="29" t="s">
        <v>20315</v>
      </c>
      <c r="F591" s="3" t="s">
        <v>19780</v>
      </c>
      <c r="G591" s="3" t="s">
        <v>19781</v>
      </c>
      <c r="H591" s="3" t="s">
        <v>19782</v>
      </c>
      <c r="I591" s="3" t="s">
        <v>19783</v>
      </c>
      <c r="J591" s="3" t="s">
        <v>20</v>
      </c>
      <c r="K591" s="7" t="e">
        <v>#N/A</v>
      </c>
      <c r="L591" s="7" t="e">
        <v>#N/A</v>
      </c>
      <c r="M591" s="7" t="e">
        <v>#N/A</v>
      </c>
      <c r="N591" s="7" t="e">
        <v>#N/A</v>
      </c>
      <c r="O591" s="7" t="e">
        <v>#N/A</v>
      </c>
      <c r="P591" s="7" t="e">
        <v>#N/A</v>
      </c>
      <c r="Q591" s="7" t="e">
        <v>#N/A</v>
      </c>
      <c r="R591" s="7" t="e">
        <v>#N/A</v>
      </c>
      <c r="S591" s="7" t="e">
        <v>#N/A</v>
      </c>
      <c r="T591" s="7" t="e">
        <v>#N/A</v>
      </c>
      <c r="U591" s="7" t="e">
        <v>#N/A</v>
      </c>
      <c r="V591" s="7" t="e">
        <v>#N/A</v>
      </c>
      <c r="W591" s="7" t="e">
        <v>#N/A</v>
      </c>
      <c r="X591" s="7">
        <v>1</v>
      </c>
      <c r="Y591" s="7" t="e">
        <v>#N/A</v>
      </c>
      <c r="Z591" s="7">
        <f t="shared" si="73"/>
        <v>1</v>
      </c>
      <c r="AA591" s="7">
        <f t="shared" si="74"/>
        <v>1</v>
      </c>
      <c r="AB591" s="7" t="b">
        <f t="shared" si="75"/>
        <v>1</v>
      </c>
      <c r="AC591" s="7" t="b">
        <f t="shared" si="76"/>
        <v>0</v>
      </c>
      <c r="AD591" s="7" t="b">
        <f t="shared" si="77"/>
        <v>0</v>
      </c>
      <c r="AE591" s="7" t="b">
        <f t="shared" si="78"/>
        <v>0</v>
      </c>
      <c r="AF591" s="7" t="b">
        <f t="shared" si="79"/>
        <v>0</v>
      </c>
      <c r="AH591" t="b">
        <f>AND(Table252102[[#This Row],[Developmental toxicity]:[Reproductive toxicity]])</f>
        <v>0</v>
      </c>
    </row>
    <row r="592" spans="1:34" x14ac:dyDescent="0.25">
      <c r="A592" s="3">
        <f t="shared" si="72"/>
        <v>591</v>
      </c>
      <c r="B592" s="3"/>
      <c r="C592" t="s">
        <v>21155</v>
      </c>
      <c r="D592" s="3" t="s">
        <v>20759</v>
      </c>
      <c r="E592" s="94" t="s">
        <v>20957</v>
      </c>
      <c r="F592" t="s">
        <v>21522</v>
      </c>
      <c r="G592" t="s">
        <v>21523</v>
      </c>
      <c r="H592" t="s">
        <v>21523</v>
      </c>
      <c r="I592" t="s">
        <v>21524</v>
      </c>
      <c r="J592" s="3"/>
      <c r="K592" s="7" t="e">
        <v>#N/A</v>
      </c>
      <c r="L592" s="7" t="e">
        <v>#N/A</v>
      </c>
      <c r="M592" s="7" t="e">
        <v>#N/A</v>
      </c>
      <c r="N592" s="7" t="e">
        <v>#N/A</v>
      </c>
      <c r="O592" s="7" t="e">
        <v>#N/A</v>
      </c>
      <c r="P592" s="7" t="e">
        <v>#N/A</v>
      </c>
      <c r="Q592" s="7" t="e">
        <v>#N/A</v>
      </c>
      <c r="R592" s="7" t="e">
        <v>#N/A</v>
      </c>
      <c r="S592" s="7" t="e">
        <v>#N/A</v>
      </c>
      <c r="T592" s="7" t="e">
        <v>#N/A</v>
      </c>
      <c r="U592" s="7" t="e">
        <v>#N/A</v>
      </c>
      <c r="V592" s="7" t="e">
        <v>#N/A</v>
      </c>
      <c r="W592" s="7" t="e">
        <v>#N/A</v>
      </c>
      <c r="X592" s="7" t="e">
        <v>#N/A</v>
      </c>
      <c r="Y592" s="7">
        <v>0</v>
      </c>
      <c r="Z592" s="7">
        <f t="shared" si="73"/>
        <v>0</v>
      </c>
      <c r="AA592" s="7">
        <f t="shared" si="74"/>
        <v>0</v>
      </c>
      <c r="AB592" s="7" t="b">
        <f t="shared" si="75"/>
        <v>1</v>
      </c>
      <c r="AC592" s="7" t="b">
        <f t="shared" si="76"/>
        <v>0</v>
      </c>
      <c r="AD592" s="7" t="b">
        <f t="shared" si="77"/>
        <v>0</v>
      </c>
      <c r="AE592" s="7" t="b">
        <f t="shared" si="78"/>
        <v>0</v>
      </c>
      <c r="AF592" s="7" t="b">
        <f t="shared" si="79"/>
        <v>0</v>
      </c>
      <c r="AH592" t="b">
        <f>AND(Table252102[[#This Row],[Developmental toxicity]:[Reproductive toxicity]])</f>
        <v>0</v>
      </c>
    </row>
    <row r="593" spans="1:34" x14ac:dyDescent="0.25">
      <c r="A593" s="3">
        <f t="shared" si="72"/>
        <v>592</v>
      </c>
      <c r="B593" s="3" t="s">
        <v>1440</v>
      </c>
      <c r="C593" s="3" t="s">
        <v>2563</v>
      </c>
      <c r="D593" s="3" t="s">
        <v>3516</v>
      </c>
      <c r="E593" s="12" t="s">
        <v>7836</v>
      </c>
      <c r="F593" t="s">
        <v>8675</v>
      </c>
      <c r="G593" t="s">
        <v>10231</v>
      </c>
      <c r="H593" t="s">
        <v>10232</v>
      </c>
      <c r="I593" t="s">
        <v>10233</v>
      </c>
      <c r="J593" s="3"/>
      <c r="K593" s="7" t="e">
        <v>#N/A</v>
      </c>
      <c r="L593" s="7" t="e">
        <v>#N/A</v>
      </c>
      <c r="M593" s="7" t="e">
        <v>#N/A</v>
      </c>
      <c r="N593" s="7" t="e">
        <v>#N/A</v>
      </c>
      <c r="O593" s="7" t="e">
        <v>#N/A</v>
      </c>
      <c r="P593" s="7" t="e">
        <v>#N/A</v>
      </c>
      <c r="Q593" s="7" t="e">
        <v>#N/A</v>
      </c>
      <c r="R593" s="7" t="e">
        <v>#N/A</v>
      </c>
      <c r="S593" s="7" t="e">
        <v>#N/A</v>
      </c>
      <c r="T593" s="7">
        <v>0</v>
      </c>
      <c r="U593" s="7" t="e">
        <v>#N/A</v>
      </c>
      <c r="V593" s="7" t="e">
        <v>#N/A</v>
      </c>
      <c r="W593" s="7" t="e">
        <v>#N/A</v>
      </c>
      <c r="X593" s="7" t="e">
        <v>#N/A</v>
      </c>
      <c r="Y593" s="7" t="e">
        <v>#N/A</v>
      </c>
      <c r="Z593" s="7">
        <f t="shared" si="73"/>
        <v>0</v>
      </c>
      <c r="AA593" s="7">
        <f t="shared" si="74"/>
        <v>0</v>
      </c>
      <c r="AB593" s="7" t="b">
        <f t="shared" si="75"/>
        <v>1</v>
      </c>
      <c r="AC593" s="7" t="b">
        <f t="shared" si="76"/>
        <v>0</v>
      </c>
      <c r="AD593" s="7" t="b">
        <f t="shared" si="77"/>
        <v>1</v>
      </c>
      <c r="AE593" s="7" t="b">
        <f t="shared" si="78"/>
        <v>0</v>
      </c>
      <c r="AF593" s="7" t="b">
        <f t="shared" si="79"/>
        <v>0</v>
      </c>
      <c r="AH593" t="b">
        <f>AND(Table252102[[#This Row],[Developmental toxicity]:[Reproductive toxicity]])</f>
        <v>0</v>
      </c>
    </row>
    <row r="594" spans="1:34" x14ac:dyDescent="0.25">
      <c r="A594" s="3">
        <f t="shared" si="72"/>
        <v>593</v>
      </c>
      <c r="B594" s="3"/>
      <c r="C594" s="3" t="s">
        <v>11018</v>
      </c>
      <c r="D594" s="3" t="s">
        <v>17811</v>
      </c>
      <c r="E594" s="29" t="s">
        <v>18084</v>
      </c>
      <c r="F594" s="3" t="s">
        <v>18002</v>
      </c>
      <c r="G594" s="3" t="s">
        <v>18175</v>
      </c>
      <c r="H594" s="3" t="s">
        <v>9580</v>
      </c>
      <c r="I594" s="3" t="s">
        <v>18176</v>
      </c>
      <c r="J594" s="3"/>
      <c r="K594" s="7" t="e">
        <v>#N/A</v>
      </c>
      <c r="L594" s="7" t="e">
        <v>#N/A</v>
      </c>
      <c r="M594" s="7" t="e">
        <v>#N/A</v>
      </c>
      <c r="N594" s="7" t="e">
        <v>#N/A</v>
      </c>
      <c r="O594" s="7" t="e">
        <v>#N/A</v>
      </c>
      <c r="P594" s="7" t="e">
        <v>#N/A</v>
      </c>
      <c r="Q594" s="7" t="e">
        <v>#N/A</v>
      </c>
      <c r="R594" s="7" t="e">
        <v>#N/A</v>
      </c>
      <c r="S594" s="7" t="e">
        <v>#N/A</v>
      </c>
      <c r="T594" s="7">
        <v>0</v>
      </c>
      <c r="U594" s="7" t="e">
        <v>#N/A</v>
      </c>
      <c r="V594" s="7" t="e">
        <v>#N/A</v>
      </c>
      <c r="W594" s="3">
        <v>1</v>
      </c>
      <c r="X594" s="3" t="e">
        <v>#N/A</v>
      </c>
      <c r="Y594" s="7">
        <v>1</v>
      </c>
      <c r="Z594" s="7">
        <f t="shared" si="73"/>
        <v>1</v>
      </c>
      <c r="AA594" s="7">
        <f t="shared" si="74"/>
        <v>1</v>
      </c>
      <c r="AB594" s="7" t="b">
        <f t="shared" si="75"/>
        <v>1</v>
      </c>
      <c r="AC594" s="7" t="b">
        <f t="shared" si="76"/>
        <v>1</v>
      </c>
      <c r="AD594" s="7" t="b">
        <f t="shared" si="77"/>
        <v>1</v>
      </c>
      <c r="AE594" s="7" t="b">
        <f t="shared" si="78"/>
        <v>1</v>
      </c>
      <c r="AF594" s="7" t="b">
        <f t="shared" si="79"/>
        <v>0</v>
      </c>
      <c r="AH594" t="b">
        <f>AND(Table252102[[#This Row],[Developmental toxicity]:[Reproductive toxicity]])</f>
        <v>1</v>
      </c>
    </row>
    <row r="595" spans="1:34" x14ac:dyDescent="0.25">
      <c r="A595" s="3">
        <f t="shared" si="72"/>
        <v>594</v>
      </c>
      <c r="B595" s="3" t="s">
        <v>1440</v>
      </c>
      <c r="C595" s="3" t="s">
        <v>1927</v>
      </c>
      <c r="D595" s="3" t="s">
        <v>2789</v>
      </c>
      <c r="E595" s="12" t="s">
        <v>7210</v>
      </c>
      <c r="F595" t="s">
        <v>8059</v>
      </c>
      <c r="G595" t="s">
        <v>8897</v>
      </c>
      <c r="H595" t="s">
        <v>8897</v>
      </c>
      <c r="I595" t="s">
        <v>8898</v>
      </c>
      <c r="J595" s="3"/>
      <c r="K595" s="7" t="e">
        <v>#N/A</v>
      </c>
      <c r="L595" s="7" t="e">
        <v>#N/A</v>
      </c>
      <c r="M595" s="7" t="e">
        <v>#N/A</v>
      </c>
      <c r="N595" s="7" t="e">
        <v>#N/A</v>
      </c>
      <c r="O595" s="7" t="e">
        <v>#N/A</v>
      </c>
      <c r="P595" s="7" t="e">
        <v>#N/A</v>
      </c>
      <c r="Q595" s="7" t="e">
        <v>#N/A</v>
      </c>
      <c r="R595" s="7" t="e">
        <v>#N/A</v>
      </c>
      <c r="S595" s="7" t="e">
        <v>#N/A</v>
      </c>
      <c r="T595" s="7">
        <v>0</v>
      </c>
      <c r="U595" s="7" t="e">
        <v>#N/A</v>
      </c>
      <c r="V595" s="7" t="e">
        <v>#N/A</v>
      </c>
      <c r="W595" s="3">
        <v>0</v>
      </c>
      <c r="X595" s="3" t="e">
        <v>#N/A</v>
      </c>
      <c r="Y595" s="7" t="e">
        <v>#N/A</v>
      </c>
      <c r="Z595" s="7">
        <f t="shared" si="73"/>
        <v>0</v>
      </c>
      <c r="AA595" s="7">
        <f t="shared" si="74"/>
        <v>0</v>
      </c>
      <c r="AB595" s="7" t="b">
        <f t="shared" si="75"/>
        <v>1</v>
      </c>
      <c r="AC595" s="7" t="b">
        <f t="shared" si="76"/>
        <v>1</v>
      </c>
      <c r="AD595" s="7" t="b">
        <f t="shared" si="77"/>
        <v>1</v>
      </c>
      <c r="AE595" s="7" t="b">
        <f t="shared" si="78"/>
        <v>1</v>
      </c>
      <c r="AF595" s="7" t="b">
        <f t="shared" si="79"/>
        <v>0</v>
      </c>
      <c r="AH595" t="b">
        <f>AND(Table252102[[#This Row],[Developmental toxicity]:[Reproductive toxicity]])</f>
        <v>1</v>
      </c>
    </row>
    <row r="596" spans="1:34" x14ac:dyDescent="0.25">
      <c r="A596" s="3">
        <f t="shared" si="72"/>
        <v>595</v>
      </c>
      <c r="B596" s="3" t="s">
        <v>1440</v>
      </c>
      <c r="C596" s="3" t="s">
        <v>2602</v>
      </c>
      <c r="D596" s="3" t="s">
        <v>3558</v>
      </c>
      <c r="E596" s="12" t="s">
        <v>7875</v>
      </c>
      <c r="F596" t="s">
        <v>8714</v>
      </c>
      <c r="G596" t="s">
        <v>10328</v>
      </c>
      <c r="H596" t="s">
        <v>10328</v>
      </c>
      <c r="I596" t="s">
        <v>10329</v>
      </c>
      <c r="J596" s="3"/>
      <c r="K596" s="7" t="e">
        <v>#N/A</v>
      </c>
      <c r="L596" s="7" t="e">
        <v>#N/A</v>
      </c>
      <c r="M596" s="7" t="e">
        <v>#N/A</v>
      </c>
      <c r="N596" s="7" t="e">
        <v>#N/A</v>
      </c>
      <c r="O596" s="7" t="e">
        <v>#N/A</v>
      </c>
      <c r="P596" s="7" t="e">
        <v>#N/A</v>
      </c>
      <c r="Q596" s="7" t="e">
        <v>#N/A</v>
      </c>
      <c r="R596" s="7" t="e">
        <v>#N/A</v>
      </c>
      <c r="S596" s="7" t="e">
        <v>#N/A</v>
      </c>
      <c r="T596" s="7">
        <v>0</v>
      </c>
      <c r="U596" s="7" t="e">
        <v>#N/A</v>
      </c>
      <c r="V596" s="7" t="e">
        <v>#N/A</v>
      </c>
      <c r="W596" s="7" t="e">
        <v>#N/A</v>
      </c>
      <c r="X596" s="7" t="e">
        <v>#N/A</v>
      </c>
      <c r="Y596" s="7" t="e">
        <v>#N/A</v>
      </c>
      <c r="Z596" s="7">
        <f t="shared" si="73"/>
        <v>0</v>
      </c>
      <c r="AA596" s="7">
        <f t="shared" si="74"/>
        <v>0</v>
      </c>
      <c r="AB596" s="7" t="b">
        <f t="shared" si="75"/>
        <v>1</v>
      </c>
      <c r="AC596" s="7" t="b">
        <f t="shared" si="76"/>
        <v>0</v>
      </c>
      <c r="AD596" s="7" t="b">
        <f t="shared" si="77"/>
        <v>1</v>
      </c>
      <c r="AE596" s="7" t="b">
        <f t="shared" si="78"/>
        <v>0</v>
      </c>
      <c r="AF596" s="7" t="b">
        <f t="shared" si="79"/>
        <v>0</v>
      </c>
      <c r="AH596" t="b">
        <f>AND(Table252102[[#This Row],[Developmental toxicity]:[Reproductive toxicity]])</f>
        <v>0</v>
      </c>
    </row>
    <row r="597" spans="1:34" x14ac:dyDescent="0.25">
      <c r="A597" s="3">
        <f t="shared" si="72"/>
        <v>596</v>
      </c>
      <c r="B597" s="3">
        <v>152</v>
      </c>
      <c r="C597" s="3" t="s">
        <v>557</v>
      </c>
      <c r="D597" s="3" t="s">
        <v>3692</v>
      </c>
      <c r="E597" s="29" t="s">
        <v>4655</v>
      </c>
      <c r="F597" s="3" t="s">
        <v>5576</v>
      </c>
      <c r="G597" s="3" t="s">
        <v>558</v>
      </c>
      <c r="H597" s="3" t="s">
        <v>6066</v>
      </c>
      <c r="I597" s="3" t="s">
        <v>6479</v>
      </c>
      <c r="J597" s="3" t="s">
        <v>1436</v>
      </c>
      <c r="K597" s="7" t="e">
        <v>#N/A</v>
      </c>
      <c r="L597" s="7">
        <v>1</v>
      </c>
      <c r="M597" s="7" t="e">
        <v>#N/A</v>
      </c>
      <c r="N597" s="7" t="e">
        <v>#N/A</v>
      </c>
      <c r="O597" s="7" t="e">
        <v>#N/A</v>
      </c>
      <c r="P597" s="7" t="e">
        <v>#N/A</v>
      </c>
      <c r="Q597" s="7" t="e">
        <v>#N/A</v>
      </c>
      <c r="R597" s="7" t="e">
        <v>#N/A</v>
      </c>
      <c r="S597" s="7" t="e">
        <v>#N/A</v>
      </c>
      <c r="T597" s="7">
        <v>0</v>
      </c>
      <c r="U597" s="7" t="e">
        <v>#N/A</v>
      </c>
      <c r="V597" s="7" t="e">
        <v>#N/A</v>
      </c>
      <c r="W597" s="7" t="e">
        <v>#N/A</v>
      </c>
      <c r="X597" s="7" t="e">
        <v>#N/A</v>
      </c>
      <c r="Y597" s="7">
        <v>0</v>
      </c>
      <c r="Z597" s="7">
        <f t="shared" si="73"/>
        <v>1</v>
      </c>
      <c r="AA597" s="7">
        <f t="shared" si="74"/>
        <v>0</v>
      </c>
      <c r="AB597" s="7" t="b">
        <f t="shared" si="75"/>
        <v>1</v>
      </c>
      <c r="AC597" s="7" t="b">
        <f t="shared" si="76"/>
        <v>0</v>
      </c>
      <c r="AD597" s="7" t="b">
        <f t="shared" si="77"/>
        <v>1</v>
      </c>
      <c r="AE597" s="7" t="b">
        <f t="shared" si="78"/>
        <v>0</v>
      </c>
      <c r="AF597" s="7" t="b">
        <f t="shared" si="79"/>
        <v>0</v>
      </c>
      <c r="AH597" t="b">
        <f>AND(Table252102[[#This Row],[Developmental toxicity]:[Reproductive toxicity]])</f>
        <v>0</v>
      </c>
    </row>
    <row r="598" spans="1:34" x14ac:dyDescent="0.25">
      <c r="A598" s="3">
        <f t="shared" si="72"/>
        <v>597</v>
      </c>
      <c r="B598" s="3">
        <v>227</v>
      </c>
      <c r="C598" s="3" t="s">
        <v>664</v>
      </c>
      <c r="D598" s="3" t="s">
        <v>2832</v>
      </c>
      <c r="E598" s="29" t="s">
        <v>4703</v>
      </c>
      <c r="F598" s="3" t="s">
        <v>5624</v>
      </c>
      <c r="G598" s="3" t="s">
        <v>665</v>
      </c>
      <c r="H598" s="3" t="s">
        <v>6100</v>
      </c>
      <c r="I598" s="3" t="s">
        <v>6543</v>
      </c>
      <c r="J598" s="3" t="s">
        <v>1436</v>
      </c>
      <c r="K598" s="7" t="e">
        <v>#N/A</v>
      </c>
      <c r="L598" s="7">
        <v>1</v>
      </c>
      <c r="M598" s="7" t="e">
        <v>#N/A</v>
      </c>
      <c r="N598" s="7" t="e">
        <v>#N/A</v>
      </c>
      <c r="O598" s="7" t="e">
        <v>#N/A</v>
      </c>
      <c r="P598" s="7" t="e">
        <v>#N/A</v>
      </c>
      <c r="Q598" s="7" t="e">
        <v>#N/A</v>
      </c>
      <c r="R598" s="7" t="e">
        <v>#N/A</v>
      </c>
      <c r="S598" s="7" t="e">
        <v>#N/A</v>
      </c>
      <c r="T598" s="7">
        <v>0</v>
      </c>
      <c r="U598" s="7" t="e">
        <v>#N/A</v>
      </c>
      <c r="V598" s="7" t="e">
        <v>#N/A</v>
      </c>
      <c r="W598" s="7">
        <v>0</v>
      </c>
      <c r="X598" s="7" t="e">
        <v>#N/A</v>
      </c>
      <c r="Y598" s="7">
        <v>1</v>
      </c>
      <c r="Z598" s="7">
        <f t="shared" si="73"/>
        <v>1</v>
      </c>
      <c r="AA598" s="7">
        <f t="shared" si="74"/>
        <v>0</v>
      </c>
      <c r="AB598" s="7" t="b">
        <f t="shared" si="75"/>
        <v>1</v>
      </c>
      <c r="AC598" s="7" t="b">
        <f t="shared" si="76"/>
        <v>1</v>
      </c>
      <c r="AD598" s="7" t="b">
        <f t="shared" si="77"/>
        <v>1</v>
      </c>
      <c r="AE598" s="7" t="b">
        <f t="shared" si="78"/>
        <v>1</v>
      </c>
      <c r="AF598" s="7" t="b">
        <f t="shared" si="79"/>
        <v>0</v>
      </c>
      <c r="AH598" t="b">
        <f>AND(Table252102[[#This Row],[Developmental toxicity]:[Reproductive toxicity]])</f>
        <v>1</v>
      </c>
    </row>
    <row r="599" spans="1:34" x14ac:dyDescent="0.25">
      <c r="A599" s="3">
        <f t="shared" si="72"/>
        <v>598</v>
      </c>
      <c r="B599" s="3"/>
      <c r="C599" s="3" t="s">
        <v>10802</v>
      </c>
      <c r="D599" s="3" t="s">
        <v>10801</v>
      </c>
      <c r="E599" s="29" t="s">
        <v>13487</v>
      </c>
      <c r="F599" s="3" t="s">
        <v>13488</v>
      </c>
      <c r="G599" s="3" t="s">
        <v>13489</v>
      </c>
      <c r="H599" s="3" t="s">
        <v>13489</v>
      </c>
      <c r="I599" s="3" t="s">
        <v>13490</v>
      </c>
      <c r="J599" s="3"/>
      <c r="K599" s="7" t="e">
        <v>#N/A</v>
      </c>
      <c r="L599" s="7" t="e">
        <v>#N/A</v>
      </c>
      <c r="M599" s="7" t="e">
        <v>#N/A</v>
      </c>
      <c r="N599" s="7" t="e">
        <v>#N/A</v>
      </c>
      <c r="O599" s="7" t="e">
        <v>#N/A</v>
      </c>
      <c r="P599" s="7" t="e">
        <v>#N/A</v>
      </c>
      <c r="Q599" s="7" t="e">
        <v>#N/A</v>
      </c>
      <c r="R599" s="7" t="e">
        <v>#N/A</v>
      </c>
      <c r="S599" s="7" t="e">
        <v>#N/A</v>
      </c>
      <c r="T599" s="7" t="e">
        <v>#N/A</v>
      </c>
      <c r="U599" s="7" t="e">
        <v>#N/A</v>
      </c>
      <c r="V599" s="7" t="e">
        <v>#N/A</v>
      </c>
      <c r="W599" s="3">
        <v>1</v>
      </c>
      <c r="X599" s="3" t="e">
        <v>#N/A</v>
      </c>
      <c r="Y599" s="7" t="e">
        <v>#N/A</v>
      </c>
      <c r="Z599" s="7">
        <f t="shared" si="73"/>
        <v>1</v>
      </c>
      <c r="AA599" s="7">
        <f t="shared" si="74"/>
        <v>1</v>
      </c>
      <c r="AB599" s="7" t="b">
        <f t="shared" si="75"/>
        <v>0</v>
      </c>
      <c r="AC599" s="7" t="b">
        <f t="shared" si="76"/>
        <v>1</v>
      </c>
      <c r="AD599" s="7" t="b">
        <f t="shared" si="77"/>
        <v>0</v>
      </c>
      <c r="AE599" s="7" t="b">
        <f t="shared" si="78"/>
        <v>1</v>
      </c>
      <c r="AF599" s="7" t="b">
        <f t="shared" si="79"/>
        <v>0</v>
      </c>
      <c r="AH599" t="b">
        <f>AND(Table252102[[#This Row],[Developmental toxicity]:[Reproductive toxicity]])</f>
        <v>0</v>
      </c>
    </row>
    <row r="600" spans="1:34" x14ac:dyDescent="0.25">
      <c r="A600" s="3">
        <f t="shared" si="72"/>
        <v>599</v>
      </c>
      <c r="B600" s="3"/>
      <c r="C600" t="s">
        <v>21110</v>
      </c>
      <c r="D600" s="3" t="s">
        <v>20714</v>
      </c>
      <c r="E600" s="94" t="s">
        <v>20912</v>
      </c>
      <c r="F600" t="s">
        <v>21366</v>
      </c>
      <c r="G600" t="s">
        <v>21367</v>
      </c>
      <c r="H600" t="s">
        <v>21368</v>
      </c>
      <c r="I600" t="s">
        <v>21369</v>
      </c>
      <c r="J600" s="3"/>
      <c r="K600" s="7" t="e">
        <v>#N/A</v>
      </c>
      <c r="L600" s="7" t="e">
        <v>#N/A</v>
      </c>
      <c r="M600" s="7" t="e">
        <v>#N/A</v>
      </c>
      <c r="N600" s="7" t="e">
        <v>#N/A</v>
      </c>
      <c r="O600" s="7" t="e">
        <v>#N/A</v>
      </c>
      <c r="P600" s="7" t="e">
        <v>#N/A</v>
      </c>
      <c r="Q600" s="7" t="e">
        <v>#N/A</v>
      </c>
      <c r="R600" s="7" t="e">
        <v>#N/A</v>
      </c>
      <c r="S600" s="7" t="e">
        <v>#N/A</v>
      </c>
      <c r="T600" s="7" t="e">
        <v>#N/A</v>
      </c>
      <c r="U600" s="7" t="e">
        <v>#N/A</v>
      </c>
      <c r="V600" s="7" t="e">
        <v>#N/A</v>
      </c>
      <c r="W600" s="7" t="e">
        <v>#N/A</v>
      </c>
      <c r="X600" s="7" t="e">
        <v>#N/A</v>
      </c>
      <c r="Y600" s="7">
        <v>0</v>
      </c>
      <c r="Z600" s="7">
        <f t="shared" si="73"/>
        <v>0</v>
      </c>
      <c r="AA600" s="7">
        <f t="shared" si="74"/>
        <v>0</v>
      </c>
      <c r="AB600" s="7" t="b">
        <f t="shared" si="75"/>
        <v>1</v>
      </c>
      <c r="AC600" s="7" t="b">
        <f t="shared" si="76"/>
        <v>0</v>
      </c>
      <c r="AD600" s="7" t="b">
        <f t="shared" si="77"/>
        <v>0</v>
      </c>
      <c r="AE600" s="7" t="b">
        <f t="shared" si="78"/>
        <v>0</v>
      </c>
      <c r="AF600" s="7" t="b">
        <f t="shared" si="79"/>
        <v>0</v>
      </c>
      <c r="AH600" t="b">
        <f>AND(Table252102[[#This Row],[Developmental toxicity]:[Reproductive toxicity]])</f>
        <v>0</v>
      </c>
    </row>
    <row r="601" spans="1:34" x14ac:dyDescent="0.25">
      <c r="A601" s="3">
        <f t="shared" si="72"/>
        <v>600</v>
      </c>
      <c r="B601" s="3"/>
      <c r="C601" t="s">
        <v>21124</v>
      </c>
      <c r="D601" s="3" t="s">
        <v>20728</v>
      </c>
      <c r="E601" s="94" t="s">
        <v>20926</v>
      </c>
      <c r="F601" t="s">
        <v>21414</v>
      </c>
      <c r="G601" t="s">
        <v>21415</v>
      </c>
      <c r="H601" t="s">
        <v>21416</v>
      </c>
      <c r="I601" t="s">
        <v>21417</v>
      </c>
      <c r="J601" s="3"/>
      <c r="K601" s="7" t="e">
        <v>#N/A</v>
      </c>
      <c r="L601" s="7" t="e">
        <v>#N/A</v>
      </c>
      <c r="M601" s="7" t="e">
        <v>#N/A</v>
      </c>
      <c r="N601" s="7" t="e">
        <v>#N/A</v>
      </c>
      <c r="O601" s="7" t="e">
        <v>#N/A</v>
      </c>
      <c r="P601" s="7" t="e">
        <v>#N/A</v>
      </c>
      <c r="Q601" s="7" t="e">
        <v>#N/A</v>
      </c>
      <c r="R601" s="7" t="e">
        <v>#N/A</v>
      </c>
      <c r="S601" s="7" t="e">
        <v>#N/A</v>
      </c>
      <c r="T601" s="7" t="e">
        <v>#N/A</v>
      </c>
      <c r="U601" s="7" t="e">
        <v>#N/A</v>
      </c>
      <c r="V601" s="7" t="e">
        <v>#N/A</v>
      </c>
      <c r="W601" s="7" t="e">
        <v>#N/A</v>
      </c>
      <c r="X601" s="7" t="e">
        <v>#N/A</v>
      </c>
      <c r="Y601" s="7">
        <v>0</v>
      </c>
      <c r="Z601" s="7">
        <f t="shared" si="73"/>
        <v>0</v>
      </c>
      <c r="AA601" s="7">
        <f t="shared" si="74"/>
        <v>0</v>
      </c>
      <c r="AB601" s="7" t="b">
        <f t="shared" si="75"/>
        <v>1</v>
      </c>
      <c r="AC601" s="7" t="b">
        <f t="shared" si="76"/>
        <v>0</v>
      </c>
      <c r="AD601" s="7" t="b">
        <f t="shared" si="77"/>
        <v>0</v>
      </c>
      <c r="AE601" s="7" t="b">
        <f t="shared" si="78"/>
        <v>0</v>
      </c>
      <c r="AF601" s="7" t="b">
        <f t="shared" si="79"/>
        <v>0</v>
      </c>
      <c r="AH601" t="b">
        <f>AND(Table252102[[#This Row],[Developmental toxicity]:[Reproductive toxicity]])</f>
        <v>0</v>
      </c>
    </row>
    <row r="602" spans="1:34" x14ac:dyDescent="0.25">
      <c r="A602" s="3">
        <f t="shared" si="72"/>
        <v>601</v>
      </c>
      <c r="B602" s="3"/>
      <c r="C602" s="3" t="s">
        <v>20454</v>
      </c>
      <c r="D602" s="3" t="s">
        <v>19126</v>
      </c>
      <c r="E602" s="29" t="s">
        <v>20209</v>
      </c>
      <c r="F602" s="3" t="s">
        <v>19411</v>
      </c>
      <c r="G602" s="3" t="s">
        <v>19412</v>
      </c>
      <c r="H602" s="3" t="s">
        <v>19413</v>
      </c>
      <c r="I602" s="3" t="s">
        <v>19414</v>
      </c>
      <c r="J602" s="3" t="s">
        <v>20</v>
      </c>
      <c r="K602" s="7" t="e">
        <v>#N/A</v>
      </c>
      <c r="L602" s="7" t="e">
        <v>#N/A</v>
      </c>
      <c r="M602" s="7" t="e">
        <v>#N/A</v>
      </c>
      <c r="N602" s="7" t="e">
        <v>#N/A</v>
      </c>
      <c r="O602" s="7" t="e">
        <v>#N/A</v>
      </c>
      <c r="P602" s="7" t="e">
        <v>#N/A</v>
      </c>
      <c r="Q602" s="7" t="e">
        <v>#N/A</v>
      </c>
      <c r="R602" s="7" t="e">
        <v>#N/A</v>
      </c>
      <c r="S602" s="7" t="e">
        <v>#N/A</v>
      </c>
      <c r="T602" s="7" t="e">
        <v>#N/A</v>
      </c>
      <c r="U602" s="7" t="e">
        <v>#N/A</v>
      </c>
      <c r="V602" s="7" t="e">
        <v>#N/A</v>
      </c>
      <c r="W602" s="7" t="e">
        <v>#N/A</v>
      </c>
      <c r="X602" s="7">
        <v>1</v>
      </c>
      <c r="Y602" s="7" t="e">
        <v>#N/A</v>
      </c>
      <c r="Z602" s="7">
        <f t="shared" si="73"/>
        <v>1</v>
      </c>
      <c r="AA602" s="7">
        <f t="shared" si="74"/>
        <v>1</v>
      </c>
      <c r="AB602" s="7" t="b">
        <f t="shared" si="75"/>
        <v>1</v>
      </c>
      <c r="AC602" s="7" t="b">
        <f t="shared" si="76"/>
        <v>0</v>
      </c>
      <c r="AD602" s="7" t="b">
        <f t="shared" si="77"/>
        <v>0</v>
      </c>
      <c r="AE602" s="7" t="b">
        <f t="shared" si="78"/>
        <v>0</v>
      </c>
      <c r="AF602" s="7" t="b">
        <f t="shared" si="79"/>
        <v>0</v>
      </c>
      <c r="AH602" t="b">
        <f>AND(Table252102[[#This Row],[Developmental toxicity]:[Reproductive toxicity]])</f>
        <v>0</v>
      </c>
    </row>
    <row r="603" spans="1:34" x14ac:dyDescent="0.25">
      <c r="A603" s="3">
        <f t="shared" si="72"/>
        <v>602</v>
      </c>
      <c r="B603" s="3" t="s">
        <v>1440</v>
      </c>
      <c r="C603" s="3" t="s">
        <v>1949</v>
      </c>
      <c r="D603" s="3" t="s">
        <v>2814</v>
      </c>
      <c r="E603" s="29" t="s">
        <v>7232</v>
      </c>
      <c r="F603" s="3" t="s">
        <v>8081</v>
      </c>
      <c r="G603" s="3" t="s">
        <v>8941</v>
      </c>
      <c r="H603" s="3" t="s">
        <v>8941</v>
      </c>
      <c r="I603" s="3" t="s">
        <v>8942</v>
      </c>
      <c r="J603" s="3"/>
      <c r="K603" s="7" t="e">
        <v>#N/A</v>
      </c>
      <c r="L603" s="7" t="e">
        <v>#N/A</v>
      </c>
      <c r="M603" s="7" t="e">
        <v>#N/A</v>
      </c>
      <c r="N603" s="7" t="e">
        <v>#N/A</v>
      </c>
      <c r="O603" s="7" t="e">
        <v>#N/A</v>
      </c>
      <c r="P603" s="7" t="e">
        <v>#N/A</v>
      </c>
      <c r="Q603" s="7" t="e">
        <v>#N/A</v>
      </c>
      <c r="R603" s="7" t="e">
        <v>#N/A</v>
      </c>
      <c r="S603" s="7" t="e">
        <v>#N/A</v>
      </c>
      <c r="T603" s="7">
        <v>0</v>
      </c>
      <c r="U603" s="7" t="e">
        <v>#N/A</v>
      </c>
      <c r="V603" s="7" t="e">
        <v>#N/A</v>
      </c>
      <c r="W603" s="7">
        <v>0</v>
      </c>
      <c r="X603" s="7" t="e">
        <v>#N/A</v>
      </c>
      <c r="Y603" s="7">
        <v>1</v>
      </c>
      <c r="Z603" s="7">
        <f t="shared" si="73"/>
        <v>1</v>
      </c>
      <c r="AA603" s="7">
        <f t="shared" si="74"/>
        <v>0</v>
      </c>
      <c r="AB603" s="7" t="b">
        <f t="shared" si="75"/>
        <v>1</v>
      </c>
      <c r="AC603" s="7" t="b">
        <f t="shared" si="76"/>
        <v>1</v>
      </c>
      <c r="AD603" s="7" t="b">
        <f t="shared" si="77"/>
        <v>1</v>
      </c>
      <c r="AE603" s="7" t="b">
        <f t="shared" si="78"/>
        <v>1</v>
      </c>
      <c r="AF603" s="7" t="b">
        <f t="shared" si="79"/>
        <v>0</v>
      </c>
      <c r="AH603" t="b">
        <f>AND(Table252102[[#This Row],[Developmental toxicity]:[Reproductive toxicity]])</f>
        <v>1</v>
      </c>
    </row>
    <row r="604" spans="1:34" x14ac:dyDescent="0.25">
      <c r="A604" s="3">
        <f t="shared" si="72"/>
        <v>603</v>
      </c>
      <c r="B604" s="3" t="s">
        <v>1440</v>
      </c>
      <c r="C604" s="3" t="s">
        <v>1937</v>
      </c>
      <c r="D604" s="3" t="s">
        <v>2801</v>
      </c>
      <c r="E604" s="12" t="s">
        <v>7220</v>
      </c>
      <c r="F604" t="s">
        <v>8069</v>
      </c>
      <c r="G604" t="s">
        <v>8917</v>
      </c>
      <c r="H604" t="s">
        <v>8917</v>
      </c>
      <c r="I604" t="s">
        <v>8918</v>
      </c>
      <c r="J604" s="3"/>
      <c r="K604" s="7" t="e">
        <v>#N/A</v>
      </c>
      <c r="L604" s="7" t="e">
        <v>#N/A</v>
      </c>
      <c r="M604" s="7" t="e">
        <v>#N/A</v>
      </c>
      <c r="N604" s="7" t="e">
        <v>#N/A</v>
      </c>
      <c r="O604" s="7" t="e">
        <v>#N/A</v>
      </c>
      <c r="P604" s="7" t="e">
        <v>#N/A</v>
      </c>
      <c r="Q604" s="7" t="e">
        <v>#N/A</v>
      </c>
      <c r="R604" s="7" t="e">
        <v>#N/A</v>
      </c>
      <c r="S604" s="7" t="e">
        <v>#N/A</v>
      </c>
      <c r="T604" s="7">
        <v>0</v>
      </c>
      <c r="U604" s="7" t="e">
        <v>#N/A</v>
      </c>
      <c r="V604" s="7" t="e">
        <v>#N/A</v>
      </c>
      <c r="W604" s="7" t="e">
        <v>#N/A</v>
      </c>
      <c r="X604" s="7" t="e">
        <v>#N/A</v>
      </c>
      <c r="Y604" s="7" t="e">
        <v>#N/A</v>
      </c>
      <c r="Z604" s="7">
        <f t="shared" si="73"/>
        <v>0</v>
      </c>
      <c r="AA604" s="7">
        <f t="shared" si="74"/>
        <v>0</v>
      </c>
      <c r="AB604" s="7" t="b">
        <f t="shared" si="75"/>
        <v>1</v>
      </c>
      <c r="AC604" s="7" t="b">
        <f t="shared" si="76"/>
        <v>0</v>
      </c>
      <c r="AD604" s="7" t="b">
        <f t="shared" si="77"/>
        <v>1</v>
      </c>
      <c r="AE604" s="7" t="b">
        <f t="shared" si="78"/>
        <v>0</v>
      </c>
      <c r="AF604" s="7" t="b">
        <f t="shared" si="79"/>
        <v>0</v>
      </c>
      <c r="AH604" t="b">
        <f>AND(Table252102[[#This Row],[Developmental toxicity]:[Reproductive toxicity]])</f>
        <v>0</v>
      </c>
    </row>
    <row r="605" spans="1:34" x14ac:dyDescent="0.25">
      <c r="A605" s="3">
        <f t="shared" si="72"/>
        <v>604</v>
      </c>
      <c r="B605" s="3" t="s">
        <v>1440</v>
      </c>
      <c r="C605" s="3" t="s">
        <v>2329</v>
      </c>
      <c r="D605" s="3" t="s">
        <v>3247</v>
      </c>
      <c r="E605" s="12" t="s">
        <v>7606</v>
      </c>
      <c r="F605" t="s">
        <v>8452</v>
      </c>
      <c r="G605" t="s">
        <v>9739</v>
      </c>
      <c r="H605" t="s">
        <v>9739</v>
      </c>
      <c r="I605" t="s">
        <v>9740</v>
      </c>
      <c r="J605" s="3"/>
      <c r="K605" s="7" t="e">
        <v>#N/A</v>
      </c>
      <c r="L605" s="7" t="e">
        <v>#N/A</v>
      </c>
      <c r="M605" s="7" t="e">
        <v>#N/A</v>
      </c>
      <c r="N605" s="7" t="e">
        <v>#N/A</v>
      </c>
      <c r="O605" s="7" t="e">
        <v>#N/A</v>
      </c>
      <c r="P605" s="7" t="e">
        <v>#N/A</v>
      </c>
      <c r="Q605" s="7" t="e">
        <v>#N/A</v>
      </c>
      <c r="R605" s="7" t="e">
        <v>#N/A</v>
      </c>
      <c r="S605" s="7" t="e">
        <v>#N/A</v>
      </c>
      <c r="T605" s="7">
        <v>0</v>
      </c>
      <c r="U605" s="7" t="e">
        <v>#N/A</v>
      </c>
      <c r="V605" s="7" t="e">
        <v>#N/A</v>
      </c>
      <c r="W605" s="7" t="e">
        <v>#N/A</v>
      </c>
      <c r="X605" s="7" t="e">
        <v>#N/A</v>
      </c>
      <c r="Y605" s="7" t="e">
        <v>#N/A</v>
      </c>
      <c r="Z605" s="7">
        <f t="shared" si="73"/>
        <v>0</v>
      </c>
      <c r="AA605" s="7">
        <f t="shared" si="74"/>
        <v>0</v>
      </c>
      <c r="AB605" s="7" t="b">
        <f t="shared" si="75"/>
        <v>1</v>
      </c>
      <c r="AC605" s="7" t="b">
        <f t="shared" si="76"/>
        <v>0</v>
      </c>
      <c r="AD605" s="7" t="b">
        <f t="shared" si="77"/>
        <v>1</v>
      </c>
      <c r="AE605" s="7" t="b">
        <f t="shared" si="78"/>
        <v>0</v>
      </c>
      <c r="AF605" s="7" t="b">
        <f t="shared" si="79"/>
        <v>0</v>
      </c>
      <c r="AH605" t="b">
        <f>AND(Table252102[[#This Row],[Developmental toxicity]:[Reproductive toxicity]])</f>
        <v>0</v>
      </c>
    </row>
    <row r="606" spans="1:34" x14ac:dyDescent="0.25">
      <c r="A606" s="3">
        <f t="shared" si="72"/>
        <v>605</v>
      </c>
      <c r="B606" s="3"/>
      <c r="C606" t="s">
        <v>21185</v>
      </c>
      <c r="D606" s="3" t="s">
        <v>20789</v>
      </c>
      <c r="E606" s="94" t="s">
        <v>20987</v>
      </c>
      <c r="F606" t="s">
        <v>21617</v>
      </c>
      <c r="G606" t="s">
        <v>21618</v>
      </c>
      <c r="H606" t="s">
        <v>21618</v>
      </c>
      <c r="I606" t="s">
        <v>21619</v>
      </c>
      <c r="J606" s="3"/>
      <c r="K606" s="7" t="e">
        <v>#N/A</v>
      </c>
      <c r="L606" s="7" t="e">
        <v>#N/A</v>
      </c>
      <c r="M606" s="7" t="e">
        <v>#N/A</v>
      </c>
      <c r="N606" s="7" t="e">
        <v>#N/A</v>
      </c>
      <c r="O606" s="7" t="e">
        <v>#N/A</v>
      </c>
      <c r="P606" s="7" t="e">
        <v>#N/A</v>
      </c>
      <c r="Q606" s="7" t="e">
        <v>#N/A</v>
      </c>
      <c r="R606" s="7" t="e">
        <v>#N/A</v>
      </c>
      <c r="S606" s="7" t="e">
        <v>#N/A</v>
      </c>
      <c r="T606" s="7" t="e">
        <v>#N/A</v>
      </c>
      <c r="U606" s="7" t="e">
        <v>#N/A</v>
      </c>
      <c r="V606" s="7" t="e">
        <v>#N/A</v>
      </c>
      <c r="W606" s="7" t="e">
        <v>#N/A</v>
      </c>
      <c r="X606" s="7" t="e">
        <v>#N/A</v>
      </c>
      <c r="Y606" s="7">
        <v>0</v>
      </c>
      <c r="Z606" s="7">
        <f t="shared" si="73"/>
        <v>0</v>
      </c>
      <c r="AA606" s="7">
        <f t="shared" si="74"/>
        <v>0</v>
      </c>
      <c r="AB606" s="7" t="b">
        <f t="shared" si="75"/>
        <v>1</v>
      </c>
      <c r="AC606" s="7" t="b">
        <f t="shared" si="76"/>
        <v>0</v>
      </c>
      <c r="AD606" s="7" t="b">
        <f t="shared" si="77"/>
        <v>0</v>
      </c>
      <c r="AE606" s="7" t="b">
        <f t="shared" si="78"/>
        <v>0</v>
      </c>
      <c r="AF606" s="7" t="b">
        <f t="shared" si="79"/>
        <v>0</v>
      </c>
      <c r="AH606" t="b">
        <f>AND(Table252102[[#This Row],[Developmental toxicity]:[Reproductive toxicity]])</f>
        <v>0</v>
      </c>
    </row>
    <row r="607" spans="1:34" x14ac:dyDescent="0.25">
      <c r="A607" s="3">
        <f t="shared" si="72"/>
        <v>606</v>
      </c>
      <c r="B607" s="3" t="s">
        <v>1440</v>
      </c>
      <c r="C607" s="3" t="s">
        <v>1977</v>
      </c>
      <c r="D607" s="3" t="s">
        <v>2848</v>
      </c>
      <c r="E607" s="29" t="s">
        <v>7258</v>
      </c>
      <c r="F607" s="3" t="s">
        <v>8107</v>
      </c>
      <c r="G607" s="3" t="s">
        <v>8994</v>
      </c>
      <c r="H607" s="3" t="s">
        <v>8994</v>
      </c>
      <c r="I607" s="3" t="s">
        <v>8995</v>
      </c>
      <c r="J607" s="3"/>
      <c r="K607" s="7" t="e">
        <v>#N/A</v>
      </c>
      <c r="L607" s="7" t="e">
        <v>#N/A</v>
      </c>
      <c r="M607" s="7" t="e">
        <v>#N/A</v>
      </c>
      <c r="N607" s="7" t="e">
        <v>#N/A</v>
      </c>
      <c r="O607" s="7" t="e">
        <v>#N/A</v>
      </c>
      <c r="P607" s="7" t="e">
        <v>#N/A</v>
      </c>
      <c r="Q607" s="7" t="e">
        <v>#N/A</v>
      </c>
      <c r="R607" s="7" t="e">
        <v>#N/A</v>
      </c>
      <c r="S607" s="7" t="e">
        <v>#N/A</v>
      </c>
      <c r="T607" s="7">
        <v>1</v>
      </c>
      <c r="U607" s="7" t="e">
        <v>#N/A</v>
      </c>
      <c r="V607" s="7" t="e">
        <v>#N/A</v>
      </c>
      <c r="W607" s="7" t="e">
        <v>#N/A</v>
      </c>
      <c r="X607" s="7" t="e">
        <v>#N/A</v>
      </c>
      <c r="Y607" s="7" t="e">
        <v>#N/A</v>
      </c>
      <c r="Z607" s="7">
        <f t="shared" si="73"/>
        <v>1</v>
      </c>
      <c r="AA607" s="7">
        <f t="shared" si="74"/>
        <v>1</v>
      </c>
      <c r="AB607" s="7" t="b">
        <f t="shared" si="75"/>
        <v>1</v>
      </c>
      <c r="AC607" s="7" t="b">
        <f t="shared" si="76"/>
        <v>0</v>
      </c>
      <c r="AD607" s="7" t="b">
        <f t="shared" si="77"/>
        <v>1</v>
      </c>
      <c r="AE607" s="7" t="b">
        <f t="shared" si="78"/>
        <v>0</v>
      </c>
      <c r="AF607" s="7" t="b">
        <f t="shared" si="79"/>
        <v>0</v>
      </c>
      <c r="AH607" t="b">
        <f>AND(Table252102[[#This Row],[Developmental toxicity]:[Reproductive toxicity]])</f>
        <v>0</v>
      </c>
    </row>
    <row r="608" spans="1:34" x14ac:dyDescent="0.25">
      <c r="A608" s="3">
        <f t="shared" si="72"/>
        <v>607</v>
      </c>
      <c r="B608" s="3" t="s">
        <v>1440</v>
      </c>
      <c r="C608" s="3" t="s">
        <v>2489</v>
      </c>
      <c r="D608" s="3" t="s">
        <v>3430</v>
      </c>
      <c r="E608" s="29" t="s">
        <v>7765</v>
      </c>
      <c r="F608" s="3" t="s">
        <v>8604</v>
      </c>
      <c r="G608" s="3" t="s">
        <v>10079</v>
      </c>
      <c r="H608" s="3" t="s">
        <v>10079</v>
      </c>
      <c r="I608" s="3" t="s">
        <v>10080</v>
      </c>
      <c r="J608" s="3"/>
      <c r="K608" s="7" t="e">
        <v>#N/A</v>
      </c>
      <c r="L608" s="7" t="e">
        <v>#N/A</v>
      </c>
      <c r="M608" s="7" t="e">
        <v>#N/A</v>
      </c>
      <c r="N608" s="7" t="e">
        <v>#N/A</v>
      </c>
      <c r="O608" s="7" t="e">
        <v>#N/A</v>
      </c>
      <c r="P608" s="7" t="e">
        <v>#N/A</v>
      </c>
      <c r="Q608" s="7" t="e">
        <v>#N/A</v>
      </c>
      <c r="R608" s="7" t="e">
        <v>#N/A</v>
      </c>
      <c r="S608" s="7" t="e">
        <v>#N/A</v>
      </c>
      <c r="T608" s="7">
        <v>1</v>
      </c>
      <c r="U608" s="7" t="e">
        <v>#N/A</v>
      </c>
      <c r="V608" s="7" t="e">
        <v>#N/A</v>
      </c>
      <c r="W608" s="7" t="e">
        <v>#N/A</v>
      </c>
      <c r="X608" s="7" t="e">
        <v>#N/A</v>
      </c>
      <c r="Y608" s="7" t="e">
        <v>#N/A</v>
      </c>
      <c r="Z608" s="7">
        <f t="shared" si="73"/>
        <v>1</v>
      </c>
      <c r="AA608" s="7">
        <f t="shared" si="74"/>
        <v>1</v>
      </c>
      <c r="AB608" s="7" t="b">
        <f t="shared" si="75"/>
        <v>1</v>
      </c>
      <c r="AC608" s="7" t="b">
        <f t="shared" si="76"/>
        <v>0</v>
      </c>
      <c r="AD608" s="7" t="b">
        <f t="shared" si="77"/>
        <v>1</v>
      </c>
      <c r="AE608" s="7" t="b">
        <f t="shared" si="78"/>
        <v>0</v>
      </c>
      <c r="AF608" s="7" t="b">
        <f t="shared" si="79"/>
        <v>0</v>
      </c>
      <c r="AH608" t="b">
        <f>AND(Table252102[[#This Row],[Developmental toxicity]:[Reproductive toxicity]])</f>
        <v>0</v>
      </c>
    </row>
    <row r="609" spans="1:34" x14ac:dyDescent="0.25">
      <c r="A609" s="3">
        <f t="shared" si="72"/>
        <v>608</v>
      </c>
      <c r="B609" s="3"/>
      <c r="C609" s="3" t="s">
        <v>12908</v>
      </c>
      <c r="D609" s="3" t="s">
        <v>17951</v>
      </c>
      <c r="E609" s="29" t="s">
        <v>17044</v>
      </c>
      <c r="F609" s="3" t="s">
        <v>17045</v>
      </c>
      <c r="G609" s="3" t="s">
        <v>12909</v>
      </c>
      <c r="H609" s="3" t="s">
        <v>12909</v>
      </c>
      <c r="I609" s="3" t="s">
        <v>17046</v>
      </c>
      <c r="J609" s="3"/>
      <c r="K609" s="7" t="e">
        <v>#N/A</v>
      </c>
      <c r="L609" s="7" t="e">
        <v>#N/A</v>
      </c>
      <c r="M609" s="7" t="e">
        <v>#N/A</v>
      </c>
      <c r="N609" s="7" t="e">
        <v>#N/A</v>
      </c>
      <c r="O609" s="7" t="e">
        <v>#N/A</v>
      </c>
      <c r="P609" s="7" t="e">
        <v>#N/A</v>
      </c>
      <c r="Q609" s="7" t="e">
        <v>#N/A</v>
      </c>
      <c r="R609" s="7" t="e">
        <v>#N/A</v>
      </c>
      <c r="S609" s="7" t="e">
        <v>#N/A</v>
      </c>
      <c r="T609" s="7" t="e">
        <v>#N/A</v>
      </c>
      <c r="U609" s="7" t="e">
        <v>#N/A</v>
      </c>
      <c r="V609" s="7" t="e">
        <v>#N/A</v>
      </c>
      <c r="W609" s="3">
        <v>0</v>
      </c>
      <c r="X609" s="3" t="e">
        <v>#N/A</v>
      </c>
      <c r="Y609" s="7" t="e">
        <v>#N/A</v>
      </c>
      <c r="Z609" s="7">
        <f t="shared" si="73"/>
        <v>0</v>
      </c>
      <c r="AA609" s="7">
        <f t="shared" si="74"/>
        <v>0</v>
      </c>
      <c r="AB609" s="7" t="b">
        <f t="shared" si="75"/>
        <v>0</v>
      </c>
      <c r="AC609" s="7" t="b">
        <f t="shared" si="76"/>
        <v>1</v>
      </c>
      <c r="AD609" s="7" t="b">
        <f t="shared" si="77"/>
        <v>0</v>
      </c>
      <c r="AE609" s="7" t="b">
        <f t="shared" si="78"/>
        <v>1</v>
      </c>
      <c r="AF609" s="7" t="b">
        <f t="shared" si="79"/>
        <v>0</v>
      </c>
      <c r="AH609" t="b">
        <f>AND(Table252102[[#This Row],[Developmental toxicity]:[Reproductive toxicity]])</f>
        <v>0</v>
      </c>
    </row>
    <row r="610" spans="1:34" x14ac:dyDescent="0.25">
      <c r="A610" s="3">
        <f t="shared" si="72"/>
        <v>609</v>
      </c>
      <c r="B610" s="3" t="s">
        <v>1440</v>
      </c>
      <c r="C610" s="3" t="s">
        <v>2425</v>
      </c>
      <c r="D610" s="3" t="s">
        <v>3358</v>
      </c>
      <c r="E610" s="29" t="s">
        <v>7702</v>
      </c>
      <c r="F610" s="3" t="s">
        <v>8543</v>
      </c>
      <c r="G610" s="3" t="s">
        <v>9944</v>
      </c>
      <c r="H610" s="3" t="s">
        <v>9944</v>
      </c>
      <c r="I610" s="3" t="s">
        <v>9945</v>
      </c>
      <c r="J610" s="3"/>
      <c r="K610" s="7" t="e">
        <v>#N/A</v>
      </c>
      <c r="L610" s="7" t="e">
        <v>#N/A</v>
      </c>
      <c r="M610" s="7" t="e">
        <v>#N/A</v>
      </c>
      <c r="N610" s="7" t="e">
        <v>#N/A</v>
      </c>
      <c r="O610" s="7" t="e">
        <v>#N/A</v>
      </c>
      <c r="P610" s="7" t="e">
        <v>#N/A</v>
      </c>
      <c r="Q610" s="7" t="e">
        <v>#N/A</v>
      </c>
      <c r="R610" s="7" t="e">
        <v>#N/A</v>
      </c>
      <c r="S610" s="7" t="e">
        <v>#N/A</v>
      </c>
      <c r="T610" s="7">
        <v>0</v>
      </c>
      <c r="U610" s="7" t="e">
        <v>#N/A</v>
      </c>
      <c r="V610" s="7" t="e">
        <v>#N/A</v>
      </c>
      <c r="W610" s="7" t="e">
        <v>#N/A</v>
      </c>
      <c r="X610" s="7" t="e">
        <v>#N/A</v>
      </c>
      <c r="Y610" s="7">
        <v>0</v>
      </c>
      <c r="Z610" s="7">
        <f t="shared" si="73"/>
        <v>0</v>
      </c>
      <c r="AA610" s="7">
        <f t="shared" si="74"/>
        <v>0</v>
      </c>
      <c r="AB610" s="7" t="b">
        <f t="shared" si="75"/>
        <v>1</v>
      </c>
      <c r="AC610" s="7" t="b">
        <f t="shared" si="76"/>
        <v>0</v>
      </c>
      <c r="AD610" s="7" t="b">
        <f t="shared" si="77"/>
        <v>1</v>
      </c>
      <c r="AE610" s="7" t="b">
        <f t="shared" si="78"/>
        <v>0</v>
      </c>
      <c r="AF610" s="7" t="b">
        <f t="shared" si="79"/>
        <v>0</v>
      </c>
      <c r="AH610" t="b">
        <f>AND(Table252102[[#This Row],[Developmental toxicity]:[Reproductive toxicity]])</f>
        <v>0</v>
      </c>
    </row>
    <row r="611" spans="1:34" x14ac:dyDescent="0.25">
      <c r="A611" s="3">
        <f t="shared" si="72"/>
        <v>610</v>
      </c>
      <c r="B611" s="3">
        <v>15542</v>
      </c>
      <c r="C611" t="s">
        <v>4156</v>
      </c>
      <c r="D611" s="3" t="s">
        <v>269</v>
      </c>
      <c r="E611" s="12" t="s">
        <v>4075</v>
      </c>
      <c r="F611" t="s">
        <v>3900</v>
      </c>
      <c r="G611" s="3" t="s">
        <v>270</v>
      </c>
      <c r="H611" t="s">
        <v>4459</v>
      </c>
      <c r="I611" t="s">
        <v>4460</v>
      </c>
      <c r="J611" s="3" t="s">
        <v>20</v>
      </c>
      <c r="K611" s="7">
        <v>1</v>
      </c>
      <c r="L611" s="7" t="e">
        <v>#N/A</v>
      </c>
      <c r="M611" s="3" t="e">
        <v>#N/A</v>
      </c>
      <c r="N611" s="7" t="e">
        <v>#N/A</v>
      </c>
      <c r="O611" s="7" t="e">
        <v>#N/A</v>
      </c>
      <c r="P611" s="3" t="e">
        <v>#N/A</v>
      </c>
      <c r="Q611" s="3" t="e">
        <v>#N/A</v>
      </c>
      <c r="R611" s="7" t="e">
        <v>#N/A</v>
      </c>
      <c r="S611" s="3" t="e">
        <v>#N/A</v>
      </c>
      <c r="T611" s="3" t="e">
        <v>#N/A</v>
      </c>
      <c r="U611" s="7" t="e">
        <v>#N/A</v>
      </c>
      <c r="V611" s="7" t="e">
        <v>#N/A</v>
      </c>
      <c r="W611" s="3" t="e">
        <v>#N/A</v>
      </c>
      <c r="X611" s="3" t="e">
        <v>#N/A</v>
      </c>
      <c r="Y611" s="7" t="e">
        <v>#N/A</v>
      </c>
      <c r="Z611" s="7">
        <f t="shared" si="73"/>
        <v>1</v>
      </c>
      <c r="AA611" s="7">
        <f t="shared" si="74"/>
        <v>1</v>
      </c>
      <c r="AB611" s="7" t="b">
        <f t="shared" si="75"/>
        <v>1</v>
      </c>
      <c r="AC611" s="7" t="b">
        <f t="shared" si="76"/>
        <v>0</v>
      </c>
      <c r="AD611" s="7" t="b">
        <f t="shared" si="77"/>
        <v>0</v>
      </c>
      <c r="AE611" s="7" t="b">
        <f t="shared" si="78"/>
        <v>1</v>
      </c>
      <c r="AF611" s="7" t="b">
        <f t="shared" si="79"/>
        <v>0</v>
      </c>
      <c r="AH611" t="b">
        <f>AND(Table252102[[#This Row],[Developmental toxicity]:[Reproductive toxicity]])</f>
        <v>0</v>
      </c>
    </row>
    <row r="612" spans="1:34" x14ac:dyDescent="0.25">
      <c r="A612" s="3">
        <f t="shared" si="72"/>
        <v>611</v>
      </c>
      <c r="B612" s="3" t="s">
        <v>1440</v>
      </c>
      <c r="C612" s="3" t="s">
        <v>2052</v>
      </c>
      <c r="D612" s="3" t="s">
        <v>2932</v>
      </c>
      <c r="E612" s="12" t="s">
        <v>7333</v>
      </c>
      <c r="F612" t="s">
        <v>8182</v>
      </c>
      <c r="G612" t="s">
        <v>9147</v>
      </c>
      <c r="H612" t="s">
        <v>9147</v>
      </c>
      <c r="I612" t="s">
        <v>9148</v>
      </c>
      <c r="J612" s="3"/>
      <c r="K612" s="7" t="e">
        <v>#N/A</v>
      </c>
      <c r="L612" s="7" t="e">
        <v>#N/A</v>
      </c>
      <c r="M612" s="7" t="e">
        <v>#N/A</v>
      </c>
      <c r="N612" s="7" t="e">
        <v>#N/A</v>
      </c>
      <c r="O612" s="7" t="e">
        <v>#N/A</v>
      </c>
      <c r="P612" s="7" t="e">
        <v>#N/A</v>
      </c>
      <c r="Q612" s="7" t="e">
        <v>#N/A</v>
      </c>
      <c r="R612" s="7" t="e">
        <v>#N/A</v>
      </c>
      <c r="S612" s="7" t="e">
        <v>#N/A</v>
      </c>
      <c r="T612" s="7">
        <v>0</v>
      </c>
      <c r="U612" s="7" t="e">
        <v>#N/A</v>
      </c>
      <c r="V612" s="7" t="e">
        <v>#N/A</v>
      </c>
      <c r="W612" s="7" t="e">
        <v>#N/A</v>
      </c>
      <c r="X612" s="7" t="e">
        <v>#N/A</v>
      </c>
      <c r="Y612" s="7" t="e">
        <v>#N/A</v>
      </c>
      <c r="Z612" s="7">
        <f t="shared" si="73"/>
        <v>0</v>
      </c>
      <c r="AA612" s="7">
        <f t="shared" si="74"/>
        <v>0</v>
      </c>
      <c r="AB612" s="7" t="b">
        <f t="shared" si="75"/>
        <v>1</v>
      </c>
      <c r="AC612" s="7" t="b">
        <f t="shared" si="76"/>
        <v>0</v>
      </c>
      <c r="AD612" s="7" t="b">
        <f t="shared" si="77"/>
        <v>1</v>
      </c>
      <c r="AE612" s="7" t="b">
        <f t="shared" si="78"/>
        <v>0</v>
      </c>
      <c r="AF612" s="7" t="b">
        <f t="shared" si="79"/>
        <v>0</v>
      </c>
      <c r="AH612" t="b">
        <f>AND(Table252102[[#This Row],[Developmental toxicity]:[Reproductive toxicity]])</f>
        <v>0</v>
      </c>
    </row>
    <row r="613" spans="1:34" x14ac:dyDescent="0.25">
      <c r="A613" s="3">
        <f t="shared" si="72"/>
        <v>612</v>
      </c>
      <c r="B613" s="3" t="s">
        <v>1440</v>
      </c>
      <c r="C613" s="6" t="s">
        <v>1796</v>
      </c>
      <c r="D613" s="6" t="s">
        <v>1797</v>
      </c>
      <c r="E613" s="12" t="s">
        <v>7070</v>
      </c>
      <c r="F613" s="6" t="s">
        <v>1839</v>
      </c>
      <c r="G613" s="6" t="s">
        <v>1838</v>
      </c>
      <c r="H613" t="s">
        <v>7176</v>
      </c>
      <c r="I613" t="s">
        <v>7177</v>
      </c>
      <c r="J613" s="3" t="s">
        <v>1876</v>
      </c>
      <c r="K613" s="7" t="e">
        <v>#N/A</v>
      </c>
      <c r="L613" s="7" t="e">
        <v>#N/A</v>
      </c>
      <c r="M613" s="7" t="e">
        <v>#N/A</v>
      </c>
      <c r="N613" s="7" t="e">
        <v>#N/A</v>
      </c>
      <c r="O613" s="7" t="e">
        <v>#N/A</v>
      </c>
      <c r="P613" s="7" t="e">
        <v>#N/A</v>
      </c>
      <c r="Q613" s="7" t="e">
        <v>#N/A</v>
      </c>
      <c r="R613" s="7">
        <v>0</v>
      </c>
      <c r="S613" s="7" t="e">
        <v>#N/A</v>
      </c>
      <c r="T613" s="7" t="e">
        <v>#N/A</v>
      </c>
      <c r="U613" s="7" t="e">
        <v>#N/A</v>
      </c>
      <c r="V613" s="7" t="e">
        <v>#N/A</v>
      </c>
      <c r="W613" s="7" t="e">
        <v>#N/A</v>
      </c>
      <c r="X613" s="7" t="e">
        <v>#N/A</v>
      </c>
      <c r="Y613" s="7" t="e">
        <v>#N/A</v>
      </c>
      <c r="Z613" s="7">
        <f t="shared" si="73"/>
        <v>0</v>
      </c>
      <c r="AA613" s="7">
        <f t="shared" si="74"/>
        <v>0</v>
      </c>
      <c r="AB613" s="7" t="b">
        <f t="shared" si="75"/>
        <v>0</v>
      </c>
      <c r="AC613" s="7" t="b">
        <f t="shared" si="76"/>
        <v>1</v>
      </c>
      <c r="AD613" s="7" t="b">
        <f t="shared" si="77"/>
        <v>1</v>
      </c>
      <c r="AE613" s="7" t="b">
        <f t="shared" si="78"/>
        <v>0</v>
      </c>
      <c r="AF613" s="7" t="b">
        <f t="shared" si="79"/>
        <v>1</v>
      </c>
      <c r="AH613" t="b">
        <f>AND(Table252102[[#This Row],[Developmental toxicity]:[Reproductive toxicity]])</f>
        <v>0</v>
      </c>
    </row>
    <row r="614" spans="1:34" x14ac:dyDescent="0.25">
      <c r="A614" s="3">
        <f t="shared" si="72"/>
        <v>613</v>
      </c>
      <c r="B614" s="3" t="s">
        <v>1440</v>
      </c>
      <c r="C614" s="6" t="s">
        <v>1793</v>
      </c>
      <c r="D614" s="6" t="s">
        <v>1794</v>
      </c>
      <c r="E614" s="12" t="s">
        <v>7069</v>
      </c>
      <c r="F614" s="6" t="s">
        <v>1835</v>
      </c>
      <c r="G614" s="6" t="s">
        <v>1834</v>
      </c>
      <c r="H614" t="s">
        <v>1834</v>
      </c>
      <c r="I614" t="s">
        <v>7175</v>
      </c>
      <c r="J614" s="3" t="s">
        <v>1876</v>
      </c>
      <c r="K614" s="7" t="e">
        <v>#N/A</v>
      </c>
      <c r="L614" s="7" t="e">
        <v>#N/A</v>
      </c>
      <c r="M614" s="7" t="e">
        <v>#N/A</v>
      </c>
      <c r="N614" s="7" t="e">
        <v>#N/A</v>
      </c>
      <c r="O614" s="7" t="e">
        <v>#N/A</v>
      </c>
      <c r="P614" s="7" t="e">
        <v>#N/A</v>
      </c>
      <c r="Q614" s="7" t="e">
        <v>#N/A</v>
      </c>
      <c r="R614" s="7">
        <v>0</v>
      </c>
      <c r="S614" s="7" t="e">
        <v>#N/A</v>
      </c>
      <c r="T614" s="7" t="e">
        <v>#N/A</v>
      </c>
      <c r="U614" s="7" t="e">
        <v>#N/A</v>
      </c>
      <c r="V614" s="7" t="e">
        <v>#N/A</v>
      </c>
      <c r="W614" s="3">
        <v>1</v>
      </c>
      <c r="X614" s="3">
        <v>1</v>
      </c>
      <c r="Y614" s="7" t="e">
        <v>#N/A</v>
      </c>
      <c r="Z614" s="7">
        <f t="shared" si="73"/>
        <v>1</v>
      </c>
      <c r="AA614" s="7">
        <f t="shared" si="74"/>
        <v>1</v>
      </c>
      <c r="AB614" s="7" t="b">
        <f t="shared" si="75"/>
        <v>1</v>
      </c>
      <c r="AC614" s="7" t="b">
        <f t="shared" si="76"/>
        <v>1</v>
      </c>
      <c r="AD614" s="7" t="b">
        <f t="shared" si="77"/>
        <v>1</v>
      </c>
      <c r="AE614" s="7" t="b">
        <f t="shared" si="78"/>
        <v>1</v>
      </c>
      <c r="AF614" s="7" t="b">
        <f t="shared" si="79"/>
        <v>1</v>
      </c>
      <c r="AH614" t="b">
        <f>AND(Table252102[[#This Row],[Developmental toxicity]:[Reproductive toxicity]])</f>
        <v>1</v>
      </c>
    </row>
    <row r="615" spans="1:34" x14ac:dyDescent="0.25">
      <c r="A615" s="3">
        <f t="shared" si="72"/>
        <v>614</v>
      </c>
      <c r="B615" s="3" t="s">
        <v>1440</v>
      </c>
      <c r="C615" s="3" t="s">
        <v>2143</v>
      </c>
      <c r="D615" s="3" t="s">
        <v>3036</v>
      </c>
      <c r="E615" s="12" t="s">
        <v>7423</v>
      </c>
      <c r="F615" t="s">
        <v>8271</v>
      </c>
      <c r="G615" t="s">
        <v>9338</v>
      </c>
      <c r="H615" t="s">
        <v>9338</v>
      </c>
      <c r="I615" t="s">
        <v>9339</v>
      </c>
      <c r="J615" s="3"/>
      <c r="K615" s="7" t="e">
        <v>#N/A</v>
      </c>
      <c r="L615" s="7" t="e">
        <v>#N/A</v>
      </c>
      <c r="M615" s="7" t="e">
        <v>#N/A</v>
      </c>
      <c r="N615" s="7" t="e">
        <v>#N/A</v>
      </c>
      <c r="O615" s="7" t="e">
        <v>#N/A</v>
      </c>
      <c r="P615" s="7" t="e">
        <v>#N/A</v>
      </c>
      <c r="Q615" s="7" t="e">
        <v>#N/A</v>
      </c>
      <c r="R615" s="7" t="e">
        <v>#N/A</v>
      </c>
      <c r="S615" s="7" t="e">
        <v>#N/A</v>
      </c>
      <c r="T615" s="7">
        <v>0</v>
      </c>
      <c r="U615" s="7" t="e">
        <v>#N/A</v>
      </c>
      <c r="V615" s="7" t="e">
        <v>#N/A</v>
      </c>
      <c r="W615" s="7" t="e">
        <v>#N/A</v>
      </c>
      <c r="X615" s="7" t="e">
        <v>#N/A</v>
      </c>
      <c r="Y615" s="7" t="e">
        <v>#N/A</v>
      </c>
      <c r="Z615" s="7">
        <f t="shared" si="73"/>
        <v>0</v>
      </c>
      <c r="AA615" s="7">
        <f t="shared" si="74"/>
        <v>0</v>
      </c>
      <c r="AB615" s="7" t="b">
        <f t="shared" si="75"/>
        <v>1</v>
      </c>
      <c r="AC615" s="7" t="b">
        <f t="shared" si="76"/>
        <v>0</v>
      </c>
      <c r="AD615" s="7" t="b">
        <f t="shared" si="77"/>
        <v>1</v>
      </c>
      <c r="AE615" s="7" t="b">
        <f t="shared" si="78"/>
        <v>0</v>
      </c>
      <c r="AF615" s="7" t="b">
        <f t="shared" si="79"/>
        <v>0</v>
      </c>
      <c r="AH615" t="b">
        <f>AND(Table252102[[#This Row],[Developmental toxicity]:[Reproductive toxicity]])</f>
        <v>0</v>
      </c>
    </row>
    <row r="616" spans="1:34" x14ac:dyDescent="0.25">
      <c r="A616" s="3">
        <f t="shared" si="72"/>
        <v>615</v>
      </c>
      <c r="B616" s="3">
        <v>554</v>
      </c>
      <c r="C616" s="3" t="s">
        <v>1177</v>
      </c>
      <c r="D616" s="3" t="s">
        <v>5371</v>
      </c>
      <c r="E616" s="29" t="s">
        <v>4936</v>
      </c>
      <c r="F616" s="3" t="s">
        <v>5842</v>
      </c>
      <c r="G616" s="3" t="s">
        <v>1178</v>
      </c>
      <c r="H616" s="3" t="s">
        <v>1178</v>
      </c>
      <c r="I616" s="3" t="s">
        <v>6851</v>
      </c>
      <c r="J616" s="3" t="s">
        <v>1431</v>
      </c>
      <c r="K616" s="7" t="e">
        <v>#N/A</v>
      </c>
      <c r="L616" s="7">
        <v>1</v>
      </c>
      <c r="M616" s="7" t="e">
        <v>#N/A</v>
      </c>
      <c r="N616" s="7" t="e">
        <v>#N/A</v>
      </c>
      <c r="O616" s="7" t="e">
        <v>#N/A</v>
      </c>
      <c r="P616" s="7" t="e">
        <v>#N/A</v>
      </c>
      <c r="Q616" s="7" t="e">
        <v>#N/A</v>
      </c>
      <c r="R616" s="7" t="e">
        <v>#N/A</v>
      </c>
      <c r="S616" s="7" t="e">
        <v>#N/A</v>
      </c>
      <c r="T616" s="7" t="e">
        <v>#N/A</v>
      </c>
      <c r="U616" s="7" t="e">
        <v>#N/A</v>
      </c>
      <c r="V616" s="7" t="e">
        <v>#N/A</v>
      </c>
      <c r="W616" s="7">
        <v>1</v>
      </c>
      <c r="X616" s="7">
        <v>0</v>
      </c>
      <c r="Y616" s="7">
        <v>1</v>
      </c>
      <c r="Z616" s="7">
        <f t="shared" si="73"/>
        <v>1</v>
      </c>
      <c r="AA616" s="7">
        <f t="shared" si="74"/>
        <v>1</v>
      </c>
      <c r="AB616" s="7" t="b">
        <f t="shared" si="75"/>
        <v>1</v>
      </c>
      <c r="AC616" s="7" t="b">
        <f t="shared" si="76"/>
        <v>1</v>
      </c>
      <c r="AD616" s="7" t="b">
        <f t="shared" si="77"/>
        <v>0</v>
      </c>
      <c r="AE616" s="7" t="b">
        <f t="shared" si="78"/>
        <v>1</v>
      </c>
      <c r="AF616" s="7" t="b">
        <f t="shared" si="79"/>
        <v>0</v>
      </c>
      <c r="AH616" t="b">
        <f>AND(Table252102[[#This Row],[Developmental toxicity]:[Reproductive toxicity]])</f>
        <v>1</v>
      </c>
    </row>
    <row r="617" spans="1:34" x14ac:dyDescent="0.25">
      <c r="A617" s="3">
        <f t="shared" si="72"/>
        <v>616</v>
      </c>
      <c r="B617" s="3"/>
      <c r="C617" t="s">
        <v>21225</v>
      </c>
      <c r="D617" s="3" t="s">
        <v>20829</v>
      </c>
      <c r="E617" s="94" t="s">
        <v>21027</v>
      </c>
      <c r="F617" t="s">
        <v>21737</v>
      </c>
      <c r="G617" t="s">
        <v>21738</v>
      </c>
      <c r="H617" t="s">
        <v>21738</v>
      </c>
      <c r="I617" t="s">
        <v>21739</v>
      </c>
      <c r="J617" s="3"/>
      <c r="K617" s="7" t="e">
        <v>#N/A</v>
      </c>
      <c r="L617" s="7" t="e">
        <v>#N/A</v>
      </c>
      <c r="M617" s="7" t="e">
        <v>#N/A</v>
      </c>
      <c r="N617" s="7" t="e">
        <v>#N/A</v>
      </c>
      <c r="O617" s="7" t="e">
        <v>#N/A</v>
      </c>
      <c r="P617" s="7" t="e">
        <v>#N/A</v>
      </c>
      <c r="Q617" s="7" t="e">
        <v>#N/A</v>
      </c>
      <c r="R617" s="7" t="e">
        <v>#N/A</v>
      </c>
      <c r="S617" s="7" t="e">
        <v>#N/A</v>
      </c>
      <c r="T617" s="7" t="e">
        <v>#N/A</v>
      </c>
      <c r="U617" s="7" t="e">
        <v>#N/A</v>
      </c>
      <c r="V617" s="7" t="e">
        <v>#N/A</v>
      </c>
      <c r="W617" s="7" t="e">
        <v>#N/A</v>
      </c>
      <c r="X617" s="7" t="e">
        <v>#N/A</v>
      </c>
      <c r="Y617" s="7">
        <v>0</v>
      </c>
      <c r="Z617" s="7">
        <f t="shared" si="73"/>
        <v>0</v>
      </c>
      <c r="AA617" s="7">
        <f t="shared" si="74"/>
        <v>0</v>
      </c>
      <c r="AB617" s="7" t="b">
        <f t="shared" si="75"/>
        <v>1</v>
      </c>
      <c r="AC617" s="7" t="b">
        <f t="shared" si="76"/>
        <v>0</v>
      </c>
      <c r="AD617" s="7" t="b">
        <f t="shared" si="77"/>
        <v>0</v>
      </c>
      <c r="AE617" s="7" t="b">
        <f t="shared" si="78"/>
        <v>0</v>
      </c>
      <c r="AF617" s="7" t="b">
        <f t="shared" si="79"/>
        <v>0</v>
      </c>
      <c r="AH617" t="b">
        <f>AND(Table252102[[#This Row],[Developmental toxicity]:[Reproductive toxicity]])</f>
        <v>0</v>
      </c>
    </row>
    <row r="618" spans="1:34" x14ac:dyDescent="0.25">
      <c r="A618" s="3">
        <f t="shared" si="72"/>
        <v>617</v>
      </c>
      <c r="B618" s="3"/>
      <c r="C618" t="s">
        <v>21232</v>
      </c>
      <c r="D618" s="3" t="s">
        <v>20836</v>
      </c>
      <c r="E618" s="94" t="s">
        <v>21034</v>
      </c>
      <c r="F618" t="s">
        <v>21758</v>
      </c>
      <c r="G618" t="s">
        <v>21759</v>
      </c>
      <c r="H618" t="s">
        <v>21759</v>
      </c>
      <c r="I618" t="s">
        <v>21760</v>
      </c>
      <c r="J618" s="3"/>
      <c r="K618" s="7" t="e">
        <v>#N/A</v>
      </c>
      <c r="L618" s="7" t="e">
        <v>#N/A</v>
      </c>
      <c r="M618" s="7" t="e">
        <v>#N/A</v>
      </c>
      <c r="N618" s="7" t="e">
        <v>#N/A</v>
      </c>
      <c r="O618" s="7" t="e">
        <v>#N/A</v>
      </c>
      <c r="P618" s="7" t="e">
        <v>#N/A</v>
      </c>
      <c r="Q618" s="7" t="e">
        <v>#N/A</v>
      </c>
      <c r="R618" s="7" t="e">
        <v>#N/A</v>
      </c>
      <c r="S618" s="7" t="e">
        <v>#N/A</v>
      </c>
      <c r="T618" s="7" t="e">
        <v>#N/A</v>
      </c>
      <c r="U618" s="7" t="e">
        <v>#N/A</v>
      </c>
      <c r="V618" s="7" t="e">
        <v>#N/A</v>
      </c>
      <c r="W618" s="7" t="e">
        <v>#N/A</v>
      </c>
      <c r="X618" s="7" t="e">
        <v>#N/A</v>
      </c>
      <c r="Y618" s="7">
        <v>0</v>
      </c>
      <c r="Z618" s="7">
        <f t="shared" si="73"/>
        <v>0</v>
      </c>
      <c r="AA618" s="7">
        <f t="shared" si="74"/>
        <v>0</v>
      </c>
      <c r="AB618" s="7" t="b">
        <f t="shared" si="75"/>
        <v>1</v>
      </c>
      <c r="AC618" s="7" t="b">
        <f t="shared" si="76"/>
        <v>0</v>
      </c>
      <c r="AD618" s="7" t="b">
        <f t="shared" si="77"/>
        <v>0</v>
      </c>
      <c r="AE618" s="7" t="b">
        <f t="shared" si="78"/>
        <v>0</v>
      </c>
      <c r="AF618" s="7" t="b">
        <f t="shared" si="79"/>
        <v>0</v>
      </c>
      <c r="AH618" t="b">
        <f>AND(Table252102[[#This Row],[Developmental toxicity]:[Reproductive toxicity]])</f>
        <v>0</v>
      </c>
    </row>
    <row r="619" spans="1:34" x14ac:dyDescent="0.25">
      <c r="A619" s="3">
        <f t="shared" si="72"/>
        <v>618</v>
      </c>
      <c r="B619" s="3">
        <v>13156</v>
      </c>
      <c r="C619" s="3" t="s">
        <v>996</v>
      </c>
      <c r="D619" s="3" t="s">
        <v>87</v>
      </c>
      <c r="E619" s="29" t="s">
        <v>3981</v>
      </c>
      <c r="F619" s="3" t="s">
        <v>3819</v>
      </c>
      <c r="G619" s="3" t="s">
        <v>88</v>
      </c>
      <c r="H619" s="3" t="s">
        <v>4272</v>
      </c>
      <c r="I619" s="3" t="s">
        <v>4273</v>
      </c>
      <c r="J619" s="3" t="s">
        <v>20</v>
      </c>
      <c r="K619" s="7" t="e">
        <v>#N/A</v>
      </c>
      <c r="L619" s="7">
        <v>1</v>
      </c>
      <c r="M619" s="7" t="e">
        <v>#N/A</v>
      </c>
      <c r="N619" s="7" t="e">
        <v>#N/A</v>
      </c>
      <c r="O619" s="7" t="e">
        <v>#N/A</v>
      </c>
      <c r="P619" s="7" t="e">
        <v>#N/A</v>
      </c>
      <c r="Q619" s="7" t="e">
        <v>#N/A</v>
      </c>
      <c r="R619" s="7" t="e">
        <v>#N/A</v>
      </c>
      <c r="S619" s="7" t="e">
        <v>#N/A</v>
      </c>
      <c r="T619" s="7">
        <v>1</v>
      </c>
      <c r="U619" s="7" t="e">
        <v>#N/A</v>
      </c>
      <c r="V619" s="7">
        <v>0</v>
      </c>
      <c r="W619" s="7">
        <v>1</v>
      </c>
      <c r="X619" s="7">
        <v>1</v>
      </c>
      <c r="Y619" s="7">
        <v>1</v>
      </c>
      <c r="Z619" s="7">
        <f t="shared" si="73"/>
        <v>1</v>
      </c>
      <c r="AA619" s="7">
        <f t="shared" si="74"/>
        <v>1</v>
      </c>
      <c r="AB619" s="7" t="b">
        <f t="shared" si="75"/>
        <v>1</v>
      </c>
      <c r="AC619" s="7" t="b">
        <f t="shared" si="76"/>
        <v>1</v>
      </c>
      <c r="AD619" s="7" t="b">
        <f t="shared" si="77"/>
        <v>1</v>
      </c>
      <c r="AE619" s="7" t="b">
        <f t="shared" si="78"/>
        <v>1</v>
      </c>
      <c r="AF619" s="7" t="b">
        <f t="shared" si="79"/>
        <v>1</v>
      </c>
      <c r="AH619" t="b">
        <f>AND(Table252102[[#This Row],[Developmental toxicity]:[Reproductive toxicity]])</f>
        <v>1</v>
      </c>
    </row>
    <row r="620" spans="1:34" x14ac:dyDescent="0.25">
      <c r="A620" s="3">
        <f t="shared" si="72"/>
        <v>619</v>
      </c>
      <c r="B620" s="3"/>
      <c r="C620" s="3" t="s">
        <v>10854</v>
      </c>
      <c r="D620" s="3" t="s">
        <v>10853</v>
      </c>
      <c r="E620" s="29" t="s">
        <v>13577</v>
      </c>
      <c r="F620" s="3" t="s">
        <v>13578</v>
      </c>
      <c r="G620" s="3" t="s">
        <v>10855</v>
      </c>
      <c r="H620" s="3" t="s">
        <v>10855</v>
      </c>
      <c r="I620" s="3" t="s">
        <v>13579</v>
      </c>
      <c r="J620" s="3"/>
      <c r="K620" s="7" t="e">
        <v>#N/A</v>
      </c>
      <c r="L620" s="7" t="e">
        <v>#N/A</v>
      </c>
      <c r="M620" s="7" t="e">
        <v>#N/A</v>
      </c>
      <c r="N620" s="7" t="e">
        <v>#N/A</v>
      </c>
      <c r="O620" s="7" t="e">
        <v>#N/A</v>
      </c>
      <c r="P620" s="7" t="e">
        <v>#N/A</v>
      </c>
      <c r="Q620" s="7" t="e">
        <v>#N/A</v>
      </c>
      <c r="R620" s="7" t="e">
        <v>#N/A</v>
      </c>
      <c r="S620" s="7" t="e">
        <v>#N/A</v>
      </c>
      <c r="T620" s="7" t="e">
        <v>#N/A</v>
      </c>
      <c r="U620" s="7" t="e">
        <v>#N/A</v>
      </c>
      <c r="V620" s="7" t="e">
        <v>#N/A</v>
      </c>
      <c r="W620" s="3">
        <v>1</v>
      </c>
      <c r="X620" s="3" t="e">
        <v>#N/A</v>
      </c>
      <c r="Y620" s="7" t="e">
        <v>#N/A</v>
      </c>
      <c r="Z620" s="7">
        <f t="shared" si="73"/>
        <v>1</v>
      </c>
      <c r="AA620" s="7">
        <f t="shared" si="74"/>
        <v>1</v>
      </c>
      <c r="AB620" s="7" t="b">
        <f t="shared" si="75"/>
        <v>0</v>
      </c>
      <c r="AC620" s="7" t="b">
        <f t="shared" si="76"/>
        <v>1</v>
      </c>
      <c r="AD620" s="7" t="b">
        <f t="shared" si="77"/>
        <v>0</v>
      </c>
      <c r="AE620" s="7" t="b">
        <f t="shared" si="78"/>
        <v>1</v>
      </c>
      <c r="AF620" s="7" t="b">
        <f t="shared" si="79"/>
        <v>0</v>
      </c>
      <c r="AH620" t="b">
        <f>AND(Table252102[[#This Row],[Developmental toxicity]:[Reproductive toxicity]])</f>
        <v>0</v>
      </c>
    </row>
    <row r="621" spans="1:34" x14ac:dyDescent="0.25">
      <c r="A621" s="3">
        <f t="shared" si="72"/>
        <v>620</v>
      </c>
      <c r="B621" s="3" t="s">
        <v>1440</v>
      </c>
      <c r="C621" s="3" t="s">
        <v>2390</v>
      </c>
      <c r="D621" s="3" t="s">
        <v>3316</v>
      </c>
      <c r="E621" s="29" t="s">
        <v>7667</v>
      </c>
      <c r="F621" s="3" t="s">
        <v>8508</v>
      </c>
      <c r="G621" s="3" t="s">
        <v>9866</v>
      </c>
      <c r="H621" s="3" t="s">
        <v>9866</v>
      </c>
      <c r="I621" s="3" t="s">
        <v>9867</v>
      </c>
      <c r="J621" s="3"/>
      <c r="K621" s="7" t="e">
        <v>#N/A</v>
      </c>
      <c r="L621" s="7" t="e">
        <v>#N/A</v>
      </c>
      <c r="M621" s="7" t="e">
        <v>#N/A</v>
      </c>
      <c r="N621" s="7" t="e">
        <v>#N/A</v>
      </c>
      <c r="O621" s="7" t="e">
        <v>#N/A</v>
      </c>
      <c r="P621" s="7" t="e">
        <v>#N/A</v>
      </c>
      <c r="Q621" s="7" t="e">
        <v>#N/A</v>
      </c>
      <c r="R621" s="7" t="e">
        <v>#N/A</v>
      </c>
      <c r="S621" s="7" t="e">
        <v>#N/A</v>
      </c>
      <c r="T621" s="7">
        <v>1</v>
      </c>
      <c r="U621" s="7" t="e">
        <v>#N/A</v>
      </c>
      <c r="V621" s="7" t="e">
        <v>#N/A</v>
      </c>
      <c r="W621" s="7">
        <v>1</v>
      </c>
      <c r="X621" s="7" t="e">
        <v>#N/A</v>
      </c>
      <c r="Y621" s="7">
        <v>1</v>
      </c>
      <c r="Z621" s="7">
        <f t="shared" si="73"/>
        <v>1</v>
      </c>
      <c r="AA621" s="7">
        <f t="shared" si="74"/>
        <v>1</v>
      </c>
      <c r="AB621" s="7" t="b">
        <f t="shared" si="75"/>
        <v>1</v>
      </c>
      <c r="AC621" s="7" t="b">
        <f t="shared" si="76"/>
        <v>1</v>
      </c>
      <c r="AD621" s="7" t="b">
        <f t="shared" si="77"/>
        <v>1</v>
      </c>
      <c r="AE621" s="7" t="b">
        <f t="shared" si="78"/>
        <v>1</v>
      </c>
      <c r="AF621" s="7" t="b">
        <f t="shared" si="79"/>
        <v>0</v>
      </c>
      <c r="AH621" t="b">
        <f>AND(Table252102[[#This Row],[Developmental toxicity]:[Reproductive toxicity]])</f>
        <v>1</v>
      </c>
    </row>
    <row r="622" spans="1:34" x14ac:dyDescent="0.25">
      <c r="A622" s="3">
        <f t="shared" si="72"/>
        <v>621</v>
      </c>
      <c r="B622" s="3"/>
      <c r="C622" s="3" t="s">
        <v>20648</v>
      </c>
      <c r="D622" s="3" t="s">
        <v>19322</v>
      </c>
      <c r="E622" s="29" t="s">
        <v>20403</v>
      </c>
      <c r="F622" s="3" t="s">
        <v>20073</v>
      </c>
      <c r="G622" s="3" t="s">
        <v>20074</v>
      </c>
      <c r="H622" s="3" t="s">
        <v>20074</v>
      </c>
      <c r="I622" s="3" t="s">
        <v>20075</v>
      </c>
      <c r="J622" s="3" t="s">
        <v>20</v>
      </c>
      <c r="K622" s="7" t="e">
        <v>#N/A</v>
      </c>
      <c r="L622" s="7" t="e">
        <v>#N/A</v>
      </c>
      <c r="M622" s="7" t="e">
        <v>#N/A</v>
      </c>
      <c r="N622" s="7" t="e">
        <v>#N/A</v>
      </c>
      <c r="O622" s="7" t="e">
        <v>#N/A</v>
      </c>
      <c r="P622" s="7" t="e">
        <v>#N/A</v>
      </c>
      <c r="Q622" s="7" t="e">
        <v>#N/A</v>
      </c>
      <c r="R622" s="7" t="e">
        <v>#N/A</v>
      </c>
      <c r="S622" s="7" t="e">
        <v>#N/A</v>
      </c>
      <c r="T622" s="7" t="e">
        <v>#N/A</v>
      </c>
      <c r="U622" s="7" t="e">
        <v>#N/A</v>
      </c>
      <c r="V622" s="7" t="e">
        <v>#N/A</v>
      </c>
      <c r="W622" s="7" t="e">
        <v>#N/A</v>
      </c>
      <c r="X622" s="7">
        <v>1</v>
      </c>
      <c r="Y622" s="7" t="e">
        <v>#N/A</v>
      </c>
      <c r="Z622" s="7">
        <f t="shared" si="73"/>
        <v>1</v>
      </c>
      <c r="AA622" s="7">
        <f t="shared" si="74"/>
        <v>1</v>
      </c>
      <c r="AB622" s="7" t="b">
        <f t="shared" si="75"/>
        <v>1</v>
      </c>
      <c r="AC622" s="7" t="b">
        <f t="shared" si="76"/>
        <v>0</v>
      </c>
      <c r="AD622" s="7" t="b">
        <f t="shared" si="77"/>
        <v>0</v>
      </c>
      <c r="AE622" s="7" t="b">
        <f t="shared" si="78"/>
        <v>0</v>
      </c>
      <c r="AF622" s="7" t="b">
        <f t="shared" si="79"/>
        <v>0</v>
      </c>
      <c r="AH622" t="b">
        <f>AND(Table252102[[#This Row],[Developmental toxicity]:[Reproductive toxicity]])</f>
        <v>0</v>
      </c>
    </row>
    <row r="623" spans="1:34" x14ac:dyDescent="0.25">
      <c r="A623" s="3">
        <f t="shared" si="72"/>
        <v>622</v>
      </c>
      <c r="B623" s="3" t="s">
        <v>1440</v>
      </c>
      <c r="C623" s="3" t="s">
        <v>2652</v>
      </c>
      <c r="D623" s="3" t="s">
        <v>3614</v>
      </c>
      <c r="E623" s="29" t="s">
        <v>7925</v>
      </c>
      <c r="F623" s="3" t="s">
        <v>8764</v>
      </c>
      <c r="G623" s="3" t="s">
        <v>10443</v>
      </c>
      <c r="H623" s="3" t="s">
        <v>10443</v>
      </c>
      <c r="I623" s="3" t="s">
        <v>10444</v>
      </c>
      <c r="J623" s="3"/>
      <c r="K623" s="7" t="e">
        <v>#N/A</v>
      </c>
      <c r="L623" s="7" t="e">
        <v>#N/A</v>
      </c>
      <c r="M623" s="7" t="e">
        <v>#N/A</v>
      </c>
      <c r="N623" s="7" t="e">
        <v>#N/A</v>
      </c>
      <c r="O623" s="7" t="e">
        <v>#N/A</v>
      </c>
      <c r="P623" s="7" t="e">
        <v>#N/A</v>
      </c>
      <c r="Q623" s="7" t="e">
        <v>#N/A</v>
      </c>
      <c r="R623" s="7" t="e">
        <v>#N/A</v>
      </c>
      <c r="S623" s="7" t="e">
        <v>#N/A</v>
      </c>
      <c r="T623" s="7">
        <v>1</v>
      </c>
      <c r="U623" s="7" t="e">
        <v>#N/A</v>
      </c>
      <c r="V623" s="7" t="e">
        <v>#N/A</v>
      </c>
      <c r="W623" s="7" t="e">
        <v>#N/A</v>
      </c>
      <c r="X623" s="7" t="e">
        <v>#N/A</v>
      </c>
      <c r="Y623" s="7" t="e">
        <v>#N/A</v>
      </c>
      <c r="Z623" s="7">
        <f t="shared" si="73"/>
        <v>1</v>
      </c>
      <c r="AA623" s="7">
        <f t="shared" si="74"/>
        <v>1</v>
      </c>
      <c r="AB623" s="7" t="b">
        <f t="shared" si="75"/>
        <v>1</v>
      </c>
      <c r="AC623" s="7" t="b">
        <f t="shared" si="76"/>
        <v>0</v>
      </c>
      <c r="AD623" s="7" t="b">
        <f t="shared" si="77"/>
        <v>1</v>
      </c>
      <c r="AE623" s="7" t="b">
        <f t="shared" si="78"/>
        <v>0</v>
      </c>
      <c r="AF623" s="7" t="b">
        <f t="shared" si="79"/>
        <v>0</v>
      </c>
      <c r="AH623" t="b">
        <f>AND(Table252102[[#This Row],[Developmental toxicity]:[Reproductive toxicity]])</f>
        <v>0</v>
      </c>
    </row>
    <row r="624" spans="1:34" x14ac:dyDescent="0.25">
      <c r="A624" s="3">
        <f t="shared" si="72"/>
        <v>623</v>
      </c>
      <c r="B624" s="3" t="s">
        <v>1440</v>
      </c>
      <c r="C624" s="3" t="s">
        <v>2638</v>
      </c>
      <c r="D624" s="3" t="s">
        <v>3599</v>
      </c>
      <c r="E624" s="12" t="s">
        <v>7911</v>
      </c>
      <c r="F624" t="s">
        <v>8750</v>
      </c>
      <c r="G624" t="s">
        <v>10410</v>
      </c>
      <c r="H624" t="s">
        <v>10410</v>
      </c>
      <c r="I624" t="s">
        <v>10411</v>
      </c>
      <c r="J624" s="3"/>
      <c r="K624" s="7" t="e">
        <v>#N/A</v>
      </c>
      <c r="L624" s="7" t="e">
        <v>#N/A</v>
      </c>
      <c r="M624" s="7" t="e">
        <v>#N/A</v>
      </c>
      <c r="N624" s="7" t="e">
        <v>#N/A</v>
      </c>
      <c r="O624" s="7" t="e">
        <v>#N/A</v>
      </c>
      <c r="P624" s="7" t="e">
        <v>#N/A</v>
      </c>
      <c r="Q624" s="7" t="e">
        <v>#N/A</v>
      </c>
      <c r="R624" s="7" t="e">
        <v>#N/A</v>
      </c>
      <c r="S624" s="7" t="e">
        <v>#N/A</v>
      </c>
      <c r="T624" s="7">
        <v>0</v>
      </c>
      <c r="U624" s="7" t="e">
        <v>#N/A</v>
      </c>
      <c r="V624" s="7" t="e">
        <v>#N/A</v>
      </c>
      <c r="W624" s="7" t="e">
        <v>#N/A</v>
      </c>
      <c r="X624" s="7" t="e">
        <v>#N/A</v>
      </c>
      <c r="Y624" s="7" t="e">
        <v>#N/A</v>
      </c>
      <c r="Z624" s="7">
        <f t="shared" si="73"/>
        <v>0</v>
      </c>
      <c r="AA624" s="7">
        <f t="shared" si="74"/>
        <v>0</v>
      </c>
      <c r="AB624" s="7" t="b">
        <f t="shared" si="75"/>
        <v>1</v>
      </c>
      <c r="AC624" s="7" t="b">
        <f t="shared" si="76"/>
        <v>0</v>
      </c>
      <c r="AD624" s="7" t="b">
        <f t="shared" si="77"/>
        <v>1</v>
      </c>
      <c r="AE624" s="7" t="b">
        <f t="shared" si="78"/>
        <v>0</v>
      </c>
      <c r="AF624" s="7" t="b">
        <f t="shared" si="79"/>
        <v>0</v>
      </c>
      <c r="AH624" t="b">
        <f>AND(Table252102[[#This Row],[Developmental toxicity]:[Reproductive toxicity]])</f>
        <v>0</v>
      </c>
    </row>
    <row r="625" spans="1:34" x14ac:dyDescent="0.25">
      <c r="A625" s="3">
        <f t="shared" si="72"/>
        <v>624</v>
      </c>
      <c r="B625" s="3" t="s">
        <v>1440</v>
      </c>
      <c r="C625" s="3" t="s">
        <v>2155</v>
      </c>
      <c r="D625" s="3" t="s">
        <v>3049</v>
      </c>
      <c r="E625" s="29" t="s">
        <v>7435</v>
      </c>
      <c r="F625" s="3" t="s">
        <v>8283</v>
      </c>
      <c r="G625" s="3" t="s">
        <v>9362</v>
      </c>
      <c r="H625" s="3" t="s">
        <v>9362</v>
      </c>
      <c r="I625" s="3" t="s">
        <v>9363</v>
      </c>
      <c r="J625" s="3"/>
      <c r="K625" s="7" t="e">
        <v>#N/A</v>
      </c>
      <c r="L625" s="7" t="e">
        <v>#N/A</v>
      </c>
      <c r="M625" s="7" t="e">
        <v>#N/A</v>
      </c>
      <c r="N625" s="7" t="e">
        <v>#N/A</v>
      </c>
      <c r="O625" s="7" t="e">
        <v>#N/A</v>
      </c>
      <c r="P625" s="7" t="e">
        <v>#N/A</v>
      </c>
      <c r="Q625" s="7" t="e">
        <v>#N/A</v>
      </c>
      <c r="R625" s="7" t="e">
        <v>#N/A</v>
      </c>
      <c r="S625" s="7" t="e">
        <v>#N/A</v>
      </c>
      <c r="T625" s="7">
        <v>1</v>
      </c>
      <c r="U625" s="7" t="e">
        <v>#N/A</v>
      </c>
      <c r="V625" s="7" t="e">
        <v>#N/A</v>
      </c>
      <c r="W625" s="7" t="e">
        <v>#N/A</v>
      </c>
      <c r="X625" s="7" t="e">
        <v>#N/A</v>
      </c>
      <c r="Y625" s="7" t="e">
        <v>#N/A</v>
      </c>
      <c r="Z625" s="7">
        <f t="shared" si="73"/>
        <v>1</v>
      </c>
      <c r="AA625" s="7">
        <f t="shared" si="74"/>
        <v>1</v>
      </c>
      <c r="AB625" s="7" t="b">
        <f t="shared" si="75"/>
        <v>1</v>
      </c>
      <c r="AC625" s="7" t="b">
        <f t="shared" si="76"/>
        <v>0</v>
      </c>
      <c r="AD625" s="7" t="b">
        <f t="shared" si="77"/>
        <v>1</v>
      </c>
      <c r="AE625" s="7" t="b">
        <f t="shared" si="78"/>
        <v>0</v>
      </c>
      <c r="AF625" s="7" t="b">
        <f t="shared" si="79"/>
        <v>0</v>
      </c>
      <c r="AH625" t="b">
        <f>AND(Table252102[[#This Row],[Developmental toxicity]:[Reproductive toxicity]])</f>
        <v>0</v>
      </c>
    </row>
    <row r="626" spans="1:34" x14ac:dyDescent="0.25">
      <c r="A626" s="3">
        <f t="shared" si="72"/>
        <v>625</v>
      </c>
      <c r="B626" s="3">
        <v>12688</v>
      </c>
      <c r="C626" s="3" t="s">
        <v>4168</v>
      </c>
      <c r="D626" s="3" t="s">
        <v>294</v>
      </c>
      <c r="E626" s="29" t="s">
        <v>4093</v>
      </c>
      <c r="F626" s="3" t="s">
        <v>3915</v>
      </c>
      <c r="G626" s="3" t="s">
        <v>4494</v>
      </c>
      <c r="H626" s="3" t="s">
        <v>4494</v>
      </c>
      <c r="I626" s="3" t="s">
        <v>4495</v>
      </c>
      <c r="J626" s="3" t="s">
        <v>283</v>
      </c>
      <c r="K626" s="7">
        <v>1</v>
      </c>
      <c r="L626" s="7" t="e">
        <v>#N/A</v>
      </c>
      <c r="M626" s="7" t="e">
        <v>#N/A</v>
      </c>
      <c r="N626" s="7" t="e">
        <v>#N/A</v>
      </c>
      <c r="O626" s="7" t="e">
        <v>#N/A</v>
      </c>
      <c r="P626" s="7" t="e">
        <v>#N/A</v>
      </c>
      <c r="Q626" s="7" t="e">
        <v>#N/A</v>
      </c>
      <c r="R626" s="7" t="e">
        <v>#N/A</v>
      </c>
      <c r="S626" s="7" t="e">
        <v>#N/A</v>
      </c>
      <c r="T626" s="7" t="e">
        <v>#N/A</v>
      </c>
      <c r="U626" s="7" t="e">
        <v>#N/A</v>
      </c>
      <c r="V626" s="7" t="e">
        <v>#N/A</v>
      </c>
      <c r="W626" s="7" t="e">
        <v>#N/A</v>
      </c>
      <c r="X626" s="7" t="e">
        <v>#N/A</v>
      </c>
      <c r="Y626" s="7" t="e">
        <v>#N/A</v>
      </c>
      <c r="Z626" s="7">
        <f t="shared" si="73"/>
        <v>1</v>
      </c>
      <c r="AA626" s="7">
        <f t="shared" si="74"/>
        <v>1</v>
      </c>
      <c r="AB626" s="7" t="b">
        <f t="shared" si="75"/>
        <v>1</v>
      </c>
      <c r="AC626" s="7" t="b">
        <f t="shared" si="76"/>
        <v>0</v>
      </c>
      <c r="AD626" s="7" t="b">
        <f t="shared" si="77"/>
        <v>0</v>
      </c>
      <c r="AE626" s="7" t="b">
        <f t="shared" si="78"/>
        <v>1</v>
      </c>
      <c r="AF626" s="7" t="b">
        <f t="shared" si="79"/>
        <v>0</v>
      </c>
      <c r="AH626" t="b">
        <f>AND(Table252102[[#This Row],[Developmental toxicity]:[Reproductive toxicity]])</f>
        <v>0</v>
      </c>
    </row>
    <row r="627" spans="1:34" x14ac:dyDescent="0.25">
      <c r="A627" s="3">
        <f t="shared" si="72"/>
        <v>626</v>
      </c>
      <c r="B627" s="3"/>
      <c r="C627" s="3" t="s">
        <v>10872</v>
      </c>
      <c r="D627" s="3" t="s">
        <v>10871</v>
      </c>
      <c r="E627" s="29" t="s">
        <v>13603</v>
      </c>
      <c r="F627" s="3" t="s">
        <v>13604</v>
      </c>
      <c r="G627" s="3" t="s">
        <v>13605</v>
      </c>
      <c r="H627" s="3" t="s">
        <v>13606</v>
      </c>
      <c r="I627" s="3" t="s">
        <v>13607</v>
      </c>
      <c r="J627" s="3"/>
      <c r="K627" s="7" t="e">
        <v>#N/A</v>
      </c>
      <c r="L627" s="7" t="e">
        <v>#N/A</v>
      </c>
      <c r="M627" s="7" t="e">
        <v>#N/A</v>
      </c>
      <c r="N627" s="7" t="e">
        <v>#N/A</v>
      </c>
      <c r="O627" s="7" t="e">
        <v>#N/A</v>
      </c>
      <c r="P627" s="7" t="e">
        <v>#N/A</v>
      </c>
      <c r="Q627" s="7" t="e">
        <v>#N/A</v>
      </c>
      <c r="R627" s="7" t="e">
        <v>#N/A</v>
      </c>
      <c r="S627" s="7" t="e">
        <v>#N/A</v>
      </c>
      <c r="T627" s="7" t="e">
        <v>#N/A</v>
      </c>
      <c r="U627" s="7" t="e">
        <v>#N/A</v>
      </c>
      <c r="V627" s="7" t="e">
        <v>#N/A</v>
      </c>
      <c r="W627" s="3">
        <v>1</v>
      </c>
      <c r="X627" s="3">
        <v>1</v>
      </c>
      <c r="Y627" s="7" t="e">
        <v>#N/A</v>
      </c>
      <c r="Z627" s="7">
        <f t="shared" si="73"/>
        <v>1</v>
      </c>
      <c r="AA627" s="7">
        <f t="shared" si="74"/>
        <v>1</v>
      </c>
      <c r="AB627" s="7" t="b">
        <f t="shared" si="75"/>
        <v>1</v>
      </c>
      <c r="AC627" s="7" t="b">
        <f t="shared" si="76"/>
        <v>1</v>
      </c>
      <c r="AD627" s="7" t="b">
        <f t="shared" si="77"/>
        <v>0</v>
      </c>
      <c r="AE627" s="7" t="b">
        <f t="shared" si="78"/>
        <v>1</v>
      </c>
      <c r="AF627" s="7" t="b">
        <f t="shared" si="79"/>
        <v>0</v>
      </c>
      <c r="AH627" t="b">
        <f>AND(Table252102[[#This Row],[Developmental toxicity]:[Reproductive toxicity]])</f>
        <v>1</v>
      </c>
    </row>
    <row r="628" spans="1:34" x14ac:dyDescent="0.25">
      <c r="A628" s="3">
        <f t="shared" si="72"/>
        <v>627</v>
      </c>
      <c r="B628" s="3">
        <v>12617</v>
      </c>
      <c r="C628" t="s">
        <v>4160</v>
      </c>
      <c r="D628" s="3" t="s">
        <v>286</v>
      </c>
      <c r="E628" s="12" t="s">
        <v>4085</v>
      </c>
      <c r="F628" t="s">
        <v>3907</v>
      </c>
      <c r="G628" t="s">
        <v>4478</v>
      </c>
      <c r="H628" t="s">
        <v>4478</v>
      </c>
      <c r="I628" t="s">
        <v>4479</v>
      </c>
      <c r="J628" s="3" t="s">
        <v>283</v>
      </c>
      <c r="K628" s="7" t="e">
        <v>#N/A</v>
      </c>
      <c r="L628" s="7" t="e">
        <v>#N/A</v>
      </c>
      <c r="M628" s="3" t="e">
        <v>#N/A</v>
      </c>
      <c r="N628" s="7" t="e">
        <v>#N/A</v>
      </c>
      <c r="O628" s="7" t="e">
        <v>#N/A</v>
      </c>
      <c r="P628" s="3" t="e">
        <v>#N/A</v>
      </c>
      <c r="Q628" s="3" t="e">
        <v>#N/A</v>
      </c>
      <c r="R628" s="7" t="e">
        <v>#N/A</v>
      </c>
      <c r="S628" s="3" t="e">
        <v>#N/A</v>
      </c>
      <c r="T628" s="3" t="e">
        <v>#N/A</v>
      </c>
      <c r="U628" s="7" t="e">
        <v>#N/A</v>
      </c>
      <c r="V628" s="7" t="e">
        <v>#N/A</v>
      </c>
      <c r="W628" s="3" t="e">
        <v>#N/A</v>
      </c>
      <c r="X628" s="3">
        <v>1</v>
      </c>
      <c r="Y628" s="7" t="e">
        <v>#N/A</v>
      </c>
      <c r="Z628" s="7">
        <f t="shared" si="73"/>
        <v>1</v>
      </c>
      <c r="AA628" s="7">
        <f t="shared" si="74"/>
        <v>1</v>
      </c>
      <c r="AB628" s="7" t="b">
        <f t="shared" si="75"/>
        <v>1</v>
      </c>
      <c r="AC628" s="7" t="b">
        <f t="shared" si="76"/>
        <v>0</v>
      </c>
      <c r="AD628" s="7" t="b">
        <f t="shared" si="77"/>
        <v>0</v>
      </c>
      <c r="AE628" s="7" t="b">
        <f t="shared" si="78"/>
        <v>0</v>
      </c>
      <c r="AF628" s="7" t="b">
        <f t="shared" si="79"/>
        <v>0</v>
      </c>
      <c r="AH628" t="b">
        <f>AND(Table252102[[#This Row],[Developmental toxicity]:[Reproductive toxicity]])</f>
        <v>0</v>
      </c>
    </row>
    <row r="629" spans="1:34" x14ac:dyDescent="0.25">
      <c r="A629" s="3">
        <f t="shared" si="72"/>
        <v>628</v>
      </c>
      <c r="B629" s="3">
        <v>12619</v>
      </c>
      <c r="C629" t="s">
        <v>4162</v>
      </c>
      <c r="D629" s="3" t="s">
        <v>288</v>
      </c>
      <c r="E629" s="12" t="s">
        <v>4087</v>
      </c>
      <c r="F629" t="s">
        <v>3909</v>
      </c>
      <c r="G629" t="s">
        <v>4482</v>
      </c>
      <c r="H629" t="s">
        <v>4482</v>
      </c>
      <c r="I629" t="s">
        <v>4483</v>
      </c>
      <c r="J629" s="3" t="s">
        <v>283</v>
      </c>
      <c r="K629" s="7" t="e">
        <v>#N/A</v>
      </c>
      <c r="L629" s="7" t="e">
        <v>#N/A</v>
      </c>
      <c r="M629" s="3" t="e">
        <v>#N/A</v>
      </c>
      <c r="N629" s="7" t="e">
        <v>#N/A</v>
      </c>
      <c r="O629" s="7" t="e">
        <v>#N/A</v>
      </c>
      <c r="P629" s="3" t="e">
        <v>#N/A</v>
      </c>
      <c r="Q629" s="3" t="e">
        <v>#N/A</v>
      </c>
      <c r="R629" s="7" t="e">
        <v>#N/A</v>
      </c>
      <c r="S629" s="3" t="e">
        <v>#N/A</v>
      </c>
      <c r="T629" s="3" t="e">
        <v>#N/A</v>
      </c>
      <c r="U629" s="7" t="e">
        <v>#N/A</v>
      </c>
      <c r="V629" s="7" t="e">
        <v>#N/A</v>
      </c>
      <c r="W629" s="3" t="e">
        <v>#N/A</v>
      </c>
      <c r="X629" s="3">
        <v>1</v>
      </c>
      <c r="Y629" s="7" t="e">
        <v>#N/A</v>
      </c>
      <c r="Z629" s="7">
        <f t="shared" si="73"/>
        <v>1</v>
      </c>
      <c r="AA629" s="7">
        <f t="shared" si="74"/>
        <v>1</v>
      </c>
      <c r="AB629" s="7" t="b">
        <f t="shared" si="75"/>
        <v>1</v>
      </c>
      <c r="AC629" s="7" t="b">
        <f t="shared" si="76"/>
        <v>0</v>
      </c>
      <c r="AD629" s="7" t="b">
        <f t="shared" si="77"/>
        <v>0</v>
      </c>
      <c r="AE629" s="7" t="b">
        <f t="shared" si="78"/>
        <v>0</v>
      </c>
      <c r="AF629" s="7" t="b">
        <f t="shared" si="79"/>
        <v>0</v>
      </c>
      <c r="AH629" t="b">
        <f>AND(Table252102[[#This Row],[Developmental toxicity]:[Reproductive toxicity]])</f>
        <v>0</v>
      </c>
    </row>
    <row r="630" spans="1:34" x14ac:dyDescent="0.25">
      <c r="A630" s="3">
        <f t="shared" si="72"/>
        <v>629</v>
      </c>
      <c r="B630" s="3" t="s">
        <v>1440</v>
      </c>
      <c r="C630" s="3" t="s">
        <v>2594</v>
      </c>
      <c r="D630" s="3" t="s">
        <v>3550</v>
      </c>
      <c r="E630" s="12" t="s">
        <v>7868</v>
      </c>
      <c r="F630" t="s">
        <v>8707</v>
      </c>
      <c r="G630" t="s">
        <v>10311</v>
      </c>
      <c r="H630" t="s">
        <v>10312</v>
      </c>
      <c r="I630" t="s">
        <v>10313</v>
      </c>
      <c r="J630" s="3"/>
      <c r="K630" s="7" t="e">
        <v>#N/A</v>
      </c>
      <c r="L630" s="7" t="e">
        <v>#N/A</v>
      </c>
      <c r="M630" s="7" t="e">
        <v>#N/A</v>
      </c>
      <c r="N630" s="7" t="e">
        <v>#N/A</v>
      </c>
      <c r="O630" s="7" t="e">
        <v>#N/A</v>
      </c>
      <c r="P630" s="7" t="e">
        <v>#N/A</v>
      </c>
      <c r="Q630" s="7" t="e">
        <v>#N/A</v>
      </c>
      <c r="R630" s="7" t="e">
        <v>#N/A</v>
      </c>
      <c r="S630" s="7" t="e">
        <v>#N/A</v>
      </c>
      <c r="T630" s="7">
        <v>0</v>
      </c>
      <c r="U630" s="7" t="e">
        <v>#N/A</v>
      </c>
      <c r="V630" s="7" t="e">
        <v>#N/A</v>
      </c>
      <c r="W630" s="7" t="e">
        <v>#N/A</v>
      </c>
      <c r="X630" s="7" t="e">
        <v>#N/A</v>
      </c>
      <c r="Y630" s="7" t="e">
        <v>#N/A</v>
      </c>
      <c r="Z630" s="7">
        <f t="shared" si="73"/>
        <v>0</v>
      </c>
      <c r="AA630" s="7">
        <f t="shared" si="74"/>
        <v>0</v>
      </c>
      <c r="AB630" s="7" t="b">
        <f t="shared" si="75"/>
        <v>1</v>
      </c>
      <c r="AC630" s="7" t="b">
        <f t="shared" si="76"/>
        <v>0</v>
      </c>
      <c r="AD630" s="7" t="b">
        <f t="shared" si="77"/>
        <v>1</v>
      </c>
      <c r="AE630" s="7" t="b">
        <f t="shared" si="78"/>
        <v>0</v>
      </c>
      <c r="AF630" s="7" t="b">
        <f t="shared" si="79"/>
        <v>0</v>
      </c>
      <c r="AH630" t="b">
        <f>AND(Table252102[[#This Row],[Developmental toxicity]:[Reproductive toxicity]])</f>
        <v>0</v>
      </c>
    </row>
    <row r="631" spans="1:34" x14ac:dyDescent="0.25">
      <c r="A631" s="3">
        <f t="shared" si="72"/>
        <v>630</v>
      </c>
      <c r="B631" s="3"/>
      <c r="C631" s="3" t="s">
        <v>11800</v>
      </c>
      <c r="D631" s="3" t="s">
        <v>11799</v>
      </c>
      <c r="E631" s="29" t="s">
        <v>15343</v>
      </c>
      <c r="F631" s="3" t="s">
        <v>15344</v>
      </c>
      <c r="G631" s="3" t="s">
        <v>15345</v>
      </c>
      <c r="H631" s="3" t="s">
        <v>15345</v>
      </c>
      <c r="I631" s="3" t="s">
        <v>15346</v>
      </c>
      <c r="J631" s="3"/>
      <c r="K631" s="7" t="e">
        <v>#N/A</v>
      </c>
      <c r="L631" s="7" t="e">
        <v>#N/A</v>
      </c>
      <c r="M631" s="7" t="e">
        <v>#N/A</v>
      </c>
      <c r="N631" s="7" t="e">
        <v>#N/A</v>
      </c>
      <c r="O631" s="7" t="e">
        <v>#N/A</v>
      </c>
      <c r="P631" s="7" t="e">
        <v>#N/A</v>
      </c>
      <c r="Q631" s="7" t="e">
        <v>#N/A</v>
      </c>
      <c r="R631" s="7" t="e">
        <v>#N/A</v>
      </c>
      <c r="S631" s="7" t="e">
        <v>#N/A</v>
      </c>
      <c r="T631" s="7" t="e">
        <v>#N/A</v>
      </c>
      <c r="U631" s="7" t="e">
        <v>#N/A</v>
      </c>
      <c r="V631" s="7" t="e">
        <v>#N/A</v>
      </c>
      <c r="W631" s="3">
        <v>1</v>
      </c>
      <c r="X631" s="3" t="e">
        <v>#N/A</v>
      </c>
      <c r="Y631" s="7" t="e">
        <v>#N/A</v>
      </c>
      <c r="Z631" s="7">
        <f t="shared" si="73"/>
        <v>1</v>
      </c>
      <c r="AA631" s="7">
        <f t="shared" si="74"/>
        <v>1</v>
      </c>
      <c r="AB631" s="7" t="b">
        <f t="shared" si="75"/>
        <v>0</v>
      </c>
      <c r="AC631" s="7" t="b">
        <f t="shared" si="76"/>
        <v>1</v>
      </c>
      <c r="AD631" s="7" t="b">
        <f t="shared" si="77"/>
        <v>0</v>
      </c>
      <c r="AE631" s="7" t="b">
        <f t="shared" si="78"/>
        <v>1</v>
      </c>
      <c r="AF631" s="7" t="b">
        <f t="shared" si="79"/>
        <v>0</v>
      </c>
      <c r="AH631" t="b">
        <f>AND(Table252102[[#This Row],[Developmental toxicity]:[Reproductive toxicity]])</f>
        <v>0</v>
      </c>
    </row>
    <row r="632" spans="1:34" x14ac:dyDescent="0.25">
      <c r="A632" s="3">
        <f t="shared" si="72"/>
        <v>631</v>
      </c>
      <c r="B632" s="3" t="s">
        <v>1440</v>
      </c>
      <c r="C632" s="3" t="s">
        <v>2595</v>
      </c>
      <c r="D632" s="3" t="s">
        <v>3551</v>
      </c>
      <c r="E632" s="12" t="s">
        <v>7869</v>
      </c>
      <c r="F632" t="s">
        <v>8708</v>
      </c>
      <c r="G632" t="s">
        <v>10314</v>
      </c>
      <c r="H632" t="s">
        <v>10315</v>
      </c>
      <c r="I632" t="s">
        <v>10316</v>
      </c>
      <c r="J632" s="3"/>
      <c r="K632" s="7" t="e">
        <v>#N/A</v>
      </c>
      <c r="L632" s="7" t="e">
        <v>#N/A</v>
      </c>
      <c r="M632" s="7" t="e">
        <v>#N/A</v>
      </c>
      <c r="N632" s="7" t="e">
        <v>#N/A</v>
      </c>
      <c r="O632" s="7" t="e">
        <v>#N/A</v>
      </c>
      <c r="P632" s="7" t="e">
        <v>#N/A</v>
      </c>
      <c r="Q632" s="7" t="e">
        <v>#N/A</v>
      </c>
      <c r="R632" s="7" t="e">
        <v>#N/A</v>
      </c>
      <c r="S632" s="7" t="e">
        <v>#N/A</v>
      </c>
      <c r="T632" s="7">
        <v>0</v>
      </c>
      <c r="U632" s="7" t="e">
        <v>#N/A</v>
      </c>
      <c r="V632" s="7" t="e">
        <v>#N/A</v>
      </c>
      <c r="W632" s="7" t="e">
        <v>#N/A</v>
      </c>
      <c r="X632" s="7" t="e">
        <v>#N/A</v>
      </c>
      <c r="Y632" s="7" t="e">
        <v>#N/A</v>
      </c>
      <c r="Z632" s="7">
        <f t="shared" si="73"/>
        <v>0</v>
      </c>
      <c r="AA632" s="7">
        <f t="shared" si="74"/>
        <v>0</v>
      </c>
      <c r="AB632" s="7" t="b">
        <f t="shared" si="75"/>
        <v>1</v>
      </c>
      <c r="AC632" s="7" t="b">
        <f t="shared" si="76"/>
        <v>0</v>
      </c>
      <c r="AD632" s="7" t="b">
        <f t="shared" si="77"/>
        <v>1</v>
      </c>
      <c r="AE632" s="7" t="b">
        <f t="shared" si="78"/>
        <v>0</v>
      </c>
      <c r="AF632" s="7" t="b">
        <f t="shared" si="79"/>
        <v>0</v>
      </c>
      <c r="AH632" t="b">
        <f>AND(Table252102[[#This Row],[Developmental toxicity]:[Reproductive toxicity]])</f>
        <v>0</v>
      </c>
    </row>
    <row r="633" spans="1:34" x14ac:dyDescent="0.25">
      <c r="A633" s="3">
        <f t="shared" si="72"/>
        <v>632</v>
      </c>
      <c r="B633" s="3" t="s">
        <v>1440</v>
      </c>
      <c r="C633" s="3" t="s">
        <v>2384</v>
      </c>
      <c r="D633" s="3" t="s">
        <v>3310</v>
      </c>
      <c r="E633" s="29" t="s">
        <v>7661</v>
      </c>
      <c r="F633" s="3" t="s">
        <v>8502</v>
      </c>
      <c r="G633" s="3" t="s">
        <v>9854</v>
      </c>
      <c r="H633" s="3" t="s">
        <v>9854</v>
      </c>
      <c r="I633" s="3" t="s">
        <v>9855</v>
      </c>
      <c r="J633" s="3"/>
      <c r="K633" s="7" t="e">
        <v>#N/A</v>
      </c>
      <c r="L633" s="7" t="e">
        <v>#N/A</v>
      </c>
      <c r="M633" s="7" t="e">
        <v>#N/A</v>
      </c>
      <c r="N633" s="7" t="e">
        <v>#N/A</v>
      </c>
      <c r="O633" s="7" t="e">
        <v>#N/A</v>
      </c>
      <c r="P633" s="7" t="e">
        <v>#N/A</v>
      </c>
      <c r="Q633" s="7" t="e">
        <v>#N/A</v>
      </c>
      <c r="R633" s="7" t="e">
        <v>#N/A</v>
      </c>
      <c r="S633" s="7" t="e">
        <v>#N/A</v>
      </c>
      <c r="T633" s="7">
        <v>1</v>
      </c>
      <c r="U633" s="7" t="e">
        <v>#N/A</v>
      </c>
      <c r="V633" s="7" t="e">
        <v>#N/A</v>
      </c>
      <c r="W633" s="7" t="e">
        <v>#N/A</v>
      </c>
      <c r="X633" s="7" t="e">
        <v>#N/A</v>
      </c>
      <c r="Y633" s="7" t="e">
        <v>#N/A</v>
      </c>
      <c r="Z633" s="7">
        <f t="shared" si="73"/>
        <v>1</v>
      </c>
      <c r="AA633" s="7">
        <f t="shared" si="74"/>
        <v>1</v>
      </c>
      <c r="AB633" s="7" t="b">
        <f t="shared" si="75"/>
        <v>1</v>
      </c>
      <c r="AC633" s="7" t="b">
        <f t="shared" si="76"/>
        <v>0</v>
      </c>
      <c r="AD633" s="7" t="b">
        <f t="shared" si="77"/>
        <v>1</v>
      </c>
      <c r="AE633" s="7" t="b">
        <f t="shared" si="78"/>
        <v>0</v>
      </c>
      <c r="AF633" s="7" t="b">
        <f t="shared" si="79"/>
        <v>0</v>
      </c>
      <c r="AH633" t="b">
        <f>AND(Table252102[[#This Row],[Developmental toxicity]:[Reproductive toxicity]])</f>
        <v>0</v>
      </c>
    </row>
    <row r="634" spans="1:34" x14ac:dyDescent="0.25">
      <c r="A634" s="3">
        <f t="shared" si="72"/>
        <v>633</v>
      </c>
      <c r="B634" s="3" t="s">
        <v>1440</v>
      </c>
      <c r="C634" s="3" t="s">
        <v>2535</v>
      </c>
      <c r="D634" s="3" t="s">
        <v>3485</v>
      </c>
      <c r="E634" s="12" t="s">
        <v>7808</v>
      </c>
      <c r="F634" t="s">
        <v>8647</v>
      </c>
      <c r="G634" t="s">
        <v>10173</v>
      </c>
      <c r="H634" t="s">
        <v>10173</v>
      </c>
      <c r="I634" t="s">
        <v>10174</v>
      </c>
      <c r="J634" s="3"/>
      <c r="K634" s="7" t="e">
        <v>#N/A</v>
      </c>
      <c r="L634" s="7" t="e">
        <v>#N/A</v>
      </c>
      <c r="M634" s="7" t="e">
        <v>#N/A</v>
      </c>
      <c r="N634" s="7" t="e">
        <v>#N/A</v>
      </c>
      <c r="O634" s="7" t="e">
        <v>#N/A</v>
      </c>
      <c r="P634" s="7" t="e">
        <v>#N/A</v>
      </c>
      <c r="Q634" s="7" t="e">
        <v>#N/A</v>
      </c>
      <c r="R634" s="7" t="e">
        <v>#N/A</v>
      </c>
      <c r="S634" s="7" t="e">
        <v>#N/A</v>
      </c>
      <c r="T634" s="7">
        <v>0</v>
      </c>
      <c r="U634" s="7" t="e">
        <v>#N/A</v>
      </c>
      <c r="V634" s="7" t="e">
        <v>#N/A</v>
      </c>
      <c r="W634" s="7" t="e">
        <v>#N/A</v>
      </c>
      <c r="X634" s="7" t="e">
        <v>#N/A</v>
      </c>
      <c r="Y634" s="7" t="e">
        <v>#N/A</v>
      </c>
      <c r="Z634" s="7">
        <f t="shared" si="73"/>
        <v>0</v>
      </c>
      <c r="AA634" s="7">
        <f t="shared" si="74"/>
        <v>0</v>
      </c>
      <c r="AB634" s="7" t="b">
        <f t="shared" si="75"/>
        <v>1</v>
      </c>
      <c r="AC634" s="7" t="b">
        <f t="shared" si="76"/>
        <v>0</v>
      </c>
      <c r="AD634" s="7" t="b">
        <f t="shared" si="77"/>
        <v>1</v>
      </c>
      <c r="AE634" s="7" t="b">
        <f t="shared" si="78"/>
        <v>0</v>
      </c>
      <c r="AF634" s="7" t="b">
        <f t="shared" si="79"/>
        <v>0</v>
      </c>
      <c r="AH634" t="b">
        <f>AND(Table252102[[#This Row],[Developmental toxicity]:[Reproductive toxicity]])</f>
        <v>0</v>
      </c>
    </row>
    <row r="635" spans="1:34" x14ac:dyDescent="0.25">
      <c r="A635" s="3">
        <f t="shared" si="72"/>
        <v>634</v>
      </c>
      <c r="B635" s="3"/>
      <c r="C635" s="3" t="s">
        <v>11209</v>
      </c>
      <c r="D635" s="3" t="s">
        <v>11208</v>
      </c>
      <c r="E635" s="29" t="s">
        <v>14256</v>
      </c>
      <c r="F635" s="3" t="s">
        <v>14257</v>
      </c>
      <c r="G635" s="3" t="s">
        <v>11210</v>
      </c>
      <c r="H635" s="3" t="s">
        <v>11210</v>
      </c>
      <c r="I635" s="3" t="s">
        <v>14258</v>
      </c>
      <c r="J635" s="3"/>
      <c r="K635" s="7" t="e">
        <v>#N/A</v>
      </c>
      <c r="L635" s="7" t="e">
        <v>#N/A</v>
      </c>
      <c r="M635" s="7" t="e">
        <v>#N/A</v>
      </c>
      <c r="N635" s="7" t="e">
        <v>#N/A</v>
      </c>
      <c r="O635" s="7" t="e">
        <v>#N/A</v>
      </c>
      <c r="P635" s="7" t="e">
        <v>#N/A</v>
      </c>
      <c r="Q635" s="7" t="e">
        <v>#N/A</v>
      </c>
      <c r="R635" s="7" t="e">
        <v>#N/A</v>
      </c>
      <c r="S635" s="7" t="e">
        <v>#N/A</v>
      </c>
      <c r="T635" s="7" t="e">
        <v>#N/A</v>
      </c>
      <c r="U635" s="7" t="e">
        <v>#N/A</v>
      </c>
      <c r="V635" s="7" t="e">
        <v>#N/A</v>
      </c>
      <c r="W635" s="3">
        <v>1</v>
      </c>
      <c r="X635" s="3">
        <v>0</v>
      </c>
      <c r="Y635" s="7" t="e">
        <v>#N/A</v>
      </c>
      <c r="Z635" s="7">
        <f t="shared" si="73"/>
        <v>1</v>
      </c>
      <c r="AA635" s="7">
        <f t="shared" si="74"/>
        <v>0</v>
      </c>
      <c r="AB635" s="7" t="b">
        <f t="shared" si="75"/>
        <v>1</v>
      </c>
      <c r="AC635" s="7" t="b">
        <f t="shared" si="76"/>
        <v>1</v>
      </c>
      <c r="AD635" s="7" t="b">
        <f t="shared" si="77"/>
        <v>0</v>
      </c>
      <c r="AE635" s="7" t="b">
        <f t="shared" si="78"/>
        <v>1</v>
      </c>
      <c r="AF635" s="7" t="b">
        <f t="shared" si="79"/>
        <v>0</v>
      </c>
      <c r="AH635" t="b">
        <f>AND(Table252102[[#This Row],[Developmental toxicity]:[Reproductive toxicity]])</f>
        <v>1</v>
      </c>
    </row>
    <row r="636" spans="1:34" x14ac:dyDescent="0.25">
      <c r="A636" s="3">
        <f t="shared" si="72"/>
        <v>635</v>
      </c>
      <c r="B636" s="3">
        <v>553</v>
      </c>
      <c r="C636" s="3" t="s">
        <v>1175</v>
      </c>
      <c r="D636" s="3" t="s">
        <v>5370</v>
      </c>
      <c r="E636" s="29" t="s">
        <v>4935</v>
      </c>
      <c r="F636" s="3" t="s">
        <v>5841</v>
      </c>
      <c r="G636" s="3" t="s">
        <v>1176</v>
      </c>
      <c r="H636" s="3" t="s">
        <v>1176</v>
      </c>
      <c r="I636" s="3" t="s">
        <v>6850</v>
      </c>
      <c r="J636" s="3" t="s">
        <v>1431</v>
      </c>
      <c r="K636" s="7" t="e">
        <v>#N/A</v>
      </c>
      <c r="L636" s="7">
        <v>1</v>
      </c>
      <c r="M636" s="7" t="e">
        <v>#N/A</v>
      </c>
      <c r="N636" s="7" t="e">
        <v>#N/A</v>
      </c>
      <c r="O636" s="7" t="e">
        <v>#N/A</v>
      </c>
      <c r="P636" s="7" t="e">
        <v>#N/A</v>
      </c>
      <c r="Q636" s="7" t="e">
        <v>#N/A</v>
      </c>
      <c r="R636" s="7" t="e">
        <v>#N/A</v>
      </c>
      <c r="S636" s="7" t="e">
        <v>#N/A</v>
      </c>
      <c r="T636" s="7" t="e">
        <v>#N/A</v>
      </c>
      <c r="U636" s="7" t="e">
        <v>#N/A</v>
      </c>
      <c r="V636" s="7" t="e">
        <v>#N/A</v>
      </c>
      <c r="W636" s="7">
        <v>1</v>
      </c>
      <c r="X636" s="7" t="e">
        <v>#N/A</v>
      </c>
      <c r="Y636" s="7">
        <v>1</v>
      </c>
      <c r="Z636" s="7">
        <f t="shared" si="73"/>
        <v>1</v>
      </c>
      <c r="AA636" s="7">
        <f t="shared" si="74"/>
        <v>1</v>
      </c>
      <c r="AB636" s="7" t="b">
        <f t="shared" si="75"/>
        <v>1</v>
      </c>
      <c r="AC636" s="7" t="b">
        <f t="shared" si="76"/>
        <v>1</v>
      </c>
      <c r="AD636" s="7" t="b">
        <f t="shared" si="77"/>
        <v>0</v>
      </c>
      <c r="AE636" s="7" t="b">
        <f t="shared" si="78"/>
        <v>1</v>
      </c>
      <c r="AF636" s="7" t="b">
        <f t="shared" si="79"/>
        <v>0</v>
      </c>
      <c r="AH636" t="b">
        <f>AND(Table252102[[#This Row],[Developmental toxicity]:[Reproductive toxicity]])</f>
        <v>1</v>
      </c>
    </row>
    <row r="637" spans="1:34" x14ac:dyDescent="0.25">
      <c r="A637" s="3">
        <f t="shared" si="72"/>
        <v>636</v>
      </c>
      <c r="B637" s="3"/>
      <c r="C637" s="3" t="s">
        <v>10851</v>
      </c>
      <c r="D637" s="3" t="s">
        <v>10850</v>
      </c>
      <c r="E637" s="29" t="s">
        <v>13574</v>
      </c>
      <c r="F637" s="3" t="s">
        <v>13575</v>
      </c>
      <c r="G637" s="3" t="s">
        <v>10852</v>
      </c>
      <c r="H637" s="3" t="s">
        <v>10852</v>
      </c>
      <c r="I637" s="3" t="s">
        <v>13576</v>
      </c>
      <c r="J637" s="3"/>
      <c r="K637" s="7" t="e">
        <v>#N/A</v>
      </c>
      <c r="L637" s="7" t="e">
        <v>#N/A</v>
      </c>
      <c r="M637" s="7" t="e">
        <v>#N/A</v>
      </c>
      <c r="N637" s="7" t="e">
        <v>#N/A</v>
      </c>
      <c r="O637" s="7" t="e">
        <v>#N/A</v>
      </c>
      <c r="P637" s="7" t="e">
        <v>#N/A</v>
      </c>
      <c r="Q637" s="7" t="e">
        <v>#N/A</v>
      </c>
      <c r="R637" s="7" t="e">
        <v>#N/A</v>
      </c>
      <c r="S637" s="7" t="e">
        <v>#N/A</v>
      </c>
      <c r="T637" s="7" t="e">
        <v>#N/A</v>
      </c>
      <c r="U637" s="7" t="e">
        <v>#N/A</v>
      </c>
      <c r="V637" s="7" t="e">
        <v>#N/A</v>
      </c>
      <c r="W637" s="3">
        <v>1</v>
      </c>
      <c r="X637" s="3">
        <v>1</v>
      </c>
      <c r="Y637" s="7" t="e">
        <v>#N/A</v>
      </c>
      <c r="Z637" s="7">
        <f t="shared" si="73"/>
        <v>1</v>
      </c>
      <c r="AA637" s="7">
        <f t="shared" si="74"/>
        <v>1</v>
      </c>
      <c r="AB637" s="7" t="b">
        <f t="shared" si="75"/>
        <v>1</v>
      </c>
      <c r="AC637" s="7" t="b">
        <f t="shared" si="76"/>
        <v>1</v>
      </c>
      <c r="AD637" s="7" t="b">
        <f t="shared" si="77"/>
        <v>0</v>
      </c>
      <c r="AE637" s="7" t="b">
        <f t="shared" si="78"/>
        <v>1</v>
      </c>
      <c r="AF637" s="7" t="b">
        <f t="shared" si="79"/>
        <v>0</v>
      </c>
      <c r="AH637" t="b">
        <f>AND(Table252102[[#This Row],[Developmental toxicity]:[Reproductive toxicity]])</f>
        <v>1</v>
      </c>
    </row>
    <row r="638" spans="1:34" x14ac:dyDescent="0.25">
      <c r="A638" s="3">
        <f t="shared" si="72"/>
        <v>637</v>
      </c>
      <c r="B638" s="3" t="s">
        <v>1440</v>
      </c>
      <c r="C638" s="3" t="s">
        <v>2724</v>
      </c>
      <c r="D638" s="3" t="s">
        <v>3687</v>
      </c>
      <c r="E638" s="29" t="s">
        <v>7994</v>
      </c>
      <c r="F638" s="3" t="s">
        <v>8829</v>
      </c>
      <c r="G638" s="3" t="s">
        <v>10605</v>
      </c>
      <c r="H638" s="3" t="s">
        <v>10605</v>
      </c>
      <c r="I638" s="3" t="s">
        <v>10606</v>
      </c>
      <c r="J638" s="3"/>
      <c r="K638" s="7" t="e">
        <v>#N/A</v>
      </c>
      <c r="L638" s="7" t="e">
        <v>#N/A</v>
      </c>
      <c r="M638" s="7" t="e">
        <v>#N/A</v>
      </c>
      <c r="N638" s="7" t="e">
        <v>#N/A</v>
      </c>
      <c r="O638" s="7" t="e">
        <v>#N/A</v>
      </c>
      <c r="P638" s="7" t="e">
        <v>#N/A</v>
      </c>
      <c r="Q638" s="7" t="e">
        <v>#N/A</v>
      </c>
      <c r="R638" s="7" t="e">
        <v>#N/A</v>
      </c>
      <c r="S638" s="7" t="e">
        <v>#N/A</v>
      </c>
      <c r="T638" s="7">
        <v>0</v>
      </c>
      <c r="U638" s="7" t="e">
        <v>#N/A</v>
      </c>
      <c r="V638" s="7" t="e">
        <v>#N/A</v>
      </c>
      <c r="W638" s="7" t="e">
        <v>#N/A</v>
      </c>
      <c r="X638" s="7" t="e">
        <v>#N/A</v>
      </c>
      <c r="Y638" s="7">
        <v>1</v>
      </c>
      <c r="Z638" s="7">
        <f t="shared" si="73"/>
        <v>1</v>
      </c>
      <c r="AA638" s="7">
        <f t="shared" si="74"/>
        <v>0</v>
      </c>
      <c r="AB638" s="7" t="b">
        <f t="shared" si="75"/>
        <v>1</v>
      </c>
      <c r="AC638" s="7" t="b">
        <f t="shared" si="76"/>
        <v>0</v>
      </c>
      <c r="AD638" s="7" t="b">
        <f t="shared" si="77"/>
        <v>1</v>
      </c>
      <c r="AE638" s="7" t="b">
        <f t="shared" si="78"/>
        <v>0</v>
      </c>
      <c r="AF638" s="7" t="b">
        <f t="shared" si="79"/>
        <v>0</v>
      </c>
      <c r="AH638" t="b">
        <f>AND(Table252102[[#This Row],[Developmental toxicity]:[Reproductive toxicity]])</f>
        <v>0</v>
      </c>
    </row>
    <row r="639" spans="1:34" x14ac:dyDescent="0.25">
      <c r="A639" s="3">
        <f t="shared" si="72"/>
        <v>638</v>
      </c>
      <c r="B639" s="3" t="s">
        <v>1440</v>
      </c>
      <c r="C639" s="3" t="s">
        <v>2423</v>
      </c>
      <c r="D639" s="3" t="s">
        <v>3356</v>
      </c>
      <c r="E639" s="12" t="s">
        <v>7700</v>
      </c>
      <c r="F639" t="s">
        <v>8541</v>
      </c>
      <c r="G639" t="s">
        <v>9940</v>
      </c>
      <c r="H639" t="s">
        <v>9940</v>
      </c>
      <c r="I639" t="s">
        <v>9941</v>
      </c>
      <c r="J639" s="3"/>
      <c r="K639" s="7" t="e">
        <v>#N/A</v>
      </c>
      <c r="L639" s="7" t="e">
        <v>#N/A</v>
      </c>
      <c r="M639" s="7" t="e">
        <v>#N/A</v>
      </c>
      <c r="N639" s="7" t="e">
        <v>#N/A</v>
      </c>
      <c r="O639" s="7" t="e">
        <v>#N/A</v>
      </c>
      <c r="P639" s="7" t="e">
        <v>#N/A</v>
      </c>
      <c r="Q639" s="7" t="e">
        <v>#N/A</v>
      </c>
      <c r="R639" s="7" t="e">
        <v>#N/A</v>
      </c>
      <c r="S639" s="7" t="e">
        <v>#N/A</v>
      </c>
      <c r="T639" s="7">
        <v>0</v>
      </c>
      <c r="U639" s="7" t="e">
        <v>#N/A</v>
      </c>
      <c r="V639" s="7" t="e">
        <v>#N/A</v>
      </c>
      <c r="W639" s="7" t="e">
        <v>#N/A</v>
      </c>
      <c r="X639" s="7" t="e">
        <v>#N/A</v>
      </c>
      <c r="Y639" s="7" t="e">
        <v>#N/A</v>
      </c>
      <c r="Z639" s="7">
        <f t="shared" si="73"/>
        <v>0</v>
      </c>
      <c r="AA639" s="7">
        <f t="shared" si="74"/>
        <v>0</v>
      </c>
      <c r="AB639" s="7" t="b">
        <f t="shared" si="75"/>
        <v>1</v>
      </c>
      <c r="AC639" s="7" t="b">
        <f t="shared" si="76"/>
        <v>0</v>
      </c>
      <c r="AD639" s="7" t="b">
        <f t="shared" si="77"/>
        <v>1</v>
      </c>
      <c r="AE639" s="7" t="b">
        <f t="shared" si="78"/>
        <v>0</v>
      </c>
      <c r="AF639" s="7" t="b">
        <f t="shared" si="79"/>
        <v>0</v>
      </c>
      <c r="AH639" t="b">
        <f>AND(Table252102[[#This Row],[Developmental toxicity]:[Reproductive toxicity]])</f>
        <v>0</v>
      </c>
    </row>
    <row r="640" spans="1:34" x14ac:dyDescent="0.25">
      <c r="A640" s="3">
        <f t="shared" si="72"/>
        <v>639</v>
      </c>
      <c r="B640" s="3"/>
      <c r="C640" t="s">
        <v>21215</v>
      </c>
      <c r="D640" s="3" t="s">
        <v>20819</v>
      </c>
      <c r="E640" s="94" t="s">
        <v>21017</v>
      </c>
      <c r="F640" t="s">
        <v>21707</v>
      </c>
      <c r="G640" t="s">
        <v>21708</v>
      </c>
      <c r="H640" t="s">
        <v>21708</v>
      </c>
      <c r="I640" t="s">
        <v>21709</v>
      </c>
      <c r="J640" s="3"/>
      <c r="K640" s="7" t="e">
        <v>#N/A</v>
      </c>
      <c r="L640" s="7" t="e">
        <v>#N/A</v>
      </c>
      <c r="M640" s="7" t="e">
        <v>#N/A</v>
      </c>
      <c r="N640" s="7" t="e">
        <v>#N/A</v>
      </c>
      <c r="O640" s="7" t="e">
        <v>#N/A</v>
      </c>
      <c r="P640" s="7" t="e">
        <v>#N/A</v>
      </c>
      <c r="Q640" s="7" t="e">
        <v>#N/A</v>
      </c>
      <c r="R640" s="7" t="e">
        <v>#N/A</v>
      </c>
      <c r="S640" s="7" t="e">
        <v>#N/A</v>
      </c>
      <c r="T640" s="7" t="e">
        <v>#N/A</v>
      </c>
      <c r="U640" s="7" t="e">
        <v>#N/A</v>
      </c>
      <c r="V640" s="7" t="e">
        <v>#N/A</v>
      </c>
      <c r="W640" s="7" t="e">
        <v>#N/A</v>
      </c>
      <c r="X640" s="7" t="e">
        <v>#N/A</v>
      </c>
      <c r="Y640" s="7">
        <v>0</v>
      </c>
      <c r="Z640" s="7">
        <f t="shared" si="73"/>
        <v>0</v>
      </c>
      <c r="AA640" s="7">
        <f t="shared" si="74"/>
        <v>0</v>
      </c>
      <c r="AB640" s="7" t="b">
        <f t="shared" si="75"/>
        <v>1</v>
      </c>
      <c r="AC640" s="7" t="b">
        <f t="shared" si="76"/>
        <v>0</v>
      </c>
      <c r="AD640" s="7" t="b">
        <f t="shared" si="77"/>
        <v>0</v>
      </c>
      <c r="AE640" s="7" t="b">
        <f t="shared" si="78"/>
        <v>0</v>
      </c>
      <c r="AF640" s="7" t="b">
        <f t="shared" si="79"/>
        <v>0</v>
      </c>
      <c r="AH640" t="b">
        <f>AND(Table252102[[#This Row],[Developmental toxicity]:[Reproductive toxicity]])</f>
        <v>0</v>
      </c>
    </row>
    <row r="641" spans="1:34" x14ac:dyDescent="0.25">
      <c r="A641" s="3">
        <f t="shared" ref="A641:A704" si="80">ROW(A640)</f>
        <v>640</v>
      </c>
      <c r="B641" s="3"/>
      <c r="C641" s="3" t="s">
        <v>12738</v>
      </c>
      <c r="D641" s="3" t="s">
        <v>12737</v>
      </c>
      <c r="E641" s="29" t="s">
        <v>16800</v>
      </c>
      <c r="F641" s="3" t="s">
        <v>16801</v>
      </c>
      <c r="G641" s="3" t="s">
        <v>16802</v>
      </c>
      <c r="H641" s="3" t="s">
        <v>16802</v>
      </c>
      <c r="I641" s="3" t="s">
        <v>16803</v>
      </c>
      <c r="J641" s="3"/>
      <c r="K641" s="7" t="e">
        <v>#N/A</v>
      </c>
      <c r="L641" s="7" t="e">
        <v>#N/A</v>
      </c>
      <c r="M641" s="7" t="e">
        <v>#N/A</v>
      </c>
      <c r="N641" s="7" t="e">
        <v>#N/A</v>
      </c>
      <c r="O641" s="7" t="e">
        <v>#N/A</v>
      </c>
      <c r="P641" s="7" t="e">
        <v>#N/A</v>
      </c>
      <c r="Q641" s="7" t="e">
        <v>#N/A</v>
      </c>
      <c r="R641" s="7" t="e">
        <v>#N/A</v>
      </c>
      <c r="S641" s="7" t="e">
        <v>#N/A</v>
      </c>
      <c r="T641" s="7" t="e">
        <v>#N/A</v>
      </c>
      <c r="U641" s="7" t="e">
        <v>#N/A</v>
      </c>
      <c r="V641" s="7" t="e">
        <v>#N/A</v>
      </c>
      <c r="W641" s="3">
        <v>0</v>
      </c>
      <c r="X641" s="3" t="e">
        <v>#N/A</v>
      </c>
      <c r="Y641" s="7" t="e">
        <v>#N/A</v>
      </c>
      <c r="Z641" s="7">
        <f t="shared" ref="Z641:Z704" si="81">IF(COUNTIF(K641:Y641,1)&gt;0,1,0)</f>
        <v>0</v>
      </c>
      <c r="AA641" s="7">
        <f t="shared" ref="AA641:AA704" si="82">IF(COUNTIF(K641:Y641,1)&gt;COUNTIF(K641:Y641,0),1,0)</f>
        <v>0</v>
      </c>
      <c r="AB641" s="7" t="b">
        <f t="shared" ref="AB641:AB704" si="83">OR(IF(COUNT(K641)&gt;0,TRUE,FALSE),IF(COUNT(M641)&gt;0,TRUE,FALSE),IF(COUNT(T641:V641)&gt;0,TRUE,FALSE),IF(COUNT(X641:Y641)&gt;0,TRUE,FALSE))</f>
        <v>0</v>
      </c>
      <c r="AC641" s="7" t="b">
        <f t="shared" ref="AC641:AC704" si="84">OR(IF(COUNT(N641:S641)&gt;0,TRUE,FALSE),IF(COUNT(W641)&gt;0,TRUE,FALSE))</f>
        <v>1</v>
      </c>
      <c r="AD641" s="7" t="b">
        <f t="shared" ref="AD641:AD704" si="85">OR(IF(COUNT(T641:V641)&gt;0,TRUE,FALSE),IF(COUNT(P641:S641)&gt;0,TRUE,FALSE))</f>
        <v>0</v>
      </c>
      <c r="AE641" s="7" t="b">
        <f t="shared" ref="AE641:AE704" si="86">OR(IF(COUNT(K641)&gt;0,TRUE,FALSE),,IF(COUNT(W641)&gt;0,TRUE,FALSE),IF(COUNT(M641:O641)&gt;0,TRUE,FALSE))</f>
        <v>1</v>
      </c>
      <c r="AF641" s="7" t="b">
        <f t="shared" ref="AF641:AF704" si="87">OR(IF(COUNT(U641:V641)&gt;0,TRUE,FALSE),IF(COUNT(M641)&gt;0,TRUE,FALSE),IF(COUNT(N641:S641)&gt;0,TRUE,FALSE))</f>
        <v>0</v>
      </c>
      <c r="AH641" t="b">
        <f>AND(Table252102[[#This Row],[Developmental toxicity]:[Reproductive toxicity]])</f>
        <v>0</v>
      </c>
    </row>
    <row r="642" spans="1:34" x14ac:dyDescent="0.25">
      <c r="A642" s="3">
        <f t="shared" si="80"/>
        <v>641</v>
      </c>
      <c r="B642" s="3"/>
      <c r="C642" t="s">
        <v>21227</v>
      </c>
      <c r="D642" s="3" t="s">
        <v>20831</v>
      </c>
      <c r="E642" s="94" t="s">
        <v>21029</v>
      </c>
      <c r="F642" t="s">
        <v>21743</v>
      </c>
      <c r="G642" t="s">
        <v>21744</v>
      </c>
      <c r="H642" t="s">
        <v>21744</v>
      </c>
      <c r="I642" t="s">
        <v>21745</v>
      </c>
      <c r="J642" s="3"/>
      <c r="K642" s="7" t="e">
        <v>#N/A</v>
      </c>
      <c r="L642" s="7" t="e">
        <v>#N/A</v>
      </c>
      <c r="M642" s="7" t="e">
        <v>#N/A</v>
      </c>
      <c r="N642" s="7" t="e">
        <v>#N/A</v>
      </c>
      <c r="O642" s="7" t="e">
        <v>#N/A</v>
      </c>
      <c r="P642" s="7" t="e">
        <v>#N/A</v>
      </c>
      <c r="Q642" s="7" t="e">
        <v>#N/A</v>
      </c>
      <c r="R642" s="7" t="e">
        <v>#N/A</v>
      </c>
      <c r="S642" s="7" t="e">
        <v>#N/A</v>
      </c>
      <c r="T642" s="7" t="e">
        <v>#N/A</v>
      </c>
      <c r="U642" s="7" t="e">
        <v>#N/A</v>
      </c>
      <c r="V642" s="7" t="e">
        <v>#N/A</v>
      </c>
      <c r="W642" s="7" t="e">
        <v>#N/A</v>
      </c>
      <c r="X642" s="7" t="e">
        <v>#N/A</v>
      </c>
      <c r="Y642" s="7">
        <v>0</v>
      </c>
      <c r="Z642" s="7">
        <f t="shared" si="81"/>
        <v>0</v>
      </c>
      <c r="AA642" s="7">
        <f t="shared" si="82"/>
        <v>0</v>
      </c>
      <c r="AB642" s="7" t="b">
        <f t="shared" si="83"/>
        <v>1</v>
      </c>
      <c r="AC642" s="7" t="b">
        <f t="shared" si="84"/>
        <v>0</v>
      </c>
      <c r="AD642" s="7" t="b">
        <f t="shared" si="85"/>
        <v>0</v>
      </c>
      <c r="AE642" s="7" t="b">
        <f t="shared" si="86"/>
        <v>0</v>
      </c>
      <c r="AF642" s="7" t="b">
        <f t="shared" si="87"/>
        <v>0</v>
      </c>
      <c r="AH642" t="b">
        <f>AND(Table252102[[#This Row],[Developmental toxicity]:[Reproductive toxicity]])</f>
        <v>0</v>
      </c>
    </row>
    <row r="643" spans="1:34" x14ac:dyDescent="0.25">
      <c r="A643" s="3">
        <f t="shared" si="80"/>
        <v>642</v>
      </c>
      <c r="B643" s="3"/>
      <c r="C643" s="3" t="s">
        <v>12320</v>
      </c>
      <c r="D643" s="3" t="s">
        <v>12319</v>
      </c>
      <c r="E643" s="29" t="s">
        <v>16123</v>
      </c>
      <c r="F643" s="3" t="s">
        <v>16124</v>
      </c>
      <c r="G643" s="3" t="s">
        <v>12321</v>
      </c>
      <c r="H643" s="3" t="s">
        <v>12321</v>
      </c>
      <c r="I643" s="3" t="s">
        <v>16125</v>
      </c>
      <c r="J643" s="3"/>
      <c r="K643" s="7" t="e">
        <v>#N/A</v>
      </c>
      <c r="L643" s="7" t="e">
        <v>#N/A</v>
      </c>
      <c r="M643" s="7" t="e">
        <v>#N/A</v>
      </c>
      <c r="N643" s="7" t="e">
        <v>#N/A</v>
      </c>
      <c r="O643" s="7" t="e">
        <v>#N/A</v>
      </c>
      <c r="P643" s="7" t="e">
        <v>#N/A</v>
      </c>
      <c r="Q643" s="7" t="e">
        <v>#N/A</v>
      </c>
      <c r="R643" s="7" t="e">
        <v>#N/A</v>
      </c>
      <c r="S643" s="7" t="e">
        <v>#N/A</v>
      </c>
      <c r="T643" s="7" t="e">
        <v>#N/A</v>
      </c>
      <c r="U643" s="7" t="e">
        <v>#N/A</v>
      </c>
      <c r="V643" s="7" t="e">
        <v>#N/A</v>
      </c>
      <c r="W643" s="3">
        <v>0</v>
      </c>
      <c r="X643" s="3" t="e">
        <v>#N/A</v>
      </c>
      <c r="Y643" s="7" t="e">
        <v>#N/A</v>
      </c>
      <c r="Z643" s="7">
        <f t="shared" si="81"/>
        <v>0</v>
      </c>
      <c r="AA643" s="7">
        <f t="shared" si="82"/>
        <v>0</v>
      </c>
      <c r="AB643" s="7" t="b">
        <f t="shared" si="83"/>
        <v>0</v>
      </c>
      <c r="AC643" s="7" t="b">
        <f t="shared" si="84"/>
        <v>1</v>
      </c>
      <c r="AD643" s="7" t="b">
        <f t="shared" si="85"/>
        <v>0</v>
      </c>
      <c r="AE643" s="7" t="b">
        <f t="shared" si="86"/>
        <v>1</v>
      </c>
      <c r="AF643" s="7" t="b">
        <f t="shared" si="87"/>
        <v>0</v>
      </c>
      <c r="AH643" t="b">
        <f>AND(Table252102[[#This Row],[Developmental toxicity]:[Reproductive toxicity]])</f>
        <v>0</v>
      </c>
    </row>
    <row r="644" spans="1:34" x14ac:dyDescent="0.25">
      <c r="A644" s="3">
        <f t="shared" si="80"/>
        <v>643</v>
      </c>
      <c r="B644" s="3"/>
      <c r="C644" s="3" t="s">
        <v>20540</v>
      </c>
      <c r="D644" s="3" t="s">
        <v>19212</v>
      </c>
      <c r="E644" s="29" t="s">
        <v>20295</v>
      </c>
      <c r="F644" s="3" t="s">
        <v>19711</v>
      </c>
      <c r="G644" s="3" t="s">
        <v>14584</v>
      </c>
      <c r="H644" s="3" t="s">
        <v>14584</v>
      </c>
      <c r="I644" s="3" t="s">
        <v>19712</v>
      </c>
      <c r="J644" s="3" t="s">
        <v>20</v>
      </c>
      <c r="K644" s="7" t="e">
        <v>#N/A</v>
      </c>
      <c r="L644" s="7" t="e">
        <v>#N/A</v>
      </c>
      <c r="M644" s="7" t="e">
        <v>#N/A</v>
      </c>
      <c r="N644" s="7" t="e">
        <v>#N/A</v>
      </c>
      <c r="O644" s="7" t="e">
        <v>#N/A</v>
      </c>
      <c r="P644" s="7" t="e">
        <v>#N/A</v>
      </c>
      <c r="Q644" s="7" t="e">
        <v>#N/A</v>
      </c>
      <c r="R644" s="7" t="e">
        <v>#N/A</v>
      </c>
      <c r="S644" s="7" t="e">
        <v>#N/A</v>
      </c>
      <c r="T644" s="7" t="e">
        <v>#N/A</v>
      </c>
      <c r="U644" s="7" t="e">
        <v>#N/A</v>
      </c>
      <c r="V644" s="7" t="e">
        <v>#N/A</v>
      </c>
      <c r="W644" s="7">
        <v>1</v>
      </c>
      <c r="X644" s="7">
        <v>1</v>
      </c>
      <c r="Y644" s="7" t="e">
        <v>#N/A</v>
      </c>
      <c r="Z644" s="7">
        <f t="shared" si="81"/>
        <v>1</v>
      </c>
      <c r="AA644" s="7">
        <f t="shared" si="82"/>
        <v>1</v>
      </c>
      <c r="AB644" s="7" t="b">
        <f t="shared" si="83"/>
        <v>1</v>
      </c>
      <c r="AC644" s="7" t="b">
        <f t="shared" si="84"/>
        <v>1</v>
      </c>
      <c r="AD644" s="7" t="b">
        <f t="shared" si="85"/>
        <v>0</v>
      </c>
      <c r="AE644" s="7" t="b">
        <f t="shared" si="86"/>
        <v>1</v>
      </c>
      <c r="AF644" s="7" t="b">
        <f t="shared" si="87"/>
        <v>0</v>
      </c>
      <c r="AH644" t="b">
        <f>AND(Table252102[[#This Row],[Developmental toxicity]:[Reproductive toxicity]])</f>
        <v>1</v>
      </c>
    </row>
    <row r="645" spans="1:34" x14ac:dyDescent="0.25">
      <c r="A645" s="3">
        <f t="shared" si="80"/>
        <v>644</v>
      </c>
      <c r="B645" s="3"/>
      <c r="C645" s="3" t="s">
        <v>20562</v>
      </c>
      <c r="D645" s="3" t="s">
        <v>19235</v>
      </c>
      <c r="E645" s="29" t="s">
        <v>20317</v>
      </c>
      <c r="F645" s="3" t="s">
        <v>19787</v>
      </c>
      <c r="G645" s="3" t="s">
        <v>19788</v>
      </c>
      <c r="H645" s="3" t="s">
        <v>19788</v>
      </c>
      <c r="I645" s="3" t="s">
        <v>19789</v>
      </c>
      <c r="J645" s="3" t="s">
        <v>20</v>
      </c>
      <c r="K645" s="7" t="e">
        <v>#N/A</v>
      </c>
      <c r="L645" s="7" t="e">
        <v>#N/A</v>
      </c>
      <c r="M645" s="7" t="e">
        <v>#N/A</v>
      </c>
      <c r="N645" s="7" t="e">
        <v>#N/A</v>
      </c>
      <c r="O645" s="7" t="e">
        <v>#N/A</v>
      </c>
      <c r="P645" s="7" t="e">
        <v>#N/A</v>
      </c>
      <c r="Q645" s="7" t="e">
        <v>#N/A</v>
      </c>
      <c r="R645" s="7" t="e">
        <v>#N/A</v>
      </c>
      <c r="S645" s="7" t="e">
        <v>#N/A</v>
      </c>
      <c r="T645" s="7" t="e">
        <v>#N/A</v>
      </c>
      <c r="U645" s="7" t="e">
        <v>#N/A</v>
      </c>
      <c r="V645" s="7" t="e">
        <v>#N/A</v>
      </c>
      <c r="W645" s="7" t="e">
        <v>#N/A</v>
      </c>
      <c r="X645" s="7">
        <v>1</v>
      </c>
      <c r="Y645" s="7" t="e">
        <v>#N/A</v>
      </c>
      <c r="Z645" s="7">
        <f t="shared" si="81"/>
        <v>1</v>
      </c>
      <c r="AA645" s="7">
        <f t="shared" si="82"/>
        <v>1</v>
      </c>
      <c r="AB645" s="7" t="b">
        <f t="shared" si="83"/>
        <v>1</v>
      </c>
      <c r="AC645" s="7" t="b">
        <f t="shared" si="84"/>
        <v>0</v>
      </c>
      <c r="AD645" s="7" t="b">
        <f t="shared" si="85"/>
        <v>0</v>
      </c>
      <c r="AE645" s="7" t="b">
        <f t="shared" si="86"/>
        <v>0</v>
      </c>
      <c r="AF645" s="7" t="b">
        <f t="shared" si="87"/>
        <v>0</v>
      </c>
      <c r="AH645" t="b">
        <f>AND(Table252102[[#This Row],[Developmental toxicity]:[Reproductive toxicity]])</f>
        <v>0</v>
      </c>
    </row>
    <row r="646" spans="1:34" x14ac:dyDescent="0.25">
      <c r="A646" s="3">
        <f t="shared" si="80"/>
        <v>645</v>
      </c>
      <c r="B646" s="3"/>
      <c r="C646" t="s">
        <v>21262</v>
      </c>
      <c r="D646" s="3" t="s">
        <v>20866</v>
      </c>
      <c r="E646" s="94" t="s">
        <v>21064</v>
      </c>
      <c r="F646" t="s">
        <v>21853</v>
      </c>
      <c r="G646" t="s">
        <v>21854</v>
      </c>
      <c r="H646" t="s">
        <v>21854</v>
      </c>
      <c r="I646" t="s">
        <v>21855</v>
      </c>
      <c r="J646" s="3"/>
      <c r="K646" s="7" t="e">
        <v>#N/A</v>
      </c>
      <c r="L646" s="7" t="e">
        <v>#N/A</v>
      </c>
      <c r="M646" s="7" t="e">
        <v>#N/A</v>
      </c>
      <c r="N646" s="7" t="e">
        <v>#N/A</v>
      </c>
      <c r="O646" s="7" t="e">
        <v>#N/A</v>
      </c>
      <c r="P646" s="7" t="e">
        <v>#N/A</v>
      </c>
      <c r="Q646" s="7" t="e">
        <v>#N/A</v>
      </c>
      <c r="R646" s="7" t="e">
        <v>#N/A</v>
      </c>
      <c r="S646" s="7" t="e">
        <v>#N/A</v>
      </c>
      <c r="T646" s="7" t="e">
        <v>#N/A</v>
      </c>
      <c r="U646" s="7" t="e">
        <v>#N/A</v>
      </c>
      <c r="V646" s="7" t="e">
        <v>#N/A</v>
      </c>
      <c r="W646" s="7" t="e">
        <v>#N/A</v>
      </c>
      <c r="X646" s="7" t="e">
        <v>#N/A</v>
      </c>
      <c r="Y646" s="7">
        <v>0</v>
      </c>
      <c r="Z646" s="7">
        <f t="shared" si="81"/>
        <v>0</v>
      </c>
      <c r="AA646" s="7">
        <f t="shared" si="82"/>
        <v>0</v>
      </c>
      <c r="AB646" s="7" t="b">
        <f t="shared" si="83"/>
        <v>1</v>
      </c>
      <c r="AC646" s="7" t="b">
        <f t="shared" si="84"/>
        <v>0</v>
      </c>
      <c r="AD646" s="7" t="b">
        <f t="shared" si="85"/>
        <v>0</v>
      </c>
      <c r="AE646" s="7" t="b">
        <f t="shared" si="86"/>
        <v>0</v>
      </c>
      <c r="AF646" s="7" t="b">
        <f t="shared" si="87"/>
        <v>0</v>
      </c>
      <c r="AH646" t="b">
        <f>AND(Table252102[[#This Row],[Developmental toxicity]:[Reproductive toxicity]])</f>
        <v>0</v>
      </c>
    </row>
    <row r="647" spans="1:34" x14ac:dyDescent="0.25">
      <c r="A647" s="3">
        <f t="shared" si="80"/>
        <v>646</v>
      </c>
      <c r="B647" s="3"/>
      <c r="C647" t="s">
        <v>21255</v>
      </c>
      <c r="D647" s="3" t="s">
        <v>20859</v>
      </c>
      <c r="E647" s="94" t="s">
        <v>21057</v>
      </c>
      <c r="F647" t="s">
        <v>21831</v>
      </c>
      <c r="G647" t="s">
        <v>21832</v>
      </c>
      <c r="H647" t="s">
        <v>21832</v>
      </c>
      <c r="I647" t="s">
        <v>21833</v>
      </c>
      <c r="J647" s="3"/>
      <c r="K647" s="7" t="e">
        <v>#N/A</v>
      </c>
      <c r="L647" s="7" t="e">
        <v>#N/A</v>
      </c>
      <c r="M647" s="7" t="e">
        <v>#N/A</v>
      </c>
      <c r="N647" s="7" t="e">
        <v>#N/A</v>
      </c>
      <c r="O647" s="7" t="e">
        <v>#N/A</v>
      </c>
      <c r="P647" s="7" t="e">
        <v>#N/A</v>
      </c>
      <c r="Q647" s="7" t="e">
        <v>#N/A</v>
      </c>
      <c r="R647" s="7" t="e">
        <v>#N/A</v>
      </c>
      <c r="S647" s="7" t="e">
        <v>#N/A</v>
      </c>
      <c r="T647" s="7" t="e">
        <v>#N/A</v>
      </c>
      <c r="U647" s="7" t="e">
        <v>#N/A</v>
      </c>
      <c r="V647" s="7" t="e">
        <v>#N/A</v>
      </c>
      <c r="W647" s="7" t="e">
        <v>#N/A</v>
      </c>
      <c r="X647" s="7" t="e">
        <v>#N/A</v>
      </c>
      <c r="Y647" s="7">
        <v>0</v>
      </c>
      <c r="Z647" s="7">
        <f t="shared" si="81"/>
        <v>0</v>
      </c>
      <c r="AA647" s="7">
        <f t="shared" si="82"/>
        <v>0</v>
      </c>
      <c r="AB647" s="7" t="b">
        <f t="shared" si="83"/>
        <v>1</v>
      </c>
      <c r="AC647" s="7" t="b">
        <f t="shared" si="84"/>
        <v>0</v>
      </c>
      <c r="AD647" s="7" t="b">
        <f t="shared" si="85"/>
        <v>0</v>
      </c>
      <c r="AE647" s="7" t="b">
        <f t="shared" si="86"/>
        <v>0</v>
      </c>
      <c r="AF647" s="7" t="b">
        <f t="shared" si="87"/>
        <v>0</v>
      </c>
      <c r="AH647" t="b">
        <f>AND(Table252102[[#This Row],[Developmental toxicity]:[Reproductive toxicity]])</f>
        <v>0</v>
      </c>
    </row>
    <row r="648" spans="1:34" x14ac:dyDescent="0.25">
      <c r="A648" s="3">
        <f t="shared" si="80"/>
        <v>647</v>
      </c>
      <c r="B648" s="3"/>
      <c r="C648" s="3" t="s">
        <v>11279</v>
      </c>
      <c r="D648" s="3" t="s">
        <v>11278</v>
      </c>
      <c r="E648" s="29" t="s">
        <v>14372</v>
      </c>
      <c r="F648" s="3" t="s">
        <v>14373</v>
      </c>
      <c r="G648" s="3" t="s">
        <v>14374</v>
      </c>
      <c r="H648" s="3" t="s">
        <v>14375</v>
      </c>
      <c r="I648" s="3" t="s">
        <v>14376</v>
      </c>
      <c r="J648" s="3"/>
      <c r="K648" s="7" t="e">
        <v>#N/A</v>
      </c>
      <c r="L648" s="7" t="e">
        <v>#N/A</v>
      </c>
      <c r="M648" s="7" t="e">
        <v>#N/A</v>
      </c>
      <c r="N648" s="7" t="e">
        <v>#N/A</v>
      </c>
      <c r="O648" s="7" t="e">
        <v>#N/A</v>
      </c>
      <c r="P648" s="7" t="e">
        <v>#N/A</v>
      </c>
      <c r="Q648" s="7" t="e">
        <v>#N/A</v>
      </c>
      <c r="R648" s="7" t="e">
        <v>#N/A</v>
      </c>
      <c r="S648" s="7" t="e">
        <v>#N/A</v>
      </c>
      <c r="T648" s="7" t="e">
        <v>#N/A</v>
      </c>
      <c r="U648" s="7" t="e">
        <v>#N/A</v>
      </c>
      <c r="V648" s="7" t="e">
        <v>#N/A</v>
      </c>
      <c r="W648" s="3">
        <v>1</v>
      </c>
      <c r="X648" s="3" t="e">
        <v>#N/A</v>
      </c>
      <c r="Y648" s="7" t="e">
        <v>#N/A</v>
      </c>
      <c r="Z648" s="7">
        <f t="shared" si="81"/>
        <v>1</v>
      </c>
      <c r="AA648" s="7">
        <f t="shared" si="82"/>
        <v>1</v>
      </c>
      <c r="AB648" s="7" t="b">
        <f t="shared" si="83"/>
        <v>0</v>
      </c>
      <c r="AC648" s="7" t="b">
        <f t="shared" si="84"/>
        <v>1</v>
      </c>
      <c r="AD648" s="7" t="b">
        <f t="shared" si="85"/>
        <v>0</v>
      </c>
      <c r="AE648" s="7" t="b">
        <f t="shared" si="86"/>
        <v>1</v>
      </c>
      <c r="AF648" s="7" t="b">
        <f t="shared" si="87"/>
        <v>0</v>
      </c>
      <c r="AH648" t="b">
        <f>AND(Table252102[[#This Row],[Developmental toxicity]:[Reproductive toxicity]])</f>
        <v>0</v>
      </c>
    </row>
    <row r="649" spans="1:34" x14ac:dyDescent="0.25">
      <c r="A649" s="3">
        <f t="shared" si="80"/>
        <v>648</v>
      </c>
      <c r="B649" s="4" t="s">
        <v>1440</v>
      </c>
      <c r="C649" s="3" t="s">
        <v>2698</v>
      </c>
      <c r="D649" s="3" t="s">
        <v>3660</v>
      </c>
      <c r="E649" s="12" t="s">
        <v>7969</v>
      </c>
      <c r="F649" t="s">
        <v>8805</v>
      </c>
      <c r="G649" t="s">
        <v>10550</v>
      </c>
      <c r="H649" t="s">
        <v>10551</v>
      </c>
      <c r="I649" t="s">
        <v>10552</v>
      </c>
      <c r="J649" s="5"/>
      <c r="K649" s="7" t="e">
        <v>#N/A</v>
      </c>
      <c r="L649" s="7" t="e">
        <v>#N/A</v>
      </c>
      <c r="M649" s="7" t="e">
        <v>#N/A</v>
      </c>
      <c r="N649" s="7" t="e">
        <v>#N/A</v>
      </c>
      <c r="O649" s="7" t="e">
        <v>#N/A</v>
      </c>
      <c r="P649" s="7" t="e">
        <v>#N/A</v>
      </c>
      <c r="Q649" s="7" t="e">
        <v>#N/A</v>
      </c>
      <c r="R649" s="7" t="e">
        <v>#N/A</v>
      </c>
      <c r="S649" s="7" t="e">
        <v>#N/A</v>
      </c>
      <c r="T649" s="7">
        <v>0</v>
      </c>
      <c r="U649" s="7" t="e">
        <v>#N/A</v>
      </c>
      <c r="V649" s="7" t="e">
        <v>#N/A</v>
      </c>
      <c r="W649" s="7" t="e">
        <v>#N/A</v>
      </c>
      <c r="X649" s="7" t="e">
        <v>#N/A</v>
      </c>
      <c r="Y649" s="7" t="e">
        <v>#N/A</v>
      </c>
      <c r="Z649" s="7">
        <f t="shared" si="81"/>
        <v>0</v>
      </c>
      <c r="AA649" s="7">
        <f t="shared" si="82"/>
        <v>0</v>
      </c>
      <c r="AB649" s="7" t="b">
        <f t="shared" si="83"/>
        <v>1</v>
      </c>
      <c r="AC649" s="7" t="b">
        <f t="shared" si="84"/>
        <v>0</v>
      </c>
      <c r="AD649" s="7" t="b">
        <f t="shared" si="85"/>
        <v>1</v>
      </c>
      <c r="AE649" s="7" t="b">
        <f t="shared" si="86"/>
        <v>0</v>
      </c>
      <c r="AF649" s="7" t="b">
        <f t="shared" si="87"/>
        <v>0</v>
      </c>
      <c r="AH649" t="b">
        <f>AND(Table252102[[#This Row],[Developmental toxicity]:[Reproductive toxicity]])</f>
        <v>0</v>
      </c>
    </row>
    <row r="650" spans="1:34" x14ac:dyDescent="0.25">
      <c r="A650" s="3">
        <f t="shared" si="80"/>
        <v>649</v>
      </c>
      <c r="B650" s="4"/>
      <c r="C650" s="1" t="s">
        <v>21270</v>
      </c>
      <c r="D650" s="3" t="s">
        <v>20874</v>
      </c>
      <c r="E650" s="94" t="s">
        <v>21072</v>
      </c>
      <c r="F650" t="s">
        <v>21879</v>
      </c>
      <c r="G650" s="1" t="s">
        <v>21880</v>
      </c>
      <c r="H650" t="s">
        <v>21880</v>
      </c>
      <c r="I650" t="s">
        <v>21881</v>
      </c>
      <c r="J650" s="5"/>
      <c r="K650" s="7" t="e">
        <v>#N/A</v>
      </c>
      <c r="L650" s="7" t="e">
        <v>#N/A</v>
      </c>
      <c r="M650" s="7" t="e">
        <v>#N/A</v>
      </c>
      <c r="N650" s="7" t="e">
        <v>#N/A</v>
      </c>
      <c r="O650" s="7" t="e">
        <v>#N/A</v>
      </c>
      <c r="P650" s="7" t="e">
        <v>#N/A</v>
      </c>
      <c r="Q650" s="7" t="e">
        <v>#N/A</v>
      </c>
      <c r="R650" s="7" t="e">
        <v>#N/A</v>
      </c>
      <c r="S650" s="7" t="e">
        <v>#N/A</v>
      </c>
      <c r="T650" s="7" t="e">
        <v>#N/A</v>
      </c>
      <c r="U650" s="7" t="e">
        <v>#N/A</v>
      </c>
      <c r="V650" s="7" t="e">
        <v>#N/A</v>
      </c>
      <c r="W650" s="7" t="e">
        <v>#N/A</v>
      </c>
      <c r="X650" s="7" t="e">
        <v>#N/A</v>
      </c>
      <c r="Y650" s="7">
        <v>0</v>
      </c>
      <c r="Z650" s="7">
        <f t="shared" si="81"/>
        <v>0</v>
      </c>
      <c r="AA650" s="7">
        <f t="shared" si="82"/>
        <v>0</v>
      </c>
      <c r="AB650" s="7" t="b">
        <f t="shared" si="83"/>
        <v>1</v>
      </c>
      <c r="AC650" s="7" t="b">
        <f t="shared" si="84"/>
        <v>0</v>
      </c>
      <c r="AD650" s="7" t="b">
        <f t="shared" si="85"/>
        <v>0</v>
      </c>
      <c r="AE650" s="7" t="b">
        <f t="shared" si="86"/>
        <v>0</v>
      </c>
      <c r="AF650" s="7" t="b">
        <f t="shared" si="87"/>
        <v>0</v>
      </c>
      <c r="AH650" t="b">
        <f>AND(Table252102[[#This Row],[Developmental toxicity]:[Reproductive toxicity]])</f>
        <v>0</v>
      </c>
    </row>
    <row r="651" spans="1:34" x14ac:dyDescent="0.25">
      <c r="A651" s="3">
        <f t="shared" si="80"/>
        <v>650</v>
      </c>
      <c r="B651" s="4"/>
      <c r="C651" s="5" t="s">
        <v>11122</v>
      </c>
      <c r="D651" s="3" t="s">
        <v>11121</v>
      </c>
      <c r="E651" s="29" t="s">
        <v>14059</v>
      </c>
      <c r="F651" s="3" t="s">
        <v>14060</v>
      </c>
      <c r="G651" s="5" t="s">
        <v>14061</v>
      </c>
      <c r="H651" s="3" t="s">
        <v>14062</v>
      </c>
      <c r="I651" s="3" t="s">
        <v>14063</v>
      </c>
      <c r="J651" s="5"/>
      <c r="K651" s="7" t="e">
        <v>#N/A</v>
      </c>
      <c r="L651" s="7" t="e">
        <v>#N/A</v>
      </c>
      <c r="M651" s="7" t="e">
        <v>#N/A</v>
      </c>
      <c r="N651" s="7" t="e">
        <v>#N/A</v>
      </c>
      <c r="O651" s="7" t="e">
        <v>#N/A</v>
      </c>
      <c r="P651" s="7" t="e">
        <v>#N/A</v>
      </c>
      <c r="Q651" s="7" t="e">
        <v>#N/A</v>
      </c>
      <c r="R651" s="7" t="e">
        <v>#N/A</v>
      </c>
      <c r="S651" s="7" t="e">
        <v>#N/A</v>
      </c>
      <c r="T651" s="7" t="e">
        <v>#N/A</v>
      </c>
      <c r="U651" s="7" t="e">
        <v>#N/A</v>
      </c>
      <c r="V651" s="7" t="e">
        <v>#N/A</v>
      </c>
      <c r="W651" s="3">
        <v>1</v>
      </c>
      <c r="X651" s="3">
        <v>1</v>
      </c>
      <c r="Y651" s="7" t="e">
        <v>#N/A</v>
      </c>
      <c r="Z651" s="7">
        <f t="shared" si="81"/>
        <v>1</v>
      </c>
      <c r="AA651" s="7">
        <f t="shared" si="82"/>
        <v>1</v>
      </c>
      <c r="AB651" s="7" t="b">
        <f t="shared" si="83"/>
        <v>1</v>
      </c>
      <c r="AC651" s="7" t="b">
        <f t="shared" si="84"/>
        <v>1</v>
      </c>
      <c r="AD651" s="7" t="b">
        <f t="shared" si="85"/>
        <v>0</v>
      </c>
      <c r="AE651" s="7" t="b">
        <f t="shared" si="86"/>
        <v>1</v>
      </c>
      <c r="AF651" s="7" t="b">
        <f t="shared" si="87"/>
        <v>0</v>
      </c>
      <c r="AH651" t="b">
        <f>AND(Table252102[[#This Row],[Developmental toxicity]:[Reproductive toxicity]])</f>
        <v>1</v>
      </c>
    </row>
    <row r="652" spans="1:34" x14ac:dyDescent="0.25">
      <c r="A652" s="3">
        <f t="shared" si="80"/>
        <v>651</v>
      </c>
      <c r="B652" s="4"/>
      <c r="C652" s="5" t="s">
        <v>12825</v>
      </c>
      <c r="D652" s="3" t="s">
        <v>17945</v>
      </c>
      <c r="E652" s="29" t="s">
        <v>16928</v>
      </c>
      <c r="F652" s="3" t="s">
        <v>16929</v>
      </c>
      <c r="G652" s="5" t="s">
        <v>12826</v>
      </c>
      <c r="H652" s="3" t="s">
        <v>12826</v>
      </c>
      <c r="I652" s="3" t="s">
        <v>16930</v>
      </c>
      <c r="J652" s="5"/>
      <c r="K652" s="7" t="e">
        <v>#N/A</v>
      </c>
      <c r="L652" s="7" t="e">
        <v>#N/A</v>
      </c>
      <c r="M652" s="7" t="e">
        <v>#N/A</v>
      </c>
      <c r="N652" s="7" t="e">
        <v>#N/A</v>
      </c>
      <c r="O652" s="7" t="e">
        <v>#N/A</v>
      </c>
      <c r="P652" s="7" t="e">
        <v>#N/A</v>
      </c>
      <c r="Q652" s="7" t="e">
        <v>#N/A</v>
      </c>
      <c r="R652" s="7" t="e">
        <v>#N/A</v>
      </c>
      <c r="S652" s="7" t="e">
        <v>#N/A</v>
      </c>
      <c r="T652" s="7" t="e">
        <v>#N/A</v>
      </c>
      <c r="U652" s="7" t="e">
        <v>#N/A</v>
      </c>
      <c r="V652" s="7" t="e">
        <v>#N/A</v>
      </c>
      <c r="W652" s="3">
        <v>0</v>
      </c>
      <c r="X652" s="3" t="e">
        <v>#N/A</v>
      </c>
      <c r="Y652" s="7" t="e">
        <v>#N/A</v>
      </c>
      <c r="Z652" s="7">
        <f t="shared" si="81"/>
        <v>0</v>
      </c>
      <c r="AA652" s="7">
        <f t="shared" si="82"/>
        <v>0</v>
      </c>
      <c r="AB652" s="7" t="b">
        <f t="shared" si="83"/>
        <v>0</v>
      </c>
      <c r="AC652" s="7" t="b">
        <f t="shared" si="84"/>
        <v>1</v>
      </c>
      <c r="AD652" s="7" t="b">
        <f t="shared" si="85"/>
        <v>0</v>
      </c>
      <c r="AE652" s="7" t="b">
        <f t="shared" si="86"/>
        <v>1</v>
      </c>
      <c r="AF652" s="7" t="b">
        <f t="shared" si="87"/>
        <v>0</v>
      </c>
      <c r="AH652" t="b">
        <f>AND(Table252102[[#This Row],[Developmental toxicity]:[Reproductive toxicity]])</f>
        <v>0</v>
      </c>
    </row>
    <row r="653" spans="1:34" x14ac:dyDescent="0.25">
      <c r="A653" s="3">
        <f t="shared" si="80"/>
        <v>652</v>
      </c>
      <c r="B653" s="4"/>
      <c r="C653" s="5" t="s">
        <v>12435</v>
      </c>
      <c r="D653" s="3" t="s">
        <v>12434</v>
      </c>
      <c r="E653" s="29" t="s">
        <v>16325</v>
      </c>
      <c r="F653" s="3" t="s">
        <v>16326</v>
      </c>
      <c r="G653" s="5" t="s">
        <v>12436</v>
      </c>
      <c r="H653" s="3" t="s">
        <v>12436</v>
      </c>
      <c r="I653" s="3" t="s">
        <v>16327</v>
      </c>
      <c r="J653" s="5"/>
      <c r="K653" s="7" t="e">
        <v>#N/A</v>
      </c>
      <c r="L653" s="7" t="e">
        <v>#N/A</v>
      </c>
      <c r="M653" s="7" t="e">
        <v>#N/A</v>
      </c>
      <c r="N653" s="7" t="e">
        <v>#N/A</v>
      </c>
      <c r="O653" s="7" t="e">
        <v>#N/A</v>
      </c>
      <c r="P653" s="7" t="e">
        <v>#N/A</v>
      </c>
      <c r="Q653" s="7" t="e">
        <v>#N/A</v>
      </c>
      <c r="R653" s="7" t="e">
        <v>#N/A</v>
      </c>
      <c r="S653" s="7" t="e">
        <v>#N/A</v>
      </c>
      <c r="T653" s="7" t="e">
        <v>#N/A</v>
      </c>
      <c r="U653" s="7" t="e">
        <v>#N/A</v>
      </c>
      <c r="V653" s="7" t="e">
        <v>#N/A</v>
      </c>
      <c r="W653" s="3">
        <v>0</v>
      </c>
      <c r="X653" s="3" t="e">
        <v>#N/A</v>
      </c>
      <c r="Y653" s="7" t="e">
        <v>#N/A</v>
      </c>
      <c r="Z653" s="7">
        <f t="shared" si="81"/>
        <v>0</v>
      </c>
      <c r="AA653" s="7">
        <f t="shared" si="82"/>
        <v>0</v>
      </c>
      <c r="AB653" s="7" t="b">
        <f t="shared" si="83"/>
        <v>0</v>
      </c>
      <c r="AC653" s="7" t="b">
        <f t="shared" si="84"/>
        <v>1</v>
      </c>
      <c r="AD653" s="7" t="b">
        <f t="shared" si="85"/>
        <v>0</v>
      </c>
      <c r="AE653" s="7" t="b">
        <f t="shared" si="86"/>
        <v>1</v>
      </c>
      <c r="AF653" s="7" t="b">
        <f t="shared" si="87"/>
        <v>0</v>
      </c>
      <c r="AH653" t="b">
        <f>AND(Table252102[[#This Row],[Developmental toxicity]:[Reproductive toxicity]])</f>
        <v>0</v>
      </c>
    </row>
    <row r="654" spans="1:34" x14ac:dyDescent="0.25">
      <c r="A654" s="3">
        <f t="shared" si="80"/>
        <v>653</v>
      </c>
      <c r="B654" s="4"/>
      <c r="C654" s="5" t="s">
        <v>12249</v>
      </c>
      <c r="D654" s="3" t="s">
        <v>12248</v>
      </c>
      <c r="E654" s="29" t="s">
        <v>15993</v>
      </c>
      <c r="F654" s="3" t="s">
        <v>15994</v>
      </c>
      <c r="G654" s="5" t="s">
        <v>12250</v>
      </c>
      <c r="H654" s="3" t="s">
        <v>12250</v>
      </c>
      <c r="I654" s="3" t="s">
        <v>15995</v>
      </c>
      <c r="J654" s="5"/>
      <c r="K654" s="7" t="e">
        <v>#N/A</v>
      </c>
      <c r="L654" s="7" t="e">
        <v>#N/A</v>
      </c>
      <c r="M654" s="7" t="e">
        <v>#N/A</v>
      </c>
      <c r="N654" s="7" t="e">
        <v>#N/A</v>
      </c>
      <c r="O654" s="7" t="e">
        <v>#N/A</v>
      </c>
      <c r="P654" s="7" t="e">
        <v>#N/A</v>
      </c>
      <c r="Q654" s="7" t="e">
        <v>#N/A</v>
      </c>
      <c r="R654" s="7" t="e">
        <v>#N/A</v>
      </c>
      <c r="S654" s="7" t="e">
        <v>#N/A</v>
      </c>
      <c r="T654" s="7" t="e">
        <v>#N/A</v>
      </c>
      <c r="U654" s="7" t="e">
        <v>#N/A</v>
      </c>
      <c r="V654" s="7" t="e">
        <v>#N/A</v>
      </c>
      <c r="W654" s="3">
        <v>0</v>
      </c>
      <c r="X654" s="3" t="e">
        <v>#N/A</v>
      </c>
      <c r="Y654" s="7" t="e">
        <v>#N/A</v>
      </c>
      <c r="Z654" s="7">
        <f t="shared" si="81"/>
        <v>0</v>
      </c>
      <c r="AA654" s="7">
        <f t="shared" si="82"/>
        <v>0</v>
      </c>
      <c r="AB654" s="7" t="b">
        <f t="shared" si="83"/>
        <v>0</v>
      </c>
      <c r="AC654" s="7" t="b">
        <f t="shared" si="84"/>
        <v>1</v>
      </c>
      <c r="AD654" s="7" t="b">
        <f t="shared" si="85"/>
        <v>0</v>
      </c>
      <c r="AE654" s="7" t="b">
        <f t="shared" si="86"/>
        <v>1</v>
      </c>
      <c r="AF654" s="7" t="b">
        <f t="shared" si="87"/>
        <v>0</v>
      </c>
      <c r="AH654" t="b">
        <f>AND(Table252102[[#This Row],[Developmental toxicity]:[Reproductive toxicity]])</f>
        <v>0</v>
      </c>
    </row>
    <row r="655" spans="1:34" x14ac:dyDescent="0.25">
      <c r="A655" s="3">
        <f t="shared" si="80"/>
        <v>654</v>
      </c>
      <c r="B655" s="4" t="s">
        <v>1440</v>
      </c>
      <c r="C655" s="5" t="s">
        <v>1963</v>
      </c>
      <c r="D655" s="3" t="s">
        <v>2831</v>
      </c>
      <c r="E655" s="12" t="s">
        <v>7244</v>
      </c>
      <c r="F655" t="s">
        <v>8093</v>
      </c>
      <c r="G655" s="1" t="s">
        <v>8966</v>
      </c>
      <c r="H655" t="s">
        <v>8966</v>
      </c>
      <c r="I655" t="s">
        <v>8967</v>
      </c>
      <c r="J655" s="5"/>
      <c r="K655" s="7" t="e">
        <v>#N/A</v>
      </c>
      <c r="L655" s="7" t="e">
        <v>#N/A</v>
      </c>
      <c r="M655" s="7" t="e">
        <v>#N/A</v>
      </c>
      <c r="N655" s="7" t="e">
        <v>#N/A</v>
      </c>
      <c r="O655" s="7" t="e">
        <v>#N/A</v>
      </c>
      <c r="P655" s="7" t="e">
        <v>#N/A</v>
      </c>
      <c r="Q655" s="7" t="e">
        <v>#N/A</v>
      </c>
      <c r="R655" s="7" t="e">
        <v>#N/A</v>
      </c>
      <c r="S655" s="7" t="e">
        <v>#N/A</v>
      </c>
      <c r="T655" s="7">
        <v>0</v>
      </c>
      <c r="U655" s="7" t="e">
        <v>#N/A</v>
      </c>
      <c r="V655" s="7" t="e">
        <v>#N/A</v>
      </c>
      <c r="W655" s="7" t="e">
        <v>#N/A</v>
      </c>
      <c r="X655" s="7" t="e">
        <v>#N/A</v>
      </c>
      <c r="Y655" s="7" t="e">
        <v>#N/A</v>
      </c>
      <c r="Z655" s="7">
        <f t="shared" si="81"/>
        <v>0</v>
      </c>
      <c r="AA655" s="7">
        <f t="shared" si="82"/>
        <v>0</v>
      </c>
      <c r="AB655" s="7" t="b">
        <f t="shared" si="83"/>
        <v>1</v>
      </c>
      <c r="AC655" s="7" t="b">
        <f t="shared" si="84"/>
        <v>0</v>
      </c>
      <c r="AD655" s="7" t="b">
        <f t="shared" si="85"/>
        <v>1</v>
      </c>
      <c r="AE655" s="7" t="b">
        <f t="shared" si="86"/>
        <v>0</v>
      </c>
      <c r="AF655" s="7" t="b">
        <f t="shared" si="87"/>
        <v>0</v>
      </c>
      <c r="AH655" t="b">
        <f>AND(Table252102[[#This Row],[Developmental toxicity]:[Reproductive toxicity]])</f>
        <v>0</v>
      </c>
    </row>
    <row r="656" spans="1:34" x14ac:dyDescent="0.25">
      <c r="A656" s="3">
        <f t="shared" si="80"/>
        <v>655</v>
      </c>
      <c r="B656" s="4">
        <v>698</v>
      </c>
      <c r="C656" s="5" t="s">
        <v>1402</v>
      </c>
      <c r="D656" s="3" t="s">
        <v>5458</v>
      </c>
      <c r="E656" s="29" t="s">
        <v>5044</v>
      </c>
      <c r="F656" s="3" t="s">
        <v>5949</v>
      </c>
      <c r="G656" s="5" t="s">
        <v>1403</v>
      </c>
      <c r="H656" s="3" t="s">
        <v>6345</v>
      </c>
      <c r="I656" s="3" t="s">
        <v>6993</v>
      </c>
      <c r="J656" s="5" t="s">
        <v>1431</v>
      </c>
      <c r="K656" s="7" t="e">
        <v>#N/A</v>
      </c>
      <c r="L656" s="7">
        <v>1</v>
      </c>
      <c r="M656" s="7" t="e">
        <v>#N/A</v>
      </c>
      <c r="N656" s="7" t="e">
        <v>#N/A</v>
      </c>
      <c r="O656" s="7" t="e">
        <v>#N/A</v>
      </c>
      <c r="P656" s="7" t="e">
        <v>#N/A</v>
      </c>
      <c r="Q656" s="7" t="e">
        <v>#N/A</v>
      </c>
      <c r="R656" s="7" t="e">
        <v>#N/A</v>
      </c>
      <c r="S656" s="7" t="e">
        <v>#N/A</v>
      </c>
      <c r="T656" s="7" t="e">
        <v>#N/A</v>
      </c>
      <c r="U656" s="7" t="e">
        <v>#N/A</v>
      </c>
      <c r="V656" s="7" t="e">
        <v>#N/A</v>
      </c>
      <c r="W656" s="7">
        <v>1</v>
      </c>
      <c r="X656" s="7" t="e">
        <v>#N/A</v>
      </c>
      <c r="Y656" s="7">
        <v>1</v>
      </c>
      <c r="Z656" s="7">
        <f t="shared" si="81"/>
        <v>1</v>
      </c>
      <c r="AA656" s="7">
        <f t="shared" si="82"/>
        <v>1</v>
      </c>
      <c r="AB656" s="7" t="b">
        <f t="shared" si="83"/>
        <v>1</v>
      </c>
      <c r="AC656" s="7" t="b">
        <f t="shared" si="84"/>
        <v>1</v>
      </c>
      <c r="AD656" s="7" t="b">
        <f t="shared" si="85"/>
        <v>0</v>
      </c>
      <c r="AE656" s="7" t="b">
        <f t="shared" si="86"/>
        <v>1</v>
      </c>
      <c r="AF656" s="7" t="b">
        <f t="shared" si="87"/>
        <v>0</v>
      </c>
      <c r="AH656" t="b">
        <f>AND(Table252102[[#This Row],[Developmental toxicity]:[Reproductive toxicity]])</f>
        <v>1</v>
      </c>
    </row>
    <row r="657" spans="1:34" x14ac:dyDescent="0.25">
      <c r="A657" s="3">
        <f t="shared" si="80"/>
        <v>656</v>
      </c>
      <c r="B657" s="4"/>
      <c r="C657" s="5" t="s">
        <v>11942</v>
      </c>
      <c r="D657" s="3" t="s">
        <v>11941</v>
      </c>
      <c r="E657" s="29" t="s">
        <v>15559</v>
      </c>
      <c r="F657" s="3" t="s">
        <v>15560</v>
      </c>
      <c r="G657" s="5" t="s">
        <v>11943</v>
      </c>
      <c r="H657" s="3" t="s">
        <v>11943</v>
      </c>
      <c r="I657" s="3" t="s">
        <v>15561</v>
      </c>
      <c r="J657" s="5"/>
      <c r="K657" s="7" t="e">
        <v>#N/A</v>
      </c>
      <c r="L657" s="7" t="e">
        <v>#N/A</v>
      </c>
      <c r="M657" s="7" t="e">
        <v>#N/A</v>
      </c>
      <c r="N657" s="7" t="e">
        <v>#N/A</v>
      </c>
      <c r="O657" s="7" t="e">
        <v>#N/A</v>
      </c>
      <c r="P657" s="7" t="e">
        <v>#N/A</v>
      </c>
      <c r="Q657" s="7" t="e">
        <v>#N/A</v>
      </c>
      <c r="R657" s="7" t="e">
        <v>#N/A</v>
      </c>
      <c r="S657" s="7" t="e">
        <v>#N/A</v>
      </c>
      <c r="T657" s="7" t="e">
        <v>#N/A</v>
      </c>
      <c r="U657" s="7" t="e">
        <v>#N/A</v>
      </c>
      <c r="V657" s="7" t="e">
        <v>#N/A</v>
      </c>
      <c r="W657" s="3">
        <v>0</v>
      </c>
      <c r="X657" s="3" t="e">
        <v>#N/A</v>
      </c>
      <c r="Y657" s="7" t="e">
        <v>#N/A</v>
      </c>
      <c r="Z657" s="7">
        <f t="shared" si="81"/>
        <v>0</v>
      </c>
      <c r="AA657" s="7">
        <f t="shared" si="82"/>
        <v>0</v>
      </c>
      <c r="AB657" s="7" t="b">
        <f t="shared" si="83"/>
        <v>0</v>
      </c>
      <c r="AC657" s="7" t="b">
        <f t="shared" si="84"/>
        <v>1</v>
      </c>
      <c r="AD657" s="7" t="b">
        <f t="shared" si="85"/>
        <v>0</v>
      </c>
      <c r="AE657" s="7" t="b">
        <f t="shared" si="86"/>
        <v>1</v>
      </c>
      <c r="AF657" s="7" t="b">
        <f t="shared" si="87"/>
        <v>0</v>
      </c>
      <c r="AH657" t="b">
        <f>AND(Table252102[[#This Row],[Developmental toxicity]:[Reproductive toxicity]])</f>
        <v>0</v>
      </c>
    </row>
    <row r="658" spans="1:34" x14ac:dyDescent="0.25">
      <c r="A658" s="3">
        <f t="shared" si="80"/>
        <v>657</v>
      </c>
      <c r="B658" s="4">
        <v>551</v>
      </c>
      <c r="C658" s="5" t="s">
        <v>1171</v>
      </c>
      <c r="D658" s="3" t="s">
        <v>5368</v>
      </c>
      <c r="E658" s="29" t="s">
        <v>4933</v>
      </c>
      <c r="F658" s="3" t="s">
        <v>5839</v>
      </c>
      <c r="G658" s="5" t="s">
        <v>1172</v>
      </c>
      <c r="H658" s="3" t="s">
        <v>1172</v>
      </c>
      <c r="I658" s="3" t="s">
        <v>6848</v>
      </c>
      <c r="J658" s="5" t="s">
        <v>1431</v>
      </c>
      <c r="K658" s="7" t="e">
        <v>#N/A</v>
      </c>
      <c r="L658" s="7">
        <v>1</v>
      </c>
      <c r="M658" s="7" t="e">
        <v>#N/A</v>
      </c>
      <c r="N658" s="7" t="e">
        <v>#N/A</v>
      </c>
      <c r="O658" s="7" t="e">
        <v>#N/A</v>
      </c>
      <c r="P658" s="7" t="e">
        <v>#N/A</v>
      </c>
      <c r="Q658" s="7" t="e">
        <v>#N/A</v>
      </c>
      <c r="R658" s="7" t="e">
        <v>#N/A</v>
      </c>
      <c r="S658" s="7" t="e">
        <v>#N/A</v>
      </c>
      <c r="T658" s="7" t="e">
        <v>#N/A</v>
      </c>
      <c r="U658" s="7" t="e">
        <v>#N/A</v>
      </c>
      <c r="V658" s="7" t="e">
        <v>#N/A</v>
      </c>
      <c r="W658" s="7">
        <v>1</v>
      </c>
      <c r="X658" s="7">
        <v>1</v>
      </c>
      <c r="Y658" s="7">
        <v>1</v>
      </c>
      <c r="Z658" s="7">
        <f t="shared" si="81"/>
        <v>1</v>
      </c>
      <c r="AA658" s="7">
        <f t="shared" si="82"/>
        <v>1</v>
      </c>
      <c r="AB658" s="7" t="b">
        <f t="shared" si="83"/>
        <v>1</v>
      </c>
      <c r="AC658" s="7" t="b">
        <f t="shared" si="84"/>
        <v>1</v>
      </c>
      <c r="AD658" s="7" t="b">
        <f t="shared" si="85"/>
        <v>0</v>
      </c>
      <c r="AE658" s="7" t="b">
        <f t="shared" si="86"/>
        <v>1</v>
      </c>
      <c r="AF658" s="7" t="b">
        <f t="shared" si="87"/>
        <v>0</v>
      </c>
      <c r="AH658" t="b">
        <f>AND(Table252102[[#This Row],[Developmental toxicity]:[Reproductive toxicity]])</f>
        <v>1</v>
      </c>
    </row>
    <row r="659" spans="1:34" x14ac:dyDescent="0.25">
      <c r="A659" s="3">
        <f t="shared" si="80"/>
        <v>658</v>
      </c>
      <c r="B659" s="4"/>
      <c r="C659" s="5" t="s">
        <v>12362</v>
      </c>
      <c r="D659" s="3" t="s">
        <v>12361</v>
      </c>
      <c r="E659" s="29" t="s">
        <v>16202</v>
      </c>
      <c r="F659" s="3" t="s">
        <v>16203</v>
      </c>
      <c r="G659" s="5" t="s">
        <v>16204</v>
      </c>
      <c r="H659" s="3" t="s">
        <v>16204</v>
      </c>
      <c r="I659" s="3" t="s">
        <v>16205</v>
      </c>
      <c r="J659" s="5"/>
      <c r="K659" s="7" t="e">
        <v>#N/A</v>
      </c>
      <c r="L659" s="7" t="e">
        <v>#N/A</v>
      </c>
      <c r="M659" s="7" t="e">
        <v>#N/A</v>
      </c>
      <c r="N659" s="7" t="e">
        <v>#N/A</v>
      </c>
      <c r="O659" s="7" t="e">
        <v>#N/A</v>
      </c>
      <c r="P659" s="7" t="e">
        <v>#N/A</v>
      </c>
      <c r="Q659" s="7" t="e">
        <v>#N/A</v>
      </c>
      <c r="R659" s="7" t="e">
        <v>#N/A</v>
      </c>
      <c r="S659" s="7" t="e">
        <v>#N/A</v>
      </c>
      <c r="T659" s="7" t="e">
        <v>#N/A</v>
      </c>
      <c r="U659" s="7" t="e">
        <v>#N/A</v>
      </c>
      <c r="V659" s="7" t="e">
        <v>#N/A</v>
      </c>
      <c r="W659" s="3">
        <v>0</v>
      </c>
      <c r="X659" s="3" t="e">
        <v>#N/A</v>
      </c>
      <c r="Y659" s="7" t="e">
        <v>#N/A</v>
      </c>
      <c r="Z659" s="7">
        <f t="shared" si="81"/>
        <v>0</v>
      </c>
      <c r="AA659" s="7">
        <f t="shared" si="82"/>
        <v>0</v>
      </c>
      <c r="AB659" s="7" t="b">
        <f t="shared" si="83"/>
        <v>0</v>
      </c>
      <c r="AC659" s="7" t="b">
        <f t="shared" si="84"/>
        <v>1</v>
      </c>
      <c r="AD659" s="7" t="b">
        <f t="shared" si="85"/>
        <v>0</v>
      </c>
      <c r="AE659" s="7" t="b">
        <f t="shared" si="86"/>
        <v>1</v>
      </c>
      <c r="AF659" s="7" t="b">
        <f t="shared" si="87"/>
        <v>0</v>
      </c>
      <c r="AH659" t="b">
        <f>AND(Table252102[[#This Row],[Developmental toxicity]:[Reproductive toxicity]])</f>
        <v>0</v>
      </c>
    </row>
    <row r="660" spans="1:34" x14ac:dyDescent="0.25">
      <c r="A660" s="3">
        <f t="shared" si="80"/>
        <v>659</v>
      </c>
      <c r="B660" s="4">
        <v>539</v>
      </c>
      <c r="C660" s="5" t="s">
        <v>1147</v>
      </c>
      <c r="D660" s="3" t="s">
        <v>5357</v>
      </c>
      <c r="E660" s="29" t="s">
        <v>4921</v>
      </c>
      <c r="F660" s="3" t="s">
        <v>5827</v>
      </c>
      <c r="G660" s="5" t="s">
        <v>1148</v>
      </c>
      <c r="H660" s="3" t="s">
        <v>6262</v>
      </c>
      <c r="I660" s="3" t="s">
        <v>6836</v>
      </c>
      <c r="J660" s="5" t="s">
        <v>1430</v>
      </c>
      <c r="K660" s="7" t="e">
        <v>#N/A</v>
      </c>
      <c r="L660" s="7">
        <v>1</v>
      </c>
      <c r="M660" s="7" t="e">
        <v>#N/A</v>
      </c>
      <c r="N660" s="7" t="e">
        <v>#N/A</v>
      </c>
      <c r="O660" s="7" t="e">
        <v>#N/A</v>
      </c>
      <c r="P660" s="7" t="e">
        <v>#N/A</v>
      </c>
      <c r="Q660" s="7" t="e">
        <v>#N/A</v>
      </c>
      <c r="R660" s="7" t="e">
        <v>#N/A</v>
      </c>
      <c r="S660" s="7" t="e">
        <v>#N/A</v>
      </c>
      <c r="T660" s="7" t="e">
        <v>#N/A</v>
      </c>
      <c r="U660" s="7" t="e">
        <v>#N/A</v>
      </c>
      <c r="V660" s="7" t="e">
        <v>#N/A</v>
      </c>
      <c r="W660" s="7">
        <v>1</v>
      </c>
      <c r="X660" s="7" t="e">
        <v>#N/A</v>
      </c>
      <c r="Y660" s="7">
        <v>1</v>
      </c>
      <c r="Z660" s="7">
        <f t="shared" si="81"/>
        <v>1</v>
      </c>
      <c r="AA660" s="7">
        <f t="shared" si="82"/>
        <v>1</v>
      </c>
      <c r="AB660" s="7" t="b">
        <f t="shared" si="83"/>
        <v>1</v>
      </c>
      <c r="AC660" s="7" t="b">
        <f t="shared" si="84"/>
        <v>1</v>
      </c>
      <c r="AD660" s="7" t="b">
        <f t="shared" si="85"/>
        <v>0</v>
      </c>
      <c r="AE660" s="7" t="b">
        <f t="shared" si="86"/>
        <v>1</v>
      </c>
      <c r="AF660" s="7" t="b">
        <f t="shared" si="87"/>
        <v>0</v>
      </c>
      <c r="AH660" t="b">
        <f>AND(Table252102[[#This Row],[Developmental toxicity]:[Reproductive toxicity]])</f>
        <v>1</v>
      </c>
    </row>
    <row r="661" spans="1:34" x14ac:dyDescent="0.25">
      <c r="A661" s="3">
        <f t="shared" si="80"/>
        <v>660</v>
      </c>
      <c r="B661" s="4" t="s">
        <v>1440</v>
      </c>
      <c r="C661" s="5" t="s">
        <v>2498</v>
      </c>
      <c r="D661" s="3" t="s">
        <v>3442</v>
      </c>
      <c r="E661" s="12" t="s">
        <v>7774</v>
      </c>
      <c r="F661" t="s">
        <v>8613</v>
      </c>
      <c r="G661" s="1" t="s">
        <v>10101</v>
      </c>
      <c r="H661" t="s">
        <v>10102</v>
      </c>
      <c r="I661" t="s">
        <v>10103</v>
      </c>
      <c r="J661" s="5"/>
      <c r="K661" s="7" t="e">
        <v>#N/A</v>
      </c>
      <c r="L661" s="7" t="e">
        <v>#N/A</v>
      </c>
      <c r="M661" s="7" t="e">
        <v>#N/A</v>
      </c>
      <c r="N661" s="7" t="e">
        <v>#N/A</v>
      </c>
      <c r="O661" s="7" t="e">
        <v>#N/A</v>
      </c>
      <c r="P661" s="7" t="e">
        <v>#N/A</v>
      </c>
      <c r="Q661" s="7" t="e">
        <v>#N/A</v>
      </c>
      <c r="R661" s="7" t="e">
        <v>#N/A</v>
      </c>
      <c r="S661" s="7" t="e">
        <v>#N/A</v>
      </c>
      <c r="T661" s="7">
        <v>0</v>
      </c>
      <c r="U661" s="7" t="e">
        <v>#N/A</v>
      </c>
      <c r="V661" s="7" t="e">
        <v>#N/A</v>
      </c>
      <c r="W661" s="7" t="e">
        <v>#N/A</v>
      </c>
      <c r="X661" s="7" t="e">
        <v>#N/A</v>
      </c>
      <c r="Y661" s="7" t="e">
        <v>#N/A</v>
      </c>
      <c r="Z661" s="7">
        <f t="shared" si="81"/>
        <v>0</v>
      </c>
      <c r="AA661" s="7">
        <f t="shared" si="82"/>
        <v>0</v>
      </c>
      <c r="AB661" s="7" t="b">
        <f t="shared" si="83"/>
        <v>1</v>
      </c>
      <c r="AC661" s="7" t="b">
        <f t="shared" si="84"/>
        <v>0</v>
      </c>
      <c r="AD661" s="7" t="b">
        <f t="shared" si="85"/>
        <v>1</v>
      </c>
      <c r="AE661" s="7" t="b">
        <f t="shared" si="86"/>
        <v>0</v>
      </c>
      <c r="AF661" s="7" t="b">
        <f t="shared" si="87"/>
        <v>0</v>
      </c>
      <c r="AH661" t="b">
        <f>AND(Table252102[[#This Row],[Developmental toxicity]:[Reproductive toxicity]])</f>
        <v>0</v>
      </c>
    </row>
    <row r="662" spans="1:34" x14ac:dyDescent="0.25">
      <c r="A662" s="3">
        <f t="shared" si="80"/>
        <v>661</v>
      </c>
      <c r="B662" s="4"/>
      <c r="C662" s="1" t="s">
        <v>21216</v>
      </c>
      <c r="D662" s="3" t="s">
        <v>20820</v>
      </c>
      <c r="E662" s="94" t="s">
        <v>21018</v>
      </c>
      <c r="F662" t="s">
        <v>21710</v>
      </c>
      <c r="G662" s="1" t="s">
        <v>21711</v>
      </c>
      <c r="H662" t="s">
        <v>21711</v>
      </c>
      <c r="I662" t="s">
        <v>21712</v>
      </c>
      <c r="J662" s="5"/>
      <c r="K662" s="7" t="e">
        <v>#N/A</v>
      </c>
      <c r="L662" s="7" t="e">
        <v>#N/A</v>
      </c>
      <c r="M662" s="7" t="e">
        <v>#N/A</v>
      </c>
      <c r="N662" s="7" t="e">
        <v>#N/A</v>
      </c>
      <c r="O662" s="7" t="e">
        <v>#N/A</v>
      </c>
      <c r="P662" s="7" t="e">
        <v>#N/A</v>
      </c>
      <c r="Q662" s="7" t="e">
        <v>#N/A</v>
      </c>
      <c r="R662" s="7" t="e">
        <v>#N/A</v>
      </c>
      <c r="S662" s="7" t="e">
        <v>#N/A</v>
      </c>
      <c r="T662" s="7" t="e">
        <v>#N/A</v>
      </c>
      <c r="U662" s="7" t="e">
        <v>#N/A</v>
      </c>
      <c r="V662" s="7" t="e">
        <v>#N/A</v>
      </c>
      <c r="W662" s="7" t="e">
        <v>#N/A</v>
      </c>
      <c r="X662" s="7" t="e">
        <v>#N/A</v>
      </c>
      <c r="Y662" s="7">
        <v>0</v>
      </c>
      <c r="Z662" s="7">
        <f t="shared" si="81"/>
        <v>0</v>
      </c>
      <c r="AA662" s="7">
        <f t="shared" si="82"/>
        <v>0</v>
      </c>
      <c r="AB662" s="7" t="b">
        <f t="shared" si="83"/>
        <v>1</v>
      </c>
      <c r="AC662" s="7" t="b">
        <f t="shared" si="84"/>
        <v>0</v>
      </c>
      <c r="AD662" s="7" t="b">
        <f t="shared" si="85"/>
        <v>0</v>
      </c>
      <c r="AE662" s="7" t="b">
        <f t="shared" si="86"/>
        <v>0</v>
      </c>
      <c r="AF662" s="7" t="b">
        <f t="shared" si="87"/>
        <v>0</v>
      </c>
      <c r="AH662" t="b">
        <f>AND(Table252102[[#This Row],[Developmental toxicity]:[Reproductive toxicity]])</f>
        <v>0</v>
      </c>
    </row>
    <row r="663" spans="1:34" x14ac:dyDescent="0.25">
      <c r="A663" s="3">
        <f t="shared" si="80"/>
        <v>662</v>
      </c>
      <c r="B663" s="4"/>
      <c r="C663" s="5" t="s">
        <v>12139</v>
      </c>
      <c r="D663" s="3" t="s">
        <v>12138</v>
      </c>
      <c r="E663" s="29" t="s">
        <v>15843</v>
      </c>
      <c r="F663" s="3" t="s">
        <v>15844</v>
      </c>
      <c r="G663" s="5" t="s">
        <v>12140</v>
      </c>
      <c r="H663" s="3" t="s">
        <v>12140</v>
      </c>
      <c r="I663" s="3" t="s">
        <v>15845</v>
      </c>
      <c r="J663" s="5"/>
      <c r="K663" s="7" t="e">
        <v>#N/A</v>
      </c>
      <c r="L663" s="7" t="e">
        <v>#N/A</v>
      </c>
      <c r="M663" s="7" t="e">
        <v>#N/A</v>
      </c>
      <c r="N663" s="7" t="e">
        <v>#N/A</v>
      </c>
      <c r="O663" s="7" t="e">
        <v>#N/A</v>
      </c>
      <c r="P663" s="7" t="e">
        <v>#N/A</v>
      </c>
      <c r="Q663" s="7" t="e">
        <v>#N/A</v>
      </c>
      <c r="R663" s="7" t="e">
        <v>#N/A</v>
      </c>
      <c r="S663" s="7" t="e">
        <v>#N/A</v>
      </c>
      <c r="T663" s="7" t="e">
        <v>#N/A</v>
      </c>
      <c r="U663" s="7" t="e">
        <v>#N/A</v>
      </c>
      <c r="V663" s="7" t="e">
        <v>#N/A</v>
      </c>
      <c r="W663" s="7">
        <v>0</v>
      </c>
      <c r="X663" s="7" t="e">
        <v>#N/A</v>
      </c>
      <c r="Y663" s="7">
        <v>0</v>
      </c>
      <c r="Z663" s="7">
        <f t="shared" si="81"/>
        <v>0</v>
      </c>
      <c r="AA663" s="7">
        <f t="shared" si="82"/>
        <v>0</v>
      </c>
      <c r="AB663" s="7" t="b">
        <f t="shared" si="83"/>
        <v>1</v>
      </c>
      <c r="AC663" s="7" t="b">
        <f t="shared" si="84"/>
        <v>1</v>
      </c>
      <c r="AD663" s="7" t="b">
        <f t="shared" si="85"/>
        <v>0</v>
      </c>
      <c r="AE663" s="7" t="b">
        <f t="shared" si="86"/>
        <v>1</v>
      </c>
      <c r="AF663" s="7" t="b">
        <f t="shared" si="87"/>
        <v>0</v>
      </c>
      <c r="AH663" t="b">
        <f>AND(Table252102[[#This Row],[Developmental toxicity]:[Reproductive toxicity]])</f>
        <v>1</v>
      </c>
    </row>
    <row r="664" spans="1:34" x14ac:dyDescent="0.25">
      <c r="A664" s="3">
        <f t="shared" si="80"/>
        <v>663</v>
      </c>
      <c r="B664" s="4" t="s">
        <v>1440</v>
      </c>
      <c r="C664" s="19" t="s">
        <v>1479</v>
      </c>
      <c r="D664" s="22" t="s">
        <v>1480</v>
      </c>
      <c r="E664" s="29" t="s">
        <v>7016</v>
      </c>
      <c r="F664" s="22" t="s">
        <v>1542</v>
      </c>
      <c r="G664" s="20" t="s">
        <v>1481</v>
      </c>
      <c r="H664" s="3" t="s">
        <v>1481</v>
      </c>
      <c r="I664" s="3" t="s">
        <v>7107</v>
      </c>
      <c r="J664" s="5" t="s">
        <v>1558</v>
      </c>
      <c r="K664" s="7" t="e">
        <v>#N/A</v>
      </c>
      <c r="L664" s="7" t="e">
        <v>#N/A</v>
      </c>
      <c r="M664" s="15">
        <v>1</v>
      </c>
      <c r="N664" s="7">
        <v>0</v>
      </c>
      <c r="O664" s="7" t="e">
        <v>#N/A</v>
      </c>
      <c r="P664" s="15" t="e">
        <v>#N/A</v>
      </c>
      <c r="Q664" s="15" t="e">
        <v>#N/A</v>
      </c>
      <c r="R664" s="7" t="e">
        <v>#N/A</v>
      </c>
      <c r="S664" s="15" t="e">
        <v>#N/A</v>
      </c>
      <c r="T664" s="15">
        <v>0</v>
      </c>
      <c r="U664" s="7" t="e">
        <v>#N/A</v>
      </c>
      <c r="V664" s="7" t="e">
        <v>#N/A</v>
      </c>
      <c r="W664" s="15" t="e">
        <v>#N/A</v>
      </c>
      <c r="X664" s="15" t="e">
        <v>#N/A</v>
      </c>
      <c r="Y664" s="7" t="e">
        <v>#N/A</v>
      </c>
      <c r="Z664" s="7">
        <f t="shared" si="81"/>
        <v>1</v>
      </c>
      <c r="AA664" s="7">
        <f t="shared" si="82"/>
        <v>0</v>
      </c>
      <c r="AB664" s="7" t="b">
        <f t="shared" si="83"/>
        <v>1</v>
      </c>
      <c r="AC664" s="7" t="b">
        <f t="shared" si="84"/>
        <v>1</v>
      </c>
      <c r="AD664" s="7" t="b">
        <f t="shared" si="85"/>
        <v>1</v>
      </c>
      <c r="AE664" s="7" t="b">
        <f t="shared" si="86"/>
        <v>1</v>
      </c>
      <c r="AF664" s="7" t="b">
        <f t="shared" si="87"/>
        <v>1</v>
      </c>
      <c r="AH664" t="b">
        <f>AND(Table252102[[#This Row],[Developmental toxicity]:[Reproductive toxicity]])</f>
        <v>1</v>
      </c>
    </row>
    <row r="665" spans="1:34" x14ac:dyDescent="0.25">
      <c r="A665" s="3">
        <f t="shared" si="80"/>
        <v>664</v>
      </c>
      <c r="B665" s="4" t="s">
        <v>1440</v>
      </c>
      <c r="C665" s="5" t="s">
        <v>2618</v>
      </c>
      <c r="D665" s="3" t="s">
        <v>3577</v>
      </c>
      <c r="E665" s="29" t="s">
        <v>7891</v>
      </c>
      <c r="F665" s="3" t="s">
        <v>8730</v>
      </c>
      <c r="G665" s="5" t="s">
        <v>10364</v>
      </c>
      <c r="H665" s="3" t="s">
        <v>10364</v>
      </c>
      <c r="I665" s="3" t="s">
        <v>10365</v>
      </c>
      <c r="J665" s="5"/>
      <c r="K665" s="7" t="e">
        <v>#N/A</v>
      </c>
      <c r="L665" s="7" t="e">
        <v>#N/A</v>
      </c>
      <c r="M665" s="7" t="e">
        <v>#N/A</v>
      </c>
      <c r="N665" s="7" t="e">
        <v>#N/A</v>
      </c>
      <c r="O665" s="7" t="e">
        <v>#N/A</v>
      </c>
      <c r="P665" s="7" t="e">
        <v>#N/A</v>
      </c>
      <c r="Q665" s="7" t="e">
        <v>#N/A</v>
      </c>
      <c r="R665" s="7" t="e">
        <v>#N/A</v>
      </c>
      <c r="S665" s="7" t="e">
        <v>#N/A</v>
      </c>
      <c r="T665" s="7">
        <v>1</v>
      </c>
      <c r="U665" s="7" t="e">
        <v>#N/A</v>
      </c>
      <c r="V665" s="7" t="e">
        <v>#N/A</v>
      </c>
      <c r="W665" s="7" t="e">
        <v>#N/A</v>
      </c>
      <c r="X665" s="7" t="e">
        <v>#N/A</v>
      </c>
      <c r="Y665" s="7" t="e">
        <v>#N/A</v>
      </c>
      <c r="Z665" s="7">
        <f t="shared" si="81"/>
        <v>1</v>
      </c>
      <c r="AA665" s="7">
        <f t="shared" si="82"/>
        <v>1</v>
      </c>
      <c r="AB665" s="7" t="b">
        <f t="shared" si="83"/>
        <v>1</v>
      </c>
      <c r="AC665" s="7" t="b">
        <f t="shared" si="84"/>
        <v>0</v>
      </c>
      <c r="AD665" s="7" t="b">
        <f t="shared" si="85"/>
        <v>1</v>
      </c>
      <c r="AE665" s="7" t="b">
        <f t="shared" si="86"/>
        <v>0</v>
      </c>
      <c r="AF665" s="7" t="b">
        <f t="shared" si="87"/>
        <v>0</v>
      </c>
      <c r="AH665" t="b">
        <f>AND(Table252102[[#This Row],[Developmental toxicity]:[Reproductive toxicity]])</f>
        <v>0</v>
      </c>
    </row>
    <row r="666" spans="1:34" x14ac:dyDescent="0.25">
      <c r="A666" s="3">
        <f t="shared" si="80"/>
        <v>665</v>
      </c>
      <c r="B666" s="4" t="s">
        <v>1440</v>
      </c>
      <c r="C666" s="5" t="s">
        <v>535</v>
      </c>
      <c r="D666" s="3" t="s">
        <v>3294</v>
      </c>
      <c r="E666" s="29" t="s">
        <v>4645</v>
      </c>
      <c r="F666" s="3" t="s">
        <v>5566</v>
      </c>
      <c r="G666" s="5" t="s">
        <v>6056</v>
      </c>
      <c r="H666" s="3" t="s">
        <v>6467</v>
      </c>
      <c r="I666" s="3" t="s">
        <v>6468</v>
      </c>
      <c r="J666" s="5"/>
      <c r="K666" s="7" t="e">
        <v>#N/A</v>
      </c>
      <c r="L666" s="7">
        <v>1</v>
      </c>
      <c r="M666" s="7" t="e">
        <v>#N/A</v>
      </c>
      <c r="N666" s="7" t="e">
        <v>#N/A</v>
      </c>
      <c r="O666" s="7" t="e">
        <v>#N/A</v>
      </c>
      <c r="P666" s="7" t="e">
        <v>#N/A</v>
      </c>
      <c r="Q666" s="7" t="e">
        <v>#N/A</v>
      </c>
      <c r="R666" s="7" t="e">
        <v>#N/A</v>
      </c>
      <c r="S666" s="7" t="e">
        <v>#N/A</v>
      </c>
      <c r="T666" s="7">
        <v>1</v>
      </c>
      <c r="U666" s="7" t="e">
        <v>#N/A</v>
      </c>
      <c r="V666" s="7" t="e">
        <v>#N/A</v>
      </c>
      <c r="W666" s="7" t="e">
        <v>#N/A</v>
      </c>
      <c r="X666" s="7" t="e">
        <v>#N/A</v>
      </c>
      <c r="Y666" s="7">
        <v>0</v>
      </c>
      <c r="Z666" s="7">
        <f t="shared" si="81"/>
        <v>1</v>
      </c>
      <c r="AA666" s="7">
        <f t="shared" si="82"/>
        <v>1</v>
      </c>
      <c r="AB666" s="7" t="b">
        <f t="shared" si="83"/>
        <v>1</v>
      </c>
      <c r="AC666" s="7" t="b">
        <f t="shared" si="84"/>
        <v>0</v>
      </c>
      <c r="AD666" s="7" t="b">
        <f t="shared" si="85"/>
        <v>1</v>
      </c>
      <c r="AE666" s="7" t="b">
        <f t="shared" si="86"/>
        <v>0</v>
      </c>
      <c r="AF666" s="7" t="b">
        <f t="shared" si="87"/>
        <v>0</v>
      </c>
      <c r="AH666" t="b">
        <f>AND(Table252102[[#This Row],[Developmental toxicity]:[Reproductive toxicity]])</f>
        <v>0</v>
      </c>
    </row>
    <row r="667" spans="1:34" x14ac:dyDescent="0.25">
      <c r="A667" s="3">
        <f t="shared" si="80"/>
        <v>666</v>
      </c>
      <c r="B667" s="4">
        <v>13310</v>
      </c>
      <c r="C667" s="5" t="s">
        <v>786</v>
      </c>
      <c r="D667" s="3" t="s">
        <v>123</v>
      </c>
      <c r="E667" s="29" t="s">
        <v>3999</v>
      </c>
      <c r="F667" s="3" t="s">
        <v>3835</v>
      </c>
      <c r="G667" s="5" t="s">
        <v>124</v>
      </c>
      <c r="H667" s="3" t="s">
        <v>4308</v>
      </c>
      <c r="I667" s="3" t="s">
        <v>4309</v>
      </c>
      <c r="J667" s="5" t="s">
        <v>20</v>
      </c>
      <c r="K667" s="7" t="e">
        <v>#N/A</v>
      </c>
      <c r="L667" s="7">
        <v>1</v>
      </c>
      <c r="M667" s="7" t="e">
        <v>#N/A</v>
      </c>
      <c r="N667" s="7" t="e">
        <v>#N/A</v>
      </c>
      <c r="O667" s="7" t="e">
        <v>#N/A</v>
      </c>
      <c r="P667" s="7" t="e">
        <v>#N/A</v>
      </c>
      <c r="Q667" s="7" t="e">
        <v>#N/A</v>
      </c>
      <c r="R667" s="7" t="e">
        <v>#N/A</v>
      </c>
      <c r="S667" s="7" t="e">
        <v>#N/A</v>
      </c>
      <c r="T667" s="7" t="e">
        <v>#N/A</v>
      </c>
      <c r="U667" s="7" t="e">
        <v>#N/A</v>
      </c>
      <c r="V667" s="7" t="e">
        <v>#N/A</v>
      </c>
      <c r="W667" s="7" t="e">
        <v>#N/A</v>
      </c>
      <c r="X667" s="7">
        <v>1</v>
      </c>
      <c r="Y667" s="7">
        <v>1</v>
      </c>
      <c r="Z667" s="7">
        <f t="shared" si="81"/>
        <v>1</v>
      </c>
      <c r="AA667" s="7">
        <f t="shared" si="82"/>
        <v>1</v>
      </c>
      <c r="AB667" s="7" t="b">
        <f t="shared" si="83"/>
        <v>1</v>
      </c>
      <c r="AC667" s="7" t="b">
        <f t="shared" si="84"/>
        <v>0</v>
      </c>
      <c r="AD667" s="7" t="b">
        <f t="shared" si="85"/>
        <v>0</v>
      </c>
      <c r="AE667" s="7" t="b">
        <f t="shared" si="86"/>
        <v>0</v>
      </c>
      <c r="AF667" s="7" t="b">
        <f t="shared" si="87"/>
        <v>0</v>
      </c>
      <c r="AH667" t="b">
        <f>AND(Table252102[[#This Row],[Developmental toxicity]:[Reproductive toxicity]])</f>
        <v>0</v>
      </c>
    </row>
    <row r="668" spans="1:34" x14ac:dyDescent="0.25">
      <c r="A668" s="3">
        <f t="shared" si="80"/>
        <v>667</v>
      </c>
      <c r="B668" s="4" t="s">
        <v>1440</v>
      </c>
      <c r="C668" s="5" t="s">
        <v>2775</v>
      </c>
      <c r="D668" s="3" t="s">
        <v>3754</v>
      </c>
      <c r="E668" s="12" t="s">
        <v>8045</v>
      </c>
      <c r="F668" t="s">
        <v>8877</v>
      </c>
      <c r="G668" s="1" t="s">
        <v>10709</v>
      </c>
      <c r="H668" t="s">
        <v>10709</v>
      </c>
      <c r="I668" t="s">
        <v>10710</v>
      </c>
      <c r="J668" s="5"/>
      <c r="K668" s="7" t="e">
        <v>#N/A</v>
      </c>
      <c r="L668" s="7" t="e">
        <v>#N/A</v>
      </c>
      <c r="M668" s="7" t="e">
        <v>#N/A</v>
      </c>
      <c r="N668" s="7" t="e">
        <v>#N/A</v>
      </c>
      <c r="O668" s="7" t="e">
        <v>#N/A</v>
      </c>
      <c r="P668" s="7" t="e">
        <v>#N/A</v>
      </c>
      <c r="Q668" s="7" t="e">
        <v>#N/A</v>
      </c>
      <c r="R668" s="7" t="e">
        <v>#N/A</v>
      </c>
      <c r="S668" s="7" t="e">
        <v>#N/A</v>
      </c>
      <c r="T668" s="7">
        <v>0</v>
      </c>
      <c r="U668" s="7" t="e">
        <v>#N/A</v>
      </c>
      <c r="V668" s="7" t="e">
        <v>#N/A</v>
      </c>
      <c r="W668" s="7" t="e">
        <v>#N/A</v>
      </c>
      <c r="X668" s="7" t="e">
        <v>#N/A</v>
      </c>
      <c r="Y668" s="7" t="e">
        <v>#N/A</v>
      </c>
      <c r="Z668" s="7">
        <f t="shared" si="81"/>
        <v>0</v>
      </c>
      <c r="AA668" s="7">
        <f t="shared" si="82"/>
        <v>0</v>
      </c>
      <c r="AB668" s="7" t="b">
        <f t="shared" si="83"/>
        <v>1</v>
      </c>
      <c r="AC668" s="7" t="b">
        <f t="shared" si="84"/>
        <v>0</v>
      </c>
      <c r="AD668" s="7" t="b">
        <f t="shared" si="85"/>
        <v>1</v>
      </c>
      <c r="AE668" s="7" t="b">
        <f t="shared" si="86"/>
        <v>0</v>
      </c>
      <c r="AF668" s="7" t="b">
        <f t="shared" si="87"/>
        <v>0</v>
      </c>
      <c r="AH668" t="b">
        <f>AND(Table252102[[#This Row],[Developmental toxicity]:[Reproductive toxicity]])</f>
        <v>0</v>
      </c>
    </row>
    <row r="669" spans="1:34" x14ac:dyDescent="0.25">
      <c r="A669" s="3">
        <f t="shared" si="80"/>
        <v>668</v>
      </c>
      <c r="B669" s="4"/>
      <c r="C669" s="5" t="s">
        <v>11830</v>
      </c>
      <c r="D669" s="3" t="s">
        <v>11829</v>
      </c>
      <c r="E669" s="29" t="s">
        <v>15394</v>
      </c>
      <c r="F669" s="3" t="s">
        <v>15395</v>
      </c>
      <c r="G669" s="5" t="s">
        <v>15396</v>
      </c>
      <c r="H669" s="3" t="s">
        <v>15396</v>
      </c>
      <c r="I669" s="3" t="s">
        <v>15397</v>
      </c>
      <c r="J669" s="5"/>
      <c r="K669" s="7" t="e">
        <v>#N/A</v>
      </c>
      <c r="L669" s="7" t="e">
        <v>#N/A</v>
      </c>
      <c r="M669" s="7" t="e">
        <v>#N/A</v>
      </c>
      <c r="N669" s="7" t="e">
        <v>#N/A</v>
      </c>
      <c r="O669" s="7" t="e">
        <v>#N/A</v>
      </c>
      <c r="P669" s="7" t="e">
        <v>#N/A</v>
      </c>
      <c r="Q669" s="7" t="e">
        <v>#N/A</v>
      </c>
      <c r="R669" s="7" t="e">
        <v>#N/A</v>
      </c>
      <c r="S669" s="7" t="e">
        <v>#N/A</v>
      </c>
      <c r="T669" s="7" t="e">
        <v>#N/A</v>
      </c>
      <c r="U669" s="7" t="e">
        <v>#N/A</v>
      </c>
      <c r="V669" s="7" t="e">
        <v>#N/A</v>
      </c>
      <c r="W669" s="3">
        <v>0</v>
      </c>
      <c r="X669" s="3" t="e">
        <v>#N/A</v>
      </c>
      <c r="Y669" s="7" t="e">
        <v>#N/A</v>
      </c>
      <c r="Z669" s="7">
        <f t="shared" si="81"/>
        <v>0</v>
      </c>
      <c r="AA669" s="7">
        <f t="shared" si="82"/>
        <v>0</v>
      </c>
      <c r="AB669" s="7" t="b">
        <f t="shared" si="83"/>
        <v>0</v>
      </c>
      <c r="AC669" s="7" t="b">
        <f t="shared" si="84"/>
        <v>1</v>
      </c>
      <c r="AD669" s="7" t="b">
        <f t="shared" si="85"/>
        <v>0</v>
      </c>
      <c r="AE669" s="7" t="b">
        <f t="shared" si="86"/>
        <v>1</v>
      </c>
      <c r="AF669" s="7" t="b">
        <f t="shared" si="87"/>
        <v>0</v>
      </c>
      <c r="AH669" t="b">
        <f>AND(Table252102[[#This Row],[Developmental toxicity]:[Reproductive toxicity]])</f>
        <v>0</v>
      </c>
    </row>
    <row r="670" spans="1:34" x14ac:dyDescent="0.25">
      <c r="A670" s="3">
        <f t="shared" si="80"/>
        <v>669</v>
      </c>
      <c r="B670" s="4" t="s">
        <v>1440</v>
      </c>
      <c r="C670" s="5" t="s">
        <v>2731</v>
      </c>
      <c r="D670" s="3" t="s">
        <v>3699</v>
      </c>
      <c r="E670" s="12" t="s">
        <v>8001</v>
      </c>
      <c r="F670" t="s">
        <v>8836</v>
      </c>
      <c r="G670" s="1" t="s">
        <v>10621</v>
      </c>
      <c r="H670" t="s">
        <v>10622</v>
      </c>
      <c r="I670" t="s">
        <v>10623</v>
      </c>
      <c r="J670" s="5"/>
      <c r="K670" s="7" t="e">
        <v>#N/A</v>
      </c>
      <c r="L670" s="7" t="e">
        <v>#N/A</v>
      </c>
      <c r="M670" s="7" t="e">
        <v>#N/A</v>
      </c>
      <c r="N670" s="7" t="e">
        <v>#N/A</v>
      </c>
      <c r="O670" s="7" t="e">
        <v>#N/A</v>
      </c>
      <c r="P670" s="7" t="e">
        <v>#N/A</v>
      </c>
      <c r="Q670" s="7" t="e">
        <v>#N/A</v>
      </c>
      <c r="R670" s="7" t="e">
        <v>#N/A</v>
      </c>
      <c r="S670" s="7" t="e">
        <v>#N/A</v>
      </c>
      <c r="T670" s="7">
        <v>0</v>
      </c>
      <c r="U670" s="7" t="e">
        <v>#N/A</v>
      </c>
      <c r="V670" s="7" t="e">
        <v>#N/A</v>
      </c>
      <c r="W670" s="7" t="e">
        <v>#N/A</v>
      </c>
      <c r="X670" s="7" t="e">
        <v>#N/A</v>
      </c>
      <c r="Y670" s="7" t="e">
        <v>#N/A</v>
      </c>
      <c r="Z670" s="7">
        <f t="shared" si="81"/>
        <v>0</v>
      </c>
      <c r="AA670" s="7">
        <f t="shared" si="82"/>
        <v>0</v>
      </c>
      <c r="AB670" s="7" t="b">
        <f t="shared" si="83"/>
        <v>1</v>
      </c>
      <c r="AC670" s="7" t="b">
        <f t="shared" si="84"/>
        <v>0</v>
      </c>
      <c r="AD670" s="7" t="b">
        <f t="shared" si="85"/>
        <v>1</v>
      </c>
      <c r="AE670" s="7" t="b">
        <f t="shared" si="86"/>
        <v>0</v>
      </c>
      <c r="AF670" s="7" t="b">
        <f t="shared" si="87"/>
        <v>0</v>
      </c>
      <c r="AH670" t="b">
        <f>AND(Table252102[[#This Row],[Developmental toxicity]:[Reproductive toxicity]])</f>
        <v>0</v>
      </c>
    </row>
    <row r="671" spans="1:34" x14ac:dyDescent="0.25">
      <c r="A671" s="3">
        <f t="shared" si="80"/>
        <v>670</v>
      </c>
      <c r="B671" s="4" t="s">
        <v>1440</v>
      </c>
      <c r="C671" s="5" t="s">
        <v>2116</v>
      </c>
      <c r="D671" s="3" t="s">
        <v>3006</v>
      </c>
      <c r="E671" s="12" t="s">
        <v>7397</v>
      </c>
      <c r="F671" t="s">
        <v>8245</v>
      </c>
      <c r="G671" s="1" t="s">
        <v>9275</v>
      </c>
      <c r="H671" t="s">
        <v>9275</v>
      </c>
      <c r="I671" t="s">
        <v>9276</v>
      </c>
      <c r="J671" s="5"/>
      <c r="K671" s="7" t="e">
        <v>#N/A</v>
      </c>
      <c r="L671" s="7" t="e">
        <v>#N/A</v>
      </c>
      <c r="M671" s="7" t="e">
        <v>#N/A</v>
      </c>
      <c r="N671" s="7" t="e">
        <v>#N/A</v>
      </c>
      <c r="O671" s="7" t="e">
        <v>#N/A</v>
      </c>
      <c r="P671" s="7" t="e">
        <v>#N/A</v>
      </c>
      <c r="Q671" s="7" t="e">
        <v>#N/A</v>
      </c>
      <c r="R671" s="7" t="e">
        <v>#N/A</v>
      </c>
      <c r="S671" s="7" t="e">
        <v>#N/A</v>
      </c>
      <c r="T671" s="7">
        <v>0</v>
      </c>
      <c r="U671" s="7" t="e">
        <v>#N/A</v>
      </c>
      <c r="V671" s="7" t="e">
        <v>#N/A</v>
      </c>
      <c r="W671" s="7" t="e">
        <v>#N/A</v>
      </c>
      <c r="X671" s="7" t="e">
        <v>#N/A</v>
      </c>
      <c r="Y671" s="7" t="e">
        <v>#N/A</v>
      </c>
      <c r="Z671" s="7">
        <f t="shared" si="81"/>
        <v>0</v>
      </c>
      <c r="AA671" s="7">
        <f t="shared" si="82"/>
        <v>0</v>
      </c>
      <c r="AB671" s="7" t="b">
        <f t="shared" si="83"/>
        <v>1</v>
      </c>
      <c r="AC671" s="7" t="b">
        <f t="shared" si="84"/>
        <v>0</v>
      </c>
      <c r="AD671" s="7" t="b">
        <f t="shared" si="85"/>
        <v>1</v>
      </c>
      <c r="AE671" s="7" t="b">
        <f t="shared" si="86"/>
        <v>0</v>
      </c>
      <c r="AF671" s="7" t="b">
        <f t="shared" si="87"/>
        <v>0</v>
      </c>
      <c r="AH671" t="b">
        <f>AND(Table252102[[#This Row],[Developmental toxicity]:[Reproductive toxicity]])</f>
        <v>0</v>
      </c>
    </row>
    <row r="672" spans="1:34" x14ac:dyDescent="0.25">
      <c r="A672" s="3">
        <f t="shared" si="80"/>
        <v>671</v>
      </c>
      <c r="B672" s="4" t="s">
        <v>1440</v>
      </c>
      <c r="C672" s="5" t="s">
        <v>2113</v>
      </c>
      <c r="D672" s="3" t="s">
        <v>3001</v>
      </c>
      <c r="E672" s="29" t="s">
        <v>7394</v>
      </c>
      <c r="F672" s="3" t="s">
        <v>8242</v>
      </c>
      <c r="G672" s="5" t="s">
        <v>9269</v>
      </c>
      <c r="H672" s="3" t="s">
        <v>9269</v>
      </c>
      <c r="I672" s="3" t="s">
        <v>9270</v>
      </c>
      <c r="J672" s="5"/>
      <c r="K672" s="7" t="e">
        <v>#N/A</v>
      </c>
      <c r="L672" s="7" t="e">
        <v>#N/A</v>
      </c>
      <c r="M672" s="7" t="e">
        <v>#N/A</v>
      </c>
      <c r="N672" s="7" t="e">
        <v>#N/A</v>
      </c>
      <c r="O672" s="7" t="e">
        <v>#N/A</v>
      </c>
      <c r="P672" s="7" t="e">
        <v>#N/A</v>
      </c>
      <c r="Q672" s="7" t="e">
        <v>#N/A</v>
      </c>
      <c r="R672" s="7" t="e">
        <v>#N/A</v>
      </c>
      <c r="S672" s="7" t="e">
        <v>#N/A</v>
      </c>
      <c r="T672" s="7">
        <v>1</v>
      </c>
      <c r="U672" s="7" t="e">
        <v>#N/A</v>
      </c>
      <c r="V672" s="7" t="e">
        <v>#N/A</v>
      </c>
      <c r="W672" s="7" t="e">
        <v>#N/A</v>
      </c>
      <c r="X672" s="7" t="e">
        <v>#N/A</v>
      </c>
      <c r="Y672" s="7" t="e">
        <v>#N/A</v>
      </c>
      <c r="Z672" s="7">
        <f t="shared" si="81"/>
        <v>1</v>
      </c>
      <c r="AA672" s="7">
        <f t="shared" si="82"/>
        <v>1</v>
      </c>
      <c r="AB672" s="7" t="b">
        <f t="shared" si="83"/>
        <v>1</v>
      </c>
      <c r="AC672" s="7" t="b">
        <f t="shared" si="84"/>
        <v>0</v>
      </c>
      <c r="AD672" s="7" t="b">
        <f t="shared" si="85"/>
        <v>1</v>
      </c>
      <c r="AE672" s="7" t="b">
        <f t="shared" si="86"/>
        <v>0</v>
      </c>
      <c r="AF672" s="7" t="b">
        <f t="shared" si="87"/>
        <v>0</v>
      </c>
      <c r="AH672" t="b">
        <f>AND(Table252102[[#This Row],[Developmental toxicity]:[Reproductive toxicity]])</f>
        <v>0</v>
      </c>
    </row>
    <row r="673" spans="1:34" x14ac:dyDescent="0.25">
      <c r="A673" s="3">
        <f t="shared" si="80"/>
        <v>672</v>
      </c>
      <c r="B673" s="4" t="s">
        <v>1440</v>
      </c>
      <c r="C673" s="5" t="s">
        <v>2336</v>
      </c>
      <c r="D673" s="3" t="s">
        <v>3255</v>
      </c>
      <c r="E673" s="12" t="s">
        <v>7613</v>
      </c>
      <c r="F673" t="s">
        <v>8457</v>
      </c>
      <c r="G673" s="1" t="s">
        <v>9750</v>
      </c>
      <c r="H673" t="s">
        <v>9750</v>
      </c>
      <c r="I673" t="s">
        <v>9751</v>
      </c>
      <c r="J673" s="5"/>
      <c r="K673" s="7" t="e">
        <v>#N/A</v>
      </c>
      <c r="L673" s="7" t="e">
        <v>#N/A</v>
      </c>
      <c r="M673" s="7" t="e">
        <v>#N/A</v>
      </c>
      <c r="N673" s="7" t="e">
        <v>#N/A</v>
      </c>
      <c r="O673" s="7" t="e">
        <v>#N/A</v>
      </c>
      <c r="P673" s="7" t="e">
        <v>#N/A</v>
      </c>
      <c r="Q673" s="7" t="e">
        <v>#N/A</v>
      </c>
      <c r="R673" s="7" t="e">
        <v>#N/A</v>
      </c>
      <c r="S673" s="7" t="e">
        <v>#N/A</v>
      </c>
      <c r="T673" s="7">
        <v>0</v>
      </c>
      <c r="U673" s="7" t="e">
        <v>#N/A</v>
      </c>
      <c r="V673" s="7" t="e">
        <v>#N/A</v>
      </c>
      <c r="W673" s="7" t="e">
        <v>#N/A</v>
      </c>
      <c r="X673" s="7" t="e">
        <v>#N/A</v>
      </c>
      <c r="Y673" s="7" t="e">
        <v>#N/A</v>
      </c>
      <c r="Z673" s="7">
        <f t="shared" si="81"/>
        <v>0</v>
      </c>
      <c r="AA673" s="7">
        <f t="shared" si="82"/>
        <v>0</v>
      </c>
      <c r="AB673" s="7" t="b">
        <f t="shared" si="83"/>
        <v>1</v>
      </c>
      <c r="AC673" s="7" t="b">
        <f t="shared" si="84"/>
        <v>0</v>
      </c>
      <c r="AD673" s="7" t="b">
        <f t="shared" si="85"/>
        <v>1</v>
      </c>
      <c r="AE673" s="7" t="b">
        <f t="shared" si="86"/>
        <v>0</v>
      </c>
      <c r="AF673" s="7" t="b">
        <f t="shared" si="87"/>
        <v>0</v>
      </c>
      <c r="AH673" t="b">
        <f>AND(Table252102[[#This Row],[Developmental toxicity]:[Reproductive toxicity]])</f>
        <v>0</v>
      </c>
    </row>
    <row r="674" spans="1:34" x14ac:dyDescent="0.25">
      <c r="A674" s="3">
        <f t="shared" si="80"/>
        <v>673</v>
      </c>
      <c r="B674" s="4"/>
      <c r="C674" s="5" t="s">
        <v>12664</v>
      </c>
      <c r="D674" s="3" t="s">
        <v>12663</v>
      </c>
      <c r="E674" s="29" t="s">
        <v>16688</v>
      </c>
      <c r="F674" s="3" t="s">
        <v>16689</v>
      </c>
      <c r="G674" s="5" t="s">
        <v>16690</v>
      </c>
      <c r="H674" s="3" t="s">
        <v>16690</v>
      </c>
      <c r="I674" s="3" t="s">
        <v>16691</v>
      </c>
      <c r="J674" s="5"/>
      <c r="K674" s="7" t="e">
        <v>#N/A</v>
      </c>
      <c r="L674" s="7" t="e">
        <v>#N/A</v>
      </c>
      <c r="M674" s="7" t="e">
        <v>#N/A</v>
      </c>
      <c r="N674" s="7" t="e">
        <v>#N/A</v>
      </c>
      <c r="O674" s="7" t="e">
        <v>#N/A</v>
      </c>
      <c r="P674" s="7" t="e">
        <v>#N/A</v>
      </c>
      <c r="Q674" s="7" t="e">
        <v>#N/A</v>
      </c>
      <c r="R674" s="7" t="e">
        <v>#N/A</v>
      </c>
      <c r="S674" s="7" t="e">
        <v>#N/A</v>
      </c>
      <c r="T674" s="7" t="e">
        <v>#N/A</v>
      </c>
      <c r="U674" s="7" t="e">
        <v>#N/A</v>
      </c>
      <c r="V674" s="7" t="e">
        <v>#N/A</v>
      </c>
      <c r="W674" s="3">
        <v>0</v>
      </c>
      <c r="X674" s="3" t="e">
        <v>#N/A</v>
      </c>
      <c r="Y674" s="7" t="e">
        <v>#N/A</v>
      </c>
      <c r="Z674" s="7">
        <f t="shared" si="81"/>
        <v>0</v>
      </c>
      <c r="AA674" s="7">
        <f t="shared" si="82"/>
        <v>0</v>
      </c>
      <c r="AB674" s="7" t="b">
        <f t="shared" si="83"/>
        <v>0</v>
      </c>
      <c r="AC674" s="7" t="b">
        <f t="shared" si="84"/>
        <v>1</v>
      </c>
      <c r="AD674" s="7" t="b">
        <f t="shared" si="85"/>
        <v>0</v>
      </c>
      <c r="AE674" s="7" t="b">
        <f t="shared" si="86"/>
        <v>1</v>
      </c>
      <c r="AF674" s="7" t="b">
        <f t="shared" si="87"/>
        <v>0</v>
      </c>
      <c r="AH674" t="b">
        <f>AND(Table252102[[#This Row],[Developmental toxicity]:[Reproductive toxicity]])</f>
        <v>0</v>
      </c>
    </row>
    <row r="675" spans="1:34" x14ac:dyDescent="0.25">
      <c r="A675" s="3">
        <f t="shared" si="80"/>
        <v>674</v>
      </c>
      <c r="B675" s="4"/>
      <c r="C675" s="5" t="s">
        <v>12617</v>
      </c>
      <c r="D675" s="3" t="s">
        <v>12616</v>
      </c>
      <c r="E675" s="29" t="s">
        <v>16622</v>
      </c>
      <c r="F675" s="3" t="s">
        <v>16623</v>
      </c>
      <c r="G675" s="5" t="s">
        <v>16624</v>
      </c>
      <c r="H675" s="3" t="s">
        <v>16624</v>
      </c>
      <c r="I675" s="3" t="s">
        <v>16625</v>
      </c>
      <c r="J675" s="5"/>
      <c r="K675" s="7" t="e">
        <v>#N/A</v>
      </c>
      <c r="L675" s="7" t="e">
        <v>#N/A</v>
      </c>
      <c r="M675" s="7" t="e">
        <v>#N/A</v>
      </c>
      <c r="N675" s="7" t="e">
        <v>#N/A</v>
      </c>
      <c r="O675" s="7" t="e">
        <v>#N/A</v>
      </c>
      <c r="P675" s="7" t="e">
        <v>#N/A</v>
      </c>
      <c r="Q675" s="7" t="e">
        <v>#N/A</v>
      </c>
      <c r="R675" s="7" t="e">
        <v>#N/A</v>
      </c>
      <c r="S675" s="7" t="e">
        <v>#N/A</v>
      </c>
      <c r="T675" s="7" t="e">
        <v>#N/A</v>
      </c>
      <c r="U675" s="7" t="e">
        <v>#N/A</v>
      </c>
      <c r="V675" s="7" t="e">
        <v>#N/A</v>
      </c>
      <c r="W675" s="7">
        <v>0</v>
      </c>
      <c r="X675" s="7">
        <v>1</v>
      </c>
      <c r="Y675" s="7">
        <v>0</v>
      </c>
      <c r="Z675" s="7">
        <f t="shared" si="81"/>
        <v>1</v>
      </c>
      <c r="AA675" s="7">
        <f t="shared" si="82"/>
        <v>0</v>
      </c>
      <c r="AB675" s="7" t="b">
        <f t="shared" si="83"/>
        <v>1</v>
      </c>
      <c r="AC675" s="7" t="b">
        <f t="shared" si="84"/>
        <v>1</v>
      </c>
      <c r="AD675" s="7" t="b">
        <f t="shared" si="85"/>
        <v>0</v>
      </c>
      <c r="AE675" s="7" t="b">
        <f t="shared" si="86"/>
        <v>1</v>
      </c>
      <c r="AF675" s="7" t="b">
        <f t="shared" si="87"/>
        <v>0</v>
      </c>
      <c r="AH675" t="b">
        <f>AND(Table252102[[#This Row],[Developmental toxicity]:[Reproductive toxicity]])</f>
        <v>1</v>
      </c>
    </row>
    <row r="676" spans="1:34" x14ac:dyDescent="0.25">
      <c r="A676" s="3">
        <f t="shared" si="80"/>
        <v>675</v>
      </c>
      <c r="B676" s="4">
        <v>531</v>
      </c>
      <c r="C676" s="5" t="s">
        <v>1131</v>
      </c>
      <c r="D676" s="3" t="s">
        <v>5349</v>
      </c>
      <c r="E676" s="29" t="s">
        <v>4913</v>
      </c>
      <c r="F676" s="3" t="s">
        <v>5819</v>
      </c>
      <c r="G676" s="5" t="s">
        <v>1132</v>
      </c>
      <c r="H676" s="3" t="s">
        <v>6256</v>
      </c>
      <c r="I676" s="3" t="s">
        <v>6827</v>
      </c>
      <c r="J676" s="5" t="s">
        <v>1430</v>
      </c>
      <c r="K676" s="7" t="e">
        <v>#N/A</v>
      </c>
      <c r="L676" s="7">
        <v>1</v>
      </c>
      <c r="M676" s="7" t="e">
        <v>#N/A</v>
      </c>
      <c r="N676" s="7" t="e">
        <v>#N/A</v>
      </c>
      <c r="O676" s="7" t="e">
        <v>#N/A</v>
      </c>
      <c r="P676" s="7" t="e">
        <v>#N/A</v>
      </c>
      <c r="Q676" s="7" t="e">
        <v>#N/A</v>
      </c>
      <c r="R676" s="7" t="e">
        <v>#N/A</v>
      </c>
      <c r="S676" s="7" t="e">
        <v>#N/A</v>
      </c>
      <c r="T676" s="7" t="e">
        <v>#N/A</v>
      </c>
      <c r="U676" s="7" t="e">
        <v>#N/A</v>
      </c>
      <c r="V676" s="7" t="e">
        <v>#N/A</v>
      </c>
      <c r="W676" s="7" t="e">
        <v>#N/A</v>
      </c>
      <c r="X676" s="7" t="e">
        <v>#N/A</v>
      </c>
      <c r="Y676" s="7">
        <v>1</v>
      </c>
      <c r="Z676" s="7">
        <f t="shared" si="81"/>
        <v>1</v>
      </c>
      <c r="AA676" s="7">
        <f t="shared" si="82"/>
        <v>1</v>
      </c>
      <c r="AB676" s="7" t="b">
        <f t="shared" si="83"/>
        <v>1</v>
      </c>
      <c r="AC676" s="7" t="b">
        <f t="shared" si="84"/>
        <v>0</v>
      </c>
      <c r="AD676" s="7" t="b">
        <f t="shared" si="85"/>
        <v>0</v>
      </c>
      <c r="AE676" s="7" t="b">
        <f t="shared" si="86"/>
        <v>0</v>
      </c>
      <c r="AF676" s="7" t="b">
        <f t="shared" si="87"/>
        <v>0</v>
      </c>
      <c r="AH676" t="b">
        <f>AND(Table252102[[#This Row],[Developmental toxicity]:[Reproductive toxicity]])</f>
        <v>0</v>
      </c>
    </row>
    <row r="677" spans="1:34" x14ac:dyDescent="0.25">
      <c r="A677" s="3">
        <f t="shared" si="80"/>
        <v>676</v>
      </c>
      <c r="B677" s="4" t="s">
        <v>1440</v>
      </c>
      <c r="C677" s="45" t="s">
        <v>1830</v>
      </c>
      <c r="D677" s="6" t="s">
        <v>1831</v>
      </c>
      <c r="E677" s="12" t="s">
        <v>7085</v>
      </c>
      <c r="F677" s="6" t="s">
        <v>1875</v>
      </c>
      <c r="G677" s="45" t="s">
        <v>1874</v>
      </c>
      <c r="H677" t="s">
        <v>1874</v>
      </c>
      <c r="I677" t="s">
        <v>7193</v>
      </c>
      <c r="J677" s="5" t="s">
        <v>1876</v>
      </c>
      <c r="K677" s="7" t="e">
        <v>#N/A</v>
      </c>
      <c r="L677" s="7" t="e">
        <v>#N/A</v>
      </c>
      <c r="M677" s="7" t="e">
        <v>#N/A</v>
      </c>
      <c r="N677" s="7" t="e">
        <v>#N/A</v>
      </c>
      <c r="O677" s="7" t="e">
        <v>#N/A</v>
      </c>
      <c r="P677" s="7" t="e">
        <v>#N/A</v>
      </c>
      <c r="Q677" s="7" t="e">
        <v>#N/A</v>
      </c>
      <c r="R677" s="7">
        <v>0</v>
      </c>
      <c r="S677" s="7" t="e">
        <v>#N/A</v>
      </c>
      <c r="T677" s="7" t="e">
        <v>#N/A</v>
      </c>
      <c r="U677" s="7" t="e">
        <v>#N/A</v>
      </c>
      <c r="V677" s="7" t="e">
        <v>#N/A</v>
      </c>
      <c r="W677" s="7" t="e">
        <v>#N/A</v>
      </c>
      <c r="X677" s="7" t="e">
        <v>#N/A</v>
      </c>
      <c r="Y677" s="7" t="e">
        <v>#N/A</v>
      </c>
      <c r="Z677" s="7">
        <f t="shared" si="81"/>
        <v>0</v>
      </c>
      <c r="AA677" s="7">
        <f t="shared" si="82"/>
        <v>0</v>
      </c>
      <c r="AB677" s="7" t="b">
        <f t="shared" si="83"/>
        <v>0</v>
      </c>
      <c r="AC677" s="7" t="b">
        <f t="shared" si="84"/>
        <v>1</v>
      </c>
      <c r="AD677" s="7" t="b">
        <f t="shared" si="85"/>
        <v>1</v>
      </c>
      <c r="AE677" s="7" t="b">
        <f t="shared" si="86"/>
        <v>0</v>
      </c>
      <c r="AF677" s="7" t="b">
        <f t="shared" si="87"/>
        <v>1</v>
      </c>
      <c r="AH677" t="b">
        <f>AND(Table252102[[#This Row],[Developmental toxicity]:[Reproductive toxicity]])</f>
        <v>0</v>
      </c>
    </row>
    <row r="678" spans="1:34" x14ac:dyDescent="0.25">
      <c r="A678" s="3">
        <f t="shared" si="80"/>
        <v>677</v>
      </c>
      <c r="B678" s="4">
        <v>534</v>
      </c>
      <c r="C678" s="5" t="s">
        <v>1137</v>
      </c>
      <c r="D678" s="3" t="s">
        <v>5352</v>
      </c>
      <c r="E678" s="29" t="s">
        <v>4916</v>
      </c>
      <c r="F678" s="3" t="s">
        <v>5822</v>
      </c>
      <c r="G678" s="5" t="s">
        <v>1138</v>
      </c>
      <c r="H678" s="3" t="s">
        <v>6259</v>
      </c>
      <c r="I678" s="3" t="s">
        <v>6830</v>
      </c>
      <c r="J678" s="5" t="s">
        <v>1430</v>
      </c>
      <c r="K678" s="7" t="e">
        <v>#N/A</v>
      </c>
      <c r="L678" s="7">
        <v>1</v>
      </c>
      <c r="M678" s="7" t="e">
        <v>#N/A</v>
      </c>
      <c r="N678" s="7" t="e">
        <v>#N/A</v>
      </c>
      <c r="O678" s="7" t="e">
        <v>#N/A</v>
      </c>
      <c r="P678" s="7" t="e">
        <v>#N/A</v>
      </c>
      <c r="Q678" s="7" t="e">
        <v>#N/A</v>
      </c>
      <c r="R678" s="7" t="e">
        <v>#N/A</v>
      </c>
      <c r="S678" s="7" t="e">
        <v>#N/A</v>
      </c>
      <c r="T678" s="7" t="e">
        <v>#N/A</v>
      </c>
      <c r="U678" s="7" t="e">
        <v>#N/A</v>
      </c>
      <c r="V678" s="7" t="e">
        <v>#N/A</v>
      </c>
      <c r="W678" s="7" t="e">
        <v>#N/A</v>
      </c>
      <c r="X678" s="7" t="e">
        <v>#N/A</v>
      </c>
      <c r="Y678" s="7">
        <v>1</v>
      </c>
      <c r="Z678" s="7">
        <f t="shared" si="81"/>
        <v>1</v>
      </c>
      <c r="AA678" s="7">
        <f t="shared" si="82"/>
        <v>1</v>
      </c>
      <c r="AB678" s="7" t="b">
        <f t="shared" si="83"/>
        <v>1</v>
      </c>
      <c r="AC678" s="7" t="b">
        <f t="shared" si="84"/>
        <v>0</v>
      </c>
      <c r="AD678" s="7" t="b">
        <f t="shared" si="85"/>
        <v>0</v>
      </c>
      <c r="AE678" s="7" t="b">
        <f t="shared" si="86"/>
        <v>0</v>
      </c>
      <c r="AF678" s="7" t="b">
        <f t="shared" si="87"/>
        <v>0</v>
      </c>
      <c r="AH678" t="b">
        <f>AND(Table252102[[#This Row],[Developmental toxicity]:[Reproductive toxicity]])</f>
        <v>0</v>
      </c>
    </row>
    <row r="679" spans="1:34" x14ac:dyDescent="0.25">
      <c r="A679" s="3">
        <f t="shared" si="80"/>
        <v>678</v>
      </c>
      <c r="B679" s="4">
        <v>13110</v>
      </c>
      <c r="C679" s="5" t="s">
        <v>1251</v>
      </c>
      <c r="D679" s="3" t="s">
        <v>43</v>
      </c>
      <c r="E679" s="29" t="s">
        <v>3959</v>
      </c>
      <c r="F679" s="3" t="s">
        <v>3797</v>
      </c>
      <c r="G679" s="5" t="s">
        <v>44</v>
      </c>
      <c r="H679" s="3" t="s">
        <v>4225</v>
      </c>
      <c r="I679" s="3" t="s">
        <v>4226</v>
      </c>
      <c r="J679" s="5" t="s">
        <v>20</v>
      </c>
      <c r="K679" s="7" t="e">
        <v>#N/A</v>
      </c>
      <c r="L679" s="7">
        <v>1</v>
      </c>
      <c r="M679" s="7" t="e">
        <v>#N/A</v>
      </c>
      <c r="N679" s="7" t="e">
        <v>#N/A</v>
      </c>
      <c r="O679" s="7" t="e">
        <v>#N/A</v>
      </c>
      <c r="P679" s="7" t="e">
        <v>#N/A</v>
      </c>
      <c r="Q679" s="7" t="e">
        <v>#N/A</v>
      </c>
      <c r="R679" s="7" t="e">
        <v>#N/A</v>
      </c>
      <c r="S679" s="7" t="e">
        <v>#N/A</v>
      </c>
      <c r="T679" s="7">
        <v>1</v>
      </c>
      <c r="U679" s="7">
        <v>1</v>
      </c>
      <c r="V679" s="7" t="e">
        <v>#N/A</v>
      </c>
      <c r="W679" s="7">
        <v>1</v>
      </c>
      <c r="X679" s="7" t="e">
        <v>#N/A</v>
      </c>
      <c r="Y679" s="7">
        <v>0</v>
      </c>
      <c r="Z679" s="7">
        <f t="shared" si="81"/>
        <v>1</v>
      </c>
      <c r="AA679" s="7">
        <f t="shared" si="82"/>
        <v>1</v>
      </c>
      <c r="AB679" s="7" t="b">
        <f t="shared" si="83"/>
        <v>1</v>
      </c>
      <c r="AC679" s="7" t="b">
        <f t="shared" si="84"/>
        <v>1</v>
      </c>
      <c r="AD679" s="7" t="b">
        <f t="shared" si="85"/>
        <v>1</v>
      </c>
      <c r="AE679" s="7" t="b">
        <f t="shared" si="86"/>
        <v>1</v>
      </c>
      <c r="AF679" s="7" t="b">
        <f t="shared" si="87"/>
        <v>1</v>
      </c>
      <c r="AH679" t="b">
        <f>AND(Table252102[[#This Row],[Developmental toxicity]:[Reproductive toxicity]])</f>
        <v>1</v>
      </c>
    </row>
    <row r="680" spans="1:34" x14ac:dyDescent="0.25">
      <c r="A680" s="3">
        <f t="shared" si="80"/>
        <v>679</v>
      </c>
      <c r="B680" s="4">
        <v>333</v>
      </c>
      <c r="C680" s="5" t="s">
        <v>834</v>
      </c>
      <c r="D680" s="3" t="s">
        <v>5254</v>
      </c>
      <c r="E680" s="29" t="s">
        <v>4782</v>
      </c>
      <c r="F680" s="3" t="s">
        <v>5698</v>
      </c>
      <c r="G680" s="5" t="s">
        <v>835</v>
      </c>
      <c r="H680" s="3" t="s">
        <v>6638</v>
      </c>
      <c r="I680" s="3" t="s">
        <v>6639</v>
      </c>
      <c r="J680" s="5" t="s">
        <v>1431</v>
      </c>
      <c r="K680" s="7" t="e">
        <v>#N/A</v>
      </c>
      <c r="L680" s="7">
        <v>1</v>
      </c>
      <c r="M680" s="7" t="e">
        <v>#N/A</v>
      </c>
      <c r="N680" s="7" t="e">
        <v>#N/A</v>
      </c>
      <c r="O680" s="7" t="e">
        <v>#N/A</v>
      </c>
      <c r="P680" s="7" t="e">
        <v>#N/A</v>
      </c>
      <c r="Q680" s="7" t="e">
        <v>#N/A</v>
      </c>
      <c r="R680" s="7" t="e">
        <v>#N/A</v>
      </c>
      <c r="S680" s="7" t="e">
        <v>#N/A</v>
      </c>
      <c r="T680" s="7" t="e">
        <v>#N/A</v>
      </c>
      <c r="U680" s="7" t="e">
        <v>#N/A</v>
      </c>
      <c r="V680" s="7" t="e">
        <v>#N/A</v>
      </c>
      <c r="W680" s="7" t="e">
        <v>#N/A</v>
      </c>
      <c r="X680" s="7" t="e">
        <v>#N/A</v>
      </c>
      <c r="Y680" s="7">
        <v>1</v>
      </c>
      <c r="Z680" s="7">
        <f t="shared" si="81"/>
        <v>1</v>
      </c>
      <c r="AA680" s="7">
        <f t="shared" si="82"/>
        <v>1</v>
      </c>
      <c r="AB680" s="7" t="b">
        <f t="shared" si="83"/>
        <v>1</v>
      </c>
      <c r="AC680" s="7" t="b">
        <f t="shared" si="84"/>
        <v>0</v>
      </c>
      <c r="AD680" s="7" t="b">
        <f t="shared" si="85"/>
        <v>0</v>
      </c>
      <c r="AE680" s="7" t="b">
        <f t="shared" si="86"/>
        <v>0</v>
      </c>
      <c r="AF680" s="7" t="b">
        <f t="shared" si="87"/>
        <v>0</v>
      </c>
      <c r="AH680" t="b">
        <f>AND(Table252102[[#This Row],[Developmental toxicity]:[Reproductive toxicity]])</f>
        <v>0</v>
      </c>
    </row>
    <row r="681" spans="1:34" x14ac:dyDescent="0.25">
      <c r="A681" s="3">
        <f t="shared" si="80"/>
        <v>680</v>
      </c>
      <c r="B681" s="4"/>
      <c r="C681" s="5" t="s">
        <v>11589</v>
      </c>
      <c r="D681" s="3" t="s">
        <v>11588</v>
      </c>
      <c r="E681" s="29" t="s">
        <v>14940</v>
      </c>
      <c r="F681" s="3" t="s">
        <v>14941</v>
      </c>
      <c r="G681" s="5" t="s">
        <v>14942</v>
      </c>
      <c r="H681" s="3" t="s">
        <v>14942</v>
      </c>
      <c r="I681" s="3" t="s">
        <v>14943</v>
      </c>
      <c r="J681" s="5"/>
      <c r="K681" s="7" t="e">
        <v>#N/A</v>
      </c>
      <c r="L681" s="7" t="e">
        <v>#N/A</v>
      </c>
      <c r="M681" s="7" t="e">
        <v>#N/A</v>
      </c>
      <c r="N681" s="7" t="e">
        <v>#N/A</v>
      </c>
      <c r="O681" s="7" t="e">
        <v>#N/A</v>
      </c>
      <c r="P681" s="7" t="e">
        <v>#N/A</v>
      </c>
      <c r="Q681" s="7" t="e">
        <v>#N/A</v>
      </c>
      <c r="R681" s="7" t="e">
        <v>#N/A</v>
      </c>
      <c r="S681" s="7" t="e">
        <v>#N/A</v>
      </c>
      <c r="T681" s="7" t="e">
        <v>#N/A</v>
      </c>
      <c r="U681" s="7" t="e">
        <v>#N/A</v>
      </c>
      <c r="V681" s="7" t="e">
        <v>#N/A</v>
      </c>
      <c r="W681" s="3">
        <v>1</v>
      </c>
      <c r="X681" s="3" t="e">
        <v>#N/A</v>
      </c>
      <c r="Y681" s="7" t="e">
        <v>#N/A</v>
      </c>
      <c r="Z681" s="7">
        <f t="shared" si="81"/>
        <v>1</v>
      </c>
      <c r="AA681" s="7">
        <f t="shared" si="82"/>
        <v>1</v>
      </c>
      <c r="AB681" s="7" t="b">
        <f t="shared" si="83"/>
        <v>0</v>
      </c>
      <c r="AC681" s="7" t="b">
        <f t="shared" si="84"/>
        <v>1</v>
      </c>
      <c r="AD681" s="7" t="b">
        <f t="shared" si="85"/>
        <v>0</v>
      </c>
      <c r="AE681" s="7" t="b">
        <f t="shared" si="86"/>
        <v>1</v>
      </c>
      <c r="AF681" s="7" t="b">
        <f t="shared" si="87"/>
        <v>0</v>
      </c>
      <c r="AH681" t="b">
        <f>AND(Table252102[[#This Row],[Developmental toxicity]:[Reproductive toxicity]])</f>
        <v>0</v>
      </c>
    </row>
    <row r="682" spans="1:34" x14ac:dyDescent="0.25">
      <c r="A682" s="3">
        <f t="shared" si="80"/>
        <v>681</v>
      </c>
      <c r="B682" s="4"/>
      <c r="C682" s="5" t="s">
        <v>11450</v>
      </c>
      <c r="D682" s="3" t="s">
        <v>11449</v>
      </c>
      <c r="E682" s="29" t="s">
        <v>14680</v>
      </c>
      <c r="F682" s="3" t="s">
        <v>14681</v>
      </c>
      <c r="G682" s="5" t="s">
        <v>14682</v>
      </c>
      <c r="H682" s="3" t="s">
        <v>14683</v>
      </c>
      <c r="I682" s="3" t="s">
        <v>14684</v>
      </c>
      <c r="J682" s="5"/>
      <c r="K682" s="7" t="e">
        <v>#N/A</v>
      </c>
      <c r="L682" s="7" t="e">
        <v>#N/A</v>
      </c>
      <c r="M682" s="7" t="e">
        <v>#N/A</v>
      </c>
      <c r="N682" s="7" t="e">
        <v>#N/A</v>
      </c>
      <c r="O682" s="7" t="e">
        <v>#N/A</v>
      </c>
      <c r="P682" s="7" t="e">
        <v>#N/A</v>
      </c>
      <c r="Q682" s="7" t="e">
        <v>#N/A</v>
      </c>
      <c r="R682" s="7" t="e">
        <v>#N/A</v>
      </c>
      <c r="S682" s="7" t="e">
        <v>#N/A</v>
      </c>
      <c r="T682" s="7" t="e">
        <v>#N/A</v>
      </c>
      <c r="U682" s="7" t="e">
        <v>#N/A</v>
      </c>
      <c r="V682" s="7" t="e">
        <v>#N/A</v>
      </c>
      <c r="W682" s="3">
        <v>1</v>
      </c>
      <c r="X682" s="3" t="e">
        <v>#N/A</v>
      </c>
      <c r="Y682" s="7" t="e">
        <v>#N/A</v>
      </c>
      <c r="Z682" s="7">
        <f t="shared" si="81"/>
        <v>1</v>
      </c>
      <c r="AA682" s="7">
        <f t="shared" si="82"/>
        <v>1</v>
      </c>
      <c r="AB682" s="7" t="b">
        <f t="shared" si="83"/>
        <v>0</v>
      </c>
      <c r="AC682" s="7" t="b">
        <f t="shared" si="84"/>
        <v>1</v>
      </c>
      <c r="AD682" s="7" t="b">
        <f t="shared" si="85"/>
        <v>0</v>
      </c>
      <c r="AE682" s="7" t="b">
        <f t="shared" si="86"/>
        <v>1</v>
      </c>
      <c r="AF682" s="7" t="b">
        <f t="shared" si="87"/>
        <v>0</v>
      </c>
      <c r="AH682" t="b">
        <f>AND(Table252102[[#This Row],[Developmental toxicity]:[Reproductive toxicity]])</f>
        <v>0</v>
      </c>
    </row>
    <row r="683" spans="1:34" x14ac:dyDescent="0.25">
      <c r="A683" s="3">
        <f t="shared" si="80"/>
        <v>682</v>
      </c>
      <c r="B683" s="4"/>
      <c r="C683" s="5" t="s">
        <v>11784</v>
      </c>
      <c r="D683" s="3" t="s">
        <v>11783</v>
      </c>
      <c r="E683" s="29" t="s">
        <v>15313</v>
      </c>
      <c r="F683" s="3" t="s">
        <v>15314</v>
      </c>
      <c r="G683" s="5" t="s">
        <v>11785</v>
      </c>
      <c r="H683" s="3" t="s">
        <v>11785</v>
      </c>
      <c r="I683" s="3" t="s">
        <v>15315</v>
      </c>
      <c r="J683" s="5"/>
      <c r="K683" s="7" t="e">
        <v>#N/A</v>
      </c>
      <c r="L683" s="7" t="e">
        <v>#N/A</v>
      </c>
      <c r="M683" s="7" t="e">
        <v>#N/A</v>
      </c>
      <c r="N683" s="7" t="e">
        <v>#N/A</v>
      </c>
      <c r="O683" s="7" t="e">
        <v>#N/A</v>
      </c>
      <c r="P683" s="7" t="e">
        <v>#N/A</v>
      </c>
      <c r="Q683" s="7" t="e">
        <v>#N/A</v>
      </c>
      <c r="R683" s="7" t="e">
        <v>#N/A</v>
      </c>
      <c r="S683" s="7" t="e">
        <v>#N/A</v>
      </c>
      <c r="T683" s="7" t="e">
        <v>#N/A</v>
      </c>
      <c r="U683" s="7" t="e">
        <v>#N/A</v>
      </c>
      <c r="V683" s="7" t="e">
        <v>#N/A</v>
      </c>
      <c r="W683" s="3">
        <v>1</v>
      </c>
      <c r="X683" s="3" t="e">
        <v>#N/A</v>
      </c>
      <c r="Y683" s="7" t="e">
        <v>#N/A</v>
      </c>
      <c r="Z683" s="7">
        <f t="shared" si="81"/>
        <v>1</v>
      </c>
      <c r="AA683" s="7">
        <f t="shared" si="82"/>
        <v>1</v>
      </c>
      <c r="AB683" s="7" t="b">
        <f t="shared" si="83"/>
        <v>0</v>
      </c>
      <c r="AC683" s="7" t="b">
        <f t="shared" si="84"/>
        <v>1</v>
      </c>
      <c r="AD683" s="7" t="b">
        <f t="shared" si="85"/>
        <v>0</v>
      </c>
      <c r="AE683" s="7" t="b">
        <f t="shared" si="86"/>
        <v>1</v>
      </c>
      <c r="AF683" s="7" t="b">
        <f t="shared" si="87"/>
        <v>0</v>
      </c>
      <c r="AH683" t="b">
        <f>AND(Table252102[[#This Row],[Developmental toxicity]:[Reproductive toxicity]])</f>
        <v>0</v>
      </c>
    </row>
    <row r="684" spans="1:34" x14ac:dyDescent="0.25">
      <c r="A684" s="3">
        <f t="shared" si="80"/>
        <v>683</v>
      </c>
      <c r="B684" s="4" t="s">
        <v>1440</v>
      </c>
      <c r="C684" s="5" t="s">
        <v>2400</v>
      </c>
      <c r="D684" s="3" t="s">
        <v>3327</v>
      </c>
      <c r="E684" s="12" t="s">
        <v>7677</v>
      </c>
      <c r="F684" t="s">
        <v>8518</v>
      </c>
      <c r="G684" s="1" t="s">
        <v>9888</v>
      </c>
      <c r="H684" t="s">
        <v>9888</v>
      </c>
      <c r="I684" t="s">
        <v>9889</v>
      </c>
      <c r="J684" s="5"/>
      <c r="K684" s="7" t="e">
        <v>#N/A</v>
      </c>
      <c r="L684" s="7" t="e">
        <v>#N/A</v>
      </c>
      <c r="M684" s="7" t="e">
        <v>#N/A</v>
      </c>
      <c r="N684" s="7" t="e">
        <v>#N/A</v>
      </c>
      <c r="O684" s="7" t="e">
        <v>#N/A</v>
      </c>
      <c r="P684" s="7" t="e">
        <v>#N/A</v>
      </c>
      <c r="Q684" s="7" t="e">
        <v>#N/A</v>
      </c>
      <c r="R684" s="7" t="e">
        <v>#N/A</v>
      </c>
      <c r="S684" s="7" t="e">
        <v>#N/A</v>
      </c>
      <c r="T684" s="7">
        <v>0</v>
      </c>
      <c r="U684" s="7" t="e">
        <v>#N/A</v>
      </c>
      <c r="V684" s="7" t="e">
        <v>#N/A</v>
      </c>
      <c r="W684" s="7" t="e">
        <v>#N/A</v>
      </c>
      <c r="X684" s="7" t="e">
        <v>#N/A</v>
      </c>
      <c r="Y684" s="7" t="e">
        <v>#N/A</v>
      </c>
      <c r="Z684" s="7">
        <f t="shared" si="81"/>
        <v>0</v>
      </c>
      <c r="AA684" s="7">
        <f t="shared" si="82"/>
        <v>0</v>
      </c>
      <c r="AB684" s="7" t="b">
        <f t="shared" si="83"/>
        <v>1</v>
      </c>
      <c r="AC684" s="7" t="b">
        <f t="shared" si="84"/>
        <v>0</v>
      </c>
      <c r="AD684" s="7" t="b">
        <f t="shared" si="85"/>
        <v>1</v>
      </c>
      <c r="AE684" s="7" t="b">
        <f t="shared" si="86"/>
        <v>0</v>
      </c>
      <c r="AF684" s="7" t="b">
        <f t="shared" si="87"/>
        <v>0</v>
      </c>
      <c r="AH684" t="b">
        <f>AND(Table252102[[#This Row],[Developmental toxicity]:[Reproductive toxicity]])</f>
        <v>0</v>
      </c>
    </row>
    <row r="685" spans="1:34" x14ac:dyDescent="0.25">
      <c r="A685" s="3">
        <f t="shared" si="80"/>
        <v>684</v>
      </c>
      <c r="B685" s="4"/>
      <c r="C685" s="5" t="s">
        <v>11724</v>
      </c>
      <c r="D685" s="3" t="s">
        <v>17871</v>
      </c>
      <c r="E685" s="29" t="s">
        <v>18125</v>
      </c>
      <c r="F685" s="3" t="s">
        <v>18043</v>
      </c>
      <c r="G685" s="5" t="s">
        <v>18273</v>
      </c>
      <c r="H685" s="3" t="s">
        <v>10766</v>
      </c>
      <c r="I685" s="3" t="s">
        <v>18274</v>
      </c>
      <c r="J685" s="5"/>
      <c r="K685" s="7" t="e">
        <v>#N/A</v>
      </c>
      <c r="L685" s="7" t="e">
        <v>#N/A</v>
      </c>
      <c r="M685" s="7" t="e">
        <v>#N/A</v>
      </c>
      <c r="N685" s="7" t="e">
        <v>#N/A</v>
      </c>
      <c r="O685" s="7" t="e">
        <v>#N/A</v>
      </c>
      <c r="P685" s="7" t="e">
        <v>#N/A</v>
      </c>
      <c r="Q685" s="7" t="e">
        <v>#N/A</v>
      </c>
      <c r="R685" s="7" t="e">
        <v>#N/A</v>
      </c>
      <c r="S685" s="7" t="e">
        <v>#N/A</v>
      </c>
      <c r="T685" s="7" t="e">
        <v>#N/A</v>
      </c>
      <c r="U685" s="7" t="e">
        <v>#N/A</v>
      </c>
      <c r="V685" s="7" t="e">
        <v>#N/A</v>
      </c>
      <c r="W685" s="3">
        <v>1</v>
      </c>
      <c r="X685" s="3" t="e">
        <v>#N/A</v>
      </c>
      <c r="Y685" s="7" t="e">
        <v>#N/A</v>
      </c>
      <c r="Z685" s="7">
        <f t="shared" si="81"/>
        <v>1</v>
      </c>
      <c r="AA685" s="7">
        <f t="shared" si="82"/>
        <v>1</v>
      </c>
      <c r="AB685" s="7" t="b">
        <f t="shared" si="83"/>
        <v>0</v>
      </c>
      <c r="AC685" s="7" t="b">
        <f t="shared" si="84"/>
        <v>1</v>
      </c>
      <c r="AD685" s="7" t="b">
        <f t="shared" si="85"/>
        <v>0</v>
      </c>
      <c r="AE685" s="7" t="b">
        <f t="shared" si="86"/>
        <v>1</v>
      </c>
      <c r="AF685" s="7" t="b">
        <f t="shared" si="87"/>
        <v>0</v>
      </c>
      <c r="AH685" t="b">
        <f>AND(Table252102[[#This Row],[Developmental toxicity]:[Reproductive toxicity]])</f>
        <v>0</v>
      </c>
    </row>
    <row r="686" spans="1:34" x14ac:dyDescent="0.25">
      <c r="A686" s="3">
        <f t="shared" si="80"/>
        <v>685</v>
      </c>
      <c r="B686" s="4"/>
      <c r="C686" s="5" t="s">
        <v>11494</v>
      </c>
      <c r="D686" s="3" t="s">
        <v>11493</v>
      </c>
      <c r="E686" s="29" t="s">
        <v>14766</v>
      </c>
      <c r="F686" s="3" t="s">
        <v>14767</v>
      </c>
      <c r="G686" s="5" t="s">
        <v>14768</v>
      </c>
      <c r="H686" s="3" t="s">
        <v>14768</v>
      </c>
      <c r="I686" s="3" t="s">
        <v>14769</v>
      </c>
      <c r="J686" s="5"/>
      <c r="K686" s="7" t="e">
        <v>#N/A</v>
      </c>
      <c r="L686" s="7" t="e">
        <v>#N/A</v>
      </c>
      <c r="M686" s="7" t="e">
        <v>#N/A</v>
      </c>
      <c r="N686" s="7" t="e">
        <v>#N/A</v>
      </c>
      <c r="O686" s="7" t="e">
        <v>#N/A</v>
      </c>
      <c r="P686" s="7" t="e">
        <v>#N/A</v>
      </c>
      <c r="Q686" s="7" t="e">
        <v>#N/A</v>
      </c>
      <c r="R686" s="7" t="e">
        <v>#N/A</v>
      </c>
      <c r="S686" s="7" t="e">
        <v>#N/A</v>
      </c>
      <c r="T686" s="7" t="e">
        <v>#N/A</v>
      </c>
      <c r="U686" s="7" t="e">
        <v>#N/A</v>
      </c>
      <c r="V686" s="7" t="e">
        <v>#N/A</v>
      </c>
      <c r="W686" s="3">
        <v>1</v>
      </c>
      <c r="X686" s="3" t="e">
        <v>#N/A</v>
      </c>
      <c r="Y686" s="7" t="e">
        <v>#N/A</v>
      </c>
      <c r="Z686" s="7">
        <f t="shared" si="81"/>
        <v>1</v>
      </c>
      <c r="AA686" s="7">
        <f t="shared" si="82"/>
        <v>1</v>
      </c>
      <c r="AB686" s="7" t="b">
        <f t="shared" si="83"/>
        <v>0</v>
      </c>
      <c r="AC686" s="7" t="b">
        <f t="shared" si="84"/>
        <v>1</v>
      </c>
      <c r="AD686" s="7" t="b">
        <f t="shared" si="85"/>
        <v>0</v>
      </c>
      <c r="AE686" s="7" t="b">
        <f t="shared" si="86"/>
        <v>1</v>
      </c>
      <c r="AF686" s="7" t="b">
        <f t="shared" si="87"/>
        <v>0</v>
      </c>
      <c r="AH686" t="b">
        <f>AND(Table252102[[#This Row],[Developmental toxicity]:[Reproductive toxicity]])</f>
        <v>0</v>
      </c>
    </row>
    <row r="687" spans="1:34" x14ac:dyDescent="0.25">
      <c r="A687" s="3">
        <f t="shared" si="80"/>
        <v>686</v>
      </c>
      <c r="B687" s="4" t="s">
        <v>1440</v>
      </c>
      <c r="C687" s="5" t="s">
        <v>2587</v>
      </c>
      <c r="D687" s="3" t="s">
        <v>3543</v>
      </c>
      <c r="E687" s="12" t="s">
        <v>7861</v>
      </c>
      <c r="F687" t="s">
        <v>8700</v>
      </c>
      <c r="G687" s="1" t="s">
        <v>10292</v>
      </c>
      <c r="H687" t="s">
        <v>10293</v>
      </c>
      <c r="I687" t="s">
        <v>10294</v>
      </c>
      <c r="J687" s="5"/>
      <c r="K687" s="7" t="e">
        <v>#N/A</v>
      </c>
      <c r="L687" s="7" t="e">
        <v>#N/A</v>
      </c>
      <c r="M687" s="7" t="e">
        <v>#N/A</v>
      </c>
      <c r="N687" s="7" t="e">
        <v>#N/A</v>
      </c>
      <c r="O687" s="7" t="e">
        <v>#N/A</v>
      </c>
      <c r="P687" s="7" t="e">
        <v>#N/A</v>
      </c>
      <c r="Q687" s="7" t="e">
        <v>#N/A</v>
      </c>
      <c r="R687" s="7" t="e">
        <v>#N/A</v>
      </c>
      <c r="S687" s="7" t="e">
        <v>#N/A</v>
      </c>
      <c r="T687" s="7">
        <v>0</v>
      </c>
      <c r="U687" s="7" t="e">
        <v>#N/A</v>
      </c>
      <c r="V687" s="7" t="e">
        <v>#N/A</v>
      </c>
      <c r="W687" s="7" t="e">
        <v>#N/A</v>
      </c>
      <c r="X687" s="7" t="e">
        <v>#N/A</v>
      </c>
      <c r="Y687" s="7" t="e">
        <v>#N/A</v>
      </c>
      <c r="Z687" s="7">
        <f t="shared" si="81"/>
        <v>0</v>
      </c>
      <c r="AA687" s="7">
        <f t="shared" si="82"/>
        <v>0</v>
      </c>
      <c r="AB687" s="7" t="b">
        <f t="shared" si="83"/>
        <v>1</v>
      </c>
      <c r="AC687" s="7" t="b">
        <f t="shared" si="84"/>
        <v>0</v>
      </c>
      <c r="AD687" s="7" t="b">
        <f t="shared" si="85"/>
        <v>1</v>
      </c>
      <c r="AE687" s="7" t="b">
        <f t="shared" si="86"/>
        <v>0</v>
      </c>
      <c r="AF687" s="7" t="b">
        <f t="shared" si="87"/>
        <v>0</v>
      </c>
      <c r="AH687" t="b">
        <f>AND(Table252102[[#This Row],[Developmental toxicity]:[Reproductive toxicity]])</f>
        <v>0</v>
      </c>
    </row>
    <row r="688" spans="1:34" x14ac:dyDescent="0.25">
      <c r="A688" s="3">
        <f t="shared" si="80"/>
        <v>687</v>
      </c>
      <c r="B688" s="4"/>
      <c r="C688" s="5" t="s">
        <v>20655</v>
      </c>
      <c r="D688" s="3" t="s">
        <v>19329</v>
      </c>
      <c r="E688" s="29" t="s">
        <v>20410</v>
      </c>
      <c r="F688" s="3" t="s">
        <v>20097</v>
      </c>
      <c r="G688" s="5" t="s">
        <v>20098</v>
      </c>
      <c r="H688" s="3" t="s">
        <v>20098</v>
      </c>
      <c r="I688" s="3" t="s">
        <v>20099</v>
      </c>
      <c r="J688" s="5" t="s">
        <v>20</v>
      </c>
      <c r="K688" s="7" t="e">
        <v>#N/A</v>
      </c>
      <c r="L688" s="7" t="e">
        <v>#N/A</v>
      </c>
      <c r="M688" s="7" t="e">
        <v>#N/A</v>
      </c>
      <c r="N688" s="7" t="e">
        <v>#N/A</v>
      </c>
      <c r="O688" s="7" t="e">
        <v>#N/A</v>
      </c>
      <c r="P688" s="7" t="e">
        <v>#N/A</v>
      </c>
      <c r="Q688" s="7" t="e">
        <v>#N/A</v>
      </c>
      <c r="R688" s="7" t="e">
        <v>#N/A</v>
      </c>
      <c r="S688" s="7" t="e">
        <v>#N/A</v>
      </c>
      <c r="T688" s="7" t="e">
        <v>#N/A</v>
      </c>
      <c r="U688" s="7" t="e">
        <v>#N/A</v>
      </c>
      <c r="V688" s="7" t="e">
        <v>#N/A</v>
      </c>
      <c r="W688" s="7" t="e">
        <v>#N/A</v>
      </c>
      <c r="X688" s="7">
        <v>1</v>
      </c>
      <c r="Y688" s="7" t="e">
        <v>#N/A</v>
      </c>
      <c r="Z688" s="7">
        <f t="shared" si="81"/>
        <v>1</v>
      </c>
      <c r="AA688" s="7">
        <f t="shared" si="82"/>
        <v>1</v>
      </c>
      <c r="AB688" s="7" t="b">
        <f t="shared" si="83"/>
        <v>1</v>
      </c>
      <c r="AC688" s="7" t="b">
        <f t="shared" si="84"/>
        <v>0</v>
      </c>
      <c r="AD688" s="7" t="b">
        <f t="shared" si="85"/>
        <v>0</v>
      </c>
      <c r="AE688" s="7" t="b">
        <f t="shared" si="86"/>
        <v>0</v>
      </c>
      <c r="AF688" s="7" t="b">
        <f t="shared" si="87"/>
        <v>0</v>
      </c>
      <c r="AH688" t="b">
        <f>AND(Table252102[[#This Row],[Developmental toxicity]:[Reproductive toxicity]])</f>
        <v>0</v>
      </c>
    </row>
    <row r="689" spans="1:34" x14ac:dyDescent="0.25">
      <c r="A689" s="3">
        <f t="shared" si="80"/>
        <v>688</v>
      </c>
      <c r="B689" s="4">
        <v>185</v>
      </c>
      <c r="C689" s="5" t="s">
        <v>611</v>
      </c>
      <c r="D689" s="3" t="s">
        <v>5166</v>
      </c>
      <c r="E689" s="29" t="s">
        <v>4679</v>
      </c>
      <c r="F689" s="3" t="s">
        <v>5600</v>
      </c>
      <c r="G689" s="5" t="s">
        <v>612</v>
      </c>
      <c r="H689" s="3" t="s">
        <v>6510</v>
      </c>
      <c r="I689" s="3" t="s">
        <v>6511</v>
      </c>
      <c r="J689" s="5" t="s">
        <v>1430</v>
      </c>
      <c r="K689" s="7" t="e">
        <v>#N/A</v>
      </c>
      <c r="L689" s="7">
        <v>1</v>
      </c>
      <c r="M689" s="7" t="e">
        <v>#N/A</v>
      </c>
      <c r="N689" s="7" t="e">
        <v>#N/A</v>
      </c>
      <c r="O689" s="7" t="e">
        <v>#N/A</v>
      </c>
      <c r="P689" s="7" t="e">
        <v>#N/A</v>
      </c>
      <c r="Q689" s="7" t="e">
        <v>#N/A</v>
      </c>
      <c r="R689" s="7" t="e">
        <v>#N/A</v>
      </c>
      <c r="S689" s="7" t="e">
        <v>#N/A</v>
      </c>
      <c r="T689" s="7" t="e">
        <v>#N/A</v>
      </c>
      <c r="U689" s="7" t="e">
        <v>#N/A</v>
      </c>
      <c r="V689" s="7" t="e">
        <v>#N/A</v>
      </c>
      <c r="W689" s="7" t="e">
        <v>#N/A</v>
      </c>
      <c r="X689" s="7" t="e">
        <v>#N/A</v>
      </c>
      <c r="Y689" s="7">
        <v>1</v>
      </c>
      <c r="Z689" s="7">
        <f t="shared" si="81"/>
        <v>1</v>
      </c>
      <c r="AA689" s="7">
        <f t="shared" si="82"/>
        <v>1</v>
      </c>
      <c r="AB689" s="7" t="b">
        <f t="shared" si="83"/>
        <v>1</v>
      </c>
      <c r="AC689" s="7" t="b">
        <f t="shared" si="84"/>
        <v>0</v>
      </c>
      <c r="AD689" s="7" t="b">
        <f t="shared" si="85"/>
        <v>0</v>
      </c>
      <c r="AE689" s="7" t="b">
        <f t="shared" si="86"/>
        <v>0</v>
      </c>
      <c r="AF689" s="7" t="b">
        <f t="shared" si="87"/>
        <v>0</v>
      </c>
      <c r="AH689" t="b">
        <f>AND(Table252102[[#This Row],[Developmental toxicity]:[Reproductive toxicity]])</f>
        <v>0</v>
      </c>
    </row>
    <row r="690" spans="1:34" x14ac:dyDescent="0.25">
      <c r="A690" s="3">
        <f t="shared" si="80"/>
        <v>689</v>
      </c>
      <c r="B690" s="4" t="s">
        <v>1440</v>
      </c>
      <c r="C690" s="5" t="s">
        <v>2475</v>
      </c>
      <c r="D690" s="3" t="s">
        <v>3412</v>
      </c>
      <c r="E690" s="29" t="s">
        <v>7751</v>
      </c>
      <c r="F690" s="3" t="s">
        <v>8590</v>
      </c>
      <c r="G690" s="5" t="s">
        <v>10050</v>
      </c>
      <c r="H690" s="3" t="s">
        <v>10050</v>
      </c>
      <c r="I690" s="3" t="s">
        <v>10051</v>
      </c>
      <c r="J690" s="5"/>
      <c r="K690" s="7" t="e">
        <v>#N/A</v>
      </c>
      <c r="L690" s="7" t="e">
        <v>#N/A</v>
      </c>
      <c r="M690" s="7" t="e">
        <v>#N/A</v>
      </c>
      <c r="N690" s="7" t="e">
        <v>#N/A</v>
      </c>
      <c r="O690" s="7" t="e">
        <v>#N/A</v>
      </c>
      <c r="P690" s="7" t="e">
        <v>#N/A</v>
      </c>
      <c r="Q690" s="7" t="e">
        <v>#N/A</v>
      </c>
      <c r="R690" s="7" t="e">
        <v>#N/A</v>
      </c>
      <c r="S690" s="7" t="e">
        <v>#N/A</v>
      </c>
      <c r="T690" s="7">
        <v>0</v>
      </c>
      <c r="U690" s="7" t="e">
        <v>#N/A</v>
      </c>
      <c r="V690" s="7" t="e">
        <v>#N/A</v>
      </c>
      <c r="W690" s="7" t="e">
        <v>#N/A</v>
      </c>
      <c r="X690" s="7" t="e">
        <v>#N/A</v>
      </c>
      <c r="Y690" s="7">
        <v>1</v>
      </c>
      <c r="Z690" s="7">
        <f t="shared" si="81"/>
        <v>1</v>
      </c>
      <c r="AA690" s="7">
        <f t="shared" si="82"/>
        <v>0</v>
      </c>
      <c r="AB690" s="7" t="b">
        <f t="shared" si="83"/>
        <v>1</v>
      </c>
      <c r="AC690" s="7" t="b">
        <f t="shared" si="84"/>
        <v>0</v>
      </c>
      <c r="AD690" s="7" t="b">
        <f t="shared" si="85"/>
        <v>1</v>
      </c>
      <c r="AE690" s="7" t="b">
        <f t="shared" si="86"/>
        <v>0</v>
      </c>
      <c r="AF690" s="7" t="b">
        <f t="shared" si="87"/>
        <v>0</v>
      </c>
      <c r="AH690" t="b">
        <f>AND(Table252102[[#This Row],[Developmental toxicity]:[Reproductive toxicity]])</f>
        <v>0</v>
      </c>
    </row>
    <row r="691" spans="1:34" x14ac:dyDescent="0.25">
      <c r="A691" s="3">
        <f t="shared" si="80"/>
        <v>690</v>
      </c>
      <c r="B691" s="4" t="s">
        <v>1440</v>
      </c>
      <c r="C691" s="5" t="s">
        <v>2457</v>
      </c>
      <c r="D691" s="3" t="s">
        <v>3393</v>
      </c>
      <c r="E691" s="12" t="s">
        <v>7734</v>
      </c>
      <c r="F691" t="s">
        <v>8574</v>
      </c>
      <c r="G691" s="1" t="s">
        <v>10012</v>
      </c>
      <c r="H691" t="s">
        <v>10012</v>
      </c>
      <c r="I691" t="s">
        <v>10013</v>
      </c>
      <c r="J691" s="5"/>
      <c r="K691" s="7" t="e">
        <v>#N/A</v>
      </c>
      <c r="L691" s="7" t="e">
        <v>#N/A</v>
      </c>
      <c r="M691" s="7" t="e">
        <v>#N/A</v>
      </c>
      <c r="N691" s="7" t="e">
        <v>#N/A</v>
      </c>
      <c r="O691" s="7" t="e">
        <v>#N/A</v>
      </c>
      <c r="P691" s="7" t="e">
        <v>#N/A</v>
      </c>
      <c r="Q691" s="7" t="e">
        <v>#N/A</v>
      </c>
      <c r="R691" s="7" t="e">
        <v>#N/A</v>
      </c>
      <c r="S691" s="7" t="e">
        <v>#N/A</v>
      </c>
      <c r="T691" s="7">
        <v>0</v>
      </c>
      <c r="U691" s="7" t="e">
        <v>#N/A</v>
      </c>
      <c r="V691" s="7" t="e">
        <v>#N/A</v>
      </c>
      <c r="W691" s="7" t="e">
        <v>#N/A</v>
      </c>
      <c r="X691" s="7" t="e">
        <v>#N/A</v>
      </c>
      <c r="Y691" s="7" t="e">
        <v>#N/A</v>
      </c>
      <c r="Z691" s="7">
        <f t="shared" si="81"/>
        <v>0</v>
      </c>
      <c r="AA691" s="7">
        <f t="shared" si="82"/>
        <v>0</v>
      </c>
      <c r="AB691" s="7" t="b">
        <f t="shared" si="83"/>
        <v>1</v>
      </c>
      <c r="AC691" s="7" t="b">
        <f t="shared" si="84"/>
        <v>0</v>
      </c>
      <c r="AD691" s="7" t="b">
        <f t="shared" si="85"/>
        <v>1</v>
      </c>
      <c r="AE691" s="7" t="b">
        <f t="shared" si="86"/>
        <v>0</v>
      </c>
      <c r="AF691" s="7" t="b">
        <f t="shared" si="87"/>
        <v>0</v>
      </c>
      <c r="AH691" t="b">
        <f>AND(Table252102[[#This Row],[Developmental toxicity]:[Reproductive toxicity]])</f>
        <v>0</v>
      </c>
    </row>
    <row r="692" spans="1:34" x14ac:dyDescent="0.25">
      <c r="A692" s="3">
        <f t="shared" si="80"/>
        <v>691</v>
      </c>
      <c r="B692" s="4"/>
      <c r="C692" s="5" t="s">
        <v>13381</v>
      </c>
      <c r="D692" s="3" t="s">
        <v>13380</v>
      </c>
      <c r="E692" s="29" t="s">
        <v>17727</v>
      </c>
      <c r="F692" s="3" t="s">
        <v>17728</v>
      </c>
      <c r="G692" s="5" t="s">
        <v>17729</v>
      </c>
      <c r="H692" s="3" t="s">
        <v>13382</v>
      </c>
      <c r="I692" s="3" t="s">
        <v>17730</v>
      </c>
      <c r="J692" s="5"/>
      <c r="K692" s="7" t="e">
        <v>#N/A</v>
      </c>
      <c r="L692" s="7" t="e">
        <v>#N/A</v>
      </c>
      <c r="M692" s="7" t="e">
        <v>#N/A</v>
      </c>
      <c r="N692" s="7" t="e">
        <v>#N/A</v>
      </c>
      <c r="O692" s="7" t="e">
        <v>#N/A</v>
      </c>
      <c r="P692" s="7" t="e">
        <v>#N/A</v>
      </c>
      <c r="Q692" s="7" t="e">
        <v>#N/A</v>
      </c>
      <c r="R692" s="7" t="e">
        <v>#N/A</v>
      </c>
      <c r="S692" s="7" t="e">
        <v>#N/A</v>
      </c>
      <c r="T692" s="7" t="e">
        <v>#N/A</v>
      </c>
      <c r="U692" s="7" t="e">
        <v>#N/A</v>
      </c>
      <c r="V692" s="7" t="e">
        <v>#N/A</v>
      </c>
      <c r="W692" s="3">
        <v>0</v>
      </c>
      <c r="X692" s="3" t="e">
        <v>#N/A</v>
      </c>
      <c r="Y692" s="7" t="e">
        <v>#N/A</v>
      </c>
      <c r="Z692" s="7">
        <f t="shared" si="81"/>
        <v>0</v>
      </c>
      <c r="AA692" s="7">
        <f t="shared" si="82"/>
        <v>0</v>
      </c>
      <c r="AB692" s="7" t="b">
        <f t="shared" si="83"/>
        <v>0</v>
      </c>
      <c r="AC692" s="7" t="b">
        <f t="shared" si="84"/>
        <v>1</v>
      </c>
      <c r="AD692" s="7" t="b">
        <f t="shared" si="85"/>
        <v>0</v>
      </c>
      <c r="AE692" s="7" t="b">
        <f t="shared" si="86"/>
        <v>1</v>
      </c>
      <c r="AF692" s="7" t="b">
        <f t="shared" si="87"/>
        <v>0</v>
      </c>
      <c r="AH692" t="b">
        <f>AND(Table252102[[#This Row],[Developmental toxicity]:[Reproductive toxicity]])</f>
        <v>0</v>
      </c>
    </row>
    <row r="693" spans="1:34" x14ac:dyDescent="0.25">
      <c r="A693" s="3">
        <f t="shared" si="80"/>
        <v>692</v>
      </c>
      <c r="B693" s="4"/>
      <c r="C693" s="5" t="s">
        <v>11232</v>
      </c>
      <c r="D693" s="3" t="s">
        <v>11231</v>
      </c>
      <c r="E693" s="29" t="s">
        <v>14302</v>
      </c>
      <c r="F693" s="3" t="s">
        <v>14303</v>
      </c>
      <c r="G693" s="5" t="s">
        <v>14304</v>
      </c>
      <c r="H693" s="3" t="s">
        <v>14305</v>
      </c>
      <c r="I693" s="3" t="s">
        <v>14306</v>
      </c>
      <c r="J693" s="5"/>
      <c r="K693" s="7" t="e">
        <v>#N/A</v>
      </c>
      <c r="L693" s="7" t="e">
        <v>#N/A</v>
      </c>
      <c r="M693" s="7" t="e">
        <v>#N/A</v>
      </c>
      <c r="N693" s="7" t="e">
        <v>#N/A</v>
      </c>
      <c r="O693" s="7" t="e">
        <v>#N/A</v>
      </c>
      <c r="P693" s="7" t="e">
        <v>#N/A</v>
      </c>
      <c r="Q693" s="7" t="e">
        <v>#N/A</v>
      </c>
      <c r="R693" s="7" t="e">
        <v>#N/A</v>
      </c>
      <c r="S693" s="7" t="e">
        <v>#N/A</v>
      </c>
      <c r="T693" s="7" t="e">
        <v>#N/A</v>
      </c>
      <c r="U693" s="7" t="e">
        <v>#N/A</v>
      </c>
      <c r="V693" s="7" t="e">
        <v>#N/A</v>
      </c>
      <c r="W693" s="3">
        <v>1</v>
      </c>
      <c r="X693" s="3" t="e">
        <v>#N/A</v>
      </c>
      <c r="Y693" s="7" t="e">
        <v>#N/A</v>
      </c>
      <c r="Z693" s="7">
        <f t="shared" si="81"/>
        <v>1</v>
      </c>
      <c r="AA693" s="7">
        <f t="shared" si="82"/>
        <v>1</v>
      </c>
      <c r="AB693" s="7" t="b">
        <f t="shared" si="83"/>
        <v>0</v>
      </c>
      <c r="AC693" s="7" t="b">
        <f t="shared" si="84"/>
        <v>1</v>
      </c>
      <c r="AD693" s="7" t="b">
        <f t="shared" si="85"/>
        <v>0</v>
      </c>
      <c r="AE693" s="7" t="b">
        <f t="shared" si="86"/>
        <v>1</v>
      </c>
      <c r="AF693" s="7" t="b">
        <f t="shared" si="87"/>
        <v>0</v>
      </c>
      <c r="AH693" t="b">
        <f>AND(Table252102[[#This Row],[Developmental toxicity]:[Reproductive toxicity]])</f>
        <v>0</v>
      </c>
    </row>
    <row r="694" spans="1:34" x14ac:dyDescent="0.25">
      <c r="A694" s="3">
        <f t="shared" si="80"/>
        <v>693</v>
      </c>
      <c r="B694" s="4">
        <v>528</v>
      </c>
      <c r="C694" s="5" t="s">
        <v>1128</v>
      </c>
      <c r="D694" s="3" t="s">
        <v>3425</v>
      </c>
      <c r="E694" s="29" t="s">
        <v>4912</v>
      </c>
      <c r="F694" s="3" t="s">
        <v>5818</v>
      </c>
      <c r="G694" s="5" t="s">
        <v>1129</v>
      </c>
      <c r="H694" s="3" t="s">
        <v>6255</v>
      </c>
      <c r="I694" s="3" t="s">
        <v>6826</v>
      </c>
      <c r="J694" s="5" t="s">
        <v>1430</v>
      </c>
      <c r="K694" s="7" t="e">
        <v>#N/A</v>
      </c>
      <c r="L694" s="7">
        <v>1</v>
      </c>
      <c r="M694" s="7" t="e">
        <v>#N/A</v>
      </c>
      <c r="N694" s="7" t="e">
        <v>#N/A</v>
      </c>
      <c r="O694" s="7" t="e">
        <v>#N/A</v>
      </c>
      <c r="P694" s="7" t="e">
        <v>#N/A</v>
      </c>
      <c r="Q694" s="7" t="e">
        <v>#N/A</v>
      </c>
      <c r="R694" s="7" t="e">
        <v>#N/A</v>
      </c>
      <c r="S694" s="7" t="e">
        <v>#N/A</v>
      </c>
      <c r="T694" s="7">
        <v>1</v>
      </c>
      <c r="U694" s="7" t="e">
        <v>#N/A</v>
      </c>
      <c r="V694" s="7" t="e">
        <v>#N/A</v>
      </c>
      <c r="W694" s="7" t="e">
        <v>#N/A</v>
      </c>
      <c r="X694" s="7" t="e">
        <v>#N/A</v>
      </c>
      <c r="Y694" s="7">
        <v>1</v>
      </c>
      <c r="Z694" s="7">
        <f t="shared" si="81"/>
        <v>1</v>
      </c>
      <c r="AA694" s="7">
        <f t="shared" si="82"/>
        <v>1</v>
      </c>
      <c r="AB694" s="7" t="b">
        <f t="shared" si="83"/>
        <v>1</v>
      </c>
      <c r="AC694" s="7" t="b">
        <f t="shared" si="84"/>
        <v>0</v>
      </c>
      <c r="AD694" s="7" t="b">
        <f t="shared" si="85"/>
        <v>1</v>
      </c>
      <c r="AE694" s="7" t="b">
        <f t="shared" si="86"/>
        <v>0</v>
      </c>
      <c r="AF694" s="7" t="b">
        <f t="shared" si="87"/>
        <v>0</v>
      </c>
      <c r="AH694" t="b">
        <f>AND(Table252102[[#This Row],[Developmental toxicity]:[Reproductive toxicity]])</f>
        <v>0</v>
      </c>
    </row>
    <row r="695" spans="1:34" ht="39.950000000000003" customHeight="1" x14ac:dyDescent="0.25">
      <c r="A695" s="3">
        <f t="shared" si="80"/>
        <v>694</v>
      </c>
      <c r="B695" s="4" t="s">
        <v>1440</v>
      </c>
      <c r="C695" s="5" t="s">
        <v>2317</v>
      </c>
      <c r="D695" s="18" t="s">
        <v>3235</v>
      </c>
      <c r="E695" s="12" t="s">
        <v>7594</v>
      </c>
      <c r="F695" s="17" t="s">
        <v>8440</v>
      </c>
      <c r="G695" s="1" t="s">
        <v>9714</v>
      </c>
      <c r="H695" t="s">
        <v>9714</v>
      </c>
      <c r="I695" t="s">
        <v>9715</v>
      </c>
      <c r="J695" s="5"/>
      <c r="K695" s="7" t="e">
        <v>#N/A</v>
      </c>
      <c r="L695" s="7" t="e">
        <v>#N/A</v>
      </c>
      <c r="M695" s="7" t="e">
        <v>#N/A</v>
      </c>
      <c r="N695" s="7" t="e">
        <v>#N/A</v>
      </c>
      <c r="O695" s="7" t="e">
        <v>#N/A</v>
      </c>
      <c r="P695" s="7" t="e">
        <v>#N/A</v>
      </c>
      <c r="Q695" s="7" t="e">
        <v>#N/A</v>
      </c>
      <c r="R695" s="7" t="e">
        <v>#N/A</v>
      </c>
      <c r="S695" s="7" t="e">
        <v>#N/A</v>
      </c>
      <c r="T695" s="7">
        <v>0</v>
      </c>
      <c r="U695" s="7" t="e">
        <v>#N/A</v>
      </c>
      <c r="V695" s="7" t="e">
        <v>#N/A</v>
      </c>
      <c r="W695" s="7" t="e">
        <v>#N/A</v>
      </c>
      <c r="X695" s="7" t="e">
        <v>#N/A</v>
      </c>
      <c r="Y695" s="7" t="e">
        <v>#N/A</v>
      </c>
      <c r="Z695" s="7">
        <f t="shared" si="81"/>
        <v>0</v>
      </c>
      <c r="AA695" s="7">
        <f t="shared" si="82"/>
        <v>0</v>
      </c>
      <c r="AB695" s="7" t="b">
        <f t="shared" si="83"/>
        <v>1</v>
      </c>
      <c r="AC695" s="7" t="b">
        <f t="shared" si="84"/>
        <v>0</v>
      </c>
      <c r="AD695" s="7" t="b">
        <f t="shared" si="85"/>
        <v>1</v>
      </c>
      <c r="AE695" s="7" t="b">
        <f t="shared" si="86"/>
        <v>0</v>
      </c>
      <c r="AF695" s="7" t="b">
        <f t="shared" si="87"/>
        <v>0</v>
      </c>
      <c r="AH695" t="b">
        <f>AND(Table252102[[#This Row],[Developmental toxicity]:[Reproductive toxicity]])</f>
        <v>0</v>
      </c>
    </row>
    <row r="696" spans="1:34" ht="39.950000000000003" customHeight="1" x14ac:dyDescent="0.25">
      <c r="A696" s="3">
        <f t="shared" si="80"/>
        <v>695</v>
      </c>
      <c r="B696" s="4"/>
      <c r="C696" s="5" t="s">
        <v>11575</v>
      </c>
      <c r="D696" s="18" t="s">
        <v>11574</v>
      </c>
      <c r="E696" s="29" t="s">
        <v>14920</v>
      </c>
      <c r="F696" s="18" t="s">
        <v>14921</v>
      </c>
      <c r="G696" s="5" t="s">
        <v>11576</v>
      </c>
      <c r="H696" s="3" t="s">
        <v>11576</v>
      </c>
      <c r="I696" s="3" t="s">
        <v>14922</v>
      </c>
      <c r="J696" s="5"/>
      <c r="K696" s="7" t="e">
        <v>#N/A</v>
      </c>
      <c r="L696" s="7" t="e">
        <v>#N/A</v>
      </c>
      <c r="M696" s="7" t="e">
        <v>#N/A</v>
      </c>
      <c r="N696" s="7" t="e">
        <v>#N/A</v>
      </c>
      <c r="O696" s="7" t="e">
        <v>#N/A</v>
      </c>
      <c r="P696" s="7" t="e">
        <v>#N/A</v>
      </c>
      <c r="Q696" s="7" t="e">
        <v>#N/A</v>
      </c>
      <c r="R696" s="7" t="e">
        <v>#N/A</v>
      </c>
      <c r="S696" s="7" t="e">
        <v>#N/A</v>
      </c>
      <c r="T696" s="7" t="e">
        <v>#N/A</v>
      </c>
      <c r="U696" s="7" t="e">
        <v>#N/A</v>
      </c>
      <c r="V696" s="7" t="e">
        <v>#N/A</v>
      </c>
      <c r="W696" s="3">
        <v>1</v>
      </c>
      <c r="X696" s="3" t="e">
        <v>#N/A</v>
      </c>
      <c r="Y696" s="7" t="e">
        <v>#N/A</v>
      </c>
      <c r="Z696" s="7">
        <f t="shared" si="81"/>
        <v>1</v>
      </c>
      <c r="AA696" s="7">
        <f t="shared" si="82"/>
        <v>1</v>
      </c>
      <c r="AB696" s="7" t="b">
        <f t="shared" si="83"/>
        <v>0</v>
      </c>
      <c r="AC696" s="7" t="b">
        <f t="shared" si="84"/>
        <v>1</v>
      </c>
      <c r="AD696" s="7" t="b">
        <f t="shared" si="85"/>
        <v>0</v>
      </c>
      <c r="AE696" s="7" t="b">
        <f t="shared" si="86"/>
        <v>1</v>
      </c>
      <c r="AF696" s="7" t="b">
        <f t="shared" si="87"/>
        <v>0</v>
      </c>
      <c r="AH696" t="b">
        <f>AND(Table252102[[#This Row],[Developmental toxicity]:[Reproductive toxicity]])</f>
        <v>0</v>
      </c>
    </row>
    <row r="697" spans="1:34" x14ac:dyDescent="0.25">
      <c r="A697" s="3">
        <f t="shared" si="80"/>
        <v>696</v>
      </c>
      <c r="B697" s="4" t="s">
        <v>1440</v>
      </c>
      <c r="C697" s="5" t="s">
        <v>2478</v>
      </c>
      <c r="D697" s="18" t="s">
        <v>3416</v>
      </c>
      <c r="E697" s="12" t="s">
        <v>7754</v>
      </c>
      <c r="F697" s="17" t="s">
        <v>8593</v>
      </c>
      <c r="G697" s="1" t="s">
        <v>10057</v>
      </c>
      <c r="H697" t="s">
        <v>10057</v>
      </c>
      <c r="I697" t="s">
        <v>10058</v>
      </c>
      <c r="J697" s="5"/>
      <c r="K697" s="7" t="e">
        <v>#N/A</v>
      </c>
      <c r="L697" s="7" t="e">
        <v>#N/A</v>
      </c>
      <c r="M697" s="7" t="e">
        <v>#N/A</v>
      </c>
      <c r="N697" s="7" t="e">
        <v>#N/A</v>
      </c>
      <c r="O697" s="7" t="e">
        <v>#N/A</v>
      </c>
      <c r="P697" s="7" t="e">
        <v>#N/A</v>
      </c>
      <c r="Q697" s="7" t="e">
        <v>#N/A</v>
      </c>
      <c r="R697" s="7" t="e">
        <v>#N/A</v>
      </c>
      <c r="S697" s="7" t="e">
        <v>#N/A</v>
      </c>
      <c r="T697" s="7">
        <v>0</v>
      </c>
      <c r="U697" s="7" t="e">
        <v>#N/A</v>
      </c>
      <c r="V697" s="7" t="e">
        <v>#N/A</v>
      </c>
      <c r="W697" s="7" t="e">
        <v>#N/A</v>
      </c>
      <c r="X697" s="7" t="e">
        <v>#N/A</v>
      </c>
      <c r="Y697" s="7" t="e">
        <v>#N/A</v>
      </c>
      <c r="Z697" s="7">
        <f t="shared" si="81"/>
        <v>0</v>
      </c>
      <c r="AA697" s="7">
        <f t="shared" si="82"/>
        <v>0</v>
      </c>
      <c r="AB697" s="7" t="b">
        <f t="shared" si="83"/>
        <v>1</v>
      </c>
      <c r="AC697" s="7" t="b">
        <f t="shared" si="84"/>
        <v>0</v>
      </c>
      <c r="AD697" s="7" t="b">
        <f t="shared" si="85"/>
        <v>1</v>
      </c>
      <c r="AE697" s="7" t="b">
        <f t="shared" si="86"/>
        <v>0</v>
      </c>
      <c r="AF697" s="7" t="b">
        <f t="shared" si="87"/>
        <v>0</v>
      </c>
      <c r="AH697" t="b">
        <f>AND(Table252102[[#This Row],[Developmental toxicity]:[Reproductive toxicity]])</f>
        <v>0</v>
      </c>
    </row>
    <row r="698" spans="1:34" x14ac:dyDescent="0.25">
      <c r="A698" s="3">
        <f t="shared" si="80"/>
        <v>697</v>
      </c>
      <c r="B698" s="4" t="s">
        <v>1440</v>
      </c>
      <c r="C698" s="5" t="s">
        <v>2140</v>
      </c>
      <c r="D698" s="18" t="s">
        <v>3032</v>
      </c>
      <c r="E698" s="12" t="s">
        <v>7420</v>
      </c>
      <c r="F698" s="17" t="s">
        <v>8268</v>
      </c>
      <c r="G698" s="1" t="s">
        <v>9331</v>
      </c>
      <c r="H698" t="s">
        <v>9331</v>
      </c>
      <c r="I698" t="s">
        <v>9332</v>
      </c>
      <c r="J698" s="5"/>
      <c r="K698" s="7" t="e">
        <v>#N/A</v>
      </c>
      <c r="L698" s="7" t="e">
        <v>#N/A</v>
      </c>
      <c r="M698" s="7" t="e">
        <v>#N/A</v>
      </c>
      <c r="N698" s="7" t="e">
        <v>#N/A</v>
      </c>
      <c r="O698" s="7" t="e">
        <v>#N/A</v>
      </c>
      <c r="P698" s="7" t="e">
        <v>#N/A</v>
      </c>
      <c r="Q698" s="7" t="e">
        <v>#N/A</v>
      </c>
      <c r="R698" s="7" t="e">
        <v>#N/A</v>
      </c>
      <c r="S698" s="7" t="e">
        <v>#N/A</v>
      </c>
      <c r="T698" s="7">
        <v>0</v>
      </c>
      <c r="U698" s="7" t="e">
        <v>#N/A</v>
      </c>
      <c r="V698" s="7" t="e">
        <v>#N/A</v>
      </c>
      <c r="W698" s="7" t="e">
        <v>#N/A</v>
      </c>
      <c r="X698" s="7" t="e">
        <v>#N/A</v>
      </c>
      <c r="Y698" s="7" t="e">
        <v>#N/A</v>
      </c>
      <c r="Z698" s="7">
        <f t="shared" si="81"/>
        <v>0</v>
      </c>
      <c r="AA698" s="7">
        <f t="shared" si="82"/>
        <v>0</v>
      </c>
      <c r="AB698" s="7" t="b">
        <f t="shared" si="83"/>
        <v>1</v>
      </c>
      <c r="AC698" s="7" t="b">
        <f t="shared" si="84"/>
        <v>0</v>
      </c>
      <c r="AD698" s="7" t="b">
        <f t="shared" si="85"/>
        <v>1</v>
      </c>
      <c r="AE698" s="7" t="b">
        <f t="shared" si="86"/>
        <v>0</v>
      </c>
      <c r="AF698" s="7" t="b">
        <f t="shared" si="87"/>
        <v>0</v>
      </c>
      <c r="AH698" t="b">
        <f>AND(Table252102[[#This Row],[Developmental toxicity]:[Reproductive toxicity]])</f>
        <v>0</v>
      </c>
    </row>
    <row r="699" spans="1:34" x14ac:dyDescent="0.25">
      <c r="A699" s="3">
        <f t="shared" si="80"/>
        <v>698</v>
      </c>
      <c r="B699" s="4">
        <v>6</v>
      </c>
      <c r="C699" s="5" t="s">
        <v>322</v>
      </c>
      <c r="D699" s="18" t="s">
        <v>1497</v>
      </c>
      <c r="E699" s="29" t="s">
        <v>4542</v>
      </c>
      <c r="F699" s="18" t="s">
        <v>1548</v>
      </c>
      <c r="G699" s="5" t="s">
        <v>323</v>
      </c>
      <c r="H699" s="3" t="s">
        <v>1498</v>
      </c>
      <c r="I699" s="3" t="s">
        <v>6359</v>
      </c>
      <c r="J699" s="5" t="s">
        <v>1431</v>
      </c>
      <c r="K699" s="7" t="e">
        <v>#N/A</v>
      </c>
      <c r="L699" s="7">
        <v>1</v>
      </c>
      <c r="M699" s="7">
        <v>1</v>
      </c>
      <c r="N699" s="7" t="e">
        <v>#N/A</v>
      </c>
      <c r="O699" s="7" t="e">
        <v>#N/A</v>
      </c>
      <c r="P699" s="7" t="e">
        <v>#N/A</v>
      </c>
      <c r="Q699" s="7" t="e">
        <v>#N/A</v>
      </c>
      <c r="R699" s="7" t="e">
        <v>#N/A</v>
      </c>
      <c r="S699" s="7" t="e">
        <v>#N/A</v>
      </c>
      <c r="T699" s="7">
        <v>0</v>
      </c>
      <c r="U699" s="7" t="e">
        <v>#N/A</v>
      </c>
      <c r="V699" s="7" t="e">
        <v>#N/A</v>
      </c>
      <c r="W699" s="7" t="e">
        <v>#N/A</v>
      </c>
      <c r="X699" s="7" t="e">
        <v>#N/A</v>
      </c>
      <c r="Y699" s="7">
        <v>1</v>
      </c>
      <c r="Z699" s="7">
        <f t="shared" si="81"/>
        <v>1</v>
      </c>
      <c r="AA699" s="7">
        <f t="shared" si="82"/>
        <v>1</v>
      </c>
      <c r="AB699" s="7" t="b">
        <f t="shared" si="83"/>
        <v>1</v>
      </c>
      <c r="AC699" s="7" t="b">
        <f t="shared" si="84"/>
        <v>0</v>
      </c>
      <c r="AD699" s="7" t="b">
        <f t="shared" si="85"/>
        <v>1</v>
      </c>
      <c r="AE699" s="7" t="b">
        <f t="shared" si="86"/>
        <v>1</v>
      </c>
      <c r="AF699" s="7" t="b">
        <f t="shared" si="87"/>
        <v>1</v>
      </c>
      <c r="AH699" t="b">
        <f>AND(Table252102[[#This Row],[Developmental toxicity]:[Reproductive toxicity]])</f>
        <v>0</v>
      </c>
    </row>
    <row r="700" spans="1:34" x14ac:dyDescent="0.25">
      <c r="A700" s="3">
        <f t="shared" si="80"/>
        <v>699</v>
      </c>
      <c r="B700" s="4" t="s">
        <v>1440</v>
      </c>
      <c r="C700" s="5" t="s">
        <v>2202</v>
      </c>
      <c r="D700" s="18" t="s">
        <v>3104</v>
      </c>
      <c r="E700" s="12" t="s">
        <v>7481</v>
      </c>
      <c r="F700" s="17" t="s">
        <v>8329</v>
      </c>
      <c r="G700" s="1" t="s">
        <v>9461</v>
      </c>
      <c r="H700" t="s">
        <v>9461</v>
      </c>
      <c r="I700" t="s">
        <v>9462</v>
      </c>
      <c r="J700" s="5"/>
      <c r="K700" s="7" t="e">
        <v>#N/A</v>
      </c>
      <c r="L700" s="7" t="e">
        <v>#N/A</v>
      </c>
      <c r="M700" s="7" t="e">
        <v>#N/A</v>
      </c>
      <c r="N700" s="7" t="e">
        <v>#N/A</v>
      </c>
      <c r="O700" s="7" t="e">
        <v>#N/A</v>
      </c>
      <c r="P700" s="7" t="e">
        <v>#N/A</v>
      </c>
      <c r="Q700" s="7" t="e">
        <v>#N/A</v>
      </c>
      <c r="R700" s="7" t="e">
        <v>#N/A</v>
      </c>
      <c r="S700" s="7" t="e">
        <v>#N/A</v>
      </c>
      <c r="T700" s="7">
        <v>0</v>
      </c>
      <c r="U700" s="7" t="e">
        <v>#N/A</v>
      </c>
      <c r="V700" s="7" t="e">
        <v>#N/A</v>
      </c>
      <c r="W700" s="7" t="e">
        <v>#N/A</v>
      </c>
      <c r="X700" s="7" t="e">
        <v>#N/A</v>
      </c>
      <c r="Y700" s="7" t="e">
        <v>#N/A</v>
      </c>
      <c r="Z700" s="7">
        <f t="shared" si="81"/>
        <v>0</v>
      </c>
      <c r="AA700" s="7">
        <f t="shared" si="82"/>
        <v>0</v>
      </c>
      <c r="AB700" s="7" t="b">
        <f t="shared" si="83"/>
        <v>1</v>
      </c>
      <c r="AC700" s="7" t="b">
        <f t="shared" si="84"/>
        <v>0</v>
      </c>
      <c r="AD700" s="7" t="b">
        <f t="shared" si="85"/>
        <v>1</v>
      </c>
      <c r="AE700" s="7" t="b">
        <f t="shared" si="86"/>
        <v>0</v>
      </c>
      <c r="AF700" s="7" t="b">
        <f t="shared" si="87"/>
        <v>0</v>
      </c>
      <c r="AH700" t="b">
        <f>AND(Table252102[[#This Row],[Developmental toxicity]:[Reproductive toxicity]])</f>
        <v>0</v>
      </c>
    </row>
    <row r="701" spans="1:34" x14ac:dyDescent="0.25">
      <c r="A701" s="3">
        <f t="shared" si="80"/>
        <v>700</v>
      </c>
      <c r="B701" s="4">
        <v>5</v>
      </c>
      <c r="C701" s="5" t="s">
        <v>320</v>
      </c>
      <c r="D701" s="18" t="s">
        <v>3427</v>
      </c>
      <c r="E701" s="29" t="s">
        <v>4541</v>
      </c>
      <c r="F701" s="18" t="s">
        <v>5470</v>
      </c>
      <c r="G701" s="5" t="s">
        <v>321</v>
      </c>
      <c r="H701" s="3" t="s">
        <v>5963</v>
      </c>
      <c r="I701" s="3" t="s">
        <v>6358</v>
      </c>
      <c r="J701" s="5" t="s">
        <v>1431</v>
      </c>
      <c r="K701" s="7" t="e">
        <v>#N/A</v>
      </c>
      <c r="L701" s="7">
        <v>1</v>
      </c>
      <c r="M701" s="7" t="e">
        <v>#N/A</v>
      </c>
      <c r="N701" s="7" t="e">
        <v>#N/A</v>
      </c>
      <c r="O701" s="7" t="e">
        <v>#N/A</v>
      </c>
      <c r="P701" s="7" t="e">
        <v>#N/A</v>
      </c>
      <c r="Q701" s="7" t="e">
        <v>#N/A</v>
      </c>
      <c r="R701" s="7" t="e">
        <v>#N/A</v>
      </c>
      <c r="S701" s="7" t="e">
        <v>#N/A</v>
      </c>
      <c r="T701" s="7">
        <v>0</v>
      </c>
      <c r="U701" s="7" t="e">
        <v>#N/A</v>
      </c>
      <c r="V701" s="7" t="e">
        <v>#N/A</v>
      </c>
      <c r="W701" s="7" t="e">
        <v>#N/A</v>
      </c>
      <c r="X701" s="7" t="e">
        <v>#N/A</v>
      </c>
      <c r="Y701" s="7">
        <v>1</v>
      </c>
      <c r="Z701" s="7">
        <f t="shared" si="81"/>
        <v>1</v>
      </c>
      <c r="AA701" s="7">
        <f t="shared" si="82"/>
        <v>1</v>
      </c>
      <c r="AB701" s="7" t="b">
        <f t="shared" si="83"/>
        <v>1</v>
      </c>
      <c r="AC701" s="7" t="b">
        <f t="shared" si="84"/>
        <v>0</v>
      </c>
      <c r="AD701" s="7" t="b">
        <f t="shared" si="85"/>
        <v>1</v>
      </c>
      <c r="AE701" s="7" t="b">
        <f t="shared" si="86"/>
        <v>0</v>
      </c>
      <c r="AF701" s="7" t="b">
        <f t="shared" si="87"/>
        <v>0</v>
      </c>
      <c r="AH701" t="b">
        <f>AND(Table252102[[#This Row],[Developmental toxicity]:[Reproductive toxicity]])</f>
        <v>0</v>
      </c>
    </row>
    <row r="702" spans="1:34" x14ac:dyDescent="0.25">
      <c r="A702" s="3">
        <f t="shared" si="80"/>
        <v>701</v>
      </c>
      <c r="B702" s="4" t="s">
        <v>1440</v>
      </c>
      <c r="C702" s="27" t="s">
        <v>1751</v>
      </c>
      <c r="D702" s="73" t="s">
        <v>1752</v>
      </c>
      <c r="E702" s="29" t="s">
        <v>7061</v>
      </c>
      <c r="F702" s="81" t="s">
        <v>1771</v>
      </c>
      <c r="G702" s="21" t="s">
        <v>1770</v>
      </c>
      <c r="H702" s="3" t="s">
        <v>1770</v>
      </c>
      <c r="I702" s="3" t="s">
        <v>7166</v>
      </c>
      <c r="J702" s="5" t="s">
        <v>1790</v>
      </c>
      <c r="K702" s="7" t="e">
        <v>#N/A</v>
      </c>
      <c r="L702" s="7" t="e">
        <v>#N/A</v>
      </c>
      <c r="M702" s="7" t="e">
        <v>#N/A</v>
      </c>
      <c r="N702" s="7" t="e">
        <v>#N/A</v>
      </c>
      <c r="O702" s="7" t="e">
        <v>#N/A</v>
      </c>
      <c r="P702" s="7" t="e">
        <v>#N/A</v>
      </c>
      <c r="Q702" s="7" t="e">
        <v>#N/A</v>
      </c>
      <c r="R702" s="7" t="e">
        <v>#N/A</v>
      </c>
      <c r="S702" s="7" t="e">
        <v>#N/A</v>
      </c>
      <c r="T702" s="7">
        <v>0</v>
      </c>
      <c r="U702" s="7" t="e">
        <v>#N/A</v>
      </c>
      <c r="V702" s="7" t="e">
        <v>#N/A</v>
      </c>
      <c r="W702" s="7" t="e">
        <v>#N/A</v>
      </c>
      <c r="X702" s="7" t="e">
        <v>#N/A</v>
      </c>
      <c r="Y702" s="7">
        <v>0</v>
      </c>
      <c r="Z702" s="7">
        <f t="shared" si="81"/>
        <v>0</v>
      </c>
      <c r="AA702" s="7">
        <f t="shared" si="82"/>
        <v>0</v>
      </c>
      <c r="AB702" s="7" t="b">
        <f t="shared" si="83"/>
        <v>1</v>
      </c>
      <c r="AC702" s="7" t="b">
        <f t="shared" si="84"/>
        <v>0</v>
      </c>
      <c r="AD702" s="7" t="b">
        <f t="shared" si="85"/>
        <v>1</v>
      </c>
      <c r="AE702" s="7" t="b">
        <f t="shared" si="86"/>
        <v>0</v>
      </c>
      <c r="AF702" s="7" t="b">
        <f t="shared" si="87"/>
        <v>0</v>
      </c>
      <c r="AH702" t="b">
        <f>AND(Table252102[[#This Row],[Developmental toxicity]:[Reproductive toxicity]])</f>
        <v>0</v>
      </c>
    </row>
    <row r="703" spans="1:34" x14ac:dyDescent="0.25">
      <c r="A703" s="3">
        <f t="shared" si="80"/>
        <v>702</v>
      </c>
      <c r="B703" s="4" t="s">
        <v>1440</v>
      </c>
      <c r="C703" s="5" t="s">
        <v>2379</v>
      </c>
      <c r="D703" s="18" t="s">
        <v>3304</v>
      </c>
      <c r="E703" s="12" t="s">
        <v>7656</v>
      </c>
      <c r="F703" s="17" t="s">
        <v>8497</v>
      </c>
      <c r="G703" s="1" t="s">
        <v>9844</v>
      </c>
      <c r="H703" t="s">
        <v>9844</v>
      </c>
      <c r="I703" t="s">
        <v>9845</v>
      </c>
      <c r="J703" s="5"/>
      <c r="K703" s="7" t="e">
        <v>#N/A</v>
      </c>
      <c r="L703" s="7" t="e">
        <v>#N/A</v>
      </c>
      <c r="M703" s="7" t="e">
        <v>#N/A</v>
      </c>
      <c r="N703" s="7" t="e">
        <v>#N/A</v>
      </c>
      <c r="O703" s="7" t="e">
        <v>#N/A</v>
      </c>
      <c r="P703" s="7" t="e">
        <v>#N/A</v>
      </c>
      <c r="Q703" s="7" t="e">
        <v>#N/A</v>
      </c>
      <c r="R703" s="7" t="e">
        <v>#N/A</v>
      </c>
      <c r="S703" s="7" t="e">
        <v>#N/A</v>
      </c>
      <c r="T703" s="7">
        <v>0</v>
      </c>
      <c r="U703" s="7" t="e">
        <v>#N/A</v>
      </c>
      <c r="V703" s="7" t="e">
        <v>#N/A</v>
      </c>
      <c r="W703" s="7" t="e">
        <v>#N/A</v>
      </c>
      <c r="X703" s="7" t="e">
        <v>#N/A</v>
      </c>
      <c r="Y703" s="7" t="e">
        <v>#N/A</v>
      </c>
      <c r="Z703" s="7">
        <f t="shared" si="81"/>
        <v>0</v>
      </c>
      <c r="AA703" s="7">
        <f t="shared" si="82"/>
        <v>0</v>
      </c>
      <c r="AB703" s="7" t="b">
        <f t="shared" si="83"/>
        <v>1</v>
      </c>
      <c r="AC703" s="7" t="b">
        <f t="shared" si="84"/>
        <v>0</v>
      </c>
      <c r="AD703" s="7" t="b">
        <f t="shared" si="85"/>
        <v>1</v>
      </c>
      <c r="AE703" s="7" t="b">
        <f t="shared" si="86"/>
        <v>0</v>
      </c>
      <c r="AF703" s="7" t="b">
        <f t="shared" si="87"/>
        <v>0</v>
      </c>
      <c r="AH703" t="b">
        <f>AND(Table252102[[#This Row],[Developmental toxicity]:[Reproductive toxicity]])</f>
        <v>0</v>
      </c>
    </row>
    <row r="704" spans="1:34" x14ac:dyDescent="0.25">
      <c r="A704" s="3">
        <f t="shared" si="80"/>
        <v>703</v>
      </c>
      <c r="B704" s="4"/>
      <c r="C704" s="5" t="s">
        <v>12613</v>
      </c>
      <c r="D704" s="5" t="s">
        <v>17929</v>
      </c>
      <c r="E704" s="29" t="s">
        <v>16614</v>
      </c>
      <c r="F704" s="5" t="s">
        <v>16615</v>
      </c>
      <c r="G704" s="5" t="s">
        <v>16616</v>
      </c>
      <c r="H704" s="3" t="s">
        <v>16616</v>
      </c>
      <c r="I704" s="3" t="s">
        <v>16617</v>
      </c>
      <c r="J704" s="5"/>
      <c r="K704" s="7" t="e">
        <v>#N/A</v>
      </c>
      <c r="L704" s="7" t="e">
        <v>#N/A</v>
      </c>
      <c r="M704" s="7" t="e">
        <v>#N/A</v>
      </c>
      <c r="N704" s="7" t="e">
        <v>#N/A</v>
      </c>
      <c r="O704" s="7" t="e">
        <v>#N/A</v>
      </c>
      <c r="P704" s="7" t="e">
        <v>#N/A</v>
      </c>
      <c r="Q704" s="7" t="e">
        <v>#N/A</v>
      </c>
      <c r="R704" s="7" t="e">
        <v>#N/A</v>
      </c>
      <c r="S704" s="7" t="e">
        <v>#N/A</v>
      </c>
      <c r="T704" s="7" t="e">
        <v>#N/A</v>
      </c>
      <c r="U704" s="7" t="e">
        <v>#N/A</v>
      </c>
      <c r="V704" s="7" t="e">
        <v>#N/A</v>
      </c>
      <c r="W704" s="3">
        <v>0</v>
      </c>
      <c r="X704" s="3" t="e">
        <v>#N/A</v>
      </c>
      <c r="Y704" s="7" t="e">
        <v>#N/A</v>
      </c>
      <c r="Z704" s="7">
        <f t="shared" si="81"/>
        <v>0</v>
      </c>
      <c r="AA704" s="7">
        <f t="shared" si="82"/>
        <v>0</v>
      </c>
      <c r="AB704" s="7" t="b">
        <f t="shared" si="83"/>
        <v>0</v>
      </c>
      <c r="AC704" s="7" t="b">
        <f t="shared" si="84"/>
        <v>1</v>
      </c>
      <c r="AD704" s="7" t="b">
        <f t="shared" si="85"/>
        <v>0</v>
      </c>
      <c r="AE704" s="7" t="b">
        <f t="shared" si="86"/>
        <v>1</v>
      </c>
      <c r="AF704" s="7" t="b">
        <f t="shared" si="87"/>
        <v>0</v>
      </c>
      <c r="AH704" t="b">
        <f>AND(Table252102[[#This Row],[Developmental toxicity]:[Reproductive toxicity]])</f>
        <v>0</v>
      </c>
    </row>
    <row r="705" spans="1:34" x14ac:dyDescent="0.25">
      <c r="A705" s="3">
        <f t="shared" ref="A705:A768" si="88">ROW(A704)</f>
        <v>704</v>
      </c>
      <c r="B705" s="4" t="s">
        <v>1440</v>
      </c>
      <c r="C705" s="5" t="s">
        <v>2138</v>
      </c>
      <c r="D705" s="18" t="s">
        <v>3030</v>
      </c>
      <c r="E705" s="12" t="s">
        <v>7419</v>
      </c>
      <c r="F705" s="17" t="s">
        <v>8267</v>
      </c>
      <c r="G705" s="1" t="s">
        <v>9329</v>
      </c>
      <c r="H705" t="s">
        <v>9329</v>
      </c>
      <c r="I705" t="s">
        <v>9330</v>
      </c>
      <c r="J705" s="5"/>
      <c r="K705" s="7" t="e">
        <v>#N/A</v>
      </c>
      <c r="L705" s="7" t="e">
        <v>#N/A</v>
      </c>
      <c r="M705" s="7" t="e">
        <v>#N/A</v>
      </c>
      <c r="N705" s="7" t="e">
        <v>#N/A</v>
      </c>
      <c r="O705" s="7" t="e">
        <v>#N/A</v>
      </c>
      <c r="P705" s="7" t="e">
        <v>#N/A</v>
      </c>
      <c r="Q705" s="7" t="e">
        <v>#N/A</v>
      </c>
      <c r="R705" s="7" t="e">
        <v>#N/A</v>
      </c>
      <c r="S705" s="7" t="e">
        <v>#N/A</v>
      </c>
      <c r="T705" s="7">
        <v>0</v>
      </c>
      <c r="U705" s="7" t="e">
        <v>#N/A</v>
      </c>
      <c r="V705" s="7" t="e">
        <v>#N/A</v>
      </c>
      <c r="W705" s="7" t="e">
        <v>#N/A</v>
      </c>
      <c r="X705" s="7" t="e">
        <v>#N/A</v>
      </c>
      <c r="Y705" s="7" t="e">
        <v>#N/A</v>
      </c>
      <c r="Z705" s="7">
        <f t="shared" ref="Z705:Z768" si="89">IF(COUNTIF(K705:Y705,1)&gt;0,1,0)</f>
        <v>0</v>
      </c>
      <c r="AA705" s="7">
        <f t="shared" ref="AA705:AA768" si="90">IF(COUNTIF(K705:Y705,1)&gt;COUNTIF(K705:Y705,0),1,0)</f>
        <v>0</v>
      </c>
      <c r="AB705" s="7" t="b">
        <f t="shared" ref="AB705:AB768" si="91">OR(IF(COUNT(K705)&gt;0,TRUE,FALSE),IF(COUNT(M705)&gt;0,TRUE,FALSE),IF(COUNT(T705:V705)&gt;0,TRUE,FALSE),IF(COUNT(X705:Y705)&gt;0,TRUE,FALSE))</f>
        <v>1</v>
      </c>
      <c r="AC705" s="7" t="b">
        <f t="shared" ref="AC705:AC768" si="92">OR(IF(COUNT(N705:S705)&gt;0,TRUE,FALSE),IF(COUNT(W705)&gt;0,TRUE,FALSE))</f>
        <v>0</v>
      </c>
      <c r="AD705" s="7" t="b">
        <f t="shared" ref="AD705:AD768" si="93">OR(IF(COUNT(T705:V705)&gt;0,TRUE,FALSE),IF(COUNT(P705:S705)&gt;0,TRUE,FALSE))</f>
        <v>1</v>
      </c>
      <c r="AE705" s="7" t="b">
        <f t="shared" ref="AE705:AE768" si="94">OR(IF(COUNT(K705)&gt;0,TRUE,FALSE),,IF(COUNT(W705)&gt;0,TRUE,FALSE),IF(COUNT(M705:O705)&gt;0,TRUE,FALSE))</f>
        <v>0</v>
      </c>
      <c r="AF705" s="7" t="b">
        <f t="shared" ref="AF705:AF768" si="95">OR(IF(COUNT(U705:V705)&gt;0,TRUE,FALSE),IF(COUNT(M705)&gt;0,TRUE,FALSE),IF(COUNT(N705:S705)&gt;0,TRUE,FALSE))</f>
        <v>0</v>
      </c>
      <c r="AH705" t="b">
        <f>AND(Table252102[[#This Row],[Developmental toxicity]:[Reproductive toxicity]])</f>
        <v>0</v>
      </c>
    </row>
    <row r="706" spans="1:34" x14ac:dyDescent="0.25">
      <c r="A706" s="3">
        <f t="shared" si="88"/>
        <v>705</v>
      </c>
      <c r="B706" s="4" t="s">
        <v>1440</v>
      </c>
      <c r="C706" s="5" t="s">
        <v>2285</v>
      </c>
      <c r="D706" s="18" t="s">
        <v>3200</v>
      </c>
      <c r="E706" s="12" t="s">
        <v>7563</v>
      </c>
      <c r="F706" s="17" t="s">
        <v>8410</v>
      </c>
      <c r="G706" s="1" t="s">
        <v>9650</v>
      </c>
      <c r="H706" t="s">
        <v>9650</v>
      </c>
      <c r="I706" t="s">
        <v>9651</v>
      </c>
      <c r="J706" s="5"/>
      <c r="K706" s="7" t="e">
        <v>#N/A</v>
      </c>
      <c r="L706" s="7" t="e">
        <v>#N/A</v>
      </c>
      <c r="M706" s="7" t="e">
        <v>#N/A</v>
      </c>
      <c r="N706" s="7" t="e">
        <v>#N/A</v>
      </c>
      <c r="O706" s="7" t="e">
        <v>#N/A</v>
      </c>
      <c r="P706" s="7" t="e">
        <v>#N/A</v>
      </c>
      <c r="Q706" s="7" t="e">
        <v>#N/A</v>
      </c>
      <c r="R706" s="7" t="e">
        <v>#N/A</v>
      </c>
      <c r="S706" s="7" t="e">
        <v>#N/A</v>
      </c>
      <c r="T706" s="7">
        <v>0</v>
      </c>
      <c r="U706" s="7" t="e">
        <v>#N/A</v>
      </c>
      <c r="V706" s="7" t="e">
        <v>#N/A</v>
      </c>
      <c r="W706" s="7" t="e">
        <v>#N/A</v>
      </c>
      <c r="X706" s="7" t="e">
        <v>#N/A</v>
      </c>
      <c r="Y706" s="7" t="e">
        <v>#N/A</v>
      </c>
      <c r="Z706" s="7">
        <f t="shared" si="89"/>
        <v>0</v>
      </c>
      <c r="AA706" s="7">
        <f t="shared" si="90"/>
        <v>0</v>
      </c>
      <c r="AB706" s="7" t="b">
        <f t="shared" si="91"/>
        <v>1</v>
      </c>
      <c r="AC706" s="7" t="b">
        <f t="shared" si="92"/>
        <v>0</v>
      </c>
      <c r="AD706" s="7" t="b">
        <f t="shared" si="93"/>
        <v>1</v>
      </c>
      <c r="AE706" s="7" t="b">
        <f t="shared" si="94"/>
        <v>0</v>
      </c>
      <c r="AF706" s="7" t="b">
        <f t="shared" si="95"/>
        <v>0</v>
      </c>
      <c r="AH706" t="b">
        <f>AND(Table252102[[#This Row],[Developmental toxicity]:[Reproductive toxicity]])</f>
        <v>0</v>
      </c>
    </row>
    <row r="707" spans="1:34" x14ac:dyDescent="0.25">
      <c r="A707" s="3">
        <f t="shared" si="88"/>
        <v>706</v>
      </c>
      <c r="B707" s="4" t="s">
        <v>1440</v>
      </c>
      <c r="C707" s="5" t="s">
        <v>2291</v>
      </c>
      <c r="D707" s="18" t="s">
        <v>3206</v>
      </c>
      <c r="E707" s="12" t="s">
        <v>7569</v>
      </c>
      <c r="F707" s="17" t="s">
        <v>8416</v>
      </c>
      <c r="G707" s="1" t="s">
        <v>9662</v>
      </c>
      <c r="H707" t="s">
        <v>9663</v>
      </c>
      <c r="I707" t="s">
        <v>9664</v>
      </c>
      <c r="J707" s="5"/>
      <c r="K707" s="7" t="e">
        <v>#N/A</v>
      </c>
      <c r="L707" s="7" t="e">
        <v>#N/A</v>
      </c>
      <c r="M707" s="7" t="e">
        <v>#N/A</v>
      </c>
      <c r="N707" s="7" t="e">
        <v>#N/A</v>
      </c>
      <c r="O707" s="7" t="e">
        <v>#N/A</v>
      </c>
      <c r="P707" s="7" t="e">
        <v>#N/A</v>
      </c>
      <c r="Q707" s="7" t="e">
        <v>#N/A</v>
      </c>
      <c r="R707" s="7" t="e">
        <v>#N/A</v>
      </c>
      <c r="S707" s="7" t="e">
        <v>#N/A</v>
      </c>
      <c r="T707" s="7">
        <v>0</v>
      </c>
      <c r="U707" s="7" t="e">
        <v>#N/A</v>
      </c>
      <c r="V707" s="7" t="e">
        <v>#N/A</v>
      </c>
      <c r="W707" s="7" t="e">
        <v>#N/A</v>
      </c>
      <c r="X707" s="7" t="e">
        <v>#N/A</v>
      </c>
      <c r="Y707" s="7" t="e">
        <v>#N/A</v>
      </c>
      <c r="Z707" s="7">
        <f t="shared" si="89"/>
        <v>0</v>
      </c>
      <c r="AA707" s="7">
        <f t="shared" si="90"/>
        <v>0</v>
      </c>
      <c r="AB707" s="7" t="b">
        <f t="shared" si="91"/>
        <v>1</v>
      </c>
      <c r="AC707" s="7" t="b">
        <f t="shared" si="92"/>
        <v>0</v>
      </c>
      <c r="AD707" s="7" t="b">
        <f t="shared" si="93"/>
        <v>1</v>
      </c>
      <c r="AE707" s="7" t="b">
        <f t="shared" si="94"/>
        <v>0</v>
      </c>
      <c r="AF707" s="7" t="b">
        <f t="shared" si="95"/>
        <v>0</v>
      </c>
      <c r="AH707" t="b">
        <f>AND(Table252102[[#This Row],[Developmental toxicity]:[Reproductive toxicity]])</f>
        <v>0</v>
      </c>
    </row>
    <row r="708" spans="1:34" x14ac:dyDescent="0.25">
      <c r="A708" s="3">
        <f t="shared" si="88"/>
        <v>707</v>
      </c>
      <c r="B708" s="4" t="s">
        <v>1440</v>
      </c>
      <c r="C708" s="5" t="s">
        <v>2515</v>
      </c>
      <c r="D708" s="18" t="s">
        <v>3460</v>
      </c>
      <c r="E708" s="12" t="s">
        <v>7789</v>
      </c>
      <c r="F708" s="17" t="s">
        <v>8628</v>
      </c>
      <c r="G708" s="1" t="s">
        <v>10134</v>
      </c>
      <c r="H708" t="s">
        <v>10134</v>
      </c>
      <c r="I708" t="s">
        <v>10135</v>
      </c>
      <c r="J708" s="5"/>
      <c r="K708" s="7" t="e">
        <v>#N/A</v>
      </c>
      <c r="L708" s="7" t="e">
        <v>#N/A</v>
      </c>
      <c r="M708" s="7" t="e">
        <v>#N/A</v>
      </c>
      <c r="N708" s="7" t="e">
        <v>#N/A</v>
      </c>
      <c r="O708" s="7" t="e">
        <v>#N/A</v>
      </c>
      <c r="P708" s="7" t="e">
        <v>#N/A</v>
      </c>
      <c r="Q708" s="7" t="e">
        <v>#N/A</v>
      </c>
      <c r="R708" s="7" t="e">
        <v>#N/A</v>
      </c>
      <c r="S708" s="7" t="e">
        <v>#N/A</v>
      </c>
      <c r="T708" s="7">
        <v>0</v>
      </c>
      <c r="U708" s="7" t="e">
        <v>#N/A</v>
      </c>
      <c r="V708" s="7" t="e">
        <v>#N/A</v>
      </c>
      <c r="W708" s="7" t="e">
        <v>#N/A</v>
      </c>
      <c r="X708" s="7" t="e">
        <v>#N/A</v>
      </c>
      <c r="Y708" s="7" t="e">
        <v>#N/A</v>
      </c>
      <c r="Z708" s="7">
        <f t="shared" si="89"/>
        <v>0</v>
      </c>
      <c r="AA708" s="7">
        <f t="shared" si="90"/>
        <v>0</v>
      </c>
      <c r="AB708" s="7" t="b">
        <f t="shared" si="91"/>
        <v>1</v>
      </c>
      <c r="AC708" s="7" t="b">
        <f t="shared" si="92"/>
        <v>0</v>
      </c>
      <c r="AD708" s="7" t="b">
        <f t="shared" si="93"/>
        <v>1</v>
      </c>
      <c r="AE708" s="7" t="b">
        <f t="shared" si="94"/>
        <v>0</v>
      </c>
      <c r="AF708" s="7" t="b">
        <f t="shared" si="95"/>
        <v>0</v>
      </c>
      <c r="AH708" t="b">
        <f>AND(Table252102[[#This Row],[Developmental toxicity]:[Reproductive toxicity]])</f>
        <v>0</v>
      </c>
    </row>
    <row r="709" spans="1:34" x14ac:dyDescent="0.25">
      <c r="A709" s="3">
        <f t="shared" si="88"/>
        <v>708</v>
      </c>
      <c r="B709" s="4" t="s">
        <v>1440</v>
      </c>
      <c r="C709" s="19" t="s">
        <v>1513</v>
      </c>
      <c r="D709" s="75" t="s">
        <v>1514</v>
      </c>
      <c r="E709" s="29" t="s">
        <v>7026</v>
      </c>
      <c r="F709" s="75" t="s">
        <v>1554</v>
      </c>
      <c r="G709" s="20" t="s">
        <v>1515</v>
      </c>
      <c r="H709" s="3" t="s">
        <v>7119</v>
      </c>
      <c r="I709" s="3" t="s">
        <v>7120</v>
      </c>
      <c r="J709" s="5" t="s">
        <v>1558</v>
      </c>
      <c r="K709" s="7" t="e">
        <v>#N/A</v>
      </c>
      <c r="L709" s="7" t="e">
        <v>#N/A</v>
      </c>
      <c r="M709" s="15">
        <v>1</v>
      </c>
      <c r="N709" s="7">
        <v>0</v>
      </c>
      <c r="O709" s="7" t="e">
        <v>#N/A</v>
      </c>
      <c r="P709" s="15" t="e">
        <v>#N/A</v>
      </c>
      <c r="Q709" s="15" t="e">
        <v>#N/A</v>
      </c>
      <c r="R709" s="7" t="e">
        <v>#N/A</v>
      </c>
      <c r="S709" s="15" t="e">
        <v>#N/A</v>
      </c>
      <c r="T709" s="15" t="e">
        <v>#N/A</v>
      </c>
      <c r="U709" s="7" t="e">
        <v>#N/A</v>
      </c>
      <c r="V709" s="7" t="e">
        <v>#N/A</v>
      </c>
      <c r="W709" s="15" t="e">
        <v>#N/A</v>
      </c>
      <c r="X709" s="15" t="e">
        <v>#N/A</v>
      </c>
      <c r="Y709" s="7" t="e">
        <v>#N/A</v>
      </c>
      <c r="Z709" s="7">
        <f t="shared" si="89"/>
        <v>1</v>
      </c>
      <c r="AA709" s="7">
        <f t="shared" si="90"/>
        <v>0</v>
      </c>
      <c r="AB709" s="7" t="b">
        <f t="shared" si="91"/>
        <v>1</v>
      </c>
      <c r="AC709" s="7" t="b">
        <f t="shared" si="92"/>
        <v>1</v>
      </c>
      <c r="AD709" s="7" t="b">
        <f t="shared" si="93"/>
        <v>0</v>
      </c>
      <c r="AE709" s="7" t="b">
        <f t="shared" si="94"/>
        <v>1</v>
      </c>
      <c r="AF709" s="7" t="b">
        <f t="shared" si="95"/>
        <v>1</v>
      </c>
      <c r="AH709" t="b">
        <f>AND(Table252102[[#This Row],[Developmental toxicity]:[Reproductive toxicity]])</f>
        <v>1</v>
      </c>
    </row>
    <row r="710" spans="1:34" x14ac:dyDescent="0.25">
      <c r="A710" s="3">
        <f t="shared" si="88"/>
        <v>709</v>
      </c>
      <c r="B710" s="4">
        <v>7</v>
      </c>
      <c r="C710" s="5" t="s">
        <v>324</v>
      </c>
      <c r="D710" s="18" t="s">
        <v>3719</v>
      </c>
      <c r="E710" s="29" t="s">
        <v>4080</v>
      </c>
      <c r="F710" s="18" t="s">
        <v>3902</v>
      </c>
      <c r="G710" s="5" t="s">
        <v>325</v>
      </c>
      <c r="H710" s="3" t="s">
        <v>4468</v>
      </c>
      <c r="I710" s="3" t="s">
        <v>4469</v>
      </c>
      <c r="J710" s="5" t="s">
        <v>1431</v>
      </c>
      <c r="K710" s="7" t="e">
        <v>#N/A</v>
      </c>
      <c r="L710" s="7">
        <v>1</v>
      </c>
      <c r="M710" s="7" t="e">
        <v>#N/A</v>
      </c>
      <c r="N710" s="7" t="e">
        <v>#N/A</v>
      </c>
      <c r="O710" s="7" t="e">
        <v>#N/A</v>
      </c>
      <c r="P710" s="7" t="e">
        <v>#N/A</v>
      </c>
      <c r="Q710" s="7" t="e">
        <v>#N/A</v>
      </c>
      <c r="R710" s="7" t="e">
        <v>#N/A</v>
      </c>
      <c r="S710" s="7" t="e">
        <v>#N/A</v>
      </c>
      <c r="T710" s="7">
        <v>0</v>
      </c>
      <c r="U710" s="7" t="e">
        <v>#N/A</v>
      </c>
      <c r="V710" s="7" t="e">
        <v>#N/A</v>
      </c>
      <c r="W710" s="7" t="e">
        <v>#N/A</v>
      </c>
      <c r="X710" s="7" t="e">
        <v>#N/A</v>
      </c>
      <c r="Y710" s="7">
        <v>1</v>
      </c>
      <c r="Z710" s="7">
        <f t="shared" si="89"/>
        <v>1</v>
      </c>
      <c r="AA710" s="7">
        <f t="shared" si="90"/>
        <v>1</v>
      </c>
      <c r="AB710" s="7" t="b">
        <f t="shared" si="91"/>
        <v>1</v>
      </c>
      <c r="AC710" s="7" t="b">
        <f t="shared" si="92"/>
        <v>0</v>
      </c>
      <c r="AD710" s="7" t="b">
        <f t="shared" si="93"/>
        <v>1</v>
      </c>
      <c r="AE710" s="7" t="b">
        <f t="shared" si="94"/>
        <v>0</v>
      </c>
      <c r="AF710" s="7" t="b">
        <f t="shared" si="95"/>
        <v>0</v>
      </c>
      <c r="AH710" t="b">
        <f>AND(Table252102[[#This Row],[Developmental toxicity]:[Reproductive toxicity]])</f>
        <v>0</v>
      </c>
    </row>
    <row r="711" spans="1:34" x14ac:dyDescent="0.25">
      <c r="A711" s="3">
        <f t="shared" si="88"/>
        <v>710</v>
      </c>
      <c r="B711" s="4" t="s">
        <v>1440</v>
      </c>
      <c r="C711" s="5" t="s">
        <v>2104</v>
      </c>
      <c r="D711" s="18" t="s">
        <v>2992</v>
      </c>
      <c r="E711" s="12" t="s">
        <v>7385</v>
      </c>
      <c r="F711" s="17" t="s">
        <v>8233</v>
      </c>
      <c r="G711" s="1" t="s">
        <v>9250</v>
      </c>
      <c r="H711" t="s">
        <v>9250</v>
      </c>
      <c r="I711" t="s">
        <v>9251</v>
      </c>
      <c r="J711" s="5"/>
      <c r="K711" s="7" t="e">
        <v>#N/A</v>
      </c>
      <c r="L711" s="7" t="e">
        <v>#N/A</v>
      </c>
      <c r="M711" s="7" t="e">
        <v>#N/A</v>
      </c>
      <c r="N711" s="7" t="e">
        <v>#N/A</v>
      </c>
      <c r="O711" s="7" t="e">
        <v>#N/A</v>
      </c>
      <c r="P711" s="7" t="e">
        <v>#N/A</v>
      </c>
      <c r="Q711" s="7" t="e">
        <v>#N/A</v>
      </c>
      <c r="R711" s="7" t="e">
        <v>#N/A</v>
      </c>
      <c r="S711" s="7" t="e">
        <v>#N/A</v>
      </c>
      <c r="T711" s="7">
        <v>0</v>
      </c>
      <c r="U711" s="7" t="e">
        <v>#N/A</v>
      </c>
      <c r="V711" s="7" t="e">
        <v>#N/A</v>
      </c>
      <c r="W711" s="7" t="e">
        <v>#N/A</v>
      </c>
      <c r="X711" s="7" t="e">
        <v>#N/A</v>
      </c>
      <c r="Y711" s="7" t="e">
        <v>#N/A</v>
      </c>
      <c r="Z711" s="7">
        <f t="shared" si="89"/>
        <v>0</v>
      </c>
      <c r="AA711" s="7">
        <f t="shared" si="90"/>
        <v>0</v>
      </c>
      <c r="AB711" s="7" t="b">
        <f t="shared" si="91"/>
        <v>1</v>
      </c>
      <c r="AC711" s="7" t="b">
        <f t="shared" si="92"/>
        <v>0</v>
      </c>
      <c r="AD711" s="7" t="b">
        <f t="shared" si="93"/>
        <v>1</v>
      </c>
      <c r="AE711" s="7" t="b">
        <f t="shared" si="94"/>
        <v>0</v>
      </c>
      <c r="AF711" s="7" t="b">
        <f t="shared" si="95"/>
        <v>0</v>
      </c>
      <c r="AH711" t="b">
        <f>AND(Table252102[[#This Row],[Developmental toxicity]:[Reproductive toxicity]])</f>
        <v>0</v>
      </c>
    </row>
    <row r="712" spans="1:34" x14ac:dyDescent="0.25">
      <c r="A712" s="3">
        <f t="shared" si="88"/>
        <v>711</v>
      </c>
      <c r="B712" s="4"/>
      <c r="C712" s="5" t="s">
        <v>12620</v>
      </c>
      <c r="D712" s="3" t="s">
        <v>17930</v>
      </c>
      <c r="E712" s="29" t="s">
        <v>18141</v>
      </c>
      <c r="F712" s="3" t="s">
        <v>18059</v>
      </c>
      <c r="G712" s="5" t="s">
        <v>12621</v>
      </c>
      <c r="H712" s="3" t="s">
        <v>12621</v>
      </c>
      <c r="I712" s="3" t="s">
        <v>18305</v>
      </c>
      <c r="J712" s="5"/>
      <c r="K712" s="7" t="e">
        <v>#N/A</v>
      </c>
      <c r="L712" s="7" t="e">
        <v>#N/A</v>
      </c>
      <c r="M712" s="7" t="e">
        <v>#N/A</v>
      </c>
      <c r="N712" s="7" t="e">
        <v>#N/A</v>
      </c>
      <c r="O712" s="7" t="e">
        <v>#N/A</v>
      </c>
      <c r="P712" s="7" t="e">
        <v>#N/A</v>
      </c>
      <c r="Q712" s="7" t="e">
        <v>#N/A</v>
      </c>
      <c r="R712" s="7" t="e">
        <v>#N/A</v>
      </c>
      <c r="S712" s="7" t="e">
        <v>#N/A</v>
      </c>
      <c r="T712" s="7" t="e">
        <v>#N/A</v>
      </c>
      <c r="U712" s="7" t="e">
        <v>#N/A</v>
      </c>
      <c r="V712" s="7" t="e">
        <v>#N/A</v>
      </c>
      <c r="W712" s="3">
        <v>0</v>
      </c>
      <c r="X712" s="3" t="e">
        <v>#N/A</v>
      </c>
      <c r="Y712" s="7" t="e">
        <v>#N/A</v>
      </c>
      <c r="Z712" s="7">
        <f t="shared" si="89"/>
        <v>0</v>
      </c>
      <c r="AA712" s="7">
        <f t="shared" si="90"/>
        <v>0</v>
      </c>
      <c r="AB712" s="7" t="b">
        <f t="shared" si="91"/>
        <v>0</v>
      </c>
      <c r="AC712" s="7" t="b">
        <f t="shared" si="92"/>
        <v>1</v>
      </c>
      <c r="AD712" s="7" t="b">
        <f t="shared" si="93"/>
        <v>0</v>
      </c>
      <c r="AE712" s="7" t="b">
        <f t="shared" si="94"/>
        <v>1</v>
      </c>
      <c r="AF712" s="7" t="b">
        <f t="shared" si="95"/>
        <v>0</v>
      </c>
      <c r="AH712" t="b">
        <f>AND(Table252102[[#This Row],[Developmental toxicity]:[Reproductive toxicity]])</f>
        <v>0</v>
      </c>
    </row>
    <row r="713" spans="1:34" x14ac:dyDescent="0.25">
      <c r="A713" s="3">
        <f t="shared" si="88"/>
        <v>712</v>
      </c>
      <c r="B713" s="4" t="s">
        <v>1440</v>
      </c>
      <c r="C713" s="5" t="s">
        <v>2394</v>
      </c>
      <c r="D713" s="3" t="s">
        <v>3320</v>
      </c>
      <c r="E713" s="29" t="s">
        <v>7671</v>
      </c>
      <c r="F713" s="3" t="s">
        <v>8512</v>
      </c>
      <c r="G713" s="5" t="s">
        <v>9874</v>
      </c>
      <c r="H713" s="3" t="s">
        <v>9875</v>
      </c>
      <c r="I713" s="3" t="s">
        <v>9876</v>
      </c>
      <c r="J713" s="5"/>
      <c r="K713" s="7" t="e">
        <v>#N/A</v>
      </c>
      <c r="L713" s="7" t="e">
        <v>#N/A</v>
      </c>
      <c r="M713" s="7" t="e">
        <v>#N/A</v>
      </c>
      <c r="N713" s="7" t="e">
        <v>#N/A</v>
      </c>
      <c r="O713" s="7" t="e">
        <v>#N/A</v>
      </c>
      <c r="P713" s="7" t="e">
        <v>#N/A</v>
      </c>
      <c r="Q713" s="7" t="e">
        <v>#N/A</v>
      </c>
      <c r="R713" s="7" t="e">
        <v>#N/A</v>
      </c>
      <c r="S713" s="7" t="e">
        <v>#N/A</v>
      </c>
      <c r="T713" s="7">
        <v>1</v>
      </c>
      <c r="U713" s="7" t="e">
        <v>#N/A</v>
      </c>
      <c r="V713" s="7" t="e">
        <v>#N/A</v>
      </c>
      <c r="W713" s="7" t="e">
        <v>#N/A</v>
      </c>
      <c r="X713" s="7" t="e">
        <v>#N/A</v>
      </c>
      <c r="Y713" s="7" t="e">
        <v>#N/A</v>
      </c>
      <c r="Z713" s="7">
        <f t="shared" si="89"/>
        <v>1</v>
      </c>
      <c r="AA713" s="7">
        <f t="shared" si="90"/>
        <v>1</v>
      </c>
      <c r="AB713" s="7" t="b">
        <f t="shared" si="91"/>
        <v>1</v>
      </c>
      <c r="AC713" s="7" t="b">
        <f t="shared" si="92"/>
        <v>0</v>
      </c>
      <c r="AD713" s="7" t="b">
        <f t="shared" si="93"/>
        <v>1</v>
      </c>
      <c r="AE713" s="7" t="b">
        <f t="shared" si="94"/>
        <v>0</v>
      </c>
      <c r="AF713" s="7" t="b">
        <f t="shared" si="95"/>
        <v>0</v>
      </c>
      <c r="AH713" t="b">
        <f>AND(Table252102[[#This Row],[Developmental toxicity]:[Reproductive toxicity]])</f>
        <v>0</v>
      </c>
    </row>
    <row r="714" spans="1:34" x14ac:dyDescent="0.25">
      <c r="A714" s="3">
        <f t="shared" si="88"/>
        <v>713</v>
      </c>
      <c r="B714" s="4"/>
      <c r="C714" s="5" t="s">
        <v>18605</v>
      </c>
      <c r="D714" s="3" t="s">
        <v>18364</v>
      </c>
      <c r="E714" s="29" t="s">
        <v>18485</v>
      </c>
      <c r="F714" s="3" t="s">
        <v>18776</v>
      </c>
      <c r="G714" s="5" t="s">
        <v>18777</v>
      </c>
      <c r="H714" s="3" t="s">
        <v>18778</v>
      </c>
      <c r="I714" s="3" t="s">
        <v>18779</v>
      </c>
      <c r="J714" s="5" t="s">
        <v>20</v>
      </c>
      <c r="K714" s="7" t="e">
        <v>#N/A</v>
      </c>
      <c r="L714" s="7" t="e">
        <v>#N/A</v>
      </c>
      <c r="M714" s="7" t="e">
        <v>#N/A</v>
      </c>
      <c r="N714" s="7" t="e">
        <v>#N/A</v>
      </c>
      <c r="O714" s="7" t="e">
        <v>#N/A</v>
      </c>
      <c r="P714" s="7" t="e">
        <v>#N/A</v>
      </c>
      <c r="Q714" s="7" t="e">
        <v>#N/A</v>
      </c>
      <c r="R714" s="7" t="e">
        <v>#N/A</v>
      </c>
      <c r="S714" s="7" t="e">
        <v>#N/A</v>
      </c>
      <c r="T714" s="7" t="e">
        <v>#N/A</v>
      </c>
      <c r="U714" s="7" t="e">
        <v>#N/A</v>
      </c>
      <c r="V714" s="7" t="e">
        <v>#N/A</v>
      </c>
      <c r="W714" s="7" t="e">
        <v>#N/A</v>
      </c>
      <c r="X714" s="7">
        <v>0</v>
      </c>
      <c r="Y714" s="7" t="e">
        <v>#N/A</v>
      </c>
      <c r="Z714" s="7">
        <f t="shared" si="89"/>
        <v>0</v>
      </c>
      <c r="AA714" s="7">
        <f t="shared" si="90"/>
        <v>0</v>
      </c>
      <c r="AB714" s="7" t="b">
        <f t="shared" si="91"/>
        <v>1</v>
      </c>
      <c r="AC714" s="7" t="b">
        <f t="shared" si="92"/>
        <v>0</v>
      </c>
      <c r="AD714" s="7" t="b">
        <f t="shared" si="93"/>
        <v>0</v>
      </c>
      <c r="AE714" s="7" t="b">
        <f t="shared" si="94"/>
        <v>0</v>
      </c>
      <c r="AF714" s="7" t="b">
        <f t="shared" si="95"/>
        <v>0</v>
      </c>
      <c r="AH714" t="b">
        <f>AND(Table252102[[#This Row],[Developmental toxicity]:[Reproductive toxicity]])</f>
        <v>0</v>
      </c>
    </row>
    <row r="715" spans="1:34" x14ac:dyDescent="0.25">
      <c r="A715" s="3">
        <f t="shared" si="88"/>
        <v>714</v>
      </c>
      <c r="B715" s="4"/>
      <c r="C715" s="5" t="s">
        <v>20492</v>
      </c>
      <c r="D715" s="3" t="s">
        <v>19164</v>
      </c>
      <c r="E715" s="29" t="s">
        <v>20247</v>
      </c>
      <c r="F715" s="3" t="s">
        <v>19546</v>
      </c>
      <c r="G715" s="5" t="s">
        <v>19547</v>
      </c>
      <c r="H715" s="3" t="s">
        <v>19548</v>
      </c>
      <c r="I715" s="3" t="s">
        <v>19549</v>
      </c>
      <c r="J715" s="5" t="s">
        <v>20</v>
      </c>
      <c r="K715" s="7" t="e">
        <v>#N/A</v>
      </c>
      <c r="L715" s="7" t="e">
        <v>#N/A</v>
      </c>
      <c r="M715" s="7" t="e">
        <v>#N/A</v>
      </c>
      <c r="N715" s="7" t="e">
        <v>#N/A</v>
      </c>
      <c r="O715" s="7" t="e">
        <v>#N/A</v>
      </c>
      <c r="P715" s="7" t="e">
        <v>#N/A</v>
      </c>
      <c r="Q715" s="7" t="e">
        <v>#N/A</v>
      </c>
      <c r="R715" s="7" t="e">
        <v>#N/A</v>
      </c>
      <c r="S715" s="7" t="e">
        <v>#N/A</v>
      </c>
      <c r="T715" s="7" t="e">
        <v>#N/A</v>
      </c>
      <c r="U715" s="7" t="e">
        <v>#N/A</v>
      </c>
      <c r="V715" s="7" t="e">
        <v>#N/A</v>
      </c>
      <c r="W715" s="7" t="e">
        <v>#N/A</v>
      </c>
      <c r="X715" s="7">
        <v>0</v>
      </c>
      <c r="Y715" s="7" t="e">
        <v>#N/A</v>
      </c>
      <c r="Z715" s="7">
        <f t="shared" si="89"/>
        <v>0</v>
      </c>
      <c r="AA715" s="7">
        <f t="shared" si="90"/>
        <v>0</v>
      </c>
      <c r="AB715" s="7" t="b">
        <f t="shared" si="91"/>
        <v>1</v>
      </c>
      <c r="AC715" s="7" t="b">
        <f t="shared" si="92"/>
        <v>0</v>
      </c>
      <c r="AD715" s="7" t="b">
        <f t="shared" si="93"/>
        <v>0</v>
      </c>
      <c r="AE715" s="7" t="b">
        <f t="shared" si="94"/>
        <v>0</v>
      </c>
      <c r="AF715" s="7" t="b">
        <f t="shared" si="95"/>
        <v>0</v>
      </c>
      <c r="AH715" t="b">
        <f>AND(Table252102[[#This Row],[Developmental toxicity]:[Reproductive toxicity]])</f>
        <v>0</v>
      </c>
    </row>
    <row r="716" spans="1:34" x14ac:dyDescent="0.25">
      <c r="A716" s="3">
        <f t="shared" si="88"/>
        <v>715</v>
      </c>
      <c r="B716" s="4"/>
      <c r="C716" s="5" t="s">
        <v>18635</v>
      </c>
      <c r="D716" s="3" t="s">
        <v>18394</v>
      </c>
      <c r="E716" s="29" t="s">
        <v>18515</v>
      </c>
      <c r="F716" s="3" t="s">
        <v>18882</v>
      </c>
      <c r="G716" s="5" t="s">
        <v>18883</v>
      </c>
      <c r="H716" s="3" t="s">
        <v>18884</v>
      </c>
      <c r="I716" s="3" t="s">
        <v>18885</v>
      </c>
      <c r="J716" s="5" t="s">
        <v>20</v>
      </c>
      <c r="K716" s="7" t="e">
        <v>#N/A</v>
      </c>
      <c r="L716" s="7" t="e">
        <v>#N/A</v>
      </c>
      <c r="M716" s="7" t="e">
        <v>#N/A</v>
      </c>
      <c r="N716" s="7" t="e">
        <v>#N/A</v>
      </c>
      <c r="O716" s="7" t="e">
        <v>#N/A</v>
      </c>
      <c r="P716" s="7" t="e">
        <v>#N/A</v>
      </c>
      <c r="Q716" s="7" t="e">
        <v>#N/A</v>
      </c>
      <c r="R716" s="7" t="e">
        <v>#N/A</v>
      </c>
      <c r="S716" s="7" t="e">
        <v>#N/A</v>
      </c>
      <c r="T716" s="7" t="e">
        <v>#N/A</v>
      </c>
      <c r="U716" s="7" t="e">
        <v>#N/A</v>
      </c>
      <c r="V716" s="7" t="e">
        <v>#N/A</v>
      </c>
      <c r="W716" s="7" t="e">
        <v>#N/A</v>
      </c>
      <c r="X716" s="7">
        <v>0</v>
      </c>
      <c r="Y716" s="7" t="e">
        <v>#N/A</v>
      </c>
      <c r="Z716" s="7">
        <f t="shared" si="89"/>
        <v>0</v>
      </c>
      <c r="AA716" s="7">
        <f t="shared" si="90"/>
        <v>0</v>
      </c>
      <c r="AB716" s="7" t="b">
        <f t="shared" si="91"/>
        <v>1</v>
      </c>
      <c r="AC716" s="7" t="b">
        <f t="shared" si="92"/>
        <v>0</v>
      </c>
      <c r="AD716" s="7" t="b">
        <f t="shared" si="93"/>
        <v>0</v>
      </c>
      <c r="AE716" s="7" t="b">
        <f t="shared" si="94"/>
        <v>0</v>
      </c>
      <c r="AF716" s="7" t="b">
        <f t="shared" si="95"/>
        <v>0</v>
      </c>
      <c r="AH716" t="b">
        <f>AND(Table252102[[#This Row],[Developmental toxicity]:[Reproductive toxicity]])</f>
        <v>0</v>
      </c>
    </row>
    <row r="717" spans="1:34" x14ac:dyDescent="0.25">
      <c r="A717" s="3">
        <f t="shared" si="88"/>
        <v>716</v>
      </c>
      <c r="B717" s="4"/>
      <c r="C717" s="5" t="s">
        <v>20486</v>
      </c>
      <c r="D717" s="3" t="s">
        <v>19158</v>
      </c>
      <c r="E717" s="29" t="s">
        <v>20241</v>
      </c>
      <c r="F717" s="3" t="s">
        <v>19522</v>
      </c>
      <c r="G717" s="5" t="s">
        <v>19523</v>
      </c>
      <c r="H717" s="3" t="s">
        <v>19524</v>
      </c>
      <c r="I717" s="3" t="s">
        <v>19525</v>
      </c>
      <c r="J717" s="5" t="s">
        <v>20</v>
      </c>
      <c r="K717" s="7" t="e">
        <v>#N/A</v>
      </c>
      <c r="L717" s="7" t="e">
        <v>#N/A</v>
      </c>
      <c r="M717" s="7" t="e">
        <v>#N/A</v>
      </c>
      <c r="N717" s="7" t="e">
        <v>#N/A</v>
      </c>
      <c r="O717" s="7" t="e">
        <v>#N/A</v>
      </c>
      <c r="P717" s="7" t="e">
        <v>#N/A</v>
      </c>
      <c r="Q717" s="7" t="e">
        <v>#N/A</v>
      </c>
      <c r="R717" s="7" t="e">
        <v>#N/A</v>
      </c>
      <c r="S717" s="7" t="e">
        <v>#N/A</v>
      </c>
      <c r="T717" s="7" t="e">
        <v>#N/A</v>
      </c>
      <c r="U717" s="7" t="e">
        <v>#N/A</v>
      </c>
      <c r="V717" s="7" t="e">
        <v>#N/A</v>
      </c>
      <c r="W717" s="7" t="e">
        <v>#N/A</v>
      </c>
      <c r="X717" s="7">
        <v>0</v>
      </c>
      <c r="Y717" s="7" t="e">
        <v>#N/A</v>
      </c>
      <c r="Z717" s="7">
        <f t="shared" si="89"/>
        <v>0</v>
      </c>
      <c r="AA717" s="7">
        <f t="shared" si="90"/>
        <v>0</v>
      </c>
      <c r="AB717" s="7" t="b">
        <f t="shared" si="91"/>
        <v>1</v>
      </c>
      <c r="AC717" s="7" t="b">
        <f t="shared" si="92"/>
        <v>0</v>
      </c>
      <c r="AD717" s="7" t="b">
        <f t="shared" si="93"/>
        <v>0</v>
      </c>
      <c r="AE717" s="7" t="b">
        <f t="shared" si="94"/>
        <v>0</v>
      </c>
      <c r="AF717" s="7" t="b">
        <f t="shared" si="95"/>
        <v>0</v>
      </c>
      <c r="AH717" t="b">
        <f>AND(Table252102[[#This Row],[Developmental toxicity]:[Reproductive toxicity]])</f>
        <v>0</v>
      </c>
    </row>
    <row r="718" spans="1:34" x14ac:dyDescent="0.25">
      <c r="A718" s="3">
        <f t="shared" si="88"/>
        <v>717</v>
      </c>
      <c r="B718" s="4"/>
      <c r="C718" s="1" t="s">
        <v>21265</v>
      </c>
      <c r="D718" s="3" t="s">
        <v>20869</v>
      </c>
      <c r="E718" s="94" t="s">
        <v>21067</v>
      </c>
      <c r="F718" t="s">
        <v>21864</v>
      </c>
      <c r="G718" s="1" t="s">
        <v>21865</v>
      </c>
      <c r="H718" t="s">
        <v>21865</v>
      </c>
      <c r="I718" t="s">
        <v>21866</v>
      </c>
      <c r="J718" s="5"/>
      <c r="K718" s="7" t="e">
        <v>#N/A</v>
      </c>
      <c r="L718" s="7" t="e">
        <v>#N/A</v>
      </c>
      <c r="M718" s="7" t="e">
        <v>#N/A</v>
      </c>
      <c r="N718" s="7" t="e">
        <v>#N/A</v>
      </c>
      <c r="O718" s="7" t="e">
        <v>#N/A</v>
      </c>
      <c r="P718" s="7" t="e">
        <v>#N/A</v>
      </c>
      <c r="Q718" s="7" t="e">
        <v>#N/A</v>
      </c>
      <c r="R718" s="7" t="e">
        <v>#N/A</v>
      </c>
      <c r="S718" s="7" t="e">
        <v>#N/A</v>
      </c>
      <c r="T718" s="7" t="e">
        <v>#N/A</v>
      </c>
      <c r="U718" s="7" t="e">
        <v>#N/A</v>
      </c>
      <c r="V718" s="7" t="e">
        <v>#N/A</v>
      </c>
      <c r="W718" s="7" t="e">
        <v>#N/A</v>
      </c>
      <c r="X718" s="7" t="e">
        <v>#N/A</v>
      </c>
      <c r="Y718" s="7">
        <v>0</v>
      </c>
      <c r="Z718" s="7">
        <f t="shared" si="89"/>
        <v>0</v>
      </c>
      <c r="AA718" s="7">
        <f t="shared" si="90"/>
        <v>0</v>
      </c>
      <c r="AB718" s="7" t="b">
        <f t="shared" si="91"/>
        <v>1</v>
      </c>
      <c r="AC718" s="7" t="b">
        <f t="shared" si="92"/>
        <v>0</v>
      </c>
      <c r="AD718" s="7" t="b">
        <f t="shared" si="93"/>
        <v>0</v>
      </c>
      <c r="AE718" s="7" t="b">
        <f t="shared" si="94"/>
        <v>0</v>
      </c>
      <c r="AF718" s="7" t="b">
        <f t="shared" si="95"/>
        <v>0</v>
      </c>
      <c r="AH718" t="b">
        <f>AND(Table252102[[#This Row],[Developmental toxicity]:[Reproductive toxicity]])</f>
        <v>0</v>
      </c>
    </row>
    <row r="719" spans="1:34" x14ac:dyDescent="0.25">
      <c r="A719" s="3">
        <f t="shared" si="88"/>
        <v>718</v>
      </c>
      <c r="B719" s="4">
        <v>128</v>
      </c>
      <c r="C719" s="5" t="s">
        <v>515</v>
      </c>
      <c r="D719" s="3" t="s">
        <v>5132</v>
      </c>
      <c r="E719" s="29" t="s">
        <v>4636</v>
      </c>
      <c r="F719" s="3" t="s">
        <v>5559</v>
      </c>
      <c r="G719" s="5" t="s">
        <v>516</v>
      </c>
      <c r="H719" s="3" t="s">
        <v>6049</v>
      </c>
      <c r="I719" s="3" t="s">
        <v>6456</v>
      </c>
      <c r="J719" s="5" t="s">
        <v>1431</v>
      </c>
      <c r="K719" s="7" t="e">
        <v>#N/A</v>
      </c>
      <c r="L719" s="7">
        <v>1</v>
      </c>
      <c r="M719" s="7" t="e">
        <v>#N/A</v>
      </c>
      <c r="N719" s="7" t="e">
        <v>#N/A</v>
      </c>
      <c r="O719" s="7" t="e">
        <v>#N/A</v>
      </c>
      <c r="P719" s="7" t="e">
        <v>#N/A</v>
      </c>
      <c r="Q719" s="7" t="e">
        <v>#N/A</v>
      </c>
      <c r="R719" s="7" t="e">
        <v>#N/A</v>
      </c>
      <c r="S719" s="7" t="e">
        <v>#N/A</v>
      </c>
      <c r="T719" s="7" t="e">
        <v>#N/A</v>
      </c>
      <c r="U719" s="7" t="e">
        <v>#N/A</v>
      </c>
      <c r="V719" s="7" t="e">
        <v>#N/A</v>
      </c>
      <c r="W719" s="7" t="e">
        <v>#N/A</v>
      </c>
      <c r="X719" s="7" t="e">
        <v>#N/A</v>
      </c>
      <c r="Y719" s="7">
        <v>0</v>
      </c>
      <c r="Z719" s="7">
        <f t="shared" si="89"/>
        <v>1</v>
      </c>
      <c r="AA719" s="7">
        <f t="shared" si="90"/>
        <v>0</v>
      </c>
      <c r="AB719" s="7" t="b">
        <f t="shared" si="91"/>
        <v>1</v>
      </c>
      <c r="AC719" s="7" t="b">
        <f t="shared" si="92"/>
        <v>0</v>
      </c>
      <c r="AD719" s="7" t="b">
        <f t="shared" si="93"/>
        <v>0</v>
      </c>
      <c r="AE719" s="7" t="b">
        <f t="shared" si="94"/>
        <v>0</v>
      </c>
      <c r="AF719" s="7" t="b">
        <f t="shared" si="95"/>
        <v>0</v>
      </c>
      <c r="AH719" t="b">
        <f>AND(Table252102[[#This Row],[Developmental toxicity]:[Reproductive toxicity]])</f>
        <v>0</v>
      </c>
    </row>
    <row r="720" spans="1:34" x14ac:dyDescent="0.25">
      <c r="A720" s="3">
        <f t="shared" si="88"/>
        <v>719</v>
      </c>
      <c r="B720" s="4">
        <v>127</v>
      </c>
      <c r="C720" s="5" t="s">
        <v>513</v>
      </c>
      <c r="D720" s="3" t="s">
        <v>1623</v>
      </c>
      <c r="E720" s="29" t="s">
        <v>4635</v>
      </c>
      <c r="F720" s="3" t="s">
        <v>1651</v>
      </c>
      <c r="G720" s="5" t="s">
        <v>514</v>
      </c>
      <c r="H720" s="3" t="s">
        <v>1639</v>
      </c>
      <c r="I720" s="3" t="s">
        <v>6455</v>
      </c>
      <c r="J720" s="5" t="s">
        <v>1430</v>
      </c>
      <c r="K720" s="7" t="e">
        <v>#N/A</v>
      </c>
      <c r="L720" s="7">
        <v>1</v>
      </c>
      <c r="M720" s="7" t="e">
        <v>#N/A</v>
      </c>
      <c r="N720" s="7" t="e">
        <v>#N/A</v>
      </c>
      <c r="O720" s="7">
        <v>1</v>
      </c>
      <c r="P720" s="7" t="e">
        <v>#N/A</v>
      </c>
      <c r="Q720" s="7">
        <v>1</v>
      </c>
      <c r="R720" s="7" t="e">
        <v>#N/A</v>
      </c>
      <c r="S720" s="7" t="e">
        <v>#N/A</v>
      </c>
      <c r="T720" s="7">
        <v>1</v>
      </c>
      <c r="U720" s="7" t="e">
        <v>#N/A</v>
      </c>
      <c r="V720" s="7" t="e">
        <v>#N/A</v>
      </c>
      <c r="W720" s="7">
        <v>1</v>
      </c>
      <c r="X720" s="7" t="e">
        <v>#N/A</v>
      </c>
      <c r="Y720" s="7">
        <v>1</v>
      </c>
      <c r="Z720" s="7">
        <f t="shared" si="89"/>
        <v>1</v>
      </c>
      <c r="AA720" s="7">
        <f t="shared" si="90"/>
        <v>1</v>
      </c>
      <c r="AB720" s="7" t="b">
        <f t="shared" si="91"/>
        <v>1</v>
      </c>
      <c r="AC720" s="7" t="b">
        <f t="shared" si="92"/>
        <v>1</v>
      </c>
      <c r="AD720" s="7" t="b">
        <f t="shared" si="93"/>
        <v>1</v>
      </c>
      <c r="AE720" s="7" t="b">
        <f t="shared" si="94"/>
        <v>1</v>
      </c>
      <c r="AF720" s="7" t="b">
        <f t="shared" si="95"/>
        <v>1</v>
      </c>
      <c r="AH720" t="b">
        <f>AND(Table252102[[#This Row],[Developmental toxicity]:[Reproductive toxicity]])</f>
        <v>1</v>
      </c>
    </row>
    <row r="721" spans="1:34" x14ac:dyDescent="0.25">
      <c r="A721" s="3">
        <f t="shared" si="88"/>
        <v>720</v>
      </c>
      <c r="B721" s="4" t="s">
        <v>1440</v>
      </c>
      <c r="C721" s="5" t="s">
        <v>2628</v>
      </c>
      <c r="D721" s="3" t="s">
        <v>3588</v>
      </c>
      <c r="E721" s="29" t="s">
        <v>7901</v>
      </c>
      <c r="F721" s="3" t="s">
        <v>8740</v>
      </c>
      <c r="G721" s="5" t="s">
        <v>10388</v>
      </c>
      <c r="H721" s="3" t="s">
        <v>10388</v>
      </c>
      <c r="I721" s="3" t="s">
        <v>10389</v>
      </c>
      <c r="J721" s="5"/>
      <c r="K721" s="7" t="e">
        <v>#N/A</v>
      </c>
      <c r="L721" s="7" t="e">
        <v>#N/A</v>
      </c>
      <c r="M721" s="7" t="e">
        <v>#N/A</v>
      </c>
      <c r="N721" s="7" t="e">
        <v>#N/A</v>
      </c>
      <c r="O721" s="7" t="e">
        <v>#N/A</v>
      </c>
      <c r="P721" s="7" t="e">
        <v>#N/A</v>
      </c>
      <c r="Q721" s="7" t="e">
        <v>#N/A</v>
      </c>
      <c r="R721" s="7" t="e">
        <v>#N/A</v>
      </c>
      <c r="S721" s="7" t="e">
        <v>#N/A</v>
      </c>
      <c r="T721" s="7">
        <v>1</v>
      </c>
      <c r="U721" s="7" t="e">
        <v>#N/A</v>
      </c>
      <c r="V721" s="7" t="e">
        <v>#N/A</v>
      </c>
      <c r="W721" s="7" t="e">
        <v>#N/A</v>
      </c>
      <c r="X721" s="7" t="e">
        <v>#N/A</v>
      </c>
      <c r="Y721" s="7" t="e">
        <v>#N/A</v>
      </c>
      <c r="Z721" s="7">
        <f t="shared" si="89"/>
        <v>1</v>
      </c>
      <c r="AA721" s="7">
        <f t="shared" si="90"/>
        <v>1</v>
      </c>
      <c r="AB721" s="7" t="b">
        <f t="shared" si="91"/>
        <v>1</v>
      </c>
      <c r="AC721" s="7" t="b">
        <f t="shared" si="92"/>
        <v>0</v>
      </c>
      <c r="AD721" s="7" t="b">
        <f t="shared" si="93"/>
        <v>1</v>
      </c>
      <c r="AE721" s="7" t="b">
        <f t="shared" si="94"/>
        <v>0</v>
      </c>
      <c r="AF721" s="7" t="b">
        <f t="shared" si="95"/>
        <v>0</v>
      </c>
      <c r="AH721" t="b">
        <f>AND(Table252102[[#This Row],[Developmental toxicity]:[Reproductive toxicity]])</f>
        <v>0</v>
      </c>
    </row>
    <row r="722" spans="1:34" x14ac:dyDescent="0.25">
      <c r="A722" s="3">
        <f t="shared" si="88"/>
        <v>721</v>
      </c>
      <c r="B722" s="4"/>
      <c r="C722" s="1" t="s">
        <v>21157</v>
      </c>
      <c r="D722" s="3" t="s">
        <v>20761</v>
      </c>
      <c r="E722" s="94" t="s">
        <v>20959</v>
      </c>
      <c r="F722" t="s">
        <v>21528</v>
      </c>
      <c r="G722" s="1" t="s">
        <v>21529</v>
      </c>
      <c r="H722" t="s">
        <v>21530</v>
      </c>
      <c r="I722" t="s">
        <v>21531</v>
      </c>
      <c r="J722" s="5"/>
      <c r="K722" s="7" t="e">
        <v>#N/A</v>
      </c>
      <c r="L722" s="7" t="e">
        <v>#N/A</v>
      </c>
      <c r="M722" s="7" t="e">
        <v>#N/A</v>
      </c>
      <c r="N722" s="7" t="e">
        <v>#N/A</v>
      </c>
      <c r="O722" s="7" t="e">
        <v>#N/A</v>
      </c>
      <c r="P722" s="7" t="e">
        <v>#N/A</v>
      </c>
      <c r="Q722" s="7" t="e">
        <v>#N/A</v>
      </c>
      <c r="R722" s="7" t="e">
        <v>#N/A</v>
      </c>
      <c r="S722" s="7" t="e">
        <v>#N/A</v>
      </c>
      <c r="T722" s="7" t="e">
        <v>#N/A</v>
      </c>
      <c r="U722" s="7" t="e">
        <v>#N/A</v>
      </c>
      <c r="V722" s="7" t="e">
        <v>#N/A</v>
      </c>
      <c r="W722" s="7" t="e">
        <v>#N/A</v>
      </c>
      <c r="X722" s="7" t="e">
        <v>#N/A</v>
      </c>
      <c r="Y722" s="7">
        <v>0</v>
      </c>
      <c r="Z722" s="7">
        <f t="shared" si="89"/>
        <v>0</v>
      </c>
      <c r="AA722" s="7">
        <f t="shared" si="90"/>
        <v>0</v>
      </c>
      <c r="AB722" s="7" t="b">
        <f t="shared" si="91"/>
        <v>1</v>
      </c>
      <c r="AC722" s="7" t="b">
        <f t="shared" si="92"/>
        <v>0</v>
      </c>
      <c r="AD722" s="7" t="b">
        <f t="shared" si="93"/>
        <v>0</v>
      </c>
      <c r="AE722" s="7" t="b">
        <f t="shared" si="94"/>
        <v>0</v>
      </c>
      <c r="AF722" s="7" t="b">
        <f t="shared" si="95"/>
        <v>0</v>
      </c>
      <c r="AH722" t="b">
        <f>AND(Table252102[[#This Row],[Developmental toxicity]:[Reproductive toxicity]])</f>
        <v>0</v>
      </c>
    </row>
    <row r="723" spans="1:34" x14ac:dyDescent="0.25">
      <c r="A723" s="3">
        <f t="shared" si="88"/>
        <v>722</v>
      </c>
      <c r="B723" s="4"/>
      <c r="C723" s="5" t="s">
        <v>11556</v>
      </c>
      <c r="D723" s="3" t="s">
        <v>11555</v>
      </c>
      <c r="E723" s="29" t="s">
        <v>14886</v>
      </c>
      <c r="F723" s="3" t="s">
        <v>14887</v>
      </c>
      <c r="G723" s="5" t="s">
        <v>11557</v>
      </c>
      <c r="H723" s="3" t="s">
        <v>11557</v>
      </c>
      <c r="I723" s="3" t="s">
        <v>14888</v>
      </c>
      <c r="J723" s="5"/>
      <c r="K723" s="7" t="e">
        <v>#N/A</v>
      </c>
      <c r="L723" s="7" t="e">
        <v>#N/A</v>
      </c>
      <c r="M723" s="7" t="e">
        <v>#N/A</v>
      </c>
      <c r="N723" s="7" t="e">
        <v>#N/A</v>
      </c>
      <c r="O723" s="7" t="e">
        <v>#N/A</v>
      </c>
      <c r="P723" s="7" t="e">
        <v>#N/A</v>
      </c>
      <c r="Q723" s="7" t="e">
        <v>#N/A</v>
      </c>
      <c r="R723" s="7" t="e">
        <v>#N/A</v>
      </c>
      <c r="S723" s="7" t="e">
        <v>#N/A</v>
      </c>
      <c r="T723" s="7" t="e">
        <v>#N/A</v>
      </c>
      <c r="U723" s="7" t="e">
        <v>#N/A</v>
      </c>
      <c r="V723" s="7" t="e">
        <v>#N/A</v>
      </c>
      <c r="W723" s="3">
        <v>1</v>
      </c>
      <c r="X723" s="3" t="e">
        <v>#N/A</v>
      </c>
      <c r="Y723" s="7" t="e">
        <v>#N/A</v>
      </c>
      <c r="Z723" s="7">
        <f t="shared" si="89"/>
        <v>1</v>
      </c>
      <c r="AA723" s="7">
        <f t="shared" si="90"/>
        <v>1</v>
      </c>
      <c r="AB723" s="7" t="b">
        <f t="shared" si="91"/>
        <v>0</v>
      </c>
      <c r="AC723" s="7" t="b">
        <f t="shared" si="92"/>
        <v>1</v>
      </c>
      <c r="AD723" s="7" t="b">
        <f t="shared" si="93"/>
        <v>0</v>
      </c>
      <c r="AE723" s="7" t="b">
        <f t="shared" si="94"/>
        <v>1</v>
      </c>
      <c r="AF723" s="7" t="b">
        <f t="shared" si="95"/>
        <v>0</v>
      </c>
      <c r="AH723" t="b">
        <f>AND(Table252102[[#This Row],[Developmental toxicity]:[Reproductive toxicity]])</f>
        <v>0</v>
      </c>
    </row>
    <row r="724" spans="1:34" x14ac:dyDescent="0.25">
      <c r="A724" s="3">
        <f t="shared" si="88"/>
        <v>723</v>
      </c>
      <c r="B724" s="4"/>
      <c r="C724" s="1" t="s">
        <v>21133</v>
      </c>
      <c r="D724" s="3" t="s">
        <v>20737</v>
      </c>
      <c r="E724" s="94" t="s">
        <v>20935</v>
      </c>
      <c r="F724" t="s">
        <v>21447</v>
      </c>
      <c r="G724" s="1" t="s">
        <v>21448</v>
      </c>
      <c r="H724" t="s">
        <v>21448</v>
      </c>
      <c r="I724" t="s">
        <v>21449</v>
      </c>
      <c r="J724" s="5"/>
      <c r="K724" s="7" t="e">
        <v>#N/A</v>
      </c>
      <c r="L724" s="7" t="e">
        <v>#N/A</v>
      </c>
      <c r="M724" s="7" t="e">
        <v>#N/A</v>
      </c>
      <c r="N724" s="7" t="e">
        <v>#N/A</v>
      </c>
      <c r="O724" s="7" t="e">
        <v>#N/A</v>
      </c>
      <c r="P724" s="7" t="e">
        <v>#N/A</v>
      </c>
      <c r="Q724" s="7" t="e">
        <v>#N/A</v>
      </c>
      <c r="R724" s="7" t="e">
        <v>#N/A</v>
      </c>
      <c r="S724" s="7" t="e">
        <v>#N/A</v>
      </c>
      <c r="T724" s="7" t="e">
        <v>#N/A</v>
      </c>
      <c r="U724" s="7" t="e">
        <v>#N/A</v>
      </c>
      <c r="V724" s="7" t="e">
        <v>#N/A</v>
      </c>
      <c r="W724" s="7" t="e">
        <v>#N/A</v>
      </c>
      <c r="X724" s="7" t="e">
        <v>#N/A</v>
      </c>
      <c r="Y724" s="7">
        <v>1</v>
      </c>
      <c r="Z724" s="7">
        <f t="shared" si="89"/>
        <v>1</v>
      </c>
      <c r="AA724" s="7">
        <f t="shared" si="90"/>
        <v>1</v>
      </c>
      <c r="AB724" s="7" t="b">
        <f t="shared" si="91"/>
        <v>1</v>
      </c>
      <c r="AC724" s="7" t="b">
        <f t="shared" si="92"/>
        <v>0</v>
      </c>
      <c r="AD724" s="7" t="b">
        <f t="shared" si="93"/>
        <v>0</v>
      </c>
      <c r="AE724" s="7" t="b">
        <f t="shared" si="94"/>
        <v>0</v>
      </c>
      <c r="AF724" s="7" t="b">
        <f t="shared" si="95"/>
        <v>0</v>
      </c>
      <c r="AH724" t="b">
        <f>AND(Table252102[[#This Row],[Developmental toxicity]:[Reproductive toxicity]])</f>
        <v>0</v>
      </c>
    </row>
    <row r="725" spans="1:34" x14ac:dyDescent="0.25">
      <c r="A725" s="3">
        <f t="shared" si="88"/>
        <v>724</v>
      </c>
      <c r="B725" s="4">
        <v>567</v>
      </c>
      <c r="C725" s="5" t="s">
        <v>1201</v>
      </c>
      <c r="D725" s="3" t="s">
        <v>3733</v>
      </c>
      <c r="E725" s="29" t="s">
        <v>4948</v>
      </c>
      <c r="F725" s="3" t="s">
        <v>5854</v>
      </c>
      <c r="G725" s="5" t="s">
        <v>1202</v>
      </c>
      <c r="H725" s="3" t="s">
        <v>6285</v>
      </c>
      <c r="I725" s="3" t="s">
        <v>6863</v>
      </c>
      <c r="J725" s="5" t="s">
        <v>1430</v>
      </c>
      <c r="K725" s="7" t="e">
        <v>#N/A</v>
      </c>
      <c r="L725" s="7">
        <v>1</v>
      </c>
      <c r="M725" s="7" t="e">
        <v>#N/A</v>
      </c>
      <c r="N725" s="7" t="e">
        <v>#N/A</v>
      </c>
      <c r="O725" s="7" t="e">
        <v>#N/A</v>
      </c>
      <c r="P725" s="7" t="e">
        <v>#N/A</v>
      </c>
      <c r="Q725" s="7" t="e">
        <v>#N/A</v>
      </c>
      <c r="R725" s="7" t="e">
        <v>#N/A</v>
      </c>
      <c r="S725" s="7" t="e">
        <v>#N/A</v>
      </c>
      <c r="T725" s="7">
        <v>0</v>
      </c>
      <c r="U725" s="7" t="e">
        <v>#N/A</v>
      </c>
      <c r="V725" s="7" t="e">
        <v>#N/A</v>
      </c>
      <c r="W725" s="7">
        <v>1</v>
      </c>
      <c r="X725" s="7" t="e">
        <v>#N/A</v>
      </c>
      <c r="Y725" s="7">
        <v>1</v>
      </c>
      <c r="Z725" s="7">
        <f t="shared" si="89"/>
        <v>1</v>
      </c>
      <c r="AA725" s="7">
        <f t="shared" si="90"/>
        <v>1</v>
      </c>
      <c r="AB725" s="7" t="b">
        <f t="shared" si="91"/>
        <v>1</v>
      </c>
      <c r="AC725" s="7" t="b">
        <f t="shared" si="92"/>
        <v>1</v>
      </c>
      <c r="AD725" s="7" t="b">
        <f t="shared" si="93"/>
        <v>1</v>
      </c>
      <c r="AE725" s="7" t="b">
        <f t="shared" si="94"/>
        <v>1</v>
      </c>
      <c r="AF725" s="7" t="b">
        <f t="shared" si="95"/>
        <v>0</v>
      </c>
      <c r="AH725" t="b">
        <f>AND(Table252102[[#This Row],[Developmental toxicity]:[Reproductive toxicity]])</f>
        <v>1</v>
      </c>
    </row>
    <row r="726" spans="1:34" x14ac:dyDescent="0.25">
      <c r="A726" s="3">
        <f t="shared" si="88"/>
        <v>725</v>
      </c>
      <c r="B726" s="4">
        <v>569</v>
      </c>
      <c r="C726" s="5" t="s">
        <v>1205</v>
      </c>
      <c r="D726" s="3" t="s">
        <v>5382</v>
      </c>
      <c r="E726" s="29" t="s">
        <v>4950</v>
      </c>
      <c r="F726" s="3" t="s">
        <v>5856</v>
      </c>
      <c r="G726" s="5" t="s">
        <v>1206</v>
      </c>
      <c r="H726" s="3" t="s">
        <v>6287</v>
      </c>
      <c r="I726" s="3" t="s">
        <v>6865</v>
      </c>
      <c r="J726" s="5" t="s">
        <v>1430</v>
      </c>
      <c r="K726" s="7" t="e">
        <v>#N/A</v>
      </c>
      <c r="L726" s="7">
        <v>1</v>
      </c>
      <c r="M726" s="7" t="e">
        <v>#N/A</v>
      </c>
      <c r="N726" s="7" t="e">
        <v>#N/A</v>
      </c>
      <c r="O726" s="7" t="e">
        <v>#N/A</v>
      </c>
      <c r="P726" s="7" t="e">
        <v>#N/A</v>
      </c>
      <c r="Q726" s="7" t="e">
        <v>#N/A</v>
      </c>
      <c r="R726" s="7" t="e">
        <v>#N/A</v>
      </c>
      <c r="S726" s="7" t="e">
        <v>#N/A</v>
      </c>
      <c r="T726" s="7" t="e">
        <v>#N/A</v>
      </c>
      <c r="U726" s="7" t="e">
        <v>#N/A</v>
      </c>
      <c r="V726" s="7" t="e">
        <v>#N/A</v>
      </c>
      <c r="W726" s="7" t="e">
        <v>#N/A</v>
      </c>
      <c r="X726" s="7" t="e">
        <v>#N/A</v>
      </c>
      <c r="Y726" s="7">
        <v>1</v>
      </c>
      <c r="Z726" s="7">
        <f t="shared" si="89"/>
        <v>1</v>
      </c>
      <c r="AA726" s="7">
        <f t="shared" si="90"/>
        <v>1</v>
      </c>
      <c r="AB726" s="7" t="b">
        <f t="shared" si="91"/>
        <v>1</v>
      </c>
      <c r="AC726" s="7" t="b">
        <f t="shared" si="92"/>
        <v>0</v>
      </c>
      <c r="AD726" s="7" t="b">
        <f t="shared" si="93"/>
        <v>0</v>
      </c>
      <c r="AE726" s="7" t="b">
        <f t="shared" si="94"/>
        <v>0</v>
      </c>
      <c r="AF726" s="7" t="b">
        <f t="shared" si="95"/>
        <v>0</v>
      </c>
      <c r="AH726" t="b">
        <f>AND(Table252102[[#This Row],[Developmental toxicity]:[Reproductive toxicity]])</f>
        <v>0</v>
      </c>
    </row>
    <row r="727" spans="1:34" x14ac:dyDescent="0.25">
      <c r="A727" s="3">
        <f t="shared" si="88"/>
        <v>726</v>
      </c>
      <c r="B727" s="4">
        <v>566</v>
      </c>
      <c r="C727" s="5" t="s">
        <v>1199</v>
      </c>
      <c r="D727" s="3" t="s">
        <v>5380</v>
      </c>
      <c r="E727" s="29" t="s">
        <v>4947</v>
      </c>
      <c r="F727" s="3" t="s">
        <v>5853</v>
      </c>
      <c r="G727" s="5" t="s">
        <v>1200</v>
      </c>
      <c r="H727" s="3" t="s">
        <v>6284</v>
      </c>
      <c r="I727" s="3" t="s">
        <v>6862</v>
      </c>
      <c r="J727" s="5" t="s">
        <v>1430</v>
      </c>
      <c r="K727" s="7" t="e">
        <v>#N/A</v>
      </c>
      <c r="L727" s="7">
        <v>1</v>
      </c>
      <c r="M727" s="7" t="e">
        <v>#N/A</v>
      </c>
      <c r="N727" s="7" t="e">
        <v>#N/A</v>
      </c>
      <c r="O727" s="7" t="e">
        <v>#N/A</v>
      </c>
      <c r="P727" s="7" t="e">
        <v>#N/A</v>
      </c>
      <c r="Q727" s="7" t="e">
        <v>#N/A</v>
      </c>
      <c r="R727" s="7" t="e">
        <v>#N/A</v>
      </c>
      <c r="S727" s="7" t="e">
        <v>#N/A</v>
      </c>
      <c r="T727" s="7">
        <v>0</v>
      </c>
      <c r="U727" s="7" t="e">
        <v>#N/A</v>
      </c>
      <c r="V727" s="7" t="e">
        <v>#N/A</v>
      </c>
      <c r="W727" s="7">
        <v>1</v>
      </c>
      <c r="X727" s="7" t="e">
        <v>#N/A</v>
      </c>
      <c r="Y727" s="7">
        <v>1</v>
      </c>
      <c r="Z727" s="7">
        <f t="shared" si="89"/>
        <v>1</v>
      </c>
      <c r="AA727" s="7">
        <f t="shared" si="90"/>
        <v>1</v>
      </c>
      <c r="AB727" s="7" t="b">
        <f t="shared" si="91"/>
        <v>1</v>
      </c>
      <c r="AC727" s="7" t="b">
        <f t="shared" si="92"/>
        <v>1</v>
      </c>
      <c r="AD727" s="7" t="b">
        <f t="shared" si="93"/>
        <v>1</v>
      </c>
      <c r="AE727" s="7" t="b">
        <f t="shared" si="94"/>
        <v>1</v>
      </c>
      <c r="AF727" s="7" t="b">
        <f t="shared" si="95"/>
        <v>0</v>
      </c>
      <c r="AH727" t="b">
        <f>AND(Table252102[[#This Row],[Developmental toxicity]:[Reproductive toxicity]])</f>
        <v>1</v>
      </c>
    </row>
    <row r="728" spans="1:34" x14ac:dyDescent="0.25">
      <c r="A728" s="3">
        <f t="shared" si="88"/>
        <v>727</v>
      </c>
      <c r="B728" s="4" t="s">
        <v>1440</v>
      </c>
      <c r="C728" s="5" t="s">
        <v>2301</v>
      </c>
      <c r="D728" s="3" t="s">
        <v>3217</v>
      </c>
      <c r="E728" s="29" t="s">
        <v>7579</v>
      </c>
      <c r="F728" s="3" t="s">
        <v>8426</v>
      </c>
      <c r="G728" s="5" t="s">
        <v>9685</v>
      </c>
      <c r="H728" s="3" t="s">
        <v>9685</v>
      </c>
      <c r="I728" s="3" t="s">
        <v>9686</v>
      </c>
      <c r="J728" s="5"/>
      <c r="K728" s="7" t="e">
        <v>#N/A</v>
      </c>
      <c r="L728" s="7" t="e">
        <v>#N/A</v>
      </c>
      <c r="M728" s="7" t="e">
        <v>#N/A</v>
      </c>
      <c r="N728" s="7" t="e">
        <v>#N/A</v>
      </c>
      <c r="O728" s="7" t="e">
        <v>#N/A</v>
      </c>
      <c r="P728" s="7" t="e">
        <v>#N/A</v>
      </c>
      <c r="Q728" s="7" t="e">
        <v>#N/A</v>
      </c>
      <c r="R728" s="7" t="e">
        <v>#N/A</v>
      </c>
      <c r="S728" s="7" t="e">
        <v>#N/A</v>
      </c>
      <c r="T728" s="7">
        <v>0</v>
      </c>
      <c r="U728" s="7" t="e">
        <v>#N/A</v>
      </c>
      <c r="V728" s="7" t="e">
        <v>#N/A</v>
      </c>
      <c r="W728" s="7" t="e">
        <v>#N/A</v>
      </c>
      <c r="X728" s="7" t="e">
        <v>#N/A</v>
      </c>
      <c r="Y728" s="7">
        <v>1</v>
      </c>
      <c r="Z728" s="7">
        <f t="shared" si="89"/>
        <v>1</v>
      </c>
      <c r="AA728" s="7">
        <f t="shared" si="90"/>
        <v>0</v>
      </c>
      <c r="AB728" s="7" t="b">
        <f t="shared" si="91"/>
        <v>1</v>
      </c>
      <c r="AC728" s="7" t="b">
        <f t="shared" si="92"/>
        <v>0</v>
      </c>
      <c r="AD728" s="7" t="b">
        <f t="shared" si="93"/>
        <v>1</v>
      </c>
      <c r="AE728" s="7" t="b">
        <f t="shared" si="94"/>
        <v>0</v>
      </c>
      <c r="AF728" s="7" t="b">
        <f t="shared" si="95"/>
        <v>0</v>
      </c>
      <c r="AH728" t="b">
        <f>AND(Table252102[[#This Row],[Developmental toxicity]:[Reproductive toxicity]])</f>
        <v>0</v>
      </c>
    </row>
    <row r="729" spans="1:34" x14ac:dyDescent="0.25">
      <c r="A729" s="3">
        <f t="shared" si="88"/>
        <v>728</v>
      </c>
      <c r="B729" s="4" t="s">
        <v>1440</v>
      </c>
      <c r="C729" s="5" t="s">
        <v>2182</v>
      </c>
      <c r="D729" s="3" t="s">
        <v>3080</v>
      </c>
      <c r="E729" s="12" t="s">
        <v>7462</v>
      </c>
      <c r="F729" t="s">
        <v>8310</v>
      </c>
      <c r="G729" s="1" t="s">
        <v>9418</v>
      </c>
      <c r="H729" t="s">
        <v>9419</v>
      </c>
      <c r="I729" t="s">
        <v>9420</v>
      </c>
      <c r="J729" s="5"/>
      <c r="K729" s="7" t="e">
        <v>#N/A</v>
      </c>
      <c r="L729" s="7" t="e">
        <v>#N/A</v>
      </c>
      <c r="M729" s="7" t="e">
        <v>#N/A</v>
      </c>
      <c r="N729" s="7" t="e">
        <v>#N/A</v>
      </c>
      <c r="O729" s="7" t="e">
        <v>#N/A</v>
      </c>
      <c r="P729" s="7" t="e">
        <v>#N/A</v>
      </c>
      <c r="Q729" s="7" t="e">
        <v>#N/A</v>
      </c>
      <c r="R729" s="7" t="e">
        <v>#N/A</v>
      </c>
      <c r="S729" s="7" t="e">
        <v>#N/A</v>
      </c>
      <c r="T729" s="7">
        <v>0</v>
      </c>
      <c r="U729" s="7" t="e">
        <v>#N/A</v>
      </c>
      <c r="V729" s="7" t="e">
        <v>#N/A</v>
      </c>
      <c r="W729" s="7" t="e">
        <v>#N/A</v>
      </c>
      <c r="X729" s="7" t="e">
        <v>#N/A</v>
      </c>
      <c r="Y729" s="7" t="e">
        <v>#N/A</v>
      </c>
      <c r="Z729" s="7">
        <f t="shared" si="89"/>
        <v>0</v>
      </c>
      <c r="AA729" s="7">
        <f t="shared" si="90"/>
        <v>0</v>
      </c>
      <c r="AB729" s="7" t="b">
        <f t="shared" si="91"/>
        <v>1</v>
      </c>
      <c r="AC729" s="7" t="b">
        <f t="shared" si="92"/>
        <v>0</v>
      </c>
      <c r="AD729" s="7" t="b">
        <f t="shared" si="93"/>
        <v>1</v>
      </c>
      <c r="AE729" s="7" t="b">
        <f t="shared" si="94"/>
        <v>0</v>
      </c>
      <c r="AF729" s="7" t="b">
        <f t="shared" si="95"/>
        <v>0</v>
      </c>
      <c r="AH729" t="b">
        <f>AND(Table252102[[#This Row],[Developmental toxicity]:[Reproductive toxicity]])</f>
        <v>0</v>
      </c>
    </row>
    <row r="730" spans="1:34" x14ac:dyDescent="0.25">
      <c r="A730" s="3">
        <f t="shared" si="88"/>
        <v>729</v>
      </c>
      <c r="B730" s="4" t="s">
        <v>1440</v>
      </c>
      <c r="C730" s="5" t="s">
        <v>2654</v>
      </c>
      <c r="D730" s="3" t="s">
        <v>3616</v>
      </c>
      <c r="E730" s="12" t="s">
        <v>7926</v>
      </c>
      <c r="F730" t="s">
        <v>8765</v>
      </c>
      <c r="G730" s="1" t="s">
        <v>10445</v>
      </c>
      <c r="H730" t="s">
        <v>10446</v>
      </c>
      <c r="I730" t="s">
        <v>10447</v>
      </c>
      <c r="J730" s="5"/>
      <c r="K730" s="7" t="e">
        <v>#N/A</v>
      </c>
      <c r="L730" s="7" t="e">
        <v>#N/A</v>
      </c>
      <c r="M730" s="7" t="e">
        <v>#N/A</v>
      </c>
      <c r="N730" s="7" t="e">
        <v>#N/A</v>
      </c>
      <c r="O730" s="7" t="e">
        <v>#N/A</v>
      </c>
      <c r="P730" s="7" t="e">
        <v>#N/A</v>
      </c>
      <c r="Q730" s="7" t="e">
        <v>#N/A</v>
      </c>
      <c r="R730" s="7" t="e">
        <v>#N/A</v>
      </c>
      <c r="S730" s="7" t="e">
        <v>#N/A</v>
      </c>
      <c r="T730" s="7">
        <v>0</v>
      </c>
      <c r="U730" s="7" t="e">
        <v>#N/A</v>
      </c>
      <c r="V730" s="7" t="e">
        <v>#N/A</v>
      </c>
      <c r="W730" s="7" t="e">
        <v>#N/A</v>
      </c>
      <c r="X730" s="7" t="e">
        <v>#N/A</v>
      </c>
      <c r="Y730" s="7" t="e">
        <v>#N/A</v>
      </c>
      <c r="Z730" s="7">
        <f t="shared" si="89"/>
        <v>0</v>
      </c>
      <c r="AA730" s="7">
        <f t="shared" si="90"/>
        <v>0</v>
      </c>
      <c r="AB730" s="7" t="b">
        <f t="shared" si="91"/>
        <v>1</v>
      </c>
      <c r="AC730" s="7" t="b">
        <f t="shared" si="92"/>
        <v>0</v>
      </c>
      <c r="AD730" s="7" t="b">
        <f t="shared" si="93"/>
        <v>1</v>
      </c>
      <c r="AE730" s="7" t="b">
        <f t="shared" si="94"/>
        <v>0</v>
      </c>
      <c r="AF730" s="7" t="b">
        <f t="shared" si="95"/>
        <v>0</v>
      </c>
      <c r="AH730" t="b">
        <f>AND(Table252102[[#This Row],[Developmental toxicity]:[Reproductive toxicity]])</f>
        <v>0</v>
      </c>
    </row>
    <row r="731" spans="1:34" x14ac:dyDescent="0.25">
      <c r="A731" s="3">
        <f t="shared" si="88"/>
        <v>730</v>
      </c>
      <c r="B731" s="4"/>
      <c r="C731" s="5" t="s">
        <v>11120</v>
      </c>
      <c r="D731" s="3" t="s">
        <v>11119</v>
      </c>
      <c r="E731" s="29" t="s">
        <v>14054</v>
      </c>
      <c r="F731" s="3" t="s">
        <v>14055</v>
      </c>
      <c r="G731" s="5" t="s">
        <v>14056</v>
      </c>
      <c r="H731" s="3" t="s">
        <v>14057</v>
      </c>
      <c r="I731" s="3" t="s">
        <v>14058</v>
      </c>
      <c r="J731" s="5"/>
      <c r="K731" s="7" t="e">
        <v>#N/A</v>
      </c>
      <c r="L731" s="7" t="e">
        <v>#N/A</v>
      </c>
      <c r="M731" s="7" t="e">
        <v>#N/A</v>
      </c>
      <c r="N731" s="7" t="e">
        <v>#N/A</v>
      </c>
      <c r="O731" s="7" t="e">
        <v>#N/A</v>
      </c>
      <c r="P731" s="7" t="e">
        <v>#N/A</v>
      </c>
      <c r="Q731" s="7" t="e">
        <v>#N/A</v>
      </c>
      <c r="R731" s="7" t="e">
        <v>#N/A</v>
      </c>
      <c r="S731" s="7" t="e">
        <v>#N/A</v>
      </c>
      <c r="T731" s="7" t="e">
        <v>#N/A</v>
      </c>
      <c r="U731" s="7" t="e">
        <v>#N/A</v>
      </c>
      <c r="V731" s="7" t="e">
        <v>#N/A</v>
      </c>
      <c r="W731" s="3">
        <v>1</v>
      </c>
      <c r="X731" s="3" t="e">
        <v>#N/A</v>
      </c>
      <c r="Y731" s="7" t="e">
        <v>#N/A</v>
      </c>
      <c r="Z731" s="7">
        <f t="shared" si="89"/>
        <v>1</v>
      </c>
      <c r="AA731" s="7">
        <f t="shared" si="90"/>
        <v>1</v>
      </c>
      <c r="AB731" s="7" t="b">
        <f t="shared" si="91"/>
        <v>0</v>
      </c>
      <c r="AC731" s="7" t="b">
        <f t="shared" si="92"/>
        <v>1</v>
      </c>
      <c r="AD731" s="7" t="b">
        <f t="shared" si="93"/>
        <v>0</v>
      </c>
      <c r="AE731" s="7" t="b">
        <f t="shared" si="94"/>
        <v>1</v>
      </c>
      <c r="AF731" s="7" t="b">
        <f t="shared" si="95"/>
        <v>0</v>
      </c>
      <c r="AH731" t="b">
        <f>AND(Table252102[[#This Row],[Developmental toxicity]:[Reproductive toxicity]])</f>
        <v>0</v>
      </c>
    </row>
    <row r="732" spans="1:34" x14ac:dyDescent="0.25">
      <c r="A732" s="3">
        <f t="shared" si="88"/>
        <v>731</v>
      </c>
      <c r="B732" s="4">
        <v>563</v>
      </c>
      <c r="C732" s="5" t="s">
        <v>1193</v>
      </c>
      <c r="D732" s="3" t="s">
        <v>5378</v>
      </c>
      <c r="E732" s="29" t="s">
        <v>4944</v>
      </c>
      <c r="F732" s="3" t="s">
        <v>5850</v>
      </c>
      <c r="G732" s="5" t="s">
        <v>1194</v>
      </c>
      <c r="H732" s="3" t="s">
        <v>6281</v>
      </c>
      <c r="I732" s="3" t="s">
        <v>6859</v>
      </c>
      <c r="J732" s="5" t="s">
        <v>1430</v>
      </c>
      <c r="K732" s="7" t="e">
        <v>#N/A</v>
      </c>
      <c r="L732" s="7">
        <v>1</v>
      </c>
      <c r="M732" s="7" t="e">
        <v>#N/A</v>
      </c>
      <c r="N732" s="7" t="e">
        <v>#N/A</v>
      </c>
      <c r="O732" s="7" t="e">
        <v>#N/A</v>
      </c>
      <c r="P732" s="7" t="e">
        <v>#N/A</v>
      </c>
      <c r="Q732" s="7" t="e">
        <v>#N/A</v>
      </c>
      <c r="R732" s="7" t="e">
        <v>#N/A</v>
      </c>
      <c r="S732" s="7" t="e">
        <v>#N/A</v>
      </c>
      <c r="T732" s="7" t="e">
        <v>#N/A</v>
      </c>
      <c r="U732" s="7" t="e">
        <v>#N/A</v>
      </c>
      <c r="V732" s="7" t="e">
        <v>#N/A</v>
      </c>
      <c r="W732" s="7">
        <v>1</v>
      </c>
      <c r="X732" s="7" t="e">
        <v>#N/A</v>
      </c>
      <c r="Y732" s="7">
        <v>1</v>
      </c>
      <c r="Z732" s="7">
        <f t="shared" si="89"/>
        <v>1</v>
      </c>
      <c r="AA732" s="7">
        <f t="shared" si="90"/>
        <v>1</v>
      </c>
      <c r="AB732" s="7" t="b">
        <f t="shared" si="91"/>
        <v>1</v>
      </c>
      <c r="AC732" s="7" t="b">
        <f t="shared" si="92"/>
        <v>1</v>
      </c>
      <c r="AD732" s="7" t="b">
        <f t="shared" si="93"/>
        <v>0</v>
      </c>
      <c r="AE732" s="7" t="b">
        <f t="shared" si="94"/>
        <v>1</v>
      </c>
      <c r="AF732" s="7" t="b">
        <f t="shared" si="95"/>
        <v>0</v>
      </c>
      <c r="AH732" t="b">
        <f>AND(Table252102[[#This Row],[Developmental toxicity]:[Reproductive toxicity]])</f>
        <v>1</v>
      </c>
    </row>
    <row r="733" spans="1:34" x14ac:dyDescent="0.25">
      <c r="A733" s="3">
        <f t="shared" si="88"/>
        <v>732</v>
      </c>
      <c r="B733" s="4"/>
      <c r="C733" s="5" t="s">
        <v>11675</v>
      </c>
      <c r="D733" s="3" t="s">
        <v>17862</v>
      </c>
      <c r="E733" s="29" t="s">
        <v>18119</v>
      </c>
      <c r="F733" s="3" t="s">
        <v>18037</v>
      </c>
      <c r="G733" s="5" t="s">
        <v>11676</v>
      </c>
      <c r="H733" s="3" t="s">
        <v>11676</v>
      </c>
      <c r="I733" s="3" t="s">
        <v>18259</v>
      </c>
      <c r="J733" s="5"/>
      <c r="K733" s="7" t="e">
        <v>#N/A</v>
      </c>
      <c r="L733" s="7" t="e">
        <v>#N/A</v>
      </c>
      <c r="M733" s="7" t="e">
        <v>#N/A</v>
      </c>
      <c r="N733" s="7" t="e">
        <v>#N/A</v>
      </c>
      <c r="O733" s="7" t="e">
        <v>#N/A</v>
      </c>
      <c r="P733" s="7" t="e">
        <v>#N/A</v>
      </c>
      <c r="Q733" s="7" t="e">
        <v>#N/A</v>
      </c>
      <c r="R733" s="7" t="e">
        <v>#N/A</v>
      </c>
      <c r="S733" s="7" t="e">
        <v>#N/A</v>
      </c>
      <c r="T733" s="7" t="e">
        <v>#N/A</v>
      </c>
      <c r="U733" s="7" t="e">
        <v>#N/A</v>
      </c>
      <c r="V733" s="7" t="e">
        <v>#N/A</v>
      </c>
      <c r="W733" s="3">
        <v>1</v>
      </c>
      <c r="X733" s="3" t="e">
        <v>#N/A</v>
      </c>
      <c r="Y733" s="7" t="e">
        <v>#N/A</v>
      </c>
      <c r="Z733" s="7">
        <f t="shared" si="89"/>
        <v>1</v>
      </c>
      <c r="AA733" s="7">
        <f t="shared" si="90"/>
        <v>1</v>
      </c>
      <c r="AB733" s="7" t="b">
        <f t="shared" si="91"/>
        <v>0</v>
      </c>
      <c r="AC733" s="7" t="b">
        <f t="shared" si="92"/>
        <v>1</v>
      </c>
      <c r="AD733" s="7" t="b">
        <f t="shared" si="93"/>
        <v>0</v>
      </c>
      <c r="AE733" s="7" t="b">
        <f t="shared" si="94"/>
        <v>1</v>
      </c>
      <c r="AF733" s="7" t="b">
        <f t="shared" si="95"/>
        <v>0</v>
      </c>
      <c r="AH733" t="b">
        <f>AND(Table252102[[#This Row],[Developmental toxicity]:[Reproductive toxicity]])</f>
        <v>0</v>
      </c>
    </row>
    <row r="734" spans="1:34" x14ac:dyDescent="0.25">
      <c r="A734" s="3">
        <f t="shared" si="88"/>
        <v>733</v>
      </c>
      <c r="B734" s="4"/>
      <c r="C734" s="5" t="s">
        <v>11645</v>
      </c>
      <c r="D734" s="3" t="s">
        <v>11644</v>
      </c>
      <c r="E734" s="29" t="s">
        <v>15046</v>
      </c>
      <c r="F734" s="3" t="s">
        <v>15047</v>
      </c>
      <c r="G734" s="5" t="s">
        <v>15048</v>
      </c>
      <c r="H734" s="3" t="s">
        <v>15048</v>
      </c>
      <c r="I734" s="3" t="s">
        <v>15049</v>
      </c>
      <c r="J734" s="5"/>
      <c r="K734" s="7" t="e">
        <v>#N/A</v>
      </c>
      <c r="L734" s="7" t="e">
        <v>#N/A</v>
      </c>
      <c r="M734" s="7" t="e">
        <v>#N/A</v>
      </c>
      <c r="N734" s="7" t="e">
        <v>#N/A</v>
      </c>
      <c r="O734" s="7" t="e">
        <v>#N/A</v>
      </c>
      <c r="P734" s="7" t="e">
        <v>#N/A</v>
      </c>
      <c r="Q734" s="7" t="e">
        <v>#N/A</v>
      </c>
      <c r="R734" s="7" t="e">
        <v>#N/A</v>
      </c>
      <c r="S734" s="7" t="e">
        <v>#N/A</v>
      </c>
      <c r="T734" s="7" t="e">
        <v>#N/A</v>
      </c>
      <c r="U734" s="7" t="e">
        <v>#N/A</v>
      </c>
      <c r="V734" s="7" t="e">
        <v>#N/A</v>
      </c>
      <c r="W734" s="3">
        <v>1</v>
      </c>
      <c r="X734" s="3" t="e">
        <v>#N/A</v>
      </c>
      <c r="Y734" s="7" t="e">
        <v>#N/A</v>
      </c>
      <c r="Z734" s="7">
        <f t="shared" si="89"/>
        <v>1</v>
      </c>
      <c r="AA734" s="7">
        <f t="shared" si="90"/>
        <v>1</v>
      </c>
      <c r="AB734" s="7" t="b">
        <f t="shared" si="91"/>
        <v>0</v>
      </c>
      <c r="AC734" s="7" t="b">
        <f t="shared" si="92"/>
        <v>1</v>
      </c>
      <c r="AD734" s="7" t="b">
        <f t="shared" si="93"/>
        <v>0</v>
      </c>
      <c r="AE734" s="7" t="b">
        <f t="shared" si="94"/>
        <v>1</v>
      </c>
      <c r="AF734" s="7" t="b">
        <f t="shared" si="95"/>
        <v>0</v>
      </c>
      <c r="AH734" t="b">
        <f>AND(Table252102[[#This Row],[Developmental toxicity]:[Reproductive toxicity]])</f>
        <v>0</v>
      </c>
    </row>
    <row r="735" spans="1:34" x14ac:dyDescent="0.25">
      <c r="A735" s="3">
        <f t="shared" si="88"/>
        <v>734</v>
      </c>
      <c r="B735" s="4">
        <v>13281</v>
      </c>
      <c r="C735" s="1" t="s">
        <v>4129</v>
      </c>
      <c r="D735" s="3" t="s">
        <v>95</v>
      </c>
      <c r="E735" s="12" t="s">
        <v>3985</v>
      </c>
      <c r="F735" t="s">
        <v>3821</v>
      </c>
      <c r="G735" s="5" t="s">
        <v>96</v>
      </c>
      <c r="H735" t="s">
        <v>4278</v>
      </c>
      <c r="I735" t="s">
        <v>4279</v>
      </c>
      <c r="J735" s="5" t="s">
        <v>20</v>
      </c>
      <c r="K735" s="7" t="e">
        <v>#N/A</v>
      </c>
      <c r="L735" s="7" t="e">
        <v>#N/A</v>
      </c>
      <c r="M735" s="3" t="e">
        <v>#N/A</v>
      </c>
      <c r="N735" s="7" t="e">
        <v>#N/A</v>
      </c>
      <c r="O735" s="7" t="e">
        <v>#N/A</v>
      </c>
      <c r="P735" s="3" t="e">
        <v>#N/A</v>
      </c>
      <c r="Q735" s="3" t="e">
        <v>#N/A</v>
      </c>
      <c r="R735" s="7" t="e">
        <v>#N/A</v>
      </c>
      <c r="S735" s="3" t="e">
        <v>#N/A</v>
      </c>
      <c r="T735" s="3" t="e">
        <v>#N/A</v>
      </c>
      <c r="U735" s="7" t="e">
        <v>#N/A</v>
      </c>
      <c r="V735" s="7" t="e">
        <v>#N/A</v>
      </c>
      <c r="W735" s="3">
        <v>1</v>
      </c>
      <c r="X735" s="3" t="e">
        <v>#N/A</v>
      </c>
      <c r="Y735" s="7" t="e">
        <v>#N/A</v>
      </c>
      <c r="Z735" s="7">
        <f t="shared" si="89"/>
        <v>1</v>
      </c>
      <c r="AA735" s="7">
        <f t="shared" si="90"/>
        <v>1</v>
      </c>
      <c r="AB735" s="7" t="b">
        <f t="shared" si="91"/>
        <v>0</v>
      </c>
      <c r="AC735" s="7" t="b">
        <f t="shared" si="92"/>
        <v>1</v>
      </c>
      <c r="AD735" s="7" t="b">
        <f t="shared" si="93"/>
        <v>0</v>
      </c>
      <c r="AE735" s="7" t="b">
        <f t="shared" si="94"/>
        <v>1</v>
      </c>
      <c r="AF735" s="7" t="b">
        <f t="shared" si="95"/>
        <v>0</v>
      </c>
      <c r="AH735" t="b">
        <f>AND(Table252102[[#This Row],[Developmental toxicity]:[Reproductive toxicity]])</f>
        <v>0</v>
      </c>
    </row>
    <row r="736" spans="1:34" x14ac:dyDescent="0.25">
      <c r="A736" s="3">
        <f t="shared" si="88"/>
        <v>735</v>
      </c>
      <c r="B736" s="4"/>
      <c r="C736" s="5" t="s">
        <v>20612</v>
      </c>
      <c r="D736" s="3" t="s">
        <v>19286</v>
      </c>
      <c r="E736" s="29" t="s">
        <v>20367</v>
      </c>
      <c r="F736" s="3" t="s">
        <v>19956</v>
      </c>
      <c r="G736" s="5" t="s">
        <v>19957</v>
      </c>
      <c r="H736" s="3" t="s">
        <v>19958</v>
      </c>
      <c r="I736" s="3" t="s">
        <v>19959</v>
      </c>
      <c r="J736" s="5" t="s">
        <v>20</v>
      </c>
      <c r="K736" s="7" t="e">
        <v>#N/A</v>
      </c>
      <c r="L736" s="7" t="e">
        <v>#N/A</v>
      </c>
      <c r="M736" s="7" t="e">
        <v>#N/A</v>
      </c>
      <c r="N736" s="7" t="e">
        <v>#N/A</v>
      </c>
      <c r="O736" s="7" t="e">
        <v>#N/A</v>
      </c>
      <c r="P736" s="7" t="e">
        <v>#N/A</v>
      </c>
      <c r="Q736" s="7" t="e">
        <v>#N/A</v>
      </c>
      <c r="R736" s="7" t="e">
        <v>#N/A</v>
      </c>
      <c r="S736" s="7" t="e">
        <v>#N/A</v>
      </c>
      <c r="T736" s="7" t="e">
        <v>#N/A</v>
      </c>
      <c r="U736" s="7" t="e">
        <v>#N/A</v>
      </c>
      <c r="V736" s="7" t="e">
        <v>#N/A</v>
      </c>
      <c r="W736" s="7" t="e">
        <v>#N/A</v>
      </c>
      <c r="X736" s="7">
        <v>1</v>
      </c>
      <c r="Y736" s="7" t="e">
        <v>#N/A</v>
      </c>
      <c r="Z736" s="7">
        <f t="shared" si="89"/>
        <v>1</v>
      </c>
      <c r="AA736" s="7">
        <f t="shared" si="90"/>
        <v>1</v>
      </c>
      <c r="AB736" s="7" t="b">
        <f t="shared" si="91"/>
        <v>1</v>
      </c>
      <c r="AC736" s="7" t="b">
        <f t="shared" si="92"/>
        <v>0</v>
      </c>
      <c r="AD736" s="7" t="b">
        <f t="shared" si="93"/>
        <v>0</v>
      </c>
      <c r="AE736" s="7" t="b">
        <f t="shared" si="94"/>
        <v>0</v>
      </c>
      <c r="AF736" s="7" t="b">
        <f t="shared" si="95"/>
        <v>0</v>
      </c>
      <c r="AH736" t="b">
        <f>AND(Table252102[[#This Row],[Developmental toxicity]:[Reproductive toxicity]])</f>
        <v>0</v>
      </c>
    </row>
    <row r="737" spans="1:34" x14ac:dyDescent="0.25">
      <c r="A737" s="3">
        <f t="shared" si="88"/>
        <v>736</v>
      </c>
      <c r="B737" s="4"/>
      <c r="C737" s="30" t="s">
        <v>11325</v>
      </c>
      <c r="D737" s="3" t="s">
        <v>11324</v>
      </c>
      <c r="E737" s="29" t="s">
        <v>14468</v>
      </c>
      <c r="F737" s="3" t="s">
        <v>14469</v>
      </c>
      <c r="G737" s="30" t="s">
        <v>11326</v>
      </c>
      <c r="H737" s="3" t="s">
        <v>11326</v>
      </c>
      <c r="I737" s="3" t="s">
        <v>14470</v>
      </c>
      <c r="J737" s="5"/>
      <c r="K737" s="7" t="e">
        <v>#N/A</v>
      </c>
      <c r="L737" s="7" t="e">
        <v>#N/A</v>
      </c>
      <c r="M737" s="7" t="e">
        <v>#N/A</v>
      </c>
      <c r="N737" s="7" t="e">
        <v>#N/A</v>
      </c>
      <c r="O737" s="7" t="e">
        <v>#N/A</v>
      </c>
      <c r="P737" s="7" t="e">
        <v>#N/A</v>
      </c>
      <c r="Q737" s="7" t="e">
        <v>#N/A</v>
      </c>
      <c r="R737" s="7" t="e">
        <v>#N/A</v>
      </c>
      <c r="S737" s="7" t="e">
        <v>#N/A</v>
      </c>
      <c r="T737" s="7" t="e">
        <v>#N/A</v>
      </c>
      <c r="U737" s="7" t="e">
        <v>#N/A</v>
      </c>
      <c r="V737" s="7" t="e">
        <v>#N/A</v>
      </c>
      <c r="W737" s="3">
        <v>1</v>
      </c>
      <c r="X737" s="3" t="e">
        <v>#N/A</v>
      </c>
      <c r="Y737" s="7" t="e">
        <v>#N/A</v>
      </c>
      <c r="Z737" s="7">
        <f t="shared" si="89"/>
        <v>1</v>
      </c>
      <c r="AA737" s="7">
        <f t="shared" si="90"/>
        <v>1</v>
      </c>
      <c r="AB737" s="7" t="b">
        <f t="shared" si="91"/>
        <v>0</v>
      </c>
      <c r="AC737" s="7" t="b">
        <f t="shared" si="92"/>
        <v>1</v>
      </c>
      <c r="AD737" s="7" t="b">
        <f t="shared" si="93"/>
        <v>0</v>
      </c>
      <c r="AE737" s="7" t="b">
        <f t="shared" si="94"/>
        <v>1</v>
      </c>
      <c r="AF737" s="7" t="b">
        <f t="shared" si="95"/>
        <v>0</v>
      </c>
      <c r="AH737" t="b">
        <f>AND(Table252102[[#This Row],[Developmental toxicity]:[Reproductive toxicity]])</f>
        <v>0</v>
      </c>
    </row>
    <row r="738" spans="1:34" x14ac:dyDescent="0.25">
      <c r="A738" s="3">
        <f t="shared" si="88"/>
        <v>737</v>
      </c>
      <c r="B738" s="4">
        <v>565</v>
      </c>
      <c r="C738" s="5" t="s">
        <v>1197</v>
      </c>
      <c r="D738" s="3" t="s">
        <v>5379</v>
      </c>
      <c r="E738" s="29" t="s">
        <v>4946</v>
      </c>
      <c r="F738" s="3" t="s">
        <v>5852</v>
      </c>
      <c r="G738" s="5" t="s">
        <v>1198</v>
      </c>
      <c r="H738" s="3" t="s">
        <v>6283</v>
      </c>
      <c r="I738" s="3" t="s">
        <v>6861</v>
      </c>
      <c r="J738" s="5" t="s">
        <v>1431</v>
      </c>
      <c r="K738" s="7" t="e">
        <v>#N/A</v>
      </c>
      <c r="L738" s="7">
        <v>1</v>
      </c>
      <c r="M738" s="7" t="e">
        <v>#N/A</v>
      </c>
      <c r="N738" s="7" t="e">
        <v>#N/A</v>
      </c>
      <c r="O738" s="7" t="e">
        <v>#N/A</v>
      </c>
      <c r="P738" s="7" t="e">
        <v>#N/A</v>
      </c>
      <c r="Q738" s="7" t="e">
        <v>#N/A</v>
      </c>
      <c r="R738" s="7" t="e">
        <v>#N/A</v>
      </c>
      <c r="S738" s="7" t="e">
        <v>#N/A</v>
      </c>
      <c r="T738" s="7" t="e">
        <v>#N/A</v>
      </c>
      <c r="U738" s="7" t="e">
        <v>#N/A</v>
      </c>
      <c r="V738" s="7" t="e">
        <v>#N/A</v>
      </c>
      <c r="W738" s="7">
        <v>1</v>
      </c>
      <c r="X738" s="7" t="e">
        <v>#N/A</v>
      </c>
      <c r="Y738" s="7">
        <v>1</v>
      </c>
      <c r="Z738" s="7">
        <f t="shared" si="89"/>
        <v>1</v>
      </c>
      <c r="AA738" s="7">
        <f t="shared" si="90"/>
        <v>1</v>
      </c>
      <c r="AB738" s="7" t="b">
        <f t="shared" si="91"/>
        <v>1</v>
      </c>
      <c r="AC738" s="7" t="b">
        <f t="shared" si="92"/>
        <v>1</v>
      </c>
      <c r="AD738" s="7" t="b">
        <f t="shared" si="93"/>
        <v>0</v>
      </c>
      <c r="AE738" s="7" t="b">
        <f t="shared" si="94"/>
        <v>1</v>
      </c>
      <c r="AF738" s="7" t="b">
        <f t="shared" si="95"/>
        <v>0</v>
      </c>
      <c r="AH738" t="b">
        <f>AND(Table252102[[#This Row],[Developmental toxicity]:[Reproductive toxicity]])</f>
        <v>1</v>
      </c>
    </row>
    <row r="739" spans="1:34" x14ac:dyDescent="0.25">
      <c r="A739" s="3">
        <f t="shared" si="88"/>
        <v>738</v>
      </c>
      <c r="B739" s="4"/>
      <c r="C739" s="1" t="s">
        <v>21085</v>
      </c>
      <c r="D739" s="3" t="s">
        <v>20689</v>
      </c>
      <c r="E739" s="94" t="s">
        <v>20887</v>
      </c>
      <c r="F739" t="s">
        <v>21291</v>
      </c>
      <c r="G739" s="1" t="s">
        <v>21292</v>
      </c>
      <c r="H739" t="s">
        <v>21292</v>
      </c>
      <c r="I739" t="s">
        <v>21293</v>
      </c>
      <c r="J739" s="5"/>
      <c r="K739" s="7" t="e">
        <v>#N/A</v>
      </c>
      <c r="L739" s="7" t="e">
        <v>#N/A</v>
      </c>
      <c r="M739" s="7" t="e">
        <v>#N/A</v>
      </c>
      <c r="N739" s="7" t="e">
        <v>#N/A</v>
      </c>
      <c r="O739" s="7" t="e">
        <v>#N/A</v>
      </c>
      <c r="P739" s="7" t="e">
        <v>#N/A</v>
      </c>
      <c r="Q739" s="7" t="e">
        <v>#N/A</v>
      </c>
      <c r="R739" s="7" t="e">
        <v>#N/A</v>
      </c>
      <c r="S739" s="7" t="e">
        <v>#N/A</v>
      </c>
      <c r="T739" s="7" t="e">
        <v>#N/A</v>
      </c>
      <c r="U739" s="7" t="e">
        <v>#N/A</v>
      </c>
      <c r="V739" s="7" t="e">
        <v>#N/A</v>
      </c>
      <c r="W739" s="7" t="e">
        <v>#N/A</v>
      </c>
      <c r="X739" s="7" t="e">
        <v>#N/A</v>
      </c>
      <c r="Y739" s="7">
        <v>0</v>
      </c>
      <c r="Z739" s="7">
        <f t="shared" si="89"/>
        <v>0</v>
      </c>
      <c r="AA739" s="7">
        <f t="shared" si="90"/>
        <v>0</v>
      </c>
      <c r="AB739" s="7" t="b">
        <f t="shared" si="91"/>
        <v>1</v>
      </c>
      <c r="AC739" s="7" t="b">
        <f t="shared" si="92"/>
        <v>0</v>
      </c>
      <c r="AD739" s="7" t="b">
        <f t="shared" si="93"/>
        <v>0</v>
      </c>
      <c r="AE739" s="7" t="b">
        <f t="shared" si="94"/>
        <v>0</v>
      </c>
      <c r="AF739" s="7" t="b">
        <f t="shared" si="95"/>
        <v>0</v>
      </c>
      <c r="AH739" t="b">
        <f>AND(Table252102[[#This Row],[Developmental toxicity]:[Reproductive toxicity]])</f>
        <v>0</v>
      </c>
    </row>
    <row r="740" spans="1:34" x14ac:dyDescent="0.25">
      <c r="A740" s="3">
        <f t="shared" si="88"/>
        <v>739</v>
      </c>
      <c r="B740" s="4">
        <v>560</v>
      </c>
      <c r="C740" s="5" t="s">
        <v>1187</v>
      </c>
      <c r="D740" s="3" t="s">
        <v>2899</v>
      </c>
      <c r="E740" s="29" t="s">
        <v>4941</v>
      </c>
      <c r="F740" s="3" t="s">
        <v>5847</v>
      </c>
      <c r="G740" s="5" t="s">
        <v>1188</v>
      </c>
      <c r="H740" s="3" t="s">
        <v>6278</v>
      </c>
      <c r="I740" s="3" t="s">
        <v>6856</v>
      </c>
      <c r="J740" s="5" t="s">
        <v>1430</v>
      </c>
      <c r="K740" s="7" t="e">
        <v>#N/A</v>
      </c>
      <c r="L740" s="7">
        <v>1</v>
      </c>
      <c r="M740" s="7" t="e">
        <v>#N/A</v>
      </c>
      <c r="N740" s="7" t="e">
        <v>#N/A</v>
      </c>
      <c r="O740" s="7" t="e">
        <v>#N/A</v>
      </c>
      <c r="P740" s="7" t="e">
        <v>#N/A</v>
      </c>
      <c r="Q740" s="7" t="e">
        <v>#N/A</v>
      </c>
      <c r="R740" s="7" t="e">
        <v>#N/A</v>
      </c>
      <c r="S740" s="7" t="e">
        <v>#N/A</v>
      </c>
      <c r="T740" s="7">
        <v>0</v>
      </c>
      <c r="U740" s="7" t="e">
        <v>#N/A</v>
      </c>
      <c r="V740" s="7" t="e">
        <v>#N/A</v>
      </c>
      <c r="W740" s="7">
        <v>1</v>
      </c>
      <c r="X740" s="7" t="e">
        <v>#N/A</v>
      </c>
      <c r="Y740" s="7">
        <v>1</v>
      </c>
      <c r="Z740" s="7">
        <f t="shared" si="89"/>
        <v>1</v>
      </c>
      <c r="AA740" s="7">
        <f t="shared" si="90"/>
        <v>1</v>
      </c>
      <c r="AB740" s="7" t="b">
        <f t="shared" si="91"/>
        <v>1</v>
      </c>
      <c r="AC740" s="7" t="b">
        <f t="shared" si="92"/>
        <v>1</v>
      </c>
      <c r="AD740" s="7" t="b">
        <f t="shared" si="93"/>
        <v>1</v>
      </c>
      <c r="AE740" s="7" t="b">
        <f t="shared" si="94"/>
        <v>1</v>
      </c>
      <c r="AF740" s="7" t="b">
        <f t="shared" si="95"/>
        <v>0</v>
      </c>
      <c r="AH740" t="b">
        <f>AND(Table252102[[#This Row],[Developmental toxicity]:[Reproductive toxicity]])</f>
        <v>1</v>
      </c>
    </row>
    <row r="741" spans="1:34" x14ac:dyDescent="0.25">
      <c r="A741" s="3">
        <f t="shared" si="88"/>
        <v>740</v>
      </c>
      <c r="B741" s="4"/>
      <c r="C741" s="5" t="s">
        <v>20650</v>
      </c>
      <c r="D741" s="3" t="s">
        <v>19324</v>
      </c>
      <c r="E741" s="29" t="s">
        <v>20405</v>
      </c>
      <c r="F741" s="3" t="s">
        <v>20080</v>
      </c>
      <c r="G741" s="5" t="s">
        <v>20081</v>
      </c>
      <c r="H741" s="3" t="s">
        <v>20081</v>
      </c>
      <c r="I741" s="3" t="s">
        <v>20082</v>
      </c>
      <c r="J741" s="5" t="s">
        <v>20</v>
      </c>
      <c r="K741" s="7" t="e">
        <v>#N/A</v>
      </c>
      <c r="L741" s="7" t="e">
        <v>#N/A</v>
      </c>
      <c r="M741" s="7" t="e">
        <v>#N/A</v>
      </c>
      <c r="N741" s="7" t="e">
        <v>#N/A</v>
      </c>
      <c r="O741" s="7" t="e">
        <v>#N/A</v>
      </c>
      <c r="P741" s="7" t="e">
        <v>#N/A</v>
      </c>
      <c r="Q741" s="7" t="e">
        <v>#N/A</v>
      </c>
      <c r="R741" s="7" t="e">
        <v>#N/A</v>
      </c>
      <c r="S741" s="7" t="e">
        <v>#N/A</v>
      </c>
      <c r="T741" s="7" t="e">
        <v>#N/A</v>
      </c>
      <c r="U741" s="7" t="e">
        <v>#N/A</v>
      </c>
      <c r="V741" s="7" t="e">
        <v>#N/A</v>
      </c>
      <c r="W741" s="7" t="e">
        <v>#N/A</v>
      </c>
      <c r="X741" s="7">
        <v>0</v>
      </c>
      <c r="Y741" s="7" t="e">
        <v>#N/A</v>
      </c>
      <c r="Z741" s="7">
        <f t="shared" si="89"/>
        <v>0</v>
      </c>
      <c r="AA741" s="7">
        <f t="shared" si="90"/>
        <v>0</v>
      </c>
      <c r="AB741" s="7" t="b">
        <f t="shared" si="91"/>
        <v>1</v>
      </c>
      <c r="AC741" s="7" t="b">
        <f t="shared" si="92"/>
        <v>0</v>
      </c>
      <c r="AD741" s="7" t="b">
        <f t="shared" si="93"/>
        <v>0</v>
      </c>
      <c r="AE741" s="7" t="b">
        <f t="shared" si="94"/>
        <v>0</v>
      </c>
      <c r="AF741" s="7" t="b">
        <f t="shared" si="95"/>
        <v>0</v>
      </c>
      <c r="AH741" t="b">
        <f>AND(Table252102[[#This Row],[Developmental toxicity]:[Reproductive toxicity]])</f>
        <v>0</v>
      </c>
    </row>
    <row r="742" spans="1:34" x14ac:dyDescent="0.25">
      <c r="A742" s="3">
        <f t="shared" si="88"/>
        <v>741</v>
      </c>
      <c r="B742" s="4"/>
      <c r="C742" s="5" t="s">
        <v>11781</v>
      </c>
      <c r="D742" s="3" t="s">
        <v>11780</v>
      </c>
      <c r="E742" s="29" t="s">
        <v>15310</v>
      </c>
      <c r="F742" s="3" t="s">
        <v>15311</v>
      </c>
      <c r="G742" s="5" t="s">
        <v>11782</v>
      </c>
      <c r="H742" s="3" t="s">
        <v>11782</v>
      </c>
      <c r="I742" s="3" t="s">
        <v>15312</v>
      </c>
      <c r="J742" s="5"/>
      <c r="K742" s="7" t="e">
        <v>#N/A</v>
      </c>
      <c r="L742" s="7" t="e">
        <v>#N/A</v>
      </c>
      <c r="M742" s="7" t="e">
        <v>#N/A</v>
      </c>
      <c r="N742" s="7" t="e">
        <v>#N/A</v>
      </c>
      <c r="O742" s="7" t="e">
        <v>#N/A</v>
      </c>
      <c r="P742" s="7" t="e">
        <v>#N/A</v>
      </c>
      <c r="Q742" s="7" t="e">
        <v>#N/A</v>
      </c>
      <c r="R742" s="7" t="e">
        <v>#N/A</v>
      </c>
      <c r="S742" s="7" t="e">
        <v>#N/A</v>
      </c>
      <c r="T742" s="7" t="e">
        <v>#N/A</v>
      </c>
      <c r="U742" s="7" t="e">
        <v>#N/A</v>
      </c>
      <c r="V742" s="7" t="e">
        <v>#N/A</v>
      </c>
      <c r="W742" s="3">
        <v>1</v>
      </c>
      <c r="X742" s="3" t="e">
        <v>#N/A</v>
      </c>
      <c r="Y742" s="7" t="e">
        <v>#N/A</v>
      </c>
      <c r="Z742" s="7">
        <f t="shared" si="89"/>
        <v>1</v>
      </c>
      <c r="AA742" s="7">
        <f t="shared" si="90"/>
        <v>1</v>
      </c>
      <c r="AB742" s="7" t="b">
        <f t="shared" si="91"/>
        <v>0</v>
      </c>
      <c r="AC742" s="7" t="b">
        <f t="shared" si="92"/>
        <v>1</v>
      </c>
      <c r="AD742" s="7" t="b">
        <f t="shared" si="93"/>
        <v>0</v>
      </c>
      <c r="AE742" s="7" t="b">
        <f t="shared" si="94"/>
        <v>1</v>
      </c>
      <c r="AF742" s="7" t="b">
        <f t="shared" si="95"/>
        <v>0</v>
      </c>
      <c r="AH742" t="b">
        <f>AND(Table252102[[#This Row],[Developmental toxicity]:[Reproductive toxicity]])</f>
        <v>0</v>
      </c>
    </row>
    <row r="743" spans="1:34" x14ac:dyDescent="0.25">
      <c r="A743" s="3">
        <f t="shared" si="88"/>
        <v>742</v>
      </c>
      <c r="B743" s="4"/>
      <c r="C743" s="5" t="s">
        <v>13006</v>
      </c>
      <c r="D743" s="3" t="s">
        <v>13005</v>
      </c>
      <c r="E743" s="29" t="s">
        <v>17189</v>
      </c>
      <c r="F743" s="3" t="s">
        <v>17190</v>
      </c>
      <c r="G743" s="5" t="s">
        <v>13007</v>
      </c>
      <c r="H743" s="3" t="s">
        <v>13007</v>
      </c>
      <c r="I743" s="3" t="s">
        <v>17191</v>
      </c>
      <c r="J743" s="5"/>
      <c r="K743" s="7" t="e">
        <v>#N/A</v>
      </c>
      <c r="L743" s="7" t="e">
        <v>#N/A</v>
      </c>
      <c r="M743" s="7" t="e">
        <v>#N/A</v>
      </c>
      <c r="N743" s="7" t="e">
        <v>#N/A</v>
      </c>
      <c r="O743" s="7" t="e">
        <v>#N/A</v>
      </c>
      <c r="P743" s="7" t="e">
        <v>#N/A</v>
      </c>
      <c r="Q743" s="7" t="e">
        <v>#N/A</v>
      </c>
      <c r="R743" s="7" t="e">
        <v>#N/A</v>
      </c>
      <c r="S743" s="7" t="e">
        <v>#N/A</v>
      </c>
      <c r="T743" s="7" t="e">
        <v>#N/A</v>
      </c>
      <c r="U743" s="7" t="e">
        <v>#N/A</v>
      </c>
      <c r="V743" s="7" t="e">
        <v>#N/A</v>
      </c>
      <c r="W743" s="3">
        <v>0</v>
      </c>
      <c r="X743" s="3" t="e">
        <v>#N/A</v>
      </c>
      <c r="Y743" s="7" t="e">
        <v>#N/A</v>
      </c>
      <c r="Z743" s="7">
        <f t="shared" si="89"/>
        <v>0</v>
      </c>
      <c r="AA743" s="7">
        <f t="shared" si="90"/>
        <v>0</v>
      </c>
      <c r="AB743" s="7" t="b">
        <f t="shared" si="91"/>
        <v>0</v>
      </c>
      <c r="AC743" s="7" t="b">
        <f t="shared" si="92"/>
        <v>1</v>
      </c>
      <c r="AD743" s="7" t="b">
        <f t="shared" si="93"/>
        <v>0</v>
      </c>
      <c r="AE743" s="7" t="b">
        <f t="shared" si="94"/>
        <v>1</v>
      </c>
      <c r="AF743" s="7" t="b">
        <f t="shared" si="95"/>
        <v>0</v>
      </c>
      <c r="AH743" t="b">
        <f>AND(Table252102[[#This Row],[Developmental toxicity]:[Reproductive toxicity]])</f>
        <v>0</v>
      </c>
    </row>
    <row r="744" spans="1:34" x14ac:dyDescent="0.25">
      <c r="A744" s="3">
        <f t="shared" si="88"/>
        <v>743</v>
      </c>
      <c r="B744" s="4"/>
      <c r="C744" s="5" t="s">
        <v>20550</v>
      </c>
      <c r="D744" s="3" t="s">
        <v>19222</v>
      </c>
      <c r="E744" s="29" t="s">
        <v>20305</v>
      </c>
      <c r="F744" s="3" t="s">
        <v>19745</v>
      </c>
      <c r="G744" s="5" t="s">
        <v>19746</v>
      </c>
      <c r="H744" s="3" t="s">
        <v>19747</v>
      </c>
      <c r="I744" s="3" t="s">
        <v>19748</v>
      </c>
      <c r="J744" s="5" t="s">
        <v>20</v>
      </c>
      <c r="K744" s="7" t="e">
        <v>#N/A</v>
      </c>
      <c r="L744" s="7" t="e">
        <v>#N/A</v>
      </c>
      <c r="M744" s="7" t="e">
        <v>#N/A</v>
      </c>
      <c r="N744" s="7" t="e">
        <v>#N/A</v>
      </c>
      <c r="O744" s="7" t="e">
        <v>#N/A</v>
      </c>
      <c r="P744" s="7" t="e">
        <v>#N/A</v>
      </c>
      <c r="Q744" s="7" t="e">
        <v>#N/A</v>
      </c>
      <c r="R744" s="7" t="e">
        <v>#N/A</v>
      </c>
      <c r="S744" s="7" t="e">
        <v>#N/A</v>
      </c>
      <c r="T744" s="7" t="e">
        <v>#N/A</v>
      </c>
      <c r="U744" s="7" t="e">
        <v>#N/A</v>
      </c>
      <c r="V744" s="7" t="e">
        <v>#N/A</v>
      </c>
      <c r="W744" s="7" t="e">
        <v>#N/A</v>
      </c>
      <c r="X744" s="7">
        <v>1</v>
      </c>
      <c r="Y744" s="7" t="e">
        <v>#N/A</v>
      </c>
      <c r="Z744" s="7">
        <f t="shared" si="89"/>
        <v>1</v>
      </c>
      <c r="AA744" s="7">
        <f t="shared" si="90"/>
        <v>1</v>
      </c>
      <c r="AB744" s="7" t="b">
        <f t="shared" si="91"/>
        <v>1</v>
      </c>
      <c r="AC744" s="7" t="b">
        <f t="shared" si="92"/>
        <v>0</v>
      </c>
      <c r="AD744" s="7" t="b">
        <f t="shared" si="93"/>
        <v>0</v>
      </c>
      <c r="AE744" s="7" t="b">
        <f t="shared" si="94"/>
        <v>0</v>
      </c>
      <c r="AF744" s="7" t="b">
        <f t="shared" si="95"/>
        <v>0</v>
      </c>
      <c r="AH744" t="b">
        <f>AND(Table252102[[#This Row],[Developmental toxicity]:[Reproductive toxicity]])</f>
        <v>0</v>
      </c>
    </row>
    <row r="745" spans="1:34" x14ac:dyDescent="0.25">
      <c r="A745" s="3">
        <f t="shared" si="88"/>
        <v>744</v>
      </c>
      <c r="B745" s="4">
        <v>660</v>
      </c>
      <c r="C745" s="5" t="s">
        <v>1330</v>
      </c>
      <c r="D745" s="3" t="s">
        <v>5435</v>
      </c>
      <c r="E745" s="29" t="s">
        <v>5008</v>
      </c>
      <c r="F745" s="3" t="s">
        <v>5914</v>
      </c>
      <c r="G745" s="5" t="s">
        <v>1331</v>
      </c>
      <c r="H745" s="3" t="s">
        <v>6316</v>
      </c>
      <c r="I745" s="3" t="s">
        <v>6953</v>
      </c>
      <c r="J745" s="5" t="s">
        <v>1431</v>
      </c>
      <c r="K745" s="7" t="e">
        <v>#N/A</v>
      </c>
      <c r="L745" s="7">
        <v>1</v>
      </c>
      <c r="M745" s="7" t="e">
        <v>#N/A</v>
      </c>
      <c r="N745" s="7" t="e">
        <v>#N/A</v>
      </c>
      <c r="O745" s="7" t="e">
        <v>#N/A</v>
      </c>
      <c r="P745" s="7" t="e">
        <v>#N/A</v>
      </c>
      <c r="Q745" s="7" t="e">
        <v>#N/A</v>
      </c>
      <c r="R745" s="7" t="e">
        <v>#N/A</v>
      </c>
      <c r="S745" s="7" t="e">
        <v>#N/A</v>
      </c>
      <c r="T745" s="7" t="e">
        <v>#N/A</v>
      </c>
      <c r="U745" s="7" t="e">
        <v>#N/A</v>
      </c>
      <c r="V745" s="7" t="e">
        <v>#N/A</v>
      </c>
      <c r="W745" s="7">
        <v>1</v>
      </c>
      <c r="X745" s="7">
        <v>1</v>
      </c>
      <c r="Y745" s="7">
        <v>0</v>
      </c>
      <c r="Z745" s="7">
        <f t="shared" si="89"/>
        <v>1</v>
      </c>
      <c r="AA745" s="7">
        <f t="shared" si="90"/>
        <v>1</v>
      </c>
      <c r="AB745" s="7" t="b">
        <f t="shared" si="91"/>
        <v>1</v>
      </c>
      <c r="AC745" s="7" t="b">
        <f t="shared" si="92"/>
        <v>1</v>
      </c>
      <c r="AD745" s="7" t="b">
        <f t="shared" si="93"/>
        <v>0</v>
      </c>
      <c r="AE745" s="7" t="b">
        <f t="shared" si="94"/>
        <v>1</v>
      </c>
      <c r="AF745" s="7" t="b">
        <f t="shared" si="95"/>
        <v>0</v>
      </c>
      <c r="AH745" t="b">
        <f>AND(Table252102[[#This Row],[Developmental toxicity]:[Reproductive toxicity]])</f>
        <v>1</v>
      </c>
    </row>
    <row r="746" spans="1:34" x14ac:dyDescent="0.25">
      <c r="A746" s="3">
        <f t="shared" si="88"/>
        <v>745</v>
      </c>
      <c r="B746" s="4" t="s">
        <v>1440</v>
      </c>
      <c r="C746" s="5" t="s">
        <v>2771</v>
      </c>
      <c r="D746" s="3" t="s">
        <v>3750</v>
      </c>
      <c r="E746" s="12" t="s">
        <v>8041</v>
      </c>
      <c r="F746" t="s">
        <v>8873</v>
      </c>
      <c r="G746" s="1" t="s">
        <v>10699</v>
      </c>
      <c r="H746" t="s">
        <v>10699</v>
      </c>
      <c r="I746" t="s">
        <v>10700</v>
      </c>
      <c r="J746" s="5"/>
      <c r="K746" s="7" t="e">
        <v>#N/A</v>
      </c>
      <c r="L746" s="7" t="e">
        <v>#N/A</v>
      </c>
      <c r="M746" s="7" t="e">
        <v>#N/A</v>
      </c>
      <c r="N746" s="7" t="e">
        <v>#N/A</v>
      </c>
      <c r="O746" s="7" t="e">
        <v>#N/A</v>
      </c>
      <c r="P746" s="7" t="e">
        <v>#N/A</v>
      </c>
      <c r="Q746" s="7" t="e">
        <v>#N/A</v>
      </c>
      <c r="R746" s="7" t="e">
        <v>#N/A</v>
      </c>
      <c r="S746" s="7" t="e">
        <v>#N/A</v>
      </c>
      <c r="T746" s="7">
        <v>0</v>
      </c>
      <c r="U746" s="7" t="e">
        <v>#N/A</v>
      </c>
      <c r="V746" s="7" t="e">
        <v>#N/A</v>
      </c>
      <c r="W746" s="7" t="e">
        <v>#N/A</v>
      </c>
      <c r="X746" s="7" t="e">
        <v>#N/A</v>
      </c>
      <c r="Y746" s="7" t="e">
        <v>#N/A</v>
      </c>
      <c r="Z746" s="7">
        <f t="shared" si="89"/>
        <v>0</v>
      </c>
      <c r="AA746" s="7">
        <f t="shared" si="90"/>
        <v>0</v>
      </c>
      <c r="AB746" s="7" t="b">
        <f t="shared" si="91"/>
        <v>1</v>
      </c>
      <c r="AC746" s="7" t="b">
        <f t="shared" si="92"/>
        <v>0</v>
      </c>
      <c r="AD746" s="7" t="b">
        <f t="shared" si="93"/>
        <v>1</v>
      </c>
      <c r="AE746" s="7" t="b">
        <f t="shared" si="94"/>
        <v>0</v>
      </c>
      <c r="AF746" s="7" t="b">
        <f t="shared" si="95"/>
        <v>0</v>
      </c>
      <c r="AH746" t="b">
        <f>AND(Table252102[[#This Row],[Developmental toxicity]:[Reproductive toxicity]])</f>
        <v>0</v>
      </c>
    </row>
    <row r="747" spans="1:34" x14ac:dyDescent="0.25">
      <c r="A747" s="3">
        <f t="shared" si="88"/>
        <v>746</v>
      </c>
      <c r="B747" s="4" t="s">
        <v>1440</v>
      </c>
      <c r="C747" s="5" t="s">
        <v>2436</v>
      </c>
      <c r="D747" s="3" t="s">
        <v>3371</v>
      </c>
      <c r="E747" s="12" t="s">
        <v>7713</v>
      </c>
      <c r="F747" t="s">
        <v>8554</v>
      </c>
      <c r="G747" s="1" t="s">
        <v>9969</v>
      </c>
      <c r="H747" t="s">
        <v>9969</v>
      </c>
      <c r="I747" t="s">
        <v>9970</v>
      </c>
      <c r="J747" s="5"/>
      <c r="K747" s="7" t="e">
        <v>#N/A</v>
      </c>
      <c r="L747" s="7" t="e">
        <v>#N/A</v>
      </c>
      <c r="M747" s="7" t="e">
        <v>#N/A</v>
      </c>
      <c r="N747" s="7" t="e">
        <v>#N/A</v>
      </c>
      <c r="O747" s="7" t="e">
        <v>#N/A</v>
      </c>
      <c r="P747" s="7" t="e">
        <v>#N/A</v>
      </c>
      <c r="Q747" s="7" t="e">
        <v>#N/A</v>
      </c>
      <c r="R747" s="7" t="e">
        <v>#N/A</v>
      </c>
      <c r="S747" s="7" t="e">
        <v>#N/A</v>
      </c>
      <c r="T747" s="7">
        <v>0</v>
      </c>
      <c r="U747" s="7" t="e">
        <v>#N/A</v>
      </c>
      <c r="V747" s="7">
        <v>1</v>
      </c>
      <c r="W747" s="7" t="e">
        <v>#N/A</v>
      </c>
      <c r="X747" s="7" t="e">
        <v>#N/A</v>
      </c>
      <c r="Y747" s="7" t="e">
        <v>#N/A</v>
      </c>
      <c r="Z747" s="7">
        <f t="shared" si="89"/>
        <v>1</v>
      </c>
      <c r="AA747" s="7">
        <f t="shared" si="90"/>
        <v>0</v>
      </c>
      <c r="AB747" s="7" t="b">
        <f t="shared" si="91"/>
        <v>1</v>
      </c>
      <c r="AC747" s="7" t="b">
        <f t="shared" si="92"/>
        <v>0</v>
      </c>
      <c r="AD747" s="7" t="b">
        <f t="shared" si="93"/>
        <v>1</v>
      </c>
      <c r="AE747" s="7" t="b">
        <f t="shared" si="94"/>
        <v>0</v>
      </c>
      <c r="AF747" s="7" t="b">
        <f t="shared" si="95"/>
        <v>1</v>
      </c>
      <c r="AH747" t="b">
        <f>AND(Table252102[[#This Row],[Developmental toxicity]:[Reproductive toxicity]])</f>
        <v>0</v>
      </c>
    </row>
    <row r="748" spans="1:34" x14ac:dyDescent="0.25">
      <c r="A748" s="3">
        <f t="shared" si="88"/>
        <v>747</v>
      </c>
      <c r="B748" s="4"/>
      <c r="C748" s="5" t="s">
        <v>20488</v>
      </c>
      <c r="D748" s="3" t="s">
        <v>19160</v>
      </c>
      <c r="E748" s="29" t="s">
        <v>20243</v>
      </c>
      <c r="F748" s="3" t="s">
        <v>19530</v>
      </c>
      <c r="G748" s="5" t="s">
        <v>19531</v>
      </c>
      <c r="H748" s="3" t="s">
        <v>19532</v>
      </c>
      <c r="I748" s="3" t="s">
        <v>19533</v>
      </c>
      <c r="J748" s="5" t="s">
        <v>20</v>
      </c>
      <c r="K748" s="7" t="e">
        <v>#N/A</v>
      </c>
      <c r="L748" s="7" t="e">
        <v>#N/A</v>
      </c>
      <c r="M748" s="7" t="e">
        <v>#N/A</v>
      </c>
      <c r="N748" s="7" t="e">
        <v>#N/A</v>
      </c>
      <c r="O748" s="7" t="e">
        <v>#N/A</v>
      </c>
      <c r="P748" s="7" t="e">
        <v>#N/A</v>
      </c>
      <c r="Q748" s="7" t="e">
        <v>#N/A</v>
      </c>
      <c r="R748" s="7" t="e">
        <v>#N/A</v>
      </c>
      <c r="S748" s="7" t="e">
        <v>#N/A</v>
      </c>
      <c r="T748" s="7" t="e">
        <v>#N/A</v>
      </c>
      <c r="U748" s="7" t="e">
        <v>#N/A</v>
      </c>
      <c r="V748" s="7" t="e">
        <v>#N/A</v>
      </c>
      <c r="W748" s="7" t="e">
        <v>#N/A</v>
      </c>
      <c r="X748" s="7">
        <v>0</v>
      </c>
      <c r="Y748" s="7" t="e">
        <v>#N/A</v>
      </c>
      <c r="Z748" s="7">
        <f t="shared" si="89"/>
        <v>0</v>
      </c>
      <c r="AA748" s="7">
        <f t="shared" si="90"/>
        <v>0</v>
      </c>
      <c r="AB748" s="7" t="b">
        <f t="shared" si="91"/>
        <v>1</v>
      </c>
      <c r="AC748" s="7" t="b">
        <f t="shared" si="92"/>
        <v>0</v>
      </c>
      <c r="AD748" s="7" t="b">
        <f t="shared" si="93"/>
        <v>0</v>
      </c>
      <c r="AE748" s="7" t="b">
        <f t="shared" si="94"/>
        <v>0</v>
      </c>
      <c r="AF748" s="7" t="b">
        <f t="shared" si="95"/>
        <v>0</v>
      </c>
      <c r="AH748" t="b">
        <f>AND(Table252102[[#This Row],[Developmental toxicity]:[Reproductive toxicity]])</f>
        <v>0</v>
      </c>
    </row>
    <row r="749" spans="1:34" x14ac:dyDescent="0.25">
      <c r="A749" s="3">
        <f t="shared" si="88"/>
        <v>748</v>
      </c>
      <c r="B749" s="4"/>
      <c r="C749" s="5" t="s">
        <v>20493</v>
      </c>
      <c r="D749" s="3" t="s">
        <v>19165</v>
      </c>
      <c r="E749" s="29" t="s">
        <v>20248</v>
      </c>
      <c r="F749" s="3" t="s">
        <v>19550</v>
      </c>
      <c r="G749" s="5" t="s">
        <v>19551</v>
      </c>
      <c r="H749" s="3" t="s">
        <v>19552</v>
      </c>
      <c r="I749" s="3" t="s">
        <v>19553</v>
      </c>
      <c r="J749" s="5" t="s">
        <v>20</v>
      </c>
      <c r="K749" s="7" t="e">
        <v>#N/A</v>
      </c>
      <c r="L749" s="7" t="e">
        <v>#N/A</v>
      </c>
      <c r="M749" s="7" t="e">
        <v>#N/A</v>
      </c>
      <c r="N749" s="7" t="e">
        <v>#N/A</v>
      </c>
      <c r="O749" s="7" t="e">
        <v>#N/A</v>
      </c>
      <c r="P749" s="7" t="e">
        <v>#N/A</v>
      </c>
      <c r="Q749" s="7" t="e">
        <v>#N/A</v>
      </c>
      <c r="R749" s="7" t="e">
        <v>#N/A</v>
      </c>
      <c r="S749" s="7" t="e">
        <v>#N/A</v>
      </c>
      <c r="T749" s="7" t="e">
        <v>#N/A</v>
      </c>
      <c r="U749" s="7" t="e">
        <v>#N/A</v>
      </c>
      <c r="V749" s="7" t="e">
        <v>#N/A</v>
      </c>
      <c r="W749" s="7" t="e">
        <v>#N/A</v>
      </c>
      <c r="X749" s="7">
        <v>1</v>
      </c>
      <c r="Y749" s="7" t="e">
        <v>#N/A</v>
      </c>
      <c r="Z749" s="7">
        <f t="shared" si="89"/>
        <v>1</v>
      </c>
      <c r="AA749" s="7">
        <f t="shared" si="90"/>
        <v>1</v>
      </c>
      <c r="AB749" s="7" t="b">
        <f t="shared" si="91"/>
        <v>1</v>
      </c>
      <c r="AC749" s="7" t="b">
        <f t="shared" si="92"/>
        <v>0</v>
      </c>
      <c r="AD749" s="7" t="b">
        <f t="shared" si="93"/>
        <v>0</v>
      </c>
      <c r="AE749" s="7" t="b">
        <f t="shared" si="94"/>
        <v>0</v>
      </c>
      <c r="AF749" s="7" t="b">
        <f t="shared" si="95"/>
        <v>0</v>
      </c>
      <c r="AH749" t="b">
        <f>AND(Table252102[[#This Row],[Developmental toxicity]:[Reproductive toxicity]])</f>
        <v>0</v>
      </c>
    </row>
    <row r="750" spans="1:34" x14ac:dyDescent="0.25">
      <c r="A750" s="3">
        <f t="shared" si="88"/>
        <v>749</v>
      </c>
      <c r="B750" s="4">
        <v>486</v>
      </c>
      <c r="C750" s="5" t="s">
        <v>1054</v>
      </c>
      <c r="D750" s="3" t="s">
        <v>5320</v>
      </c>
      <c r="E750" s="29" t="s">
        <v>4879</v>
      </c>
      <c r="F750" s="3" t="s">
        <v>5785</v>
      </c>
      <c r="G750" s="5" t="s">
        <v>1055</v>
      </c>
      <c r="H750" s="3" t="s">
        <v>6222</v>
      </c>
      <c r="I750" s="3" t="s">
        <v>6793</v>
      </c>
      <c r="J750" s="5" t="s">
        <v>1430</v>
      </c>
      <c r="K750" s="7" t="e">
        <v>#N/A</v>
      </c>
      <c r="L750" s="7">
        <v>1</v>
      </c>
      <c r="M750" s="7" t="e">
        <v>#N/A</v>
      </c>
      <c r="N750" s="7" t="e">
        <v>#N/A</v>
      </c>
      <c r="O750" s="7" t="e">
        <v>#N/A</v>
      </c>
      <c r="P750" s="7" t="e">
        <v>#N/A</v>
      </c>
      <c r="Q750" s="7" t="e">
        <v>#N/A</v>
      </c>
      <c r="R750" s="7" t="e">
        <v>#N/A</v>
      </c>
      <c r="S750" s="7" t="e">
        <v>#N/A</v>
      </c>
      <c r="T750" s="7" t="e">
        <v>#N/A</v>
      </c>
      <c r="U750" s="7">
        <v>1</v>
      </c>
      <c r="V750" s="7" t="e">
        <v>#N/A</v>
      </c>
      <c r="W750" s="7">
        <v>1</v>
      </c>
      <c r="X750" s="7" t="e">
        <v>#N/A</v>
      </c>
      <c r="Y750" s="7">
        <v>1</v>
      </c>
      <c r="Z750" s="7">
        <f t="shared" si="89"/>
        <v>1</v>
      </c>
      <c r="AA750" s="7">
        <f t="shared" si="90"/>
        <v>1</v>
      </c>
      <c r="AB750" s="7" t="b">
        <f t="shared" si="91"/>
        <v>1</v>
      </c>
      <c r="AC750" s="7" t="b">
        <f t="shared" si="92"/>
        <v>1</v>
      </c>
      <c r="AD750" s="7" t="b">
        <f t="shared" si="93"/>
        <v>1</v>
      </c>
      <c r="AE750" s="7" t="b">
        <f t="shared" si="94"/>
        <v>1</v>
      </c>
      <c r="AF750" s="7" t="b">
        <f t="shared" si="95"/>
        <v>1</v>
      </c>
      <c r="AH750" t="b">
        <f>AND(Table252102[[#This Row],[Developmental toxicity]:[Reproductive toxicity]])</f>
        <v>1</v>
      </c>
    </row>
    <row r="751" spans="1:34" x14ac:dyDescent="0.25">
      <c r="A751" s="3">
        <f t="shared" si="88"/>
        <v>750</v>
      </c>
      <c r="B751" s="4"/>
      <c r="C751" s="5" t="s">
        <v>10885</v>
      </c>
      <c r="D751" s="3" t="s">
        <v>10884</v>
      </c>
      <c r="E751" s="29" t="s">
        <v>13623</v>
      </c>
      <c r="F751" s="3" t="s">
        <v>13624</v>
      </c>
      <c r="G751" s="5" t="s">
        <v>13625</v>
      </c>
      <c r="H751" s="3" t="s">
        <v>13626</v>
      </c>
      <c r="I751" s="3" t="s">
        <v>13627</v>
      </c>
      <c r="J751" s="5"/>
      <c r="K751" s="7" t="e">
        <v>#N/A</v>
      </c>
      <c r="L751" s="7" t="e">
        <v>#N/A</v>
      </c>
      <c r="M751" s="7" t="e">
        <v>#N/A</v>
      </c>
      <c r="N751" s="7" t="e">
        <v>#N/A</v>
      </c>
      <c r="O751" s="7" t="e">
        <v>#N/A</v>
      </c>
      <c r="P751" s="7" t="e">
        <v>#N/A</v>
      </c>
      <c r="Q751" s="7" t="e">
        <v>#N/A</v>
      </c>
      <c r="R751" s="7" t="e">
        <v>#N/A</v>
      </c>
      <c r="S751" s="7" t="e">
        <v>#N/A</v>
      </c>
      <c r="T751" s="7" t="e">
        <v>#N/A</v>
      </c>
      <c r="U751" s="7" t="e">
        <v>#N/A</v>
      </c>
      <c r="V751" s="7" t="e">
        <v>#N/A</v>
      </c>
      <c r="W751" s="3">
        <v>1</v>
      </c>
      <c r="X751" s="3" t="e">
        <v>#N/A</v>
      </c>
      <c r="Y751" s="7" t="e">
        <v>#N/A</v>
      </c>
      <c r="Z751" s="7">
        <f t="shared" si="89"/>
        <v>1</v>
      </c>
      <c r="AA751" s="7">
        <f t="shared" si="90"/>
        <v>1</v>
      </c>
      <c r="AB751" s="7" t="b">
        <f t="shared" si="91"/>
        <v>0</v>
      </c>
      <c r="AC751" s="7" t="b">
        <f t="shared" si="92"/>
        <v>1</v>
      </c>
      <c r="AD751" s="7" t="b">
        <f t="shared" si="93"/>
        <v>0</v>
      </c>
      <c r="AE751" s="7" t="b">
        <f t="shared" si="94"/>
        <v>1</v>
      </c>
      <c r="AF751" s="7" t="b">
        <f t="shared" si="95"/>
        <v>0</v>
      </c>
      <c r="AH751" t="b">
        <f>AND(Table252102[[#This Row],[Developmental toxicity]:[Reproductive toxicity]])</f>
        <v>0</v>
      </c>
    </row>
    <row r="752" spans="1:34" x14ac:dyDescent="0.25">
      <c r="A752" s="3">
        <f t="shared" si="88"/>
        <v>751</v>
      </c>
      <c r="B752" s="4"/>
      <c r="C752" s="1" t="s">
        <v>21203</v>
      </c>
      <c r="D752" s="3" t="s">
        <v>20807</v>
      </c>
      <c r="E752" s="94" t="s">
        <v>21005</v>
      </c>
      <c r="F752" t="s">
        <v>21671</v>
      </c>
      <c r="G752" s="1" t="s">
        <v>21672</v>
      </c>
      <c r="H752" t="s">
        <v>21672</v>
      </c>
      <c r="I752" t="s">
        <v>21673</v>
      </c>
      <c r="J752" s="5"/>
      <c r="K752" s="7" t="e">
        <v>#N/A</v>
      </c>
      <c r="L752" s="7" t="e">
        <v>#N/A</v>
      </c>
      <c r="M752" s="7" t="e">
        <v>#N/A</v>
      </c>
      <c r="N752" s="7" t="e">
        <v>#N/A</v>
      </c>
      <c r="O752" s="7" t="e">
        <v>#N/A</v>
      </c>
      <c r="P752" s="7" t="e">
        <v>#N/A</v>
      </c>
      <c r="Q752" s="7" t="e">
        <v>#N/A</v>
      </c>
      <c r="R752" s="7" t="e">
        <v>#N/A</v>
      </c>
      <c r="S752" s="7" t="e">
        <v>#N/A</v>
      </c>
      <c r="T752" s="7" t="e">
        <v>#N/A</v>
      </c>
      <c r="U752" s="7" t="e">
        <v>#N/A</v>
      </c>
      <c r="V752" s="7" t="e">
        <v>#N/A</v>
      </c>
      <c r="W752" s="7" t="e">
        <v>#N/A</v>
      </c>
      <c r="X752" s="7" t="e">
        <v>#N/A</v>
      </c>
      <c r="Y752" s="7">
        <v>0</v>
      </c>
      <c r="Z752" s="7">
        <f t="shared" si="89"/>
        <v>0</v>
      </c>
      <c r="AA752" s="7">
        <f t="shared" si="90"/>
        <v>0</v>
      </c>
      <c r="AB752" s="7" t="b">
        <f t="shared" si="91"/>
        <v>1</v>
      </c>
      <c r="AC752" s="7" t="b">
        <f t="shared" si="92"/>
        <v>0</v>
      </c>
      <c r="AD752" s="7" t="b">
        <f t="shared" si="93"/>
        <v>0</v>
      </c>
      <c r="AE752" s="7" t="b">
        <f t="shared" si="94"/>
        <v>0</v>
      </c>
      <c r="AF752" s="7" t="b">
        <f t="shared" si="95"/>
        <v>0</v>
      </c>
      <c r="AH752" t="b">
        <f>AND(Table252102[[#This Row],[Developmental toxicity]:[Reproductive toxicity]])</f>
        <v>0</v>
      </c>
    </row>
    <row r="753" spans="1:34" x14ac:dyDescent="0.25">
      <c r="A753" s="3">
        <f t="shared" si="88"/>
        <v>752</v>
      </c>
      <c r="B753" s="4">
        <v>488</v>
      </c>
      <c r="C753" s="5" t="s">
        <v>1058</v>
      </c>
      <c r="D753" s="3" t="s">
        <v>2835</v>
      </c>
      <c r="E753" s="29" t="s">
        <v>4881</v>
      </c>
      <c r="F753" s="3" t="s">
        <v>5787</v>
      </c>
      <c r="G753" s="5" t="s">
        <v>1059</v>
      </c>
      <c r="H753" s="3" t="s">
        <v>6224</v>
      </c>
      <c r="I753" s="3" t="s">
        <v>6795</v>
      </c>
      <c r="J753" s="5" t="s">
        <v>1434</v>
      </c>
      <c r="K753" s="7" t="e">
        <v>#N/A</v>
      </c>
      <c r="L753" s="7">
        <v>0</v>
      </c>
      <c r="M753" s="7" t="e">
        <v>#N/A</v>
      </c>
      <c r="N753" s="7" t="e">
        <v>#N/A</v>
      </c>
      <c r="O753" s="7" t="e">
        <v>#N/A</v>
      </c>
      <c r="P753" s="7" t="e">
        <v>#N/A</v>
      </c>
      <c r="Q753" s="7" t="e">
        <v>#N/A</v>
      </c>
      <c r="R753" s="7" t="e">
        <v>#N/A</v>
      </c>
      <c r="S753" s="7" t="e">
        <v>#N/A</v>
      </c>
      <c r="T753" s="7">
        <v>0</v>
      </c>
      <c r="U753" s="7" t="e">
        <v>#N/A</v>
      </c>
      <c r="V753" s="7" t="e">
        <v>#N/A</v>
      </c>
      <c r="W753" s="7" t="e">
        <v>#N/A</v>
      </c>
      <c r="X753" s="7" t="e">
        <v>#N/A</v>
      </c>
      <c r="Y753" s="7">
        <v>0</v>
      </c>
      <c r="Z753" s="7">
        <f t="shared" si="89"/>
        <v>0</v>
      </c>
      <c r="AA753" s="7">
        <f t="shared" si="90"/>
        <v>0</v>
      </c>
      <c r="AB753" s="7" t="b">
        <f t="shared" si="91"/>
        <v>1</v>
      </c>
      <c r="AC753" s="7" t="b">
        <f t="shared" si="92"/>
        <v>0</v>
      </c>
      <c r="AD753" s="7" t="b">
        <f t="shared" si="93"/>
        <v>1</v>
      </c>
      <c r="AE753" s="7" t="b">
        <f t="shared" si="94"/>
        <v>0</v>
      </c>
      <c r="AF753" s="7" t="b">
        <f t="shared" si="95"/>
        <v>0</v>
      </c>
      <c r="AH753" t="b">
        <f>AND(Table252102[[#This Row],[Developmental toxicity]:[Reproductive toxicity]])</f>
        <v>0</v>
      </c>
    </row>
    <row r="754" spans="1:34" x14ac:dyDescent="0.25">
      <c r="A754" s="3">
        <f t="shared" si="88"/>
        <v>753</v>
      </c>
      <c r="B754" s="4" t="s">
        <v>1440</v>
      </c>
      <c r="C754" s="5" t="s">
        <v>2479</v>
      </c>
      <c r="D754" s="3" t="s">
        <v>3417</v>
      </c>
      <c r="E754" s="12" t="s">
        <v>7755</v>
      </c>
      <c r="F754" t="s">
        <v>8594</v>
      </c>
      <c r="G754" s="1" t="s">
        <v>10059</v>
      </c>
      <c r="H754" t="s">
        <v>10059</v>
      </c>
      <c r="I754" t="s">
        <v>10060</v>
      </c>
      <c r="J754" s="5"/>
      <c r="K754" s="7" t="e">
        <v>#N/A</v>
      </c>
      <c r="L754" s="7" t="e">
        <v>#N/A</v>
      </c>
      <c r="M754" s="7" t="e">
        <v>#N/A</v>
      </c>
      <c r="N754" s="7" t="e">
        <v>#N/A</v>
      </c>
      <c r="O754" s="7" t="e">
        <v>#N/A</v>
      </c>
      <c r="P754" s="7" t="e">
        <v>#N/A</v>
      </c>
      <c r="Q754" s="7" t="e">
        <v>#N/A</v>
      </c>
      <c r="R754" s="7" t="e">
        <v>#N/A</v>
      </c>
      <c r="S754" s="7" t="e">
        <v>#N/A</v>
      </c>
      <c r="T754" s="7">
        <v>0</v>
      </c>
      <c r="U754" s="7" t="e">
        <v>#N/A</v>
      </c>
      <c r="V754" s="7" t="e">
        <v>#N/A</v>
      </c>
      <c r="W754" s="7" t="e">
        <v>#N/A</v>
      </c>
      <c r="X754" s="7" t="e">
        <v>#N/A</v>
      </c>
      <c r="Y754" s="7">
        <v>0</v>
      </c>
      <c r="Z754" s="7">
        <f t="shared" si="89"/>
        <v>0</v>
      </c>
      <c r="AA754" s="7">
        <f t="shared" si="90"/>
        <v>0</v>
      </c>
      <c r="AB754" s="7" t="b">
        <f t="shared" si="91"/>
        <v>1</v>
      </c>
      <c r="AC754" s="7" t="b">
        <f t="shared" si="92"/>
        <v>0</v>
      </c>
      <c r="AD754" s="7" t="b">
        <f t="shared" si="93"/>
        <v>1</v>
      </c>
      <c r="AE754" s="7" t="b">
        <f t="shared" si="94"/>
        <v>0</v>
      </c>
      <c r="AF754" s="7" t="b">
        <f t="shared" si="95"/>
        <v>0</v>
      </c>
      <c r="AH754" t="b">
        <f>AND(Table252102[[#This Row],[Developmental toxicity]:[Reproductive toxicity]])</f>
        <v>0</v>
      </c>
    </row>
    <row r="755" spans="1:34" x14ac:dyDescent="0.25">
      <c r="A755" s="3">
        <f t="shared" si="88"/>
        <v>754</v>
      </c>
      <c r="B755" s="4">
        <v>151</v>
      </c>
      <c r="C755" s="5" t="s">
        <v>555</v>
      </c>
      <c r="D755" s="3" t="s">
        <v>5142</v>
      </c>
      <c r="E755" s="29" t="s">
        <v>4654</v>
      </c>
      <c r="F755" s="3" t="s">
        <v>5575</v>
      </c>
      <c r="G755" s="5" t="s">
        <v>556</v>
      </c>
      <c r="H755" s="3" t="s">
        <v>6065</v>
      </c>
      <c r="I755" s="3" t="s">
        <v>6478</v>
      </c>
      <c r="J755" s="5" t="s">
        <v>1431</v>
      </c>
      <c r="K755" s="7" t="e">
        <v>#N/A</v>
      </c>
      <c r="L755" s="7">
        <v>1</v>
      </c>
      <c r="M755" s="7" t="e">
        <v>#N/A</v>
      </c>
      <c r="N755" s="7" t="e">
        <v>#N/A</v>
      </c>
      <c r="O755" s="7" t="e">
        <v>#N/A</v>
      </c>
      <c r="P755" s="7" t="e">
        <v>#N/A</v>
      </c>
      <c r="Q755" s="7" t="e">
        <v>#N/A</v>
      </c>
      <c r="R755" s="7" t="e">
        <v>#N/A</v>
      </c>
      <c r="S755" s="7" t="e">
        <v>#N/A</v>
      </c>
      <c r="T755" s="7" t="e">
        <v>#N/A</v>
      </c>
      <c r="U755" s="7" t="e">
        <v>#N/A</v>
      </c>
      <c r="V755" s="7" t="e">
        <v>#N/A</v>
      </c>
      <c r="W755" s="7">
        <v>1</v>
      </c>
      <c r="X755" s="7" t="e">
        <v>#N/A</v>
      </c>
      <c r="Y755" s="7">
        <v>1</v>
      </c>
      <c r="Z755" s="7">
        <f t="shared" si="89"/>
        <v>1</v>
      </c>
      <c r="AA755" s="7">
        <f t="shared" si="90"/>
        <v>1</v>
      </c>
      <c r="AB755" s="7" t="b">
        <f t="shared" si="91"/>
        <v>1</v>
      </c>
      <c r="AC755" s="7" t="b">
        <f t="shared" si="92"/>
        <v>1</v>
      </c>
      <c r="AD755" s="7" t="b">
        <f t="shared" si="93"/>
        <v>0</v>
      </c>
      <c r="AE755" s="7" t="b">
        <f t="shared" si="94"/>
        <v>1</v>
      </c>
      <c r="AF755" s="7" t="b">
        <f t="shared" si="95"/>
        <v>0</v>
      </c>
      <c r="AH755" t="b">
        <f>AND(Table252102[[#This Row],[Developmental toxicity]:[Reproductive toxicity]])</f>
        <v>1</v>
      </c>
    </row>
    <row r="756" spans="1:34" x14ac:dyDescent="0.25">
      <c r="A756" s="3">
        <f t="shared" si="88"/>
        <v>755</v>
      </c>
      <c r="B756" s="4" t="s">
        <v>1440</v>
      </c>
      <c r="C756" s="19" t="s">
        <v>1523</v>
      </c>
      <c r="D756" s="22" t="s">
        <v>1524</v>
      </c>
      <c r="E756" s="29" t="s">
        <v>7029</v>
      </c>
      <c r="F756" s="22" t="s">
        <v>1557</v>
      </c>
      <c r="G756" s="45" t="s">
        <v>1525</v>
      </c>
      <c r="H756" s="3" t="s">
        <v>1525</v>
      </c>
      <c r="I756" s="3" t="s">
        <v>7123</v>
      </c>
      <c r="J756" s="5" t="s">
        <v>1558</v>
      </c>
      <c r="K756" s="7" t="e">
        <v>#N/A</v>
      </c>
      <c r="L756" s="7" t="e">
        <v>#N/A</v>
      </c>
      <c r="M756" s="15">
        <v>0</v>
      </c>
      <c r="N756" s="7">
        <v>0</v>
      </c>
      <c r="O756" s="7" t="e">
        <v>#N/A</v>
      </c>
      <c r="P756" s="15" t="e">
        <v>#N/A</v>
      </c>
      <c r="Q756" s="15" t="e">
        <v>#N/A</v>
      </c>
      <c r="R756" s="7" t="e">
        <v>#N/A</v>
      </c>
      <c r="S756" s="15" t="e">
        <v>#N/A</v>
      </c>
      <c r="T756" s="15">
        <v>0</v>
      </c>
      <c r="U756" s="7" t="e">
        <v>#N/A</v>
      </c>
      <c r="V756" s="7" t="e">
        <v>#N/A</v>
      </c>
      <c r="W756" s="15" t="e">
        <v>#N/A</v>
      </c>
      <c r="X756" s="15" t="e">
        <v>#N/A</v>
      </c>
      <c r="Y756" s="7" t="e">
        <v>#N/A</v>
      </c>
      <c r="Z756" s="7">
        <f t="shared" si="89"/>
        <v>0</v>
      </c>
      <c r="AA756" s="7">
        <f t="shared" si="90"/>
        <v>0</v>
      </c>
      <c r="AB756" s="7" t="b">
        <f t="shared" si="91"/>
        <v>1</v>
      </c>
      <c r="AC756" s="7" t="b">
        <f t="shared" si="92"/>
        <v>1</v>
      </c>
      <c r="AD756" s="7" t="b">
        <f t="shared" si="93"/>
        <v>1</v>
      </c>
      <c r="AE756" s="7" t="b">
        <f t="shared" si="94"/>
        <v>1</v>
      </c>
      <c r="AF756" s="7" t="b">
        <f t="shared" si="95"/>
        <v>1</v>
      </c>
      <c r="AH756" t="b">
        <f>AND(Table252102[[#This Row],[Developmental toxicity]:[Reproductive toxicity]])</f>
        <v>1</v>
      </c>
    </row>
    <row r="757" spans="1:34" x14ac:dyDescent="0.25">
      <c r="A757" s="3">
        <f t="shared" si="88"/>
        <v>756</v>
      </c>
      <c r="B757" s="4" t="s">
        <v>1440</v>
      </c>
      <c r="C757" s="5" t="s">
        <v>2497</v>
      </c>
      <c r="D757" s="3" t="s">
        <v>3441</v>
      </c>
      <c r="E757" s="12" t="s">
        <v>7773</v>
      </c>
      <c r="F757" t="s">
        <v>8612</v>
      </c>
      <c r="G757" s="1" t="s">
        <v>10098</v>
      </c>
      <c r="H757" t="s">
        <v>10099</v>
      </c>
      <c r="I757" t="s">
        <v>10100</v>
      </c>
      <c r="J757" s="5"/>
      <c r="K757" s="7" t="e">
        <v>#N/A</v>
      </c>
      <c r="L757" s="7" t="e">
        <v>#N/A</v>
      </c>
      <c r="M757" s="7" t="e">
        <v>#N/A</v>
      </c>
      <c r="N757" s="7" t="e">
        <v>#N/A</v>
      </c>
      <c r="O757" s="7" t="e">
        <v>#N/A</v>
      </c>
      <c r="P757" s="7" t="e">
        <v>#N/A</v>
      </c>
      <c r="Q757" s="7" t="e">
        <v>#N/A</v>
      </c>
      <c r="R757" s="7" t="e">
        <v>#N/A</v>
      </c>
      <c r="S757" s="7" t="e">
        <v>#N/A</v>
      </c>
      <c r="T757" s="7">
        <v>0</v>
      </c>
      <c r="U757" s="7" t="e">
        <v>#N/A</v>
      </c>
      <c r="V757" s="7" t="e">
        <v>#N/A</v>
      </c>
      <c r="W757" s="7" t="e">
        <v>#N/A</v>
      </c>
      <c r="X757" s="7" t="e">
        <v>#N/A</v>
      </c>
      <c r="Y757" s="7" t="e">
        <v>#N/A</v>
      </c>
      <c r="Z757" s="7">
        <f t="shared" si="89"/>
        <v>0</v>
      </c>
      <c r="AA757" s="7">
        <f t="shared" si="90"/>
        <v>0</v>
      </c>
      <c r="AB757" s="7" t="b">
        <f t="shared" si="91"/>
        <v>1</v>
      </c>
      <c r="AC757" s="7" t="b">
        <f t="shared" si="92"/>
        <v>0</v>
      </c>
      <c r="AD757" s="7" t="b">
        <f t="shared" si="93"/>
        <v>1</v>
      </c>
      <c r="AE757" s="7" t="b">
        <f t="shared" si="94"/>
        <v>0</v>
      </c>
      <c r="AF757" s="7" t="b">
        <f t="shared" si="95"/>
        <v>0</v>
      </c>
      <c r="AH757" t="b">
        <f>AND(Table252102[[#This Row],[Developmental toxicity]:[Reproductive toxicity]])</f>
        <v>0</v>
      </c>
    </row>
    <row r="758" spans="1:34" x14ac:dyDescent="0.25">
      <c r="A758" s="3">
        <f t="shared" si="88"/>
        <v>757</v>
      </c>
      <c r="B758" s="4"/>
      <c r="C758" s="5" t="s">
        <v>18699</v>
      </c>
      <c r="D758" s="3" t="s">
        <v>18457</v>
      </c>
      <c r="E758" s="29" t="s">
        <v>18579</v>
      </c>
      <c r="F758" s="3" t="s">
        <v>19090</v>
      </c>
      <c r="G758" s="5" t="s">
        <v>19091</v>
      </c>
      <c r="H758" s="3" t="s">
        <v>10821</v>
      </c>
      <c r="I758" s="3" t="s">
        <v>19092</v>
      </c>
      <c r="J758" s="5" t="s">
        <v>20</v>
      </c>
      <c r="K758" s="7" t="e">
        <v>#N/A</v>
      </c>
      <c r="L758" s="7" t="e">
        <v>#N/A</v>
      </c>
      <c r="M758" s="7" t="e">
        <v>#N/A</v>
      </c>
      <c r="N758" s="7" t="e">
        <v>#N/A</v>
      </c>
      <c r="O758" s="7" t="e">
        <v>#N/A</v>
      </c>
      <c r="P758" s="7" t="e">
        <v>#N/A</v>
      </c>
      <c r="Q758" s="7" t="e">
        <v>#N/A</v>
      </c>
      <c r="R758" s="7" t="e">
        <v>#N/A</v>
      </c>
      <c r="S758" s="7" t="e">
        <v>#N/A</v>
      </c>
      <c r="T758" s="7" t="e">
        <v>#N/A</v>
      </c>
      <c r="U758" s="7" t="e">
        <v>#N/A</v>
      </c>
      <c r="V758" s="7" t="e">
        <v>#N/A</v>
      </c>
      <c r="W758" s="7">
        <v>1</v>
      </c>
      <c r="X758" s="7">
        <v>1</v>
      </c>
      <c r="Y758" s="7">
        <v>1</v>
      </c>
      <c r="Z758" s="7">
        <f t="shared" si="89"/>
        <v>1</v>
      </c>
      <c r="AA758" s="7">
        <f t="shared" si="90"/>
        <v>1</v>
      </c>
      <c r="AB758" s="7" t="b">
        <f t="shared" si="91"/>
        <v>1</v>
      </c>
      <c r="AC758" s="7" t="b">
        <f t="shared" si="92"/>
        <v>1</v>
      </c>
      <c r="AD758" s="7" t="b">
        <f t="shared" si="93"/>
        <v>0</v>
      </c>
      <c r="AE758" s="7" t="b">
        <f t="shared" si="94"/>
        <v>1</v>
      </c>
      <c r="AF758" s="7" t="b">
        <f t="shared" si="95"/>
        <v>0</v>
      </c>
      <c r="AH758" t="b">
        <f>AND(Table252102[[#This Row],[Developmental toxicity]:[Reproductive toxicity]])</f>
        <v>1</v>
      </c>
    </row>
    <row r="759" spans="1:34" x14ac:dyDescent="0.25">
      <c r="A759" s="3">
        <f t="shared" si="88"/>
        <v>758</v>
      </c>
      <c r="B759" s="4"/>
      <c r="C759" s="5" t="s">
        <v>11790</v>
      </c>
      <c r="D759" s="3" t="s">
        <v>11789</v>
      </c>
      <c r="E759" s="29" t="s">
        <v>15320</v>
      </c>
      <c r="F759" s="3" t="s">
        <v>15321</v>
      </c>
      <c r="G759" s="5" t="s">
        <v>15322</v>
      </c>
      <c r="H759" s="3" t="s">
        <v>15323</v>
      </c>
      <c r="I759" s="3" t="s">
        <v>15324</v>
      </c>
      <c r="J759" s="5"/>
      <c r="K759" s="7" t="e">
        <v>#N/A</v>
      </c>
      <c r="L759" s="7" t="e">
        <v>#N/A</v>
      </c>
      <c r="M759" s="7" t="e">
        <v>#N/A</v>
      </c>
      <c r="N759" s="7" t="e">
        <v>#N/A</v>
      </c>
      <c r="O759" s="7" t="e">
        <v>#N/A</v>
      </c>
      <c r="P759" s="7" t="e">
        <v>#N/A</v>
      </c>
      <c r="Q759" s="7" t="e">
        <v>#N/A</v>
      </c>
      <c r="R759" s="7" t="e">
        <v>#N/A</v>
      </c>
      <c r="S759" s="7" t="e">
        <v>#N/A</v>
      </c>
      <c r="T759" s="7" t="e">
        <v>#N/A</v>
      </c>
      <c r="U759" s="7" t="e">
        <v>#N/A</v>
      </c>
      <c r="V759" s="7" t="e">
        <v>#N/A</v>
      </c>
      <c r="W759" s="3">
        <v>1</v>
      </c>
      <c r="X759" s="3" t="e">
        <v>#N/A</v>
      </c>
      <c r="Y759" s="7" t="e">
        <v>#N/A</v>
      </c>
      <c r="Z759" s="7">
        <f t="shared" si="89"/>
        <v>1</v>
      </c>
      <c r="AA759" s="7">
        <f t="shared" si="90"/>
        <v>1</v>
      </c>
      <c r="AB759" s="7" t="b">
        <f t="shared" si="91"/>
        <v>0</v>
      </c>
      <c r="AC759" s="7" t="b">
        <f t="shared" si="92"/>
        <v>1</v>
      </c>
      <c r="AD759" s="7" t="b">
        <f t="shared" si="93"/>
        <v>0</v>
      </c>
      <c r="AE759" s="7" t="b">
        <f t="shared" si="94"/>
        <v>1</v>
      </c>
      <c r="AF759" s="7" t="b">
        <f t="shared" si="95"/>
        <v>0</v>
      </c>
      <c r="AH759" t="b">
        <f>AND(Table252102[[#This Row],[Developmental toxicity]:[Reproductive toxicity]])</f>
        <v>0</v>
      </c>
    </row>
    <row r="760" spans="1:34" x14ac:dyDescent="0.25">
      <c r="A760" s="3">
        <f t="shared" si="88"/>
        <v>759</v>
      </c>
      <c r="B760" s="4"/>
      <c r="C760" s="5" t="s">
        <v>20662</v>
      </c>
      <c r="D760" s="3" t="s">
        <v>19336</v>
      </c>
      <c r="E760" s="29" t="s">
        <v>20417</v>
      </c>
      <c r="F760" s="3" t="s">
        <v>20119</v>
      </c>
      <c r="G760" s="5" t="s">
        <v>20120</v>
      </c>
      <c r="H760" s="3" t="s">
        <v>20121</v>
      </c>
      <c r="I760" s="3" t="s">
        <v>20122</v>
      </c>
      <c r="J760" s="5" t="s">
        <v>20</v>
      </c>
      <c r="K760" s="7" t="e">
        <v>#N/A</v>
      </c>
      <c r="L760" s="7" t="e">
        <v>#N/A</v>
      </c>
      <c r="M760" s="7" t="e">
        <v>#N/A</v>
      </c>
      <c r="N760" s="7" t="e">
        <v>#N/A</v>
      </c>
      <c r="O760" s="7" t="e">
        <v>#N/A</v>
      </c>
      <c r="P760" s="7" t="e">
        <v>#N/A</v>
      </c>
      <c r="Q760" s="7" t="e">
        <v>#N/A</v>
      </c>
      <c r="R760" s="7" t="e">
        <v>#N/A</v>
      </c>
      <c r="S760" s="7" t="e">
        <v>#N/A</v>
      </c>
      <c r="T760" s="7" t="e">
        <v>#N/A</v>
      </c>
      <c r="U760" s="7">
        <v>1</v>
      </c>
      <c r="V760" s="7" t="e">
        <v>#N/A</v>
      </c>
      <c r="W760" s="7" t="e">
        <v>#N/A</v>
      </c>
      <c r="X760" s="7">
        <v>1</v>
      </c>
      <c r="Y760" s="7" t="e">
        <v>#N/A</v>
      </c>
      <c r="Z760" s="7">
        <f t="shared" si="89"/>
        <v>1</v>
      </c>
      <c r="AA760" s="7">
        <f t="shared" si="90"/>
        <v>1</v>
      </c>
      <c r="AB760" s="7" t="b">
        <f t="shared" si="91"/>
        <v>1</v>
      </c>
      <c r="AC760" s="7" t="b">
        <f t="shared" si="92"/>
        <v>0</v>
      </c>
      <c r="AD760" s="7" t="b">
        <f t="shared" si="93"/>
        <v>1</v>
      </c>
      <c r="AE760" s="7" t="b">
        <f t="shared" si="94"/>
        <v>0</v>
      </c>
      <c r="AF760" s="7" t="b">
        <f t="shared" si="95"/>
        <v>1</v>
      </c>
      <c r="AH760" t="b">
        <f>AND(Table252102[[#This Row],[Developmental toxicity]:[Reproductive toxicity]])</f>
        <v>0</v>
      </c>
    </row>
    <row r="761" spans="1:34" x14ac:dyDescent="0.25">
      <c r="A761" s="3">
        <f t="shared" si="88"/>
        <v>760</v>
      </c>
      <c r="B761" s="4"/>
      <c r="C761" s="5" t="s">
        <v>11124</v>
      </c>
      <c r="D761" s="3" t="s">
        <v>11123</v>
      </c>
      <c r="E761" s="29" t="s">
        <v>14064</v>
      </c>
      <c r="F761" s="3" t="s">
        <v>14065</v>
      </c>
      <c r="G761" s="5" t="s">
        <v>14066</v>
      </c>
      <c r="H761" s="3" t="s">
        <v>14067</v>
      </c>
      <c r="I761" s="3" t="s">
        <v>14068</v>
      </c>
      <c r="J761" s="5"/>
      <c r="K761" s="7" t="e">
        <v>#N/A</v>
      </c>
      <c r="L761" s="7" t="e">
        <v>#N/A</v>
      </c>
      <c r="M761" s="7" t="e">
        <v>#N/A</v>
      </c>
      <c r="N761" s="7" t="e">
        <v>#N/A</v>
      </c>
      <c r="O761" s="7" t="e">
        <v>#N/A</v>
      </c>
      <c r="P761" s="7" t="e">
        <v>#N/A</v>
      </c>
      <c r="Q761" s="7" t="e">
        <v>#N/A</v>
      </c>
      <c r="R761" s="7" t="e">
        <v>#N/A</v>
      </c>
      <c r="S761" s="7" t="e">
        <v>#N/A</v>
      </c>
      <c r="T761" s="7" t="e">
        <v>#N/A</v>
      </c>
      <c r="U761" s="7" t="e">
        <v>#N/A</v>
      </c>
      <c r="V761" s="7" t="e">
        <v>#N/A</v>
      </c>
      <c r="W761" s="3">
        <v>1</v>
      </c>
      <c r="X761" s="3" t="e">
        <v>#N/A</v>
      </c>
      <c r="Y761" s="7" t="e">
        <v>#N/A</v>
      </c>
      <c r="Z761" s="7">
        <f t="shared" si="89"/>
        <v>1</v>
      </c>
      <c r="AA761" s="7">
        <f t="shared" si="90"/>
        <v>1</v>
      </c>
      <c r="AB761" s="7" t="b">
        <f t="shared" si="91"/>
        <v>0</v>
      </c>
      <c r="AC761" s="7" t="b">
        <f t="shared" si="92"/>
        <v>1</v>
      </c>
      <c r="AD761" s="7" t="b">
        <f t="shared" si="93"/>
        <v>0</v>
      </c>
      <c r="AE761" s="7" t="b">
        <f t="shared" si="94"/>
        <v>1</v>
      </c>
      <c r="AF761" s="7" t="b">
        <f t="shared" si="95"/>
        <v>0</v>
      </c>
      <c r="AH761" t="b">
        <f>AND(Table252102[[#This Row],[Developmental toxicity]:[Reproductive toxicity]])</f>
        <v>0</v>
      </c>
    </row>
    <row r="762" spans="1:34" x14ac:dyDescent="0.25">
      <c r="A762" s="3">
        <f t="shared" si="88"/>
        <v>761</v>
      </c>
      <c r="B762" s="4" t="s">
        <v>1440</v>
      </c>
      <c r="C762" s="5" t="s">
        <v>2644</v>
      </c>
      <c r="D762" s="3" t="s">
        <v>3606</v>
      </c>
      <c r="E762" s="29" t="s">
        <v>7917</v>
      </c>
      <c r="F762" s="3" t="s">
        <v>8756</v>
      </c>
      <c r="G762" s="5" t="s">
        <v>10424</v>
      </c>
      <c r="H762" s="3" t="s">
        <v>10425</v>
      </c>
      <c r="I762" s="3" t="s">
        <v>10426</v>
      </c>
      <c r="J762" s="5"/>
      <c r="K762" s="7" t="e">
        <v>#N/A</v>
      </c>
      <c r="L762" s="7" t="e">
        <v>#N/A</v>
      </c>
      <c r="M762" s="7" t="e">
        <v>#N/A</v>
      </c>
      <c r="N762" s="7" t="e">
        <v>#N/A</v>
      </c>
      <c r="O762" s="7" t="e">
        <v>#N/A</v>
      </c>
      <c r="P762" s="7" t="e">
        <v>#N/A</v>
      </c>
      <c r="Q762" s="7" t="e">
        <v>#N/A</v>
      </c>
      <c r="R762" s="7" t="e">
        <v>#N/A</v>
      </c>
      <c r="S762" s="7" t="e">
        <v>#N/A</v>
      </c>
      <c r="T762" s="7">
        <v>1</v>
      </c>
      <c r="U762" s="7" t="e">
        <v>#N/A</v>
      </c>
      <c r="V762" s="7" t="e">
        <v>#N/A</v>
      </c>
      <c r="W762" s="3">
        <v>1</v>
      </c>
      <c r="X762" s="3">
        <v>1</v>
      </c>
      <c r="Y762" s="7" t="e">
        <v>#N/A</v>
      </c>
      <c r="Z762" s="7">
        <f t="shared" si="89"/>
        <v>1</v>
      </c>
      <c r="AA762" s="7">
        <f t="shared" si="90"/>
        <v>1</v>
      </c>
      <c r="AB762" s="7" t="b">
        <f t="shared" si="91"/>
        <v>1</v>
      </c>
      <c r="AC762" s="7" t="b">
        <f t="shared" si="92"/>
        <v>1</v>
      </c>
      <c r="AD762" s="7" t="b">
        <f t="shared" si="93"/>
        <v>1</v>
      </c>
      <c r="AE762" s="7" t="b">
        <f t="shared" si="94"/>
        <v>1</v>
      </c>
      <c r="AF762" s="7" t="b">
        <f t="shared" si="95"/>
        <v>0</v>
      </c>
      <c r="AH762" t="b">
        <f>AND(Table252102[[#This Row],[Developmental toxicity]:[Reproductive toxicity]])</f>
        <v>1</v>
      </c>
    </row>
    <row r="763" spans="1:34" x14ac:dyDescent="0.25">
      <c r="A763" s="3">
        <f t="shared" si="88"/>
        <v>762</v>
      </c>
      <c r="B763" s="4"/>
      <c r="C763" s="5" t="s">
        <v>20653</v>
      </c>
      <c r="D763" s="3" t="s">
        <v>19327</v>
      </c>
      <c r="E763" s="29" t="s">
        <v>20408</v>
      </c>
      <c r="F763" s="3" t="s">
        <v>20090</v>
      </c>
      <c r="G763" s="5" t="s">
        <v>20091</v>
      </c>
      <c r="H763" s="3" t="s">
        <v>20092</v>
      </c>
      <c r="I763" s="3" t="s">
        <v>20093</v>
      </c>
      <c r="J763" s="5" t="s">
        <v>20</v>
      </c>
      <c r="K763" s="7" t="e">
        <v>#N/A</v>
      </c>
      <c r="L763" s="7" t="e">
        <v>#N/A</v>
      </c>
      <c r="M763" s="7" t="e">
        <v>#N/A</v>
      </c>
      <c r="N763" s="7" t="e">
        <v>#N/A</v>
      </c>
      <c r="O763" s="7" t="e">
        <v>#N/A</v>
      </c>
      <c r="P763" s="7" t="e">
        <v>#N/A</v>
      </c>
      <c r="Q763" s="7" t="e">
        <v>#N/A</v>
      </c>
      <c r="R763" s="7" t="e">
        <v>#N/A</v>
      </c>
      <c r="S763" s="7" t="e">
        <v>#N/A</v>
      </c>
      <c r="T763" s="7" t="e">
        <v>#N/A</v>
      </c>
      <c r="U763" s="7" t="e">
        <v>#N/A</v>
      </c>
      <c r="V763" s="7" t="e">
        <v>#N/A</v>
      </c>
      <c r="W763" s="7" t="e">
        <v>#N/A</v>
      </c>
      <c r="X763" s="7">
        <v>0</v>
      </c>
      <c r="Y763" s="7" t="e">
        <v>#N/A</v>
      </c>
      <c r="Z763" s="7">
        <f t="shared" si="89"/>
        <v>0</v>
      </c>
      <c r="AA763" s="7">
        <f t="shared" si="90"/>
        <v>0</v>
      </c>
      <c r="AB763" s="7" t="b">
        <f t="shared" si="91"/>
        <v>1</v>
      </c>
      <c r="AC763" s="7" t="b">
        <f t="shared" si="92"/>
        <v>0</v>
      </c>
      <c r="AD763" s="7" t="b">
        <f t="shared" si="93"/>
        <v>0</v>
      </c>
      <c r="AE763" s="7" t="b">
        <f t="shared" si="94"/>
        <v>0</v>
      </c>
      <c r="AF763" s="7" t="b">
        <f t="shared" si="95"/>
        <v>0</v>
      </c>
      <c r="AH763" t="b">
        <f>AND(Table252102[[#This Row],[Developmental toxicity]:[Reproductive toxicity]])</f>
        <v>0</v>
      </c>
    </row>
    <row r="764" spans="1:34" x14ac:dyDescent="0.25">
      <c r="A764" s="3">
        <f t="shared" si="88"/>
        <v>763</v>
      </c>
      <c r="B764" s="4">
        <v>642</v>
      </c>
      <c r="C764" s="5" t="s">
        <v>1300</v>
      </c>
      <c r="D764" s="3" t="s">
        <v>5422</v>
      </c>
      <c r="E764" s="29" t="s">
        <v>4993</v>
      </c>
      <c r="F764" s="3" t="s">
        <v>5899</v>
      </c>
      <c r="G764" s="5" t="s">
        <v>1301</v>
      </c>
      <c r="H764" s="3" t="s">
        <v>6930</v>
      </c>
      <c r="I764" s="3" t="s">
        <v>6931</v>
      </c>
      <c r="J764" s="5" t="s">
        <v>1431</v>
      </c>
      <c r="K764" s="7" t="e">
        <v>#N/A</v>
      </c>
      <c r="L764" s="7">
        <v>1</v>
      </c>
      <c r="M764" s="7" t="e">
        <v>#N/A</v>
      </c>
      <c r="N764" s="7" t="e">
        <v>#N/A</v>
      </c>
      <c r="O764" s="7" t="e">
        <v>#N/A</v>
      </c>
      <c r="P764" s="7" t="e">
        <v>#N/A</v>
      </c>
      <c r="Q764" s="7" t="e">
        <v>#N/A</v>
      </c>
      <c r="R764" s="7" t="e">
        <v>#N/A</v>
      </c>
      <c r="S764" s="7" t="e">
        <v>#N/A</v>
      </c>
      <c r="T764" s="7" t="e">
        <v>#N/A</v>
      </c>
      <c r="U764" s="7" t="e">
        <v>#N/A</v>
      </c>
      <c r="V764" s="7" t="e">
        <v>#N/A</v>
      </c>
      <c r="W764" s="7" t="e">
        <v>#N/A</v>
      </c>
      <c r="X764" s="7" t="e">
        <v>#N/A</v>
      </c>
      <c r="Y764" s="7">
        <v>1</v>
      </c>
      <c r="Z764" s="7">
        <f t="shared" si="89"/>
        <v>1</v>
      </c>
      <c r="AA764" s="7">
        <f t="shared" si="90"/>
        <v>1</v>
      </c>
      <c r="AB764" s="7" t="b">
        <f t="shared" si="91"/>
        <v>1</v>
      </c>
      <c r="AC764" s="7" t="b">
        <f t="shared" si="92"/>
        <v>0</v>
      </c>
      <c r="AD764" s="7" t="b">
        <f t="shared" si="93"/>
        <v>0</v>
      </c>
      <c r="AE764" s="7" t="b">
        <f t="shared" si="94"/>
        <v>0</v>
      </c>
      <c r="AF764" s="7" t="b">
        <f t="shared" si="95"/>
        <v>0</v>
      </c>
      <c r="AH764" t="b">
        <f>AND(Table252102[[#This Row],[Developmental toxicity]:[Reproductive toxicity]])</f>
        <v>0</v>
      </c>
    </row>
    <row r="765" spans="1:34" x14ac:dyDescent="0.25">
      <c r="A765" s="3">
        <f t="shared" si="88"/>
        <v>764</v>
      </c>
      <c r="B765" s="4" t="s">
        <v>1440</v>
      </c>
      <c r="C765" s="5" t="s">
        <v>2734</v>
      </c>
      <c r="D765" s="3" t="s">
        <v>3704</v>
      </c>
      <c r="E765" s="29" t="s">
        <v>8004</v>
      </c>
      <c r="F765" s="3" t="s">
        <v>8839</v>
      </c>
      <c r="G765" s="5" t="s">
        <v>10628</v>
      </c>
      <c r="H765" s="3" t="s">
        <v>10629</v>
      </c>
      <c r="I765" s="3" t="s">
        <v>10630</v>
      </c>
      <c r="J765" s="5"/>
      <c r="K765" s="7" t="e">
        <v>#N/A</v>
      </c>
      <c r="L765" s="7" t="e">
        <v>#N/A</v>
      </c>
      <c r="M765" s="7" t="e">
        <v>#N/A</v>
      </c>
      <c r="N765" s="7" t="e">
        <v>#N/A</v>
      </c>
      <c r="O765" s="7" t="e">
        <v>#N/A</v>
      </c>
      <c r="P765" s="7" t="e">
        <v>#N/A</v>
      </c>
      <c r="Q765" s="7" t="e">
        <v>#N/A</v>
      </c>
      <c r="R765" s="7" t="e">
        <v>#N/A</v>
      </c>
      <c r="S765" s="7" t="e">
        <v>#N/A</v>
      </c>
      <c r="T765" s="7">
        <v>1</v>
      </c>
      <c r="U765" s="7" t="e">
        <v>#N/A</v>
      </c>
      <c r="V765" s="7" t="e">
        <v>#N/A</v>
      </c>
      <c r="W765" s="7" t="e">
        <v>#N/A</v>
      </c>
      <c r="X765" s="7" t="e">
        <v>#N/A</v>
      </c>
      <c r="Y765" s="7" t="e">
        <v>#N/A</v>
      </c>
      <c r="Z765" s="7">
        <f t="shared" si="89"/>
        <v>1</v>
      </c>
      <c r="AA765" s="7">
        <f t="shared" si="90"/>
        <v>1</v>
      </c>
      <c r="AB765" s="7" t="b">
        <f t="shared" si="91"/>
        <v>1</v>
      </c>
      <c r="AC765" s="7" t="b">
        <f t="shared" si="92"/>
        <v>0</v>
      </c>
      <c r="AD765" s="7" t="b">
        <f t="shared" si="93"/>
        <v>1</v>
      </c>
      <c r="AE765" s="7" t="b">
        <f t="shared" si="94"/>
        <v>0</v>
      </c>
      <c r="AF765" s="7" t="b">
        <f t="shared" si="95"/>
        <v>0</v>
      </c>
      <c r="AH765" t="b">
        <f>AND(Table252102[[#This Row],[Developmental toxicity]:[Reproductive toxicity]])</f>
        <v>0</v>
      </c>
    </row>
    <row r="766" spans="1:34" x14ac:dyDescent="0.25">
      <c r="A766" s="3">
        <f t="shared" si="88"/>
        <v>765</v>
      </c>
      <c r="B766" s="4" t="s">
        <v>1440</v>
      </c>
      <c r="C766" s="5" t="s">
        <v>2641</v>
      </c>
      <c r="D766" s="3" t="s">
        <v>3602</v>
      </c>
      <c r="E766" s="12" t="s">
        <v>7914</v>
      </c>
      <c r="F766" t="s">
        <v>8753</v>
      </c>
      <c r="G766" s="1" t="s">
        <v>10417</v>
      </c>
      <c r="H766" t="s">
        <v>10418</v>
      </c>
      <c r="I766" t="s">
        <v>10419</v>
      </c>
      <c r="J766" s="5"/>
      <c r="K766" s="7" t="e">
        <v>#N/A</v>
      </c>
      <c r="L766" s="7" t="e">
        <v>#N/A</v>
      </c>
      <c r="M766" s="7" t="e">
        <v>#N/A</v>
      </c>
      <c r="N766" s="7" t="e">
        <v>#N/A</v>
      </c>
      <c r="O766" s="7" t="e">
        <v>#N/A</v>
      </c>
      <c r="P766" s="7" t="e">
        <v>#N/A</v>
      </c>
      <c r="Q766" s="7" t="e">
        <v>#N/A</v>
      </c>
      <c r="R766" s="7" t="e">
        <v>#N/A</v>
      </c>
      <c r="S766" s="7" t="e">
        <v>#N/A</v>
      </c>
      <c r="T766" s="7">
        <v>0</v>
      </c>
      <c r="U766" s="7" t="e">
        <v>#N/A</v>
      </c>
      <c r="V766" s="7" t="e">
        <v>#N/A</v>
      </c>
      <c r="W766" s="3">
        <v>1</v>
      </c>
      <c r="X766" s="3">
        <v>1</v>
      </c>
      <c r="Y766" s="7" t="e">
        <v>#N/A</v>
      </c>
      <c r="Z766" s="7">
        <f t="shared" si="89"/>
        <v>1</v>
      </c>
      <c r="AA766" s="7">
        <f t="shared" si="90"/>
        <v>1</v>
      </c>
      <c r="AB766" s="7" t="b">
        <f t="shared" si="91"/>
        <v>1</v>
      </c>
      <c r="AC766" s="7" t="b">
        <f t="shared" si="92"/>
        <v>1</v>
      </c>
      <c r="AD766" s="7" t="b">
        <f t="shared" si="93"/>
        <v>1</v>
      </c>
      <c r="AE766" s="7" t="b">
        <f t="shared" si="94"/>
        <v>1</v>
      </c>
      <c r="AF766" s="7" t="b">
        <f t="shared" si="95"/>
        <v>0</v>
      </c>
      <c r="AH766" t="b">
        <f>AND(Table252102[[#This Row],[Developmental toxicity]:[Reproductive toxicity]])</f>
        <v>1</v>
      </c>
    </row>
    <row r="767" spans="1:34" x14ac:dyDescent="0.25">
      <c r="A767" s="3">
        <f t="shared" si="88"/>
        <v>766</v>
      </c>
      <c r="B767" s="4"/>
      <c r="C767" s="5" t="s">
        <v>10954</v>
      </c>
      <c r="D767" s="3" t="s">
        <v>10953</v>
      </c>
      <c r="E767" s="29" t="s">
        <v>13764</v>
      </c>
      <c r="F767" s="3" t="s">
        <v>13765</v>
      </c>
      <c r="G767" s="5" t="s">
        <v>13766</v>
      </c>
      <c r="H767" s="3" t="s">
        <v>13767</v>
      </c>
      <c r="I767" s="3" t="s">
        <v>13768</v>
      </c>
      <c r="J767" s="5"/>
      <c r="K767" s="7" t="e">
        <v>#N/A</v>
      </c>
      <c r="L767" s="7" t="e">
        <v>#N/A</v>
      </c>
      <c r="M767" s="7" t="e">
        <v>#N/A</v>
      </c>
      <c r="N767" s="7" t="e">
        <v>#N/A</v>
      </c>
      <c r="O767" s="7" t="e">
        <v>#N/A</v>
      </c>
      <c r="P767" s="7" t="e">
        <v>#N/A</v>
      </c>
      <c r="Q767" s="7" t="e">
        <v>#N/A</v>
      </c>
      <c r="R767" s="7" t="e">
        <v>#N/A</v>
      </c>
      <c r="S767" s="7" t="e">
        <v>#N/A</v>
      </c>
      <c r="T767" s="7" t="e">
        <v>#N/A</v>
      </c>
      <c r="U767" s="7" t="e">
        <v>#N/A</v>
      </c>
      <c r="V767" s="7" t="e">
        <v>#N/A</v>
      </c>
      <c r="W767" s="3">
        <v>1</v>
      </c>
      <c r="X767" s="3" t="e">
        <v>#N/A</v>
      </c>
      <c r="Y767" s="7" t="e">
        <v>#N/A</v>
      </c>
      <c r="Z767" s="7">
        <f t="shared" si="89"/>
        <v>1</v>
      </c>
      <c r="AA767" s="7">
        <f t="shared" si="90"/>
        <v>1</v>
      </c>
      <c r="AB767" s="7" t="b">
        <f t="shared" si="91"/>
        <v>0</v>
      </c>
      <c r="AC767" s="7" t="b">
        <f t="shared" si="92"/>
        <v>1</v>
      </c>
      <c r="AD767" s="7" t="b">
        <f t="shared" si="93"/>
        <v>0</v>
      </c>
      <c r="AE767" s="7" t="b">
        <f t="shared" si="94"/>
        <v>1</v>
      </c>
      <c r="AF767" s="7" t="b">
        <f t="shared" si="95"/>
        <v>0</v>
      </c>
      <c r="AH767" t="b">
        <f>AND(Table252102[[#This Row],[Developmental toxicity]:[Reproductive toxicity]])</f>
        <v>0</v>
      </c>
    </row>
    <row r="768" spans="1:34" x14ac:dyDescent="0.25">
      <c r="A768" s="3">
        <f t="shared" si="88"/>
        <v>767</v>
      </c>
      <c r="B768" s="4" t="s">
        <v>1440</v>
      </c>
      <c r="C768" s="5" t="s">
        <v>2481</v>
      </c>
      <c r="D768" s="3" t="s">
        <v>3419</v>
      </c>
      <c r="E768" s="12" t="s">
        <v>7757</v>
      </c>
      <c r="F768" t="s">
        <v>8596</v>
      </c>
      <c r="G768" s="1" t="s">
        <v>10063</v>
      </c>
      <c r="H768" t="s">
        <v>10063</v>
      </c>
      <c r="I768" t="s">
        <v>10064</v>
      </c>
      <c r="J768" s="5"/>
      <c r="K768" s="7" t="e">
        <v>#N/A</v>
      </c>
      <c r="L768" s="7" t="e">
        <v>#N/A</v>
      </c>
      <c r="M768" s="7" t="e">
        <v>#N/A</v>
      </c>
      <c r="N768" s="7" t="e">
        <v>#N/A</v>
      </c>
      <c r="O768" s="7" t="e">
        <v>#N/A</v>
      </c>
      <c r="P768" s="7" t="e">
        <v>#N/A</v>
      </c>
      <c r="Q768" s="7" t="e">
        <v>#N/A</v>
      </c>
      <c r="R768" s="7" t="e">
        <v>#N/A</v>
      </c>
      <c r="S768" s="7" t="e">
        <v>#N/A</v>
      </c>
      <c r="T768" s="7">
        <v>0</v>
      </c>
      <c r="U768" s="7" t="e">
        <v>#N/A</v>
      </c>
      <c r="V768" s="7" t="e">
        <v>#N/A</v>
      </c>
      <c r="W768" s="7" t="e">
        <v>#N/A</v>
      </c>
      <c r="X768" s="7" t="e">
        <v>#N/A</v>
      </c>
      <c r="Y768" s="7" t="e">
        <v>#N/A</v>
      </c>
      <c r="Z768" s="7">
        <f t="shared" si="89"/>
        <v>0</v>
      </c>
      <c r="AA768" s="7">
        <f t="shared" si="90"/>
        <v>0</v>
      </c>
      <c r="AB768" s="7" t="b">
        <f t="shared" si="91"/>
        <v>1</v>
      </c>
      <c r="AC768" s="7" t="b">
        <f t="shared" si="92"/>
        <v>0</v>
      </c>
      <c r="AD768" s="7" t="b">
        <f t="shared" si="93"/>
        <v>1</v>
      </c>
      <c r="AE768" s="7" t="b">
        <f t="shared" si="94"/>
        <v>0</v>
      </c>
      <c r="AF768" s="7" t="b">
        <f t="shared" si="95"/>
        <v>0</v>
      </c>
      <c r="AH768" t="b">
        <f>AND(Table252102[[#This Row],[Developmental toxicity]:[Reproductive toxicity]])</f>
        <v>0</v>
      </c>
    </row>
    <row r="769" spans="1:34" x14ac:dyDescent="0.25">
      <c r="A769" s="3">
        <f t="shared" ref="A769:A832" si="96">ROW(A768)</f>
        <v>768</v>
      </c>
      <c r="B769" s="4"/>
      <c r="C769" s="1" t="s">
        <v>21256</v>
      </c>
      <c r="D769" s="3" t="s">
        <v>20860</v>
      </c>
      <c r="E769" s="94" t="s">
        <v>21058</v>
      </c>
      <c r="F769" t="s">
        <v>21834</v>
      </c>
      <c r="G769" s="1" t="s">
        <v>21835</v>
      </c>
      <c r="H769" t="s">
        <v>21836</v>
      </c>
      <c r="I769" t="s">
        <v>21837</v>
      </c>
      <c r="J769" s="5"/>
      <c r="K769" s="7" t="e">
        <v>#N/A</v>
      </c>
      <c r="L769" s="7" t="e">
        <v>#N/A</v>
      </c>
      <c r="M769" s="7" t="e">
        <v>#N/A</v>
      </c>
      <c r="N769" s="7" t="e">
        <v>#N/A</v>
      </c>
      <c r="O769" s="7" t="e">
        <v>#N/A</v>
      </c>
      <c r="P769" s="7" t="e">
        <v>#N/A</v>
      </c>
      <c r="Q769" s="7" t="e">
        <v>#N/A</v>
      </c>
      <c r="R769" s="7" t="e">
        <v>#N/A</v>
      </c>
      <c r="S769" s="7" t="e">
        <v>#N/A</v>
      </c>
      <c r="T769" s="7" t="e">
        <v>#N/A</v>
      </c>
      <c r="U769" s="7" t="e">
        <v>#N/A</v>
      </c>
      <c r="V769" s="7" t="e">
        <v>#N/A</v>
      </c>
      <c r="W769" s="7" t="e">
        <v>#N/A</v>
      </c>
      <c r="X769" s="7" t="e">
        <v>#N/A</v>
      </c>
      <c r="Y769" s="7">
        <v>1</v>
      </c>
      <c r="Z769" s="7">
        <f t="shared" ref="Z769:Z832" si="97">IF(COUNTIF(K769:Y769,1)&gt;0,1,0)</f>
        <v>1</v>
      </c>
      <c r="AA769" s="7">
        <f t="shared" ref="AA769:AA832" si="98">IF(COUNTIF(K769:Y769,1)&gt;COUNTIF(K769:Y769,0),1,0)</f>
        <v>1</v>
      </c>
      <c r="AB769" s="7" t="b">
        <f t="shared" ref="AB769:AB832" si="99">OR(IF(COUNT(K769)&gt;0,TRUE,FALSE),IF(COUNT(M769)&gt;0,TRUE,FALSE),IF(COUNT(T769:V769)&gt;0,TRUE,FALSE),IF(COUNT(X769:Y769)&gt;0,TRUE,FALSE))</f>
        <v>1</v>
      </c>
      <c r="AC769" s="7" t="b">
        <f t="shared" ref="AC769:AC832" si="100">OR(IF(COUNT(N769:S769)&gt;0,TRUE,FALSE),IF(COUNT(W769)&gt;0,TRUE,FALSE))</f>
        <v>0</v>
      </c>
      <c r="AD769" s="7" t="b">
        <f t="shared" ref="AD769:AD832" si="101">OR(IF(COUNT(T769:V769)&gt;0,TRUE,FALSE),IF(COUNT(P769:S769)&gt;0,TRUE,FALSE))</f>
        <v>0</v>
      </c>
      <c r="AE769" s="7" t="b">
        <f t="shared" ref="AE769:AE832" si="102">OR(IF(COUNT(K769)&gt;0,TRUE,FALSE),,IF(COUNT(W769)&gt;0,TRUE,FALSE),IF(COUNT(M769:O769)&gt;0,TRUE,FALSE))</f>
        <v>0</v>
      </c>
      <c r="AF769" s="7" t="b">
        <f t="shared" ref="AF769:AF832" si="103">OR(IF(COUNT(U769:V769)&gt;0,TRUE,FALSE),IF(COUNT(M769)&gt;0,TRUE,FALSE),IF(COUNT(N769:S769)&gt;0,TRUE,FALSE))</f>
        <v>0</v>
      </c>
      <c r="AH769" t="b">
        <f>AND(Table252102[[#This Row],[Developmental toxicity]:[Reproductive toxicity]])</f>
        <v>0</v>
      </c>
    </row>
    <row r="770" spans="1:34" x14ac:dyDescent="0.25">
      <c r="A770" s="3">
        <f t="shared" si="96"/>
        <v>769</v>
      </c>
      <c r="B770" s="4"/>
      <c r="C770" s="5" t="s">
        <v>11522</v>
      </c>
      <c r="D770" s="3" t="s">
        <v>11521</v>
      </c>
      <c r="E770" s="29" t="s">
        <v>14816</v>
      </c>
      <c r="F770" s="3" t="s">
        <v>14817</v>
      </c>
      <c r="G770" s="5" t="s">
        <v>14818</v>
      </c>
      <c r="H770" s="3" t="s">
        <v>14818</v>
      </c>
      <c r="I770" s="3" t="s">
        <v>14819</v>
      </c>
      <c r="J770" s="5"/>
      <c r="K770" s="7" t="e">
        <v>#N/A</v>
      </c>
      <c r="L770" s="7" t="e">
        <v>#N/A</v>
      </c>
      <c r="M770" s="7" t="e">
        <v>#N/A</v>
      </c>
      <c r="N770" s="7" t="e">
        <v>#N/A</v>
      </c>
      <c r="O770" s="7" t="e">
        <v>#N/A</v>
      </c>
      <c r="P770" s="7" t="e">
        <v>#N/A</v>
      </c>
      <c r="Q770" s="7" t="e">
        <v>#N/A</v>
      </c>
      <c r="R770" s="7" t="e">
        <v>#N/A</v>
      </c>
      <c r="S770" s="7" t="e">
        <v>#N/A</v>
      </c>
      <c r="T770" s="7" t="e">
        <v>#N/A</v>
      </c>
      <c r="U770" s="7" t="e">
        <v>#N/A</v>
      </c>
      <c r="V770" s="7" t="e">
        <v>#N/A</v>
      </c>
      <c r="W770" s="3">
        <v>1</v>
      </c>
      <c r="X770" s="3" t="e">
        <v>#N/A</v>
      </c>
      <c r="Y770" s="7" t="e">
        <v>#N/A</v>
      </c>
      <c r="Z770" s="7">
        <f t="shared" si="97"/>
        <v>1</v>
      </c>
      <c r="AA770" s="7">
        <f t="shared" si="98"/>
        <v>1</v>
      </c>
      <c r="AB770" s="7" t="b">
        <f t="shared" si="99"/>
        <v>0</v>
      </c>
      <c r="AC770" s="7" t="b">
        <f t="shared" si="100"/>
        <v>1</v>
      </c>
      <c r="AD770" s="7" t="b">
        <f t="shared" si="101"/>
        <v>0</v>
      </c>
      <c r="AE770" s="7" t="b">
        <f t="shared" si="102"/>
        <v>1</v>
      </c>
      <c r="AF770" s="7" t="b">
        <f t="shared" si="103"/>
        <v>0</v>
      </c>
      <c r="AH770" t="b">
        <f>AND(Table252102[[#This Row],[Developmental toxicity]:[Reproductive toxicity]])</f>
        <v>0</v>
      </c>
    </row>
    <row r="771" spans="1:34" x14ac:dyDescent="0.25">
      <c r="A771" s="3">
        <f t="shared" si="96"/>
        <v>770</v>
      </c>
      <c r="B771" s="4">
        <v>115</v>
      </c>
      <c r="C771" s="5" t="s">
        <v>491</v>
      </c>
      <c r="D771" s="3" t="s">
        <v>5124</v>
      </c>
      <c r="E771" s="29" t="s">
        <v>4625</v>
      </c>
      <c r="F771" s="3" t="s">
        <v>5549</v>
      </c>
      <c r="G771" s="5" t="s">
        <v>492</v>
      </c>
      <c r="H771" s="3" t="s">
        <v>6039</v>
      </c>
      <c r="I771" s="3" t="s">
        <v>6445</v>
      </c>
      <c r="J771" s="5" t="s">
        <v>1431</v>
      </c>
      <c r="K771" s="7" t="e">
        <v>#N/A</v>
      </c>
      <c r="L771" s="7">
        <v>1</v>
      </c>
      <c r="M771" s="7" t="e">
        <v>#N/A</v>
      </c>
      <c r="N771" s="7" t="e">
        <v>#N/A</v>
      </c>
      <c r="O771" s="7" t="e">
        <v>#N/A</v>
      </c>
      <c r="P771" s="7" t="e">
        <v>#N/A</v>
      </c>
      <c r="Q771" s="7" t="e">
        <v>#N/A</v>
      </c>
      <c r="R771" s="7" t="e">
        <v>#N/A</v>
      </c>
      <c r="S771" s="7" t="e">
        <v>#N/A</v>
      </c>
      <c r="T771" s="7" t="e">
        <v>#N/A</v>
      </c>
      <c r="U771" s="7" t="e">
        <v>#N/A</v>
      </c>
      <c r="V771" s="7" t="e">
        <v>#N/A</v>
      </c>
      <c r="W771" s="7" t="e">
        <v>#N/A</v>
      </c>
      <c r="X771" s="7" t="e">
        <v>#N/A</v>
      </c>
      <c r="Y771" s="7">
        <v>1</v>
      </c>
      <c r="Z771" s="7">
        <f t="shared" si="97"/>
        <v>1</v>
      </c>
      <c r="AA771" s="7">
        <f t="shared" si="98"/>
        <v>1</v>
      </c>
      <c r="AB771" s="7" t="b">
        <f t="shared" si="99"/>
        <v>1</v>
      </c>
      <c r="AC771" s="7" t="b">
        <f t="shared" si="100"/>
        <v>0</v>
      </c>
      <c r="AD771" s="7" t="b">
        <f t="shared" si="101"/>
        <v>0</v>
      </c>
      <c r="AE771" s="7" t="b">
        <f t="shared" si="102"/>
        <v>0</v>
      </c>
      <c r="AF771" s="7" t="b">
        <f t="shared" si="103"/>
        <v>0</v>
      </c>
      <c r="AH771" t="b">
        <f>AND(Table252102[[#This Row],[Developmental toxicity]:[Reproductive toxicity]])</f>
        <v>0</v>
      </c>
    </row>
    <row r="772" spans="1:34" x14ac:dyDescent="0.25">
      <c r="A772" s="3">
        <f t="shared" si="96"/>
        <v>771</v>
      </c>
      <c r="B772" s="4">
        <v>13691</v>
      </c>
      <c r="C772" s="5" t="s">
        <v>4143</v>
      </c>
      <c r="D772" s="3" t="s">
        <v>191</v>
      </c>
      <c r="E772" s="29" t="s">
        <v>4035</v>
      </c>
      <c r="F772" s="3" t="s">
        <v>3870</v>
      </c>
      <c r="G772" s="5" t="s">
        <v>192</v>
      </c>
      <c r="H772" s="3" t="s">
        <v>4384</v>
      </c>
      <c r="I772" s="3" t="s">
        <v>4385</v>
      </c>
      <c r="J772" s="5" t="s">
        <v>20</v>
      </c>
      <c r="K772" s="7">
        <v>1</v>
      </c>
      <c r="L772" s="7" t="e">
        <v>#N/A</v>
      </c>
      <c r="M772" s="7" t="e">
        <v>#N/A</v>
      </c>
      <c r="N772" s="7" t="e">
        <v>#N/A</v>
      </c>
      <c r="O772" s="7" t="e">
        <v>#N/A</v>
      </c>
      <c r="P772" s="7" t="e">
        <v>#N/A</v>
      </c>
      <c r="Q772" s="7" t="e">
        <v>#N/A</v>
      </c>
      <c r="R772" s="7" t="e">
        <v>#N/A</v>
      </c>
      <c r="S772" s="7" t="e">
        <v>#N/A</v>
      </c>
      <c r="T772" s="7" t="e">
        <v>#N/A</v>
      </c>
      <c r="U772" s="7" t="e">
        <v>#N/A</v>
      </c>
      <c r="V772" s="7" t="e">
        <v>#N/A</v>
      </c>
      <c r="W772" s="7" t="e">
        <v>#N/A</v>
      </c>
      <c r="X772" s="7" t="e">
        <v>#N/A</v>
      </c>
      <c r="Y772" s="7" t="e">
        <v>#N/A</v>
      </c>
      <c r="Z772" s="7">
        <f t="shared" si="97"/>
        <v>1</v>
      </c>
      <c r="AA772" s="7">
        <f t="shared" si="98"/>
        <v>1</v>
      </c>
      <c r="AB772" s="7" t="b">
        <f t="shared" si="99"/>
        <v>1</v>
      </c>
      <c r="AC772" s="7" t="b">
        <f t="shared" si="100"/>
        <v>0</v>
      </c>
      <c r="AD772" s="7" t="b">
        <f t="shared" si="101"/>
        <v>0</v>
      </c>
      <c r="AE772" s="7" t="b">
        <f t="shared" si="102"/>
        <v>1</v>
      </c>
      <c r="AF772" s="7" t="b">
        <f t="shared" si="103"/>
        <v>0</v>
      </c>
      <c r="AH772" t="b">
        <f>AND(Table252102[[#This Row],[Developmental toxicity]:[Reproductive toxicity]])</f>
        <v>0</v>
      </c>
    </row>
    <row r="773" spans="1:34" x14ac:dyDescent="0.25">
      <c r="A773" s="3">
        <f t="shared" si="96"/>
        <v>772</v>
      </c>
      <c r="B773" s="4" t="s">
        <v>1440</v>
      </c>
      <c r="C773" s="20" t="s">
        <v>1812</v>
      </c>
      <c r="D773" s="22" t="s">
        <v>1813</v>
      </c>
      <c r="E773" s="29" t="s">
        <v>7077</v>
      </c>
      <c r="F773" s="22" t="s">
        <v>1857</v>
      </c>
      <c r="G773" s="20" t="s">
        <v>1856</v>
      </c>
      <c r="H773" s="3" t="s">
        <v>1856</v>
      </c>
      <c r="I773" s="3" t="s">
        <v>7185</v>
      </c>
      <c r="J773" s="5" t="s">
        <v>1876</v>
      </c>
      <c r="K773" s="7" t="e">
        <v>#N/A</v>
      </c>
      <c r="L773" s="7" t="e">
        <v>#N/A</v>
      </c>
      <c r="M773" s="7" t="e">
        <v>#N/A</v>
      </c>
      <c r="N773" s="7" t="e">
        <v>#N/A</v>
      </c>
      <c r="O773" s="7" t="e">
        <v>#N/A</v>
      </c>
      <c r="P773" s="7" t="e">
        <v>#N/A</v>
      </c>
      <c r="Q773" s="7" t="e">
        <v>#N/A</v>
      </c>
      <c r="R773" s="7">
        <v>0</v>
      </c>
      <c r="S773" s="7">
        <v>0</v>
      </c>
      <c r="T773" s="7">
        <v>1</v>
      </c>
      <c r="U773" s="7" t="e">
        <v>#N/A</v>
      </c>
      <c r="V773" s="7" t="e">
        <v>#N/A</v>
      </c>
      <c r="W773" s="7" t="e">
        <v>#N/A</v>
      </c>
      <c r="X773" s="7" t="e">
        <v>#N/A</v>
      </c>
      <c r="Y773" s="7" t="e">
        <v>#N/A</v>
      </c>
      <c r="Z773" s="7">
        <f t="shared" si="97"/>
        <v>1</v>
      </c>
      <c r="AA773" s="7">
        <f t="shared" si="98"/>
        <v>0</v>
      </c>
      <c r="AB773" s="7" t="b">
        <f t="shared" si="99"/>
        <v>1</v>
      </c>
      <c r="AC773" s="7" t="b">
        <f t="shared" si="100"/>
        <v>1</v>
      </c>
      <c r="AD773" s="7" t="b">
        <f t="shared" si="101"/>
        <v>1</v>
      </c>
      <c r="AE773" s="7" t="b">
        <f t="shared" si="102"/>
        <v>0</v>
      </c>
      <c r="AF773" s="7" t="b">
        <f t="shared" si="103"/>
        <v>1</v>
      </c>
      <c r="AH773" t="b">
        <f>AND(Table252102[[#This Row],[Developmental toxicity]:[Reproductive toxicity]])</f>
        <v>1</v>
      </c>
    </row>
    <row r="774" spans="1:34" x14ac:dyDescent="0.25">
      <c r="A774" s="3">
        <f t="shared" si="96"/>
        <v>773</v>
      </c>
      <c r="B774" s="4">
        <v>116</v>
      </c>
      <c r="C774" s="5" t="s">
        <v>493</v>
      </c>
      <c r="D774" s="3" t="s">
        <v>5125</v>
      </c>
      <c r="E774" s="29" t="s">
        <v>4626</v>
      </c>
      <c r="F774" s="3" t="s">
        <v>5550</v>
      </c>
      <c r="G774" s="5" t="s">
        <v>494</v>
      </c>
      <c r="H774" s="3" t="s">
        <v>6040</v>
      </c>
      <c r="I774" s="3" t="s">
        <v>6446</v>
      </c>
      <c r="J774" s="5" t="s">
        <v>1431</v>
      </c>
      <c r="K774" s="7" t="e">
        <v>#N/A</v>
      </c>
      <c r="L774" s="7">
        <v>1</v>
      </c>
      <c r="M774" s="7" t="e">
        <v>#N/A</v>
      </c>
      <c r="N774" s="7" t="e">
        <v>#N/A</v>
      </c>
      <c r="O774" s="7" t="e">
        <v>#N/A</v>
      </c>
      <c r="P774" s="7" t="e">
        <v>#N/A</v>
      </c>
      <c r="Q774" s="7" t="e">
        <v>#N/A</v>
      </c>
      <c r="R774" s="7" t="e">
        <v>#N/A</v>
      </c>
      <c r="S774" s="7" t="e">
        <v>#N/A</v>
      </c>
      <c r="T774" s="7" t="e">
        <v>#N/A</v>
      </c>
      <c r="U774" s="7" t="e">
        <v>#N/A</v>
      </c>
      <c r="V774" s="7" t="e">
        <v>#N/A</v>
      </c>
      <c r="W774" s="7" t="e">
        <v>#N/A</v>
      </c>
      <c r="X774" s="7" t="e">
        <v>#N/A</v>
      </c>
      <c r="Y774" s="7">
        <v>1</v>
      </c>
      <c r="Z774" s="7">
        <f t="shared" si="97"/>
        <v>1</v>
      </c>
      <c r="AA774" s="7">
        <f t="shared" si="98"/>
        <v>1</v>
      </c>
      <c r="AB774" s="7" t="b">
        <f t="shared" si="99"/>
        <v>1</v>
      </c>
      <c r="AC774" s="7" t="b">
        <f t="shared" si="100"/>
        <v>0</v>
      </c>
      <c r="AD774" s="7" t="b">
        <f t="shared" si="101"/>
        <v>0</v>
      </c>
      <c r="AE774" s="7" t="b">
        <f t="shared" si="102"/>
        <v>0</v>
      </c>
      <c r="AF774" s="7" t="b">
        <f t="shared" si="103"/>
        <v>0</v>
      </c>
      <c r="AH774" t="b">
        <f>AND(Table252102[[#This Row],[Developmental toxicity]:[Reproductive toxicity]])</f>
        <v>0</v>
      </c>
    </row>
    <row r="775" spans="1:34" x14ac:dyDescent="0.25">
      <c r="A775" s="3">
        <f t="shared" si="96"/>
        <v>774</v>
      </c>
      <c r="B775" s="4"/>
      <c r="C775" s="1" t="s">
        <v>21239</v>
      </c>
      <c r="D775" s="3" t="s">
        <v>20843</v>
      </c>
      <c r="E775" s="94" t="s">
        <v>21041</v>
      </c>
      <c r="F775" t="s">
        <v>21780</v>
      </c>
      <c r="G775" s="1" t="s">
        <v>21781</v>
      </c>
      <c r="H775" t="s">
        <v>21781</v>
      </c>
      <c r="I775" t="s">
        <v>21782</v>
      </c>
      <c r="J775" s="5"/>
      <c r="K775" s="7" t="e">
        <v>#N/A</v>
      </c>
      <c r="L775" s="7" t="e">
        <v>#N/A</v>
      </c>
      <c r="M775" s="7" t="e">
        <v>#N/A</v>
      </c>
      <c r="N775" s="7" t="e">
        <v>#N/A</v>
      </c>
      <c r="O775" s="7" t="e">
        <v>#N/A</v>
      </c>
      <c r="P775" s="7" t="e">
        <v>#N/A</v>
      </c>
      <c r="Q775" s="7" t="e">
        <v>#N/A</v>
      </c>
      <c r="R775" s="7" t="e">
        <v>#N/A</v>
      </c>
      <c r="S775" s="7" t="e">
        <v>#N/A</v>
      </c>
      <c r="T775" s="7" t="e">
        <v>#N/A</v>
      </c>
      <c r="U775" s="7" t="e">
        <v>#N/A</v>
      </c>
      <c r="V775" s="7" t="e">
        <v>#N/A</v>
      </c>
      <c r="W775" s="7" t="e">
        <v>#N/A</v>
      </c>
      <c r="X775" s="7" t="e">
        <v>#N/A</v>
      </c>
      <c r="Y775" s="7">
        <v>1</v>
      </c>
      <c r="Z775" s="7">
        <f t="shared" si="97"/>
        <v>1</v>
      </c>
      <c r="AA775" s="7">
        <f t="shared" si="98"/>
        <v>1</v>
      </c>
      <c r="AB775" s="7" t="b">
        <f t="shared" si="99"/>
        <v>1</v>
      </c>
      <c r="AC775" s="7" t="b">
        <f t="shared" si="100"/>
        <v>0</v>
      </c>
      <c r="AD775" s="7" t="b">
        <f t="shared" si="101"/>
        <v>0</v>
      </c>
      <c r="AE775" s="7" t="b">
        <f t="shared" si="102"/>
        <v>0</v>
      </c>
      <c r="AF775" s="7" t="b">
        <f t="shared" si="103"/>
        <v>0</v>
      </c>
      <c r="AH775" t="b">
        <f>AND(Table252102[[#This Row],[Developmental toxicity]:[Reproductive toxicity]])</f>
        <v>0</v>
      </c>
    </row>
    <row r="776" spans="1:34" x14ac:dyDescent="0.25">
      <c r="A776" s="3">
        <f t="shared" si="96"/>
        <v>775</v>
      </c>
      <c r="B776" s="4"/>
      <c r="C776" s="1" t="s">
        <v>21237</v>
      </c>
      <c r="D776" s="3" t="s">
        <v>20841</v>
      </c>
      <c r="E776" s="94" t="s">
        <v>21039</v>
      </c>
      <c r="F776" t="s">
        <v>21773</v>
      </c>
      <c r="G776" s="1" t="s">
        <v>21774</v>
      </c>
      <c r="H776" t="s">
        <v>21774</v>
      </c>
      <c r="I776" t="s">
        <v>21775</v>
      </c>
      <c r="J776" s="5"/>
      <c r="K776" s="7" t="e">
        <v>#N/A</v>
      </c>
      <c r="L776" s="7" t="e">
        <v>#N/A</v>
      </c>
      <c r="M776" s="7" t="e">
        <v>#N/A</v>
      </c>
      <c r="N776" s="7" t="e">
        <v>#N/A</v>
      </c>
      <c r="O776" s="7" t="e">
        <v>#N/A</v>
      </c>
      <c r="P776" s="7" t="e">
        <v>#N/A</v>
      </c>
      <c r="Q776" s="7" t="e">
        <v>#N/A</v>
      </c>
      <c r="R776" s="7" t="e">
        <v>#N/A</v>
      </c>
      <c r="S776" s="7" t="e">
        <v>#N/A</v>
      </c>
      <c r="T776" s="7" t="e">
        <v>#N/A</v>
      </c>
      <c r="U776" s="7" t="e">
        <v>#N/A</v>
      </c>
      <c r="V776" s="7" t="e">
        <v>#N/A</v>
      </c>
      <c r="W776" s="7" t="e">
        <v>#N/A</v>
      </c>
      <c r="X776" s="7" t="e">
        <v>#N/A</v>
      </c>
      <c r="Y776" s="7">
        <v>1</v>
      </c>
      <c r="Z776" s="7">
        <f t="shared" si="97"/>
        <v>1</v>
      </c>
      <c r="AA776" s="7">
        <f t="shared" si="98"/>
        <v>1</v>
      </c>
      <c r="AB776" s="7" t="b">
        <f t="shared" si="99"/>
        <v>1</v>
      </c>
      <c r="AC776" s="7" t="b">
        <f t="shared" si="100"/>
        <v>0</v>
      </c>
      <c r="AD776" s="7" t="b">
        <f t="shared" si="101"/>
        <v>0</v>
      </c>
      <c r="AE776" s="7" t="b">
        <f t="shared" si="102"/>
        <v>0</v>
      </c>
      <c r="AF776" s="7" t="b">
        <f t="shared" si="103"/>
        <v>0</v>
      </c>
      <c r="AH776" t="b">
        <f>AND(Table252102[[#This Row],[Developmental toxicity]:[Reproductive toxicity]])</f>
        <v>0</v>
      </c>
    </row>
    <row r="777" spans="1:34" x14ac:dyDescent="0.25">
      <c r="A777" s="3">
        <f t="shared" si="96"/>
        <v>776</v>
      </c>
      <c r="B777" s="4"/>
      <c r="C777" s="1" t="s">
        <v>21261</v>
      </c>
      <c r="D777" s="3" t="s">
        <v>20865</v>
      </c>
      <c r="E777" s="94" t="s">
        <v>21063</v>
      </c>
      <c r="F777" t="s">
        <v>21850</v>
      </c>
      <c r="G777" s="1" t="s">
        <v>21851</v>
      </c>
      <c r="H777" t="s">
        <v>21851</v>
      </c>
      <c r="I777" t="s">
        <v>21852</v>
      </c>
      <c r="J777" s="5"/>
      <c r="K777" s="7" t="e">
        <v>#N/A</v>
      </c>
      <c r="L777" s="7" t="e">
        <v>#N/A</v>
      </c>
      <c r="M777" s="7" t="e">
        <v>#N/A</v>
      </c>
      <c r="N777" s="7" t="e">
        <v>#N/A</v>
      </c>
      <c r="O777" s="7" t="e">
        <v>#N/A</v>
      </c>
      <c r="P777" s="7" t="e">
        <v>#N/A</v>
      </c>
      <c r="Q777" s="7" t="e">
        <v>#N/A</v>
      </c>
      <c r="R777" s="7" t="e">
        <v>#N/A</v>
      </c>
      <c r="S777" s="7" t="e">
        <v>#N/A</v>
      </c>
      <c r="T777" s="7" t="e">
        <v>#N/A</v>
      </c>
      <c r="U777" s="7" t="e">
        <v>#N/A</v>
      </c>
      <c r="V777" s="7" t="e">
        <v>#N/A</v>
      </c>
      <c r="W777" s="7" t="e">
        <v>#N/A</v>
      </c>
      <c r="X777" s="7" t="e">
        <v>#N/A</v>
      </c>
      <c r="Y777" s="7">
        <v>0</v>
      </c>
      <c r="Z777" s="7">
        <f t="shared" si="97"/>
        <v>0</v>
      </c>
      <c r="AA777" s="7">
        <f t="shared" si="98"/>
        <v>0</v>
      </c>
      <c r="AB777" s="7" t="b">
        <f t="shared" si="99"/>
        <v>1</v>
      </c>
      <c r="AC777" s="7" t="b">
        <f t="shared" si="100"/>
        <v>0</v>
      </c>
      <c r="AD777" s="7" t="b">
        <f t="shared" si="101"/>
        <v>0</v>
      </c>
      <c r="AE777" s="7" t="b">
        <f t="shared" si="102"/>
        <v>0</v>
      </c>
      <c r="AF777" s="7" t="b">
        <f t="shared" si="103"/>
        <v>0</v>
      </c>
      <c r="AH777" t="b">
        <f>AND(Table252102[[#This Row],[Developmental toxicity]:[Reproductive toxicity]])</f>
        <v>0</v>
      </c>
    </row>
    <row r="778" spans="1:34" x14ac:dyDescent="0.25">
      <c r="A778" s="3">
        <f t="shared" si="96"/>
        <v>777</v>
      </c>
      <c r="B778" s="4" t="s">
        <v>1440</v>
      </c>
      <c r="C778" s="5" t="s">
        <v>2558</v>
      </c>
      <c r="D778" s="3" t="s">
        <v>3511</v>
      </c>
      <c r="E778" s="12" t="s">
        <v>7831</v>
      </c>
      <c r="F778" t="s">
        <v>8670</v>
      </c>
      <c r="G778" s="1" t="s">
        <v>10221</v>
      </c>
      <c r="H778" t="s">
        <v>10221</v>
      </c>
      <c r="I778" t="s">
        <v>10222</v>
      </c>
      <c r="J778" s="5"/>
      <c r="K778" s="7" t="e">
        <v>#N/A</v>
      </c>
      <c r="L778" s="7" t="e">
        <v>#N/A</v>
      </c>
      <c r="M778" s="7" t="e">
        <v>#N/A</v>
      </c>
      <c r="N778" s="7" t="e">
        <v>#N/A</v>
      </c>
      <c r="O778" s="7" t="e">
        <v>#N/A</v>
      </c>
      <c r="P778" s="7" t="e">
        <v>#N/A</v>
      </c>
      <c r="Q778" s="7" t="e">
        <v>#N/A</v>
      </c>
      <c r="R778" s="7" t="e">
        <v>#N/A</v>
      </c>
      <c r="S778" s="7" t="e">
        <v>#N/A</v>
      </c>
      <c r="T778" s="7">
        <v>0</v>
      </c>
      <c r="U778" s="7" t="e">
        <v>#N/A</v>
      </c>
      <c r="V778" s="7" t="e">
        <v>#N/A</v>
      </c>
      <c r="W778" s="7" t="e">
        <v>#N/A</v>
      </c>
      <c r="X778" s="7" t="e">
        <v>#N/A</v>
      </c>
      <c r="Y778" s="7" t="e">
        <v>#N/A</v>
      </c>
      <c r="Z778" s="7">
        <f t="shared" si="97"/>
        <v>0</v>
      </c>
      <c r="AA778" s="7">
        <f t="shared" si="98"/>
        <v>0</v>
      </c>
      <c r="AB778" s="7" t="b">
        <f t="shared" si="99"/>
        <v>1</v>
      </c>
      <c r="AC778" s="7" t="b">
        <f t="shared" si="100"/>
        <v>0</v>
      </c>
      <c r="AD778" s="7" t="b">
        <f t="shared" si="101"/>
        <v>1</v>
      </c>
      <c r="AE778" s="7" t="b">
        <f t="shared" si="102"/>
        <v>0</v>
      </c>
      <c r="AF778" s="7" t="b">
        <f t="shared" si="103"/>
        <v>0</v>
      </c>
      <c r="AH778" t="b">
        <f>AND(Table252102[[#This Row],[Developmental toxicity]:[Reproductive toxicity]])</f>
        <v>0</v>
      </c>
    </row>
    <row r="779" spans="1:34" x14ac:dyDescent="0.25">
      <c r="A779" s="3">
        <f t="shared" si="96"/>
        <v>778</v>
      </c>
      <c r="B779" s="4">
        <v>114</v>
      </c>
      <c r="C779" s="5" t="s">
        <v>489</v>
      </c>
      <c r="D779" s="3" t="s">
        <v>5123</v>
      </c>
      <c r="E779" s="29" t="s">
        <v>4624</v>
      </c>
      <c r="F779" s="3" t="s">
        <v>5548</v>
      </c>
      <c r="G779" s="5" t="s">
        <v>490</v>
      </c>
      <c r="H779" s="3" t="s">
        <v>6038</v>
      </c>
      <c r="I779" s="3" t="s">
        <v>6444</v>
      </c>
      <c r="J779" s="5" t="s">
        <v>1431</v>
      </c>
      <c r="K779" s="7" t="e">
        <v>#N/A</v>
      </c>
      <c r="L779" s="7">
        <v>1</v>
      </c>
      <c r="M779" s="7" t="e">
        <v>#N/A</v>
      </c>
      <c r="N779" s="7" t="e">
        <v>#N/A</v>
      </c>
      <c r="O779" s="7" t="e">
        <v>#N/A</v>
      </c>
      <c r="P779" s="7" t="e">
        <v>#N/A</v>
      </c>
      <c r="Q779" s="7" t="e">
        <v>#N/A</v>
      </c>
      <c r="R779" s="7" t="e">
        <v>#N/A</v>
      </c>
      <c r="S779" s="7" t="e">
        <v>#N/A</v>
      </c>
      <c r="T779" s="7" t="e">
        <v>#N/A</v>
      </c>
      <c r="U779" s="7" t="e">
        <v>#N/A</v>
      </c>
      <c r="V779" s="7" t="e">
        <v>#N/A</v>
      </c>
      <c r="W779" s="7" t="e">
        <v>#N/A</v>
      </c>
      <c r="X779" s="7" t="e">
        <v>#N/A</v>
      </c>
      <c r="Y779" s="7">
        <v>1</v>
      </c>
      <c r="Z779" s="7">
        <f t="shared" si="97"/>
        <v>1</v>
      </c>
      <c r="AA779" s="7">
        <f t="shared" si="98"/>
        <v>1</v>
      </c>
      <c r="AB779" s="7" t="b">
        <f t="shared" si="99"/>
        <v>1</v>
      </c>
      <c r="AC779" s="7" t="b">
        <f t="shared" si="100"/>
        <v>0</v>
      </c>
      <c r="AD779" s="7" t="b">
        <f t="shared" si="101"/>
        <v>0</v>
      </c>
      <c r="AE779" s="7" t="b">
        <f t="shared" si="102"/>
        <v>0</v>
      </c>
      <c r="AF779" s="7" t="b">
        <f t="shared" si="103"/>
        <v>0</v>
      </c>
      <c r="AH779" t="b">
        <f>AND(Table252102[[#This Row],[Developmental toxicity]:[Reproductive toxicity]])</f>
        <v>0</v>
      </c>
    </row>
    <row r="780" spans="1:34" x14ac:dyDescent="0.25">
      <c r="A780" s="3">
        <f t="shared" si="96"/>
        <v>779</v>
      </c>
      <c r="B780" s="4">
        <v>12693</v>
      </c>
      <c r="C780" s="5" t="s">
        <v>4171</v>
      </c>
      <c r="D780" s="3" t="s">
        <v>297</v>
      </c>
      <c r="E780" s="29" t="s">
        <v>4096</v>
      </c>
      <c r="F780" s="3" t="s">
        <v>3918</v>
      </c>
      <c r="G780" s="5" t="s">
        <v>4500</v>
      </c>
      <c r="H780" s="3" t="s">
        <v>4500</v>
      </c>
      <c r="I780" s="3" t="s">
        <v>4501</v>
      </c>
      <c r="J780" s="5" t="s">
        <v>283</v>
      </c>
      <c r="K780" s="7" t="e">
        <v>#N/A</v>
      </c>
      <c r="L780" s="7" t="e">
        <v>#N/A</v>
      </c>
      <c r="M780" s="7" t="e">
        <v>#N/A</v>
      </c>
      <c r="N780" s="7" t="e">
        <v>#N/A</v>
      </c>
      <c r="O780" s="7" t="e">
        <v>#N/A</v>
      </c>
      <c r="P780" s="7" t="e">
        <v>#N/A</v>
      </c>
      <c r="Q780" s="7" t="e">
        <v>#N/A</v>
      </c>
      <c r="R780" s="7" t="e">
        <v>#N/A</v>
      </c>
      <c r="S780" s="7" t="e">
        <v>#N/A</v>
      </c>
      <c r="T780" s="7" t="e">
        <v>#N/A</v>
      </c>
      <c r="U780" s="7" t="e">
        <v>#N/A</v>
      </c>
      <c r="V780" s="7" t="e">
        <v>#N/A</v>
      </c>
      <c r="W780" s="7" t="e">
        <v>#N/A</v>
      </c>
      <c r="X780" s="7">
        <v>1</v>
      </c>
      <c r="Y780" s="7" t="e">
        <v>#N/A</v>
      </c>
      <c r="Z780" s="7">
        <f t="shared" si="97"/>
        <v>1</v>
      </c>
      <c r="AA780" s="7">
        <f t="shared" si="98"/>
        <v>1</v>
      </c>
      <c r="AB780" s="7" t="b">
        <f t="shared" si="99"/>
        <v>1</v>
      </c>
      <c r="AC780" s="7" t="b">
        <f t="shared" si="100"/>
        <v>0</v>
      </c>
      <c r="AD780" s="7" t="b">
        <f t="shared" si="101"/>
        <v>0</v>
      </c>
      <c r="AE780" s="7" t="b">
        <f t="shared" si="102"/>
        <v>0</v>
      </c>
      <c r="AF780" s="7" t="b">
        <f t="shared" si="103"/>
        <v>0</v>
      </c>
      <c r="AH780" t="b">
        <f>AND(Table252102[[#This Row],[Developmental toxicity]:[Reproductive toxicity]])</f>
        <v>0</v>
      </c>
    </row>
    <row r="781" spans="1:34" x14ac:dyDescent="0.25">
      <c r="A781" s="3">
        <f t="shared" si="96"/>
        <v>780</v>
      </c>
      <c r="B781" s="4"/>
      <c r="C781" s="5" t="s">
        <v>11103</v>
      </c>
      <c r="D781" s="3" t="s">
        <v>11102</v>
      </c>
      <c r="E781" s="29" t="s">
        <v>14032</v>
      </c>
      <c r="F781" s="3" t="s">
        <v>14033</v>
      </c>
      <c r="G781" s="5" t="s">
        <v>14034</v>
      </c>
      <c r="H781" s="3" t="s">
        <v>11104</v>
      </c>
      <c r="I781" s="3" t="s">
        <v>14035</v>
      </c>
      <c r="J781" s="5"/>
      <c r="K781" s="7" t="e">
        <v>#N/A</v>
      </c>
      <c r="L781" s="7" t="e">
        <v>#N/A</v>
      </c>
      <c r="M781" s="7" t="e">
        <v>#N/A</v>
      </c>
      <c r="N781" s="7" t="e">
        <v>#N/A</v>
      </c>
      <c r="O781" s="7" t="e">
        <v>#N/A</v>
      </c>
      <c r="P781" s="7" t="e">
        <v>#N/A</v>
      </c>
      <c r="Q781" s="7" t="e">
        <v>#N/A</v>
      </c>
      <c r="R781" s="7" t="e">
        <v>#N/A</v>
      </c>
      <c r="S781" s="7" t="e">
        <v>#N/A</v>
      </c>
      <c r="T781" s="7" t="e">
        <v>#N/A</v>
      </c>
      <c r="U781" s="7" t="e">
        <v>#N/A</v>
      </c>
      <c r="V781" s="7" t="e">
        <v>#N/A</v>
      </c>
      <c r="W781" s="3">
        <v>1</v>
      </c>
      <c r="X781" s="3" t="e">
        <v>#N/A</v>
      </c>
      <c r="Y781" s="7" t="e">
        <v>#N/A</v>
      </c>
      <c r="Z781" s="7">
        <f t="shared" si="97"/>
        <v>1</v>
      </c>
      <c r="AA781" s="7">
        <f t="shared" si="98"/>
        <v>1</v>
      </c>
      <c r="AB781" s="7" t="b">
        <f t="shared" si="99"/>
        <v>0</v>
      </c>
      <c r="AC781" s="7" t="b">
        <f t="shared" si="100"/>
        <v>1</v>
      </c>
      <c r="AD781" s="7" t="b">
        <f t="shared" si="101"/>
        <v>0</v>
      </c>
      <c r="AE781" s="7" t="b">
        <f t="shared" si="102"/>
        <v>1</v>
      </c>
      <c r="AF781" s="7" t="b">
        <f t="shared" si="103"/>
        <v>0</v>
      </c>
      <c r="AH781" t="b">
        <f>AND(Table252102[[#This Row],[Developmental toxicity]:[Reproductive toxicity]])</f>
        <v>0</v>
      </c>
    </row>
    <row r="782" spans="1:34" x14ac:dyDescent="0.25">
      <c r="A782" s="3">
        <f t="shared" si="96"/>
        <v>781</v>
      </c>
      <c r="B782" s="4">
        <v>352</v>
      </c>
      <c r="C782" s="5" t="s">
        <v>858</v>
      </c>
      <c r="D782" s="3" t="s">
        <v>5265</v>
      </c>
      <c r="E782" s="29" t="s">
        <v>4793</v>
      </c>
      <c r="F782" s="3" t="s">
        <v>5709</v>
      </c>
      <c r="G782" s="5" t="s">
        <v>859</v>
      </c>
      <c r="H782" s="3" t="s">
        <v>6170</v>
      </c>
      <c r="I782" s="3" t="s">
        <v>6655</v>
      </c>
      <c r="J782" s="5" t="s">
        <v>1431</v>
      </c>
      <c r="K782" s="7" t="e">
        <v>#N/A</v>
      </c>
      <c r="L782" s="7">
        <v>1</v>
      </c>
      <c r="M782" s="7" t="e">
        <v>#N/A</v>
      </c>
      <c r="N782" s="7" t="e">
        <v>#N/A</v>
      </c>
      <c r="O782" s="7" t="e">
        <v>#N/A</v>
      </c>
      <c r="P782" s="7" t="e">
        <v>#N/A</v>
      </c>
      <c r="Q782" s="7" t="e">
        <v>#N/A</v>
      </c>
      <c r="R782" s="7" t="e">
        <v>#N/A</v>
      </c>
      <c r="S782" s="7" t="e">
        <v>#N/A</v>
      </c>
      <c r="T782" s="7" t="e">
        <v>#N/A</v>
      </c>
      <c r="U782" s="7" t="e">
        <v>#N/A</v>
      </c>
      <c r="V782" s="7" t="e">
        <v>#N/A</v>
      </c>
      <c r="W782" s="7" t="e">
        <v>#N/A</v>
      </c>
      <c r="X782" s="7">
        <v>1</v>
      </c>
      <c r="Y782" s="7">
        <v>1</v>
      </c>
      <c r="Z782" s="7">
        <f t="shared" si="97"/>
        <v>1</v>
      </c>
      <c r="AA782" s="7">
        <f t="shared" si="98"/>
        <v>1</v>
      </c>
      <c r="AB782" s="7" t="b">
        <f t="shared" si="99"/>
        <v>1</v>
      </c>
      <c r="AC782" s="7" t="b">
        <f t="shared" si="100"/>
        <v>0</v>
      </c>
      <c r="AD782" s="7" t="b">
        <f t="shared" si="101"/>
        <v>0</v>
      </c>
      <c r="AE782" s="7" t="b">
        <f t="shared" si="102"/>
        <v>0</v>
      </c>
      <c r="AF782" s="7" t="b">
        <f t="shared" si="103"/>
        <v>0</v>
      </c>
      <c r="AH782" t="b">
        <f>AND(Table252102[[#This Row],[Developmental toxicity]:[Reproductive toxicity]])</f>
        <v>0</v>
      </c>
    </row>
    <row r="783" spans="1:34" x14ac:dyDescent="0.25">
      <c r="A783" s="3">
        <f t="shared" si="96"/>
        <v>782</v>
      </c>
      <c r="B783" s="4"/>
      <c r="C783" s="5" t="s">
        <v>10956</v>
      </c>
      <c r="D783" s="3" t="s">
        <v>10955</v>
      </c>
      <c r="E783" s="29" t="s">
        <v>13769</v>
      </c>
      <c r="F783" s="3" t="s">
        <v>13770</v>
      </c>
      <c r="G783" s="5" t="s">
        <v>13771</v>
      </c>
      <c r="H783" s="3" t="s">
        <v>6648</v>
      </c>
      <c r="I783" s="3" t="s">
        <v>13772</v>
      </c>
      <c r="J783" s="5"/>
      <c r="K783" s="7" t="e">
        <v>#N/A</v>
      </c>
      <c r="L783" s="7">
        <v>1</v>
      </c>
      <c r="M783" s="7" t="e">
        <v>#N/A</v>
      </c>
      <c r="N783" s="7" t="e">
        <v>#N/A</v>
      </c>
      <c r="O783" s="7" t="e">
        <v>#N/A</v>
      </c>
      <c r="P783" s="7" t="e">
        <v>#N/A</v>
      </c>
      <c r="Q783" s="7" t="e">
        <v>#N/A</v>
      </c>
      <c r="R783" s="7" t="e">
        <v>#N/A</v>
      </c>
      <c r="S783" s="7" t="e">
        <v>#N/A</v>
      </c>
      <c r="T783" s="7" t="e">
        <v>#N/A</v>
      </c>
      <c r="U783" s="7" t="e">
        <v>#N/A</v>
      </c>
      <c r="V783" s="7" t="e">
        <v>#N/A</v>
      </c>
      <c r="W783" s="3">
        <v>1</v>
      </c>
      <c r="X783" s="3">
        <v>1</v>
      </c>
      <c r="Y783" s="7">
        <v>1</v>
      </c>
      <c r="Z783" s="7">
        <f t="shared" si="97"/>
        <v>1</v>
      </c>
      <c r="AA783" s="7">
        <f t="shared" si="98"/>
        <v>1</v>
      </c>
      <c r="AB783" s="7" t="b">
        <f t="shared" si="99"/>
        <v>1</v>
      </c>
      <c r="AC783" s="7" t="b">
        <f t="shared" si="100"/>
        <v>1</v>
      </c>
      <c r="AD783" s="7" t="b">
        <f t="shared" si="101"/>
        <v>0</v>
      </c>
      <c r="AE783" s="7" t="b">
        <f t="shared" si="102"/>
        <v>1</v>
      </c>
      <c r="AF783" s="7" t="b">
        <f t="shared" si="103"/>
        <v>0</v>
      </c>
      <c r="AH783" t="b">
        <f>AND(Table252102[[#This Row],[Developmental toxicity]:[Reproductive toxicity]])</f>
        <v>1</v>
      </c>
    </row>
    <row r="784" spans="1:34" x14ac:dyDescent="0.25">
      <c r="A784" s="3">
        <f t="shared" si="96"/>
        <v>783</v>
      </c>
      <c r="B784" s="4" t="s">
        <v>1440</v>
      </c>
      <c r="C784" s="5" t="s">
        <v>2206</v>
      </c>
      <c r="D784" s="3" t="s">
        <v>3108</v>
      </c>
      <c r="E784" s="29" t="s">
        <v>7485</v>
      </c>
      <c r="F784" s="3" t="s">
        <v>8333</v>
      </c>
      <c r="G784" s="5" t="s">
        <v>9472</v>
      </c>
      <c r="H784" s="3" t="s">
        <v>9473</v>
      </c>
      <c r="I784" s="3" t="s">
        <v>9474</v>
      </c>
      <c r="J784" s="5"/>
      <c r="K784" s="7" t="e">
        <v>#N/A</v>
      </c>
      <c r="L784" s="7" t="e">
        <v>#N/A</v>
      </c>
      <c r="M784" s="7" t="e">
        <v>#N/A</v>
      </c>
      <c r="N784" s="7" t="e">
        <v>#N/A</v>
      </c>
      <c r="O784" s="7" t="e">
        <v>#N/A</v>
      </c>
      <c r="P784" s="7" t="e">
        <v>#N/A</v>
      </c>
      <c r="Q784" s="7" t="e">
        <v>#N/A</v>
      </c>
      <c r="R784" s="7" t="e">
        <v>#N/A</v>
      </c>
      <c r="S784" s="7" t="e">
        <v>#N/A</v>
      </c>
      <c r="T784" s="7">
        <v>1</v>
      </c>
      <c r="U784" s="7" t="e">
        <v>#N/A</v>
      </c>
      <c r="V784" s="7" t="e">
        <v>#N/A</v>
      </c>
      <c r="W784" s="7" t="e">
        <v>#N/A</v>
      </c>
      <c r="X784" s="7" t="e">
        <v>#N/A</v>
      </c>
      <c r="Y784" s="7" t="e">
        <v>#N/A</v>
      </c>
      <c r="Z784" s="7">
        <f t="shared" si="97"/>
        <v>1</v>
      </c>
      <c r="AA784" s="7">
        <f t="shared" si="98"/>
        <v>1</v>
      </c>
      <c r="AB784" s="7" t="b">
        <f t="shared" si="99"/>
        <v>1</v>
      </c>
      <c r="AC784" s="7" t="b">
        <f t="shared" si="100"/>
        <v>0</v>
      </c>
      <c r="AD784" s="7" t="b">
        <f t="shared" si="101"/>
        <v>1</v>
      </c>
      <c r="AE784" s="7" t="b">
        <f t="shared" si="102"/>
        <v>0</v>
      </c>
      <c r="AF784" s="7" t="b">
        <f t="shared" si="103"/>
        <v>0</v>
      </c>
      <c r="AH784" t="b">
        <f>AND(Table252102[[#This Row],[Developmental toxicity]:[Reproductive toxicity]])</f>
        <v>0</v>
      </c>
    </row>
    <row r="785" spans="1:34" x14ac:dyDescent="0.25">
      <c r="A785" s="3">
        <f t="shared" si="96"/>
        <v>784</v>
      </c>
      <c r="B785" s="4"/>
      <c r="C785" s="5" t="s">
        <v>11737</v>
      </c>
      <c r="D785" s="3" t="s">
        <v>11736</v>
      </c>
      <c r="E785" s="29" t="s">
        <v>15223</v>
      </c>
      <c r="F785" s="3" t="s">
        <v>15224</v>
      </c>
      <c r="G785" s="5" t="s">
        <v>15225</v>
      </c>
      <c r="H785" s="3" t="s">
        <v>15225</v>
      </c>
      <c r="I785" s="3" t="s">
        <v>15226</v>
      </c>
      <c r="J785" s="5"/>
      <c r="K785" s="7" t="e">
        <v>#N/A</v>
      </c>
      <c r="L785" s="7" t="e">
        <v>#N/A</v>
      </c>
      <c r="M785" s="7" t="e">
        <v>#N/A</v>
      </c>
      <c r="N785" s="7" t="e">
        <v>#N/A</v>
      </c>
      <c r="O785" s="7" t="e">
        <v>#N/A</v>
      </c>
      <c r="P785" s="7" t="e">
        <v>#N/A</v>
      </c>
      <c r="Q785" s="7" t="e">
        <v>#N/A</v>
      </c>
      <c r="R785" s="7" t="e">
        <v>#N/A</v>
      </c>
      <c r="S785" s="7" t="e">
        <v>#N/A</v>
      </c>
      <c r="T785" s="7" t="e">
        <v>#N/A</v>
      </c>
      <c r="U785" s="7" t="e">
        <v>#N/A</v>
      </c>
      <c r="V785" s="7" t="e">
        <v>#N/A</v>
      </c>
      <c r="W785" s="3">
        <v>1</v>
      </c>
      <c r="X785" s="3" t="e">
        <v>#N/A</v>
      </c>
      <c r="Y785" s="7" t="e">
        <v>#N/A</v>
      </c>
      <c r="Z785" s="7">
        <f t="shared" si="97"/>
        <v>1</v>
      </c>
      <c r="AA785" s="7">
        <f t="shared" si="98"/>
        <v>1</v>
      </c>
      <c r="AB785" s="7" t="b">
        <f t="shared" si="99"/>
        <v>0</v>
      </c>
      <c r="AC785" s="7" t="b">
        <f t="shared" si="100"/>
        <v>1</v>
      </c>
      <c r="AD785" s="7" t="b">
        <f t="shared" si="101"/>
        <v>0</v>
      </c>
      <c r="AE785" s="7" t="b">
        <f t="shared" si="102"/>
        <v>1</v>
      </c>
      <c r="AF785" s="7" t="b">
        <f t="shared" si="103"/>
        <v>0</v>
      </c>
      <c r="AH785" t="b">
        <f>AND(Table252102[[#This Row],[Developmental toxicity]:[Reproductive toxicity]])</f>
        <v>0</v>
      </c>
    </row>
    <row r="786" spans="1:34" x14ac:dyDescent="0.25">
      <c r="A786" s="3">
        <f t="shared" si="96"/>
        <v>785</v>
      </c>
      <c r="B786" s="24"/>
      <c r="C786" s="25" t="s">
        <v>10820</v>
      </c>
      <c r="D786" s="3" t="s">
        <v>10819</v>
      </c>
      <c r="E786" s="29" t="s">
        <v>13514</v>
      </c>
      <c r="F786" s="3" t="s">
        <v>13515</v>
      </c>
      <c r="G786" s="25" t="s">
        <v>13516</v>
      </c>
      <c r="H786" s="3" t="s">
        <v>13516</v>
      </c>
      <c r="I786" s="3" t="s">
        <v>13517</v>
      </c>
      <c r="J786" s="25"/>
      <c r="K786" s="7" t="e">
        <v>#N/A</v>
      </c>
      <c r="L786" s="7" t="e">
        <v>#N/A</v>
      </c>
      <c r="M786" s="7" t="e">
        <v>#N/A</v>
      </c>
      <c r="N786" s="7" t="e">
        <v>#N/A</v>
      </c>
      <c r="O786" s="7" t="e">
        <v>#N/A</v>
      </c>
      <c r="P786" s="7" t="e">
        <v>#N/A</v>
      </c>
      <c r="Q786" s="7" t="e">
        <v>#N/A</v>
      </c>
      <c r="R786" s="7" t="e">
        <v>#N/A</v>
      </c>
      <c r="S786" s="7" t="e">
        <v>#N/A</v>
      </c>
      <c r="T786" s="7" t="e">
        <v>#N/A</v>
      </c>
      <c r="U786" s="7" t="e">
        <v>#N/A</v>
      </c>
      <c r="V786" s="7" t="e">
        <v>#N/A</v>
      </c>
      <c r="W786" s="3">
        <v>1</v>
      </c>
      <c r="X786" s="3" t="e">
        <v>#N/A</v>
      </c>
      <c r="Y786" s="7" t="e">
        <v>#N/A</v>
      </c>
      <c r="Z786" s="7">
        <f t="shared" si="97"/>
        <v>1</v>
      </c>
      <c r="AA786" s="7">
        <f t="shared" si="98"/>
        <v>1</v>
      </c>
      <c r="AB786" s="7" t="b">
        <f t="shared" si="99"/>
        <v>0</v>
      </c>
      <c r="AC786" s="7" t="b">
        <f t="shared" si="100"/>
        <v>1</v>
      </c>
      <c r="AD786" s="7" t="b">
        <f t="shared" si="101"/>
        <v>0</v>
      </c>
      <c r="AE786" s="7" t="b">
        <f t="shared" si="102"/>
        <v>1</v>
      </c>
      <c r="AF786" s="7" t="b">
        <f t="shared" si="103"/>
        <v>0</v>
      </c>
      <c r="AH786" t="b">
        <f>AND(Table252102[[#This Row],[Developmental toxicity]:[Reproductive toxicity]])</f>
        <v>0</v>
      </c>
    </row>
    <row r="787" spans="1:34" x14ac:dyDescent="0.25">
      <c r="A787" s="3">
        <f t="shared" si="96"/>
        <v>786</v>
      </c>
      <c r="B787" s="4"/>
      <c r="C787" s="3" t="s">
        <v>20529</v>
      </c>
      <c r="D787" s="3" t="s">
        <v>19201</v>
      </c>
      <c r="E787" s="29" t="s">
        <v>20284</v>
      </c>
      <c r="F787" s="3" t="s">
        <v>19676</v>
      </c>
      <c r="G787" s="3" t="s">
        <v>19677</v>
      </c>
      <c r="H787" s="3" t="s">
        <v>19678</v>
      </c>
      <c r="I787" s="3" t="s">
        <v>19679</v>
      </c>
      <c r="J787" s="3" t="s">
        <v>20</v>
      </c>
      <c r="K787" s="7" t="e">
        <v>#N/A</v>
      </c>
      <c r="L787" s="7" t="e">
        <v>#N/A</v>
      </c>
      <c r="M787" s="7" t="e">
        <v>#N/A</v>
      </c>
      <c r="N787" s="7" t="e">
        <v>#N/A</v>
      </c>
      <c r="O787" s="7" t="e">
        <v>#N/A</v>
      </c>
      <c r="P787" s="7" t="e">
        <v>#N/A</v>
      </c>
      <c r="Q787" s="7" t="e">
        <v>#N/A</v>
      </c>
      <c r="R787" s="7" t="e">
        <v>#N/A</v>
      </c>
      <c r="S787" s="7" t="e">
        <v>#N/A</v>
      </c>
      <c r="T787" s="7" t="e">
        <v>#N/A</v>
      </c>
      <c r="U787" s="7" t="e">
        <v>#N/A</v>
      </c>
      <c r="V787" s="7" t="e">
        <v>#N/A</v>
      </c>
      <c r="W787" s="7" t="e">
        <v>#N/A</v>
      </c>
      <c r="X787" s="7">
        <v>1</v>
      </c>
      <c r="Y787" s="7" t="e">
        <v>#N/A</v>
      </c>
      <c r="Z787" s="7">
        <f t="shared" si="97"/>
        <v>1</v>
      </c>
      <c r="AA787" s="7">
        <f t="shared" si="98"/>
        <v>1</v>
      </c>
      <c r="AB787" s="7" t="b">
        <f t="shared" si="99"/>
        <v>1</v>
      </c>
      <c r="AC787" s="7" t="b">
        <f t="shared" si="100"/>
        <v>0</v>
      </c>
      <c r="AD787" s="7" t="b">
        <f t="shared" si="101"/>
        <v>0</v>
      </c>
      <c r="AE787" s="7" t="b">
        <f t="shared" si="102"/>
        <v>0</v>
      </c>
      <c r="AF787" s="7" t="b">
        <f t="shared" si="103"/>
        <v>0</v>
      </c>
      <c r="AH787" t="b">
        <f>AND(Table252102[[#This Row],[Developmental toxicity]:[Reproductive toxicity]])</f>
        <v>0</v>
      </c>
    </row>
    <row r="788" spans="1:34" x14ac:dyDescent="0.25">
      <c r="A788" s="3">
        <f t="shared" si="96"/>
        <v>787</v>
      </c>
      <c r="B788" s="24"/>
      <c r="C788" s="3" t="s">
        <v>11705</v>
      </c>
      <c r="D788" s="3" t="s">
        <v>11704</v>
      </c>
      <c r="E788" s="29" t="s">
        <v>15155</v>
      </c>
      <c r="F788" s="3" t="s">
        <v>15156</v>
      </c>
      <c r="G788" s="3" t="s">
        <v>15157</v>
      </c>
      <c r="H788" s="3" t="s">
        <v>15158</v>
      </c>
      <c r="I788" s="3" t="s">
        <v>15159</v>
      </c>
      <c r="J788" s="3"/>
      <c r="K788" s="7" t="e">
        <v>#N/A</v>
      </c>
      <c r="L788" s="7" t="e">
        <v>#N/A</v>
      </c>
      <c r="M788" s="7" t="e">
        <v>#N/A</v>
      </c>
      <c r="N788" s="7" t="e">
        <v>#N/A</v>
      </c>
      <c r="O788" s="7" t="e">
        <v>#N/A</v>
      </c>
      <c r="P788" s="7" t="e">
        <v>#N/A</v>
      </c>
      <c r="Q788" s="7" t="e">
        <v>#N/A</v>
      </c>
      <c r="R788" s="7" t="e">
        <v>#N/A</v>
      </c>
      <c r="S788" s="7" t="e">
        <v>#N/A</v>
      </c>
      <c r="T788" s="7" t="e">
        <v>#N/A</v>
      </c>
      <c r="U788" s="7" t="e">
        <v>#N/A</v>
      </c>
      <c r="V788" s="7" t="e">
        <v>#N/A</v>
      </c>
      <c r="W788" s="3">
        <v>1</v>
      </c>
      <c r="X788" s="3" t="e">
        <v>#N/A</v>
      </c>
      <c r="Y788" s="7" t="e">
        <v>#N/A</v>
      </c>
      <c r="Z788" s="7">
        <f t="shared" si="97"/>
        <v>1</v>
      </c>
      <c r="AA788" s="7">
        <f t="shared" si="98"/>
        <v>1</v>
      </c>
      <c r="AB788" s="7" t="b">
        <f t="shared" si="99"/>
        <v>0</v>
      </c>
      <c r="AC788" s="7" t="b">
        <f t="shared" si="100"/>
        <v>1</v>
      </c>
      <c r="AD788" s="7" t="b">
        <f t="shared" si="101"/>
        <v>0</v>
      </c>
      <c r="AE788" s="7" t="b">
        <f t="shared" si="102"/>
        <v>1</v>
      </c>
      <c r="AF788" s="7" t="b">
        <f t="shared" si="103"/>
        <v>0</v>
      </c>
      <c r="AH788" t="b">
        <f>AND(Table252102[[#This Row],[Developmental toxicity]:[Reproductive toxicity]])</f>
        <v>0</v>
      </c>
    </row>
    <row r="789" spans="1:34" x14ac:dyDescent="0.25">
      <c r="A789" s="3">
        <f t="shared" si="96"/>
        <v>788</v>
      </c>
      <c r="B789" s="24"/>
      <c r="C789" s="3" t="s">
        <v>10952</v>
      </c>
      <c r="D789" s="3" t="s">
        <v>17807</v>
      </c>
      <c r="E789" s="29" t="s">
        <v>18082</v>
      </c>
      <c r="F789" s="3" t="s">
        <v>18000</v>
      </c>
      <c r="G789" s="3" t="s">
        <v>18171</v>
      </c>
      <c r="H789" s="3" t="s">
        <v>18171</v>
      </c>
      <c r="I789" s="3" t="s">
        <v>18172</v>
      </c>
      <c r="J789" s="3"/>
      <c r="K789" s="7" t="e">
        <v>#N/A</v>
      </c>
      <c r="L789" s="7" t="e">
        <v>#N/A</v>
      </c>
      <c r="M789" s="7" t="e">
        <v>#N/A</v>
      </c>
      <c r="N789" s="7" t="e">
        <v>#N/A</v>
      </c>
      <c r="O789" s="7" t="e">
        <v>#N/A</v>
      </c>
      <c r="P789" s="7" t="e">
        <v>#N/A</v>
      </c>
      <c r="Q789" s="7" t="e">
        <v>#N/A</v>
      </c>
      <c r="R789" s="7" t="e">
        <v>#N/A</v>
      </c>
      <c r="S789" s="7" t="e">
        <v>#N/A</v>
      </c>
      <c r="T789" s="7" t="e">
        <v>#N/A</v>
      </c>
      <c r="U789" s="7" t="e">
        <v>#N/A</v>
      </c>
      <c r="V789" s="7" t="e">
        <v>#N/A</v>
      </c>
      <c r="W789" s="3">
        <v>1</v>
      </c>
      <c r="X789" s="3" t="e">
        <v>#N/A</v>
      </c>
      <c r="Y789" s="7" t="e">
        <v>#N/A</v>
      </c>
      <c r="Z789" s="7">
        <f t="shared" si="97"/>
        <v>1</v>
      </c>
      <c r="AA789" s="7">
        <f t="shared" si="98"/>
        <v>1</v>
      </c>
      <c r="AB789" s="7" t="b">
        <f t="shared" si="99"/>
        <v>0</v>
      </c>
      <c r="AC789" s="7" t="b">
        <f t="shared" si="100"/>
        <v>1</v>
      </c>
      <c r="AD789" s="7" t="b">
        <f t="shared" si="101"/>
        <v>0</v>
      </c>
      <c r="AE789" s="7" t="b">
        <f t="shared" si="102"/>
        <v>1</v>
      </c>
      <c r="AF789" s="7" t="b">
        <f t="shared" si="103"/>
        <v>0</v>
      </c>
      <c r="AH789" t="b">
        <f>AND(Table252102[[#This Row],[Developmental toxicity]:[Reproductive toxicity]])</f>
        <v>0</v>
      </c>
    </row>
    <row r="790" spans="1:34" x14ac:dyDescent="0.25">
      <c r="A790" s="3">
        <f t="shared" si="96"/>
        <v>789</v>
      </c>
      <c r="B790" s="24">
        <v>12684</v>
      </c>
      <c r="C790" s="3" t="s">
        <v>4167</v>
      </c>
      <c r="D790" s="3" t="s">
        <v>293</v>
      </c>
      <c r="E790" s="29" t="s">
        <v>4092</v>
      </c>
      <c r="F790" s="3" t="s">
        <v>3914</v>
      </c>
      <c r="G790" s="3" t="s">
        <v>4492</v>
      </c>
      <c r="H790" s="3" t="s">
        <v>4492</v>
      </c>
      <c r="I790" s="3" t="s">
        <v>4493</v>
      </c>
      <c r="J790" s="3" t="s">
        <v>283</v>
      </c>
      <c r="K790" s="7" t="e">
        <v>#N/A</v>
      </c>
      <c r="L790" s="7" t="e">
        <v>#N/A</v>
      </c>
      <c r="M790" s="7" t="e">
        <v>#N/A</v>
      </c>
      <c r="N790" s="7" t="e">
        <v>#N/A</v>
      </c>
      <c r="O790" s="7" t="e">
        <v>#N/A</v>
      </c>
      <c r="P790" s="7" t="e">
        <v>#N/A</v>
      </c>
      <c r="Q790" s="7" t="e">
        <v>#N/A</v>
      </c>
      <c r="R790" s="7" t="e">
        <v>#N/A</v>
      </c>
      <c r="S790" s="7" t="e">
        <v>#N/A</v>
      </c>
      <c r="T790" s="7" t="e">
        <v>#N/A</v>
      </c>
      <c r="U790" s="7" t="e">
        <v>#N/A</v>
      </c>
      <c r="V790" s="7" t="e">
        <v>#N/A</v>
      </c>
      <c r="W790" s="7" t="e">
        <v>#N/A</v>
      </c>
      <c r="X790" s="7">
        <v>1</v>
      </c>
      <c r="Y790" s="7" t="e">
        <v>#N/A</v>
      </c>
      <c r="Z790" s="7">
        <f t="shared" si="97"/>
        <v>1</v>
      </c>
      <c r="AA790" s="7">
        <f t="shared" si="98"/>
        <v>1</v>
      </c>
      <c r="AB790" s="7" t="b">
        <f t="shared" si="99"/>
        <v>1</v>
      </c>
      <c r="AC790" s="7" t="b">
        <f t="shared" si="100"/>
        <v>0</v>
      </c>
      <c r="AD790" s="7" t="b">
        <f t="shared" si="101"/>
        <v>0</v>
      </c>
      <c r="AE790" s="7" t="b">
        <f t="shared" si="102"/>
        <v>0</v>
      </c>
      <c r="AF790" s="7" t="b">
        <f t="shared" si="103"/>
        <v>0</v>
      </c>
      <c r="AH790" t="b">
        <f>AND(Table252102[[#This Row],[Developmental toxicity]:[Reproductive toxicity]])</f>
        <v>0</v>
      </c>
    </row>
    <row r="791" spans="1:34" x14ac:dyDescent="0.25">
      <c r="A791" s="3">
        <f t="shared" si="96"/>
        <v>790</v>
      </c>
      <c r="B791" s="24" t="s">
        <v>1440</v>
      </c>
      <c r="C791" s="3" t="s">
        <v>2646</v>
      </c>
      <c r="D791" s="3" t="s">
        <v>3608</v>
      </c>
      <c r="E791" s="29" t="s">
        <v>7919</v>
      </c>
      <c r="F791" s="3" t="s">
        <v>8758</v>
      </c>
      <c r="G791" s="3" t="s">
        <v>10429</v>
      </c>
      <c r="H791" s="3" t="s">
        <v>10430</v>
      </c>
      <c r="I791" s="3" t="s">
        <v>10431</v>
      </c>
      <c r="J791" s="3"/>
      <c r="K791" s="7" t="e">
        <v>#N/A</v>
      </c>
      <c r="L791" s="7" t="e">
        <v>#N/A</v>
      </c>
      <c r="M791" s="7" t="e">
        <v>#N/A</v>
      </c>
      <c r="N791" s="7" t="e">
        <v>#N/A</v>
      </c>
      <c r="O791" s="7" t="e">
        <v>#N/A</v>
      </c>
      <c r="P791" s="7" t="e">
        <v>#N/A</v>
      </c>
      <c r="Q791" s="7" t="e">
        <v>#N/A</v>
      </c>
      <c r="R791" s="7" t="e">
        <v>#N/A</v>
      </c>
      <c r="S791" s="7" t="e">
        <v>#N/A</v>
      </c>
      <c r="T791" s="7">
        <v>1</v>
      </c>
      <c r="U791" s="7" t="e">
        <v>#N/A</v>
      </c>
      <c r="V791" s="7" t="e">
        <v>#N/A</v>
      </c>
      <c r="W791" s="7" t="e">
        <v>#N/A</v>
      </c>
      <c r="X791" s="7" t="e">
        <v>#N/A</v>
      </c>
      <c r="Y791" s="7" t="e">
        <v>#N/A</v>
      </c>
      <c r="Z791" s="7">
        <f t="shared" si="97"/>
        <v>1</v>
      </c>
      <c r="AA791" s="7">
        <f t="shared" si="98"/>
        <v>1</v>
      </c>
      <c r="AB791" s="7" t="b">
        <f t="shared" si="99"/>
        <v>1</v>
      </c>
      <c r="AC791" s="7" t="b">
        <f t="shared" si="100"/>
        <v>0</v>
      </c>
      <c r="AD791" s="7" t="b">
        <f t="shared" si="101"/>
        <v>1</v>
      </c>
      <c r="AE791" s="7" t="b">
        <f t="shared" si="102"/>
        <v>0</v>
      </c>
      <c r="AF791" s="7" t="b">
        <f t="shared" si="103"/>
        <v>0</v>
      </c>
      <c r="AH791" t="b">
        <f>AND(Table252102[[#This Row],[Developmental toxicity]:[Reproductive toxicity]])</f>
        <v>0</v>
      </c>
    </row>
    <row r="792" spans="1:34" x14ac:dyDescent="0.25">
      <c r="A792" s="3">
        <f t="shared" si="96"/>
        <v>791</v>
      </c>
      <c r="B792" s="24">
        <v>12697</v>
      </c>
      <c r="C792" t="s">
        <v>4173</v>
      </c>
      <c r="D792" s="3" t="s">
        <v>299</v>
      </c>
      <c r="E792" s="12" t="s">
        <v>4098</v>
      </c>
      <c r="F792" t="s">
        <v>3920</v>
      </c>
      <c r="G792" t="s">
        <v>4504</v>
      </c>
      <c r="H792" t="s">
        <v>4504</v>
      </c>
      <c r="I792" t="s">
        <v>4505</v>
      </c>
      <c r="J792" s="3" t="s">
        <v>283</v>
      </c>
      <c r="K792" s="7">
        <v>0</v>
      </c>
      <c r="L792" s="7" t="e">
        <v>#N/A</v>
      </c>
      <c r="M792" s="3" t="e">
        <v>#N/A</v>
      </c>
      <c r="N792" s="7" t="e">
        <v>#N/A</v>
      </c>
      <c r="O792" s="7" t="e">
        <v>#N/A</v>
      </c>
      <c r="P792" s="3" t="e">
        <v>#N/A</v>
      </c>
      <c r="Q792" s="3" t="e">
        <v>#N/A</v>
      </c>
      <c r="R792" s="7" t="e">
        <v>#N/A</v>
      </c>
      <c r="S792" s="3" t="e">
        <v>#N/A</v>
      </c>
      <c r="T792" s="3" t="e">
        <v>#N/A</v>
      </c>
      <c r="U792" s="7" t="e">
        <v>#N/A</v>
      </c>
      <c r="V792" s="7" t="e">
        <v>#N/A</v>
      </c>
      <c r="W792" s="3" t="e">
        <v>#N/A</v>
      </c>
      <c r="X792" s="3">
        <v>0</v>
      </c>
      <c r="Y792" s="7" t="e">
        <v>#N/A</v>
      </c>
      <c r="Z792" s="7">
        <f t="shared" si="97"/>
        <v>0</v>
      </c>
      <c r="AA792" s="7">
        <f t="shared" si="98"/>
        <v>0</v>
      </c>
      <c r="AB792" s="7" t="b">
        <f t="shared" si="99"/>
        <v>1</v>
      </c>
      <c r="AC792" s="7" t="b">
        <f t="shared" si="100"/>
        <v>0</v>
      </c>
      <c r="AD792" s="7" t="b">
        <f t="shared" si="101"/>
        <v>0</v>
      </c>
      <c r="AE792" s="7" t="b">
        <f t="shared" si="102"/>
        <v>1</v>
      </c>
      <c r="AF792" s="7" t="b">
        <f t="shared" si="103"/>
        <v>0</v>
      </c>
      <c r="AH792" t="b">
        <f>AND(Table252102[[#This Row],[Developmental toxicity]:[Reproductive toxicity]])</f>
        <v>0</v>
      </c>
    </row>
    <row r="793" spans="1:34" x14ac:dyDescent="0.25">
      <c r="A793" s="3">
        <f t="shared" si="96"/>
        <v>792</v>
      </c>
      <c r="B793" s="4"/>
      <c r="C793" s="3" t="s">
        <v>11714</v>
      </c>
      <c r="D793" s="3" t="s">
        <v>11713</v>
      </c>
      <c r="E793" s="29" t="s">
        <v>15175</v>
      </c>
      <c r="F793" s="3" t="s">
        <v>15176</v>
      </c>
      <c r="G793" s="3" t="s">
        <v>15177</v>
      </c>
      <c r="H793" s="3" t="s">
        <v>15178</v>
      </c>
      <c r="I793" s="3" t="s">
        <v>15179</v>
      </c>
      <c r="J793" s="3"/>
      <c r="K793" s="7" t="e">
        <v>#N/A</v>
      </c>
      <c r="L793" s="7" t="e">
        <v>#N/A</v>
      </c>
      <c r="M793" s="7" t="e">
        <v>#N/A</v>
      </c>
      <c r="N793" s="7" t="e">
        <v>#N/A</v>
      </c>
      <c r="O793" s="7" t="e">
        <v>#N/A</v>
      </c>
      <c r="P793" s="7" t="e">
        <v>#N/A</v>
      </c>
      <c r="Q793" s="7" t="e">
        <v>#N/A</v>
      </c>
      <c r="R793" s="7" t="e">
        <v>#N/A</v>
      </c>
      <c r="S793" s="7" t="e">
        <v>#N/A</v>
      </c>
      <c r="T793" s="7" t="e">
        <v>#N/A</v>
      </c>
      <c r="U793" s="7" t="e">
        <v>#N/A</v>
      </c>
      <c r="V793" s="7" t="e">
        <v>#N/A</v>
      </c>
      <c r="W793" s="3">
        <v>1</v>
      </c>
      <c r="X793" s="3" t="e">
        <v>#N/A</v>
      </c>
      <c r="Y793" s="7" t="e">
        <v>#N/A</v>
      </c>
      <c r="Z793" s="7">
        <f t="shared" si="97"/>
        <v>1</v>
      </c>
      <c r="AA793" s="7">
        <f t="shared" si="98"/>
        <v>1</v>
      </c>
      <c r="AB793" s="7" t="b">
        <f t="shared" si="99"/>
        <v>0</v>
      </c>
      <c r="AC793" s="7" t="b">
        <f t="shared" si="100"/>
        <v>1</v>
      </c>
      <c r="AD793" s="7" t="b">
        <f t="shared" si="101"/>
        <v>0</v>
      </c>
      <c r="AE793" s="7" t="b">
        <f t="shared" si="102"/>
        <v>1</v>
      </c>
      <c r="AF793" s="7" t="b">
        <f t="shared" si="103"/>
        <v>0</v>
      </c>
      <c r="AH793" t="b">
        <f>AND(Table252102[[#This Row],[Developmental toxicity]:[Reproductive toxicity]])</f>
        <v>0</v>
      </c>
    </row>
    <row r="794" spans="1:34" x14ac:dyDescent="0.25">
      <c r="A794" s="3">
        <f t="shared" si="96"/>
        <v>793</v>
      </c>
      <c r="B794" s="24"/>
      <c r="C794" s="3" t="s">
        <v>20600</v>
      </c>
      <c r="D794" s="3" t="s">
        <v>19273</v>
      </c>
      <c r="E794" s="29" t="s">
        <v>20355</v>
      </c>
      <c r="F794" s="3" t="s">
        <v>19913</v>
      </c>
      <c r="G794" s="3" t="s">
        <v>19914</v>
      </c>
      <c r="H794" s="3" t="s">
        <v>19915</v>
      </c>
      <c r="I794" s="3" t="s">
        <v>19916</v>
      </c>
      <c r="J794" s="3" t="s">
        <v>20</v>
      </c>
      <c r="K794" s="7" t="e">
        <v>#N/A</v>
      </c>
      <c r="L794" s="7" t="e">
        <v>#N/A</v>
      </c>
      <c r="M794" s="7" t="e">
        <v>#N/A</v>
      </c>
      <c r="N794" s="7" t="e">
        <v>#N/A</v>
      </c>
      <c r="O794" s="7" t="e">
        <v>#N/A</v>
      </c>
      <c r="P794" s="7" t="e">
        <v>#N/A</v>
      </c>
      <c r="Q794" s="7" t="e">
        <v>#N/A</v>
      </c>
      <c r="R794" s="7" t="e">
        <v>#N/A</v>
      </c>
      <c r="S794" s="7" t="e">
        <v>#N/A</v>
      </c>
      <c r="T794" s="7" t="e">
        <v>#N/A</v>
      </c>
      <c r="U794" s="7" t="e">
        <v>#N/A</v>
      </c>
      <c r="V794" s="7" t="e">
        <v>#N/A</v>
      </c>
      <c r="W794" s="7" t="e">
        <v>#N/A</v>
      </c>
      <c r="X794" s="7">
        <v>1</v>
      </c>
      <c r="Y794" s="7" t="e">
        <v>#N/A</v>
      </c>
      <c r="Z794" s="7">
        <f t="shared" si="97"/>
        <v>1</v>
      </c>
      <c r="AA794" s="7">
        <f t="shared" si="98"/>
        <v>1</v>
      </c>
      <c r="AB794" s="7" t="b">
        <f t="shared" si="99"/>
        <v>1</v>
      </c>
      <c r="AC794" s="7" t="b">
        <f t="shared" si="100"/>
        <v>0</v>
      </c>
      <c r="AD794" s="7" t="b">
        <f t="shared" si="101"/>
        <v>0</v>
      </c>
      <c r="AE794" s="7" t="b">
        <f t="shared" si="102"/>
        <v>0</v>
      </c>
      <c r="AF794" s="7" t="b">
        <f t="shared" si="103"/>
        <v>0</v>
      </c>
      <c r="AH794" t="b">
        <f>AND(Table252102[[#This Row],[Developmental toxicity]:[Reproductive toxicity]])</f>
        <v>0</v>
      </c>
    </row>
    <row r="795" spans="1:34" x14ac:dyDescent="0.25">
      <c r="A795" s="3">
        <f t="shared" si="96"/>
        <v>794</v>
      </c>
      <c r="B795" s="24">
        <v>350</v>
      </c>
      <c r="C795" s="3" t="s">
        <v>854</v>
      </c>
      <c r="D795" s="3" t="s">
        <v>5263</v>
      </c>
      <c r="E795" s="29" t="s">
        <v>4791</v>
      </c>
      <c r="F795" s="3" t="s">
        <v>5707</v>
      </c>
      <c r="G795" s="3" t="s">
        <v>855</v>
      </c>
      <c r="H795" s="3" t="s">
        <v>6168</v>
      </c>
      <c r="I795" s="3" t="s">
        <v>6653</v>
      </c>
      <c r="J795" s="3" t="s">
        <v>1431</v>
      </c>
      <c r="K795" s="7" t="e">
        <v>#N/A</v>
      </c>
      <c r="L795" s="7">
        <v>1</v>
      </c>
      <c r="M795" s="7" t="e">
        <v>#N/A</v>
      </c>
      <c r="N795" s="7" t="e">
        <v>#N/A</v>
      </c>
      <c r="O795" s="7" t="e">
        <v>#N/A</v>
      </c>
      <c r="P795" s="7" t="e">
        <v>#N/A</v>
      </c>
      <c r="Q795" s="7" t="e">
        <v>#N/A</v>
      </c>
      <c r="R795" s="7" t="e">
        <v>#N/A</v>
      </c>
      <c r="S795" s="7" t="e">
        <v>#N/A</v>
      </c>
      <c r="T795" s="7">
        <v>1</v>
      </c>
      <c r="U795" s="7" t="e">
        <v>#N/A</v>
      </c>
      <c r="V795" s="7" t="e">
        <v>#N/A</v>
      </c>
      <c r="W795" s="7">
        <v>1</v>
      </c>
      <c r="X795" s="7">
        <v>0</v>
      </c>
      <c r="Y795" s="7">
        <v>1</v>
      </c>
      <c r="Z795" s="7">
        <f t="shared" si="97"/>
        <v>1</v>
      </c>
      <c r="AA795" s="7">
        <f t="shared" si="98"/>
        <v>1</v>
      </c>
      <c r="AB795" s="7" t="b">
        <f t="shared" si="99"/>
        <v>1</v>
      </c>
      <c r="AC795" s="7" t="b">
        <f t="shared" si="100"/>
        <v>1</v>
      </c>
      <c r="AD795" s="7" t="b">
        <f t="shared" si="101"/>
        <v>1</v>
      </c>
      <c r="AE795" s="7" t="b">
        <f t="shared" si="102"/>
        <v>1</v>
      </c>
      <c r="AF795" s="7" t="b">
        <f t="shared" si="103"/>
        <v>0</v>
      </c>
      <c r="AH795" t="b">
        <f>AND(Table252102[[#This Row],[Developmental toxicity]:[Reproductive toxicity]])</f>
        <v>1</v>
      </c>
    </row>
    <row r="796" spans="1:34" x14ac:dyDescent="0.25">
      <c r="A796" s="3">
        <f t="shared" si="96"/>
        <v>795</v>
      </c>
      <c r="B796" s="4"/>
      <c r="C796" s="3" t="s">
        <v>11056</v>
      </c>
      <c r="D796" s="3" t="s">
        <v>11055</v>
      </c>
      <c r="E796" s="29" t="s">
        <v>13948</v>
      </c>
      <c r="F796" s="3" t="s">
        <v>13949</v>
      </c>
      <c r="G796" s="3" t="s">
        <v>13950</v>
      </c>
      <c r="H796" s="3" t="s">
        <v>13951</v>
      </c>
      <c r="I796" s="3" t="s">
        <v>13952</v>
      </c>
      <c r="J796" s="3"/>
      <c r="K796" s="7" t="e">
        <v>#N/A</v>
      </c>
      <c r="L796" s="7" t="e">
        <v>#N/A</v>
      </c>
      <c r="M796" s="7" t="e">
        <v>#N/A</v>
      </c>
      <c r="N796" s="7" t="e">
        <v>#N/A</v>
      </c>
      <c r="O796" s="7" t="e">
        <v>#N/A</v>
      </c>
      <c r="P796" s="7" t="e">
        <v>#N/A</v>
      </c>
      <c r="Q796" s="7" t="e">
        <v>#N/A</v>
      </c>
      <c r="R796" s="7" t="e">
        <v>#N/A</v>
      </c>
      <c r="S796" s="7" t="e">
        <v>#N/A</v>
      </c>
      <c r="T796" s="7" t="e">
        <v>#N/A</v>
      </c>
      <c r="U796" s="7" t="e">
        <v>#N/A</v>
      </c>
      <c r="V796" s="7" t="e">
        <v>#N/A</v>
      </c>
      <c r="W796" s="3">
        <v>1</v>
      </c>
      <c r="X796" s="3" t="e">
        <v>#N/A</v>
      </c>
      <c r="Y796" s="7" t="e">
        <v>#N/A</v>
      </c>
      <c r="Z796" s="7">
        <f t="shared" si="97"/>
        <v>1</v>
      </c>
      <c r="AA796" s="7">
        <f t="shared" si="98"/>
        <v>1</v>
      </c>
      <c r="AB796" s="7" t="b">
        <f t="shared" si="99"/>
        <v>0</v>
      </c>
      <c r="AC796" s="7" t="b">
        <f t="shared" si="100"/>
        <v>1</v>
      </c>
      <c r="AD796" s="7" t="b">
        <f t="shared" si="101"/>
        <v>0</v>
      </c>
      <c r="AE796" s="7" t="b">
        <f t="shared" si="102"/>
        <v>1</v>
      </c>
      <c r="AF796" s="7" t="b">
        <f t="shared" si="103"/>
        <v>0</v>
      </c>
      <c r="AH796" t="b">
        <f>AND(Table252102[[#This Row],[Developmental toxicity]:[Reproductive toxicity]])</f>
        <v>0</v>
      </c>
    </row>
    <row r="797" spans="1:34" x14ac:dyDescent="0.25">
      <c r="A797" s="3">
        <f t="shared" si="96"/>
        <v>796</v>
      </c>
      <c r="B797" s="4"/>
      <c r="C797" s="3" t="s">
        <v>11076</v>
      </c>
      <c r="D797" s="3" t="s">
        <v>11075</v>
      </c>
      <c r="E797" s="29" t="s">
        <v>13984</v>
      </c>
      <c r="F797" s="3" t="s">
        <v>13985</v>
      </c>
      <c r="G797" s="3" t="s">
        <v>13986</v>
      </c>
      <c r="H797" s="3" t="s">
        <v>13987</v>
      </c>
      <c r="I797" s="3" t="s">
        <v>13988</v>
      </c>
      <c r="J797" s="3"/>
      <c r="K797" s="7" t="e">
        <v>#N/A</v>
      </c>
      <c r="L797" s="7" t="e">
        <v>#N/A</v>
      </c>
      <c r="M797" s="7" t="e">
        <v>#N/A</v>
      </c>
      <c r="N797" s="7" t="e">
        <v>#N/A</v>
      </c>
      <c r="O797" s="7" t="e">
        <v>#N/A</v>
      </c>
      <c r="P797" s="7" t="e">
        <v>#N/A</v>
      </c>
      <c r="Q797" s="7" t="e">
        <v>#N/A</v>
      </c>
      <c r="R797" s="7" t="e">
        <v>#N/A</v>
      </c>
      <c r="S797" s="7" t="e">
        <v>#N/A</v>
      </c>
      <c r="T797" s="7" t="e">
        <v>#N/A</v>
      </c>
      <c r="U797" s="7" t="e">
        <v>#N/A</v>
      </c>
      <c r="V797" s="7" t="e">
        <v>#N/A</v>
      </c>
      <c r="W797" s="3">
        <v>1</v>
      </c>
      <c r="X797" s="3" t="e">
        <v>#N/A</v>
      </c>
      <c r="Y797" s="7" t="e">
        <v>#N/A</v>
      </c>
      <c r="Z797" s="7">
        <f t="shared" si="97"/>
        <v>1</v>
      </c>
      <c r="AA797" s="7">
        <f t="shared" si="98"/>
        <v>1</v>
      </c>
      <c r="AB797" s="7" t="b">
        <f t="shared" si="99"/>
        <v>0</v>
      </c>
      <c r="AC797" s="7" t="b">
        <f t="shared" si="100"/>
        <v>1</v>
      </c>
      <c r="AD797" s="7" t="b">
        <f t="shared" si="101"/>
        <v>0</v>
      </c>
      <c r="AE797" s="7" t="b">
        <f t="shared" si="102"/>
        <v>1</v>
      </c>
      <c r="AF797" s="7" t="b">
        <f t="shared" si="103"/>
        <v>0</v>
      </c>
      <c r="AH797" t="b">
        <f>AND(Table252102[[#This Row],[Developmental toxicity]:[Reproductive toxicity]])</f>
        <v>0</v>
      </c>
    </row>
    <row r="798" spans="1:34" x14ac:dyDescent="0.25">
      <c r="A798" s="3">
        <f t="shared" si="96"/>
        <v>797</v>
      </c>
      <c r="B798" s="24"/>
      <c r="C798" s="3" t="s">
        <v>11709</v>
      </c>
      <c r="D798" s="3" t="s">
        <v>11708</v>
      </c>
      <c r="E798" s="29" t="s">
        <v>15165</v>
      </c>
      <c r="F798" s="3" t="s">
        <v>15166</v>
      </c>
      <c r="G798" s="3" t="s">
        <v>15167</v>
      </c>
      <c r="H798" s="3" t="s">
        <v>15168</v>
      </c>
      <c r="I798" s="3" t="s">
        <v>15169</v>
      </c>
      <c r="J798" s="3"/>
      <c r="K798" s="7" t="e">
        <v>#N/A</v>
      </c>
      <c r="L798" s="7" t="e">
        <v>#N/A</v>
      </c>
      <c r="M798" s="7" t="e">
        <v>#N/A</v>
      </c>
      <c r="N798" s="7" t="e">
        <v>#N/A</v>
      </c>
      <c r="O798" s="7" t="e">
        <v>#N/A</v>
      </c>
      <c r="P798" s="7" t="e">
        <v>#N/A</v>
      </c>
      <c r="Q798" s="7" t="e">
        <v>#N/A</v>
      </c>
      <c r="R798" s="7" t="e">
        <v>#N/A</v>
      </c>
      <c r="S798" s="7" t="e">
        <v>#N/A</v>
      </c>
      <c r="T798" s="7" t="e">
        <v>#N/A</v>
      </c>
      <c r="U798" s="7" t="e">
        <v>#N/A</v>
      </c>
      <c r="V798" s="7" t="e">
        <v>#N/A</v>
      </c>
      <c r="W798" s="3">
        <v>1</v>
      </c>
      <c r="X798" s="3" t="e">
        <v>#N/A</v>
      </c>
      <c r="Y798" s="7" t="e">
        <v>#N/A</v>
      </c>
      <c r="Z798" s="7">
        <f t="shared" si="97"/>
        <v>1</v>
      </c>
      <c r="AA798" s="7">
        <f t="shared" si="98"/>
        <v>1</v>
      </c>
      <c r="AB798" s="7" t="b">
        <f t="shared" si="99"/>
        <v>0</v>
      </c>
      <c r="AC798" s="7" t="b">
        <f t="shared" si="100"/>
        <v>1</v>
      </c>
      <c r="AD798" s="7" t="b">
        <f t="shared" si="101"/>
        <v>0</v>
      </c>
      <c r="AE798" s="7" t="b">
        <f t="shared" si="102"/>
        <v>1</v>
      </c>
      <c r="AF798" s="7" t="b">
        <f t="shared" si="103"/>
        <v>0</v>
      </c>
      <c r="AH798" t="b">
        <f>AND(Table252102[[#This Row],[Developmental toxicity]:[Reproductive toxicity]])</f>
        <v>0</v>
      </c>
    </row>
    <row r="799" spans="1:34" x14ac:dyDescent="0.25">
      <c r="A799" s="3">
        <f t="shared" si="96"/>
        <v>798</v>
      </c>
      <c r="B799" s="4" t="s">
        <v>1440</v>
      </c>
      <c r="C799" s="3" t="s">
        <v>2699</v>
      </c>
      <c r="D799" s="3" t="s">
        <v>3661</v>
      </c>
      <c r="E799" s="12" t="s">
        <v>7970</v>
      </c>
      <c r="F799" t="s">
        <v>8806</v>
      </c>
      <c r="G799" t="s">
        <v>10553</v>
      </c>
      <c r="H799" t="s">
        <v>10553</v>
      </c>
      <c r="I799" t="s">
        <v>10554</v>
      </c>
      <c r="J799" s="3"/>
      <c r="K799" s="7" t="e">
        <v>#N/A</v>
      </c>
      <c r="L799" s="7" t="e">
        <v>#N/A</v>
      </c>
      <c r="M799" s="7" t="e">
        <v>#N/A</v>
      </c>
      <c r="N799" s="7" t="e">
        <v>#N/A</v>
      </c>
      <c r="O799" s="7" t="e">
        <v>#N/A</v>
      </c>
      <c r="P799" s="7" t="e">
        <v>#N/A</v>
      </c>
      <c r="Q799" s="7" t="e">
        <v>#N/A</v>
      </c>
      <c r="R799" s="7" t="e">
        <v>#N/A</v>
      </c>
      <c r="S799" s="7" t="e">
        <v>#N/A</v>
      </c>
      <c r="T799" s="7">
        <v>0</v>
      </c>
      <c r="U799" s="7" t="e">
        <v>#N/A</v>
      </c>
      <c r="V799" s="7" t="e">
        <v>#N/A</v>
      </c>
      <c r="W799" s="7" t="e">
        <v>#N/A</v>
      </c>
      <c r="X799" s="7" t="e">
        <v>#N/A</v>
      </c>
      <c r="Y799" s="7" t="e">
        <v>#N/A</v>
      </c>
      <c r="Z799" s="7">
        <f t="shared" si="97"/>
        <v>0</v>
      </c>
      <c r="AA799" s="7">
        <f t="shared" si="98"/>
        <v>0</v>
      </c>
      <c r="AB799" s="7" t="b">
        <f t="shared" si="99"/>
        <v>1</v>
      </c>
      <c r="AC799" s="7" t="b">
        <f t="shared" si="100"/>
        <v>0</v>
      </c>
      <c r="AD799" s="7" t="b">
        <f t="shared" si="101"/>
        <v>1</v>
      </c>
      <c r="AE799" s="7" t="b">
        <f t="shared" si="102"/>
        <v>0</v>
      </c>
      <c r="AF799" s="7" t="b">
        <f t="shared" si="103"/>
        <v>0</v>
      </c>
      <c r="AH799" t="b">
        <f>AND(Table252102[[#This Row],[Developmental toxicity]:[Reproductive toxicity]])</f>
        <v>0</v>
      </c>
    </row>
    <row r="800" spans="1:34" x14ac:dyDescent="0.25">
      <c r="A800" s="3">
        <f t="shared" si="96"/>
        <v>799</v>
      </c>
      <c r="B800" s="24">
        <v>315</v>
      </c>
      <c r="C800" s="3" t="s">
        <v>803</v>
      </c>
      <c r="D800" s="3" t="s">
        <v>5240</v>
      </c>
      <c r="E800" s="29" t="s">
        <v>4768</v>
      </c>
      <c r="F800" s="3" t="s">
        <v>5684</v>
      </c>
      <c r="G800" s="3" t="s">
        <v>804</v>
      </c>
      <c r="H800" s="3" t="s">
        <v>6614</v>
      </c>
      <c r="I800" s="3" t="s">
        <v>6615</v>
      </c>
      <c r="J800" s="3" t="s">
        <v>1430</v>
      </c>
      <c r="K800" s="7" t="e">
        <v>#N/A</v>
      </c>
      <c r="L800" s="7">
        <v>1</v>
      </c>
      <c r="M800" s="7" t="e">
        <v>#N/A</v>
      </c>
      <c r="N800" s="7" t="e">
        <v>#N/A</v>
      </c>
      <c r="O800" s="7" t="e">
        <v>#N/A</v>
      </c>
      <c r="P800" s="7" t="e">
        <v>#N/A</v>
      </c>
      <c r="Q800" s="7" t="e">
        <v>#N/A</v>
      </c>
      <c r="R800" s="7" t="e">
        <v>#N/A</v>
      </c>
      <c r="S800" s="7" t="e">
        <v>#N/A</v>
      </c>
      <c r="T800" s="7" t="e">
        <v>#N/A</v>
      </c>
      <c r="U800" s="7" t="e">
        <v>#N/A</v>
      </c>
      <c r="V800" s="7" t="e">
        <v>#N/A</v>
      </c>
      <c r="W800" s="7" t="e">
        <v>#N/A</v>
      </c>
      <c r="X800" s="7" t="e">
        <v>#N/A</v>
      </c>
      <c r="Y800" s="7">
        <v>1</v>
      </c>
      <c r="Z800" s="7">
        <f t="shared" si="97"/>
        <v>1</v>
      </c>
      <c r="AA800" s="7">
        <f t="shared" si="98"/>
        <v>1</v>
      </c>
      <c r="AB800" s="7" t="b">
        <f t="shared" si="99"/>
        <v>1</v>
      </c>
      <c r="AC800" s="7" t="b">
        <f t="shared" si="100"/>
        <v>0</v>
      </c>
      <c r="AD800" s="7" t="b">
        <f t="shared" si="101"/>
        <v>0</v>
      </c>
      <c r="AE800" s="7" t="b">
        <f t="shared" si="102"/>
        <v>0</v>
      </c>
      <c r="AF800" s="7" t="b">
        <f t="shared" si="103"/>
        <v>0</v>
      </c>
      <c r="AH800" t="b">
        <f>AND(Table252102[[#This Row],[Developmental toxicity]:[Reproductive toxicity]])</f>
        <v>0</v>
      </c>
    </row>
    <row r="801" spans="1:34" x14ac:dyDescent="0.25">
      <c r="A801" s="3">
        <f t="shared" si="96"/>
        <v>800</v>
      </c>
      <c r="B801" s="4"/>
      <c r="C801" s="3" t="s">
        <v>11203</v>
      </c>
      <c r="D801" s="3" t="s">
        <v>17821</v>
      </c>
      <c r="E801" s="29" t="s">
        <v>18093</v>
      </c>
      <c r="F801" s="3" t="s">
        <v>18011</v>
      </c>
      <c r="G801" s="3" t="s">
        <v>18196</v>
      </c>
      <c r="H801" s="3" t="s">
        <v>18197</v>
      </c>
      <c r="I801" s="3" t="s">
        <v>18198</v>
      </c>
      <c r="J801" s="3"/>
      <c r="K801" s="7" t="e">
        <v>#N/A</v>
      </c>
      <c r="L801" s="7" t="e">
        <v>#N/A</v>
      </c>
      <c r="M801" s="7" t="e">
        <v>#N/A</v>
      </c>
      <c r="N801" s="7" t="e">
        <v>#N/A</v>
      </c>
      <c r="O801" s="7" t="e">
        <v>#N/A</v>
      </c>
      <c r="P801" s="7" t="e">
        <v>#N/A</v>
      </c>
      <c r="Q801" s="7" t="e">
        <v>#N/A</v>
      </c>
      <c r="R801" s="7" t="e">
        <v>#N/A</v>
      </c>
      <c r="S801" s="7" t="e">
        <v>#N/A</v>
      </c>
      <c r="T801" s="7" t="e">
        <v>#N/A</v>
      </c>
      <c r="U801" s="7" t="e">
        <v>#N/A</v>
      </c>
      <c r="V801" s="7" t="e">
        <v>#N/A</v>
      </c>
      <c r="W801" s="3">
        <v>1</v>
      </c>
      <c r="X801" s="3" t="e">
        <v>#N/A</v>
      </c>
      <c r="Y801" s="7" t="e">
        <v>#N/A</v>
      </c>
      <c r="Z801" s="7">
        <f t="shared" si="97"/>
        <v>1</v>
      </c>
      <c r="AA801" s="7">
        <f t="shared" si="98"/>
        <v>1</v>
      </c>
      <c r="AB801" s="7" t="b">
        <f t="shared" si="99"/>
        <v>0</v>
      </c>
      <c r="AC801" s="7" t="b">
        <f t="shared" si="100"/>
        <v>1</v>
      </c>
      <c r="AD801" s="7" t="b">
        <f t="shared" si="101"/>
        <v>0</v>
      </c>
      <c r="AE801" s="7" t="b">
        <f t="shared" si="102"/>
        <v>1</v>
      </c>
      <c r="AF801" s="7" t="b">
        <f t="shared" si="103"/>
        <v>0</v>
      </c>
      <c r="AH801" t="b">
        <f>AND(Table252102[[#This Row],[Developmental toxicity]:[Reproductive toxicity]])</f>
        <v>0</v>
      </c>
    </row>
    <row r="802" spans="1:34" x14ac:dyDescent="0.25">
      <c r="A802" s="3">
        <f t="shared" si="96"/>
        <v>801</v>
      </c>
      <c r="B802" s="24"/>
      <c r="C802" s="3" t="s">
        <v>11415</v>
      </c>
      <c r="D802" s="3" t="s">
        <v>11414</v>
      </c>
      <c r="E802" s="29" t="s">
        <v>14626</v>
      </c>
      <c r="F802" s="3" t="s">
        <v>14627</v>
      </c>
      <c r="G802" s="3" t="s">
        <v>14628</v>
      </c>
      <c r="H802" s="3" t="s">
        <v>6612</v>
      </c>
      <c r="I802" s="3" t="s">
        <v>14629</v>
      </c>
      <c r="J802" s="3"/>
      <c r="K802" s="7" t="e">
        <v>#N/A</v>
      </c>
      <c r="L802" s="7">
        <v>1</v>
      </c>
      <c r="M802" s="7" t="e">
        <v>#N/A</v>
      </c>
      <c r="N802" s="7" t="e">
        <v>#N/A</v>
      </c>
      <c r="O802" s="7" t="e">
        <v>#N/A</v>
      </c>
      <c r="P802" s="7" t="e">
        <v>#N/A</v>
      </c>
      <c r="Q802" s="7" t="e">
        <v>#N/A</v>
      </c>
      <c r="R802" s="7" t="e">
        <v>#N/A</v>
      </c>
      <c r="S802" s="7" t="e">
        <v>#N/A</v>
      </c>
      <c r="T802" s="7" t="e">
        <v>#N/A</v>
      </c>
      <c r="U802" s="7" t="e">
        <v>#N/A</v>
      </c>
      <c r="V802" s="7" t="e">
        <v>#N/A</v>
      </c>
      <c r="W802" s="3">
        <v>1</v>
      </c>
      <c r="X802" s="3">
        <v>1</v>
      </c>
      <c r="Y802" s="7">
        <v>1</v>
      </c>
      <c r="Z802" s="7">
        <f t="shared" si="97"/>
        <v>1</v>
      </c>
      <c r="AA802" s="7">
        <f t="shared" si="98"/>
        <v>1</v>
      </c>
      <c r="AB802" s="7" t="b">
        <f t="shared" si="99"/>
        <v>1</v>
      </c>
      <c r="AC802" s="7" t="b">
        <f t="shared" si="100"/>
        <v>1</v>
      </c>
      <c r="AD802" s="7" t="b">
        <f t="shared" si="101"/>
        <v>0</v>
      </c>
      <c r="AE802" s="7" t="b">
        <f t="shared" si="102"/>
        <v>1</v>
      </c>
      <c r="AF802" s="7" t="b">
        <f t="shared" si="103"/>
        <v>0</v>
      </c>
      <c r="AH802" t="b">
        <f>AND(Table252102[[#This Row],[Developmental toxicity]:[Reproductive toxicity]])</f>
        <v>1</v>
      </c>
    </row>
    <row r="803" spans="1:34" x14ac:dyDescent="0.25">
      <c r="A803" s="3">
        <f t="shared" si="96"/>
        <v>802</v>
      </c>
      <c r="B803" s="4"/>
      <c r="C803" s="3" t="s">
        <v>11740</v>
      </c>
      <c r="D803" s="3" t="s">
        <v>17872</v>
      </c>
      <c r="E803" s="29" t="s">
        <v>18126</v>
      </c>
      <c r="F803" s="3" t="s">
        <v>18044</v>
      </c>
      <c r="G803" s="3" t="s">
        <v>18275</v>
      </c>
      <c r="H803" s="3" t="s">
        <v>18275</v>
      </c>
      <c r="I803" s="3" t="s">
        <v>18276</v>
      </c>
      <c r="J803" s="3"/>
      <c r="K803" s="7" t="e">
        <v>#N/A</v>
      </c>
      <c r="L803" s="7" t="e">
        <v>#N/A</v>
      </c>
      <c r="M803" s="7" t="e">
        <v>#N/A</v>
      </c>
      <c r="N803" s="7" t="e">
        <v>#N/A</v>
      </c>
      <c r="O803" s="7" t="e">
        <v>#N/A</v>
      </c>
      <c r="P803" s="7" t="e">
        <v>#N/A</v>
      </c>
      <c r="Q803" s="7" t="e">
        <v>#N/A</v>
      </c>
      <c r="R803" s="7" t="e">
        <v>#N/A</v>
      </c>
      <c r="S803" s="7" t="e">
        <v>#N/A</v>
      </c>
      <c r="T803" s="7" t="e">
        <v>#N/A</v>
      </c>
      <c r="U803" s="7" t="e">
        <v>#N/A</v>
      </c>
      <c r="V803" s="7" t="e">
        <v>#N/A</v>
      </c>
      <c r="W803" s="3">
        <v>1</v>
      </c>
      <c r="X803" s="3" t="e">
        <v>#N/A</v>
      </c>
      <c r="Y803" s="7" t="e">
        <v>#N/A</v>
      </c>
      <c r="Z803" s="7">
        <f t="shared" si="97"/>
        <v>1</v>
      </c>
      <c r="AA803" s="7">
        <f t="shared" si="98"/>
        <v>1</v>
      </c>
      <c r="AB803" s="7" t="b">
        <f t="shared" si="99"/>
        <v>0</v>
      </c>
      <c r="AC803" s="7" t="b">
        <f t="shared" si="100"/>
        <v>1</v>
      </c>
      <c r="AD803" s="7" t="b">
        <f t="shared" si="101"/>
        <v>0</v>
      </c>
      <c r="AE803" s="7" t="b">
        <f t="shared" si="102"/>
        <v>1</v>
      </c>
      <c r="AF803" s="7" t="b">
        <f t="shared" si="103"/>
        <v>0</v>
      </c>
      <c r="AH803" t="b">
        <f>AND(Table252102[[#This Row],[Developmental toxicity]:[Reproductive toxicity]])</f>
        <v>0</v>
      </c>
    </row>
    <row r="804" spans="1:34" x14ac:dyDescent="0.25">
      <c r="A804" s="3">
        <f t="shared" si="96"/>
        <v>803</v>
      </c>
      <c r="B804" s="24"/>
      <c r="C804" s="3" t="s">
        <v>11750</v>
      </c>
      <c r="D804" s="3" t="s">
        <v>11749</v>
      </c>
      <c r="E804" s="29" t="s">
        <v>15250</v>
      </c>
      <c r="F804" s="3" t="s">
        <v>15251</v>
      </c>
      <c r="G804" s="3" t="s">
        <v>15252</v>
      </c>
      <c r="H804" s="3" t="s">
        <v>15252</v>
      </c>
      <c r="I804" s="3" t="s">
        <v>15253</v>
      </c>
      <c r="J804" s="3"/>
      <c r="K804" s="7" t="e">
        <v>#N/A</v>
      </c>
      <c r="L804" s="7" t="e">
        <v>#N/A</v>
      </c>
      <c r="M804" s="7" t="e">
        <v>#N/A</v>
      </c>
      <c r="N804" s="7" t="e">
        <v>#N/A</v>
      </c>
      <c r="O804" s="7" t="e">
        <v>#N/A</v>
      </c>
      <c r="P804" s="7" t="e">
        <v>#N/A</v>
      </c>
      <c r="Q804" s="7" t="e">
        <v>#N/A</v>
      </c>
      <c r="R804" s="7" t="e">
        <v>#N/A</v>
      </c>
      <c r="S804" s="7" t="e">
        <v>#N/A</v>
      </c>
      <c r="T804" s="7" t="e">
        <v>#N/A</v>
      </c>
      <c r="U804" s="7" t="e">
        <v>#N/A</v>
      </c>
      <c r="V804" s="7" t="e">
        <v>#N/A</v>
      </c>
      <c r="W804" s="3">
        <v>1</v>
      </c>
      <c r="X804" s="3" t="e">
        <v>#N/A</v>
      </c>
      <c r="Y804" s="7" t="e">
        <v>#N/A</v>
      </c>
      <c r="Z804" s="7">
        <f t="shared" si="97"/>
        <v>1</v>
      </c>
      <c r="AA804" s="7">
        <f t="shared" si="98"/>
        <v>1</v>
      </c>
      <c r="AB804" s="7" t="b">
        <f t="shared" si="99"/>
        <v>0</v>
      </c>
      <c r="AC804" s="7" t="b">
        <f t="shared" si="100"/>
        <v>1</v>
      </c>
      <c r="AD804" s="7" t="b">
        <f t="shared" si="101"/>
        <v>0</v>
      </c>
      <c r="AE804" s="7" t="b">
        <f t="shared" si="102"/>
        <v>1</v>
      </c>
      <c r="AF804" s="7" t="b">
        <f t="shared" si="103"/>
        <v>0</v>
      </c>
      <c r="AH804" t="b">
        <f>AND(Table252102[[#This Row],[Developmental toxicity]:[Reproductive toxicity]])</f>
        <v>0</v>
      </c>
    </row>
    <row r="805" spans="1:34" x14ac:dyDescent="0.25">
      <c r="A805" s="3">
        <f t="shared" si="96"/>
        <v>804</v>
      </c>
      <c r="B805" s="4"/>
      <c r="C805" s="3" t="s">
        <v>11654</v>
      </c>
      <c r="D805" s="3" t="s">
        <v>11653</v>
      </c>
      <c r="E805" s="29" t="s">
        <v>15062</v>
      </c>
      <c r="F805" s="3" t="s">
        <v>15063</v>
      </c>
      <c r="G805" s="3" t="s">
        <v>15064</v>
      </c>
      <c r="H805" s="3" t="s">
        <v>15065</v>
      </c>
      <c r="I805" s="3" t="s">
        <v>15066</v>
      </c>
      <c r="J805" s="3"/>
      <c r="K805" s="7" t="e">
        <v>#N/A</v>
      </c>
      <c r="L805" s="7" t="e">
        <v>#N/A</v>
      </c>
      <c r="M805" s="7" t="e">
        <v>#N/A</v>
      </c>
      <c r="N805" s="7" t="e">
        <v>#N/A</v>
      </c>
      <c r="O805" s="7" t="e">
        <v>#N/A</v>
      </c>
      <c r="P805" s="7" t="e">
        <v>#N/A</v>
      </c>
      <c r="Q805" s="7" t="e">
        <v>#N/A</v>
      </c>
      <c r="R805" s="7" t="e">
        <v>#N/A</v>
      </c>
      <c r="S805" s="7" t="e">
        <v>#N/A</v>
      </c>
      <c r="T805" s="7" t="e">
        <v>#N/A</v>
      </c>
      <c r="U805" s="7" t="e">
        <v>#N/A</v>
      </c>
      <c r="V805" s="7" t="e">
        <v>#N/A</v>
      </c>
      <c r="W805" s="3">
        <v>1</v>
      </c>
      <c r="X805" s="3" t="e">
        <v>#N/A</v>
      </c>
      <c r="Y805" s="7" t="e">
        <v>#N/A</v>
      </c>
      <c r="Z805" s="7">
        <f t="shared" si="97"/>
        <v>1</v>
      </c>
      <c r="AA805" s="7">
        <f t="shared" si="98"/>
        <v>1</v>
      </c>
      <c r="AB805" s="7" t="b">
        <f t="shared" si="99"/>
        <v>0</v>
      </c>
      <c r="AC805" s="7" t="b">
        <f t="shared" si="100"/>
        <v>1</v>
      </c>
      <c r="AD805" s="7" t="b">
        <f t="shared" si="101"/>
        <v>0</v>
      </c>
      <c r="AE805" s="7" t="b">
        <f t="shared" si="102"/>
        <v>1</v>
      </c>
      <c r="AF805" s="7" t="b">
        <f t="shared" si="103"/>
        <v>0</v>
      </c>
      <c r="AH805" t="b">
        <f>AND(Table252102[[#This Row],[Developmental toxicity]:[Reproductive toxicity]])</f>
        <v>0</v>
      </c>
    </row>
    <row r="806" spans="1:34" x14ac:dyDescent="0.25">
      <c r="A806" s="3">
        <f t="shared" si="96"/>
        <v>805</v>
      </c>
      <c r="B806" s="24"/>
      <c r="C806" s="3" t="s">
        <v>12307</v>
      </c>
      <c r="D806" s="3" t="s">
        <v>17894</v>
      </c>
      <c r="E806" s="29" t="s">
        <v>16090</v>
      </c>
      <c r="F806" s="3" t="s">
        <v>16091</v>
      </c>
      <c r="G806" s="3" t="s">
        <v>16092</v>
      </c>
      <c r="H806" s="3" t="s">
        <v>16092</v>
      </c>
      <c r="I806" s="3" t="s">
        <v>16093</v>
      </c>
      <c r="J806" s="3"/>
      <c r="K806" s="7" t="e">
        <v>#N/A</v>
      </c>
      <c r="L806" s="7" t="e">
        <v>#N/A</v>
      </c>
      <c r="M806" s="7" t="e">
        <v>#N/A</v>
      </c>
      <c r="N806" s="7" t="e">
        <v>#N/A</v>
      </c>
      <c r="O806" s="7" t="e">
        <v>#N/A</v>
      </c>
      <c r="P806" s="7" t="e">
        <v>#N/A</v>
      </c>
      <c r="Q806" s="7" t="e">
        <v>#N/A</v>
      </c>
      <c r="R806" s="7" t="e">
        <v>#N/A</v>
      </c>
      <c r="S806" s="7" t="e">
        <v>#N/A</v>
      </c>
      <c r="T806" s="7" t="e">
        <v>#N/A</v>
      </c>
      <c r="U806" s="7" t="e">
        <v>#N/A</v>
      </c>
      <c r="V806" s="7" t="e">
        <v>#N/A</v>
      </c>
      <c r="W806" s="7">
        <v>0</v>
      </c>
      <c r="X806" s="7" t="e">
        <v>#N/A</v>
      </c>
      <c r="Y806" s="7">
        <v>0</v>
      </c>
      <c r="Z806" s="7">
        <f t="shared" si="97"/>
        <v>0</v>
      </c>
      <c r="AA806" s="7">
        <f t="shared" si="98"/>
        <v>0</v>
      </c>
      <c r="AB806" s="7" t="b">
        <f t="shared" si="99"/>
        <v>1</v>
      </c>
      <c r="AC806" s="7" t="b">
        <f t="shared" si="100"/>
        <v>1</v>
      </c>
      <c r="AD806" s="7" t="b">
        <f t="shared" si="101"/>
        <v>0</v>
      </c>
      <c r="AE806" s="7" t="b">
        <f t="shared" si="102"/>
        <v>1</v>
      </c>
      <c r="AF806" s="7" t="b">
        <f t="shared" si="103"/>
        <v>0</v>
      </c>
      <c r="AH806" t="b">
        <f>AND(Table252102[[#This Row],[Developmental toxicity]:[Reproductive toxicity]])</f>
        <v>1</v>
      </c>
    </row>
    <row r="807" spans="1:34" x14ac:dyDescent="0.25">
      <c r="A807" s="3">
        <f t="shared" si="96"/>
        <v>806</v>
      </c>
      <c r="B807" s="24"/>
      <c r="C807" s="3" t="s">
        <v>12901</v>
      </c>
      <c r="D807" s="3" t="s">
        <v>12900</v>
      </c>
      <c r="E807" s="29" t="s">
        <v>17028</v>
      </c>
      <c r="F807" s="3" t="s">
        <v>17029</v>
      </c>
      <c r="G807" s="3" t="s">
        <v>17030</v>
      </c>
      <c r="H807" s="3" t="s">
        <v>17030</v>
      </c>
      <c r="I807" s="3" t="s">
        <v>17031</v>
      </c>
      <c r="J807" s="3"/>
      <c r="K807" s="7" t="e">
        <v>#N/A</v>
      </c>
      <c r="L807" s="7" t="e">
        <v>#N/A</v>
      </c>
      <c r="M807" s="7" t="e">
        <v>#N/A</v>
      </c>
      <c r="N807" s="7" t="e">
        <v>#N/A</v>
      </c>
      <c r="O807" s="7" t="e">
        <v>#N/A</v>
      </c>
      <c r="P807" s="7" t="e">
        <v>#N/A</v>
      </c>
      <c r="Q807" s="7" t="e">
        <v>#N/A</v>
      </c>
      <c r="R807" s="7" t="e">
        <v>#N/A</v>
      </c>
      <c r="S807" s="7" t="e">
        <v>#N/A</v>
      </c>
      <c r="T807" s="7" t="e">
        <v>#N/A</v>
      </c>
      <c r="U807" s="7" t="e">
        <v>#N/A</v>
      </c>
      <c r="V807" s="7" t="e">
        <v>#N/A</v>
      </c>
      <c r="W807" s="3">
        <v>0</v>
      </c>
      <c r="X807" s="3" t="e">
        <v>#N/A</v>
      </c>
      <c r="Y807" s="7" t="e">
        <v>#N/A</v>
      </c>
      <c r="Z807" s="7">
        <f t="shared" si="97"/>
        <v>0</v>
      </c>
      <c r="AA807" s="7">
        <f t="shared" si="98"/>
        <v>0</v>
      </c>
      <c r="AB807" s="7" t="b">
        <f t="shared" si="99"/>
        <v>0</v>
      </c>
      <c r="AC807" s="7" t="b">
        <f t="shared" si="100"/>
        <v>1</v>
      </c>
      <c r="AD807" s="7" t="b">
        <f t="shared" si="101"/>
        <v>0</v>
      </c>
      <c r="AE807" s="7" t="b">
        <f t="shared" si="102"/>
        <v>1</v>
      </c>
      <c r="AF807" s="7" t="b">
        <f t="shared" si="103"/>
        <v>0</v>
      </c>
      <c r="AH807" t="b">
        <f>AND(Table252102[[#This Row],[Developmental toxicity]:[Reproductive toxicity]])</f>
        <v>0</v>
      </c>
    </row>
    <row r="808" spans="1:34" x14ac:dyDescent="0.25">
      <c r="A808" s="3">
        <f t="shared" si="96"/>
        <v>807</v>
      </c>
      <c r="B808" s="24"/>
      <c r="C808" s="3" t="s">
        <v>12350</v>
      </c>
      <c r="D808" s="3" t="s">
        <v>12349</v>
      </c>
      <c r="E808" s="29" t="s">
        <v>16177</v>
      </c>
      <c r="F808" s="3" t="s">
        <v>16178</v>
      </c>
      <c r="G808" s="3" t="s">
        <v>16179</v>
      </c>
      <c r="H808" s="3" t="s">
        <v>16179</v>
      </c>
      <c r="I808" s="3" t="s">
        <v>16180</v>
      </c>
      <c r="J808" s="3"/>
      <c r="K808" s="7" t="e">
        <v>#N/A</v>
      </c>
      <c r="L808" s="7" t="e">
        <v>#N/A</v>
      </c>
      <c r="M808" s="7" t="e">
        <v>#N/A</v>
      </c>
      <c r="N808" s="7" t="e">
        <v>#N/A</v>
      </c>
      <c r="O808" s="7" t="e">
        <v>#N/A</v>
      </c>
      <c r="P808" s="7" t="e">
        <v>#N/A</v>
      </c>
      <c r="Q808" s="7" t="e">
        <v>#N/A</v>
      </c>
      <c r="R808" s="7" t="e">
        <v>#N/A</v>
      </c>
      <c r="S808" s="7" t="e">
        <v>#N/A</v>
      </c>
      <c r="T808" s="7" t="e">
        <v>#N/A</v>
      </c>
      <c r="U808" s="7" t="e">
        <v>#N/A</v>
      </c>
      <c r="V808" s="7" t="e">
        <v>#N/A</v>
      </c>
      <c r="W808" s="3">
        <v>0</v>
      </c>
      <c r="X808" s="3" t="e">
        <v>#N/A</v>
      </c>
      <c r="Y808" s="7" t="e">
        <v>#N/A</v>
      </c>
      <c r="Z808" s="7">
        <f t="shared" si="97"/>
        <v>0</v>
      </c>
      <c r="AA808" s="7">
        <f t="shared" si="98"/>
        <v>0</v>
      </c>
      <c r="AB808" s="7" t="b">
        <f t="shared" si="99"/>
        <v>0</v>
      </c>
      <c r="AC808" s="7" t="b">
        <f t="shared" si="100"/>
        <v>1</v>
      </c>
      <c r="AD808" s="7" t="b">
        <f t="shared" si="101"/>
        <v>0</v>
      </c>
      <c r="AE808" s="7" t="b">
        <f t="shared" si="102"/>
        <v>1</v>
      </c>
      <c r="AF808" s="7" t="b">
        <f t="shared" si="103"/>
        <v>0</v>
      </c>
      <c r="AH808" t="b">
        <f>AND(Table252102[[#This Row],[Developmental toxicity]:[Reproductive toxicity]])</f>
        <v>0</v>
      </c>
    </row>
    <row r="809" spans="1:34" x14ac:dyDescent="0.25">
      <c r="A809" s="3">
        <f t="shared" si="96"/>
        <v>808</v>
      </c>
      <c r="B809" s="24" t="s">
        <v>1440</v>
      </c>
      <c r="C809" s="3" t="s">
        <v>2009</v>
      </c>
      <c r="D809" s="3" t="s">
        <v>2883</v>
      </c>
      <c r="E809" s="12" t="s">
        <v>7290</v>
      </c>
      <c r="F809" t="s">
        <v>8139</v>
      </c>
      <c r="G809" t="s">
        <v>9059</v>
      </c>
      <c r="H809" t="s">
        <v>9059</v>
      </c>
      <c r="I809" t="s">
        <v>9060</v>
      </c>
      <c r="J809" s="3"/>
      <c r="K809" s="7" t="e">
        <v>#N/A</v>
      </c>
      <c r="L809" s="7" t="e">
        <v>#N/A</v>
      </c>
      <c r="M809" s="7" t="e">
        <v>#N/A</v>
      </c>
      <c r="N809" s="7" t="e">
        <v>#N/A</v>
      </c>
      <c r="O809" s="7" t="e">
        <v>#N/A</v>
      </c>
      <c r="P809" s="7" t="e">
        <v>#N/A</v>
      </c>
      <c r="Q809" s="7" t="e">
        <v>#N/A</v>
      </c>
      <c r="R809" s="7" t="e">
        <v>#N/A</v>
      </c>
      <c r="S809" s="7" t="e">
        <v>#N/A</v>
      </c>
      <c r="T809" s="7">
        <v>0</v>
      </c>
      <c r="U809" s="7" t="e">
        <v>#N/A</v>
      </c>
      <c r="V809" s="7" t="e">
        <v>#N/A</v>
      </c>
      <c r="W809" s="7" t="e">
        <v>#N/A</v>
      </c>
      <c r="X809" s="7" t="e">
        <v>#N/A</v>
      </c>
      <c r="Y809" s="7" t="e">
        <v>#N/A</v>
      </c>
      <c r="Z809" s="7">
        <f t="shared" si="97"/>
        <v>0</v>
      </c>
      <c r="AA809" s="7">
        <f t="shared" si="98"/>
        <v>0</v>
      </c>
      <c r="AB809" s="7" t="b">
        <f t="shared" si="99"/>
        <v>1</v>
      </c>
      <c r="AC809" s="7" t="b">
        <f t="shared" si="100"/>
        <v>0</v>
      </c>
      <c r="AD809" s="7" t="b">
        <f t="shared" si="101"/>
        <v>1</v>
      </c>
      <c r="AE809" s="7" t="b">
        <f t="shared" si="102"/>
        <v>0</v>
      </c>
      <c r="AF809" s="7" t="b">
        <f t="shared" si="103"/>
        <v>0</v>
      </c>
      <c r="AH809" t="b">
        <f>AND(Table252102[[#This Row],[Developmental toxicity]:[Reproductive toxicity]])</f>
        <v>0</v>
      </c>
    </row>
    <row r="810" spans="1:34" x14ac:dyDescent="0.25">
      <c r="A810" s="3">
        <f t="shared" si="96"/>
        <v>809</v>
      </c>
      <c r="B810" s="4" t="s">
        <v>1440</v>
      </c>
      <c r="C810" s="3" t="s">
        <v>2779</v>
      </c>
      <c r="D810" s="3" t="s">
        <v>3760</v>
      </c>
      <c r="E810" s="29" t="s">
        <v>8049</v>
      </c>
      <c r="F810" s="3" t="s">
        <v>8881</v>
      </c>
      <c r="G810" s="3" t="s">
        <v>10717</v>
      </c>
      <c r="H810" s="3" t="s">
        <v>10718</v>
      </c>
      <c r="I810" s="3" t="s">
        <v>10719</v>
      </c>
      <c r="J810" s="3"/>
      <c r="K810" s="7" t="e">
        <v>#N/A</v>
      </c>
      <c r="L810" s="7" t="e">
        <v>#N/A</v>
      </c>
      <c r="M810" s="7" t="e">
        <v>#N/A</v>
      </c>
      <c r="N810" s="7" t="e">
        <v>#N/A</v>
      </c>
      <c r="O810" s="7" t="e">
        <v>#N/A</v>
      </c>
      <c r="P810" s="7" t="e">
        <v>#N/A</v>
      </c>
      <c r="Q810" s="7" t="e">
        <v>#N/A</v>
      </c>
      <c r="R810" s="7" t="e">
        <v>#N/A</v>
      </c>
      <c r="S810" s="7" t="e">
        <v>#N/A</v>
      </c>
      <c r="T810" s="7">
        <v>1</v>
      </c>
      <c r="U810" s="7" t="e">
        <v>#N/A</v>
      </c>
      <c r="V810" s="7" t="e">
        <v>#N/A</v>
      </c>
      <c r="W810" s="7" t="e">
        <v>#N/A</v>
      </c>
      <c r="X810" s="7" t="e">
        <v>#N/A</v>
      </c>
      <c r="Y810" s="7" t="e">
        <v>#N/A</v>
      </c>
      <c r="Z810" s="7">
        <f t="shared" si="97"/>
        <v>1</v>
      </c>
      <c r="AA810" s="7">
        <f t="shared" si="98"/>
        <v>1</v>
      </c>
      <c r="AB810" s="7" t="b">
        <f t="shared" si="99"/>
        <v>1</v>
      </c>
      <c r="AC810" s="7" t="b">
        <f t="shared" si="100"/>
        <v>0</v>
      </c>
      <c r="AD810" s="7" t="b">
        <f t="shared" si="101"/>
        <v>1</v>
      </c>
      <c r="AE810" s="7" t="b">
        <f t="shared" si="102"/>
        <v>0</v>
      </c>
      <c r="AF810" s="7" t="b">
        <f t="shared" si="103"/>
        <v>0</v>
      </c>
      <c r="AH810" t="b">
        <f>AND(Table252102[[#This Row],[Developmental toxicity]:[Reproductive toxicity]])</f>
        <v>0</v>
      </c>
    </row>
    <row r="811" spans="1:34" x14ac:dyDescent="0.25">
      <c r="A811" s="3">
        <f t="shared" si="96"/>
        <v>810</v>
      </c>
      <c r="B811" s="4" t="s">
        <v>1440</v>
      </c>
      <c r="C811" s="3" t="s">
        <v>2482</v>
      </c>
      <c r="D811" s="3" t="s">
        <v>3421</v>
      </c>
      <c r="E811" s="12" t="s">
        <v>7758</v>
      </c>
      <c r="F811" t="s">
        <v>8597</v>
      </c>
      <c r="G811" t="s">
        <v>10065</v>
      </c>
      <c r="H811" t="s">
        <v>10065</v>
      </c>
      <c r="I811" t="s">
        <v>10066</v>
      </c>
      <c r="J811" s="3"/>
      <c r="K811" s="7" t="e">
        <v>#N/A</v>
      </c>
      <c r="L811" s="7" t="e">
        <v>#N/A</v>
      </c>
      <c r="M811" s="7" t="e">
        <v>#N/A</v>
      </c>
      <c r="N811" s="7" t="e">
        <v>#N/A</v>
      </c>
      <c r="O811" s="7" t="e">
        <v>#N/A</v>
      </c>
      <c r="P811" s="7" t="e">
        <v>#N/A</v>
      </c>
      <c r="Q811" s="7" t="e">
        <v>#N/A</v>
      </c>
      <c r="R811" s="7" t="e">
        <v>#N/A</v>
      </c>
      <c r="S811" s="7" t="e">
        <v>#N/A</v>
      </c>
      <c r="T811" s="7">
        <v>0</v>
      </c>
      <c r="U811" s="7" t="e">
        <v>#N/A</v>
      </c>
      <c r="V811" s="7" t="e">
        <v>#N/A</v>
      </c>
      <c r="W811" s="7" t="e">
        <v>#N/A</v>
      </c>
      <c r="X811" s="7" t="e">
        <v>#N/A</v>
      </c>
      <c r="Y811" s="7" t="e">
        <v>#N/A</v>
      </c>
      <c r="Z811" s="7">
        <f t="shared" si="97"/>
        <v>0</v>
      </c>
      <c r="AA811" s="7">
        <f t="shared" si="98"/>
        <v>0</v>
      </c>
      <c r="AB811" s="7" t="b">
        <f t="shared" si="99"/>
        <v>1</v>
      </c>
      <c r="AC811" s="7" t="b">
        <f t="shared" si="100"/>
        <v>0</v>
      </c>
      <c r="AD811" s="7" t="b">
        <f t="shared" si="101"/>
        <v>1</v>
      </c>
      <c r="AE811" s="7" t="b">
        <f t="shared" si="102"/>
        <v>0</v>
      </c>
      <c r="AF811" s="7" t="b">
        <f t="shared" si="103"/>
        <v>0</v>
      </c>
      <c r="AH811" t="b">
        <f>AND(Table252102[[#This Row],[Developmental toxicity]:[Reproductive toxicity]])</f>
        <v>0</v>
      </c>
    </row>
    <row r="812" spans="1:34" x14ac:dyDescent="0.25">
      <c r="A812" s="3">
        <f t="shared" si="96"/>
        <v>811</v>
      </c>
      <c r="B812" s="24" t="s">
        <v>1440</v>
      </c>
      <c r="C812" s="3" t="s">
        <v>2685</v>
      </c>
      <c r="D812" s="3" t="s">
        <v>3647</v>
      </c>
      <c r="E812" s="29" t="s">
        <v>7957</v>
      </c>
      <c r="F812" s="3" t="s">
        <v>8794</v>
      </c>
      <c r="G812" s="3" t="s">
        <v>10520</v>
      </c>
      <c r="H812" s="3" t="s">
        <v>10521</v>
      </c>
      <c r="I812" s="3" t="s">
        <v>10522</v>
      </c>
      <c r="J812" s="3"/>
      <c r="K812" s="7" t="e">
        <v>#N/A</v>
      </c>
      <c r="L812" s="7" t="e">
        <v>#N/A</v>
      </c>
      <c r="M812" s="7" t="e">
        <v>#N/A</v>
      </c>
      <c r="N812" s="7" t="e">
        <v>#N/A</v>
      </c>
      <c r="O812" s="7" t="e">
        <v>#N/A</v>
      </c>
      <c r="P812" s="7" t="e">
        <v>#N/A</v>
      </c>
      <c r="Q812" s="7" t="e">
        <v>#N/A</v>
      </c>
      <c r="R812" s="7" t="e">
        <v>#N/A</v>
      </c>
      <c r="S812" s="7" t="e">
        <v>#N/A</v>
      </c>
      <c r="T812" s="7">
        <v>1</v>
      </c>
      <c r="U812" s="7" t="e">
        <v>#N/A</v>
      </c>
      <c r="V812" s="7" t="e">
        <v>#N/A</v>
      </c>
      <c r="W812" s="7" t="e">
        <v>#N/A</v>
      </c>
      <c r="X812" s="7" t="e">
        <v>#N/A</v>
      </c>
      <c r="Y812" s="7" t="e">
        <v>#N/A</v>
      </c>
      <c r="Z812" s="7">
        <f t="shared" si="97"/>
        <v>1</v>
      </c>
      <c r="AA812" s="7">
        <f t="shared" si="98"/>
        <v>1</v>
      </c>
      <c r="AB812" s="7" t="b">
        <f t="shared" si="99"/>
        <v>1</v>
      </c>
      <c r="AC812" s="7" t="b">
        <f t="shared" si="100"/>
        <v>0</v>
      </c>
      <c r="AD812" s="7" t="b">
        <f t="shared" si="101"/>
        <v>1</v>
      </c>
      <c r="AE812" s="7" t="b">
        <f t="shared" si="102"/>
        <v>0</v>
      </c>
      <c r="AF812" s="7" t="b">
        <f t="shared" si="103"/>
        <v>0</v>
      </c>
      <c r="AH812" t="b">
        <f>AND(Table252102[[#This Row],[Developmental toxicity]:[Reproductive toxicity]])</f>
        <v>0</v>
      </c>
    </row>
    <row r="813" spans="1:34" x14ac:dyDescent="0.25">
      <c r="A813" s="3">
        <f t="shared" si="96"/>
        <v>812</v>
      </c>
      <c r="B813" s="24"/>
      <c r="C813" s="3" t="s">
        <v>20666</v>
      </c>
      <c r="D813" s="3" t="s">
        <v>19340</v>
      </c>
      <c r="E813" s="29" t="s">
        <v>20421</v>
      </c>
      <c r="F813" s="3" t="s">
        <v>20134</v>
      </c>
      <c r="G813" s="3" t="s">
        <v>20135</v>
      </c>
      <c r="H813" s="3" t="s">
        <v>20136</v>
      </c>
      <c r="I813" s="3" t="s">
        <v>20137</v>
      </c>
      <c r="J813" s="3" t="s">
        <v>20</v>
      </c>
      <c r="K813" s="7" t="e">
        <v>#N/A</v>
      </c>
      <c r="L813" s="7" t="e">
        <v>#N/A</v>
      </c>
      <c r="M813" s="7" t="e">
        <v>#N/A</v>
      </c>
      <c r="N813" s="7" t="e">
        <v>#N/A</v>
      </c>
      <c r="O813" s="7" t="e">
        <v>#N/A</v>
      </c>
      <c r="P813" s="7" t="e">
        <v>#N/A</v>
      </c>
      <c r="Q813" s="7" t="e">
        <v>#N/A</v>
      </c>
      <c r="R813" s="7" t="e">
        <v>#N/A</v>
      </c>
      <c r="S813" s="7" t="e">
        <v>#N/A</v>
      </c>
      <c r="T813" s="7" t="e">
        <v>#N/A</v>
      </c>
      <c r="U813" s="7" t="e">
        <v>#N/A</v>
      </c>
      <c r="V813" s="7" t="e">
        <v>#N/A</v>
      </c>
      <c r="W813" s="7" t="e">
        <v>#N/A</v>
      </c>
      <c r="X813" s="7">
        <v>1</v>
      </c>
      <c r="Y813" s="7" t="e">
        <v>#N/A</v>
      </c>
      <c r="Z813" s="7">
        <f t="shared" si="97"/>
        <v>1</v>
      </c>
      <c r="AA813" s="7">
        <f t="shared" si="98"/>
        <v>1</v>
      </c>
      <c r="AB813" s="7" t="b">
        <f t="shared" si="99"/>
        <v>1</v>
      </c>
      <c r="AC813" s="7" t="b">
        <f t="shared" si="100"/>
        <v>0</v>
      </c>
      <c r="AD813" s="7" t="b">
        <f t="shared" si="101"/>
        <v>0</v>
      </c>
      <c r="AE813" s="7" t="b">
        <f t="shared" si="102"/>
        <v>0</v>
      </c>
      <c r="AF813" s="7" t="b">
        <f t="shared" si="103"/>
        <v>0</v>
      </c>
      <c r="AH813" t="b">
        <f>AND(Table252102[[#This Row],[Developmental toxicity]:[Reproductive toxicity]])</f>
        <v>0</v>
      </c>
    </row>
    <row r="814" spans="1:34" x14ac:dyDescent="0.25">
      <c r="A814" s="3">
        <f t="shared" si="96"/>
        <v>813</v>
      </c>
      <c r="B814" s="4">
        <v>641</v>
      </c>
      <c r="C814" s="3" t="s">
        <v>1298</v>
      </c>
      <c r="D814" s="3" t="s">
        <v>5421</v>
      </c>
      <c r="E814" s="29" t="s">
        <v>4992</v>
      </c>
      <c r="F814" s="3" t="s">
        <v>5898</v>
      </c>
      <c r="G814" s="3" t="s">
        <v>1299</v>
      </c>
      <c r="H814" s="3" t="s">
        <v>6928</v>
      </c>
      <c r="I814" s="3" t="s">
        <v>6929</v>
      </c>
      <c r="J814" s="3" t="s">
        <v>1431</v>
      </c>
      <c r="K814" s="7" t="e">
        <v>#N/A</v>
      </c>
      <c r="L814" s="7">
        <v>1</v>
      </c>
      <c r="M814" s="7" t="e">
        <v>#N/A</v>
      </c>
      <c r="N814" s="7" t="e">
        <v>#N/A</v>
      </c>
      <c r="O814" s="7" t="e">
        <v>#N/A</v>
      </c>
      <c r="P814" s="7" t="e">
        <v>#N/A</v>
      </c>
      <c r="Q814" s="7" t="e">
        <v>#N/A</v>
      </c>
      <c r="R814" s="7" t="e">
        <v>#N/A</v>
      </c>
      <c r="S814" s="7" t="e">
        <v>#N/A</v>
      </c>
      <c r="T814" s="7" t="e">
        <v>#N/A</v>
      </c>
      <c r="U814" s="7" t="e">
        <v>#N/A</v>
      </c>
      <c r="V814" s="7" t="e">
        <v>#N/A</v>
      </c>
      <c r="W814" s="7" t="e">
        <v>#N/A</v>
      </c>
      <c r="X814" s="7" t="e">
        <v>#N/A</v>
      </c>
      <c r="Y814" s="7">
        <v>1</v>
      </c>
      <c r="Z814" s="7">
        <f t="shared" si="97"/>
        <v>1</v>
      </c>
      <c r="AA814" s="7">
        <f t="shared" si="98"/>
        <v>1</v>
      </c>
      <c r="AB814" s="7" t="b">
        <f t="shared" si="99"/>
        <v>1</v>
      </c>
      <c r="AC814" s="7" t="b">
        <f t="shared" si="100"/>
        <v>0</v>
      </c>
      <c r="AD814" s="7" t="b">
        <f t="shared" si="101"/>
        <v>0</v>
      </c>
      <c r="AE814" s="7" t="b">
        <f t="shared" si="102"/>
        <v>0</v>
      </c>
      <c r="AF814" s="7" t="b">
        <f t="shared" si="103"/>
        <v>0</v>
      </c>
      <c r="AH814" t="b">
        <f>AND(Table252102[[#This Row],[Developmental toxicity]:[Reproductive toxicity]])</f>
        <v>0</v>
      </c>
    </row>
    <row r="815" spans="1:34" x14ac:dyDescent="0.25">
      <c r="A815" s="3">
        <f t="shared" si="96"/>
        <v>814</v>
      </c>
      <c r="B815" s="24"/>
      <c r="C815" s="3" t="s">
        <v>13050</v>
      </c>
      <c r="D815" s="3" t="s">
        <v>13049</v>
      </c>
      <c r="E815" s="29" t="s">
        <v>17266</v>
      </c>
      <c r="F815" s="3" t="s">
        <v>17267</v>
      </c>
      <c r="G815" s="3" t="s">
        <v>17268</v>
      </c>
      <c r="H815" s="3" t="s">
        <v>17268</v>
      </c>
      <c r="I815" s="3" t="s">
        <v>17269</v>
      </c>
      <c r="J815" s="3"/>
      <c r="K815" s="7" t="e">
        <v>#N/A</v>
      </c>
      <c r="L815" s="7" t="e">
        <v>#N/A</v>
      </c>
      <c r="M815" s="7" t="e">
        <v>#N/A</v>
      </c>
      <c r="N815" s="7" t="e">
        <v>#N/A</v>
      </c>
      <c r="O815" s="7" t="e">
        <v>#N/A</v>
      </c>
      <c r="P815" s="7" t="e">
        <v>#N/A</v>
      </c>
      <c r="Q815" s="7" t="e">
        <v>#N/A</v>
      </c>
      <c r="R815" s="7" t="e">
        <v>#N/A</v>
      </c>
      <c r="S815" s="7" t="e">
        <v>#N/A</v>
      </c>
      <c r="T815" s="7" t="e">
        <v>#N/A</v>
      </c>
      <c r="U815" s="7" t="e">
        <v>#N/A</v>
      </c>
      <c r="V815" s="7" t="e">
        <v>#N/A</v>
      </c>
      <c r="W815" s="3">
        <v>0</v>
      </c>
      <c r="X815" s="3" t="e">
        <v>#N/A</v>
      </c>
      <c r="Y815" s="7" t="e">
        <v>#N/A</v>
      </c>
      <c r="Z815" s="7">
        <f t="shared" si="97"/>
        <v>0</v>
      </c>
      <c r="AA815" s="7">
        <f t="shared" si="98"/>
        <v>0</v>
      </c>
      <c r="AB815" s="7" t="b">
        <f t="shared" si="99"/>
        <v>0</v>
      </c>
      <c r="AC815" s="7" t="b">
        <f t="shared" si="100"/>
        <v>1</v>
      </c>
      <c r="AD815" s="7" t="b">
        <f t="shared" si="101"/>
        <v>0</v>
      </c>
      <c r="AE815" s="7" t="b">
        <f t="shared" si="102"/>
        <v>1</v>
      </c>
      <c r="AF815" s="7" t="b">
        <f t="shared" si="103"/>
        <v>0</v>
      </c>
      <c r="AH815" t="b">
        <f>AND(Table252102[[#This Row],[Developmental toxicity]:[Reproductive toxicity]])</f>
        <v>0</v>
      </c>
    </row>
    <row r="816" spans="1:34" x14ac:dyDescent="0.25">
      <c r="A816" s="3">
        <f t="shared" si="96"/>
        <v>815</v>
      </c>
      <c r="B816" s="4" t="s">
        <v>1440</v>
      </c>
      <c r="C816" s="3" t="s">
        <v>2031</v>
      </c>
      <c r="D816" s="3" t="s">
        <v>2911</v>
      </c>
      <c r="E816" s="12" t="s">
        <v>7312</v>
      </c>
      <c r="F816" t="s">
        <v>8161</v>
      </c>
      <c r="G816" t="s">
        <v>9103</v>
      </c>
      <c r="H816" t="s">
        <v>9103</v>
      </c>
      <c r="I816" t="s">
        <v>9104</v>
      </c>
      <c r="J816" s="3"/>
      <c r="K816" s="7" t="e">
        <v>#N/A</v>
      </c>
      <c r="L816" s="7" t="e">
        <v>#N/A</v>
      </c>
      <c r="M816" s="7" t="e">
        <v>#N/A</v>
      </c>
      <c r="N816" s="7" t="e">
        <v>#N/A</v>
      </c>
      <c r="O816" s="7" t="e">
        <v>#N/A</v>
      </c>
      <c r="P816" s="7" t="e">
        <v>#N/A</v>
      </c>
      <c r="Q816" s="7" t="e">
        <v>#N/A</v>
      </c>
      <c r="R816" s="7" t="e">
        <v>#N/A</v>
      </c>
      <c r="S816" s="7" t="e">
        <v>#N/A</v>
      </c>
      <c r="T816" s="7">
        <v>0</v>
      </c>
      <c r="U816" s="7" t="e">
        <v>#N/A</v>
      </c>
      <c r="V816" s="7" t="e">
        <v>#N/A</v>
      </c>
      <c r="W816" s="7" t="e">
        <v>#N/A</v>
      </c>
      <c r="X816" s="7" t="e">
        <v>#N/A</v>
      </c>
      <c r="Y816" s="7" t="e">
        <v>#N/A</v>
      </c>
      <c r="Z816" s="7">
        <f t="shared" si="97"/>
        <v>0</v>
      </c>
      <c r="AA816" s="7">
        <f t="shared" si="98"/>
        <v>0</v>
      </c>
      <c r="AB816" s="7" t="b">
        <f t="shared" si="99"/>
        <v>1</v>
      </c>
      <c r="AC816" s="7" t="b">
        <f t="shared" si="100"/>
        <v>0</v>
      </c>
      <c r="AD816" s="7" t="b">
        <f t="shared" si="101"/>
        <v>1</v>
      </c>
      <c r="AE816" s="7" t="b">
        <f t="shared" si="102"/>
        <v>0</v>
      </c>
      <c r="AF816" s="7" t="b">
        <f t="shared" si="103"/>
        <v>0</v>
      </c>
      <c r="AH816" t="b">
        <f>AND(Table252102[[#This Row],[Developmental toxicity]:[Reproductive toxicity]])</f>
        <v>0</v>
      </c>
    </row>
    <row r="817" spans="1:34" x14ac:dyDescent="0.25">
      <c r="A817" s="3">
        <f t="shared" si="96"/>
        <v>816</v>
      </c>
      <c r="B817" s="24">
        <v>117</v>
      </c>
      <c r="C817" s="3" t="s">
        <v>495</v>
      </c>
      <c r="D817" s="3" t="s">
        <v>5126</v>
      </c>
      <c r="E817" s="29" t="s">
        <v>4627</v>
      </c>
      <c r="F817" s="3" t="s">
        <v>5551</v>
      </c>
      <c r="G817" s="3" t="s">
        <v>496</v>
      </c>
      <c r="H817" s="3" t="s">
        <v>6041</v>
      </c>
      <c r="I817" s="3" t="s">
        <v>6447</v>
      </c>
      <c r="J817" s="3" t="s">
        <v>1431</v>
      </c>
      <c r="K817" s="7" t="e">
        <v>#N/A</v>
      </c>
      <c r="L817" s="7">
        <v>1</v>
      </c>
      <c r="M817" s="7" t="e">
        <v>#N/A</v>
      </c>
      <c r="N817" s="7" t="e">
        <v>#N/A</v>
      </c>
      <c r="O817" s="7" t="e">
        <v>#N/A</v>
      </c>
      <c r="P817" s="7" t="e">
        <v>#N/A</v>
      </c>
      <c r="Q817" s="7" t="e">
        <v>#N/A</v>
      </c>
      <c r="R817" s="7" t="e">
        <v>#N/A</v>
      </c>
      <c r="S817" s="7" t="e">
        <v>#N/A</v>
      </c>
      <c r="T817" s="7" t="e">
        <v>#N/A</v>
      </c>
      <c r="U817" s="7" t="e">
        <v>#N/A</v>
      </c>
      <c r="V817" s="7" t="e">
        <v>#N/A</v>
      </c>
      <c r="W817" s="7" t="e">
        <v>#N/A</v>
      </c>
      <c r="X817" s="7" t="e">
        <v>#N/A</v>
      </c>
      <c r="Y817" s="7">
        <v>1</v>
      </c>
      <c r="Z817" s="7">
        <f t="shared" si="97"/>
        <v>1</v>
      </c>
      <c r="AA817" s="7">
        <f t="shared" si="98"/>
        <v>1</v>
      </c>
      <c r="AB817" s="7" t="b">
        <f t="shared" si="99"/>
        <v>1</v>
      </c>
      <c r="AC817" s="7" t="b">
        <f t="shared" si="100"/>
        <v>0</v>
      </c>
      <c r="AD817" s="7" t="b">
        <f t="shared" si="101"/>
        <v>0</v>
      </c>
      <c r="AE817" s="7" t="b">
        <f t="shared" si="102"/>
        <v>0</v>
      </c>
      <c r="AF817" s="7" t="b">
        <f t="shared" si="103"/>
        <v>0</v>
      </c>
      <c r="AH817" t="b">
        <f>AND(Table252102[[#This Row],[Developmental toxicity]:[Reproductive toxicity]])</f>
        <v>0</v>
      </c>
    </row>
    <row r="818" spans="1:34" x14ac:dyDescent="0.25">
      <c r="A818" s="3">
        <f t="shared" si="96"/>
        <v>817</v>
      </c>
      <c r="B818" s="4"/>
      <c r="C818" s="3" t="s">
        <v>11753</v>
      </c>
      <c r="D818" s="3" t="s">
        <v>11752</v>
      </c>
      <c r="E818" s="29" t="s">
        <v>15259</v>
      </c>
      <c r="F818" s="3" t="s">
        <v>15260</v>
      </c>
      <c r="G818" s="3" t="s">
        <v>15261</v>
      </c>
      <c r="H818" s="3" t="s">
        <v>15262</v>
      </c>
      <c r="I818" s="3" t="s">
        <v>15263</v>
      </c>
      <c r="J818" s="5"/>
      <c r="K818" s="7" t="e">
        <v>#N/A</v>
      </c>
      <c r="L818" s="7" t="e">
        <v>#N/A</v>
      </c>
      <c r="M818" s="7" t="e">
        <v>#N/A</v>
      </c>
      <c r="N818" s="7" t="e">
        <v>#N/A</v>
      </c>
      <c r="O818" s="7" t="e">
        <v>#N/A</v>
      </c>
      <c r="P818" s="7" t="e">
        <v>#N/A</v>
      </c>
      <c r="Q818" s="7" t="e">
        <v>#N/A</v>
      </c>
      <c r="R818" s="7" t="e">
        <v>#N/A</v>
      </c>
      <c r="S818" s="7" t="e">
        <v>#N/A</v>
      </c>
      <c r="T818" s="7" t="e">
        <v>#N/A</v>
      </c>
      <c r="U818" s="7" t="e">
        <v>#N/A</v>
      </c>
      <c r="V818" s="7" t="e">
        <v>#N/A</v>
      </c>
      <c r="W818" s="3">
        <v>1</v>
      </c>
      <c r="X818" s="3" t="e">
        <v>#N/A</v>
      </c>
      <c r="Y818" s="7" t="e">
        <v>#N/A</v>
      </c>
      <c r="Z818" s="7">
        <f t="shared" si="97"/>
        <v>1</v>
      </c>
      <c r="AA818" s="7">
        <f t="shared" si="98"/>
        <v>1</v>
      </c>
      <c r="AB818" s="7" t="b">
        <f t="shared" si="99"/>
        <v>0</v>
      </c>
      <c r="AC818" s="7" t="b">
        <f t="shared" si="100"/>
        <v>1</v>
      </c>
      <c r="AD818" s="7" t="b">
        <f t="shared" si="101"/>
        <v>0</v>
      </c>
      <c r="AE818" s="7" t="b">
        <f t="shared" si="102"/>
        <v>1</v>
      </c>
      <c r="AF818" s="7" t="b">
        <f t="shared" si="103"/>
        <v>0</v>
      </c>
      <c r="AH818" t="b">
        <f>AND(Table252102[[#This Row],[Developmental toxicity]:[Reproductive toxicity]])</f>
        <v>0</v>
      </c>
    </row>
    <row r="819" spans="1:34" x14ac:dyDescent="0.25">
      <c r="A819" s="3">
        <f t="shared" si="96"/>
        <v>818</v>
      </c>
      <c r="B819" s="4"/>
      <c r="C819" s="3" t="s">
        <v>13140</v>
      </c>
      <c r="D819" s="3" t="s">
        <v>13139</v>
      </c>
      <c r="E819" s="29" t="s">
        <v>17398</v>
      </c>
      <c r="F819" s="3" t="s">
        <v>17399</v>
      </c>
      <c r="G819" s="3" t="s">
        <v>17400</v>
      </c>
      <c r="H819" s="3" t="s">
        <v>17400</v>
      </c>
      <c r="I819" s="3" t="s">
        <v>17401</v>
      </c>
      <c r="J819" s="5"/>
      <c r="K819" s="7" t="e">
        <v>#N/A</v>
      </c>
      <c r="L819" s="7" t="e">
        <v>#N/A</v>
      </c>
      <c r="M819" s="7" t="e">
        <v>#N/A</v>
      </c>
      <c r="N819" s="7" t="e">
        <v>#N/A</v>
      </c>
      <c r="O819" s="7" t="e">
        <v>#N/A</v>
      </c>
      <c r="P819" s="7" t="e">
        <v>#N/A</v>
      </c>
      <c r="Q819" s="7" t="e">
        <v>#N/A</v>
      </c>
      <c r="R819" s="7" t="e">
        <v>#N/A</v>
      </c>
      <c r="S819" s="7" t="e">
        <v>#N/A</v>
      </c>
      <c r="T819" s="7" t="e">
        <v>#N/A</v>
      </c>
      <c r="U819" s="7" t="e">
        <v>#N/A</v>
      </c>
      <c r="V819" s="7" t="e">
        <v>#N/A</v>
      </c>
      <c r="W819" s="3">
        <v>0</v>
      </c>
      <c r="X819" s="3" t="e">
        <v>#N/A</v>
      </c>
      <c r="Y819" s="7" t="e">
        <v>#N/A</v>
      </c>
      <c r="Z819" s="7">
        <f t="shared" si="97"/>
        <v>0</v>
      </c>
      <c r="AA819" s="7">
        <f t="shared" si="98"/>
        <v>0</v>
      </c>
      <c r="AB819" s="7" t="b">
        <f t="shared" si="99"/>
        <v>0</v>
      </c>
      <c r="AC819" s="7" t="b">
        <f t="shared" si="100"/>
        <v>1</v>
      </c>
      <c r="AD819" s="7" t="b">
        <f t="shared" si="101"/>
        <v>0</v>
      </c>
      <c r="AE819" s="7" t="b">
        <f t="shared" si="102"/>
        <v>1</v>
      </c>
      <c r="AF819" s="7" t="b">
        <f t="shared" si="103"/>
        <v>0</v>
      </c>
      <c r="AH819" t="b">
        <f>AND(Table252102[[#This Row],[Developmental toxicity]:[Reproductive toxicity]])</f>
        <v>0</v>
      </c>
    </row>
    <row r="820" spans="1:34" x14ac:dyDescent="0.25">
      <c r="A820" s="3">
        <f t="shared" si="96"/>
        <v>819</v>
      </c>
      <c r="B820" s="4">
        <v>12608</v>
      </c>
      <c r="C820" s="3" t="s">
        <v>839</v>
      </c>
      <c r="D820" s="3" t="s">
        <v>282</v>
      </c>
      <c r="E820" s="29" t="s">
        <v>4082</v>
      </c>
      <c r="F820" s="3" t="s">
        <v>3904</v>
      </c>
      <c r="G820" s="3" t="s">
        <v>4472</v>
      </c>
      <c r="H820" s="3" t="s">
        <v>4472</v>
      </c>
      <c r="I820" s="3" t="s">
        <v>4473</v>
      </c>
      <c r="J820" s="5" t="s">
        <v>283</v>
      </c>
      <c r="K820" s="7" t="e">
        <v>#N/A</v>
      </c>
      <c r="L820" s="7">
        <v>1</v>
      </c>
      <c r="M820" s="7" t="e">
        <v>#N/A</v>
      </c>
      <c r="N820" s="7" t="e">
        <v>#N/A</v>
      </c>
      <c r="O820" s="7" t="e">
        <v>#N/A</v>
      </c>
      <c r="P820" s="7" t="e">
        <v>#N/A</v>
      </c>
      <c r="Q820" s="7" t="e">
        <v>#N/A</v>
      </c>
      <c r="R820" s="7" t="e">
        <v>#N/A</v>
      </c>
      <c r="S820" s="7" t="e">
        <v>#N/A</v>
      </c>
      <c r="T820" s="7" t="e">
        <v>#N/A</v>
      </c>
      <c r="U820" s="7" t="e">
        <v>#N/A</v>
      </c>
      <c r="V820" s="7" t="e">
        <v>#N/A</v>
      </c>
      <c r="W820" s="7" t="e">
        <v>#N/A</v>
      </c>
      <c r="X820" s="7">
        <v>1</v>
      </c>
      <c r="Y820" s="7">
        <v>1</v>
      </c>
      <c r="Z820" s="7">
        <f t="shared" si="97"/>
        <v>1</v>
      </c>
      <c r="AA820" s="7">
        <f t="shared" si="98"/>
        <v>1</v>
      </c>
      <c r="AB820" s="7" t="b">
        <f t="shared" si="99"/>
        <v>1</v>
      </c>
      <c r="AC820" s="7" t="b">
        <f t="shared" si="100"/>
        <v>0</v>
      </c>
      <c r="AD820" s="7" t="b">
        <f t="shared" si="101"/>
        <v>0</v>
      </c>
      <c r="AE820" s="7" t="b">
        <f t="shared" si="102"/>
        <v>0</v>
      </c>
      <c r="AF820" s="7" t="b">
        <f t="shared" si="103"/>
        <v>0</v>
      </c>
      <c r="AH820" t="b">
        <f>AND(Table252102[[#This Row],[Developmental toxicity]:[Reproductive toxicity]])</f>
        <v>0</v>
      </c>
    </row>
    <row r="821" spans="1:34" x14ac:dyDescent="0.25">
      <c r="A821" s="3">
        <f t="shared" si="96"/>
        <v>820</v>
      </c>
      <c r="B821" s="4"/>
      <c r="C821" s="3" t="s">
        <v>11492</v>
      </c>
      <c r="D821" s="3" t="s">
        <v>11491</v>
      </c>
      <c r="E821" s="29" t="s">
        <v>14761</v>
      </c>
      <c r="F821" s="3" t="s">
        <v>14762</v>
      </c>
      <c r="G821" s="3" t="s">
        <v>14763</v>
      </c>
      <c r="H821" s="3" t="s">
        <v>14764</v>
      </c>
      <c r="I821" s="3" t="s">
        <v>14765</v>
      </c>
      <c r="J821" s="5"/>
      <c r="K821" s="7" t="e">
        <v>#N/A</v>
      </c>
      <c r="L821" s="7" t="e">
        <v>#N/A</v>
      </c>
      <c r="M821" s="7" t="e">
        <v>#N/A</v>
      </c>
      <c r="N821" s="7" t="e">
        <v>#N/A</v>
      </c>
      <c r="O821" s="7" t="e">
        <v>#N/A</v>
      </c>
      <c r="P821" s="7" t="e">
        <v>#N/A</v>
      </c>
      <c r="Q821" s="7" t="e">
        <v>#N/A</v>
      </c>
      <c r="R821" s="7" t="e">
        <v>#N/A</v>
      </c>
      <c r="S821" s="7" t="e">
        <v>#N/A</v>
      </c>
      <c r="T821" s="7" t="e">
        <v>#N/A</v>
      </c>
      <c r="U821" s="7" t="e">
        <v>#N/A</v>
      </c>
      <c r="V821" s="7" t="e">
        <v>#N/A</v>
      </c>
      <c r="W821" s="3">
        <v>1</v>
      </c>
      <c r="X821" s="3">
        <v>1</v>
      </c>
      <c r="Y821" s="7" t="e">
        <v>#N/A</v>
      </c>
      <c r="Z821" s="7">
        <f t="shared" si="97"/>
        <v>1</v>
      </c>
      <c r="AA821" s="7">
        <f t="shared" si="98"/>
        <v>1</v>
      </c>
      <c r="AB821" s="7" t="b">
        <f t="shared" si="99"/>
        <v>1</v>
      </c>
      <c r="AC821" s="7" t="b">
        <f t="shared" si="100"/>
        <v>1</v>
      </c>
      <c r="AD821" s="7" t="b">
        <f t="shared" si="101"/>
        <v>0</v>
      </c>
      <c r="AE821" s="7" t="b">
        <f t="shared" si="102"/>
        <v>1</v>
      </c>
      <c r="AF821" s="7" t="b">
        <f t="shared" si="103"/>
        <v>0</v>
      </c>
      <c r="AH821" t="b">
        <f>AND(Table252102[[#This Row],[Developmental toxicity]:[Reproductive toxicity]])</f>
        <v>1</v>
      </c>
    </row>
    <row r="822" spans="1:34" x14ac:dyDescent="0.25">
      <c r="A822" s="3">
        <f t="shared" si="96"/>
        <v>821</v>
      </c>
      <c r="B822" s="4"/>
      <c r="C822" s="3" t="s">
        <v>20498</v>
      </c>
      <c r="D822" s="3" t="s">
        <v>19170</v>
      </c>
      <c r="E822" s="29" t="s">
        <v>20253</v>
      </c>
      <c r="F822" s="3" t="s">
        <v>19569</v>
      </c>
      <c r="G822" s="3" t="s">
        <v>19570</v>
      </c>
      <c r="H822" s="3" t="s">
        <v>19429</v>
      </c>
      <c r="I822" s="3" t="s">
        <v>19571</v>
      </c>
      <c r="J822" s="5" t="s">
        <v>20</v>
      </c>
      <c r="K822" s="7" t="e">
        <v>#N/A</v>
      </c>
      <c r="L822" s="7" t="e">
        <v>#N/A</v>
      </c>
      <c r="M822" s="7" t="e">
        <v>#N/A</v>
      </c>
      <c r="N822" s="7" t="e">
        <v>#N/A</v>
      </c>
      <c r="O822" s="7" t="e">
        <v>#N/A</v>
      </c>
      <c r="P822" s="7" t="e">
        <v>#N/A</v>
      </c>
      <c r="Q822" s="7" t="e">
        <v>#N/A</v>
      </c>
      <c r="R822" s="7" t="e">
        <v>#N/A</v>
      </c>
      <c r="S822" s="7" t="e">
        <v>#N/A</v>
      </c>
      <c r="T822" s="7" t="e">
        <v>#N/A</v>
      </c>
      <c r="U822" s="7" t="e">
        <v>#N/A</v>
      </c>
      <c r="V822" s="7" t="e">
        <v>#N/A</v>
      </c>
      <c r="W822" s="7" t="e">
        <v>#N/A</v>
      </c>
      <c r="X822" s="7">
        <v>1</v>
      </c>
      <c r="Y822" s="7" t="e">
        <v>#N/A</v>
      </c>
      <c r="Z822" s="7">
        <f t="shared" si="97"/>
        <v>1</v>
      </c>
      <c r="AA822" s="7">
        <f t="shared" si="98"/>
        <v>1</v>
      </c>
      <c r="AB822" s="7" t="b">
        <f t="shared" si="99"/>
        <v>1</v>
      </c>
      <c r="AC822" s="7" t="b">
        <f t="shared" si="100"/>
        <v>0</v>
      </c>
      <c r="AD822" s="7" t="b">
        <f t="shared" si="101"/>
        <v>0</v>
      </c>
      <c r="AE822" s="7" t="b">
        <f t="shared" si="102"/>
        <v>0</v>
      </c>
      <c r="AF822" s="7" t="b">
        <f t="shared" si="103"/>
        <v>0</v>
      </c>
      <c r="AH822" t="b">
        <f>AND(Table252102[[#This Row],[Developmental toxicity]:[Reproductive toxicity]])</f>
        <v>0</v>
      </c>
    </row>
    <row r="823" spans="1:34" x14ac:dyDescent="0.25">
      <c r="A823" s="3">
        <f t="shared" si="96"/>
        <v>822</v>
      </c>
      <c r="B823" s="4"/>
      <c r="C823" s="3" t="s">
        <v>20625</v>
      </c>
      <c r="D823" s="3" t="s">
        <v>19299</v>
      </c>
      <c r="E823" s="29" t="s">
        <v>20380</v>
      </c>
      <c r="F823" s="3" t="s">
        <v>20000</v>
      </c>
      <c r="G823" s="3" t="s">
        <v>20001</v>
      </c>
      <c r="H823" s="3" t="s">
        <v>20001</v>
      </c>
      <c r="I823" s="3" t="s">
        <v>20002</v>
      </c>
      <c r="J823" s="5" t="s">
        <v>20</v>
      </c>
      <c r="K823" s="7" t="e">
        <v>#N/A</v>
      </c>
      <c r="L823" s="7" t="e">
        <v>#N/A</v>
      </c>
      <c r="M823" s="7" t="e">
        <v>#N/A</v>
      </c>
      <c r="N823" s="7" t="e">
        <v>#N/A</v>
      </c>
      <c r="O823" s="7" t="e">
        <v>#N/A</v>
      </c>
      <c r="P823" s="7" t="e">
        <v>#N/A</v>
      </c>
      <c r="Q823" s="7" t="e">
        <v>#N/A</v>
      </c>
      <c r="R823" s="7" t="e">
        <v>#N/A</v>
      </c>
      <c r="S823" s="7" t="e">
        <v>#N/A</v>
      </c>
      <c r="T823" s="7" t="e">
        <v>#N/A</v>
      </c>
      <c r="U823" s="7" t="e">
        <v>#N/A</v>
      </c>
      <c r="V823" s="7" t="e">
        <v>#N/A</v>
      </c>
      <c r="W823" s="7" t="e">
        <v>#N/A</v>
      </c>
      <c r="X823" s="7">
        <v>1</v>
      </c>
      <c r="Y823" s="7" t="e">
        <v>#N/A</v>
      </c>
      <c r="Z823" s="7">
        <f t="shared" si="97"/>
        <v>1</v>
      </c>
      <c r="AA823" s="7">
        <f t="shared" si="98"/>
        <v>1</v>
      </c>
      <c r="AB823" s="7" t="b">
        <f t="shared" si="99"/>
        <v>1</v>
      </c>
      <c r="AC823" s="7" t="b">
        <f t="shared" si="100"/>
        <v>0</v>
      </c>
      <c r="AD823" s="7" t="b">
        <f t="shared" si="101"/>
        <v>0</v>
      </c>
      <c r="AE823" s="7" t="b">
        <f t="shared" si="102"/>
        <v>0</v>
      </c>
      <c r="AF823" s="7" t="b">
        <f t="shared" si="103"/>
        <v>0</v>
      </c>
      <c r="AH823" t="b">
        <f>AND(Table252102[[#This Row],[Developmental toxicity]:[Reproductive toxicity]])</f>
        <v>0</v>
      </c>
    </row>
    <row r="824" spans="1:34" x14ac:dyDescent="0.25">
      <c r="A824" s="3">
        <f t="shared" si="96"/>
        <v>823</v>
      </c>
      <c r="B824" s="4">
        <v>170</v>
      </c>
      <c r="C824" s="3" t="s">
        <v>586</v>
      </c>
      <c r="D824" s="3" t="s">
        <v>5154</v>
      </c>
      <c r="E824" s="29" t="s">
        <v>4667</v>
      </c>
      <c r="F824" s="3" t="s">
        <v>5588</v>
      </c>
      <c r="G824" s="3" t="s">
        <v>587</v>
      </c>
      <c r="H824" s="3" t="s">
        <v>6077</v>
      </c>
      <c r="I824" s="3" t="s">
        <v>6492</v>
      </c>
      <c r="J824" s="5" t="s">
        <v>1431</v>
      </c>
      <c r="K824" s="7" t="e">
        <v>#N/A</v>
      </c>
      <c r="L824" s="7">
        <v>1</v>
      </c>
      <c r="M824" s="7" t="e">
        <v>#N/A</v>
      </c>
      <c r="N824" s="7" t="e">
        <v>#N/A</v>
      </c>
      <c r="O824" s="7" t="e">
        <v>#N/A</v>
      </c>
      <c r="P824" s="7" t="e">
        <v>#N/A</v>
      </c>
      <c r="Q824" s="7" t="e">
        <v>#N/A</v>
      </c>
      <c r="R824" s="7" t="e">
        <v>#N/A</v>
      </c>
      <c r="S824" s="7" t="e">
        <v>#N/A</v>
      </c>
      <c r="T824" s="7" t="e">
        <v>#N/A</v>
      </c>
      <c r="U824" s="7" t="e">
        <v>#N/A</v>
      </c>
      <c r="V824" s="7" t="e">
        <v>#N/A</v>
      </c>
      <c r="W824" s="7" t="e">
        <v>#N/A</v>
      </c>
      <c r="X824" s="7" t="e">
        <v>#N/A</v>
      </c>
      <c r="Y824" s="7">
        <v>1</v>
      </c>
      <c r="Z824" s="7">
        <f t="shared" si="97"/>
        <v>1</v>
      </c>
      <c r="AA824" s="7">
        <f t="shared" si="98"/>
        <v>1</v>
      </c>
      <c r="AB824" s="7" t="b">
        <f t="shared" si="99"/>
        <v>1</v>
      </c>
      <c r="AC824" s="7" t="b">
        <f t="shared" si="100"/>
        <v>0</v>
      </c>
      <c r="AD824" s="7" t="b">
        <f t="shared" si="101"/>
        <v>0</v>
      </c>
      <c r="AE824" s="7" t="b">
        <f t="shared" si="102"/>
        <v>0</v>
      </c>
      <c r="AF824" s="7" t="b">
        <f t="shared" si="103"/>
        <v>0</v>
      </c>
      <c r="AH824" t="b">
        <f>AND(Table252102[[#This Row],[Developmental toxicity]:[Reproductive toxicity]])</f>
        <v>0</v>
      </c>
    </row>
    <row r="825" spans="1:34" x14ac:dyDescent="0.25">
      <c r="A825" s="3">
        <f t="shared" si="96"/>
        <v>824</v>
      </c>
      <c r="B825" s="4" t="s">
        <v>1440</v>
      </c>
      <c r="C825" s="3" t="s">
        <v>2490</v>
      </c>
      <c r="D825" s="3" t="s">
        <v>3431</v>
      </c>
      <c r="E825" s="12" t="s">
        <v>7766</v>
      </c>
      <c r="F825" t="s">
        <v>8605</v>
      </c>
      <c r="G825" t="s">
        <v>10081</v>
      </c>
      <c r="H825" t="s">
        <v>10081</v>
      </c>
      <c r="I825" t="s">
        <v>10082</v>
      </c>
      <c r="J825" s="5"/>
      <c r="K825" s="7" t="e">
        <v>#N/A</v>
      </c>
      <c r="L825" s="7" t="e">
        <v>#N/A</v>
      </c>
      <c r="M825" s="7" t="e">
        <v>#N/A</v>
      </c>
      <c r="N825" s="7" t="e">
        <v>#N/A</v>
      </c>
      <c r="O825" s="7" t="e">
        <v>#N/A</v>
      </c>
      <c r="P825" s="7" t="e">
        <v>#N/A</v>
      </c>
      <c r="Q825" s="7" t="e">
        <v>#N/A</v>
      </c>
      <c r="R825" s="7" t="e">
        <v>#N/A</v>
      </c>
      <c r="S825" s="7" t="e">
        <v>#N/A</v>
      </c>
      <c r="T825" s="7">
        <v>0</v>
      </c>
      <c r="U825" s="7" t="e">
        <v>#N/A</v>
      </c>
      <c r="V825" s="7" t="e">
        <v>#N/A</v>
      </c>
      <c r="W825" s="7" t="e">
        <v>#N/A</v>
      </c>
      <c r="X825" s="7" t="e">
        <v>#N/A</v>
      </c>
      <c r="Y825" s="7" t="e">
        <v>#N/A</v>
      </c>
      <c r="Z825" s="7">
        <f t="shared" si="97"/>
        <v>0</v>
      </c>
      <c r="AA825" s="7">
        <f t="shared" si="98"/>
        <v>0</v>
      </c>
      <c r="AB825" s="7" t="b">
        <f t="shared" si="99"/>
        <v>1</v>
      </c>
      <c r="AC825" s="7" t="b">
        <f t="shared" si="100"/>
        <v>0</v>
      </c>
      <c r="AD825" s="7" t="b">
        <f t="shared" si="101"/>
        <v>1</v>
      </c>
      <c r="AE825" s="7" t="b">
        <f t="shared" si="102"/>
        <v>0</v>
      </c>
      <c r="AF825" s="7" t="b">
        <f t="shared" si="103"/>
        <v>0</v>
      </c>
      <c r="AH825" t="b">
        <f>AND(Table252102[[#This Row],[Developmental toxicity]:[Reproductive toxicity]])</f>
        <v>0</v>
      </c>
    </row>
    <row r="826" spans="1:34" x14ac:dyDescent="0.25">
      <c r="A826" s="3">
        <f t="shared" si="96"/>
        <v>825</v>
      </c>
      <c r="B826" s="4">
        <v>640</v>
      </c>
      <c r="C826" s="3" t="s">
        <v>1296</v>
      </c>
      <c r="D826" s="3" t="s">
        <v>5420</v>
      </c>
      <c r="E826" s="29" t="s">
        <v>4991</v>
      </c>
      <c r="F826" s="3" t="s">
        <v>5897</v>
      </c>
      <c r="G826" s="3" t="s">
        <v>1297</v>
      </c>
      <c r="H826" s="3" t="s">
        <v>6926</v>
      </c>
      <c r="I826" s="3" t="s">
        <v>6927</v>
      </c>
      <c r="J826" s="5" t="s">
        <v>1431</v>
      </c>
      <c r="K826" s="7" t="e">
        <v>#N/A</v>
      </c>
      <c r="L826" s="7">
        <v>1</v>
      </c>
      <c r="M826" s="7" t="e">
        <v>#N/A</v>
      </c>
      <c r="N826" s="7" t="e">
        <v>#N/A</v>
      </c>
      <c r="O826" s="7" t="e">
        <v>#N/A</v>
      </c>
      <c r="P826" s="7" t="e">
        <v>#N/A</v>
      </c>
      <c r="Q826" s="7" t="e">
        <v>#N/A</v>
      </c>
      <c r="R826" s="7" t="e">
        <v>#N/A</v>
      </c>
      <c r="S826" s="7" t="e">
        <v>#N/A</v>
      </c>
      <c r="T826" s="7" t="e">
        <v>#N/A</v>
      </c>
      <c r="U826" s="7" t="e">
        <v>#N/A</v>
      </c>
      <c r="V826" s="7" t="e">
        <v>#N/A</v>
      </c>
      <c r="W826" s="7" t="e">
        <v>#N/A</v>
      </c>
      <c r="X826" s="7" t="e">
        <v>#N/A</v>
      </c>
      <c r="Y826" s="7">
        <v>1</v>
      </c>
      <c r="Z826" s="7">
        <f t="shared" si="97"/>
        <v>1</v>
      </c>
      <c r="AA826" s="7">
        <f t="shared" si="98"/>
        <v>1</v>
      </c>
      <c r="AB826" s="7" t="b">
        <f t="shared" si="99"/>
        <v>1</v>
      </c>
      <c r="AC826" s="7" t="b">
        <f t="shared" si="100"/>
        <v>0</v>
      </c>
      <c r="AD826" s="7" t="b">
        <f t="shared" si="101"/>
        <v>0</v>
      </c>
      <c r="AE826" s="7" t="b">
        <f t="shared" si="102"/>
        <v>0</v>
      </c>
      <c r="AF826" s="7" t="b">
        <f t="shared" si="103"/>
        <v>0</v>
      </c>
      <c r="AH826" t="b">
        <f>AND(Table252102[[#This Row],[Developmental toxicity]:[Reproductive toxicity]])</f>
        <v>0</v>
      </c>
    </row>
    <row r="827" spans="1:34" x14ac:dyDescent="0.25">
      <c r="A827" s="3">
        <f t="shared" si="96"/>
        <v>826</v>
      </c>
      <c r="B827" s="4"/>
      <c r="C827" s="3" t="s">
        <v>20551</v>
      </c>
      <c r="D827" s="3" t="s">
        <v>19223</v>
      </c>
      <c r="E827" s="29" t="s">
        <v>20306</v>
      </c>
      <c r="F827" s="3" t="s">
        <v>19749</v>
      </c>
      <c r="G827" s="3" t="s">
        <v>19750</v>
      </c>
      <c r="H827" s="3" t="s">
        <v>19751</v>
      </c>
      <c r="I827" s="3" t="s">
        <v>19752</v>
      </c>
      <c r="J827" s="5" t="s">
        <v>20</v>
      </c>
      <c r="K827" s="7" t="e">
        <v>#N/A</v>
      </c>
      <c r="L827" s="7" t="e">
        <v>#N/A</v>
      </c>
      <c r="M827" s="7" t="e">
        <v>#N/A</v>
      </c>
      <c r="N827" s="7" t="e">
        <v>#N/A</v>
      </c>
      <c r="O827" s="7" t="e">
        <v>#N/A</v>
      </c>
      <c r="P827" s="7" t="e">
        <v>#N/A</v>
      </c>
      <c r="Q827" s="7" t="e">
        <v>#N/A</v>
      </c>
      <c r="R827" s="7" t="e">
        <v>#N/A</v>
      </c>
      <c r="S827" s="7" t="e">
        <v>#N/A</v>
      </c>
      <c r="T827" s="7" t="e">
        <v>#N/A</v>
      </c>
      <c r="U827" s="7" t="e">
        <v>#N/A</v>
      </c>
      <c r="V827" s="7" t="e">
        <v>#N/A</v>
      </c>
      <c r="W827" s="7" t="e">
        <v>#N/A</v>
      </c>
      <c r="X827" s="7">
        <v>1</v>
      </c>
      <c r="Y827" s="7" t="e">
        <v>#N/A</v>
      </c>
      <c r="Z827" s="7">
        <f t="shared" si="97"/>
        <v>1</v>
      </c>
      <c r="AA827" s="7">
        <f t="shared" si="98"/>
        <v>1</v>
      </c>
      <c r="AB827" s="7" t="b">
        <f t="shared" si="99"/>
        <v>1</v>
      </c>
      <c r="AC827" s="7" t="b">
        <f t="shared" si="100"/>
        <v>0</v>
      </c>
      <c r="AD827" s="7" t="b">
        <f t="shared" si="101"/>
        <v>0</v>
      </c>
      <c r="AE827" s="7" t="b">
        <f t="shared" si="102"/>
        <v>0</v>
      </c>
      <c r="AF827" s="7" t="b">
        <f t="shared" si="103"/>
        <v>0</v>
      </c>
      <c r="AH827" t="b">
        <f>AND(Table252102[[#This Row],[Developmental toxicity]:[Reproductive toxicity]])</f>
        <v>0</v>
      </c>
    </row>
    <row r="828" spans="1:34" x14ac:dyDescent="0.25">
      <c r="A828" s="3">
        <f t="shared" si="96"/>
        <v>827</v>
      </c>
      <c r="B828" s="4">
        <v>85</v>
      </c>
      <c r="C828" s="3" t="s">
        <v>446</v>
      </c>
      <c r="D828" t="s">
        <v>5104</v>
      </c>
      <c r="E828" s="12" t="s">
        <v>4603</v>
      </c>
      <c r="F828" t="s">
        <v>5529</v>
      </c>
      <c r="G828" s="3" t="s">
        <v>447</v>
      </c>
      <c r="H828" t="s">
        <v>6022</v>
      </c>
      <c r="I828" t="s">
        <v>6420</v>
      </c>
      <c r="J828" s="5" t="s">
        <v>1435</v>
      </c>
      <c r="K828" s="7" t="e">
        <v>#N/A</v>
      </c>
      <c r="L828" s="7">
        <v>0</v>
      </c>
      <c r="M828" s="7" t="e">
        <v>#N/A</v>
      </c>
      <c r="N828" s="7" t="e">
        <v>#N/A</v>
      </c>
      <c r="O828" s="7" t="e">
        <v>#N/A</v>
      </c>
      <c r="P828" s="3" t="e">
        <v>#N/A</v>
      </c>
      <c r="Q828" s="3" t="e">
        <v>#N/A</v>
      </c>
      <c r="R828" s="7" t="e">
        <v>#N/A</v>
      </c>
      <c r="S828" s="3" t="e">
        <v>#N/A</v>
      </c>
      <c r="T828" s="3" t="e">
        <v>#N/A</v>
      </c>
      <c r="U828" s="7" t="e">
        <v>#N/A</v>
      </c>
      <c r="V828" s="7" t="e">
        <v>#N/A</v>
      </c>
      <c r="W828" s="3" t="e">
        <v>#N/A</v>
      </c>
      <c r="X828" s="3" t="e">
        <v>#N/A</v>
      </c>
      <c r="Y828" s="7" t="e">
        <v>#N/A</v>
      </c>
      <c r="Z828" s="7">
        <f t="shared" si="97"/>
        <v>0</v>
      </c>
      <c r="AA828" s="7">
        <f t="shared" si="98"/>
        <v>0</v>
      </c>
      <c r="AB828" s="7" t="b">
        <f t="shared" si="99"/>
        <v>0</v>
      </c>
      <c r="AC828" s="7" t="b">
        <f t="shared" si="100"/>
        <v>0</v>
      </c>
      <c r="AD828" s="7" t="b">
        <f t="shared" si="101"/>
        <v>0</v>
      </c>
      <c r="AE828" s="7" t="b">
        <f t="shared" si="102"/>
        <v>0</v>
      </c>
      <c r="AF828" s="7" t="b">
        <f t="shared" si="103"/>
        <v>0</v>
      </c>
      <c r="AH828" t="b">
        <f>AND(Table252102[[#This Row],[Developmental toxicity]:[Reproductive toxicity]])</f>
        <v>0</v>
      </c>
    </row>
    <row r="829" spans="1:34" x14ac:dyDescent="0.25">
      <c r="A829" s="3">
        <f t="shared" si="96"/>
        <v>828</v>
      </c>
      <c r="B829" s="4"/>
      <c r="C829" s="3" t="s">
        <v>11639</v>
      </c>
      <c r="D829" s="3" t="s">
        <v>11638</v>
      </c>
      <c r="E829" s="29" t="s">
        <v>15033</v>
      </c>
      <c r="F829" s="3" t="s">
        <v>15034</v>
      </c>
      <c r="G829" s="3" t="s">
        <v>15035</v>
      </c>
      <c r="H829" s="3" t="s">
        <v>15035</v>
      </c>
      <c r="I829" s="3" t="s">
        <v>15036</v>
      </c>
      <c r="J829" s="5"/>
      <c r="K829" s="7" t="e">
        <v>#N/A</v>
      </c>
      <c r="L829" s="7" t="e">
        <v>#N/A</v>
      </c>
      <c r="M829" s="7" t="e">
        <v>#N/A</v>
      </c>
      <c r="N829" s="7" t="e">
        <v>#N/A</v>
      </c>
      <c r="O829" s="7" t="e">
        <v>#N/A</v>
      </c>
      <c r="P829" s="7" t="e">
        <v>#N/A</v>
      </c>
      <c r="Q829" s="7" t="e">
        <v>#N/A</v>
      </c>
      <c r="R829" s="7" t="e">
        <v>#N/A</v>
      </c>
      <c r="S829" s="7" t="e">
        <v>#N/A</v>
      </c>
      <c r="T829" s="7" t="e">
        <v>#N/A</v>
      </c>
      <c r="U829" s="7" t="e">
        <v>#N/A</v>
      </c>
      <c r="V829" s="7" t="e">
        <v>#N/A</v>
      </c>
      <c r="W829" s="3">
        <v>1</v>
      </c>
      <c r="X829" s="3" t="e">
        <v>#N/A</v>
      </c>
      <c r="Y829" s="7" t="e">
        <v>#N/A</v>
      </c>
      <c r="Z829" s="7">
        <f t="shared" si="97"/>
        <v>1</v>
      </c>
      <c r="AA829" s="7">
        <f t="shared" si="98"/>
        <v>1</v>
      </c>
      <c r="AB829" s="7" t="b">
        <f t="shared" si="99"/>
        <v>0</v>
      </c>
      <c r="AC829" s="7" t="b">
        <f t="shared" si="100"/>
        <v>1</v>
      </c>
      <c r="AD829" s="7" t="b">
        <f t="shared" si="101"/>
        <v>0</v>
      </c>
      <c r="AE829" s="7" t="b">
        <f t="shared" si="102"/>
        <v>1</v>
      </c>
      <c r="AF829" s="7" t="b">
        <f t="shared" si="103"/>
        <v>0</v>
      </c>
      <c r="AH829" t="b">
        <f>AND(Table252102[[#This Row],[Developmental toxicity]:[Reproductive toxicity]])</f>
        <v>0</v>
      </c>
    </row>
    <row r="830" spans="1:34" x14ac:dyDescent="0.25">
      <c r="A830" s="3">
        <f t="shared" si="96"/>
        <v>829</v>
      </c>
      <c r="B830" s="4" t="s">
        <v>1440</v>
      </c>
      <c r="C830" s="3" t="s">
        <v>2593</v>
      </c>
      <c r="D830" s="3" t="s">
        <v>3549</v>
      </c>
      <c r="E830" s="12" t="s">
        <v>7867</v>
      </c>
      <c r="F830" t="s">
        <v>8706</v>
      </c>
      <c r="G830" t="s">
        <v>10308</v>
      </c>
      <c r="H830" t="s">
        <v>10309</v>
      </c>
      <c r="I830" t="s">
        <v>10310</v>
      </c>
      <c r="J830" s="5"/>
      <c r="K830" s="7" t="e">
        <v>#N/A</v>
      </c>
      <c r="L830" s="7" t="e">
        <v>#N/A</v>
      </c>
      <c r="M830" s="7" t="e">
        <v>#N/A</v>
      </c>
      <c r="N830" s="7" t="e">
        <v>#N/A</v>
      </c>
      <c r="O830" s="7" t="e">
        <v>#N/A</v>
      </c>
      <c r="P830" s="7" t="e">
        <v>#N/A</v>
      </c>
      <c r="Q830" s="7" t="e">
        <v>#N/A</v>
      </c>
      <c r="R830" s="7" t="e">
        <v>#N/A</v>
      </c>
      <c r="S830" s="7" t="e">
        <v>#N/A</v>
      </c>
      <c r="T830" s="7">
        <v>0</v>
      </c>
      <c r="U830" s="7" t="e">
        <v>#N/A</v>
      </c>
      <c r="V830" s="7" t="e">
        <v>#N/A</v>
      </c>
      <c r="W830" s="7" t="e">
        <v>#N/A</v>
      </c>
      <c r="X830" s="7" t="e">
        <v>#N/A</v>
      </c>
      <c r="Y830" s="7" t="e">
        <v>#N/A</v>
      </c>
      <c r="Z830" s="7">
        <f t="shared" si="97"/>
        <v>0</v>
      </c>
      <c r="AA830" s="7">
        <f t="shared" si="98"/>
        <v>0</v>
      </c>
      <c r="AB830" s="7" t="b">
        <f t="shared" si="99"/>
        <v>1</v>
      </c>
      <c r="AC830" s="7" t="b">
        <f t="shared" si="100"/>
        <v>0</v>
      </c>
      <c r="AD830" s="7" t="b">
        <f t="shared" si="101"/>
        <v>1</v>
      </c>
      <c r="AE830" s="7" t="b">
        <f t="shared" si="102"/>
        <v>0</v>
      </c>
      <c r="AF830" s="7" t="b">
        <f t="shared" si="103"/>
        <v>0</v>
      </c>
      <c r="AH830" t="b">
        <f>AND(Table252102[[#This Row],[Developmental toxicity]:[Reproductive toxicity]])</f>
        <v>0</v>
      </c>
    </row>
    <row r="831" spans="1:34" x14ac:dyDescent="0.25">
      <c r="A831" s="3">
        <f t="shared" si="96"/>
        <v>830</v>
      </c>
      <c r="B831" s="4" t="s">
        <v>1440</v>
      </c>
      <c r="C831" s="3" t="s">
        <v>1924</v>
      </c>
      <c r="D831" s="3" t="s">
        <v>2786</v>
      </c>
      <c r="E831" s="12" t="s">
        <v>7207</v>
      </c>
      <c r="F831" t="s">
        <v>8056</v>
      </c>
      <c r="G831" t="s">
        <v>8890</v>
      </c>
      <c r="H831" t="s">
        <v>8891</v>
      </c>
      <c r="I831" t="s">
        <v>8892</v>
      </c>
      <c r="J831" s="5"/>
      <c r="K831" s="7" t="e">
        <v>#N/A</v>
      </c>
      <c r="L831" s="7" t="e">
        <v>#N/A</v>
      </c>
      <c r="M831" s="7" t="e">
        <v>#N/A</v>
      </c>
      <c r="N831" s="7" t="e">
        <v>#N/A</v>
      </c>
      <c r="O831" s="7" t="e">
        <v>#N/A</v>
      </c>
      <c r="P831" s="7" t="e">
        <v>#N/A</v>
      </c>
      <c r="Q831" s="7" t="e">
        <v>#N/A</v>
      </c>
      <c r="R831" s="7" t="e">
        <v>#N/A</v>
      </c>
      <c r="S831" s="7" t="e">
        <v>#N/A</v>
      </c>
      <c r="T831" s="7">
        <v>0</v>
      </c>
      <c r="U831" s="7" t="e">
        <v>#N/A</v>
      </c>
      <c r="V831" s="7" t="e">
        <v>#N/A</v>
      </c>
      <c r="W831" s="7" t="e">
        <v>#N/A</v>
      </c>
      <c r="X831" s="7" t="e">
        <v>#N/A</v>
      </c>
      <c r="Y831" s="7" t="e">
        <v>#N/A</v>
      </c>
      <c r="Z831" s="7">
        <f t="shared" si="97"/>
        <v>0</v>
      </c>
      <c r="AA831" s="7">
        <f t="shared" si="98"/>
        <v>0</v>
      </c>
      <c r="AB831" s="7" t="b">
        <f t="shared" si="99"/>
        <v>1</v>
      </c>
      <c r="AC831" s="7" t="b">
        <f t="shared" si="100"/>
        <v>0</v>
      </c>
      <c r="AD831" s="7" t="b">
        <f t="shared" si="101"/>
        <v>1</v>
      </c>
      <c r="AE831" s="7" t="b">
        <f t="shared" si="102"/>
        <v>0</v>
      </c>
      <c r="AF831" s="7" t="b">
        <f t="shared" si="103"/>
        <v>0</v>
      </c>
      <c r="AH831" t="b">
        <f>AND(Table252102[[#This Row],[Developmental toxicity]:[Reproductive toxicity]])</f>
        <v>0</v>
      </c>
    </row>
    <row r="832" spans="1:34" x14ac:dyDescent="0.25">
      <c r="A832" s="3">
        <f t="shared" si="96"/>
        <v>831</v>
      </c>
      <c r="B832" s="4"/>
      <c r="C832" s="3" t="s">
        <v>12023</v>
      </c>
      <c r="D832" s="3" t="s">
        <v>12022</v>
      </c>
      <c r="E832" s="29" t="s">
        <v>15674</v>
      </c>
      <c r="F832" s="3" t="s">
        <v>15675</v>
      </c>
      <c r="G832" s="3" t="s">
        <v>15676</v>
      </c>
      <c r="H832" s="3" t="s">
        <v>15676</v>
      </c>
      <c r="I832" s="3" t="s">
        <v>15677</v>
      </c>
      <c r="J832" s="5"/>
      <c r="K832" s="7" t="e">
        <v>#N/A</v>
      </c>
      <c r="L832" s="7" t="e">
        <v>#N/A</v>
      </c>
      <c r="M832" s="7" t="e">
        <v>#N/A</v>
      </c>
      <c r="N832" s="7" t="e">
        <v>#N/A</v>
      </c>
      <c r="O832" s="7" t="e">
        <v>#N/A</v>
      </c>
      <c r="P832" s="7" t="e">
        <v>#N/A</v>
      </c>
      <c r="Q832" s="7" t="e">
        <v>#N/A</v>
      </c>
      <c r="R832" s="7" t="e">
        <v>#N/A</v>
      </c>
      <c r="S832" s="7" t="e">
        <v>#N/A</v>
      </c>
      <c r="T832" s="7" t="e">
        <v>#N/A</v>
      </c>
      <c r="U832" s="7" t="e">
        <v>#N/A</v>
      </c>
      <c r="V832" s="7" t="e">
        <v>#N/A</v>
      </c>
      <c r="W832" s="3">
        <v>0</v>
      </c>
      <c r="X832" s="3" t="e">
        <v>#N/A</v>
      </c>
      <c r="Y832" s="7" t="e">
        <v>#N/A</v>
      </c>
      <c r="Z832" s="7">
        <f t="shared" si="97"/>
        <v>0</v>
      </c>
      <c r="AA832" s="7">
        <f t="shared" si="98"/>
        <v>0</v>
      </c>
      <c r="AB832" s="7" t="b">
        <f t="shared" si="99"/>
        <v>0</v>
      </c>
      <c r="AC832" s="7" t="b">
        <f t="shared" si="100"/>
        <v>1</v>
      </c>
      <c r="AD832" s="7" t="b">
        <f t="shared" si="101"/>
        <v>0</v>
      </c>
      <c r="AE832" s="7" t="b">
        <f t="shared" si="102"/>
        <v>1</v>
      </c>
      <c r="AF832" s="7" t="b">
        <f t="shared" si="103"/>
        <v>0</v>
      </c>
      <c r="AH832" t="b">
        <f>AND(Table252102[[#This Row],[Developmental toxicity]:[Reproductive toxicity]])</f>
        <v>0</v>
      </c>
    </row>
    <row r="833" spans="1:34" x14ac:dyDescent="0.25">
      <c r="A833" s="3">
        <f t="shared" ref="A833:A896" si="104">ROW(A832)</f>
        <v>832</v>
      </c>
      <c r="B833" s="4" t="s">
        <v>1440</v>
      </c>
      <c r="C833" s="3" t="s">
        <v>2406</v>
      </c>
      <c r="D833" s="3" t="s">
        <v>3333</v>
      </c>
      <c r="E833" s="12" t="s">
        <v>7683</v>
      </c>
      <c r="F833" t="s">
        <v>8524</v>
      </c>
      <c r="G833" t="s">
        <v>9902</v>
      </c>
      <c r="H833" t="s">
        <v>9902</v>
      </c>
      <c r="I833" t="s">
        <v>9903</v>
      </c>
      <c r="J833" s="5"/>
      <c r="K833" s="7" t="e">
        <v>#N/A</v>
      </c>
      <c r="L833" s="7" t="e">
        <v>#N/A</v>
      </c>
      <c r="M833" s="7" t="e">
        <v>#N/A</v>
      </c>
      <c r="N833" s="7" t="e">
        <v>#N/A</v>
      </c>
      <c r="O833" s="7" t="e">
        <v>#N/A</v>
      </c>
      <c r="P833" s="7" t="e">
        <v>#N/A</v>
      </c>
      <c r="Q833" s="7" t="e">
        <v>#N/A</v>
      </c>
      <c r="R833" s="7" t="e">
        <v>#N/A</v>
      </c>
      <c r="S833" s="7" t="e">
        <v>#N/A</v>
      </c>
      <c r="T833" s="7">
        <v>0</v>
      </c>
      <c r="U833" s="7" t="e">
        <v>#N/A</v>
      </c>
      <c r="V833" s="7" t="e">
        <v>#N/A</v>
      </c>
      <c r="W833" s="7" t="e">
        <v>#N/A</v>
      </c>
      <c r="X833" s="7" t="e">
        <v>#N/A</v>
      </c>
      <c r="Y833" s="7" t="e">
        <v>#N/A</v>
      </c>
      <c r="Z833" s="7">
        <f t="shared" ref="Z833:Z896" si="105">IF(COUNTIF(K833:Y833,1)&gt;0,1,0)</f>
        <v>0</v>
      </c>
      <c r="AA833" s="7">
        <f t="shared" ref="AA833:AA896" si="106">IF(COUNTIF(K833:Y833,1)&gt;COUNTIF(K833:Y833,0),1,0)</f>
        <v>0</v>
      </c>
      <c r="AB833" s="7" t="b">
        <f t="shared" ref="AB833:AB896" si="107">OR(IF(COUNT(K833)&gt;0,TRUE,FALSE),IF(COUNT(M833)&gt;0,TRUE,FALSE),IF(COUNT(T833:V833)&gt;0,TRUE,FALSE),IF(COUNT(X833:Y833)&gt;0,TRUE,FALSE))</f>
        <v>1</v>
      </c>
      <c r="AC833" s="7" t="b">
        <f t="shared" ref="AC833:AC896" si="108">OR(IF(COUNT(N833:S833)&gt;0,TRUE,FALSE),IF(COUNT(W833)&gt;0,TRUE,FALSE))</f>
        <v>0</v>
      </c>
      <c r="AD833" s="7" t="b">
        <f t="shared" ref="AD833:AD896" si="109">OR(IF(COUNT(T833:V833)&gt;0,TRUE,FALSE),IF(COUNT(P833:S833)&gt;0,TRUE,FALSE))</f>
        <v>1</v>
      </c>
      <c r="AE833" s="7" t="b">
        <f t="shared" ref="AE833:AE896" si="110">OR(IF(COUNT(K833)&gt;0,TRUE,FALSE),,IF(COUNT(W833)&gt;0,TRUE,FALSE),IF(COUNT(M833:O833)&gt;0,TRUE,FALSE))</f>
        <v>0</v>
      </c>
      <c r="AF833" s="7" t="b">
        <f t="shared" ref="AF833:AF896" si="111">OR(IF(COUNT(U833:V833)&gt;0,TRUE,FALSE),IF(COUNT(M833)&gt;0,TRUE,FALSE),IF(COUNT(N833:S833)&gt;0,TRUE,FALSE))</f>
        <v>0</v>
      </c>
      <c r="AH833" t="b">
        <f>AND(Table252102[[#This Row],[Developmental toxicity]:[Reproductive toxicity]])</f>
        <v>0</v>
      </c>
    </row>
    <row r="834" spans="1:34" x14ac:dyDescent="0.25">
      <c r="A834" s="3">
        <f t="shared" si="104"/>
        <v>833</v>
      </c>
      <c r="B834" s="4"/>
      <c r="C834" s="3" t="s">
        <v>11435</v>
      </c>
      <c r="D834" s="3" t="s">
        <v>11434</v>
      </c>
      <c r="E834" s="29" t="s">
        <v>14656</v>
      </c>
      <c r="F834" s="3" t="s">
        <v>14657</v>
      </c>
      <c r="G834" s="3" t="s">
        <v>14658</v>
      </c>
      <c r="H834" s="3" t="s">
        <v>14659</v>
      </c>
      <c r="I834" s="3" t="s">
        <v>14660</v>
      </c>
      <c r="J834" s="5"/>
      <c r="K834" s="7" t="e">
        <v>#N/A</v>
      </c>
      <c r="L834" s="7" t="e">
        <v>#N/A</v>
      </c>
      <c r="M834" s="7" t="e">
        <v>#N/A</v>
      </c>
      <c r="N834" s="7" t="e">
        <v>#N/A</v>
      </c>
      <c r="O834" s="7" t="e">
        <v>#N/A</v>
      </c>
      <c r="P834" s="7" t="e">
        <v>#N/A</v>
      </c>
      <c r="Q834" s="7" t="e">
        <v>#N/A</v>
      </c>
      <c r="R834" s="7" t="e">
        <v>#N/A</v>
      </c>
      <c r="S834" s="7" t="e">
        <v>#N/A</v>
      </c>
      <c r="T834" s="7" t="e">
        <v>#N/A</v>
      </c>
      <c r="U834" s="7">
        <v>1</v>
      </c>
      <c r="V834" s="7" t="e">
        <v>#N/A</v>
      </c>
      <c r="W834" s="3">
        <v>1</v>
      </c>
      <c r="X834" s="3">
        <v>1</v>
      </c>
      <c r="Y834" s="7" t="e">
        <v>#N/A</v>
      </c>
      <c r="Z834" s="7">
        <f t="shared" si="105"/>
        <v>1</v>
      </c>
      <c r="AA834" s="7">
        <f t="shared" si="106"/>
        <v>1</v>
      </c>
      <c r="AB834" s="7" t="b">
        <f t="shared" si="107"/>
        <v>1</v>
      </c>
      <c r="AC834" s="7" t="b">
        <f t="shared" si="108"/>
        <v>1</v>
      </c>
      <c r="AD834" s="7" t="b">
        <f t="shared" si="109"/>
        <v>1</v>
      </c>
      <c r="AE834" s="7" t="b">
        <f t="shared" si="110"/>
        <v>1</v>
      </c>
      <c r="AF834" s="7" t="b">
        <f t="shared" si="111"/>
        <v>1</v>
      </c>
      <c r="AH834" t="b">
        <f>AND(Table252102[[#This Row],[Developmental toxicity]:[Reproductive toxicity]])</f>
        <v>1</v>
      </c>
    </row>
    <row r="835" spans="1:34" x14ac:dyDescent="0.25">
      <c r="A835" s="3">
        <f t="shared" si="104"/>
        <v>834</v>
      </c>
      <c r="B835" s="4"/>
      <c r="C835" s="3" t="s">
        <v>10990</v>
      </c>
      <c r="D835" s="3" t="s">
        <v>10989</v>
      </c>
      <c r="E835" s="29" t="s">
        <v>13835</v>
      </c>
      <c r="F835" s="3" t="s">
        <v>13836</v>
      </c>
      <c r="G835" s="3" t="s">
        <v>13837</v>
      </c>
      <c r="H835" s="3" t="s">
        <v>13837</v>
      </c>
      <c r="I835" s="3" t="s">
        <v>13838</v>
      </c>
      <c r="J835" s="5"/>
      <c r="K835" s="7" t="e">
        <v>#N/A</v>
      </c>
      <c r="L835" s="7" t="e">
        <v>#N/A</v>
      </c>
      <c r="M835" s="7" t="e">
        <v>#N/A</v>
      </c>
      <c r="N835" s="7" t="e">
        <v>#N/A</v>
      </c>
      <c r="O835" s="7" t="e">
        <v>#N/A</v>
      </c>
      <c r="P835" s="7" t="e">
        <v>#N/A</v>
      </c>
      <c r="Q835" s="7" t="e">
        <v>#N/A</v>
      </c>
      <c r="R835" s="7" t="e">
        <v>#N/A</v>
      </c>
      <c r="S835" s="7" t="e">
        <v>#N/A</v>
      </c>
      <c r="T835" s="7" t="e">
        <v>#N/A</v>
      </c>
      <c r="U835" s="7" t="e">
        <v>#N/A</v>
      </c>
      <c r="V835" s="7" t="e">
        <v>#N/A</v>
      </c>
      <c r="W835" s="3">
        <v>1</v>
      </c>
      <c r="X835" s="3">
        <v>1</v>
      </c>
      <c r="Y835" s="7" t="e">
        <v>#N/A</v>
      </c>
      <c r="Z835" s="7">
        <f t="shared" si="105"/>
        <v>1</v>
      </c>
      <c r="AA835" s="7">
        <f t="shared" si="106"/>
        <v>1</v>
      </c>
      <c r="AB835" s="7" t="b">
        <f t="shared" si="107"/>
        <v>1</v>
      </c>
      <c r="AC835" s="7" t="b">
        <f t="shared" si="108"/>
        <v>1</v>
      </c>
      <c r="AD835" s="7" t="b">
        <f t="shared" si="109"/>
        <v>0</v>
      </c>
      <c r="AE835" s="7" t="b">
        <f t="shared" si="110"/>
        <v>1</v>
      </c>
      <c r="AF835" s="7" t="b">
        <f t="shared" si="111"/>
        <v>0</v>
      </c>
      <c r="AH835" t="b">
        <f>AND(Table252102[[#This Row],[Developmental toxicity]:[Reproductive toxicity]])</f>
        <v>1</v>
      </c>
    </row>
    <row r="836" spans="1:34" x14ac:dyDescent="0.25">
      <c r="A836" s="3">
        <f t="shared" si="104"/>
        <v>835</v>
      </c>
      <c r="B836" s="4" t="s">
        <v>1440</v>
      </c>
      <c r="C836" s="3" t="s">
        <v>1763</v>
      </c>
      <c r="D836" s="3" t="s">
        <v>1764</v>
      </c>
      <c r="E836" s="29" t="s">
        <v>7065</v>
      </c>
      <c r="F836" s="3" t="s">
        <v>1784</v>
      </c>
      <c r="G836" s="3" t="s">
        <v>1783</v>
      </c>
      <c r="H836" s="3" t="s">
        <v>1783</v>
      </c>
      <c r="I836" s="3" t="s">
        <v>7171</v>
      </c>
      <c r="J836" s="5"/>
      <c r="K836" s="7" t="e">
        <v>#N/A</v>
      </c>
      <c r="L836" s="7" t="e">
        <v>#N/A</v>
      </c>
      <c r="M836" s="7" t="e">
        <v>#N/A</v>
      </c>
      <c r="N836" s="7" t="e">
        <v>#N/A</v>
      </c>
      <c r="O836" s="7" t="e">
        <v>#N/A</v>
      </c>
      <c r="P836" s="7" t="e">
        <v>#N/A</v>
      </c>
      <c r="Q836" s="7" t="s">
        <v>1748</v>
      </c>
      <c r="R836" s="7" t="e">
        <v>#N/A</v>
      </c>
      <c r="S836" s="7" t="e">
        <v>#N/A</v>
      </c>
      <c r="T836" s="7">
        <v>0</v>
      </c>
      <c r="U836" s="7" t="e">
        <v>#N/A</v>
      </c>
      <c r="V836" s="7" t="e">
        <v>#N/A</v>
      </c>
      <c r="W836" s="7" t="e">
        <v>#N/A</v>
      </c>
      <c r="X836" s="7" t="e">
        <v>#N/A</v>
      </c>
      <c r="Y836" s="7" t="e">
        <v>#N/A</v>
      </c>
      <c r="Z836" s="7">
        <f t="shared" si="105"/>
        <v>0</v>
      </c>
      <c r="AA836" s="7">
        <f t="shared" si="106"/>
        <v>0</v>
      </c>
      <c r="AB836" s="7" t="b">
        <f t="shared" si="107"/>
        <v>1</v>
      </c>
      <c r="AC836" s="7" t="b">
        <f t="shared" si="108"/>
        <v>0</v>
      </c>
      <c r="AD836" s="7" t="b">
        <f t="shared" si="109"/>
        <v>1</v>
      </c>
      <c r="AE836" s="7" t="b">
        <f t="shared" si="110"/>
        <v>0</v>
      </c>
      <c r="AF836" s="7" t="b">
        <f t="shared" si="111"/>
        <v>0</v>
      </c>
      <c r="AH836" t="b">
        <f>AND(Table252102[[#This Row],[Developmental toxicity]:[Reproductive toxicity]])</f>
        <v>0</v>
      </c>
    </row>
    <row r="837" spans="1:34" x14ac:dyDescent="0.25">
      <c r="A837" s="3">
        <f t="shared" si="104"/>
        <v>836</v>
      </c>
      <c r="B837" s="4" t="s">
        <v>1440</v>
      </c>
      <c r="C837" s="3" t="s">
        <v>2694</v>
      </c>
      <c r="D837" s="3" t="s">
        <v>3656</v>
      </c>
      <c r="E837" s="12" t="s">
        <v>7966</v>
      </c>
      <c r="F837" t="s">
        <v>8802</v>
      </c>
      <c r="G837" t="s">
        <v>10543</v>
      </c>
      <c r="H837" t="s">
        <v>10543</v>
      </c>
      <c r="I837" t="s">
        <v>10544</v>
      </c>
      <c r="J837" s="5"/>
      <c r="K837" s="7" t="e">
        <v>#N/A</v>
      </c>
      <c r="L837" s="7" t="e">
        <v>#N/A</v>
      </c>
      <c r="M837" s="7" t="e">
        <v>#N/A</v>
      </c>
      <c r="N837" s="7" t="e">
        <v>#N/A</v>
      </c>
      <c r="O837" s="7" t="e">
        <v>#N/A</v>
      </c>
      <c r="P837" s="7" t="e">
        <v>#N/A</v>
      </c>
      <c r="Q837" s="7" t="e">
        <v>#N/A</v>
      </c>
      <c r="R837" s="7" t="e">
        <v>#N/A</v>
      </c>
      <c r="S837" s="7" t="e">
        <v>#N/A</v>
      </c>
      <c r="T837" s="7">
        <v>0</v>
      </c>
      <c r="U837" s="7" t="e">
        <v>#N/A</v>
      </c>
      <c r="V837" s="7" t="e">
        <v>#N/A</v>
      </c>
      <c r="W837" s="7" t="e">
        <v>#N/A</v>
      </c>
      <c r="X837" s="7" t="e">
        <v>#N/A</v>
      </c>
      <c r="Y837" s="7" t="e">
        <v>#N/A</v>
      </c>
      <c r="Z837" s="7">
        <f t="shared" si="105"/>
        <v>0</v>
      </c>
      <c r="AA837" s="7">
        <f t="shared" si="106"/>
        <v>0</v>
      </c>
      <c r="AB837" s="7" t="b">
        <f t="shared" si="107"/>
        <v>1</v>
      </c>
      <c r="AC837" s="7" t="b">
        <f t="shared" si="108"/>
        <v>0</v>
      </c>
      <c r="AD837" s="7" t="b">
        <f t="shared" si="109"/>
        <v>1</v>
      </c>
      <c r="AE837" s="7" t="b">
        <f t="shared" si="110"/>
        <v>0</v>
      </c>
      <c r="AF837" s="7" t="b">
        <f t="shared" si="111"/>
        <v>0</v>
      </c>
      <c r="AH837" t="b">
        <f>AND(Table252102[[#This Row],[Developmental toxicity]:[Reproductive toxicity]])</f>
        <v>0</v>
      </c>
    </row>
    <row r="838" spans="1:34" x14ac:dyDescent="0.25">
      <c r="A838" s="3">
        <f t="shared" si="104"/>
        <v>837</v>
      </c>
      <c r="B838" s="4"/>
      <c r="C838" s="3" t="s">
        <v>18616</v>
      </c>
      <c r="D838" s="3" t="s">
        <v>18375</v>
      </c>
      <c r="E838" s="29" t="s">
        <v>18496</v>
      </c>
      <c r="F838" s="3" t="s">
        <v>18816</v>
      </c>
      <c r="G838" s="3" t="s">
        <v>18817</v>
      </c>
      <c r="H838" s="3" t="s">
        <v>18817</v>
      </c>
      <c r="I838" s="3" t="s">
        <v>18818</v>
      </c>
      <c r="J838" s="5" t="s">
        <v>20</v>
      </c>
      <c r="K838" s="7" t="e">
        <v>#N/A</v>
      </c>
      <c r="L838" s="7" t="e">
        <v>#N/A</v>
      </c>
      <c r="M838" s="7" t="e">
        <v>#N/A</v>
      </c>
      <c r="N838" s="7" t="e">
        <v>#N/A</v>
      </c>
      <c r="O838" s="7" t="e">
        <v>#N/A</v>
      </c>
      <c r="P838" s="7" t="e">
        <v>#N/A</v>
      </c>
      <c r="Q838" s="7" t="e">
        <v>#N/A</v>
      </c>
      <c r="R838" s="7" t="e">
        <v>#N/A</v>
      </c>
      <c r="S838" s="7" t="e">
        <v>#N/A</v>
      </c>
      <c r="T838" s="7" t="e">
        <v>#N/A</v>
      </c>
      <c r="U838" s="7" t="e">
        <v>#N/A</v>
      </c>
      <c r="V838" s="7" t="e">
        <v>#N/A</v>
      </c>
      <c r="W838" s="7" t="e">
        <v>#N/A</v>
      </c>
      <c r="X838" s="7">
        <v>0</v>
      </c>
      <c r="Y838" s="7" t="e">
        <v>#N/A</v>
      </c>
      <c r="Z838" s="7">
        <f t="shared" si="105"/>
        <v>0</v>
      </c>
      <c r="AA838" s="7">
        <f t="shared" si="106"/>
        <v>0</v>
      </c>
      <c r="AB838" s="7" t="b">
        <f t="shared" si="107"/>
        <v>1</v>
      </c>
      <c r="AC838" s="7" t="b">
        <f t="shared" si="108"/>
        <v>0</v>
      </c>
      <c r="AD838" s="7" t="b">
        <f t="shared" si="109"/>
        <v>0</v>
      </c>
      <c r="AE838" s="7" t="b">
        <f t="shared" si="110"/>
        <v>0</v>
      </c>
      <c r="AF838" s="7" t="b">
        <f t="shared" si="111"/>
        <v>0</v>
      </c>
      <c r="AH838" t="b">
        <f>AND(Table252102[[#This Row],[Developmental toxicity]:[Reproductive toxicity]])</f>
        <v>0</v>
      </c>
    </row>
    <row r="839" spans="1:34" x14ac:dyDescent="0.25">
      <c r="A839" s="3">
        <f t="shared" si="104"/>
        <v>838</v>
      </c>
      <c r="B839" s="4" t="s">
        <v>1440</v>
      </c>
      <c r="C839" s="3" t="s">
        <v>2019</v>
      </c>
      <c r="D839" s="3" t="s">
        <v>2897</v>
      </c>
      <c r="E839" s="12" t="s">
        <v>7300</v>
      </c>
      <c r="F839" t="s">
        <v>8149</v>
      </c>
      <c r="G839" t="s">
        <v>9079</v>
      </c>
      <c r="H839" t="s">
        <v>9079</v>
      </c>
      <c r="I839" t="s">
        <v>9080</v>
      </c>
      <c r="J839" s="5"/>
      <c r="K839" s="7" t="e">
        <v>#N/A</v>
      </c>
      <c r="L839" s="7" t="e">
        <v>#N/A</v>
      </c>
      <c r="M839" s="7" t="e">
        <v>#N/A</v>
      </c>
      <c r="N839" s="7" t="e">
        <v>#N/A</v>
      </c>
      <c r="O839" s="7" t="e">
        <v>#N/A</v>
      </c>
      <c r="P839" s="7" t="e">
        <v>#N/A</v>
      </c>
      <c r="Q839" s="7" t="e">
        <v>#N/A</v>
      </c>
      <c r="R839" s="7" t="e">
        <v>#N/A</v>
      </c>
      <c r="S839" s="7" t="e">
        <v>#N/A</v>
      </c>
      <c r="T839" s="7">
        <v>0</v>
      </c>
      <c r="U839" s="7" t="e">
        <v>#N/A</v>
      </c>
      <c r="V839" s="7" t="e">
        <v>#N/A</v>
      </c>
      <c r="W839" s="7" t="e">
        <v>#N/A</v>
      </c>
      <c r="X839" s="7" t="e">
        <v>#N/A</v>
      </c>
      <c r="Y839" s="7" t="e">
        <v>#N/A</v>
      </c>
      <c r="Z839" s="7">
        <f t="shared" si="105"/>
        <v>0</v>
      </c>
      <c r="AA839" s="7">
        <f t="shared" si="106"/>
        <v>0</v>
      </c>
      <c r="AB839" s="7" t="b">
        <f t="shared" si="107"/>
        <v>1</v>
      </c>
      <c r="AC839" s="7" t="b">
        <f t="shared" si="108"/>
        <v>0</v>
      </c>
      <c r="AD839" s="7" t="b">
        <f t="shared" si="109"/>
        <v>1</v>
      </c>
      <c r="AE839" s="7" t="b">
        <f t="shared" si="110"/>
        <v>0</v>
      </c>
      <c r="AF839" s="7" t="b">
        <f t="shared" si="111"/>
        <v>0</v>
      </c>
      <c r="AH839" t="b">
        <f>AND(Table252102[[#This Row],[Developmental toxicity]:[Reproductive toxicity]])</f>
        <v>0</v>
      </c>
    </row>
    <row r="840" spans="1:34" x14ac:dyDescent="0.25">
      <c r="A840" s="3">
        <f t="shared" si="104"/>
        <v>839</v>
      </c>
      <c r="B840" s="4" t="s">
        <v>1440</v>
      </c>
      <c r="C840" s="3" t="s">
        <v>2518</v>
      </c>
      <c r="D840" s="3" t="s">
        <v>3463</v>
      </c>
      <c r="E840" s="12" t="s">
        <v>7792</v>
      </c>
      <c r="F840" t="s">
        <v>8631</v>
      </c>
      <c r="G840" t="s">
        <v>10140</v>
      </c>
      <c r="H840" t="s">
        <v>10141</v>
      </c>
      <c r="I840" t="s">
        <v>10142</v>
      </c>
      <c r="J840" s="5"/>
      <c r="K840" s="7" t="e">
        <v>#N/A</v>
      </c>
      <c r="L840" s="7" t="e">
        <v>#N/A</v>
      </c>
      <c r="M840" s="7" t="e">
        <v>#N/A</v>
      </c>
      <c r="N840" s="7" t="e">
        <v>#N/A</v>
      </c>
      <c r="O840" s="7" t="e">
        <v>#N/A</v>
      </c>
      <c r="P840" s="7" t="e">
        <v>#N/A</v>
      </c>
      <c r="Q840" s="7" t="e">
        <v>#N/A</v>
      </c>
      <c r="R840" s="7" t="e">
        <v>#N/A</v>
      </c>
      <c r="S840" s="7" t="e">
        <v>#N/A</v>
      </c>
      <c r="T840" s="7">
        <v>0</v>
      </c>
      <c r="U840" s="7" t="e">
        <v>#N/A</v>
      </c>
      <c r="V840" s="7" t="e">
        <v>#N/A</v>
      </c>
      <c r="W840" s="7" t="e">
        <v>#N/A</v>
      </c>
      <c r="X840" s="7" t="e">
        <v>#N/A</v>
      </c>
      <c r="Y840" s="7" t="e">
        <v>#N/A</v>
      </c>
      <c r="Z840" s="7">
        <f t="shared" si="105"/>
        <v>0</v>
      </c>
      <c r="AA840" s="7">
        <f t="shared" si="106"/>
        <v>0</v>
      </c>
      <c r="AB840" s="7" t="b">
        <f t="shared" si="107"/>
        <v>1</v>
      </c>
      <c r="AC840" s="7" t="b">
        <f t="shared" si="108"/>
        <v>0</v>
      </c>
      <c r="AD840" s="7" t="b">
        <f t="shared" si="109"/>
        <v>1</v>
      </c>
      <c r="AE840" s="7" t="b">
        <f t="shared" si="110"/>
        <v>0</v>
      </c>
      <c r="AF840" s="7" t="b">
        <f t="shared" si="111"/>
        <v>0</v>
      </c>
      <c r="AH840" t="b">
        <f>AND(Table252102[[#This Row],[Developmental toxicity]:[Reproductive toxicity]])</f>
        <v>0</v>
      </c>
    </row>
    <row r="841" spans="1:34" x14ac:dyDescent="0.25">
      <c r="A841" s="3">
        <f t="shared" si="104"/>
        <v>840</v>
      </c>
      <c r="B841" s="4" t="s">
        <v>1440</v>
      </c>
      <c r="C841" s="3" t="s">
        <v>2634</v>
      </c>
      <c r="D841" s="3" t="s">
        <v>3595</v>
      </c>
      <c r="E841" s="29" t="s">
        <v>7907</v>
      </c>
      <c r="F841" s="3" t="s">
        <v>8746</v>
      </c>
      <c r="G841" s="3" t="s">
        <v>10400</v>
      </c>
      <c r="H841" s="3" t="s">
        <v>10401</v>
      </c>
      <c r="I841" s="3" t="s">
        <v>10402</v>
      </c>
      <c r="J841" s="5"/>
      <c r="K841" s="7" t="e">
        <v>#N/A</v>
      </c>
      <c r="L841" s="7" t="e">
        <v>#N/A</v>
      </c>
      <c r="M841" s="7" t="e">
        <v>#N/A</v>
      </c>
      <c r="N841" s="7" t="e">
        <v>#N/A</v>
      </c>
      <c r="O841" s="7" t="e">
        <v>#N/A</v>
      </c>
      <c r="P841" s="7" t="e">
        <v>#N/A</v>
      </c>
      <c r="Q841" s="7" t="e">
        <v>#N/A</v>
      </c>
      <c r="R841" s="7" t="e">
        <v>#N/A</v>
      </c>
      <c r="S841" s="7" t="e">
        <v>#N/A</v>
      </c>
      <c r="T841" s="7">
        <v>0</v>
      </c>
      <c r="U841" s="7" t="e">
        <v>#N/A</v>
      </c>
      <c r="V841" s="7" t="e">
        <v>#N/A</v>
      </c>
      <c r="W841" s="7" t="e">
        <v>#N/A</v>
      </c>
      <c r="X841" s="7" t="e">
        <v>#N/A</v>
      </c>
      <c r="Y841" s="7">
        <v>0</v>
      </c>
      <c r="Z841" s="7">
        <f t="shared" si="105"/>
        <v>0</v>
      </c>
      <c r="AA841" s="7">
        <f t="shared" si="106"/>
        <v>0</v>
      </c>
      <c r="AB841" s="7" t="b">
        <f t="shared" si="107"/>
        <v>1</v>
      </c>
      <c r="AC841" s="7" t="b">
        <f t="shared" si="108"/>
        <v>0</v>
      </c>
      <c r="AD841" s="7" t="b">
        <f t="shared" si="109"/>
        <v>1</v>
      </c>
      <c r="AE841" s="7" t="b">
        <f t="shared" si="110"/>
        <v>0</v>
      </c>
      <c r="AF841" s="7" t="b">
        <f t="shared" si="111"/>
        <v>0</v>
      </c>
      <c r="AH841" t="b">
        <f>AND(Table252102[[#This Row],[Developmental toxicity]:[Reproductive toxicity]])</f>
        <v>0</v>
      </c>
    </row>
    <row r="842" spans="1:34" x14ac:dyDescent="0.25">
      <c r="A842" s="3">
        <f t="shared" si="104"/>
        <v>841</v>
      </c>
      <c r="B842" s="4">
        <v>13689</v>
      </c>
      <c r="C842" s="3" t="s">
        <v>4142</v>
      </c>
      <c r="D842" s="3" t="s">
        <v>189</v>
      </c>
      <c r="E842" s="29" t="s">
        <v>4034</v>
      </c>
      <c r="F842" s="3" t="s">
        <v>3869</v>
      </c>
      <c r="G842" s="3" t="s">
        <v>190</v>
      </c>
      <c r="H842" s="3" t="s">
        <v>4382</v>
      </c>
      <c r="I842" s="3" t="s">
        <v>4383</v>
      </c>
      <c r="J842" s="5" t="s">
        <v>20</v>
      </c>
      <c r="K842" s="7">
        <v>1</v>
      </c>
      <c r="L842" s="7" t="e">
        <v>#N/A</v>
      </c>
      <c r="M842" s="7" t="e">
        <v>#N/A</v>
      </c>
      <c r="N842" s="7" t="e">
        <v>#N/A</v>
      </c>
      <c r="O842" s="7" t="e">
        <v>#N/A</v>
      </c>
      <c r="P842" s="7" t="e">
        <v>#N/A</v>
      </c>
      <c r="Q842" s="7" t="e">
        <v>#N/A</v>
      </c>
      <c r="R842" s="7" t="e">
        <v>#N/A</v>
      </c>
      <c r="S842" s="7" t="e">
        <v>#N/A</v>
      </c>
      <c r="T842" s="7" t="e">
        <v>#N/A</v>
      </c>
      <c r="U842" s="7" t="e">
        <v>#N/A</v>
      </c>
      <c r="V842" s="7" t="e">
        <v>#N/A</v>
      </c>
      <c r="W842" s="7" t="e">
        <v>#N/A</v>
      </c>
      <c r="X842" s="7" t="e">
        <v>#N/A</v>
      </c>
      <c r="Y842" s="7" t="e">
        <v>#N/A</v>
      </c>
      <c r="Z842" s="7">
        <f t="shared" si="105"/>
        <v>1</v>
      </c>
      <c r="AA842" s="7">
        <f t="shared" si="106"/>
        <v>1</v>
      </c>
      <c r="AB842" s="7" t="b">
        <f t="shared" si="107"/>
        <v>1</v>
      </c>
      <c r="AC842" s="7" t="b">
        <f t="shared" si="108"/>
        <v>0</v>
      </c>
      <c r="AD842" s="7" t="b">
        <f t="shared" si="109"/>
        <v>0</v>
      </c>
      <c r="AE842" s="7" t="b">
        <f t="shared" si="110"/>
        <v>1</v>
      </c>
      <c r="AF842" s="7" t="b">
        <f t="shared" si="111"/>
        <v>0</v>
      </c>
      <c r="AH842" t="b">
        <f>AND(Table252102[[#This Row],[Developmental toxicity]:[Reproductive toxicity]])</f>
        <v>0</v>
      </c>
    </row>
    <row r="843" spans="1:34" x14ac:dyDescent="0.25">
      <c r="A843" s="3">
        <f t="shared" si="104"/>
        <v>842</v>
      </c>
      <c r="B843" s="4" t="s">
        <v>1440</v>
      </c>
      <c r="C843" s="3" t="s">
        <v>2757</v>
      </c>
      <c r="D843" s="3" t="s">
        <v>3735</v>
      </c>
      <c r="E843" s="29" t="s">
        <v>8027</v>
      </c>
      <c r="F843" s="3" t="s">
        <v>8861</v>
      </c>
      <c r="G843" s="3" t="s">
        <v>10674</v>
      </c>
      <c r="H843" s="3" t="s">
        <v>10675</v>
      </c>
      <c r="I843" s="3" t="s">
        <v>10676</v>
      </c>
      <c r="J843" s="5"/>
      <c r="K843" s="7" t="e">
        <v>#N/A</v>
      </c>
      <c r="L843" s="7" t="e">
        <v>#N/A</v>
      </c>
      <c r="M843" s="7" t="e">
        <v>#N/A</v>
      </c>
      <c r="N843" s="7" t="e">
        <v>#N/A</v>
      </c>
      <c r="O843" s="7" t="e">
        <v>#N/A</v>
      </c>
      <c r="P843" s="7" t="e">
        <v>#N/A</v>
      </c>
      <c r="Q843" s="7" t="e">
        <v>#N/A</v>
      </c>
      <c r="R843" s="7" t="e">
        <v>#N/A</v>
      </c>
      <c r="S843" s="7" t="e">
        <v>#N/A</v>
      </c>
      <c r="T843" s="7">
        <v>0</v>
      </c>
      <c r="U843" s="7" t="e">
        <v>#N/A</v>
      </c>
      <c r="V843" s="7" t="e">
        <v>#N/A</v>
      </c>
      <c r="W843" s="7">
        <v>0</v>
      </c>
      <c r="X843" s="7" t="e">
        <v>#N/A</v>
      </c>
      <c r="Y843" s="7">
        <v>1</v>
      </c>
      <c r="Z843" s="7">
        <f t="shared" si="105"/>
        <v>1</v>
      </c>
      <c r="AA843" s="7">
        <f t="shared" si="106"/>
        <v>0</v>
      </c>
      <c r="AB843" s="7" t="b">
        <f t="shared" si="107"/>
        <v>1</v>
      </c>
      <c r="AC843" s="7" t="b">
        <f t="shared" si="108"/>
        <v>1</v>
      </c>
      <c r="AD843" s="7" t="b">
        <f t="shared" si="109"/>
        <v>1</v>
      </c>
      <c r="AE843" s="7" t="b">
        <f t="shared" si="110"/>
        <v>1</v>
      </c>
      <c r="AF843" s="7" t="b">
        <f t="shared" si="111"/>
        <v>0</v>
      </c>
      <c r="AH843" t="b">
        <f>AND(Table252102[[#This Row],[Developmental toxicity]:[Reproductive toxicity]])</f>
        <v>1</v>
      </c>
    </row>
    <row r="844" spans="1:34" x14ac:dyDescent="0.25">
      <c r="A844" s="3">
        <f t="shared" si="104"/>
        <v>843</v>
      </c>
      <c r="B844" s="4"/>
      <c r="C844" s="3" t="s">
        <v>11032</v>
      </c>
      <c r="D844" s="3" t="s">
        <v>11031</v>
      </c>
      <c r="E844" s="29" t="s">
        <v>13913</v>
      </c>
      <c r="F844" s="3" t="s">
        <v>13914</v>
      </c>
      <c r="G844" s="3" t="s">
        <v>13915</v>
      </c>
      <c r="H844" s="3" t="s">
        <v>13916</v>
      </c>
      <c r="I844" s="3" t="s">
        <v>13917</v>
      </c>
      <c r="J844" s="5"/>
      <c r="K844" s="7" t="e">
        <v>#N/A</v>
      </c>
      <c r="L844" s="7" t="e">
        <v>#N/A</v>
      </c>
      <c r="M844" s="7" t="e">
        <v>#N/A</v>
      </c>
      <c r="N844" s="7" t="e">
        <v>#N/A</v>
      </c>
      <c r="O844" s="7" t="e">
        <v>#N/A</v>
      </c>
      <c r="P844" s="7" t="e">
        <v>#N/A</v>
      </c>
      <c r="Q844" s="7" t="e">
        <v>#N/A</v>
      </c>
      <c r="R844" s="7" t="e">
        <v>#N/A</v>
      </c>
      <c r="S844" s="7" t="e">
        <v>#N/A</v>
      </c>
      <c r="T844" s="7" t="e">
        <v>#N/A</v>
      </c>
      <c r="U844" s="7" t="e">
        <v>#N/A</v>
      </c>
      <c r="V844" s="7" t="e">
        <v>#N/A</v>
      </c>
      <c r="W844" s="3">
        <v>1</v>
      </c>
      <c r="X844" s="3">
        <v>1</v>
      </c>
      <c r="Y844" s="7" t="e">
        <v>#N/A</v>
      </c>
      <c r="Z844" s="7">
        <f t="shared" si="105"/>
        <v>1</v>
      </c>
      <c r="AA844" s="7">
        <f t="shared" si="106"/>
        <v>1</v>
      </c>
      <c r="AB844" s="7" t="b">
        <f t="shared" si="107"/>
        <v>1</v>
      </c>
      <c r="AC844" s="7" t="b">
        <f t="shared" si="108"/>
        <v>1</v>
      </c>
      <c r="AD844" s="7" t="b">
        <f t="shared" si="109"/>
        <v>0</v>
      </c>
      <c r="AE844" s="7" t="b">
        <f t="shared" si="110"/>
        <v>1</v>
      </c>
      <c r="AF844" s="7" t="b">
        <f t="shared" si="111"/>
        <v>0</v>
      </c>
      <c r="AH844" t="b">
        <f>AND(Table252102[[#This Row],[Developmental toxicity]:[Reproductive toxicity]])</f>
        <v>1</v>
      </c>
    </row>
    <row r="845" spans="1:34" x14ac:dyDescent="0.25">
      <c r="A845" s="3">
        <f t="shared" si="104"/>
        <v>844</v>
      </c>
      <c r="B845" s="4"/>
      <c r="C845" s="3" t="s">
        <v>12442</v>
      </c>
      <c r="D845" s="3" t="s">
        <v>12441</v>
      </c>
      <c r="E845" s="29" t="s">
        <v>16336</v>
      </c>
      <c r="F845" s="3" t="s">
        <v>16337</v>
      </c>
      <c r="G845" s="3" t="s">
        <v>16338</v>
      </c>
      <c r="H845" s="3" t="s">
        <v>16339</v>
      </c>
      <c r="I845" s="3" t="s">
        <v>16340</v>
      </c>
      <c r="J845" s="5"/>
      <c r="K845" s="7" t="e">
        <v>#N/A</v>
      </c>
      <c r="L845" s="7" t="e">
        <v>#N/A</v>
      </c>
      <c r="M845" s="7" t="e">
        <v>#N/A</v>
      </c>
      <c r="N845" s="7" t="e">
        <v>#N/A</v>
      </c>
      <c r="O845" s="7" t="e">
        <v>#N/A</v>
      </c>
      <c r="P845" s="7" t="e">
        <v>#N/A</v>
      </c>
      <c r="Q845" s="7" t="e">
        <v>#N/A</v>
      </c>
      <c r="R845" s="7" t="e">
        <v>#N/A</v>
      </c>
      <c r="S845" s="7" t="e">
        <v>#N/A</v>
      </c>
      <c r="T845" s="7" t="e">
        <v>#N/A</v>
      </c>
      <c r="U845" s="7" t="e">
        <v>#N/A</v>
      </c>
      <c r="V845" s="7" t="e">
        <v>#N/A</v>
      </c>
      <c r="W845" s="3">
        <v>0</v>
      </c>
      <c r="X845" s="3" t="e">
        <v>#N/A</v>
      </c>
      <c r="Y845" s="7" t="e">
        <v>#N/A</v>
      </c>
      <c r="Z845" s="7">
        <f t="shared" si="105"/>
        <v>0</v>
      </c>
      <c r="AA845" s="7">
        <f t="shared" si="106"/>
        <v>0</v>
      </c>
      <c r="AB845" s="7" t="b">
        <f t="shared" si="107"/>
        <v>0</v>
      </c>
      <c r="AC845" s="7" t="b">
        <f t="shared" si="108"/>
        <v>1</v>
      </c>
      <c r="AD845" s="7" t="b">
        <f t="shared" si="109"/>
        <v>0</v>
      </c>
      <c r="AE845" s="7" t="b">
        <f t="shared" si="110"/>
        <v>1</v>
      </c>
      <c r="AF845" s="7" t="b">
        <f t="shared" si="111"/>
        <v>0</v>
      </c>
      <c r="AH845" t="b">
        <f>AND(Table252102[[#This Row],[Developmental toxicity]:[Reproductive toxicity]])</f>
        <v>0</v>
      </c>
    </row>
    <row r="846" spans="1:34" x14ac:dyDescent="0.25">
      <c r="A846" s="3">
        <f t="shared" si="104"/>
        <v>845</v>
      </c>
      <c r="B846" s="4">
        <v>12821</v>
      </c>
      <c r="C846" t="s">
        <v>4175</v>
      </c>
      <c r="D846" s="3" t="s">
        <v>301</v>
      </c>
      <c r="E846" s="12" t="s">
        <v>4100</v>
      </c>
      <c r="F846" t="s">
        <v>3922</v>
      </c>
      <c r="G846" t="s">
        <v>4509</v>
      </c>
      <c r="H846" t="s">
        <v>4509</v>
      </c>
      <c r="I846" t="s">
        <v>4510</v>
      </c>
      <c r="J846" s="5" t="s">
        <v>283</v>
      </c>
      <c r="K846" s="7">
        <v>1</v>
      </c>
      <c r="L846" s="7" t="e">
        <v>#N/A</v>
      </c>
      <c r="M846" s="3" t="e">
        <v>#N/A</v>
      </c>
      <c r="N846" s="7" t="e">
        <v>#N/A</v>
      </c>
      <c r="O846" s="7" t="e">
        <v>#N/A</v>
      </c>
      <c r="P846" s="3" t="e">
        <v>#N/A</v>
      </c>
      <c r="Q846" s="3" t="e">
        <v>#N/A</v>
      </c>
      <c r="R846" s="7" t="e">
        <v>#N/A</v>
      </c>
      <c r="S846" s="3" t="e">
        <v>#N/A</v>
      </c>
      <c r="T846" s="3" t="e">
        <v>#N/A</v>
      </c>
      <c r="U846" s="7" t="e">
        <v>#N/A</v>
      </c>
      <c r="V846" s="7" t="e">
        <v>#N/A</v>
      </c>
      <c r="W846" s="3" t="e">
        <v>#N/A</v>
      </c>
      <c r="X846" s="3" t="e">
        <v>#N/A</v>
      </c>
      <c r="Y846" s="7" t="e">
        <v>#N/A</v>
      </c>
      <c r="Z846" s="7">
        <f t="shared" si="105"/>
        <v>1</v>
      </c>
      <c r="AA846" s="7">
        <f t="shared" si="106"/>
        <v>1</v>
      </c>
      <c r="AB846" s="7" t="b">
        <f t="shared" si="107"/>
        <v>1</v>
      </c>
      <c r="AC846" s="7" t="b">
        <f t="shared" si="108"/>
        <v>0</v>
      </c>
      <c r="AD846" s="7" t="b">
        <f t="shared" si="109"/>
        <v>0</v>
      </c>
      <c r="AE846" s="7" t="b">
        <f t="shared" si="110"/>
        <v>1</v>
      </c>
      <c r="AF846" s="7" t="b">
        <f t="shared" si="111"/>
        <v>0</v>
      </c>
      <c r="AH846" t="b">
        <f>AND(Table252102[[#This Row],[Developmental toxicity]:[Reproductive toxicity]])</f>
        <v>0</v>
      </c>
    </row>
    <row r="847" spans="1:34" x14ac:dyDescent="0.25">
      <c r="A847" s="3">
        <f t="shared" si="104"/>
        <v>846</v>
      </c>
      <c r="B847" s="4">
        <v>13147</v>
      </c>
      <c r="C847" s="3" t="s">
        <v>662</v>
      </c>
      <c r="D847" s="3" t="s">
        <v>77</v>
      </c>
      <c r="E847" s="29" t="s">
        <v>3976</v>
      </c>
      <c r="F847" s="3" t="s">
        <v>3814</v>
      </c>
      <c r="G847" s="3" t="s">
        <v>78</v>
      </c>
      <c r="H847" s="3" t="s">
        <v>4261</v>
      </c>
      <c r="I847" s="3" t="s">
        <v>4262</v>
      </c>
      <c r="J847" s="5" t="s">
        <v>20</v>
      </c>
      <c r="K847" s="7" t="e">
        <v>#N/A</v>
      </c>
      <c r="L847" s="7">
        <v>1</v>
      </c>
      <c r="M847" s="7" t="e">
        <v>#N/A</v>
      </c>
      <c r="N847" s="7" t="e">
        <v>#N/A</v>
      </c>
      <c r="O847" s="7" t="e">
        <v>#N/A</v>
      </c>
      <c r="P847" s="7" t="e">
        <v>#N/A</v>
      </c>
      <c r="Q847" s="7" t="e">
        <v>#N/A</v>
      </c>
      <c r="R847" s="7" t="e">
        <v>#N/A</v>
      </c>
      <c r="S847" s="7" t="e">
        <v>#N/A</v>
      </c>
      <c r="T847" s="7" t="e">
        <v>#N/A</v>
      </c>
      <c r="U847" s="7" t="e">
        <v>#N/A</v>
      </c>
      <c r="V847" s="7" t="e">
        <v>#N/A</v>
      </c>
      <c r="W847" s="7" t="e">
        <v>#N/A</v>
      </c>
      <c r="X847" s="7" t="e">
        <v>#N/A</v>
      </c>
      <c r="Y847" s="7">
        <v>1</v>
      </c>
      <c r="Z847" s="7">
        <f t="shared" si="105"/>
        <v>1</v>
      </c>
      <c r="AA847" s="7">
        <f t="shared" si="106"/>
        <v>1</v>
      </c>
      <c r="AB847" s="7" t="b">
        <f t="shared" si="107"/>
        <v>1</v>
      </c>
      <c r="AC847" s="7" t="b">
        <f t="shared" si="108"/>
        <v>0</v>
      </c>
      <c r="AD847" s="7" t="b">
        <f t="shared" si="109"/>
        <v>0</v>
      </c>
      <c r="AE847" s="7" t="b">
        <f t="shared" si="110"/>
        <v>0</v>
      </c>
      <c r="AF847" s="7" t="b">
        <f t="shared" si="111"/>
        <v>0</v>
      </c>
      <c r="AH847" t="b">
        <f>AND(Table252102[[#This Row],[Developmental toxicity]:[Reproductive toxicity]])</f>
        <v>0</v>
      </c>
    </row>
    <row r="848" spans="1:34" x14ac:dyDescent="0.25">
      <c r="A848" s="3">
        <f t="shared" si="104"/>
        <v>847</v>
      </c>
      <c r="B848" s="4"/>
      <c r="C848" s="3" t="s">
        <v>12535</v>
      </c>
      <c r="D848" s="3" t="s">
        <v>17920</v>
      </c>
      <c r="E848" s="29" t="s">
        <v>16493</v>
      </c>
      <c r="F848" s="3" t="s">
        <v>16494</v>
      </c>
      <c r="G848" s="3" t="s">
        <v>16495</v>
      </c>
      <c r="H848" s="3" t="s">
        <v>16495</v>
      </c>
      <c r="I848" s="3" t="s">
        <v>16496</v>
      </c>
      <c r="J848" s="5"/>
      <c r="K848" s="7" t="e">
        <v>#N/A</v>
      </c>
      <c r="L848" s="7" t="e">
        <v>#N/A</v>
      </c>
      <c r="M848" s="7" t="e">
        <v>#N/A</v>
      </c>
      <c r="N848" s="7" t="e">
        <v>#N/A</v>
      </c>
      <c r="O848" s="7" t="e">
        <v>#N/A</v>
      </c>
      <c r="P848" s="7" t="e">
        <v>#N/A</v>
      </c>
      <c r="Q848" s="7" t="e">
        <v>#N/A</v>
      </c>
      <c r="R848" s="7" t="e">
        <v>#N/A</v>
      </c>
      <c r="S848" s="7" t="e">
        <v>#N/A</v>
      </c>
      <c r="T848" s="7" t="e">
        <v>#N/A</v>
      </c>
      <c r="U848" s="7" t="e">
        <v>#N/A</v>
      </c>
      <c r="V848" s="7" t="e">
        <v>#N/A</v>
      </c>
      <c r="W848" s="3">
        <v>0</v>
      </c>
      <c r="X848" s="3" t="e">
        <v>#N/A</v>
      </c>
      <c r="Y848" s="7" t="e">
        <v>#N/A</v>
      </c>
      <c r="Z848" s="7">
        <f t="shared" si="105"/>
        <v>0</v>
      </c>
      <c r="AA848" s="7">
        <f t="shared" si="106"/>
        <v>0</v>
      </c>
      <c r="AB848" s="7" t="b">
        <f t="shared" si="107"/>
        <v>0</v>
      </c>
      <c r="AC848" s="7" t="b">
        <f t="shared" si="108"/>
        <v>1</v>
      </c>
      <c r="AD848" s="7" t="b">
        <f t="shared" si="109"/>
        <v>0</v>
      </c>
      <c r="AE848" s="7" t="b">
        <f t="shared" si="110"/>
        <v>1</v>
      </c>
      <c r="AF848" s="7" t="b">
        <f t="shared" si="111"/>
        <v>0</v>
      </c>
      <c r="AH848" t="b">
        <f>AND(Table252102[[#This Row],[Developmental toxicity]:[Reproductive toxicity]])</f>
        <v>0</v>
      </c>
    </row>
    <row r="849" spans="1:34" x14ac:dyDescent="0.25">
      <c r="A849" s="3">
        <f t="shared" si="104"/>
        <v>848</v>
      </c>
      <c r="B849" s="4"/>
      <c r="C849" s="3" t="s">
        <v>12311</v>
      </c>
      <c r="D849" s="3" t="s">
        <v>12310</v>
      </c>
      <c r="E849" s="29" t="s">
        <v>16102</v>
      </c>
      <c r="F849" s="3" t="s">
        <v>16103</v>
      </c>
      <c r="G849" s="3" t="s">
        <v>16104</v>
      </c>
      <c r="H849" s="3" t="s">
        <v>16104</v>
      </c>
      <c r="I849" s="3" t="s">
        <v>16105</v>
      </c>
      <c r="J849" s="5"/>
      <c r="K849" s="7" t="e">
        <v>#N/A</v>
      </c>
      <c r="L849" s="7" t="e">
        <v>#N/A</v>
      </c>
      <c r="M849" s="7" t="e">
        <v>#N/A</v>
      </c>
      <c r="N849" s="7" t="e">
        <v>#N/A</v>
      </c>
      <c r="O849" s="7" t="e">
        <v>#N/A</v>
      </c>
      <c r="P849" s="7" t="e">
        <v>#N/A</v>
      </c>
      <c r="Q849" s="7" t="e">
        <v>#N/A</v>
      </c>
      <c r="R849" s="7" t="e">
        <v>#N/A</v>
      </c>
      <c r="S849" s="7" t="e">
        <v>#N/A</v>
      </c>
      <c r="T849" s="7" t="e">
        <v>#N/A</v>
      </c>
      <c r="U849" s="7" t="e">
        <v>#N/A</v>
      </c>
      <c r="V849" s="7" t="e">
        <v>#N/A</v>
      </c>
      <c r="W849" s="7">
        <v>0</v>
      </c>
      <c r="X849" s="7" t="e">
        <v>#N/A</v>
      </c>
      <c r="Y849" s="7">
        <v>0</v>
      </c>
      <c r="Z849" s="7">
        <f t="shared" si="105"/>
        <v>0</v>
      </c>
      <c r="AA849" s="7">
        <f t="shared" si="106"/>
        <v>0</v>
      </c>
      <c r="AB849" s="7" t="b">
        <f t="shared" si="107"/>
        <v>1</v>
      </c>
      <c r="AC849" s="7" t="b">
        <f t="shared" si="108"/>
        <v>1</v>
      </c>
      <c r="AD849" s="7" t="b">
        <f t="shared" si="109"/>
        <v>0</v>
      </c>
      <c r="AE849" s="7" t="b">
        <f t="shared" si="110"/>
        <v>1</v>
      </c>
      <c r="AF849" s="7" t="b">
        <f t="shared" si="111"/>
        <v>0</v>
      </c>
      <c r="AH849" t="b">
        <f>AND(Table252102[[#This Row],[Developmental toxicity]:[Reproductive toxicity]])</f>
        <v>1</v>
      </c>
    </row>
    <row r="850" spans="1:34" x14ac:dyDescent="0.25">
      <c r="A850" s="3">
        <f t="shared" si="104"/>
        <v>849</v>
      </c>
      <c r="B850" s="4"/>
      <c r="C850" s="3" t="s">
        <v>13135</v>
      </c>
      <c r="D850" s="3" t="s">
        <v>13134</v>
      </c>
      <c r="E850" s="29" t="s">
        <v>17391</v>
      </c>
      <c r="F850" s="3" t="s">
        <v>17392</v>
      </c>
      <c r="G850" s="3" t="s">
        <v>17393</v>
      </c>
      <c r="H850" s="3" t="s">
        <v>17393</v>
      </c>
      <c r="I850" s="3" t="s">
        <v>17394</v>
      </c>
      <c r="J850" s="5"/>
      <c r="K850" s="7" t="e">
        <v>#N/A</v>
      </c>
      <c r="L850" s="7" t="e">
        <v>#N/A</v>
      </c>
      <c r="M850" s="7" t="e">
        <v>#N/A</v>
      </c>
      <c r="N850" s="7" t="e">
        <v>#N/A</v>
      </c>
      <c r="O850" s="7" t="e">
        <v>#N/A</v>
      </c>
      <c r="P850" s="7" t="e">
        <v>#N/A</v>
      </c>
      <c r="Q850" s="7" t="e">
        <v>#N/A</v>
      </c>
      <c r="R850" s="7" t="e">
        <v>#N/A</v>
      </c>
      <c r="S850" s="7" t="e">
        <v>#N/A</v>
      </c>
      <c r="T850" s="7" t="e">
        <v>#N/A</v>
      </c>
      <c r="U850" s="7" t="e">
        <v>#N/A</v>
      </c>
      <c r="V850" s="7" t="e">
        <v>#N/A</v>
      </c>
      <c r="W850" s="3">
        <v>0</v>
      </c>
      <c r="X850" s="3" t="e">
        <v>#N/A</v>
      </c>
      <c r="Y850" s="7" t="e">
        <v>#N/A</v>
      </c>
      <c r="Z850" s="7">
        <f t="shared" si="105"/>
        <v>0</v>
      </c>
      <c r="AA850" s="7">
        <f t="shared" si="106"/>
        <v>0</v>
      </c>
      <c r="AB850" s="7" t="b">
        <f t="shared" si="107"/>
        <v>0</v>
      </c>
      <c r="AC850" s="7" t="b">
        <f t="shared" si="108"/>
        <v>1</v>
      </c>
      <c r="AD850" s="7" t="b">
        <f t="shared" si="109"/>
        <v>0</v>
      </c>
      <c r="AE850" s="7" t="b">
        <f t="shared" si="110"/>
        <v>1</v>
      </c>
      <c r="AF850" s="7" t="b">
        <f t="shared" si="111"/>
        <v>0</v>
      </c>
      <c r="AH850" t="b">
        <f>AND(Table252102[[#This Row],[Developmental toxicity]:[Reproductive toxicity]])</f>
        <v>0</v>
      </c>
    </row>
    <row r="851" spans="1:34" x14ac:dyDescent="0.25">
      <c r="A851" s="3">
        <f t="shared" si="104"/>
        <v>850</v>
      </c>
      <c r="B851" s="4" t="s">
        <v>1440</v>
      </c>
      <c r="C851" s="3" t="s">
        <v>2199</v>
      </c>
      <c r="D851" s="3" t="s">
        <v>3100</v>
      </c>
      <c r="E851" s="12" t="s">
        <v>7478</v>
      </c>
      <c r="F851" t="s">
        <v>8326</v>
      </c>
      <c r="G851" t="s">
        <v>9455</v>
      </c>
      <c r="H851" t="s">
        <v>9455</v>
      </c>
      <c r="I851" t="s">
        <v>9456</v>
      </c>
      <c r="J851" s="5"/>
      <c r="K851" s="7" t="e">
        <v>#N/A</v>
      </c>
      <c r="L851" s="7" t="e">
        <v>#N/A</v>
      </c>
      <c r="M851" s="7" t="e">
        <v>#N/A</v>
      </c>
      <c r="N851" s="7" t="e">
        <v>#N/A</v>
      </c>
      <c r="O851" s="7" t="e">
        <v>#N/A</v>
      </c>
      <c r="P851" s="7" t="e">
        <v>#N/A</v>
      </c>
      <c r="Q851" s="7" t="e">
        <v>#N/A</v>
      </c>
      <c r="R851" s="7" t="e">
        <v>#N/A</v>
      </c>
      <c r="S851" s="7" t="e">
        <v>#N/A</v>
      </c>
      <c r="T851" s="7">
        <v>0</v>
      </c>
      <c r="U851" s="7" t="e">
        <v>#N/A</v>
      </c>
      <c r="V851" s="7" t="e">
        <v>#N/A</v>
      </c>
      <c r="W851" s="7" t="e">
        <v>#N/A</v>
      </c>
      <c r="X851" s="7" t="e">
        <v>#N/A</v>
      </c>
      <c r="Y851" s="7" t="e">
        <v>#N/A</v>
      </c>
      <c r="Z851" s="7">
        <f t="shared" si="105"/>
        <v>0</v>
      </c>
      <c r="AA851" s="7">
        <f t="shared" si="106"/>
        <v>0</v>
      </c>
      <c r="AB851" s="7" t="b">
        <f t="shared" si="107"/>
        <v>1</v>
      </c>
      <c r="AC851" s="7" t="b">
        <f t="shared" si="108"/>
        <v>0</v>
      </c>
      <c r="AD851" s="7" t="b">
        <f t="shared" si="109"/>
        <v>1</v>
      </c>
      <c r="AE851" s="7" t="b">
        <f t="shared" si="110"/>
        <v>0</v>
      </c>
      <c r="AF851" s="7" t="b">
        <f t="shared" si="111"/>
        <v>0</v>
      </c>
      <c r="AH851" t="b">
        <f>AND(Table252102[[#This Row],[Developmental toxicity]:[Reproductive toxicity]])</f>
        <v>0</v>
      </c>
    </row>
    <row r="852" spans="1:34" x14ac:dyDescent="0.25">
      <c r="A852" s="3">
        <f t="shared" si="104"/>
        <v>851</v>
      </c>
      <c r="B852" s="4">
        <v>13697</v>
      </c>
      <c r="C852" s="3" t="s">
        <v>588</v>
      </c>
      <c r="D852" s="3" t="s">
        <v>195</v>
      </c>
      <c r="E852" s="29" t="s">
        <v>4037</v>
      </c>
      <c r="F852" s="3" t="s">
        <v>3872</v>
      </c>
      <c r="G852" s="3" t="s">
        <v>196</v>
      </c>
      <c r="H852" s="3" t="s">
        <v>4388</v>
      </c>
      <c r="I852" s="3" t="s">
        <v>4389</v>
      </c>
      <c r="J852" s="5" t="s">
        <v>20</v>
      </c>
      <c r="K852" s="7" t="e">
        <v>#N/A</v>
      </c>
      <c r="L852" s="7">
        <v>1</v>
      </c>
      <c r="M852" s="7" t="e">
        <v>#N/A</v>
      </c>
      <c r="N852" s="7" t="e">
        <v>#N/A</v>
      </c>
      <c r="O852" s="7" t="e">
        <v>#N/A</v>
      </c>
      <c r="P852" s="7" t="e">
        <v>#N/A</v>
      </c>
      <c r="Q852" s="7" t="e">
        <v>#N/A</v>
      </c>
      <c r="R852" s="7" t="e">
        <v>#N/A</v>
      </c>
      <c r="S852" s="7" t="e">
        <v>#N/A</v>
      </c>
      <c r="T852" s="7" t="e">
        <v>#N/A</v>
      </c>
      <c r="U852" s="7" t="e">
        <v>#N/A</v>
      </c>
      <c r="V852" s="7" t="e">
        <v>#N/A</v>
      </c>
      <c r="W852" s="7">
        <v>1</v>
      </c>
      <c r="X852" s="7">
        <v>1</v>
      </c>
      <c r="Y852" s="7">
        <v>1</v>
      </c>
      <c r="Z852" s="7">
        <f t="shared" si="105"/>
        <v>1</v>
      </c>
      <c r="AA852" s="7">
        <f t="shared" si="106"/>
        <v>1</v>
      </c>
      <c r="AB852" s="7" t="b">
        <f t="shared" si="107"/>
        <v>1</v>
      </c>
      <c r="AC852" s="7" t="b">
        <f t="shared" si="108"/>
        <v>1</v>
      </c>
      <c r="AD852" s="7" t="b">
        <f t="shared" si="109"/>
        <v>0</v>
      </c>
      <c r="AE852" s="7" t="b">
        <f t="shared" si="110"/>
        <v>1</v>
      </c>
      <c r="AF852" s="7" t="b">
        <f t="shared" si="111"/>
        <v>0</v>
      </c>
      <c r="AH852" t="b">
        <f>AND(Table252102[[#This Row],[Developmental toxicity]:[Reproductive toxicity]])</f>
        <v>1</v>
      </c>
    </row>
    <row r="853" spans="1:34" x14ac:dyDescent="0.25">
      <c r="A853" s="3">
        <f t="shared" si="104"/>
        <v>852</v>
      </c>
      <c r="B853" s="4">
        <v>172</v>
      </c>
      <c r="C853" s="3" t="s">
        <v>589</v>
      </c>
      <c r="D853" s="3" t="s">
        <v>5155</v>
      </c>
      <c r="E853" s="29" t="s">
        <v>4668</v>
      </c>
      <c r="F853" s="3" t="s">
        <v>5589</v>
      </c>
      <c r="G853" s="3" t="s">
        <v>590</v>
      </c>
      <c r="H853" s="3" t="s">
        <v>6078</v>
      </c>
      <c r="I853" s="3" t="s">
        <v>6493</v>
      </c>
      <c r="J853" s="5" t="s">
        <v>1431</v>
      </c>
      <c r="K853" s="7" t="e">
        <v>#N/A</v>
      </c>
      <c r="L853" s="7">
        <v>1</v>
      </c>
      <c r="M853" s="7" t="e">
        <v>#N/A</v>
      </c>
      <c r="N853" s="7" t="e">
        <v>#N/A</v>
      </c>
      <c r="O853" s="7" t="e">
        <v>#N/A</v>
      </c>
      <c r="P853" s="7" t="e">
        <v>#N/A</v>
      </c>
      <c r="Q853" s="7" t="e">
        <v>#N/A</v>
      </c>
      <c r="R853" s="7" t="e">
        <v>#N/A</v>
      </c>
      <c r="S853" s="7" t="e">
        <v>#N/A</v>
      </c>
      <c r="T853" s="7" t="e">
        <v>#N/A</v>
      </c>
      <c r="U853" s="7" t="e">
        <v>#N/A</v>
      </c>
      <c r="V853" s="7" t="e">
        <v>#N/A</v>
      </c>
      <c r="W853" s="7" t="e">
        <v>#N/A</v>
      </c>
      <c r="X853" s="7" t="e">
        <v>#N/A</v>
      </c>
      <c r="Y853" s="7">
        <v>1</v>
      </c>
      <c r="Z853" s="7">
        <f t="shared" si="105"/>
        <v>1</v>
      </c>
      <c r="AA853" s="7">
        <f t="shared" si="106"/>
        <v>1</v>
      </c>
      <c r="AB853" s="7" t="b">
        <f t="shared" si="107"/>
        <v>1</v>
      </c>
      <c r="AC853" s="7" t="b">
        <f t="shared" si="108"/>
        <v>0</v>
      </c>
      <c r="AD853" s="7" t="b">
        <f t="shared" si="109"/>
        <v>0</v>
      </c>
      <c r="AE853" s="7" t="b">
        <f t="shared" si="110"/>
        <v>0</v>
      </c>
      <c r="AF853" s="7" t="b">
        <f t="shared" si="111"/>
        <v>0</v>
      </c>
      <c r="AH853" t="b">
        <f>AND(Table252102[[#This Row],[Developmental toxicity]:[Reproductive toxicity]])</f>
        <v>0</v>
      </c>
    </row>
    <row r="854" spans="1:34" x14ac:dyDescent="0.25">
      <c r="A854" s="3">
        <f t="shared" si="104"/>
        <v>853</v>
      </c>
      <c r="B854" s="4" t="s">
        <v>1440</v>
      </c>
      <c r="C854" s="3" t="s">
        <v>2687</v>
      </c>
      <c r="D854" s="3" t="s">
        <v>3649</v>
      </c>
      <c r="E854" s="12" t="s">
        <v>7959</v>
      </c>
      <c r="F854" t="s">
        <v>8796</v>
      </c>
      <c r="G854" t="s">
        <v>10526</v>
      </c>
      <c r="H854" t="s">
        <v>10527</v>
      </c>
      <c r="I854" t="s">
        <v>10528</v>
      </c>
      <c r="J854" s="5"/>
      <c r="K854" s="7" t="e">
        <v>#N/A</v>
      </c>
      <c r="L854" s="7" t="e">
        <v>#N/A</v>
      </c>
      <c r="M854" s="7" t="e">
        <v>#N/A</v>
      </c>
      <c r="N854" s="7" t="e">
        <v>#N/A</v>
      </c>
      <c r="O854" s="7" t="e">
        <v>#N/A</v>
      </c>
      <c r="P854" s="7" t="e">
        <v>#N/A</v>
      </c>
      <c r="Q854" s="7" t="e">
        <v>#N/A</v>
      </c>
      <c r="R854" s="7" t="e">
        <v>#N/A</v>
      </c>
      <c r="S854" s="7" t="e">
        <v>#N/A</v>
      </c>
      <c r="T854" s="7">
        <v>0</v>
      </c>
      <c r="U854" s="7" t="e">
        <v>#N/A</v>
      </c>
      <c r="V854" s="7" t="e">
        <v>#N/A</v>
      </c>
      <c r="W854" s="7" t="e">
        <v>#N/A</v>
      </c>
      <c r="X854" s="7" t="e">
        <v>#N/A</v>
      </c>
      <c r="Y854" s="7" t="e">
        <v>#N/A</v>
      </c>
      <c r="Z854" s="7">
        <f t="shared" si="105"/>
        <v>0</v>
      </c>
      <c r="AA854" s="7">
        <f t="shared" si="106"/>
        <v>0</v>
      </c>
      <c r="AB854" s="7" t="b">
        <f t="shared" si="107"/>
        <v>1</v>
      </c>
      <c r="AC854" s="7" t="b">
        <f t="shared" si="108"/>
        <v>0</v>
      </c>
      <c r="AD854" s="7" t="b">
        <f t="shared" si="109"/>
        <v>1</v>
      </c>
      <c r="AE854" s="7" t="b">
        <f t="shared" si="110"/>
        <v>0</v>
      </c>
      <c r="AF854" s="7" t="b">
        <f t="shared" si="111"/>
        <v>0</v>
      </c>
      <c r="AH854" t="b">
        <f>AND(Table252102[[#This Row],[Developmental toxicity]:[Reproductive toxicity]])</f>
        <v>0</v>
      </c>
    </row>
    <row r="855" spans="1:34" x14ac:dyDescent="0.25">
      <c r="A855" s="3">
        <f t="shared" si="104"/>
        <v>854</v>
      </c>
      <c r="B855" s="4" t="s">
        <v>1440</v>
      </c>
      <c r="C855" s="3" t="s">
        <v>2584</v>
      </c>
      <c r="D855" s="3" t="s">
        <v>3540</v>
      </c>
      <c r="E855" s="29" t="s">
        <v>7858</v>
      </c>
      <c r="F855" s="3" t="s">
        <v>8697</v>
      </c>
      <c r="G855" s="3" t="s">
        <v>10284</v>
      </c>
      <c r="H855" s="3" t="s">
        <v>10285</v>
      </c>
      <c r="I855" s="3" t="s">
        <v>10286</v>
      </c>
      <c r="J855" s="5"/>
      <c r="K855" s="7" t="e">
        <v>#N/A</v>
      </c>
      <c r="L855" s="7" t="e">
        <v>#N/A</v>
      </c>
      <c r="M855" s="7" t="e">
        <v>#N/A</v>
      </c>
      <c r="N855" s="7" t="e">
        <v>#N/A</v>
      </c>
      <c r="O855" s="7" t="e">
        <v>#N/A</v>
      </c>
      <c r="P855" s="7" t="e">
        <v>#N/A</v>
      </c>
      <c r="Q855" s="7" t="e">
        <v>#N/A</v>
      </c>
      <c r="R855" s="7" t="e">
        <v>#N/A</v>
      </c>
      <c r="S855" s="7" t="e">
        <v>#N/A</v>
      </c>
      <c r="T855" s="7">
        <v>1</v>
      </c>
      <c r="U855" s="7" t="e">
        <v>#N/A</v>
      </c>
      <c r="V855" s="7" t="e">
        <v>#N/A</v>
      </c>
      <c r="W855" s="7" t="e">
        <v>#N/A</v>
      </c>
      <c r="X855" s="7" t="e">
        <v>#N/A</v>
      </c>
      <c r="Y855" s="7" t="e">
        <v>#N/A</v>
      </c>
      <c r="Z855" s="7">
        <f t="shared" si="105"/>
        <v>1</v>
      </c>
      <c r="AA855" s="7">
        <f t="shared" si="106"/>
        <v>1</v>
      </c>
      <c r="AB855" s="7" t="b">
        <f t="shared" si="107"/>
        <v>1</v>
      </c>
      <c r="AC855" s="7" t="b">
        <f t="shared" si="108"/>
        <v>0</v>
      </c>
      <c r="AD855" s="7" t="b">
        <f t="shared" si="109"/>
        <v>1</v>
      </c>
      <c r="AE855" s="7" t="b">
        <f t="shared" si="110"/>
        <v>0</v>
      </c>
      <c r="AF855" s="7" t="b">
        <f t="shared" si="111"/>
        <v>0</v>
      </c>
      <c r="AH855" t="b">
        <f>AND(Table252102[[#This Row],[Developmental toxicity]:[Reproductive toxicity]])</f>
        <v>0</v>
      </c>
    </row>
    <row r="856" spans="1:34" x14ac:dyDescent="0.25">
      <c r="A856" s="3">
        <f t="shared" si="104"/>
        <v>855</v>
      </c>
      <c r="B856" s="4" t="s">
        <v>1440</v>
      </c>
      <c r="C856" s="3" t="s">
        <v>2447</v>
      </c>
      <c r="D856" s="3" t="s">
        <v>3383</v>
      </c>
      <c r="E856" s="12" t="s">
        <v>7724</v>
      </c>
      <c r="F856" t="s">
        <v>8565</v>
      </c>
      <c r="G856" t="s">
        <v>9994</v>
      </c>
      <c r="H856" t="s">
        <v>9994</v>
      </c>
      <c r="I856" t="s">
        <v>9995</v>
      </c>
      <c r="J856" s="5"/>
      <c r="K856" s="7" t="e">
        <v>#N/A</v>
      </c>
      <c r="L856" s="7" t="e">
        <v>#N/A</v>
      </c>
      <c r="M856" s="7" t="e">
        <v>#N/A</v>
      </c>
      <c r="N856" s="7" t="e">
        <v>#N/A</v>
      </c>
      <c r="O856" s="7" t="e">
        <v>#N/A</v>
      </c>
      <c r="P856" s="7" t="e">
        <v>#N/A</v>
      </c>
      <c r="Q856" s="7" t="e">
        <v>#N/A</v>
      </c>
      <c r="R856" s="7" t="e">
        <v>#N/A</v>
      </c>
      <c r="S856" s="7" t="e">
        <v>#N/A</v>
      </c>
      <c r="T856" s="7">
        <v>0</v>
      </c>
      <c r="U856" s="7" t="e">
        <v>#N/A</v>
      </c>
      <c r="V856" s="7" t="e">
        <v>#N/A</v>
      </c>
      <c r="W856" s="7" t="e">
        <v>#N/A</v>
      </c>
      <c r="X856" s="7" t="e">
        <v>#N/A</v>
      </c>
      <c r="Y856" s="7" t="e">
        <v>#N/A</v>
      </c>
      <c r="Z856" s="7">
        <f t="shared" si="105"/>
        <v>0</v>
      </c>
      <c r="AA856" s="7">
        <f t="shared" si="106"/>
        <v>0</v>
      </c>
      <c r="AB856" s="7" t="b">
        <f t="shared" si="107"/>
        <v>1</v>
      </c>
      <c r="AC856" s="7" t="b">
        <f t="shared" si="108"/>
        <v>0</v>
      </c>
      <c r="AD856" s="7" t="b">
        <f t="shared" si="109"/>
        <v>1</v>
      </c>
      <c r="AE856" s="7" t="b">
        <f t="shared" si="110"/>
        <v>0</v>
      </c>
      <c r="AF856" s="7" t="b">
        <f t="shared" si="111"/>
        <v>0</v>
      </c>
      <c r="AH856" t="b">
        <f>AND(Table252102[[#This Row],[Developmental toxicity]:[Reproductive toxicity]])</f>
        <v>0</v>
      </c>
    </row>
    <row r="857" spans="1:34" x14ac:dyDescent="0.25">
      <c r="A857" s="3">
        <f t="shared" si="104"/>
        <v>856</v>
      </c>
      <c r="B857" s="4">
        <v>203</v>
      </c>
      <c r="C857" s="3" t="s">
        <v>638</v>
      </c>
      <c r="D857" s="3" t="s">
        <v>5179</v>
      </c>
      <c r="E857" s="29" t="s">
        <v>4692</v>
      </c>
      <c r="F857" s="3" t="s">
        <v>5613</v>
      </c>
      <c r="G857" s="3" t="s">
        <v>639</v>
      </c>
      <c r="H857" s="3" t="s">
        <v>6528</v>
      </c>
      <c r="I857" s="3" t="s">
        <v>6529</v>
      </c>
      <c r="J857" s="5" t="s">
        <v>1431</v>
      </c>
      <c r="K857" s="7" t="e">
        <v>#N/A</v>
      </c>
      <c r="L857" s="7">
        <v>1</v>
      </c>
      <c r="M857" s="7" t="e">
        <v>#N/A</v>
      </c>
      <c r="N857" s="7" t="e">
        <v>#N/A</v>
      </c>
      <c r="O857" s="7" t="e">
        <v>#N/A</v>
      </c>
      <c r="P857" s="7" t="e">
        <v>#N/A</v>
      </c>
      <c r="Q857" s="7" t="e">
        <v>#N/A</v>
      </c>
      <c r="R857" s="7" t="e">
        <v>#N/A</v>
      </c>
      <c r="S857" s="7" t="e">
        <v>#N/A</v>
      </c>
      <c r="T857" s="7" t="e">
        <v>#N/A</v>
      </c>
      <c r="U857" s="7" t="e">
        <v>#N/A</v>
      </c>
      <c r="V857" s="7" t="e">
        <v>#N/A</v>
      </c>
      <c r="W857" s="7" t="e">
        <v>#N/A</v>
      </c>
      <c r="X857" s="7" t="e">
        <v>#N/A</v>
      </c>
      <c r="Y857" s="7">
        <v>1</v>
      </c>
      <c r="Z857" s="7">
        <f t="shared" si="105"/>
        <v>1</v>
      </c>
      <c r="AA857" s="7">
        <f t="shared" si="106"/>
        <v>1</v>
      </c>
      <c r="AB857" s="7" t="b">
        <f t="shared" si="107"/>
        <v>1</v>
      </c>
      <c r="AC857" s="7" t="b">
        <f t="shared" si="108"/>
        <v>0</v>
      </c>
      <c r="AD857" s="7" t="b">
        <f t="shared" si="109"/>
        <v>0</v>
      </c>
      <c r="AE857" s="7" t="b">
        <f t="shared" si="110"/>
        <v>0</v>
      </c>
      <c r="AF857" s="7" t="b">
        <f t="shared" si="111"/>
        <v>0</v>
      </c>
      <c r="AH857" t="b">
        <f>AND(Table252102[[#This Row],[Developmental toxicity]:[Reproductive toxicity]])</f>
        <v>0</v>
      </c>
    </row>
    <row r="858" spans="1:34" x14ac:dyDescent="0.25">
      <c r="A858" s="3">
        <f t="shared" si="104"/>
        <v>857</v>
      </c>
      <c r="B858" s="4" t="s">
        <v>1440</v>
      </c>
      <c r="C858" s="3" t="s">
        <v>2036</v>
      </c>
      <c r="D858" s="3" t="s">
        <v>2916</v>
      </c>
      <c r="E858" s="12" t="s">
        <v>7317</v>
      </c>
      <c r="F858" t="s">
        <v>8166</v>
      </c>
      <c r="G858" t="s">
        <v>9113</v>
      </c>
      <c r="H858" t="s">
        <v>9113</v>
      </c>
      <c r="I858" t="s">
        <v>9114</v>
      </c>
      <c r="J858" s="5"/>
      <c r="K858" s="7" t="e">
        <v>#N/A</v>
      </c>
      <c r="L858" s="7" t="e">
        <v>#N/A</v>
      </c>
      <c r="M858" s="7" t="e">
        <v>#N/A</v>
      </c>
      <c r="N858" s="7" t="e">
        <v>#N/A</v>
      </c>
      <c r="O858" s="7" t="e">
        <v>#N/A</v>
      </c>
      <c r="P858" s="7" t="e">
        <v>#N/A</v>
      </c>
      <c r="Q858" s="7" t="e">
        <v>#N/A</v>
      </c>
      <c r="R858" s="7" t="e">
        <v>#N/A</v>
      </c>
      <c r="S858" s="7" t="e">
        <v>#N/A</v>
      </c>
      <c r="T858" s="7">
        <v>0</v>
      </c>
      <c r="U858" s="7" t="e">
        <v>#N/A</v>
      </c>
      <c r="V858" s="7" t="e">
        <v>#N/A</v>
      </c>
      <c r="W858" s="7" t="e">
        <v>#N/A</v>
      </c>
      <c r="X858" s="7" t="e">
        <v>#N/A</v>
      </c>
      <c r="Y858" s="7" t="e">
        <v>#N/A</v>
      </c>
      <c r="Z858" s="7">
        <f t="shared" si="105"/>
        <v>0</v>
      </c>
      <c r="AA858" s="7">
        <f t="shared" si="106"/>
        <v>0</v>
      </c>
      <c r="AB858" s="7" t="b">
        <f t="shared" si="107"/>
        <v>1</v>
      </c>
      <c r="AC858" s="7" t="b">
        <f t="shared" si="108"/>
        <v>0</v>
      </c>
      <c r="AD858" s="7" t="b">
        <f t="shared" si="109"/>
        <v>1</v>
      </c>
      <c r="AE858" s="7" t="b">
        <f t="shared" si="110"/>
        <v>0</v>
      </c>
      <c r="AF858" s="7" t="b">
        <f t="shared" si="111"/>
        <v>0</v>
      </c>
      <c r="AH858" t="b">
        <f>AND(Table252102[[#This Row],[Developmental toxicity]:[Reproductive toxicity]])</f>
        <v>0</v>
      </c>
    </row>
    <row r="859" spans="1:34" x14ac:dyDescent="0.25">
      <c r="A859" s="3">
        <f t="shared" si="104"/>
        <v>858</v>
      </c>
      <c r="B859" s="4">
        <v>205</v>
      </c>
      <c r="C859" s="3" t="s">
        <v>642</v>
      </c>
      <c r="D859" s="3" t="s">
        <v>5181</v>
      </c>
      <c r="E859" s="29" t="s">
        <v>4694</v>
      </c>
      <c r="F859" s="3" t="s">
        <v>5615</v>
      </c>
      <c r="G859" s="3" t="s">
        <v>643</v>
      </c>
      <c r="H859" s="3" t="s">
        <v>6093</v>
      </c>
      <c r="I859" s="3" t="s">
        <v>6532</v>
      </c>
      <c r="J859" s="5" t="s">
        <v>1432</v>
      </c>
      <c r="K859" s="7" t="e">
        <v>#N/A</v>
      </c>
      <c r="L859" s="7">
        <v>0</v>
      </c>
      <c r="M859" s="7" t="e">
        <v>#N/A</v>
      </c>
      <c r="N859" s="7" t="e">
        <v>#N/A</v>
      </c>
      <c r="O859" s="7" t="e">
        <v>#N/A</v>
      </c>
      <c r="P859" s="7" t="e">
        <v>#N/A</v>
      </c>
      <c r="Q859" s="7" t="e">
        <v>#N/A</v>
      </c>
      <c r="R859" s="7" t="e">
        <v>#N/A</v>
      </c>
      <c r="S859" s="7" t="e">
        <v>#N/A</v>
      </c>
      <c r="T859" s="7" t="e">
        <v>#N/A</v>
      </c>
      <c r="U859" s="7" t="e">
        <v>#N/A</v>
      </c>
      <c r="V859" s="7" t="e">
        <v>#N/A</v>
      </c>
      <c r="W859" s="7" t="e">
        <v>#N/A</v>
      </c>
      <c r="X859" s="7" t="e">
        <v>#N/A</v>
      </c>
      <c r="Y859" s="7">
        <v>0</v>
      </c>
      <c r="Z859" s="7">
        <f t="shared" si="105"/>
        <v>0</v>
      </c>
      <c r="AA859" s="7">
        <f t="shared" si="106"/>
        <v>0</v>
      </c>
      <c r="AB859" s="7" t="b">
        <f t="shared" si="107"/>
        <v>1</v>
      </c>
      <c r="AC859" s="7" t="b">
        <f t="shared" si="108"/>
        <v>0</v>
      </c>
      <c r="AD859" s="7" t="b">
        <f t="shared" si="109"/>
        <v>0</v>
      </c>
      <c r="AE859" s="7" t="b">
        <f t="shared" si="110"/>
        <v>0</v>
      </c>
      <c r="AF859" s="7" t="b">
        <f t="shared" si="111"/>
        <v>0</v>
      </c>
      <c r="AH859" t="b">
        <f>AND(Table252102[[#This Row],[Developmental toxicity]:[Reproductive toxicity]])</f>
        <v>0</v>
      </c>
    </row>
    <row r="860" spans="1:34" x14ac:dyDescent="0.25">
      <c r="A860" s="3">
        <f t="shared" si="104"/>
        <v>859</v>
      </c>
      <c r="B860" s="4"/>
      <c r="C860" s="3" t="s">
        <v>11136</v>
      </c>
      <c r="D860" s="3" t="s">
        <v>11135</v>
      </c>
      <c r="E860" s="29" t="s">
        <v>14091</v>
      </c>
      <c r="F860" s="3" t="s">
        <v>14092</v>
      </c>
      <c r="G860" s="3" t="s">
        <v>14093</v>
      </c>
      <c r="H860" s="3" t="s">
        <v>14094</v>
      </c>
      <c r="I860" s="3" t="s">
        <v>14095</v>
      </c>
      <c r="J860" s="5"/>
      <c r="K860" s="7" t="e">
        <v>#N/A</v>
      </c>
      <c r="L860" s="7" t="e">
        <v>#N/A</v>
      </c>
      <c r="M860" s="7" t="e">
        <v>#N/A</v>
      </c>
      <c r="N860" s="7" t="e">
        <v>#N/A</v>
      </c>
      <c r="O860" s="7" t="e">
        <v>#N/A</v>
      </c>
      <c r="P860" s="7" t="e">
        <v>#N/A</v>
      </c>
      <c r="Q860" s="7" t="e">
        <v>#N/A</v>
      </c>
      <c r="R860" s="7" t="e">
        <v>#N/A</v>
      </c>
      <c r="S860" s="7" t="e">
        <v>#N/A</v>
      </c>
      <c r="T860" s="7" t="e">
        <v>#N/A</v>
      </c>
      <c r="U860" s="7" t="e">
        <v>#N/A</v>
      </c>
      <c r="V860" s="7" t="e">
        <v>#N/A</v>
      </c>
      <c r="W860" s="3">
        <v>1</v>
      </c>
      <c r="X860" s="3" t="e">
        <v>#N/A</v>
      </c>
      <c r="Y860" s="7" t="e">
        <v>#N/A</v>
      </c>
      <c r="Z860" s="7">
        <f t="shared" si="105"/>
        <v>1</v>
      </c>
      <c r="AA860" s="7">
        <f t="shared" si="106"/>
        <v>1</v>
      </c>
      <c r="AB860" s="7" t="b">
        <f t="shared" si="107"/>
        <v>0</v>
      </c>
      <c r="AC860" s="7" t="b">
        <f t="shared" si="108"/>
        <v>1</v>
      </c>
      <c r="AD860" s="7" t="b">
        <f t="shared" si="109"/>
        <v>0</v>
      </c>
      <c r="AE860" s="7" t="b">
        <f t="shared" si="110"/>
        <v>1</v>
      </c>
      <c r="AF860" s="7" t="b">
        <f t="shared" si="111"/>
        <v>0</v>
      </c>
      <c r="AH860" t="b">
        <f>AND(Table252102[[#This Row],[Developmental toxicity]:[Reproductive toxicity]])</f>
        <v>0</v>
      </c>
    </row>
    <row r="861" spans="1:34" x14ac:dyDescent="0.25">
      <c r="A861" s="3">
        <f t="shared" si="104"/>
        <v>860</v>
      </c>
      <c r="B861" s="4">
        <v>354</v>
      </c>
      <c r="C861" s="3" t="s">
        <v>862</v>
      </c>
      <c r="D861" s="3" t="s">
        <v>5266</v>
      </c>
      <c r="E861" s="29" t="s">
        <v>4795</v>
      </c>
      <c r="F861" s="3" t="s">
        <v>5711</v>
      </c>
      <c r="G861" s="3" t="s">
        <v>863</v>
      </c>
      <c r="H861" s="3" t="s">
        <v>6658</v>
      </c>
      <c r="I861" s="3" t="s">
        <v>6659</v>
      </c>
      <c r="J861" s="5" t="s">
        <v>1430</v>
      </c>
      <c r="K861" s="7" t="e">
        <v>#N/A</v>
      </c>
      <c r="L861" s="7">
        <v>1</v>
      </c>
      <c r="M861" s="7" t="e">
        <v>#N/A</v>
      </c>
      <c r="N861" s="7" t="e">
        <v>#N/A</v>
      </c>
      <c r="O861" s="7" t="e">
        <v>#N/A</v>
      </c>
      <c r="P861" s="7" t="e">
        <v>#N/A</v>
      </c>
      <c r="Q861" s="7" t="e">
        <v>#N/A</v>
      </c>
      <c r="R861" s="7" t="e">
        <v>#N/A</v>
      </c>
      <c r="S861" s="7" t="e">
        <v>#N/A</v>
      </c>
      <c r="T861" s="7" t="e">
        <v>#N/A</v>
      </c>
      <c r="U861" s="7" t="e">
        <v>#N/A</v>
      </c>
      <c r="V861" s="7" t="e">
        <v>#N/A</v>
      </c>
      <c r="W861" s="7" t="e">
        <v>#N/A</v>
      </c>
      <c r="X861" s="7" t="e">
        <v>#N/A</v>
      </c>
      <c r="Y861" s="7">
        <v>1</v>
      </c>
      <c r="Z861" s="7">
        <f t="shared" si="105"/>
        <v>1</v>
      </c>
      <c r="AA861" s="7">
        <f t="shared" si="106"/>
        <v>1</v>
      </c>
      <c r="AB861" s="7" t="b">
        <f t="shared" si="107"/>
        <v>1</v>
      </c>
      <c r="AC861" s="7" t="b">
        <f t="shared" si="108"/>
        <v>0</v>
      </c>
      <c r="AD861" s="7" t="b">
        <f t="shared" si="109"/>
        <v>0</v>
      </c>
      <c r="AE861" s="7" t="b">
        <f t="shared" si="110"/>
        <v>0</v>
      </c>
      <c r="AF861" s="7" t="b">
        <f t="shared" si="111"/>
        <v>0</v>
      </c>
      <c r="AH861" t="b">
        <f>AND(Table252102[[#This Row],[Developmental toxicity]:[Reproductive toxicity]])</f>
        <v>0</v>
      </c>
    </row>
    <row r="862" spans="1:34" x14ac:dyDescent="0.25">
      <c r="A862" s="3">
        <f t="shared" si="104"/>
        <v>861</v>
      </c>
      <c r="B862" s="4">
        <v>13311</v>
      </c>
      <c r="C862" t="s">
        <v>4135</v>
      </c>
      <c r="D862" s="3" t="s">
        <v>125</v>
      </c>
      <c r="E862" s="12" t="s">
        <v>4000</v>
      </c>
      <c r="F862" t="s">
        <v>3836</v>
      </c>
      <c r="G862" s="3" t="s">
        <v>126</v>
      </c>
      <c r="H862" t="s">
        <v>4310</v>
      </c>
      <c r="I862" t="s">
        <v>4311</v>
      </c>
      <c r="J862" s="5" t="s">
        <v>20</v>
      </c>
      <c r="K862" s="7">
        <v>1</v>
      </c>
      <c r="L862" s="7" t="e">
        <v>#N/A</v>
      </c>
      <c r="M862" s="3" t="e">
        <v>#N/A</v>
      </c>
      <c r="N862" s="7" t="e">
        <v>#N/A</v>
      </c>
      <c r="O862" s="7" t="e">
        <v>#N/A</v>
      </c>
      <c r="P862" s="3" t="e">
        <v>#N/A</v>
      </c>
      <c r="Q862" s="3" t="e">
        <v>#N/A</v>
      </c>
      <c r="R862" s="7" t="e">
        <v>#N/A</v>
      </c>
      <c r="S862" s="3" t="e">
        <v>#N/A</v>
      </c>
      <c r="T862" s="3" t="e">
        <v>#N/A</v>
      </c>
      <c r="U862" s="7" t="e">
        <v>#N/A</v>
      </c>
      <c r="V862" s="7" t="e">
        <v>#N/A</v>
      </c>
      <c r="W862" s="3" t="e">
        <v>#N/A</v>
      </c>
      <c r="X862" s="3" t="e">
        <v>#N/A</v>
      </c>
      <c r="Y862" s="7" t="e">
        <v>#N/A</v>
      </c>
      <c r="Z862" s="7">
        <f t="shared" si="105"/>
        <v>1</v>
      </c>
      <c r="AA862" s="7">
        <f t="shared" si="106"/>
        <v>1</v>
      </c>
      <c r="AB862" s="7" t="b">
        <f t="shared" si="107"/>
        <v>1</v>
      </c>
      <c r="AC862" s="7" t="b">
        <f t="shared" si="108"/>
        <v>0</v>
      </c>
      <c r="AD862" s="7" t="b">
        <f t="shared" si="109"/>
        <v>0</v>
      </c>
      <c r="AE862" s="7" t="b">
        <f t="shared" si="110"/>
        <v>1</v>
      </c>
      <c r="AF862" s="7" t="b">
        <f t="shared" si="111"/>
        <v>0</v>
      </c>
      <c r="AH862" t="b">
        <f>AND(Table252102[[#This Row],[Developmental toxicity]:[Reproductive toxicity]])</f>
        <v>0</v>
      </c>
    </row>
    <row r="863" spans="1:34" x14ac:dyDescent="0.25">
      <c r="A863" s="3">
        <f t="shared" si="104"/>
        <v>862</v>
      </c>
      <c r="B863" s="4">
        <v>316</v>
      </c>
      <c r="C863" s="3" t="s">
        <v>805</v>
      </c>
      <c r="D863" s="3" t="s">
        <v>5241</v>
      </c>
      <c r="E863" s="29" t="s">
        <v>4769</v>
      </c>
      <c r="F863" s="3" t="s">
        <v>5685</v>
      </c>
      <c r="G863" s="3" t="s">
        <v>806</v>
      </c>
      <c r="H863" s="3" t="s">
        <v>6616</v>
      </c>
      <c r="I863" s="3" t="s">
        <v>6617</v>
      </c>
      <c r="J863" s="5" t="s">
        <v>1430</v>
      </c>
      <c r="K863" s="7" t="e">
        <v>#N/A</v>
      </c>
      <c r="L863" s="7">
        <v>1</v>
      </c>
      <c r="M863" s="7" t="e">
        <v>#N/A</v>
      </c>
      <c r="N863" s="7" t="e">
        <v>#N/A</v>
      </c>
      <c r="O863" s="7" t="e">
        <v>#N/A</v>
      </c>
      <c r="P863" s="7" t="e">
        <v>#N/A</v>
      </c>
      <c r="Q863" s="7" t="e">
        <v>#N/A</v>
      </c>
      <c r="R863" s="7" t="e">
        <v>#N/A</v>
      </c>
      <c r="S863" s="7" t="e">
        <v>#N/A</v>
      </c>
      <c r="T863" s="7" t="e">
        <v>#N/A</v>
      </c>
      <c r="U863" s="7" t="e">
        <v>#N/A</v>
      </c>
      <c r="V863" s="7" t="e">
        <v>#N/A</v>
      </c>
      <c r="W863" s="7">
        <v>1</v>
      </c>
      <c r="X863" s="7">
        <v>1</v>
      </c>
      <c r="Y863" s="7">
        <v>1</v>
      </c>
      <c r="Z863" s="7">
        <f t="shared" si="105"/>
        <v>1</v>
      </c>
      <c r="AA863" s="7">
        <f t="shared" si="106"/>
        <v>1</v>
      </c>
      <c r="AB863" s="7" t="b">
        <f t="shared" si="107"/>
        <v>1</v>
      </c>
      <c r="AC863" s="7" t="b">
        <f t="shared" si="108"/>
        <v>1</v>
      </c>
      <c r="AD863" s="7" t="b">
        <f t="shared" si="109"/>
        <v>0</v>
      </c>
      <c r="AE863" s="7" t="b">
        <f t="shared" si="110"/>
        <v>1</v>
      </c>
      <c r="AF863" s="7" t="b">
        <f t="shared" si="111"/>
        <v>0</v>
      </c>
      <c r="AH863" t="b">
        <f>AND(Table252102[[#This Row],[Developmental toxicity]:[Reproductive toxicity]])</f>
        <v>1</v>
      </c>
    </row>
    <row r="864" spans="1:34" x14ac:dyDescent="0.25">
      <c r="A864" s="3">
        <f t="shared" si="104"/>
        <v>863</v>
      </c>
      <c r="B864" s="4"/>
      <c r="C864" s="3" t="s">
        <v>12905</v>
      </c>
      <c r="D864" s="3" t="s">
        <v>12904</v>
      </c>
      <c r="E864" s="29" t="s">
        <v>17036</v>
      </c>
      <c r="F864" s="3" t="s">
        <v>17037</v>
      </c>
      <c r="G864" s="3" t="s">
        <v>17038</v>
      </c>
      <c r="H864" s="3" t="s">
        <v>17038</v>
      </c>
      <c r="I864" s="3" t="s">
        <v>17039</v>
      </c>
      <c r="J864" s="5"/>
      <c r="K864" s="7" t="e">
        <v>#N/A</v>
      </c>
      <c r="L864" s="7" t="e">
        <v>#N/A</v>
      </c>
      <c r="M864" s="7" t="e">
        <v>#N/A</v>
      </c>
      <c r="N864" s="7" t="e">
        <v>#N/A</v>
      </c>
      <c r="O864" s="7" t="e">
        <v>#N/A</v>
      </c>
      <c r="P864" s="7" t="e">
        <v>#N/A</v>
      </c>
      <c r="Q864" s="7" t="e">
        <v>#N/A</v>
      </c>
      <c r="R864" s="7" t="e">
        <v>#N/A</v>
      </c>
      <c r="S864" s="7" t="e">
        <v>#N/A</v>
      </c>
      <c r="T864" s="7" t="e">
        <v>#N/A</v>
      </c>
      <c r="U864" s="7" t="e">
        <v>#N/A</v>
      </c>
      <c r="V864" s="7" t="e">
        <v>#N/A</v>
      </c>
      <c r="W864" s="3">
        <v>0</v>
      </c>
      <c r="X864" s="3" t="e">
        <v>#N/A</v>
      </c>
      <c r="Y864" s="7" t="e">
        <v>#N/A</v>
      </c>
      <c r="Z864" s="7">
        <f t="shared" si="105"/>
        <v>0</v>
      </c>
      <c r="AA864" s="7">
        <f t="shared" si="106"/>
        <v>0</v>
      </c>
      <c r="AB864" s="7" t="b">
        <f t="shared" si="107"/>
        <v>0</v>
      </c>
      <c r="AC864" s="7" t="b">
        <f t="shared" si="108"/>
        <v>1</v>
      </c>
      <c r="AD864" s="7" t="b">
        <f t="shared" si="109"/>
        <v>0</v>
      </c>
      <c r="AE864" s="7" t="b">
        <f t="shared" si="110"/>
        <v>1</v>
      </c>
      <c r="AF864" s="7" t="b">
        <f t="shared" si="111"/>
        <v>0</v>
      </c>
      <c r="AH864" t="b">
        <f>AND(Table252102[[#This Row],[Developmental toxicity]:[Reproductive toxicity]])</f>
        <v>0</v>
      </c>
    </row>
    <row r="865" spans="1:34" x14ac:dyDescent="0.25">
      <c r="A865" s="3">
        <f t="shared" si="104"/>
        <v>864</v>
      </c>
      <c r="B865" s="4">
        <v>244</v>
      </c>
      <c r="C865" s="3" t="s">
        <v>695</v>
      </c>
      <c r="D865" s="3" t="s">
        <v>5193</v>
      </c>
      <c r="E865" s="29" t="s">
        <v>4718</v>
      </c>
      <c r="F865" s="3" t="s">
        <v>5635</v>
      </c>
      <c r="G865" s="3" t="s">
        <v>696</v>
      </c>
      <c r="H865" s="3" t="s">
        <v>6111</v>
      </c>
      <c r="I865" s="3" t="s">
        <v>6558</v>
      </c>
      <c r="J865" s="5" t="s">
        <v>1431</v>
      </c>
      <c r="K865" s="7" t="e">
        <v>#N/A</v>
      </c>
      <c r="L865" s="7">
        <v>1</v>
      </c>
      <c r="M865" s="7" t="e">
        <v>#N/A</v>
      </c>
      <c r="N865" s="7" t="e">
        <v>#N/A</v>
      </c>
      <c r="O865" s="7" t="e">
        <v>#N/A</v>
      </c>
      <c r="P865" s="7" t="e">
        <v>#N/A</v>
      </c>
      <c r="Q865" s="7" t="e">
        <v>#N/A</v>
      </c>
      <c r="R865" s="7" t="e">
        <v>#N/A</v>
      </c>
      <c r="S865" s="7" t="e">
        <v>#N/A</v>
      </c>
      <c r="T865" s="7" t="e">
        <v>#N/A</v>
      </c>
      <c r="U865" s="7" t="e">
        <v>#N/A</v>
      </c>
      <c r="V865" s="7" t="e">
        <v>#N/A</v>
      </c>
      <c r="W865" s="7">
        <v>1</v>
      </c>
      <c r="X865" s="7">
        <v>1</v>
      </c>
      <c r="Y865" s="7">
        <v>1</v>
      </c>
      <c r="Z865" s="7">
        <f t="shared" si="105"/>
        <v>1</v>
      </c>
      <c r="AA865" s="7">
        <f t="shared" si="106"/>
        <v>1</v>
      </c>
      <c r="AB865" s="7" t="b">
        <f t="shared" si="107"/>
        <v>1</v>
      </c>
      <c r="AC865" s="7" t="b">
        <f t="shared" si="108"/>
        <v>1</v>
      </c>
      <c r="AD865" s="7" t="b">
        <f t="shared" si="109"/>
        <v>0</v>
      </c>
      <c r="AE865" s="7" t="b">
        <f t="shared" si="110"/>
        <v>1</v>
      </c>
      <c r="AF865" s="7" t="b">
        <f t="shared" si="111"/>
        <v>0</v>
      </c>
      <c r="AH865" t="b">
        <f>AND(Table252102[[#This Row],[Developmental toxicity]:[Reproductive toxicity]])</f>
        <v>1</v>
      </c>
    </row>
    <row r="866" spans="1:34" x14ac:dyDescent="0.25">
      <c r="A866" s="3">
        <f t="shared" si="104"/>
        <v>865</v>
      </c>
      <c r="B866" s="4"/>
      <c r="C866" s="3" t="s">
        <v>11726</v>
      </c>
      <c r="D866" s="3" t="s">
        <v>11725</v>
      </c>
      <c r="E866" s="29" t="s">
        <v>15200</v>
      </c>
      <c r="F866" s="3" t="s">
        <v>15201</v>
      </c>
      <c r="G866" s="3" t="s">
        <v>15202</v>
      </c>
      <c r="H866" s="3" t="s">
        <v>15203</v>
      </c>
      <c r="I866" s="3" t="s">
        <v>15204</v>
      </c>
      <c r="J866" s="5"/>
      <c r="K866" s="7" t="e">
        <v>#N/A</v>
      </c>
      <c r="L866" s="7" t="e">
        <v>#N/A</v>
      </c>
      <c r="M866" s="7" t="e">
        <v>#N/A</v>
      </c>
      <c r="N866" s="7" t="e">
        <v>#N/A</v>
      </c>
      <c r="O866" s="7" t="e">
        <v>#N/A</v>
      </c>
      <c r="P866" s="7" t="e">
        <v>#N/A</v>
      </c>
      <c r="Q866" s="7" t="e">
        <v>#N/A</v>
      </c>
      <c r="R866" s="7" t="e">
        <v>#N/A</v>
      </c>
      <c r="S866" s="7" t="e">
        <v>#N/A</v>
      </c>
      <c r="T866" s="7" t="e">
        <v>#N/A</v>
      </c>
      <c r="U866" s="7" t="e">
        <v>#N/A</v>
      </c>
      <c r="V866" s="7" t="e">
        <v>#N/A</v>
      </c>
      <c r="W866" s="3">
        <v>1</v>
      </c>
      <c r="X866" s="3" t="e">
        <v>#N/A</v>
      </c>
      <c r="Y866" s="7" t="e">
        <v>#N/A</v>
      </c>
      <c r="Z866" s="7">
        <f t="shared" si="105"/>
        <v>1</v>
      </c>
      <c r="AA866" s="7">
        <f t="shared" si="106"/>
        <v>1</v>
      </c>
      <c r="AB866" s="7" t="b">
        <f t="shared" si="107"/>
        <v>0</v>
      </c>
      <c r="AC866" s="7" t="b">
        <f t="shared" si="108"/>
        <v>1</v>
      </c>
      <c r="AD866" s="7" t="b">
        <f t="shared" si="109"/>
        <v>0</v>
      </c>
      <c r="AE866" s="7" t="b">
        <f t="shared" si="110"/>
        <v>1</v>
      </c>
      <c r="AF866" s="7" t="b">
        <f t="shared" si="111"/>
        <v>0</v>
      </c>
      <c r="AH866" t="b">
        <f>AND(Table252102[[#This Row],[Developmental toxicity]:[Reproductive toxicity]])</f>
        <v>0</v>
      </c>
    </row>
    <row r="867" spans="1:34" x14ac:dyDescent="0.25">
      <c r="A867" s="3">
        <f t="shared" si="104"/>
        <v>866</v>
      </c>
      <c r="B867" s="4">
        <v>12680</v>
      </c>
      <c r="C867" s="3" t="s">
        <v>4163</v>
      </c>
      <c r="D867" s="3" t="s">
        <v>289</v>
      </c>
      <c r="E867" s="29" t="s">
        <v>4088</v>
      </c>
      <c r="F867" s="3" t="s">
        <v>3910</v>
      </c>
      <c r="G867" s="3" t="s">
        <v>4484</v>
      </c>
      <c r="H867" s="3" t="s">
        <v>4484</v>
      </c>
      <c r="I867" s="3" t="s">
        <v>4485</v>
      </c>
      <c r="J867" s="5" t="s">
        <v>283</v>
      </c>
      <c r="K867" s="7">
        <v>1</v>
      </c>
      <c r="L867" s="7" t="e">
        <v>#N/A</v>
      </c>
      <c r="M867" s="7" t="e">
        <v>#N/A</v>
      </c>
      <c r="N867" s="7" t="e">
        <v>#N/A</v>
      </c>
      <c r="O867" s="7" t="e">
        <v>#N/A</v>
      </c>
      <c r="P867" s="7" t="e">
        <v>#N/A</v>
      </c>
      <c r="Q867" s="7" t="e">
        <v>#N/A</v>
      </c>
      <c r="R867" s="7" t="e">
        <v>#N/A</v>
      </c>
      <c r="S867" s="7" t="e">
        <v>#N/A</v>
      </c>
      <c r="T867" s="7" t="e">
        <v>#N/A</v>
      </c>
      <c r="U867" s="7" t="e">
        <v>#N/A</v>
      </c>
      <c r="V867" s="7" t="e">
        <v>#N/A</v>
      </c>
      <c r="W867" s="7" t="e">
        <v>#N/A</v>
      </c>
      <c r="X867" s="7" t="e">
        <v>#N/A</v>
      </c>
      <c r="Y867" s="7" t="e">
        <v>#N/A</v>
      </c>
      <c r="Z867" s="7">
        <f t="shared" si="105"/>
        <v>1</v>
      </c>
      <c r="AA867" s="7">
        <f t="shared" si="106"/>
        <v>1</v>
      </c>
      <c r="AB867" s="7" t="b">
        <f t="shared" si="107"/>
        <v>1</v>
      </c>
      <c r="AC867" s="7" t="b">
        <f t="shared" si="108"/>
        <v>0</v>
      </c>
      <c r="AD867" s="7" t="b">
        <f t="shared" si="109"/>
        <v>0</v>
      </c>
      <c r="AE867" s="7" t="b">
        <f t="shared" si="110"/>
        <v>1</v>
      </c>
      <c r="AF867" s="7" t="b">
        <f t="shared" si="111"/>
        <v>0</v>
      </c>
      <c r="AH867" t="b">
        <f>AND(Table252102[[#This Row],[Developmental toxicity]:[Reproductive toxicity]])</f>
        <v>0</v>
      </c>
    </row>
    <row r="868" spans="1:34" x14ac:dyDescent="0.25">
      <c r="A868" s="3">
        <f t="shared" si="104"/>
        <v>867</v>
      </c>
      <c r="B868" s="4"/>
      <c r="C868" s="3" t="s">
        <v>11413</v>
      </c>
      <c r="D868" s="3" t="s">
        <v>11412</v>
      </c>
      <c r="E868" s="29" t="s">
        <v>14621</v>
      </c>
      <c r="F868" s="3" t="s">
        <v>14622</v>
      </c>
      <c r="G868" s="3" t="s">
        <v>14623</v>
      </c>
      <c r="H868" s="3" t="s">
        <v>14624</v>
      </c>
      <c r="I868" s="3" t="s">
        <v>14625</v>
      </c>
      <c r="J868" s="5"/>
      <c r="K868" s="7" t="e">
        <v>#N/A</v>
      </c>
      <c r="L868" s="7" t="e">
        <v>#N/A</v>
      </c>
      <c r="M868" s="7" t="e">
        <v>#N/A</v>
      </c>
      <c r="N868" s="7" t="e">
        <v>#N/A</v>
      </c>
      <c r="O868" s="7" t="e">
        <v>#N/A</v>
      </c>
      <c r="P868" s="7" t="e">
        <v>#N/A</v>
      </c>
      <c r="Q868" s="7" t="e">
        <v>#N/A</v>
      </c>
      <c r="R868" s="7" t="e">
        <v>#N/A</v>
      </c>
      <c r="S868" s="7" t="e">
        <v>#N/A</v>
      </c>
      <c r="T868" s="7" t="e">
        <v>#N/A</v>
      </c>
      <c r="U868" s="7" t="e">
        <v>#N/A</v>
      </c>
      <c r="V868" s="7" t="e">
        <v>#N/A</v>
      </c>
      <c r="W868" s="3">
        <v>1</v>
      </c>
      <c r="X868" s="3" t="e">
        <v>#N/A</v>
      </c>
      <c r="Y868" s="7" t="e">
        <v>#N/A</v>
      </c>
      <c r="Z868" s="7">
        <f t="shared" si="105"/>
        <v>1</v>
      </c>
      <c r="AA868" s="7">
        <f t="shared" si="106"/>
        <v>1</v>
      </c>
      <c r="AB868" s="7" t="b">
        <f t="shared" si="107"/>
        <v>0</v>
      </c>
      <c r="AC868" s="7" t="b">
        <f t="shared" si="108"/>
        <v>1</v>
      </c>
      <c r="AD868" s="7" t="b">
        <f t="shared" si="109"/>
        <v>0</v>
      </c>
      <c r="AE868" s="7" t="b">
        <f t="shared" si="110"/>
        <v>1</v>
      </c>
      <c r="AF868" s="7" t="b">
        <f t="shared" si="111"/>
        <v>0</v>
      </c>
      <c r="AH868" t="b">
        <f>AND(Table252102[[#This Row],[Developmental toxicity]:[Reproductive toxicity]])</f>
        <v>0</v>
      </c>
    </row>
    <row r="869" spans="1:34" x14ac:dyDescent="0.25">
      <c r="A869" s="3">
        <f t="shared" si="104"/>
        <v>868</v>
      </c>
      <c r="B869" s="4"/>
      <c r="C869" s="3" t="s">
        <v>11098</v>
      </c>
      <c r="D869" s="3" t="s">
        <v>11097</v>
      </c>
      <c r="E869" s="29" t="s">
        <v>14023</v>
      </c>
      <c r="F869" s="3" t="s">
        <v>14024</v>
      </c>
      <c r="G869" s="3" t="s">
        <v>14025</v>
      </c>
      <c r="H869" s="3" t="s">
        <v>14026</v>
      </c>
      <c r="I869" s="3" t="s">
        <v>14027</v>
      </c>
      <c r="J869" s="5"/>
      <c r="K869" s="7" t="e">
        <v>#N/A</v>
      </c>
      <c r="L869" s="7" t="e">
        <v>#N/A</v>
      </c>
      <c r="M869" s="7" t="e">
        <v>#N/A</v>
      </c>
      <c r="N869" s="7" t="e">
        <v>#N/A</v>
      </c>
      <c r="O869" s="7" t="e">
        <v>#N/A</v>
      </c>
      <c r="P869" s="7" t="e">
        <v>#N/A</v>
      </c>
      <c r="Q869" s="7" t="e">
        <v>#N/A</v>
      </c>
      <c r="R869" s="7" t="e">
        <v>#N/A</v>
      </c>
      <c r="S869" s="7" t="e">
        <v>#N/A</v>
      </c>
      <c r="T869" s="7" t="e">
        <v>#N/A</v>
      </c>
      <c r="U869" s="7" t="e">
        <v>#N/A</v>
      </c>
      <c r="V869" s="7" t="e">
        <v>#N/A</v>
      </c>
      <c r="W869" s="3">
        <v>1</v>
      </c>
      <c r="X869" s="3" t="e">
        <v>#N/A</v>
      </c>
      <c r="Y869" s="7" t="e">
        <v>#N/A</v>
      </c>
      <c r="Z869" s="7">
        <f t="shared" si="105"/>
        <v>1</v>
      </c>
      <c r="AA869" s="7">
        <f t="shared" si="106"/>
        <v>1</v>
      </c>
      <c r="AB869" s="7" t="b">
        <f t="shared" si="107"/>
        <v>0</v>
      </c>
      <c r="AC869" s="7" t="b">
        <f t="shared" si="108"/>
        <v>1</v>
      </c>
      <c r="AD869" s="7" t="b">
        <f t="shared" si="109"/>
        <v>0</v>
      </c>
      <c r="AE869" s="7" t="b">
        <f t="shared" si="110"/>
        <v>1</v>
      </c>
      <c r="AF869" s="7" t="b">
        <f t="shared" si="111"/>
        <v>0</v>
      </c>
      <c r="AH869" t="b">
        <f>AND(Table252102[[#This Row],[Developmental toxicity]:[Reproductive toxicity]])</f>
        <v>0</v>
      </c>
    </row>
    <row r="870" spans="1:34" x14ac:dyDescent="0.25">
      <c r="A870" s="3">
        <f t="shared" si="104"/>
        <v>869</v>
      </c>
      <c r="B870" s="4"/>
      <c r="C870" s="3" t="s">
        <v>20483</v>
      </c>
      <c r="D870" s="3" t="s">
        <v>19155</v>
      </c>
      <c r="E870" s="29" t="s">
        <v>20238</v>
      </c>
      <c r="F870" s="3" t="s">
        <v>19511</v>
      </c>
      <c r="G870" s="3" t="s">
        <v>19512</v>
      </c>
      <c r="H870" s="3" t="s">
        <v>19512</v>
      </c>
      <c r="I870" s="3" t="s">
        <v>19513</v>
      </c>
      <c r="J870" s="5" t="s">
        <v>20</v>
      </c>
      <c r="K870" s="7" t="e">
        <v>#N/A</v>
      </c>
      <c r="L870" s="7" t="e">
        <v>#N/A</v>
      </c>
      <c r="M870" s="7" t="e">
        <v>#N/A</v>
      </c>
      <c r="N870" s="7" t="e">
        <v>#N/A</v>
      </c>
      <c r="O870" s="7" t="e">
        <v>#N/A</v>
      </c>
      <c r="P870" s="7" t="e">
        <v>#N/A</v>
      </c>
      <c r="Q870" s="7" t="e">
        <v>#N/A</v>
      </c>
      <c r="R870" s="7" t="e">
        <v>#N/A</v>
      </c>
      <c r="S870" s="7" t="e">
        <v>#N/A</v>
      </c>
      <c r="T870" s="7" t="e">
        <v>#N/A</v>
      </c>
      <c r="U870" s="7" t="e">
        <v>#N/A</v>
      </c>
      <c r="V870" s="7" t="e">
        <v>#N/A</v>
      </c>
      <c r="W870" s="7" t="e">
        <v>#N/A</v>
      </c>
      <c r="X870" s="7">
        <v>1</v>
      </c>
      <c r="Y870" s="7" t="e">
        <v>#N/A</v>
      </c>
      <c r="Z870" s="7">
        <f t="shared" si="105"/>
        <v>1</v>
      </c>
      <c r="AA870" s="7">
        <f t="shared" si="106"/>
        <v>1</v>
      </c>
      <c r="AB870" s="7" t="b">
        <f t="shared" si="107"/>
        <v>1</v>
      </c>
      <c r="AC870" s="7" t="b">
        <f t="shared" si="108"/>
        <v>0</v>
      </c>
      <c r="AD870" s="7" t="b">
        <f t="shared" si="109"/>
        <v>0</v>
      </c>
      <c r="AE870" s="7" t="b">
        <f t="shared" si="110"/>
        <v>0</v>
      </c>
      <c r="AF870" s="7" t="b">
        <f t="shared" si="111"/>
        <v>0</v>
      </c>
      <c r="AH870" t="b">
        <f>AND(Table252102[[#This Row],[Developmental toxicity]:[Reproductive toxicity]])</f>
        <v>0</v>
      </c>
    </row>
    <row r="871" spans="1:34" x14ac:dyDescent="0.25">
      <c r="A871" s="3">
        <f t="shared" si="104"/>
        <v>870</v>
      </c>
      <c r="B871" s="4" t="s">
        <v>1440</v>
      </c>
      <c r="C871" s="22" t="s">
        <v>1822</v>
      </c>
      <c r="D871" s="22" t="s">
        <v>1823</v>
      </c>
      <c r="E871" s="29" t="s">
        <v>7081</v>
      </c>
      <c r="F871" s="22" t="s">
        <v>1867</v>
      </c>
      <c r="G871" s="6" t="s">
        <v>1866</v>
      </c>
      <c r="H871" s="3" t="s">
        <v>1866</v>
      </c>
      <c r="I871" s="3" t="s">
        <v>7189</v>
      </c>
      <c r="J871" s="5" t="s">
        <v>1876</v>
      </c>
      <c r="K871" s="7" t="e">
        <v>#N/A</v>
      </c>
      <c r="L871" s="7" t="e">
        <v>#N/A</v>
      </c>
      <c r="M871" s="7" t="e">
        <v>#N/A</v>
      </c>
      <c r="N871" s="7" t="e">
        <v>#N/A</v>
      </c>
      <c r="O871" s="7" t="e">
        <v>#N/A</v>
      </c>
      <c r="P871" s="7" t="e">
        <v>#N/A</v>
      </c>
      <c r="Q871" s="7" t="e">
        <v>#N/A</v>
      </c>
      <c r="R871" s="7">
        <v>0</v>
      </c>
      <c r="S871" s="7">
        <v>0</v>
      </c>
      <c r="T871" s="7" t="e">
        <v>#N/A</v>
      </c>
      <c r="U871" s="7" t="e">
        <v>#N/A</v>
      </c>
      <c r="V871" s="7" t="e">
        <v>#N/A</v>
      </c>
      <c r="W871" s="7" t="e">
        <v>#N/A</v>
      </c>
      <c r="X871" s="7" t="e">
        <v>#N/A</v>
      </c>
      <c r="Y871" s="7" t="e">
        <v>#N/A</v>
      </c>
      <c r="Z871" s="7">
        <f t="shared" si="105"/>
        <v>0</v>
      </c>
      <c r="AA871" s="7">
        <f t="shared" si="106"/>
        <v>0</v>
      </c>
      <c r="AB871" s="7" t="b">
        <f t="shared" si="107"/>
        <v>0</v>
      </c>
      <c r="AC871" s="7" t="b">
        <f t="shared" si="108"/>
        <v>1</v>
      </c>
      <c r="AD871" s="7" t="b">
        <f t="shared" si="109"/>
        <v>1</v>
      </c>
      <c r="AE871" s="7" t="b">
        <f t="shared" si="110"/>
        <v>0</v>
      </c>
      <c r="AF871" s="7" t="b">
        <f t="shared" si="111"/>
        <v>1</v>
      </c>
      <c r="AH871" t="b">
        <f>AND(Table252102[[#This Row],[Developmental toxicity]:[Reproductive toxicity]])</f>
        <v>0</v>
      </c>
    </row>
    <row r="872" spans="1:34" x14ac:dyDescent="0.25">
      <c r="A872" s="3">
        <f t="shared" si="104"/>
        <v>871</v>
      </c>
      <c r="B872" s="4" t="s">
        <v>1440</v>
      </c>
      <c r="C872" s="22" t="s">
        <v>1820</v>
      </c>
      <c r="D872" s="22" t="s">
        <v>1821</v>
      </c>
      <c r="E872" s="29" t="s">
        <v>7080</v>
      </c>
      <c r="F872" s="22" t="s">
        <v>1865</v>
      </c>
      <c r="G872" s="6" t="s">
        <v>1864</v>
      </c>
      <c r="H872" s="3" t="s">
        <v>1864</v>
      </c>
      <c r="I872" s="3" t="s">
        <v>7188</v>
      </c>
      <c r="J872" s="5" t="s">
        <v>1876</v>
      </c>
      <c r="K872" s="7" t="e">
        <v>#N/A</v>
      </c>
      <c r="L872" s="7" t="e">
        <v>#N/A</v>
      </c>
      <c r="M872" s="7" t="e">
        <v>#N/A</v>
      </c>
      <c r="N872" s="7" t="e">
        <v>#N/A</v>
      </c>
      <c r="O872" s="7" t="e">
        <v>#N/A</v>
      </c>
      <c r="P872" s="7" t="e">
        <v>#N/A</v>
      </c>
      <c r="Q872" s="7" t="e">
        <v>#N/A</v>
      </c>
      <c r="R872" s="7">
        <v>0</v>
      </c>
      <c r="S872" s="7">
        <v>0</v>
      </c>
      <c r="T872" s="7" t="e">
        <v>#N/A</v>
      </c>
      <c r="U872" s="7" t="e">
        <v>#N/A</v>
      </c>
      <c r="V872" s="7" t="e">
        <v>#N/A</v>
      </c>
      <c r="W872" s="7" t="e">
        <v>#N/A</v>
      </c>
      <c r="X872" s="7" t="e">
        <v>#N/A</v>
      </c>
      <c r="Y872" s="7" t="e">
        <v>#N/A</v>
      </c>
      <c r="Z872" s="7">
        <f t="shared" si="105"/>
        <v>0</v>
      </c>
      <c r="AA872" s="7">
        <f t="shared" si="106"/>
        <v>0</v>
      </c>
      <c r="AB872" s="7" t="b">
        <f t="shared" si="107"/>
        <v>0</v>
      </c>
      <c r="AC872" s="7" t="b">
        <f t="shared" si="108"/>
        <v>1</v>
      </c>
      <c r="AD872" s="7" t="b">
        <f t="shared" si="109"/>
        <v>1</v>
      </c>
      <c r="AE872" s="7" t="b">
        <f t="shared" si="110"/>
        <v>0</v>
      </c>
      <c r="AF872" s="7" t="b">
        <f t="shared" si="111"/>
        <v>1</v>
      </c>
      <c r="AH872" t="b">
        <f>AND(Table252102[[#This Row],[Developmental toxicity]:[Reproductive toxicity]])</f>
        <v>0</v>
      </c>
    </row>
    <row r="873" spans="1:34" x14ac:dyDescent="0.25">
      <c r="A873" s="3">
        <f t="shared" si="104"/>
        <v>872</v>
      </c>
      <c r="B873" s="4" t="s">
        <v>1440</v>
      </c>
      <c r="C873" s="22" t="s">
        <v>1824</v>
      </c>
      <c r="D873" s="22" t="s">
        <v>1825</v>
      </c>
      <c r="E873" s="29" t="s">
        <v>7082</v>
      </c>
      <c r="F873" s="22" t="s">
        <v>1869</v>
      </c>
      <c r="G873" s="6" t="s">
        <v>1868</v>
      </c>
      <c r="H873" s="3" t="s">
        <v>1868</v>
      </c>
      <c r="I873" s="3" t="s">
        <v>7190</v>
      </c>
      <c r="J873" s="5" t="s">
        <v>1876</v>
      </c>
      <c r="K873" s="7" t="e">
        <v>#N/A</v>
      </c>
      <c r="L873" s="7" t="e">
        <v>#N/A</v>
      </c>
      <c r="M873" s="7" t="e">
        <v>#N/A</v>
      </c>
      <c r="N873" s="7" t="e">
        <v>#N/A</v>
      </c>
      <c r="O873" s="7" t="e">
        <v>#N/A</v>
      </c>
      <c r="P873" s="7" t="e">
        <v>#N/A</v>
      </c>
      <c r="Q873" s="7" t="e">
        <v>#N/A</v>
      </c>
      <c r="R873" s="7">
        <v>0</v>
      </c>
      <c r="S873" s="7">
        <v>0</v>
      </c>
      <c r="T873" s="7" t="e">
        <v>#N/A</v>
      </c>
      <c r="U873" s="7" t="e">
        <v>#N/A</v>
      </c>
      <c r="V873" s="7" t="e">
        <v>#N/A</v>
      </c>
      <c r="W873" s="7" t="e">
        <v>#N/A</v>
      </c>
      <c r="X873" s="7" t="e">
        <v>#N/A</v>
      </c>
      <c r="Y873" s="7" t="e">
        <v>#N/A</v>
      </c>
      <c r="Z873" s="7">
        <f t="shared" si="105"/>
        <v>0</v>
      </c>
      <c r="AA873" s="7">
        <f t="shared" si="106"/>
        <v>0</v>
      </c>
      <c r="AB873" s="7" t="b">
        <f t="shared" si="107"/>
        <v>0</v>
      </c>
      <c r="AC873" s="7" t="b">
        <f t="shared" si="108"/>
        <v>1</v>
      </c>
      <c r="AD873" s="7" t="b">
        <f t="shared" si="109"/>
        <v>1</v>
      </c>
      <c r="AE873" s="7" t="b">
        <f t="shared" si="110"/>
        <v>0</v>
      </c>
      <c r="AF873" s="7" t="b">
        <f t="shared" si="111"/>
        <v>1</v>
      </c>
      <c r="AH873" t="b">
        <f>AND(Table252102[[#This Row],[Developmental toxicity]:[Reproductive toxicity]])</f>
        <v>0</v>
      </c>
    </row>
    <row r="874" spans="1:34" x14ac:dyDescent="0.25">
      <c r="A874" s="3">
        <f t="shared" si="104"/>
        <v>873</v>
      </c>
      <c r="B874" s="4">
        <v>12691</v>
      </c>
      <c r="C874" s="3" t="s">
        <v>4170</v>
      </c>
      <c r="D874" s="3" t="s">
        <v>296</v>
      </c>
      <c r="E874" s="29" t="s">
        <v>4095</v>
      </c>
      <c r="F874" s="3" t="s">
        <v>3917</v>
      </c>
      <c r="G874" s="3" t="s">
        <v>4498</v>
      </c>
      <c r="H874" s="3" t="s">
        <v>4498</v>
      </c>
      <c r="I874" s="3" t="s">
        <v>4499</v>
      </c>
      <c r="J874" s="5" t="s">
        <v>283</v>
      </c>
      <c r="K874" s="7" t="e">
        <v>#N/A</v>
      </c>
      <c r="L874" s="7" t="e">
        <v>#N/A</v>
      </c>
      <c r="M874" s="7" t="e">
        <v>#N/A</v>
      </c>
      <c r="N874" s="7" t="e">
        <v>#N/A</v>
      </c>
      <c r="O874" s="7" t="e">
        <v>#N/A</v>
      </c>
      <c r="P874" s="7" t="e">
        <v>#N/A</v>
      </c>
      <c r="Q874" s="7" t="e">
        <v>#N/A</v>
      </c>
      <c r="R874" s="7" t="e">
        <v>#N/A</v>
      </c>
      <c r="S874" s="7" t="e">
        <v>#N/A</v>
      </c>
      <c r="T874" s="7" t="e">
        <v>#N/A</v>
      </c>
      <c r="U874" s="7" t="e">
        <v>#N/A</v>
      </c>
      <c r="V874" s="7" t="e">
        <v>#N/A</v>
      </c>
      <c r="W874" s="7" t="e">
        <v>#N/A</v>
      </c>
      <c r="X874" s="7">
        <v>1</v>
      </c>
      <c r="Y874" s="7" t="e">
        <v>#N/A</v>
      </c>
      <c r="Z874" s="7">
        <f t="shared" si="105"/>
        <v>1</v>
      </c>
      <c r="AA874" s="7">
        <f t="shared" si="106"/>
        <v>1</v>
      </c>
      <c r="AB874" s="7" t="b">
        <f t="shared" si="107"/>
        <v>1</v>
      </c>
      <c r="AC874" s="7" t="b">
        <f t="shared" si="108"/>
        <v>0</v>
      </c>
      <c r="AD874" s="7" t="b">
        <f t="shared" si="109"/>
        <v>0</v>
      </c>
      <c r="AE874" s="7" t="b">
        <f t="shared" si="110"/>
        <v>0</v>
      </c>
      <c r="AF874" s="7" t="b">
        <f t="shared" si="111"/>
        <v>0</v>
      </c>
      <c r="AH874" t="b">
        <f>AND(Table252102[[#This Row],[Developmental toxicity]:[Reproductive toxicity]])</f>
        <v>0</v>
      </c>
    </row>
    <row r="875" spans="1:34" x14ac:dyDescent="0.25">
      <c r="A875" s="3">
        <f t="shared" si="104"/>
        <v>874</v>
      </c>
      <c r="B875" s="4">
        <v>12695</v>
      </c>
      <c r="C875" s="3" t="s">
        <v>4172</v>
      </c>
      <c r="D875" s="3" t="s">
        <v>298</v>
      </c>
      <c r="E875" s="29" t="s">
        <v>4097</v>
      </c>
      <c r="F875" s="3" t="s">
        <v>3919</v>
      </c>
      <c r="G875" s="3" t="s">
        <v>4502</v>
      </c>
      <c r="H875" s="3" t="s">
        <v>4502</v>
      </c>
      <c r="I875" s="3" t="s">
        <v>4503</v>
      </c>
      <c r="J875" s="5" t="s">
        <v>283</v>
      </c>
      <c r="K875" s="7">
        <v>0</v>
      </c>
      <c r="L875" s="7" t="e">
        <v>#N/A</v>
      </c>
      <c r="M875" s="7" t="e">
        <v>#N/A</v>
      </c>
      <c r="N875" s="7" t="e">
        <v>#N/A</v>
      </c>
      <c r="O875" s="7" t="e">
        <v>#N/A</v>
      </c>
      <c r="P875" s="7" t="e">
        <v>#N/A</v>
      </c>
      <c r="Q875" s="7" t="e">
        <v>#N/A</v>
      </c>
      <c r="R875" s="7" t="e">
        <v>#N/A</v>
      </c>
      <c r="S875" s="7" t="e">
        <v>#N/A</v>
      </c>
      <c r="T875" s="7" t="e">
        <v>#N/A</v>
      </c>
      <c r="U875" s="7" t="e">
        <v>#N/A</v>
      </c>
      <c r="V875" s="7" t="e">
        <v>#N/A</v>
      </c>
      <c r="W875" s="7" t="e">
        <v>#N/A</v>
      </c>
      <c r="X875" s="7">
        <v>1</v>
      </c>
      <c r="Y875" s="7" t="e">
        <v>#N/A</v>
      </c>
      <c r="Z875" s="7">
        <f t="shared" si="105"/>
        <v>1</v>
      </c>
      <c r="AA875" s="7">
        <f t="shared" si="106"/>
        <v>0</v>
      </c>
      <c r="AB875" s="7" t="b">
        <f t="shared" si="107"/>
        <v>1</v>
      </c>
      <c r="AC875" s="7" t="b">
        <f t="shared" si="108"/>
        <v>0</v>
      </c>
      <c r="AD875" s="7" t="b">
        <f t="shared" si="109"/>
        <v>0</v>
      </c>
      <c r="AE875" s="7" t="b">
        <f t="shared" si="110"/>
        <v>1</v>
      </c>
      <c r="AF875" s="7" t="b">
        <f t="shared" si="111"/>
        <v>0</v>
      </c>
      <c r="AH875" t="b">
        <f>AND(Table252102[[#This Row],[Developmental toxicity]:[Reproductive toxicity]])</f>
        <v>0</v>
      </c>
    </row>
    <row r="876" spans="1:34" x14ac:dyDescent="0.25">
      <c r="A876" s="3">
        <f t="shared" si="104"/>
        <v>875</v>
      </c>
      <c r="B876" s="4"/>
      <c r="C876" s="3" t="s">
        <v>20520</v>
      </c>
      <c r="D876" s="3" t="s">
        <v>19192</v>
      </c>
      <c r="E876" s="29" t="s">
        <v>20275</v>
      </c>
      <c r="F876" s="3" t="s">
        <v>19643</v>
      </c>
      <c r="G876" s="3" t="s">
        <v>19644</v>
      </c>
      <c r="H876" s="3" t="s">
        <v>19644</v>
      </c>
      <c r="I876" s="3" t="s">
        <v>19645</v>
      </c>
      <c r="J876" s="5" t="s">
        <v>20</v>
      </c>
      <c r="K876" s="7" t="e">
        <v>#N/A</v>
      </c>
      <c r="L876" s="7" t="e">
        <v>#N/A</v>
      </c>
      <c r="M876" s="7" t="e">
        <v>#N/A</v>
      </c>
      <c r="N876" s="7" t="e">
        <v>#N/A</v>
      </c>
      <c r="O876" s="7" t="e">
        <v>#N/A</v>
      </c>
      <c r="P876" s="7" t="e">
        <v>#N/A</v>
      </c>
      <c r="Q876" s="7" t="e">
        <v>#N/A</v>
      </c>
      <c r="R876" s="7" t="e">
        <v>#N/A</v>
      </c>
      <c r="S876" s="7" t="e">
        <v>#N/A</v>
      </c>
      <c r="T876" s="7" t="e">
        <v>#N/A</v>
      </c>
      <c r="U876" s="7" t="e">
        <v>#N/A</v>
      </c>
      <c r="V876" s="7" t="e">
        <v>#N/A</v>
      </c>
      <c r="W876" s="7" t="e">
        <v>#N/A</v>
      </c>
      <c r="X876" s="7">
        <v>1</v>
      </c>
      <c r="Y876" s="7" t="e">
        <v>#N/A</v>
      </c>
      <c r="Z876" s="7">
        <f t="shared" si="105"/>
        <v>1</v>
      </c>
      <c r="AA876" s="7">
        <f t="shared" si="106"/>
        <v>1</v>
      </c>
      <c r="AB876" s="7" t="b">
        <f t="shared" si="107"/>
        <v>1</v>
      </c>
      <c r="AC876" s="7" t="b">
        <f t="shared" si="108"/>
        <v>0</v>
      </c>
      <c r="AD876" s="7" t="b">
        <f t="shared" si="109"/>
        <v>0</v>
      </c>
      <c r="AE876" s="7" t="b">
        <f t="shared" si="110"/>
        <v>0</v>
      </c>
      <c r="AF876" s="7" t="b">
        <f t="shared" si="111"/>
        <v>0</v>
      </c>
      <c r="AH876" t="b">
        <f>AND(Table252102[[#This Row],[Developmental toxicity]:[Reproductive toxicity]])</f>
        <v>0</v>
      </c>
    </row>
    <row r="877" spans="1:34" x14ac:dyDescent="0.25">
      <c r="A877" s="3">
        <f t="shared" si="104"/>
        <v>876</v>
      </c>
      <c r="B877" s="4"/>
      <c r="C877" s="3" t="s">
        <v>11230</v>
      </c>
      <c r="D877" s="3" t="s">
        <v>17824</v>
      </c>
      <c r="E877" s="29" t="s">
        <v>18095</v>
      </c>
      <c r="F877" s="3" t="s">
        <v>18013</v>
      </c>
      <c r="G877" s="3" t="s">
        <v>18201</v>
      </c>
      <c r="H877" s="3" t="s">
        <v>18201</v>
      </c>
      <c r="I877" s="3" t="s">
        <v>18202</v>
      </c>
      <c r="J877" s="5"/>
      <c r="K877" s="7" t="e">
        <v>#N/A</v>
      </c>
      <c r="L877" s="7" t="e">
        <v>#N/A</v>
      </c>
      <c r="M877" s="7" t="e">
        <v>#N/A</v>
      </c>
      <c r="N877" s="7" t="e">
        <v>#N/A</v>
      </c>
      <c r="O877" s="7" t="e">
        <v>#N/A</v>
      </c>
      <c r="P877" s="7" t="e">
        <v>#N/A</v>
      </c>
      <c r="Q877" s="7" t="e">
        <v>#N/A</v>
      </c>
      <c r="R877" s="7" t="e">
        <v>#N/A</v>
      </c>
      <c r="S877" s="7" t="e">
        <v>#N/A</v>
      </c>
      <c r="T877" s="7" t="e">
        <v>#N/A</v>
      </c>
      <c r="U877" s="7" t="e">
        <v>#N/A</v>
      </c>
      <c r="V877" s="7" t="e">
        <v>#N/A</v>
      </c>
      <c r="W877" s="3">
        <v>1</v>
      </c>
      <c r="X877" s="3" t="e">
        <v>#N/A</v>
      </c>
      <c r="Y877" s="7" t="e">
        <v>#N/A</v>
      </c>
      <c r="Z877" s="7">
        <f t="shared" si="105"/>
        <v>1</v>
      </c>
      <c r="AA877" s="7">
        <f t="shared" si="106"/>
        <v>1</v>
      </c>
      <c r="AB877" s="7" t="b">
        <f t="shared" si="107"/>
        <v>0</v>
      </c>
      <c r="AC877" s="7" t="b">
        <f t="shared" si="108"/>
        <v>1</v>
      </c>
      <c r="AD877" s="7" t="b">
        <f t="shared" si="109"/>
        <v>0</v>
      </c>
      <c r="AE877" s="7" t="b">
        <f t="shared" si="110"/>
        <v>1</v>
      </c>
      <c r="AF877" s="7" t="b">
        <f t="shared" si="111"/>
        <v>0</v>
      </c>
      <c r="AH877" t="b">
        <f>AND(Table252102[[#This Row],[Developmental toxicity]:[Reproductive toxicity]])</f>
        <v>0</v>
      </c>
    </row>
    <row r="878" spans="1:34" x14ac:dyDescent="0.25">
      <c r="A878" s="3">
        <f t="shared" si="104"/>
        <v>877</v>
      </c>
      <c r="B878" s="4" t="s">
        <v>1440</v>
      </c>
      <c r="C878" s="3" t="s">
        <v>2311</v>
      </c>
      <c r="D878" s="3" t="s">
        <v>3228</v>
      </c>
      <c r="E878" s="12" t="s">
        <v>7588</v>
      </c>
      <c r="F878" t="s">
        <v>8434</v>
      </c>
      <c r="G878" t="s">
        <v>9702</v>
      </c>
      <c r="H878" t="s">
        <v>9702</v>
      </c>
      <c r="I878" t="s">
        <v>9703</v>
      </c>
      <c r="J878" s="5"/>
      <c r="K878" s="7" t="e">
        <v>#N/A</v>
      </c>
      <c r="L878" s="7" t="e">
        <v>#N/A</v>
      </c>
      <c r="M878" s="7" t="e">
        <v>#N/A</v>
      </c>
      <c r="N878" s="7" t="e">
        <v>#N/A</v>
      </c>
      <c r="O878" s="7" t="e">
        <v>#N/A</v>
      </c>
      <c r="P878" s="7" t="e">
        <v>#N/A</v>
      </c>
      <c r="Q878" s="7" t="e">
        <v>#N/A</v>
      </c>
      <c r="R878" s="7" t="e">
        <v>#N/A</v>
      </c>
      <c r="S878" s="7" t="e">
        <v>#N/A</v>
      </c>
      <c r="T878" s="7">
        <v>0</v>
      </c>
      <c r="U878" s="7" t="e">
        <v>#N/A</v>
      </c>
      <c r="V878" s="7" t="e">
        <v>#N/A</v>
      </c>
      <c r="W878" s="7" t="e">
        <v>#N/A</v>
      </c>
      <c r="X878" s="7" t="e">
        <v>#N/A</v>
      </c>
      <c r="Y878" s="7" t="e">
        <v>#N/A</v>
      </c>
      <c r="Z878" s="7">
        <f t="shared" si="105"/>
        <v>0</v>
      </c>
      <c r="AA878" s="7">
        <f t="shared" si="106"/>
        <v>0</v>
      </c>
      <c r="AB878" s="7" t="b">
        <f t="shared" si="107"/>
        <v>1</v>
      </c>
      <c r="AC878" s="7" t="b">
        <f t="shared" si="108"/>
        <v>0</v>
      </c>
      <c r="AD878" s="7" t="b">
        <f t="shared" si="109"/>
        <v>1</v>
      </c>
      <c r="AE878" s="7" t="b">
        <f t="shared" si="110"/>
        <v>0</v>
      </c>
      <c r="AF878" s="7" t="b">
        <f t="shared" si="111"/>
        <v>0</v>
      </c>
      <c r="AH878" t="b">
        <f>AND(Table252102[[#This Row],[Developmental toxicity]:[Reproductive toxicity]])</f>
        <v>0</v>
      </c>
    </row>
    <row r="879" spans="1:34" x14ac:dyDescent="0.25">
      <c r="A879" s="3">
        <f t="shared" si="104"/>
        <v>878</v>
      </c>
      <c r="B879" s="4">
        <v>353</v>
      </c>
      <c r="C879" s="3" t="s">
        <v>860</v>
      </c>
      <c r="D879" s="3" t="s">
        <v>3126</v>
      </c>
      <c r="E879" s="29" t="s">
        <v>4794</v>
      </c>
      <c r="F879" s="3" t="s">
        <v>5710</v>
      </c>
      <c r="G879" s="3" t="s">
        <v>861</v>
      </c>
      <c r="H879" s="3" t="s">
        <v>6656</v>
      </c>
      <c r="I879" s="3" t="s">
        <v>6657</v>
      </c>
      <c r="J879" s="5" t="s">
        <v>1430</v>
      </c>
      <c r="K879" s="7" t="e">
        <v>#N/A</v>
      </c>
      <c r="L879" s="7">
        <v>1</v>
      </c>
      <c r="M879" s="7" t="e">
        <v>#N/A</v>
      </c>
      <c r="N879" s="7" t="e">
        <v>#N/A</v>
      </c>
      <c r="O879" s="7" t="e">
        <v>#N/A</v>
      </c>
      <c r="P879" s="7" t="e">
        <v>#N/A</v>
      </c>
      <c r="Q879" s="7" t="e">
        <v>#N/A</v>
      </c>
      <c r="R879" s="7" t="e">
        <v>#N/A</v>
      </c>
      <c r="S879" s="7" t="e">
        <v>#N/A</v>
      </c>
      <c r="T879" s="7">
        <v>1</v>
      </c>
      <c r="U879" s="7" t="e">
        <v>#N/A</v>
      </c>
      <c r="V879" s="7" t="e">
        <v>#N/A</v>
      </c>
      <c r="W879" s="7" t="e">
        <v>#N/A</v>
      </c>
      <c r="X879" s="7">
        <v>1</v>
      </c>
      <c r="Y879" s="7">
        <v>1</v>
      </c>
      <c r="Z879" s="7">
        <f t="shared" si="105"/>
        <v>1</v>
      </c>
      <c r="AA879" s="7">
        <f t="shared" si="106"/>
        <v>1</v>
      </c>
      <c r="AB879" s="7" t="b">
        <f t="shared" si="107"/>
        <v>1</v>
      </c>
      <c r="AC879" s="7" t="b">
        <f t="shared" si="108"/>
        <v>0</v>
      </c>
      <c r="AD879" s="7" t="b">
        <f t="shared" si="109"/>
        <v>1</v>
      </c>
      <c r="AE879" s="7" t="b">
        <f t="shared" si="110"/>
        <v>0</v>
      </c>
      <c r="AF879" s="7" t="b">
        <f t="shared" si="111"/>
        <v>0</v>
      </c>
      <c r="AH879" t="b">
        <f>AND(Table252102[[#This Row],[Developmental toxicity]:[Reproductive toxicity]])</f>
        <v>0</v>
      </c>
    </row>
    <row r="880" spans="1:34" x14ac:dyDescent="0.25">
      <c r="A880" s="3">
        <f t="shared" si="104"/>
        <v>879</v>
      </c>
      <c r="B880" s="4">
        <v>645</v>
      </c>
      <c r="C880" s="3" t="s">
        <v>1304</v>
      </c>
      <c r="D880" s="3" t="s">
        <v>5424</v>
      </c>
      <c r="E880" s="29" t="s">
        <v>4995</v>
      </c>
      <c r="F880" s="3" t="s">
        <v>5901</v>
      </c>
      <c r="G880" s="3" t="s">
        <v>1305</v>
      </c>
      <c r="H880" s="3" t="s">
        <v>6934</v>
      </c>
      <c r="I880" s="3" t="s">
        <v>6935</v>
      </c>
      <c r="J880" s="5" t="s">
        <v>1431</v>
      </c>
      <c r="K880" s="7" t="e">
        <v>#N/A</v>
      </c>
      <c r="L880" s="7">
        <v>1</v>
      </c>
      <c r="M880" s="7" t="e">
        <v>#N/A</v>
      </c>
      <c r="N880" s="7" t="e">
        <v>#N/A</v>
      </c>
      <c r="O880" s="7" t="e">
        <v>#N/A</v>
      </c>
      <c r="P880" s="7" t="e">
        <v>#N/A</v>
      </c>
      <c r="Q880" s="7" t="e">
        <v>#N/A</v>
      </c>
      <c r="R880" s="7" t="e">
        <v>#N/A</v>
      </c>
      <c r="S880" s="7" t="e">
        <v>#N/A</v>
      </c>
      <c r="T880" s="7" t="e">
        <v>#N/A</v>
      </c>
      <c r="U880" s="7" t="e">
        <v>#N/A</v>
      </c>
      <c r="V880" s="7" t="e">
        <v>#N/A</v>
      </c>
      <c r="W880" s="7" t="e">
        <v>#N/A</v>
      </c>
      <c r="X880" s="7" t="e">
        <v>#N/A</v>
      </c>
      <c r="Y880" s="7">
        <v>1</v>
      </c>
      <c r="Z880" s="7">
        <f t="shared" si="105"/>
        <v>1</v>
      </c>
      <c r="AA880" s="7">
        <f t="shared" si="106"/>
        <v>1</v>
      </c>
      <c r="AB880" s="7" t="b">
        <f t="shared" si="107"/>
        <v>1</v>
      </c>
      <c r="AC880" s="7" t="b">
        <f t="shared" si="108"/>
        <v>0</v>
      </c>
      <c r="AD880" s="7" t="b">
        <f t="shared" si="109"/>
        <v>0</v>
      </c>
      <c r="AE880" s="7" t="b">
        <f t="shared" si="110"/>
        <v>0</v>
      </c>
      <c r="AF880" s="7" t="b">
        <f t="shared" si="111"/>
        <v>0</v>
      </c>
      <c r="AH880" t="b">
        <f>AND(Table252102[[#This Row],[Developmental toxicity]:[Reproductive toxicity]])</f>
        <v>0</v>
      </c>
    </row>
    <row r="881" spans="1:34" x14ac:dyDescent="0.25">
      <c r="A881" s="3">
        <f t="shared" si="104"/>
        <v>880</v>
      </c>
      <c r="B881" s="4"/>
      <c r="C881" s="3" t="s">
        <v>11106</v>
      </c>
      <c r="D881" s="3" t="s">
        <v>11105</v>
      </c>
      <c r="E881" s="29" t="s">
        <v>14036</v>
      </c>
      <c r="F881" s="3" t="s">
        <v>14037</v>
      </c>
      <c r="G881" s="3" t="s">
        <v>14038</v>
      </c>
      <c r="H881" s="3" t="s">
        <v>14039</v>
      </c>
      <c r="I881" s="3" t="s">
        <v>14040</v>
      </c>
      <c r="J881" s="5"/>
      <c r="K881" s="7" t="e">
        <v>#N/A</v>
      </c>
      <c r="L881" s="7" t="e">
        <v>#N/A</v>
      </c>
      <c r="M881" s="7" t="e">
        <v>#N/A</v>
      </c>
      <c r="N881" s="7" t="e">
        <v>#N/A</v>
      </c>
      <c r="O881" s="7" t="e">
        <v>#N/A</v>
      </c>
      <c r="P881" s="7" t="e">
        <v>#N/A</v>
      </c>
      <c r="Q881" s="7" t="e">
        <v>#N/A</v>
      </c>
      <c r="R881" s="7" t="e">
        <v>#N/A</v>
      </c>
      <c r="S881" s="7" t="e">
        <v>#N/A</v>
      </c>
      <c r="T881" s="7" t="e">
        <v>#N/A</v>
      </c>
      <c r="U881" s="7" t="e">
        <v>#N/A</v>
      </c>
      <c r="V881" s="7" t="e">
        <v>#N/A</v>
      </c>
      <c r="W881" s="3">
        <v>1</v>
      </c>
      <c r="X881" s="3" t="e">
        <v>#N/A</v>
      </c>
      <c r="Y881" s="7" t="e">
        <v>#N/A</v>
      </c>
      <c r="Z881" s="7">
        <f t="shared" si="105"/>
        <v>1</v>
      </c>
      <c r="AA881" s="7">
        <f t="shared" si="106"/>
        <v>1</v>
      </c>
      <c r="AB881" s="7" t="b">
        <f t="shared" si="107"/>
        <v>0</v>
      </c>
      <c r="AC881" s="7" t="b">
        <f t="shared" si="108"/>
        <v>1</v>
      </c>
      <c r="AD881" s="7" t="b">
        <f t="shared" si="109"/>
        <v>0</v>
      </c>
      <c r="AE881" s="7" t="b">
        <f t="shared" si="110"/>
        <v>1</v>
      </c>
      <c r="AF881" s="7" t="b">
        <f t="shared" si="111"/>
        <v>0</v>
      </c>
      <c r="AH881" t="b">
        <f>AND(Table252102[[#This Row],[Developmental toxicity]:[Reproductive toxicity]])</f>
        <v>0</v>
      </c>
    </row>
    <row r="882" spans="1:34" x14ac:dyDescent="0.25">
      <c r="A882" s="3">
        <f t="shared" si="104"/>
        <v>881</v>
      </c>
      <c r="B882" s="4" t="s">
        <v>1440</v>
      </c>
      <c r="C882" s="3" t="s">
        <v>2365</v>
      </c>
      <c r="D882" s="3" t="s">
        <v>3286</v>
      </c>
      <c r="E882" s="12" t="s">
        <v>7642</v>
      </c>
      <c r="F882" t="s">
        <v>8483</v>
      </c>
      <c r="G882" t="s">
        <v>9810</v>
      </c>
      <c r="H882" t="s">
        <v>9810</v>
      </c>
      <c r="I882" t="s">
        <v>9811</v>
      </c>
      <c r="J882" s="5"/>
      <c r="K882" s="7" t="e">
        <v>#N/A</v>
      </c>
      <c r="L882" s="7" t="e">
        <v>#N/A</v>
      </c>
      <c r="M882" s="7" t="e">
        <v>#N/A</v>
      </c>
      <c r="N882" s="7" t="e">
        <v>#N/A</v>
      </c>
      <c r="O882" s="7" t="e">
        <v>#N/A</v>
      </c>
      <c r="P882" s="7" t="e">
        <v>#N/A</v>
      </c>
      <c r="Q882" s="7" t="e">
        <v>#N/A</v>
      </c>
      <c r="R882" s="7" t="e">
        <v>#N/A</v>
      </c>
      <c r="S882" s="7" t="e">
        <v>#N/A</v>
      </c>
      <c r="T882" s="7">
        <v>0</v>
      </c>
      <c r="U882" s="7" t="e">
        <v>#N/A</v>
      </c>
      <c r="V882" s="7" t="e">
        <v>#N/A</v>
      </c>
      <c r="W882" s="7" t="e">
        <v>#N/A</v>
      </c>
      <c r="X882" s="7" t="e">
        <v>#N/A</v>
      </c>
      <c r="Y882" s="7" t="e">
        <v>#N/A</v>
      </c>
      <c r="Z882" s="7">
        <f t="shared" si="105"/>
        <v>0</v>
      </c>
      <c r="AA882" s="7">
        <f t="shared" si="106"/>
        <v>0</v>
      </c>
      <c r="AB882" s="7" t="b">
        <f t="shared" si="107"/>
        <v>1</v>
      </c>
      <c r="AC882" s="7" t="b">
        <f t="shared" si="108"/>
        <v>0</v>
      </c>
      <c r="AD882" s="7" t="b">
        <f t="shared" si="109"/>
        <v>1</v>
      </c>
      <c r="AE882" s="7" t="b">
        <f t="shared" si="110"/>
        <v>0</v>
      </c>
      <c r="AF882" s="7" t="b">
        <f t="shared" si="111"/>
        <v>0</v>
      </c>
      <c r="AH882" t="b">
        <f>AND(Table252102[[#This Row],[Developmental toxicity]:[Reproductive toxicity]])</f>
        <v>0</v>
      </c>
    </row>
    <row r="883" spans="1:34" x14ac:dyDescent="0.25">
      <c r="A883" s="3">
        <f t="shared" si="104"/>
        <v>882</v>
      </c>
      <c r="B883" s="4" t="s">
        <v>1440</v>
      </c>
      <c r="C883" s="3" t="s">
        <v>2078</v>
      </c>
      <c r="D883" s="3" t="s">
        <v>2961</v>
      </c>
      <c r="E883" s="12" t="s">
        <v>7359</v>
      </c>
      <c r="F883" t="s">
        <v>8208</v>
      </c>
      <c r="G883" t="s">
        <v>9199</v>
      </c>
      <c r="H883" t="s">
        <v>9199</v>
      </c>
      <c r="I883" t="s">
        <v>9200</v>
      </c>
      <c r="J883" s="5"/>
      <c r="K883" s="7" t="e">
        <v>#N/A</v>
      </c>
      <c r="L883" s="7" t="e">
        <v>#N/A</v>
      </c>
      <c r="M883" s="7" t="e">
        <v>#N/A</v>
      </c>
      <c r="N883" s="7" t="e">
        <v>#N/A</v>
      </c>
      <c r="O883" s="7" t="e">
        <v>#N/A</v>
      </c>
      <c r="P883" s="7" t="e">
        <v>#N/A</v>
      </c>
      <c r="Q883" s="7" t="e">
        <v>#N/A</v>
      </c>
      <c r="R883" s="7" t="e">
        <v>#N/A</v>
      </c>
      <c r="S883" s="7" t="e">
        <v>#N/A</v>
      </c>
      <c r="T883" s="7">
        <v>0</v>
      </c>
      <c r="U883" s="7" t="e">
        <v>#N/A</v>
      </c>
      <c r="V883" s="7" t="e">
        <v>#N/A</v>
      </c>
      <c r="W883" s="7" t="e">
        <v>#N/A</v>
      </c>
      <c r="X883" s="7" t="e">
        <v>#N/A</v>
      </c>
      <c r="Y883" s="7" t="e">
        <v>#N/A</v>
      </c>
      <c r="Z883" s="7">
        <f t="shared" si="105"/>
        <v>0</v>
      </c>
      <c r="AA883" s="7">
        <f t="shared" si="106"/>
        <v>0</v>
      </c>
      <c r="AB883" s="7" t="b">
        <f t="shared" si="107"/>
        <v>1</v>
      </c>
      <c r="AC883" s="7" t="b">
        <f t="shared" si="108"/>
        <v>0</v>
      </c>
      <c r="AD883" s="7" t="b">
        <f t="shared" si="109"/>
        <v>1</v>
      </c>
      <c r="AE883" s="7" t="b">
        <f t="shared" si="110"/>
        <v>0</v>
      </c>
      <c r="AF883" s="7" t="b">
        <f t="shared" si="111"/>
        <v>0</v>
      </c>
      <c r="AH883" t="b">
        <f>AND(Table252102[[#This Row],[Developmental toxicity]:[Reproductive toxicity]])</f>
        <v>0</v>
      </c>
    </row>
    <row r="884" spans="1:34" x14ac:dyDescent="0.25">
      <c r="A884" s="3">
        <f t="shared" si="104"/>
        <v>883</v>
      </c>
      <c r="B884" s="4" t="s">
        <v>1440</v>
      </c>
      <c r="C884" s="3" t="s">
        <v>2157</v>
      </c>
      <c r="D884" s="3" t="s">
        <v>3051</v>
      </c>
      <c r="E884" s="29" t="s">
        <v>7437</v>
      </c>
      <c r="F884" s="3" t="s">
        <v>8285</v>
      </c>
      <c r="G884" s="3" t="s">
        <v>9367</v>
      </c>
      <c r="H884" s="3" t="s">
        <v>9367</v>
      </c>
      <c r="I884" s="3" t="s">
        <v>9368</v>
      </c>
      <c r="J884" s="5"/>
      <c r="K884" s="7" t="e">
        <v>#N/A</v>
      </c>
      <c r="L884" s="7" t="e">
        <v>#N/A</v>
      </c>
      <c r="M884" s="7" t="e">
        <v>#N/A</v>
      </c>
      <c r="N884" s="7" t="e">
        <v>#N/A</v>
      </c>
      <c r="O884" s="7" t="e">
        <v>#N/A</v>
      </c>
      <c r="P884" s="7" t="e">
        <v>#N/A</v>
      </c>
      <c r="Q884" s="7" t="e">
        <v>#N/A</v>
      </c>
      <c r="R884" s="7" t="e">
        <v>#N/A</v>
      </c>
      <c r="S884" s="7" t="e">
        <v>#N/A</v>
      </c>
      <c r="T884" s="7">
        <v>1</v>
      </c>
      <c r="U884" s="7" t="e">
        <v>#N/A</v>
      </c>
      <c r="V884" s="7" t="e">
        <v>#N/A</v>
      </c>
      <c r="W884" s="7" t="e">
        <v>#N/A</v>
      </c>
      <c r="X884" s="7" t="e">
        <v>#N/A</v>
      </c>
      <c r="Y884" s="7" t="e">
        <v>#N/A</v>
      </c>
      <c r="Z884" s="7">
        <f t="shared" si="105"/>
        <v>1</v>
      </c>
      <c r="AA884" s="7">
        <f t="shared" si="106"/>
        <v>1</v>
      </c>
      <c r="AB884" s="7" t="b">
        <f t="shared" si="107"/>
        <v>1</v>
      </c>
      <c r="AC884" s="7" t="b">
        <f t="shared" si="108"/>
        <v>0</v>
      </c>
      <c r="AD884" s="7" t="b">
        <f t="shared" si="109"/>
        <v>1</v>
      </c>
      <c r="AE884" s="7" t="b">
        <f t="shared" si="110"/>
        <v>0</v>
      </c>
      <c r="AF884" s="7" t="b">
        <f t="shared" si="111"/>
        <v>0</v>
      </c>
      <c r="AH884" t="b">
        <f>AND(Table252102[[#This Row],[Developmental toxicity]:[Reproductive toxicity]])</f>
        <v>0</v>
      </c>
    </row>
    <row r="885" spans="1:34" x14ac:dyDescent="0.25">
      <c r="A885" s="3">
        <f t="shared" si="104"/>
        <v>884</v>
      </c>
      <c r="B885" s="4" t="s">
        <v>1440</v>
      </c>
      <c r="C885" s="3" t="s">
        <v>2591</v>
      </c>
      <c r="D885" s="3" t="s">
        <v>3547</v>
      </c>
      <c r="E885" s="29" t="s">
        <v>7865</v>
      </c>
      <c r="F885" s="3" t="s">
        <v>8704</v>
      </c>
      <c r="G885" s="3" t="s">
        <v>10303</v>
      </c>
      <c r="H885" s="3" t="s">
        <v>10303</v>
      </c>
      <c r="I885" s="3" t="s">
        <v>10304</v>
      </c>
      <c r="J885" s="5"/>
      <c r="K885" s="7" t="e">
        <v>#N/A</v>
      </c>
      <c r="L885" s="7" t="e">
        <v>#N/A</v>
      </c>
      <c r="M885" s="7" t="e">
        <v>#N/A</v>
      </c>
      <c r="N885" s="7" t="e">
        <v>#N/A</v>
      </c>
      <c r="O885" s="7" t="e">
        <v>#N/A</v>
      </c>
      <c r="P885" s="7" t="e">
        <v>#N/A</v>
      </c>
      <c r="Q885" s="7" t="e">
        <v>#N/A</v>
      </c>
      <c r="R885" s="7" t="e">
        <v>#N/A</v>
      </c>
      <c r="S885" s="7" t="e">
        <v>#N/A</v>
      </c>
      <c r="T885" s="7">
        <v>1</v>
      </c>
      <c r="U885" s="7" t="e">
        <v>#N/A</v>
      </c>
      <c r="V885" s="7" t="e">
        <v>#N/A</v>
      </c>
      <c r="W885" s="7" t="e">
        <v>#N/A</v>
      </c>
      <c r="X885" s="7" t="e">
        <v>#N/A</v>
      </c>
      <c r="Y885" s="7" t="e">
        <v>#N/A</v>
      </c>
      <c r="Z885" s="7">
        <f t="shared" si="105"/>
        <v>1</v>
      </c>
      <c r="AA885" s="7">
        <f t="shared" si="106"/>
        <v>1</v>
      </c>
      <c r="AB885" s="7" t="b">
        <f t="shared" si="107"/>
        <v>1</v>
      </c>
      <c r="AC885" s="7" t="b">
        <f t="shared" si="108"/>
        <v>0</v>
      </c>
      <c r="AD885" s="7" t="b">
        <f t="shared" si="109"/>
        <v>1</v>
      </c>
      <c r="AE885" s="7" t="b">
        <f t="shared" si="110"/>
        <v>0</v>
      </c>
      <c r="AF885" s="7" t="b">
        <f t="shared" si="111"/>
        <v>0</v>
      </c>
      <c r="AH885" t="b">
        <f>AND(Table252102[[#This Row],[Developmental toxicity]:[Reproductive toxicity]])</f>
        <v>0</v>
      </c>
    </row>
    <row r="886" spans="1:34" x14ac:dyDescent="0.25">
      <c r="A886" s="3">
        <f t="shared" si="104"/>
        <v>885</v>
      </c>
      <c r="B886" s="4"/>
      <c r="C886" s="3" t="s">
        <v>12446</v>
      </c>
      <c r="D886" s="3" t="s">
        <v>17908</v>
      </c>
      <c r="E886" s="29" t="s">
        <v>16349</v>
      </c>
      <c r="F886" s="3" t="s">
        <v>16350</v>
      </c>
      <c r="G886" s="3" t="s">
        <v>16351</v>
      </c>
      <c r="H886" s="3" t="s">
        <v>16351</v>
      </c>
      <c r="I886" s="3" t="s">
        <v>16352</v>
      </c>
      <c r="J886" s="5"/>
      <c r="K886" s="7" t="e">
        <v>#N/A</v>
      </c>
      <c r="L886" s="7" t="e">
        <v>#N/A</v>
      </c>
      <c r="M886" s="7" t="e">
        <v>#N/A</v>
      </c>
      <c r="N886" s="7" t="e">
        <v>#N/A</v>
      </c>
      <c r="O886" s="7" t="e">
        <v>#N/A</v>
      </c>
      <c r="P886" s="7" t="e">
        <v>#N/A</v>
      </c>
      <c r="Q886" s="7" t="e">
        <v>#N/A</v>
      </c>
      <c r="R886" s="7" t="e">
        <v>#N/A</v>
      </c>
      <c r="S886" s="7" t="e">
        <v>#N/A</v>
      </c>
      <c r="T886" s="7" t="e">
        <v>#N/A</v>
      </c>
      <c r="U886" s="7" t="e">
        <v>#N/A</v>
      </c>
      <c r="V886" s="7" t="e">
        <v>#N/A</v>
      </c>
      <c r="W886" s="3">
        <v>0</v>
      </c>
      <c r="X886" s="3" t="e">
        <v>#N/A</v>
      </c>
      <c r="Y886" s="7" t="e">
        <v>#N/A</v>
      </c>
      <c r="Z886" s="7">
        <f t="shared" si="105"/>
        <v>0</v>
      </c>
      <c r="AA886" s="7">
        <f t="shared" si="106"/>
        <v>0</v>
      </c>
      <c r="AB886" s="7" t="b">
        <f t="shared" si="107"/>
        <v>0</v>
      </c>
      <c r="AC886" s="7" t="b">
        <f t="shared" si="108"/>
        <v>1</v>
      </c>
      <c r="AD886" s="7" t="b">
        <f t="shared" si="109"/>
        <v>0</v>
      </c>
      <c r="AE886" s="7" t="b">
        <f t="shared" si="110"/>
        <v>1</v>
      </c>
      <c r="AF886" s="7" t="b">
        <f t="shared" si="111"/>
        <v>0</v>
      </c>
      <c r="AH886" t="b">
        <f>AND(Table252102[[#This Row],[Developmental toxicity]:[Reproductive toxicity]])</f>
        <v>0</v>
      </c>
    </row>
    <row r="887" spans="1:34" x14ac:dyDescent="0.25">
      <c r="A887" s="3">
        <f t="shared" si="104"/>
        <v>886</v>
      </c>
      <c r="B887" s="4"/>
      <c r="C887" s="3" t="s">
        <v>12538</v>
      </c>
      <c r="D887" s="3" t="s">
        <v>17921</v>
      </c>
      <c r="E887" s="29" t="s">
        <v>16501</v>
      </c>
      <c r="F887" s="3" t="s">
        <v>16502</v>
      </c>
      <c r="G887" s="3" t="s">
        <v>16503</v>
      </c>
      <c r="H887" s="3" t="s">
        <v>16503</v>
      </c>
      <c r="I887" s="3" t="s">
        <v>16504</v>
      </c>
      <c r="J887" s="5"/>
      <c r="K887" s="7" t="e">
        <v>#N/A</v>
      </c>
      <c r="L887" s="7" t="e">
        <v>#N/A</v>
      </c>
      <c r="M887" s="7" t="e">
        <v>#N/A</v>
      </c>
      <c r="N887" s="7" t="e">
        <v>#N/A</v>
      </c>
      <c r="O887" s="7" t="e">
        <v>#N/A</v>
      </c>
      <c r="P887" s="7" t="e">
        <v>#N/A</v>
      </c>
      <c r="Q887" s="7" t="e">
        <v>#N/A</v>
      </c>
      <c r="R887" s="7" t="e">
        <v>#N/A</v>
      </c>
      <c r="S887" s="7" t="e">
        <v>#N/A</v>
      </c>
      <c r="T887" s="7" t="e">
        <v>#N/A</v>
      </c>
      <c r="U887" s="7" t="e">
        <v>#N/A</v>
      </c>
      <c r="V887" s="7" t="e">
        <v>#N/A</v>
      </c>
      <c r="W887" s="3">
        <v>0</v>
      </c>
      <c r="X887" s="3" t="e">
        <v>#N/A</v>
      </c>
      <c r="Y887" s="7" t="e">
        <v>#N/A</v>
      </c>
      <c r="Z887" s="7">
        <f t="shared" si="105"/>
        <v>0</v>
      </c>
      <c r="AA887" s="7">
        <f t="shared" si="106"/>
        <v>0</v>
      </c>
      <c r="AB887" s="7" t="b">
        <f t="shared" si="107"/>
        <v>0</v>
      </c>
      <c r="AC887" s="7" t="b">
        <f t="shared" si="108"/>
        <v>1</v>
      </c>
      <c r="AD887" s="7" t="b">
        <f t="shared" si="109"/>
        <v>0</v>
      </c>
      <c r="AE887" s="7" t="b">
        <f t="shared" si="110"/>
        <v>1</v>
      </c>
      <c r="AF887" s="7" t="b">
        <f t="shared" si="111"/>
        <v>0</v>
      </c>
      <c r="AH887" t="b">
        <f>AND(Table252102[[#This Row],[Developmental toxicity]:[Reproductive toxicity]])</f>
        <v>0</v>
      </c>
    </row>
    <row r="888" spans="1:34" x14ac:dyDescent="0.25">
      <c r="A888" s="3">
        <f t="shared" si="104"/>
        <v>887</v>
      </c>
      <c r="B888" s="4">
        <v>12678</v>
      </c>
      <c r="C888" s="3" t="s">
        <v>4165</v>
      </c>
      <c r="D888" s="3" t="s">
        <v>291</v>
      </c>
      <c r="E888" s="29" t="s">
        <v>4090</v>
      </c>
      <c r="F888" s="3" t="s">
        <v>3912</v>
      </c>
      <c r="G888" s="3" t="s">
        <v>4488</v>
      </c>
      <c r="H888" s="3" t="s">
        <v>4488</v>
      </c>
      <c r="I888" s="3" t="s">
        <v>4489</v>
      </c>
      <c r="J888" s="5" t="s">
        <v>283</v>
      </c>
      <c r="K888" s="7">
        <v>0</v>
      </c>
      <c r="L888" s="7" t="e">
        <v>#N/A</v>
      </c>
      <c r="M888" s="7" t="e">
        <v>#N/A</v>
      </c>
      <c r="N888" s="7" t="e">
        <v>#N/A</v>
      </c>
      <c r="O888" s="7" t="e">
        <v>#N/A</v>
      </c>
      <c r="P888" s="7" t="e">
        <v>#N/A</v>
      </c>
      <c r="Q888" s="7" t="e">
        <v>#N/A</v>
      </c>
      <c r="R888" s="7" t="e">
        <v>#N/A</v>
      </c>
      <c r="S888" s="7" t="e">
        <v>#N/A</v>
      </c>
      <c r="T888" s="7" t="e">
        <v>#N/A</v>
      </c>
      <c r="U888" s="7" t="e">
        <v>#N/A</v>
      </c>
      <c r="V888" s="7" t="e">
        <v>#N/A</v>
      </c>
      <c r="W888" s="7" t="e">
        <v>#N/A</v>
      </c>
      <c r="X888" s="7" t="e">
        <v>#N/A</v>
      </c>
      <c r="Y888" s="7" t="e">
        <v>#N/A</v>
      </c>
      <c r="Z888" s="7">
        <f t="shared" si="105"/>
        <v>0</v>
      </c>
      <c r="AA888" s="7">
        <f t="shared" si="106"/>
        <v>0</v>
      </c>
      <c r="AB888" s="7" t="b">
        <f t="shared" si="107"/>
        <v>1</v>
      </c>
      <c r="AC888" s="7" t="b">
        <f t="shared" si="108"/>
        <v>0</v>
      </c>
      <c r="AD888" s="7" t="b">
        <f t="shared" si="109"/>
        <v>0</v>
      </c>
      <c r="AE888" s="7" t="b">
        <f t="shared" si="110"/>
        <v>1</v>
      </c>
      <c r="AF888" s="7" t="b">
        <f t="shared" si="111"/>
        <v>0</v>
      </c>
      <c r="AH888" t="b">
        <f>AND(Table252102[[#This Row],[Developmental toxicity]:[Reproductive toxicity]])</f>
        <v>0</v>
      </c>
    </row>
    <row r="889" spans="1:34" x14ac:dyDescent="0.25">
      <c r="A889" s="3">
        <f t="shared" si="104"/>
        <v>888</v>
      </c>
      <c r="B889" s="4"/>
      <c r="C889" s="3" t="s">
        <v>13133</v>
      </c>
      <c r="D889" s="3" t="s">
        <v>13132</v>
      </c>
      <c r="E889" s="29" t="s">
        <v>17387</v>
      </c>
      <c r="F889" s="3" t="s">
        <v>17388</v>
      </c>
      <c r="G889" s="3" t="s">
        <v>17389</v>
      </c>
      <c r="H889" s="3" t="s">
        <v>17389</v>
      </c>
      <c r="I889" s="3" t="s">
        <v>17390</v>
      </c>
      <c r="J889" s="5"/>
      <c r="K889" s="7" t="e">
        <v>#N/A</v>
      </c>
      <c r="L889" s="7" t="e">
        <v>#N/A</v>
      </c>
      <c r="M889" s="7" t="e">
        <v>#N/A</v>
      </c>
      <c r="N889" s="7" t="e">
        <v>#N/A</v>
      </c>
      <c r="O889" s="7" t="e">
        <v>#N/A</v>
      </c>
      <c r="P889" s="7" t="e">
        <v>#N/A</v>
      </c>
      <c r="Q889" s="7" t="e">
        <v>#N/A</v>
      </c>
      <c r="R889" s="7" t="e">
        <v>#N/A</v>
      </c>
      <c r="S889" s="7" t="e">
        <v>#N/A</v>
      </c>
      <c r="T889" s="7" t="e">
        <v>#N/A</v>
      </c>
      <c r="U889" s="7" t="e">
        <v>#N/A</v>
      </c>
      <c r="V889" s="7" t="e">
        <v>#N/A</v>
      </c>
      <c r="W889" s="3">
        <v>0</v>
      </c>
      <c r="X889" s="3" t="e">
        <v>#N/A</v>
      </c>
      <c r="Y889" s="7" t="e">
        <v>#N/A</v>
      </c>
      <c r="Z889" s="7">
        <f t="shared" si="105"/>
        <v>0</v>
      </c>
      <c r="AA889" s="7">
        <f t="shared" si="106"/>
        <v>0</v>
      </c>
      <c r="AB889" s="7" t="b">
        <f t="shared" si="107"/>
        <v>0</v>
      </c>
      <c r="AC889" s="7" t="b">
        <f t="shared" si="108"/>
        <v>1</v>
      </c>
      <c r="AD889" s="7" t="b">
        <f t="shared" si="109"/>
        <v>0</v>
      </c>
      <c r="AE889" s="7" t="b">
        <f t="shared" si="110"/>
        <v>1</v>
      </c>
      <c r="AF889" s="7" t="b">
        <f t="shared" si="111"/>
        <v>0</v>
      </c>
      <c r="AH889" t="b">
        <f>AND(Table252102[[#This Row],[Developmental toxicity]:[Reproductive toxicity]])</f>
        <v>0</v>
      </c>
    </row>
    <row r="890" spans="1:34" x14ac:dyDescent="0.25">
      <c r="A890" s="3">
        <f t="shared" si="104"/>
        <v>889</v>
      </c>
      <c r="B890" s="4" t="s">
        <v>1440</v>
      </c>
      <c r="C890" s="3" t="s">
        <v>2020</v>
      </c>
      <c r="D890" s="3" t="s">
        <v>2898</v>
      </c>
      <c r="E890" s="12" t="s">
        <v>7301</v>
      </c>
      <c r="F890" t="s">
        <v>8150</v>
      </c>
      <c r="G890" t="s">
        <v>9081</v>
      </c>
      <c r="H890" t="s">
        <v>9081</v>
      </c>
      <c r="I890" t="s">
        <v>9082</v>
      </c>
      <c r="J890" s="5"/>
      <c r="K890" s="7" t="e">
        <v>#N/A</v>
      </c>
      <c r="L890" s="7" t="e">
        <v>#N/A</v>
      </c>
      <c r="M890" s="7" t="e">
        <v>#N/A</v>
      </c>
      <c r="N890" s="7" t="e">
        <v>#N/A</v>
      </c>
      <c r="O890" s="7" t="e">
        <v>#N/A</v>
      </c>
      <c r="P890" s="7" t="e">
        <v>#N/A</v>
      </c>
      <c r="Q890" s="7" t="e">
        <v>#N/A</v>
      </c>
      <c r="R890" s="7" t="e">
        <v>#N/A</v>
      </c>
      <c r="S890" s="7" t="e">
        <v>#N/A</v>
      </c>
      <c r="T890" s="7">
        <v>0</v>
      </c>
      <c r="U890" s="7" t="e">
        <v>#N/A</v>
      </c>
      <c r="V890" s="7" t="e">
        <v>#N/A</v>
      </c>
      <c r="W890" s="7" t="e">
        <v>#N/A</v>
      </c>
      <c r="X890" s="7" t="e">
        <v>#N/A</v>
      </c>
      <c r="Y890" s="7" t="e">
        <v>#N/A</v>
      </c>
      <c r="Z890" s="7">
        <f t="shared" si="105"/>
        <v>0</v>
      </c>
      <c r="AA890" s="7">
        <f t="shared" si="106"/>
        <v>0</v>
      </c>
      <c r="AB890" s="7" t="b">
        <f t="shared" si="107"/>
        <v>1</v>
      </c>
      <c r="AC890" s="7" t="b">
        <f t="shared" si="108"/>
        <v>0</v>
      </c>
      <c r="AD890" s="7" t="b">
        <f t="shared" si="109"/>
        <v>1</v>
      </c>
      <c r="AE890" s="7" t="b">
        <f t="shared" si="110"/>
        <v>0</v>
      </c>
      <c r="AF890" s="7" t="b">
        <f t="shared" si="111"/>
        <v>0</v>
      </c>
      <c r="AH890" t="b">
        <f>AND(Table252102[[#This Row],[Developmental toxicity]:[Reproductive toxicity]])</f>
        <v>0</v>
      </c>
    </row>
    <row r="891" spans="1:34" x14ac:dyDescent="0.25">
      <c r="A891" s="3">
        <f t="shared" si="104"/>
        <v>890</v>
      </c>
      <c r="B891" s="4" t="s">
        <v>1440</v>
      </c>
      <c r="C891" s="3" t="s">
        <v>2230</v>
      </c>
      <c r="D891" s="3" t="s">
        <v>3135</v>
      </c>
      <c r="E891" s="12" t="s">
        <v>7508</v>
      </c>
      <c r="F891" t="s">
        <v>8356</v>
      </c>
      <c r="G891" t="s">
        <v>9527</v>
      </c>
      <c r="H891" t="s">
        <v>9528</v>
      </c>
      <c r="I891" t="s">
        <v>9529</v>
      </c>
      <c r="J891" s="5"/>
      <c r="K891" s="7" t="e">
        <v>#N/A</v>
      </c>
      <c r="L891" s="7" t="e">
        <v>#N/A</v>
      </c>
      <c r="M891" s="7" t="e">
        <v>#N/A</v>
      </c>
      <c r="N891" s="7" t="e">
        <v>#N/A</v>
      </c>
      <c r="O891" s="7" t="e">
        <v>#N/A</v>
      </c>
      <c r="P891" s="7" t="e">
        <v>#N/A</v>
      </c>
      <c r="Q891" s="7" t="e">
        <v>#N/A</v>
      </c>
      <c r="R891" s="7" t="e">
        <v>#N/A</v>
      </c>
      <c r="S891" s="7" t="e">
        <v>#N/A</v>
      </c>
      <c r="T891" s="7">
        <v>0</v>
      </c>
      <c r="U891" s="7" t="e">
        <v>#N/A</v>
      </c>
      <c r="V891" s="7" t="e">
        <v>#N/A</v>
      </c>
      <c r="W891" s="7" t="e">
        <v>#N/A</v>
      </c>
      <c r="X891" s="7" t="e">
        <v>#N/A</v>
      </c>
      <c r="Y891" s="7" t="e">
        <v>#N/A</v>
      </c>
      <c r="Z891" s="7">
        <f t="shared" si="105"/>
        <v>0</v>
      </c>
      <c r="AA891" s="7">
        <f t="shared" si="106"/>
        <v>0</v>
      </c>
      <c r="AB891" s="7" t="b">
        <f t="shared" si="107"/>
        <v>1</v>
      </c>
      <c r="AC891" s="7" t="b">
        <f t="shared" si="108"/>
        <v>0</v>
      </c>
      <c r="AD891" s="7" t="b">
        <f t="shared" si="109"/>
        <v>1</v>
      </c>
      <c r="AE891" s="7" t="b">
        <f t="shared" si="110"/>
        <v>0</v>
      </c>
      <c r="AF891" s="7" t="b">
        <f t="shared" si="111"/>
        <v>0</v>
      </c>
      <c r="AH891" t="b">
        <f>AND(Table252102[[#This Row],[Developmental toxicity]:[Reproductive toxicity]])</f>
        <v>0</v>
      </c>
    </row>
    <row r="892" spans="1:34" x14ac:dyDescent="0.25">
      <c r="A892" s="3">
        <f t="shared" si="104"/>
        <v>891</v>
      </c>
      <c r="B892" s="4" t="s">
        <v>1440</v>
      </c>
      <c r="C892" s="3" t="s">
        <v>2282</v>
      </c>
      <c r="D892" s="3" t="s">
        <v>3196</v>
      </c>
      <c r="E892" s="29" t="s">
        <v>7560</v>
      </c>
      <c r="F892" s="3" t="s">
        <v>8407</v>
      </c>
      <c r="G892" s="3" t="s">
        <v>9644</v>
      </c>
      <c r="H892" s="3" t="s">
        <v>9644</v>
      </c>
      <c r="I892" s="3" t="s">
        <v>9645</v>
      </c>
      <c r="J892" s="5"/>
      <c r="K892" s="7" t="e">
        <v>#N/A</v>
      </c>
      <c r="L892" s="7" t="e">
        <v>#N/A</v>
      </c>
      <c r="M892" s="7" t="e">
        <v>#N/A</v>
      </c>
      <c r="N892" s="7" t="e">
        <v>#N/A</v>
      </c>
      <c r="O892" s="7" t="e">
        <v>#N/A</v>
      </c>
      <c r="P892" s="7" t="e">
        <v>#N/A</v>
      </c>
      <c r="Q892" s="7" t="e">
        <v>#N/A</v>
      </c>
      <c r="R892" s="7" t="e">
        <v>#N/A</v>
      </c>
      <c r="S892" s="7" t="e">
        <v>#N/A</v>
      </c>
      <c r="T892" s="7">
        <v>0</v>
      </c>
      <c r="U892" s="7" t="e">
        <v>#N/A</v>
      </c>
      <c r="V892" s="7" t="e">
        <v>#N/A</v>
      </c>
      <c r="W892" s="7" t="e">
        <v>#N/A</v>
      </c>
      <c r="X892" s="7" t="e">
        <v>#N/A</v>
      </c>
      <c r="Y892" s="7">
        <v>1</v>
      </c>
      <c r="Z892" s="7">
        <f t="shared" si="105"/>
        <v>1</v>
      </c>
      <c r="AA892" s="7">
        <f t="shared" si="106"/>
        <v>0</v>
      </c>
      <c r="AB892" s="7" t="b">
        <f t="shared" si="107"/>
        <v>1</v>
      </c>
      <c r="AC892" s="7" t="b">
        <f t="shared" si="108"/>
        <v>0</v>
      </c>
      <c r="AD892" s="7" t="b">
        <f t="shared" si="109"/>
        <v>1</v>
      </c>
      <c r="AE892" s="7" t="b">
        <f t="shared" si="110"/>
        <v>0</v>
      </c>
      <c r="AF892" s="7" t="b">
        <f t="shared" si="111"/>
        <v>0</v>
      </c>
      <c r="AH892" t="b">
        <f>AND(Table252102[[#This Row],[Developmental toxicity]:[Reproductive toxicity]])</f>
        <v>0</v>
      </c>
    </row>
    <row r="893" spans="1:34" x14ac:dyDescent="0.25">
      <c r="A893" s="3">
        <f t="shared" si="104"/>
        <v>892</v>
      </c>
      <c r="B893" s="4"/>
      <c r="C893" s="3" t="s">
        <v>11698</v>
      </c>
      <c r="D893" s="3" t="s">
        <v>17865</v>
      </c>
      <c r="E893" s="29" t="s">
        <v>15142</v>
      </c>
      <c r="F893" s="3" t="s">
        <v>15143</v>
      </c>
      <c r="G893" s="3" t="s">
        <v>15144</v>
      </c>
      <c r="H893" s="3" t="s">
        <v>15144</v>
      </c>
      <c r="I893" s="3" t="s">
        <v>15145</v>
      </c>
      <c r="J893" s="5"/>
      <c r="K893" s="7" t="e">
        <v>#N/A</v>
      </c>
      <c r="L893" s="7" t="e">
        <v>#N/A</v>
      </c>
      <c r="M893" s="7" t="e">
        <v>#N/A</v>
      </c>
      <c r="N893" s="7" t="e">
        <v>#N/A</v>
      </c>
      <c r="O893" s="7" t="e">
        <v>#N/A</v>
      </c>
      <c r="P893" s="7" t="e">
        <v>#N/A</v>
      </c>
      <c r="Q893" s="7" t="e">
        <v>#N/A</v>
      </c>
      <c r="R893" s="7" t="e">
        <v>#N/A</v>
      </c>
      <c r="S893" s="7" t="e">
        <v>#N/A</v>
      </c>
      <c r="T893" s="7" t="e">
        <v>#N/A</v>
      </c>
      <c r="U893" s="7" t="e">
        <v>#N/A</v>
      </c>
      <c r="V893" s="7" t="e">
        <v>#N/A</v>
      </c>
      <c r="W893" s="3">
        <v>1</v>
      </c>
      <c r="X893" s="3" t="e">
        <v>#N/A</v>
      </c>
      <c r="Y893" s="7" t="e">
        <v>#N/A</v>
      </c>
      <c r="Z893" s="7">
        <f t="shared" si="105"/>
        <v>1</v>
      </c>
      <c r="AA893" s="7">
        <f t="shared" si="106"/>
        <v>1</v>
      </c>
      <c r="AB893" s="7" t="b">
        <f t="shared" si="107"/>
        <v>0</v>
      </c>
      <c r="AC893" s="7" t="b">
        <f t="shared" si="108"/>
        <v>1</v>
      </c>
      <c r="AD893" s="7" t="b">
        <f t="shared" si="109"/>
        <v>0</v>
      </c>
      <c r="AE893" s="7" t="b">
        <f t="shared" si="110"/>
        <v>1</v>
      </c>
      <c r="AF893" s="7" t="b">
        <f t="shared" si="111"/>
        <v>0</v>
      </c>
      <c r="AH893" t="b">
        <f>AND(Table252102[[#This Row],[Developmental toxicity]:[Reproductive toxicity]])</f>
        <v>0</v>
      </c>
    </row>
    <row r="894" spans="1:34" x14ac:dyDescent="0.25">
      <c r="A894" s="3">
        <f t="shared" si="104"/>
        <v>893</v>
      </c>
      <c r="B894" s="4"/>
      <c r="C894" s="3" t="s">
        <v>20678</v>
      </c>
      <c r="D894" s="3" t="s">
        <v>19352</v>
      </c>
      <c r="E894" s="29" t="s">
        <v>20433</v>
      </c>
      <c r="F894" s="3" t="s">
        <v>20178</v>
      </c>
      <c r="G894" s="3" t="s">
        <v>20179</v>
      </c>
      <c r="H894" s="3" t="s">
        <v>20179</v>
      </c>
      <c r="I894" s="3" t="s">
        <v>20180</v>
      </c>
      <c r="J894" s="5" t="s">
        <v>20</v>
      </c>
      <c r="K894" s="7" t="e">
        <v>#N/A</v>
      </c>
      <c r="L894" s="7" t="e">
        <v>#N/A</v>
      </c>
      <c r="M894" s="7" t="e">
        <v>#N/A</v>
      </c>
      <c r="N894" s="7" t="e">
        <v>#N/A</v>
      </c>
      <c r="O894" s="7" t="e">
        <v>#N/A</v>
      </c>
      <c r="P894" s="7" t="e">
        <v>#N/A</v>
      </c>
      <c r="Q894" s="7" t="e">
        <v>#N/A</v>
      </c>
      <c r="R894" s="7" t="e">
        <v>#N/A</v>
      </c>
      <c r="S894" s="7" t="e">
        <v>#N/A</v>
      </c>
      <c r="T894" s="7" t="e">
        <v>#N/A</v>
      </c>
      <c r="U894" s="7" t="e">
        <v>#N/A</v>
      </c>
      <c r="V894" s="7" t="e">
        <v>#N/A</v>
      </c>
      <c r="W894" s="7" t="e">
        <v>#N/A</v>
      </c>
      <c r="X894" s="7">
        <v>0</v>
      </c>
      <c r="Y894" s="7" t="e">
        <v>#N/A</v>
      </c>
      <c r="Z894" s="7">
        <f t="shared" si="105"/>
        <v>0</v>
      </c>
      <c r="AA894" s="7">
        <f t="shared" si="106"/>
        <v>0</v>
      </c>
      <c r="AB894" s="7" t="b">
        <f t="shared" si="107"/>
        <v>1</v>
      </c>
      <c r="AC894" s="7" t="b">
        <f t="shared" si="108"/>
        <v>0</v>
      </c>
      <c r="AD894" s="7" t="b">
        <f t="shared" si="109"/>
        <v>0</v>
      </c>
      <c r="AE894" s="7" t="b">
        <f t="shared" si="110"/>
        <v>0</v>
      </c>
      <c r="AF894" s="7" t="b">
        <f t="shared" si="111"/>
        <v>0</v>
      </c>
      <c r="AH894" t="b">
        <f>AND(Table252102[[#This Row],[Developmental toxicity]:[Reproductive toxicity]])</f>
        <v>0</v>
      </c>
    </row>
    <row r="895" spans="1:34" x14ac:dyDescent="0.25">
      <c r="A895" s="3">
        <f t="shared" si="104"/>
        <v>894</v>
      </c>
      <c r="B895" s="4"/>
      <c r="C895" s="3" t="s">
        <v>10951</v>
      </c>
      <c r="D895" s="3" t="s">
        <v>10950</v>
      </c>
      <c r="E895" s="29" t="s">
        <v>13759</v>
      </c>
      <c r="F895" s="3" t="s">
        <v>13760</v>
      </c>
      <c r="G895" s="3" t="s">
        <v>13761</v>
      </c>
      <c r="H895" s="3" t="s">
        <v>13762</v>
      </c>
      <c r="I895" s="3" t="s">
        <v>13763</v>
      </c>
      <c r="J895" s="5"/>
      <c r="K895" s="7" t="e">
        <v>#N/A</v>
      </c>
      <c r="L895" s="7" t="e">
        <v>#N/A</v>
      </c>
      <c r="M895" s="7" t="e">
        <v>#N/A</v>
      </c>
      <c r="N895" s="7" t="e">
        <v>#N/A</v>
      </c>
      <c r="O895" s="7" t="e">
        <v>#N/A</v>
      </c>
      <c r="P895" s="7" t="e">
        <v>#N/A</v>
      </c>
      <c r="Q895" s="7" t="e">
        <v>#N/A</v>
      </c>
      <c r="R895" s="7" t="e">
        <v>#N/A</v>
      </c>
      <c r="S895" s="7" t="e">
        <v>#N/A</v>
      </c>
      <c r="T895" s="7" t="e">
        <v>#N/A</v>
      </c>
      <c r="U895" s="7" t="e">
        <v>#N/A</v>
      </c>
      <c r="V895" s="7" t="e">
        <v>#N/A</v>
      </c>
      <c r="W895" s="3">
        <v>1</v>
      </c>
      <c r="X895" s="3" t="e">
        <v>#N/A</v>
      </c>
      <c r="Y895" s="7" t="e">
        <v>#N/A</v>
      </c>
      <c r="Z895" s="7">
        <f t="shared" si="105"/>
        <v>1</v>
      </c>
      <c r="AA895" s="7">
        <f t="shared" si="106"/>
        <v>1</v>
      </c>
      <c r="AB895" s="7" t="b">
        <f t="shared" si="107"/>
        <v>0</v>
      </c>
      <c r="AC895" s="7" t="b">
        <f t="shared" si="108"/>
        <v>1</v>
      </c>
      <c r="AD895" s="7" t="b">
        <f t="shared" si="109"/>
        <v>0</v>
      </c>
      <c r="AE895" s="7" t="b">
        <f t="shared" si="110"/>
        <v>1</v>
      </c>
      <c r="AF895" s="7" t="b">
        <f t="shared" si="111"/>
        <v>0</v>
      </c>
      <c r="AH895" t="b">
        <f>AND(Table252102[[#This Row],[Developmental toxicity]:[Reproductive toxicity]])</f>
        <v>0</v>
      </c>
    </row>
    <row r="896" spans="1:34" x14ac:dyDescent="0.25">
      <c r="A896" s="3">
        <f t="shared" si="104"/>
        <v>895</v>
      </c>
      <c r="B896" s="4"/>
      <c r="C896" s="3" t="s">
        <v>11126</v>
      </c>
      <c r="D896" s="3" t="s">
        <v>11125</v>
      </c>
      <c r="E896" s="29" t="s">
        <v>14069</v>
      </c>
      <c r="F896" s="3" t="s">
        <v>14070</v>
      </c>
      <c r="G896" s="3" t="s">
        <v>14071</v>
      </c>
      <c r="H896" s="3" t="s">
        <v>14072</v>
      </c>
      <c r="I896" s="3" t="s">
        <v>14073</v>
      </c>
      <c r="J896" s="5"/>
      <c r="K896" s="7" t="e">
        <v>#N/A</v>
      </c>
      <c r="L896" s="7" t="e">
        <v>#N/A</v>
      </c>
      <c r="M896" s="7" t="e">
        <v>#N/A</v>
      </c>
      <c r="N896" s="7" t="e">
        <v>#N/A</v>
      </c>
      <c r="O896" s="7" t="e">
        <v>#N/A</v>
      </c>
      <c r="P896" s="7" t="e">
        <v>#N/A</v>
      </c>
      <c r="Q896" s="7" t="e">
        <v>#N/A</v>
      </c>
      <c r="R896" s="7" t="e">
        <v>#N/A</v>
      </c>
      <c r="S896" s="7" t="e">
        <v>#N/A</v>
      </c>
      <c r="T896" s="7" t="e">
        <v>#N/A</v>
      </c>
      <c r="U896" s="7" t="e">
        <v>#N/A</v>
      </c>
      <c r="V896" s="7" t="e">
        <v>#N/A</v>
      </c>
      <c r="W896" s="3">
        <v>1</v>
      </c>
      <c r="X896" s="3" t="e">
        <v>#N/A</v>
      </c>
      <c r="Y896" s="7" t="e">
        <v>#N/A</v>
      </c>
      <c r="Z896" s="7">
        <f t="shared" si="105"/>
        <v>1</v>
      </c>
      <c r="AA896" s="7">
        <f t="shared" si="106"/>
        <v>1</v>
      </c>
      <c r="AB896" s="7" t="b">
        <f t="shared" si="107"/>
        <v>0</v>
      </c>
      <c r="AC896" s="7" t="b">
        <f t="shared" si="108"/>
        <v>1</v>
      </c>
      <c r="AD896" s="7" t="b">
        <f t="shared" si="109"/>
        <v>0</v>
      </c>
      <c r="AE896" s="7" t="b">
        <f t="shared" si="110"/>
        <v>1</v>
      </c>
      <c r="AF896" s="7" t="b">
        <f t="shared" si="111"/>
        <v>0</v>
      </c>
      <c r="AH896" t="b">
        <f>AND(Table252102[[#This Row],[Developmental toxicity]:[Reproductive toxicity]])</f>
        <v>0</v>
      </c>
    </row>
    <row r="897" spans="1:34" x14ac:dyDescent="0.25">
      <c r="A897" s="3">
        <f t="shared" ref="A897:A960" si="112">ROW(A896)</f>
        <v>896</v>
      </c>
      <c r="B897" s="4">
        <v>204</v>
      </c>
      <c r="C897" s="3" t="s">
        <v>640</v>
      </c>
      <c r="D897" t="s">
        <v>5180</v>
      </c>
      <c r="E897" s="12" t="s">
        <v>4693</v>
      </c>
      <c r="F897" t="s">
        <v>5614</v>
      </c>
      <c r="G897" s="3" t="s">
        <v>641</v>
      </c>
      <c r="H897" t="s">
        <v>6530</v>
      </c>
      <c r="I897" t="s">
        <v>6531</v>
      </c>
      <c r="J897" s="5" t="s">
        <v>1431</v>
      </c>
      <c r="K897" s="7" t="e">
        <v>#N/A</v>
      </c>
      <c r="L897" s="7">
        <v>1</v>
      </c>
      <c r="M897" s="3" t="e">
        <v>#N/A</v>
      </c>
      <c r="N897" s="7" t="e">
        <v>#N/A</v>
      </c>
      <c r="O897" s="7" t="e">
        <v>#N/A</v>
      </c>
      <c r="P897" s="3" t="e">
        <v>#N/A</v>
      </c>
      <c r="Q897" s="3" t="e">
        <v>#N/A</v>
      </c>
      <c r="R897" s="7" t="e">
        <v>#N/A</v>
      </c>
      <c r="S897" s="3" t="e">
        <v>#N/A</v>
      </c>
      <c r="T897" s="3" t="e">
        <v>#N/A</v>
      </c>
      <c r="U897" s="7" t="e">
        <v>#N/A</v>
      </c>
      <c r="V897" s="7" t="e">
        <v>#N/A</v>
      </c>
      <c r="W897" s="3" t="e">
        <v>#N/A</v>
      </c>
      <c r="X897" s="3" t="e">
        <v>#N/A</v>
      </c>
      <c r="Y897" s="7" t="e">
        <v>#N/A</v>
      </c>
      <c r="Z897" s="7">
        <f t="shared" ref="Z897:Z960" si="113">IF(COUNTIF(K897:Y897,1)&gt;0,1,0)</f>
        <v>1</v>
      </c>
      <c r="AA897" s="7">
        <f t="shared" ref="AA897:AA960" si="114">IF(COUNTIF(K897:Y897,1)&gt;COUNTIF(K897:Y897,0),1,0)</f>
        <v>1</v>
      </c>
      <c r="AB897" s="7" t="b">
        <f t="shared" ref="AB897:AB960" si="115">OR(IF(COUNT(K897)&gt;0,TRUE,FALSE),IF(COUNT(M897)&gt;0,TRUE,FALSE),IF(COUNT(T897:V897)&gt;0,TRUE,FALSE),IF(COUNT(X897:Y897)&gt;0,TRUE,FALSE))</f>
        <v>0</v>
      </c>
      <c r="AC897" s="7" t="b">
        <f t="shared" ref="AC897:AC960" si="116">OR(IF(COUNT(N897:S897)&gt;0,TRUE,FALSE),IF(COUNT(W897)&gt;0,TRUE,FALSE))</f>
        <v>0</v>
      </c>
      <c r="AD897" s="7" t="b">
        <f t="shared" ref="AD897:AD960" si="117">OR(IF(COUNT(T897:V897)&gt;0,TRUE,FALSE),IF(COUNT(P897:S897)&gt;0,TRUE,FALSE))</f>
        <v>0</v>
      </c>
      <c r="AE897" s="7" t="b">
        <f t="shared" ref="AE897:AE960" si="118">OR(IF(COUNT(K897)&gt;0,TRUE,FALSE),,IF(COUNT(W897)&gt;0,TRUE,FALSE),IF(COUNT(M897:O897)&gt;0,TRUE,FALSE))</f>
        <v>0</v>
      </c>
      <c r="AF897" s="7" t="b">
        <f t="shared" ref="AF897:AF960" si="119">OR(IF(COUNT(U897:V897)&gt;0,TRUE,FALSE),IF(COUNT(M897)&gt;0,TRUE,FALSE),IF(COUNT(N897:S897)&gt;0,TRUE,FALSE))</f>
        <v>0</v>
      </c>
      <c r="AH897" t="b">
        <f>AND(Table252102[[#This Row],[Developmental toxicity]:[Reproductive toxicity]])</f>
        <v>0</v>
      </c>
    </row>
    <row r="898" spans="1:34" x14ac:dyDescent="0.25">
      <c r="A898" s="3">
        <f t="shared" si="112"/>
        <v>897</v>
      </c>
      <c r="B898" s="4"/>
      <c r="C898" s="3" t="s">
        <v>18657</v>
      </c>
      <c r="D898" s="3" t="s">
        <v>19228</v>
      </c>
      <c r="E898" s="29" t="s">
        <v>18537</v>
      </c>
      <c r="F898" s="3" t="s">
        <v>18956</v>
      </c>
      <c r="G898" s="3" t="s">
        <v>18957</v>
      </c>
      <c r="H898" s="3" t="s">
        <v>18957</v>
      </c>
      <c r="I898" s="3" t="s">
        <v>18958</v>
      </c>
      <c r="J898" s="5" t="s">
        <v>20</v>
      </c>
      <c r="K898" s="7" t="e">
        <v>#N/A</v>
      </c>
      <c r="L898" s="7" t="e">
        <v>#N/A</v>
      </c>
      <c r="M898" s="7" t="e">
        <v>#N/A</v>
      </c>
      <c r="N898" s="7" t="e">
        <v>#N/A</v>
      </c>
      <c r="O898" s="7" t="e">
        <v>#N/A</v>
      </c>
      <c r="P898" s="7" t="e">
        <v>#N/A</v>
      </c>
      <c r="Q898" s="7" t="e">
        <v>#N/A</v>
      </c>
      <c r="R898" s="7" t="e">
        <v>#N/A</v>
      </c>
      <c r="S898" s="7" t="e">
        <v>#N/A</v>
      </c>
      <c r="T898" s="7" t="e">
        <v>#N/A</v>
      </c>
      <c r="U898" s="7" t="e">
        <v>#N/A</v>
      </c>
      <c r="V898" s="7" t="e">
        <v>#N/A</v>
      </c>
      <c r="W898" s="7" t="e">
        <v>#N/A</v>
      </c>
      <c r="X898" s="7">
        <v>1</v>
      </c>
      <c r="Y898" s="7" t="e">
        <v>#N/A</v>
      </c>
      <c r="Z898" s="7">
        <f t="shared" si="113"/>
        <v>1</v>
      </c>
      <c r="AA898" s="7">
        <f t="shared" si="114"/>
        <v>1</v>
      </c>
      <c r="AB898" s="7" t="b">
        <f t="shared" si="115"/>
        <v>1</v>
      </c>
      <c r="AC898" s="7" t="b">
        <f t="shared" si="116"/>
        <v>0</v>
      </c>
      <c r="AD898" s="7" t="b">
        <f t="shared" si="117"/>
        <v>0</v>
      </c>
      <c r="AE898" s="7" t="b">
        <f t="shared" si="118"/>
        <v>0</v>
      </c>
      <c r="AF898" s="7" t="b">
        <f t="shared" si="119"/>
        <v>0</v>
      </c>
      <c r="AH898" t="b">
        <f>AND(Table252102[[#This Row],[Developmental toxicity]:[Reproductive toxicity]])</f>
        <v>0</v>
      </c>
    </row>
    <row r="899" spans="1:34" x14ac:dyDescent="0.25">
      <c r="A899" s="3">
        <f t="shared" si="112"/>
        <v>898</v>
      </c>
      <c r="B899" s="4"/>
      <c r="C899" s="3" t="s">
        <v>20438</v>
      </c>
      <c r="D899" s="3" t="s">
        <v>19110</v>
      </c>
      <c r="E899" s="29" t="s">
        <v>20193</v>
      </c>
      <c r="F899" s="3" t="s">
        <v>19360</v>
      </c>
      <c r="G899" s="3" t="s">
        <v>19361</v>
      </c>
      <c r="H899" s="3" t="s">
        <v>19361</v>
      </c>
      <c r="I899" s="3" t="s">
        <v>19362</v>
      </c>
      <c r="J899" s="5" t="s">
        <v>20</v>
      </c>
      <c r="K899" s="7" t="e">
        <v>#N/A</v>
      </c>
      <c r="L899" s="7" t="e">
        <v>#N/A</v>
      </c>
      <c r="M899" s="7" t="e">
        <v>#N/A</v>
      </c>
      <c r="N899" s="7" t="e">
        <v>#N/A</v>
      </c>
      <c r="O899" s="7" t="e">
        <v>#N/A</v>
      </c>
      <c r="P899" s="7" t="e">
        <v>#N/A</v>
      </c>
      <c r="Q899" s="7" t="e">
        <v>#N/A</v>
      </c>
      <c r="R899" s="7" t="e">
        <v>#N/A</v>
      </c>
      <c r="S899" s="7" t="e">
        <v>#N/A</v>
      </c>
      <c r="T899" s="7" t="e">
        <v>#N/A</v>
      </c>
      <c r="U899" s="7" t="e">
        <v>#N/A</v>
      </c>
      <c r="V899" s="7" t="e">
        <v>#N/A</v>
      </c>
      <c r="W899" s="7" t="e">
        <v>#N/A</v>
      </c>
      <c r="X899" s="7">
        <v>1</v>
      </c>
      <c r="Y899" s="7" t="e">
        <v>#N/A</v>
      </c>
      <c r="Z899" s="7">
        <f t="shared" si="113"/>
        <v>1</v>
      </c>
      <c r="AA899" s="7">
        <f t="shared" si="114"/>
        <v>1</v>
      </c>
      <c r="AB899" s="7" t="b">
        <f t="shared" si="115"/>
        <v>1</v>
      </c>
      <c r="AC899" s="7" t="b">
        <f t="shared" si="116"/>
        <v>0</v>
      </c>
      <c r="AD899" s="7" t="b">
        <f t="shared" si="117"/>
        <v>0</v>
      </c>
      <c r="AE899" s="7" t="b">
        <f t="shared" si="118"/>
        <v>0</v>
      </c>
      <c r="AF899" s="7" t="b">
        <f t="shared" si="119"/>
        <v>0</v>
      </c>
      <c r="AH899" t="b">
        <f>AND(Table252102[[#This Row],[Developmental toxicity]:[Reproductive toxicity]])</f>
        <v>0</v>
      </c>
    </row>
    <row r="900" spans="1:34" x14ac:dyDescent="0.25">
      <c r="A900" s="3">
        <f t="shared" si="112"/>
        <v>899</v>
      </c>
      <c r="B900" s="4"/>
      <c r="C900" s="3" t="s">
        <v>12409</v>
      </c>
      <c r="D900" s="3" t="s">
        <v>12408</v>
      </c>
      <c r="E900" s="29" t="s">
        <v>16285</v>
      </c>
      <c r="F900" s="3" t="s">
        <v>16286</v>
      </c>
      <c r="G900" s="3" t="s">
        <v>16287</v>
      </c>
      <c r="H900" s="3" t="s">
        <v>16287</v>
      </c>
      <c r="I900" s="3" t="s">
        <v>16288</v>
      </c>
      <c r="J900" s="5"/>
      <c r="K900" s="7" t="e">
        <v>#N/A</v>
      </c>
      <c r="L900" s="7" t="e">
        <v>#N/A</v>
      </c>
      <c r="M900" s="7" t="e">
        <v>#N/A</v>
      </c>
      <c r="N900" s="7" t="e">
        <v>#N/A</v>
      </c>
      <c r="O900" s="7" t="e">
        <v>#N/A</v>
      </c>
      <c r="P900" s="7" t="e">
        <v>#N/A</v>
      </c>
      <c r="Q900" s="7" t="e">
        <v>#N/A</v>
      </c>
      <c r="R900" s="7" t="e">
        <v>#N/A</v>
      </c>
      <c r="S900" s="7" t="e">
        <v>#N/A</v>
      </c>
      <c r="T900" s="7" t="e">
        <v>#N/A</v>
      </c>
      <c r="U900" s="7" t="e">
        <v>#N/A</v>
      </c>
      <c r="V900" s="7" t="e">
        <v>#N/A</v>
      </c>
      <c r="W900" s="3">
        <v>0</v>
      </c>
      <c r="X900" s="3" t="e">
        <v>#N/A</v>
      </c>
      <c r="Y900" s="7" t="e">
        <v>#N/A</v>
      </c>
      <c r="Z900" s="7">
        <f t="shared" si="113"/>
        <v>0</v>
      </c>
      <c r="AA900" s="7">
        <f t="shared" si="114"/>
        <v>0</v>
      </c>
      <c r="AB900" s="7" t="b">
        <f t="shared" si="115"/>
        <v>0</v>
      </c>
      <c r="AC900" s="7" t="b">
        <f t="shared" si="116"/>
        <v>1</v>
      </c>
      <c r="AD900" s="7" t="b">
        <f t="shared" si="117"/>
        <v>0</v>
      </c>
      <c r="AE900" s="7" t="b">
        <f t="shared" si="118"/>
        <v>1</v>
      </c>
      <c r="AF900" s="7" t="b">
        <f t="shared" si="119"/>
        <v>0</v>
      </c>
      <c r="AH900" t="b">
        <f>AND(Table252102[[#This Row],[Developmental toxicity]:[Reproductive toxicity]])</f>
        <v>0</v>
      </c>
    </row>
    <row r="901" spans="1:34" x14ac:dyDescent="0.25">
      <c r="A901" s="3">
        <f t="shared" si="112"/>
        <v>900</v>
      </c>
      <c r="B901" s="4"/>
      <c r="C901" s="3" t="s">
        <v>12545</v>
      </c>
      <c r="D901" s="3" t="s">
        <v>17922</v>
      </c>
      <c r="E901" s="29" t="s">
        <v>16511</v>
      </c>
      <c r="F901" s="3" t="s">
        <v>16512</v>
      </c>
      <c r="G901" s="3" t="s">
        <v>16513</v>
      </c>
      <c r="H901" s="3" t="s">
        <v>16513</v>
      </c>
      <c r="I901" s="3" t="s">
        <v>16514</v>
      </c>
      <c r="J901" s="5"/>
      <c r="K901" s="7" t="e">
        <v>#N/A</v>
      </c>
      <c r="L901" s="7" t="e">
        <v>#N/A</v>
      </c>
      <c r="M901" s="7" t="e">
        <v>#N/A</v>
      </c>
      <c r="N901" s="7" t="e">
        <v>#N/A</v>
      </c>
      <c r="O901" s="7" t="e">
        <v>#N/A</v>
      </c>
      <c r="P901" s="7" t="e">
        <v>#N/A</v>
      </c>
      <c r="Q901" s="7" t="e">
        <v>#N/A</v>
      </c>
      <c r="R901" s="7" t="e">
        <v>#N/A</v>
      </c>
      <c r="S901" s="7" t="e">
        <v>#N/A</v>
      </c>
      <c r="T901" s="7" t="e">
        <v>#N/A</v>
      </c>
      <c r="U901" s="7" t="e">
        <v>#N/A</v>
      </c>
      <c r="V901" s="7" t="e">
        <v>#N/A</v>
      </c>
      <c r="W901" s="3">
        <v>0</v>
      </c>
      <c r="X901" s="3" t="e">
        <v>#N/A</v>
      </c>
      <c r="Y901" s="7" t="e">
        <v>#N/A</v>
      </c>
      <c r="Z901" s="7">
        <f t="shared" si="113"/>
        <v>0</v>
      </c>
      <c r="AA901" s="7">
        <f t="shared" si="114"/>
        <v>0</v>
      </c>
      <c r="AB901" s="7" t="b">
        <f t="shared" si="115"/>
        <v>0</v>
      </c>
      <c r="AC901" s="7" t="b">
        <f t="shared" si="116"/>
        <v>1</v>
      </c>
      <c r="AD901" s="7" t="b">
        <f t="shared" si="117"/>
        <v>0</v>
      </c>
      <c r="AE901" s="7" t="b">
        <f t="shared" si="118"/>
        <v>1</v>
      </c>
      <c r="AF901" s="7" t="b">
        <f t="shared" si="119"/>
        <v>0</v>
      </c>
      <c r="AH901" t="b">
        <f>AND(Table252102[[#This Row],[Developmental toxicity]:[Reproductive toxicity]])</f>
        <v>0</v>
      </c>
    </row>
    <row r="902" spans="1:34" x14ac:dyDescent="0.25">
      <c r="A902" s="3">
        <f t="shared" si="112"/>
        <v>901</v>
      </c>
      <c r="B902" s="4" t="s">
        <v>1440</v>
      </c>
      <c r="C902" s="3" t="s">
        <v>2118</v>
      </c>
      <c r="D902" s="3" t="s">
        <v>3010</v>
      </c>
      <c r="E902" s="12" t="s">
        <v>7399</v>
      </c>
      <c r="F902" t="s">
        <v>8247</v>
      </c>
      <c r="G902" t="s">
        <v>9279</v>
      </c>
      <c r="H902" t="s">
        <v>9280</v>
      </c>
      <c r="I902" t="s">
        <v>9281</v>
      </c>
      <c r="J902" s="5"/>
      <c r="K902" s="7" t="e">
        <v>#N/A</v>
      </c>
      <c r="L902" s="7" t="e">
        <v>#N/A</v>
      </c>
      <c r="M902" s="7" t="e">
        <v>#N/A</v>
      </c>
      <c r="N902" s="7" t="e">
        <v>#N/A</v>
      </c>
      <c r="O902" s="7" t="e">
        <v>#N/A</v>
      </c>
      <c r="P902" s="7" t="e">
        <v>#N/A</v>
      </c>
      <c r="Q902" s="7" t="e">
        <v>#N/A</v>
      </c>
      <c r="R902" s="7" t="e">
        <v>#N/A</v>
      </c>
      <c r="S902" s="7" t="e">
        <v>#N/A</v>
      </c>
      <c r="T902" s="7">
        <v>0</v>
      </c>
      <c r="U902" s="7" t="e">
        <v>#N/A</v>
      </c>
      <c r="V902" s="7" t="e">
        <v>#N/A</v>
      </c>
      <c r="W902" s="7" t="e">
        <v>#N/A</v>
      </c>
      <c r="X902" s="7" t="e">
        <v>#N/A</v>
      </c>
      <c r="Y902" s="7" t="e">
        <v>#N/A</v>
      </c>
      <c r="Z902" s="7">
        <f t="shared" si="113"/>
        <v>0</v>
      </c>
      <c r="AA902" s="7">
        <f t="shared" si="114"/>
        <v>0</v>
      </c>
      <c r="AB902" s="7" t="b">
        <f t="shared" si="115"/>
        <v>1</v>
      </c>
      <c r="AC902" s="7" t="b">
        <f t="shared" si="116"/>
        <v>0</v>
      </c>
      <c r="AD902" s="7" t="b">
        <f t="shared" si="117"/>
        <v>1</v>
      </c>
      <c r="AE902" s="7" t="b">
        <f t="shared" si="118"/>
        <v>0</v>
      </c>
      <c r="AF902" s="7" t="b">
        <f t="shared" si="119"/>
        <v>0</v>
      </c>
      <c r="AH902" t="b">
        <f>AND(Table252102[[#This Row],[Developmental toxicity]:[Reproductive toxicity]])</f>
        <v>0</v>
      </c>
    </row>
    <row r="903" spans="1:34" x14ac:dyDescent="0.25">
      <c r="A903" s="3">
        <f t="shared" si="112"/>
        <v>902</v>
      </c>
      <c r="B903" s="4">
        <v>98</v>
      </c>
      <c r="C903" s="3" t="s">
        <v>461</v>
      </c>
      <c r="D903" s="3" t="s">
        <v>5111</v>
      </c>
      <c r="E903" s="29" t="s">
        <v>4611</v>
      </c>
      <c r="F903" s="3" t="s">
        <v>5536</v>
      </c>
      <c r="G903" s="3" t="s">
        <v>462</v>
      </c>
      <c r="H903" s="3" t="s">
        <v>6428</v>
      </c>
      <c r="I903" s="3" t="s">
        <v>6429</v>
      </c>
      <c r="J903" s="5" t="s">
        <v>1431</v>
      </c>
      <c r="K903" s="7" t="e">
        <v>#N/A</v>
      </c>
      <c r="L903" s="7">
        <v>1</v>
      </c>
      <c r="M903" s="7" t="e">
        <v>#N/A</v>
      </c>
      <c r="N903" s="7" t="e">
        <v>#N/A</v>
      </c>
      <c r="O903" s="7" t="e">
        <v>#N/A</v>
      </c>
      <c r="P903" s="7" t="e">
        <v>#N/A</v>
      </c>
      <c r="Q903" s="7" t="e">
        <v>#N/A</v>
      </c>
      <c r="R903" s="7" t="e">
        <v>#N/A</v>
      </c>
      <c r="S903" s="7" t="e">
        <v>#N/A</v>
      </c>
      <c r="T903" s="7" t="e">
        <v>#N/A</v>
      </c>
      <c r="U903" s="7">
        <v>1</v>
      </c>
      <c r="V903" s="7" t="e">
        <v>#N/A</v>
      </c>
      <c r="W903" s="7">
        <v>1</v>
      </c>
      <c r="X903" s="7">
        <v>1</v>
      </c>
      <c r="Y903" s="7">
        <v>1</v>
      </c>
      <c r="Z903" s="7">
        <f t="shared" si="113"/>
        <v>1</v>
      </c>
      <c r="AA903" s="7">
        <f t="shared" si="114"/>
        <v>1</v>
      </c>
      <c r="AB903" s="7" t="b">
        <f t="shared" si="115"/>
        <v>1</v>
      </c>
      <c r="AC903" s="7" t="b">
        <f t="shared" si="116"/>
        <v>1</v>
      </c>
      <c r="AD903" s="7" t="b">
        <f t="shared" si="117"/>
        <v>1</v>
      </c>
      <c r="AE903" s="7" t="b">
        <f t="shared" si="118"/>
        <v>1</v>
      </c>
      <c r="AF903" s="7" t="b">
        <f t="shared" si="119"/>
        <v>1</v>
      </c>
      <c r="AH903" t="b">
        <f>AND(Table252102[[#This Row],[Developmental toxicity]:[Reproductive toxicity]])</f>
        <v>1</v>
      </c>
    </row>
    <row r="904" spans="1:34" x14ac:dyDescent="0.25">
      <c r="A904" s="3">
        <f t="shared" si="112"/>
        <v>903</v>
      </c>
      <c r="B904" s="4"/>
      <c r="C904" s="3" t="s">
        <v>18604</v>
      </c>
      <c r="D904" s="3" t="s">
        <v>18363</v>
      </c>
      <c r="E904" s="29" t="s">
        <v>18484</v>
      </c>
      <c r="F904" s="3" t="s">
        <v>18772</v>
      </c>
      <c r="G904" s="3" t="s">
        <v>18773</v>
      </c>
      <c r="H904" s="3" t="s">
        <v>18774</v>
      </c>
      <c r="I904" s="3" t="s">
        <v>18775</v>
      </c>
      <c r="J904" s="5" t="s">
        <v>20</v>
      </c>
      <c r="K904" s="7" t="e">
        <v>#N/A</v>
      </c>
      <c r="L904" s="7" t="e">
        <v>#N/A</v>
      </c>
      <c r="M904" s="7" t="e">
        <v>#N/A</v>
      </c>
      <c r="N904" s="7" t="e">
        <v>#N/A</v>
      </c>
      <c r="O904" s="7" t="e">
        <v>#N/A</v>
      </c>
      <c r="P904" s="7" t="e">
        <v>#N/A</v>
      </c>
      <c r="Q904" s="7" t="e">
        <v>#N/A</v>
      </c>
      <c r="R904" s="7" t="e">
        <v>#N/A</v>
      </c>
      <c r="S904" s="7" t="e">
        <v>#N/A</v>
      </c>
      <c r="T904" s="7" t="e">
        <v>#N/A</v>
      </c>
      <c r="U904" s="7" t="e">
        <v>#N/A</v>
      </c>
      <c r="V904" s="7" t="e">
        <v>#N/A</v>
      </c>
      <c r="W904" s="7" t="e">
        <v>#N/A</v>
      </c>
      <c r="X904" s="7">
        <v>0</v>
      </c>
      <c r="Y904" s="7" t="e">
        <v>#N/A</v>
      </c>
      <c r="Z904" s="7">
        <f t="shared" si="113"/>
        <v>0</v>
      </c>
      <c r="AA904" s="7">
        <f t="shared" si="114"/>
        <v>0</v>
      </c>
      <c r="AB904" s="7" t="b">
        <f t="shared" si="115"/>
        <v>1</v>
      </c>
      <c r="AC904" s="7" t="b">
        <f t="shared" si="116"/>
        <v>0</v>
      </c>
      <c r="AD904" s="7" t="b">
        <f t="shared" si="117"/>
        <v>0</v>
      </c>
      <c r="AE904" s="7" t="b">
        <f t="shared" si="118"/>
        <v>0</v>
      </c>
      <c r="AF904" s="7" t="b">
        <f t="shared" si="119"/>
        <v>0</v>
      </c>
      <c r="AH904" t="b">
        <f>AND(Table252102[[#This Row],[Developmental toxicity]:[Reproductive toxicity]])</f>
        <v>0</v>
      </c>
    </row>
    <row r="905" spans="1:34" x14ac:dyDescent="0.25">
      <c r="A905" s="3">
        <f t="shared" si="112"/>
        <v>904</v>
      </c>
      <c r="B905" s="4"/>
      <c r="C905" s="3" t="s">
        <v>12176</v>
      </c>
      <c r="D905" s="3" t="s">
        <v>12175</v>
      </c>
      <c r="E905" s="29" t="s">
        <v>15890</v>
      </c>
      <c r="F905" s="3" t="s">
        <v>15891</v>
      </c>
      <c r="G905" s="3" t="s">
        <v>12177</v>
      </c>
      <c r="H905" s="3" t="s">
        <v>12177</v>
      </c>
      <c r="I905" s="3" t="s">
        <v>15892</v>
      </c>
      <c r="J905" s="5"/>
      <c r="K905" s="7" t="e">
        <v>#N/A</v>
      </c>
      <c r="L905" s="7" t="e">
        <v>#N/A</v>
      </c>
      <c r="M905" s="7" t="e">
        <v>#N/A</v>
      </c>
      <c r="N905" s="7" t="e">
        <v>#N/A</v>
      </c>
      <c r="O905" s="7" t="e">
        <v>#N/A</v>
      </c>
      <c r="P905" s="7" t="e">
        <v>#N/A</v>
      </c>
      <c r="Q905" s="7" t="e">
        <v>#N/A</v>
      </c>
      <c r="R905" s="7" t="e">
        <v>#N/A</v>
      </c>
      <c r="S905" s="7" t="e">
        <v>#N/A</v>
      </c>
      <c r="T905" s="7" t="e">
        <v>#N/A</v>
      </c>
      <c r="U905" s="7" t="e">
        <v>#N/A</v>
      </c>
      <c r="V905" s="7" t="e">
        <v>#N/A</v>
      </c>
      <c r="W905" s="7">
        <v>0</v>
      </c>
      <c r="X905" s="7" t="e">
        <v>#N/A</v>
      </c>
      <c r="Y905" s="7">
        <v>0</v>
      </c>
      <c r="Z905" s="7">
        <f t="shared" si="113"/>
        <v>0</v>
      </c>
      <c r="AA905" s="7">
        <f t="shared" si="114"/>
        <v>0</v>
      </c>
      <c r="AB905" s="7" t="b">
        <f t="shared" si="115"/>
        <v>1</v>
      </c>
      <c r="AC905" s="7" t="b">
        <f t="shared" si="116"/>
        <v>1</v>
      </c>
      <c r="AD905" s="7" t="b">
        <f t="shared" si="117"/>
        <v>0</v>
      </c>
      <c r="AE905" s="7" t="b">
        <f t="shared" si="118"/>
        <v>1</v>
      </c>
      <c r="AF905" s="7" t="b">
        <f t="shared" si="119"/>
        <v>0</v>
      </c>
      <c r="AH905" t="b">
        <f>AND(Table252102[[#This Row],[Developmental toxicity]:[Reproductive toxicity]])</f>
        <v>1</v>
      </c>
    </row>
    <row r="906" spans="1:34" x14ac:dyDescent="0.25">
      <c r="A906" s="3">
        <f t="shared" si="112"/>
        <v>905</v>
      </c>
      <c r="B906" s="4" t="s">
        <v>1440</v>
      </c>
      <c r="C906" s="3" t="s">
        <v>2142</v>
      </c>
      <c r="D906" s="3" t="s">
        <v>3034</v>
      </c>
      <c r="E906" s="12" t="s">
        <v>7422</v>
      </c>
      <c r="F906" t="s">
        <v>8270</v>
      </c>
      <c r="G906" t="s">
        <v>9335</v>
      </c>
      <c r="H906" t="s">
        <v>9336</v>
      </c>
      <c r="I906" t="s">
        <v>9337</v>
      </c>
      <c r="J906" s="5"/>
      <c r="K906" s="7" t="e">
        <v>#N/A</v>
      </c>
      <c r="L906" s="7" t="e">
        <v>#N/A</v>
      </c>
      <c r="M906" s="7" t="e">
        <v>#N/A</v>
      </c>
      <c r="N906" s="7" t="e">
        <v>#N/A</v>
      </c>
      <c r="O906" s="7" t="e">
        <v>#N/A</v>
      </c>
      <c r="P906" s="7" t="e">
        <v>#N/A</v>
      </c>
      <c r="Q906" s="7" t="e">
        <v>#N/A</v>
      </c>
      <c r="R906" s="7" t="e">
        <v>#N/A</v>
      </c>
      <c r="S906" s="7" t="e">
        <v>#N/A</v>
      </c>
      <c r="T906" s="7">
        <v>0</v>
      </c>
      <c r="U906" s="7" t="e">
        <v>#N/A</v>
      </c>
      <c r="V906" s="7" t="e">
        <v>#N/A</v>
      </c>
      <c r="W906" s="7" t="e">
        <v>#N/A</v>
      </c>
      <c r="X906" s="7" t="e">
        <v>#N/A</v>
      </c>
      <c r="Y906" s="7" t="e">
        <v>#N/A</v>
      </c>
      <c r="Z906" s="7">
        <f t="shared" si="113"/>
        <v>0</v>
      </c>
      <c r="AA906" s="7">
        <f t="shared" si="114"/>
        <v>0</v>
      </c>
      <c r="AB906" s="7" t="b">
        <f t="shared" si="115"/>
        <v>1</v>
      </c>
      <c r="AC906" s="7" t="b">
        <f t="shared" si="116"/>
        <v>0</v>
      </c>
      <c r="AD906" s="7" t="b">
        <f t="shared" si="117"/>
        <v>1</v>
      </c>
      <c r="AE906" s="7" t="b">
        <f t="shared" si="118"/>
        <v>0</v>
      </c>
      <c r="AF906" s="7" t="b">
        <f t="shared" si="119"/>
        <v>0</v>
      </c>
      <c r="AH906" t="b">
        <f>AND(Table252102[[#This Row],[Developmental toxicity]:[Reproductive toxicity]])</f>
        <v>0</v>
      </c>
    </row>
    <row r="907" spans="1:34" x14ac:dyDescent="0.25">
      <c r="A907" s="3">
        <f t="shared" si="112"/>
        <v>906</v>
      </c>
      <c r="B907" s="4" t="s">
        <v>1440</v>
      </c>
      <c r="C907" s="3" t="s">
        <v>2607</v>
      </c>
      <c r="D907" s="3" t="s">
        <v>3563</v>
      </c>
      <c r="E907" s="12" t="s">
        <v>7880</v>
      </c>
      <c r="F907" t="s">
        <v>8719</v>
      </c>
      <c r="G907" t="s">
        <v>10338</v>
      </c>
      <c r="H907" t="s">
        <v>10339</v>
      </c>
      <c r="I907" t="s">
        <v>10340</v>
      </c>
      <c r="J907" s="5"/>
      <c r="K907" s="7" t="e">
        <v>#N/A</v>
      </c>
      <c r="L907" s="7" t="e">
        <v>#N/A</v>
      </c>
      <c r="M907" s="7" t="e">
        <v>#N/A</v>
      </c>
      <c r="N907" s="7" t="e">
        <v>#N/A</v>
      </c>
      <c r="O907" s="7" t="e">
        <v>#N/A</v>
      </c>
      <c r="P907" s="7" t="e">
        <v>#N/A</v>
      </c>
      <c r="Q907" s="7" t="e">
        <v>#N/A</v>
      </c>
      <c r="R907" s="7" t="e">
        <v>#N/A</v>
      </c>
      <c r="S907" s="7" t="e">
        <v>#N/A</v>
      </c>
      <c r="T907" s="7">
        <v>0</v>
      </c>
      <c r="U907" s="7" t="e">
        <v>#N/A</v>
      </c>
      <c r="V907" s="7" t="e">
        <v>#N/A</v>
      </c>
      <c r="W907" s="7" t="e">
        <v>#N/A</v>
      </c>
      <c r="X907" s="7" t="e">
        <v>#N/A</v>
      </c>
      <c r="Y907" s="7" t="e">
        <v>#N/A</v>
      </c>
      <c r="Z907" s="7">
        <f t="shared" si="113"/>
        <v>0</v>
      </c>
      <c r="AA907" s="7">
        <f t="shared" si="114"/>
        <v>0</v>
      </c>
      <c r="AB907" s="7" t="b">
        <f t="shared" si="115"/>
        <v>1</v>
      </c>
      <c r="AC907" s="7" t="b">
        <f t="shared" si="116"/>
        <v>0</v>
      </c>
      <c r="AD907" s="7" t="b">
        <f t="shared" si="117"/>
        <v>1</v>
      </c>
      <c r="AE907" s="7" t="b">
        <f t="shared" si="118"/>
        <v>0</v>
      </c>
      <c r="AF907" s="7" t="b">
        <f t="shared" si="119"/>
        <v>0</v>
      </c>
      <c r="AH907" t="b">
        <f>AND(Table252102[[#This Row],[Developmental toxicity]:[Reproductive toxicity]])</f>
        <v>0</v>
      </c>
    </row>
    <row r="908" spans="1:34" x14ac:dyDescent="0.25">
      <c r="A908" s="3">
        <f t="shared" si="112"/>
        <v>907</v>
      </c>
      <c r="B908" s="4"/>
      <c r="C908" s="3" t="s">
        <v>13308</v>
      </c>
      <c r="D908" s="3" t="s">
        <v>13307</v>
      </c>
      <c r="E908" s="29" t="s">
        <v>17631</v>
      </c>
      <c r="F908" s="3" t="s">
        <v>17632</v>
      </c>
      <c r="G908" s="3" t="s">
        <v>13309</v>
      </c>
      <c r="H908" s="3" t="s">
        <v>13309</v>
      </c>
      <c r="I908" s="3" t="s">
        <v>17633</v>
      </c>
      <c r="J908" s="5"/>
      <c r="K908" s="7" t="e">
        <v>#N/A</v>
      </c>
      <c r="L908" s="7" t="e">
        <v>#N/A</v>
      </c>
      <c r="M908" s="7" t="e">
        <v>#N/A</v>
      </c>
      <c r="N908" s="7" t="e">
        <v>#N/A</v>
      </c>
      <c r="O908" s="7" t="e">
        <v>#N/A</v>
      </c>
      <c r="P908" s="7" t="e">
        <v>#N/A</v>
      </c>
      <c r="Q908" s="7" t="e">
        <v>#N/A</v>
      </c>
      <c r="R908" s="7" t="e">
        <v>#N/A</v>
      </c>
      <c r="S908" s="7" t="e">
        <v>#N/A</v>
      </c>
      <c r="T908" s="7" t="e">
        <v>#N/A</v>
      </c>
      <c r="U908" s="7" t="e">
        <v>#N/A</v>
      </c>
      <c r="V908" s="7" t="e">
        <v>#N/A</v>
      </c>
      <c r="W908" s="7">
        <v>0</v>
      </c>
      <c r="X908" s="7" t="e">
        <v>#N/A</v>
      </c>
      <c r="Y908" s="7">
        <v>0</v>
      </c>
      <c r="Z908" s="7">
        <f t="shared" si="113"/>
        <v>0</v>
      </c>
      <c r="AA908" s="7">
        <f t="shared" si="114"/>
        <v>0</v>
      </c>
      <c r="AB908" s="7" t="b">
        <f t="shared" si="115"/>
        <v>1</v>
      </c>
      <c r="AC908" s="7" t="b">
        <f t="shared" si="116"/>
        <v>1</v>
      </c>
      <c r="AD908" s="7" t="b">
        <f t="shared" si="117"/>
        <v>0</v>
      </c>
      <c r="AE908" s="7" t="b">
        <f t="shared" si="118"/>
        <v>1</v>
      </c>
      <c r="AF908" s="7" t="b">
        <f t="shared" si="119"/>
        <v>0</v>
      </c>
      <c r="AH908" t="b">
        <f>AND(Table252102[[#This Row],[Developmental toxicity]:[Reproductive toxicity]])</f>
        <v>1</v>
      </c>
    </row>
    <row r="909" spans="1:34" x14ac:dyDescent="0.25">
      <c r="A909" s="3">
        <f t="shared" si="112"/>
        <v>908</v>
      </c>
      <c r="B909" s="4">
        <v>552</v>
      </c>
      <c r="C909" s="3" t="s">
        <v>1173</v>
      </c>
      <c r="D909" s="3" t="s">
        <v>5369</v>
      </c>
      <c r="E909" s="29" t="s">
        <v>4934</v>
      </c>
      <c r="F909" s="3" t="s">
        <v>5840</v>
      </c>
      <c r="G909" s="3" t="s">
        <v>1174</v>
      </c>
      <c r="H909" s="3" t="s">
        <v>6272</v>
      </c>
      <c r="I909" s="3" t="s">
        <v>6849</v>
      </c>
      <c r="J909" s="5" t="s">
        <v>1431</v>
      </c>
      <c r="K909" s="7" t="e">
        <v>#N/A</v>
      </c>
      <c r="L909" s="7">
        <v>1</v>
      </c>
      <c r="M909" s="7" t="e">
        <v>#N/A</v>
      </c>
      <c r="N909" s="7" t="e">
        <v>#N/A</v>
      </c>
      <c r="O909" s="7" t="e">
        <v>#N/A</v>
      </c>
      <c r="P909" s="7" t="e">
        <v>#N/A</v>
      </c>
      <c r="Q909" s="7" t="e">
        <v>#N/A</v>
      </c>
      <c r="R909" s="7" t="e">
        <v>#N/A</v>
      </c>
      <c r="S909" s="7" t="e">
        <v>#N/A</v>
      </c>
      <c r="T909" s="7" t="e">
        <v>#N/A</v>
      </c>
      <c r="U909" s="7" t="e">
        <v>#N/A</v>
      </c>
      <c r="V909" s="7" t="e">
        <v>#N/A</v>
      </c>
      <c r="W909" s="7" t="e">
        <v>#N/A</v>
      </c>
      <c r="X909" s="7" t="e">
        <v>#N/A</v>
      </c>
      <c r="Y909" s="7">
        <v>1</v>
      </c>
      <c r="Z909" s="7">
        <f t="shared" si="113"/>
        <v>1</v>
      </c>
      <c r="AA909" s="7">
        <f t="shared" si="114"/>
        <v>1</v>
      </c>
      <c r="AB909" s="7" t="b">
        <f t="shared" si="115"/>
        <v>1</v>
      </c>
      <c r="AC909" s="7" t="b">
        <f t="shared" si="116"/>
        <v>0</v>
      </c>
      <c r="AD909" s="7" t="b">
        <f t="shared" si="117"/>
        <v>0</v>
      </c>
      <c r="AE909" s="7" t="b">
        <f t="shared" si="118"/>
        <v>0</v>
      </c>
      <c r="AF909" s="7" t="b">
        <f t="shared" si="119"/>
        <v>0</v>
      </c>
      <c r="AH909" t="b">
        <f>AND(Table252102[[#This Row],[Developmental toxicity]:[Reproductive toxicity]])</f>
        <v>0</v>
      </c>
    </row>
    <row r="910" spans="1:34" x14ac:dyDescent="0.25">
      <c r="A910" s="3">
        <f t="shared" si="112"/>
        <v>909</v>
      </c>
      <c r="B910" s="4"/>
      <c r="C910" s="3" t="s">
        <v>10909</v>
      </c>
      <c r="D910" s="3" t="s">
        <v>10908</v>
      </c>
      <c r="E910" s="29" t="s">
        <v>13676</v>
      </c>
      <c r="F910" s="3" t="s">
        <v>13677</v>
      </c>
      <c r="G910" s="3" t="s">
        <v>13678</v>
      </c>
      <c r="H910" s="3" t="s">
        <v>13679</v>
      </c>
      <c r="I910" s="3" t="s">
        <v>13680</v>
      </c>
      <c r="J910" s="5"/>
      <c r="K910" s="7" t="e">
        <v>#N/A</v>
      </c>
      <c r="L910" s="7" t="e">
        <v>#N/A</v>
      </c>
      <c r="M910" s="7" t="e">
        <v>#N/A</v>
      </c>
      <c r="N910" s="7" t="e">
        <v>#N/A</v>
      </c>
      <c r="O910" s="7" t="e">
        <v>#N/A</v>
      </c>
      <c r="P910" s="7" t="e">
        <v>#N/A</v>
      </c>
      <c r="Q910" s="7" t="e">
        <v>#N/A</v>
      </c>
      <c r="R910" s="7" t="e">
        <v>#N/A</v>
      </c>
      <c r="S910" s="7" t="e">
        <v>#N/A</v>
      </c>
      <c r="T910" s="7" t="e">
        <v>#N/A</v>
      </c>
      <c r="U910" s="7" t="e">
        <v>#N/A</v>
      </c>
      <c r="V910" s="7" t="e">
        <v>#N/A</v>
      </c>
      <c r="W910" s="3">
        <v>1</v>
      </c>
      <c r="X910" s="3" t="e">
        <v>#N/A</v>
      </c>
      <c r="Y910" s="7" t="e">
        <v>#N/A</v>
      </c>
      <c r="Z910" s="7">
        <f t="shared" si="113"/>
        <v>1</v>
      </c>
      <c r="AA910" s="7">
        <f t="shared" si="114"/>
        <v>1</v>
      </c>
      <c r="AB910" s="7" t="b">
        <f t="shared" si="115"/>
        <v>0</v>
      </c>
      <c r="AC910" s="7" t="b">
        <f t="shared" si="116"/>
        <v>1</v>
      </c>
      <c r="AD910" s="7" t="b">
        <f t="shared" si="117"/>
        <v>0</v>
      </c>
      <c r="AE910" s="7" t="b">
        <f t="shared" si="118"/>
        <v>1</v>
      </c>
      <c r="AF910" s="7" t="b">
        <f t="shared" si="119"/>
        <v>0</v>
      </c>
      <c r="AH910" t="b">
        <f>AND(Table252102[[#This Row],[Developmental toxicity]:[Reproductive toxicity]])</f>
        <v>0</v>
      </c>
    </row>
    <row r="911" spans="1:34" x14ac:dyDescent="0.25">
      <c r="A911" s="3">
        <f t="shared" si="112"/>
        <v>910</v>
      </c>
      <c r="B911" s="4"/>
      <c r="C911" s="3" t="s">
        <v>10794</v>
      </c>
      <c r="D911" s="3" t="s">
        <v>10793</v>
      </c>
      <c r="E911" s="29" t="s">
        <v>13471</v>
      </c>
      <c r="F911" s="3" t="s">
        <v>13472</v>
      </c>
      <c r="G911" s="3" t="s">
        <v>13473</v>
      </c>
      <c r="H911" s="3" t="s">
        <v>13473</v>
      </c>
      <c r="I911" s="3" t="s">
        <v>13474</v>
      </c>
      <c r="J911" s="5"/>
      <c r="K911" s="7" t="e">
        <v>#N/A</v>
      </c>
      <c r="L911" s="7" t="e">
        <v>#N/A</v>
      </c>
      <c r="M911" s="7" t="e">
        <v>#N/A</v>
      </c>
      <c r="N911" s="7" t="e">
        <v>#N/A</v>
      </c>
      <c r="O911" s="7" t="e">
        <v>#N/A</v>
      </c>
      <c r="P911" s="7" t="e">
        <v>#N/A</v>
      </c>
      <c r="Q911" s="7" t="e">
        <v>#N/A</v>
      </c>
      <c r="R911" s="7" t="e">
        <v>#N/A</v>
      </c>
      <c r="S911" s="7" t="e">
        <v>#N/A</v>
      </c>
      <c r="T911" s="7" t="e">
        <v>#N/A</v>
      </c>
      <c r="U911" s="7" t="e">
        <v>#N/A</v>
      </c>
      <c r="V911" s="7" t="e">
        <v>#N/A</v>
      </c>
      <c r="W911" s="3">
        <v>1</v>
      </c>
      <c r="X911" s="3" t="e">
        <v>#N/A</v>
      </c>
      <c r="Y911" s="7" t="e">
        <v>#N/A</v>
      </c>
      <c r="Z911" s="7">
        <f t="shared" si="113"/>
        <v>1</v>
      </c>
      <c r="AA911" s="7">
        <f t="shared" si="114"/>
        <v>1</v>
      </c>
      <c r="AB911" s="7" t="b">
        <f t="shared" si="115"/>
        <v>0</v>
      </c>
      <c r="AC911" s="7" t="b">
        <f t="shared" si="116"/>
        <v>1</v>
      </c>
      <c r="AD911" s="7" t="b">
        <f t="shared" si="117"/>
        <v>0</v>
      </c>
      <c r="AE911" s="7" t="b">
        <f t="shared" si="118"/>
        <v>1</v>
      </c>
      <c r="AF911" s="7" t="b">
        <f t="shared" si="119"/>
        <v>0</v>
      </c>
      <c r="AH911" t="b">
        <f>AND(Table252102[[#This Row],[Developmental toxicity]:[Reproductive toxicity]])</f>
        <v>0</v>
      </c>
    </row>
    <row r="912" spans="1:34" x14ac:dyDescent="0.25">
      <c r="A912" s="3">
        <f t="shared" si="112"/>
        <v>911</v>
      </c>
      <c r="B912" s="4">
        <v>489</v>
      </c>
      <c r="C912" s="3" t="s">
        <v>1060</v>
      </c>
      <c r="D912" s="3" t="s">
        <v>5322</v>
      </c>
      <c r="E912" s="29" t="s">
        <v>4882</v>
      </c>
      <c r="F912" s="3" t="s">
        <v>5788</v>
      </c>
      <c r="G912" s="3" t="s">
        <v>1061</v>
      </c>
      <c r="H912" s="3" t="s">
        <v>6225</v>
      </c>
      <c r="I912" s="3" t="s">
        <v>6796</v>
      </c>
      <c r="J912" s="5" t="s">
        <v>1431</v>
      </c>
      <c r="K912" s="7" t="e">
        <v>#N/A</v>
      </c>
      <c r="L912" s="7">
        <v>1</v>
      </c>
      <c r="M912" s="7" t="e">
        <v>#N/A</v>
      </c>
      <c r="N912" s="7" t="e">
        <v>#N/A</v>
      </c>
      <c r="O912" s="7" t="e">
        <v>#N/A</v>
      </c>
      <c r="P912" s="7" t="e">
        <v>#N/A</v>
      </c>
      <c r="Q912" s="7" t="e">
        <v>#N/A</v>
      </c>
      <c r="R912" s="7" t="e">
        <v>#N/A</v>
      </c>
      <c r="S912" s="7" t="e">
        <v>#N/A</v>
      </c>
      <c r="T912" s="7" t="e">
        <v>#N/A</v>
      </c>
      <c r="U912" s="7" t="e">
        <v>#N/A</v>
      </c>
      <c r="V912" s="7" t="e">
        <v>#N/A</v>
      </c>
      <c r="W912" s="7">
        <v>1</v>
      </c>
      <c r="X912" s="7" t="e">
        <v>#N/A</v>
      </c>
      <c r="Y912" s="7">
        <v>1</v>
      </c>
      <c r="Z912" s="7">
        <f t="shared" si="113"/>
        <v>1</v>
      </c>
      <c r="AA912" s="7">
        <f t="shared" si="114"/>
        <v>1</v>
      </c>
      <c r="AB912" s="7" t="b">
        <f t="shared" si="115"/>
        <v>1</v>
      </c>
      <c r="AC912" s="7" t="b">
        <f t="shared" si="116"/>
        <v>1</v>
      </c>
      <c r="AD912" s="7" t="b">
        <f t="shared" si="117"/>
        <v>0</v>
      </c>
      <c r="AE912" s="7" t="b">
        <f t="shared" si="118"/>
        <v>1</v>
      </c>
      <c r="AF912" s="7" t="b">
        <f t="shared" si="119"/>
        <v>0</v>
      </c>
      <c r="AH912" t="b">
        <f>AND(Table252102[[#This Row],[Developmental toxicity]:[Reproductive toxicity]])</f>
        <v>1</v>
      </c>
    </row>
    <row r="913" spans="1:34" x14ac:dyDescent="0.25">
      <c r="A913" s="3">
        <f t="shared" si="112"/>
        <v>912</v>
      </c>
      <c r="B913" s="4"/>
      <c r="C913" s="3" t="s">
        <v>12417</v>
      </c>
      <c r="D913" s="3" t="s">
        <v>12416</v>
      </c>
      <c r="E913" s="29" t="s">
        <v>16295</v>
      </c>
      <c r="F913" s="3" t="s">
        <v>16296</v>
      </c>
      <c r="G913" s="3" t="s">
        <v>16297</v>
      </c>
      <c r="H913" s="3" t="s">
        <v>16297</v>
      </c>
      <c r="I913" s="3" t="s">
        <v>16298</v>
      </c>
      <c r="J913" s="5"/>
      <c r="K913" s="7" t="e">
        <v>#N/A</v>
      </c>
      <c r="L913" s="7" t="e">
        <v>#N/A</v>
      </c>
      <c r="M913" s="7" t="e">
        <v>#N/A</v>
      </c>
      <c r="N913" s="7" t="e">
        <v>#N/A</v>
      </c>
      <c r="O913" s="7" t="e">
        <v>#N/A</v>
      </c>
      <c r="P913" s="7" t="e">
        <v>#N/A</v>
      </c>
      <c r="Q913" s="7" t="e">
        <v>#N/A</v>
      </c>
      <c r="R913" s="7" t="e">
        <v>#N/A</v>
      </c>
      <c r="S913" s="7" t="e">
        <v>#N/A</v>
      </c>
      <c r="T913" s="7" t="e">
        <v>#N/A</v>
      </c>
      <c r="U913" s="7" t="e">
        <v>#N/A</v>
      </c>
      <c r="V913" s="7" t="e">
        <v>#N/A</v>
      </c>
      <c r="W913" s="7">
        <v>0</v>
      </c>
      <c r="X913" s="7" t="e">
        <v>#N/A</v>
      </c>
      <c r="Y913" s="7">
        <v>0</v>
      </c>
      <c r="Z913" s="7">
        <f t="shared" si="113"/>
        <v>0</v>
      </c>
      <c r="AA913" s="7">
        <f t="shared" si="114"/>
        <v>0</v>
      </c>
      <c r="AB913" s="7" t="b">
        <f t="shared" si="115"/>
        <v>1</v>
      </c>
      <c r="AC913" s="7" t="b">
        <f t="shared" si="116"/>
        <v>1</v>
      </c>
      <c r="AD913" s="7" t="b">
        <f t="shared" si="117"/>
        <v>0</v>
      </c>
      <c r="AE913" s="7" t="b">
        <f t="shared" si="118"/>
        <v>1</v>
      </c>
      <c r="AF913" s="7" t="b">
        <f t="shared" si="119"/>
        <v>0</v>
      </c>
      <c r="AH913" t="b">
        <f>AND(Table252102[[#This Row],[Developmental toxicity]:[Reproductive toxicity]])</f>
        <v>1</v>
      </c>
    </row>
    <row r="914" spans="1:34" x14ac:dyDescent="0.25">
      <c r="A914" s="3">
        <f t="shared" si="112"/>
        <v>913</v>
      </c>
      <c r="B914" s="4"/>
      <c r="C914" s="3" t="s">
        <v>12411</v>
      </c>
      <c r="D914" s="3" t="s">
        <v>12410</v>
      </c>
      <c r="E914" s="29" t="s">
        <v>16289</v>
      </c>
      <c r="F914" s="3" t="s">
        <v>16290</v>
      </c>
      <c r="G914" s="3" t="s">
        <v>12412</v>
      </c>
      <c r="H914" s="3" t="s">
        <v>12412</v>
      </c>
      <c r="I914" s="3" t="s">
        <v>16291</v>
      </c>
      <c r="J914" s="5"/>
      <c r="K914" s="7" t="e">
        <v>#N/A</v>
      </c>
      <c r="L914" s="7" t="e">
        <v>#N/A</v>
      </c>
      <c r="M914" s="7" t="e">
        <v>#N/A</v>
      </c>
      <c r="N914" s="7" t="e">
        <v>#N/A</v>
      </c>
      <c r="O914" s="7" t="e">
        <v>#N/A</v>
      </c>
      <c r="P914" s="7" t="e">
        <v>#N/A</v>
      </c>
      <c r="Q914" s="7" t="e">
        <v>#N/A</v>
      </c>
      <c r="R914" s="7" t="e">
        <v>#N/A</v>
      </c>
      <c r="S914" s="7" t="e">
        <v>#N/A</v>
      </c>
      <c r="T914" s="7" t="e">
        <v>#N/A</v>
      </c>
      <c r="U914" s="7" t="e">
        <v>#N/A</v>
      </c>
      <c r="V914" s="7" t="e">
        <v>#N/A</v>
      </c>
      <c r="W914" s="7">
        <v>0</v>
      </c>
      <c r="X914" s="7" t="e">
        <v>#N/A</v>
      </c>
      <c r="Y914" s="7">
        <v>0</v>
      </c>
      <c r="Z914" s="7">
        <f t="shared" si="113"/>
        <v>0</v>
      </c>
      <c r="AA914" s="7">
        <f t="shared" si="114"/>
        <v>0</v>
      </c>
      <c r="AB914" s="7" t="b">
        <f t="shared" si="115"/>
        <v>1</v>
      </c>
      <c r="AC914" s="7" t="b">
        <f t="shared" si="116"/>
        <v>1</v>
      </c>
      <c r="AD914" s="7" t="b">
        <f t="shared" si="117"/>
        <v>0</v>
      </c>
      <c r="AE914" s="7" t="b">
        <f t="shared" si="118"/>
        <v>1</v>
      </c>
      <c r="AF914" s="7" t="b">
        <f t="shared" si="119"/>
        <v>0</v>
      </c>
      <c r="AH914" t="b">
        <f>AND(Table252102[[#This Row],[Developmental toxicity]:[Reproductive toxicity]])</f>
        <v>1</v>
      </c>
    </row>
    <row r="915" spans="1:34" x14ac:dyDescent="0.25">
      <c r="A915" s="3">
        <f t="shared" si="112"/>
        <v>914</v>
      </c>
      <c r="B915" s="4">
        <v>487</v>
      </c>
      <c r="C915" s="3" t="s">
        <v>1056</v>
      </c>
      <c r="D915" s="3" t="s">
        <v>5321</v>
      </c>
      <c r="E915" s="29" t="s">
        <v>4880</v>
      </c>
      <c r="F915" s="3" t="s">
        <v>5786</v>
      </c>
      <c r="G915" s="3" t="s">
        <v>1057</v>
      </c>
      <c r="H915" s="3" t="s">
        <v>6223</v>
      </c>
      <c r="I915" s="3" t="s">
        <v>6794</v>
      </c>
      <c r="J915" s="5" t="s">
        <v>1431</v>
      </c>
      <c r="K915" s="7" t="e">
        <v>#N/A</v>
      </c>
      <c r="L915" s="7">
        <v>1</v>
      </c>
      <c r="M915" s="7" t="e">
        <v>#N/A</v>
      </c>
      <c r="N915" s="7" t="e">
        <v>#N/A</v>
      </c>
      <c r="O915" s="7" t="e">
        <v>#N/A</v>
      </c>
      <c r="P915" s="7" t="e">
        <v>#N/A</v>
      </c>
      <c r="Q915" s="7" t="e">
        <v>#N/A</v>
      </c>
      <c r="R915" s="7" t="e">
        <v>#N/A</v>
      </c>
      <c r="S915" s="7" t="e">
        <v>#N/A</v>
      </c>
      <c r="T915" s="7" t="e">
        <v>#N/A</v>
      </c>
      <c r="U915" s="7" t="e">
        <v>#N/A</v>
      </c>
      <c r="V915" s="7" t="e">
        <v>#N/A</v>
      </c>
      <c r="W915" s="7" t="e">
        <v>#N/A</v>
      </c>
      <c r="X915" s="7" t="e">
        <v>#N/A</v>
      </c>
      <c r="Y915" s="7">
        <v>0</v>
      </c>
      <c r="Z915" s="7">
        <f t="shared" si="113"/>
        <v>1</v>
      </c>
      <c r="AA915" s="7">
        <f t="shared" si="114"/>
        <v>0</v>
      </c>
      <c r="AB915" s="7" t="b">
        <f t="shared" si="115"/>
        <v>1</v>
      </c>
      <c r="AC915" s="7" t="b">
        <f t="shared" si="116"/>
        <v>0</v>
      </c>
      <c r="AD915" s="7" t="b">
        <f t="shared" si="117"/>
        <v>0</v>
      </c>
      <c r="AE915" s="7" t="b">
        <f t="shared" si="118"/>
        <v>0</v>
      </c>
      <c r="AF915" s="7" t="b">
        <f t="shared" si="119"/>
        <v>0</v>
      </c>
      <c r="AH915" t="b">
        <f>AND(Table252102[[#This Row],[Developmental toxicity]:[Reproductive toxicity]])</f>
        <v>0</v>
      </c>
    </row>
    <row r="916" spans="1:34" x14ac:dyDescent="0.25">
      <c r="A916" s="3">
        <f t="shared" si="112"/>
        <v>915</v>
      </c>
      <c r="B916" s="4"/>
      <c r="C916" s="3" t="s">
        <v>11335</v>
      </c>
      <c r="D916" s="3" t="s">
        <v>11334</v>
      </c>
      <c r="E916" s="29" t="s">
        <v>14483</v>
      </c>
      <c r="F916" s="3" t="s">
        <v>14484</v>
      </c>
      <c r="G916" s="3" t="s">
        <v>11336</v>
      </c>
      <c r="H916" s="3" t="s">
        <v>11336</v>
      </c>
      <c r="I916" s="3" t="s">
        <v>14485</v>
      </c>
      <c r="J916" s="5"/>
      <c r="K916" s="7" t="e">
        <v>#N/A</v>
      </c>
      <c r="L916" s="7" t="e">
        <v>#N/A</v>
      </c>
      <c r="M916" s="7" t="e">
        <v>#N/A</v>
      </c>
      <c r="N916" s="7" t="e">
        <v>#N/A</v>
      </c>
      <c r="O916" s="7" t="e">
        <v>#N/A</v>
      </c>
      <c r="P916" s="7" t="e">
        <v>#N/A</v>
      </c>
      <c r="Q916" s="7" t="e">
        <v>#N/A</v>
      </c>
      <c r="R916" s="7" t="e">
        <v>#N/A</v>
      </c>
      <c r="S916" s="7" t="e">
        <v>#N/A</v>
      </c>
      <c r="T916" s="7" t="e">
        <v>#N/A</v>
      </c>
      <c r="U916" s="7" t="e">
        <v>#N/A</v>
      </c>
      <c r="V916" s="7" t="e">
        <v>#N/A</v>
      </c>
      <c r="W916" s="3">
        <v>1</v>
      </c>
      <c r="X916" s="3" t="e">
        <v>#N/A</v>
      </c>
      <c r="Y916" s="7" t="e">
        <v>#N/A</v>
      </c>
      <c r="Z916" s="7">
        <f t="shared" si="113"/>
        <v>1</v>
      </c>
      <c r="AA916" s="7">
        <f t="shared" si="114"/>
        <v>1</v>
      </c>
      <c r="AB916" s="7" t="b">
        <f t="shared" si="115"/>
        <v>0</v>
      </c>
      <c r="AC916" s="7" t="b">
        <f t="shared" si="116"/>
        <v>1</v>
      </c>
      <c r="AD916" s="7" t="b">
        <f t="shared" si="117"/>
        <v>0</v>
      </c>
      <c r="AE916" s="7" t="b">
        <f t="shared" si="118"/>
        <v>1</v>
      </c>
      <c r="AF916" s="7" t="b">
        <f t="shared" si="119"/>
        <v>0</v>
      </c>
      <c r="AH916" t="b">
        <f>AND(Table252102[[#This Row],[Developmental toxicity]:[Reproductive toxicity]])</f>
        <v>0</v>
      </c>
    </row>
    <row r="917" spans="1:34" x14ac:dyDescent="0.25">
      <c r="A917" s="3">
        <f t="shared" si="112"/>
        <v>916</v>
      </c>
      <c r="B917" s="4"/>
      <c r="C917" s="3" t="s">
        <v>12990</v>
      </c>
      <c r="D917" s="3" t="s">
        <v>12989</v>
      </c>
      <c r="E917" s="29" t="s">
        <v>17166</v>
      </c>
      <c r="F917" s="3" t="s">
        <v>17167</v>
      </c>
      <c r="G917" s="3" t="s">
        <v>17168</v>
      </c>
      <c r="H917" s="3" t="s">
        <v>17168</v>
      </c>
      <c r="I917" s="3" t="s">
        <v>17169</v>
      </c>
      <c r="J917" s="5"/>
      <c r="K917" s="7" t="e">
        <v>#N/A</v>
      </c>
      <c r="L917" s="7" t="e">
        <v>#N/A</v>
      </c>
      <c r="M917" s="7" t="e">
        <v>#N/A</v>
      </c>
      <c r="N917" s="7" t="e">
        <v>#N/A</v>
      </c>
      <c r="O917" s="7" t="e">
        <v>#N/A</v>
      </c>
      <c r="P917" s="7" t="e">
        <v>#N/A</v>
      </c>
      <c r="Q917" s="7" t="e">
        <v>#N/A</v>
      </c>
      <c r="R917" s="7" t="e">
        <v>#N/A</v>
      </c>
      <c r="S917" s="7" t="e">
        <v>#N/A</v>
      </c>
      <c r="T917" s="7" t="e">
        <v>#N/A</v>
      </c>
      <c r="U917" s="7" t="e">
        <v>#N/A</v>
      </c>
      <c r="V917" s="7" t="e">
        <v>#N/A</v>
      </c>
      <c r="W917" s="3">
        <v>0</v>
      </c>
      <c r="X917" s="3" t="e">
        <v>#N/A</v>
      </c>
      <c r="Y917" s="7" t="e">
        <v>#N/A</v>
      </c>
      <c r="Z917" s="7">
        <f t="shared" si="113"/>
        <v>0</v>
      </c>
      <c r="AA917" s="7">
        <f t="shared" si="114"/>
        <v>0</v>
      </c>
      <c r="AB917" s="7" t="b">
        <f t="shared" si="115"/>
        <v>0</v>
      </c>
      <c r="AC917" s="7" t="b">
        <f t="shared" si="116"/>
        <v>1</v>
      </c>
      <c r="AD917" s="7" t="b">
        <f t="shared" si="117"/>
        <v>0</v>
      </c>
      <c r="AE917" s="7" t="b">
        <f t="shared" si="118"/>
        <v>1</v>
      </c>
      <c r="AF917" s="7" t="b">
        <f t="shared" si="119"/>
        <v>0</v>
      </c>
      <c r="AH917" t="b">
        <f>AND(Table252102[[#This Row],[Developmental toxicity]:[Reproductive toxicity]])</f>
        <v>0</v>
      </c>
    </row>
    <row r="918" spans="1:34" x14ac:dyDescent="0.25">
      <c r="A918" s="3">
        <f t="shared" si="112"/>
        <v>917</v>
      </c>
      <c r="B918" s="4"/>
      <c r="C918" s="3" t="s">
        <v>12414</v>
      </c>
      <c r="D918" s="3" t="s">
        <v>12413</v>
      </c>
      <c r="E918" s="29" t="s">
        <v>16292</v>
      </c>
      <c r="F918" s="3" t="s">
        <v>16293</v>
      </c>
      <c r="G918" s="3" t="s">
        <v>12415</v>
      </c>
      <c r="H918" s="3" t="s">
        <v>12415</v>
      </c>
      <c r="I918" s="3" t="s">
        <v>16294</v>
      </c>
      <c r="J918" s="5"/>
      <c r="K918" s="7" t="e">
        <v>#N/A</v>
      </c>
      <c r="L918" s="7" t="e">
        <v>#N/A</v>
      </c>
      <c r="M918" s="7" t="e">
        <v>#N/A</v>
      </c>
      <c r="N918" s="7" t="e">
        <v>#N/A</v>
      </c>
      <c r="O918" s="7" t="e">
        <v>#N/A</v>
      </c>
      <c r="P918" s="7" t="e">
        <v>#N/A</v>
      </c>
      <c r="Q918" s="7" t="e">
        <v>#N/A</v>
      </c>
      <c r="R918" s="7" t="e">
        <v>#N/A</v>
      </c>
      <c r="S918" s="7" t="e">
        <v>#N/A</v>
      </c>
      <c r="T918" s="7" t="e">
        <v>#N/A</v>
      </c>
      <c r="U918" s="7" t="e">
        <v>#N/A</v>
      </c>
      <c r="V918" s="7" t="e">
        <v>#N/A</v>
      </c>
      <c r="W918" s="3">
        <v>0</v>
      </c>
      <c r="X918" s="3" t="e">
        <v>#N/A</v>
      </c>
      <c r="Y918" s="7" t="e">
        <v>#N/A</v>
      </c>
      <c r="Z918" s="7">
        <f t="shared" si="113"/>
        <v>0</v>
      </c>
      <c r="AA918" s="7">
        <f t="shared" si="114"/>
        <v>0</v>
      </c>
      <c r="AB918" s="7" t="b">
        <f t="shared" si="115"/>
        <v>0</v>
      </c>
      <c r="AC918" s="7" t="b">
        <f t="shared" si="116"/>
        <v>1</v>
      </c>
      <c r="AD918" s="7" t="b">
        <f t="shared" si="117"/>
        <v>0</v>
      </c>
      <c r="AE918" s="7" t="b">
        <f t="shared" si="118"/>
        <v>1</v>
      </c>
      <c r="AF918" s="7" t="b">
        <f t="shared" si="119"/>
        <v>0</v>
      </c>
      <c r="AH918" t="b">
        <f>AND(Table252102[[#This Row],[Developmental toxicity]:[Reproductive toxicity]])</f>
        <v>0</v>
      </c>
    </row>
    <row r="919" spans="1:34" x14ac:dyDescent="0.25">
      <c r="A919" s="3">
        <f t="shared" si="112"/>
        <v>918</v>
      </c>
      <c r="B919" s="4"/>
      <c r="C919" t="s">
        <v>21212</v>
      </c>
      <c r="D919" s="3" t="s">
        <v>20816</v>
      </c>
      <c r="E919" s="94" t="s">
        <v>21014</v>
      </c>
      <c r="F919" t="s">
        <v>21698</v>
      </c>
      <c r="G919" t="s">
        <v>21699</v>
      </c>
      <c r="H919" t="s">
        <v>21699</v>
      </c>
      <c r="I919" t="s">
        <v>21700</v>
      </c>
      <c r="J919" s="5"/>
      <c r="K919" s="7" t="e">
        <v>#N/A</v>
      </c>
      <c r="L919" s="7" t="e">
        <v>#N/A</v>
      </c>
      <c r="M919" s="7" t="e">
        <v>#N/A</v>
      </c>
      <c r="N919" s="7" t="e">
        <v>#N/A</v>
      </c>
      <c r="O919" s="7" t="e">
        <v>#N/A</v>
      </c>
      <c r="P919" s="7" t="e">
        <v>#N/A</v>
      </c>
      <c r="Q919" s="7" t="e">
        <v>#N/A</v>
      </c>
      <c r="R919" s="7" t="e">
        <v>#N/A</v>
      </c>
      <c r="S919" s="7" t="e">
        <v>#N/A</v>
      </c>
      <c r="T919" s="7" t="e">
        <v>#N/A</v>
      </c>
      <c r="U919" s="7" t="e">
        <v>#N/A</v>
      </c>
      <c r="V919" s="7" t="e">
        <v>#N/A</v>
      </c>
      <c r="W919" s="7" t="e">
        <v>#N/A</v>
      </c>
      <c r="X919" s="7" t="e">
        <v>#N/A</v>
      </c>
      <c r="Y919" s="7">
        <v>0</v>
      </c>
      <c r="Z919" s="7">
        <f t="shared" si="113"/>
        <v>0</v>
      </c>
      <c r="AA919" s="7">
        <f t="shared" si="114"/>
        <v>0</v>
      </c>
      <c r="AB919" s="7" t="b">
        <f t="shared" si="115"/>
        <v>1</v>
      </c>
      <c r="AC919" s="7" t="b">
        <f t="shared" si="116"/>
        <v>0</v>
      </c>
      <c r="AD919" s="7" t="b">
        <f t="shared" si="117"/>
        <v>0</v>
      </c>
      <c r="AE919" s="7" t="b">
        <f t="shared" si="118"/>
        <v>0</v>
      </c>
      <c r="AF919" s="7" t="b">
        <f t="shared" si="119"/>
        <v>0</v>
      </c>
      <c r="AH919" t="b">
        <f>AND(Table252102[[#This Row],[Developmental toxicity]:[Reproductive toxicity]])</f>
        <v>0</v>
      </c>
    </row>
    <row r="920" spans="1:34" x14ac:dyDescent="0.25">
      <c r="A920" s="3">
        <f t="shared" si="112"/>
        <v>919</v>
      </c>
      <c r="B920" s="4"/>
      <c r="C920" s="3" t="s">
        <v>11186</v>
      </c>
      <c r="D920" s="3" t="s">
        <v>11185</v>
      </c>
      <c r="E920" s="29" t="s">
        <v>14204</v>
      </c>
      <c r="F920" s="3" t="s">
        <v>14205</v>
      </c>
      <c r="G920" s="3" t="s">
        <v>14206</v>
      </c>
      <c r="H920" s="3" t="s">
        <v>14207</v>
      </c>
      <c r="I920" s="3" t="s">
        <v>14208</v>
      </c>
      <c r="J920" s="5"/>
      <c r="K920" s="7" t="e">
        <v>#N/A</v>
      </c>
      <c r="L920" s="7" t="e">
        <v>#N/A</v>
      </c>
      <c r="M920" s="7" t="e">
        <v>#N/A</v>
      </c>
      <c r="N920" s="7" t="e">
        <v>#N/A</v>
      </c>
      <c r="O920" s="7" t="e">
        <v>#N/A</v>
      </c>
      <c r="P920" s="7" t="e">
        <v>#N/A</v>
      </c>
      <c r="Q920" s="7" t="e">
        <v>#N/A</v>
      </c>
      <c r="R920" s="7" t="e">
        <v>#N/A</v>
      </c>
      <c r="S920" s="7" t="e">
        <v>#N/A</v>
      </c>
      <c r="T920" s="7" t="e">
        <v>#N/A</v>
      </c>
      <c r="U920" s="7" t="e">
        <v>#N/A</v>
      </c>
      <c r="V920" s="7" t="e">
        <v>#N/A</v>
      </c>
      <c r="W920" s="3">
        <v>1</v>
      </c>
      <c r="X920" s="3" t="e">
        <v>#N/A</v>
      </c>
      <c r="Y920" s="7" t="e">
        <v>#N/A</v>
      </c>
      <c r="Z920" s="7">
        <f t="shared" si="113"/>
        <v>1</v>
      </c>
      <c r="AA920" s="7">
        <f t="shared" si="114"/>
        <v>1</v>
      </c>
      <c r="AB920" s="7" t="b">
        <f t="shared" si="115"/>
        <v>0</v>
      </c>
      <c r="AC920" s="7" t="b">
        <f t="shared" si="116"/>
        <v>1</v>
      </c>
      <c r="AD920" s="7" t="b">
        <f t="shared" si="117"/>
        <v>0</v>
      </c>
      <c r="AE920" s="7" t="b">
        <f t="shared" si="118"/>
        <v>1</v>
      </c>
      <c r="AF920" s="7" t="b">
        <f t="shared" si="119"/>
        <v>0</v>
      </c>
      <c r="AH920" t="b">
        <f>AND(Table252102[[#This Row],[Developmental toxicity]:[Reproductive toxicity]])</f>
        <v>0</v>
      </c>
    </row>
    <row r="921" spans="1:34" x14ac:dyDescent="0.25">
      <c r="A921" s="3">
        <f t="shared" si="112"/>
        <v>920</v>
      </c>
      <c r="B921" s="4">
        <v>643</v>
      </c>
      <c r="C921" s="3" t="s">
        <v>1302</v>
      </c>
      <c r="D921" s="3" t="s">
        <v>5423</v>
      </c>
      <c r="E921" s="29" t="s">
        <v>4994</v>
      </c>
      <c r="F921" s="3" t="s">
        <v>5900</v>
      </c>
      <c r="G921" s="3" t="s">
        <v>1303</v>
      </c>
      <c r="H921" s="3" t="s">
        <v>6932</v>
      </c>
      <c r="I921" s="3" t="s">
        <v>6933</v>
      </c>
      <c r="J921" s="5" t="s">
        <v>1431</v>
      </c>
      <c r="K921" s="7" t="e">
        <v>#N/A</v>
      </c>
      <c r="L921" s="7">
        <v>1</v>
      </c>
      <c r="M921" s="7" t="e">
        <v>#N/A</v>
      </c>
      <c r="N921" s="7" t="e">
        <v>#N/A</v>
      </c>
      <c r="O921" s="7" t="e">
        <v>#N/A</v>
      </c>
      <c r="P921" s="7" t="e">
        <v>#N/A</v>
      </c>
      <c r="Q921" s="7" t="e">
        <v>#N/A</v>
      </c>
      <c r="R921" s="7" t="e">
        <v>#N/A</v>
      </c>
      <c r="S921" s="7" t="e">
        <v>#N/A</v>
      </c>
      <c r="T921" s="7" t="e">
        <v>#N/A</v>
      </c>
      <c r="U921" s="7" t="e">
        <v>#N/A</v>
      </c>
      <c r="V921" s="7" t="e">
        <v>#N/A</v>
      </c>
      <c r="W921" s="7" t="e">
        <v>#N/A</v>
      </c>
      <c r="X921" s="7" t="e">
        <v>#N/A</v>
      </c>
      <c r="Y921" s="7">
        <v>1</v>
      </c>
      <c r="Z921" s="7">
        <f t="shared" si="113"/>
        <v>1</v>
      </c>
      <c r="AA921" s="7">
        <f t="shared" si="114"/>
        <v>1</v>
      </c>
      <c r="AB921" s="7" t="b">
        <f t="shared" si="115"/>
        <v>1</v>
      </c>
      <c r="AC921" s="7" t="b">
        <f t="shared" si="116"/>
        <v>0</v>
      </c>
      <c r="AD921" s="7" t="b">
        <f t="shared" si="117"/>
        <v>0</v>
      </c>
      <c r="AE921" s="7" t="b">
        <f t="shared" si="118"/>
        <v>0</v>
      </c>
      <c r="AF921" s="7" t="b">
        <f t="shared" si="119"/>
        <v>0</v>
      </c>
      <c r="AH921" t="b">
        <f>AND(Table252102[[#This Row],[Developmental toxicity]:[Reproductive toxicity]])</f>
        <v>0</v>
      </c>
    </row>
    <row r="922" spans="1:34" x14ac:dyDescent="0.25">
      <c r="A922" s="3">
        <f t="shared" si="112"/>
        <v>921</v>
      </c>
      <c r="B922" s="4"/>
      <c r="C922" s="3" t="s">
        <v>11865</v>
      </c>
      <c r="D922" s="3" t="s">
        <v>11864</v>
      </c>
      <c r="E922" s="29" t="s">
        <v>15453</v>
      </c>
      <c r="F922" s="3" t="s">
        <v>15454</v>
      </c>
      <c r="G922" s="3" t="s">
        <v>11866</v>
      </c>
      <c r="H922" s="3" t="s">
        <v>11866</v>
      </c>
      <c r="I922" s="3" t="s">
        <v>15455</v>
      </c>
      <c r="J922" s="5"/>
      <c r="K922" s="7" t="e">
        <v>#N/A</v>
      </c>
      <c r="L922" s="7" t="e">
        <v>#N/A</v>
      </c>
      <c r="M922" s="7" t="e">
        <v>#N/A</v>
      </c>
      <c r="N922" s="7" t="e">
        <v>#N/A</v>
      </c>
      <c r="O922" s="7" t="e">
        <v>#N/A</v>
      </c>
      <c r="P922" s="7" t="e">
        <v>#N/A</v>
      </c>
      <c r="Q922" s="7" t="e">
        <v>#N/A</v>
      </c>
      <c r="R922" s="7" t="e">
        <v>#N/A</v>
      </c>
      <c r="S922" s="7" t="e">
        <v>#N/A</v>
      </c>
      <c r="T922" s="7" t="e">
        <v>#N/A</v>
      </c>
      <c r="U922" s="7" t="e">
        <v>#N/A</v>
      </c>
      <c r="V922" s="7" t="e">
        <v>#N/A</v>
      </c>
      <c r="W922" s="3">
        <v>0</v>
      </c>
      <c r="X922" s="3" t="e">
        <v>#N/A</v>
      </c>
      <c r="Y922" s="7" t="e">
        <v>#N/A</v>
      </c>
      <c r="Z922" s="7">
        <f t="shared" si="113"/>
        <v>0</v>
      </c>
      <c r="AA922" s="7">
        <f t="shared" si="114"/>
        <v>0</v>
      </c>
      <c r="AB922" s="7" t="b">
        <f t="shared" si="115"/>
        <v>0</v>
      </c>
      <c r="AC922" s="7" t="b">
        <f t="shared" si="116"/>
        <v>1</v>
      </c>
      <c r="AD922" s="7" t="b">
        <f t="shared" si="117"/>
        <v>0</v>
      </c>
      <c r="AE922" s="7" t="b">
        <f t="shared" si="118"/>
        <v>1</v>
      </c>
      <c r="AF922" s="7" t="b">
        <f t="shared" si="119"/>
        <v>0</v>
      </c>
      <c r="AH922" t="b">
        <f>AND(Table252102[[#This Row],[Developmental toxicity]:[Reproductive toxicity]])</f>
        <v>0</v>
      </c>
    </row>
    <row r="923" spans="1:34" x14ac:dyDescent="0.25">
      <c r="A923" s="3">
        <f t="shared" si="112"/>
        <v>922</v>
      </c>
      <c r="B923" s="4" t="s">
        <v>1440</v>
      </c>
      <c r="C923" s="3" t="s">
        <v>2129</v>
      </c>
      <c r="D923" s="3" t="s">
        <v>3021</v>
      </c>
      <c r="E923" s="12" t="s">
        <v>7410</v>
      </c>
      <c r="F923" t="s">
        <v>8258</v>
      </c>
      <c r="G923" t="s">
        <v>9306</v>
      </c>
      <c r="H923" t="s">
        <v>9306</v>
      </c>
      <c r="I923" t="s">
        <v>9307</v>
      </c>
      <c r="J923" s="5"/>
      <c r="K923" s="7" t="e">
        <v>#N/A</v>
      </c>
      <c r="L923" s="7" t="e">
        <v>#N/A</v>
      </c>
      <c r="M923" s="7" t="e">
        <v>#N/A</v>
      </c>
      <c r="N923" s="7" t="e">
        <v>#N/A</v>
      </c>
      <c r="O923" s="7" t="e">
        <v>#N/A</v>
      </c>
      <c r="P923" s="7" t="e">
        <v>#N/A</v>
      </c>
      <c r="Q923" s="7" t="e">
        <v>#N/A</v>
      </c>
      <c r="R923" s="7" t="e">
        <v>#N/A</v>
      </c>
      <c r="S923" s="7" t="e">
        <v>#N/A</v>
      </c>
      <c r="T923" s="7">
        <v>0</v>
      </c>
      <c r="U923" s="7" t="e">
        <v>#N/A</v>
      </c>
      <c r="V923" s="7" t="e">
        <v>#N/A</v>
      </c>
      <c r="W923" s="7" t="e">
        <v>#N/A</v>
      </c>
      <c r="X923" s="7" t="e">
        <v>#N/A</v>
      </c>
      <c r="Y923" s="7" t="e">
        <v>#N/A</v>
      </c>
      <c r="Z923" s="7">
        <f t="shared" si="113"/>
        <v>0</v>
      </c>
      <c r="AA923" s="7">
        <f t="shared" si="114"/>
        <v>0</v>
      </c>
      <c r="AB923" s="7" t="b">
        <f t="shared" si="115"/>
        <v>1</v>
      </c>
      <c r="AC923" s="7" t="b">
        <f t="shared" si="116"/>
        <v>0</v>
      </c>
      <c r="AD923" s="7" t="b">
        <f t="shared" si="117"/>
        <v>1</v>
      </c>
      <c r="AE923" s="7" t="b">
        <f t="shared" si="118"/>
        <v>0</v>
      </c>
      <c r="AF923" s="7" t="b">
        <f t="shared" si="119"/>
        <v>0</v>
      </c>
      <c r="AH923" t="b">
        <f>AND(Table252102[[#This Row],[Developmental toxicity]:[Reproductive toxicity]])</f>
        <v>0</v>
      </c>
    </row>
    <row r="924" spans="1:34" x14ac:dyDescent="0.25">
      <c r="A924" s="3">
        <f t="shared" si="112"/>
        <v>923</v>
      </c>
      <c r="B924" s="4">
        <v>13855</v>
      </c>
      <c r="C924" s="3" t="s">
        <v>550</v>
      </c>
      <c r="D924" s="3" t="s">
        <v>221</v>
      </c>
      <c r="E924" s="29" t="s">
        <v>4050</v>
      </c>
      <c r="F924" s="3" t="s">
        <v>1704</v>
      </c>
      <c r="G924" s="3" t="s">
        <v>222</v>
      </c>
      <c r="H924" s="3" t="s">
        <v>1703</v>
      </c>
      <c r="I924" s="3" t="s">
        <v>4412</v>
      </c>
      <c r="J924" s="5" t="s">
        <v>20</v>
      </c>
      <c r="K924" s="7" t="e">
        <v>#N/A</v>
      </c>
      <c r="L924" s="7">
        <v>1</v>
      </c>
      <c r="M924" s="7" t="e">
        <v>#N/A</v>
      </c>
      <c r="N924" s="7" t="e">
        <v>#N/A</v>
      </c>
      <c r="O924" s="7" t="e">
        <v>#N/A</v>
      </c>
      <c r="P924" s="7">
        <v>0</v>
      </c>
      <c r="Q924" s="7" t="e">
        <v>#N/A</v>
      </c>
      <c r="R924" s="7" t="e">
        <v>#N/A</v>
      </c>
      <c r="S924" s="7" t="e">
        <v>#N/A</v>
      </c>
      <c r="T924" s="7">
        <v>1</v>
      </c>
      <c r="U924" s="7" t="e">
        <v>#N/A</v>
      </c>
      <c r="V924" s="7">
        <v>1</v>
      </c>
      <c r="W924" s="7">
        <v>1</v>
      </c>
      <c r="X924" s="7" t="e">
        <v>#N/A</v>
      </c>
      <c r="Y924" s="7">
        <v>1</v>
      </c>
      <c r="Z924" s="7">
        <f t="shared" si="113"/>
        <v>1</v>
      </c>
      <c r="AA924" s="7">
        <f t="shared" si="114"/>
        <v>1</v>
      </c>
      <c r="AB924" s="7" t="b">
        <f t="shared" si="115"/>
        <v>1</v>
      </c>
      <c r="AC924" s="7" t="b">
        <f t="shared" si="116"/>
        <v>1</v>
      </c>
      <c r="AD924" s="7" t="b">
        <f t="shared" si="117"/>
        <v>1</v>
      </c>
      <c r="AE924" s="7" t="b">
        <f t="shared" si="118"/>
        <v>1</v>
      </c>
      <c r="AF924" s="7" t="b">
        <f t="shared" si="119"/>
        <v>1</v>
      </c>
      <c r="AH924" t="b">
        <f>AND(Table252102[[#This Row],[Developmental toxicity]:[Reproductive toxicity]])</f>
        <v>1</v>
      </c>
    </row>
    <row r="925" spans="1:34" x14ac:dyDescent="0.25">
      <c r="A925" s="3">
        <f t="shared" si="112"/>
        <v>924</v>
      </c>
      <c r="B925" s="4">
        <v>155</v>
      </c>
      <c r="C925" s="3" t="s">
        <v>561</v>
      </c>
      <c r="D925" s="3" t="s">
        <v>5143</v>
      </c>
      <c r="E925" s="29" t="s">
        <v>4656</v>
      </c>
      <c r="F925" s="3" t="s">
        <v>5577</v>
      </c>
      <c r="G925" s="3" t="s">
        <v>562</v>
      </c>
      <c r="H925" s="3" t="s">
        <v>6067</v>
      </c>
      <c r="I925" s="3" t="s">
        <v>6480</v>
      </c>
      <c r="J925" s="5" t="s">
        <v>1436</v>
      </c>
      <c r="K925" s="7" t="e">
        <v>#N/A</v>
      </c>
      <c r="L925" s="7">
        <v>1</v>
      </c>
      <c r="M925" s="7" t="e">
        <v>#N/A</v>
      </c>
      <c r="N925" s="7" t="e">
        <v>#N/A</v>
      </c>
      <c r="O925" s="7" t="e">
        <v>#N/A</v>
      </c>
      <c r="P925" s="7" t="e">
        <v>#N/A</v>
      </c>
      <c r="Q925" s="7" t="e">
        <v>#N/A</v>
      </c>
      <c r="R925" s="7" t="e">
        <v>#N/A</v>
      </c>
      <c r="S925" s="7" t="e">
        <v>#N/A</v>
      </c>
      <c r="T925" s="7" t="e">
        <v>#N/A</v>
      </c>
      <c r="U925" s="7" t="e">
        <v>#N/A</v>
      </c>
      <c r="V925" s="7" t="e">
        <v>#N/A</v>
      </c>
      <c r="W925" s="7" t="e">
        <v>#N/A</v>
      </c>
      <c r="X925" s="7" t="e">
        <v>#N/A</v>
      </c>
      <c r="Y925" s="7">
        <v>1</v>
      </c>
      <c r="Z925" s="7">
        <f t="shared" si="113"/>
        <v>1</v>
      </c>
      <c r="AA925" s="7">
        <f t="shared" si="114"/>
        <v>1</v>
      </c>
      <c r="AB925" s="7" t="b">
        <f t="shared" si="115"/>
        <v>1</v>
      </c>
      <c r="AC925" s="7" t="b">
        <f t="shared" si="116"/>
        <v>0</v>
      </c>
      <c r="AD925" s="7" t="b">
        <f t="shared" si="117"/>
        <v>0</v>
      </c>
      <c r="AE925" s="7" t="b">
        <f t="shared" si="118"/>
        <v>0</v>
      </c>
      <c r="AF925" s="7" t="b">
        <f t="shared" si="119"/>
        <v>0</v>
      </c>
      <c r="AH925" t="b">
        <f>AND(Table252102[[#This Row],[Developmental toxicity]:[Reproductive toxicity]])</f>
        <v>0</v>
      </c>
    </row>
    <row r="926" spans="1:34" x14ac:dyDescent="0.25">
      <c r="A926" s="3">
        <f t="shared" si="112"/>
        <v>925</v>
      </c>
      <c r="B926" s="4">
        <v>150</v>
      </c>
      <c r="C926" s="3" t="s">
        <v>553</v>
      </c>
      <c r="D926" s="3" t="s">
        <v>5141</v>
      </c>
      <c r="E926" s="29" t="s">
        <v>4653</v>
      </c>
      <c r="F926" s="3" t="s">
        <v>5574</v>
      </c>
      <c r="G926" s="3" t="s">
        <v>554</v>
      </c>
      <c r="H926" s="3" t="s">
        <v>6064</v>
      </c>
      <c r="I926" s="3" t="s">
        <v>6477</v>
      </c>
      <c r="J926" s="5" t="s">
        <v>1431</v>
      </c>
      <c r="K926" s="7" t="e">
        <v>#N/A</v>
      </c>
      <c r="L926" s="7">
        <v>1</v>
      </c>
      <c r="M926" s="7" t="e">
        <v>#N/A</v>
      </c>
      <c r="N926" s="7" t="e">
        <v>#N/A</v>
      </c>
      <c r="O926" s="7" t="e">
        <v>#N/A</v>
      </c>
      <c r="P926" s="7" t="e">
        <v>#N/A</v>
      </c>
      <c r="Q926" s="7" t="e">
        <v>#N/A</v>
      </c>
      <c r="R926" s="7" t="e">
        <v>#N/A</v>
      </c>
      <c r="S926" s="7" t="e">
        <v>#N/A</v>
      </c>
      <c r="T926" s="7" t="e">
        <v>#N/A</v>
      </c>
      <c r="U926" s="7" t="e">
        <v>#N/A</v>
      </c>
      <c r="V926" s="7" t="e">
        <v>#N/A</v>
      </c>
      <c r="W926" s="7" t="e">
        <v>#N/A</v>
      </c>
      <c r="X926" s="7" t="e">
        <v>#N/A</v>
      </c>
      <c r="Y926" s="7">
        <v>1</v>
      </c>
      <c r="Z926" s="7">
        <f t="shared" si="113"/>
        <v>1</v>
      </c>
      <c r="AA926" s="7">
        <f t="shared" si="114"/>
        <v>1</v>
      </c>
      <c r="AB926" s="7" t="b">
        <f t="shared" si="115"/>
        <v>1</v>
      </c>
      <c r="AC926" s="7" t="b">
        <f t="shared" si="116"/>
        <v>0</v>
      </c>
      <c r="AD926" s="7" t="b">
        <f t="shared" si="117"/>
        <v>0</v>
      </c>
      <c r="AE926" s="7" t="b">
        <f t="shared" si="118"/>
        <v>0</v>
      </c>
      <c r="AF926" s="7" t="b">
        <f t="shared" si="119"/>
        <v>0</v>
      </c>
      <c r="AH926" t="b">
        <f>AND(Table252102[[#This Row],[Developmental toxicity]:[Reproductive toxicity]])</f>
        <v>0</v>
      </c>
    </row>
    <row r="927" spans="1:34" x14ac:dyDescent="0.25">
      <c r="A927" s="3">
        <f t="shared" si="112"/>
        <v>926</v>
      </c>
      <c r="B927" s="4">
        <v>149</v>
      </c>
      <c r="C927" s="3" t="s">
        <v>551</v>
      </c>
      <c r="D927" s="3" t="s">
        <v>5140</v>
      </c>
      <c r="E927" s="29" t="s">
        <v>4652</v>
      </c>
      <c r="F927" s="3" t="s">
        <v>5573</v>
      </c>
      <c r="G927" s="3" t="s">
        <v>552</v>
      </c>
      <c r="H927" s="3" t="s">
        <v>6063</v>
      </c>
      <c r="I927" s="3" t="s">
        <v>6476</v>
      </c>
      <c r="J927" s="5" t="s">
        <v>1430</v>
      </c>
      <c r="K927" s="7" t="e">
        <v>#N/A</v>
      </c>
      <c r="L927" s="7">
        <v>1</v>
      </c>
      <c r="M927" s="7" t="e">
        <v>#N/A</v>
      </c>
      <c r="N927" s="7" t="e">
        <v>#N/A</v>
      </c>
      <c r="O927" s="7" t="e">
        <v>#N/A</v>
      </c>
      <c r="P927" s="7" t="e">
        <v>#N/A</v>
      </c>
      <c r="Q927" s="7" t="e">
        <v>#N/A</v>
      </c>
      <c r="R927" s="7" t="e">
        <v>#N/A</v>
      </c>
      <c r="S927" s="7" t="e">
        <v>#N/A</v>
      </c>
      <c r="T927" s="7" t="e">
        <v>#N/A</v>
      </c>
      <c r="U927" s="7" t="e">
        <v>#N/A</v>
      </c>
      <c r="V927" s="7" t="e">
        <v>#N/A</v>
      </c>
      <c r="W927" s="7" t="e">
        <v>#N/A</v>
      </c>
      <c r="X927" s="7" t="e">
        <v>#N/A</v>
      </c>
      <c r="Y927" s="7">
        <v>1</v>
      </c>
      <c r="Z927" s="7">
        <f t="shared" si="113"/>
        <v>1</v>
      </c>
      <c r="AA927" s="7">
        <f t="shared" si="114"/>
        <v>1</v>
      </c>
      <c r="AB927" s="7" t="b">
        <f t="shared" si="115"/>
        <v>1</v>
      </c>
      <c r="AC927" s="7" t="b">
        <f t="shared" si="116"/>
        <v>0</v>
      </c>
      <c r="AD927" s="7" t="b">
        <f t="shared" si="117"/>
        <v>0</v>
      </c>
      <c r="AE927" s="7" t="b">
        <f t="shared" si="118"/>
        <v>0</v>
      </c>
      <c r="AF927" s="7" t="b">
        <f t="shared" si="119"/>
        <v>0</v>
      </c>
      <c r="AH927" t="b">
        <f>AND(Table252102[[#This Row],[Developmental toxicity]:[Reproductive toxicity]])</f>
        <v>0</v>
      </c>
    </row>
    <row r="928" spans="1:34" x14ac:dyDescent="0.25">
      <c r="A928" s="3">
        <f t="shared" si="112"/>
        <v>927</v>
      </c>
      <c r="B928" s="4"/>
      <c r="C928" s="3" t="s">
        <v>11096</v>
      </c>
      <c r="D928" s="3" t="s">
        <v>11095</v>
      </c>
      <c r="E928" s="29" t="s">
        <v>14019</v>
      </c>
      <c r="F928" s="3" t="s">
        <v>14020</v>
      </c>
      <c r="G928" s="3" t="s">
        <v>14021</v>
      </c>
      <c r="H928" s="3" t="s">
        <v>14021</v>
      </c>
      <c r="I928" s="3" t="s">
        <v>14022</v>
      </c>
      <c r="J928" s="5"/>
      <c r="K928" s="7" t="e">
        <v>#N/A</v>
      </c>
      <c r="L928" s="7" t="e">
        <v>#N/A</v>
      </c>
      <c r="M928" s="7" t="e">
        <v>#N/A</v>
      </c>
      <c r="N928" s="7" t="e">
        <v>#N/A</v>
      </c>
      <c r="O928" s="7" t="e">
        <v>#N/A</v>
      </c>
      <c r="P928" s="7" t="e">
        <v>#N/A</v>
      </c>
      <c r="Q928" s="7" t="e">
        <v>#N/A</v>
      </c>
      <c r="R928" s="7" t="e">
        <v>#N/A</v>
      </c>
      <c r="S928" s="7" t="e">
        <v>#N/A</v>
      </c>
      <c r="T928" s="7" t="e">
        <v>#N/A</v>
      </c>
      <c r="U928" s="7" t="e">
        <v>#N/A</v>
      </c>
      <c r="V928" s="7" t="e">
        <v>#N/A</v>
      </c>
      <c r="W928" s="3">
        <v>1</v>
      </c>
      <c r="X928" s="3" t="e">
        <v>#N/A</v>
      </c>
      <c r="Y928" s="7" t="e">
        <v>#N/A</v>
      </c>
      <c r="Z928" s="7">
        <f t="shared" si="113"/>
        <v>1</v>
      </c>
      <c r="AA928" s="7">
        <f t="shared" si="114"/>
        <v>1</v>
      </c>
      <c r="AB928" s="7" t="b">
        <f t="shared" si="115"/>
        <v>0</v>
      </c>
      <c r="AC928" s="7" t="b">
        <f t="shared" si="116"/>
        <v>1</v>
      </c>
      <c r="AD928" s="7" t="b">
        <f t="shared" si="117"/>
        <v>0</v>
      </c>
      <c r="AE928" s="7" t="b">
        <f t="shared" si="118"/>
        <v>1</v>
      </c>
      <c r="AF928" s="7" t="b">
        <f t="shared" si="119"/>
        <v>0</v>
      </c>
      <c r="AH928" t="b">
        <f>AND(Table252102[[#This Row],[Developmental toxicity]:[Reproductive toxicity]])</f>
        <v>0</v>
      </c>
    </row>
    <row r="929" spans="1:34" x14ac:dyDescent="0.25">
      <c r="A929" s="3">
        <f t="shared" si="112"/>
        <v>928</v>
      </c>
      <c r="B929" s="4">
        <v>13856</v>
      </c>
      <c r="C929" s="3" t="s">
        <v>559</v>
      </c>
      <c r="D929" s="3" t="s">
        <v>223</v>
      </c>
      <c r="E929" s="29" t="s">
        <v>4051</v>
      </c>
      <c r="F929" s="3" t="s">
        <v>3884</v>
      </c>
      <c r="G929" s="3" t="s">
        <v>224</v>
      </c>
      <c r="H929" s="3" t="s">
        <v>4413</v>
      </c>
      <c r="I929" s="3" t="s">
        <v>4414</v>
      </c>
      <c r="J929" s="5" t="s">
        <v>20</v>
      </c>
      <c r="K929" s="7" t="e">
        <v>#N/A</v>
      </c>
      <c r="L929" s="7">
        <v>1</v>
      </c>
      <c r="M929" s="7" t="e">
        <v>#N/A</v>
      </c>
      <c r="N929" s="7" t="e">
        <v>#N/A</v>
      </c>
      <c r="O929" s="7" t="e">
        <v>#N/A</v>
      </c>
      <c r="P929" s="7" t="e">
        <v>#N/A</v>
      </c>
      <c r="Q929" s="7" t="e">
        <v>#N/A</v>
      </c>
      <c r="R929" s="7" t="e">
        <v>#N/A</v>
      </c>
      <c r="S929" s="7" t="e">
        <v>#N/A</v>
      </c>
      <c r="T929" s="7" t="e">
        <v>#N/A</v>
      </c>
      <c r="U929" s="7" t="e">
        <v>#N/A</v>
      </c>
      <c r="V929" s="7" t="e">
        <v>#N/A</v>
      </c>
      <c r="W929" s="7" t="e">
        <v>#N/A</v>
      </c>
      <c r="X929" s="7">
        <v>1</v>
      </c>
      <c r="Y929" s="7">
        <v>0</v>
      </c>
      <c r="Z929" s="7">
        <f t="shared" si="113"/>
        <v>1</v>
      </c>
      <c r="AA929" s="7">
        <f t="shared" si="114"/>
        <v>1</v>
      </c>
      <c r="AB929" s="7" t="b">
        <f t="shared" si="115"/>
        <v>1</v>
      </c>
      <c r="AC929" s="7" t="b">
        <f t="shared" si="116"/>
        <v>0</v>
      </c>
      <c r="AD929" s="7" t="b">
        <f t="shared" si="117"/>
        <v>0</v>
      </c>
      <c r="AE929" s="7" t="b">
        <f t="shared" si="118"/>
        <v>0</v>
      </c>
      <c r="AF929" s="7" t="b">
        <f t="shared" si="119"/>
        <v>0</v>
      </c>
      <c r="AH929" t="b">
        <f>AND(Table252102[[#This Row],[Developmental toxicity]:[Reproductive toxicity]])</f>
        <v>0</v>
      </c>
    </row>
    <row r="930" spans="1:34" x14ac:dyDescent="0.25">
      <c r="A930" s="3">
        <f t="shared" si="112"/>
        <v>929</v>
      </c>
      <c r="B930" s="4">
        <v>147</v>
      </c>
      <c r="C930" s="3" t="s">
        <v>548</v>
      </c>
      <c r="D930" s="3" t="s">
        <v>3700</v>
      </c>
      <c r="E930" s="29" t="s">
        <v>4651</v>
      </c>
      <c r="F930" s="3" t="s">
        <v>5572</v>
      </c>
      <c r="G930" s="3" t="s">
        <v>549</v>
      </c>
      <c r="H930" s="3" t="s">
        <v>6062</v>
      </c>
      <c r="I930" s="3" t="s">
        <v>6475</v>
      </c>
      <c r="J930" s="5" t="s">
        <v>1430</v>
      </c>
      <c r="K930" s="7" t="e">
        <v>#N/A</v>
      </c>
      <c r="L930" s="7">
        <v>1</v>
      </c>
      <c r="M930" s="7" t="e">
        <v>#N/A</v>
      </c>
      <c r="N930" s="7" t="e">
        <v>#N/A</v>
      </c>
      <c r="O930" s="7" t="e">
        <v>#N/A</v>
      </c>
      <c r="P930" s="7" t="e">
        <v>#N/A</v>
      </c>
      <c r="Q930" s="7" t="e">
        <v>#N/A</v>
      </c>
      <c r="R930" s="7" t="e">
        <v>#N/A</v>
      </c>
      <c r="S930" s="7" t="e">
        <v>#N/A</v>
      </c>
      <c r="T930" s="7">
        <v>0</v>
      </c>
      <c r="U930" s="7" t="e">
        <v>#N/A</v>
      </c>
      <c r="V930" s="7" t="e">
        <v>#N/A</v>
      </c>
      <c r="W930" s="7" t="e">
        <v>#N/A</v>
      </c>
      <c r="X930" s="7" t="e">
        <v>#N/A</v>
      </c>
      <c r="Y930" s="7">
        <v>1</v>
      </c>
      <c r="Z930" s="7">
        <f t="shared" si="113"/>
        <v>1</v>
      </c>
      <c r="AA930" s="7">
        <f t="shared" si="114"/>
        <v>1</v>
      </c>
      <c r="AB930" s="7" t="b">
        <f t="shared" si="115"/>
        <v>1</v>
      </c>
      <c r="AC930" s="7" t="b">
        <f t="shared" si="116"/>
        <v>0</v>
      </c>
      <c r="AD930" s="7" t="b">
        <f t="shared" si="117"/>
        <v>1</v>
      </c>
      <c r="AE930" s="7" t="b">
        <f t="shared" si="118"/>
        <v>0</v>
      </c>
      <c r="AF930" s="7" t="b">
        <f t="shared" si="119"/>
        <v>0</v>
      </c>
      <c r="AH930" t="b">
        <f>AND(Table252102[[#This Row],[Developmental toxicity]:[Reproductive toxicity]])</f>
        <v>0</v>
      </c>
    </row>
    <row r="931" spans="1:34" x14ac:dyDescent="0.25">
      <c r="A931" s="3">
        <f t="shared" si="112"/>
        <v>930</v>
      </c>
      <c r="B931" s="4" t="s">
        <v>1440</v>
      </c>
      <c r="C931" s="3" t="s">
        <v>2443</v>
      </c>
      <c r="D931" s="3" t="s">
        <v>3379</v>
      </c>
      <c r="E931" s="29" t="s">
        <v>7720</v>
      </c>
      <c r="F931" s="3" t="s">
        <v>8561</v>
      </c>
      <c r="G931" s="3" t="s">
        <v>9983</v>
      </c>
      <c r="H931" s="3" t="s">
        <v>9984</v>
      </c>
      <c r="I931" s="3" t="s">
        <v>9985</v>
      </c>
      <c r="J931" s="5"/>
      <c r="K931" s="7" t="e">
        <v>#N/A</v>
      </c>
      <c r="L931" s="7" t="e">
        <v>#N/A</v>
      </c>
      <c r="M931" s="7" t="e">
        <v>#N/A</v>
      </c>
      <c r="N931" s="7" t="e">
        <v>#N/A</v>
      </c>
      <c r="O931" s="7" t="e">
        <v>#N/A</v>
      </c>
      <c r="P931" s="7" t="e">
        <v>#N/A</v>
      </c>
      <c r="Q931" s="7" t="e">
        <v>#N/A</v>
      </c>
      <c r="R931" s="7" t="e">
        <v>#N/A</v>
      </c>
      <c r="S931" s="7" t="e">
        <v>#N/A</v>
      </c>
      <c r="T931" s="7">
        <v>0</v>
      </c>
      <c r="U931" s="7" t="e">
        <v>#N/A</v>
      </c>
      <c r="V931" s="7" t="e">
        <v>#N/A</v>
      </c>
      <c r="W931" s="7" t="e">
        <v>#N/A</v>
      </c>
      <c r="X931" s="7" t="e">
        <v>#N/A</v>
      </c>
      <c r="Y931" s="7">
        <v>0</v>
      </c>
      <c r="Z931" s="7">
        <f t="shared" si="113"/>
        <v>0</v>
      </c>
      <c r="AA931" s="7">
        <f t="shared" si="114"/>
        <v>0</v>
      </c>
      <c r="AB931" s="7" t="b">
        <f t="shared" si="115"/>
        <v>1</v>
      </c>
      <c r="AC931" s="7" t="b">
        <f t="shared" si="116"/>
        <v>0</v>
      </c>
      <c r="AD931" s="7" t="b">
        <f t="shared" si="117"/>
        <v>1</v>
      </c>
      <c r="AE931" s="7" t="b">
        <f t="shared" si="118"/>
        <v>0</v>
      </c>
      <c r="AF931" s="7" t="b">
        <f t="shared" si="119"/>
        <v>0</v>
      </c>
      <c r="AH931" t="b">
        <f>AND(Table252102[[#This Row],[Developmental toxicity]:[Reproductive toxicity]])</f>
        <v>0</v>
      </c>
    </row>
    <row r="932" spans="1:34" x14ac:dyDescent="0.25">
      <c r="A932" s="3">
        <f t="shared" si="112"/>
        <v>931</v>
      </c>
      <c r="B932" s="4" t="s">
        <v>1440</v>
      </c>
      <c r="C932" s="3" t="s">
        <v>2398</v>
      </c>
      <c r="D932" s="3" t="s">
        <v>3325</v>
      </c>
      <c r="E932" s="29" t="s">
        <v>7675</v>
      </c>
      <c r="F932" s="3" t="s">
        <v>8516</v>
      </c>
      <c r="G932" s="3" t="s">
        <v>9883</v>
      </c>
      <c r="H932" s="3" t="s">
        <v>9883</v>
      </c>
      <c r="I932" s="3" t="s">
        <v>9884</v>
      </c>
      <c r="J932" s="5"/>
      <c r="K932" s="7" t="e">
        <v>#N/A</v>
      </c>
      <c r="L932" s="7" t="e">
        <v>#N/A</v>
      </c>
      <c r="M932" s="7" t="e">
        <v>#N/A</v>
      </c>
      <c r="N932" s="7" t="e">
        <v>#N/A</v>
      </c>
      <c r="O932" s="7" t="e">
        <v>#N/A</v>
      </c>
      <c r="P932" s="7" t="e">
        <v>#N/A</v>
      </c>
      <c r="Q932" s="7" t="e">
        <v>#N/A</v>
      </c>
      <c r="R932" s="7" t="e">
        <v>#N/A</v>
      </c>
      <c r="S932" s="7" t="e">
        <v>#N/A</v>
      </c>
      <c r="T932" s="7">
        <v>1</v>
      </c>
      <c r="U932" s="7" t="e">
        <v>#N/A</v>
      </c>
      <c r="V932" s="7" t="e">
        <v>#N/A</v>
      </c>
      <c r="W932" s="7" t="e">
        <v>#N/A</v>
      </c>
      <c r="X932" s="7" t="e">
        <v>#N/A</v>
      </c>
      <c r="Y932" s="7" t="e">
        <v>#N/A</v>
      </c>
      <c r="Z932" s="7">
        <f t="shared" si="113"/>
        <v>1</v>
      </c>
      <c r="AA932" s="7">
        <f t="shared" si="114"/>
        <v>1</v>
      </c>
      <c r="AB932" s="7" t="b">
        <f t="shared" si="115"/>
        <v>1</v>
      </c>
      <c r="AC932" s="7" t="b">
        <f t="shared" si="116"/>
        <v>0</v>
      </c>
      <c r="AD932" s="7" t="b">
        <f t="shared" si="117"/>
        <v>1</v>
      </c>
      <c r="AE932" s="7" t="b">
        <f t="shared" si="118"/>
        <v>0</v>
      </c>
      <c r="AF932" s="7" t="b">
        <f t="shared" si="119"/>
        <v>0</v>
      </c>
      <c r="AH932" t="b">
        <f>AND(Table252102[[#This Row],[Developmental toxicity]:[Reproductive toxicity]])</f>
        <v>0</v>
      </c>
    </row>
    <row r="933" spans="1:34" x14ac:dyDescent="0.25">
      <c r="A933" s="3">
        <f t="shared" si="112"/>
        <v>932</v>
      </c>
      <c r="B933" s="4"/>
      <c r="C933" s="3" t="s">
        <v>12658</v>
      </c>
      <c r="D933" s="3" t="s">
        <v>12657</v>
      </c>
      <c r="E933" s="29" t="s">
        <v>16681</v>
      </c>
      <c r="F933" s="3" t="s">
        <v>16682</v>
      </c>
      <c r="G933" s="3" t="s">
        <v>12659</v>
      </c>
      <c r="H933" s="3" t="s">
        <v>12659</v>
      </c>
      <c r="I933" s="3" t="s">
        <v>16683</v>
      </c>
      <c r="J933" s="5"/>
      <c r="K933" s="7" t="e">
        <v>#N/A</v>
      </c>
      <c r="L933" s="7" t="e">
        <v>#N/A</v>
      </c>
      <c r="M933" s="7" t="e">
        <v>#N/A</v>
      </c>
      <c r="N933" s="7" t="e">
        <v>#N/A</v>
      </c>
      <c r="O933" s="7" t="e">
        <v>#N/A</v>
      </c>
      <c r="P933" s="7" t="e">
        <v>#N/A</v>
      </c>
      <c r="Q933" s="7" t="e">
        <v>#N/A</v>
      </c>
      <c r="R933" s="7" t="e">
        <v>#N/A</v>
      </c>
      <c r="S933" s="7" t="e">
        <v>#N/A</v>
      </c>
      <c r="T933" s="7" t="e">
        <v>#N/A</v>
      </c>
      <c r="U933" s="7" t="e">
        <v>#N/A</v>
      </c>
      <c r="V933" s="7" t="e">
        <v>#N/A</v>
      </c>
      <c r="W933" s="7">
        <v>0</v>
      </c>
      <c r="X933" s="7" t="e">
        <v>#N/A</v>
      </c>
      <c r="Y933" s="7">
        <v>0</v>
      </c>
      <c r="Z933" s="7">
        <f t="shared" si="113"/>
        <v>0</v>
      </c>
      <c r="AA933" s="7">
        <f t="shared" si="114"/>
        <v>0</v>
      </c>
      <c r="AB933" s="7" t="b">
        <f t="shared" si="115"/>
        <v>1</v>
      </c>
      <c r="AC933" s="7" t="b">
        <f t="shared" si="116"/>
        <v>1</v>
      </c>
      <c r="AD933" s="7" t="b">
        <f t="shared" si="117"/>
        <v>0</v>
      </c>
      <c r="AE933" s="7" t="b">
        <f t="shared" si="118"/>
        <v>1</v>
      </c>
      <c r="AF933" s="7" t="b">
        <f t="shared" si="119"/>
        <v>0</v>
      </c>
      <c r="AH933" t="b">
        <f>AND(Table252102[[#This Row],[Developmental toxicity]:[Reproductive toxicity]])</f>
        <v>1</v>
      </c>
    </row>
    <row r="934" spans="1:34" x14ac:dyDescent="0.25">
      <c r="A934" s="3">
        <f t="shared" si="112"/>
        <v>933</v>
      </c>
      <c r="B934" s="4"/>
      <c r="C934" s="3" t="s">
        <v>13241</v>
      </c>
      <c r="D934" s="3" t="s">
        <v>13240</v>
      </c>
      <c r="E934" s="29" t="s">
        <v>17548</v>
      </c>
      <c r="F934" s="3" t="s">
        <v>17549</v>
      </c>
      <c r="G934" s="3" t="s">
        <v>13242</v>
      </c>
      <c r="H934" s="3" t="s">
        <v>13242</v>
      </c>
      <c r="I934" s="3" t="s">
        <v>17550</v>
      </c>
      <c r="J934" s="5"/>
      <c r="K934" s="7" t="e">
        <v>#N/A</v>
      </c>
      <c r="L934" s="7" t="e">
        <v>#N/A</v>
      </c>
      <c r="M934" s="7" t="e">
        <v>#N/A</v>
      </c>
      <c r="N934" s="7" t="e">
        <v>#N/A</v>
      </c>
      <c r="O934" s="7" t="e">
        <v>#N/A</v>
      </c>
      <c r="P934" s="7" t="e">
        <v>#N/A</v>
      </c>
      <c r="Q934" s="7" t="e">
        <v>#N/A</v>
      </c>
      <c r="R934" s="7" t="e">
        <v>#N/A</v>
      </c>
      <c r="S934" s="7" t="e">
        <v>#N/A</v>
      </c>
      <c r="T934" s="7" t="e">
        <v>#N/A</v>
      </c>
      <c r="U934" s="7" t="e">
        <v>#N/A</v>
      </c>
      <c r="V934" s="7" t="e">
        <v>#N/A</v>
      </c>
      <c r="W934" s="3">
        <v>0</v>
      </c>
      <c r="X934" s="3" t="e">
        <v>#N/A</v>
      </c>
      <c r="Y934" s="7" t="e">
        <v>#N/A</v>
      </c>
      <c r="Z934" s="7">
        <f t="shared" si="113"/>
        <v>0</v>
      </c>
      <c r="AA934" s="7">
        <f t="shared" si="114"/>
        <v>0</v>
      </c>
      <c r="AB934" s="7" t="b">
        <f t="shared" si="115"/>
        <v>0</v>
      </c>
      <c r="AC934" s="7" t="b">
        <f t="shared" si="116"/>
        <v>1</v>
      </c>
      <c r="AD934" s="7" t="b">
        <f t="shared" si="117"/>
        <v>0</v>
      </c>
      <c r="AE934" s="7" t="b">
        <f t="shared" si="118"/>
        <v>1</v>
      </c>
      <c r="AF934" s="7" t="b">
        <f t="shared" si="119"/>
        <v>0</v>
      </c>
      <c r="AH934" t="b">
        <f>AND(Table252102[[#This Row],[Developmental toxicity]:[Reproductive toxicity]])</f>
        <v>0</v>
      </c>
    </row>
    <row r="935" spans="1:34" x14ac:dyDescent="0.25">
      <c r="A935" s="3">
        <f t="shared" si="112"/>
        <v>934</v>
      </c>
      <c r="B935" s="4">
        <v>497</v>
      </c>
      <c r="C935" s="3" t="s">
        <v>1074</v>
      </c>
      <c r="D935" s="3" t="s">
        <v>3230</v>
      </c>
      <c r="E935" s="29" t="s">
        <v>4888</v>
      </c>
      <c r="F935" s="3" t="s">
        <v>5794</v>
      </c>
      <c r="G935" s="3" t="s">
        <v>1075</v>
      </c>
      <c r="H935" s="3" t="s">
        <v>6231</v>
      </c>
      <c r="I935" s="3" t="s">
        <v>6802</v>
      </c>
      <c r="J935" s="5" t="s">
        <v>1431</v>
      </c>
      <c r="K935" s="7" t="e">
        <v>#N/A</v>
      </c>
      <c r="L935" s="7">
        <v>1</v>
      </c>
      <c r="M935" s="7" t="e">
        <v>#N/A</v>
      </c>
      <c r="N935" s="7" t="e">
        <v>#N/A</v>
      </c>
      <c r="O935" s="7" t="e">
        <v>#N/A</v>
      </c>
      <c r="P935" s="7" t="e">
        <v>#N/A</v>
      </c>
      <c r="Q935" s="7" t="e">
        <v>#N/A</v>
      </c>
      <c r="R935" s="7" t="e">
        <v>#N/A</v>
      </c>
      <c r="S935" s="7" t="e">
        <v>#N/A</v>
      </c>
      <c r="T935" s="7">
        <v>0</v>
      </c>
      <c r="U935" s="7" t="e">
        <v>#N/A</v>
      </c>
      <c r="V935" s="7" t="e">
        <v>#N/A</v>
      </c>
      <c r="W935" s="7" t="e">
        <v>#N/A</v>
      </c>
      <c r="X935" s="7" t="e">
        <v>#N/A</v>
      </c>
      <c r="Y935" s="7">
        <v>1</v>
      </c>
      <c r="Z935" s="7">
        <f t="shared" si="113"/>
        <v>1</v>
      </c>
      <c r="AA935" s="7">
        <f t="shared" si="114"/>
        <v>1</v>
      </c>
      <c r="AB935" s="7" t="b">
        <f t="shared" si="115"/>
        <v>1</v>
      </c>
      <c r="AC935" s="7" t="b">
        <f t="shared" si="116"/>
        <v>0</v>
      </c>
      <c r="AD935" s="7" t="b">
        <f t="shared" si="117"/>
        <v>1</v>
      </c>
      <c r="AE935" s="7" t="b">
        <f t="shared" si="118"/>
        <v>0</v>
      </c>
      <c r="AF935" s="7" t="b">
        <f t="shared" si="119"/>
        <v>0</v>
      </c>
      <c r="AH935" t="b">
        <f>AND(Table252102[[#This Row],[Developmental toxicity]:[Reproductive toxicity]])</f>
        <v>0</v>
      </c>
    </row>
    <row r="936" spans="1:34" x14ac:dyDescent="0.25">
      <c r="A936" s="3">
        <f t="shared" si="112"/>
        <v>935</v>
      </c>
      <c r="B936" s="4" t="s">
        <v>1440</v>
      </c>
      <c r="C936" s="3" t="s">
        <v>2313</v>
      </c>
      <c r="D936" s="3" t="s">
        <v>3231</v>
      </c>
      <c r="E936" s="12" t="s">
        <v>7590</v>
      </c>
      <c r="F936" t="s">
        <v>8436</v>
      </c>
      <c r="G936" t="s">
        <v>9706</v>
      </c>
      <c r="H936" t="s">
        <v>9706</v>
      </c>
      <c r="I936" t="s">
        <v>9707</v>
      </c>
      <c r="J936" s="5"/>
      <c r="K936" s="7" t="e">
        <v>#N/A</v>
      </c>
      <c r="L936" s="7" t="e">
        <v>#N/A</v>
      </c>
      <c r="M936" s="7" t="e">
        <v>#N/A</v>
      </c>
      <c r="N936" s="7" t="e">
        <v>#N/A</v>
      </c>
      <c r="O936" s="7" t="e">
        <v>#N/A</v>
      </c>
      <c r="P936" s="7" t="e">
        <v>#N/A</v>
      </c>
      <c r="Q936" s="7" t="e">
        <v>#N/A</v>
      </c>
      <c r="R936" s="7" t="e">
        <v>#N/A</v>
      </c>
      <c r="S936" s="7" t="e">
        <v>#N/A</v>
      </c>
      <c r="T936" s="7">
        <v>0</v>
      </c>
      <c r="U936" s="7" t="e">
        <v>#N/A</v>
      </c>
      <c r="V936" s="7" t="e">
        <v>#N/A</v>
      </c>
      <c r="W936" s="7" t="e">
        <v>#N/A</v>
      </c>
      <c r="X936" s="7" t="e">
        <v>#N/A</v>
      </c>
      <c r="Y936" s="7" t="e">
        <v>#N/A</v>
      </c>
      <c r="Z936" s="7">
        <f t="shared" si="113"/>
        <v>0</v>
      </c>
      <c r="AA936" s="7">
        <f t="shared" si="114"/>
        <v>0</v>
      </c>
      <c r="AB936" s="7" t="b">
        <f t="shared" si="115"/>
        <v>1</v>
      </c>
      <c r="AC936" s="7" t="b">
        <f t="shared" si="116"/>
        <v>0</v>
      </c>
      <c r="AD936" s="7" t="b">
        <f t="shared" si="117"/>
        <v>1</v>
      </c>
      <c r="AE936" s="7" t="b">
        <f t="shared" si="118"/>
        <v>0</v>
      </c>
      <c r="AF936" s="7" t="b">
        <f t="shared" si="119"/>
        <v>0</v>
      </c>
      <c r="AH936" t="b">
        <f>AND(Table252102[[#This Row],[Developmental toxicity]:[Reproductive toxicity]])</f>
        <v>0</v>
      </c>
    </row>
    <row r="937" spans="1:34" x14ac:dyDescent="0.25">
      <c r="A937" s="3">
        <f t="shared" si="112"/>
        <v>936</v>
      </c>
      <c r="B937" s="4"/>
      <c r="C937" s="3" t="s">
        <v>12654</v>
      </c>
      <c r="D937" s="3" t="s">
        <v>12653</v>
      </c>
      <c r="E937" s="29" t="s">
        <v>16672</v>
      </c>
      <c r="F937" s="3" t="s">
        <v>16673</v>
      </c>
      <c r="G937" s="3" t="s">
        <v>16674</v>
      </c>
      <c r="H937" s="3" t="s">
        <v>16674</v>
      </c>
      <c r="I937" s="3" t="s">
        <v>16675</v>
      </c>
      <c r="J937" s="5"/>
      <c r="K937" s="7" t="e">
        <v>#N/A</v>
      </c>
      <c r="L937" s="7" t="e">
        <v>#N/A</v>
      </c>
      <c r="M937" s="7" t="e">
        <v>#N/A</v>
      </c>
      <c r="N937" s="7" t="e">
        <v>#N/A</v>
      </c>
      <c r="O937" s="7" t="e">
        <v>#N/A</v>
      </c>
      <c r="P937" s="7" t="e">
        <v>#N/A</v>
      </c>
      <c r="Q937" s="7" t="e">
        <v>#N/A</v>
      </c>
      <c r="R937" s="7" t="e">
        <v>#N/A</v>
      </c>
      <c r="S937" s="7" t="e">
        <v>#N/A</v>
      </c>
      <c r="T937" s="7" t="e">
        <v>#N/A</v>
      </c>
      <c r="U937" s="7" t="e">
        <v>#N/A</v>
      </c>
      <c r="V937" s="7" t="e">
        <v>#N/A</v>
      </c>
      <c r="W937" s="3">
        <v>0</v>
      </c>
      <c r="X937" s="3" t="e">
        <v>#N/A</v>
      </c>
      <c r="Y937" s="7" t="e">
        <v>#N/A</v>
      </c>
      <c r="Z937" s="7">
        <f t="shared" si="113"/>
        <v>0</v>
      </c>
      <c r="AA937" s="7">
        <f t="shared" si="114"/>
        <v>0</v>
      </c>
      <c r="AB937" s="7" t="b">
        <f t="shared" si="115"/>
        <v>0</v>
      </c>
      <c r="AC937" s="7" t="b">
        <f t="shared" si="116"/>
        <v>1</v>
      </c>
      <c r="AD937" s="7" t="b">
        <f t="shared" si="117"/>
        <v>0</v>
      </c>
      <c r="AE937" s="7" t="b">
        <f t="shared" si="118"/>
        <v>1</v>
      </c>
      <c r="AF937" s="7" t="b">
        <f t="shared" si="119"/>
        <v>0</v>
      </c>
      <c r="AH937" t="b">
        <f>AND(Table252102[[#This Row],[Developmental toxicity]:[Reproductive toxicity]])</f>
        <v>0</v>
      </c>
    </row>
    <row r="938" spans="1:34" x14ac:dyDescent="0.25">
      <c r="A938" s="3">
        <f t="shared" si="112"/>
        <v>937</v>
      </c>
      <c r="B938" s="4">
        <v>251</v>
      </c>
      <c r="C938" s="3" t="s">
        <v>706</v>
      </c>
      <c r="D938" s="3" t="s">
        <v>5197</v>
      </c>
      <c r="E938" s="29" t="s">
        <v>4722</v>
      </c>
      <c r="F938" s="3" t="s">
        <v>5639</v>
      </c>
      <c r="G938" s="3" t="s">
        <v>707</v>
      </c>
      <c r="H938" s="3" t="s">
        <v>6114</v>
      </c>
      <c r="I938" s="3" t="s">
        <v>6563</v>
      </c>
      <c r="J938" s="5" t="s">
        <v>1431</v>
      </c>
      <c r="K938" s="7" t="e">
        <v>#N/A</v>
      </c>
      <c r="L938" s="7">
        <v>1</v>
      </c>
      <c r="M938" s="7" t="e">
        <v>#N/A</v>
      </c>
      <c r="N938" s="7" t="e">
        <v>#N/A</v>
      </c>
      <c r="O938" s="7" t="e">
        <v>#N/A</v>
      </c>
      <c r="P938" s="7" t="e">
        <v>#N/A</v>
      </c>
      <c r="Q938" s="7" t="e">
        <v>#N/A</v>
      </c>
      <c r="R938" s="7" t="e">
        <v>#N/A</v>
      </c>
      <c r="S938" s="7" t="e">
        <v>#N/A</v>
      </c>
      <c r="T938" s="7" t="e">
        <v>#N/A</v>
      </c>
      <c r="U938" s="7" t="e">
        <v>#N/A</v>
      </c>
      <c r="V938" s="7" t="e">
        <v>#N/A</v>
      </c>
      <c r="W938" s="7" t="e">
        <v>#N/A</v>
      </c>
      <c r="X938" s="7" t="e">
        <v>#N/A</v>
      </c>
      <c r="Y938" s="7">
        <v>1</v>
      </c>
      <c r="Z938" s="7">
        <f t="shared" si="113"/>
        <v>1</v>
      </c>
      <c r="AA938" s="7">
        <f t="shared" si="114"/>
        <v>1</v>
      </c>
      <c r="AB938" s="7" t="b">
        <f t="shared" si="115"/>
        <v>1</v>
      </c>
      <c r="AC938" s="7" t="b">
        <f t="shared" si="116"/>
        <v>0</v>
      </c>
      <c r="AD938" s="7" t="b">
        <f t="shared" si="117"/>
        <v>0</v>
      </c>
      <c r="AE938" s="7" t="b">
        <f t="shared" si="118"/>
        <v>0</v>
      </c>
      <c r="AF938" s="7" t="b">
        <f t="shared" si="119"/>
        <v>0</v>
      </c>
      <c r="AH938" t="b">
        <f>AND(Table252102[[#This Row],[Developmental toxicity]:[Reproductive toxicity]])</f>
        <v>0</v>
      </c>
    </row>
    <row r="939" spans="1:34" x14ac:dyDescent="0.25">
      <c r="A939" s="3">
        <f t="shared" si="112"/>
        <v>938</v>
      </c>
      <c r="B939" s="4" t="s">
        <v>1440</v>
      </c>
      <c r="C939" s="3" t="s">
        <v>2316</v>
      </c>
      <c r="D939" s="3" t="s">
        <v>3234</v>
      </c>
      <c r="E939" s="12" t="s">
        <v>7593</v>
      </c>
      <c r="F939" t="s">
        <v>8439</v>
      </c>
      <c r="G939" t="s">
        <v>9712</v>
      </c>
      <c r="H939" t="s">
        <v>9712</v>
      </c>
      <c r="I939" t="s">
        <v>9713</v>
      </c>
      <c r="J939" s="5"/>
      <c r="K939" s="7" t="e">
        <v>#N/A</v>
      </c>
      <c r="L939" s="7" t="e">
        <v>#N/A</v>
      </c>
      <c r="M939" s="7" t="e">
        <v>#N/A</v>
      </c>
      <c r="N939" s="7" t="e">
        <v>#N/A</v>
      </c>
      <c r="O939" s="7" t="e">
        <v>#N/A</v>
      </c>
      <c r="P939" s="7" t="e">
        <v>#N/A</v>
      </c>
      <c r="Q939" s="7" t="e">
        <v>#N/A</v>
      </c>
      <c r="R939" s="7" t="e">
        <v>#N/A</v>
      </c>
      <c r="S939" s="7" t="e">
        <v>#N/A</v>
      </c>
      <c r="T939" s="7">
        <v>0</v>
      </c>
      <c r="U939" s="7" t="e">
        <v>#N/A</v>
      </c>
      <c r="V939" s="7" t="e">
        <v>#N/A</v>
      </c>
      <c r="W939" s="7" t="e">
        <v>#N/A</v>
      </c>
      <c r="X939" s="7" t="e">
        <v>#N/A</v>
      </c>
      <c r="Y939" s="7" t="e">
        <v>#N/A</v>
      </c>
      <c r="Z939" s="7">
        <f t="shared" si="113"/>
        <v>0</v>
      </c>
      <c r="AA939" s="7">
        <f t="shared" si="114"/>
        <v>0</v>
      </c>
      <c r="AB939" s="7" t="b">
        <f t="shared" si="115"/>
        <v>1</v>
      </c>
      <c r="AC939" s="7" t="b">
        <f t="shared" si="116"/>
        <v>0</v>
      </c>
      <c r="AD939" s="7" t="b">
        <f t="shared" si="117"/>
        <v>1</v>
      </c>
      <c r="AE939" s="7" t="b">
        <f t="shared" si="118"/>
        <v>0</v>
      </c>
      <c r="AF939" s="7" t="b">
        <f t="shared" si="119"/>
        <v>0</v>
      </c>
      <c r="AH939" t="b">
        <f>AND(Table252102[[#This Row],[Developmental toxicity]:[Reproductive toxicity]])</f>
        <v>0</v>
      </c>
    </row>
    <row r="940" spans="1:34" x14ac:dyDescent="0.25">
      <c r="A940" s="3">
        <f t="shared" si="112"/>
        <v>939</v>
      </c>
      <c r="B940" s="4"/>
      <c r="C940" s="3" t="s">
        <v>13311</v>
      </c>
      <c r="D940" s="3" t="s">
        <v>13310</v>
      </c>
      <c r="E940" s="29" t="s">
        <v>17634</v>
      </c>
      <c r="F940" s="3" t="s">
        <v>17635</v>
      </c>
      <c r="G940" s="3" t="s">
        <v>17636</v>
      </c>
      <c r="H940" s="3" t="s">
        <v>17636</v>
      </c>
      <c r="I940" s="3" t="s">
        <v>17637</v>
      </c>
      <c r="J940" s="5"/>
      <c r="K940" s="7" t="e">
        <v>#N/A</v>
      </c>
      <c r="L940" s="7" t="e">
        <v>#N/A</v>
      </c>
      <c r="M940" s="7" t="e">
        <v>#N/A</v>
      </c>
      <c r="N940" s="7" t="e">
        <v>#N/A</v>
      </c>
      <c r="O940" s="7" t="e">
        <v>#N/A</v>
      </c>
      <c r="P940" s="7" t="e">
        <v>#N/A</v>
      </c>
      <c r="Q940" s="7" t="e">
        <v>#N/A</v>
      </c>
      <c r="R940" s="7" t="e">
        <v>#N/A</v>
      </c>
      <c r="S940" s="7" t="e">
        <v>#N/A</v>
      </c>
      <c r="T940" s="7" t="e">
        <v>#N/A</v>
      </c>
      <c r="U940" s="7" t="e">
        <v>#N/A</v>
      </c>
      <c r="V940" s="7" t="e">
        <v>#N/A</v>
      </c>
      <c r="W940" s="3">
        <v>0</v>
      </c>
      <c r="X940" s="3" t="e">
        <v>#N/A</v>
      </c>
      <c r="Y940" s="7" t="e">
        <v>#N/A</v>
      </c>
      <c r="Z940" s="7">
        <f t="shared" si="113"/>
        <v>0</v>
      </c>
      <c r="AA940" s="7">
        <f t="shared" si="114"/>
        <v>0</v>
      </c>
      <c r="AB940" s="7" t="b">
        <f t="shared" si="115"/>
        <v>0</v>
      </c>
      <c r="AC940" s="7" t="b">
        <f t="shared" si="116"/>
        <v>1</v>
      </c>
      <c r="AD940" s="7" t="b">
        <f t="shared" si="117"/>
        <v>0</v>
      </c>
      <c r="AE940" s="7" t="b">
        <f t="shared" si="118"/>
        <v>1</v>
      </c>
      <c r="AF940" s="7" t="b">
        <f t="shared" si="119"/>
        <v>0</v>
      </c>
      <c r="AH940" t="b">
        <f>AND(Table252102[[#This Row],[Developmental toxicity]:[Reproductive toxicity]])</f>
        <v>0</v>
      </c>
    </row>
    <row r="941" spans="1:34" x14ac:dyDescent="0.25">
      <c r="A941" s="3">
        <f t="shared" si="112"/>
        <v>940</v>
      </c>
      <c r="B941" s="4" t="s">
        <v>1440</v>
      </c>
      <c r="C941" s="3" t="s">
        <v>2314</v>
      </c>
      <c r="D941" s="3" t="s">
        <v>3232</v>
      </c>
      <c r="E941" s="12" t="s">
        <v>7591</v>
      </c>
      <c r="F941" t="s">
        <v>8437</v>
      </c>
      <c r="G941" t="s">
        <v>9708</v>
      </c>
      <c r="H941" t="s">
        <v>9708</v>
      </c>
      <c r="I941" t="s">
        <v>9709</v>
      </c>
      <c r="J941" s="5"/>
      <c r="K941" s="7" t="e">
        <v>#N/A</v>
      </c>
      <c r="L941" s="7" t="e">
        <v>#N/A</v>
      </c>
      <c r="M941" s="7" t="e">
        <v>#N/A</v>
      </c>
      <c r="N941" s="7" t="e">
        <v>#N/A</v>
      </c>
      <c r="O941" s="7" t="e">
        <v>#N/A</v>
      </c>
      <c r="P941" s="7" t="e">
        <v>#N/A</v>
      </c>
      <c r="Q941" s="7" t="e">
        <v>#N/A</v>
      </c>
      <c r="R941" s="7" t="e">
        <v>#N/A</v>
      </c>
      <c r="S941" s="7" t="e">
        <v>#N/A</v>
      </c>
      <c r="T941" s="7">
        <v>0</v>
      </c>
      <c r="U941" s="7" t="e">
        <v>#N/A</v>
      </c>
      <c r="V941" s="7" t="e">
        <v>#N/A</v>
      </c>
      <c r="W941" s="3">
        <v>0</v>
      </c>
      <c r="X941" s="3" t="e">
        <v>#N/A</v>
      </c>
      <c r="Y941" s="7" t="e">
        <v>#N/A</v>
      </c>
      <c r="Z941" s="7">
        <f t="shared" si="113"/>
        <v>0</v>
      </c>
      <c r="AA941" s="7">
        <f t="shared" si="114"/>
        <v>0</v>
      </c>
      <c r="AB941" s="7" t="b">
        <f t="shared" si="115"/>
        <v>1</v>
      </c>
      <c r="AC941" s="7" t="b">
        <f t="shared" si="116"/>
        <v>1</v>
      </c>
      <c r="AD941" s="7" t="b">
        <f t="shared" si="117"/>
        <v>1</v>
      </c>
      <c r="AE941" s="7" t="b">
        <f t="shared" si="118"/>
        <v>1</v>
      </c>
      <c r="AF941" s="7" t="b">
        <f t="shared" si="119"/>
        <v>0</v>
      </c>
      <c r="AH941" t="b">
        <f>AND(Table252102[[#This Row],[Developmental toxicity]:[Reproductive toxicity]])</f>
        <v>1</v>
      </c>
    </row>
    <row r="942" spans="1:34" x14ac:dyDescent="0.25">
      <c r="A942" s="3">
        <f t="shared" si="112"/>
        <v>941</v>
      </c>
      <c r="B942" s="4"/>
      <c r="C942" s="3" t="s">
        <v>12605</v>
      </c>
      <c r="D942" s="3" t="s">
        <v>17928</v>
      </c>
      <c r="E942" s="29" t="s">
        <v>16604</v>
      </c>
      <c r="F942" s="3" t="s">
        <v>16605</v>
      </c>
      <c r="G942" s="3" t="s">
        <v>12606</v>
      </c>
      <c r="H942" s="3" t="s">
        <v>12606</v>
      </c>
      <c r="I942" s="3" t="s">
        <v>16606</v>
      </c>
      <c r="J942" s="5"/>
      <c r="K942" s="7" t="e">
        <v>#N/A</v>
      </c>
      <c r="L942" s="7" t="e">
        <v>#N/A</v>
      </c>
      <c r="M942" s="7" t="e">
        <v>#N/A</v>
      </c>
      <c r="N942" s="7" t="e">
        <v>#N/A</v>
      </c>
      <c r="O942" s="7" t="e">
        <v>#N/A</v>
      </c>
      <c r="P942" s="7" t="e">
        <v>#N/A</v>
      </c>
      <c r="Q942" s="7" t="e">
        <v>#N/A</v>
      </c>
      <c r="R942" s="7" t="e">
        <v>#N/A</v>
      </c>
      <c r="S942" s="7" t="e">
        <v>#N/A</v>
      </c>
      <c r="T942" s="7" t="e">
        <v>#N/A</v>
      </c>
      <c r="U942" s="7" t="e">
        <v>#N/A</v>
      </c>
      <c r="V942" s="7" t="e">
        <v>#N/A</v>
      </c>
      <c r="W942" s="3">
        <v>0</v>
      </c>
      <c r="X942" s="3" t="e">
        <v>#N/A</v>
      </c>
      <c r="Y942" s="7" t="e">
        <v>#N/A</v>
      </c>
      <c r="Z942" s="7">
        <f t="shared" si="113"/>
        <v>0</v>
      </c>
      <c r="AA942" s="7">
        <f t="shared" si="114"/>
        <v>0</v>
      </c>
      <c r="AB942" s="7" t="b">
        <f t="shared" si="115"/>
        <v>0</v>
      </c>
      <c r="AC942" s="7" t="b">
        <f t="shared" si="116"/>
        <v>1</v>
      </c>
      <c r="AD942" s="7" t="b">
        <f t="shared" si="117"/>
        <v>0</v>
      </c>
      <c r="AE942" s="7" t="b">
        <f t="shared" si="118"/>
        <v>1</v>
      </c>
      <c r="AF942" s="7" t="b">
        <f t="shared" si="119"/>
        <v>0</v>
      </c>
      <c r="AH942" t="b">
        <f>AND(Table252102[[#This Row],[Developmental toxicity]:[Reproductive toxicity]])</f>
        <v>0</v>
      </c>
    </row>
    <row r="943" spans="1:34" x14ac:dyDescent="0.25">
      <c r="A943" s="3">
        <f t="shared" si="112"/>
        <v>942</v>
      </c>
      <c r="B943" s="4">
        <v>395</v>
      </c>
      <c r="C943" s="3" t="s">
        <v>915</v>
      </c>
      <c r="D943" s="3" t="s">
        <v>5283</v>
      </c>
      <c r="E943" s="29" t="s">
        <v>4820</v>
      </c>
      <c r="F943" s="3" t="s">
        <v>5733</v>
      </c>
      <c r="G943" s="3" t="s">
        <v>916</v>
      </c>
      <c r="H943" s="3" t="s">
        <v>6709</v>
      </c>
      <c r="I943" s="3" t="s">
        <v>6710</v>
      </c>
      <c r="J943" s="5" t="s">
        <v>1432</v>
      </c>
      <c r="K943" s="7" t="e">
        <v>#N/A</v>
      </c>
      <c r="L943" s="7">
        <v>0</v>
      </c>
      <c r="M943" s="7" t="e">
        <v>#N/A</v>
      </c>
      <c r="N943" s="7" t="e">
        <v>#N/A</v>
      </c>
      <c r="O943" s="7" t="e">
        <v>#N/A</v>
      </c>
      <c r="P943" s="7" t="e">
        <v>#N/A</v>
      </c>
      <c r="Q943" s="7" t="e">
        <v>#N/A</v>
      </c>
      <c r="R943" s="7" t="e">
        <v>#N/A</v>
      </c>
      <c r="S943" s="7" t="e">
        <v>#N/A</v>
      </c>
      <c r="T943" s="7" t="e">
        <v>#N/A</v>
      </c>
      <c r="U943" s="7" t="e">
        <v>#N/A</v>
      </c>
      <c r="V943" s="7" t="e">
        <v>#N/A</v>
      </c>
      <c r="W943" s="7" t="e">
        <v>#N/A</v>
      </c>
      <c r="X943" s="7" t="e">
        <v>#N/A</v>
      </c>
      <c r="Y943" s="7">
        <v>0</v>
      </c>
      <c r="Z943" s="7">
        <f t="shared" si="113"/>
        <v>0</v>
      </c>
      <c r="AA943" s="7">
        <f t="shared" si="114"/>
        <v>0</v>
      </c>
      <c r="AB943" s="7" t="b">
        <f t="shared" si="115"/>
        <v>1</v>
      </c>
      <c r="AC943" s="7" t="b">
        <f t="shared" si="116"/>
        <v>0</v>
      </c>
      <c r="AD943" s="7" t="b">
        <f t="shared" si="117"/>
        <v>0</v>
      </c>
      <c r="AE943" s="7" t="b">
        <f t="shared" si="118"/>
        <v>0</v>
      </c>
      <c r="AF943" s="7" t="b">
        <f t="shared" si="119"/>
        <v>0</v>
      </c>
      <c r="AH943" t="b">
        <f>AND(Table252102[[#This Row],[Developmental toxicity]:[Reproductive toxicity]])</f>
        <v>0</v>
      </c>
    </row>
    <row r="944" spans="1:34" x14ac:dyDescent="0.25">
      <c r="A944" s="3">
        <f t="shared" si="112"/>
        <v>943</v>
      </c>
      <c r="B944" s="4"/>
      <c r="C944" s="3" t="s">
        <v>10832</v>
      </c>
      <c r="D944" s="3" t="s">
        <v>10831</v>
      </c>
      <c r="E944" s="29" t="s">
        <v>13534</v>
      </c>
      <c r="F944" s="3" t="s">
        <v>13535</v>
      </c>
      <c r="G944" s="3" t="s">
        <v>13536</v>
      </c>
      <c r="H944" s="3" t="s">
        <v>13537</v>
      </c>
      <c r="I944" s="3" t="s">
        <v>13538</v>
      </c>
      <c r="J944" s="5"/>
      <c r="K944" s="7" t="e">
        <v>#N/A</v>
      </c>
      <c r="L944" s="7" t="e">
        <v>#N/A</v>
      </c>
      <c r="M944" s="7" t="e">
        <v>#N/A</v>
      </c>
      <c r="N944" s="7" t="e">
        <v>#N/A</v>
      </c>
      <c r="O944" s="7" t="e">
        <v>#N/A</v>
      </c>
      <c r="P944" s="7" t="e">
        <v>#N/A</v>
      </c>
      <c r="Q944" s="7" t="e">
        <v>#N/A</v>
      </c>
      <c r="R944" s="7" t="e">
        <v>#N/A</v>
      </c>
      <c r="S944" s="7" t="e">
        <v>#N/A</v>
      </c>
      <c r="T944" s="7" t="e">
        <v>#N/A</v>
      </c>
      <c r="U944" s="7" t="e">
        <v>#N/A</v>
      </c>
      <c r="V944" s="7" t="e">
        <v>#N/A</v>
      </c>
      <c r="W944" s="3">
        <v>1</v>
      </c>
      <c r="X944" s="3" t="e">
        <v>#N/A</v>
      </c>
      <c r="Y944" s="7" t="e">
        <v>#N/A</v>
      </c>
      <c r="Z944" s="7">
        <f t="shared" si="113"/>
        <v>1</v>
      </c>
      <c r="AA944" s="7">
        <f t="shared" si="114"/>
        <v>1</v>
      </c>
      <c r="AB944" s="7" t="b">
        <f t="shared" si="115"/>
        <v>0</v>
      </c>
      <c r="AC944" s="7" t="b">
        <f t="shared" si="116"/>
        <v>1</v>
      </c>
      <c r="AD944" s="7" t="b">
        <f t="shared" si="117"/>
        <v>0</v>
      </c>
      <c r="AE944" s="7" t="b">
        <f t="shared" si="118"/>
        <v>1</v>
      </c>
      <c r="AF944" s="7" t="b">
        <f t="shared" si="119"/>
        <v>0</v>
      </c>
      <c r="AH944" t="b">
        <f>AND(Table252102[[#This Row],[Developmental toxicity]:[Reproductive toxicity]])</f>
        <v>0</v>
      </c>
    </row>
    <row r="945" spans="1:34" x14ac:dyDescent="0.25">
      <c r="A945" s="3">
        <f t="shared" si="112"/>
        <v>944</v>
      </c>
      <c r="B945" s="4"/>
      <c r="C945" s="3" t="s">
        <v>11774</v>
      </c>
      <c r="D945" s="3" t="s">
        <v>17875</v>
      </c>
      <c r="E945" s="29" t="s">
        <v>18129</v>
      </c>
      <c r="F945" s="3" t="s">
        <v>18047</v>
      </c>
      <c r="G945" s="3" t="s">
        <v>18281</v>
      </c>
      <c r="H945" s="3" t="s">
        <v>18282</v>
      </c>
      <c r="I945" s="3" t="s">
        <v>18283</v>
      </c>
      <c r="J945" s="5"/>
      <c r="K945" s="7" t="e">
        <v>#N/A</v>
      </c>
      <c r="L945" s="7" t="e">
        <v>#N/A</v>
      </c>
      <c r="M945" s="7" t="e">
        <v>#N/A</v>
      </c>
      <c r="N945" s="7" t="e">
        <v>#N/A</v>
      </c>
      <c r="O945" s="7" t="e">
        <v>#N/A</v>
      </c>
      <c r="P945" s="7" t="e">
        <v>#N/A</v>
      </c>
      <c r="Q945" s="7" t="e">
        <v>#N/A</v>
      </c>
      <c r="R945" s="7" t="e">
        <v>#N/A</v>
      </c>
      <c r="S945" s="7" t="e">
        <v>#N/A</v>
      </c>
      <c r="T945" s="7" t="e">
        <v>#N/A</v>
      </c>
      <c r="U945" s="7" t="e">
        <v>#N/A</v>
      </c>
      <c r="V945" s="7" t="e">
        <v>#N/A</v>
      </c>
      <c r="W945" s="3">
        <v>1</v>
      </c>
      <c r="X945" s="3" t="e">
        <v>#N/A</v>
      </c>
      <c r="Y945" s="7" t="e">
        <v>#N/A</v>
      </c>
      <c r="Z945" s="7">
        <f t="shared" si="113"/>
        <v>1</v>
      </c>
      <c r="AA945" s="7">
        <f t="shared" si="114"/>
        <v>1</v>
      </c>
      <c r="AB945" s="7" t="b">
        <f t="shared" si="115"/>
        <v>0</v>
      </c>
      <c r="AC945" s="7" t="b">
        <f t="shared" si="116"/>
        <v>1</v>
      </c>
      <c r="AD945" s="7" t="b">
        <f t="shared" si="117"/>
        <v>0</v>
      </c>
      <c r="AE945" s="7" t="b">
        <f t="shared" si="118"/>
        <v>1</v>
      </c>
      <c r="AF945" s="7" t="b">
        <f t="shared" si="119"/>
        <v>0</v>
      </c>
      <c r="AH945" t="b">
        <f>AND(Table252102[[#This Row],[Developmental toxicity]:[Reproductive toxicity]])</f>
        <v>0</v>
      </c>
    </row>
    <row r="946" spans="1:34" x14ac:dyDescent="0.25">
      <c r="A946" s="3">
        <f t="shared" si="112"/>
        <v>945</v>
      </c>
      <c r="B946" s="4"/>
      <c r="C946" s="3" t="s">
        <v>11144</v>
      </c>
      <c r="D946" s="3" t="s">
        <v>11143</v>
      </c>
      <c r="E946" s="29" t="s">
        <v>14110</v>
      </c>
      <c r="F946" s="3" t="s">
        <v>14111</v>
      </c>
      <c r="G946" s="3" t="s">
        <v>14112</v>
      </c>
      <c r="H946" s="3" t="s">
        <v>14113</v>
      </c>
      <c r="I946" s="3" t="s">
        <v>14114</v>
      </c>
      <c r="J946" s="5"/>
      <c r="K946" s="7" t="e">
        <v>#N/A</v>
      </c>
      <c r="L946" s="7" t="e">
        <v>#N/A</v>
      </c>
      <c r="M946" s="7" t="e">
        <v>#N/A</v>
      </c>
      <c r="N946" s="7" t="e">
        <v>#N/A</v>
      </c>
      <c r="O946" s="7" t="e">
        <v>#N/A</v>
      </c>
      <c r="P946" s="7" t="e">
        <v>#N/A</v>
      </c>
      <c r="Q946" s="7" t="e">
        <v>#N/A</v>
      </c>
      <c r="R946" s="7" t="e">
        <v>#N/A</v>
      </c>
      <c r="S946" s="7" t="e">
        <v>#N/A</v>
      </c>
      <c r="T946" s="7" t="e">
        <v>#N/A</v>
      </c>
      <c r="U946" s="7" t="e">
        <v>#N/A</v>
      </c>
      <c r="V946" s="7" t="e">
        <v>#N/A</v>
      </c>
      <c r="W946" s="3">
        <v>1</v>
      </c>
      <c r="X946" s="3" t="e">
        <v>#N/A</v>
      </c>
      <c r="Y946" s="7" t="e">
        <v>#N/A</v>
      </c>
      <c r="Z946" s="7">
        <f t="shared" si="113"/>
        <v>1</v>
      </c>
      <c r="AA946" s="7">
        <f t="shared" si="114"/>
        <v>1</v>
      </c>
      <c r="AB946" s="7" t="b">
        <f t="shared" si="115"/>
        <v>0</v>
      </c>
      <c r="AC946" s="7" t="b">
        <f t="shared" si="116"/>
        <v>1</v>
      </c>
      <c r="AD946" s="7" t="b">
        <f t="shared" si="117"/>
        <v>0</v>
      </c>
      <c r="AE946" s="7" t="b">
        <f t="shared" si="118"/>
        <v>1</v>
      </c>
      <c r="AF946" s="7" t="b">
        <f t="shared" si="119"/>
        <v>0</v>
      </c>
      <c r="AH946" t="b">
        <f>AND(Table252102[[#This Row],[Developmental toxicity]:[Reproductive toxicity]])</f>
        <v>0</v>
      </c>
    </row>
    <row r="947" spans="1:34" x14ac:dyDescent="0.25">
      <c r="A947" s="3">
        <f t="shared" si="112"/>
        <v>946</v>
      </c>
      <c r="B947" s="4"/>
      <c r="C947" s="3" t="s">
        <v>20611</v>
      </c>
      <c r="D947" s="3" t="s">
        <v>19285</v>
      </c>
      <c r="E947" s="29" t="s">
        <v>20366</v>
      </c>
      <c r="F947" s="3" t="s">
        <v>19952</v>
      </c>
      <c r="G947" s="3" t="s">
        <v>19953</v>
      </c>
      <c r="H947" s="3" t="s">
        <v>19954</v>
      </c>
      <c r="I947" s="3" t="s">
        <v>19955</v>
      </c>
      <c r="J947" s="5" t="s">
        <v>20</v>
      </c>
      <c r="K947" s="7" t="e">
        <v>#N/A</v>
      </c>
      <c r="L947" s="7" t="e">
        <v>#N/A</v>
      </c>
      <c r="M947" s="7" t="e">
        <v>#N/A</v>
      </c>
      <c r="N947" s="7" t="e">
        <v>#N/A</v>
      </c>
      <c r="O947" s="7" t="e">
        <v>#N/A</v>
      </c>
      <c r="P947" s="7" t="e">
        <v>#N/A</v>
      </c>
      <c r="Q947" s="7" t="e">
        <v>#N/A</v>
      </c>
      <c r="R947" s="7" t="e">
        <v>#N/A</v>
      </c>
      <c r="S947" s="7" t="e">
        <v>#N/A</v>
      </c>
      <c r="T947" s="7" t="e">
        <v>#N/A</v>
      </c>
      <c r="U947" s="7" t="e">
        <v>#N/A</v>
      </c>
      <c r="V947" s="7" t="e">
        <v>#N/A</v>
      </c>
      <c r="W947" s="7" t="e">
        <v>#N/A</v>
      </c>
      <c r="X947" s="7">
        <v>1</v>
      </c>
      <c r="Y947" s="7" t="e">
        <v>#N/A</v>
      </c>
      <c r="Z947" s="7">
        <f t="shared" si="113"/>
        <v>1</v>
      </c>
      <c r="AA947" s="7">
        <f t="shared" si="114"/>
        <v>1</v>
      </c>
      <c r="AB947" s="7" t="b">
        <f t="shared" si="115"/>
        <v>1</v>
      </c>
      <c r="AC947" s="7" t="b">
        <f t="shared" si="116"/>
        <v>0</v>
      </c>
      <c r="AD947" s="7" t="b">
        <f t="shared" si="117"/>
        <v>0</v>
      </c>
      <c r="AE947" s="7" t="b">
        <f t="shared" si="118"/>
        <v>0</v>
      </c>
      <c r="AF947" s="7" t="b">
        <f t="shared" si="119"/>
        <v>0</v>
      </c>
      <c r="AH947" t="b">
        <f>AND(Table252102[[#This Row],[Developmental toxicity]:[Reproductive toxicity]])</f>
        <v>0</v>
      </c>
    </row>
    <row r="948" spans="1:34" x14ac:dyDescent="0.25">
      <c r="A948" s="3">
        <f t="shared" si="112"/>
        <v>947</v>
      </c>
      <c r="B948" s="4"/>
      <c r="C948" s="3" t="s">
        <v>13237</v>
      </c>
      <c r="D948" s="3" t="s">
        <v>13236</v>
      </c>
      <c r="E948" s="29" t="s">
        <v>17541</v>
      </c>
      <c r="F948" s="3" t="s">
        <v>17542</v>
      </c>
      <c r="G948" s="3" t="s">
        <v>17543</v>
      </c>
      <c r="H948" s="3" t="s">
        <v>17543</v>
      </c>
      <c r="I948" s="3" t="s">
        <v>17544</v>
      </c>
      <c r="J948" s="5"/>
      <c r="K948" s="7" t="e">
        <v>#N/A</v>
      </c>
      <c r="L948" s="7" t="e">
        <v>#N/A</v>
      </c>
      <c r="M948" s="7" t="e">
        <v>#N/A</v>
      </c>
      <c r="N948" s="7" t="e">
        <v>#N/A</v>
      </c>
      <c r="O948" s="7" t="e">
        <v>#N/A</v>
      </c>
      <c r="P948" s="7" t="e">
        <v>#N/A</v>
      </c>
      <c r="Q948" s="7" t="e">
        <v>#N/A</v>
      </c>
      <c r="R948" s="7" t="e">
        <v>#N/A</v>
      </c>
      <c r="S948" s="7" t="e">
        <v>#N/A</v>
      </c>
      <c r="T948" s="7" t="e">
        <v>#N/A</v>
      </c>
      <c r="U948" s="7" t="e">
        <v>#N/A</v>
      </c>
      <c r="V948" s="7" t="e">
        <v>#N/A</v>
      </c>
      <c r="W948" s="3">
        <v>0</v>
      </c>
      <c r="X948" s="3" t="e">
        <v>#N/A</v>
      </c>
      <c r="Y948" s="7" t="e">
        <v>#N/A</v>
      </c>
      <c r="Z948" s="7">
        <f t="shared" si="113"/>
        <v>0</v>
      </c>
      <c r="AA948" s="7">
        <f t="shared" si="114"/>
        <v>0</v>
      </c>
      <c r="AB948" s="7" t="b">
        <f t="shared" si="115"/>
        <v>0</v>
      </c>
      <c r="AC948" s="7" t="b">
        <f t="shared" si="116"/>
        <v>1</v>
      </c>
      <c r="AD948" s="7" t="b">
        <f t="shared" si="117"/>
        <v>0</v>
      </c>
      <c r="AE948" s="7" t="b">
        <f t="shared" si="118"/>
        <v>1</v>
      </c>
      <c r="AF948" s="7" t="b">
        <f t="shared" si="119"/>
        <v>0</v>
      </c>
      <c r="AH948" t="b">
        <f>AND(Table252102[[#This Row],[Developmental toxicity]:[Reproductive toxicity]])</f>
        <v>0</v>
      </c>
    </row>
    <row r="949" spans="1:34" x14ac:dyDescent="0.25">
      <c r="A949" s="3">
        <f t="shared" si="112"/>
        <v>948</v>
      </c>
      <c r="B949" s="4"/>
      <c r="C949" s="3" t="s">
        <v>11796</v>
      </c>
      <c r="D949" s="3" t="s">
        <v>11795</v>
      </c>
      <c r="E949" s="29" t="s">
        <v>15334</v>
      </c>
      <c r="F949" s="3" t="s">
        <v>15335</v>
      </c>
      <c r="G949" s="3" t="s">
        <v>15336</v>
      </c>
      <c r="H949" s="3" t="s">
        <v>15337</v>
      </c>
      <c r="I949" s="3" t="s">
        <v>15338</v>
      </c>
      <c r="J949" s="5"/>
      <c r="K949" s="7" t="e">
        <v>#N/A</v>
      </c>
      <c r="L949" s="7" t="e">
        <v>#N/A</v>
      </c>
      <c r="M949" s="7" t="e">
        <v>#N/A</v>
      </c>
      <c r="N949" s="7" t="e">
        <v>#N/A</v>
      </c>
      <c r="O949" s="7" t="e">
        <v>#N/A</v>
      </c>
      <c r="P949" s="7" t="e">
        <v>#N/A</v>
      </c>
      <c r="Q949" s="7" t="e">
        <v>#N/A</v>
      </c>
      <c r="R949" s="7" t="e">
        <v>#N/A</v>
      </c>
      <c r="S949" s="7" t="e">
        <v>#N/A</v>
      </c>
      <c r="T949" s="7" t="e">
        <v>#N/A</v>
      </c>
      <c r="U949" s="7" t="e">
        <v>#N/A</v>
      </c>
      <c r="V949" s="7" t="e">
        <v>#N/A</v>
      </c>
      <c r="W949" s="3">
        <v>1</v>
      </c>
      <c r="X949" s="3" t="e">
        <v>#N/A</v>
      </c>
      <c r="Y949" s="7" t="e">
        <v>#N/A</v>
      </c>
      <c r="Z949" s="7">
        <f t="shared" si="113"/>
        <v>1</v>
      </c>
      <c r="AA949" s="7">
        <f t="shared" si="114"/>
        <v>1</v>
      </c>
      <c r="AB949" s="7" t="b">
        <f t="shared" si="115"/>
        <v>0</v>
      </c>
      <c r="AC949" s="7" t="b">
        <f t="shared" si="116"/>
        <v>1</v>
      </c>
      <c r="AD949" s="7" t="b">
        <f t="shared" si="117"/>
        <v>0</v>
      </c>
      <c r="AE949" s="7" t="b">
        <f t="shared" si="118"/>
        <v>1</v>
      </c>
      <c r="AF949" s="7" t="b">
        <f t="shared" si="119"/>
        <v>0</v>
      </c>
      <c r="AH949" t="b">
        <f>AND(Table252102[[#This Row],[Developmental toxicity]:[Reproductive toxicity]])</f>
        <v>0</v>
      </c>
    </row>
    <row r="950" spans="1:34" x14ac:dyDescent="0.25">
      <c r="A950" s="3">
        <f t="shared" si="112"/>
        <v>949</v>
      </c>
      <c r="B950" s="4" t="s">
        <v>1440</v>
      </c>
      <c r="C950" s="3" t="s">
        <v>2491</v>
      </c>
      <c r="D950" s="3" t="s">
        <v>3432</v>
      </c>
      <c r="E950" s="12" t="s">
        <v>7767</v>
      </c>
      <c r="F950" t="s">
        <v>8606</v>
      </c>
      <c r="G950" t="s">
        <v>10083</v>
      </c>
      <c r="H950" t="s">
        <v>10083</v>
      </c>
      <c r="I950" t="s">
        <v>10084</v>
      </c>
      <c r="J950" s="5"/>
      <c r="K950" s="7" t="e">
        <v>#N/A</v>
      </c>
      <c r="L950" s="7" t="e">
        <v>#N/A</v>
      </c>
      <c r="M950" s="7" t="e">
        <v>#N/A</v>
      </c>
      <c r="N950" s="7" t="e">
        <v>#N/A</v>
      </c>
      <c r="O950" s="7" t="e">
        <v>#N/A</v>
      </c>
      <c r="P950" s="7" t="e">
        <v>#N/A</v>
      </c>
      <c r="Q950" s="7" t="e">
        <v>#N/A</v>
      </c>
      <c r="R950" s="7" t="e">
        <v>#N/A</v>
      </c>
      <c r="S950" s="7" t="e">
        <v>#N/A</v>
      </c>
      <c r="T950" s="7">
        <v>0</v>
      </c>
      <c r="U950" s="7" t="e">
        <v>#N/A</v>
      </c>
      <c r="V950" s="7" t="e">
        <v>#N/A</v>
      </c>
      <c r="W950" s="7" t="e">
        <v>#N/A</v>
      </c>
      <c r="X950" s="7" t="e">
        <v>#N/A</v>
      </c>
      <c r="Y950" s="7" t="e">
        <v>#N/A</v>
      </c>
      <c r="Z950" s="7">
        <f t="shared" si="113"/>
        <v>0</v>
      </c>
      <c r="AA950" s="7">
        <f t="shared" si="114"/>
        <v>0</v>
      </c>
      <c r="AB950" s="7" t="b">
        <f t="shared" si="115"/>
        <v>1</v>
      </c>
      <c r="AC950" s="7" t="b">
        <f t="shared" si="116"/>
        <v>0</v>
      </c>
      <c r="AD950" s="7" t="b">
        <f t="shared" si="117"/>
        <v>1</v>
      </c>
      <c r="AE950" s="7" t="b">
        <f t="shared" si="118"/>
        <v>0</v>
      </c>
      <c r="AF950" s="7" t="b">
        <f t="shared" si="119"/>
        <v>0</v>
      </c>
      <c r="AH950" t="b">
        <f>AND(Table252102[[#This Row],[Developmental toxicity]:[Reproductive toxicity]])</f>
        <v>0</v>
      </c>
    </row>
    <row r="951" spans="1:34" x14ac:dyDescent="0.25">
      <c r="A951" s="3">
        <f t="shared" si="112"/>
        <v>950</v>
      </c>
      <c r="B951" s="4"/>
      <c r="C951" s="3" t="s">
        <v>12656</v>
      </c>
      <c r="D951" s="3" t="s">
        <v>12655</v>
      </c>
      <c r="E951" s="29" t="s">
        <v>16676</v>
      </c>
      <c r="F951" s="3" t="s">
        <v>16677</v>
      </c>
      <c r="G951" s="3" t="s">
        <v>16678</v>
      </c>
      <c r="H951" s="3" t="s">
        <v>16679</v>
      </c>
      <c r="I951" s="3" t="s">
        <v>16680</v>
      </c>
      <c r="J951" s="5"/>
      <c r="K951" s="7" t="e">
        <v>#N/A</v>
      </c>
      <c r="L951" s="7" t="e">
        <v>#N/A</v>
      </c>
      <c r="M951" s="7" t="e">
        <v>#N/A</v>
      </c>
      <c r="N951" s="7" t="e">
        <v>#N/A</v>
      </c>
      <c r="O951" s="7" t="e">
        <v>#N/A</v>
      </c>
      <c r="P951" s="7" t="e">
        <v>#N/A</v>
      </c>
      <c r="Q951" s="7" t="e">
        <v>#N/A</v>
      </c>
      <c r="R951" s="7" t="e">
        <v>#N/A</v>
      </c>
      <c r="S951" s="7" t="e">
        <v>#N/A</v>
      </c>
      <c r="T951" s="7" t="e">
        <v>#N/A</v>
      </c>
      <c r="U951" s="7" t="e">
        <v>#N/A</v>
      </c>
      <c r="V951" s="7" t="e">
        <v>#N/A</v>
      </c>
      <c r="W951" s="3">
        <v>0</v>
      </c>
      <c r="X951" s="3" t="e">
        <v>#N/A</v>
      </c>
      <c r="Y951" s="7" t="e">
        <v>#N/A</v>
      </c>
      <c r="Z951" s="7">
        <f t="shared" si="113"/>
        <v>0</v>
      </c>
      <c r="AA951" s="7">
        <f t="shared" si="114"/>
        <v>0</v>
      </c>
      <c r="AB951" s="7" t="b">
        <f t="shared" si="115"/>
        <v>0</v>
      </c>
      <c r="AC951" s="7" t="b">
        <f t="shared" si="116"/>
        <v>1</v>
      </c>
      <c r="AD951" s="7" t="b">
        <f t="shared" si="117"/>
        <v>0</v>
      </c>
      <c r="AE951" s="7" t="b">
        <f t="shared" si="118"/>
        <v>1</v>
      </c>
      <c r="AF951" s="7" t="b">
        <f t="shared" si="119"/>
        <v>0</v>
      </c>
      <c r="AH951" t="b">
        <f>AND(Table252102[[#This Row],[Developmental toxicity]:[Reproductive toxicity]])</f>
        <v>0</v>
      </c>
    </row>
    <row r="952" spans="1:34" x14ac:dyDescent="0.25">
      <c r="A952" s="3">
        <f t="shared" si="112"/>
        <v>951</v>
      </c>
      <c r="B952" s="4" t="s">
        <v>1440</v>
      </c>
      <c r="C952" s="3" t="s">
        <v>2318</v>
      </c>
      <c r="D952" s="3" t="s">
        <v>3236</v>
      </c>
      <c r="E952" s="29" t="s">
        <v>7595</v>
      </c>
      <c r="F952" s="3" t="s">
        <v>8441</v>
      </c>
      <c r="G952" s="3" t="s">
        <v>9716</v>
      </c>
      <c r="H952" s="3" t="s">
        <v>9716</v>
      </c>
      <c r="I952" s="3" t="s">
        <v>9717</v>
      </c>
      <c r="J952" s="5"/>
      <c r="K952" s="7" t="e">
        <v>#N/A</v>
      </c>
      <c r="L952" s="7" t="e">
        <v>#N/A</v>
      </c>
      <c r="M952" s="7" t="e">
        <v>#N/A</v>
      </c>
      <c r="N952" s="7" t="e">
        <v>#N/A</v>
      </c>
      <c r="O952" s="7" t="e">
        <v>#N/A</v>
      </c>
      <c r="P952" s="7" t="e">
        <v>#N/A</v>
      </c>
      <c r="Q952" s="7" t="e">
        <v>#N/A</v>
      </c>
      <c r="R952" s="7" t="e">
        <v>#N/A</v>
      </c>
      <c r="S952" s="7" t="e">
        <v>#N/A</v>
      </c>
      <c r="T952" s="7">
        <v>0</v>
      </c>
      <c r="U952" s="7" t="e">
        <v>#N/A</v>
      </c>
      <c r="V952" s="7" t="e">
        <v>#N/A</v>
      </c>
      <c r="W952" s="7" t="e">
        <v>#N/A</v>
      </c>
      <c r="X952" s="7" t="e">
        <v>#N/A</v>
      </c>
      <c r="Y952" s="7">
        <v>0</v>
      </c>
      <c r="Z952" s="7">
        <f t="shared" si="113"/>
        <v>0</v>
      </c>
      <c r="AA952" s="7">
        <f t="shared" si="114"/>
        <v>0</v>
      </c>
      <c r="AB952" s="7" t="b">
        <f t="shared" si="115"/>
        <v>1</v>
      </c>
      <c r="AC952" s="7" t="b">
        <f t="shared" si="116"/>
        <v>0</v>
      </c>
      <c r="AD952" s="7" t="b">
        <f t="shared" si="117"/>
        <v>1</v>
      </c>
      <c r="AE952" s="7" t="b">
        <f t="shared" si="118"/>
        <v>0</v>
      </c>
      <c r="AF952" s="7" t="b">
        <f t="shared" si="119"/>
        <v>0</v>
      </c>
      <c r="AH952" t="b">
        <f>AND(Table252102[[#This Row],[Developmental toxicity]:[Reproductive toxicity]])</f>
        <v>0</v>
      </c>
    </row>
    <row r="953" spans="1:34" x14ac:dyDescent="0.25">
      <c r="A953" s="3">
        <f t="shared" si="112"/>
        <v>952</v>
      </c>
      <c r="B953" s="4"/>
      <c r="C953" s="3" t="s">
        <v>12615</v>
      </c>
      <c r="D953" s="3" t="s">
        <v>12614</v>
      </c>
      <c r="E953" s="29" t="s">
        <v>16618</v>
      </c>
      <c r="F953" s="3" t="s">
        <v>16619</v>
      </c>
      <c r="G953" s="3" t="s">
        <v>16620</v>
      </c>
      <c r="H953" s="3" t="s">
        <v>16620</v>
      </c>
      <c r="I953" s="3" t="s">
        <v>16621</v>
      </c>
      <c r="J953" s="5"/>
      <c r="K953" s="7" t="e">
        <v>#N/A</v>
      </c>
      <c r="L953" s="7" t="e">
        <v>#N/A</v>
      </c>
      <c r="M953" s="7" t="e">
        <v>#N/A</v>
      </c>
      <c r="N953" s="7" t="e">
        <v>#N/A</v>
      </c>
      <c r="O953" s="7" t="e">
        <v>#N/A</v>
      </c>
      <c r="P953" s="7" t="e">
        <v>#N/A</v>
      </c>
      <c r="Q953" s="7" t="e">
        <v>#N/A</v>
      </c>
      <c r="R953" s="7" t="e">
        <v>#N/A</v>
      </c>
      <c r="S953" s="7" t="e">
        <v>#N/A</v>
      </c>
      <c r="T953" s="7" t="e">
        <v>#N/A</v>
      </c>
      <c r="U953" s="7" t="e">
        <v>#N/A</v>
      </c>
      <c r="V953" s="7" t="e">
        <v>#N/A</v>
      </c>
      <c r="W953" s="3">
        <v>0</v>
      </c>
      <c r="X953" s="3" t="e">
        <v>#N/A</v>
      </c>
      <c r="Y953" s="7" t="e">
        <v>#N/A</v>
      </c>
      <c r="Z953" s="7">
        <f t="shared" si="113"/>
        <v>0</v>
      </c>
      <c r="AA953" s="7">
        <f t="shared" si="114"/>
        <v>0</v>
      </c>
      <c r="AB953" s="7" t="b">
        <f t="shared" si="115"/>
        <v>0</v>
      </c>
      <c r="AC953" s="7" t="b">
        <f t="shared" si="116"/>
        <v>1</v>
      </c>
      <c r="AD953" s="7" t="b">
        <f t="shared" si="117"/>
        <v>0</v>
      </c>
      <c r="AE953" s="7" t="b">
        <f t="shared" si="118"/>
        <v>1</v>
      </c>
      <c r="AF953" s="7" t="b">
        <f t="shared" si="119"/>
        <v>0</v>
      </c>
      <c r="AH953" t="b">
        <f>AND(Table252102[[#This Row],[Developmental toxicity]:[Reproductive toxicity]])</f>
        <v>0</v>
      </c>
    </row>
    <row r="954" spans="1:34" x14ac:dyDescent="0.25">
      <c r="A954" s="3">
        <f t="shared" si="112"/>
        <v>953</v>
      </c>
      <c r="B954" s="4"/>
      <c r="C954" s="3" t="s">
        <v>13407</v>
      </c>
      <c r="D954" s="3" t="s">
        <v>13406</v>
      </c>
      <c r="E954" s="29" t="s">
        <v>17764</v>
      </c>
      <c r="F954" s="3" t="s">
        <v>17765</v>
      </c>
      <c r="G954" s="3" t="s">
        <v>17766</v>
      </c>
      <c r="H954" s="3" t="s">
        <v>17766</v>
      </c>
      <c r="I954" s="3" t="s">
        <v>17767</v>
      </c>
      <c r="J954" s="5"/>
      <c r="K954" s="7" t="e">
        <v>#N/A</v>
      </c>
      <c r="L954" s="7" t="e">
        <v>#N/A</v>
      </c>
      <c r="M954" s="7" t="e">
        <v>#N/A</v>
      </c>
      <c r="N954" s="7" t="e">
        <v>#N/A</v>
      </c>
      <c r="O954" s="7" t="e">
        <v>#N/A</v>
      </c>
      <c r="P954" s="7" t="e">
        <v>#N/A</v>
      </c>
      <c r="Q954" s="7" t="e">
        <v>#N/A</v>
      </c>
      <c r="R954" s="7" t="e">
        <v>#N/A</v>
      </c>
      <c r="S954" s="7" t="e">
        <v>#N/A</v>
      </c>
      <c r="T954" s="7" t="e">
        <v>#N/A</v>
      </c>
      <c r="U954" s="7" t="e">
        <v>#N/A</v>
      </c>
      <c r="V954" s="7" t="e">
        <v>#N/A</v>
      </c>
      <c r="W954" s="3">
        <v>0</v>
      </c>
      <c r="X954" s="3" t="e">
        <v>#N/A</v>
      </c>
      <c r="Y954" s="7" t="e">
        <v>#N/A</v>
      </c>
      <c r="Z954" s="7">
        <f t="shared" si="113"/>
        <v>0</v>
      </c>
      <c r="AA954" s="7">
        <f t="shared" si="114"/>
        <v>0</v>
      </c>
      <c r="AB954" s="7" t="b">
        <f t="shared" si="115"/>
        <v>0</v>
      </c>
      <c r="AC954" s="7" t="b">
        <f t="shared" si="116"/>
        <v>1</v>
      </c>
      <c r="AD954" s="7" t="b">
        <f t="shared" si="117"/>
        <v>0</v>
      </c>
      <c r="AE954" s="7" t="b">
        <f t="shared" si="118"/>
        <v>1</v>
      </c>
      <c r="AF954" s="7" t="b">
        <f t="shared" si="119"/>
        <v>0</v>
      </c>
      <c r="AH954" t="b">
        <f>AND(Table252102[[#This Row],[Developmental toxicity]:[Reproductive toxicity]])</f>
        <v>0</v>
      </c>
    </row>
    <row r="955" spans="1:34" x14ac:dyDescent="0.25">
      <c r="A955" s="3">
        <f t="shared" si="112"/>
        <v>954</v>
      </c>
      <c r="B955" s="4"/>
      <c r="C955" s="3" t="s">
        <v>12619</v>
      </c>
      <c r="D955" s="3" t="s">
        <v>12618</v>
      </c>
      <c r="E955" s="29" t="s">
        <v>16626</v>
      </c>
      <c r="F955" s="3" t="s">
        <v>16627</v>
      </c>
      <c r="G955" s="3" t="s">
        <v>16628</v>
      </c>
      <c r="H955" s="3" t="s">
        <v>16628</v>
      </c>
      <c r="I955" s="3" t="s">
        <v>16629</v>
      </c>
      <c r="J955" s="5"/>
      <c r="K955" s="7" t="e">
        <v>#N/A</v>
      </c>
      <c r="L955" s="7" t="e">
        <v>#N/A</v>
      </c>
      <c r="M955" s="7" t="e">
        <v>#N/A</v>
      </c>
      <c r="N955" s="7" t="e">
        <v>#N/A</v>
      </c>
      <c r="O955" s="7" t="e">
        <v>#N/A</v>
      </c>
      <c r="P955" s="7" t="e">
        <v>#N/A</v>
      </c>
      <c r="Q955" s="7" t="e">
        <v>#N/A</v>
      </c>
      <c r="R955" s="7" t="e">
        <v>#N/A</v>
      </c>
      <c r="S955" s="7" t="e">
        <v>#N/A</v>
      </c>
      <c r="T955" s="7" t="e">
        <v>#N/A</v>
      </c>
      <c r="U955" s="7" t="e">
        <v>#N/A</v>
      </c>
      <c r="V955" s="7" t="e">
        <v>#N/A</v>
      </c>
      <c r="W955" s="3">
        <v>0</v>
      </c>
      <c r="X955" s="3" t="e">
        <v>#N/A</v>
      </c>
      <c r="Y955" s="7" t="e">
        <v>#N/A</v>
      </c>
      <c r="Z955" s="7">
        <f t="shared" si="113"/>
        <v>0</v>
      </c>
      <c r="AA955" s="7">
        <f t="shared" si="114"/>
        <v>0</v>
      </c>
      <c r="AB955" s="7" t="b">
        <f t="shared" si="115"/>
        <v>0</v>
      </c>
      <c r="AC955" s="7" t="b">
        <f t="shared" si="116"/>
        <v>1</v>
      </c>
      <c r="AD955" s="7" t="b">
        <f t="shared" si="117"/>
        <v>0</v>
      </c>
      <c r="AE955" s="7" t="b">
        <f t="shared" si="118"/>
        <v>1</v>
      </c>
      <c r="AF955" s="7" t="b">
        <f t="shared" si="119"/>
        <v>0</v>
      </c>
      <c r="AH955" t="b">
        <f>AND(Table252102[[#This Row],[Developmental toxicity]:[Reproductive toxicity]])</f>
        <v>0</v>
      </c>
    </row>
    <row r="956" spans="1:34" x14ac:dyDescent="0.25">
      <c r="A956" s="3">
        <f t="shared" si="112"/>
        <v>955</v>
      </c>
      <c r="B956" s="4"/>
      <c r="C956" s="3" t="s">
        <v>12686</v>
      </c>
      <c r="D956" s="3" t="s">
        <v>12685</v>
      </c>
      <c r="E956" s="29" t="s">
        <v>16718</v>
      </c>
      <c r="F956" s="3" t="s">
        <v>16719</v>
      </c>
      <c r="G956" s="3" t="s">
        <v>16720</v>
      </c>
      <c r="H956" s="3" t="s">
        <v>16721</v>
      </c>
      <c r="I956" s="3" t="s">
        <v>16722</v>
      </c>
      <c r="J956" s="5"/>
      <c r="K956" s="7" t="e">
        <v>#N/A</v>
      </c>
      <c r="L956" s="7" t="e">
        <v>#N/A</v>
      </c>
      <c r="M956" s="7" t="e">
        <v>#N/A</v>
      </c>
      <c r="N956" s="7" t="e">
        <v>#N/A</v>
      </c>
      <c r="O956" s="7" t="e">
        <v>#N/A</v>
      </c>
      <c r="P956" s="7" t="e">
        <v>#N/A</v>
      </c>
      <c r="Q956" s="7" t="e">
        <v>#N/A</v>
      </c>
      <c r="R956" s="7" t="e">
        <v>#N/A</v>
      </c>
      <c r="S956" s="7" t="e">
        <v>#N/A</v>
      </c>
      <c r="T956" s="7" t="e">
        <v>#N/A</v>
      </c>
      <c r="U956" s="7" t="e">
        <v>#N/A</v>
      </c>
      <c r="V956" s="7" t="e">
        <v>#N/A</v>
      </c>
      <c r="W956" s="3">
        <v>0</v>
      </c>
      <c r="X956" s="3" t="e">
        <v>#N/A</v>
      </c>
      <c r="Y956" s="7" t="e">
        <v>#N/A</v>
      </c>
      <c r="Z956" s="7">
        <f t="shared" si="113"/>
        <v>0</v>
      </c>
      <c r="AA956" s="7">
        <f t="shared" si="114"/>
        <v>0</v>
      </c>
      <c r="AB956" s="7" t="b">
        <f t="shared" si="115"/>
        <v>0</v>
      </c>
      <c r="AC956" s="7" t="b">
        <f t="shared" si="116"/>
        <v>1</v>
      </c>
      <c r="AD956" s="7" t="b">
        <f t="shared" si="117"/>
        <v>0</v>
      </c>
      <c r="AE956" s="7" t="b">
        <f t="shared" si="118"/>
        <v>1</v>
      </c>
      <c r="AF956" s="7" t="b">
        <f t="shared" si="119"/>
        <v>0</v>
      </c>
      <c r="AH956" t="b">
        <f>AND(Table252102[[#This Row],[Developmental toxicity]:[Reproductive toxicity]])</f>
        <v>0</v>
      </c>
    </row>
    <row r="957" spans="1:34" x14ac:dyDescent="0.25">
      <c r="A957" s="3">
        <f t="shared" si="112"/>
        <v>956</v>
      </c>
      <c r="B957" s="4" t="s">
        <v>1440</v>
      </c>
      <c r="C957" s="3" t="s">
        <v>2487</v>
      </c>
      <c r="D957" s="3" t="s">
        <v>3428</v>
      </c>
      <c r="E957" s="29" t="s">
        <v>7763</v>
      </c>
      <c r="F957" s="3" t="s">
        <v>8602</v>
      </c>
      <c r="G957" s="3" t="s">
        <v>10075</v>
      </c>
      <c r="H957" s="3" t="s">
        <v>10075</v>
      </c>
      <c r="I957" s="3" t="s">
        <v>10076</v>
      </c>
      <c r="J957" s="5"/>
      <c r="K957" s="7" t="e">
        <v>#N/A</v>
      </c>
      <c r="L957" s="7" t="e">
        <v>#N/A</v>
      </c>
      <c r="M957" s="7" t="e">
        <v>#N/A</v>
      </c>
      <c r="N957" s="7" t="e">
        <v>#N/A</v>
      </c>
      <c r="O957" s="7" t="e">
        <v>#N/A</v>
      </c>
      <c r="P957" s="7" t="e">
        <v>#N/A</v>
      </c>
      <c r="Q957" s="7" t="e">
        <v>#N/A</v>
      </c>
      <c r="R957" s="7" t="e">
        <v>#N/A</v>
      </c>
      <c r="S957" s="7" t="e">
        <v>#N/A</v>
      </c>
      <c r="T957" s="7">
        <v>0</v>
      </c>
      <c r="U957" s="7" t="e">
        <v>#N/A</v>
      </c>
      <c r="V957" s="7" t="e">
        <v>#N/A</v>
      </c>
      <c r="W957" s="7">
        <v>1</v>
      </c>
      <c r="X957" s="7" t="e">
        <v>#N/A</v>
      </c>
      <c r="Y957" s="7">
        <v>1</v>
      </c>
      <c r="Z957" s="7">
        <f t="shared" si="113"/>
        <v>1</v>
      </c>
      <c r="AA957" s="7">
        <f t="shared" si="114"/>
        <v>1</v>
      </c>
      <c r="AB957" s="7" t="b">
        <f t="shared" si="115"/>
        <v>1</v>
      </c>
      <c r="AC957" s="7" t="b">
        <f t="shared" si="116"/>
        <v>1</v>
      </c>
      <c r="AD957" s="7" t="b">
        <f t="shared" si="117"/>
        <v>1</v>
      </c>
      <c r="AE957" s="7" t="b">
        <f t="shared" si="118"/>
        <v>1</v>
      </c>
      <c r="AF957" s="7" t="b">
        <f t="shared" si="119"/>
        <v>0</v>
      </c>
      <c r="AH957" t="b">
        <f>AND(Table252102[[#This Row],[Developmental toxicity]:[Reproductive toxicity]])</f>
        <v>1</v>
      </c>
    </row>
    <row r="958" spans="1:34" x14ac:dyDescent="0.25">
      <c r="A958" s="3">
        <f t="shared" si="112"/>
        <v>957</v>
      </c>
      <c r="B958" s="4" t="s">
        <v>1440</v>
      </c>
      <c r="C958" s="3" t="s">
        <v>2483</v>
      </c>
      <c r="D958" s="3" t="s">
        <v>3422</v>
      </c>
      <c r="E958" s="12" t="s">
        <v>7759</v>
      </c>
      <c r="F958" t="s">
        <v>8598</v>
      </c>
      <c r="G958" t="s">
        <v>10067</v>
      </c>
      <c r="H958" t="s">
        <v>10067</v>
      </c>
      <c r="I958" t="s">
        <v>10068</v>
      </c>
      <c r="J958" s="5"/>
      <c r="K958" s="7" t="e">
        <v>#N/A</v>
      </c>
      <c r="L958" s="7" t="e">
        <v>#N/A</v>
      </c>
      <c r="M958" s="7" t="e">
        <v>#N/A</v>
      </c>
      <c r="N958" s="7" t="e">
        <v>#N/A</v>
      </c>
      <c r="O958" s="7" t="e">
        <v>#N/A</v>
      </c>
      <c r="P958" s="7" t="e">
        <v>#N/A</v>
      </c>
      <c r="Q958" s="7" t="e">
        <v>#N/A</v>
      </c>
      <c r="R958" s="7" t="e">
        <v>#N/A</v>
      </c>
      <c r="S958" s="7" t="e">
        <v>#N/A</v>
      </c>
      <c r="T958" s="7">
        <v>0</v>
      </c>
      <c r="U958" s="7" t="e">
        <v>#N/A</v>
      </c>
      <c r="V958" s="7" t="e">
        <v>#N/A</v>
      </c>
      <c r="W958" s="7" t="e">
        <v>#N/A</v>
      </c>
      <c r="X958" s="7" t="e">
        <v>#N/A</v>
      </c>
      <c r="Y958" s="7" t="e">
        <v>#N/A</v>
      </c>
      <c r="Z958" s="7">
        <f t="shared" si="113"/>
        <v>0</v>
      </c>
      <c r="AA958" s="7">
        <f t="shared" si="114"/>
        <v>0</v>
      </c>
      <c r="AB958" s="7" t="b">
        <f t="shared" si="115"/>
        <v>1</v>
      </c>
      <c r="AC958" s="7" t="b">
        <f t="shared" si="116"/>
        <v>0</v>
      </c>
      <c r="AD958" s="7" t="b">
        <f t="shared" si="117"/>
        <v>1</v>
      </c>
      <c r="AE958" s="7" t="b">
        <f t="shared" si="118"/>
        <v>0</v>
      </c>
      <c r="AF958" s="7" t="b">
        <f t="shared" si="119"/>
        <v>0</v>
      </c>
      <c r="AH958" t="b">
        <f>AND(Table252102[[#This Row],[Developmental toxicity]:[Reproductive toxicity]])</f>
        <v>0</v>
      </c>
    </row>
    <row r="959" spans="1:34" x14ac:dyDescent="0.25">
      <c r="A959" s="3">
        <f t="shared" si="112"/>
        <v>958</v>
      </c>
      <c r="B959" s="4"/>
      <c r="C959" t="s">
        <v>21257</v>
      </c>
      <c r="D959" s="3" t="s">
        <v>20861</v>
      </c>
      <c r="E959" s="94" t="s">
        <v>21059</v>
      </c>
      <c r="F959" t="s">
        <v>21838</v>
      </c>
      <c r="G959" t="s">
        <v>21839</v>
      </c>
      <c r="H959" t="s">
        <v>21839</v>
      </c>
      <c r="I959" t="s">
        <v>21840</v>
      </c>
      <c r="J959" s="5"/>
      <c r="K959" s="7" t="e">
        <v>#N/A</v>
      </c>
      <c r="L959" s="7" t="e">
        <v>#N/A</v>
      </c>
      <c r="M959" s="7" t="e">
        <v>#N/A</v>
      </c>
      <c r="N959" s="7" t="e">
        <v>#N/A</v>
      </c>
      <c r="O959" s="7" t="e">
        <v>#N/A</v>
      </c>
      <c r="P959" s="7" t="e">
        <v>#N/A</v>
      </c>
      <c r="Q959" s="7" t="e">
        <v>#N/A</v>
      </c>
      <c r="R959" s="7" t="e">
        <v>#N/A</v>
      </c>
      <c r="S959" s="7" t="e">
        <v>#N/A</v>
      </c>
      <c r="T959" s="7" t="e">
        <v>#N/A</v>
      </c>
      <c r="U959" s="7" t="e">
        <v>#N/A</v>
      </c>
      <c r="V959" s="7" t="e">
        <v>#N/A</v>
      </c>
      <c r="W959" s="7" t="e">
        <v>#N/A</v>
      </c>
      <c r="X959" s="7" t="e">
        <v>#N/A</v>
      </c>
      <c r="Y959" s="7">
        <v>0</v>
      </c>
      <c r="Z959" s="7">
        <f t="shared" si="113"/>
        <v>0</v>
      </c>
      <c r="AA959" s="7">
        <f t="shared" si="114"/>
        <v>0</v>
      </c>
      <c r="AB959" s="7" t="b">
        <f t="shared" si="115"/>
        <v>1</v>
      </c>
      <c r="AC959" s="7" t="b">
        <f t="shared" si="116"/>
        <v>0</v>
      </c>
      <c r="AD959" s="7" t="b">
        <f t="shared" si="117"/>
        <v>0</v>
      </c>
      <c r="AE959" s="7" t="b">
        <f t="shared" si="118"/>
        <v>0</v>
      </c>
      <c r="AF959" s="7" t="b">
        <f t="shared" si="119"/>
        <v>0</v>
      </c>
      <c r="AH959" t="b">
        <f>AND(Table252102[[#This Row],[Developmental toxicity]:[Reproductive toxicity]])</f>
        <v>0</v>
      </c>
    </row>
    <row r="960" spans="1:34" x14ac:dyDescent="0.25">
      <c r="A960" s="3">
        <f t="shared" si="112"/>
        <v>959</v>
      </c>
      <c r="B960" s="4" t="s">
        <v>1440</v>
      </c>
      <c r="C960" s="23" t="s">
        <v>1451</v>
      </c>
      <c r="D960" s="22" t="s">
        <v>1452</v>
      </c>
      <c r="E960" s="29" t="s">
        <v>7009</v>
      </c>
      <c r="F960" s="22" t="s">
        <v>1532</v>
      </c>
      <c r="G960" s="22" t="s">
        <v>1453</v>
      </c>
      <c r="H960" s="3" t="s">
        <v>1453</v>
      </c>
      <c r="I960" s="3" t="s">
        <v>7099</v>
      </c>
      <c r="J960" s="5" t="s">
        <v>1558</v>
      </c>
      <c r="K960" s="7" t="e">
        <v>#N/A</v>
      </c>
      <c r="L960" s="7" t="e">
        <v>#N/A</v>
      </c>
      <c r="M960" s="15">
        <v>1</v>
      </c>
      <c r="N960" s="7" t="e">
        <v>#N/A</v>
      </c>
      <c r="O960" s="7" t="e">
        <v>#N/A</v>
      </c>
      <c r="P960" s="15" t="e">
        <v>#N/A</v>
      </c>
      <c r="Q960" s="15" t="e">
        <v>#N/A</v>
      </c>
      <c r="R960" s="7" t="e">
        <v>#N/A</v>
      </c>
      <c r="S960" s="15" t="e">
        <v>#N/A</v>
      </c>
      <c r="T960" s="15">
        <v>0</v>
      </c>
      <c r="U960" s="7" t="e">
        <v>#N/A</v>
      </c>
      <c r="V960" s="7" t="e">
        <v>#N/A</v>
      </c>
      <c r="W960" s="15" t="e">
        <v>#N/A</v>
      </c>
      <c r="X960" s="15" t="e">
        <v>#N/A</v>
      </c>
      <c r="Y960" s="7" t="e">
        <v>#N/A</v>
      </c>
      <c r="Z960" s="7">
        <f t="shared" si="113"/>
        <v>1</v>
      </c>
      <c r="AA960" s="7">
        <f t="shared" si="114"/>
        <v>0</v>
      </c>
      <c r="AB960" s="7" t="b">
        <f t="shared" si="115"/>
        <v>1</v>
      </c>
      <c r="AC960" s="7" t="b">
        <f t="shared" si="116"/>
        <v>0</v>
      </c>
      <c r="AD960" s="7" t="b">
        <f t="shared" si="117"/>
        <v>1</v>
      </c>
      <c r="AE960" s="7" t="b">
        <f t="shared" si="118"/>
        <v>1</v>
      </c>
      <c r="AF960" s="7" t="b">
        <f t="shared" si="119"/>
        <v>1</v>
      </c>
      <c r="AH960" t="b">
        <f>AND(Table252102[[#This Row],[Developmental toxicity]:[Reproductive toxicity]])</f>
        <v>0</v>
      </c>
    </row>
    <row r="961" spans="1:34" x14ac:dyDescent="0.25">
      <c r="A961" s="3">
        <f t="shared" ref="A961:A1024" si="120">ROW(A960)</f>
        <v>960</v>
      </c>
      <c r="B961" s="4" t="s">
        <v>1440</v>
      </c>
      <c r="C961" s="3" t="s">
        <v>2727</v>
      </c>
      <c r="D961" s="3" t="s">
        <v>3695</v>
      </c>
      <c r="E961" s="29" t="s">
        <v>7997</v>
      </c>
      <c r="F961" s="3" t="s">
        <v>8832</v>
      </c>
      <c r="G961" s="3" t="s">
        <v>10612</v>
      </c>
      <c r="H961" s="3" t="s">
        <v>10612</v>
      </c>
      <c r="I961" s="3" t="s">
        <v>10613</v>
      </c>
      <c r="J961" s="5"/>
      <c r="K961" s="7" t="e">
        <v>#N/A</v>
      </c>
      <c r="L961" s="7" t="e">
        <v>#N/A</v>
      </c>
      <c r="M961" s="7" t="e">
        <v>#N/A</v>
      </c>
      <c r="N961" s="7" t="e">
        <v>#N/A</v>
      </c>
      <c r="O961" s="7" t="e">
        <v>#N/A</v>
      </c>
      <c r="P961" s="7" t="e">
        <v>#N/A</v>
      </c>
      <c r="Q961" s="7" t="e">
        <v>#N/A</v>
      </c>
      <c r="R961" s="7" t="e">
        <v>#N/A</v>
      </c>
      <c r="S961" s="7" t="e">
        <v>#N/A</v>
      </c>
      <c r="T961" s="7">
        <v>0</v>
      </c>
      <c r="U961" s="7" t="e">
        <v>#N/A</v>
      </c>
      <c r="V961" s="7" t="e">
        <v>#N/A</v>
      </c>
      <c r="W961" s="7" t="e">
        <v>#N/A</v>
      </c>
      <c r="X961" s="7" t="e">
        <v>#N/A</v>
      </c>
      <c r="Y961" s="7">
        <v>1</v>
      </c>
      <c r="Z961" s="7">
        <f t="shared" ref="Z961:Z1024" si="121">IF(COUNTIF(K961:Y961,1)&gt;0,1,0)</f>
        <v>1</v>
      </c>
      <c r="AA961" s="7">
        <f t="shared" ref="AA961:AA1024" si="122">IF(COUNTIF(K961:Y961,1)&gt;COUNTIF(K961:Y961,0),1,0)</f>
        <v>0</v>
      </c>
      <c r="AB961" s="7" t="b">
        <f t="shared" ref="AB961:AB1024" si="123">OR(IF(COUNT(K961)&gt;0,TRUE,FALSE),IF(COUNT(M961)&gt;0,TRUE,FALSE),IF(COUNT(T961:V961)&gt;0,TRUE,FALSE),IF(COUNT(X961:Y961)&gt;0,TRUE,FALSE))</f>
        <v>1</v>
      </c>
      <c r="AC961" s="7" t="b">
        <f t="shared" ref="AC961:AC1024" si="124">OR(IF(COUNT(N961:S961)&gt;0,TRUE,FALSE),IF(COUNT(W961)&gt;0,TRUE,FALSE))</f>
        <v>0</v>
      </c>
      <c r="AD961" s="7" t="b">
        <f t="shared" ref="AD961:AD1024" si="125">OR(IF(COUNT(T961:V961)&gt;0,TRUE,FALSE),IF(COUNT(P961:S961)&gt;0,TRUE,FALSE))</f>
        <v>1</v>
      </c>
      <c r="AE961" s="7" t="b">
        <f t="shared" ref="AE961:AE1024" si="126">OR(IF(COUNT(K961)&gt;0,TRUE,FALSE),,IF(COUNT(W961)&gt;0,TRUE,FALSE),IF(COUNT(M961:O961)&gt;0,TRUE,FALSE))</f>
        <v>0</v>
      </c>
      <c r="AF961" s="7" t="b">
        <f t="shared" ref="AF961:AF1024" si="127">OR(IF(COUNT(U961:V961)&gt;0,TRUE,FALSE),IF(COUNT(M961)&gt;0,TRUE,FALSE),IF(COUNT(N961:S961)&gt;0,TRUE,FALSE))</f>
        <v>0</v>
      </c>
      <c r="AH961" t="b">
        <f>AND(Table252102[[#This Row],[Developmental toxicity]:[Reproductive toxicity]])</f>
        <v>0</v>
      </c>
    </row>
    <row r="962" spans="1:34" x14ac:dyDescent="0.25">
      <c r="A962" s="3">
        <f t="shared" si="120"/>
        <v>961</v>
      </c>
      <c r="B962" s="4" t="s">
        <v>1440</v>
      </c>
      <c r="C962" s="3" t="s">
        <v>2503</v>
      </c>
      <c r="D962" s="3" t="s">
        <v>3447</v>
      </c>
      <c r="E962" s="12" t="s">
        <v>7778</v>
      </c>
      <c r="F962" t="s">
        <v>8617</v>
      </c>
      <c r="G962" t="s">
        <v>10111</v>
      </c>
      <c r="H962" t="s">
        <v>10111</v>
      </c>
      <c r="I962" t="s">
        <v>10112</v>
      </c>
      <c r="J962" s="5"/>
      <c r="K962" s="7" t="e">
        <v>#N/A</v>
      </c>
      <c r="L962" s="7" t="e">
        <v>#N/A</v>
      </c>
      <c r="M962" s="7" t="e">
        <v>#N/A</v>
      </c>
      <c r="N962" s="7" t="e">
        <v>#N/A</v>
      </c>
      <c r="O962" s="7" t="e">
        <v>#N/A</v>
      </c>
      <c r="P962" s="7" t="e">
        <v>#N/A</v>
      </c>
      <c r="Q962" s="7" t="e">
        <v>#N/A</v>
      </c>
      <c r="R962" s="7" t="e">
        <v>#N/A</v>
      </c>
      <c r="S962" s="7" t="e">
        <v>#N/A</v>
      </c>
      <c r="T962" s="7">
        <v>0</v>
      </c>
      <c r="U962" s="7" t="e">
        <v>#N/A</v>
      </c>
      <c r="V962" s="7" t="e">
        <v>#N/A</v>
      </c>
      <c r="W962" s="7" t="e">
        <v>#N/A</v>
      </c>
      <c r="X962" s="7" t="e">
        <v>#N/A</v>
      </c>
      <c r="Y962" s="7" t="e">
        <v>#N/A</v>
      </c>
      <c r="Z962" s="7">
        <f t="shared" si="121"/>
        <v>0</v>
      </c>
      <c r="AA962" s="7">
        <f t="shared" si="122"/>
        <v>0</v>
      </c>
      <c r="AB962" s="7" t="b">
        <f t="shared" si="123"/>
        <v>1</v>
      </c>
      <c r="AC962" s="7" t="b">
        <f t="shared" si="124"/>
        <v>0</v>
      </c>
      <c r="AD962" s="7" t="b">
        <f t="shared" si="125"/>
        <v>1</v>
      </c>
      <c r="AE962" s="7" t="b">
        <f t="shared" si="126"/>
        <v>0</v>
      </c>
      <c r="AF962" s="7" t="b">
        <f t="shared" si="127"/>
        <v>0</v>
      </c>
      <c r="AH962" t="b">
        <f>AND(Table252102[[#This Row],[Developmental toxicity]:[Reproductive toxicity]])</f>
        <v>0</v>
      </c>
    </row>
    <row r="963" spans="1:34" x14ac:dyDescent="0.25">
      <c r="A963" s="3">
        <f t="shared" si="120"/>
        <v>962</v>
      </c>
      <c r="B963" s="4" t="s">
        <v>1440</v>
      </c>
      <c r="C963" s="3" t="s">
        <v>2315</v>
      </c>
      <c r="D963" s="3" t="s">
        <v>3233</v>
      </c>
      <c r="E963" s="29" t="s">
        <v>7592</v>
      </c>
      <c r="F963" s="3" t="s">
        <v>8438</v>
      </c>
      <c r="G963" s="3" t="s">
        <v>9710</v>
      </c>
      <c r="H963" s="3" t="s">
        <v>9710</v>
      </c>
      <c r="I963" s="3" t="s">
        <v>9711</v>
      </c>
      <c r="J963" s="5"/>
      <c r="K963" s="7" t="e">
        <v>#N/A</v>
      </c>
      <c r="L963" s="7" t="e">
        <v>#N/A</v>
      </c>
      <c r="M963" s="7" t="e">
        <v>#N/A</v>
      </c>
      <c r="N963" s="7" t="e">
        <v>#N/A</v>
      </c>
      <c r="O963" s="7" t="e">
        <v>#N/A</v>
      </c>
      <c r="P963" s="7" t="e">
        <v>#N/A</v>
      </c>
      <c r="Q963" s="7" t="e">
        <v>#N/A</v>
      </c>
      <c r="R963" s="7" t="e">
        <v>#N/A</v>
      </c>
      <c r="S963" s="7" t="e">
        <v>#N/A</v>
      </c>
      <c r="T963" s="7">
        <v>0</v>
      </c>
      <c r="U963" s="7">
        <v>0</v>
      </c>
      <c r="V963" s="7" t="e">
        <v>#N/A</v>
      </c>
      <c r="W963" s="7" t="e">
        <v>#N/A</v>
      </c>
      <c r="X963" s="7" t="e">
        <v>#N/A</v>
      </c>
      <c r="Y963" s="7">
        <v>0</v>
      </c>
      <c r="Z963" s="7">
        <f t="shared" si="121"/>
        <v>0</v>
      </c>
      <c r="AA963" s="7">
        <f t="shared" si="122"/>
        <v>0</v>
      </c>
      <c r="AB963" s="7" t="b">
        <f t="shared" si="123"/>
        <v>1</v>
      </c>
      <c r="AC963" s="7" t="b">
        <f t="shared" si="124"/>
        <v>0</v>
      </c>
      <c r="AD963" s="7" t="b">
        <f t="shared" si="125"/>
        <v>1</v>
      </c>
      <c r="AE963" s="7" t="b">
        <f t="shared" si="126"/>
        <v>0</v>
      </c>
      <c r="AF963" s="7" t="b">
        <f t="shared" si="127"/>
        <v>1</v>
      </c>
      <c r="AH963" t="b">
        <f>AND(Table252102[[#This Row],[Developmental toxicity]:[Reproductive toxicity]])</f>
        <v>0</v>
      </c>
    </row>
    <row r="964" spans="1:34" x14ac:dyDescent="0.25">
      <c r="A964" s="3">
        <f t="shared" si="120"/>
        <v>963</v>
      </c>
      <c r="B964" s="4" t="s">
        <v>1440</v>
      </c>
      <c r="C964" s="3" t="s">
        <v>2445</v>
      </c>
      <c r="D964" s="3" t="s">
        <v>3381</v>
      </c>
      <c r="E964" s="12" t="s">
        <v>7722</v>
      </c>
      <c r="F964" t="s">
        <v>8563</v>
      </c>
      <c r="G964" t="s">
        <v>9989</v>
      </c>
      <c r="H964" t="s">
        <v>9990</v>
      </c>
      <c r="I964" t="s">
        <v>9991</v>
      </c>
      <c r="J964" s="5"/>
      <c r="K964" s="7" t="e">
        <v>#N/A</v>
      </c>
      <c r="L964" s="7" t="e">
        <v>#N/A</v>
      </c>
      <c r="M964" s="7" t="e">
        <v>#N/A</v>
      </c>
      <c r="N964" s="7" t="e">
        <v>#N/A</v>
      </c>
      <c r="O964" s="7" t="e">
        <v>#N/A</v>
      </c>
      <c r="P964" s="7" t="e">
        <v>#N/A</v>
      </c>
      <c r="Q964" s="7" t="e">
        <v>#N/A</v>
      </c>
      <c r="R964" s="7" t="e">
        <v>#N/A</v>
      </c>
      <c r="S964" s="7" t="e">
        <v>#N/A</v>
      </c>
      <c r="T964" s="7">
        <v>0</v>
      </c>
      <c r="U964" s="7" t="e">
        <v>#N/A</v>
      </c>
      <c r="V964" s="7" t="e">
        <v>#N/A</v>
      </c>
      <c r="W964" s="7" t="e">
        <v>#N/A</v>
      </c>
      <c r="X964" s="7" t="e">
        <v>#N/A</v>
      </c>
      <c r="Y964" s="7" t="e">
        <v>#N/A</v>
      </c>
      <c r="Z964" s="7">
        <f t="shared" si="121"/>
        <v>0</v>
      </c>
      <c r="AA964" s="7">
        <f t="shared" si="122"/>
        <v>0</v>
      </c>
      <c r="AB964" s="7" t="b">
        <f t="shared" si="123"/>
        <v>1</v>
      </c>
      <c r="AC964" s="7" t="b">
        <f t="shared" si="124"/>
        <v>0</v>
      </c>
      <c r="AD964" s="7" t="b">
        <f t="shared" si="125"/>
        <v>1</v>
      </c>
      <c r="AE964" s="7" t="b">
        <f t="shared" si="126"/>
        <v>0</v>
      </c>
      <c r="AF964" s="7" t="b">
        <f t="shared" si="127"/>
        <v>0</v>
      </c>
      <c r="AH964" t="b">
        <f>AND(Table252102[[#This Row],[Developmental toxicity]:[Reproductive toxicity]])</f>
        <v>0</v>
      </c>
    </row>
    <row r="965" spans="1:34" x14ac:dyDescent="0.25">
      <c r="A965" s="3">
        <f t="shared" si="120"/>
        <v>964</v>
      </c>
      <c r="B965" s="4"/>
      <c r="C965" s="3" t="s">
        <v>20574</v>
      </c>
      <c r="D965" s="3" t="s">
        <v>19247</v>
      </c>
      <c r="E965" s="29" t="s">
        <v>20329</v>
      </c>
      <c r="F965" s="3" t="s">
        <v>19825</v>
      </c>
      <c r="G965" s="3" t="s">
        <v>19826</v>
      </c>
      <c r="H965" s="3" t="s">
        <v>19827</v>
      </c>
      <c r="I965" s="3" t="s">
        <v>19828</v>
      </c>
      <c r="J965" s="5" t="s">
        <v>20</v>
      </c>
      <c r="K965" s="7" t="e">
        <v>#N/A</v>
      </c>
      <c r="L965" s="7" t="e">
        <v>#N/A</v>
      </c>
      <c r="M965" s="7" t="e">
        <v>#N/A</v>
      </c>
      <c r="N965" s="7" t="e">
        <v>#N/A</v>
      </c>
      <c r="O965" s="7" t="e">
        <v>#N/A</v>
      </c>
      <c r="P965" s="7" t="e">
        <v>#N/A</v>
      </c>
      <c r="Q965" s="7" t="e">
        <v>#N/A</v>
      </c>
      <c r="R965" s="7" t="e">
        <v>#N/A</v>
      </c>
      <c r="S965" s="7" t="e">
        <v>#N/A</v>
      </c>
      <c r="T965" s="7" t="e">
        <v>#N/A</v>
      </c>
      <c r="U965" s="7" t="e">
        <v>#N/A</v>
      </c>
      <c r="V965" s="7" t="e">
        <v>#N/A</v>
      </c>
      <c r="W965" s="7" t="e">
        <v>#N/A</v>
      </c>
      <c r="X965" s="7">
        <v>1</v>
      </c>
      <c r="Y965" s="7" t="e">
        <v>#N/A</v>
      </c>
      <c r="Z965" s="7">
        <f t="shared" si="121"/>
        <v>1</v>
      </c>
      <c r="AA965" s="7">
        <f t="shared" si="122"/>
        <v>1</v>
      </c>
      <c r="AB965" s="7" t="b">
        <f t="shared" si="123"/>
        <v>1</v>
      </c>
      <c r="AC965" s="7" t="b">
        <f t="shared" si="124"/>
        <v>0</v>
      </c>
      <c r="AD965" s="7" t="b">
        <f t="shared" si="125"/>
        <v>0</v>
      </c>
      <c r="AE965" s="7" t="b">
        <f t="shared" si="126"/>
        <v>0</v>
      </c>
      <c r="AF965" s="7" t="b">
        <f t="shared" si="127"/>
        <v>0</v>
      </c>
      <c r="AH965" t="b">
        <f>AND(Table252102[[#This Row],[Developmental toxicity]:[Reproductive toxicity]])</f>
        <v>0</v>
      </c>
    </row>
    <row r="966" spans="1:34" x14ac:dyDescent="0.25">
      <c r="A966" s="3">
        <f t="shared" si="120"/>
        <v>965</v>
      </c>
      <c r="B966" s="4"/>
      <c r="C966" s="3" t="s">
        <v>11778</v>
      </c>
      <c r="D966" s="3" t="s">
        <v>11777</v>
      </c>
      <c r="E966" s="29" t="s">
        <v>15305</v>
      </c>
      <c r="F966" s="3" t="s">
        <v>15306</v>
      </c>
      <c r="G966" s="3" t="s">
        <v>15307</v>
      </c>
      <c r="H966" s="3" t="s">
        <v>15308</v>
      </c>
      <c r="I966" s="3" t="s">
        <v>15309</v>
      </c>
      <c r="J966" s="5"/>
      <c r="K966" s="7" t="e">
        <v>#N/A</v>
      </c>
      <c r="L966" s="7" t="e">
        <v>#N/A</v>
      </c>
      <c r="M966" s="7" t="e">
        <v>#N/A</v>
      </c>
      <c r="N966" s="7" t="e">
        <v>#N/A</v>
      </c>
      <c r="O966" s="7" t="e">
        <v>#N/A</v>
      </c>
      <c r="P966" s="7" t="e">
        <v>#N/A</v>
      </c>
      <c r="Q966" s="7" t="e">
        <v>#N/A</v>
      </c>
      <c r="R966" s="7" t="e">
        <v>#N/A</v>
      </c>
      <c r="S966" s="7" t="e">
        <v>#N/A</v>
      </c>
      <c r="T966" s="7" t="e">
        <v>#N/A</v>
      </c>
      <c r="U966" s="7" t="e">
        <v>#N/A</v>
      </c>
      <c r="V966" s="7" t="e">
        <v>#N/A</v>
      </c>
      <c r="W966" s="3">
        <v>1</v>
      </c>
      <c r="X966" s="3" t="e">
        <v>#N/A</v>
      </c>
      <c r="Y966" s="7" t="e">
        <v>#N/A</v>
      </c>
      <c r="Z966" s="7">
        <f t="shared" si="121"/>
        <v>1</v>
      </c>
      <c r="AA966" s="7">
        <f t="shared" si="122"/>
        <v>1</v>
      </c>
      <c r="AB966" s="7" t="b">
        <f t="shared" si="123"/>
        <v>0</v>
      </c>
      <c r="AC966" s="7" t="b">
        <f t="shared" si="124"/>
        <v>1</v>
      </c>
      <c r="AD966" s="7" t="b">
        <f t="shared" si="125"/>
        <v>0</v>
      </c>
      <c r="AE966" s="7" t="b">
        <f t="shared" si="126"/>
        <v>1</v>
      </c>
      <c r="AF966" s="7" t="b">
        <f t="shared" si="127"/>
        <v>0</v>
      </c>
      <c r="AH966" t="b">
        <f>AND(Table252102[[#This Row],[Developmental toxicity]:[Reproductive toxicity]])</f>
        <v>0</v>
      </c>
    </row>
    <row r="967" spans="1:34" x14ac:dyDescent="0.25">
      <c r="A967" s="3">
        <f t="shared" si="120"/>
        <v>966</v>
      </c>
      <c r="B967" s="4"/>
      <c r="C967" t="s">
        <v>21245</v>
      </c>
      <c r="D967" s="3" t="s">
        <v>20849</v>
      </c>
      <c r="E967" s="94" t="s">
        <v>21047</v>
      </c>
      <c r="F967" t="s">
        <v>21799</v>
      </c>
      <c r="G967" t="s">
        <v>21800</v>
      </c>
      <c r="H967" t="s">
        <v>21800</v>
      </c>
      <c r="I967" t="s">
        <v>21801</v>
      </c>
      <c r="J967" s="5"/>
      <c r="K967" s="7" t="e">
        <v>#N/A</v>
      </c>
      <c r="L967" s="7" t="e">
        <v>#N/A</v>
      </c>
      <c r="M967" s="7" t="e">
        <v>#N/A</v>
      </c>
      <c r="N967" s="7" t="e">
        <v>#N/A</v>
      </c>
      <c r="O967" s="7" t="e">
        <v>#N/A</v>
      </c>
      <c r="P967" s="7" t="e">
        <v>#N/A</v>
      </c>
      <c r="Q967" s="7" t="e">
        <v>#N/A</v>
      </c>
      <c r="R967" s="7" t="e">
        <v>#N/A</v>
      </c>
      <c r="S967" s="7" t="e">
        <v>#N/A</v>
      </c>
      <c r="T967" s="7" t="e">
        <v>#N/A</v>
      </c>
      <c r="U967" s="7" t="e">
        <v>#N/A</v>
      </c>
      <c r="V967" s="7" t="e">
        <v>#N/A</v>
      </c>
      <c r="W967" s="7" t="e">
        <v>#N/A</v>
      </c>
      <c r="X967" s="7" t="e">
        <v>#N/A</v>
      </c>
      <c r="Y967" s="7">
        <v>0</v>
      </c>
      <c r="Z967" s="7">
        <f t="shared" si="121"/>
        <v>0</v>
      </c>
      <c r="AA967" s="7">
        <f t="shared" si="122"/>
        <v>0</v>
      </c>
      <c r="AB967" s="7" t="b">
        <f t="shared" si="123"/>
        <v>1</v>
      </c>
      <c r="AC967" s="7" t="b">
        <f t="shared" si="124"/>
        <v>0</v>
      </c>
      <c r="AD967" s="7" t="b">
        <f t="shared" si="125"/>
        <v>0</v>
      </c>
      <c r="AE967" s="7" t="b">
        <f t="shared" si="126"/>
        <v>0</v>
      </c>
      <c r="AF967" s="7" t="b">
        <f t="shared" si="127"/>
        <v>0</v>
      </c>
      <c r="AH967" t="b">
        <f>AND(Table252102[[#This Row],[Developmental toxicity]:[Reproductive toxicity]])</f>
        <v>0</v>
      </c>
    </row>
    <row r="968" spans="1:34" x14ac:dyDescent="0.25">
      <c r="A968" s="3">
        <f t="shared" si="120"/>
        <v>967</v>
      </c>
      <c r="B968" s="4"/>
      <c r="C968" s="3" t="s">
        <v>13313</v>
      </c>
      <c r="D968" s="3" t="s">
        <v>13312</v>
      </c>
      <c r="E968" s="29" t="s">
        <v>17638</v>
      </c>
      <c r="F968" s="3" t="s">
        <v>17639</v>
      </c>
      <c r="G968" s="3" t="s">
        <v>17640</v>
      </c>
      <c r="H968" s="3" t="s">
        <v>17640</v>
      </c>
      <c r="I968" s="3" t="s">
        <v>17641</v>
      </c>
      <c r="J968" s="5"/>
      <c r="K968" s="7" t="e">
        <v>#N/A</v>
      </c>
      <c r="L968" s="7" t="e">
        <v>#N/A</v>
      </c>
      <c r="M968" s="7" t="e">
        <v>#N/A</v>
      </c>
      <c r="N968" s="7" t="e">
        <v>#N/A</v>
      </c>
      <c r="O968" s="7" t="e">
        <v>#N/A</v>
      </c>
      <c r="P968" s="7" t="e">
        <v>#N/A</v>
      </c>
      <c r="Q968" s="7" t="e">
        <v>#N/A</v>
      </c>
      <c r="R968" s="7" t="e">
        <v>#N/A</v>
      </c>
      <c r="S968" s="7" t="e">
        <v>#N/A</v>
      </c>
      <c r="T968" s="7" t="e">
        <v>#N/A</v>
      </c>
      <c r="U968" s="7" t="e">
        <v>#N/A</v>
      </c>
      <c r="V968" s="7" t="e">
        <v>#N/A</v>
      </c>
      <c r="W968" s="3">
        <v>0</v>
      </c>
      <c r="X968" s="3" t="e">
        <v>#N/A</v>
      </c>
      <c r="Y968" s="7" t="e">
        <v>#N/A</v>
      </c>
      <c r="Z968" s="7">
        <f t="shared" si="121"/>
        <v>0</v>
      </c>
      <c r="AA968" s="7">
        <f t="shared" si="122"/>
        <v>0</v>
      </c>
      <c r="AB968" s="7" t="b">
        <f t="shared" si="123"/>
        <v>0</v>
      </c>
      <c r="AC968" s="7" t="b">
        <f t="shared" si="124"/>
        <v>1</v>
      </c>
      <c r="AD968" s="7" t="b">
        <f t="shared" si="125"/>
        <v>0</v>
      </c>
      <c r="AE968" s="7" t="b">
        <f t="shared" si="126"/>
        <v>1</v>
      </c>
      <c r="AF968" s="7" t="b">
        <f t="shared" si="127"/>
        <v>0</v>
      </c>
      <c r="AH968" t="b">
        <f>AND(Table252102[[#This Row],[Developmental toxicity]:[Reproductive toxicity]])</f>
        <v>0</v>
      </c>
    </row>
    <row r="969" spans="1:34" x14ac:dyDescent="0.25">
      <c r="A969" s="3">
        <f t="shared" si="120"/>
        <v>968</v>
      </c>
      <c r="B969" s="4"/>
      <c r="C969" s="3" t="s">
        <v>12611</v>
      </c>
      <c r="D969" s="3" t="s">
        <v>12610</v>
      </c>
      <c r="E969" s="29" t="s">
        <v>16610</v>
      </c>
      <c r="F969" s="3" t="s">
        <v>16611</v>
      </c>
      <c r="G969" s="3" t="s">
        <v>16612</v>
      </c>
      <c r="H969" s="3" t="s">
        <v>12612</v>
      </c>
      <c r="I969" s="3" t="s">
        <v>16613</v>
      </c>
      <c r="J969" s="5"/>
      <c r="K969" s="7" t="e">
        <v>#N/A</v>
      </c>
      <c r="L969" s="7" t="e">
        <v>#N/A</v>
      </c>
      <c r="M969" s="7" t="e">
        <v>#N/A</v>
      </c>
      <c r="N969" s="7" t="e">
        <v>#N/A</v>
      </c>
      <c r="O969" s="7" t="e">
        <v>#N/A</v>
      </c>
      <c r="P969" s="7" t="e">
        <v>#N/A</v>
      </c>
      <c r="Q969" s="7" t="e">
        <v>#N/A</v>
      </c>
      <c r="R969" s="7" t="e">
        <v>#N/A</v>
      </c>
      <c r="S969" s="7" t="e">
        <v>#N/A</v>
      </c>
      <c r="T969" s="7" t="e">
        <v>#N/A</v>
      </c>
      <c r="U969" s="7" t="e">
        <v>#N/A</v>
      </c>
      <c r="V969" s="7" t="e">
        <v>#N/A</v>
      </c>
      <c r="W969" s="3">
        <v>0</v>
      </c>
      <c r="X969" s="3" t="e">
        <v>#N/A</v>
      </c>
      <c r="Y969" s="7" t="e">
        <v>#N/A</v>
      </c>
      <c r="Z969" s="7">
        <f t="shared" si="121"/>
        <v>0</v>
      </c>
      <c r="AA969" s="7">
        <f t="shared" si="122"/>
        <v>0</v>
      </c>
      <c r="AB969" s="7" t="b">
        <f t="shared" si="123"/>
        <v>0</v>
      </c>
      <c r="AC969" s="7" t="b">
        <f t="shared" si="124"/>
        <v>1</v>
      </c>
      <c r="AD969" s="7" t="b">
        <f t="shared" si="125"/>
        <v>0</v>
      </c>
      <c r="AE969" s="7" t="b">
        <f t="shared" si="126"/>
        <v>1</v>
      </c>
      <c r="AF969" s="7" t="b">
        <f t="shared" si="127"/>
        <v>0</v>
      </c>
      <c r="AH969" t="b">
        <f>AND(Table252102[[#This Row],[Developmental toxicity]:[Reproductive toxicity]])</f>
        <v>0</v>
      </c>
    </row>
    <row r="970" spans="1:34" x14ac:dyDescent="0.25">
      <c r="A970" s="3">
        <f t="shared" si="120"/>
        <v>969</v>
      </c>
      <c r="B970" s="4" t="s">
        <v>1440</v>
      </c>
      <c r="C970" s="3" t="s">
        <v>2492</v>
      </c>
      <c r="D970" s="3" t="s">
        <v>3433</v>
      </c>
      <c r="E970" s="12" t="s">
        <v>7768</v>
      </c>
      <c r="F970" t="s">
        <v>8607</v>
      </c>
      <c r="G970" t="s">
        <v>10085</v>
      </c>
      <c r="H970" t="s">
        <v>10085</v>
      </c>
      <c r="I970" t="s">
        <v>10086</v>
      </c>
      <c r="J970" s="5"/>
      <c r="K970" s="7" t="e">
        <v>#N/A</v>
      </c>
      <c r="L970" s="7" t="e">
        <v>#N/A</v>
      </c>
      <c r="M970" s="7" t="e">
        <v>#N/A</v>
      </c>
      <c r="N970" s="7" t="e">
        <v>#N/A</v>
      </c>
      <c r="O970" s="7" t="e">
        <v>#N/A</v>
      </c>
      <c r="P970" s="7" t="e">
        <v>#N/A</v>
      </c>
      <c r="Q970" s="7" t="e">
        <v>#N/A</v>
      </c>
      <c r="R970" s="7" t="e">
        <v>#N/A</v>
      </c>
      <c r="S970" s="7" t="e">
        <v>#N/A</v>
      </c>
      <c r="T970" s="7">
        <v>0</v>
      </c>
      <c r="U970" s="7" t="e">
        <v>#N/A</v>
      </c>
      <c r="V970" s="7" t="e">
        <v>#N/A</v>
      </c>
      <c r="W970" s="7" t="e">
        <v>#N/A</v>
      </c>
      <c r="X970" s="7" t="e">
        <v>#N/A</v>
      </c>
      <c r="Y970" s="7" t="e">
        <v>#N/A</v>
      </c>
      <c r="Z970" s="7">
        <f t="shared" si="121"/>
        <v>0</v>
      </c>
      <c r="AA970" s="7">
        <f t="shared" si="122"/>
        <v>0</v>
      </c>
      <c r="AB970" s="7" t="b">
        <f t="shared" si="123"/>
        <v>1</v>
      </c>
      <c r="AC970" s="7" t="b">
        <f t="shared" si="124"/>
        <v>0</v>
      </c>
      <c r="AD970" s="7" t="b">
        <f t="shared" si="125"/>
        <v>1</v>
      </c>
      <c r="AE970" s="7" t="b">
        <f t="shared" si="126"/>
        <v>0</v>
      </c>
      <c r="AF970" s="7" t="b">
        <f t="shared" si="127"/>
        <v>0</v>
      </c>
      <c r="AH970" t="b">
        <f>AND(Table252102[[#This Row],[Developmental toxicity]:[Reproductive toxicity]])</f>
        <v>0</v>
      </c>
    </row>
    <row r="971" spans="1:34" x14ac:dyDescent="0.25">
      <c r="A971" s="3">
        <f t="shared" si="120"/>
        <v>970</v>
      </c>
      <c r="B971" s="4">
        <v>670</v>
      </c>
      <c r="C971" s="3" t="s">
        <v>1350</v>
      </c>
      <c r="D971" s="3" t="s">
        <v>5442</v>
      </c>
      <c r="E971" s="29" t="s">
        <v>5018</v>
      </c>
      <c r="F971" s="3" t="s">
        <v>5924</v>
      </c>
      <c r="G971" s="3" t="s">
        <v>1351</v>
      </c>
      <c r="H971" s="3" t="s">
        <v>6326</v>
      </c>
      <c r="I971" s="3" t="s">
        <v>6963</v>
      </c>
      <c r="J971" s="5" t="s">
        <v>1431</v>
      </c>
      <c r="K971" s="7" t="e">
        <v>#N/A</v>
      </c>
      <c r="L971" s="7">
        <v>1</v>
      </c>
      <c r="M971" s="7" t="e">
        <v>#N/A</v>
      </c>
      <c r="N971" s="7" t="e">
        <v>#N/A</v>
      </c>
      <c r="O971" s="7" t="e">
        <v>#N/A</v>
      </c>
      <c r="P971" s="7" t="e">
        <v>#N/A</v>
      </c>
      <c r="Q971" s="7" t="e">
        <v>#N/A</v>
      </c>
      <c r="R971" s="7" t="e">
        <v>#N/A</v>
      </c>
      <c r="S971" s="7" t="e">
        <v>#N/A</v>
      </c>
      <c r="T971" s="7" t="e">
        <v>#N/A</v>
      </c>
      <c r="U971" s="7" t="e">
        <v>#N/A</v>
      </c>
      <c r="V971" s="7" t="e">
        <v>#N/A</v>
      </c>
      <c r="W971" s="7">
        <v>0</v>
      </c>
      <c r="X971" s="7" t="e">
        <v>#N/A</v>
      </c>
      <c r="Y971" s="7">
        <v>0</v>
      </c>
      <c r="Z971" s="7">
        <f t="shared" si="121"/>
        <v>1</v>
      </c>
      <c r="AA971" s="7">
        <f t="shared" si="122"/>
        <v>0</v>
      </c>
      <c r="AB971" s="7" t="b">
        <f t="shared" si="123"/>
        <v>1</v>
      </c>
      <c r="AC971" s="7" t="b">
        <f t="shared" si="124"/>
        <v>1</v>
      </c>
      <c r="AD971" s="7" t="b">
        <f t="shared" si="125"/>
        <v>0</v>
      </c>
      <c r="AE971" s="7" t="b">
        <f t="shared" si="126"/>
        <v>1</v>
      </c>
      <c r="AF971" s="7" t="b">
        <f t="shared" si="127"/>
        <v>0</v>
      </c>
      <c r="AH971" t="b">
        <f>AND(Table252102[[#This Row],[Developmental toxicity]:[Reproductive toxicity]])</f>
        <v>1</v>
      </c>
    </row>
    <row r="972" spans="1:34" x14ac:dyDescent="0.25">
      <c r="A972" s="3">
        <f t="shared" si="120"/>
        <v>971</v>
      </c>
      <c r="B972" s="4"/>
      <c r="C972" s="3" t="s">
        <v>20500</v>
      </c>
      <c r="D972" s="3" t="s">
        <v>19172</v>
      </c>
      <c r="E972" s="29" t="s">
        <v>20255</v>
      </c>
      <c r="F972" s="3" t="s">
        <v>19575</v>
      </c>
      <c r="G972" s="3" t="s">
        <v>19576</v>
      </c>
      <c r="H972" s="3" t="s">
        <v>19577</v>
      </c>
      <c r="I972" s="3" t="s">
        <v>19578</v>
      </c>
      <c r="J972" s="5" t="s">
        <v>20</v>
      </c>
      <c r="K972" s="7" t="e">
        <v>#N/A</v>
      </c>
      <c r="L972" s="7" t="e">
        <v>#N/A</v>
      </c>
      <c r="M972" s="7" t="e">
        <v>#N/A</v>
      </c>
      <c r="N972" s="7" t="e">
        <v>#N/A</v>
      </c>
      <c r="O972" s="7" t="e">
        <v>#N/A</v>
      </c>
      <c r="P972" s="7" t="e">
        <v>#N/A</v>
      </c>
      <c r="Q972" s="7" t="e">
        <v>#N/A</v>
      </c>
      <c r="R972" s="7" t="e">
        <v>#N/A</v>
      </c>
      <c r="S972" s="7" t="e">
        <v>#N/A</v>
      </c>
      <c r="T972" s="7" t="e">
        <v>#N/A</v>
      </c>
      <c r="U972" s="7" t="e">
        <v>#N/A</v>
      </c>
      <c r="V972" s="7" t="e">
        <v>#N/A</v>
      </c>
      <c r="W972" s="7" t="e">
        <v>#N/A</v>
      </c>
      <c r="X972" s="7">
        <v>0</v>
      </c>
      <c r="Y972" s="7" t="e">
        <v>#N/A</v>
      </c>
      <c r="Z972" s="7">
        <f t="shared" si="121"/>
        <v>0</v>
      </c>
      <c r="AA972" s="7">
        <f t="shared" si="122"/>
        <v>0</v>
      </c>
      <c r="AB972" s="7" t="b">
        <f t="shared" si="123"/>
        <v>1</v>
      </c>
      <c r="AC972" s="7" t="b">
        <f t="shared" si="124"/>
        <v>0</v>
      </c>
      <c r="AD972" s="7" t="b">
        <f t="shared" si="125"/>
        <v>0</v>
      </c>
      <c r="AE972" s="7" t="b">
        <f t="shared" si="126"/>
        <v>0</v>
      </c>
      <c r="AF972" s="7" t="b">
        <f t="shared" si="127"/>
        <v>0</v>
      </c>
      <c r="AH972" t="b">
        <f>AND(Table252102[[#This Row],[Developmental toxicity]:[Reproductive toxicity]])</f>
        <v>0</v>
      </c>
    </row>
    <row r="973" spans="1:34" x14ac:dyDescent="0.25">
      <c r="A973" s="3">
        <f t="shared" si="120"/>
        <v>972</v>
      </c>
      <c r="B973" s="4"/>
      <c r="C973" s="3" t="s">
        <v>20458</v>
      </c>
      <c r="D973" s="3" t="s">
        <v>19130</v>
      </c>
      <c r="E973" s="29" t="s">
        <v>20213</v>
      </c>
      <c r="F973" s="3" t="s">
        <v>19425</v>
      </c>
      <c r="G973" s="3" t="s">
        <v>19426</v>
      </c>
      <c r="H973" s="3" t="s">
        <v>19427</v>
      </c>
      <c r="I973" s="3" t="s">
        <v>19428</v>
      </c>
      <c r="J973" s="5" t="s">
        <v>20</v>
      </c>
      <c r="K973" s="7" t="e">
        <v>#N/A</v>
      </c>
      <c r="L973" s="7" t="e">
        <v>#N/A</v>
      </c>
      <c r="M973" s="7" t="e">
        <v>#N/A</v>
      </c>
      <c r="N973" s="7" t="e">
        <v>#N/A</v>
      </c>
      <c r="O973" s="7" t="e">
        <v>#N/A</v>
      </c>
      <c r="P973" s="7" t="e">
        <v>#N/A</v>
      </c>
      <c r="Q973" s="7" t="e">
        <v>#N/A</v>
      </c>
      <c r="R973" s="7" t="e">
        <v>#N/A</v>
      </c>
      <c r="S973" s="7" t="e">
        <v>#N/A</v>
      </c>
      <c r="T973" s="7" t="e">
        <v>#N/A</v>
      </c>
      <c r="U973" s="7" t="e">
        <v>#N/A</v>
      </c>
      <c r="V973" s="7" t="e">
        <v>#N/A</v>
      </c>
      <c r="W973" s="7" t="e">
        <v>#N/A</v>
      </c>
      <c r="X973" s="7">
        <v>0</v>
      </c>
      <c r="Y973" s="7" t="e">
        <v>#N/A</v>
      </c>
      <c r="Z973" s="7">
        <f t="shared" si="121"/>
        <v>0</v>
      </c>
      <c r="AA973" s="7">
        <f t="shared" si="122"/>
        <v>0</v>
      </c>
      <c r="AB973" s="7" t="b">
        <f t="shared" si="123"/>
        <v>1</v>
      </c>
      <c r="AC973" s="7" t="b">
        <f t="shared" si="124"/>
        <v>0</v>
      </c>
      <c r="AD973" s="7" t="b">
        <f t="shared" si="125"/>
        <v>0</v>
      </c>
      <c r="AE973" s="7" t="b">
        <f t="shared" si="126"/>
        <v>0</v>
      </c>
      <c r="AF973" s="7" t="b">
        <f t="shared" si="127"/>
        <v>0</v>
      </c>
      <c r="AH973" t="b">
        <f>AND(Table252102[[#This Row],[Developmental toxicity]:[Reproductive toxicity]])</f>
        <v>0</v>
      </c>
    </row>
    <row r="974" spans="1:34" x14ac:dyDescent="0.25">
      <c r="A974" s="3">
        <f t="shared" si="120"/>
        <v>973</v>
      </c>
      <c r="B974" s="4"/>
      <c r="C974" s="3" t="s">
        <v>20593</v>
      </c>
      <c r="D974" s="3" t="s">
        <v>19266</v>
      </c>
      <c r="E974" s="29" t="s">
        <v>20348</v>
      </c>
      <c r="F974" s="3" t="s">
        <v>19893</v>
      </c>
      <c r="G974" s="3" t="s">
        <v>19894</v>
      </c>
      <c r="H974" s="3" t="s">
        <v>19894</v>
      </c>
      <c r="I974" s="3" t="s">
        <v>19895</v>
      </c>
      <c r="J974" s="5" t="s">
        <v>20</v>
      </c>
      <c r="K974" s="7" t="e">
        <v>#N/A</v>
      </c>
      <c r="L974" s="7" t="e">
        <v>#N/A</v>
      </c>
      <c r="M974" s="7" t="e">
        <v>#N/A</v>
      </c>
      <c r="N974" s="7" t="e">
        <v>#N/A</v>
      </c>
      <c r="O974" s="7" t="e">
        <v>#N/A</v>
      </c>
      <c r="P974" s="7" t="e">
        <v>#N/A</v>
      </c>
      <c r="Q974" s="7" t="e">
        <v>#N/A</v>
      </c>
      <c r="R974" s="7" t="e">
        <v>#N/A</v>
      </c>
      <c r="S974" s="7" t="e">
        <v>#N/A</v>
      </c>
      <c r="T974" s="7" t="e">
        <v>#N/A</v>
      </c>
      <c r="U974" s="7" t="e">
        <v>#N/A</v>
      </c>
      <c r="V974" s="7" t="e">
        <v>#N/A</v>
      </c>
      <c r="W974" s="7" t="e">
        <v>#N/A</v>
      </c>
      <c r="X974" s="7">
        <v>1</v>
      </c>
      <c r="Y974" s="7" t="e">
        <v>#N/A</v>
      </c>
      <c r="Z974" s="7">
        <f t="shared" si="121"/>
        <v>1</v>
      </c>
      <c r="AA974" s="7">
        <f t="shared" si="122"/>
        <v>1</v>
      </c>
      <c r="AB974" s="7" t="b">
        <f t="shared" si="123"/>
        <v>1</v>
      </c>
      <c r="AC974" s="7" t="b">
        <f t="shared" si="124"/>
        <v>0</v>
      </c>
      <c r="AD974" s="7" t="b">
        <f t="shared" si="125"/>
        <v>0</v>
      </c>
      <c r="AE974" s="7" t="b">
        <f t="shared" si="126"/>
        <v>0</v>
      </c>
      <c r="AF974" s="7" t="b">
        <f t="shared" si="127"/>
        <v>0</v>
      </c>
      <c r="AH974" t="b">
        <f>AND(Table252102[[#This Row],[Developmental toxicity]:[Reproductive toxicity]])</f>
        <v>0</v>
      </c>
    </row>
    <row r="975" spans="1:34" x14ac:dyDescent="0.25">
      <c r="A975" s="3">
        <f t="shared" si="120"/>
        <v>974</v>
      </c>
      <c r="B975" s="4" t="s">
        <v>1440</v>
      </c>
      <c r="C975" s="3" t="s">
        <v>2287</v>
      </c>
      <c r="D975" s="3" t="s">
        <v>3202</v>
      </c>
      <c r="E975" s="12" t="s">
        <v>7565</v>
      </c>
      <c r="F975" t="s">
        <v>8412</v>
      </c>
      <c r="G975" t="s">
        <v>9654</v>
      </c>
      <c r="H975" t="s">
        <v>9654</v>
      </c>
      <c r="I975" t="s">
        <v>9655</v>
      </c>
      <c r="J975" s="5"/>
      <c r="K975" s="7" t="e">
        <v>#N/A</v>
      </c>
      <c r="L975" s="7" t="e">
        <v>#N/A</v>
      </c>
      <c r="M975" s="7" t="e">
        <v>#N/A</v>
      </c>
      <c r="N975" s="7" t="e">
        <v>#N/A</v>
      </c>
      <c r="O975" s="7" t="e">
        <v>#N/A</v>
      </c>
      <c r="P975" s="7" t="e">
        <v>#N/A</v>
      </c>
      <c r="Q975" s="7" t="e">
        <v>#N/A</v>
      </c>
      <c r="R975" s="7" t="e">
        <v>#N/A</v>
      </c>
      <c r="S975" s="7" t="e">
        <v>#N/A</v>
      </c>
      <c r="T975" s="7">
        <v>0</v>
      </c>
      <c r="U975" s="7" t="e">
        <v>#N/A</v>
      </c>
      <c r="V975" s="7" t="e">
        <v>#N/A</v>
      </c>
      <c r="W975" s="7" t="e">
        <v>#N/A</v>
      </c>
      <c r="X975" s="7" t="e">
        <v>#N/A</v>
      </c>
      <c r="Y975" s="7" t="e">
        <v>#N/A</v>
      </c>
      <c r="Z975" s="7">
        <f t="shared" si="121"/>
        <v>0</v>
      </c>
      <c r="AA975" s="7">
        <f t="shared" si="122"/>
        <v>0</v>
      </c>
      <c r="AB975" s="7" t="b">
        <f t="shared" si="123"/>
        <v>1</v>
      </c>
      <c r="AC975" s="7" t="b">
        <f t="shared" si="124"/>
        <v>0</v>
      </c>
      <c r="AD975" s="7" t="b">
        <f t="shared" si="125"/>
        <v>1</v>
      </c>
      <c r="AE975" s="7" t="b">
        <f t="shared" si="126"/>
        <v>0</v>
      </c>
      <c r="AF975" s="7" t="b">
        <f t="shared" si="127"/>
        <v>0</v>
      </c>
      <c r="AH975" t="b">
        <f>AND(Table252102[[#This Row],[Developmental toxicity]:[Reproductive toxicity]])</f>
        <v>0</v>
      </c>
    </row>
    <row r="976" spans="1:34" x14ac:dyDescent="0.25">
      <c r="A976" s="3">
        <f t="shared" si="120"/>
        <v>975</v>
      </c>
      <c r="B976" s="4">
        <v>671</v>
      </c>
      <c r="C976" s="3" t="s">
        <v>1352</v>
      </c>
      <c r="D976" s="3" t="s">
        <v>5443</v>
      </c>
      <c r="E976" s="29" t="s">
        <v>5019</v>
      </c>
      <c r="F976" s="3" t="s">
        <v>5925</v>
      </c>
      <c r="G976" s="3" t="s">
        <v>1353</v>
      </c>
      <c r="H976" s="3" t="s">
        <v>6327</v>
      </c>
      <c r="I976" s="3" t="s">
        <v>6964</v>
      </c>
      <c r="J976" s="5" t="s">
        <v>1433</v>
      </c>
      <c r="K976" s="7" t="e">
        <v>#N/A</v>
      </c>
      <c r="L976" s="7">
        <v>1</v>
      </c>
      <c r="M976" s="7" t="e">
        <v>#N/A</v>
      </c>
      <c r="N976" s="7" t="e">
        <v>#N/A</v>
      </c>
      <c r="O976" s="7" t="e">
        <v>#N/A</v>
      </c>
      <c r="P976" s="7" t="e">
        <v>#N/A</v>
      </c>
      <c r="Q976" s="7" t="e">
        <v>#N/A</v>
      </c>
      <c r="R976" s="7" t="e">
        <v>#N/A</v>
      </c>
      <c r="S976" s="7" t="e">
        <v>#N/A</v>
      </c>
      <c r="T976" s="7" t="e">
        <v>#N/A</v>
      </c>
      <c r="U976" s="7" t="e">
        <v>#N/A</v>
      </c>
      <c r="V976" s="7" t="e">
        <v>#N/A</v>
      </c>
      <c r="W976" s="7">
        <v>0</v>
      </c>
      <c r="X976" s="7" t="e">
        <v>#N/A</v>
      </c>
      <c r="Y976" s="7">
        <v>0</v>
      </c>
      <c r="Z976" s="7">
        <f t="shared" si="121"/>
        <v>1</v>
      </c>
      <c r="AA976" s="7">
        <f t="shared" si="122"/>
        <v>0</v>
      </c>
      <c r="AB976" s="7" t="b">
        <f t="shared" si="123"/>
        <v>1</v>
      </c>
      <c r="AC976" s="7" t="b">
        <f t="shared" si="124"/>
        <v>1</v>
      </c>
      <c r="AD976" s="7" t="b">
        <f t="shared" si="125"/>
        <v>0</v>
      </c>
      <c r="AE976" s="7" t="b">
        <f t="shared" si="126"/>
        <v>1</v>
      </c>
      <c r="AF976" s="7" t="b">
        <f t="shared" si="127"/>
        <v>0</v>
      </c>
      <c r="AH976" t="b">
        <f>AND(Table252102[[#This Row],[Developmental toxicity]:[Reproductive toxicity]])</f>
        <v>1</v>
      </c>
    </row>
    <row r="977" spans="1:34" x14ac:dyDescent="0.25">
      <c r="A977" s="3">
        <f t="shared" si="120"/>
        <v>976</v>
      </c>
      <c r="B977" s="4"/>
      <c r="C977" s="3" t="s">
        <v>20502</v>
      </c>
      <c r="D977" s="3" t="s">
        <v>19174</v>
      </c>
      <c r="E977" s="29" t="s">
        <v>20257</v>
      </c>
      <c r="F977" s="3" t="s">
        <v>19582</v>
      </c>
      <c r="G977" s="3" t="s">
        <v>19583</v>
      </c>
      <c r="H977" s="3" t="s">
        <v>19584</v>
      </c>
      <c r="I977" s="3" t="s">
        <v>19585</v>
      </c>
      <c r="J977" s="5" t="s">
        <v>20</v>
      </c>
      <c r="K977" s="7" t="e">
        <v>#N/A</v>
      </c>
      <c r="L977" s="7" t="e">
        <v>#N/A</v>
      </c>
      <c r="M977" s="7" t="e">
        <v>#N/A</v>
      </c>
      <c r="N977" s="7" t="e">
        <v>#N/A</v>
      </c>
      <c r="O977" s="7" t="e">
        <v>#N/A</v>
      </c>
      <c r="P977" s="7" t="e">
        <v>#N/A</v>
      </c>
      <c r="Q977" s="7" t="e">
        <v>#N/A</v>
      </c>
      <c r="R977" s="7" t="e">
        <v>#N/A</v>
      </c>
      <c r="S977" s="7" t="e">
        <v>#N/A</v>
      </c>
      <c r="T977" s="7" t="e">
        <v>#N/A</v>
      </c>
      <c r="U977" s="7" t="e">
        <v>#N/A</v>
      </c>
      <c r="V977" s="7" t="e">
        <v>#N/A</v>
      </c>
      <c r="W977" s="7" t="e">
        <v>#N/A</v>
      </c>
      <c r="X977" s="7">
        <v>1</v>
      </c>
      <c r="Y977" s="7" t="e">
        <v>#N/A</v>
      </c>
      <c r="Z977" s="7">
        <f t="shared" si="121"/>
        <v>1</v>
      </c>
      <c r="AA977" s="7">
        <f t="shared" si="122"/>
        <v>1</v>
      </c>
      <c r="AB977" s="7" t="b">
        <f t="shared" si="123"/>
        <v>1</v>
      </c>
      <c r="AC977" s="7" t="b">
        <f t="shared" si="124"/>
        <v>0</v>
      </c>
      <c r="AD977" s="7" t="b">
        <f t="shared" si="125"/>
        <v>0</v>
      </c>
      <c r="AE977" s="7" t="b">
        <f t="shared" si="126"/>
        <v>0</v>
      </c>
      <c r="AF977" s="7" t="b">
        <f t="shared" si="127"/>
        <v>0</v>
      </c>
      <c r="AH977" t="b">
        <f>AND(Table252102[[#This Row],[Developmental toxicity]:[Reproductive toxicity]])</f>
        <v>0</v>
      </c>
    </row>
    <row r="978" spans="1:34" x14ac:dyDescent="0.25">
      <c r="A978" s="3">
        <f t="shared" si="120"/>
        <v>977</v>
      </c>
      <c r="B978" s="4"/>
      <c r="C978" t="s">
        <v>21209</v>
      </c>
      <c r="D978" s="3" t="s">
        <v>20813</v>
      </c>
      <c r="E978" s="94" t="s">
        <v>21011</v>
      </c>
      <c r="F978" t="s">
        <v>21689</v>
      </c>
      <c r="G978" t="s">
        <v>21690</v>
      </c>
      <c r="H978" t="s">
        <v>21690</v>
      </c>
      <c r="I978" t="s">
        <v>21691</v>
      </c>
      <c r="J978" s="5"/>
      <c r="K978" s="7" t="e">
        <v>#N/A</v>
      </c>
      <c r="L978" s="7" t="e">
        <v>#N/A</v>
      </c>
      <c r="M978" s="7" t="e">
        <v>#N/A</v>
      </c>
      <c r="N978" s="7" t="e">
        <v>#N/A</v>
      </c>
      <c r="O978" s="7" t="e">
        <v>#N/A</v>
      </c>
      <c r="P978" s="7" t="e">
        <v>#N/A</v>
      </c>
      <c r="Q978" s="7" t="e">
        <v>#N/A</v>
      </c>
      <c r="R978" s="7" t="e">
        <v>#N/A</v>
      </c>
      <c r="S978" s="7" t="e">
        <v>#N/A</v>
      </c>
      <c r="T978" s="7" t="e">
        <v>#N/A</v>
      </c>
      <c r="U978" s="7" t="e">
        <v>#N/A</v>
      </c>
      <c r="V978" s="7" t="e">
        <v>#N/A</v>
      </c>
      <c r="W978" s="7" t="e">
        <v>#N/A</v>
      </c>
      <c r="X978" s="7" t="e">
        <v>#N/A</v>
      </c>
      <c r="Y978" s="7">
        <v>0</v>
      </c>
      <c r="Z978" s="7">
        <f t="shared" si="121"/>
        <v>0</v>
      </c>
      <c r="AA978" s="7">
        <f t="shared" si="122"/>
        <v>0</v>
      </c>
      <c r="AB978" s="7" t="b">
        <f t="shared" si="123"/>
        <v>1</v>
      </c>
      <c r="AC978" s="7" t="b">
        <f t="shared" si="124"/>
        <v>0</v>
      </c>
      <c r="AD978" s="7" t="b">
        <f t="shared" si="125"/>
        <v>0</v>
      </c>
      <c r="AE978" s="7" t="b">
        <f t="shared" si="126"/>
        <v>0</v>
      </c>
      <c r="AF978" s="7" t="b">
        <f t="shared" si="127"/>
        <v>0</v>
      </c>
      <c r="AH978" t="b">
        <f>AND(Table252102[[#This Row],[Developmental toxicity]:[Reproductive toxicity]])</f>
        <v>0</v>
      </c>
    </row>
    <row r="979" spans="1:34" x14ac:dyDescent="0.25">
      <c r="A979" s="3">
        <f t="shared" si="120"/>
        <v>978</v>
      </c>
      <c r="B979" s="4"/>
      <c r="C979" t="s">
        <v>21135</v>
      </c>
      <c r="D979" s="3" t="s">
        <v>20739</v>
      </c>
      <c r="E979" s="94" t="s">
        <v>20937</v>
      </c>
      <c r="F979" t="s">
        <v>21453</v>
      </c>
      <c r="G979" t="s">
        <v>21454</v>
      </c>
      <c r="H979" t="s">
        <v>21454</v>
      </c>
      <c r="I979" t="s">
        <v>21455</v>
      </c>
      <c r="J979" s="5"/>
      <c r="K979" s="7" t="e">
        <v>#N/A</v>
      </c>
      <c r="L979" s="7" t="e">
        <v>#N/A</v>
      </c>
      <c r="M979" s="7" t="e">
        <v>#N/A</v>
      </c>
      <c r="N979" s="7" t="e">
        <v>#N/A</v>
      </c>
      <c r="O979" s="7" t="e">
        <v>#N/A</v>
      </c>
      <c r="P979" s="7" t="e">
        <v>#N/A</v>
      </c>
      <c r="Q979" s="7" t="e">
        <v>#N/A</v>
      </c>
      <c r="R979" s="7" t="e">
        <v>#N/A</v>
      </c>
      <c r="S979" s="7" t="e">
        <v>#N/A</v>
      </c>
      <c r="T979" s="7" t="e">
        <v>#N/A</v>
      </c>
      <c r="U979" s="7" t="e">
        <v>#N/A</v>
      </c>
      <c r="V979" s="7" t="e">
        <v>#N/A</v>
      </c>
      <c r="W979" s="7" t="e">
        <v>#N/A</v>
      </c>
      <c r="X979" s="7" t="e">
        <v>#N/A</v>
      </c>
      <c r="Y979" s="7">
        <v>0</v>
      </c>
      <c r="Z979" s="7">
        <f t="shared" si="121"/>
        <v>0</v>
      </c>
      <c r="AA979" s="7">
        <f t="shared" si="122"/>
        <v>0</v>
      </c>
      <c r="AB979" s="7" t="b">
        <f t="shared" si="123"/>
        <v>1</v>
      </c>
      <c r="AC979" s="7" t="b">
        <f t="shared" si="124"/>
        <v>0</v>
      </c>
      <c r="AD979" s="7" t="b">
        <f t="shared" si="125"/>
        <v>0</v>
      </c>
      <c r="AE979" s="7" t="b">
        <f t="shared" si="126"/>
        <v>0</v>
      </c>
      <c r="AF979" s="7" t="b">
        <f t="shared" si="127"/>
        <v>0</v>
      </c>
      <c r="AH979" t="b">
        <f>AND(Table252102[[#This Row],[Developmental toxicity]:[Reproductive toxicity]])</f>
        <v>0</v>
      </c>
    </row>
    <row r="980" spans="1:34" x14ac:dyDescent="0.25">
      <c r="A980" s="3">
        <f t="shared" si="120"/>
        <v>979</v>
      </c>
      <c r="B980" s="4"/>
      <c r="C980" t="s">
        <v>21136</v>
      </c>
      <c r="D980" s="3" t="s">
        <v>20740</v>
      </c>
      <c r="E980" s="94" t="s">
        <v>20938</v>
      </c>
      <c r="F980" t="s">
        <v>21456</v>
      </c>
      <c r="G980" t="s">
        <v>21457</v>
      </c>
      <c r="H980" t="s">
        <v>21457</v>
      </c>
      <c r="I980" t="s">
        <v>21458</v>
      </c>
      <c r="J980" s="5"/>
      <c r="K980" s="7" t="e">
        <v>#N/A</v>
      </c>
      <c r="L980" s="7" t="e">
        <v>#N/A</v>
      </c>
      <c r="M980" s="7" t="e">
        <v>#N/A</v>
      </c>
      <c r="N980" s="7" t="e">
        <v>#N/A</v>
      </c>
      <c r="O980" s="7" t="e">
        <v>#N/A</v>
      </c>
      <c r="P980" s="7" t="e">
        <v>#N/A</v>
      </c>
      <c r="Q980" s="7" t="e">
        <v>#N/A</v>
      </c>
      <c r="R980" s="7" t="e">
        <v>#N/A</v>
      </c>
      <c r="S980" s="7" t="e">
        <v>#N/A</v>
      </c>
      <c r="T980" s="7" t="e">
        <v>#N/A</v>
      </c>
      <c r="U980" s="7" t="e">
        <v>#N/A</v>
      </c>
      <c r="V980" s="7" t="e">
        <v>#N/A</v>
      </c>
      <c r="W980" s="7" t="e">
        <v>#N/A</v>
      </c>
      <c r="X980" s="7" t="e">
        <v>#N/A</v>
      </c>
      <c r="Y980" s="7">
        <v>0</v>
      </c>
      <c r="Z980" s="7">
        <f t="shared" si="121"/>
        <v>0</v>
      </c>
      <c r="AA980" s="7">
        <f t="shared" si="122"/>
        <v>0</v>
      </c>
      <c r="AB980" s="7" t="b">
        <f t="shared" si="123"/>
        <v>1</v>
      </c>
      <c r="AC980" s="7" t="b">
        <f t="shared" si="124"/>
        <v>0</v>
      </c>
      <c r="AD980" s="7" t="b">
        <f t="shared" si="125"/>
        <v>0</v>
      </c>
      <c r="AE980" s="7" t="b">
        <f t="shared" si="126"/>
        <v>0</v>
      </c>
      <c r="AF980" s="7" t="b">
        <f t="shared" si="127"/>
        <v>0</v>
      </c>
      <c r="AH980" t="b">
        <f>AND(Table252102[[#This Row],[Developmental toxicity]:[Reproductive toxicity]])</f>
        <v>0</v>
      </c>
    </row>
    <row r="981" spans="1:34" x14ac:dyDescent="0.25">
      <c r="A981" s="3">
        <f t="shared" si="120"/>
        <v>980</v>
      </c>
      <c r="B981" s="4"/>
      <c r="C981" t="s">
        <v>21115</v>
      </c>
      <c r="D981" s="3" t="s">
        <v>20719</v>
      </c>
      <c r="E981" s="94" t="s">
        <v>20917</v>
      </c>
      <c r="F981" t="s">
        <v>21383</v>
      </c>
      <c r="G981" t="s">
        <v>21384</v>
      </c>
      <c r="H981" t="s">
        <v>21384</v>
      </c>
      <c r="I981" t="s">
        <v>21385</v>
      </c>
      <c r="J981" s="5"/>
      <c r="K981" s="7" t="e">
        <v>#N/A</v>
      </c>
      <c r="L981" s="7" t="e">
        <v>#N/A</v>
      </c>
      <c r="M981" s="7" t="e">
        <v>#N/A</v>
      </c>
      <c r="N981" s="7" t="e">
        <v>#N/A</v>
      </c>
      <c r="O981" s="7" t="e">
        <v>#N/A</v>
      </c>
      <c r="P981" s="7" t="e">
        <v>#N/A</v>
      </c>
      <c r="Q981" s="7" t="e">
        <v>#N/A</v>
      </c>
      <c r="R981" s="7" t="e">
        <v>#N/A</v>
      </c>
      <c r="S981" s="7" t="e">
        <v>#N/A</v>
      </c>
      <c r="T981" s="7" t="e">
        <v>#N/A</v>
      </c>
      <c r="U981" s="7" t="e">
        <v>#N/A</v>
      </c>
      <c r="V981" s="7" t="e">
        <v>#N/A</v>
      </c>
      <c r="W981" s="7" t="e">
        <v>#N/A</v>
      </c>
      <c r="X981" s="7" t="e">
        <v>#N/A</v>
      </c>
      <c r="Y981" s="7">
        <v>0</v>
      </c>
      <c r="Z981" s="7">
        <f t="shared" si="121"/>
        <v>0</v>
      </c>
      <c r="AA981" s="7">
        <f t="shared" si="122"/>
        <v>0</v>
      </c>
      <c r="AB981" s="7" t="b">
        <f t="shared" si="123"/>
        <v>1</v>
      </c>
      <c r="AC981" s="7" t="b">
        <f t="shared" si="124"/>
        <v>0</v>
      </c>
      <c r="AD981" s="7" t="b">
        <f t="shared" si="125"/>
        <v>0</v>
      </c>
      <c r="AE981" s="7" t="b">
        <f t="shared" si="126"/>
        <v>0</v>
      </c>
      <c r="AF981" s="7" t="b">
        <f t="shared" si="127"/>
        <v>0</v>
      </c>
      <c r="AH981" t="b">
        <f>AND(Table252102[[#This Row],[Developmental toxicity]:[Reproductive toxicity]])</f>
        <v>0</v>
      </c>
    </row>
    <row r="982" spans="1:34" x14ac:dyDescent="0.25">
      <c r="A982" s="3">
        <f t="shared" si="120"/>
        <v>981</v>
      </c>
      <c r="B982" s="4"/>
      <c r="C982" t="s">
        <v>21105</v>
      </c>
      <c r="D982" s="3" t="s">
        <v>20709</v>
      </c>
      <c r="E982" s="94" t="s">
        <v>20907</v>
      </c>
      <c r="F982" t="s">
        <v>21351</v>
      </c>
      <c r="G982" t="s">
        <v>21352</v>
      </c>
      <c r="H982" t="s">
        <v>21352</v>
      </c>
      <c r="I982" t="s">
        <v>21353</v>
      </c>
      <c r="J982" s="5"/>
      <c r="K982" s="7" t="e">
        <v>#N/A</v>
      </c>
      <c r="L982" s="7" t="e">
        <v>#N/A</v>
      </c>
      <c r="M982" s="7" t="e">
        <v>#N/A</v>
      </c>
      <c r="N982" s="7" t="e">
        <v>#N/A</v>
      </c>
      <c r="O982" s="7" t="e">
        <v>#N/A</v>
      </c>
      <c r="P982" s="7" t="e">
        <v>#N/A</v>
      </c>
      <c r="Q982" s="7" t="e">
        <v>#N/A</v>
      </c>
      <c r="R982" s="7" t="e">
        <v>#N/A</v>
      </c>
      <c r="S982" s="7" t="e">
        <v>#N/A</v>
      </c>
      <c r="T982" s="7" t="e">
        <v>#N/A</v>
      </c>
      <c r="U982" s="7" t="e">
        <v>#N/A</v>
      </c>
      <c r="V982" s="7" t="e">
        <v>#N/A</v>
      </c>
      <c r="W982" s="7" t="e">
        <v>#N/A</v>
      </c>
      <c r="X982" s="7" t="e">
        <v>#N/A</v>
      </c>
      <c r="Y982" s="7">
        <v>0</v>
      </c>
      <c r="Z982" s="7">
        <f t="shared" si="121"/>
        <v>0</v>
      </c>
      <c r="AA982" s="7">
        <f t="shared" si="122"/>
        <v>0</v>
      </c>
      <c r="AB982" s="7" t="b">
        <f t="shared" si="123"/>
        <v>1</v>
      </c>
      <c r="AC982" s="7" t="b">
        <f t="shared" si="124"/>
        <v>0</v>
      </c>
      <c r="AD982" s="7" t="b">
        <f t="shared" si="125"/>
        <v>0</v>
      </c>
      <c r="AE982" s="7" t="b">
        <f t="shared" si="126"/>
        <v>0</v>
      </c>
      <c r="AF982" s="7" t="b">
        <f t="shared" si="127"/>
        <v>0</v>
      </c>
      <c r="AH982" t="b">
        <f>AND(Table252102[[#This Row],[Developmental toxicity]:[Reproductive toxicity]])</f>
        <v>0</v>
      </c>
    </row>
    <row r="983" spans="1:34" x14ac:dyDescent="0.25">
      <c r="A983" s="3">
        <f t="shared" si="120"/>
        <v>982</v>
      </c>
      <c r="B983" s="4"/>
      <c r="C983" s="3" t="s">
        <v>11363</v>
      </c>
      <c r="D983" s="3" t="s">
        <v>11362</v>
      </c>
      <c r="E983" s="29" t="s">
        <v>14526</v>
      </c>
      <c r="F983" s="3" t="s">
        <v>14527</v>
      </c>
      <c r="G983" s="3" t="s">
        <v>11364</v>
      </c>
      <c r="H983" s="3" t="s">
        <v>4325</v>
      </c>
      <c r="I983" s="3" t="s">
        <v>14528</v>
      </c>
      <c r="J983" s="5"/>
      <c r="K983" s="7" t="e">
        <v>#N/A</v>
      </c>
      <c r="L983" s="7">
        <v>1</v>
      </c>
      <c r="M983" s="7" t="e">
        <v>#N/A</v>
      </c>
      <c r="N983" s="7" t="e">
        <v>#N/A</v>
      </c>
      <c r="O983" s="7" t="e">
        <v>#N/A</v>
      </c>
      <c r="P983" s="7" t="e">
        <v>#N/A</v>
      </c>
      <c r="Q983" s="7" t="e">
        <v>#N/A</v>
      </c>
      <c r="R983" s="7" t="e">
        <v>#N/A</v>
      </c>
      <c r="S983" s="7" t="e">
        <v>#N/A</v>
      </c>
      <c r="T983" s="7" t="e">
        <v>#N/A</v>
      </c>
      <c r="U983" s="7" t="e">
        <v>#N/A</v>
      </c>
      <c r="V983" s="7" t="e">
        <v>#N/A</v>
      </c>
      <c r="W983" s="3">
        <v>1</v>
      </c>
      <c r="X983" s="3" t="e">
        <v>#N/A</v>
      </c>
      <c r="Y983" s="7">
        <v>1</v>
      </c>
      <c r="Z983" s="7">
        <f t="shared" si="121"/>
        <v>1</v>
      </c>
      <c r="AA983" s="7">
        <f t="shared" si="122"/>
        <v>1</v>
      </c>
      <c r="AB983" s="7" t="b">
        <f t="shared" si="123"/>
        <v>1</v>
      </c>
      <c r="AC983" s="7" t="b">
        <f t="shared" si="124"/>
        <v>1</v>
      </c>
      <c r="AD983" s="7" t="b">
        <f t="shared" si="125"/>
        <v>0</v>
      </c>
      <c r="AE983" s="7" t="b">
        <f t="shared" si="126"/>
        <v>1</v>
      </c>
      <c r="AF983" s="7" t="b">
        <f t="shared" si="127"/>
        <v>0</v>
      </c>
      <c r="AH983" t="b">
        <f>AND(Table252102[[#This Row],[Developmental toxicity]:[Reproductive toxicity]])</f>
        <v>1</v>
      </c>
    </row>
    <row r="984" spans="1:34" x14ac:dyDescent="0.25">
      <c r="A984" s="3">
        <f t="shared" si="120"/>
        <v>983</v>
      </c>
      <c r="B984" s="4"/>
      <c r="C984" s="3" t="s">
        <v>20604</v>
      </c>
      <c r="D984" s="3" t="s">
        <v>19277</v>
      </c>
      <c r="E984" s="29" t="s">
        <v>20359</v>
      </c>
      <c r="F984" s="3" t="s">
        <v>19929</v>
      </c>
      <c r="G984" s="3" t="s">
        <v>19930</v>
      </c>
      <c r="H984" s="3" t="s">
        <v>19930</v>
      </c>
      <c r="I984" s="3" t="s">
        <v>19931</v>
      </c>
      <c r="J984" s="5" t="s">
        <v>20</v>
      </c>
      <c r="K984" s="7" t="e">
        <v>#N/A</v>
      </c>
      <c r="L984" s="7" t="e">
        <v>#N/A</v>
      </c>
      <c r="M984" s="7" t="e">
        <v>#N/A</v>
      </c>
      <c r="N984" s="7" t="e">
        <v>#N/A</v>
      </c>
      <c r="O984" s="7" t="e">
        <v>#N/A</v>
      </c>
      <c r="P984" s="7" t="e">
        <v>#N/A</v>
      </c>
      <c r="Q984" s="7" t="e">
        <v>#N/A</v>
      </c>
      <c r="R984" s="7" t="e">
        <v>#N/A</v>
      </c>
      <c r="S984" s="7" t="e">
        <v>#N/A</v>
      </c>
      <c r="T984" s="7" t="e">
        <v>#N/A</v>
      </c>
      <c r="U984" s="7" t="e">
        <v>#N/A</v>
      </c>
      <c r="V984" s="7" t="e">
        <v>#N/A</v>
      </c>
      <c r="W984" s="7" t="e">
        <v>#N/A</v>
      </c>
      <c r="X984" s="7">
        <v>1</v>
      </c>
      <c r="Y984" s="7" t="e">
        <v>#N/A</v>
      </c>
      <c r="Z984" s="7">
        <f t="shared" si="121"/>
        <v>1</v>
      </c>
      <c r="AA984" s="7">
        <f t="shared" si="122"/>
        <v>1</v>
      </c>
      <c r="AB984" s="7" t="b">
        <f t="shared" si="123"/>
        <v>1</v>
      </c>
      <c r="AC984" s="7" t="b">
        <f t="shared" si="124"/>
        <v>0</v>
      </c>
      <c r="AD984" s="7" t="b">
        <f t="shared" si="125"/>
        <v>0</v>
      </c>
      <c r="AE984" s="7" t="b">
        <f t="shared" si="126"/>
        <v>0</v>
      </c>
      <c r="AF984" s="7" t="b">
        <f t="shared" si="127"/>
        <v>0</v>
      </c>
      <c r="AH984" t="b">
        <f>AND(Table252102[[#This Row],[Developmental toxicity]:[Reproductive toxicity]])</f>
        <v>0</v>
      </c>
    </row>
    <row r="985" spans="1:34" x14ac:dyDescent="0.25">
      <c r="A985" s="3">
        <f t="shared" si="120"/>
        <v>984</v>
      </c>
      <c r="B985" s="4"/>
      <c r="C985" s="3" t="s">
        <v>20660</v>
      </c>
      <c r="D985" s="3" t="s">
        <v>19334</v>
      </c>
      <c r="E985" s="29" t="s">
        <v>20415</v>
      </c>
      <c r="F985" s="3" t="s">
        <v>20114</v>
      </c>
      <c r="G985" s="3" t="s">
        <v>15004</v>
      </c>
      <c r="H985" s="3" t="s">
        <v>15004</v>
      </c>
      <c r="I985" s="3" t="s">
        <v>20115</v>
      </c>
      <c r="J985" s="5" t="s">
        <v>20</v>
      </c>
      <c r="K985" s="7" t="e">
        <v>#N/A</v>
      </c>
      <c r="L985" s="7" t="e">
        <v>#N/A</v>
      </c>
      <c r="M985" s="7" t="e">
        <v>#N/A</v>
      </c>
      <c r="N985" s="7" t="e">
        <v>#N/A</v>
      </c>
      <c r="O985" s="7" t="e">
        <v>#N/A</v>
      </c>
      <c r="P985" s="7" t="e">
        <v>#N/A</v>
      </c>
      <c r="Q985" s="7" t="e">
        <v>#N/A</v>
      </c>
      <c r="R985" s="7" t="e">
        <v>#N/A</v>
      </c>
      <c r="S985" s="7" t="e">
        <v>#N/A</v>
      </c>
      <c r="T985" s="7" t="e">
        <v>#N/A</v>
      </c>
      <c r="U985" s="7" t="e">
        <v>#N/A</v>
      </c>
      <c r="V985" s="7" t="e">
        <v>#N/A</v>
      </c>
      <c r="W985" s="7">
        <v>1</v>
      </c>
      <c r="X985" s="7">
        <v>1</v>
      </c>
      <c r="Y985" s="7" t="e">
        <v>#N/A</v>
      </c>
      <c r="Z985" s="7">
        <f t="shared" si="121"/>
        <v>1</v>
      </c>
      <c r="AA985" s="7">
        <f t="shared" si="122"/>
        <v>1</v>
      </c>
      <c r="AB985" s="7" t="b">
        <f t="shared" si="123"/>
        <v>1</v>
      </c>
      <c r="AC985" s="7" t="b">
        <f t="shared" si="124"/>
        <v>1</v>
      </c>
      <c r="AD985" s="7" t="b">
        <f t="shared" si="125"/>
        <v>0</v>
      </c>
      <c r="AE985" s="7" t="b">
        <f t="shared" si="126"/>
        <v>1</v>
      </c>
      <c r="AF985" s="7" t="b">
        <f t="shared" si="127"/>
        <v>0</v>
      </c>
      <c r="AH985" t="b">
        <f>AND(Table252102[[#This Row],[Developmental toxicity]:[Reproductive toxicity]])</f>
        <v>1</v>
      </c>
    </row>
    <row r="986" spans="1:34" x14ac:dyDescent="0.25">
      <c r="A986" s="3">
        <f t="shared" si="120"/>
        <v>985</v>
      </c>
      <c r="B986" s="4"/>
      <c r="C986" s="3" t="s">
        <v>12462</v>
      </c>
      <c r="D986" s="3" t="s">
        <v>12461</v>
      </c>
      <c r="E986" s="29" t="s">
        <v>16380</v>
      </c>
      <c r="F986" s="3" t="s">
        <v>16381</v>
      </c>
      <c r="G986" s="3" t="s">
        <v>16382</v>
      </c>
      <c r="H986" s="3" t="s">
        <v>16382</v>
      </c>
      <c r="I986" s="3" t="s">
        <v>16383</v>
      </c>
      <c r="J986" s="5"/>
      <c r="K986" s="7" t="e">
        <v>#N/A</v>
      </c>
      <c r="L986" s="7" t="e">
        <v>#N/A</v>
      </c>
      <c r="M986" s="7" t="e">
        <v>#N/A</v>
      </c>
      <c r="N986" s="7" t="e">
        <v>#N/A</v>
      </c>
      <c r="O986" s="7" t="e">
        <v>#N/A</v>
      </c>
      <c r="P986" s="7" t="e">
        <v>#N/A</v>
      </c>
      <c r="Q986" s="7" t="e">
        <v>#N/A</v>
      </c>
      <c r="R986" s="7" t="e">
        <v>#N/A</v>
      </c>
      <c r="S986" s="7" t="e">
        <v>#N/A</v>
      </c>
      <c r="T986" s="7" t="e">
        <v>#N/A</v>
      </c>
      <c r="U986" s="7" t="e">
        <v>#N/A</v>
      </c>
      <c r="V986" s="7" t="e">
        <v>#N/A</v>
      </c>
      <c r="W986" s="3">
        <v>0</v>
      </c>
      <c r="X986" s="3" t="e">
        <v>#N/A</v>
      </c>
      <c r="Y986" s="7" t="e">
        <v>#N/A</v>
      </c>
      <c r="Z986" s="7">
        <f t="shared" si="121"/>
        <v>0</v>
      </c>
      <c r="AA986" s="7">
        <f t="shared" si="122"/>
        <v>0</v>
      </c>
      <c r="AB986" s="7" t="b">
        <f t="shared" si="123"/>
        <v>0</v>
      </c>
      <c r="AC986" s="7" t="b">
        <f t="shared" si="124"/>
        <v>1</v>
      </c>
      <c r="AD986" s="7" t="b">
        <f t="shared" si="125"/>
        <v>0</v>
      </c>
      <c r="AE986" s="7" t="b">
        <f t="shared" si="126"/>
        <v>1</v>
      </c>
      <c r="AF986" s="7" t="b">
        <f t="shared" si="127"/>
        <v>0</v>
      </c>
      <c r="AH986" t="b">
        <f>AND(Table252102[[#This Row],[Developmental toxicity]:[Reproductive toxicity]])</f>
        <v>0</v>
      </c>
    </row>
    <row r="987" spans="1:34" x14ac:dyDescent="0.25">
      <c r="A987" s="3">
        <f t="shared" si="120"/>
        <v>986</v>
      </c>
      <c r="B987" s="4"/>
      <c r="C987" s="3" t="s">
        <v>12407</v>
      </c>
      <c r="D987" s="3" t="s">
        <v>17906</v>
      </c>
      <c r="E987" s="29" t="s">
        <v>16281</v>
      </c>
      <c r="F987" s="3" t="s">
        <v>16282</v>
      </c>
      <c r="G987" s="3" t="s">
        <v>16283</v>
      </c>
      <c r="H987" s="3" t="s">
        <v>16283</v>
      </c>
      <c r="I987" s="3" t="s">
        <v>16284</v>
      </c>
      <c r="J987" s="5"/>
      <c r="K987" s="7" t="e">
        <v>#N/A</v>
      </c>
      <c r="L987" s="7" t="e">
        <v>#N/A</v>
      </c>
      <c r="M987" s="7" t="e">
        <v>#N/A</v>
      </c>
      <c r="N987" s="7" t="e">
        <v>#N/A</v>
      </c>
      <c r="O987" s="7" t="e">
        <v>#N/A</v>
      </c>
      <c r="P987" s="7" t="e">
        <v>#N/A</v>
      </c>
      <c r="Q987" s="7" t="e">
        <v>#N/A</v>
      </c>
      <c r="R987" s="7" t="e">
        <v>#N/A</v>
      </c>
      <c r="S987" s="7" t="e">
        <v>#N/A</v>
      </c>
      <c r="T987" s="7" t="e">
        <v>#N/A</v>
      </c>
      <c r="U987" s="7" t="e">
        <v>#N/A</v>
      </c>
      <c r="V987" s="7" t="e">
        <v>#N/A</v>
      </c>
      <c r="W987" s="3">
        <v>0</v>
      </c>
      <c r="X987" s="3" t="e">
        <v>#N/A</v>
      </c>
      <c r="Y987" s="7" t="e">
        <v>#N/A</v>
      </c>
      <c r="Z987" s="7">
        <f t="shared" si="121"/>
        <v>0</v>
      </c>
      <c r="AA987" s="7">
        <f t="shared" si="122"/>
        <v>0</v>
      </c>
      <c r="AB987" s="7" t="b">
        <f t="shared" si="123"/>
        <v>0</v>
      </c>
      <c r="AC987" s="7" t="b">
        <f t="shared" si="124"/>
        <v>1</v>
      </c>
      <c r="AD987" s="7" t="b">
        <f t="shared" si="125"/>
        <v>0</v>
      </c>
      <c r="AE987" s="7" t="b">
        <f t="shared" si="126"/>
        <v>1</v>
      </c>
      <c r="AF987" s="7" t="b">
        <f t="shared" si="127"/>
        <v>0</v>
      </c>
      <c r="AH987" t="b">
        <f>AND(Table252102[[#This Row],[Developmental toxicity]:[Reproductive toxicity]])</f>
        <v>0</v>
      </c>
    </row>
    <row r="988" spans="1:34" x14ac:dyDescent="0.25">
      <c r="A988" s="3">
        <f t="shared" si="120"/>
        <v>987</v>
      </c>
      <c r="B988" s="4" t="s">
        <v>1440</v>
      </c>
      <c r="C988" s="3" t="s">
        <v>2416</v>
      </c>
      <c r="D988" s="3" t="s">
        <v>3346</v>
      </c>
      <c r="E988" s="12" t="s">
        <v>7693</v>
      </c>
      <c r="F988" t="s">
        <v>8534</v>
      </c>
      <c r="G988" t="s">
        <v>9925</v>
      </c>
      <c r="H988" t="s">
        <v>9925</v>
      </c>
      <c r="I988" t="s">
        <v>9926</v>
      </c>
      <c r="J988" s="5"/>
      <c r="K988" s="7" t="e">
        <v>#N/A</v>
      </c>
      <c r="L988" s="7" t="e">
        <v>#N/A</v>
      </c>
      <c r="M988" s="7" t="e">
        <v>#N/A</v>
      </c>
      <c r="N988" s="7" t="e">
        <v>#N/A</v>
      </c>
      <c r="O988" s="7" t="e">
        <v>#N/A</v>
      </c>
      <c r="P988" s="7" t="e">
        <v>#N/A</v>
      </c>
      <c r="Q988" s="7" t="e">
        <v>#N/A</v>
      </c>
      <c r="R988" s="7" t="e">
        <v>#N/A</v>
      </c>
      <c r="S988" s="7" t="e">
        <v>#N/A</v>
      </c>
      <c r="T988" s="7">
        <v>0</v>
      </c>
      <c r="U988" s="7" t="e">
        <v>#N/A</v>
      </c>
      <c r="V988" s="7" t="e">
        <v>#N/A</v>
      </c>
      <c r="W988" s="7" t="e">
        <v>#N/A</v>
      </c>
      <c r="X988" s="7" t="e">
        <v>#N/A</v>
      </c>
      <c r="Y988" s="7" t="e">
        <v>#N/A</v>
      </c>
      <c r="Z988" s="7">
        <f t="shared" si="121"/>
        <v>0</v>
      </c>
      <c r="AA988" s="7">
        <f t="shared" si="122"/>
        <v>0</v>
      </c>
      <c r="AB988" s="7" t="b">
        <f t="shared" si="123"/>
        <v>1</v>
      </c>
      <c r="AC988" s="7" t="b">
        <f t="shared" si="124"/>
        <v>0</v>
      </c>
      <c r="AD988" s="7" t="b">
        <f t="shared" si="125"/>
        <v>1</v>
      </c>
      <c r="AE988" s="7" t="b">
        <f t="shared" si="126"/>
        <v>0</v>
      </c>
      <c r="AF988" s="7" t="b">
        <f t="shared" si="127"/>
        <v>0</v>
      </c>
      <c r="AH988" t="b">
        <f>AND(Table252102[[#This Row],[Developmental toxicity]:[Reproductive toxicity]])</f>
        <v>0</v>
      </c>
    </row>
    <row r="989" spans="1:34" x14ac:dyDescent="0.25">
      <c r="A989" s="3">
        <f t="shared" si="120"/>
        <v>988</v>
      </c>
      <c r="B989" s="4"/>
      <c r="C989" s="3" t="s">
        <v>10903</v>
      </c>
      <c r="D989" s="3" t="s">
        <v>10902</v>
      </c>
      <c r="E989" s="29" t="s">
        <v>13661</v>
      </c>
      <c r="F989" s="3" t="s">
        <v>13662</v>
      </c>
      <c r="G989" s="3" t="s">
        <v>13663</v>
      </c>
      <c r="H989" s="3" t="s">
        <v>13664</v>
      </c>
      <c r="I989" s="3" t="s">
        <v>13665</v>
      </c>
      <c r="J989" s="5"/>
      <c r="K989" s="7" t="e">
        <v>#N/A</v>
      </c>
      <c r="L989" s="7" t="e">
        <v>#N/A</v>
      </c>
      <c r="M989" s="7" t="e">
        <v>#N/A</v>
      </c>
      <c r="N989" s="7" t="e">
        <v>#N/A</v>
      </c>
      <c r="O989" s="7" t="e">
        <v>#N/A</v>
      </c>
      <c r="P989" s="7" t="e">
        <v>#N/A</v>
      </c>
      <c r="Q989" s="7" t="e">
        <v>#N/A</v>
      </c>
      <c r="R989" s="7" t="e">
        <v>#N/A</v>
      </c>
      <c r="S989" s="7" t="e">
        <v>#N/A</v>
      </c>
      <c r="T989" s="7" t="e">
        <v>#N/A</v>
      </c>
      <c r="U989" s="7" t="e">
        <v>#N/A</v>
      </c>
      <c r="V989" s="7" t="e">
        <v>#N/A</v>
      </c>
      <c r="W989" s="3">
        <v>1</v>
      </c>
      <c r="X989" s="3" t="e">
        <v>#N/A</v>
      </c>
      <c r="Y989" s="7" t="e">
        <v>#N/A</v>
      </c>
      <c r="Z989" s="7">
        <f t="shared" si="121"/>
        <v>1</v>
      </c>
      <c r="AA989" s="7">
        <f t="shared" si="122"/>
        <v>1</v>
      </c>
      <c r="AB989" s="7" t="b">
        <f t="shared" si="123"/>
        <v>0</v>
      </c>
      <c r="AC989" s="7" t="b">
        <f t="shared" si="124"/>
        <v>1</v>
      </c>
      <c r="AD989" s="7" t="b">
        <f t="shared" si="125"/>
        <v>0</v>
      </c>
      <c r="AE989" s="7" t="b">
        <f t="shared" si="126"/>
        <v>1</v>
      </c>
      <c r="AF989" s="7" t="b">
        <f t="shared" si="127"/>
        <v>0</v>
      </c>
      <c r="AH989" t="b">
        <f>AND(Table252102[[#This Row],[Developmental toxicity]:[Reproductive toxicity]])</f>
        <v>0</v>
      </c>
    </row>
    <row r="990" spans="1:34" x14ac:dyDescent="0.25">
      <c r="A990" s="3">
        <f t="shared" si="120"/>
        <v>989</v>
      </c>
      <c r="B990" s="4"/>
      <c r="C990" s="3" t="s">
        <v>12886</v>
      </c>
      <c r="D990" s="3" t="s">
        <v>17949</v>
      </c>
      <c r="E990" s="29" t="s">
        <v>17008</v>
      </c>
      <c r="F990" s="3" t="s">
        <v>17009</v>
      </c>
      <c r="G990" s="3" t="s">
        <v>12887</v>
      </c>
      <c r="H990" s="3" t="s">
        <v>12887</v>
      </c>
      <c r="I990" s="3" t="s">
        <v>17010</v>
      </c>
      <c r="J990" s="5"/>
      <c r="K990" s="7" t="e">
        <v>#N/A</v>
      </c>
      <c r="L990" s="7" t="e">
        <v>#N/A</v>
      </c>
      <c r="M990" s="7" t="e">
        <v>#N/A</v>
      </c>
      <c r="N990" s="7" t="e">
        <v>#N/A</v>
      </c>
      <c r="O990" s="7" t="e">
        <v>#N/A</v>
      </c>
      <c r="P990" s="7" t="e">
        <v>#N/A</v>
      </c>
      <c r="Q990" s="7" t="e">
        <v>#N/A</v>
      </c>
      <c r="R990" s="7" t="e">
        <v>#N/A</v>
      </c>
      <c r="S990" s="7" t="e">
        <v>#N/A</v>
      </c>
      <c r="T990" s="7" t="e">
        <v>#N/A</v>
      </c>
      <c r="U990" s="7" t="e">
        <v>#N/A</v>
      </c>
      <c r="V990" s="7" t="e">
        <v>#N/A</v>
      </c>
      <c r="W990" s="7">
        <v>0</v>
      </c>
      <c r="X990" s="7" t="e">
        <v>#N/A</v>
      </c>
      <c r="Y990" s="7">
        <v>0</v>
      </c>
      <c r="Z990" s="7">
        <f t="shared" si="121"/>
        <v>0</v>
      </c>
      <c r="AA990" s="7">
        <f t="shared" si="122"/>
        <v>0</v>
      </c>
      <c r="AB990" s="7" t="b">
        <f t="shared" si="123"/>
        <v>1</v>
      </c>
      <c r="AC990" s="7" t="b">
        <f t="shared" si="124"/>
        <v>1</v>
      </c>
      <c r="AD990" s="7" t="b">
        <f t="shared" si="125"/>
        <v>0</v>
      </c>
      <c r="AE990" s="7" t="b">
        <f t="shared" si="126"/>
        <v>1</v>
      </c>
      <c r="AF990" s="7" t="b">
        <f t="shared" si="127"/>
        <v>0</v>
      </c>
      <c r="AH990" t="b">
        <f>AND(Table252102[[#This Row],[Developmental toxicity]:[Reproductive toxicity]])</f>
        <v>1</v>
      </c>
    </row>
    <row r="991" spans="1:34" x14ac:dyDescent="0.25">
      <c r="A991" s="3">
        <f t="shared" si="120"/>
        <v>990</v>
      </c>
      <c r="B991" s="4">
        <v>12846</v>
      </c>
      <c r="C991" s="3" t="s">
        <v>791</v>
      </c>
      <c r="D991" s="3" t="s">
        <v>307</v>
      </c>
      <c r="E991" s="29" t="s">
        <v>4106</v>
      </c>
      <c r="F991" s="3" t="s">
        <v>3928</v>
      </c>
      <c r="G991" s="3" t="s">
        <v>4521</v>
      </c>
      <c r="H991" s="3" t="s">
        <v>4521</v>
      </c>
      <c r="I991" s="3" t="s">
        <v>4522</v>
      </c>
      <c r="J991" s="5" t="s">
        <v>283</v>
      </c>
      <c r="K991" s="7" t="e">
        <v>#N/A</v>
      </c>
      <c r="L991" s="7">
        <v>1</v>
      </c>
      <c r="M991" s="7" t="e">
        <v>#N/A</v>
      </c>
      <c r="N991" s="7" t="e">
        <v>#N/A</v>
      </c>
      <c r="O991" s="7" t="e">
        <v>#N/A</v>
      </c>
      <c r="P991" s="7" t="e">
        <v>#N/A</v>
      </c>
      <c r="Q991" s="7" t="e">
        <v>#N/A</v>
      </c>
      <c r="R991" s="7" t="e">
        <v>#N/A</v>
      </c>
      <c r="S991" s="7" t="e">
        <v>#N/A</v>
      </c>
      <c r="T991" s="7" t="e">
        <v>#N/A</v>
      </c>
      <c r="U991" s="7" t="e">
        <v>#N/A</v>
      </c>
      <c r="V991" s="7" t="e">
        <v>#N/A</v>
      </c>
      <c r="W991" s="7" t="e">
        <v>#N/A</v>
      </c>
      <c r="X991" s="7">
        <v>1</v>
      </c>
      <c r="Y991" s="7">
        <v>1</v>
      </c>
      <c r="Z991" s="7">
        <f t="shared" si="121"/>
        <v>1</v>
      </c>
      <c r="AA991" s="7">
        <f t="shared" si="122"/>
        <v>1</v>
      </c>
      <c r="AB991" s="7" t="b">
        <f t="shared" si="123"/>
        <v>1</v>
      </c>
      <c r="AC991" s="7" t="b">
        <f t="shared" si="124"/>
        <v>0</v>
      </c>
      <c r="AD991" s="7" t="b">
        <f t="shared" si="125"/>
        <v>0</v>
      </c>
      <c r="AE991" s="7" t="b">
        <f t="shared" si="126"/>
        <v>0</v>
      </c>
      <c r="AF991" s="7" t="b">
        <f t="shared" si="127"/>
        <v>0</v>
      </c>
      <c r="AH991" t="b">
        <f>AND(Table252102[[#This Row],[Developmental toxicity]:[Reproductive toxicity]])</f>
        <v>0</v>
      </c>
    </row>
    <row r="992" spans="1:34" x14ac:dyDescent="0.25">
      <c r="A992" s="3">
        <f t="shared" si="120"/>
        <v>991</v>
      </c>
      <c r="B992" s="4">
        <v>301</v>
      </c>
      <c r="C992" s="3" t="s">
        <v>789</v>
      </c>
      <c r="D992" s="3" t="s">
        <v>5236</v>
      </c>
      <c r="E992" s="29" t="s">
        <v>4762</v>
      </c>
      <c r="F992" s="3" t="s">
        <v>5678</v>
      </c>
      <c r="G992" s="3" t="s">
        <v>790</v>
      </c>
      <c r="H992" s="3" t="s">
        <v>6153</v>
      </c>
      <c r="I992" s="3" t="s">
        <v>6602</v>
      </c>
      <c r="J992" s="5" t="s">
        <v>1436</v>
      </c>
      <c r="K992" s="7" t="e">
        <v>#N/A</v>
      </c>
      <c r="L992" s="7">
        <v>1</v>
      </c>
      <c r="M992" s="7" t="e">
        <v>#N/A</v>
      </c>
      <c r="N992" s="7" t="e">
        <v>#N/A</v>
      </c>
      <c r="O992" s="7" t="e">
        <v>#N/A</v>
      </c>
      <c r="P992" s="7" t="e">
        <v>#N/A</v>
      </c>
      <c r="Q992" s="7" t="e">
        <v>#N/A</v>
      </c>
      <c r="R992" s="7" t="e">
        <v>#N/A</v>
      </c>
      <c r="S992" s="7" t="e">
        <v>#N/A</v>
      </c>
      <c r="T992" s="7" t="e">
        <v>#N/A</v>
      </c>
      <c r="U992" s="7" t="e">
        <v>#N/A</v>
      </c>
      <c r="V992" s="7" t="e">
        <v>#N/A</v>
      </c>
      <c r="W992" s="7" t="e">
        <v>#N/A</v>
      </c>
      <c r="X992" s="7" t="e">
        <v>#N/A</v>
      </c>
      <c r="Y992" s="7">
        <v>1</v>
      </c>
      <c r="Z992" s="7">
        <f t="shared" si="121"/>
        <v>1</v>
      </c>
      <c r="AA992" s="7">
        <f t="shared" si="122"/>
        <v>1</v>
      </c>
      <c r="AB992" s="7" t="b">
        <f t="shared" si="123"/>
        <v>1</v>
      </c>
      <c r="AC992" s="7" t="b">
        <f t="shared" si="124"/>
        <v>0</v>
      </c>
      <c r="AD992" s="7" t="b">
        <f t="shared" si="125"/>
        <v>0</v>
      </c>
      <c r="AE992" s="7" t="b">
        <f t="shared" si="126"/>
        <v>0</v>
      </c>
      <c r="AF992" s="7" t="b">
        <f t="shared" si="127"/>
        <v>0</v>
      </c>
      <c r="AH992" t="b">
        <f>AND(Table252102[[#This Row],[Developmental toxicity]:[Reproductive toxicity]])</f>
        <v>0</v>
      </c>
    </row>
    <row r="993" spans="1:34" x14ac:dyDescent="0.25">
      <c r="A993" s="3">
        <f t="shared" si="120"/>
        <v>992</v>
      </c>
      <c r="B993" s="4">
        <v>293</v>
      </c>
      <c r="C993" s="3" t="s">
        <v>776</v>
      </c>
      <c r="D993" s="3" t="s">
        <v>5232</v>
      </c>
      <c r="E993" s="29" t="s">
        <v>4757</v>
      </c>
      <c r="F993" s="3" t="s">
        <v>5673</v>
      </c>
      <c r="G993" s="3" t="s">
        <v>777</v>
      </c>
      <c r="H993" s="3" t="s">
        <v>6148</v>
      </c>
      <c r="I993" s="3" t="s">
        <v>6597</v>
      </c>
      <c r="J993" s="5" t="s">
        <v>1432</v>
      </c>
      <c r="K993" s="7" t="e">
        <v>#N/A</v>
      </c>
      <c r="L993" s="7">
        <v>0</v>
      </c>
      <c r="M993" s="7" t="e">
        <v>#N/A</v>
      </c>
      <c r="N993" s="7" t="e">
        <v>#N/A</v>
      </c>
      <c r="O993" s="7" t="e">
        <v>#N/A</v>
      </c>
      <c r="P993" s="7" t="e">
        <v>#N/A</v>
      </c>
      <c r="Q993" s="7" t="e">
        <v>#N/A</v>
      </c>
      <c r="R993" s="7" t="e">
        <v>#N/A</v>
      </c>
      <c r="S993" s="7" t="e">
        <v>#N/A</v>
      </c>
      <c r="T993" s="7" t="e">
        <v>#N/A</v>
      </c>
      <c r="U993" s="7" t="e">
        <v>#N/A</v>
      </c>
      <c r="V993" s="7" t="e">
        <v>#N/A</v>
      </c>
      <c r="W993" s="7" t="e">
        <v>#N/A</v>
      </c>
      <c r="X993" s="7">
        <v>0</v>
      </c>
      <c r="Y993" s="7">
        <v>0</v>
      </c>
      <c r="Z993" s="7">
        <f t="shared" si="121"/>
        <v>0</v>
      </c>
      <c r="AA993" s="7">
        <f t="shared" si="122"/>
        <v>0</v>
      </c>
      <c r="AB993" s="7" t="b">
        <f t="shared" si="123"/>
        <v>1</v>
      </c>
      <c r="AC993" s="7" t="b">
        <f t="shared" si="124"/>
        <v>0</v>
      </c>
      <c r="AD993" s="7" t="b">
        <f t="shared" si="125"/>
        <v>0</v>
      </c>
      <c r="AE993" s="7" t="b">
        <f t="shared" si="126"/>
        <v>0</v>
      </c>
      <c r="AF993" s="7" t="b">
        <f t="shared" si="127"/>
        <v>0</v>
      </c>
      <c r="AH993" t="b">
        <f>AND(Table252102[[#This Row],[Developmental toxicity]:[Reproductive toxicity]])</f>
        <v>0</v>
      </c>
    </row>
    <row r="994" spans="1:34" x14ac:dyDescent="0.25">
      <c r="A994" s="3">
        <f t="shared" si="120"/>
        <v>993</v>
      </c>
      <c r="B994" s="4">
        <v>300</v>
      </c>
      <c r="C994" s="3" t="s">
        <v>787</v>
      </c>
      <c r="D994" s="3" t="s">
        <v>5235</v>
      </c>
      <c r="E994" s="29" t="s">
        <v>4761</v>
      </c>
      <c r="F994" s="3" t="s">
        <v>5677</v>
      </c>
      <c r="G994" s="3" t="s">
        <v>788</v>
      </c>
      <c r="H994" s="3" t="s">
        <v>6152</v>
      </c>
      <c r="I994" s="3" t="s">
        <v>6601</v>
      </c>
      <c r="J994" s="5" t="s">
        <v>1431</v>
      </c>
      <c r="K994" s="7" t="e">
        <v>#N/A</v>
      </c>
      <c r="L994" s="7">
        <v>1</v>
      </c>
      <c r="M994" s="7" t="e">
        <v>#N/A</v>
      </c>
      <c r="N994" s="7" t="e">
        <v>#N/A</v>
      </c>
      <c r="O994" s="7" t="e">
        <v>#N/A</v>
      </c>
      <c r="P994" s="7" t="e">
        <v>#N/A</v>
      </c>
      <c r="Q994" s="7" t="e">
        <v>#N/A</v>
      </c>
      <c r="R994" s="7" t="e">
        <v>#N/A</v>
      </c>
      <c r="S994" s="7" t="e">
        <v>#N/A</v>
      </c>
      <c r="T994" s="7" t="e">
        <v>#N/A</v>
      </c>
      <c r="U994" s="7" t="e">
        <v>#N/A</v>
      </c>
      <c r="V994" s="7" t="e">
        <v>#N/A</v>
      </c>
      <c r="W994" s="7" t="e">
        <v>#N/A</v>
      </c>
      <c r="X994" s="7">
        <v>1</v>
      </c>
      <c r="Y994" s="7">
        <v>1</v>
      </c>
      <c r="Z994" s="7">
        <f t="shared" si="121"/>
        <v>1</v>
      </c>
      <c r="AA994" s="7">
        <f t="shared" si="122"/>
        <v>1</v>
      </c>
      <c r="AB994" s="7" t="b">
        <f t="shared" si="123"/>
        <v>1</v>
      </c>
      <c r="AC994" s="7" t="b">
        <f t="shared" si="124"/>
        <v>0</v>
      </c>
      <c r="AD994" s="7" t="b">
        <f t="shared" si="125"/>
        <v>0</v>
      </c>
      <c r="AE994" s="7" t="b">
        <f t="shared" si="126"/>
        <v>0</v>
      </c>
      <c r="AF994" s="7" t="b">
        <f t="shared" si="127"/>
        <v>0</v>
      </c>
      <c r="AH994" t="b">
        <f>AND(Table252102[[#This Row],[Developmental toxicity]:[Reproductive toxicity]])</f>
        <v>0</v>
      </c>
    </row>
    <row r="995" spans="1:34" x14ac:dyDescent="0.25">
      <c r="A995" s="3">
        <f t="shared" si="120"/>
        <v>994</v>
      </c>
      <c r="B995" s="4"/>
      <c r="C995" s="3" t="s">
        <v>18656</v>
      </c>
      <c r="D995" s="3" t="s">
        <v>18415</v>
      </c>
      <c r="E995" s="29" t="s">
        <v>18536</v>
      </c>
      <c r="F995" s="3" t="s">
        <v>18953</v>
      </c>
      <c r="G995" s="3" t="s">
        <v>18954</v>
      </c>
      <c r="H995" s="3" t="s">
        <v>18954</v>
      </c>
      <c r="I995" s="3" t="s">
        <v>18955</v>
      </c>
      <c r="J995" s="5" t="s">
        <v>20</v>
      </c>
      <c r="K995" s="7" t="e">
        <v>#N/A</v>
      </c>
      <c r="L995" s="7" t="e">
        <v>#N/A</v>
      </c>
      <c r="M995" s="7" t="e">
        <v>#N/A</v>
      </c>
      <c r="N995" s="7" t="e">
        <v>#N/A</v>
      </c>
      <c r="O995" s="7" t="e">
        <v>#N/A</v>
      </c>
      <c r="P995" s="7" t="e">
        <v>#N/A</v>
      </c>
      <c r="Q995" s="7" t="e">
        <v>#N/A</v>
      </c>
      <c r="R995" s="7" t="e">
        <v>#N/A</v>
      </c>
      <c r="S995" s="7" t="e">
        <v>#N/A</v>
      </c>
      <c r="T995" s="7" t="e">
        <v>#N/A</v>
      </c>
      <c r="U995" s="7" t="e">
        <v>#N/A</v>
      </c>
      <c r="V995" s="7" t="e">
        <v>#N/A</v>
      </c>
      <c r="W995" s="7" t="e">
        <v>#N/A</v>
      </c>
      <c r="X995" s="7">
        <v>1</v>
      </c>
      <c r="Y995" s="7" t="e">
        <v>#N/A</v>
      </c>
      <c r="Z995" s="7">
        <f t="shared" si="121"/>
        <v>1</v>
      </c>
      <c r="AA995" s="7">
        <f t="shared" si="122"/>
        <v>1</v>
      </c>
      <c r="AB995" s="7" t="b">
        <f t="shared" si="123"/>
        <v>1</v>
      </c>
      <c r="AC995" s="7" t="b">
        <f t="shared" si="124"/>
        <v>0</v>
      </c>
      <c r="AD995" s="7" t="b">
        <f t="shared" si="125"/>
        <v>0</v>
      </c>
      <c r="AE995" s="7" t="b">
        <f t="shared" si="126"/>
        <v>0</v>
      </c>
      <c r="AF995" s="7" t="b">
        <f t="shared" si="127"/>
        <v>0</v>
      </c>
      <c r="AH995" t="b">
        <f>AND(Table252102[[#This Row],[Developmental toxicity]:[Reproductive toxicity]])</f>
        <v>0</v>
      </c>
    </row>
    <row r="996" spans="1:34" x14ac:dyDescent="0.25">
      <c r="A996" s="3">
        <f t="shared" si="120"/>
        <v>995</v>
      </c>
      <c r="B996" s="4" t="s">
        <v>1440</v>
      </c>
      <c r="C996" s="3" t="s">
        <v>2233</v>
      </c>
      <c r="D996" s="3" t="s">
        <v>3138</v>
      </c>
      <c r="E996" s="12" t="s">
        <v>7511</v>
      </c>
      <c r="F996" t="s">
        <v>8359</v>
      </c>
      <c r="G996" t="s">
        <v>9536</v>
      </c>
      <c r="H996" t="s">
        <v>9536</v>
      </c>
      <c r="I996" t="s">
        <v>9537</v>
      </c>
      <c r="J996" s="5"/>
      <c r="K996" s="7" t="e">
        <v>#N/A</v>
      </c>
      <c r="L996" s="7" t="e">
        <v>#N/A</v>
      </c>
      <c r="M996" s="7" t="e">
        <v>#N/A</v>
      </c>
      <c r="N996" s="7" t="e">
        <v>#N/A</v>
      </c>
      <c r="O996" s="7" t="e">
        <v>#N/A</v>
      </c>
      <c r="P996" s="7" t="e">
        <v>#N/A</v>
      </c>
      <c r="Q996" s="7" t="e">
        <v>#N/A</v>
      </c>
      <c r="R996" s="7" t="e">
        <v>#N/A</v>
      </c>
      <c r="S996" s="7" t="e">
        <v>#N/A</v>
      </c>
      <c r="T996" s="7">
        <v>0</v>
      </c>
      <c r="U996" s="7" t="e">
        <v>#N/A</v>
      </c>
      <c r="V996" s="7" t="e">
        <v>#N/A</v>
      </c>
      <c r="W996" s="7" t="e">
        <v>#N/A</v>
      </c>
      <c r="X996" s="7" t="e">
        <v>#N/A</v>
      </c>
      <c r="Y996" s="7" t="e">
        <v>#N/A</v>
      </c>
      <c r="Z996" s="7">
        <f t="shared" si="121"/>
        <v>0</v>
      </c>
      <c r="AA996" s="7">
        <f t="shared" si="122"/>
        <v>0</v>
      </c>
      <c r="AB996" s="7" t="b">
        <f t="shared" si="123"/>
        <v>1</v>
      </c>
      <c r="AC996" s="7" t="b">
        <f t="shared" si="124"/>
        <v>0</v>
      </c>
      <c r="AD996" s="7" t="b">
        <f t="shared" si="125"/>
        <v>1</v>
      </c>
      <c r="AE996" s="7" t="b">
        <f t="shared" si="126"/>
        <v>0</v>
      </c>
      <c r="AF996" s="7" t="b">
        <f t="shared" si="127"/>
        <v>0</v>
      </c>
      <c r="AH996" t="b">
        <f>AND(Table252102[[#This Row],[Developmental toxicity]:[Reproductive toxicity]])</f>
        <v>0</v>
      </c>
    </row>
    <row r="997" spans="1:34" x14ac:dyDescent="0.25">
      <c r="A997" s="3">
        <f t="shared" si="120"/>
        <v>996</v>
      </c>
      <c r="B997" s="4" t="s">
        <v>1440</v>
      </c>
      <c r="C997" s="3" t="s">
        <v>2242</v>
      </c>
      <c r="D997" s="3" t="s">
        <v>3147</v>
      </c>
      <c r="E997" s="12" t="s">
        <v>7520</v>
      </c>
      <c r="F997" t="s">
        <v>8368</v>
      </c>
      <c r="G997" t="s">
        <v>9558</v>
      </c>
      <c r="H997" t="s">
        <v>9558</v>
      </c>
      <c r="I997" t="s">
        <v>9559</v>
      </c>
      <c r="J997" s="5"/>
      <c r="K997" s="7" t="e">
        <v>#N/A</v>
      </c>
      <c r="L997" s="7" t="e">
        <v>#N/A</v>
      </c>
      <c r="M997" s="7" t="e">
        <v>#N/A</v>
      </c>
      <c r="N997" s="7" t="e">
        <v>#N/A</v>
      </c>
      <c r="O997" s="7" t="e">
        <v>#N/A</v>
      </c>
      <c r="P997" s="7" t="e">
        <v>#N/A</v>
      </c>
      <c r="Q997" s="7" t="e">
        <v>#N/A</v>
      </c>
      <c r="R997" s="7" t="e">
        <v>#N/A</v>
      </c>
      <c r="S997" s="7" t="e">
        <v>#N/A</v>
      </c>
      <c r="T997" s="7">
        <v>0</v>
      </c>
      <c r="U997" s="7" t="e">
        <v>#N/A</v>
      </c>
      <c r="V997" s="7" t="e">
        <v>#N/A</v>
      </c>
      <c r="W997" s="7" t="e">
        <v>#N/A</v>
      </c>
      <c r="X997" s="7" t="e">
        <v>#N/A</v>
      </c>
      <c r="Y997" s="7" t="e">
        <v>#N/A</v>
      </c>
      <c r="Z997" s="7">
        <f t="shared" si="121"/>
        <v>0</v>
      </c>
      <c r="AA997" s="7">
        <f t="shared" si="122"/>
        <v>0</v>
      </c>
      <c r="AB997" s="7" t="b">
        <f t="shared" si="123"/>
        <v>1</v>
      </c>
      <c r="AC997" s="7" t="b">
        <f t="shared" si="124"/>
        <v>0</v>
      </c>
      <c r="AD997" s="7" t="b">
        <f t="shared" si="125"/>
        <v>1</v>
      </c>
      <c r="AE997" s="7" t="b">
        <f t="shared" si="126"/>
        <v>0</v>
      </c>
      <c r="AF997" s="7" t="b">
        <f t="shared" si="127"/>
        <v>0</v>
      </c>
      <c r="AH997" t="b">
        <f>AND(Table252102[[#This Row],[Developmental toxicity]:[Reproductive toxicity]])</f>
        <v>0</v>
      </c>
    </row>
    <row r="998" spans="1:34" x14ac:dyDescent="0.25">
      <c r="A998" s="3">
        <f t="shared" si="120"/>
        <v>997</v>
      </c>
      <c r="B998" s="4"/>
      <c r="C998" s="3" t="s">
        <v>20515</v>
      </c>
      <c r="D998" s="3" t="s">
        <v>19187</v>
      </c>
      <c r="E998" s="29" t="s">
        <v>20270</v>
      </c>
      <c r="F998" s="3" t="s">
        <v>19627</v>
      </c>
      <c r="G998" s="3" t="s">
        <v>19628</v>
      </c>
      <c r="H998" s="3" t="s">
        <v>19628</v>
      </c>
      <c r="I998" s="3" t="s">
        <v>19629</v>
      </c>
      <c r="J998" s="5" t="s">
        <v>20</v>
      </c>
      <c r="K998" s="7" t="e">
        <v>#N/A</v>
      </c>
      <c r="L998" s="7" t="e">
        <v>#N/A</v>
      </c>
      <c r="M998" s="7" t="e">
        <v>#N/A</v>
      </c>
      <c r="N998" s="7" t="e">
        <v>#N/A</v>
      </c>
      <c r="O998" s="7" t="e">
        <v>#N/A</v>
      </c>
      <c r="P998" s="7" t="e">
        <v>#N/A</v>
      </c>
      <c r="Q998" s="7" t="e">
        <v>#N/A</v>
      </c>
      <c r="R998" s="7" t="e">
        <v>#N/A</v>
      </c>
      <c r="S998" s="7" t="e">
        <v>#N/A</v>
      </c>
      <c r="T998" s="7" t="e">
        <v>#N/A</v>
      </c>
      <c r="U998" s="7" t="e">
        <v>#N/A</v>
      </c>
      <c r="V998" s="7" t="e">
        <v>#N/A</v>
      </c>
      <c r="W998" s="7" t="e">
        <v>#N/A</v>
      </c>
      <c r="X998" s="7">
        <v>0</v>
      </c>
      <c r="Y998" s="7" t="e">
        <v>#N/A</v>
      </c>
      <c r="Z998" s="7">
        <f t="shared" si="121"/>
        <v>0</v>
      </c>
      <c r="AA998" s="7">
        <f t="shared" si="122"/>
        <v>0</v>
      </c>
      <c r="AB998" s="7" t="b">
        <f t="shared" si="123"/>
        <v>1</v>
      </c>
      <c r="AC998" s="7" t="b">
        <f t="shared" si="124"/>
        <v>0</v>
      </c>
      <c r="AD998" s="7" t="b">
        <f t="shared" si="125"/>
        <v>0</v>
      </c>
      <c r="AE998" s="7" t="b">
        <f t="shared" si="126"/>
        <v>0</v>
      </c>
      <c r="AF998" s="7" t="b">
        <f t="shared" si="127"/>
        <v>0</v>
      </c>
      <c r="AH998" t="b">
        <f>AND(Table252102[[#This Row],[Developmental toxicity]:[Reproductive toxicity]])</f>
        <v>0</v>
      </c>
    </row>
    <row r="999" spans="1:34" x14ac:dyDescent="0.25">
      <c r="A999" s="3">
        <f t="shared" si="120"/>
        <v>998</v>
      </c>
      <c r="B999" s="4">
        <v>182</v>
      </c>
      <c r="C999" s="3" t="s">
        <v>605</v>
      </c>
      <c r="D999" s="3" t="s">
        <v>5163</v>
      </c>
      <c r="E999" s="29" t="s">
        <v>4676</v>
      </c>
      <c r="F999" s="3" t="s">
        <v>5597</v>
      </c>
      <c r="G999" s="3" t="s">
        <v>606</v>
      </c>
      <c r="H999" s="3" t="s">
        <v>6504</v>
      </c>
      <c r="I999" s="3" t="s">
        <v>6505</v>
      </c>
      <c r="J999" s="5" t="s">
        <v>1432</v>
      </c>
      <c r="K999" s="7" t="e">
        <v>#N/A</v>
      </c>
      <c r="L999" s="7">
        <v>0</v>
      </c>
      <c r="M999" s="7" t="e">
        <v>#N/A</v>
      </c>
      <c r="N999" s="7" t="e">
        <v>#N/A</v>
      </c>
      <c r="O999" s="7" t="e">
        <v>#N/A</v>
      </c>
      <c r="P999" s="7" t="e">
        <v>#N/A</v>
      </c>
      <c r="Q999" s="7" t="e">
        <v>#N/A</v>
      </c>
      <c r="R999" s="7" t="e">
        <v>#N/A</v>
      </c>
      <c r="S999" s="7" t="e">
        <v>#N/A</v>
      </c>
      <c r="T999" s="7" t="e">
        <v>#N/A</v>
      </c>
      <c r="U999" s="7" t="e">
        <v>#N/A</v>
      </c>
      <c r="V999" s="7" t="e">
        <v>#N/A</v>
      </c>
      <c r="W999" s="7" t="e">
        <v>#N/A</v>
      </c>
      <c r="X999" s="7">
        <v>1</v>
      </c>
      <c r="Y999" s="7">
        <v>0</v>
      </c>
      <c r="Z999" s="7">
        <f t="shared" si="121"/>
        <v>1</v>
      </c>
      <c r="AA999" s="7">
        <f t="shared" si="122"/>
        <v>0</v>
      </c>
      <c r="AB999" s="7" t="b">
        <f t="shared" si="123"/>
        <v>1</v>
      </c>
      <c r="AC999" s="7" t="b">
        <f t="shared" si="124"/>
        <v>0</v>
      </c>
      <c r="AD999" s="7" t="b">
        <f t="shared" si="125"/>
        <v>0</v>
      </c>
      <c r="AE999" s="7" t="b">
        <f t="shared" si="126"/>
        <v>0</v>
      </c>
      <c r="AF999" s="7" t="b">
        <f t="shared" si="127"/>
        <v>0</v>
      </c>
      <c r="AH999" t="b">
        <f>AND(Table252102[[#This Row],[Developmental toxicity]:[Reproductive toxicity]])</f>
        <v>0</v>
      </c>
    </row>
    <row r="1000" spans="1:34" x14ac:dyDescent="0.25">
      <c r="A1000" s="3">
        <f t="shared" si="120"/>
        <v>999</v>
      </c>
      <c r="B1000" s="4">
        <v>183</v>
      </c>
      <c r="C1000" s="3" t="s">
        <v>607</v>
      </c>
      <c r="D1000" s="3" t="s">
        <v>5164</v>
      </c>
      <c r="E1000" s="29" t="s">
        <v>4677</v>
      </c>
      <c r="F1000" s="3" t="s">
        <v>5598</v>
      </c>
      <c r="G1000" s="3" t="s">
        <v>608</v>
      </c>
      <c r="H1000" s="3" t="s">
        <v>6506</v>
      </c>
      <c r="I1000" s="3" t="s">
        <v>6507</v>
      </c>
      <c r="J1000" s="5" t="s">
        <v>1431</v>
      </c>
      <c r="K1000" s="7" t="e">
        <v>#N/A</v>
      </c>
      <c r="L1000" s="7">
        <v>1</v>
      </c>
      <c r="M1000" s="7" t="e">
        <v>#N/A</v>
      </c>
      <c r="N1000" s="7" t="e">
        <v>#N/A</v>
      </c>
      <c r="O1000" s="7" t="e">
        <v>#N/A</v>
      </c>
      <c r="P1000" s="7" t="e">
        <v>#N/A</v>
      </c>
      <c r="Q1000" s="7" t="e">
        <v>#N/A</v>
      </c>
      <c r="R1000" s="7" t="e">
        <v>#N/A</v>
      </c>
      <c r="S1000" s="7" t="e">
        <v>#N/A</v>
      </c>
      <c r="T1000" s="7" t="e">
        <v>#N/A</v>
      </c>
      <c r="U1000" s="7" t="e">
        <v>#N/A</v>
      </c>
      <c r="V1000" s="7" t="e">
        <v>#N/A</v>
      </c>
      <c r="W1000" s="7">
        <v>1</v>
      </c>
      <c r="X1000" s="7">
        <v>1</v>
      </c>
      <c r="Y1000" s="7">
        <v>1</v>
      </c>
      <c r="Z1000" s="7">
        <f t="shared" si="121"/>
        <v>1</v>
      </c>
      <c r="AA1000" s="7">
        <f t="shared" si="122"/>
        <v>1</v>
      </c>
      <c r="AB1000" s="7" t="b">
        <f t="shared" si="123"/>
        <v>1</v>
      </c>
      <c r="AC1000" s="7" t="b">
        <f t="shared" si="124"/>
        <v>1</v>
      </c>
      <c r="AD1000" s="7" t="b">
        <f t="shared" si="125"/>
        <v>0</v>
      </c>
      <c r="AE1000" s="7" t="b">
        <f t="shared" si="126"/>
        <v>1</v>
      </c>
      <c r="AF1000" s="7" t="b">
        <f t="shared" si="127"/>
        <v>0</v>
      </c>
      <c r="AH1000" t="b">
        <f>AND(Table252102[[#This Row],[Developmental toxicity]:[Reproductive toxicity]])</f>
        <v>1</v>
      </c>
    </row>
    <row r="1001" spans="1:34" x14ac:dyDescent="0.25">
      <c r="A1001" s="3">
        <f t="shared" si="120"/>
        <v>1000</v>
      </c>
      <c r="B1001" s="4"/>
      <c r="C1001" s="3" t="s">
        <v>20658</v>
      </c>
      <c r="D1001" s="3" t="s">
        <v>19332</v>
      </c>
      <c r="E1001" s="29" t="s">
        <v>20413</v>
      </c>
      <c r="F1001" s="3" t="s">
        <v>20107</v>
      </c>
      <c r="G1001" s="3" t="s">
        <v>20108</v>
      </c>
      <c r="H1001" s="3" t="s">
        <v>20109</v>
      </c>
      <c r="I1001" s="3" t="s">
        <v>20110</v>
      </c>
      <c r="J1001" s="5" t="s">
        <v>20</v>
      </c>
      <c r="K1001" s="7" t="e">
        <v>#N/A</v>
      </c>
      <c r="L1001" s="7" t="e">
        <v>#N/A</v>
      </c>
      <c r="M1001" s="7" t="e">
        <v>#N/A</v>
      </c>
      <c r="N1001" s="7" t="e">
        <v>#N/A</v>
      </c>
      <c r="O1001" s="7" t="e">
        <v>#N/A</v>
      </c>
      <c r="P1001" s="7" t="e">
        <v>#N/A</v>
      </c>
      <c r="Q1001" s="7" t="e">
        <v>#N/A</v>
      </c>
      <c r="R1001" s="7" t="e">
        <v>#N/A</v>
      </c>
      <c r="S1001" s="7" t="e">
        <v>#N/A</v>
      </c>
      <c r="T1001" s="7" t="e">
        <v>#N/A</v>
      </c>
      <c r="U1001" s="7" t="e">
        <v>#N/A</v>
      </c>
      <c r="V1001" s="7" t="e">
        <v>#N/A</v>
      </c>
      <c r="W1001" s="7" t="e">
        <v>#N/A</v>
      </c>
      <c r="X1001" s="7">
        <v>1</v>
      </c>
      <c r="Y1001" s="7" t="e">
        <v>#N/A</v>
      </c>
      <c r="Z1001" s="7">
        <f t="shared" si="121"/>
        <v>1</v>
      </c>
      <c r="AA1001" s="7">
        <f t="shared" si="122"/>
        <v>1</v>
      </c>
      <c r="AB1001" s="7" t="b">
        <f t="shared" si="123"/>
        <v>1</v>
      </c>
      <c r="AC1001" s="7" t="b">
        <f t="shared" si="124"/>
        <v>0</v>
      </c>
      <c r="AD1001" s="7" t="b">
        <f t="shared" si="125"/>
        <v>0</v>
      </c>
      <c r="AE1001" s="7" t="b">
        <f t="shared" si="126"/>
        <v>0</v>
      </c>
      <c r="AF1001" s="7" t="b">
        <f t="shared" si="127"/>
        <v>0</v>
      </c>
      <c r="AH1001" t="b">
        <f>AND(Table252102[[#This Row],[Developmental toxicity]:[Reproductive toxicity]])</f>
        <v>0</v>
      </c>
    </row>
    <row r="1002" spans="1:34" x14ac:dyDescent="0.25">
      <c r="A1002" s="3">
        <f t="shared" si="120"/>
        <v>1001</v>
      </c>
      <c r="B1002" s="4" t="s">
        <v>1440</v>
      </c>
      <c r="C1002" s="3" t="s">
        <v>2774</v>
      </c>
      <c r="D1002" s="3" t="s">
        <v>3753</v>
      </c>
      <c r="E1002" s="12" t="s">
        <v>8044</v>
      </c>
      <c r="F1002" t="s">
        <v>8876</v>
      </c>
      <c r="G1002" t="s">
        <v>10706</v>
      </c>
      <c r="H1002" t="s">
        <v>10707</v>
      </c>
      <c r="I1002" t="s">
        <v>10708</v>
      </c>
      <c r="J1002" s="5"/>
      <c r="K1002" s="7" t="e">
        <v>#N/A</v>
      </c>
      <c r="L1002" s="7" t="e">
        <v>#N/A</v>
      </c>
      <c r="M1002" s="7" t="e">
        <v>#N/A</v>
      </c>
      <c r="N1002" s="7" t="e">
        <v>#N/A</v>
      </c>
      <c r="O1002" s="7" t="e">
        <v>#N/A</v>
      </c>
      <c r="P1002" s="7" t="e">
        <v>#N/A</v>
      </c>
      <c r="Q1002" s="7" t="e">
        <v>#N/A</v>
      </c>
      <c r="R1002" s="7" t="e">
        <v>#N/A</v>
      </c>
      <c r="S1002" s="7" t="e">
        <v>#N/A</v>
      </c>
      <c r="T1002" s="7">
        <v>0</v>
      </c>
      <c r="U1002" s="7" t="e">
        <v>#N/A</v>
      </c>
      <c r="V1002" s="7" t="e">
        <v>#N/A</v>
      </c>
      <c r="W1002" s="7" t="e">
        <v>#N/A</v>
      </c>
      <c r="X1002" s="7" t="e">
        <v>#N/A</v>
      </c>
      <c r="Y1002" s="7" t="e">
        <v>#N/A</v>
      </c>
      <c r="Z1002" s="7">
        <f t="shared" si="121"/>
        <v>0</v>
      </c>
      <c r="AA1002" s="7">
        <f t="shared" si="122"/>
        <v>0</v>
      </c>
      <c r="AB1002" s="7" t="b">
        <f t="shared" si="123"/>
        <v>1</v>
      </c>
      <c r="AC1002" s="7" t="b">
        <f t="shared" si="124"/>
        <v>0</v>
      </c>
      <c r="AD1002" s="7" t="b">
        <f t="shared" si="125"/>
        <v>1</v>
      </c>
      <c r="AE1002" s="7" t="b">
        <f t="shared" si="126"/>
        <v>0</v>
      </c>
      <c r="AF1002" s="7" t="b">
        <f t="shared" si="127"/>
        <v>0</v>
      </c>
      <c r="AH1002" t="b">
        <f>AND(Table252102[[#This Row],[Developmental toxicity]:[Reproductive toxicity]])</f>
        <v>0</v>
      </c>
    </row>
    <row r="1003" spans="1:34" x14ac:dyDescent="0.25">
      <c r="A1003" s="3">
        <f t="shared" si="120"/>
        <v>1002</v>
      </c>
      <c r="B1003" s="4"/>
      <c r="C1003" s="3" t="s">
        <v>11297</v>
      </c>
      <c r="D1003" s="3" t="s">
        <v>11296</v>
      </c>
      <c r="E1003" s="29" t="s">
        <v>14406</v>
      </c>
      <c r="F1003" s="3" t="s">
        <v>14407</v>
      </c>
      <c r="G1003" s="3" t="s">
        <v>14408</v>
      </c>
      <c r="H1003" s="3" t="s">
        <v>14409</v>
      </c>
      <c r="I1003" s="3" t="s">
        <v>14410</v>
      </c>
      <c r="J1003" s="5"/>
      <c r="K1003" s="7" t="e">
        <v>#N/A</v>
      </c>
      <c r="L1003" s="7" t="e">
        <v>#N/A</v>
      </c>
      <c r="M1003" s="7" t="e">
        <v>#N/A</v>
      </c>
      <c r="N1003" s="7" t="e">
        <v>#N/A</v>
      </c>
      <c r="O1003" s="7" t="e">
        <v>#N/A</v>
      </c>
      <c r="P1003" s="7" t="e">
        <v>#N/A</v>
      </c>
      <c r="Q1003" s="7" t="e">
        <v>#N/A</v>
      </c>
      <c r="R1003" s="7" t="e">
        <v>#N/A</v>
      </c>
      <c r="S1003" s="7" t="e">
        <v>#N/A</v>
      </c>
      <c r="T1003" s="7" t="e">
        <v>#N/A</v>
      </c>
      <c r="U1003" s="7" t="e">
        <v>#N/A</v>
      </c>
      <c r="V1003" s="7" t="e">
        <v>#N/A</v>
      </c>
      <c r="W1003" s="3">
        <v>1</v>
      </c>
      <c r="X1003" s="3" t="e">
        <v>#N/A</v>
      </c>
      <c r="Y1003" s="7" t="e">
        <v>#N/A</v>
      </c>
      <c r="Z1003" s="7">
        <f t="shared" si="121"/>
        <v>1</v>
      </c>
      <c r="AA1003" s="7">
        <f t="shared" si="122"/>
        <v>1</v>
      </c>
      <c r="AB1003" s="7" t="b">
        <f t="shared" si="123"/>
        <v>0</v>
      </c>
      <c r="AC1003" s="7" t="b">
        <f t="shared" si="124"/>
        <v>1</v>
      </c>
      <c r="AD1003" s="7" t="b">
        <f t="shared" si="125"/>
        <v>0</v>
      </c>
      <c r="AE1003" s="7" t="b">
        <f t="shared" si="126"/>
        <v>1</v>
      </c>
      <c r="AF1003" s="7" t="b">
        <f t="shared" si="127"/>
        <v>0</v>
      </c>
      <c r="AH1003" t="b">
        <f>AND(Table252102[[#This Row],[Developmental toxicity]:[Reproductive toxicity]])</f>
        <v>0</v>
      </c>
    </row>
    <row r="1004" spans="1:34" x14ac:dyDescent="0.25">
      <c r="A1004" s="3">
        <f t="shared" si="120"/>
        <v>1003</v>
      </c>
      <c r="B1004" s="4"/>
      <c r="C1004" s="3" t="s">
        <v>10992</v>
      </c>
      <c r="D1004" s="3" t="s">
        <v>10991</v>
      </c>
      <c r="E1004" s="29" t="s">
        <v>13839</v>
      </c>
      <c r="F1004" s="3" t="s">
        <v>13840</v>
      </c>
      <c r="G1004" s="3" t="s">
        <v>13841</v>
      </c>
      <c r="H1004" s="3" t="s">
        <v>13842</v>
      </c>
      <c r="I1004" s="3" t="s">
        <v>13843</v>
      </c>
      <c r="J1004" s="5"/>
      <c r="K1004" s="7" t="e">
        <v>#N/A</v>
      </c>
      <c r="L1004" s="7" t="e">
        <v>#N/A</v>
      </c>
      <c r="M1004" s="7" t="e">
        <v>#N/A</v>
      </c>
      <c r="N1004" s="7" t="e">
        <v>#N/A</v>
      </c>
      <c r="O1004" s="7" t="e">
        <v>#N/A</v>
      </c>
      <c r="P1004" s="7" t="e">
        <v>#N/A</v>
      </c>
      <c r="Q1004" s="7" t="e">
        <v>#N/A</v>
      </c>
      <c r="R1004" s="7" t="e">
        <v>#N/A</v>
      </c>
      <c r="S1004" s="7" t="e">
        <v>#N/A</v>
      </c>
      <c r="T1004" s="7" t="e">
        <v>#N/A</v>
      </c>
      <c r="U1004" s="7" t="e">
        <v>#N/A</v>
      </c>
      <c r="V1004" s="7" t="e">
        <v>#N/A</v>
      </c>
      <c r="W1004" s="3">
        <v>1</v>
      </c>
      <c r="X1004" s="3" t="e">
        <v>#N/A</v>
      </c>
      <c r="Y1004" s="7" t="e">
        <v>#N/A</v>
      </c>
      <c r="Z1004" s="7">
        <f t="shared" si="121"/>
        <v>1</v>
      </c>
      <c r="AA1004" s="7">
        <f t="shared" si="122"/>
        <v>1</v>
      </c>
      <c r="AB1004" s="7" t="b">
        <f t="shared" si="123"/>
        <v>0</v>
      </c>
      <c r="AC1004" s="7" t="b">
        <f t="shared" si="124"/>
        <v>1</v>
      </c>
      <c r="AD1004" s="7" t="b">
        <f t="shared" si="125"/>
        <v>0</v>
      </c>
      <c r="AE1004" s="7" t="b">
        <f t="shared" si="126"/>
        <v>1</v>
      </c>
      <c r="AF1004" s="7" t="b">
        <f t="shared" si="127"/>
        <v>0</v>
      </c>
      <c r="AH1004" t="b">
        <f>AND(Table252102[[#This Row],[Developmental toxicity]:[Reproductive toxicity]])</f>
        <v>0</v>
      </c>
    </row>
    <row r="1005" spans="1:34" x14ac:dyDescent="0.25">
      <c r="A1005" s="3">
        <f t="shared" si="120"/>
        <v>1004</v>
      </c>
      <c r="B1005" s="4"/>
      <c r="C1005" s="3" t="s">
        <v>11584</v>
      </c>
      <c r="D1005" s="3" t="s">
        <v>11583</v>
      </c>
      <c r="E1005" s="29" t="s">
        <v>14927</v>
      </c>
      <c r="F1005" s="3" t="s">
        <v>14928</v>
      </c>
      <c r="G1005" s="3" t="s">
        <v>14929</v>
      </c>
      <c r="H1005" s="3" t="s">
        <v>6682</v>
      </c>
      <c r="I1005" s="3" t="s">
        <v>14930</v>
      </c>
      <c r="J1005" s="5"/>
      <c r="K1005" s="7" t="e">
        <v>#N/A</v>
      </c>
      <c r="L1005" s="7">
        <v>1</v>
      </c>
      <c r="M1005" s="7" t="e">
        <v>#N/A</v>
      </c>
      <c r="N1005" s="7" t="e">
        <v>#N/A</v>
      </c>
      <c r="O1005" s="7" t="e">
        <v>#N/A</v>
      </c>
      <c r="P1005" s="7" t="e">
        <v>#N/A</v>
      </c>
      <c r="Q1005" s="7" t="e">
        <v>#N/A</v>
      </c>
      <c r="R1005" s="7" t="e">
        <v>#N/A</v>
      </c>
      <c r="S1005" s="7" t="e">
        <v>#N/A</v>
      </c>
      <c r="T1005" s="7" t="e">
        <v>#N/A</v>
      </c>
      <c r="U1005" s="7" t="e">
        <v>#N/A</v>
      </c>
      <c r="V1005" s="7" t="e">
        <v>#N/A</v>
      </c>
      <c r="W1005" s="3">
        <v>1</v>
      </c>
      <c r="X1005" s="3" t="e">
        <v>#N/A</v>
      </c>
      <c r="Y1005" s="7">
        <v>1</v>
      </c>
      <c r="Z1005" s="7">
        <f t="shared" si="121"/>
        <v>1</v>
      </c>
      <c r="AA1005" s="7">
        <f t="shared" si="122"/>
        <v>1</v>
      </c>
      <c r="AB1005" s="7" t="b">
        <f t="shared" si="123"/>
        <v>1</v>
      </c>
      <c r="AC1005" s="7" t="b">
        <f t="shared" si="124"/>
        <v>1</v>
      </c>
      <c r="AD1005" s="7" t="b">
        <f t="shared" si="125"/>
        <v>0</v>
      </c>
      <c r="AE1005" s="7" t="b">
        <f t="shared" si="126"/>
        <v>1</v>
      </c>
      <c r="AF1005" s="7" t="b">
        <f t="shared" si="127"/>
        <v>0</v>
      </c>
      <c r="AH1005" t="b">
        <f>AND(Table252102[[#This Row],[Developmental toxicity]:[Reproductive toxicity]])</f>
        <v>1</v>
      </c>
    </row>
    <row r="1006" spans="1:34" x14ac:dyDescent="0.25">
      <c r="A1006" s="3">
        <f t="shared" si="120"/>
        <v>1005</v>
      </c>
      <c r="B1006" s="4"/>
      <c r="C1006" s="3" t="s">
        <v>18630</v>
      </c>
      <c r="D1006" s="3" t="s">
        <v>18389</v>
      </c>
      <c r="E1006" s="29" t="s">
        <v>18510</v>
      </c>
      <c r="F1006" s="3" t="s">
        <v>18865</v>
      </c>
      <c r="G1006" s="3" t="s">
        <v>18866</v>
      </c>
      <c r="H1006" s="3" t="s">
        <v>18867</v>
      </c>
      <c r="I1006" s="3" t="s">
        <v>18868</v>
      </c>
      <c r="J1006" s="5" t="s">
        <v>20</v>
      </c>
      <c r="K1006" s="7" t="e">
        <v>#N/A</v>
      </c>
      <c r="L1006" s="7" t="e">
        <v>#N/A</v>
      </c>
      <c r="M1006" s="7" t="e">
        <v>#N/A</v>
      </c>
      <c r="N1006" s="7" t="e">
        <v>#N/A</v>
      </c>
      <c r="O1006" s="7" t="e">
        <v>#N/A</v>
      </c>
      <c r="P1006" s="7" t="e">
        <v>#N/A</v>
      </c>
      <c r="Q1006" s="7" t="e">
        <v>#N/A</v>
      </c>
      <c r="R1006" s="7" t="e">
        <v>#N/A</v>
      </c>
      <c r="S1006" s="7" t="e">
        <v>#N/A</v>
      </c>
      <c r="T1006" s="7" t="e">
        <v>#N/A</v>
      </c>
      <c r="U1006" s="7" t="e">
        <v>#N/A</v>
      </c>
      <c r="V1006" s="7" t="e">
        <v>#N/A</v>
      </c>
      <c r="W1006" s="7" t="e">
        <v>#N/A</v>
      </c>
      <c r="X1006" s="7">
        <v>0</v>
      </c>
      <c r="Y1006" s="7" t="e">
        <v>#N/A</v>
      </c>
      <c r="Z1006" s="7">
        <f t="shared" si="121"/>
        <v>0</v>
      </c>
      <c r="AA1006" s="7">
        <f t="shared" si="122"/>
        <v>0</v>
      </c>
      <c r="AB1006" s="7" t="b">
        <f t="shared" si="123"/>
        <v>1</v>
      </c>
      <c r="AC1006" s="7" t="b">
        <f t="shared" si="124"/>
        <v>0</v>
      </c>
      <c r="AD1006" s="7" t="b">
        <f t="shared" si="125"/>
        <v>0</v>
      </c>
      <c r="AE1006" s="7" t="b">
        <f t="shared" si="126"/>
        <v>0</v>
      </c>
      <c r="AF1006" s="7" t="b">
        <f t="shared" si="127"/>
        <v>0</v>
      </c>
      <c r="AH1006" t="b">
        <f>AND(Table252102[[#This Row],[Developmental toxicity]:[Reproductive toxicity]])</f>
        <v>0</v>
      </c>
    </row>
    <row r="1007" spans="1:34" x14ac:dyDescent="0.25">
      <c r="A1007" s="3">
        <f t="shared" si="120"/>
        <v>1006</v>
      </c>
      <c r="B1007" s="4"/>
      <c r="C1007" s="3" t="s">
        <v>18697</v>
      </c>
      <c r="D1007" s="3" t="s">
        <v>18455</v>
      </c>
      <c r="E1007" s="29" t="s">
        <v>18577</v>
      </c>
      <c r="F1007" s="3" t="s">
        <v>19085</v>
      </c>
      <c r="G1007" s="3" t="s">
        <v>13943</v>
      </c>
      <c r="H1007" s="3" t="s">
        <v>13943</v>
      </c>
      <c r="I1007" s="3" t="s">
        <v>19086</v>
      </c>
      <c r="J1007" s="5" t="s">
        <v>20</v>
      </c>
      <c r="K1007" s="7" t="e">
        <v>#N/A</v>
      </c>
      <c r="L1007" s="7" t="e">
        <v>#N/A</v>
      </c>
      <c r="M1007" s="7" t="e">
        <v>#N/A</v>
      </c>
      <c r="N1007" s="7" t="e">
        <v>#N/A</v>
      </c>
      <c r="O1007" s="7" t="e">
        <v>#N/A</v>
      </c>
      <c r="P1007" s="7" t="e">
        <v>#N/A</v>
      </c>
      <c r="Q1007" s="7" t="e">
        <v>#N/A</v>
      </c>
      <c r="R1007" s="7" t="e">
        <v>#N/A</v>
      </c>
      <c r="S1007" s="7" t="e">
        <v>#N/A</v>
      </c>
      <c r="T1007" s="7" t="e">
        <v>#N/A</v>
      </c>
      <c r="U1007" s="7" t="e">
        <v>#N/A</v>
      </c>
      <c r="V1007" s="7" t="e">
        <v>#N/A</v>
      </c>
      <c r="W1007" s="7">
        <v>1</v>
      </c>
      <c r="X1007" s="7">
        <v>1</v>
      </c>
      <c r="Y1007" s="7" t="e">
        <v>#N/A</v>
      </c>
      <c r="Z1007" s="7">
        <f t="shared" si="121"/>
        <v>1</v>
      </c>
      <c r="AA1007" s="7">
        <f t="shared" si="122"/>
        <v>1</v>
      </c>
      <c r="AB1007" s="7" t="b">
        <f t="shared" si="123"/>
        <v>1</v>
      </c>
      <c r="AC1007" s="7" t="b">
        <f t="shared" si="124"/>
        <v>1</v>
      </c>
      <c r="AD1007" s="7" t="b">
        <f t="shared" si="125"/>
        <v>0</v>
      </c>
      <c r="AE1007" s="7" t="b">
        <f t="shared" si="126"/>
        <v>1</v>
      </c>
      <c r="AF1007" s="7" t="b">
        <f t="shared" si="127"/>
        <v>0</v>
      </c>
      <c r="AH1007" t="b">
        <f>AND(Table252102[[#This Row],[Developmental toxicity]:[Reproductive toxicity]])</f>
        <v>1</v>
      </c>
    </row>
    <row r="1008" spans="1:34" x14ac:dyDescent="0.25">
      <c r="A1008" s="3">
        <f t="shared" si="120"/>
        <v>1007</v>
      </c>
      <c r="B1008" s="4"/>
      <c r="C1008" s="3" t="s">
        <v>12087</v>
      </c>
      <c r="D1008" s="3" t="s">
        <v>12086</v>
      </c>
      <c r="E1008" s="29" t="s">
        <v>15765</v>
      </c>
      <c r="F1008" s="3" t="s">
        <v>15766</v>
      </c>
      <c r="G1008" s="3" t="s">
        <v>15767</v>
      </c>
      <c r="H1008" s="3" t="s">
        <v>15767</v>
      </c>
      <c r="I1008" s="3" t="s">
        <v>15768</v>
      </c>
      <c r="J1008" s="5"/>
      <c r="K1008" s="7" t="e">
        <v>#N/A</v>
      </c>
      <c r="L1008" s="7" t="e">
        <v>#N/A</v>
      </c>
      <c r="M1008" s="7" t="e">
        <v>#N/A</v>
      </c>
      <c r="N1008" s="7" t="e">
        <v>#N/A</v>
      </c>
      <c r="O1008" s="7" t="e">
        <v>#N/A</v>
      </c>
      <c r="P1008" s="7" t="e">
        <v>#N/A</v>
      </c>
      <c r="Q1008" s="7" t="e">
        <v>#N/A</v>
      </c>
      <c r="R1008" s="7" t="e">
        <v>#N/A</v>
      </c>
      <c r="S1008" s="7" t="e">
        <v>#N/A</v>
      </c>
      <c r="T1008" s="7" t="e">
        <v>#N/A</v>
      </c>
      <c r="U1008" s="7" t="e">
        <v>#N/A</v>
      </c>
      <c r="V1008" s="7" t="e">
        <v>#N/A</v>
      </c>
      <c r="W1008" s="3">
        <v>0</v>
      </c>
      <c r="X1008" s="3" t="e">
        <v>#N/A</v>
      </c>
      <c r="Y1008" s="7" t="e">
        <v>#N/A</v>
      </c>
      <c r="Z1008" s="7">
        <f t="shared" si="121"/>
        <v>0</v>
      </c>
      <c r="AA1008" s="7">
        <f t="shared" si="122"/>
        <v>0</v>
      </c>
      <c r="AB1008" s="7" t="b">
        <f t="shared" si="123"/>
        <v>0</v>
      </c>
      <c r="AC1008" s="7" t="b">
        <f t="shared" si="124"/>
        <v>1</v>
      </c>
      <c r="AD1008" s="7" t="b">
        <f t="shared" si="125"/>
        <v>0</v>
      </c>
      <c r="AE1008" s="7" t="b">
        <f t="shared" si="126"/>
        <v>1</v>
      </c>
      <c r="AF1008" s="7" t="b">
        <f t="shared" si="127"/>
        <v>0</v>
      </c>
      <c r="AH1008" t="b">
        <f>AND(Table252102[[#This Row],[Developmental toxicity]:[Reproductive toxicity]])</f>
        <v>0</v>
      </c>
    </row>
    <row r="1009" spans="1:34" x14ac:dyDescent="0.25">
      <c r="A1009" s="3">
        <f t="shared" si="120"/>
        <v>1008</v>
      </c>
      <c r="B1009" s="4">
        <v>361</v>
      </c>
      <c r="C1009" s="3" t="s">
        <v>870</v>
      </c>
      <c r="D1009" s="3" t="s">
        <v>5268</v>
      </c>
      <c r="E1009" s="29" t="s">
        <v>4798</v>
      </c>
      <c r="F1009" s="3" t="s">
        <v>5714</v>
      </c>
      <c r="G1009" s="3" t="s">
        <v>871</v>
      </c>
      <c r="H1009" s="3" t="s">
        <v>6174</v>
      </c>
      <c r="I1009" s="3" t="s">
        <v>6663</v>
      </c>
      <c r="J1009" s="5" t="s">
        <v>1431</v>
      </c>
      <c r="K1009" s="7" t="e">
        <v>#N/A</v>
      </c>
      <c r="L1009" s="7">
        <v>1</v>
      </c>
      <c r="M1009" s="7" t="e">
        <v>#N/A</v>
      </c>
      <c r="N1009" s="7" t="e">
        <v>#N/A</v>
      </c>
      <c r="O1009" s="7" t="e">
        <v>#N/A</v>
      </c>
      <c r="P1009" s="7" t="e">
        <v>#N/A</v>
      </c>
      <c r="Q1009" s="7" t="e">
        <v>#N/A</v>
      </c>
      <c r="R1009" s="7" t="e">
        <v>#N/A</v>
      </c>
      <c r="S1009" s="7" t="e">
        <v>#N/A</v>
      </c>
      <c r="T1009" s="7" t="e">
        <v>#N/A</v>
      </c>
      <c r="U1009" s="7" t="e">
        <v>#N/A</v>
      </c>
      <c r="V1009" s="7" t="e">
        <v>#N/A</v>
      </c>
      <c r="W1009" s="7" t="e">
        <v>#N/A</v>
      </c>
      <c r="X1009" s="7">
        <v>0</v>
      </c>
      <c r="Y1009" s="7">
        <v>0</v>
      </c>
      <c r="Z1009" s="7">
        <f t="shared" si="121"/>
        <v>1</v>
      </c>
      <c r="AA1009" s="7">
        <f t="shared" si="122"/>
        <v>0</v>
      </c>
      <c r="AB1009" s="7" t="b">
        <f t="shared" si="123"/>
        <v>1</v>
      </c>
      <c r="AC1009" s="7" t="b">
        <f t="shared" si="124"/>
        <v>0</v>
      </c>
      <c r="AD1009" s="7" t="b">
        <f t="shared" si="125"/>
        <v>0</v>
      </c>
      <c r="AE1009" s="7" t="b">
        <f t="shared" si="126"/>
        <v>0</v>
      </c>
      <c r="AF1009" s="7" t="b">
        <f t="shared" si="127"/>
        <v>0</v>
      </c>
      <c r="AH1009" t="b">
        <f>AND(Table252102[[#This Row],[Developmental toxicity]:[Reproductive toxicity]])</f>
        <v>0</v>
      </c>
    </row>
    <row r="1010" spans="1:34" x14ac:dyDescent="0.25">
      <c r="A1010" s="3">
        <f t="shared" si="120"/>
        <v>1009</v>
      </c>
      <c r="B1010" s="4">
        <v>13760</v>
      </c>
      <c r="C1010" s="3" t="s">
        <v>4147</v>
      </c>
      <c r="D1010" s="3" t="s">
        <v>205</v>
      </c>
      <c r="E1010" s="29" t="s">
        <v>4042</v>
      </c>
      <c r="F1010" s="3" t="s">
        <v>3877</v>
      </c>
      <c r="G1010" s="3" t="s">
        <v>206</v>
      </c>
      <c r="H1010" s="3" t="s">
        <v>4397</v>
      </c>
      <c r="I1010" s="3" t="s">
        <v>4398</v>
      </c>
      <c r="J1010" s="5" t="s">
        <v>20</v>
      </c>
      <c r="K1010" s="7" t="e">
        <v>#N/A</v>
      </c>
      <c r="L1010" s="7" t="e">
        <v>#N/A</v>
      </c>
      <c r="M1010" s="7" t="e">
        <v>#N/A</v>
      </c>
      <c r="N1010" s="7" t="e">
        <v>#N/A</v>
      </c>
      <c r="O1010" s="7" t="e">
        <v>#N/A</v>
      </c>
      <c r="P1010" s="7" t="e">
        <v>#N/A</v>
      </c>
      <c r="Q1010" s="7" t="e">
        <v>#N/A</v>
      </c>
      <c r="R1010" s="7" t="e">
        <v>#N/A</v>
      </c>
      <c r="S1010" s="7" t="e">
        <v>#N/A</v>
      </c>
      <c r="T1010" s="7" t="e">
        <v>#N/A</v>
      </c>
      <c r="U1010" s="7" t="e">
        <v>#N/A</v>
      </c>
      <c r="V1010" s="7" t="e">
        <v>#N/A</v>
      </c>
      <c r="W1010" s="3">
        <v>1</v>
      </c>
      <c r="X1010" s="3" t="e">
        <v>#N/A</v>
      </c>
      <c r="Y1010" s="7" t="e">
        <v>#N/A</v>
      </c>
      <c r="Z1010" s="7">
        <f t="shared" si="121"/>
        <v>1</v>
      </c>
      <c r="AA1010" s="7">
        <f t="shared" si="122"/>
        <v>1</v>
      </c>
      <c r="AB1010" s="7" t="b">
        <f t="shared" si="123"/>
        <v>0</v>
      </c>
      <c r="AC1010" s="7" t="b">
        <f t="shared" si="124"/>
        <v>1</v>
      </c>
      <c r="AD1010" s="7" t="b">
        <f t="shared" si="125"/>
        <v>0</v>
      </c>
      <c r="AE1010" s="7" t="b">
        <f t="shared" si="126"/>
        <v>1</v>
      </c>
      <c r="AF1010" s="7" t="b">
        <f t="shared" si="127"/>
        <v>0</v>
      </c>
      <c r="AH1010" t="b">
        <f>AND(Table252102[[#This Row],[Developmental toxicity]:[Reproductive toxicity]])</f>
        <v>0</v>
      </c>
    </row>
    <row r="1011" spans="1:34" x14ac:dyDescent="0.25">
      <c r="A1011" s="3">
        <f t="shared" si="120"/>
        <v>1010</v>
      </c>
      <c r="B1011" s="4">
        <v>525</v>
      </c>
      <c r="C1011" s="3" t="s">
        <v>1123</v>
      </c>
      <c r="D1011" t="s">
        <v>5347</v>
      </c>
      <c r="E1011" s="12" t="s">
        <v>4910</v>
      </c>
      <c r="F1011" t="s">
        <v>5816</v>
      </c>
      <c r="G1011" s="3" t="s">
        <v>1124</v>
      </c>
      <c r="H1011" t="s">
        <v>6253</v>
      </c>
      <c r="I1011" t="s">
        <v>6824</v>
      </c>
      <c r="J1011" s="5" t="s">
        <v>1430</v>
      </c>
      <c r="K1011" s="7" t="e">
        <v>#N/A</v>
      </c>
      <c r="L1011" s="7">
        <v>1</v>
      </c>
      <c r="M1011" s="7" t="e">
        <v>#N/A</v>
      </c>
      <c r="N1011" s="7" t="e">
        <v>#N/A</v>
      </c>
      <c r="O1011" s="7" t="e">
        <v>#N/A</v>
      </c>
      <c r="P1011" s="3" t="e">
        <v>#N/A</v>
      </c>
      <c r="Q1011" s="3" t="e">
        <v>#N/A</v>
      </c>
      <c r="R1011" s="7" t="e">
        <v>#N/A</v>
      </c>
      <c r="S1011" s="3" t="e">
        <v>#N/A</v>
      </c>
      <c r="T1011" s="3">
        <v>0</v>
      </c>
      <c r="U1011" s="7" t="e">
        <v>#N/A</v>
      </c>
      <c r="V1011" s="7" t="e">
        <v>#N/A</v>
      </c>
      <c r="W1011" s="3" t="e">
        <v>#N/A</v>
      </c>
      <c r="X1011" s="3" t="e">
        <v>#N/A</v>
      </c>
      <c r="Y1011" s="7">
        <v>1</v>
      </c>
      <c r="Z1011" s="7">
        <f t="shared" si="121"/>
        <v>1</v>
      </c>
      <c r="AA1011" s="7">
        <f t="shared" si="122"/>
        <v>1</v>
      </c>
      <c r="AB1011" s="7" t="b">
        <f t="shared" si="123"/>
        <v>1</v>
      </c>
      <c r="AC1011" s="7" t="b">
        <f t="shared" si="124"/>
        <v>0</v>
      </c>
      <c r="AD1011" s="7" t="b">
        <f t="shared" si="125"/>
        <v>1</v>
      </c>
      <c r="AE1011" s="7" t="b">
        <f t="shared" si="126"/>
        <v>0</v>
      </c>
      <c r="AF1011" s="7" t="b">
        <f t="shared" si="127"/>
        <v>0</v>
      </c>
      <c r="AH1011" t="b">
        <f>AND(Table252102[[#This Row],[Developmental toxicity]:[Reproductive toxicity]])</f>
        <v>0</v>
      </c>
    </row>
    <row r="1012" spans="1:34" x14ac:dyDescent="0.25">
      <c r="A1012" s="3">
        <f t="shared" si="120"/>
        <v>1011</v>
      </c>
      <c r="B1012" s="4"/>
      <c r="C1012" s="3" t="s">
        <v>10896</v>
      </c>
      <c r="D1012" s="3" t="s">
        <v>10895</v>
      </c>
      <c r="E1012" s="29" t="s">
        <v>13653</v>
      </c>
      <c r="F1012" s="3" t="s">
        <v>13654</v>
      </c>
      <c r="G1012" s="3" t="s">
        <v>13655</v>
      </c>
      <c r="H1012" s="3" t="s">
        <v>13655</v>
      </c>
      <c r="I1012" s="3" t="s">
        <v>13656</v>
      </c>
      <c r="J1012" s="5"/>
      <c r="K1012" s="7" t="e">
        <v>#N/A</v>
      </c>
      <c r="L1012" s="7" t="e">
        <v>#N/A</v>
      </c>
      <c r="M1012" s="7" t="e">
        <v>#N/A</v>
      </c>
      <c r="N1012" s="7" t="e">
        <v>#N/A</v>
      </c>
      <c r="O1012" s="7" t="e">
        <v>#N/A</v>
      </c>
      <c r="P1012" s="7" t="e">
        <v>#N/A</v>
      </c>
      <c r="Q1012" s="7" t="e">
        <v>#N/A</v>
      </c>
      <c r="R1012" s="7" t="e">
        <v>#N/A</v>
      </c>
      <c r="S1012" s="7" t="e">
        <v>#N/A</v>
      </c>
      <c r="T1012" s="7" t="e">
        <v>#N/A</v>
      </c>
      <c r="U1012" s="7" t="e">
        <v>#N/A</v>
      </c>
      <c r="V1012" s="7" t="e">
        <v>#N/A</v>
      </c>
      <c r="W1012" s="3">
        <v>1</v>
      </c>
      <c r="X1012" s="3">
        <v>0</v>
      </c>
      <c r="Y1012" s="7" t="e">
        <v>#N/A</v>
      </c>
      <c r="Z1012" s="7">
        <f t="shared" si="121"/>
        <v>1</v>
      </c>
      <c r="AA1012" s="7">
        <f t="shared" si="122"/>
        <v>0</v>
      </c>
      <c r="AB1012" s="7" t="b">
        <f t="shared" si="123"/>
        <v>1</v>
      </c>
      <c r="AC1012" s="7" t="b">
        <f t="shared" si="124"/>
        <v>1</v>
      </c>
      <c r="AD1012" s="7" t="b">
        <f t="shared" si="125"/>
        <v>0</v>
      </c>
      <c r="AE1012" s="7" t="b">
        <f t="shared" si="126"/>
        <v>1</v>
      </c>
      <c r="AF1012" s="7" t="b">
        <f t="shared" si="127"/>
        <v>0</v>
      </c>
      <c r="AH1012" t="b">
        <f>AND(Table252102[[#This Row],[Developmental toxicity]:[Reproductive toxicity]])</f>
        <v>1</v>
      </c>
    </row>
    <row r="1013" spans="1:34" x14ac:dyDescent="0.25">
      <c r="A1013" s="3">
        <f t="shared" si="120"/>
        <v>1012</v>
      </c>
      <c r="B1013" s="4">
        <v>13622</v>
      </c>
      <c r="C1013" s="3" t="s">
        <v>1111</v>
      </c>
      <c r="D1013" s="3" t="s">
        <v>165</v>
      </c>
      <c r="E1013" s="29" t="s">
        <v>4021</v>
      </c>
      <c r="F1013" s="3" t="s">
        <v>3857</v>
      </c>
      <c r="G1013" s="3" t="s">
        <v>166</v>
      </c>
      <c r="H1013" s="3" t="s">
        <v>4356</v>
      </c>
      <c r="I1013" s="3" t="s">
        <v>4357</v>
      </c>
      <c r="J1013" s="5" t="s">
        <v>20</v>
      </c>
      <c r="K1013" s="7" t="e">
        <v>#N/A</v>
      </c>
      <c r="L1013" s="7">
        <v>1</v>
      </c>
      <c r="M1013" s="7" t="e">
        <v>#N/A</v>
      </c>
      <c r="N1013" s="7" t="e">
        <v>#N/A</v>
      </c>
      <c r="O1013" s="7" t="e">
        <v>#N/A</v>
      </c>
      <c r="P1013" s="7" t="e">
        <v>#N/A</v>
      </c>
      <c r="Q1013" s="7" t="e">
        <v>#N/A</v>
      </c>
      <c r="R1013" s="7" t="e">
        <v>#N/A</v>
      </c>
      <c r="S1013" s="7" t="e">
        <v>#N/A</v>
      </c>
      <c r="T1013" s="7" t="e">
        <v>#N/A</v>
      </c>
      <c r="U1013" s="7" t="e">
        <v>#N/A</v>
      </c>
      <c r="V1013" s="7" t="e">
        <v>#N/A</v>
      </c>
      <c r="W1013" s="7" t="e">
        <v>#N/A</v>
      </c>
      <c r="X1013" s="7" t="e">
        <v>#N/A</v>
      </c>
      <c r="Y1013" s="7">
        <v>1</v>
      </c>
      <c r="Z1013" s="7">
        <f t="shared" si="121"/>
        <v>1</v>
      </c>
      <c r="AA1013" s="7">
        <f t="shared" si="122"/>
        <v>1</v>
      </c>
      <c r="AB1013" s="7" t="b">
        <f t="shared" si="123"/>
        <v>1</v>
      </c>
      <c r="AC1013" s="7" t="b">
        <f t="shared" si="124"/>
        <v>0</v>
      </c>
      <c r="AD1013" s="7" t="b">
        <f t="shared" si="125"/>
        <v>0</v>
      </c>
      <c r="AE1013" s="7" t="b">
        <f t="shared" si="126"/>
        <v>0</v>
      </c>
      <c r="AF1013" s="7" t="b">
        <f t="shared" si="127"/>
        <v>0</v>
      </c>
      <c r="AH1013" t="b">
        <f>AND(Table252102[[#This Row],[Developmental toxicity]:[Reproductive toxicity]])</f>
        <v>0</v>
      </c>
    </row>
    <row r="1014" spans="1:34" x14ac:dyDescent="0.25">
      <c r="A1014" s="3">
        <f t="shared" si="120"/>
        <v>1013</v>
      </c>
      <c r="B1014" s="4">
        <v>176</v>
      </c>
      <c r="C1014" s="3" t="s">
        <v>595</v>
      </c>
      <c r="D1014" s="3" t="s">
        <v>5158</v>
      </c>
      <c r="E1014" s="29" t="s">
        <v>4671</v>
      </c>
      <c r="F1014" s="3" t="s">
        <v>5592</v>
      </c>
      <c r="G1014" s="3" t="s">
        <v>596</v>
      </c>
      <c r="H1014" s="3" t="s">
        <v>6496</v>
      </c>
      <c r="I1014" s="3" t="s">
        <v>6497</v>
      </c>
      <c r="J1014" s="5" t="s">
        <v>1431</v>
      </c>
      <c r="K1014" s="7" t="e">
        <v>#N/A</v>
      </c>
      <c r="L1014" s="7">
        <v>1</v>
      </c>
      <c r="M1014" s="7" t="e">
        <v>#N/A</v>
      </c>
      <c r="N1014" s="7" t="e">
        <v>#N/A</v>
      </c>
      <c r="O1014" s="7" t="e">
        <v>#N/A</v>
      </c>
      <c r="P1014" s="7" t="e">
        <v>#N/A</v>
      </c>
      <c r="Q1014" s="7" t="e">
        <v>#N/A</v>
      </c>
      <c r="R1014" s="7" t="e">
        <v>#N/A</v>
      </c>
      <c r="S1014" s="7" t="e">
        <v>#N/A</v>
      </c>
      <c r="T1014" s="7" t="e">
        <v>#N/A</v>
      </c>
      <c r="U1014" s="7" t="e">
        <v>#N/A</v>
      </c>
      <c r="V1014" s="7" t="e">
        <v>#N/A</v>
      </c>
      <c r="W1014" s="7" t="e">
        <v>#N/A</v>
      </c>
      <c r="X1014" s="7" t="e">
        <v>#N/A</v>
      </c>
      <c r="Y1014" s="7">
        <v>1</v>
      </c>
      <c r="Z1014" s="7">
        <f t="shared" si="121"/>
        <v>1</v>
      </c>
      <c r="AA1014" s="7">
        <f t="shared" si="122"/>
        <v>1</v>
      </c>
      <c r="AB1014" s="7" t="b">
        <f t="shared" si="123"/>
        <v>1</v>
      </c>
      <c r="AC1014" s="7" t="b">
        <f t="shared" si="124"/>
        <v>0</v>
      </c>
      <c r="AD1014" s="7" t="b">
        <f t="shared" si="125"/>
        <v>0</v>
      </c>
      <c r="AE1014" s="7" t="b">
        <f t="shared" si="126"/>
        <v>0</v>
      </c>
      <c r="AF1014" s="7" t="b">
        <f t="shared" si="127"/>
        <v>0</v>
      </c>
      <c r="AH1014" t="b">
        <f>AND(Table252102[[#This Row],[Developmental toxicity]:[Reproductive toxicity]])</f>
        <v>0</v>
      </c>
    </row>
    <row r="1015" spans="1:34" x14ac:dyDescent="0.25">
      <c r="A1015" s="3">
        <f t="shared" si="120"/>
        <v>1014</v>
      </c>
      <c r="B1015" s="4"/>
      <c r="C1015" s="3" t="s">
        <v>20645</v>
      </c>
      <c r="D1015" s="3" t="s">
        <v>19319</v>
      </c>
      <c r="E1015" s="29" t="s">
        <v>20400</v>
      </c>
      <c r="F1015" s="3" t="s">
        <v>20064</v>
      </c>
      <c r="G1015" s="3" t="s">
        <v>20065</v>
      </c>
      <c r="H1015" s="3" t="s">
        <v>18949</v>
      </c>
      <c r="I1015" s="3" t="s">
        <v>20066</v>
      </c>
      <c r="J1015" s="5" t="s">
        <v>20</v>
      </c>
      <c r="K1015" s="7" t="e">
        <v>#N/A</v>
      </c>
      <c r="L1015" s="7" t="e">
        <v>#N/A</v>
      </c>
      <c r="M1015" s="7" t="e">
        <v>#N/A</v>
      </c>
      <c r="N1015" s="7" t="e">
        <v>#N/A</v>
      </c>
      <c r="O1015" s="7" t="e">
        <v>#N/A</v>
      </c>
      <c r="P1015" s="7" t="e">
        <v>#N/A</v>
      </c>
      <c r="Q1015" s="7" t="e">
        <v>#N/A</v>
      </c>
      <c r="R1015" s="7" t="e">
        <v>#N/A</v>
      </c>
      <c r="S1015" s="7" t="e">
        <v>#N/A</v>
      </c>
      <c r="T1015" s="7" t="e">
        <v>#N/A</v>
      </c>
      <c r="U1015" s="7" t="e">
        <v>#N/A</v>
      </c>
      <c r="V1015" s="7" t="e">
        <v>#N/A</v>
      </c>
      <c r="W1015" s="7" t="e">
        <v>#N/A</v>
      </c>
      <c r="X1015" s="7">
        <v>1</v>
      </c>
      <c r="Y1015" s="7" t="e">
        <v>#N/A</v>
      </c>
      <c r="Z1015" s="7">
        <f t="shared" si="121"/>
        <v>1</v>
      </c>
      <c r="AA1015" s="7">
        <f t="shared" si="122"/>
        <v>1</v>
      </c>
      <c r="AB1015" s="7" t="b">
        <f t="shared" si="123"/>
        <v>1</v>
      </c>
      <c r="AC1015" s="7" t="b">
        <f t="shared" si="124"/>
        <v>0</v>
      </c>
      <c r="AD1015" s="7" t="b">
        <f t="shared" si="125"/>
        <v>0</v>
      </c>
      <c r="AE1015" s="7" t="b">
        <f t="shared" si="126"/>
        <v>0</v>
      </c>
      <c r="AF1015" s="7" t="b">
        <f t="shared" si="127"/>
        <v>0</v>
      </c>
      <c r="AH1015" t="b">
        <f>AND(Table252102[[#This Row],[Developmental toxicity]:[Reproductive toxicity]])</f>
        <v>0</v>
      </c>
    </row>
    <row r="1016" spans="1:34" x14ac:dyDescent="0.25">
      <c r="A1016" s="3">
        <f t="shared" si="120"/>
        <v>1015</v>
      </c>
      <c r="B1016" s="4">
        <v>13764</v>
      </c>
      <c r="C1016" s="3" t="s">
        <v>2527</v>
      </c>
      <c r="D1016" s="3" t="s">
        <v>209</v>
      </c>
      <c r="E1016" s="29" t="s">
        <v>4044</v>
      </c>
      <c r="F1016" s="3" t="s">
        <v>3879</v>
      </c>
      <c r="G1016" s="3" t="s">
        <v>210</v>
      </c>
      <c r="H1016" s="3" t="s">
        <v>4401</v>
      </c>
      <c r="I1016" s="3" t="s">
        <v>4402</v>
      </c>
      <c r="J1016" s="5" t="s">
        <v>20</v>
      </c>
      <c r="K1016" s="7" t="e">
        <v>#N/A</v>
      </c>
      <c r="L1016" s="7" t="e">
        <v>#N/A</v>
      </c>
      <c r="M1016" s="7" t="e">
        <v>#N/A</v>
      </c>
      <c r="N1016" s="7" t="e">
        <v>#N/A</v>
      </c>
      <c r="O1016" s="7" t="e">
        <v>#N/A</v>
      </c>
      <c r="P1016" s="7" t="e">
        <v>#N/A</v>
      </c>
      <c r="Q1016" s="7" t="e">
        <v>#N/A</v>
      </c>
      <c r="R1016" s="7" t="e">
        <v>#N/A</v>
      </c>
      <c r="S1016" s="7" t="e">
        <v>#N/A</v>
      </c>
      <c r="T1016" s="7">
        <v>0</v>
      </c>
      <c r="U1016" s="7" t="e">
        <v>#N/A</v>
      </c>
      <c r="V1016" s="7" t="e">
        <v>#N/A</v>
      </c>
      <c r="W1016" s="7">
        <v>1</v>
      </c>
      <c r="X1016" s="7" t="e">
        <v>#N/A</v>
      </c>
      <c r="Y1016" s="7">
        <v>1</v>
      </c>
      <c r="Z1016" s="7">
        <f t="shared" si="121"/>
        <v>1</v>
      </c>
      <c r="AA1016" s="7">
        <f t="shared" si="122"/>
        <v>1</v>
      </c>
      <c r="AB1016" s="7" t="b">
        <f t="shared" si="123"/>
        <v>1</v>
      </c>
      <c r="AC1016" s="7" t="b">
        <f t="shared" si="124"/>
        <v>1</v>
      </c>
      <c r="AD1016" s="7" t="b">
        <f t="shared" si="125"/>
        <v>1</v>
      </c>
      <c r="AE1016" s="7" t="b">
        <f t="shared" si="126"/>
        <v>1</v>
      </c>
      <c r="AF1016" s="7" t="b">
        <f t="shared" si="127"/>
        <v>0</v>
      </c>
      <c r="AH1016" t="b">
        <f>AND(Table252102[[#This Row],[Developmental toxicity]:[Reproductive toxicity]])</f>
        <v>1</v>
      </c>
    </row>
    <row r="1017" spans="1:34" x14ac:dyDescent="0.25">
      <c r="A1017" s="3">
        <f t="shared" si="120"/>
        <v>1016</v>
      </c>
      <c r="B1017" s="4"/>
      <c r="C1017" s="3" t="s">
        <v>12556</v>
      </c>
      <c r="D1017" s="3" t="s">
        <v>12555</v>
      </c>
      <c r="E1017" s="29" t="s">
        <v>16529</v>
      </c>
      <c r="F1017" s="3" t="s">
        <v>16530</v>
      </c>
      <c r="G1017" s="3" t="s">
        <v>12557</v>
      </c>
      <c r="H1017" s="3" t="s">
        <v>12557</v>
      </c>
      <c r="I1017" s="3" t="s">
        <v>16531</v>
      </c>
      <c r="J1017" s="5"/>
      <c r="K1017" s="7" t="e">
        <v>#N/A</v>
      </c>
      <c r="L1017" s="7" t="e">
        <v>#N/A</v>
      </c>
      <c r="M1017" s="7" t="e">
        <v>#N/A</v>
      </c>
      <c r="N1017" s="7" t="e">
        <v>#N/A</v>
      </c>
      <c r="O1017" s="7" t="e">
        <v>#N/A</v>
      </c>
      <c r="P1017" s="7" t="e">
        <v>#N/A</v>
      </c>
      <c r="Q1017" s="7" t="e">
        <v>#N/A</v>
      </c>
      <c r="R1017" s="7" t="e">
        <v>#N/A</v>
      </c>
      <c r="S1017" s="7" t="e">
        <v>#N/A</v>
      </c>
      <c r="T1017" s="7" t="e">
        <v>#N/A</v>
      </c>
      <c r="U1017" s="7" t="e">
        <v>#N/A</v>
      </c>
      <c r="V1017" s="7" t="e">
        <v>#N/A</v>
      </c>
      <c r="W1017" s="3">
        <v>0</v>
      </c>
      <c r="X1017" s="3" t="e">
        <v>#N/A</v>
      </c>
      <c r="Y1017" s="7" t="e">
        <v>#N/A</v>
      </c>
      <c r="Z1017" s="7">
        <f t="shared" si="121"/>
        <v>0</v>
      </c>
      <c r="AA1017" s="7">
        <f t="shared" si="122"/>
        <v>0</v>
      </c>
      <c r="AB1017" s="7" t="b">
        <f t="shared" si="123"/>
        <v>0</v>
      </c>
      <c r="AC1017" s="7" t="b">
        <f t="shared" si="124"/>
        <v>1</v>
      </c>
      <c r="AD1017" s="7" t="b">
        <f t="shared" si="125"/>
        <v>0</v>
      </c>
      <c r="AE1017" s="7" t="b">
        <f t="shared" si="126"/>
        <v>1</v>
      </c>
      <c r="AF1017" s="7" t="b">
        <f t="shared" si="127"/>
        <v>0</v>
      </c>
      <c r="AH1017" t="b">
        <f>AND(Table252102[[#This Row],[Developmental toxicity]:[Reproductive toxicity]])</f>
        <v>0</v>
      </c>
    </row>
    <row r="1018" spans="1:34" x14ac:dyDescent="0.25">
      <c r="A1018" s="3">
        <f t="shared" si="120"/>
        <v>1017</v>
      </c>
      <c r="B1018" s="4">
        <v>677</v>
      </c>
      <c r="C1018" s="3" t="s">
        <v>1362</v>
      </c>
      <c r="D1018" s="3" t="s">
        <v>3005</v>
      </c>
      <c r="E1018" s="29" t="s">
        <v>5024</v>
      </c>
      <c r="F1018" s="3" t="s">
        <v>5930</v>
      </c>
      <c r="G1018" s="3" t="s">
        <v>1363</v>
      </c>
      <c r="H1018" s="3" t="s">
        <v>6330</v>
      </c>
      <c r="I1018" s="3" t="s">
        <v>6969</v>
      </c>
      <c r="J1018" s="5" t="s">
        <v>1431</v>
      </c>
      <c r="K1018" s="7" t="e">
        <v>#N/A</v>
      </c>
      <c r="L1018" s="7">
        <v>1</v>
      </c>
      <c r="M1018" s="7" t="e">
        <v>#N/A</v>
      </c>
      <c r="N1018" s="7" t="e">
        <v>#N/A</v>
      </c>
      <c r="O1018" s="7" t="e">
        <v>#N/A</v>
      </c>
      <c r="P1018" s="7" t="e">
        <v>#N/A</v>
      </c>
      <c r="Q1018" s="7" t="e">
        <v>#N/A</v>
      </c>
      <c r="R1018" s="7" t="e">
        <v>#N/A</v>
      </c>
      <c r="S1018" s="7" t="e">
        <v>#N/A</v>
      </c>
      <c r="T1018" s="7">
        <v>0</v>
      </c>
      <c r="U1018" s="7" t="e">
        <v>#N/A</v>
      </c>
      <c r="V1018" s="7" t="e">
        <v>#N/A</v>
      </c>
      <c r="W1018" s="7" t="e">
        <v>#N/A</v>
      </c>
      <c r="X1018" s="7" t="e">
        <v>#N/A</v>
      </c>
      <c r="Y1018" s="7">
        <v>0</v>
      </c>
      <c r="Z1018" s="7">
        <f t="shared" si="121"/>
        <v>1</v>
      </c>
      <c r="AA1018" s="7">
        <f t="shared" si="122"/>
        <v>0</v>
      </c>
      <c r="AB1018" s="7" t="b">
        <f t="shared" si="123"/>
        <v>1</v>
      </c>
      <c r="AC1018" s="7" t="b">
        <f t="shared" si="124"/>
        <v>0</v>
      </c>
      <c r="AD1018" s="7" t="b">
        <f t="shared" si="125"/>
        <v>1</v>
      </c>
      <c r="AE1018" s="7" t="b">
        <f t="shared" si="126"/>
        <v>0</v>
      </c>
      <c r="AF1018" s="7" t="b">
        <f t="shared" si="127"/>
        <v>0</v>
      </c>
      <c r="AH1018" t="b">
        <f>AND(Table252102[[#This Row],[Developmental toxicity]:[Reproductive toxicity]])</f>
        <v>0</v>
      </c>
    </row>
    <row r="1019" spans="1:34" x14ac:dyDescent="0.25">
      <c r="A1019" s="3">
        <f t="shared" si="120"/>
        <v>1018</v>
      </c>
      <c r="B1019" s="4">
        <v>675</v>
      </c>
      <c r="C1019" s="3" t="s">
        <v>1358</v>
      </c>
      <c r="D1019" s="3" t="s">
        <v>1571</v>
      </c>
      <c r="E1019" s="29" t="s">
        <v>5022</v>
      </c>
      <c r="F1019" s="3" t="s">
        <v>5928</v>
      </c>
      <c r="G1019" s="3" t="s">
        <v>1359</v>
      </c>
      <c r="H1019" s="3" t="s">
        <v>1600</v>
      </c>
      <c r="I1019" s="3" t="s">
        <v>6967</v>
      </c>
      <c r="J1019" s="5" t="s">
        <v>1436</v>
      </c>
      <c r="K1019" s="7" t="e">
        <v>#N/A</v>
      </c>
      <c r="L1019" s="7">
        <v>1</v>
      </c>
      <c r="M1019" s="7" t="e">
        <v>#N/A</v>
      </c>
      <c r="N1019" s="7">
        <v>0</v>
      </c>
      <c r="O1019" s="7" t="e">
        <v>#N/A</v>
      </c>
      <c r="P1019" s="7" t="e">
        <v>#N/A</v>
      </c>
      <c r="Q1019" s="7" t="e">
        <v>#N/A</v>
      </c>
      <c r="R1019" s="7" t="e">
        <v>#N/A</v>
      </c>
      <c r="S1019" s="7" t="e">
        <v>#N/A</v>
      </c>
      <c r="T1019" s="7">
        <v>0</v>
      </c>
      <c r="U1019" s="7" t="e">
        <v>#N/A</v>
      </c>
      <c r="V1019" s="7" t="e">
        <v>#N/A</v>
      </c>
      <c r="W1019" s="7" t="e">
        <v>#N/A</v>
      </c>
      <c r="X1019" s="7" t="e">
        <v>#N/A</v>
      </c>
      <c r="Y1019" s="7">
        <v>0</v>
      </c>
      <c r="Z1019" s="7">
        <f t="shared" si="121"/>
        <v>1</v>
      </c>
      <c r="AA1019" s="7">
        <f t="shared" si="122"/>
        <v>0</v>
      </c>
      <c r="AB1019" s="7" t="b">
        <f t="shared" si="123"/>
        <v>1</v>
      </c>
      <c r="AC1019" s="7" t="b">
        <f t="shared" si="124"/>
        <v>1</v>
      </c>
      <c r="AD1019" s="7" t="b">
        <f t="shared" si="125"/>
        <v>1</v>
      </c>
      <c r="AE1019" s="7" t="b">
        <f t="shared" si="126"/>
        <v>1</v>
      </c>
      <c r="AF1019" s="7" t="b">
        <f t="shared" si="127"/>
        <v>1</v>
      </c>
      <c r="AH1019" t="b">
        <f>AND(Table252102[[#This Row],[Developmental toxicity]:[Reproductive toxicity]])</f>
        <v>1</v>
      </c>
    </row>
    <row r="1020" spans="1:34" x14ac:dyDescent="0.25">
      <c r="A1020" s="3">
        <f t="shared" si="120"/>
        <v>1019</v>
      </c>
      <c r="B1020" s="4">
        <v>676</v>
      </c>
      <c r="C1020" s="3" t="s">
        <v>1360</v>
      </c>
      <c r="D1020" s="3" t="s">
        <v>1526</v>
      </c>
      <c r="E1020" s="29" t="s">
        <v>5023</v>
      </c>
      <c r="F1020" s="3" t="s">
        <v>5929</v>
      </c>
      <c r="G1020" s="3" t="s">
        <v>1361</v>
      </c>
      <c r="H1020" s="3" t="s">
        <v>1527</v>
      </c>
      <c r="I1020" s="3" t="s">
        <v>6968</v>
      </c>
      <c r="J1020" s="5" t="s">
        <v>1434</v>
      </c>
      <c r="K1020" s="7" t="e">
        <v>#N/A</v>
      </c>
      <c r="L1020" s="7">
        <v>0</v>
      </c>
      <c r="M1020" s="7">
        <v>0</v>
      </c>
      <c r="N1020" s="7">
        <v>0</v>
      </c>
      <c r="O1020" s="7" t="e">
        <v>#N/A</v>
      </c>
      <c r="P1020" s="7" t="e">
        <v>#N/A</v>
      </c>
      <c r="Q1020" s="7" t="e">
        <v>#N/A</v>
      </c>
      <c r="R1020" s="7">
        <v>0</v>
      </c>
      <c r="S1020" s="7" t="e">
        <v>#N/A</v>
      </c>
      <c r="T1020" s="7">
        <v>0</v>
      </c>
      <c r="U1020" s="7" t="e">
        <v>#N/A</v>
      </c>
      <c r="V1020" s="7" t="e">
        <v>#N/A</v>
      </c>
      <c r="W1020" s="7" t="e">
        <v>#N/A</v>
      </c>
      <c r="X1020" s="7" t="e">
        <v>#N/A</v>
      </c>
      <c r="Y1020" s="7">
        <v>0</v>
      </c>
      <c r="Z1020" s="7">
        <f t="shared" si="121"/>
        <v>0</v>
      </c>
      <c r="AA1020" s="7">
        <f t="shared" si="122"/>
        <v>0</v>
      </c>
      <c r="AB1020" s="7" t="b">
        <f t="shared" si="123"/>
        <v>1</v>
      </c>
      <c r="AC1020" s="7" t="b">
        <f t="shared" si="124"/>
        <v>1</v>
      </c>
      <c r="AD1020" s="7" t="b">
        <f t="shared" si="125"/>
        <v>1</v>
      </c>
      <c r="AE1020" s="7" t="b">
        <f t="shared" si="126"/>
        <v>1</v>
      </c>
      <c r="AF1020" s="7" t="b">
        <f t="shared" si="127"/>
        <v>1</v>
      </c>
      <c r="AH1020" t="b">
        <f>AND(Table252102[[#This Row],[Developmental toxicity]:[Reproductive toxicity]])</f>
        <v>1</v>
      </c>
    </row>
    <row r="1021" spans="1:34" x14ac:dyDescent="0.25">
      <c r="A1021" s="3">
        <f t="shared" si="120"/>
        <v>1020</v>
      </c>
      <c r="B1021" s="4">
        <v>690</v>
      </c>
      <c r="C1021" s="3" t="s">
        <v>1386</v>
      </c>
      <c r="D1021" s="3" t="s">
        <v>3035</v>
      </c>
      <c r="E1021" s="29" t="s">
        <v>5036</v>
      </c>
      <c r="F1021" s="3" t="s">
        <v>5942</v>
      </c>
      <c r="G1021" s="3" t="s">
        <v>1387</v>
      </c>
      <c r="H1021" s="3" t="s">
        <v>6338</v>
      </c>
      <c r="I1021" s="3" t="s">
        <v>6985</v>
      </c>
      <c r="J1021" s="5" t="s">
        <v>1431</v>
      </c>
      <c r="K1021" s="7" t="e">
        <v>#N/A</v>
      </c>
      <c r="L1021" s="7">
        <v>1</v>
      </c>
      <c r="M1021" s="7" t="e">
        <v>#N/A</v>
      </c>
      <c r="N1021" s="7" t="e">
        <v>#N/A</v>
      </c>
      <c r="O1021" s="7" t="e">
        <v>#N/A</v>
      </c>
      <c r="P1021" s="7" t="e">
        <v>#N/A</v>
      </c>
      <c r="Q1021" s="7" t="e">
        <v>#N/A</v>
      </c>
      <c r="R1021" s="7" t="e">
        <v>#N/A</v>
      </c>
      <c r="S1021" s="7" t="e">
        <v>#N/A</v>
      </c>
      <c r="T1021" s="7">
        <v>0</v>
      </c>
      <c r="U1021" s="7" t="e">
        <v>#N/A</v>
      </c>
      <c r="V1021" s="7" t="e">
        <v>#N/A</v>
      </c>
      <c r="W1021" s="7" t="e">
        <v>#N/A</v>
      </c>
      <c r="X1021" s="7" t="e">
        <v>#N/A</v>
      </c>
      <c r="Y1021" s="7">
        <v>1</v>
      </c>
      <c r="Z1021" s="7">
        <f t="shared" si="121"/>
        <v>1</v>
      </c>
      <c r="AA1021" s="7">
        <f t="shared" si="122"/>
        <v>1</v>
      </c>
      <c r="AB1021" s="7" t="b">
        <f t="shared" si="123"/>
        <v>1</v>
      </c>
      <c r="AC1021" s="7" t="b">
        <f t="shared" si="124"/>
        <v>0</v>
      </c>
      <c r="AD1021" s="7" t="b">
        <f t="shared" si="125"/>
        <v>1</v>
      </c>
      <c r="AE1021" s="7" t="b">
        <f t="shared" si="126"/>
        <v>0</v>
      </c>
      <c r="AF1021" s="7" t="b">
        <f t="shared" si="127"/>
        <v>0</v>
      </c>
      <c r="AH1021" t="b">
        <f>AND(Table252102[[#This Row],[Developmental toxicity]:[Reproductive toxicity]])</f>
        <v>0</v>
      </c>
    </row>
    <row r="1022" spans="1:34" x14ac:dyDescent="0.25">
      <c r="A1022" s="3">
        <f t="shared" si="120"/>
        <v>1021</v>
      </c>
      <c r="B1022" s="4">
        <v>694</v>
      </c>
      <c r="C1022" s="3" t="s">
        <v>1394</v>
      </c>
      <c r="D1022" s="3" t="s">
        <v>1570</v>
      </c>
      <c r="E1022" s="29" t="s">
        <v>5040</v>
      </c>
      <c r="F1022" s="3" t="s">
        <v>1599</v>
      </c>
      <c r="G1022" s="3" t="s">
        <v>1395</v>
      </c>
      <c r="H1022" s="3" t="s">
        <v>1598</v>
      </c>
      <c r="I1022" s="3" t="s">
        <v>6989</v>
      </c>
      <c r="J1022" s="5" t="s">
        <v>1430</v>
      </c>
      <c r="K1022" s="7" t="e">
        <v>#N/A</v>
      </c>
      <c r="L1022" s="7">
        <v>1</v>
      </c>
      <c r="M1022" s="7" t="e">
        <v>#N/A</v>
      </c>
      <c r="N1022" s="7">
        <v>0</v>
      </c>
      <c r="O1022" s="7" t="e">
        <v>#N/A</v>
      </c>
      <c r="P1022" s="7" t="e">
        <v>#N/A</v>
      </c>
      <c r="Q1022" s="7" t="e">
        <v>#N/A</v>
      </c>
      <c r="R1022" s="7" t="e">
        <v>#N/A</v>
      </c>
      <c r="S1022" s="7" t="e">
        <v>#N/A</v>
      </c>
      <c r="T1022" s="7">
        <v>0</v>
      </c>
      <c r="U1022" s="7" t="e">
        <v>#N/A</v>
      </c>
      <c r="V1022" s="7" t="e">
        <v>#N/A</v>
      </c>
      <c r="W1022" s="7" t="e">
        <v>#N/A</v>
      </c>
      <c r="X1022" s="7" t="e">
        <v>#N/A</v>
      </c>
      <c r="Y1022" s="7">
        <v>1</v>
      </c>
      <c r="Z1022" s="7">
        <f t="shared" si="121"/>
        <v>1</v>
      </c>
      <c r="AA1022" s="7">
        <f t="shared" si="122"/>
        <v>0</v>
      </c>
      <c r="AB1022" s="7" t="b">
        <f t="shared" si="123"/>
        <v>1</v>
      </c>
      <c r="AC1022" s="7" t="b">
        <f t="shared" si="124"/>
        <v>1</v>
      </c>
      <c r="AD1022" s="7" t="b">
        <f t="shared" si="125"/>
        <v>1</v>
      </c>
      <c r="AE1022" s="7" t="b">
        <f t="shared" si="126"/>
        <v>1</v>
      </c>
      <c r="AF1022" s="7" t="b">
        <f t="shared" si="127"/>
        <v>1</v>
      </c>
      <c r="AH1022" t="b">
        <f>AND(Table252102[[#This Row],[Developmental toxicity]:[Reproductive toxicity]])</f>
        <v>1</v>
      </c>
    </row>
    <row r="1023" spans="1:34" x14ac:dyDescent="0.25">
      <c r="A1023" s="3">
        <f t="shared" si="120"/>
        <v>1022</v>
      </c>
      <c r="B1023" s="4">
        <v>696</v>
      </c>
      <c r="C1023" s="3" t="s">
        <v>1398</v>
      </c>
      <c r="D1023" s="3" t="s">
        <v>3582</v>
      </c>
      <c r="E1023" s="29" t="s">
        <v>5042</v>
      </c>
      <c r="F1023" s="3" t="s">
        <v>5947</v>
      </c>
      <c r="G1023" s="3" t="s">
        <v>1399</v>
      </c>
      <c r="H1023" s="3" t="s">
        <v>6343</v>
      </c>
      <c r="I1023" s="3" t="s">
        <v>6991</v>
      </c>
      <c r="J1023" s="5" t="s">
        <v>1436</v>
      </c>
      <c r="K1023" s="7" t="e">
        <v>#N/A</v>
      </c>
      <c r="L1023" s="7">
        <v>1</v>
      </c>
      <c r="M1023" s="7" t="e">
        <v>#N/A</v>
      </c>
      <c r="N1023" s="7" t="e">
        <v>#N/A</v>
      </c>
      <c r="O1023" s="7" t="e">
        <v>#N/A</v>
      </c>
      <c r="P1023" s="7" t="e">
        <v>#N/A</v>
      </c>
      <c r="Q1023" s="7" t="e">
        <v>#N/A</v>
      </c>
      <c r="R1023" s="7" t="e">
        <v>#N/A</v>
      </c>
      <c r="S1023" s="7" t="e">
        <v>#N/A</v>
      </c>
      <c r="T1023" s="7">
        <v>0</v>
      </c>
      <c r="U1023" s="7" t="e">
        <v>#N/A</v>
      </c>
      <c r="V1023" s="7" t="e">
        <v>#N/A</v>
      </c>
      <c r="W1023" s="7" t="e">
        <v>#N/A</v>
      </c>
      <c r="X1023" s="7" t="e">
        <v>#N/A</v>
      </c>
      <c r="Y1023" s="7">
        <v>0</v>
      </c>
      <c r="Z1023" s="7">
        <f t="shared" si="121"/>
        <v>1</v>
      </c>
      <c r="AA1023" s="7">
        <f t="shared" si="122"/>
        <v>0</v>
      </c>
      <c r="AB1023" s="7" t="b">
        <f t="shared" si="123"/>
        <v>1</v>
      </c>
      <c r="AC1023" s="7" t="b">
        <f t="shared" si="124"/>
        <v>0</v>
      </c>
      <c r="AD1023" s="7" t="b">
        <f t="shared" si="125"/>
        <v>1</v>
      </c>
      <c r="AE1023" s="7" t="b">
        <f t="shared" si="126"/>
        <v>0</v>
      </c>
      <c r="AF1023" s="7" t="b">
        <f t="shared" si="127"/>
        <v>0</v>
      </c>
      <c r="AH1023" t="b">
        <f>AND(Table252102[[#This Row],[Developmental toxicity]:[Reproductive toxicity]])</f>
        <v>0</v>
      </c>
    </row>
    <row r="1024" spans="1:34" x14ac:dyDescent="0.25">
      <c r="A1024" s="3">
        <f t="shared" si="120"/>
        <v>1023</v>
      </c>
      <c r="B1024" s="4" t="s">
        <v>1440</v>
      </c>
      <c r="C1024" s="3" t="s">
        <v>2403</v>
      </c>
      <c r="D1024" s="3" t="s">
        <v>3330</v>
      </c>
      <c r="E1024" s="12" t="s">
        <v>7680</v>
      </c>
      <c r="F1024" t="s">
        <v>8521</v>
      </c>
      <c r="G1024" t="s">
        <v>9894</v>
      </c>
      <c r="H1024" t="s">
        <v>9895</v>
      </c>
      <c r="I1024" t="s">
        <v>9896</v>
      </c>
      <c r="J1024" s="5"/>
      <c r="K1024" s="7" t="e">
        <v>#N/A</v>
      </c>
      <c r="L1024" s="7" t="e">
        <v>#N/A</v>
      </c>
      <c r="M1024" s="7" t="e">
        <v>#N/A</v>
      </c>
      <c r="N1024" s="7" t="e">
        <v>#N/A</v>
      </c>
      <c r="O1024" s="7" t="e">
        <v>#N/A</v>
      </c>
      <c r="P1024" s="7" t="e">
        <v>#N/A</v>
      </c>
      <c r="Q1024" s="7" t="e">
        <v>#N/A</v>
      </c>
      <c r="R1024" s="7" t="e">
        <v>#N/A</v>
      </c>
      <c r="S1024" s="7" t="e">
        <v>#N/A</v>
      </c>
      <c r="T1024" s="7">
        <v>0</v>
      </c>
      <c r="U1024" s="7" t="e">
        <v>#N/A</v>
      </c>
      <c r="V1024" s="7" t="e">
        <v>#N/A</v>
      </c>
      <c r="W1024" s="7" t="e">
        <v>#N/A</v>
      </c>
      <c r="X1024" s="7" t="e">
        <v>#N/A</v>
      </c>
      <c r="Y1024" s="7" t="e">
        <v>#N/A</v>
      </c>
      <c r="Z1024" s="7">
        <f t="shared" si="121"/>
        <v>0</v>
      </c>
      <c r="AA1024" s="7">
        <f t="shared" si="122"/>
        <v>0</v>
      </c>
      <c r="AB1024" s="7" t="b">
        <f t="shared" si="123"/>
        <v>1</v>
      </c>
      <c r="AC1024" s="7" t="b">
        <f t="shared" si="124"/>
        <v>0</v>
      </c>
      <c r="AD1024" s="7" t="b">
        <f t="shared" si="125"/>
        <v>1</v>
      </c>
      <c r="AE1024" s="7" t="b">
        <f t="shared" si="126"/>
        <v>0</v>
      </c>
      <c r="AF1024" s="7" t="b">
        <f t="shared" si="127"/>
        <v>0</v>
      </c>
      <c r="AH1024" t="b">
        <f>AND(Table252102[[#This Row],[Developmental toxicity]:[Reproductive toxicity]])</f>
        <v>0</v>
      </c>
    </row>
    <row r="1025" spans="1:34" x14ac:dyDescent="0.25">
      <c r="A1025" s="3">
        <f t="shared" ref="A1025:A1088" si="128">ROW(A1024)</f>
        <v>1024</v>
      </c>
      <c r="B1025" s="4">
        <v>692</v>
      </c>
      <c r="C1025" s="3" t="s">
        <v>1390</v>
      </c>
      <c r="D1025" s="3" t="s">
        <v>5455</v>
      </c>
      <c r="E1025" s="29" t="s">
        <v>5038</v>
      </c>
      <c r="F1025" s="3" t="s">
        <v>5944</v>
      </c>
      <c r="G1025" s="3" t="s">
        <v>1391</v>
      </c>
      <c r="H1025" s="3" t="s">
        <v>6340</v>
      </c>
      <c r="I1025" s="3" t="s">
        <v>6987</v>
      </c>
      <c r="J1025" s="5" t="s">
        <v>1431</v>
      </c>
      <c r="K1025" s="7" t="e">
        <v>#N/A</v>
      </c>
      <c r="L1025" s="7">
        <v>1</v>
      </c>
      <c r="M1025" s="7" t="e">
        <v>#N/A</v>
      </c>
      <c r="N1025" s="7" t="e">
        <v>#N/A</v>
      </c>
      <c r="O1025" s="7" t="e">
        <v>#N/A</v>
      </c>
      <c r="P1025" s="7" t="e">
        <v>#N/A</v>
      </c>
      <c r="Q1025" s="7" t="e">
        <v>#N/A</v>
      </c>
      <c r="R1025" s="7" t="e">
        <v>#N/A</v>
      </c>
      <c r="S1025" s="7" t="e">
        <v>#N/A</v>
      </c>
      <c r="T1025" s="7" t="e">
        <v>#N/A</v>
      </c>
      <c r="U1025" s="7" t="e">
        <v>#N/A</v>
      </c>
      <c r="V1025" s="7" t="e">
        <v>#N/A</v>
      </c>
      <c r="W1025" s="7" t="e">
        <v>#N/A</v>
      </c>
      <c r="X1025" s="7" t="e">
        <v>#N/A</v>
      </c>
      <c r="Y1025" s="7">
        <v>1</v>
      </c>
      <c r="Z1025" s="7">
        <f t="shared" ref="Z1025:Z1088" si="129">IF(COUNTIF(K1025:Y1025,1)&gt;0,1,0)</f>
        <v>1</v>
      </c>
      <c r="AA1025" s="7">
        <f t="shared" ref="AA1025:AA1088" si="130">IF(COUNTIF(K1025:Y1025,1)&gt;COUNTIF(K1025:Y1025,0),1,0)</f>
        <v>1</v>
      </c>
      <c r="AB1025" s="7" t="b">
        <f t="shared" ref="AB1025:AB1088" si="131">OR(IF(COUNT(K1025)&gt;0,TRUE,FALSE),IF(COUNT(M1025)&gt;0,TRUE,FALSE),IF(COUNT(T1025:V1025)&gt;0,TRUE,FALSE),IF(COUNT(X1025:Y1025)&gt;0,TRUE,FALSE))</f>
        <v>1</v>
      </c>
      <c r="AC1025" s="7" t="b">
        <f t="shared" ref="AC1025:AC1088" si="132">OR(IF(COUNT(N1025:S1025)&gt;0,TRUE,FALSE),IF(COUNT(W1025)&gt;0,TRUE,FALSE))</f>
        <v>0</v>
      </c>
      <c r="AD1025" s="7" t="b">
        <f t="shared" ref="AD1025:AD1088" si="133">OR(IF(COUNT(T1025:V1025)&gt;0,TRUE,FALSE),IF(COUNT(P1025:S1025)&gt;0,TRUE,FALSE))</f>
        <v>0</v>
      </c>
      <c r="AE1025" s="7" t="b">
        <f t="shared" ref="AE1025:AE1088" si="134">OR(IF(COUNT(K1025)&gt;0,TRUE,FALSE),,IF(COUNT(W1025)&gt;0,TRUE,FALSE),IF(COUNT(M1025:O1025)&gt;0,TRUE,FALSE))</f>
        <v>0</v>
      </c>
      <c r="AF1025" s="7" t="b">
        <f t="shared" ref="AF1025:AF1088" si="135">OR(IF(COUNT(U1025:V1025)&gt;0,TRUE,FALSE),IF(COUNT(M1025)&gt;0,TRUE,FALSE),IF(COUNT(N1025:S1025)&gt;0,TRUE,FALSE))</f>
        <v>0</v>
      </c>
      <c r="AH1025" t="b">
        <f>AND(Table252102[[#This Row],[Developmental toxicity]:[Reproductive toxicity]])</f>
        <v>0</v>
      </c>
    </row>
    <row r="1026" spans="1:34" x14ac:dyDescent="0.25">
      <c r="A1026" s="3">
        <f t="shared" si="128"/>
        <v>1025</v>
      </c>
      <c r="B1026" s="4">
        <v>695</v>
      </c>
      <c r="C1026" s="3" t="s">
        <v>1396</v>
      </c>
      <c r="D1026" s="3" t="s">
        <v>5457</v>
      </c>
      <c r="E1026" s="29" t="s">
        <v>5041</v>
      </c>
      <c r="F1026" s="3" t="s">
        <v>5946</v>
      </c>
      <c r="G1026" s="3" t="s">
        <v>1397</v>
      </c>
      <c r="H1026" s="3" t="s">
        <v>6342</v>
      </c>
      <c r="I1026" s="3" t="s">
        <v>6990</v>
      </c>
      <c r="J1026" s="5" t="s">
        <v>1431</v>
      </c>
      <c r="K1026" s="7" t="e">
        <v>#N/A</v>
      </c>
      <c r="L1026" s="7">
        <v>1</v>
      </c>
      <c r="M1026" s="7" t="e">
        <v>#N/A</v>
      </c>
      <c r="N1026" s="7" t="e">
        <v>#N/A</v>
      </c>
      <c r="O1026" s="7" t="e">
        <v>#N/A</v>
      </c>
      <c r="P1026" s="7" t="e">
        <v>#N/A</v>
      </c>
      <c r="Q1026" s="7" t="e">
        <v>#N/A</v>
      </c>
      <c r="R1026" s="7" t="e">
        <v>#N/A</v>
      </c>
      <c r="S1026" s="7" t="e">
        <v>#N/A</v>
      </c>
      <c r="T1026" s="7" t="e">
        <v>#N/A</v>
      </c>
      <c r="U1026" s="7" t="e">
        <v>#N/A</v>
      </c>
      <c r="V1026" s="7" t="e">
        <v>#N/A</v>
      </c>
      <c r="W1026" s="7" t="e">
        <v>#N/A</v>
      </c>
      <c r="X1026" s="7" t="e">
        <v>#N/A</v>
      </c>
      <c r="Y1026" s="7">
        <v>1</v>
      </c>
      <c r="Z1026" s="7">
        <f t="shared" si="129"/>
        <v>1</v>
      </c>
      <c r="AA1026" s="7">
        <f t="shared" si="130"/>
        <v>1</v>
      </c>
      <c r="AB1026" s="7" t="b">
        <f t="shared" si="131"/>
        <v>1</v>
      </c>
      <c r="AC1026" s="7" t="b">
        <f t="shared" si="132"/>
        <v>0</v>
      </c>
      <c r="AD1026" s="7" t="b">
        <f t="shared" si="133"/>
        <v>0</v>
      </c>
      <c r="AE1026" s="7" t="b">
        <f t="shared" si="134"/>
        <v>0</v>
      </c>
      <c r="AF1026" s="7" t="b">
        <f t="shared" si="135"/>
        <v>0</v>
      </c>
      <c r="AH1026" t="b">
        <f>AND(Table252102[[#This Row],[Developmental toxicity]:[Reproductive toxicity]])</f>
        <v>0</v>
      </c>
    </row>
    <row r="1027" spans="1:34" x14ac:dyDescent="0.25">
      <c r="A1027" s="3">
        <f t="shared" si="128"/>
        <v>1026</v>
      </c>
      <c r="B1027" s="4">
        <v>693</v>
      </c>
      <c r="C1027" s="3" t="s">
        <v>1392</v>
      </c>
      <c r="D1027" s="3" t="s">
        <v>5456</v>
      </c>
      <c r="E1027" s="29" t="s">
        <v>5039</v>
      </c>
      <c r="F1027" s="3" t="s">
        <v>5945</v>
      </c>
      <c r="G1027" s="3" t="s">
        <v>1393</v>
      </c>
      <c r="H1027" s="3" t="s">
        <v>6341</v>
      </c>
      <c r="I1027" s="3" t="s">
        <v>6988</v>
      </c>
      <c r="J1027" s="5" t="s">
        <v>1431</v>
      </c>
      <c r="K1027" s="7" t="e">
        <v>#N/A</v>
      </c>
      <c r="L1027" s="7">
        <v>1</v>
      </c>
      <c r="M1027" s="7" t="e">
        <v>#N/A</v>
      </c>
      <c r="N1027" s="7" t="e">
        <v>#N/A</v>
      </c>
      <c r="O1027" s="7" t="e">
        <v>#N/A</v>
      </c>
      <c r="P1027" s="7" t="e">
        <v>#N/A</v>
      </c>
      <c r="Q1027" s="7" t="e">
        <v>#N/A</v>
      </c>
      <c r="R1027" s="7" t="e">
        <v>#N/A</v>
      </c>
      <c r="S1027" s="7" t="e">
        <v>#N/A</v>
      </c>
      <c r="T1027" s="7" t="e">
        <v>#N/A</v>
      </c>
      <c r="U1027" s="7" t="e">
        <v>#N/A</v>
      </c>
      <c r="V1027" s="7" t="e">
        <v>#N/A</v>
      </c>
      <c r="W1027" s="7" t="e">
        <v>#N/A</v>
      </c>
      <c r="X1027" s="7" t="e">
        <v>#N/A</v>
      </c>
      <c r="Y1027" s="7">
        <v>1</v>
      </c>
      <c r="Z1027" s="7">
        <f t="shared" si="129"/>
        <v>1</v>
      </c>
      <c r="AA1027" s="7">
        <f t="shared" si="130"/>
        <v>1</v>
      </c>
      <c r="AB1027" s="7" t="b">
        <f t="shared" si="131"/>
        <v>1</v>
      </c>
      <c r="AC1027" s="7" t="b">
        <f t="shared" si="132"/>
        <v>0</v>
      </c>
      <c r="AD1027" s="7" t="b">
        <f t="shared" si="133"/>
        <v>0</v>
      </c>
      <c r="AE1027" s="7" t="b">
        <f t="shared" si="134"/>
        <v>0</v>
      </c>
      <c r="AF1027" s="7" t="b">
        <f t="shared" si="135"/>
        <v>0</v>
      </c>
      <c r="AH1027" t="b">
        <f>AND(Table252102[[#This Row],[Developmental toxicity]:[Reproductive toxicity]])</f>
        <v>0</v>
      </c>
    </row>
    <row r="1028" spans="1:34" x14ac:dyDescent="0.25">
      <c r="A1028" s="3">
        <f t="shared" si="128"/>
        <v>1027</v>
      </c>
      <c r="B1028" s="4">
        <v>691</v>
      </c>
      <c r="C1028" s="3" t="s">
        <v>1388</v>
      </c>
      <c r="D1028" t="s">
        <v>5454</v>
      </c>
      <c r="E1028" s="12" t="s">
        <v>5037</v>
      </c>
      <c r="F1028" t="s">
        <v>5943</v>
      </c>
      <c r="G1028" s="3" t="s">
        <v>1389</v>
      </c>
      <c r="H1028" t="s">
        <v>6339</v>
      </c>
      <c r="I1028" t="s">
        <v>6986</v>
      </c>
      <c r="J1028" s="5" t="s">
        <v>1431</v>
      </c>
      <c r="K1028" s="7" t="e">
        <v>#N/A</v>
      </c>
      <c r="L1028" s="7">
        <v>1</v>
      </c>
      <c r="M1028" s="3" t="e">
        <v>#N/A</v>
      </c>
      <c r="N1028" s="7" t="e">
        <v>#N/A</v>
      </c>
      <c r="O1028" s="7" t="e">
        <v>#N/A</v>
      </c>
      <c r="P1028" s="3" t="e">
        <v>#N/A</v>
      </c>
      <c r="Q1028" s="3" t="e">
        <v>#N/A</v>
      </c>
      <c r="R1028" s="7" t="e">
        <v>#N/A</v>
      </c>
      <c r="S1028" s="3" t="e">
        <v>#N/A</v>
      </c>
      <c r="T1028" s="3" t="e">
        <v>#N/A</v>
      </c>
      <c r="U1028" s="7" t="e">
        <v>#N/A</v>
      </c>
      <c r="V1028" s="7" t="e">
        <v>#N/A</v>
      </c>
      <c r="W1028" s="3" t="e">
        <v>#N/A</v>
      </c>
      <c r="X1028" s="3" t="e">
        <v>#N/A</v>
      </c>
      <c r="Y1028" s="7" t="e">
        <v>#N/A</v>
      </c>
      <c r="Z1028" s="7">
        <f t="shared" si="129"/>
        <v>1</v>
      </c>
      <c r="AA1028" s="7">
        <f t="shared" si="130"/>
        <v>1</v>
      </c>
      <c r="AB1028" s="7" t="b">
        <f t="shared" si="131"/>
        <v>0</v>
      </c>
      <c r="AC1028" s="7" t="b">
        <f t="shared" si="132"/>
        <v>0</v>
      </c>
      <c r="AD1028" s="7" t="b">
        <f t="shared" si="133"/>
        <v>0</v>
      </c>
      <c r="AE1028" s="7" t="b">
        <f t="shared" si="134"/>
        <v>0</v>
      </c>
      <c r="AF1028" s="7" t="b">
        <f t="shared" si="135"/>
        <v>0</v>
      </c>
      <c r="AH1028" t="b">
        <f>AND(Table252102[[#This Row],[Developmental toxicity]:[Reproductive toxicity]])</f>
        <v>0</v>
      </c>
    </row>
    <row r="1029" spans="1:34" x14ac:dyDescent="0.25">
      <c r="A1029" s="3">
        <f t="shared" si="128"/>
        <v>1028</v>
      </c>
      <c r="B1029" s="4">
        <v>697</v>
      </c>
      <c r="C1029" s="3" t="s">
        <v>1400</v>
      </c>
      <c r="D1029" s="3" t="s">
        <v>3086</v>
      </c>
      <c r="E1029" s="29" t="s">
        <v>5043</v>
      </c>
      <c r="F1029" s="3" t="s">
        <v>5948</v>
      </c>
      <c r="G1029" s="3" t="s">
        <v>1401</v>
      </c>
      <c r="H1029" s="3" t="s">
        <v>6344</v>
      </c>
      <c r="I1029" s="3" t="s">
        <v>6992</v>
      </c>
      <c r="J1029" s="5" t="s">
        <v>1430</v>
      </c>
      <c r="K1029" s="7" t="e">
        <v>#N/A</v>
      </c>
      <c r="L1029" s="7">
        <v>1</v>
      </c>
      <c r="M1029" s="7" t="e">
        <v>#N/A</v>
      </c>
      <c r="N1029" s="7" t="e">
        <v>#N/A</v>
      </c>
      <c r="O1029" s="7" t="e">
        <v>#N/A</v>
      </c>
      <c r="P1029" s="7" t="e">
        <v>#N/A</v>
      </c>
      <c r="Q1029" s="7" t="e">
        <v>#N/A</v>
      </c>
      <c r="R1029" s="7" t="e">
        <v>#N/A</v>
      </c>
      <c r="S1029" s="7" t="e">
        <v>#N/A</v>
      </c>
      <c r="T1029" s="7">
        <v>1</v>
      </c>
      <c r="U1029" s="7" t="e">
        <v>#N/A</v>
      </c>
      <c r="V1029" s="7" t="e">
        <v>#N/A</v>
      </c>
      <c r="W1029" s="7" t="e">
        <v>#N/A</v>
      </c>
      <c r="X1029" s="7" t="e">
        <v>#N/A</v>
      </c>
      <c r="Y1029" s="7">
        <v>1</v>
      </c>
      <c r="Z1029" s="7">
        <f t="shared" si="129"/>
        <v>1</v>
      </c>
      <c r="AA1029" s="7">
        <f t="shared" si="130"/>
        <v>1</v>
      </c>
      <c r="AB1029" s="7" t="b">
        <f t="shared" si="131"/>
        <v>1</v>
      </c>
      <c r="AC1029" s="7" t="b">
        <f t="shared" si="132"/>
        <v>0</v>
      </c>
      <c r="AD1029" s="7" t="b">
        <f t="shared" si="133"/>
        <v>1</v>
      </c>
      <c r="AE1029" s="7" t="b">
        <f t="shared" si="134"/>
        <v>0</v>
      </c>
      <c r="AF1029" s="7" t="b">
        <f t="shared" si="135"/>
        <v>0</v>
      </c>
      <c r="AH1029" t="b">
        <f>AND(Table252102[[#This Row],[Developmental toxicity]:[Reproductive toxicity]])</f>
        <v>0</v>
      </c>
    </row>
    <row r="1030" spans="1:34" x14ac:dyDescent="0.25">
      <c r="A1030" s="3">
        <f t="shared" si="128"/>
        <v>1029</v>
      </c>
      <c r="B1030" s="4">
        <v>506</v>
      </c>
      <c r="C1030" s="3" t="s">
        <v>1091</v>
      </c>
      <c r="D1030" s="3" t="s">
        <v>5334</v>
      </c>
      <c r="E1030" s="29" t="s">
        <v>4896</v>
      </c>
      <c r="F1030" s="3" t="s">
        <v>5802</v>
      </c>
      <c r="G1030" s="3" t="s">
        <v>1092</v>
      </c>
      <c r="H1030" s="3" t="s">
        <v>6239</v>
      </c>
      <c r="I1030" s="3" t="s">
        <v>6810</v>
      </c>
      <c r="J1030" s="5" t="s">
        <v>1436</v>
      </c>
      <c r="K1030" s="7" t="e">
        <v>#N/A</v>
      </c>
      <c r="L1030" s="7">
        <v>1</v>
      </c>
      <c r="M1030" s="7" t="e">
        <v>#N/A</v>
      </c>
      <c r="N1030" s="7" t="e">
        <v>#N/A</v>
      </c>
      <c r="O1030" s="7" t="e">
        <v>#N/A</v>
      </c>
      <c r="P1030" s="7" t="e">
        <v>#N/A</v>
      </c>
      <c r="Q1030" s="7" t="e">
        <v>#N/A</v>
      </c>
      <c r="R1030" s="7" t="e">
        <v>#N/A</v>
      </c>
      <c r="S1030" s="7" t="e">
        <v>#N/A</v>
      </c>
      <c r="T1030" s="7" t="e">
        <v>#N/A</v>
      </c>
      <c r="U1030" s="7" t="e">
        <v>#N/A</v>
      </c>
      <c r="V1030" s="7" t="e">
        <v>#N/A</v>
      </c>
      <c r="W1030" s="7">
        <v>0</v>
      </c>
      <c r="X1030" s="7" t="e">
        <v>#N/A</v>
      </c>
      <c r="Y1030" s="7">
        <v>1</v>
      </c>
      <c r="Z1030" s="7">
        <f t="shared" si="129"/>
        <v>1</v>
      </c>
      <c r="AA1030" s="7">
        <f t="shared" si="130"/>
        <v>1</v>
      </c>
      <c r="AB1030" s="7" t="b">
        <f t="shared" si="131"/>
        <v>1</v>
      </c>
      <c r="AC1030" s="7" t="b">
        <f t="shared" si="132"/>
        <v>1</v>
      </c>
      <c r="AD1030" s="7" t="b">
        <f t="shared" si="133"/>
        <v>0</v>
      </c>
      <c r="AE1030" s="7" t="b">
        <f t="shared" si="134"/>
        <v>1</v>
      </c>
      <c r="AF1030" s="7" t="b">
        <f t="shared" si="135"/>
        <v>0</v>
      </c>
      <c r="AH1030" t="b">
        <f>AND(Table252102[[#This Row],[Developmental toxicity]:[Reproductive toxicity]])</f>
        <v>1</v>
      </c>
    </row>
    <row r="1031" spans="1:34" x14ac:dyDescent="0.25">
      <c r="A1031" s="3">
        <f t="shared" si="128"/>
        <v>1030</v>
      </c>
      <c r="B1031" s="4" t="s">
        <v>1440</v>
      </c>
      <c r="C1031" s="3" t="s">
        <v>2714</v>
      </c>
      <c r="D1031" s="3" t="s">
        <v>3677</v>
      </c>
      <c r="E1031" s="12" t="s">
        <v>7984</v>
      </c>
      <c r="F1031" t="s">
        <v>8819</v>
      </c>
      <c r="G1031" t="s">
        <v>10582</v>
      </c>
      <c r="H1031" t="s">
        <v>10582</v>
      </c>
      <c r="I1031" t="s">
        <v>10583</v>
      </c>
      <c r="J1031" s="5"/>
      <c r="K1031" s="7" t="e">
        <v>#N/A</v>
      </c>
      <c r="L1031" s="7" t="e">
        <v>#N/A</v>
      </c>
      <c r="M1031" s="7" t="e">
        <v>#N/A</v>
      </c>
      <c r="N1031" s="7" t="e">
        <v>#N/A</v>
      </c>
      <c r="O1031" s="7" t="e">
        <v>#N/A</v>
      </c>
      <c r="P1031" s="7" t="e">
        <v>#N/A</v>
      </c>
      <c r="Q1031" s="7" t="e">
        <v>#N/A</v>
      </c>
      <c r="R1031" s="7" t="e">
        <v>#N/A</v>
      </c>
      <c r="S1031" s="7" t="e">
        <v>#N/A</v>
      </c>
      <c r="T1031" s="7">
        <v>0</v>
      </c>
      <c r="U1031" s="7" t="e">
        <v>#N/A</v>
      </c>
      <c r="V1031" s="7" t="e">
        <v>#N/A</v>
      </c>
      <c r="W1031" s="7" t="e">
        <v>#N/A</v>
      </c>
      <c r="X1031" s="7" t="e">
        <v>#N/A</v>
      </c>
      <c r="Y1031" s="7" t="e">
        <v>#N/A</v>
      </c>
      <c r="Z1031" s="7">
        <f t="shared" si="129"/>
        <v>0</v>
      </c>
      <c r="AA1031" s="7">
        <f t="shared" si="130"/>
        <v>0</v>
      </c>
      <c r="AB1031" s="7" t="b">
        <f t="shared" si="131"/>
        <v>1</v>
      </c>
      <c r="AC1031" s="7" t="b">
        <f t="shared" si="132"/>
        <v>0</v>
      </c>
      <c r="AD1031" s="7" t="b">
        <f t="shared" si="133"/>
        <v>1</v>
      </c>
      <c r="AE1031" s="7" t="b">
        <f t="shared" si="134"/>
        <v>0</v>
      </c>
      <c r="AF1031" s="7" t="b">
        <f t="shared" si="135"/>
        <v>0</v>
      </c>
      <c r="AH1031" t="b">
        <f>AND(Table252102[[#This Row],[Developmental toxicity]:[Reproductive toxicity]])</f>
        <v>0</v>
      </c>
    </row>
    <row r="1032" spans="1:34" x14ac:dyDescent="0.25">
      <c r="A1032" s="3">
        <f t="shared" si="128"/>
        <v>1031</v>
      </c>
      <c r="B1032" s="4">
        <v>516</v>
      </c>
      <c r="C1032" s="3" t="s">
        <v>1108</v>
      </c>
      <c r="D1032" s="3" t="s">
        <v>5342</v>
      </c>
      <c r="E1032" s="29" t="s">
        <v>4904</v>
      </c>
      <c r="F1032" s="3" t="s">
        <v>5810</v>
      </c>
      <c r="G1032" s="3" t="s">
        <v>1109</v>
      </c>
      <c r="H1032" s="3" t="s">
        <v>6247</v>
      </c>
      <c r="I1032" s="3" t="s">
        <v>6818</v>
      </c>
      <c r="J1032" s="5" t="s">
        <v>1431</v>
      </c>
      <c r="K1032" s="7" t="e">
        <v>#N/A</v>
      </c>
      <c r="L1032" s="7">
        <v>1</v>
      </c>
      <c r="M1032" s="7" t="e">
        <v>#N/A</v>
      </c>
      <c r="N1032" s="7" t="e">
        <v>#N/A</v>
      </c>
      <c r="O1032" s="7" t="e">
        <v>#N/A</v>
      </c>
      <c r="P1032" s="7" t="e">
        <v>#N/A</v>
      </c>
      <c r="Q1032" s="7" t="e">
        <v>#N/A</v>
      </c>
      <c r="R1032" s="7" t="e">
        <v>#N/A</v>
      </c>
      <c r="S1032" s="7" t="e">
        <v>#N/A</v>
      </c>
      <c r="T1032" s="7" t="e">
        <v>#N/A</v>
      </c>
      <c r="U1032" s="7" t="e">
        <v>#N/A</v>
      </c>
      <c r="V1032" s="7" t="e">
        <v>#N/A</v>
      </c>
      <c r="W1032" s="7" t="e">
        <v>#N/A</v>
      </c>
      <c r="X1032" s="7" t="e">
        <v>#N/A</v>
      </c>
      <c r="Y1032" s="7">
        <v>0</v>
      </c>
      <c r="Z1032" s="7">
        <f t="shared" si="129"/>
        <v>1</v>
      </c>
      <c r="AA1032" s="7">
        <f t="shared" si="130"/>
        <v>0</v>
      </c>
      <c r="AB1032" s="7" t="b">
        <f t="shared" si="131"/>
        <v>1</v>
      </c>
      <c r="AC1032" s="7" t="b">
        <f t="shared" si="132"/>
        <v>0</v>
      </c>
      <c r="AD1032" s="7" t="b">
        <f t="shared" si="133"/>
        <v>0</v>
      </c>
      <c r="AE1032" s="7" t="b">
        <f t="shared" si="134"/>
        <v>0</v>
      </c>
      <c r="AF1032" s="7" t="b">
        <f t="shared" si="135"/>
        <v>0</v>
      </c>
      <c r="AH1032" t="b">
        <f>AND(Table252102[[#This Row],[Developmental toxicity]:[Reproductive toxicity]])</f>
        <v>0</v>
      </c>
    </row>
    <row r="1033" spans="1:34" x14ac:dyDescent="0.25">
      <c r="A1033" s="3">
        <f t="shared" si="128"/>
        <v>1032</v>
      </c>
      <c r="B1033" s="4" t="s">
        <v>1440</v>
      </c>
      <c r="C1033" s="3" t="s">
        <v>2310</v>
      </c>
      <c r="D1033" s="3" t="s">
        <v>3227</v>
      </c>
      <c r="E1033" s="12" t="s">
        <v>7587</v>
      </c>
      <c r="F1033" t="s">
        <v>8433</v>
      </c>
      <c r="G1033" t="s">
        <v>9700</v>
      </c>
      <c r="H1033" t="s">
        <v>9700</v>
      </c>
      <c r="I1033" t="s">
        <v>9701</v>
      </c>
      <c r="J1033" s="5"/>
      <c r="K1033" s="7" t="e">
        <v>#N/A</v>
      </c>
      <c r="L1033" s="7" t="e">
        <v>#N/A</v>
      </c>
      <c r="M1033" s="7" t="e">
        <v>#N/A</v>
      </c>
      <c r="N1033" s="7" t="e">
        <v>#N/A</v>
      </c>
      <c r="O1033" s="7" t="e">
        <v>#N/A</v>
      </c>
      <c r="P1033" s="7" t="e">
        <v>#N/A</v>
      </c>
      <c r="Q1033" s="7" t="e">
        <v>#N/A</v>
      </c>
      <c r="R1033" s="7" t="e">
        <v>#N/A</v>
      </c>
      <c r="S1033" s="7" t="e">
        <v>#N/A</v>
      </c>
      <c r="T1033" s="7">
        <v>0</v>
      </c>
      <c r="U1033" s="7" t="e">
        <v>#N/A</v>
      </c>
      <c r="V1033" s="7" t="e">
        <v>#N/A</v>
      </c>
      <c r="W1033" s="7" t="e">
        <v>#N/A</v>
      </c>
      <c r="X1033" s="7" t="e">
        <v>#N/A</v>
      </c>
      <c r="Y1033" s="7" t="e">
        <v>#N/A</v>
      </c>
      <c r="Z1033" s="7">
        <f t="shared" si="129"/>
        <v>0</v>
      </c>
      <c r="AA1033" s="7">
        <f t="shared" si="130"/>
        <v>0</v>
      </c>
      <c r="AB1033" s="7" t="b">
        <f t="shared" si="131"/>
        <v>1</v>
      </c>
      <c r="AC1033" s="7" t="b">
        <f t="shared" si="132"/>
        <v>0</v>
      </c>
      <c r="AD1033" s="7" t="b">
        <f t="shared" si="133"/>
        <v>1</v>
      </c>
      <c r="AE1033" s="7" t="b">
        <f t="shared" si="134"/>
        <v>0</v>
      </c>
      <c r="AF1033" s="7" t="b">
        <f t="shared" si="135"/>
        <v>0</v>
      </c>
      <c r="AH1033" t="b">
        <f>AND(Table252102[[#This Row],[Developmental toxicity]:[Reproductive toxicity]])</f>
        <v>0</v>
      </c>
    </row>
    <row r="1034" spans="1:34" x14ac:dyDescent="0.25">
      <c r="A1034" s="3">
        <f t="shared" si="128"/>
        <v>1033</v>
      </c>
      <c r="B1034" s="4" t="s">
        <v>1440</v>
      </c>
      <c r="C1034" s="3" t="s">
        <v>2243</v>
      </c>
      <c r="D1034" s="3" t="s">
        <v>3148</v>
      </c>
      <c r="E1034" s="12" t="s">
        <v>7521</v>
      </c>
      <c r="F1034" t="s">
        <v>8369</v>
      </c>
      <c r="G1034" t="s">
        <v>9560</v>
      </c>
      <c r="H1034" t="s">
        <v>9561</v>
      </c>
      <c r="I1034" t="s">
        <v>9562</v>
      </c>
      <c r="J1034" s="5"/>
      <c r="K1034" s="7" t="e">
        <v>#N/A</v>
      </c>
      <c r="L1034" s="7" t="e">
        <v>#N/A</v>
      </c>
      <c r="M1034" s="7" t="e">
        <v>#N/A</v>
      </c>
      <c r="N1034" s="7" t="e">
        <v>#N/A</v>
      </c>
      <c r="O1034" s="7" t="e">
        <v>#N/A</v>
      </c>
      <c r="P1034" s="7" t="e">
        <v>#N/A</v>
      </c>
      <c r="Q1034" s="7" t="e">
        <v>#N/A</v>
      </c>
      <c r="R1034" s="7" t="e">
        <v>#N/A</v>
      </c>
      <c r="S1034" s="7" t="e">
        <v>#N/A</v>
      </c>
      <c r="T1034" s="7">
        <v>0</v>
      </c>
      <c r="U1034" s="7" t="e">
        <v>#N/A</v>
      </c>
      <c r="V1034" s="7" t="e">
        <v>#N/A</v>
      </c>
      <c r="W1034" s="7" t="e">
        <v>#N/A</v>
      </c>
      <c r="X1034" s="7" t="e">
        <v>#N/A</v>
      </c>
      <c r="Y1034" s="7" t="e">
        <v>#N/A</v>
      </c>
      <c r="Z1034" s="7">
        <f t="shared" si="129"/>
        <v>0</v>
      </c>
      <c r="AA1034" s="7">
        <f t="shared" si="130"/>
        <v>0</v>
      </c>
      <c r="AB1034" s="7" t="b">
        <f t="shared" si="131"/>
        <v>1</v>
      </c>
      <c r="AC1034" s="7" t="b">
        <f t="shared" si="132"/>
        <v>0</v>
      </c>
      <c r="AD1034" s="7" t="b">
        <f t="shared" si="133"/>
        <v>1</v>
      </c>
      <c r="AE1034" s="7" t="b">
        <f t="shared" si="134"/>
        <v>0</v>
      </c>
      <c r="AF1034" s="7" t="b">
        <f t="shared" si="135"/>
        <v>0</v>
      </c>
      <c r="AH1034" t="b">
        <f>AND(Table252102[[#This Row],[Developmental toxicity]:[Reproductive toxicity]])</f>
        <v>0</v>
      </c>
    </row>
    <row r="1035" spans="1:34" x14ac:dyDescent="0.25">
      <c r="A1035" s="3">
        <f t="shared" si="128"/>
        <v>1034</v>
      </c>
      <c r="B1035" s="4"/>
      <c r="C1035" s="3" t="s">
        <v>11366</v>
      </c>
      <c r="D1035" s="3" t="s">
        <v>11365</v>
      </c>
      <c r="E1035" s="29" t="s">
        <v>14529</v>
      </c>
      <c r="F1035" s="3" t="s">
        <v>14530</v>
      </c>
      <c r="G1035" s="3" t="s">
        <v>14531</v>
      </c>
      <c r="H1035" s="3" t="s">
        <v>14531</v>
      </c>
      <c r="I1035" s="3" t="s">
        <v>14532</v>
      </c>
      <c r="J1035" s="5"/>
      <c r="K1035" s="7" t="e">
        <v>#N/A</v>
      </c>
      <c r="L1035" s="7" t="e">
        <v>#N/A</v>
      </c>
      <c r="M1035" s="7" t="e">
        <v>#N/A</v>
      </c>
      <c r="N1035" s="7" t="e">
        <v>#N/A</v>
      </c>
      <c r="O1035" s="7" t="e">
        <v>#N/A</v>
      </c>
      <c r="P1035" s="7" t="e">
        <v>#N/A</v>
      </c>
      <c r="Q1035" s="7" t="e">
        <v>#N/A</v>
      </c>
      <c r="R1035" s="7" t="e">
        <v>#N/A</v>
      </c>
      <c r="S1035" s="7" t="e">
        <v>#N/A</v>
      </c>
      <c r="T1035" s="7" t="e">
        <v>#N/A</v>
      </c>
      <c r="U1035" s="7" t="e">
        <v>#N/A</v>
      </c>
      <c r="V1035" s="7" t="e">
        <v>#N/A</v>
      </c>
      <c r="W1035" s="3">
        <v>1</v>
      </c>
      <c r="X1035" s="3" t="e">
        <v>#N/A</v>
      </c>
      <c r="Y1035" s="7" t="e">
        <v>#N/A</v>
      </c>
      <c r="Z1035" s="7">
        <f t="shared" si="129"/>
        <v>1</v>
      </c>
      <c r="AA1035" s="7">
        <f t="shared" si="130"/>
        <v>1</v>
      </c>
      <c r="AB1035" s="7" t="b">
        <f t="shared" si="131"/>
        <v>0</v>
      </c>
      <c r="AC1035" s="7" t="b">
        <f t="shared" si="132"/>
        <v>1</v>
      </c>
      <c r="AD1035" s="7" t="b">
        <f t="shared" si="133"/>
        <v>0</v>
      </c>
      <c r="AE1035" s="7" t="b">
        <f t="shared" si="134"/>
        <v>1</v>
      </c>
      <c r="AF1035" s="7" t="b">
        <f t="shared" si="135"/>
        <v>0</v>
      </c>
      <c r="AH1035" t="b">
        <f>AND(Table252102[[#This Row],[Developmental toxicity]:[Reproductive toxicity]])</f>
        <v>0</v>
      </c>
    </row>
    <row r="1036" spans="1:34" x14ac:dyDescent="0.25">
      <c r="A1036" s="3">
        <f t="shared" si="128"/>
        <v>1035</v>
      </c>
      <c r="B1036" s="4">
        <v>665</v>
      </c>
      <c r="C1036" s="3" t="s">
        <v>1340</v>
      </c>
      <c r="D1036" t="s">
        <v>5439</v>
      </c>
      <c r="E1036" s="12" t="s">
        <v>5013</v>
      </c>
      <c r="F1036" t="s">
        <v>5919</v>
      </c>
      <c r="G1036" s="3" t="s">
        <v>1341</v>
      </c>
      <c r="H1036" t="s">
        <v>6321</v>
      </c>
      <c r="I1036" t="s">
        <v>6958</v>
      </c>
      <c r="J1036" s="5" t="s">
        <v>1433</v>
      </c>
      <c r="K1036" s="7" t="e">
        <v>#N/A</v>
      </c>
      <c r="L1036" s="7">
        <v>1</v>
      </c>
      <c r="M1036" s="3" t="e">
        <v>#N/A</v>
      </c>
      <c r="N1036" s="7" t="e">
        <v>#N/A</v>
      </c>
      <c r="O1036" s="7" t="e">
        <v>#N/A</v>
      </c>
      <c r="P1036" s="3" t="e">
        <v>#N/A</v>
      </c>
      <c r="Q1036" s="3" t="e">
        <v>#N/A</v>
      </c>
      <c r="R1036" s="7" t="e">
        <v>#N/A</v>
      </c>
      <c r="S1036" s="3" t="e">
        <v>#N/A</v>
      </c>
      <c r="T1036" s="3" t="e">
        <v>#N/A</v>
      </c>
      <c r="U1036" s="7" t="e">
        <v>#N/A</v>
      </c>
      <c r="V1036" s="7" t="e">
        <v>#N/A</v>
      </c>
      <c r="W1036" s="3" t="e">
        <v>#N/A</v>
      </c>
      <c r="X1036" s="3" t="e">
        <v>#N/A</v>
      </c>
      <c r="Y1036" s="7" t="e">
        <v>#N/A</v>
      </c>
      <c r="Z1036" s="7">
        <f t="shared" si="129"/>
        <v>1</v>
      </c>
      <c r="AA1036" s="7">
        <f t="shared" si="130"/>
        <v>1</v>
      </c>
      <c r="AB1036" s="7" t="b">
        <f t="shared" si="131"/>
        <v>0</v>
      </c>
      <c r="AC1036" s="7" t="b">
        <f t="shared" si="132"/>
        <v>0</v>
      </c>
      <c r="AD1036" s="7" t="b">
        <f t="shared" si="133"/>
        <v>0</v>
      </c>
      <c r="AE1036" s="7" t="b">
        <f t="shared" si="134"/>
        <v>0</v>
      </c>
      <c r="AF1036" s="7" t="b">
        <f t="shared" si="135"/>
        <v>0</v>
      </c>
      <c r="AH1036" t="b">
        <f>AND(Table252102[[#This Row],[Developmental toxicity]:[Reproductive toxicity]])</f>
        <v>0</v>
      </c>
    </row>
    <row r="1037" spans="1:34" x14ac:dyDescent="0.25">
      <c r="A1037" s="3">
        <f t="shared" si="128"/>
        <v>1036</v>
      </c>
      <c r="B1037" s="4"/>
      <c r="C1037" s="3" t="s">
        <v>12360</v>
      </c>
      <c r="D1037" s="3" t="s">
        <v>17902</v>
      </c>
      <c r="E1037" s="29" t="s">
        <v>16197</v>
      </c>
      <c r="F1037" s="3" t="s">
        <v>16198</v>
      </c>
      <c r="G1037" s="3" t="s">
        <v>16199</v>
      </c>
      <c r="H1037" s="3" t="s">
        <v>16200</v>
      </c>
      <c r="I1037" s="3" t="s">
        <v>16201</v>
      </c>
      <c r="J1037" s="5"/>
      <c r="K1037" s="7" t="e">
        <v>#N/A</v>
      </c>
      <c r="L1037" s="7" t="e">
        <v>#N/A</v>
      </c>
      <c r="M1037" s="7" t="e">
        <v>#N/A</v>
      </c>
      <c r="N1037" s="7" t="e">
        <v>#N/A</v>
      </c>
      <c r="O1037" s="7" t="e">
        <v>#N/A</v>
      </c>
      <c r="P1037" s="7" t="e">
        <v>#N/A</v>
      </c>
      <c r="Q1037" s="7" t="e">
        <v>#N/A</v>
      </c>
      <c r="R1037" s="7" t="e">
        <v>#N/A</v>
      </c>
      <c r="S1037" s="7" t="e">
        <v>#N/A</v>
      </c>
      <c r="T1037" s="7" t="e">
        <v>#N/A</v>
      </c>
      <c r="U1037" s="7" t="e">
        <v>#N/A</v>
      </c>
      <c r="V1037" s="7" t="e">
        <v>#N/A</v>
      </c>
      <c r="W1037" s="3">
        <v>0</v>
      </c>
      <c r="X1037" s="3" t="e">
        <v>#N/A</v>
      </c>
      <c r="Y1037" s="7" t="e">
        <v>#N/A</v>
      </c>
      <c r="Z1037" s="7">
        <f t="shared" si="129"/>
        <v>0</v>
      </c>
      <c r="AA1037" s="7">
        <f t="shared" si="130"/>
        <v>0</v>
      </c>
      <c r="AB1037" s="7" t="b">
        <f t="shared" si="131"/>
        <v>0</v>
      </c>
      <c r="AC1037" s="7" t="b">
        <f t="shared" si="132"/>
        <v>1</v>
      </c>
      <c r="AD1037" s="7" t="b">
        <f t="shared" si="133"/>
        <v>0</v>
      </c>
      <c r="AE1037" s="7" t="b">
        <f t="shared" si="134"/>
        <v>1</v>
      </c>
      <c r="AF1037" s="7" t="b">
        <f t="shared" si="135"/>
        <v>0</v>
      </c>
      <c r="AH1037" t="b">
        <f>AND(Table252102[[#This Row],[Developmental toxicity]:[Reproductive toxicity]])</f>
        <v>0</v>
      </c>
    </row>
    <row r="1038" spans="1:34" x14ac:dyDescent="0.25">
      <c r="A1038" s="3">
        <f t="shared" si="128"/>
        <v>1037</v>
      </c>
      <c r="B1038" s="4" t="s">
        <v>1440</v>
      </c>
      <c r="C1038" s="3" t="s">
        <v>2093</v>
      </c>
      <c r="D1038" s="3" t="s">
        <v>2979</v>
      </c>
      <c r="E1038" s="12" t="s">
        <v>7374</v>
      </c>
      <c r="F1038" t="s">
        <v>8222</v>
      </c>
      <c r="G1038" t="s">
        <v>9227</v>
      </c>
      <c r="H1038" t="s">
        <v>9227</v>
      </c>
      <c r="I1038" t="s">
        <v>9228</v>
      </c>
      <c r="J1038" s="5"/>
      <c r="K1038" s="7" t="e">
        <v>#N/A</v>
      </c>
      <c r="L1038" s="7" t="e">
        <v>#N/A</v>
      </c>
      <c r="M1038" s="7" t="e">
        <v>#N/A</v>
      </c>
      <c r="N1038" s="7" t="e">
        <v>#N/A</v>
      </c>
      <c r="O1038" s="7" t="e">
        <v>#N/A</v>
      </c>
      <c r="P1038" s="7" t="e">
        <v>#N/A</v>
      </c>
      <c r="Q1038" s="7" t="e">
        <v>#N/A</v>
      </c>
      <c r="R1038" s="7" t="e">
        <v>#N/A</v>
      </c>
      <c r="S1038" s="7" t="e">
        <v>#N/A</v>
      </c>
      <c r="T1038" s="7">
        <v>0</v>
      </c>
      <c r="U1038" s="7" t="e">
        <v>#N/A</v>
      </c>
      <c r="V1038" s="7" t="e">
        <v>#N/A</v>
      </c>
      <c r="W1038" s="7" t="e">
        <v>#N/A</v>
      </c>
      <c r="X1038" s="7" t="e">
        <v>#N/A</v>
      </c>
      <c r="Y1038" s="7" t="e">
        <v>#N/A</v>
      </c>
      <c r="Z1038" s="7">
        <f t="shared" si="129"/>
        <v>0</v>
      </c>
      <c r="AA1038" s="7">
        <f t="shared" si="130"/>
        <v>0</v>
      </c>
      <c r="AB1038" s="7" t="b">
        <f t="shared" si="131"/>
        <v>1</v>
      </c>
      <c r="AC1038" s="7" t="b">
        <f t="shared" si="132"/>
        <v>0</v>
      </c>
      <c r="AD1038" s="7" t="b">
        <f t="shared" si="133"/>
        <v>1</v>
      </c>
      <c r="AE1038" s="7" t="b">
        <f t="shared" si="134"/>
        <v>0</v>
      </c>
      <c r="AF1038" s="7" t="b">
        <f t="shared" si="135"/>
        <v>0</v>
      </c>
      <c r="AH1038" t="b">
        <f>AND(Table252102[[#This Row],[Developmental toxicity]:[Reproductive toxicity]])</f>
        <v>0</v>
      </c>
    </row>
    <row r="1039" spans="1:34" x14ac:dyDescent="0.25">
      <c r="A1039" s="3">
        <f t="shared" si="128"/>
        <v>1038</v>
      </c>
      <c r="B1039" s="4"/>
      <c r="C1039" s="3" t="s">
        <v>11134</v>
      </c>
      <c r="D1039" s="3" t="s">
        <v>11133</v>
      </c>
      <c r="E1039" s="29" t="s">
        <v>14087</v>
      </c>
      <c r="F1039" s="3" t="s">
        <v>14088</v>
      </c>
      <c r="G1039" s="3" t="s">
        <v>14089</v>
      </c>
      <c r="H1039" s="3" t="s">
        <v>14089</v>
      </c>
      <c r="I1039" s="3" t="s">
        <v>14090</v>
      </c>
      <c r="J1039" s="5"/>
      <c r="K1039" s="7" t="e">
        <v>#N/A</v>
      </c>
      <c r="L1039" s="7" t="e">
        <v>#N/A</v>
      </c>
      <c r="M1039" s="7" t="e">
        <v>#N/A</v>
      </c>
      <c r="N1039" s="7" t="e">
        <v>#N/A</v>
      </c>
      <c r="O1039" s="7" t="e">
        <v>#N/A</v>
      </c>
      <c r="P1039" s="7" t="e">
        <v>#N/A</v>
      </c>
      <c r="Q1039" s="7" t="e">
        <v>#N/A</v>
      </c>
      <c r="R1039" s="7" t="e">
        <v>#N/A</v>
      </c>
      <c r="S1039" s="7" t="e">
        <v>#N/A</v>
      </c>
      <c r="T1039" s="7" t="e">
        <v>#N/A</v>
      </c>
      <c r="U1039" s="7" t="e">
        <v>#N/A</v>
      </c>
      <c r="V1039" s="7" t="e">
        <v>#N/A</v>
      </c>
      <c r="W1039" s="3">
        <v>1</v>
      </c>
      <c r="X1039" s="3" t="e">
        <v>#N/A</v>
      </c>
      <c r="Y1039" s="7" t="e">
        <v>#N/A</v>
      </c>
      <c r="Z1039" s="7">
        <f t="shared" si="129"/>
        <v>1</v>
      </c>
      <c r="AA1039" s="7">
        <f t="shared" si="130"/>
        <v>1</v>
      </c>
      <c r="AB1039" s="7" t="b">
        <f t="shared" si="131"/>
        <v>0</v>
      </c>
      <c r="AC1039" s="7" t="b">
        <f t="shared" si="132"/>
        <v>1</v>
      </c>
      <c r="AD1039" s="7" t="b">
        <f t="shared" si="133"/>
        <v>0</v>
      </c>
      <c r="AE1039" s="7" t="b">
        <f t="shared" si="134"/>
        <v>1</v>
      </c>
      <c r="AF1039" s="7" t="b">
        <f t="shared" si="135"/>
        <v>0</v>
      </c>
      <c r="AH1039" t="b">
        <f>AND(Table252102[[#This Row],[Developmental toxicity]:[Reproductive toxicity]])</f>
        <v>0</v>
      </c>
    </row>
    <row r="1040" spans="1:34" x14ac:dyDescent="0.25">
      <c r="A1040" s="3">
        <f t="shared" si="128"/>
        <v>1039</v>
      </c>
      <c r="B1040" s="4"/>
      <c r="C1040" s="3" t="s">
        <v>11792</v>
      </c>
      <c r="D1040" s="3" t="s">
        <v>11791</v>
      </c>
      <c r="E1040" s="29" t="s">
        <v>15325</v>
      </c>
      <c r="F1040" s="3" t="s">
        <v>15326</v>
      </c>
      <c r="G1040" s="3" t="s">
        <v>15327</v>
      </c>
      <c r="H1040" s="3" t="s">
        <v>15327</v>
      </c>
      <c r="I1040" s="3" t="s">
        <v>15328</v>
      </c>
      <c r="J1040" s="5"/>
      <c r="K1040" s="7" t="e">
        <v>#N/A</v>
      </c>
      <c r="L1040" s="7" t="e">
        <v>#N/A</v>
      </c>
      <c r="M1040" s="7" t="e">
        <v>#N/A</v>
      </c>
      <c r="N1040" s="7" t="e">
        <v>#N/A</v>
      </c>
      <c r="O1040" s="7" t="e">
        <v>#N/A</v>
      </c>
      <c r="P1040" s="7" t="e">
        <v>#N/A</v>
      </c>
      <c r="Q1040" s="7" t="e">
        <v>#N/A</v>
      </c>
      <c r="R1040" s="7" t="e">
        <v>#N/A</v>
      </c>
      <c r="S1040" s="7" t="e">
        <v>#N/A</v>
      </c>
      <c r="T1040" s="7" t="e">
        <v>#N/A</v>
      </c>
      <c r="U1040" s="7" t="e">
        <v>#N/A</v>
      </c>
      <c r="V1040" s="7" t="e">
        <v>#N/A</v>
      </c>
      <c r="W1040" s="3">
        <v>1</v>
      </c>
      <c r="X1040" s="3" t="e">
        <v>#N/A</v>
      </c>
      <c r="Y1040" s="7" t="e">
        <v>#N/A</v>
      </c>
      <c r="Z1040" s="7">
        <f t="shared" si="129"/>
        <v>1</v>
      </c>
      <c r="AA1040" s="7">
        <f t="shared" si="130"/>
        <v>1</v>
      </c>
      <c r="AB1040" s="7" t="b">
        <f t="shared" si="131"/>
        <v>0</v>
      </c>
      <c r="AC1040" s="7" t="b">
        <f t="shared" si="132"/>
        <v>1</v>
      </c>
      <c r="AD1040" s="7" t="b">
        <f t="shared" si="133"/>
        <v>0</v>
      </c>
      <c r="AE1040" s="7" t="b">
        <f t="shared" si="134"/>
        <v>1</v>
      </c>
      <c r="AF1040" s="7" t="b">
        <f t="shared" si="135"/>
        <v>0</v>
      </c>
      <c r="AH1040" t="b">
        <f>AND(Table252102[[#This Row],[Developmental toxicity]:[Reproductive toxicity]])</f>
        <v>0</v>
      </c>
    </row>
    <row r="1041" spans="1:34" x14ac:dyDescent="0.25">
      <c r="A1041" s="3">
        <f t="shared" si="128"/>
        <v>1040</v>
      </c>
      <c r="B1041" s="4"/>
      <c r="C1041" s="3" t="s">
        <v>11798</v>
      </c>
      <c r="D1041" s="3" t="s">
        <v>11797</v>
      </c>
      <c r="E1041" s="29" t="s">
        <v>15339</v>
      </c>
      <c r="F1041" s="3" t="s">
        <v>15340</v>
      </c>
      <c r="G1041" s="3" t="s">
        <v>15341</v>
      </c>
      <c r="H1041" s="3" t="s">
        <v>15341</v>
      </c>
      <c r="I1041" s="3" t="s">
        <v>15342</v>
      </c>
      <c r="J1041" s="5"/>
      <c r="K1041" s="7" t="e">
        <v>#N/A</v>
      </c>
      <c r="L1041" s="7" t="e">
        <v>#N/A</v>
      </c>
      <c r="M1041" s="7" t="e">
        <v>#N/A</v>
      </c>
      <c r="N1041" s="7" t="e">
        <v>#N/A</v>
      </c>
      <c r="O1041" s="7" t="e">
        <v>#N/A</v>
      </c>
      <c r="P1041" s="7" t="e">
        <v>#N/A</v>
      </c>
      <c r="Q1041" s="7" t="e">
        <v>#N/A</v>
      </c>
      <c r="R1041" s="7" t="e">
        <v>#N/A</v>
      </c>
      <c r="S1041" s="7" t="e">
        <v>#N/A</v>
      </c>
      <c r="T1041" s="7" t="e">
        <v>#N/A</v>
      </c>
      <c r="U1041" s="7" t="e">
        <v>#N/A</v>
      </c>
      <c r="V1041" s="7" t="e">
        <v>#N/A</v>
      </c>
      <c r="W1041" s="7">
        <v>1</v>
      </c>
      <c r="X1041" s="7" t="e">
        <v>#N/A</v>
      </c>
      <c r="Y1041" s="7">
        <v>1</v>
      </c>
      <c r="Z1041" s="7">
        <f t="shared" si="129"/>
        <v>1</v>
      </c>
      <c r="AA1041" s="7">
        <f t="shared" si="130"/>
        <v>1</v>
      </c>
      <c r="AB1041" s="7" t="b">
        <f t="shared" si="131"/>
        <v>1</v>
      </c>
      <c r="AC1041" s="7" t="b">
        <f t="shared" si="132"/>
        <v>1</v>
      </c>
      <c r="AD1041" s="7" t="b">
        <f t="shared" si="133"/>
        <v>0</v>
      </c>
      <c r="AE1041" s="7" t="b">
        <f t="shared" si="134"/>
        <v>1</v>
      </c>
      <c r="AF1041" s="7" t="b">
        <f t="shared" si="135"/>
        <v>0</v>
      </c>
      <c r="AH1041" t="b">
        <f>AND(Table252102[[#This Row],[Developmental toxicity]:[Reproductive toxicity]])</f>
        <v>1</v>
      </c>
    </row>
    <row r="1042" spans="1:34" x14ac:dyDescent="0.25">
      <c r="A1042" s="3">
        <f t="shared" si="128"/>
        <v>1041</v>
      </c>
      <c r="B1042" s="4">
        <v>106</v>
      </c>
      <c r="C1042" s="3" t="s">
        <v>476</v>
      </c>
      <c r="D1042" s="3" t="s">
        <v>5118</v>
      </c>
      <c r="E1042" s="29" t="s">
        <v>4619</v>
      </c>
      <c r="F1042" s="3" t="s">
        <v>5543</v>
      </c>
      <c r="G1042" s="3" t="s">
        <v>477</v>
      </c>
      <c r="H1042" s="3" t="s">
        <v>6033</v>
      </c>
      <c r="I1042" s="3" t="s">
        <v>6439</v>
      </c>
      <c r="J1042" s="5" t="s">
        <v>1431</v>
      </c>
      <c r="K1042" s="7" t="e">
        <v>#N/A</v>
      </c>
      <c r="L1042" s="7">
        <v>1</v>
      </c>
      <c r="M1042" s="7" t="e">
        <v>#N/A</v>
      </c>
      <c r="N1042" s="7" t="e">
        <v>#N/A</v>
      </c>
      <c r="O1042" s="7" t="e">
        <v>#N/A</v>
      </c>
      <c r="P1042" s="7" t="e">
        <v>#N/A</v>
      </c>
      <c r="Q1042" s="7" t="e">
        <v>#N/A</v>
      </c>
      <c r="R1042" s="7" t="e">
        <v>#N/A</v>
      </c>
      <c r="S1042" s="7" t="e">
        <v>#N/A</v>
      </c>
      <c r="T1042" s="7" t="e">
        <v>#N/A</v>
      </c>
      <c r="U1042" s="7" t="e">
        <v>#N/A</v>
      </c>
      <c r="V1042" s="7" t="e">
        <v>#N/A</v>
      </c>
      <c r="W1042" s="7" t="e">
        <v>#N/A</v>
      </c>
      <c r="X1042" s="7" t="e">
        <v>#N/A</v>
      </c>
      <c r="Y1042" s="7">
        <v>1</v>
      </c>
      <c r="Z1042" s="7">
        <f t="shared" si="129"/>
        <v>1</v>
      </c>
      <c r="AA1042" s="7">
        <f t="shared" si="130"/>
        <v>1</v>
      </c>
      <c r="AB1042" s="7" t="b">
        <f t="shared" si="131"/>
        <v>1</v>
      </c>
      <c r="AC1042" s="7" t="b">
        <f t="shared" si="132"/>
        <v>0</v>
      </c>
      <c r="AD1042" s="7" t="b">
        <f t="shared" si="133"/>
        <v>0</v>
      </c>
      <c r="AE1042" s="7" t="b">
        <f t="shared" si="134"/>
        <v>0</v>
      </c>
      <c r="AF1042" s="7" t="b">
        <f t="shared" si="135"/>
        <v>0</v>
      </c>
      <c r="AH1042" t="b">
        <f>AND(Table252102[[#This Row],[Developmental toxicity]:[Reproductive toxicity]])</f>
        <v>0</v>
      </c>
    </row>
    <row r="1043" spans="1:34" x14ac:dyDescent="0.25">
      <c r="A1043" s="3">
        <f t="shared" si="128"/>
        <v>1042</v>
      </c>
      <c r="B1043" s="4" t="s">
        <v>1440</v>
      </c>
      <c r="C1043" s="3" t="s">
        <v>2378</v>
      </c>
      <c r="D1043" s="3" t="s">
        <v>3303</v>
      </c>
      <c r="E1043" s="29" t="s">
        <v>7655</v>
      </c>
      <c r="F1043" s="3" t="s">
        <v>8496</v>
      </c>
      <c r="G1043" s="3" t="s">
        <v>9842</v>
      </c>
      <c r="H1043" s="3" t="s">
        <v>9842</v>
      </c>
      <c r="I1043" s="3" t="s">
        <v>9843</v>
      </c>
      <c r="J1043" s="5"/>
      <c r="K1043" s="7" t="e">
        <v>#N/A</v>
      </c>
      <c r="L1043" s="7" t="e">
        <v>#N/A</v>
      </c>
      <c r="M1043" s="7" t="e">
        <v>#N/A</v>
      </c>
      <c r="N1043" s="7" t="e">
        <v>#N/A</v>
      </c>
      <c r="O1043" s="7" t="e">
        <v>#N/A</v>
      </c>
      <c r="P1043" s="7" t="e">
        <v>#N/A</v>
      </c>
      <c r="Q1043" s="7" t="e">
        <v>#N/A</v>
      </c>
      <c r="R1043" s="7" t="e">
        <v>#N/A</v>
      </c>
      <c r="S1043" s="7" t="e">
        <v>#N/A</v>
      </c>
      <c r="T1043" s="7">
        <v>1</v>
      </c>
      <c r="U1043" s="7" t="e">
        <v>#N/A</v>
      </c>
      <c r="V1043" s="7" t="e">
        <v>#N/A</v>
      </c>
      <c r="W1043" s="7" t="e">
        <v>#N/A</v>
      </c>
      <c r="X1043" s="7" t="e">
        <v>#N/A</v>
      </c>
      <c r="Y1043" s="7" t="e">
        <v>#N/A</v>
      </c>
      <c r="Z1043" s="7">
        <f t="shared" si="129"/>
        <v>1</v>
      </c>
      <c r="AA1043" s="7">
        <f t="shared" si="130"/>
        <v>1</v>
      </c>
      <c r="AB1043" s="7" t="b">
        <f t="shared" si="131"/>
        <v>1</v>
      </c>
      <c r="AC1043" s="7" t="b">
        <f t="shared" si="132"/>
        <v>0</v>
      </c>
      <c r="AD1043" s="7" t="b">
        <f t="shared" si="133"/>
        <v>1</v>
      </c>
      <c r="AE1043" s="7" t="b">
        <f t="shared" si="134"/>
        <v>0</v>
      </c>
      <c r="AF1043" s="7" t="b">
        <f t="shared" si="135"/>
        <v>0</v>
      </c>
      <c r="AH1043" t="b">
        <f>AND(Table252102[[#This Row],[Developmental toxicity]:[Reproductive toxicity]])</f>
        <v>0</v>
      </c>
    </row>
    <row r="1044" spans="1:34" x14ac:dyDescent="0.25">
      <c r="A1044" s="3">
        <f t="shared" si="128"/>
        <v>1043</v>
      </c>
      <c r="B1044" s="4"/>
      <c r="C1044" t="s">
        <v>21271</v>
      </c>
      <c r="D1044" s="3" t="s">
        <v>20875</v>
      </c>
      <c r="E1044" s="94" t="s">
        <v>21073</v>
      </c>
      <c r="F1044" t="s">
        <v>21882</v>
      </c>
      <c r="G1044" t="s">
        <v>21883</v>
      </c>
      <c r="H1044" t="s">
        <v>21883</v>
      </c>
      <c r="I1044" t="s">
        <v>21884</v>
      </c>
      <c r="J1044" s="5"/>
      <c r="K1044" s="7" t="e">
        <v>#N/A</v>
      </c>
      <c r="L1044" s="7" t="e">
        <v>#N/A</v>
      </c>
      <c r="M1044" s="7" t="e">
        <v>#N/A</v>
      </c>
      <c r="N1044" s="7" t="e">
        <v>#N/A</v>
      </c>
      <c r="O1044" s="7" t="e">
        <v>#N/A</v>
      </c>
      <c r="P1044" s="7" t="e">
        <v>#N/A</v>
      </c>
      <c r="Q1044" s="7" t="e">
        <v>#N/A</v>
      </c>
      <c r="R1044" s="7" t="e">
        <v>#N/A</v>
      </c>
      <c r="S1044" s="7" t="e">
        <v>#N/A</v>
      </c>
      <c r="T1044" s="7" t="e">
        <v>#N/A</v>
      </c>
      <c r="U1044" s="7" t="e">
        <v>#N/A</v>
      </c>
      <c r="V1044" s="7" t="e">
        <v>#N/A</v>
      </c>
      <c r="W1044" s="7" t="e">
        <v>#N/A</v>
      </c>
      <c r="X1044" s="7" t="e">
        <v>#N/A</v>
      </c>
      <c r="Y1044" s="7">
        <v>1</v>
      </c>
      <c r="Z1044" s="7">
        <f t="shared" si="129"/>
        <v>1</v>
      </c>
      <c r="AA1044" s="7">
        <f t="shared" si="130"/>
        <v>1</v>
      </c>
      <c r="AB1044" s="7" t="b">
        <f t="shared" si="131"/>
        <v>1</v>
      </c>
      <c r="AC1044" s="7" t="b">
        <f t="shared" si="132"/>
        <v>0</v>
      </c>
      <c r="AD1044" s="7" t="b">
        <f t="shared" si="133"/>
        <v>0</v>
      </c>
      <c r="AE1044" s="7" t="b">
        <f t="shared" si="134"/>
        <v>0</v>
      </c>
      <c r="AF1044" s="7" t="b">
        <f t="shared" si="135"/>
        <v>0</v>
      </c>
      <c r="AH1044" t="b">
        <f>AND(Table252102[[#This Row],[Developmental toxicity]:[Reproductive toxicity]])</f>
        <v>0</v>
      </c>
    </row>
    <row r="1045" spans="1:34" x14ac:dyDescent="0.25">
      <c r="A1045" s="3">
        <f t="shared" si="128"/>
        <v>1044</v>
      </c>
      <c r="B1045" s="4" t="s">
        <v>1440</v>
      </c>
      <c r="C1045" s="3" t="s">
        <v>2269</v>
      </c>
      <c r="D1045" s="3" t="s">
        <v>3180</v>
      </c>
      <c r="E1045" s="12" t="s">
        <v>7547</v>
      </c>
      <c r="F1045" t="s">
        <v>8395</v>
      </c>
      <c r="G1045" t="s">
        <v>9617</v>
      </c>
      <c r="H1045" t="s">
        <v>9617</v>
      </c>
      <c r="I1045" t="s">
        <v>9618</v>
      </c>
      <c r="J1045" s="5"/>
      <c r="K1045" s="7" t="e">
        <v>#N/A</v>
      </c>
      <c r="L1045" s="7" t="e">
        <v>#N/A</v>
      </c>
      <c r="M1045" s="7" t="e">
        <v>#N/A</v>
      </c>
      <c r="N1045" s="7" t="e">
        <v>#N/A</v>
      </c>
      <c r="O1045" s="7" t="e">
        <v>#N/A</v>
      </c>
      <c r="P1045" s="7" t="e">
        <v>#N/A</v>
      </c>
      <c r="Q1045" s="7" t="e">
        <v>#N/A</v>
      </c>
      <c r="R1045" s="7" t="e">
        <v>#N/A</v>
      </c>
      <c r="S1045" s="7" t="e">
        <v>#N/A</v>
      </c>
      <c r="T1045" s="7">
        <v>0</v>
      </c>
      <c r="U1045" s="7" t="e">
        <v>#N/A</v>
      </c>
      <c r="V1045" s="7" t="e">
        <v>#N/A</v>
      </c>
      <c r="W1045" s="7" t="e">
        <v>#N/A</v>
      </c>
      <c r="X1045" s="7" t="e">
        <v>#N/A</v>
      </c>
      <c r="Y1045" s="7" t="e">
        <v>#N/A</v>
      </c>
      <c r="Z1045" s="7">
        <f t="shared" si="129"/>
        <v>0</v>
      </c>
      <c r="AA1045" s="7">
        <f t="shared" si="130"/>
        <v>0</v>
      </c>
      <c r="AB1045" s="7" t="b">
        <f t="shared" si="131"/>
        <v>1</v>
      </c>
      <c r="AC1045" s="7" t="b">
        <f t="shared" si="132"/>
        <v>0</v>
      </c>
      <c r="AD1045" s="7" t="b">
        <f t="shared" si="133"/>
        <v>1</v>
      </c>
      <c r="AE1045" s="7" t="b">
        <f t="shared" si="134"/>
        <v>0</v>
      </c>
      <c r="AF1045" s="7" t="b">
        <f t="shared" si="135"/>
        <v>0</v>
      </c>
      <c r="AH1045" t="b">
        <f>AND(Table252102[[#This Row],[Developmental toxicity]:[Reproductive toxicity]])</f>
        <v>0</v>
      </c>
    </row>
    <row r="1046" spans="1:34" x14ac:dyDescent="0.25">
      <c r="A1046" s="3">
        <f t="shared" si="128"/>
        <v>1045</v>
      </c>
      <c r="B1046" s="4" t="s">
        <v>1440</v>
      </c>
      <c r="C1046" s="3" t="s">
        <v>2726</v>
      </c>
      <c r="D1046" s="3" t="s">
        <v>3694</v>
      </c>
      <c r="E1046" s="29" t="s">
        <v>7996</v>
      </c>
      <c r="F1046" s="3" t="s">
        <v>8831</v>
      </c>
      <c r="G1046" s="3" t="s">
        <v>10610</v>
      </c>
      <c r="H1046" s="3" t="s">
        <v>10610</v>
      </c>
      <c r="I1046" s="3" t="s">
        <v>10611</v>
      </c>
      <c r="J1046" s="5"/>
      <c r="K1046" s="7" t="e">
        <v>#N/A</v>
      </c>
      <c r="L1046" s="7" t="e">
        <v>#N/A</v>
      </c>
      <c r="M1046" s="7" t="e">
        <v>#N/A</v>
      </c>
      <c r="N1046" s="7" t="e">
        <v>#N/A</v>
      </c>
      <c r="O1046" s="7" t="e">
        <v>#N/A</v>
      </c>
      <c r="P1046" s="7" t="e">
        <v>#N/A</v>
      </c>
      <c r="Q1046" s="7" t="e">
        <v>#N/A</v>
      </c>
      <c r="R1046" s="7" t="e">
        <v>#N/A</v>
      </c>
      <c r="S1046" s="7" t="e">
        <v>#N/A</v>
      </c>
      <c r="T1046" s="7">
        <v>0</v>
      </c>
      <c r="U1046" s="7" t="e">
        <v>#N/A</v>
      </c>
      <c r="V1046" s="7" t="e">
        <v>#N/A</v>
      </c>
      <c r="W1046" s="7" t="e">
        <v>#N/A</v>
      </c>
      <c r="X1046" s="7" t="e">
        <v>#N/A</v>
      </c>
      <c r="Y1046" s="7">
        <v>0</v>
      </c>
      <c r="Z1046" s="7">
        <f t="shared" si="129"/>
        <v>0</v>
      </c>
      <c r="AA1046" s="7">
        <f t="shared" si="130"/>
        <v>0</v>
      </c>
      <c r="AB1046" s="7" t="b">
        <f t="shared" si="131"/>
        <v>1</v>
      </c>
      <c r="AC1046" s="7" t="b">
        <f t="shared" si="132"/>
        <v>0</v>
      </c>
      <c r="AD1046" s="7" t="b">
        <f t="shared" si="133"/>
        <v>1</v>
      </c>
      <c r="AE1046" s="7" t="b">
        <f t="shared" si="134"/>
        <v>0</v>
      </c>
      <c r="AF1046" s="7" t="b">
        <f t="shared" si="135"/>
        <v>0</v>
      </c>
      <c r="AH1046" t="b">
        <f>AND(Table252102[[#This Row],[Developmental toxicity]:[Reproductive toxicity]])</f>
        <v>0</v>
      </c>
    </row>
    <row r="1047" spans="1:34" x14ac:dyDescent="0.25">
      <c r="A1047" s="3">
        <f t="shared" si="128"/>
        <v>1046</v>
      </c>
      <c r="B1047" s="4"/>
      <c r="C1047" s="3" t="s">
        <v>12747</v>
      </c>
      <c r="D1047" s="3" t="s">
        <v>17942</v>
      </c>
      <c r="E1047" s="29" t="s">
        <v>16819</v>
      </c>
      <c r="F1047" s="3" t="s">
        <v>16820</v>
      </c>
      <c r="G1047" s="3" t="s">
        <v>12748</v>
      </c>
      <c r="H1047" s="3" t="s">
        <v>12748</v>
      </c>
      <c r="I1047" s="3" t="s">
        <v>16821</v>
      </c>
      <c r="J1047" s="5"/>
      <c r="K1047" s="7" t="e">
        <v>#N/A</v>
      </c>
      <c r="L1047" s="7" t="e">
        <v>#N/A</v>
      </c>
      <c r="M1047" s="7" t="e">
        <v>#N/A</v>
      </c>
      <c r="N1047" s="7" t="e">
        <v>#N/A</v>
      </c>
      <c r="O1047" s="7" t="e">
        <v>#N/A</v>
      </c>
      <c r="P1047" s="7" t="e">
        <v>#N/A</v>
      </c>
      <c r="Q1047" s="7" t="e">
        <v>#N/A</v>
      </c>
      <c r="R1047" s="7" t="e">
        <v>#N/A</v>
      </c>
      <c r="S1047" s="7" t="e">
        <v>#N/A</v>
      </c>
      <c r="T1047" s="7" t="e">
        <v>#N/A</v>
      </c>
      <c r="U1047" s="7" t="e">
        <v>#N/A</v>
      </c>
      <c r="V1047" s="7" t="e">
        <v>#N/A</v>
      </c>
      <c r="W1047" s="3">
        <v>0</v>
      </c>
      <c r="X1047" s="3" t="e">
        <v>#N/A</v>
      </c>
      <c r="Y1047" s="7" t="e">
        <v>#N/A</v>
      </c>
      <c r="Z1047" s="7">
        <f t="shared" si="129"/>
        <v>0</v>
      </c>
      <c r="AA1047" s="7">
        <f t="shared" si="130"/>
        <v>0</v>
      </c>
      <c r="AB1047" s="7" t="b">
        <f t="shared" si="131"/>
        <v>0</v>
      </c>
      <c r="AC1047" s="7" t="b">
        <f t="shared" si="132"/>
        <v>1</v>
      </c>
      <c r="AD1047" s="7" t="b">
        <f t="shared" si="133"/>
        <v>0</v>
      </c>
      <c r="AE1047" s="7" t="b">
        <f t="shared" si="134"/>
        <v>1</v>
      </c>
      <c r="AF1047" s="7" t="b">
        <f t="shared" si="135"/>
        <v>0</v>
      </c>
      <c r="AH1047" t="b">
        <f>AND(Table252102[[#This Row],[Developmental toxicity]:[Reproductive toxicity]])</f>
        <v>0</v>
      </c>
    </row>
    <row r="1048" spans="1:34" x14ac:dyDescent="0.25">
      <c r="A1048" s="3">
        <f t="shared" si="128"/>
        <v>1047</v>
      </c>
      <c r="B1048" s="4"/>
      <c r="C1048" s="3" t="s">
        <v>12459</v>
      </c>
      <c r="D1048" s="3" t="s">
        <v>12458</v>
      </c>
      <c r="E1048" s="29" t="s">
        <v>16377</v>
      </c>
      <c r="F1048" s="3" t="s">
        <v>16378</v>
      </c>
      <c r="G1048" s="3" t="s">
        <v>12460</v>
      </c>
      <c r="H1048" s="3" t="s">
        <v>12460</v>
      </c>
      <c r="I1048" s="3" t="s">
        <v>16379</v>
      </c>
      <c r="J1048" s="5"/>
      <c r="K1048" s="7" t="e">
        <v>#N/A</v>
      </c>
      <c r="L1048" s="7" t="e">
        <v>#N/A</v>
      </c>
      <c r="M1048" s="7" t="e">
        <v>#N/A</v>
      </c>
      <c r="N1048" s="7" t="e">
        <v>#N/A</v>
      </c>
      <c r="O1048" s="7" t="e">
        <v>#N/A</v>
      </c>
      <c r="P1048" s="7" t="e">
        <v>#N/A</v>
      </c>
      <c r="Q1048" s="7" t="e">
        <v>#N/A</v>
      </c>
      <c r="R1048" s="7" t="e">
        <v>#N/A</v>
      </c>
      <c r="S1048" s="7" t="e">
        <v>#N/A</v>
      </c>
      <c r="T1048" s="7" t="e">
        <v>#N/A</v>
      </c>
      <c r="U1048" s="7" t="e">
        <v>#N/A</v>
      </c>
      <c r="V1048" s="7" t="e">
        <v>#N/A</v>
      </c>
      <c r="W1048" s="3">
        <v>0</v>
      </c>
      <c r="X1048" s="3" t="e">
        <v>#N/A</v>
      </c>
      <c r="Y1048" s="7" t="e">
        <v>#N/A</v>
      </c>
      <c r="Z1048" s="7">
        <f t="shared" si="129"/>
        <v>0</v>
      </c>
      <c r="AA1048" s="7">
        <f t="shared" si="130"/>
        <v>0</v>
      </c>
      <c r="AB1048" s="7" t="b">
        <f t="shared" si="131"/>
        <v>0</v>
      </c>
      <c r="AC1048" s="7" t="b">
        <f t="shared" si="132"/>
        <v>1</v>
      </c>
      <c r="AD1048" s="7" t="b">
        <f t="shared" si="133"/>
        <v>0</v>
      </c>
      <c r="AE1048" s="7" t="b">
        <f t="shared" si="134"/>
        <v>1</v>
      </c>
      <c r="AF1048" s="7" t="b">
        <f t="shared" si="135"/>
        <v>0</v>
      </c>
      <c r="AH1048" t="b">
        <f>AND(Table252102[[#This Row],[Developmental toxicity]:[Reproductive toxicity]])</f>
        <v>0</v>
      </c>
    </row>
    <row r="1049" spans="1:34" x14ac:dyDescent="0.25">
      <c r="A1049" s="3">
        <f t="shared" si="128"/>
        <v>1048</v>
      </c>
      <c r="B1049" s="4"/>
      <c r="C1049" s="3" t="s">
        <v>12814</v>
      </c>
      <c r="D1049" s="3" t="s">
        <v>12813</v>
      </c>
      <c r="E1049" s="29" t="s">
        <v>16910</v>
      </c>
      <c r="F1049" s="3" t="s">
        <v>16911</v>
      </c>
      <c r="G1049" s="3" t="s">
        <v>12815</v>
      </c>
      <c r="H1049" s="3" t="s">
        <v>12815</v>
      </c>
      <c r="I1049" s="3" t="s">
        <v>16912</v>
      </c>
      <c r="J1049" s="5"/>
      <c r="K1049" s="7" t="e">
        <v>#N/A</v>
      </c>
      <c r="L1049" s="7" t="e">
        <v>#N/A</v>
      </c>
      <c r="M1049" s="7" t="e">
        <v>#N/A</v>
      </c>
      <c r="N1049" s="7" t="e">
        <v>#N/A</v>
      </c>
      <c r="O1049" s="7" t="e">
        <v>#N/A</v>
      </c>
      <c r="P1049" s="7" t="e">
        <v>#N/A</v>
      </c>
      <c r="Q1049" s="7" t="e">
        <v>#N/A</v>
      </c>
      <c r="R1049" s="7" t="e">
        <v>#N/A</v>
      </c>
      <c r="S1049" s="7" t="e">
        <v>#N/A</v>
      </c>
      <c r="T1049" s="7" t="e">
        <v>#N/A</v>
      </c>
      <c r="U1049" s="7" t="e">
        <v>#N/A</v>
      </c>
      <c r="V1049" s="7" t="e">
        <v>#N/A</v>
      </c>
      <c r="W1049" s="3">
        <v>0</v>
      </c>
      <c r="X1049" s="3" t="e">
        <v>#N/A</v>
      </c>
      <c r="Y1049" s="7" t="e">
        <v>#N/A</v>
      </c>
      <c r="Z1049" s="7">
        <f t="shared" si="129"/>
        <v>0</v>
      </c>
      <c r="AA1049" s="7">
        <f t="shared" si="130"/>
        <v>0</v>
      </c>
      <c r="AB1049" s="7" t="b">
        <f t="shared" si="131"/>
        <v>0</v>
      </c>
      <c r="AC1049" s="7" t="b">
        <f t="shared" si="132"/>
        <v>1</v>
      </c>
      <c r="AD1049" s="7" t="b">
        <f t="shared" si="133"/>
        <v>0</v>
      </c>
      <c r="AE1049" s="7" t="b">
        <f t="shared" si="134"/>
        <v>1</v>
      </c>
      <c r="AF1049" s="7" t="b">
        <f t="shared" si="135"/>
        <v>0</v>
      </c>
      <c r="AH1049" t="b">
        <f>AND(Table252102[[#This Row],[Developmental toxicity]:[Reproductive toxicity]])</f>
        <v>0</v>
      </c>
    </row>
    <row r="1050" spans="1:34" x14ac:dyDescent="0.25">
      <c r="A1050" s="3">
        <f t="shared" si="128"/>
        <v>1049</v>
      </c>
      <c r="B1050" s="4">
        <v>294</v>
      </c>
      <c r="C1050" s="3" t="s">
        <v>778</v>
      </c>
      <c r="D1050" s="3" t="s">
        <v>5233</v>
      </c>
      <c r="E1050" s="29" t="s">
        <v>4758</v>
      </c>
      <c r="F1050" s="3" t="s">
        <v>5674</v>
      </c>
      <c r="G1050" s="3" t="s">
        <v>779</v>
      </c>
      <c r="H1050" s="3" t="s">
        <v>6149</v>
      </c>
      <c r="I1050" s="3" t="s">
        <v>6598</v>
      </c>
      <c r="J1050" s="5" t="s">
        <v>1430</v>
      </c>
      <c r="K1050" s="7" t="e">
        <v>#N/A</v>
      </c>
      <c r="L1050" s="7">
        <v>1</v>
      </c>
      <c r="M1050" s="7" t="e">
        <v>#N/A</v>
      </c>
      <c r="N1050" s="7" t="e">
        <v>#N/A</v>
      </c>
      <c r="O1050" s="7" t="e">
        <v>#N/A</v>
      </c>
      <c r="P1050" s="7" t="e">
        <v>#N/A</v>
      </c>
      <c r="Q1050" s="7" t="e">
        <v>#N/A</v>
      </c>
      <c r="R1050" s="7" t="e">
        <v>#N/A</v>
      </c>
      <c r="S1050" s="7" t="e">
        <v>#N/A</v>
      </c>
      <c r="T1050" s="7" t="e">
        <v>#N/A</v>
      </c>
      <c r="U1050" s="7" t="e">
        <v>#N/A</v>
      </c>
      <c r="V1050" s="7" t="e">
        <v>#N/A</v>
      </c>
      <c r="W1050" s="7" t="e">
        <v>#N/A</v>
      </c>
      <c r="X1050" s="7">
        <v>1</v>
      </c>
      <c r="Y1050" s="7">
        <v>1</v>
      </c>
      <c r="Z1050" s="7">
        <f t="shared" si="129"/>
        <v>1</v>
      </c>
      <c r="AA1050" s="7">
        <f t="shared" si="130"/>
        <v>1</v>
      </c>
      <c r="AB1050" s="7" t="b">
        <f t="shared" si="131"/>
        <v>1</v>
      </c>
      <c r="AC1050" s="7" t="b">
        <f t="shared" si="132"/>
        <v>0</v>
      </c>
      <c r="AD1050" s="7" t="b">
        <f t="shared" si="133"/>
        <v>0</v>
      </c>
      <c r="AE1050" s="7" t="b">
        <f t="shared" si="134"/>
        <v>0</v>
      </c>
      <c r="AF1050" s="7" t="b">
        <f t="shared" si="135"/>
        <v>0</v>
      </c>
      <c r="AH1050" t="b">
        <f>AND(Table252102[[#This Row],[Developmental toxicity]:[Reproductive toxicity]])</f>
        <v>0</v>
      </c>
    </row>
    <row r="1051" spans="1:34" x14ac:dyDescent="0.25">
      <c r="A1051" s="3">
        <f t="shared" si="128"/>
        <v>1050</v>
      </c>
      <c r="B1051" s="4"/>
      <c r="C1051" s="3" t="s">
        <v>18664</v>
      </c>
      <c r="D1051" s="3" t="s">
        <v>18422</v>
      </c>
      <c r="E1051" s="29" t="s">
        <v>18544</v>
      </c>
      <c r="F1051" s="3" t="s">
        <v>18977</v>
      </c>
      <c r="G1051" s="3" t="s">
        <v>18978</v>
      </c>
      <c r="H1051" s="3" t="s">
        <v>18978</v>
      </c>
      <c r="I1051" s="3" t="s">
        <v>18979</v>
      </c>
      <c r="J1051" s="5" t="s">
        <v>20</v>
      </c>
      <c r="K1051" s="7" t="e">
        <v>#N/A</v>
      </c>
      <c r="L1051" s="7" t="e">
        <v>#N/A</v>
      </c>
      <c r="M1051" s="7" t="e">
        <v>#N/A</v>
      </c>
      <c r="N1051" s="7" t="e">
        <v>#N/A</v>
      </c>
      <c r="O1051" s="7" t="e">
        <v>#N/A</v>
      </c>
      <c r="P1051" s="7" t="e">
        <v>#N/A</v>
      </c>
      <c r="Q1051" s="7" t="e">
        <v>#N/A</v>
      </c>
      <c r="R1051" s="7" t="e">
        <v>#N/A</v>
      </c>
      <c r="S1051" s="7" t="e">
        <v>#N/A</v>
      </c>
      <c r="T1051" s="7" t="e">
        <v>#N/A</v>
      </c>
      <c r="U1051" s="7" t="e">
        <v>#N/A</v>
      </c>
      <c r="V1051" s="7" t="e">
        <v>#N/A</v>
      </c>
      <c r="W1051" s="7" t="e">
        <v>#N/A</v>
      </c>
      <c r="X1051" s="7">
        <v>1</v>
      </c>
      <c r="Y1051" s="7" t="e">
        <v>#N/A</v>
      </c>
      <c r="Z1051" s="7">
        <f t="shared" si="129"/>
        <v>1</v>
      </c>
      <c r="AA1051" s="7">
        <f t="shared" si="130"/>
        <v>1</v>
      </c>
      <c r="AB1051" s="7" t="b">
        <f t="shared" si="131"/>
        <v>1</v>
      </c>
      <c r="AC1051" s="7" t="b">
        <f t="shared" si="132"/>
        <v>0</v>
      </c>
      <c r="AD1051" s="7" t="b">
        <f t="shared" si="133"/>
        <v>0</v>
      </c>
      <c r="AE1051" s="7" t="b">
        <f t="shared" si="134"/>
        <v>0</v>
      </c>
      <c r="AF1051" s="7" t="b">
        <f t="shared" si="135"/>
        <v>0</v>
      </c>
      <c r="AH1051" t="b">
        <f>AND(Table252102[[#This Row],[Developmental toxicity]:[Reproductive toxicity]])</f>
        <v>0</v>
      </c>
    </row>
    <row r="1052" spans="1:34" x14ac:dyDescent="0.25">
      <c r="A1052" s="3">
        <f t="shared" si="128"/>
        <v>1051</v>
      </c>
      <c r="B1052" s="4">
        <v>13313</v>
      </c>
      <c r="C1052" s="3" t="s">
        <v>780</v>
      </c>
      <c r="D1052" s="3" t="s">
        <v>127</v>
      </c>
      <c r="E1052" s="29" t="s">
        <v>4001</v>
      </c>
      <c r="F1052" s="3" t="s">
        <v>3837</v>
      </c>
      <c r="G1052" s="3" t="s">
        <v>128</v>
      </c>
      <c r="H1052" s="3" t="s">
        <v>4313</v>
      </c>
      <c r="I1052" s="3" t="s">
        <v>4314</v>
      </c>
      <c r="J1052" s="5" t="s">
        <v>20</v>
      </c>
      <c r="K1052" s="7" t="e">
        <v>#N/A</v>
      </c>
      <c r="L1052" s="7">
        <v>1</v>
      </c>
      <c r="M1052" s="7" t="e">
        <v>#N/A</v>
      </c>
      <c r="N1052" s="7" t="e">
        <v>#N/A</v>
      </c>
      <c r="O1052" s="7" t="e">
        <v>#N/A</v>
      </c>
      <c r="P1052" s="7" t="e">
        <v>#N/A</v>
      </c>
      <c r="Q1052" s="7" t="e">
        <v>#N/A</v>
      </c>
      <c r="R1052" s="7" t="e">
        <v>#N/A</v>
      </c>
      <c r="S1052" s="7" t="e">
        <v>#N/A</v>
      </c>
      <c r="T1052" s="7" t="e">
        <v>#N/A</v>
      </c>
      <c r="U1052" s="7" t="e">
        <v>#N/A</v>
      </c>
      <c r="V1052" s="7" t="e">
        <v>#N/A</v>
      </c>
      <c r="W1052" s="7" t="e">
        <v>#N/A</v>
      </c>
      <c r="X1052" s="7" t="e">
        <v>#N/A</v>
      </c>
      <c r="Y1052" s="7">
        <v>1</v>
      </c>
      <c r="Z1052" s="7">
        <f t="shared" si="129"/>
        <v>1</v>
      </c>
      <c r="AA1052" s="7">
        <f t="shared" si="130"/>
        <v>1</v>
      </c>
      <c r="AB1052" s="7" t="b">
        <f t="shared" si="131"/>
        <v>1</v>
      </c>
      <c r="AC1052" s="7" t="b">
        <f t="shared" si="132"/>
        <v>0</v>
      </c>
      <c r="AD1052" s="7" t="b">
        <f t="shared" si="133"/>
        <v>0</v>
      </c>
      <c r="AE1052" s="7" t="b">
        <f t="shared" si="134"/>
        <v>0</v>
      </c>
      <c r="AF1052" s="7" t="b">
        <f t="shared" si="135"/>
        <v>0</v>
      </c>
      <c r="AH1052" t="b">
        <f>AND(Table252102[[#This Row],[Developmental toxicity]:[Reproductive toxicity]])</f>
        <v>0</v>
      </c>
    </row>
    <row r="1053" spans="1:34" x14ac:dyDescent="0.25">
      <c r="A1053" s="3">
        <f t="shared" si="128"/>
        <v>1052</v>
      </c>
      <c r="B1053" s="4"/>
      <c r="C1053" s="3" t="s">
        <v>20566</v>
      </c>
      <c r="D1053" s="3" t="s">
        <v>19239</v>
      </c>
      <c r="E1053" s="29" t="s">
        <v>20321</v>
      </c>
      <c r="F1053" s="3" t="s">
        <v>19799</v>
      </c>
      <c r="G1053" s="3" t="s">
        <v>13602</v>
      </c>
      <c r="H1053" s="3" t="s">
        <v>13602</v>
      </c>
      <c r="I1053" s="3" t="s">
        <v>19800</v>
      </c>
      <c r="J1053" s="5" t="s">
        <v>20</v>
      </c>
      <c r="K1053" s="7" t="e">
        <v>#N/A</v>
      </c>
      <c r="L1053" s="7" t="e">
        <v>#N/A</v>
      </c>
      <c r="M1053" s="7" t="e">
        <v>#N/A</v>
      </c>
      <c r="N1053" s="7" t="e">
        <v>#N/A</v>
      </c>
      <c r="O1053" s="7" t="e">
        <v>#N/A</v>
      </c>
      <c r="P1053" s="7" t="e">
        <v>#N/A</v>
      </c>
      <c r="Q1053" s="7" t="e">
        <v>#N/A</v>
      </c>
      <c r="R1053" s="7" t="e">
        <v>#N/A</v>
      </c>
      <c r="S1053" s="7" t="e">
        <v>#N/A</v>
      </c>
      <c r="T1053" s="7" t="e">
        <v>#N/A</v>
      </c>
      <c r="U1053" s="7">
        <v>1</v>
      </c>
      <c r="V1053" s="7" t="e">
        <v>#N/A</v>
      </c>
      <c r="W1053" s="7">
        <v>1</v>
      </c>
      <c r="X1053" s="7">
        <v>1</v>
      </c>
      <c r="Y1053" s="7" t="e">
        <v>#N/A</v>
      </c>
      <c r="Z1053" s="7">
        <f t="shared" si="129"/>
        <v>1</v>
      </c>
      <c r="AA1053" s="7">
        <f t="shared" si="130"/>
        <v>1</v>
      </c>
      <c r="AB1053" s="7" t="b">
        <f t="shared" si="131"/>
        <v>1</v>
      </c>
      <c r="AC1053" s="7" t="b">
        <f t="shared" si="132"/>
        <v>1</v>
      </c>
      <c r="AD1053" s="7" t="b">
        <f t="shared" si="133"/>
        <v>1</v>
      </c>
      <c r="AE1053" s="7" t="b">
        <f t="shared" si="134"/>
        <v>1</v>
      </c>
      <c r="AF1053" s="7" t="b">
        <f t="shared" si="135"/>
        <v>1</v>
      </c>
      <c r="AH1053" t="b">
        <f>AND(Table252102[[#This Row],[Developmental toxicity]:[Reproductive toxicity]])</f>
        <v>1</v>
      </c>
    </row>
    <row r="1054" spans="1:34" x14ac:dyDescent="0.25">
      <c r="A1054" s="3">
        <f t="shared" si="128"/>
        <v>1053</v>
      </c>
      <c r="B1054" s="4" t="s">
        <v>1440</v>
      </c>
      <c r="C1054" s="3" t="s">
        <v>2135</v>
      </c>
      <c r="D1054" s="3" t="s">
        <v>3027</v>
      </c>
      <c r="E1054" s="29" t="s">
        <v>7416</v>
      </c>
      <c r="F1054" s="3" t="s">
        <v>8264</v>
      </c>
      <c r="G1054" s="3" t="s">
        <v>9321</v>
      </c>
      <c r="H1054" s="3" t="s">
        <v>9322</v>
      </c>
      <c r="I1054" s="3" t="s">
        <v>9323</v>
      </c>
      <c r="J1054" s="5"/>
      <c r="K1054" s="7" t="e">
        <v>#N/A</v>
      </c>
      <c r="L1054" s="7" t="e">
        <v>#N/A</v>
      </c>
      <c r="M1054" s="7" t="e">
        <v>#N/A</v>
      </c>
      <c r="N1054" s="7" t="e">
        <v>#N/A</v>
      </c>
      <c r="O1054" s="7" t="e">
        <v>#N/A</v>
      </c>
      <c r="P1054" s="7" t="e">
        <v>#N/A</v>
      </c>
      <c r="Q1054" s="7" t="e">
        <v>#N/A</v>
      </c>
      <c r="R1054" s="7" t="e">
        <v>#N/A</v>
      </c>
      <c r="S1054" s="7" t="e">
        <v>#N/A</v>
      </c>
      <c r="T1054" s="7">
        <v>1</v>
      </c>
      <c r="U1054" s="7" t="e">
        <v>#N/A</v>
      </c>
      <c r="V1054" s="7" t="e">
        <v>#N/A</v>
      </c>
      <c r="W1054" s="7" t="e">
        <v>#N/A</v>
      </c>
      <c r="X1054" s="7" t="e">
        <v>#N/A</v>
      </c>
      <c r="Y1054" s="7" t="e">
        <v>#N/A</v>
      </c>
      <c r="Z1054" s="7">
        <f t="shared" si="129"/>
        <v>1</v>
      </c>
      <c r="AA1054" s="7">
        <f t="shared" si="130"/>
        <v>1</v>
      </c>
      <c r="AB1054" s="7" t="b">
        <f t="shared" si="131"/>
        <v>1</v>
      </c>
      <c r="AC1054" s="7" t="b">
        <f t="shared" si="132"/>
        <v>0</v>
      </c>
      <c r="AD1054" s="7" t="b">
        <f t="shared" si="133"/>
        <v>1</v>
      </c>
      <c r="AE1054" s="7" t="b">
        <f t="shared" si="134"/>
        <v>0</v>
      </c>
      <c r="AF1054" s="7" t="b">
        <f t="shared" si="135"/>
        <v>0</v>
      </c>
      <c r="AH1054" t="b">
        <f>AND(Table252102[[#This Row],[Developmental toxicity]:[Reproductive toxicity]])</f>
        <v>0</v>
      </c>
    </row>
    <row r="1055" spans="1:34" x14ac:dyDescent="0.25">
      <c r="A1055" s="3">
        <f t="shared" si="128"/>
        <v>1054</v>
      </c>
      <c r="B1055" s="4">
        <v>12861</v>
      </c>
      <c r="C1055" t="s">
        <v>4181</v>
      </c>
      <c r="D1055" s="3" t="s">
        <v>312</v>
      </c>
      <c r="E1055" s="12" t="s">
        <v>4111</v>
      </c>
      <c r="F1055" t="s">
        <v>3933</v>
      </c>
      <c r="G1055" t="s">
        <v>4531</v>
      </c>
      <c r="H1055" t="s">
        <v>4531</v>
      </c>
      <c r="I1055" t="s">
        <v>4532</v>
      </c>
      <c r="J1055" s="5" t="s">
        <v>283</v>
      </c>
      <c r="K1055" s="7">
        <v>1</v>
      </c>
      <c r="L1055" s="7" t="e">
        <v>#N/A</v>
      </c>
      <c r="M1055" s="3" t="e">
        <v>#N/A</v>
      </c>
      <c r="N1055" s="7" t="e">
        <v>#N/A</v>
      </c>
      <c r="O1055" s="7" t="e">
        <v>#N/A</v>
      </c>
      <c r="P1055" s="3" t="e">
        <v>#N/A</v>
      </c>
      <c r="Q1055" s="3" t="e">
        <v>#N/A</v>
      </c>
      <c r="R1055" s="7" t="e">
        <v>#N/A</v>
      </c>
      <c r="S1055" s="3" t="e">
        <v>#N/A</v>
      </c>
      <c r="T1055" s="3" t="e">
        <v>#N/A</v>
      </c>
      <c r="U1055" s="7" t="e">
        <v>#N/A</v>
      </c>
      <c r="V1055" s="7" t="e">
        <v>#N/A</v>
      </c>
      <c r="W1055" s="3" t="e">
        <v>#N/A</v>
      </c>
      <c r="X1055" s="3">
        <v>0</v>
      </c>
      <c r="Y1055" s="7" t="e">
        <v>#N/A</v>
      </c>
      <c r="Z1055" s="7">
        <f t="shared" si="129"/>
        <v>1</v>
      </c>
      <c r="AA1055" s="7">
        <f t="shared" si="130"/>
        <v>0</v>
      </c>
      <c r="AB1055" s="7" t="b">
        <f t="shared" si="131"/>
        <v>1</v>
      </c>
      <c r="AC1055" s="7" t="b">
        <f t="shared" si="132"/>
        <v>0</v>
      </c>
      <c r="AD1055" s="7" t="b">
        <f t="shared" si="133"/>
        <v>0</v>
      </c>
      <c r="AE1055" s="7" t="b">
        <f t="shared" si="134"/>
        <v>1</v>
      </c>
      <c r="AF1055" s="7" t="b">
        <f t="shared" si="135"/>
        <v>0</v>
      </c>
      <c r="AH1055" t="b">
        <f>AND(Table252102[[#This Row],[Developmental toxicity]:[Reproductive toxicity]])</f>
        <v>0</v>
      </c>
    </row>
    <row r="1056" spans="1:34" x14ac:dyDescent="0.25">
      <c r="A1056" s="3">
        <f t="shared" si="128"/>
        <v>1055</v>
      </c>
      <c r="B1056" s="4">
        <v>12862</v>
      </c>
      <c r="C1056" s="3" t="s">
        <v>4182</v>
      </c>
      <c r="D1056" s="3" t="s">
        <v>313</v>
      </c>
      <c r="E1056" s="29" t="s">
        <v>4112</v>
      </c>
      <c r="F1056" s="3" t="s">
        <v>3934</v>
      </c>
      <c r="G1056" s="3" t="s">
        <v>4533</v>
      </c>
      <c r="H1056" s="3" t="s">
        <v>4533</v>
      </c>
      <c r="I1056" s="3" t="s">
        <v>4534</v>
      </c>
      <c r="J1056" s="5" t="s">
        <v>283</v>
      </c>
      <c r="K1056" s="7" t="e">
        <v>#N/A</v>
      </c>
      <c r="L1056" s="7" t="e">
        <v>#N/A</v>
      </c>
      <c r="M1056" s="7" t="e">
        <v>#N/A</v>
      </c>
      <c r="N1056" s="7" t="e">
        <v>#N/A</v>
      </c>
      <c r="O1056" s="7" t="e">
        <v>#N/A</v>
      </c>
      <c r="P1056" s="7" t="e">
        <v>#N/A</v>
      </c>
      <c r="Q1056" s="7" t="e">
        <v>#N/A</v>
      </c>
      <c r="R1056" s="7" t="e">
        <v>#N/A</v>
      </c>
      <c r="S1056" s="7" t="e">
        <v>#N/A</v>
      </c>
      <c r="T1056" s="7" t="e">
        <v>#N/A</v>
      </c>
      <c r="U1056" s="7" t="e">
        <v>#N/A</v>
      </c>
      <c r="V1056" s="7" t="e">
        <v>#N/A</v>
      </c>
      <c r="W1056" s="3">
        <v>1</v>
      </c>
      <c r="X1056" s="3">
        <v>1</v>
      </c>
      <c r="Y1056" s="7" t="e">
        <v>#N/A</v>
      </c>
      <c r="Z1056" s="7">
        <f t="shared" si="129"/>
        <v>1</v>
      </c>
      <c r="AA1056" s="7">
        <f t="shared" si="130"/>
        <v>1</v>
      </c>
      <c r="AB1056" s="7" t="b">
        <f t="shared" si="131"/>
        <v>1</v>
      </c>
      <c r="AC1056" s="7" t="b">
        <f t="shared" si="132"/>
        <v>1</v>
      </c>
      <c r="AD1056" s="7" t="b">
        <f t="shared" si="133"/>
        <v>0</v>
      </c>
      <c r="AE1056" s="7" t="b">
        <f t="shared" si="134"/>
        <v>1</v>
      </c>
      <c r="AF1056" s="7" t="b">
        <f t="shared" si="135"/>
        <v>0</v>
      </c>
      <c r="AH1056" t="b">
        <f>AND(Table252102[[#This Row],[Developmental toxicity]:[Reproductive toxicity]])</f>
        <v>1</v>
      </c>
    </row>
    <row r="1057" spans="1:34" x14ac:dyDescent="0.25">
      <c r="A1057" s="3">
        <f t="shared" si="128"/>
        <v>1056</v>
      </c>
      <c r="B1057" s="4" t="s">
        <v>1440</v>
      </c>
      <c r="C1057" s="3" t="s">
        <v>2343</v>
      </c>
      <c r="D1057" s="3" t="s">
        <v>3263</v>
      </c>
      <c r="E1057" s="29" t="s">
        <v>7620</v>
      </c>
      <c r="F1057" s="3" t="s">
        <v>8462</v>
      </c>
      <c r="G1057" s="3" t="s">
        <v>9764</v>
      </c>
      <c r="H1057" s="3" t="s">
        <v>9765</v>
      </c>
      <c r="I1057" s="3" t="s">
        <v>9766</v>
      </c>
      <c r="J1057" s="5"/>
      <c r="K1057" s="7" t="e">
        <v>#N/A</v>
      </c>
      <c r="L1057" s="7" t="e">
        <v>#N/A</v>
      </c>
      <c r="M1057" s="7" t="e">
        <v>#N/A</v>
      </c>
      <c r="N1057" s="7" t="e">
        <v>#N/A</v>
      </c>
      <c r="O1057" s="7" t="e">
        <v>#N/A</v>
      </c>
      <c r="P1057" s="7" t="e">
        <v>#N/A</v>
      </c>
      <c r="Q1057" s="7" t="e">
        <v>#N/A</v>
      </c>
      <c r="R1057" s="7" t="e">
        <v>#N/A</v>
      </c>
      <c r="S1057" s="7" t="e">
        <v>#N/A</v>
      </c>
      <c r="T1057" s="7">
        <v>1</v>
      </c>
      <c r="U1057" s="7" t="e">
        <v>#N/A</v>
      </c>
      <c r="V1057" s="7" t="e">
        <v>#N/A</v>
      </c>
      <c r="W1057" s="7" t="e">
        <v>#N/A</v>
      </c>
      <c r="X1057" s="7" t="e">
        <v>#N/A</v>
      </c>
      <c r="Y1057" s="7" t="e">
        <v>#N/A</v>
      </c>
      <c r="Z1057" s="7">
        <f t="shared" si="129"/>
        <v>1</v>
      </c>
      <c r="AA1057" s="7">
        <f t="shared" si="130"/>
        <v>1</v>
      </c>
      <c r="AB1057" s="7" t="b">
        <f t="shared" si="131"/>
        <v>1</v>
      </c>
      <c r="AC1057" s="7" t="b">
        <f t="shared" si="132"/>
        <v>0</v>
      </c>
      <c r="AD1057" s="7" t="b">
        <f t="shared" si="133"/>
        <v>1</v>
      </c>
      <c r="AE1057" s="7" t="b">
        <f t="shared" si="134"/>
        <v>0</v>
      </c>
      <c r="AF1057" s="7" t="b">
        <f t="shared" si="135"/>
        <v>0</v>
      </c>
      <c r="AH1057" t="b">
        <f>AND(Table252102[[#This Row],[Developmental toxicity]:[Reproductive toxicity]])</f>
        <v>0</v>
      </c>
    </row>
    <row r="1058" spans="1:34" x14ac:dyDescent="0.25">
      <c r="A1058" s="3">
        <f t="shared" si="128"/>
        <v>1057</v>
      </c>
      <c r="B1058" s="4">
        <v>714</v>
      </c>
      <c r="C1058" s="3" t="s">
        <v>1425</v>
      </c>
      <c r="D1058" s="3" t="s">
        <v>5467</v>
      </c>
      <c r="E1058" s="29" t="s">
        <v>5055</v>
      </c>
      <c r="F1058" s="3" t="s">
        <v>5959</v>
      </c>
      <c r="G1058" s="3" t="s">
        <v>1426</v>
      </c>
      <c r="H1058" s="3" t="s">
        <v>6354</v>
      </c>
      <c r="I1058" s="3" t="s">
        <v>7005</v>
      </c>
      <c r="J1058" s="5" t="s">
        <v>1430</v>
      </c>
      <c r="K1058" s="7" t="e">
        <v>#N/A</v>
      </c>
      <c r="L1058" s="7">
        <v>1</v>
      </c>
      <c r="M1058" s="7" t="e">
        <v>#N/A</v>
      </c>
      <c r="N1058" s="7" t="e">
        <v>#N/A</v>
      </c>
      <c r="O1058" s="7" t="e">
        <v>#N/A</v>
      </c>
      <c r="P1058" s="7" t="e">
        <v>#N/A</v>
      </c>
      <c r="Q1058" s="7" t="e">
        <v>#N/A</v>
      </c>
      <c r="R1058" s="7" t="e">
        <v>#N/A</v>
      </c>
      <c r="S1058" s="7" t="e">
        <v>#N/A</v>
      </c>
      <c r="T1058" s="7" t="e">
        <v>#N/A</v>
      </c>
      <c r="U1058" s="7" t="e">
        <v>#N/A</v>
      </c>
      <c r="V1058" s="7" t="e">
        <v>#N/A</v>
      </c>
      <c r="W1058" s="7" t="e">
        <v>#N/A</v>
      </c>
      <c r="X1058" s="7" t="e">
        <v>#N/A</v>
      </c>
      <c r="Y1058" s="7">
        <v>1</v>
      </c>
      <c r="Z1058" s="7">
        <f t="shared" si="129"/>
        <v>1</v>
      </c>
      <c r="AA1058" s="7">
        <f t="shared" si="130"/>
        <v>1</v>
      </c>
      <c r="AB1058" s="7" t="b">
        <f t="shared" si="131"/>
        <v>1</v>
      </c>
      <c r="AC1058" s="7" t="b">
        <f t="shared" si="132"/>
        <v>0</v>
      </c>
      <c r="AD1058" s="7" t="b">
        <f t="shared" si="133"/>
        <v>0</v>
      </c>
      <c r="AE1058" s="7" t="b">
        <f t="shared" si="134"/>
        <v>0</v>
      </c>
      <c r="AF1058" s="7" t="b">
        <f t="shared" si="135"/>
        <v>0</v>
      </c>
      <c r="AH1058" t="b">
        <f>AND(Table252102[[#This Row],[Developmental toxicity]:[Reproductive toxicity]])</f>
        <v>0</v>
      </c>
    </row>
    <row r="1059" spans="1:34" x14ac:dyDescent="0.25">
      <c r="A1059" s="3">
        <f t="shared" si="128"/>
        <v>1058</v>
      </c>
      <c r="B1059" s="4">
        <v>708</v>
      </c>
      <c r="C1059" s="3" t="s">
        <v>1417</v>
      </c>
      <c r="D1059" s="3" t="s">
        <v>5463</v>
      </c>
      <c r="E1059" s="29" t="s">
        <v>5051</v>
      </c>
      <c r="F1059" s="3" t="s">
        <v>5955</v>
      </c>
      <c r="G1059" s="3" t="s">
        <v>1418</v>
      </c>
      <c r="H1059" s="3" t="s">
        <v>6351</v>
      </c>
      <c r="I1059" s="3" t="s">
        <v>7000</v>
      </c>
      <c r="J1059" s="5" t="s">
        <v>1431</v>
      </c>
      <c r="K1059" s="7" t="e">
        <v>#N/A</v>
      </c>
      <c r="L1059" s="7">
        <v>1</v>
      </c>
      <c r="M1059" s="7" t="e">
        <v>#N/A</v>
      </c>
      <c r="N1059" s="7" t="e">
        <v>#N/A</v>
      </c>
      <c r="O1059" s="7" t="e">
        <v>#N/A</v>
      </c>
      <c r="P1059" s="7" t="e">
        <v>#N/A</v>
      </c>
      <c r="Q1059" s="7" t="e">
        <v>#N/A</v>
      </c>
      <c r="R1059" s="7" t="e">
        <v>#N/A</v>
      </c>
      <c r="S1059" s="7" t="e">
        <v>#N/A</v>
      </c>
      <c r="T1059" s="7" t="e">
        <v>#N/A</v>
      </c>
      <c r="U1059" s="7" t="e">
        <v>#N/A</v>
      </c>
      <c r="V1059" s="7" t="e">
        <v>#N/A</v>
      </c>
      <c r="W1059" s="7" t="e">
        <v>#N/A</v>
      </c>
      <c r="X1059" s="7" t="e">
        <v>#N/A</v>
      </c>
      <c r="Y1059" s="7">
        <v>1</v>
      </c>
      <c r="Z1059" s="7">
        <f t="shared" si="129"/>
        <v>1</v>
      </c>
      <c r="AA1059" s="7">
        <f t="shared" si="130"/>
        <v>1</v>
      </c>
      <c r="AB1059" s="7" t="b">
        <f t="shared" si="131"/>
        <v>1</v>
      </c>
      <c r="AC1059" s="7" t="b">
        <f t="shared" si="132"/>
        <v>0</v>
      </c>
      <c r="AD1059" s="7" t="b">
        <f t="shared" si="133"/>
        <v>0</v>
      </c>
      <c r="AE1059" s="7" t="b">
        <f t="shared" si="134"/>
        <v>0</v>
      </c>
      <c r="AF1059" s="7" t="b">
        <f t="shared" si="135"/>
        <v>0</v>
      </c>
      <c r="AH1059" t="b">
        <f>AND(Table252102[[#This Row],[Developmental toxicity]:[Reproductive toxicity]])</f>
        <v>0</v>
      </c>
    </row>
    <row r="1060" spans="1:34" x14ac:dyDescent="0.25">
      <c r="A1060" s="3">
        <f t="shared" si="128"/>
        <v>1059</v>
      </c>
      <c r="B1060" s="4">
        <v>193</v>
      </c>
      <c r="C1060" s="3" t="s">
        <v>623</v>
      </c>
      <c r="D1060" s="3" t="s">
        <v>5172</v>
      </c>
      <c r="E1060" s="29" t="s">
        <v>4685</v>
      </c>
      <c r="F1060" s="3" t="s">
        <v>5606</v>
      </c>
      <c r="G1060" s="3" t="s">
        <v>624</v>
      </c>
      <c r="H1060" s="3" t="s">
        <v>6518</v>
      </c>
      <c r="I1060" s="3" t="s">
        <v>6519</v>
      </c>
      <c r="J1060" s="5" t="s">
        <v>1431</v>
      </c>
      <c r="K1060" s="7" t="e">
        <v>#N/A</v>
      </c>
      <c r="L1060" s="7">
        <v>1</v>
      </c>
      <c r="M1060" s="7" t="e">
        <v>#N/A</v>
      </c>
      <c r="N1060" s="7" t="e">
        <v>#N/A</v>
      </c>
      <c r="O1060" s="7" t="e">
        <v>#N/A</v>
      </c>
      <c r="P1060" s="7" t="e">
        <v>#N/A</v>
      </c>
      <c r="Q1060" s="7" t="e">
        <v>#N/A</v>
      </c>
      <c r="R1060" s="7" t="e">
        <v>#N/A</v>
      </c>
      <c r="S1060" s="7" t="e">
        <v>#N/A</v>
      </c>
      <c r="T1060" s="7" t="e">
        <v>#N/A</v>
      </c>
      <c r="U1060" s="7" t="e">
        <v>#N/A</v>
      </c>
      <c r="V1060" s="7" t="e">
        <v>#N/A</v>
      </c>
      <c r="W1060" s="7" t="e">
        <v>#N/A</v>
      </c>
      <c r="X1060" s="7" t="e">
        <v>#N/A</v>
      </c>
      <c r="Y1060" s="7">
        <v>1</v>
      </c>
      <c r="Z1060" s="7">
        <f t="shared" si="129"/>
        <v>1</v>
      </c>
      <c r="AA1060" s="7">
        <f t="shared" si="130"/>
        <v>1</v>
      </c>
      <c r="AB1060" s="7" t="b">
        <f t="shared" si="131"/>
        <v>1</v>
      </c>
      <c r="AC1060" s="7" t="b">
        <f t="shared" si="132"/>
        <v>0</v>
      </c>
      <c r="AD1060" s="7" t="b">
        <f t="shared" si="133"/>
        <v>0</v>
      </c>
      <c r="AE1060" s="7" t="b">
        <f t="shared" si="134"/>
        <v>0</v>
      </c>
      <c r="AF1060" s="7" t="b">
        <f t="shared" si="135"/>
        <v>0</v>
      </c>
      <c r="AH1060" t="b">
        <f>AND(Table252102[[#This Row],[Developmental toxicity]:[Reproductive toxicity]])</f>
        <v>0</v>
      </c>
    </row>
    <row r="1061" spans="1:34" x14ac:dyDescent="0.25">
      <c r="A1061" s="3">
        <f t="shared" si="128"/>
        <v>1060</v>
      </c>
      <c r="B1061" s="4">
        <v>195</v>
      </c>
      <c r="C1061" s="3" t="s">
        <v>627</v>
      </c>
      <c r="D1061" s="3" t="s">
        <v>5174</v>
      </c>
      <c r="E1061" s="29" t="s">
        <v>4687</v>
      </c>
      <c r="F1061" s="3" t="s">
        <v>5608</v>
      </c>
      <c r="G1061" s="3" t="s">
        <v>628</v>
      </c>
      <c r="H1061" s="3" t="s">
        <v>6091</v>
      </c>
      <c r="I1061" s="3" t="s">
        <v>6521</v>
      </c>
      <c r="J1061" s="5" t="s">
        <v>1431</v>
      </c>
      <c r="K1061" s="7" t="e">
        <v>#N/A</v>
      </c>
      <c r="L1061" s="7">
        <v>1</v>
      </c>
      <c r="M1061" s="7" t="e">
        <v>#N/A</v>
      </c>
      <c r="N1061" s="7" t="e">
        <v>#N/A</v>
      </c>
      <c r="O1061" s="7" t="e">
        <v>#N/A</v>
      </c>
      <c r="P1061" s="7" t="e">
        <v>#N/A</v>
      </c>
      <c r="Q1061" s="7" t="e">
        <v>#N/A</v>
      </c>
      <c r="R1061" s="7" t="e">
        <v>#N/A</v>
      </c>
      <c r="S1061" s="7" t="e">
        <v>#N/A</v>
      </c>
      <c r="T1061" s="7" t="e">
        <v>#N/A</v>
      </c>
      <c r="U1061" s="7" t="e">
        <v>#N/A</v>
      </c>
      <c r="V1061" s="7" t="e">
        <v>#N/A</v>
      </c>
      <c r="W1061" s="7" t="e">
        <v>#N/A</v>
      </c>
      <c r="X1061" s="7">
        <v>0</v>
      </c>
      <c r="Y1061" s="7">
        <v>1</v>
      </c>
      <c r="Z1061" s="7">
        <f t="shared" si="129"/>
        <v>1</v>
      </c>
      <c r="AA1061" s="7">
        <f t="shared" si="130"/>
        <v>1</v>
      </c>
      <c r="AB1061" s="7" t="b">
        <f t="shared" si="131"/>
        <v>1</v>
      </c>
      <c r="AC1061" s="7" t="b">
        <f t="shared" si="132"/>
        <v>0</v>
      </c>
      <c r="AD1061" s="7" t="b">
        <f t="shared" si="133"/>
        <v>0</v>
      </c>
      <c r="AE1061" s="7" t="b">
        <f t="shared" si="134"/>
        <v>0</v>
      </c>
      <c r="AF1061" s="7" t="b">
        <f t="shared" si="135"/>
        <v>0</v>
      </c>
      <c r="AH1061" t="b">
        <f>AND(Table252102[[#This Row],[Developmental toxicity]:[Reproductive toxicity]])</f>
        <v>0</v>
      </c>
    </row>
    <row r="1062" spans="1:34" x14ac:dyDescent="0.25">
      <c r="A1062" s="3">
        <f t="shared" si="128"/>
        <v>1061</v>
      </c>
      <c r="B1062" s="4"/>
      <c r="C1062" s="3" t="s">
        <v>11678</v>
      </c>
      <c r="D1062" s="3" t="s">
        <v>11677</v>
      </c>
      <c r="E1062" s="29" t="s">
        <v>15102</v>
      </c>
      <c r="F1062" s="3" t="s">
        <v>15103</v>
      </c>
      <c r="G1062" s="3" t="s">
        <v>15104</v>
      </c>
      <c r="H1062" s="3" t="s">
        <v>6089</v>
      </c>
      <c r="I1062" s="3" t="s">
        <v>15105</v>
      </c>
      <c r="J1062" s="5"/>
      <c r="K1062" s="7" t="e">
        <v>#N/A</v>
      </c>
      <c r="L1062" s="7">
        <v>1</v>
      </c>
      <c r="M1062" s="7" t="e">
        <v>#N/A</v>
      </c>
      <c r="N1062" s="7" t="e">
        <v>#N/A</v>
      </c>
      <c r="O1062" s="7" t="e">
        <v>#N/A</v>
      </c>
      <c r="P1062" s="7" t="e">
        <v>#N/A</v>
      </c>
      <c r="Q1062" s="7" t="e">
        <v>#N/A</v>
      </c>
      <c r="R1062" s="7" t="e">
        <v>#N/A</v>
      </c>
      <c r="S1062" s="7" t="e">
        <v>#N/A</v>
      </c>
      <c r="T1062" s="7" t="e">
        <v>#N/A</v>
      </c>
      <c r="U1062" s="7" t="e">
        <v>#N/A</v>
      </c>
      <c r="V1062" s="7" t="e">
        <v>#N/A</v>
      </c>
      <c r="W1062" s="3">
        <v>1</v>
      </c>
      <c r="X1062" s="3" t="e">
        <v>#N/A</v>
      </c>
      <c r="Y1062" s="7">
        <v>1</v>
      </c>
      <c r="Z1062" s="7">
        <f t="shared" si="129"/>
        <v>1</v>
      </c>
      <c r="AA1062" s="7">
        <f t="shared" si="130"/>
        <v>1</v>
      </c>
      <c r="AB1062" s="7" t="b">
        <f t="shared" si="131"/>
        <v>1</v>
      </c>
      <c r="AC1062" s="7" t="b">
        <f t="shared" si="132"/>
        <v>1</v>
      </c>
      <c r="AD1062" s="7" t="b">
        <f t="shared" si="133"/>
        <v>0</v>
      </c>
      <c r="AE1062" s="7" t="b">
        <f t="shared" si="134"/>
        <v>1</v>
      </c>
      <c r="AF1062" s="7" t="b">
        <f t="shared" si="135"/>
        <v>0</v>
      </c>
      <c r="AH1062" t="b">
        <f>AND(Table252102[[#This Row],[Developmental toxicity]:[Reproductive toxicity]])</f>
        <v>1</v>
      </c>
    </row>
    <row r="1063" spans="1:34" x14ac:dyDescent="0.25">
      <c r="A1063" s="3">
        <f t="shared" si="128"/>
        <v>1062</v>
      </c>
      <c r="B1063" s="4"/>
      <c r="C1063" s="3" t="s">
        <v>11503</v>
      </c>
      <c r="D1063" s="3" t="s">
        <v>11502</v>
      </c>
      <c r="E1063" s="29" t="s">
        <v>14783</v>
      </c>
      <c r="F1063" s="3" t="s">
        <v>14784</v>
      </c>
      <c r="G1063" s="3" t="s">
        <v>14785</v>
      </c>
      <c r="H1063" s="3" t="s">
        <v>14785</v>
      </c>
      <c r="I1063" s="3" t="s">
        <v>14786</v>
      </c>
      <c r="J1063" s="5"/>
      <c r="K1063" s="7" t="e">
        <v>#N/A</v>
      </c>
      <c r="L1063" s="7" t="e">
        <v>#N/A</v>
      </c>
      <c r="M1063" s="7" t="e">
        <v>#N/A</v>
      </c>
      <c r="N1063" s="7" t="e">
        <v>#N/A</v>
      </c>
      <c r="O1063" s="7" t="e">
        <v>#N/A</v>
      </c>
      <c r="P1063" s="7" t="e">
        <v>#N/A</v>
      </c>
      <c r="Q1063" s="7" t="e">
        <v>#N/A</v>
      </c>
      <c r="R1063" s="7" t="e">
        <v>#N/A</v>
      </c>
      <c r="S1063" s="7" t="e">
        <v>#N/A</v>
      </c>
      <c r="T1063" s="7" t="e">
        <v>#N/A</v>
      </c>
      <c r="U1063" s="7" t="e">
        <v>#N/A</v>
      </c>
      <c r="V1063" s="7" t="e">
        <v>#N/A</v>
      </c>
      <c r="W1063" s="3">
        <v>1</v>
      </c>
      <c r="X1063" s="3" t="e">
        <v>#N/A</v>
      </c>
      <c r="Y1063" s="7" t="e">
        <v>#N/A</v>
      </c>
      <c r="Z1063" s="7">
        <f t="shared" si="129"/>
        <v>1</v>
      </c>
      <c r="AA1063" s="7">
        <f t="shared" si="130"/>
        <v>1</v>
      </c>
      <c r="AB1063" s="7" t="b">
        <f t="shared" si="131"/>
        <v>0</v>
      </c>
      <c r="AC1063" s="7" t="b">
        <f t="shared" si="132"/>
        <v>1</v>
      </c>
      <c r="AD1063" s="7" t="b">
        <f t="shared" si="133"/>
        <v>0</v>
      </c>
      <c r="AE1063" s="7" t="b">
        <f t="shared" si="134"/>
        <v>1</v>
      </c>
      <c r="AF1063" s="7" t="b">
        <f t="shared" si="135"/>
        <v>0</v>
      </c>
      <c r="AH1063" t="b">
        <f>AND(Table252102[[#This Row],[Developmental toxicity]:[Reproductive toxicity]])</f>
        <v>0</v>
      </c>
    </row>
    <row r="1064" spans="1:34" x14ac:dyDescent="0.25">
      <c r="A1064" s="3">
        <f t="shared" si="128"/>
        <v>1063</v>
      </c>
      <c r="B1064" s="4"/>
      <c r="C1064" s="3" t="s">
        <v>12766</v>
      </c>
      <c r="D1064" s="3" t="s">
        <v>12765</v>
      </c>
      <c r="E1064" s="29" t="s">
        <v>16842</v>
      </c>
      <c r="F1064" s="3" t="s">
        <v>16843</v>
      </c>
      <c r="G1064" s="3" t="s">
        <v>12767</v>
      </c>
      <c r="H1064" s="3" t="s">
        <v>12767</v>
      </c>
      <c r="I1064" s="3" t="s">
        <v>16844</v>
      </c>
      <c r="J1064" s="5"/>
      <c r="K1064" s="7" t="e">
        <v>#N/A</v>
      </c>
      <c r="L1064" s="7" t="e">
        <v>#N/A</v>
      </c>
      <c r="M1064" s="7" t="e">
        <v>#N/A</v>
      </c>
      <c r="N1064" s="7" t="e">
        <v>#N/A</v>
      </c>
      <c r="O1064" s="7" t="e">
        <v>#N/A</v>
      </c>
      <c r="P1064" s="7" t="e">
        <v>#N/A</v>
      </c>
      <c r="Q1064" s="7" t="e">
        <v>#N/A</v>
      </c>
      <c r="R1064" s="7" t="e">
        <v>#N/A</v>
      </c>
      <c r="S1064" s="7" t="e">
        <v>#N/A</v>
      </c>
      <c r="T1064" s="7" t="e">
        <v>#N/A</v>
      </c>
      <c r="U1064" s="7" t="e">
        <v>#N/A</v>
      </c>
      <c r="V1064" s="7" t="e">
        <v>#N/A</v>
      </c>
      <c r="W1064" s="3">
        <v>0</v>
      </c>
      <c r="X1064" s="3" t="e">
        <v>#N/A</v>
      </c>
      <c r="Y1064" s="7" t="e">
        <v>#N/A</v>
      </c>
      <c r="Z1064" s="7">
        <f t="shared" si="129"/>
        <v>0</v>
      </c>
      <c r="AA1064" s="7">
        <f t="shared" si="130"/>
        <v>0</v>
      </c>
      <c r="AB1064" s="7" t="b">
        <f t="shared" si="131"/>
        <v>0</v>
      </c>
      <c r="AC1064" s="7" t="b">
        <f t="shared" si="132"/>
        <v>1</v>
      </c>
      <c r="AD1064" s="7" t="b">
        <f t="shared" si="133"/>
        <v>0</v>
      </c>
      <c r="AE1064" s="7" t="b">
        <f t="shared" si="134"/>
        <v>1</v>
      </c>
      <c r="AF1064" s="7" t="b">
        <f t="shared" si="135"/>
        <v>0</v>
      </c>
      <c r="AH1064" t="b">
        <f>AND(Table252102[[#This Row],[Developmental toxicity]:[Reproductive toxicity]])</f>
        <v>0</v>
      </c>
    </row>
    <row r="1065" spans="1:34" x14ac:dyDescent="0.25">
      <c r="A1065" s="3">
        <f t="shared" si="128"/>
        <v>1064</v>
      </c>
      <c r="B1065" s="4">
        <v>190</v>
      </c>
      <c r="C1065" s="3" t="s">
        <v>619</v>
      </c>
      <c r="D1065" s="3" t="s">
        <v>5170</v>
      </c>
      <c r="E1065" s="29" t="s">
        <v>4683</v>
      </c>
      <c r="F1065" s="3" t="s">
        <v>5604</v>
      </c>
      <c r="G1065" s="3" t="s">
        <v>620</v>
      </c>
      <c r="H1065" s="3" t="s">
        <v>6087</v>
      </c>
      <c r="I1065" s="3" t="s">
        <v>6516</v>
      </c>
      <c r="J1065" s="5" t="s">
        <v>1431</v>
      </c>
      <c r="K1065" s="7" t="e">
        <v>#N/A</v>
      </c>
      <c r="L1065" s="7">
        <v>1</v>
      </c>
      <c r="M1065" s="7" t="e">
        <v>#N/A</v>
      </c>
      <c r="N1065" s="7" t="e">
        <v>#N/A</v>
      </c>
      <c r="O1065" s="7" t="e">
        <v>#N/A</v>
      </c>
      <c r="P1065" s="7" t="e">
        <v>#N/A</v>
      </c>
      <c r="Q1065" s="7" t="e">
        <v>#N/A</v>
      </c>
      <c r="R1065" s="7" t="e">
        <v>#N/A</v>
      </c>
      <c r="S1065" s="7" t="e">
        <v>#N/A</v>
      </c>
      <c r="T1065" s="7" t="e">
        <v>#N/A</v>
      </c>
      <c r="U1065" s="7" t="e">
        <v>#N/A</v>
      </c>
      <c r="V1065" s="7" t="e">
        <v>#N/A</v>
      </c>
      <c r="W1065" s="7" t="e">
        <v>#N/A</v>
      </c>
      <c r="X1065" s="7" t="e">
        <v>#N/A</v>
      </c>
      <c r="Y1065" s="7">
        <v>1</v>
      </c>
      <c r="Z1065" s="7">
        <f t="shared" si="129"/>
        <v>1</v>
      </c>
      <c r="AA1065" s="7">
        <f t="shared" si="130"/>
        <v>1</v>
      </c>
      <c r="AB1065" s="7" t="b">
        <f t="shared" si="131"/>
        <v>1</v>
      </c>
      <c r="AC1065" s="7" t="b">
        <f t="shared" si="132"/>
        <v>0</v>
      </c>
      <c r="AD1065" s="7" t="b">
        <f t="shared" si="133"/>
        <v>0</v>
      </c>
      <c r="AE1065" s="7" t="b">
        <f t="shared" si="134"/>
        <v>0</v>
      </c>
      <c r="AF1065" s="7" t="b">
        <f t="shared" si="135"/>
        <v>0</v>
      </c>
      <c r="AH1065" t="b">
        <f>AND(Table252102[[#This Row],[Developmental toxicity]:[Reproductive toxicity]])</f>
        <v>0</v>
      </c>
    </row>
    <row r="1066" spans="1:34" x14ac:dyDescent="0.25">
      <c r="A1066" s="3">
        <f t="shared" si="128"/>
        <v>1065</v>
      </c>
      <c r="B1066" s="4">
        <v>12840</v>
      </c>
      <c r="C1066" t="s">
        <v>4176</v>
      </c>
      <c r="D1066" s="3" t="s">
        <v>303</v>
      </c>
      <c r="E1066" s="12" t="s">
        <v>4102</v>
      </c>
      <c r="F1066" t="s">
        <v>3924</v>
      </c>
      <c r="G1066" t="s">
        <v>4513</v>
      </c>
      <c r="H1066" t="s">
        <v>4513</v>
      </c>
      <c r="I1066" t="s">
        <v>4514</v>
      </c>
      <c r="J1066" s="5" t="s">
        <v>283</v>
      </c>
      <c r="K1066" s="7">
        <v>1</v>
      </c>
      <c r="L1066" s="7" t="e">
        <v>#N/A</v>
      </c>
      <c r="M1066" s="3" t="e">
        <v>#N/A</v>
      </c>
      <c r="N1066" s="7" t="e">
        <v>#N/A</v>
      </c>
      <c r="O1066" s="7" t="e">
        <v>#N/A</v>
      </c>
      <c r="P1066" s="3" t="e">
        <v>#N/A</v>
      </c>
      <c r="Q1066" s="3" t="e">
        <v>#N/A</v>
      </c>
      <c r="R1066" s="7" t="e">
        <v>#N/A</v>
      </c>
      <c r="S1066" s="3" t="e">
        <v>#N/A</v>
      </c>
      <c r="T1066" s="3" t="e">
        <v>#N/A</v>
      </c>
      <c r="U1066" s="7" t="e">
        <v>#N/A</v>
      </c>
      <c r="V1066" s="7" t="e">
        <v>#N/A</v>
      </c>
      <c r="W1066" s="3" t="e">
        <v>#N/A</v>
      </c>
      <c r="X1066" s="3" t="e">
        <v>#N/A</v>
      </c>
      <c r="Y1066" s="7" t="e">
        <v>#N/A</v>
      </c>
      <c r="Z1066" s="7">
        <f t="shared" si="129"/>
        <v>1</v>
      </c>
      <c r="AA1066" s="7">
        <f t="shared" si="130"/>
        <v>1</v>
      </c>
      <c r="AB1066" s="7" t="b">
        <f t="shared" si="131"/>
        <v>1</v>
      </c>
      <c r="AC1066" s="7" t="b">
        <f t="shared" si="132"/>
        <v>0</v>
      </c>
      <c r="AD1066" s="7" t="b">
        <f t="shared" si="133"/>
        <v>0</v>
      </c>
      <c r="AE1066" s="7" t="b">
        <f t="shared" si="134"/>
        <v>1</v>
      </c>
      <c r="AF1066" s="7" t="b">
        <f t="shared" si="135"/>
        <v>0</v>
      </c>
      <c r="AH1066" t="b">
        <f>AND(Table252102[[#This Row],[Developmental toxicity]:[Reproductive toxicity]])</f>
        <v>0</v>
      </c>
    </row>
    <row r="1067" spans="1:34" x14ac:dyDescent="0.25">
      <c r="A1067" s="3">
        <f t="shared" si="128"/>
        <v>1066</v>
      </c>
      <c r="B1067" s="4"/>
      <c r="C1067" s="3" t="s">
        <v>20591</v>
      </c>
      <c r="D1067" s="3" t="s">
        <v>19264</v>
      </c>
      <c r="E1067" s="29" t="s">
        <v>20346</v>
      </c>
      <c r="F1067" s="3" t="s">
        <v>19887</v>
      </c>
      <c r="G1067" s="3" t="s">
        <v>19888</v>
      </c>
      <c r="H1067" s="3" t="s">
        <v>19888</v>
      </c>
      <c r="I1067" s="3" t="s">
        <v>19889</v>
      </c>
      <c r="J1067" s="5" t="s">
        <v>20</v>
      </c>
      <c r="K1067" s="7" t="e">
        <v>#N/A</v>
      </c>
      <c r="L1067" s="7" t="e">
        <v>#N/A</v>
      </c>
      <c r="M1067" s="7" t="e">
        <v>#N/A</v>
      </c>
      <c r="N1067" s="7" t="e">
        <v>#N/A</v>
      </c>
      <c r="O1067" s="7" t="e">
        <v>#N/A</v>
      </c>
      <c r="P1067" s="7" t="e">
        <v>#N/A</v>
      </c>
      <c r="Q1067" s="7" t="e">
        <v>#N/A</v>
      </c>
      <c r="R1067" s="7" t="e">
        <v>#N/A</v>
      </c>
      <c r="S1067" s="7" t="e">
        <v>#N/A</v>
      </c>
      <c r="T1067" s="7" t="e">
        <v>#N/A</v>
      </c>
      <c r="U1067" s="7" t="e">
        <v>#N/A</v>
      </c>
      <c r="V1067" s="7" t="e">
        <v>#N/A</v>
      </c>
      <c r="W1067" s="7" t="e">
        <v>#N/A</v>
      </c>
      <c r="X1067" s="7">
        <v>1</v>
      </c>
      <c r="Y1067" s="7" t="e">
        <v>#N/A</v>
      </c>
      <c r="Z1067" s="7">
        <f t="shared" si="129"/>
        <v>1</v>
      </c>
      <c r="AA1067" s="7">
        <f t="shared" si="130"/>
        <v>1</v>
      </c>
      <c r="AB1067" s="7" t="b">
        <f t="shared" si="131"/>
        <v>1</v>
      </c>
      <c r="AC1067" s="7" t="b">
        <f t="shared" si="132"/>
        <v>0</v>
      </c>
      <c r="AD1067" s="7" t="b">
        <f t="shared" si="133"/>
        <v>0</v>
      </c>
      <c r="AE1067" s="7" t="b">
        <f t="shared" si="134"/>
        <v>0</v>
      </c>
      <c r="AF1067" s="7" t="b">
        <f t="shared" si="135"/>
        <v>0</v>
      </c>
      <c r="AH1067" t="b">
        <f>AND(Table252102[[#This Row],[Developmental toxicity]:[Reproductive toxicity]])</f>
        <v>0</v>
      </c>
    </row>
    <row r="1068" spans="1:34" x14ac:dyDescent="0.25">
      <c r="A1068" s="3">
        <f t="shared" si="128"/>
        <v>1067</v>
      </c>
      <c r="B1068" s="4">
        <v>359</v>
      </c>
      <c r="C1068" s="3" t="s">
        <v>866</v>
      </c>
      <c r="D1068" s="3" t="s">
        <v>3467</v>
      </c>
      <c r="E1068" s="29" t="s">
        <v>4796</v>
      </c>
      <c r="F1068" s="3" t="s">
        <v>5712</v>
      </c>
      <c r="G1068" s="3" t="s">
        <v>867</v>
      </c>
      <c r="H1068" s="3" t="s">
        <v>6660</v>
      </c>
      <c r="I1068" s="3" t="s">
        <v>6661</v>
      </c>
      <c r="J1068" s="5" t="s">
        <v>1431</v>
      </c>
      <c r="K1068" s="7" t="e">
        <v>#N/A</v>
      </c>
      <c r="L1068" s="7">
        <v>1</v>
      </c>
      <c r="M1068" s="7" t="e">
        <v>#N/A</v>
      </c>
      <c r="N1068" s="7" t="e">
        <v>#N/A</v>
      </c>
      <c r="O1068" s="7" t="e">
        <v>#N/A</v>
      </c>
      <c r="P1068" s="7" t="e">
        <v>#N/A</v>
      </c>
      <c r="Q1068" s="7" t="e">
        <v>#N/A</v>
      </c>
      <c r="R1068" s="7" t="e">
        <v>#N/A</v>
      </c>
      <c r="S1068" s="7" t="e">
        <v>#N/A</v>
      </c>
      <c r="T1068" s="7">
        <v>0</v>
      </c>
      <c r="U1068" s="7" t="e">
        <v>#N/A</v>
      </c>
      <c r="V1068" s="7" t="e">
        <v>#N/A</v>
      </c>
      <c r="W1068" s="7" t="e">
        <v>#N/A</v>
      </c>
      <c r="X1068" s="7">
        <v>1</v>
      </c>
      <c r="Y1068" s="7">
        <v>1</v>
      </c>
      <c r="Z1068" s="7">
        <f t="shared" si="129"/>
        <v>1</v>
      </c>
      <c r="AA1068" s="7">
        <f t="shared" si="130"/>
        <v>1</v>
      </c>
      <c r="AB1068" s="7" t="b">
        <f t="shared" si="131"/>
        <v>1</v>
      </c>
      <c r="AC1068" s="7" t="b">
        <f t="shared" si="132"/>
        <v>0</v>
      </c>
      <c r="AD1068" s="7" t="b">
        <f t="shared" si="133"/>
        <v>1</v>
      </c>
      <c r="AE1068" s="7" t="b">
        <f t="shared" si="134"/>
        <v>0</v>
      </c>
      <c r="AF1068" s="7" t="b">
        <f t="shared" si="135"/>
        <v>0</v>
      </c>
      <c r="AH1068" t="b">
        <f>AND(Table252102[[#This Row],[Developmental toxicity]:[Reproductive toxicity]])</f>
        <v>0</v>
      </c>
    </row>
    <row r="1069" spans="1:34" x14ac:dyDescent="0.25">
      <c r="A1069" s="3">
        <f t="shared" si="128"/>
        <v>1068</v>
      </c>
      <c r="B1069" s="4" t="s">
        <v>1440</v>
      </c>
      <c r="C1069" s="3" t="s">
        <v>2526</v>
      </c>
      <c r="D1069" s="3" t="s">
        <v>3475</v>
      </c>
      <c r="E1069" s="29" t="s">
        <v>7800</v>
      </c>
      <c r="F1069" s="3" t="s">
        <v>8639</v>
      </c>
      <c r="G1069" s="3" t="s">
        <v>10157</v>
      </c>
      <c r="H1069" s="3" t="s">
        <v>10157</v>
      </c>
      <c r="I1069" s="3" t="s">
        <v>10158</v>
      </c>
      <c r="J1069" s="5"/>
      <c r="K1069" s="7" t="e">
        <v>#N/A</v>
      </c>
      <c r="L1069" s="7" t="e">
        <v>#N/A</v>
      </c>
      <c r="M1069" s="7" t="e">
        <v>#N/A</v>
      </c>
      <c r="N1069" s="7" t="e">
        <v>#N/A</v>
      </c>
      <c r="O1069" s="7" t="e">
        <v>#N/A</v>
      </c>
      <c r="P1069" s="7" t="e">
        <v>#N/A</v>
      </c>
      <c r="Q1069" s="7" t="e">
        <v>#N/A</v>
      </c>
      <c r="R1069" s="7" t="e">
        <v>#N/A</v>
      </c>
      <c r="S1069" s="7" t="e">
        <v>#N/A</v>
      </c>
      <c r="T1069" s="7">
        <v>0</v>
      </c>
      <c r="U1069" s="7" t="e">
        <v>#N/A</v>
      </c>
      <c r="V1069" s="7" t="e">
        <v>#N/A</v>
      </c>
      <c r="W1069" s="7">
        <v>1</v>
      </c>
      <c r="X1069" s="7" t="e">
        <v>#N/A</v>
      </c>
      <c r="Y1069" s="7">
        <v>0</v>
      </c>
      <c r="Z1069" s="7">
        <f t="shared" si="129"/>
        <v>1</v>
      </c>
      <c r="AA1069" s="7">
        <f t="shared" si="130"/>
        <v>0</v>
      </c>
      <c r="AB1069" s="7" t="b">
        <f t="shared" si="131"/>
        <v>1</v>
      </c>
      <c r="AC1069" s="7" t="b">
        <f t="shared" si="132"/>
        <v>1</v>
      </c>
      <c r="AD1069" s="7" t="b">
        <f t="shared" si="133"/>
        <v>1</v>
      </c>
      <c r="AE1069" s="7" t="b">
        <f t="shared" si="134"/>
        <v>1</v>
      </c>
      <c r="AF1069" s="7" t="b">
        <f t="shared" si="135"/>
        <v>0</v>
      </c>
      <c r="AH1069" t="b">
        <f>AND(Table252102[[#This Row],[Developmental toxicity]:[Reproductive toxicity]])</f>
        <v>1</v>
      </c>
    </row>
    <row r="1070" spans="1:34" x14ac:dyDescent="0.25">
      <c r="A1070" s="3">
        <f t="shared" si="128"/>
        <v>1069</v>
      </c>
      <c r="B1070" s="4"/>
      <c r="C1070" s="3" t="s">
        <v>20459</v>
      </c>
      <c r="D1070" s="3" t="s">
        <v>19131</v>
      </c>
      <c r="E1070" s="29" t="s">
        <v>20214</v>
      </c>
      <c r="F1070" s="3" t="s">
        <v>19430</v>
      </c>
      <c r="G1070" s="3" t="s">
        <v>19431</v>
      </c>
      <c r="H1070" s="3" t="s">
        <v>19431</v>
      </c>
      <c r="I1070" s="3" t="s">
        <v>19432</v>
      </c>
      <c r="J1070" s="5" t="s">
        <v>20</v>
      </c>
      <c r="K1070" s="7" t="e">
        <v>#N/A</v>
      </c>
      <c r="L1070" s="7" t="e">
        <v>#N/A</v>
      </c>
      <c r="M1070" s="7" t="e">
        <v>#N/A</v>
      </c>
      <c r="N1070" s="7" t="e">
        <v>#N/A</v>
      </c>
      <c r="O1070" s="7" t="e">
        <v>#N/A</v>
      </c>
      <c r="P1070" s="7" t="e">
        <v>#N/A</v>
      </c>
      <c r="Q1070" s="7" t="e">
        <v>#N/A</v>
      </c>
      <c r="R1070" s="7" t="e">
        <v>#N/A</v>
      </c>
      <c r="S1070" s="7" t="e">
        <v>#N/A</v>
      </c>
      <c r="T1070" s="7" t="e">
        <v>#N/A</v>
      </c>
      <c r="U1070" s="7" t="e">
        <v>#N/A</v>
      </c>
      <c r="V1070" s="7" t="e">
        <v>#N/A</v>
      </c>
      <c r="W1070" s="7" t="e">
        <v>#N/A</v>
      </c>
      <c r="X1070" s="7">
        <v>1</v>
      </c>
      <c r="Y1070" s="7" t="e">
        <v>#N/A</v>
      </c>
      <c r="Z1070" s="7">
        <f t="shared" si="129"/>
        <v>1</v>
      </c>
      <c r="AA1070" s="7">
        <f t="shared" si="130"/>
        <v>1</v>
      </c>
      <c r="AB1070" s="7" t="b">
        <f t="shared" si="131"/>
        <v>1</v>
      </c>
      <c r="AC1070" s="7" t="b">
        <f t="shared" si="132"/>
        <v>0</v>
      </c>
      <c r="AD1070" s="7" t="b">
        <f t="shared" si="133"/>
        <v>0</v>
      </c>
      <c r="AE1070" s="7" t="b">
        <f t="shared" si="134"/>
        <v>0</v>
      </c>
      <c r="AF1070" s="7" t="b">
        <f t="shared" si="135"/>
        <v>0</v>
      </c>
      <c r="AH1070" t="b">
        <f>AND(Table252102[[#This Row],[Developmental toxicity]:[Reproductive toxicity]])</f>
        <v>0</v>
      </c>
    </row>
    <row r="1071" spans="1:34" x14ac:dyDescent="0.25">
      <c r="A1071" s="3">
        <f t="shared" si="128"/>
        <v>1070</v>
      </c>
      <c r="B1071" s="4"/>
      <c r="C1071" s="3" t="s">
        <v>20456</v>
      </c>
      <c r="D1071" s="3" t="s">
        <v>19128</v>
      </c>
      <c r="E1071" s="29" t="s">
        <v>20211</v>
      </c>
      <c r="F1071" s="3" t="s">
        <v>19418</v>
      </c>
      <c r="G1071" s="3" t="s">
        <v>19419</v>
      </c>
      <c r="H1071" s="3" t="s">
        <v>19420</v>
      </c>
      <c r="I1071" s="3" t="s">
        <v>19421</v>
      </c>
      <c r="J1071" s="5" t="s">
        <v>20</v>
      </c>
      <c r="K1071" s="7" t="e">
        <v>#N/A</v>
      </c>
      <c r="L1071" s="7" t="e">
        <v>#N/A</v>
      </c>
      <c r="M1071" s="7" t="e">
        <v>#N/A</v>
      </c>
      <c r="N1071" s="7" t="e">
        <v>#N/A</v>
      </c>
      <c r="O1071" s="7" t="e">
        <v>#N/A</v>
      </c>
      <c r="P1071" s="7" t="e">
        <v>#N/A</v>
      </c>
      <c r="Q1071" s="7" t="e">
        <v>#N/A</v>
      </c>
      <c r="R1071" s="7" t="e">
        <v>#N/A</v>
      </c>
      <c r="S1071" s="7" t="e">
        <v>#N/A</v>
      </c>
      <c r="T1071" s="7" t="e">
        <v>#N/A</v>
      </c>
      <c r="U1071" s="7" t="e">
        <v>#N/A</v>
      </c>
      <c r="V1071" s="7" t="e">
        <v>#N/A</v>
      </c>
      <c r="W1071" s="7" t="e">
        <v>#N/A</v>
      </c>
      <c r="X1071" s="7">
        <v>1</v>
      </c>
      <c r="Y1071" s="7" t="e">
        <v>#N/A</v>
      </c>
      <c r="Z1071" s="7">
        <f t="shared" si="129"/>
        <v>1</v>
      </c>
      <c r="AA1071" s="7">
        <f t="shared" si="130"/>
        <v>1</v>
      </c>
      <c r="AB1071" s="7" t="b">
        <f t="shared" si="131"/>
        <v>1</v>
      </c>
      <c r="AC1071" s="7" t="b">
        <f t="shared" si="132"/>
        <v>0</v>
      </c>
      <c r="AD1071" s="7" t="b">
        <f t="shared" si="133"/>
        <v>0</v>
      </c>
      <c r="AE1071" s="7" t="b">
        <f t="shared" si="134"/>
        <v>0</v>
      </c>
      <c r="AF1071" s="7" t="b">
        <f t="shared" si="135"/>
        <v>0</v>
      </c>
      <c r="AH1071" t="b">
        <f>AND(Table252102[[#This Row],[Developmental toxicity]:[Reproductive toxicity]])</f>
        <v>0</v>
      </c>
    </row>
    <row r="1072" spans="1:34" x14ac:dyDescent="0.25">
      <c r="A1072" s="3">
        <f t="shared" si="128"/>
        <v>1071</v>
      </c>
      <c r="B1072" s="4">
        <v>292</v>
      </c>
      <c r="C1072" s="3" t="s">
        <v>774</v>
      </c>
      <c r="D1072" s="3" t="s">
        <v>5231</v>
      </c>
      <c r="E1072" s="29" t="s">
        <v>4756</v>
      </c>
      <c r="F1072" s="3" t="s">
        <v>5672</v>
      </c>
      <c r="G1072" s="3" t="s">
        <v>775</v>
      </c>
      <c r="H1072" s="3" t="s">
        <v>6147</v>
      </c>
      <c r="I1072" s="3" t="s">
        <v>6596</v>
      </c>
      <c r="J1072" s="5" t="s">
        <v>1431</v>
      </c>
      <c r="K1072" s="7" t="e">
        <v>#N/A</v>
      </c>
      <c r="L1072" s="7">
        <v>1</v>
      </c>
      <c r="M1072" s="7" t="e">
        <v>#N/A</v>
      </c>
      <c r="N1072" s="7" t="e">
        <v>#N/A</v>
      </c>
      <c r="O1072" s="7" t="e">
        <v>#N/A</v>
      </c>
      <c r="P1072" s="7" t="e">
        <v>#N/A</v>
      </c>
      <c r="Q1072" s="7" t="e">
        <v>#N/A</v>
      </c>
      <c r="R1072" s="7" t="e">
        <v>#N/A</v>
      </c>
      <c r="S1072" s="7" t="e">
        <v>#N/A</v>
      </c>
      <c r="T1072" s="7" t="e">
        <v>#N/A</v>
      </c>
      <c r="U1072" s="7" t="e">
        <v>#N/A</v>
      </c>
      <c r="V1072" s="7" t="e">
        <v>#N/A</v>
      </c>
      <c r="W1072" s="7" t="e">
        <v>#N/A</v>
      </c>
      <c r="X1072" s="7">
        <v>0</v>
      </c>
      <c r="Y1072" s="7">
        <v>1</v>
      </c>
      <c r="Z1072" s="7">
        <f t="shared" si="129"/>
        <v>1</v>
      </c>
      <c r="AA1072" s="7">
        <f t="shared" si="130"/>
        <v>1</v>
      </c>
      <c r="AB1072" s="7" t="b">
        <f t="shared" si="131"/>
        <v>1</v>
      </c>
      <c r="AC1072" s="7" t="b">
        <f t="shared" si="132"/>
        <v>0</v>
      </c>
      <c r="AD1072" s="7" t="b">
        <f t="shared" si="133"/>
        <v>0</v>
      </c>
      <c r="AE1072" s="7" t="b">
        <f t="shared" si="134"/>
        <v>0</v>
      </c>
      <c r="AF1072" s="7" t="b">
        <f t="shared" si="135"/>
        <v>0</v>
      </c>
      <c r="AH1072" t="b">
        <f>AND(Table252102[[#This Row],[Developmental toxicity]:[Reproductive toxicity]])</f>
        <v>0</v>
      </c>
    </row>
    <row r="1073" spans="1:34" x14ac:dyDescent="0.25">
      <c r="A1073" s="3">
        <f t="shared" si="128"/>
        <v>1072</v>
      </c>
      <c r="B1073" s="4"/>
      <c r="C1073" s="3" t="s">
        <v>11687</v>
      </c>
      <c r="D1073" s="3" t="s">
        <v>11686</v>
      </c>
      <c r="E1073" s="29" t="s">
        <v>15114</v>
      </c>
      <c r="F1073" s="3" t="s">
        <v>15115</v>
      </c>
      <c r="G1073" s="3" t="s">
        <v>15116</v>
      </c>
      <c r="H1073" s="3" t="s">
        <v>15117</v>
      </c>
      <c r="I1073" s="3" t="s">
        <v>15118</v>
      </c>
      <c r="J1073" s="5"/>
      <c r="K1073" s="7" t="e">
        <v>#N/A</v>
      </c>
      <c r="L1073" s="7" t="e">
        <v>#N/A</v>
      </c>
      <c r="M1073" s="7" t="e">
        <v>#N/A</v>
      </c>
      <c r="N1073" s="7" t="e">
        <v>#N/A</v>
      </c>
      <c r="O1073" s="7" t="e">
        <v>#N/A</v>
      </c>
      <c r="P1073" s="7" t="e">
        <v>#N/A</v>
      </c>
      <c r="Q1073" s="7" t="e">
        <v>#N/A</v>
      </c>
      <c r="R1073" s="7" t="e">
        <v>#N/A</v>
      </c>
      <c r="S1073" s="7" t="e">
        <v>#N/A</v>
      </c>
      <c r="T1073" s="7" t="e">
        <v>#N/A</v>
      </c>
      <c r="U1073" s="7" t="e">
        <v>#N/A</v>
      </c>
      <c r="V1073" s="7" t="e">
        <v>#N/A</v>
      </c>
      <c r="W1073" s="3">
        <v>1</v>
      </c>
      <c r="X1073" s="3" t="e">
        <v>#N/A</v>
      </c>
      <c r="Y1073" s="7" t="e">
        <v>#N/A</v>
      </c>
      <c r="Z1073" s="7">
        <f t="shared" si="129"/>
        <v>1</v>
      </c>
      <c r="AA1073" s="7">
        <f t="shared" si="130"/>
        <v>1</v>
      </c>
      <c r="AB1073" s="7" t="b">
        <f t="shared" si="131"/>
        <v>0</v>
      </c>
      <c r="AC1073" s="7" t="b">
        <f t="shared" si="132"/>
        <v>1</v>
      </c>
      <c r="AD1073" s="7" t="b">
        <f t="shared" si="133"/>
        <v>0</v>
      </c>
      <c r="AE1073" s="7" t="b">
        <f t="shared" si="134"/>
        <v>1</v>
      </c>
      <c r="AF1073" s="7" t="b">
        <f t="shared" si="135"/>
        <v>0</v>
      </c>
      <c r="AH1073" t="b">
        <f>AND(Table252102[[#This Row],[Developmental toxicity]:[Reproductive toxicity]])</f>
        <v>0</v>
      </c>
    </row>
    <row r="1074" spans="1:34" x14ac:dyDescent="0.25">
      <c r="A1074" s="3">
        <f t="shared" si="128"/>
        <v>1073</v>
      </c>
      <c r="B1074" s="4">
        <v>457</v>
      </c>
      <c r="C1074" s="3" t="s">
        <v>1005</v>
      </c>
      <c r="D1074" s="3" t="s">
        <v>1474</v>
      </c>
      <c r="E1074" s="29" t="s">
        <v>4856</v>
      </c>
      <c r="F1074" s="3" t="s">
        <v>1540</v>
      </c>
      <c r="G1074" s="3" t="s">
        <v>1006</v>
      </c>
      <c r="H1074" s="3" t="s">
        <v>6767</v>
      </c>
      <c r="I1074" s="3" t="s">
        <v>6768</v>
      </c>
      <c r="J1074" s="5" t="s">
        <v>1431</v>
      </c>
      <c r="K1074" s="7" t="e">
        <v>#N/A</v>
      </c>
      <c r="L1074" s="7">
        <v>1</v>
      </c>
      <c r="M1074" s="7">
        <v>1</v>
      </c>
      <c r="N1074" s="7" t="e">
        <v>#N/A</v>
      </c>
      <c r="O1074" s="7" t="e">
        <v>#N/A</v>
      </c>
      <c r="P1074" s="7" t="e">
        <v>#N/A</v>
      </c>
      <c r="Q1074" s="7" t="e">
        <v>#N/A</v>
      </c>
      <c r="R1074" s="7" t="e">
        <v>#N/A</v>
      </c>
      <c r="S1074" s="7" t="e">
        <v>#N/A</v>
      </c>
      <c r="T1074" s="7">
        <v>0</v>
      </c>
      <c r="U1074" s="7">
        <v>1</v>
      </c>
      <c r="V1074" s="7" t="e">
        <v>#N/A</v>
      </c>
      <c r="W1074" s="7" t="e">
        <v>#N/A</v>
      </c>
      <c r="X1074" s="7">
        <v>1</v>
      </c>
      <c r="Y1074" s="7">
        <v>1</v>
      </c>
      <c r="Z1074" s="7">
        <f t="shared" si="129"/>
        <v>1</v>
      </c>
      <c r="AA1074" s="7">
        <f t="shared" si="130"/>
        <v>1</v>
      </c>
      <c r="AB1074" s="7" t="b">
        <f t="shared" si="131"/>
        <v>1</v>
      </c>
      <c r="AC1074" s="7" t="b">
        <f t="shared" si="132"/>
        <v>0</v>
      </c>
      <c r="AD1074" s="7" t="b">
        <f t="shared" si="133"/>
        <v>1</v>
      </c>
      <c r="AE1074" s="7" t="b">
        <f t="shared" si="134"/>
        <v>1</v>
      </c>
      <c r="AF1074" s="7" t="b">
        <f t="shared" si="135"/>
        <v>1</v>
      </c>
      <c r="AH1074" t="b">
        <f>AND(Table252102[[#This Row],[Developmental toxicity]:[Reproductive toxicity]])</f>
        <v>0</v>
      </c>
    </row>
    <row r="1075" spans="1:34" x14ac:dyDescent="0.25">
      <c r="A1075" s="3">
        <f t="shared" si="128"/>
        <v>1074</v>
      </c>
      <c r="B1075" s="4"/>
      <c r="C1075" s="3" t="s">
        <v>10913</v>
      </c>
      <c r="D1075" s="3" t="s">
        <v>10912</v>
      </c>
      <c r="E1075" s="29" t="s">
        <v>13686</v>
      </c>
      <c r="F1075" s="3" t="s">
        <v>13687</v>
      </c>
      <c r="G1075" s="3" t="s">
        <v>13688</v>
      </c>
      <c r="H1075" s="3" t="s">
        <v>13689</v>
      </c>
      <c r="I1075" s="3" t="s">
        <v>13690</v>
      </c>
      <c r="J1075" s="5"/>
      <c r="K1075" s="7" t="e">
        <v>#N/A</v>
      </c>
      <c r="L1075" s="7" t="e">
        <v>#N/A</v>
      </c>
      <c r="M1075" s="7" t="e">
        <v>#N/A</v>
      </c>
      <c r="N1075" s="7" t="e">
        <v>#N/A</v>
      </c>
      <c r="O1075" s="7" t="e">
        <v>#N/A</v>
      </c>
      <c r="P1075" s="7" t="e">
        <v>#N/A</v>
      </c>
      <c r="Q1075" s="7" t="e">
        <v>#N/A</v>
      </c>
      <c r="R1075" s="7" t="e">
        <v>#N/A</v>
      </c>
      <c r="S1075" s="7" t="e">
        <v>#N/A</v>
      </c>
      <c r="T1075" s="7" t="e">
        <v>#N/A</v>
      </c>
      <c r="U1075" s="7" t="e">
        <v>#N/A</v>
      </c>
      <c r="V1075" s="7" t="e">
        <v>#N/A</v>
      </c>
      <c r="W1075" s="3">
        <v>1</v>
      </c>
      <c r="X1075" s="3">
        <v>1</v>
      </c>
      <c r="Y1075" s="7" t="e">
        <v>#N/A</v>
      </c>
      <c r="Z1075" s="7">
        <f t="shared" si="129"/>
        <v>1</v>
      </c>
      <c r="AA1075" s="7">
        <f t="shared" si="130"/>
        <v>1</v>
      </c>
      <c r="AB1075" s="7" t="b">
        <f t="shared" si="131"/>
        <v>1</v>
      </c>
      <c r="AC1075" s="7" t="b">
        <f t="shared" si="132"/>
        <v>1</v>
      </c>
      <c r="AD1075" s="7" t="b">
        <f t="shared" si="133"/>
        <v>0</v>
      </c>
      <c r="AE1075" s="7" t="b">
        <f t="shared" si="134"/>
        <v>1</v>
      </c>
      <c r="AF1075" s="7" t="b">
        <f t="shared" si="135"/>
        <v>0</v>
      </c>
      <c r="AH1075" t="b">
        <f>AND(Table252102[[#This Row],[Developmental toxicity]:[Reproductive toxicity]])</f>
        <v>1</v>
      </c>
    </row>
    <row r="1076" spans="1:34" x14ac:dyDescent="0.25">
      <c r="A1076" s="3">
        <f t="shared" si="128"/>
        <v>1075</v>
      </c>
      <c r="B1076" s="4"/>
      <c r="C1076" s="3" t="s">
        <v>11398</v>
      </c>
      <c r="D1076" s="3" t="s">
        <v>11397</v>
      </c>
      <c r="E1076" s="29" t="s">
        <v>14594</v>
      </c>
      <c r="F1076" s="3" t="s">
        <v>14595</v>
      </c>
      <c r="G1076" s="3" t="s">
        <v>14596</v>
      </c>
      <c r="H1076" s="3" t="s">
        <v>14596</v>
      </c>
      <c r="I1076" s="3" t="s">
        <v>14597</v>
      </c>
      <c r="J1076" s="5"/>
      <c r="K1076" s="7" t="e">
        <v>#N/A</v>
      </c>
      <c r="L1076" s="7" t="e">
        <v>#N/A</v>
      </c>
      <c r="M1076" s="7" t="e">
        <v>#N/A</v>
      </c>
      <c r="N1076" s="7" t="e">
        <v>#N/A</v>
      </c>
      <c r="O1076" s="7" t="e">
        <v>#N/A</v>
      </c>
      <c r="P1076" s="7" t="e">
        <v>#N/A</v>
      </c>
      <c r="Q1076" s="7" t="e">
        <v>#N/A</v>
      </c>
      <c r="R1076" s="7" t="e">
        <v>#N/A</v>
      </c>
      <c r="S1076" s="7" t="e">
        <v>#N/A</v>
      </c>
      <c r="T1076" s="7" t="e">
        <v>#N/A</v>
      </c>
      <c r="U1076" s="7" t="e">
        <v>#N/A</v>
      </c>
      <c r="V1076" s="7" t="e">
        <v>#N/A</v>
      </c>
      <c r="W1076" s="3">
        <v>1</v>
      </c>
      <c r="X1076" s="3" t="e">
        <v>#N/A</v>
      </c>
      <c r="Y1076" s="7" t="e">
        <v>#N/A</v>
      </c>
      <c r="Z1076" s="7">
        <f t="shared" si="129"/>
        <v>1</v>
      </c>
      <c r="AA1076" s="7">
        <f t="shared" si="130"/>
        <v>1</v>
      </c>
      <c r="AB1076" s="7" t="b">
        <f t="shared" si="131"/>
        <v>0</v>
      </c>
      <c r="AC1076" s="7" t="b">
        <f t="shared" si="132"/>
        <v>1</v>
      </c>
      <c r="AD1076" s="7" t="b">
        <f t="shared" si="133"/>
        <v>0</v>
      </c>
      <c r="AE1076" s="7" t="b">
        <f t="shared" si="134"/>
        <v>1</v>
      </c>
      <c r="AF1076" s="7" t="b">
        <f t="shared" si="135"/>
        <v>0</v>
      </c>
      <c r="AH1076" t="b">
        <f>AND(Table252102[[#This Row],[Developmental toxicity]:[Reproductive toxicity]])</f>
        <v>0</v>
      </c>
    </row>
    <row r="1077" spans="1:34" x14ac:dyDescent="0.25">
      <c r="A1077" s="3">
        <f t="shared" si="128"/>
        <v>1076</v>
      </c>
      <c r="B1077" s="4">
        <v>285</v>
      </c>
      <c r="C1077" s="3" t="s">
        <v>761</v>
      </c>
      <c r="D1077" s="3" t="s">
        <v>5224</v>
      </c>
      <c r="E1077" s="29" t="s">
        <v>4749</v>
      </c>
      <c r="F1077" s="3" t="s">
        <v>5666</v>
      </c>
      <c r="G1077" s="3" t="s">
        <v>762</v>
      </c>
      <c r="H1077" s="3" t="s">
        <v>6141</v>
      </c>
      <c r="I1077" s="3" t="s">
        <v>6590</v>
      </c>
      <c r="J1077" s="5" t="s">
        <v>1431</v>
      </c>
      <c r="K1077" s="7" t="e">
        <v>#N/A</v>
      </c>
      <c r="L1077" s="7">
        <v>1</v>
      </c>
      <c r="M1077" s="7" t="e">
        <v>#N/A</v>
      </c>
      <c r="N1077" s="7" t="e">
        <v>#N/A</v>
      </c>
      <c r="O1077" s="7" t="e">
        <v>#N/A</v>
      </c>
      <c r="P1077" s="7" t="e">
        <v>#N/A</v>
      </c>
      <c r="Q1077" s="7" t="e">
        <v>#N/A</v>
      </c>
      <c r="R1077" s="7" t="e">
        <v>#N/A</v>
      </c>
      <c r="S1077" s="7" t="e">
        <v>#N/A</v>
      </c>
      <c r="T1077" s="7" t="e">
        <v>#N/A</v>
      </c>
      <c r="U1077" s="7" t="e">
        <v>#N/A</v>
      </c>
      <c r="V1077" s="7" t="e">
        <v>#N/A</v>
      </c>
      <c r="W1077" s="7" t="e">
        <v>#N/A</v>
      </c>
      <c r="X1077" s="7">
        <v>1</v>
      </c>
      <c r="Y1077" s="7">
        <v>1</v>
      </c>
      <c r="Z1077" s="7">
        <f t="shared" si="129"/>
        <v>1</v>
      </c>
      <c r="AA1077" s="7">
        <f t="shared" si="130"/>
        <v>1</v>
      </c>
      <c r="AB1077" s="7" t="b">
        <f t="shared" si="131"/>
        <v>1</v>
      </c>
      <c r="AC1077" s="7" t="b">
        <f t="shared" si="132"/>
        <v>0</v>
      </c>
      <c r="AD1077" s="7" t="b">
        <f t="shared" si="133"/>
        <v>0</v>
      </c>
      <c r="AE1077" s="7" t="b">
        <f t="shared" si="134"/>
        <v>0</v>
      </c>
      <c r="AF1077" s="7" t="b">
        <f t="shared" si="135"/>
        <v>0</v>
      </c>
      <c r="AH1077" t="b">
        <f>AND(Table252102[[#This Row],[Developmental toxicity]:[Reproductive toxicity]])</f>
        <v>0</v>
      </c>
    </row>
    <row r="1078" spans="1:34" x14ac:dyDescent="0.25">
      <c r="A1078" s="3">
        <f t="shared" si="128"/>
        <v>1077</v>
      </c>
      <c r="B1078" s="4"/>
      <c r="C1078" s="3" t="s">
        <v>20449</v>
      </c>
      <c r="D1078" s="3" t="s">
        <v>19121</v>
      </c>
      <c r="E1078" s="29" t="s">
        <v>20204</v>
      </c>
      <c r="F1078" s="3" t="s">
        <v>19393</v>
      </c>
      <c r="G1078" s="3" t="s">
        <v>19394</v>
      </c>
      <c r="H1078" s="3" t="s">
        <v>4367</v>
      </c>
      <c r="I1078" s="3" t="s">
        <v>19395</v>
      </c>
      <c r="J1078" s="5" t="s">
        <v>20</v>
      </c>
      <c r="K1078" s="7" t="e">
        <v>#N/A</v>
      </c>
      <c r="L1078" s="7">
        <v>1</v>
      </c>
      <c r="M1078" s="7" t="e">
        <v>#N/A</v>
      </c>
      <c r="N1078" s="7" t="e">
        <v>#N/A</v>
      </c>
      <c r="O1078" s="7" t="e">
        <v>#N/A</v>
      </c>
      <c r="P1078" s="7" t="e">
        <v>#N/A</v>
      </c>
      <c r="Q1078" s="7" t="e">
        <v>#N/A</v>
      </c>
      <c r="R1078" s="7" t="e">
        <v>#N/A</v>
      </c>
      <c r="S1078" s="7" t="e">
        <v>#N/A</v>
      </c>
      <c r="T1078" s="7">
        <v>0</v>
      </c>
      <c r="U1078" s="7" t="e">
        <v>#N/A</v>
      </c>
      <c r="V1078" s="7">
        <v>1</v>
      </c>
      <c r="W1078" s="7" t="e">
        <v>#N/A</v>
      </c>
      <c r="X1078" s="7">
        <v>1</v>
      </c>
      <c r="Y1078" s="7">
        <v>1</v>
      </c>
      <c r="Z1078" s="7">
        <f t="shared" si="129"/>
        <v>1</v>
      </c>
      <c r="AA1078" s="7">
        <f t="shared" si="130"/>
        <v>1</v>
      </c>
      <c r="AB1078" s="7" t="b">
        <f t="shared" si="131"/>
        <v>1</v>
      </c>
      <c r="AC1078" s="7" t="b">
        <f t="shared" si="132"/>
        <v>0</v>
      </c>
      <c r="AD1078" s="7" t="b">
        <f t="shared" si="133"/>
        <v>1</v>
      </c>
      <c r="AE1078" s="7" t="b">
        <f t="shared" si="134"/>
        <v>0</v>
      </c>
      <c r="AF1078" s="7" t="b">
        <f t="shared" si="135"/>
        <v>1</v>
      </c>
      <c r="AH1078" t="b">
        <f>AND(Table252102[[#This Row],[Developmental toxicity]:[Reproductive toxicity]])</f>
        <v>0</v>
      </c>
    </row>
    <row r="1079" spans="1:34" x14ac:dyDescent="0.25">
      <c r="A1079" s="3">
        <f t="shared" si="128"/>
        <v>1078</v>
      </c>
      <c r="B1079" s="4"/>
      <c r="C1079" s="3" t="s">
        <v>20522</v>
      </c>
      <c r="D1079" s="3" t="s">
        <v>19194</v>
      </c>
      <c r="E1079" s="29" t="s">
        <v>20277</v>
      </c>
      <c r="F1079" s="3" t="s">
        <v>19652</v>
      </c>
      <c r="G1079" s="3" t="s">
        <v>19653</v>
      </c>
      <c r="H1079" s="3" t="s">
        <v>19653</v>
      </c>
      <c r="I1079" s="3" t="s">
        <v>19654</v>
      </c>
      <c r="J1079" s="5" t="s">
        <v>20</v>
      </c>
      <c r="K1079" s="7" t="e">
        <v>#N/A</v>
      </c>
      <c r="L1079" s="7" t="e">
        <v>#N/A</v>
      </c>
      <c r="M1079" s="7" t="e">
        <v>#N/A</v>
      </c>
      <c r="N1079" s="7" t="e">
        <v>#N/A</v>
      </c>
      <c r="O1079" s="7" t="e">
        <v>#N/A</v>
      </c>
      <c r="P1079" s="7" t="e">
        <v>#N/A</v>
      </c>
      <c r="Q1079" s="7" t="e">
        <v>#N/A</v>
      </c>
      <c r="R1079" s="7" t="e">
        <v>#N/A</v>
      </c>
      <c r="S1079" s="7" t="e">
        <v>#N/A</v>
      </c>
      <c r="T1079" s="7" t="e">
        <v>#N/A</v>
      </c>
      <c r="U1079" s="7" t="e">
        <v>#N/A</v>
      </c>
      <c r="V1079" s="7" t="e">
        <v>#N/A</v>
      </c>
      <c r="W1079" s="7" t="e">
        <v>#N/A</v>
      </c>
      <c r="X1079" s="7">
        <v>1</v>
      </c>
      <c r="Y1079" s="7" t="e">
        <v>#N/A</v>
      </c>
      <c r="Z1079" s="7">
        <f t="shared" si="129"/>
        <v>1</v>
      </c>
      <c r="AA1079" s="7">
        <f t="shared" si="130"/>
        <v>1</v>
      </c>
      <c r="AB1079" s="7" t="b">
        <f t="shared" si="131"/>
        <v>1</v>
      </c>
      <c r="AC1079" s="7" t="b">
        <f t="shared" si="132"/>
        <v>0</v>
      </c>
      <c r="AD1079" s="7" t="b">
        <f t="shared" si="133"/>
        <v>0</v>
      </c>
      <c r="AE1079" s="7" t="b">
        <f t="shared" si="134"/>
        <v>0</v>
      </c>
      <c r="AF1079" s="7" t="b">
        <f t="shared" si="135"/>
        <v>0</v>
      </c>
      <c r="AH1079" t="b">
        <f>AND(Table252102[[#This Row],[Developmental toxicity]:[Reproductive toxicity]])</f>
        <v>0</v>
      </c>
    </row>
    <row r="1080" spans="1:34" x14ac:dyDescent="0.25">
      <c r="A1080" s="3">
        <f t="shared" si="128"/>
        <v>1079</v>
      </c>
      <c r="B1080" s="4"/>
      <c r="C1080" s="3" t="s">
        <v>20443</v>
      </c>
      <c r="D1080" s="3" t="s">
        <v>19115</v>
      </c>
      <c r="E1080" s="29" t="s">
        <v>20198</v>
      </c>
      <c r="F1080" s="3" t="s">
        <v>19376</v>
      </c>
      <c r="G1080" s="3" t="s">
        <v>19377</v>
      </c>
      <c r="H1080" s="3" t="s">
        <v>19377</v>
      </c>
      <c r="I1080" s="3" t="s">
        <v>19378</v>
      </c>
      <c r="J1080" s="5" t="s">
        <v>20</v>
      </c>
      <c r="K1080" s="7" t="e">
        <v>#N/A</v>
      </c>
      <c r="L1080" s="7" t="e">
        <v>#N/A</v>
      </c>
      <c r="M1080" s="7" t="e">
        <v>#N/A</v>
      </c>
      <c r="N1080" s="7" t="e">
        <v>#N/A</v>
      </c>
      <c r="O1080" s="7" t="e">
        <v>#N/A</v>
      </c>
      <c r="P1080" s="7" t="e">
        <v>#N/A</v>
      </c>
      <c r="Q1080" s="7" t="e">
        <v>#N/A</v>
      </c>
      <c r="R1080" s="7" t="e">
        <v>#N/A</v>
      </c>
      <c r="S1080" s="7" t="e">
        <v>#N/A</v>
      </c>
      <c r="T1080" s="7" t="e">
        <v>#N/A</v>
      </c>
      <c r="U1080" s="7" t="e">
        <v>#N/A</v>
      </c>
      <c r="V1080" s="7" t="e">
        <v>#N/A</v>
      </c>
      <c r="W1080" s="7" t="e">
        <v>#N/A</v>
      </c>
      <c r="X1080" s="7">
        <v>0</v>
      </c>
      <c r="Y1080" s="7" t="e">
        <v>#N/A</v>
      </c>
      <c r="Z1080" s="7">
        <f t="shared" si="129"/>
        <v>0</v>
      </c>
      <c r="AA1080" s="7">
        <f t="shared" si="130"/>
        <v>0</v>
      </c>
      <c r="AB1080" s="7" t="b">
        <f t="shared" si="131"/>
        <v>1</v>
      </c>
      <c r="AC1080" s="7" t="b">
        <f t="shared" si="132"/>
        <v>0</v>
      </c>
      <c r="AD1080" s="7" t="b">
        <f t="shared" si="133"/>
        <v>0</v>
      </c>
      <c r="AE1080" s="7" t="b">
        <f t="shared" si="134"/>
        <v>0</v>
      </c>
      <c r="AF1080" s="7" t="b">
        <f t="shared" si="135"/>
        <v>0</v>
      </c>
      <c r="AH1080" t="b">
        <f>AND(Table252102[[#This Row],[Developmental toxicity]:[Reproductive toxicity]])</f>
        <v>0</v>
      </c>
    </row>
    <row r="1081" spans="1:34" x14ac:dyDescent="0.25">
      <c r="A1081" s="3">
        <f t="shared" si="128"/>
        <v>1080</v>
      </c>
      <c r="B1081" s="4"/>
      <c r="C1081" s="3" t="s">
        <v>20616</v>
      </c>
      <c r="D1081" s="3" t="s">
        <v>19290</v>
      </c>
      <c r="E1081" s="29" t="s">
        <v>20371</v>
      </c>
      <c r="F1081" s="3" t="s">
        <v>19970</v>
      </c>
      <c r="G1081" s="3" t="s">
        <v>19971</v>
      </c>
      <c r="H1081" s="3" t="s">
        <v>19971</v>
      </c>
      <c r="I1081" s="3" t="s">
        <v>19972</v>
      </c>
      <c r="J1081" s="5" t="s">
        <v>20</v>
      </c>
      <c r="K1081" s="7" t="e">
        <v>#N/A</v>
      </c>
      <c r="L1081" s="7" t="e">
        <v>#N/A</v>
      </c>
      <c r="M1081" s="7" t="e">
        <v>#N/A</v>
      </c>
      <c r="N1081" s="7" t="e">
        <v>#N/A</v>
      </c>
      <c r="O1081" s="7" t="e">
        <v>#N/A</v>
      </c>
      <c r="P1081" s="7" t="e">
        <v>#N/A</v>
      </c>
      <c r="Q1081" s="7" t="e">
        <v>#N/A</v>
      </c>
      <c r="R1081" s="7" t="e">
        <v>#N/A</v>
      </c>
      <c r="S1081" s="7" t="e">
        <v>#N/A</v>
      </c>
      <c r="T1081" s="7" t="e">
        <v>#N/A</v>
      </c>
      <c r="U1081" s="7" t="e">
        <v>#N/A</v>
      </c>
      <c r="V1081" s="7" t="e">
        <v>#N/A</v>
      </c>
      <c r="W1081" s="7" t="e">
        <v>#N/A</v>
      </c>
      <c r="X1081" s="7">
        <v>0</v>
      </c>
      <c r="Y1081" s="7" t="e">
        <v>#N/A</v>
      </c>
      <c r="Z1081" s="7">
        <f t="shared" si="129"/>
        <v>0</v>
      </c>
      <c r="AA1081" s="7">
        <f t="shared" si="130"/>
        <v>0</v>
      </c>
      <c r="AB1081" s="7" t="b">
        <f t="shared" si="131"/>
        <v>1</v>
      </c>
      <c r="AC1081" s="7" t="b">
        <f t="shared" si="132"/>
        <v>0</v>
      </c>
      <c r="AD1081" s="7" t="b">
        <f t="shared" si="133"/>
        <v>0</v>
      </c>
      <c r="AE1081" s="7" t="b">
        <f t="shared" si="134"/>
        <v>0</v>
      </c>
      <c r="AF1081" s="7" t="b">
        <f t="shared" si="135"/>
        <v>0</v>
      </c>
      <c r="AH1081" t="b">
        <f>AND(Table252102[[#This Row],[Developmental toxicity]:[Reproductive toxicity]])</f>
        <v>0</v>
      </c>
    </row>
    <row r="1082" spans="1:34" x14ac:dyDescent="0.25">
      <c r="A1082" s="3">
        <f t="shared" si="128"/>
        <v>1081</v>
      </c>
      <c r="B1082" s="4">
        <v>13301</v>
      </c>
      <c r="C1082" s="3" t="s">
        <v>752</v>
      </c>
      <c r="D1082" s="3" t="s">
        <v>113</v>
      </c>
      <c r="E1082" s="29" t="s">
        <v>3994</v>
      </c>
      <c r="F1082" s="3" t="s">
        <v>3830</v>
      </c>
      <c r="G1082" s="3" t="s">
        <v>114</v>
      </c>
      <c r="H1082" s="3" t="s">
        <v>4298</v>
      </c>
      <c r="I1082" s="3" t="s">
        <v>4299</v>
      </c>
      <c r="J1082" s="5" t="s">
        <v>20</v>
      </c>
      <c r="K1082" s="7" t="e">
        <v>#N/A</v>
      </c>
      <c r="L1082" s="7">
        <v>1</v>
      </c>
      <c r="M1082" s="7" t="e">
        <v>#N/A</v>
      </c>
      <c r="N1082" s="7" t="e">
        <v>#N/A</v>
      </c>
      <c r="O1082" s="7" t="e">
        <v>#N/A</v>
      </c>
      <c r="P1082" s="7" t="e">
        <v>#N/A</v>
      </c>
      <c r="Q1082" s="7" t="e">
        <v>#N/A</v>
      </c>
      <c r="R1082" s="7" t="e">
        <v>#N/A</v>
      </c>
      <c r="S1082" s="7" t="e">
        <v>#N/A</v>
      </c>
      <c r="T1082" s="7" t="e">
        <v>#N/A</v>
      </c>
      <c r="U1082" s="7" t="e">
        <v>#N/A</v>
      </c>
      <c r="V1082" s="7" t="e">
        <v>#N/A</v>
      </c>
      <c r="W1082" s="7">
        <v>1</v>
      </c>
      <c r="X1082" s="7">
        <v>1</v>
      </c>
      <c r="Y1082" s="7">
        <v>1</v>
      </c>
      <c r="Z1082" s="7">
        <f t="shared" si="129"/>
        <v>1</v>
      </c>
      <c r="AA1082" s="7">
        <f t="shared" si="130"/>
        <v>1</v>
      </c>
      <c r="AB1082" s="7" t="b">
        <f t="shared" si="131"/>
        <v>1</v>
      </c>
      <c r="AC1082" s="7" t="b">
        <f t="shared" si="132"/>
        <v>1</v>
      </c>
      <c r="AD1082" s="7" t="b">
        <f t="shared" si="133"/>
        <v>0</v>
      </c>
      <c r="AE1082" s="7" t="b">
        <f t="shared" si="134"/>
        <v>1</v>
      </c>
      <c r="AF1082" s="7" t="b">
        <f t="shared" si="135"/>
        <v>0</v>
      </c>
      <c r="AH1082" t="b">
        <f>AND(Table252102[[#This Row],[Developmental toxicity]:[Reproductive toxicity]])</f>
        <v>1</v>
      </c>
    </row>
    <row r="1083" spans="1:34" x14ac:dyDescent="0.25">
      <c r="A1083" s="3">
        <f t="shared" si="128"/>
        <v>1082</v>
      </c>
      <c r="B1083" s="4">
        <v>281</v>
      </c>
      <c r="C1083" s="3" t="s">
        <v>753</v>
      </c>
      <c r="D1083" s="3" t="s">
        <v>5220</v>
      </c>
      <c r="E1083" s="29" t="s">
        <v>4745</v>
      </c>
      <c r="F1083" s="3" t="s">
        <v>5662</v>
      </c>
      <c r="G1083" s="3" t="s">
        <v>754</v>
      </c>
      <c r="H1083" s="3" t="s">
        <v>6137</v>
      </c>
      <c r="I1083" s="3" t="s">
        <v>6586</v>
      </c>
      <c r="J1083" s="5" t="s">
        <v>1431</v>
      </c>
      <c r="K1083" s="7" t="e">
        <v>#N/A</v>
      </c>
      <c r="L1083" s="7">
        <v>1</v>
      </c>
      <c r="M1083" s="7" t="e">
        <v>#N/A</v>
      </c>
      <c r="N1083" s="7" t="e">
        <v>#N/A</v>
      </c>
      <c r="O1083" s="7" t="e">
        <v>#N/A</v>
      </c>
      <c r="P1083" s="7" t="e">
        <v>#N/A</v>
      </c>
      <c r="Q1083" s="7" t="e">
        <v>#N/A</v>
      </c>
      <c r="R1083" s="7" t="e">
        <v>#N/A</v>
      </c>
      <c r="S1083" s="7" t="e">
        <v>#N/A</v>
      </c>
      <c r="T1083" s="7" t="e">
        <v>#N/A</v>
      </c>
      <c r="U1083" s="7" t="e">
        <v>#N/A</v>
      </c>
      <c r="V1083" s="7" t="e">
        <v>#N/A</v>
      </c>
      <c r="W1083" s="7" t="e">
        <v>#N/A</v>
      </c>
      <c r="X1083" s="7" t="e">
        <v>#N/A</v>
      </c>
      <c r="Y1083" s="7">
        <v>1</v>
      </c>
      <c r="Z1083" s="7">
        <f t="shared" si="129"/>
        <v>1</v>
      </c>
      <c r="AA1083" s="7">
        <f t="shared" si="130"/>
        <v>1</v>
      </c>
      <c r="AB1083" s="7" t="b">
        <f t="shared" si="131"/>
        <v>1</v>
      </c>
      <c r="AC1083" s="7" t="b">
        <f t="shared" si="132"/>
        <v>0</v>
      </c>
      <c r="AD1083" s="7" t="b">
        <f t="shared" si="133"/>
        <v>0</v>
      </c>
      <c r="AE1083" s="7" t="b">
        <f t="shared" si="134"/>
        <v>0</v>
      </c>
      <c r="AF1083" s="7" t="b">
        <f t="shared" si="135"/>
        <v>0</v>
      </c>
      <c r="AH1083" t="b">
        <f>AND(Table252102[[#This Row],[Developmental toxicity]:[Reproductive toxicity]])</f>
        <v>0</v>
      </c>
    </row>
    <row r="1084" spans="1:34" x14ac:dyDescent="0.25">
      <c r="A1084" s="3">
        <f t="shared" si="128"/>
        <v>1083</v>
      </c>
      <c r="B1084" s="4">
        <v>13632</v>
      </c>
      <c r="C1084" s="3" t="s">
        <v>992</v>
      </c>
      <c r="D1084" s="3" t="s">
        <v>177</v>
      </c>
      <c r="E1084" s="29" t="s">
        <v>4028</v>
      </c>
      <c r="F1084" s="3" t="s">
        <v>3863</v>
      </c>
      <c r="G1084" s="3" t="s">
        <v>178</v>
      </c>
      <c r="H1084" s="3" t="s">
        <v>4369</v>
      </c>
      <c r="I1084" s="3" t="s">
        <v>4370</v>
      </c>
      <c r="J1084" s="5" t="s">
        <v>20</v>
      </c>
      <c r="K1084" s="7" t="e">
        <v>#N/A</v>
      </c>
      <c r="L1084" s="7">
        <v>1</v>
      </c>
      <c r="M1084" s="7" t="e">
        <v>#N/A</v>
      </c>
      <c r="N1084" s="7" t="e">
        <v>#N/A</v>
      </c>
      <c r="O1084" s="7" t="e">
        <v>#N/A</v>
      </c>
      <c r="P1084" s="7" t="e">
        <v>#N/A</v>
      </c>
      <c r="Q1084" s="7" t="e">
        <v>#N/A</v>
      </c>
      <c r="R1084" s="7" t="e">
        <v>#N/A</v>
      </c>
      <c r="S1084" s="7" t="e">
        <v>#N/A</v>
      </c>
      <c r="T1084" s="7">
        <v>0</v>
      </c>
      <c r="U1084" s="7" t="e">
        <v>#N/A</v>
      </c>
      <c r="V1084" s="7" t="e">
        <v>#N/A</v>
      </c>
      <c r="W1084" s="7" t="e">
        <v>#N/A</v>
      </c>
      <c r="X1084" s="7" t="e">
        <v>#N/A</v>
      </c>
      <c r="Y1084" s="7">
        <v>1</v>
      </c>
      <c r="Z1084" s="7">
        <f t="shared" si="129"/>
        <v>1</v>
      </c>
      <c r="AA1084" s="7">
        <f t="shared" si="130"/>
        <v>1</v>
      </c>
      <c r="AB1084" s="7" t="b">
        <f t="shared" si="131"/>
        <v>1</v>
      </c>
      <c r="AC1084" s="7" t="b">
        <f t="shared" si="132"/>
        <v>0</v>
      </c>
      <c r="AD1084" s="7" t="b">
        <f t="shared" si="133"/>
        <v>1</v>
      </c>
      <c r="AE1084" s="7" t="b">
        <f t="shared" si="134"/>
        <v>0</v>
      </c>
      <c r="AF1084" s="7" t="b">
        <f t="shared" si="135"/>
        <v>0</v>
      </c>
      <c r="AH1084" t="b">
        <f>AND(Table252102[[#This Row],[Developmental toxicity]:[Reproductive toxicity]])</f>
        <v>0</v>
      </c>
    </row>
    <row r="1085" spans="1:34" x14ac:dyDescent="0.25">
      <c r="A1085" s="3">
        <f t="shared" si="128"/>
        <v>1084</v>
      </c>
      <c r="B1085" s="4"/>
      <c r="C1085" s="3" t="s">
        <v>20628</v>
      </c>
      <c r="D1085" s="3" t="s">
        <v>19302</v>
      </c>
      <c r="E1085" s="29" t="s">
        <v>20383</v>
      </c>
      <c r="F1085" s="3" t="s">
        <v>20010</v>
      </c>
      <c r="G1085" s="3" t="s">
        <v>20011</v>
      </c>
      <c r="H1085" s="3" t="s">
        <v>20011</v>
      </c>
      <c r="I1085" s="3" t="s">
        <v>20012</v>
      </c>
      <c r="J1085" s="5" t="s">
        <v>20</v>
      </c>
      <c r="K1085" s="7" t="e">
        <v>#N/A</v>
      </c>
      <c r="L1085" s="7" t="e">
        <v>#N/A</v>
      </c>
      <c r="M1085" s="7" t="e">
        <v>#N/A</v>
      </c>
      <c r="N1085" s="7" t="e">
        <v>#N/A</v>
      </c>
      <c r="O1085" s="7" t="e">
        <v>#N/A</v>
      </c>
      <c r="P1085" s="7" t="e">
        <v>#N/A</v>
      </c>
      <c r="Q1085" s="7" t="e">
        <v>#N/A</v>
      </c>
      <c r="R1085" s="7" t="e">
        <v>#N/A</v>
      </c>
      <c r="S1085" s="7" t="e">
        <v>#N/A</v>
      </c>
      <c r="T1085" s="7" t="e">
        <v>#N/A</v>
      </c>
      <c r="U1085" s="7" t="e">
        <v>#N/A</v>
      </c>
      <c r="V1085" s="7" t="e">
        <v>#N/A</v>
      </c>
      <c r="W1085" s="7" t="e">
        <v>#N/A</v>
      </c>
      <c r="X1085" s="7">
        <v>1</v>
      </c>
      <c r="Y1085" s="7" t="e">
        <v>#N/A</v>
      </c>
      <c r="Z1085" s="7">
        <f t="shared" si="129"/>
        <v>1</v>
      </c>
      <c r="AA1085" s="7">
        <f t="shared" si="130"/>
        <v>1</v>
      </c>
      <c r="AB1085" s="7" t="b">
        <f t="shared" si="131"/>
        <v>1</v>
      </c>
      <c r="AC1085" s="7" t="b">
        <f t="shared" si="132"/>
        <v>0</v>
      </c>
      <c r="AD1085" s="7" t="b">
        <f t="shared" si="133"/>
        <v>0</v>
      </c>
      <c r="AE1085" s="7" t="b">
        <f t="shared" si="134"/>
        <v>0</v>
      </c>
      <c r="AF1085" s="7" t="b">
        <f t="shared" si="135"/>
        <v>0</v>
      </c>
      <c r="AH1085" t="b">
        <f>AND(Table252102[[#This Row],[Developmental toxicity]:[Reproductive toxicity]])</f>
        <v>0</v>
      </c>
    </row>
    <row r="1086" spans="1:34" x14ac:dyDescent="0.25">
      <c r="A1086" s="3">
        <f t="shared" si="128"/>
        <v>1085</v>
      </c>
      <c r="B1086" s="4">
        <v>13627</v>
      </c>
      <c r="C1086" s="3" t="s">
        <v>991</v>
      </c>
      <c r="D1086" s="3" t="s">
        <v>173</v>
      </c>
      <c r="E1086" s="29" t="s">
        <v>4025</v>
      </c>
      <c r="F1086" s="3" t="s">
        <v>3860</v>
      </c>
      <c r="G1086" s="3" t="s">
        <v>174</v>
      </c>
      <c r="H1086" s="3" t="s">
        <v>4363</v>
      </c>
      <c r="I1086" s="3" t="s">
        <v>4364</v>
      </c>
      <c r="J1086" s="5" t="s">
        <v>20</v>
      </c>
      <c r="K1086" s="7" t="e">
        <v>#N/A</v>
      </c>
      <c r="L1086" s="7">
        <v>1</v>
      </c>
      <c r="M1086" s="7" t="e">
        <v>#N/A</v>
      </c>
      <c r="N1086" s="7" t="e">
        <v>#N/A</v>
      </c>
      <c r="O1086" s="7" t="e">
        <v>#N/A</v>
      </c>
      <c r="P1086" s="7" t="e">
        <v>#N/A</v>
      </c>
      <c r="Q1086" s="7" t="e">
        <v>#N/A</v>
      </c>
      <c r="R1086" s="7" t="e">
        <v>#N/A</v>
      </c>
      <c r="S1086" s="7" t="e">
        <v>#N/A</v>
      </c>
      <c r="T1086" s="7">
        <v>0</v>
      </c>
      <c r="U1086" s="7" t="e">
        <v>#N/A</v>
      </c>
      <c r="V1086" s="7" t="e">
        <v>#N/A</v>
      </c>
      <c r="W1086" s="7" t="e">
        <v>#N/A</v>
      </c>
      <c r="X1086" s="7">
        <v>1</v>
      </c>
      <c r="Y1086" s="7">
        <v>0</v>
      </c>
      <c r="Z1086" s="7">
        <f t="shared" si="129"/>
        <v>1</v>
      </c>
      <c r="AA1086" s="7">
        <f t="shared" si="130"/>
        <v>0</v>
      </c>
      <c r="AB1086" s="7" t="b">
        <f t="shared" si="131"/>
        <v>1</v>
      </c>
      <c r="AC1086" s="7" t="b">
        <f t="shared" si="132"/>
        <v>0</v>
      </c>
      <c r="AD1086" s="7" t="b">
        <f t="shared" si="133"/>
        <v>1</v>
      </c>
      <c r="AE1086" s="7" t="b">
        <f t="shared" si="134"/>
        <v>0</v>
      </c>
      <c r="AF1086" s="7" t="b">
        <f t="shared" si="135"/>
        <v>0</v>
      </c>
      <c r="AH1086" t="b">
        <f>AND(Table252102[[#This Row],[Developmental toxicity]:[Reproductive toxicity]])</f>
        <v>0</v>
      </c>
    </row>
    <row r="1087" spans="1:34" x14ac:dyDescent="0.25">
      <c r="A1087" s="3">
        <f t="shared" si="128"/>
        <v>1086</v>
      </c>
      <c r="B1087" s="4">
        <v>13629</v>
      </c>
      <c r="C1087" t="s">
        <v>4140</v>
      </c>
      <c r="D1087" s="3" t="s">
        <v>175</v>
      </c>
      <c r="E1087" s="12" t="s">
        <v>4026</v>
      </c>
      <c r="F1087" t="s">
        <v>3861</v>
      </c>
      <c r="G1087" s="3" t="s">
        <v>176</v>
      </c>
      <c r="H1087" t="s">
        <v>4365</v>
      </c>
      <c r="I1087" t="s">
        <v>4366</v>
      </c>
      <c r="J1087" s="5" t="s">
        <v>20</v>
      </c>
      <c r="K1087" s="7">
        <v>1</v>
      </c>
      <c r="L1087" s="7" t="e">
        <v>#N/A</v>
      </c>
      <c r="M1087" s="3" t="e">
        <v>#N/A</v>
      </c>
      <c r="N1087" s="7" t="e">
        <v>#N/A</v>
      </c>
      <c r="O1087" s="7" t="e">
        <v>#N/A</v>
      </c>
      <c r="P1087" s="3" t="e">
        <v>#N/A</v>
      </c>
      <c r="Q1087" s="3" t="e">
        <v>#N/A</v>
      </c>
      <c r="R1087" s="7" t="e">
        <v>#N/A</v>
      </c>
      <c r="S1087" s="3" t="e">
        <v>#N/A</v>
      </c>
      <c r="T1087" s="3" t="e">
        <v>#N/A</v>
      </c>
      <c r="U1087" s="7" t="e">
        <v>#N/A</v>
      </c>
      <c r="V1087" s="7" t="e">
        <v>#N/A</v>
      </c>
      <c r="W1087" s="3" t="e">
        <v>#N/A</v>
      </c>
      <c r="X1087" s="3" t="e">
        <v>#N/A</v>
      </c>
      <c r="Y1087" s="7" t="e">
        <v>#N/A</v>
      </c>
      <c r="Z1087" s="7">
        <f t="shared" si="129"/>
        <v>1</v>
      </c>
      <c r="AA1087" s="7">
        <f t="shared" si="130"/>
        <v>1</v>
      </c>
      <c r="AB1087" s="7" t="b">
        <f t="shared" si="131"/>
        <v>1</v>
      </c>
      <c r="AC1087" s="7" t="b">
        <f t="shared" si="132"/>
        <v>0</v>
      </c>
      <c r="AD1087" s="7" t="b">
        <f t="shared" si="133"/>
        <v>0</v>
      </c>
      <c r="AE1087" s="7" t="b">
        <f t="shared" si="134"/>
        <v>1</v>
      </c>
      <c r="AF1087" s="7" t="b">
        <f t="shared" si="135"/>
        <v>0</v>
      </c>
      <c r="AH1087" t="b">
        <f>AND(Table252102[[#This Row],[Developmental toxicity]:[Reproductive toxicity]])</f>
        <v>0</v>
      </c>
    </row>
    <row r="1088" spans="1:34" x14ac:dyDescent="0.25">
      <c r="A1088" s="3">
        <f t="shared" si="128"/>
        <v>1087</v>
      </c>
      <c r="B1088" s="4">
        <v>13905</v>
      </c>
      <c r="C1088" s="3" t="s">
        <v>2139</v>
      </c>
      <c r="D1088" s="3" t="s">
        <v>229</v>
      </c>
      <c r="E1088" s="29" t="s">
        <v>4054</v>
      </c>
      <c r="F1088" s="3" t="s">
        <v>3887</v>
      </c>
      <c r="G1088" s="3" t="s">
        <v>230</v>
      </c>
      <c r="H1088" s="3" t="s">
        <v>4419</v>
      </c>
      <c r="I1088" s="3" t="s">
        <v>4420</v>
      </c>
      <c r="J1088" s="5" t="s">
        <v>20</v>
      </c>
      <c r="K1088" s="7" t="e">
        <v>#N/A</v>
      </c>
      <c r="L1088" s="7" t="e">
        <v>#N/A</v>
      </c>
      <c r="M1088" s="7" t="e">
        <v>#N/A</v>
      </c>
      <c r="N1088" s="7" t="e">
        <v>#N/A</v>
      </c>
      <c r="O1088" s="7" t="e">
        <v>#N/A</v>
      </c>
      <c r="P1088" s="7" t="e">
        <v>#N/A</v>
      </c>
      <c r="Q1088" s="7" t="e">
        <v>#N/A</v>
      </c>
      <c r="R1088" s="7" t="e">
        <v>#N/A</v>
      </c>
      <c r="S1088" s="7" t="e">
        <v>#N/A</v>
      </c>
      <c r="T1088" s="7">
        <v>1</v>
      </c>
      <c r="U1088" s="7" t="e">
        <v>#N/A</v>
      </c>
      <c r="V1088" s="7" t="e">
        <v>#N/A</v>
      </c>
      <c r="W1088" s="3">
        <v>1</v>
      </c>
      <c r="X1088" s="3">
        <v>1</v>
      </c>
      <c r="Y1088" s="7" t="e">
        <v>#N/A</v>
      </c>
      <c r="Z1088" s="7">
        <f t="shared" si="129"/>
        <v>1</v>
      </c>
      <c r="AA1088" s="7">
        <f t="shared" si="130"/>
        <v>1</v>
      </c>
      <c r="AB1088" s="7" t="b">
        <f t="shared" si="131"/>
        <v>1</v>
      </c>
      <c r="AC1088" s="7" t="b">
        <f t="shared" si="132"/>
        <v>1</v>
      </c>
      <c r="AD1088" s="7" t="b">
        <f t="shared" si="133"/>
        <v>1</v>
      </c>
      <c r="AE1088" s="7" t="b">
        <f t="shared" si="134"/>
        <v>1</v>
      </c>
      <c r="AF1088" s="7" t="b">
        <f t="shared" si="135"/>
        <v>0</v>
      </c>
      <c r="AH1088" t="b">
        <f>AND(Table252102[[#This Row],[Developmental toxicity]:[Reproductive toxicity]])</f>
        <v>1</v>
      </c>
    </row>
    <row r="1089" spans="1:34" x14ac:dyDescent="0.25">
      <c r="A1089" s="3">
        <f t="shared" ref="A1089:A1151" si="136">ROW(A1088)</f>
        <v>1088</v>
      </c>
      <c r="B1089" s="4"/>
      <c r="C1089" s="3" t="s">
        <v>11225</v>
      </c>
      <c r="D1089" s="3" t="s">
        <v>11224</v>
      </c>
      <c r="E1089" s="29" t="s">
        <v>14293</v>
      </c>
      <c r="F1089" s="3" t="s">
        <v>14294</v>
      </c>
      <c r="G1089" s="3" t="s">
        <v>14295</v>
      </c>
      <c r="H1089" s="3" t="s">
        <v>14295</v>
      </c>
      <c r="I1089" s="3" t="s">
        <v>14296</v>
      </c>
      <c r="J1089" s="5"/>
      <c r="K1089" s="7" t="e">
        <v>#N/A</v>
      </c>
      <c r="L1089" s="7" t="e">
        <v>#N/A</v>
      </c>
      <c r="M1089" s="7" t="e">
        <v>#N/A</v>
      </c>
      <c r="N1089" s="7" t="e">
        <v>#N/A</v>
      </c>
      <c r="O1089" s="7" t="e">
        <v>#N/A</v>
      </c>
      <c r="P1089" s="7" t="e">
        <v>#N/A</v>
      </c>
      <c r="Q1089" s="7" t="e">
        <v>#N/A</v>
      </c>
      <c r="R1089" s="7" t="e">
        <v>#N/A</v>
      </c>
      <c r="S1089" s="7" t="e">
        <v>#N/A</v>
      </c>
      <c r="T1089" s="7" t="e">
        <v>#N/A</v>
      </c>
      <c r="U1089" s="7" t="e">
        <v>#N/A</v>
      </c>
      <c r="V1089" s="7" t="e">
        <v>#N/A</v>
      </c>
      <c r="W1089" s="3">
        <v>1</v>
      </c>
      <c r="X1089" s="3" t="e">
        <v>#N/A</v>
      </c>
      <c r="Y1089" s="7" t="e">
        <v>#N/A</v>
      </c>
      <c r="Z1089" s="7">
        <f t="shared" ref="Z1089:Z1151" si="137">IF(COUNTIF(K1089:Y1089,1)&gt;0,1,0)</f>
        <v>1</v>
      </c>
      <c r="AA1089" s="7">
        <f t="shared" ref="AA1089:AA1151" si="138">IF(COUNTIF(K1089:Y1089,1)&gt;COUNTIF(K1089:Y1089,0),1,0)</f>
        <v>1</v>
      </c>
      <c r="AB1089" s="7" t="b">
        <f t="shared" ref="AB1089:AB1151" si="139">OR(IF(COUNT(K1089)&gt;0,TRUE,FALSE),IF(COUNT(M1089)&gt;0,TRUE,FALSE),IF(COUNT(T1089:V1089)&gt;0,TRUE,FALSE),IF(COUNT(X1089:Y1089)&gt;0,TRUE,FALSE))</f>
        <v>0</v>
      </c>
      <c r="AC1089" s="7" t="b">
        <f t="shared" ref="AC1089:AC1151" si="140">OR(IF(COUNT(N1089:S1089)&gt;0,TRUE,FALSE),IF(COUNT(W1089)&gt;0,TRUE,FALSE))</f>
        <v>1</v>
      </c>
      <c r="AD1089" s="7" t="b">
        <f t="shared" ref="AD1089:AD1151" si="141">OR(IF(COUNT(T1089:V1089)&gt;0,TRUE,FALSE),IF(COUNT(P1089:S1089)&gt;0,TRUE,FALSE))</f>
        <v>0</v>
      </c>
      <c r="AE1089" s="7" t="b">
        <f t="shared" ref="AE1089:AE1151" si="142">OR(IF(COUNT(K1089)&gt;0,TRUE,FALSE),,IF(COUNT(W1089)&gt;0,TRUE,FALSE),IF(COUNT(M1089:O1089)&gt;0,TRUE,FALSE))</f>
        <v>1</v>
      </c>
      <c r="AF1089" s="7" t="b">
        <f t="shared" ref="AF1089:AF1151" si="143">OR(IF(COUNT(U1089:V1089)&gt;0,TRUE,FALSE),IF(COUNT(M1089)&gt;0,TRUE,FALSE),IF(COUNT(N1089:S1089)&gt;0,TRUE,FALSE))</f>
        <v>0</v>
      </c>
      <c r="AH1089" t="b">
        <f>AND(Table252102[[#This Row],[Developmental toxicity]:[Reproductive toxicity]])</f>
        <v>0</v>
      </c>
    </row>
    <row r="1090" spans="1:34" x14ac:dyDescent="0.25">
      <c r="A1090" s="3">
        <f t="shared" si="136"/>
        <v>1089</v>
      </c>
      <c r="B1090" s="4"/>
      <c r="C1090" s="3" t="s">
        <v>12746</v>
      </c>
      <c r="D1090" s="3" t="s">
        <v>12745</v>
      </c>
      <c r="E1090" s="29" t="s">
        <v>16815</v>
      </c>
      <c r="F1090" s="3" t="s">
        <v>16816</v>
      </c>
      <c r="G1090" s="3" t="s">
        <v>16817</v>
      </c>
      <c r="H1090" s="3" t="s">
        <v>16817</v>
      </c>
      <c r="I1090" s="3" t="s">
        <v>16818</v>
      </c>
      <c r="J1090" s="5"/>
      <c r="K1090" s="7" t="e">
        <v>#N/A</v>
      </c>
      <c r="L1090" s="7" t="e">
        <v>#N/A</v>
      </c>
      <c r="M1090" s="7" t="e">
        <v>#N/A</v>
      </c>
      <c r="N1090" s="7" t="e">
        <v>#N/A</v>
      </c>
      <c r="O1090" s="7" t="e">
        <v>#N/A</v>
      </c>
      <c r="P1090" s="7" t="e">
        <v>#N/A</v>
      </c>
      <c r="Q1090" s="7" t="e">
        <v>#N/A</v>
      </c>
      <c r="R1090" s="7" t="e">
        <v>#N/A</v>
      </c>
      <c r="S1090" s="7" t="e">
        <v>#N/A</v>
      </c>
      <c r="T1090" s="7" t="e">
        <v>#N/A</v>
      </c>
      <c r="U1090" s="7" t="e">
        <v>#N/A</v>
      </c>
      <c r="V1090" s="7" t="e">
        <v>#N/A</v>
      </c>
      <c r="W1090" s="3">
        <v>0</v>
      </c>
      <c r="X1090" s="3" t="e">
        <v>#N/A</v>
      </c>
      <c r="Y1090" s="7" t="e">
        <v>#N/A</v>
      </c>
      <c r="Z1090" s="7">
        <f t="shared" si="137"/>
        <v>0</v>
      </c>
      <c r="AA1090" s="7">
        <f t="shared" si="138"/>
        <v>0</v>
      </c>
      <c r="AB1090" s="7" t="b">
        <f t="shared" si="139"/>
        <v>0</v>
      </c>
      <c r="AC1090" s="7" t="b">
        <f t="shared" si="140"/>
        <v>1</v>
      </c>
      <c r="AD1090" s="7" t="b">
        <f t="shared" si="141"/>
        <v>0</v>
      </c>
      <c r="AE1090" s="7" t="b">
        <f t="shared" si="142"/>
        <v>1</v>
      </c>
      <c r="AF1090" s="7" t="b">
        <f t="shared" si="143"/>
        <v>0</v>
      </c>
      <c r="AH1090" t="b">
        <f>AND(Table252102[[#This Row],[Developmental toxicity]:[Reproductive toxicity]])</f>
        <v>0</v>
      </c>
    </row>
    <row r="1091" spans="1:34" x14ac:dyDescent="0.25">
      <c r="A1091" s="3">
        <f t="shared" si="136"/>
        <v>1090</v>
      </c>
      <c r="B1091" s="4"/>
      <c r="C1091" s="3" t="s">
        <v>12817</v>
      </c>
      <c r="D1091" s="3" t="s">
        <v>12816</v>
      </c>
      <c r="E1091" s="29" t="s">
        <v>16913</v>
      </c>
      <c r="F1091" s="3" t="s">
        <v>16914</v>
      </c>
      <c r="G1091" s="3" t="s">
        <v>16915</v>
      </c>
      <c r="H1091" s="3" t="s">
        <v>16915</v>
      </c>
      <c r="I1091" s="3" t="s">
        <v>16916</v>
      </c>
      <c r="J1091" s="5"/>
      <c r="K1091" s="7" t="e">
        <v>#N/A</v>
      </c>
      <c r="L1091" s="7" t="e">
        <v>#N/A</v>
      </c>
      <c r="M1091" s="7" t="e">
        <v>#N/A</v>
      </c>
      <c r="N1091" s="7" t="e">
        <v>#N/A</v>
      </c>
      <c r="O1091" s="7" t="e">
        <v>#N/A</v>
      </c>
      <c r="P1091" s="7" t="e">
        <v>#N/A</v>
      </c>
      <c r="Q1091" s="7" t="e">
        <v>#N/A</v>
      </c>
      <c r="R1091" s="7" t="e">
        <v>#N/A</v>
      </c>
      <c r="S1091" s="7" t="e">
        <v>#N/A</v>
      </c>
      <c r="T1091" s="7" t="e">
        <v>#N/A</v>
      </c>
      <c r="U1091" s="7" t="e">
        <v>#N/A</v>
      </c>
      <c r="V1091" s="7" t="e">
        <v>#N/A</v>
      </c>
      <c r="W1091" s="3">
        <v>0</v>
      </c>
      <c r="X1091" s="3" t="e">
        <v>#N/A</v>
      </c>
      <c r="Y1091" s="7" t="e">
        <v>#N/A</v>
      </c>
      <c r="Z1091" s="7">
        <f t="shared" si="137"/>
        <v>0</v>
      </c>
      <c r="AA1091" s="7">
        <f t="shared" si="138"/>
        <v>0</v>
      </c>
      <c r="AB1091" s="7" t="b">
        <f t="shared" si="139"/>
        <v>0</v>
      </c>
      <c r="AC1091" s="7" t="b">
        <f t="shared" si="140"/>
        <v>1</v>
      </c>
      <c r="AD1091" s="7" t="b">
        <f t="shared" si="141"/>
        <v>0</v>
      </c>
      <c r="AE1091" s="7" t="b">
        <f t="shared" si="142"/>
        <v>1</v>
      </c>
      <c r="AF1091" s="7" t="b">
        <f t="shared" si="143"/>
        <v>0</v>
      </c>
      <c r="AH1091" t="b">
        <f>AND(Table252102[[#This Row],[Developmental toxicity]:[Reproductive toxicity]])</f>
        <v>0</v>
      </c>
    </row>
    <row r="1092" spans="1:34" x14ac:dyDescent="0.25">
      <c r="A1092" s="3">
        <f t="shared" si="136"/>
        <v>1091</v>
      </c>
      <c r="B1092" s="4"/>
      <c r="C1092" s="3" t="s">
        <v>13004</v>
      </c>
      <c r="D1092" s="3" t="s">
        <v>17960</v>
      </c>
      <c r="E1092" s="29" t="s">
        <v>17184</v>
      </c>
      <c r="F1092" s="3" t="s">
        <v>17185</v>
      </c>
      <c r="G1092" s="3" t="s">
        <v>17186</v>
      </c>
      <c r="H1092" s="3" t="s">
        <v>17187</v>
      </c>
      <c r="I1092" s="3" t="s">
        <v>17188</v>
      </c>
      <c r="J1092" s="5"/>
      <c r="K1092" s="7" t="e">
        <v>#N/A</v>
      </c>
      <c r="L1092" s="7" t="e">
        <v>#N/A</v>
      </c>
      <c r="M1092" s="7" t="e">
        <v>#N/A</v>
      </c>
      <c r="N1092" s="7" t="e">
        <v>#N/A</v>
      </c>
      <c r="O1092" s="7" t="e">
        <v>#N/A</v>
      </c>
      <c r="P1092" s="7" t="e">
        <v>#N/A</v>
      </c>
      <c r="Q1092" s="7" t="e">
        <v>#N/A</v>
      </c>
      <c r="R1092" s="7" t="e">
        <v>#N/A</v>
      </c>
      <c r="S1092" s="7" t="e">
        <v>#N/A</v>
      </c>
      <c r="T1092" s="7" t="e">
        <v>#N/A</v>
      </c>
      <c r="U1092" s="7" t="e">
        <v>#N/A</v>
      </c>
      <c r="V1092" s="7" t="e">
        <v>#N/A</v>
      </c>
      <c r="W1092" s="3">
        <v>0</v>
      </c>
      <c r="X1092" s="3" t="e">
        <v>#N/A</v>
      </c>
      <c r="Y1092" s="7" t="e">
        <v>#N/A</v>
      </c>
      <c r="Z1092" s="7">
        <f t="shared" si="137"/>
        <v>0</v>
      </c>
      <c r="AA1092" s="7">
        <f t="shared" si="138"/>
        <v>0</v>
      </c>
      <c r="AB1092" s="7" t="b">
        <f t="shared" si="139"/>
        <v>0</v>
      </c>
      <c r="AC1092" s="7" t="b">
        <f t="shared" si="140"/>
        <v>1</v>
      </c>
      <c r="AD1092" s="7" t="b">
        <f t="shared" si="141"/>
        <v>0</v>
      </c>
      <c r="AE1092" s="7" t="b">
        <f t="shared" si="142"/>
        <v>1</v>
      </c>
      <c r="AF1092" s="7" t="b">
        <f t="shared" si="143"/>
        <v>0</v>
      </c>
      <c r="AH1092" t="b">
        <f>AND(Table252102[[#This Row],[Developmental toxicity]:[Reproductive toxicity]])</f>
        <v>0</v>
      </c>
    </row>
    <row r="1093" spans="1:34" x14ac:dyDescent="0.25">
      <c r="A1093" s="3">
        <f t="shared" si="136"/>
        <v>1092</v>
      </c>
      <c r="B1093" s="4" t="s">
        <v>1440</v>
      </c>
      <c r="C1093" s="3" t="s">
        <v>2395</v>
      </c>
      <c r="D1093" s="3" t="s">
        <v>3321</v>
      </c>
      <c r="E1093" s="29" t="s">
        <v>7672</v>
      </c>
      <c r="F1093" s="3" t="s">
        <v>8513</v>
      </c>
      <c r="G1093" s="3" t="s">
        <v>9877</v>
      </c>
      <c r="H1093" s="3" t="s">
        <v>9877</v>
      </c>
      <c r="I1093" s="3" t="s">
        <v>9878</v>
      </c>
      <c r="J1093" s="5"/>
      <c r="K1093" s="7" t="e">
        <v>#N/A</v>
      </c>
      <c r="L1093" s="7" t="e">
        <v>#N/A</v>
      </c>
      <c r="M1093" s="7" t="e">
        <v>#N/A</v>
      </c>
      <c r="N1093" s="7" t="e">
        <v>#N/A</v>
      </c>
      <c r="O1093" s="7" t="e">
        <v>#N/A</v>
      </c>
      <c r="P1093" s="7" t="e">
        <v>#N/A</v>
      </c>
      <c r="Q1093" s="7" t="e">
        <v>#N/A</v>
      </c>
      <c r="R1093" s="7" t="e">
        <v>#N/A</v>
      </c>
      <c r="S1093" s="7" t="e">
        <v>#N/A</v>
      </c>
      <c r="T1093" s="7">
        <v>1</v>
      </c>
      <c r="U1093" s="7" t="e">
        <v>#N/A</v>
      </c>
      <c r="V1093" s="7" t="e">
        <v>#N/A</v>
      </c>
      <c r="W1093" s="7" t="e">
        <v>#N/A</v>
      </c>
      <c r="X1093" s="7" t="e">
        <v>#N/A</v>
      </c>
      <c r="Y1093" s="7" t="e">
        <v>#N/A</v>
      </c>
      <c r="Z1093" s="7">
        <f t="shared" si="137"/>
        <v>1</v>
      </c>
      <c r="AA1093" s="7">
        <f t="shared" si="138"/>
        <v>1</v>
      </c>
      <c r="AB1093" s="7" t="b">
        <f t="shared" si="139"/>
        <v>1</v>
      </c>
      <c r="AC1093" s="7" t="b">
        <f t="shared" si="140"/>
        <v>0</v>
      </c>
      <c r="AD1093" s="7" t="b">
        <f t="shared" si="141"/>
        <v>1</v>
      </c>
      <c r="AE1093" s="7" t="b">
        <f t="shared" si="142"/>
        <v>0</v>
      </c>
      <c r="AF1093" s="7" t="b">
        <f t="shared" si="143"/>
        <v>0</v>
      </c>
      <c r="AH1093" t="b">
        <f>AND(Table252102[[#This Row],[Developmental toxicity]:[Reproductive toxicity]])</f>
        <v>0</v>
      </c>
    </row>
    <row r="1094" spans="1:34" x14ac:dyDescent="0.25">
      <c r="A1094" s="3">
        <f t="shared" si="136"/>
        <v>1093</v>
      </c>
      <c r="B1094" s="4"/>
      <c r="C1094" s="3" t="s">
        <v>11808</v>
      </c>
      <c r="D1094" s="3" t="s">
        <v>11807</v>
      </c>
      <c r="E1094" s="29" t="s">
        <v>15355</v>
      </c>
      <c r="F1094" s="3" t="s">
        <v>15356</v>
      </c>
      <c r="G1094" s="3" t="s">
        <v>15357</v>
      </c>
      <c r="H1094" s="3" t="s">
        <v>15357</v>
      </c>
      <c r="I1094" s="3" t="s">
        <v>15358</v>
      </c>
      <c r="J1094" s="5"/>
      <c r="K1094" s="7" t="e">
        <v>#N/A</v>
      </c>
      <c r="L1094" s="7" t="e">
        <v>#N/A</v>
      </c>
      <c r="M1094" s="7" t="e">
        <v>#N/A</v>
      </c>
      <c r="N1094" s="7" t="e">
        <v>#N/A</v>
      </c>
      <c r="O1094" s="7" t="e">
        <v>#N/A</v>
      </c>
      <c r="P1094" s="7" t="e">
        <v>#N/A</v>
      </c>
      <c r="Q1094" s="7" t="e">
        <v>#N/A</v>
      </c>
      <c r="R1094" s="7" t="e">
        <v>#N/A</v>
      </c>
      <c r="S1094" s="7" t="e">
        <v>#N/A</v>
      </c>
      <c r="T1094" s="7" t="e">
        <v>#N/A</v>
      </c>
      <c r="U1094" s="7" t="e">
        <v>#N/A</v>
      </c>
      <c r="V1094" s="7" t="e">
        <v>#N/A</v>
      </c>
      <c r="W1094" s="3">
        <v>1</v>
      </c>
      <c r="X1094" s="3" t="e">
        <v>#N/A</v>
      </c>
      <c r="Y1094" s="7" t="e">
        <v>#N/A</v>
      </c>
      <c r="Z1094" s="7">
        <f t="shared" si="137"/>
        <v>1</v>
      </c>
      <c r="AA1094" s="7">
        <f t="shared" si="138"/>
        <v>1</v>
      </c>
      <c r="AB1094" s="7" t="b">
        <f t="shared" si="139"/>
        <v>0</v>
      </c>
      <c r="AC1094" s="7" t="b">
        <f t="shared" si="140"/>
        <v>1</v>
      </c>
      <c r="AD1094" s="7" t="b">
        <f t="shared" si="141"/>
        <v>0</v>
      </c>
      <c r="AE1094" s="7" t="b">
        <f t="shared" si="142"/>
        <v>1</v>
      </c>
      <c r="AF1094" s="7" t="b">
        <f t="shared" si="143"/>
        <v>0</v>
      </c>
      <c r="AH1094" t="b">
        <f>AND(Table252102[[#This Row],[Developmental toxicity]:[Reproductive toxicity]])</f>
        <v>0</v>
      </c>
    </row>
    <row r="1095" spans="1:34" x14ac:dyDescent="0.25">
      <c r="A1095" s="3">
        <f t="shared" si="136"/>
        <v>1094</v>
      </c>
      <c r="B1095" s="4"/>
      <c r="C1095" s="3" t="s">
        <v>11142</v>
      </c>
      <c r="D1095" s="3" t="s">
        <v>11141</v>
      </c>
      <c r="E1095" s="29" t="s">
        <v>14105</v>
      </c>
      <c r="F1095" s="3" t="s">
        <v>14106</v>
      </c>
      <c r="G1095" s="3" t="s">
        <v>14107</v>
      </c>
      <c r="H1095" s="3" t="s">
        <v>14108</v>
      </c>
      <c r="I1095" s="3" t="s">
        <v>14109</v>
      </c>
      <c r="J1095" s="5"/>
      <c r="K1095" s="7" t="e">
        <v>#N/A</v>
      </c>
      <c r="L1095" s="7" t="e">
        <v>#N/A</v>
      </c>
      <c r="M1095" s="7" t="e">
        <v>#N/A</v>
      </c>
      <c r="N1095" s="7" t="e">
        <v>#N/A</v>
      </c>
      <c r="O1095" s="7" t="e">
        <v>#N/A</v>
      </c>
      <c r="P1095" s="7" t="e">
        <v>#N/A</v>
      </c>
      <c r="Q1095" s="7" t="e">
        <v>#N/A</v>
      </c>
      <c r="R1095" s="7" t="e">
        <v>#N/A</v>
      </c>
      <c r="S1095" s="7" t="e">
        <v>#N/A</v>
      </c>
      <c r="T1095" s="7" t="e">
        <v>#N/A</v>
      </c>
      <c r="U1095" s="7" t="e">
        <v>#N/A</v>
      </c>
      <c r="V1095" s="7" t="e">
        <v>#N/A</v>
      </c>
      <c r="W1095" s="3">
        <v>1</v>
      </c>
      <c r="X1095" s="3" t="e">
        <v>#N/A</v>
      </c>
      <c r="Y1095" s="7" t="e">
        <v>#N/A</v>
      </c>
      <c r="Z1095" s="7">
        <f t="shared" si="137"/>
        <v>1</v>
      </c>
      <c r="AA1095" s="7">
        <f t="shared" si="138"/>
        <v>1</v>
      </c>
      <c r="AB1095" s="7" t="b">
        <f t="shared" si="139"/>
        <v>0</v>
      </c>
      <c r="AC1095" s="7" t="b">
        <f t="shared" si="140"/>
        <v>1</v>
      </c>
      <c r="AD1095" s="7" t="b">
        <f t="shared" si="141"/>
        <v>0</v>
      </c>
      <c r="AE1095" s="7" t="b">
        <f t="shared" si="142"/>
        <v>1</v>
      </c>
      <c r="AF1095" s="7" t="b">
        <f t="shared" si="143"/>
        <v>0</v>
      </c>
      <c r="AH1095" t="b">
        <f>AND(Table252102[[#This Row],[Developmental toxicity]:[Reproductive toxicity]])</f>
        <v>0</v>
      </c>
    </row>
    <row r="1096" spans="1:34" x14ac:dyDescent="0.25">
      <c r="A1096" s="3">
        <f t="shared" si="136"/>
        <v>1095</v>
      </c>
      <c r="B1096" s="4" t="s">
        <v>1440</v>
      </c>
      <c r="C1096" s="3" t="s">
        <v>2224</v>
      </c>
      <c r="D1096" s="3" t="s">
        <v>3128</v>
      </c>
      <c r="E1096" s="12" t="s">
        <v>7502</v>
      </c>
      <c r="F1096" t="s">
        <v>8350</v>
      </c>
      <c r="G1096" t="s">
        <v>9512</v>
      </c>
      <c r="H1096" t="s">
        <v>9513</v>
      </c>
      <c r="I1096" t="s">
        <v>9514</v>
      </c>
      <c r="J1096" s="5"/>
      <c r="K1096" s="7" t="e">
        <v>#N/A</v>
      </c>
      <c r="L1096" s="7" t="e">
        <v>#N/A</v>
      </c>
      <c r="M1096" s="7" t="e">
        <v>#N/A</v>
      </c>
      <c r="N1096" s="7" t="e">
        <v>#N/A</v>
      </c>
      <c r="O1096" s="7" t="e">
        <v>#N/A</v>
      </c>
      <c r="P1096" s="7" t="e">
        <v>#N/A</v>
      </c>
      <c r="Q1096" s="7" t="e">
        <v>#N/A</v>
      </c>
      <c r="R1096" s="7" t="e">
        <v>#N/A</v>
      </c>
      <c r="S1096" s="7" t="e">
        <v>#N/A</v>
      </c>
      <c r="T1096" s="7">
        <v>0</v>
      </c>
      <c r="U1096" s="7" t="e">
        <v>#N/A</v>
      </c>
      <c r="V1096" s="7" t="e">
        <v>#N/A</v>
      </c>
      <c r="W1096" s="7" t="e">
        <v>#N/A</v>
      </c>
      <c r="X1096" s="7" t="e">
        <v>#N/A</v>
      </c>
      <c r="Y1096" s="7" t="e">
        <v>#N/A</v>
      </c>
      <c r="Z1096" s="7">
        <f t="shared" si="137"/>
        <v>0</v>
      </c>
      <c r="AA1096" s="7">
        <f t="shared" si="138"/>
        <v>0</v>
      </c>
      <c r="AB1096" s="7" t="b">
        <f t="shared" si="139"/>
        <v>1</v>
      </c>
      <c r="AC1096" s="7" t="b">
        <f t="shared" si="140"/>
        <v>0</v>
      </c>
      <c r="AD1096" s="7" t="b">
        <f t="shared" si="141"/>
        <v>1</v>
      </c>
      <c r="AE1096" s="7" t="b">
        <f t="shared" si="142"/>
        <v>0</v>
      </c>
      <c r="AF1096" s="7" t="b">
        <f t="shared" si="143"/>
        <v>0</v>
      </c>
      <c r="AH1096" t="b">
        <f>AND(Table252102[[#This Row],[Developmental toxicity]:[Reproductive toxicity]])</f>
        <v>0</v>
      </c>
    </row>
    <row r="1097" spans="1:34" x14ac:dyDescent="0.25">
      <c r="A1097" s="3">
        <f t="shared" si="136"/>
        <v>1096</v>
      </c>
      <c r="B1097" s="4">
        <v>331</v>
      </c>
      <c r="C1097" s="3" t="s">
        <v>830</v>
      </c>
      <c r="D1097" s="3" t="s">
        <v>5252</v>
      </c>
      <c r="E1097" s="29" t="s">
        <v>4780</v>
      </c>
      <c r="F1097" s="3" t="s">
        <v>5696</v>
      </c>
      <c r="G1097" s="3" t="s">
        <v>831</v>
      </c>
      <c r="H1097" s="3" t="s">
        <v>6160</v>
      </c>
      <c r="I1097" s="3" t="s">
        <v>6636</v>
      </c>
      <c r="J1097" s="5" t="s">
        <v>1430</v>
      </c>
      <c r="K1097" s="7" t="e">
        <v>#N/A</v>
      </c>
      <c r="L1097" s="7">
        <v>1</v>
      </c>
      <c r="M1097" s="7" t="e">
        <v>#N/A</v>
      </c>
      <c r="N1097" s="7" t="e">
        <v>#N/A</v>
      </c>
      <c r="O1097" s="7" t="e">
        <v>#N/A</v>
      </c>
      <c r="P1097" s="7" t="e">
        <v>#N/A</v>
      </c>
      <c r="Q1097" s="7" t="e">
        <v>#N/A</v>
      </c>
      <c r="R1097" s="7" t="e">
        <v>#N/A</v>
      </c>
      <c r="S1097" s="7" t="e">
        <v>#N/A</v>
      </c>
      <c r="T1097" s="7" t="e">
        <v>#N/A</v>
      </c>
      <c r="U1097" s="7" t="e">
        <v>#N/A</v>
      </c>
      <c r="V1097" s="7" t="e">
        <v>#N/A</v>
      </c>
      <c r="W1097" s="7" t="e">
        <v>#N/A</v>
      </c>
      <c r="X1097" s="7">
        <v>1</v>
      </c>
      <c r="Y1097" s="7">
        <v>1</v>
      </c>
      <c r="Z1097" s="7">
        <f t="shared" si="137"/>
        <v>1</v>
      </c>
      <c r="AA1097" s="7">
        <f t="shared" si="138"/>
        <v>1</v>
      </c>
      <c r="AB1097" s="7" t="b">
        <f t="shared" si="139"/>
        <v>1</v>
      </c>
      <c r="AC1097" s="7" t="b">
        <f t="shared" si="140"/>
        <v>0</v>
      </c>
      <c r="AD1097" s="7" t="b">
        <f t="shared" si="141"/>
        <v>0</v>
      </c>
      <c r="AE1097" s="7" t="b">
        <f t="shared" si="142"/>
        <v>0</v>
      </c>
      <c r="AF1097" s="7" t="b">
        <f t="shared" si="143"/>
        <v>0</v>
      </c>
      <c r="AH1097" t="b">
        <f>AND(Table252102[[#This Row],[Developmental toxicity]:[Reproductive toxicity]])</f>
        <v>0</v>
      </c>
    </row>
    <row r="1098" spans="1:34" x14ac:dyDescent="0.25">
      <c r="A1098" s="3">
        <f t="shared" si="136"/>
        <v>1097</v>
      </c>
      <c r="B1098" s="4"/>
      <c r="C1098" s="3" t="s">
        <v>11068</v>
      </c>
      <c r="D1098" s="3" t="s">
        <v>11067</v>
      </c>
      <c r="E1098" s="29" t="s">
        <v>13971</v>
      </c>
      <c r="F1098" s="3" t="s">
        <v>13972</v>
      </c>
      <c r="G1098" s="3" t="s">
        <v>13973</v>
      </c>
      <c r="H1098" s="3" t="s">
        <v>13974</v>
      </c>
      <c r="I1098" s="3" t="s">
        <v>13975</v>
      </c>
      <c r="J1098" s="5"/>
      <c r="K1098" s="7" t="e">
        <v>#N/A</v>
      </c>
      <c r="L1098" s="7" t="e">
        <v>#N/A</v>
      </c>
      <c r="M1098" s="7" t="e">
        <v>#N/A</v>
      </c>
      <c r="N1098" s="7" t="e">
        <v>#N/A</v>
      </c>
      <c r="O1098" s="7" t="e">
        <v>#N/A</v>
      </c>
      <c r="P1098" s="7" t="e">
        <v>#N/A</v>
      </c>
      <c r="Q1098" s="7" t="e">
        <v>#N/A</v>
      </c>
      <c r="R1098" s="7" t="e">
        <v>#N/A</v>
      </c>
      <c r="S1098" s="7" t="e">
        <v>#N/A</v>
      </c>
      <c r="T1098" s="7" t="e">
        <v>#N/A</v>
      </c>
      <c r="U1098" s="7" t="e">
        <v>#N/A</v>
      </c>
      <c r="V1098" s="7" t="e">
        <v>#N/A</v>
      </c>
      <c r="W1098" s="3">
        <v>1</v>
      </c>
      <c r="X1098" s="3">
        <v>1</v>
      </c>
      <c r="Y1098" s="7" t="e">
        <v>#N/A</v>
      </c>
      <c r="Z1098" s="7">
        <f t="shared" si="137"/>
        <v>1</v>
      </c>
      <c r="AA1098" s="7">
        <f t="shared" si="138"/>
        <v>1</v>
      </c>
      <c r="AB1098" s="7" t="b">
        <f t="shared" si="139"/>
        <v>1</v>
      </c>
      <c r="AC1098" s="7" t="b">
        <f t="shared" si="140"/>
        <v>1</v>
      </c>
      <c r="AD1098" s="7" t="b">
        <f t="shared" si="141"/>
        <v>0</v>
      </c>
      <c r="AE1098" s="7" t="b">
        <f t="shared" si="142"/>
        <v>1</v>
      </c>
      <c r="AF1098" s="7" t="b">
        <f t="shared" si="143"/>
        <v>0</v>
      </c>
      <c r="AH1098" t="b">
        <f>AND(Table252102[[#This Row],[Developmental toxicity]:[Reproductive toxicity]])</f>
        <v>1</v>
      </c>
    </row>
    <row r="1099" spans="1:34" x14ac:dyDescent="0.25">
      <c r="A1099" s="3">
        <f t="shared" si="136"/>
        <v>1098</v>
      </c>
      <c r="B1099" s="4"/>
      <c r="C1099" s="3" t="s">
        <v>10892</v>
      </c>
      <c r="D1099" s="3" t="s">
        <v>10891</v>
      </c>
      <c r="E1099" s="29" t="s">
        <v>13643</v>
      </c>
      <c r="F1099" s="3" t="s">
        <v>13644</v>
      </c>
      <c r="G1099" s="3" t="s">
        <v>13645</v>
      </c>
      <c r="H1099" s="3" t="s">
        <v>13646</v>
      </c>
      <c r="I1099" s="3" t="s">
        <v>13647</v>
      </c>
      <c r="J1099" s="5"/>
      <c r="K1099" s="7" t="e">
        <v>#N/A</v>
      </c>
      <c r="L1099" s="7" t="e">
        <v>#N/A</v>
      </c>
      <c r="M1099" s="7" t="e">
        <v>#N/A</v>
      </c>
      <c r="N1099" s="7" t="e">
        <v>#N/A</v>
      </c>
      <c r="O1099" s="7" t="e">
        <v>#N/A</v>
      </c>
      <c r="P1099" s="7" t="e">
        <v>#N/A</v>
      </c>
      <c r="Q1099" s="7" t="e">
        <v>#N/A</v>
      </c>
      <c r="R1099" s="7" t="e">
        <v>#N/A</v>
      </c>
      <c r="S1099" s="7" t="e">
        <v>#N/A</v>
      </c>
      <c r="T1099" s="7" t="e">
        <v>#N/A</v>
      </c>
      <c r="U1099" s="7" t="e">
        <v>#N/A</v>
      </c>
      <c r="V1099" s="7" t="e">
        <v>#N/A</v>
      </c>
      <c r="W1099" s="3">
        <v>1</v>
      </c>
      <c r="X1099" s="3">
        <v>1</v>
      </c>
      <c r="Y1099" s="7" t="e">
        <v>#N/A</v>
      </c>
      <c r="Z1099" s="7">
        <f t="shared" si="137"/>
        <v>1</v>
      </c>
      <c r="AA1099" s="7">
        <f t="shared" si="138"/>
        <v>1</v>
      </c>
      <c r="AB1099" s="7" t="b">
        <f t="shared" si="139"/>
        <v>1</v>
      </c>
      <c r="AC1099" s="7" t="b">
        <f t="shared" si="140"/>
        <v>1</v>
      </c>
      <c r="AD1099" s="7" t="b">
        <f t="shared" si="141"/>
        <v>0</v>
      </c>
      <c r="AE1099" s="7" t="b">
        <f t="shared" si="142"/>
        <v>1</v>
      </c>
      <c r="AF1099" s="7" t="b">
        <f t="shared" si="143"/>
        <v>0</v>
      </c>
      <c r="AH1099" t="b">
        <f>AND(Table252102[[#This Row],[Developmental toxicity]:[Reproductive toxicity]])</f>
        <v>1</v>
      </c>
    </row>
    <row r="1100" spans="1:34" x14ac:dyDescent="0.25">
      <c r="A1100" s="3">
        <f t="shared" si="136"/>
        <v>1099</v>
      </c>
      <c r="B1100" s="4">
        <v>13464</v>
      </c>
      <c r="C1100" s="3" t="s">
        <v>1019</v>
      </c>
      <c r="D1100" s="3" t="s">
        <v>137</v>
      </c>
      <c r="E1100" s="29" t="s">
        <v>4006</v>
      </c>
      <c r="F1100" s="3" t="s">
        <v>3842</v>
      </c>
      <c r="G1100" s="3" t="s">
        <v>138</v>
      </c>
      <c r="H1100" s="3" t="s">
        <v>4323</v>
      </c>
      <c r="I1100" s="3" t="s">
        <v>4324</v>
      </c>
      <c r="J1100" s="5" t="s">
        <v>20</v>
      </c>
      <c r="K1100" s="7" t="e">
        <v>#N/A</v>
      </c>
      <c r="L1100" s="7">
        <v>1</v>
      </c>
      <c r="M1100" s="7" t="e">
        <v>#N/A</v>
      </c>
      <c r="N1100" s="7" t="e">
        <v>#N/A</v>
      </c>
      <c r="O1100" s="7" t="e">
        <v>#N/A</v>
      </c>
      <c r="P1100" s="7" t="e">
        <v>#N/A</v>
      </c>
      <c r="Q1100" s="7" t="e">
        <v>#N/A</v>
      </c>
      <c r="R1100" s="7" t="e">
        <v>#N/A</v>
      </c>
      <c r="S1100" s="7" t="e">
        <v>#N/A</v>
      </c>
      <c r="T1100" s="7" t="e">
        <v>#N/A</v>
      </c>
      <c r="U1100" s="7">
        <v>0</v>
      </c>
      <c r="V1100" s="7" t="e">
        <v>#N/A</v>
      </c>
      <c r="W1100" s="7">
        <v>1</v>
      </c>
      <c r="X1100" s="7" t="e">
        <v>#N/A</v>
      </c>
      <c r="Y1100" s="7">
        <v>1</v>
      </c>
      <c r="Z1100" s="7">
        <f t="shared" si="137"/>
        <v>1</v>
      </c>
      <c r="AA1100" s="7">
        <f t="shared" si="138"/>
        <v>1</v>
      </c>
      <c r="AB1100" s="7" t="b">
        <f t="shared" si="139"/>
        <v>1</v>
      </c>
      <c r="AC1100" s="7" t="b">
        <f t="shared" si="140"/>
        <v>1</v>
      </c>
      <c r="AD1100" s="7" t="b">
        <f t="shared" si="141"/>
        <v>1</v>
      </c>
      <c r="AE1100" s="7" t="b">
        <f t="shared" si="142"/>
        <v>1</v>
      </c>
      <c r="AF1100" s="7" t="b">
        <f t="shared" si="143"/>
        <v>1</v>
      </c>
      <c r="AH1100" t="b">
        <f>AND(Table252102[[#This Row],[Developmental toxicity]:[Reproductive toxicity]])</f>
        <v>1</v>
      </c>
    </row>
    <row r="1101" spans="1:34" x14ac:dyDescent="0.25">
      <c r="A1101" s="3">
        <f t="shared" si="136"/>
        <v>1100</v>
      </c>
      <c r="B1101" s="4" t="s">
        <v>1440</v>
      </c>
      <c r="C1101" s="3" t="s">
        <v>2596</v>
      </c>
      <c r="D1101" s="3" t="s">
        <v>3552</v>
      </c>
      <c r="E1101" s="29" t="s">
        <v>7870</v>
      </c>
      <c r="F1101" s="3" t="s">
        <v>8709</v>
      </c>
      <c r="G1101" s="3" t="s">
        <v>10317</v>
      </c>
      <c r="H1101" s="3" t="s">
        <v>10317</v>
      </c>
      <c r="I1101" s="3" t="s">
        <v>10318</v>
      </c>
      <c r="J1101" s="5"/>
      <c r="K1101" s="7" t="e">
        <v>#N/A</v>
      </c>
      <c r="L1101" s="7" t="e">
        <v>#N/A</v>
      </c>
      <c r="M1101" s="7" t="e">
        <v>#N/A</v>
      </c>
      <c r="N1101" s="7" t="e">
        <v>#N/A</v>
      </c>
      <c r="O1101" s="7" t="e">
        <v>#N/A</v>
      </c>
      <c r="P1101" s="7" t="e">
        <v>#N/A</v>
      </c>
      <c r="Q1101" s="7" t="e">
        <v>#N/A</v>
      </c>
      <c r="R1101" s="7" t="e">
        <v>#N/A</v>
      </c>
      <c r="S1101" s="7" t="e">
        <v>#N/A</v>
      </c>
      <c r="T1101" s="7">
        <v>1</v>
      </c>
      <c r="U1101" s="7" t="e">
        <v>#N/A</v>
      </c>
      <c r="V1101" s="7" t="e">
        <v>#N/A</v>
      </c>
      <c r="W1101" s="7" t="e">
        <v>#N/A</v>
      </c>
      <c r="X1101" s="7" t="e">
        <v>#N/A</v>
      </c>
      <c r="Y1101" s="7" t="e">
        <v>#N/A</v>
      </c>
      <c r="Z1101" s="7">
        <f t="shared" si="137"/>
        <v>1</v>
      </c>
      <c r="AA1101" s="7">
        <f t="shared" si="138"/>
        <v>1</v>
      </c>
      <c r="AB1101" s="7" t="b">
        <f t="shared" si="139"/>
        <v>1</v>
      </c>
      <c r="AC1101" s="7" t="b">
        <f t="shared" si="140"/>
        <v>0</v>
      </c>
      <c r="AD1101" s="7" t="b">
        <f t="shared" si="141"/>
        <v>1</v>
      </c>
      <c r="AE1101" s="7" t="b">
        <f t="shared" si="142"/>
        <v>0</v>
      </c>
      <c r="AF1101" s="7" t="b">
        <f t="shared" si="143"/>
        <v>0</v>
      </c>
      <c r="AH1101" t="b">
        <f>AND(Table252102[[#This Row],[Developmental toxicity]:[Reproductive toxicity]])</f>
        <v>0</v>
      </c>
    </row>
    <row r="1102" spans="1:34" x14ac:dyDescent="0.25">
      <c r="A1102" s="3">
        <f t="shared" si="136"/>
        <v>1101</v>
      </c>
      <c r="B1102" s="4" t="s">
        <v>1440</v>
      </c>
      <c r="C1102" s="3" t="s">
        <v>2173</v>
      </c>
      <c r="D1102" s="3" t="s">
        <v>3070</v>
      </c>
      <c r="E1102" s="12" t="s">
        <v>7453</v>
      </c>
      <c r="F1102" t="s">
        <v>8301</v>
      </c>
      <c r="G1102" t="s">
        <v>9400</v>
      </c>
      <c r="H1102" t="s">
        <v>9400</v>
      </c>
      <c r="I1102" t="s">
        <v>9401</v>
      </c>
      <c r="J1102" s="5"/>
      <c r="K1102" s="7" t="e">
        <v>#N/A</v>
      </c>
      <c r="L1102" s="7" t="e">
        <v>#N/A</v>
      </c>
      <c r="M1102" s="7" t="e">
        <v>#N/A</v>
      </c>
      <c r="N1102" s="7" t="e">
        <v>#N/A</v>
      </c>
      <c r="O1102" s="7" t="e">
        <v>#N/A</v>
      </c>
      <c r="P1102" s="7" t="e">
        <v>#N/A</v>
      </c>
      <c r="Q1102" s="7" t="e">
        <v>#N/A</v>
      </c>
      <c r="R1102" s="7" t="e">
        <v>#N/A</v>
      </c>
      <c r="S1102" s="7" t="e">
        <v>#N/A</v>
      </c>
      <c r="T1102" s="7">
        <v>0</v>
      </c>
      <c r="U1102" s="7" t="e">
        <v>#N/A</v>
      </c>
      <c r="V1102" s="7" t="e">
        <v>#N/A</v>
      </c>
      <c r="W1102" s="3">
        <v>0</v>
      </c>
      <c r="X1102" s="3" t="e">
        <v>#N/A</v>
      </c>
      <c r="Y1102" s="7" t="e">
        <v>#N/A</v>
      </c>
      <c r="Z1102" s="7">
        <f t="shared" si="137"/>
        <v>0</v>
      </c>
      <c r="AA1102" s="7">
        <f t="shared" si="138"/>
        <v>0</v>
      </c>
      <c r="AB1102" s="7" t="b">
        <f t="shared" si="139"/>
        <v>1</v>
      </c>
      <c r="AC1102" s="7" t="b">
        <f t="shared" si="140"/>
        <v>1</v>
      </c>
      <c r="AD1102" s="7" t="b">
        <f t="shared" si="141"/>
        <v>1</v>
      </c>
      <c r="AE1102" s="7" t="b">
        <f t="shared" si="142"/>
        <v>1</v>
      </c>
      <c r="AF1102" s="7" t="b">
        <f t="shared" si="143"/>
        <v>0</v>
      </c>
      <c r="AH1102" t="b">
        <f>AND(Table252102[[#This Row],[Developmental toxicity]:[Reproductive toxicity]])</f>
        <v>1</v>
      </c>
    </row>
    <row r="1103" spans="1:34" x14ac:dyDescent="0.25">
      <c r="A1103" s="3">
        <f t="shared" si="136"/>
        <v>1102</v>
      </c>
      <c r="B1103" s="4"/>
      <c r="C1103" s="3" t="s">
        <v>12338</v>
      </c>
      <c r="D1103" s="3" t="s">
        <v>12337</v>
      </c>
      <c r="E1103" s="29" t="s">
        <v>16154</v>
      </c>
      <c r="F1103" s="3" t="s">
        <v>16155</v>
      </c>
      <c r="G1103" s="3" t="s">
        <v>16156</v>
      </c>
      <c r="H1103" s="3" t="s">
        <v>16156</v>
      </c>
      <c r="I1103" s="3" t="s">
        <v>16157</v>
      </c>
      <c r="J1103" s="5"/>
      <c r="K1103" s="7" t="e">
        <v>#N/A</v>
      </c>
      <c r="L1103" s="7" t="e">
        <v>#N/A</v>
      </c>
      <c r="M1103" s="7" t="e">
        <v>#N/A</v>
      </c>
      <c r="N1103" s="7" t="e">
        <v>#N/A</v>
      </c>
      <c r="O1103" s="7" t="e">
        <v>#N/A</v>
      </c>
      <c r="P1103" s="7" t="e">
        <v>#N/A</v>
      </c>
      <c r="Q1103" s="7" t="e">
        <v>#N/A</v>
      </c>
      <c r="R1103" s="7" t="e">
        <v>#N/A</v>
      </c>
      <c r="S1103" s="7" t="e">
        <v>#N/A</v>
      </c>
      <c r="T1103" s="7" t="e">
        <v>#N/A</v>
      </c>
      <c r="U1103" s="7" t="e">
        <v>#N/A</v>
      </c>
      <c r="V1103" s="7" t="e">
        <v>#N/A</v>
      </c>
      <c r="W1103" s="3">
        <v>0</v>
      </c>
      <c r="X1103" s="3" t="e">
        <v>#N/A</v>
      </c>
      <c r="Y1103" s="7" t="e">
        <v>#N/A</v>
      </c>
      <c r="Z1103" s="7">
        <f t="shared" si="137"/>
        <v>0</v>
      </c>
      <c r="AA1103" s="7">
        <f t="shared" si="138"/>
        <v>0</v>
      </c>
      <c r="AB1103" s="7" t="b">
        <f t="shared" si="139"/>
        <v>0</v>
      </c>
      <c r="AC1103" s="7" t="b">
        <f t="shared" si="140"/>
        <v>1</v>
      </c>
      <c r="AD1103" s="7" t="b">
        <f t="shared" si="141"/>
        <v>0</v>
      </c>
      <c r="AE1103" s="7" t="b">
        <f t="shared" si="142"/>
        <v>1</v>
      </c>
      <c r="AF1103" s="7" t="b">
        <f t="shared" si="143"/>
        <v>0</v>
      </c>
      <c r="AH1103" t="b">
        <f>AND(Table252102[[#This Row],[Developmental toxicity]:[Reproductive toxicity]])</f>
        <v>0</v>
      </c>
    </row>
    <row r="1104" spans="1:34" x14ac:dyDescent="0.25">
      <c r="A1104" s="3">
        <f t="shared" si="136"/>
        <v>1103</v>
      </c>
      <c r="B1104" s="4">
        <v>270</v>
      </c>
      <c r="C1104" s="3" t="s">
        <v>740</v>
      </c>
      <c r="D1104" s="3" t="s">
        <v>5214</v>
      </c>
      <c r="E1104" s="29" t="s">
        <v>4739</v>
      </c>
      <c r="F1104" s="3" t="s">
        <v>5656</v>
      </c>
      <c r="G1104" s="3" t="s">
        <v>741</v>
      </c>
      <c r="H1104" s="3" t="s">
        <v>6131</v>
      </c>
      <c r="I1104" s="3" t="s">
        <v>6580</v>
      </c>
      <c r="J1104" s="5" t="s">
        <v>1431</v>
      </c>
      <c r="K1104" s="7" t="e">
        <v>#N/A</v>
      </c>
      <c r="L1104" s="7">
        <v>1</v>
      </c>
      <c r="M1104" s="7" t="e">
        <v>#N/A</v>
      </c>
      <c r="N1104" s="7" t="e">
        <v>#N/A</v>
      </c>
      <c r="O1104" s="7" t="e">
        <v>#N/A</v>
      </c>
      <c r="P1104" s="7" t="e">
        <v>#N/A</v>
      </c>
      <c r="Q1104" s="7" t="e">
        <v>#N/A</v>
      </c>
      <c r="R1104" s="7" t="e">
        <v>#N/A</v>
      </c>
      <c r="S1104" s="7" t="e">
        <v>#N/A</v>
      </c>
      <c r="T1104" s="7" t="e">
        <v>#N/A</v>
      </c>
      <c r="U1104" s="7" t="e">
        <v>#N/A</v>
      </c>
      <c r="V1104" s="7" t="e">
        <v>#N/A</v>
      </c>
      <c r="W1104" s="7" t="e">
        <v>#N/A</v>
      </c>
      <c r="X1104" s="7" t="e">
        <v>#N/A</v>
      </c>
      <c r="Y1104" s="7">
        <v>1</v>
      </c>
      <c r="Z1104" s="7">
        <f t="shared" si="137"/>
        <v>1</v>
      </c>
      <c r="AA1104" s="7">
        <f t="shared" si="138"/>
        <v>1</v>
      </c>
      <c r="AB1104" s="7" t="b">
        <f t="shared" si="139"/>
        <v>1</v>
      </c>
      <c r="AC1104" s="7" t="b">
        <f t="shared" si="140"/>
        <v>0</v>
      </c>
      <c r="AD1104" s="7" t="b">
        <f t="shared" si="141"/>
        <v>0</v>
      </c>
      <c r="AE1104" s="7" t="b">
        <f t="shared" si="142"/>
        <v>0</v>
      </c>
      <c r="AF1104" s="7" t="b">
        <f t="shared" si="143"/>
        <v>0</v>
      </c>
      <c r="AH1104" t="b">
        <f>AND(Table252102[[#This Row],[Developmental toxicity]:[Reproductive toxicity]])</f>
        <v>0</v>
      </c>
    </row>
    <row r="1105" spans="1:34" x14ac:dyDescent="0.25">
      <c r="A1105" s="3">
        <f t="shared" si="136"/>
        <v>1104</v>
      </c>
      <c r="B1105" s="4">
        <v>271</v>
      </c>
      <c r="C1105" s="3" t="s">
        <v>742</v>
      </c>
      <c r="D1105" s="3" t="s">
        <v>5215</v>
      </c>
      <c r="E1105" s="29" t="s">
        <v>4740</v>
      </c>
      <c r="F1105" s="3" t="s">
        <v>5657</v>
      </c>
      <c r="G1105" s="3" t="s">
        <v>743</v>
      </c>
      <c r="H1105" s="3" t="s">
        <v>6132</v>
      </c>
      <c r="I1105" s="3" t="s">
        <v>6581</v>
      </c>
      <c r="J1105" s="5" t="s">
        <v>1431</v>
      </c>
      <c r="K1105" s="7" t="e">
        <v>#N/A</v>
      </c>
      <c r="L1105" s="7">
        <v>1</v>
      </c>
      <c r="M1105" s="7" t="e">
        <v>#N/A</v>
      </c>
      <c r="N1105" s="7" t="e">
        <v>#N/A</v>
      </c>
      <c r="O1105" s="7" t="e">
        <v>#N/A</v>
      </c>
      <c r="P1105" s="7" t="e">
        <v>#N/A</v>
      </c>
      <c r="Q1105" s="7" t="e">
        <v>#N/A</v>
      </c>
      <c r="R1105" s="7" t="e">
        <v>#N/A</v>
      </c>
      <c r="S1105" s="7" t="e">
        <v>#N/A</v>
      </c>
      <c r="T1105" s="7" t="e">
        <v>#N/A</v>
      </c>
      <c r="U1105" s="7" t="e">
        <v>#N/A</v>
      </c>
      <c r="V1105" s="7" t="e">
        <v>#N/A</v>
      </c>
      <c r="W1105" s="7" t="e">
        <v>#N/A</v>
      </c>
      <c r="X1105" s="7" t="e">
        <v>#N/A</v>
      </c>
      <c r="Y1105" s="7">
        <v>1</v>
      </c>
      <c r="Z1105" s="7">
        <f t="shared" si="137"/>
        <v>1</v>
      </c>
      <c r="AA1105" s="7">
        <f t="shared" si="138"/>
        <v>1</v>
      </c>
      <c r="AB1105" s="7" t="b">
        <f t="shared" si="139"/>
        <v>1</v>
      </c>
      <c r="AC1105" s="7" t="b">
        <f t="shared" si="140"/>
        <v>0</v>
      </c>
      <c r="AD1105" s="7" t="b">
        <f t="shared" si="141"/>
        <v>0</v>
      </c>
      <c r="AE1105" s="7" t="b">
        <f t="shared" si="142"/>
        <v>0</v>
      </c>
      <c r="AF1105" s="7" t="b">
        <f t="shared" si="143"/>
        <v>0</v>
      </c>
      <c r="AH1105" t="b">
        <f>AND(Table252102[[#This Row],[Developmental toxicity]:[Reproductive toxicity]])</f>
        <v>0</v>
      </c>
    </row>
    <row r="1106" spans="1:34" x14ac:dyDescent="0.25">
      <c r="A1106" s="3">
        <f t="shared" si="136"/>
        <v>1105</v>
      </c>
      <c r="B1106" s="4" t="s">
        <v>1440</v>
      </c>
      <c r="C1106" s="3" t="s">
        <v>2588</v>
      </c>
      <c r="D1106" s="3" t="s">
        <v>3544</v>
      </c>
      <c r="E1106" s="29" t="s">
        <v>7862</v>
      </c>
      <c r="F1106" s="3" t="s">
        <v>8701</v>
      </c>
      <c r="G1106" s="3" t="s">
        <v>10295</v>
      </c>
      <c r="H1106" s="3" t="s">
        <v>10296</v>
      </c>
      <c r="I1106" s="3" t="s">
        <v>10297</v>
      </c>
      <c r="J1106" s="5"/>
      <c r="K1106" s="7" t="e">
        <v>#N/A</v>
      </c>
      <c r="L1106" s="7" t="e">
        <v>#N/A</v>
      </c>
      <c r="M1106" s="7" t="e">
        <v>#N/A</v>
      </c>
      <c r="N1106" s="7" t="e">
        <v>#N/A</v>
      </c>
      <c r="O1106" s="7" t="e">
        <v>#N/A</v>
      </c>
      <c r="P1106" s="7" t="e">
        <v>#N/A</v>
      </c>
      <c r="Q1106" s="7" t="e">
        <v>#N/A</v>
      </c>
      <c r="R1106" s="7" t="e">
        <v>#N/A</v>
      </c>
      <c r="S1106" s="7" t="e">
        <v>#N/A</v>
      </c>
      <c r="T1106" s="7">
        <v>1</v>
      </c>
      <c r="U1106" s="7" t="e">
        <v>#N/A</v>
      </c>
      <c r="V1106" s="7" t="e">
        <v>#N/A</v>
      </c>
      <c r="W1106" s="7" t="e">
        <v>#N/A</v>
      </c>
      <c r="X1106" s="7" t="e">
        <v>#N/A</v>
      </c>
      <c r="Y1106" s="7" t="e">
        <v>#N/A</v>
      </c>
      <c r="Z1106" s="7">
        <f t="shared" si="137"/>
        <v>1</v>
      </c>
      <c r="AA1106" s="7">
        <f t="shared" si="138"/>
        <v>1</v>
      </c>
      <c r="AB1106" s="7" t="b">
        <f t="shared" si="139"/>
        <v>1</v>
      </c>
      <c r="AC1106" s="7" t="b">
        <f t="shared" si="140"/>
        <v>0</v>
      </c>
      <c r="AD1106" s="7" t="b">
        <f t="shared" si="141"/>
        <v>1</v>
      </c>
      <c r="AE1106" s="7" t="b">
        <f t="shared" si="142"/>
        <v>0</v>
      </c>
      <c r="AF1106" s="7" t="b">
        <f t="shared" si="143"/>
        <v>0</v>
      </c>
      <c r="AH1106" t="b">
        <f>AND(Table252102[[#This Row],[Developmental toxicity]:[Reproductive toxicity]])</f>
        <v>0</v>
      </c>
    </row>
    <row r="1107" spans="1:34" x14ac:dyDescent="0.25">
      <c r="A1107" s="3">
        <f t="shared" si="136"/>
        <v>1106</v>
      </c>
      <c r="B1107" s="4"/>
      <c r="C1107" s="3" t="s">
        <v>11759</v>
      </c>
      <c r="D1107" s="3" t="s">
        <v>11758</v>
      </c>
      <c r="E1107" s="29" t="s">
        <v>15269</v>
      </c>
      <c r="F1107" s="3" t="s">
        <v>15270</v>
      </c>
      <c r="G1107" s="3" t="s">
        <v>15271</v>
      </c>
      <c r="H1107" s="3" t="s">
        <v>15271</v>
      </c>
      <c r="I1107" s="3" t="s">
        <v>15272</v>
      </c>
      <c r="J1107" s="5"/>
      <c r="K1107" s="7" t="e">
        <v>#N/A</v>
      </c>
      <c r="L1107" s="7" t="e">
        <v>#N/A</v>
      </c>
      <c r="M1107" s="7" t="e">
        <v>#N/A</v>
      </c>
      <c r="N1107" s="7" t="e">
        <v>#N/A</v>
      </c>
      <c r="O1107" s="7" t="e">
        <v>#N/A</v>
      </c>
      <c r="P1107" s="7" t="e">
        <v>#N/A</v>
      </c>
      <c r="Q1107" s="7" t="e">
        <v>#N/A</v>
      </c>
      <c r="R1107" s="7" t="e">
        <v>#N/A</v>
      </c>
      <c r="S1107" s="7" t="e">
        <v>#N/A</v>
      </c>
      <c r="T1107" s="7" t="e">
        <v>#N/A</v>
      </c>
      <c r="U1107" s="7" t="e">
        <v>#N/A</v>
      </c>
      <c r="V1107" s="7" t="e">
        <v>#N/A</v>
      </c>
      <c r="W1107" s="3">
        <v>1</v>
      </c>
      <c r="X1107" s="3" t="e">
        <v>#N/A</v>
      </c>
      <c r="Y1107" s="7" t="e">
        <v>#N/A</v>
      </c>
      <c r="Z1107" s="7">
        <f t="shared" si="137"/>
        <v>1</v>
      </c>
      <c r="AA1107" s="7">
        <f t="shared" si="138"/>
        <v>1</v>
      </c>
      <c r="AB1107" s="7" t="b">
        <f t="shared" si="139"/>
        <v>0</v>
      </c>
      <c r="AC1107" s="7" t="b">
        <f t="shared" si="140"/>
        <v>1</v>
      </c>
      <c r="AD1107" s="7" t="b">
        <f t="shared" si="141"/>
        <v>0</v>
      </c>
      <c r="AE1107" s="7" t="b">
        <f t="shared" si="142"/>
        <v>1</v>
      </c>
      <c r="AF1107" s="7" t="b">
        <f t="shared" si="143"/>
        <v>0</v>
      </c>
      <c r="AH1107" t="b">
        <f>AND(Table252102[[#This Row],[Developmental toxicity]:[Reproductive toxicity]])</f>
        <v>0</v>
      </c>
    </row>
    <row r="1108" spans="1:34" x14ac:dyDescent="0.25">
      <c r="A1108" s="3">
        <f t="shared" si="136"/>
        <v>1107</v>
      </c>
      <c r="B1108" s="4" t="s">
        <v>1440</v>
      </c>
      <c r="C1108" s="3" t="s">
        <v>2304</v>
      </c>
      <c r="D1108" s="3" t="s">
        <v>3220</v>
      </c>
      <c r="E1108" s="29" t="s">
        <v>7581</v>
      </c>
      <c r="F1108" s="3" t="s">
        <v>8428</v>
      </c>
      <c r="G1108" s="3" t="s">
        <v>9689</v>
      </c>
      <c r="H1108" s="3" t="s">
        <v>9690</v>
      </c>
      <c r="I1108" s="3" t="s">
        <v>9691</v>
      </c>
      <c r="J1108" s="5"/>
      <c r="K1108" s="7" t="e">
        <v>#N/A</v>
      </c>
      <c r="L1108" s="7" t="e">
        <v>#N/A</v>
      </c>
      <c r="M1108" s="7" t="e">
        <v>#N/A</v>
      </c>
      <c r="N1108" s="7" t="e">
        <v>#N/A</v>
      </c>
      <c r="O1108" s="7" t="e">
        <v>#N/A</v>
      </c>
      <c r="P1108" s="7" t="e">
        <v>#N/A</v>
      </c>
      <c r="Q1108" s="7" t="e">
        <v>#N/A</v>
      </c>
      <c r="R1108" s="7" t="e">
        <v>#N/A</v>
      </c>
      <c r="S1108" s="7" t="e">
        <v>#N/A</v>
      </c>
      <c r="T1108" s="7">
        <v>1</v>
      </c>
      <c r="U1108" s="7" t="e">
        <v>#N/A</v>
      </c>
      <c r="V1108" s="7" t="e">
        <v>#N/A</v>
      </c>
      <c r="W1108" s="7" t="e">
        <v>#N/A</v>
      </c>
      <c r="X1108" s="7" t="e">
        <v>#N/A</v>
      </c>
      <c r="Y1108" s="7" t="e">
        <v>#N/A</v>
      </c>
      <c r="Z1108" s="7">
        <f t="shared" si="137"/>
        <v>1</v>
      </c>
      <c r="AA1108" s="7">
        <f t="shared" si="138"/>
        <v>1</v>
      </c>
      <c r="AB1108" s="7" t="b">
        <f t="shared" si="139"/>
        <v>1</v>
      </c>
      <c r="AC1108" s="7" t="b">
        <f t="shared" si="140"/>
        <v>0</v>
      </c>
      <c r="AD1108" s="7" t="b">
        <f t="shared" si="141"/>
        <v>1</v>
      </c>
      <c r="AE1108" s="7" t="b">
        <f t="shared" si="142"/>
        <v>0</v>
      </c>
      <c r="AF1108" s="7" t="b">
        <f t="shared" si="143"/>
        <v>0</v>
      </c>
      <c r="AH1108" t="b">
        <f>AND(Table252102[[#This Row],[Developmental toxicity]:[Reproductive toxicity]])</f>
        <v>0</v>
      </c>
    </row>
    <row r="1109" spans="1:34" x14ac:dyDescent="0.25">
      <c r="A1109" s="3">
        <f t="shared" si="136"/>
        <v>1108</v>
      </c>
      <c r="B1109" s="4" t="s">
        <v>1440</v>
      </c>
      <c r="C1109" s="23" t="s">
        <v>1485</v>
      </c>
      <c r="D1109" s="22" t="s">
        <v>1486</v>
      </c>
      <c r="E1109" s="29" t="s">
        <v>7018</v>
      </c>
      <c r="F1109" s="22" t="s">
        <v>1544</v>
      </c>
      <c r="G1109" s="6" t="s">
        <v>1487</v>
      </c>
      <c r="H1109" s="3" t="s">
        <v>7109</v>
      </c>
      <c r="I1109" s="3" t="s">
        <v>7110</v>
      </c>
      <c r="J1109" s="5" t="s">
        <v>1558</v>
      </c>
      <c r="K1109" s="7" t="e">
        <v>#N/A</v>
      </c>
      <c r="L1109" s="7" t="e">
        <v>#N/A</v>
      </c>
      <c r="M1109" s="15">
        <v>1</v>
      </c>
      <c r="N1109" s="7" t="e">
        <v>#N/A</v>
      </c>
      <c r="O1109" s="7">
        <v>1</v>
      </c>
      <c r="P1109" s="15" t="e">
        <v>#N/A</v>
      </c>
      <c r="Q1109" s="15" t="e">
        <v>#N/A</v>
      </c>
      <c r="R1109" s="7" t="e">
        <v>#N/A</v>
      </c>
      <c r="S1109" s="15" t="e">
        <v>#N/A</v>
      </c>
      <c r="T1109" s="15">
        <v>1</v>
      </c>
      <c r="U1109" s="7" t="e">
        <v>#N/A</v>
      </c>
      <c r="V1109" s="7" t="e">
        <v>#N/A</v>
      </c>
      <c r="W1109" s="15" t="e">
        <v>#N/A</v>
      </c>
      <c r="X1109" s="15" t="e">
        <v>#N/A</v>
      </c>
      <c r="Y1109" s="7" t="e">
        <v>#N/A</v>
      </c>
      <c r="Z1109" s="7">
        <f t="shared" si="137"/>
        <v>1</v>
      </c>
      <c r="AA1109" s="7">
        <f t="shared" si="138"/>
        <v>1</v>
      </c>
      <c r="AB1109" s="7" t="b">
        <f t="shared" si="139"/>
        <v>1</v>
      </c>
      <c r="AC1109" s="7" t="b">
        <f t="shared" si="140"/>
        <v>1</v>
      </c>
      <c r="AD1109" s="7" t="b">
        <f t="shared" si="141"/>
        <v>1</v>
      </c>
      <c r="AE1109" s="7" t="b">
        <f t="shared" si="142"/>
        <v>1</v>
      </c>
      <c r="AF1109" s="7" t="b">
        <f t="shared" si="143"/>
        <v>1</v>
      </c>
      <c r="AH1109" t="b">
        <f>AND(Table252102[[#This Row],[Developmental toxicity]:[Reproductive toxicity]])</f>
        <v>1</v>
      </c>
    </row>
    <row r="1110" spans="1:34" x14ac:dyDescent="0.25">
      <c r="A1110" s="3">
        <f t="shared" si="136"/>
        <v>1109</v>
      </c>
      <c r="B1110" s="4" t="s">
        <v>1440</v>
      </c>
      <c r="C1110" s="3" t="s">
        <v>2485</v>
      </c>
      <c r="D1110" s="3" t="s">
        <v>3424</v>
      </c>
      <c r="E1110" s="29" t="s">
        <v>7761</v>
      </c>
      <c r="F1110" s="3" t="s">
        <v>8600</v>
      </c>
      <c r="G1110" s="3" t="s">
        <v>10071</v>
      </c>
      <c r="H1110" s="3" t="s">
        <v>10071</v>
      </c>
      <c r="I1110" s="3" t="s">
        <v>10072</v>
      </c>
      <c r="J1110" s="5"/>
      <c r="K1110" s="7" t="e">
        <v>#N/A</v>
      </c>
      <c r="L1110" s="7" t="e">
        <v>#N/A</v>
      </c>
      <c r="M1110" s="7" t="e">
        <v>#N/A</v>
      </c>
      <c r="N1110" s="7" t="e">
        <v>#N/A</v>
      </c>
      <c r="O1110" s="7" t="e">
        <v>#N/A</v>
      </c>
      <c r="P1110" s="7" t="e">
        <v>#N/A</v>
      </c>
      <c r="Q1110" s="7" t="e">
        <v>#N/A</v>
      </c>
      <c r="R1110" s="7" t="e">
        <v>#N/A</v>
      </c>
      <c r="S1110" s="7" t="e">
        <v>#N/A</v>
      </c>
      <c r="T1110" s="7">
        <v>0</v>
      </c>
      <c r="U1110" s="7" t="e">
        <v>#N/A</v>
      </c>
      <c r="V1110" s="7" t="e">
        <v>#N/A</v>
      </c>
      <c r="W1110" s="7">
        <v>0</v>
      </c>
      <c r="X1110" s="7" t="e">
        <v>#N/A</v>
      </c>
      <c r="Y1110" s="7">
        <v>0</v>
      </c>
      <c r="Z1110" s="7">
        <f t="shared" si="137"/>
        <v>0</v>
      </c>
      <c r="AA1110" s="7">
        <f t="shared" si="138"/>
        <v>0</v>
      </c>
      <c r="AB1110" s="7" t="b">
        <f t="shared" si="139"/>
        <v>1</v>
      </c>
      <c r="AC1110" s="7" t="b">
        <f t="shared" si="140"/>
        <v>1</v>
      </c>
      <c r="AD1110" s="7" t="b">
        <f t="shared" si="141"/>
        <v>1</v>
      </c>
      <c r="AE1110" s="7" t="b">
        <f t="shared" si="142"/>
        <v>1</v>
      </c>
      <c r="AF1110" s="7" t="b">
        <f t="shared" si="143"/>
        <v>0</v>
      </c>
      <c r="AH1110" t="b">
        <f>AND(Table252102[[#This Row],[Developmental toxicity]:[Reproductive toxicity]])</f>
        <v>1</v>
      </c>
    </row>
    <row r="1111" spans="1:34" x14ac:dyDescent="0.25">
      <c r="A1111" s="3">
        <f t="shared" si="136"/>
        <v>1110</v>
      </c>
      <c r="B1111" s="4" t="s">
        <v>1440</v>
      </c>
      <c r="C1111" s="3" t="s">
        <v>2222</v>
      </c>
      <c r="D1111" s="3" t="s">
        <v>3124</v>
      </c>
      <c r="E1111" s="29" t="s">
        <v>7500</v>
      </c>
      <c r="F1111" s="3" t="s">
        <v>8348</v>
      </c>
      <c r="G1111" s="3" t="s">
        <v>9508</v>
      </c>
      <c r="H1111" s="3" t="s">
        <v>9508</v>
      </c>
      <c r="I1111" s="3" t="s">
        <v>9509</v>
      </c>
      <c r="J1111" s="5"/>
      <c r="K1111" s="7" t="e">
        <v>#N/A</v>
      </c>
      <c r="L1111" s="7" t="e">
        <v>#N/A</v>
      </c>
      <c r="M1111" s="7" t="e">
        <v>#N/A</v>
      </c>
      <c r="N1111" s="7" t="e">
        <v>#N/A</v>
      </c>
      <c r="O1111" s="7" t="e">
        <v>#N/A</v>
      </c>
      <c r="P1111" s="7" t="e">
        <v>#N/A</v>
      </c>
      <c r="Q1111" s="7" t="e">
        <v>#N/A</v>
      </c>
      <c r="R1111" s="7" t="e">
        <v>#N/A</v>
      </c>
      <c r="S1111" s="7" t="e">
        <v>#N/A</v>
      </c>
      <c r="T1111" s="7">
        <v>0</v>
      </c>
      <c r="U1111" s="7" t="e">
        <v>#N/A</v>
      </c>
      <c r="V1111" s="7" t="e">
        <v>#N/A</v>
      </c>
      <c r="W1111" s="7" t="e">
        <v>#N/A</v>
      </c>
      <c r="X1111" s="7" t="e">
        <v>#N/A</v>
      </c>
      <c r="Y1111" s="7">
        <v>0</v>
      </c>
      <c r="Z1111" s="7">
        <f t="shared" si="137"/>
        <v>0</v>
      </c>
      <c r="AA1111" s="7">
        <f t="shared" si="138"/>
        <v>0</v>
      </c>
      <c r="AB1111" s="7" t="b">
        <f t="shared" si="139"/>
        <v>1</v>
      </c>
      <c r="AC1111" s="7" t="b">
        <f t="shared" si="140"/>
        <v>0</v>
      </c>
      <c r="AD1111" s="7" t="b">
        <f t="shared" si="141"/>
        <v>1</v>
      </c>
      <c r="AE1111" s="7" t="b">
        <f t="shared" si="142"/>
        <v>0</v>
      </c>
      <c r="AF1111" s="7" t="b">
        <f t="shared" si="143"/>
        <v>0</v>
      </c>
      <c r="AH1111" t="b">
        <f>AND(Table252102[[#This Row],[Developmental toxicity]:[Reproductive toxicity]])</f>
        <v>0</v>
      </c>
    </row>
    <row r="1112" spans="1:34" x14ac:dyDescent="0.25">
      <c r="A1112" s="3">
        <f t="shared" si="136"/>
        <v>1111</v>
      </c>
      <c r="B1112" s="4">
        <v>13121</v>
      </c>
      <c r="C1112" s="3" t="s">
        <v>1103</v>
      </c>
      <c r="D1112" s="3" t="s">
        <v>55</v>
      </c>
      <c r="E1112" s="29" t="s">
        <v>3965</v>
      </c>
      <c r="F1112" s="3" t="s">
        <v>3803</v>
      </c>
      <c r="G1112" s="3" t="s">
        <v>56</v>
      </c>
      <c r="H1112" s="3" t="s">
        <v>4237</v>
      </c>
      <c r="I1112" s="3" t="s">
        <v>4238</v>
      </c>
      <c r="J1112" s="5" t="s">
        <v>20</v>
      </c>
      <c r="K1112" s="7" t="e">
        <v>#N/A</v>
      </c>
      <c r="L1112" s="7">
        <v>1</v>
      </c>
      <c r="M1112" s="7" t="e">
        <v>#N/A</v>
      </c>
      <c r="N1112" s="7" t="e">
        <v>#N/A</v>
      </c>
      <c r="O1112" s="7" t="e">
        <v>#N/A</v>
      </c>
      <c r="P1112" s="7" t="e">
        <v>#N/A</v>
      </c>
      <c r="Q1112" s="7" t="e">
        <v>#N/A</v>
      </c>
      <c r="R1112" s="7" t="e">
        <v>#N/A</v>
      </c>
      <c r="S1112" s="7" t="e">
        <v>#N/A</v>
      </c>
      <c r="T1112" s="7" t="e">
        <v>#N/A</v>
      </c>
      <c r="U1112" s="7" t="e">
        <v>#N/A</v>
      </c>
      <c r="V1112" s="7" t="e">
        <v>#N/A</v>
      </c>
      <c r="W1112" s="7">
        <v>1</v>
      </c>
      <c r="X1112" s="7" t="e">
        <v>#N/A</v>
      </c>
      <c r="Y1112" s="7">
        <v>1</v>
      </c>
      <c r="Z1112" s="7">
        <f t="shared" si="137"/>
        <v>1</v>
      </c>
      <c r="AA1112" s="7">
        <f t="shared" si="138"/>
        <v>1</v>
      </c>
      <c r="AB1112" s="7" t="b">
        <f t="shared" si="139"/>
        <v>1</v>
      </c>
      <c r="AC1112" s="7" t="b">
        <f t="shared" si="140"/>
        <v>1</v>
      </c>
      <c r="AD1112" s="7" t="b">
        <f t="shared" si="141"/>
        <v>0</v>
      </c>
      <c r="AE1112" s="7" t="b">
        <f t="shared" si="142"/>
        <v>1</v>
      </c>
      <c r="AF1112" s="7" t="b">
        <f t="shared" si="143"/>
        <v>0</v>
      </c>
      <c r="AH1112" t="b">
        <f>AND(Table252102[[#This Row],[Developmental toxicity]:[Reproductive toxicity]])</f>
        <v>1</v>
      </c>
    </row>
    <row r="1113" spans="1:34" x14ac:dyDescent="0.25">
      <c r="A1113" s="3">
        <f t="shared" si="136"/>
        <v>1112</v>
      </c>
      <c r="B1113" s="4">
        <v>13122</v>
      </c>
      <c r="C1113" s="3" t="s">
        <v>4121</v>
      </c>
      <c r="D1113" s="3" t="s">
        <v>57</v>
      </c>
      <c r="E1113" s="29" t="s">
        <v>3966</v>
      </c>
      <c r="F1113" s="3" t="s">
        <v>3804</v>
      </c>
      <c r="G1113" s="3" t="s">
        <v>58</v>
      </c>
      <c r="H1113" s="3" t="s">
        <v>4239</v>
      </c>
      <c r="I1113" s="3" t="s">
        <v>4240</v>
      </c>
      <c r="J1113" s="5" t="s">
        <v>20</v>
      </c>
      <c r="K1113" s="7">
        <v>1</v>
      </c>
      <c r="L1113" s="7" t="e">
        <v>#N/A</v>
      </c>
      <c r="M1113" s="7" t="e">
        <v>#N/A</v>
      </c>
      <c r="N1113" s="7" t="e">
        <v>#N/A</v>
      </c>
      <c r="O1113" s="7" t="e">
        <v>#N/A</v>
      </c>
      <c r="P1113" s="7" t="e">
        <v>#N/A</v>
      </c>
      <c r="Q1113" s="7" t="e">
        <v>#N/A</v>
      </c>
      <c r="R1113" s="7" t="e">
        <v>#N/A</v>
      </c>
      <c r="S1113" s="7" t="e">
        <v>#N/A</v>
      </c>
      <c r="T1113" s="7" t="e">
        <v>#N/A</v>
      </c>
      <c r="U1113" s="7" t="e">
        <v>#N/A</v>
      </c>
      <c r="V1113" s="7" t="e">
        <v>#N/A</v>
      </c>
      <c r="W1113" s="7" t="e">
        <v>#N/A</v>
      </c>
      <c r="X1113" s="7" t="e">
        <v>#N/A</v>
      </c>
      <c r="Y1113" s="7" t="e">
        <v>#N/A</v>
      </c>
      <c r="Z1113" s="7">
        <f t="shared" si="137"/>
        <v>1</v>
      </c>
      <c r="AA1113" s="7">
        <f t="shared" si="138"/>
        <v>1</v>
      </c>
      <c r="AB1113" s="7" t="b">
        <f t="shared" si="139"/>
        <v>1</v>
      </c>
      <c r="AC1113" s="7" t="b">
        <f t="shared" si="140"/>
        <v>0</v>
      </c>
      <c r="AD1113" s="7" t="b">
        <f t="shared" si="141"/>
        <v>0</v>
      </c>
      <c r="AE1113" s="7" t="b">
        <f t="shared" si="142"/>
        <v>1</v>
      </c>
      <c r="AF1113" s="7" t="b">
        <f t="shared" si="143"/>
        <v>0</v>
      </c>
      <c r="AH1113" t="b">
        <f>AND(Table252102[[#This Row],[Developmental toxicity]:[Reproductive toxicity]])</f>
        <v>0</v>
      </c>
    </row>
    <row r="1114" spans="1:34" x14ac:dyDescent="0.25">
      <c r="A1114" s="3">
        <f t="shared" si="136"/>
        <v>1113</v>
      </c>
      <c r="B1114" s="4">
        <v>511</v>
      </c>
      <c r="C1114" s="3" t="s">
        <v>1099</v>
      </c>
      <c r="D1114" s="3" t="s">
        <v>5338</v>
      </c>
      <c r="E1114" s="29" t="s">
        <v>4900</v>
      </c>
      <c r="F1114" s="3" t="s">
        <v>5806</v>
      </c>
      <c r="G1114" s="3" t="s">
        <v>1100</v>
      </c>
      <c r="H1114" s="3" t="s">
        <v>6243</v>
      </c>
      <c r="I1114" s="3" t="s">
        <v>6814</v>
      </c>
      <c r="J1114" s="5" t="s">
        <v>1431</v>
      </c>
      <c r="K1114" s="7" t="e">
        <v>#N/A</v>
      </c>
      <c r="L1114" s="7">
        <v>1</v>
      </c>
      <c r="M1114" s="7" t="e">
        <v>#N/A</v>
      </c>
      <c r="N1114" s="7" t="e">
        <v>#N/A</v>
      </c>
      <c r="O1114" s="7" t="e">
        <v>#N/A</v>
      </c>
      <c r="P1114" s="7" t="e">
        <v>#N/A</v>
      </c>
      <c r="Q1114" s="7" t="e">
        <v>#N/A</v>
      </c>
      <c r="R1114" s="7" t="e">
        <v>#N/A</v>
      </c>
      <c r="S1114" s="7" t="e">
        <v>#N/A</v>
      </c>
      <c r="T1114" s="7" t="e">
        <v>#N/A</v>
      </c>
      <c r="U1114" s="7" t="e">
        <v>#N/A</v>
      </c>
      <c r="V1114" s="7" t="e">
        <v>#N/A</v>
      </c>
      <c r="W1114" s="7" t="e">
        <v>#N/A</v>
      </c>
      <c r="X1114" s="7" t="e">
        <v>#N/A</v>
      </c>
      <c r="Y1114" s="7">
        <v>1</v>
      </c>
      <c r="Z1114" s="7">
        <f t="shared" si="137"/>
        <v>1</v>
      </c>
      <c r="AA1114" s="7">
        <f t="shared" si="138"/>
        <v>1</v>
      </c>
      <c r="AB1114" s="7" t="b">
        <f t="shared" si="139"/>
        <v>1</v>
      </c>
      <c r="AC1114" s="7" t="b">
        <f t="shared" si="140"/>
        <v>0</v>
      </c>
      <c r="AD1114" s="7" t="b">
        <f t="shared" si="141"/>
        <v>0</v>
      </c>
      <c r="AE1114" s="7" t="b">
        <f t="shared" si="142"/>
        <v>0</v>
      </c>
      <c r="AF1114" s="7" t="b">
        <f t="shared" si="143"/>
        <v>0</v>
      </c>
      <c r="AH1114" t="b">
        <f>AND(Table252102[[#This Row],[Developmental toxicity]:[Reproductive toxicity]])</f>
        <v>0</v>
      </c>
    </row>
    <row r="1115" spans="1:34" x14ac:dyDescent="0.25">
      <c r="A1115" s="3">
        <f t="shared" si="136"/>
        <v>1114</v>
      </c>
      <c r="B1115" s="4">
        <v>12822</v>
      </c>
      <c r="C1115" s="3" t="s">
        <v>836</v>
      </c>
      <c r="D1115" s="3" t="s">
        <v>302</v>
      </c>
      <c r="E1115" s="29" t="s">
        <v>4101</v>
      </c>
      <c r="F1115" s="3" t="s">
        <v>3923</v>
      </c>
      <c r="G1115" s="3" t="s">
        <v>4511</v>
      </c>
      <c r="H1115" s="3" t="s">
        <v>4511</v>
      </c>
      <c r="I1115" s="3" t="s">
        <v>4512</v>
      </c>
      <c r="J1115" s="5" t="s">
        <v>283</v>
      </c>
      <c r="K1115" s="7" t="e">
        <v>#N/A</v>
      </c>
      <c r="L1115" s="7">
        <v>1</v>
      </c>
      <c r="M1115" s="7" t="e">
        <v>#N/A</v>
      </c>
      <c r="N1115" s="7" t="e">
        <v>#N/A</v>
      </c>
      <c r="O1115" s="7" t="e">
        <v>#N/A</v>
      </c>
      <c r="P1115" s="7" t="e">
        <v>#N/A</v>
      </c>
      <c r="Q1115" s="7" t="e">
        <v>#N/A</v>
      </c>
      <c r="R1115" s="7" t="e">
        <v>#N/A</v>
      </c>
      <c r="S1115" s="7" t="e">
        <v>#N/A</v>
      </c>
      <c r="T1115" s="7" t="e">
        <v>#N/A</v>
      </c>
      <c r="U1115" s="7" t="e">
        <v>#N/A</v>
      </c>
      <c r="V1115" s="7" t="e">
        <v>#N/A</v>
      </c>
      <c r="W1115" s="7">
        <v>1</v>
      </c>
      <c r="X1115" s="7">
        <v>1</v>
      </c>
      <c r="Y1115" s="7">
        <v>1</v>
      </c>
      <c r="Z1115" s="7">
        <f t="shared" si="137"/>
        <v>1</v>
      </c>
      <c r="AA1115" s="7">
        <f t="shared" si="138"/>
        <v>1</v>
      </c>
      <c r="AB1115" s="7" t="b">
        <f t="shared" si="139"/>
        <v>1</v>
      </c>
      <c r="AC1115" s="7" t="b">
        <f t="shared" si="140"/>
        <v>1</v>
      </c>
      <c r="AD1115" s="7" t="b">
        <f t="shared" si="141"/>
        <v>0</v>
      </c>
      <c r="AE1115" s="7" t="b">
        <f t="shared" si="142"/>
        <v>1</v>
      </c>
      <c r="AF1115" s="7" t="b">
        <f t="shared" si="143"/>
        <v>0</v>
      </c>
      <c r="AH1115" t="b">
        <f>AND(Table252102[[#This Row],[Developmental toxicity]:[Reproductive toxicity]])</f>
        <v>1</v>
      </c>
    </row>
    <row r="1116" spans="1:34" x14ac:dyDescent="0.25">
      <c r="A1116" s="3">
        <f t="shared" si="136"/>
        <v>1115</v>
      </c>
      <c r="B1116" s="4"/>
      <c r="C1116" s="3" t="s">
        <v>11933</v>
      </c>
      <c r="D1116" s="3" t="s">
        <v>11932</v>
      </c>
      <c r="E1116" s="29" t="s">
        <v>15550</v>
      </c>
      <c r="F1116" s="3" t="s">
        <v>15551</v>
      </c>
      <c r="G1116" s="3" t="s">
        <v>11934</v>
      </c>
      <c r="H1116" s="3" t="s">
        <v>11934</v>
      </c>
      <c r="I1116" s="3" t="s">
        <v>15552</v>
      </c>
      <c r="J1116" s="5"/>
      <c r="K1116" s="7" t="e">
        <v>#N/A</v>
      </c>
      <c r="L1116" s="7" t="e">
        <v>#N/A</v>
      </c>
      <c r="M1116" s="7" t="e">
        <v>#N/A</v>
      </c>
      <c r="N1116" s="7" t="e">
        <v>#N/A</v>
      </c>
      <c r="O1116" s="7" t="e">
        <v>#N/A</v>
      </c>
      <c r="P1116" s="7" t="e">
        <v>#N/A</v>
      </c>
      <c r="Q1116" s="7" t="e">
        <v>#N/A</v>
      </c>
      <c r="R1116" s="7" t="e">
        <v>#N/A</v>
      </c>
      <c r="S1116" s="7" t="e">
        <v>#N/A</v>
      </c>
      <c r="T1116" s="7" t="e">
        <v>#N/A</v>
      </c>
      <c r="U1116" s="7" t="e">
        <v>#N/A</v>
      </c>
      <c r="V1116" s="7" t="e">
        <v>#N/A</v>
      </c>
      <c r="W1116" s="7">
        <v>0</v>
      </c>
      <c r="X1116" s="7" t="e">
        <v>#N/A</v>
      </c>
      <c r="Y1116" s="7">
        <v>0</v>
      </c>
      <c r="Z1116" s="7">
        <f t="shared" si="137"/>
        <v>0</v>
      </c>
      <c r="AA1116" s="7">
        <f t="shared" si="138"/>
        <v>0</v>
      </c>
      <c r="AB1116" s="7" t="b">
        <f t="shared" si="139"/>
        <v>1</v>
      </c>
      <c r="AC1116" s="7" t="b">
        <f t="shared" si="140"/>
        <v>1</v>
      </c>
      <c r="AD1116" s="7" t="b">
        <f t="shared" si="141"/>
        <v>0</v>
      </c>
      <c r="AE1116" s="7" t="b">
        <f t="shared" si="142"/>
        <v>1</v>
      </c>
      <c r="AF1116" s="7" t="b">
        <f t="shared" si="143"/>
        <v>0</v>
      </c>
      <c r="AH1116" t="b">
        <f>AND(Table252102[[#This Row],[Developmental toxicity]:[Reproductive toxicity]])</f>
        <v>1</v>
      </c>
    </row>
    <row r="1117" spans="1:34" x14ac:dyDescent="0.25">
      <c r="A1117" s="3">
        <f t="shared" si="136"/>
        <v>1116</v>
      </c>
      <c r="B1117" s="4"/>
      <c r="C1117" t="s">
        <v>21116</v>
      </c>
      <c r="D1117" s="3" t="s">
        <v>20720</v>
      </c>
      <c r="E1117" s="94" t="s">
        <v>20918</v>
      </c>
      <c r="F1117" t="s">
        <v>21386</v>
      </c>
      <c r="G1117" t="s">
        <v>21387</v>
      </c>
      <c r="H1117" t="s">
        <v>21388</v>
      </c>
      <c r="I1117" t="s">
        <v>21389</v>
      </c>
      <c r="J1117" s="5"/>
      <c r="K1117" s="7" t="e">
        <v>#N/A</v>
      </c>
      <c r="L1117" s="7" t="e">
        <v>#N/A</v>
      </c>
      <c r="M1117" s="7" t="e">
        <v>#N/A</v>
      </c>
      <c r="N1117" s="7" t="e">
        <v>#N/A</v>
      </c>
      <c r="O1117" s="7" t="e">
        <v>#N/A</v>
      </c>
      <c r="P1117" s="7" t="e">
        <v>#N/A</v>
      </c>
      <c r="Q1117" s="7" t="e">
        <v>#N/A</v>
      </c>
      <c r="R1117" s="7" t="e">
        <v>#N/A</v>
      </c>
      <c r="S1117" s="7" t="e">
        <v>#N/A</v>
      </c>
      <c r="T1117" s="7" t="e">
        <v>#N/A</v>
      </c>
      <c r="U1117" s="7" t="e">
        <v>#N/A</v>
      </c>
      <c r="V1117" s="7" t="e">
        <v>#N/A</v>
      </c>
      <c r="W1117" s="7" t="e">
        <v>#N/A</v>
      </c>
      <c r="X1117" s="7" t="e">
        <v>#N/A</v>
      </c>
      <c r="Y1117" s="7">
        <v>0</v>
      </c>
      <c r="Z1117" s="7">
        <f t="shared" si="137"/>
        <v>0</v>
      </c>
      <c r="AA1117" s="7">
        <f t="shared" si="138"/>
        <v>0</v>
      </c>
      <c r="AB1117" s="7" t="b">
        <f t="shared" si="139"/>
        <v>1</v>
      </c>
      <c r="AC1117" s="7" t="b">
        <f t="shared" si="140"/>
        <v>0</v>
      </c>
      <c r="AD1117" s="7" t="b">
        <f t="shared" si="141"/>
        <v>0</v>
      </c>
      <c r="AE1117" s="7" t="b">
        <f t="shared" si="142"/>
        <v>0</v>
      </c>
      <c r="AF1117" s="7" t="b">
        <f t="shared" si="143"/>
        <v>0</v>
      </c>
      <c r="AH1117" t="b">
        <f>AND(Table252102[[#This Row],[Developmental toxicity]:[Reproductive toxicity]])</f>
        <v>0</v>
      </c>
    </row>
    <row r="1118" spans="1:34" x14ac:dyDescent="0.25">
      <c r="A1118" s="3">
        <f t="shared" si="136"/>
        <v>1117</v>
      </c>
      <c r="B1118" s="4">
        <v>290</v>
      </c>
      <c r="C1118" s="3" t="s">
        <v>770</v>
      </c>
      <c r="D1118" s="3" t="s">
        <v>5229</v>
      </c>
      <c r="E1118" s="29" t="s">
        <v>4754</v>
      </c>
      <c r="F1118" s="3" t="s">
        <v>5670</v>
      </c>
      <c r="G1118" s="3" t="s">
        <v>771</v>
      </c>
      <c r="H1118" s="3" t="s">
        <v>6145</v>
      </c>
      <c r="I1118" s="3" t="s">
        <v>6594</v>
      </c>
      <c r="J1118" s="5" t="s">
        <v>1431</v>
      </c>
      <c r="K1118" s="7" t="e">
        <v>#N/A</v>
      </c>
      <c r="L1118" s="7">
        <v>1</v>
      </c>
      <c r="M1118" s="7" t="e">
        <v>#N/A</v>
      </c>
      <c r="N1118" s="7" t="e">
        <v>#N/A</v>
      </c>
      <c r="O1118" s="7" t="e">
        <v>#N/A</v>
      </c>
      <c r="P1118" s="7" t="e">
        <v>#N/A</v>
      </c>
      <c r="Q1118" s="7" t="e">
        <v>#N/A</v>
      </c>
      <c r="R1118" s="7" t="e">
        <v>#N/A</v>
      </c>
      <c r="S1118" s="7" t="e">
        <v>#N/A</v>
      </c>
      <c r="T1118" s="7" t="e">
        <v>#N/A</v>
      </c>
      <c r="U1118" s="7" t="e">
        <v>#N/A</v>
      </c>
      <c r="V1118" s="7" t="e">
        <v>#N/A</v>
      </c>
      <c r="W1118" s="7" t="e">
        <v>#N/A</v>
      </c>
      <c r="X1118" s="7" t="e">
        <v>#N/A</v>
      </c>
      <c r="Y1118" s="7">
        <v>0</v>
      </c>
      <c r="Z1118" s="7">
        <f t="shared" si="137"/>
        <v>1</v>
      </c>
      <c r="AA1118" s="7">
        <f t="shared" si="138"/>
        <v>0</v>
      </c>
      <c r="AB1118" s="7" t="b">
        <f t="shared" si="139"/>
        <v>1</v>
      </c>
      <c r="AC1118" s="7" t="b">
        <f t="shared" si="140"/>
        <v>0</v>
      </c>
      <c r="AD1118" s="7" t="b">
        <f t="shared" si="141"/>
        <v>0</v>
      </c>
      <c r="AE1118" s="7" t="b">
        <f t="shared" si="142"/>
        <v>0</v>
      </c>
      <c r="AF1118" s="7" t="b">
        <f t="shared" si="143"/>
        <v>0</v>
      </c>
      <c r="AH1118" t="b">
        <f>AND(Table252102[[#This Row],[Developmental toxicity]:[Reproductive toxicity]])</f>
        <v>0</v>
      </c>
    </row>
    <row r="1119" spans="1:34" x14ac:dyDescent="0.25">
      <c r="A1119" s="3">
        <f t="shared" si="136"/>
        <v>1118</v>
      </c>
      <c r="B1119" s="4"/>
      <c r="C1119" s="3" t="s">
        <v>13127</v>
      </c>
      <c r="D1119" s="3" t="s">
        <v>17974</v>
      </c>
      <c r="E1119" s="29" t="s">
        <v>17381</v>
      </c>
      <c r="F1119" s="3" t="s">
        <v>17382</v>
      </c>
      <c r="G1119" s="3" t="s">
        <v>13128</v>
      </c>
      <c r="H1119" s="3" t="s">
        <v>13128</v>
      </c>
      <c r="I1119" s="3" t="s">
        <v>17383</v>
      </c>
      <c r="J1119" s="5"/>
      <c r="K1119" s="7" t="e">
        <v>#N/A</v>
      </c>
      <c r="L1119" s="7" t="e">
        <v>#N/A</v>
      </c>
      <c r="M1119" s="7" t="e">
        <v>#N/A</v>
      </c>
      <c r="N1119" s="7" t="e">
        <v>#N/A</v>
      </c>
      <c r="O1119" s="7" t="e">
        <v>#N/A</v>
      </c>
      <c r="P1119" s="7" t="e">
        <v>#N/A</v>
      </c>
      <c r="Q1119" s="7" t="e">
        <v>#N/A</v>
      </c>
      <c r="R1119" s="7" t="e">
        <v>#N/A</v>
      </c>
      <c r="S1119" s="7" t="e">
        <v>#N/A</v>
      </c>
      <c r="T1119" s="7" t="e">
        <v>#N/A</v>
      </c>
      <c r="U1119" s="7" t="e">
        <v>#N/A</v>
      </c>
      <c r="V1119" s="7" t="e">
        <v>#N/A</v>
      </c>
      <c r="W1119" s="3">
        <v>0</v>
      </c>
      <c r="X1119" s="3" t="e">
        <v>#N/A</v>
      </c>
      <c r="Y1119" s="7" t="e">
        <v>#N/A</v>
      </c>
      <c r="Z1119" s="7">
        <f t="shared" si="137"/>
        <v>0</v>
      </c>
      <c r="AA1119" s="7">
        <f t="shared" si="138"/>
        <v>0</v>
      </c>
      <c r="AB1119" s="7" t="b">
        <f t="shared" si="139"/>
        <v>0</v>
      </c>
      <c r="AC1119" s="7" t="b">
        <f t="shared" si="140"/>
        <v>1</v>
      </c>
      <c r="AD1119" s="7" t="b">
        <f t="shared" si="141"/>
        <v>0</v>
      </c>
      <c r="AE1119" s="7" t="b">
        <f t="shared" si="142"/>
        <v>1</v>
      </c>
      <c r="AF1119" s="7" t="b">
        <f t="shared" si="143"/>
        <v>0</v>
      </c>
      <c r="AH1119" t="b">
        <f>AND(Table252102[[#This Row],[Developmental toxicity]:[Reproductive toxicity]])</f>
        <v>0</v>
      </c>
    </row>
    <row r="1120" spans="1:34" x14ac:dyDescent="0.25">
      <c r="A1120" s="3">
        <f t="shared" si="136"/>
        <v>1119</v>
      </c>
      <c r="B1120" s="4">
        <v>13101</v>
      </c>
      <c r="C1120" s="3" t="s">
        <v>1217</v>
      </c>
      <c r="D1120" s="3" t="s">
        <v>35</v>
      </c>
      <c r="E1120" s="29" t="s">
        <v>3955</v>
      </c>
      <c r="F1120" s="3" t="s">
        <v>3793</v>
      </c>
      <c r="G1120" s="3" t="s">
        <v>36</v>
      </c>
      <c r="H1120" s="3" t="s">
        <v>36</v>
      </c>
      <c r="I1120" s="3" t="s">
        <v>4218</v>
      </c>
      <c r="J1120" s="5" t="s">
        <v>20</v>
      </c>
      <c r="K1120" s="7" t="e">
        <v>#N/A</v>
      </c>
      <c r="L1120" s="7">
        <v>1</v>
      </c>
      <c r="M1120" s="7" t="e">
        <v>#N/A</v>
      </c>
      <c r="N1120" s="7" t="e">
        <v>#N/A</v>
      </c>
      <c r="O1120" s="7" t="e">
        <v>#N/A</v>
      </c>
      <c r="P1120" s="7" t="e">
        <v>#N/A</v>
      </c>
      <c r="Q1120" s="7" t="e">
        <v>#N/A</v>
      </c>
      <c r="R1120" s="7" t="e">
        <v>#N/A</v>
      </c>
      <c r="S1120" s="7" t="e">
        <v>#N/A</v>
      </c>
      <c r="T1120" s="7" t="e">
        <v>#N/A</v>
      </c>
      <c r="U1120" s="7" t="e">
        <v>#N/A</v>
      </c>
      <c r="V1120" s="7" t="e">
        <v>#N/A</v>
      </c>
      <c r="W1120" s="7">
        <v>1</v>
      </c>
      <c r="X1120" s="7" t="e">
        <v>#N/A</v>
      </c>
      <c r="Y1120" s="7">
        <v>1</v>
      </c>
      <c r="Z1120" s="7">
        <f t="shared" si="137"/>
        <v>1</v>
      </c>
      <c r="AA1120" s="7">
        <f t="shared" si="138"/>
        <v>1</v>
      </c>
      <c r="AB1120" s="7" t="b">
        <f t="shared" si="139"/>
        <v>1</v>
      </c>
      <c r="AC1120" s="7" t="b">
        <f t="shared" si="140"/>
        <v>1</v>
      </c>
      <c r="AD1120" s="7" t="b">
        <f t="shared" si="141"/>
        <v>0</v>
      </c>
      <c r="AE1120" s="7" t="b">
        <f t="shared" si="142"/>
        <v>1</v>
      </c>
      <c r="AF1120" s="7" t="b">
        <f t="shared" si="143"/>
        <v>0</v>
      </c>
      <c r="AH1120" t="b">
        <f>AND(Table252102[[#This Row],[Developmental toxicity]:[Reproductive toxicity]])</f>
        <v>1</v>
      </c>
    </row>
    <row r="1121" spans="1:34" x14ac:dyDescent="0.25">
      <c r="A1121" s="3">
        <f t="shared" si="136"/>
        <v>1120</v>
      </c>
      <c r="B1121" s="4"/>
      <c r="C1121" s="3" t="s">
        <v>13062</v>
      </c>
      <c r="D1121" s="3" t="s">
        <v>13061</v>
      </c>
      <c r="E1121" s="29" t="s">
        <v>17290</v>
      </c>
      <c r="F1121" s="3" t="s">
        <v>17291</v>
      </c>
      <c r="G1121" s="3" t="s">
        <v>17292</v>
      </c>
      <c r="H1121" s="3" t="s">
        <v>17293</v>
      </c>
      <c r="I1121" s="3" t="s">
        <v>17294</v>
      </c>
      <c r="J1121" s="5"/>
      <c r="K1121" s="7" t="e">
        <v>#N/A</v>
      </c>
      <c r="L1121" s="7" t="e">
        <v>#N/A</v>
      </c>
      <c r="M1121" s="7" t="e">
        <v>#N/A</v>
      </c>
      <c r="N1121" s="7" t="e">
        <v>#N/A</v>
      </c>
      <c r="O1121" s="7" t="e">
        <v>#N/A</v>
      </c>
      <c r="P1121" s="7" t="e">
        <v>#N/A</v>
      </c>
      <c r="Q1121" s="7" t="e">
        <v>#N/A</v>
      </c>
      <c r="R1121" s="7" t="e">
        <v>#N/A</v>
      </c>
      <c r="S1121" s="7" t="e">
        <v>#N/A</v>
      </c>
      <c r="T1121" s="7" t="e">
        <v>#N/A</v>
      </c>
      <c r="U1121" s="7" t="e">
        <v>#N/A</v>
      </c>
      <c r="V1121" s="7" t="e">
        <v>#N/A</v>
      </c>
      <c r="W1121" s="3">
        <v>0</v>
      </c>
      <c r="X1121" s="3" t="e">
        <v>#N/A</v>
      </c>
      <c r="Y1121" s="7" t="e">
        <v>#N/A</v>
      </c>
      <c r="Z1121" s="7">
        <f t="shared" si="137"/>
        <v>0</v>
      </c>
      <c r="AA1121" s="7">
        <f t="shared" si="138"/>
        <v>0</v>
      </c>
      <c r="AB1121" s="7" t="b">
        <f t="shared" si="139"/>
        <v>0</v>
      </c>
      <c r="AC1121" s="7" t="b">
        <f t="shared" si="140"/>
        <v>1</v>
      </c>
      <c r="AD1121" s="7" t="b">
        <f t="shared" si="141"/>
        <v>0</v>
      </c>
      <c r="AE1121" s="7" t="b">
        <f t="shared" si="142"/>
        <v>1</v>
      </c>
      <c r="AF1121" s="7" t="b">
        <f t="shared" si="143"/>
        <v>0</v>
      </c>
      <c r="AH1121" t="b">
        <f>AND(Table252102[[#This Row],[Developmental toxicity]:[Reproductive toxicity]])</f>
        <v>0</v>
      </c>
    </row>
    <row r="1122" spans="1:34" x14ac:dyDescent="0.25">
      <c r="A1122" s="3">
        <f t="shared" si="136"/>
        <v>1121</v>
      </c>
      <c r="B1122" s="4"/>
      <c r="C1122" s="3" t="s">
        <v>11763</v>
      </c>
      <c r="D1122" s="3" t="s">
        <v>11762</v>
      </c>
      <c r="E1122" s="29" t="s">
        <v>15277</v>
      </c>
      <c r="F1122" s="3" t="s">
        <v>15278</v>
      </c>
      <c r="G1122" s="3" t="s">
        <v>15279</v>
      </c>
      <c r="H1122" s="3" t="s">
        <v>15279</v>
      </c>
      <c r="I1122" s="3" t="s">
        <v>15280</v>
      </c>
      <c r="J1122" s="5"/>
      <c r="K1122" s="7" t="e">
        <v>#N/A</v>
      </c>
      <c r="L1122" s="7" t="e">
        <v>#N/A</v>
      </c>
      <c r="M1122" s="7" t="e">
        <v>#N/A</v>
      </c>
      <c r="N1122" s="7" t="e">
        <v>#N/A</v>
      </c>
      <c r="O1122" s="7" t="e">
        <v>#N/A</v>
      </c>
      <c r="P1122" s="7" t="e">
        <v>#N/A</v>
      </c>
      <c r="Q1122" s="7" t="e">
        <v>#N/A</v>
      </c>
      <c r="R1122" s="7" t="e">
        <v>#N/A</v>
      </c>
      <c r="S1122" s="7" t="e">
        <v>#N/A</v>
      </c>
      <c r="T1122" s="7" t="e">
        <v>#N/A</v>
      </c>
      <c r="U1122" s="7" t="e">
        <v>#N/A</v>
      </c>
      <c r="V1122" s="7" t="e">
        <v>#N/A</v>
      </c>
      <c r="W1122" s="3">
        <v>1</v>
      </c>
      <c r="X1122" s="3" t="e">
        <v>#N/A</v>
      </c>
      <c r="Y1122" s="7" t="e">
        <v>#N/A</v>
      </c>
      <c r="Z1122" s="7">
        <f t="shared" si="137"/>
        <v>1</v>
      </c>
      <c r="AA1122" s="7">
        <f t="shared" si="138"/>
        <v>1</v>
      </c>
      <c r="AB1122" s="7" t="b">
        <f t="shared" si="139"/>
        <v>0</v>
      </c>
      <c r="AC1122" s="7" t="b">
        <f t="shared" si="140"/>
        <v>1</v>
      </c>
      <c r="AD1122" s="7" t="b">
        <f t="shared" si="141"/>
        <v>0</v>
      </c>
      <c r="AE1122" s="7" t="b">
        <f t="shared" si="142"/>
        <v>1</v>
      </c>
      <c r="AF1122" s="7" t="b">
        <f t="shared" si="143"/>
        <v>0</v>
      </c>
      <c r="AH1122" t="b">
        <f>AND(Table252102[[#This Row],[Developmental toxicity]:[Reproductive toxicity]])</f>
        <v>0</v>
      </c>
    </row>
    <row r="1123" spans="1:34" x14ac:dyDescent="0.25">
      <c r="A1123" s="3">
        <f t="shared" si="136"/>
        <v>1122</v>
      </c>
      <c r="B1123" s="4">
        <v>13138</v>
      </c>
      <c r="C1123" s="3" t="s">
        <v>661</v>
      </c>
      <c r="D1123" s="3" t="s">
        <v>73</v>
      </c>
      <c r="E1123" s="29" t="s">
        <v>3974</v>
      </c>
      <c r="F1123" s="3" t="s">
        <v>3812</v>
      </c>
      <c r="G1123" s="3" t="s">
        <v>74</v>
      </c>
      <c r="H1123" s="3" t="s">
        <v>4256</v>
      </c>
      <c r="I1123" s="3" t="s">
        <v>4257</v>
      </c>
      <c r="J1123" s="5" t="s">
        <v>20</v>
      </c>
      <c r="K1123" s="7" t="e">
        <v>#N/A</v>
      </c>
      <c r="L1123" s="7">
        <v>1</v>
      </c>
      <c r="M1123" s="7" t="e">
        <v>#N/A</v>
      </c>
      <c r="N1123" s="7" t="e">
        <v>#N/A</v>
      </c>
      <c r="O1123" s="7" t="e">
        <v>#N/A</v>
      </c>
      <c r="P1123" s="7" t="e">
        <v>#N/A</v>
      </c>
      <c r="Q1123" s="7" t="e">
        <v>#N/A</v>
      </c>
      <c r="R1123" s="7" t="e">
        <v>#N/A</v>
      </c>
      <c r="S1123" s="7" t="e">
        <v>#N/A</v>
      </c>
      <c r="T1123" s="7">
        <v>1</v>
      </c>
      <c r="U1123" s="7">
        <v>1</v>
      </c>
      <c r="V1123" s="7" t="e">
        <v>#N/A</v>
      </c>
      <c r="W1123" s="7">
        <v>1</v>
      </c>
      <c r="X1123" s="7">
        <v>1</v>
      </c>
      <c r="Y1123" s="7">
        <v>1</v>
      </c>
      <c r="Z1123" s="7">
        <f t="shared" si="137"/>
        <v>1</v>
      </c>
      <c r="AA1123" s="7">
        <f t="shared" si="138"/>
        <v>1</v>
      </c>
      <c r="AB1123" s="7" t="b">
        <f t="shared" si="139"/>
        <v>1</v>
      </c>
      <c r="AC1123" s="7" t="b">
        <f t="shared" si="140"/>
        <v>1</v>
      </c>
      <c r="AD1123" s="7" t="b">
        <f t="shared" si="141"/>
        <v>1</v>
      </c>
      <c r="AE1123" s="7" t="b">
        <f t="shared" si="142"/>
        <v>1</v>
      </c>
      <c r="AF1123" s="7" t="b">
        <f t="shared" si="143"/>
        <v>1</v>
      </c>
      <c r="AH1123" t="b">
        <f>AND(Table252102[[#This Row],[Developmental toxicity]:[Reproductive toxicity]])</f>
        <v>1</v>
      </c>
    </row>
    <row r="1124" spans="1:34" x14ac:dyDescent="0.25">
      <c r="A1124" s="3">
        <f t="shared" si="136"/>
        <v>1123</v>
      </c>
      <c r="B1124" s="4" t="s">
        <v>1440</v>
      </c>
      <c r="C1124" s="3" t="s">
        <v>2107</v>
      </c>
      <c r="D1124" s="3" t="s">
        <v>2995</v>
      </c>
      <c r="E1124" s="29" t="s">
        <v>7388</v>
      </c>
      <c r="F1124" s="3" t="s">
        <v>8236</v>
      </c>
      <c r="G1124" s="3" t="s">
        <v>9256</v>
      </c>
      <c r="H1124" s="3" t="s">
        <v>9257</v>
      </c>
      <c r="I1124" s="3" t="s">
        <v>9258</v>
      </c>
      <c r="J1124" s="5"/>
      <c r="K1124" s="7" t="e">
        <v>#N/A</v>
      </c>
      <c r="L1124" s="7" t="e">
        <v>#N/A</v>
      </c>
      <c r="M1124" s="7" t="e">
        <v>#N/A</v>
      </c>
      <c r="N1124" s="7" t="e">
        <v>#N/A</v>
      </c>
      <c r="O1124" s="7" t="e">
        <v>#N/A</v>
      </c>
      <c r="P1124" s="7" t="e">
        <v>#N/A</v>
      </c>
      <c r="Q1124" s="7" t="e">
        <v>#N/A</v>
      </c>
      <c r="R1124" s="7" t="e">
        <v>#N/A</v>
      </c>
      <c r="S1124" s="7" t="e">
        <v>#N/A</v>
      </c>
      <c r="T1124" s="7">
        <v>0</v>
      </c>
      <c r="U1124" s="7" t="e">
        <v>#N/A</v>
      </c>
      <c r="V1124" s="7" t="e">
        <v>#N/A</v>
      </c>
      <c r="W1124" s="7" t="e">
        <v>#N/A</v>
      </c>
      <c r="X1124" s="7" t="e">
        <v>#N/A</v>
      </c>
      <c r="Y1124" s="7">
        <v>0</v>
      </c>
      <c r="Z1124" s="7">
        <f t="shared" si="137"/>
        <v>0</v>
      </c>
      <c r="AA1124" s="7">
        <f t="shared" si="138"/>
        <v>0</v>
      </c>
      <c r="AB1124" s="7" t="b">
        <f t="shared" si="139"/>
        <v>1</v>
      </c>
      <c r="AC1124" s="7" t="b">
        <f t="shared" si="140"/>
        <v>0</v>
      </c>
      <c r="AD1124" s="7" t="b">
        <f t="shared" si="141"/>
        <v>1</v>
      </c>
      <c r="AE1124" s="7" t="b">
        <f t="shared" si="142"/>
        <v>0</v>
      </c>
      <c r="AF1124" s="7" t="b">
        <f t="shared" si="143"/>
        <v>0</v>
      </c>
      <c r="AH1124" t="b">
        <f>AND(Table252102[[#This Row],[Developmental toxicity]:[Reproductive toxicity]])</f>
        <v>0</v>
      </c>
    </row>
    <row r="1125" spans="1:34" x14ac:dyDescent="0.25">
      <c r="A1125" s="3">
        <f t="shared" si="136"/>
        <v>1124</v>
      </c>
      <c r="B1125" s="4">
        <v>13149</v>
      </c>
      <c r="C1125" t="s">
        <v>4126</v>
      </c>
      <c r="D1125" s="3" t="s">
        <v>79</v>
      </c>
      <c r="E1125" s="12" t="s">
        <v>3977</v>
      </c>
      <c r="F1125" t="s">
        <v>3815</v>
      </c>
      <c r="G1125" s="3" t="s">
        <v>80</v>
      </c>
      <c r="H1125" t="s">
        <v>4263</v>
      </c>
      <c r="I1125" t="s">
        <v>4264</v>
      </c>
      <c r="J1125" s="5" t="s">
        <v>20</v>
      </c>
      <c r="K1125" s="7">
        <v>1</v>
      </c>
      <c r="L1125" s="7" t="e">
        <v>#N/A</v>
      </c>
      <c r="M1125" s="3" t="e">
        <v>#N/A</v>
      </c>
      <c r="N1125" s="7" t="e">
        <v>#N/A</v>
      </c>
      <c r="O1125" s="7" t="e">
        <v>#N/A</v>
      </c>
      <c r="P1125" s="3" t="e">
        <v>#N/A</v>
      </c>
      <c r="Q1125" s="3" t="e">
        <v>#N/A</v>
      </c>
      <c r="R1125" s="7" t="e">
        <v>#N/A</v>
      </c>
      <c r="S1125" s="3" t="e">
        <v>#N/A</v>
      </c>
      <c r="T1125" s="3" t="e">
        <v>#N/A</v>
      </c>
      <c r="U1125" s="7" t="e">
        <v>#N/A</v>
      </c>
      <c r="V1125" s="7" t="e">
        <v>#N/A</v>
      </c>
      <c r="W1125" s="3" t="e">
        <v>#N/A</v>
      </c>
      <c r="X1125" s="3" t="e">
        <v>#N/A</v>
      </c>
      <c r="Y1125" s="7" t="e">
        <v>#N/A</v>
      </c>
      <c r="Z1125" s="7">
        <f t="shared" si="137"/>
        <v>1</v>
      </c>
      <c r="AA1125" s="7">
        <f t="shared" si="138"/>
        <v>1</v>
      </c>
      <c r="AB1125" s="7" t="b">
        <f t="shared" si="139"/>
        <v>1</v>
      </c>
      <c r="AC1125" s="7" t="b">
        <f t="shared" si="140"/>
        <v>0</v>
      </c>
      <c r="AD1125" s="7" t="b">
        <f t="shared" si="141"/>
        <v>0</v>
      </c>
      <c r="AE1125" s="7" t="b">
        <f t="shared" si="142"/>
        <v>1</v>
      </c>
      <c r="AF1125" s="7" t="b">
        <f t="shared" si="143"/>
        <v>0</v>
      </c>
      <c r="AH1125" t="b">
        <f>AND(Table252102[[#This Row],[Developmental toxicity]:[Reproductive toxicity]])</f>
        <v>0</v>
      </c>
    </row>
    <row r="1126" spans="1:34" x14ac:dyDescent="0.25">
      <c r="A1126" s="3">
        <f t="shared" si="136"/>
        <v>1125</v>
      </c>
      <c r="B1126" s="4"/>
      <c r="C1126" s="3" t="s">
        <v>20603</v>
      </c>
      <c r="D1126" s="3" t="s">
        <v>19276</v>
      </c>
      <c r="E1126" s="29" t="s">
        <v>20358</v>
      </c>
      <c r="F1126" s="3" t="s">
        <v>19925</v>
      </c>
      <c r="G1126" s="3" t="s">
        <v>19926</v>
      </c>
      <c r="H1126" s="3" t="s">
        <v>19927</v>
      </c>
      <c r="I1126" s="3" t="s">
        <v>19928</v>
      </c>
      <c r="J1126" s="5" t="s">
        <v>20</v>
      </c>
      <c r="K1126" s="7" t="e">
        <v>#N/A</v>
      </c>
      <c r="L1126" s="7" t="e">
        <v>#N/A</v>
      </c>
      <c r="M1126" s="7" t="e">
        <v>#N/A</v>
      </c>
      <c r="N1126" s="7" t="e">
        <v>#N/A</v>
      </c>
      <c r="O1126" s="7" t="e">
        <v>#N/A</v>
      </c>
      <c r="P1126" s="7" t="e">
        <v>#N/A</v>
      </c>
      <c r="Q1126" s="7" t="e">
        <v>#N/A</v>
      </c>
      <c r="R1126" s="7" t="e">
        <v>#N/A</v>
      </c>
      <c r="S1126" s="7" t="e">
        <v>#N/A</v>
      </c>
      <c r="T1126" s="7" t="e">
        <v>#N/A</v>
      </c>
      <c r="U1126" s="7" t="e">
        <v>#N/A</v>
      </c>
      <c r="V1126" s="7" t="e">
        <v>#N/A</v>
      </c>
      <c r="W1126" s="7" t="e">
        <v>#N/A</v>
      </c>
      <c r="X1126" s="7">
        <v>0</v>
      </c>
      <c r="Y1126" s="7" t="e">
        <v>#N/A</v>
      </c>
      <c r="Z1126" s="7">
        <f t="shared" si="137"/>
        <v>0</v>
      </c>
      <c r="AA1126" s="7">
        <f t="shared" si="138"/>
        <v>0</v>
      </c>
      <c r="AB1126" s="7" t="b">
        <f t="shared" si="139"/>
        <v>1</v>
      </c>
      <c r="AC1126" s="7" t="b">
        <f t="shared" si="140"/>
        <v>0</v>
      </c>
      <c r="AD1126" s="7" t="b">
        <f t="shared" si="141"/>
        <v>0</v>
      </c>
      <c r="AE1126" s="7" t="b">
        <f t="shared" si="142"/>
        <v>0</v>
      </c>
      <c r="AF1126" s="7" t="b">
        <f t="shared" si="143"/>
        <v>0</v>
      </c>
      <c r="AH1126" t="b">
        <f>AND(Table252102[[#This Row],[Developmental toxicity]:[Reproductive toxicity]])</f>
        <v>0</v>
      </c>
    </row>
    <row r="1127" spans="1:34" x14ac:dyDescent="0.25">
      <c r="A1127" s="3">
        <f t="shared" si="136"/>
        <v>1126</v>
      </c>
      <c r="B1127" s="4"/>
      <c r="C1127" s="3" t="s">
        <v>20664</v>
      </c>
      <c r="D1127" s="3" t="s">
        <v>19338</v>
      </c>
      <c r="E1127" s="29" t="s">
        <v>20419</v>
      </c>
      <c r="F1127" s="3" t="s">
        <v>20127</v>
      </c>
      <c r="G1127" s="3" t="s">
        <v>20128</v>
      </c>
      <c r="H1127" s="3" t="s">
        <v>20129</v>
      </c>
      <c r="I1127" s="3" t="s">
        <v>20130</v>
      </c>
      <c r="J1127" s="5" t="s">
        <v>20</v>
      </c>
      <c r="K1127" s="7" t="e">
        <v>#N/A</v>
      </c>
      <c r="L1127" s="7" t="e">
        <v>#N/A</v>
      </c>
      <c r="M1127" s="7" t="e">
        <v>#N/A</v>
      </c>
      <c r="N1127" s="7" t="e">
        <v>#N/A</v>
      </c>
      <c r="O1127" s="7" t="e">
        <v>#N/A</v>
      </c>
      <c r="P1127" s="7" t="e">
        <v>#N/A</v>
      </c>
      <c r="Q1127" s="7" t="e">
        <v>#N/A</v>
      </c>
      <c r="R1127" s="7" t="e">
        <v>#N/A</v>
      </c>
      <c r="S1127" s="7" t="e">
        <v>#N/A</v>
      </c>
      <c r="T1127" s="7" t="e">
        <v>#N/A</v>
      </c>
      <c r="U1127" s="7" t="e">
        <v>#N/A</v>
      </c>
      <c r="V1127" s="7" t="e">
        <v>#N/A</v>
      </c>
      <c r="W1127" s="7" t="e">
        <v>#N/A</v>
      </c>
      <c r="X1127" s="7">
        <v>0</v>
      </c>
      <c r="Y1127" s="7" t="e">
        <v>#N/A</v>
      </c>
      <c r="Z1127" s="7">
        <f t="shared" si="137"/>
        <v>0</v>
      </c>
      <c r="AA1127" s="7">
        <f t="shared" si="138"/>
        <v>0</v>
      </c>
      <c r="AB1127" s="7" t="b">
        <f t="shared" si="139"/>
        <v>1</v>
      </c>
      <c r="AC1127" s="7" t="b">
        <f t="shared" si="140"/>
        <v>0</v>
      </c>
      <c r="AD1127" s="7" t="b">
        <f t="shared" si="141"/>
        <v>0</v>
      </c>
      <c r="AE1127" s="7" t="b">
        <f t="shared" si="142"/>
        <v>0</v>
      </c>
      <c r="AF1127" s="7" t="b">
        <f t="shared" si="143"/>
        <v>0</v>
      </c>
      <c r="AH1127" t="b">
        <f>AND(Table252102[[#This Row],[Developmental toxicity]:[Reproductive toxicity]])</f>
        <v>0</v>
      </c>
    </row>
    <row r="1128" spans="1:34" x14ac:dyDescent="0.25">
      <c r="A1128" s="3">
        <f t="shared" si="136"/>
        <v>1127</v>
      </c>
      <c r="B1128" s="4" t="s">
        <v>1440</v>
      </c>
      <c r="C1128" s="3" t="s">
        <v>2772</v>
      </c>
      <c r="D1128" s="3" t="s">
        <v>3751</v>
      </c>
      <c r="E1128" s="29" t="s">
        <v>8042</v>
      </c>
      <c r="F1128" s="3" t="s">
        <v>8874</v>
      </c>
      <c r="G1128" s="3" t="s">
        <v>10701</v>
      </c>
      <c r="H1128" s="3" t="s">
        <v>10702</v>
      </c>
      <c r="I1128" s="3" t="s">
        <v>10703</v>
      </c>
      <c r="J1128" s="5"/>
      <c r="K1128" s="7" t="e">
        <v>#N/A</v>
      </c>
      <c r="L1128" s="7" t="e">
        <v>#N/A</v>
      </c>
      <c r="M1128" s="7" t="e">
        <v>#N/A</v>
      </c>
      <c r="N1128" s="7" t="e">
        <v>#N/A</v>
      </c>
      <c r="O1128" s="7" t="e">
        <v>#N/A</v>
      </c>
      <c r="P1128" s="7" t="e">
        <v>#N/A</v>
      </c>
      <c r="Q1128" s="7" t="e">
        <v>#N/A</v>
      </c>
      <c r="R1128" s="7" t="e">
        <v>#N/A</v>
      </c>
      <c r="S1128" s="7" t="e">
        <v>#N/A</v>
      </c>
      <c r="T1128" s="7">
        <v>1</v>
      </c>
      <c r="U1128" s="7" t="e">
        <v>#N/A</v>
      </c>
      <c r="V1128" s="7" t="e">
        <v>#N/A</v>
      </c>
      <c r="W1128" s="7" t="e">
        <v>#N/A</v>
      </c>
      <c r="X1128" s="7" t="e">
        <v>#N/A</v>
      </c>
      <c r="Y1128" s="7" t="e">
        <v>#N/A</v>
      </c>
      <c r="Z1128" s="7">
        <f t="shared" si="137"/>
        <v>1</v>
      </c>
      <c r="AA1128" s="7">
        <f t="shared" si="138"/>
        <v>1</v>
      </c>
      <c r="AB1128" s="7" t="b">
        <f t="shared" si="139"/>
        <v>1</v>
      </c>
      <c r="AC1128" s="7" t="b">
        <f t="shared" si="140"/>
        <v>0</v>
      </c>
      <c r="AD1128" s="7" t="b">
        <f t="shared" si="141"/>
        <v>1</v>
      </c>
      <c r="AE1128" s="7" t="b">
        <f t="shared" si="142"/>
        <v>0</v>
      </c>
      <c r="AF1128" s="7" t="b">
        <f t="shared" si="143"/>
        <v>0</v>
      </c>
      <c r="AH1128" t="b">
        <f>AND(Table252102[[#This Row],[Developmental toxicity]:[Reproductive toxicity]])</f>
        <v>0</v>
      </c>
    </row>
    <row r="1129" spans="1:34" x14ac:dyDescent="0.25">
      <c r="A1129" s="3" t="e">
        <f>ROW(#REF!)</f>
        <v>#REF!</v>
      </c>
      <c r="B1129" s="4"/>
      <c r="C1129" s="3" t="s">
        <v>13375</v>
      </c>
      <c r="D1129" s="3" t="s">
        <v>17991</v>
      </c>
      <c r="E1129" s="29" t="s">
        <v>18157</v>
      </c>
      <c r="F1129" s="3" t="s">
        <v>18075</v>
      </c>
      <c r="G1129" s="3" t="s">
        <v>18336</v>
      </c>
      <c r="H1129" s="3" t="s">
        <v>18337</v>
      </c>
      <c r="I1129" s="3" t="s">
        <v>18338</v>
      </c>
      <c r="J1129" s="5"/>
      <c r="K1129" s="7" t="e">
        <v>#N/A</v>
      </c>
      <c r="L1129" s="7" t="e">
        <v>#N/A</v>
      </c>
      <c r="M1129" s="7" t="e">
        <v>#N/A</v>
      </c>
      <c r="N1129" s="7" t="e">
        <v>#N/A</v>
      </c>
      <c r="O1129" s="7" t="e">
        <v>#N/A</v>
      </c>
      <c r="P1129" s="7" t="e">
        <v>#N/A</v>
      </c>
      <c r="Q1129" s="7" t="e">
        <v>#N/A</v>
      </c>
      <c r="R1129" s="7" t="e">
        <v>#N/A</v>
      </c>
      <c r="S1129" s="7" t="e">
        <v>#N/A</v>
      </c>
      <c r="T1129" s="7" t="e">
        <v>#N/A</v>
      </c>
      <c r="U1129" s="7" t="e">
        <v>#N/A</v>
      </c>
      <c r="V1129" s="7" t="e">
        <v>#N/A</v>
      </c>
      <c r="W1129" s="3">
        <v>0</v>
      </c>
      <c r="X1129" s="3" t="e">
        <v>#N/A</v>
      </c>
      <c r="Y1129" s="7" t="e">
        <v>#N/A</v>
      </c>
      <c r="Z1129" s="7">
        <f t="shared" si="137"/>
        <v>0</v>
      </c>
      <c r="AA1129" s="7">
        <f t="shared" si="138"/>
        <v>0</v>
      </c>
      <c r="AB1129" s="7" t="b">
        <f t="shared" si="139"/>
        <v>0</v>
      </c>
      <c r="AC1129" s="7" t="b">
        <f t="shared" si="140"/>
        <v>1</v>
      </c>
      <c r="AD1129" s="7" t="b">
        <f t="shared" si="141"/>
        <v>0</v>
      </c>
      <c r="AE1129" s="7" t="b">
        <f t="shared" si="142"/>
        <v>1</v>
      </c>
      <c r="AF1129" s="7" t="b">
        <f t="shared" si="143"/>
        <v>0</v>
      </c>
      <c r="AH1129" t="b">
        <f>AND(Table252102[[#This Row],[Developmental toxicity]:[Reproductive toxicity]])</f>
        <v>0</v>
      </c>
    </row>
    <row r="1130" spans="1:34" x14ac:dyDescent="0.25">
      <c r="A1130" s="3">
        <f t="shared" si="136"/>
        <v>1129</v>
      </c>
      <c r="B1130" s="4" t="s">
        <v>1440</v>
      </c>
      <c r="C1130" s="3" t="s">
        <v>2345</v>
      </c>
      <c r="D1130" s="3" t="s">
        <v>3265</v>
      </c>
      <c r="E1130" s="12" t="s">
        <v>7622</v>
      </c>
      <c r="F1130" t="s">
        <v>8463</v>
      </c>
      <c r="G1130" t="s">
        <v>9767</v>
      </c>
      <c r="H1130" t="s">
        <v>9768</v>
      </c>
      <c r="I1130" t="s">
        <v>9769</v>
      </c>
      <c r="J1130" s="5"/>
      <c r="K1130" s="7" t="e">
        <v>#N/A</v>
      </c>
      <c r="L1130" s="7" t="e">
        <v>#N/A</v>
      </c>
      <c r="M1130" s="7" t="e">
        <v>#N/A</v>
      </c>
      <c r="N1130" s="7" t="e">
        <v>#N/A</v>
      </c>
      <c r="O1130" s="7" t="e">
        <v>#N/A</v>
      </c>
      <c r="P1130" s="7" t="e">
        <v>#N/A</v>
      </c>
      <c r="Q1130" s="7" t="e">
        <v>#N/A</v>
      </c>
      <c r="R1130" s="7" t="e">
        <v>#N/A</v>
      </c>
      <c r="S1130" s="7" t="e">
        <v>#N/A</v>
      </c>
      <c r="T1130" s="7">
        <v>0</v>
      </c>
      <c r="U1130" s="7" t="e">
        <v>#N/A</v>
      </c>
      <c r="V1130" s="7" t="e">
        <v>#N/A</v>
      </c>
      <c r="W1130" s="7" t="e">
        <v>#N/A</v>
      </c>
      <c r="X1130" s="7" t="e">
        <v>#N/A</v>
      </c>
      <c r="Y1130" s="7" t="e">
        <v>#N/A</v>
      </c>
      <c r="Z1130" s="7">
        <f t="shared" si="137"/>
        <v>0</v>
      </c>
      <c r="AA1130" s="7">
        <f t="shared" si="138"/>
        <v>0</v>
      </c>
      <c r="AB1130" s="7" t="b">
        <f t="shared" si="139"/>
        <v>1</v>
      </c>
      <c r="AC1130" s="7" t="b">
        <f t="shared" si="140"/>
        <v>0</v>
      </c>
      <c r="AD1130" s="7" t="b">
        <f t="shared" si="141"/>
        <v>1</v>
      </c>
      <c r="AE1130" s="7" t="b">
        <f t="shared" si="142"/>
        <v>0</v>
      </c>
      <c r="AF1130" s="7" t="b">
        <f t="shared" si="143"/>
        <v>0</v>
      </c>
      <c r="AH1130" t="b">
        <f>AND(Table252102[[#This Row],[Developmental toxicity]:[Reproductive toxicity]])</f>
        <v>0</v>
      </c>
    </row>
    <row r="1131" spans="1:34" x14ac:dyDescent="0.25">
      <c r="A1131" s="3">
        <f t="shared" si="136"/>
        <v>1130</v>
      </c>
      <c r="B1131" s="4"/>
      <c r="C1131" s="3" t="s">
        <v>21926</v>
      </c>
      <c r="D1131" s="3" t="s">
        <v>21924</v>
      </c>
      <c r="E1131" s="29" t="s">
        <v>21925</v>
      </c>
      <c r="F1131" s="3" t="s">
        <v>21927</v>
      </c>
      <c r="G1131" s="3" t="s">
        <v>21928</v>
      </c>
      <c r="H1131" s="3" t="s">
        <v>21928</v>
      </c>
      <c r="I1131" s="3" t="s">
        <v>21929</v>
      </c>
      <c r="J1131" s="5"/>
      <c r="K1131" s="7" t="e">
        <v>#N/A</v>
      </c>
      <c r="L1131" s="7" t="e">
        <v>#N/A</v>
      </c>
      <c r="M1131" s="7" t="e">
        <v>#N/A</v>
      </c>
      <c r="N1131" s="7" t="e">
        <v>#N/A</v>
      </c>
      <c r="O1131" s="7" t="e">
        <v>#N/A</v>
      </c>
      <c r="P1131" s="7" t="e">
        <v>#N/A</v>
      </c>
      <c r="Q1131" s="7" t="e">
        <v>#N/A</v>
      </c>
      <c r="R1131" s="7" t="e">
        <v>#N/A</v>
      </c>
      <c r="S1131" s="7" t="e">
        <v>#N/A</v>
      </c>
      <c r="T1131" s="7" t="e">
        <v>#N/A</v>
      </c>
      <c r="U1131" s="93">
        <v>1</v>
      </c>
      <c r="V1131" s="7" t="e">
        <v>#N/A</v>
      </c>
      <c r="W1131" s="7" t="e">
        <v>#N/A</v>
      </c>
      <c r="X1131" s="7" t="e">
        <v>#N/A</v>
      </c>
      <c r="Y1131" s="7" t="e">
        <v>#N/A</v>
      </c>
      <c r="Z1131" s="7">
        <f t="shared" si="137"/>
        <v>1</v>
      </c>
      <c r="AA1131" s="7">
        <f t="shared" si="138"/>
        <v>1</v>
      </c>
      <c r="AB1131" s="7" t="b">
        <f t="shared" si="139"/>
        <v>1</v>
      </c>
      <c r="AC1131" s="7" t="b">
        <f t="shared" si="140"/>
        <v>0</v>
      </c>
      <c r="AD1131" s="7" t="b">
        <f t="shared" si="141"/>
        <v>1</v>
      </c>
      <c r="AE1131" s="7" t="b">
        <f t="shared" si="142"/>
        <v>0</v>
      </c>
      <c r="AF1131" s="7" t="b">
        <f t="shared" si="143"/>
        <v>1</v>
      </c>
      <c r="AH1131" t="b">
        <f>AND(Table252102[[#This Row],[Developmental toxicity]:[Reproductive toxicity]])</f>
        <v>0</v>
      </c>
    </row>
    <row r="1132" spans="1:34" x14ac:dyDescent="0.25">
      <c r="A1132" s="3">
        <f t="shared" si="136"/>
        <v>1131</v>
      </c>
      <c r="B1132" s="4" t="s">
        <v>1440</v>
      </c>
      <c r="C1132" s="3" t="s">
        <v>2123</v>
      </c>
      <c r="D1132" s="3" t="s">
        <v>3015</v>
      </c>
      <c r="E1132" s="12" t="s">
        <v>7404</v>
      </c>
      <c r="F1132" t="s">
        <v>8252</v>
      </c>
      <c r="G1132" t="s">
        <v>9291</v>
      </c>
      <c r="H1132" t="s">
        <v>9292</v>
      </c>
      <c r="I1132" t="s">
        <v>9293</v>
      </c>
      <c r="J1132" s="5"/>
      <c r="K1132" s="7" t="e">
        <v>#N/A</v>
      </c>
      <c r="L1132" s="7" t="e">
        <v>#N/A</v>
      </c>
      <c r="M1132" s="7" t="e">
        <v>#N/A</v>
      </c>
      <c r="N1132" s="7" t="e">
        <v>#N/A</v>
      </c>
      <c r="O1132" s="7" t="e">
        <v>#N/A</v>
      </c>
      <c r="P1132" s="7" t="e">
        <v>#N/A</v>
      </c>
      <c r="Q1132" s="7" t="e">
        <v>#N/A</v>
      </c>
      <c r="R1132" s="7" t="e">
        <v>#N/A</v>
      </c>
      <c r="S1132" s="7" t="e">
        <v>#N/A</v>
      </c>
      <c r="T1132" s="7">
        <v>0</v>
      </c>
      <c r="U1132" s="7" t="e">
        <v>#N/A</v>
      </c>
      <c r="V1132" s="7" t="e">
        <v>#N/A</v>
      </c>
      <c r="W1132" s="7" t="e">
        <v>#N/A</v>
      </c>
      <c r="X1132" s="7" t="e">
        <v>#N/A</v>
      </c>
      <c r="Y1132" s="7" t="e">
        <v>#N/A</v>
      </c>
      <c r="Z1132" s="7">
        <f t="shared" si="137"/>
        <v>0</v>
      </c>
      <c r="AA1132" s="7">
        <f t="shared" si="138"/>
        <v>0</v>
      </c>
      <c r="AB1132" s="7" t="b">
        <f t="shared" si="139"/>
        <v>1</v>
      </c>
      <c r="AC1132" s="7" t="b">
        <f t="shared" si="140"/>
        <v>0</v>
      </c>
      <c r="AD1132" s="7" t="b">
        <f t="shared" si="141"/>
        <v>1</v>
      </c>
      <c r="AE1132" s="7" t="b">
        <f t="shared" si="142"/>
        <v>0</v>
      </c>
      <c r="AF1132" s="7" t="b">
        <f t="shared" si="143"/>
        <v>0</v>
      </c>
      <c r="AH1132" t="b">
        <f>AND(Table252102[[#This Row],[Developmental toxicity]:[Reproductive toxicity]])</f>
        <v>0</v>
      </c>
    </row>
    <row r="1133" spans="1:34" x14ac:dyDescent="0.25">
      <c r="A1133" s="3">
        <f t="shared" si="136"/>
        <v>1132</v>
      </c>
      <c r="B1133" s="4">
        <v>138</v>
      </c>
      <c r="C1133" s="3" t="s">
        <v>533</v>
      </c>
      <c r="D1133" s="3" t="s">
        <v>3159</v>
      </c>
      <c r="E1133" s="29" t="s">
        <v>4644</v>
      </c>
      <c r="F1133" s="3" t="s">
        <v>5565</v>
      </c>
      <c r="G1133" s="3" t="s">
        <v>534</v>
      </c>
      <c r="H1133" s="3" t="s">
        <v>6055</v>
      </c>
      <c r="I1133" s="3" t="s">
        <v>6466</v>
      </c>
      <c r="J1133" s="5" t="s">
        <v>1436</v>
      </c>
      <c r="K1133" s="7" t="e">
        <v>#N/A</v>
      </c>
      <c r="L1133" s="7">
        <v>1</v>
      </c>
      <c r="M1133" s="7" t="e">
        <v>#N/A</v>
      </c>
      <c r="N1133" s="7" t="e">
        <v>#N/A</v>
      </c>
      <c r="O1133" s="7" t="e">
        <v>#N/A</v>
      </c>
      <c r="P1133" s="7" t="e">
        <v>#N/A</v>
      </c>
      <c r="Q1133" s="7" t="e">
        <v>#N/A</v>
      </c>
      <c r="R1133" s="7" t="e">
        <v>#N/A</v>
      </c>
      <c r="S1133" s="7" t="e">
        <v>#N/A</v>
      </c>
      <c r="T1133" s="7">
        <v>0</v>
      </c>
      <c r="U1133" s="7" t="e">
        <v>#N/A</v>
      </c>
      <c r="V1133" s="7" t="e">
        <v>#N/A</v>
      </c>
      <c r="W1133" s="7" t="e">
        <v>#N/A</v>
      </c>
      <c r="X1133" s="7" t="e">
        <v>#N/A</v>
      </c>
      <c r="Y1133" s="7">
        <v>1</v>
      </c>
      <c r="Z1133" s="7">
        <f t="shared" si="137"/>
        <v>1</v>
      </c>
      <c r="AA1133" s="7">
        <f t="shared" si="138"/>
        <v>1</v>
      </c>
      <c r="AB1133" s="7" t="b">
        <f t="shared" si="139"/>
        <v>1</v>
      </c>
      <c r="AC1133" s="7" t="b">
        <f t="shared" si="140"/>
        <v>0</v>
      </c>
      <c r="AD1133" s="7" t="b">
        <f t="shared" si="141"/>
        <v>1</v>
      </c>
      <c r="AE1133" s="7" t="b">
        <f t="shared" si="142"/>
        <v>0</v>
      </c>
      <c r="AF1133" s="7" t="b">
        <f t="shared" si="143"/>
        <v>0</v>
      </c>
      <c r="AH1133" t="b">
        <f>AND(Table252102[[#This Row],[Developmental toxicity]:[Reproductive toxicity]])</f>
        <v>0</v>
      </c>
    </row>
    <row r="1134" spans="1:34" x14ac:dyDescent="0.25">
      <c r="A1134" s="3">
        <f t="shared" si="136"/>
        <v>1133</v>
      </c>
      <c r="B1134" s="4" t="s">
        <v>1440</v>
      </c>
      <c r="C1134" s="3" t="s">
        <v>2266</v>
      </c>
      <c r="D1134" s="3" t="s">
        <v>3177</v>
      </c>
      <c r="E1134" s="29" t="s">
        <v>7544</v>
      </c>
      <c r="F1134" s="3" t="s">
        <v>8392</v>
      </c>
      <c r="G1134" s="3" t="s">
        <v>9610</v>
      </c>
      <c r="H1134" s="3" t="s">
        <v>9610</v>
      </c>
      <c r="I1134" s="3" t="s">
        <v>9611</v>
      </c>
      <c r="J1134" s="5"/>
      <c r="K1134" s="7" t="e">
        <v>#N/A</v>
      </c>
      <c r="L1134" s="7" t="e">
        <v>#N/A</v>
      </c>
      <c r="M1134" s="7" t="e">
        <v>#N/A</v>
      </c>
      <c r="N1134" s="7" t="e">
        <v>#N/A</v>
      </c>
      <c r="O1134" s="7" t="e">
        <v>#N/A</v>
      </c>
      <c r="P1134" s="7" t="e">
        <v>#N/A</v>
      </c>
      <c r="Q1134" s="7" t="e">
        <v>#N/A</v>
      </c>
      <c r="R1134" s="7" t="e">
        <v>#N/A</v>
      </c>
      <c r="S1134" s="7" t="e">
        <v>#N/A</v>
      </c>
      <c r="T1134" s="7">
        <v>0</v>
      </c>
      <c r="U1134" s="7" t="e">
        <v>#N/A</v>
      </c>
      <c r="V1134" s="7" t="e">
        <v>#N/A</v>
      </c>
      <c r="W1134" s="7" t="e">
        <v>#N/A</v>
      </c>
      <c r="X1134" s="7" t="e">
        <v>#N/A</v>
      </c>
      <c r="Y1134" s="7">
        <v>0</v>
      </c>
      <c r="Z1134" s="7">
        <f t="shared" si="137"/>
        <v>0</v>
      </c>
      <c r="AA1134" s="7">
        <f t="shared" si="138"/>
        <v>0</v>
      </c>
      <c r="AB1134" s="7" t="b">
        <f t="shared" si="139"/>
        <v>1</v>
      </c>
      <c r="AC1134" s="7" t="b">
        <f t="shared" si="140"/>
        <v>0</v>
      </c>
      <c r="AD1134" s="7" t="b">
        <f t="shared" si="141"/>
        <v>1</v>
      </c>
      <c r="AE1134" s="7" t="b">
        <f t="shared" si="142"/>
        <v>0</v>
      </c>
      <c r="AF1134" s="7" t="b">
        <f t="shared" si="143"/>
        <v>0</v>
      </c>
      <c r="AH1134" t="b">
        <f>AND(Table252102[[#This Row],[Developmental toxicity]:[Reproductive toxicity]])</f>
        <v>0</v>
      </c>
    </row>
    <row r="1135" spans="1:34" x14ac:dyDescent="0.25">
      <c r="A1135" s="3">
        <f t="shared" si="136"/>
        <v>1134</v>
      </c>
      <c r="B1135" s="4" t="s">
        <v>1440</v>
      </c>
      <c r="C1135" s="3" t="s">
        <v>2531</v>
      </c>
      <c r="D1135" s="3" t="s">
        <v>3480</v>
      </c>
      <c r="E1135" s="12" t="s">
        <v>7804</v>
      </c>
      <c r="F1135" t="s">
        <v>8643</v>
      </c>
      <c r="G1135" t="s">
        <v>10165</v>
      </c>
      <c r="H1135" t="s">
        <v>10165</v>
      </c>
      <c r="I1135" t="s">
        <v>10166</v>
      </c>
      <c r="J1135" s="5"/>
      <c r="K1135" s="7" t="e">
        <v>#N/A</v>
      </c>
      <c r="L1135" s="7" t="e">
        <v>#N/A</v>
      </c>
      <c r="M1135" s="7" t="e">
        <v>#N/A</v>
      </c>
      <c r="N1135" s="7" t="e">
        <v>#N/A</v>
      </c>
      <c r="O1135" s="7" t="e">
        <v>#N/A</v>
      </c>
      <c r="P1135" s="7" t="e">
        <v>#N/A</v>
      </c>
      <c r="Q1135" s="7" t="e">
        <v>#N/A</v>
      </c>
      <c r="R1135" s="7" t="e">
        <v>#N/A</v>
      </c>
      <c r="S1135" s="7" t="e">
        <v>#N/A</v>
      </c>
      <c r="T1135" s="7">
        <v>0</v>
      </c>
      <c r="U1135" s="7" t="e">
        <v>#N/A</v>
      </c>
      <c r="V1135" s="7" t="e">
        <v>#N/A</v>
      </c>
      <c r="W1135" s="7" t="e">
        <v>#N/A</v>
      </c>
      <c r="X1135" s="7" t="e">
        <v>#N/A</v>
      </c>
      <c r="Y1135" s="7" t="e">
        <v>#N/A</v>
      </c>
      <c r="Z1135" s="7">
        <f t="shared" si="137"/>
        <v>0</v>
      </c>
      <c r="AA1135" s="7">
        <f t="shared" si="138"/>
        <v>0</v>
      </c>
      <c r="AB1135" s="7" t="b">
        <f t="shared" si="139"/>
        <v>1</v>
      </c>
      <c r="AC1135" s="7" t="b">
        <f t="shared" si="140"/>
        <v>0</v>
      </c>
      <c r="AD1135" s="7" t="b">
        <f t="shared" si="141"/>
        <v>1</v>
      </c>
      <c r="AE1135" s="7" t="b">
        <f t="shared" si="142"/>
        <v>0</v>
      </c>
      <c r="AF1135" s="7" t="b">
        <f t="shared" si="143"/>
        <v>0</v>
      </c>
      <c r="AH1135" t="b">
        <f>AND(Table252102[[#This Row],[Developmental toxicity]:[Reproductive toxicity]])</f>
        <v>0</v>
      </c>
    </row>
    <row r="1136" spans="1:34" x14ac:dyDescent="0.25">
      <c r="A1136" s="3">
        <f t="shared" si="136"/>
        <v>1135</v>
      </c>
      <c r="B1136" s="4">
        <v>13318</v>
      </c>
      <c r="C1136" s="3" t="s">
        <v>690</v>
      </c>
      <c r="D1136" s="3" t="s">
        <v>131</v>
      </c>
      <c r="E1136" s="29" t="s">
        <v>4003</v>
      </c>
      <c r="F1136" s="3" t="s">
        <v>3839</v>
      </c>
      <c r="G1136" s="3" t="s">
        <v>132</v>
      </c>
      <c r="H1136" s="3" t="s">
        <v>4317</v>
      </c>
      <c r="I1136" s="3" t="s">
        <v>4318</v>
      </c>
      <c r="J1136" s="5" t="s">
        <v>20</v>
      </c>
      <c r="K1136" s="7" t="e">
        <v>#N/A</v>
      </c>
      <c r="L1136" s="7">
        <v>1</v>
      </c>
      <c r="M1136" s="7" t="e">
        <v>#N/A</v>
      </c>
      <c r="N1136" s="7" t="e">
        <v>#N/A</v>
      </c>
      <c r="O1136" s="7" t="e">
        <v>#N/A</v>
      </c>
      <c r="P1136" s="7" t="e">
        <v>#N/A</v>
      </c>
      <c r="Q1136" s="7" t="e">
        <v>#N/A</v>
      </c>
      <c r="R1136" s="7" t="e">
        <v>#N/A</v>
      </c>
      <c r="S1136" s="7" t="e">
        <v>#N/A</v>
      </c>
      <c r="T1136" s="7" t="e">
        <v>#N/A</v>
      </c>
      <c r="U1136" s="7" t="e">
        <v>#N/A</v>
      </c>
      <c r="V1136" s="7" t="e">
        <v>#N/A</v>
      </c>
      <c r="W1136" s="7" t="e">
        <v>#N/A</v>
      </c>
      <c r="X1136" s="7">
        <v>1</v>
      </c>
      <c r="Y1136" s="7" t="e">
        <v>#N/A</v>
      </c>
      <c r="Z1136" s="7">
        <f t="shared" si="137"/>
        <v>1</v>
      </c>
      <c r="AA1136" s="7">
        <f t="shared" si="138"/>
        <v>1</v>
      </c>
      <c r="AB1136" s="7" t="b">
        <f t="shared" si="139"/>
        <v>1</v>
      </c>
      <c r="AC1136" s="7" t="b">
        <f t="shared" si="140"/>
        <v>0</v>
      </c>
      <c r="AD1136" s="7" t="b">
        <f t="shared" si="141"/>
        <v>0</v>
      </c>
      <c r="AE1136" s="7" t="b">
        <f t="shared" si="142"/>
        <v>0</v>
      </c>
      <c r="AF1136" s="7" t="b">
        <f t="shared" si="143"/>
        <v>0</v>
      </c>
      <c r="AH1136" t="b">
        <f>AND(Table252102[[#This Row],[Developmental toxicity]:[Reproductive toxicity]])</f>
        <v>0</v>
      </c>
    </row>
    <row r="1137" spans="1:34" x14ac:dyDescent="0.25">
      <c r="A1137" s="3">
        <f t="shared" si="136"/>
        <v>1136</v>
      </c>
      <c r="B1137" s="4"/>
      <c r="C1137" s="3" t="s">
        <v>12867</v>
      </c>
      <c r="D1137" s="3" t="s">
        <v>12866</v>
      </c>
      <c r="E1137" s="29" t="s">
        <v>16976</v>
      </c>
      <c r="F1137" s="3" t="s">
        <v>16977</v>
      </c>
      <c r="G1137" s="3" t="s">
        <v>12868</v>
      </c>
      <c r="H1137" s="3" t="s">
        <v>12868</v>
      </c>
      <c r="I1137" s="3" t="s">
        <v>16978</v>
      </c>
      <c r="J1137" s="5"/>
      <c r="K1137" s="7" t="e">
        <v>#N/A</v>
      </c>
      <c r="L1137" s="7" t="e">
        <v>#N/A</v>
      </c>
      <c r="M1137" s="7" t="e">
        <v>#N/A</v>
      </c>
      <c r="N1137" s="7" t="e">
        <v>#N/A</v>
      </c>
      <c r="O1137" s="7" t="e">
        <v>#N/A</v>
      </c>
      <c r="P1137" s="7" t="e">
        <v>#N/A</v>
      </c>
      <c r="Q1137" s="7" t="e">
        <v>#N/A</v>
      </c>
      <c r="R1137" s="7" t="e">
        <v>#N/A</v>
      </c>
      <c r="S1137" s="7" t="e">
        <v>#N/A</v>
      </c>
      <c r="T1137" s="7" t="e">
        <v>#N/A</v>
      </c>
      <c r="U1137" s="7" t="e">
        <v>#N/A</v>
      </c>
      <c r="V1137" s="7" t="e">
        <v>#N/A</v>
      </c>
      <c r="W1137" s="3">
        <v>0</v>
      </c>
      <c r="X1137" s="3" t="e">
        <v>#N/A</v>
      </c>
      <c r="Y1137" s="7" t="e">
        <v>#N/A</v>
      </c>
      <c r="Z1137" s="7">
        <f t="shared" si="137"/>
        <v>0</v>
      </c>
      <c r="AA1137" s="7">
        <f t="shared" si="138"/>
        <v>0</v>
      </c>
      <c r="AB1137" s="7" t="b">
        <f t="shared" si="139"/>
        <v>0</v>
      </c>
      <c r="AC1137" s="7" t="b">
        <f t="shared" si="140"/>
        <v>1</v>
      </c>
      <c r="AD1137" s="7" t="b">
        <f t="shared" si="141"/>
        <v>0</v>
      </c>
      <c r="AE1137" s="7" t="b">
        <f t="shared" si="142"/>
        <v>1</v>
      </c>
      <c r="AF1137" s="7" t="b">
        <f t="shared" si="143"/>
        <v>0</v>
      </c>
      <c r="AH1137" t="b">
        <f>AND(Table252102[[#This Row],[Developmental toxicity]:[Reproductive toxicity]])</f>
        <v>0</v>
      </c>
    </row>
    <row r="1138" spans="1:34" x14ac:dyDescent="0.25">
      <c r="A1138" s="3">
        <f t="shared" si="136"/>
        <v>1137</v>
      </c>
      <c r="B1138" s="4"/>
      <c r="C1138" s="3" t="s">
        <v>11735</v>
      </c>
      <c r="D1138" s="3" t="s">
        <v>11734</v>
      </c>
      <c r="E1138" s="29" t="s">
        <v>15218</v>
      </c>
      <c r="F1138" s="3" t="s">
        <v>15219</v>
      </c>
      <c r="G1138" s="3" t="s">
        <v>15220</v>
      </c>
      <c r="H1138" s="3" t="s">
        <v>15221</v>
      </c>
      <c r="I1138" s="3" t="s">
        <v>15222</v>
      </c>
      <c r="J1138" s="5"/>
      <c r="K1138" s="7" t="e">
        <v>#N/A</v>
      </c>
      <c r="L1138" s="7" t="e">
        <v>#N/A</v>
      </c>
      <c r="M1138" s="7" t="e">
        <v>#N/A</v>
      </c>
      <c r="N1138" s="7" t="e">
        <v>#N/A</v>
      </c>
      <c r="O1138" s="7" t="e">
        <v>#N/A</v>
      </c>
      <c r="P1138" s="7" t="e">
        <v>#N/A</v>
      </c>
      <c r="Q1138" s="7" t="e">
        <v>#N/A</v>
      </c>
      <c r="R1138" s="7" t="e">
        <v>#N/A</v>
      </c>
      <c r="S1138" s="7" t="e">
        <v>#N/A</v>
      </c>
      <c r="T1138" s="7" t="e">
        <v>#N/A</v>
      </c>
      <c r="U1138" s="7" t="e">
        <v>#N/A</v>
      </c>
      <c r="V1138" s="7" t="e">
        <v>#N/A</v>
      </c>
      <c r="W1138" s="3">
        <v>1</v>
      </c>
      <c r="X1138" s="3">
        <v>1</v>
      </c>
      <c r="Y1138" s="7" t="e">
        <v>#N/A</v>
      </c>
      <c r="Z1138" s="7">
        <f t="shared" si="137"/>
        <v>1</v>
      </c>
      <c r="AA1138" s="7">
        <f t="shared" si="138"/>
        <v>1</v>
      </c>
      <c r="AB1138" s="7" t="b">
        <f t="shared" si="139"/>
        <v>1</v>
      </c>
      <c r="AC1138" s="7" t="b">
        <f t="shared" si="140"/>
        <v>1</v>
      </c>
      <c r="AD1138" s="7" t="b">
        <f t="shared" si="141"/>
        <v>0</v>
      </c>
      <c r="AE1138" s="7" t="b">
        <f t="shared" si="142"/>
        <v>1</v>
      </c>
      <c r="AF1138" s="7" t="b">
        <f t="shared" si="143"/>
        <v>0</v>
      </c>
      <c r="AH1138" t="b">
        <f>AND(Table252102[[#This Row],[Developmental toxicity]:[Reproductive toxicity]])</f>
        <v>1</v>
      </c>
    </row>
    <row r="1139" spans="1:34" x14ac:dyDescent="0.25">
      <c r="A1139" s="3">
        <f t="shared" si="136"/>
        <v>1138</v>
      </c>
      <c r="B1139" s="4" t="s">
        <v>1440</v>
      </c>
      <c r="C1139" s="3" t="s">
        <v>2327</v>
      </c>
      <c r="D1139" s="3" t="s">
        <v>3245</v>
      </c>
      <c r="E1139" s="29" t="s">
        <v>7604</v>
      </c>
      <c r="F1139" s="3" t="s">
        <v>8450</v>
      </c>
      <c r="G1139" s="3" t="s">
        <v>9735</v>
      </c>
      <c r="H1139" s="3" t="s">
        <v>6277</v>
      </c>
      <c r="I1139" s="3" t="s">
        <v>9736</v>
      </c>
      <c r="J1139" s="5"/>
      <c r="K1139" s="7" t="e">
        <v>#N/A</v>
      </c>
      <c r="L1139" s="7">
        <v>1</v>
      </c>
      <c r="M1139" s="7" t="e">
        <v>#N/A</v>
      </c>
      <c r="N1139" s="7" t="e">
        <v>#N/A</v>
      </c>
      <c r="O1139" s="7" t="e">
        <v>#N/A</v>
      </c>
      <c r="P1139" s="7" t="e">
        <v>#N/A</v>
      </c>
      <c r="Q1139" s="7" t="e">
        <v>#N/A</v>
      </c>
      <c r="R1139" s="7" t="e">
        <v>#N/A</v>
      </c>
      <c r="S1139" s="7" t="e">
        <v>#N/A</v>
      </c>
      <c r="T1139" s="7">
        <v>1</v>
      </c>
      <c r="U1139" s="7">
        <v>1</v>
      </c>
      <c r="V1139" s="7" t="e">
        <v>#N/A</v>
      </c>
      <c r="W1139" s="3">
        <v>1</v>
      </c>
      <c r="X1139" s="3">
        <v>0</v>
      </c>
      <c r="Y1139" s="7">
        <v>0</v>
      </c>
      <c r="Z1139" s="7">
        <f t="shared" si="137"/>
        <v>1</v>
      </c>
      <c r="AA1139" s="7">
        <f t="shared" si="138"/>
        <v>1</v>
      </c>
      <c r="AB1139" s="7" t="b">
        <f t="shared" si="139"/>
        <v>1</v>
      </c>
      <c r="AC1139" s="7" t="b">
        <f t="shared" si="140"/>
        <v>1</v>
      </c>
      <c r="AD1139" s="7" t="b">
        <f t="shared" si="141"/>
        <v>1</v>
      </c>
      <c r="AE1139" s="7" t="b">
        <f t="shared" si="142"/>
        <v>1</v>
      </c>
      <c r="AF1139" s="7" t="b">
        <f t="shared" si="143"/>
        <v>1</v>
      </c>
      <c r="AH1139" t="b">
        <f>AND(Table252102[[#This Row],[Developmental toxicity]:[Reproductive toxicity]])</f>
        <v>1</v>
      </c>
    </row>
    <row r="1140" spans="1:34" x14ac:dyDescent="0.25">
      <c r="A1140" s="3">
        <f t="shared" si="136"/>
        <v>1139</v>
      </c>
      <c r="B1140" s="4"/>
      <c r="C1140" t="s">
        <v>21134</v>
      </c>
      <c r="D1140" s="3" t="s">
        <v>20738</v>
      </c>
      <c r="E1140" s="94" t="s">
        <v>20936</v>
      </c>
      <c r="F1140" t="s">
        <v>21450</v>
      </c>
      <c r="G1140" t="s">
        <v>21451</v>
      </c>
      <c r="H1140" t="s">
        <v>21451</v>
      </c>
      <c r="I1140" t="s">
        <v>21452</v>
      </c>
      <c r="J1140" s="5"/>
      <c r="K1140" s="7" t="e">
        <v>#N/A</v>
      </c>
      <c r="L1140" s="7" t="e">
        <v>#N/A</v>
      </c>
      <c r="M1140" s="7" t="e">
        <v>#N/A</v>
      </c>
      <c r="N1140" s="7" t="e">
        <v>#N/A</v>
      </c>
      <c r="O1140" s="7" t="e">
        <v>#N/A</v>
      </c>
      <c r="P1140" s="7" t="e">
        <v>#N/A</v>
      </c>
      <c r="Q1140" s="7" t="e">
        <v>#N/A</v>
      </c>
      <c r="R1140" s="7" t="e">
        <v>#N/A</v>
      </c>
      <c r="S1140" s="7" t="e">
        <v>#N/A</v>
      </c>
      <c r="T1140" s="7" t="e">
        <v>#N/A</v>
      </c>
      <c r="U1140" s="7" t="e">
        <v>#N/A</v>
      </c>
      <c r="V1140" s="7" t="e">
        <v>#N/A</v>
      </c>
      <c r="W1140" s="7" t="e">
        <v>#N/A</v>
      </c>
      <c r="X1140" s="7" t="e">
        <v>#N/A</v>
      </c>
      <c r="Y1140" s="7">
        <v>0</v>
      </c>
      <c r="Z1140" s="7">
        <f t="shared" si="137"/>
        <v>0</v>
      </c>
      <c r="AA1140" s="7">
        <f t="shared" si="138"/>
        <v>0</v>
      </c>
      <c r="AB1140" s="7" t="b">
        <f t="shared" si="139"/>
        <v>1</v>
      </c>
      <c r="AC1140" s="7" t="b">
        <f t="shared" si="140"/>
        <v>0</v>
      </c>
      <c r="AD1140" s="7" t="b">
        <f t="shared" si="141"/>
        <v>0</v>
      </c>
      <c r="AE1140" s="7" t="b">
        <f t="shared" si="142"/>
        <v>0</v>
      </c>
      <c r="AF1140" s="7" t="b">
        <f t="shared" si="143"/>
        <v>0</v>
      </c>
      <c r="AH1140" t="b">
        <f>AND(Table252102[[#This Row],[Developmental toxicity]:[Reproductive toxicity]])</f>
        <v>0</v>
      </c>
    </row>
    <row r="1141" spans="1:34" x14ac:dyDescent="0.25">
      <c r="A1141" s="3">
        <f t="shared" si="136"/>
        <v>1140</v>
      </c>
      <c r="B1141" s="4"/>
      <c r="C1141" s="3" t="s">
        <v>20504</v>
      </c>
      <c r="D1141" s="3" t="s">
        <v>19176</v>
      </c>
      <c r="E1141" s="29" t="s">
        <v>20259</v>
      </c>
      <c r="F1141" s="3" t="s">
        <v>19589</v>
      </c>
      <c r="G1141" s="3" t="s">
        <v>19590</v>
      </c>
      <c r="H1141" s="3" t="s">
        <v>19590</v>
      </c>
      <c r="I1141" s="3" t="s">
        <v>19591</v>
      </c>
      <c r="J1141" s="5" t="s">
        <v>20</v>
      </c>
      <c r="K1141" s="7" t="e">
        <v>#N/A</v>
      </c>
      <c r="L1141" s="7" t="e">
        <v>#N/A</v>
      </c>
      <c r="M1141" s="7" t="e">
        <v>#N/A</v>
      </c>
      <c r="N1141" s="7" t="e">
        <v>#N/A</v>
      </c>
      <c r="O1141" s="7" t="e">
        <v>#N/A</v>
      </c>
      <c r="P1141" s="7" t="e">
        <v>#N/A</v>
      </c>
      <c r="Q1141" s="7" t="e">
        <v>#N/A</v>
      </c>
      <c r="R1141" s="7" t="e">
        <v>#N/A</v>
      </c>
      <c r="S1141" s="7" t="e">
        <v>#N/A</v>
      </c>
      <c r="T1141" s="7" t="e">
        <v>#N/A</v>
      </c>
      <c r="U1141" s="7" t="e">
        <v>#N/A</v>
      </c>
      <c r="V1141" s="7" t="e">
        <v>#N/A</v>
      </c>
      <c r="W1141" s="7" t="e">
        <v>#N/A</v>
      </c>
      <c r="X1141" s="7">
        <v>1</v>
      </c>
      <c r="Y1141" s="7" t="e">
        <v>#N/A</v>
      </c>
      <c r="Z1141" s="7">
        <f t="shared" si="137"/>
        <v>1</v>
      </c>
      <c r="AA1141" s="7">
        <f t="shared" si="138"/>
        <v>1</v>
      </c>
      <c r="AB1141" s="7" t="b">
        <f t="shared" si="139"/>
        <v>1</v>
      </c>
      <c r="AC1141" s="7" t="b">
        <f t="shared" si="140"/>
        <v>0</v>
      </c>
      <c r="AD1141" s="7" t="b">
        <f t="shared" si="141"/>
        <v>0</v>
      </c>
      <c r="AE1141" s="7" t="b">
        <f t="shared" si="142"/>
        <v>0</v>
      </c>
      <c r="AF1141" s="7" t="b">
        <f t="shared" si="143"/>
        <v>0</v>
      </c>
      <c r="AH1141" t="b">
        <f>AND(Table252102[[#This Row],[Developmental toxicity]:[Reproductive toxicity]])</f>
        <v>0</v>
      </c>
    </row>
    <row r="1142" spans="1:34" x14ac:dyDescent="0.25">
      <c r="A1142" s="3">
        <f t="shared" si="136"/>
        <v>1141</v>
      </c>
      <c r="B1142" s="4"/>
      <c r="C1142" s="3" t="s">
        <v>11959</v>
      </c>
      <c r="D1142" s="3" t="s">
        <v>11958</v>
      </c>
      <c r="E1142" s="29" t="s">
        <v>15578</v>
      </c>
      <c r="F1142" s="3" t="s">
        <v>15579</v>
      </c>
      <c r="G1142" s="3" t="s">
        <v>15580</v>
      </c>
      <c r="H1142" s="3" t="s">
        <v>15580</v>
      </c>
      <c r="I1142" s="3" t="s">
        <v>15581</v>
      </c>
      <c r="J1142" s="5"/>
      <c r="K1142" s="7" t="e">
        <v>#N/A</v>
      </c>
      <c r="L1142" s="7" t="e">
        <v>#N/A</v>
      </c>
      <c r="M1142" s="7" t="e">
        <v>#N/A</v>
      </c>
      <c r="N1142" s="7" t="e">
        <v>#N/A</v>
      </c>
      <c r="O1142" s="7" t="e">
        <v>#N/A</v>
      </c>
      <c r="P1142" s="7" t="e">
        <v>#N/A</v>
      </c>
      <c r="Q1142" s="7" t="e">
        <v>#N/A</v>
      </c>
      <c r="R1142" s="7" t="e">
        <v>#N/A</v>
      </c>
      <c r="S1142" s="7" t="e">
        <v>#N/A</v>
      </c>
      <c r="T1142" s="7" t="e">
        <v>#N/A</v>
      </c>
      <c r="U1142" s="7" t="e">
        <v>#N/A</v>
      </c>
      <c r="V1142" s="7" t="e">
        <v>#N/A</v>
      </c>
      <c r="W1142" s="7">
        <v>0</v>
      </c>
      <c r="X1142" s="7" t="e">
        <v>#N/A</v>
      </c>
      <c r="Y1142" s="7">
        <v>0</v>
      </c>
      <c r="Z1142" s="7">
        <f t="shared" si="137"/>
        <v>0</v>
      </c>
      <c r="AA1142" s="7">
        <f t="shared" si="138"/>
        <v>0</v>
      </c>
      <c r="AB1142" s="7" t="b">
        <f t="shared" si="139"/>
        <v>1</v>
      </c>
      <c r="AC1142" s="7" t="b">
        <f t="shared" si="140"/>
        <v>1</v>
      </c>
      <c r="AD1142" s="7" t="b">
        <f t="shared" si="141"/>
        <v>0</v>
      </c>
      <c r="AE1142" s="7" t="b">
        <f t="shared" si="142"/>
        <v>1</v>
      </c>
      <c r="AF1142" s="7" t="b">
        <f t="shared" si="143"/>
        <v>0</v>
      </c>
      <c r="AH1142" t="b">
        <f>AND(Table252102[[#This Row],[Developmental toxicity]:[Reproductive toxicity]])</f>
        <v>1</v>
      </c>
    </row>
    <row r="1143" spans="1:34" x14ac:dyDescent="0.25">
      <c r="A1143" s="3">
        <f t="shared" si="136"/>
        <v>1142</v>
      </c>
      <c r="B1143" s="4" t="s">
        <v>1440</v>
      </c>
      <c r="C1143" s="3" t="s">
        <v>2319</v>
      </c>
      <c r="D1143" s="3" t="s">
        <v>3237</v>
      </c>
      <c r="E1143" s="29" t="s">
        <v>7596</v>
      </c>
      <c r="F1143" s="3" t="s">
        <v>8442</v>
      </c>
      <c r="G1143" s="3" t="s">
        <v>9718</v>
      </c>
      <c r="H1143" s="3" t="s">
        <v>9718</v>
      </c>
      <c r="I1143" s="3" t="s">
        <v>9719</v>
      </c>
      <c r="J1143" s="5"/>
      <c r="K1143" s="7" t="e">
        <v>#N/A</v>
      </c>
      <c r="L1143" s="7" t="e">
        <v>#N/A</v>
      </c>
      <c r="M1143" s="7" t="e">
        <v>#N/A</v>
      </c>
      <c r="N1143" s="7" t="e">
        <v>#N/A</v>
      </c>
      <c r="O1143" s="7" t="e">
        <v>#N/A</v>
      </c>
      <c r="P1143" s="7" t="e">
        <v>#N/A</v>
      </c>
      <c r="Q1143" s="7" t="e">
        <v>#N/A</v>
      </c>
      <c r="R1143" s="7" t="e">
        <v>#N/A</v>
      </c>
      <c r="S1143" s="7" t="e">
        <v>#N/A</v>
      </c>
      <c r="T1143" s="7">
        <v>0</v>
      </c>
      <c r="U1143" s="7" t="e">
        <v>#N/A</v>
      </c>
      <c r="V1143" s="7" t="e">
        <v>#N/A</v>
      </c>
      <c r="W1143" s="7">
        <v>0</v>
      </c>
      <c r="X1143" s="7" t="e">
        <v>#N/A</v>
      </c>
      <c r="Y1143" s="7">
        <v>0</v>
      </c>
      <c r="Z1143" s="7">
        <f t="shared" si="137"/>
        <v>0</v>
      </c>
      <c r="AA1143" s="7">
        <f t="shared" si="138"/>
        <v>0</v>
      </c>
      <c r="AB1143" s="7" t="b">
        <f t="shared" si="139"/>
        <v>1</v>
      </c>
      <c r="AC1143" s="7" t="b">
        <f t="shared" si="140"/>
        <v>1</v>
      </c>
      <c r="AD1143" s="7" t="b">
        <f t="shared" si="141"/>
        <v>1</v>
      </c>
      <c r="AE1143" s="7" t="b">
        <f t="shared" si="142"/>
        <v>1</v>
      </c>
      <c r="AF1143" s="7" t="b">
        <f t="shared" si="143"/>
        <v>0</v>
      </c>
      <c r="AH1143" t="b">
        <f>AND(Table252102[[#This Row],[Developmental toxicity]:[Reproductive toxicity]])</f>
        <v>1</v>
      </c>
    </row>
    <row r="1144" spans="1:34" x14ac:dyDescent="0.25">
      <c r="A1144" s="3">
        <f t="shared" si="136"/>
        <v>1143</v>
      </c>
      <c r="B1144" s="4"/>
      <c r="C1144" s="3" t="s">
        <v>13137</v>
      </c>
      <c r="D1144" s="3" t="s">
        <v>13136</v>
      </c>
      <c r="E1144" s="29" t="s">
        <v>17395</v>
      </c>
      <c r="F1144" s="3" t="s">
        <v>17396</v>
      </c>
      <c r="G1144" s="3" t="s">
        <v>13138</v>
      </c>
      <c r="H1144" s="3" t="s">
        <v>13138</v>
      </c>
      <c r="I1144" s="3" t="s">
        <v>17397</v>
      </c>
      <c r="J1144" s="5"/>
      <c r="K1144" s="7" t="e">
        <v>#N/A</v>
      </c>
      <c r="L1144" s="7" t="e">
        <v>#N/A</v>
      </c>
      <c r="M1144" s="7" t="e">
        <v>#N/A</v>
      </c>
      <c r="N1144" s="7" t="e">
        <v>#N/A</v>
      </c>
      <c r="O1144" s="7" t="e">
        <v>#N/A</v>
      </c>
      <c r="P1144" s="7" t="e">
        <v>#N/A</v>
      </c>
      <c r="Q1144" s="7" t="e">
        <v>#N/A</v>
      </c>
      <c r="R1144" s="7" t="e">
        <v>#N/A</v>
      </c>
      <c r="S1144" s="7" t="e">
        <v>#N/A</v>
      </c>
      <c r="T1144" s="7" t="e">
        <v>#N/A</v>
      </c>
      <c r="U1144" s="7" t="e">
        <v>#N/A</v>
      </c>
      <c r="V1144" s="7" t="e">
        <v>#N/A</v>
      </c>
      <c r="W1144" s="3">
        <v>0</v>
      </c>
      <c r="X1144" s="3" t="e">
        <v>#N/A</v>
      </c>
      <c r="Y1144" s="7" t="e">
        <v>#N/A</v>
      </c>
      <c r="Z1144" s="7">
        <f t="shared" si="137"/>
        <v>0</v>
      </c>
      <c r="AA1144" s="7">
        <f t="shared" si="138"/>
        <v>0</v>
      </c>
      <c r="AB1144" s="7" t="b">
        <f t="shared" si="139"/>
        <v>0</v>
      </c>
      <c r="AC1144" s="7" t="b">
        <f t="shared" si="140"/>
        <v>1</v>
      </c>
      <c r="AD1144" s="7" t="b">
        <f t="shared" si="141"/>
        <v>0</v>
      </c>
      <c r="AE1144" s="7" t="b">
        <f t="shared" si="142"/>
        <v>1</v>
      </c>
      <c r="AF1144" s="7" t="b">
        <f t="shared" si="143"/>
        <v>0</v>
      </c>
      <c r="AH1144" t="b">
        <f>AND(Table252102[[#This Row],[Developmental toxicity]:[Reproductive toxicity]])</f>
        <v>0</v>
      </c>
    </row>
    <row r="1145" spans="1:34" x14ac:dyDescent="0.25">
      <c r="A1145" s="3">
        <f t="shared" si="136"/>
        <v>1144</v>
      </c>
      <c r="B1145" s="4"/>
      <c r="C1145" s="3" t="s">
        <v>12394</v>
      </c>
      <c r="D1145" s="3" t="s">
        <v>12393</v>
      </c>
      <c r="E1145" s="29" t="s">
        <v>16259</v>
      </c>
      <c r="F1145" s="3" t="s">
        <v>16260</v>
      </c>
      <c r="G1145" s="3" t="s">
        <v>12395</v>
      </c>
      <c r="H1145" s="3" t="s">
        <v>12395</v>
      </c>
      <c r="I1145" s="3" t="s">
        <v>16261</v>
      </c>
      <c r="J1145" s="5"/>
      <c r="K1145" s="7" t="e">
        <v>#N/A</v>
      </c>
      <c r="L1145" s="7" t="e">
        <v>#N/A</v>
      </c>
      <c r="M1145" s="7" t="e">
        <v>#N/A</v>
      </c>
      <c r="N1145" s="7" t="e">
        <v>#N/A</v>
      </c>
      <c r="O1145" s="7" t="e">
        <v>#N/A</v>
      </c>
      <c r="P1145" s="7" t="e">
        <v>#N/A</v>
      </c>
      <c r="Q1145" s="7" t="e">
        <v>#N/A</v>
      </c>
      <c r="R1145" s="7" t="e">
        <v>#N/A</v>
      </c>
      <c r="S1145" s="7" t="e">
        <v>#N/A</v>
      </c>
      <c r="T1145" s="7" t="e">
        <v>#N/A</v>
      </c>
      <c r="U1145" s="7" t="e">
        <v>#N/A</v>
      </c>
      <c r="V1145" s="7" t="e">
        <v>#N/A</v>
      </c>
      <c r="W1145" s="3">
        <v>0</v>
      </c>
      <c r="X1145" s="3" t="e">
        <v>#N/A</v>
      </c>
      <c r="Y1145" s="7" t="e">
        <v>#N/A</v>
      </c>
      <c r="Z1145" s="7">
        <f t="shared" si="137"/>
        <v>0</v>
      </c>
      <c r="AA1145" s="7">
        <f t="shared" si="138"/>
        <v>0</v>
      </c>
      <c r="AB1145" s="7" t="b">
        <f t="shared" si="139"/>
        <v>0</v>
      </c>
      <c r="AC1145" s="7" t="b">
        <f t="shared" si="140"/>
        <v>1</v>
      </c>
      <c r="AD1145" s="7" t="b">
        <f t="shared" si="141"/>
        <v>0</v>
      </c>
      <c r="AE1145" s="7" t="b">
        <f t="shared" si="142"/>
        <v>1</v>
      </c>
      <c r="AF1145" s="7" t="b">
        <f t="shared" si="143"/>
        <v>0</v>
      </c>
      <c r="AH1145" t="b">
        <f>AND(Table252102[[#This Row],[Developmental toxicity]:[Reproductive toxicity]])</f>
        <v>0</v>
      </c>
    </row>
    <row r="1146" spans="1:34" x14ac:dyDescent="0.25">
      <c r="A1146" s="3">
        <f t="shared" si="136"/>
        <v>1145</v>
      </c>
      <c r="B1146" s="4"/>
      <c r="C1146" s="3" t="s">
        <v>12495</v>
      </c>
      <c r="D1146" s="3" t="s">
        <v>12494</v>
      </c>
      <c r="E1146" s="29" t="s">
        <v>16434</v>
      </c>
      <c r="F1146" s="3" t="s">
        <v>16435</v>
      </c>
      <c r="G1146" s="3" t="s">
        <v>12496</v>
      </c>
      <c r="H1146" s="3" t="s">
        <v>12496</v>
      </c>
      <c r="I1146" s="3" t="s">
        <v>16436</v>
      </c>
      <c r="J1146" s="5"/>
      <c r="K1146" s="7" t="e">
        <v>#N/A</v>
      </c>
      <c r="L1146" s="7" t="e">
        <v>#N/A</v>
      </c>
      <c r="M1146" s="7" t="e">
        <v>#N/A</v>
      </c>
      <c r="N1146" s="7" t="e">
        <v>#N/A</v>
      </c>
      <c r="O1146" s="7" t="e">
        <v>#N/A</v>
      </c>
      <c r="P1146" s="7" t="e">
        <v>#N/A</v>
      </c>
      <c r="Q1146" s="7" t="e">
        <v>#N/A</v>
      </c>
      <c r="R1146" s="7" t="e">
        <v>#N/A</v>
      </c>
      <c r="S1146" s="7" t="e">
        <v>#N/A</v>
      </c>
      <c r="T1146" s="7" t="e">
        <v>#N/A</v>
      </c>
      <c r="U1146" s="7" t="e">
        <v>#N/A</v>
      </c>
      <c r="V1146" s="7" t="e">
        <v>#N/A</v>
      </c>
      <c r="W1146" s="3">
        <v>0</v>
      </c>
      <c r="X1146" s="3" t="e">
        <v>#N/A</v>
      </c>
      <c r="Y1146" s="7" t="e">
        <v>#N/A</v>
      </c>
      <c r="Z1146" s="7">
        <f t="shared" si="137"/>
        <v>0</v>
      </c>
      <c r="AA1146" s="7">
        <f t="shared" si="138"/>
        <v>0</v>
      </c>
      <c r="AB1146" s="7" t="b">
        <f t="shared" si="139"/>
        <v>0</v>
      </c>
      <c r="AC1146" s="7" t="b">
        <f t="shared" si="140"/>
        <v>1</v>
      </c>
      <c r="AD1146" s="7" t="b">
        <f t="shared" si="141"/>
        <v>0</v>
      </c>
      <c r="AE1146" s="7" t="b">
        <f t="shared" si="142"/>
        <v>1</v>
      </c>
      <c r="AF1146" s="7" t="b">
        <f t="shared" si="143"/>
        <v>0</v>
      </c>
      <c r="AH1146" t="b">
        <f>AND(Table252102[[#This Row],[Developmental toxicity]:[Reproductive toxicity]])</f>
        <v>0</v>
      </c>
    </row>
    <row r="1147" spans="1:34" x14ac:dyDescent="0.25">
      <c r="A1147" s="3">
        <f t="shared" si="136"/>
        <v>1146</v>
      </c>
      <c r="B1147" s="4"/>
      <c r="C1147" s="3" t="s">
        <v>13089</v>
      </c>
      <c r="D1147" s="3" t="s">
        <v>13088</v>
      </c>
      <c r="E1147" s="29" t="s">
        <v>17325</v>
      </c>
      <c r="F1147" s="3" t="s">
        <v>17326</v>
      </c>
      <c r="G1147" s="3" t="s">
        <v>13090</v>
      </c>
      <c r="H1147" s="3" t="s">
        <v>13090</v>
      </c>
      <c r="I1147" s="3" t="s">
        <v>17327</v>
      </c>
      <c r="J1147" s="5"/>
      <c r="K1147" s="7" t="e">
        <v>#N/A</v>
      </c>
      <c r="L1147" s="7" t="e">
        <v>#N/A</v>
      </c>
      <c r="M1147" s="7" t="e">
        <v>#N/A</v>
      </c>
      <c r="N1147" s="7" t="e">
        <v>#N/A</v>
      </c>
      <c r="O1147" s="7" t="e">
        <v>#N/A</v>
      </c>
      <c r="P1147" s="7" t="e">
        <v>#N/A</v>
      </c>
      <c r="Q1147" s="7" t="e">
        <v>#N/A</v>
      </c>
      <c r="R1147" s="7" t="e">
        <v>#N/A</v>
      </c>
      <c r="S1147" s="7" t="e">
        <v>#N/A</v>
      </c>
      <c r="T1147" s="7" t="e">
        <v>#N/A</v>
      </c>
      <c r="U1147" s="7" t="e">
        <v>#N/A</v>
      </c>
      <c r="V1147" s="7" t="e">
        <v>#N/A</v>
      </c>
      <c r="W1147" s="3">
        <v>0</v>
      </c>
      <c r="X1147" s="3" t="e">
        <v>#N/A</v>
      </c>
      <c r="Y1147" s="7" t="e">
        <v>#N/A</v>
      </c>
      <c r="Z1147" s="7">
        <f t="shared" si="137"/>
        <v>0</v>
      </c>
      <c r="AA1147" s="7">
        <f t="shared" si="138"/>
        <v>0</v>
      </c>
      <c r="AB1147" s="7" t="b">
        <f t="shared" si="139"/>
        <v>0</v>
      </c>
      <c r="AC1147" s="7" t="b">
        <f t="shared" si="140"/>
        <v>1</v>
      </c>
      <c r="AD1147" s="7" t="b">
        <f t="shared" si="141"/>
        <v>0</v>
      </c>
      <c r="AE1147" s="7" t="b">
        <f t="shared" si="142"/>
        <v>1</v>
      </c>
      <c r="AF1147" s="7" t="b">
        <f t="shared" si="143"/>
        <v>0</v>
      </c>
      <c r="AH1147" t="b">
        <f>AND(Table252102[[#This Row],[Developmental toxicity]:[Reproductive toxicity]])</f>
        <v>0</v>
      </c>
    </row>
    <row r="1148" spans="1:34" x14ac:dyDescent="0.25">
      <c r="A1148" s="3">
        <f t="shared" si="136"/>
        <v>1147</v>
      </c>
      <c r="B1148" s="4"/>
      <c r="C1148" s="3" t="s">
        <v>13141</v>
      </c>
      <c r="D1148" s="3" t="s">
        <v>17975</v>
      </c>
      <c r="E1148" s="29" t="s">
        <v>17402</v>
      </c>
      <c r="F1148" s="3" t="s">
        <v>17403</v>
      </c>
      <c r="G1148" s="3" t="s">
        <v>17404</v>
      </c>
      <c r="H1148" s="3" t="s">
        <v>17404</v>
      </c>
      <c r="I1148" s="3" t="s">
        <v>17405</v>
      </c>
      <c r="J1148" s="5"/>
      <c r="K1148" s="7" t="e">
        <v>#N/A</v>
      </c>
      <c r="L1148" s="7" t="e">
        <v>#N/A</v>
      </c>
      <c r="M1148" s="7" t="e">
        <v>#N/A</v>
      </c>
      <c r="N1148" s="7" t="e">
        <v>#N/A</v>
      </c>
      <c r="O1148" s="7" t="e">
        <v>#N/A</v>
      </c>
      <c r="P1148" s="7" t="e">
        <v>#N/A</v>
      </c>
      <c r="Q1148" s="7" t="e">
        <v>#N/A</v>
      </c>
      <c r="R1148" s="7" t="e">
        <v>#N/A</v>
      </c>
      <c r="S1148" s="7" t="e">
        <v>#N/A</v>
      </c>
      <c r="T1148" s="7" t="e">
        <v>#N/A</v>
      </c>
      <c r="U1148" s="7" t="e">
        <v>#N/A</v>
      </c>
      <c r="V1148" s="7" t="e">
        <v>#N/A</v>
      </c>
      <c r="W1148" s="7">
        <v>0</v>
      </c>
      <c r="X1148" s="7" t="e">
        <v>#N/A</v>
      </c>
      <c r="Y1148" s="7">
        <v>1</v>
      </c>
      <c r="Z1148" s="7">
        <f t="shared" si="137"/>
        <v>1</v>
      </c>
      <c r="AA1148" s="7">
        <f t="shared" si="138"/>
        <v>0</v>
      </c>
      <c r="AB1148" s="7" t="b">
        <f t="shared" si="139"/>
        <v>1</v>
      </c>
      <c r="AC1148" s="7" t="b">
        <f t="shared" si="140"/>
        <v>1</v>
      </c>
      <c r="AD1148" s="7" t="b">
        <f t="shared" si="141"/>
        <v>0</v>
      </c>
      <c r="AE1148" s="7" t="b">
        <f t="shared" si="142"/>
        <v>1</v>
      </c>
      <c r="AF1148" s="7" t="b">
        <f t="shared" si="143"/>
        <v>0</v>
      </c>
      <c r="AH1148" t="b">
        <f>AND(Table252102[[#This Row],[Developmental toxicity]:[Reproductive toxicity]])</f>
        <v>1</v>
      </c>
    </row>
    <row r="1149" spans="1:34" x14ac:dyDescent="0.25">
      <c r="A1149" s="3">
        <f t="shared" si="136"/>
        <v>1148</v>
      </c>
      <c r="B1149" s="4"/>
      <c r="C1149" s="3" t="s">
        <v>12964</v>
      </c>
      <c r="D1149" s="3" t="s">
        <v>17955</v>
      </c>
      <c r="E1149" s="29" t="s">
        <v>17123</v>
      </c>
      <c r="F1149" s="3" t="s">
        <v>17124</v>
      </c>
      <c r="G1149" s="3" t="s">
        <v>12965</v>
      </c>
      <c r="H1149" s="3" t="s">
        <v>12965</v>
      </c>
      <c r="I1149" s="3" t="s">
        <v>17125</v>
      </c>
      <c r="J1149" s="5"/>
      <c r="K1149" s="7" t="e">
        <v>#N/A</v>
      </c>
      <c r="L1149" s="7" t="e">
        <v>#N/A</v>
      </c>
      <c r="M1149" s="7" t="e">
        <v>#N/A</v>
      </c>
      <c r="N1149" s="7" t="e">
        <v>#N/A</v>
      </c>
      <c r="O1149" s="7" t="e">
        <v>#N/A</v>
      </c>
      <c r="P1149" s="7" t="e">
        <v>#N/A</v>
      </c>
      <c r="Q1149" s="7" t="e">
        <v>#N/A</v>
      </c>
      <c r="R1149" s="7" t="e">
        <v>#N/A</v>
      </c>
      <c r="S1149" s="7" t="e">
        <v>#N/A</v>
      </c>
      <c r="T1149" s="7" t="e">
        <v>#N/A</v>
      </c>
      <c r="U1149" s="7" t="e">
        <v>#N/A</v>
      </c>
      <c r="V1149" s="7" t="e">
        <v>#N/A</v>
      </c>
      <c r="W1149" s="3">
        <v>0</v>
      </c>
      <c r="X1149" s="3" t="e">
        <v>#N/A</v>
      </c>
      <c r="Y1149" s="7" t="e">
        <v>#N/A</v>
      </c>
      <c r="Z1149" s="7">
        <f t="shared" si="137"/>
        <v>0</v>
      </c>
      <c r="AA1149" s="7">
        <f t="shared" si="138"/>
        <v>0</v>
      </c>
      <c r="AB1149" s="7" t="b">
        <f t="shared" si="139"/>
        <v>0</v>
      </c>
      <c r="AC1149" s="7" t="b">
        <f t="shared" si="140"/>
        <v>1</v>
      </c>
      <c r="AD1149" s="7" t="b">
        <f t="shared" si="141"/>
        <v>0</v>
      </c>
      <c r="AE1149" s="7" t="b">
        <f t="shared" si="142"/>
        <v>1</v>
      </c>
      <c r="AF1149" s="7" t="b">
        <f t="shared" si="143"/>
        <v>0</v>
      </c>
      <c r="AH1149" t="b">
        <f>AND(Table252102[[#This Row],[Developmental toxicity]:[Reproductive toxicity]])</f>
        <v>0</v>
      </c>
    </row>
    <row r="1150" spans="1:34" x14ac:dyDescent="0.25">
      <c r="A1150" s="3">
        <f t="shared" si="136"/>
        <v>1149</v>
      </c>
      <c r="B1150" s="4">
        <v>12845</v>
      </c>
      <c r="C1150" s="3" t="s">
        <v>792</v>
      </c>
      <c r="D1150" s="3" t="s">
        <v>306</v>
      </c>
      <c r="E1150" s="29" t="s">
        <v>4105</v>
      </c>
      <c r="F1150" s="3" t="s">
        <v>3927</v>
      </c>
      <c r="G1150" s="3" t="s">
        <v>4519</v>
      </c>
      <c r="H1150" s="3" t="s">
        <v>4519</v>
      </c>
      <c r="I1150" s="3" t="s">
        <v>4520</v>
      </c>
      <c r="J1150" s="5" t="s">
        <v>283</v>
      </c>
      <c r="K1150" s="7" t="e">
        <v>#N/A</v>
      </c>
      <c r="L1150" s="7">
        <v>1</v>
      </c>
      <c r="M1150" s="7" t="e">
        <v>#N/A</v>
      </c>
      <c r="N1150" s="7" t="e">
        <v>#N/A</v>
      </c>
      <c r="O1150" s="7" t="e">
        <v>#N/A</v>
      </c>
      <c r="P1150" s="7" t="e">
        <v>#N/A</v>
      </c>
      <c r="Q1150" s="7" t="e">
        <v>#N/A</v>
      </c>
      <c r="R1150" s="7" t="e">
        <v>#N/A</v>
      </c>
      <c r="S1150" s="7" t="e">
        <v>#N/A</v>
      </c>
      <c r="T1150" s="7" t="e">
        <v>#N/A</v>
      </c>
      <c r="U1150" s="7" t="e">
        <v>#N/A</v>
      </c>
      <c r="V1150" s="7" t="e">
        <v>#N/A</v>
      </c>
      <c r="W1150" s="7" t="e">
        <v>#N/A</v>
      </c>
      <c r="X1150" s="7">
        <v>1</v>
      </c>
      <c r="Y1150" s="7">
        <v>1</v>
      </c>
      <c r="Z1150" s="7">
        <f t="shared" si="137"/>
        <v>1</v>
      </c>
      <c r="AA1150" s="7">
        <f t="shared" si="138"/>
        <v>1</v>
      </c>
      <c r="AB1150" s="7" t="b">
        <f t="shared" si="139"/>
        <v>1</v>
      </c>
      <c r="AC1150" s="7" t="b">
        <f t="shared" si="140"/>
        <v>0</v>
      </c>
      <c r="AD1150" s="7" t="b">
        <f t="shared" si="141"/>
        <v>0</v>
      </c>
      <c r="AE1150" s="7" t="b">
        <f t="shared" si="142"/>
        <v>0</v>
      </c>
      <c r="AF1150" s="7" t="b">
        <f t="shared" si="143"/>
        <v>0</v>
      </c>
      <c r="AH1150" t="b">
        <f>AND(Table252102[[#This Row],[Developmental toxicity]:[Reproductive toxicity]])</f>
        <v>0</v>
      </c>
    </row>
    <row r="1151" spans="1:34" x14ac:dyDescent="0.25">
      <c r="A1151" s="3">
        <f t="shared" si="136"/>
        <v>1150</v>
      </c>
      <c r="B1151" s="4">
        <v>287</v>
      </c>
      <c r="C1151" s="3" t="s">
        <v>765</v>
      </c>
      <c r="D1151" s="3" t="s">
        <v>5226</v>
      </c>
      <c r="E1151" s="29" t="s">
        <v>4751</v>
      </c>
      <c r="F1151" s="3" t="s">
        <v>5668</v>
      </c>
      <c r="G1151" s="3" t="s">
        <v>766</v>
      </c>
      <c r="H1151" s="3" t="s">
        <v>6143</v>
      </c>
      <c r="I1151" s="3" t="s">
        <v>6592</v>
      </c>
      <c r="J1151" s="5" t="s">
        <v>1431</v>
      </c>
      <c r="K1151" s="7" t="e">
        <v>#N/A</v>
      </c>
      <c r="L1151" s="7">
        <v>1</v>
      </c>
      <c r="M1151" s="7" t="e">
        <v>#N/A</v>
      </c>
      <c r="N1151" s="7" t="e">
        <v>#N/A</v>
      </c>
      <c r="O1151" s="7" t="e">
        <v>#N/A</v>
      </c>
      <c r="P1151" s="7" t="e">
        <v>#N/A</v>
      </c>
      <c r="Q1151" s="7" t="e">
        <v>#N/A</v>
      </c>
      <c r="R1151" s="7" t="e">
        <v>#N/A</v>
      </c>
      <c r="S1151" s="7" t="e">
        <v>#N/A</v>
      </c>
      <c r="T1151" s="7" t="e">
        <v>#N/A</v>
      </c>
      <c r="U1151" s="7" t="e">
        <v>#N/A</v>
      </c>
      <c r="V1151" s="7" t="e">
        <v>#N/A</v>
      </c>
      <c r="W1151" s="7" t="e">
        <v>#N/A</v>
      </c>
      <c r="X1151" s="7">
        <v>1</v>
      </c>
      <c r="Y1151" s="7">
        <v>1</v>
      </c>
      <c r="Z1151" s="7">
        <f t="shared" si="137"/>
        <v>1</v>
      </c>
      <c r="AA1151" s="7">
        <f t="shared" si="138"/>
        <v>1</v>
      </c>
      <c r="AB1151" s="7" t="b">
        <f t="shared" si="139"/>
        <v>1</v>
      </c>
      <c r="AC1151" s="7" t="b">
        <f t="shared" si="140"/>
        <v>0</v>
      </c>
      <c r="AD1151" s="7" t="b">
        <f t="shared" si="141"/>
        <v>0</v>
      </c>
      <c r="AE1151" s="7" t="b">
        <f t="shared" si="142"/>
        <v>0</v>
      </c>
      <c r="AF1151" s="7" t="b">
        <f t="shared" si="143"/>
        <v>0</v>
      </c>
      <c r="AH1151" t="b">
        <f>AND(Table252102[[#This Row],[Developmental toxicity]:[Reproductive toxicity]])</f>
        <v>0</v>
      </c>
    </row>
    <row r="1152" spans="1:34" x14ac:dyDescent="0.25">
      <c r="A1152" s="3">
        <f t="shared" ref="A1152:A1215" si="144">ROW(A1151)</f>
        <v>1151</v>
      </c>
      <c r="B1152" s="4">
        <v>296</v>
      </c>
      <c r="C1152" s="3" t="s">
        <v>781</v>
      </c>
      <c r="D1152" s="3" t="s">
        <v>3101</v>
      </c>
      <c r="E1152" s="29" t="s">
        <v>4759</v>
      </c>
      <c r="F1152" s="3" t="s">
        <v>5675</v>
      </c>
      <c r="G1152" s="3" t="s">
        <v>782</v>
      </c>
      <c r="H1152" s="3" t="s">
        <v>4312</v>
      </c>
      <c r="I1152" s="3" t="s">
        <v>6599</v>
      </c>
      <c r="J1152" s="5" t="s">
        <v>1430</v>
      </c>
      <c r="K1152" s="7" t="e">
        <v>#N/A</v>
      </c>
      <c r="L1152" s="7">
        <v>1</v>
      </c>
      <c r="M1152" s="7" t="e">
        <v>#N/A</v>
      </c>
      <c r="N1152" s="7" t="e">
        <v>#N/A</v>
      </c>
      <c r="O1152" s="7" t="e">
        <v>#N/A</v>
      </c>
      <c r="P1152" s="7" t="e">
        <v>#N/A</v>
      </c>
      <c r="Q1152" s="7" t="e">
        <v>#N/A</v>
      </c>
      <c r="R1152" s="7" t="e">
        <v>#N/A</v>
      </c>
      <c r="S1152" s="7" t="e">
        <v>#N/A</v>
      </c>
      <c r="T1152" s="7">
        <v>1</v>
      </c>
      <c r="U1152" s="7" t="e">
        <v>#N/A</v>
      </c>
      <c r="V1152" s="7" t="e">
        <v>#N/A</v>
      </c>
      <c r="W1152" s="7" t="e">
        <v>#N/A</v>
      </c>
      <c r="X1152" s="7" t="e">
        <v>#N/A</v>
      </c>
      <c r="Y1152" s="7">
        <v>1</v>
      </c>
      <c r="Z1152" s="7">
        <f t="shared" ref="Z1152:Z1215" si="145">IF(COUNTIF(K1152:Y1152,1)&gt;0,1,0)</f>
        <v>1</v>
      </c>
      <c r="AA1152" s="7">
        <f t="shared" ref="AA1152:AA1215" si="146">IF(COUNTIF(K1152:Y1152,1)&gt;COUNTIF(K1152:Y1152,0),1,0)</f>
        <v>1</v>
      </c>
      <c r="AB1152" s="7" t="b">
        <f t="shared" ref="AB1152:AB1215" si="147">OR(IF(COUNT(K1152)&gt;0,TRUE,FALSE),IF(COUNT(M1152)&gt;0,TRUE,FALSE),IF(COUNT(T1152:V1152)&gt;0,TRUE,FALSE),IF(COUNT(X1152:Y1152)&gt;0,TRUE,FALSE))</f>
        <v>1</v>
      </c>
      <c r="AC1152" s="7" t="b">
        <f t="shared" ref="AC1152:AC1215" si="148">OR(IF(COUNT(N1152:S1152)&gt;0,TRUE,FALSE),IF(COUNT(W1152)&gt;0,TRUE,FALSE))</f>
        <v>0</v>
      </c>
      <c r="AD1152" s="7" t="b">
        <f t="shared" ref="AD1152:AD1215" si="149">OR(IF(COUNT(T1152:V1152)&gt;0,TRUE,FALSE),IF(COUNT(P1152:S1152)&gt;0,TRUE,FALSE))</f>
        <v>1</v>
      </c>
      <c r="AE1152" s="7" t="b">
        <f t="shared" ref="AE1152:AE1215" si="150">OR(IF(COUNT(K1152)&gt;0,TRUE,FALSE),,IF(COUNT(W1152)&gt;0,TRUE,FALSE),IF(COUNT(M1152:O1152)&gt;0,TRUE,FALSE))</f>
        <v>0</v>
      </c>
      <c r="AF1152" s="7" t="b">
        <f t="shared" ref="AF1152:AF1215" si="151">OR(IF(COUNT(U1152:V1152)&gt;0,TRUE,FALSE),IF(COUNT(M1152)&gt;0,TRUE,FALSE),IF(COUNT(N1152:S1152)&gt;0,TRUE,FALSE))</f>
        <v>0</v>
      </c>
      <c r="AH1152" t="b">
        <f>AND(Table252102[[#This Row],[Developmental toxicity]:[Reproductive toxicity]])</f>
        <v>0</v>
      </c>
    </row>
    <row r="1153" spans="1:34" x14ac:dyDescent="0.25">
      <c r="A1153" s="3">
        <f t="shared" si="144"/>
        <v>1152</v>
      </c>
      <c r="B1153" s="4"/>
      <c r="C1153" s="3" t="s">
        <v>12750</v>
      </c>
      <c r="D1153" s="3" t="s">
        <v>12749</v>
      </c>
      <c r="E1153" s="29" t="s">
        <v>16822</v>
      </c>
      <c r="F1153" s="3" t="s">
        <v>16823</v>
      </c>
      <c r="G1153" s="3" t="s">
        <v>12751</v>
      </c>
      <c r="H1153" s="3" t="s">
        <v>12751</v>
      </c>
      <c r="I1153" s="3" t="s">
        <v>16824</v>
      </c>
      <c r="J1153" s="5"/>
      <c r="K1153" s="7" t="e">
        <v>#N/A</v>
      </c>
      <c r="L1153" s="7" t="e">
        <v>#N/A</v>
      </c>
      <c r="M1153" s="7" t="e">
        <v>#N/A</v>
      </c>
      <c r="N1153" s="7" t="e">
        <v>#N/A</v>
      </c>
      <c r="O1153" s="7" t="e">
        <v>#N/A</v>
      </c>
      <c r="P1153" s="7" t="e">
        <v>#N/A</v>
      </c>
      <c r="Q1153" s="7" t="e">
        <v>#N/A</v>
      </c>
      <c r="R1153" s="7" t="e">
        <v>#N/A</v>
      </c>
      <c r="S1153" s="7" t="e">
        <v>#N/A</v>
      </c>
      <c r="T1153" s="7" t="e">
        <v>#N/A</v>
      </c>
      <c r="U1153" s="7" t="e">
        <v>#N/A</v>
      </c>
      <c r="V1153" s="7" t="e">
        <v>#N/A</v>
      </c>
      <c r="W1153" s="3">
        <v>0</v>
      </c>
      <c r="X1153" s="3" t="e">
        <v>#N/A</v>
      </c>
      <c r="Y1153" s="7" t="e">
        <v>#N/A</v>
      </c>
      <c r="Z1153" s="7">
        <f t="shared" si="145"/>
        <v>0</v>
      </c>
      <c r="AA1153" s="7">
        <f t="shared" si="146"/>
        <v>0</v>
      </c>
      <c r="AB1153" s="7" t="b">
        <f t="shared" si="147"/>
        <v>0</v>
      </c>
      <c r="AC1153" s="7" t="b">
        <f t="shared" si="148"/>
        <v>1</v>
      </c>
      <c r="AD1153" s="7" t="b">
        <f t="shared" si="149"/>
        <v>0</v>
      </c>
      <c r="AE1153" s="7" t="b">
        <f t="shared" si="150"/>
        <v>1</v>
      </c>
      <c r="AF1153" s="7" t="b">
        <f t="shared" si="151"/>
        <v>0</v>
      </c>
      <c r="AH1153" t="b">
        <f>AND(Table252102[[#This Row],[Developmental toxicity]:[Reproductive toxicity]])</f>
        <v>0</v>
      </c>
    </row>
    <row r="1154" spans="1:34" x14ac:dyDescent="0.25">
      <c r="A1154" s="3">
        <f t="shared" si="144"/>
        <v>1153</v>
      </c>
      <c r="B1154" s="4" t="s">
        <v>1440</v>
      </c>
      <c r="C1154" s="3" t="s">
        <v>2001</v>
      </c>
      <c r="D1154" s="3" t="s">
        <v>2874</v>
      </c>
      <c r="E1154" s="12" t="s">
        <v>7282</v>
      </c>
      <c r="F1154" t="s">
        <v>8131</v>
      </c>
      <c r="G1154" t="s">
        <v>9043</v>
      </c>
      <c r="H1154" t="s">
        <v>9043</v>
      </c>
      <c r="I1154" t="s">
        <v>9044</v>
      </c>
      <c r="J1154" s="5"/>
      <c r="K1154" s="7" t="e">
        <v>#N/A</v>
      </c>
      <c r="L1154" s="7" t="e">
        <v>#N/A</v>
      </c>
      <c r="M1154" s="7" t="e">
        <v>#N/A</v>
      </c>
      <c r="N1154" s="7" t="e">
        <v>#N/A</v>
      </c>
      <c r="O1154" s="7" t="e">
        <v>#N/A</v>
      </c>
      <c r="P1154" s="7" t="e">
        <v>#N/A</v>
      </c>
      <c r="Q1154" s="7" t="e">
        <v>#N/A</v>
      </c>
      <c r="R1154" s="7" t="e">
        <v>#N/A</v>
      </c>
      <c r="S1154" s="7" t="e">
        <v>#N/A</v>
      </c>
      <c r="T1154" s="7">
        <v>0</v>
      </c>
      <c r="U1154" s="7" t="e">
        <v>#N/A</v>
      </c>
      <c r="V1154" s="7" t="e">
        <v>#N/A</v>
      </c>
      <c r="W1154" s="7" t="e">
        <v>#N/A</v>
      </c>
      <c r="X1154" s="7" t="e">
        <v>#N/A</v>
      </c>
      <c r="Y1154" s="7" t="e">
        <v>#N/A</v>
      </c>
      <c r="Z1154" s="7">
        <f t="shared" si="145"/>
        <v>0</v>
      </c>
      <c r="AA1154" s="7">
        <f t="shared" si="146"/>
        <v>0</v>
      </c>
      <c r="AB1154" s="7" t="b">
        <f t="shared" si="147"/>
        <v>1</v>
      </c>
      <c r="AC1154" s="7" t="b">
        <f t="shared" si="148"/>
        <v>0</v>
      </c>
      <c r="AD1154" s="7" t="b">
        <f t="shared" si="149"/>
        <v>1</v>
      </c>
      <c r="AE1154" s="7" t="b">
        <f t="shared" si="150"/>
        <v>0</v>
      </c>
      <c r="AF1154" s="7" t="b">
        <f t="shared" si="151"/>
        <v>0</v>
      </c>
      <c r="AH1154" t="b">
        <f>AND(Table252102[[#This Row],[Developmental toxicity]:[Reproductive toxicity]])</f>
        <v>0</v>
      </c>
    </row>
    <row r="1155" spans="1:34" x14ac:dyDescent="0.25">
      <c r="A1155" s="3">
        <f t="shared" si="144"/>
        <v>1154</v>
      </c>
      <c r="B1155" s="4"/>
      <c r="C1155" s="3" t="s">
        <v>12503</v>
      </c>
      <c r="D1155" s="3" t="s">
        <v>17915</v>
      </c>
      <c r="E1155" s="29" t="s">
        <v>16444</v>
      </c>
      <c r="F1155" s="3" t="s">
        <v>16445</v>
      </c>
      <c r="G1155" s="3" t="s">
        <v>12504</v>
      </c>
      <c r="H1155" s="3" t="s">
        <v>12504</v>
      </c>
      <c r="I1155" s="3" t="s">
        <v>16446</v>
      </c>
      <c r="J1155" s="5"/>
      <c r="K1155" s="7" t="e">
        <v>#N/A</v>
      </c>
      <c r="L1155" s="7" t="e">
        <v>#N/A</v>
      </c>
      <c r="M1155" s="7" t="e">
        <v>#N/A</v>
      </c>
      <c r="N1155" s="7" t="e">
        <v>#N/A</v>
      </c>
      <c r="O1155" s="7" t="e">
        <v>#N/A</v>
      </c>
      <c r="P1155" s="7" t="e">
        <v>#N/A</v>
      </c>
      <c r="Q1155" s="7" t="e">
        <v>#N/A</v>
      </c>
      <c r="R1155" s="7" t="e">
        <v>#N/A</v>
      </c>
      <c r="S1155" s="7" t="e">
        <v>#N/A</v>
      </c>
      <c r="T1155" s="7" t="e">
        <v>#N/A</v>
      </c>
      <c r="U1155" s="7" t="e">
        <v>#N/A</v>
      </c>
      <c r="V1155" s="7" t="e">
        <v>#N/A</v>
      </c>
      <c r="W1155" s="3">
        <v>0</v>
      </c>
      <c r="X1155" s="3" t="e">
        <v>#N/A</v>
      </c>
      <c r="Y1155" s="7" t="e">
        <v>#N/A</v>
      </c>
      <c r="Z1155" s="7">
        <f t="shared" si="145"/>
        <v>0</v>
      </c>
      <c r="AA1155" s="7">
        <f t="shared" si="146"/>
        <v>0</v>
      </c>
      <c r="AB1155" s="7" t="b">
        <f t="shared" si="147"/>
        <v>0</v>
      </c>
      <c r="AC1155" s="7" t="b">
        <f t="shared" si="148"/>
        <v>1</v>
      </c>
      <c r="AD1155" s="7" t="b">
        <f t="shared" si="149"/>
        <v>0</v>
      </c>
      <c r="AE1155" s="7" t="b">
        <f t="shared" si="150"/>
        <v>1</v>
      </c>
      <c r="AF1155" s="7" t="b">
        <f t="shared" si="151"/>
        <v>0</v>
      </c>
      <c r="AH1155" t="b">
        <f>AND(Table252102[[#This Row],[Developmental toxicity]:[Reproductive toxicity]])</f>
        <v>0</v>
      </c>
    </row>
    <row r="1156" spans="1:34" x14ac:dyDescent="0.25">
      <c r="A1156" s="3">
        <f t="shared" si="144"/>
        <v>1155</v>
      </c>
      <c r="B1156" s="4"/>
      <c r="C1156" s="3" t="s">
        <v>12523</v>
      </c>
      <c r="D1156" s="3" t="s">
        <v>12522</v>
      </c>
      <c r="E1156" s="29" t="s">
        <v>16468</v>
      </c>
      <c r="F1156" s="3" t="s">
        <v>16469</v>
      </c>
      <c r="G1156" s="3" t="s">
        <v>12524</v>
      </c>
      <c r="H1156" s="3" t="s">
        <v>12524</v>
      </c>
      <c r="I1156" s="3" t="s">
        <v>16470</v>
      </c>
      <c r="J1156" s="5"/>
      <c r="K1156" s="7" t="e">
        <v>#N/A</v>
      </c>
      <c r="L1156" s="7" t="e">
        <v>#N/A</v>
      </c>
      <c r="M1156" s="7" t="e">
        <v>#N/A</v>
      </c>
      <c r="N1156" s="7" t="e">
        <v>#N/A</v>
      </c>
      <c r="O1156" s="7" t="e">
        <v>#N/A</v>
      </c>
      <c r="P1156" s="7" t="e">
        <v>#N/A</v>
      </c>
      <c r="Q1156" s="7" t="e">
        <v>#N/A</v>
      </c>
      <c r="R1156" s="7" t="e">
        <v>#N/A</v>
      </c>
      <c r="S1156" s="7" t="e">
        <v>#N/A</v>
      </c>
      <c r="T1156" s="7" t="e">
        <v>#N/A</v>
      </c>
      <c r="U1156" s="7" t="e">
        <v>#N/A</v>
      </c>
      <c r="V1156" s="7" t="e">
        <v>#N/A</v>
      </c>
      <c r="W1156" s="3">
        <v>0</v>
      </c>
      <c r="X1156" s="3" t="e">
        <v>#N/A</v>
      </c>
      <c r="Y1156" s="7" t="e">
        <v>#N/A</v>
      </c>
      <c r="Z1156" s="7">
        <f t="shared" si="145"/>
        <v>0</v>
      </c>
      <c r="AA1156" s="7">
        <f t="shared" si="146"/>
        <v>0</v>
      </c>
      <c r="AB1156" s="7" t="b">
        <f t="shared" si="147"/>
        <v>0</v>
      </c>
      <c r="AC1156" s="7" t="b">
        <f t="shared" si="148"/>
        <v>1</v>
      </c>
      <c r="AD1156" s="7" t="b">
        <f t="shared" si="149"/>
        <v>0</v>
      </c>
      <c r="AE1156" s="7" t="b">
        <f t="shared" si="150"/>
        <v>1</v>
      </c>
      <c r="AF1156" s="7" t="b">
        <f t="shared" si="151"/>
        <v>0</v>
      </c>
      <c r="AH1156" t="b">
        <f>AND(Table252102[[#This Row],[Developmental toxicity]:[Reproductive toxicity]])</f>
        <v>0</v>
      </c>
    </row>
    <row r="1157" spans="1:34" x14ac:dyDescent="0.25">
      <c r="A1157" s="3">
        <f t="shared" si="144"/>
        <v>1156</v>
      </c>
      <c r="B1157" s="4"/>
      <c r="C1157" s="3" t="s">
        <v>13098</v>
      </c>
      <c r="D1157" s="3" t="s">
        <v>17971</v>
      </c>
      <c r="E1157" s="29" t="s">
        <v>17340</v>
      </c>
      <c r="F1157" s="3" t="s">
        <v>17341</v>
      </c>
      <c r="G1157" s="3" t="s">
        <v>13099</v>
      </c>
      <c r="H1157" s="3" t="s">
        <v>13099</v>
      </c>
      <c r="I1157" s="3" t="s">
        <v>17342</v>
      </c>
      <c r="J1157" s="5"/>
      <c r="K1157" s="7" t="e">
        <v>#N/A</v>
      </c>
      <c r="L1157" s="7" t="e">
        <v>#N/A</v>
      </c>
      <c r="M1157" s="7" t="e">
        <v>#N/A</v>
      </c>
      <c r="N1157" s="7" t="e">
        <v>#N/A</v>
      </c>
      <c r="O1157" s="7" t="e">
        <v>#N/A</v>
      </c>
      <c r="P1157" s="7" t="e">
        <v>#N/A</v>
      </c>
      <c r="Q1157" s="7" t="e">
        <v>#N/A</v>
      </c>
      <c r="R1157" s="7" t="e">
        <v>#N/A</v>
      </c>
      <c r="S1157" s="7" t="e">
        <v>#N/A</v>
      </c>
      <c r="T1157" s="7" t="e">
        <v>#N/A</v>
      </c>
      <c r="U1157" s="7" t="e">
        <v>#N/A</v>
      </c>
      <c r="V1157" s="7" t="e">
        <v>#N/A</v>
      </c>
      <c r="W1157" s="3">
        <v>0</v>
      </c>
      <c r="X1157" s="3" t="e">
        <v>#N/A</v>
      </c>
      <c r="Y1157" s="7" t="e">
        <v>#N/A</v>
      </c>
      <c r="Z1157" s="7">
        <f t="shared" si="145"/>
        <v>0</v>
      </c>
      <c r="AA1157" s="7">
        <f t="shared" si="146"/>
        <v>0</v>
      </c>
      <c r="AB1157" s="7" t="b">
        <f t="shared" si="147"/>
        <v>0</v>
      </c>
      <c r="AC1157" s="7" t="b">
        <f t="shared" si="148"/>
        <v>1</v>
      </c>
      <c r="AD1157" s="7" t="b">
        <f t="shared" si="149"/>
        <v>0</v>
      </c>
      <c r="AE1157" s="7" t="b">
        <f t="shared" si="150"/>
        <v>1</v>
      </c>
      <c r="AF1157" s="7" t="b">
        <f t="shared" si="151"/>
        <v>0</v>
      </c>
      <c r="AH1157" t="b">
        <f>AND(Table252102[[#This Row],[Developmental toxicity]:[Reproductive toxicity]])</f>
        <v>0</v>
      </c>
    </row>
    <row r="1158" spans="1:34" x14ac:dyDescent="0.25">
      <c r="A1158" s="3">
        <f t="shared" si="144"/>
        <v>1157</v>
      </c>
      <c r="B1158" s="4"/>
      <c r="C1158" s="3" t="s">
        <v>10894</v>
      </c>
      <c r="D1158" s="3" t="s">
        <v>10893</v>
      </c>
      <c r="E1158" s="29" t="s">
        <v>13648</v>
      </c>
      <c r="F1158" s="3" t="s">
        <v>13649</v>
      </c>
      <c r="G1158" s="3" t="s">
        <v>13650</v>
      </c>
      <c r="H1158" s="3" t="s">
        <v>13651</v>
      </c>
      <c r="I1158" s="3" t="s">
        <v>13652</v>
      </c>
      <c r="J1158" s="5"/>
      <c r="K1158" s="7" t="e">
        <v>#N/A</v>
      </c>
      <c r="L1158" s="7" t="e">
        <v>#N/A</v>
      </c>
      <c r="M1158" s="7" t="e">
        <v>#N/A</v>
      </c>
      <c r="N1158" s="7" t="e">
        <v>#N/A</v>
      </c>
      <c r="O1158" s="7" t="e">
        <v>#N/A</v>
      </c>
      <c r="P1158" s="7" t="e">
        <v>#N/A</v>
      </c>
      <c r="Q1158" s="7" t="e">
        <v>#N/A</v>
      </c>
      <c r="R1158" s="7" t="e">
        <v>#N/A</v>
      </c>
      <c r="S1158" s="7" t="e">
        <v>#N/A</v>
      </c>
      <c r="T1158" s="7" t="e">
        <v>#N/A</v>
      </c>
      <c r="U1158" s="7" t="e">
        <v>#N/A</v>
      </c>
      <c r="V1158" s="7" t="e">
        <v>#N/A</v>
      </c>
      <c r="W1158" s="3">
        <v>1</v>
      </c>
      <c r="X1158" s="3">
        <v>1</v>
      </c>
      <c r="Y1158" s="7" t="e">
        <v>#N/A</v>
      </c>
      <c r="Z1158" s="7">
        <f t="shared" si="145"/>
        <v>1</v>
      </c>
      <c r="AA1158" s="7">
        <f t="shared" si="146"/>
        <v>1</v>
      </c>
      <c r="AB1158" s="7" t="b">
        <f t="shared" si="147"/>
        <v>1</v>
      </c>
      <c r="AC1158" s="7" t="b">
        <f t="shared" si="148"/>
        <v>1</v>
      </c>
      <c r="AD1158" s="7" t="b">
        <f t="shared" si="149"/>
        <v>0</v>
      </c>
      <c r="AE1158" s="7" t="b">
        <f t="shared" si="150"/>
        <v>1</v>
      </c>
      <c r="AF1158" s="7" t="b">
        <f t="shared" si="151"/>
        <v>0</v>
      </c>
      <c r="AH1158" t="b">
        <f>AND(Table252102[[#This Row],[Developmental toxicity]:[Reproductive toxicity]])</f>
        <v>1</v>
      </c>
    </row>
    <row r="1159" spans="1:34" x14ac:dyDescent="0.25">
      <c r="A1159" s="3">
        <f t="shared" si="144"/>
        <v>1158</v>
      </c>
      <c r="B1159" s="4"/>
      <c r="C1159" s="3" t="s">
        <v>20442</v>
      </c>
      <c r="D1159" s="3" t="s">
        <v>19114</v>
      </c>
      <c r="E1159" s="29" t="s">
        <v>20197</v>
      </c>
      <c r="F1159" s="3" t="s">
        <v>19373</v>
      </c>
      <c r="G1159" s="3" t="s">
        <v>19374</v>
      </c>
      <c r="H1159" s="3" t="s">
        <v>19374</v>
      </c>
      <c r="I1159" s="3" t="s">
        <v>19375</v>
      </c>
      <c r="J1159" s="5" t="s">
        <v>20</v>
      </c>
      <c r="K1159" s="7" t="e">
        <v>#N/A</v>
      </c>
      <c r="L1159" s="7" t="e">
        <v>#N/A</v>
      </c>
      <c r="M1159" s="7" t="e">
        <v>#N/A</v>
      </c>
      <c r="N1159" s="7" t="e">
        <v>#N/A</v>
      </c>
      <c r="O1159" s="7" t="e">
        <v>#N/A</v>
      </c>
      <c r="P1159" s="7" t="e">
        <v>#N/A</v>
      </c>
      <c r="Q1159" s="7" t="e">
        <v>#N/A</v>
      </c>
      <c r="R1159" s="7" t="e">
        <v>#N/A</v>
      </c>
      <c r="S1159" s="7" t="e">
        <v>#N/A</v>
      </c>
      <c r="T1159" s="7" t="e">
        <v>#N/A</v>
      </c>
      <c r="U1159" s="7" t="e">
        <v>#N/A</v>
      </c>
      <c r="V1159" s="7" t="e">
        <v>#N/A</v>
      </c>
      <c r="W1159" s="7" t="e">
        <v>#N/A</v>
      </c>
      <c r="X1159" s="7">
        <v>1</v>
      </c>
      <c r="Y1159" s="7" t="e">
        <v>#N/A</v>
      </c>
      <c r="Z1159" s="7">
        <f t="shared" si="145"/>
        <v>1</v>
      </c>
      <c r="AA1159" s="7">
        <f t="shared" si="146"/>
        <v>1</v>
      </c>
      <c r="AB1159" s="7" t="b">
        <f t="shared" si="147"/>
        <v>1</v>
      </c>
      <c r="AC1159" s="7" t="b">
        <f t="shared" si="148"/>
        <v>0</v>
      </c>
      <c r="AD1159" s="7" t="b">
        <f t="shared" si="149"/>
        <v>0</v>
      </c>
      <c r="AE1159" s="7" t="b">
        <f t="shared" si="150"/>
        <v>0</v>
      </c>
      <c r="AF1159" s="7" t="b">
        <f t="shared" si="151"/>
        <v>0</v>
      </c>
      <c r="AH1159" t="b">
        <f>AND(Table252102[[#This Row],[Developmental toxicity]:[Reproductive toxicity]])</f>
        <v>0</v>
      </c>
    </row>
    <row r="1160" spans="1:34" x14ac:dyDescent="0.25">
      <c r="A1160" s="3">
        <f t="shared" si="144"/>
        <v>1159</v>
      </c>
      <c r="B1160" s="4"/>
      <c r="C1160" s="3" t="s">
        <v>11468</v>
      </c>
      <c r="D1160" s="3" t="s">
        <v>17851</v>
      </c>
      <c r="E1160" s="29" t="s">
        <v>18111</v>
      </c>
      <c r="F1160" s="3" t="s">
        <v>18029</v>
      </c>
      <c r="G1160" s="3" t="s">
        <v>18239</v>
      </c>
      <c r="H1160" s="3" t="s">
        <v>18240</v>
      </c>
      <c r="I1160" s="3" t="s">
        <v>18241</v>
      </c>
      <c r="J1160" s="5"/>
      <c r="K1160" s="7" t="e">
        <v>#N/A</v>
      </c>
      <c r="L1160" s="7" t="e">
        <v>#N/A</v>
      </c>
      <c r="M1160" s="7" t="e">
        <v>#N/A</v>
      </c>
      <c r="N1160" s="7" t="e">
        <v>#N/A</v>
      </c>
      <c r="O1160" s="7" t="e">
        <v>#N/A</v>
      </c>
      <c r="P1160" s="7" t="e">
        <v>#N/A</v>
      </c>
      <c r="Q1160" s="7" t="e">
        <v>#N/A</v>
      </c>
      <c r="R1160" s="7" t="e">
        <v>#N/A</v>
      </c>
      <c r="S1160" s="7" t="e">
        <v>#N/A</v>
      </c>
      <c r="T1160" s="7" t="e">
        <v>#N/A</v>
      </c>
      <c r="U1160" s="7" t="e">
        <v>#N/A</v>
      </c>
      <c r="V1160" s="7" t="e">
        <v>#N/A</v>
      </c>
      <c r="W1160" s="3">
        <v>1</v>
      </c>
      <c r="X1160" s="3" t="e">
        <v>#N/A</v>
      </c>
      <c r="Y1160" s="7" t="e">
        <v>#N/A</v>
      </c>
      <c r="Z1160" s="7">
        <f t="shared" si="145"/>
        <v>1</v>
      </c>
      <c r="AA1160" s="7">
        <f t="shared" si="146"/>
        <v>1</v>
      </c>
      <c r="AB1160" s="7" t="b">
        <f t="shared" si="147"/>
        <v>0</v>
      </c>
      <c r="AC1160" s="7" t="b">
        <f t="shared" si="148"/>
        <v>1</v>
      </c>
      <c r="AD1160" s="7" t="b">
        <f t="shared" si="149"/>
        <v>0</v>
      </c>
      <c r="AE1160" s="7" t="b">
        <f t="shared" si="150"/>
        <v>1</v>
      </c>
      <c r="AF1160" s="7" t="b">
        <f t="shared" si="151"/>
        <v>0</v>
      </c>
      <c r="AH1160" t="b">
        <f>AND(Table252102[[#This Row],[Developmental toxicity]:[Reproductive toxicity]])</f>
        <v>0</v>
      </c>
    </row>
    <row r="1161" spans="1:34" x14ac:dyDescent="0.25">
      <c r="A1161" s="3">
        <f t="shared" si="144"/>
        <v>1160</v>
      </c>
      <c r="B1161" s="4"/>
      <c r="C1161" s="3" t="s">
        <v>20679</v>
      </c>
      <c r="D1161" s="3" t="s">
        <v>19353</v>
      </c>
      <c r="E1161" s="29" t="s">
        <v>20434</v>
      </c>
      <c r="F1161" s="3" t="s">
        <v>20181</v>
      </c>
      <c r="G1161" s="3" t="s">
        <v>20182</v>
      </c>
      <c r="H1161" s="3" t="s">
        <v>20183</v>
      </c>
      <c r="I1161" s="3" t="s">
        <v>20184</v>
      </c>
      <c r="J1161" s="5" t="s">
        <v>20</v>
      </c>
      <c r="K1161" s="7" t="e">
        <v>#N/A</v>
      </c>
      <c r="L1161" s="7" t="e">
        <v>#N/A</v>
      </c>
      <c r="M1161" s="7" t="e">
        <v>#N/A</v>
      </c>
      <c r="N1161" s="7" t="e">
        <v>#N/A</v>
      </c>
      <c r="O1161" s="7" t="e">
        <v>#N/A</v>
      </c>
      <c r="P1161" s="7" t="e">
        <v>#N/A</v>
      </c>
      <c r="Q1161" s="7" t="e">
        <v>#N/A</v>
      </c>
      <c r="R1161" s="7" t="e">
        <v>#N/A</v>
      </c>
      <c r="S1161" s="7" t="e">
        <v>#N/A</v>
      </c>
      <c r="T1161" s="7" t="e">
        <v>#N/A</v>
      </c>
      <c r="U1161" s="7" t="e">
        <v>#N/A</v>
      </c>
      <c r="V1161" s="7" t="e">
        <v>#N/A</v>
      </c>
      <c r="W1161" s="7" t="e">
        <v>#N/A</v>
      </c>
      <c r="X1161" s="7">
        <v>1</v>
      </c>
      <c r="Y1161" s="7" t="e">
        <v>#N/A</v>
      </c>
      <c r="Z1161" s="7">
        <f t="shared" si="145"/>
        <v>1</v>
      </c>
      <c r="AA1161" s="7">
        <f t="shared" si="146"/>
        <v>1</v>
      </c>
      <c r="AB1161" s="7" t="b">
        <f t="shared" si="147"/>
        <v>1</v>
      </c>
      <c r="AC1161" s="7" t="b">
        <f t="shared" si="148"/>
        <v>0</v>
      </c>
      <c r="AD1161" s="7" t="b">
        <f t="shared" si="149"/>
        <v>0</v>
      </c>
      <c r="AE1161" s="7" t="b">
        <f t="shared" si="150"/>
        <v>0</v>
      </c>
      <c r="AF1161" s="7" t="b">
        <f t="shared" si="151"/>
        <v>0</v>
      </c>
      <c r="AH1161" t="b">
        <f>AND(Table252102[[#This Row],[Developmental toxicity]:[Reproductive toxicity]])</f>
        <v>0</v>
      </c>
    </row>
    <row r="1162" spans="1:34" x14ac:dyDescent="0.25">
      <c r="A1162" s="3">
        <f t="shared" si="144"/>
        <v>1161</v>
      </c>
      <c r="B1162" s="4">
        <v>289</v>
      </c>
      <c r="C1162" s="3" t="s">
        <v>768</v>
      </c>
      <c r="D1162" s="3" t="s">
        <v>5228</v>
      </c>
      <c r="E1162" s="29" t="s">
        <v>4753</v>
      </c>
      <c r="F1162" s="3" t="s">
        <v>5669</v>
      </c>
      <c r="G1162" s="3" t="s">
        <v>769</v>
      </c>
      <c r="H1162" s="3" t="s">
        <v>6144</v>
      </c>
      <c r="I1162" s="3" t="s">
        <v>6593</v>
      </c>
      <c r="J1162" s="5" t="s">
        <v>1432</v>
      </c>
      <c r="K1162" s="7" t="e">
        <v>#N/A</v>
      </c>
      <c r="L1162" s="7">
        <v>0</v>
      </c>
      <c r="M1162" s="7" t="e">
        <v>#N/A</v>
      </c>
      <c r="N1162" s="7" t="e">
        <v>#N/A</v>
      </c>
      <c r="O1162" s="7" t="e">
        <v>#N/A</v>
      </c>
      <c r="P1162" s="7" t="e">
        <v>#N/A</v>
      </c>
      <c r="Q1162" s="7" t="e">
        <v>#N/A</v>
      </c>
      <c r="R1162" s="7" t="e">
        <v>#N/A</v>
      </c>
      <c r="S1162" s="7" t="e">
        <v>#N/A</v>
      </c>
      <c r="T1162" s="7" t="e">
        <v>#N/A</v>
      </c>
      <c r="U1162" s="7" t="e">
        <v>#N/A</v>
      </c>
      <c r="V1162" s="7" t="e">
        <v>#N/A</v>
      </c>
      <c r="W1162" s="7" t="e">
        <v>#N/A</v>
      </c>
      <c r="X1162" s="7" t="e">
        <v>#N/A</v>
      </c>
      <c r="Y1162" s="7">
        <v>0</v>
      </c>
      <c r="Z1162" s="7">
        <f t="shared" si="145"/>
        <v>0</v>
      </c>
      <c r="AA1162" s="7">
        <f t="shared" si="146"/>
        <v>0</v>
      </c>
      <c r="AB1162" s="7" t="b">
        <f t="shared" si="147"/>
        <v>1</v>
      </c>
      <c r="AC1162" s="7" t="b">
        <f t="shared" si="148"/>
        <v>0</v>
      </c>
      <c r="AD1162" s="7" t="b">
        <f t="shared" si="149"/>
        <v>0</v>
      </c>
      <c r="AE1162" s="7" t="b">
        <f t="shared" si="150"/>
        <v>0</v>
      </c>
      <c r="AF1162" s="7" t="b">
        <f t="shared" si="151"/>
        <v>0</v>
      </c>
      <c r="AH1162" t="b">
        <f>AND(Table252102[[#This Row],[Developmental toxicity]:[Reproductive toxicity]])</f>
        <v>0</v>
      </c>
    </row>
    <row r="1163" spans="1:34" x14ac:dyDescent="0.25">
      <c r="A1163" s="3">
        <f t="shared" si="144"/>
        <v>1162</v>
      </c>
      <c r="B1163" s="4">
        <v>12847</v>
      </c>
      <c r="C1163" s="3" t="s">
        <v>793</v>
      </c>
      <c r="D1163" s="3" t="s">
        <v>308</v>
      </c>
      <c r="E1163" s="29" t="s">
        <v>4107</v>
      </c>
      <c r="F1163" s="3" t="s">
        <v>3929</v>
      </c>
      <c r="G1163" s="3" t="s">
        <v>4523</v>
      </c>
      <c r="H1163" s="3" t="s">
        <v>4523</v>
      </c>
      <c r="I1163" s="3" t="s">
        <v>4524</v>
      </c>
      <c r="J1163" s="5" t="s">
        <v>283</v>
      </c>
      <c r="K1163" s="7" t="e">
        <v>#N/A</v>
      </c>
      <c r="L1163" s="7">
        <v>1</v>
      </c>
      <c r="M1163" s="7" t="e">
        <v>#N/A</v>
      </c>
      <c r="N1163" s="7" t="e">
        <v>#N/A</v>
      </c>
      <c r="O1163" s="7" t="e">
        <v>#N/A</v>
      </c>
      <c r="P1163" s="7" t="e">
        <v>#N/A</v>
      </c>
      <c r="Q1163" s="7" t="e">
        <v>#N/A</v>
      </c>
      <c r="R1163" s="7" t="e">
        <v>#N/A</v>
      </c>
      <c r="S1163" s="7" t="e">
        <v>#N/A</v>
      </c>
      <c r="T1163" s="7" t="e">
        <v>#N/A</v>
      </c>
      <c r="U1163" s="7" t="e">
        <v>#N/A</v>
      </c>
      <c r="V1163" s="7" t="e">
        <v>#N/A</v>
      </c>
      <c r="W1163" s="7" t="e">
        <v>#N/A</v>
      </c>
      <c r="X1163" s="7">
        <v>1</v>
      </c>
      <c r="Y1163" s="7">
        <v>1</v>
      </c>
      <c r="Z1163" s="7">
        <f t="shared" si="145"/>
        <v>1</v>
      </c>
      <c r="AA1163" s="7">
        <f t="shared" si="146"/>
        <v>1</v>
      </c>
      <c r="AB1163" s="7" t="b">
        <f t="shared" si="147"/>
        <v>1</v>
      </c>
      <c r="AC1163" s="7" t="b">
        <f t="shared" si="148"/>
        <v>0</v>
      </c>
      <c r="AD1163" s="7" t="b">
        <f t="shared" si="149"/>
        <v>0</v>
      </c>
      <c r="AE1163" s="7" t="b">
        <f t="shared" si="150"/>
        <v>0</v>
      </c>
      <c r="AF1163" s="7" t="b">
        <f t="shared" si="151"/>
        <v>0</v>
      </c>
      <c r="AH1163" t="b">
        <f>AND(Table252102[[#This Row],[Developmental toxicity]:[Reproductive toxicity]])</f>
        <v>0</v>
      </c>
    </row>
    <row r="1164" spans="1:34" x14ac:dyDescent="0.25">
      <c r="A1164" s="3">
        <f t="shared" si="144"/>
        <v>1163</v>
      </c>
      <c r="B1164" s="4"/>
      <c r="C1164" s="3" t="s">
        <v>767</v>
      </c>
      <c r="D1164" s="3" t="s">
        <v>5227</v>
      </c>
      <c r="E1164" s="29" t="s">
        <v>4752</v>
      </c>
      <c r="F1164" s="3" t="s">
        <v>19646</v>
      </c>
      <c r="G1164" s="3" t="s">
        <v>19647</v>
      </c>
      <c r="H1164" s="3" t="s">
        <v>19647</v>
      </c>
      <c r="I1164" s="3" t="s">
        <v>19648</v>
      </c>
      <c r="J1164" s="5" t="s">
        <v>20</v>
      </c>
      <c r="K1164" s="7" t="e">
        <v>#N/A</v>
      </c>
      <c r="L1164" s="7">
        <v>0</v>
      </c>
      <c r="M1164" s="7" t="e">
        <v>#N/A</v>
      </c>
      <c r="N1164" s="7" t="e">
        <v>#N/A</v>
      </c>
      <c r="O1164" s="7" t="e">
        <v>#N/A</v>
      </c>
      <c r="P1164" s="7" t="e">
        <v>#N/A</v>
      </c>
      <c r="Q1164" s="7" t="e">
        <v>#N/A</v>
      </c>
      <c r="R1164" s="7" t="e">
        <v>#N/A</v>
      </c>
      <c r="S1164" s="7" t="e">
        <v>#N/A</v>
      </c>
      <c r="T1164" s="7" t="e">
        <v>#N/A</v>
      </c>
      <c r="U1164" s="7" t="e">
        <v>#N/A</v>
      </c>
      <c r="V1164" s="7" t="e">
        <v>#N/A</v>
      </c>
      <c r="W1164" s="7" t="e">
        <v>#N/A</v>
      </c>
      <c r="X1164" s="7">
        <v>1</v>
      </c>
      <c r="Y1164" s="7">
        <v>0</v>
      </c>
      <c r="Z1164" s="7">
        <f t="shared" si="145"/>
        <v>1</v>
      </c>
      <c r="AA1164" s="7">
        <f t="shared" si="146"/>
        <v>0</v>
      </c>
      <c r="AB1164" s="7" t="b">
        <f t="shared" si="147"/>
        <v>1</v>
      </c>
      <c r="AC1164" s="7" t="b">
        <f t="shared" si="148"/>
        <v>0</v>
      </c>
      <c r="AD1164" s="7" t="b">
        <f t="shared" si="149"/>
        <v>0</v>
      </c>
      <c r="AE1164" s="7" t="b">
        <f t="shared" si="150"/>
        <v>0</v>
      </c>
      <c r="AF1164" s="7" t="b">
        <f t="shared" si="151"/>
        <v>0</v>
      </c>
      <c r="AH1164" t="b">
        <f>AND(Table252102[[#This Row],[Developmental toxicity]:[Reproductive toxicity]])</f>
        <v>0</v>
      </c>
    </row>
    <row r="1165" spans="1:34" x14ac:dyDescent="0.25">
      <c r="A1165" s="3">
        <f t="shared" si="144"/>
        <v>1164</v>
      </c>
      <c r="B1165" s="4"/>
      <c r="C1165" s="3" t="s">
        <v>20503</v>
      </c>
      <c r="D1165" s="3" t="s">
        <v>19175</v>
      </c>
      <c r="E1165" s="29" t="s">
        <v>20258</v>
      </c>
      <c r="F1165" s="3" t="s">
        <v>19586</v>
      </c>
      <c r="G1165" s="3" t="s">
        <v>19587</v>
      </c>
      <c r="H1165" s="3" t="s">
        <v>19587</v>
      </c>
      <c r="I1165" s="3" t="s">
        <v>19588</v>
      </c>
      <c r="J1165" s="5" t="s">
        <v>20</v>
      </c>
      <c r="K1165" s="7" t="e">
        <v>#N/A</v>
      </c>
      <c r="L1165" s="7" t="e">
        <v>#N/A</v>
      </c>
      <c r="M1165" s="7" t="e">
        <v>#N/A</v>
      </c>
      <c r="N1165" s="7" t="e">
        <v>#N/A</v>
      </c>
      <c r="O1165" s="7" t="e">
        <v>#N/A</v>
      </c>
      <c r="P1165" s="7" t="e">
        <v>#N/A</v>
      </c>
      <c r="Q1165" s="7" t="e">
        <v>#N/A</v>
      </c>
      <c r="R1165" s="7" t="e">
        <v>#N/A</v>
      </c>
      <c r="S1165" s="7" t="e">
        <v>#N/A</v>
      </c>
      <c r="T1165" s="7" t="e">
        <v>#N/A</v>
      </c>
      <c r="U1165" s="7" t="e">
        <v>#N/A</v>
      </c>
      <c r="V1165" s="7" t="e">
        <v>#N/A</v>
      </c>
      <c r="W1165" s="7" t="e">
        <v>#N/A</v>
      </c>
      <c r="X1165" s="7">
        <v>0</v>
      </c>
      <c r="Y1165" s="7" t="e">
        <v>#N/A</v>
      </c>
      <c r="Z1165" s="7">
        <f t="shared" si="145"/>
        <v>0</v>
      </c>
      <c r="AA1165" s="7">
        <f t="shared" si="146"/>
        <v>0</v>
      </c>
      <c r="AB1165" s="7" t="b">
        <f t="shared" si="147"/>
        <v>1</v>
      </c>
      <c r="AC1165" s="7" t="b">
        <f t="shared" si="148"/>
        <v>0</v>
      </c>
      <c r="AD1165" s="7" t="b">
        <f t="shared" si="149"/>
        <v>0</v>
      </c>
      <c r="AE1165" s="7" t="b">
        <f t="shared" si="150"/>
        <v>0</v>
      </c>
      <c r="AF1165" s="7" t="b">
        <f t="shared" si="151"/>
        <v>0</v>
      </c>
      <c r="AH1165" t="b">
        <f>AND(Table252102[[#This Row],[Developmental toxicity]:[Reproductive toxicity]])</f>
        <v>0</v>
      </c>
    </row>
    <row r="1166" spans="1:34" x14ac:dyDescent="0.25">
      <c r="A1166" s="3">
        <f t="shared" si="144"/>
        <v>1165</v>
      </c>
      <c r="B1166" s="4"/>
      <c r="C1166" s="3" t="s">
        <v>18661</v>
      </c>
      <c r="D1166" s="3" t="s">
        <v>18419</v>
      </c>
      <c r="E1166" s="29" t="s">
        <v>18541</v>
      </c>
      <c r="F1166" s="3" t="s">
        <v>18968</v>
      </c>
      <c r="G1166" s="3" t="s">
        <v>18969</v>
      </c>
      <c r="H1166" s="3" t="s">
        <v>18969</v>
      </c>
      <c r="I1166" s="3" t="s">
        <v>18970</v>
      </c>
      <c r="J1166" s="5" t="s">
        <v>20</v>
      </c>
      <c r="K1166" s="7" t="e">
        <v>#N/A</v>
      </c>
      <c r="L1166" s="7" t="e">
        <v>#N/A</v>
      </c>
      <c r="M1166" s="7" t="e">
        <v>#N/A</v>
      </c>
      <c r="N1166" s="7" t="e">
        <v>#N/A</v>
      </c>
      <c r="O1166" s="7" t="e">
        <v>#N/A</v>
      </c>
      <c r="P1166" s="7" t="e">
        <v>#N/A</v>
      </c>
      <c r="Q1166" s="7" t="e">
        <v>#N/A</v>
      </c>
      <c r="R1166" s="7" t="e">
        <v>#N/A</v>
      </c>
      <c r="S1166" s="7" t="e">
        <v>#N/A</v>
      </c>
      <c r="T1166" s="7" t="e">
        <v>#N/A</v>
      </c>
      <c r="U1166" s="7" t="e">
        <v>#N/A</v>
      </c>
      <c r="V1166" s="7" t="e">
        <v>#N/A</v>
      </c>
      <c r="W1166" s="7" t="e">
        <v>#N/A</v>
      </c>
      <c r="X1166" s="7">
        <v>1</v>
      </c>
      <c r="Y1166" s="7" t="e">
        <v>#N/A</v>
      </c>
      <c r="Z1166" s="7">
        <f t="shared" si="145"/>
        <v>1</v>
      </c>
      <c r="AA1166" s="7">
        <f t="shared" si="146"/>
        <v>1</v>
      </c>
      <c r="AB1166" s="7" t="b">
        <f t="shared" si="147"/>
        <v>1</v>
      </c>
      <c r="AC1166" s="7" t="b">
        <f t="shared" si="148"/>
        <v>0</v>
      </c>
      <c r="AD1166" s="7" t="b">
        <f t="shared" si="149"/>
        <v>0</v>
      </c>
      <c r="AE1166" s="7" t="b">
        <f t="shared" si="150"/>
        <v>0</v>
      </c>
      <c r="AF1166" s="7" t="b">
        <f t="shared" si="151"/>
        <v>0</v>
      </c>
      <c r="AH1166" t="b">
        <f>AND(Table252102[[#This Row],[Developmental toxicity]:[Reproductive toxicity]])</f>
        <v>0</v>
      </c>
    </row>
    <row r="1167" spans="1:34" x14ac:dyDescent="0.25">
      <c r="A1167" s="3">
        <f t="shared" si="144"/>
        <v>1166</v>
      </c>
      <c r="B1167" s="4"/>
      <c r="C1167" s="3" t="s">
        <v>18609</v>
      </c>
      <c r="D1167" s="3" t="s">
        <v>18368</v>
      </c>
      <c r="E1167" s="29" t="s">
        <v>18489</v>
      </c>
      <c r="F1167" s="3" t="s">
        <v>18792</v>
      </c>
      <c r="G1167" s="3" t="s">
        <v>18793</v>
      </c>
      <c r="H1167" s="3" t="s">
        <v>18793</v>
      </c>
      <c r="I1167" s="3" t="s">
        <v>18794</v>
      </c>
      <c r="J1167" s="5" t="s">
        <v>20</v>
      </c>
      <c r="K1167" s="7" t="e">
        <v>#N/A</v>
      </c>
      <c r="L1167" s="7" t="e">
        <v>#N/A</v>
      </c>
      <c r="M1167" s="7" t="e">
        <v>#N/A</v>
      </c>
      <c r="N1167" s="7" t="e">
        <v>#N/A</v>
      </c>
      <c r="O1167" s="7" t="e">
        <v>#N/A</v>
      </c>
      <c r="P1167" s="7" t="e">
        <v>#N/A</v>
      </c>
      <c r="Q1167" s="7" t="e">
        <v>#N/A</v>
      </c>
      <c r="R1167" s="7" t="e">
        <v>#N/A</v>
      </c>
      <c r="S1167" s="7" t="e">
        <v>#N/A</v>
      </c>
      <c r="T1167" s="7" t="e">
        <v>#N/A</v>
      </c>
      <c r="U1167" s="7" t="e">
        <v>#N/A</v>
      </c>
      <c r="V1167" s="7" t="e">
        <v>#N/A</v>
      </c>
      <c r="W1167" s="7" t="e">
        <v>#N/A</v>
      </c>
      <c r="X1167" s="7">
        <v>1</v>
      </c>
      <c r="Y1167" s="7" t="e">
        <v>#N/A</v>
      </c>
      <c r="Z1167" s="7">
        <f t="shared" si="145"/>
        <v>1</v>
      </c>
      <c r="AA1167" s="7">
        <f t="shared" si="146"/>
        <v>1</v>
      </c>
      <c r="AB1167" s="7" t="b">
        <f t="shared" si="147"/>
        <v>1</v>
      </c>
      <c r="AC1167" s="7" t="b">
        <f t="shared" si="148"/>
        <v>0</v>
      </c>
      <c r="AD1167" s="7" t="b">
        <f t="shared" si="149"/>
        <v>0</v>
      </c>
      <c r="AE1167" s="7" t="b">
        <f t="shared" si="150"/>
        <v>0</v>
      </c>
      <c r="AF1167" s="7" t="b">
        <f t="shared" si="151"/>
        <v>0</v>
      </c>
      <c r="AH1167" t="b">
        <f>AND(Table252102[[#This Row],[Developmental toxicity]:[Reproductive toxicity]])</f>
        <v>0</v>
      </c>
    </row>
    <row r="1168" spans="1:34" x14ac:dyDescent="0.25">
      <c r="A1168" s="3">
        <f t="shared" si="144"/>
        <v>1167</v>
      </c>
      <c r="B1168" s="4"/>
      <c r="C1168" s="3" t="s">
        <v>18669</v>
      </c>
      <c r="D1168" s="3" t="s">
        <v>18427</v>
      </c>
      <c r="E1168" s="29" t="s">
        <v>18549</v>
      </c>
      <c r="F1168" s="3" t="s">
        <v>18993</v>
      </c>
      <c r="G1168" s="3" t="s">
        <v>18994</v>
      </c>
      <c r="H1168" s="3" t="s">
        <v>18994</v>
      </c>
      <c r="I1168" s="3" t="s">
        <v>18995</v>
      </c>
      <c r="J1168" s="5" t="s">
        <v>20</v>
      </c>
      <c r="K1168" s="7" t="e">
        <v>#N/A</v>
      </c>
      <c r="L1168" s="7" t="e">
        <v>#N/A</v>
      </c>
      <c r="M1168" s="7" t="e">
        <v>#N/A</v>
      </c>
      <c r="N1168" s="7" t="e">
        <v>#N/A</v>
      </c>
      <c r="O1168" s="7" t="e">
        <v>#N/A</v>
      </c>
      <c r="P1168" s="7" t="e">
        <v>#N/A</v>
      </c>
      <c r="Q1168" s="7" t="e">
        <v>#N/A</v>
      </c>
      <c r="R1168" s="7" t="e">
        <v>#N/A</v>
      </c>
      <c r="S1168" s="7" t="e">
        <v>#N/A</v>
      </c>
      <c r="T1168" s="7" t="e">
        <v>#N/A</v>
      </c>
      <c r="U1168" s="7" t="e">
        <v>#N/A</v>
      </c>
      <c r="V1168" s="7" t="e">
        <v>#N/A</v>
      </c>
      <c r="W1168" s="7" t="e">
        <v>#N/A</v>
      </c>
      <c r="X1168" s="7">
        <v>1</v>
      </c>
      <c r="Y1168" s="7" t="e">
        <v>#N/A</v>
      </c>
      <c r="Z1168" s="7">
        <f t="shared" si="145"/>
        <v>1</v>
      </c>
      <c r="AA1168" s="7">
        <f t="shared" si="146"/>
        <v>1</v>
      </c>
      <c r="AB1168" s="7" t="b">
        <f t="shared" si="147"/>
        <v>1</v>
      </c>
      <c r="AC1168" s="7" t="b">
        <f t="shared" si="148"/>
        <v>0</v>
      </c>
      <c r="AD1168" s="7" t="b">
        <f t="shared" si="149"/>
        <v>0</v>
      </c>
      <c r="AE1168" s="7" t="b">
        <f t="shared" si="150"/>
        <v>0</v>
      </c>
      <c r="AF1168" s="7" t="b">
        <f t="shared" si="151"/>
        <v>0</v>
      </c>
      <c r="AH1168" t="b">
        <f>AND(Table252102[[#This Row],[Developmental toxicity]:[Reproductive toxicity]])</f>
        <v>0</v>
      </c>
    </row>
    <row r="1169" spans="1:34" x14ac:dyDescent="0.25">
      <c r="A1169" s="3">
        <f t="shared" si="144"/>
        <v>1168</v>
      </c>
      <c r="B1169" s="4"/>
      <c r="C1169" s="3" t="s">
        <v>11482</v>
      </c>
      <c r="D1169" s="3" t="s">
        <v>11481</v>
      </c>
      <c r="E1169" s="29" t="s">
        <v>14737</v>
      </c>
      <c r="F1169" s="3" t="s">
        <v>14738</v>
      </c>
      <c r="G1169" s="3" t="s">
        <v>14739</v>
      </c>
      <c r="H1169" s="3" t="s">
        <v>14739</v>
      </c>
      <c r="I1169" s="3" t="s">
        <v>14740</v>
      </c>
      <c r="J1169" s="5"/>
      <c r="K1169" s="7" t="e">
        <v>#N/A</v>
      </c>
      <c r="L1169" s="7" t="e">
        <v>#N/A</v>
      </c>
      <c r="M1169" s="7" t="e">
        <v>#N/A</v>
      </c>
      <c r="N1169" s="7" t="e">
        <v>#N/A</v>
      </c>
      <c r="O1169" s="7" t="e">
        <v>#N/A</v>
      </c>
      <c r="P1169" s="7" t="e">
        <v>#N/A</v>
      </c>
      <c r="Q1169" s="7" t="e">
        <v>#N/A</v>
      </c>
      <c r="R1169" s="7" t="e">
        <v>#N/A</v>
      </c>
      <c r="S1169" s="7" t="e">
        <v>#N/A</v>
      </c>
      <c r="T1169" s="7" t="e">
        <v>#N/A</v>
      </c>
      <c r="U1169" s="7" t="e">
        <v>#N/A</v>
      </c>
      <c r="V1169" s="7" t="e">
        <v>#N/A</v>
      </c>
      <c r="W1169" s="3">
        <v>1</v>
      </c>
      <c r="X1169" s="3" t="e">
        <v>#N/A</v>
      </c>
      <c r="Y1169" s="7" t="e">
        <v>#N/A</v>
      </c>
      <c r="Z1169" s="7">
        <f t="shared" si="145"/>
        <v>1</v>
      </c>
      <c r="AA1169" s="7">
        <f t="shared" si="146"/>
        <v>1</v>
      </c>
      <c r="AB1169" s="7" t="b">
        <f t="shared" si="147"/>
        <v>0</v>
      </c>
      <c r="AC1169" s="7" t="b">
        <f t="shared" si="148"/>
        <v>1</v>
      </c>
      <c r="AD1169" s="7" t="b">
        <f t="shared" si="149"/>
        <v>0</v>
      </c>
      <c r="AE1169" s="7" t="b">
        <f t="shared" si="150"/>
        <v>1</v>
      </c>
      <c r="AF1169" s="7" t="b">
        <f t="shared" si="151"/>
        <v>0</v>
      </c>
      <c r="AH1169" t="b">
        <f>AND(Table252102[[#This Row],[Developmental toxicity]:[Reproductive toxicity]])</f>
        <v>0</v>
      </c>
    </row>
    <row r="1170" spans="1:34" x14ac:dyDescent="0.25">
      <c r="A1170" s="3">
        <f t="shared" si="144"/>
        <v>1169</v>
      </c>
      <c r="B1170" s="4"/>
      <c r="C1170" s="3" t="s">
        <v>12851</v>
      </c>
      <c r="D1170" s="3" t="s">
        <v>12850</v>
      </c>
      <c r="E1170" s="29" t="s">
        <v>16956</v>
      </c>
      <c r="F1170" s="3" t="s">
        <v>16957</v>
      </c>
      <c r="G1170" s="3" t="s">
        <v>16958</v>
      </c>
      <c r="H1170" s="3" t="s">
        <v>16958</v>
      </c>
      <c r="I1170" s="3" t="s">
        <v>16959</v>
      </c>
      <c r="J1170" s="5"/>
      <c r="K1170" s="7" t="e">
        <v>#N/A</v>
      </c>
      <c r="L1170" s="7" t="e">
        <v>#N/A</v>
      </c>
      <c r="M1170" s="7" t="e">
        <v>#N/A</v>
      </c>
      <c r="N1170" s="7" t="e">
        <v>#N/A</v>
      </c>
      <c r="O1170" s="7" t="e">
        <v>#N/A</v>
      </c>
      <c r="P1170" s="7" t="e">
        <v>#N/A</v>
      </c>
      <c r="Q1170" s="7" t="e">
        <v>#N/A</v>
      </c>
      <c r="R1170" s="7" t="e">
        <v>#N/A</v>
      </c>
      <c r="S1170" s="7" t="e">
        <v>#N/A</v>
      </c>
      <c r="T1170" s="7" t="e">
        <v>#N/A</v>
      </c>
      <c r="U1170" s="7" t="e">
        <v>#N/A</v>
      </c>
      <c r="V1170" s="7" t="e">
        <v>#N/A</v>
      </c>
      <c r="W1170" s="3">
        <v>0</v>
      </c>
      <c r="X1170" s="3" t="e">
        <v>#N/A</v>
      </c>
      <c r="Y1170" s="7" t="e">
        <v>#N/A</v>
      </c>
      <c r="Z1170" s="7">
        <f t="shared" si="145"/>
        <v>0</v>
      </c>
      <c r="AA1170" s="7">
        <f t="shared" si="146"/>
        <v>0</v>
      </c>
      <c r="AB1170" s="7" t="b">
        <f t="shared" si="147"/>
        <v>0</v>
      </c>
      <c r="AC1170" s="7" t="b">
        <f t="shared" si="148"/>
        <v>1</v>
      </c>
      <c r="AD1170" s="7" t="b">
        <f t="shared" si="149"/>
        <v>0</v>
      </c>
      <c r="AE1170" s="7" t="b">
        <f t="shared" si="150"/>
        <v>1</v>
      </c>
      <c r="AF1170" s="7" t="b">
        <f t="shared" si="151"/>
        <v>0</v>
      </c>
      <c r="AH1170" t="b">
        <f>AND(Table252102[[#This Row],[Developmental toxicity]:[Reproductive toxicity]])</f>
        <v>0</v>
      </c>
    </row>
    <row r="1171" spans="1:34" x14ac:dyDescent="0.25">
      <c r="A1171" s="3">
        <f t="shared" si="144"/>
        <v>1170</v>
      </c>
      <c r="B1171" s="4"/>
      <c r="C1171" s="3" t="s">
        <v>12334</v>
      </c>
      <c r="D1171" s="3" t="s">
        <v>12333</v>
      </c>
      <c r="E1171" s="29" t="s">
        <v>16146</v>
      </c>
      <c r="F1171" s="3" t="s">
        <v>16147</v>
      </c>
      <c r="G1171" s="3" t="s">
        <v>16148</v>
      </c>
      <c r="H1171" s="3" t="s">
        <v>16148</v>
      </c>
      <c r="I1171" s="3" t="s">
        <v>16149</v>
      </c>
      <c r="J1171" s="5"/>
      <c r="K1171" s="7" t="e">
        <v>#N/A</v>
      </c>
      <c r="L1171" s="7" t="e">
        <v>#N/A</v>
      </c>
      <c r="M1171" s="7" t="e">
        <v>#N/A</v>
      </c>
      <c r="N1171" s="7" t="e">
        <v>#N/A</v>
      </c>
      <c r="O1171" s="7" t="e">
        <v>#N/A</v>
      </c>
      <c r="P1171" s="7" t="e">
        <v>#N/A</v>
      </c>
      <c r="Q1171" s="7" t="e">
        <v>#N/A</v>
      </c>
      <c r="R1171" s="7" t="e">
        <v>#N/A</v>
      </c>
      <c r="S1171" s="7" t="e">
        <v>#N/A</v>
      </c>
      <c r="T1171" s="7" t="e">
        <v>#N/A</v>
      </c>
      <c r="U1171" s="7" t="e">
        <v>#N/A</v>
      </c>
      <c r="V1171" s="7" t="e">
        <v>#N/A</v>
      </c>
      <c r="W1171" s="3">
        <v>0</v>
      </c>
      <c r="X1171" s="3" t="e">
        <v>#N/A</v>
      </c>
      <c r="Y1171" s="7" t="e">
        <v>#N/A</v>
      </c>
      <c r="Z1171" s="7">
        <f t="shared" si="145"/>
        <v>0</v>
      </c>
      <c r="AA1171" s="7">
        <f t="shared" si="146"/>
        <v>0</v>
      </c>
      <c r="AB1171" s="7" t="b">
        <f t="shared" si="147"/>
        <v>0</v>
      </c>
      <c r="AC1171" s="7" t="b">
        <f t="shared" si="148"/>
        <v>1</v>
      </c>
      <c r="AD1171" s="7" t="b">
        <f t="shared" si="149"/>
        <v>0</v>
      </c>
      <c r="AE1171" s="7" t="b">
        <f t="shared" si="150"/>
        <v>1</v>
      </c>
      <c r="AF1171" s="7" t="b">
        <f t="shared" si="151"/>
        <v>0</v>
      </c>
      <c r="AH1171" t="b">
        <f>AND(Table252102[[#This Row],[Developmental toxicity]:[Reproductive toxicity]])</f>
        <v>0</v>
      </c>
    </row>
    <row r="1172" spans="1:34" x14ac:dyDescent="0.25">
      <c r="A1172" s="3">
        <f t="shared" si="144"/>
        <v>1171</v>
      </c>
      <c r="B1172" s="4"/>
      <c r="C1172" s="3" t="s">
        <v>13111</v>
      </c>
      <c r="D1172" s="3" t="s">
        <v>13110</v>
      </c>
      <c r="E1172" s="29" t="s">
        <v>17357</v>
      </c>
      <c r="F1172" s="3" t="s">
        <v>17358</v>
      </c>
      <c r="G1172" s="3" t="s">
        <v>13112</v>
      </c>
      <c r="H1172" s="3" t="s">
        <v>13112</v>
      </c>
      <c r="I1172" s="3" t="s">
        <v>17359</v>
      </c>
      <c r="J1172" s="5"/>
      <c r="K1172" s="7" t="e">
        <v>#N/A</v>
      </c>
      <c r="L1172" s="7" t="e">
        <v>#N/A</v>
      </c>
      <c r="M1172" s="7" t="e">
        <v>#N/A</v>
      </c>
      <c r="N1172" s="7" t="e">
        <v>#N/A</v>
      </c>
      <c r="O1172" s="7" t="e">
        <v>#N/A</v>
      </c>
      <c r="P1172" s="7" t="e">
        <v>#N/A</v>
      </c>
      <c r="Q1172" s="7" t="e">
        <v>#N/A</v>
      </c>
      <c r="R1172" s="7" t="e">
        <v>#N/A</v>
      </c>
      <c r="S1172" s="7" t="e">
        <v>#N/A</v>
      </c>
      <c r="T1172" s="7" t="e">
        <v>#N/A</v>
      </c>
      <c r="U1172" s="7" t="e">
        <v>#N/A</v>
      </c>
      <c r="V1172" s="7" t="e">
        <v>#N/A</v>
      </c>
      <c r="W1172" s="3">
        <v>0</v>
      </c>
      <c r="X1172" s="3" t="e">
        <v>#N/A</v>
      </c>
      <c r="Y1172" s="7" t="e">
        <v>#N/A</v>
      </c>
      <c r="Z1172" s="7">
        <f t="shared" si="145"/>
        <v>0</v>
      </c>
      <c r="AA1172" s="7">
        <f t="shared" si="146"/>
        <v>0</v>
      </c>
      <c r="AB1172" s="7" t="b">
        <f t="shared" si="147"/>
        <v>0</v>
      </c>
      <c r="AC1172" s="7" t="b">
        <f t="shared" si="148"/>
        <v>1</v>
      </c>
      <c r="AD1172" s="7" t="b">
        <f t="shared" si="149"/>
        <v>0</v>
      </c>
      <c r="AE1172" s="7" t="b">
        <f t="shared" si="150"/>
        <v>1</v>
      </c>
      <c r="AF1172" s="7" t="b">
        <f t="shared" si="151"/>
        <v>0</v>
      </c>
      <c r="AH1172" t="b">
        <f>AND(Table252102[[#This Row],[Developmental toxicity]:[Reproductive toxicity]])</f>
        <v>0</v>
      </c>
    </row>
    <row r="1173" spans="1:34" x14ac:dyDescent="0.25">
      <c r="A1173" s="3">
        <f t="shared" si="144"/>
        <v>1172</v>
      </c>
      <c r="B1173" s="4"/>
      <c r="C1173" s="3" t="s">
        <v>20597</v>
      </c>
      <c r="D1173" s="3" t="s">
        <v>19270</v>
      </c>
      <c r="E1173" s="29" t="s">
        <v>20352</v>
      </c>
      <c r="F1173" s="3" t="s">
        <v>19905</v>
      </c>
      <c r="G1173" s="3" t="s">
        <v>19906</v>
      </c>
      <c r="H1173" s="3" t="s">
        <v>6608</v>
      </c>
      <c r="I1173" s="3" t="s">
        <v>19907</v>
      </c>
      <c r="J1173" s="5" t="s">
        <v>20</v>
      </c>
      <c r="K1173" s="7" t="e">
        <v>#N/A</v>
      </c>
      <c r="L1173" s="7">
        <v>1</v>
      </c>
      <c r="M1173" s="7" t="e">
        <v>#N/A</v>
      </c>
      <c r="N1173" s="7" t="e">
        <v>#N/A</v>
      </c>
      <c r="O1173" s="7" t="e">
        <v>#N/A</v>
      </c>
      <c r="P1173" s="7" t="e">
        <v>#N/A</v>
      </c>
      <c r="Q1173" s="7" t="e">
        <v>#N/A</v>
      </c>
      <c r="R1173" s="7" t="e">
        <v>#N/A</v>
      </c>
      <c r="S1173" s="7" t="e">
        <v>#N/A</v>
      </c>
      <c r="T1173" s="7" t="e">
        <v>#N/A</v>
      </c>
      <c r="U1173" s="7" t="e">
        <v>#N/A</v>
      </c>
      <c r="V1173" s="7" t="e">
        <v>#N/A</v>
      </c>
      <c r="W1173" s="7">
        <v>1</v>
      </c>
      <c r="X1173" s="7">
        <v>1</v>
      </c>
      <c r="Y1173" s="7">
        <v>1</v>
      </c>
      <c r="Z1173" s="7">
        <f t="shared" si="145"/>
        <v>1</v>
      </c>
      <c r="AA1173" s="7">
        <f t="shared" si="146"/>
        <v>1</v>
      </c>
      <c r="AB1173" s="7" t="b">
        <f t="shared" si="147"/>
        <v>1</v>
      </c>
      <c r="AC1173" s="7" t="b">
        <f t="shared" si="148"/>
        <v>1</v>
      </c>
      <c r="AD1173" s="7" t="b">
        <f t="shared" si="149"/>
        <v>0</v>
      </c>
      <c r="AE1173" s="7" t="b">
        <f t="shared" si="150"/>
        <v>1</v>
      </c>
      <c r="AF1173" s="7" t="b">
        <f t="shared" si="151"/>
        <v>0</v>
      </c>
      <c r="AH1173" t="b">
        <f>AND(Table252102[[#This Row],[Developmental toxicity]:[Reproductive toxicity]])</f>
        <v>1</v>
      </c>
    </row>
    <row r="1174" spans="1:34" x14ac:dyDescent="0.25">
      <c r="A1174" s="3">
        <f t="shared" si="144"/>
        <v>1173</v>
      </c>
      <c r="B1174" s="4"/>
      <c r="C1174" s="3" t="s">
        <v>11205</v>
      </c>
      <c r="D1174" s="3" t="s">
        <v>11204</v>
      </c>
      <c r="E1174" s="29" t="s">
        <v>14246</v>
      </c>
      <c r="F1174" s="3" t="s">
        <v>14247</v>
      </c>
      <c r="G1174" s="3" t="s">
        <v>14248</v>
      </c>
      <c r="H1174" s="3" t="s">
        <v>14249</v>
      </c>
      <c r="I1174" s="3" t="s">
        <v>14250</v>
      </c>
      <c r="J1174" s="5"/>
      <c r="K1174" s="7" t="e">
        <v>#N/A</v>
      </c>
      <c r="L1174" s="7" t="e">
        <v>#N/A</v>
      </c>
      <c r="M1174" s="7" t="e">
        <v>#N/A</v>
      </c>
      <c r="N1174" s="7" t="e">
        <v>#N/A</v>
      </c>
      <c r="O1174" s="7" t="e">
        <v>#N/A</v>
      </c>
      <c r="P1174" s="7" t="e">
        <v>#N/A</v>
      </c>
      <c r="Q1174" s="7" t="e">
        <v>#N/A</v>
      </c>
      <c r="R1174" s="7" t="e">
        <v>#N/A</v>
      </c>
      <c r="S1174" s="7" t="e">
        <v>#N/A</v>
      </c>
      <c r="T1174" s="7" t="e">
        <v>#N/A</v>
      </c>
      <c r="U1174" s="7" t="e">
        <v>#N/A</v>
      </c>
      <c r="V1174" s="7" t="e">
        <v>#N/A</v>
      </c>
      <c r="W1174" s="3">
        <v>1</v>
      </c>
      <c r="X1174" s="3" t="e">
        <v>#N/A</v>
      </c>
      <c r="Y1174" s="7" t="e">
        <v>#N/A</v>
      </c>
      <c r="Z1174" s="7">
        <f t="shared" si="145"/>
        <v>1</v>
      </c>
      <c r="AA1174" s="7">
        <f t="shared" si="146"/>
        <v>1</v>
      </c>
      <c r="AB1174" s="7" t="b">
        <f t="shared" si="147"/>
        <v>0</v>
      </c>
      <c r="AC1174" s="7" t="b">
        <f t="shared" si="148"/>
        <v>1</v>
      </c>
      <c r="AD1174" s="7" t="b">
        <f t="shared" si="149"/>
        <v>0</v>
      </c>
      <c r="AE1174" s="7" t="b">
        <f t="shared" si="150"/>
        <v>1</v>
      </c>
      <c r="AF1174" s="7" t="b">
        <f t="shared" si="151"/>
        <v>0</v>
      </c>
      <c r="AH1174" t="b">
        <f>AND(Table252102[[#This Row],[Developmental toxicity]:[Reproductive toxicity]])</f>
        <v>0</v>
      </c>
    </row>
    <row r="1175" spans="1:34" x14ac:dyDescent="0.25">
      <c r="A1175" s="3">
        <f t="shared" si="144"/>
        <v>1174</v>
      </c>
      <c r="B1175" s="4">
        <v>309</v>
      </c>
      <c r="C1175" s="3" t="s">
        <v>799</v>
      </c>
      <c r="D1175" s="3" t="s">
        <v>5238</v>
      </c>
      <c r="E1175" s="29" t="s">
        <v>4766</v>
      </c>
      <c r="F1175" s="3" t="s">
        <v>5682</v>
      </c>
      <c r="G1175" s="3" t="s">
        <v>800</v>
      </c>
      <c r="H1175" s="3" t="s">
        <v>6609</v>
      </c>
      <c r="I1175" s="3" t="s">
        <v>6610</v>
      </c>
      <c r="J1175" s="5" t="s">
        <v>1431</v>
      </c>
      <c r="K1175" s="7" t="e">
        <v>#N/A</v>
      </c>
      <c r="L1175" s="7">
        <v>1</v>
      </c>
      <c r="M1175" s="7" t="e">
        <v>#N/A</v>
      </c>
      <c r="N1175" s="7" t="e">
        <v>#N/A</v>
      </c>
      <c r="O1175" s="7" t="e">
        <v>#N/A</v>
      </c>
      <c r="P1175" s="7" t="e">
        <v>#N/A</v>
      </c>
      <c r="Q1175" s="7" t="e">
        <v>#N/A</v>
      </c>
      <c r="R1175" s="7" t="e">
        <v>#N/A</v>
      </c>
      <c r="S1175" s="7" t="e">
        <v>#N/A</v>
      </c>
      <c r="T1175" s="7" t="e">
        <v>#N/A</v>
      </c>
      <c r="U1175" s="7" t="e">
        <v>#N/A</v>
      </c>
      <c r="V1175" s="7" t="e">
        <v>#N/A</v>
      </c>
      <c r="W1175" s="7" t="e">
        <v>#N/A</v>
      </c>
      <c r="X1175" s="7" t="e">
        <v>#N/A</v>
      </c>
      <c r="Y1175" s="7">
        <v>1</v>
      </c>
      <c r="Z1175" s="7">
        <f t="shared" si="145"/>
        <v>1</v>
      </c>
      <c r="AA1175" s="7">
        <f t="shared" si="146"/>
        <v>1</v>
      </c>
      <c r="AB1175" s="7" t="b">
        <f t="shared" si="147"/>
        <v>1</v>
      </c>
      <c r="AC1175" s="7" t="b">
        <f t="shared" si="148"/>
        <v>0</v>
      </c>
      <c r="AD1175" s="7" t="b">
        <f t="shared" si="149"/>
        <v>0</v>
      </c>
      <c r="AE1175" s="7" t="b">
        <f t="shared" si="150"/>
        <v>0</v>
      </c>
      <c r="AF1175" s="7" t="b">
        <f t="shared" si="151"/>
        <v>0</v>
      </c>
      <c r="AH1175" t="b">
        <f>AND(Table252102[[#This Row],[Developmental toxicity]:[Reproductive toxicity]])</f>
        <v>0</v>
      </c>
    </row>
    <row r="1176" spans="1:34" x14ac:dyDescent="0.25">
      <c r="A1176" s="3">
        <f t="shared" si="144"/>
        <v>1175</v>
      </c>
      <c r="B1176" s="4"/>
      <c r="C1176" s="3" t="s">
        <v>11552</v>
      </c>
      <c r="D1176" s="3" t="s">
        <v>11551</v>
      </c>
      <c r="E1176" s="29" t="s">
        <v>14877</v>
      </c>
      <c r="F1176" s="3" t="s">
        <v>14878</v>
      </c>
      <c r="G1176" s="3" t="s">
        <v>14879</v>
      </c>
      <c r="H1176" s="3" t="s">
        <v>14880</v>
      </c>
      <c r="I1176" s="3" t="s">
        <v>14881</v>
      </c>
      <c r="J1176" s="5"/>
      <c r="K1176" s="7" t="e">
        <v>#N/A</v>
      </c>
      <c r="L1176" s="7" t="e">
        <v>#N/A</v>
      </c>
      <c r="M1176" s="7" t="e">
        <v>#N/A</v>
      </c>
      <c r="N1176" s="7" t="e">
        <v>#N/A</v>
      </c>
      <c r="O1176" s="7" t="e">
        <v>#N/A</v>
      </c>
      <c r="P1176" s="7" t="e">
        <v>#N/A</v>
      </c>
      <c r="Q1176" s="7" t="e">
        <v>#N/A</v>
      </c>
      <c r="R1176" s="7" t="e">
        <v>#N/A</v>
      </c>
      <c r="S1176" s="7" t="e">
        <v>#N/A</v>
      </c>
      <c r="T1176" s="7" t="e">
        <v>#N/A</v>
      </c>
      <c r="U1176" s="7" t="e">
        <v>#N/A</v>
      </c>
      <c r="V1176" s="7" t="e">
        <v>#N/A</v>
      </c>
      <c r="W1176" s="3">
        <v>1</v>
      </c>
      <c r="X1176" s="3" t="e">
        <v>#N/A</v>
      </c>
      <c r="Y1176" s="7" t="e">
        <v>#N/A</v>
      </c>
      <c r="Z1176" s="7">
        <f t="shared" si="145"/>
        <v>1</v>
      </c>
      <c r="AA1176" s="7">
        <f t="shared" si="146"/>
        <v>1</v>
      </c>
      <c r="AB1176" s="7" t="b">
        <f t="shared" si="147"/>
        <v>0</v>
      </c>
      <c r="AC1176" s="7" t="b">
        <f t="shared" si="148"/>
        <v>1</v>
      </c>
      <c r="AD1176" s="7" t="b">
        <f t="shared" si="149"/>
        <v>0</v>
      </c>
      <c r="AE1176" s="7" t="b">
        <f t="shared" si="150"/>
        <v>1</v>
      </c>
      <c r="AF1176" s="7" t="b">
        <f t="shared" si="151"/>
        <v>0</v>
      </c>
      <c r="AH1176" t="b">
        <f>AND(Table252102[[#This Row],[Developmental toxicity]:[Reproductive toxicity]])</f>
        <v>0</v>
      </c>
    </row>
    <row r="1177" spans="1:34" x14ac:dyDescent="0.25">
      <c r="A1177" s="3">
        <f t="shared" si="144"/>
        <v>1176</v>
      </c>
      <c r="B1177" s="4">
        <v>306</v>
      </c>
      <c r="C1177" s="3" t="s">
        <v>796</v>
      </c>
      <c r="D1177" s="3" t="s">
        <v>3688</v>
      </c>
      <c r="E1177" s="29" t="s">
        <v>4764</v>
      </c>
      <c r="F1177" s="3" t="s">
        <v>5680</v>
      </c>
      <c r="G1177" s="3" t="s">
        <v>797</v>
      </c>
      <c r="H1177" s="3" t="s">
        <v>6604</v>
      </c>
      <c r="I1177" s="3" t="s">
        <v>6605</v>
      </c>
      <c r="J1177" s="5" t="s">
        <v>1431</v>
      </c>
      <c r="K1177" s="7" t="e">
        <v>#N/A</v>
      </c>
      <c r="L1177" s="7">
        <v>1</v>
      </c>
      <c r="M1177" s="7" t="e">
        <v>#N/A</v>
      </c>
      <c r="N1177" s="7" t="e">
        <v>#N/A</v>
      </c>
      <c r="O1177" s="7" t="e">
        <v>#N/A</v>
      </c>
      <c r="P1177" s="7" t="e">
        <v>#N/A</v>
      </c>
      <c r="Q1177" s="7" t="e">
        <v>#N/A</v>
      </c>
      <c r="R1177" s="7" t="e">
        <v>#N/A</v>
      </c>
      <c r="S1177" s="7" t="e">
        <v>#N/A</v>
      </c>
      <c r="T1177" s="7">
        <v>1</v>
      </c>
      <c r="U1177" s="7" t="e">
        <v>#N/A</v>
      </c>
      <c r="V1177" s="7" t="e">
        <v>#N/A</v>
      </c>
      <c r="W1177" s="7" t="e">
        <v>#N/A</v>
      </c>
      <c r="X1177" s="7">
        <v>1</v>
      </c>
      <c r="Y1177" s="7">
        <v>1</v>
      </c>
      <c r="Z1177" s="7">
        <f t="shared" si="145"/>
        <v>1</v>
      </c>
      <c r="AA1177" s="7">
        <f t="shared" si="146"/>
        <v>1</v>
      </c>
      <c r="AB1177" s="7" t="b">
        <f t="shared" si="147"/>
        <v>1</v>
      </c>
      <c r="AC1177" s="7" t="b">
        <f t="shared" si="148"/>
        <v>0</v>
      </c>
      <c r="AD1177" s="7" t="b">
        <f t="shared" si="149"/>
        <v>1</v>
      </c>
      <c r="AE1177" s="7" t="b">
        <f t="shared" si="150"/>
        <v>0</v>
      </c>
      <c r="AF1177" s="7" t="b">
        <f t="shared" si="151"/>
        <v>0</v>
      </c>
      <c r="AH1177" t="b">
        <f>AND(Table252102[[#This Row],[Developmental toxicity]:[Reproductive toxicity]])</f>
        <v>0</v>
      </c>
    </row>
    <row r="1178" spans="1:34" x14ac:dyDescent="0.25">
      <c r="A1178" s="3">
        <f t="shared" si="144"/>
        <v>1177</v>
      </c>
      <c r="B1178" s="4"/>
      <c r="C1178" s="3" t="s">
        <v>20622</v>
      </c>
      <c r="D1178" s="3" t="s">
        <v>19296</v>
      </c>
      <c r="E1178" s="29" t="s">
        <v>20377</v>
      </c>
      <c r="F1178" s="3" t="s">
        <v>19990</v>
      </c>
      <c r="G1178" s="3" t="s">
        <v>19991</v>
      </c>
      <c r="H1178" s="3" t="s">
        <v>6606</v>
      </c>
      <c r="I1178" s="3" t="s">
        <v>19992</v>
      </c>
      <c r="J1178" s="5" t="s">
        <v>20</v>
      </c>
      <c r="K1178" s="7" t="e">
        <v>#N/A</v>
      </c>
      <c r="L1178" s="7">
        <v>1</v>
      </c>
      <c r="M1178" s="7" t="e">
        <v>#N/A</v>
      </c>
      <c r="N1178" s="7" t="e">
        <v>#N/A</v>
      </c>
      <c r="O1178" s="7" t="e">
        <v>#N/A</v>
      </c>
      <c r="P1178" s="7" t="e">
        <v>#N/A</v>
      </c>
      <c r="Q1178" s="7" t="e">
        <v>#N/A</v>
      </c>
      <c r="R1178" s="7" t="e">
        <v>#N/A</v>
      </c>
      <c r="S1178" s="7">
        <v>0</v>
      </c>
      <c r="T1178" s="7">
        <v>1</v>
      </c>
      <c r="U1178" s="7" t="e">
        <v>#N/A</v>
      </c>
      <c r="V1178" s="7" t="e">
        <v>#N/A</v>
      </c>
      <c r="W1178" s="7">
        <v>1</v>
      </c>
      <c r="X1178" s="7">
        <v>1</v>
      </c>
      <c r="Y1178" s="7">
        <v>1</v>
      </c>
      <c r="Z1178" s="7">
        <f t="shared" si="145"/>
        <v>1</v>
      </c>
      <c r="AA1178" s="7">
        <f t="shared" si="146"/>
        <v>1</v>
      </c>
      <c r="AB1178" s="7" t="b">
        <f t="shared" si="147"/>
        <v>1</v>
      </c>
      <c r="AC1178" s="7" t="b">
        <f t="shared" si="148"/>
        <v>1</v>
      </c>
      <c r="AD1178" s="7" t="b">
        <f t="shared" si="149"/>
        <v>1</v>
      </c>
      <c r="AE1178" s="7" t="b">
        <f t="shared" si="150"/>
        <v>1</v>
      </c>
      <c r="AF1178" s="7" t="b">
        <f t="shared" si="151"/>
        <v>1</v>
      </c>
      <c r="AH1178" t="b">
        <f>AND(Table252102[[#This Row],[Developmental toxicity]:[Reproductive toxicity]])</f>
        <v>1</v>
      </c>
    </row>
    <row r="1179" spans="1:34" x14ac:dyDescent="0.25">
      <c r="A1179" s="3">
        <f t="shared" si="144"/>
        <v>1178</v>
      </c>
      <c r="B1179" s="4" t="s">
        <v>1440</v>
      </c>
      <c r="C1179" s="3" t="s">
        <v>2428</v>
      </c>
      <c r="D1179" s="3" t="s">
        <v>3361</v>
      </c>
      <c r="E1179" s="29" t="s">
        <v>7705</v>
      </c>
      <c r="F1179" s="3" t="s">
        <v>8546</v>
      </c>
      <c r="G1179" s="3" t="s">
        <v>9950</v>
      </c>
      <c r="H1179" s="3" t="s">
        <v>9950</v>
      </c>
      <c r="I1179" s="3" t="s">
        <v>9951</v>
      </c>
      <c r="J1179" s="5"/>
      <c r="K1179" s="7" t="e">
        <v>#N/A</v>
      </c>
      <c r="L1179" s="7" t="e">
        <v>#N/A</v>
      </c>
      <c r="M1179" s="7" t="e">
        <v>#N/A</v>
      </c>
      <c r="N1179" s="7" t="e">
        <v>#N/A</v>
      </c>
      <c r="O1179" s="7" t="e">
        <v>#N/A</v>
      </c>
      <c r="P1179" s="7" t="e">
        <v>#N/A</v>
      </c>
      <c r="Q1179" s="7" t="e">
        <v>#N/A</v>
      </c>
      <c r="R1179" s="7" t="e">
        <v>#N/A</v>
      </c>
      <c r="S1179" s="7" t="e">
        <v>#N/A</v>
      </c>
      <c r="T1179" s="7">
        <v>0</v>
      </c>
      <c r="U1179" s="7" t="e">
        <v>#N/A</v>
      </c>
      <c r="V1179" s="7">
        <v>1</v>
      </c>
      <c r="W1179" s="7" t="e">
        <v>#N/A</v>
      </c>
      <c r="X1179" s="7" t="e">
        <v>#N/A</v>
      </c>
      <c r="Y1179" s="7">
        <v>0</v>
      </c>
      <c r="Z1179" s="7">
        <f t="shared" si="145"/>
        <v>1</v>
      </c>
      <c r="AA1179" s="7">
        <f t="shared" si="146"/>
        <v>0</v>
      </c>
      <c r="AB1179" s="7" t="b">
        <f t="shared" si="147"/>
        <v>1</v>
      </c>
      <c r="AC1179" s="7" t="b">
        <f t="shared" si="148"/>
        <v>0</v>
      </c>
      <c r="AD1179" s="7" t="b">
        <f t="shared" si="149"/>
        <v>1</v>
      </c>
      <c r="AE1179" s="7" t="b">
        <f t="shared" si="150"/>
        <v>0</v>
      </c>
      <c r="AF1179" s="7" t="b">
        <f t="shared" si="151"/>
        <v>1</v>
      </c>
      <c r="AH1179" t="b">
        <f>AND(Table252102[[#This Row],[Developmental toxicity]:[Reproductive toxicity]])</f>
        <v>0</v>
      </c>
    </row>
    <row r="1180" spans="1:34" x14ac:dyDescent="0.25">
      <c r="A1180" s="3">
        <f t="shared" si="144"/>
        <v>1179</v>
      </c>
      <c r="B1180" s="4" t="s">
        <v>1440</v>
      </c>
      <c r="C1180" s="3" t="s">
        <v>2511</v>
      </c>
      <c r="D1180" s="3" t="s">
        <v>3455</v>
      </c>
      <c r="E1180" s="12" t="s">
        <v>7786</v>
      </c>
      <c r="F1180" t="s">
        <v>8625</v>
      </c>
      <c r="G1180" t="s">
        <v>10128</v>
      </c>
      <c r="H1180" t="s">
        <v>10128</v>
      </c>
      <c r="I1180" t="s">
        <v>10129</v>
      </c>
      <c r="J1180" s="5"/>
      <c r="K1180" s="7" t="e">
        <v>#N/A</v>
      </c>
      <c r="L1180" s="7" t="e">
        <v>#N/A</v>
      </c>
      <c r="M1180" s="7" t="e">
        <v>#N/A</v>
      </c>
      <c r="N1180" s="7" t="e">
        <v>#N/A</v>
      </c>
      <c r="O1180" s="7" t="e">
        <v>#N/A</v>
      </c>
      <c r="P1180" s="7" t="e">
        <v>#N/A</v>
      </c>
      <c r="Q1180" s="7" t="e">
        <v>#N/A</v>
      </c>
      <c r="R1180" s="7" t="e">
        <v>#N/A</v>
      </c>
      <c r="S1180" s="7" t="e">
        <v>#N/A</v>
      </c>
      <c r="T1180" s="7">
        <v>0</v>
      </c>
      <c r="U1180" s="7" t="e">
        <v>#N/A</v>
      </c>
      <c r="V1180" s="7" t="e">
        <v>#N/A</v>
      </c>
      <c r="W1180" s="7" t="e">
        <v>#N/A</v>
      </c>
      <c r="X1180" s="7" t="e">
        <v>#N/A</v>
      </c>
      <c r="Y1180" s="7" t="e">
        <v>#N/A</v>
      </c>
      <c r="Z1180" s="7">
        <f t="shared" si="145"/>
        <v>0</v>
      </c>
      <c r="AA1180" s="7">
        <f t="shared" si="146"/>
        <v>0</v>
      </c>
      <c r="AB1180" s="7" t="b">
        <f t="shared" si="147"/>
        <v>1</v>
      </c>
      <c r="AC1180" s="7" t="b">
        <f t="shared" si="148"/>
        <v>0</v>
      </c>
      <c r="AD1180" s="7" t="b">
        <f t="shared" si="149"/>
        <v>1</v>
      </c>
      <c r="AE1180" s="7" t="b">
        <f t="shared" si="150"/>
        <v>0</v>
      </c>
      <c r="AF1180" s="7" t="b">
        <f t="shared" si="151"/>
        <v>0</v>
      </c>
      <c r="AH1180" t="b">
        <f>AND(Table252102[[#This Row],[Developmental toxicity]:[Reproductive toxicity]])</f>
        <v>0</v>
      </c>
    </row>
    <row r="1181" spans="1:34" x14ac:dyDescent="0.25">
      <c r="A1181" s="3">
        <f t="shared" si="144"/>
        <v>1180</v>
      </c>
      <c r="B1181" s="4" t="s">
        <v>1440</v>
      </c>
      <c r="C1181" s="3" t="s">
        <v>2059</v>
      </c>
      <c r="D1181" s="3" t="s">
        <v>2940</v>
      </c>
      <c r="E1181" s="12" t="s">
        <v>7340</v>
      </c>
      <c r="F1181" t="s">
        <v>8189</v>
      </c>
      <c r="G1181" t="s">
        <v>9161</v>
      </c>
      <c r="H1181" t="s">
        <v>9161</v>
      </c>
      <c r="I1181" t="s">
        <v>9162</v>
      </c>
      <c r="J1181" s="5"/>
      <c r="K1181" s="7" t="e">
        <v>#N/A</v>
      </c>
      <c r="L1181" s="7" t="e">
        <v>#N/A</v>
      </c>
      <c r="M1181" s="7" t="e">
        <v>#N/A</v>
      </c>
      <c r="N1181" s="7" t="e">
        <v>#N/A</v>
      </c>
      <c r="O1181" s="7" t="e">
        <v>#N/A</v>
      </c>
      <c r="P1181" s="7" t="e">
        <v>#N/A</v>
      </c>
      <c r="Q1181" s="7" t="e">
        <v>#N/A</v>
      </c>
      <c r="R1181" s="7" t="e">
        <v>#N/A</v>
      </c>
      <c r="S1181" s="7" t="e">
        <v>#N/A</v>
      </c>
      <c r="T1181" s="7">
        <v>0</v>
      </c>
      <c r="U1181" s="7" t="e">
        <v>#N/A</v>
      </c>
      <c r="V1181" s="7" t="e">
        <v>#N/A</v>
      </c>
      <c r="W1181" s="7" t="e">
        <v>#N/A</v>
      </c>
      <c r="X1181" s="7" t="e">
        <v>#N/A</v>
      </c>
      <c r="Y1181" s="7" t="e">
        <v>#N/A</v>
      </c>
      <c r="Z1181" s="7">
        <f t="shared" si="145"/>
        <v>0</v>
      </c>
      <c r="AA1181" s="7">
        <f t="shared" si="146"/>
        <v>0</v>
      </c>
      <c r="AB1181" s="7" t="b">
        <f t="shared" si="147"/>
        <v>1</v>
      </c>
      <c r="AC1181" s="7" t="b">
        <f t="shared" si="148"/>
        <v>0</v>
      </c>
      <c r="AD1181" s="7" t="b">
        <f t="shared" si="149"/>
        <v>1</v>
      </c>
      <c r="AE1181" s="7" t="b">
        <f t="shared" si="150"/>
        <v>0</v>
      </c>
      <c r="AF1181" s="7" t="b">
        <f t="shared" si="151"/>
        <v>0</v>
      </c>
      <c r="AH1181" t="b">
        <f>AND(Table252102[[#This Row],[Developmental toxicity]:[Reproductive toxicity]])</f>
        <v>0</v>
      </c>
    </row>
    <row r="1182" spans="1:34" x14ac:dyDescent="0.25">
      <c r="A1182" s="3">
        <f t="shared" si="144"/>
        <v>1181</v>
      </c>
      <c r="B1182" s="4" t="s">
        <v>1440</v>
      </c>
      <c r="C1182" s="3" t="s">
        <v>2372</v>
      </c>
      <c r="D1182" s="3" t="s">
        <v>3295</v>
      </c>
      <c r="E1182" s="29" t="s">
        <v>7649</v>
      </c>
      <c r="F1182" s="3" t="s">
        <v>8490</v>
      </c>
      <c r="G1182" s="3" t="s">
        <v>9829</v>
      </c>
      <c r="H1182" s="3" t="s">
        <v>9830</v>
      </c>
      <c r="I1182" s="3" t="s">
        <v>9831</v>
      </c>
      <c r="J1182" s="5"/>
      <c r="K1182" s="7" t="e">
        <v>#N/A</v>
      </c>
      <c r="L1182" s="7" t="e">
        <v>#N/A</v>
      </c>
      <c r="M1182" s="7" t="e">
        <v>#N/A</v>
      </c>
      <c r="N1182" s="7" t="e">
        <v>#N/A</v>
      </c>
      <c r="O1182" s="7" t="e">
        <v>#N/A</v>
      </c>
      <c r="P1182" s="7" t="e">
        <v>#N/A</v>
      </c>
      <c r="Q1182" s="7" t="e">
        <v>#N/A</v>
      </c>
      <c r="R1182" s="7" t="e">
        <v>#N/A</v>
      </c>
      <c r="S1182" s="7" t="e">
        <v>#N/A</v>
      </c>
      <c r="T1182" s="7">
        <v>1</v>
      </c>
      <c r="U1182" s="7" t="e">
        <v>#N/A</v>
      </c>
      <c r="V1182" s="7" t="e">
        <v>#N/A</v>
      </c>
      <c r="W1182" s="7" t="e">
        <v>#N/A</v>
      </c>
      <c r="X1182" s="7" t="e">
        <v>#N/A</v>
      </c>
      <c r="Y1182" s="7" t="e">
        <v>#N/A</v>
      </c>
      <c r="Z1182" s="7">
        <f t="shared" si="145"/>
        <v>1</v>
      </c>
      <c r="AA1182" s="7">
        <f t="shared" si="146"/>
        <v>1</v>
      </c>
      <c r="AB1182" s="7" t="b">
        <f t="shared" si="147"/>
        <v>1</v>
      </c>
      <c r="AC1182" s="7" t="b">
        <f t="shared" si="148"/>
        <v>0</v>
      </c>
      <c r="AD1182" s="7" t="b">
        <f t="shared" si="149"/>
        <v>1</v>
      </c>
      <c r="AE1182" s="7" t="b">
        <f t="shared" si="150"/>
        <v>0</v>
      </c>
      <c r="AF1182" s="7" t="b">
        <f t="shared" si="151"/>
        <v>0</v>
      </c>
      <c r="AH1182" t="b">
        <f>AND(Table252102[[#This Row],[Developmental toxicity]:[Reproductive toxicity]])</f>
        <v>0</v>
      </c>
    </row>
    <row r="1183" spans="1:34" x14ac:dyDescent="0.25">
      <c r="A1183" s="3">
        <f t="shared" si="144"/>
        <v>1182</v>
      </c>
      <c r="B1183" s="4"/>
      <c r="C1183" s="3" t="s">
        <v>11743</v>
      </c>
      <c r="D1183" s="3" t="s">
        <v>11742</v>
      </c>
      <c r="E1183" s="29" t="s">
        <v>15237</v>
      </c>
      <c r="F1183" s="3" t="s">
        <v>15238</v>
      </c>
      <c r="G1183" s="3" t="s">
        <v>15239</v>
      </c>
      <c r="H1183" s="3" t="s">
        <v>15240</v>
      </c>
      <c r="I1183" s="3" t="s">
        <v>15241</v>
      </c>
      <c r="J1183" s="5"/>
      <c r="K1183" s="7" t="e">
        <v>#N/A</v>
      </c>
      <c r="L1183" s="7" t="e">
        <v>#N/A</v>
      </c>
      <c r="M1183" s="7" t="e">
        <v>#N/A</v>
      </c>
      <c r="N1183" s="7" t="e">
        <v>#N/A</v>
      </c>
      <c r="O1183" s="7" t="e">
        <v>#N/A</v>
      </c>
      <c r="P1183" s="7" t="e">
        <v>#N/A</v>
      </c>
      <c r="Q1183" s="7" t="e">
        <v>#N/A</v>
      </c>
      <c r="R1183" s="7" t="e">
        <v>#N/A</v>
      </c>
      <c r="S1183" s="7" t="e">
        <v>#N/A</v>
      </c>
      <c r="T1183" s="7" t="e">
        <v>#N/A</v>
      </c>
      <c r="U1183" s="7" t="e">
        <v>#N/A</v>
      </c>
      <c r="V1183" s="7" t="e">
        <v>#N/A</v>
      </c>
      <c r="W1183" s="3">
        <v>1</v>
      </c>
      <c r="X1183" s="3" t="e">
        <v>#N/A</v>
      </c>
      <c r="Y1183" s="7" t="e">
        <v>#N/A</v>
      </c>
      <c r="Z1183" s="7">
        <f t="shared" si="145"/>
        <v>1</v>
      </c>
      <c r="AA1183" s="7">
        <f t="shared" si="146"/>
        <v>1</v>
      </c>
      <c r="AB1183" s="7" t="b">
        <f t="shared" si="147"/>
        <v>0</v>
      </c>
      <c r="AC1183" s="7" t="b">
        <f t="shared" si="148"/>
        <v>1</v>
      </c>
      <c r="AD1183" s="7" t="b">
        <f t="shared" si="149"/>
        <v>0</v>
      </c>
      <c r="AE1183" s="7" t="b">
        <f t="shared" si="150"/>
        <v>1</v>
      </c>
      <c r="AF1183" s="7" t="b">
        <f t="shared" si="151"/>
        <v>0</v>
      </c>
      <c r="AH1183" t="b">
        <f>AND(Table252102[[#This Row],[Developmental toxicity]:[Reproductive toxicity]])</f>
        <v>0</v>
      </c>
    </row>
    <row r="1184" spans="1:34" x14ac:dyDescent="0.25">
      <c r="A1184" s="3">
        <f t="shared" si="144"/>
        <v>1183</v>
      </c>
      <c r="B1184" s="4"/>
      <c r="C1184" s="3" t="s">
        <v>11776</v>
      </c>
      <c r="D1184" s="3" t="s">
        <v>11775</v>
      </c>
      <c r="E1184" s="29" t="s">
        <v>15300</v>
      </c>
      <c r="F1184" s="3" t="s">
        <v>15301</v>
      </c>
      <c r="G1184" s="3" t="s">
        <v>15302</v>
      </c>
      <c r="H1184" s="3" t="s">
        <v>15303</v>
      </c>
      <c r="I1184" s="3" t="s">
        <v>15304</v>
      </c>
      <c r="J1184" s="5"/>
      <c r="K1184" s="7" t="e">
        <v>#N/A</v>
      </c>
      <c r="L1184" s="7" t="e">
        <v>#N/A</v>
      </c>
      <c r="M1184" s="7" t="e">
        <v>#N/A</v>
      </c>
      <c r="N1184" s="7" t="e">
        <v>#N/A</v>
      </c>
      <c r="O1184" s="7" t="e">
        <v>#N/A</v>
      </c>
      <c r="P1184" s="7" t="e">
        <v>#N/A</v>
      </c>
      <c r="Q1184" s="7" t="e">
        <v>#N/A</v>
      </c>
      <c r="R1184" s="7" t="e">
        <v>#N/A</v>
      </c>
      <c r="S1184" s="7" t="e">
        <v>#N/A</v>
      </c>
      <c r="T1184" s="7" t="e">
        <v>#N/A</v>
      </c>
      <c r="U1184" s="7" t="e">
        <v>#N/A</v>
      </c>
      <c r="V1184" s="7" t="e">
        <v>#N/A</v>
      </c>
      <c r="W1184" s="3">
        <v>1</v>
      </c>
      <c r="X1184" s="3" t="e">
        <v>#N/A</v>
      </c>
      <c r="Y1184" s="7" t="e">
        <v>#N/A</v>
      </c>
      <c r="Z1184" s="7">
        <f t="shared" si="145"/>
        <v>1</v>
      </c>
      <c r="AA1184" s="7">
        <f t="shared" si="146"/>
        <v>1</v>
      </c>
      <c r="AB1184" s="7" t="b">
        <f t="shared" si="147"/>
        <v>0</v>
      </c>
      <c r="AC1184" s="7" t="b">
        <f t="shared" si="148"/>
        <v>1</v>
      </c>
      <c r="AD1184" s="7" t="b">
        <f t="shared" si="149"/>
        <v>0</v>
      </c>
      <c r="AE1184" s="7" t="b">
        <f t="shared" si="150"/>
        <v>1</v>
      </c>
      <c r="AF1184" s="7" t="b">
        <f t="shared" si="151"/>
        <v>0</v>
      </c>
      <c r="AH1184" t="b">
        <f>AND(Table252102[[#This Row],[Developmental toxicity]:[Reproductive toxicity]])</f>
        <v>0</v>
      </c>
    </row>
    <row r="1185" spans="1:34" x14ac:dyDescent="0.25">
      <c r="A1185" s="3">
        <f t="shared" si="144"/>
        <v>1184</v>
      </c>
      <c r="B1185" s="4">
        <v>362</v>
      </c>
      <c r="C1185" s="3" t="s">
        <v>872</v>
      </c>
      <c r="D1185" s="3" t="s">
        <v>3340</v>
      </c>
      <c r="E1185" s="29" t="s">
        <v>4799</v>
      </c>
      <c r="F1185" s="3" t="s">
        <v>5715</v>
      </c>
      <c r="G1185" s="3" t="s">
        <v>873</v>
      </c>
      <c r="H1185" s="3" t="s">
        <v>6664</v>
      </c>
      <c r="I1185" s="3" t="s">
        <v>6665</v>
      </c>
      <c r="J1185" s="5" t="s">
        <v>1431</v>
      </c>
      <c r="K1185" s="7" t="e">
        <v>#N/A</v>
      </c>
      <c r="L1185" s="7">
        <v>1</v>
      </c>
      <c r="M1185" s="7" t="e">
        <v>#N/A</v>
      </c>
      <c r="N1185" s="7" t="e">
        <v>#N/A</v>
      </c>
      <c r="O1185" s="7" t="e">
        <v>#N/A</v>
      </c>
      <c r="P1185" s="7" t="e">
        <v>#N/A</v>
      </c>
      <c r="Q1185" s="7" t="e">
        <v>#N/A</v>
      </c>
      <c r="R1185" s="7" t="e">
        <v>#N/A</v>
      </c>
      <c r="S1185" s="7" t="e">
        <v>#N/A</v>
      </c>
      <c r="T1185" s="7">
        <v>1</v>
      </c>
      <c r="U1185" s="7" t="e">
        <v>#N/A</v>
      </c>
      <c r="V1185" s="7" t="e">
        <v>#N/A</v>
      </c>
      <c r="W1185" s="7" t="e">
        <v>#N/A</v>
      </c>
      <c r="X1185" s="7" t="e">
        <v>#N/A</v>
      </c>
      <c r="Y1185" s="7">
        <v>0</v>
      </c>
      <c r="Z1185" s="7">
        <f t="shared" si="145"/>
        <v>1</v>
      </c>
      <c r="AA1185" s="7">
        <f t="shared" si="146"/>
        <v>1</v>
      </c>
      <c r="AB1185" s="7" t="b">
        <f t="shared" si="147"/>
        <v>1</v>
      </c>
      <c r="AC1185" s="7" t="b">
        <f t="shared" si="148"/>
        <v>0</v>
      </c>
      <c r="AD1185" s="7" t="b">
        <f t="shared" si="149"/>
        <v>1</v>
      </c>
      <c r="AE1185" s="7" t="b">
        <f t="shared" si="150"/>
        <v>0</v>
      </c>
      <c r="AF1185" s="7" t="b">
        <f t="shared" si="151"/>
        <v>0</v>
      </c>
      <c r="AH1185" t="b">
        <f>AND(Table252102[[#This Row],[Developmental toxicity]:[Reproductive toxicity]])</f>
        <v>0</v>
      </c>
    </row>
    <row r="1186" spans="1:34" x14ac:dyDescent="0.25">
      <c r="A1186" s="3">
        <f t="shared" si="144"/>
        <v>1185</v>
      </c>
      <c r="B1186" s="4" t="s">
        <v>1440</v>
      </c>
      <c r="C1186" s="3" t="s">
        <v>2493</v>
      </c>
      <c r="D1186" s="3" t="s">
        <v>3435</v>
      </c>
      <c r="E1186" s="12" t="s">
        <v>7769</v>
      </c>
      <c r="F1186" t="s">
        <v>8608</v>
      </c>
      <c r="G1186" t="s">
        <v>10087</v>
      </c>
      <c r="H1186" t="s">
        <v>10087</v>
      </c>
      <c r="I1186" t="s">
        <v>10088</v>
      </c>
      <c r="J1186" s="5"/>
      <c r="K1186" s="7" t="e">
        <v>#N/A</v>
      </c>
      <c r="L1186" s="7" t="e">
        <v>#N/A</v>
      </c>
      <c r="M1186" s="7" t="e">
        <v>#N/A</v>
      </c>
      <c r="N1186" s="7" t="e">
        <v>#N/A</v>
      </c>
      <c r="O1186" s="7" t="e">
        <v>#N/A</v>
      </c>
      <c r="P1186" s="7" t="e">
        <v>#N/A</v>
      </c>
      <c r="Q1186" s="7" t="e">
        <v>#N/A</v>
      </c>
      <c r="R1186" s="7" t="e">
        <v>#N/A</v>
      </c>
      <c r="S1186" s="7" t="e">
        <v>#N/A</v>
      </c>
      <c r="T1186" s="7">
        <v>0</v>
      </c>
      <c r="U1186" s="7" t="e">
        <v>#N/A</v>
      </c>
      <c r="V1186" s="7" t="e">
        <v>#N/A</v>
      </c>
      <c r="W1186" s="7" t="e">
        <v>#N/A</v>
      </c>
      <c r="X1186" s="7" t="e">
        <v>#N/A</v>
      </c>
      <c r="Y1186" s="7" t="e">
        <v>#N/A</v>
      </c>
      <c r="Z1186" s="7">
        <f t="shared" si="145"/>
        <v>0</v>
      </c>
      <c r="AA1186" s="7">
        <f t="shared" si="146"/>
        <v>0</v>
      </c>
      <c r="AB1186" s="7" t="b">
        <f t="shared" si="147"/>
        <v>1</v>
      </c>
      <c r="AC1186" s="7" t="b">
        <f t="shared" si="148"/>
        <v>0</v>
      </c>
      <c r="AD1186" s="7" t="b">
        <f t="shared" si="149"/>
        <v>1</v>
      </c>
      <c r="AE1186" s="7" t="b">
        <f t="shared" si="150"/>
        <v>0</v>
      </c>
      <c r="AF1186" s="7" t="b">
        <f t="shared" si="151"/>
        <v>0</v>
      </c>
      <c r="AH1186" t="b">
        <f>AND(Table252102[[#This Row],[Developmental toxicity]:[Reproductive toxicity]])</f>
        <v>0</v>
      </c>
    </row>
    <row r="1187" spans="1:34" x14ac:dyDescent="0.25">
      <c r="A1187" s="3">
        <f t="shared" si="144"/>
        <v>1186</v>
      </c>
      <c r="B1187" s="4">
        <v>364</v>
      </c>
      <c r="C1187" s="3" t="s">
        <v>876</v>
      </c>
      <c r="D1187" s="3" t="s">
        <v>5269</v>
      </c>
      <c r="E1187" s="29" t="s">
        <v>4801</v>
      </c>
      <c r="F1187" s="3" t="s">
        <v>5717</v>
      </c>
      <c r="G1187" s="3" t="s">
        <v>877</v>
      </c>
      <c r="H1187" s="3" t="s">
        <v>6668</v>
      </c>
      <c r="I1187" s="3" t="s">
        <v>6669</v>
      </c>
      <c r="J1187" s="5" t="s">
        <v>1434</v>
      </c>
      <c r="K1187" s="7" t="e">
        <v>#N/A</v>
      </c>
      <c r="L1187" s="7">
        <v>0</v>
      </c>
      <c r="M1187" s="7" t="e">
        <v>#N/A</v>
      </c>
      <c r="N1187" s="7" t="e">
        <v>#N/A</v>
      </c>
      <c r="O1187" s="7" t="e">
        <v>#N/A</v>
      </c>
      <c r="P1187" s="7" t="e">
        <v>#N/A</v>
      </c>
      <c r="Q1187" s="7" t="e">
        <v>#N/A</v>
      </c>
      <c r="R1187" s="7" t="e">
        <v>#N/A</v>
      </c>
      <c r="S1187" s="7" t="e">
        <v>#N/A</v>
      </c>
      <c r="T1187" s="7" t="e">
        <v>#N/A</v>
      </c>
      <c r="U1187" s="7" t="e">
        <v>#N/A</v>
      </c>
      <c r="V1187" s="7" t="e">
        <v>#N/A</v>
      </c>
      <c r="W1187" s="7" t="e">
        <v>#N/A</v>
      </c>
      <c r="X1187" s="7" t="e">
        <v>#N/A</v>
      </c>
      <c r="Y1187" s="7">
        <v>0</v>
      </c>
      <c r="Z1187" s="7">
        <f t="shared" si="145"/>
        <v>0</v>
      </c>
      <c r="AA1187" s="7">
        <f t="shared" si="146"/>
        <v>0</v>
      </c>
      <c r="AB1187" s="7" t="b">
        <f t="shared" si="147"/>
        <v>1</v>
      </c>
      <c r="AC1187" s="7" t="b">
        <f t="shared" si="148"/>
        <v>0</v>
      </c>
      <c r="AD1187" s="7" t="b">
        <f t="shared" si="149"/>
        <v>0</v>
      </c>
      <c r="AE1187" s="7" t="b">
        <f t="shared" si="150"/>
        <v>0</v>
      </c>
      <c r="AF1187" s="7" t="b">
        <f t="shared" si="151"/>
        <v>0</v>
      </c>
      <c r="AH1187" t="b">
        <f>AND(Table252102[[#This Row],[Developmental toxicity]:[Reproductive toxicity]])</f>
        <v>0</v>
      </c>
    </row>
    <row r="1188" spans="1:34" x14ac:dyDescent="0.25">
      <c r="A1188" s="3">
        <f t="shared" si="144"/>
        <v>1187</v>
      </c>
      <c r="B1188" s="4" t="s">
        <v>1440</v>
      </c>
      <c r="C1188" s="3" t="s">
        <v>2506</v>
      </c>
      <c r="D1188" s="3" t="s">
        <v>3450</v>
      </c>
      <c r="E1188" s="12" t="s">
        <v>7781</v>
      </c>
      <c r="F1188" t="s">
        <v>8620</v>
      </c>
      <c r="G1188" t="s">
        <v>10117</v>
      </c>
      <c r="H1188" t="s">
        <v>10117</v>
      </c>
      <c r="I1188" t="s">
        <v>10118</v>
      </c>
      <c r="J1188" s="5"/>
      <c r="K1188" s="7" t="e">
        <v>#N/A</v>
      </c>
      <c r="L1188" s="7" t="e">
        <v>#N/A</v>
      </c>
      <c r="M1188" s="7" t="e">
        <v>#N/A</v>
      </c>
      <c r="N1188" s="7" t="e">
        <v>#N/A</v>
      </c>
      <c r="O1188" s="7" t="e">
        <v>#N/A</v>
      </c>
      <c r="P1188" s="7" t="e">
        <v>#N/A</v>
      </c>
      <c r="Q1188" s="7" t="e">
        <v>#N/A</v>
      </c>
      <c r="R1188" s="7" t="e">
        <v>#N/A</v>
      </c>
      <c r="S1188" s="7" t="e">
        <v>#N/A</v>
      </c>
      <c r="T1188" s="7">
        <v>0</v>
      </c>
      <c r="U1188" s="7" t="e">
        <v>#N/A</v>
      </c>
      <c r="V1188" s="7" t="e">
        <v>#N/A</v>
      </c>
      <c r="W1188" s="7" t="e">
        <v>#N/A</v>
      </c>
      <c r="X1188" s="7" t="e">
        <v>#N/A</v>
      </c>
      <c r="Y1188" s="7" t="e">
        <v>#N/A</v>
      </c>
      <c r="Z1188" s="7">
        <f t="shared" si="145"/>
        <v>0</v>
      </c>
      <c r="AA1188" s="7">
        <f t="shared" si="146"/>
        <v>0</v>
      </c>
      <c r="AB1188" s="7" t="b">
        <f t="shared" si="147"/>
        <v>1</v>
      </c>
      <c r="AC1188" s="7" t="b">
        <f t="shared" si="148"/>
        <v>0</v>
      </c>
      <c r="AD1188" s="7" t="b">
        <f t="shared" si="149"/>
        <v>1</v>
      </c>
      <c r="AE1188" s="7" t="b">
        <f t="shared" si="150"/>
        <v>0</v>
      </c>
      <c r="AF1188" s="7" t="b">
        <f t="shared" si="151"/>
        <v>0</v>
      </c>
      <c r="AH1188" t="b">
        <f>AND(Table252102[[#This Row],[Developmental toxicity]:[Reproductive toxicity]])</f>
        <v>0</v>
      </c>
    </row>
    <row r="1189" spans="1:34" x14ac:dyDescent="0.25">
      <c r="A1189" s="3">
        <f t="shared" si="144"/>
        <v>1188</v>
      </c>
      <c r="B1189" s="4"/>
      <c r="C1189" s="3" t="s">
        <v>11701</v>
      </c>
      <c r="D1189" s="3" t="s">
        <v>17866</v>
      </c>
      <c r="E1189" s="29" t="s">
        <v>18121</v>
      </c>
      <c r="F1189" s="3" t="s">
        <v>18039</v>
      </c>
      <c r="G1189" s="3" t="s">
        <v>18262</v>
      </c>
      <c r="H1189" s="3" t="s">
        <v>18263</v>
      </c>
      <c r="I1189" s="3" t="s">
        <v>18264</v>
      </c>
      <c r="J1189" s="5"/>
      <c r="K1189" s="7" t="e">
        <v>#N/A</v>
      </c>
      <c r="L1189" s="7" t="e">
        <v>#N/A</v>
      </c>
      <c r="M1189" s="7" t="e">
        <v>#N/A</v>
      </c>
      <c r="N1189" s="7" t="e">
        <v>#N/A</v>
      </c>
      <c r="O1189" s="7" t="e">
        <v>#N/A</v>
      </c>
      <c r="P1189" s="7" t="e">
        <v>#N/A</v>
      </c>
      <c r="Q1189" s="7" t="e">
        <v>#N/A</v>
      </c>
      <c r="R1189" s="7" t="e">
        <v>#N/A</v>
      </c>
      <c r="S1189" s="7" t="e">
        <v>#N/A</v>
      </c>
      <c r="T1189" s="7" t="e">
        <v>#N/A</v>
      </c>
      <c r="U1189" s="7" t="e">
        <v>#N/A</v>
      </c>
      <c r="V1189" s="7" t="e">
        <v>#N/A</v>
      </c>
      <c r="W1189" s="3">
        <v>1</v>
      </c>
      <c r="X1189" s="3" t="e">
        <v>#N/A</v>
      </c>
      <c r="Y1189" s="7" t="e">
        <v>#N/A</v>
      </c>
      <c r="Z1189" s="7">
        <f t="shared" si="145"/>
        <v>1</v>
      </c>
      <c r="AA1189" s="7">
        <f t="shared" si="146"/>
        <v>1</v>
      </c>
      <c r="AB1189" s="7" t="b">
        <f t="shared" si="147"/>
        <v>0</v>
      </c>
      <c r="AC1189" s="7" t="b">
        <f t="shared" si="148"/>
        <v>1</v>
      </c>
      <c r="AD1189" s="7" t="b">
        <f t="shared" si="149"/>
        <v>0</v>
      </c>
      <c r="AE1189" s="7" t="b">
        <f t="shared" si="150"/>
        <v>1</v>
      </c>
      <c r="AF1189" s="7" t="b">
        <f t="shared" si="151"/>
        <v>0</v>
      </c>
      <c r="AH1189" t="b">
        <f>AND(Table252102[[#This Row],[Developmental toxicity]:[Reproductive toxicity]])</f>
        <v>0</v>
      </c>
    </row>
    <row r="1190" spans="1:34" x14ac:dyDescent="0.25">
      <c r="A1190" s="3">
        <f t="shared" si="144"/>
        <v>1189</v>
      </c>
      <c r="B1190" s="4">
        <v>13768</v>
      </c>
      <c r="C1190" s="3" t="s">
        <v>2513</v>
      </c>
      <c r="D1190" s="3" t="s">
        <v>211</v>
      </c>
      <c r="E1190" s="29" t="s">
        <v>4045</v>
      </c>
      <c r="F1190" s="3" t="s">
        <v>3880</v>
      </c>
      <c r="G1190" s="3" t="s">
        <v>212</v>
      </c>
      <c r="H1190" s="3" t="s">
        <v>4403</v>
      </c>
      <c r="I1190" s="3" t="s">
        <v>4404</v>
      </c>
      <c r="J1190" s="5" t="s">
        <v>20</v>
      </c>
      <c r="K1190" s="7" t="e">
        <v>#N/A</v>
      </c>
      <c r="L1190" s="7" t="e">
        <v>#N/A</v>
      </c>
      <c r="M1190" s="7" t="e">
        <v>#N/A</v>
      </c>
      <c r="N1190" s="7" t="e">
        <v>#N/A</v>
      </c>
      <c r="O1190" s="7" t="e">
        <v>#N/A</v>
      </c>
      <c r="P1190" s="7" t="e">
        <v>#N/A</v>
      </c>
      <c r="Q1190" s="7" t="e">
        <v>#N/A</v>
      </c>
      <c r="R1190" s="7" t="e">
        <v>#N/A</v>
      </c>
      <c r="S1190" s="7" t="e">
        <v>#N/A</v>
      </c>
      <c r="T1190" s="7">
        <v>0</v>
      </c>
      <c r="U1190" s="7" t="e">
        <v>#N/A</v>
      </c>
      <c r="V1190" s="7" t="e">
        <v>#N/A</v>
      </c>
      <c r="W1190" s="7">
        <v>1</v>
      </c>
      <c r="X1190" s="7" t="e">
        <v>#N/A</v>
      </c>
      <c r="Y1190" s="7">
        <v>1</v>
      </c>
      <c r="Z1190" s="7">
        <f t="shared" si="145"/>
        <v>1</v>
      </c>
      <c r="AA1190" s="7">
        <f t="shared" si="146"/>
        <v>1</v>
      </c>
      <c r="AB1190" s="7" t="b">
        <f t="shared" si="147"/>
        <v>1</v>
      </c>
      <c r="AC1190" s="7" t="b">
        <f t="shared" si="148"/>
        <v>1</v>
      </c>
      <c r="AD1190" s="7" t="b">
        <f t="shared" si="149"/>
        <v>1</v>
      </c>
      <c r="AE1190" s="7" t="b">
        <f t="shared" si="150"/>
        <v>1</v>
      </c>
      <c r="AF1190" s="7" t="b">
        <f t="shared" si="151"/>
        <v>0</v>
      </c>
      <c r="AH1190" t="b">
        <f>AND(Table252102[[#This Row],[Developmental toxicity]:[Reproductive toxicity]])</f>
        <v>1</v>
      </c>
    </row>
    <row r="1191" spans="1:34" x14ac:dyDescent="0.25">
      <c r="A1191" s="3">
        <f t="shared" si="144"/>
        <v>1190</v>
      </c>
      <c r="B1191" s="4" t="s">
        <v>1440</v>
      </c>
      <c r="C1191" s="3" t="s">
        <v>2670</v>
      </c>
      <c r="D1191" s="3" t="s">
        <v>3632</v>
      </c>
      <c r="E1191" s="29" t="s">
        <v>7942</v>
      </c>
      <c r="F1191" s="3" t="s">
        <v>8781</v>
      </c>
      <c r="G1191" s="3" t="s">
        <v>10486</v>
      </c>
      <c r="H1191" s="3" t="s">
        <v>4284</v>
      </c>
      <c r="I1191" s="3" t="s">
        <v>10487</v>
      </c>
      <c r="J1191" s="5"/>
      <c r="K1191" s="7">
        <v>1</v>
      </c>
      <c r="L1191" s="7" t="e">
        <v>#N/A</v>
      </c>
      <c r="M1191" s="7" t="e">
        <v>#N/A</v>
      </c>
      <c r="N1191" s="7" t="e">
        <v>#N/A</v>
      </c>
      <c r="O1191" s="7" t="e">
        <v>#N/A</v>
      </c>
      <c r="P1191" s="7" t="e">
        <v>#N/A</v>
      </c>
      <c r="Q1191" s="7" t="e">
        <v>#N/A</v>
      </c>
      <c r="R1191" s="7" t="e">
        <v>#N/A</v>
      </c>
      <c r="S1191" s="7" t="e">
        <v>#N/A</v>
      </c>
      <c r="T1191" s="7">
        <v>1</v>
      </c>
      <c r="U1191" s="7" t="e">
        <v>#N/A</v>
      </c>
      <c r="V1191" s="7" t="e">
        <v>#N/A</v>
      </c>
      <c r="W1191" s="7" t="e">
        <v>#N/A</v>
      </c>
      <c r="X1191" s="7" t="e">
        <v>#N/A</v>
      </c>
      <c r="Y1191" s="7">
        <v>1</v>
      </c>
      <c r="Z1191" s="7">
        <f t="shared" si="145"/>
        <v>1</v>
      </c>
      <c r="AA1191" s="7">
        <f t="shared" si="146"/>
        <v>1</v>
      </c>
      <c r="AB1191" s="7" t="b">
        <f t="shared" si="147"/>
        <v>1</v>
      </c>
      <c r="AC1191" s="7" t="b">
        <f t="shared" si="148"/>
        <v>0</v>
      </c>
      <c r="AD1191" s="7" t="b">
        <f t="shared" si="149"/>
        <v>1</v>
      </c>
      <c r="AE1191" s="7" t="b">
        <f t="shared" si="150"/>
        <v>1</v>
      </c>
      <c r="AF1191" s="7" t="b">
        <f t="shared" si="151"/>
        <v>0</v>
      </c>
      <c r="AH1191" t="b">
        <f>AND(Table252102[[#This Row],[Developmental toxicity]:[Reproductive toxicity]])</f>
        <v>0</v>
      </c>
    </row>
    <row r="1192" spans="1:34" x14ac:dyDescent="0.25">
      <c r="A1192" s="3">
        <f t="shared" si="144"/>
        <v>1191</v>
      </c>
      <c r="B1192" s="4" t="s">
        <v>1440</v>
      </c>
      <c r="C1192" s="3" t="s">
        <v>2321</v>
      </c>
      <c r="D1192" s="3" t="s">
        <v>3239</v>
      </c>
      <c r="E1192" s="12" t="s">
        <v>7598</v>
      </c>
      <c r="F1192" t="s">
        <v>8444</v>
      </c>
      <c r="G1192" t="s">
        <v>9722</v>
      </c>
      <c r="H1192" t="s">
        <v>9722</v>
      </c>
      <c r="I1192" t="s">
        <v>9723</v>
      </c>
      <c r="J1192" s="5"/>
      <c r="K1192" s="7" t="e">
        <v>#N/A</v>
      </c>
      <c r="L1192" s="7" t="e">
        <v>#N/A</v>
      </c>
      <c r="M1192" s="7" t="e">
        <v>#N/A</v>
      </c>
      <c r="N1192" s="7" t="e">
        <v>#N/A</v>
      </c>
      <c r="O1192" s="7" t="e">
        <v>#N/A</v>
      </c>
      <c r="P1192" s="7" t="e">
        <v>#N/A</v>
      </c>
      <c r="Q1192" s="7" t="e">
        <v>#N/A</v>
      </c>
      <c r="R1192" s="7" t="e">
        <v>#N/A</v>
      </c>
      <c r="S1192" s="7" t="e">
        <v>#N/A</v>
      </c>
      <c r="T1192" s="7">
        <v>0</v>
      </c>
      <c r="U1192" s="7" t="e">
        <v>#N/A</v>
      </c>
      <c r="V1192" s="7" t="e">
        <v>#N/A</v>
      </c>
      <c r="W1192" s="7" t="e">
        <v>#N/A</v>
      </c>
      <c r="X1192" s="7" t="e">
        <v>#N/A</v>
      </c>
      <c r="Y1192" s="7" t="e">
        <v>#N/A</v>
      </c>
      <c r="Z1192" s="7">
        <f t="shared" si="145"/>
        <v>0</v>
      </c>
      <c r="AA1192" s="7">
        <f t="shared" si="146"/>
        <v>0</v>
      </c>
      <c r="AB1192" s="7" t="b">
        <f t="shared" si="147"/>
        <v>1</v>
      </c>
      <c r="AC1192" s="7" t="b">
        <f t="shared" si="148"/>
        <v>0</v>
      </c>
      <c r="AD1192" s="7" t="b">
        <f t="shared" si="149"/>
        <v>1</v>
      </c>
      <c r="AE1192" s="7" t="b">
        <f t="shared" si="150"/>
        <v>0</v>
      </c>
      <c r="AF1192" s="7" t="b">
        <f t="shared" si="151"/>
        <v>0</v>
      </c>
      <c r="AH1192" t="b">
        <f>AND(Table252102[[#This Row],[Developmental toxicity]:[Reproductive toxicity]])</f>
        <v>0</v>
      </c>
    </row>
    <row r="1193" spans="1:34" x14ac:dyDescent="0.25">
      <c r="A1193" s="3">
        <f t="shared" si="144"/>
        <v>1192</v>
      </c>
      <c r="B1193" s="4">
        <v>13762</v>
      </c>
      <c r="C1193" s="3" t="s">
        <v>4148</v>
      </c>
      <c r="D1193" s="3" t="s">
        <v>207</v>
      </c>
      <c r="E1193" s="29" t="s">
        <v>4043</v>
      </c>
      <c r="F1193" s="3" t="s">
        <v>3878</v>
      </c>
      <c r="G1193" s="3" t="s">
        <v>208</v>
      </c>
      <c r="H1193" s="3" t="s">
        <v>4399</v>
      </c>
      <c r="I1193" s="3" t="s">
        <v>4400</v>
      </c>
      <c r="J1193" s="5" t="s">
        <v>20</v>
      </c>
      <c r="K1193" s="7" t="e">
        <v>#N/A</v>
      </c>
      <c r="L1193" s="7" t="e">
        <v>#N/A</v>
      </c>
      <c r="M1193" s="7" t="e">
        <v>#N/A</v>
      </c>
      <c r="N1193" s="7" t="e">
        <v>#N/A</v>
      </c>
      <c r="O1193" s="7" t="e">
        <v>#N/A</v>
      </c>
      <c r="P1193" s="7" t="e">
        <v>#N/A</v>
      </c>
      <c r="Q1193" s="7" t="e">
        <v>#N/A</v>
      </c>
      <c r="R1193" s="7" t="e">
        <v>#N/A</v>
      </c>
      <c r="S1193" s="7" t="e">
        <v>#N/A</v>
      </c>
      <c r="T1193" s="7" t="e">
        <v>#N/A</v>
      </c>
      <c r="U1193" s="7" t="e">
        <v>#N/A</v>
      </c>
      <c r="V1193" s="7" t="e">
        <v>#N/A</v>
      </c>
      <c r="W1193" s="7">
        <v>1</v>
      </c>
      <c r="X1193" s="7" t="e">
        <v>#N/A</v>
      </c>
      <c r="Y1193" s="7">
        <v>1</v>
      </c>
      <c r="Z1193" s="7">
        <f t="shared" si="145"/>
        <v>1</v>
      </c>
      <c r="AA1193" s="7">
        <f t="shared" si="146"/>
        <v>1</v>
      </c>
      <c r="AB1193" s="7" t="b">
        <f t="shared" si="147"/>
        <v>1</v>
      </c>
      <c r="AC1193" s="7" t="b">
        <f t="shared" si="148"/>
        <v>1</v>
      </c>
      <c r="AD1193" s="7" t="b">
        <f t="shared" si="149"/>
        <v>0</v>
      </c>
      <c r="AE1193" s="7" t="b">
        <f t="shared" si="150"/>
        <v>1</v>
      </c>
      <c r="AF1193" s="7" t="b">
        <f t="shared" si="151"/>
        <v>0</v>
      </c>
      <c r="AH1193" t="b">
        <f>AND(Table252102[[#This Row],[Developmental toxicity]:[Reproductive toxicity]])</f>
        <v>1</v>
      </c>
    </row>
    <row r="1194" spans="1:34" x14ac:dyDescent="0.25">
      <c r="A1194" s="3">
        <f t="shared" si="144"/>
        <v>1193</v>
      </c>
      <c r="B1194" s="4">
        <v>13296</v>
      </c>
      <c r="C1194" s="3" t="s">
        <v>1125</v>
      </c>
      <c r="D1194" s="3" t="s">
        <v>105</v>
      </c>
      <c r="E1194" s="29" t="s">
        <v>3990</v>
      </c>
      <c r="F1194" s="3" t="s">
        <v>3826</v>
      </c>
      <c r="G1194" s="3" t="s">
        <v>106</v>
      </c>
      <c r="H1194" s="3" t="s">
        <v>4290</v>
      </c>
      <c r="I1194" s="3" t="s">
        <v>4291</v>
      </c>
      <c r="J1194" s="5" t="s">
        <v>20</v>
      </c>
      <c r="K1194" s="7" t="e">
        <v>#N/A</v>
      </c>
      <c r="L1194" s="7">
        <v>1</v>
      </c>
      <c r="M1194" s="7" t="e">
        <v>#N/A</v>
      </c>
      <c r="N1194" s="7" t="e">
        <v>#N/A</v>
      </c>
      <c r="O1194" s="7" t="e">
        <v>#N/A</v>
      </c>
      <c r="P1194" s="7" t="e">
        <v>#N/A</v>
      </c>
      <c r="Q1194" s="7" t="e">
        <v>#N/A</v>
      </c>
      <c r="R1194" s="7" t="e">
        <v>#N/A</v>
      </c>
      <c r="S1194" s="7" t="e">
        <v>#N/A</v>
      </c>
      <c r="T1194" s="7">
        <v>1</v>
      </c>
      <c r="U1194" s="7" t="e">
        <v>#N/A</v>
      </c>
      <c r="V1194" s="7" t="e">
        <v>#N/A</v>
      </c>
      <c r="W1194" s="7" t="e">
        <v>#N/A</v>
      </c>
      <c r="X1194" s="7" t="e">
        <v>#N/A</v>
      </c>
      <c r="Y1194" s="7">
        <v>1</v>
      </c>
      <c r="Z1194" s="7">
        <f t="shared" si="145"/>
        <v>1</v>
      </c>
      <c r="AA1194" s="7">
        <f t="shared" si="146"/>
        <v>1</v>
      </c>
      <c r="AB1194" s="7" t="b">
        <f t="shared" si="147"/>
        <v>1</v>
      </c>
      <c r="AC1194" s="7" t="b">
        <f t="shared" si="148"/>
        <v>0</v>
      </c>
      <c r="AD1194" s="7" t="b">
        <f t="shared" si="149"/>
        <v>1</v>
      </c>
      <c r="AE1194" s="7" t="b">
        <f t="shared" si="150"/>
        <v>0</v>
      </c>
      <c r="AF1194" s="7" t="b">
        <f t="shared" si="151"/>
        <v>0</v>
      </c>
      <c r="AH1194" t="b">
        <f>AND(Table252102[[#This Row],[Developmental toxicity]:[Reproductive toxicity]])</f>
        <v>0</v>
      </c>
    </row>
    <row r="1195" spans="1:34" x14ac:dyDescent="0.25">
      <c r="A1195" s="3">
        <f t="shared" si="144"/>
        <v>1194</v>
      </c>
      <c r="B1195" s="4">
        <v>509</v>
      </c>
      <c r="C1195" s="3" t="s">
        <v>1095</v>
      </c>
      <c r="D1195" s="3" t="s">
        <v>5336</v>
      </c>
      <c r="E1195" s="29" t="s">
        <v>4898</v>
      </c>
      <c r="F1195" s="3" t="s">
        <v>5804</v>
      </c>
      <c r="G1195" s="3" t="s">
        <v>1096</v>
      </c>
      <c r="H1195" s="3" t="s">
        <v>6241</v>
      </c>
      <c r="I1195" s="3" t="s">
        <v>6812</v>
      </c>
      <c r="J1195" s="5" t="s">
        <v>1431</v>
      </c>
      <c r="K1195" s="7" t="e">
        <v>#N/A</v>
      </c>
      <c r="L1195" s="7">
        <v>1</v>
      </c>
      <c r="M1195" s="7" t="e">
        <v>#N/A</v>
      </c>
      <c r="N1195" s="7" t="e">
        <v>#N/A</v>
      </c>
      <c r="O1195" s="7" t="e">
        <v>#N/A</v>
      </c>
      <c r="P1195" s="7" t="e">
        <v>#N/A</v>
      </c>
      <c r="Q1195" s="7" t="e">
        <v>#N/A</v>
      </c>
      <c r="R1195" s="7" t="e">
        <v>#N/A</v>
      </c>
      <c r="S1195" s="7" t="e">
        <v>#N/A</v>
      </c>
      <c r="T1195" s="7" t="e">
        <v>#N/A</v>
      </c>
      <c r="U1195" s="7" t="e">
        <v>#N/A</v>
      </c>
      <c r="V1195" s="7" t="e">
        <v>#N/A</v>
      </c>
      <c r="W1195" s="7" t="e">
        <v>#N/A</v>
      </c>
      <c r="X1195" s="7" t="e">
        <v>#N/A</v>
      </c>
      <c r="Y1195" s="7">
        <v>1</v>
      </c>
      <c r="Z1195" s="7">
        <f t="shared" si="145"/>
        <v>1</v>
      </c>
      <c r="AA1195" s="7">
        <f t="shared" si="146"/>
        <v>1</v>
      </c>
      <c r="AB1195" s="7" t="b">
        <f t="shared" si="147"/>
        <v>1</v>
      </c>
      <c r="AC1195" s="7" t="b">
        <f t="shared" si="148"/>
        <v>0</v>
      </c>
      <c r="AD1195" s="7" t="b">
        <f t="shared" si="149"/>
        <v>0</v>
      </c>
      <c r="AE1195" s="7" t="b">
        <f t="shared" si="150"/>
        <v>0</v>
      </c>
      <c r="AF1195" s="7" t="b">
        <f t="shared" si="151"/>
        <v>0</v>
      </c>
      <c r="AH1195" t="b">
        <f>AND(Table252102[[#This Row],[Developmental toxicity]:[Reproductive toxicity]])</f>
        <v>0</v>
      </c>
    </row>
    <row r="1196" spans="1:34" x14ac:dyDescent="0.25">
      <c r="A1196" s="3">
        <f t="shared" si="144"/>
        <v>1195</v>
      </c>
      <c r="B1196" s="4"/>
      <c r="C1196" s="3" t="s">
        <v>20609</v>
      </c>
      <c r="D1196" s="3" t="s">
        <v>19282</v>
      </c>
      <c r="E1196" s="29" t="s">
        <v>20364</v>
      </c>
      <c r="F1196" s="3" t="s">
        <v>19946</v>
      </c>
      <c r="G1196" s="3" t="s">
        <v>19947</v>
      </c>
      <c r="H1196" s="3" t="s">
        <v>19947</v>
      </c>
      <c r="I1196" s="3" t="s">
        <v>19948</v>
      </c>
      <c r="J1196" s="5" t="s">
        <v>20</v>
      </c>
      <c r="K1196" s="7" t="e">
        <v>#N/A</v>
      </c>
      <c r="L1196" s="7" t="e">
        <v>#N/A</v>
      </c>
      <c r="M1196" s="7" t="e">
        <v>#N/A</v>
      </c>
      <c r="N1196" s="7" t="e">
        <v>#N/A</v>
      </c>
      <c r="O1196" s="7" t="e">
        <v>#N/A</v>
      </c>
      <c r="P1196" s="7" t="e">
        <v>#N/A</v>
      </c>
      <c r="Q1196" s="7" t="e">
        <v>#N/A</v>
      </c>
      <c r="R1196" s="7" t="e">
        <v>#N/A</v>
      </c>
      <c r="S1196" s="7" t="e">
        <v>#N/A</v>
      </c>
      <c r="T1196" s="7" t="e">
        <v>#N/A</v>
      </c>
      <c r="U1196" s="7" t="e">
        <v>#N/A</v>
      </c>
      <c r="V1196" s="7" t="e">
        <v>#N/A</v>
      </c>
      <c r="W1196" s="7" t="e">
        <v>#N/A</v>
      </c>
      <c r="X1196" s="7">
        <v>1</v>
      </c>
      <c r="Y1196" s="7" t="e">
        <v>#N/A</v>
      </c>
      <c r="Z1196" s="7">
        <f t="shared" si="145"/>
        <v>1</v>
      </c>
      <c r="AA1196" s="7">
        <f t="shared" si="146"/>
        <v>1</v>
      </c>
      <c r="AB1196" s="7" t="b">
        <f t="shared" si="147"/>
        <v>1</v>
      </c>
      <c r="AC1196" s="7" t="b">
        <f t="shared" si="148"/>
        <v>0</v>
      </c>
      <c r="AD1196" s="7" t="b">
        <f t="shared" si="149"/>
        <v>0</v>
      </c>
      <c r="AE1196" s="7" t="b">
        <f t="shared" si="150"/>
        <v>0</v>
      </c>
      <c r="AF1196" s="7" t="b">
        <f t="shared" si="151"/>
        <v>0</v>
      </c>
      <c r="AH1196" t="b">
        <f>AND(Table252102[[#This Row],[Developmental toxicity]:[Reproductive toxicity]])</f>
        <v>0</v>
      </c>
    </row>
    <row r="1197" spans="1:34" x14ac:dyDescent="0.25">
      <c r="A1197" s="3">
        <f t="shared" si="144"/>
        <v>1196</v>
      </c>
      <c r="B1197" s="4"/>
      <c r="C1197" s="3" t="s">
        <v>20647</v>
      </c>
      <c r="D1197" s="3" t="s">
        <v>19321</v>
      </c>
      <c r="E1197" s="29" t="s">
        <v>20402</v>
      </c>
      <c r="F1197" s="3" t="s">
        <v>20070</v>
      </c>
      <c r="G1197" s="3" t="s">
        <v>20071</v>
      </c>
      <c r="H1197" s="3" t="s">
        <v>20071</v>
      </c>
      <c r="I1197" s="3" t="s">
        <v>20072</v>
      </c>
      <c r="J1197" s="5" t="s">
        <v>20</v>
      </c>
      <c r="K1197" s="7" t="e">
        <v>#N/A</v>
      </c>
      <c r="L1197" s="7" t="e">
        <v>#N/A</v>
      </c>
      <c r="M1197" s="7" t="e">
        <v>#N/A</v>
      </c>
      <c r="N1197" s="7" t="e">
        <v>#N/A</v>
      </c>
      <c r="O1197" s="7" t="e">
        <v>#N/A</v>
      </c>
      <c r="P1197" s="7" t="e">
        <v>#N/A</v>
      </c>
      <c r="Q1197" s="7" t="e">
        <v>#N/A</v>
      </c>
      <c r="R1197" s="7" t="e">
        <v>#N/A</v>
      </c>
      <c r="S1197" s="7" t="e">
        <v>#N/A</v>
      </c>
      <c r="T1197" s="7" t="e">
        <v>#N/A</v>
      </c>
      <c r="U1197" s="7" t="e">
        <v>#N/A</v>
      </c>
      <c r="V1197" s="7" t="e">
        <v>#N/A</v>
      </c>
      <c r="W1197" s="7" t="e">
        <v>#N/A</v>
      </c>
      <c r="X1197" s="7">
        <v>1</v>
      </c>
      <c r="Y1197" s="7" t="e">
        <v>#N/A</v>
      </c>
      <c r="Z1197" s="7">
        <f t="shared" si="145"/>
        <v>1</v>
      </c>
      <c r="AA1197" s="7">
        <f t="shared" si="146"/>
        <v>1</v>
      </c>
      <c r="AB1197" s="7" t="b">
        <f t="shared" si="147"/>
        <v>1</v>
      </c>
      <c r="AC1197" s="7" t="b">
        <f t="shared" si="148"/>
        <v>0</v>
      </c>
      <c r="AD1197" s="7" t="b">
        <f t="shared" si="149"/>
        <v>0</v>
      </c>
      <c r="AE1197" s="7" t="b">
        <f t="shared" si="150"/>
        <v>0</v>
      </c>
      <c r="AF1197" s="7" t="b">
        <f t="shared" si="151"/>
        <v>0</v>
      </c>
      <c r="AH1197" t="b">
        <f>AND(Table252102[[#This Row],[Developmental toxicity]:[Reproductive toxicity]])</f>
        <v>0</v>
      </c>
    </row>
    <row r="1198" spans="1:34" x14ac:dyDescent="0.25">
      <c r="A1198" s="3">
        <f t="shared" si="144"/>
        <v>1197</v>
      </c>
      <c r="B1198" s="4">
        <v>689</v>
      </c>
      <c r="C1198" s="3" t="s">
        <v>1384</v>
      </c>
      <c r="D1198" s="3" t="s">
        <v>3567</v>
      </c>
      <c r="E1198" s="29" t="s">
        <v>5035</v>
      </c>
      <c r="F1198" s="3" t="s">
        <v>5941</v>
      </c>
      <c r="G1198" s="3" t="s">
        <v>1385</v>
      </c>
      <c r="H1198" s="3" t="s">
        <v>6337</v>
      </c>
      <c r="I1198" s="3" t="s">
        <v>6984</v>
      </c>
      <c r="J1198" s="5" t="s">
        <v>1436</v>
      </c>
      <c r="K1198" s="7" t="e">
        <v>#N/A</v>
      </c>
      <c r="L1198" s="7">
        <v>1</v>
      </c>
      <c r="M1198" s="7" t="e">
        <v>#N/A</v>
      </c>
      <c r="N1198" s="7" t="e">
        <v>#N/A</v>
      </c>
      <c r="O1198" s="7" t="e">
        <v>#N/A</v>
      </c>
      <c r="P1198" s="7" t="e">
        <v>#N/A</v>
      </c>
      <c r="Q1198" s="7" t="e">
        <v>#N/A</v>
      </c>
      <c r="R1198" s="7" t="e">
        <v>#N/A</v>
      </c>
      <c r="S1198" s="7" t="e">
        <v>#N/A</v>
      </c>
      <c r="T1198" s="7">
        <v>0</v>
      </c>
      <c r="U1198" s="7" t="e">
        <v>#N/A</v>
      </c>
      <c r="V1198" s="7" t="e">
        <v>#N/A</v>
      </c>
      <c r="W1198" s="7" t="e">
        <v>#N/A</v>
      </c>
      <c r="X1198" s="7" t="e">
        <v>#N/A</v>
      </c>
      <c r="Y1198" s="7">
        <v>0</v>
      </c>
      <c r="Z1198" s="7">
        <f t="shared" si="145"/>
        <v>1</v>
      </c>
      <c r="AA1198" s="7">
        <f t="shared" si="146"/>
        <v>0</v>
      </c>
      <c r="AB1198" s="7" t="b">
        <f t="shared" si="147"/>
        <v>1</v>
      </c>
      <c r="AC1198" s="7" t="b">
        <f t="shared" si="148"/>
        <v>0</v>
      </c>
      <c r="AD1198" s="7" t="b">
        <f t="shared" si="149"/>
        <v>1</v>
      </c>
      <c r="AE1198" s="7" t="b">
        <f t="shared" si="150"/>
        <v>0</v>
      </c>
      <c r="AF1198" s="7" t="b">
        <f t="shared" si="151"/>
        <v>0</v>
      </c>
      <c r="AH1198" t="b">
        <f>AND(Table252102[[#This Row],[Developmental toxicity]:[Reproductive toxicity]])</f>
        <v>0</v>
      </c>
    </row>
    <row r="1199" spans="1:34" x14ac:dyDescent="0.25">
      <c r="A1199" s="3">
        <f t="shared" si="144"/>
        <v>1198</v>
      </c>
      <c r="B1199" s="4" t="s">
        <v>1440</v>
      </c>
      <c r="C1199" s="3" t="s">
        <v>2391</v>
      </c>
      <c r="D1199" s="3" t="s">
        <v>3317</v>
      </c>
      <c r="E1199" s="29" t="s">
        <v>7668</v>
      </c>
      <c r="F1199" s="3" t="s">
        <v>8509</v>
      </c>
      <c r="G1199" s="3" t="s">
        <v>9868</v>
      </c>
      <c r="H1199" s="3" t="s">
        <v>9868</v>
      </c>
      <c r="I1199" s="3" t="s">
        <v>9869</v>
      </c>
      <c r="J1199" s="5"/>
      <c r="K1199" s="7" t="e">
        <v>#N/A</v>
      </c>
      <c r="L1199" s="7" t="e">
        <v>#N/A</v>
      </c>
      <c r="M1199" s="7" t="e">
        <v>#N/A</v>
      </c>
      <c r="N1199" s="7" t="e">
        <v>#N/A</v>
      </c>
      <c r="O1199" s="7" t="e">
        <v>#N/A</v>
      </c>
      <c r="P1199" s="7" t="e">
        <v>#N/A</v>
      </c>
      <c r="Q1199" s="7" t="e">
        <v>#N/A</v>
      </c>
      <c r="R1199" s="7" t="e">
        <v>#N/A</v>
      </c>
      <c r="S1199" s="7" t="e">
        <v>#N/A</v>
      </c>
      <c r="T1199" s="7">
        <v>1</v>
      </c>
      <c r="U1199" s="7" t="e">
        <v>#N/A</v>
      </c>
      <c r="V1199" s="7" t="e">
        <v>#N/A</v>
      </c>
      <c r="W1199" s="7" t="e">
        <v>#N/A</v>
      </c>
      <c r="X1199" s="7" t="e">
        <v>#N/A</v>
      </c>
      <c r="Y1199" s="7">
        <v>0</v>
      </c>
      <c r="Z1199" s="7">
        <f t="shared" si="145"/>
        <v>1</v>
      </c>
      <c r="AA1199" s="7">
        <f t="shared" si="146"/>
        <v>0</v>
      </c>
      <c r="AB1199" s="7" t="b">
        <f t="shared" si="147"/>
        <v>1</v>
      </c>
      <c r="AC1199" s="7" t="b">
        <f t="shared" si="148"/>
        <v>0</v>
      </c>
      <c r="AD1199" s="7" t="b">
        <f t="shared" si="149"/>
        <v>1</v>
      </c>
      <c r="AE1199" s="7" t="b">
        <f t="shared" si="150"/>
        <v>0</v>
      </c>
      <c r="AF1199" s="7" t="b">
        <f t="shared" si="151"/>
        <v>0</v>
      </c>
      <c r="AH1199" t="b">
        <f>AND(Table252102[[#This Row],[Developmental toxicity]:[Reproductive toxicity]])</f>
        <v>0</v>
      </c>
    </row>
    <row r="1200" spans="1:34" x14ac:dyDescent="0.25">
      <c r="A1200" s="3">
        <f t="shared" si="144"/>
        <v>1199</v>
      </c>
      <c r="B1200" s="4" t="s">
        <v>1440</v>
      </c>
      <c r="C1200" s="3" t="s">
        <v>2504</v>
      </c>
      <c r="D1200" s="3" t="s">
        <v>3448</v>
      </c>
      <c r="E1200" s="12" t="s">
        <v>7779</v>
      </c>
      <c r="F1200" t="s">
        <v>8618</v>
      </c>
      <c r="G1200" t="s">
        <v>10113</v>
      </c>
      <c r="H1200" t="s">
        <v>10113</v>
      </c>
      <c r="I1200" t="s">
        <v>10114</v>
      </c>
      <c r="J1200" s="5"/>
      <c r="K1200" s="7" t="e">
        <v>#N/A</v>
      </c>
      <c r="L1200" s="7" t="e">
        <v>#N/A</v>
      </c>
      <c r="M1200" s="7" t="e">
        <v>#N/A</v>
      </c>
      <c r="N1200" s="7" t="e">
        <v>#N/A</v>
      </c>
      <c r="O1200" s="7" t="e">
        <v>#N/A</v>
      </c>
      <c r="P1200" s="7" t="e">
        <v>#N/A</v>
      </c>
      <c r="Q1200" s="7" t="e">
        <v>#N/A</v>
      </c>
      <c r="R1200" s="7" t="e">
        <v>#N/A</v>
      </c>
      <c r="S1200" s="7" t="e">
        <v>#N/A</v>
      </c>
      <c r="T1200" s="7">
        <v>0</v>
      </c>
      <c r="U1200" s="7" t="e">
        <v>#N/A</v>
      </c>
      <c r="V1200" s="7" t="e">
        <v>#N/A</v>
      </c>
      <c r="W1200" s="7" t="e">
        <v>#N/A</v>
      </c>
      <c r="X1200" s="7" t="e">
        <v>#N/A</v>
      </c>
      <c r="Y1200" s="7" t="e">
        <v>#N/A</v>
      </c>
      <c r="Z1200" s="7">
        <f t="shared" si="145"/>
        <v>0</v>
      </c>
      <c r="AA1200" s="7">
        <f t="shared" si="146"/>
        <v>0</v>
      </c>
      <c r="AB1200" s="7" t="b">
        <f t="shared" si="147"/>
        <v>1</v>
      </c>
      <c r="AC1200" s="7" t="b">
        <f t="shared" si="148"/>
        <v>0</v>
      </c>
      <c r="AD1200" s="7" t="b">
        <f t="shared" si="149"/>
        <v>1</v>
      </c>
      <c r="AE1200" s="7" t="b">
        <f t="shared" si="150"/>
        <v>0</v>
      </c>
      <c r="AF1200" s="7" t="b">
        <f t="shared" si="151"/>
        <v>0</v>
      </c>
      <c r="AH1200" t="b">
        <f>AND(Table252102[[#This Row],[Developmental toxicity]:[Reproductive toxicity]])</f>
        <v>0</v>
      </c>
    </row>
    <row r="1201" spans="1:34" x14ac:dyDescent="0.25">
      <c r="A1201" s="3">
        <f t="shared" si="144"/>
        <v>1200</v>
      </c>
      <c r="B1201" s="4">
        <v>126</v>
      </c>
      <c r="C1201" s="3" t="s">
        <v>511</v>
      </c>
      <c r="D1201" s="3" t="s">
        <v>3256</v>
      </c>
      <c r="E1201" s="29" t="s">
        <v>4634</v>
      </c>
      <c r="F1201" s="3" t="s">
        <v>5558</v>
      </c>
      <c r="G1201" s="3" t="s">
        <v>512</v>
      </c>
      <c r="H1201" s="3" t="s">
        <v>6048</v>
      </c>
      <c r="I1201" s="3" t="s">
        <v>6454</v>
      </c>
      <c r="J1201" s="5" t="s">
        <v>1436</v>
      </c>
      <c r="K1201" s="7" t="e">
        <v>#N/A</v>
      </c>
      <c r="L1201" s="7">
        <v>1</v>
      </c>
      <c r="M1201" s="7" t="e">
        <v>#N/A</v>
      </c>
      <c r="N1201" s="7" t="e">
        <v>#N/A</v>
      </c>
      <c r="O1201" s="7" t="e">
        <v>#N/A</v>
      </c>
      <c r="P1201" s="7" t="e">
        <v>#N/A</v>
      </c>
      <c r="Q1201" s="7" t="e">
        <v>#N/A</v>
      </c>
      <c r="R1201" s="7" t="e">
        <v>#N/A</v>
      </c>
      <c r="S1201" s="7" t="e">
        <v>#N/A</v>
      </c>
      <c r="T1201" s="7">
        <v>1</v>
      </c>
      <c r="U1201" s="7" t="e">
        <v>#N/A</v>
      </c>
      <c r="V1201" s="7" t="e">
        <v>#N/A</v>
      </c>
      <c r="W1201" s="7" t="e">
        <v>#N/A</v>
      </c>
      <c r="X1201" s="7" t="e">
        <v>#N/A</v>
      </c>
      <c r="Y1201" s="7">
        <v>1</v>
      </c>
      <c r="Z1201" s="7">
        <f t="shared" si="145"/>
        <v>1</v>
      </c>
      <c r="AA1201" s="7">
        <f t="shared" si="146"/>
        <v>1</v>
      </c>
      <c r="AB1201" s="7" t="b">
        <f t="shared" si="147"/>
        <v>1</v>
      </c>
      <c r="AC1201" s="7" t="b">
        <f t="shared" si="148"/>
        <v>0</v>
      </c>
      <c r="AD1201" s="7" t="b">
        <f t="shared" si="149"/>
        <v>1</v>
      </c>
      <c r="AE1201" s="7" t="b">
        <f t="shared" si="150"/>
        <v>0</v>
      </c>
      <c r="AF1201" s="7" t="b">
        <f t="shared" si="151"/>
        <v>0</v>
      </c>
      <c r="AH1201" t="b">
        <f>AND(Table252102[[#This Row],[Developmental toxicity]:[Reproductive toxicity]])</f>
        <v>0</v>
      </c>
    </row>
    <row r="1202" spans="1:34" x14ac:dyDescent="0.25">
      <c r="A1202" s="3">
        <f t="shared" si="144"/>
        <v>1201</v>
      </c>
      <c r="B1202" s="4">
        <v>125</v>
      </c>
      <c r="C1202" s="3" t="s">
        <v>509</v>
      </c>
      <c r="D1202" s="3" t="s">
        <v>5131</v>
      </c>
      <c r="E1202" s="29" t="s">
        <v>4633</v>
      </c>
      <c r="F1202" s="3" t="s">
        <v>5557</v>
      </c>
      <c r="G1202" s="3" t="s">
        <v>510</v>
      </c>
      <c r="H1202" s="3" t="s">
        <v>6047</v>
      </c>
      <c r="I1202" s="3" t="s">
        <v>6453</v>
      </c>
      <c r="J1202" s="5" t="s">
        <v>1436</v>
      </c>
      <c r="K1202" s="7" t="e">
        <v>#N/A</v>
      </c>
      <c r="L1202" s="7">
        <v>1</v>
      </c>
      <c r="M1202" s="7" t="e">
        <v>#N/A</v>
      </c>
      <c r="N1202" s="7" t="e">
        <v>#N/A</v>
      </c>
      <c r="O1202" s="7" t="e">
        <v>#N/A</v>
      </c>
      <c r="P1202" s="7" t="e">
        <v>#N/A</v>
      </c>
      <c r="Q1202" s="7" t="e">
        <v>#N/A</v>
      </c>
      <c r="R1202" s="7" t="e">
        <v>#N/A</v>
      </c>
      <c r="S1202" s="7" t="e">
        <v>#N/A</v>
      </c>
      <c r="T1202" s="7" t="e">
        <v>#N/A</v>
      </c>
      <c r="U1202" s="7" t="e">
        <v>#N/A</v>
      </c>
      <c r="V1202" s="7" t="e">
        <v>#N/A</v>
      </c>
      <c r="W1202" s="7" t="e">
        <v>#N/A</v>
      </c>
      <c r="X1202" s="7" t="e">
        <v>#N/A</v>
      </c>
      <c r="Y1202" s="7">
        <v>1</v>
      </c>
      <c r="Z1202" s="7">
        <f t="shared" si="145"/>
        <v>1</v>
      </c>
      <c r="AA1202" s="7">
        <f t="shared" si="146"/>
        <v>1</v>
      </c>
      <c r="AB1202" s="7" t="b">
        <f t="shared" si="147"/>
        <v>1</v>
      </c>
      <c r="AC1202" s="7" t="b">
        <f t="shared" si="148"/>
        <v>0</v>
      </c>
      <c r="AD1202" s="7" t="b">
        <f t="shared" si="149"/>
        <v>0</v>
      </c>
      <c r="AE1202" s="7" t="b">
        <f t="shared" si="150"/>
        <v>0</v>
      </c>
      <c r="AF1202" s="7" t="b">
        <f t="shared" si="151"/>
        <v>0</v>
      </c>
      <c r="AH1202" t="b">
        <f>AND(Table252102[[#This Row],[Developmental toxicity]:[Reproductive toxicity]])</f>
        <v>0</v>
      </c>
    </row>
    <row r="1203" spans="1:34" x14ac:dyDescent="0.25">
      <c r="A1203" s="3">
        <f t="shared" si="144"/>
        <v>1202</v>
      </c>
      <c r="B1203" s="4" t="s">
        <v>1440</v>
      </c>
      <c r="C1203" s="3" t="s">
        <v>2692</v>
      </c>
      <c r="D1203" s="3" t="s">
        <v>3654</v>
      </c>
      <c r="E1203" s="12" t="s">
        <v>7964</v>
      </c>
      <c r="F1203" t="s">
        <v>8800</v>
      </c>
      <c r="G1203" t="s">
        <v>10537</v>
      </c>
      <c r="H1203" t="s">
        <v>10538</v>
      </c>
      <c r="I1203" t="s">
        <v>10539</v>
      </c>
      <c r="J1203" s="5"/>
      <c r="K1203" s="7" t="e">
        <v>#N/A</v>
      </c>
      <c r="L1203" s="7" t="e">
        <v>#N/A</v>
      </c>
      <c r="M1203" s="7" t="e">
        <v>#N/A</v>
      </c>
      <c r="N1203" s="7" t="e">
        <v>#N/A</v>
      </c>
      <c r="O1203" s="7" t="e">
        <v>#N/A</v>
      </c>
      <c r="P1203" s="7" t="e">
        <v>#N/A</v>
      </c>
      <c r="Q1203" s="7" t="e">
        <v>#N/A</v>
      </c>
      <c r="R1203" s="7" t="e">
        <v>#N/A</v>
      </c>
      <c r="S1203" s="7" t="e">
        <v>#N/A</v>
      </c>
      <c r="T1203" s="7">
        <v>0</v>
      </c>
      <c r="U1203" s="7" t="e">
        <v>#N/A</v>
      </c>
      <c r="V1203" s="7" t="e">
        <v>#N/A</v>
      </c>
      <c r="W1203" s="7" t="e">
        <v>#N/A</v>
      </c>
      <c r="X1203" s="7" t="e">
        <v>#N/A</v>
      </c>
      <c r="Y1203" s="7" t="e">
        <v>#N/A</v>
      </c>
      <c r="Z1203" s="7">
        <f t="shared" si="145"/>
        <v>0</v>
      </c>
      <c r="AA1203" s="7">
        <f t="shared" si="146"/>
        <v>0</v>
      </c>
      <c r="AB1203" s="7" t="b">
        <f t="shared" si="147"/>
        <v>1</v>
      </c>
      <c r="AC1203" s="7" t="b">
        <f t="shared" si="148"/>
        <v>0</v>
      </c>
      <c r="AD1203" s="7" t="b">
        <f t="shared" si="149"/>
        <v>1</v>
      </c>
      <c r="AE1203" s="7" t="b">
        <f t="shared" si="150"/>
        <v>0</v>
      </c>
      <c r="AF1203" s="7" t="b">
        <f t="shared" si="151"/>
        <v>0</v>
      </c>
      <c r="AH1203" t="b">
        <f>AND(Table252102[[#This Row],[Developmental toxicity]:[Reproductive toxicity]])</f>
        <v>0</v>
      </c>
    </row>
    <row r="1204" spans="1:34" x14ac:dyDescent="0.25">
      <c r="A1204" s="3">
        <f t="shared" si="144"/>
        <v>1203</v>
      </c>
      <c r="B1204" s="4" t="s">
        <v>1440</v>
      </c>
      <c r="C1204" s="3" t="s">
        <v>2686</v>
      </c>
      <c r="D1204" s="3" t="s">
        <v>3648</v>
      </c>
      <c r="E1204" s="12" t="s">
        <v>7958</v>
      </c>
      <c r="F1204" t="s">
        <v>8795</v>
      </c>
      <c r="G1204" t="s">
        <v>10523</v>
      </c>
      <c r="H1204" t="s">
        <v>10524</v>
      </c>
      <c r="I1204" t="s">
        <v>10525</v>
      </c>
      <c r="J1204" s="5"/>
      <c r="K1204" s="7" t="e">
        <v>#N/A</v>
      </c>
      <c r="L1204" s="7" t="e">
        <v>#N/A</v>
      </c>
      <c r="M1204" s="7" t="e">
        <v>#N/A</v>
      </c>
      <c r="N1204" s="7" t="e">
        <v>#N/A</v>
      </c>
      <c r="O1204" s="7" t="e">
        <v>#N/A</v>
      </c>
      <c r="P1204" s="7" t="e">
        <v>#N/A</v>
      </c>
      <c r="Q1204" s="7" t="e">
        <v>#N/A</v>
      </c>
      <c r="R1204" s="7" t="e">
        <v>#N/A</v>
      </c>
      <c r="S1204" s="7" t="e">
        <v>#N/A</v>
      </c>
      <c r="T1204" s="7">
        <v>0</v>
      </c>
      <c r="U1204" s="7" t="e">
        <v>#N/A</v>
      </c>
      <c r="V1204" s="7" t="e">
        <v>#N/A</v>
      </c>
      <c r="W1204" s="7" t="e">
        <v>#N/A</v>
      </c>
      <c r="X1204" s="7" t="e">
        <v>#N/A</v>
      </c>
      <c r="Y1204" s="7" t="e">
        <v>#N/A</v>
      </c>
      <c r="Z1204" s="7">
        <f t="shared" si="145"/>
        <v>0</v>
      </c>
      <c r="AA1204" s="7">
        <f t="shared" si="146"/>
        <v>0</v>
      </c>
      <c r="AB1204" s="7" t="b">
        <f t="shared" si="147"/>
        <v>1</v>
      </c>
      <c r="AC1204" s="7" t="b">
        <f t="shared" si="148"/>
        <v>0</v>
      </c>
      <c r="AD1204" s="7" t="b">
        <f t="shared" si="149"/>
        <v>1</v>
      </c>
      <c r="AE1204" s="7" t="b">
        <f t="shared" si="150"/>
        <v>0</v>
      </c>
      <c r="AF1204" s="7" t="b">
        <f t="shared" si="151"/>
        <v>0</v>
      </c>
      <c r="AH1204" t="b">
        <f>AND(Table252102[[#This Row],[Developmental toxicity]:[Reproductive toxicity]])</f>
        <v>0</v>
      </c>
    </row>
    <row r="1205" spans="1:34" x14ac:dyDescent="0.25">
      <c r="A1205" s="3">
        <f t="shared" si="144"/>
        <v>1204</v>
      </c>
      <c r="B1205" s="4">
        <v>512</v>
      </c>
      <c r="C1205" s="3" t="s">
        <v>1101</v>
      </c>
      <c r="D1205" s="3" t="s">
        <v>5339</v>
      </c>
      <c r="E1205" s="29" t="s">
        <v>4901</v>
      </c>
      <c r="F1205" s="3" t="s">
        <v>5807</v>
      </c>
      <c r="G1205" s="3" t="s">
        <v>1102</v>
      </c>
      <c r="H1205" s="3" t="s">
        <v>6244</v>
      </c>
      <c r="I1205" s="3" t="s">
        <v>6815</v>
      </c>
      <c r="J1205" s="5" t="s">
        <v>1431</v>
      </c>
      <c r="K1205" s="7" t="e">
        <v>#N/A</v>
      </c>
      <c r="L1205" s="7">
        <v>1</v>
      </c>
      <c r="M1205" s="7" t="e">
        <v>#N/A</v>
      </c>
      <c r="N1205" s="7" t="e">
        <v>#N/A</v>
      </c>
      <c r="O1205" s="7" t="e">
        <v>#N/A</v>
      </c>
      <c r="P1205" s="7" t="e">
        <v>#N/A</v>
      </c>
      <c r="Q1205" s="7" t="e">
        <v>#N/A</v>
      </c>
      <c r="R1205" s="7" t="e">
        <v>#N/A</v>
      </c>
      <c r="S1205" s="7" t="e">
        <v>#N/A</v>
      </c>
      <c r="T1205" s="7" t="e">
        <v>#N/A</v>
      </c>
      <c r="U1205" s="7" t="e">
        <v>#N/A</v>
      </c>
      <c r="V1205" s="7" t="e">
        <v>#N/A</v>
      </c>
      <c r="W1205" s="7" t="e">
        <v>#N/A</v>
      </c>
      <c r="X1205" s="7" t="e">
        <v>#N/A</v>
      </c>
      <c r="Y1205" s="7">
        <v>1</v>
      </c>
      <c r="Z1205" s="7">
        <f t="shared" si="145"/>
        <v>1</v>
      </c>
      <c r="AA1205" s="7">
        <f t="shared" si="146"/>
        <v>1</v>
      </c>
      <c r="AB1205" s="7" t="b">
        <f t="shared" si="147"/>
        <v>1</v>
      </c>
      <c r="AC1205" s="7" t="b">
        <f t="shared" si="148"/>
        <v>0</v>
      </c>
      <c r="AD1205" s="7" t="b">
        <f t="shared" si="149"/>
        <v>0</v>
      </c>
      <c r="AE1205" s="7" t="b">
        <f t="shared" si="150"/>
        <v>0</v>
      </c>
      <c r="AF1205" s="7" t="b">
        <f t="shared" si="151"/>
        <v>0</v>
      </c>
      <c r="AH1205" t="b">
        <f>AND(Table252102[[#This Row],[Developmental toxicity]:[Reproductive toxicity]])</f>
        <v>0</v>
      </c>
    </row>
    <row r="1206" spans="1:34" x14ac:dyDescent="0.25">
      <c r="A1206" s="3">
        <f t="shared" si="144"/>
        <v>1205</v>
      </c>
      <c r="B1206" s="4">
        <v>508</v>
      </c>
      <c r="C1206" s="3" t="s">
        <v>1093</v>
      </c>
      <c r="D1206" s="3" t="s">
        <v>5335</v>
      </c>
      <c r="E1206" s="29" t="s">
        <v>4897</v>
      </c>
      <c r="F1206" s="3" t="s">
        <v>5803</v>
      </c>
      <c r="G1206" s="3" t="s">
        <v>1094</v>
      </c>
      <c r="H1206" s="3" t="s">
        <v>6240</v>
      </c>
      <c r="I1206" s="3" t="s">
        <v>6811</v>
      </c>
      <c r="J1206" s="5" t="s">
        <v>1431</v>
      </c>
      <c r="K1206" s="7" t="e">
        <v>#N/A</v>
      </c>
      <c r="L1206" s="7">
        <v>1</v>
      </c>
      <c r="M1206" s="7" t="e">
        <v>#N/A</v>
      </c>
      <c r="N1206" s="7" t="e">
        <v>#N/A</v>
      </c>
      <c r="O1206" s="7" t="e">
        <v>#N/A</v>
      </c>
      <c r="P1206" s="7" t="e">
        <v>#N/A</v>
      </c>
      <c r="Q1206" s="7" t="e">
        <v>#N/A</v>
      </c>
      <c r="R1206" s="7" t="e">
        <v>#N/A</v>
      </c>
      <c r="S1206" s="7" t="e">
        <v>#N/A</v>
      </c>
      <c r="T1206" s="7" t="e">
        <v>#N/A</v>
      </c>
      <c r="U1206" s="7" t="e">
        <v>#N/A</v>
      </c>
      <c r="V1206" s="7" t="e">
        <v>#N/A</v>
      </c>
      <c r="W1206" s="7">
        <v>1</v>
      </c>
      <c r="X1206" s="7" t="e">
        <v>#N/A</v>
      </c>
      <c r="Y1206" s="7">
        <v>1</v>
      </c>
      <c r="Z1206" s="7">
        <f t="shared" si="145"/>
        <v>1</v>
      </c>
      <c r="AA1206" s="7">
        <f t="shared" si="146"/>
        <v>1</v>
      </c>
      <c r="AB1206" s="7" t="b">
        <f t="shared" si="147"/>
        <v>1</v>
      </c>
      <c r="AC1206" s="7" t="b">
        <f t="shared" si="148"/>
        <v>1</v>
      </c>
      <c r="AD1206" s="7" t="b">
        <f t="shared" si="149"/>
        <v>0</v>
      </c>
      <c r="AE1206" s="7" t="b">
        <f t="shared" si="150"/>
        <v>1</v>
      </c>
      <c r="AF1206" s="7" t="b">
        <f t="shared" si="151"/>
        <v>0</v>
      </c>
      <c r="AH1206" t="b">
        <f>AND(Table252102[[#This Row],[Developmental toxicity]:[Reproductive toxicity]])</f>
        <v>1</v>
      </c>
    </row>
    <row r="1207" spans="1:34" x14ac:dyDescent="0.25">
      <c r="A1207" s="3">
        <f t="shared" si="144"/>
        <v>1206</v>
      </c>
      <c r="B1207" s="4"/>
      <c r="C1207" s="3" t="s">
        <v>20680</v>
      </c>
      <c r="D1207" s="3" t="s">
        <v>19354</v>
      </c>
      <c r="E1207" s="29" t="s">
        <v>20435</v>
      </c>
      <c r="F1207" s="3" t="s">
        <v>20185</v>
      </c>
      <c r="G1207" s="3" t="s">
        <v>20186</v>
      </c>
      <c r="H1207" s="3" t="s">
        <v>20186</v>
      </c>
      <c r="I1207" s="3" t="s">
        <v>20187</v>
      </c>
      <c r="J1207" s="5" t="s">
        <v>20</v>
      </c>
      <c r="K1207" s="7" t="e">
        <v>#N/A</v>
      </c>
      <c r="L1207" s="7" t="e">
        <v>#N/A</v>
      </c>
      <c r="M1207" s="7" t="e">
        <v>#N/A</v>
      </c>
      <c r="N1207" s="7" t="e">
        <v>#N/A</v>
      </c>
      <c r="O1207" s="7" t="e">
        <v>#N/A</v>
      </c>
      <c r="P1207" s="7" t="e">
        <v>#N/A</v>
      </c>
      <c r="Q1207" s="7" t="e">
        <v>#N/A</v>
      </c>
      <c r="R1207" s="7" t="e">
        <v>#N/A</v>
      </c>
      <c r="S1207" s="7" t="e">
        <v>#N/A</v>
      </c>
      <c r="T1207" s="7" t="e">
        <v>#N/A</v>
      </c>
      <c r="U1207" s="7" t="e">
        <v>#N/A</v>
      </c>
      <c r="V1207" s="7" t="e">
        <v>#N/A</v>
      </c>
      <c r="W1207" s="7" t="e">
        <v>#N/A</v>
      </c>
      <c r="X1207" s="7">
        <v>1</v>
      </c>
      <c r="Y1207" s="7" t="e">
        <v>#N/A</v>
      </c>
      <c r="Z1207" s="7">
        <f t="shared" si="145"/>
        <v>1</v>
      </c>
      <c r="AA1207" s="7">
        <f t="shared" si="146"/>
        <v>1</v>
      </c>
      <c r="AB1207" s="7" t="b">
        <f t="shared" si="147"/>
        <v>1</v>
      </c>
      <c r="AC1207" s="7" t="b">
        <f t="shared" si="148"/>
        <v>0</v>
      </c>
      <c r="AD1207" s="7" t="b">
        <f t="shared" si="149"/>
        <v>0</v>
      </c>
      <c r="AE1207" s="7" t="b">
        <f t="shared" si="150"/>
        <v>0</v>
      </c>
      <c r="AF1207" s="7" t="b">
        <f t="shared" si="151"/>
        <v>0</v>
      </c>
      <c r="AH1207" t="b">
        <f>AND(Table252102[[#This Row],[Developmental toxicity]:[Reproductive toxicity]])</f>
        <v>0</v>
      </c>
    </row>
    <row r="1208" spans="1:34" x14ac:dyDescent="0.25">
      <c r="A1208" s="3">
        <f t="shared" si="144"/>
        <v>1207</v>
      </c>
      <c r="B1208" s="4"/>
      <c r="C1208" s="3" t="s">
        <v>13106</v>
      </c>
      <c r="D1208" s="3" t="s">
        <v>13105</v>
      </c>
      <c r="E1208" s="29" t="s">
        <v>17350</v>
      </c>
      <c r="F1208" s="3" t="s">
        <v>17351</v>
      </c>
      <c r="G1208" s="3" t="s">
        <v>17352</v>
      </c>
      <c r="H1208" s="3" t="s">
        <v>17352</v>
      </c>
      <c r="I1208" s="3" t="s">
        <v>17353</v>
      </c>
      <c r="J1208" s="5"/>
      <c r="K1208" s="7" t="e">
        <v>#N/A</v>
      </c>
      <c r="L1208" s="7" t="e">
        <v>#N/A</v>
      </c>
      <c r="M1208" s="7" t="e">
        <v>#N/A</v>
      </c>
      <c r="N1208" s="7" t="e">
        <v>#N/A</v>
      </c>
      <c r="O1208" s="7" t="e">
        <v>#N/A</v>
      </c>
      <c r="P1208" s="7" t="e">
        <v>#N/A</v>
      </c>
      <c r="Q1208" s="7" t="e">
        <v>#N/A</v>
      </c>
      <c r="R1208" s="7" t="e">
        <v>#N/A</v>
      </c>
      <c r="S1208" s="7" t="e">
        <v>#N/A</v>
      </c>
      <c r="T1208" s="7" t="e">
        <v>#N/A</v>
      </c>
      <c r="U1208" s="7" t="e">
        <v>#N/A</v>
      </c>
      <c r="V1208" s="7" t="e">
        <v>#N/A</v>
      </c>
      <c r="W1208" s="3">
        <v>0</v>
      </c>
      <c r="X1208" s="3" t="e">
        <v>#N/A</v>
      </c>
      <c r="Y1208" s="7" t="e">
        <v>#N/A</v>
      </c>
      <c r="Z1208" s="7">
        <f t="shared" si="145"/>
        <v>0</v>
      </c>
      <c r="AA1208" s="7">
        <f t="shared" si="146"/>
        <v>0</v>
      </c>
      <c r="AB1208" s="7" t="b">
        <f t="shared" si="147"/>
        <v>0</v>
      </c>
      <c r="AC1208" s="7" t="b">
        <f t="shared" si="148"/>
        <v>1</v>
      </c>
      <c r="AD1208" s="7" t="b">
        <f t="shared" si="149"/>
        <v>0</v>
      </c>
      <c r="AE1208" s="7" t="b">
        <f t="shared" si="150"/>
        <v>1</v>
      </c>
      <c r="AF1208" s="7" t="b">
        <f t="shared" si="151"/>
        <v>0</v>
      </c>
      <c r="AH1208" t="b">
        <f>AND(Table252102[[#This Row],[Developmental toxicity]:[Reproductive toxicity]])</f>
        <v>0</v>
      </c>
    </row>
    <row r="1209" spans="1:34" x14ac:dyDescent="0.25">
      <c r="A1209" s="3">
        <f t="shared" si="144"/>
        <v>1208</v>
      </c>
      <c r="B1209" s="4" t="s">
        <v>1440</v>
      </c>
      <c r="C1209" s="3" t="s">
        <v>2690</v>
      </c>
      <c r="D1209" s="3" t="s">
        <v>3652</v>
      </c>
      <c r="E1209" s="29" t="s">
        <v>7962</v>
      </c>
      <c r="F1209" s="3" t="s">
        <v>8799</v>
      </c>
      <c r="G1209" s="3" t="s">
        <v>10534</v>
      </c>
      <c r="H1209" s="3" t="s">
        <v>10535</v>
      </c>
      <c r="I1209" s="3" t="s">
        <v>10536</v>
      </c>
      <c r="J1209" s="5"/>
      <c r="K1209" s="7" t="e">
        <v>#N/A</v>
      </c>
      <c r="L1209" s="7" t="e">
        <v>#N/A</v>
      </c>
      <c r="M1209" s="7" t="e">
        <v>#N/A</v>
      </c>
      <c r="N1209" s="7" t="e">
        <v>#N/A</v>
      </c>
      <c r="O1209" s="7" t="e">
        <v>#N/A</v>
      </c>
      <c r="P1209" s="7" t="e">
        <v>#N/A</v>
      </c>
      <c r="Q1209" s="7" t="e">
        <v>#N/A</v>
      </c>
      <c r="R1209" s="7" t="e">
        <v>#N/A</v>
      </c>
      <c r="S1209" s="7" t="e">
        <v>#N/A</v>
      </c>
      <c r="T1209" s="7">
        <v>1</v>
      </c>
      <c r="U1209" s="7" t="e">
        <v>#N/A</v>
      </c>
      <c r="V1209" s="7" t="e">
        <v>#N/A</v>
      </c>
      <c r="W1209" s="7" t="e">
        <v>#N/A</v>
      </c>
      <c r="X1209" s="7" t="e">
        <v>#N/A</v>
      </c>
      <c r="Y1209" s="7" t="e">
        <v>#N/A</v>
      </c>
      <c r="Z1209" s="7">
        <f t="shared" si="145"/>
        <v>1</v>
      </c>
      <c r="AA1209" s="7">
        <f t="shared" si="146"/>
        <v>1</v>
      </c>
      <c r="AB1209" s="7" t="b">
        <f t="shared" si="147"/>
        <v>1</v>
      </c>
      <c r="AC1209" s="7" t="b">
        <f t="shared" si="148"/>
        <v>0</v>
      </c>
      <c r="AD1209" s="7" t="b">
        <f t="shared" si="149"/>
        <v>1</v>
      </c>
      <c r="AE1209" s="7" t="b">
        <f t="shared" si="150"/>
        <v>0</v>
      </c>
      <c r="AF1209" s="7" t="b">
        <f t="shared" si="151"/>
        <v>0</v>
      </c>
      <c r="AH1209" t="b">
        <f>AND(Table252102[[#This Row],[Developmental toxicity]:[Reproductive toxicity]])</f>
        <v>0</v>
      </c>
    </row>
    <row r="1210" spans="1:34" x14ac:dyDescent="0.25">
      <c r="A1210" s="3">
        <f t="shared" si="144"/>
        <v>1209</v>
      </c>
      <c r="B1210" s="4"/>
      <c r="C1210" s="3" t="s">
        <v>12520</v>
      </c>
      <c r="D1210" s="3" t="s">
        <v>12519</v>
      </c>
      <c r="E1210" s="29" t="s">
        <v>16465</v>
      </c>
      <c r="F1210" s="3" t="s">
        <v>16466</v>
      </c>
      <c r="G1210" s="3" t="s">
        <v>12521</v>
      </c>
      <c r="H1210" s="3" t="s">
        <v>12521</v>
      </c>
      <c r="I1210" s="3" t="s">
        <v>16467</v>
      </c>
      <c r="J1210" s="5"/>
      <c r="K1210" s="7" t="e">
        <v>#N/A</v>
      </c>
      <c r="L1210" s="7" t="e">
        <v>#N/A</v>
      </c>
      <c r="M1210" s="7" t="e">
        <v>#N/A</v>
      </c>
      <c r="N1210" s="7" t="e">
        <v>#N/A</v>
      </c>
      <c r="O1210" s="7" t="e">
        <v>#N/A</v>
      </c>
      <c r="P1210" s="7" t="e">
        <v>#N/A</v>
      </c>
      <c r="Q1210" s="7" t="e">
        <v>#N/A</v>
      </c>
      <c r="R1210" s="7" t="e">
        <v>#N/A</v>
      </c>
      <c r="S1210" s="7" t="e">
        <v>#N/A</v>
      </c>
      <c r="T1210" s="7" t="e">
        <v>#N/A</v>
      </c>
      <c r="U1210" s="7" t="e">
        <v>#N/A</v>
      </c>
      <c r="V1210" s="7" t="e">
        <v>#N/A</v>
      </c>
      <c r="W1210" s="3">
        <v>0</v>
      </c>
      <c r="X1210" s="3" t="e">
        <v>#N/A</v>
      </c>
      <c r="Y1210" s="7" t="e">
        <v>#N/A</v>
      </c>
      <c r="Z1210" s="7">
        <f t="shared" si="145"/>
        <v>0</v>
      </c>
      <c r="AA1210" s="7">
        <f t="shared" si="146"/>
        <v>0</v>
      </c>
      <c r="AB1210" s="7" t="b">
        <f t="shared" si="147"/>
        <v>0</v>
      </c>
      <c r="AC1210" s="7" t="b">
        <f t="shared" si="148"/>
        <v>1</v>
      </c>
      <c r="AD1210" s="7" t="b">
        <f t="shared" si="149"/>
        <v>0</v>
      </c>
      <c r="AE1210" s="7" t="b">
        <f t="shared" si="150"/>
        <v>1</v>
      </c>
      <c r="AF1210" s="7" t="b">
        <f t="shared" si="151"/>
        <v>0</v>
      </c>
      <c r="AH1210" t="b">
        <f>AND(Table252102[[#This Row],[Developmental toxicity]:[Reproductive toxicity]])</f>
        <v>0</v>
      </c>
    </row>
    <row r="1211" spans="1:34" x14ac:dyDescent="0.25">
      <c r="A1211" s="3">
        <f t="shared" si="144"/>
        <v>1210</v>
      </c>
      <c r="B1211" s="4"/>
      <c r="C1211" s="3" t="s">
        <v>18622</v>
      </c>
      <c r="D1211" s="3" t="s">
        <v>18381</v>
      </c>
      <c r="E1211" s="29" t="s">
        <v>18502</v>
      </c>
      <c r="F1211" s="3" t="s">
        <v>18835</v>
      </c>
      <c r="G1211" s="3" t="s">
        <v>18836</v>
      </c>
      <c r="H1211" s="3" t="s">
        <v>18836</v>
      </c>
      <c r="I1211" s="3" t="s">
        <v>18837</v>
      </c>
      <c r="J1211" s="5" t="s">
        <v>20</v>
      </c>
      <c r="K1211" s="7" t="e">
        <v>#N/A</v>
      </c>
      <c r="L1211" s="7" t="e">
        <v>#N/A</v>
      </c>
      <c r="M1211" s="7" t="e">
        <v>#N/A</v>
      </c>
      <c r="N1211" s="7" t="e">
        <v>#N/A</v>
      </c>
      <c r="O1211" s="7" t="e">
        <v>#N/A</v>
      </c>
      <c r="P1211" s="7" t="e">
        <v>#N/A</v>
      </c>
      <c r="Q1211" s="7" t="e">
        <v>#N/A</v>
      </c>
      <c r="R1211" s="7" t="e">
        <v>#N/A</v>
      </c>
      <c r="S1211" s="7" t="e">
        <v>#N/A</v>
      </c>
      <c r="T1211" s="7" t="e">
        <v>#N/A</v>
      </c>
      <c r="U1211" s="7" t="e">
        <v>#N/A</v>
      </c>
      <c r="V1211" s="7" t="e">
        <v>#N/A</v>
      </c>
      <c r="W1211" s="7" t="e">
        <v>#N/A</v>
      </c>
      <c r="X1211" s="7">
        <v>1</v>
      </c>
      <c r="Y1211" s="7" t="e">
        <v>#N/A</v>
      </c>
      <c r="Z1211" s="7">
        <f t="shared" si="145"/>
        <v>1</v>
      </c>
      <c r="AA1211" s="7">
        <f t="shared" si="146"/>
        <v>1</v>
      </c>
      <c r="AB1211" s="7" t="b">
        <f t="shared" si="147"/>
        <v>1</v>
      </c>
      <c r="AC1211" s="7" t="b">
        <f t="shared" si="148"/>
        <v>0</v>
      </c>
      <c r="AD1211" s="7" t="b">
        <f t="shared" si="149"/>
        <v>0</v>
      </c>
      <c r="AE1211" s="7" t="b">
        <f t="shared" si="150"/>
        <v>0</v>
      </c>
      <c r="AF1211" s="7" t="b">
        <f t="shared" si="151"/>
        <v>0</v>
      </c>
      <c r="AH1211" t="b">
        <f>AND(Table252102[[#This Row],[Developmental toxicity]:[Reproductive toxicity]])</f>
        <v>0</v>
      </c>
    </row>
    <row r="1212" spans="1:34" x14ac:dyDescent="0.25">
      <c r="A1212" s="3">
        <f t="shared" si="144"/>
        <v>1211</v>
      </c>
      <c r="B1212" s="4" t="s">
        <v>1440</v>
      </c>
      <c r="C1212" s="14" t="s">
        <v>1887</v>
      </c>
      <c r="D1212" s="14" t="s">
        <v>1888</v>
      </c>
      <c r="E1212" s="12" t="s">
        <v>7091</v>
      </c>
      <c r="F1212" s="7" t="s">
        <v>1909</v>
      </c>
      <c r="G1212" s="7" t="s">
        <v>1908</v>
      </c>
      <c r="H1212" t="s">
        <v>1908</v>
      </c>
      <c r="I1212" t="s">
        <v>7201</v>
      </c>
      <c r="J1212" s="5" t="s">
        <v>1921</v>
      </c>
      <c r="K1212" s="7" t="e">
        <v>#N/A</v>
      </c>
      <c r="L1212" s="7" t="e">
        <v>#N/A</v>
      </c>
      <c r="M1212" s="7" t="e">
        <v>#N/A</v>
      </c>
      <c r="N1212" s="7" t="e">
        <v>#N/A</v>
      </c>
      <c r="O1212" s="7" t="e">
        <v>#N/A</v>
      </c>
      <c r="P1212" s="7" t="e">
        <v>#N/A</v>
      </c>
      <c r="Q1212" s="7" t="e">
        <v>#N/A</v>
      </c>
      <c r="R1212" s="7" t="e">
        <v>#N/A</v>
      </c>
      <c r="S1212" s="7">
        <v>1</v>
      </c>
      <c r="T1212" s="7" t="e">
        <v>#N/A</v>
      </c>
      <c r="U1212" s="7" t="e">
        <v>#N/A</v>
      </c>
      <c r="V1212" s="7" t="e">
        <v>#N/A</v>
      </c>
      <c r="W1212" s="7" t="e">
        <v>#N/A</v>
      </c>
      <c r="X1212" s="7">
        <v>0</v>
      </c>
      <c r="Y1212" s="7" t="e">
        <v>#N/A</v>
      </c>
      <c r="Z1212" s="7">
        <f t="shared" si="145"/>
        <v>1</v>
      </c>
      <c r="AA1212" s="7">
        <f t="shared" si="146"/>
        <v>0</v>
      </c>
      <c r="AB1212" s="7" t="b">
        <f t="shared" si="147"/>
        <v>1</v>
      </c>
      <c r="AC1212" s="7" t="b">
        <f t="shared" si="148"/>
        <v>1</v>
      </c>
      <c r="AD1212" s="7" t="b">
        <f t="shared" si="149"/>
        <v>1</v>
      </c>
      <c r="AE1212" s="7" t="b">
        <f t="shared" si="150"/>
        <v>0</v>
      </c>
      <c r="AF1212" s="7" t="b">
        <f t="shared" si="151"/>
        <v>1</v>
      </c>
      <c r="AH1212" t="b">
        <f>AND(Table252102[[#This Row],[Developmental toxicity]:[Reproductive toxicity]])</f>
        <v>1</v>
      </c>
    </row>
    <row r="1213" spans="1:34" x14ac:dyDescent="0.25">
      <c r="A1213" s="3">
        <f t="shared" si="144"/>
        <v>1212</v>
      </c>
      <c r="B1213" s="4" t="s">
        <v>1440</v>
      </c>
      <c r="C1213" s="3" t="s">
        <v>2592</v>
      </c>
      <c r="D1213" s="3" t="s">
        <v>3548</v>
      </c>
      <c r="E1213" s="12" t="s">
        <v>7866</v>
      </c>
      <c r="F1213" t="s">
        <v>8705</v>
      </c>
      <c r="G1213" t="s">
        <v>10305</v>
      </c>
      <c r="H1213" t="s">
        <v>10306</v>
      </c>
      <c r="I1213" t="s">
        <v>10307</v>
      </c>
      <c r="J1213" s="5"/>
      <c r="K1213" s="7" t="e">
        <v>#N/A</v>
      </c>
      <c r="L1213" s="7" t="e">
        <v>#N/A</v>
      </c>
      <c r="M1213" s="7" t="e">
        <v>#N/A</v>
      </c>
      <c r="N1213" s="7" t="e">
        <v>#N/A</v>
      </c>
      <c r="O1213" s="7" t="e">
        <v>#N/A</v>
      </c>
      <c r="P1213" s="7" t="e">
        <v>#N/A</v>
      </c>
      <c r="Q1213" s="7" t="e">
        <v>#N/A</v>
      </c>
      <c r="R1213" s="7" t="e">
        <v>#N/A</v>
      </c>
      <c r="S1213" s="7" t="e">
        <v>#N/A</v>
      </c>
      <c r="T1213" s="7">
        <v>0</v>
      </c>
      <c r="U1213" s="7" t="e">
        <v>#N/A</v>
      </c>
      <c r="V1213" s="7" t="e">
        <v>#N/A</v>
      </c>
      <c r="W1213" s="7" t="e">
        <v>#N/A</v>
      </c>
      <c r="X1213" s="7" t="e">
        <v>#N/A</v>
      </c>
      <c r="Y1213" s="7" t="e">
        <v>#N/A</v>
      </c>
      <c r="Z1213" s="7">
        <f t="shared" si="145"/>
        <v>0</v>
      </c>
      <c r="AA1213" s="7">
        <f t="shared" si="146"/>
        <v>0</v>
      </c>
      <c r="AB1213" s="7" t="b">
        <f t="shared" si="147"/>
        <v>1</v>
      </c>
      <c r="AC1213" s="7" t="b">
        <f t="shared" si="148"/>
        <v>0</v>
      </c>
      <c r="AD1213" s="7" t="b">
        <f t="shared" si="149"/>
        <v>1</v>
      </c>
      <c r="AE1213" s="7" t="b">
        <f t="shared" si="150"/>
        <v>0</v>
      </c>
      <c r="AF1213" s="7" t="b">
        <f t="shared" si="151"/>
        <v>0</v>
      </c>
      <c r="AH1213" t="b">
        <f>AND(Table252102[[#This Row],[Developmental toxicity]:[Reproductive toxicity]])</f>
        <v>0</v>
      </c>
    </row>
    <row r="1214" spans="1:34" x14ac:dyDescent="0.25">
      <c r="A1214" s="3">
        <f t="shared" si="144"/>
        <v>1213</v>
      </c>
      <c r="B1214" s="4"/>
      <c r="C1214" t="s">
        <v>21141</v>
      </c>
      <c r="D1214" s="3" t="s">
        <v>20745</v>
      </c>
      <c r="E1214" s="94" t="s">
        <v>20943</v>
      </c>
      <c r="F1214" t="s">
        <v>21474</v>
      </c>
      <c r="G1214" t="s">
        <v>21475</v>
      </c>
      <c r="H1214" t="s">
        <v>21476</v>
      </c>
      <c r="I1214" t="s">
        <v>21477</v>
      </c>
      <c r="J1214" s="5"/>
      <c r="K1214" s="7" t="e">
        <v>#N/A</v>
      </c>
      <c r="L1214" s="7" t="e">
        <v>#N/A</v>
      </c>
      <c r="M1214" s="7" t="e">
        <v>#N/A</v>
      </c>
      <c r="N1214" s="7" t="e">
        <v>#N/A</v>
      </c>
      <c r="O1214" s="7" t="e">
        <v>#N/A</v>
      </c>
      <c r="P1214" s="7" t="e">
        <v>#N/A</v>
      </c>
      <c r="Q1214" s="7" t="e">
        <v>#N/A</v>
      </c>
      <c r="R1214" s="7" t="e">
        <v>#N/A</v>
      </c>
      <c r="S1214" s="7" t="e">
        <v>#N/A</v>
      </c>
      <c r="T1214" s="7" t="e">
        <v>#N/A</v>
      </c>
      <c r="U1214" s="7" t="e">
        <v>#N/A</v>
      </c>
      <c r="V1214" s="7" t="e">
        <v>#N/A</v>
      </c>
      <c r="W1214" s="7" t="e">
        <v>#N/A</v>
      </c>
      <c r="X1214" s="7" t="e">
        <v>#N/A</v>
      </c>
      <c r="Y1214" s="7">
        <v>0</v>
      </c>
      <c r="Z1214" s="7">
        <f t="shared" si="145"/>
        <v>0</v>
      </c>
      <c r="AA1214" s="7">
        <f t="shared" si="146"/>
        <v>0</v>
      </c>
      <c r="AB1214" s="7" t="b">
        <f t="shared" si="147"/>
        <v>1</v>
      </c>
      <c r="AC1214" s="7" t="b">
        <f t="shared" si="148"/>
        <v>0</v>
      </c>
      <c r="AD1214" s="7" t="b">
        <f t="shared" si="149"/>
        <v>0</v>
      </c>
      <c r="AE1214" s="7" t="b">
        <f t="shared" si="150"/>
        <v>0</v>
      </c>
      <c r="AF1214" s="7" t="b">
        <f t="shared" si="151"/>
        <v>0</v>
      </c>
      <c r="AH1214" t="b">
        <f>AND(Table252102[[#This Row],[Developmental toxicity]:[Reproductive toxicity]])</f>
        <v>0</v>
      </c>
    </row>
    <row r="1215" spans="1:34" x14ac:dyDescent="0.25">
      <c r="A1215" s="3">
        <f t="shared" si="144"/>
        <v>1214</v>
      </c>
      <c r="B1215" s="4" t="s">
        <v>1440</v>
      </c>
      <c r="C1215" s="3" t="s">
        <v>2707</v>
      </c>
      <c r="D1215" s="3" t="s">
        <v>3670</v>
      </c>
      <c r="E1215" s="12" t="s">
        <v>7977</v>
      </c>
      <c r="F1215" t="s">
        <v>8813</v>
      </c>
      <c r="G1215" t="s">
        <v>10570</v>
      </c>
      <c r="H1215" t="s">
        <v>10570</v>
      </c>
      <c r="I1215" t="s">
        <v>10571</v>
      </c>
      <c r="J1215" s="5"/>
      <c r="K1215" s="7" t="e">
        <v>#N/A</v>
      </c>
      <c r="L1215" s="7" t="e">
        <v>#N/A</v>
      </c>
      <c r="M1215" s="7" t="e">
        <v>#N/A</v>
      </c>
      <c r="N1215" s="7" t="e">
        <v>#N/A</v>
      </c>
      <c r="O1215" s="7" t="e">
        <v>#N/A</v>
      </c>
      <c r="P1215" s="7" t="e">
        <v>#N/A</v>
      </c>
      <c r="Q1215" s="7" t="e">
        <v>#N/A</v>
      </c>
      <c r="R1215" s="7" t="e">
        <v>#N/A</v>
      </c>
      <c r="S1215" s="7" t="e">
        <v>#N/A</v>
      </c>
      <c r="T1215" s="7">
        <v>0</v>
      </c>
      <c r="U1215" s="7" t="e">
        <v>#N/A</v>
      </c>
      <c r="V1215" s="7" t="e">
        <v>#N/A</v>
      </c>
      <c r="W1215" s="7" t="e">
        <v>#N/A</v>
      </c>
      <c r="X1215" s="7" t="e">
        <v>#N/A</v>
      </c>
      <c r="Y1215" s="7" t="e">
        <v>#N/A</v>
      </c>
      <c r="Z1215" s="7">
        <f t="shared" si="145"/>
        <v>0</v>
      </c>
      <c r="AA1215" s="7">
        <f t="shared" si="146"/>
        <v>0</v>
      </c>
      <c r="AB1215" s="7" t="b">
        <f t="shared" si="147"/>
        <v>1</v>
      </c>
      <c r="AC1215" s="7" t="b">
        <f t="shared" si="148"/>
        <v>0</v>
      </c>
      <c r="AD1215" s="7" t="b">
        <f t="shared" si="149"/>
        <v>1</v>
      </c>
      <c r="AE1215" s="7" t="b">
        <f t="shared" si="150"/>
        <v>0</v>
      </c>
      <c r="AF1215" s="7" t="b">
        <f t="shared" si="151"/>
        <v>0</v>
      </c>
      <c r="AH1215" t="b">
        <f>AND(Table252102[[#This Row],[Developmental toxicity]:[Reproductive toxicity]])</f>
        <v>0</v>
      </c>
    </row>
    <row r="1216" spans="1:34" x14ac:dyDescent="0.25">
      <c r="A1216" s="3">
        <f t="shared" ref="A1216:A1278" si="152">ROW(A1215)</f>
        <v>1215</v>
      </c>
      <c r="B1216" s="4">
        <v>13104</v>
      </c>
      <c r="C1216" s="3" t="s">
        <v>4119</v>
      </c>
      <c r="D1216" s="3" t="s">
        <v>37</v>
      </c>
      <c r="E1216" s="29" t="s">
        <v>3956</v>
      </c>
      <c r="F1216" s="3" t="s">
        <v>3794</v>
      </c>
      <c r="G1216" s="3" t="s">
        <v>38</v>
      </c>
      <c r="H1216" s="3" t="s">
        <v>4219</v>
      </c>
      <c r="I1216" s="3" t="s">
        <v>4220</v>
      </c>
      <c r="J1216" s="5" t="s">
        <v>20</v>
      </c>
      <c r="K1216" s="7">
        <v>1</v>
      </c>
      <c r="L1216" s="7" t="e">
        <v>#N/A</v>
      </c>
      <c r="M1216" s="7" t="e">
        <v>#N/A</v>
      </c>
      <c r="N1216" s="7" t="e">
        <v>#N/A</v>
      </c>
      <c r="O1216" s="7" t="e">
        <v>#N/A</v>
      </c>
      <c r="P1216" s="7" t="e">
        <v>#N/A</v>
      </c>
      <c r="Q1216" s="7" t="e">
        <v>#N/A</v>
      </c>
      <c r="R1216" s="7" t="e">
        <v>#N/A</v>
      </c>
      <c r="S1216" s="7" t="e">
        <v>#N/A</v>
      </c>
      <c r="T1216" s="7" t="e">
        <v>#N/A</v>
      </c>
      <c r="U1216" s="7" t="e">
        <v>#N/A</v>
      </c>
      <c r="V1216" s="7" t="e">
        <v>#N/A</v>
      </c>
      <c r="W1216" s="7" t="e">
        <v>#N/A</v>
      </c>
      <c r="X1216" s="7" t="e">
        <v>#N/A</v>
      </c>
      <c r="Y1216" s="7" t="e">
        <v>#N/A</v>
      </c>
      <c r="Z1216" s="7">
        <f t="shared" ref="Z1216:Z1278" si="153">IF(COUNTIF(K1216:Y1216,1)&gt;0,1,0)</f>
        <v>1</v>
      </c>
      <c r="AA1216" s="7">
        <f t="shared" ref="AA1216:AA1278" si="154">IF(COUNTIF(K1216:Y1216,1)&gt;COUNTIF(K1216:Y1216,0),1,0)</f>
        <v>1</v>
      </c>
      <c r="AB1216" s="7" t="b">
        <f t="shared" ref="AB1216:AB1278" si="155">OR(IF(COUNT(K1216)&gt;0,TRUE,FALSE),IF(COUNT(M1216)&gt;0,TRUE,FALSE),IF(COUNT(T1216:V1216)&gt;0,TRUE,FALSE),IF(COUNT(X1216:Y1216)&gt;0,TRUE,FALSE))</f>
        <v>1</v>
      </c>
      <c r="AC1216" s="7" t="b">
        <f t="shared" ref="AC1216:AC1278" si="156">OR(IF(COUNT(N1216:S1216)&gt;0,TRUE,FALSE),IF(COUNT(W1216)&gt;0,TRUE,FALSE))</f>
        <v>0</v>
      </c>
      <c r="AD1216" s="7" t="b">
        <f t="shared" ref="AD1216:AD1278" si="157">OR(IF(COUNT(T1216:V1216)&gt;0,TRUE,FALSE),IF(COUNT(P1216:S1216)&gt;0,TRUE,FALSE))</f>
        <v>0</v>
      </c>
      <c r="AE1216" s="7" t="b">
        <f t="shared" ref="AE1216:AE1278" si="158">OR(IF(COUNT(K1216)&gt;0,TRUE,FALSE),,IF(COUNT(W1216)&gt;0,TRUE,FALSE),IF(COUNT(M1216:O1216)&gt;0,TRUE,FALSE))</f>
        <v>1</v>
      </c>
      <c r="AF1216" s="7" t="b">
        <f t="shared" ref="AF1216:AF1278" si="159">OR(IF(COUNT(U1216:V1216)&gt;0,TRUE,FALSE),IF(COUNT(M1216)&gt;0,TRUE,FALSE),IF(COUNT(N1216:S1216)&gt;0,TRUE,FALSE))</f>
        <v>0</v>
      </c>
      <c r="AH1216" t="b">
        <f>AND(Table252102[[#This Row],[Developmental toxicity]:[Reproductive toxicity]])</f>
        <v>0</v>
      </c>
    </row>
    <row r="1217" spans="1:34" x14ac:dyDescent="0.25">
      <c r="A1217" s="3">
        <f t="shared" si="152"/>
        <v>1216</v>
      </c>
      <c r="B1217" s="4" t="s">
        <v>1440</v>
      </c>
      <c r="C1217" s="3" t="s">
        <v>2765</v>
      </c>
      <c r="D1217" s="3" t="s">
        <v>3744</v>
      </c>
      <c r="E1217" s="12" t="s">
        <v>8035</v>
      </c>
      <c r="F1217" t="s">
        <v>8867</v>
      </c>
      <c r="G1217" t="s">
        <v>10687</v>
      </c>
      <c r="H1217" t="s">
        <v>10687</v>
      </c>
      <c r="I1217" t="s">
        <v>10688</v>
      </c>
      <c r="J1217" s="5"/>
      <c r="K1217" s="7" t="e">
        <v>#N/A</v>
      </c>
      <c r="L1217" s="7" t="e">
        <v>#N/A</v>
      </c>
      <c r="M1217" s="7" t="e">
        <v>#N/A</v>
      </c>
      <c r="N1217" s="7" t="e">
        <v>#N/A</v>
      </c>
      <c r="O1217" s="7" t="e">
        <v>#N/A</v>
      </c>
      <c r="P1217" s="7" t="e">
        <v>#N/A</v>
      </c>
      <c r="Q1217" s="7" t="e">
        <v>#N/A</v>
      </c>
      <c r="R1217" s="7" t="e">
        <v>#N/A</v>
      </c>
      <c r="S1217" s="7" t="e">
        <v>#N/A</v>
      </c>
      <c r="T1217" s="7">
        <v>0</v>
      </c>
      <c r="U1217" s="7" t="e">
        <v>#N/A</v>
      </c>
      <c r="V1217" s="7" t="e">
        <v>#N/A</v>
      </c>
      <c r="W1217" s="3">
        <v>1</v>
      </c>
      <c r="X1217" s="3" t="e">
        <v>#N/A</v>
      </c>
      <c r="Y1217" s="7" t="e">
        <v>#N/A</v>
      </c>
      <c r="Z1217" s="7">
        <f t="shared" si="153"/>
        <v>1</v>
      </c>
      <c r="AA1217" s="7">
        <f t="shared" si="154"/>
        <v>0</v>
      </c>
      <c r="AB1217" s="7" t="b">
        <f t="shared" si="155"/>
        <v>1</v>
      </c>
      <c r="AC1217" s="7" t="b">
        <f t="shared" si="156"/>
        <v>1</v>
      </c>
      <c r="AD1217" s="7" t="b">
        <f t="shared" si="157"/>
        <v>1</v>
      </c>
      <c r="AE1217" s="7" t="b">
        <f t="shared" si="158"/>
        <v>1</v>
      </c>
      <c r="AF1217" s="7" t="b">
        <f t="shared" si="159"/>
        <v>0</v>
      </c>
      <c r="AH1217" t="b">
        <f>AND(Table252102[[#This Row],[Developmental toxicity]:[Reproductive toxicity]])</f>
        <v>1</v>
      </c>
    </row>
    <row r="1218" spans="1:34" x14ac:dyDescent="0.25">
      <c r="A1218" s="3">
        <f t="shared" si="152"/>
        <v>1217</v>
      </c>
      <c r="B1218" s="4"/>
      <c r="C1218" s="3" t="s">
        <v>11939</v>
      </c>
      <c r="D1218" s="3" t="s">
        <v>11938</v>
      </c>
      <c r="E1218" s="29" t="s">
        <v>15556</v>
      </c>
      <c r="F1218" s="3" t="s">
        <v>15557</v>
      </c>
      <c r="G1218" s="3" t="s">
        <v>11940</v>
      </c>
      <c r="H1218" s="3" t="s">
        <v>11940</v>
      </c>
      <c r="I1218" s="3" t="s">
        <v>15558</v>
      </c>
      <c r="J1218" s="5"/>
      <c r="K1218" s="7" t="e">
        <v>#N/A</v>
      </c>
      <c r="L1218" s="7" t="e">
        <v>#N/A</v>
      </c>
      <c r="M1218" s="7" t="e">
        <v>#N/A</v>
      </c>
      <c r="N1218" s="7" t="e">
        <v>#N/A</v>
      </c>
      <c r="O1218" s="7" t="e">
        <v>#N/A</v>
      </c>
      <c r="P1218" s="7" t="e">
        <v>#N/A</v>
      </c>
      <c r="Q1218" s="7" t="e">
        <v>#N/A</v>
      </c>
      <c r="R1218" s="7" t="e">
        <v>#N/A</v>
      </c>
      <c r="S1218" s="7" t="e">
        <v>#N/A</v>
      </c>
      <c r="T1218" s="7" t="e">
        <v>#N/A</v>
      </c>
      <c r="U1218" s="7" t="e">
        <v>#N/A</v>
      </c>
      <c r="V1218" s="7" t="e">
        <v>#N/A</v>
      </c>
      <c r="W1218" s="7">
        <v>0</v>
      </c>
      <c r="X1218" s="7" t="e">
        <v>#N/A</v>
      </c>
      <c r="Y1218" s="7">
        <v>0</v>
      </c>
      <c r="Z1218" s="7">
        <f t="shared" si="153"/>
        <v>0</v>
      </c>
      <c r="AA1218" s="7">
        <f t="shared" si="154"/>
        <v>0</v>
      </c>
      <c r="AB1218" s="7" t="b">
        <f t="shared" si="155"/>
        <v>1</v>
      </c>
      <c r="AC1218" s="7" t="b">
        <f t="shared" si="156"/>
        <v>1</v>
      </c>
      <c r="AD1218" s="7" t="b">
        <f t="shared" si="157"/>
        <v>0</v>
      </c>
      <c r="AE1218" s="7" t="b">
        <f t="shared" si="158"/>
        <v>1</v>
      </c>
      <c r="AF1218" s="7" t="b">
        <f t="shared" si="159"/>
        <v>0</v>
      </c>
      <c r="AH1218" t="b">
        <f>AND(Table252102[[#This Row],[Developmental toxicity]:[Reproductive toxicity]])</f>
        <v>1</v>
      </c>
    </row>
    <row r="1219" spans="1:34" x14ac:dyDescent="0.25">
      <c r="A1219" s="3">
        <f t="shared" si="152"/>
        <v>1218</v>
      </c>
      <c r="B1219" s="4"/>
      <c r="C1219" s="3" t="s">
        <v>11915</v>
      </c>
      <c r="D1219" s="3" t="s">
        <v>11914</v>
      </c>
      <c r="E1219" s="29" t="s">
        <v>15527</v>
      </c>
      <c r="F1219" s="3" t="s">
        <v>15528</v>
      </c>
      <c r="G1219" s="3" t="s">
        <v>11916</v>
      </c>
      <c r="H1219" s="3" t="s">
        <v>11916</v>
      </c>
      <c r="I1219" s="3" t="s">
        <v>15529</v>
      </c>
      <c r="J1219" s="5"/>
      <c r="K1219" s="7" t="e">
        <v>#N/A</v>
      </c>
      <c r="L1219" s="7" t="e">
        <v>#N/A</v>
      </c>
      <c r="M1219" s="7" t="e">
        <v>#N/A</v>
      </c>
      <c r="N1219" s="7" t="e">
        <v>#N/A</v>
      </c>
      <c r="O1219" s="7" t="e">
        <v>#N/A</v>
      </c>
      <c r="P1219" s="7" t="e">
        <v>#N/A</v>
      </c>
      <c r="Q1219" s="7" t="e">
        <v>#N/A</v>
      </c>
      <c r="R1219" s="7" t="e">
        <v>#N/A</v>
      </c>
      <c r="S1219" s="7" t="e">
        <v>#N/A</v>
      </c>
      <c r="T1219" s="7" t="e">
        <v>#N/A</v>
      </c>
      <c r="U1219" s="7" t="e">
        <v>#N/A</v>
      </c>
      <c r="V1219" s="7" t="e">
        <v>#N/A</v>
      </c>
      <c r="W1219" s="3">
        <v>0</v>
      </c>
      <c r="X1219" s="3" t="e">
        <v>#N/A</v>
      </c>
      <c r="Y1219" s="7" t="e">
        <v>#N/A</v>
      </c>
      <c r="Z1219" s="7">
        <f t="shared" si="153"/>
        <v>0</v>
      </c>
      <c r="AA1219" s="7">
        <f t="shared" si="154"/>
        <v>0</v>
      </c>
      <c r="AB1219" s="7" t="b">
        <f t="shared" si="155"/>
        <v>0</v>
      </c>
      <c r="AC1219" s="7" t="b">
        <f t="shared" si="156"/>
        <v>1</v>
      </c>
      <c r="AD1219" s="7" t="b">
        <f t="shared" si="157"/>
        <v>0</v>
      </c>
      <c r="AE1219" s="7" t="b">
        <f t="shared" si="158"/>
        <v>1</v>
      </c>
      <c r="AF1219" s="7" t="b">
        <f t="shared" si="159"/>
        <v>0</v>
      </c>
      <c r="AH1219" t="b">
        <f>AND(Table252102[[#This Row],[Developmental toxicity]:[Reproductive toxicity]])</f>
        <v>0</v>
      </c>
    </row>
    <row r="1220" spans="1:34" x14ac:dyDescent="0.25">
      <c r="A1220" s="3">
        <f t="shared" si="152"/>
        <v>1219</v>
      </c>
      <c r="B1220" s="4" t="s">
        <v>1440</v>
      </c>
      <c r="C1220" s="3" t="s">
        <v>2159</v>
      </c>
      <c r="D1220" s="3" t="s">
        <v>3053</v>
      </c>
      <c r="E1220" s="12" t="s">
        <v>7439</v>
      </c>
      <c r="F1220" t="s">
        <v>8287</v>
      </c>
      <c r="G1220" t="s">
        <v>9371</v>
      </c>
      <c r="H1220" t="s">
        <v>9371</v>
      </c>
      <c r="I1220" t="s">
        <v>9372</v>
      </c>
      <c r="J1220" s="5"/>
      <c r="K1220" s="7" t="e">
        <v>#N/A</v>
      </c>
      <c r="L1220" s="7" t="e">
        <v>#N/A</v>
      </c>
      <c r="M1220" s="7" t="e">
        <v>#N/A</v>
      </c>
      <c r="N1220" s="7" t="e">
        <v>#N/A</v>
      </c>
      <c r="O1220" s="7" t="e">
        <v>#N/A</v>
      </c>
      <c r="P1220" s="7" t="e">
        <v>#N/A</v>
      </c>
      <c r="Q1220" s="7" t="e">
        <v>#N/A</v>
      </c>
      <c r="R1220" s="7" t="e">
        <v>#N/A</v>
      </c>
      <c r="S1220" s="7" t="e">
        <v>#N/A</v>
      </c>
      <c r="T1220" s="7">
        <v>0</v>
      </c>
      <c r="U1220" s="7" t="e">
        <v>#N/A</v>
      </c>
      <c r="V1220" s="7" t="e">
        <v>#N/A</v>
      </c>
      <c r="W1220" s="7" t="e">
        <v>#N/A</v>
      </c>
      <c r="X1220" s="7" t="e">
        <v>#N/A</v>
      </c>
      <c r="Y1220" s="7" t="e">
        <v>#N/A</v>
      </c>
      <c r="Z1220" s="7">
        <f t="shared" si="153"/>
        <v>0</v>
      </c>
      <c r="AA1220" s="7">
        <f t="shared" si="154"/>
        <v>0</v>
      </c>
      <c r="AB1220" s="7" t="b">
        <f t="shared" si="155"/>
        <v>1</v>
      </c>
      <c r="AC1220" s="7" t="b">
        <f t="shared" si="156"/>
        <v>0</v>
      </c>
      <c r="AD1220" s="7" t="b">
        <f t="shared" si="157"/>
        <v>1</v>
      </c>
      <c r="AE1220" s="7" t="b">
        <f t="shared" si="158"/>
        <v>0</v>
      </c>
      <c r="AF1220" s="7" t="b">
        <f t="shared" si="159"/>
        <v>0</v>
      </c>
      <c r="AH1220" t="b">
        <f>AND(Table252102[[#This Row],[Developmental toxicity]:[Reproductive toxicity]])</f>
        <v>0</v>
      </c>
    </row>
    <row r="1221" spans="1:34" x14ac:dyDescent="0.25">
      <c r="A1221" s="3">
        <f t="shared" si="152"/>
        <v>1220</v>
      </c>
      <c r="B1221" s="4">
        <v>13108</v>
      </c>
      <c r="C1221" s="3" t="s">
        <v>317</v>
      </c>
      <c r="D1221" s="3" t="s">
        <v>41</v>
      </c>
      <c r="E1221" s="29" t="s">
        <v>3958</v>
      </c>
      <c r="F1221" s="3" t="s">
        <v>3796</v>
      </c>
      <c r="G1221" s="3" t="s">
        <v>42</v>
      </c>
      <c r="H1221" s="3" t="s">
        <v>4223</v>
      </c>
      <c r="I1221" s="3" t="s">
        <v>4224</v>
      </c>
      <c r="J1221" s="5" t="s">
        <v>20</v>
      </c>
      <c r="K1221" s="7" t="e">
        <v>#N/A</v>
      </c>
      <c r="L1221" s="7">
        <v>1</v>
      </c>
      <c r="M1221" s="7" t="e">
        <v>#N/A</v>
      </c>
      <c r="N1221" s="7" t="e">
        <v>#N/A</v>
      </c>
      <c r="O1221" s="7" t="e">
        <v>#N/A</v>
      </c>
      <c r="P1221" s="7" t="e">
        <v>#N/A</v>
      </c>
      <c r="Q1221" s="7" t="e">
        <v>#N/A</v>
      </c>
      <c r="R1221" s="7" t="e">
        <v>#N/A</v>
      </c>
      <c r="S1221" s="7" t="e">
        <v>#N/A</v>
      </c>
      <c r="T1221" s="7" t="e">
        <v>#N/A</v>
      </c>
      <c r="U1221" s="7" t="e">
        <v>#N/A</v>
      </c>
      <c r="V1221" s="7" t="e">
        <v>#N/A</v>
      </c>
      <c r="W1221" s="7">
        <v>1</v>
      </c>
      <c r="X1221" s="7">
        <v>1</v>
      </c>
      <c r="Y1221" s="7">
        <v>1</v>
      </c>
      <c r="Z1221" s="7">
        <f t="shared" si="153"/>
        <v>1</v>
      </c>
      <c r="AA1221" s="7">
        <f t="shared" si="154"/>
        <v>1</v>
      </c>
      <c r="AB1221" s="7" t="b">
        <f t="shared" si="155"/>
        <v>1</v>
      </c>
      <c r="AC1221" s="7" t="b">
        <f t="shared" si="156"/>
        <v>1</v>
      </c>
      <c r="AD1221" s="7" t="b">
        <f t="shared" si="157"/>
        <v>0</v>
      </c>
      <c r="AE1221" s="7" t="b">
        <f t="shared" si="158"/>
        <v>1</v>
      </c>
      <c r="AF1221" s="7" t="b">
        <f t="shared" si="159"/>
        <v>0</v>
      </c>
      <c r="AH1221" t="b">
        <f>AND(Table252102[[#This Row],[Developmental toxicity]:[Reproductive toxicity]])</f>
        <v>1</v>
      </c>
    </row>
    <row r="1222" spans="1:34" x14ac:dyDescent="0.25">
      <c r="A1222" s="3">
        <f t="shared" si="152"/>
        <v>1221</v>
      </c>
      <c r="B1222" s="4"/>
      <c r="C1222" s="3" t="s">
        <v>11073</v>
      </c>
      <c r="D1222" s="3" t="s">
        <v>11072</v>
      </c>
      <c r="E1222" s="29" t="s">
        <v>13980</v>
      </c>
      <c r="F1222" s="3" t="s">
        <v>13981</v>
      </c>
      <c r="G1222" s="3" t="s">
        <v>13982</v>
      </c>
      <c r="H1222" s="3" t="s">
        <v>11074</v>
      </c>
      <c r="I1222" s="3" t="s">
        <v>13983</v>
      </c>
      <c r="J1222" s="5"/>
      <c r="K1222" s="7" t="e">
        <v>#N/A</v>
      </c>
      <c r="L1222" s="7" t="e">
        <v>#N/A</v>
      </c>
      <c r="M1222" s="7" t="e">
        <v>#N/A</v>
      </c>
      <c r="N1222" s="7" t="e">
        <v>#N/A</v>
      </c>
      <c r="O1222" s="7" t="e">
        <v>#N/A</v>
      </c>
      <c r="P1222" s="7" t="e">
        <v>#N/A</v>
      </c>
      <c r="Q1222" s="7" t="e">
        <v>#N/A</v>
      </c>
      <c r="R1222" s="7" t="e">
        <v>#N/A</v>
      </c>
      <c r="S1222" s="7" t="e">
        <v>#N/A</v>
      </c>
      <c r="T1222" s="7" t="e">
        <v>#N/A</v>
      </c>
      <c r="U1222" s="7" t="e">
        <v>#N/A</v>
      </c>
      <c r="V1222" s="7" t="e">
        <v>#N/A</v>
      </c>
      <c r="W1222" s="3">
        <v>1</v>
      </c>
      <c r="X1222" s="3" t="e">
        <v>#N/A</v>
      </c>
      <c r="Y1222" s="7" t="e">
        <v>#N/A</v>
      </c>
      <c r="Z1222" s="7">
        <f t="shared" si="153"/>
        <v>1</v>
      </c>
      <c r="AA1222" s="7">
        <f t="shared" si="154"/>
        <v>1</v>
      </c>
      <c r="AB1222" s="7" t="b">
        <f t="shared" si="155"/>
        <v>0</v>
      </c>
      <c r="AC1222" s="7" t="b">
        <f t="shared" si="156"/>
        <v>1</v>
      </c>
      <c r="AD1222" s="7" t="b">
        <f t="shared" si="157"/>
        <v>0</v>
      </c>
      <c r="AE1222" s="7" t="b">
        <f t="shared" si="158"/>
        <v>1</v>
      </c>
      <c r="AF1222" s="7" t="b">
        <f t="shared" si="159"/>
        <v>0</v>
      </c>
      <c r="AH1222" t="b">
        <f>AND(Table252102[[#This Row],[Developmental toxicity]:[Reproductive toxicity]])</f>
        <v>0</v>
      </c>
    </row>
    <row r="1223" spans="1:34" x14ac:dyDescent="0.25">
      <c r="A1223" s="3">
        <f t="shared" si="152"/>
        <v>1222</v>
      </c>
      <c r="B1223" s="4">
        <v>13124</v>
      </c>
      <c r="C1223" s="3" t="s">
        <v>4122</v>
      </c>
      <c r="D1223" s="3" t="s">
        <v>59</v>
      </c>
      <c r="E1223" s="29" t="s">
        <v>3967</v>
      </c>
      <c r="F1223" s="3" t="s">
        <v>3805</v>
      </c>
      <c r="G1223" s="3" t="s">
        <v>60</v>
      </c>
      <c r="H1223" s="3" t="s">
        <v>4241</v>
      </c>
      <c r="I1223" s="3" t="s">
        <v>4242</v>
      </c>
      <c r="J1223" s="5" t="s">
        <v>20</v>
      </c>
      <c r="K1223" s="7" t="e">
        <v>#N/A</v>
      </c>
      <c r="L1223" s="7" t="e">
        <v>#N/A</v>
      </c>
      <c r="M1223" s="7" t="e">
        <v>#N/A</v>
      </c>
      <c r="N1223" s="7" t="e">
        <v>#N/A</v>
      </c>
      <c r="O1223" s="7" t="e">
        <v>#N/A</v>
      </c>
      <c r="P1223" s="7" t="e">
        <v>#N/A</v>
      </c>
      <c r="Q1223" s="7" t="e">
        <v>#N/A</v>
      </c>
      <c r="R1223" s="7" t="e">
        <v>#N/A</v>
      </c>
      <c r="S1223" s="7" t="e">
        <v>#N/A</v>
      </c>
      <c r="T1223" s="7" t="e">
        <v>#N/A</v>
      </c>
      <c r="U1223" s="7" t="e">
        <v>#N/A</v>
      </c>
      <c r="V1223" s="7" t="e">
        <v>#N/A</v>
      </c>
      <c r="W1223" s="3">
        <v>1</v>
      </c>
      <c r="X1223" s="3">
        <v>1</v>
      </c>
      <c r="Y1223" s="7" t="e">
        <v>#N/A</v>
      </c>
      <c r="Z1223" s="7">
        <f t="shared" si="153"/>
        <v>1</v>
      </c>
      <c r="AA1223" s="7">
        <f t="shared" si="154"/>
        <v>1</v>
      </c>
      <c r="AB1223" s="7" t="b">
        <f t="shared" si="155"/>
        <v>1</v>
      </c>
      <c r="AC1223" s="7" t="b">
        <f t="shared" si="156"/>
        <v>1</v>
      </c>
      <c r="AD1223" s="7" t="b">
        <f t="shared" si="157"/>
        <v>0</v>
      </c>
      <c r="AE1223" s="7" t="b">
        <f t="shared" si="158"/>
        <v>1</v>
      </c>
      <c r="AF1223" s="7" t="b">
        <f t="shared" si="159"/>
        <v>0</v>
      </c>
      <c r="AH1223" t="b">
        <f>AND(Table252102[[#This Row],[Developmental toxicity]:[Reproductive toxicity]])</f>
        <v>1</v>
      </c>
    </row>
    <row r="1224" spans="1:34" x14ac:dyDescent="0.25">
      <c r="A1224" s="3">
        <f t="shared" si="152"/>
        <v>1223</v>
      </c>
      <c r="B1224" s="4">
        <v>13126</v>
      </c>
      <c r="C1224" s="3" t="s">
        <v>4123</v>
      </c>
      <c r="D1224" s="3" t="s">
        <v>61</v>
      </c>
      <c r="E1224" s="29" t="s">
        <v>3968</v>
      </c>
      <c r="F1224" s="3" t="s">
        <v>3806</v>
      </c>
      <c r="G1224" s="3" t="s">
        <v>62</v>
      </c>
      <c r="H1224" s="3" t="s">
        <v>4243</v>
      </c>
      <c r="I1224" s="3" t="s">
        <v>4244</v>
      </c>
      <c r="J1224" s="5" t="s">
        <v>20</v>
      </c>
      <c r="K1224" s="7" t="e">
        <v>#N/A</v>
      </c>
      <c r="L1224" s="7" t="e">
        <v>#N/A</v>
      </c>
      <c r="M1224" s="7" t="e">
        <v>#N/A</v>
      </c>
      <c r="N1224" s="7" t="e">
        <v>#N/A</v>
      </c>
      <c r="O1224" s="7" t="e">
        <v>#N/A</v>
      </c>
      <c r="P1224" s="7" t="e">
        <v>#N/A</v>
      </c>
      <c r="Q1224" s="7" t="e">
        <v>#N/A</v>
      </c>
      <c r="R1224" s="7" t="e">
        <v>#N/A</v>
      </c>
      <c r="S1224" s="7" t="e">
        <v>#N/A</v>
      </c>
      <c r="T1224" s="7" t="e">
        <v>#N/A</v>
      </c>
      <c r="U1224" s="7" t="e">
        <v>#N/A</v>
      </c>
      <c r="V1224" s="7" t="e">
        <v>#N/A</v>
      </c>
      <c r="W1224" s="3">
        <v>1</v>
      </c>
      <c r="X1224" s="3" t="e">
        <v>#N/A</v>
      </c>
      <c r="Y1224" s="7" t="e">
        <v>#N/A</v>
      </c>
      <c r="Z1224" s="7">
        <f t="shared" si="153"/>
        <v>1</v>
      </c>
      <c r="AA1224" s="7">
        <f t="shared" si="154"/>
        <v>1</v>
      </c>
      <c r="AB1224" s="7" t="b">
        <f t="shared" si="155"/>
        <v>0</v>
      </c>
      <c r="AC1224" s="7" t="b">
        <f t="shared" si="156"/>
        <v>1</v>
      </c>
      <c r="AD1224" s="7" t="b">
        <f t="shared" si="157"/>
        <v>0</v>
      </c>
      <c r="AE1224" s="7" t="b">
        <f t="shared" si="158"/>
        <v>1</v>
      </c>
      <c r="AF1224" s="7" t="b">
        <f t="shared" si="159"/>
        <v>0</v>
      </c>
      <c r="AH1224" t="b">
        <f>AND(Table252102[[#This Row],[Developmental toxicity]:[Reproductive toxicity]])</f>
        <v>0</v>
      </c>
    </row>
    <row r="1225" spans="1:34" x14ac:dyDescent="0.25">
      <c r="A1225" s="3">
        <f t="shared" si="152"/>
        <v>1224</v>
      </c>
      <c r="B1225" s="4"/>
      <c r="C1225" s="3" t="s">
        <v>11417</v>
      </c>
      <c r="D1225" s="3" t="s">
        <v>17842</v>
      </c>
      <c r="E1225" s="29" t="s">
        <v>14630</v>
      </c>
      <c r="F1225" s="3" t="s">
        <v>14631</v>
      </c>
      <c r="G1225" s="3" t="s">
        <v>11418</v>
      </c>
      <c r="H1225" s="3" t="s">
        <v>11418</v>
      </c>
      <c r="I1225" s="3" t="s">
        <v>14632</v>
      </c>
      <c r="J1225" s="5"/>
      <c r="K1225" s="7" t="e">
        <v>#N/A</v>
      </c>
      <c r="L1225" s="7" t="e">
        <v>#N/A</v>
      </c>
      <c r="M1225" s="7" t="e">
        <v>#N/A</v>
      </c>
      <c r="N1225" s="7" t="e">
        <v>#N/A</v>
      </c>
      <c r="O1225" s="7" t="e">
        <v>#N/A</v>
      </c>
      <c r="P1225" s="7" t="e">
        <v>#N/A</v>
      </c>
      <c r="Q1225" s="7" t="e">
        <v>#N/A</v>
      </c>
      <c r="R1225" s="7" t="e">
        <v>#N/A</v>
      </c>
      <c r="S1225" s="7" t="e">
        <v>#N/A</v>
      </c>
      <c r="T1225" s="7" t="e">
        <v>#N/A</v>
      </c>
      <c r="U1225" s="7" t="e">
        <v>#N/A</v>
      </c>
      <c r="V1225" s="7" t="e">
        <v>#N/A</v>
      </c>
      <c r="W1225" s="3">
        <v>1</v>
      </c>
      <c r="X1225" s="3" t="e">
        <v>#N/A</v>
      </c>
      <c r="Y1225" s="7" t="e">
        <v>#N/A</v>
      </c>
      <c r="Z1225" s="7">
        <f t="shared" si="153"/>
        <v>1</v>
      </c>
      <c r="AA1225" s="7">
        <f t="shared" si="154"/>
        <v>1</v>
      </c>
      <c r="AB1225" s="7" t="b">
        <f t="shared" si="155"/>
        <v>0</v>
      </c>
      <c r="AC1225" s="7" t="b">
        <f t="shared" si="156"/>
        <v>1</v>
      </c>
      <c r="AD1225" s="7" t="b">
        <f t="shared" si="157"/>
        <v>0</v>
      </c>
      <c r="AE1225" s="7" t="b">
        <f t="shared" si="158"/>
        <v>1</v>
      </c>
      <c r="AF1225" s="7" t="b">
        <f t="shared" si="159"/>
        <v>0</v>
      </c>
      <c r="AH1225" t="b">
        <f>AND(Table252102[[#This Row],[Developmental toxicity]:[Reproductive toxicity]])</f>
        <v>0</v>
      </c>
    </row>
    <row r="1226" spans="1:34" x14ac:dyDescent="0.25">
      <c r="A1226" s="3">
        <f t="shared" si="152"/>
        <v>1225</v>
      </c>
      <c r="B1226" s="4">
        <v>13097</v>
      </c>
      <c r="C1226" s="3" t="s">
        <v>4118</v>
      </c>
      <c r="D1226" s="3" t="s">
        <v>33</v>
      </c>
      <c r="E1226" s="29" t="s">
        <v>3954</v>
      </c>
      <c r="F1226" s="3" t="s">
        <v>3791</v>
      </c>
      <c r="G1226" s="3" t="s">
        <v>34</v>
      </c>
      <c r="H1226" s="3" t="s">
        <v>4216</v>
      </c>
      <c r="I1226" s="3" t="s">
        <v>4217</v>
      </c>
      <c r="J1226" s="5" t="s">
        <v>20</v>
      </c>
      <c r="K1226" s="7" t="e">
        <v>#N/A</v>
      </c>
      <c r="L1226" s="7">
        <v>1</v>
      </c>
      <c r="M1226" s="7" t="e">
        <v>#N/A</v>
      </c>
      <c r="N1226" s="7" t="e">
        <v>#N/A</v>
      </c>
      <c r="O1226" s="7" t="e">
        <v>#N/A</v>
      </c>
      <c r="P1226" s="7" t="e">
        <v>#N/A</v>
      </c>
      <c r="Q1226" s="7" t="e">
        <v>#N/A</v>
      </c>
      <c r="R1226" s="7" t="e">
        <v>#N/A</v>
      </c>
      <c r="S1226" s="7" t="e">
        <v>#N/A</v>
      </c>
      <c r="T1226" s="7">
        <v>0</v>
      </c>
      <c r="U1226" s="7" t="e">
        <v>#N/A</v>
      </c>
      <c r="V1226" s="7">
        <v>1</v>
      </c>
      <c r="W1226" s="3">
        <v>1</v>
      </c>
      <c r="X1226" s="3" t="e">
        <v>#N/A</v>
      </c>
      <c r="Y1226" s="7">
        <v>1</v>
      </c>
      <c r="Z1226" s="7">
        <f t="shared" si="153"/>
        <v>1</v>
      </c>
      <c r="AA1226" s="7">
        <f t="shared" si="154"/>
        <v>1</v>
      </c>
      <c r="AB1226" s="7" t="b">
        <f t="shared" si="155"/>
        <v>1</v>
      </c>
      <c r="AC1226" s="7" t="b">
        <f t="shared" si="156"/>
        <v>1</v>
      </c>
      <c r="AD1226" s="7" t="b">
        <f t="shared" si="157"/>
        <v>1</v>
      </c>
      <c r="AE1226" s="7" t="b">
        <f t="shared" si="158"/>
        <v>1</v>
      </c>
      <c r="AF1226" s="7" t="b">
        <f t="shared" si="159"/>
        <v>1</v>
      </c>
      <c r="AH1226" t="b">
        <f>AND(Table252102[[#This Row],[Developmental toxicity]:[Reproductive toxicity]])</f>
        <v>1</v>
      </c>
    </row>
    <row r="1227" spans="1:34" x14ac:dyDescent="0.25">
      <c r="A1227" s="3">
        <f t="shared" si="152"/>
        <v>1226</v>
      </c>
      <c r="B1227" s="4"/>
      <c r="C1227" s="3" t="s">
        <v>11765</v>
      </c>
      <c r="D1227" s="3" t="s">
        <v>11764</v>
      </c>
      <c r="E1227" s="29" t="s">
        <v>15281</v>
      </c>
      <c r="F1227" s="3" t="s">
        <v>15282</v>
      </c>
      <c r="G1227" s="3" t="s">
        <v>15283</v>
      </c>
      <c r="H1227" s="3" t="s">
        <v>15284</v>
      </c>
      <c r="I1227" s="3" t="s">
        <v>15285</v>
      </c>
      <c r="J1227" s="5"/>
      <c r="K1227" s="7" t="e">
        <v>#N/A</v>
      </c>
      <c r="L1227" s="7" t="e">
        <v>#N/A</v>
      </c>
      <c r="M1227" s="7" t="e">
        <v>#N/A</v>
      </c>
      <c r="N1227" s="7" t="e">
        <v>#N/A</v>
      </c>
      <c r="O1227" s="7" t="e">
        <v>#N/A</v>
      </c>
      <c r="P1227" s="7" t="e">
        <v>#N/A</v>
      </c>
      <c r="Q1227" s="7" t="e">
        <v>#N/A</v>
      </c>
      <c r="R1227" s="7" t="e">
        <v>#N/A</v>
      </c>
      <c r="S1227" s="7" t="e">
        <v>#N/A</v>
      </c>
      <c r="T1227" s="7" t="e">
        <v>#N/A</v>
      </c>
      <c r="U1227" s="7" t="e">
        <v>#N/A</v>
      </c>
      <c r="V1227" s="7" t="e">
        <v>#N/A</v>
      </c>
      <c r="W1227" s="3">
        <v>1</v>
      </c>
      <c r="X1227" s="3" t="e">
        <v>#N/A</v>
      </c>
      <c r="Y1227" s="7" t="e">
        <v>#N/A</v>
      </c>
      <c r="Z1227" s="7">
        <f t="shared" si="153"/>
        <v>1</v>
      </c>
      <c r="AA1227" s="7">
        <f t="shared" si="154"/>
        <v>1</v>
      </c>
      <c r="AB1227" s="7" t="b">
        <f t="shared" si="155"/>
        <v>0</v>
      </c>
      <c r="AC1227" s="7" t="b">
        <f t="shared" si="156"/>
        <v>1</v>
      </c>
      <c r="AD1227" s="7" t="b">
        <f t="shared" si="157"/>
        <v>0</v>
      </c>
      <c r="AE1227" s="7" t="b">
        <f t="shared" si="158"/>
        <v>1</v>
      </c>
      <c r="AF1227" s="7" t="b">
        <f t="shared" si="159"/>
        <v>0</v>
      </c>
      <c r="AH1227" t="b">
        <f>AND(Table252102[[#This Row],[Developmental toxicity]:[Reproductive toxicity]])</f>
        <v>0</v>
      </c>
    </row>
    <row r="1228" spans="1:34" x14ac:dyDescent="0.25">
      <c r="A1228" s="3">
        <f t="shared" si="152"/>
        <v>1227</v>
      </c>
      <c r="B1228" s="4"/>
      <c r="C1228" s="3" t="s">
        <v>11543</v>
      </c>
      <c r="D1228" s="3" t="s">
        <v>11542</v>
      </c>
      <c r="E1228" s="29" t="s">
        <v>14860</v>
      </c>
      <c r="F1228" s="3" t="s">
        <v>14861</v>
      </c>
      <c r="G1228" s="3" t="s">
        <v>14862</v>
      </c>
      <c r="H1228" s="3" t="s">
        <v>14862</v>
      </c>
      <c r="I1228" s="3" t="s">
        <v>14863</v>
      </c>
      <c r="J1228" s="5"/>
      <c r="K1228" s="7" t="e">
        <v>#N/A</v>
      </c>
      <c r="L1228" s="7" t="e">
        <v>#N/A</v>
      </c>
      <c r="M1228" s="7" t="e">
        <v>#N/A</v>
      </c>
      <c r="N1228" s="7" t="e">
        <v>#N/A</v>
      </c>
      <c r="O1228" s="7" t="e">
        <v>#N/A</v>
      </c>
      <c r="P1228" s="7" t="e">
        <v>#N/A</v>
      </c>
      <c r="Q1228" s="7" t="e">
        <v>#N/A</v>
      </c>
      <c r="R1228" s="7" t="e">
        <v>#N/A</v>
      </c>
      <c r="S1228" s="7" t="e">
        <v>#N/A</v>
      </c>
      <c r="T1228" s="7" t="e">
        <v>#N/A</v>
      </c>
      <c r="U1228" s="7" t="e">
        <v>#N/A</v>
      </c>
      <c r="V1228" s="7" t="e">
        <v>#N/A</v>
      </c>
      <c r="W1228" s="3">
        <v>1</v>
      </c>
      <c r="X1228" s="3" t="e">
        <v>#N/A</v>
      </c>
      <c r="Y1228" s="7" t="e">
        <v>#N/A</v>
      </c>
      <c r="Z1228" s="7">
        <f t="shared" si="153"/>
        <v>1</v>
      </c>
      <c r="AA1228" s="7">
        <f t="shared" si="154"/>
        <v>1</v>
      </c>
      <c r="AB1228" s="7" t="b">
        <f t="shared" si="155"/>
        <v>0</v>
      </c>
      <c r="AC1228" s="7" t="b">
        <f t="shared" si="156"/>
        <v>1</v>
      </c>
      <c r="AD1228" s="7" t="b">
        <f t="shared" si="157"/>
        <v>0</v>
      </c>
      <c r="AE1228" s="7" t="b">
        <f t="shared" si="158"/>
        <v>1</v>
      </c>
      <c r="AF1228" s="7" t="b">
        <f t="shared" si="159"/>
        <v>0</v>
      </c>
      <c r="AH1228" t="b">
        <f>AND(Table252102[[#This Row],[Developmental toxicity]:[Reproductive toxicity]])</f>
        <v>0</v>
      </c>
    </row>
    <row r="1229" spans="1:34" x14ac:dyDescent="0.25">
      <c r="A1229" s="3">
        <f t="shared" si="152"/>
        <v>1228</v>
      </c>
      <c r="B1229" s="4"/>
      <c r="C1229" s="3" t="s">
        <v>10781</v>
      </c>
      <c r="D1229" s="3" t="s">
        <v>10780</v>
      </c>
      <c r="E1229" s="29" t="s">
        <v>13453</v>
      </c>
      <c r="F1229" s="3" t="s">
        <v>13454</v>
      </c>
      <c r="G1229" s="3" t="s">
        <v>10782</v>
      </c>
      <c r="H1229" s="3" t="s">
        <v>10782</v>
      </c>
      <c r="I1229" s="3" t="s">
        <v>13455</v>
      </c>
      <c r="J1229" s="5"/>
      <c r="K1229" s="7" t="e">
        <v>#N/A</v>
      </c>
      <c r="L1229" s="7" t="e">
        <v>#N/A</v>
      </c>
      <c r="M1229" s="7" t="e">
        <v>#N/A</v>
      </c>
      <c r="N1229" s="7" t="e">
        <v>#N/A</v>
      </c>
      <c r="O1229" s="7" t="e">
        <v>#N/A</v>
      </c>
      <c r="P1229" s="7" t="e">
        <v>#N/A</v>
      </c>
      <c r="Q1229" s="7" t="e">
        <v>#N/A</v>
      </c>
      <c r="R1229" s="7" t="e">
        <v>#N/A</v>
      </c>
      <c r="S1229" s="7" t="e">
        <v>#N/A</v>
      </c>
      <c r="T1229" s="7" t="e">
        <v>#N/A</v>
      </c>
      <c r="U1229" s="7" t="e">
        <v>#N/A</v>
      </c>
      <c r="V1229" s="7" t="e">
        <v>#N/A</v>
      </c>
      <c r="W1229" s="3">
        <v>1</v>
      </c>
      <c r="X1229" s="3" t="e">
        <v>#N/A</v>
      </c>
      <c r="Y1229" s="7" t="e">
        <v>#N/A</v>
      </c>
      <c r="Z1229" s="7">
        <f t="shared" si="153"/>
        <v>1</v>
      </c>
      <c r="AA1229" s="7">
        <f t="shared" si="154"/>
        <v>1</v>
      </c>
      <c r="AB1229" s="7" t="b">
        <f t="shared" si="155"/>
        <v>0</v>
      </c>
      <c r="AC1229" s="7" t="b">
        <f t="shared" si="156"/>
        <v>1</v>
      </c>
      <c r="AD1229" s="7" t="b">
        <f t="shared" si="157"/>
        <v>0</v>
      </c>
      <c r="AE1229" s="7" t="b">
        <f t="shared" si="158"/>
        <v>1</v>
      </c>
      <c r="AF1229" s="7" t="b">
        <f t="shared" si="159"/>
        <v>0</v>
      </c>
      <c r="AH1229" t="b">
        <f>AND(Table252102[[#This Row],[Developmental toxicity]:[Reproductive toxicity]])</f>
        <v>0</v>
      </c>
    </row>
    <row r="1230" spans="1:34" x14ac:dyDescent="0.25">
      <c r="A1230" s="3">
        <f t="shared" si="152"/>
        <v>1229</v>
      </c>
      <c r="B1230" s="4"/>
      <c r="C1230" s="3" t="s">
        <v>12780</v>
      </c>
      <c r="D1230" s="3" t="s">
        <v>12779</v>
      </c>
      <c r="E1230" s="29" t="s">
        <v>16858</v>
      </c>
      <c r="F1230" s="3" t="s">
        <v>16859</v>
      </c>
      <c r="G1230" s="3" t="s">
        <v>16860</v>
      </c>
      <c r="H1230" s="3" t="s">
        <v>16861</v>
      </c>
      <c r="I1230" s="3" t="s">
        <v>16862</v>
      </c>
      <c r="J1230" s="5"/>
      <c r="K1230" s="7" t="e">
        <v>#N/A</v>
      </c>
      <c r="L1230" s="7" t="e">
        <v>#N/A</v>
      </c>
      <c r="M1230" s="7" t="e">
        <v>#N/A</v>
      </c>
      <c r="N1230" s="7" t="e">
        <v>#N/A</v>
      </c>
      <c r="O1230" s="7" t="e">
        <v>#N/A</v>
      </c>
      <c r="P1230" s="7" t="e">
        <v>#N/A</v>
      </c>
      <c r="Q1230" s="7" t="e">
        <v>#N/A</v>
      </c>
      <c r="R1230" s="7" t="e">
        <v>#N/A</v>
      </c>
      <c r="S1230" s="7" t="e">
        <v>#N/A</v>
      </c>
      <c r="T1230" s="7" t="e">
        <v>#N/A</v>
      </c>
      <c r="U1230" s="7" t="e">
        <v>#N/A</v>
      </c>
      <c r="V1230" s="7" t="e">
        <v>#N/A</v>
      </c>
      <c r="W1230" s="3">
        <v>0</v>
      </c>
      <c r="X1230" s="3" t="e">
        <v>#N/A</v>
      </c>
      <c r="Y1230" s="7" t="e">
        <v>#N/A</v>
      </c>
      <c r="Z1230" s="7">
        <f t="shared" si="153"/>
        <v>0</v>
      </c>
      <c r="AA1230" s="7">
        <f t="shared" si="154"/>
        <v>0</v>
      </c>
      <c r="AB1230" s="7" t="b">
        <f t="shared" si="155"/>
        <v>0</v>
      </c>
      <c r="AC1230" s="7" t="b">
        <f t="shared" si="156"/>
        <v>1</v>
      </c>
      <c r="AD1230" s="7" t="b">
        <f t="shared" si="157"/>
        <v>0</v>
      </c>
      <c r="AE1230" s="7" t="b">
        <f t="shared" si="158"/>
        <v>1</v>
      </c>
      <c r="AF1230" s="7" t="b">
        <f t="shared" si="159"/>
        <v>0</v>
      </c>
      <c r="AH1230" t="b">
        <f>AND(Table252102[[#This Row],[Developmental toxicity]:[Reproductive toxicity]])</f>
        <v>0</v>
      </c>
    </row>
    <row r="1231" spans="1:34" x14ac:dyDescent="0.25">
      <c r="A1231" s="3">
        <f t="shared" si="152"/>
        <v>1230</v>
      </c>
      <c r="B1231" s="4">
        <v>546</v>
      </c>
      <c r="C1231" s="3" t="s">
        <v>1161</v>
      </c>
      <c r="D1231" s="3" t="s">
        <v>5364</v>
      </c>
      <c r="E1231" s="29" t="s">
        <v>4928</v>
      </c>
      <c r="F1231" s="3" t="s">
        <v>5834</v>
      </c>
      <c r="G1231" s="3" t="s">
        <v>1162</v>
      </c>
      <c r="H1231" s="3" t="s">
        <v>6267</v>
      </c>
      <c r="I1231" s="3" t="s">
        <v>6843</v>
      </c>
      <c r="J1231" s="5" t="s">
        <v>1437</v>
      </c>
      <c r="K1231" s="7" t="e">
        <v>#N/A</v>
      </c>
      <c r="L1231" s="7">
        <v>1</v>
      </c>
      <c r="M1231" s="7" t="e">
        <v>#N/A</v>
      </c>
      <c r="N1231" s="7" t="e">
        <v>#N/A</v>
      </c>
      <c r="O1231" s="7" t="e">
        <v>#N/A</v>
      </c>
      <c r="P1231" s="7" t="e">
        <v>#N/A</v>
      </c>
      <c r="Q1231" s="7" t="e">
        <v>#N/A</v>
      </c>
      <c r="R1231" s="7" t="e">
        <v>#N/A</v>
      </c>
      <c r="S1231" s="7" t="e">
        <v>#N/A</v>
      </c>
      <c r="T1231" s="7" t="e">
        <v>#N/A</v>
      </c>
      <c r="U1231" s="7" t="e">
        <v>#N/A</v>
      </c>
      <c r="V1231" s="7" t="e">
        <v>#N/A</v>
      </c>
      <c r="W1231" s="7" t="e">
        <v>#N/A</v>
      </c>
      <c r="X1231" s="7" t="e">
        <v>#N/A</v>
      </c>
      <c r="Y1231" s="7">
        <v>0</v>
      </c>
      <c r="Z1231" s="7">
        <f t="shared" si="153"/>
        <v>1</v>
      </c>
      <c r="AA1231" s="7">
        <f t="shared" si="154"/>
        <v>0</v>
      </c>
      <c r="AB1231" s="7" t="b">
        <f t="shared" si="155"/>
        <v>1</v>
      </c>
      <c r="AC1231" s="7" t="b">
        <f t="shared" si="156"/>
        <v>0</v>
      </c>
      <c r="AD1231" s="7" t="b">
        <f t="shared" si="157"/>
        <v>0</v>
      </c>
      <c r="AE1231" s="7" t="b">
        <f t="shared" si="158"/>
        <v>0</v>
      </c>
      <c r="AF1231" s="7" t="b">
        <f t="shared" si="159"/>
        <v>0</v>
      </c>
      <c r="AH1231" t="b">
        <f>AND(Table252102[[#This Row],[Developmental toxicity]:[Reproductive toxicity]])</f>
        <v>0</v>
      </c>
    </row>
    <row r="1232" spans="1:34" x14ac:dyDescent="0.25">
      <c r="A1232" s="3">
        <f t="shared" si="152"/>
        <v>1231</v>
      </c>
      <c r="B1232" s="4"/>
      <c r="C1232" s="3" t="s">
        <v>12268</v>
      </c>
      <c r="D1232" s="3" t="s">
        <v>12267</v>
      </c>
      <c r="E1232" s="29" t="s">
        <v>16021</v>
      </c>
      <c r="F1232" s="3" t="s">
        <v>16022</v>
      </c>
      <c r="G1232" s="3" t="s">
        <v>12269</v>
      </c>
      <c r="H1232" s="3" t="s">
        <v>12269</v>
      </c>
      <c r="I1232" s="3" t="s">
        <v>16023</v>
      </c>
      <c r="J1232" s="5"/>
      <c r="K1232" s="7" t="e">
        <v>#N/A</v>
      </c>
      <c r="L1232" s="7" t="e">
        <v>#N/A</v>
      </c>
      <c r="M1232" s="7" t="e">
        <v>#N/A</v>
      </c>
      <c r="N1232" s="7" t="e">
        <v>#N/A</v>
      </c>
      <c r="O1232" s="7" t="e">
        <v>#N/A</v>
      </c>
      <c r="P1232" s="7" t="e">
        <v>#N/A</v>
      </c>
      <c r="Q1232" s="7" t="e">
        <v>#N/A</v>
      </c>
      <c r="R1232" s="7" t="e">
        <v>#N/A</v>
      </c>
      <c r="S1232" s="7" t="e">
        <v>#N/A</v>
      </c>
      <c r="T1232" s="7" t="e">
        <v>#N/A</v>
      </c>
      <c r="U1232" s="7" t="e">
        <v>#N/A</v>
      </c>
      <c r="V1232" s="7" t="e">
        <v>#N/A</v>
      </c>
      <c r="W1232" s="3">
        <v>0</v>
      </c>
      <c r="X1232" s="3" t="e">
        <v>#N/A</v>
      </c>
      <c r="Y1232" s="7" t="e">
        <v>#N/A</v>
      </c>
      <c r="Z1232" s="7">
        <f t="shared" si="153"/>
        <v>0</v>
      </c>
      <c r="AA1232" s="7">
        <f t="shared" si="154"/>
        <v>0</v>
      </c>
      <c r="AB1232" s="7" t="b">
        <f t="shared" si="155"/>
        <v>0</v>
      </c>
      <c r="AC1232" s="7" t="b">
        <f t="shared" si="156"/>
        <v>1</v>
      </c>
      <c r="AD1232" s="7" t="b">
        <f t="shared" si="157"/>
        <v>0</v>
      </c>
      <c r="AE1232" s="7" t="b">
        <f t="shared" si="158"/>
        <v>1</v>
      </c>
      <c r="AF1232" s="7" t="b">
        <f t="shared" si="159"/>
        <v>0</v>
      </c>
      <c r="AH1232" t="b">
        <f>AND(Table252102[[#This Row],[Developmental toxicity]:[Reproductive toxicity]])</f>
        <v>0</v>
      </c>
    </row>
    <row r="1233" spans="1:34" x14ac:dyDescent="0.25">
      <c r="A1233" s="3">
        <f t="shared" si="152"/>
        <v>1232</v>
      </c>
      <c r="B1233" s="4">
        <v>462</v>
      </c>
      <c r="C1233" s="3" t="s">
        <v>1011</v>
      </c>
      <c r="D1233" s="3" t="s">
        <v>5305</v>
      </c>
      <c r="E1233" s="29" t="s">
        <v>4858</v>
      </c>
      <c r="F1233" s="3" t="s">
        <v>5764</v>
      </c>
      <c r="G1233" s="3" t="s">
        <v>1012</v>
      </c>
      <c r="H1233" s="3" t="s">
        <v>6202</v>
      </c>
      <c r="I1233" s="3" t="s">
        <v>6770</v>
      </c>
      <c r="J1233" s="5" t="s">
        <v>1437</v>
      </c>
      <c r="K1233" s="7" t="e">
        <v>#N/A</v>
      </c>
      <c r="L1233" s="7">
        <v>1</v>
      </c>
      <c r="M1233" s="7" t="e">
        <v>#N/A</v>
      </c>
      <c r="N1233" s="7" t="e">
        <v>#N/A</v>
      </c>
      <c r="O1233" s="7" t="e">
        <v>#N/A</v>
      </c>
      <c r="P1233" s="7" t="e">
        <v>#N/A</v>
      </c>
      <c r="Q1233" s="7" t="e">
        <v>#N/A</v>
      </c>
      <c r="R1233" s="7" t="e">
        <v>#N/A</v>
      </c>
      <c r="S1233" s="7" t="e">
        <v>#N/A</v>
      </c>
      <c r="T1233" s="7" t="e">
        <v>#N/A</v>
      </c>
      <c r="U1233" s="7" t="e">
        <v>#N/A</v>
      </c>
      <c r="V1233" s="7" t="e">
        <v>#N/A</v>
      </c>
      <c r="W1233" s="7">
        <v>0</v>
      </c>
      <c r="X1233" s="7" t="e">
        <v>#N/A</v>
      </c>
      <c r="Y1233" s="7">
        <v>0</v>
      </c>
      <c r="Z1233" s="7">
        <f t="shared" si="153"/>
        <v>1</v>
      </c>
      <c r="AA1233" s="7">
        <f t="shared" si="154"/>
        <v>0</v>
      </c>
      <c r="AB1233" s="7" t="b">
        <f t="shared" si="155"/>
        <v>1</v>
      </c>
      <c r="AC1233" s="7" t="b">
        <f t="shared" si="156"/>
        <v>1</v>
      </c>
      <c r="AD1233" s="7" t="b">
        <f t="shared" si="157"/>
        <v>0</v>
      </c>
      <c r="AE1233" s="7" t="b">
        <f t="shared" si="158"/>
        <v>1</v>
      </c>
      <c r="AF1233" s="7" t="b">
        <f t="shared" si="159"/>
        <v>0</v>
      </c>
      <c r="AH1233" t="b">
        <f>AND(Table252102[[#This Row],[Developmental toxicity]:[Reproductive toxicity]])</f>
        <v>1</v>
      </c>
    </row>
    <row r="1234" spans="1:34" x14ac:dyDescent="0.25">
      <c r="A1234" s="3">
        <f t="shared" si="152"/>
        <v>1233</v>
      </c>
      <c r="B1234" s="4"/>
      <c r="C1234" s="3" t="s">
        <v>12799</v>
      </c>
      <c r="D1234" s="3" t="s">
        <v>12798</v>
      </c>
      <c r="E1234" s="29" t="s">
        <v>16888</v>
      </c>
      <c r="F1234" s="3" t="s">
        <v>16889</v>
      </c>
      <c r="G1234" s="3" t="s">
        <v>16890</v>
      </c>
      <c r="H1234" s="3" t="s">
        <v>16890</v>
      </c>
      <c r="I1234" s="3" t="s">
        <v>16891</v>
      </c>
      <c r="J1234" s="5"/>
      <c r="K1234" s="7" t="e">
        <v>#N/A</v>
      </c>
      <c r="L1234" s="7" t="e">
        <v>#N/A</v>
      </c>
      <c r="M1234" s="7" t="e">
        <v>#N/A</v>
      </c>
      <c r="N1234" s="7" t="e">
        <v>#N/A</v>
      </c>
      <c r="O1234" s="7" t="e">
        <v>#N/A</v>
      </c>
      <c r="P1234" s="7" t="e">
        <v>#N/A</v>
      </c>
      <c r="Q1234" s="7" t="e">
        <v>#N/A</v>
      </c>
      <c r="R1234" s="7" t="e">
        <v>#N/A</v>
      </c>
      <c r="S1234" s="7" t="e">
        <v>#N/A</v>
      </c>
      <c r="T1234" s="7" t="e">
        <v>#N/A</v>
      </c>
      <c r="U1234" s="7" t="e">
        <v>#N/A</v>
      </c>
      <c r="V1234" s="7" t="e">
        <v>#N/A</v>
      </c>
      <c r="W1234" s="3">
        <v>0</v>
      </c>
      <c r="X1234" s="3" t="e">
        <v>#N/A</v>
      </c>
      <c r="Y1234" s="7" t="e">
        <v>#N/A</v>
      </c>
      <c r="Z1234" s="7">
        <f t="shared" si="153"/>
        <v>0</v>
      </c>
      <c r="AA1234" s="7">
        <f t="shared" si="154"/>
        <v>0</v>
      </c>
      <c r="AB1234" s="7" t="b">
        <f t="shared" si="155"/>
        <v>0</v>
      </c>
      <c r="AC1234" s="7" t="b">
        <f t="shared" si="156"/>
        <v>1</v>
      </c>
      <c r="AD1234" s="7" t="b">
        <f t="shared" si="157"/>
        <v>0</v>
      </c>
      <c r="AE1234" s="7" t="b">
        <f t="shared" si="158"/>
        <v>1</v>
      </c>
      <c r="AF1234" s="7" t="b">
        <f t="shared" si="159"/>
        <v>0</v>
      </c>
      <c r="AH1234" t="b">
        <f>AND(Table252102[[#This Row],[Developmental toxicity]:[Reproductive toxicity]])</f>
        <v>0</v>
      </c>
    </row>
    <row r="1235" spans="1:34" x14ac:dyDescent="0.25">
      <c r="A1235" s="3">
        <f t="shared" si="152"/>
        <v>1234</v>
      </c>
      <c r="B1235" s="4"/>
      <c r="C1235" t="s">
        <v>21200</v>
      </c>
      <c r="D1235" s="3" t="s">
        <v>20804</v>
      </c>
      <c r="E1235" s="94" t="s">
        <v>21002</v>
      </c>
      <c r="F1235" t="s">
        <v>21662</v>
      </c>
      <c r="G1235" t="s">
        <v>21663</v>
      </c>
      <c r="H1235" t="s">
        <v>21663</v>
      </c>
      <c r="I1235" t="s">
        <v>21664</v>
      </c>
      <c r="J1235" s="5"/>
      <c r="K1235" s="7" t="e">
        <v>#N/A</v>
      </c>
      <c r="L1235" s="7" t="e">
        <v>#N/A</v>
      </c>
      <c r="M1235" s="7" t="e">
        <v>#N/A</v>
      </c>
      <c r="N1235" s="7" t="e">
        <v>#N/A</v>
      </c>
      <c r="O1235" s="7" t="e">
        <v>#N/A</v>
      </c>
      <c r="P1235" s="7" t="e">
        <v>#N/A</v>
      </c>
      <c r="Q1235" s="7" t="e">
        <v>#N/A</v>
      </c>
      <c r="R1235" s="7" t="e">
        <v>#N/A</v>
      </c>
      <c r="S1235" s="7" t="e">
        <v>#N/A</v>
      </c>
      <c r="T1235" s="7" t="e">
        <v>#N/A</v>
      </c>
      <c r="U1235" s="7" t="e">
        <v>#N/A</v>
      </c>
      <c r="V1235" s="7" t="e">
        <v>#N/A</v>
      </c>
      <c r="W1235" s="7" t="e">
        <v>#N/A</v>
      </c>
      <c r="X1235" s="7" t="e">
        <v>#N/A</v>
      </c>
      <c r="Y1235" s="7">
        <v>0</v>
      </c>
      <c r="Z1235" s="7">
        <f t="shared" si="153"/>
        <v>0</v>
      </c>
      <c r="AA1235" s="7">
        <f t="shared" si="154"/>
        <v>0</v>
      </c>
      <c r="AB1235" s="7" t="b">
        <f t="shared" si="155"/>
        <v>1</v>
      </c>
      <c r="AC1235" s="7" t="b">
        <f t="shared" si="156"/>
        <v>0</v>
      </c>
      <c r="AD1235" s="7" t="b">
        <f t="shared" si="157"/>
        <v>0</v>
      </c>
      <c r="AE1235" s="7" t="b">
        <f t="shared" si="158"/>
        <v>0</v>
      </c>
      <c r="AF1235" s="7" t="b">
        <f t="shared" si="159"/>
        <v>0</v>
      </c>
      <c r="AH1235" t="b">
        <f>AND(Table252102[[#This Row],[Developmental toxicity]:[Reproductive toxicity]])</f>
        <v>0</v>
      </c>
    </row>
    <row r="1236" spans="1:34" x14ac:dyDescent="0.25">
      <c r="A1236" s="3">
        <f t="shared" si="152"/>
        <v>1235</v>
      </c>
      <c r="B1236" s="4">
        <v>550</v>
      </c>
      <c r="C1236" s="3" t="s">
        <v>1169</v>
      </c>
      <c r="D1236" s="3" t="s">
        <v>2791</v>
      </c>
      <c r="E1236" s="29" t="s">
        <v>4932</v>
      </c>
      <c r="F1236" s="3" t="s">
        <v>5838</v>
      </c>
      <c r="G1236" s="3" t="s">
        <v>1170</v>
      </c>
      <c r="H1236" s="3" t="s">
        <v>6271</v>
      </c>
      <c r="I1236" s="3" t="s">
        <v>6847</v>
      </c>
      <c r="J1236" s="5" t="s">
        <v>1433</v>
      </c>
      <c r="K1236" s="7" t="e">
        <v>#N/A</v>
      </c>
      <c r="L1236" s="7">
        <v>1</v>
      </c>
      <c r="M1236" s="7" t="e">
        <v>#N/A</v>
      </c>
      <c r="N1236" s="7" t="e">
        <v>#N/A</v>
      </c>
      <c r="O1236" s="7" t="e">
        <v>#N/A</v>
      </c>
      <c r="P1236" s="7" t="e">
        <v>#N/A</v>
      </c>
      <c r="Q1236" s="7" t="e">
        <v>#N/A</v>
      </c>
      <c r="R1236" s="7" t="e">
        <v>#N/A</v>
      </c>
      <c r="S1236" s="7" t="e">
        <v>#N/A</v>
      </c>
      <c r="T1236" s="7">
        <v>0</v>
      </c>
      <c r="U1236" s="7" t="e">
        <v>#N/A</v>
      </c>
      <c r="V1236" s="7" t="e">
        <v>#N/A</v>
      </c>
      <c r="W1236" s="3">
        <v>1</v>
      </c>
      <c r="X1236" s="3" t="e">
        <v>#N/A</v>
      </c>
      <c r="Y1236" s="7" t="e">
        <v>#N/A</v>
      </c>
      <c r="Z1236" s="7">
        <f t="shared" si="153"/>
        <v>1</v>
      </c>
      <c r="AA1236" s="7">
        <f t="shared" si="154"/>
        <v>1</v>
      </c>
      <c r="AB1236" s="7" t="b">
        <f t="shared" si="155"/>
        <v>1</v>
      </c>
      <c r="AC1236" s="7" t="b">
        <f t="shared" si="156"/>
        <v>1</v>
      </c>
      <c r="AD1236" s="7" t="b">
        <f t="shared" si="157"/>
        <v>1</v>
      </c>
      <c r="AE1236" s="7" t="b">
        <f t="shared" si="158"/>
        <v>1</v>
      </c>
      <c r="AF1236" s="7" t="b">
        <f t="shared" si="159"/>
        <v>0</v>
      </c>
      <c r="AH1236" t="b">
        <f>AND(Table252102[[#This Row],[Developmental toxicity]:[Reproductive toxicity]])</f>
        <v>1</v>
      </c>
    </row>
    <row r="1237" spans="1:34" x14ac:dyDescent="0.25">
      <c r="A1237" s="3">
        <f t="shared" si="152"/>
        <v>1236</v>
      </c>
      <c r="B1237" s="4" t="s">
        <v>1440</v>
      </c>
      <c r="C1237" s="3" t="s">
        <v>2710</v>
      </c>
      <c r="D1237" s="3" t="s">
        <v>3673</v>
      </c>
      <c r="E1237" s="29" t="s">
        <v>7980</v>
      </c>
      <c r="F1237" s="3" t="s">
        <v>8815</v>
      </c>
      <c r="G1237" s="3" t="s">
        <v>10574</v>
      </c>
      <c r="H1237" s="3" t="s">
        <v>10574</v>
      </c>
      <c r="I1237" s="3" t="s">
        <v>10575</v>
      </c>
      <c r="J1237" s="5"/>
      <c r="K1237" s="7" t="e">
        <v>#N/A</v>
      </c>
      <c r="L1237" s="7" t="e">
        <v>#N/A</v>
      </c>
      <c r="M1237" s="7" t="e">
        <v>#N/A</v>
      </c>
      <c r="N1237" s="7" t="e">
        <v>#N/A</v>
      </c>
      <c r="O1237" s="7" t="e">
        <v>#N/A</v>
      </c>
      <c r="P1237" s="7" t="e">
        <v>#N/A</v>
      </c>
      <c r="Q1237" s="7" t="e">
        <v>#N/A</v>
      </c>
      <c r="R1237" s="7" t="e">
        <v>#N/A</v>
      </c>
      <c r="S1237" s="7" t="e">
        <v>#N/A</v>
      </c>
      <c r="T1237" s="7">
        <v>0</v>
      </c>
      <c r="U1237" s="7" t="e">
        <v>#N/A</v>
      </c>
      <c r="V1237" s="7" t="e">
        <v>#N/A</v>
      </c>
      <c r="W1237" s="7" t="e">
        <v>#N/A</v>
      </c>
      <c r="X1237" s="7" t="e">
        <v>#N/A</v>
      </c>
      <c r="Y1237" s="7">
        <v>0</v>
      </c>
      <c r="Z1237" s="7">
        <f t="shared" si="153"/>
        <v>0</v>
      </c>
      <c r="AA1237" s="7">
        <f t="shared" si="154"/>
        <v>0</v>
      </c>
      <c r="AB1237" s="7" t="b">
        <f t="shared" si="155"/>
        <v>1</v>
      </c>
      <c r="AC1237" s="7" t="b">
        <f t="shared" si="156"/>
        <v>0</v>
      </c>
      <c r="AD1237" s="7" t="b">
        <f t="shared" si="157"/>
        <v>1</v>
      </c>
      <c r="AE1237" s="7" t="b">
        <f t="shared" si="158"/>
        <v>0</v>
      </c>
      <c r="AF1237" s="7" t="b">
        <f t="shared" si="159"/>
        <v>0</v>
      </c>
      <c r="AH1237" t="b">
        <f>AND(Table252102[[#This Row],[Developmental toxicity]:[Reproductive toxicity]])</f>
        <v>0</v>
      </c>
    </row>
    <row r="1238" spans="1:34" x14ac:dyDescent="0.25">
      <c r="A1238" s="3">
        <f t="shared" si="152"/>
        <v>1237</v>
      </c>
      <c r="B1238" s="4">
        <v>548</v>
      </c>
      <c r="C1238" s="3" t="s">
        <v>1165</v>
      </c>
      <c r="D1238" t="s">
        <v>5366</v>
      </c>
      <c r="E1238" s="12" t="s">
        <v>4930</v>
      </c>
      <c r="F1238" t="s">
        <v>5836</v>
      </c>
      <c r="G1238" s="3" t="s">
        <v>1166</v>
      </c>
      <c r="H1238" t="s">
        <v>6269</v>
      </c>
      <c r="I1238" t="s">
        <v>6845</v>
      </c>
      <c r="J1238" s="5" t="s">
        <v>1433</v>
      </c>
      <c r="K1238" s="7" t="e">
        <v>#N/A</v>
      </c>
      <c r="L1238" s="7">
        <v>1</v>
      </c>
      <c r="M1238" s="7" t="e">
        <v>#N/A</v>
      </c>
      <c r="N1238" s="7" t="e">
        <v>#N/A</v>
      </c>
      <c r="O1238" s="7" t="e">
        <v>#N/A</v>
      </c>
      <c r="P1238" s="3" t="e">
        <v>#N/A</v>
      </c>
      <c r="Q1238" s="3" t="e">
        <v>#N/A</v>
      </c>
      <c r="R1238" s="7" t="e">
        <v>#N/A</v>
      </c>
      <c r="S1238" s="3" t="e">
        <v>#N/A</v>
      </c>
      <c r="T1238" s="3" t="e">
        <v>#N/A</v>
      </c>
      <c r="U1238" s="7" t="e">
        <v>#N/A</v>
      </c>
      <c r="V1238" s="7" t="e">
        <v>#N/A</v>
      </c>
      <c r="W1238" s="3">
        <v>1</v>
      </c>
      <c r="X1238" s="3" t="e">
        <v>#N/A</v>
      </c>
      <c r="Y1238" s="7" t="e">
        <v>#N/A</v>
      </c>
      <c r="Z1238" s="7">
        <f t="shared" si="153"/>
        <v>1</v>
      </c>
      <c r="AA1238" s="7">
        <f t="shared" si="154"/>
        <v>1</v>
      </c>
      <c r="AB1238" s="7" t="b">
        <f t="shared" si="155"/>
        <v>0</v>
      </c>
      <c r="AC1238" s="7" t="b">
        <f t="shared" si="156"/>
        <v>1</v>
      </c>
      <c r="AD1238" s="7" t="b">
        <f t="shared" si="157"/>
        <v>0</v>
      </c>
      <c r="AE1238" s="7" t="b">
        <f t="shared" si="158"/>
        <v>1</v>
      </c>
      <c r="AF1238" s="7" t="b">
        <f t="shared" si="159"/>
        <v>0</v>
      </c>
      <c r="AH1238" t="b">
        <f>AND(Table252102[[#This Row],[Developmental toxicity]:[Reproductive toxicity]])</f>
        <v>0</v>
      </c>
    </row>
    <row r="1239" spans="1:34" x14ac:dyDescent="0.25">
      <c r="A1239" s="3">
        <f t="shared" si="152"/>
        <v>1238</v>
      </c>
      <c r="B1239" s="4" t="s">
        <v>1440</v>
      </c>
      <c r="C1239" s="3" t="s">
        <v>2013</v>
      </c>
      <c r="D1239" s="3" t="s">
        <v>2887</v>
      </c>
      <c r="E1239" s="12" t="s">
        <v>7294</v>
      </c>
      <c r="F1239" t="s">
        <v>8143</v>
      </c>
      <c r="G1239" t="s">
        <v>9067</v>
      </c>
      <c r="H1239" t="s">
        <v>9067</v>
      </c>
      <c r="I1239" t="s">
        <v>9068</v>
      </c>
      <c r="J1239" s="5"/>
      <c r="K1239" s="7" t="e">
        <v>#N/A</v>
      </c>
      <c r="L1239" s="7" t="e">
        <v>#N/A</v>
      </c>
      <c r="M1239" s="7" t="e">
        <v>#N/A</v>
      </c>
      <c r="N1239" s="7" t="e">
        <v>#N/A</v>
      </c>
      <c r="O1239" s="7" t="e">
        <v>#N/A</v>
      </c>
      <c r="P1239" s="7" t="e">
        <v>#N/A</v>
      </c>
      <c r="Q1239" s="7" t="e">
        <v>#N/A</v>
      </c>
      <c r="R1239" s="7" t="e">
        <v>#N/A</v>
      </c>
      <c r="S1239" s="7" t="e">
        <v>#N/A</v>
      </c>
      <c r="T1239" s="7">
        <v>0</v>
      </c>
      <c r="U1239" s="7" t="e">
        <v>#N/A</v>
      </c>
      <c r="V1239" s="7" t="e">
        <v>#N/A</v>
      </c>
      <c r="W1239" s="7" t="e">
        <v>#N/A</v>
      </c>
      <c r="X1239" s="7" t="e">
        <v>#N/A</v>
      </c>
      <c r="Y1239" s="7" t="e">
        <v>#N/A</v>
      </c>
      <c r="Z1239" s="7">
        <f t="shared" si="153"/>
        <v>0</v>
      </c>
      <c r="AA1239" s="7">
        <f t="shared" si="154"/>
        <v>0</v>
      </c>
      <c r="AB1239" s="7" t="b">
        <f t="shared" si="155"/>
        <v>1</v>
      </c>
      <c r="AC1239" s="7" t="b">
        <f t="shared" si="156"/>
        <v>0</v>
      </c>
      <c r="AD1239" s="7" t="b">
        <f t="shared" si="157"/>
        <v>1</v>
      </c>
      <c r="AE1239" s="7" t="b">
        <f t="shared" si="158"/>
        <v>0</v>
      </c>
      <c r="AF1239" s="7" t="b">
        <f t="shared" si="159"/>
        <v>0</v>
      </c>
      <c r="AH1239" t="b">
        <f>AND(Table252102[[#This Row],[Developmental toxicity]:[Reproductive toxicity]])</f>
        <v>0</v>
      </c>
    </row>
    <row r="1240" spans="1:34" x14ac:dyDescent="0.25">
      <c r="A1240" s="3">
        <f t="shared" si="152"/>
        <v>1239</v>
      </c>
      <c r="B1240" s="4">
        <v>480</v>
      </c>
      <c r="C1240" s="3" t="s">
        <v>1042</v>
      </c>
      <c r="D1240" s="3" t="s">
        <v>5315</v>
      </c>
      <c r="E1240" s="29" t="s">
        <v>4873</v>
      </c>
      <c r="F1240" s="3" t="s">
        <v>5779</v>
      </c>
      <c r="G1240" s="3" t="s">
        <v>1043</v>
      </c>
      <c r="H1240" s="3" t="s">
        <v>6216</v>
      </c>
      <c r="I1240" s="3" t="s">
        <v>6787</v>
      </c>
      <c r="J1240" s="5" t="s">
        <v>1431</v>
      </c>
      <c r="K1240" s="7" t="e">
        <v>#N/A</v>
      </c>
      <c r="L1240" s="7">
        <v>1</v>
      </c>
      <c r="M1240" s="7" t="e">
        <v>#N/A</v>
      </c>
      <c r="N1240" s="7" t="e">
        <v>#N/A</v>
      </c>
      <c r="O1240" s="7" t="e">
        <v>#N/A</v>
      </c>
      <c r="P1240" s="7" t="e">
        <v>#N/A</v>
      </c>
      <c r="Q1240" s="7" t="e">
        <v>#N/A</v>
      </c>
      <c r="R1240" s="7" t="e">
        <v>#N/A</v>
      </c>
      <c r="S1240" s="7" t="e">
        <v>#N/A</v>
      </c>
      <c r="T1240" s="7" t="e">
        <v>#N/A</v>
      </c>
      <c r="U1240" s="7" t="e">
        <v>#N/A</v>
      </c>
      <c r="V1240" s="7" t="e">
        <v>#N/A</v>
      </c>
      <c r="W1240" s="7" t="e">
        <v>#N/A</v>
      </c>
      <c r="X1240" s="7" t="e">
        <v>#N/A</v>
      </c>
      <c r="Y1240" s="7">
        <v>0</v>
      </c>
      <c r="Z1240" s="7">
        <f t="shared" si="153"/>
        <v>1</v>
      </c>
      <c r="AA1240" s="7">
        <f t="shared" si="154"/>
        <v>0</v>
      </c>
      <c r="AB1240" s="7" t="b">
        <f t="shared" si="155"/>
        <v>1</v>
      </c>
      <c r="AC1240" s="7" t="b">
        <f t="shared" si="156"/>
        <v>0</v>
      </c>
      <c r="AD1240" s="7" t="b">
        <f t="shared" si="157"/>
        <v>0</v>
      </c>
      <c r="AE1240" s="7" t="b">
        <f t="shared" si="158"/>
        <v>0</v>
      </c>
      <c r="AF1240" s="7" t="b">
        <f t="shared" si="159"/>
        <v>0</v>
      </c>
      <c r="AH1240" t="b">
        <f>AND(Table252102[[#This Row],[Developmental toxicity]:[Reproductive toxicity]])</f>
        <v>0</v>
      </c>
    </row>
    <row r="1241" spans="1:34" x14ac:dyDescent="0.25">
      <c r="A1241" s="3">
        <f t="shared" si="152"/>
        <v>1240</v>
      </c>
      <c r="B1241" s="4" t="s">
        <v>1440</v>
      </c>
      <c r="C1241" s="3" t="s">
        <v>2194</v>
      </c>
      <c r="D1241" s="3" t="s">
        <v>3095</v>
      </c>
      <c r="E1241" s="12" t="s">
        <v>7473</v>
      </c>
      <c r="F1241" t="s">
        <v>8321</v>
      </c>
      <c r="G1241" t="s">
        <v>9444</v>
      </c>
      <c r="H1241" t="s">
        <v>9444</v>
      </c>
      <c r="I1241" t="s">
        <v>9445</v>
      </c>
      <c r="J1241" s="5"/>
      <c r="K1241" s="7" t="e">
        <v>#N/A</v>
      </c>
      <c r="L1241" s="7">
        <v>1</v>
      </c>
      <c r="M1241" s="7" t="e">
        <v>#N/A</v>
      </c>
      <c r="N1241" s="7" t="e">
        <v>#N/A</v>
      </c>
      <c r="O1241" s="7" t="e">
        <v>#N/A</v>
      </c>
      <c r="P1241" s="7" t="e">
        <v>#N/A</v>
      </c>
      <c r="Q1241" s="7" t="e">
        <v>#N/A</v>
      </c>
      <c r="R1241" s="7" t="e">
        <v>#N/A</v>
      </c>
      <c r="S1241" s="7" t="e">
        <v>#N/A</v>
      </c>
      <c r="T1241" s="7">
        <v>0</v>
      </c>
      <c r="U1241" s="7" t="e">
        <v>#N/A</v>
      </c>
      <c r="V1241" s="7" t="e">
        <v>#N/A</v>
      </c>
      <c r="W1241" s="7" t="e">
        <v>#N/A</v>
      </c>
      <c r="X1241" s="7" t="e">
        <v>#N/A</v>
      </c>
      <c r="Y1241" s="7" t="e">
        <v>#N/A</v>
      </c>
      <c r="Z1241" s="7">
        <f t="shared" si="153"/>
        <v>1</v>
      </c>
      <c r="AA1241" s="7">
        <f t="shared" si="154"/>
        <v>0</v>
      </c>
      <c r="AB1241" s="7" t="b">
        <f t="shared" si="155"/>
        <v>1</v>
      </c>
      <c r="AC1241" s="7" t="b">
        <f t="shared" si="156"/>
        <v>0</v>
      </c>
      <c r="AD1241" s="7" t="b">
        <f t="shared" si="157"/>
        <v>1</v>
      </c>
      <c r="AE1241" s="7" t="b">
        <f t="shared" si="158"/>
        <v>0</v>
      </c>
      <c r="AF1241" s="7" t="b">
        <f t="shared" si="159"/>
        <v>0</v>
      </c>
      <c r="AH1241" t="b">
        <f>AND(Table252102[[#This Row],[Developmental toxicity]:[Reproductive toxicity]])</f>
        <v>0</v>
      </c>
    </row>
    <row r="1242" spans="1:34" x14ac:dyDescent="0.25">
      <c r="A1242" s="3">
        <f t="shared" si="152"/>
        <v>1241</v>
      </c>
      <c r="B1242" s="4">
        <v>417</v>
      </c>
      <c r="C1242" s="3" t="s">
        <v>951</v>
      </c>
      <c r="D1242" s="3" t="s">
        <v>5291</v>
      </c>
      <c r="E1242" s="29" t="s">
        <v>4836</v>
      </c>
      <c r="F1242" s="3" t="s">
        <v>5744</v>
      </c>
      <c r="G1242" s="3" t="s">
        <v>952</v>
      </c>
      <c r="H1242" s="3" t="s">
        <v>6739</v>
      </c>
      <c r="I1242" s="3" t="s">
        <v>6740</v>
      </c>
      <c r="J1242" s="5" t="s">
        <v>1430</v>
      </c>
      <c r="K1242" s="7" t="e">
        <v>#N/A</v>
      </c>
      <c r="L1242" s="7">
        <v>1</v>
      </c>
      <c r="M1242" s="7" t="e">
        <v>#N/A</v>
      </c>
      <c r="N1242" s="7" t="e">
        <v>#N/A</v>
      </c>
      <c r="O1242" s="7" t="e">
        <v>#N/A</v>
      </c>
      <c r="P1242" s="7" t="e">
        <v>#N/A</v>
      </c>
      <c r="Q1242" s="7" t="e">
        <v>#N/A</v>
      </c>
      <c r="R1242" s="7" t="e">
        <v>#N/A</v>
      </c>
      <c r="S1242" s="7" t="e">
        <v>#N/A</v>
      </c>
      <c r="T1242" s="7">
        <v>0</v>
      </c>
      <c r="U1242" s="7" t="e">
        <v>#N/A</v>
      </c>
      <c r="V1242" s="7" t="e">
        <v>#N/A</v>
      </c>
      <c r="W1242" s="7" t="e">
        <v>#N/A</v>
      </c>
      <c r="X1242" s="7" t="e">
        <v>#N/A</v>
      </c>
      <c r="Y1242" s="7">
        <v>1</v>
      </c>
      <c r="Z1242" s="7">
        <f t="shared" si="153"/>
        <v>1</v>
      </c>
      <c r="AA1242" s="7">
        <f t="shared" si="154"/>
        <v>1</v>
      </c>
      <c r="AB1242" s="7" t="b">
        <f t="shared" si="155"/>
        <v>1</v>
      </c>
      <c r="AC1242" s="7" t="b">
        <f t="shared" si="156"/>
        <v>0</v>
      </c>
      <c r="AD1242" s="7" t="b">
        <f t="shared" si="157"/>
        <v>1</v>
      </c>
      <c r="AE1242" s="7" t="b">
        <f t="shared" si="158"/>
        <v>0</v>
      </c>
      <c r="AF1242" s="7" t="b">
        <f t="shared" si="159"/>
        <v>0</v>
      </c>
      <c r="AH1242" t="b">
        <f>AND(Table252102[[#This Row],[Developmental toxicity]:[Reproductive toxicity]])</f>
        <v>0</v>
      </c>
    </row>
    <row r="1243" spans="1:34" x14ac:dyDescent="0.25">
      <c r="A1243" s="3">
        <f t="shared" si="152"/>
        <v>1242</v>
      </c>
      <c r="B1243" s="4">
        <v>416</v>
      </c>
      <c r="C1243" s="3" t="s">
        <v>949</v>
      </c>
      <c r="D1243" s="3" t="s">
        <v>3350</v>
      </c>
      <c r="E1243" s="29" t="s">
        <v>4835</v>
      </c>
      <c r="F1243" s="3" t="s">
        <v>5743</v>
      </c>
      <c r="G1243" s="3" t="s">
        <v>950</v>
      </c>
      <c r="H1243" s="3" t="s">
        <v>6185</v>
      </c>
      <c r="I1243" s="3" t="s">
        <v>6738</v>
      </c>
      <c r="J1243" s="5" t="s">
        <v>1430</v>
      </c>
      <c r="K1243" s="7" t="e">
        <v>#N/A</v>
      </c>
      <c r="L1243" s="7">
        <v>1</v>
      </c>
      <c r="M1243" s="7" t="e">
        <v>#N/A</v>
      </c>
      <c r="N1243" s="7" t="e">
        <v>#N/A</v>
      </c>
      <c r="O1243" s="7" t="e">
        <v>#N/A</v>
      </c>
      <c r="P1243" s="7" t="e">
        <v>#N/A</v>
      </c>
      <c r="Q1243" s="7" t="e">
        <v>#N/A</v>
      </c>
      <c r="R1243" s="7" t="e">
        <v>#N/A</v>
      </c>
      <c r="S1243" s="7" t="e">
        <v>#N/A</v>
      </c>
      <c r="T1243" s="7">
        <v>0</v>
      </c>
      <c r="U1243" s="7" t="e">
        <v>#N/A</v>
      </c>
      <c r="V1243" s="7" t="e">
        <v>#N/A</v>
      </c>
      <c r="W1243" s="7" t="e">
        <v>#N/A</v>
      </c>
      <c r="X1243" s="7" t="e">
        <v>#N/A</v>
      </c>
      <c r="Y1243" s="7">
        <v>1</v>
      </c>
      <c r="Z1243" s="7">
        <f t="shared" si="153"/>
        <v>1</v>
      </c>
      <c r="AA1243" s="7">
        <f t="shared" si="154"/>
        <v>1</v>
      </c>
      <c r="AB1243" s="7" t="b">
        <f t="shared" si="155"/>
        <v>1</v>
      </c>
      <c r="AC1243" s="7" t="b">
        <f t="shared" si="156"/>
        <v>0</v>
      </c>
      <c r="AD1243" s="7" t="b">
        <f t="shared" si="157"/>
        <v>1</v>
      </c>
      <c r="AE1243" s="7" t="b">
        <f t="shared" si="158"/>
        <v>0</v>
      </c>
      <c r="AF1243" s="7" t="b">
        <f t="shared" si="159"/>
        <v>0</v>
      </c>
      <c r="AH1243" t="b">
        <f>AND(Table252102[[#This Row],[Developmental toxicity]:[Reproductive toxicity]])</f>
        <v>0</v>
      </c>
    </row>
    <row r="1244" spans="1:34" x14ac:dyDescent="0.25">
      <c r="A1244" s="3">
        <f t="shared" si="152"/>
        <v>1243</v>
      </c>
      <c r="B1244" s="4" t="s">
        <v>1440</v>
      </c>
      <c r="C1244" s="3" t="s">
        <v>2156</v>
      </c>
      <c r="D1244" s="3" t="s">
        <v>3050</v>
      </c>
      <c r="E1244" s="12" t="s">
        <v>7436</v>
      </c>
      <c r="F1244" t="s">
        <v>8284</v>
      </c>
      <c r="G1244" t="s">
        <v>9364</v>
      </c>
      <c r="H1244" t="s">
        <v>9365</v>
      </c>
      <c r="I1244" t="s">
        <v>9366</v>
      </c>
      <c r="J1244" s="5"/>
      <c r="K1244" s="7" t="e">
        <v>#N/A</v>
      </c>
      <c r="L1244" s="7" t="e">
        <v>#N/A</v>
      </c>
      <c r="M1244" s="7" t="e">
        <v>#N/A</v>
      </c>
      <c r="N1244" s="7" t="e">
        <v>#N/A</v>
      </c>
      <c r="O1244" s="7" t="e">
        <v>#N/A</v>
      </c>
      <c r="P1244" s="7" t="e">
        <v>#N/A</v>
      </c>
      <c r="Q1244" s="7" t="e">
        <v>#N/A</v>
      </c>
      <c r="R1244" s="7" t="e">
        <v>#N/A</v>
      </c>
      <c r="S1244" s="7" t="e">
        <v>#N/A</v>
      </c>
      <c r="T1244" s="7">
        <v>0</v>
      </c>
      <c r="U1244" s="7" t="e">
        <v>#N/A</v>
      </c>
      <c r="V1244" s="7" t="e">
        <v>#N/A</v>
      </c>
      <c r="W1244" s="7" t="e">
        <v>#N/A</v>
      </c>
      <c r="X1244" s="7">
        <v>1</v>
      </c>
      <c r="Y1244" s="7" t="e">
        <v>#N/A</v>
      </c>
      <c r="Z1244" s="7">
        <f t="shared" si="153"/>
        <v>1</v>
      </c>
      <c r="AA1244" s="7">
        <f t="shared" si="154"/>
        <v>0</v>
      </c>
      <c r="AB1244" s="7" t="b">
        <f t="shared" si="155"/>
        <v>1</v>
      </c>
      <c r="AC1244" s="7" t="b">
        <f t="shared" si="156"/>
        <v>0</v>
      </c>
      <c r="AD1244" s="7" t="b">
        <f t="shared" si="157"/>
        <v>1</v>
      </c>
      <c r="AE1244" s="7" t="b">
        <f t="shared" si="158"/>
        <v>0</v>
      </c>
      <c r="AF1244" s="7" t="b">
        <f t="shared" si="159"/>
        <v>0</v>
      </c>
      <c r="AH1244" t="b">
        <f>AND(Table252102[[#This Row],[Developmental toxicity]:[Reproductive toxicity]])</f>
        <v>0</v>
      </c>
    </row>
    <row r="1245" spans="1:34" x14ac:dyDescent="0.25">
      <c r="A1245" s="3">
        <f t="shared" si="152"/>
        <v>1244</v>
      </c>
      <c r="B1245" s="4" t="s">
        <v>1440</v>
      </c>
      <c r="C1245" s="3" t="s">
        <v>2197</v>
      </c>
      <c r="D1245" s="3" t="s">
        <v>3098</v>
      </c>
      <c r="E1245" s="12" t="s">
        <v>7476</v>
      </c>
      <c r="F1245" t="s">
        <v>8324</v>
      </c>
      <c r="G1245" t="s">
        <v>9450</v>
      </c>
      <c r="H1245" t="s">
        <v>9451</v>
      </c>
      <c r="I1245" t="s">
        <v>9452</v>
      </c>
      <c r="J1245" s="5"/>
      <c r="K1245" s="7" t="e">
        <v>#N/A</v>
      </c>
      <c r="L1245" s="7" t="e">
        <v>#N/A</v>
      </c>
      <c r="M1245" s="7" t="e">
        <v>#N/A</v>
      </c>
      <c r="N1245" s="7" t="e">
        <v>#N/A</v>
      </c>
      <c r="O1245" s="7" t="e">
        <v>#N/A</v>
      </c>
      <c r="P1245" s="7" t="e">
        <v>#N/A</v>
      </c>
      <c r="Q1245" s="7" t="e">
        <v>#N/A</v>
      </c>
      <c r="R1245" s="7" t="e">
        <v>#N/A</v>
      </c>
      <c r="S1245" s="7" t="e">
        <v>#N/A</v>
      </c>
      <c r="T1245" s="7">
        <v>0</v>
      </c>
      <c r="U1245" s="7" t="e">
        <v>#N/A</v>
      </c>
      <c r="V1245" s="7" t="e">
        <v>#N/A</v>
      </c>
      <c r="W1245" s="7" t="e">
        <v>#N/A</v>
      </c>
      <c r="X1245" s="7" t="e">
        <v>#N/A</v>
      </c>
      <c r="Y1245" s="7" t="e">
        <v>#N/A</v>
      </c>
      <c r="Z1245" s="7">
        <f t="shared" si="153"/>
        <v>0</v>
      </c>
      <c r="AA1245" s="7">
        <f t="shared" si="154"/>
        <v>0</v>
      </c>
      <c r="AB1245" s="7" t="b">
        <f t="shared" si="155"/>
        <v>1</v>
      </c>
      <c r="AC1245" s="7" t="b">
        <f t="shared" si="156"/>
        <v>0</v>
      </c>
      <c r="AD1245" s="7" t="b">
        <f t="shared" si="157"/>
        <v>1</v>
      </c>
      <c r="AE1245" s="7" t="b">
        <f t="shared" si="158"/>
        <v>0</v>
      </c>
      <c r="AF1245" s="7" t="b">
        <f t="shared" si="159"/>
        <v>0</v>
      </c>
      <c r="AH1245" t="b">
        <f>AND(Table252102[[#This Row],[Developmental toxicity]:[Reproductive toxicity]])</f>
        <v>0</v>
      </c>
    </row>
    <row r="1246" spans="1:34" x14ac:dyDescent="0.25">
      <c r="A1246" s="3">
        <f t="shared" si="152"/>
        <v>1245</v>
      </c>
      <c r="B1246" s="4">
        <v>423</v>
      </c>
      <c r="C1246" s="3" t="s">
        <v>957</v>
      </c>
      <c r="D1246" s="3" t="s">
        <v>3437</v>
      </c>
      <c r="E1246" s="29" t="s">
        <v>4839</v>
      </c>
      <c r="F1246" s="3" t="s">
        <v>5747</v>
      </c>
      <c r="G1246" s="3" t="s">
        <v>958</v>
      </c>
      <c r="H1246" s="3" t="s">
        <v>6189</v>
      </c>
      <c r="I1246" s="3" t="s">
        <v>6744</v>
      </c>
      <c r="J1246" s="5" t="s">
        <v>1430</v>
      </c>
      <c r="K1246" s="7" t="e">
        <v>#N/A</v>
      </c>
      <c r="L1246" s="7">
        <v>1</v>
      </c>
      <c r="M1246" s="7" t="e">
        <v>#N/A</v>
      </c>
      <c r="N1246" s="7" t="e">
        <v>#N/A</v>
      </c>
      <c r="O1246" s="7" t="e">
        <v>#N/A</v>
      </c>
      <c r="P1246" s="7" t="e">
        <v>#N/A</v>
      </c>
      <c r="Q1246" s="7" t="e">
        <v>#N/A</v>
      </c>
      <c r="R1246" s="7" t="e">
        <v>#N/A</v>
      </c>
      <c r="S1246" s="7" t="e">
        <v>#N/A</v>
      </c>
      <c r="T1246" s="7">
        <v>1</v>
      </c>
      <c r="U1246" s="7" t="e">
        <v>#N/A</v>
      </c>
      <c r="V1246" s="7" t="e">
        <v>#N/A</v>
      </c>
      <c r="W1246" s="7" t="e">
        <v>#N/A</v>
      </c>
      <c r="X1246" s="7" t="e">
        <v>#N/A</v>
      </c>
      <c r="Y1246" s="7">
        <v>1</v>
      </c>
      <c r="Z1246" s="7">
        <f t="shared" si="153"/>
        <v>1</v>
      </c>
      <c r="AA1246" s="7">
        <f t="shared" si="154"/>
        <v>1</v>
      </c>
      <c r="AB1246" s="7" t="b">
        <f t="shared" si="155"/>
        <v>1</v>
      </c>
      <c r="AC1246" s="7" t="b">
        <f t="shared" si="156"/>
        <v>0</v>
      </c>
      <c r="AD1246" s="7" t="b">
        <f t="shared" si="157"/>
        <v>1</v>
      </c>
      <c r="AE1246" s="7" t="b">
        <f t="shared" si="158"/>
        <v>0</v>
      </c>
      <c r="AF1246" s="7" t="b">
        <f t="shared" si="159"/>
        <v>0</v>
      </c>
      <c r="AH1246" t="b">
        <f>AND(Table252102[[#This Row],[Developmental toxicity]:[Reproductive toxicity]])</f>
        <v>0</v>
      </c>
    </row>
    <row r="1247" spans="1:34" x14ac:dyDescent="0.25">
      <c r="A1247" s="3">
        <f t="shared" si="152"/>
        <v>1246</v>
      </c>
      <c r="B1247" s="4">
        <v>424</v>
      </c>
      <c r="C1247" s="3" t="s">
        <v>959</v>
      </c>
      <c r="D1247" s="3" t="s">
        <v>3394</v>
      </c>
      <c r="E1247" s="29" t="s">
        <v>4840</v>
      </c>
      <c r="F1247" s="3" t="s">
        <v>5748</v>
      </c>
      <c r="G1247" s="3" t="s">
        <v>960</v>
      </c>
      <c r="H1247" s="3" t="s">
        <v>6190</v>
      </c>
      <c r="I1247" s="3" t="s">
        <v>6745</v>
      </c>
      <c r="J1247" s="5" t="s">
        <v>1430</v>
      </c>
      <c r="K1247" s="7" t="e">
        <v>#N/A</v>
      </c>
      <c r="L1247" s="7">
        <v>1</v>
      </c>
      <c r="M1247" s="7" t="e">
        <v>#N/A</v>
      </c>
      <c r="N1247" s="7" t="e">
        <v>#N/A</v>
      </c>
      <c r="O1247" s="7" t="e">
        <v>#N/A</v>
      </c>
      <c r="P1247" s="7" t="e">
        <v>#N/A</v>
      </c>
      <c r="Q1247" s="7" t="e">
        <v>#N/A</v>
      </c>
      <c r="R1247" s="7" t="e">
        <v>#N/A</v>
      </c>
      <c r="S1247" s="7" t="e">
        <v>#N/A</v>
      </c>
      <c r="T1247" s="7">
        <v>0</v>
      </c>
      <c r="U1247" s="7" t="e">
        <v>#N/A</v>
      </c>
      <c r="V1247" s="7" t="e">
        <v>#N/A</v>
      </c>
      <c r="W1247" s="7" t="e">
        <v>#N/A</v>
      </c>
      <c r="X1247" s="7" t="e">
        <v>#N/A</v>
      </c>
      <c r="Y1247" s="7">
        <v>1</v>
      </c>
      <c r="Z1247" s="7">
        <f t="shared" si="153"/>
        <v>1</v>
      </c>
      <c r="AA1247" s="7">
        <f t="shared" si="154"/>
        <v>1</v>
      </c>
      <c r="AB1247" s="7" t="b">
        <f t="shared" si="155"/>
        <v>1</v>
      </c>
      <c r="AC1247" s="7" t="b">
        <f t="shared" si="156"/>
        <v>0</v>
      </c>
      <c r="AD1247" s="7" t="b">
        <f t="shared" si="157"/>
        <v>1</v>
      </c>
      <c r="AE1247" s="7" t="b">
        <f t="shared" si="158"/>
        <v>0</v>
      </c>
      <c r="AF1247" s="7" t="b">
        <f t="shared" si="159"/>
        <v>0</v>
      </c>
      <c r="AH1247" t="b">
        <f>AND(Table252102[[#This Row],[Developmental toxicity]:[Reproductive toxicity]])</f>
        <v>0</v>
      </c>
    </row>
    <row r="1248" spans="1:34" x14ac:dyDescent="0.25">
      <c r="A1248" s="3">
        <f t="shared" si="152"/>
        <v>1247</v>
      </c>
      <c r="B1248" s="4"/>
      <c r="C1248" s="3" t="s">
        <v>12369</v>
      </c>
      <c r="D1248" s="3" t="s">
        <v>12368</v>
      </c>
      <c r="E1248" s="29" t="s">
        <v>16218</v>
      </c>
      <c r="F1248" s="3" t="s">
        <v>16219</v>
      </c>
      <c r="G1248" s="3" t="s">
        <v>16220</v>
      </c>
      <c r="H1248" s="3" t="s">
        <v>16220</v>
      </c>
      <c r="I1248" s="3" t="s">
        <v>16221</v>
      </c>
      <c r="J1248" s="5"/>
      <c r="K1248" s="7" t="e">
        <v>#N/A</v>
      </c>
      <c r="L1248" s="7" t="e">
        <v>#N/A</v>
      </c>
      <c r="M1248" s="7" t="e">
        <v>#N/A</v>
      </c>
      <c r="N1248" s="7" t="e">
        <v>#N/A</v>
      </c>
      <c r="O1248" s="7" t="e">
        <v>#N/A</v>
      </c>
      <c r="P1248" s="7" t="e">
        <v>#N/A</v>
      </c>
      <c r="Q1248" s="7" t="e">
        <v>#N/A</v>
      </c>
      <c r="R1248" s="7" t="e">
        <v>#N/A</v>
      </c>
      <c r="S1248" s="7" t="e">
        <v>#N/A</v>
      </c>
      <c r="T1248" s="7" t="e">
        <v>#N/A</v>
      </c>
      <c r="U1248" s="7" t="e">
        <v>#N/A</v>
      </c>
      <c r="V1248" s="7" t="e">
        <v>#N/A</v>
      </c>
      <c r="W1248" s="3">
        <v>0</v>
      </c>
      <c r="X1248" s="3" t="e">
        <v>#N/A</v>
      </c>
      <c r="Y1248" s="7" t="e">
        <v>#N/A</v>
      </c>
      <c r="Z1248" s="7">
        <f t="shared" si="153"/>
        <v>0</v>
      </c>
      <c r="AA1248" s="7">
        <f t="shared" si="154"/>
        <v>0</v>
      </c>
      <c r="AB1248" s="7" t="b">
        <f t="shared" si="155"/>
        <v>0</v>
      </c>
      <c r="AC1248" s="7" t="b">
        <f t="shared" si="156"/>
        <v>1</v>
      </c>
      <c r="AD1248" s="7" t="b">
        <f t="shared" si="157"/>
        <v>0</v>
      </c>
      <c r="AE1248" s="7" t="b">
        <f t="shared" si="158"/>
        <v>1</v>
      </c>
      <c r="AF1248" s="7" t="b">
        <f t="shared" si="159"/>
        <v>0</v>
      </c>
      <c r="AH1248" t="b">
        <f>AND(Table252102[[#This Row],[Developmental toxicity]:[Reproductive toxicity]])</f>
        <v>0</v>
      </c>
    </row>
    <row r="1249" spans="1:34" x14ac:dyDescent="0.25">
      <c r="A1249" s="3">
        <f t="shared" si="152"/>
        <v>1248</v>
      </c>
      <c r="B1249" s="4" t="s">
        <v>1440</v>
      </c>
      <c r="C1249" s="3" t="s">
        <v>2401</v>
      </c>
      <c r="D1249" s="3" t="s">
        <v>3328</v>
      </c>
      <c r="E1249" s="12" t="s">
        <v>7678</v>
      </c>
      <c r="F1249" t="s">
        <v>8519</v>
      </c>
      <c r="G1249" t="s">
        <v>9890</v>
      </c>
      <c r="H1249" t="s">
        <v>9890</v>
      </c>
      <c r="I1249" t="s">
        <v>9891</v>
      </c>
      <c r="J1249" s="5"/>
      <c r="K1249" s="7" t="e">
        <v>#N/A</v>
      </c>
      <c r="L1249" s="7" t="e">
        <v>#N/A</v>
      </c>
      <c r="M1249" s="7" t="e">
        <v>#N/A</v>
      </c>
      <c r="N1249" s="7" t="e">
        <v>#N/A</v>
      </c>
      <c r="O1249" s="7" t="e">
        <v>#N/A</v>
      </c>
      <c r="P1249" s="7" t="e">
        <v>#N/A</v>
      </c>
      <c r="Q1249" s="7" t="e">
        <v>#N/A</v>
      </c>
      <c r="R1249" s="7" t="e">
        <v>#N/A</v>
      </c>
      <c r="S1249" s="7" t="e">
        <v>#N/A</v>
      </c>
      <c r="T1249" s="7">
        <v>0</v>
      </c>
      <c r="U1249" s="7" t="e">
        <v>#N/A</v>
      </c>
      <c r="V1249" s="7" t="e">
        <v>#N/A</v>
      </c>
      <c r="W1249" s="7" t="e">
        <v>#N/A</v>
      </c>
      <c r="X1249" s="7" t="e">
        <v>#N/A</v>
      </c>
      <c r="Y1249" s="7" t="e">
        <v>#N/A</v>
      </c>
      <c r="Z1249" s="7">
        <f t="shared" si="153"/>
        <v>0</v>
      </c>
      <c r="AA1249" s="7">
        <f t="shared" si="154"/>
        <v>0</v>
      </c>
      <c r="AB1249" s="7" t="b">
        <f t="shared" si="155"/>
        <v>1</v>
      </c>
      <c r="AC1249" s="7" t="b">
        <f t="shared" si="156"/>
        <v>0</v>
      </c>
      <c r="AD1249" s="7" t="b">
        <f t="shared" si="157"/>
        <v>1</v>
      </c>
      <c r="AE1249" s="7" t="b">
        <f t="shared" si="158"/>
        <v>0</v>
      </c>
      <c r="AF1249" s="7" t="b">
        <f t="shared" si="159"/>
        <v>0</v>
      </c>
      <c r="AH1249" t="b">
        <f>AND(Table252102[[#This Row],[Developmental toxicity]:[Reproductive toxicity]])</f>
        <v>0</v>
      </c>
    </row>
    <row r="1250" spans="1:34" x14ac:dyDescent="0.25">
      <c r="A1250" s="3">
        <f t="shared" si="152"/>
        <v>1249</v>
      </c>
      <c r="B1250" s="4" t="s">
        <v>1440</v>
      </c>
      <c r="C1250" s="4" t="s">
        <v>2560</v>
      </c>
      <c r="D1250" s="3" t="s">
        <v>3513</v>
      </c>
      <c r="E1250" s="12" t="s">
        <v>7833</v>
      </c>
      <c r="F1250" t="s">
        <v>8672</v>
      </c>
      <c r="G1250" t="s">
        <v>10225</v>
      </c>
      <c r="H1250" t="s">
        <v>10225</v>
      </c>
      <c r="I1250" t="s">
        <v>10226</v>
      </c>
      <c r="J1250" s="5"/>
      <c r="K1250" s="7" t="e">
        <v>#N/A</v>
      </c>
      <c r="L1250" s="7" t="e">
        <v>#N/A</v>
      </c>
      <c r="M1250" s="7" t="e">
        <v>#N/A</v>
      </c>
      <c r="N1250" s="7" t="e">
        <v>#N/A</v>
      </c>
      <c r="O1250" s="7" t="e">
        <v>#N/A</v>
      </c>
      <c r="P1250" s="7" t="e">
        <v>#N/A</v>
      </c>
      <c r="Q1250" s="7" t="e">
        <v>#N/A</v>
      </c>
      <c r="R1250" s="7" t="e">
        <v>#N/A</v>
      </c>
      <c r="S1250" s="7" t="e">
        <v>#N/A</v>
      </c>
      <c r="T1250" s="7">
        <v>0</v>
      </c>
      <c r="U1250" s="7" t="e">
        <v>#N/A</v>
      </c>
      <c r="V1250" s="7" t="e">
        <v>#N/A</v>
      </c>
      <c r="W1250" s="7" t="e">
        <v>#N/A</v>
      </c>
      <c r="X1250" s="7" t="e">
        <v>#N/A</v>
      </c>
      <c r="Y1250" s="7" t="e">
        <v>#N/A</v>
      </c>
      <c r="Z1250" s="7">
        <f t="shared" si="153"/>
        <v>0</v>
      </c>
      <c r="AA1250" s="7">
        <f t="shared" si="154"/>
        <v>0</v>
      </c>
      <c r="AB1250" s="7" t="b">
        <f t="shared" si="155"/>
        <v>1</v>
      </c>
      <c r="AC1250" s="7" t="b">
        <f t="shared" si="156"/>
        <v>0</v>
      </c>
      <c r="AD1250" s="7" t="b">
        <f t="shared" si="157"/>
        <v>1</v>
      </c>
      <c r="AE1250" s="7" t="b">
        <f t="shared" si="158"/>
        <v>0</v>
      </c>
      <c r="AF1250" s="7" t="b">
        <f t="shared" si="159"/>
        <v>0</v>
      </c>
      <c r="AH1250" t="b">
        <f>AND(Table252102[[#This Row],[Developmental toxicity]:[Reproductive toxicity]])</f>
        <v>0</v>
      </c>
    </row>
    <row r="1251" spans="1:34" x14ac:dyDescent="0.25">
      <c r="A1251" s="3">
        <f t="shared" si="152"/>
        <v>1250</v>
      </c>
      <c r="B1251" s="4"/>
      <c r="C1251" s="3" t="s">
        <v>11582</v>
      </c>
      <c r="D1251" s="3" t="s">
        <v>11581</v>
      </c>
      <c r="E1251" s="29" t="s">
        <v>14923</v>
      </c>
      <c r="F1251" s="3" t="s">
        <v>14924</v>
      </c>
      <c r="G1251" s="3" t="s">
        <v>14925</v>
      </c>
      <c r="H1251" s="3" t="s">
        <v>14925</v>
      </c>
      <c r="I1251" s="3" t="s">
        <v>14926</v>
      </c>
      <c r="J1251" s="5"/>
      <c r="K1251" s="7" t="e">
        <v>#N/A</v>
      </c>
      <c r="L1251" s="7" t="e">
        <v>#N/A</v>
      </c>
      <c r="M1251" s="7" t="e">
        <v>#N/A</v>
      </c>
      <c r="N1251" s="7" t="e">
        <v>#N/A</v>
      </c>
      <c r="O1251" s="7" t="e">
        <v>#N/A</v>
      </c>
      <c r="P1251" s="7" t="e">
        <v>#N/A</v>
      </c>
      <c r="Q1251" s="7" t="e">
        <v>#N/A</v>
      </c>
      <c r="R1251" s="7" t="e">
        <v>#N/A</v>
      </c>
      <c r="S1251" s="7" t="e">
        <v>#N/A</v>
      </c>
      <c r="T1251" s="7" t="e">
        <v>#N/A</v>
      </c>
      <c r="U1251" s="7" t="e">
        <v>#N/A</v>
      </c>
      <c r="V1251" s="7" t="e">
        <v>#N/A</v>
      </c>
      <c r="W1251" s="3">
        <v>1</v>
      </c>
      <c r="X1251" s="3" t="e">
        <v>#N/A</v>
      </c>
      <c r="Y1251" s="7" t="e">
        <v>#N/A</v>
      </c>
      <c r="Z1251" s="7">
        <f t="shared" si="153"/>
        <v>1</v>
      </c>
      <c r="AA1251" s="7">
        <f t="shared" si="154"/>
        <v>1</v>
      </c>
      <c r="AB1251" s="7" t="b">
        <f t="shared" si="155"/>
        <v>0</v>
      </c>
      <c r="AC1251" s="7" t="b">
        <f t="shared" si="156"/>
        <v>1</v>
      </c>
      <c r="AD1251" s="7" t="b">
        <f t="shared" si="157"/>
        <v>0</v>
      </c>
      <c r="AE1251" s="7" t="b">
        <f t="shared" si="158"/>
        <v>1</v>
      </c>
      <c r="AF1251" s="7" t="b">
        <f t="shared" si="159"/>
        <v>0</v>
      </c>
      <c r="AH1251" t="b">
        <f>AND(Table252102[[#This Row],[Developmental toxicity]:[Reproductive toxicity]])</f>
        <v>0</v>
      </c>
    </row>
    <row r="1252" spans="1:34" x14ac:dyDescent="0.25">
      <c r="A1252" s="3">
        <f t="shared" si="152"/>
        <v>1251</v>
      </c>
      <c r="B1252" s="4" t="s">
        <v>1440</v>
      </c>
      <c r="C1252" s="6" t="s">
        <v>1791</v>
      </c>
      <c r="D1252" s="6" t="s">
        <v>1792</v>
      </c>
      <c r="E1252" s="12" t="s">
        <v>7068</v>
      </c>
      <c r="F1252" s="6" t="s">
        <v>1833</v>
      </c>
      <c r="G1252" s="6" t="s">
        <v>1832</v>
      </c>
      <c r="H1252" t="s">
        <v>1832</v>
      </c>
      <c r="I1252" t="s">
        <v>7174</v>
      </c>
      <c r="J1252" s="5" t="s">
        <v>1876</v>
      </c>
      <c r="K1252" s="7" t="e">
        <v>#N/A</v>
      </c>
      <c r="L1252" s="7" t="e">
        <v>#N/A</v>
      </c>
      <c r="M1252" s="7" t="e">
        <v>#N/A</v>
      </c>
      <c r="N1252" s="7" t="e">
        <v>#N/A</v>
      </c>
      <c r="O1252" s="7" t="e">
        <v>#N/A</v>
      </c>
      <c r="P1252" s="7" t="e">
        <v>#N/A</v>
      </c>
      <c r="Q1252" s="7" t="e">
        <v>#N/A</v>
      </c>
      <c r="R1252" s="7">
        <v>0</v>
      </c>
      <c r="S1252" s="7" t="e">
        <v>#N/A</v>
      </c>
      <c r="T1252" s="7" t="e">
        <v>#N/A</v>
      </c>
      <c r="U1252" s="7" t="e">
        <v>#N/A</v>
      </c>
      <c r="V1252" s="7" t="e">
        <v>#N/A</v>
      </c>
      <c r="W1252" s="7" t="e">
        <v>#N/A</v>
      </c>
      <c r="X1252" s="7" t="e">
        <v>#N/A</v>
      </c>
      <c r="Y1252" s="7" t="e">
        <v>#N/A</v>
      </c>
      <c r="Z1252" s="7">
        <f t="shared" si="153"/>
        <v>0</v>
      </c>
      <c r="AA1252" s="7">
        <f t="shared" si="154"/>
        <v>0</v>
      </c>
      <c r="AB1252" s="7" t="b">
        <f t="shared" si="155"/>
        <v>0</v>
      </c>
      <c r="AC1252" s="7" t="b">
        <f t="shared" si="156"/>
        <v>1</v>
      </c>
      <c r="AD1252" s="7" t="b">
        <f t="shared" si="157"/>
        <v>1</v>
      </c>
      <c r="AE1252" s="7" t="b">
        <f t="shared" si="158"/>
        <v>0</v>
      </c>
      <c r="AF1252" s="7" t="b">
        <f t="shared" si="159"/>
        <v>1</v>
      </c>
      <c r="AH1252" t="b">
        <f>AND(Table252102[[#This Row],[Developmental toxicity]:[Reproductive toxicity]])</f>
        <v>0</v>
      </c>
    </row>
    <row r="1253" spans="1:34" x14ac:dyDescent="0.25">
      <c r="A1253" s="3">
        <f t="shared" si="152"/>
        <v>1252</v>
      </c>
      <c r="B1253" s="4" t="s">
        <v>1440</v>
      </c>
      <c r="C1253" s="3" t="s">
        <v>2578</v>
      </c>
      <c r="D1253" s="3" t="s">
        <v>3534</v>
      </c>
      <c r="E1253" s="29" t="s">
        <v>7852</v>
      </c>
      <c r="F1253" s="3" t="s">
        <v>8691</v>
      </c>
      <c r="G1253" s="3" t="s">
        <v>10268</v>
      </c>
      <c r="H1253" s="3" t="s">
        <v>10269</v>
      </c>
      <c r="I1253" s="3" t="s">
        <v>10270</v>
      </c>
      <c r="J1253" s="5"/>
      <c r="K1253" s="7" t="e">
        <v>#N/A</v>
      </c>
      <c r="L1253" s="7" t="e">
        <v>#N/A</v>
      </c>
      <c r="M1253" s="7" t="e">
        <v>#N/A</v>
      </c>
      <c r="N1253" s="7" t="e">
        <v>#N/A</v>
      </c>
      <c r="O1253" s="7" t="e">
        <v>#N/A</v>
      </c>
      <c r="P1253" s="7" t="e">
        <v>#N/A</v>
      </c>
      <c r="Q1253" s="7" t="e">
        <v>#N/A</v>
      </c>
      <c r="R1253" s="7" t="e">
        <v>#N/A</v>
      </c>
      <c r="S1253" s="7" t="e">
        <v>#N/A</v>
      </c>
      <c r="T1253" s="7">
        <v>1</v>
      </c>
      <c r="U1253" s="7" t="e">
        <v>#N/A</v>
      </c>
      <c r="V1253" s="7" t="e">
        <v>#N/A</v>
      </c>
      <c r="W1253" s="7" t="e">
        <v>#N/A</v>
      </c>
      <c r="X1253" s="7" t="e">
        <v>#N/A</v>
      </c>
      <c r="Y1253" s="7" t="e">
        <v>#N/A</v>
      </c>
      <c r="Z1253" s="7">
        <f t="shared" si="153"/>
        <v>1</v>
      </c>
      <c r="AA1253" s="7">
        <f t="shared" si="154"/>
        <v>1</v>
      </c>
      <c r="AB1253" s="7" t="b">
        <f t="shared" si="155"/>
        <v>1</v>
      </c>
      <c r="AC1253" s="7" t="b">
        <f t="shared" si="156"/>
        <v>0</v>
      </c>
      <c r="AD1253" s="7" t="b">
        <f t="shared" si="157"/>
        <v>1</v>
      </c>
      <c r="AE1253" s="7" t="b">
        <f t="shared" si="158"/>
        <v>0</v>
      </c>
      <c r="AF1253" s="7" t="b">
        <f t="shared" si="159"/>
        <v>0</v>
      </c>
      <c r="AH1253" t="b">
        <f>AND(Table252102[[#This Row],[Developmental toxicity]:[Reproductive toxicity]])</f>
        <v>0</v>
      </c>
    </row>
    <row r="1254" spans="1:34" x14ac:dyDescent="0.25">
      <c r="A1254" s="3">
        <f t="shared" si="152"/>
        <v>1253</v>
      </c>
      <c r="B1254" s="4">
        <v>142</v>
      </c>
      <c r="C1254" s="3" t="s">
        <v>540</v>
      </c>
      <c r="D1254" s="3" t="s">
        <v>5138</v>
      </c>
      <c r="E1254" s="29" t="s">
        <v>4648</v>
      </c>
      <c r="F1254" s="3" t="s">
        <v>5569</v>
      </c>
      <c r="G1254" s="3" t="s">
        <v>541</v>
      </c>
      <c r="H1254" s="3" t="s">
        <v>6059</v>
      </c>
      <c r="I1254" s="3" t="s">
        <v>6472</v>
      </c>
      <c r="J1254" s="5" t="s">
        <v>1436</v>
      </c>
      <c r="K1254" s="7" t="e">
        <v>#N/A</v>
      </c>
      <c r="L1254" s="7">
        <v>1</v>
      </c>
      <c r="M1254" s="7" t="e">
        <v>#N/A</v>
      </c>
      <c r="N1254" s="7" t="e">
        <v>#N/A</v>
      </c>
      <c r="O1254" s="7" t="e">
        <v>#N/A</v>
      </c>
      <c r="P1254" s="7" t="e">
        <v>#N/A</v>
      </c>
      <c r="Q1254" s="7" t="e">
        <v>#N/A</v>
      </c>
      <c r="R1254" s="7" t="e">
        <v>#N/A</v>
      </c>
      <c r="S1254" s="7" t="e">
        <v>#N/A</v>
      </c>
      <c r="T1254" s="7" t="e">
        <v>#N/A</v>
      </c>
      <c r="U1254" s="7" t="e">
        <v>#N/A</v>
      </c>
      <c r="V1254" s="7" t="e">
        <v>#N/A</v>
      </c>
      <c r="W1254" s="7" t="e">
        <v>#N/A</v>
      </c>
      <c r="X1254" s="7" t="e">
        <v>#N/A</v>
      </c>
      <c r="Y1254" s="7">
        <v>1</v>
      </c>
      <c r="Z1254" s="7">
        <f t="shared" si="153"/>
        <v>1</v>
      </c>
      <c r="AA1254" s="7">
        <f t="shared" si="154"/>
        <v>1</v>
      </c>
      <c r="AB1254" s="7" t="b">
        <f t="shared" si="155"/>
        <v>1</v>
      </c>
      <c r="AC1254" s="7" t="b">
        <f t="shared" si="156"/>
        <v>0</v>
      </c>
      <c r="AD1254" s="7" t="b">
        <f t="shared" si="157"/>
        <v>0</v>
      </c>
      <c r="AE1254" s="7" t="b">
        <f t="shared" si="158"/>
        <v>0</v>
      </c>
      <c r="AF1254" s="7" t="b">
        <f t="shared" si="159"/>
        <v>0</v>
      </c>
      <c r="AH1254" t="b">
        <f>AND(Table252102[[#This Row],[Developmental toxicity]:[Reproductive toxicity]])</f>
        <v>0</v>
      </c>
    </row>
    <row r="1255" spans="1:34" x14ac:dyDescent="0.25">
      <c r="A1255" s="3">
        <f t="shared" si="152"/>
        <v>1254</v>
      </c>
      <c r="B1255" s="4">
        <v>12618</v>
      </c>
      <c r="C1255" t="s">
        <v>4161</v>
      </c>
      <c r="D1255" s="3" t="s">
        <v>287</v>
      </c>
      <c r="E1255" s="12" t="s">
        <v>4086</v>
      </c>
      <c r="F1255" t="s">
        <v>3908</v>
      </c>
      <c r="G1255" t="s">
        <v>4480</v>
      </c>
      <c r="H1255" t="s">
        <v>4480</v>
      </c>
      <c r="I1255" t="s">
        <v>4481</v>
      </c>
      <c r="J1255" s="5" t="s">
        <v>283</v>
      </c>
      <c r="K1255" s="7" t="e">
        <v>#N/A</v>
      </c>
      <c r="L1255" s="7" t="e">
        <v>#N/A</v>
      </c>
      <c r="M1255" s="3" t="e">
        <v>#N/A</v>
      </c>
      <c r="N1255" s="7" t="e">
        <v>#N/A</v>
      </c>
      <c r="O1255" s="7" t="e">
        <v>#N/A</v>
      </c>
      <c r="P1255" s="3" t="e">
        <v>#N/A</v>
      </c>
      <c r="Q1255" s="3" t="e">
        <v>#N/A</v>
      </c>
      <c r="R1255" s="7" t="e">
        <v>#N/A</v>
      </c>
      <c r="S1255" s="3" t="e">
        <v>#N/A</v>
      </c>
      <c r="T1255" s="3" t="e">
        <v>#N/A</v>
      </c>
      <c r="U1255" s="7" t="e">
        <v>#N/A</v>
      </c>
      <c r="V1255" s="7" t="e">
        <v>#N/A</v>
      </c>
      <c r="W1255" s="3">
        <v>1</v>
      </c>
      <c r="X1255" s="3" t="e">
        <v>#N/A</v>
      </c>
      <c r="Y1255" s="7" t="e">
        <v>#N/A</v>
      </c>
      <c r="Z1255" s="7">
        <f t="shared" si="153"/>
        <v>1</v>
      </c>
      <c r="AA1255" s="7">
        <f t="shared" si="154"/>
        <v>1</v>
      </c>
      <c r="AB1255" s="7" t="b">
        <f t="shared" si="155"/>
        <v>0</v>
      </c>
      <c r="AC1255" s="7" t="b">
        <f t="shared" si="156"/>
        <v>1</v>
      </c>
      <c r="AD1255" s="7" t="b">
        <f t="shared" si="157"/>
        <v>0</v>
      </c>
      <c r="AE1255" s="7" t="b">
        <f t="shared" si="158"/>
        <v>1</v>
      </c>
      <c r="AF1255" s="7" t="b">
        <f t="shared" si="159"/>
        <v>0</v>
      </c>
      <c r="AH1255" t="b">
        <f>AND(Table252102[[#This Row],[Developmental toxicity]:[Reproductive toxicity]])</f>
        <v>0</v>
      </c>
    </row>
    <row r="1256" spans="1:34" x14ac:dyDescent="0.25">
      <c r="A1256" s="3">
        <f t="shared" si="152"/>
        <v>1255</v>
      </c>
      <c r="B1256" s="4"/>
      <c r="C1256" s="3" t="s">
        <v>12471</v>
      </c>
      <c r="D1256" s="3" t="s">
        <v>12470</v>
      </c>
      <c r="E1256" s="29" t="s">
        <v>16396</v>
      </c>
      <c r="F1256" s="3" t="s">
        <v>16397</v>
      </c>
      <c r="G1256" s="3" t="s">
        <v>16398</v>
      </c>
      <c r="H1256" s="3" t="s">
        <v>16398</v>
      </c>
      <c r="I1256" s="3" t="s">
        <v>16399</v>
      </c>
      <c r="J1256" s="5"/>
      <c r="K1256" s="7" t="e">
        <v>#N/A</v>
      </c>
      <c r="L1256" s="7" t="e">
        <v>#N/A</v>
      </c>
      <c r="M1256" s="7" t="e">
        <v>#N/A</v>
      </c>
      <c r="N1256" s="7" t="e">
        <v>#N/A</v>
      </c>
      <c r="O1256" s="7" t="e">
        <v>#N/A</v>
      </c>
      <c r="P1256" s="7" t="e">
        <v>#N/A</v>
      </c>
      <c r="Q1256" s="7" t="e">
        <v>#N/A</v>
      </c>
      <c r="R1256" s="7" t="e">
        <v>#N/A</v>
      </c>
      <c r="S1256" s="7" t="e">
        <v>#N/A</v>
      </c>
      <c r="T1256" s="7" t="e">
        <v>#N/A</v>
      </c>
      <c r="U1256" s="7" t="e">
        <v>#N/A</v>
      </c>
      <c r="V1256" s="7" t="e">
        <v>#N/A</v>
      </c>
      <c r="W1256" s="3">
        <v>0</v>
      </c>
      <c r="X1256" s="3" t="e">
        <v>#N/A</v>
      </c>
      <c r="Y1256" s="7" t="e">
        <v>#N/A</v>
      </c>
      <c r="Z1256" s="7">
        <f t="shared" si="153"/>
        <v>0</v>
      </c>
      <c r="AA1256" s="7">
        <f t="shared" si="154"/>
        <v>0</v>
      </c>
      <c r="AB1256" s="7" t="b">
        <f t="shared" si="155"/>
        <v>0</v>
      </c>
      <c r="AC1256" s="7" t="b">
        <f t="shared" si="156"/>
        <v>1</v>
      </c>
      <c r="AD1256" s="7" t="b">
        <f t="shared" si="157"/>
        <v>0</v>
      </c>
      <c r="AE1256" s="7" t="b">
        <f t="shared" si="158"/>
        <v>1</v>
      </c>
      <c r="AF1256" s="7" t="b">
        <f t="shared" si="159"/>
        <v>0</v>
      </c>
      <c r="AH1256" t="b">
        <f>AND(Table252102[[#This Row],[Developmental toxicity]:[Reproductive toxicity]])</f>
        <v>0</v>
      </c>
    </row>
    <row r="1257" spans="1:34" x14ac:dyDescent="0.25">
      <c r="A1257" s="3">
        <f t="shared" si="152"/>
        <v>1256</v>
      </c>
      <c r="B1257" s="4"/>
      <c r="C1257" s="3" t="s">
        <v>12449</v>
      </c>
      <c r="D1257" s="3" t="s">
        <v>12448</v>
      </c>
      <c r="E1257" s="29" t="s">
        <v>16357</v>
      </c>
      <c r="F1257" s="3" t="s">
        <v>16358</v>
      </c>
      <c r="G1257" s="3" t="s">
        <v>16359</v>
      </c>
      <c r="H1257" s="3" t="s">
        <v>16359</v>
      </c>
      <c r="I1257" s="3" t="s">
        <v>16360</v>
      </c>
      <c r="J1257" s="5"/>
      <c r="K1257" s="7" t="e">
        <v>#N/A</v>
      </c>
      <c r="L1257" s="7" t="e">
        <v>#N/A</v>
      </c>
      <c r="M1257" s="7" t="e">
        <v>#N/A</v>
      </c>
      <c r="N1257" s="7" t="e">
        <v>#N/A</v>
      </c>
      <c r="O1257" s="7" t="e">
        <v>#N/A</v>
      </c>
      <c r="P1257" s="7" t="e">
        <v>#N/A</v>
      </c>
      <c r="Q1257" s="7" t="e">
        <v>#N/A</v>
      </c>
      <c r="R1257" s="7" t="e">
        <v>#N/A</v>
      </c>
      <c r="S1257" s="7" t="e">
        <v>#N/A</v>
      </c>
      <c r="T1257" s="7" t="e">
        <v>#N/A</v>
      </c>
      <c r="U1257" s="7" t="e">
        <v>#N/A</v>
      </c>
      <c r="V1257" s="7" t="e">
        <v>#N/A</v>
      </c>
      <c r="W1257" s="3">
        <v>0</v>
      </c>
      <c r="X1257" s="3" t="e">
        <v>#N/A</v>
      </c>
      <c r="Y1257" s="7" t="e">
        <v>#N/A</v>
      </c>
      <c r="Z1257" s="7">
        <f t="shared" si="153"/>
        <v>0</v>
      </c>
      <c r="AA1257" s="7">
        <f t="shared" si="154"/>
        <v>0</v>
      </c>
      <c r="AB1257" s="7" t="b">
        <f t="shared" si="155"/>
        <v>0</v>
      </c>
      <c r="AC1257" s="7" t="b">
        <f t="shared" si="156"/>
        <v>1</v>
      </c>
      <c r="AD1257" s="7" t="b">
        <f t="shared" si="157"/>
        <v>0</v>
      </c>
      <c r="AE1257" s="7" t="b">
        <f t="shared" si="158"/>
        <v>1</v>
      </c>
      <c r="AF1257" s="7" t="b">
        <f t="shared" si="159"/>
        <v>0</v>
      </c>
      <c r="AH1257" t="b">
        <f>AND(Table252102[[#This Row],[Developmental toxicity]:[Reproductive toxicity]])</f>
        <v>0</v>
      </c>
    </row>
    <row r="1258" spans="1:34" x14ac:dyDescent="0.25">
      <c r="A1258" s="3">
        <f t="shared" si="152"/>
        <v>1257</v>
      </c>
      <c r="B1258" s="4" t="s">
        <v>1440</v>
      </c>
      <c r="C1258" s="3" t="s">
        <v>2125</v>
      </c>
      <c r="D1258" s="3" t="s">
        <v>3017</v>
      </c>
      <c r="E1258" s="29" t="s">
        <v>7406</v>
      </c>
      <c r="F1258" s="3" t="s">
        <v>8254</v>
      </c>
      <c r="G1258" s="3" t="s">
        <v>9297</v>
      </c>
      <c r="H1258" s="3" t="s">
        <v>9297</v>
      </c>
      <c r="I1258" s="3" t="s">
        <v>9298</v>
      </c>
      <c r="J1258" s="5"/>
      <c r="K1258" s="7" t="e">
        <v>#N/A</v>
      </c>
      <c r="L1258" s="7" t="e">
        <v>#N/A</v>
      </c>
      <c r="M1258" s="7" t="e">
        <v>#N/A</v>
      </c>
      <c r="N1258" s="7" t="e">
        <v>#N/A</v>
      </c>
      <c r="O1258" s="7" t="e">
        <v>#N/A</v>
      </c>
      <c r="P1258" s="7" t="e">
        <v>#N/A</v>
      </c>
      <c r="Q1258" s="7" t="e">
        <v>#N/A</v>
      </c>
      <c r="R1258" s="7" t="e">
        <v>#N/A</v>
      </c>
      <c r="S1258" s="7" t="e">
        <v>#N/A</v>
      </c>
      <c r="T1258" s="7">
        <v>0</v>
      </c>
      <c r="U1258" s="7" t="e">
        <v>#N/A</v>
      </c>
      <c r="V1258" s="7" t="e">
        <v>#N/A</v>
      </c>
      <c r="W1258" s="7" t="e">
        <v>#N/A</v>
      </c>
      <c r="X1258" s="7" t="e">
        <v>#N/A</v>
      </c>
      <c r="Y1258" s="7">
        <v>1</v>
      </c>
      <c r="Z1258" s="7">
        <f t="shared" si="153"/>
        <v>1</v>
      </c>
      <c r="AA1258" s="7">
        <f t="shared" si="154"/>
        <v>0</v>
      </c>
      <c r="AB1258" s="7" t="b">
        <f t="shared" si="155"/>
        <v>1</v>
      </c>
      <c r="AC1258" s="7" t="b">
        <f t="shared" si="156"/>
        <v>0</v>
      </c>
      <c r="AD1258" s="7" t="b">
        <f t="shared" si="157"/>
        <v>1</v>
      </c>
      <c r="AE1258" s="7" t="b">
        <f t="shared" si="158"/>
        <v>0</v>
      </c>
      <c r="AF1258" s="7" t="b">
        <f t="shared" si="159"/>
        <v>0</v>
      </c>
      <c r="AH1258" t="b">
        <f>AND(Table252102[[#This Row],[Developmental toxicity]:[Reproductive toxicity]])</f>
        <v>0</v>
      </c>
    </row>
    <row r="1259" spans="1:34" x14ac:dyDescent="0.25">
      <c r="A1259" s="3">
        <f t="shared" si="152"/>
        <v>1258</v>
      </c>
      <c r="B1259" s="4">
        <v>589</v>
      </c>
      <c r="C1259" s="3" t="s">
        <v>1239</v>
      </c>
      <c r="D1259" s="3" t="s">
        <v>5395</v>
      </c>
      <c r="E1259" s="29" t="s">
        <v>4966</v>
      </c>
      <c r="F1259" s="3" t="s">
        <v>5872</v>
      </c>
      <c r="G1259" s="3" t="s">
        <v>1240</v>
      </c>
      <c r="H1259" s="3" t="s">
        <v>6884</v>
      </c>
      <c r="I1259" s="3" t="s">
        <v>6885</v>
      </c>
      <c r="J1259" s="5" t="s">
        <v>1431</v>
      </c>
      <c r="K1259" s="7" t="e">
        <v>#N/A</v>
      </c>
      <c r="L1259" s="7">
        <v>1</v>
      </c>
      <c r="M1259" s="7" t="e">
        <v>#N/A</v>
      </c>
      <c r="N1259" s="7" t="e">
        <v>#N/A</v>
      </c>
      <c r="O1259" s="7" t="e">
        <v>#N/A</v>
      </c>
      <c r="P1259" s="7" t="e">
        <v>#N/A</v>
      </c>
      <c r="Q1259" s="7" t="e">
        <v>#N/A</v>
      </c>
      <c r="R1259" s="7" t="e">
        <v>#N/A</v>
      </c>
      <c r="S1259" s="7" t="e">
        <v>#N/A</v>
      </c>
      <c r="T1259" s="7" t="e">
        <v>#N/A</v>
      </c>
      <c r="U1259" s="7" t="e">
        <v>#N/A</v>
      </c>
      <c r="V1259" s="7" t="e">
        <v>#N/A</v>
      </c>
      <c r="W1259" s="7" t="e">
        <v>#N/A</v>
      </c>
      <c r="X1259" s="7" t="e">
        <v>#N/A</v>
      </c>
      <c r="Y1259" s="7">
        <v>1</v>
      </c>
      <c r="Z1259" s="7">
        <f t="shared" si="153"/>
        <v>1</v>
      </c>
      <c r="AA1259" s="7">
        <f t="shared" si="154"/>
        <v>1</v>
      </c>
      <c r="AB1259" s="7" t="b">
        <f t="shared" si="155"/>
        <v>1</v>
      </c>
      <c r="AC1259" s="7" t="b">
        <f t="shared" si="156"/>
        <v>0</v>
      </c>
      <c r="AD1259" s="7" t="b">
        <f t="shared" si="157"/>
        <v>0</v>
      </c>
      <c r="AE1259" s="7" t="b">
        <f t="shared" si="158"/>
        <v>0</v>
      </c>
      <c r="AF1259" s="7" t="b">
        <f t="shared" si="159"/>
        <v>0</v>
      </c>
      <c r="AH1259" t="b">
        <f>AND(Table252102[[#This Row],[Developmental toxicity]:[Reproductive toxicity]])</f>
        <v>0</v>
      </c>
    </row>
    <row r="1260" spans="1:34" x14ac:dyDescent="0.25">
      <c r="A1260" s="3">
        <f t="shared" si="152"/>
        <v>1259</v>
      </c>
      <c r="B1260" s="4"/>
      <c r="C1260" s="3" t="s">
        <v>20665</v>
      </c>
      <c r="D1260" s="3" t="s">
        <v>19339</v>
      </c>
      <c r="E1260" s="29" t="s">
        <v>20420</v>
      </c>
      <c r="F1260" s="3" t="s">
        <v>20131</v>
      </c>
      <c r="G1260" s="3" t="s">
        <v>20132</v>
      </c>
      <c r="H1260" s="3" t="s">
        <v>20132</v>
      </c>
      <c r="I1260" s="3" t="s">
        <v>20133</v>
      </c>
      <c r="J1260" s="5" t="s">
        <v>20</v>
      </c>
      <c r="K1260" s="7" t="e">
        <v>#N/A</v>
      </c>
      <c r="L1260" s="7" t="e">
        <v>#N/A</v>
      </c>
      <c r="M1260" s="7" t="e">
        <v>#N/A</v>
      </c>
      <c r="N1260" s="7" t="e">
        <v>#N/A</v>
      </c>
      <c r="O1260" s="7" t="e">
        <v>#N/A</v>
      </c>
      <c r="P1260" s="7" t="e">
        <v>#N/A</v>
      </c>
      <c r="Q1260" s="7" t="e">
        <v>#N/A</v>
      </c>
      <c r="R1260" s="7" t="e">
        <v>#N/A</v>
      </c>
      <c r="S1260" s="7" t="e">
        <v>#N/A</v>
      </c>
      <c r="T1260" s="7" t="e">
        <v>#N/A</v>
      </c>
      <c r="U1260" s="7" t="e">
        <v>#N/A</v>
      </c>
      <c r="V1260" s="7" t="e">
        <v>#N/A</v>
      </c>
      <c r="W1260" s="7" t="e">
        <v>#N/A</v>
      </c>
      <c r="X1260" s="7">
        <v>0</v>
      </c>
      <c r="Y1260" s="7" t="e">
        <v>#N/A</v>
      </c>
      <c r="Z1260" s="7">
        <f t="shared" si="153"/>
        <v>0</v>
      </c>
      <c r="AA1260" s="7">
        <f t="shared" si="154"/>
        <v>0</v>
      </c>
      <c r="AB1260" s="7" t="b">
        <f t="shared" si="155"/>
        <v>1</v>
      </c>
      <c r="AC1260" s="7" t="b">
        <f t="shared" si="156"/>
        <v>0</v>
      </c>
      <c r="AD1260" s="7" t="b">
        <f t="shared" si="157"/>
        <v>0</v>
      </c>
      <c r="AE1260" s="7" t="b">
        <f t="shared" si="158"/>
        <v>0</v>
      </c>
      <c r="AF1260" s="7" t="b">
        <f t="shared" si="159"/>
        <v>0</v>
      </c>
      <c r="AH1260" t="b">
        <f>AND(Table252102[[#This Row],[Developmental toxicity]:[Reproductive toxicity]])</f>
        <v>0</v>
      </c>
    </row>
    <row r="1261" spans="1:34" x14ac:dyDescent="0.25">
      <c r="A1261" s="3">
        <f t="shared" si="152"/>
        <v>1260</v>
      </c>
      <c r="B1261" s="4" t="s">
        <v>1440</v>
      </c>
      <c r="C1261" s="3" t="s">
        <v>2214</v>
      </c>
      <c r="D1261" s="3" t="s">
        <v>3116</v>
      </c>
      <c r="E1261" s="12" t="s">
        <v>7493</v>
      </c>
      <c r="F1261" t="s">
        <v>8341</v>
      </c>
      <c r="G1261" t="s">
        <v>9494</v>
      </c>
      <c r="H1261" t="s">
        <v>9494</v>
      </c>
      <c r="I1261" t="s">
        <v>9495</v>
      </c>
      <c r="J1261" s="5"/>
      <c r="K1261" s="7" t="e">
        <v>#N/A</v>
      </c>
      <c r="L1261" s="7" t="e">
        <v>#N/A</v>
      </c>
      <c r="M1261" s="7" t="e">
        <v>#N/A</v>
      </c>
      <c r="N1261" s="7" t="e">
        <v>#N/A</v>
      </c>
      <c r="O1261" s="7" t="e">
        <v>#N/A</v>
      </c>
      <c r="P1261" s="7" t="e">
        <v>#N/A</v>
      </c>
      <c r="Q1261" s="7" t="e">
        <v>#N/A</v>
      </c>
      <c r="R1261" s="7" t="e">
        <v>#N/A</v>
      </c>
      <c r="S1261" s="7" t="e">
        <v>#N/A</v>
      </c>
      <c r="T1261" s="7">
        <v>0</v>
      </c>
      <c r="U1261" s="7" t="e">
        <v>#N/A</v>
      </c>
      <c r="V1261" s="7" t="e">
        <v>#N/A</v>
      </c>
      <c r="W1261" s="7" t="e">
        <v>#N/A</v>
      </c>
      <c r="X1261" s="7" t="e">
        <v>#N/A</v>
      </c>
      <c r="Y1261" s="7" t="e">
        <v>#N/A</v>
      </c>
      <c r="Z1261" s="7">
        <f t="shared" si="153"/>
        <v>0</v>
      </c>
      <c r="AA1261" s="7">
        <f t="shared" si="154"/>
        <v>0</v>
      </c>
      <c r="AB1261" s="7" t="b">
        <f t="shared" si="155"/>
        <v>1</v>
      </c>
      <c r="AC1261" s="7" t="b">
        <f t="shared" si="156"/>
        <v>0</v>
      </c>
      <c r="AD1261" s="7" t="b">
        <f t="shared" si="157"/>
        <v>1</v>
      </c>
      <c r="AE1261" s="7" t="b">
        <f t="shared" si="158"/>
        <v>0</v>
      </c>
      <c r="AF1261" s="7" t="b">
        <f t="shared" si="159"/>
        <v>0</v>
      </c>
      <c r="AH1261" t="b">
        <f>AND(Table252102[[#This Row],[Developmental toxicity]:[Reproductive toxicity]])</f>
        <v>0</v>
      </c>
    </row>
    <row r="1262" spans="1:34" x14ac:dyDescent="0.25">
      <c r="A1262" s="3">
        <f t="shared" si="152"/>
        <v>1261</v>
      </c>
      <c r="B1262" s="4"/>
      <c r="C1262" s="3" t="s">
        <v>11745</v>
      </c>
      <c r="D1262" s="3" t="s">
        <v>11744</v>
      </c>
      <c r="E1262" s="29" t="s">
        <v>15242</v>
      </c>
      <c r="F1262" s="3" t="s">
        <v>15243</v>
      </c>
      <c r="G1262" s="3" t="s">
        <v>15244</v>
      </c>
      <c r="H1262" s="3" t="s">
        <v>15244</v>
      </c>
      <c r="I1262" s="3" t="s">
        <v>15245</v>
      </c>
      <c r="J1262" s="5"/>
      <c r="K1262" s="7" t="e">
        <v>#N/A</v>
      </c>
      <c r="L1262" s="7" t="e">
        <v>#N/A</v>
      </c>
      <c r="M1262" s="7" t="e">
        <v>#N/A</v>
      </c>
      <c r="N1262" s="7" t="e">
        <v>#N/A</v>
      </c>
      <c r="O1262" s="7" t="e">
        <v>#N/A</v>
      </c>
      <c r="P1262" s="7" t="e">
        <v>#N/A</v>
      </c>
      <c r="Q1262" s="7" t="e">
        <v>#N/A</v>
      </c>
      <c r="R1262" s="7" t="e">
        <v>#N/A</v>
      </c>
      <c r="S1262" s="7" t="e">
        <v>#N/A</v>
      </c>
      <c r="T1262" s="7" t="e">
        <v>#N/A</v>
      </c>
      <c r="U1262" s="7" t="e">
        <v>#N/A</v>
      </c>
      <c r="V1262" s="7" t="e">
        <v>#N/A</v>
      </c>
      <c r="W1262" s="3">
        <v>1</v>
      </c>
      <c r="X1262" s="3" t="e">
        <v>#N/A</v>
      </c>
      <c r="Y1262" s="7" t="e">
        <v>#N/A</v>
      </c>
      <c r="Z1262" s="7">
        <f t="shared" si="153"/>
        <v>1</v>
      </c>
      <c r="AA1262" s="7">
        <f t="shared" si="154"/>
        <v>1</v>
      </c>
      <c r="AB1262" s="7" t="b">
        <f t="shared" si="155"/>
        <v>0</v>
      </c>
      <c r="AC1262" s="7" t="b">
        <f t="shared" si="156"/>
        <v>1</v>
      </c>
      <c r="AD1262" s="7" t="b">
        <f t="shared" si="157"/>
        <v>0</v>
      </c>
      <c r="AE1262" s="7" t="b">
        <f t="shared" si="158"/>
        <v>1</v>
      </c>
      <c r="AF1262" s="7" t="b">
        <f t="shared" si="159"/>
        <v>0</v>
      </c>
      <c r="AH1262" t="b">
        <f>AND(Table252102[[#This Row],[Developmental toxicity]:[Reproductive toxicity]])</f>
        <v>0</v>
      </c>
    </row>
    <row r="1263" spans="1:34" x14ac:dyDescent="0.25">
      <c r="A1263" s="3">
        <f t="shared" si="152"/>
        <v>1262</v>
      </c>
      <c r="B1263" s="4"/>
      <c r="C1263" s="3" t="s">
        <v>12123</v>
      </c>
      <c r="D1263" s="3" t="s">
        <v>12122</v>
      </c>
      <c r="E1263" s="29" t="s">
        <v>15816</v>
      </c>
      <c r="F1263" s="3" t="s">
        <v>15817</v>
      </c>
      <c r="G1263" s="3" t="s">
        <v>15818</v>
      </c>
      <c r="H1263" s="3" t="s">
        <v>15818</v>
      </c>
      <c r="I1263" s="3" t="s">
        <v>15819</v>
      </c>
      <c r="J1263" s="5"/>
      <c r="K1263" s="7" t="e">
        <v>#N/A</v>
      </c>
      <c r="L1263" s="7" t="e">
        <v>#N/A</v>
      </c>
      <c r="M1263" s="7" t="e">
        <v>#N/A</v>
      </c>
      <c r="N1263" s="7" t="e">
        <v>#N/A</v>
      </c>
      <c r="O1263" s="7" t="e">
        <v>#N/A</v>
      </c>
      <c r="P1263" s="7" t="e">
        <v>#N/A</v>
      </c>
      <c r="Q1263" s="7" t="e">
        <v>#N/A</v>
      </c>
      <c r="R1263" s="7" t="e">
        <v>#N/A</v>
      </c>
      <c r="S1263" s="7" t="e">
        <v>#N/A</v>
      </c>
      <c r="T1263" s="7" t="e">
        <v>#N/A</v>
      </c>
      <c r="U1263" s="7" t="e">
        <v>#N/A</v>
      </c>
      <c r="V1263" s="7" t="e">
        <v>#N/A</v>
      </c>
      <c r="W1263" s="7">
        <v>0</v>
      </c>
      <c r="X1263" s="7" t="e">
        <v>#N/A</v>
      </c>
      <c r="Y1263" s="7">
        <v>0</v>
      </c>
      <c r="Z1263" s="7">
        <f t="shared" si="153"/>
        <v>0</v>
      </c>
      <c r="AA1263" s="7">
        <f t="shared" si="154"/>
        <v>0</v>
      </c>
      <c r="AB1263" s="7" t="b">
        <f t="shared" si="155"/>
        <v>1</v>
      </c>
      <c r="AC1263" s="7" t="b">
        <f t="shared" si="156"/>
        <v>1</v>
      </c>
      <c r="AD1263" s="7" t="b">
        <f t="shared" si="157"/>
        <v>0</v>
      </c>
      <c r="AE1263" s="7" t="b">
        <f t="shared" si="158"/>
        <v>1</v>
      </c>
      <c r="AF1263" s="7" t="b">
        <f t="shared" si="159"/>
        <v>0</v>
      </c>
      <c r="AH1263" t="b">
        <f>AND(Table252102[[#This Row],[Developmental toxicity]:[Reproductive toxicity]])</f>
        <v>1</v>
      </c>
    </row>
    <row r="1264" spans="1:34" x14ac:dyDescent="0.25">
      <c r="A1264" s="3">
        <f t="shared" si="152"/>
        <v>1263</v>
      </c>
      <c r="B1264" s="4"/>
      <c r="C1264" s="3" t="s">
        <v>10879</v>
      </c>
      <c r="D1264" s="3" t="s">
        <v>10878</v>
      </c>
      <c r="E1264" s="29" t="s">
        <v>13616</v>
      </c>
      <c r="F1264" s="3" t="s">
        <v>13617</v>
      </c>
      <c r="G1264" s="3" t="s">
        <v>13618</v>
      </c>
      <c r="H1264" s="3" t="s">
        <v>13618</v>
      </c>
      <c r="I1264" s="3" t="s">
        <v>13619</v>
      </c>
      <c r="J1264" s="5"/>
      <c r="K1264" s="7" t="e">
        <v>#N/A</v>
      </c>
      <c r="L1264" s="7" t="e">
        <v>#N/A</v>
      </c>
      <c r="M1264" s="7" t="e">
        <v>#N/A</v>
      </c>
      <c r="N1264" s="7" t="e">
        <v>#N/A</v>
      </c>
      <c r="O1264" s="7" t="e">
        <v>#N/A</v>
      </c>
      <c r="P1264" s="7" t="e">
        <v>#N/A</v>
      </c>
      <c r="Q1264" s="7" t="e">
        <v>#N/A</v>
      </c>
      <c r="R1264" s="7" t="e">
        <v>#N/A</v>
      </c>
      <c r="S1264" s="7" t="e">
        <v>#N/A</v>
      </c>
      <c r="T1264" s="7" t="e">
        <v>#N/A</v>
      </c>
      <c r="U1264" s="7" t="e">
        <v>#N/A</v>
      </c>
      <c r="V1264" s="7" t="e">
        <v>#N/A</v>
      </c>
      <c r="W1264" s="3">
        <v>1</v>
      </c>
      <c r="X1264" s="3" t="e">
        <v>#N/A</v>
      </c>
      <c r="Y1264" s="7" t="e">
        <v>#N/A</v>
      </c>
      <c r="Z1264" s="7">
        <f t="shared" si="153"/>
        <v>1</v>
      </c>
      <c r="AA1264" s="7">
        <f t="shared" si="154"/>
        <v>1</v>
      </c>
      <c r="AB1264" s="7" t="b">
        <f t="shared" si="155"/>
        <v>0</v>
      </c>
      <c r="AC1264" s="7" t="b">
        <f t="shared" si="156"/>
        <v>1</v>
      </c>
      <c r="AD1264" s="7" t="b">
        <f t="shared" si="157"/>
        <v>0</v>
      </c>
      <c r="AE1264" s="7" t="b">
        <f t="shared" si="158"/>
        <v>1</v>
      </c>
      <c r="AF1264" s="7" t="b">
        <f t="shared" si="159"/>
        <v>0</v>
      </c>
      <c r="AH1264" t="b">
        <f>AND(Table252102[[#This Row],[Developmental toxicity]:[Reproductive toxicity]])</f>
        <v>0</v>
      </c>
    </row>
    <row r="1265" spans="1:34" x14ac:dyDescent="0.25">
      <c r="A1265" s="3">
        <f t="shared" si="152"/>
        <v>1264</v>
      </c>
      <c r="B1265" s="4">
        <v>29</v>
      </c>
      <c r="C1265" s="3" t="s">
        <v>349</v>
      </c>
      <c r="D1265" s="3" t="s">
        <v>5067</v>
      </c>
      <c r="E1265" s="29" t="s">
        <v>4554</v>
      </c>
      <c r="F1265" s="3" t="s">
        <v>5482</v>
      </c>
      <c r="G1265" s="3" t="s">
        <v>350</v>
      </c>
      <c r="H1265" s="3" t="s">
        <v>5975</v>
      </c>
      <c r="I1265" s="3" t="s">
        <v>6371</v>
      </c>
      <c r="J1265" s="5" t="s">
        <v>1431</v>
      </c>
      <c r="K1265" s="7" t="e">
        <v>#N/A</v>
      </c>
      <c r="L1265" s="7">
        <v>1</v>
      </c>
      <c r="M1265" s="7" t="e">
        <v>#N/A</v>
      </c>
      <c r="N1265" s="7" t="e">
        <v>#N/A</v>
      </c>
      <c r="O1265" s="7" t="e">
        <v>#N/A</v>
      </c>
      <c r="P1265" s="7" t="e">
        <v>#N/A</v>
      </c>
      <c r="Q1265" s="7" t="e">
        <v>#N/A</v>
      </c>
      <c r="R1265" s="7" t="e">
        <v>#N/A</v>
      </c>
      <c r="S1265" s="7" t="e">
        <v>#N/A</v>
      </c>
      <c r="T1265" s="7" t="e">
        <v>#N/A</v>
      </c>
      <c r="U1265" s="7" t="e">
        <v>#N/A</v>
      </c>
      <c r="V1265" s="7" t="e">
        <v>#N/A</v>
      </c>
      <c r="W1265" s="7" t="e">
        <v>#N/A</v>
      </c>
      <c r="X1265" s="7" t="e">
        <v>#N/A</v>
      </c>
      <c r="Y1265" s="7">
        <v>1</v>
      </c>
      <c r="Z1265" s="7">
        <f t="shared" si="153"/>
        <v>1</v>
      </c>
      <c r="AA1265" s="7">
        <f t="shared" si="154"/>
        <v>1</v>
      </c>
      <c r="AB1265" s="7" t="b">
        <f t="shared" si="155"/>
        <v>1</v>
      </c>
      <c r="AC1265" s="7" t="b">
        <f t="shared" si="156"/>
        <v>0</v>
      </c>
      <c r="AD1265" s="7" t="b">
        <f t="shared" si="157"/>
        <v>0</v>
      </c>
      <c r="AE1265" s="7" t="b">
        <f t="shared" si="158"/>
        <v>0</v>
      </c>
      <c r="AF1265" s="7" t="b">
        <f t="shared" si="159"/>
        <v>0</v>
      </c>
      <c r="AH1265" t="b">
        <f>AND(Table252102[[#This Row],[Developmental toxicity]:[Reproductive toxicity]])</f>
        <v>0</v>
      </c>
    </row>
    <row r="1266" spans="1:34" x14ac:dyDescent="0.25">
      <c r="A1266" s="3">
        <f t="shared" si="152"/>
        <v>1265</v>
      </c>
      <c r="B1266" s="4">
        <v>21</v>
      </c>
      <c r="C1266" s="3" t="s">
        <v>335</v>
      </c>
      <c r="D1266" s="3" t="s">
        <v>5061</v>
      </c>
      <c r="E1266" s="29" t="s">
        <v>4547</v>
      </c>
      <c r="F1266" s="3" t="s">
        <v>5475</v>
      </c>
      <c r="G1266" s="3" t="s">
        <v>336</v>
      </c>
      <c r="H1266" s="3" t="s">
        <v>5968</v>
      </c>
      <c r="I1266" s="3" t="s">
        <v>6364</v>
      </c>
      <c r="J1266" s="5" t="s">
        <v>1431</v>
      </c>
      <c r="K1266" s="7" t="e">
        <v>#N/A</v>
      </c>
      <c r="L1266" s="7">
        <v>1</v>
      </c>
      <c r="M1266" s="7" t="e">
        <v>#N/A</v>
      </c>
      <c r="N1266" s="7" t="e">
        <v>#N/A</v>
      </c>
      <c r="O1266" s="7" t="e">
        <v>#N/A</v>
      </c>
      <c r="P1266" s="7" t="e">
        <v>#N/A</v>
      </c>
      <c r="Q1266" s="7" t="e">
        <v>#N/A</v>
      </c>
      <c r="R1266" s="7" t="e">
        <v>#N/A</v>
      </c>
      <c r="S1266" s="7" t="e">
        <v>#N/A</v>
      </c>
      <c r="T1266" s="7" t="e">
        <v>#N/A</v>
      </c>
      <c r="U1266" s="7" t="e">
        <v>#N/A</v>
      </c>
      <c r="V1266" s="7" t="e">
        <v>#N/A</v>
      </c>
      <c r="W1266" s="7" t="e">
        <v>#N/A</v>
      </c>
      <c r="X1266" s="7" t="e">
        <v>#N/A</v>
      </c>
      <c r="Y1266" s="7">
        <v>1</v>
      </c>
      <c r="Z1266" s="7">
        <f t="shared" si="153"/>
        <v>1</v>
      </c>
      <c r="AA1266" s="7">
        <f t="shared" si="154"/>
        <v>1</v>
      </c>
      <c r="AB1266" s="7" t="b">
        <f t="shared" si="155"/>
        <v>1</v>
      </c>
      <c r="AC1266" s="7" t="b">
        <f t="shared" si="156"/>
        <v>0</v>
      </c>
      <c r="AD1266" s="7" t="b">
        <f t="shared" si="157"/>
        <v>0</v>
      </c>
      <c r="AE1266" s="7" t="b">
        <f t="shared" si="158"/>
        <v>0</v>
      </c>
      <c r="AF1266" s="7" t="b">
        <f t="shared" si="159"/>
        <v>0</v>
      </c>
      <c r="AH1266" t="b">
        <f>AND(Table252102[[#This Row],[Developmental toxicity]:[Reproductive toxicity]])</f>
        <v>0</v>
      </c>
    </row>
    <row r="1267" spans="1:34" x14ac:dyDescent="0.25">
      <c r="A1267" s="3">
        <f t="shared" si="152"/>
        <v>1266</v>
      </c>
      <c r="B1267" s="4"/>
      <c r="C1267" s="3" t="s">
        <v>20499</v>
      </c>
      <c r="D1267" s="3" t="s">
        <v>19171</v>
      </c>
      <c r="E1267" s="29" t="s">
        <v>20254</v>
      </c>
      <c r="F1267" s="3" t="s">
        <v>19572</v>
      </c>
      <c r="G1267" s="3" t="s">
        <v>19573</v>
      </c>
      <c r="H1267" s="3" t="s">
        <v>19573</v>
      </c>
      <c r="I1267" s="3" t="s">
        <v>19574</v>
      </c>
      <c r="J1267" s="5" t="s">
        <v>20</v>
      </c>
      <c r="K1267" s="7" t="e">
        <v>#N/A</v>
      </c>
      <c r="L1267" s="7" t="e">
        <v>#N/A</v>
      </c>
      <c r="M1267" s="7" t="e">
        <v>#N/A</v>
      </c>
      <c r="N1267" s="7" t="e">
        <v>#N/A</v>
      </c>
      <c r="O1267" s="7" t="e">
        <v>#N/A</v>
      </c>
      <c r="P1267" s="7" t="e">
        <v>#N/A</v>
      </c>
      <c r="Q1267" s="7" t="e">
        <v>#N/A</v>
      </c>
      <c r="R1267" s="7" t="e">
        <v>#N/A</v>
      </c>
      <c r="S1267" s="7" t="e">
        <v>#N/A</v>
      </c>
      <c r="T1267" s="7" t="e">
        <v>#N/A</v>
      </c>
      <c r="U1267" s="7" t="e">
        <v>#N/A</v>
      </c>
      <c r="V1267" s="7" t="e">
        <v>#N/A</v>
      </c>
      <c r="W1267" s="7" t="e">
        <v>#N/A</v>
      </c>
      <c r="X1267" s="7">
        <v>1</v>
      </c>
      <c r="Y1267" s="7" t="e">
        <v>#N/A</v>
      </c>
      <c r="Z1267" s="7">
        <f t="shared" si="153"/>
        <v>1</v>
      </c>
      <c r="AA1267" s="7">
        <f t="shared" si="154"/>
        <v>1</v>
      </c>
      <c r="AB1267" s="7" t="b">
        <f t="shared" si="155"/>
        <v>1</v>
      </c>
      <c r="AC1267" s="7" t="b">
        <f t="shared" si="156"/>
        <v>0</v>
      </c>
      <c r="AD1267" s="7" t="b">
        <f t="shared" si="157"/>
        <v>0</v>
      </c>
      <c r="AE1267" s="7" t="b">
        <f t="shared" si="158"/>
        <v>0</v>
      </c>
      <c r="AF1267" s="7" t="b">
        <f t="shared" si="159"/>
        <v>0</v>
      </c>
      <c r="AH1267" t="b">
        <f>AND(Table252102[[#This Row],[Developmental toxicity]:[Reproductive toxicity]])</f>
        <v>0</v>
      </c>
    </row>
    <row r="1268" spans="1:34" x14ac:dyDescent="0.25">
      <c r="A1268" s="3">
        <f t="shared" si="152"/>
        <v>1267</v>
      </c>
      <c r="B1268" s="4" t="s">
        <v>1440</v>
      </c>
      <c r="C1268" s="3" t="s">
        <v>1928</v>
      </c>
      <c r="D1268" s="3" t="s">
        <v>2790</v>
      </c>
      <c r="E1268" s="12" t="s">
        <v>7211</v>
      </c>
      <c r="F1268" t="s">
        <v>8060</v>
      </c>
      <c r="G1268" t="s">
        <v>8899</v>
      </c>
      <c r="H1268" t="s">
        <v>8899</v>
      </c>
      <c r="I1268" t="s">
        <v>8900</v>
      </c>
      <c r="J1268" s="5"/>
      <c r="K1268" s="7" t="e">
        <v>#N/A</v>
      </c>
      <c r="L1268" s="7" t="e">
        <v>#N/A</v>
      </c>
      <c r="M1268" s="7" t="e">
        <v>#N/A</v>
      </c>
      <c r="N1268" s="7" t="e">
        <v>#N/A</v>
      </c>
      <c r="O1268" s="7" t="e">
        <v>#N/A</v>
      </c>
      <c r="P1268" s="7" t="e">
        <v>#N/A</v>
      </c>
      <c r="Q1268" s="7" t="e">
        <v>#N/A</v>
      </c>
      <c r="R1268" s="7" t="e">
        <v>#N/A</v>
      </c>
      <c r="S1268" s="7" t="e">
        <v>#N/A</v>
      </c>
      <c r="T1268" s="7">
        <v>0</v>
      </c>
      <c r="U1268" s="7" t="e">
        <v>#N/A</v>
      </c>
      <c r="V1268" s="7" t="e">
        <v>#N/A</v>
      </c>
      <c r="W1268" s="7" t="e">
        <v>#N/A</v>
      </c>
      <c r="X1268" s="7" t="e">
        <v>#N/A</v>
      </c>
      <c r="Y1268" s="7" t="e">
        <v>#N/A</v>
      </c>
      <c r="Z1268" s="7">
        <f t="shared" si="153"/>
        <v>0</v>
      </c>
      <c r="AA1268" s="7">
        <f t="shared" si="154"/>
        <v>0</v>
      </c>
      <c r="AB1268" s="7" t="b">
        <f t="shared" si="155"/>
        <v>1</v>
      </c>
      <c r="AC1268" s="7" t="b">
        <f t="shared" si="156"/>
        <v>0</v>
      </c>
      <c r="AD1268" s="7" t="b">
        <f t="shared" si="157"/>
        <v>1</v>
      </c>
      <c r="AE1268" s="7" t="b">
        <f t="shared" si="158"/>
        <v>0</v>
      </c>
      <c r="AF1268" s="7" t="b">
        <f t="shared" si="159"/>
        <v>0</v>
      </c>
      <c r="AH1268" t="b">
        <f>AND(Table252102[[#This Row],[Developmental toxicity]:[Reproductive toxicity]])</f>
        <v>0</v>
      </c>
    </row>
    <row r="1269" spans="1:34" x14ac:dyDescent="0.25">
      <c r="A1269" s="3">
        <f t="shared" si="152"/>
        <v>1268</v>
      </c>
      <c r="B1269" s="4" t="s">
        <v>1440</v>
      </c>
      <c r="C1269" s="3" t="s">
        <v>2283</v>
      </c>
      <c r="D1269" s="3" t="s">
        <v>3197</v>
      </c>
      <c r="E1269" s="12" t="s">
        <v>7561</v>
      </c>
      <c r="F1269" t="s">
        <v>8408</v>
      </c>
      <c r="G1269" t="s">
        <v>9646</v>
      </c>
      <c r="H1269" t="s">
        <v>9646</v>
      </c>
      <c r="I1269" t="s">
        <v>9647</v>
      </c>
      <c r="J1269" s="5"/>
      <c r="K1269" s="7" t="e">
        <v>#N/A</v>
      </c>
      <c r="L1269" s="7" t="e">
        <v>#N/A</v>
      </c>
      <c r="M1269" s="7" t="e">
        <v>#N/A</v>
      </c>
      <c r="N1269" s="7" t="e">
        <v>#N/A</v>
      </c>
      <c r="O1269" s="7" t="e">
        <v>#N/A</v>
      </c>
      <c r="P1269" s="7" t="e">
        <v>#N/A</v>
      </c>
      <c r="Q1269" s="7" t="e">
        <v>#N/A</v>
      </c>
      <c r="R1269" s="7" t="e">
        <v>#N/A</v>
      </c>
      <c r="S1269" s="7" t="e">
        <v>#N/A</v>
      </c>
      <c r="T1269" s="7">
        <v>0</v>
      </c>
      <c r="U1269" s="7" t="e">
        <v>#N/A</v>
      </c>
      <c r="V1269" s="7" t="e">
        <v>#N/A</v>
      </c>
      <c r="W1269" s="7" t="e">
        <v>#N/A</v>
      </c>
      <c r="X1269" s="7" t="e">
        <v>#N/A</v>
      </c>
      <c r="Y1269" s="7" t="e">
        <v>#N/A</v>
      </c>
      <c r="Z1269" s="7">
        <f t="shared" si="153"/>
        <v>0</v>
      </c>
      <c r="AA1269" s="7">
        <f t="shared" si="154"/>
        <v>0</v>
      </c>
      <c r="AB1269" s="7" t="b">
        <f t="shared" si="155"/>
        <v>1</v>
      </c>
      <c r="AC1269" s="7" t="b">
        <f t="shared" si="156"/>
        <v>0</v>
      </c>
      <c r="AD1269" s="7" t="b">
        <f t="shared" si="157"/>
        <v>1</v>
      </c>
      <c r="AE1269" s="7" t="b">
        <f t="shared" si="158"/>
        <v>0</v>
      </c>
      <c r="AF1269" s="7" t="b">
        <f t="shared" si="159"/>
        <v>0</v>
      </c>
      <c r="AH1269" t="b">
        <f>AND(Table252102[[#This Row],[Developmental toxicity]:[Reproductive toxicity]])</f>
        <v>0</v>
      </c>
    </row>
    <row r="1270" spans="1:34" x14ac:dyDescent="0.25">
      <c r="A1270" s="3">
        <f t="shared" si="152"/>
        <v>1269</v>
      </c>
      <c r="B1270" s="4" t="s">
        <v>1440</v>
      </c>
      <c r="C1270" s="3" t="s">
        <v>2523</v>
      </c>
      <c r="D1270" s="3" t="s">
        <v>3469</v>
      </c>
      <c r="E1270" s="29" t="s">
        <v>7797</v>
      </c>
      <c r="F1270" s="3" t="s">
        <v>8636</v>
      </c>
      <c r="G1270" s="3" t="s">
        <v>10151</v>
      </c>
      <c r="H1270" s="3" t="s">
        <v>10151</v>
      </c>
      <c r="I1270" s="3" t="s">
        <v>10152</v>
      </c>
      <c r="J1270" s="5"/>
      <c r="K1270" s="7" t="e">
        <v>#N/A</v>
      </c>
      <c r="L1270" s="7" t="e">
        <v>#N/A</v>
      </c>
      <c r="M1270" s="7" t="e">
        <v>#N/A</v>
      </c>
      <c r="N1270" s="7" t="e">
        <v>#N/A</v>
      </c>
      <c r="O1270" s="7" t="e">
        <v>#N/A</v>
      </c>
      <c r="P1270" s="7" t="e">
        <v>#N/A</v>
      </c>
      <c r="Q1270" s="7" t="e">
        <v>#N/A</v>
      </c>
      <c r="R1270" s="7" t="e">
        <v>#N/A</v>
      </c>
      <c r="S1270" s="7" t="e">
        <v>#N/A</v>
      </c>
      <c r="T1270" s="7">
        <v>0</v>
      </c>
      <c r="U1270" s="7" t="e">
        <v>#N/A</v>
      </c>
      <c r="V1270" s="7" t="e">
        <v>#N/A</v>
      </c>
      <c r="W1270" s="7" t="e">
        <v>#N/A</v>
      </c>
      <c r="X1270" s="7" t="e">
        <v>#N/A</v>
      </c>
      <c r="Y1270" s="7">
        <v>0</v>
      </c>
      <c r="Z1270" s="7">
        <f t="shared" si="153"/>
        <v>0</v>
      </c>
      <c r="AA1270" s="7">
        <f t="shared" si="154"/>
        <v>0</v>
      </c>
      <c r="AB1270" s="7" t="b">
        <f t="shared" si="155"/>
        <v>1</v>
      </c>
      <c r="AC1270" s="7" t="b">
        <f t="shared" si="156"/>
        <v>0</v>
      </c>
      <c r="AD1270" s="7" t="b">
        <f t="shared" si="157"/>
        <v>1</v>
      </c>
      <c r="AE1270" s="7" t="b">
        <f t="shared" si="158"/>
        <v>0</v>
      </c>
      <c r="AF1270" s="7" t="b">
        <f t="shared" si="159"/>
        <v>0</v>
      </c>
      <c r="AH1270" t="b">
        <f>AND(Table252102[[#This Row],[Developmental toxicity]:[Reproductive toxicity]])</f>
        <v>0</v>
      </c>
    </row>
    <row r="1271" spans="1:34" x14ac:dyDescent="0.25">
      <c r="A1271" s="3">
        <f t="shared" si="152"/>
        <v>1270</v>
      </c>
      <c r="B1271" s="4"/>
      <c r="C1271" s="3" t="s">
        <v>20670</v>
      </c>
      <c r="D1271" s="3" t="s">
        <v>19344</v>
      </c>
      <c r="E1271" s="29" t="s">
        <v>20425</v>
      </c>
      <c r="F1271" s="3" t="s">
        <v>20150</v>
      </c>
      <c r="G1271" s="3" t="s">
        <v>20151</v>
      </c>
      <c r="H1271" s="3" t="s">
        <v>20151</v>
      </c>
      <c r="I1271" s="3" t="s">
        <v>20152</v>
      </c>
      <c r="J1271" s="5" t="s">
        <v>20</v>
      </c>
      <c r="K1271" s="7" t="e">
        <v>#N/A</v>
      </c>
      <c r="L1271" s="7" t="e">
        <v>#N/A</v>
      </c>
      <c r="M1271" s="7" t="e">
        <v>#N/A</v>
      </c>
      <c r="N1271" s="7" t="e">
        <v>#N/A</v>
      </c>
      <c r="O1271" s="7" t="e">
        <v>#N/A</v>
      </c>
      <c r="P1271" s="7" t="e">
        <v>#N/A</v>
      </c>
      <c r="Q1271" s="7" t="e">
        <v>#N/A</v>
      </c>
      <c r="R1271" s="7" t="e">
        <v>#N/A</v>
      </c>
      <c r="S1271" s="7" t="e">
        <v>#N/A</v>
      </c>
      <c r="T1271" s="7" t="e">
        <v>#N/A</v>
      </c>
      <c r="U1271" s="7" t="e">
        <v>#N/A</v>
      </c>
      <c r="V1271" s="7" t="e">
        <v>#N/A</v>
      </c>
      <c r="W1271" s="7" t="e">
        <v>#N/A</v>
      </c>
      <c r="X1271" s="7">
        <v>1</v>
      </c>
      <c r="Y1271" s="7" t="e">
        <v>#N/A</v>
      </c>
      <c r="Z1271" s="7">
        <f t="shared" si="153"/>
        <v>1</v>
      </c>
      <c r="AA1271" s="7">
        <f t="shared" si="154"/>
        <v>1</v>
      </c>
      <c r="AB1271" s="7" t="b">
        <f t="shared" si="155"/>
        <v>1</v>
      </c>
      <c r="AC1271" s="7" t="b">
        <f t="shared" si="156"/>
        <v>0</v>
      </c>
      <c r="AD1271" s="7" t="b">
        <f t="shared" si="157"/>
        <v>0</v>
      </c>
      <c r="AE1271" s="7" t="b">
        <f t="shared" si="158"/>
        <v>0</v>
      </c>
      <c r="AF1271" s="7" t="b">
        <f t="shared" si="159"/>
        <v>0</v>
      </c>
      <c r="AH1271" t="b">
        <f>AND(Table252102[[#This Row],[Developmental toxicity]:[Reproductive toxicity]])</f>
        <v>0</v>
      </c>
    </row>
    <row r="1272" spans="1:34" x14ac:dyDescent="0.25">
      <c r="A1272" s="3">
        <f t="shared" si="152"/>
        <v>1271</v>
      </c>
      <c r="B1272" s="4">
        <v>305</v>
      </c>
      <c r="C1272" s="3" t="s">
        <v>794</v>
      </c>
      <c r="D1272" s="3" t="s">
        <v>5237</v>
      </c>
      <c r="E1272" s="29" t="s">
        <v>4763</v>
      </c>
      <c r="F1272" s="3" t="s">
        <v>5679</v>
      </c>
      <c r="G1272" s="3" t="s">
        <v>795</v>
      </c>
      <c r="H1272" s="3" t="s">
        <v>6154</v>
      </c>
      <c r="I1272" s="3" t="s">
        <v>6603</v>
      </c>
      <c r="J1272" s="5" t="s">
        <v>1430</v>
      </c>
      <c r="K1272" s="7" t="e">
        <v>#N/A</v>
      </c>
      <c r="L1272" s="7">
        <v>1</v>
      </c>
      <c r="M1272" s="7" t="e">
        <v>#N/A</v>
      </c>
      <c r="N1272" s="7" t="e">
        <v>#N/A</v>
      </c>
      <c r="O1272" s="7" t="e">
        <v>#N/A</v>
      </c>
      <c r="P1272" s="7" t="e">
        <v>#N/A</v>
      </c>
      <c r="Q1272" s="7" t="e">
        <v>#N/A</v>
      </c>
      <c r="R1272" s="7" t="e">
        <v>#N/A</v>
      </c>
      <c r="S1272" s="7" t="e">
        <v>#N/A</v>
      </c>
      <c r="T1272" s="7" t="e">
        <v>#N/A</v>
      </c>
      <c r="U1272" s="7" t="e">
        <v>#N/A</v>
      </c>
      <c r="V1272" s="7" t="e">
        <v>#N/A</v>
      </c>
      <c r="W1272" s="7" t="e">
        <v>#N/A</v>
      </c>
      <c r="X1272" s="7">
        <v>1</v>
      </c>
      <c r="Y1272" s="7">
        <v>1</v>
      </c>
      <c r="Z1272" s="7">
        <f t="shared" si="153"/>
        <v>1</v>
      </c>
      <c r="AA1272" s="7">
        <f t="shared" si="154"/>
        <v>1</v>
      </c>
      <c r="AB1272" s="7" t="b">
        <f t="shared" si="155"/>
        <v>1</v>
      </c>
      <c r="AC1272" s="7" t="b">
        <f t="shared" si="156"/>
        <v>0</v>
      </c>
      <c r="AD1272" s="7" t="b">
        <f t="shared" si="157"/>
        <v>0</v>
      </c>
      <c r="AE1272" s="7" t="b">
        <f t="shared" si="158"/>
        <v>0</v>
      </c>
      <c r="AF1272" s="7" t="b">
        <f t="shared" si="159"/>
        <v>0</v>
      </c>
      <c r="AH1272" t="b">
        <f>AND(Table252102[[#This Row],[Developmental toxicity]:[Reproductive toxicity]])</f>
        <v>0</v>
      </c>
    </row>
    <row r="1273" spans="1:34" x14ac:dyDescent="0.25">
      <c r="A1273" s="3" t="e">
        <f>ROW(#REF!)</f>
        <v>#REF!</v>
      </c>
      <c r="B1273" s="4"/>
      <c r="C1273" s="3" t="s">
        <v>20530</v>
      </c>
      <c r="D1273" s="3" t="s">
        <v>19202</v>
      </c>
      <c r="E1273" s="29" t="s">
        <v>20285</v>
      </c>
      <c r="F1273" s="3" t="s">
        <v>19680</v>
      </c>
      <c r="G1273" s="3" t="s">
        <v>19681</v>
      </c>
      <c r="H1273" s="3" t="s">
        <v>19681</v>
      </c>
      <c r="I1273" s="3" t="s">
        <v>19682</v>
      </c>
      <c r="J1273" s="5" t="s">
        <v>20</v>
      </c>
      <c r="K1273" s="7" t="e">
        <v>#N/A</v>
      </c>
      <c r="L1273" s="7" t="e">
        <v>#N/A</v>
      </c>
      <c r="M1273" s="7" t="e">
        <v>#N/A</v>
      </c>
      <c r="N1273" s="7" t="e">
        <v>#N/A</v>
      </c>
      <c r="O1273" s="7" t="e">
        <v>#N/A</v>
      </c>
      <c r="P1273" s="7" t="e">
        <v>#N/A</v>
      </c>
      <c r="Q1273" s="7" t="e">
        <v>#N/A</v>
      </c>
      <c r="R1273" s="7" t="e">
        <v>#N/A</v>
      </c>
      <c r="S1273" s="7" t="e">
        <v>#N/A</v>
      </c>
      <c r="T1273" s="7" t="e">
        <v>#N/A</v>
      </c>
      <c r="U1273" s="7" t="e">
        <v>#N/A</v>
      </c>
      <c r="V1273" s="7" t="e">
        <v>#N/A</v>
      </c>
      <c r="W1273" s="7" t="e">
        <v>#N/A</v>
      </c>
      <c r="X1273" s="7">
        <v>1</v>
      </c>
      <c r="Y1273" s="7" t="e">
        <v>#N/A</v>
      </c>
      <c r="Z1273" s="7">
        <f t="shared" si="153"/>
        <v>1</v>
      </c>
      <c r="AA1273" s="7">
        <f t="shared" si="154"/>
        <v>1</v>
      </c>
      <c r="AB1273" s="7" t="b">
        <f t="shared" si="155"/>
        <v>1</v>
      </c>
      <c r="AC1273" s="7" t="b">
        <f t="shared" si="156"/>
        <v>0</v>
      </c>
      <c r="AD1273" s="7" t="b">
        <f t="shared" si="157"/>
        <v>0</v>
      </c>
      <c r="AE1273" s="7" t="b">
        <f t="shared" si="158"/>
        <v>0</v>
      </c>
      <c r="AF1273" s="7" t="b">
        <f t="shared" si="159"/>
        <v>0</v>
      </c>
      <c r="AH1273" t="b">
        <f>AND(Table252102[[#This Row],[Developmental toxicity]:[Reproductive toxicity]])</f>
        <v>0</v>
      </c>
    </row>
    <row r="1274" spans="1:34" x14ac:dyDescent="0.25">
      <c r="A1274" s="3">
        <f t="shared" si="152"/>
        <v>1273</v>
      </c>
      <c r="B1274" s="4">
        <v>13303</v>
      </c>
      <c r="C1274" s="3" t="s">
        <v>4134</v>
      </c>
      <c r="D1274" s="3" t="s">
        <v>117</v>
      </c>
      <c r="E1274" s="29" t="s">
        <v>3996</v>
      </c>
      <c r="F1274" s="3" t="s">
        <v>3832</v>
      </c>
      <c r="G1274" s="3" t="s">
        <v>118</v>
      </c>
      <c r="H1274" s="3" t="s">
        <v>4302</v>
      </c>
      <c r="I1274" s="3" t="s">
        <v>4303</v>
      </c>
      <c r="J1274" s="5" t="s">
        <v>20</v>
      </c>
      <c r="K1274" s="7">
        <v>1</v>
      </c>
      <c r="L1274" s="7" t="e">
        <v>#N/A</v>
      </c>
      <c r="M1274" s="7" t="e">
        <v>#N/A</v>
      </c>
      <c r="N1274" s="7" t="e">
        <v>#N/A</v>
      </c>
      <c r="O1274" s="7" t="e">
        <v>#N/A</v>
      </c>
      <c r="P1274" s="7" t="e">
        <v>#N/A</v>
      </c>
      <c r="Q1274" s="7" t="e">
        <v>#N/A</v>
      </c>
      <c r="R1274" s="7" t="e">
        <v>#N/A</v>
      </c>
      <c r="S1274" s="7" t="e">
        <v>#N/A</v>
      </c>
      <c r="T1274" s="7" t="e">
        <v>#N/A</v>
      </c>
      <c r="U1274" s="7" t="e">
        <v>#N/A</v>
      </c>
      <c r="V1274" s="7" t="e">
        <v>#N/A</v>
      </c>
      <c r="W1274" s="7" t="e">
        <v>#N/A</v>
      </c>
      <c r="X1274" s="7" t="e">
        <v>#N/A</v>
      </c>
      <c r="Y1274" s="7" t="e">
        <v>#N/A</v>
      </c>
      <c r="Z1274" s="7">
        <f t="shared" si="153"/>
        <v>1</v>
      </c>
      <c r="AA1274" s="7">
        <f t="shared" si="154"/>
        <v>1</v>
      </c>
      <c r="AB1274" s="7" t="b">
        <f t="shared" si="155"/>
        <v>1</v>
      </c>
      <c r="AC1274" s="7" t="b">
        <f t="shared" si="156"/>
        <v>0</v>
      </c>
      <c r="AD1274" s="7" t="b">
        <f t="shared" si="157"/>
        <v>0</v>
      </c>
      <c r="AE1274" s="7" t="b">
        <f t="shared" si="158"/>
        <v>1</v>
      </c>
      <c r="AF1274" s="7" t="b">
        <f t="shared" si="159"/>
        <v>0</v>
      </c>
      <c r="AH1274" t="b">
        <f>AND(Table252102[[#This Row],[Developmental toxicity]:[Reproductive toxicity]])</f>
        <v>0</v>
      </c>
    </row>
    <row r="1275" spans="1:34" x14ac:dyDescent="0.25">
      <c r="A1275" s="3">
        <f t="shared" si="152"/>
        <v>1274</v>
      </c>
      <c r="B1275" s="4"/>
      <c r="C1275" s="3" t="s">
        <v>11728</v>
      </c>
      <c r="D1275" s="3" t="s">
        <v>11727</v>
      </c>
      <c r="E1275" s="29" t="s">
        <v>15205</v>
      </c>
      <c r="F1275" s="3" t="s">
        <v>15206</v>
      </c>
      <c r="G1275" s="3" t="s">
        <v>15207</v>
      </c>
      <c r="H1275" s="3" t="s">
        <v>15208</v>
      </c>
      <c r="I1275" s="3" t="s">
        <v>15209</v>
      </c>
      <c r="J1275" s="5"/>
      <c r="K1275" s="7" t="e">
        <v>#N/A</v>
      </c>
      <c r="L1275" s="7" t="e">
        <v>#N/A</v>
      </c>
      <c r="M1275" s="7" t="e">
        <v>#N/A</v>
      </c>
      <c r="N1275" s="7" t="e">
        <v>#N/A</v>
      </c>
      <c r="O1275" s="7" t="e">
        <v>#N/A</v>
      </c>
      <c r="P1275" s="7" t="e">
        <v>#N/A</v>
      </c>
      <c r="Q1275" s="7" t="e">
        <v>#N/A</v>
      </c>
      <c r="R1275" s="7" t="e">
        <v>#N/A</v>
      </c>
      <c r="S1275" s="7" t="e">
        <v>#N/A</v>
      </c>
      <c r="T1275" s="7" t="e">
        <v>#N/A</v>
      </c>
      <c r="U1275" s="7" t="e">
        <v>#N/A</v>
      </c>
      <c r="V1275" s="7" t="e">
        <v>#N/A</v>
      </c>
      <c r="W1275" s="3">
        <v>1</v>
      </c>
      <c r="X1275" s="3" t="e">
        <v>#N/A</v>
      </c>
      <c r="Y1275" s="7" t="e">
        <v>#N/A</v>
      </c>
      <c r="Z1275" s="7">
        <f t="shared" si="153"/>
        <v>1</v>
      </c>
      <c r="AA1275" s="7">
        <f t="shared" si="154"/>
        <v>1</v>
      </c>
      <c r="AB1275" s="7" t="b">
        <f t="shared" si="155"/>
        <v>0</v>
      </c>
      <c r="AC1275" s="7" t="b">
        <f t="shared" si="156"/>
        <v>1</v>
      </c>
      <c r="AD1275" s="7" t="b">
        <f t="shared" si="157"/>
        <v>0</v>
      </c>
      <c r="AE1275" s="7" t="b">
        <f t="shared" si="158"/>
        <v>1</v>
      </c>
      <c r="AF1275" s="7" t="b">
        <f t="shared" si="159"/>
        <v>0</v>
      </c>
      <c r="AH1275" t="b">
        <f>AND(Table252102[[#This Row],[Developmental toxicity]:[Reproductive toxicity]])</f>
        <v>0</v>
      </c>
    </row>
    <row r="1276" spans="1:34" x14ac:dyDescent="0.25">
      <c r="A1276" s="3">
        <f t="shared" si="152"/>
        <v>1275</v>
      </c>
      <c r="B1276" s="4" t="s">
        <v>1440</v>
      </c>
      <c r="C1276" s="3" t="s">
        <v>2745</v>
      </c>
      <c r="D1276" s="3" t="s">
        <v>3721</v>
      </c>
      <c r="E1276" s="12" t="s">
        <v>8015</v>
      </c>
      <c r="F1276" t="s">
        <v>8850</v>
      </c>
      <c r="G1276" t="s">
        <v>10652</v>
      </c>
      <c r="H1276" t="s">
        <v>10652</v>
      </c>
      <c r="I1276" t="s">
        <v>10653</v>
      </c>
      <c r="J1276" s="5"/>
      <c r="K1276" s="7" t="e">
        <v>#N/A</v>
      </c>
      <c r="L1276" s="7" t="e">
        <v>#N/A</v>
      </c>
      <c r="M1276" s="7" t="e">
        <v>#N/A</v>
      </c>
      <c r="N1276" s="7" t="e">
        <v>#N/A</v>
      </c>
      <c r="O1276" s="7" t="e">
        <v>#N/A</v>
      </c>
      <c r="P1276" s="7" t="e">
        <v>#N/A</v>
      </c>
      <c r="Q1276" s="7" t="e">
        <v>#N/A</v>
      </c>
      <c r="R1276" s="7" t="e">
        <v>#N/A</v>
      </c>
      <c r="S1276" s="7" t="e">
        <v>#N/A</v>
      </c>
      <c r="T1276" s="7">
        <v>0</v>
      </c>
      <c r="U1276" s="7" t="e">
        <v>#N/A</v>
      </c>
      <c r="V1276" s="7" t="e">
        <v>#N/A</v>
      </c>
      <c r="W1276" s="7" t="e">
        <v>#N/A</v>
      </c>
      <c r="X1276" s="7" t="e">
        <v>#N/A</v>
      </c>
      <c r="Y1276" s="7" t="e">
        <v>#N/A</v>
      </c>
      <c r="Z1276" s="7">
        <f t="shared" si="153"/>
        <v>0</v>
      </c>
      <c r="AA1276" s="7">
        <f t="shared" si="154"/>
        <v>0</v>
      </c>
      <c r="AB1276" s="7" t="b">
        <f t="shared" si="155"/>
        <v>1</v>
      </c>
      <c r="AC1276" s="7" t="b">
        <f t="shared" si="156"/>
        <v>0</v>
      </c>
      <c r="AD1276" s="7" t="b">
        <f t="shared" si="157"/>
        <v>1</v>
      </c>
      <c r="AE1276" s="7" t="b">
        <f t="shared" si="158"/>
        <v>0</v>
      </c>
      <c r="AF1276" s="7" t="b">
        <f t="shared" si="159"/>
        <v>0</v>
      </c>
      <c r="AH1276" t="b">
        <f>AND(Table252102[[#This Row],[Developmental toxicity]:[Reproductive toxicity]])</f>
        <v>0</v>
      </c>
    </row>
    <row r="1277" spans="1:34" x14ac:dyDescent="0.25">
      <c r="A1277" s="3">
        <f t="shared" si="152"/>
        <v>1276</v>
      </c>
      <c r="B1277" s="4"/>
      <c r="C1277" s="3" t="s">
        <v>20595</v>
      </c>
      <c r="D1277" s="3" t="s">
        <v>19268</v>
      </c>
      <c r="E1277" s="29" t="s">
        <v>20350</v>
      </c>
      <c r="F1277" s="3" t="s">
        <v>19899</v>
      </c>
      <c r="G1277" s="3" t="s">
        <v>19900</v>
      </c>
      <c r="H1277" s="3" t="s">
        <v>19900</v>
      </c>
      <c r="I1277" s="3" t="s">
        <v>19901</v>
      </c>
      <c r="J1277" s="5" t="s">
        <v>20</v>
      </c>
      <c r="K1277" s="7" t="e">
        <v>#N/A</v>
      </c>
      <c r="L1277" s="7" t="e">
        <v>#N/A</v>
      </c>
      <c r="M1277" s="7" t="e">
        <v>#N/A</v>
      </c>
      <c r="N1277" s="7" t="e">
        <v>#N/A</v>
      </c>
      <c r="O1277" s="7" t="e">
        <v>#N/A</v>
      </c>
      <c r="P1277" s="7" t="e">
        <v>#N/A</v>
      </c>
      <c r="Q1277" s="7" t="e">
        <v>#N/A</v>
      </c>
      <c r="R1277" s="7" t="e">
        <v>#N/A</v>
      </c>
      <c r="S1277" s="7" t="e">
        <v>#N/A</v>
      </c>
      <c r="T1277" s="7" t="e">
        <v>#N/A</v>
      </c>
      <c r="U1277" s="7" t="e">
        <v>#N/A</v>
      </c>
      <c r="V1277" s="7" t="e">
        <v>#N/A</v>
      </c>
      <c r="W1277" s="7" t="e">
        <v>#N/A</v>
      </c>
      <c r="X1277" s="7">
        <v>1</v>
      </c>
      <c r="Y1277" s="7" t="e">
        <v>#N/A</v>
      </c>
      <c r="Z1277" s="7">
        <f t="shared" si="153"/>
        <v>1</v>
      </c>
      <c r="AA1277" s="7">
        <f t="shared" si="154"/>
        <v>1</v>
      </c>
      <c r="AB1277" s="7" t="b">
        <f t="shared" si="155"/>
        <v>1</v>
      </c>
      <c r="AC1277" s="7" t="b">
        <f t="shared" si="156"/>
        <v>0</v>
      </c>
      <c r="AD1277" s="7" t="b">
        <f t="shared" si="157"/>
        <v>0</v>
      </c>
      <c r="AE1277" s="7" t="b">
        <f t="shared" si="158"/>
        <v>0</v>
      </c>
      <c r="AF1277" s="7" t="b">
        <f t="shared" si="159"/>
        <v>0</v>
      </c>
      <c r="AH1277" t="b">
        <f>AND(Table252102[[#This Row],[Developmental toxicity]:[Reproductive toxicity]])</f>
        <v>0</v>
      </c>
    </row>
    <row r="1278" spans="1:34" x14ac:dyDescent="0.25">
      <c r="A1278" s="3">
        <f t="shared" si="152"/>
        <v>1277</v>
      </c>
      <c r="B1278" s="4"/>
      <c r="C1278" s="3" t="s">
        <v>20523</v>
      </c>
      <c r="D1278" s="3" t="s">
        <v>19195</v>
      </c>
      <c r="E1278" s="29" t="s">
        <v>20278</v>
      </c>
      <c r="F1278" s="3" t="s">
        <v>19655</v>
      </c>
      <c r="G1278" s="3" t="s">
        <v>19656</v>
      </c>
      <c r="H1278" s="3" t="s">
        <v>19656</v>
      </c>
      <c r="I1278" s="3" t="s">
        <v>19657</v>
      </c>
      <c r="J1278" s="5" t="s">
        <v>20</v>
      </c>
      <c r="K1278" s="7" t="e">
        <v>#N/A</v>
      </c>
      <c r="L1278" s="7" t="e">
        <v>#N/A</v>
      </c>
      <c r="M1278" s="7" t="e">
        <v>#N/A</v>
      </c>
      <c r="N1278" s="7" t="e">
        <v>#N/A</v>
      </c>
      <c r="O1278" s="7" t="e">
        <v>#N/A</v>
      </c>
      <c r="P1278" s="7" t="e">
        <v>#N/A</v>
      </c>
      <c r="Q1278" s="7" t="e">
        <v>#N/A</v>
      </c>
      <c r="R1278" s="7" t="e">
        <v>#N/A</v>
      </c>
      <c r="S1278" s="7" t="e">
        <v>#N/A</v>
      </c>
      <c r="T1278" s="7" t="e">
        <v>#N/A</v>
      </c>
      <c r="U1278" s="7" t="e">
        <v>#N/A</v>
      </c>
      <c r="V1278" s="7" t="e">
        <v>#N/A</v>
      </c>
      <c r="W1278" s="7" t="e">
        <v>#N/A</v>
      </c>
      <c r="X1278" s="7">
        <v>1</v>
      </c>
      <c r="Y1278" s="7" t="e">
        <v>#N/A</v>
      </c>
      <c r="Z1278" s="7">
        <f t="shared" si="153"/>
        <v>1</v>
      </c>
      <c r="AA1278" s="7">
        <f t="shared" si="154"/>
        <v>1</v>
      </c>
      <c r="AB1278" s="7" t="b">
        <f t="shared" si="155"/>
        <v>1</v>
      </c>
      <c r="AC1278" s="7" t="b">
        <f t="shared" si="156"/>
        <v>0</v>
      </c>
      <c r="AD1278" s="7" t="b">
        <f t="shared" si="157"/>
        <v>0</v>
      </c>
      <c r="AE1278" s="7" t="b">
        <f t="shared" si="158"/>
        <v>0</v>
      </c>
      <c r="AF1278" s="7" t="b">
        <f t="shared" si="159"/>
        <v>0</v>
      </c>
      <c r="AH1278" t="b">
        <f>AND(Table252102[[#This Row],[Developmental toxicity]:[Reproductive toxicity]])</f>
        <v>0</v>
      </c>
    </row>
    <row r="1279" spans="1:34" x14ac:dyDescent="0.25">
      <c r="A1279" s="3">
        <f t="shared" ref="A1279:A1342" si="160">ROW(A1278)</f>
        <v>1278</v>
      </c>
      <c r="B1279" s="4" t="s">
        <v>1440</v>
      </c>
      <c r="C1279" s="3" t="s">
        <v>2725</v>
      </c>
      <c r="D1279" s="3" t="s">
        <v>3693</v>
      </c>
      <c r="E1279" s="29" t="s">
        <v>7995</v>
      </c>
      <c r="F1279" s="3" t="s">
        <v>8830</v>
      </c>
      <c r="G1279" s="3" t="s">
        <v>10607</v>
      </c>
      <c r="H1279" s="3" t="s">
        <v>10608</v>
      </c>
      <c r="I1279" s="3" t="s">
        <v>10609</v>
      </c>
      <c r="J1279" s="5"/>
      <c r="K1279" s="7" t="e">
        <v>#N/A</v>
      </c>
      <c r="L1279" s="7" t="e">
        <v>#N/A</v>
      </c>
      <c r="M1279" s="7" t="e">
        <v>#N/A</v>
      </c>
      <c r="N1279" s="7" t="e">
        <v>#N/A</v>
      </c>
      <c r="O1279" s="7" t="e">
        <v>#N/A</v>
      </c>
      <c r="P1279" s="7" t="e">
        <v>#N/A</v>
      </c>
      <c r="Q1279" s="7" t="e">
        <v>#N/A</v>
      </c>
      <c r="R1279" s="7" t="e">
        <v>#N/A</v>
      </c>
      <c r="S1279" s="7" t="e">
        <v>#N/A</v>
      </c>
      <c r="T1279" s="7">
        <v>0</v>
      </c>
      <c r="U1279" s="7" t="e">
        <v>#N/A</v>
      </c>
      <c r="V1279" s="7" t="e">
        <v>#N/A</v>
      </c>
      <c r="W1279" s="7">
        <v>1</v>
      </c>
      <c r="X1279" s="7" t="e">
        <v>#N/A</v>
      </c>
      <c r="Y1279" s="7">
        <v>0</v>
      </c>
      <c r="Z1279" s="7">
        <f t="shared" ref="Z1279:Z1342" si="161">IF(COUNTIF(K1279:Y1279,1)&gt;0,1,0)</f>
        <v>1</v>
      </c>
      <c r="AA1279" s="7">
        <f t="shared" ref="AA1279:AA1342" si="162">IF(COUNTIF(K1279:Y1279,1)&gt;COUNTIF(K1279:Y1279,0),1,0)</f>
        <v>0</v>
      </c>
      <c r="AB1279" s="7" t="b">
        <f t="shared" ref="AB1279:AB1342" si="163">OR(IF(COUNT(K1279)&gt;0,TRUE,FALSE),IF(COUNT(M1279)&gt;0,TRUE,FALSE),IF(COUNT(T1279:V1279)&gt;0,TRUE,FALSE),IF(COUNT(X1279:Y1279)&gt;0,TRUE,FALSE))</f>
        <v>1</v>
      </c>
      <c r="AC1279" s="7" t="b">
        <f t="shared" ref="AC1279:AC1342" si="164">OR(IF(COUNT(N1279:S1279)&gt;0,TRUE,FALSE),IF(COUNT(W1279)&gt;0,TRUE,FALSE))</f>
        <v>1</v>
      </c>
      <c r="AD1279" s="7" t="b">
        <f t="shared" ref="AD1279:AD1342" si="165">OR(IF(COUNT(T1279:V1279)&gt;0,TRUE,FALSE),IF(COUNT(P1279:S1279)&gt;0,TRUE,FALSE))</f>
        <v>1</v>
      </c>
      <c r="AE1279" s="7" t="b">
        <f t="shared" ref="AE1279:AE1342" si="166">OR(IF(COUNT(K1279)&gt;0,TRUE,FALSE),,IF(COUNT(W1279)&gt;0,TRUE,FALSE),IF(COUNT(M1279:O1279)&gt;0,TRUE,FALSE))</f>
        <v>1</v>
      </c>
      <c r="AF1279" s="7" t="b">
        <f t="shared" ref="AF1279:AF1342" si="167">OR(IF(COUNT(U1279:V1279)&gt;0,TRUE,FALSE),IF(COUNT(M1279)&gt;0,TRUE,FALSE),IF(COUNT(N1279:S1279)&gt;0,TRUE,FALSE))</f>
        <v>0</v>
      </c>
      <c r="AH1279" t="b">
        <f>AND(Table252102[[#This Row],[Developmental toxicity]:[Reproductive toxicity]])</f>
        <v>1</v>
      </c>
    </row>
    <row r="1280" spans="1:34" x14ac:dyDescent="0.25">
      <c r="A1280" s="3">
        <f t="shared" si="160"/>
        <v>1279</v>
      </c>
      <c r="B1280" s="4">
        <v>44</v>
      </c>
      <c r="C1280" s="3" t="s">
        <v>371</v>
      </c>
      <c r="D1280" s="3" t="s">
        <v>2816</v>
      </c>
      <c r="E1280" s="29" t="s">
        <v>4565</v>
      </c>
      <c r="F1280" s="3" t="s">
        <v>5493</v>
      </c>
      <c r="G1280" s="3" t="s">
        <v>372</v>
      </c>
      <c r="H1280" s="3" t="s">
        <v>5986</v>
      </c>
      <c r="I1280" s="3" t="s">
        <v>6382</v>
      </c>
      <c r="J1280" s="5" t="s">
        <v>1431</v>
      </c>
      <c r="K1280" s="7" t="e">
        <v>#N/A</v>
      </c>
      <c r="L1280" s="7">
        <v>1</v>
      </c>
      <c r="M1280" s="7" t="e">
        <v>#N/A</v>
      </c>
      <c r="N1280" s="7" t="e">
        <v>#N/A</v>
      </c>
      <c r="O1280" s="7" t="e">
        <v>#N/A</v>
      </c>
      <c r="P1280" s="7" t="e">
        <v>#N/A</v>
      </c>
      <c r="Q1280" s="7" t="e">
        <v>#N/A</v>
      </c>
      <c r="R1280" s="7" t="e">
        <v>#N/A</v>
      </c>
      <c r="S1280" s="7" t="e">
        <v>#N/A</v>
      </c>
      <c r="T1280" s="7">
        <v>0</v>
      </c>
      <c r="U1280" s="7" t="e">
        <v>#N/A</v>
      </c>
      <c r="V1280" s="7" t="e">
        <v>#N/A</v>
      </c>
      <c r="W1280" s="7">
        <v>0</v>
      </c>
      <c r="X1280" s="7" t="e">
        <v>#N/A</v>
      </c>
      <c r="Y1280" s="7">
        <v>1</v>
      </c>
      <c r="Z1280" s="7">
        <f t="shared" si="161"/>
        <v>1</v>
      </c>
      <c r="AA1280" s="7">
        <f t="shared" si="162"/>
        <v>0</v>
      </c>
      <c r="AB1280" s="7" t="b">
        <f t="shared" si="163"/>
        <v>1</v>
      </c>
      <c r="AC1280" s="7" t="b">
        <f t="shared" si="164"/>
        <v>1</v>
      </c>
      <c r="AD1280" s="7" t="b">
        <f t="shared" si="165"/>
        <v>1</v>
      </c>
      <c r="AE1280" s="7" t="b">
        <f t="shared" si="166"/>
        <v>1</v>
      </c>
      <c r="AF1280" s="7" t="b">
        <f t="shared" si="167"/>
        <v>0</v>
      </c>
      <c r="AH1280" t="b">
        <f>AND(Table252102[[#This Row],[Developmental toxicity]:[Reproductive toxicity]])</f>
        <v>1</v>
      </c>
    </row>
    <row r="1281" spans="1:34" x14ac:dyDescent="0.25">
      <c r="A1281" s="3">
        <f t="shared" si="160"/>
        <v>1280</v>
      </c>
      <c r="B1281" s="4">
        <v>238</v>
      </c>
      <c r="C1281" s="3" t="s">
        <v>684</v>
      </c>
      <c r="D1281" s="3" t="s">
        <v>3297</v>
      </c>
      <c r="E1281" s="29" t="s">
        <v>4713</v>
      </c>
      <c r="F1281" s="3" t="s">
        <v>5630</v>
      </c>
      <c r="G1281" s="3" t="s">
        <v>685</v>
      </c>
      <c r="H1281" s="3" t="s">
        <v>6106</v>
      </c>
      <c r="I1281" s="3" t="s">
        <v>6553</v>
      </c>
      <c r="J1281" s="5" t="s">
        <v>1431</v>
      </c>
      <c r="K1281" s="7" t="e">
        <v>#N/A</v>
      </c>
      <c r="L1281" s="7">
        <v>1</v>
      </c>
      <c r="M1281" s="7" t="e">
        <v>#N/A</v>
      </c>
      <c r="N1281" s="7" t="e">
        <v>#N/A</v>
      </c>
      <c r="O1281" s="7" t="e">
        <v>#N/A</v>
      </c>
      <c r="P1281" s="7" t="e">
        <v>#N/A</v>
      </c>
      <c r="Q1281" s="7" t="e">
        <v>#N/A</v>
      </c>
      <c r="R1281" s="7" t="e">
        <v>#N/A</v>
      </c>
      <c r="S1281" s="7" t="e">
        <v>#N/A</v>
      </c>
      <c r="T1281" s="7">
        <v>0</v>
      </c>
      <c r="U1281" s="7" t="e">
        <v>#N/A</v>
      </c>
      <c r="V1281" s="7" t="e">
        <v>#N/A</v>
      </c>
      <c r="W1281" s="7" t="e">
        <v>#N/A</v>
      </c>
      <c r="X1281" s="7" t="e">
        <v>#N/A</v>
      </c>
      <c r="Y1281" s="7">
        <v>1</v>
      </c>
      <c r="Z1281" s="7">
        <f t="shared" si="161"/>
        <v>1</v>
      </c>
      <c r="AA1281" s="7">
        <f t="shared" si="162"/>
        <v>1</v>
      </c>
      <c r="AB1281" s="7" t="b">
        <f t="shared" si="163"/>
        <v>1</v>
      </c>
      <c r="AC1281" s="7" t="b">
        <f t="shared" si="164"/>
        <v>0</v>
      </c>
      <c r="AD1281" s="7" t="b">
        <f t="shared" si="165"/>
        <v>1</v>
      </c>
      <c r="AE1281" s="7" t="b">
        <f t="shared" si="166"/>
        <v>0</v>
      </c>
      <c r="AF1281" s="7" t="b">
        <f t="shared" si="167"/>
        <v>0</v>
      </c>
      <c r="AH1281" t="b">
        <f>AND(Table252102[[#This Row],[Developmental toxicity]:[Reproductive toxicity]])</f>
        <v>0</v>
      </c>
    </row>
    <row r="1282" spans="1:34" x14ac:dyDescent="0.25">
      <c r="A1282" s="3">
        <f t="shared" si="160"/>
        <v>1281</v>
      </c>
      <c r="B1282" s="4"/>
      <c r="C1282" s="3" t="s">
        <v>20479</v>
      </c>
      <c r="D1282" s="3" t="s">
        <v>19151</v>
      </c>
      <c r="E1282" s="29" t="s">
        <v>20234</v>
      </c>
      <c r="F1282" s="3" t="s">
        <v>19496</v>
      </c>
      <c r="G1282" s="3" t="s">
        <v>19497</v>
      </c>
      <c r="H1282" s="3" t="s">
        <v>19497</v>
      </c>
      <c r="I1282" s="3" t="s">
        <v>19498</v>
      </c>
      <c r="J1282" s="5" t="s">
        <v>20</v>
      </c>
      <c r="K1282" s="7" t="e">
        <v>#N/A</v>
      </c>
      <c r="L1282" s="7" t="e">
        <v>#N/A</v>
      </c>
      <c r="M1282" s="7" t="e">
        <v>#N/A</v>
      </c>
      <c r="N1282" s="7" t="e">
        <v>#N/A</v>
      </c>
      <c r="O1282" s="7" t="e">
        <v>#N/A</v>
      </c>
      <c r="P1282" s="7" t="e">
        <v>#N/A</v>
      </c>
      <c r="Q1282" s="7" t="e">
        <v>#N/A</v>
      </c>
      <c r="R1282" s="7" t="e">
        <v>#N/A</v>
      </c>
      <c r="S1282" s="7" t="e">
        <v>#N/A</v>
      </c>
      <c r="T1282" s="7" t="e">
        <v>#N/A</v>
      </c>
      <c r="U1282" s="7" t="e">
        <v>#N/A</v>
      </c>
      <c r="V1282" s="7" t="e">
        <v>#N/A</v>
      </c>
      <c r="W1282" s="7" t="e">
        <v>#N/A</v>
      </c>
      <c r="X1282" s="7">
        <v>1</v>
      </c>
      <c r="Y1282" s="7" t="e">
        <v>#N/A</v>
      </c>
      <c r="Z1282" s="7">
        <f t="shared" si="161"/>
        <v>1</v>
      </c>
      <c r="AA1282" s="7">
        <f t="shared" si="162"/>
        <v>1</v>
      </c>
      <c r="AB1282" s="7" t="b">
        <f t="shared" si="163"/>
        <v>1</v>
      </c>
      <c r="AC1282" s="7" t="b">
        <f t="shared" si="164"/>
        <v>0</v>
      </c>
      <c r="AD1282" s="7" t="b">
        <f t="shared" si="165"/>
        <v>0</v>
      </c>
      <c r="AE1282" s="7" t="b">
        <f t="shared" si="166"/>
        <v>0</v>
      </c>
      <c r="AF1282" s="7" t="b">
        <f t="shared" si="167"/>
        <v>0</v>
      </c>
      <c r="AH1282" t="b">
        <f>AND(Table252102[[#This Row],[Developmental toxicity]:[Reproductive toxicity]])</f>
        <v>0</v>
      </c>
    </row>
    <row r="1283" spans="1:34" x14ac:dyDescent="0.25">
      <c r="A1283" s="3">
        <f t="shared" si="160"/>
        <v>1282</v>
      </c>
      <c r="B1283" s="4"/>
      <c r="C1283" s="3" t="s">
        <v>12291</v>
      </c>
      <c r="D1283" s="3" t="s">
        <v>12290</v>
      </c>
      <c r="E1283" s="29" t="s">
        <v>16059</v>
      </c>
      <c r="F1283" s="3" t="s">
        <v>16060</v>
      </c>
      <c r="G1283" s="3" t="s">
        <v>16061</v>
      </c>
      <c r="H1283" s="3" t="s">
        <v>16061</v>
      </c>
      <c r="I1283" s="3" t="s">
        <v>16062</v>
      </c>
      <c r="J1283" s="5"/>
      <c r="K1283" s="7" t="e">
        <v>#N/A</v>
      </c>
      <c r="L1283" s="7" t="e">
        <v>#N/A</v>
      </c>
      <c r="M1283" s="7" t="e">
        <v>#N/A</v>
      </c>
      <c r="N1283" s="7" t="e">
        <v>#N/A</v>
      </c>
      <c r="O1283" s="7" t="e">
        <v>#N/A</v>
      </c>
      <c r="P1283" s="7" t="e">
        <v>#N/A</v>
      </c>
      <c r="Q1283" s="7" t="e">
        <v>#N/A</v>
      </c>
      <c r="R1283" s="7" t="e">
        <v>#N/A</v>
      </c>
      <c r="S1283" s="7" t="e">
        <v>#N/A</v>
      </c>
      <c r="T1283" s="7" t="e">
        <v>#N/A</v>
      </c>
      <c r="U1283" s="7" t="e">
        <v>#N/A</v>
      </c>
      <c r="V1283" s="7" t="e">
        <v>#N/A</v>
      </c>
      <c r="W1283" s="7">
        <v>0</v>
      </c>
      <c r="X1283" s="7" t="e">
        <v>#N/A</v>
      </c>
      <c r="Y1283" s="7">
        <v>1</v>
      </c>
      <c r="Z1283" s="7">
        <f t="shared" si="161"/>
        <v>1</v>
      </c>
      <c r="AA1283" s="7">
        <f t="shared" si="162"/>
        <v>0</v>
      </c>
      <c r="AB1283" s="7" t="b">
        <f t="shared" si="163"/>
        <v>1</v>
      </c>
      <c r="AC1283" s="7" t="b">
        <f t="shared" si="164"/>
        <v>1</v>
      </c>
      <c r="AD1283" s="7" t="b">
        <f t="shared" si="165"/>
        <v>0</v>
      </c>
      <c r="AE1283" s="7" t="b">
        <f t="shared" si="166"/>
        <v>1</v>
      </c>
      <c r="AF1283" s="7" t="b">
        <f t="shared" si="167"/>
        <v>0</v>
      </c>
      <c r="AH1283" t="b">
        <f>AND(Table252102[[#This Row],[Developmental toxicity]:[Reproductive toxicity]])</f>
        <v>1</v>
      </c>
    </row>
    <row r="1284" spans="1:34" x14ac:dyDescent="0.25">
      <c r="A1284" s="3">
        <f t="shared" si="160"/>
        <v>1283</v>
      </c>
      <c r="B1284" s="4" t="s">
        <v>1440</v>
      </c>
      <c r="C1284" s="3" t="s">
        <v>2167</v>
      </c>
      <c r="D1284" s="3" t="s">
        <v>3062</v>
      </c>
      <c r="E1284" s="29" t="s">
        <v>7447</v>
      </c>
      <c r="F1284" s="3" t="s">
        <v>8295</v>
      </c>
      <c r="G1284" s="3" t="s">
        <v>9387</v>
      </c>
      <c r="H1284" s="3" t="s">
        <v>9387</v>
      </c>
      <c r="I1284" s="3" t="s">
        <v>9388</v>
      </c>
      <c r="J1284" s="5"/>
      <c r="K1284" s="7" t="e">
        <v>#N/A</v>
      </c>
      <c r="L1284" s="7" t="e">
        <v>#N/A</v>
      </c>
      <c r="M1284" s="7" t="e">
        <v>#N/A</v>
      </c>
      <c r="N1284" s="7" t="e">
        <v>#N/A</v>
      </c>
      <c r="O1284" s="7" t="e">
        <v>#N/A</v>
      </c>
      <c r="P1284" s="7" t="e">
        <v>#N/A</v>
      </c>
      <c r="Q1284" s="7" t="e">
        <v>#N/A</v>
      </c>
      <c r="R1284" s="7" t="e">
        <v>#N/A</v>
      </c>
      <c r="S1284" s="7" t="e">
        <v>#N/A</v>
      </c>
      <c r="T1284" s="7">
        <v>1</v>
      </c>
      <c r="U1284" s="7" t="e">
        <v>#N/A</v>
      </c>
      <c r="V1284" s="7" t="e">
        <v>#N/A</v>
      </c>
      <c r="W1284" s="7" t="e">
        <v>#N/A</v>
      </c>
      <c r="X1284" s="7" t="e">
        <v>#N/A</v>
      </c>
      <c r="Y1284" s="7" t="e">
        <v>#N/A</v>
      </c>
      <c r="Z1284" s="7">
        <f t="shared" si="161"/>
        <v>1</v>
      </c>
      <c r="AA1284" s="7">
        <f t="shared" si="162"/>
        <v>1</v>
      </c>
      <c r="AB1284" s="7" t="b">
        <f t="shared" si="163"/>
        <v>1</v>
      </c>
      <c r="AC1284" s="7" t="b">
        <f t="shared" si="164"/>
        <v>0</v>
      </c>
      <c r="AD1284" s="7" t="b">
        <f t="shared" si="165"/>
        <v>1</v>
      </c>
      <c r="AE1284" s="7" t="b">
        <f t="shared" si="166"/>
        <v>0</v>
      </c>
      <c r="AF1284" s="7" t="b">
        <f t="shared" si="167"/>
        <v>0</v>
      </c>
      <c r="AH1284" t="b">
        <f>AND(Table252102[[#This Row],[Developmental toxicity]:[Reproductive toxicity]])</f>
        <v>0</v>
      </c>
    </row>
    <row r="1285" spans="1:34" x14ac:dyDescent="0.25">
      <c r="A1285" s="3">
        <f t="shared" si="160"/>
        <v>1284</v>
      </c>
      <c r="B1285" s="4">
        <v>187</v>
      </c>
      <c r="C1285" s="3" t="s">
        <v>615</v>
      </c>
      <c r="D1285" s="3" t="s">
        <v>5168</v>
      </c>
      <c r="E1285" s="29" t="s">
        <v>4681</v>
      </c>
      <c r="F1285" s="3" t="s">
        <v>5602</v>
      </c>
      <c r="G1285" s="3" t="s">
        <v>616</v>
      </c>
      <c r="H1285" s="3" t="s">
        <v>6086</v>
      </c>
      <c r="I1285" s="3" t="s">
        <v>6513</v>
      </c>
      <c r="J1285" s="5" t="s">
        <v>1431</v>
      </c>
      <c r="K1285" s="7" t="e">
        <v>#N/A</v>
      </c>
      <c r="L1285" s="7">
        <v>1</v>
      </c>
      <c r="M1285" s="7" t="e">
        <v>#N/A</v>
      </c>
      <c r="N1285" s="7" t="e">
        <v>#N/A</v>
      </c>
      <c r="O1285" s="7" t="e">
        <v>#N/A</v>
      </c>
      <c r="P1285" s="7" t="e">
        <v>#N/A</v>
      </c>
      <c r="Q1285" s="7" t="e">
        <v>#N/A</v>
      </c>
      <c r="R1285" s="7" t="e">
        <v>#N/A</v>
      </c>
      <c r="S1285" s="7" t="e">
        <v>#N/A</v>
      </c>
      <c r="T1285" s="7" t="e">
        <v>#N/A</v>
      </c>
      <c r="U1285" s="7" t="e">
        <v>#N/A</v>
      </c>
      <c r="V1285" s="7" t="e">
        <v>#N/A</v>
      </c>
      <c r="W1285" s="7" t="e">
        <v>#N/A</v>
      </c>
      <c r="X1285" s="7" t="e">
        <v>#N/A</v>
      </c>
      <c r="Y1285" s="7">
        <v>1</v>
      </c>
      <c r="Z1285" s="7">
        <f t="shared" si="161"/>
        <v>1</v>
      </c>
      <c r="AA1285" s="7">
        <f t="shared" si="162"/>
        <v>1</v>
      </c>
      <c r="AB1285" s="7" t="b">
        <f t="shared" si="163"/>
        <v>1</v>
      </c>
      <c r="AC1285" s="7" t="b">
        <f t="shared" si="164"/>
        <v>0</v>
      </c>
      <c r="AD1285" s="7" t="b">
        <f t="shared" si="165"/>
        <v>0</v>
      </c>
      <c r="AE1285" s="7" t="b">
        <f t="shared" si="166"/>
        <v>0</v>
      </c>
      <c r="AF1285" s="7" t="b">
        <f t="shared" si="167"/>
        <v>0</v>
      </c>
      <c r="AH1285" t="b">
        <f>AND(Table252102[[#This Row],[Developmental toxicity]:[Reproductive toxicity]])</f>
        <v>0</v>
      </c>
    </row>
    <row r="1286" spans="1:34" x14ac:dyDescent="0.25">
      <c r="A1286" s="3">
        <f t="shared" si="160"/>
        <v>1285</v>
      </c>
      <c r="B1286" s="4" t="s">
        <v>1440</v>
      </c>
      <c r="C1286" s="3" t="s">
        <v>2070</v>
      </c>
      <c r="D1286" s="3" t="s">
        <v>2953</v>
      </c>
      <c r="E1286" s="29" t="s">
        <v>7351</v>
      </c>
      <c r="F1286" s="3" t="s">
        <v>8200</v>
      </c>
      <c r="G1286" s="3" t="s">
        <v>9183</v>
      </c>
      <c r="H1286" s="3" t="s">
        <v>9183</v>
      </c>
      <c r="I1286" s="3" t="s">
        <v>9184</v>
      </c>
      <c r="J1286" s="5"/>
      <c r="K1286" s="7" t="e">
        <v>#N/A</v>
      </c>
      <c r="L1286" s="7" t="e">
        <v>#N/A</v>
      </c>
      <c r="M1286" s="7" t="e">
        <v>#N/A</v>
      </c>
      <c r="N1286" s="7" t="e">
        <v>#N/A</v>
      </c>
      <c r="O1286" s="7" t="e">
        <v>#N/A</v>
      </c>
      <c r="P1286" s="7" t="e">
        <v>#N/A</v>
      </c>
      <c r="Q1286" s="7" t="e">
        <v>#N/A</v>
      </c>
      <c r="R1286" s="7" t="e">
        <v>#N/A</v>
      </c>
      <c r="S1286" s="7" t="e">
        <v>#N/A</v>
      </c>
      <c r="T1286" s="7">
        <v>1</v>
      </c>
      <c r="U1286" s="7" t="e">
        <v>#N/A</v>
      </c>
      <c r="V1286" s="7" t="e">
        <v>#N/A</v>
      </c>
      <c r="W1286" s="7" t="e">
        <v>#N/A</v>
      </c>
      <c r="X1286" s="7" t="e">
        <v>#N/A</v>
      </c>
      <c r="Y1286" s="7" t="e">
        <v>#N/A</v>
      </c>
      <c r="Z1286" s="7">
        <f t="shared" si="161"/>
        <v>1</v>
      </c>
      <c r="AA1286" s="7">
        <f t="shared" si="162"/>
        <v>1</v>
      </c>
      <c r="AB1286" s="7" t="b">
        <f t="shared" si="163"/>
        <v>1</v>
      </c>
      <c r="AC1286" s="7" t="b">
        <f t="shared" si="164"/>
        <v>0</v>
      </c>
      <c r="AD1286" s="7" t="b">
        <f t="shared" si="165"/>
        <v>1</v>
      </c>
      <c r="AE1286" s="7" t="b">
        <f t="shared" si="166"/>
        <v>0</v>
      </c>
      <c r="AF1286" s="7" t="b">
        <f t="shared" si="167"/>
        <v>0</v>
      </c>
      <c r="AH1286" t="b">
        <f>AND(Table252102[[#This Row],[Developmental toxicity]:[Reproductive toxicity]])</f>
        <v>0</v>
      </c>
    </row>
    <row r="1287" spans="1:34" x14ac:dyDescent="0.25">
      <c r="A1287" s="3">
        <f t="shared" si="160"/>
        <v>1286</v>
      </c>
      <c r="B1287" s="4" t="s">
        <v>1440</v>
      </c>
      <c r="C1287" s="3" t="s">
        <v>1693</v>
      </c>
      <c r="D1287" s="3" t="s">
        <v>1765</v>
      </c>
      <c r="E1287" s="29" t="s">
        <v>7058</v>
      </c>
      <c r="F1287" s="3" t="s">
        <v>1741</v>
      </c>
      <c r="G1287" s="3" t="s">
        <v>1740</v>
      </c>
      <c r="H1287" s="3" t="s">
        <v>1740</v>
      </c>
      <c r="I1287" s="3" t="s">
        <v>7161</v>
      </c>
      <c r="J1287" s="5"/>
      <c r="K1287" s="7" t="e">
        <v>#N/A</v>
      </c>
      <c r="L1287" s="7" t="e">
        <v>#N/A</v>
      </c>
      <c r="M1287" s="7" t="e">
        <v>#N/A</v>
      </c>
      <c r="N1287" s="7" t="e">
        <v>#N/A</v>
      </c>
      <c r="O1287" s="7" t="e">
        <v>#N/A</v>
      </c>
      <c r="P1287" s="7">
        <v>0</v>
      </c>
      <c r="Q1287" s="7">
        <v>0</v>
      </c>
      <c r="R1287" s="7" t="e">
        <v>#N/A</v>
      </c>
      <c r="S1287" s="7" t="e">
        <v>#N/A</v>
      </c>
      <c r="T1287" s="7">
        <v>1</v>
      </c>
      <c r="U1287" s="7" t="e">
        <v>#N/A</v>
      </c>
      <c r="V1287" s="7" t="e">
        <v>#N/A</v>
      </c>
      <c r="W1287" s="7" t="e">
        <v>#N/A</v>
      </c>
      <c r="X1287" s="7" t="e">
        <v>#N/A</v>
      </c>
      <c r="Y1287" s="7" t="e">
        <v>#N/A</v>
      </c>
      <c r="Z1287" s="7">
        <f t="shared" si="161"/>
        <v>1</v>
      </c>
      <c r="AA1287" s="7">
        <f t="shared" si="162"/>
        <v>0</v>
      </c>
      <c r="AB1287" s="7" t="b">
        <f t="shared" si="163"/>
        <v>1</v>
      </c>
      <c r="AC1287" s="7" t="b">
        <f t="shared" si="164"/>
        <v>1</v>
      </c>
      <c r="AD1287" s="7" t="b">
        <f t="shared" si="165"/>
        <v>1</v>
      </c>
      <c r="AE1287" s="7" t="b">
        <f t="shared" si="166"/>
        <v>0</v>
      </c>
      <c r="AF1287" s="7" t="b">
        <f t="shared" si="167"/>
        <v>1</v>
      </c>
      <c r="AH1287" t="b">
        <f>AND(Table252102[[#This Row],[Developmental toxicity]:[Reproductive toxicity]])</f>
        <v>1</v>
      </c>
    </row>
    <row r="1288" spans="1:34" x14ac:dyDescent="0.25">
      <c r="A1288" s="3">
        <f t="shared" si="160"/>
        <v>1287</v>
      </c>
      <c r="B1288" s="4" t="s">
        <v>1440</v>
      </c>
      <c r="C1288" s="3" t="s">
        <v>1675</v>
      </c>
      <c r="D1288" s="3" t="s">
        <v>3502</v>
      </c>
      <c r="E1288" s="29" t="s">
        <v>7049</v>
      </c>
      <c r="F1288" s="3" t="s">
        <v>1717</v>
      </c>
      <c r="G1288" s="3" t="s">
        <v>1716</v>
      </c>
      <c r="H1288" s="3" t="s">
        <v>1716</v>
      </c>
      <c r="I1288" s="3" t="s">
        <v>7148</v>
      </c>
      <c r="J1288" s="5"/>
      <c r="K1288" s="7" t="e">
        <v>#N/A</v>
      </c>
      <c r="L1288" s="7" t="e">
        <v>#N/A</v>
      </c>
      <c r="M1288" s="7" t="e">
        <v>#N/A</v>
      </c>
      <c r="N1288" s="7" t="e">
        <v>#N/A</v>
      </c>
      <c r="O1288" s="7" t="e">
        <v>#N/A</v>
      </c>
      <c r="P1288" s="7">
        <v>0</v>
      </c>
      <c r="Q1288" s="7" t="e">
        <v>#N/A</v>
      </c>
      <c r="R1288" s="7" t="e">
        <v>#N/A</v>
      </c>
      <c r="S1288" s="7" t="e">
        <v>#N/A</v>
      </c>
      <c r="T1288" s="7">
        <v>0</v>
      </c>
      <c r="U1288" s="7" t="e">
        <v>#N/A</v>
      </c>
      <c r="V1288" s="7" t="e">
        <v>#N/A</v>
      </c>
      <c r="W1288" s="7" t="e">
        <v>#N/A</v>
      </c>
      <c r="X1288" s="7" t="e">
        <v>#N/A</v>
      </c>
      <c r="Y1288" s="7" t="e">
        <v>#N/A</v>
      </c>
      <c r="Z1288" s="7">
        <f t="shared" si="161"/>
        <v>0</v>
      </c>
      <c r="AA1288" s="7">
        <f t="shared" si="162"/>
        <v>0</v>
      </c>
      <c r="AB1288" s="7" t="b">
        <f t="shared" si="163"/>
        <v>1</v>
      </c>
      <c r="AC1288" s="7" t="b">
        <f t="shared" si="164"/>
        <v>1</v>
      </c>
      <c r="AD1288" s="7" t="b">
        <f t="shared" si="165"/>
        <v>1</v>
      </c>
      <c r="AE1288" s="7" t="b">
        <f t="shared" si="166"/>
        <v>0</v>
      </c>
      <c r="AF1288" s="7" t="b">
        <f t="shared" si="167"/>
        <v>1</v>
      </c>
      <c r="AH1288" t="b">
        <f>AND(Table252102[[#This Row],[Developmental toxicity]:[Reproductive toxicity]])</f>
        <v>1</v>
      </c>
    </row>
    <row r="1289" spans="1:34" x14ac:dyDescent="0.25">
      <c r="A1289" s="3">
        <f t="shared" si="160"/>
        <v>1288</v>
      </c>
      <c r="B1289" s="4">
        <v>31</v>
      </c>
      <c r="C1289" s="3" t="s">
        <v>353</v>
      </c>
      <c r="D1289" s="3" t="s">
        <v>5069</v>
      </c>
      <c r="E1289" s="29" t="s">
        <v>4556</v>
      </c>
      <c r="F1289" s="3" t="s">
        <v>5484</v>
      </c>
      <c r="G1289" s="3" t="s">
        <v>354</v>
      </c>
      <c r="H1289" s="3" t="s">
        <v>5977</v>
      </c>
      <c r="I1289" s="3" t="s">
        <v>6373</v>
      </c>
      <c r="J1289" s="5" t="s">
        <v>1431</v>
      </c>
      <c r="K1289" s="7" t="e">
        <v>#N/A</v>
      </c>
      <c r="L1289" s="7">
        <v>1</v>
      </c>
      <c r="M1289" s="7" t="e">
        <v>#N/A</v>
      </c>
      <c r="N1289" s="7" t="e">
        <v>#N/A</v>
      </c>
      <c r="O1289" s="7" t="e">
        <v>#N/A</v>
      </c>
      <c r="P1289" s="7" t="e">
        <v>#N/A</v>
      </c>
      <c r="Q1289" s="7" t="e">
        <v>#N/A</v>
      </c>
      <c r="R1289" s="7" t="e">
        <v>#N/A</v>
      </c>
      <c r="S1289" s="7" t="e">
        <v>#N/A</v>
      </c>
      <c r="T1289" s="7" t="e">
        <v>#N/A</v>
      </c>
      <c r="U1289" s="7" t="e">
        <v>#N/A</v>
      </c>
      <c r="V1289" s="7" t="e">
        <v>#N/A</v>
      </c>
      <c r="W1289" s="7" t="e">
        <v>#N/A</v>
      </c>
      <c r="X1289" s="7" t="e">
        <v>#N/A</v>
      </c>
      <c r="Y1289" s="7">
        <v>1</v>
      </c>
      <c r="Z1289" s="7">
        <f t="shared" si="161"/>
        <v>1</v>
      </c>
      <c r="AA1289" s="7">
        <f t="shared" si="162"/>
        <v>1</v>
      </c>
      <c r="AB1289" s="7" t="b">
        <f t="shared" si="163"/>
        <v>1</v>
      </c>
      <c r="AC1289" s="7" t="b">
        <f t="shared" si="164"/>
        <v>0</v>
      </c>
      <c r="AD1289" s="7" t="b">
        <f t="shared" si="165"/>
        <v>0</v>
      </c>
      <c r="AE1289" s="7" t="b">
        <f t="shared" si="166"/>
        <v>0</v>
      </c>
      <c r="AF1289" s="7" t="b">
        <f t="shared" si="167"/>
        <v>0</v>
      </c>
      <c r="AH1289" t="b">
        <f>AND(Table252102[[#This Row],[Developmental toxicity]:[Reproductive toxicity]])</f>
        <v>0</v>
      </c>
    </row>
    <row r="1290" spans="1:34" x14ac:dyDescent="0.25">
      <c r="A1290" s="3">
        <f t="shared" si="160"/>
        <v>1289</v>
      </c>
      <c r="B1290" s="4" t="s">
        <v>1440</v>
      </c>
      <c r="C1290" s="3" t="s">
        <v>1947</v>
      </c>
      <c r="D1290" s="3" t="s">
        <v>2811</v>
      </c>
      <c r="E1290" s="12" t="s">
        <v>7230</v>
      </c>
      <c r="F1290" t="s">
        <v>8079</v>
      </c>
      <c r="G1290" t="s">
        <v>8937</v>
      </c>
      <c r="H1290" t="s">
        <v>8937</v>
      </c>
      <c r="I1290" t="s">
        <v>8938</v>
      </c>
      <c r="J1290" s="5"/>
      <c r="K1290" s="7" t="e">
        <v>#N/A</v>
      </c>
      <c r="L1290" s="7" t="e">
        <v>#N/A</v>
      </c>
      <c r="M1290" s="7" t="e">
        <v>#N/A</v>
      </c>
      <c r="N1290" s="7" t="e">
        <v>#N/A</v>
      </c>
      <c r="O1290" s="7" t="e">
        <v>#N/A</v>
      </c>
      <c r="P1290" s="7" t="e">
        <v>#N/A</v>
      </c>
      <c r="Q1290" s="7" t="e">
        <v>#N/A</v>
      </c>
      <c r="R1290" s="7" t="e">
        <v>#N/A</v>
      </c>
      <c r="S1290" s="7" t="e">
        <v>#N/A</v>
      </c>
      <c r="T1290" s="7">
        <v>0</v>
      </c>
      <c r="U1290" s="7" t="e">
        <v>#N/A</v>
      </c>
      <c r="V1290" s="7" t="e">
        <v>#N/A</v>
      </c>
      <c r="W1290" s="7" t="e">
        <v>#N/A</v>
      </c>
      <c r="X1290" s="7" t="e">
        <v>#N/A</v>
      </c>
      <c r="Y1290" s="7" t="e">
        <v>#N/A</v>
      </c>
      <c r="Z1290" s="7">
        <f t="shared" si="161"/>
        <v>0</v>
      </c>
      <c r="AA1290" s="7">
        <f t="shared" si="162"/>
        <v>0</v>
      </c>
      <c r="AB1290" s="7" t="b">
        <f t="shared" si="163"/>
        <v>1</v>
      </c>
      <c r="AC1290" s="7" t="b">
        <f t="shared" si="164"/>
        <v>0</v>
      </c>
      <c r="AD1290" s="7" t="b">
        <f t="shared" si="165"/>
        <v>1</v>
      </c>
      <c r="AE1290" s="7" t="b">
        <f t="shared" si="166"/>
        <v>0</v>
      </c>
      <c r="AF1290" s="7" t="b">
        <f t="shared" si="167"/>
        <v>0</v>
      </c>
      <c r="AH1290" t="b">
        <f>AND(Table252102[[#This Row],[Developmental toxicity]:[Reproductive toxicity]])</f>
        <v>0</v>
      </c>
    </row>
    <row r="1291" spans="1:34" x14ac:dyDescent="0.25">
      <c r="A1291" s="3">
        <f t="shared" si="160"/>
        <v>1290</v>
      </c>
      <c r="B1291" s="4">
        <v>65</v>
      </c>
      <c r="C1291" s="3" t="s">
        <v>408</v>
      </c>
      <c r="D1291" s="3" t="s">
        <v>5086</v>
      </c>
      <c r="E1291" s="29" t="s">
        <v>4584</v>
      </c>
      <c r="F1291" s="3" t="s">
        <v>5510</v>
      </c>
      <c r="G1291" s="3" t="s">
        <v>409</v>
      </c>
      <c r="H1291" s="3" t="s">
        <v>6003</v>
      </c>
      <c r="I1291" s="3" t="s">
        <v>6401</v>
      </c>
      <c r="J1291" s="5" t="s">
        <v>1431</v>
      </c>
      <c r="K1291" s="7" t="e">
        <v>#N/A</v>
      </c>
      <c r="L1291" s="7">
        <v>1</v>
      </c>
      <c r="M1291" s="7" t="e">
        <v>#N/A</v>
      </c>
      <c r="N1291" s="7" t="e">
        <v>#N/A</v>
      </c>
      <c r="O1291" s="7" t="e">
        <v>#N/A</v>
      </c>
      <c r="P1291" s="7" t="e">
        <v>#N/A</v>
      </c>
      <c r="Q1291" s="7" t="e">
        <v>#N/A</v>
      </c>
      <c r="R1291" s="7" t="e">
        <v>#N/A</v>
      </c>
      <c r="S1291" s="7" t="e">
        <v>#N/A</v>
      </c>
      <c r="T1291" s="7" t="e">
        <v>#N/A</v>
      </c>
      <c r="U1291" s="7" t="e">
        <v>#N/A</v>
      </c>
      <c r="V1291" s="7" t="e">
        <v>#N/A</v>
      </c>
      <c r="W1291" s="7" t="e">
        <v>#N/A</v>
      </c>
      <c r="X1291" s="7" t="e">
        <v>#N/A</v>
      </c>
      <c r="Y1291" s="7">
        <v>1</v>
      </c>
      <c r="Z1291" s="7">
        <f t="shared" si="161"/>
        <v>1</v>
      </c>
      <c r="AA1291" s="7">
        <f t="shared" si="162"/>
        <v>1</v>
      </c>
      <c r="AB1291" s="7" t="b">
        <f t="shared" si="163"/>
        <v>1</v>
      </c>
      <c r="AC1291" s="7" t="b">
        <f t="shared" si="164"/>
        <v>0</v>
      </c>
      <c r="AD1291" s="7" t="b">
        <f t="shared" si="165"/>
        <v>0</v>
      </c>
      <c r="AE1291" s="7" t="b">
        <f t="shared" si="166"/>
        <v>0</v>
      </c>
      <c r="AF1291" s="7" t="b">
        <f t="shared" si="167"/>
        <v>0</v>
      </c>
      <c r="AH1291" t="b">
        <f>AND(Table252102[[#This Row],[Developmental toxicity]:[Reproductive toxicity]])</f>
        <v>0</v>
      </c>
    </row>
    <row r="1292" spans="1:34" x14ac:dyDescent="0.25">
      <c r="A1292" s="3">
        <f t="shared" si="160"/>
        <v>1291</v>
      </c>
      <c r="B1292" s="4">
        <v>22</v>
      </c>
      <c r="C1292" s="3" t="s">
        <v>337</v>
      </c>
      <c r="D1292" s="3" t="s">
        <v>5062</v>
      </c>
      <c r="E1292" s="29" t="s">
        <v>4548</v>
      </c>
      <c r="F1292" s="3" t="s">
        <v>5476</v>
      </c>
      <c r="G1292" s="3" t="s">
        <v>338</v>
      </c>
      <c r="H1292" s="3" t="s">
        <v>5969</v>
      </c>
      <c r="I1292" s="3" t="s">
        <v>6365</v>
      </c>
      <c r="J1292" s="5" t="s">
        <v>1431</v>
      </c>
      <c r="K1292" s="7" t="e">
        <v>#N/A</v>
      </c>
      <c r="L1292" s="7">
        <v>1</v>
      </c>
      <c r="M1292" s="7" t="e">
        <v>#N/A</v>
      </c>
      <c r="N1292" s="7" t="e">
        <v>#N/A</v>
      </c>
      <c r="O1292" s="7" t="e">
        <v>#N/A</v>
      </c>
      <c r="P1292" s="7" t="e">
        <v>#N/A</v>
      </c>
      <c r="Q1292" s="7" t="e">
        <v>#N/A</v>
      </c>
      <c r="R1292" s="7" t="e">
        <v>#N/A</v>
      </c>
      <c r="S1292" s="7" t="e">
        <v>#N/A</v>
      </c>
      <c r="T1292" s="7" t="e">
        <v>#N/A</v>
      </c>
      <c r="U1292" s="7" t="e">
        <v>#N/A</v>
      </c>
      <c r="V1292" s="7" t="e">
        <v>#N/A</v>
      </c>
      <c r="W1292" s="7" t="e">
        <v>#N/A</v>
      </c>
      <c r="X1292" s="7" t="e">
        <v>#N/A</v>
      </c>
      <c r="Y1292" s="7">
        <v>1</v>
      </c>
      <c r="Z1292" s="7">
        <f t="shared" si="161"/>
        <v>1</v>
      </c>
      <c r="AA1292" s="7">
        <f t="shared" si="162"/>
        <v>1</v>
      </c>
      <c r="AB1292" s="7" t="b">
        <f t="shared" si="163"/>
        <v>1</v>
      </c>
      <c r="AC1292" s="7" t="b">
        <f t="shared" si="164"/>
        <v>0</v>
      </c>
      <c r="AD1292" s="7" t="b">
        <f t="shared" si="165"/>
        <v>0</v>
      </c>
      <c r="AE1292" s="7" t="b">
        <f t="shared" si="166"/>
        <v>0</v>
      </c>
      <c r="AF1292" s="7" t="b">
        <f t="shared" si="167"/>
        <v>0</v>
      </c>
      <c r="AH1292" t="b">
        <f>AND(Table252102[[#This Row],[Developmental toxicity]:[Reproductive toxicity]])</f>
        <v>0</v>
      </c>
    </row>
    <row r="1293" spans="1:34" x14ac:dyDescent="0.25">
      <c r="A1293" s="3">
        <f t="shared" si="160"/>
        <v>1292</v>
      </c>
      <c r="B1293" s="4">
        <v>20</v>
      </c>
      <c r="C1293" s="3" t="s">
        <v>333</v>
      </c>
      <c r="D1293" s="3" t="s">
        <v>5060</v>
      </c>
      <c r="E1293" s="29" t="s">
        <v>4546</v>
      </c>
      <c r="F1293" s="3" t="s">
        <v>5474</v>
      </c>
      <c r="G1293" s="3" t="s">
        <v>334</v>
      </c>
      <c r="H1293" s="3" t="s">
        <v>5967</v>
      </c>
      <c r="I1293" s="3" t="s">
        <v>6363</v>
      </c>
      <c r="J1293" s="5" t="s">
        <v>1431</v>
      </c>
      <c r="K1293" s="7" t="e">
        <v>#N/A</v>
      </c>
      <c r="L1293" s="7">
        <v>1</v>
      </c>
      <c r="M1293" s="7" t="e">
        <v>#N/A</v>
      </c>
      <c r="N1293" s="7" t="e">
        <v>#N/A</v>
      </c>
      <c r="O1293" s="7" t="e">
        <v>#N/A</v>
      </c>
      <c r="P1293" s="7" t="e">
        <v>#N/A</v>
      </c>
      <c r="Q1293" s="7" t="e">
        <v>#N/A</v>
      </c>
      <c r="R1293" s="7" t="e">
        <v>#N/A</v>
      </c>
      <c r="S1293" s="7" t="e">
        <v>#N/A</v>
      </c>
      <c r="T1293" s="7" t="e">
        <v>#N/A</v>
      </c>
      <c r="U1293" s="7" t="e">
        <v>#N/A</v>
      </c>
      <c r="V1293" s="7" t="e">
        <v>#N/A</v>
      </c>
      <c r="W1293" s="7" t="e">
        <v>#N/A</v>
      </c>
      <c r="X1293" s="7" t="e">
        <v>#N/A</v>
      </c>
      <c r="Y1293" s="7">
        <v>1</v>
      </c>
      <c r="Z1293" s="7">
        <f t="shared" si="161"/>
        <v>1</v>
      </c>
      <c r="AA1293" s="7">
        <f t="shared" si="162"/>
        <v>1</v>
      </c>
      <c r="AB1293" s="7" t="b">
        <f t="shared" si="163"/>
        <v>1</v>
      </c>
      <c r="AC1293" s="7" t="b">
        <f t="shared" si="164"/>
        <v>0</v>
      </c>
      <c r="AD1293" s="7" t="b">
        <f t="shared" si="165"/>
        <v>0</v>
      </c>
      <c r="AE1293" s="7" t="b">
        <f t="shared" si="166"/>
        <v>0</v>
      </c>
      <c r="AF1293" s="7" t="b">
        <f t="shared" si="167"/>
        <v>0</v>
      </c>
      <c r="AH1293" t="b">
        <f>AND(Table252102[[#This Row],[Developmental toxicity]:[Reproductive toxicity]])</f>
        <v>0</v>
      </c>
    </row>
    <row r="1294" spans="1:34" x14ac:dyDescent="0.25">
      <c r="A1294" s="3">
        <f t="shared" si="160"/>
        <v>1293</v>
      </c>
      <c r="B1294" s="4" t="s">
        <v>1440</v>
      </c>
      <c r="C1294" s="3" t="s">
        <v>1929</v>
      </c>
      <c r="D1294" s="3" t="s">
        <v>2792</v>
      </c>
      <c r="E1294" s="12" t="s">
        <v>7212</v>
      </c>
      <c r="F1294" t="s">
        <v>8061</v>
      </c>
      <c r="G1294" t="s">
        <v>8901</v>
      </c>
      <c r="H1294" t="s">
        <v>8901</v>
      </c>
      <c r="I1294" t="s">
        <v>8902</v>
      </c>
      <c r="J1294" s="5"/>
      <c r="K1294" s="7" t="e">
        <v>#N/A</v>
      </c>
      <c r="L1294" s="7" t="e">
        <v>#N/A</v>
      </c>
      <c r="M1294" s="7" t="e">
        <v>#N/A</v>
      </c>
      <c r="N1294" s="7" t="e">
        <v>#N/A</v>
      </c>
      <c r="O1294" s="7" t="e">
        <v>#N/A</v>
      </c>
      <c r="P1294" s="7" t="e">
        <v>#N/A</v>
      </c>
      <c r="Q1294" s="7" t="e">
        <v>#N/A</v>
      </c>
      <c r="R1294" s="7" t="e">
        <v>#N/A</v>
      </c>
      <c r="S1294" s="7" t="e">
        <v>#N/A</v>
      </c>
      <c r="T1294" s="7">
        <v>0</v>
      </c>
      <c r="U1294" s="7" t="e">
        <v>#N/A</v>
      </c>
      <c r="V1294" s="7" t="e">
        <v>#N/A</v>
      </c>
      <c r="W1294" s="7" t="e">
        <v>#N/A</v>
      </c>
      <c r="X1294" s="7" t="e">
        <v>#N/A</v>
      </c>
      <c r="Y1294" s="7" t="e">
        <v>#N/A</v>
      </c>
      <c r="Z1294" s="7">
        <f t="shared" si="161"/>
        <v>0</v>
      </c>
      <c r="AA1294" s="7">
        <f t="shared" si="162"/>
        <v>0</v>
      </c>
      <c r="AB1294" s="7" t="b">
        <f t="shared" si="163"/>
        <v>1</v>
      </c>
      <c r="AC1294" s="7" t="b">
        <f t="shared" si="164"/>
        <v>0</v>
      </c>
      <c r="AD1294" s="7" t="b">
        <f t="shared" si="165"/>
        <v>1</v>
      </c>
      <c r="AE1294" s="7" t="b">
        <f t="shared" si="166"/>
        <v>0</v>
      </c>
      <c r="AF1294" s="7" t="b">
        <f t="shared" si="167"/>
        <v>0</v>
      </c>
      <c r="AH1294" t="b">
        <f>AND(Table252102[[#This Row],[Developmental toxicity]:[Reproductive toxicity]])</f>
        <v>0</v>
      </c>
    </row>
    <row r="1295" spans="1:34" x14ac:dyDescent="0.25">
      <c r="A1295" s="3">
        <f t="shared" si="160"/>
        <v>1294</v>
      </c>
      <c r="B1295" s="4">
        <v>47</v>
      </c>
      <c r="C1295" s="3" t="s">
        <v>377</v>
      </c>
      <c r="D1295" s="3" t="s">
        <v>2793</v>
      </c>
      <c r="E1295" s="29" t="s">
        <v>4568</v>
      </c>
      <c r="F1295" s="3" t="s">
        <v>5495</v>
      </c>
      <c r="G1295" s="3" t="s">
        <v>378</v>
      </c>
      <c r="H1295" s="3" t="s">
        <v>5988</v>
      </c>
      <c r="I1295" s="3" t="s">
        <v>6385</v>
      </c>
      <c r="J1295" s="5" t="s">
        <v>1431</v>
      </c>
      <c r="K1295" s="7" t="e">
        <v>#N/A</v>
      </c>
      <c r="L1295" s="7">
        <v>1</v>
      </c>
      <c r="M1295" s="7" t="e">
        <v>#N/A</v>
      </c>
      <c r="N1295" s="7" t="e">
        <v>#N/A</v>
      </c>
      <c r="O1295" s="7" t="e">
        <v>#N/A</v>
      </c>
      <c r="P1295" s="7" t="e">
        <v>#N/A</v>
      </c>
      <c r="Q1295" s="7" t="e">
        <v>#N/A</v>
      </c>
      <c r="R1295" s="7" t="e">
        <v>#N/A</v>
      </c>
      <c r="S1295" s="7" t="e">
        <v>#N/A</v>
      </c>
      <c r="T1295" s="7">
        <v>0</v>
      </c>
      <c r="U1295" s="7" t="e">
        <v>#N/A</v>
      </c>
      <c r="V1295" s="7" t="e">
        <v>#N/A</v>
      </c>
      <c r="W1295" s="7" t="e">
        <v>#N/A</v>
      </c>
      <c r="X1295" s="7" t="e">
        <v>#N/A</v>
      </c>
      <c r="Y1295" s="7">
        <v>1</v>
      </c>
      <c r="Z1295" s="7">
        <f t="shared" si="161"/>
        <v>1</v>
      </c>
      <c r="AA1295" s="7">
        <f t="shared" si="162"/>
        <v>1</v>
      </c>
      <c r="AB1295" s="7" t="b">
        <f t="shared" si="163"/>
        <v>1</v>
      </c>
      <c r="AC1295" s="7" t="b">
        <f t="shared" si="164"/>
        <v>0</v>
      </c>
      <c r="AD1295" s="7" t="b">
        <f t="shared" si="165"/>
        <v>1</v>
      </c>
      <c r="AE1295" s="7" t="b">
        <f t="shared" si="166"/>
        <v>0</v>
      </c>
      <c r="AF1295" s="7" t="b">
        <f t="shared" si="167"/>
        <v>0</v>
      </c>
      <c r="AH1295" t="b">
        <f>AND(Table252102[[#This Row],[Developmental toxicity]:[Reproductive toxicity]])</f>
        <v>0</v>
      </c>
    </row>
    <row r="1296" spans="1:34" x14ac:dyDescent="0.25">
      <c r="A1296" s="3">
        <f t="shared" si="160"/>
        <v>1295</v>
      </c>
      <c r="B1296" s="4"/>
      <c r="C1296" s="3" t="s">
        <v>11293</v>
      </c>
      <c r="D1296" s="3" t="s">
        <v>11292</v>
      </c>
      <c r="E1296" s="29" t="s">
        <v>14397</v>
      </c>
      <c r="F1296" s="3" t="s">
        <v>14398</v>
      </c>
      <c r="G1296" s="3" t="s">
        <v>14399</v>
      </c>
      <c r="H1296" s="3" t="s">
        <v>14399</v>
      </c>
      <c r="I1296" s="3" t="s">
        <v>14400</v>
      </c>
      <c r="J1296" s="5"/>
      <c r="K1296" s="7" t="e">
        <v>#N/A</v>
      </c>
      <c r="L1296" s="7" t="e">
        <v>#N/A</v>
      </c>
      <c r="M1296" s="7" t="e">
        <v>#N/A</v>
      </c>
      <c r="N1296" s="7" t="e">
        <v>#N/A</v>
      </c>
      <c r="O1296" s="7" t="e">
        <v>#N/A</v>
      </c>
      <c r="P1296" s="7" t="e">
        <v>#N/A</v>
      </c>
      <c r="Q1296" s="7" t="e">
        <v>#N/A</v>
      </c>
      <c r="R1296" s="7" t="e">
        <v>#N/A</v>
      </c>
      <c r="S1296" s="7" t="e">
        <v>#N/A</v>
      </c>
      <c r="T1296" s="7" t="e">
        <v>#N/A</v>
      </c>
      <c r="U1296" s="7" t="e">
        <v>#N/A</v>
      </c>
      <c r="V1296" s="7" t="e">
        <v>#N/A</v>
      </c>
      <c r="W1296" s="7">
        <v>1</v>
      </c>
      <c r="X1296" s="7" t="e">
        <v>#N/A</v>
      </c>
      <c r="Y1296" s="7">
        <v>0</v>
      </c>
      <c r="Z1296" s="7">
        <f t="shared" si="161"/>
        <v>1</v>
      </c>
      <c r="AA1296" s="7">
        <f t="shared" si="162"/>
        <v>0</v>
      </c>
      <c r="AB1296" s="7" t="b">
        <f t="shared" si="163"/>
        <v>1</v>
      </c>
      <c r="AC1296" s="7" t="b">
        <f t="shared" si="164"/>
        <v>1</v>
      </c>
      <c r="AD1296" s="7" t="b">
        <f t="shared" si="165"/>
        <v>0</v>
      </c>
      <c r="AE1296" s="7" t="b">
        <f t="shared" si="166"/>
        <v>1</v>
      </c>
      <c r="AF1296" s="7" t="b">
        <f t="shared" si="167"/>
        <v>0</v>
      </c>
      <c r="AH1296" t="b">
        <f>AND(Table252102[[#This Row],[Developmental toxicity]:[Reproductive toxicity]])</f>
        <v>1</v>
      </c>
    </row>
    <row r="1297" spans="1:34" x14ac:dyDescent="0.25">
      <c r="A1297" s="3">
        <f t="shared" si="160"/>
        <v>1296</v>
      </c>
      <c r="B1297" s="4" t="s">
        <v>1440</v>
      </c>
      <c r="C1297" s="14" t="s">
        <v>1877</v>
      </c>
      <c r="D1297" s="14" t="s">
        <v>1878</v>
      </c>
      <c r="E1297" s="12" t="s">
        <v>7086</v>
      </c>
      <c r="F1297" s="7" t="s">
        <v>1899</v>
      </c>
      <c r="G1297" s="7" t="s">
        <v>1898</v>
      </c>
      <c r="H1297" t="s">
        <v>1898</v>
      </c>
      <c r="I1297" t="s">
        <v>7194</v>
      </c>
      <c r="J1297" s="5" t="s">
        <v>1921</v>
      </c>
      <c r="K1297" s="7" t="e">
        <v>#N/A</v>
      </c>
      <c r="L1297" s="7" t="e">
        <v>#N/A</v>
      </c>
      <c r="M1297" s="7" t="e">
        <v>#N/A</v>
      </c>
      <c r="N1297" s="7" t="e">
        <v>#N/A</v>
      </c>
      <c r="O1297" s="7" t="e">
        <v>#N/A</v>
      </c>
      <c r="P1297" s="7" t="e">
        <v>#N/A</v>
      </c>
      <c r="Q1297" s="7" t="e">
        <v>#N/A</v>
      </c>
      <c r="R1297" s="7" t="e">
        <v>#N/A</v>
      </c>
      <c r="S1297" s="7">
        <v>1</v>
      </c>
      <c r="T1297" s="7" t="e">
        <v>#N/A</v>
      </c>
      <c r="U1297" s="7" t="e">
        <v>#N/A</v>
      </c>
      <c r="V1297" s="7" t="e">
        <v>#N/A</v>
      </c>
      <c r="W1297" s="7" t="e">
        <v>#N/A</v>
      </c>
      <c r="X1297" s="7" t="e">
        <v>#N/A</v>
      </c>
      <c r="Y1297" s="7" t="e">
        <v>#N/A</v>
      </c>
      <c r="Z1297" s="7">
        <f t="shared" si="161"/>
        <v>1</v>
      </c>
      <c r="AA1297" s="7">
        <f t="shared" si="162"/>
        <v>1</v>
      </c>
      <c r="AB1297" s="7" t="b">
        <f t="shared" si="163"/>
        <v>0</v>
      </c>
      <c r="AC1297" s="7" t="b">
        <f t="shared" si="164"/>
        <v>1</v>
      </c>
      <c r="AD1297" s="7" t="b">
        <f t="shared" si="165"/>
        <v>1</v>
      </c>
      <c r="AE1297" s="7" t="b">
        <f t="shared" si="166"/>
        <v>0</v>
      </c>
      <c r="AF1297" s="7" t="b">
        <f t="shared" si="167"/>
        <v>1</v>
      </c>
      <c r="AH1297" t="b">
        <f>AND(Table252102[[#This Row],[Developmental toxicity]:[Reproductive toxicity]])</f>
        <v>0</v>
      </c>
    </row>
    <row r="1298" spans="1:34" x14ac:dyDescent="0.25">
      <c r="A1298" s="3">
        <f t="shared" si="160"/>
        <v>1297</v>
      </c>
      <c r="B1298" s="4">
        <v>143</v>
      </c>
      <c r="C1298" s="3" t="s">
        <v>542</v>
      </c>
      <c r="D1298" s="3" t="s">
        <v>3370</v>
      </c>
      <c r="E1298" s="29" t="s">
        <v>4649</v>
      </c>
      <c r="F1298" s="3" t="s">
        <v>5570</v>
      </c>
      <c r="G1298" s="3" t="s">
        <v>543</v>
      </c>
      <c r="H1298" s="3" t="s">
        <v>6060</v>
      </c>
      <c r="I1298" s="3" t="s">
        <v>6473</v>
      </c>
      <c r="J1298" s="5" t="s">
        <v>1430</v>
      </c>
      <c r="K1298" s="7" t="e">
        <v>#N/A</v>
      </c>
      <c r="L1298" s="7">
        <v>1</v>
      </c>
      <c r="M1298" s="7" t="e">
        <v>#N/A</v>
      </c>
      <c r="N1298" s="7" t="e">
        <v>#N/A</v>
      </c>
      <c r="O1298" s="7" t="e">
        <v>#N/A</v>
      </c>
      <c r="P1298" s="7" t="e">
        <v>#N/A</v>
      </c>
      <c r="Q1298" s="7" t="e">
        <v>#N/A</v>
      </c>
      <c r="R1298" s="7" t="e">
        <v>#N/A</v>
      </c>
      <c r="S1298" s="7" t="e">
        <v>#N/A</v>
      </c>
      <c r="T1298" s="7">
        <v>0</v>
      </c>
      <c r="U1298" s="7" t="e">
        <v>#N/A</v>
      </c>
      <c r="V1298" s="7" t="e">
        <v>#N/A</v>
      </c>
      <c r="W1298" s="7" t="e">
        <v>#N/A</v>
      </c>
      <c r="X1298" s="7" t="e">
        <v>#N/A</v>
      </c>
      <c r="Y1298" s="7">
        <v>1</v>
      </c>
      <c r="Z1298" s="7">
        <f t="shared" si="161"/>
        <v>1</v>
      </c>
      <c r="AA1298" s="7">
        <f t="shared" si="162"/>
        <v>1</v>
      </c>
      <c r="AB1298" s="7" t="b">
        <f t="shared" si="163"/>
        <v>1</v>
      </c>
      <c r="AC1298" s="7" t="b">
        <f t="shared" si="164"/>
        <v>0</v>
      </c>
      <c r="AD1298" s="7" t="b">
        <f t="shared" si="165"/>
        <v>1</v>
      </c>
      <c r="AE1298" s="7" t="b">
        <f t="shared" si="166"/>
        <v>0</v>
      </c>
      <c r="AF1298" s="7" t="b">
        <f t="shared" si="167"/>
        <v>0</v>
      </c>
      <c r="AH1298" t="b">
        <f>AND(Table252102[[#This Row],[Developmental toxicity]:[Reproductive toxicity]])</f>
        <v>0</v>
      </c>
    </row>
    <row r="1299" spans="1:34" x14ac:dyDescent="0.25">
      <c r="A1299" s="3">
        <f t="shared" si="160"/>
        <v>1298</v>
      </c>
      <c r="B1299" s="4"/>
      <c r="C1299" s="3" t="s">
        <v>11371</v>
      </c>
      <c r="D1299" s="3" t="s">
        <v>11370</v>
      </c>
      <c r="E1299" s="29" t="s">
        <v>14542</v>
      </c>
      <c r="F1299" s="3" t="s">
        <v>14543</v>
      </c>
      <c r="G1299" s="3" t="s">
        <v>14544</v>
      </c>
      <c r="H1299" s="3" t="s">
        <v>14544</v>
      </c>
      <c r="I1299" s="3" t="s">
        <v>14545</v>
      </c>
      <c r="J1299" s="5"/>
      <c r="K1299" s="7" t="e">
        <v>#N/A</v>
      </c>
      <c r="L1299" s="7" t="e">
        <v>#N/A</v>
      </c>
      <c r="M1299" s="7" t="e">
        <v>#N/A</v>
      </c>
      <c r="N1299" s="7" t="e">
        <v>#N/A</v>
      </c>
      <c r="O1299" s="7" t="e">
        <v>#N/A</v>
      </c>
      <c r="P1299" s="7" t="e">
        <v>#N/A</v>
      </c>
      <c r="Q1299" s="7" t="e">
        <v>#N/A</v>
      </c>
      <c r="R1299" s="7" t="e">
        <v>#N/A</v>
      </c>
      <c r="S1299" s="7" t="e">
        <v>#N/A</v>
      </c>
      <c r="T1299" s="7" t="e">
        <v>#N/A</v>
      </c>
      <c r="U1299" s="7" t="e">
        <v>#N/A</v>
      </c>
      <c r="V1299" s="7" t="e">
        <v>#N/A</v>
      </c>
      <c r="W1299" s="3">
        <v>1</v>
      </c>
      <c r="X1299" s="3" t="e">
        <v>#N/A</v>
      </c>
      <c r="Y1299" s="7" t="e">
        <v>#N/A</v>
      </c>
      <c r="Z1299" s="7">
        <f t="shared" si="161"/>
        <v>1</v>
      </c>
      <c r="AA1299" s="7">
        <f t="shared" si="162"/>
        <v>1</v>
      </c>
      <c r="AB1299" s="7" t="b">
        <f t="shared" si="163"/>
        <v>0</v>
      </c>
      <c r="AC1299" s="7" t="b">
        <f t="shared" si="164"/>
        <v>1</v>
      </c>
      <c r="AD1299" s="7" t="b">
        <f t="shared" si="165"/>
        <v>0</v>
      </c>
      <c r="AE1299" s="7" t="b">
        <f t="shared" si="166"/>
        <v>1</v>
      </c>
      <c r="AF1299" s="7" t="b">
        <f t="shared" si="167"/>
        <v>0</v>
      </c>
      <c r="AH1299" t="b">
        <f>AND(Table252102[[#This Row],[Developmental toxicity]:[Reproductive toxicity]])</f>
        <v>0</v>
      </c>
    </row>
    <row r="1300" spans="1:34" x14ac:dyDescent="0.25">
      <c r="A1300" s="3">
        <f t="shared" si="160"/>
        <v>1299</v>
      </c>
      <c r="B1300" s="4" t="s">
        <v>1440</v>
      </c>
      <c r="C1300" s="6" t="s">
        <v>1808</v>
      </c>
      <c r="D1300" s="6" t="s">
        <v>1809</v>
      </c>
      <c r="E1300" s="12" t="s">
        <v>7075</v>
      </c>
      <c r="F1300" s="6" t="s">
        <v>1853</v>
      </c>
      <c r="G1300" s="6" t="s">
        <v>1852</v>
      </c>
      <c r="H1300" t="s">
        <v>1852</v>
      </c>
      <c r="I1300" t="s">
        <v>7183</v>
      </c>
      <c r="J1300" s="5" t="s">
        <v>1876</v>
      </c>
      <c r="K1300" s="7" t="e">
        <v>#N/A</v>
      </c>
      <c r="L1300" s="7" t="e">
        <v>#N/A</v>
      </c>
      <c r="M1300" s="7" t="e">
        <v>#N/A</v>
      </c>
      <c r="N1300" s="7" t="e">
        <v>#N/A</v>
      </c>
      <c r="O1300" s="7" t="e">
        <v>#N/A</v>
      </c>
      <c r="P1300" s="7" t="e">
        <v>#N/A</v>
      </c>
      <c r="Q1300" s="7" t="e">
        <v>#N/A</v>
      </c>
      <c r="R1300" s="7">
        <v>0</v>
      </c>
      <c r="S1300" s="7" t="e">
        <v>#N/A</v>
      </c>
      <c r="T1300" s="7" t="e">
        <v>#N/A</v>
      </c>
      <c r="U1300" s="7" t="e">
        <v>#N/A</v>
      </c>
      <c r="V1300" s="7" t="e">
        <v>#N/A</v>
      </c>
      <c r="W1300" s="7" t="e">
        <v>#N/A</v>
      </c>
      <c r="X1300" s="7" t="e">
        <v>#N/A</v>
      </c>
      <c r="Y1300" s="7" t="e">
        <v>#N/A</v>
      </c>
      <c r="Z1300" s="7">
        <f t="shared" si="161"/>
        <v>0</v>
      </c>
      <c r="AA1300" s="7">
        <f t="shared" si="162"/>
        <v>0</v>
      </c>
      <c r="AB1300" s="7" t="b">
        <f t="shared" si="163"/>
        <v>0</v>
      </c>
      <c r="AC1300" s="7" t="b">
        <f t="shared" si="164"/>
        <v>1</v>
      </c>
      <c r="AD1300" s="7" t="b">
        <f t="shared" si="165"/>
        <v>1</v>
      </c>
      <c r="AE1300" s="7" t="b">
        <f t="shared" si="166"/>
        <v>0</v>
      </c>
      <c r="AF1300" s="7" t="b">
        <f t="shared" si="167"/>
        <v>1</v>
      </c>
      <c r="AH1300" t="b">
        <f>AND(Table252102[[#This Row],[Developmental toxicity]:[Reproductive toxicity]])</f>
        <v>0</v>
      </c>
    </row>
    <row r="1301" spans="1:34" x14ac:dyDescent="0.25">
      <c r="A1301" s="3">
        <f t="shared" si="160"/>
        <v>1300</v>
      </c>
      <c r="B1301" s="4"/>
      <c r="C1301" t="s">
        <v>21274</v>
      </c>
      <c r="D1301" s="3" t="s">
        <v>20878</v>
      </c>
      <c r="E1301" s="94" t="s">
        <v>21076</v>
      </c>
      <c r="F1301" t="s">
        <v>21891</v>
      </c>
      <c r="G1301" t="s">
        <v>21892</v>
      </c>
      <c r="H1301" t="s">
        <v>21892</v>
      </c>
      <c r="I1301" t="s">
        <v>21893</v>
      </c>
      <c r="J1301" s="5"/>
      <c r="K1301" s="7" t="e">
        <v>#N/A</v>
      </c>
      <c r="L1301" s="7" t="e">
        <v>#N/A</v>
      </c>
      <c r="M1301" s="7" t="e">
        <v>#N/A</v>
      </c>
      <c r="N1301" s="7" t="e">
        <v>#N/A</v>
      </c>
      <c r="O1301" s="7" t="e">
        <v>#N/A</v>
      </c>
      <c r="P1301" s="7" t="e">
        <v>#N/A</v>
      </c>
      <c r="Q1301" s="7" t="e">
        <v>#N/A</v>
      </c>
      <c r="R1301" s="7" t="e">
        <v>#N/A</v>
      </c>
      <c r="S1301" s="7" t="e">
        <v>#N/A</v>
      </c>
      <c r="T1301" s="7" t="e">
        <v>#N/A</v>
      </c>
      <c r="U1301" s="7" t="e">
        <v>#N/A</v>
      </c>
      <c r="V1301" s="7" t="e">
        <v>#N/A</v>
      </c>
      <c r="W1301" s="7" t="e">
        <v>#N/A</v>
      </c>
      <c r="X1301" s="7" t="e">
        <v>#N/A</v>
      </c>
      <c r="Y1301" s="7">
        <v>1</v>
      </c>
      <c r="Z1301" s="7">
        <f t="shared" si="161"/>
        <v>1</v>
      </c>
      <c r="AA1301" s="7">
        <f t="shared" si="162"/>
        <v>1</v>
      </c>
      <c r="AB1301" s="7" t="b">
        <f t="shared" si="163"/>
        <v>1</v>
      </c>
      <c r="AC1301" s="7" t="b">
        <f t="shared" si="164"/>
        <v>0</v>
      </c>
      <c r="AD1301" s="7" t="b">
        <f t="shared" si="165"/>
        <v>0</v>
      </c>
      <c r="AE1301" s="7" t="b">
        <f t="shared" si="166"/>
        <v>0</v>
      </c>
      <c r="AF1301" s="7" t="b">
        <f t="shared" si="167"/>
        <v>0</v>
      </c>
      <c r="AH1301" t="b">
        <f>AND(Table252102[[#This Row],[Developmental toxicity]:[Reproductive toxicity]])</f>
        <v>0</v>
      </c>
    </row>
    <row r="1302" spans="1:34" x14ac:dyDescent="0.25">
      <c r="A1302" s="3">
        <f t="shared" si="160"/>
        <v>1301</v>
      </c>
      <c r="B1302" s="4"/>
      <c r="C1302" t="s">
        <v>21104</v>
      </c>
      <c r="D1302" s="3" t="s">
        <v>20708</v>
      </c>
      <c r="E1302" s="94" t="s">
        <v>20906</v>
      </c>
      <c r="F1302" t="s">
        <v>21348</v>
      </c>
      <c r="G1302" t="s">
        <v>21349</v>
      </c>
      <c r="H1302" t="s">
        <v>21349</v>
      </c>
      <c r="I1302" t="s">
        <v>21350</v>
      </c>
      <c r="J1302" s="5"/>
      <c r="K1302" s="7" t="e">
        <v>#N/A</v>
      </c>
      <c r="L1302" s="7" t="e">
        <v>#N/A</v>
      </c>
      <c r="M1302" s="7" t="e">
        <v>#N/A</v>
      </c>
      <c r="N1302" s="7" t="e">
        <v>#N/A</v>
      </c>
      <c r="O1302" s="7" t="e">
        <v>#N/A</v>
      </c>
      <c r="P1302" s="7" t="e">
        <v>#N/A</v>
      </c>
      <c r="Q1302" s="7" t="e">
        <v>#N/A</v>
      </c>
      <c r="R1302" s="7" t="e">
        <v>#N/A</v>
      </c>
      <c r="S1302" s="7" t="e">
        <v>#N/A</v>
      </c>
      <c r="T1302" s="7" t="e">
        <v>#N/A</v>
      </c>
      <c r="U1302" s="7" t="e">
        <v>#N/A</v>
      </c>
      <c r="V1302" s="7" t="e">
        <v>#N/A</v>
      </c>
      <c r="W1302" s="7" t="e">
        <v>#N/A</v>
      </c>
      <c r="X1302" s="7" t="e">
        <v>#N/A</v>
      </c>
      <c r="Y1302" s="7">
        <v>0</v>
      </c>
      <c r="Z1302" s="7">
        <f t="shared" si="161"/>
        <v>0</v>
      </c>
      <c r="AA1302" s="7">
        <f t="shared" si="162"/>
        <v>0</v>
      </c>
      <c r="AB1302" s="7" t="b">
        <f t="shared" si="163"/>
        <v>1</v>
      </c>
      <c r="AC1302" s="7" t="b">
        <f t="shared" si="164"/>
        <v>0</v>
      </c>
      <c r="AD1302" s="7" t="b">
        <f t="shared" si="165"/>
        <v>0</v>
      </c>
      <c r="AE1302" s="7" t="b">
        <f t="shared" si="166"/>
        <v>0</v>
      </c>
      <c r="AF1302" s="7" t="b">
        <f t="shared" si="167"/>
        <v>0</v>
      </c>
      <c r="AH1302" t="b">
        <f>AND(Table252102[[#This Row],[Developmental toxicity]:[Reproductive toxicity]])</f>
        <v>0</v>
      </c>
    </row>
    <row r="1303" spans="1:34" x14ac:dyDescent="0.25">
      <c r="A1303" s="3">
        <f t="shared" si="160"/>
        <v>1302</v>
      </c>
      <c r="B1303" s="4"/>
      <c r="C1303" s="3" t="s">
        <v>11641</v>
      </c>
      <c r="D1303" s="3" t="s">
        <v>11640</v>
      </c>
      <c r="E1303" s="29" t="s">
        <v>15037</v>
      </c>
      <c r="F1303" s="3" t="s">
        <v>15038</v>
      </c>
      <c r="G1303" s="3" t="s">
        <v>15039</v>
      </c>
      <c r="H1303" s="3" t="s">
        <v>15039</v>
      </c>
      <c r="I1303" s="3" t="s">
        <v>15040</v>
      </c>
      <c r="J1303" s="5"/>
      <c r="K1303" s="7" t="e">
        <v>#N/A</v>
      </c>
      <c r="L1303" s="7" t="e">
        <v>#N/A</v>
      </c>
      <c r="M1303" s="7" t="e">
        <v>#N/A</v>
      </c>
      <c r="N1303" s="7" t="e">
        <v>#N/A</v>
      </c>
      <c r="O1303" s="7" t="e">
        <v>#N/A</v>
      </c>
      <c r="P1303" s="7" t="e">
        <v>#N/A</v>
      </c>
      <c r="Q1303" s="7" t="e">
        <v>#N/A</v>
      </c>
      <c r="R1303" s="7" t="e">
        <v>#N/A</v>
      </c>
      <c r="S1303" s="7" t="e">
        <v>#N/A</v>
      </c>
      <c r="T1303" s="7" t="e">
        <v>#N/A</v>
      </c>
      <c r="U1303" s="7" t="e">
        <v>#N/A</v>
      </c>
      <c r="V1303" s="7" t="e">
        <v>#N/A</v>
      </c>
      <c r="W1303" s="3">
        <v>1</v>
      </c>
      <c r="X1303" s="3" t="e">
        <v>#N/A</v>
      </c>
      <c r="Y1303" s="7" t="e">
        <v>#N/A</v>
      </c>
      <c r="Z1303" s="7">
        <f t="shared" si="161"/>
        <v>1</v>
      </c>
      <c r="AA1303" s="7">
        <f t="shared" si="162"/>
        <v>1</v>
      </c>
      <c r="AB1303" s="7" t="b">
        <f t="shared" si="163"/>
        <v>0</v>
      </c>
      <c r="AC1303" s="7" t="b">
        <f t="shared" si="164"/>
        <v>1</v>
      </c>
      <c r="AD1303" s="7" t="b">
        <f t="shared" si="165"/>
        <v>0</v>
      </c>
      <c r="AE1303" s="7" t="b">
        <f t="shared" si="166"/>
        <v>1</v>
      </c>
      <c r="AF1303" s="7" t="b">
        <f t="shared" si="167"/>
        <v>0</v>
      </c>
      <c r="AH1303" t="b">
        <f>AND(Table252102[[#This Row],[Developmental toxicity]:[Reproductive toxicity]])</f>
        <v>0</v>
      </c>
    </row>
    <row r="1304" spans="1:34" x14ac:dyDescent="0.25">
      <c r="A1304" s="3">
        <f t="shared" si="160"/>
        <v>1303</v>
      </c>
      <c r="B1304" s="4">
        <v>422</v>
      </c>
      <c r="C1304" s="3" t="s">
        <v>955</v>
      </c>
      <c r="D1304" s="3" t="s">
        <v>3266</v>
      </c>
      <c r="E1304" s="29" t="s">
        <v>4838</v>
      </c>
      <c r="F1304" s="3" t="s">
        <v>5746</v>
      </c>
      <c r="G1304" s="3" t="s">
        <v>956</v>
      </c>
      <c r="H1304" s="3" t="s">
        <v>6188</v>
      </c>
      <c r="I1304" s="3" t="s">
        <v>6743</v>
      </c>
      <c r="J1304" s="5" t="s">
        <v>1430</v>
      </c>
      <c r="K1304" s="7" t="e">
        <v>#N/A</v>
      </c>
      <c r="L1304" s="7">
        <v>1</v>
      </c>
      <c r="M1304" s="7" t="e">
        <v>#N/A</v>
      </c>
      <c r="N1304" s="7" t="e">
        <v>#N/A</v>
      </c>
      <c r="O1304" s="7" t="e">
        <v>#N/A</v>
      </c>
      <c r="P1304" s="7" t="e">
        <v>#N/A</v>
      </c>
      <c r="Q1304" s="7" t="e">
        <v>#N/A</v>
      </c>
      <c r="R1304" s="7" t="e">
        <v>#N/A</v>
      </c>
      <c r="S1304" s="7" t="e">
        <v>#N/A</v>
      </c>
      <c r="T1304" s="7">
        <v>1</v>
      </c>
      <c r="U1304" s="7" t="e">
        <v>#N/A</v>
      </c>
      <c r="V1304" s="7" t="e">
        <v>#N/A</v>
      </c>
      <c r="W1304" s="7" t="e">
        <v>#N/A</v>
      </c>
      <c r="X1304" s="7" t="e">
        <v>#N/A</v>
      </c>
      <c r="Y1304" s="7">
        <v>0</v>
      </c>
      <c r="Z1304" s="7">
        <f t="shared" si="161"/>
        <v>1</v>
      </c>
      <c r="AA1304" s="7">
        <f t="shared" si="162"/>
        <v>1</v>
      </c>
      <c r="AB1304" s="7" t="b">
        <f t="shared" si="163"/>
        <v>1</v>
      </c>
      <c r="AC1304" s="7" t="b">
        <f t="shared" si="164"/>
        <v>0</v>
      </c>
      <c r="AD1304" s="7" t="b">
        <f t="shared" si="165"/>
        <v>1</v>
      </c>
      <c r="AE1304" s="7" t="b">
        <f t="shared" si="166"/>
        <v>0</v>
      </c>
      <c r="AF1304" s="7" t="b">
        <f t="shared" si="167"/>
        <v>0</v>
      </c>
      <c r="AH1304" t="b">
        <f>AND(Table252102[[#This Row],[Developmental toxicity]:[Reproductive toxicity]])</f>
        <v>0</v>
      </c>
    </row>
    <row r="1305" spans="1:34" x14ac:dyDescent="0.25">
      <c r="A1305" s="3">
        <f t="shared" si="160"/>
        <v>1304</v>
      </c>
      <c r="B1305" s="4"/>
      <c r="C1305" s="3" t="s">
        <v>12741</v>
      </c>
      <c r="D1305" s="3" t="s">
        <v>17939</v>
      </c>
      <c r="E1305" s="29" t="s">
        <v>16804</v>
      </c>
      <c r="F1305" s="3" t="s">
        <v>16805</v>
      </c>
      <c r="G1305" s="3" t="s">
        <v>16806</v>
      </c>
      <c r="H1305" s="3" t="s">
        <v>16806</v>
      </c>
      <c r="I1305" s="3" t="s">
        <v>16807</v>
      </c>
      <c r="J1305" s="5"/>
      <c r="K1305" s="7" t="e">
        <v>#N/A</v>
      </c>
      <c r="L1305" s="7" t="e">
        <v>#N/A</v>
      </c>
      <c r="M1305" s="7" t="e">
        <v>#N/A</v>
      </c>
      <c r="N1305" s="7" t="e">
        <v>#N/A</v>
      </c>
      <c r="O1305" s="7" t="e">
        <v>#N/A</v>
      </c>
      <c r="P1305" s="7" t="e">
        <v>#N/A</v>
      </c>
      <c r="Q1305" s="7" t="e">
        <v>#N/A</v>
      </c>
      <c r="R1305" s="7" t="e">
        <v>#N/A</v>
      </c>
      <c r="S1305" s="7" t="e">
        <v>#N/A</v>
      </c>
      <c r="T1305" s="7" t="e">
        <v>#N/A</v>
      </c>
      <c r="U1305" s="7" t="e">
        <v>#N/A</v>
      </c>
      <c r="V1305" s="7" t="e">
        <v>#N/A</v>
      </c>
      <c r="W1305" s="3">
        <v>0</v>
      </c>
      <c r="X1305" s="3" t="e">
        <v>#N/A</v>
      </c>
      <c r="Y1305" s="7" t="e">
        <v>#N/A</v>
      </c>
      <c r="Z1305" s="7">
        <f t="shared" si="161"/>
        <v>0</v>
      </c>
      <c r="AA1305" s="7">
        <f t="shared" si="162"/>
        <v>0</v>
      </c>
      <c r="AB1305" s="7" t="b">
        <f t="shared" si="163"/>
        <v>0</v>
      </c>
      <c r="AC1305" s="7" t="b">
        <f t="shared" si="164"/>
        <v>1</v>
      </c>
      <c r="AD1305" s="7" t="b">
        <f t="shared" si="165"/>
        <v>0</v>
      </c>
      <c r="AE1305" s="7" t="b">
        <f t="shared" si="166"/>
        <v>1</v>
      </c>
      <c r="AF1305" s="7" t="b">
        <f t="shared" si="167"/>
        <v>0</v>
      </c>
      <c r="AH1305" t="b">
        <f>AND(Table252102[[#This Row],[Developmental toxicity]:[Reproductive toxicity]])</f>
        <v>0</v>
      </c>
    </row>
    <row r="1306" spans="1:34" x14ac:dyDescent="0.25">
      <c r="A1306" s="3">
        <f t="shared" si="160"/>
        <v>1305</v>
      </c>
      <c r="B1306" s="4" t="s">
        <v>1440</v>
      </c>
      <c r="C1306" s="3" t="s">
        <v>2347</v>
      </c>
      <c r="D1306" s="3" t="s">
        <v>3268</v>
      </c>
      <c r="E1306" s="29" t="s">
        <v>7624</v>
      </c>
      <c r="F1306" s="3" t="s">
        <v>8465</v>
      </c>
      <c r="G1306" s="3" t="s">
        <v>9772</v>
      </c>
      <c r="H1306" s="3" t="s">
        <v>9673</v>
      </c>
      <c r="I1306" s="3" t="s">
        <v>9773</v>
      </c>
      <c r="J1306" s="5"/>
      <c r="K1306" s="7" t="e">
        <v>#N/A</v>
      </c>
      <c r="L1306" s="7" t="e">
        <v>#N/A</v>
      </c>
      <c r="M1306" s="7" t="e">
        <v>#N/A</v>
      </c>
      <c r="N1306" s="7" t="e">
        <v>#N/A</v>
      </c>
      <c r="O1306" s="7" t="e">
        <v>#N/A</v>
      </c>
      <c r="P1306" s="7" t="e">
        <v>#N/A</v>
      </c>
      <c r="Q1306" s="7" t="e">
        <v>#N/A</v>
      </c>
      <c r="R1306" s="7" t="e">
        <v>#N/A</v>
      </c>
      <c r="S1306" s="7" t="e">
        <v>#N/A</v>
      </c>
      <c r="T1306" s="7">
        <v>1</v>
      </c>
      <c r="U1306" s="7" t="e">
        <v>#N/A</v>
      </c>
      <c r="V1306" s="7" t="e">
        <v>#N/A</v>
      </c>
      <c r="W1306" s="7" t="e">
        <v>#N/A</v>
      </c>
      <c r="X1306" s="7" t="e">
        <v>#N/A</v>
      </c>
      <c r="Y1306" s="7">
        <v>1</v>
      </c>
      <c r="Z1306" s="7">
        <f t="shared" si="161"/>
        <v>1</v>
      </c>
      <c r="AA1306" s="7">
        <f t="shared" si="162"/>
        <v>1</v>
      </c>
      <c r="AB1306" s="7" t="b">
        <f t="shared" si="163"/>
        <v>1</v>
      </c>
      <c r="AC1306" s="7" t="b">
        <f t="shared" si="164"/>
        <v>0</v>
      </c>
      <c r="AD1306" s="7" t="b">
        <f t="shared" si="165"/>
        <v>1</v>
      </c>
      <c r="AE1306" s="7" t="b">
        <f t="shared" si="166"/>
        <v>0</v>
      </c>
      <c r="AF1306" s="7" t="b">
        <f t="shared" si="167"/>
        <v>0</v>
      </c>
      <c r="AH1306" t="b">
        <f>AND(Table252102[[#This Row],[Developmental toxicity]:[Reproductive toxicity]])</f>
        <v>0</v>
      </c>
    </row>
    <row r="1307" spans="1:34" x14ac:dyDescent="0.25">
      <c r="A1307" s="3">
        <f t="shared" si="160"/>
        <v>1306</v>
      </c>
      <c r="B1307" s="4">
        <v>418</v>
      </c>
      <c r="C1307" s="3" t="s">
        <v>953</v>
      </c>
      <c r="D1307" s="3" t="s">
        <v>3007</v>
      </c>
      <c r="E1307" s="29" t="s">
        <v>4837</v>
      </c>
      <c r="F1307" s="3" t="s">
        <v>5745</v>
      </c>
      <c r="G1307" s="3" t="s">
        <v>954</v>
      </c>
      <c r="H1307" s="3" t="s">
        <v>6741</v>
      </c>
      <c r="I1307" s="3" t="s">
        <v>6742</v>
      </c>
      <c r="J1307" s="5" t="s">
        <v>1430</v>
      </c>
      <c r="K1307" s="7" t="e">
        <v>#N/A</v>
      </c>
      <c r="L1307" s="7">
        <v>1</v>
      </c>
      <c r="M1307" s="7" t="e">
        <v>#N/A</v>
      </c>
      <c r="N1307" s="7" t="e">
        <v>#N/A</v>
      </c>
      <c r="O1307" s="7" t="e">
        <v>#N/A</v>
      </c>
      <c r="P1307" s="7" t="e">
        <v>#N/A</v>
      </c>
      <c r="Q1307" s="7" t="e">
        <v>#N/A</v>
      </c>
      <c r="R1307" s="7" t="e">
        <v>#N/A</v>
      </c>
      <c r="S1307" s="7" t="e">
        <v>#N/A</v>
      </c>
      <c r="T1307" s="7">
        <v>0</v>
      </c>
      <c r="U1307" s="7" t="e">
        <v>#N/A</v>
      </c>
      <c r="V1307" s="7" t="e">
        <v>#N/A</v>
      </c>
      <c r="W1307" s="7" t="e">
        <v>#N/A</v>
      </c>
      <c r="X1307" s="7" t="e">
        <v>#N/A</v>
      </c>
      <c r="Y1307" s="7">
        <v>1</v>
      </c>
      <c r="Z1307" s="7">
        <f t="shared" si="161"/>
        <v>1</v>
      </c>
      <c r="AA1307" s="7">
        <f t="shared" si="162"/>
        <v>1</v>
      </c>
      <c r="AB1307" s="7" t="b">
        <f t="shared" si="163"/>
        <v>1</v>
      </c>
      <c r="AC1307" s="7" t="b">
        <f t="shared" si="164"/>
        <v>0</v>
      </c>
      <c r="AD1307" s="7" t="b">
        <f t="shared" si="165"/>
        <v>1</v>
      </c>
      <c r="AE1307" s="7" t="b">
        <f t="shared" si="166"/>
        <v>0</v>
      </c>
      <c r="AF1307" s="7" t="b">
        <f t="shared" si="167"/>
        <v>0</v>
      </c>
      <c r="AH1307" t="b">
        <f>AND(Table252102[[#This Row],[Developmental toxicity]:[Reproductive toxicity]])</f>
        <v>0</v>
      </c>
    </row>
    <row r="1308" spans="1:34" x14ac:dyDescent="0.25">
      <c r="A1308" s="3">
        <f t="shared" si="160"/>
        <v>1307</v>
      </c>
      <c r="B1308" s="4" t="s">
        <v>1440</v>
      </c>
      <c r="C1308" s="3" t="s">
        <v>1933</v>
      </c>
      <c r="D1308" s="3" t="s">
        <v>2797</v>
      </c>
      <c r="E1308" s="12" t="s">
        <v>7216</v>
      </c>
      <c r="F1308" t="s">
        <v>8065</v>
      </c>
      <c r="G1308" t="s">
        <v>8909</v>
      </c>
      <c r="H1308" t="s">
        <v>8909</v>
      </c>
      <c r="I1308" t="s">
        <v>8910</v>
      </c>
      <c r="J1308" s="5"/>
      <c r="K1308" s="7" t="e">
        <v>#N/A</v>
      </c>
      <c r="L1308" s="7" t="e">
        <v>#N/A</v>
      </c>
      <c r="M1308" s="7" t="e">
        <v>#N/A</v>
      </c>
      <c r="N1308" s="7" t="e">
        <v>#N/A</v>
      </c>
      <c r="O1308" s="7" t="e">
        <v>#N/A</v>
      </c>
      <c r="P1308" s="7" t="e">
        <v>#N/A</v>
      </c>
      <c r="Q1308" s="7" t="e">
        <v>#N/A</v>
      </c>
      <c r="R1308" s="7" t="e">
        <v>#N/A</v>
      </c>
      <c r="S1308" s="7" t="e">
        <v>#N/A</v>
      </c>
      <c r="T1308" s="7">
        <v>0</v>
      </c>
      <c r="U1308" s="7" t="e">
        <v>#N/A</v>
      </c>
      <c r="V1308" s="7" t="e">
        <v>#N/A</v>
      </c>
      <c r="W1308" s="7" t="e">
        <v>#N/A</v>
      </c>
      <c r="X1308" s="7" t="e">
        <v>#N/A</v>
      </c>
      <c r="Y1308" s="7" t="e">
        <v>#N/A</v>
      </c>
      <c r="Z1308" s="7">
        <f t="shared" si="161"/>
        <v>0</v>
      </c>
      <c r="AA1308" s="7">
        <f t="shared" si="162"/>
        <v>0</v>
      </c>
      <c r="AB1308" s="7" t="b">
        <f t="shared" si="163"/>
        <v>1</v>
      </c>
      <c r="AC1308" s="7" t="b">
        <f t="shared" si="164"/>
        <v>0</v>
      </c>
      <c r="AD1308" s="7" t="b">
        <f t="shared" si="165"/>
        <v>1</v>
      </c>
      <c r="AE1308" s="7" t="b">
        <f t="shared" si="166"/>
        <v>0</v>
      </c>
      <c r="AF1308" s="7" t="b">
        <f t="shared" si="167"/>
        <v>0</v>
      </c>
      <c r="AH1308" t="b">
        <f>AND(Table252102[[#This Row],[Developmental toxicity]:[Reproductive toxicity]])</f>
        <v>0</v>
      </c>
    </row>
    <row r="1309" spans="1:34" x14ac:dyDescent="0.25">
      <c r="A1309" s="3">
        <f t="shared" si="160"/>
        <v>1308</v>
      </c>
      <c r="B1309" s="4"/>
      <c r="C1309" s="3" t="s">
        <v>13027</v>
      </c>
      <c r="D1309" s="3" t="s">
        <v>13026</v>
      </c>
      <c r="E1309" s="29" t="s">
        <v>17228</v>
      </c>
      <c r="F1309" s="3" t="s">
        <v>17229</v>
      </c>
      <c r="G1309" s="3" t="s">
        <v>17230</v>
      </c>
      <c r="H1309" s="3" t="s">
        <v>17230</v>
      </c>
      <c r="I1309" s="3" t="s">
        <v>17231</v>
      </c>
      <c r="J1309" s="5"/>
      <c r="K1309" s="7" t="e">
        <v>#N/A</v>
      </c>
      <c r="L1309" s="7" t="e">
        <v>#N/A</v>
      </c>
      <c r="M1309" s="7" t="e">
        <v>#N/A</v>
      </c>
      <c r="N1309" s="7" t="e">
        <v>#N/A</v>
      </c>
      <c r="O1309" s="7" t="e">
        <v>#N/A</v>
      </c>
      <c r="P1309" s="7" t="e">
        <v>#N/A</v>
      </c>
      <c r="Q1309" s="7" t="e">
        <v>#N/A</v>
      </c>
      <c r="R1309" s="7" t="e">
        <v>#N/A</v>
      </c>
      <c r="S1309" s="7" t="e">
        <v>#N/A</v>
      </c>
      <c r="T1309" s="7" t="e">
        <v>#N/A</v>
      </c>
      <c r="U1309" s="7" t="e">
        <v>#N/A</v>
      </c>
      <c r="V1309" s="7" t="e">
        <v>#N/A</v>
      </c>
      <c r="W1309" s="3">
        <v>0</v>
      </c>
      <c r="X1309" s="3" t="e">
        <v>#N/A</v>
      </c>
      <c r="Y1309" s="7" t="e">
        <v>#N/A</v>
      </c>
      <c r="Z1309" s="7">
        <f t="shared" si="161"/>
        <v>0</v>
      </c>
      <c r="AA1309" s="7">
        <f t="shared" si="162"/>
        <v>0</v>
      </c>
      <c r="AB1309" s="7" t="b">
        <f t="shared" si="163"/>
        <v>0</v>
      </c>
      <c r="AC1309" s="7" t="b">
        <f t="shared" si="164"/>
        <v>1</v>
      </c>
      <c r="AD1309" s="7" t="b">
        <f t="shared" si="165"/>
        <v>0</v>
      </c>
      <c r="AE1309" s="7" t="b">
        <f t="shared" si="166"/>
        <v>1</v>
      </c>
      <c r="AF1309" s="7" t="b">
        <f t="shared" si="167"/>
        <v>0</v>
      </c>
      <c r="AH1309" t="b">
        <f>AND(Table252102[[#This Row],[Developmental toxicity]:[Reproductive toxicity]])</f>
        <v>0</v>
      </c>
    </row>
    <row r="1310" spans="1:34" x14ac:dyDescent="0.25">
      <c r="A1310" s="3">
        <f t="shared" si="160"/>
        <v>1309</v>
      </c>
      <c r="B1310" s="4">
        <v>46</v>
      </c>
      <c r="C1310" s="3" t="s">
        <v>375</v>
      </c>
      <c r="D1310" s="3" t="s">
        <v>5078</v>
      </c>
      <c r="E1310" s="29" t="s">
        <v>4567</v>
      </c>
      <c r="F1310" s="3" t="s">
        <v>5494</v>
      </c>
      <c r="G1310" s="3" t="s">
        <v>376</v>
      </c>
      <c r="H1310" s="3" t="s">
        <v>5987</v>
      </c>
      <c r="I1310" s="3" t="s">
        <v>6384</v>
      </c>
      <c r="J1310" s="5" t="s">
        <v>1431</v>
      </c>
      <c r="K1310" s="7" t="e">
        <v>#N/A</v>
      </c>
      <c r="L1310" s="7">
        <v>1</v>
      </c>
      <c r="M1310" s="7" t="e">
        <v>#N/A</v>
      </c>
      <c r="N1310" s="7" t="e">
        <v>#N/A</v>
      </c>
      <c r="O1310" s="7" t="e">
        <v>#N/A</v>
      </c>
      <c r="P1310" s="7" t="e">
        <v>#N/A</v>
      </c>
      <c r="Q1310" s="7" t="e">
        <v>#N/A</v>
      </c>
      <c r="R1310" s="7" t="e">
        <v>#N/A</v>
      </c>
      <c r="S1310" s="7" t="e">
        <v>#N/A</v>
      </c>
      <c r="T1310" s="7" t="e">
        <v>#N/A</v>
      </c>
      <c r="U1310" s="7" t="e">
        <v>#N/A</v>
      </c>
      <c r="V1310" s="7" t="e">
        <v>#N/A</v>
      </c>
      <c r="W1310" s="7" t="e">
        <v>#N/A</v>
      </c>
      <c r="X1310" s="7" t="e">
        <v>#N/A</v>
      </c>
      <c r="Y1310" s="7">
        <v>1</v>
      </c>
      <c r="Z1310" s="7">
        <f t="shared" si="161"/>
        <v>1</v>
      </c>
      <c r="AA1310" s="7">
        <f t="shared" si="162"/>
        <v>1</v>
      </c>
      <c r="AB1310" s="7" t="b">
        <f t="shared" si="163"/>
        <v>1</v>
      </c>
      <c r="AC1310" s="7" t="b">
        <f t="shared" si="164"/>
        <v>0</v>
      </c>
      <c r="AD1310" s="7" t="b">
        <f t="shared" si="165"/>
        <v>0</v>
      </c>
      <c r="AE1310" s="7" t="b">
        <f t="shared" si="166"/>
        <v>0</v>
      </c>
      <c r="AF1310" s="7" t="b">
        <f t="shared" si="167"/>
        <v>0</v>
      </c>
      <c r="AH1310" t="b">
        <f>AND(Table252102[[#This Row],[Developmental toxicity]:[Reproductive toxicity]])</f>
        <v>0</v>
      </c>
    </row>
    <row r="1311" spans="1:34" x14ac:dyDescent="0.25">
      <c r="A1311" s="3">
        <f t="shared" si="160"/>
        <v>1310</v>
      </c>
      <c r="B1311" s="4">
        <v>415</v>
      </c>
      <c r="C1311" s="3" t="s">
        <v>947</v>
      </c>
      <c r="D1311" s="3" t="s">
        <v>3353</v>
      </c>
      <c r="E1311" s="29" t="s">
        <v>4834</v>
      </c>
      <c r="F1311" s="3" t="s">
        <v>5742</v>
      </c>
      <c r="G1311" s="3" t="s">
        <v>948</v>
      </c>
      <c r="H1311" s="3" t="s">
        <v>6184</v>
      </c>
      <c r="I1311" s="3" t="s">
        <v>6737</v>
      </c>
      <c r="J1311" s="5" t="s">
        <v>1434</v>
      </c>
      <c r="K1311" s="7" t="e">
        <v>#N/A</v>
      </c>
      <c r="L1311" s="7">
        <v>0</v>
      </c>
      <c r="M1311" s="7" t="e">
        <v>#N/A</v>
      </c>
      <c r="N1311" s="7" t="e">
        <v>#N/A</v>
      </c>
      <c r="O1311" s="7" t="e">
        <v>#N/A</v>
      </c>
      <c r="P1311" s="7" t="e">
        <v>#N/A</v>
      </c>
      <c r="Q1311" s="7" t="e">
        <v>#N/A</v>
      </c>
      <c r="R1311" s="7" t="e">
        <v>#N/A</v>
      </c>
      <c r="S1311" s="7" t="e">
        <v>#N/A</v>
      </c>
      <c r="T1311" s="7">
        <v>0</v>
      </c>
      <c r="U1311" s="7" t="e">
        <v>#N/A</v>
      </c>
      <c r="V1311" s="7" t="e">
        <v>#N/A</v>
      </c>
      <c r="W1311" s="7" t="e">
        <v>#N/A</v>
      </c>
      <c r="X1311" s="7" t="e">
        <v>#N/A</v>
      </c>
      <c r="Y1311" s="7">
        <v>0</v>
      </c>
      <c r="Z1311" s="7">
        <f t="shared" si="161"/>
        <v>0</v>
      </c>
      <c r="AA1311" s="7">
        <f t="shared" si="162"/>
        <v>0</v>
      </c>
      <c r="AB1311" s="7" t="b">
        <f t="shared" si="163"/>
        <v>1</v>
      </c>
      <c r="AC1311" s="7" t="b">
        <f t="shared" si="164"/>
        <v>0</v>
      </c>
      <c r="AD1311" s="7" t="b">
        <f t="shared" si="165"/>
        <v>1</v>
      </c>
      <c r="AE1311" s="7" t="b">
        <f t="shared" si="166"/>
        <v>0</v>
      </c>
      <c r="AF1311" s="7" t="b">
        <f t="shared" si="167"/>
        <v>0</v>
      </c>
      <c r="AH1311" t="b">
        <f>AND(Table252102[[#This Row],[Developmental toxicity]:[Reproductive toxicity]])</f>
        <v>0</v>
      </c>
    </row>
    <row r="1312" spans="1:34" x14ac:dyDescent="0.25">
      <c r="A1312" s="3">
        <f t="shared" si="160"/>
        <v>1311</v>
      </c>
      <c r="B1312" s="4">
        <v>45</v>
      </c>
      <c r="C1312" s="3" t="s">
        <v>373</v>
      </c>
      <c r="D1312" s="3" t="s">
        <v>1449</v>
      </c>
      <c r="E1312" s="29" t="s">
        <v>4566</v>
      </c>
      <c r="F1312" s="3" t="s">
        <v>1531</v>
      </c>
      <c r="G1312" s="3" t="s">
        <v>374</v>
      </c>
      <c r="H1312" s="3" t="s">
        <v>1450</v>
      </c>
      <c r="I1312" s="3" t="s">
        <v>6383</v>
      </c>
      <c r="J1312" s="5" t="s">
        <v>1431</v>
      </c>
      <c r="K1312" s="7" t="e">
        <v>#N/A</v>
      </c>
      <c r="L1312" s="7">
        <v>1</v>
      </c>
      <c r="M1312" s="7">
        <v>1</v>
      </c>
      <c r="N1312" s="7">
        <v>0</v>
      </c>
      <c r="O1312" s="7" t="e">
        <v>#N/A</v>
      </c>
      <c r="P1312" s="7" t="e">
        <v>#N/A</v>
      </c>
      <c r="Q1312" s="7" t="e">
        <v>#N/A</v>
      </c>
      <c r="R1312" s="7" t="e">
        <v>#N/A</v>
      </c>
      <c r="S1312" s="7" t="e">
        <v>#N/A</v>
      </c>
      <c r="T1312" s="7">
        <v>0</v>
      </c>
      <c r="U1312" s="7" t="e">
        <v>#N/A</v>
      </c>
      <c r="V1312" s="7" t="e">
        <v>#N/A</v>
      </c>
      <c r="W1312" s="7" t="e">
        <v>#N/A</v>
      </c>
      <c r="X1312" s="7" t="e">
        <v>#N/A</v>
      </c>
      <c r="Y1312" s="7">
        <v>1</v>
      </c>
      <c r="Z1312" s="7">
        <f t="shared" si="161"/>
        <v>1</v>
      </c>
      <c r="AA1312" s="7">
        <f t="shared" si="162"/>
        <v>1</v>
      </c>
      <c r="AB1312" s="7" t="b">
        <f t="shared" si="163"/>
        <v>1</v>
      </c>
      <c r="AC1312" s="7" t="b">
        <f t="shared" si="164"/>
        <v>1</v>
      </c>
      <c r="AD1312" s="7" t="b">
        <f t="shared" si="165"/>
        <v>1</v>
      </c>
      <c r="AE1312" s="7" t="b">
        <f t="shared" si="166"/>
        <v>1</v>
      </c>
      <c r="AF1312" s="7" t="b">
        <f t="shared" si="167"/>
        <v>1</v>
      </c>
      <c r="AH1312" t="b">
        <f>AND(Table252102[[#This Row],[Developmental toxicity]:[Reproductive toxicity]])</f>
        <v>1</v>
      </c>
    </row>
    <row r="1313" spans="1:34" x14ac:dyDescent="0.25">
      <c r="A1313" s="3">
        <f t="shared" si="160"/>
        <v>1312</v>
      </c>
      <c r="B1313" s="4">
        <v>12614</v>
      </c>
      <c r="C1313" s="3" t="s">
        <v>4159</v>
      </c>
      <c r="D1313" s="3" t="s">
        <v>285</v>
      </c>
      <c r="E1313" s="29" t="s">
        <v>4084</v>
      </c>
      <c r="F1313" s="3" t="s">
        <v>3906</v>
      </c>
      <c r="G1313" s="3" t="s">
        <v>4476</v>
      </c>
      <c r="H1313" s="3" t="s">
        <v>4476</v>
      </c>
      <c r="I1313" s="3" t="s">
        <v>4477</v>
      </c>
      <c r="J1313" s="5" t="s">
        <v>283</v>
      </c>
      <c r="K1313" s="7">
        <v>1</v>
      </c>
      <c r="L1313" s="7" t="e">
        <v>#N/A</v>
      </c>
      <c r="M1313" s="7" t="e">
        <v>#N/A</v>
      </c>
      <c r="N1313" s="7" t="e">
        <v>#N/A</v>
      </c>
      <c r="O1313" s="7" t="e">
        <v>#N/A</v>
      </c>
      <c r="P1313" s="7" t="e">
        <v>#N/A</v>
      </c>
      <c r="Q1313" s="7" t="e">
        <v>#N/A</v>
      </c>
      <c r="R1313" s="7" t="e">
        <v>#N/A</v>
      </c>
      <c r="S1313" s="7" t="e">
        <v>#N/A</v>
      </c>
      <c r="T1313" s="7" t="e">
        <v>#N/A</v>
      </c>
      <c r="U1313" s="7" t="e">
        <v>#N/A</v>
      </c>
      <c r="V1313" s="7" t="e">
        <v>#N/A</v>
      </c>
      <c r="W1313" s="7" t="e">
        <v>#N/A</v>
      </c>
      <c r="X1313" s="7" t="e">
        <v>#N/A</v>
      </c>
      <c r="Y1313" s="7" t="e">
        <v>#N/A</v>
      </c>
      <c r="Z1313" s="7">
        <f t="shared" si="161"/>
        <v>1</v>
      </c>
      <c r="AA1313" s="7">
        <f t="shared" si="162"/>
        <v>1</v>
      </c>
      <c r="AB1313" s="7" t="b">
        <f t="shared" si="163"/>
        <v>1</v>
      </c>
      <c r="AC1313" s="7" t="b">
        <f t="shared" si="164"/>
        <v>0</v>
      </c>
      <c r="AD1313" s="7" t="b">
        <f t="shared" si="165"/>
        <v>0</v>
      </c>
      <c r="AE1313" s="7" t="b">
        <f t="shared" si="166"/>
        <v>1</v>
      </c>
      <c r="AF1313" s="7" t="b">
        <f t="shared" si="167"/>
        <v>0</v>
      </c>
      <c r="AH1313" t="b">
        <f>AND(Table252102[[#This Row],[Developmental toxicity]:[Reproductive toxicity]])</f>
        <v>0</v>
      </c>
    </row>
    <row r="1314" spans="1:34" x14ac:dyDescent="0.25">
      <c r="A1314" s="3">
        <f t="shared" si="160"/>
        <v>1313</v>
      </c>
      <c r="B1314" s="4" t="s">
        <v>1440</v>
      </c>
      <c r="C1314" s="3" t="s">
        <v>2223</v>
      </c>
      <c r="D1314" s="3" t="s">
        <v>3125</v>
      </c>
      <c r="E1314" s="12" t="s">
        <v>7501</v>
      </c>
      <c r="F1314" t="s">
        <v>8349</v>
      </c>
      <c r="G1314" t="s">
        <v>9510</v>
      </c>
      <c r="H1314" t="s">
        <v>9510</v>
      </c>
      <c r="I1314" t="s">
        <v>9511</v>
      </c>
      <c r="J1314" s="5"/>
      <c r="K1314" s="7" t="e">
        <v>#N/A</v>
      </c>
      <c r="L1314" s="7" t="e">
        <v>#N/A</v>
      </c>
      <c r="M1314" s="7" t="e">
        <v>#N/A</v>
      </c>
      <c r="N1314" s="7" t="e">
        <v>#N/A</v>
      </c>
      <c r="O1314" s="7" t="e">
        <v>#N/A</v>
      </c>
      <c r="P1314" s="7" t="e">
        <v>#N/A</v>
      </c>
      <c r="Q1314" s="7" t="e">
        <v>#N/A</v>
      </c>
      <c r="R1314" s="7" t="e">
        <v>#N/A</v>
      </c>
      <c r="S1314" s="7" t="e">
        <v>#N/A</v>
      </c>
      <c r="T1314" s="7">
        <v>0</v>
      </c>
      <c r="U1314" s="7" t="e">
        <v>#N/A</v>
      </c>
      <c r="V1314" s="7" t="e">
        <v>#N/A</v>
      </c>
      <c r="W1314" s="7" t="e">
        <v>#N/A</v>
      </c>
      <c r="X1314" s="7">
        <v>0</v>
      </c>
      <c r="Y1314" s="7" t="e">
        <v>#N/A</v>
      </c>
      <c r="Z1314" s="7">
        <f t="shared" si="161"/>
        <v>0</v>
      </c>
      <c r="AA1314" s="7">
        <f t="shared" si="162"/>
        <v>0</v>
      </c>
      <c r="AB1314" s="7" t="b">
        <f t="shared" si="163"/>
        <v>1</v>
      </c>
      <c r="AC1314" s="7" t="b">
        <f t="shared" si="164"/>
        <v>0</v>
      </c>
      <c r="AD1314" s="7" t="b">
        <f t="shared" si="165"/>
        <v>1</v>
      </c>
      <c r="AE1314" s="7" t="b">
        <f t="shared" si="166"/>
        <v>0</v>
      </c>
      <c r="AF1314" s="7" t="b">
        <f t="shared" si="167"/>
        <v>0</v>
      </c>
      <c r="AH1314" t="b">
        <f>AND(Table252102[[#This Row],[Developmental toxicity]:[Reproductive toxicity]])</f>
        <v>0</v>
      </c>
    </row>
    <row r="1315" spans="1:34" x14ac:dyDescent="0.25">
      <c r="A1315" s="3">
        <f t="shared" si="160"/>
        <v>1314</v>
      </c>
      <c r="B1315" s="4"/>
      <c r="C1315" t="s">
        <v>21240</v>
      </c>
      <c r="D1315" s="3" t="s">
        <v>20844</v>
      </c>
      <c r="E1315" s="94" t="s">
        <v>21042</v>
      </c>
      <c r="F1315" t="s">
        <v>21783</v>
      </c>
      <c r="G1315" t="s">
        <v>21784</v>
      </c>
      <c r="H1315" t="s">
        <v>21785</v>
      </c>
      <c r="I1315" t="s">
        <v>21786</v>
      </c>
      <c r="J1315" s="5"/>
      <c r="K1315" s="7" t="e">
        <v>#N/A</v>
      </c>
      <c r="L1315" s="7" t="e">
        <v>#N/A</v>
      </c>
      <c r="M1315" s="7" t="e">
        <v>#N/A</v>
      </c>
      <c r="N1315" s="7" t="e">
        <v>#N/A</v>
      </c>
      <c r="O1315" s="7" t="e">
        <v>#N/A</v>
      </c>
      <c r="P1315" s="7" t="e">
        <v>#N/A</v>
      </c>
      <c r="Q1315" s="7" t="e">
        <v>#N/A</v>
      </c>
      <c r="R1315" s="7" t="e">
        <v>#N/A</v>
      </c>
      <c r="S1315" s="7" t="e">
        <v>#N/A</v>
      </c>
      <c r="T1315" s="7" t="e">
        <v>#N/A</v>
      </c>
      <c r="U1315" s="7" t="e">
        <v>#N/A</v>
      </c>
      <c r="V1315" s="7" t="e">
        <v>#N/A</v>
      </c>
      <c r="W1315" s="7" t="e">
        <v>#N/A</v>
      </c>
      <c r="X1315" s="7" t="e">
        <v>#N/A</v>
      </c>
      <c r="Y1315" s="7">
        <v>0</v>
      </c>
      <c r="Z1315" s="7">
        <f t="shared" si="161"/>
        <v>0</v>
      </c>
      <c r="AA1315" s="7">
        <f t="shared" si="162"/>
        <v>0</v>
      </c>
      <c r="AB1315" s="7" t="b">
        <f t="shared" si="163"/>
        <v>1</v>
      </c>
      <c r="AC1315" s="7" t="b">
        <f t="shared" si="164"/>
        <v>0</v>
      </c>
      <c r="AD1315" s="7" t="b">
        <f t="shared" si="165"/>
        <v>0</v>
      </c>
      <c r="AE1315" s="7" t="b">
        <f t="shared" si="166"/>
        <v>0</v>
      </c>
      <c r="AF1315" s="7" t="b">
        <f t="shared" si="167"/>
        <v>0</v>
      </c>
      <c r="AH1315" t="b">
        <f>AND(Table252102[[#This Row],[Developmental toxicity]:[Reproductive toxicity]])</f>
        <v>0</v>
      </c>
    </row>
    <row r="1316" spans="1:34" x14ac:dyDescent="0.25">
      <c r="A1316" s="3">
        <f t="shared" si="160"/>
        <v>1315</v>
      </c>
      <c r="B1316" s="4"/>
      <c r="C1316" t="s">
        <v>21231</v>
      </c>
      <c r="D1316" s="3" t="s">
        <v>20835</v>
      </c>
      <c r="E1316" s="94" t="s">
        <v>21033</v>
      </c>
      <c r="F1316" t="s">
        <v>21755</v>
      </c>
      <c r="G1316" t="s">
        <v>21756</v>
      </c>
      <c r="H1316" t="s">
        <v>21756</v>
      </c>
      <c r="I1316" t="s">
        <v>21757</v>
      </c>
      <c r="J1316" s="5"/>
      <c r="K1316" s="7" t="e">
        <v>#N/A</v>
      </c>
      <c r="L1316" s="7" t="e">
        <v>#N/A</v>
      </c>
      <c r="M1316" s="7" t="e">
        <v>#N/A</v>
      </c>
      <c r="N1316" s="7" t="e">
        <v>#N/A</v>
      </c>
      <c r="O1316" s="7" t="e">
        <v>#N/A</v>
      </c>
      <c r="P1316" s="7" t="e">
        <v>#N/A</v>
      </c>
      <c r="Q1316" s="7" t="e">
        <v>#N/A</v>
      </c>
      <c r="R1316" s="7" t="e">
        <v>#N/A</v>
      </c>
      <c r="S1316" s="7" t="e">
        <v>#N/A</v>
      </c>
      <c r="T1316" s="7" t="e">
        <v>#N/A</v>
      </c>
      <c r="U1316" s="7" t="e">
        <v>#N/A</v>
      </c>
      <c r="V1316" s="7" t="e">
        <v>#N/A</v>
      </c>
      <c r="W1316" s="7" t="e">
        <v>#N/A</v>
      </c>
      <c r="X1316" s="7" t="e">
        <v>#N/A</v>
      </c>
      <c r="Y1316" s="7">
        <v>0</v>
      </c>
      <c r="Z1316" s="7">
        <f t="shared" si="161"/>
        <v>0</v>
      </c>
      <c r="AA1316" s="7">
        <f t="shared" si="162"/>
        <v>0</v>
      </c>
      <c r="AB1316" s="7" t="b">
        <f t="shared" si="163"/>
        <v>1</v>
      </c>
      <c r="AC1316" s="7" t="b">
        <f t="shared" si="164"/>
        <v>0</v>
      </c>
      <c r="AD1316" s="7" t="b">
        <f t="shared" si="165"/>
        <v>0</v>
      </c>
      <c r="AE1316" s="7" t="b">
        <f t="shared" si="166"/>
        <v>0</v>
      </c>
      <c r="AF1316" s="7" t="b">
        <f t="shared" si="167"/>
        <v>0</v>
      </c>
      <c r="AH1316" t="b">
        <f>AND(Table252102[[#This Row],[Developmental toxicity]:[Reproductive toxicity]])</f>
        <v>0</v>
      </c>
    </row>
    <row r="1317" spans="1:34" x14ac:dyDescent="0.25">
      <c r="A1317" s="3">
        <f t="shared" si="160"/>
        <v>1316</v>
      </c>
      <c r="B1317" s="4">
        <v>555</v>
      </c>
      <c r="C1317" s="3" t="s">
        <v>1179</v>
      </c>
      <c r="D1317" s="3" t="s">
        <v>5372</v>
      </c>
      <c r="E1317" s="29" t="s">
        <v>4937</v>
      </c>
      <c r="F1317" s="3" t="s">
        <v>5843</v>
      </c>
      <c r="G1317" s="3" t="s">
        <v>1180</v>
      </c>
      <c r="H1317" s="3" t="s">
        <v>6273</v>
      </c>
      <c r="I1317" s="3" t="s">
        <v>6852</v>
      </c>
      <c r="J1317" s="5" t="s">
        <v>1431</v>
      </c>
      <c r="K1317" s="7" t="e">
        <v>#N/A</v>
      </c>
      <c r="L1317" s="7">
        <v>1</v>
      </c>
      <c r="M1317" s="7" t="e">
        <v>#N/A</v>
      </c>
      <c r="N1317" s="7" t="e">
        <v>#N/A</v>
      </c>
      <c r="O1317" s="7" t="e">
        <v>#N/A</v>
      </c>
      <c r="P1317" s="7" t="e">
        <v>#N/A</v>
      </c>
      <c r="Q1317" s="7" t="e">
        <v>#N/A</v>
      </c>
      <c r="R1317" s="7" t="e">
        <v>#N/A</v>
      </c>
      <c r="S1317" s="7" t="e">
        <v>#N/A</v>
      </c>
      <c r="T1317" s="7" t="e">
        <v>#N/A</v>
      </c>
      <c r="U1317" s="7" t="e">
        <v>#N/A</v>
      </c>
      <c r="V1317" s="7" t="e">
        <v>#N/A</v>
      </c>
      <c r="W1317" s="7" t="e">
        <v>#N/A</v>
      </c>
      <c r="X1317" s="7" t="e">
        <v>#N/A</v>
      </c>
      <c r="Y1317" s="7">
        <v>0</v>
      </c>
      <c r="Z1317" s="7">
        <f t="shared" si="161"/>
        <v>1</v>
      </c>
      <c r="AA1317" s="7">
        <f t="shared" si="162"/>
        <v>0</v>
      </c>
      <c r="AB1317" s="7" t="b">
        <f t="shared" si="163"/>
        <v>1</v>
      </c>
      <c r="AC1317" s="7" t="b">
        <f t="shared" si="164"/>
        <v>0</v>
      </c>
      <c r="AD1317" s="7" t="b">
        <f t="shared" si="165"/>
        <v>0</v>
      </c>
      <c r="AE1317" s="7" t="b">
        <f t="shared" si="166"/>
        <v>0</v>
      </c>
      <c r="AF1317" s="7" t="b">
        <f t="shared" si="167"/>
        <v>0</v>
      </c>
      <c r="AH1317" t="b">
        <f>AND(Table252102[[#This Row],[Developmental toxicity]:[Reproductive toxicity]])</f>
        <v>0</v>
      </c>
    </row>
    <row r="1318" spans="1:34" x14ac:dyDescent="0.25">
      <c r="A1318" s="3">
        <f t="shared" si="160"/>
        <v>1317</v>
      </c>
      <c r="B1318" s="4">
        <v>544</v>
      </c>
      <c r="C1318" s="3" t="s">
        <v>1157</v>
      </c>
      <c r="D1318" s="3" t="s">
        <v>5362</v>
      </c>
      <c r="E1318" s="29" t="s">
        <v>4926</v>
      </c>
      <c r="F1318" s="3" t="s">
        <v>5832</v>
      </c>
      <c r="G1318" s="3" t="s">
        <v>1158</v>
      </c>
      <c r="H1318" s="3" t="s">
        <v>6265</v>
      </c>
      <c r="I1318" s="3" t="s">
        <v>6841</v>
      </c>
      <c r="J1318" s="5" t="s">
        <v>1431</v>
      </c>
      <c r="K1318" s="7" t="e">
        <v>#N/A</v>
      </c>
      <c r="L1318" s="7">
        <v>1</v>
      </c>
      <c r="M1318" s="7" t="e">
        <v>#N/A</v>
      </c>
      <c r="N1318" s="7" t="e">
        <v>#N/A</v>
      </c>
      <c r="O1318" s="7" t="e">
        <v>#N/A</v>
      </c>
      <c r="P1318" s="7" t="e">
        <v>#N/A</v>
      </c>
      <c r="Q1318" s="7" t="e">
        <v>#N/A</v>
      </c>
      <c r="R1318" s="7" t="e">
        <v>#N/A</v>
      </c>
      <c r="S1318" s="7" t="e">
        <v>#N/A</v>
      </c>
      <c r="T1318" s="7" t="e">
        <v>#N/A</v>
      </c>
      <c r="U1318" s="7" t="e">
        <v>#N/A</v>
      </c>
      <c r="V1318" s="7" t="e">
        <v>#N/A</v>
      </c>
      <c r="W1318" s="7" t="e">
        <v>#N/A</v>
      </c>
      <c r="X1318" s="7" t="e">
        <v>#N/A</v>
      </c>
      <c r="Y1318" s="7">
        <v>1</v>
      </c>
      <c r="Z1318" s="7">
        <f t="shared" si="161"/>
        <v>1</v>
      </c>
      <c r="AA1318" s="7">
        <f t="shared" si="162"/>
        <v>1</v>
      </c>
      <c r="AB1318" s="7" t="b">
        <f t="shared" si="163"/>
        <v>1</v>
      </c>
      <c r="AC1318" s="7" t="b">
        <f t="shared" si="164"/>
        <v>0</v>
      </c>
      <c r="AD1318" s="7" t="b">
        <f t="shared" si="165"/>
        <v>0</v>
      </c>
      <c r="AE1318" s="7" t="b">
        <f t="shared" si="166"/>
        <v>0</v>
      </c>
      <c r="AF1318" s="7" t="b">
        <f t="shared" si="167"/>
        <v>0</v>
      </c>
      <c r="AH1318" t="b">
        <f>AND(Table252102[[#This Row],[Developmental toxicity]:[Reproductive toxicity]])</f>
        <v>0</v>
      </c>
    </row>
    <row r="1319" spans="1:34" x14ac:dyDescent="0.25">
      <c r="A1319" s="3">
        <f t="shared" si="160"/>
        <v>1318</v>
      </c>
      <c r="B1319" s="4" t="s">
        <v>1440</v>
      </c>
      <c r="C1319" s="3" t="s">
        <v>2147</v>
      </c>
      <c r="D1319" s="3" t="s">
        <v>3040</v>
      </c>
      <c r="E1319" s="12" t="s">
        <v>7427</v>
      </c>
      <c r="F1319" t="s">
        <v>8275</v>
      </c>
      <c r="G1319" t="s">
        <v>9346</v>
      </c>
      <c r="H1319" t="s">
        <v>9346</v>
      </c>
      <c r="I1319" t="s">
        <v>9347</v>
      </c>
      <c r="J1319" s="5"/>
      <c r="K1319" s="7" t="e">
        <v>#N/A</v>
      </c>
      <c r="L1319" s="7" t="e">
        <v>#N/A</v>
      </c>
      <c r="M1319" s="7" t="e">
        <v>#N/A</v>
      </c>
      <c r="N1319" s="7" t="e">
        <v>#N/A</v>
      </c>
      <c r="O1319" s="7" t="e">
        <v>#N/A</v>
      </c>
      <c r="P1319" s="7" t="e">
        <v>#N/A</v>
      </c>
      <c r="Q1319" s="7" t="e">
        <v>#N/A</v>
      </c>
      <c r="R1319" s="7" t="e">
        <v>#N/A</v>
      </c>
      <c r="S1319" s="7" t="e">
        <v>#N/A</v>
      </c>
      <c r="T1319" s="7">
        <v>0</v>
      </c>
      <c r="U1319" s="7" t="e">
        <v>#N/A</v>
      </c>
      <c r="V1319" s="7" t="e">
        <v>#N/A</v>
      </c>
      <c r="W1319" s="7" t="e">
        <v>#N/A</v>
      </c>
      <c r="X1319" s="7" t="e">
        <v>#N/A</v>
      </c>
      <c r="Y1319" s="7" t="e">
        <v>#N/A</v>
      </c>
      <c r="Z1319" s="7">
        <f t="shared" si="161"/>
        <v>0</v>
      </c>
      <c r="AA1319" s="7">
        <f t="shared" si="162"/>
        <v>0</v>
      </c>
      <c r="AB1319" s="7" t="b">
        <f t="shared" si="163"/>
        <v>1</v>
      </c>
      <c r="AC1319" s="7" t="b">
        <f t="shared" si="164"/>
        <v>0</v>
      </c>
      <c r="AD1319" s="7" t="b">
        <f t="shared" si="165"/>
        <v>1</v>
      </c>
      <c r="AE1319" s="7" t="b">
        <f t="shared" si="166"/>
        <v>0</v>
      </c>
      <c r="AF1319" s="7" t="b">
        <f t="shared" si="167"/>
        <v>0</v>
      </c>
      <c r="AH1319" t="b">
        <f>AND(Table252102[[#This Row],[Developmental toxicity]:[Reproductive toxicity]])</f>
        <v>0</v>
      </c>
    </row>
    <row r="1320" spans="1:34" x14ac:dyDescent="0.25">
      <c r="A1320" s="3">
        <f t="shared" si="160"/>
        <v>1319</v>
      </c>
      <c r="B1320" s="4" t="s">
        <v>1440</v>
      </c>
      <c r="C1320" s="3" t="s">
        <v>2184</v>
      </c>
      <c r="D1320" s="3" t="s">
        <v>3082</v>
      </c>
      <c r="E1320" s="29" t="s">
        <v>7464</v>
      </c>
      <c r="F1320" s="3" t="s">
        <v>8312</v>
      </c>
      <c r="G1320" s="3" t="s">
        <v>9423</v>
      </c>
      <c r="H1320" s="3" t="s">
        <v>9423</v>
      </c>
      <c r="I1320" s="3" t="s">
        <v>9424</v>
      </c>
      <c r="J1320" s="5"/>
      <c r="K1320" s="7" t="e">
        <v>#N/A</v>
      </c>
      <c r="L1320" s="7" t="e">
        <v>#N/A</v>
      </c>
      <c r="M1320" s="7" t="e">
        <v>#N/A</v>
      </c>
      <c r="N1320" s="7" t="e">
        <v>#N/A</v>
      </c>
      <c r="O1320" s="7" t="e">
        <v>#N/A</v>
      </c>
      <c r="P1320" s="7" t="e">
        <v>#N/A</v>
      </c>
      <c r="Q1320" s="7" t="e">
        <v>#N/A</v>
      </c>
      <c r="R1320" s="7" t="e">
        <v>#N/A</v>
      </c>
      <c r="S1320" s="7" t="e">
        <v>#N/A</v>
      </c>
      <c r="T1320" s="7">
        <v>1</v>
      </c>
      <c r="U1320" s="7" t="e">
        <v>#N/A</v>
      </c>
      <c r="V1320" s="7" t="e">
        <v>#N/A</v>
      </c>
      <c r="W1320" s="7" t="e">
        <v>#N/A</v>
      </c>
      <c r="X1320" s="7" t="e">
        <v>#N/A</v>
      </c>
      <c r="Y1320" s="7" t="e">
        <v>#N/A</v>
      </c>
      <c r="Z1320" s="7">
        <f t="shared" si="161"/>
        <v>1</v>
      </c>
      <c r="AA1320" s="7">
        <f t="shared" si="162"/>
        <v>1</v>
      </c>
      <c r="AB1320" s="7" t="b">
        <f t="shared" si="163"/>
        <v>1</v>
      </c>
      <c r="AC1320" s="7" t="b">
        <f t="shared" si="164"/>
        <v>0</v>
      </c>
      <c r="AD1320" s="7" t="b">
        <f t="shared" si="165"/>
        <v>1</v>
      </c>
      <c r="AE1320" s="7" t="b">
        <f t="shared" si="166"/>
        <v>0</v>
      </c>
      <c r="AF1320" s="7" t="b">
        <f t="shared" si="167"/>
        <v>0</v>
      </c>
      <c r="AH1320" t="b">
        <f>AND(Table252102[[#This Row],[Developmental toxicity]:[Reproductive toxicity]])</f>
        <v>0</v>
      </c>
    </row>
    <row r="1321" spans="1:34" x14ac:dyDescent="0.25">
      <c r="A1321" s="3">
        <f t="shared" si="160"/>
        <v>1320</v>
      </c>
      <c r="B1321" s="4" t="s">
        <v>1440</v>
      </c>
      <c r="C1321" s="3" t="s">
        <v>2549</v>
      </c>
      <c r="D1321" s="3" t="s">
        <v>3501</v>
      </c>
      <c r="E1321" s="12" t="s">
        <v>7822</v>
      </c>
      <c r="F1321" t="s">
        <v>8661</v>
      </c>
      <c r="G1321" t="s">
        <v>10201</v>
      </c>
      <c r="H1321" t="s">
        <v>10201</v>
      </c>
      <c r="I1321" t="s">
        <v>10202</v>
      </c>
      <c r="J1321" s="5"/>
      <c r="K1321" s="7" t="e">
        <v>#N/A</v>
      </c>
      <c r="L1321" s="7" t="e">
        <v>#N/A</v>
      </c>
      <c r="M1321" s="7" t="e">
        <v>#N/A</v>
      </c>
      <c r="N1321" s="7" t="e">
        <v>#N/A</v>
      </c>
      <c r="O1321" s="7" t="e">
        <v>#N/A</v>
      </c>
      <c r="P1321" s="7" t="e">
        <v>#N/A</v>
      </c>
      <c r="Q1321" s="7" t="e">
        <v>#N/A</v>
      </c>
      <c r="R1321" s="7" t="e">
        <v>#N/A</v>
      </c>
      <c r="S1321" s="7" t="e">
        <v>#N/A</v>
      </c>
      <c r="T1321" s="7">
        <v>0</v>
      </c>
      <c r="U1321" s="7" t="e">
        <v>#N/A</v>
      </c>
      <c r="V1321" s="7" t="e">
        <v>#N/A</v>
      </c>
      <c r="W1321" s="7" t="e">
        <v>#N/A</v>
      </c>
      <c r="X1321" s="7" t="e">
        <v>#N/A</v>
      </c>
      <c r="Y1321" s="7" t="e">
        <v>#N/A</v>
      </c>
      <c r="Z1321" s="7">
        <f t="shared" si="161"/>
        <v>0</v>
      </c>
      <c r="AA1321" s="7">
        <f t="shared" si="162"/>
        <v>0</v>
      </c>
      <c r="AB1321" s="7" t="b">
        <f t="shared" si="163"/>
        <v>1</v>
      </c>
      <c r="AC1321" s="7" t="b">
        <f t="shared" si="164"/>
        <v>0</v>
      </c>
      <c r="AD1321" s="7" t="b">
        <f t="shared" si="165"/>
        <v>1</v>
      </c>
      <c r="AE1321" s="7" t="b">
        <f t="shared" si="166"/>
        <v>0</v>
      </c>
      <c r="AF1321" s="7" t="b">
        <f t="shared" si="167"/>
        <v>0</v>
      </c>
      <c r="AH1321" t="b">
        <f>AND(Table252102[[#This Row],[Developmental toxicity]:[Reproductive toxicity]])</f>
        <v>0</v>
      </c>
    </row>
    <row r="1322" spans="1:34" x14ac:dyDescent="0.25">
      <c r="A1322" s="3">
        <f t="shared" si="160"/>
        <v>1321</v>
      </c>
      <c r="B1322" s="4"/>
      <c r="C1322" s="3" t="s">
        <v>10830</v>
      </c>
      <c r="D1322" s="3" t="s">
        <v>17798</v>
      </c>
      <c r="E1322" s="29" t="s">
        <v>13530</v>
      </c>
      <c r="F1322" s="3" t="s">
        <v>13531</v>
      </c>
      <c r="G1322" s="3" t="s">
        <v>13532</v>
      </c>
      <c r="H1322" s="3" t="s">
        <v>13532</v>
      </c>
      <c r="I1322" s="3" t="s">
        <v>13533</v>
      </c>
      <c r="J1322" s="5"/>
      <c r="K1322" s="7" t="e">
        <v>#N/A</v>
      </c>
      <c r="L1322" s="7" t="e">
        <v>#N/A</v>
      </c>
      <c r="M1322" s="7" t="e">
        <v>#N/A</v>
      </c>
      <c r="N1322" s="7" t="e">
        <v>#N/A</v>
      </c>
      <c r="O1322" s="7" t="e">
        <v>#N/A</v>
      </c>
      <c r="P1322" s="7" t="e">
        <v>#N/A</v>
      </c>
      <c r="Q1322" s="7" t="e">
        <v>#N/A</v>
      </c>
      <c r="R1322" s="7" t="e">
        <v>#N/A</v>
      </c>
      <c r="S1322" s="7" t="e">
        <v>#N/A</v>
      </c>
      <c r="T1322" s="7" t="e">
        <v>#N/A</v>
      </c>
      <c r="U1322" s="7" t="e">
        <v>#N/A</v>
      </c>
      <c r="V1322" s="7" t="e">
        <v>#N/A</v>
      </c>
      <c r="W1322" s="3">
        <v>1</v>
      </c>
      <c r="X1322" s="3" t="e">
        <v>#N/A</v>
      </c>
      <c r="Y1322" s="7" t="e">
        <v>#N/A</v>
      </c>
      <c r="Z1322" s="7">
        <f t="shared" si="161"/>
        <v>1</v>
      </c>
      <c r="AA1322" s="7">
        <f t="shared" si="162"/>
        <v>1</v>
      </c>
      <c r="AB1322" s="7" t="b">
        <f t="shared" si="163"/>
        <v>0</v>
      </c>
      <c r="AC1322" s="7" t="b">
        <f t="shared" si="164"/>
        <v>1</v>
      </c>
      <c r="AD1322" s="7" t="b">
        <f t="shared" si="165"/>
        <v>0</v>
      </c>
      <c r="AE1322" s="7" t="b">
        <f t="shared" si="166"/>
        <v>1</v>
      </c>
      <c r="AF1322" s="7" t="b">
        <f t="shared" si="167"/>
        <v>0</v>
      </c>
      <c r="AH1322" t="b">
        <f>AND(Table252102[[#This Row],[Developmental toxicity]:[Reproductive toxicity]])</f>
        <v>0</v>
      </c>
    </row>
    <row r="1323" spans="1:34" x14ac:dyDescent="0.25">
      <c r="A1323" s="3">
        <f t="shared" si="160"/>
        <v>1322</v>
      </c>
      <c r="B1323" s="4">
        <v>540</v>
      </c>
      <c r="C1323" s="3" t="s">
        <v>1149</v>
      </c>
      <c r="D1323" s="3" t="s">
        <v>5358</v>
      </c>
      <c r="E1323" s="29" t="s">
        <v>4922</v>
      </c>
      <c r="F1323" s="3" t="s">
        <v>5828</v>
      </c>
      <c r="G1323" s="3" t="s">
        <v>1150</v>
      </c>
      <c r="H1323" s="3" t="s">
        <v>6263</v>
      </c>
      <c r="I1323" s="3" t="s">
        <v>6837</v>
      </c>
      <c r="J1323" s="5" t="s">
        <v>1431</v>
      </c>
      <c r="K1323" s="7" t="e">
        <v>#N/A</v>
      </c>
      <c r="L1323" s="7">
        <v>1</v>
      </c>
      <c r="M1323" s="7" t="e">
        <v>#N/A</v>
      </c>
      <c r="N1323" s="7" t="e">
        <v>#N/A</v>
      </c>
      <c r="O1323" s="7" t="e">
        <v>#N/A</v>
      </c>
      <c r="P1323" s="7" t="e">
        <v>#N/A</v>
      </c>
      <c r="Q1323" s="7" t="e">
        <v>#N/A</v>
      </c>
      <c r="R1323" s="7" t="e">
        <v>#N/A</v>
      </c>
      <c r="S1323" s="7" t="e">
        <v>#N/A</v>
      </c>
      <c r="T1323" s="7" t="e">
        <v>#N/A</v>
      </c>
      <c r="U1323" s="7" t="e">
        <v>#N/A</v>
      </c>
      <c r="V1323" s="7" t="e">
        <v>#N/A</v>
      </c>
      <c r="W1323" s="7" t="e">
        <v>#N/A</v>
      </c>
      <c r="X1323" s="7" t="e">
        <v>#N/A</v>
      </c>
      <c r="Y1323" s="7">
        <v>1</v>
      </c>
      <c r="Z1323" s="7">
        <f t="shared" si="161"/>
        <v>1</v>
      </c>
      <c r="AA1323" s="7">
        <f t="shared" si="162"/>
        <v>1</v>
      </c>
      <c r="AB1323" s="7" t="b">
        <f t="shared" si="163"/>
        <v>1</v>
      </c>
      <c r="AC1323" s="7" t="b">
        <f t="shared" si="164"/>
        <v>0</v>
      </c>
      <c r="AD1323" s="7" t="b">
        <f t="shared" si="165"/>
        <v>0</v>
      </c>
      <c r="AE1323" s="7" t="b">
        <f t="shared" si="166"/>
        <v>0</v>
      </c>
      <c r="AF1323" s="7" t="b">
        <f t="shared" si="167"/>
        <v>0</v>
      </c>
      <c r="AH1323" t="b">
        <f>AND(Table252102[[#This Row],[Developmental toxicity]:[Reproductive toxicity]])</f>
        <v>0</v>
      </c>
    </row>
    <row r="1324" spans="1:34" x14ac:dyDescent="0.25">
      <c r="A1324" s="3">
        <f t="shared" si="160"/>
        <v>1323</v>
      </c>
      <c r="B1324" s="4">
        <v>481</v>
      </c>
      <c r="C1324" s="3" t="s">
        <v>1044</v>
      </c>
      <c r="D1324" s="3" t="s">
        <v>5316</v>
      </c>
      <c r="E1324" s="29" t="s">
        <v>4874</v>
      </c>
      <c r="F1324" s="3" t="s">
        <v>5780</v>
      </c>
      <c r="G1324" s="3" t="s">
        <v>1045</v>
      </c>
      <c r="H1324" s="3" t="s">
        <v>6217</v>
      </c>
      <c r="I1324" s="3" t="s">
        <v>6788</v>
      </c>
      <c r="J1324" s="5" t="s">
        <v>1430</v>
      </c>
      <c r="K1324" s="7" t="e">
        <v>#N/A</v>
      </c>
      <c r="L1324" s="7">
        <v>1</v>
      </c>
      <c r="M1324" s="7" t="e">
        <v>#N/A</v>
      </c>
      <c r="N1324" s="7" t="e">
        <v>#N/A</v>
      </c>
      <c r="O1324" s="7" t="e">
        <v>#N/A</v>
      </c>
      <c r="P1324" s="7" t="e">
        <v>#N/A</v>
      </c>
      <c r="Q1324" s="7" t="e">
        <v>#N/A</v>
      </c>
      <c r="R1324" s="7" t="e">
        <v>#N/A</v>
      </c>
      <c r="S1324" s="7" t="e">
        <v>#N/A</v>
      </c>
      <c r="T1324" s="7" t="e">
        <v>#N/A</v>
      </c>
      <c r="U1324" s="7" t="e">
        <v>#N/A</v>
      </c>
      <c r="V1324" s="7" t="e">
        <v>#N/A</v>
      </c>
      <c r="W1324" s="7" t="e">
        <v>#N/A</v>
      </c>
      <c r="X1324" s="7" t="e">
        <v>#N/A</v>
      </c>
      <c r="Y1324" s="7">
        <v>0</v>
      </c>
      <c r="Z1324" s="7">
        <f t="shared" si="161"/>
        <v>1</v>
      </c>
      <c r="AA1324" s="7">
        <f t="shared" si="162"/>
        <v>0</v>
      </c>
      <c r="AB1324" s="7" t="b">
        <f t="shared" si="163"/>
        <v>1</v>
      </c>
      <c r="AC1324" s="7" t="b">
        <f t="shared" si="164"/>
        <v>0</v>
      </c>
      <c r="AD1324" s="7" t="b">
        <f t="shared" si="165"/>
        <v>0</v>
      </c>
      <c r="AE1324" s="7" t="b">
        <f t="shared" si="166"/>
        <v>0</v>
      </c>
      <c r="AF1324" s="7" t="b">
        <f t="shared" si="167"/>
        <v>0</v>
      </c>
      <c r="AH1324" t="b">
        <f>AND(Table252102[[#This Row],[Developmental toxicity]:[Reproductive toxicity]])</f>
        <v>0</v>
      </c>
    </row>
    <row r="1325" spans="1:34" x14ac:dyDescent="0.25">
      <c r="A1325" s="3">
        <f t="shared" si="160"/>
        <v>1324</v>
      </c>
      <c r="B1325" s="4">
        <v>545</v>
      </c>
      <c r="C1325" s="3" t="s">
        <v>1159</v>
      </c>
      <c r="D1325" s="3" t="s">
        <v>5363</v>
      </c>
      <c r="E1325" s="29" t="s">
        <v>4927</v>
      </c>
      <c r="F1325" s="3" t="s">
        <v>5833</v>
      </c>
      <c r="G1325" s="3" t="s">
        <v>1160</v>
      </c>
      <c r="H1325" s="3" t="s">
        <v>6266</v>
      </c>
      <c r="I1325" s="3" t="s">
        <v>6842</v>
      </c>
      <c r="J1325" s="5" t="s">
        <v>1430</v>
      </c>
      <c r="K1325" s="7" t="e">
        <v>#N/A</v>
      </c>
      <c r="L1325" s="7">
        <v>1</v>
      </c>
      <c r="M1325" s="7" t="e">
        <v>#N/A</v>
      </c>
      <c r="N1325" s="7" t="e">
        <v>#N/A</v>
      </c>
      <c r="O1325" s="7" t="e">
        <v>#N/A</v>
      </c>
      <c r="P1325" s="7" t="e">
        <v>#N/A</v>
      </c>
      <c r="Q1325" s="7" t="e">
        <v>#N/A</v>
      </c>
      <c r="R1325" s="7" t="e">
        <v>#N/A</v>
      </c>
      <c r="S1325" s="7" t="e">
        <v>#N/A</v>
      </c>
      <c r="T1325" s="7" t="e">
        <v>#N/A</v>
      </c>
      <c r="U1325" s="7" t="e">
        <v>#N/A</v>
      </c>
      <c r="V1325" s="7" t="e">
        <v>#N/A</v>
      </c>
      <c r="W1325" s="7">
        <v>1</v>
      </c>
      <c r="X1325" s="7" t="e">
        <v>#N/A</v>
      </c>
      <c r="Y1325" s="7">
        <v>1</v>
      </c>
      <c r="Z1325" s="7">
        <f t="shared" si="161"/>
        <v>1</v>
      </c>
      <c r="AA1325" s="7">
        <f t="shared" si="162"/>
        <v>1</v>
      </c>
      <c r="AB1325" s="7" t="b">
        <f t="shared" si="163"/>
        <v>1</v>
      </c>
      <c r="AC1325" s="7" t="b">
        <f t="shared" si="164"/>
        <v>1</v>
      </c>
      <c r="AD1325" s="7" t="b">
        <f t="shared" si="165"/>
        <v>0</v>
      </c>
      <c r="AE1325" s="7" t="b">
        <f t="shared" si="166"/>
        <v>1</v>
      </c>
      <c r="AF1325" s="7" t="b">
        <f t="shared" si="167"/>
        <v>0</v>
      </c>
      <c r="AH1325" t="b">
        <f>AND(Table252102[[#This Row],[Developmental toxicity]:[Reproductive toxicity]])</f>
        <v>1</v>
      </c>
    </row>
    <row r="1326" spans="1:34" x14ac:dyDescent="0.25">
      <c r="A1326" s="3">
        <f t="shared" si="160"/>
        <v>1325</v>
      </c>
      <c r="B1326" s="4"/>
      <c r="C1326" s="3" t="s">
        <v>10771</v>
      </c>
      <c r="D1326" s="3" t="s">
        <v>10770</v>
      </c>
      <c r="E1326" s="29" t="s">
        <v>13439</v>
      </c>
      <c r="F1326" s="3" t="s">
        <v>13440</v>
      </c>
      <c r="G1326" s="3" t="s">
        <v>13441</v>
      </c>
      <c r="H1326" s="3" t="s">
        <v>13441</v>
      </c>
      <c r="I1326" s="3" t="s">
        <v>13442</v>
      </c>
      <c r="J1326" s="5"/>
      <c r="K1326" s="7" t="e">
        <v>#N/A</v>
      </c>
      <c r="L1326" s="7" t="e">
        <v>#N/A</v>
      </c>
      <c r="M1326" s="7" t="e">
        <v>#N/A</v>
      </c>
      <c r="N1326" s="7" t="e">
        <v>#N/A</v>
      </c>
      <c r="O1326" s="7" t="e">
        <v>#N/A</v>
      </c>
      <c r="P1326" s="7" t="e">
        <v>#N/A</v>
      </c>
      <c r="Q1326" s="7" t="e">
        <v>#N/A</v>
      </c>
      <c r="R1326" s="7" t="e">
        <v>#N/A</v>
      </c>
      <c r="S1326" s="7" t="e">
        <v>#N/A</v>
      </c>
      <c r="T1326" s="7" t="e">
        <v>#N/A</v>
      </c>
      <c r="U1326" s="7" t="e">
        <v>#N/A</v>
      </c>
      <c r="V1326" s="7" t="e">
        <v>#N/A</v>
      </c>
      <c r="W1326" s="3">
        <v>1</v>
      </c>
      <c r="X1326" s="3" t="e">
        <v>#N/A</v>
      </c>
      <c r="Y1326" s="7" t="e">
        <v>#N/A</v>
      </c>
      <c r="Z1326" s="7">
        <f t="shared" si="161"/>
        <v>1</v>
      </c>
      <c r="AA1326" s="7">
        <f t="shared" si="162"/>
        <v>1</v>
      </c>
      <c r="AB1326" s="7" t="b">
        <f t="shared" si="163"/>
        <v>0</v>
      </c>
      <c r="AC1326" s="7" t="b">
        <f t="shared" si="164"/>
        <v>1</v>
      </c>
      <c r="AD1326" s="7" t="b">
        <f t="shared" si="165"/>
        <v>0</v>
      </c>
      <c r="AE1326" s="7" t="b">
        <f t="shared" si="166"/>
        <v>1</v>
      </c>
      <c r="AF1326" s="7" t="b">
        <f t="shared" si="167"/>
        <v>0</v>
      </c>
      <c r="AH1326" t="b">
        <f>AND(Table252102[[#This Row],[Developmental toxicity]:[Reproductive toxicity]])</f>
        <v>0</v>
      </c>
    </row>
    <row r="1327" spans="1:34" x14ac:dyDescent="0.25">
      <c r="A1327" s="3">
        <f t="shared" si="160"/>
        <v>1326</v>
      </c>
      <c r="B1327" s="4">
        <v>556</v>
      </c>
      <c r="C1327" s="3" t="s">
        <v>1181</v>
      </c>
      <c r="D1327" t="s">
        <v>5373</v>
      </c>
      <c r="E1327" s="12" t="s">
        <v>4938</v>
      </c>
      <c r="F1327" t="s">
        <v>5844</v>
      </c>
      <c r="G1327" s="3" t="s">
        <v>1182</v>
      </c>
      <c r="H1327" t="s">
        <v>6274</v>
      </c>
      <c r="I1327" t="s">
        <v>6853</v>
      </c>
      <c r="J1327" s="5" t="s">
        <v>1433</v>
      </c>
      <c r="K1327" s="7" t="e">
        <v>#N/A</v>
      </c>
      <c r="L1327" s="7">
        <v>1</v>
      </c>
      <c r="M1327" s="7" t="e">
        <v>#N/A</v>
      </c>
      <c r="N1327" s="7" t="e">
        <v>#N/A</v>
      </c>
      <c r="O1327" s="7" t="e">
        <v>#N/A</v>
      </c>
      <c r="P1327" s="3" t="e">
        <v>#N/A</v>
      </c>
      <c r="Q1327" s="3" t="e">
        <v>#N/A</v>
      </c>
      <c r="R1327" s="7" t="e">
        <v>#N/A</v>
      </c>
      <c r="S1327" s="3" t="e">
        <v>#N/A</v>
      </c>
      <c r="T1327" s="3" t="e">
        <v>#N/A</v>
      </c>
      <c r="U1327" s="7" t="e">
        <v>#N/A</v>
      </c>
      <c r="V1327" s="7" t="e">
        <v>#N/A</v>
      </c>
      <c r="W1327" s="3" t="e">
        <v>#N/A</v>
      </c>
      <c r="X1327" s="3" t="e">
        <v>#N/A</v>
      </c>
      <c r="Y1327" s="7" t="e">
        <v>#N/A</v>
      </c>
      <c r="Z1327" s="7">
        <f t="shared" si="161"/>
        <v>1</v>
      </c>
      <c r="AA1327" s="7">
        <f t="shared" si="162"/>
        <v>1</v>
      </c>
      <c r="AB1327" s="7" t="b">
        <f t="shared" si="163"/>
        <v>0</v>
      </c>
      <c r="AC1327" s="7" t="b">
        <f t="shared" si="164"/>
        <v>0</v>
      </c>
      <c r="AD1327" s="7" t="b">
        <f t="shared" si="165"/>
        <v>0</v>
      </c>
      <c r="AE1327" s="7" t="b">
        <f t="shared" si="166"/>
        <v>0</v>
      </c>
      <c r="AF1327" s="7" t="b">
        <f t="shared" si="167"/>
        <v>0</v>
      </c>
      <c r="AH1327" t="b">
        <f>AND(Table252102[[#This Row],[Developmental toxicity]:[Reproductive toxicity]])</f>
        <v>0</v>
      </c>
    </row>
    <row r="1328" spans="1:34" x14ac:dyDescent="0.25">
      <c r="A1328" s="3">
        <f t="shared" si="160"/>
        <v>1327</v>
      </c>
      <c r="B1328" s="4" t="s">
        <v>1440</v>
      </c>
      <c r="C1328" s="32" t="s">
        <v>1631</v>
      </c>
      <c r="D1328" s="26" t="s">
        <v>1632</v>
      </c>
      <c r="E1328" s="29" t="s">
        <v>7043</v>
      </c>
      <c r="F1328" s="28" t="s">
        <v>1657</v>
      </c>
      <c r="G1328" s="28" t="s">
        <v>1645</v>
      </c>
      <c r="H1328" s="3" t="s">
        <v>1645</v>
      </c>
      <c r="I1328" s="3" t="s">
        <v>7138</v>
      </c>
      <c r="J1328" s="5" t="s">
        <v>1659</v>
      </c>
      <c r="K1328" s="7" t="e">
        <v>#N/A</v>
      </c>
      <c r="L1328" s="7" t="e">
        <v>#N/A</v>
      </c>
      <c r="M1328" s="15" t="e">
        <v>#N/A</v>
      </c>
      <c r="N1328" s="15" t="e">
        <v>#N/A</v>
      </c>
      <c r="O1328" s="7">
        <v>1</v>
      </c>
      <c r="P1328" s="15" t="e">
        <v>#N/A</v>
      </c>
      <c r="Q1328" s="15">
        <v>0</v>
      </c>
      <c r="R1328" s="7" t="e">
        <v>#N/A</v>
      </c>
      <c r="S1328" s="15" t="e">
        <v>#N/A</v>
      </c>
      <c r="T1328" s="15">
        <v>0</v>
      </c>
      <c r="U1328" s="7" t="e">
        <v>#N/A</v>
      </c>
      <c r="V1328" s="7" t="e">
        <v>#N/A</v>
      </c>
      <c r="W1328" s="15" t="e">
        <v>#N/A</v>
      </c>
      <c r="X1328" s="15" t="e">
        <v>#N/A</v>
      </c>
      <c r="Y1328" s="7" t="e">
        <v>#N/A</v>
      </c>
      <c r="Z1328" s="7">
        <f t="shared" si="161"/>
        <v>1</v>
      </c>
      <c r="AA1328" s="7">
        <f t="shared" si="162"/>
        <v>0</v>
      </c>
      <c r="AB1328" s="7" t="b">
        <f t="shared" si="163"/>
        <v>1</v>
      </c>
      <c r="AC1328" s="7" t="b">
        <f t="shared" si="164"/>
        <v>1</v>
      </c>
      <c r="AD1328" s="7" t="b">
        <f t="shared" si="165"/>
        <v>1</v>
      </c>
      <c r="AE1328" s="7" t="b">
        <f t="shared" si="166"/>
        <v>1</v>
      </c>
      <c r="AF1328" s="7" t="b">
        <f t="shared" si="167"/>
        <v>1</v>
      </c>
      <c r="AH1328" t="b">
        <f>AND(Table252102[[#This Row],[Developmental toxicity]:[Reproductive toxicity]])</f>
        <v>1</v>
      </c>
    </row>
    <row r="1329" spans="1:34" x14ac:dyDescent="0.25">
      <c r="A1329" s="3">
        <f t="shared" si="160"/>
        <v>1328</v>
      </c>
      <c r="B1329" s="4"/>
      <c r="C1329" t="s">
        <v>21167</v>
      </c>
      <c r="D1329" s="3" t="s">
        <v>20771</v>
      </c>
      <c r="E1329" s="94" t="s">
        <v>20969</v>
      </c>
      <c r="F1329" t="s">
        <v>21561</v>
      </c>
      <c r="G1329" t="s">
        <v>21562</v>
      </c>
      <c r="H1329" t="s">
        <v>21562</v>
      </c>
      <c r="I1329" t="s">
        <v>21563</v>
      </c>
      <c r="J1329" s="5"/>
      <c r="K1329" s="7" t="e">
        <v>#N/A</v>
      </c>
      <c r="L1329" s="7" t="e">
        <v>#N/A</v>
      </c>
      <c r="M1329" s="7" t="e">
        <v>#N/A</v>
      </c>
      <c r="N1329" s="7" t="e">
        <v>#N/A</v>
      </c>
      <c r="O1329" s="7" t="e">
        <v>#N/A</v>
      </c>
      <c r="P1329" s="7" t="e">
        <v>#N/A</v>
      </c>
      <c r="Q1329" s="7" t="e">
        <v>#N/A</v>
      </c>
      <c r="R1329" s="7" t="e">
        <v>#N/A</v>
      </c>
      <c r="S1329" s="7" t="e">
        <v>#N/A</v>
      </c>
      <c r="T1329" s="7" t="e">
        <v>#N/A</v>
      </c>
      <c r="U1329" s="7" t="e">
        <v>#N/A</v>
      </c>
      <c r="V1329" s="7" t="e">
        <v>#N/A</v>
      </c>
      <c r="W1329" s="7" t="e">
        <v>#N/A</v>
      </c>
      <c r="X1329" s="7" t="e">
        <v>#N/A</v>
      </c>
      <c r="Y1329" s="7">
        <v>1</v>
      </c>
      <c r="Z1329" s="7">
        <f t="shared" si="161"/>
        <v>1</v>
      </c>
      <c r="AA1329" s="7">
        <f t="shared" si="162"/>
        <v>1</v>
      </c>
      <c r="AB1329" s="7" t="b">
        <f t="shared" si="163"/>
        <v>1</v>
      </c>
      <c r="AC1329" s="7" t="b">
        <f t="shared" si="164"/>
        <v>0</v>
      </c>
      <c r="AD1329" s="7" t="b">
        <f t="shared" si="165"/>
        <v>0</v>
      </c>
      <c r="AE1329" s="7" t="b">
        <f t="shared" si="166"/>
        <v>0</v>
      </c>
      <c r="AF1329" s="7" t="b">
        <f t="shared" si="167"/>
        <v>0</v>
      </c>
      <c r="AH1329" t="b">
        <f>AND(Table252102[[#This Row],[Developmental toxicity]:[Reproductive toxicity]])</f>
        <v>0</v>
      </c>
    </row>
    <row r="1330" spans="1:34" x14ac:dyDescent="0.25">
      <c r="A1330" s="3">
        <f t="shared" si="160"/>
        <v>1329</v>
      </c>
      <c r="B1330" s="4" t="s">
        <v>1440</v>
      </c>
      <c r="C1330" s="22" t="s">
        <v>1568</v>
      </c>
      <c r="D1330" s="22" t="s">
        <v>1569</v>
      </c>
      <c r="E1330" s="29" t="s">
        <v>7032</v>
      </c>
      <c r="F1330" s="28" t="s">
        <v>1597</v>
      </c>
      <c r="G1330" s="13" t="s">
        <v>1596</v>
      </c>
      <c r="H1330" s="3" t="s">
        <v>1596</v>
      </c>
      <c r="I1330" s="3" t="s">
        <v>7127</v>
      </c>
      <c r="J1330" s="5" t="s">
        <v>1615</v>
      </c>
      <c r="K1330" s="7" t="e">
        <v>#N/A</v>
      </c>
      <c r="L1330" s="7" t="e">
        <v>#N/A</v>
      </c>
      <c r="M1330" s="15" t="e">
        <v>#N/A</v>
      </c>
      <c r="N1330" s="15">
        <v>0</v>
      </c>
      <c r="O1330" s="7" t="e">
        <v>#N/A</v>
      </c>
      <c r="P1330" s="15" t="e">
        <v>#N/A</v>
      </c>
      <c r="Q1330" s="15" t="e">
        <v>#N/A</v>
      </c>
      <c r="R1330" s="7" t="e">
        <v>#N/A</v>
      </c>
      <c r="S1330" s="15" t="e">
        <v>#N/A</v>
      </c>
      <c r="T1330" s="15">
        <v>0</v>
      </c>
      <c r="U1330" s="7" t="e">
        <v>#N/A</v>
      </c>
      <c r="V1330" s="7" t="e">
        <v>#N/A</v>
      </c>
      <c r="W1330" s="15" t="e">
        <v>#N/A</v>
      </c>
      <c r="X1330" s="15" t="e">
        <v>#N/A</v>
      </c>
      <c r="Y1330" s="7">
        <v>1</v>
      </c>
      <c r="Z1330" s="7">
        <f t="shared" si="161"/>
        <v>1</v>
      </c>
      <c r="AA1330" s="7">
        <f t="shared" si="162"/>
        <v>0</v>
      </c>
      <c r="AB1330" s="7" t="b">
        <f t="shared" si="163"/>
        <v>1</v>
      </c>
      <c r="AC1330" s="7" t="b">
        <f t="shared" si="164"/>
        <v>1</v>
      </c>
      <c r="AD1330" s="7" t="b">
        <f t="shared" si="165"/>
        <v>1</v>
      </c>
      <c r="AE1330" s="7" t="b">
        <f t="shared" si="166"/>
        <v>1</v>
      </c>
      <c r="AF1330" s="7" t="b">
        <f t="shared" si="167"/>
        <v>1</v>
      </c>
      <c r="AH1330" t="b">
        <f>AND(Table252102[[#This Row],[Developmental toxicity]:[Reproductive toxicity]])</f>
        <v>1</v>
      </c>
    </row>
    <row r="1331" spans="1:34" x14ac:dyDescent="0.25">
      <c r="A1331" s="3">
        <f t="shared" si="160"/>
        <v>1330</v>
      </c>
      <c r="B1331" s="4"/>
      <c r="C1331" t="s">
        <v>21244</v>
      </c>
      <c r="D1331" s="3" t="s">
        <v>20848</v>
      </c>
      <c r="E1331" s="94" t="s">
        <v>21046</v>
      </c>
      <c r="F1331" t="s">
        <v>21796</v>
      </c>
      <c r="G1331" t="s">
        <v>21797</v>
      </c>
      <c r="H1331" t="s">
        <v>21797</v>
      </c>
      <c r="I1331" t="s">
        <v>21798</v>
      </c>
      <c r="J1331" s="5"/>
      <c r="K1331" s="7" t="e">
        <v>#N/A</v>
      </c>
      <c r="L1331" s="7" t="e">
        <v>#N/A</v>
      </c>
      <c r="M1331" s="7" t="e">
        <v>#N/A</v>
      </c>
      <c r="N1331" s="7" t="e">
        <v>#N/A</v>
      </c>
      <c r="O1331" s="7" t="e">
        <v>#N/A</v>
      </c>
      <c r="P1331" s="7" t="e">
        <v>#N/A</v>
      </c>
      <c r="Q1331" s="7" t="e">
        <v>#N/A</v>
      </c>
      <c r="R1331" s="7" t="e">
        <v>#N/A</v>
      </c>
      <c r="S1331" s="7" t="e">
        <v>#N/A</v>
      </c>
      <c r="T1331" s="7" t="e">
        <v>#N/A</v>
      </c>
      <c r="U1331" s="7" t="e">
        <v>#N/A</v>
      </c>
      <c r="V1331" s="7" t="e">
        <v>#N/A</v>
      </c>
      <c r="W1331" s="7" t="e">
        <v>#N/A</v>
      </c>
      <c r="X1331" s="7" t="e">
        <v>#N/A</v>
      </c>
      <c r="Y1331" s="7">
        <v>1</v>
      </c>
      <c r="Z1331" s="7">
        <f t="shared" si="161"/>
        <v>1</v>
      </c>
      <c r="AA1331" s="7">
        <f t="shared" si="162"/>
        <v>1</v>
      </c>
      <c r="AB1331" s="7" t="b">
        <f t="shared" si="163"/>
        <v>1</v>
      </c>
      <c r="AC1331" s="7" t="b">
        <f t="shared" si="164"/>
        <v>0</v>
      </c>
      <c r="AD1331" s="7" t="b">
        <f t="shared" si="165"/>
        <v>0</v>
      </c>
      <c r="AE1331" s="7" t="b">
        <f t="shared" si="166"/>
        <v>0</v>
      </c>
      <c r="AF1331" s="7" t="b">
        <f t="shared" si="167"/>
        <v>0</v>
      </c>
      <c r="AH1331" t="b">
        <f>AND(Table252102[[#This Row],[Developmental toxicity]:[Reproductive toxicity]])</f>
        <v>0</v>
      </c>
    </row>
    <row r="1332" spans="1:34" x14ac:dyDescent="0.25">
      <c r="A1332" s="3">
        <f t="shared" si="160"/>
        <v>1331</v>
      </c>
      <c r="B1332" s="4">
        <v>543</v>
      </c>
      <c r="C1332" s="3" t="s">
        <v>1155</v>
      </c>
      <c r="D1332" s="3" t="s">
        <v>5361</v>
      </c>
      <c r="E1332" s="29" t="s">
        <v>4925</v>
      </c>
      <c r="F1332" s="3" t="s">
        <v>5831</v>
      </c>
      <c r="G1332" s="3" t="s">
        <v>1156</v>
      </c>
      <c r="H1332" s="3" t="s">
        <v>6264</v>
      </c>
      <c r="I1332" s="3" t="s">
        <v>6840</v>
      </c>
      <c r="J1332" s="5" t="s">
        <v>1431</v>
      </c>
      <c r="K1332" s="7" t="e">
        <v>#N/A</v>
      </c>
      <c r="L1332" s="7">
        <v>1</v>
      </c>
      <c r="M1332" s="7" t="e">
        <v>#N/A</v>
      </c>
      <c r="N1332" s="7" t="e">
        <v>#N/A</v>
      </c>
      <c r="O1332" s="7" t="e">
        <v>#N/A</v>
      </c>
      <c r="P1332" s="7" t="e">
        <v>#N/A</v>
      </c>
      <c r="Q1332" s="7" t="e">
        <v>#N/A</v>
      </c>
      <c r="R1332" s="7" t="e">
        <v>#N/A</v>
      </c>
      <c r="S1332" s="7" t="e">
        <v>#N/A</v>
      </c>
      <c r="T1332" s="7" t="e">
        <v>#N/A</v>
      </c>
      <c r="U1332" s="7" t="e">
        <v>#N/A</v>
      </c>
      <c r="V1332" s="7" t="e">
        <v>#N/A</v>
      </c>
      <c r="W1332" s="7">
        <v>0</v>
      </c>
      <c r="X1332" s="7" t="e">
        <v>#N/A</v>
      </c>
      <c r="Y1332" s="7">
        <v>1</v>
      </c>
      <c r="Z1332" s="7">
        <f t="shared" si="161"/>
        <v>1</v>
      </c>
      <c r="AA1332" s="7">
        <f t="shared" si="162"/>
        <v>1</v>
      </c>
      <c r="AB1332" s="7" t="b">
        <f t="shared" si="163"/>
        <v>1</v>
      </c>
      <c r="AC1332" s="7" t="b">
        <f t="shared" si="164"/>
        <v>1</v>
      </c>
      <c r="AD1332" s="7" t="b">
        <f t="shared" si="165"/>
        <v>0</v>
      </c>
      <c r="AE1332" s="7" t="b">
        <f t="shared" si="166"/>
        <v>1</v>
      </c>
      <c r="AF1332" s="7" t="b">
        <f t="shared" si="167"/>
        <v>0</v>
      </c>
      <c r="AH1332" t="b">
        <f>AND(Table252102[[#This Row],[Developmental toxicity]:[Reproductive toxicity]])</f>
        <v>1</v>
      </c>
    </row>
    <row r="1333" spans="1:34" x14ac:dyDescent="0.25">
      <c r="A1333" s="3">
        <f t="shared" si="160"/>
        <v>1332</v>
      </c>
      <c r="B1333" s="4" t="s">
        <v>1440</v>
      </c>
      <c r="C1333" s="3" t="s">
        <v>2152</v>
      </c>
      <c r="D1333" s="3" t="s">
        <v>3045</v>
      </c>
      <c r="E1333" s="12" t="s">
        <v>7432</v>
      </c>
      <c r="F1333" t="s">
        <v>8280</v>
      </c>
      <c r="G1333" t="s">
        <v>9356</v>
      </c>
      <c r="H1333" t="s">
        <v>9356</v>
      </c>
      <c r="I1333" t="s">
        <v>9357</v>
      </c>
      <c r="J1333" s="5"/>
      <c r="K1333" s="7" t="e">
        <v>#N/A</v>
      </c>
      <c r="L1333" s="7" t="e">
        <v>#N/A</v>
      </c>
      <c r="M1333" s="7" t="e">
        <v>#N/A</v>
      </c>
      <c r="N1333" s="7" t="e">
        <v>#N/A</v>
      </c>
      <c r="O1333" s="7" t="e">
        <v>#N/A</v>
      </c>
      <c r="P1333" s="7" t="e">
        <v>#N/A</v>
      </c>
      <c r="Q1333" s="7" t="e">
        <v>#N/A</v>
      </c>
      <c r="R1333" s="7" t="e">
        <v>#N/A</v>
      </c>
      <c r="S1333" s="7" t="e">
        <v>#N/A</v>
      </c>
      <c r="T1333" s="7">
        <v>0</v>
      </c>
      <c r="U1333" s="7" t="e">
        <v>#N/A</v>
      </c>
      <c r="V1333" s="7" t="e">
        <v>#N/A</v>
      </c>
      <c r="W1333" s="7" t="e">
        <v>#N/A</v>
      </c>
      <c r="X1333" s="7" t="e">
        <v>#N/A</v>
      </c>
      <c r="Y1333" s="7" t="e">
        <v>#N/A</v>
      </c>
      <c r="Z1333" s="7">
        <f t="shared" si="161"/>
        <v>0</v>
      </c>
      <c r="AA1333" s="7">
        <f t="shared" si="162"/>
        <v>0</v>
      </c>
      <c r="AB1333" s="7" t="b">
        <f t="shared" si="163"/>
        <v>1</v>
      </c>
      <c r="AC1333" s="7" t="b">
        <f t="shared" si="164"/>
        <v>0</v>
      </c>
      <c r="AD1333" s="7" t="b">
        <f t="shared" si="165"/>
        <v>1</v>
      </c>
      <c r="AE1333" s="7" t="b">
        <f t="shared" si="166"/>
        <v>0</v>
      </c>
      <c r="AF1333" s="7" t="b">
        <f t="shared" si="167"/>
        <v>0</v>
      </c>
      <c r="AH1333" t="b">
        <f>AND(Table252102[[#This Row],[Developmental toxicity]:[Reproductive toxicity]])</f>
        <v>0</v>
      </c>
    </row>
    <row r="1334" spans="1:34" x14ac:dyDescent="0.25">
      <c r="A1334" s="3">
        <f t="shared" si="160"/>
        <v>1333</v>
      </c>
      <c r="B1334" s="4">
        <v>482</v>
      </c>
      <c r="C1334" s="3" t="s">
        <v>1046</v>
      </c>
      <c r="D1334" s="3" t="s">
        <v>5317</v>
      </c>
      <c r="E1334" s="29" t="s">
        <v>4875</v>
      </c>
      <c r="F1334" s="3" t="s">
        <v>5781</v>
      </c>
      <c r="G1334" s="3" t="s">
        <v>1047</v>
      </c>
      <c r="H1334" s="3" t="s">
        <v>6218</v>
      </c>
      <c r="I1334" s="3" t="s">
        <v>6789</v>
      </c>
      <c r="J1334" s="5" t="s">
        <v>1430</v>
      </c>
      <c r="K1334" s="7" t="e">
        <v>#N/A</v>
      </c>
      <c r="L1334" s="7">
        <v>1</v>
      </c>
      <c r="M1334" s="7" t="e">
        <v>#N/A</v>
      </c>
      <c r="N1334" s="7" t="e">
        <v>#N/A</v>
      </c>
      <c r="O1334" s="7" t="e">
        <v>#N/A</v>
      </c>
      <c r="P1334" s="7" t="e">
        <v>#N/A</v>
      </c>
      <c r="Q1334" s="7" t="e">
        <v>#N/A</v>
      </c>
      <c r="R1334" s="7" t="e">
        <v>#N/A</v>
      </c>
      <c r="S1334" s="7" t="e">
        <v>#N/A</v>
      </c>
      <c r="T1334" s="7" t="e">
        <v>#N/A</v>
      </c>
      <c r="U1334" s="7" t="e">
        <v>#N/A</v>
      </c>
      <c r="V1334" s="7" t="e">
        <v>#N/A</v>
      </c>
      <c r="W1334" s="7" t="e">
        <v>#N/A</v>
      </c>
      <c r="X1334" s="7" t="e">
        <v>#N/A</v>
      </c>
      <c r="Y1334" s="7">
        <v>1</v>
      </c>
      <c r="Z1334" s="7">
        <f t="shared" si="161"/>
        <v>1</v>
      </c>
      <c r="AA1334" s="7">
        <f t="shared" si="162"/>
        <v>1</v>
      </c>
      <c r="AB1334" s="7" t="b">
        <f t="shared" si="163"/>
        <v>1</v>
      </c>
      <c r="AC1334" s="7" t="b">
        <f t="shared" si="164"/>
        <v>0</v>
      </c>
      <c r="AD1334" s="7" t="b">
        <f t="shared" si="165"/>
        <v>0</v>
      </c>
      <c r="AE1334" s="7" t="b">
        <f t="shared" si="166"/>
        <v>0</v>
      </c>
      <c r="AF1334" s="7" t="b">
        <f t="shared" si="167"/>
        <v>0</v>
      </c>
      <c r="AH1334" t="b">
        <f>AND(Table252102[[#This Row],[Developmental toxicity]:[Reproductive toxicity]])</f>
        <v>0</v>
      </c>
    </row>
    <row r="1335" spans="1:34" x14ac:dyDescent="0.25">
      <c r="A1335" s="3">
        <f t="shared" si="160"/>
        <v>1334</v>
      </c>
      <c r="B1335" s="4">
        <v>483</v>
      </c>
      <c r="C1335" s="3" t="s">
        <v>1048</v>
      </c>
      <c r="D1335" s="3" t="s">
        <v>5318</v>
      </c>
      <c r="E1335" s="29" t="s">
        <v>4876</v>
      </c>
      <c r="F1335" s="3" t="s">
        <v>5782</v>
      </c>
      <c r="G1335" s="3" t="s">
        <v>1049</v>
      </c>
      <c r="H1335" s="3" t="s">
        <v>6219</v>
      </c>
      <c r="I1335" s="3" t="s">
        <v>6790</v>
      </c>
      <c r="J1335" s="5" t="s">
        <v>1431</v>
      </c>
      <c r="K1335" s="7" t="e">
        <v>#N/A</v>
      </c>
      <c r="L1335" s="7">
        <v>1</v>
      </c>
      <c r="M1335" s="7" t="e">
        <v>#N/A</v>
      </c>
      <c r="N1335" s="7" t="e">
        <v>#N/A</v>
      </c>
      <c r="O1335" s="7" t="e">
        <v>#N/A</v>
      </c>
      <c r="P1335" s="7" t="e">
        <v>#N/A</v>
      </c>
      <c r="Q1335" s="7" t="e">
        <v>#N/A</v>
      </c>
      <c r="R1335" s="7" t="e">
        <v>#N/A</v>
      </c>
      <c r="S1335" s="7" t="e">
        <v>#N/A</v>
      </c>
      <c r="T1335" s="7" t="e">
        <v>#N/A</v>
      </c>
      <c r="U1335" s="7" t="e">
        <v>#N/A</v>
      </c>
      <c r="V1335" s="7" t="e">
        <v>#N/A</v>
      </c>
      <c r="W1335" s="7" t="e">
        <v>#N/A</v>
      </c>
      <c r="X1335" s="7" t="e">
        <v>#N/A</v>
      </c>
      <c r="Y1335" s="7">
        <v>0</v>
      </c>
      <c r="Z1335" s="7">
        <f t="shared" si="161"/>
        <v>1</v>
      </c>
      <c r="AA1335" s="7">
        <f t="shared" si="162"/>
        <v>0</v>
      </c>
      <c r="AB1335" s="7" t="b">
        <f t="shared" si="163"/>
        <v>1</v>
      </c>
      <c r="AC1335" s="7" t="b">
        <f t="shared" si="164"/>
        <v>0</v>
      </c>
      <c r="AD1335" s="7" t="b">
        <f t="shared" si="165"/>
        <v>0</v>
      </c>
      <c r="AE1335" s="7" t="b">
        <f t="shared" si="166"/>
        <v>0</v>
      </c>
      <c r="AF1335" s="7" t="b">
        <f t="shared" si="167"/>
        <v>0</v>
      </c>
      <c r="AH1335" t="b">
        <f>AND(Table252102[[#This Row],[Developmental toxicity]:[Reproductive toxicity]])</f>
        <v>0</v>
      </c>
    </row>
    <row r="1336" spans="1:34" x14ac:dyDescent="0.25">
      <c r="A1336" s="3">
        <f t="shared" si="160"/>
        <v>1335</v>
      </c>
      <c r="B1336" s="4">
        <v>557</v>
      </c>
      <c r="C1336" s="3" t="s">
        <v>1183</v>
      </c>
      <c r="D1336" s="3" t="s">
        <v>5374</v>
      </c>
      <c r="E1336" s="29" t="s">
        <v>4939</v>
      </c>
      <c r="F1336" s="3" t="s">
        <v>5845</v>
      </c>
      <c r="G1336" s="3" t="s">
        <v>1184</v>
      </c>
      <c r="H1336" s="3" t="s">
        <v>6275</v>
      </c>
      <c r="I1336" s="3" t="s">
        <v>6854</v>
      </c>
      <c r="J1336" s="5" t="s">
        <v>1434</v>
      </c>
      <c r="K1336" s="7" t="e">
        <v>#N/A</v>
      </c>
      <c r="L1336" s="7">
        <v>0</v>
      </c>
      <c r="M1336" s="7" t="e">
        <v>#N/A</v>
      </c>
      <c r="N1336" s="7" t="e">
        <v>#N/A</v>
      </c>
      <c r="O1336" s="7" t="e">
        <v>#N/A</v>
      </c>
      <c r="P1336" s="7" t="e">
        <v>#N/A</v>
      </c>
      <c r="Q1336" s="7" t="e">
        <v>#N/A</v>
      </c>
      <c r="R1336" s="7" t="e">
        <v>#N/A</v>
      </c>
      <c r="S1336" s="7" t="e">
        <v>#N/A</v>
      </c>
      <c r="T1336" s="7" t="e">
        <v>#N/A</v>
      </c>
      <c r="U1336" s="7" t="e">
        <v>#N/A</v>
      </c>
      <c r="V1336" s="7" t="e">
        <v>#N/A</v>
      </c>
      <c r="W1336" s="7" t="e">
        <v>#N/A</v>
      </c>
      <c r="X1336" s="7" t="e">
        <v>#N/A</v>
      </c>
      <c r="Y1336" s="7">
        <v>0</v>
      </c>
      <c r="Z1336" s="7">
        <f t="shared" si="161"/>
        <v>0</v>
      </c>
      <c r="AA1336" s="7">
        <f t="shared" si="162"/>
        <v>0</v>
      </c>
      <c r="AB1336" s="7" t="b">
        <f t="shared" si="163"/>
        <v>1</v>
      </c>
      <c r="AC1336" s="7" t="b">
        <f t="shared" si="164"/>
        <v>0</v>
      </c>
      <c r="AD1336" s="7" t="b">
        <f t="shared" si="165"/>
        <v>0</v>
      </c>
      <c r="AE1336" s="7" t="b">
        <f t="shared" si="166"/>
        <v>0</v>
      </c>
      <c r="AF1336" s="7" t="b">
        <f t="shared" si="167"/>
        <v>0</v>
      </c>
      <c r="AH1336" t="b">
        <f>AND(Table252102[[#This Row],[Developmental toxicity]:[Reproductive toxicity]])</f>
        <v>0</v>
      </c>
    </row>
    <row r="1337" spans="1:34" x14ac:dyDescent="0.25">
      <c r="A1337" s="3">
        <f t="shared" si="160"/>
        <v>1336</v>
      </c>
      <c r="B1337" s="4"/>
      <c r="C1337" s="3" t="s">
        <v>11819</v>
      </c>
      <c r="D1337" s="3" t="s">
        <v>11818</v>
      </c>
      <c r="E1337" s="29" t="s">
        <v>15375</v>
      </c>
      <c r="F1337" s="3" t="s">
        <v>15376</v>
      </c>
      <c r="G1337" s="3" t="s">
        <v>15377</v>
      </c>
      <c r="H1337" s="3" t="s">
        <v>15377</v>
      </c>
      <c r="I1337" s="3" t="s">
        <v>15378</v>
      </c>
      <c r="J1337" s="5"/>
      <c r="K1337" s="7" t="e">
        <v>#N/A</v>
      </c>
      <c r="L1337" s="7" t="e">
        <v>#N/A</v>
      </c>
      <c r="M1337" s="7" t="e">
        <v>#N/A</v>
      </c>
      <c r="N1337" s="7" t="e">
        <v>#N/A</v>
      </c>
      <c r="O1337" s="7" t="e">
        <v>#N/A</v>
      </c>
      <c r="P1337" s="7" t="e">
        <v>#N/A</v>
      </c>
      <c r="Q1337" s="7" t="e">
        <v>#N/A</v>
      </c>
      <c r="R1337" s="7" t="e">
        <v>#N/A</v>
      </c>
      <c r="S1337" s="7" t="e">
        <v>#N/A</v>
      </c>
      <c r="T1337" s="7" t="e">
        <v>#N/A</v>
      </c>
      <c r="U1337" s="7" t="e">
        <v>#N/A</v>
      </c>
      <c r="V1337" s="7" t="e">
        <v>#N/A</v>
      </c>
      <c r="W1337" s="3">
        <v>0</v>
      </c>
      <c r="X1337" s="3" t="e">
        <v>#N/A</v>
      </c>
      <c r="Y1337" s="7" t="e">
        <v>#N/A</v>
      </c>
      <c r="Z1337" s="7">
        <f t="shared" si="161"/>
        <v>0</v>
      </c>
      <c r="AA1337" s="7">
        <f t="shared" si="162"/>
        <v>0</v>
      </c>
      <c r="AB1337" s="7" t="b">
        <f t="shared" si="163"/>
        <v>0</v>
      </c>
      <c r="AC1337" s="7" t="b">
        <f t="shared" si="164"/>
        <v>1</v>
      </c>
      <c r="AD1337" s="7" t="b">
        <f t="shared" si="165"/>
        <v>0</v>
      </c>
      <c r="AE1337" s="7" t="b">
        <f t="shared" si="166"/>
        <v>1</v>
      </c>
      <c r="AF1337" s="7" t="b">
        <f t="shared" si="167"/>
        <v>0</v>
      </c>
      <c r="AH1337" t="b">
        <f>AND(Table252102[[#This Row],[Developmental toxicity]:[Reproductive toxicity]])</f>
        <v>0</v>
      </c>
    </row>
    <row r="1338" spans="1:34" x14ac:dyDescent="0.25">
      <c r="A1338" s="3">
        <f t="shared" si="160"/>
        <v>1337</v>
      </c>
      <c r="B1338" s="4">
        <v>585</v>
      </c>
      <c r="C1338" s="3" t="s">
        <v>1231</v>
      </c>
      <c r="D1338" s="3" t="s">
        <v>5392</v>
      </c>
      <c r="E1338" s="29" t="s">
        <v>4962</v>
      </c>
      <c r="F1338" s="3" t="s">
        <v>5868</v>
      </c>
      <c r="G1338" s="3" t="s">
        <v>1232</v>
      </c>
      <c r="H1338" s="3" t="s">
        <v>6296</v>
      </c>
      <c r="I1338" s="3" t="s">
        <v>6878</v>
      </c>
      <c r="J1338" s="5" t="s">
        <v>1431</v>
      </c>
      <c r="K1338" s="7" t="e">
        <v>#N/A</v>
      </c>
      <c r="L1338" s="7">
        <v>1</v>
      </c>
      <c r="M1338" s="7" t="e">
        <v>#N/A</v>
      </c>
      <c r="N1338" s="7" t="e">
        <v>#N/A</v>
      </c>
      <c r="O1338" s="7" t="e">
        <v>#N/A</v>
      </c>
      <c r="P1338" s="7" t="e">
        <v>#N/A</v>
      </c>
      <c r="Q1338" s="7" t="e">
        <v>#N/A</v>
      </c>
      <c r="R1338" s="7" t="e">
        <v>#N/A</v>
      </c>
      <c r="S1338" s="7" t="e">
        <v>#N/A</v>
      </c>
      <c r="T1338" s="7" t="e">
        <v>#N/A</v>
      </c>
      <c r="U1338" s="7" t="e">
        <v>#N/A</v>
      </c>
      <c r="V1338" s="7" t="e">
        <v>#N/A</v>
      </c>
      <c r="W1338" s="7" t="e">
        <v>#N/A</v>
      </c>
      <c r="X1338" s="7" t="e">
        <v>#N/A</v>
      </c>
      <c r="Y1338" s="7">
        <v>1</v>
      </c>
      <c r="Z1338" s="7">
        <f t="shared" si="161"/>
        <v>1</v>
      </c>
      <c r="AA1338" s="7">
        <f t="shared" si="162"/>
        <v>1</v>
      </c>
      <c r="AB1338" s="7" t="b">
        <f t="shared" si="163"/>
        <v>1</v>
      </c>
      <c r="AC1338" s="7" t="b">
        <f t="shared" si="164"/>
        <v>0</v>
      </c>
      <c r="AD1338" s="7" t="b">
        <f t="shared" si="165"/>
        <v>0</v>
      </c>
      <c r="AE1338" s="7" t="b">
        <f t="shared" si="166"/>
        <v>0</v>
      </c>
      <c r="AF1338" s="7" t="b">
        <f t="shared" si="167"/>
        <v>0</v>
      </c>
      <c r="AH1338" t="b">
        <f>AND(Table252102[[#This Row],[Developmental toxicity]:[Reproductive toxicity]])</f>
        <v>0</v>
      </c>
    </row>
    <row r="1339" spans="1:34" x14ac:dyDescent="0.25">
      <c r="A1339" s="3">
        <f t="shared" si="160"/>
        <v>1338</v>
      </c>
      <c r="B1339" s="4"/>
      <c r="C1339" t="s">
        <v>21087</v>
      </c>
      <c r="D1339" s="3" t="s">
        <v>20691</v>
      </c>
      <c r="E1339" s="94" t="s">
        <v>20889</v>
      </c>
      <c r="F1339" t="s">
        <v>21297</v>
      </c>
      <c r="G1339" t="s">
        <v>21298</v>
      </c>
      <c r="H1339" t="s">
        <v>21298</v>
      </c>
      <c r="I1339" t="s">
        <v>21299</v>
      </c>
      <c r="J1339" s="5"/>
      <c r="K1339" s="7" t="e">
        <v>#N/A</v>
      </c>
      <c r="L1339" s="7" t="e">
        <v>#N/A</v>
      </c>
      <c r="M1339" s="7" t="e">
        <v>#N/A</v>
      </c>
      <c r="N1339" s="7" t="e">
        <v>#N/A</v>
      </c>
      <c r="O1339" s="7" t="e">
        <v>#N/A</v>
      </c>
      <c r="P1339" s="7" t="e">
        <v>#N/A</v>
      </c>
      <c r="Q1339" s="7" t="e">
        <v>#N/A</v>
      </c>
      <c r="R1339" s="7" t="e">
        <v>#N/A</v>
      </c>
      <c r="S1339" s="7" t="e">
        <v>#N/A</v>
      </c>
      <c r="T1339" s="7" t="e">
        <v>#N/A</v>
      </c>
      <c r="U1339" s="7" t="e">
        <v>#N/A</v>
      </c>
      <c r="V1339" s="7" t="e">
        <v>#N/A</v>
      </c>
      <c r="W1339" s="7" t="e">
        <v>#N/A</v>
      </c>
      <c r="X1339" s="7" t="e">
        <v>#N/A</v>
      </c>
      <c r="Y1339" s="7">
        <v>0</v>
      </c>
      <c r="Z1339" s="7">
        <f t="shared" si="161"/>
        <v>0</v>
      </c>
      <c r="AA1339" s="7">
        <f t="shared" si="162"/>
        <v>0</v>
      </c>
      <c r="AB1339" s="7" t="b">
        <f t="shared" si="163"/>
        <v>1</v>
      </c>
      <c r="AC1339" s="7" t="b">
        <f t="shared" si="164"/>
        <v>0</v>
      </c>
      <c r="AD1339" s="7" t="b">
        <f t="shared" si="165"/>
        <v>0</v>
      </c>
      <c r="AE1339" s="7" t="b">
        <f t="shared" si="166"/>
        <v>0</v>
      </c>
      <c r="AF1339" s="7" t="b">
        <f t="shared" si="167"/>
        <v>0</v>
      </c>
      <c r="AH1339" t="b">
        <f>AND(Table252102[[#This Row],[Developmental toxicity]:[Reproductive toxicity]])</f>
        <v>0</v>
      </c>
    </row>
    <row r="1340" spans="1:34" x14ac:dyDescent="0.25">
      <c r="A1340" s="3">
        <f t="shared" si="160"/>
        <v>1339</v>
      </c>
      <c r="B1340" s="4"/>
      <c r="C1340" t="s">
        <v>21194</v>
      </c>
      <c r="D1340" s="3" t="s">
        <v>20798</v>
      </c>
      <c r="E1340" s="94" t="s">
        <v>20996</v>
      </c>
      <c r="F1340" t="s">
        <v>21644</v>
      </c>
      <c r="G1340" t="s">
        <v>21645</v>
      </c>
      <c r="H1340" t="s">
        <v>21645</v>
      </c>
      <c r="I1340" t="s">
        <v>21646</v>
      </c>
      <c r="J1340" s="5"/>
      <c r="K1340" s="7" t="e">
        <v>#N/A</v>
      </c>
      <c r="L1340" s="7" t="e">
        <v>#N/A</v>
      </c>
      <c r="M1340" s="7" t="e">
        <v>#N/A</v>
      </c>
      <c r="N1340" s="7" t="e">
        <v>#N/A</v>
      </c>
      <c r="O1340" s="7" t="e">
        <v>#N/A</v>
      </c>
      <c r="P1340" s="7" t="e">
        <v>#N/A</v>
      </c>
      <c r="Q1340" s="7" t="e">
        <v>#N/A</v>
      </c>
      <c r="R1340" s="7" t="e">
        <v>#N/A</v>
      </c>
      <c r="S1340" s="7" t="e">
        <v>#N/A</v>
      </c>
      <c r="T1340" s="7" t="e">
        <v>#N/A</v>
      </c>
      <c r="U1340" s="7" t="e">
        <v>#N/A</v>
      </c>
      <c r="V1340" s="7" t="e">
        <v>#N/A</v>
      </c>
      <c r="W1340" s="7" t="e">
        <v>#N/A</v>
      </c>
      <c r="X1340" s="7" t="e">
        <v>#N/A</v>
      </c>
      <c r="Y1340" s="7">
        <v>1</v>
      </c>
      <c r="Z1340" s="7">
        <f t="shared" si="161"/>
        <v>1</v>
      </c>
      <c r="AA1340" s="7">
        <f t="shared" si="162"/>
        <v>1</v>
      </c>
      <c r="AB1340" s="7" t="b">
        <f t="shared" si="163"/>
        <v>1</v>
      </c>
      <c r="AC1340" s="7" t="b">
        <f t="shared" si="164"/>
        <v>0</v>
      </c>
      <c r="AD1340" s="7" t="b">
        <f t="shared" si="165"/>
        <v>0</v>
      </c>
      <c r="AE1340" s="7" t="b">
        <f t="shared" si="166"/>
        <v>0</v>
      </c>
      <c r="AF1340" s="7" t="b">
        <f t="shared" si="167"/>
        <v>0</v>
      </c>
      <c r="AH1340" t="b">
        <f>AND(Table252102[[#This Row],[Developmental toxicity]:[Reproductive toxicity]])</f>
        <v>0</v>
      </c>
    </row>
    <row r="1341" spans="1:34" x14ac:dyDescent="0.25">
      <c r="A1341" s="3">
        <f t="shared" si="160"/>
        <v>1340</v>
      </c>
      <c r="B1341" s="4"/>
      <c r="C1341" t="s">
        <v>21229</v>
      </c>
      <c r="D1341" s="3" t="s">
        <v>20833</v>
      </c>
      <c r="E1341" s="94" t="s">
        <v>21031</v>
      </c>
      <c r="F1341" t="s">
        <v>21749</v>
      </c>
      <c r="G1341" t="s">
        <v>21750</v>
      </c>
      <c r="H1341" t="s">
        <v>21750</v>
      </c>
      <c r="I1341" t="s">
        <v>21751</v>
      </c>
      <c r="J1341" s="5"/>
      <c r="K1341" s="7" t="e">
        <v>#N/A</v>
      </c>
      <c r="L1341" s="7" t="e">
        <v>#N/A</v>
      </c>
      <c r="M1341" s="7" t="e">
        <v>#N/A</v>
      </c>
      <c r="N1341" s="7" t="e">
        <v>#N/A</v>
      </c>
      <c r="O1341" s="7" t="e">
        <v>#N/A</v>
      </c>
      <c r="P1341" s="7" t="e">
        <v>#N/A</v>
      </c>
      <c r="Q1341" s="7" t="e">
        <v>#N/A</v>
      </c>
      <c r="R1341" s="7" t="e">
        <v>#N/A</v>
      </c>
      <c r="S1341" s="7" t="e">
        <v>#N/A</v>
      </c>
      <c r="T1341" s="7" t="e">
        <v>#N/A</v>
      </c>
      <c r="U1341" s="7" t="e">
        <v>#N/A</v>
      </c>
      <c r="V1341" s="7" t="e">
        <v>#N/A</v>
      </c>
      <c r="W1341" s="7" t="e">
        <v>#N/A</v>
      </c>
      <c r="X1341" s="7" t="e">
        <v>#N/A</v>
      </c>
      <c r="Y1341" s="7">
        <v>0</v>
      </c>
      <c r="Z1341" s="7">
        <f t="shared" si="161"/>
        <v>0</v>
      </c>
      <c r="AA1341" s="7">
        <f t="shared" si="162"/>
        <v>0</v>
      </c>
      <c r="AB1341" s="7" t="b">
        <f t="shared" si="163"/>
        <v>1</v>
      </c>
      <c r="AC1341" s="7" t="b">
        <f t="shared" si="164"/>
        <v>0</v>
      </c>
      <c r="AD1341" s="7" t="b">
        <f t="shared" si="165"/>
        <v>0</v>
      </c>
      <c r="AE1341" s="7" t="b">
        <f t="shared" si="166"/>
        <v>0</v>
      </c>
      <c r="AF1341" s="7" t="b">
        <f t="shared" si="167"/>
        <v>0</v>
      </c>
      <c r="AH1341" t="b">
        <f>AND(Table252102[[#This Row],[Developmental toxicity]:[Reproductive toxicity]])</f>
        <v>0</v>
      </c>
    </row>
    <row r="1342" spans="1:34" x14ac:dyDescent="0.25">
      <c r="A1342" s="3">
        <f t="shared" si="160"/>
        <v>1341</v>
      </c>
      <c r="B1342" s="4"/>
      <c r="C1342" t="s">
        <v>21219</v>
      </c>
      <c r="D1342" s="3" t="s">
        <v>20823</v>
      </c>
      <c r="E1342" s="94" t="s">
        <v>21021</v>
      </c>
      <c r="F1342" t="s">
        <v>21719</v>
      </c>
      <c r="G1342" t="s">
        <v>21720</v>
      </c>
      <c r="H1342" t="s">
        <v>21720</v>
      </c>
      <c r="I1342" t="s">
        <v>21721</v>
      </c>
      <c r="J1342" s="5"/>
      <c r="K1342" s="7" t="e">
        <v>#N/A</v>
      </c>
      <c r="L1342" s="7" t="e">
        <v>#N/A</v>
      </c>
      <c r="M1342" s="7" t="e">
        <v>#N/A</v>
      </c>
      <c r="N1342" s="7" t="e">
        <v>#N/A</v>
      </c>
      <c r="O1342" s="7" t="e">
        <v>#N/A</v>
      </c>
      <c r="P1342" s="7" t="e">
        <v>#N/A</v>
      </c>
      <c r="Q1342" s="7" t="e">
        <v>#N/A</v>
      </c>
      <c r="R1342" s="7" t="e">
        <v>#N/A</v>
      </c>
      <c r="S1342" s="7" t="e">
        <v>#N/A</v>
      </c>
      <c r="T1342" s="7" t="e">
        <v>#N/A</v>
      </c>
      <c r="U1342" s="7" t="e">
        <v>#N/A</v>
      </c>
      <c r="V1342" s="7" t="e">
        <v>#N/A</v>
      </c>
      <c r="W1342" s="7" t="e">
        <v>#N/A</v>
      </c>
      <c r="X1342" s="7" t="e">
        <v>#N/A</v>
      </c>
      <c r="Y1342" s="7">
        <v>0</v>
      </c>
      <c r="Z1342" s="7">
        <f t="shared" si="161"/>
        <v>0</v>
      </c>
      <c r="AA1342" s="7">
        <f t="shared" si="162"/>
        <v>0</v>
      </c>
      <c r="AB1342" s="7" t="b">
        <f t="shared" si="163"/>
        <v>1</v>
      </c>
      <c r="AC1342" s="7" t="b">
        <f t="shared" si="164"/>
        <v>0</v>
      </c>
      <c r="AD1342" s="7" t="b">
        <f t="shared" si="165"/>
        <v>0</v>
      </c>
      <c r="AE1342" s="7" t="b">
        <f t="shared" si="166"/>
        <v>0</v>
      </c>
      <c r="AF1342" s="7" t="b">
        <f t="shared" si="167"/>
        <v>0</v>
      </c>
      <c r="AH1342" t="b">
        <f>AND(Table252102[[#This Row],[Developmental toxicity]:[Reproductive toxicity]])</f>
        <v>0</v>
      </c>
    </row>
    <row r="1343" spans="1:34" x14ac:dyDescent="0.25">
      <c r="A1343" s="3">
        <f t="shared" ref="A1343:A1404" si="168">ROW(A1342)</f>
        <v>1342</v>
      </c>
      <c r="B1343" s="4"/>
      <c r="C1343" s="3" t="s">
        <v>20673</v>
      </c>
      <c r="D1343" s="3" t="s">
        <v>19347</v>
      </c>
      <c r="E1343" s="29" t="s">
        <v>20428</v>
      </c>
      <c r="F1343" s="3" t="s">
        <v>20160</v>
      </c>
      <c r="G1343" s="3" t="s">
        <v>20161</v>
      </c>
      <c r="H1343" s="3" t="s">
        <v>20162</v>
      </c>
      <c r="I1343" s="3" t="s">
        <v>20163</v>
      </c>
      <c r="J1343" s="5" t="s">
        <v>20</v>
      </c>
      <c r="K1343" s="7" t="e">
        <v>#N/A</v>
      </c>
      <c r="L1343" s="7" t="e">
        <v>#N/A</v>
      </c>
      <c r="M1343" s="7" t="e">
        <v>#N/A</v>
      </c>
      <c r="N1343" s="7" t="e">
        <v>#N/A</v>
      </c>
      <c r="O1343" s="7" t="e">
        <v>#N/A</v>
      </c>
      <c r="P1343" s="7" t="e">
        <v>#N/A</v>
      </c>
      <c r="Q1343" s="7" t="e">
        <v>#N/A</v>
      </c>
      <c r="R1343" s="7" t="e">
        <v>#N/A</v>
      </c>
      <c r="S1343" s="7" t="e">
        <v>#N/A</v>
      </c>
      <c r="T1343" s="7" t="e">
        <v>#N/A</v>
      </c>
      <c r="U1343" s="7" t="e">
        <v>#N/A</v>
      </c>
      <c r="V1343" s="7" t="e">
        <v>#N/A</v>
      </c>
      <c r="W1343" s="7" t="e">
        <v>#N/A</v>
      </c>
      <c r="X1343" s="7">
        <v>0</v>
      </c>
      <c r="Y1343" s="7" t="e">
        <v>#N/A</v>
      </c>
      <c r="Z1343" s="7">
        <f t="shared" ref="Z1343:Z1404" si="169">IF(COUNTIF(K1343:Y1343,1)&gt;0,1,0)</f>
        <v>0</v>
      </c>
      <c r="AA1343" s="7">
        <f t="shared" ref="AA1343:AA1404" si="170">IF(COUNTIF(K1343:Y1343,1)&gt;COUNTIF(K1343:Y1343,0),1,0)</f>
        <v>0</v>
      </c>
      <c r="AB1343" s="7" t="b">
        <f t="shared" ref="AB1343:AB1404" si="171">OR(IF(COUNT(K1343)&gt;0,TRUE,FALSE),IF(COUNT(M1343)&gt;0,TRUE,FALSE),IF(COUNT(T1343:V1343)&gt;0,TRUE,FALSE),IF(COUNT(X1343:Y1343)&gt;0,TRUE,FALSE))</f>
        <v>1</v>
      </c>
      <c r="AC1343" s="7" t="b">
        <f t="shared" ref="AC1343:AC1404" si="172">OR(IF(COUNT(N1343:S1343)&gt;0,TRUE,FALSE),IF(COUNT(W1343)&gt;0,TRUE,FALSE))</f>
        <v>0</v>
      </c>
      <c r="AD1343" s="7" t="b">
        <f t="shared" ref="AD1343:AD1404" si="173">OR(IF(COUNT(T1343:V1343)&gt;0,TRUE,FALSE),IF(COUNT(P1343:S1343)&gt;0,TRUE,FALSE))</f>
        <v>0</v>
      </c>
      <c r="AE1343" s="7" t="b">
        <f t="shared" ref="AE1343:AE1404" si="174">OR(IF(COUNT(K1343)&gt;0,TRUE,FALSE),,IF(COUNT(W1343)&gt;0,TRUE,FALSE),IF(COUNT(M1343:O1343)&gt;0,TRUE,FALSE))</f>
        <v>0</v>
      </c>
      <c r="AF1343" s="7" t="b">
        <f t="shared" ref="AF1343:AF1404" si="175">OR(IF(COUNT(U1343:V1343)&gt;0,TRUE,FALSE),IF(COUNT(M1343)&gt;0,TRUE,FALSE),IF(COUNT(N1343:S1343)&gt;0,TRUE,FALSE))</f>
        <v>0</v>
      </c>
      <c r="AH1343" t="b">
        <f>AND(Table252102[[#This Row],[Developmental toxicity]:[Reproductive toxicity]])</f>
        <v>0</v>
      </c>
    </row>
    <row r="1344" spans="1:34" x14ac:dyDescent="0.25">
      <c r="A1344" s="3">
        <f t="shared" si="168"/>
        <v>1343</v>
      </c>
      <c r="B1344" s="4"/>
      <c r="C1344" s="3" t="s">
        <v>12168</v>
      </c>
      <c r="D1344" s="3" t="s">
        <v>12167</v>
      </c>
      <c r="E1344" s="29" t="s">
        <v>15880</v>
      </c>
      <c r="F1344" s="3" t="s">
        <v>15881</v>
      </c>
      <c r="G1344" s="3" t="s">
        <v>12169</v>
      </c>
      <c r="H1344" s="3" t="s">
        <v>12169</v>
      </c>
      <c r="I1344" s="3" t="s">
        <v>15882</v>
      </c>
      <c r="J1344" s="5"/>
      <c r="K1344" s="7" t="e">
        <v>#N/A</v>
      </c>
      <c r="L1344" s="7" t="e">
        <v>#N/A</v>
      </c>
      <c r="M1344" s="7" t="e">
        <v>#N/A</v>
      </c>
      <c r="N1344" s="7" t="e">
        <v>#N/A</v>
      </c>
      <c r="O1344" s="7" t="e">
        <v>#N/A</v>
      </c>
      <c r="P1344" s="7" t="e">
        <v>#N/A</v>
      </c>
      <c r="Q1344" s="7" t="e">
        <v>#N/A</v>
      </c>
      <c r="R1344" s="7" t="e">
        <v>#N/A</v>
      </c>
      <c r="S1344" s="7" t="e">
        <v>#N/A</v>
      </c>
      <c r="T1344" s="7" t="e">
        <v>#N/A</v>
      </c>
      <c r="U1344" s="7" t="e">
        <v>#N/A</v>
      </c>
      <c r="V1344" s="7" t="e">
        <v>#N/A</v>
      </c>
      <c r="W1344" s="7">
        <v>0</v>
      </c>
      <c r="X1344" s="7" t="e">
        <v>#N/A</v>
      </c>
      <c r="Y1344" s="7">
        <v>0</v>
      </c>
      <c r="Z1344" s="7">
        <f t="shared" si="169"/>
        <v>0</v>
      </c>
      <c r="AA1344" s="7">
        <f t="shared" si="170"/>
        <v>0</v>
      </c>
      <c r="AB1344" s="7" t="b">
        <f t="shared" si="171"/>
        <v>1</v>
      </c>
      <c r="AC1344" s="7" t="b">
        <f t="shared" si="172"/>
        <v>1</v>
      </c>
      <c r="AD1344" s="7" t="b">
        <f t="shared" si="173"/>
        <v>0</v>
      </c>
      <c r="AE1344" s="7" t="b">
        <f t="shared" si="174"/>
        <v>1</v>
      </c>
      <c r="AF1344" s="7" t="b">
        <f t="shared" si="175"/>
        <v>0</v>
      </c>
      <c r="AH1344" t="b">
        <f>AND(Table252102[[#This Row],[Developmental toxicity]:[Reproductive toxicity]])</f>
        <v>1</v>
      </c>
    </row>
    <row r="1345" spans="1:34" x14ac:dyDescent="0.25">
      <c r="A1345" s="3">
        <f t="shared" si="168"/>
        <v>1344</v>
      </c>
      <c r="B1345" s="4">
        <v>688</v>
      </c>
      <c r="C1345" s="3" t="s">
        <v>1382</v>
      </c>
      <c r="D1345" s="3" t="s">
        <v>5453</v>
      </c>
      <c r="E1345" s="29" t="s">
        <v>5034</v>
      </c>
      <c r="F1345" s="3" t="s">
        <v>5940</v>
      </c>
      <c r="G1345" s="3" t="s">
        <v>1383</v>
      </c>
      <c r="H1345" s="3" t="s">
        <v>6336</v>
      </c>
      <c r="I1345" s="3" t="s">
        <v>6983</v>
      </c>
      <c r="J1345" s="5" t="s">
        <v>1437</v>
      </c>
      <c r="K1345" s="7" t="e">
        <v>#N/A</v>
      </c>
      <c r="L1345" s="7">
        <v>1</v>
      </c>
      <c r="M1345" s="7" t="e">
        <v>#N/A</v>
      </c>
      <c r="N1345" s="7" t="e">
        <v>#N/A</v>
      </c>
      <c r="O1345" s="7" t="e">
        <v>#N/A</v>
      </c>
      <c r="P1345" s="7" t="e">
        <v>#N/A</v>
      </c>
      <c r="Q1345" s="7" t="e">
        <v>#N/A</v>
      </c>
      <c r="R1345" s="7" t="e">
        <v>#N/A</v>
      </c>
      <c r="S1345" s="7" t="e">
        <v>#N/A</v>
      </c>
      <c r="T1345" s="7" t="e">
        <v>#N/A</v>
      </c>
      <c r="U1345" s="7" t="e">
        <v>#N/A</v>
      </c>
      <c r="V1345" s="7" t="e">
        <v>#N/A</v>
      </c>
      <c r="W1345" s="7" t="e">
        <v>#N/A</v>
      </c>
      <c r="X1345" s="7" t="e">
        <v>#N/A</v>
      </c>
      <c r="Y1345" s="7">
        <v>0</v>
      </c>
      <c r="Z1345" s="7">
        <f t="shared" si="169"/>
        <v>1</v>
      </c>
      <c r="AA1345" s="7">
        <f t="shared" si="170"/>
        <v>0</v>
      </c>
      <c r="AB1345" s="7" t="b">
        <f t="shared" si="171"/>
        <v>1</v>
      </c>
      <c r="AC1345" s="7" t="b">
        <f t="shared" si="172"/>
        <v>0</v>
      </c>
      <c r="AD1345" s="7" t="b">
        <f t="shared" si="173"/>
        <v>0</v>
      </c>
      <c r="AE1345" s="7" t="b">
        <f t="shared" si="174"/>
        <v>0</v>
      </c>
      <c r="AF1345" s="7" t="b">
        <f t="shared" si="175"/>
        <v>0</v>
      </c>
      <c r="AH1345" t="b">
        <f>AND(Table252102[[#This Row],[Developmental toxicity]:[Reproductive toxicity]])</f>
        <v>0</v>
      </c>
    </row>
    <row r="1346" spans="1:34" x14ac:dyDescent="0.25">
      <c r="A1346" s="3">
        <f t="shared" si="168"/>
        <v>1345</v>
      </c>
      <c r="B1346" s="4" t="s">
        <v>1440</v>
      </c>
      <c r="C1346" s="3" t="s">
        <v>2499</v>
      </c>
      <c r="D1346" s="3" t="s">
        <v>3443</v>
      </c>
      <c r="E1346" s="12" t="s">
        <v>7775</v>
      </c>
      <c r="F1346" t="s">
        <v>8614</v>
      </c>
      <c r="G1346" t="s">
        <v>10104</v>
      </c>
      <c r="H1346" t="s">
        <v>10104</v>
      </c>
      <c r="I1346" t="s">
        <v>10105</v>
      </c>
      <c r="J1346" s="5"/>
      <c r="K1346" s="7" t="e">
        <v>#N/A</v>
      </c>
      <c r="L1346" s="7" t="e">
        <v>#N/A</v>
      </c>
      <c r="M1346" s="7" t="e">
        <v>#N/A</v>
      </c>
      <c r="N1346" s="7" t="e">
        <v>#N/A</v>
      </c>
      <c r="O1346" s="7" t="e">
        <v>#N/A</v>
      </c>
      <c r="P1346" s="7" t="e">
        <v>#N/A</v>
      </c>
      <c r="Q1346" s="7" t="e">
        <v>#N/A</v>
      </c>
      <c r="R1346" s="7" t="e">
        <v>#N/A</v>
      </c>
      <c r="S1346" s="7" t="e">
        <v>#N/A</v>
      </c>
      <c r="T1346" s="7">
        <v>0</v>
      </c>
      <c r="U1346" s="7" t="e">
        <v>#N/A</v>
      </c>
      <c r="V1346" s="7" t="e">
        <v>#N/A</v>
      </c>
      <c r="W1346" s="7" t="e">
        <v>#N/A</v>
      </c>
      <c r="X1346" s="7" t="e">
        <v>#N/A</v>
      </c>
      <c r="Y1346" s="7" t="e">
        <v>#N/A</v>
      </c>
      <c r="Z1346" s="7">
        <f t="shared" si="169"/>
        <v>0</v>
      </c>
      <c r="AA1346" s="7">
        <f t="shared" si="170"/>
        <v>0</v>
      </c>
      <c r="AB1346" s="7" t="b">
        <f t="shared" si="171"/>
        <v>1</v>
      </c>
      <c r="AC1346" s="7" t="b">
        <f t="shared" si="172"/>
        <v>0</v>
      </c>
      <c r="AD1346" s="7" t="b">
        <f t="shared" si="173"/>
        <v>1</v>
      </c>
      <c r="AE1346" s="7" t="b">
        <f t="shared" si="174"/>
        <v>0</v>
      </c>
      <c r="AF1346" s="7" t="b">
        <f t="shared" si="175"/>
        <v>0</v>
      </c>
      <c r="AH1346" t="b">
        <f>AND(Table252102[[#This Row],[Developmental toxicity]:[Reproductive toxicity]])</f>
        <v>0</v>
      </c>
    </row>
    <row r="1347" spans="1:34" x14ac:dyDescent="0.25">
      <c r="A1347" s="3">
        <f t="shared" si="168"/>
        <v>1346</v>
      </c>
      <c r="B1347" s="4" t="s">
        <v>1440</v>
      </c>
      <c r="C1347" s="3" t="s">
        <v>2255</v>
      </c>
      <c r="D1347" s="3" t="s">
        <v>3161</v>
      </c>
      <c r="E1347" s="29" t="s">
        <v>7533</v>
      </c>
      <c r="F1347" s="3" t="s">
        <v>8381</v>
      </c>
      <c r="G1347" s="3" t="s">
        <v>9588</v>
      </c>
      <c r="H1347" s="3" t="s">
        <v>9588</v>
      </c>
      <c r="I1347" s="3" t="s">
        <v>9589</v>
      </c>
      <c r="J1347" s="5"/>
      <c r="K1347" s="7" t="e">
        <v>#N/A</v>
      </c>
      <c r="L1347" s="7" t="e">
        <v>#N/A</v>
      </c>
      <c r="M1347" s="7" t="e">
        <v>#N/A</v>
      </c>
      <c r="N1347" s="7" t="e">
        <v>#N/A</v>
      </c>
      <c r="O1347" s="7" t="e">
        <v>#N/A</v>
      </c>
      <c r="P1347" s="7" t="e">
        <v>#N/A</v>
      </c>
      <c r="Q1347" s="7" t="e">
        <v>#N/A</v>
      </c>
      <c r="R1347" s="7" t="e">
        <v>#N/A</v>
      </c>
      <c r="S1347" s="7" t="e">
        <v>#N/A</v>
      </c>
      <c r="T1347" s="7">
        <v>1</v>
      </c>
      <c r="U1347" s="7" t="e">
        <v>#N/A</v>
      </c>
      <c r="V1347" s="7" t="e">
        <v>#N/A</v>
      </c>
      <c r="W1347" s="7" t="e">
        <v>#N/A</v>
      </c>
      <c r="X1347" s="7" t="e">
        <v>#N/A</v>
      </c>
      <c r="Y1347" s="7" t="e">
        <v>#N/A</v>
      </c>
      <c r="Z1347" s="7">
        <f t="shared" si="169"/>
        <v>1</v>
      </c>
      <c r="AA1347" s="7">
        <f t="shared" si="170"/>
        <v>1</v>
      </c>
      <c r="AB1347" s="7" t="b">
        <f t="shared" si="171"/>
        <v>1</v>
      </c>
      <c r="AC1347" s="7" t="b">
        <f t="shared" si="172"/>
        <v>0</v>
      </c>
      <c r="AD1347" s="7" t="b">
        <f t="shared" si="173"/>
        <v>1</v>
      </c>
      <c r="AE1347" s="7" t="b">
        <f t="shared" si="174"/>
        <v>0</v>
      </c>
      <c r="AF1347" s="7" t="b">
        <f t="shared" si="175"/>
        <v>0</v>
      </c>
      <c r="AH1347" t="b">
        <f>AND(Table252102[[#This Row],[Developmental toxicity]:[Reproductive toxicity]])</f>
        <v>0</v>
      </c>
    </row>
    <row r="1348" spans="1:34" x14ac:dyDescent="0.25">
      <c r="A1348" s="3">
        <f t="shared" si="168"/>
        <v>1347</v>
      </c>
      <c r="B1348" s="4" t="s">
        <v>1440</v>
      </c>
      <c r="C1348" s="3" t="s">
        <v>2178</v>
      </c>
      <c r="D1348" s="3" t="s">
        <v>3075</v>
      </c>
      <c r="E1348" s="12" t="s">
        <v>7458</v>
      </c>
      <c r="F1348" t="s">
        <v>8306</v>
      </c>
      <c r="G1348" t="s">
        <v>9410</v>
      </c>
      <c r="H1348" t="s">
        <v>9410</v>
      </c>
      <c r="I1348" t="s">
        <v>9411</v>
      </c>
      <c r="J1348" s="5"/>
      <c r="K1348" s="7" t="e">
        <v>#N/A</v>
      </c>
      <c r="L1348" s="7" t="e">
        <v>#N/A</v>
      </c>
      <c r="M1348" s="7" t="e">
        <v>#N/A</v>
      </c>
      <c r="N1348" s="7" t="e">
        <v>#N/A</v>
      </c>
      <c r="O1348" s="7" t="e">
        <v>#N/A</v>
      </c>
      <c r="P1348" s="7" t="e">
        <v>#N/A</v>
      </c>
      <c r="Q1348" s="7" t="e">
        <v>#N/A</v>
      </c>
      <c r="R1348" s="7" t="e">
        <v>#N/A</v>
      </c>
      <c r="S1348" s="7" t="e">
        <v>#N/A</v>
      </c>
      <c r="T1348" s="7">
        <v>0</v>
      </c>
      <c r="U1348" s="7" t="e">
        <v>#N/A</v>
      </c>
      <c r="V1348" s="7" t="e">
        <v>#N/A</v>
      </c>
      <c r="W1348" s="7" t="e">
        <v>#N/A</v>
      </c>
      <c r="X1348" s="7" t="e">
        <v>#N/A</v>
      </c>
      <c r="Y1348" s="7" t="e">
        <v>#N/A</v>
      </c>
      <c r="Z1348" s="7">
        <f t="shared" si="169"/>
        <v>0</v>
      </c>
      <c r="AA1348" s="7">
        <f t="shared" si="170"/>
        <v>0</v>
      </c>
      <c r="AB1348" s="7" t="b">
        <f t="shared" si="171"/>
        <v>1</v>
      </c>
      <c r="AC1348" s="7" t="b">
        <f t="shared" si="172"/>
        <v>0</v>
      </c>
      <c r="AD1348" s="7" t="b">
        <f t="shared" si="173"/>
        <v>1</v>
      </c>
      <c r="AE1348" s="7" t="b">
        <f t="shared" si="174"/>
        <v>0</v>
      </c>
      <c r="AF1348" s="7" t="b">
        <f t="shared" si="175"/>
        <v>0</v>
      </c>
      <c r="AH1348" t="b">
        <f>AND(Table252102[[#This Row],[Developmental toxicity]:[Reproductive toxicity]])</f>
        <v>0</v>
      </c>
    </row>
    <row r="1349" spans="1:34" x14ac:dyDescent="0.25">
      <c r="A1349" s="3">
        <f t="shared" si="168"/>
        <v>1348</v>
      </c>
      <c r="B1349" s="4">
        <v>533</v>
      </c>
      <c r="C1349" s="3" t="s">
        <v>1135</v>
      </c>
      <c r="D1349" s="3" t="s">
        <v>5351</v>
      </c>
      <c r="E1349" s="29" t="s">
        <v>4915</v>
      </c>
      <c r="F1349" s="3" t="s">
        <v>5821</v>
      </c>
      <c r="G1349" s="3" t="s">
        <v>1136</v>
      </c>
      <c r="H1349" s="3" t="s">
        <v>6258</v>
      </c>
      <c r="I1349" s="3" t="s">
        <v>6829</v>
      </c>
      <c r="J1349" s="5" t="s">
        <v>1430</v>
      </c>
      <c r="K1349" s="7" t="e">
        <v>#N/A</v>
      </c>
      <c r="L1349" s="7">
        <v>1</v>
      </c>
      <c r="M1349" s="7" t="e">
        <v>#N/A</v>
      </c>
      <c r="N1349" s="7" t="e">
        <v>#N/A</v>
      </c>
      <c r="O1349" s="7" t="e">
        <v>#N/A</v>
      </c>
      <c r="P1349" s="7" t="e">
        <v>#N/A</v>
      </c>
      <c r="Q1349" s="7" t="e">
        <v>#N/A</v>
      </c>
      <c r="R1349" s="7" t="e">
        <v>#N/A</v>
      </c>
      <c r="S1349" s="7" t="e">
        <v>#N/A</v>
      </c>
      <c r="T1349" s="7" t="e">
        <v>#N/A</v>
      </c>
      <c r="U1349" s="7" t="e">
        <v>#N/A</v>
      </c>
      <c r="V1349" s="7" t="e">
        <v>#N/A</v>
      </c>
      <c r="W1349" s="7" t="e">
        <v>#N/A</v>
      </c>
      <c r="X1349" s="7" t="e">
        <v>#N/A</v>
      </c>
      <c r="Y1349" s="7">
        <v>1</v>
      </c>
      <c r="Z1349" s="7">
        <f t="shared" si="169"/>
        <v>1</v>
      </c>
      <c r="AA1349" s="7">
        <f t="shared" si="170"/>
        <v>1</v>
      </c>
      <c r="AB1349" s="7" t="b">
        <f t="shared" si="171"/>
        <v>1</v>
      </c>
      <c r="AC1349" s="7" t="b">
        <f t="shared" si="172"/>
        <v>0</v>
      </c>
      <c r="AD1349" s="7" t="b">
        <f t="shared" si="173"/>
        <v>0</v>
      </c>
      <c r="AE1349" s="7" t="b">
        <f t="shared" si="174"/>
        <v>0</v>
      </c>
      <c r="AF1349" s="7" t="b">
        <f t="shared" si="175"/>
        <v>0</v>
      </c>
      <c r="AH1349" t="b">
        <f>AND(Table252102[[#This Row],[Developmental toxicity]:[Reproductive toxicity]])</f>
        <v>0</v>
      </c>
    </row>
    <row r="1350" spans="1:34" x14ac:dyDescent="0.25">
      <c r="A1350" s="3">
        <f t="shared" si="168"/>
        <v>1349</v>
      </c>
      <c r="B1350" s="4"/>
      <c r="C1350" t="s">
        <v>21248</v>
      </c>
      <c r="D1350" s="3" t="s">
        <v>20852</v>
      </c>
      <c r="E1350" s="94" t="s">
        <v>21050</v>
      </c>
      <c r="F1350" t="s">
        <v>21808</v>
      </c>
      <c r="G1350" t="s">
        <v>21809</v>
      </c>
      <c r="H1350" t="s">
        <v>21809</v>
      </c>
      <c r="I1350" t="s">
        <v>21810</v>
      </c>
      <c r="J1350" s="5"/>
      <c r="K1350" s="7" t="e">
        <v>#N/A</v>
      </c>
      <c r="L1350" s="7" t="e">
        <v>#N/A</v>
      </c>
      <c r="M1350" s="7" t="e">
        <v>#N/A</v>
      </c>
      <c r="N1350" s="7" t="e">
        <v>#N/A</v>
      </c>
      <c r="O1350" s="7" t="e">
        <v>#N/A</v>
      </c>
      <c r="P1350" s="7" t="e">
        <v>#N/A</v>
      </c>
      <c r="Q1350" s="7" t="e">
        <v>#N/A</v>
      </c>
      <c r="R1350" s="7" t="e">
        <v>#N/A</v>
      </c>
      <c r="S1350" s="7" t="e">
        <v>#N/A</v>
      </c>
      <c r="T1350" s="7" t="e">
        <v>#N/A</v>
      </c>
      <c r="U1350" s="7" t="e">
        <v>#N/A</v>
      </c>
      <c r="V1350" s="7" t="e">
        <v>#N/A</v>
      </c>
      <c r="W1350" s="7" t="e">
        <v>#N/A</v>
      </c>
      <c r="X1350" s="7" t="e">
        <v>#N/A</v>
      </c>
      <c r="Y1350" s="7">
        <v>1</v>
      </c>
      <c r="Z1350" s="7">
        <f t="shared" si="169"/>
        <v>1</v>
      </c>
      <c r="AA1350" s="7">
        <f t="shared" si="170"/>
        <v>1</v>
      </c>
      <c r="AB1350" s="7" t="b">
        <f t="shared" si="171"/>
        <v>1</v>
      </c>
      <c r="AC1350" s="7" t="b">
        <f t="shared" si="172"/>
        <v>0</v>
      </c>
      <c r="AD1350" s="7" t="b">
        <f t="shared" si="173"/>
        <v>0</v>
      </c>
      <c r="AE1350" s="7" t="b">
        <f t="shared" si="174"/>
        <v>0</v>
      </c>
      <c r="AF1350" s="7" t="b">
        <f t="shared" si="175"/>
        <v>0</v>
      </c>
      <c r="AH1350" t="b">
        <f>AND(Table252102[[#This Row],[Developmental toxicity]:[Reproductive toxicity]])</f>
        <v>0</v>
      </c>
    </row>
    <row r="1351" spans="1:34" x14ac:dyDescent="0.25">
      <c r="A1351" s="3">
        <f t="shared" si="168"/>
        <v>1350</v>
      </c>
      <c r="B1351" s="4"/>
      <c r="C1351" s="3" t="s">
        <v>13262</v>
      </c>
      <c r="D1351" s="3" t="s">
        <v>13261</v>
      </c>
      <c r="E1351" s="29" t="s">
        <v>17581</v>
      </c>
      <c r="F1351" s="3" t="s">
        <v>17582</v>
      </c>
      <c r="G1351" s="3" t="s">
        <v>13263</v>
      </c>
      <c r="H1351" s="3" t="s">
        <v>13263</v>
      </c>
      <c r="I1351" s="3" t="s">
        <v>17583</v>
      </c>
      <c r="J1351" s="5"/>
      <c r="K1351" s="7" t="e">
        <v>#N/A</v>
      </c>
      <c r="L1351" s="7" t="e">
        <v>#N/A</v>
      </c>
      <c r="M1351" s="7" t="e">
        <v>#N/A</v>
      </c>
      <c r="N1351" s="7" t="e">
        <v>#N/A</v>
      </c>
      <c r="O1351" s="7" t="e">
        <v>#N/A</v>
      </c>
      <c r="P1351" s="7" t="e">
        <v>#N/A</v>
      </c>
      <c r="Q1351" s="7" t="e">
        <v>#N/A</v>
      </c>
      <c r="R1351" s="7" t="e">
        <v>#N/A</v>
      </c>
      <c r="S1351" s="7" t="e">
        <v>#N/A</v>
      </c>
      <c r="T1351" s="7" t="e">
        <v>#N/A</v>
      </c>
      <c r="U1351" s="7" t="e">
        <v>#N/A</v>
      </c>
      <c r="V1351" s="7" t="e">
        <v>#N/A</v>
      </c>
      <c r="W1351" s="3">
        <v>0</v>
      </c>
      <c r="X1351" s="3" t="e">
        <v>#N/A</v>
      </c>
      <c r="Y1351" s="7" t="e">
        <v>#N/A</v>
      </c>
      <c r="Z1351" s="7">
        <f t="shared" si="169"/>
        <v>0</v>
      </c>
      <c r="AA1351" s="7">
        <f t="shared" si="170"/>
        <v>0</v>
      </c>
      <c r="AB1351" s="7" t="b">
        <f t="shared" si="171"/>
        <v>0</v>
      </c>
      <c r="AC1351" s="7" t="b">
        <f t="shared" si="172"/>
        <v>1</v>
      </c>
      <c r="AD1351" s="7" t="b">
        <f t="shared" si="173"/>
        <v>0</v>
      </c>
      <c r="AE1351" s="7" t="b">
        <f t="shared" si="174"/>
        <v>1</v>
      </c>
      <c r="AF1351" s="7" t="b">
        <f t="shared" si="175"/>
        <v>0</v>
      </c>
      <c r="AH1351" t="b">
        <f>AND(Table252102[[#This Row],[Developmental toxicity]:[Reproductive toxicity]])</f>
        <v>0</v>
      </c>
    </row>
    <row r="1352" spans="1:34" x14ac:dyDescent="0.25">
      <c r="A1352" s="3">
        <f t="shared" si="168"/>
        <v>1351</v>
      </c>
      <c r="B1352" s="4">
        <v>13113</v>
      </c>
      <c r="C1352" s="3" t="s">
        <v>1130</v>
      </c>
      <c r="D1352" s="3" t="s">
        <v>45</v>
      </c>
      <c r="E1352" s="29" t="s">
        <v>3960</v>
      </c>
      <c r="F1352" s="3" t="s">
        <v>3798</v>
      </c>
      <c r="G1352" s="3" t="s">
        <v>46</v>
      </c>
      <c r="H1352" s="3" t="s">
        <v>4227</v>
      </c>
      <c r="I1352" s="3" t="s">
        <v>4228</v>
      </c>
      <c r="J1352" s="5" t="s">
        <v>20</v>
      </c>
      <c r="K1352" s="7" t="e">
        <v>#N/A</v>
      </c>
      <c r="L1352" s="7">
        <v>1</v>
      </c>
      <c r="M1352" s="7" t="e">
        <v>#N/A</v>
      </c>
      <c r="N1352" s="7" t="e">
        <v>#N/A</v>
      </c>
      <c r="O1352" s="7" t="e">
        <v>#N/A</v>
      </c>
      <c r="P1352" s="7" t="e">
        <v>#N/A</v>
      </c>
      <c r="Q1352" s="7" t="e">
        <v>#N/A</v>
      </c>
      <c r="R1352" s="7" t="e">
        <v>#N/A</v>
      </c>
      <c r="S1352" s="7" t="e">
        <v>#N/A</v>
      </c>
      <c r="T1352" s="7" t="e">
        <v>#N/A</v>
      </c>
      <c r="U1352" s="7" t="e">
        <v>#N/A</v>
      </c>
      <c r="V1352" s="7" t="e">
        <v>#N/A</v>
      </c>
      <c r="W1352" s="7" t="e">
        <v>#N/A</v>
      </c>
      <c r="X1352" s="7" t="e">
        <v>#N/A</v>
      </c>
      <c r="Y1352" s="7">
        <v>1</v>
      </c>
      <c r="Z1352" s="7">
        <f t="shared" si="169"/>
        <v>1</v>
      </c>
      <c r="AA1352" s="7">
        <f t="shared" si="170"/>
        <v>1</v>
      </c>
      <c r="AB1352" s="7" t="b">
        <f t="shared" si="171"/>
        <v>1</v>
      </c>
      <c r="AC1352" s="7" t="b">
        <f t="shared" si="172"/>
        <v>0</v>
      </c>
      <c r="AD1352" s="7" t="b">
        <f t="shared" si="173"/>
        <v>0</v>
      </c>
      <c r="AE1352" s="7" t="b">
        <f t="shared" si="174"/>
        <v>0</v>
      </c>
      <c r="AF1352" s="7" t="b">
        <f t="shared" si="175"/>
        <v>0</v>
      </c>
      <c r="AH1352" t="b">
        <f>AND(Table252102[[#This Row],[Developmental toxicity]:[Reproductive toxicity]])</f>
        <v>0</v>
      </c>
    </row>
    <row r="1353" spans="1:34" x14ac:dyDescent="0.25">
      <c r="A1353" s="3">
        <f t="shared" si="168"/>
        <v>1352</v>
      </c>
      <c r="B1353" s="4" t="s">
        <v>1440</v>
      </c>
      <c r="C1353" s="3" t="s">
        <v>2299</v>
      </c>
      <c r="D1353" s="3" t="s">
        <v>3214</v>
      </c>
      <c r="E1353" s="12" t="s">
        <v>7577</v>
      </c>
      <c r="F1353" t="s">
        <v>8424</v>
      </c>
      <c r="G1353" t="s">
        <v>9681</v>
      </c>
      <c r="H1353" t="s">
        <v>9681</v>
      </c>
      <c r="I1353" t="s">
        <v>9682</v>
      </c>
      <c r="J1353" s="5"/>
      <c r="K1353" s="7" t="e">
        <v>#N/A</v>
      </c>
      <c r="L1353" s="7" t="e">
        <v>#N/A</v>
      </c>
      <c r="M1353" s="7" t="e">
        <v>#N/A</v>
      </c>
      <c r="N1353" s="7" t="e">
        <v>#N/A</v>
      </c>
      <c r="O1353" s="7" t="e">
        <v>#N/A</v>
      </c>
      <c r="P1353" s="7" t="e">
        <v>#N/A</v>
      </c>
      <c r="Q1353" s="7" t="e">
        <v>#N/A</v>
      </c>
      <c r="R1353" s="7" t="e">
        <v>#N/A</v>
      </c>
      <c r="S1353" s="7" t="e">
        <v>#N/A</v>
      </c>
      <c r="T1353" s="7">
        <v>0</v>
      </c>
      <c r="U1353" s="7" t="e">
        <v>#N/A</v>
      </c>
      <c r="V1353" s="7" t="e">
        <v>#N/A</v>
      </c>
      <c r="W1353" s="7" t="e">
        <v>#N/A</v>
      </c>
      <c r="X1353" s="7" t="e">
        <v>#N/A</v>
      </c>
      <c r="Y1353" s="7" t="e">
        <v>#N/A</v>
      </c>
      <c r="Z1353" s="7">
        <f t="shared" si="169"/>
        <v>0</v>
      </c>
      <c r="AA1353" s="7">
        <f t="shared" si="170"/>
        <v>0</v>
      </c>
      <c r="AB1353" s="7" t="b">
        <f t="shared" si="171"/>
        <v>1</v>
      </c>
      <c r="AC1353" s="7" t="b">
        <f t="shared" si="172"/>
        <v>0</v>
      </c>
      <c r="AD1353" s="7" t="b">
        <f t="shared" si="173"/>
        <v>1</v>
      </c>
      <c r="AE1353" s="7" t="b">
        <f t="shared" si="174"/>
        <v>0</v>
      </c>
      <c r="AF1353" s="7" t="b">
        <f t="shared" si="175"/>
        <v>0</v>
      </c>
      <c r="AH1353" t="b">
        <f>AND(Table252102[[#This Row],[Developmental toxicity]:[Reproductive toxicity]])</f>
        <v>0</v>
      </c>
    </row>
    <row r="1354" spans="1:34" x14ac:dyDescent="0.25">
      <c r="A1354" s="3">
        <f t="shared" si="168"/>
        <v>1353</v>
      </c>
      <c r="B1354" s="4">
        <v>532</v>
      </c>
      <c r="C1354" s="3" t="s">
        <v>1133</v>
      </c>
      <c r="D1354" s="3" t="s">
        <v>5350</v>
      </c>
      <c r="E1354" s="29" t="s">
        <v>4914</v>
      </c>
      <c r="F1354" s="3" t="s">
        <v>5820</v>
      </c>
      <c r="G1354" s="3" t="s">
        <v>1134</v>
      </c>
      <c r="H1354" s="3" t="s">
        <v>6257</v>
      </c>
      <c r="I1354" s="3" t="s">
        <v>6828</v>
      </c>
      <c r="J1354" s="5" t="s">
        <v>1430</v>
      </c>
      <c r="K1354" s="7" t="e">
        <v>#N/A</v>
      </c>
      <c r="L1354" s="7">
        <v>1</v>
      </c>
      <c r="M1354" s="7" t="e">
        <v>#N/A</v>
      </c>
      <c r="N1354" s="7" t="e">
        <v>#N/A</v>
      </c>
      <c r="O1354" s="7" t="e">
        <v>#N/A</v>
      </c>
      <c r="P1354" s="7" t="e">
        <v>#N/A</v>
      </c>
      <c r="Q1354" s="7" t="e">
        <v>#N/A</v>
      </c>
      <c r="R1354" s="7" t="e">
        <v>#N/A</v>
      </c>
      <c r="S1354" s="7" t="e">
        <v>#N/A</v>
      </c>
      <c r="T1354" s="7" t="e">
        <v>#N/A</v>
      </c>
      <c r="U1354" s="7" t="e">
        <v>#N/A</v>
      </c>
      <c r="V1354" s="7" t="e">
        <v>#N/A</v>
      </c>
      <c r="W1354" s="7" t="e">
        <v>#N/A</v>
      </c>
      <c r="X1354" s="7" t="e">
        <v>#N/A</v>
      </c>
      <c r="Y1354" s="7">
        <v>1</v>
      </c>
      <c r="Z1354" s="7">
        <f t="shared" si="169"/>
        <v>1</v>
      </c>
      <c r="AA1354" s="7">
        <f t="shared" si="170"/>
        <v>1</v>
      </c>
      <c r="AB1354" s="7" t="b">
        <f t="shared" si="171"/>
        <v>1</v>
      </c>
      <c r="AC1354" s="7" t="b">
        <f t="shared" si="172"/>
        <v>0</v>
      </c>
      <c r="AD1354" s="7" t="b">
        <f t="shared" si="173"/>
        <v>0</v>
      </c>
      <c r="AE1354" s="7" t="b">
        <f t="shared" si="174"/>
        <v>0</v>
      </c>
      <c r="AF1354" s="7" t="b">
        <f t="shared" si="175"/>
        <v>0</v>
      </c>
      <c r="AH1354" t="b">
        <f>AND(Table252102[[#This Row],[Developmental toxicity]:[Reproductive toxicity]])</f>
        <v>0</v>
      </c>
    </row>
    <row r="1355" spans="1:34" x14ac:dyDescent="0.25">
      <c r="A1355" s="3">
        <f t="shared" si="168"/>
        <v>1354</v>
      </c>
      <c r="B1355" s="4"/>
      <c r="C1355" s="3" t="s">
        <v>13162</v>
      </c>
      <c r="D1355" s="3" t="s">
        <v>17979</v>
      </c>
      <c r="E1355" s="29" t="s">
        <v>17437</v>
      </c>
      <c r="F1355" s="3" t="s">
        <v>17438</v>
      </c>
      <c r="G1355" s="3" t="s">
        <v>17439</v>
      </c>
      <c r="H1355" s="3" t="s">
        <v>17440</v>
      </c>
      <c r="I1355" s="3" t="s">
        <v>17441</v>
      </c>
      <c r="J1355" s="5"/>
      <c r="K1355" s="7" t="e">
        <v>#N/A</v>
      </c>
      <c r="L1355" s="7" t="e">
        <v>#N/A</v>
      </c>
      <c r="M1355" s="7" t="e">
        <v>#N/A</v>
      </c>
      <c r="N1355" s="7" t="e">
        <v>#N/A</v>
      </c>
      <c r="O1355" s="7" t="e">
        <v>#N/A</v>
      </c>
      <c r="P1355" s="7" t="e">
        <v>#N/A</v>
      </c>
      <c r="Q1355" s="7" t="e">
        <v>#N/A</v>
      </c>
      <c r="R1355" s="7" t="e">
        <v>#N/A</v>
      </c>
      <c r="S1355" s="7" t="e">
        <v>#N/A</v>
      </c>
      <c r="T1355" s="7" t="e">
        <v>#N/A</v>
      </c>
      <c r="U1355" s="7" t="e">
        <v>#N/A</v>
      </c>
      <c r="V1355" s="7" t="e">
        <v>#N/A</v>
      </c>
      <c r="W1355" s="3">
        <v>0</v>
      </c>
      <c r="X1355" s="3" t="e">
        <v>#N/A</v>
      </c>
      <c r="Y1355" s="7" t="e">
        <v>#N/A</v>
      </c>
      <c r="Z1355" s="7">
        <f t="shared" si="169"/>
        <v>0</v>
      </c>
      <c r="AA1355" s="7">
        <f t="shared" si="170"/>
        <v>0</v>
      </c>
      <c r="AB1355" s="7" t="b">
        <f t="shared" si="171"/>
        <v>0</v>
      </c>
      <c r="AC1355" s="7" t="b">
        <f t="shared" si="172"/>
        <v>1</v>
      </c>
      <c r="AD1355" s="7" t="b">
        <f t="shared" si="173"/>
        <v>0</v>
      </c>
      <c r="AE1355" s="7" t="b">
        <f t="shared" si="174"/>
        <v>1</v>
      </c>
      <c r="AF1355" s="7" t="b">
        <f t="shared" si="175"/>
        <v>0</v>
      </c>
      <c r="AH1355" t="b">
        <f>AND(Table252102[[#This Row],[Developmental toxicity]:[Reproductive toxicity]])</f>
        <v>0</v>
      </c>
    </row>
    <row r="1356" spans="1:34" x14ac:dyDescent="0.25">
      <c r="A1356" s="3">
        <f t="shared" si="168"/>
        <v>1355</v>
      </c>
      <c r="B1356" s="4"/>
      <c r="C1356" s="3" t="s">
        <v>12696</v>
      </c>
      <c r="D1356" s="3" t="s">
        <v>12695</v>
      </c>
      <c r="E1356" s="29" t="s">
        <v>16735</v>
      </c>
      <c r="F1356" s="3" t="s">
        <v>16736</v>
      </c>
      <c r="G1356" s="3" t="s">
        <v>12697</v>
      </c>
      <c r="H1356" s="3" t="s">
        <v>12697</v>
      </c>
      <c r="I1356" s="3" t="s">
        <v>16737</v>
      </c>
      <c r="J1356" s="5"/>
      <c r="K1356" s="7" t="e">
        <v>#N/A</v>
      </c>
      <c r="L1356" s="7" t="e">
        <v>#N/A</v>
      </c>
      <c r="M1356" s="7" t="e">
        <v>#N/A</v>
      </c>
      <c r="N1356" s="7" t="e">
        <v>#N/A</v>
      </c>
      <c r="O1356" s="7" t="e">
        <v>#N/A</v>
      </c>
      <c r="P1356" s="7" t="e">
        <v>#N/A</v>
      </c>
      <c r="Q1356" s="7" t="e">
        <v>#N/A</v>
      </c>
      <c r="R1356" s="7" t="e">
        <v>#N/A</v>
      </c>
      <c r="S1356" s="7" t="e">
        <v>#N/A</v>
      </c>
      <c r="T1356" s="7" t="e">
        <v>#N/A</v>
      </c>
      <c r="U1356" s="7" t="e">
        <v>#N/A</v>
      </c>
      <c r="V1356" s="7" t="e">
        <v>#N/A</v>
      </c>
      <c r="W1356" s="3">
        <v>0</v>
      </c>
      <c r="X1356" s="3" t="e">
        <v>#N/A</v>
      </c>
      <c r="Y1356" s="7" t="e">
        <v>#N/A</v>
      </c>
      <c r="Z1356" s="7">
        <f t="shared" si="169"/>
        <v>0</v>
      </c>
      <c r="AA1356" s="7">
        <f t="shared" si="170"/>
        <v>0</v>
      </c>
      <c r="AB1356" s="7" t="b">
        <f t="shared" si="171"/>
        <v>0</v>
      </c>
      <c r="AC1356" s="7" t="b">
        <f t="shared" si="172"/>
        <v>1</v>
      </c>
      <c r="AD1356" s="7" t="b">
        <f t="shared" si="173"/>
        <v>0</v>
      </c>
      <c r="AE1356" s="7" t="b">
        <f t="shared" si="174"/>
        <v>1</v>
      </c>
      <c r="AF1356" s="7" t="b">
        <f t="shared" si="175"/>
        <v>0</v>
      </c>
      <c r="AH1356" t="b">
        <f>AND(Table252102[[#This Row],[Developmental toxicity]:[Reproductive toxicity]])</f>
        <v>0</v>
      </c>
    </row>
    <row r="1357" spans="1:34" x14ac:dyDescent="0.25">
      <c r="A1357" s="3">
        <f t="shared" si="168"/>
        <v>1356</v>
      </c>
      <c r="B1357" s="4" t="s">
        <v>1440</v>
      </c>
      <c r="C1357" s="3" t="s">
        <v>2355</v>
      </c>
      <c r="D1357" s="3" t="s">
        <v>3276</v>
      </c>
      <c r="E1357" s="29" t="s">
        <v>7632</v>
      </c>
      <c r="F1357" s="3" t="s">
        <v>8473</v>
      </c>
      <c r="G1357" s="3" t="s">
        <v>9790</v>
      </c>
      <c r="H1357" s="3" t="s">
        <v>9790</v>
      </c>
      <c r="I1357" s="3" t="s">
        <v>9791</v>
      </c>
      <c r="J1357" s="5"/>
      <c r="K1357" s="7" t="e">
        <v>#N/A</v>
      </c>
      <c r="L1357" s="7" t="e">
        <v>#N/A</v>
      </c>
      <c r="M1357" s="7" t="e">
        <v>#N/A</v>
      </c>
      <c r="N1357" s="7" t="e">
        <v>#N/A</v>
      </c>
      <c r="O1357" s="7" t="e">
        <v>#N/A</v>
      </c>
      <c r="P1357" s="7" t="e">
        <v>#N/A</v>
      </c>
      <c r="Q1357" s="7" t="e">
        <v>#N/A</v>
      </c>
      <c r="R1357" s="7" t="e">
        <v>#N/A</v>
      </c>
      <c r="S1357" s="7" t="e">
        <v>#N/A</v>
      </c>
      <c r="T1357" s="7">
        <v>0</v>
      </c>
      <c r="U1357" s="7" t="e">
        <v>#N/A</v>
      </c>
      <c r="V1357" s="7" t="e">
        <v>#N/A</v>
      </c>
      <c r="W1357" s="7" t="e">
        <v>#N/A</v>
      </c>
      <c r="X1357" s="7" t="e">
        <v>#N/A</v>
      </c>
      <c r="Y1357" s="7">
        <v>0</v>
      </c>
      <c r="Z1357" s="7">
        <f t="shared" si="169"/>
        <v>0</v>
      </c>
      <c r="AA1357" s="7">
        <f t="shared" si="170"/>
        <v>0</v>
      </c>
      <c r="AB1357" s="7" t="b">
        <f t="shared" si="171"/>
        <v>1</v>
      </c>
      <c r="AC1357" s="7" t="b">
        <f t="shared" si="172"/>
        <v>0</v>
      </c>
      <c r="AD1357" s="7" t="b">
        <f t="shared" si="173"/>
        <v>1</v>
      </c>
      <c r="AE1357" s="7" t="b">
        <f t="shared" si="174"/>
        <v>0</v>
      </c>
      <c r="AF1357" s="7" t="b">
        <f t="shared" si="175"/>
        <v>0</v>
      </c>
      <c r="AH1357" t="b">
        <f>AND(Table252102[[#This Row],[Developmental toxicity]:[Reproductive toxicity]])</f>
        <v>0</v>
      </c>
    </row>
    <row r="1358" spans="1:34" x14ac:dyDescent="0.25">
      <c r="A1358" s="3">
        <f t="shared" si="168"/>
        <v>1357</v>
      </c>
      <c r="B1358" s="4" t="s">
        <v>1440</v>
      </c>
      <c r="C1358" s="3" t="s">
        <v>2604</v>
      </c>
      <c r="D1358" s="3" t="s">
        <v>3560</v>
      </c>
      <c r="E1358" s="29" t="s">
        <v>7877</v>
      </c>
      <c r="F1358" s="3" t="s">
        <v>8716</v>
      </c>
      <c r="G1358" s="3" t="s">
        <v>10332</v>
      </c>
      <c r="H1358" s="3" t="s">
        <v>10332</v>
      </c>
      <c r="I1358" s="3" t="s">
        <v>10333</v>
      </c>
      <c r="J1358" s="5"/>
      <c r="K1358" s="7" t="e">
        <v>#N/A</v>
      </c>
      <c r="L1358" s="7" t="e">
        <v>#N/A</v>
      </c>
      <c r="M1358" s="7" t="e">
        <v>#N/A</v>
      </c>
      <c r="N1358" s="7" t="e">
        <v>#N/A</v>
      </c>
      <c r="O1358" s="7" t="e">
        <v>#N/A</v>
      </c>
      <c r="P1358" s="7" t="e">
        <v>#N/A</v>
      </c>
      <c r="Q1358" s="7" t="e">
        <v>#N/A</v>
      </c>
      <c r="R1358" s="7" t="e">
        <v>#N/A</v>
      </c>
      <c r="S1358" s="7" t="e">
        <v>#N/A</v>
      </c>
      <c r="T1358" s="7">
        <v>0</v>
      </c>
      <c r="U1358" s="7" t="e">
        <v>#N/A</v>
      </c>
      <c r="V1358" s="7" t="e">
        <v>#N/A</v>
      </c>
      <c r="W1358" s="7" t="e">
        <v>#N/A</v>
      </c>
      <c r="X1358" s="7" t="e">
        <v>#N/A</v>
      </c>
      <c r="Y1358" s="7">
        <v>0</v>
      </c>
      <c r="Z1358" s="7">
        <f t="shared" si="169"/>
        <v>0</v>
      </c>
      <c r="AA1358" s="7">
        <f t="shared" si="170"/>
        <v>0</v>
      </c>
      <c r="AB1358" s="7" t="b">
        <f t="shared" si="171"/>
        <v>1</v>
      </c>
      <c r="AC1358" s="7" t="b">
        <f t="shared" si="172"/>
        <v>0</v>
      </c>
      <c r="AD1358" s="7" t="b">
        <f t="shared" si="173"/>
        <v>1</v>
      </c>
      <c r="AE1358" s="7" t="b">
        <f t="shared" si="174"/>
        <v>0</v>
      </c>
      <c r="AF1358" s="7" t="b">
        <f t="shared" si="175"/>
        <v>0</v>
      </c>
      <c r="AH1358" t="b">
        <f>AND(Table252102[[#This Row],[Developmental toxicity]:[Reproductive toxicity]])</f>
        <v>0</v>
      </c>
    </row>
    <row r="1359" spans="1:34" x14ac:dyDescent="0.25">
      <c r="A1359" s="3">
        <f t="shared" si="168"/>
        <v>1358</v>
      </c>
      <c r="B1359" s="4" t="s">
        <v>1440</v>
      </c>
      <c r="C1359" s="3" t="s">
        <v>2718</v>
      </c>
      <c r="D1359" s="3" t="s">
        <v>3681</v>
      </c>
      <c r="E1359" s="12" t="s">
        <v>7988</v>
      </c>
      <c r="F1359" t="s">
        <v>8823</v>
      </c>
      <c r="G1359" t="s">
        <v>10593</v>
      </c>
      <c r="H1359" t="s">
        <v>10593</v>
      </c>
      <c r="I1359" t="s">
        <v>10594</v>
      </c>
      <c r="J1359" s="5"/>
      <c r="K1359" s="7" t="e">
        <v>#N/A</v>
      </c>
      <c r="L1359" s="7" t="e">
        <v>#N/A</v>
      </c>
      <c r="M1359" s="7" t="e">
        <v>#N/A</v>
      </c>
      <c r="N1359" s="7" t="e">
        <v>#N/A</v>
      </c>
      <c r="O1359" s="7" t="e">
        <v>#N/A</v>
      </c>
      <c r="P1359" s="7" t="e">
        <v>#N/A</v>
      </c>
      <c r="Q1359" s="7" t="e">
        <v>#N/A</v>
      </c>
      <c r="R1359" s="7" t="e">
        <v>#N/A</v>
      </c>
      <c r="S1359" s="7" t="e">
        <v>#N/A</v>
      </c>
      <c r="T1359" s="7">
        <v>0</v>
      </c>
      <c r="U1359" s="7" t="e">
        <v>#N/A</v>
      </c>
      <c r="V1359" s="7" t="e">
        <v>#N/A</v>
      </c>
      <c r="W1359" s="7" t="e">
        <v>#N/A</v>
      </c>
      <c r="X1359" s="7" t="e">
        <v>#N/A</v>
      </c>
      <c r="Y1359" s="7" t="e">
        <v>#N/A</v>
      </c>
      <c r="Z1359" s="7">
        <f t="shared" si="169"/>
        <v>0</v>
      </c>
      <c r="AA1359" s="7">
        <f t="shared" si="170"/>
        <v>0</v>
      </c>
      <c r="AB1359" s="7" t="b">
        <f t="shared" si="171"/>
        <v>1</v>
      </c>
      <c r="AC1359" s="7" t="b">
        <f t="shared" si="172"/>
        <v>0</v>
      </c>
      <c r="AD1359" s="7" t="b">
        <f t="shared" si="173"/>
        <v>1</v>
      </c>
      <c r="AE1359" s="7" t="b">
        <f t="shared" si="174"/>
        <v>0</v>
      </c>
      <c r="AF1359" s="7" t="b">
        <f t="shared" si="175"/>
        <v>0</v>
      </c>
      <c r="AH1359" t="b">
        <f>AND(Table252102[[#This Row],[Developmental toxicity]:[Reproductive toxicity]])</f>
        <v>0</v>
      </c>
    </row>
    <row r="1360" spans="1:34" x14ac:dyDescent="0.25">
      <c r="A1360" s="3">
        <f t="shared" si="168"/>
        <v>1359</v>
      </c>
      <c r="B1360" s="4" t="s">
        <v>1440</v>
      </c>
      <c r="C1360" s="3" t="s">
        <v>2605</v>
      </c>
      <c r="D1360" s="3" t="s">
        <v>3561</v>
      </c>
      <c r="E1360" s="12" t="s">
        <v>7878</v>
      </c>
      <c r="F1360" t="s">
        <v>8717</v>
      </c>
      <c r="G1360" t="s">
        <v>10334</v>
      </c>
      <c r="H1360" t="s">
        <v>10334</v>
      </c>
      <c r="I1360" t="s">
        <v>10335</v>
      </c>
      <c r="J1360" s="5"/>
      <c r="K1360" s="7" t="e">
        <v>#N/A</v>
      </c>
      <c r="L1360" s="7" t="e">
        <v>#N/A</v>
      </c>
      <c r="M1360" s="7" t="e">
        <v>#N/A</v>
      </c>
      <c r="N1360" s="7" t="e">
        <v>#N/A</v>
      </c>
      <c r="O1360" s="7" t="e">
        <v>#N/A</v>
      </c>
      <c r="P1360" s="7" t="e">
        <v>#N/A</v>
      </c>
      <c r="Q1360" s="7" t="e">
        <v>#N/A</v>
      </c>
      <c r="R1360" s="7" t="e">
        <v>#N/A</v>
      </c>
      <c r="S1360" s="7" t="e">
        <v>#N/A</v>
      </c>
      <c r="T1360" s="7">
        <v>0</v>
      </c>
      <c r="U1360" s="7" t="e">
        <v>#N/A</v>
      </c>
      <c r="V1360" s="7" t="e">
        <v>#N/A</v>
      </c>
      <c r="W1360" s="7" t="e">
        <v>#N/A</v>
      </c>
      <c r="X1360" s="7" t="e">
        <v>#N/A</v>
      </c>
      <c r="Y1360" s="7" t="e">
        <v>#N/A</v>
      </c>
      <c r="Z1360" s="7">
        <f t="shared" si="169"/>
        <v>0</v>
      </c>
      <c r="AA1360" s="7">
        <f t="shared" si="170"/>
        <v>0</v>
      </c>
      <c r="AB1360" s="7" t="b">
        <f t="shared" si="171"/>
        <v>1</v>
      </c>
      <c r="AC1360" s="7" t="b">
        <f t="shared" si="172"/>
        <v>0</v>
      </c>
      <c r="AD1360" s="7" t="b">
        <f t="shared" si="173"/>
        <v>1</v>
      </c>
      <c r="AE1360" s="7" t="b">
        <f t="shared" si="174"/>
        <v>0</v>
      </c>
      <c r="AF1360" s="7" t="b">
        <f t="shared" si="175"/>
        <v>0</v>
      </c>
      <c r="AH1360" t="b">
        <f>AND(Table252102[[#This Row],[Developmental toxicity]:[Reproductive toxicity]])</f>
        <v>0</v>
      </c>
    </row>
    <row r="1361" spans="1:34" x14ac:dyDescent="0.25">
      <c r="A1361" s="3">
        <f t="shared" si="168"/>
        <v>1360</v>
      </c>
      <c r="B1361" s="4" t="s">
        <v>1440</v>
      </c>
      <c r="C1361" s="3" t="s">
        <v>2334</v>
      </c>
      <c r="D1361" s="3" t="s">
        <v>3253</v>
      </c>
      <c r="E1361" s="29" t="s">
        <v>7611</v>
      </c>
      <c r="F1361" s="3" t="s">
        <v>8455</v>
      </c>
      <c r="G1361" s="3" t="s">
        <v>9746</v>
      </c>
      <c r="H1361" s="3" t="s">
        <v>9746</v>
      </c>
      <c r="I1361" s="3" t="s">
        <v>9747</v>
      </c>
      <c r="J1361" s="5"/>
      <c r="K1361" s="7" t="e">
        <v>#N/A</v>
      </c>
      <c r="L1361" s="7" t="e">
        <v>#N/A</v>
      </c>
      <c r="M1361" s="7" t="e">
        <v>#N/A</v>
      </c>
      <c r="N1361" s="7" t="e">
        <v>#N/A</v>
      </c>
      <c r="O1361" s="7" t="e">
        <v>#N/A</v>
      </c>
      <c r="P1361" s="7" t="e">
        <v>#N/A</v>
      </c>
      <c r="Q1361" s="7" t="e">
        <v>#N/A</v>
      </c>
      <c r="R1361" s="7" t="e">
        <v>#N/A</v>
      </c>
      <c r="S1361" s="7" t="e">
        <v>#N/A</v>
      </c>
      <c r="T1361" s="7">
        <v>1</v>
      </c>
      <c r="U1361" s="7" t="e">
        <v>#N/A</v>
      </c>
      <c r="V1361" s="7" t="e">
        <v>#N/A</v>
      </c>
      <c r="W1361" s="7" t="e">
        <v>#N/A</v>
      </c>
      <c r="X1361" s="7" t="e">
        <v>#N/A</v>
      </c>
      <c r="Y1361" s="7" t="e">
        <v>#N/A</v>
      </c>
      <c r="Z1361" s="7">
        <f t="shared" si="169"/>
        <v>1</v>
      </c>
      <c r="AA1361" s="7">
        <f t="shared" si="170"/>
        <v>1</v>
      </c>
      <c r="AB1361" s="7" t="b">
        <f t="shared" si="171"/>
        <v>1</v>
      </c>
      <c r="AC1361" s="7" t="b">
        <f t="shared" si="172"/>
        <v>0</v>
      </c>
      <c r="AD1361" s="7" t="b">
        <f t="shared" si="173"/>
        <v>1</v>
      </c>
      <c r="AE1361" s="7" t="b">
        <f t="shared" si="174"/>
        <v>0</v>
      </c>
      <c r="AF1361" s="7" t="b">
        <f t="shared" si="175"/>
        <v>0</v>
      </c>
      <c r="AH1361" t="b">
        <f>AND(Table252102[[#This Row],[Developmental toxicity]:[Reproductive toxicity]])</f>
        <v>0</v>
      </c>
    </row>
    <row r="1362" spans="1:34" x14ac:dyDescent="0.25">
      <c r="A1362" s="3">
        <f t="shared" si="168"/>
        <v>1361</v>
      </c>
      <c r="B1362" s="4" t="s">
        <v>1440</v>
      </c>
      <c r="C1362" s="3" t="s">
        <v>2446</v>
      </c>
      <c r="D1362" s="3" t="s">
        <v>3382</v>
      </c>
      <c r="E1362" s="29" t="s">
        <v>7723</v>
      </c>
      <c r="F1362" s="3" t="s">
        <v>8564</v>
      </c>
      <c r="G1362" s="3" t="s">
        <v>9992</v>
      </c>
      <c r="H1362" s="3" t="s">
        <v>9992</v>
      </c>
      <c r="I1362" s="3" t="s">
        <v>9993</v>
      </c>
      <c r="J1362" s="5"/>
      <c r="K1362" s="7" t="e">
        <v>#N/A</v>
      </c>
      <c r="L1362" s="7" t="e">
        <v>#N/A</v>
      </c>
      <c r="M1362" s="7" t="e">
        <v>#N/A</v>
      </c>
      <c r="N1362" s="7" t="e">
        <v>#N/A</v>
      </c>
      <c r="O1362" s="7" t="e">
        <v>#N/A</v>
      </c>
      <c r="P1362" s="7" t="e">
        <v>#N/A</v>
      </c>
      <c r="Q1362" s="7" t="e">
        <v>#N/A</v>
      </c>
      <c r="R1362" s="7" t="e">
        <v>#N/A</v>
      </c>
      <c r="S1362" s="7" t="e">
        <v>#N/A</v>
      </c>
      <c r="T1362" s="7">
        <v>1</v>
      </c>
      <c r="U1362" s="7" t="e">
        <v>#N/A</v>
      </c>
      <c r="V1362" s="7" t="e">
        <v>#N/A</v>
      </c>
      <c r="W1362" s="7" t="e">
        <v>#N/A</v>
      </c>
      <c r="X1362" s="7" t="e">
        <v>#N/A</v>
      </c>
      <c r="Y1362" s="7" t="e">
        <v>#N/A</v>
      </c>
      <c r="Z1362" s="7">
        <f t="shared" si="169"/>
        <v>1</v>
      </c>
      <c r="AA1362" s="7">
        <f t="shared" si="170"/>
        <v>1</v>
      </c>
      <c r="AB1362" s="7" t="b">
        <f t="shared" si="171"/>
        <v>1</v>
      </c>
      <c r="AC1362" s="7" t="b">
        <f t="shared" si="172"/>
        <v>0</v>
      </c>
      <c r="AD1362" s="7" t="b">
        <f t="shared" si="173"/>
        <v>1</v>
      </c>
      <c r="AE1362" s="7" t="b">
        <f t="shared" si="174"/>
        <v>0</v>
      </c>
      <c r="AF1362" s="7" t="b">
        <f t="shared" si="175"/>
        <v>0</v>
      </c>
      <c r="AH1362" t="b">
        <f>AND(Table252102[[#This Row],[Developmental toxicity]:[Reproductive toxicity]])</f>
        <v>0</v>
      </c>
    </row>
    <row r="1363" spans="1:34" x14ac:dyDescent="0.25">
      <c r="A1363" s="3">
        <f t="shared" si="168"/>
        <v>1362</v>
      </c>
      <c r="B1363" s="4" t="s">
        <v>1440</v>
      </c>
      <c r="C1363" s="22" t="s">
        <v>1572</v>
      </c>
      <c r="D1363" s="22" t="s">
        <v>1573</v>
      </c>
      <c r="E1363" s="29" t="s">
        <v>7033</v>
      </c>
      <c r="F1363" s="28" t="s">
        <v>1602</v>
      </c>
      <c r="G1363" s="13" t="s">
        <v>1601</v>
      </c>
      <c r="H1363" s="3" t="s">
        <v>1601</v>
      </c>
      <c r="I1363" s="3" t="s">
        <v>7128</v>
      </c>
      <c r="J1363" s="5" t="s">
        <v>1615</v>
      </c>
      <c r="K1363" s="7" t="e">
        <v>#N/A</v>
      </c>
      <c r="L1363" s="7" t="e">
        <v>#N/A</v>
      </c>
      <c r="M1363" s="15" t="e">
        <v>#N/A</v>
      </c>
      <c r="N1363" s="15">
        <v>0</v>
      </c>
      <c r="O1363" s="7" t="e">
        <v>#N/A</v>
      </c>
      <c r="P1363" s="15" t="e">
        <v>#N/A</v>
      </c>
      <c r="Q1363" s="15" t="e">
        <v>#N/A</v>
      </c>
      <c r="R1363" s="7" t="e">
        <v>#N/A</v>
      </c>
      <c r="S1363" s="15" t="e">
        <v>#N/A</v>
      </c>
      <c r="T1363" s="15">
        <v>0</v>
      </c>
      <c r="U1363" s="7" t="e">
        <v>#N/A</v>
      </c>
      <c r="V1363" s="7" t="e">
        <v>#N/A</v>
      </c>
      <c r="W1363" s="15" t="e">
        <v>#N/A</v>
      </c>
      <c r="X1363" s="15" t="e">
        <v>#N/A</v>
      </c>
      <c r="Y1363" s="7" t="e">
        <v>#N/A</v>
      </c>
      <c r="Z1363" s="7">
        <f t="shared" si="169"/>
        <v>0</v>
      </c>
      <c r="AA1363" s="7">
        <f t="shared" si="170"/>
        <v>0</v>
      </c>
      <c r="AB1363" s="7" t="b">
        <f t="shared" si="171"/>
        <v>1</v>
      </c>
      <c r="AC1363" s="7" t="b">
        <f t="shared" si="172"/>
        <v>1</v>
      </c>
      <c r="AD1363" s="7" t="b">
        <f t="shared" si="173"/>
        <v>1</v>
      </c>
      <c r="AE1363" s="7" t="b">
        <f t="shared" si="174"/>
        <v>1</v>
      </c>
      <c r="AF1363" s="7" t="b">
        <f t="shared" si="175"/>
        <v>1</v>
      </c>
      <c r="AH1363" t="b">
        <f>AND(Table252102[[#This Row],[Developmental toxicity]:[Reproductive toxicity]])</f>
        <v>1</v>
      </c>
    </row>
    <row r="1364" spans="1:34" x14ac:dyDescent="0.25">
      <c r="A1364" s="3">
        <f t="shared" si="168"/>
        <v>1363</v>
      </c>
      <c r="B1364" s="4" t="s">
        <v>1440</v>
      </c>
      <c r="C1364" s="23" t="s">
        <v>1457</v>
      </c>
      <c r="D1364" s="22" t="s">
        <v>1458</v>
      </c>
      <c r="E1364" s="29" t="s">
        <v>7011</v>
      </c>
      <c r="F1364" s="22" t="s">
        <v>1534</v>
      </c>
      <c r="G1364" s="6" t="s">
        <v>1459</v>
      </c>
      <c r="H1364" s="3" t="s">
        <v>1459</v>
      </c>
      <c r="I1364" s="3" t="s">
        <v>7101</v>
      </c>
      <c r="J1364" s="5" t="s">
        <v>1558</v>
      </c>
      <c r="K1364" s="7" t="e">
        <v>#N/A</v>
      </c>
      <c r="L1364" s="7" t="e">
        <v>#N/A</v>
      </c>
      <c r="M1364" s="15">
        <v>1</v>
      </c>
      <c r="N1364" s="7" t="e">
        <v>#N/A</v>
      </c>
      <c r="O1364" s="7" t="e">
        <v>#N/A</v>
      </c>
      <c r="P1364" s="15" t="e">
        <v>#N/A</v>
      </c>
      <c r="Q1364" s="15" t="e">
        <v>#N/A</v>
      </c>
      <c r="R1364" s="7" t="e">
        <v>#N/A</v>
      </c>
      <c r="S1364" s="15" t="e">
        <v>#N/A</v>
      </c>
      <c r="T1364" s="15">
        <v>1</v>
      </c>
      <c r="U1364" s="7" t="e">
        <v>#N/A</v>
      </c>
      <c r="V1364" s="7" t="e">
        <v>#N/A</v>
      </c>
      <c r="W1364" s="15" t="e">
        <v>#N/A</v>
      </c>
      <c r="X1364" s="15" t="e">
        <v>#N/A</v>
      </c>
      <c r="Y1364" s="7">
        <v>0</v>
      </c>
      <c r="Z1364" s="7">
        <f t="shared" si="169"/>
        <v>1</v>
      </c>
      <c r="AA1364" s="7">
        <f t="shared" si="170"/>
        <v>1</v>
      </c>
      <c r="AB1364" s="7" t="b">
        <f t="shared" si="171"/>
        <v>1</v>
      </c>
      <c r="AC1364" s="7" t="b">
        <f t="shared" si="172"/>
        <v>0</v>
      </c>
      <c r="AD1364" s="7" t="b">
        <f t="shared" si="173"/>
        <v>1</v>
      </c>
      <c r="AE1364" s="7" t="b">
        <f t="shared" si="174"/>
        <v>1</v>
      </c>
      <c r="AF1364" s="7" t="b">
        <f t="shared" si="175"/>
        <v>1</v>
      </c>
      <c r="AH1364" t="b">
        <f>AND(Table252102[[#This Row],[Developmental toxicity]:[Reproductive toxicity]])</f>
        <v>0</v>
      </c>
    </row>
    <row r="1365" spans="1:34" x14ac:dyDescent="0.25">
      <c r="A1365" s="3">
        <f t="shared" si="168"/>
        <v>1364</v>
      </c>
      <c r="B1365" s="4" t="s">
        <v>1440</v>
      </c>
      <c r="C1365" s="3" t="s">
        <v>2225</v>
      </c>
      <c r="D1365" s="3" t="s">
        <v>3129</v>
      </c>
      <c r="E1365" s="29" t="s">
        <v>7503</v>
      </c>
      <c r="F1365" s="3" t="s">
        <v>8351</v>
      </c>
      <c r="G1365" s="3" t="s">
        <v>9515</v>
      </c>
      <c r="H1365" s="3" t="s">
        <v>9515</v>
      </c>
      <c r="I1365" s="3" t="s">
        <v>9516</v>
      </c>
      <c r="J1365" s="5"/>
      <c r="K1365" s="7" t="e">
        <v>#N/A</v>
      </c>
      <c r="L1365" s="7" t="e">
        <v>#N/A</v>
      </c>
      <c r="M1365" s="7" t="e">
        <v>#N/A</v>
      </c>
      <c r="N1365" s="7" t="e">
        <v>#N/A</v>
      </c>
      <c r="O1365" s="7" t="e">
        <v>#N/A</v>
      </c>
      <c r="P1365" s="7" t="e">
        <v>#N/A</v>
      </c>
      <c r="Q1365" s="7" t="e">
        <v>#N/A</v>
      </c>
      <c r="R1365" s="7" t="e">
        <v>#N/A</v>
      </c>
      <c r="S1365" s="7" t="e">
        <v>#N/A</v>
      </c>
      <c r="T1365" s="7">
        <v>1</v>
      </c>
      <c r="U1365" s="7" t="e">
        <v>#N/A</v>
      </c>
      <c r="V1365" s="7" t="e">
        <v>#N/A</v>
      </c>
      <c r="W1365" s="7" t="e">
        <v>#N/A</v>
      </c>
      <c r="X1365" s="7" t="e">
        <v>#N/A</v>
      </c>
      <c r="Y1365" s="7" t="e">
        <v>#N/A</v>
      </c>
      <c r="Z1365" s="7">
        <f t="shared" si="169"/>
        <v>1</v>
      </c>
      <c r="AA1365" s="7">
        <f t="shared" si="170"/>
        <v>1</v>
      </c>
      <c r="AB1365" s="7" t="b">
        <f t="shared" si="171"/>
        <v>1</v>
      </c>
      <c r="AC1365" s="7" t="b">
        <f t="shared" si="172"/>
        <v>0</v>
      </c>
      <c r="AD1365" s="7" t="b">
        <f t="shared" si="173"/>
        <v>1</v>
      </c>
      <c r="AE1365" s="7" t="b">
        <f t="shared" si="174"/>
        <v>0</v>
      </c>
      <c r="AF1365" s="7" t="b">
        <f t="shared" si="175"/>
        <v>0</v>
      </c>
      <c r="AH1365" t="b">
        <f>AND(Table252102[[#This Row],[Developmental toxicity]:[Reproductive toxicity]])</f>
        <v>0</v>
      </c>
    </row>
    <row r="1366" spans="1:34" x14ac:dyDescent="0.25">
      <c r="A1366" s="3">
        <f t="shared" si="168"/>
        <v>1365</v>
      </c>
      <c r="B1366" s="4" t="s">
        <v>1440</v>
      </c>
      <c r="C1366" s="3" t="s">
        <v>2551</v>
      </c>
      <c r="D1366" s="3" t="s">
        <v>3504</v>
      </c>
      <c r="E1366" s="12" t="s">
        <v>7824</v>
      </c>
      <c r="F1366" t="s">
        <v>8663</v>
      </c>
      <c r="G1366" t="s">
        <v>10206</v>
      </c>
      <c r="H1366" t="s">
        <v>10206</v>
      </c>
      <c r="I1366" t="s">
        <v>10207</v>
      </c>
      <c r="J1366" s="5"/>
      <c r="K1366" s="7" t="e">
        <v>#N/A</v>
      </c>
      <c r="L1366" s="7" t="e">
        <v>#N/A</v>
      </c>
      <c r="M1366" s="7" t="e">
        <v>#N/A</v>
      </c>
      <c r="N1366" s="7" t="e">
        <v>#N/A</v>
      </c>
      <c r="O1366" s="7" t="e">
        <v>#N/A</v>
      </c>
      <c r="P1366" s="7" t="e">
        <v>#N/A</v>
      </c>
      <c r="Q1366" s="7" t="e">
        <v>#N/A</v>
      </c>
      <c r="R1366" s="7" t="e">
        <v>#N/A</v>
      </c>
      <c r="S1366" s="7" t="e">
        <v>#N/A</v>
      </c>
      <c r="T1366" s="7">
        <v>0</v>
      </c>
      <c r="U1366" s="7" t="e">
        <v>#N/A</v>
      </c>
      <c r="V1366" s="7" t="e">
        <v>#N/A</v>
      </c>
      <c r="W1366" s="7" t="e">
        <v>#N/A</v>
      </c>
      <c r="X1366" s="7" t="e">
        <v>#N/A</v>
      </c>
      <c r="Y1366" s="7" t="e">
        <v>#N/A</v>
      </c>
      <c r="Z1366" s="7">
        <f t="shared" si="169"/>
        <v>0</v>
      </c>
      <c r="AA1366" s="7">
        <f t="shared" si="170"/>
        <v>0</v>
      </c>
      <c r="AB1366" s="7" t="b">
        <f t="shared" si="171"/>
        <v>1</v>
      </c>
      <c r="AC1366" s="7" t="b">
        <f t="shared" si="172"/>
        <v>0</v>
      </c>
      <c r="AD1366" s="7" t="b">
        <f t="shared" si="173"/>
        <v>1</v>
      </c>
      <c r="AE1366" s="7" t="b">
        <f t="shared" si="174"/>
        <v>0</v>
      </c>
      <c r="AF1366" s="7" t="b">
        <f t="shared" si="175"/>
        <v>0</v>
      </c>
      <c r="AH1366" t="b">
        <f>AND(Table252102[[#This Row],[Developmental toxicity]:[Reproductive toxicity]])</f>
        <v>0</v>
      </c>
    </row>
    <row r="1367" spans="1:34" x14ac:dyDescent="0.25">
      <c r="A1367" s="3" t="e">
        <f>ROW(#REF!)</f>
        <v>#REF!</v>
      </c>
      <c r="B1367" s="4" t="s">
        <v>1440</v>
      </c>
      <c r="C1367" s="3" t="s">
        <v>2196</v>
      </c>
      <c r="D1367" s="3" t="s">
        <v>3097</v>
      </c>
      <c r="E1367" s="29" t="s">
        <v>7475</v>
      </c>
      <c r="F1367" s="3" t="s">
        <v>8323</v>
      </c>
      <c r="G1367" s="3" t="s">
        <v>9448</v>
      </c>
      <c r="H1367" s="3" t="s">
        <v>9448</v>
      </c>
      <c r="I1367" s="3" t="s">
        <v>9449</v>
      </c>
      <c r="J1367" s="5"/>
      <c r="K1367" s="7" t="e">
        <v>#N/A</v>
      </c>
      <c r="L1367" s="7" t="e">
        <v>#N/A</v>
      </c>
      <c r="M1367" s="7" t="e">
        <v>#N/A</v>
      </c>
      <c r="N1367" s="7" t="e">
        <v>#N/A</v>
      </c>
      <c r="O1367" s="7" t="e">
        <v>#N/A</v>
      </c>
      <c r="P1367" s="7" t="e">
        <v>#N/A</v>
      </c>
      <c r="Q1367" s="7" t="e">
        <v>#N/A</v>
      </c>
      <c r="R1367" s="7" t="e">
        <v>#N/A</v>
      </c>
      <c r="S1367" s="7" t="e">
        <v>#N/A</v>
      </c>
      <c r="T1367" s="7">
        <v>0</v>
      </c>
      <c r="U1367" s="7" t="e">
        <v>#N/A</v>
      </c>
      <c r="V1367" s="7" t="e">
        <v>#N/A</v>
      </c>
      <c r="W1367" s="7" t="e">
        <v>#N/A</v>
      </c>
      <c r="X1367" s="7" t="e">
        <v>#N/A</v>
      </c>
      <c r="Y1367" s="7">
        <v>0</v>
      </c>
      <c r="Z1367" s="7">
        <f t="shared" si="169"/>
        <v>0</v>
      </c>
      <c r="AA1367" s="7">
        <f t="shared" si="170"/>
        <v>0</v>
      </c>
      <c r="AB1367" s="7" t="b">
        <f t="shared" si="171"/>
        <v>1</v>
      </c>
      <c r="AC1367" s="7" t="b">
        <f t="shared" si="172"/>
        <v>0</v>
      </c>
      <c r="AD1367" s="7" t="b">
        <f t="shared" si="173"/>
        <v>1</v>
      </c>
      <c r="AE1367" s="7" t="b">
        <f t="shared" si="174"/>
        <v>0</v>
      </c>
      <c r="AF1367" s="7" t="b">
        <f t="shared" si="175"/>
        <v>0</v>
      </c>
      <c r="AH1367" t="b">
        <f>AND(Table252102[[#This Row],[Developmental toxicity]:[Reproductive toxicity]])</f>
        <v>0</v>
      </c>
    </row>
    <row r="1368" spans="1:34" x14ac:dyDescent="0.25">
      <c r="A1368" s="3">
        <f t="shared" si="168"/>
        <v>1367</v>
      </c>
      <c r="B1368" s="4" t="s">
        <v>1440</v>
      </c>
      <c r="C1368" s="3" t="s">
        <v>2348</v>
      </c>
      <c r="D1368" s="3" t="s">
        <v>3269</v>
      </c>
      <c r="E1368" s="12" t="s">
        <v>7625</v>
      </c>
      <c r="F1368" t="s">
        <v>8466</v>
      </c>
      <c r="G1368" t="s">
        <v>9774</v>
      </c>
      <c r="H1368" t="s">
        <v>9774</v>
      </c>
      <c r="I1368" t="s">
        <v>9775</v>
      </c>
      <c r="J1368" s="5"/>
      <c r="K1368" s="7" t="e">
        <v>#N/A</v>
      </c>
      <c r="L1368" s="7" t="e">
        <v>#N/A</v>
      </c>
      <c r="M1368" s="7" t="e">
        <v>#N/A</v>
      </c>
      <c r="N1368" s="7" t="e">
        <v>#N/A</v>
      </c>
      <c r="O1368" s="7" t="e">
        <v>#N/A</v>
      </c>
      <c r="P1368" s="7" t="e">
        <v>#N/A</v>
      </c>
      <c r="Q1368" s="7" t="e">
        <v>#N/A</v>
      </c>
      <c r="R1368" s="7" t="e">
        <v>#N/A</v>
      </c>
      <c r="S1368" s="7" t="e">
        <v>#N/A</v>
      </c>
      <c r="T1368" s="7">
        <v>0</v>
      </c>
      <c r="U1368" s="7" t="e">
        <v>#N/A</v>
      </c>
      <c r="V1368" s="7" t="e">
        <v>#N/A</v>
      </c>
      <c r="W1368" s="7" t="e">
        <v>#N/A</v>
      </c>
      <c r="X1368" s="7" t="e">
        <v>#N/A</v>
      </c>
      <c r="Y1368" s="7" t="e">
        <v>#N/A</v>
      </c>
      <c r="Z1368" s="7">
        <f t="shared" si="169"/>
        <v>0</v>
      </c>
      <c r="AA1368" s="7">
        <f t="shared" si="170"/>
        <v>0</v>
      </c>
      <c r="AB1368" s="7" t="b">
        <f t="shared" si="171"/>
        <v>1</v>
      </c>
      <c r="AC1368" s="7" t="b">
        <f t="shared" si="172"/>
        <v>0</v>
      </c>
      <c r="AD1368" s="7" t="b">
        <f t="shared" si="173"/>
        <v>1</v>
      </c>
      <c r="AE1368" s="7" t="b">
        <f t="shared" si="174"/>
        <v>0</v>
      </c>
      <c r="AF1368" s="7" t="b">
        <f t="shared" si="175"/>
        <v>0</v>
      </c>
      <c r="AH1368" t="b">
        <f>AND(Table252102[[#This Row],[Developmental toxicity]:[Reproductive toxicity]])</f>
        <v>0</v>
      </c>
    </row>
    <row r="1369" spans="1:34" x14ac:dyDescent="0.25">
      <c r="A1369" s="3">
        <f t="shared" si="168"/>
        <v>1368</v>
      </c>
      <c r="B1369" s="4" t="s">
        <v>1440</v>
      </c>
      <c r="C1369" s="3" t="s">
        <v>2713</v>
      </c>
      <c r="D1369" s="3" t="s">
        <v>3676</v>
      </c>
      <c r="E1369" s="29" t="s">
        <v>7983</v>
      </c>
      <c r="F1369" s="3" t="s">
        <v>8818</v>
      </c>
      <c r="G1369" s="3" t="s">
        <v>10580</v>
      </c>
      <c r="H1369" s="3" t="s">
        <v>10580</v>
      </c>
      <c r="I1369" s="3" t="s">
        <v>10581</v>
      </c>
      <c r="J1369" s="5"/>
      <c r="K1369" s="7" t="e">
        <v>#N/A</v>
      </c>
      <c r="L1369" s="7" t="e">
        <v>#N/A</v>
      </c>
      <c r="M1369" s="7" t="e">
        <v>#N/A</v>
      </c>
      <c r="N1369" s="7" t="e">
        <v>#N/A</v>
      </c>
      <c r="O1369" s="7" t="e">
        <v>#N/A</v>
      </c>
      <c r="P1369" s="7" t="e">
        <v>#N/A</v>
      </c>
      <c r="Q1369" s="7" t="e">
        <v>#N/A</v>
      </c>
      <c r="R1369" s="7" t="e">
        <v>#N/A</v>
      </c>
      <c r="S1369" s="7" t="e">
        <v>#N/A</v>
      </c>
      <c r="T1369" s="7">
        <v>0</v>
      </c>
      <c r="U1369" s="7" t="e">
        <v>#N/A</v>
      </c>
      <c r="V1369" s="7" t="e">
        <v>#N/A</v>
      </c>
      <c r="W1369" s="7" t="e">
        <v>#N/A</v>
      </c>
      <c r="X1369" s="7" t="e">
        <v>#N/A</v>
      </c>
      <c r="Y1369" s="7">
        <v>0</v>
      </c>
      <c r="Z1369" s="7">
        <f t="shared" si="169"/>
        <v>0</v>
      </c>
      <c r="AA1369" s="7">
        <f t="shared" si="170"/>
        <v>0</v>
      </c>
      <c r="AB1369" s="7" t="b">
        <f t="shared" si="171"/>
        <v>1</v>
      </c>
      <c r="AC1369" s="7" t="b">
        <f t="shared" si="172"/>
        <v>0</v>
      </c>
      <c r="AD1369" s="7" t="b">
        <f t="shared" si="173"/>
        <v>1</v>
      </c>
      <c r="AE1369" s="7" t="b">
        <f t="shared" si="174"/>
        <v>0</v>
      </c>
      <c r="AF1369" s="7" t="b">
        <f t="shared" si="175"/>
        <v>0</v>
      </c>
      <c r="AH1369" t="b">
        <f>AND(Table252102[[#This Row],[Developmental toxicity]:[Reproductive toxicity]])</f>
        <v>0</v>
      </c>
    </row>
    <row r="1370" spans="1:34" x14ac:dyDescent="0.25">
      <c r="A1370" s="3">
        <f t="shared" si="168"/>
        <v>1369</v>
      </c>
      <c r="B1370" s="4" t="s">
        <v>1440</v>
      </c>
      <c r="C1370" s="3" t="s">
        <v>2404</v>
      </c>
      <c r="D1370" s="3" t="s">
        <v>3331</v>
      </c>
      <c r="E1370" s="12" t="s">
        <v>7681</v>
      </c>
      <c r="F1370" t="s">
        <v>8522</v>
      </c>
      <c r="G1370" t="s">
        <v>9897</v>
      </c>
      <c r="H1370" t="s">
        <v>9897</v>
      </c>
      <c r="I1370" t="s">
        <v>9898</v>
      </c>
      <c r="J1370" s="5"/>
      <c r="K1370" s="7" t="e">
        <v>#N/A</v>
      </c>
      <c r="L1370" s="7" t="e">
        <v>#N/A</v>
      </c>
      <c r="M1370" s="7" t="e">
        <v>#N/A</v>
      </c>
      <c r="N1370" s="7" t="e">
        <v>#N/A</v>
      </c>
      <c r="O1370" s="7" t="e">
        <v>#N/A</v>
      </c>
      <c r="P1370" s="7" t="e">
        <v>#N/A</v>
      </c>
      <c r="Q1370" s="7" t="e">
        <v>#N/A</v>
      </c>
      <c r="R1370" s="7" t="e">
        <v>#N/A</v>
      </c>
      <c r="S1370" s="7" t="e">
        <v>#N/A</v>
      </c>
      <c r="T1370" s="7">
        <v>0</v>
      </c>
      <c r="U1370" s="7" t="e">
        <v>#N/A</v>
      </c>
      <c r="V1370" s="7" t="e">
        <v>#N/A</v>
      </c>
      <c r="W1370" s="7" t="e">
        <v>#N/A</v>
      </c>
      <c r="X1370" s="7" t="e">
        <v>#N/A</v>
      </c>
      <c r="Y1370" s="7" t="e">
        <v>#N/A</v>
      </c>
      <c r="Z1370" s="7">
        <f t="shared" si="169"/>
        <v>0</v>
      </c>
      <c r="AA1370" s="7">
        <f t="shared" si="170"/>
        <v>0</v>
      </c>
      <c r="AB1370" s="7" t="b">
        <f t="shared" si="171"/>
        <v>1</v>
      </c>
      <c r="AC1370" s="7" t="b">
        <f t="shared" si="172"/>
        <v>0</v>
      </c>
      <c r="AD1370" s="7" t="b">
        <f t="shared" si="173"/>
        <v>1</v>
      </c>
      <c r="AE1370" s="7" t="b">
        <f t="shared" si="174"/>
        <v>0</v>
      </c>
      <c r="AF1370" s="7" t="b">
        <f t="shared" si="175"/>
        <v>0</v>
      </c>
      <c r="AH1370" t="b">
        <f>AND(Table252102[[#This Row],[Developmental toxicity]:[Reproductive toxicity]])</f>
        <v>0</v>
      </c>
    </row>
    <row r="1371" spans="1:34" x14ac:dyDescent="0.25">
      <c r="A1371" s="3" t="e">
        <f>ROW(#REF!)</f>
        <v>#REF!</v>
      </c>
      <c r="B1371" s="4"/>
      <c r="C1371" t="s">
        <v>21174</v>
      </c>
      <c r="D1371" s="3" t="s">
        <v>20778</v>
      </c>
      <c r="E1371" s="94" t="s">
        <v>20976</v>
      </c>
      <c r="F1371" t="s">
        <v>21582</v>
      </c>
      <c r="G1371" t="s">
        <v>21583</v>
      </c>
      <c r="H1371" t="s">
        <v>21583</v>
      </c>
      <c r="I1371" t="s">
        <v>21584</v>
      </c>
      <c r="J1371" s="5"/>
      <c r="K1371" s="7" t="e">
        <v>#N/A</v>
      </c>
      <c r="L1371" s="7" t="e">
        <v>#N/A</v>
      </c>
      <c r="M1371" s="7" t="e">
        <v>#N/A</v>
      </c>
      <c r="N1371" s="7" t="e">
        <v>#N/A</v>
      </c>
      <c r="O1371" s="7" t="e">
        <v>#N/A</v>
      </c>
      <c r="P1371" s="7" t="e">
        <v>#N/A</v>
      </c>
      <c r="Q1371" s="7" t="e">
        <v>#N/A</v>
      </c>
      <c r="R1371" s="7" t="e">
        <v>#N/A</v>
      </c>
      <c r="S1371" s="7" t="e">
        <v>#N/A</v>
      </c>
      <c r="T1371" s="7" t="e">
        <v>#N/A</v>
      </c>
      <c r="U1371" s="7" t="e">
        <v>#N/A</v>
      </c>
      <c r="V1371" s="7" t="e">
        <v>#N/A</v>
      </c>
      <c r="W1371" s="7" t="e">
        <v>#N/A</v>
      </c>
      <c r="X1371" s="7" t="e">
        <v>#N/A</v>
      </c>
      <c r="Y1371" s="7">
        <v>0</v>
      </c>
      <c r="Z1371" s="7">
        <f t="shared" si="169"/>
        <v>0</v>
      </c>
      <c r="AA1371" s="7">
        <f t="shared" si="170"/>
        <v>0</v>
      </c>
      <c r="AB1371" s="7" t="b">
        <f t="shared" si="171"/>
        <v>1</v>
      </c>
      <c r="AC1371" s="7" t="b">
        <f t="shared" si="172"/>
        <v>0</v>
      </c>
      <c r="AD1371" s="7" t="b">
        <f t="shared" si="173"/>
        <v>0</v>
      </c>
      <c r="AE1371" s="7" t="b">
        <f t="shared" si="174"/>
        <v>0</v>
      </c>
      <c r="AF1371" s="7" t="b">
        <f t="shared" si="175"/>
        <v>0</v>
      </c>
      <c r="AH1371" t="b">
        <f>AND(Table252102[[#This Row],[Developmental toxicity]:[Reproductive toxicity]])</f>
        <v>0</v>
      </c>
    </row>
    <row r="1372" spans="1:34" x14ac:dyDescent="0.25">
      <c r="A1372" s="3">
        <f t="shared" si="168"/>
        <v>1371</v>
      </c>
      <c r="B1372" s="4" t="s">
        <v>1440</v>
      </c>
      <c r="C1372" s="3" t="s">
        <v>2201</v>
      </c>
      <c r="D1372" s="3" t="s">
        <v>3103</v>
      </c>
      <c r="E1372" s="12" t="s">
        <v>7480</v>
      </c>
      <c r="F1372" t="s">
        <v>8328</v>
      </c>
      <c r="G1372" t="s">
        <v>9459</v>
      </c>
      <c r="H1372" t="s">
        <v>9459</v>
      </c>
      <c r="I1372" t="s">
        <v>9460</v>
      </c>
      <c r="J1372" s="5"/>
      <c r="K1372" s="7" t="e">
        <v>#N/A</v>
      </c>
      <c r="L1372" s="7" t="e">
        <v>#N/A</v>
      </c>
      <c r="M1372" s="7" t="e">
        <v>#N/A</v>
      </c>
      <c r="N1372" s="7" t="e">
        <v>#N/A</v>
      </c>
      <c r="O1372" s="7" t="e">
        <v>#N/A</v>
      </c>
      <c r="P1372" s="7" t="e">
        <v>#N/A</v>
      </c>
      <c r="Q1372" s="7" t="e">
        <v>#N/A</v>
      </c>
      <c r="R1372" s="7" t="e">
        <v>#N/A</v>
      </c>
      <c r="S1372" s="7" t="e">
        <v>#N/A</v>
      </c>
      <c r="T1372" s="7">
        <v>0</v>
      </c>
      <c r="U1372" s="7" t="e">
        <v>#N/A</v>
      </c>
      <c r="V1372" s="7" t="e">
        <v>#N/A</v>
      </c>
      <c r="W1372" s="7" t="e">
        <v>#N/A</v>
      </c>
      <c r="X1372" s="7" t="e">
        <v>#N/A</v>
      </c>
      <c r="Y1372" s="7" t="e">
        <v>#N/A</v>
      </c>
      <c r="Z1372" s="7">
        <f t="shared" si="169"/>
        <v>0</v>
      </c>
      <c r="AA1372" s="7">
        <f t="shared" si="170"/>
        <v>0</v>
      </c>
      <c r="AB1372" s="7" t="b">
        <f t="shared" si="171"/>
        <v>1</v>
      </c>
      <c r="AC1372" s="7" t="b">
        <f t="shared" si="172"/>
        <v>0</v>
      </c>
      <c r="AD1372" s="7" t="b">
        <f t="shared" si="173"/>
        <v>1</v>
      </c>
      <c r="AE1372" s="7" t="b">
        <f t="shared" si="174"/>
        <v>0</v>
      </c>
      <c r="AF1372" s="7" t="b">
        <f t="shared" si="175"/>
        <v>0</v>
      </c>
      <c r="AH1372" t="b">
        <f>AND(Table252102[[#This Row],[Developmental toxicity]:[Reproductive toxicity]])</f>
        <v>0</v>
      </c>
    </row>
    <row r="1373" spans="1:34" x14ac:dyDescent="0.25">
      <c r="A1373" s="3">
        <f t="shared" si="168"/>
        <v>1372</v>
      </c>
      <c r="B1373" s="4" t="s">
        <v>1440</v>
      </c>
      <c r="C1373" s="3" t="s">
        <v>2279</v>
      </c>
      <c r="D1373" s="3" t="s">
        <v>3191</v>
      </c>
      <c r="E1373" s="12" t="s">
        <v>7557</v>
      </c>
      <c r="F1373" t="s">
        <v>8404</v>
      </c>
      <c r="G1373" t="s">
        <v>9638</v>
      </c>
      <c r="H1373" t="s">
        <v>9638</v>
      </c>
      <c r="I1373" t="s">
        <v>9639</v>
      </c>
      <c r="J1373" s="5"/>
      <c r="K1373" s="7" t="e">
        <v>#N/A</v>
      </c>
      <c r="L1373" s="7" t="e">
        <v>#N/A</v>
      </c>
      <c r="M1373" s="7" t="e">
        <v>#N/A</v>
      </c>
      <c r="N1373" s="7" t="e">
        <v>#N/A</v>
      </c>
      <c r="O1373" s="7" t="e">
        <v>#N/A</v>
      </c>
      <c r="P1373" s="7" t="e">
        <v>#N/A</v>
      </c>
      <c r="Q1373" s="7" t="e">
        <v>#N/A</v>
      </c>
      <c r="R1373" s="7" t="e">
        <v>#N/A</v>
      </c>
      <c r="S1373" s="7" t="e">
        <v>#N/A</v>
      </c>
      <c r="T1373" s="7">
        <v>0</v>
      </c>
      <c r="U1373" s="7" t="e">
        <v>#N/A</v>
      </c>
      <c r="V1373" s="7" t="e">
        <v>#N/A</v>
      </c>
      <c r="W1373" s="7" t="e">
        <v>#N/A</v>
      </c>
      <c r="X1373" s="7" t="e">
        <v>#N/A</v>
      </c>
      <c r="Y1373" s="7" t="e">
        <v>#N/A</v>
      </c>
      <c r="Z1373" s="7">
        <f t="shared" si="169"/>
        <v>0</v>
      </c>
      <c r="AA1373" s="7">
        <f t="shared" si="170"/>
        <v>0</v>
      </c>
      <c r="AB1373" s="7" t="b">
        <f t="shared" si="171"/>
        <v>1</v>
      </c>
      <c r="AC1373" s="7" t="b">
        <f t="shared" si="172"/>
        <v>0</v>
      </c>
      <c r="AD1373" s="7" t="b">
        <f t="shared" si="173"/>
        <v>1</v>
      </c>
      <c r="AE1373" s="7" t="b">
        <f t="shared" si="174"/>
        <v>0</v>
      </c>
      <c r="AF1373" s="7" t="b">
        <f t="shared" si="175"/>
        <v>0</v>
      </c>
      <c r="AH1373" t="b">
        <f>AND(Table252102[[#This Row],[Developmental toxicity]:[Reproductive toxicity]])</f>
        <v>0</v>
      </c>
    </row>
    <row r="1374" spans="1:34" x14ac:dyDescent="0.25">
      <c r="A1374" s="3">
        <f t="shared" si="168"/>
        <v>1373</v>
      </c>
      <c r="B1374" s="4">
        <v>4</v>
      </c>
      <c r="C1374" s="3" t="s">
        <v>318</v>
      </c>
      <c r="D1374" s="3" t="s">
        <v>5057</v>
      </c>
      <c r="E1374" s="29" t="s">
        <v>4540</v>
      </c>
      <c r="F1374" s="3" t="s">
        <v>5469</v>
      </c>
      <c r="G1374" s="3" t="s">
        <v>319</v>
      </c>
      <c r="H1374" s="3" t="s">
        <v>5962</v>
      </c>
      <c r="I1374" s="3" t="s">
        <v>6357</v>
      </c>
      <c r="J1374" s="5" t="s">
        <v>1431</v>
      </c>
      <c r="K1374" s="7" t="e">
        <v>#N/A</v>
      </c>
      <c r="L1374" s="7">
        <v>1</v>
      </c>
      <c r="M1374" s="7" t="e">
        <v>#N/A</v>
      </c>
      <c r="N1374" s="7" t="e">
        <v>#N/A</v>
      </c>
      <c r="O1374" s="7" t="e">
        <v>#N/A</v>
      </c>
      <c r="P1374" s="7" t="e">
        <v>#N/A</v>
      </c>
      <c r="Q1374" s="7" t="e">
        <v>#N/A</v>
      </c>
      <c r="R1374" s="7" t="e">
        <v>#N/A</v>
      </c>
      <c r="S1374" s="7" t="e">
        <v>#N/A</v>
      </c>
      <c r="T1374" s="7" t="e">
        <v>#N/A</v>
      </c>
      <c r="U1374" s="7" t="e">
        <v>#N/A</v>
      </c>
      <c r="V1374" s="7" t="e">
        <v>#N/A</v>
      </c>
      <c r="W1374" s="7" t="e">
        <v>#N/A</v>
      </c>
      <c r="X1374" s="7" t="e">
        <v>#N/A</v>
      </c>
      <c r="Y1374" s="7">
        <v>1</v>
      </c>
      <c r="Z1374" s="7">
        <f t="shared" si="169"/>
        <v>1</v>
      </c>
      <c r="AA1374" s="7">
        <f t="shared" si="170"/>
        <v>1</v>
      </c>
      <c r="AB1374" s="7" t="b">
        <f t="shared" si="171"/>
        <v>1</v>
      </c>
      <c r="AC1374" s="7" t="b">
        <f t="shared" si="172"/>
        <v>0</v>
      </c>
      <c r="AD1374" s="7" t="b">
        <f t="shared" si="173"/>
        <v>0</v>
      </c>
      <c r="AE1374" s="7" t="b">
        <f t="shared" si="174"/>
        <v>0</v>
      </c>
      <c r="AF1374" s="7" t="b">
        <f t="shared" si="175"/>
        <v>0</v>
      </c>
      <c r="AH1374" t="b">
        <f>AND(Table252102[[#This Row],[Developmental toxicity]:[Reproductive toxicity]])</f>
        <v>0</v>
      </c>
    </row>
    <row r="1375" spans="1:34" x14ac:dyDescent="0.25">
      <c r="A1375" s="3">
        <f t="shared" si="168"/>
        <v>1374</v>
      </c>
      <c r="B1375" s="4"/>
      <c r="C1375" s="3" t="s">
        <v>11669</v>
      </c>
      <c r="D1375" s="3" t="s">
        <v>11668</v>
      </c>
      <c r="E1375" s="29" t="s">
        <v>15090</v>
      </c>
      <c r="F1375" s="3" t="s">
        <v>15091</v>
      </c>
      <c r="G1375" s="3" t="s">
        <v>11670</v>
      </c>
      <c r="H1375" s="3" t="s">
        <v>11670</v>
      </c>
      <c r="I1375" s="3" t="s">
        <v>15092</v>
      </c>
      <c r="J1375" s="5"/>
      <c r="K1375" s="7" t="e">
        <v>#N/A</v>
      </c>
      <c r="L1375" s="7" t="e">
        <v>#N/A</v>
      </c>
      <c r="M1375" s="7" t="e">
        <v>#N/A</v>
      </c>
      <c r="N1375" s="7" t="e">
        <v>#N/A</v>
      </c>
      <c r="O1375" s="7" t="e">
        <v>#N/A</v>
      </c>
      <c r="P1375" s="7" t="e">
        <v>#N/A</v>
      </c>
      <c r="Q1375" s="7" t="e">
        <v>#N/A</v>
      </c>
      <c r="R1375" s="7" t="e">
        <v>#N/A</v>
      </c>
      <c r="S1375" s="7" t="e">
        <v>#N/A</v>
      </c>
      <c r="T1375" s="7" t="e">
        <v>#N/A</v>
      </c>
      <c r="U1375" s="7" t="e">
        <v>#N/A</v>
      </c>
      <c r="V1375" s="7" t="e">
        <v>#N/A</v>
      </c>
      <c r="W1375" s="3">
        <v>1</v>
      </c>
      <c r="X1375" s="3" t="e">
        <v>#N/A</v>
      </c>
      <c r="Y1375" s="7" t="e">
        <v>#N/A</v>
      </c>
      <c r="Z1375" s="7">
        <f t="shared" si="169"/>
        <v>1</v>
      </c>
      <c r="AA1375" s="7">
        <f t="shared" si="170"/>
        <v>1</v>
      </c>
      <c r="AB1375" s="7" t="b">
        <f t="shared" si="171"/>
        <v>0</v>
      </c>
      <c r="AC1375" s="7" t="b">
        <f t="shared" si="172"/>
        <v>1</v>
      </c>
      <c r="AD1375" s="7" t="b">
        <f t="shared" si="173"/>
        <v>0</v>
      </c>
      <c r="AE1375" s="7" t="b">
        <f t="shared" si="174"/>
        <v>1</v>
      </c>
      <c r="AF1375" s="7" t="b">
        <f t="shared" si="175"/>
        <v>0</v>
      </c>
      <c r="AH1375" t="b">
        <f>AND(Table252102[[#This Row],[Developmental toxicity]:[Reproductive toxicity]])</f>
        <v>0</v>
      </c>
    </row>
    <row r="1376" spans="1:34" x14ac:dyDescent="0.25">
      <c r="A1376" s="3">
        <f t="shared" si="168"/>
        <v>1375</v>
      </c>
      <c r="B1376" s="4" t="s">
        <v>1440</v>
      </c>
      <c r="C1376" s="3" t="s">
        <v>2373</v>
      </c>
      <c r="D1376" s="3" t="s">
        <v>3296</v>
      </c>
      <c r="E1376" s="12" t="s">
        <v>7650</v>
      </c>
      <c r="F1376" t="s">
        <v>8491</v>
      </c>
      <c r="G1376" t="s">
        <v>9832</v>
      </c>
      <c r="H1376" t="s">
        <v>9832</v>
      </c>
      <c r="I1376" t="s">
        <v>9833</v>
      </c>
      <c r="J1376" s="5"/>
      <c r="K1376" s="7" t="e">
        <v>#N/A</v>
      </c>
      <c r="L1376" s="7" t="e">
        <v>#N/A</v>
      </c>
      <c r="M1376" s="7" t="e">
        <v>#N/A</v>
      </c>
      <c r="N1376" s="7" t="e">
        <v>#N/A</v>
      </c>
      <c r="O1376" s="7" t="e">
        <v>#N/A</v>
      </c>
      <c r="P1376" s="7" t="e">
        <v>#N/A</v>
      </c>
      <c r="Q1376" s="7" t="e">
        <v>#N/A</v>
      </c>
      <c r="R1376" s="7" t="e">
        <v>#N/A</v>
      </c>
      <c r="S1376" s="7" t="e">
        <v>#N/A</v>
      </c>
      <c r="T1376" s="7">
        <v>0</v>
      </c>
      <c r="U1376" s="7" t="e">
        <v>#N/A</v>
      </c>
      <c r="V1376" s="7" t="e">
        <v>#N/A</v>
      </c>
      <c r="W1376" s="7" t="e">
        <v>#N/A</v>
      </c>
      <c r="X1376" s="7" t="e">
        <v>#N/A</v>
      </c>
      <c r="Y1376" s="7" t="e">
        <v>#N/A</v>
      </c>
      <c r="Z1376" s="7">
        <f t="shared" si="169"/>
        <v>0</v>
      </c>
      <c r="AA1376" s="7">
        <f t="shared" si="170"/>
        <v>0</v>
      </c>
      <c r="AB1376" s="7" t="b">
        <f t="shared" si="171"/>
        <v>1</v>
      </c>
      <c r="AC1376" s="7" t="b">
        <f t="shared" si="172"/>
        <v>0</v>
      </c>
      <c r="AD1376" s="7" t="b">
        <f t="shared" si="173"/>
        <v>1</v>
      </c>
      <c r="AE1376" s="7" t="b">
        <f t="shared" si="174"/>
        <v>0</v>
      </c>
      <c r="AF1376" s="7" t="b">
        <f t="shared" si="175"/>
        <v>0</v>
      </c>
      <c r="AH1376" t="b">
        <f>AND(Table252102[[#This Row],[Developmental toxicity]:[Reproductive toxicity]])</f>
        <v>0</v>
      </c>
    </row>
    <row r="1377" spans="1:34" x14ac:dyDescent="0.25">
      <c r="A1377" s="3">
        <f t="shared" si="168"/>
        <v>1376</v>
      </c>
      <c r="B1377" s="4" t="s">
        <v>1440</v>
      </c>
      <c r="C1377" s="3" t="s">
        <v>2736</v>
      </c>
      <c r="D1377" s="3" t="s">
        <v>3707</v>
      </c>
      <c r="E1377" s="29" t="s">
        <v>8006</v>
      </c>
      <c r="F1377" s="3" t="s">
        <v>8841</v>
      </c>
      <c r="G1377" s="3" t="s">
        <v>10633</v>
      </c>
      <c r="H1377" s="3" t="s">
        <v>10634</v>
      </c>
      <c r="I1377" s="3" t="s">
        <v>10635</v>
      </c>
      <c r="J1377" s="5"/>
      <c r="K1377" s="7" t="e">
        <v>#N/A</v>
      </c>
      <c r="L1377" s="7" t="e">
        <v>#N/A</v>
      </c>
      <c r="M1377" s="7" t="e">
        <v>#N/A</v>
      </c>
      <c r="N1377" s="7" t="e">
        <v>#N/A</v>
      </c>
      <c r="O1377" s="7" t="e">
        <v>#N/A</v>
      </c>
      <c r="P1377" s="7" t="e">
        <v>#N/A</v>
      </c>
      <c r="Q1377" s="7" t="e">
        <v>#N/A</v>
      </c>
      <c r="R1377" s="7" t="e">
        <v>#N/A</v>
      </c>
      <c r="S1377" s="7" t="e">
        <v>#N/A</v>
      </c>
      <c r="T1377" s="7">
        <v>1</v>
      </c>
      <c r="U1377" s="7" t="e">
        <v>#N/A</v>
      </c>
      <c r="V1377" s="7" t="e">
        <v>#N/A</v>
      </c>
      <c r="W1377" s="7" t="e">
        <v>#N/A</v>
      </c>
      <c r="X1377" s="7" t="e">
        <v>#N/A</v>
      </c>
      <c r="Y1377" s="7">
        <v>1</v>
      </c>
      <c r="Z1377" s="7">
        <f t="shared" si="169"/>
        <v>1</v>
      </c>
      <c r="AA1377" s="7">
        <f t="shared" si="170"/>
        <v>1</v>
      </c>
      <c r="AB1377" s="7" t="b">
        <f t="shared" si="171"/>
        <v>1</v>
      </c>
      <c r="AC1377" s="7" t="b">
        <f t="shared" si="172"/>
        <v>0</v>
      </c>
      <c r="AD1377" s="7" t="b">
        <f t="shared" si="173"/>
        <v>1</v>
      </c>
      <c r="AE1377" s="7" t="b">
        <f t="shared" si="174"/>
        <v>0</v>
      </c>
      <c r="AF1377" s="7" t="b">
        <f t="shared" si="175"/>
        <v>0</v>
      </c>
      <c r="AH1377" t="b">
        <f>AND(Table252102[[#This Row],[Developmental toxicity]:[Reproductive toxicity]])</f>
        <v>0</v>
      </c>
    </row>
    <row r="1378" spans="1:34" x14ac:dyDescent="0.25">
      <c r="A1378" s="3">
        <f t="shared" si="168"/>
        <v>1377</v>
      </c>
      <c r="B1378" s="4"/>
      <c r="C1378" s="3" t="s">
        <v>12711</v>
      </c>
      <c r="D1378" s="3" t="s">
        <v>12710</v>
      </c>
      <c r="E1378" s="29" t="s">
        <v>16762</v>
      </c>
      <c r="F1378" s="3" t="s">
        <v>16763</v>
      </c>
      <c r="G1378" s="3" t="s">
        <v>12712</v>
      </c>
      <c r="H1378" s="3" t="s">
        <v>12712</v>
      </c>
      <c r="I1378" s="3" t="s">
        <v>16764</v>
      </c>
      <c r="J1378" s="5"/>
      <c r="K1378" s="7" t="e">
        <v>#N/A</v>
      </c>
      <c r="L1378" s="7" t="e">
        <v>#N/A</v>
      </c>
      <c r="M1378" s="7" t="e">
        <v>#N/A</v>
      </c>
      <c r="N1378" s="7" t="e">
        <v>#N/A</v>
      </c>
      <c r="O1378" s="7" t="e">
        <v>#N/A</v>
      </c>
      <c r="P1378" s="7" t="e">
        <v>#N/A</v>
      </c>
      <c r="Q1378" s="7" t="e">
        <v>#N/A</v>
      </c>
      <c r="R1378" s="7" t="e">
        <v>#N/A</v>
      </c>
      <c r="S1378" s="7" t="e">
        <v>#N/A</v>
      </c>
      <c r="T1378" s="7" t="e">
        <v>#N/A</v>
      </c>
      <c r="U1378" s="7" t="e">
        <v>#N/A</v>
      </c>
      <c r="V1378" s="7" t="e">
        <v>#N/A</v>
      </c>
      <c r="W1378" s="3">
        <v>0</v>
      </c>
      <c r="X1378" s="3" t="e">
        <v>#N/A</v>
      </c>
      <c r="Y1378" s="7" t="e">
        <v>#N/A</v>
      </c>
      <c r="Z1378" s="7">
        <f t="shared" si="169"/>
        <v>0</v>
      </c>
      <c r="AA1378" s="7">
        <f t="shared" si="170"/>
        <v>0</v>
      </c>
      <c r="AB1378" s="7" t="b">
        <f t="shared" si="171"/>
        <v>0</v>
      </c>
      <c r="AC1378" s="7" t="b">
        <f t="shared" si="172"/>
        <v>1</v>
      </c>
      <c r="AD1378" s="7" t="b">
        <f t="shared" si="173"/>
        <v>0</v>
      </c>
      <c r="AE1378" s="7" t="b">
        <f t="shared" si="174"/>
        <v>1</v>
      </c>
      <c r="AF1378" s="7" t="b">
        <f t="shared" si="175"/>
        <v>0</v>
      </c>
      <c r="AH1378" t="b">
        <f>AND(Table252102[[#This Row],[Developmental toxicity]:[Reproductive toxicity]])</f>
        <v>0</v>
      </c>
    </row>
    <row r="1379" spans="1:34" x14ac:dyDescent="0.25">
      <c r="A1379" s="3">
        <f t="shared" si="168"/>
        <v>1378</v>
      </c>
      <c r="B1379" s="4" t="s">
        <v>1440</v>
      </c>
      <c r="C1379" s="3" t="s">
        <v>2109</v>
      </c>
      <c r="D1379" s="3" t="s">
        <v>2997</v>
      </c>
      <c r="E1379" s="29" t="s">
        <v>7390</v>
      </c>
      <c r="F1379" s="3" t="s">
        <v>8238</v>
      </c>
      <c r="G1379" s="3" t="s">
        <v>9261</v>
      </c>
      <c r="H1379" s="3" t="s">
        <v>9261</v>
      </c>
      <c r="I1379" s="3" t="s">
        <v>9262</v>
      </c>
      <c r="J1379" s="5"/>
      <c r="K1379" s="7" t="e">
        <v>#N/A</v>
      </c>
      <c r="L1379" s="7" t="e">
        <v>#N/A</v>
      </c>
      <c r="M1379" s="7" t="e">
        <v>#N/A</v>
      </c>
      <c r="N1379" s="7" t="e">
        <v>#N/A</v>
      </c>
      <c r="O1379" s="7" t="e">
        <v>#N/A</v>
      </c>
      <c r="P1379" s="7" t="e">
        <v>#N/A</v>
      </c>
      <c r="Q1379" s="7" t="e">
        <v>#N/A</v>
      </c>
      <c r="R1379" s="7" t="e">
        <v>#N/A</v>
      </c>
      <c r="S1379" s="7" t="e">
        <v>#N/A</v>
      </c>
      <c r="T1379" s="7">
        <v>0</v>
      </c>
      <c r="U1379" s="7" t="e">
        <v>#N/A</v>
      </c>
      <c r="V1379" s="7">
        <v>0</v>
      </c>
      <c r="W1379" s="7" t="e">
        <v>#N/A</v>
      </c>
      <c r="X1379" s="7" t="e">
        <v>#N/A</v>
      </c>
      <c r="Y1379" s="7">
        <v>1</v>
      </c>
      <c r="Z1379" s="7">
        <f t="shared" si="169"/>
        <v>1</v>
      </c>
      <c r="AA1379" s="7">
        <f t="shared" si="170"/>
        <v>0</v>
      </c>
      <c r="AB1379" s="7" t="b">
        <f t="shared" si="171"/>
        <v>1</v>
      </c>
      <c r="AC1379" s="7" t="b">
        <f t="shared" si="172"/>
        <v>0</v>
      </c>
      <c r="AD1379" s="7" t="b">
        <f t="shared" si="173"/>
        <v>1</v>
      </c>
      <c r="AE1379" s="7" t="b">
        <f t="shared" si="174"/>
        <v>0</v>
      </c>
      <c r="AF1379" s="7" t="b">
        <f t="shared" si="175"/>
        <v>1</v>
      </c>
      <c r="AH1379" t="b">
        <f>AND(Table252102[[#This Row],[Developmental toxicity]:[Reproductive toxicity]])</f>
        <v>0</v>
      </c>
    </row>
    <row r="1380" spans="1:34" x14ac:dyDescent="0.25">
      <c r="A1380" s="3">
        <f t="shared" si="168"/>
        <v>1379</v>
      </c>
      <c r="B1380" s="4"/>
      <c r="C1380" s="3" t="s">
        <v>12911</v>
      </c>
      <c r="D1380" s="3" t="s">
        <v>12910</v>
      </c>
      <c r="E1380" s="29" t="s">
        <v>17047</v>
      </c>
      <c r="F1380" s="3" t="s">
        <v>17048</v>
      </c>
      <c r="G1380" s="3" t="s">
        <v>17049</v>
      </c>
      <c r="H1380" s="3" t="s">
        <v>17049</v>
      </c>
      <c r="I1380" s="3" t="s">
        <v>17050</v>
      </c>
      <c r="J1380" s="5"/>
      <c r="K1380" s="7" t="e">
        <v>#N/A</v>
      </c>
      <c r="L1380" s="7" t="e">
        <v>#N/A</v>
      </c>
      <c r="M1380" s="7" t="e">
        <v>#N/A</v>
      </c>
      <c r="N1380" s="7" t="e">
        <v>#N/A</v>
      </c>
      <c r="O1380" s="7" t="e">
        <v>#N/A</v>
      </c>
      <c r="P1380" s="7" t="e">
        <v>#N/A</v>
      </c>
      <c r="Q1380" s="7" t="e">
        <v>#N/A</v>
      </c>
      <c r="R1380" s="7" t="e">
        <v>#N/A</v>
      </c>
      <c r="S1380" s="7" t="e">
        <v>#N/A</v>
      </c>
      <c r="T1380" s="7" t="e">
        <v>#N/A</v>
      </c>
      <c r="U1380" s="7" t="e">
        <v>#N/A</v>
      </c>
      <c r="V1380" s="7" t="e">
        <v>#N/A</v>
      </c>
      <c r="W1380" s="3">
        <v>0</v>
      </c>
      <c r="X1380" s="3" t="e">
        <v>#N/A</v>
      </c>
      <c r="Y1380" s="7" t="e">
        <v>#N/A</v>
      </c>
      <c r="Z1380" s="7">
        <f t="shared" si="169"/>
        <v>0</v>
      </c>
      <c r="AA1380" s="7">
        <f t="shared" si="170"/>
        <v>0</v>
      </c>
      <c r="AB1380" s="7" t="b">
        <f t="shared" si="171"/>
        <v>0</v>
      </c>
      <c r="AC1380" s="7" t="b">
        <f t="shared" si="172"/>
        <v>1</v>
      </c>
      <c r="AD1380" s="7" t="b">
        <f t="shared" si="173"/>
        <v>0</v>
      </c>
      <c r="AE1380" s="7" t="b">
        <f t="shared" si="174"/>
        <v>1</v>
      </c>
      <c r="AF1380" s="7" t="b">
        <f t="shared" si="175"/>
        <v>0</v>
      </c>
      <c r="AH1380" t="b">
        <f>AND(Table252102[[#This Row],[Developmental toxicity]:[Reproductive toxicity]])</f>
        <v>0</v>
      </c>
    </row>
    <row r="1381" spans="1:34" x14ac:dyDescent="0.25">
      <c r="A1381" s="3">
        <f t="shared" si="168"/>
        <v>1380</v>
      </c>
      <c r="B1381" s="4" t="s">
        <v>1440</v>
      </c>
      <c r="C1381" s="3" t="s">
        <v>2006</v>
      </c>
      <c r="D1381" s="3" t="s">
        <v>2880</v>
      </c>
      <c r="E1381" s="12" t="s">
        <v>7287</v>
      </c>
      <c r="F1381" t="s">
        <v>8136</v>
      </c>
      <c r="G1381" t="s">
        <v>9053</v>
      </c>
      <c r="H1381" t="s">
        <v>9053</v>
      </c>
      <c r="I1381" t="s">
        <v>9054</v>
      </c>
      <c r="J1381" s="5"/>
      <c r="K1381" s="7" t="e">
        <v>#N/A</v>
      </c>
      <c r="L1381" s="7" t="e">
        <v>#N/A</v>
      </c>
      <c r="M1381" s="7" t="e">
        <v>#N/A</v>
      </c>
      <c r="N1381" s="7" t="e">
        <v>#N/A</v>
      </c>
      <c r="O1381" s="7" t="e">
        <v>#N/A</v>
      </c>
      <c r="P1381" s="7" t="e">
        <v>#N/A</v>
      </c>
      <c r="Q1381" s="7" t="e">
        <v>#N/A</v>
      </c>
      <c r="R1381" s="7" t="e">
        <v>#N/A</v>
      </c>
      <c r="S1381" s="7" t="e">
        <v>#N/A</v>
      </c>
      <c r="T1381" s="7">
        <v>0</v>
      </c>
      <c r="U1381" s="7" t="e">
        <v>#N/A</v>
      </c>
      <c r="V1381" s="7" t="e">
        <v>#N/A</v>
      </c>
      <c r="W1381" s="7" t="e">
        <v>#N/A</v>
      </c>
      <c r="X1381" s="7" t="e">
        <v>#N/A</v>
      </c>
      <c r="Y1381" s="7" t="e">
        <v>#N/A</v>
      </c>
      <c r="Z1381" s="7">
        <f t="shared" si="169"/>
        <v>0</v>
      </c>
      <c r="AA1381" s="7">
        <f t="shared" si="170"/>
        <v>0</v>
      </c>
      <c r="AB1381" s="7" t="b">
        <f t="shared" si="171"/>
        <v>1</v>
      </c>
      <c r="AC1381" s="7" t="b">
        <f t="shared" si="172"/>
        <v>0</v>
      </c>
      <c r="AD1381" s="7" t="b">
        <f t="shared" si="173"/>
        <v>1</v>
      </c>
      <c r="AE1381" s="7" t="b">
        <f t="shared" si="174"/>
        <v>0</v>
      </c>
      <c r="AF1381" s="7" t="b">
        <f t="shared" si="175"/>
        <v>0</v>
      </c>
      <c r="AH1381" t="b">
        <f>AND(Table252102[[#This Row],[Developmental toxicity]:[Reproductive toxicity]])</f>
        <v>0</v>
      </c>
    </row>
    <row r="1382" spans="1:34" x14ac:dyDescent="0.25">
      <c r="A1382" s="3">
        <f t="shared" si="168"/>
        <v>1381</v>
      </c>
      <c r="B1382" s="4">
        <v>568</v>
      </c>
      <c r="C1382" s="3" t="s">
        <v>1203</v>
      </c>
      <c r="D1382" s="3" t="s">
        <v>5381</v>
      </c>
      <c r="E1382" s="29" t="s">
        <v>4949</v>
      </c>
      <c r="F1382" s="3" t="s">
        <v>5855</v>
      </c>
      <c r="G1382" s="3" t="s">
        <v>1204</v>
      </c>
      <c r="H1382" s="3" t="s">
        <v>6286</v>
      </c>
      <c r="I1382" s="3" t="s">
        <v>6864</v>
      </c>
      <c r="J1382" s="5" t="s">
        <v>1431</v>
      </c>
      <c r="K1382" s="7" t="e">
        <v>#N/A</v>
      </c>
      <c r="L1382" s="7">
        <v>1</v>
      </c>
      <c r="M1382" s="7" t="e">
        <v>#N/A</v>
      </c>
      <c r="N1382" s="7" t="e">
        <v>#N/A</v>
      </c>
      <c r="O1382" s="7" t="e">
        <v>#N/A</v>
      </c>
      <c r="P1382" s="7" t="e">
        <v>#N/A</v>
      </c>
      <c r="Q1382" s="7" t="e">
        <v>#N/A</v>
      </c>
      <c r="R1382" s="7" t="e">
        <v>#N/A</v>
      </c>
      <c r="S1382" s="7" t="e">
        <v>#N/A</v>
      </c>
      <c r="T1382" s="7" t="e">
        <v>#N/A</v>
      </c>
      <c r="U1382" s="7" t="e">
        <v>#N/A</v>
      </c>
      <c r="V1382" s="7" t="e">
        <v>#N/A</v>
      </c>
      <c r="W1382" s="7" t="e">
        <v>#N/A</v>
      </c>
      <c r="X1382" s="7" t="e">
        <v>#N/A</v>
      </c>
      <c r="Y1382" s="7">
        <v>0</v>
      </c>
      <c r="Z1382" s="7">
        <f t="shared" si="169"/>
        <v>1</v>
      </c>
      <c r="AA1382" s="7">
        <f t="shared" si="170"/>
        <v>0</v>
      </c>
      <c r="AB1382" s="7" t="b">
        <f t="shared" si="171"/>
        <v>1</v>
      </c>
      <c r="AC1382" s="7" t="b">
        <f t="shared" si="172"/>
        <v>0</v>
      </c>
      <c r="AD1382" s="7" t="b">
        <f t="shared" si="173"/>
        <v>0</v>
      </c>
      <c r="AE1382" s="7" t="b">
        <f t="shared" si="174"/>
        <v>0</v>
      </c>
      <c r="AF1382" s="7" t="b">
        <f t="shared" si="175"/>
        <v>0</v>
      </c>
      <c r="AH1382" t="b">
        <f>AND(Table252102[[#This Row],[Developmental toxicity]:[Reproductive toxicity]])</f>
        <v>0</v>
      </c>
    </row>
    <row r="1383" spans="1:34" x14ac:dyDescent="0.25">
      <c r="A1383" s="3">
        <f t="shared" si="168"/>
        <v>1382</v>
      </c>
      <c r="B1383" s="4">
        <v>570</v>
      </c>
      <c r="C1383" s="3" t="s">
        <v>1207</v>
      </c>
      <c r="D1383" s="3" t="s">
        <v>2844</v>
      </c>
      <c r="E1383" s="29" t="s">
        <v>4951</v>
      </c>
      <c r="F1383" s="3" t="s">
        <v>5857</v>
      </c>
      <c r="G1383" s="3" t="s">
        <v>1208</v>
      </c>
      <c r="H1383" s="3" t="s">
        <v>6288</v>
      </c>
      <c r="I1383" s="3" t="s">
        <v>6866</v>
      </c>
      <c r="J1383" s="5" t="s">
        <v>1436</v>
      </c>
      <c r="K1383" s="7" t="e">
        <v>#N/A</v>
      </c>
      <c r="L1383" s="7">
        <v>1</v>
      </c>
      <c r="M1383" s="7" t="e">
        <v>#N/A</v>
      </c>
      <c r="N1383" s="7" t="e">
        <v>#N/A</v>
      </c>
      <c r="O1383" s="7" t="e">
        <v>#N/A</v>
      </c>
      <c r="P1383" s="7" t="e">
        <v>#N/A</v>
      </c>
      <c r="Q1383" s="7" t="e">
        <v>#N/A</v>
      </c>
      <c r="R1383" s="7" t="e">
        <v>#N/A</v>
      </c>
      <c r="S1383" s="7" t="e">
        <v>#N/A</v>
      </c>
      <c r="T1383" s="7">
        <v>0</v>
      </c>
      <c r="U1383" s="7" t="e">
        <v>#N/A</v>
      </c>
      <c r="V1383" s="7" t="e">
        <v>#N/A</v>
      </c>
      <c r="W1383" s="7">
        <v>1</v>
      </c>
      <c r="X1383" s="7" t="e">
        <v>#N/A</v>
      </c>
      <c r="Y1383" s="7">
        <v>1</v>
      </c>
      <c r="Z1383" s="7">
        <f t="shared" si="169"/>
        <v>1</v>
      </c>
      <c r="AA1383" s="7">
        <f t="shared" si="170"/>
        <v>1</v>
      </c>
      <c r="AB1383" s="7" t="b">
        <f t="shared" si="171"/>
        <v>1</v>
      </c>
      <c r="AC1383" s="7" t="b">
        <f t="shared" si="172"/>
        <v>1</v>
      </c>
      <c r="AD1383" s="7" t="b">
        <f t="shared" si="173"/>
        <v>1</v>
      </c>
      <c r="AE1383" s="7" t="b">
        <f t="shared" si="174"/>
        <v>1</v>
      </c>
      <c r="AF1383" s="7" t="b">
        <f t="shared" si="175"/>
        <v>0</v>
      </c>
      <c r="AH1383" t="b">
        <f>AND(Table252102[[#This Row],[Developmental toxicity]:[Reproductive toxicity]])</f>
        <v>1</v>
      </c>
    </row>
    <row r="1384" spans="1:34" x14ac:dyDescent="0.25">
      <c r="A1384" s="3">
        <f t="shared" si="168"/>
        <v>1383</v>
      </c>
      <c r="B1384" s="4"/>
      <c r="C1384" s="3" t="s">
        <v>10784</v>
      </c>
      <c r="D1384" s="3" t="s">
        <v>10783</v>
      </c>
      <c r="E1384" s="29" t="s">
        <v>13456</v>
      </c>
      <c r="F1384" s="3" t="s">
        <v>13457</v>
      </c>
      <c r="G1384" s="3" t="s">
        <v>10785</v>
      </c>
      <c r="H1384" s="3" t="s">
        <v>10785</v>
      </c>
      <c r="I1384" s="3" t="s">
        <v>13458</v>
      </c>
      <c r="J1384" s="5"/>
      <c r="K1384" s="7" t="e">
        <v>#N/A</v>
      </c>
      <c r="L1384" s="7" t="e">
        <v>#N/A</v>
      </c>
      <c r="M1384" s="7" t="e">
        <v>#N/A</v>
      </c>
      <c r="N1384" s="7" t="e">
        <v>#N/A</v>
      </c>
      <c r="O1384" s="7" t="e">
        <v>#N/A</v>
      </c>
      <c r="P1384" s="7" t="e">
        <v>#N/A</v>
      </c>
      <c r="Q1384" s="7" t="e">
        <v>#N/A</v>
      </c>
      <c r="R1384" s="7" t="e">
        <v>#N/A</v>
      </c>
      <c r="S1384" s="7" t="e">
        <v>#N/A</v>
      </c>
      <c r="T1384" s="7" t="e">
        <v>#N/A</v>
      </c>
      <c r="U1384" s="7" t="e">
        <v>#N/A</v>
      </c>
      <c r="V1384" s="7" t="e">
        <v>#N/A</v>
      </c>
      <c r="W1384" s="3">
        <v>1</v>
      </c>
      <c r="X1384" s="3" t="e">
        <v>#N/A</v>
      </c>
      <c r="Y1384" s="7" t="e">
        <v>#N/A</v>
      </c>
      <c r="Z1384" s="7">
        <f t="shared" si="169"/>
        <v>1</v>
      </c>
      <c r="AA1384" s="7">
        <f t="shared" si="170"/>
        <v>1</v>
      </c>
      <c r="AB1384" s="7" t="b">
        <f t="shared" si="171"/>
        <v>0</v>
      </c>
      <c r="AC1384" s="7" t="b">
        <f t="shared" si="172"/>
        <v>1</v>
      </c>
      <c r="AD1384" s="7" t="b">
        <f t="shared" si="173"/>
        <v>0</v>
      </c>
      <c r="AE1384" s="7" t="b">
        <f t="shared" si="174"/>
        <v>1</v>
      </c>
      <c r="AF1384" s="7" t="b">
        <f t="shared" si="175"/>
        <v>0</v>
      </c>
      <c r="AH1384" t="b">
        <f>AND(Table252102[[#This Row],[Developmental toxicity]:[Reproductive toxicity]])</f>
        <v>0</v>
      </c>
    </row>
    <row r="1385" spans="1:34" x14ac:dyDescent="0.25">
      <c r="A1385" s="3">
        <f t="shared" si="168"/>
        <v>1384</v>
      </c>
      <c r="B1385" s="4">
        <v>571</v>
      </c>
      <c r="C1385" s="3" t="s">
        <v>1209</v>
      </c>
      <c r="D1385" s="3" t="s">
        <v>5383</v>
      </c>
      <c r="E1385" s="29" t="s">
        <v>4952</v>
      </c>
      <c r="F1385" s="3" t="s">
        <v>5858</v>
      </c>
      <c r="G1385" s="3" t="s">
        <v>1210</v>
      </c>
      <c r="H1385" s="3" t="s">
        <v>6289</v>
      </c>
      <c r="I1385" s="3" t="s">
        <v>6867</v>
      </c>
      <c r="J1385" s="5" t="s">
        <v>1430</v>
      </c>
      <c r="K1385" s="7" t="e">
        <v>#N/A</v>
      </c>
      <c r="L1385" s="7">
        <v>1</v>
      </c>
      <c r="M1385" s="7" t="e">
        <v>#N/A</v>
      </c>
      <c r="N1385" s="7" t="e">
        <v>#N/A</v>
      </c>
      <c r="O1385" s="7" t="e">
        <v>#N/A</v>
      </c>
      <c r="P1385" s="7" t="e">
        <v>#N/A</v>
      </c>
      <c r="Q1385" s="7" t="e">
        <v>#N/A</v>
      </c>
      <c r="R1385" s="7" t="e">
        <v>#N/A</v>
      </c>
      <c r="S1385" s="7" t="e">
        <v>#N/A</v>
      </c>
      <c r="T1385" s="7">
        <v>0</v>
      </c>
      <c r="U1385" s="7" t="e">
        <v>#N/A</v>
      </c>
      <c r="V1385" s="7" t="e">
        <v>#N/A</v>
      </c>
      <c r="W1385" s="7">
        <v>1</v>
      </c>
      <c r="X1385" s="7" t="e">
        <v>#N/A</v>
      </c>
      <c r="Y1385" s="7">
        <v>1</v>
      </c>
      <c r="Z1385" s="7">
        <f t="shared" si="169"/>
        <v>1</v>
      </c>
      <c r="AA1385" s="7">
        <f t="shared" si="170"/>
        <v>1</v>
      </c>
      <c r="AB1385" s="7" t="b">
        <f t="shared" si="171"/>
        <v>1</v>
      </c>
      <c r="AC1385" s="7" t="b">
        <f t="shared" si="172"/>
        <v>1</v>
      </c>
      <c r="AD1385" s="7" t="b">
        <f t="shared" si="173"/>
        <v>1</v>
      </c>
      <c r="AE1385" s="7" t="b">
        <f t="shared" si="174"/>
        <v>1</v>
      </c>
      <c r="AF1385" s="7" t="b">
        <f t="shared" si="175"/>
        <v>0</v>
      </c>
      <c r="AH1385" t="b">
        <f>AND(Table252102[[#This Row],[Developmental toxicity]:[Reproductive toxicity]])</f>
        <v>1</v>
      </c>
    </row>
    <row r="1386" spans="1:34" x14ac:dyDescent="0.25">
      <c r="A1386" s="3">
        <f t="shared" si="168"/>
        <v>1385</v>
      </c>
      <c r="B1386" s="4">
        <v>564</v>
      </c>
      <c r="C1386" s="3" t="s">
        <v>1195</v>
      </c>
      <c r="D1386" s="3" t="s">
        <v>2891</v>
      </c>
      <c r="E1386" s="29" t="s">
        <v>4945</v>
      </c>
      <c r="F1386" s="3" t="s">
        <v>5851</v>
      </c>
      <c r="G1386" s="3" t="s">
        <v>1196</v>
      </c>
      <c r="H1386" s="3" t="s">
        <v>6282</v>
      </c>
      <c r="I1386" s="3" t="s">
        <v>6860</v>
      </c>
      <c r="J1386" s="5" t="s">
        <v>1430</v>
      </c>
      <c r="K1386" s="7" t="e">
        <v>#N/A</v>
      </c>
      <c r="L1386" s="7">
        <v>1</v>
      </c>
      <c r="M1386" s="7" t="e">
        <v>#N/A</v>
      </c>
      <c r="N1386" s="7" t="e">
        <v>#N/A</v>
      </c>
      <c r="O1386" s="7" t="e">
        <v>#N/A</v>
      </c>
      <c r="P1386" s="7" t="e">
        <v>#N/A</v>
      </c>
      <c r="Q1386" s="7" t="e">
        <v>#N/A</v>
      </c>
      <c r="R1386" s="7" t="e">
        <v>#N/A</v>
      </c>
      <c r="S1386" s="7" t="e">
        <v>#N/A</v>
      </c>
      <c r="T1386" s="7">
        <v>0</v>
      </c>
      <c r="U1386" s="7" t="e">
        <v>#N/A</v>
      </c>
      <c r="V1386" s="7" t="e">
        <v>#N/A</v>
      </c>
      <c r="W1386" s="7">
        <v>1</v>
      </c>
      <c r="X1386" s="7" t="e">
        <v>#N/A</v>
      </c>
      <c r="Y1386" s="7">
        <v>1</v>
      </c>
      <c r="Z1386" s="7">
        <f t="shared" si="169"/>
        <v>1</v>
      </c>
      <c r="AA1386" s="7">
        <f t="shared" si="170"/>
        <v>1</v>
      </c>
      <c r="AB1386" s="7" t="b">
        <f t="shared" si="171"/>
        <v>1</v>
      </c>
      <c r="AC1386" s="7" t="b">
        <f t="shared" si="172"/>
        <v>1</v>
      </c>
      <c r="AD1386" s="7" t="b">
        <f t="shared" si="173"/>
        <v>1</v>
      </c>
      <c r="AE1386" s="7" t="b">
        <f t="shared" si="174"/>
        <v>1</v>
      </c>
      <c r="AF1386" s="7" t="b">
        <f t="shared" si="175"/>
        <v>0</v>
      </c>
      <c r="AH1386" t="b">
        <f>AND(Table252102[[#This Row],[Developmental toxicity]:[Reproductive toxicity]])</f>
        <v>1</v>
      </c>
    </row>
    <row r="1387" spans="1:34" x14ac:dyDescent="0.25">
      <c r="A1387" s="3">
        <f t="shared" si="168"/>
        <v>1386</v>
      </c>
      <c r="B1387" s="4"/>
      <c r="C1387" s="3" t="s">
        <v>20524</v>
      </c>
      <c r="D1387" s="3" t="s">
        <v>19196</v>
      </c>
      <c r="E1387" s="29" t="s">
        <v>20279</v>
      </c>
      <c r="F1387" s="3" t="s">
        <v>19658</v>
      </c>
      <c r="G1387" s="3" t="s">
        <v>19659</v>
      </c>
      <c r="H1387" s="3" t="s">
        <v>19659</v>
      </c>
      <c r="I1387" s="3" t="s">
        <v>19660</v>
      </c>
      <c r="J1387" s="5" t="s">
        <v>20</v>
      </c>
      <c r="K1387" s="7" t="e">
        <v>#N/A</v>
      </c>
      <c r="L1387" s="7" t="e">
        <v>#N/A</v>
      </c>
      <c r="M1387" s="7" t="e">
        <v>#N/A</v>
      </c>
      <c r="N1387" s="7" t="e">
        <v>#N/A</v>
      </c>
      <c r="O1387" s="7" t="e">
        <v>#N/A</v>
      </c>
      <c r="P1387" s="7" t="e">
        <v>#N/A</v>
      </c>
      <c r="Q1387" s="7" t="e">
        <v>#N/A</v>
      </c>
      <c r="R1387" s="7" t="e">
        <v>#N/A</v>
      </c>
      <c r="S1387" s="7" t="e">
        <v>#N/A</v>
      </c>
      <c r="T1387" s="7" t="e">
        <v>#N/A</v>
      </c>
      <c r="U1387" s="7" t="e">
        <v>#N/A</v>
      </c>
      <c r="V1387" s="7" t="e">
        <v>#N/A</v>
      </c>
      <c r="W1387" s="7" t="e">
        <v>#N/A</v>
      </c>
      <c r="X1387" s="7">
        <v>0</v>
      </c>
      <c r="Y1387" s="7" t="e">
        <v>#N/A</v>
      </c>
      <c r="Z1387" s="7">
        <f t="shared" si="169"/>
        <v>0</v>
      </c>
      <c r="AA1387" s="7">
        <f t="shared" si="170"/>
        <v>0</v>
      </c>
      <c r="AB1387" s="7" t="b">
        <f t="shared" si="171"/>
        <v>1</v>
      </c>
      <c r="AC1387" s="7" t="b">
        <f t="shared" si="172"/>
        <v>0</v>
      </c>
      <c r="AD1387" s="7" t="b">
        <f t="shared" si="173"/>
        <v>0</v>
      </c>
      <c r="AE1387" s="7" t="b">
        <f t="shared" si="174"/>
        <v>0</v>
      </c>
      <c r="AF1387" s="7" t="b">
        <f t="shared" si="175"/>
        <v>0</v>
      </c>
      <c r="AH1387" t="b">
        <f>AND(Table252102[[#This Row],[Developmental toxicity]:[Reproductive toxicity]])</f>
        <v>0</v>
      </c>
    </row>
    <row r="1388" spans="1:34" x14ac:dyDescent="0.25">
      <c r="A1388" s="3">
        <f t="shared" si="168"/>
        <v>1387</v>
      </c>
      <c r="B1388" s="4">
        <v>490</v>
      </c>
      <c r="C1388" s="3" t="s">
        <v>1062</v>
      </c>
      <c r="D1388" s="3" t="s">
        <v>5323</v>
      </c>
      <c r="E1388" s="29" t="s">
        <v>4883</v>
      </c>
      <c r="F1388" s="3" t="s">
        <v>5789</v>
      </c>
      <c r="G1388" s="3" t="s">
        <v>1063</v>
      </c>
      <c r="H1388" s="3" t="s">
        <v>6226</v>
      </c>
      <c r="I1388" s="3" t="s">
        <v>6797</v>
      </c>
      <c r="J1388" s="5" t="s">
        <v>1430</v>
      </c>
      <c r="K1388" s="7" t="e">
        <v>#N/A</v>
      </c>
      <c r="L1388" s="7">
        <v>1</v>
      </c>
      <c r="M1388" s="7" t="e">
        <v>#N/A</v>
      </c>
      <c r="N1388" s="7" t="e">
        <v>#N/A</v>
      </c>
      <c r="O1388" s="7" t="e">
        <v>#N/A</v>
      </c>
      <c r="P1388" s="7" t="e">
        <v>#N/A</v>
      </c>
      <c r="Q1388" s="7" t="e">
        <v>#N/A</v>
      </c>
      <c r="R1388" s="7" t="e">
        <v>#N/A</v>
      </c>
      <c r="S1388" s="7" t="e">
        <v>#N/A</v>
      </c>
      <c r="T1388" s="7" t="e">
        <v>#N/A</v>
      </c>
      <c r="U1388" s="7" t="e">
        <v>#N/A</v>
      </c>
      <c r="V1388" s="7" t="e">
        <v>#N/A</v>
      </c>
      <c r="W1388" s="7" t="e">
        <v>#N/A</v>
      </c>
      <c r="X1388" s="7" t="e">
        <v>#N/A</v>
      </c>
      <c r="Y1388" s="7">
        <v>1</v>
      </c>
      <c r="Z1388" s="7">
        <f t="shared" si="169"/>
        <v>1</v>
      </c>
      <c r="AA1388" s="7">
        <f t="shared" si="170"/>
        <v>1</v>
      </c>
      <c r="AB1388" s="7" t="b">
        <f t="shared" si="171"/>
        <v>1</v>
      </c>
      <c r="AC1388" s="7" t="b">
        <f t="shared" si="172"/>
        <v>0</v>
      </c>
      <c r="AD1388" s="7" t="b">
        <f t="shared" si="173"/>
        <v>0</v>
      </c>
      <c r="AE1388" s="7" t="b">
        <f t="shared" si="174"/>
        <v>0</v>
      </c>
      <c r="AF1388" s="7" t="b">
        <f t="shared" si="175"/>
        <v>0</v>
      </c>
      <c r="AH1388" t="b">
        <f>AND(Table252102[[#This Row],[Developmental toxicity]:[Reproductive toxicity]])</f>
        <v>0</v>
      </c>
    </row>
    <row r="1389" spans="1:34" x14ac:dyDescent="0.25">
      <c r="A1389" s="3">
        <f t="shared" si="168"/>
        <v>1388</v>
      </c>
      <c r="B1389" s="4"/>
      <c r="C1389" s="3" t="s">
        <v>11985</v>
      </c>
      <c r="D1389" s="3" t="s">
        <v>17882</v>
      </c>
      <c r="E1389" s="29" t="s">
        <v>15611</v>
      </c>
      <c r="F1389" s="3" t="s">
        <v>15612</v>
      </c>
      <c r="G1389" s="3" t="s">
        <v>15613</v>
      </c>
      <c r="H1389" s="3" t="s">
        <v>15613</v>
      </c>
      <c r="I1389" s="3" t="s">
        <v>15614</v>
      </c>
      <c r="J1389" s="5"/>
      <c r="K1389" s="7" t="e">
        <v>#N/A</v>
      </c>
      <c r="L1389" s="7" t="e">
        <v>#N/A</v>
      </c>
      <c r="M1389" s="7" t="e">
        <v>#N/A</v>
      </c>
      <c r="N1389" s="7" t="e">
        <v>#N/A</v>
      </c>
      <c r="O1389" s="7" t="e">
        <v>#N/A</v>
      </c>
      <c r="P1389" s="7" t="e">
        <v>#N/A</v>
      </c>
      <c r="Q1389" s="7" t="e">
        <v>#N/A</v>
      </c>
      <c r="R1389" s="7" t="e">
        <v>#N/A</v>
      </c>
      <c r="S1389" s="7" t="e">
        <v>#N/A</v>
      </c>
      <c r="T1389" s="7" t="e">
        <v>#N/A</v>
      </c>
      <c r="U1389" s="7" t="e">
        <v>#N/A</v>
      </c>
      <c r="V1389" s="7" t="e">
        <v>#N/A</v>
      </c>
      <c r="W1389" s="7">
        <v>0</v>
      </c>
      <c r="X1389" s="7" t="e">
        <v>#N/A</v>
      </c>
      <c r="Y1389" s="7">
        <v>0</v>
      </c>
      <c r="Z1389" s="7">
        <f t="shared" si="169"/>
        <v>0</v>
      </c>
      <c r="AA1389" s="7">
        <f t="shared" si="170"/>
        <v>0</v>
      </c>
      <c r="AB1389" s="7" t="b">
        <f t="shared" si="171"/>
        <v>1</v>
      </c>
      <c r="AC1389" s="7" t="b">
        <f t="shared" si="172"/>
        <v>1</v>
      </c>
      <c r="AD1389" s="7" t="b">
        <f t="shared" si="173"/>
        <v>0</v>
      </c>
      <c r="AE1389" s="7" t="b">
        <f t="shared" si="174"/>
        <v>1</v>
      </c>
      <c r="AF1389" s="7" t="b">
        <f t="shared" si="175"/>
        <v>0</v>
      </c>
      <c r="AH1389" t="b">
        <f>AND(Table252102[[#This Row],[Developmental toxicity]:[Reproductive toxicity]])</f>
        <v>1</v>
      </c>
    </row>
    <row r="1390" spans="1:34" x14ac:dyDescent="0.25">
      <c r="A1390" s="3">
        <f t="shared" si="168"/>
        <v>1389</v>
      </c>
      <c r="B1390" s="4"/>
      <c r="C1390" s="3" t="s">
        <v>11921</v>
      </c>
      <c r="D1390" s="3" t="s">
        <v>11920</v>
      </c>
      <c r="E1390" s="29" t="s">
        <v>15533</v>
      </c>
      <c r="F1390" s="3" t="s">
        <v>15534</v>
      </c>
      <c r="G1390" s="3" t="s">
        <v>11922</v>
      </c>
      <c r="H1390" s="3" t="s">
        <v>11922</v>
      </c>
      <c r="I1390" s="3" t="s">
        <v>15535</v>
      </c>
      <c r="J1390" s="5"/>
      <c r="K1390" s="7" t="e">
        <v>#N/A</v>
      </c>
      <c r="L1390" s="7" t="e">
        <v>#N/A</v>
      </c>
      <c r="M1390" s="7" t="e">
        <v>#N/A</v>
      </c>
      <c r="N1390" s="7" t="e">
        <v>#N/A</v>
      </c>
      <c r="O1390" s="7" t="e">
        <v>#N/A</v>
      </c>
      <c r="P1390" s="7" t="e">
        <v>#N/A</v>
      </c>
      <c r="Q1390" s="7" t="e">
        <v>#N/A</v>
      </c>
      <c r="R1390" s="7" t="e">
        <v>#N/A</v>
      </c>
      <c r="S1390" s="7" t="e">
        <v>#N/A</v>
      </c>
      <c r="T1390" s="7" t="e">
        <v>#N/A</v>
      </c>
      <c r="U1390" s="7" t="e">
        <v>#N/A</v>
      </c>
      <c r="V1390" s="7" t="e">
        <v>#N/A</v>
      </c>
      <c r="W1390" s="7">
        <v>0</v>
      </c>
      <c r="X1390" s="7" t="e">
        <v>#N/A</v>
      </c>
      <c r="Y1390" s="7">
        <v>0</v>
      </c>
      <c r="Z1390" s="7">
        <f t="shared" si="169"/>
        <v>0</v>
      </c>
      <c r="AA1390" s="7">
        <f t="shared" si="170"/>
        <v>0</v>
      </c>
      <c r="AB1390" s="7" t="b">
        <f t="shared" si="171"/>
        <v>1</v>
      </c>
      <c r="AC1390" s="7" t="b">
        <f t="shared" si="172"/>
        <v>1</v>
      </c>
      <c r="AD1390" s="7" t="b">
        <f t="shared" si="173"/>
        <v>0</v>
      </c>
      <c r="AE1390" s="7" t="b">
        <f t="shared" si="174"/>
        <v>1</v>
      </c>
      <c r="AF1390" s="7" t="b">
        <f t="shared" si="175"/>
        <v>0</v>
      </c>
      <c r="AH1390" t="b">
        <f>AND(Table252102[[#This Row],[Developmental toxicity]:[Reproductive toxicity]])</f>
        <v>1</v>
      </c>
    </row>
    <row r="1391" spans="1:34" x14ac:dyDescent="0.25">
      <c r="A1391" s="3">
        <f t="shared" si="168"/>
        <v>1390</v>
      </c>
      <c r="B1391" s="4">
        <v>561</v>
      </c>
      <c r="C1391" s="3" t="s">
        <v>1189</v>
      </c>
      <c r="D1391" s="3" t="s">
        <v>5376</v>
      </c>
      <c r="E1391" s="29" t="s">
        <v>4942</v>
      </c>
      <c r="F1391" s="3" t="s">
        <v>5848</v>
      </c>
      <c r="G1391" s="3" t="s">
        <v>1190</v>
      </c>
      <c r="H1391" s="3" t="s">
        <v>6279</v>
      </c>
      <c r="I1391" s="3" t="s">
        <v>6857</v>
      </c>
      <c r="J1391" s="5" t="s">
        <v>1430</v>
      </c>
      <c r="K1391" s="7" t="e">
        <v>#N/A</v>
      </c>
      <c r="L1391" s="7">
        <v>1</v>
      </c>
      <c r="M1391" s="7" t="e">
        <v>#N/A</v>
      </c>
      <c r="N1391" s="7" t="e">
        <v>#N/A</v>
      </c>
      <c r="O1391" s="7" t="e">
        <v>#N/A</v>
      </c>
      <c r="P1391" s="7" t="e">
        <v>#N/A</v>
      </c>
      <c r="Q1391" s="7" t="e">
        <v>#N/A</v>
      </c>
      <c r="R1391" s="7" t="e">
        <v>#N/A</v>
      </c>
      <c r="S1391" s="7" t="e">
        <v>#N/A</v>
      </c>
      <c r="T1391" s="7" t="e">
        <v>#N/A</v>
      </c>
      <c r="U1391" s="7" t="e">
        <v>#N/A</v>
      </c>
      <c r="V1391" s="7" t="e">
        <v>#N/A</v>
      </c>
      <c r="W1391" s="7" t="e">
        <v>#N/A</v>
      </c>
      <c r="X1391" s="7" t="e">
        <v>#N/A</v>
      </c>
      <c r="Y1391" s="7">
        <v>1</v>
      </c>
      <c r="Z1391" s="7">
        <f t="shared" si="169"/>
        <v>1</v>
      </c>
      <c r="AA1391" s="7">
        <f t="shared" si="170"/>
        <v>1</v>
      </c>
      <c r="AB1391" s="7" t="b">
        <f t="shared" si="171"/>
        <v>1</v>
      </c>
      <c r="AC1391" s="7" t="b">
        <f t="shared" si="172"/>
        <v>0</v>
      </c>
      <c r="AD1391" s="7" t="b">
        <f t="shared" si="173"/>
        <v>0</v>
      </c>
      <c r="AE1391" s="7" t="b">
        <f t="shared" si="174"/>
        <v>0</v>
      </c>
      <c r="AF1391" s="7" t="b">
        <f t="shared" si="175"/>
        <v>0</v>
      </c>
      <c r="AH1391" t="b">
        <f>AND(Table252102[[#This Row],[Developmental toxicity]:[Reproductive toxicity]])</f>
        <v>0</v>
      </c>
    </row>
    <row r="1392" spans="1:34" x14ac:dyDescent="0.25">
      <c r="A1392" s="3">
        <f t="shared" si="168"/>
        <v>1391</v>
      </c>
      <c r="B1392" s="4" t="s">
        <v>1440</v>
      </c>
      <c r="C1392" s="3" t="s">
        <v>2356</v>
      </c>
      <c r="D1392" s="3" t="s">
        <v>3277</v>
      </c>
      <c r="E1392" s="29" t="s">
        <v>7633</v>
      </c>
      <c r="F1392" s="3" t="s">
        <v>8474</v>
      </c>
      <c r="G1392" s="3" t="s">
        <v>9792</v>
      </c>
      <c r="H1392" s="3" t="s">
        <v>9792</v>
      </c>
      <c r="I1392" s="3" t="s">
        <v>9793</v>
      </c>
      <c r="J1392" s="5"/>
      <c r="K1392" s="7" t="e">
        <v>#N/A</v>
      </c>
      <c r="L1392" s="7" t="e">
        <v>#N/A</v>
      </c>
      <c r="M1392" s="7" t="e">
        <v>#N/A</v>
      </c>
      <c r="N1392" s="7" t="e">
        <v>#N/A</v>
      </c>
      <c r="O1392" s="7" t="e">
        <v>#N/A</v>
      </c>
      <c r="P1392" s="7" t="e">
        <v>#N/A</v>
      </c>
      <c r="Q1392" s="7" t="e">
        <v>#N/A</v>
      </c>
      <c r="R1392" s="7" t="e">
        <v>#N/A</v>
      </c>
      <c r="S1392" s="7" t="e">
        <v>#N/A</v>
      </c>
      <c r="T1392" s="7">
        <v>1</v>
      </c>
      <c r="U1392" s="7" t="e">
        <v>#N/A</v>
      </c>
      <c r="V1392" s="7" t="e">
        <v>#N/A</v>
      </c>
      <c r="W1392" s="7" t="e">
        <v>#N/A</v>
      </c>
      <c r="X1392" s="7" t="e">
        <v>#N/A</v>
      </c>
      <c r="Y1392" s="7">
        <v>1</v>
      </c>
      <c r="Z1392" s="7">
        <f t="shared" si="169"/>
        <v>1</v>
      </c>
      <c r="AA1392" s="7">
        <f t="shared" si="170"/>
        <v>1</v>
      </c>
      <c r="AB1392" s="7" t="b">
        <f t="shared" si="171"/>
        <v>1</v>
      </c>
      <c r="AC1392" s="7" t="b">
        <f t="shared" si="172"/>
        <v>0</v>
      </c>
      <c r="AD1392" s="7" t="b">
        <f t="shared" si="173"/>
        <v>1</v>
      </c>
      <c r="AE1392" s="7" t="b">
        <f t="shared" si="174"/>
        <v>0</v>
      </c>
      <c r="AF1392" s="7" t="b">
        <f t="shared" si="175"/>
        <v>0</v>
      </c>
      <c r="AH1392" t="b">
        <f>AND(Table252102[[#This Row],[Developmental toxicity]:[Reproductive toxicity]])</f>
        <v>0</v>
      </c>
    </row>
    <row r="1393" spans="1:34" x14ac:dyDescent="0.25">
      <c r="A1393" s="3">
        <f t="shared" si="168"/>
        <v>1392</v>
      </c>
      <c r="B1393" s="4">
        <v>13133</v>
      </c>
      <c r="C1393" s="3" t="s">
        <v>1266</v>
      </c>
      <c r="D1393" s="3" t="s">
        <v>69</v>
      </c>
      <c r="E1393" s="29" t="s">
        <v>3972</v>
      </c>
      <c r="F1393" s="3" t="s">
        <v>3810</v>
      </c>
      <c r="G1393" s="3" t="s">
        <v>70</v>
      </c>
      <c r="H1393" s="3" t="s">
        <v>4251</v>
      </c>
      <c r="I1393" s="3" t="s">
        <v>4252</v>
      </c>
      <c r="J1393" s="5" t="s">
        <v>20</v>
      </c>
      <c r="K1393" s="7">
        <v>1</v>
      </c>
      <c r="L1393" s="7">
        <v>0</v>
      </c>
      <c r="M1393" s="7" t="e">
        <v>#N/A</v>
      </c>
      <c r="N1393" s="7" t="e">
        <v>#N/A</v>
      </c>
      <c r="O1393" s="7" t="e">
        <v>#N/A</v>
      </c>
      <c r="P1393" s="7" t="e">
        <v>#N/A</v>
      </c>
      <c r="Q1393" s="7" t="e">
        <v>#N/A</v>
      </c>
      <c r="R1393" s="7" t="e">
        <v>#N/A</v>
      </c>
      <c r="S1393" s="7" t="e">
        <v>#N/A</v>
      </c>
      <c r="T1393" s="7" t="e">
        <v>#N/A</v>
      </c>
      <c r="U1393" s="7" t="e">
        <v>#N/A</v>
      </c>
      <c r="V1393" s="7" t="e">
        <v>#N/A</v>
      </c>
      <c r="W1393" s="7" t="e">
        <v>#N/A</v>
      </c>
      <c r="X1393" s="7" t="e">
        <v>#N/A</v>
      </c>
      <c r="Y1393" s="7">
        <v>0</v>
      </c>
      <c r="Z1393" s="7">
        <f t="shared" si="169"/>
        <v>1</v>
      </c>
      <c r="AA1393" s="7">
        <f t="shared" si="170"/>
        <v>0</v>
      </c>
      <c r="AB1393" s="7" t="b">
        <f t="shared" si="171"/>
        <v>1</v>
      </c>
      <c r="AC1393" s="7" t="b">
        <f t="shared" si="172"/>
        <v>0</v>
      </c>
      <c r="AD1393" s="7" t="b">
        <f t="shared" si="173"/>
        <v>0</v>
      </c>
      <c r="AE1393" s="7" t="b">
        <f t="shared" si="174"/>
        <v>1</v>
      </c>
      <c r="AF1393" s="7" t="b">
        <f t="shared" si="175"/>
        <v>0</v>
      </c>
      <c r="AH1393" t="b">
        <f>AND(Table252102[[#This Row],[Developmental toxicity]:[Reproductive toxicity]])</f>
        <v>0</v>
      </c>
    </row>
    <row r="1394" spans="1:34" x14ac:dyDescent="0.25">
      <c r="A1394" s="3">
        <f t="shared" si="168"/>
        <v>1393</v>
      </c>
      <c r="B1394" s="4"/>
      <c r="C1394" s="3" t="s">
        <v>11128</v>
      </c>
      <c r="D1394" s="3" t="s">
        <v>11127</v>
      </c>
      <c r="E1394" s="29" t="s">
        <v>14074</v>
      </c>
      <c r="F1394" s="3" t="s">
        <v>14075</v>
      </c>
      <c r="G1394" s="3" t="s">
        <v>14076</v>
      </c>
      <c r="H1394" s="3" t="s">
        <v>14076</v>
      </c>
      <c r="I1394" s="3" t="s">
        <v>14077</v>
      </c>
      <c r="J1394" s="5"/>
      <c r="K1394" s="7" t="e">
        <v>#N/A</v>
      </c>
      <c r="L1394" s="7" t="e">
        <v>#N/A</v>
      </c>
      <c r="M1394" s="7" t="e">
        <v>#N/A</v>
      </c>
      <c r="N1394" s="7" t="e">
        <v>#N/A</v>
      </c>
      <c r="O1394" s="7" t="e">
        <v>#N/A</v>
      </c>
      <c r="P1394" s="7" t="e">
        <v>#N/A</v>
      </c>
      <c r="Q1394" s="7" t="e">
        <v>#N/A</v>
      </c>
      <c r="R1394" s="7" t="e">
        <v>#N/A</v>
      </c>
      <c r="S1394" s="7" t="e">
        <v>#N/A</v>
      </c>
      <c r="T1394" s="7" t="e">
        <v>#N/A</v>
      </c>
      <c r="U1394" s="7" t="e">
        <v>#N/A</v>
      </c>
      <c r="V1394" s="7" t="e">
        <v>#N/A</v>
      </c>
      <c r="W1394" s="3">
        <v>1</v>
      </c>
      <c r="X1394" s="3" t="e">
        <v>#N/A</v>
      </c>
      <c r="Y1394" s="7" t="e">
        <v>#N/A</v>
      </c>
      <c r="Z1394" s="7">
        <f t="shared" si="169"/>
        <v>1</v>
      </c>
      <c r="AA1394" s="7">
        <f t="shared" si="170"/>
        <v>1</v>
      </c>
      <c r="AB1394" s="7" t="b">
        <f t="shared" si="171"/>
        <v>0</v>
      </c>
      <c r="AC1394" s="7" t="b">
        <f t="shared" si="172"/>
        <v>1</v>
      </c>
      <c r="AD1394" s="7" t="b">
        <f t="shared" si="173"/>
        <v>0</v>
      </c>
      <c r="AE1394" s="7" t="b">
        <f t="shared" si="174"/>
        <v>1</v>
      </c>
      <c r="AF1394" s="7" t="b">
        <f t="shared" si="175"/>
        <v>0</v>
      </c>
      <c r="AH1394" t="b">
        <f>AND(Table252102[[#This Row],[Developmental toxicity]:[Reproductive toxicity]])</f>
        <v>0</v>
      </c>
    </row>
    <row r="1395" spans="1:34" x14ac:dyDescent="0.25">
      <c r="A1395" s="3">
        <f t="shared" si="168"/>
        <v>1394</v>
      </c>
      <c r="B1395" s="4" t="s">
        <v>1440</v>
      </c>
      <c r="C1395" s="3" t="s">
        <v>2237</v>
      </c>
      <c r="D1395" s="3" t="s">
        <v>3142</v>
      </c>
      <c r="E1395" s="12" t="s">
        <v>7515</v>
      </c>
      <c r="F1395" t="s">
        <v>8363</v>
      </c>
      <c r="G1395" t="s">
        <v>9545</v>
      </c>
      <c r="H1395" t="s">
        <v>9546</v>
      </c>
      <c r="I1395" t="s">
        <v>9547</v>
      </c>
      <c r="J1395" s="5"/>
      <c r="K1395" s="7" t="e">
        <v>#N/A</v>
      </c>
      <c r="L1395" s="7" t="e">
        <v>#N/A</v>
      </c>
      <c r="M1395" s="7" t="e">
        <v>#N/A</v>
      </c>
      <c r="N1395" s="7" t="e">
        <v>#N/A</v>
      </c>
      <c r="O1395" s="7" t="e">
        <v>#N/A</v>
      </c>
      <c r="P1395" s="7" t="e">
        <v>#N/A</v>
      </c>
      <c r="Q1395" s="7" t="e">
        <v>#N/A</v>
      </c>
      <c r="R1395" s="7" t="e">
        <v>#N/A</v>
      </c>
      <c r="S1395" s="7" t="e">
        <v>#N/A</v>
      </c>
      <c r="T1395" s="7">
        <v>0</v>
      </c>
      <c r="U1395" s="7" t="e">
        <v>#N/A</v>
      </c>
      <c r="V1395" s="7" t="e">
        <v>#N/A</v>
      </c>
      <c r="W1395" s="7" t="e">
        <v>#N/A</v>
      </c>
      <c r="X1395" s="7" t="e">
        <v>#N/A</v>
      </c>
      <c r="Y1395" s="7" t="e">
        <v>#N/A</v>
      </c>
      <c r="Z1395" s="7">
        <f t="shared" si="169"/>
        <v>0</v>
      </c>
      <c r="AA1395" s="7">
        <f t="shared" si="170"/>
        <v>0</v>
      </c>
      <c r="AB1395" s="7" t="b">
        <f t="shared" si="171"/>
        <v>1</v>
      </c>
      <c r="AC1395" s="7" t="b">
        <f t="shared" si="172"/>
        <v>0</v>
      </c>
      <c r="AD1395" s="7" t="b">
        <f t="shared" si="173"/>
        <v>1</v>
      </c>
      <c r="AE1395" s="7" t="b">
        <f t="shared" si="174"/>
        <v>0</v>
      </c>
      <c r="AF1395" s="7" t="b">
        <f t="shared" si="175"/>
        <v>0</v>
      </c>
      <c r="AH1395" t="b">
        <f>AND(Table252102[[#This Row],[Developmental toxicity]:[Reproductive toxicity]])</f>
        <v>0</v>
      </c>
    </row>
    <row r="1396" spans="1:34" x14ac:dyDescent="0.25">
      <c r="A1396" s="3">
        <f t="shared" si="168"/>
        <v>1395</v>
      </c>
      <c r="B1396" s="4" t="s">
        <v>1440</v>
      </c>
      <c r="C1396" s="3" t="s">
        <v>2289</v>
      </c>
      <c r="D1396" s="3" t="s">
        <v>3204</v>
      </c>
      <c r="E1396" s="12" t="s">
        <v>7567</v>
      </c>
      <c r="F1396" t="s">
        <v>8414</v>
      </c>
      <c r="G1396" t="s">
        <v>9658</v>
      </c>
      <c r="H1396" t="s">
        <v>9658</v>
      </c>
      <c r="I1396" t="s">
        <v>9659</v>
      </c>
      <c r="J1396" s="5"/>
      <c r="K1396" s="7" t="e">
        <v>#N/A</v>
      </c>
      <c r="L1396" s="7" t="e">
        <v>#N/A</v>
      </c>
      <c r="M1396" s="7" t="e">
        <v>#N/A</v>
      </c>
      <c r="N1396" s="7" t="e">
        <v>#N/A</v>
      </c>
      <c r="O1396" s="7" t="e">
        <v>#N/A</v>
      </c>
      <c r="P1396" s="7" t="e">
        <v>#N/A</v>
      </c>
      <c r="Q1396" s="7" t="e">
        <v>#N/A</v>
      </c>
      <c r="R1396" s="7" t="e">
        <v>#N/A</v>
      </c>
      <c r="S1396" s="7" t="e">
        <v>#N/A</v>
      </c>
      <c r="T1396" s="7">
        <v>0</v>
      </c>
      <c r="U1396" s="7" t="e">
        <v>#N/A</v>
      </c>
      <c r="V1396" s="7" t="e">
        <v>#N/A</v>
      </c>
      <c r="W1396" s="7" t="e">
        <v>#N/A</v>
      </c>
      <c r="X1396" s="7" t="e">
        <v>#N/A</v>
      </c>
      <c r="Y1396" s="7" t="e">
        <v>#N/A</v>
      </c>
      <c r="Z1396" s="7">
        <f t="shared" si="169"/>
        <v>0</v>
      </c>
      <c r="AA1396" s="7">
        <f t="shared" si="170"/>
        <v>0</v>
      </c>
      <c r="AB1396" s="7" t="b">
        <f t="shared" si="171"/>
        <v>1</v>
      </c>
      <c r="AC1396" s="7" t="b">
        <f t="shared" si="172"/>
        <v>0</v>
      </c>
      <c r="AD1396" s="7" t="b">
        <f t="shared" si="173"/>
        <v>1</v>
      </c>
      <c r="AE1396" s="7" t="b">
        <f t="shared" si="174"/>
        <v>0</v>
      </c>
      <c r="AF1396" s="7" t="b">
        <f t="shared" si="175"/>
        <v>0</v>
      </c>
      <c r="AH1396" t="b">
        <f>AND(Table252102[[#This Row],[Developmental toxicity]:[Reproductive toxicity]])</f>
        <v>0</v>
      </c>
    </row>
    <row r="1397" spans="1:34" x14ac:dyDescent="0.25">
      <c r="A1397" s="3">
        <f t="shared" si="168"/>
        <v>1396</v>
      </c>
      <c r="B1397" s="4" t="s">
        <v>1440</v>
      </c>
      <c r="C1397" s="3" t="s">
        <v>2364</v>
      </c>
      <c r="D1397" s="3" t="s">
        <v>3285</v>
      </c>
      <c r="E1397" s="29" t="s">
        <v>7641</v>
      </c>
      <c r="F1397" s="3" t="s">
        <v>8482</v>
      </c>
      <c r="G1397" s="3" t="s">
        <v>9808</v>
      </c>
      <c r="H1397" s="3" t="s">
        <v>9808</v>
      </c>
      <c r="I1397" s="3" t="s">
        <v>9809</v>
      </c>
      <c r="J1397" s="5"/>
      <c r="K1397" s="7" t="e">
        <v>#N/A</v>
      </c>
      <c r="L1397" s="7" t="e">
        <v>#N/A</v>
      </c>
      <c r="M1397" s="7" t="e">
        <v>#N/A</v>
      </c>
      <c r="N1397" s="7" t="e">
        <v>#N/A</v>
      </c>
      <c r="O1397" s="7" t="e">
        <v>#N/A</v>
      </c>
      <c r="P1397" s="7" t="e">
        <v>#N/A</v>
      </c>
      <c r="Q1397" s="7" t="e">
        <v>#N/A</v>
      </c>
      <c r="R1397" s="7" t="e">
        <v>#N/A</v>
      </c>
      <c r="S1397" s="7" t="e">
        <v>#N/A</v>
      </c>
      <c r="T1397" s="7">
        <v>1</v>
      </c>
      <c r="U1397" s="7" t="e">
        <v>#N/A</v>
      </c>
      <c r="V1397" s="7" t="e">
        <v>#N/A</v>
      </c>
      <c r="W1397" s="7" t="e">
        <v>#N/A</v>
      </c>
      <c r="X1397" s="7" t="e">
        <v>#N/A</v>
      </c>
      <c r="Y1397" s="7">
        <v>0</v>
      </c>
      <c r="Z1397" s="7">
        <f t="shared" si="169"/>
        <v>1</v>
      </c>
      <c r="AA1397" s="7">
        <f t="shared" si="170"/>
        <v>0</v>
      </c>
      <c r="AB1397" s="7" t="b">
        <f t="shared" si="171"/>
        <v>1</v>
      </c>
      <c r="AC1397" s="7" t="b">
        <f t="shared" si="172"/>
        <v>0</v>
      </c>
      <c r="AD1397" s="7" t="b">
        <f t="shared" si="173"/>
        <v>1</v>
      </c>
      <c r="AE1397" s="7" t="b">
        <f t="shared" si="174"/>
        <v>0</v>
      </c>
      <c r="AF1397" s="7" t="b">
        <f t="shared" si="175"/>
        <v>0</v>
      </c>
      <c r="AH1397" t="b">
        <f>AND(Table252102[[#This Row],[Developmental toxicity]:[Reproductive toxicity]])</f>
        <v>0</v>
      </c>
    </row>
    <row r="1398" spans="1:34" x14ac:dyDescent="0.25">
      <c r="A1398" s="3">
        <f t="shared" si="168"/>
        <v>1397</v>
      </c>
      <c r="B1398" s="4" t="s">
        <v>1440</v>
      </c>
      <c r="C1398" s="3" t="s">
        <v>2357</v>
      </c>
      <c r="D1398" s="3" t="s">
        <v>3278</v>
      </c>
      <c r="E1398" s="12" t="s">
        <v>7634</v>
      </c>
      <c r="F1398" t="s">
        <v>8475</v>
      </c>
      <c r="G1398" t="s">
        <v>9794</v>
      </c>
      <c r="H1398" t="s">
        <v>9794</v>
      </c>
      <c r="I1398" t="s">
        <v>9795</v>
      </c>
      <c r="J1398" s="5"/>
      <c r="K1398" s="7" t="e">
        <v>#N/A</v>
      </c>
      <c r="L1398" s="7" t="e">
        <v>#N/A</v>
      </c>
      <c r="M1398" s="7" t="e">
        <v>#N/A</v>
      </c>
      <c r="N1398" s="7" t="e">
        <v>#N/A</v>
      </c>
      <c r="O1398" s="7" t="e">
        <v>#N/A</v>
      </c>
      <c r="P1398" s="7" t="e">
        <v>#N/A</v>
      </c>
      <c r="Q1398" s="7" t="e">
        <v>#N/A</v>
      </c>
      <c r="R1398" s="7" t="e">
        <v>#N/A</v>
      </c>
      <c r="S1398" s="7" t="e">
        <v>#N/A</v>
      </c>
      <c r="T1398" s="7">
        <v>0</v>
      </c>
      <c r="U1398" s="7" t="e">
        <v>#N/A</v>
      </c>
      <c r="V1398" s="7" t="e">
        <v>#N/A</v>
      </c>
      <c r="W1398" s="7" t="e">
        <v>#N/A</v>
      </c>
      <c r="X1398" s="7" t="e">
        <v>#N/A</v>
      </c>
      <c r="Y1398" s="7" t="e">
        <v>#N/A</v>
      </c>
      <c r="Z1398" s="7">
        <f t="shared" si="169"/>
        <v>0</v>
      </c>
      <c r="AA1398" s="7">
        <f t="shared" si="170"/>
        <v>0</v>
      </c>
      <c r="AB1398" s="7" t="b">
        <f t="shared" si="171"/>
        <v>1</v>
      </c>
      <c r="AC1398" s="7" t="b">
        <f t="shared" si="172"/>
        <v>0</v>
      </c>
      <c r="AD1398" s="7" t="b">
        <f t="shared" si="173"/>
        <v>1</v>
      </c>
      <c r="AE1398" s="7" t="b">
        <f t="shared" si="174"/>
        <v>0</v>
      </c>
      <c r="AF1398" s="7" t="b">
        <f t="shared" si="175"/>
        <v>0</v>
      </c>
      <c r="AH1398" t="b">
        <f>AND(Table252102[[#This Row],[Developmental toxicity]:[Reproductive toxicity]])</f>
        <v>0</v>
      </c>
    </row>
    <row r="1399" spans="1:34" x14ac:dyDescent="0.25">
      <c r="A1399" s="3">
        <f t="shared" si="168"/>
        <v>1398</v>
      </c>
      <c r="B1399" s="4"/>
      <c r="C1399" s="3" t="s">
        <v>20663</v>
      </c>
      <c r="D1399" s="3" t="s">
        <v>19337</v>
      </c>
      <c r="E1399" s="29" t="s">
        <v>20418</v>
      </c>
      <c r="F1399" s="3" t="s">
        <v>20123</v>
      </c>
      <c r="G1399" s="3" t="s">
        <v>20124</v>
      </c>
      <c r="H1399" s="3" t="s">
        <v>20125</v>
      </c>
      <c r="I1399" s="3" t="s">
        <v>20126</v>
      </c>
      <c r="J1399" s="5" t="s">
        <v>20</v>
      </c>
      <c r="K1399" s="7" t="e">
        <v>#N/A</v>
      </c>
      <c r="L1399" s="7" t="e">
        <v>#N/A</v>
      </c>
      <c r="M1399" s="7" t="e">
        <v>#N/A</v>
      </c>
      <c r="N1399" s="7" t="e">
        <v>#N/A</v>
      </c>
      <c r="O1399" s="7" t="e">
        <v>#N/A</v>
      </c>
      <c r="P1399" s="7" t="e">
        <v>#N/A</v>
      </c>
      <c r="Q1399" s="7" t="e">
        <v>#N/A</v>
      </c>
      <c r="R1399" s="7" t="e">
        <v>#N/A</v>
      </c>
      <c r="S1399" s="7" t="e">
        <v>#N/A</v>
      </c>
      <c r="T1399" s="7" t="e">
        <v>#N/A</v>
      </c>
      <c r="U1399" s="7" t="e">
        <v>#N/A</v>
      </c>
      <c r="V1399" s="7" t="e">
        <v>#N/A</v>
      </c>
      <c r="W1399" s="7" t="e">
        <v>#N/A</v>
      </c>
      <c r="X1399" s="7">
        <v>0</v>
      </c>
      <c r="Y1399" s="7" t="e">
        <v>#N/A</v>
      </c>
      <c r="Z1399" s="7">
        <f t="shared" si="169"/>
        <v>0</v>
      </c>
      <c r="AA1399" s="7">
        <f t="shared" si="170"/>
        <v>0</v>
      </c>
      <c r="AB1399" s="7" t="b">
        <f t="shared" si="171"/>
        <v>1</v>
      </c>
      <c r="AC1399" s="7" t="b">
        <f t="shared" si="172"/>
        <v>0</v>
      </c>
      <c r="AD1399" s="7" t="b">
        <f t="shared" si="173"/>
        <v>0</v>
      </c>
      <c r="AE1399" s="7" t="b">
        <f t="shared" si="174"/>
        <v>0</v>
      </c>
      <c r="AF1399" s="7" t="b">
        <f t="shared" si="175"/>
        <v>0</v>
      </c>
      <c r="AH1399" t="b">
        <f>AND(Table252102[[#This Row],[Developmental toxicity]:[Reproductive toxicity]])</f>
        <v>0</v>
      </c>
    </row>
    <row r="1400" spans="1:34" x14ac:dyDescent="0.25">
      <c r="A1400" s="3">
        <f t="shared" si="168"/>
        <v>1399</v>
      </c>
      <c r="B1400" s="4" t="s">
        <v>1440</v>
      </c>
      <c r="C1400" s="3" t="s">
        <v>2234</v>
      </c>
      <c r="D1400" s="3" t="s">
        <v>3139</v>
      </c>
      <c r="E1400" s="12" t="s">
        <v>7512</v>
      </c>
      <c r="F1400" t="s">
        <v>8360</v>
      </c>
      <c r="G1400" t="s">
        <v>9538</v>
      </c>
      <c r="H1400" t="s">
        <v>9539</v>
      </c>
      <c r="I1400" t="s">
        <v>9540</v>
      </c>
      <c r="J1400" s="5"/>
      <c r="K1400" s="7" t="e">
        <v>#N/A</v>
      </c>
      <c r="L1400" s="7" t="e">
        <v>#N/A</v>
      </c>
      <c r="M1400" s="7" t="e">
        <v>#N/A</v>
      </c>
      <c r="N1400" s="7" t="e">
        <v>#N/A</v>
      </c>
      <c r="O1400" s="7" t="e">
        <v>#N/A</v>
      </c>
      <c r="P1400" s="7" t="e">
        <v>#N/A</v>
      </c>
      <c r="Q1400" s="7" t="e">
        <v>#N/A</v>
      </c>
      <c r="R1400" s="7" t="e">
        <v>#N/A</v>
      </c>
      <c r="S1400" s="7" t="e">
        <v>#N/A</v>
      </c>
      <c r="T1400" s="7">
        <v>0</v>
      </c>
      <c r="U1400" s="7" t="e">
        <v>#N/A</v>
      </c>
      <c r="V1400" s="7" t="e">
        <v>#N/A</v>
      </c>
      <c r="W1400" s="7" t="e">
        <v>#N/A</v>
      </c>
      <c r="X1400" s="7" t="e">
        <v>#N/A</v>
      </c>
      <c r="Y1400" s="7" t="e">
        <v>#N/A</v>
      </c>
      <c r="Z1400" s="7">
        <f t="shared" si="169"/>
        <v>0</v>
      </c>
      <c r="AA1400" s="7">
        <f t="shared" si="170"/>
        <v>0</v>
      </c>
      <c r="AB1400" s="7" t="b">
        <f t="shared" si="171"/>
        <v>1</v>
      </c>
      <c r="AC1400" s="7" t="b">
        <f t="shared" si="172"/>
        <v>0</v>
      </c>
      <c r="AD1400" s="7" t="b">
        <f t="shared" si="173"/>
        <v>1</v>
      </c>
      <c r="AE1400" s="7" t="b">
        <f t="shared" si="174"/>
        <v>0</v>
      </c>
      <c r="AF1400" s="7" t="b">
        <f t="shared" si="175"/>
        <v>0</v>
      </c>
      <c r="AH1400" t="b">
        <f>AND(Table252102[[#This Row],[Developmental toxicity]:[Reproductive toxicity]])</f>
        <v>0</v>
      </c>
    </row>
    <row r="1401" spans="1:34" x14ac:dyDescent="0.25">
      <c r="A1401" s="3">
        <f t="shared" si="168"/>
        <v>1400</v>
      </c>
      <c r="B1401" s="4">
        <v>13120</v>
      </c>
      <c r="C1401" s="3" t="s">
        <v>480</v>
      </c>
      <c r="D1401" s="3" t="s">
        <v>53</v>
      </c>
      <c r="E1401" s="29" t="s">
        <v>3964</v>
      </c>
      <c r="F1401" s="3" t="s">
        <v>3802</v>
      </c>
      <c r="G1401" s="3" t="s">
        <v>54</v>
      </c>
      <c r="H1401" s="3" t="s">
        <v>4235</v>
      </c>
      <c r="I1401" s="3" t="s">
        <v>4236</v>
      </c>
      <c r="J1401" s="5" t="s">
        <v>20</v>
      </c>
      <c r="K1401" s="7" t="e">
        <v>#N/A</v>
      </c>
      <c r="L1401" s="7">
        <v>1</v>
      </c>
      <c r="M1401" s="7" t="e">
        <v>#N/A</v>
      </c>
      <c r="N1401" s="7" t="e">
        <v>#N/A</v>
      </c>
      <c r="O1401" s="7" t="e">
        <v>#N/A</v>
      </c>
      <c r="P1401" s="7" t="e">
        <v>#N/A</v>
      </c>
      <c r="Q1401" s="7" t="e">
        <v>#N/A</v>
      </c>
      <c r="R1401" s="7" t="e">
        <v>#N/A</v>
      </c>
      <c r="S1401" s="7" t="e">
        <v>#N/A</v>
      </c>
      <c r="T1401" s="7" t="e">
        <v>#N/A</v>
      </c>
      <c r="U1401" s="7" t="e">
        <v>#N/A</v>
      </c>
      <c r="V1401" s="7" t="e">
        <v>#N/A</v>
      </c>
      <c r="W1401" s="7" t="e">
        <v>#N/A</v>
      </c>
      <c r="X1401" s="7" t="e">
        <v>#N/A</v>
      </c>
      <c r="Y1401" s="7">
        <v>1</v>
      </c>
      <c r="Z1401" s="7">
        <f t="shared" si="169"/>
        <v>1</v>
      </c>
      <c r="AA1401" s="7">
        <f t="shared" si="170"/>
        <v>1</v>
      </c>
      <c r="AB1401" s="7" t="b">
        <f t="shared" si="171"/>
        <v>1</v>
      </c>
      <c r="AC1401" s="7" t="b">
        <f t="shared" si="172"/>
        <v>0</v>
      </c>
      <c r="AD1401" s="7" t="b">
        <f t="shared" si="173"/>
        <v>0</v>
      </c>
      <c r="AE1401" s="7" t="b">
        <f t="shared" si="174"/>
        <v>0</v>
      </c>
      <c r="AF1401" s="7" t="b">
        <f t="shared" si="175"/>
        <v>0</v>
      </c>
      <c r="AH1401" t="b">
        <f>AND(Table252102[[#This Row],[Developmental toxicity]:[Reproductive toxicity]])</f>
        <v>0</v>
      </c>
    </row>
    <row r="1402" spans="1:34" x14ac:dyDescent="0.25">
      <c r="A1402" s="3">
        <f t="shared" si="168"/>
        <v>1401</v>
      </c>
      <c r="B1402" s="4"/>
      <c r="C1402" s="3" t="s">
        <v>12314</v>
      </c>
      <c r="D1402" s="3" t="s">
        <v>17897</v>
      </c>
      <c r="E1402" s="29" t="s">
        <v>16110</v>
      </c>
      <c r="F1402" s="3" t="s">
        <v>16111</v>
      </c>
      <c r="G1402" s="3" t="s">
        <v>16112</v>
      </c>
      <c r="H1402" s="3" t="s">
        <v>16112</v>
      </c>
      <c r="I1402" s="3" t="s">
        <v>16113</v>
      </c>
      <c r="J1402" s="5"/>
      <c r="K1402" s="7" t="e">
        <v>#N/A</v>
      </c>
      <c r="L1402" s="7" t="e">
        <v>#N/A</v>
      </c>
      <c r="M1402" s="7" t="e">
        <v>#N/A</v>
      </c>
      <c r="N1402" s="7" t="e">
        <v>#N/A</v>
      </c>
      <c r="O1402" s="7" t="e">
        <v>#N/A</v>
      </c>
      <c r="P1402" s="7" t="e">
        <v>#N/A</v>
      </c>
      <c r="Q1402" s="7" t="e">
        <v>#N/A</v>
      </c>
      <c r="R1402" s="7" t="e">
        <v>#N/A</v>
      </c>
      <c r="S1402" s="7" t="e">
        <v>#N/A</v>
      </c>
      <c r="T1402" s="7" t="e">
        <v>#N/A</v>
      </c>
      <c r="U1402" s="7" t="e">
        <v>#N/A</v>
      </c>
      <c r="V1402" s="7" t="e">
        <v>#N/A</v>
      </c>
      <c r="W1402" s="7">
        <v>0</v>
      </c>
      <c r="X1402" s="7" t="e">
        <v>#N/A</v>
      </c>
      <c r="Y1402" s="7">
        <v>0</v>
      </c>
      <c r="Z1402" s="7">
        <f t="shared" si="169"/>
        <v>0</v>
      </c>
      <c r="AA1402" s="7">
        <f t="shared" si="170"/>
        <v>0</v>
      </c>
      <c r="AB1402" s="7" t="b">
        <f t="shared" si="171"/>
        <v>1</v>
      </c>
      <c r="AC1402" s="7" t="b">
        <f t="shared" si="172"/>
        <v>1</v>
      </c>
      <c r="AD1402" s="7" t="b">
        <f t="shared" si="173"/>
        <v>0</v>
      </c>
      <c r="AE1402" s="7" t="b">
        <f t="shared" si="174"/>
        <v>1</v>
      </c>
      <c r="AF1402" s="7" t="b">
        <f t="shared" si="175"/>
        <v>0</v>
      </c>
      <c r="AH1402" t="b">
        <f>AND(Table252102[[#This Row],[Developmental toxicity]:[Reproductive toxicity]])</f>
        <v>1</v>
      </c>
    </row>
    <row r="1403" spans="1:34" x14ac:dyDescent="0.25">
      <c r="A1403" s="3">
        <f t="shared" si="168"/>
        <v>1402</v>
      </c>
      <c r="B1403" s="4" t="s">
        <v>1440</v>
      </c>
      <c r="C1403" s="3" t="s">
        <v>2362</v>
      </c>
      <c r="D1403" s="3" t="s">
        <v>3283</v>
      </c>
      <c r="E1403" s="29" t="s">
        <v>7639</v>
      </c>
      <c r="F1403" s="3" t="s">
        <v>8480</v>
      </c>
      <c r="G1403" s="3" t="s">
        <v>9804</v>
      </c>
      <c r="H1403" s="3" t="s">
        <v>9804</v>
      </c>
      <c r="I1403" s="3" t="s">
        <v>9805</v>
      </c>
      <c r="J1403" s="5"/>
      <c r="K1403" s="7" t="e">
        <v>#N/A</v>
      </c>
      <c r="L1403" s="7" t="e">
        <v>#N/A</v>
      </c>
      <c r="M1403" s="7" t="e">
        <v>#N/A</v>
      </c>
      <c r="N1403" s="7" t="e">
        <v>#N/A</v>
      </c>
      <c r="O1403" s="7" t="e">
        <v>#N/A</v>
      </c>
      <c r="P1403" s="7" t="e">
        <v>#N/A</v>
      </c>
      <c r="Q1403" s="7" t="e">
        <v>#N/A</v>
      </c>
      <c r="R1403" s="7" t="e">
        <v>#N/A</v>
      </c>
      <c r="S1403" s="7" t="e">
        <v>#N/A</v>
      </c>
      <c r="T1403" s="7">
        <v>0</v>
      </c>
      <c r="U1403" s="7" t="e">
        <v>#N/A</v>
      </c>
      <c r="V1403" s="7" t="e">
        <v>#N/A</v>
      </c>
      <c r="W1403" s="7" t="e">
        <v>#N/A</v>
      </c>
      <c r="X1403" s="7" t="e">
        <v>#N/A</v>
      </c>
      <c r="Y1403" s="7">
        <v>1</v>
      </c>
      <c r="Z1403" s="7">
        <f t="shared" si="169"/>
        <v>1</v>
      </c>
      <c r="AA1403" s="7">
        <f t="shared" si="170"/>
        <v>0</v>
      </c>
      <c r="AB1403" s="7" t="b">
        <f t="shared" si="171"/>
        <v>1</v>
      </c>
      <c r="AC1403" s="7" t="b">
        <f t="shared" si="172"/>
        <v>0</v>
      </c>
      <c r="AD1403" s="7" t="b">
        <f t="shared" si="173"/>
        <v>1</v>
      </c>
      <c r="AE1403" s="7" t="b">
        <f t="shared" si="174"/>
        <v>0</v>
      </c>
      <c r="AF1403" s="7" t="b">
        <f t="shared" si="175"/>
        <v>0</v>
      </c>
      <c r="AH1403" t="b">
        <f>AND(Table252102[[#This Row],[Developmental toxicity]:[Reproductive toxicity]])</f>
        <v>0</v>
      </c>
    </row>
    <row r="1404" spans="1:34" x14ac:dyDescent="0.25">
      <c r="A1404" s="3">
        <f t="shared" si="168"/>
        <v>1403</v>
      </c>
      <c r="B1404" s="4" t="s">
        <v>1440</v>
      </c>
      <c r="C1404" s="3" t="s">
        <v>2548</v>
      </c>
      <c r="D1404" s="3" t="s">
        <v>3499</v>
      </c>
      <c r="E1404" s="29" t="s">
        <v>7821</v>
      </c>
      <c r="F1404" s="3" t="s">
        <v>8660</v>
      </c>
      <c r="G1404" s="3" t="s">
        <v>10199</v>
      </c>
      <c r="H1404" s="3" t="s">
        <v>10199</v>
      </c>
      <c r="I1404" s="3" t="s">
        <v>10200</v>
      </c>
      <c r="J1404" s="5"/>
      <c r="K1404" s="7" t="e">
        <v>#N/A</v>
      </c>
      <c r="L1404" s="7" t="e">
        <v>#N/A</v>
      </c>
      <c r="M1404" s="7" t="e">
        <v>#N/A</v>
      </c>
      <c r="N1404" s="7" t="e">
        <v>#N/A</v>
      </c>
      <c r="O1404" s="7" t="e">
        <v>#N/A</v>
      </c>
      <c r="P1404" s="7" t="e">
        <v>#N/A</v>
      </c>
      <c r="Q1404" s="7" t="e">
        <v>#N/A</v>
      </c>
      <c r="R1404" s="7" t="e">
        <v>#N/A</v>
      </c>
      <c r="S1404" s="7" t="e">
        <v>#N/A</v>
      </c>
      <c r="T1404" s="7">
        <v>0</v>
      </c>
      <c r="U1404" s="7" t="e">
        <v>#N/A</v>
      </c>
      <c r="V1404" s="7" t="e">
        <v>#N/A</v>
      </c>
      <c r="W1404" s="7" t="e">
        <v>#N/A</v>
      </c>
      <c r="X1404" s="7" t="e">
        <v>#N/A</v>
      </c>
      <c r="Y1404" s="7">
        <v>0</v>
      </c>
      <c r="Z1404" s="7">
        <f t="shared" si="169"/>
        <v>0</v>
      </c>
      <c r="AA1404" s="7">
        <f t="shared" si="170"/>
        <v>0</v>
      </c>
      <c r="AB1404" s="7" t="b">
        <f t="shared" si="171"/>
        <v>1</v>
      </c>
      <c r="AC1404" s="7" t="b">
        <f t="shared" si="172"/>
        <v>0</v>
      </c>
      <c r="AD1404" s="7" t="b">
        <f t="shared" si="173"/>
        <v>1</v>
      </c>
      <c r="AE1404" s="7" t="b">
        <f t="shared" si="174"/>
        <v>0</v>
      </c>
      <c r="AF1404" s="7" t="b">
        <f t="shared" si="175"/>
        <v>0</v>
      </c>
      <c r="AH1404" t="b">
        <f>AND(Table252102[[#This Row],[Developmental toxicity]:[Reproductive toxicity]])</f>
        <v>0</v>
      </c>
    </row>
    <row r="1405" spans="1:34" x14ac:dyDescent="0.25">
      <c r="A1405" s="3">
        <f t="shared" ref="A1405:A1468" si="176">ROW(A1404)</f>
        <v>1404</v>
      </c>
      <c r="B1405" s="4" t="s">
        <v>1440</v>
      </c>
      <c r="C1405" s="3" t="s">
        <v>2583</v>
      </c>
      <c r="D1405" s="3" t="s">
        <v>3539</v>
      </c>
      <c r="E1405" s="12" t="s">
        <v>7857</v>
      </c>
      <c r="F1405" t="s">
        <v>8696</v>
      </c>
      <c r="G1405" t="s">
        <v>10281</v>
      </c>
      <c r="H1405" t="s">
        <v>10282</v>
      </c>
      <c r="I1405" t="s">
        <v>10283</v>
      </c>
      <c r="J1405" s="5"/>
      <c r="K1405" s="7" t="e">
        <v>#N/A</v>
      </c>
      <c r="L1405" s="7" t="e">
        <v>#N/A</v>
      </c>
      <c r="M1405" s="7" t="e">
        <v>#N/A</v>
      </c>
      <c r="N1405" s="7" t="e">
        <v>#N/A</v>
      </c>
      <c r="O1405" s="7" t="e">
        <v>#N/A</v>
      </c>
      <c r="P1405" s="7" t="e">
        <v>#N/A</v>
      </c>
      <c r="Q1405" s="7" t="e">
        <v>#N/A</v>
      </c>
      <c r="R1405" s="7" t="e">
        <v>#N/A</v>
      </c>
      <c r="S1405" s="7" t="e">
        <v>#N/A</v>
      </c>
      <c r="T1405" s="7">
        <v>0</v>
      </c>
      <c r="U1405" s="7" t="e">
        <v>#N/A</v>
      </c>
      <c r="V1405" s="7" t="e">
        <v>#N/A</v>
      </c>
      <c r="W1405" s="7" t="e">
        <v>#N/A</v>
      </c>
      <c r="X1405" s="7" t="e">
        <v>#N/A</v>
      </c>
      <c r="Y1405" s="7" t="e">
        <v>#N/A</v>
      </c>
      <c r="Z1405" s="7">
        <f t="shared" ref="Z1405:Z1468" si="177">IF(COUNTIF(K1405:Y1405,1)&gt;0,1,0)</f>
        <v>0</v>
      </c>
      <c r="AA1405" s="7">
        <f t="shared" ref="AA1405:AA1468" si="178">IF(COUNTIF(K1405:Y1405,1)&gt;COUNTIF(K1405:Y1405,0),1,0)</f>
        <v>0</v>
      </c>
      <c r="AB1405" s="7" t="b">
        <f t="shared" ref="AB1405:AB1468" si="179">OR(IF(COUNT(K1405)&gt;0,TRUE,FALSE),IF(COUNT(M1405)&gt;0,TRUE,FALSE),IF(COUNT(T1405:V1405)&gt;0,TRUE,FALSE),IF(COUNT(X1405:Y1405)&gt;0,TRUE,FALSE))</f>
        <v>1</v>
      </c>
      <c r="AC1405" s="7" t="b">
        <f t="shared" ref="AC1405:AC1468" si="180">OR(IF(COUNT(N1405:S1405)&gt;0,TRUE,FALSE),IF(COUNT(W1405)&gt;0,TRUE,FALSE))</f>
        <v>0</v>
      </c>
      <c r="AD1405" s="7" t="b">
        <f t="shared" ref="AD1405:AD1468" si="181">OR(IF(COUNT(T1405:V1405)&gt;0,TRUE,FALSE),IF(COUNT(P1405:S1405)&gt;0,TRUE,FALSE))</f>
        <v>1</v>
      </c>
      <c r="AE1405" s="7" t="b">
        <f t="shared" ref="AE1405:AE1468" si="182">OR(IF(COUNT(K1405)&gt;0,TRUE,FALSE),,IF(COUNT(W1405)&gt;0,TRUE,FALSE),IF(COUNT(M1405:O1405)&gt;0,TRUE,FALSE))</f>
        <v>0</v>
      </c>
      <c r="AF1405" s="7" t="b">
        <f t="shared" ref="AF1405:AF1468" si="183">OR(IF(COUNT(U1405:V1405)&gt;0,TRUE,FALSE),IF(COUNT(M1405)&gt;0,TRUE,FALSE),IF(COUNT(N1405:S1405)&gt;0,TRUE,FALSE))</f>
        <v>0</v>
      </c>
      <c r="AH1405" t="b">
        <f>AND(Table252102[[#This Row],[Developmental toxicity]:[Reproductive toxicity]])</f>
        <v>0</v>
      </c>
    </row>
    <row r="1406" spans="1:34" x14ac:dyDescent="0.25">
      <c r="A1406" s="3">
        <f t="shared" si="176"/>
        <v>1405</v>
      </c>
      <c r="B1406" s="4"/>
      <c r="C1406" s="3" t="s">
        <v>11717</v>
      </c>
      <c r="D1406" s="3" t="s">
        <v>11716</v>
      </c>
      <c r="E1406" s="29" t="s">
        <v>15180</v>
      </c>
      <c r="F1406" s="3" t="s">
        <v>15181</v>
      </c>
      <c r="G1406" s="3" t="s">
        <v>15182</v>
      </c>
      <c r="H1406" s="3" t="s">
        <v>15183</v>
      </c>
      <c r="I1406" s="3" t="s">
        <v>15184</v>
      </c>
      <c r="J1406" s="5"/>
      <c r="K1406" s="7" t="e">
        <v>#N/A</v>
      </c>
      <c r="L1406" s="7" t="e">
        <v>#N/A</v>
      </c>
      <c r="M1406" s="7" t="e">
        <v>#N/A</v>
      </c>
      <c r="N1406" s="7" t="e">
        <v>#N/A</v>
      </c>
      <c r="O1406" s="7" t="e">
        <v>#N/A</v>
      </c>
      <c r="P1406" s="7" t="e">
        <v>#N/A</v>
      </c>
      <c r="Q1406" s="7" t="e">
        <v>#N/A</v>
      </c>
      <c r="R1406" s="7" t="e">
        <v>#N/A</v>
      </c>
      <c r="S1406" s="7" t="e">
        <v>#N/A</v>
      </c>
      <c r="T1406" s="7" t="e">
        <v>#N/A</v>
      </c>
      <c r="U1406" s="7" t="e">
        <v>#N/A</v>
      </c>
      <c r="V1406" s="7" t="e">
        <v>#N/A</v>
      </c>
      <c r="W1406" s="3">
        <v>1</v>
      </c>
      <c r="X1406" s="3" t="e">
        <v>#N/A</v>
      </c>
      <c r="Y1406" s="7" t="e">
        <v>#N/A</v>
      </c>
      <c r="Z1406" s="7">
        <f t="shared" si="177"/>
        <v>1</v>
      </c>
      <c r="AA1406" s="7">
        <f t="shared" si="178"/>
        <v>1</v>
      </c>
      <c r="AB1406" s="7" t="b">
        <f t="shared" si="179"/>
        <v>0</v>
      </c>
      <c r="AC1406" s="7" t="b">
        <f t="shared" si="180"/>
        <v>1</v>
      </c>
      <c r="AD1406" s="7" t="b">
        <f t="shared" si="181"/>
        <v>0</v>
      </c>
      <c r="AE1406" s="7" t="b">
        <f t="shared" si="182"/>
        <v>1</v>
      </c>
      <c r="AF1406" s="7" t="b">
        <f t="shared" si="183"/>
        <v>0</v>
      </c>
      <c r="AH1406" t="b">
        <f>AND(Table252102[[#This Row],[Developmental toxicity]:[Reproductive toxicity]])</f>
        <v>0</v>
      </c>
    </row>
    <row r="1407" spans="1:34" x14ac:dyDescent="0.25">
      <c r="A1407" s="3">
        <f t="shared" si="176"/>
        <v>1406</v>
      </c>
      <c r="B1407" s="4"/>
      <c r="C1407" s="3" t="s">
        <v>12451</v>
      </c>
      <c r="D1407" s="3" t="s">
        <v>12450</v>
      </c>
      <c r="E1407" s="29" t="s">
        <v>16361</v>
      </c>
      <c r="F1407" s="3" t="s">
        <v>16362</v>
      </c>
      <c r="G1407" s="3" t="s">
        <v>16363</v>
      </c>
      <c r="H1407" s="3" t="s">
        <v>16363</v>
      </c>
      <c r="I1407" s="3" t="s">
        <v>16364</v>
      </c>
      <c r="J1407" s="5"/>
      <c r="K1407" s="7" t="e">
        <v>#N/A</v>
      </c>
      <c r="L1407" s="7" t="e">
        <v>#N/A</v>
      </c>
      <c r="M1407" s="7" t="e">
        <v>#N/A</v>
      </c>
      <c r="N1407" s="7" t="e">
        <v>#N/A</v>
      </c>
      <c r="O1407" s="7" t="e">
        <v>#N/A</v>
      </c>
      <c r="P1407" s="7" t="e">
        <v>#N/A</v>
      </c>
      <c r="Q1407" s="7" t="e">
        <v>#N/A</v>
      </c>
      <c r="R1407" s="7" t="e">
        <v>#N/A</v>
      </c>
      <c r="S1407" s="7" t="e">
        <v>#N/A</v>
      </c>
      <c r="T1407" s="7" t="e">
        <v>#N/A</v>
      </c>
      <c r="U1407" s="7" t="e">
        <v>#N/A</v>
      </c>
      <c r="V1407" s="7" t="e">
        <v>#N/A</v>
      </c>
      <c r="W1407" s="3">
        <v>0</v>
      </c>
      <c r="X1407" s="3" t="e">
        <v>#N/A</v>
      </c>
      <c r="Y1407" s="7" t="e">
        <v>#N/A</v>
      </c>
      <c r="Z1407" s="7">
        <f t="shared" si="177"/>
        <v>0</v>
      </c>
      <c r="AA1407" s="7">
        <f t="shared" si="178"/>
        <v>0</v>
      </c>
      <c r="AB1407" s="7" t="b">
        <f t="shared" si="179"/>
        <v>0</v>
      </c>
      <c r="AC1407" s="7" t="b">
        <f t="shared" si="180"/>
        <v>1</v>
      </c>
      <c r="AD1407" s="7" t="b">
        <f t="shared" si="181"/>
        <v>0</v>
      </c>
      <c r="AE1407" s="7" t="b">
        <f t="shared" si="182"/>
        <v>1</v>
      </c>
      <c r="AF1407" s="7" t="b">
        <f t="shared" si="183"/>
        <v>0</v>
      </c>
      <c r="AH1407" t="b">
        <f>AND(Table252102[[#This Row],[Developmental toxicity]:[Reproductive toxicity]])</f>
        <v>0</v>
      </c>
    </row>
    <row r="1408" spans="1:34" x14ac:dyDescent="0.25">
      <c r="A1408" s="3">
        <f t="shared" si="176"/>
        <v>1407</v>
      </c>
      <c r="B1408" s="4"/>
      <c r="C1408" s="3" t="s">
        <v>20652</v>
      </c>
      <c r="D1408" s="3" t="s">
        <v>19326</v>
      </c>
      <c r="E1408" s="29" t="s">
        <v>20407</v>
      </c>
      <c r="F1408" s="3" t="s">
        <v>20086</v>
      </c>
      <c r="G1408" s="3" t="s">
        <v>20087</v>
      </c>
      <c r="H1408" s="3" t="s">
        <v>20088</v>
      </c>
      <c r="I1408" s="3" t="s">
        <v>20089</v>
      </c>
      <c r="J1408" s="5" t="s">
        <v>20</v>
      </c>
      <c r="K1408" s="7" t="e">
        <v>#N/A</v>
      </c>
      <c r="L1408" s="7" t="e">
        <v>#N/A</v>
      </c>
      <c r="M1408" s="7" t="e">
        <v>#N/A</v>
      </c>
      <c r="N1408" s="7" t="e">
        <v>#N/A</v>
      </c>
      <c r="O1408" s="7" t="e">
        <v>#N/A</v>
      </c>
      <c r="P1408" s="7" t="e">
        <v>#N/A</v>
      </c>
      <c r="Q1408" s="7" t="e">
        <v>#N/A</v>
      </c>
      <c r="R1408" s="7" t="e">
        <v>#N/A</v>
      </c>
      <c r="S1408" s="7" t="e">
        <v>#N/A</v>
      </c>
      <c r="T1408" s="7" t="e">
        <v>#N/A</v>
      </c>
      <c r="U1408" s="7" t="e">
        <v>#N/A</v>
      </c>
      <c r="V1408" s="7" t="e">
        <v>#N/A</v>
      </c>
      <c r="W1408" s="7" t="e">
        <v>#N/A</v>
      </c>
      <c r="X1408" s="7">
        <v>1</v>
      </c>
      <c r="Y1408" s="7" t="e">
        <v>#N/A</v>
      </c>
      <c r="Z1408" s="7">
        <f t="shared" si="177"/>
        <v>1</v>
      </c>
      <c r="AA1408" s="7">
        <f t="shared" si="178"/>
        <v>1</v>
      </c>
      <c r="AB1408" s="7" t="b">
        <f t="shared" si="179"/>
        <v>1</v>
      </c>
      <c r="AC1408" s="7" t="b">
        <f t="shared" si="180"/>
        <v>0</v>
      </c>
      <c r="AD1408" s="7" t="b">
        <f t="shared" si="181"/>
        <v>0</v>
      </c>
      <c r="AE1408" s="7" t="b">
        <f t="shared" si="182"/>
        <v>0</v>
      </c>
      <c r="AF1408" s="7" t="b">
        <f t="shared" si="183"/>
        <v>0</v>
      </c>
      <c r="AH1408" t="b">
        <f>AND(Table252102[[#This Row],[Developmental toxicity]:[Reproductive toxicity]])</f>
        <v>0</v>
      </c>
    </row>
    <row r="1409" spans="1:34" x14ac:dyDescent="0.25">
      <c r="A1409" s="3">
        <f t="shared" si="176"/>
        <v>1408</v>
      </c>
      <c r="B1409" s="4" t="s">
        <v>1440</v>
      </c>
      <c r="C1409" s="3" t="s">
        <v>2363</v>
      </c>
      <c r="D1409" s="3" t="s">
        <v>3284</v>
      </c>
      <c r="E1409" s="29" t="s">
        <v>7640</v>
      </c>
      <c r="F1409" s="3" t="s">
        <v>8481</v>
      </c>
      <c r="G1409" s="3" t="s">
        <v>9806</v>
      </c>
      <c r="H1409" s="3" t="s">
        <v>9806</v>
      </c>
      <c r="I1409" s="3" t="s">
        <v>9807</v>
      </c>
      <c r="J1409" s="5"/>
      <c r="K1409" s="7" t="e">
        <v>#N/A</v>
      </c>
      <c r="L1409" s="7" t="e">
        <v>#N/A</v>
      </c>
      <c r="M1409" s="7" t="e">
        <v>#N/A</v>
      </c>
      <c r="N1409" s="7" t="e">
        <v>#N/A</v>
      </c>
      <c r="O1409" s="7" t="e">
        <v>#N/A</v>
      </c>
      <c r="P1409" s="7" t="e">
        <v>#N/A</v>
      </c>
      <c r="Q1409" s="7" t="e">
        <v>#N/A</v>
      </c>
      <c r="R1409" s="7" t="e">
        <v>#N/A</v>
      </c>
      <c r="S1409" s="7" t="e">
        <v>#N/A</v>
      </c>
      <c r="T1409" s="7">
        <v>0</v>
      </c>
      <c r="U1409" s="7" t="e">
        <v>#N/A</v>
      </c>
      <c r="V1409" s="7" t="e">
        <v>#N/A</v>
      </c>
      <c r="W1409" s="7" t="e">
        <v>#N/A</v>
      </c>
      <c r="X1409" s="7" t="e">
        <v>#N/A</v>
      </c>
      <c r="Y1409" s="7">
        <v>0</v>
      </c>
      <c r="Z1409" s="7">
        <f t="shared" si="177"/>
        <v>0</v>
      </c>
      <c r="AA1409" s="7">
        <f t="shared" si="178"/>
        <v>0</v>
      </c>
      <c r="AB1409" s="7" t="b">
        <f t="shared" si="179"/>
        <v>1</v>
      </c>
      <c r="AC1409" s="7" t="b">
        <f t="shared" si="180"/>
        <v>0</v>
      </c>
      <c r="AD1409" s="7" t="b">
        <f t="shared" si="181"/>
        <v>1</v>
      </c>
      <c r="AE1409" s="7" t="b">
        <f t="shared" si="182"/>
        <v>0</v>
      </c>
      <c r="AF1409" s="7" t="b">
        <f t="shared" si="183"/>
        <v>0</v>
      </c>
      <c r="AH1409" t="b">
        <f>AND(Table252102[[#This Row],[Developmental toxicity]:[Reproductive toxicity]])</f>
        <v>0</v>
      </c>
    </row>
    <row r="1410" spans="1:34" x14ac:dyDescent="0.25">
      <c r="A1410" s="3">
        <f t="shared" si="176"/>
        <v>1409</v>
      </c>
      <c r="B1410" s="4"/>
      <c r="C1410" s="3" t="s">
        <v>13280</v>
      </c>
      <c r="D1410" s="3" t="s">
        <v>13279</v>
      </c>
      <c r="E1410" s="29" t="s">
        <v>17599</v>
      </c>
      <c r="F1410" s="3" t="s">
        <v>17600</v>
      </c>
      <c r="G1410" s="3" t="s">
        <v>13281</v>
      </c>
      <c r="H1410" s="3" t="s">
        <v>13281</v>
      </c>
      <c r="I1410" s="3" t="s">
        <v>17601</v>
      </c>
      <c r="J1410" s="5"/>
      <c r="K1410" s="7" t="e">
        <v>#N/A</v>
      </c>
      <c r="L1410" s="7" t="e">
        <v>#N/A</v>
      </c>
      <c r="M1410" s="7" t="e">
        <v>#N/A</v>
      </c>
      <c r="N1410" s="7" t="e">
        <v>#N/A</v>
      </c>
      <c r="O1410" s="7" t="e">
        <v>#N/A</v>
      </c>
      <c r="P1410" s="7" t="e">
        <v>#N/A</v>
      </c>
      <c r="Q1410" s="7" t="e">
        <v>#N/A</v>
      </c>
      <c r="R1410" s="7" t="e">
        <v>#N/A</v>
      </c>
      <c r="S1410" s="7" t="e">
        <v>#N/A</v>
      </c>
      <c r="T1410" s="7" t="e">
        <v>#N/A</v>
      </c>
      <c r="U1410" s="7" t="e">
        <v>#N/A</v>
      </c>
      <c r="V1410" s="7" t="e">
        <v>#N/A</v>
      </c>
      <c r="W1410" s="7">
        <v>0</v>
      </c>
      <c r="X1410" s="7" t="e">
        <v>#N/A</v>
      </c>
      <c r="Y1410" s="7">
        <v>0</v>
      </c>
      <c r="Z1410" s="7">
        <f t="shared" si="177"/>
        <v>0</v>
      </c>
      <c r="AA1410" s="7">
        <f t="shared" si="178"/>
        <v>0</v>
      </c>
      <c r="AB1410" s="7" t="b">
        <f t="shared" si="179"/>
        <v>1</v>
      </c>
      <c r="AC1410" s="7" t="b">
        <f t="shared" si="180"/>
        <v>1</v>
      </c>
      <c r="AD1410" s="7" t="b">
        <f t="shared" si="181"/>
        <v>0</v>
      </c>
      <c r="AE1410" s="7" t="b">
        <f t="shared" si="182"/>
        <v>1</v>
      </c>
      <c r="AF1410" s="7" t="b">
        <f t="shared" si="183"/>
        <v>0</v>
      </c>
      <c r="AH1410" t="b">
        <f>AND(Table252102[[#This Row],[Developmental toxicity]:[Reproductive toxicity]])</f>
        <v>1</v>
      </c>
    </row>
    <row r="1411" spans="1:34" x14ac:dyDescent="0.25">
      <c r="A1411" s="3">
        <f t="shared" si="176"/>
        <v>1410</v>
      </c>
      <c r="B1411" s="4"/>
      <c r="C1411" s="3" t="s">
        <v>10882</v>
      </c>
      <c r="D1411" s="3" t="s">
        <v>10881</v>
      </c>
      <c r="E1411" s="29" t="s">
        <v>13620</v>
      </c>
      <c r="F1411" s="3" t="s">
        <v>13621</v>
      </c>
      <c r="G1411" s="3" t="s">
        <v>10883</v>
      </c>
      <c r="H1411" s="3" t="s">
        <v>10883</v>
      </c>
      <c r="I1411" s="3" t="s">
        <v>13622</v>
      </c>
      <c r="J1411" s="5"/>
      <c r="K1411" s="7" t="e">
        <v>#N/A</v>
      </c>
      <c r="L1411" s="7" t="e">
        <v>#N/A</v>
      </c>
      <c r="M1411" s="7" t="e">
        <v>#N/A</v>
      </c>
      <c r="N1411" s="7" t="e">
        <v>#N/A</v>
      </c>
      <c r="O1411" s="7" t="e">
        <v>#N/A</v>
      </c>
      <c r="P1411" s="7" t="e">
        <v>#N/A</v>
      </c>
      <c r="Q1411" s="7" t="e">
        <v>#N/A</v>
      </c>
      <c r="R1411" s="7" t="e">
        <v>#N/A</v>
      </c>
      <c r="S1411" s="7" t="e">
        <v>#N/A</v>
      </c>
      <c r="T1411" s="7" t="e">
        <v>#N/A</v>
      </c>
      <c r="U1411" s="7" t="e">
        <v>#N/A</v>
      </c>
      <c r="V1411" s="7" t="e">
        <v>#N/A</v>
      </c>
      <c r="W1411" s="3">
        <v>1</v>
      </c>
      <c r="X1411" s="3" t="e">
        <v>#N/A</v>
      </c>
      <c r="Y1411" s="7" t="e">
        <v>#N/A</v>
      </c>
      <c r="Z1411" s="7">
        <f t="shared" si="177"/>
        <v>1</v>
      </c>
      <c r="AA1411" s="7">
        <f t="shared" si="178"/>
        <v>1</v>
      </c>
      <c r="AB1411" s="7" t="b">
        <f t="shared" si="179"/>
        <v>0</v>
      </c>
      <c r="AC1411" s="7" t="b">
        <f t="shared" si="180"/>
        <v>1</v>
      </c>
      <c r="AD1411" s="7" t="b">
        <f t="shared" si="181"/>
        <v>0</v>
      </c>
      <c r="AE1411" s="7" t="b">
        <f t="shared" si="182"/>
        <v>1</v>
      </c>
      <c r="AF1411" s="7" t="b">
        <f t="shared" si="183"/>
        <v>0</v>
      </c>
      <c r="AH1411" t="b">
        <f>AND(Table252102[[#This Row],[Developmental toxicity]:[Reproductive toxicity]])</f>
        <v>0</v>
      </c>
    </row>
    <row r="1412" spans="1:34" x14ac:dyDescent="0.25">
      <c r="A1412" s="3">
        <f t="shared" si="176"/>
        <v>1411</v>
      </c>
      <c r="B1412" s="4">
        <v>521</v>
      </c>
      <c r="C1412" s="3" t="s">
        <v>1115</v>
      </c>
      <c r="D1412" s="3" t="s">
        <v>3757</v>
      </c>
      <c r="E1412" s="29" t="s">
        <v>4906</v>
      </c>
      <c r="F1412" s="3" t="s">
        <v>5812</v>
      </c>
      <c r="G1412" s="3" t="s">
        <v>1116</v>
      </c>
      <c r="H1412" s="3" t="s">
        <v>6249</v>
      </c>
      <c r="I1412" s="3" t="s">
        <v>6820</v>
      </c>
      <c r="J1412" s="5" t="s">
        <v>1431</v>
      </c>
      <c r="K1412" s="7" t="e">
        <v>#N/A</v>
      </c>
      <c r="L1412" s="7">
        <v>1</v>
      </c>
      <c r="M1412" s="7" t="e">
        <v>#N/A</v>
      </c>
      <c r="N1412" s="7" t="e">
        <v>#N/A</v>
      </c>
      <c r="O1412" s="7" t="e">
        <v>#N/A</v>
      </c>
      <c r="P1412" s="7" t="e">
        <v>#N/A</v>
      </c>
      <c r="Q1412" s="7" t="e">
        <v>#N/A</v>
      </c>
      <c r="R1412" s="7" t="e">
        <v>#N/A</v>
      </c>
      <c r="S1412" s="7" t="e">
        <v>#N/A</v>
      </c>
      <c r="T1412" s="7">
        <v>0</v>
      </c>
      <c r="U1412" s="7" t="e">
        <v>#N/A</v>
      </c>
      <c r="V1412" s="7" t="e">
        <v>#N/A</v>
      </c>
      <c r="W1412" s="7" t="e">
        <v>#N/A</v>
      </c>
      <c r="X1412" s="7" t="e">
        <v>#N/A</v>
      </c>
      <c r="Y1412" s="7">
        <v>1</v>
      </c>
      <c r="Z1412" s="7">
        <f t="shared" si="177"/>
        <v>1</v>
      </c>
      <c r="AA1412" s="7">
        <f t="shared" si="178"/>
        <v>1</v>
      </c>
      <c r="AB1412" s="7" t="b">
        <f t="shared" si="179"/>
        <v>1</v>
      </c>
      <c r="AC1412" s="7" t="b">
        <f t="shared" si="180"/>
        <v>0</v>
      </c>
      <c r="AD1412" s="7" t="b">
        <f t="shared" si="181"/>
        <v>1</v>
      </c>
      <c r="AE1412" s="7" t="b">
        <f t="shared" si="182"/>
        <v>0</v>
      </c>
      <c r="AF1412" s="7" t="b">
        <f t="shared" si="183"/>
        <v>0</v>
      </c>
      <c r="AH1412" t="b">
        <f>AND(Table252102[[#This Row],[Developmental toxicity]:[Reproductive toxicity]])</f>
        <v>0</v>
      </c>
    </row>
    <row r="1413" spans="1:34" x14ac:dyDescent="0.25">
      <c r="A1413" s="3">
        <f t="shared" si="176"/>
        <v>1412</v>
      </c>
      <c r="B1413" s="4"/>
      <c r="C1413" t="s">
        <v>21118</v>
      </c>
      <c r="D1413" s="3" t="s">
        <v>20722</v>
      </c>
      <c r="E1413" s="94" t="s">
        <v>20920</v>
      </c>
      <c r="F1413" t="s">
        <v>21394</v>
      </c>
      <c r="G1413" t="s">
        <v>21395</v>
      </c>
      <c r="H1413" t="s">
        <v>21395</v>
      </c>
      <c r="I1413" t="s">
        <v>21396</v>
      </c>
      <c r="J1413" s="5"/>
      <c r="K1413" s="7" t="e">
        <v>#N/A</v>
      </c>
      <c r="L1413" s="7" t="e">
        <v>#N/A</v>
      </c>
      <c r="M1413" s="7" t="e">
        <v>#N/A</v>
      </c>
      <c r="N1413" s="7" t="e">
        <v>#N/A</v>
      </c>
      <c r="O1413" s="7" t="e">
        <v>#N/A</v>
      </c>
      <c r="P1413" s="7" t="e">
        <v>#N/A</v>
      </c>
      <c r="Q1413" s="7" t="e">
        <v>#N/A</v>
      </c>
      <c r="R1413" s="7" t="e">
        <v>#N/A</v>
      </c>
      <c r="S1413" s="7" t="e">
        <v>#N/A</v>
      </c>
      <c r="T1413" s="7" t="e">
        <v>#N/A</v>
      </c>
      <c r="U1413" s="7" t="e">
        <v>#N/A</v>
      </c>
      <c r="V1413" s="7" t="e">
        <v>#N/A</v>
      </c>
      <c r="W1413" s="7" t="e">
        <v>#N/A</v>
      </c>
      <c r="X1413" s="7" t="e">
        <v>#N/A</v>
      </c>
      <c r="Y1413" s="7">
        <v>0</v>
      </c>
      <c r="Z1413" s="7">
        <f t="shared" si="177"/>
        <v>0</v>
      </c>
      <c r="AA1413" s="7">
        <f t="shared" si="178"/>
        <v>0</v>
      </c>
      <c r="AB1413" s="7" t="b">
        <f t="shared" si="179"/>
        <v>1</v>
      </c>
      <c r="AC1413" s="7" t="b">
        <f t="shared" si="180"/>
        <v>0</v>
      </c>
      <c r="AD1413" s="7" t="b">
        <f t="shared" si="181"/>
        <v>0</v>
      </c>
      <c r="AE1413" s="7" t="b">
        <f t="shared" si="182"/>
        <v>0</v>
      </c>
      <c r="AF1413" s="7" t="b">
        <f t="shared" si="183"/>
        <v>0</v>
      </c>
      <c r="AH1413" t="b">
        <f>AND(Table252102[[#This Row],[Developmental toxicity]:[Reproductive toxicity]])</f>
        <v>0</v>
      </c>
    </row>
    <row r="1414" spans="1:34" x14ac:dyDescent="0.25">
      <c r="A1414" s="3">
        <f t="shared" si="176"/>
        <v>1413</v>
      </c>
      <c r="B1414" s="4"/>
      <c r="C1414" s="3" t="s">
        <v>11980</v>
      </c>
      <c r="D1414" s="3" t="s">
        <v>11979</v>
      </c>
      <c r="E1414" s="29" t="s">
        <v>15605</v>
      </c>
      <c r="F1414" s="3" t="s">
        <v>15606</v>
      </c>
      <c r="G1414" s="3" t="s">
        <v>11981</v>
      </c>
      <c r="H1414" s="3" t="s">
        <v>11981</v>
      </c>
      <c r="I1414" s="3" t="s">
        <v>15607</v>
      </c>
      <c r="J1414" s="5"/>
      <c r="K1414" s="7" t="e">
        <v>#N/A</v>
      </c>
      <c r="L1414" s="7" t="e">
        <v>#N/A</v>
      </c>
      <c r="M1414" s="7" t="e">
        <v>#N/A</v>
      </c>
      <c r="N1414" s="7" t="e">
        <v>#N/A</v>
      </c>
      <c r="O1414" s="7" t="e">
        <v>#N/A</v>
      </c>
      <c r="P1414" s="7" t="e">
        <v>#N/A</v>
      </c>
      <c r="Q1414" s="7" t="e">
        <v>#N/A</v>
      </c>
      <c r="R1414" s="7" t="e">
        <v>#N/A</v>
      </c>
      <c r="S1414" s="7" t="e">
        <v>#N/A</v>
      </c>
      <c r="T1414" s="7" t="e">
        <v>#N/A</v>
      </c>
      <c r="U1414" s="7" t="e">
        <v>#N/A</v>
      </c>
      <c r="V1414" s="7" t="e">
        <v>#N/A</v>
      </c>
      <c r="W1414" s="3">
        <v>0</v>
      </c>
      <c r="X1414" s="3" t="e">
        <v>#N/A</v>
      </c>
      <c r="Y1414" s="7" t="e">
        <v>#N/A</v>
      </c>
      <c r="Z1414" s="7">
        <f t="shared" si="177"/>
        <v>0</v>
      </c>
      <c r="AA1414" s="7">
        <f t="shared" si="178"/>
        <v>0</v>
      </c>
      <c r="AB1414" s="7" t="b">
        <f t="shared" si="179"/>
        <v>0</v>
      </c>
      <c r="AC1414" s="7" t="b">
        <f t="shared" si="180"/>
        <v>1</v>
      </c>
      <c r="AD1414" s="7" t="b">
        <f t="shared" si="181"/>
        <v>0</v>
      </c>
      <c r="AE1414" s="7" t="b">
        <f t="shared" si="182"/>
        <v>1</v>
      </c>
      <c r="AF1414" s="7" t="b">
        <f t="shared" si="183"/>
        <v>0</v>
      </c>
      <c r="AH1414" t="b">
        <f>AND(Table252102[[#This Row],[Developmental toxicity]:[Reproductive toxicity]])</f>
        <v>0</v>
      </c>
    </row>
    <row r="1415" spans="1:34" x14ac:dyDescent="0.25">
      <c r="A1415" s="3">
        <f t="shared" si="176"/>
        <v>1414</v>
      </c>
      <c r="B1415" s="4"/>
      <c r="C1415" s="3" t="s">
        <v>11848</v>
      </c>
      <c r="D1415" s="3" t="s">
        <v>17880</v>
      </c>
      <c r="E1415" s="29" t="s">
        <v>15428</v>
      </c>
      <c r="F1415" s="3" t="s">
        <v>15429</v>
      </c>
      <c r="G1415" s="3" t="s">
        <v>11849</v>
      </c>
      <c r="H1415" s="3" t="s">
        <v>11849</v>
      </c>
      <c r="I1415" s="3" t="s">
        <v>15430</v>
      </c>
      <c r="J1415" s="5"/>
      <c r="K1415" s="7" t="e">
        <v>#N/A</v>
      </c>
      <c r="L1415" s="7" t="e">
        <v>#N/A</v>
      </c>
      <c r="M1415" s="7" t="e">
        <v>#N/A</v>
      </c>
      <c r="N1415" s="7" t="e">
        <v>#N/A</v>
      </c>
      <c r="O1415" s="7" t="e">
        <v>#N/A</v>
      </c>
      <c r="P1415" s="7" t="e">
        <v>#N/A</v>
      </c>
      <c r="Q1415" s="7" t="e">
        <v>#N/A</v>
      </c>
      <c r="R1415" s="7" t="e">
        <v>#N/A</v>
      </c>
      <c r="S1415" s="7" t="e">
        <v>#N/A</v>
      </c>
      <c r="T1415" s="7" t="e">
        <v>#N/A</v>
      </c>
      <c r="U1415" s="7" t="e">
        <v>#N/A</v>
      </c>
      <c r="V1415" s="7" t="e">
        <v>#N/A</v>
      </c>
      <c r="W1415" s="7">
        <v>0</v>
      </c>
      <c r="X1415" s="7" t="e">
        <v>#N/A</v>
      </c>
      <c r="Y1415" s="7">
        <v>0</v>
      </c>
      <c r="Z1415" s="7">
        <f t="shared" si="177"/>
        <v>0</v>
      </c>
      <c r="AA1415" s="7">
        <f t="shared" si="178"/>
        <v>0</v>
      </c>
      <c r="AB1415" s="7" t="b">
        <f t="shared" si="179"/>
        <v>1</v>
      </c>
      <c r="AC1415" s="7" t="b">
        <f t="shared" si="180"/>
        <v>1</v>
      </c>
      <c r="AD1415" s="7" t="b">
        <f t="shared" si="181"/>
        <v>0</v>
      </c>
      <c r="AE1415" s="7" t="b">
        <f t="shared" si="182"/>
        <v>1</v>
      </c>
      <c r="AF1415" s="7" t="b">
        <f t="shared" si="183"/>
        <v>0</v>
      </c>
      <c r="AH1415" t="b">
        <f>AND(Table252102[[#This Row],[Developmental toxicity]:[Reproductive toxicity]])</f>
        <v>1</v>
      </c>
    </row>
    <row r="1416" spans="1:34" x14ac:dyDescent="0.25">
      <c r="A1416" s="3">
        <f t="shared" si="176"/>
        <v>1415</v>
      </c>
      <c r="B1416" s="4">
        <v>524</v>
      </c>
      <c r="C1416" s="3" t="s">
        <v>1121</v>
      </c>
      <c r="D1416" s="3" t="s">
        <v>5346</v>
      </c>
      <c r="E1416" s="29" t="s">
        <v>4909</v>
      </c>
      <c r="F1416" s="3" t="s">
        <v>5815</v>
      </c>
      <c r="G1416" s="3" t="s">
        <v>1122</v>
      </c>
      <c r="H1416" s="3" t="s">
        <v>6252</v>
      </c>
      <c r="I1416" s="3" t="s">
        <v>6823</v>
      </c>
      <c r="J1416" s="5" t="s">
        <v>1431</v>
      </c>
      <c r="K1416" s="7" t="e">
        <v>#N/A</v>
      </c>
      <c r="L1416" s="7">
        <v>1</v>
      </c>
      <c r="M1416" s="7" t="e">
        <v>#N/A</v>
      </c>
      <c r="N1416" s="7" t="e">
        <v>#N/A</v>
      </c>
      <c r="O1416" s="7" t="e">
        <v>#N/A</v>
      </c>
      <c r="P1416" s="7" t="e">
        <v>#N/A</v>
      </c>
      <c r="Q1416" s="7" t="e">
        <v>#N/A</v>
      </c>
      <c r="R1416" s="7" t="e">
        <v>#N/A</v>
      </c>
      <c r="S1416" s="7" t="e">
        <v>#N/A</v>
      </c>
      <c r="T1416" s="7" t="e">
        <v>#N/A</v>
      </c>
      <c r="U1416" s="7" t="e">
        <v>#N/A</v>
      </c>
      <c r="V1416" s="7" t="e">
        <v>#N/A</v>
      </c>
      <c r="W1416" s="7" t="e">
        <v>#N/A</v>
      </c>
      <c r="X1416" s="7" t="e">
        <v>#N/A</v>
      </c>
      <c r="Y1416" s="7">
        <v>1</v>
      </c>
      <c r="Z1416" s="7">
        <f t="shared" si="177"/>
        <v>1</v>
      </c>
      <c r="AA1416" s="7">
        <f t="shared" si="178"/>
        <v>1</v>
      </c>
      <c r="AB1416" s="7" t="b">
        <f t="shared" si="179"/>
        <v>1</v>
      </c>
      <c r="AC1416" s="7" t="b">
        <f t="shared" si="180"/>
        <v>0</v>
      </c>
      <c r="AD1416" s="7" t="b">
        <f t="shared" si="181"/>
        <v>0</v>
      </c>
      <c r="AE1416" s="7" t="b">
        <f t="shared" si="182"/>
        <v>0</v>
      </c>
      <c r="AF1416" s="7" t="b">
        <f t="shared" si="183"/>
        <v>0</v>
      </c>
      <c r="AH1416" t="b">
        <f>AND(Table252102[[#This Row],[Developmental toxicity]:[Reproductive toxicity]])</f>
        <v>0</v>
      </c>
    </row>
    <row r="1417" spans="1:34" x14ac:dyDescent="0.25">
      <c r="A1417" s="3">
        <f t="shared" si="176"/>
        <v>1416</v>
      </c>
      <c r="B1417" s="4"/>
      <c r="C1417" s="3" t="s">
        <v>11545</v>
      </c>
      <c r="D1417" s="3" t="s">
        <v>11544</v>
      </c>
      <c r="E1417" s="29" t="s">
        <v>14864</v>
      </c>
      <c r="F1417" s="3" t="s">
        <v>14865</v>
      </c>
      <c r="G1417" s="3" t="s">
        <v>14866</v>
      </c>
      <c r="H1417" s="3" t="s">
        <v>11546</v>
      </c>
      <c r="I1417" s="3" t="s">
        <v>14867</v>
      </c>
      <c r="J1417" s="5"/>
      <c r="K1417" s="7" t="e">
        <v>#N/A</v>
      </c>
      <c r="L1417" s="7" t="e">
        <v>#N/A</v>
      </c>
      <c r="M1417" s="7" t="e">
        <v>#N/A</v>
      </c>
      <c r="N1417" s="7" t="e">
        <v>#N/A</v>
      </c>
      <c r="O1417" s="7" t="e">
        <v>#N/A</v>
      </c>
      <c r="P1417" s="7" t="e">
        <v>#N/A</v>
      </c>
      <c r="Q1417" s="7" t="e">
        <v>#N/A</v>
      </c>
      <c r="R1417" s="7" t="e">
        <v>#N/A</v>
      </c>
      <c r="S1417" s="7" t="e">
        <v>#N/A</v>
      </c>
      <c r="T1417" s="7" t="e">
        <v>#N/A</v>
      </c>
      <c r="U1417" s="7" t="e">
        <v>#N/A</v>
      </c>
      <c r="V1417" s="7" t="e">
        <v>#N/A</v>
      </c>
      <c r="W1417" s="3">
        <v>1</v>
      </c>
      <c r="X1417" s="3" t="e">
        <v>#N/A</v>
      </c>
      <c r="Y1417" s="7" t="e">
        <v>#N/A</v>
      </c>
      <c r="Z1417" s="7">
        <f t="shared" si="177"/>
        <v>1</v>
      </c>
      <c r="AA1417" s="7">
        <f t="shared" si="178"/>
        <v>1</v>
      </c>
      <c r="AB1417" s="7" t="b">
        <f t="shared" si="179"/>
        <v>0</v>
      </c>
      <c r="AC1417" s="7" t="b">
        <f t="shared" si="180"/>
        <v>1</v>
      </c>
      <c r="AD1417" s="7" t="b">
        <f t="shared" si="181"/>
        <v>0</v>
      </c>
      <c r="AE1417" s="7" t="b">
        <f t="shared" si="182"/>
        <v>1</v>
      </c>
      <c r="AF1417" s="7" t="b">
        <f t="shared" si="183"/>
        <v>0</v>
      </c>
      <c r="AH1417" t="b">
        <f>AND(Table252102[[#This Row],[Developmental toxicity]:[Reproductive toxicity]])</f>
        <v>0</v>
      </c>
    </row>
    <row r="1418" spans="1:34" x14ac:dyDescent="0.25">
      <c r="A1418" s="3">
        <f t="shared" si="176"/>
        <v>1417</v>
      </c>
      <c r="B1418" s="4"/>
      <c r="C1418" s="3" t="s">
        <v>18598</v>
      </c>
      <c r="D1418" s="3" t="s">
        <v>18357</v>
      </c>
      <c r="E1418" s="29" t="s">
        <v>18478</v>
      </c>
      <c r="F1418" s="3" t="s">
        <v>18748</v>
      </c>
      <c r="G1418" s="3" t="s">
        <v>18749</v>
      </c>
      <c r="H1418" s="3" t="s">
        <v>18750</v>
      </c>
      <c r="I1418" s="3" t="s">
        <v>18751</v>
      </c>
      <c r="J1418" s="5" t="s">
        <v>20</v>
      </c>
      <c r="K1418" s="7" t="e">
        <v>#N/A</v>
      </c>
      <c r="L1418" s="7" t="e">
        <v>#N/A</v>
      </c>
      <c r="M1418" s="7" t="e">
        <v>#N/A</v>
      </c>
      <c r="N1418" s="7" t="e">
        <v>#N/A</v>
      </c>
      <c r="O1418" s="7" t="e">
        <v>#N/A</v>
      </c>
      <c r="P1418" s="7" t="e">
        <v>#N/A</v>
      </c>
      <c r="Q1418" s="7" t="e">
        <v>#N/A</v>
      </c>
      <c r="R1418" s="7" t="e">
        <v>#N/A</v>
      </c>
      <c r="S1418" s="7" t="e">
        <v>#N/A</v>
      </c>
      <c r="T1418" s="7" t="e">
        <v>#N/A</v>
      </c>
      <c r="U1418" s="7" t="e">
        <v>#N/A</v>
      </c>
      <c r="V1418" s="7" t="e">
        <v>#N/A</v>
      </c>
      <c r="W1418" s="7" t="e">
        <v>#N/A</v>
      </c>
      <c r="X1418" s="7">
        <v>0</v>
      </c>
      <c r="Y1418" s="7" t="e">
        <v>#N/A</v>
      </c>
      <c r="Z1418" s="7">
        <f t="shared" si="177"/>
        <v>0</v>
      </c>
      <c r="AA1418" s="7">
        <f t="shared" si="178"/>
        <v>0</v>
      </c>
      <c r="AB1418" s="7" t="b">
        <f t="shared" si="179"/>
        <v>1</v>
      </c>
      <c r="AC1418" s="7" t="b">
        <f t="shared" si="180"/>
        <v>0</v>
      </c>
      <c r="AD1418" s="7" t="b">
        <f t="shared" si="181"/>
        <v>0</v>
      </c>
      <c r="AE1418" s="7" t="b">
        <f t="shared" si="182"/>
        <v>0</v>
      </c>
      <c r="AF1418" s="7" t="b">
        <f t="shared" si="183"/>
        <v>0</v>
      </c>
      <c r="AH1418" t="b">
        <f>AND(Table252102[[#This Row],[Developmental toxicity]:[Reproductive toxicity]])</f>
        <v>0</v>
      </c>
    </row>
    <row r="1419" spans="1:34" x14ac:dyDescent="0.25">
      <c r="A1419" s="3">
        <f t="shared" si="176"/>
        <v>1418</v>
      </c>
      <c r="B1419" s="4" t="s">
        <v>1440</v>
      </c>
      <c r="C1419" s="3" t="s">
        <v>2134</v>
      </c>
      <c r="D1419" s="3" t="s">
        <v>3026</v>
      </c>
      <c r="E1419" s="12" t="s">
        <v>7415</v>
      </c>
      <c r="F1419" t="s">
        <v>8263</v>
      </c>
      <c r="G1419" t="s">
        <v>9318</v>
      </c>
      <c r="H1419" t="s">
        <v>9319</v>
      </c>
      <c r="I1419" t="s">
        <v>9320</v>
      </c>
      <c r="J1419" s="5"/>
      <c r="K1419" s="7" t="e">
        <v>#N/A</v>
      </c>
      <c r="L1419" s="7" t="e">
        <v>#N/A</v>
      </c>
      <c r="M1419" s="7" t="e">
        <v>#N/A</v>
      </c>
      <c r="N1419" s="7" t="e">
        <v>#N/A</v>
      </c>
      <c r="O1419" s="7" t="e">
        <v>#N/A</v>
      </c>
      <c r="P1419" s="7" t="e">
        <v>#N/A</v>
      </c>
      <c r="Q1419" s="7" t="e">
        <v>#N/A</v>
      </c>
      <c r="R1419" s="7" t="e">
        <v>#N/A</v>
      </c>
      <c r="S1419" s="7" t="e">
        <v>#N/A</v>
      </c>
      <c r="T1419" s="7">
        <v>0</v>
      </c>
      <c r="U1419" s="7" t="e">
        <v>#N/A</v>
      </c>
      <c r="V1419" s="7" t="e">
        <v>#N/A</v>
      </c>
      <c r="W1419" s="7" t="e">
        <v>#N/A</v>
      </c>
      <c r="X1419" s="7" t="e">
        <v>#N/A</v>
      </c>
      <c r="Y1419" s="7" t="e">
        <v>#N/A</v>
      </c>
      <c r="Z1419" s="7">
        <f t="shared" si="177"/>
        <v>0</v>
      </c>
      <c r="AA1419" s="7">
        <f t="shared" si="178"/>
        <v>0</v>
      </c>
      <c r="AB1419" s="7" t="b">
        <f t="shared" si="179"/>
        <v>1</v>
      </c>
      <c r="AC1419" s="7" t="b">
        <f t="shared" si="180"/>
        <v>0</v>
      </c>
      <c r="AD1419" s="7" t="b">
        <f t="shared" si="181"/>
        <v>1</v>
      </c>
      <c r="AE1419" s="7" t="b">
        <f t="shared" si="182"/>
        <v>0</v>
      </c>
      <c r="AF1419" s="7" t="b">
        <f t="shared" si="183"/>
        <v>0</v>
      </c>
      <c r="AH1419" t="b">
        <f>AND(Table252102[[#This Row],[Developmental toxicity]:[Reproductive toxicity]])</f>
        <v>0</v>
      </c>
    </row>
    <row r="1420" spans="1:34" x14ac:dyDescent="0.25">
      <c r="A1420" s="3">
        <f t="shared" si="176"/>
        <v>1419</v>
      </c>
      <c r="B1420" s="4">
        <v>686</v>
      </c>
      <c r="C1420" s="3" t="s">
        <v>1378</v>
      </c>
      <c r="D1420" s="3" t="s">
        <v>3301</v>
      </c>
      <c r="E1420" s="29" t="s">
        <v>5032</v>
      </c>
      <c r="F1420" s="3" t="s">
        <v>5938</v>
      </c>
      <c r="G1420" s="3" t="s">
        <v>1379</v>
      </c>
      <c r="H1420" s="3" t="s">
        <v>6334</v>
      </c>
      <c r="I1420" s="3" t="s">
        <v>6981</v>
      </c>
      <c r="J1420" s="5" t="s">
        <v>1430</v>
      </c>
      <c r="K1420" s="7" t="e">
        <v>#N/A</v>
      </c>
      <c r="L1420" s="7">
        <v>1</v>
      </c>
      <c r="M1420" s="7" t="e">
        <v>#N/A</v>
      </c>
      <c r="N1420" s="7" t="e">
        <v>#N/A</v>
      </c>
      <c r="O1420" s="7" t="e">
        <v>#N/A</v>
      </c>
      <c r="P1420" s="7" t="e">
        <v>#N/A</v>
      </c>
      <c r="Q1420" s="7" t="e">
        <v>#N/A</v>
      </c>
      <c r="R1420" s="7" t="e">
        <v>#N/A</v>
      </c>
      <c r="S1420" s="7" t="e">
        <v>#N/A</v>
      </c>
      <c r="T1420" s="7">
        <v>0</v>
      </c>
      <c r="U1420" s="7" t="e">
        <v>#N/A</v>
      </c>
      <c r="V1420" s="7" t="e">
        <v>#N/A</v>
      </c>
      <c r="W1420" s="7" t="e">
        <v>#N/A</v>
      </c>
      <c r="X1420" s="7" t="e">
        <v>#N/A</v>
      </c>
      <c r="Y1420" s="7">
        <v>1</v>
      </c>
      <c r="Z1420" s="7">
        <f t="shared" si="177"/>
        <v>1</v>
      </c>
      <c r="AA1420" s="7">
        <f t="shared" si="178"/>
        <v>1</v>
      </c>
      <c r="AB1420" s="7" t="b">
        <f t="shared" si="179"/>
        <v>1</v>
      </c>
      <c r="AC1420" s="7" t="b">
        <f t="shared" si="180"/>
        <v>0</v>
      </c>
      <c r="AD1420" s="7" t="b">
        <f t="shared" si="181"/>
        <v>1</v>
      </c>
      <c r="AE1420" s="7" t="b">
        <f t="shared" si="182"/>
        <v>0</v>
      </c>
      <c r="AF1420" s="7" t="b">
        <f t="shared" si="183"/>
        <v>0</v>
      </c>
      <c r="AH1420" t="b">
        <f>AND(Table252102[[#This Row],[Developmental toxicity]:[Reproductive toxicity]])</f>
        <v>0</v>
      </c>
    </row>
    <row r="1421" spans="1:34" x14ac:dyDescent="0.25">
      <c r="A1421" s="3">
        <f t="shared" si="176"/>
        <v>1420</v>
      </c>
      <c r="B1421" s="4"/>
      <c r="C1421" t="s">
        <v>21252</v>
      </c>
      <c r="D1421" s="3" t="s">
        <v>20856</v>
      </c>
      <c r="E1421" s="94" t="s">
        <v>21054</v>
      </c>
      <c r="F1421" t="s">
        <v>21820</v>
      </c>
      <c r="G1421" t="s">
        <v>21821</v>
      </c>
      <c r="H1421" t="s">
        <v>21821</v>
      </c>
      <c r="I1421" t="s">
        <v>21822</v>
      </c>
      <c r="J1421" s="5"/>
      <c r="K1421" s="7" t="e">
        <v>#N/A</v>
      </c>
      <c r="L1421" s="7" t="e">
        <v>#N/A</v>
      </c>
      <c r="M1421" s="7" t="e">
        <v>#N/A</v>
      </c>
      <c r="N1421" s="7" t="e">
        <v>#N/A</v>
      </c>
      <c r="O1421" s="7" t="e">
        <v>#N/A</v>
      </c>
      <c r="P1421" s="7" t="e">
        <v>#N/A</v>
      </c>
      <c r="Q1421" s="7" t="e">
        <v>#N/A</v>
      </c>
      <c r="R1421" s="7" t="e">
        <v>#N/A</v>
      </c>
      <c r="S1421" s="7" t="e">
        <v>#N/A</v>
      </c>
      <c r="T1421" s="7" t="e">
        <v>#N/A</v>
      </c>
      <c r="U1421" s="7" t="e">
        <v>#N/A</v>
      </c>
      <c r="V1421" s="7" t="e">
        <v>#N/A</v>
      </c>
      <c r="W1421" s="7" t="e">
        <v>#N/A</v>
      </c>
      <c r="X1421" s="7" t="e">
        <v>#N/A</v>
      </c>
      <c r="Y1421" s="7">
        <v>0</v>
      </c>
      <c r="Z1421" s="7">
        <f t="shared" si="177"/>
        <v>0</v>
      </c>
      <c r="AA1421" s="7">
        <f t="shared" si="178"/>
        <v>0</v>
      </c>
      <c r="AB1421" s="7" t="b">
        <f t="shared" si="179"/>
        <v>1</v>
      </c>
      <c r="AC1421" s="7" t="b">
        <f t="shared" si="180"/>
        <v>0</v>
      </c>
      <c r="AD1421" s="7" t="b">
        <f t="shared" si="181"/>
        <v>0</v>
      </c>
      <c r="AE1421" s="7" t="b">
        <f t="shared" si="182"/>
        <v>0</v>
      </c>
      <c r="AF1421" s="7" t="b">
        <f t="shared" si="183"/>
        <v>0</v>
      </c>
      <c r="AH1421" t="b">
        <f>AND(Table252102[[#This Row],[Developmental toxicity]:[Reproductive toxicity]])</f>
        <v>0</v>
      </c>
    </row>
    <row r="1422" spans="1:34" x14ac:dyDescent="0.25">
      <c r="A1422" s="3">
        <f t="shared" si="176"/>
        <v>1421</v>
      </c>
      <c r="B1422" s="4">
        <v>12844</v>
      </c>
      <c r="C1422" s="3" t="s">
        <v>4177</v>
      </c>
      <c r="D1422" s="3" t="s">
        <v>305</v>
      </c>
      <c r="E1422" s="29" t="s">
        <v>4104</v>
      </c>
      <c r="F1422" s="3" t="s">
        <v>3926</v>
      </c>
      <c r="G1422" s="3" t="s">
        <v>4517</v>
      </c>
      <c r="H1422" s="3" t="s">
        <v>4517</v>
      </c>
      <c r="I1422" s="3" t="s">
        <v>4518</v>
      </c>
      <c r="J1422" s="5" t="s">
        <v>283</v>
      </c>
      <c r="K1422" s="7">
        <v>1</v>
      </c>
      <c r="L1422" s="7" t="e">
        <v>#N/A</v>
      </c>
      <c r="M1422" s="7" t="e">
        <v>#N/A</v>
      </c>
      <c r="N1422" s="7" t="e">
        <v>#N/A</v>
      </c>
      <c r="O1422" s="7" t="e">
        <v>#N/A</v>
      </c>
      <c r="P1422" s="7" t="e">
        <v>#N/A</v>
      </c>
      <c r="Q1422" s="7" t="e">
        <v>#N/A</v>
      </c>
      <c r="R1422" s="7" t="e">
        <v>#N/A</v>
      </c>
      <c r="S1422" s="7" t="e">
        <v>#N/A</v>
      </c>
      <c r="T1422" s="7" t="e">
        <v>#N/A</v>
      </c>
      <c r="U1422" s="7" t="e">
        <v>#N/A</v>
      </c>
      <c r="V1422" s="7">
        <v>0</v>
      </c>
      <c r="W1422" s="7" t="e">
        <v>#N/A</v>
      </c>
      <c r="X1422" s="7">
        <v>0</v>
      </c>
      <c r="Y1422" s="7" t="e">
        <v>#N/A</v>
      </c>
      <c r="Z1422" s="7">
        <f t="shared" si="177"/>
        <v>1</v>
      </c>
      <c r="AA1422" s="7">
        <f t="shared" si="178"/>
        <v>0</v>
      </c>
      <c r="AB1422" s="7" t="b">
        <f t="shared" si="179"/>
        <v>1</v>
      </c>
      <c r="AC1422" s="7" t="b">
        <f t="shared" si="180"/>
        <v>0</v>
      </c>
      <c r="AD1422" s="7" t="b">
        <f t="shared" si="181"/>
        <v>1</v>
      </c>
      <c r="AE1422" s="7" t="b">
        <f t="shared" si="182"/>
        <v>1</v>
      </c>
      <c r="AF1422" s="7" t="b">
        <f t="shared" si="183"/>
        <v>1</v>
      </c>
      <c r="AH1422" t="b">
        <f>AND(Table252102[[#This Row],[Developmental toxicity]:[Reproductive toxicity]])</f>
        <v>0</v>
      </c>
    </row>
    <row r="1423" spans="1:34" x14ac:dyDescent="0.25">
      <c r="A1423" s="3">
        <f t="shared" si="176"/>
        <v>1422</v>
      </c>
      <c r="B1423" s="4">
        <v>456</v>
      </c>
      <c r="C1423" s="3" t="s">
        <v>1003</v>
      </c>
      <c r="D1423" s="3" t="s">
        <v>5304</v>
      </c>
      <c r="E1423" s="29" t="s">
        <v>4855</v>
      </c>
      <c r="F1423" s="3" t="s">
        <v>5762</v>
      </c>
      <c r="G1423" s="3" t="s">
        <v>1004</v>
      </c>
      <c r="H1423" s="3" t="s">
        <v>6200</v>
      </c>
      <c r="I1423" s="3" t="s">
        <v>6766</v>
      </c>
      <c r="J1423" s="5" t="s">
        <v>1431</v>
      </c>
      <c r="K1423" s="7" t="e">
        <v>#N/A</v>
      </c>
      <c r="L1423" s="7">
        <v>1</v>
      </c>
      <c r="M1423" s="7" t="e">
        <v>#N/A</v>
      </c>
      <c r="N1423" s="7" t="e">
        <v>#N/A</v>
      </c>
      <c r="O1423" s="7" t="e">
        <v>#N/A</v>
      </c>
      <c r="P1423" s="7" t="e">
        <v>#N/A</v>
      </c>
      <c r="Q1423" s="7" t="e">
        <v>#N/A</v>
      </c>
      <c r="R1423" s="7" t="e">
        <v>#N/A</v>
      </c>
      <c r="S1423" s="7" t="e">
        <v>#N/A</v>
      </c>
      <c r="T1423" s="7" t="e">
        <v>#N/A</v>
      </c>
      <c r="U1423" s="7" t="e">
        <v>#N/A</v>
      </c>
      <c r="V1423" s="7" t="e">
        <v>#N/A</v>
      </c>
      <c r="W1423" s="7" t="e">
        <v>#N/A</v>
      </c>
      <c r="X1423" s="7">
        <v>1</v>
      </c>
      <c r="Y1423" s="7">
        <v>1</v>
      </c>
      <c r="Z1423" s="7">
        <f t="shared" si="177"/>
        <v>1</v>
      </c>
      <c r="AA1423" s="7">
        <f t="shared" si="178"/>
        <v>1</v>
      </c>
      <c r="AB1423" s="7" t="b">
        <f t="shared" si="179"/>
        <v>1</v>
      </c>
      <c r="AC1423" s="7" t="b">
        <f t="shared" si="180"/>
        <v>0</v>
      </c>
      <c r="AD1423" s="7" t="b">
        <f t="shared" si="181"/>
        <v>0</v>
      </c>
      <c r="AE1423" s="7" t="b">
        <f t="shared" si="182"/>
        <v>0</v>
      </c>
      <c r="AF1423" s="7" t="b">
        <f t="shared" si="183"/>
        <v>0</v>
      </c>
      <c r="AH1423" t="b">
        <f>AND(Table252102[[#This Row],[Developmental toxicity]:[Reproductive toxicity]])</f>
        <v>0</v>
      </c>
    </row>
    <row r="1424" spans="1:34" x14ac:dyDescent="0.25">
      <c r="A1424" s="3">
        <f t="shared" si="176"/>
        <v>1423</v>
      </c>
      <c r="B1424" s="4" t="s">
        <v>1440</v>
      </c>
      <c r="C1424" s="3" t="s">
        <v>2689</v>
      </c>
      <c r="D1424" s="3" t="s">
        <v>3651</v>
      </c>
      <c r="E1424" s="12" t="s">
        <v>7961</v>
      </c>
      <c r="F1424" t="s">
        <v>8798</v>
      </c>
      <c r="G1424" t="s">
        <v>10531</v>
      </c>
      <c r="H1424" t="s">
        <v>10532</v>
      </c>
      <c r="I1424" t="s">
        <v>10533</v>
      </c>
      <c r="J1424" s="5"/>
      <c r="K1424" s="7" t="e">
        <v>#N/A</v>
      </c>
      <c r="L1424" s="7" t="e">
        <v>#N/A</v>
      </c>
      <c r="M1424" s="7" t="e">
        <v>#N/A</v>
      </c>
      <c r="N1424" s="7" t="e">
        <v>#N/A</v>
      </c>
      <c r="O1424" s="7" t="e">
        <v>#N/A</v>
      </c>
      <c r="P1424" s="7" t="e">
        <v>#N/A</v>
      </c>
      <c r="Q1424" s="7" t="e">
        <v>#N/A</v>
      </c>
      <c r="R1424" s="7" t="e">
        <v>#N/A</v>
      </c>
      <c r="S1424" s="7" t="e">
        <v>#N/A</v>
      </c>
      <c r="T1424" s="7">
        <v>0</v>
      </c>
      <c r="U1424" s="7" t="e">
        <v>#N/A</v>
      </c>
      <c r="V1424" s="7" t="e">
        <v>#N/A</v>
      </c>
      <c r="W1424" s="7" t="e">
        <v>#N/A</v>
      </c>
      <c r="X1424" s="7" t="e">
        <v>#N/A</v>
      </c>
      <c r="Y1424" s="7" t="e">
        <v>#N/A</v>
      </c>
      <c r="Z1424" s="7">
        <f t="shared" si="177"/>
        <v>0</v>
      </c>
      <c r="AA1424" s="7">
        <f t="shared" si="178"/>
        <v>0</v>
      </c>
      <c r="AB1424" s="7" t="b">
        <f t="shared" si="179"/>
        <v>1</v>
      </c>
      <c r="AC1424" s="7" t="b">
        <f t="shared" si="180"/>
        <v>0</v>
      </c>
      <c r="AD1424" s="7" t="b">
        <f t="shared" si="181"/>
        <v>1</v>
      </c>
      <c r="AE1424" s="7" t="b">
        <f t="shared" si="182"/>
        <v>0</v>
      </c>
      <c r="AF1424" s="7" t="b">
        <f t="shared" si="183"/>
        <v>0</v>
      </c>
      <c r="AH1424" t="b">
        <f>AND(Table252102[[#This Row],[Developmental toxicity]:[Reproductive toxicity]])</f>
        <v>0</v>
      </c>
    </row>
    <row r="1425" spans="1:34" x14ac:dyDescent="0.25">
      <c r="A1425" s="3">
        <f t="shared" si="176"/>
        <v>1424</v>
      </c>
      <c r="B1425" s="4" t="s">
        <v>1440</v>
      </c>
      <c r="C1425" s="3" t="s">
        <v>2386</v>
      </c>
      <c r="D1425" s="3" t="s">
        <v>3312</v>
      </c>
      <c r="E1425" s="12" t="s">
        <v>7663</v>
      </c>
      <c r="F1425" t="s">
        <v>8504</v>
      </c>
      <c r="G1425" t="s">
        <v>9858</v>
      </c>
      <c r="H1425" t="s">
        <v>9858</v>
      </c>
      <c r="I1425" t="s">
        <v>9859</v>
      </c>
      <c r="J1425" s="5"/>
      <c r="K1425" s="7" t="e">
        <v>#N/A</v>
      </c>
      <c r="L1425" s="7" t="e">
        <v>#N/A</v>
      </c>
      <c r="M1425" s="7" t="e">
        <v>#N/A</v>
      </c>
      <c r="N1425" s="7" t="e">
        <v>#N/A</v>
      </c>
      <c r="O1425" s="7" t="e">
        <v>#N/A</v>
      </c>
      <c r="P1425" s="7" t="e">
        <v>#N/A</v>
      </c>
      <c r="Q1425" s="7" t="e">
        <v>#N/A</v>
      </c>
      <c r="R1425" s="7" t="e">
        <v>#N/A</v>
      </c>
      <c r="S1425" s="7" t="e">
        <v>#N/A</v>
      </c>
      <c r="T1425" s="7">
        <v>0</v>
      </c>
      <c r="U1425" s="7" t="e">
        <v>#N/A</v>
      </c>
      <c r="V1425" s="7" t="e">
        <v>#N/A</v>
      </c>
      <c r="W1425" s="7" t="e">
        <v>#N/A</v>
      </c>
      <c r="X1425" s="7" t="e">
        <v>#N/A</v>
      </c>
      <c r="Y1425" s="7" t="e">
        <v>#N/A</v>
      </c>
      <c r="Z1425" s="7">
        <f t="shared" si="177"/>
        <v>0</v>
      </c>
      <c r="AA1425" s="7">
        <f t="shared" si="178"/>
        <v>0</v>
      </c>
      <c r="AB1425" s="7" t="b">
        <f t="shared" si="179"/>
        <v>1</v>
      </c>
      <c r="AC1425" s="7" t="b">
        <f t="shared" si="180"/>
        <v>0</v>
      </c>
      <c r="AD1425" s="7" t="b">
        <f t="shared" si="181"/>
        <v>1</v>
      </c>
      <c r="AE1425" s="7" t="b">
        <f t="shared" si="182"/>
        <v>0</v>
      </c>
      <c r="AF1425" s="7" t="b">
        <f t="shared" si="183"/>
        <v>0</v>
      </c>
      <c r="AH1425" t="b">
        <f>AND(Table252102[[#This Row],[Developmental toxicity]:[Reproductive toxicity]])</f>
        <v>0</v>
      </c>
    </row>
    <row r="1426" spans="1:34" x14ac:dyDescent="0.25">
      <c r="A1426" s="3">
        <f t="shared" si="176"/>
        <v>1425</v>
      </c>
      <c r="B1426" s="4" t="s">
        <v>1440</v>
      </c>
      <c r="C1426" s="3" t="s">
        <v>2629</v>
      </c>
      <c r="D1426" s="3" t="s">
        <v>3589</v>
      </c>
      <c r="E1426" s="12" t="s">
        <v>7902</v>
      </c>
      <c r="F1426" t="s">
        <v>8741</v>
      </c>
      <c r="G1426" t="s">
        <v>10390</v>
      </c>
      <c r="H1426" t="s">
        <v>10390</v>
      </c>
      <c r="I1426" t="s">
        <v>10391</v>
      </c>
      <c r="J1426" s="5"/>
      <c r="K1426" s="7" t="e">
        <v>#N/A</v>
      </c>
      <c r="L1426" s="7" t="e">
        <v>#N/A</v>
      </c>
      <c r="M1426" s="7" t="e">
        <v>#N/A</v>
      </c>
      <c r="N1426" s="7" t="e">
        <v>#N/A</v>
      </c>
      <c r="O1426" s="7" t="e">
        <v>#N/A</v>
      </c>
      <c r="P1426" s="7" t="e">
        <v>#N/A</v>
      </c>
      <c r="Q1426" s="7" t="e">
        <v>#N/A</v>
      </c>
      <c r="R1426" s="7" t="e">
        <v>#N/A</v>
      </c>
      <c r="S1426" s="7" t="e">
        <v>#N/A</v>
      </c>
      <c r="T1426" s="7">
        <v>0</v>
      </c>
      <c r="U1426" s="7" t="e">
        <v>#N/A</v>
      </c>
      <c r="V1426" s="7" t="e">
        <v>#N/A</v>
      </c>
      <c r="W1426" s="7" t="e">
        <v>#N/A</v>
      </c>
      <c r="X1426" s="7" t="e">
        <v>#N/A</v>
      </c>
      <c r="Y1426" s="7" t="e">
        <v>#N/A</v>
      </c>
      <c r="Z1426" s="7">
        <f t="shared" si="177"/>
        <v>0</v>
      </c>
      <c r="AA1426" s="7">
        <f t="shared" si="178"/>
        <v>0</v>
      </c>
      <c r="AB1426" s="7" t="b">
        <f t="shared" si="179"/>
        <v>1</v>
      </c>
      <c r="AC1426" s="7" t="b">
        <f t="shared" si="180"/>
        <v>0</v>
      </c>
      <c r="AD1426" s="7" t="b">
        <f t="shared" si="181"/>
        <v>1</v>
      </c>
      <c r="AE1426" s="7" t="b">
        <f t="shared" si="182"/>
        <v>0</v>
      </c>
      <c r="AF1426" s="7" t="b">
        <f t="shared" si="183"/>
        <v>0</v>
      </c>
      <c r="AH1426" t="b">
        <f>AND(Table252102[[#This Row],[Developmental toxicity]:[Reproductive toxicity]])</f>
        <v>0</v>
      </c>
    </row>
    <row r="1427" spans="1:34" x14ac:dyDescent="0.25">
      <c r="A1427" s="3">
        <f t="shared" si="176"/>
        <v>1426</v>
      </c>
      <c r="B1427" s="4">
        <v>685</v>
      </c>
      <c r="C1427" s="3" t="s">
        <v>1376</v>
      </c>
      <c r="D1427" s="3" t="s">
        <v>5452</v>
      </c>
      <c r="E1427" s="29" t="s">
        <v>5031</v>
      </c>
      <c r="F1427" s="3" t="s">
        <v>5937</v>
      </c>
      <c r="G1427" s="3" t="s">
        <v>1377</v>
      </c>
      <c r="H1427" s="3" t="s">
        <v>6333</v>
      </c>
      <c r="I1427" s="3" t="s">
        <v>6980</v>
      </c>
      <c r="J1427" s="5" t="s">
        <v>1430</v>
      </c>
      <c r="K1427" s="7" t="e">
        <v>#N/A</v>
      </c>
      <c r="L1427" s="7">
        <v>1</v>
      </c>
      <c r="M1427" s="7" t="e">
        <v>#N/A</v>
      </c>
      <c r="N1427" s="7" t="e">
        <v>#N/A</v>
      </c>
      <c r="O1427" s="7" t="e">
        <v>#N/A</v>
      </c>
      <c r="P1427" s="7" t="e">
        <v>#N/A</v>
      </c>
      <c r="Q1427" s="7" t="e">
        <v>#N/A</v>
      </c>
      <c r="R1427" s="7" t="e">
        <v>#N/A</v>
      </c>
      <c r="S1427" s="7" t="e">
        <v>#N/A</v>
      </c>
      <c r="T1427" s="7" t="e">
        <v>#N/A</v>
      </c>
      <c r="U1427" s="7" t="e">
        <v>#N/A</v>
      </c>
      <c r="V1427" s="7" t="e">
        <v>#N/A</v>
      </c>
      <c r="W1427" s="7" t="e">
        <v>#N/A</v>
      </c>
      <c r="X1427" s="7" t="e">
        <v>#N/A</v>
      </c>
      <c r="Y1427" s="7">
        <v>1</v>
      </c>
      <c r="Z1427" s="7">
        <f t="shared" si="177"/>
        <v>1</v>
      </c>
      <c r="AA1427" s="7">
        <f t="shared" si="178"/>
        <v>1</v>
      </c>
      <c r="AB1427" s="7" t="b">
        <f t="shared" si="179"/>
        <v>1</v>
      </c>
      <c r="AC1427" s="7" t="b">
        <f t="shared" si="180"/>
        <v>0</v>
      </c>
      <c r="AD1427" s="7" t="b">
        <f t="shared" si="181"/>
        <v>0</v>
      </c>
      <c r="AE1427" s="7" t="b">
        <f t="shared" si="182"/>
        <v>0</v>
      </c>
      <c r="AF1427" s="7" t="b">
        <f t="shared" si="183"/>
        <v>0</v>
      </c>
      <c r="AH1427" t="b">
        <f>AND(Table252102[[#This Row],[Developmental toxicity]:[Reproductive toxicity]])</f>
        <v>0</v>
      </c>
    </row>
    <row r="1428" spans="1:34" x14ac:dyDescent="0.25">
      <c r="A1428" s="3">
        <f t="shared" si="176"/>
        <v>1427</v>
      </c>
      <c r="B1428" s="4">
        <v>498</v>
      </c>
      <c r="C1428" s="3" t="s">
        <v>1076</v>
      </c>
      <c r="D1428" s="3" t="s">
        <v>5328</v>
      </c>
      <c r="E1428" s="29" t="s">
        <v>4889</v>
      </c>
      <c r="F1428" s="3" t="s">
        <v>5795</v>
      </c>
      <c r="G1428" s="3" t="s">
        <v>1077</v>
      </c>
      <c r="H1428" s="3" t="s">
        <v>6232</v>
      </c>
      <c r="I1428" s="3" t="s">
        <v>6803</v>
      </c>
      <c r="J1428" s="5" t="s">
        <v>1431</v>
      </c>
      <c r="K1428" s="7" t="e">
        <v>#N/A</v>
      </c>
      <c r="L1428" s="7">
        <v>1</v>
      </c>
      <c r="M1428" s="7" t="e">
        <v>#N/A</v>
      </c>
      <c r="N1428" s="7" t="e">
        <v>#N/A</v>
      </c>
      <c r="O1428" s="7" t="e">
        <v>#N/A</v>
      </c>
      <c r="P1428" s="7" t="e">
        <v>#N/A</v>
      </c>
      <c r="Q1428" s="7" t="e">
        <v>#N/A</v>
      </c>
      <c r="R1428" s="7" t="e">
        <v>#N/A</v>
      </c>
      <c r="S1428" s="7" t="e">
        <v>#N/A</v>
      </c>
      <c r="T1428" s="7" t="e">
        <v>#N/A</v>
      </c>
      <c r="U1428" s="7" t="e">
        <v>#N/A</v>
      </c>
      <c r="V1428" s="7" t="e">
        <v>#N/A</v>
      </c>
      <c r="W1428" s="7" t="e">
        <v>#N/A</v>
      </c>
      <c r="X1428" s="7" t="e">
        <v>#N/A</v>
      </c>
      <c r="Y1428" s="7">
        <v>1</v>
      </c>
      <c r="Z1428" s="7">
        <f t="shared" si="177"/>
        <v>1</v>
      </c>
      <c r="AA1428" s="7">
        <f t="shared" si="178"/>
        <v>1</v>
      </c>
      <c r="AB1428" s="7" t="b">
        <f t="shared" si="179"/>
        <v>1</v>
      </c>
      <c r="AC1428" s="7" t="b">
        <f t="shared" si="180"/>
        <v>0</v>
      </c>
      <c r="AD1428" s="7" t="b">
        <f t="shared" si="181"/>
        <v>0</v>
      </c>
      <c r="AE1428" s="7" t="b">
        <f t="shared" si="182"/>
        <v>0</v>
      </c>
      <c r="AF1428" s="7" t="b">
        <f t="shared" si="183"/>
        <v>0</v>
      </c>
      <c r="AH1428" t="b">
        <f>AND(Table252102[[#This Row],[Developmental toxicity]:[Reproductive toxicity]])</f>
        <v>0</v>
      </c>
    </row>
    <row r="1429" spans="1:34" x14ac:dyDescent="0.25">
      <c r="A1429" s="3">
        <f t="shared" si="176"/>
        <v>1428</v>
      </c>
      <c r="B1429" s="4"/>
      <c r="C1429" s="3" t="s">
        <v>11550</v>
      </c>
      <c r="D1429" s="3" t="s">
        <v>11549</v>
      </c>
      <c r="E1429" s="29" t="s">
        <v>14872</v>
      </c>
      <c r="F1429" s="3" t="s">
        <v>14873</v>
      </c>
      <c r="G1429" s="3" t="s">
        <v>14874</v>
      </c>
      <c r="H1429" s="3" t="s">
        <v>14875</v>
      </c>
      <c r="I1429" s="3" t="s">
        <v>14876</v>
      </c>
      <c r="J1429" s="5"/>
      <c r="K1429" s="7" t="e">
        <v>#N/A</v>
      </c>
      <c r="L1429" s="7" t="e">
        <v>#N/A</v>
      </c>
      <c r="M1429" s="7" t="e">
        <v>#N/A</v>
      </c>
      <c r="N1429" s="7" t="e">
        <v>#N/A</v>
      </c>
      <c r="O1429" s="7" t="e">
        <v>#N/A</v>
      </c>
      <c r="P1429" s="7" t="e">
        <v>#N/A</v>
      </c>
      <c r="Q1429" s="7" t="e">
        <v>#N/A</v>
      </c>
      <c r="R1429" s="7" t="e">
        <v>#N/A</v>
      </c>
      <c r="S1429" s="7" t="e">
        <v>#N/A</v>
      </c>
      <c r="T1429" s="7" t="e">
        <v>#N/A</v>
      </c>
      <c r="U1429" s="7" t="e">
        <v>#N/A</v>
      </c>
      <c r="V1429" s="7" t="e">
        <v>#N/A</v>
      </c>
      <c r="W1429" s="3">
        <v>1</v>
      </c>
      <c r="X1429" s="3" t="e">
        <v>#N/A</v>
      </c>
      <c r="Y1429" s="7" t="e">
        <v>#N/A</v>
      </c>
      <c r="Z1429" s="7">
        <f t="shared" si="177"/>
        <v>1</v>
      </c>
      <c r="AA1429" s="7">
        <f t="shared" si="178"/>
        <v>1</v>
      </c>
      <c r="AB1429" s="7" t="b">
        <f t="shared" si="179"/>
        <v>0</v>
      </c>
      <c r="AC1429" s="7" t="b">
        <f t="shared" si="180"/>
        <v>1</v>
      </c>
      <c r="AD1429" s="7" t="b">
        <f t="shared" si="181"/>
        <v>0</v>
      </c>
      <c r="AE1429" s="7" t="b">
        <f t="shared" si="182"/>
        <v>1</v>
      </c>
      <c r="AF1429" s="7" t="b">
        <f t="shared" si="183"/>
        <v>0</v>
      </c>
      <c r="AH1429" t="b">
        <f>AND(Table252102[[#This Row],[Developmental toxicity]:[Reproductive toxicity]])</f>
        <v>0</v>
      </c>
    </row>
    <row r="1430" spans="1:34" x14ac:dyDescent="0.25">
      <c r="A1430" s="3">
        <f t="shared" si="176"/>
        <v>1429</v>
      </c>
      <c r="B1430" s="4" t="s">
        <v>1440</v>
      </c>
      <c r="C1430" s="3" t="s">
        <v>2297</v>
      </c>
      <c r="D1430" s="3" t="s">
        <v>3212</v>
      </c>
      <c r="E1430" s="12" t="s">
        <v>7575</v>
      </c>
      <c r="F1430" t="s">
        <v>8422</v>
      </c>
      <c r="G1430" t="s">
        <v>9677</v>
      </c>
      <c r="H1430" t="s">
        <v>9677</v>
      </c>
      <c r="I1430" t="s">
        <v>9678</v>
      </c>
      <c r="J1430" s="5"/>
      <c r="K1430" s="7" t="e">
        <v>#N/A</v>
      </c>
      <c r="L1430" s="7" t="e">
        <v>#N/A</v>
      </c>
      <c r="M1430" s="7" t="e">
        <v>#N/A</v>
      </c>
      <c r="N1430" s="7" t="e">
        <v>#N/A</v>
      </c>
      <c r="O1430" s="7" t="e">
        <v>#N/A</v>
      </c>
      <c r="P1430" s="7" t="e">
        <v>#N/A</v>
      </c>
      <c r="Q1430" s="7" t="e">
        <v>#N/A</v>
      </c>
      <c r="R1430" s="7" t="e">
        <v>#N/A</v>
      </c>
      <c r="S1430" s="7" t="e">
        <v>#N/A</v>
      </c>
      <c r="T1430" s="7">
        <v>0</v>
      </c>
      <c r="U1430" s="7" t="e">
        <v>#N/A</v>
      </c>
      <c r="V1430" s="7" t="e">
        <v>#N/A</v>
      </c>
      <c r="W1430" s="7" t="e">
        <v>#N/A</v>
      </c>
      <c r="X1430" s="7" t="e">
        <v>#N/A</v>
      </c>
      <c r="Y1430" s="7" t="e">
        <v>#N/A</v>
      </c>
      <c r="Z1430" s="7">
        <f t="shared" si="177"/>
        <v>0</v>
      </c>
      <c r="AA1430" s="7">
        <f t="shared" si="178"/>
        <v>0</v>
      </c>
      <c r="AB1430" s="7" t="b">
        <f t="shared" si="179"/>
        <v>1</v>
      </c>
      <c r="AC1430" s="7" t="b">
        <f t="shared" si="180"/>
        <v>0</v>
      </c>
      <c r="AD1430" s="7" t="b">
        <f t="shared" si="181"/>
        <v>1</v>
      </c>
      <c r="AE1430" s="7" t="b">
        <f t="shared" si="182"/>
        <v>0</v>
      </c>
      <c r="AF1430" s="7" t="b">
        <f t="shared" si="183"/>
        <v>0</v>
      </c>
      <c r="AH1430" t="b">
        <f>AND(Table252102[[#This Row],[Developmental toxicity]:[Reproductive toxicity]])</f>
        <v>0</v>
      </c>
    </row>
    <row r="1431" spans="1:34" x14ac:dyDescent="0.25">
      <c r="A1431" s="3">
        <f t="shared" si="176"/>
        <v>1430</v>
      </c>
      <c r="B1431" s="4"/>
      <c r="C1431" s="3" t="s">
        <v>13277</v>
      </c>
      <c r="D1431" s="3" t="s">
        <v>13276</v>
      </c>
      <c r="E1431" s="29" t="s">
        <v>17596</v>
      </c>
      <c r="F1431" s="3" t="s">
        <v>17597</v>
      </c>
      <c r="G1431" s="3" t="s">
        <v>13278</v>
      </c>
      <c r="H1431" s="3" t="s">
        <v>13278</v>
      </c>
      <c r="I1431" s="3" t="s">
        <v>17598</v>
      </c>
      <c r="J1431" s="5"/>
      <c r="K1431" s="7" t="e">
        <v>#N/A</v>
      </c>
      <c r="L1431" s="7" t="e">
        <v>#N/A</v>
      </c>
      <c r="M1431" s="7" t="e">
        <v>#N/A</v>
      </c>
      <c r="N1431" s="7" t="e">
        <v>#N/A</v>
      </c>
      <c r="O1431" s="7" t="e">
        <v>#N/A</v>
      </c>
      <c r="P1431" s="7" t="e">
        <v>#N/A</v>
      </c>
      <c r="Q1431" s="7" t="e">
        <v>#N/A</v>
      </c>
      <c r="R1431" s="7" t="e">
        <v>#N/A</v>
      </c>
      <c r="S1431" s="7" t="e">
        <v>#N/A</v>
      </c>
      <c r="T1431" s="7" t="e">
        <v>#N/A</v>
      </c>
      <c r="U1431" s="7" t="e">
        <v>#N/A</v>
      </c>
      <c r="V1431" s="7" t="e">
        <v>#N/A</v>
      </c>
      <c r="W1431" s="3">
        <v>0</v>
      </c>
      <c r="X1431" s="3" t="e">
        <v>#N/A</v>
      </c>
      <c r="Y1431" s="7" t="e">
        <v>#N/A</v>
      </c>
      <c r="Z1431" s="7">
        <f t="shared" si="177"/>
        <v>0</v>
      </c>
      <c r="AA1431" s="7">
        <f t="shared" si="178"/>
        <v>0</v>
      </c>
      <c r="AB1431" s="7" t="b">
        <f t="shared" si="179"/>
        <v>0</v>
      </c>
      <c r="AC1431" s="7" t="b">
        <f t="shared" si="180"/>
        <v>1</v>
      </c>
      <c r="AD1431" s="7" t="b">
        <f t="shared" si="181"/>
        <v>0</v>
      </c>
      <c r="AE1431" s="7" t="b">
        <f t="shared" si="182"/>
        <v>1</v>
      </c>
      <c r="AF1431" s="7" t="b">
        <f t="shared" si="183"/>
        <v>0</v>
      </c>
      <c r="AH1431" t="b">
        <f>AND(Table252102[[#This Row],[Developmental toxicity]:[Reproductive toxicity]])</f>
        <v>0</v>
      </c>
    </row>
    <row r="1432" spans="1:34" x14ac:dyDescent="0.25">
      <c r="A1432" s="3">
        <f t="shared" si="176"/>
        <v>1431</v>
      </c>
      <c r="B1432" s="4" t="s">
        <v>1440</v>
      </c>
      <c r="C1432" s="23" t="s">
        <v>1471</v>
      </c>
      <c r="D1432" s="22" t="s">
        <v>1472</v>
      </c>
      <c r="E1432" s="29" t="s">
        <v>7014</v>
      </c>
      <c r="F1432" s="22" t="s">
        <v>1539</v>
      </c>
      <c r="G1432" s="6" t="s">
        <v>1473</v>
      </c>
      <c r="H1432" s="3" t="s">
        <v>1473</v>
      </c>
      <c r="I1432" s="3" t="s">
        <v>7105</v>
      </c>
      <c r="J1432" s="5" t="s">
        <v>1558</v>
      </c>
      <c r="K1432" s="7" t="e">
        <v>#N/A</v>
      </c>
      <c r="L1432" s="7" t="e">
        <v>#N/A</v>
      </c>
      <c r="M1432" s="15">
        <v>1</v>
      </c>
      <c r="N1432" s="7" t="e">
        <v>#N/A</v>
      </c>
      <c r="O1432" s="7" t="e">
        <v>#N/A</v>
      </c>
      <c r="P1432" s="15" t="e">
        <v>#N/A</v>
      </c>
      <c r="Q1432" s="15" t="e">
        <v>#N/A</v>
      </c>
      <c r="R1432" s="7" t="e">
        <v>#N/A</v>
      </c>
      <c r="S1432" s="15" t="e">
        <v>#N/A</v>
      </c>
      <c r="T1432" s="15">
        <v>1</v>
      </c>
      <c r="U1432" s="7" t="e">
        <v>#N/A</v>
      </c>
      <c r="V1432" s="7" t="e">
        <v>#N/A</v>
      </c>
      <c r="W1432" s="15" t="e">
        <v>#N/A</v>
      </c>
      <c r="X1432" s="15">
        <v>0</v>
      </c>
      <c r="Y1432" s="7" t="e">
        <v>#N/A</v>
      </c>
      <c r="Z1432" s="7">
        <f t="shared" si="177"/>
        <v>1</v>
      </c>
      <c r="AA1432" s="7">
        <f t="shared" si="178"/>
        <v>1</v>
      </c>
      <c r="AB1432" s="7" t="b">
        <f t="shared" si="179"/>
        <v>1</v>
      </c>
      <c r="AC1432" s="7" t="b">
        <f t="shared" si="180"/>
        <v>0</v>
      </c>
      <c r="AD1432" s="7" t="b">
        <f t="shared" si="181"/>
        <v>1</v>
      </c>
      <c r="AE1432" s="7" t="b">
        <f t="shared" si="182"/>
        <v>1</v>
      </c>
      <c r="AF1432" s="7" t="b">
        <f t="shared" si="183"/>
        <v>1</v>
      </c>
      <c r="AH1432" t="b">
        <f>AND(Table252102[[#This Row],[Developmental toxicity]:[Reproductive toxicity]])</f>
        <v>0</v>
      </c>
    </row>
    <row r="1433" spans="1:34" x14ac:dyDescent="0.25">
      <c r="A1433" s="3">
        <f t="shared" si="176"/>
        <v>1432</v>
      </c>
      <c r="B1433" s="4" t="s">
        <v>1440</v>
      </c>
      <c r="C1433" s="3" t="s">
        <v>2463</v>
      </c>
      <c r="D1433" s="3" t="s">
        <v>3400</v>
      </c>
      <c r="E1433" s="12" t="s">
        <v>7740</v>
      </c>
      <c r="F1433" t="s">
        <v>8580</v>
      </c>
      <c r="G1433" t="s">
        <v>10027</v>
      </c>
      <c r="H1433" t="s">
        <v>10027</v>
      </c>
      <c r="I1433" t="s">
        <v>10028</v>
      </c>
      <c r="J1433" s="5"/>
      <c r="K1433" s="7" t="e">
        <v>#N/A</v>
      </c>
      <c r="L1433" s="7" t="e">
        <v>#N/A</v>
      </c>
      <c r="M1433" s="7" t="e">
        <v>#N/A</v>
      </c>
      <c r="N1433" s="7" t="e">
        <v>#N/A</v>
      </c>
      <c r="O1433" s="7" t="e">
        <v>#N/A</v>
      </c>
      <c r="P1433" s="7" t="e">
        <v>#N/A</v>
      </c>
      <c r="Q1433" s="7" t="e">
        <v>#N/A</v>
      </c>
      <c r="R1433" s="7" t="e">
        <v>#N/A</v>
      </c>
      <c r="S1433" s="7" t="e">
        <v>#N/A</v>
      </c>
      <c r="T1433" s="7">
        <v>0</v>
      </c>
      <c r="U1433" s="7" t="e">
        <v>#N/A</v>
      </c>
      <c r="V1433" s="7" t="e">
        <v>#N/A</v>
      </c>
      <c r="W1433" s="7" t="e">
        <v>#N/A</v>
      </c>
      <c r="X1433" s="7" t="e">
        <v>#N/A</v>
      </c>
      <c r="Y1433" s="7" t="e">
        <v>#N/A</v>
      </c>
      <c r="Z1433" s="7">
        <f t="shared" si="177"/>
        <v>0</v>
      </c>
      <c r="AA1433" s="7">
        <f t="shared" si="178"/>
        <v>0</v>
      </c>
      <c r="AB1433" s="7" t="b">
        <f t="shared" si="179"/>
        <v>1</v>
      </c>
      <c r="AC1433" s="7" t="b">
        <f t="shared" si="180"/>
        <v>0</v>
      </c>
      <c r="AD1433" s="7" t="b">
        <f t="shared" si="181"/>
        <v>1</v>
      </c>
      <c r="AE1433" s="7" t="b">
        <f t="shared" si="182"/>
        <v>0</v>
      </c>
      <c r="AF1433" s="7" t="b">
        <f t="shared" si="183"/>
        <v>0</v>
      </c>
      <c r="AH1433" t="b">
        <f>AND(Table252102[[#This Row],[Developmental toxicity]:[Reproductive toxicity]])</f>
        <v>0</v>
      </c>
    </row>
    <row r="1434" spans="1:34" x14ac:dyDescent="0.25">
      <c r="A1434" s="3">
        <f t="shared" si="176"/>
        <v>1433</v>
      </c>
      <c r="B1434" s="4" t="s">
        <v>1440</v>
      </c>
      <c r="C1434" s="3" t="s">
        <v>2752</v>
      </c>
      <c r="D1434" s="3" t="s">
        <v>3729</v>
      </c>
      <c r="E1434" s="12" t="s">
        <v>8022</v>
      </c>
      <c r="F1434" t="s">
        <v>8856</v>
      </c>
      <c r="G1434" t="s">
        <v>10664</v>
      </c>
      <c r="H1434" t="s">
        <v>10664</v>
      </c>
      <c r="I1434" t="s">
        <v>10665</v>
      </c>
      <c r="J1434" s="5"/>
      <c r="K1434" s="7" t="e">
        <v>#N/A</v>
      </c>
      <c r="L1434" s="7" t="e">
        <v>#N/A</v>
      </c>
      <c r="M1434" s="7" t="e">
        <v>#N/A</v>
      </c>
      <c r="N1434" s="7" t="e">
        <v>#N/A</v>
      </c>
      <c r="O1434" s="7" t="e">
        <v>#N/A</v>
      </c>
      <c r="P1434" s="7" t="e">
        <v>#N/A</v>
      </c>
      <c r="Q1434" s="7" t="e">
        <v>#N/A</v>
      </c>
      <c r="R1434" s="7" t="e">
        <v>#N/A</v>
      </c>
      <c r="S1434" s="7" t="e">
        <v>#N/A</v>
      </c>
      <c r="T1434" s="7">
        <v>0</v>
      </c>
      <c r="U1434" s="7" t="e">
        <v>#N/A</v>
      </c>
      <c r="V1434" s="7" t="e">
        <v>#N/A</v>
      </c>
      <c r="W1434" s="7" t="e">
        <v>#N/A</v>
      </c>
      <c r="X1434" s="7" t="e">
        <v>#N/A</v>
      </c>
      <c r="Y1434" s="7" t="e">
        <v>#N/A</v>
      </c>
      <c r="Z1434" s="7">
        <f t="shared" si="177"/>
        <v>0</v>
      </c>
      <c r="AA1434" s="7">
        <f t="shared" si="178"/>
        <v>0</v>
      </c>
      <c r="AB1434" s="7" t="b">
        <f t="shared" si="179"/>
        <v>1</v>
      </c>
      <c r="AC1434" s="7" t="b">
        <f t="shared" si="180"/>
        <v>0</v>
      </c>
      <c r="AD1434" s="7" t="b">
        <f t="shared" si="181"/>
        <v>1</v>
      </c>
      <c r="AE1434" s="7" t="b">
        <f t="shared" si="182"/>
        <v>0</v>
      </c>
      <c r="AF1434" s="7" t="b">
        <f t="shared" si="183"/>
        <v>0</v>
      </c>
      <c r="AH1434" t="b">
        <f>AND(Table252102[[#This Row],[Developmental toxicity]:[Reproductive toxicity]])</f>
        <v>0</v>
      </c>
    </row>
    <row r="1435" spans="1:34" x14ac:dyDescent="0.25">
      <c r="A1435" s="3">
        <f t="shared" si="176"/>
        <v>1434</v>
      </c>
      <c r="B1435" s="4"/>
      <c r="C1435" s="3" t="s">
        <v>12110</v>
      </c>
      <c r="D1435" s="3" t="s">
        <v>12109</v>
      </c>
      <c r="E1435" s="29" t="s">
        <v>15798</v>
      </c>
      <c r="F1435" s="3" t="s">
        <v>15799</v>
      </c>
      <c r="G1435" s="3" t="s">
        <v>12111</v>
      </c>
      <c r="H1435" s="3" t="s">
        <v>12111</v>
      </c>
      <c r="I1435" s="3" t="s">
        <v>15800</v>
      </c>
      <c r="J1435" s="5"/>
      <c r="K1435" s="7" t="e">
        <v>#N/A</v>
      </c>
      <c r="L1435" s="7" t="e">
        <v>#N/A</v>
      </c>
      <c r="M1435" s="7" t="e">
        <v>#N/A</v>
      </c>
      <c r="N1435" s="7" t="e">
        <v>#N/A</v>
      </c>
      <c r="O1435" s="7" t="e">
        <v>#N/A</v>
      </c>
      <c r="P1435" s="7" t="e">
        <v>#N/A</v>
      </c>
      <c r="Q1435" s="7" t="e">
        <v>#N/A</v>
      </c>
      <c r="R1435" s="7" t="e">
        <v>#N/A</v>
      </c>
      <c r="S1435" s="7" t="e">
        <v>#N/A</v>
      </c>
      <c r="T1435" s="7" t="e">
        <v>#N/A</v>
      </c>
      <c r="U1435" s="7" t="e">
        <v>#N/A</v>
      </c>
      <c r="V1435" s="7" t="e">
        <v>#N/A</v>
      </c>
      <c r="W1435" s="3">
        <v>0</v>
      </c>
      <c r="X1435" s="3" t="e">
        <v>#N/A</v>
      </c>
      <c r="Y1435" s="7" t="e">
        <v>#N/A</v>
      </c>
      <c r="Z1435" s="7">
        <f t="shared" si="177"/>
        <v>0</v>
      </c>
      <c r="AA1435" s="7">
        <f t="shared" si="178"/>
        <v>0</v>
      </c>
      <c r="AB1435" s="7" t="b">
        <f t="shared" si="179"/>
        <v>0</v>
      </c>
      <c r="AC1435" s="7" t="b">
        <f t="shared" si="180"/>
        <v>1</v>
      </c>
      <c r="AD1435" s="7" t="b">
        <f t="shared" si="181"/>
        <v>0</v>
      </c>
      <c r="AE1435" s="7" t="b">
        <f t="shared" si="182"/>
        <v>1</v>
      </c>
      <c r="AF1435" s="7" t="b">
        <f t="shared" si="183"/>
        <v>0</v>
      </c>
      <c r="AH1435" t="b">
        <f>AND(Table252102[[#This Row],[Developmental toxicity]:[Reproductive toxicity]])</f>
        <v>0</v>
      </c>
    </row>
    <row r="1436" spans="1:34" x14ac:dyDescent="0.25">
      <c r="A1436" s="3">
        <f t="shared" si="176"/>
        <v>1435</v>
      </c>
      <c r="B1436" s="4" t="s">
        <v>1440</v>
      </c>
      <c r="C1436" s="3" t="s">
        <v>2112</v>
      </c>
      <c r="D1436" s="3" t="s">
        <v>3000</v>
      </c>
      <c r="E1436" s="12" t="s">
        <v>7393</v>
      </c>
      <c r="F1436" t="s">
        <v>8241</v>
      </c>
      <c r="G1436" t="s">
        <v>9267</v>
      </c>
      <c r="H1436" t="s">
        <v>9267</v>
      </c>
      <c r="I1436" t="s">
        <v>9268</v>
      </c>
      <c r="J1436" s="5"/>
      <c r="K1436" s="7" t="e">
        <v>#N/A</v>
      </c>
      <c r="L1436" s="7" t="e">
        <v>#N/A</v>
      </c>
      <c r="M1436" s="7" t="e">
        <v>#N/A</v>
      </c>
      <c r="N1436" s="7" t="e">
        <v>#N/A</v>
      </c>
      <c r="O1436" s="7" t="e">
        <v>#N/A</v>
      </c>
      <c r="P1436" s="7" t="e">
        <v>#N/A</v>
      </c>
      <c r="Q1436" s="7" t="e">
        <v>#N/A</v>
      </c>
      <c r="R1436" s="7" t="e">
        <v>#N/A</v>
      </c>
      <c r="S1436" s="7" t="e">
        <v>#N/A</v>
      </c>
      <c r="T1436" s="7">
        <v>0</v>
      </c>
      <c r="U1436" s="7" t="e">
        <v>#N/A</v>
      </c>
      <c r="V1436" s="7" t="e">
        <v>#N/A</v>
      </c>
      <c r="W1436" s="7" t="e">
        <v>#N/A</v>
      </c>
      <c r="X1436" s="7" t="e">
        <v>#N/A</v>
      </c>
      <c r="Y1436" s="7" t="e">
        <v>#N/A</v>
      </c>
      <c r="Z1436" s="7">
        <f t="shared" si="177"/>
        <v>0</v>
      </c>
      <c r="AA1436" s="7">
        <f t="shared" si="178"/>
        <v>0</v>
      </c>
      <c r="AB1436" s="7" t="b">
        <f t="shared" si="179"/>
        <v>1</v>
      </c>
      <c r="AC1436" s="7" t="b">
        <f t="shared" si="180"/>
        <v>0</v>
      </c>
      <c r="AD1436" s="7" t="b">
        <f t="shared" si="181"/>
        <v>1</v>
      </c>
      <c r="AE1436" s="7" t="b">
        <f t="shared" si="182"/>
        <v>0</v>
      </c>
      <c r="AF1436" s="7" t="b">
        <f t="shared" si="183"/>
        <v>0</v>
      </c>
      <c r="AH1436" t="b">
        <f>AND(Table252102[[#This Row],[Developmental toxicity]:[Reproductive toxicity]])</f>
        <v>0</v>
      </c>
    </row>
    <row r="1437" spans="1:34" x14ac:dyDescent="0.25">
      <c r="A1437" s="3">
        <f t="shared" si="176"/>
        <v>1436</v>
      </c>
      <c r="B1437" s="4"/>
      <c r="C1437" s="3" t="s">
        <v>12487</v>
      </c>
      <c r="D1437" s="3" t="s">
        <v>12486</v>
      </c>
      <c r="E1437" s="29" t="s">
        <v>16424</v>
      </c>
      <c r="F1437" s="3" t="s">
        <v>16425</v>
      </c>
      <c r="G1437" s="3" t="s">
        <v>16426</v>
      </c>
      <c r="H1437" s="3" t="s">
        <v>16426</v>
      </c>
      <c r="I1437" s="3" t="s">
        <v>16427</v>
      </c>
      <c r="J1437" s="5"/>
      <c r="K1437" s="7" t="e">
        <v>#N/A</v>
      </c>
      <c r="L1437" s="7" t="e">
        <v>#N/A</v>
      </c>
      <c r="M1437" s="7" t="e">
        <v>#N/A</v>
      </c>
      <c r="N1437" s="7" t="e">
        <v>#N/A</v>
      </c>
      <c r="O1437" s="7" t="e">
        <v>#N/A</v>
      </c>
      <c r="P1437" s="7" t="e">
        <v>#N/A</v>
      </c>
      <c r="Q1437" s="7" t="e">
        <v>#N/A</v>
      </c>
      <c r="R1437" s="7" t="e">
        <v>#N/A</v>
      </c>
      <c r="S1437" s="7" t="e">
        <v>#N/A</v>
      </c>
      <c r="T1437" s="7" t="e">
        <v>#N/A</v>
      </c>
      <c r="U1437" s="7" t="e">
        <v>#N/A</v>
      </c>
      <c r="V1437" s="7" t="e">
        <v>#N/A</v>
      </c>
      <c r="W1437" s="3">
        <v>0</v>
      </c>
      <c r="X1437" s="3" t="e">
        <v>#N/A</v>
      </c>
      <c r="Y1437" s="7" t="e">
        <v>#N/A</v>
      </c>
      <c r="Z1437" s="7">
        <f t="shared" si="177"/>
        <v>0</v>
      </c>
      <c r="AA1437" s="7">
        <f t="shared" si="178"/>
        <v>0</v>
      </c>
      <c r="AB1437" s="7" t="b">
        <f t="shared" si="179"/>
        <v>0</v>
      </c>
      <c r="AC1437" s="7" t="b">
        <f t="shared" si="180"/>
        <v>1</v>
      </c>
      <c r="AD1437" s="7" t="b">
        <f t="shared" si="181"/>
        <v>0</v>
      </c>
      <c r="AE1437" s="7" t="b">
        <f t="shared" si="182"/>
        <v>1</v>
      </c>
      <c r="AF1437" s="7" t="b">
        <f t="shared" si="183"/>
        <v>0</v>
      </c>
      <c r="AH1437" t="b">
        <f>AND(Table252102[[#This Row],[Developmental toxicity]:[Reproductive toxicity]])</f>
        <v>0</v>
      </c>
    </row>
    <row r="1438" spans="1:34" x14ac:dyDescent="0.25">
      <c r="A1438" s="3">
        <f t="shared" si="176"/>
        <v>1437</v>
      </c>
      <c r="B1438" s="4"/>
      <c r="C1438" s="3" t="s">
        <v>12623</v>
      </c>
      <c r="D1438" s="3" t="s">
        <v>12622</v>
      </c>
      <c r="E1438" s="29" t="s">
        <v>16630</v>
      </c>
      <c r="F1438" s="3" t="s">
        <v>16631</v>
      </c>
      <c r="G1438" s="3" t="s">
        <v>16632</v>
      </c>
      <c r="H1438" s="3" t="s">
        <v>16632</v>
      </c>
      <c r="I1438" s="3" t="s">
        <v>16633</v>
      </c>
      <c r="J1438" s="5"/>
      <c r="K1438" s="7" t="e">
        <v>#N/A</v>
      </c>
      <c r="L1438" s="7" t="e">
        <v>#N/A</v>
      </c>
      <c r="M1438" s="7" t="e">
        <v>#N/A</v>
      </c>
      <c r="N1438" s="7" t="e">
        <v>#N/A</v>
      </c>
      <c r="O1438" s="7" t="e">
        <v>#N/A</v>
      </c>
      <c r="P1438" s="7" t="e">
        <v>#N/A</v>
      </c>
      <c r="Q1438" s="7" t="e">
        <v>#N/A</v>
      </c>
      <c r="R1438" s="7" t="e">
        <v>#N/A</v>
      </c>
      <c r="S1438" s="7" t="e">
        <v>#N/A</v>
      </c>
      <c r="T1438" s="7" t="e">
        <v>#N/A</v>
      </c>
      <c r="U1438" s="7" t="e">
        <v>#N/A</v>
      </c>
      <c r="V1438" s="7" t="e">
        <v>#N/A</v>
      </c>
      <c r="W1438" s="3">
        <v>0</v>
      </c>
      <c r="X1438" s="3" t="e">
        <v>#N/A</v>
      </c>
      <c r="Y1438" s="7" t="e">
        <v>#N/A</v>
      </c>
      <c r="Z1438" s="7">
        <f t="shared" si="177"/>
        <v>0</v>
      </c>
      <c r="AA1438" s="7">
        <f t="shared" si="178"/>
        <v>0</v>
      </c>
      <c r="AB1438" s="7" t="b">
        <f t="shared" si="179"/>
        <v>0</v>
      </c>
      <c r="AC1438" s="7" t="b">
        <f t="shared" si="180"/>
        <v>1</v>
      </c>
      <c r="AD1438" s="7" t="b">
        <f t="shared" si="181"/>
        <v>0</v>
      </c>
      <c r="AE1438" s="7" t="b">
        <f t="shared" si="182"/>
        <v>1</v>
      </c>
      <c r="AF1438" s="7" t="b">
        <f t="shared" si="183"/>
        <v>0</v>
      </c>
      <c r="AH1438" t="b">
        <f>AND(Table252102[[#This Row],[Developmental toxicity]:[Reproductive toxicity]])</f>
        <v>0</v>
      </c>
    </row>
    <row r="1439" spans="1:34" x14ac:dyDescent="0.25">
      <c r="A1439" s="3">
        <f t="shared" si="176"/>
        <v>1438</v>
      </c>
      <c r="B1439" s="4"/>
      <c r="C1439" s="3" t="s">
        <v>12600</v>
      </c>
      <c r="D1439" s="3" t="s">
        <v>12599</v>
      </c>
      <c r="E1439" s="29" t="s">
        <v>16598</v>
      </c>
      <c r="F1439" s="3" t="s">
        <v>16599</v>
      </c>
      <c r="G1439" s="3" t="s">
        <v>12601</v>
      </c>
      <c r="H1439" s="3" t="s">
        <v>12601</v>
      </c>
      <c r="I1439" s="3" t="s">
        <v>16600</v>
      </c>
      <c r="J1439" s="5"/>
      <c r="K1439" s="7" t="e">
        <v>#N/A</v>
      </c>
      <c r="L1439" s="7" t="e">
        <v>#N/A</v>
      </c>
      <c r="M1439" s="7" t="e">
        <v>#N/A</v>
      </c>
      <c r="N1439" s="7" t="e">
        <v>#N/A</v>
      </c>
      <c r="O1439" s="7" t="e">
        <v>#N/A</v>
      </c>
      <c r="P1439" s="7" t="e">
        <v>#N/A</v>
      </c>
      <c r="Q1439" s="7" t="e">
        <v>#N/A</v>
      </c>
      <c r="R1439" s="7" t="e">
        <v>#N/A</v>
      </c>
      <c r="S1439" s="7" t="e">
        <v>#N/A</v>
      </c>
      <c r="T1439" s="7" t="e">
        <v>#N/A</v>
      </c>
      <c r="U1439" s="7" t="e">
        <v>#N/A</v>
      </c>
      <c r="V1439" s="7" t="e">
        <v>#N/A</v>
      </c>
      <c r="W1439" s="3">
        <v>0</v>
      </c>
      <c r="X1439" s="3" t="e">
        <v>#N/A</v>
      </c>
      <c r="Y1439" s="7" t="e">
        <v>#N/A</v>
      </c>
      <c r="Z1439" s="7">
        <f t="shared" si="177"/>
        <v>0</v>
      </c>
      <c r="AA1439" s="7">
        <f t="shared" si="178"/>
        <v>0</v>
      </c>
      <c r="AB1439" s="7" t="b">
        <f t="shared" si="179"/>
        <v>0</v>
      </c>
      <c r="AC1439" s="7" t="b">
        <f t="shared" si="180"/>
        <v>1</v>
      </c>
      <c r="AD1439" s="7" t="b">
        <f t="shared" si="181"/>
        <v>0</v>
      </c>
      <c r="AE1439" s="7" t="b">
        <f t="shared" si="182"/>
        <v>1</v>
      </c>
      <c r="AF1439" s="7" t="b">
        <f t="shared" si="183"/>
        <v>0</v>
      </c>
      <c r="AH1439" t="b">
        <f>AND(Table252102[[#This Row],[Developmental toxicity]:[Reproductive toxicity]])</f>
        <v>0</v>
      </c>
    </row>
    <row r="1440" spans="1:34" x14ac:dyDescent="0.25">
      <c r="A1440" s="3">
        <f t="shared" si="176"/>
        <v>1439</v>
      </c>
      <c r="B1440" s="4"/>
      <c r="C1440" s="3" t="s">
        <v>20451</v>
      </c>
      <c r="D1440" s="3" t="s">
        <v>19123</v>
      </c>
      <c r="E1440" s="29" t="s">
        <v>20206</v>
      </c>
      <c r="F1440" s="3" t="s">
        <v>19399</v>
      </c>
      <c r="G1440" s="3" t="s">
        <v>19400</v>
      </c>
      <c r="H1440" s="3" t="s">
        <v>19401</v>
      </c>
      <c r="I1440" s="3" t="s">
        <v>19402</v>
      </c>
      <c r="J1440" s="5" t="s">
        <v>20</v>
      </c>
      <c r="K1440" s="7" t="e">
        <v>#N/A</v>
      </c>
      <c r="L1440" s="7" t="e">
        <v>#N/A</v>
      </c>
      <c r="M1440" s="7" t="e">
        <v>#N/A</v>
      </c>
      <c r="N1440" s="7" t="e">
        <v>#N/A</v>
      </c>
      <c r="O1440" s="7" t="e">
        <v>#N/A</v>
      </c>
      <c r="P1440" s="7" t="e">
        <v>#N/A</v>
      </c>
      <c r="Q1440" s="7" t="e">
        <v>#N/A</v>
      </c>
      <c r="R1440" s="7" t="e">
        <v>#N/A</v>
      </c>
      <c r="S1440" s="7" t="e">
        <v>#N/A</v>
      </c>
      <c r="T1440" s="7" t="e">
        <v>#N/A</v>
      </c>
      <c r="U1440" s="7" t="e">
        <v>#N/A</v>
      </c>
      <c r="V1440" s="7" t="e">
        <v>#N/A</v>
      </c>
      <c r="W1440" s="7" t="e">
        <v>#N/A</v>
      </c>
      <c r="X1440" s="7">
        <v>1</v>
      </c>
      <c r="Y1440" s="7" t="e">
        <v>#N/A</v>
      </c>
      <c r="Z1440" s="7">
        <f t="shared" si="177"/>
        <v>1</v>
      </c>
      <c r="AA1440" s="7">
        <f t="shared" si="178"/>
        <v>1</v>
      </c>
      <c r="AB1440" s="7" t="b">
        <f t="shared" si="179"/>
        <v>1</v>
      </c>
      <c r="AC1440" s="7" t="b">
        <f t="shared" si="180"/>
        <v>0</v>
      </c>
      <c r="AD1440" s="7" t="b">
        <f t="shared" si="181"/>
        <v>0</v>
      </c>
      <c r="AE1440" s="7" t="b">
        <f t="shared" si="182"/>
        <v>0</v>
      </c>
      <c r="AF1440" s="7" t="b">
        <f t="shared" si="183"/>
        <v>0</v>
      </c>
      <c r="AH1440" t="b">
        <f>AND(Table252102[[#This Row],[Developmental toxicity]:[Reproductive toxicity]])</f>
        <v>0</v>
      </c>
    </row>
    <row r="1441" spans="1:34" x14ac:dyDescent="0.25">
      <c r="A1441" s="3">
        <f t="shared" si="176"/>
        <v>1440</v>
      </c>
      <c r="B1441" s="4"/>
      <c r="C1441" s="3" t="s">
        <v>20538</v>
      </c>
      <c r="D1441" s="3" t="s">
        <v>19210</v>
      </c>
      <c r="E1441" s="29" t="s">
        <v>20293</v>
      </c>
      <c r="F1441" s="3" t="s">
        <v>19704</v>
      </c>
      <c r="G1441" s="3" t="s">
        <v>19705</v>
      </c>
      <c r="H1441" s="3" t="s">
        <v>19706</v>
      </c>
      <c r="I1441" s="3" t="s">
        <v>19707</v>
      </c>
      <c r="J1441" s="5" t="s">
        <v>20</v>
      </c>
      <c r="K1441" s="7" t="e">
        <v>#N/A</v>
      </c>
      <c r="L1441" s="7" t="e">
        <v>#N/A</v>
      </c>
      <c r="M1441" s="7" t="e">
        <v>#N/A</v>
      </c>
      <c r="N1441" s="7" t="e">
        <v>#N/A</v>
      </c>
      <c r="O1441" s="7" t="e">
        <v>#N/A</v>
      </c>
      <c r="P1441" s="7" t="e">
        <v>#N/A</v>
      </c>
      <c r="Q1441" s="7" t="e">
        <v>#N/A</v>
      </c>
      <c r="R1441" s="7" t="e">
        <v>#N/A</v>
      </c>
      <c r="S1441" s="7" t="e">
        <v>#N/A</v>
      </c>
      <c r="T1441" s="7" t="e">
        <v>#N/A</v>
      </c>
      <c r="U1441" s="7" t="e">
        <v>#N/A</v>
      </c>
      <c r="V1441" s="7" t="e">
        <v>#N/A</v>
      </c>
      <c r="W1441" s="7" t="e">
        <v>#N/A</v>
      </c>
      <c r="X1441" s="7">
        <v>1</v>
      </c>
      <c r="Y1441" s="7" t="e">
        <v>#N/A</v>
      </c>
      <c r="Z1441" s="7">
        <f t="shared" si="177"/>
        <v>1</v>
      </c>
      <c r="AA1441" s="7">
        <f t="shared" si="178"/>
        <v>1</v>
      </c>
      <c r="AB1441" s="7" t="b">
        <f t="shared" si="179"/>
        <v>1</v>
      </c>
      <c r="AC1441" s="7" t="b">
        <f t="shared" si="180"/>
        <v>0</v>
      </c>
      <c r="AD1441" s="7" t="b">
        <f t="shared" si="181"/>
        <v>0</v>
      </c>
      <c r="AE1441" s="7" t="b">
        <f t="shared" si="182"/>
        <v>0</v>
      </c>
      <c r="AF1441" s="7" t="b">
        <f t="shared" si="183"/>
        <v>0</v>
      </c>
      <c r="AH1441" t="b">
        <f>AND(Table252102[[#This Row],[Developmental toxicity]:[Reproductive toxicity]])</f>
        <v>0</v>
      </c>
    </row>
    <row r="1442" spans="1:34" x14ac:dyDescent="0.25">
      <c r="A1442" s="3">
        <f t="shared" si="176"/>
        <v>1441</v>
      </c>
      <c r="B1442" s="4"/>
      <c r="C1442" t="s">
        <v>21268</v>
      </c>
      <c r="D1442" s="3" t="s">
        <v>20872</v>
      </c>
      <c r="E1442" s="94" t="s">
        <v>21070</v>
      </c>
      <c r="F1442" t="s">
        <v>21873</v>
      </c>
      <c r="G1442" t="s">
        <v>21874</v>
      </c>
      <c r="H1442" t="s">
        <v>21874</v>
      </c>
      <c r="I1442" t="s">
        <v>21875</v>
      </c>
      <c r="J1442" s="5"/>
      <c r="K1442" s="7" t="e">
        <v>#N/A</v>
      </c>
      <c r="L1442" s="7" t="e">
        <v>#N/A</v>
      </c>
      <c r="M1442" s="7" t="e">
        <v>#N/A</v>
      </c>
      <c r="N1442" s="7" t="e">
        <v>#N/A</v>
      </c>
      <c r="O1442" s="7" t="e">
        <v>#N/A</v>
      </c>
      <c r="P1442" s="7" t="e">
        <v>#N/A</v>
      </c>
      <c r="Q1442" s="7" t="e">
        <v>#N/A</v>
      </c>
      <c r="R1442" s="7" t="e">
        <v>#N/A</v>
      </c>
      <c r="S1442" s="7" t="e">
        <v>#N/A</v>
      </c>
      <c r="T1442" s="7" t="e">
        <v>#N/A</v>
      </c>
      <c r="U1442" s="7" t="e">
        <v>#N/A</v>
      </c>
      <c r="V1442" s="7" t="e">
        <v>#N/A</v>
      </c>
      <c r="W1442" s="7" t="e">
        <v>#N/A</v>
      </c>
      <c r="X1442" s="7" t="e">
        <v>#N/A</v>
      </c>
      <c r="Y1442" s="7">
        <v>0</v>
      </c>
      <c r="Z1442" s="7">
        <f t="shared" si="177"/>
        <v>0</v>
      </c>
      <c r="AA1442" s="7">
        <f t="shared" si="178"/>
        <v>0</v>
      </c>
      <c r="AB1442" s="7" t="b">
        <f t="shared" si="179"/>
        <v>1</v>
      </c>
      <c r="AC1442" s="7" t="b">
        <f t="shared" si="180"/>
        <v>0</v>
      </c>
      <c r="AD1442" s="7" t="b">
        <f t="shared" si="181"/>
        <v>0</v>
      </c>
      <c r="AE1442" s="7" t="b">
        <f t="shared" si="182"/>
        <v>0</v>
      </c>
      <c r="AF1442" s="7" t="b">
        <f t="shared" si="183"/>
        <v>0</v>
      </c>
      <c r="AH1442" t="b">
        <f>AND(Table252102[[#This Row],[Developmental toxicity]:[Reproductive toxicity]])</f>
        <v>0</v>
      </c>
    </row>
    <row r="1443" spans="1:34" x14ac:dyDescent="0.25">
      <c r="A1443" s="3">
        <f t="shared" si="176"/>
        <v>1442</v>
      </c>
      <c r="B1443" s="4"/>
      <c r="C1443" s="3" t="s">
        <v>13422</v>
      </c>
      <c r="D1443" s="3" t="s">
        <v>13421</v>
      </c>
      <c r="E1443" s="29" t="s">
        <v>17787</v>
      </c>
      <c r="F1443" s="3" t="s">
        <v>17788</v>
      </c>
      <c r="G1443" s="3" t="s">
        <v>17789</v>
      </c>
      <c r="H1443" s="3" t="s">
        <v>17789</v>
      </c>
      <c r="I1443" s="3" t="s">
        <v>17790</v>
      </c>
      <c r="J1443" s="5"/>
      <c r="K1443" s="7" t="e">
        <v>#N/A</v>
      </c>
      <c r="L1443" s="7" t="e">
        <v>#N/A</v>
      </c>
      <c r="M1443" s="7" t="e">
        <v>#N/A</v>
      </c>
      <c r="N1443" s="7" t="e">
        <v>#N/A</v>
      </c>
      <c r="O1443" s="7" t="e">
        <v>#N/A</v>
      </c>
      <c r="P1443" s="7" t="e">
        <v>#N/A</v>
      </c>
      <c r="Q1443" s="7" t="e">
        <v>#N/A</v>
      </c>
      <c r="R1443" s="7" t="e">
        <v>#N/A</v>
      </c>
      <c r="S1443" s="7" t="e">
        <v>#N/A</v>
      </c>
      <c r="T1443" s="7" t="e">
        <v>#N/A</v>
      </c>
      <c r="U1443" s="7" t="e">
        <v>#N/A</v>
      </c>
      <c r="V1443" s="7" t="e">
        <v>#N/A</v>
      </c>
      <c r="W1443" s="3">
        <v>0</v>
      </c>
      <c r="X1443" s="3" t="e">
        <v>#N/A</v>
      </c>
      <c r="Y1443" s="7" t="e">
        <v>#N/A</v>
      </c>
      <c r="Z1443" s="7">
        <f t="shared" si="177"/>
        <v>0</v>
      </c>
      <c r="AA1443" s="7">
        <f t="shared" si="178"/>
        <v>0</v>
      </c>
      <c r="AB1443" s="7" t="b">
        <f t="shared" si="179"/>
        <v>0</v>
      </c>
      <c r="AC1443" s="7" t="b">
        <f t="shared" si="180"/>
        <v>1</v>
      </c>
      <c r="AD1443" s="7" t="b">
        <f t="shared" si="181"/>
        <v>0</v>
      </c>
      <c r="AE1443" s="7" t="b">
        <f t="shared" si="182"/>
        <v>1</v>
      </c>
      <c r="AF1443" s="7" t="b">
        <f t="shared" si="183"/>
        <v>0</v>
      </c>
      <c r="AH1443" t="b">
        <f>AND(Table252102[[#This Row],[Developmental toxicity]:[Reproductive toxicity]])</f>
        <v>0</v>
      </c>
    </row>
    <row r="1444" spans="1:34" x14ac:dyDescent="0.25">
      <c r="A1444" s="3">
        <f t="shared" si="176"/>
        <v>1443</v>
      </c>
      <c r="B1444" s="4"/>
      <c r="C1444" s="3" t="s">
        <v>13229</v>
      </c>
      <c r="D1444" s="3" t="s">
        <v>13228</v>
      </c>
      <c r="E1444" s="29" t="s">
        <v>17531</v>
      </c>
      <c r="F1444" s="3" t="s">
        <v>17532</v>
      </c>
      <c r="G1444" s="3" t="s">
        <v>17533</v>
      </c>
      <c r="H1444" s="3" t="s">
        <v>17533</v>
      </c>
      <c r="I1444" s="3" t="s">
        <v>17534</v>
      </c>
      <c r="J1444" s="5"/>
      <c r="K1444" s="7" t="e">
        <v>#N/A</v>
      </c>
      <c r="L1444" s="7" t="e">
        <v>#N/A</v>
      </c>
      <c r="M1444" s="7" t="e">
        <v>#N/A</v>
      </c>
      <c r="N1444" s="7" t="e">
        <v>#N/A</v>
      </c>
      <c r="O1444" s="7" t="e">
        <v>#N/A</v>
      </c>
      <c r="P1444" s="7" t="e">
        <v>#N/A</v>
      </c>
      <c r="Q1444" s="7" t="e">
        <v>#N/A</v>
      </c>
      <c r="R1444" s="7" t="e">
        <v>#N/A</v>
      </c>
      <c r="S1444" s="7" t="e">
        <v>#N/A</v>
      </c>
      <c r="T1444" s="7" t="e">
        <v>#N/A</v>
      </c>
      <c r="U1444" s="7" t="e">
        <v>#N/A</v>
      </c>
      <c r="V1444" s="7" t="e">
        <v>#N/A</v>
      </c>
      <c r="W1444" s="3">
        <v>0</v>
      </c>
      <c r="X1444" s="3" t="e">
        <v>#N/A</v>
      </c>
      <c r="Y1444" s="7" t="e">
        <v>#N/A</v>
      </c>
      <c r="Z1444" s="7">
        <f t="shared" si="177"/>
        <v>0</v>
      </c>
      <c r="AA1444" s="7">
        <f t="shared" si="178"/>
        <v>0</v>
      </c>
      <c r="AB1444" s="7" t="b">
        <f t="shared" si="179"/>
        <v>0</v>
      </c>
      <c r="AC1444" s="7" t="b">
        <f t="shared" si="180"/>
        <v>1</v>
      </c>
      <c r="AD1444" s="7" t="b">
        <f t="shared" si="181"/>
        <v>0</v>
      </c>
      <c r="AE1444" s="7" t="b">
        <f t="shared" si="182"/>
        <v>1</v>
      </c>
      <c r="AF1444" s="7" t="b">
        <f t="shared" si="183"/>
        <v>0</v>
      </c>
      <c r="AH1444" t="b">
        <f>AND(Table252102[[#This Row],[Developmental toxicity]:[Reproductive toxicity]])</f>
        <v>0</v>
      </c>
    </row>
    <row r="1445" spans="1:34" x14ac:dyDescent="0.25">
      <c r="A1445" s="3">
        <f t="shared" si="176"/>
        <v>1444</v>
      </c>
      <c r="B1445" s="4"/>
      <c r="C1445" t="s">
        <v>21269</v>
      </c>
      <c r="D1445" s="3" t="s">
        <v>20873</v>
      </c>
      <c r="E1445" s="94" t="s">
        <v>21071</v>
      </c>
      <c r="F1445" t="s">
        <v>21876</v>
      </c>
      <c r="G1445" t="s">
        <v>21877</v>
      </c>
      <c r="H1445" t="s">
        <v>21877</v>
      </c>
      <c r="I1445" t="s">
        <v>21878</v>
      </c>
      <c r="J1445" s="5"/>
      <c r="K1445" s="7" t="e">
        <v>#N/A</v>
      </c>
      <c r="L1445" s="7" t="e">
        <v>#N/A</v>
      </c>
      <c r="M1445" s="7" t="e">
        <v>#N/A</v>
      </c>
      <c r="N1445" s="7" t="e">
        <v>#N/A</v>
      </c>
      <c r="O1445" s="7" t="e">
        <v>#N/A</v>
      </c>
      <c r="P1445" s="7" t="e">
        <v>#N/A</v>
      </c>
      <c r="Q1445" s="7" t="e">
        <v>#N/A</v>
      </c>
      <c r="R1445" s="7" t="e">
        <v>#N/A</v>
      </c>
      <c r="S1445" s="7" t="e">
        <v>#N/A</v>
      </c>
      <c r="T1445" s="7" t="e">
        <v>#N/A</v>
      </c>
      <c r="U1445" s="7" t="e">
        <v>#N/A</v>
      </c>
      <c r="V1445" s="7" t="e">
        <v>#N/A</v>
      </c>
      <c r="W1445" s="7" t="e">
        <v>#N/A</v>
      </c>
      <c r="X1445" s="7" t="e">
        <v>#N/A</v>
      </c>
      <c r="Y1445" s="7">
        <v>0</v>
      </c>
      <c r="Z1445" s="7">
        <f t="shared" si="177"/>
        <v>0</v>
      </c>
      <c r="AA1445" s="7">
        <f t="shared" si="178"/>
        <v>0</v>
      </c>
      <c r="AB1445" s="7" t="b">
        <f t="shared" si="179"/>
        <v>1</v>
      </c>
      <c r="AC1445" s="7" t="b">
        <f t="shared" si="180"/>
        <v>0</v>
      </c>
      <c r="AD1445" s="7" t="b">
        <f t="shared" si="181"/>
        <v>0</v>
      </c>
      <c r="AE1445" s="7" t="b">
        <f t="shared" si="182"/>
        <v>0</v>
      </c>
      <c r="AF1445" s="7" t="b">
        <f t="shared" si="183"/>
        <v>0</v>
      </c>
      <c r="AH1445" t="b">
        <f>AND(Table252102[[#This Row],[Developmental toxicity]:[Reproductive toxicity]])</f>
        <v>0</v>
      </c>
    </row>
    <row r="1446" spans="1:34" x14ac:dyDescent="0.25">
      <c r="A1446" s="3">
        <f t="shared" si="176"/>
        <v>1445</v>
      </c>
      <c r="B1446" s="4"/>
      <c r="C1446" s="3" t="s">
        <v>20536</v>
      </c>
      <c r="D1446" s="3" t="s">
        <v>19208</v>
      </c>
      <c r="E1446" s="29" t="s">
        <v>20291</v>
      </c>
      <c r="F1446" s="3" t="s">
        <v>19698</v>
      </c>
      <c r="G1446" s="3" t="s">
        <v>19699</v>
      </c>
      <c r="H1446" s="3" t="s">
        <v>19699</v>
      </c>
      <c r="I1446" s="3" t="s">
        <v>19700</v>
      </c>
      <c r="J1446" s="5" t="s">
        <v>20</v>
      </c>
      <c r="K1446" s="7" t="e">
        <v>#N/A</v>
      </c>
      <c r="L1446" s="7" t="e">
        <v>#N/A</v>
      </c>
      <c r="M1446" s="7" t="e">
        <v>#N/A</v>
      </c>
      <c r="N1446" s="7" t="e">
        <v>#N/A</v>
      </c>
      <c r="O1446" s="7" t="e">
        <v>#N/A</v>
      </c>
      <c r="P1446" s="7" t="e">
        <v>#N/A</v>
      </c>
      <c r="Q1446" s="7" t="e">
        <v>#N/A</v>
      </c>
      <c r="R1446" s="7" t="e">
        <v>#N/A</v>
      </c>
      <c r="S1446" s="7" t="e">
        <v>#N/A</v>
      </c>
      <c r="T1446" s="7" t="e">
        <v>#N/A</v>
      </c>
      <c r="U1446" s="7" t="e">
        <v>#N/A</v>
      </c>
      <c r="V1446" s="7" t="e">
        <v>#N/A</v>
      </c>
      <c r="W1446" s="7" t="e">
        <v>#N/A</v>
      </c>
      <c r="X1446" s="7">
        <v>1</v>
      </c>
      <c r="Y1446" s="7" t="e">
        <v>#N/A</v>
      </c>
      <c r="Z1446" s="7">
        <f t="shared" si="177"/>
        <v>1</v>
      </c>
      <c r="AA1446" s="7">
        <f t="shared" si="178"/>
        <v>1</v>
      </c>
      <c r="AB1446" s="7" t="b">
        <f t="shared" si="179"/>
        <v>1</v>
      </c>
      <c r="AC1446" s="7" t="b">
        <f t="shared" si="180"/>
        <v>0</v>
      </c>
      <c r="AD1446" s="7" t="b">
        <f t="shared" si="181"/>
        <v>0</v>
      </c>
      <c r="AE1446" s="7" t="b">
        <f t="shared" si="182"/>
        <v>0</v>
      </c>
      <c r="AF1446" s="7" t="b">
        <f t="shared" si="183"/>
        <v>0</v>
      </c>
      <c r="AH1446" t="b">
        <f>AND(Table252102[[#This Row],[Developmental toxicity]:[Reproductive toxicity]])</f>
        <v>0</v>
      </c>
    </row>
    <row r="1447" spans="1:34" x14ac:dyDescent="0.25">
      <c r="A1447" s="3">
        <f t="shared" si="176"/>
        <v>1446</v>
      </c>
      <c r="B1447" s="4" t="s">
        <v>1440</v>
      </c>
      <c r="C1447" s="3" t="s">
        <v>2298</v>
      </c>
      <c r="D1447" s="3" t="s">
        <v>3213</v>
      </c>
      <c r="E1447" s="12" t="s">
        <v>7576</v>
      </c>
      <c r="F1447" t="s">
        <v>8423</v>
      </c>
      <c r="G1447" t="s">
        <v>9679</v>
      </c>
      <c r="H1447" t="s">
        <v>9679</v>
      </c>
      <c r="I1447" t="s">
        <v>9680</v>
      </c>
      <c r="J1447" s="5"/>
      <c r="K1447" s="7" t="e">
        <v>#N/A</v>
      </c>
      <c r="L1447" s="7" t="e">
        <v>#N/A</v>
      </c>
      <c r="M1447" s="7" t="e">
        <v>#N/A</v>
      </c>
      <c r="N1447" s="7" t="e">
        <v>#N/A</v>
      </c>
      <c r="O1447" s="7" t="e">
        <v>#N/A</v>
      </c>
      <c r="P1447" s="7" t="e">
        <v>#N/A</v>
      </c>
      <c r="Q1447" s="7" t="e">
        <v>#N/A</v>
      </c>
      <c r="R1447" s="7" t="e">
        <v>#N/A</v>
      </c>
      <c r="S1447" s="7" t="e">
        <v>#N/A</v>
      </c>
      <c r="T1447" s="7">
        <v>0</v>
      </c>
      <c r="U1447" s="7" t="e">
        <v>#N/A</v>
      </c>
      <c r="V1447" s="7" t="e">
        <v>#N/A</v>
      </c>
      <c r="W1447" s="7" t="e">
        <v>#N/A</v>
      </c>
      <c r="X1447" s="7" t="e">
        <v>#N/A</v>
      </c>
      <c r="Y1447" s="7" t="e">
        <v>#N/A</v>
      </c>
      <c r="Z1447" s="7">
        <f t="shared" si="177"/>
        <v>0</v>
      </c>
      <c r="AA1447" s="7">
        <f t="shared" si="178"/>
        <v>0</v>
      </c>
      <c r="AB1447" s="7" t="b">
        <f t="shared" si="179"/>
        <v>1</v>
      </c>
      <c r="AC1447" s="7" t="b">
        <f t="shared" si="180"/>
        <v>0</v>
      </c>
      <c r="AD1447" s="7" t="b">
        <f t="shared" si="181"/>
        <v>1</v>
      </c>
      <c r="AE1447" s="7" t="b">
        <f t="shared" si="182"/>
        <v>0</v>
      </c>
      <c r="AF1447" s="7" t="b">
        <f t="shared" si="183"/>
        <v>0</v>
      </c>
      <c r="AH1447" t="b">
        <f>AND(Table252102[[#This Row],[Developmental toxicity]:[Reproductive toxicity]])</f>
        <v>0</v>
      </c>
    </row>
    <row r="1448" spans="1:34" x14ac:dyDescent="0.25">
      <c r="A1448" s="3">
        <f t="shared" si="176"/>
        <v>1447</v>
      </c>
      <c r="B1448" s="4" t="s">
        <v>1440</v>
      </c>
      <c r="C1448" s="3" t="s">
        <v>2361</v>
      </c>
      <c r="D1448" s="3" t="s">
        <v>3282</v>
      </c>
      <c r="E1448" s="12" t="s">
        <v>7638</v>
      </c>
      <c r="F1448" t="s">
        <v>8479</v>
      </c>
      <c r="G1448" t="s">
        <v>9802</v>
      </c>
      <c r="H1448" t="s">
        <v>9802</v>
      </c>
      <c r="I1448" t="s">
        <v>9803</v>
      </c>
      <c r="J1448" s="5"/>
      <c r="K1448" s="7" t="e">
        <v>#N/A</v>
      </c>
      <c r="L1448" s="7" t="e">
        <v>#N/A</v>
      </c>
      <c r="M1448" s="7" t="e">
        <v>#N/A</v>
      </c>
      <c r="N1448" s="7" t="e">
        <v>#N/A</v>
      </c>
      <c r="O1448" s="7" t="e">
        <v>#N/A</v>
      </c>
      <c r="P1448" s="7" t="e">
        <v>#N/A</v>
      </c>
      <c r="Q1448" s="7" t="e">
        <v>#N/A</v>
      </c>
      <c r="R1448" s="7" t="e">
        <v>#N/A</v>
      </c>
      <c r="S1448" s="7" t="e">
        <v>#N/A</v>
      </c>
      <c r="T1448" s="7">
        <v>0</v>
      </c>
      <c r="U1448" s="7" t="e">
        <v>#N/A</v>
      </c>
      <c r="V1448" s="7" t="e">
        <v>#N/A</v>
      </c>
      <c r="W1448" s="3">
        <v>0</v>
      </c>
      <c r="X1448" s="3" t="e">
        <v>#N/A</v>
      </c>
      <c r="Y1448" s="7" t="e">
        <v>#N/A</v>
      </c>
      <c r="Z1448" s="7">
        <f t="shared" si="177"/>
        <v>0</v>
      </c>
      <c r="AA1448" s="7">
        <f t="shared" si="178"/>
        <v>0</v>
      </c>
      <c r="AB1448" s="7" t="b">
        <f t="shared" si="179"/>
        <v>1</v>
      </c>
      <c r="AC1448" s="7" t="b">
        <f t="shared" si="180"/>
        <v>1</v>
      </c>
      <c r="AD1448" s="7" t="b">
        <f t="shared" si="181"/>
        <v>1</v>
      </c>
      <c r="AE1448" s="7" t="b">
        <f t="shared" si="182"/>
        <v>1</v>
      </c>
      <c r="AF1448" s="7" t="b">
        <f t="shared" si="183"/>
        <v>0</v>
      </c>
      <c r="AH1448" t="b">
        <f>AND(Table252102[[#This Row],[Developmental toxicity]:[Reproductive toxicity]])</f>
        <v>1</v>
      </c>
    </row>
    <row r="1449" spans="1:34" x14ac:dyDescent="0.25">
      <c r="A1449" s="3">
        <f t="shared" si="176"/>
        <v>1448</v>
      </c>
      <c r="B1449" s="4"/>
      <c r="C1449" s="3" t="s">
        <v>20463</v>
      </c>
      <c r="D1449" s="3" t="s">
        <v>19135</v>
      </c>
      <c r="E1449" s="29" t="s">
        <v>20218</v>
      </c>
      <c r="F1449" s="3" t="s">
        <v>19445</v>
      </c>
      <c r="G1449" s="3" t="s">
        <v>19446</v>
      </c>
      <c r="H1449" s="3" t="s">
        <v>19446</v>
      </c>
      <c r="I1449" s="3" t="s">
        <v>19447</v>
      </c>
      <c r="J1449" s="5" t="s">
        <v>20</v>
      </c>
      <c r="K1449" s="7" t="e">
        <v>#N/A</v>
      </c>
      <c r="L1449" s="7" t="e">
        <v>#N/A</v>
      </c>
      <c r="M1449" s="7" t="e">
        <v>#N/A</v>
      </c>
      <c r="N1449" s="7" t="e">
        <v>#N/A</v>
      </c>
      <c r="O1449" s="7" t="e">
        <v>#N/A</v>
      </c>
      <c r="P1449" s="7" t="e">
        <v>#N/A</v>
      </c>
      <c r="Q1449" s="7" t="e">
        <v>#N/A</v>
      </c>
      <c r="R1449" s="7" t="e">
        <v>#N/A</v>
      </c>
      <c r="S1449" s="7" t="e">
        <v>#N/A</v>
      </c>
      <c r="T1449" s="7" t="e">
        <v>#N/A</v>
      </c>
      <c r="U1449" s="7" t="e">
        <v>#N/A</v>
      </c>
      <c r="V1449" s="7" t="e">
        <v>#N/A</v>
      </c>
      <c r="W1449" s="7" t="e">
        <v>#N/A</v>
      </c>
      <c r="X1449" s="7">
        <v>1</v>
      </c>
      <c r="Y1449" s="7" t="e">
        <v>#N/A</v>
      </c>
      <c r="Z1449" s="7">
        <f t="shared" si="177"/>
        <v>1</v>
      </c>
      <c r="AA1449" s="7">
        <f t="shared" si="178"/>
        <v>1</v>
      </c>
      <c r="AB1449" s="7" t="b">
        <f t="shared" si="179"/>
        <v>1</v>
      </c>
      <c r="AC1449" s="7" t="b">
        <f t="shared" si="180"/>
        <v>0</v>
      </c>
      <c r="AD1449" s="7" t="b">
        <f t="shared" si="181"/>
        <v>0</v>
      </c>
      <c r="AE1449" s="7" t="b">
        <f t="shared" si="182"/>
        <v>0</v>
      </c>
      <c r="AF1449" s="7" t="b">
        <f t="shared" si="183"/>
        <v>0</v>
      </c>
      <c r="AH1449" t="b">
        <f>AND(Table252102[[#This Row],[Developmental toxicity]:[Reproductive toxicity]])</f>
        <v>0</v>
      </c>
    </row>
    <row r="1450" spans="1:34" x14ac:dyDescent="0.25">
      <c r="A1450" s="3">
        <f t="shared" si="176"/>
        <v>1449</v>
      </c>
      <c r="B1450" s="4"/>
      <c r="C1450" s="3" t="s">
        <v>20618</v>
      </c>
      <c r="D1450" s="3" t="s">
        <v>19292</v>
      </c>
      <c r="E1450" s="29" t="s">
        <v>20373</v>
      </c>
      <c r="F1450" s="3" t="s">
        <v>19977</v>
      </c>
      <c r="G1450" s="3" t="s">
        <v>19978</v>
      </c>
      <c r="H1450" s="3" t="s">
        <v>19979</v>
      </c>
      <c r="I1450" s="3" t="s">
        <v>19980</v>
      </c>
      <c r="J1450" s="5" t="s">
        <v>20</v>
      </c>
      <c r="K1450" s="7" t="e">
        <v>#N/A</v>
      </c>
      <c r="L1450" s="7" t="e">
        <v>#N/A</v>
      </c>
      <c r="M1450" s="7" t="e">
        <v>#N/A</v>
      </c>
      <c r="N1450" s="7" t="e">
        <v>#N/A</v>
      </c>
      <c r="O1450" s="7" t="e">
        <v>#N/A</v>
      </c>
      <c r="P1450" s="7" t="e">
        <v>#N/A</v>
      </c>
      <c r="Q1450" s="7" t="e">
        <v>#N/A</v>
      </c>
      <c r="R1450" s="7" t="e">
        <v>#N/A</v>
      </c>
      <c r="S1450" s="7" t="e">
        <v>#N/A</v>
      </c>
      <c r="T1450" s="7" t="e">
        <v>#N/A</v>
      </c>
      <c r="U1450" s="7" t="e">
        <v>#N/A</v>
      </c>
      <c r="V1450" s="7" t="e">
        <v>#N/A</v>
      </c>
      <c r="W1450" s="7" t="e">
        <v>#N/A</v>
      </c>
      <c r="X1450" s="7">
        <v>1</v>
      </c>
      <c r="Y1450" s="7" t="e">
        <v>#N/A</v>
      </c>
      <c r="Z1450" s="7">
        <f t="shared" si="177"/>
        <v>1</v>
      </c>
      <c r="AA1450" s="7">
        <f t="shared" si="178"/>
        <v>1</v>
      </c>
      <c r="AB1450" s="7" t="b">
        <f t="shared" si="179"/>
        <v>1</v>
      </c>
      <c r="AC1450" s="7" t="b">
        <f t="shared" si="180"/>
        <v>0</v>
      </c>
      <c r="AD1450" s="7" t="b">
        <f t="shared" si="181"/>
        <v>0</v>
      </c>
      <c r="AE1450" s="7" t="b">
        <f t="shared" si="182"/>
        <v>0</v>
      </c>
      <c r="AF1450" s="7" t="b">
        <f t="shared" si="183"/>
        <v>0</v>
      </c>
      <c r="AH1450" t="b">
        <f>AND(Table252102[[#This Row],[Developmental toxicity]:[Reproductive toxicity]])</f>
        <v>0</v>
      </c>
    </row>
    <row r="1451" spans="1:34" x14ac:dyDescent="0.25">
      <c r="A1451" s="3">
        <f t="shared" si="176"/>
        <v>1450</v>
      </c>
      <c r="B1451" s="4"/>
      <c r="C1451" s="3" t="s">
        <v>20545</v>
      </c>
      <c r="D1451" s="3" t="s">
        <v>19217</v>
      </c>
      <c r="E1451" s="29" t="s">
        <v>20300</v>
      </c>
      <c r="F1451" s="3" t="s">
        <v>19729</v>
      </c>
      <c r="G1451" s="3" t="s">
        <v>19730</v>
      </c>
      <c r="H1451" s="3" t="s">
        <v>19730</v>
      </c>
      <c r="I1451" s="3" t="s">
        <v>19731</v>
      </c>
      <c r="J1451" s="5" t="s">
        <v>20</v>
      </c>
      <c r="K1451" s="7" t="e">
        <v>#N/A</v>
      </c>
      <c r="L1451" s="7" t="e">
        <v>#N/A</v>
      </c>
      <c r="M1451" s="7" t="e">
        <v>#N/A</v>
      </c>
      <c r="N1451" s="7" t="e">
        <v>#N/A</v>
      </c>
      <c r="O1451" s="7" t="e">
        <v>#N/A</v>
      </c>
      <c r="P1451" s="7" t="e">
        <v>#N/A</v>
      </c>
      <c r="Q1451" s="7" t="e">
        <v>#N/A</v>
      </c>
      <c r="R1451" s="7" t="e">
        <v>#N/A</v>
      </c>
      <c r="S1451" s="7" t="e">
        <v>#N/A</v>
      </c>
      <c r="T1451" s="7" t="e">
        <v>#N/A</v>
      </c>
      <c r="U1451" s="7" t="e">
        <v>#N/A</v>
      </c>
      <c r="V1451" s="7" t="e">
        <v>#N/A</v>
      </c>
      <c r="W1451" s="7" t="e">
        <v>#N/A</v>
      </c>
      <c r="X1451" s="7">
        <v>1</v>
      </c>
      <c r="Y1451" s="7" t="e">
        <v>#N/A</v>
      </c>
      <c r="Z1451" s="7">
        <f t="shared" si="177"/>
        <v>1</v>
      </c>
      <c r="AA1451" s="7">
        <f t="shared" si="178"/>
        <v>1</v>
      </c>
      <c r="AB1451" s="7" t="b">
        <f t="shared" si="179"/>
        <v>1</v>
      </c>
      <c r="AC1451" s="7" t="b">
        <f t="shared" si="180"/>
        <v>0</v>
      </c>
      <c r="AD1451" s="7" t="b">
        <f t="shared" si="181"/>
        <v>0</v>
      </c>
      <c r="AE1451" s="7" t="b">
        <f t="shared" si="182"/>
        <v>0</v>
      </c>
      <c r="AF1451" s="7" t="b">
        <f t="shared" si="183"/>
        <v>0</v>
      </c>
      <c r="AH1451" t="b">
        <f>AND(Table252102[[#This Row],[Developmental toxicity]:[Reproductive toxicity]])</f>
        <v>0</v>
      </c>
    </row>
    <row r="1452" spans="1:34" x14ac:dyDescent="0.25">
      <c r="A1452" s="3">
        <f t="shared" si="176"/>
        <v>1451</v>
      </c>
      <c r="B1452" s="4" t="s">
        <v>1440</v>
      </c>
      <c r="C1452" s="3" t="s">
        <v>2693</v>
      </c>
      <c r="D1452" s="3" t="s">
        <v>3655</v>
      </c>
      <c r="E1452" s="12" t="s">
        <v>7965</v>
      </c>
      <c r="F1452" t="s">
        <v>8801</v>
      </c>
      <c r="G1452" t="s">
        <v>10540</v>
      </c>
      <c r="H1452" t="s">
        <v>10541</v>
      </c>
      <c r="I1452" t="s">
        <v>10542</v>
      </c>
      <c r="J1452" s="5"/>
      <c r="K1452" s="7" t="e">
        <v>#N/A</v>
      </c>
      <c r="L1452" s="7" t="e">
        <v>#N/A</v>
      </c>
      <c r="M1452" s="7" t="e">
        <v>#N/A</v>
      </c>
      <c r="N1452" s="7" t="e">
        <v>#N/A</v>
      </c>
      <c r="O1452" s="7" t="e">
        <v>#N/A</v>
      </c>
      <c r="P1452" s="7" t="e">
        <v>#N/A</v>
      </c>
      <c r="Q1452" s="7" t="e">
        <v>#N/A</v>
      </c>
      <c r="R1452" s="7" t="e">
        <v>#N/A</v>
      </c>
      <c r="S1452" s="7" t="e">
        <v>#N/A</v>
      </c>
      <c r="T1452" s="7">
        <v>0</v>
      </c>
      <c r="U1452" s="7" t="e">
        <v>#N/A</v>
      </c>
      <c r="V1452" s="7" t="e">
        <v>#N/A</v>
      </c>
      <c r="W1452" s="7" t="e">
        <v>#N/A</v>
      </c>
      <c r="X1452" s="7" t="e">
        <v>#N/A</v>
      </c>
      <c r="Y1452" s="7" t="e">
        <v>#N/A</v>
      </c>
      <c r="Z1452" s="7">
        <f t="shared" si="177"/>
        <v>0</v>
      </c>
      <c r="AA1452" s="7">
        <f t="shared" si="178"/>
        <v>0</v>
      </c>
      <c r="AB1452" s="7" t="b">
        <f t="shared" si="179"/>
        <v>1</v>
      </c>
      <c r="AC1452" s="7" t="b">
        <f t="shared" si="180"/>
        <v>0</v>
      </c>
      <c r="AD1452" s="7" t="b">
        <f t="shared" si="181"/>
        <v>1</v>
      </c>
      <c r="AE1452" s="7" t="b">
        <f t="shared" si="182"/>
        <v>0</v>
      </c>
      <c r="AF1452" s="7" t="b">
        <f t="shared" si="183"/>
        <v>0</v>
      </c>
      <c r="AH1452" t="b">
        <f>AND(Table252102[[#This Row],[Developmental toxicity]:[Reproductive toxicity]])</f>
        <v>0</v>
      </c>
    </row>
    <row r="1453" spans="1:34" x14ac:dyDescent="0.25">
      <c r="A1453" s="3">
        <f t="shared" si="176"/>
        <v>1452</v>
      </c>
      <c r="B1453" s="4"/>
      <c r="C1453" s="3" t="s">
        <v>18644</v>
      </c>
      <c r="D1453" s="3" t="s">
        <v>18403</v>
      </c>
      <c r="E1453" s="29" t="s">
        <v>18524</v>
      </c>
      <c r="F1453" s="3" t="s">
        <v>18914</v>
      </c>
      <c r="G1453" s="3" t="s">
        <v>18915</v>
      </c>
      <c r="H1453" s="3" t="s">
        <v>18915</v>
      </c>
      <c r="I1453" s="3" t="s">
        <v>18916</v>
      </c>
      <c r="J1453" s="5" t="s">
        <v>20</v>
      </c>
      <c r="K1453" s="7" t="e">
        <v>#N/A</v>
      </c>
      <c r="L1453" s="7" t="e">
        <v>#N/A</v>
      </c>
      <c r="M1453" s="7" t="e">
        <v>#N/A</v>
      </c>
      <c r="N1453" s="7" t="e">
        <v>#N/A</v>
      </c>
      <c r="O1453" s="7" t="e">
        <v>#N/A</v>
      </c>
      <c r="P1453" s="7" t="e">
        <v>#N/A</v>
      </c>
      <c r="Q1453" s="7" t="e">
        <v>#N/A</v>
      </c>
      <c r="R1453" s="7" t="e">
        <v>#N/A</v>
      </c>
      <c r="S1453" s="7" t="e">
        <v>#N/A</v>
      </c>
      <c r="T1453" s="7" t="e">
        <v>#N/A</v>
      </c>
      <c r="U1453" s="7" t="e">
        <v>#N/A</v>
      </c>
      <c r="V1453" s="7" t="e">
        <v>#N/A</v>
      </c>
      <c r="W1453" s="7" t="e">
        <v>#N/A</v>
      </c>
      <c r="X1453" s="7">
        <v>0</v>
      </c>
      <c r="Y1453" s="7" t="e">
        <v>#N/A</v>
      </c>
      <c r="Z1453" s="7">
        <f t="shared" si="177"/>
        <v>0</v>
      </c>
      <c r="AA1453" s="7">
        <f t="shared" si="178"/>
        <v>0</v>
      </c>
      <c r="AB1453" s="7" t="b">
        <f t="shared" si="179"/>
        <v>1</v>
      </c>
      <c r="AC1453" s="7" t="b">
        <f t="shared" si="180"/>
        <v>0</v>
      </c>
      <c r="AD1453" s="7" t="b">
        <f t="shared" si="181"/>
        <v>0</v>
      </c>
      <c r="AE1453" s="7" t="b">
        <f t="shared" si="182"/>
        <v>0</v>
      </c>
      <c r="AF1453" s="7" t="b">
        <f t="shared" si="183"/>
        <v>0</v>
      </c>
      <c r="AH1453" t="b">
        <f>AND(Table252102[[#This Row],[Developmental toxicity]:[Reproductive toxicity]])</f>
        <v>0</v>
      </c>
    </row>
    <row r="1454" spans="1:34" x14ac:dyDescent="0.25">
      <c r="A1454" s="3">
        <f t="shared" si="176"/>
        <v>1453</v>
      </c>
      <c r="B1454" s="4">
        <v>99</v>
      </c>
      <c r="C1454" s="3" t="s">
        <v>463</v>
      </c>
      <c r="D1454" s="3" t="s">
        <v>5112</v>
      </c>
      <c r="E1454" s="29" t="s">
        <v>4612</v>
      </c>
      <c r="F1454" s="3" t="s">
        <v>5537</v>
      </c>
      <c r="G1454" s="3" t="s">
        <v>464</v>
      </c>
      <c r="H1454" s="3" t="s">
        <v>6430</v>
      </c>
      <c r="I1454" s="3" t="s">
        <v>6431</v>
      </c>
      <c r="J1454" s="5" t="s">
        <v>1431</v>
      </c>
      <c r="K1454" s="7" t="e">
        <v>#N/A</v>
      </c>
      <c r="L1454" s="7">
        <v>1</v>
      </c>
      <c r="M1454" s="7" t="e">
        <v>#N/A</v>
      </c>
      <c r="N1454" s="7" t="e">
        <v>#N/A</v>
      </c>
      <c r="O1454" s="7" t="e">
        <v>#N/A</v>
      </c>
      <c r="P1454" s="7" t="e">
        <v>#N/A</v>
      </c>
      <c r="Q1454" s="7" t="e">
        <v>#N/A</v>
      </c>
      <c r="R1454" s="7" t="e">
        <v>#N/A</v>
      </c>
      <c r="S1454" s="7" t="e">
        <v>#N/A</v>
      </c>
      <c r="T1454" s="7" t="e">
        <v>#N/A</v>
      </c>
      <c r="U1454" s="7" t="e">
        <v>#N/A</v>
      </c>
      <c r="V1454" s="7">
        <v>0</v>
      </c>
      <c r="W1454" s="7">
        <v>1</v>
      </c>
      <c r="X1454" s="7">
        <v>1</v>
      </c>
      <c r="Y1454" s="7">
        <v>1</v>
      </c>
      <c r="Z1454" s="7">
        <f t="shared" si="177"/>
        <v>1</v>
      </c>
      <c r="AA1454" s="7">
        <f t="shared" si="178"/>
        <v>1</v>
      </c>
      <c r="AB1454" s="7" t="b">
        <f t="shared" si="179"/>
        <v>1</v>
      </c>
      <c r="AC1454" s="7" t="b">
        <f t="shared" si="180"/>
        <v>1</v>
      </c>
      <c r="AD1454" s="7" t="b">
        <f t="shared" si="181"/>
        <v>1</v>
      </c>
      <c r="AE1454" s="7" t="b">
        <f t="shared" si="182"/>
        <v>1</v>
      </c>
      <c r="AF1454" s="7" t="b">
        <f t="shared" si="183"/>
        <v>1</v>
      </c>
      <c r="AH1454" t="b">
        <f>AND(Table252102[[#This Row],[Developmental toxicity]:[Reproductive toxicity]])</f>
        <v>1</v>
      </c>
    </row>
    <row r="1455" spans="1:34" x14ac:dyDescent="0.25">
      <c r="A1455" s="3">
        <f t="shared" si="176"/>
        <v>1454</v>
      </c>
      <c r="B1455" s="4"/>
      <c r="C1455" s="3" t="s">
        <v>12154</v>
      </c>
      <c r="D1455" s="3" t="s">
        <v>12153</v>
      </c>
      <c r="E1455" s="29" t="s">
        <v>15864</v>
      </c>
      <c r="F1455" s="3" t="s">
        <v>15865</v>
      </c>
      <c r="G1455" s="3" t="s">
        <v>12155</v>
      </c>
      <c r="H1455" s="3" t="s">
        <v>12155</v>
      </c>
      <c r="I1455" s="3" t="s">
        <v>15866</v>
      </c>
      <c r="J1455" s="5"/>
      <c r="K1455" s="7" t="e">
        <v>#N/A</v>
      </c>
      <c r="L1455" s="7" t="e">
        <v>#N/A</v>
      </c>
      <c r="M1455" s="7" t="e">
        <v>#N/A</v>
      </c>
      <c r="N1455" s="7" t="e">
        <v>#N/A</v>
      </c>
      <c r="O1455" s="7" t="e">
        <v>#N/A</v>
      </c>
      <c r="P1455" s="7" t="e">
        <v>#N/A</v>
      </c>
      <c r="Q1455" s="7" t="e">
        <v>#N/A</v>
      </c>
      <c r="R1455" s="7" t="e">
        <v>#N/A</v>
      </c>
      <c r="S1455" s="7" t="e">
        <v>#N/A</v>
      </c>
      <c r="T1455" s="7" t="e">
        <v>#N/A</v>
      </c>
      <c r="U1455" s="7" t="e">
        <v>#N/A</v>
      </c>
      <c r="V1455" s="7" t="e">
        <v>#N/A</v>
      </c>
      <c r="W1455" s="7">
        <v>0</v>
      </c>
      <c r="X1455" s="7" t="e">
        <v>#N/A</v>
      </c>
      <c r="Y1455" s="7">
        <v>0</v>
      </c>
      <c r="Z1455" s="7">
        <f t="shared" si="177"/>
        <v>0</v>
      </c>
      <c r="AA1455" s="7">
        <f t="shared" si="178"/>
        <v>0</v>
      </c>
      <c r="AB1455" s="7" t="b">
        <f t="shared" si="179"/>
        <v>1</v>
      </c>
      <c r="AC1455" s="7" t="b">
        <f t="shared" si="180"/>
        <v>1</v>
      </c>
      <c r="AD1455" s="7" t="b">
        <f t="shared" si="181"/>
        <v>0</v>
      </c>
      <c r="AE1455" s="7" t="b">
        <f t="shared" si="182"/>
        <v>1</v>
      </c>
      <c r="AF1455" s="7" t="b">
        <f t="shared" si="183"/>
        <v>0</v>
      </c>
      <c r="AH1455" t="b">
        <f>AND(Table252102[[#This Row],[Developmental toxicity]:[Reproductive toxicity]])</f>
        <v>1</v>
      </c>
    </row>
    <row r="1456" spans="1:34" x14ac:dyDescent="0.25">
      <c r="A1456" s="3">
        <f t="shared" si="176"/>
        <v>1455</v>
      </c>
      <c r="B1456" s="4" t="s">
        <v>1440</v>
      </c>
      <c r="C1456" s="3" t="s">
        <v>2198</v>
      </c>
      <c r="D1456" s="3" t="s">
        <v>3099</v>
      </c>
      <c r="E1456" s="12" t="s">
        <v>7477</v>
      </c>
      <c r="F1456" t="s">
        <v>8325</v>
      </c>
      <c r="G1456" t="s">
        <v>9453</v>
      </c>
      <c r="H1456" t="s">
        <v>9453</v>
      </c>
      <c r="I1456" t="s">
        <v>9454</v>
      </c>
      <c r="J1456" s="5"/>
      <c r="K1456" s="7" t="e">
        <v>#N/A</v>
      </c>
      <c r="L1456" s="7" t="e">
        <v>#N/A</v>
      </c>
      <c r="M1456" s="7" t="e">
        <v>#N/A</v>
      </c>
      <c r="N1456" s="7" t="e">
        <v>#N/A</v>
      </c>
      <c r="O1456" s="7" t="e">
        <v>#N/A</v>
      </c>
      <c r="P1456" s="7" t="e">
        <v>#N/A</v>
      </c>
      <c r="Q1456" s="7" t="e">
        <v>#N/A</v>
      </c>
      <c r="R1456" s="7" t="e">
        <v>#N/A</v>
      </c>
      <c r="S1456" s="7" t="e">
        <v>#N/A</v>
      </c>
      <c r="T1456" s="7">
        <v>0</v>
      </c>
      <c r="U1456" s="7" t="e">
        <v>#N/A</v>
      </c>
      <c r="V1456" s="7" t="e">
        <v>#N/A</v>
      </c>
      <c r="W1456" s="7" t="e">
        <v>#N/A</v>
      </c>
      <c r="X1456" s="7" t="e">
        <v>#N/A</v>
      </c>
      <c r="Y1456" s="7" t="e">
        <v>#N/A</v>
      </c>
      <c r="Z1456" s="7">
        <f t="shared" si="177"/>
        <v>0</v>
      </c>
      <c r="AA1456" s="7">
        <f t="shared" si="178"/>
        <v>0</v>
      </c>
      <c r="AB1456" s="7" t="b">
        <f t="shared" si="179"/>
        <v>1</v>
      </c>
      <c r="AC1456" s="7" t="b">
        <f t="shared" si="180"/>
        <v>0</v>
      </c>
      <c r="AD1456" s="7" t="b">
        <f t="shared" si="181"/>
        <v>1</v>
      </c>
      <c r="AE1456" s="7" t="b">
        <f t="shared" si="182"/>
        <v>0</v>
      </c>
      <c r="AF1456" s="7" t="b">
        <f t="shared" si="183"/>
        <v>0</v>
      </c>
      <c r="AH1456" t="b">
        <f>AND(Table252102[[#This Row],[Developmental toxicity]:[Reproductive toxicity]])</f>
        <v>0</v>
      </c>
    </row>
    <row r="1457" spans="1:34" x14ac:dyDescent="0.25">
      <c r="A1457" s="3">
        <f t="shared" si="176"/>
        <v>1456</v>
      </c>
      <c r="B1457" s="4" t="s">
        <v>1440</v>
      </c>
      <c r="C1457" s="3" t="s">
        <v>2188</v>
      </c>
      <c r="D1457" s="3" t="s">
        <v>3089</v>
      </c>
      <c r="E1457" s="12" t="s">
        <v>7468</v>
      </c>
      <c r="F1457" t="s">
        <v>8316</v>
      </c>
      <c r="G1457" t="s">
        <v>9432</v>
      </c>
      <c r="H1457" t="s">
        <v>9432</v>
      </c>
      <c r="I1457" t="s">
        <v>9433</v>
      </c>
      <c r="J1457" s="5"/>
      <c r="K1457" s="7" t="e">
        <v>#N/A</v>
      </c>
      <c r="L1457" s="7" t="e">
        <v>#N/A</v>
      </c>
      <c r="M1457" s="7" t="e">
        <v>#N/A</v>
      </c>
      <c r="N1457" s="7" t="e">
        <v>#N/A</v>
      </c>
      <c r="O1457" s="7" t="e">
        <v>#N/A</v>
      </c>
      <c r="P1457" s="7" t="e">
        <v>#N/A</v>
      </c>
      <c r="Q1457" s="7" t="e">
        <v>#N/A</v>
      </c>
      <c r="R1457" s="7" t="e">
        <v>#N/A</v>
      </c>
      <c r="S1457" s="7" t="e">
        <v>#N/A</v>
      </c>
      <c r="T1457" s="7">
        <v>0</v>
      </c>
      <c r="U1457" s="7" t="e">
        <v>#N/A</v>
      </c>
      <c r="V1457" s="7" t="e">
        <v>#N/A</v>
      </c>
      <c r="W1457" s="7" t="e">
        <v>#N/A</v>
      </c>
      <c r="X1457" s="7" t="e">
        <v>#N/A</v>
      </c>
      <c r="Y1457" s="7" t="e">
        <v>#N/A</v>
      </c>
      <c r="Z1457" s="7">
        <f t="shared" si="177"/>
        <v>0</v>
      </c>
      <c r="AA1457" s="7">
        <f t="shared" si="178"/>
        <v>0</v>
      </c>
      <c r="AB1457" s="7" t="b">
        <f t="shared" si="179"/>
        <v>1</v>
      </c>
      <c r="AC1457" s="7" t="b">
        <f t="shared" si="180"/>
        <v>0</v>
      </c>
      <c r="AD1457" s="7" t="b">
        <f t="shared" si="181"/>
        <v>1</v>
      </c>
      <c r="AE1457" s="7" t="b">
        <f t="shared" si="182"/>
        <v>0</v>
      </c>
      <c r="AF1457" s="7" t="b">
        <f t="shared" si="183"/>
        <v>0</v>
      </c>
      <c r="AH1457" t="b">
        <f>AND(Table252102[[#This Row],[Developmental toxicity]:[Reproductive toxicity]])</f>
        <v>0</v>
      </c>
    </row>
    <row r="1458" spans="1:34" x14ac:dyDescent="0.25">
      <c r="A1458" s="3">
        <f t="shared" si="176"/>
        <v>1457</v>
      </c>
      <c r="B1458" s="4"/>
      <c r="C1458" s="3" t="s">
        <v>20497</v>
      </c>
      <c r="D1458" s="3" t="s">
        <v>19169</v>
      </c>
      <c r="E1458" s="29" t="s">
        <v>20252</v>
      </c>
      <c r="F1458" s="3" t="s">
        <v>19565</v>
      </c>
      <c r="G1458" s="3" t="s">
        <v>19566</v>
      </c>
      <c r="H1458" s="3" t="s">
        <v>19567</v>
      </c>
      <c r="I1458" s="3" t="s">
        <v>19568</v>
      </c>
      <c r="J1458" s="5" t="s">
        <v>20</v>
      </c>
      <c r="K1458" s="7" t="e">
        <v>#N/A</v>
      </c>
      <c r="L1458" s="7" t="e">
        <v>#N/A</v>
      </c>
      <c r="M1458" s="7" t="e">
        <v>#N/A</v>
      </c>
      <c r="N1458" s="7" t="e">
        <v>#N/A</v>
      </c>
      <c r="O1458" s="7" t="e">
        <v>#N/A</v>
      </c>
      <c r="P1458" s="7" t="e">
        <v>#N/A</v>
      </c>
      <c r="Q1458" s="7" t="e">
        <v>#N/A</v>
      </c>
      <c r="R1458" s="7" t="e">
        <v>#N/A</v>
      </c>
      <c r="S1458" s="7" t="e">
        <v>#N/A</v>
      </c>
      <c r="T1458" s="7" t="e">
        <v>#N/A</v>
      </c>
      <c r="U1458" s="7" t="e">
        <v>#N/A</v>
      </c>
      <c r="V1458" s="7" t="e">
        <v>#N/A</v>
      </c>
      <c r="W1458" s="7" t="e">
        <v>#N/A</v>
      </c>
      <c r="X1458" s="7">
        <v>1</v>
      </c>
      <c r="Y1458" s="7" t="e">
        <v>#N/A</v>
      </c>
      <c r="Z1458" s="7">
        <f t="shared" si="177"/>
        <v>1</v>
      </c>
      <c r="AA1458" s="7">
        <f t="shared" si="178"/>
        <v>1</v>
      </c>
      <c r="AB1458" s="7" t="b">
        <f t="shared" si="179"/>
        <v>1</v>
      </c>
      <c r="AC1458" s="7" t="b">
        <f t="shared" si="180"/>
        <v>0</v>
      </c>
      <c r="AD1458" s="7" t="b">
        <f t="shared" si="181"/>
        <v>0</v>
      </c>
      <c r="AE1458" s="7" t="b">
        <f t="shared" si="182"/>
        <v>0</v>
      </c>
      <c r="AF1458" s="7" t="b">
        <f t="shared" si="183"/>
        <v>0</v>
      </c>
      <c r="AH1458" t="b">
        <f>AND(Table252102[[#This Row],[Developmental toxicity]:[Reproductive toxicity]])</f>
        <v>0</v>
      </c>
    </row>
    <row r="1459" spans="1:34" x14ac:dyDescent="0.25">
      <c r="A1459" s="3">
        <f t="shared" si="176"/>
        <v>1458</v>
      </c>
      <c r="B1459" s="4"/>
      <c r="C1459" s="3" t="s">
        <v>11138</v>
      </c>
      <c r="D1459" s="3" t="s">
        <v>11137</v>
      </c>
      <c r="E1459" s="29" t="s">
        <v>14096</v>
      </c>
      <c r="F1459" s="3" t="s">
        <v>14097</v>
      </c>
      <c r="G1459" s="3" t="s">
        <v>14098</v>
      </c>
      <c r="H1459" s="3" t="s">
        <v>6897</v>
      </c>
      <c r="I1459" s="3" t="s">
        <v>14099</v>
      </c>
      <c r="J1459" s="5"/>
      <c r="K1459" s="7" t="e">
        <v>#N/A</v>
      </c>
      <c r="L1459" s="7">
        <v>1</v>
      </c>
      <c r="M1459" s="7" t="e">
        <v>#N/A</v>
      </c>
      <c r="N1459" s="7" t="e">
        <v>#N/A</v>
      </c>
      <c r="O1459" s="7" t="e">
        <v>#N/A</v>
      </c>
      <c r="P1459" s="7" t="e">
        <v>#N/A</v>
      </c>
      <c r="Q1459" s="7" t="e">
        <v>#N/A</v>
      </c>
      <c r="R1459" s="7" t="e">
        <v>#N/A</v>
      </c>
      <c r="S1459" s="7" t="e">
        <v>#N/A</v>
      </c>
      <c r="T1459" s="7" t="e">
        <v>#N/A</v>
      </c>
      <c r="U1459" s="7" t="e">
        <v>#N/A</v>
      </c>
      <c r="V1459" s="7" t="e">
        <v>#N/A</v>
      </c>
      <c r="W1459" s="3">
        <v>1</v>
      </c>
      <c r="X1459" s="3">
        <v>1</v>
      </c>
      <c r="Y1459" s="7">
        <v>1</v>
      </c>
      <c r="Z1459" s="7">
        <f t="shared" si="177"/>
        <v>1</v>
      </c>
      <c r="AA1459" s="7">
        <f t="shared" si="178"/>
        <v>1</v>
      </c>
      <c r="AB1459" s="7" t="b">
        <f t="shared" si="179"/>
        <v>1</v>
      </c>
      <c r="AC1459" s="7" t="b">
        <f t="shared" si="180"/>
        <v>1</v>
      </c>
      <c r="AD1459" s="7" t="b">
        <f t="shared" si="181"/>
        <v>0</v>
      </c>
      <c r="AE1459" s="7" t="b">
        <f t="shared" si="182"/>
        <v>1</v>
      </c>
      <c r="AF1459" s="7" t="b">
        <f t="shared" si="183"/>
        <v>0</v>
      </c>
      <c r="AH1459" t="b">
        <f>AND(Table252102[[#This Row],[Developmental toxicity]:[Reproductive toxicity]])</f>
        <v>1</v>
      </c>
    </row>
    <row r="1460" spans="1:34" x14ac:dyDescent="0.25">
      <c r="A1460" s="3">
        <f t="shared" si="176"/>
        <v>1459</v>
      </c>
      <c r="B1460" s="4">
        <v>13090</v>
      </c>
      <c r="C1460" s="3" t="s">
        <v>1258</v>
      </c>
      <c r="D1460" s="3" t="s">
        <v>29</v>
      </c>
      <c r="E1460" s="29" t="s">
        <v>3952</v>
      </c>
      <c r="F1460" s="3" t="s">
        <v>3789</v>
      </c>
      <c r="G1460" s="3" t="s">
        <v>30</v>
      </c>
      <c r="H1460" s="3" t="s">
        <v>4212</v>
      </c>
      <c r="I1460" s="3" t="s">
        <v>4213</v>
      </c>
      <c r="J1460" s="5" t="s">
        <v>20</v>
      </c>
      <c r="K1460" s="7" t="e">
        <v>#N/A</v>
      </c>
      <c r="L1460" s="7">
        <v>1</v>
      </c>
      <c r="M1460" s="7" t="e">
        <v>#N/A</v>
      </c>
      <c r="N1460" s="7" t="e">
        <v>#N/A</v>
      </c>
      <c r="O1460" s="7" t="e">
        <v>#N/A</v>
      </c>
      <c r="P1460" s="7" t="e">
        <v>#N/A</v>
      </c>
      <c r="Q1460" s="7" t="e">
        <v>#N/A</v>
      </c>
      <c r="R1460" s="7" t="e">
        <v>#N/A</v>
      </c>
      <c r="S1460" s="7" t="e">
        <v>#N/A</v>
      </c>
      <c r="T1460" s="7" t="e">
        <v>#N/A</v>
      </c>
      <c r="U1460" s="7" t="e">
        <v>#N/A</v>
      </c>
      <c r="V1460" s="7">
        <v>0</v>
      </c>
      <c r="W1460" s="7">
        <v>1</v>
      </c>
      <c r="X1460" s="7">
        <v>1</v>
      </c>
      <c r="Y1460" s="7">
        <v>1</v>
      </c>
      <c r="Z1460" s="7">
        <f t="shared" si="177"/>
        <v>1</v>
      </c>
      <c r="AA1460" s="7">
        <f t="shared" si="178"/>
        <v>1</v>
      </c>
      <c r="AB1460" s="7" t="b">
        <f t="shared" si="179"/>
        <v>1</v>
      </c>
      <c r="AC1460" s="7" t="b">
        <f t="shared" si="180"/>
        <v>1</v>
      </c>
      <c r="AD1460" s="7" t="b">
        <f t="shared" si="181"/>
        <v>1</v>
      </c>
      <c r="AE1460" s="7" t="b">
        <f t="shared" si="182"/>
        <v>1</v>
      </c>
      <c r="AF1460" s="7" t="b">
        <f t="shared" si="183"/>
        <v>1</v>
      </c>
      <c r="AH1460" t="b">
        <f>AND(Table252102[[#This Row],[Developmental toxicity]:[Reproductive toxicity]])</f>
        <v>1</v>
      </c>
    </row>
    <row r="1461" spans="1:34" x14ac:dyDescent="0.25">
      <c r="A1461" s="3">
        <f t="shared" si="176"/>
        <v>1460</v>
      </c>
      <c r="B1461" s="4">
        <v>606</v>
      </c>
      <c r="C1461" s="3" t="s">
        <v>1262</v>
      </c>
      <c r="D1461" s="3" t="s">
        <v>5404</v>
      </c>
      <c r="E1461" s="29" t="s">
        <v>4975</v>
      </c>
      <c r="F1461" s="3" t="s">
        <v>5881</v>
      </c>
      <c r="G1461" s="3" t="s">
        <v>1263</v>
      </c>
      <c r="H1461" s="3" t="s">
        <v>6900</v>
      </c>
      <c r="I1461" s="3" t="s">
        <v>6901</v>
      </c>
      <c r="J1461" s="5" t="s">
        <v>1431</v>
      </c>
      <c r="K1461" s="7" t="e">
        <v>#N/A</v>
      </c>
      <c r="L1461" s="7">
        <v>1</v>
      </c>
      <c r="M1461" s="7" t="e">
        <v>#N/A</v>
      </c>
      <c r="N1461" s="7" t="e">
        <v>#N/A</v>
      </c>
      <c r="O1461" s="7" t="e">
        <v>#N/A</v>
      </c>
      <c r="P1461" s="7" t="e">
        <v>#N/A</v>
      </c>
      <c r="Q1461" s="7" t="e">
        <v>#N/A</v>
      </c>
      <c r="R1461" s="7" t="e">
        <v>#N/A</v>
      </c>
      <c r="S1461" s="7" t="e">
        <v>#N/A</v>
      </c>
      <c r="T1461" s="7" t="e">
        <v>#N/A</v>
      </c>
      <c r="U1461" s="7" t="e">
        <v>#N/A</v>
      </c>
      <c r="V1461" s="7" t="e">
        <v>#N/A</v>
      </c>
      <c r="W1461" s="7" t="e">
        <v>#N/A</v>
      </c>
      <c r="X1461" s="7">
        <v>1</v>
      </c>
      <c r="Y1461" s="7">
        <v>1</v>
      </c>
      <c r="Z1461" s="7">
        <f t="shared" si="177"/>
        <v>1</v>
      </c>
      <c r="AA1461" s="7">
        <f t="shared" si="178"/>
        <v>1</v>
      </c>
      <c r="AB1461" s="7" t="b">
        <f t="shared" si="179"/>
        <v>1</v>
      </c>
      <c r="AC1461" s="7" t="b">
        <f t="shared" si="180"/>
        <v>0</v>
      </c>
      <c r="AD1461" s="7" t="b">
        <f t="shared" si="181"/>
        <v>0</v>
      </c>
      <c r="AE1461" s="7" t="b">
        <f t="shared" si="182"/>
        <v>0</v>
      </c>
      <c r="AF1461" s="7" t="b">
        <f t="shared" si="183"/>
        <v>0</v>
      </c>
      <c r="AH1461" t="b">
        <f>AND(Table252102[[#This Row],[Developmental toxicity]:[Reproductive toxicity]])</f>
        <v>0</v>
      </c>
    </row>
    <row r="1462" spans="1:34" x14ac:dyDescent="0.25">
      <c r="A1462" s="3">
        <f t="shared" si="176"/>
        <v>1461</v>
      </c>
      <c r="B1462" s="4"/>
      <c r="C1462" s="3" t="s">
        <v>20649</v>
      </c>
      <c r="D1462" s="3" t="s">
        <v>19323</v>
      </c>
      <c r="E1462" s="29" t="s">
        <v>20404</v>
      </c>
      <c r="F1462" s="3" t="s">
        <v>20076</v>
      </c>
      <c r="G1462" s="3" t="s">
        <v>20077</v>
      </c>
      <c r="H1462" s="3" t="s">
        <v>20078</v>
      </c>
      <c r="I1462" s="3" t="s">
        <v>20079</v>
      </c>
      <c r="J1462" s="5" t="s">
        <v>20</v>
      </c>
      <c r="K1462" s="7" t="e">
        <v>#N/A</v>
      </c>
      <c r="L1462" s="7" t="e">
        <v>#N/A</v>
      </c>
      <c r="M1462" s="7" t="e">
        <v>#N/A</v>
      </c>
      <c r="N1462" s="7" t="e">
        <v>#N/A</v>
      </c>
      <c r="O1462" s="7" t="e">
        <v>#N/A</v>
      </c>
      <c r="P1462" s="7" t="e">
        <v>#N/A</v>
      </c>
      <c r="Q1462" s="7" t="e">
        <v>#N/A</v>
      </c>
      <c r="R1462" s="7" t="e">
        <v>#N/A</v>
      </c>
      <c r="S1462" s="7" t="e">
        <v>#N/A</v>
      </c>
      <c r="T1462" s="7" t="e">
        <v>#N/A</v>
      </c>
      <c r="U1462" s="7" t="e">
        <v>#N/A</v>
      </c>
      <c r="V1462" s="7" t="e">
        <v>#N/A</v>
      </c>
      <c r="W1462" s="7" t="e">
        <v>#N/A</v>
      </c>
      <c r="X1462" s="7">
        <v>1</v>
      </c>
      <c r="Y1462" s="7" t="e">
        <v>#N/A</v>
      </c>
      <c r="Z1462" s="7">
        <f t="shared" si="177"/>
        <v>1</v>
      </c>
      <c r="AA1462" s="7">
        <f t="shared" si="178"/>
        <v>1</v>
      </c>
      <c r="AB1462" s="7" t="b">
        <f t="shared" si="179"/>
        <v>1</v>
      </c>
      <c r="AC1462" s="7" t="b">
        <f t="shared" si="180"/>
        <v>0</v>
      </c>
      <c r="AD1462" s="7" t="b">
        <f t="shared" si="181"/>
        <v>0</v>
      </c>
      <c r="AE1462" s="7" t="b">
        <f t="shared" si="182"/>
        <v>0</v>
      </c>
      <c r="AF1462" s="7" t="b">
        <f t="shared" si="183"/>
        <v>0</v>
      </c>
      <c r="AH1462" t="b">
        <f>AND(Table252102[[#This Row],[Developmental toxicity]:[Reproductive toxicity]])</f>
        <v>0</v>
      </c>
    </row>
    <row r="1463" spans="1:34" x14ac:dyDescent="0.25">
      <c r="A1463" s="3">
        <f t="shared" si="176"/>
        <v>1462</v>
      </c>
      <c r="B1463" s="4"/>
      <c r="C1463" s="3" t="s">
        <v>20667</v>
      </c>
      <c r="D1463" s="3" t="s">
        <v>19341</v>
      </c>
      <c r="E1463" s="29" t="s">
        <v>20422</v>
      </c>
      <c r="F1463" s="3" t="s">
        <v>20138</v>
      </c>
      <c r="G1463" s="3" t="s">
        <v>20139</v>
      </c>
      <c r="H1463" s="3" t="s">
        <v>20140</v>
      </c>
      <c r="I1463" s="3" t="s">
        <v>20141</v>
      </c>
      <c r="J1463" s="5" t="s">
        <v>20</v>
      </c>
      <c r="K1463" s="7" t="e">
        <v>#N/A</v>
      </c>
      <c r="L1463" s="7" t="e">
        <v>#N/A</v>
      </c>
      <c r="M1463" s="7" t="e">
        <v>#N/A</v>
      </c>
      <c r="N1463" s="7" t="e">
        <v>#N/A</v>
      </c>
      <c r="O1463" s="7" t="e">
        <v>#N/A</v>
      </c>
      <c r="P1463" s="7" t="e">
        <v>#N/A</v>
      </c>
      <c r="Q1463" s="7" t="e">
        <v>#N/A</v>
      </c>
      <c r="R1463" s="7" t="e">
        <v>#N/A</v>
      </c>
      <c r="S1463" s="7" t="e">
        <v>#N/A</v>
      </c>
      <c r="T1463" s="7" t="e">
        <v>#N/A</v>
      </c>
      <c r="U1463" s="7" t="e">
        <v>#N/A</v>
      </c>
      <c r="V1463" s="7" t="e">
        <v>#N/A</v>
      </c>
      <c r="W1463" s="7" t="e">
        <v>#N/A</v>
      </c>
      <c r="X1463" s="7">
        <v>1</v>
      </c>
      <c r="Y1463" s="7" t="e">
        <v>#N/A</v>
      </c>
      <c r="Z1463" s="7">
        <f t="shared" si="177"/>
        <v>1</v>
      </c>
      <c r="AA1463" s="7">
        <f t="shared" si="178"/>
        <v>1</v>
      </c>
      <c r="AB1463" s="7" t="b">
        <f t="shared" si="179"/>
        <v>1</v>
      </c>
      <c r="AC1463" s="7" t="b">
        <f t="shared" si="180"/>
        <v>0</v>
      </c>
      <c r="AD1463" s="7" t="b">
        <f t="shared" si="181"/>
        <v>0</v>
      </c>
      <c r="AE1463" s="7" t="b">
        <f t="shared" si="182"/>
        <v>0</v>
      </c>
      <c r="AF1463" s="7" t="b">
        <f t="shared" si="183"/>
        <v>0</v>
      </c>
      <c r="AH1463" t="b">
        <f>AND(Table252102[[#This Row],[Developmental toxicity]:[Reproductive toxicity]])</f>
        <v>0</v>
      </c>
    </row>
    <row r="1464" spans="1:34" x14ac:dyDescent="0.25">
      <c r="A1464" s="3">
        <f t="shared" si="176"/>
        <v>1463</v>
      </c>
      <c r="B1464" s="4"/>
      <c r="C1464" s="3" t="s">
        <v>11182</v>
      </c>
      <c r="D1464" s="3" t="s">
        <v>11181</v>
      </c>
      <c r="E1464" s="29" t="s">
        <v>14193</v>
      </c>
      <c r="F1464" s="3" t="s">
        <v>14194</v>
      </c>
      <c r="G1464" s="3" t="s">
        <v>14195</v>
      </c>
      <c r="H1464" s="3" t="s">
        <v>14196</v>
      </c>
      <c r="I1464" s="3" t="s">
        <v>14197</v>
      </c>
      <c r="J1464" s="5"/>
      <c r="K1464" s="7" t="e">
        <v>#N/A</v>
      </c>
      <c r="L1464" s="7" t="e">
        <v>#N/A</v>
      </c>
      <c r="M1464" s="7" t="e">
        <v>#N/A</v>
      </c>
      <c r="N1464" s="7" t="e">
        <v>#N/A</v>
      </c>
      <c r="O1464" s="7" t="e">
        <v>#N/A</v>
      </c>
      <c r="P1464" s="7" t="e">
        <v>#N/A</v>
      </c>
      <c r="Q1464" s="7" t="e">
        <v>#N/A</v>
      </c>
      <c r="R1464" s="7" t="e">
        <v>#N/A</v>
      </c>
      <c r="S1464" s="7" t="e">
        <v>#N/A</v>
      </c>
      <c r="T1464" s="7" t="e">
        <v>#N/A</v>
      </c>
      <c r="U1464" s="7" t="e">
        <v>#N/A</v>
      </c>
      <c r="V1464" s="7" t="e">
        <v>#N/A</v>
      </c>
      <c r="W1464" s="3">
        <v>1</v>
      </c>
      <c r="X1464" s="3">
        <v>1</v>
      </c>
      <c r="Y1464" s="7" t="e">
        <v>#N/A</v>
      </c>
      <c r="Z1464" s="7">
        <f t="shared" si="177"/>
        <v>1</v>
      </c>
      <c r="AA1464" s="7">
        <f t="shared" si="178"/>
        <v>1</v>
      </c>
      <c r="AB1464" s="7" t="b">
        <f t="shared" si="179"/>
        <v>1</v>
      </c>
      <c r="AC1464" s="7" t="b">
        <f t="shared" si="180"/>
        <v>1</v>
      </c>
      <c r="AD1464" s="7" t="b">
        <f t="shared" si="181"/>
        <v>0</v>
      </c>
      <c r="AE1464" s="7" t="b">
        <f t="shared" si="182"/>
        <v>1</v>
      </c>
      <c r="AF1464" s="7" t="b">
        <f t="shared" si="183"/>
        <v>0</v>
      </c>
      <c r="AH1464" t="b">
        <f>AND(Table252102[[#This Row],[Developmental toxicity]:[Reproductive toxicity]])</f>
        <v>1</v>
      </c>
    </row>
    <row r="1465" spans="1:34" x14ac:dyDescent="0.25">
      <c r="A1465" s="3">
        <f t="shared" si="176"/>
        <v>1464</v>
      </c>
      <c r="B1465" s="4">
        <v>248</v>
      </c>
      <c r="C1465" s="3" t="s">
        <v>701</v>
      </c>
      <c r="D1465" s="3" t="s">
        <v>5195</v>
      </c>
      <c r="E1465" s="29" t="s">
        <v>4720</v>
      </c>
      <c r="F1465" s="3" t="s">
        <v>5637</v>
      </c>
      <c r="G1465" s="3" t="s">
        <v>702</v>
      </c>
      <c r="H1465" s="3" t="s">
        <v>6560</v>
      </c>
      <c r="I1465" s="3" t="s">
        <v>6561</v>
      </c>
      <c r="J1465" s="5" t="s">
        <v>1431</v>
      </c>
      <c r="K1465" s="7" t="e">
        <v>#N/A</v>
      </c>
      <c r="L1465" s="7">
        <v>1</v>
      </c>
      <c r="M1465" s="7" t="e">
        <v>#N/A</v>
      </c>
      <c r="N1465" s="7" t="e">
        <v>#N/A</v>
      </c>
      <c r="O1465" s="7" t="e">
        <v>#N/A</v>
      </c>
      <c r="P1465" s="7" t="e">
        <v>#N/A</v>
      </c>
      <c r="Q1465" s="7" t="e">
        <v>#N/A</v>
      </c>
      <c r="R1465" s="7" t="e">
        <v>#N/A</v>
      </c>
      <c r="S1465" s="7" t="e">
        <v>#N/A</v>
      </c>
      <c r="T1465" s="7" t="e">
        <v>#N/A</v>
      </c>
      <c r="U1465" s="7" t="e">
        <v>#N/A</v>
      </c>
      <c r="V1465" s="7" t="e">
        <v>#N/A</v>
      </c>
      <c r="W1465" s="7" t="e">
        <v>#N/A</v>
      </c>
      <c r="X1465" s="7" t="e">
        <v>#N/A</v>
      </c>
      <c r="Y1465" s="7">
        <v>1</v>
      </c>
      <c r="Z1465" s="7">
        <f t="shared" si="177"/>
        <v>1</v>
      </c>
      <c r="AA1465" s="7">
        <f t="shared" si="178"/>
        <v>1</v>
      </c>
      <c r="AB1465" s="7" t="b">
        <f t="shared" si="179"/>
        <v>1</v>
      </c>
      <c r="AC1465" s="7" t="b">
        <f t="shared" si="180"/>
        <v>0</v>
      </c>
      <c r="AD1465" s="7" t="b">
        <f t="shared" si="181"/>
        <v>0</v>
      </c>
      <c r="AE1465" s="7" t="b">
        <f t="shared" si="182"/>
        <v>0</v>
      </c>
      <c r="AF1465" s="7" t="b">
        <f t="shared" si="183"/>
        <v>0</v>
      </c>
      <c r="AH1465" t="b">
        <f>AND(Table252102[[#This Row],[Developmental toxicity]:[Reproductive toxicity]])</f>
        <v>0</v>
      </c>
    </row>
    <row r="1466" spans="1:34" x14ac:dyDescent="0.25">
      <c r="A1466" s="3">
        <f t="shared" si="176"/>
        <v>1465</v>
      </c>
      <c r="B1466" s="4" t="s">
        <v>1440</v>
      </c>
      <c r="C1466" s="3" t="s">
        <v>2376</v>
      </c>
      <c r="D1466" s="3" t="s">
        <v>3300</v>
      </c>
      <c r="E1466" s="12" t="s">
        <v>7653</v>
      </c>
      <c r="F1466" t="s">
        <v>8494</v>
      </c>
      <c r="G1466" t="s">
        <v>9838</v>
      </c>
      <c r="H1466" t="s">
        <v>9838</v>
      </c>
      <c r="I1466" t="s">
        <v>9839</v>
      </c>
      <c r="J1466" s="5"/>
      <c r="K1466" s="7" t="e">
        <v>#N/A</v>
      </c>
      <c r="L1466" s="7" t="e">
        <v>#N/A</v>
      </c>
      <c r="M1466" s="7" t="e">
        <v>#N/A</v>
      </c>
      <c r="N1466" s="7" t="e">
        <v>#N/A</v>
      </c>
      <c r="O1466" s="7" t="e">
        <v>#N/A</v>
      </c>
      <c r="P1466" s="7" t="e">
        <v>#N/A</v>
      </c>
      <c r="Q1466" s="7" t="e">
        <v>#N/A</v>
      </c>
      <c r="R1466" s="7" t="e">
        <v>#N/A</v>
      </c>
      <c r="S1466" s="7" t="e">
        <v>#N/A</v>
      </c>
      <c r="T1466" s="7">
        <v>0</v>
      </c>
      <c r="U1466" s="7" t="e">
        <v>#N/A</v>
      </c>
      <c r="V1466" s="7" t="e">
        <v>#N/A</v>
      </c>
      <c r="W1466" s="7" t="e">
        <v>#N/A</v>
      </c>
      <c r="X1466" s="7" t="e">
        <v>#N/A</v>
      </c>
      <c r="Y1466" s="7" t="e">
        <v>#N/A</v>
      </c>
      <c r="Z1466" s="7">
        <f t="shared" si="177"/>
        <v>0</v>
      </c>
      <c r="AA1466" s="7">
        <f t="shared" si="178"/>
        <v>0</v>
      </c>
      <c r="AB1466" s="7" t="b">
        <f t="shared" si="179"/>
        <v>1</v>
      </c>
      <c r="AC1466" s="7" t="b">
        <f t="shared" si="180"/>
        <v>0</v>
      </c>
      <c r="AD1466" s="7" t="b">
        <f t="shared" si="181"/>
        <v>1</v>
      </c>
      <c r="AE1466" s="7" t="b">
        <f t="shared" si="182"/>
        <v>0</v>
      </c>
      <c r="AF1466" s="7" t="b">
        <f t="shared" si="183"/>
        <v>0</v>
      </c>
      <c r="AH1466" t="b">
        <f>AND(Table252102[[#This Row],[Developmental toxicity]:[Reproductive toxicity]])</f>
        <v>0</v>
      </c>
    </row>
    <row r="1467" spans="1:34" x14ac:dyDescent="0.25">
      <c r="A1467" s="3">
        <f t="shared" si="176"/>
        <v>1466</v>
      </c>
      <c r="B1467" s="4" t="s">
        <v>1440</v>
      </c>
      <c r="C1467" s="3" t="s">
        <v>2639</v>
      </c>
      <c r="D1467" s="3" t="s">
        <v>3600</v>
      </c>
      <c r="E1467" s="12" t="s">
        <v>7912</v>
      </c>
      <c r="F1467" t="s">
        <v>8751</v>
      </c>
      <c r="G1467" t="s">
        <v>10412</v>
      </c>
      <c r="H1467" t="s">
        <v>10412</v>
      </c>
      <c r="I1467" t="s">
        <v>10413</v>
      </c>
      <c r="J1467" s="5"/>
      <c r="K1467" s="7" t="e">
        <v>#N/A</v>
      </c>
      <c r="L1467" s="7" t="e">
        <v>#N/A</v>
      </c>
      <c r="M1467" s="7" t="e">
        <v>#N/A</v>
      </c>
      <c r="N1467" s="7" t="e">
        <v>#N/A</v>
      </c>
      <c r="O1467" s="7" t="e">
        <v>#N/A</v>
      </c>
      <c r="P1467" s="7" t="e">
        <v>#N/A</v>
      </c>
      <c r="Q1467" s="7" t="e">
        <v>#N/A</v>
      </c>
      <c r="R1467" s="7" t="e">
        <v>#N/A</v>
      </c>
      <c r="S1467" s="7" t="e">
        <v>#N/A</v>
      </c>
      <c r="T1467" s="7">
        <v>0</v>
      </c>
      <c r="U1467" s="7" t="e">
        <v>#N/A</v>
      </c>
      <c r="V1467" s="7" t="e">
        <v>#N/A</v>
      </c>
      <c r="W1467" s="7" t="e">
        <v>#N/A</v>
      </c>
      <c r="X1467" s="7" t="e">
        <v>#N/A</v>
      </c>
      <c r="Y1467" s="7" t="e">
        <v>#N/A</v>
      </c>
      <c r="Z1467" s="7">
        <f t="shared" si="177"/>
        <v>0</v>
      </c>
      <c r="AA1467" s="7">
        <f t="shared" si="178"/>
        <v>0</v>
      </c>
      <c r="AB1467" s="7" t="b">
        <f t="shared" si="179"/>
        <v>1</v>
      </c>
      <c r="AC1467" s="7" t="b">
        <f t="shared" si="180"/>
        <v>0</v>
      </c>
      <c r="AD1467" s="7" t="b">
        <f t="shared" si="181"/>
        <v>1</v>
      </c>
      <c r="AE1467" s="7" t="b">
        <f t="shared" si="182"/>
        <v>0</v>
      </c>
      <c r="AF1467" s="7" t="b">
        <f t="shared" si="183"/>
        <v>0</v>
      </c>
      <c r="AH1467" t="b">
        <f>AND(Table252102[[#This Row],[Developmental toxicity]:[Reproductive toxicity]])</f>
        <v>0</v>
      </c>
    </row>
    <row r="1468" spans="1:34" x14ac:dyDescent="0.25">
      <c r="A1468" s="3">
        <f t="shared" si="176"/>
        <v>1467</v>
      </c>
      <c r="B1468" s="4" t="s">
        <v>1440</v>
      </c>
      <c r="C1468" s="3" t="s">
        <v>2458</v>
      </c>
      <c r="D1468" s="3" t="s">
        <v>3395</v>
      </c>
      <c r="E1468" s="29" t="s">
        <v>7735</v>
      </c>
      <c r="F1468" s="3" t="s">
        <v>8575</v>
      </c>
      <c r="G1468" s="3" t="s">
        <v>10014</v>
      </c>
      <c r="H1468" s="3" t="s">
        <v>10014</v>
      </c>
      <c r="I1468" s="3" t="s">
        <v>10015</v>
      </c>
      <c r="J1468" s="5"/>
      <c r="K1468" s="7" t="e">
        <v>#N/A</v>
      </c>
      <c r="L1468" s="7" t="e">
        <v>#N/A</v>
      </c>
      <c r="M1468" s="7" t="e">
        <v>#N/A</v>
      </c>
      <c r="N1468" s="7" t="e">
        <v>#N/A</v>
      </c>
      <c r="O1468" s="7" t="e">
        <v>#N/A</v>
      </c>
      <c r="P1468" s="7" t="e">
        <v>#N/A</v>
      </c>
      <c r="Q1468" s="7" t="e">
        <v>#N/A</v>
      </c>
      <c r="R1468" s="7" t="e">
        <v>#N/A</v>
      </c>
      <c r="S1468" s="7" t="e">
        <v>#N/A</v>
      </c>
      <c r="T1468" s="7">
        <v>0</v>
      </c>
      <c r="U1468" s="7" t="e">
        <v>#N/A</v>
      </c>
      <c r="V1468" s="7" t="e">
        <v>#N/A</v>
      </c>
      <c r="W1468" s="7" t="e">
        <v>#N/A</v>
      </c>
      <c r="X1468" s="7" t="e">
        <v>#N/A</v>
      </c>
      <c r="Y1468" s="7">
        <v>0</v>
      </c>
      <c r="Z1468" s="7">
        <f t="shared" si="177"/>
        <v>0</v>
      </c>
      <c r="AA1468" s="7">
        <f t="shared" si="178"/>
        <v>0</v>
      </c>
      <c r="AB1468" s="7" t="b">
        <f t="shared" si="179"/>
        <v>1</v>
      </c>
      <c r="AC1468" s="7" t="b">
        <f t="shared" si="180"/>
        <v>0</v>
      </c>
      <c r="AD1468" s="7" t="b">
        <f t="shared" si="181"/>
        <v>1</v>
      </c>
      <c r="AE1468" s="7" t="b">
        <f t="shared" si="182"/>
        <v>0</v>
      </c>
      <c r="AF1468" s="7" t="b">
        <f t="shared" si="183"/>
        <v>0</v>
      </c>
      <c r="AH1468" t="b">
        <f>AND(Table252102[[#This Row],[Developmental toxicity]:[Reproductive toxicity]])</f>
        <v>0</v>
      </c>
    </row>
    <row r="1469" spans="1:34" x14ac:dyDescent="0.25">
      <c r="A1469" s="3">
        <f t="shared" ref="A1469:A1531" si="184">ROW(A1468)</f>
        <v>1468</v>
      </c>
      <c r="B1469" s="4"/>
      <c r="C1469" s="3" t="s">
        <v>13066</v>
      </c>
      <c r="D1469" s="3" t="s">
        <v>13065</v>
      </c>
      <c r="E1469" s="29" t="s">
        <v>17299</v>
      </c>
      <c r="F1469" s="3" t="s">
        <v>17300</v>
      </c>
      <c r="G1469" s="3" t="s">
        <v>13067</v>
      </c>
      <c r="H1469" s="3" t="s">
        <v>13067</v>
      </c>
      <c r="I1469" s="3" t="s">
        <v>17301</v>
      </c>
      <c r="J1469" s="5"/>
      <c r="K1469" s="7" t="e">
        <v>#N/A</v>
      </c>
      <c r="L1469" s="7" t="e">
        <v>#N/A</v>
      </c>
      <c r="M1469" s="7" t="e">
        <v>#N/A</v>
      </c>
      <c r="N1469" s="7" t="e">
        <v>#N/A</v>
      </c>
      <c r="O1469" s="7" t="e">
        <v>#N/A</v>
      </c>
      <c r="P1469" s="7" t="e">
        <v>#N/A</v>
      </c>
      <c r="Q1469" s="7" t="e">
        <v>#N/A</v>
      </c>
      <c r="R1469" s="7" t="e">
        <v>#N/A</v>
      </c>
      <c r="S1469" s="7" t="e">
        <v>#N/A</v>
      </c>
      <c r="T1469" s="7" t="e">
        <v>#N/A</v>
      </c>
      <c r="U1469" s="7" t="e">
        <v>#N/A</v>
      </c>
      <c r="V1469" s="7" t="e">
        <v>#N/A</v>
      </c>
      <c r="W1469" s="3">
        <v>0</v>
      </c>
      <c r="X1469" s="3" t="e">
        <v>#N/A</v>
      </c>
      <c r="Y1469" s="7" t="e">
        <v>#N/A</v>
      </c>
      <c r="Z1469" s="7">
        <f t="shared" ref="Z1469:Z1531" si="185">IF(COUNTIF(K1469:Y1469,1)&gt;0,1,0)</f>
        <v>0</v>
      </c>
      <c r="AA1469" s="7">
        <f t="shared" ref="AA1469:AA1531" si="186">IF(COUNTIF(K1469:Y1469,1)&gt;COUNTIF(K1469:Y1469,0),1,0)</f>
        <v>0</v>
      </c>
      <c r="AB1469" s="7" t="b">
        <f t="shared" ref="AB1469:AB1531" si="187">OR(IF(COUNT(K1469)&gt;0,TRUE,FALSE),IF(COUNT(M1469)&gt;0,TRUE,FALSE),IF(COUNT(T1469:V1469)&gt;0,TRUE,FALSE),IF(COUNT(X1469:Y1469)&gt;0,TRUE,FALSE))</f>
        <v>0</v>
      </c>
      <c r="AC1469" s="7" t="b">
        <f t="shared" ref="AC1469:AC1531" si="188">OR(IF(COUNT(N1469:S1469)&gt;0,TRUE,FALSE),IF(COUNT(W1469)&gt;0,TRUE,FALSE))</f>
        <v>1</v>
      </c>
      <c r="AD1469" s="7" t="b">
        <f t="shared" ref="AD1469:AD1531" si="189">OR(IF(COUNT(T1469:V1469)&gt;0,TRUE,FALSE),IF(COUNT(P1469:S1469)&gt;0,TRUE,FALSE))</f>
        <v>0</v>
      </c>
      <c r="AE1469" s="7" t="b">
        <f t="shared" ref="AE1469:AE1531" si="190">OR(IF(COUNT(K1469)&gt;0,TRUE,FALSE),,IF(COUNT(W1469)&gt;0,TRUE,FALSE),IF(COUNT(M1469:O1469)&gt;0,TRUE,FALSE))</f>
        <v>1</v>
      </c>
      <c r="AF1469" s="7" t="b">
        <f t="shared" ref="AF1469:AF1531" si="191">OR(IF(COUNT(U1469:V1469)&gt;0,TRUE,FALSE),IF(COUNT(M1469)&gt;0,TRUE,FALSE),IF(COUNT(N1469:S1469)&gt;0,TRUE,FALSE))</f>
        <v>0</v>
      </c>
      <c r="AH1469" t="b">
        <f>AND(Table252102[[#This Row],[Developmental toxicity]:[Reproductive toxicity]])</f>
        <v>0</v>
      </c>
    </row>
    <row r="1470" spans="1:34" x14ac:dyDescent="0.25">
      <c r="A1470" s="3">
        <f t="shared" si="184"/>
        <v>1469</v>
      </c>
      <c r="B1470" s="4">
        <v>672</v>
      </c>
      <c r="C1470" s="3" t="s">
        <v>1354</v>
      </c>
      <c r="D1470" s="3" t="s">
        <v>5444</v>
      </c>
      <c r="E1470" s="29" t="s">
        <v>5020</v>
      </c>
      <c r="F1470" s="3" t="s">
        <v>5926</v>
      </c>
      <c r="G1470" s="3" t="s">
        <v>1355</v>
      </c>
      <c r="H1470" s="3" t="s">
        <v>6328</v>
      </c>
      <c r="I1470" s="3" t="s">
        <v>6965</v>
      </c>
      <c r="J1470" s="5" t="s">
        <v>1431</v>
      </c>
      <c r="K1470" s="7" t="e">
        <v>#N/A</v>
      </c>
      <c r="L1470" s="7">
        <v>1</v>
      </c>
      <c r="M1470" s="7" t="e">
        <v>#N/A</v>
      </c>
      <c r="N1470" s="7" t="e">
        <v>#N/A</v>
      </c>
      <c r="O1470" s="7" t="e">
        <v>#N/A</v>
      </c>
      <c r="P1470" s="7" t="e">
        <v>#N/A</v>
      </c>
      <c r="Q1470" s="7" t="e">
        <v>#N/A</v>
      </c>
      <c r="R1470" s="7" t="e">
        <v>#N/A</v>
      </c>
      <c r="S1470" s="7" t="e">
        <v>#N/A</v>
      </c>
      <c r="T1470" s="7" t="e">
        <v>#N/A</v>
      </c>
      <c r="U1470" s="7" t="e">
        <v>#N/A</v>
      </c>
      <c r="V1470" s="7" t="e">
        <v>#N/A</v>
      </c>
      <c r="W1470" s="7">
        <v>0</v>
      </c>
      <c r="X1470" s="7" t="e">
        <v>#N/A</v>
      </c>
      <c r="Y1470" s="7">
        <v>1</v>
      </c>
      <c r="Z1470" s="7">
        <f t="shared" si="185"/>
        <v>1</v>
      </c>
      <c r="AA1470" s="7">
        <f t="shared" si="186"/>
        <v>1</v>
      </c>
      <c r="AB1470" s="7" t="b">
        <f t="shared" si="187"/>
        <v>1</v>
      </c>
      <c r="AC1470" s="7" t="b">
        <f t="shared" si="188"/>
        <v>1</v>
      </c>
      <c r="AD1470" s="7" t="b">
        <f t="shared" si="189"/>
        <v>0</v>
      </c>
      <c r="AE1470" s="7" t="b">
        <f t="shared" si="190"/>
        <v>1</v>
      </c>
      <c r="AF1470" s="7" t="b">
        <f t="shared" si="191"/>
        <v>0</v>
      </c>
      <c r="AH1470" t="b">
        <f>AND(Table252102[[#This Row],[Developmental toxicity]:[Reproductive toxicity]])</f>
        <v>1</v>
      </c>
    </row>
    <row r="1471" spans="1:34" x14ac:dyDescent="0.25">
      <c r="A1471" s="3">
        <f t="shared" si="184"/>
        <v>1470</v>
      </c>
      <c r="B1471" s="4" t="s">
        <v>1440</v>
      </c>
      <c r="C1471" s="3" t="s">
        <v>2215</v>
      </c>
      <c r="D1471" s="3" t="s">
        <v>3117</v>
      </c>
      <c r="E1471" s="12" t="s">
        <v>7494</v>
      </c>
      <c r="F1471" t="s">
        <v>8342</v>
      </c>
      <c r="G1471" t="s">
        <v>9496</v>
      </c>
      <c r="H1471" t="s">
        <v>9496</v>
      </c>
      <c r="I1471" t="s">
        <v>9497</v>
      </c>
      <c r="J1471" s="5"/>
      <c r="K1471" s="7" t="e">
        <v>#N/A</v>
      </c>
      <c r="L1471" s="7" t="e">
        <v>#N/A</v>
      </c>
      <c r="M1471" s="7" t="e">
        <v>#N/A</v>
      </c>
      <c r="N1471" s="7" t="e">
        <v>#N/A</v>
      </c>
      <c r="O1471" s="7" t="e">
        <v>#N/A</v>
      </c>
      <c r="P1471" s="7" t="e">
        <v>#N/A</v>
      </c>
      <c r="Q1471" s="7" t="e">
        <v>#N/A</v>
      </c>
      <c r="R1471" s="7" t="e">
        <v>#N/A</v>
      </c>
      <c r="S1471" s="7" t="e">
        <v>#N/A</v>
      </c>
      <c r="T1471" s="7">
        <v>0</v>
      </c>
      <c r="U1471" s="7" t="e">
        <v>#N/A</v>
      </c>
      <c r="V1471" s="7" t="e">
        <v>#N/A</v>
      </c>
      <c r="W1471" s="7" t="e">
        <v>#N/A</v>
      </c>
      <c r="X1471" s="7">
        <v>1</v>
      </c>
      <c r="Y1471" s="7" t="e">
        <v>#N/A</v>
      </c>
      <c r="Z1471" s="7">
        <f t="shared" si="185"/>
        <v>1</v>
      </c>
      <c r="AA1471" s="7">
        <f t="shared" si="186"/>
        <v>0</v>
      </c>
      <c r="AB1471" s="7" t="b">
        <f t="shared" si="187"/>
        <v>1</v>
      </c>
      <c r="AC1471" s="7" t="b">
        <f t="shared" si="188"/>
        <v>0</v>
      </c>
      <c r="AD1471" s="7" t="b">
        <f t="shared" si="189"/>
        <v>1</v>
      </c>
      <c r="AE1471" s="7" t="b">
        <f t="shared" si="190"/>
        <v>0</v>
      </c>
      <c r="AF1471" s="7" t="b">
        <f t="shared" si="191"/>
        <v>0</v>
      </c>
      <c r="AH1471" t="b">
        <f>AND(Table252102[[#This Row],[Developmental toxicity]:[Reproductive toxicity]])</f>
        <v>0</v>
      </c>
    </row>
    <row r="1472" spans="1:34" x14ac:dyDescent="0.25">
      <c r="A1472" s="3">
        <f t="shared" si="184"/>
        <v>1471</v>
      </c>
      <c r="B1472" s="4"/>
      <c r="C1472" s="3" t="s">
        <v>11270</v>
      </c>
      <c r="D1472" s="3" t="s">
        <v>11269</v>
      </c>
      <c r="E1472" s="29" t="s">
        <v>14356</v>
      </c>
      <c r="F1472" s="3" t="s">
        <v>14357</v>
      </c>
      <c r="G1472" s="3" t="s">
        <v>11271</v>
      </c>
      <c r="H1472" s="3" t="s">
        <v>11271</v>
      </c>
      <c r="I1472" s="3" t="s">
        <v>14358</v>
      </c>
      <c r="J1472" s="5"/>
      <c r="K1472" s="7" t="e">
        <v>#N/A</v>
      </c>
      <c r="L1472" s="7" t="e">
        <v>#N/A</v>
      </c>
      <c r="M1472" s="7" t="e">
        <v>#N/A</v>
      </c>
      <c r="N1472" s="7" t="e">
        <v>#N/A</v>
      </c>
      <c r="O1472" s="7" t="e">
        <v>#N/A</v>
      </c>
      <c r="P1472" s="7" t="e">
        <v>#N/A</v>
      </c>
      <c r="Q1472" s="7" t="e">
        <v>#N/A</v>
      </c>
      <c r="R1472" s="7" t="e">
        <v>#N/A</v>
      </c>
      <c r="S1472" s="7" t="e">
        <v>#N/A</v>
      </c>
      <c r="T1472" s="7" t="e">
        <v>#N/A</v>
      </c>
      <c r="U1472" s="7" t="e">
        <v>#N/A</v>
      </c>
      <c r="V1472" s="7" t="e">
        <v>#N/A</v>
      </c>
      <c r="W1472" s="3">
        <v>1</v>
      </c>
      <c r="X1472" s="3" t="e">
        <v>#N/A</v>
      </c>
      <c r="Y1472" s="7" t="e">
        <v>#N/A</v>
      </c>
      <c r="Z1472" s="7">
        <f t="shared" si="185"/>
        <v>1</v>
      </c>
      <c r="AA1472" s="7">
        <f t="shared" si="186"/>
        <v>1</v>
      </c>
      <c r="AB1472" s="7" t="b">
        <f t="shared" si="187"/>
        <v>0</v>
      </c>
      <c r="AC1472" s="7" t="b">
        <f t="shared" si="188"/>
        <v>1</v>
      </c>
      <c r="AD1472" s="7" t="b">
        <f t="shared" si="189"/>
        <v>0</v>
      </c>
      <c r="AE1472" s="7" t="b">
        <f t="shared" si="190"/>
        <v>1</v>
      </c>
      <c r="AF1472" s="7" t="b">
        <f t="shared" si="191"/>
        <v>0</v>
      </c>
      <c r="AH1472" t="b">
        <f>AND(Table252102[[#This Row],[Developmental toxicity]:[Reproductive toxicity]])</f>
        <v>0</v>
      </c>
    </row>
    <row r="1473" spans="1:34" x14ac:dyDescent="0.25">
      <c r="A1473" s="3">
        <f t="shared" si="184"/>
        <v>1472</v>
      </c>
      <c r="B1473" s="4"/>
      <c r="C1473" t="s">
        <v>21173</v>
      </c>
      <c r="D1473" s="3" t="s">
        <v>20777</v>
      </c>
      <c r="E1473" s="94" t="s">
        <v>20975</v>
      </c>
      <c r="F1473" t="s">
        <v>21579</v>
      </c>
      <c r="G1473" t="s">
        <v>21580</v>
      </c>
      <c r="H1473" t="s">
        <v>21580</v>
      </c>
      <c r="I1473" t="s">
        <v>21581</v>
      </c>
      <c r="J1473" s="5"/>
      <c r="K1473" s="7" t="e">
        <v>#N/A</v>
      </c>
      <c r="L1473" s="7" t="e">
        <v>#N/A</v>
      </c>
      <c r="M1473" s="7" t="e">
        <v>#N/A</v>
      </c>
      <c r="N1473" s="7" t="e">
        <v>#N/A</v>
      </c>
      <c r="O1473" s="7" t="e">
        <v>#N/A</v>
      </c>
      <c r="P1473" s="7" t="e">
        <v>#N/A</v>
      </c>
      <c r="Q1473" s="7" t="e">
        <v>#N/A</v>
      </c>
      <c r="R1473" s="7" t="e">
        <v>#N/A</v>
      </c>
      <c r="S1473" s="7" t="e">
        <v>#N/A</v>
      </c>
      <c r="T1473" s="7" t="e">
        <v>#N/A</v>
      </c>
      <c r="U1473" s="7" t="e">
        <v>#N/A</v>
      </c>
      <c r="V1473" s="7" t="e">
        <v>#N/A</v>
      </c>
      <c r="W1473" s="7" t="e">
        <v>#N/A</v>
      </c>
      <c r="X1473" s="7" t="e">
        <v>#N/A</v>
      </c>
      <c r="Y1473" s="7">
        <v>0</v>
      </c>
      <c r="Z1473" s="7">
        <f t="shared" si="185"/>
        <v>0</v>
      </c>
      <c r="AA1473" s="7">
        <f t="shared" si="186"/>
        <v>0</v>
      </c>
      <c r="AB1473" s="7" t="b">
        <f t="shared" si="187"/>
        <v>1</v>
      </c>
      <c r="AC1473" s="7" t="b">
        <f t="shared" si="188"/>
        <v>0</v>
      </c>
      <c r="AD1473" s="7" t="b">
        <f t="shared" si="189"/>
        <v>0</v>
      </c>
      <c r="AE1473" s="7" t="b">
        <f t="shared" si="190"/>
        <v>0</v>
      </c>
      <c r="AF1473" s="7" t="b">
        <f t="shared" si="191"/>
        <v>0</v>
      </c>
      <c r="AH1473" t="b">
        <f>AND(Table252102[[#This Row],[Developmental toxicity]:[Reproductive toxicity]])</f>
        <v>0</v>
      </c>
    </row>
    <row r="1474" spans="1:34" x14ac:dyDescent="0.25">
      <c r="A1474" s="3">
        <f t="shared" si="184"/>
        <v>1473</v>
      </c>
      <c r="B1474" s="4" t="s">
        <v>1440</v>
      </c>
      <c r="C1474" s="3" t="s">
        <v>1954</v>
      </c>
      <c r="D1474" s="3" t="s">
        <v>2820</v>
      </c>
      <c r="E1474" s="12" t="s">
        <v>7237</v>
      </c>
      <c r="F1474" t="s">
        <v>8086</v>
      </c>
      <c r="G1474" t="s">
        <v>8951</v>
      </c>
      <c r="H1474" t="s">
        <v>8951</v>
      </c>
      <c r="I1474" t="s">
        <v>8952</v>
      </c>
      <c r="J1474" s="5"/>
      <c r="K1474" s="7" t="e">
        <v>#N/A</v>
      </c>
      <c r="L1474" s="7" t="e">
        <v>#N/A</v>
      </c>
      <c r="M1474" s="7" t="e">
        <v>#N/A</v>
      </c>
      <c r="N1474" s="7" t="e">
        <v>#N/A</v>
      </c>
      <c r="O1474" s="7" t="e">
        <v>#N/A</v>
      </c>
      <c r="P1474" s="7" t="e">
        <v>#N/A</v>
      </c>
      <c r="Q1474" s="7" t="e">
        <v>#N/A</v>
      </c>
      <c r="R1474" s="7" t="e">
        <v>#N/A</v>
      </c>
      <c r="S1474" s="7" t="e">
        <v>#N/A</v>
      </c>
      <c r="T1474" s="7">
        <v>0</v>
      </c>
      <c r="U1474" s="7" t="e">
        <v>#N/A</v>
      </c>
      <c r="V1474" s="7" t="e">
        <v>#N/A</v>
      </c>
      <c r="W1474" s="7" t="e">
        <v>#N/A</v>
      </c>
      <c r="X1474" s="7" t="e">
        <v>#N/A</v>
      </c>
      <c r="Y1474" s="7" t="e">
        <v>#N/A</v>
      </c>
      <c r="Z1474" s="7">
        <f t="shared" si="185"/>
        <v>0</v>
      </c>
      <c r="AA1474" s="7">
        <f t="shared" si="186"/>
        <v>0</v>
      </c>
      <c r="AB1474" s="7" t="b">
        <f t="shared" si="187"/>
        <v>1</v>
      </c>
      <c r="AC1474" s="7" t="b">
        <f t="shared" si="188"/>
        <v>0</v>
      </c>
      <c r="AD1474" s="7" t="b">
        <f t="shared" si="189"/>
        <v>1</v>
      </c>
      <c r="AE1474" s="7" t="b">
        <f t="shared" si="190"/>
        <v>0</v>
      </c>
      <c r="AF1474" s="7" t="b">
        <f t="shared" si="191"/>
        <v>0</v>
      </c>
      <c r="AH1474" t="b">
        <f>AND(Table252102[[#This Row],[Developmental toxicity]:[Reproductive toxicity]])</f>
        <v>0</v>
      </c>
    </row>
    <row r="1475" spans="1:34" x14ac:dyDescent="0.25">
      <c r="A1475" s="3">
        <f t="shared" si="184"/>
        <v>1474</v>
      </c>
      <c r="B1475" s="4"/>
      <c r="C1475" t="s">
        <v>21186</v>
      </c>
      <c r="D1475" s="3" t="s">
        <v>20790</v>
      </c>
      <c r="E1475" s="94" t="s">
        <v>20988</v>
      </c>
      <c r="F1475" t="s">
        <v>21620</v>
      </c>
      <c r="G1475" t="s">
        <v>21621</v>
      </c>
      <c r="H1475" t="s">
        <v>21621</v>
      </c>
      <c r="I1475" t="s">
        <v>21622</v>
      </c>
      <c r="J1475" s="5"/>
      <c r="K1475" s="7" t="e">
        <v>#N/A</v>
      </c>
      <c r="L1475" s="7" t="e">
        <v>#N/A</v>
      </c>
      <c r="M1475" s="7" t="e">
        <v>#N/A</v>
      </c>
      <c r="N1475" s="7" t="e">
        <v>#N/A</v>
      </c>
      <c r="O1475" s="7" t="e">
        <v>#N/A</v>
      </c>
      <c r="P1475" s="7" t="e">
        <v>#N/A</v>
      </c>
      <c r="Q1475" s="7" t="e">
        <v>#N/A</v>
      </c>
      <c r="R1475" s="7" t="e">
        <v>#N/A</v>
      </c>
      <c r="S1475" s="7" t="e">
        <v>#N/A</v>
      </c>
      <c r="T1475" s="7" t="e">
        <v>#N/A</v>
      </c>
      <c r="U1475" s="7" t="e">
        <v>#N/A</v>
      </c>
      <c r="V1475" s="7" t="e">
        <v>#N/A</v>
      </c>
      <c r="W1475" s="7" t="e">
        <v>#N/A</v>
      </c>
      <c r="X1475" s="7" t="e">
        <v>#N/A</v>
      </c>
      <c r="Y1475" s="7">
        <v>0</v>
      </c>
      <c r="Z1475" s="7">
        <f t="shared" si="185"/>
        <v>0</v>
      </c>
      <c r="AA1475" s="7">
        <f t="shared" si="186"/>
        <v>0</v>
      </c>
      <c r="AB1475" s="7" t="b">
        <f t="shared" si="187"/>
        <v>1</v>
      </c>
      <c r="AC1475" s="7" t="b">
        <f t="shared" si="188"/>
        <v>0</v>
      </c>
      <c r="AD1475" s="7" t="b">
        <f t="shared" si="189"/>
        <v>0</v>
      </c>
      <c r="AE1475" s="7" t="b">
        <f t="shared" si="190"/>
        <v>0</v>
      </c>
      <c r="AF1475" s="7" t="b">
        <f t="shared" si="191"/>
        <v>0</v>
      </c>
      <c r="AH1475" t="b">
        <f>AND(Table252102[[#This Row],[Developmental toxicity]:[Reproductive toxicity]])</f>
        <v>0</v>
      </c>
    </row>
    <row r="1476" spans="1:34" x14ac:dyDescent="0.25">
      <c r="A1476" s="3">
        <f t="shared" si="184"/>
        <v>1475</v>
      </c>
      <c r="B1476" s="4"/>
      <c r="C1476" t="s">
        <v>21217</v>
      </c>
      <c r="D1476" s="3" t="s">
        <v>20821</v>
      </c>
      <c r="E1476" s="94" t="s">
        <v>21019</v>
      </c>
      <c r="F1476" t="s">
        <v>21713</v>
      </c>
      <c r="G1476" t="s">
        <v>21714</v>
      </c>
      <c r="H1476" t="s">
        <v>21714</v>
      </c>
      <c r="I1476" t="s">
        <v>21715</v>
      </c>
      <c r="J1476" s="5"/>
      <c r="K1476" s="7" t="e">
        <v>#N/A</v>
      </c>
      <c r="L1476" s="7" t="e">
        <v>#N/A</v>
      </c>
      <c r="M1476" s="7" t="e">
        <v>#N/A</v>
      </c>
      <c r="N1476" s="7" t="e">
        <v>#N/A</v>
      </c>
      <c r="O1476" s="7" t="e">
        <v>#N/A</v>
      </c>
      <c r="P1476" s="7" t="e">
        <v>#N/A</v>
      </c>
      <c r="Q1476" s="7" t="e">
        <v>#N/A</v>
      </c>
      <c r="R1476" s="7" t="e">
        <v>#N/A</v>
      </c>
      <c r="S1476" s="7" t="e">
        <v>#N/A</v>
      </c>
      <c r="T1476" s="7" t="e">
        <v>#N/A</v>
      </c>
      <c r="U1476" s="7" t="e">
        <v>#N/A</v>
      </c>
      <c r="V1476" s="7" t="e">
        <v>#N/A</v>
      </c>
      <c r="W1476" s="7" t="e">
        <v>#N/A</v>
      </c>
      <c r="X1476" s="7" t="e">
        <v>#N/A</v>
      </c>
      <c r="Y1476" s="7">
        <v>0</v>
      </c>
      <c r="Z1476" s="7">
        <f t="shared" si="185"/>
        <v>0</v>
      </c>
      <c r="AA1476" s="7">
        <f t="shared" si="186"/>
        <v>0</v>
      </c>
      <c r="AB1476" s="7" t="b">
        <f t="shared" si="187"/>
        <v>1</v>
      </c>
      <c r="AC1476" s="7" t="b">
        <f t="shared" si="188"/>
        <v>0</v>
      </c>
      <c r="AD1476" s="7" t="b">
        <f t="shared" si="189"/>
        <v>0</v>
      </c>
      <c r="AE1476" s="7" t="b">
        <f t="shared" si="190"/>
        <v>0</v>
      </c>
      <c r="AF1476" s="7" t="b">
        <f t="shared" si="191"/>
        <v>0</v>
      </c>
      <c r="AH1476" t="b">
        <f>AND(Table252102[[#This Row],[Developmental toxicity]:[Reproductive toxicity]])</f>
        <v>0</v>
      </c>
    </row>
    <row r="1477" spans="1:34" x14ac:dyDescent="0.25">
      <c r="A1477" s="3">
        <f t="shared" si="184"/>
        <v>1476</v>
      </c>
      <c r="B1477" s="4"/>
      <c r="C1477" t="s">
        <v>21187</v>
      </c>
      <c r="D1477" s="3" t="s">
        <v>20791</v>
      </c>
      <c r="E1477" s="94" t="s">
        <v>20989</v>
      </c>
      <c r="F1477" t="s">
        <v>21623</v>
      </c>
      <c r="G1477" t="s">
        <v>21624</v>
      </c>
      <c r="H1477" t="s">
        <v>21624</v>
      </c>
      <c r="I1477" t="s">
        <v>21625</v>
      </c>
      <c r="J1477" s="5"/>
      <c r="K1477" s="7" t="e">
        <v>#N/A</v>
      </c>
      <c r="L1477" s="7" t="e">
        <v>#N/A</v>
      </c>
      <c r="M1477" s="7" t="e">
        <v>#N/A</v>
      </c>
      <c r="N1477" s="7" t="e">
        <v>#N/A</v>
      </c>
      <c r="O1477" s="7" t="e">
        <v>#N/A</v>
      </c>
      <c r="P1477" s="7" t="e">
        <v>#N/A</v>
      </c>
      <c r="Q1477" s="7" t="e">
        <v>#N/A</v>
      </c>
      <c r="R1477" s="7" t="e">
        <v>#N/A</v>
      </c>
      <c r="S1477" s="7" t="e">
        <v>#N/A</v>
      </c>
      <c r="T1477" s="7" t="e">
        <v>#N/A</v>
      </c>
      <c r="U1477" s="7" t="e">
        <v>#N/A</v>
      </c>
      <c r="V1477" s="7" t="e">
        <v>#N/A</v>
      </c>
      <c r="W1477" s="7" t="e">
        <v>#N/A</v>
      </c>
      <c r="X1477" s="7" t="e">
        <v>#N/A</v>
      </c>
      <c r="Y1477" s="7">
        <v>0</v>
      </c>
      <c r="Z1477" s="7">
        <f t="shared" si="185"/>
        <v>0</v>
      </c>
      <c r="AA1477" s="7">
        <f t="shared" si="186"/>
        <v>0</v>
      </c>
      <c r="AB1477" s="7" t="b">
        <f t="shared" si="187"/>
        <v>1</v>
      </c>
      <c r="AC1477" s="7" t="b">
        <f t="shared" si="188"/>
        <v>0</v>
      </c>
      <c r="AD1477" s="7" t="b">
        <f t="shared" si="189"/>
        <v>0</v>
      </c>
      <c r="AE1477" s="7" t="b">
        <f t="shared" si="190"/>
        <v>0</v>
      </c>
      <c r="AF1477" s="7" t="b">
        <f t="shared" si="191"/>
        <v>0</v>
      </c>
      <c r="AH1477" t="b">
        <f>AND(Table252102[[#This Row],[Developmental toxicity]:[Reproductive toxicity]])</f>
        <v>0</v>
      </c>
    </row>
    <row r="1478" spans="1:34" x14ac:dyDescent="0.25">
      <c r="A1478" s="3">
        <f t="shared" si="184"/>
        <v>1477</v>
      </c>
      <c r="B1478" s="4"/>
      <c r="C1478" t="s">
        <v>21144</v>
      </c>
      <c r="D1478" s="3" t="s">
        <v>20748</v>
      </c>
      <c r="E1478" s="94" t="s">
        <v>20946</v>
      </c>
      <c r="F1478" t="s">
        <v>21485</v>
      </c>
      <c r="G1478" t="s">
        <v>21486</v>
      </c>
      <c r="H1478" t="s">
        <v>21486</v>
      </c>
      <c r="I1478" t="s">
        <v>21487</v>
      </c>
      <c r="J1478" s="5"/>
      <c r="K1478" s="7" t="e">
        <v>#N/A</v>
      </c>
      <c r="L1478" s="7" t="e">
        <v>#N/A</v>
      </c>
      <c r="M1478" s="7" t="e">
        <v>#N/A</v>
      </c>
      <c r="N1478" s="7" t="e">
        <v>#N/A</v>
      </c>
      <c r="O1478" s="7" t="e">
        <v>#N/A</v>
      </c>
      <c r="P1478" s="7" t="e">
        <v>#N/A</v>
      </c>
      <c r="Q1478" s="7" t="e">
        <v>#N/A</v>
      </c>
      <c r="R1478" s="7" t="e">
        <v>#N/A</v>
      </c>
      <c r="S1478" s="7" t="e">
        <v>#N/A</v>
      </c>
      <c r="T1478" s="7" t="e">
        <v>#N/A</v>
      </c>
      <c r="U1478" s="7" t="e">
        <v>#N/A</v>
      </c>
      <c r="V1478" s="7" t="e">
        <v>#N/A</v>
      </c>
      <c r="W1478" s="7" t="e">
        <v>#N/A</v>
      </c>
      <c r="X1478" s="7" t="e">
        <v>#N/A</v>
      </c>
      <c r="Y1478" s="7">
        <v>1</v>
      </c>
      <c r="Z1478" s="7">
        <f t="shared" si="185"/>
        <v>1</v>
      </c>
      <c r="AA1478" s="7">
        <f t="shared" si="186"/>
        <v>1</v>
      </c>
      <c r="AB1478" s="7" t="b">
        <f t="shared" si="187"/>
        <v>1</v>
      </c>
      <c r="AC1478" s="7" t="b">
        <f t="shared" si="188"/>
        <v>0</v>
      </c>
      <c r="AD1478" s="7" t="b">
        <f t="shared" si="189"/>
        <v>0</v>
      </c>
      <c r="AE1478" s="7" t="b">
        <f t="shared" si="190"/>
        <v>0</v>
      </c>
      <c r="AF1478" s="7" t="b">
        <f t="shared" si="191"/>
        <v>0</v>
      </c>
      <c r="AH1478" t="b">
        <f>AND(Table252102[[#This Row],[Developmental toxicity]:[Reproductive toxicity]])</f>
        <v>0</v>
      </c>
    </row>
    <row r="1479" spans="1:34" x14ac:dyDescent="0.25">
      <c r="A1479" s="3">
        <f t="shared" si="184"/>
        <v>1478</v>
      </c>
      <c r="B1479" s="4">
        <v>13472</v>
      </c>
      <c r="C1479" s="3" t="s">
        <v>1086</v>
      </c>
      <c r="D1479" s="3" t="s">
        <v>139</v>
      </c>
      <c r="E1479" s="29" t="s">
        <v>4007</v>
      </c>
      <c r="F1479" s="3" t="s">
        <v>3843</v>
      </c>
      <c r="G1479" s="3" t="s">
        <v>140</v>
      </c>
      <c r="H1479" s="3" t="s">
        <v>4326</v>
      </c>
      <c r="I1479" s="3" t="s">
        <v>4327</v>
      </c>
      <c r="J1479" s="5" t="s">
        <v>20</v>
      </c>
      <c r="K1479" s="7" t="e">
        <v>#N/A</v>
      </c>
      <c r="L1479" s="7">
        <v>1</v>
      </c>
      <c r="M1479" s="7" t="e">
        <v>#N/A</v>
      </c>
      <c r="N1479" s="7" t="e">
        <v>#N/A</v>
      </c>
      <c r="O1479" s="7" t="e">
        <v>#N/A</v>
      </c>
      <c r="P1479" s="7" t="e">
        <v>#N/A</v>
      </c>
      <c r="Q1479" s="7" t="e">
        <v>#N/A</v>
      </c>
      <c r="R1479" s="7" t="e">
        <v>#N/A</v>
      </c>
      <c r="S1479" s="7" t="e">
        <v>#N/A</v>
      </c>
      <c r="T1479" s="7" t="e">
        <v>#N/A</v>
      </c>
      <c r="U1479" s="7" t="e">
        <v>#N/A</v>
      </c>
      <c r="V1479" s="7" t="e">
        <v>#N/A</v>
      </c>
      <c r="W1479" s="7">
        <v>1</v>
      </c>
      <c r="X1479" s="7">
        <v>1</v>
      </c>
      <c r="Y1479" s="7">
        <v>1</v>
      </c>
      <c r="Z1479" s="7">
        <f t="shared" si="185"/>
        <v>1</v>
      </c>
      <c r="AA1479" s="7">
        <f t="shared" si="186"/>
        <v>1</v>
      </c>
      <c r="AB1479" s="7" t="b">
        <f t="shared" si="187"/>
        <v>1</v>
      </c>
      <c r="AC1479" s="7" t="b">
        <f t="shared" si="188"/>
        <v>1</v>
      </c>
      <c r="AD1479" s="7" t="b">
        <f t="shared" si="189"/>
        <v>0</v>
      </c>
      <c r="AE1479" s="7" t="b">
        <f t="shared" si="190"/>
        <v>1</v>
      </c>
      <c r="AF1479" s="7" t="b">
        <f t="shared" si="191"/>
        <v>0</v>
      </c>
      <c r="AH1479" t="b">
        <f>AND(Table252102[[#This Row],[Developmental toxicity]:[Reproductive toxicity]])</f>
        <v>1</v>
      </c>
    </row>
    <row r="1480" spans="1:34" x14ac:dyDescent="0.25">
      <c r="A1480" s="3">
        <f t="shared" si="184"/>
        <v>1479</v>
      </c>
      <c r="B1480" s="4" t="s">
        <v>1440</v>
      </c>
      <c r="C1480" s="3" t="s">
        <v>2705</v>
      </c>
      <c r="D1480" s="3" t="s">
        <v>3668</v>
      </c>
      <c r="E1480" s="12" t="s">
        <v>7975</v>
      </c>
      <c r="F1480" t="s">
        <v>8811</v>
      </c>
      <c r="G1480" t="s">
        <v>10566</v>
      </c>
      <c r="H1480" t="s">
        <v>10566</v>
      </c>
      <c r="I1480" t="s">
        <v>10567</v>
      </c>
      <c r="J1480" s="5"/>
      <c r="K1480" s="7" t="e">
        <v>#N/A</v>
      </c>
      <c r="L1480" s="7" t="e">
        <v>#N/A</v>
      </c>
      <c r="M1480" s="7" t="e">
        <v>#N/A</v>
      </c>
      <c r="N1480" s="7" t="e">
        <v>#N/A</v>
      </c>
      <c r="O1480" s="7" t="e">
        <v>#N/A</v>
      </c>
      <c r="P1480" s="7" t="e">
        <v>#N/A</v>
      </c>
      <c r="Q1480" s="7" t="e">
        <v>#N/A</v>
      </c>
      <c r="R1480" s="7" t="e">
        <v>#N/A</v>
      </c>
      <c r="S1480" s="7" t="e">
        <v>#N/A</v>
      </c>
      <c r="T1480" s="7">
        <v>0</v>
      </c>
      <c r="U1480" s="7" t="e">
        <v>#N/A</v>
      </c>
      <c r="V1480" s="7" t="e">
        <v>#N/A</v>
      </c>
      <c r="W1480" s="7" t="e">
        <v>#N/A</v>
      </c>
      <c r="X1480" s="7" t="e">
        <v>#N/A</v>
      </c>
      <c r="Y1480" s="7" t="e">
        <v>#N/A</v>
      </c>
      <c r="Z1480" s="7">
        <f t="shared" si="185"/>
        <v>0</v>
      </c>
      <c r="AA1480" s="7">
        <f t="shared" si="186"/>
        <v>0</v>
      </c>
      <c r="AB1480" s="7" t="b">
        <f t="shared" si="187"/>
        <v>1</v>
      </c>
      <c r="AC1480" s="7" t="b">
        <f t="shared" si="188"/>
        <v>0</v>
      </c>
      <c r="AD1480" s="7" t="b">
        <f t="shared" si="189"/>
        <v>1</v>
      </c>
      <c r="AE1480" s="7" t="b">
        <f t="shared" si="190"/>
        <v>0</v>
      </c>
      <c r="AF1480" s="7" t="b">
        <f t="shared" si="191"/>
        <v>0</v>
      </c>
      <c r="AH1480" t="b">
        <f>AND(Table252102[[#This Row],[Developmental toxicity]:[Reproductive toxicity]])</f>
        <v>0</v>
      </c>
    </row>
    <row r="1481" spans="1:34" x14ac:dyDescent="0.25">
      <c r="A1481" s="3">
        <f t="shared" si="184"/>
        <v>1480</v>
      </c>
      <c r="B1481" s="4" t="s">
        <v>1440</v>
      </c>
      <c r="C1481" s="3" t="s">
        <v>2622</v>
      </c>
      <c r="D1481" s="3" t="s">
        <v>3581</v>
      </c>
      <c r="E1481" s="29" t="s">
        <v>7895</v>
      </c>
      <c r="F1481" s="3" t="s">
        <v>8734</v>
      </c>
      <c r="G1481" s="3" t="s">
        <v>10373</v>
      </c>
      <c r="H1481" s="3" t="s">
        <v>10374</v>
      </c>
      <c r="I1481" s="3" t="s">
        <v>10375</v>
      </c>
      <c r="J1481" s="5"/>
      <c r="K1481" s="7" t="e">
        <v>#N/A</v>
      </c>
      <c r="L1481" s="7" t="e">
        <v>#N/A</v>
      </c>
      <c r="M1481" s="7" t="e">
        <v>#N/A</v>
      </c>
      <c r="N1481" s="7" t="e">
        <v>#N/A</v>
      </c>
      <c r="O1481" s="7" t="e">
        <v>#N/A</v>
      </c>
      <c r="P1481" s="7" t="e">
        <v>#N/A</v>
      </c>
      <c r="Q1481" s="7" t="e">
        <v>#N/A</v>
      </c>
      <c r="R1481" s="7" t="e">
        <v>#N/A</v>
      </c>
      <c r="S1481" s="7" t="e">
        <v>#N/A</v>
      </c>
      <c r="T1481" s="7">
        <v>1</v>
      </c>
      <c r="U1481" s="7" t="e">
        <v>#N/A</v>
      </c>
      <c r="V1481" s="7" t="e">
        <v>#N/A</v>
      </c>
      <c r="W1481" s="7" t="e">
        <v>#N/A</v>
      </c>
      <c r="X1481" s="7" t="e">
        <v>#N/A</v>
      </c>
      <c r="Y1481" s="7" t="e">
        <v>#N/A</v>
      </c>
      <c r="Z1481" s="7">
        <f t="shared" si="185"/>
        <v>1</v>
      </c>
      <c r="AA1481" s="7">
        <f t="shared" si="186"/>
        <v>1</v>
      </c>
      <c r="AB1481" s="7" t="b">
        <f t="shared" si="187"/>
        <v>1</v>
      </c>
      <c r="AC1481" s="7" t="b">
        <f t="shared" si="188"/>
        <v>0</v>
      </c>
      <c r="AD1481" s="7" t="b">
        <f t="shared" si="189"/>
        <v>1</v>
      </c>
      <c r="AE1481" s="7" t="b">
        <f t="shared" si="190"/>
        <v>0</v>
      </c>
      <c r="AF1481" s="7" t="b">
        <f t="shared" si="191"/>
        <v>0</v>
      </c>
      <c r="AH1481" t="b">
        <f>AND(Table252102[[#This Row],[Developmental toxicity]:[Reproductive toxicity]])</f>
        <v>0</v>
      </c>
    </row>
    <row r="1482" spans="1:34" x14ac:dyDescent="0.25">
      <c r="A1482" s="3">
        <f t="shared" si="184"/>
        <v>1481</v>
      </c>
      <c r="B1482" s="4"/>
      <c r="C1482" s="3" t="s">
        <v>12879</v>
      </c>
      <c r="D1482" s="3" t="s">
        <v>12878</v>
      </c>
      <c r="E1482" s="29" t="s">
        <v>16998</v>
      </c>
      <c r="F1482" s="3" t="s">
        <v>16999</v>
      </c>
      <c r="G1482" s="3" t="s">
        <v>12880</v>
      </c>
      <c r="H1482" s="3" t="s">
        <v>12880</v>
      </c>
      <c r="I1482" s="3" t="s">
        <v>17000</v>
      </c>
      <c r="J1482" s="5"/>
      <c r="K1482" s="7" t="e">
        <v>#N/A</v>
      </c>
      <c r="L1482" s="7" t="e">
        <v>#N/A</v>
      </c>
      <c r="M1482" s="7" t="e">
        <v>#N/A</v>
      </c>
      <c r="N1482" s="7" t="e">
        <v>#N/A</v>
      </c>
      <c r="O1482" s="7" t="e">
        <v>#N/A</v>
      </c>
      <c r="P1482" s="7" t="e">
        <v>#N/A</v>
      </c>
      <c r="Q1482" s="7" t="e">
        <v>#N/A</v>
      </c>
      <c r="R1482" s="7" t="e">
        <v>#N/A</v>
      </c>
      <c r="S1482" s="7" t="e">
        <v>#N/A</v>
      </c>
      <c r="T1482" s="7" t="e">
        <v>#N/A</v>
      </c>
      <c r="U1482" s="7" t="e">
        <v>#N/A</v>
      </c>
      <c r="V1482" s="7" t="e">
        <v>#N/A</v>
      </c>
      <c r="W1482" s="3">
        <v>0</v>
      </c>
      <c r="X1482" s="3" t="e">
        <v>#N/A</v>
      </c>
      <c r="Y1482" s="7" t="e">
        <v>#N/A</v>
      </c>
      <c r="Z1482" s="7">
        <f t="shared" si="185"/>
        <v>0</v>
      </c>
      <c r="AA1482" s="7">
        <f t="shared" si="186"/>
        <v>0</v>
      </c>
      <c r="AB1482" s="7" t="b">
        <f t="shared" si="187"/>
        <v>0</v>
      </c>
      <c r="AC1482" s="7" t="b">
        <f t="shared" si="188"/>
        <v>1</v>
      </c>
      <c r="AD1482" s="7" t="b">
        <f t="shared" si="189"/>
        <v>0</v>
      </c>
      <c r="AE1482" s="7" t="b">
        <f t="shared" si="190"/>
        <v>1</v>
      </c>
      <c r="AF1482" s="7" t="b">
        <f t="shared" si="191"/>
        <v>0</v>
      </c>
      <c r="AH1482" t="b">
        <f>AND(Table252102[[#This Row],[Developmental toxicity]:[Reproductive toxicity]])</f>
        <v>0</v>
      </c>
    </row>
    <row r="1483" spans="1:34" x14ac:dyDescent="0.25">
      <c r="A1483" s="3">
        <f t="shared" si="184"/>
        <v>1482</v>
      </c>
      <c r="B1483" s="4"/>
      <c r="C1483" s="3" t="s">
        <v>12553</v>
      </c>
      <c r="D1483" s="3" t="s">
        <v>12552</v>
      </c>
      <c r="E1483" s="29" t="s">
        <v>16526</v>
      </c>
      <c r="F1483" s="3" t="s">
        <v>16527</v>
      </c>
      <c r="G1483" s="3" t="s">
        <v>12554</v>
      </c>
      <c r="H1483" s="3" t="s">
        <v>12554</v>
      </c>
      <c r="I1483" s="3" t="s">
        <v>16528</v>
      </c>
      <c r="J1483" s="5"/>
      <c r="K1483" s="7" t="e">
        <v>#N/A</v>
      </c>
      <c r="L1483" s="7" t="e">
        <v>#N/A</v>
      </c>
      <c r="M1483" s="7" t="e">
        <v>#N/A</v>
      </c>
      <c r="N1483" s="7" t="e">
        <v>#N/A</v>
      </c>
      <c r="O1483" s="7" t="e">
        <v>#N/A</v>
      </c>
      <c r="P1483" s="7" t="e">
        <v>#N/A</v>
      </c>
      <c r="Q1483" s="7" t="e">
        <v>#N/A</v>
      </c>
      <c r="R1483" s="7" t="e">
        <v>#N/A</v>
      </c>
      <c r="S1483" s="7" t="e">
        <v>#N/A</v>
      </c>
      <c r="T1483" s="7" t="e">
        <v>#N/A</v>
      </c>
      <c r="U1483" s="7" t="e">
        <v>#N/A</v>
      </c>
      <c r="V1483" s="7" t="e">
        <v>#N/A</v>
      </c>
      <c r="W1483" s="7">
        <v>0</v>
      </c>
      <c r="X1483" s="7" t="e">
        <v>#N/A</v>
      </c>
      <c r="Y1483" s="7">
        <v>0</v>
      </c>
      <c r="Z1483" s="7">
        <f t="shared" si="185"/>
        <v>0</v>
      </c>
      <c r="AA1483" s="7">
        <f t="shared" si="186"/>
        <v>0</v>
      </c>
      <c r="AB1483" s="7" t="b">
        <f t="shared" si="187"/>
        <v>1</v>
      </c>
      <c r="AC1483" s="7" t="b">
        <f t="shared" si="188"/>
        <v>1</v>
      </c>
      <c r="AD1483" s="7" t="b">
        <f t="shared" si="189"/>
        <v>0</v>
      </c>
      <c r="AE1483" s="7" t="b">
        <f t="shared" si="190"/>
        <v>1</v>
      </c>
      <c r="AF1483" s="7" t="b">
        <f t="shared" si="191"/>
        <v>0</v>
      </c>
      <c r="AH1483" t="b">
        <f>AND(Table252102[[#This Row],[Developmental toxicity]:[Reproductive toxicity]])</f>
        <v>1</v>
      </c>
    </row>
    <row r="1484" spans="1:34" x14ac:dyDescent="0.25">
      <c r="A1484" s="3">
        <f t="shared" si="184"/>
        <v>1483</v>
      </c>
      <c r="B1484" s="4"/>
      <c r="C1484" s="3" t="s">
        <v>20474</v>
      </c>
      <c r="D1484" s="3" t="s">
        <v>19146</v>
      </c>
      <c r="E1484" s="29" t="s">
        <v>20229</v>
      </c>
      <c r="F1484" s="3" t="s">
        <v>19478</v>
      </c>
      <c r="G1484" s="3" t="s">
        <v>19479</v>
      </c>
      <c r="H1484" s="3" t="s">
        <v>19480</v>
      </c>
      <c r="I1484" s="3" t="s">
        <v>19481</v>
      </c>
      <c r="J1484" s="5" t="s">
        <v>20</v>
      </c>
      <c r="K1484" s="7" t="e">
        <v>#N/A</v>
      </c>
      <c r="L1484" s="7" t="e">
        <v>#N/A</v>
      </c>
      <c r="M1484" s="7" t="e">
        <v>#N/A</v>
      </c>
      <c r="N1484" s="7" t="e">
        <v>#N/A</v>
      </c>
      <c r="O1484" s="7" t="e">
        <v>#N/A</v>
      </c>
      <c r="P1484" s="7" t="e">
        <v>#N/A</v>
      </c>
      <c r="Q1484" s="7" t="e">
        <v>#N/A</v>
      </c>
      <c r="R1484" s="7" t="e">
        <v>#N/A</v>
      </c>
      <c r="S1484" s="7" t="e">
        <v>#N/A</v>
      </c>
      <c r="T1484" s="7" t="e">
        <v>#N/A</v>
      </c>
      <c r="U1484" s="7" t="e">
        <v>#N/A</v>
      </c>
      <c r="V1484" s="7" t="e">
        <v>#N/A</v>
      </c>
      <c r="W1484" s="7" t="e">
        <v>#N/A</v>
      </c>
      <c r="X1484" s="7">
        <v>1</v>
      </c>
      <c r="Y1484" s="7" t="e">
        <v>#N/A</v>
      </c>
      <c r="Z1484" s="7">
        <f t="shared" si="185"/>
        <v>1</v>
      </c>
      <c r="AA1484" s="7">
        <f t="shared" si="186"/>
        <v>1</v>
      </c>
      <c r="AB1484" s="7" t="b">
        <f t="shared" si="187"/>
        <v>1</v>
      </c>
      <c r="AC1484" s="7" t="b">
        <f t="shared" si="188"/>
        <v>0</v>
      </c>
      <c r="AD1484" s="7" t="b">
        <f t="shared" si="189"/>
        <v>0</v>
      </c>
      <c r="AE1484" s="7" t="b">
        <f t="shared" si="190"/>
        <v>0</v>
      </c>
      <c r="AF1484" s="7" t="b">
        <f t="shared" si="191"/>
        <v>0</v>
      </c>
      <c r="AH1484" t="b">
        <f>AND(Table252102[[#This Row],[Developmental toxicity]:[Reproductive toxicity]])</f>
        <v>0</v>
      </c>
    </row>
    <row r="1485" spans="1:34" x14ac:dyDescent="0.25">
      <c r="A1485" s="3">
        <f t="shared" si="184"/>
        <v>1484</v>
      </c>
      <c r="B1485" s="4"/>
      <c r="C1485" s="3" t="s">
        <v>10905</v>
      </c>
      <c r="D1485" s="3" t="s">
        <v>10904</v>
      </c>
      <c r="E1485" s="29" t="s">
        <v>13666</v>
      </c>
      <c r="F1485" s="3" t="s">
        <v>13667</v>
      </c>
      <c r="G1485" s="3" t="s">
        <v>13668</v>
      </c>
      <c r="H1485" s="3" t="s">
        <v>13669</v>
      </c>
      <c r="I1485" s="3" t="s">
        <v>13670</v>
      </c>
      <c r="J1485" s="5"/>
      <c r="K1485" s="7" t="e">
        <v>#N/A</v>
      </c>
      <c r="L1485" s="7" t="e">
        <v>#N/A</v>
      </c>
      <c r="M1485" s="7" t="e">
        <v>#N/A</v>
      </c>
      <c r="N1485" s="7" t="e">
        <v>#N/A</v>
      </c>
      <c r="O1485" s="7" t="e">
        <v>#N/A</v>
      </c>
      <c r="P1485" s="7" t="e">
        <v>#N/A</v>
      </c>
      <c r="Q1485" s="7" t="e">
        <v>#N/A</v>
      </c>
      <c r="R1485" s="7" t="e">
        <v>#N/A</v>
      </c>
      <c r="S1485" s="7" t="e">
        <v>#N/A</v>
      </c>
      <c r="T1485" s="7" t="e">
        <v>#N/A</v>
      </c>
      <c r="U1485" s="7" t="e">
        <v>#N/A</v>
      </c>
      <c r="V1485" s="7" t="e">
        <v>#N/A</v>
      </c>
      <c r="W1485" s="3">
        <v>1</v>
      </c>
      <c r="X1485" s="3" t="e">
        <v>#N/A</v>
      </c>
      <c r="Y1485" s="7" t="e">
        <v>#N/A</v>
      </c>
      <c r="Z1485" s="7">
        <f t="shared" si="185"/>
        <v>1</v>
      </c>
      <c r="AA1485" s="7">
        <f t="shared" si="186"/>
        <v>1</v>
      </c>
      <c r="AB1485" s="7" t="b">
        <f t="shared" si="187"/>
        <v>0</v>
      </c>
      <c r="AC1485" s="7" t="b">
        <f t="shared" si="188"/>
        <v>1</v>
      </c>
      <c r="AD1485" s="7" t="b">
        <f t="shared" si="189"/>
        <v>0</v>
      </c>
      <c r="AE1485" s="7" t="b">
        <f t="shared" si="190"/>
        <v>1</v>
      </c>
      <c r="AF1485" s="7" t="b">
        <f t="shared" si="191"/>
        <v>0</v>
      </c>
      <c r="AH1485" t="b">
        <f>AND(Table252102[[#This Row],[Developmental toxicity]:[Reproductive toxicity]])</f>
        <v>0</v>
      </c>
    </row>
    <row r="1486" spans="1:34" x14ac:dyDescent="0.25">
      <c r="A1486" s="3">
        <f t="shared" si="184"/>
        <v>1485</v>
      </c>
      <c r="B1486" s="4">
        <v>13118</v>
      </c>
      <c r="C1486" s="3" t="s">
        <v>4120</v>
      </c>
      <c r="D1486" s="3" t="s">
        <v>51</v>
      </c>
      <c r="E1486" s="29" t="s">
        <v>3963</v>
      </c>
      <c r="F1486" s="3" t="s">
        <v>3801</v>
      </c>
      <c r="G1486" s="3" t="s">
        <v>52</v>
      </c>
      <c r="H1486" s="3" t="s">
        <v>4233</v>
      </c>
      <c r="I1486" s="3" t="s">
        <v>4234</v>
      </c>
      <c r="J1486" s="5" t="s">
        <v>20</v>
      </c>
      <c r="K1486" s="7" t="e">
        <v>#N/A</v>
      </c>
      <c r="L1486" s="7" t="e">
        <v>#N/A</v>
      </c>
      <c r="M1486" s="7" t="e">
        <v>#N/A</v>
      </c>
      <c r="N1486" s="7" t="e">
        <v>#N/A</v>
      </c>
      <c r="O1486" s="7" t="e">
        <v>#N/A</v>
      </c>
      <c r="P1486" s="7" t="e">
        <v>#N/A</v>
      </c>
      <c r="Q1486" s="7" t="e">
        <v>#N/A</v>
      </c>
      <c r="R1486" s="7" t="e">
        <v>#N/A</v>
      </c>
      <c r="S1486" s="7" t="e">
        <v>#N/A</v>
      </c>
      <c r="T1486" s="7" t="e">
        <v>#N/A</v>
      </c>
      <c r="U1486" s="7" t="e">
        <v>#N/A</v>
      </c>
      <c r="V1486" s="7" t="e">
        <v>#N/A</v>
      </c>
      <c r="W1486" s="7" t="e">
        <v>#N/A</v>
      </c>
      <c r="X1486" s="7">
        <v>1</v>
      </c>
      <c r="Y1486" s="7" t="e">
        <v>#N/A</v>
      </c>
      <c r="Z1486" s="7">
        <f t="shared" si="185"/>
        <v>1</v>
      </c>
      <c r="AA1486" s="7">
        <f t="shared" si="186"/>
        <v>1</v>
      </c>
      <c r="AB1486" s="7" t="b">
        <f t="shared" si="187"/>
        <v>1</v>
      </c>
      <c r="AC1486" s="7" t="b">
        <f t="shared" si="188"/>
        <v>0</v>
      </c>
      <c r="AD1486" s="7" t="b">
        <f t="shared" si="189"/>
        <v>0</v>
      </c>
      <c r="AE1486" s="7" t="b">
        <f t="shared" si="190"/>
        <v>0</v>
      </c>
      <c r="AF1486" s="7" t="b">
        <f t="shared" si="191"/>
        <v>0</v>
      </c>
      <c r="AH1486" t="b">
        <f>AND(Table252102[[#This Row],[Developmental toxicity]:[Reproductive toxicity]])</f>
        <v>0</v>
      </c>
    </row>
    <row r="1487" spans="1:34" x14ac:dyDescent="0.25">
      <c r="A1487" s="3">
        <f t="shared" si="184"/>
        <v>1486</v>
      </c>
      <c r="B1487" s="4" t="s">
        <v>1440</v>
      </c>
      <c r="C1487" s="3" t="s">
        <v>2121</v>
      </c>
      <c r="D1487" s="3" t="s">
        <v>3013</v>
      </c>
      <c r="E1487" s="29" t="s">
        <v>7402</v>
      </c>
      <c r="F1487" s="3" t="s">
        <v>8250</v>
      </c>
      <c r="G1487" s="3" t="s">
        <v>9287</v>
      </c>
      <c r="H1487" s="3" t="s">
        <v>9287</v>
      </c>
      <c r="I1487" s="3" t="s">
        <v>9288</v>
      </c>
      <c r="J1487" s="5"/>
      <c r="K1487" s="7" t="e">
        <v>#N/A</v>
      </c>
      <c r="L1487" s="7" t="e">
        <v>#N/A</v>
      </c>
      <c r="M1487" s="7" t="e">
        <v>#N/A</v>
      </c>
      <c r="N1487" s="7" t="e">
        <v>#N/A</v>
      </c>
      <c r="O1487" s="7" t="e">
        <v>#N/A</v>
      </c>
      <c r="P1487" s="7" t="e">
        <v>#N/A</v>
      </c>
      <c r="Q1487" s="7" t="e">
        <v>#N/A</v>
      </c>
      <c r="R1487" s="7" t="e">
        <v>#N/A</v>
      </c>
      <c r="S1487" s="7" t="e">
        <v>#N/A</v>
      </c>
      <c r="T1487" s="7">
        <v>1</v>
      </c>
      <c r="U1487" s="7" t="e">
        <v>#N/A</v>
      </c>
      <c r="V1487" s="7" t="e">
        <v>#N/A</v>
      </c>
      <c r="W1487" s="7">
        <v>0</v>
      </c>
      <c r="X1487" s="7" t="e">
        <v>#N/A</v>
      </c>
      <c r="Y1487" s="7">
        <v>0</v>
      </c>
      <c r="Z1487" s="7">
        <f t="shared" si="185"/>
        <v>1</v>
      </c>
      <c r="AA1487" s="7">
        <f t="shared" si="186"/>
        <v>0</v>
      </c>
      <c r="AB1487" s="7" t="b">
        <f t="shared" si="187"/>
        <v>1</v>
      </c>
      <c r="AC1487" s="7" t="b">
        <f t="shared" si="188"/>
        <v>1</v>
      </c>
      <c r="AD1487" s="7" t="b">
        <f t="shared" si="189"/>
        <v>1</v>
      </c>
      <c r="AE1487" s="7" t="b">
        <f t="shared" si="190"/>
        <v>1</v>
      </c>
      <c r="AF1487" s="7" t="b">
        <f t="shared" si="191"/>
        <v>0</v>
      </c>
      <c r="AH1487" t="b">
        <f>AND(Table252102[[#This Row],[Developmental toxicity]:[Reproductive toxicity]])</f>
        <v>1</v>
      </c>
    </row>
    <row r="1488" spans="1:34" x14ac:dyDescent="0.25">
      <c r="A1488" s="3">
        <f t="shared" si="184"/>
        <v>1487</v>
      </c>
      <c r="B1488" s="4" t="s">
        <v>1440</v>
      </c>
      <c r="C1488" s="23" t="s">
        <v>1508</v>
      </c>
      <c r="D1488" s="22" t="s">
        <v>1509</v>
      </c>
      <c r="E1488" s="29" t="s">
        <v>7025</v>
      </c>
      <c r="F1488" s="22" t="s">
        <v>1552</v>
      </c>
      <c r="G1488" s="22" t="s">
        <v>1510</v>
      </c>
      <c r="H1488" s="3" t="s">
        <v>1510</v>
      </c>
      <c r="I1488" s="3" t="s">
        <v>7118</v>
      </c>
      <c r="J1488" s="5" t="s">
        <v>1558</v>
      </c>
      <c r="K1488" s="7" t="e">
        <v>#N/A</v>
      </c>
      <c r="L1488" s="7" t="e">
        <v>#N/A</v>
      </c>
      <c r="M1488" s="15">
        <v>1</v>
      </c>
      <c r="N1488" s="7" t="e">
        <v>#N/A</v>
      </c>
      <c r="O1488" s="7" t="e">
        <v>#N/A</v>
      </c>
      <c r="P1488" s="15" t="e">
        <v>#N/A</v>
      </c>
      <c r="Q1488" s="15" t="e">
        <v>#N/A</v>
      </c>
      <c r="R1488" s="7" t="e">
        <v>#N/A</v>
      </c>
      <c r="S1488" s="15" t="e">
        <v>#N/A</v>
      </c>
      <c r="T1488" s="15">
        <v>0</v>
      </c>
      <c r="U1488" s="7" t="e">
        <v>#N/A</v>
      </c>
      <c r="V1488" s="7" t="e">
        <v>#N/A</v>
      </c>
      <c r="W1488" s="15" t="e">
        <v>#N/A</v>
      </c>
      <c r="X1488" s="15" t="e">
        <v>#N/A</v>
      </c>
      <c r="Y1488" s="7" t="e">
        <v>#N/A</v>
      </c>
      <c r="Z1488" s="7">
        <f t="shared" si="185"/>
        <v>1</v>
      </c>
      <c r="AA1488" s="7">
        <f t="shared" si="186"/>
        <v>0</v>
      </c>
      <c r="AB1488" s="7" t="b">
        <f t="shared" si="187"/>
        <v>1</v>
      </c>
      <c r="AC1488" s="7" t="b">
        <f t="shared" si="188"/>
        <v>0</v>
      </c>
      <c r="AD1488" s="7" t="b">
        <f t="shared" si="189"/>
        <v>1</v>
      </c>
      <c r="AE1488" s="7" t="b">
        <f t="shared" si="190"/>
        <v>1</v>
      </c>
      <c r="AF1488" s="7" t="b">
        <f t="shared" si="191"/>
        <v>1</v>
      </c>
      <c r="AH1488" t="b">
        <f>AND(Table252102[[#This Row],[Developmental toxicity]:[Reproductive toxicity]])</f>
        <v>0</v>
      </c>
    </row>
    <row r="1489" spans="1:34" x14ac:dyDescent="0.25">
      <c r="A1489" s="3">
        <f t="shared" si="184"/>
        <v>1488</v>
      </c>
      <c r="B1489" s="4" t="s">
        <v>1440</v>
      </c>
      <c r="C1489" s="3" t="s">
        <v>1669</v>
      </c>
      <c r="D1489" s="3" t="s">
        <v>1670</v>
      </c>
      <c r="E1489" s="29" t="s">
        <v>7047</v>
      </c>
      <c r="F1489" s="3" t="s">
        <v>1710</v>
      </c>
      <c r="G1489" s="3" t="s">
        <v>1709</v>
      </c>
      <c r="H1489" s="3" t="s">
        <v>1709</v>
      </c>
      <c r="I1489" s="3" t="s">
        <v>7145</v>
      </c>
      <c r="J1489" s="5"/>
      <c r="K1489" s="7" t="e">
        <v>#N/A</v>
      </c>
      <c r="L1489" s="7" t="e">
        <v>#N/A</v>
      </c>
      <c r="M1489" s="7" t="e">
        <v>#N/A</v>
      </c>
      <c r="N1489" s="7" t="e">
        <v>#N/A</v>
      </c>
      <c r="O1489" s="7" t="e">
        <v>#N/A</v>
      </c>
      <c r="P1489" s="7">
        <v>0</v>
      </c>
      <c r="Q1489" s="7">
        <v>0</v>
      </c>
      <c r="R1489" s="7">
        <v>0</v>
      </c>
      <c r="S1489" s="7">
        <v>1</v>
      </c>
      <c r="T1489" s="7">
        <v>1</v>
      </c>
      <c r="U1489" s="7" t="e">
        <v>#N/A</v>
      </c>
      <c r="V1489" s="7">
        <v>0</v>
      </c>
      <c r="W1489" s="7" t="e">
        <v>#N/A</v>
      </c>
      <c r="X1489" s="7" t="e">
        <v>#N/A</v>
      </c>
      <c r="Y1489" s="7" t="e">
        <v>#N/A</v>
      </c>
      <c r="Z1489" s="7">
        <f t="shared" si="185"/>
        <v>1</v>
      </c>
      <c r="AA1489" s="7">
        <f t="shared" si="186"/>
        <v>0</v>
      </c>
      <c r="AB1489" s="7" t="b">
        <f t="shared" si="187"/>
        <v>1</v>
      </c>
      <c r="AC1489" s="7" t="b">
        <f t="shared" si="188"/>
        <v>1</v>
      </c>
      <c r="AD1489" s="7" t="b">
        <f t="shared" si="189"/>
        <v>1</v>
      </c>
      <c r="AE1489" s="7" t="b">
        <f t="shared" si="190"/>
        <v>0</v>
      </c>
      <c r="AF1489" s="7" t="b">
        <f t="shared" si="191"/>
        <v>1</v>
      </c>
      <c r="AH1489" t="b">
        <f>AND(Table252102[[#This Row],[Developmental toxicity]:[Reproductive toxicity]])</f>
        <v>1</v>
      </c>
    </row>
    <row r="1490" spans="1:34" x14ac:dyDescent="0.25">
      <c r="A1490" s="3">
        <f t="shared" si="184"/>
        <v>1489</v>
      </c>
      <c r="B1490" s="4" t="s">
        <v>1440</v>
      </c>
      <c r="C1490" s="3" t="s">
        <v>2719</v>
      </c>
      <c r="D1490" s="3" t="s">
        <v>3682</v>
      </c>
      <c r="E1490" s="12" t="s">
        <v>7989</v>
      </c>
      <c r="F1490" t="s">
        <v>8824</v>
      </c>
      <c r="G1490" t="s">
        <v>10595</v>
      </c>
      <c r="H1490" t="s">
        <v>10595</v>
      </c>
      <c r="I1490" t="s">
        <v>10596</v>
      </c>
      <c r="J1490" s="5"/>
      <c r="K1490" s="7" t="e">
        <v>#N/A</v>
      </c>
      <c r="L1490" s="7" t="e">
        <v>#N/A</v>
      </c>
      <c r="M1490" s="7" t="e">
        <v>#N/A</v>
      </c>
      <c r="N1490" s="7" t="e">
        <v>#N/A</v>
      </c>
      <c r="O1490" s="7" t="e">
        <v>#N/A</v>
      </c>
      <c r="P1490" s="7" t="e">
        <v>#N/A</v>
      </c>
      <c r="Q1490" s="7" t="e">
        <v>#N/A</v>
      </c>
      <c r="R1490" s="7" t="e">
        <v>#N/A</v>
      </c>
      <c r="S1490" s="7" t="e">
        <v>#N/A</v>
      </c>
      <c r="T1490" s="7">
        <v>0</v>
      </c>
      <c r="U1490" s="7" t="e">
        <v>#N/A</v>
      </c>
      <c r="V1490" s="7" t="e">
        <v>#N/A</v>
      </c>
      <c r="W1490" s="7" t="e">
        <v>#N/A</v>
      </c>
      <c r="X1490" s="7" t="e">
        <v>#N/A</v>
      </c>
      <c r="Y1490" s="7" t="e">
        <v>#N/A</v>
      </c>
      <c r="Z1490" s="7">
        <f t="shared" si="185"/>
        <v>0</v>
      </c>
      <c r="AA1490" s="7">
        <f t="shared" si="186"/>
        <v>0</v>
      </c>
      <c r="AB1490" s="7" t="b">
        <f t="shared" si="187"/>
        <v>1</v>
      </c>
      <c r="AC1490" s="7" t="b">
        <f t="shared" si="188"/>
        <v>0</v>
      </c>
      <c r="AD1490" s="7" t="b">
        <f t="shared" si="189"/>
        <v>1</v>
      </c>
      <c r="AE1490" s="7" t="b">
        <f t="shared" si="190"/>
        <v>0</v>
      </c>
      <c r="AF1490" s="7" t="b">
        <f t="shared" si="191"/>
        <v>0</v>
      </c>
      <c r="AH1490" t="b">
        <f>AND(Table252102[[#This Row],[Developmental toxicity]:[Reproductive toxicity]])</f>
        <v>0</v>
      </c>
    </row>
    <row r="1491" spans="1:34" x14ac:dyDescent="0.25">
      <c r="A1491" s="3">
        <f t="shared" si="184"/>
        <v>1490</v>
      </c>
      <c r="B1491" s="4" t="s">
        <v>1440</v>
      </c>
      <c r="C1491" s="3" t="s">
        <v>2252</v>
      </c>
      <c r="D1491" s="3" t="s">
        <v>3157</v>
      </c>
      <c r="E1491" s="12" t="s">
        <v>7530</v>
      </c>
      <c r="F1491" t="s">
        <v>8378</v>
      </c>
      <c r="G1491" t="s">
        <v>9582</v>
      </c>
      <c r="H1491" t="s">
        <v>9582</v>
      </c>
      <c r="I1491" t="s">
        <v>9583</v>
      </c>
      <c r="J1491" s="5"/>
      <c r="K1491" s="7" t="e">
        <v>#N/A</v>
      </c>
      <c r="L1491" s="7" t="e">
        <v>#N/A</v>
      </c>
      <c r="M1491" s="7" t="e">
        <v>#N/A</v>
      </c>
      <c r="N1491" s="7" t="e">
        <v>#N/A</v>
      </c>
      <c r="O1491" s="7" t="e">
        <v>#N/A</v>
      </c>
      <c r="P1491" s="7" t="e">
        <v>#N/A</v>
      </c>
      <c r="Q1491" s="7" t="e">
        <v>#N/A</v>
      </c>
      <c r="R1491" s="7" t="e">
        <v>#N/A</v>
      </c>
      <c r="S1491" s="7" t="e">
        <v>#N/A</v>
      </c>
      <c r="T1491" s="7">
        <v>0</v>
      </c>
      <c r="U1491" s="7" t="e">
        <v>#N/A</v>
      </c>
      <c r="V1491" s="7" t="e">
        <v>#N/A</v>
      </c>
      <c r="W1491" s="7" t="e">
        <v>#N/A</v>
      </c>
      <c r="X1491" s="7" t="e">
        <v>#N/A</v>
      </c>
      <c r="Y1491" s="7" t="e">
        <v>#N/A</v>
      </c>
      <c r="Z1491" s="7">
        <f t="shared" si="185"/>
        <v>0</v>
      </c>
      <c r="AA1491" s="7">
        <f t="shared" si="186"/>
        <v>0</v>
      </c>
      <c r="AB1491" s="7" t="b">
        <f t="shared" si="187"/>
        <v>1</v>
      </c>
      <c r="AC1491" s="7" t="b">
        <f t="shared" si="188"/>
        <v>0</v>
      </c>
      <c r="AD1491" s="7" t="b">
        <f t="shared" si="189"/>
        <v>1</v>
      </c>
      <c r="AE1491" s="7" t="b">
        <f t="shared" si="190"/>
        <v>0</v>
      </c>
      <c r="AF1491" s="7" t="b">
        <f t="shared" si="191"/>
        <v>0</v>
      </c>
      <c r="AH1491" t="b">
        <f>AND(Table252102[[#This Row],[Developmental toxicity]:[Reproductive toxicity]])</f>
        <v>0</v>
      </c>
    </row>
    <row r="1492" spans="1:34" x14ac:dyDescent="0.25">
      <c r="A1492" s="3">
        <f t="shared" si="184"/>
        <v>1491</v>
      </c>
      <c r="B1492" s="4" t="s">
        <v>1440</v>
      </c>
      <c r="C1492" s="3" t="s">
        <v>2274</v>
      </c>
      <c r="D1492" s="3" t="s">
        <v>3185</v>
      </c>
      <c r="E1492" s="29" t="s">
        <v>7552</v>
      </c>
      <c r="F1492" s="3" t="s">
        <v>8400</v>
      </c>
      <c r="G1492" s="3" t="s">
        <v>9628</v>
      </c>
      <c r="H1492" s="3" t="s">
        <v>9628</v>
      </c>
      <c r="I1492" s="3" t="s">
        <v>9629</v>
      </c>
      <c r="J1492" s="5"/>
      <c r="K1492" s="7" t="e">
        <v>#N/A</v>
      </c>
      <c r="L1492" s="7" t="e">
        <v>#N/A</v>
      </c>
      <c r="M1492" s="7" t="e">
        <v>#N/A</v>
      </c>
      <c r="N1492" s="7" t="e">
        <v>#N/A</v>
      </c>
      <c r="O1492" s="7" t="e">
        <v>#N/A</v>
      </c>
      <c r="P1492" s="7" t="e">
        <v>#N/A</v>
      </c>
      <c r="Q1492" s="7" t="e">
        <v>#N/A</v>
      </c>
      <c r="R1492" s="7" t="e">
        <v>#N/A</v>
      </c>
      <c r="S1492" s="7" t="e">
        <v>#N/A</v>
      </c>
      <c r="T1492" s="7">
        <v>0</v>
      </c>
      <c r="U1492" s="7" t="e">
        <v>#N/A</v>
      </c>
      <c r="V1492" s="7" t="e">
        <v>#N/A</v>
      </c>
      <c r="W1492" s="7" t="e">
        <v>#N/A</v>
      </c>
      <c r="X1492" s="7" t="e">
        <v>#N/A</v>
      </c>
      <c r="Y1492" s="7">
        <v>0</v>
      </c>
      <c r="Z1492" s="7">
        <f t="shared" si="185"/>
        <v>0</v>
      </c>
      <c r="AA1492" s="7">
        <f t="shared" si="186"/>
        <v>0</v>
      </c>
      <c r="AB1492" s="7" t="b">
        <f t="shared" si="187"/>
        <v>1</v>
      </c>
      <c r="AC1492" s="7" t="b">
        <f t="shared" si="188"/>
        <v>0</v>
      </c>
      <c r="AD1492" s="7" t="b">
        <f t="shared" si="189"/>
        <v>1</v>
      </c>
      <c r="AE1492" s="7" t="b">
        <f t="shared" si="190"/>
        <v>0</v>
      </c>
      <c r="AF1492" s="7" t="b">
        <f t="shared" si="191"/>
        <v>0</v>
      </c>
      <c r="AH1492" t="b">
        <f>AND(Table252102[[#This Row],[Developmental toxicity]:[Reproductive toxicity]])</f>
        <v>0</v>
      </c>
    </row>
    <row r="1493" spans="1:34" x14ac:dyDescent="0.25">
      <c r="A1493" s="3">
        <f t="shared" si="184"/>
        <v>1492</v>
      </c>
      <c r="B1493" s="4"/>
      <c r="C1493" s="3" t="s">
        <v>11531</v>
      </c>
      <c r="D1493" s="3" t="s">
        <v>11530</v>
      </c>
      <c r="E1493" s="29" t="s">
        <v>14834</v>
      </c>
      <c r="F1493" s="3" t="s">
        <v>14835</v>
      </c>
      <c r="G1493" s="3" t="s">
        <v>14836</v>
      </c>
      <c r="H1493" s="3" t="s">
        <v>14837</v>
      </c>
      <c r="I1493" s="3" t="s">
        <v>14838</v>
      </c>
      <c r="J1493" s="5"/>
      <c r="K1493" s="7" t="e">
        <v>#N/A</v>
      </c>
      <c r="L1493" s="7" t="e">
        <v>#N/A</v>
      </c>
      <c r="M1493" s="7" t="e">
        <v>#N/A</v>
      </c>
      <c r="N1493" s="7" t="e">
        <v>#N/A</v>
      </c>
      <c r="O1493" s="7" t="e">
        <v>#N/A</v>
      </c>
      <c r="P1493" s="7" t="e">
        <v>#N/A</v>
      </c>
      <c r="Q1493" s="7" t="e">
        <v>#N/A</v>
      </c>
      <c r="R1493" s="7" t="e">
        <v>#N/A</v>
      </c>
      <c r="S1493" s="7" t="e">
        <v>#N/A</v>
      </c>
      <c r="T1493" s="7" t="e">
        <v>#N/A</v>
      </c>
      <c r="U1493" s="7" t="e">
        <v>#N/A</v>
      </c>
      <c r="V1493" s="7" t="e">
        <v>#N/A</v>
      </c>
      <c r="W1493" s="3">
        <v>1</v>
      </c>
      <c r="X1493" s="3" t="e">
        <v>#N/A</v>
      </c>
      <c r="Y1493" s="7" t="e">
        <v>#N/A</v>
      </c>
      <c r="Z1493" s="7">
        <f t="shared" si="185"/>
        <v>1</v>
      </c>
      <c r="AA1493" s="7">
        <f t="shared" si="186"/>
        <v>1</v>
      </c>
      <c r="AB1493" s="7" t="b">
        <f t="shared" si="187"/>
        <v>0</v>
      </c>
      <c r="AC1493" s="7" t="b">
        <f t="shared" si="188"/>
        <v>1</v>
      </c>
      <c r="AD1493" s="7" t="b">
        <f t="shared" si="189"/>
        <v>0</v>
      </c>
      <c r="AE1493" s="7" t="b">
        <f t="shared" si="190"/>
        <v>1</v>
      </c>
      <c r="AF1493" s="7" t="b">
        <f t="shared" si="191"/>
        <v>0</v>
      </c>
      <c r="AH1493" t="b">
        <f>AND(Table252102[[#This Row],[Developmental toxicity]:[Reproductive toxicity]])</f>
        <v>0</v>
      </c>
    </row>
    <row r="1494" spans="1:34" x14ac:dyDescent="0.25">
      <c r="A1494" s="3">
        <f t="shared" si="184"/>
        <v>1493</v>
      </c>
      <c r="B1494" s="4" t="s">
        <v>1440</v>
      </c>
      <c r="C1494" s="3" t="s">
        <v>2520</v>
      </c>
      <c r="D1494" s="3" t="s">
        <v>3465</v>
      </c>
      <c r="E1494" s="12" t="s">
        <v>7794</v>
      </c>
      <c r="F1494" t="s">
        <v>8633</v>
      </c>
      <c r="G1494" t="s">
        <v>10145</v>
      </c>
      <c r="H1494" t="s">
        <v>10145</v>
      </c>
      <c r="I1494" t="s">
        <v>10146</v>
      </c>
      <c r="J1494" s="5"/>
      <c r="K1494" s="7" t="e">
        <v>#N/A</v>
      </c>
      <c r="L1494" s="7" t="e">
        <v>#N/A</v>
      </c>
      <c r="M1494" s="7" t="e">
        <v>#N/A</v>
      </c>
      <c r="N1494" s="7" t="e">
        <v>#N/A</v>
      </c>
      <c r="O1494" s="7" t="e">
        <v>#N/A</v>
      </c>
      <c r="P1494" s="7" t="e">
        <v>#N/A</v>
      </c>
      <c r="Q1494" s="7" t="e">
        <v>#N/A</v>
      </c>
      <c r="R1494" s="7" t="e">
        <v>#N/A</v>
      </c>
      <c r="S1494" s="7" t="e">
        <v>#N/A</v>
      </c>
      <c r="T1494" s="7">
        <v>0</v>
      </c>
      <c r="U1494" s="7" t="e">
        <v>#N/A</v>
      </c>
      <c r="V1494" s="7" t="e">
        <v>#N/A</v>
      </c>
      <c r="W1494" s="7" t="e">
        <v>#N/A</v>
      </c>
      <c r="X1494" s="7" t="e">
        <v>#N/A</v>
      </c>
      <c r="Y1494" s="7" t="e">
        <v>#N/A</v>
      </c>
      <c r="Z1494" s="7">
        <f t="shared" si="185"/>
        <v>0</v>
      </c>
      <c r="AA1494" s="7">
        <f t="shared" si="186"/>
        <v>0</v>
      </c>
      <c r="AB1494" s="7" t="b">
        <f t="shared" si="187"/>
        <v>1</v>
      </c>
      <c r="AC1494" s="7" t="b">
        <f t="shared" si="188"/>
        <v>0</v>
      </c>
      <c r="AD1494" s="7" t="b">
        <f t="shared" si="189"/>
        <v>1</v>
      </c>
      <c r="AE1494" s="7" t="b">
        <f t="shared" si="190"/>
        <v>0</v>
      </c>
      <c r="AF1494" s="7" t="b">
        <f t="shared" si="191"/>
        <v>0</v>
      </c>
      <c r="AH1494" t="b">
        <f>AND(Table252102[[#This Row],[Developmental toxicity]:[Reproductive toxicity]])</f>
        <v>0</v>
      </c>
    </row>
    <row r="1495" spans="1:34" x14ac:dyDescent="0.25">
      <c r="A1495" s="3">
        <f t="shared" si="184"/>
        <v>1494</v>
      </c>
      <c r="B1495" s="4" t="s">
        <v>1440</v>
      </c>
      <c r="C1495" s="3" t="s">
        <v>2519</v>
      </c>
      <c r="D1495" s="3" t="s">
        <v>3464</v>
      </c>
      <c r="E1495" s="12" t="s">
        <v>7793</v>
      </c>
      <c r="F1495" t="s">
        <v>8632</v>
      </c>
      <c r="G1495" t="s">
        <v>10143</v>
      </c>
      <c r="H1495" t="s">
        <v>10143</v>
      </c>
      <c r="I1495" t="s">
        <v>10144</v>
      </c>
      <c r="J1495" s="5"/>
      <c r="K1495" s="7" t="e">
        <v>#N/A</v>
      </c>
      <c r="L1495" s="7" t="e">
        <v>#N/A</v>
      </c>
      <c r="M1495" s="7" t="e">
        <v>#N/A</v>
      </c>
      <c r="N1495" s="7" t="e">
        <v>#N/A</v>
      </c>
      <c r="O1495" s="7" t="e">
        <v>#N/A</v>
      </c>
      <c r="P1495" s="7" t="e">
        <v>#N/A</v>
      </c>
      <c r="Q1495" s="7" t="e">
        <v>#N/A</v>
      </c>
      <c r="R1495" s="7" t="e">
        <v>#N/A</v>
      </c>
      <c r="S1495" s="7" t="e">
        <v>#N/A</v>
      </c>
      <c r="T1495" s="7">
        <v>0</v>
      </c>
      <c r="U1495" s="7" t="e">
        <v>#N/A</v>
      </c>
      <c r="V1495" s="7" t="e">
        <v>#N/A</v>
      </c>
      <c r="W1495" s="7" t="e">
        <v>#N/A</v>
      </c>
      <c r="X1495" s="7" t="e">
        <v>#N/A</v>
      </c>
      <c r="Y1495" s="7" t="e">
        <v>#N/A</v>
      </c>
      <c r="Z1495" s="7">
        <f t="shared" si="185"/>
        <v>0</v>
      </c>
      <c r="AA1495" s="7">
        <f t="shared" si="186"/>
        <v>0</v>
      </c>
      <c r="AB1495" s="7" t="b">
        <f t="shared" si="187"/>
        <v>1</v>
      </c>
      <c r="AC1495" s="7" t="b">
        <f t="shared" si="188"/>
        <v>0</v>
      </c>
      <c r="AD1495" s="7" t="b">
        <f t="shared" si="189"/>
        <v>1</v>
      </c>
      <c r="AE1495" s="7" t="b">
        <f t="shared" si="190"/>
        <v>0</v>
      </c>
      <c r="AF1495" s="7" t="b">
        <f t="shared" si="191"/>
        <v>0</v>
      </c>
      <c r="AH1495" t="b">
        <f>AND(Table252102[[#This Row],[Developmental toxicity]:[Reproductive toxicity]])</f>
        <v>0</v>
      </c>
    </row>
    <row r="1496" spans="1:34" x14ac:dyDescent="0.25">
      <c r="A1496" s="3">
        <f t="shared" si="184"/>
        <v>1495</v>
      </c>
      <c r="B1496" s="4">
        <v>13626</v>
      </c>
      <c r="C1496" s="3" t="s">
        <v>1112</v>
      </c>
      <c r="D1496" s="3" t="s">
        <v>171</v>
      </c>
      <c r="E1496" s="29" t="s">
        <v>4024</v>
      </c>
      <c r="F1496" s="3" t="s">
        <v>3859</v>
      </c>
      <c r="G1496" s="3" t="s">
        <v>172</v>
      </c>
      <c r="H1496" s="3" t="s">
        <v>4361</v>
      </c>
      <c r="I1496" s="3" t="s">
        <v>4362</v>
      </c>
      <c r="J1496" s="5" t="s">
        <v>20</v>
      </c>
      <c r="K1496" s="7" t="e">
        <v>#N/A</v>
      </c>
      <c r="L1496" s="7">
        <v>1</v>
      </c>
      <c r="M1496" s="7" t="e">
        <v>#N/A</v>
      </c>
      <c r="N1496" s="7" t="e">
        <v>#N/A</v>
      </c>
      <c r="O1496" s="7" t="e">
        <v>#N/A</v>
      </c>
      <c r="P1496" s="7" t="e">
        <v>#N/A</v>
      </c>
      <c r="Q1496" s="7" t="e">
        <v>#N/A</v>
      </c>
      <c r="R1496" s="7" t="e">
        <v>#N/A</v>
      </c>
      <c r="S1496" s="7" t="e">
        <v>#N/A</v>
      </c>
      <c r="T1496" s="7" t="e">
        <v>#N/A</v>
      </c>
      <c r="U1496" s="7" t="e">
        <v>#N/A</v>
      </c>
      <c r="V1496" s="7" t="e">
        <v>#N/A</v>
      </c>
      <c r="W1496" s="7" t="e">
        <v>#N/A</v>
      </c>
      <c r="X1496" s="7" t="e">
        <v>#N/A</v>
      </c>
      <c r="Y1496" s="7">
        <v>1</v>
      </c>
      <c r="Z1496" s="7">
        <f t="shared" si="185"/>
        <v>1</v>
      </c>
      <c r="AA1496" s="7">
        <f t="shared" si="186"/>
        <v>1</v>
      </c>
      <c r="AB1496" s="7" t="b">
        <f t="shared" si="187"/>
        <v>1</v>
      </c>
      <c r="AC1496" s="7" t="b">
        <f t="shared" si="188"/>
        <v>0</v>
      </c>
      <c r="AD1496" s="7" t="b">
        <f t="shared" si="189"/>
        <v>0</v>
      </c>
      <c r="AE1496" s="7" t="b">
        <f t="shared" si="190"/>
        <v>0</v>
      </c>
      <c r="AF1496" s="7" t="b">
        <f t="shared" si="191"/>
        <v>0</v>
      </c>
      <c r="AH1496" t="b">
        <f>AND(Table252102[[#This Row],[Developmental toxicity]:[Reproductive toxicity]])</f>
        <v>0</v>
      </c>
    </row>
    <row r="1497" spans="1:34" x14ac:dyDescent="0.25">
      <c r="A1497" s="3" t="e">
        <f>ROW(#REF!)</f>
        <v>#REF!</v>
      </c>
      <c r="B1497" s="4"/>
      <c r="C1497" s="3" t="s">
        <v>13155</v>
      </c>
      <c r="D1497" s="3" t="s">
        <v>13154</v>
      </c>
      <c r="E1497" s="29" t="s">
        <v>17427</v>
      </c>
      <c r="F1497" s="3" t="s">
        <v>17428</v>
      </c>
      <c r="G1497" s="3" t="s">
        <v>13156</v>
      </c>
      <c r="H1497" s="3" t="s">
        <v>13156</v>
      </c>
      <c r="I1497" s="3" t="s">
        <v>17429</v>
      </c>
      <c r="J1497" s="5"/>
      <c r="K1497" s="7" t="e">
        <v>#N/A</v>
      </c>
      <c r="L1497" s="7" t="e">
        <v>#N/A</v>
      </c>
      <c r="M1497" s="7" t="e">
        <v>#N/A</v>
      </c>
      <c r="N1497" s="7" t="e">
        <v>#N/A</v>
      </c>
      <c r="O1497" s="7" t="e">
        <v>#N/A</v>
      </c>
      <c r="P1497" s="7" t="e">
        <v>#N/A</v>
      </c>
      <c r="Q1497" s="7" t="e">
        <v>#N/A</v>
      </c>
      <c r="R1497" s="7" t="e">
        <v>#N/A</v>
      </c>
      <c r="S1497" s="7" t="e">
        <v>#N/A</v>
      </c>
      <c r="T1497" s="7" t="e">
        <v>#N/A</v>
      </c>
      <c r="U1497" s="7" t="e">
        <v>#N/A</v>
      </c>
      <c r="V1497" s="7" t="e">
        <v>#N/A</v>
      </c>
      <c r="W1497" s="3">
        <v>0</v>
      </c>
      <c r="X1497" s="3" t="e">
        <v>#N/A</v>
      </c>
      <c r="Y1497" s="7" t="e">
        <v>#N/A</v>
      </c>
      <c r="Z1497" s="7">
        <f t="shared" si="185"/>
        <v>0</v>
      </c>
      <c r="AA1497" s="7">
        <f t="shared" si="186"/>
        <v>0</v>
      </c>
      <c r="AB1497" s="7" t="b">
        <f t="shared" si="187"/>
        <v>0</v>
      </c>
      <c r="AC1497" s="7" t="b">
        <f t="shared" si="188"/>
        <v>1</v>
      </c>
      <c r="AD1497" s="7" t="b">
        <f t="shared" si="189"/>
        <v>0</v>
      </c>
      <c r="AE1497" s="7" t="b">
        <f t="shared" si="190"/>
        <v>1</v>
      </c>
      <c r="AF1497" s="7" t="b">
        <f t="shared" si="191"/>
        <v>0</v>
      </c>
      <c r="AH1497" t="b">
        <f>AND(Table252102[[#This Row],[Developmental toxicity]:[Reproductive toxicity]])</f>
        <v>0</v>
      </c>
    </row>
    <row r="1498" spans="1:34" x14ac:dyDescent="0.25">
      <c r="A1498" s="3">
        <f t="shared" si="184"/>
        <v>1497</v>
      </c>
      <c r="B1498" s="4" t="s">
        <v>1440</v>
      </c>
      <c r="C1498" s="3" t="s">
        <v>2261</v>
      </c>
      <c r="D1498" s="3" t="s">
        <v>3170</v>
      </c>
      <c r="E1498" s="29" t="s">
        <v>7539</v>
      </c>
      <c r="F1498" s="3" t="s">
        <v>8387</v>
      </c>
      <c r="G1498" s="3" t="s">
        <v>9600</v>
      </c>
      <c r="H1498" s="3" t="s">
        <v>9600</v>
      </c>
      <c r="I1498" s="3" t="s">
        <v>9601</v>
      </c>
      <c r="J1498" s="5"/>
      <c r="K1498" s="7" t="e">
        <v>#N/A</v>
      </c>
      <c r="L1498" s="7" t="e">
        <v>#N/A</v>
      </c>
      <c r="M1498" s="7" t="e">
        <v>#N/A</v>
      </c>
      <c r="N1498" s="7" t="e">
        <v>#N/A</v>
      </c>
      <c r="O1498" s="7" t="e">
        <v>#N/A</v>
      </c>
      <c r="P1498" s="7" t="e">
        <v>#N/A</v>
      </c>
      <c r="Q1498" s="7" t="e">
        <v>#N/A</v>
      </c>
      <c r="R1498" s="7" t="e">
        <v>#N/A</v>
      </c>
      <c r="S1498" s="7" t="e">
        <v>#N/A</v>
      </c>
      <c r="T1498" s="7">
        <v>1</v>
      </c>
      <c r="U1498" s="7" t="e">
        <v>#N/A</v>
      </c>
      <c r="V1498" s="7" t="e">
        <v>#N/A</v>
      </c>
      <c r="W1498" s="7" t="e">
        <v>#N/A</v>
      </c>
      <c r="X1498" s="7" t="e">
        <v>#N/A</v>
      </c>
      <c r="Y1498" s="7">
        <v>1</v>
      </c>
      <c r="Z1498" s="7">
        <f t="shared" si="185"/>
        <v>1</v>
      </c>
      <c r="AA1498" s="7">
        <f t="shared" si="186"/>
        <v>1</v>
      </c>
      <c r="AB1498" s="7" t="b">
        <f t="shared" si="187"/>
        <v>1</v>
      </c>
      <c r="AC1498" s="7" t="b">
        <f t="shared" si="188"/>
        <v>0</v>
      </c>
      <c r="AD1498" s="7" t="b">
        <f t="shared" si="189"/>
        <v>1</v>
      </c>
      <c r="AE1498" s="7" t="b">
        <f t="shared" si="190"/>
        <v>0</v>
      </c>
      <c r="AF1498" s="7" t="b">
        <f t="shared" si="191"/>
        <v>0</v>
      </c>
      <c r="AH1498" t="b">
        <f>AND(Table252102[[#This Row],[Developmental toxicity]:[Reproductive toxicity]])</f>
        <v>0</v>
      </c>
    </row>
    <row r="1499" spans="1:34" x14ac:dyDescent="0.25">
      <c r="A1499" s="3">
        <f t="shared" si="184"/>
        <v>1498</v>
      </c>
      <c r="B1499" s="4"/>
      <c r="C1499" s="3" t="s">
        <v>20480</v>
      </c>
      <c r="D1499" s="3" t="s">
        <v>19152</v>
      </c>
      <c r="E1499" s="29" t="s">
        <v>20235</v>
      </c>
      <c r="F1499" s="3" t="s">
        <v>19499</v>
      </c>
      <c r="G1499" s="3" t="s">
        <v>19500</v>
      </c>
      <c r="H1499" s="3" t="s">
        <v>19501</v>
      </c>
      <c r="I1499" s="3" t="s">
        <v>19502</v>
      </c>
      <c r="J1499" s="5" t="s">
        <v>20</v>
      </c>
      <c r="K1499" s="7" t="e">
        <v>#N/A</v>
      </c>
      <c r="L1499" s="7" t="e">
        <v>#N/A</v>
      </c>
      <c r="M1499" s="7" t="e">
        <v>#N/A</v>
      </c>
      <c r="N1499" s="7" t="e">
        <v>#N/A</v>
      </c>
      <c r="O1499" s="7" t="e">
        <v>#N/A</v>
      </c>
      <c r="P1499" s="7" t="e">
        <v>#N/A</v>
      </c>
      <c r="Q1499" s="7" t="e">
        <v>#N/A</v>
      </c>
      <c r="R1499" s="7" t="e">
        <v>#N/A</v>
      </c>
      <c r="S1499" s="7" t="e">
        <v>#N/A</v>
      </c>
      <c r="T1499" s="7" t="e">
        <v>#N/A</v>
      </c>
      <c r="U1499" s="7" t="e">
        <v>#N/A</v>
      </c>
      <c r="V1499" s="7" t="e">
        <v>#N/A</v>
      </c>
      <c r="W1499" s="7" t="e">
        <v>#N/A</v>
      </c>
      <c r="X1499" s="7">
        <v>0</v>
      </c>
      <c r="Y1499" s="7" t="e">
        <v>#N/A</v>
      </c>
      <c r="Z1499" s="7">
        <f t="shared" si="185"/>
        <v>0</v>
      </c>
      <c r="AA1499" s="7">
        <f t="shared" si="186"/>
        <v>0</v>
      </c>
      <c r="AB1499" s="7" t="b">
        <f t="shared" si="187"/>
        <v>1</v>
      </c>
      <c r="AC1499" s="7" t="b">
        <f t="shared" si="188"/>
        <v>0</v>
      </c>
      <c r="AD1499" s="7" t="b">
        <f t="shared" si="189"/>
        <v>0</v>
      </c>
      <c r="AE1499" s="7" t="b">
        <f t="shared" si="190"/>
        <v>0</v>
      </c>
      <c r="AF1499" s="7" t="b">
        <f t="shared" si="191"/>
        <v>0</v>
      </c>
      <c r="AH1499" t="b">
        <f>AND(Table252102[[#This Row],[Developmental toxicity]:[Reproductive toxicity]])</f>
        <v>0</v>
      </c>
    </row>
    <row r="1500" spans="1:34" x14ac:dyDescent="0.25">
      <c r="A1500" s="3">
        <f t="shared" si="184"/>
        <v>1499</v>
      </c>
      <c r="B1500" s="4"/>
      <c r="C1500" s="3" t="s">
        <v>11184</v>
      </c>
      <c r="D1500" s="3" t="s">
        <v>11183</v>
      </c>
      <c r="E1500" s="29" t="s">
        <v>14198</v>
      </c>
      <c r="F1500" s="3" t="s">
        <v>14199</v>
      </c>
      <c r="G1500" s="3" t="s">
        <v>14200</v>
      </c>
      <c r="H1500" s="3" t="s">
        <v>14201</v>
      </c>
      <c r="I1500" s="3" t="s">
        <v>14202</v>
      </c>
      <c r="J1500" s="5"/>
      <c r="K1500" s="7" t="e">
        <v>#N/A</v>
      </c>
      <c r="L1500" s="7" t="e">
        <v>#N/A</v>
      </c>
      <c r="M1500" s="7" t="e">
        <v>#N/A</v>
      </c>
      <c r="N1500" s="7" t="e">
        <v>#N/A</v>
      </c>
      <c r="O1500" s="7" t="e">
        <v>#N/A</v>
      </c>
      <c r="P1500" s="7" t="e">
        <v>#N/A</v>
      </c>
      <c r="Q1500" s="7" t="e">
        <v>#N/A</v>
      </c>
      <c r="R1500" s="7" t="e">
        <v>#N/A</v>
      </c>
      <c r="S1500" s="7" t="e">
        <v>#N/A</v>
      </c>
      <c r="T1500" s="7" t="e">
        <v>#N/A</v>
      </c>
      <c r="U1500" s="7" t="e">
        <v>#N/A</v>
      </c>
      <c r="V1500" s="7" t="e">
        <v>#N/A</v>
      </c>
      <c r="W1500" s="3">
        <v>1</v>
      </c>
      <c r="X1500" s="3" t="e">
        <v>#N/A</v>
      </c>
      <c r="Y1500" s="7" t="e">
        <v>#N/A</v>
      </c>
      <c r="Z1500" s="7">
        <f t="shared" si="185"/>
        <v>1</v>
      </c>
      <c r="AA1500" s="7">
        <f t="shared" si="186"/>
        <v>1</v>
      </c>
      <c r="AB1500" s="7" t="b">
        <f t="shared" si="187"/>
        <v>0</v>
      </c>
      <c r="AC1500" s="7" t="b">
        <f t="shared" si="188"/>
        <v>1</v>
      </c>
      <c r="AD1500" s="7" t="b">
        <f t="shared" si="189"/>
        <v>0</v>
      </c>
      <c r="AE1500" s="7" t="b">
        <f t="shared" si="190"/>
        <v>1</v>
      </c>
      <c r="AF1500" s="7" t="b">
        <f t="shared" si="191"/>
        <v>0</v>
      </c>
      <c r="AH1500" t="b">
        <f>AND(Table252102[[#This Row],[Developmental toxicity]:[Reproductive toxicity]])</f>
        <v>0</v>
      </c>
    </row>
    <row r="1501" spans="1:34" x14ac:dyDescent="0.25">
      <c r="A1501" s="3">
        <f t="shared" si="184"/>
        <v>1500</v>
      </c>
      <c r="B1501" s="4"/>
      <c r="C1501" s="3" t="s">
        <v>11161</v>
      </c>
      <c r="D1501" s="3" t="s">
        <v>11160</v>
      </c>
      <c r="E1501" s="29" t="s">
        <v>14150</v>
      </c>
      <c r="F1501" s="3" t="s">
        <v>14151</v>
      </c>
      <c r="G1501" s="3" t="s">
        <v>14152</v>
      </c>
      <c r="H1501" s="3" t="s">
        <v>14153</v>
      </c>
      <c r="I1501" s="3" t="s">
        <v>14154</v>
      </c>
      <c r="J1501" s="5"/>
      <c r="K1501" s="7" t="e">
        <v>#N/A</v>
      </c>
      <c r="L1501" s="7" t="e">
        <v>#N/A</v>
      </c>
      <c r="M1501" s="7" t="e">
        <v>#N/A</v>
      </c>
      <c r="N1501" s="7" t="e">
        <v>#N/A</v>
      </c>
      <c r="O1501" s="7" t="e">
        <v>#N/A</v>
      </c>
      <c r="P1501" s="7" t="e">
        <v>#N/A</v>
      </c>
      <c r="Q1501" s="7" t="e">
        <v>#N/A</v>
      </c>
      <c r="R1501" s="7" t="e">
        <v>#N/A</v>
      </c>
      <c r="S1501" s="7" t="e">
        <v>#N/A</v>
      </c>
      <c r="T1501" s="7" t="e">
        <v>#N/A</v>
      </c>
      <c r="U1501" s="7" t="e">
        <v>#N/A</v>
      </c>
      <c r="V1501" s="7" t="e">
        <v>#N/A</v>
      </c>
      <c r="W1501" s="3">
        <v>1</v>
      </c>
      <c r="X1501" s="3" t="e">
        <v>#N/A</v>
      </c>
      <c r="Y1501" s="7" t="e">
        <v>#N/A</v>
      </c>
      <c r="Z1501" s="7">
        <f t="shared" si="185"/>
        <v>1</v>
      </c>
      <c r="AA1501" s="7">
        <f t="shared" si="186"/>
        <v>1</v>
      </c>
      <c r="AB1501" s="7" t="b">
        <f t="shared" si="187"/>
        <v>0</v>
      </c>
      <c r="AC1501" s="7" t="b">
        <f t="shared" si="188"/>
        <v>1</v>
      </c>
      <c r="AD1501" s="7" t="b">
        <f t="shared" si="189"/>
        <v>0</v>
      </c>
      <c r="AE1501" s="7" t="b">
        <f t="shared" si="190"/>
        <v>1</v>
      </c>
      <c r="AF1501" s="7" t="b">
        <f t="shared" si="191"/>
        <v>0</v>
      </c>
      <c r="AH1501" t="b">
        <f>AND(Table252102[[#This Row],[Developmental toxicity]:[Reproductive toxicity]])</f>
        <v>0</v>
      </c>
    </row>
    <row r="1502" spans="1:34" x14ac:dyDescent="0.25">
      <c r="A1502" s="3">
        <f t="shared" si="184"/>
        <v>1501</v>
      </c>
      <c r="B1502" s="4"/>
      <c r="C1502" s="3" t="s">
        <v>11164</v>
      </c>
      <c r="D1502" s="3" t="s">
        <v>11163</v>
      </c>
      <c r="E1502" s="29" t="s">
        <v>14155</v>
      </c>
      <c r="F1502" s="3" t="s">
        <v>14156</v>
      </c>
      <c r="G1502" s="3" t="s">
        <v>14157</v>
      </c>
      <c r="H1502" s="3" t="s">
        <v>14158</v>
      </c>
      <c r="I1502" s="3" t="s">
        <v>14159</v>
      </c>
      <c r="J1502" s="5"/>
      <c r="K1502" s="7" t="e">
        <v>#N/A</v>
      </c>
      <c r="L1502" s="7" t="e">
        <v>#N/A</v>
      </c>
      <c r="M1502" s="7" t="e">
        <v>#N/A</v>
      </c>
      <c r="N1502" s="7" t="e">
        <v>#N/A</v>
      </c>
      <c r="O1502" s="7" t="e">
        <v>#N/A</v>
      </c>
      <c r="P1502" s="7" t="e">
        <v>#N/A</v>
      </c>
      <c r="Q1502" s="7" t="e">
        <v>#N/A</v>
      </c>
      <c r="R1502" s="7" t="e">
        <v>#N/A</v>
      </c>
      <c r="S1502" s="7" t="e">
        <v>#N/A</v>
      </c>
      <c r="T1502" s="7" t="e">
        <v>#N/A</v>
      </c>
      <c r="U1502" s="7" t="e">
        <v>#N/A</v>
      </c>
      <c r="V1502" s="7" t="e">
        <v>#N/A</v>
      </c>
      <c r="W1502" s="3">
        <v>1</v>
      </c>
      <c r="X1502" s="3" t="e">
        <v>#N/A</v>
      </c>
      <c r="Y1502" s="7" t="e">
        <v>#N/A</v>
      </c>
      <c r="Z1502" s="7">
        <f t="shared" si="185"/>
        <v>1</v>
      </c>
      <c r="AA1502" s="7">
        <f t="shared" si="186"/>
        <v>1</v>
      </c>
      <c r="AB1502" s="7" t="b">
        <f t="shared" si="187"/>
        <v>0</v>
      </c>
      <c r="AC1502" s="7" t="b">
        <f t="shared" si="188"/>
        <v>1</v>
      </c>
      <c r="AD1502" s="7" t="b">
        <f t="shared" si="189"/>
        <v>0</v>
      </c>
      <c r="AE1502" s="7" t="b">
        <f t="shared" si="190"/>
        <v>1</v>
      </c>
      <c r="AF1502" s="7" t="b">
        <f t="shared" si="191"/>
        <v>0</v>
      </c>
      <c r="AH1502" t="b">
        <f>AND(Table252102[[#This Row],[Developmental toxicity]:[Reproductive toxicity]])</f>
        <v>0</v>
      </c>
    </row>
    <row r="1503" spans="1:34" x14ac:dyDescent="0.25">
      <c r="A1503" s="3">
        <f t="shared" si="184"/>
        <v>1502</v>
      </c>
      <c r="B1503" s="4"/>
      <c r="C1503" s="3" t="s">
        <v>11146</v>
      </c>
      <c r="D1503" s="3" t="s">
        <v>11145</v>
      </c>
      <c r="E1503" s="29" t="s">
        <v>14115</v>
      </c>
      <c r="F1503" s="3" t="s">
        <v>14116</v>
      </c>
      <c r="G1503" s="3" t="s">
        <v>14117</v>
      </c>
      <c r="H1503" s="3" t="s">
        <v>14118</v>
      </c>
      <c r="I1503" s="3" t="s">
        <v>14119</v>
      </c>
      <c r="J1503" s="5"/>
      <c r="K1503" s="7" t="e">
        <v>#N/A</v>
      </c>
      <c r="L1503" s="7" t="e">
        <v>#N/A</v>
      </c>
      <c r="M1503" s="7" t="e">
        <v>#N/A</v>
      </c>
      <c r="N1503" s="7" t="e">
        <v>#N/A</v>
      </c>
      <c r="O1503" s="7" t="e">
        <v>#N/A</v>
      </c>
      <c r="P1503" s="7" t="e">
        <v>#N/A</v>
      </c>
      <c r="Q1503" s="7" t="e">
        <v>#N/A</v>
      </c>
      <c r="R1503" s="7" t="e">
        <v>#N/A</v>
      </c>
      <c r="S1503" s="7" t="e">
        <v>#N/A</v>
      </c>
      <c r="T1503" s="7" t="e">
        <v>#N/A</v>
      </c>
      <c r="U1503" s="7" t="e">
        <v>#N/A</v>
      </c>
      <c r="V1503" s="7" t="e">
        <v>#N/A</v>
      </c>
      <c r="W1503" s="3">
        <v>1</v>
      </c>
      <c r="X1503" s="3">
        <v>1</v>
      </c>
      <c r="Y1503" s="7" t="e">
        <v>#N/A</v>
      </c>
      <c r="Z1503" s="7">
        <f t="shared" si="185"/>
        <v>1</v>
      </c>
      <c r="AA1503" s="7">
        <f t="shared" si="186"/>
        <v>1</v>
      </c>
      <c r="AB1503" s="7" t="b">
        <f t="shared" si="187"/>
        <v>1</v>
      </c>
      <c r="AC1503" s="7" t="b">
        <f t="shared" si="188"/>
        <v>1</v>
      </c>
      <c r="AD1503" s="7" t="b">
        <f t="shared" si="189"/>
        <v>0</v>
      </c>
      <c r="AE1503" s="7" t="b">
        <f t="shared" si="190"/>
        <v>1</v>
      </c>
      <c r="AF1503" s="7" t="b">
        <f t="shared" si="191"/>
        <v>0</v>
      </c>
      <c r="AH1503" t="b">
        <f>AND(Table252102[[#This Row],[Developmental toxicity]:[Reproductive toxicity]])</f>
        <v>1</v>
      </c>
    </row>
    <row r="1504" spans="1:34" x14ac:dyDescent="0.25">
      <c r="A1504" s="3">
        <f t="shared" si="184"/>
        <v>1503</v>
      </c>
      <c r="B1504" s="4"/>
      <c r="C1504" s="3" t="s">
        <v>11212</v>
      </c>
      <c r="D1504" s="3" t="s">
        <v>11211</v>
      </c>
      <c r="E1504" s="29" t="s">
        <v>14259</v>
      </c>
      <c r="F1504" s="3" t="s">
        <v>14260</v>
      </c>
      <c r="G1504" s="3" t="s">
        <v>14261</v>
      </c>
      <c r="H1504" s="3" t="s">
        <v>14262</v>
      </c>
      <c r="I1504" s="3" t="s">
        <v>14263</v>
      </c>
      <c r="J1504" s="5"/>
      <c r="K1504" s="7" t="e">
        <v>#N/A</v>
      </c>
      <c r="L1504" s="7" t="e">
        <v>#N/A</v>
      </c>
      <c r="M1504" s="7" t="e">
        <v>#N/A</v>
      </c>
      <c r="N1504" s="7" t="e">
        <v>#N/A</v>
      </c>
      <c r="O1504" s="7" t="e">
        <v>#N/A</v>
      </c>
      <c r="P1504" s="7" t="e">
        <v>#N/A</v>
      </c>
      <c r="Q1504" s="7" t="e">
        <v>#N/A</v>
      </c>
      <c r="R1504" s="7" t="e">
        <v>#N/A</v>
      </c>
      <c r="S1504" s="7" t="e">
        <v>#N/A</v>
      </c>
      <c r="T1504" s="7" t="e">
        <v>#N/A</v>
      </c>
      <c r="U1504" s="7" t="e">
        <v>#N/A</v>
      </c>
      <c r="V1504" s="7" t="e">
        <v>#N/A</v>
      </c>
      <c r="W1504" s="3">
        <v>1</v>
      </c>
      <c r="X1504" s="3" t="e">
        <v>#N/A</v>
      </c>
      <c r="Y1504" s="7" t="e">
        <v>#N/A</v>
      </c>
      <c r="Z1504" s="7">
        <f t="shared" si="185"/>
        <v>1</v>
      </c>
      <c r="AA1504" s="7">
        <f t="shared" si="186"/>
        <v>1</v>
      </c>
      <c r="AB1504" s="7" t="b">
        <f t="shared" si="187"/>
        <v>0</v>
      </c>
      <c r="AC1504" s="7" t="b">
        <f t="shared" si="188"/>
        <v>1</v>
      </c>
      <c r="AD1504" s="7" t="b">
        <f t="shared" si="189"/>
        <v>0</v>
      </c>
      <c r="AE1504" s="7" t="b">
        <f t="shared" si="190"/>
        <v>1</v>
      </c>
      <c r="AF1504" s="7" t="b">
        <f t="shared" si="191"/>
        <v>0</v>
      </c>
      <c r="AH1504" t="b">
        <f>AND(Table252102[[#This Row],[Developmental toxicity]:[Reproductive toxicity]])</f>
        <v>0</v>
      </c>
    </row>
    <row r="1505" spans="1:34" x14ac:dyDescent="0.25">
      <c r="A1505" s="3">
        <f t="shared" si="184"/>
        <v>1504</v>
      </c>
      <c r="B1505" s="4"/>
      <c r="C1505" s="3" t="s">
        <v>11157</v>
      </c>
      <c r="D1505" s="3" t="s">
        <v>11156</v>
      </c>
      <c r="E1505" s="29" t="s">
        <v>14140</v>
      </c>
      <c r="F1505" s="3" t="s">
        <v>14141</v>
      </c>
      <c r="G1505" s="3" t="s">
        <v>14142</v>
      </c>
      <c r="H1505" s="3" t="s">
        <v>14143</v>
      </c>
      <c r="I1505" s="3" t="s">
        <v>14144</v>
      </c>
      <c r="J1505" s="5"/>
      <c r="K1505" s="7" t="e">
        <v>#N/A</v>
      </c>
      <c r="L1505" s="7" t="e">
        <v>#N/A</v>
      </c>
      <c r="M1505" s="7" t="e">
        <v>#N/A</v>
      </c>
      <c r="N1505" s="7" t="e">
        <v>#N/A</v>
      </c>
      <c r="O1505" s="7" t="e">
        <v>#N/A</v>
      </c>
      <c r="P1505" s="7" t="e">
        <v>#N/A</v>
      </c>
      <c r="Q1505" s="7" t="e">
        <v>#N/A</v>
      </c>
      <c r="R1505" s="7" t="e">
        <v>#N/A</v>
      </c>
      <c r="S1505" s="7" t="e">
        <v>#N/A</v>
      </c>
      <c r="T1505" s="7" t="e">
        <v>#N/A</v>
      </c>
      <c r="U1505" s="7" t="e">
        <v>#N/A</v>
      </c>
      <c r="V1505" s="7" t="e">
        <v>#N/A</v>
      </c>
      <c r="W1505" s="3">
        <v>1</v>
      </c>
      <c r="X1505" s="3" t="e">
        <v>#N/A</v>
      </c>
      <c r="Y1505" s="7" t="e">
        <v>#N/A</v>
      </c>
      <c r="Z1505" s="7">
        <f t="shared" si="185"/>
        <v>1</v>
      </c>
      <c r="AA1505" s="7">
        <f t="shared" si="186"/>
        <v>1</v>
      </c>
      <c r="AB1505" s="7" t="b">
        <f t="shared" si="187"/>
        <v>0</v>
      </c>
      <c r="AC1505" s="7" t="b">
        <f t="shared" si="188"/>
        <v>1</v>
      </c>
      <c r="AD1505" s="7" t="b">
        <f t="shared" si="189"/>
        <v>0</v>
      </c>
      <c r="AE1505" s="7" t="b">
        <f t="shared" si="190"/>
        <v>1</v>
      </c>
      <c r="AF1505" s="7" t="b">
        <f t="shared" si="191"/>
        <v>0</v>
      </c>
      <c r="AH1505" t="b">
        <f>AND(Table252102[[#This Row],[Developmental toxicity]:[Reproductive toxicity]])</f>
        <v>0</v>
      </c>
    </row>
    <row r="1506" spans="1:34" x14ac:dyDescent="0.25">
      <c r="A1506" s="3">
        <f t="shared" si="184"/>
        <v>1505</v>
      </c>
      <c r="B1506" s="4"/>
      <c r="C1506" s="3" t="s">
        <v>11223</v>
      </c>
      <c r="D1506" s="3" t="s">
        <v>11222</v>
      </c>
      <c r="E1506" s="29" t="s">
        <v>14288</v>
      </c>
      <c r="F1506" s="3" t="s">
        <v>14289</v>
      </c>
      <c r="G1506" s="3" t="s">
        <v>14290</v>
      </c>
      <c r="H1506" s="3" t="s">
        <v>14291</v>
      </c>
      <c r="I1506" s="3" t="s">
        <v>14292</v>
      </c>
      <c r="J1506" s="5"/>
      <c r="K1506" s="7" t="e">
        <v>#N/A</v>
      </c>
      <c r="L1506" s="7" t="e">
        <v>#N/A</v>
      </c>
      <c r="M1506" s="7" t="e">
        <v>#N/A</v>
      </c>
      <c r="N1506" s="7" t="e">
        <v>#N/A</v>
      </c>
      <c r="O1506" s="7" t="e">
        <v>#N/A</v>
      </c>
      <c r="P1506" s="7" t="e">
        <v>#N/A</v>
      </c>
      <c r="Q1506" s="7" t="e">
        <v>#N/A</v>
      </c>
      <c r="R1506" s="7" t="e">
        <v>#N/A</v>
      </c>
      <c r="S1506" s="7" t="e">
        <v>#N/A</v>
      </c>
      <c r="T1506" s="7" t="e">
        <v>#N/A</v>
      </c>
      <c r="U1506" s="7" t="e">
        <v>#N/A</v>
      </c>
      <c r="V1506" s="7" t="e">
        <v>#N/A</v>
      </c>
      <c r="W1506" s="3">
        <v>1</v>
      </c>
      <c r="X1506" s="3" t="e">
        <v>#N/A</v>
      </c>
      <c r="Y1506" s="7" t="e">
        <v>#N/A</v>
      </c>
      <c r="Z1506" s="7">
        <f t="shared" si="185"/>
        <v>1</v>
      </c>
      <c r="AA1506" s="7">
        <f t="shared" si="186"/>
        <v>1</v>
      </c>
      <c r="AB1506" s="7" t="b">
        <f t="shared" si="187"/>
        <v>0</v>
      </c>
      <c r="AC1506" s="7" t="b">
        <f t="shared" si="188"/>
        <v>1</v>
      </c>
      <c r="AD1506" s="7" t="b">
        <f t="shared" si="189"/>
        <v>0</v>
      </c>
      <c r="AE1506" s="7" t="b">
        <f t="shared" si="190"/>
        <v>1</v>
      </c>
      <c r="AF1506" s="7" t="b">
        <f t="shared" si="191"/>
        <v>0</v>
      </c>
      <c r="AH1506" t="b">
        <f>AND(Table252102[[#This Row],[Developmental toxicity]:[Reproductive toxicity]])</f>
        <v>0</v>
      </c>
    </row>
    <row r="1507" spans="1:34" x14ac:dyDescent="0.25">
      <c r="A1507" s="3">
        <f t="shared" si="184"/>
        <v>1506</v>
      </c>
      <c r="B1507" s="4"/>
      <c r="C1507" s="3" t="s">
        <v>20441</v>
      </c>
      <c r="D1507" s="3" t="s">
        <v>19113</v>
      </c>
      <c r="E1507" s="29" t="s">
        <v>20196</v>
      </c>
      <c r="F1507" s="3" t="s">
        <v>19370</v>
      </c>
      <c r="G1507" s="3" t="s">
        <v>19371</v>
      </c>
      <c r="H1507" s="3" t="s">
        <v>19371</v>
      </c>
      <c r="I1507" s="3" t="s">
        <v>19372</v>
      </c>
      <c r="J1507" s="5" t="s">
        <v>20</v>
      </c>
      <c r="K1507" s="7" t="e">
        <v>#N/A</v>
      </c>
      <c r="L1507" s="7" t="e">
        <v>#N/A</v>
      </c>
      <c r="M1507" s="7" t="e">
        <v>#N/A</v>
      </c>
      <c r="N1507" s="7" t="e">
        <v>#N/A</v>
      </c>
      <c r="O1507" s="7" t="e">
        <v>#N/A</v>
      </c>
      <c r="P1507" s="7" t="e">
        <v>#N/A</v>
      </c>
      <c r="Q1507" s="7" t="e">
        <v>#N/A</v>
      </c>
      <c r="R1507" s="7" t="e">
        <v>#N/A</v>
      </c>
      <c r="S1507" s="7" t="e">
        <v>#N/A</v>
      </c>
      <c r="T1507" s="7" t="e">
        <v>#N/A</v>
      </c>
      <c r="U1507" s="7" t="e">
        <v>#N/A</v>
      </c>
      <c r="V1507" s="7" t="e">
        <v>#N/A</v>
      </c>
      <c r="W1507" s="7" t="e">
        <v>#N/A</v>
      </c>
      <c r="X1507" s="7">
        <v>1</v>
      </c>
      <c r="Y1507" s="7" t="e">
        <v>#N/A</v>
      </c>
      <c r="Z1507" s="7">
        <f t="shared" si="185"/>
        <v>1</v>
      </c>
      <c r="AA1507" s="7">
        <f t="shared" si="186"/>
        <v>1</v>
      </c>
      <c r="AB1507" s="7" t="b">
        <f t="shared" si="187"/>
        <v>1</v>
      </c>
      <c r="AC1507" s="7" t="b">
        <f t="shared" si="188"/>
        <v>0</v>
      </c>
      <c r="AD1507" s="7" t="b">
        <f t="shared" si="189"/>
        <v>0</v>
      </c>
      <c r="AE1507" s="7" t="b">
        <f t="shared" si="190"/>
        <v>0</v>
      </c>
      <c r="AF1507" s="7" t="b">
        <f t="shared" si="191"/>
        <v>0</v>
      </c>
      <c r="AH1507" t="b">
        <f>AND(Table252102[[#This Row],[Developmental toxicity]:[Reproductive toxicity]])</f>
        <v>0</v>
      </c>
    </row>
    <row r="1508" spans="1:34" x14ac:dyDescent="0.25">
      <c r="A1508" s="3">
        <f t="shared" si="184"/>
        <v>1507</v>
      </c>
      <c r="B1508" s="4" t="s">
        <v>1440</v>
      </c>
      <c r="C1508" s="3" t="s">
        <v>2496</v>
      </c>
      <c r="D1508" s="3" t="s">
        <v>3440</v>
      </c>
      <c r="E1508" s="12" t="s">
        <v>7772</v>
      </c>
      <c r="F1508" t="s">
        <v>8611</v>
      </c>
      <c r="G1508" t="s">
        <v>10095</v>
      </c>
      <c r="H1508" t="s">
        <v>10096</v>
      </c>
      <c r="I1508" t="s">
        <v>10097</v>
      </c>
      <c r="J1508" s="5"/>
      <c r="K1508" s="7" t="e">
        <v>#N/A</v>
      </c>
      <c r="L1508" s="7" t="e">
        <v>#N/A</v>
      </c>
      <c r="M1508" s="7" t="e">
        <v>#N/A</v>
      </c>
      <c r="N1508" s="7" t="e">
        <v>#N/A</v>
      </c>
      <c r="O1508" s="7" t="e">
        <v>#N/A</v>
      </c>
      <c r="P1508" s="7" t="e">
        <v>#N/A</v>
      </c>
      <c r="Q1508" s="7" t="e">
        <v>#N/A</v>
      </c>
      <c r="R1508" s="7" t="e">
        <v>#N/A</v>
      </c>
      <c r="S1508" s="7" t="e">
        <v>#N/A</v>
      </c>
      <c r="T1508" s="7">
        <v>0</v>
      </c>
      <c r="U1508" s="7" t="e">
        <v>#N/A</v>
      </c>
      <c r="V1508" s="7" t="e">
        <v>#N/A</v>
      </c>
      <c r="W1508" s="7" t="e">
        <v>#N/A</v>
      </c>
      <c r="X1508" s="7" t="e">
        <v>#N/A</v>
      </c>
      <c r="Y1508" s="7" t="e">
        <v>#N/A</v>
      </c>
      <c r="Z1508" s="7">
        <f t="shared" si="185"/>
        <v>0</v>
      </c>
      <c r="AA1508" s="7">
        <f t="shared" si="186"/>
        <v>0</v>
      </c>
      <c r="AB1508" s="7" t="b">
        <f t="shared" si="187"/>
        <v>1</v>
      </c>
      <c r="AC1508" s="7" t="b">
        <f t="shared" si="188"/>
        <v>0</v>
      </c>
      <c r="AD1508" s="7" t="b">
        <f t="shared" si="189"/>
        <v>1</v>
      </c>
      <c r="AE1508" s="7" t="b">
        <f t="shared" si="190"/>
        <v>0</v>
      </c>
      <c r="AF1508" s="7" t="b">
        <f t="shared" si="191"/>
        <v>0</v>
      </c>
      <c r="AH1508" t="b">
        <f>AND(Table252102[[#This Row],[Developmental toxicity]:[Reproductive toxicity]])</f>
        <v>0</v>
      </c>
    </row>
    <row r="1509" spans="1:34" x14ac:dyDescent="0.25">
      <c r="A1509" s="3">
        <f t="shared" si="184"/>
        <v>1508</v>
      </c>
      <c r="B1509" s="4" t="s">
        <v>1440</v>
      </c>
      <c r="C1509" s="3" t="s">
        <v>2580</v>
      </c>
      <c r="D1509" s="3" t="s">
        <v>3536</v>
      </c>
      <c r="E1509" s="12" t="s">
        <v>7854</v>
      </c>
      <c r="F1509" t="s">
        <v>8693</v>
      </c>
      <c r="G1509" t="s">
        <v>10274</v>
      </c>
      <c r="H1509" t="s">
        <v>10274</v>
      </c>
      <c r="I1509" t="s">
        <v>10275</v>
      </c>
      <c r="J1509" s="5"/>
      <c r="K1509" s="7" t="e">
        <v>#N/A</v>
      </c>
      <c r="L1509" s="7" t="e">
        <v>#N/A</v>
      </c>
      <c r="M1509" s="7" t="e">
        <v>#N/A</v>
      </c>
      <c r="N1509" s="7" t="e">
        <v>#N/A</v>
      </c>
      <c r="O1509" s="7" t="e">
        <v>#N/A</v>
      </c>
      <c r="P1509" s="7" t="e">
        <v>#N/A</v>
      </c>
      <c r="Q1509" s="7" t="e">
        <v>#N/A</v>
      </c>
      <c r="R1509" s="7" t="e">
        <v>#N/A</v>
      </c>
      <c r="S1509" s="7" t="e">
        <v>#N/A</v>
      </c>
      <c r="T1509" s="7">
        <v>0</v>
      </c>
      <c r="U1509" s="7" t="e">
        <v>#N/A</v>
      </c>
      <c r="V1509" s="7" t="e">
        <v>#N/A</v>
      </c>
      <c r="W1509" s="7" t="e">
        <v>#N/A</v>
      </c>
      <c r="X1509" s="7" t="e">
        <v>#N/A</v>
      </c>
      <c r="Y1509" s="7" t="e">
        <v>#N/A</v>
      </c>
      <c r="Z1509" s="7">
        <f t="shared" si="185"/>
        <v>0</v>
      </c>
      <c r="AA1509" s="7">
        <f t="shared" si="186"/>
        <v>0</v>
      </c>
      <c r="AB1509" s="7" t="b">
        <f t="shared" si="187"/>
        <v>1</v>
      </c>
      <c r="AC1509" s="7" t="b">
        <f t="shared" si="188"/>
        <v>0</v>
      </c>
      <c r="AD1509" s="7" t="b">
        <f t="shared" si="189"/>
        <v>1</v>
      </c>
      <c r="AE1509" s="7" t="b">
        <f t="shared" si="190"/>
        <v>0</v>
      </c>
      <c r="AF1509" s="7" t="b">
        <f t="shared" si="191"/>
        <v>0</v>
      </c>
      <c r="AH1509" t="b">
        <f>AND(Table252102[[#This Row],[Developmental toxicity]:[Reproductive toxicity]])</f>
        <v>0</v>
      </c>
    </row>
    <row r="1510" spans="1:34" x14ac:dyDescent="0.25">
      <c r="A1510" s="3">
        <f t="shared" si="184"/>
        <v>1509</v>
      </c>
      <c r="B1510" s="4"/>
      <c r="C1510" s="3" t="s">
        <v>12806</v>
      </c>
      <c r="D1510" s="3" t="s">
        <v>12805</v>
      </c>
      <c r="E1510" s="29" t="s">
        <v>16899</v>
      </c>
      <c r="F1510" s="3" t="s">
        <v>16900</v>
      </c>
      <c r="G1510" s="3" t="s">
        <v>12807</v>
      </c>
      <c r="H1510" s="3" t="s">
        <v>12807</v>
      </c>
      <c r="I1510" s="3" t="s">
        <v>16901</v>
      </c>
      <c r="J1510" s="5"/>
      <c r="K1510" s="7" t="e">
        <v>#N/A</v>
      </c>
      <c r="L1510" s="7" t="e">
        <v>#N/A</v>
      </c>
      <c r="M1510" s="7" t="e">
        <v>#N/A</v>
      </c>
      <c r="N1510" s="7" t="e">
        <v>#N/A</v>
      </c>
      <c r="O1510" s="7" t="e">
        <v>#N/A</v>
      </c>
      <c r="P1510" s="7" t="e">
        <v>#N/A</v>
      </c>
      <c r="Q1510" s="7" t="e">
        <v>#N/A</v>
      </c>
      <c r="R1510" s="7" t="e">
        <v>#N/A</v>
      </c>
      <c r="S1510" s="7" t="e">
        <v>#N/A</v>
      </c>
      <c r="T1510" s="7" t="e">
        <v>#N/A</v>
      </c>
      <c r="U1510" s="7" t="e">
        <v>#N/A</v>
      </c>
      <c r="V1510" s="7" t="e">
        <v>#N/A</v>
      </c>
      <c r="W1510" s="3">
        <v>0</v>
      </c>
      <c r="X1510" s="3" t="e">
        <v>#N/A</v>
      </c>
      <c r="Y1510" s="7" t="e">
        <v>#N/A</v>
      </c>
      <c r="Z1510" s="7">
        <f t="shared" si="185"/>
        <v>0</v>
      </c>
      <c r="AA1510" s="7">
        <f t="shared" si="186"/>
        <v>0</v>
      </c>
      <c r="AB1510" s="7" t="b">
        <f t="shared" si="187"/>
        <v>0</v>
      </c>
      <c r="AC1510" s="7" t="b">
        <f t="shared" si="188"/>
        <v>1</v>
      </c>
      <c r="AD1510" s="7" t="b">
        <f t="shared" si="189"/>
        <v>0</v>
      </c>
      <c r="AE1510" s="7" t="b">
        <f t="shared" si="190"/>
        <v>1</v>
      </c>
      <c r="AF1510" s="7" t="b">
        <f t="shared" si="191"/>
        <v>0</v>
      </c>
      <c r="AH1510" t="b">
        <f>AND(Table252102[[#This Row],[Developmental toxicity]:[Reproductive toxicity]])</f>
        <v>0</v>
      </c>
    </row>
    <row r="1511" spans="1:34" x14ac:dyDescent="0.25">
      <c r="A1511" s="3">
        <f t="shared" si="184"/>
        <v>1510</v>
      </c>
      <c r="B1511" s="4">
        <v>712</v>
      </c>
      <c r="C1511" s="3" t="s">
        <v>1421</v>
      </c>
      <c r="D1511" s="3" t="s">
        <v>5465</v>
      </c>
      <c r="E1511" s="29" t="s">
        <v>5053</v>
      </c>
      <c r="F1511" s="3" t="s">
        <v>5957</v>
      </c>
      <c r="G1511" s="3" t="s">
        <v>1422</v>
      </c>
      <c r="H1511" s="3" t="s">
        <v>6352</v>
      </c>
      <c r="I1511" s="3" t="s">
        <v>7003</v>
      </c>
      <c r="J1511" s="5" t="s">
        <v>1430</v>
      </c>
      <c r="K1511" s="7" t="e">
        <v>#N/A</v>
      </c>
      <c r="L1511" s="7">
        <v>1</v>
      </c>
      <c r="M1511" s="7" t="e">
        <v>#N/A</v>
      </c>
      <c r="N1511" s="7" t="e">
        <v>#N/A</v>
      </c>
      <c r="O1511" s="7" t="e">
        <v>#N/A</v>
      </c>
      <c r="P1511" s="7" t="e">
        <v>#N/A</v>
      </c>
      <c r="Q1511" s="7" t="e">
        <v>#N/A</v>
      </c>
      <c r="R1511" s="7" t="e">
        <v>#N/A</v>
      </c>
      <c r="S1511" s="7" t="e">
        <v>#N/A</v>
      </c>
      <c r="T1511" s="7" t="e">
        <v>#N/A</v>
      </c>
      <c r="U1511" s="7" t="e">
        <v>#N/A</v>
      </c>
      <c r="V1511" s="7" t="e">
        <v>#N/A</v>
      </c>
      <c r="W1511" s="7" t="e">
        <v>#N/A</v>
      </c>
      <c r="X1511" s="7" t="e">
        <v>#N/A</v>
      </c>
      <c r="Y1511" s="7">
        <v>1</v>
      </c>
      <c r="Z1511" s="7">
        <f t="shared" si="185"/>
        <v>1</v>
      </c>
      <c r="AA1511" s="7">
        <f t="shared" si="186"/>
        <v>1</v>
      </c>
      <c r="AB1511" s="7" t="b">
        <f t="shared" si="187"/>
        <v>1</v>
      </c>
      <c r="AC1511" s="7" t="b">
        <f t="shared" si="188"/>
        <v>0</v>
      </c>
      <c r="AD1511" s="7" t="b">
        <f t="shared" si="189"/>
        <v>0</v>
      </c>
      <c r="AE1511" s="7" t="b">
        <f t="shared" si="190"/>
        <v>0</v>
      </c>
      <c r="AF1511" s="7" t="b">
        <f t="shared" si="191"/>
        <v>0</v>
      </c>
      <c r="AH1511" t="b">
        <f>AND(Table252102[[#This Row],[Developmental toxicity]:[Reproductive toxicity]])</f>
        <v>0</v>
      </c>
    </row>
    <row r="1512" spans="1:34" x14ac:dyDescent="0.25">
      <c r="A1512" s="3">
        <f t="shared" si="184"/>
        <v>1511</v>
      </c>
      <c r="B1512" s="4"/>
      <c r="C1512" s="3" t="s">
        <v>20487</v>
      </c>
      <c r="D1512" s="3" t="s">
        <v>19159</v>
      </c>
      <c r="E1512" s="29" t="s">
        <v>20242</v>
      </c>
      <c r="F1512" s="3" t="s">
        <v>19526</v>
      </c>
      <c r="G1512" s="3" t="s">
        <v>19527</v>
      </c>
      <c r="H1512" s="3" t="s">
        <v>19528</v>
      </c>
      <c r="I1512" s="3" t="s">
        <v>19529</v>
      </c>
      <c r="J1512" s="5" t="s">
        <v>20</v>
      </c>
      <c r="K1512" s="7" t="e">
        <v>#N/A</v>
      </c>
      <c r="L1512" s="7" t="e">
        <v>#N/A</v>
      </c>
      <c r="M1512" s="7" t="e">
        <v>#N/A</v>
      </c>
      <c r="N1512" s="7" t="e">
        <v>#N/A</v>
      </c>
      <c r="O1512" s="7" t="e">
        <v>#N/A</v>
      </c>
      <c r="P1512" s="7" t="e">
        <v>#N/A</v>
      </c>
      <c r="Q1512" s="7" t="e">
        <v>#N/A</v>
      </c>
      <c r="R1512" s="7" t="e">
        <v>#N/A</v>
      </c>
      <c r="S1512" s="7" t="e">
        <v>#N/A</v>
      </c>
      <c r="T1512" s="7" t="e">
        <v>#N/A</v>
      </c>
      <c r="U1512" s="7" t="e">
        <v>#N/A</v>
      </c>
      <c r="V1512" s="7" t="e">
        <v>#N/A</v>
      </c>
      <c r="W1512" s="7" t="e">
        <v>#N/A</v>
      </c>
      <c r="X1512" s="7">
        <v>0</v>
      </c>
      <c r="Y1512" s="7" t="e">
        <v>#N/A</v>
      </c>
      <c r="Z1512" s="7">
        <f t="shared" si="185"/>
        <v>0</v>
      </c>
      <c r="AA1512" s="7">
        <f t="shared" si="186"/>
        <v>0</v>
      </c>
      <c r="AB1512" s="7" t="b">
        <f t="shared" si="187"/>
        <v>1</v>
      </c>
      <c r="AC1512" s="7" t="b">
        <f t="shared" si="188"/>
        <v>0</v>
      </c>
      <c r="AD1512" s="7" t="b">
        <f t="shared" si="189"/>
        <v>0</v>
      </c>
      <c r="AE1512" s="7" t="b">
        <f t="shared" si="190"/>
        <v>0</v>
      </c>
      <c r="AF1512" s="7" t="b">
        <f t="shared" si="191"/>
        <v>0</v>
      </c>
      <c r="AH1512" t="b">
        <f>AND(Table252102[[#This Row],[Developmental toxicity]:[Reproductive toxicity]])</f>
        <v>0</v>
      </c>
    </row>
    <row r="1513" spans="1:34" x14ac:dyDescent="0.25">
      <c r="A1513" s="3">
        <f t="shared" si="184"/>
        <v>1512</v>
      </c>
      <c r="B1513" s="4"/>
      <c r="C1513" s="3" t="s">
        <v>10804</v>
      </c>
      <c r="D1513" s="3" t="s">
        <v>10803</v>
      </c>
      <c r="E1513" s="29" t="s">
        <v>13491</v>
      </c>
      <c r="F1513" s="3" t="s">
        <v>13492</v>
      </c>
      <c r="G1513" s="3" t="s">
        <v>10805</v>
      </c>
      <c r="H1513" s="3" t="s">
        <v>10805</v>
      </c>
      <c r="I1513" s="3" t="s">
        <v>13493</v>
      </c>
      <c r="J1513" s="5"/>
      <c r="K1513" s="7" t="e">
        <v>#N/A</v>
      </c>
      <c r="L1513" s="7" t="e">
        <v>#N/A</v>
      </c>
      <c r="M1513" s="7" t="e">
        <v>#N/A</v>
      </c>
      <c r="N1513" s="7" t="e">
        <v>#N/A</v>
      </c>
      <c r="O1513" s="7" t="e">
        <v>#N/A</v>
      </c>
      <c r="P1513" s="7" t="e">
        <v>#N/A</v>
      </c>
      <c r="Q1513" s="7" t="e">
        <v>#N/A</v>
      </c>
      <c r="R1513" s="7" t="e">
        <v>#N/A</v>
      </c>
      <c r="S1513" s="7" t="e">
        <v>#N/A</v>
      </c>
      <c r="T1513" s="7" t="e">
        <v>#N/A</v>
      </c>
      <c r="U1513" s="7" t="e">
        <v>#N/A</v>
      </c>
      <c r="V1513" s="7" t="e">
        <v>#N/A</v>
      </c>
      <c r="W1513" s="3">
        <v>1</v>
      </c>
      <c r="X1513" s="3" t="e">
        <v>#N/A</v>
      </c>
      <c r="Y1513" s="7" t="e">
        <v>#N/A</v>
      </c>
      <c r="Z1513" s="7">
        <f t="shared" si="185"/>
        <v>1</v>
      </c>
      <c r="AA1513" s="7">
        <f t="shared" si="186"/>
        <v>1</v>
      </c>
      <c r="AB1513" s="7" t="b">
        <f t="shared" si="187"/>
        <v>0</v>
      </c>
      <c r="AC1513" s="7" t="b">
        <f t="shared" si="188"/>
        <v>1</v>
      </c>
      <c r="AD1513" s="7" t="b">
        <f t="shared" si="189"/>
        <v>0</v>
      </c>
      <c r="AE1513" s="7" t="b">
        <f t="shared" si="190"/>
        <v>1</v>
      </c>
      <c r="AF1513" s="7" t="b">
        <f t="shared" si="191"/>
        <v>0</v>
      </c>
      <c r="AH1513" t="b">
        <f>AND(Table252102[[#This Row],[Developmental toxicity]:[Reproductive toxicity]])</f>
        <v>0</v>
      </c>
    </row>
    <row r="1514" spans="1:34" x14ac:dyDescent="0.25">
      <c r="A1514" s="3">
        <f t="shared" si="184"/>
        <v>1513</v>
      </c>
      <c r="B1514" s="4" t="s">
        <v>1440</v>
      </c>
      <c r="C1514" s="3" t="s">
        <v>2656</v>
      </c>
      <c r="D1514" s="3" t="s">
        <v>3618</v>
      </c>
      <c r="E1514" s="29" t="s">
        <v>7928</v>
      </c>
      <c r="F1514" s="3" t="s">
        <v>8767</v>
      </c>
      <c r="G1514" s="3" t="s">
        <v>10451</v>
      </c>
      <c r="H1514" s="3" t="s">
        <v>10452</v>
      </c>
      <c r="I1514" s="3" t="s">
        <v>10453</v>
      </c>
      <c r="J1514" s="5"/>
      <c r="K1514" s="7" t="e">
        <v>#N/A</v>
      </c>
      <c r="L1514" s="7" t="e">
        <v>#N/A</v>
      </c>
      <c r="M1514" s="7" t="e">
        <v>#N/A</v>
      </c>
      <c r="N1514" s="7" t="e">
        <v>#N/A</v>
      </c>
      <c r="O1514" s="7" t="e">
        <v>#N/A</v>
      </c>
      <c r="P1514" s="7" t="e">
        <v>#N/A</v>
      </c>
      <c r="Q1514" s="7" t="e">
        <v>#N/A</v>
      </c>
      <c r="R1514" s="7" t="e">
        <v>#N/A</v>
      </c>
      <c r="S1514" s="7" t="e">
        <v>#N/A</v>
      </c>
      <c r="T1514" s="7">
        <v>1</v>
      </c>
      <c r="U1514" s="7" t="e">
        <v>#N/A</v>
      </c>
      <c r="V1514" s="7" t="e">
        <v>#N/A</v>
      </c>
      <c r="W1514" s="7" t="e">
        <v>#N/A</v>
      </c>
      <c r="X1514" s="7" t="e">
        <v>#N/A</v>
      </c>
      <c r="Y1514" s="7" t="e">
        <v>#N/A</v>
      </c>
      <c r="Z1514" s="7">
        <f t="shared" si="185"/>
        <v>1</v>
      </c>
      <c r="AA1514" s="7">
        <f t="shared" si="186"/>
        <v>1</v>
      </c>
      <c r="AB1514" s="7" t="b">
        <f t="shared" si="187"/>
        <v>1</v>
      </c>
      <c r="AC1514" s="7" t="b">
        <f t="shared" si="188"/>
        <v>0</v>
      </c>
      <c r="AD1514" s="7" t="b">
        <f t="shared" si="189"/>
        <v>1</v>
      </c>
      <c r="AE1514" s="7" t="b">
        <f t="shared" si="190"/>
        <v>0</v>
      </c>
      <c r="AF1514" s="7" t="b">
        <f t="shared" si="191"/>
        <v>0</v>
      </c>
      <c r="AH1514" t="b">
        <f>AND(Table252102[[#This Row],[Developmental toxicity]:[Reproductive toxicity]])</f>
        <v>0</v>
      </c>
    </row>
    <row r="1515" spans="1:34" x14ac:dyDescent="0.25">
      <c r="A1515" s="3">
        <f t="shared" si="184"/>
        <v>1514</v>
      </c>
      <c r="B1515" s="4"/>
      <c r="C1515" s="3" t="s">
        <v>20525</v>
      </c>
      <c r="D1515" s="3" t="s">
        <v>19197</v>
      </c>
      <c r="E1515" s="29" t="s">
        <v>20280</v>
      </c>
      <c r="F1515" s="3" t="s">
        <v>19661</v>
      </c>
      <c r="G1515" s="3" t="s">
        <v>19662</v>
      </c>
      <c r="H1515" s="3" t="s">
        <v>19662</v>
      </c>
      <c r="I1515" s="3" t="s">
        <v>19663</v>
      </c>
      <c r="J1515" s="5" t="s">
        <v>20</v>
      </c>
      <c r="K1515" s="7" t="e">
        <v>#N/A</v>
      </c>
      <c r="L1515" s="7" t="e">
        <v>#N/A</v>
      </c>
      <c r="M1515" s="7" t="e">
        <v>#N/A</v>
      </c>
      <c r="N1515" s="7" t="e">
        <v>#N/A</v>
      </c>
      <c r="O1515" s="7" t="e">
        <v>#N/A</v>
      </c>
      <c r="P1515" s="7" t="e">
        <v>#N/A</v>
      </c>
      <c r="Q1515" s="7" t="e">
        <v>#N/A</v>
      </c>
      <c r="R1515" s="7" t="e">
        <v>#N/A</v>
      </c>
      <c r="S1515" s="7" t="e">
        <v>#N/A</v>
      </c>
      <c r="T1515" s="7" t="e">
        <v>#N/A</v>
      </c>
      <c r="U1515" s="7" t="e">
        <v>#N/A</v>
      </c>
      <c r="V1515" s="7" t="e">
        <v>#N/A</v>
      </c>
      <c r="W1515" s="7" t="e">
        <v>#N/A</v>
      </c>
      <c r="X1515" s="7">
        <v>1</v>
      </c>
      <c r="Y1515" s="7" t="e">
        <v>#N/A</v>
      </c>
      <c r="Z1515" s="7">
        <f t="shared" si="185"/>
        <v>1</v>
      </c>
      <c r="AA1515" s="7">
        <f t="shared" si="186"/>
        <v>1</v>
      </c>
      <c r="AB1515" s="7" t="b">
        <f t="shared" si="187"/>
        <v>1</v>
      </c>
      <c r="AC1515" s="7" t="b">
        <f t="shared" si="188"/>
        <v>0</v>
      </c>
      <c r="AD1515" s="7" t="b">
        <f t="shared" si="189"/>
        <v>0</v>
      </c>
      <c r="AE1515" s="7" t="b">
        <f t="shared" si="190"/>
        <v>0</v>
      </c>
      <c r="AF1515" s="7" t="b">
        <f t="shared" si="191"/>
        <v>0</v>
      </c>
      <c r="AH1515" t="b">
        <f>AND(Table252102[[#This Row],[Developmental toxicity]:[Reproductive toxicity]])</f>
        <v>0</v>
      </c>
    </row>
    <row r="1516" spans="1:34" x14ac:dyDescent="0.25">
      <c r="A1516" s="3">
        <f t="shared" si="184"/>
        <v>1515</v>
      </c>
      <c r="B1516" s="4"/>
      <c r="C1516" s="3" t="s">
        <v>20615</v>
      </c>
      <c r="D1516" s="3" t="s">
        <v>19289</v>
      </c>
      <c r="E1516" s="29" t="s">
        <v>20370</v>
      </c>
      <c r="F1516" s="3" t="s">
        <v>19967</v>
      </c>
      <c r="G1516" s="3" t="s">
        <v>19968</v>
      </c>
      <c r="H1516" s="3" t="s">
        <v>19968</v>
      </c>
      <c r="I1516" s="3" t="s">
        <v>19969</v>
      </c>
      <c r="J1516" s="5" t="s">
        <v>20</v>
      </c>
      <c r="K1516" s="7" t="e">
        <v>#N/A</v>
      </c>
      <c r="L1516" s="7" t="e">
        <v>#N/A</v>
      </c>
      <c r="M1516" s="7" t="e">
        <v>#N/A</v>
      </c>
      <c r="N1516" s="7" t="e">
        <v>#N/A</v>
      </c>
      <c r="O1516" s="7" t="e">
        <v>#N/A</v>
      </c>
      <c r="P1516" s="7" t="e">
        <v>#N/A</v>
      </c>
      <c r="Q1516" s="7" t="e">
        <v>#N/A</v>
      </c>
      <c r="R1516" s="7" t="e">
        <v>#N/A</v>
      </c>
      <c r="S1516" s="7" t="e">
        <v>#N/A</v>
      </c>
      <c r="T1516" s="7" t="e">
        <v>#N/A</v>
      </c>
      <c r="U1516" s="7" t="e">
        <v>#N/A</v>
      </c>
      <c r="V1516" s="7" t="e">
        <v>#N/A</v>
      </c>
      <c r="W1516" s="7" t="e">
        <v>#N/A</v>
      </c>
      <c r="X1516" s="7">
        <v>1</v>
      </c>
      <c r="Y1516" s="7" t="e">
        <v>#N/A</v>
      </c>
      <c r="Z1516" s="7">
        <f t="shared" si="185"/>
        <v>1</v>
      </c>
      <c r="AA1516" s="7">
        <f t="shared" si="186"/>
        <v>1</v>
      </c>
      <c r="AB1516" s="7" t="b">
        <f t="shared" si="187"/>
        <v>1</v>
      </c>
      <c r="AC1516" s="7" t="b">
        <f t="shared" si="188"/>
        <v>0</v>
      </c>
      <c r="AD1516" s="7" t="b">
        <f t="shared" si="189"/>
        <v>0</v>
      </c>
      <c r="AE1516" s="7" t="b">
        <f t="shared" si="190"/>
        <v>0</v>
      </c>
      <c r="AF1516" s="7" t="b">
        <f t="shared" si="191"/>
        <v>0</v>
      </c>
      <c r="AH1516" t="b">
        <f>AND(Table252102[[#This Row],[Developmental toxicity]:[Reproductive toxicity]])</f>
        <v>0</v>
      </c>
    </row>
    <row r="1517" spans="1:34" x14ac:dyDescent="0.25">
      <c r="A1517" s="3">
        <f t="shared" si="184"/>
        <v>1516</v>
      </c>
      <c r="B1517" s="4">
        <v>707</v>
      </c>
      <c r="C1517" s="3" t="s">
        <v>1415</v>
      </c>
      <c r="D1517" s="3" t="s">
        <v>5462</v>
      </c>
      <c r="E1517" s="29" t="s">
        <v>5050</v>
      </c>
      <c r="F1517" s="3" t="s">
        <v>5954</v>
      </c>
      <c r="G1517" s="3" t="s">
        <v>1416</v>
      </c>
      <c r="H1517" s="3" t="s">
        <v>6350</v>
      </c>
      <c r="I1517" s="3" t="s">
        <v>6999</v>
      </c>
      <c r="J1517" s="5" t="s">
        <v>1431</v>
      </c>
      <c r="K1517" s="7" t="e">
        <v>#N/A</v>
      </c>
      <c r="L1517" s="7">
        <v>1</v>
      </c>
      <c r="M1517" s="7" t="e">
        <v>#N/A</v>
      </c>
      <c r="N1517" s="7" t="e">
        <v>#N/A</v>
      </c>
      <c r="O1517" s="7" t="e">
        <v>#N/A</v>
      </c>
      <c r="P1517" s="7" t="e">
        <v>#N/A</v>
      </c>
      <c r="Q1517" s="7" t="e">
        <v>#N/A</v>
      </c>
      <c r="R1517" s="7" t="e">
        <v>#N/A</v>
      </c>
      <c r="S1517" s="7" t="e">
        <v>#N/A</v>
      </c>
      <c r="T1517" s="7" t="e">
        <v>#N/A</v>
      </c>
      <c r="U1517" s="7" t="e">
        <v>#N/A</v>
      </c>
      <c r="V1517" s="7" t="e">
        <v>#N/A</v>
      </c>
      <c r="W1517" s="7" t="e">
        <v>#N/A</v>
      </c>
      <c r="X1517" s="7" t="e">
        <v>#N/A</v>
      </c>
      <c r="Y1517" s="7">
        <v>1</v>
      </c>
      <c r="Z1517" s="7">
        <f t="shared" si="185"/>
        <v>1</v>
      </c>
      <c r="AA1517" s="7">
        <f t="shared" si="186"/>
        <v>1</v>
      </c>
      <c r="AB1517" s="7" t="b">
        <f t="shared" si="187"/>
        <v>1</v>
      </c>
      <c r="AC1517" s="7" t="b">
        <f t="shared" si="188"/>
        <v>0</v>
      </c>
      <c r="AD1517" s="7" t="b">
        <f t="shared" si="189"/>
        <v>0</v>
      </c>
      <c r="AE1517" s="7" t="b">
        <f t="shared" si="190"/>
        <v>0</v>
      </c>
      <c r="AF1517" s="7" t="b">
        <f t="shared" si="191"/>
        <v>0</v>
      </c>
      <c r="AH1517" t="b">
        <f>AND(Table252102[[#This Row],[Developmental toxicity]:[Reproductive toxicity]])</f>
        <v>0</v>
      </c>
    </row>
    <row r="1518" spans="1:34" x14ac:dyDescent="0.25">
      <c r="A1518" s="3">
        <f t="shared" si="184"/>
        <v>1517</v>
      </c>
      <c r="B1518" s="4"/>
      <c r="C1518" s="3" t="s">
        <v>10907</v>
      </c>
      <c r="D1518" s="3" t="s">
        <v>10906</v>
      </c>
      <c r="E1518" s="29" t="s">
        <v>13671</v>
      </c>
      <c r="F1518" s="3" t="s">
        <v>13672</v>
      </c>
      <c r="G1518" s="3" t="s">
        <v>13673</v>
      </c>
      <c r="H1518" s="3" t="s">
        <v>13674</v>
      </c>
      <c r="I1518" s="3" t="s">
        <v>13675</v>
      </c>
      <c r="J1518" s="5"/>
      <c r="K1518" s="7" t="e">
        <v>#N/A</v>
      </c>
      <c r="L1518" s="7" t="e">
        <v>#N/A</v>
      </c>
      <c r="M1518" s="7" t="e">
        <v>#N/A</v>
      </c>
      <c r="N1518" s="7" t="e">
        <v>#N/A</v>
      </c>
      <c r="O1518" s="7" t="e">
        <v>#N/A</v>
      </c>
      <c r="P1518" s="7" t="e">
        <v>#N/A</v>
      </c>
      <c r="Q1518" s="7" t="e">
        <v>#N/A</v>
      </c>
      <c r="R1518" s="7" t="e">
        <v>#N/A</v>
      </c>
      <c r="S1518" s="7" t="e">
        <v>#N/A</v>
      </c>
      <c r="T1518" s="7" t="e">
        <v>#N/A</v>
      </c>
      <c r="U1518" s="7" t="e">
        <v>#N/A</v>
      </c>
      <c r="V1518" s="7" t="e">
        <v>#N/A</v>
      </c>
      <c r="W1518" s="3">
        <v>1</v>
      </c>
      <c r="X1518" s="3" t="e">
        <v>#N/A</v>
      </c>
      <c r="Y1518" s="7" t="e">
        <v>#N/A</v>
      </c>
      <c r="Z1518" s="7">
        <f t="shared" si="185"/>
        <v>1</v>
      </c>
      <c r="AA1518" s="7">
        <f t="shared" si="186"/>
        <v>1</v>
      </c>
      <c r="AB1518" s="7" t="b">
        <f t="shared" si="187"/>
        <v>0</v>
      </c>
      <c r="AC1518" s="7" t="b">
        <f t="shared" si="188"/>
        <v>1</v>
      </c>
      <c r="AD1518" s="7" t="b">
        <f t="shared" si="189"/>
        <v>0</v>
      </c>
      <c r="AE1518" s="7" t="b">
        <f t="shared" si="190"/>
        <v>1</v>
      </c>
      <c r="AF1518" s="7" t="b">
        <f t="shared" si="191"/>
        <v>0</v>
      </c>
      <c r="AH1518" t="b">
        <f>AND(Table252102[[#This Row],[Developmental toxicity]:[Reproductive toxicity]])</f>
        <v>0</v>
      </c>
    </row>
    <row r="1519" spans="1:34" x14ac:dyDescent="0.25">
      <c r="A1519" s="3">
        <f t="shared" si="184"/>
        <v>1518</v>
      </c>
      <c r="B1519" s="4"/>
      <c r="C1519" s="3" t="s">
        <v>20587</v>
      </c>
      <c r="D1519" s="3" t="s">
        <v>19260</v>
      </c>
      <c r="E1519" s="29" t="s">
        <v>20342</v>
      </c>
      <c r="F1519" s="3" t="s">
        <v>19873</v>
      </c>
      <c r="G1519" s="3" t="s">
        <v>19874</v>
      </c>
      <c r="H1519" s="3" t="s">
        <v>19874</v>
      </c>
      <c r="I1519" s="3" t="s">
        <v>19875</v>
      </c>
      <c r="J1519" s="5" t="s">
        <v>20</v>
      </c>
      <c r="K1519" s="7" t="e">
        <v>#N/A</v>
      </c>
      <c r="L1519" s="7" t="e">
        <v>#N/A</v>
      </c>
      <c r="M1519" s="7" t="e">
        <v>#N/A</v>
      </c>
      <c r="N1519" s="7" t="e">
        <v>#N/A</v>
      </c>
      <c r="O1519" s="7" t="e">
        <v>#N/A</v>
      </c>
      <c r="P1519" s="7" t="e">
        <v>#N/A</v>
      </c>
      <c r="Q1519" s="7" t="e">
        <v>#N/A</v>
      </c>
      <c r="R1519" s="7" t="e">
        <v>#N/A</v>
      </c>
      <c r="S1519" s="7" t="e">
        <v>#N/A</v>
      </c>
      <c r="T1519" s="7" t="e">
        <v>#N/A</v>
      </c>
      <c r="U1519" s="7" t="e">
        <v>#N/A</v>
      </c>
      <c r="V1519" s="7" t="e">
        <v>#N/A</v>
      </c>
      <c r="W1519" s="7" t="e">
        <v>#N/A</v>
      </c>
      <c r="X1519" s="7">
        <v>1</v>
      </c>
      <c r="Y1519" s="7" t="e">
        <v>#N/A</v>
      </c>
      <c r="Z1519" s="7">
        <f t="shared" si="185"/>
        <v>1</v>
      </c>
      <c r="AA1519" s="7">
        <f t="shared" si="186"/>
        <v>1</v>
      </c>
      <c r="AB1519" s="7" t="b">
        <f t="shared" si="187"/>
        <v>1</v>
      </c>
      <c r="AC1519" s="7" t="b">
        <f t="shared" si="188"/>
        <v>0</v>
      </c>
      <c r="AD1519" s="7" t="b">
        <f t="shared" si="189"/>
        <v>0</v>
      </c>
      <c r="AE1519" s="7" t="b">
        <f t="shared" si="190"/>
        <v>0</v>
      </c>
      <c r="AF1519" s="7" t="b">
        <f t="shared" si="191"/>
        <v>0</v>
      </c>
      <c r="AH1519" t="b">
        <f>AND(Table252102[[#This Row],[Developmental toxicity]:[Reproductive toxicity]])</f>
        <v>0</v>
      </c>
    </row>
    <row r="1520" spans="1:34" x14ac:dyDescent="0.25">
      <c r="A1520" s="3">
        <f t="shared" si="184"/>
        <v>1519</v>
      </c>
      <c r="B1520" s="4">
        <v>159</v>
      </c>
      <c r="C1520" s="3" t="s">
        <v>568</v>
      </c>
      <c r="D1520" s="3" t="s">
        <v>5146</v>
      </c>
      <c r="E1520" s="29" t="s">
        <v>4659</v>
      </c>
      <c r="F1520" s="3" t="s">
        <v>5580</v>
      </c>
      <c r="G1520" s="3" t="s">
        <v>569</v>
      </c>
      <c r="H1520" s="3" t="s">
        <v>6070</v>
      </c>
      <c r="I1520" s="3" t="s">
        <v>6483</v>
      </c>
      <c r="J1520" s="5" t="s">
        <v>1431</v>
      </c>
      <c r="K1520" s="7" t="e">
        <v>#N/A</v>
      </c>
      <c r="L1520" s="7">
        <v>1</v>
      </c>
      <c r="M1520" s="7" t="e">
        <v>#N/A</v>
      </c>
      <c r="N1520" s="7" t="e">
        <v>#N/A</v>
      </c>
      <c r="O1520" s="7" t="e">
        <v>#N/A</v>
      </c>
      <c r="P1520" s="7" t="e">
        <v>#N/A</v>
      </c>
      <c r="Q1520" s="7" t="e">
        <v>#N/A</v>
      </c>
      <c r="R1520" s="7" t="e">
        <v>#N/A</v>
      </c>
      <c r="S1520" s="7" t="e">
        <v>#N/A</v>
      </c>
      <c r="T1520" s="7" t="e">
        <v>#N/A</v>
      </c>
      <c r="U1520" s="7" t="e">
        <v>#N/A</v>
      </c>
      <c r="V1520" s="7" t="e">
        <v>#N/A</v>
      </c>
      <c r="W1520" s="7" t="e">
        <v>#N/A</v>
      </c>
      <c r="X1520" s="7">
        <v>1</v>
      </c>
      <c r="Y1520" s="7">
        <v>1</v>
      </c>
      <c r="Z1520" s="7">
        <f t="shared" si="185"/>
        <v>1</v>
      </c>
      <c r="AA1520" s="7">
        <f t="shared" si="186"/>
        <v>1</v>
      </c>
      <c r="AB1520" s="7" t="b">
        <f t="shared" si="187"/>
        <v>1</v>
      </c>
      <c r="AC1520" s="7" t="b">
        <f t="shared" si="188"/>
        <v>0</v>
      </c>
      <c r="AD1520" s="7" t="b">
        <f t="shared" si="189"/>
        <v>0</v>
      </c>
      <c r="AE1520" s="7" t="b">
        <f t="shared" si="190"/>
        <v>0</v>
      </c>
      <c r="AF1520" s="7" t="b">
        <f t="shared" si="191"/>
        <v>0</v>
      </c>
      <c r="AH1520" t="b">
        <f>AND(Table252102[[#This Row],[Developmental toxicity]:[Reproductive toxicity]])</f>
        <v>0</v>
      </c>
    </row>
    <row r="1521" spans="1:34" x14ac:dyDescent="0.25">
      <c r="A1521" s="3">
        <f t="shared" si="184"/>
        <v>1520</v>
      </c>
      <c r="B1521" s="4"/>
      <c r="C1521" s="3" t="s">
        <v>11564</v>
      </c>
      <c r="D1521" s="3" t="s">
        <v>11563</v>
      </c>
      <c r="E1521" s="29" t="s">
        <v>14897</v>
      </c>
      <c r="F1521" s="3" t="s">
        <v>14898</v>
      </c>
      <c r="G1521" s="3" t="s">
        <v>14899</v>
      </c>
      <c r="H1521" s="3" t="s">
        <v>14899</v>
      </c>
      <c r="I1521" s="3" t="s">
        <v>14900</v>
      </c>
      <c r="J1521" s="5"/>
      <c r="K1521" s="7" t="e">
        <v>#N/A</v>
      </c>
      <c r="L1521" s="7" t="e">
        <v>#N/A</v>
      </c>
      <c r="M1521" s="7" t="e">
        <v>#N/A</v>
      </c>
      <c r="N1521" s="7" t="e">
        <v>#N/A</v>
      </c>
      <c r="O1521" s="7" t="e">
        <v>#N/A</v>
      </c>
      <c r="P1521" s="7" t="e">
        <v>#N/A</v>
      </c>
      <c r="Q1521" s="7" t="e">
        <v>#N/A</v>
      </c>
      <c r="R1521" s="7" t="e">
        <v>#N/A</v>
      </c>
      <c r="S1521" s="7" t="e">
        <v>#N/A</v>
      </c>
      <c r="T1521" s="7" t="e">
        <v>#N/A</v>
      </c>
      <c r="U1521" s="7" t="e">
        <v>#N/A</v>
      </c>
      <c r="V1521" s="7" t="e">
        <v>#N/A</v>
      </c>
      <c r="W1521" s="3">
        <v>1</v>
      </c>
      <c r="X1521" s="3" t="e">
        <v>#N/A</v>
      </c>
      <c r="Y1521" s="7" t="e">
        <v>#N/A</v>
      </c>
      <c r="Z1521" s="7">
        <f t="shared" si="185"/>
        <v>1</v>
      </c>
      <c r="AA1521" s="7">
        <f t="shared" si="186"/>
        <v>1</v>
      </c>
      <c r="AB1521" s="7" t="b">
        <f t="shared" si="187"/>
        <v>0</v>
      </c>
      <c r="AC1521" s="7" t="b">
        <f t="shared" si="188"/>
        <v>1</v>
      </c>
      <c r="AD1521" s="7" t="b">
        <f t="shared" si="189"/>
        <v>0</v>
      </c>
      <c r="AE1521" s="7" t="b">
        <f t="shared" si="190"/>
        <v>1</v>
      </c>
      <c r="AF1521" s="7" t="b">
        <f t="shared" si="191"/>
        <v>0</v>
      </c>
      <c r="AH1521" t="b">
        <f>AND(Table252102[[#This Row],[Developmental toxicity]:[Reproductive toxicity]])</f>
        <v>0</v>
      </c>
    </row>
    <row r="1522" spans="1:34" x14ac:dyDescent="0.25">
      <c r="A1522" s="3">
        <f t="shared" si="184"/>
        <v>1521</v>
      </c>
      <c r="B1522" s="4"/>
      <c r="C1522" s="3" t="s">
        <v>13143</v>
      </c>
      <c r="D1522" s="3" t="s">
        <v>17977</v>
      </c>
      <c r="E1522" s="29" t="s">
        <v>17410</v>
      </c>
      <c r="F1522" s="3" t="s">
        <v>17411</v>
      </c>
      <c r="G1522" s="3" t="s">
        <v>17412</v>
      </c>
      <c r="H1522" s="3" t="s">
        <v>17412</v>
      </c>
      <c r="I1522" s="3" t="s">
        <v>17413</v>
      </c>
      <c r="J1522" s="5"/>
      <c r="K1522" s="7" t="e">
        <v>#N/A</v>
      </c>
      <c r="L1522" s="7" t="e">
        <v>#N/A</v>
      </c>
      <c r="M1522" s="7" t="e">
        <v>#N/A</v>
      </c>
      <c r="N1522" s="7" t="e">
        <v>#N/A</v>
      </c>
      <c r="O1522" s="7" t="e">
        <v>#N/A</v>
      </c>
      <c r="P1522" s="7" t="e">
        <v>#N/A</v>
      </c>
      <c r="Q1522" s="7" t="e">
        <v>#N/A</v>
      </c>
      <c r="R1522" s="7" t="e">
        <v>#N/A</v>
      </c>
      <c r="S1522" s="7" t="e">
        <v>#N/A</v>
      </c>
      <c r="T1522" s="7" t="e">
        <v>#N/A</v>
      </c>
      <c r="U1522" s="7" t="e">
        <v>#N/A</v>
      </c>
      <c r="V1522" s="7" t="e">
        <v>#N/A</v>
      </c>
      <c r="W1522" s="3">
        <v>0</v>
      </c>
      <c r="X1522" s="3" t="e">
        <v>#N/A</v>
      </c>
      <c r="Y1522" s="7" t="e">
        <v>#N/A</v>
      </c>
      <c r="Z1522" s="7">
        <f t="shared" si="185"/>
        <v>0</v>
      </c>
      <c r="AA1522" s="7">
        <f t="shared" si="186"/>
        <v>0</v>
      </c>
      <c r="AB1522" s="7" t="b">
        <f t="shared" si="187"/>
        <v>0</v>
      </c>
      <c r="AC1522" s="7" t="b">
        <f t="shared" si="188"/>
        <v>1</v>
      </c>
      <c r="AD1522" s="7" t="b">
        <f t="shared" si="189"/>
        <v>0</v>
      </c>
      <c r="AE1522" s="7" t="b">
        <f t="shared" si="190"/>
        <v>1</v>
      </c>
      <c r="AF1522" s="7" t="b">
        <f t="shared" si="191"/>
        <v>0</v>
      </c>
      <c r="AH1522" t="b">
        <f>AND(Table252102[[#This Row],[Developmental toxicity]:[Reproductive toxicity]])</f>
        <v>0</v>
      </c>
    </row>
    <row r="1523" spans="1:34" x14ac:dyDescent="0.25">
      <c r="A1523" s="3">
        <f t="shared" si="184"/>
        <v>1522</v>
      </c>
      <c r="B1523" s="4">
        <v>699</v>
      </c>
      <c r="C1523" s="3" t="s">
        <v>1404</v>
      </c>
      <c r="D1523" s="3" t="s">
        <v>5459</v>
      </c>
      <c r="E1523" s="29" t="s">
        <v>5045</v>
      </c>
      <c r="F1523" s="3" t="s">
        <v>5950</v>
      </c>
      <c r="G1523" s="3" t="s">
        <v>1405</v>
      </c>
      <c r="H1523" s="3" t="s">
        <v>6346</v>
      </c>
      <c r="I1523" s="3" t="s">
        <v>6994</v>
      </c>
      <c r="J1523" s="5" t="s">
        <v>1431</v>
      </c>
      <c r="K1523" s="7" t="e">
        <v>#N/A</v>
      </c>
      <c r="L1523" s="7">
        <v>1</v>
      </c>
      <c r="M1523" s="7" t="e">
        <v>#N/A</v>
      </c>
      <c r="N1523" s="7" t="e">
        <v>#N/A</v>
      </c>
      <c r="O1523" s="7" t="e">
        <v>#N/A</v>
      </c>
      <c r="P1523" s="7" t="e">
        <v>#N/A</v>
      </c>
      <c r="Q1523" s="7" t="e">
        <v>#N/A</v>
      </c>
      <c r="R1523" s="7" t="e">
        <v>#N/A</v>
      </c>
      <c r="S1523" s="7" t="e">
        <v>#N/A</v>
      </c>
      <c r="T1523" s="7" t="e">
        <v>#N/A</v>
      </c>
      <c r="U1523" s="7" t="e">
        <v>#N/A</v>
      </c>
      <c r="V1523" s="7" t="e">
        <v>#N/A</v>
      </c>
      <c r="W1523" s="7" t="e">
        <v>#N/A</v>
      </c>
      <c r="X1523" s="7" t="e">
        <v>#N/A</v>
      </c>
      <c r="Y1523" s="7">
        <v>1</v>
      </c>
      <c r="Z1523" s="7">
        <f t="shared" si="185"/>
        <v>1</v>
      </c>
      <c r="AA1523" s="7">
        <f t="shared" si="186"/>
        <v>1</v>
      </c>
      <c r="AB1523" s="7" t="b">
        <f t="shared" si="187"/>
        <v>1</v>
      </c>
      <c r="AC1523" s="7" t="b">
        <f t="shared" si="188"/>
        <v>0</v>
      </c>
      <c r="AD1523" s="7" t="b">
        <f t="shared" si="189"/>
        <v>0</v>
      </c>
      <c r="AE1523" s="7" t="b">
        <f t="shared" si="190"/>
        <v>0</v>
      </c>
      <c r="AF1523" s="7" t="b">
        <f t="shared" si="191"/>
        <v>0</v>
      </c>
      <c r="AH1523" t="b">
        <f>AND(Table252102[[#This Row],[Developmental toxicity]:[Reproductive toxicity]])</f>
        <v>0</v>
      </c>
    </row>
    <row r="1524" spans="1:34" x14ac:dyDescent="0.25">
      <c r="A1524" s="3">
        <f t="shared" si="184"/>
        <v>1523</v>
      </c>
      <c r="B1524" s="4"/>
      <c r="C1524" s="3" t="s">
        <v>11840</v>
      </c>
      <c r="D1524" s="3" t="s">
        <v>11839</v>
      </c>
      <c r="E1524" s="29" t="s">
        <v>15413</v>
      </c>
      <c r="F1524" s="3" t="s">
        <v>15414</v>
      </c>
      <c r="G1524" s="3" t="s">
        <v>15415</v>
      </c>
      <c r="H1524" s="3" t="s">
        <v>15415</v>
      </c>
      <c r="I1524" s="3" t="s">
        <v>15416</v>
      </c>
      <c r="J1524" s="5"/>
      <c r="K1524" s="7" t="e">
        <v>#N/A</v>
      </c>
      <c r="L1524" s="7" t="e">
        <v>#N/A</v>
      </c>
      <c r="M1524" s="7" t="e">
        <v>#N/A</v>
      </c>
      <c r="N1524" s="7" t="e">
        <v>#N/A</v>
      </c>
      <c r="O1524" s="7" t="e">
        <v>#N/A</v>
      </c>
      <c r="P1524" s="7" t="e">
        <v>#N/A</v>
      </c>
      <c r="Q1524" s="7" t="e">
        <v>#N/A</v>
      </c>
      <c r="R1524" s="7" t="e">
        <v>#N/A</v>
      </c>
      <c r="S1524" s="7" t="e">
        <v>#N/A</v>
      </c>
      <c r="T1524" s="7" t="e">
        <v>#N/A</v>
      </c>
      <c r="U1524" s="7" t="e">
        <v>#N/A</v>
      </c>
      <c r="V1524" s="7" t="e">
        <v>#N/A</v>
      </c>
      <c r="W1524" s="3">
        <v>0</v>
      </c>
      <c r="X1524" s="3" t="e">
        <v>#N/A</v>
      </c>
      <c r="Y1524" s="7" t="e">
        <v>#N/A</v>
      </c>
      <c r="Z1524" s="7">
        <f t="shared" si="185"/>
        <v>0</v>
      </c>
      <c r="AA1524" s="7">
        <f t="shared" si="186"/>
        <v>0</v>
      </c>
      <c r="AB1524" s="7" t="b">
        <f t="shared" si="187"/>
        <v>0</v>
      </c>
      <c r="AC1524" s="7" t="b">
        <f t="shared" si="188"/>
        <v>1</v>
      </c>
      <c r="AD1524" s="7" t="b">
        <f t="shared" si="189"/>
        <v>0</v>
      </c>
      <c r="AE1524" s="7" t="b">
        <f t="shared" si="190"/>
        <v>1</v>
      </c>
      <c r="AF1524" s="7" t="b">
        <f t="shared" si="191"/>
        <v>0</v>
      </c>
      <c r="AH1524" t="b">
        <f>AND(Table252102[[#This Row],[Developmental toxicity]:[Reproductive toxicity]])</f>
        <v>0</v>
      </c>
    </row>
    <row r="1525" spans="1:34" x14ac:dyDescent="0.25">
      <c r="A1525" s="3">
        <f t="shared" si="184"/>
        <v>1524</v>
      </c>
      <c r="B1525" s="4">
        <v>363</v>
      </c>
      <c r="C1525" s="3" t="s">
        <v>874</v>
      </c>
      <c r="D1525" s="3" t="s">
        <v>3291</v>
      </c>
      <c r="E1525" s="29" t="s">
        <v>4800</v>
      </c>
      <c r="F1525" s="3" t="s">
        <v>5716</v>
      </c>
      <c r="G1525" s="3" t="s">
        <v>875</v>
      </c>
      <c r="H1525" s="3" t="s">
        <v>6666</v>
      </c>
      <c r="I1525" s="3" t="s">
        <v>6667</v>
      </c>
      <c r="J1525" s="5" t="s">
        <v>1434</v>
      </c>
      <c r="K1525" s="7" t="e">
        <v>#N/A</v>
      </c>
      <c r="L1525" s="7">
        <v>0</v>
      </c>
      <c r="M1525" s="7" t="e">
        <v>#N/A</v>
      </c>
      <c r="N1525" s="7" t="e">
        <v>#N/A</v>
      </c>
      <c r="O1525" s="7" t="e">
        <v>#N/A</v>
      </c>
      <c r="P1525" s="7" t="e">
        <v>#N/A</v>
      </c>
      <c r="Q1525" s="7" t="e">
        <v>#N/A</v>
      </c>
      <c r="R1525" s="7" t="e">
        <v>#N/A</v>
      </c>
      <c r="S1525" s="7" t="e">
        <v>#N/A</v>
      </c>
      <c r="T1525" s="7">
        <v>0</v>
      </c>
      <c r="U1525" s="7" t="e">
        <v>#N/A</v>
      </c>
      <c r="V1525" s="7" t="e">
        <v>#N/A</v>
      </c>
      <c r="W1525" s="7" t="e">
        <v>#N/A</v>
      </c>
      <c r="X1525" s="7" t="e">
        <v>#N/A</v>
      </c>
      <c r="Y1525" s="7">
        <v>0</v>
      </c>
      <c r="Z1525" s="7">
        <f t="shared" si="185"/>
        <v>0</v>
      </c>
      <c r="AA1525" s="7">
        <f t="shared" si="186"/>
        <v>0</v>
      </c>
      <c r="AB1525" s="7" t="b">
        <f t="shared" si="187"/>
        <v>1</v>
      </c>
      <c r="AC1525" s="7" t="b">
        <f t="shared" si="188"/>
        <v>0</v>
      </c>
      <c r="AD1525" s="7" t="b">
        <f t="shared" si="189"/>
        <v>1</v>
      </c>
      <c r="AE1525" s="7" t="b">
        <f t="shared" si="190"/>
        <v>0</v>
      </c>
      <c r="AF1525" s="7" t="b">
        <f t="shared" si="191"/>
        <v>0</v>
      </c>
      <c r="AH1525" t="b">
        <f>AND(Table252102[[#This Row],[Developmental toxicity]:[Reproductive toxicity]])</f>
        <v>0</v>
      </c>
    </row>
    <row r="1526" spans="1:34" x14ac:dyDescent="0.25">
      <c r="A1526" s="3">
        <f t="shared" si="184"/>
        <v>1525</v>
      </c>
      <c r="B1526" s="4" t="s">
        <v>1440</v>
      </c>
      <c r="C1526" s="3" t="s">
        <v>2387</v>
      </c>
      <c r="D1526" s="3" t="s">
        <v>3313</v>
      </c>
      <c r="E1526" s="29" t="s">
        <v>7664</v>
      </c>
      <c r="F1526" s="3" t="s">
        <v>8505</v>
      </c>
      <c r="G1526" s="3" t="s">
        <v>9860</v>
      </c>
      <c r="H1526" s="3" t="s">
        <v>9860</v>
      </c>
      <c r="I1526" s="3" t="s">
        <v>9861</v>
      </c>
      <c r="J1526" s="5"/>
      <c r="K1526" s="7" t="e">
        <v>#N/A</v>
      </c>
      <c r="L1526" s="7" t="e">
        <v>#N/A</v>
      </c>
      <c r="M1526" s="7" t="e">
        <v>#N/A</v>
      </c>
      <c r="N1526" s="7" t="e">
        <v>#N/A</v>
      </c>
      <c r="O1526" s="7" t="e">
        <v>#N/A</v>
      </c>
      <c r="P1526" s="7" t="e">
        <v>#N/A</v>
      </c>
      <c r="Q1526" s="7" t="e">
        <v>#N/A</v>
      </c>
      <c r="R1526" s="7" t="e">
        <v>#N/A</v>
      </c>
      <c r="S1526" s="7" t="e">
        <v>#N/A</v>
      </c>
      <c r="T1526" s="7">
        <v>1</v>
      </c>
      <c r="U1526" s="7" t="e">
        <v>#N/A</v>
      </c>
      <c r="V1526" s="7" t="e">
        <v>#N/A</v>
      </c>
      <c r="W1526" s="7" t="e">
        <v>#N/A</v>
      </c>
      <c r="X1526" s="7" t="e">
        <v>#N/A</v>
      </c>
      <c r="Y1526" s="7">
        <v>0</v>
      </c>
      <c r="Z1526" s="7">
        <f t="shared" si="185"/>
        <v>1</v>
      </c>
      <c r="AA1526" s="7">
        <f t="shared" si="186"/>
        <v>0</v>
      </c>
      <c r="AB1526" s="7" t="b">
        <f t="shared" si="187"/>
        <v>1</v>
      </c>
      <c r="AC1526" s="7" t="b">
        <f t="shared" si="188"/>
        <v>0</v>
      </c>
      <c r="AD1526" s="7" t="b">
        <f t="shared" si="189"/>
        <v>1</v>
      </c>
      <c r="AE1526" s="7" t="b">
        <f t="shared" si="190"/>
        <v>0</v>
      </c>
      <c r="AF1526" s="7" t="b">
        <f t="shared" si="191"/>
        <v>0</v>
      </c>
      <c r="AH1526" t="b">
        <f>AND(Table252102[[#This Row],[Developmental toxicity]:[Reproductive toxicity]])</f>
        <v>0</v>
      </c>
    </row>
    <row r="1527" spans="1:34" x14ac:dyDescent="0.25">
      <c r="A1527" s="3">
        <f t="shared" si="184"/>
        <v>1526</v>
      </c>
      <c r="B1527" s="4"/>
      <c r="C1527" s="3" t="s">
        <v>12537</v>
      </c>
      <c r="D1527" s="3" t="s">
        <v>12536</v>
      </c>
      <c r="E1527" s="29" t="s">
        <v>16497</v>
      </c>
      <c r="F1527" s="3" t="s">
        <v>16498</v>
      </c>
      <c r="G1527" s="3" t="s">
        <v>16499</v>
      </c>
      <c r="H1527" s="3" t="s">
        <v>16499</v>
      </c>
      <c r="I1527" s="3" t="s">
        <v>16500</v>
      </c>
      <c r="J1527" s="5"/>
      <c r="K1527" s="7" t="e">
        <v>#N/A</v>
      </c>
      <c r="L1527" s="7" t="e">
        <v>#N/A</v>
      </c>
      <c r="M1527" s="7" t="e">
        <v>#N/A</v>
      </c>
      <c r="N1527" s="7" t="e">
        <v>#N/A</v>
      </c>
      <c r="O1527" s="7" t="e">
        <v>#N/A</v>
      </c>
      <c r="P1527" s="7" t="e">
        <v>#N/A</v>
      </c>
      <c r="Q1527" s="7" t="e">
        <v>#N/A</v>
      </c>
      <c r="R1527" s="7" t="e">
        <v>#N/A</v>
      </c>
      <c r="S1527" s="7" t="e">
        <v>#N/A</v>
      </c>
      <c r="T1527" s="7" t="e">
        <v>#N/A</v>
      </c>
      <c r="U1527" s="7" t="e">
        <v>#N/A</v>
      </c>
      <c r="V1527" s="7" t="e">
        <v>#N/A</v>
      </c>
      <c r="W1527" s="3">
        <v>0</v>
      </c>
      <c r="X1527" s="3" t="e">
        <v>#N/A</v>
      </c>
      <c r="Y1527" s="7" t="e">
        <v>#N/A</v>
      </c>
      <c r="Z1527" s="7">
        <f t="shared" si="185"/>
        <v>0</v>
      </c>
      <c r="AA1527" s="7">
        <f t="shared" si="186"/>
        <v>0</v>
      </c>
      <c r="AB1527" s="7" t="b">
        <f t="shared" si="187"/>
        <v>0</v>
      </c>
      <c r="AC1527" s="7" t="b">
        <f t="shared" si="188"/>
        <v>1</v>
      </c>
      <c r="AD1527" s="7" t="b">
        <f t="shared" si="189"/>
        <v>0</v>
      </c>
      <c r="AE1527" s="7" t="b">
        <f t="shared" si="190"/>
        <v>1</v>
      </c>
      <c r="AF1527" s="7" t="b">
        <f t="shared" si="191"/>
        <v>0</v>
      </c>
      <c r="AH1527" t="b">
        <f>AND(Table252102[[#This Row],[Developmental toxicity]:[Reproductive toxicity]])</f>
        <v>0</v>
      </c>
    </row>
    <row r="1528" spans="1:34" x14ac:dyDescent="0.25">
      <c r="A1528" s="3">
        <f t="shared" si="184"/>
        <v>1527</v>
      </c>
      <c r="B1528" s="4" t="s">
        <v>1440</v>
      </c>
      <c r="C1528" s="3" t="s">
        <v>2530</v>
      </c>
      <c r="D1528" s="3" t="s">
        <v>3479</v>
      </c>
      <c r="E1528" s="12" t="s">
        <v>7803</v>
      </c>
      <c r="F1528" t="s">
        <v>8642</v>
      </c>
      <c r="G1528" t="s">
        <v>10163</v>
      </c>
      <c r="H1528" t="s">
        <v>10163</v>
      </c>
      <c r="I1528" t="s">
        <v>10164</v>
      </c>
      <c r="J1528" s="5"/>
      <c r="K1528" s="7" t="e">
        <v>#N/A</v>
      </c>
      <c r="L1528" s="7" t="e">
        <v>#N/A</v>
      </c>
      <c r="M1528" s="7" t="e">
        <v>#N/A</v>
      </c>
      <c r="N1528" s="7" t="e">
        <v>#N/A</v>
      </c>
      <c r="O1528" s="7" t="e">
        <v>#N/A</v>
      </c>
      <c r="P1528" s="7" t="e">
        <v>#N/A</v>
      </c>
      <c r="Q1528" s="7" t="e">
        <v>#N/A</v>
      </c>
      <c r="R1528" s="7" t="e">
        <v>#N/A</v>
      </c>
      <c r="S1528" s="7" t="e">
        <v>#N/A</v>
      </c>
      <c r="T1528" s="7">
        <v>0</v>
      </c>
      <c r="U1528" s="7" t="e">
        <v>#N/A</v>
      </c>
      <c r="V1528" s="7" t="e">
        <v>#N/A</v>
      </c>
      <c r="W1528" s="7" t="e">
        <v>#N/A</v>
      </c>
      <c r="X1528" s="7" t="e">
        <v>#N/A</v>
      </c>
      <c r="Y1528" s="7" t="e">
        <v>#N/A</v>
      </c>
      <c r="Z1528" s="7">
        <f t="shared" si="185"/>
        <v>0</v>
      </c>
      <c r="AA1528" s="7">
        <f t="shared" si="186"/>
        <v>0</v>
      </c>
      <c r="AB1528" s="7" t="b">
        <f t="shared" si="187"/>
        <v>1</v>
      </c>
      <c r="AC1528" s="7" t="b">
        <f t="shared" si="188"/>
        <v>0</v>
      </c>
      <c r="AD1528" s="7" t="b">
        <f t="shared" si="189"/>
        <v>1</v>
      </c>
      <c r="AE1528" s="7" t="b">
        <f t="shared" si="190"/>
        <v>0</v>
      </c>
      <c r="AF1528" s="7" t="b">
        <f t="shared" si="191"/>
        <v>0</v>
      </c>
      <c r="AH1528" t="b">
        <f>AND(Table252102[[#This Row],[Developmental toxicity]:[Reproductive toxicity]])</f>
        <v>0</v>
      </c>
    </row>
    <row r="1529" spans="1:34" x14ac:dyDescent="0.25">
      <c r="A1529" s="3">
        <f t="shared" si="184"/>
        <v>1528</v>
      </c>
      <c r="B1529" s="4">
        <v>591</v>
      </c>
      <c r="C1529" s="3" t="s">
        <v>1241</v>
      </c>
      <c r="D1529" s="3" t="s">
        <v>5396</v>
      </c>
      <c r="E1529" s="29" t="s">
        <v>4967</v>
      </c>
      <c r="F1529" s="3" t="s">
        <v>5873</v>
      </c>
      <c r="G1529" s="3" t="s">
        <v>1242</v>
      </c>
      <c r="H1529" s="3" t="s">
        <v>6299</v>
      </c>
      <c r="I1529" s="3" t="s">
        <v>6886</v>
      </c>
      <c r="J1529" s="5" t="s">
        <v>1431</v>
      </c>
      <c r="K1529" s="7" t="e">
        <v>#N/A</v>
      </c>
      <c r="L1529" s="7">
        <v>1</v>
      </c>
      <c r="M1529" s="7" t="e">
        <v>#N/A</v>
      </c>
      <c r="N1529" s="7" t="e">
        <v>#N/A</v>
      </c>
      <c r="O1529" s="7" t="e">
        <v>#N/A</v>
      </c>
      <c r="P1529" s="7" t="e">
        <v>#N/A</v>
      </c>
      <c r="Q1529" s="7" t="e">
        <v>#N/A</v>
      </c>
      <c r="R1529" s="7" t="e">
        <v>#N/A</v>
      </c>
      <c r="S1529" s="7" t="e">
        <v>#N/A</v>
      </c>
      <c r="T1529" s="7" t="e">
        <v>#N/A</v>
      </c>
      <c r="U1529" s="7" t="e">
        <v>#N/A</v>
      </c>
      <c r="V1529" s="7" t="e">
        <v>#N/A</v>
      </c>
      <c r="W1529" s="7" t="e">
        <v>#N/A</v>
      </c>
      <c r="X1529" s="7" t="e">
        <v>#N/A</v>
      </c>
      <c r="Y1529" s="7">
        <v>1</v>
      </c>
      <c r="Z1529" s="7">
        <f t="shared" si="185"/>
        <v>1</v>
      </c>
      <c r="AA1529" s="7">
        <f t="shared" si="186"/>
        <v>1</v>
      </c>
      <c r="AB1529" s="7" t="b">
        <f t="shared" si="187"/>
        <v>1</v>
      </c>
      <c r="AC1529" s="7" t="b">
        <f t="shared" si="188"/>
        <v>0</v>
      </c>
      <c r="AD1529" s="7" t="b">
        <f t="shared" si="189"/>
        <v>0</v>
      </c>
      <c r="AE1529" s="7" t="b">
        <f t="shared" si="190"/>
        <v>0</v>
      </c>
      <c r="AF1529" s="7" t="b">
        <f t="shared" si="191"/>
        <v>0</v>
      </c>
      <c r="AH1529" t="b">
        <f>AND(Table252102[[#This Row],[Developmental toxicity]:[Reproductive toxicity]])</f>
        <v>0</v>
      </c>
    </row>
    <row r="1530" spans="1:34" x14ac:dyDescent="0.25">
      <c r="A1530" s="3">
        <f t="shared" si="184"/>
        <v>1529</v>
      </c>
      <c r="B1530" s="4">
        <v>16059</v>
      </c>
      <c r="C1530" t="s">
        <v>4184</v>
      </c>
      <c r="D1530" s="3" t="s">
        <v>315</v>
      </c>
      <c r="E1530" s="12" t="s">
        <v>4114</v>
      </c>
      <c r="F1530" t="s">
        <v>3936</v>
      </c>
      <c r="G1530" t="s">
        <v>4455</v>
      </c>
      <c r="H1530" t="s">
        <v>4455</v>
      </c>
      <c r="I1530" t="s">
        <v>4537</v>
      </c>
      <c r="J1530" s="5" t="s">
        <v>283</v>
      </c>
      <c r="K1530" s="7" t="e">
        <v>#N/A</v>
      </c>
      <c r="L1530" s="7" t="e">
        <v>#N/A</v>
      </c>
      <c r="M1530" s="3" t="e">
        <v>#N/A</v>
      </c>
      <c r="N1530" s="7" t="e">
        <v>#N/A</v>
      </c>
      <c r="O1530" s="7" t="e">
        <v>#N/A</v>
      </c>
      <c r="P1530" s="3" t="e">
        <v>#N/A</v>
      </c>
      <c r="Q1530" s="3" t="e">
        <v>#N/A</v>
      </c>
      <c r="R1530" s="7" t="e">
        <v>#N/A</v>
      </c>
      <c r="S1530" s="3" t="e">
        <v>#N/A</v>
      </c>
      <c r="T1530" s="3">
        <v>1</v>
      </c>
      <c r="U1530" s="7" t="e">
        <v>#N/A</v>
      </c>
      <c r="V1530" s="7" t="e">
        <v>#N/A</v>
      </c>
      <c r="W1530" s="3">
        <v>1</v>
      </c>
      <c r="X1530" s="3" t="e">
        <v>#N/A</v>
      </c>
      <c r="Y1530" s="7" t="e">
        <v>#N/A</v>
      </c>
      <c r="Z1530" s="7">
        <f t="shared" si="185"/>
        <v>1</v>
      </c>
      <c r="AA1530" s="7">
        <f t="shared" si="186"/>
        <v>1</v>
      </c>
      <c r="AB1530" s="7" t="b">
        <f t="shared" si="187"/>
        <v>1</v>
      </c>
      <c r="AC1530" s="7" t="b">
        <f t="shared" si="188"/>
        <v>1</v>
      </c>
      <c r="AD1530" s="7" t="b">
        <f t="shared" si="189"/>
        <v>1</v>
      </c>
      <c r="AE1530" s="7" t="b">
        <f t="shared" si="190"/>
        <v>1</v>
      </c>
      <c r="AF1530" s="7" t="b">
        <f t="shared" si="191"/>
        <v>0</v>
      </c>
      <c r="AH1530" t="b">
        <f>AND(Table252102[[#This Row],[Developmental toxicity]:[Reproductive toxicity]])</f>
        <v>1</v>
      </c>
    </row>
    <row r="1531" spans="1:34" x14ac:dyDescent="0.25">
      <c r="A1531" s="3">
        <f t="shared" si="184"/>
        <v>1530</v>
      </c>
      <c r="B1531" s="4"/>
      <c r="C1531" s="3" t="s">
        <v>20496</v>
      </c>
      <c r="D1531" s="3" t="s">
        <v>19168</v>
      </c>
      <c r="E1531" s="29" t="s">
        <v>20251</v>
      </c>
      <c r="F1531" s="3" t="s">
        <v>19562</v>
      </c>
      <c r="G1531" s="3" t="s">
        <v>19563</v>
      </c>
      <c r="H1531" s="3" t="s">
        <v>19563</v>
      </c>
      <c r="I1531" s="3" t="s">
        <v>19564</v>
      </c>
      <c r="J1531" s="5" t="s">
        <v>20</v>
      </c>
      <c r="K1531" s="7" t="e">
        <v>#N/A</v>
      </c>
      <c r="L1531" s="7" t="e">
        <v>#N/A</v>
      </c>
      <c r="M1531" s="7" t="e">
        <v>#N/A</v>
      </c>
      <c r="N1531" s="7" t="e">
        <v>#N/A</v>
      </c>
      <c r="O1531" s="7" t="e">
        <v>#N/A</v>
      </c>
      <c r="P1531" s="7" t="e">
        <v>#N/A</v>
      </c>
      <c r="Q1531" s="7" t="e">
        <v>#N/A</v>
      </c>
      <c r="R1531" s="7" t="e">
        <v>#N/A</v>
      </c>
      <c r="S1531" s="7" t="e">
        <v>#N/A</v>
      </c>
      <c r="T1531" s="7" t="e">
        <v>#N/A</v>
      </c>
      <c r="U1531" s="7" t="e">
        <v>#N/A</v>
      </c>
      <c r="V1531" s="7" t="e">
        <v>#N/A</v>
      </c>
      <c r="W1531" s="7" t="e">
        <v>#N/A</v>
      </c>
      <c r="X1531" s="7">
        <v>1</v>
      </c>
      <c r="Y1531" s="7" t="e">
        <v>#N/A</v>
      </c>
      <c r="Z1531" s="7">
        <f t="shared" si="185"/>
        <v>1</v>
      </c>
      <c r="AA1531" s="7">
        <f t="shared" si="186"/>
        <v>1</v>
      </c>
      <c r="AB1531" s="7" t="b">
        <f t="shared" si="187"/>
        <v>1</v>
      </c>
      <c r="AC1531" s="7" t="b">
        <f t="shared" si="188"/>
        <v>0</v>
      </c>
      <c r="AD1531" s="7" t="b">
        <f t="shared" si="189"/>
        <v>0</v>
      </c>
      <c r="AE1531" s="7" t="b">
        <f t="shared" si="190"/>
        <v>0</v>
      </c>
      <c r="AF1531" s="7" t="b">
        <f t="shared" si="191"/>
        <v>0</v>
      </c>
      <c r="AH1531" t="b">
        <f>AND(Table252102[[#This Row],[Developmental toxicity]:[Reproductive toxicity]])</f>
        <v>0</v>
      </c>
    </row>
    <row r="1532" spans="1:34" x14ac:dyDescent="0.25">
      <c r="A1532" s="3">
        <f t="shared" ref="A1532:A1595" si="192">ROW(A1531)</f>
        <v>1531</v>
      </c>
      <c r="B1532" s="4"/>
      <c r="C1532" s="3" t="s">
        <v>12882</v>
      </c>
      <c r="D1532" s="3" t="s">
        <v>12881</v>
      </c>
      <c r="E1532" s="29" t="s">
        <v>17001</v>
      </c>
      <c r="F1532" s="3" t="s">
        <v>17002</v>
      </c>
      <c r="G1532" s="3" t="s">
        <v>17003</v>
      </c>
      <c r="H1532" s="3" t="s">
        <v>17003</v>
      </c>
      <c r="I1532" s="3" t="s">
        <v>17004</v>
      </c>
      <c r="J1532" s="5"/>
      <c r="K1532" s="7" t="e">
        <v>#N/A</v>
      </c>
      <c r="L1532" s="7" t="e">
        <v>#N/A</v>
      </c>
      <c r="M1532" s="7" t="e">
        <v>#N/A</v>
      </c>
      <c r="N1532" s="7" t="e">
        <v>#N/A</v>
      </c>
      <c r="O1532" s="7" t="e">
        <v>#N/A</v>
      </c>
      <c r="P1532" s="7" t="e">
        <v>#N/A</v>
      </c>
      <c r="Q1532" s="7" t="e">
        <v>#N/A</v>
      </c>
      <c r="R1532" s="7" t="e">
        <v>#N/A</v>
      </c>
      <c r="S1532" s="7" t="e">
        <v>#N/A</v>
      </c>
      <c r="T1532" s="7" t="e">
        <v>#N/A</v>
      </c>
      <c r="U1532" s="7" t="e">
        <v>#N/A</v>
      </c>
      <c r="V1532" s="7" t="e">
        <v>#N/A</v>
      </c>
      <c r="W1532" s="3">
        <v>0</v>
      </c>
      <c r="X1532" s="3" t="e">
        <v>#N/A</v>
      </c>
      <c r="Y1532" s="7" t="e">
        <v>#N/A</v>
      </c>
      <c r="Z1532" s="7">
        <f t="shared" ref="Z1532:Z1595" si="193">IF(COUNTIF(K1532:Y1532,1)&gt;0,1,0)</f>
        <v>0</v>
      </c>
      <c r="AA1532" s="7">
        <f t="shared" ref="AA1532:AA1595" si="194">IF(COUNTIF(K1532:Y1532,1)&gt;COUNTIF(K1532:Y1532,0),1,0)</f>
        <v>0</v>
      </c>
      <c r="AB1532" s="7" t="b">
        <f t="shared" ref="AB1532:AB1595" si="195">OR(IF(COUNT(K1532)&gt;0,TRUE,FALSE),IF(COUNT(M1532)&gt;0,TRUE,FALSE),IF(COUNT(T1532:V1532)&gt;0,TRUE,FALSE),IF(COUNT(X1532:Y1532)&gt;0,TRUE,FALSE))</f>
        <v>0</v>
      </c>
      <c r="AC1532" s="7" t="b">
        <f t="shared" ref="AC1532:AC1595" si="196">OR(IF(COUNT(N1532:S1532)&gt;0,TRUE,FALSE),IF(COUNT(W1532)&gt;0,TRUE,FALSE))</f>
        <v>1</v>
      </c>
      <c r="AD1532" s="7" t="b">
        <f t="shared" ref="AD1532:AD1595" si="197">OR(IF(COUNT(T1532:V1532)&gt;0,TRUE,FALSE),IF(COUNT(P1532:S1532)&gt;0,TRUE,FALSE))</f>
        <v>0</v>
      </c>
      <c r="AE1532" s="7" t="b">
        <f t="shared" ref="AE1532:AE1595" si="198">OR(IF(COUNT(K1532)&gt;0,TRUE,FALSE),,IF(COUNT(W1532)&gt;0,TRUE,FALSE),IF(COUNT(M1532:O1532)&gt;0,TRUE,FALSE))</f>
        <v>1</v>
      </c>
      <c r="AF1532" s="7" t="b">
        <f t="shared" ref="AF1532:AF1595" si="199">OR(IF(COUNT(U1532:V1532)&gt;0,TRUE,FALSE),IF(COUNT(M1532)&gt;0,TRUE,FALSE),IF(COUNT(N1532:S1532)&gt;0,TRUE,FALSE))</f>
        <v>0</v>
      </c>
      <c r="AH1532" t="b">
        <f>AND(Table252102[[#This Row],[Developmental toxicity]:[Reproductive toxicity]])</f>
        <v>0</v>
      </c>
    </row>
    <row r="1533" spans="1:34" x14ac:dyDescent="0.25">
      <c r="A1533" s="3">
        <f t="shared" si="192"/>
        <v>1532</v>
      </c>
      <c r="B1533" s="4" t="s">
        <v>1440</v>
      </c>
      <c r="C1533" s="3" t="s">
        <v>2510</v>
      </c>
      <c r="D1533" s="3" t="s">
        <v>3454</v>
      </c>
      <c r="E1533" s="12" t="s">
        <v>7785</v>
      </c>
      <c r="F1533" t="s">
        <v>8624</v>
      </c>
      <c r="G1533" t="s">
        <v>10126</v>
      </c>
      <c r="H1533" t="s">
        <v>10126</v>
      </c>
      <c r="I1533" t="s">
        <v>10127</v>
      </c>
      <c r="J1533" s="5"/>
      <c r="K1533" s="7" t="e">
        <v>#N/A</v>
      </c>
      <c r="L1533" s="7" t="e">
        <v>#N/A</v>
      </c>
      <c r="M1533" s="7" t="e">
        <v>#N/A</v>
      </c>
      <c r="N1533" s="7" t="e">
        <v>#N/A</v>
      </c>
      <c r="O1533" s="7" t="e">
        <v>#N/A</v>
      </c>
      <c r="P1533" s="7" t="e">
        <v>#N/A</v>
      </c>
      <c r="Q1533" s="7" t="e">
        <v>#N/A</v>
      </c>
      <c r="R1533" s="7" t="e">
        <v>#N/A</v>
      </c>
      <c r="S1533" s="7" t="e">
        <v>#N/A</v>
      </c>
      <c r="T1533" s="7">
        <v>0</v>
      </c>
      <c r="U1533" s="7" t="e">
        <v>#N/A</v>
      </c>
      <c r="V1533" s="7" t="e">
        <v>#N/A</v>
      </c>
      <c r="W1533" s="7" t="e">
        <v>#N/A</v>
      </c>
      <c r="X1533" s="7" t="e">
        <v>#N/A</v>
      </c>
      <c r="Y1533" s="7" t="e">
        <v>#N/A</v>
      </c>
      <c r="Z1533" s="7">
        <f t="shared" si="193"/>
        <v>0</v>
      </c>
      <c r="AA1533" s="7">
        <f t="shared" si="194"/>
        <v>0</v>
      </c>
      <c r="AB1533" s="7" t="b">
        <f t="shared" si="195"/>
        <v>1</v>
      </c>
      <c r="AC1533" s="7" t="b">
        <f t="shared" si="196"/>
        <v>0</v>
      </c>
      <c r="AD1533" s="7" t="b">
        <f t="shared" si="197"/>
        <v>1</v>
      </c>
      <c r="AE1533" s="7" t="b">
        <f t="shared" si="198"/>
        <v>0</v>
      </c>
      <c r="AF1533" s="7" t="b">
        <f t="shared" si="199"/>
        <v>0</v>
      </c>
      <c r="AH1533" t="b">
        <f>AND(Table252102[[#This Row],[Developmental toxicity]:[Reproductive toxicity]])</f>
        <v>0</v>
      </c>
    </row>
    <row r="1534" spans="1:34" x14ac:dyDescent="0.25">
      <c r="A1534" s="3">
        <f t="shared" si="192"/>
        <v>1533</v>
      </c>
      <c r="B1534" s="4" t="s">
        <v>1440</v>
      </c>
      <c r="C1534" s="3" t="s">
        <v>2688</v>
      </c>
      <c r="D1534" s="3" t="s">
        <v>3650</v>
      </c>
      <c r="E1534" s="29" t="s">
        <v>7960</v>
      </c>
      <c r="F1534" s="3" t="s">
        <v>8797</v>
      </c>
      <c r="G1534" s="3" t="s">
        <v>10529</v>
      </c>
      <c r="H1534" s="3" t="s">
        <v>10529</v>
      </c>
      <c r="I1534" s="3" t="s">
        <v>10530</v>
      </c>
      <c r="J1534" s="5"/>
      <c r="K1534" s="7" t="e">
        <v>#N/A</v>
      </c>
      <c r="L1534" s="7" t="e">
        <v>#N/A</v>
      </c>
      <c r="M1534" s="7" t="e">
        <v>#N/A</v>
      </c>
      <c r="N1534" s="7" t="e">
        <v>#N/A</v>
      </c>
      <c r="O1534" s="7" t="e">
        <v>#N/A</v>
      </c>
      <c r="P1534" s="7" t="e">
        <v>#N/A</v>
      </c>
      <c r="Q1534" s="7" t="e">
        <v>#N/A</v>
      </c>
      <c r="R1534" s="7" t="e">
        <v>#N/A</v>
      </c>
      <c r="S1534" s="7" t="e">
        <v>#N/A</v>
      </c>
      <c r="T1534" s="7">
        <v>1</v>
      </c>
      <c r="U1534" s="7" t="e">
        <v>#N/A</v>
      </c>
      <c r="V1534" s="7" t="e">
        <v>#N/A</v>
      </c>
      <c r="W1534" s="7" t="e">
        <v>#N/A</v>
      </c>
      <c r="X1534" s="7" t="e">
        <v>#N/A</v>
      </c>
      <c r="Y1534" s="7" t="e">
        <v>#N/A</v>
      </c>
      <c r="Z1534" s="7">
        <f t="shared" si="193"/>
        <v>1</v>
      </c>
      <c r="AA1534" s="7">
        <f t="shared" si="194"/>
        <v>1</v>
      </c>
      <c r="AB1534" s="7" t="b">
        <f t="shared" si="195"/>
        <v>1</v>
      </c>
      <c r="AC1534" s="7" t="b">
        <f t="shared" si="196"/>
        <v>0</v>
      </c>
      <c r="AD1534" s="7" t="b">
        <f t="shared" si="197"/>
        <v>1</v>
      </c>
      <c r="AE1534" s="7" t="b">
        <f t="shared" si="198"/>
        <v>0</v>
      </c>
      <c r="AF1534" s="7" t="b">
        <f t="shared" si="199"/>
        <v>0</v>
      </c>
      <c r="AH1534" t="b">
        <f>AND(Table252102[[#This Row],[Developmental toxicity]:[Reproductive toxicity]])</f>
        <v>0</v>
      </c>
    </row>
    <row r="1535" spans="1:34" x14ac:dyDescent="0.25">
      <c r="A1535" s="3">
        <f t="shared" si="192"/>
        <v>1534</v>
      </c>
      <c r="B1535" s="4"/>
      <c r="C1535" s="3" t="s">
        <v>20638</v>
      </c>
      <c r="D1535" s="3" t="s">
        <v>19312</v>
      </c>
      <c r="E1535" s="29" t="s">
        <v>20393</v>
      </c>
      <c r="F1535" s="3" t="s">
        <v>20043</v>
      </c>
      <c r="G1535" s="3" t="s">
        <v>20044</v>
      </c>
      <c r="H1535" s="3" t="s">
        <v>20044</v>
      </c>
      <c r="I1535" s="3" t="s">
        <v>20045</v>
      </c>
      <c r="J1535" s="5" t="s">
        <v>20</v>
      </c>
      <c r="K1535" s="7" t="e">
        <v>#N/A</v>
      </c>
      <c r="L1535" s="7" t="e">
        <v>#N/A</v>
      </c>
      <c r="M1535" s="7" t="e">
        <v>#N/A</v>
      </c>
      <c r="N1535" s="7" t="e">
        <v>#N/A</v>
      </c>
      <c r="O1535" s="7" t="e">
        <v>#N/A</v>
      </c>
      <c r="P1535" s="7" t="e">
        <v>#N/A</v>
      </c>
      <c r="Q1535" s="7" t="e">
        <v>#N/A</v>
      </c>
      <c r="R1535" s="7" t="e">
        <v>#N/A</v>
      </c>
      <c r="S1535" s="7" t="e">
        <v>#N/A</v>
      </c>
      <c r="T1535" s="7" t="e">
        <v>#N/A</v>
      </c>
      <c r="U1535" s="7" t="e">
        <v>#N/A</v>
      </c>
      <c r="V1535" s="7" t="e">
        <v>#N/A</v>
      </c>
      <c r="W1535" s="7" t="e">
        <v>#N/A</v>
      </c>
      <c r="X1535" s="7">
        <v>1</v>
      </c>
      <c r="Y1535" s="7" t="e">
        <v>#N/A</v>
      </c>
      <c r="Z1535" s="7">
        <f t="shared" si="193"/>
        <v>1</v>
      </c>
      <c r="AA1535" s="7">
        <f t="shared" si="194"/>
        <v>1</v>
      </c>
      <c r="AB1535" s="7" t="b">
        <f t="shared" si="195"/>
        <v>1</v>
      </c>
      <c r="AC1535" s="7" t="b">
        <f t="shared" si="196"/>
        <v>0</v>
      </c>
      <c r="AD1535" s="7" t="b">
        <f t="shared" si="197"/>
        <v>0</v>
      </c>
      <c r="AE1535" s="7" t="b">
        <f t="shared" si="198"/>
        <v>0</v>
      </c>
      <c r="AF1535" s="7" t="b">
        <f t="shared" si="199"/>
        <v>0</v>
      </c>
      <c r="AH1535" t="b">
        <f>AND(Table252102[[#This Row],[Developmental toxicity]:[Reproductive toxicity]])</f>
        <v>0</v>
      </c>
    </row>
    <row r="1536" spans="1:34" x14ac:dyDescent="0.25">
      <c r="A1536" s="3">
        <f t="shared" si="192"/>
        <v>1535</v>
      </c>
      <c r="B1536" s="4"/>
      <c r="C1536" s="3" t="s">
        <v>18637</v>
      </c>
      <c r="D1536" s="3" t="s">
        <v>18396</v>
      </c>
      <c r="E1536" s="29" t="s">
        <v>18517</v>
      </c>
      <c r="F1536" s="3" t="s">
        <v>18890</v>
      </c>
      <c r="G1536" s="3" t="s">
        <v>18891</v>
      </c>
      <c r="H1536" s="3" t="s">
        <v>18891</v>
      </c>
      <c r="I1536" s="3" t="s">
        <v>18892</v>
      </c>
      <c r="J1536" s="5" t="s">
        <v>20</v>
      </c>
      <c r="K1536" s="7" t="e">
        <v>#N/A</v>
      </c>
      <c r="L1536" s="7" t="e">
        <v>#N/A</v>
      </c>
      <c r="M1536" s="7" t="e">
        <v>#N/A</v>
      </c>
      <c r="N1536" s="7" t="e">
        <v>#N/A</v>
      </c>
      <c r="O1536" s="7" t="e">
        <v>#N/A</v>
      </c>
      <c r="P1536" s="7" t="e">
        <v>#N/A</v>
      </c>
      <c r="Q1536" s="7" t="e">
        <v>#N/A</v>
      </c>
      <c r="R1536" s="7" t="e">
        <v>#N/A</v>
      </c>
      <c r="S1536" s="7" t="e">
        <v>#N/A</v>
      </c>
      <c r="T1536" s="7" t="e">
        <v>#N/A</v>
      </c>
      <c r="U1536" s="7">
        <v>0</v>
      </c>
      <c r="V1536" s="7" t="e">
        <v>#N/A</v>
      </c>
      <c r="W1536" s="7" t="e">
        <v>#N/A</v>
      </c>
      <c r="X1536" s="7">
        <v>0</v>
      </c>
      <c r="Y1536" s="7" t="e">
        <v>#N/A</v>
      </c>
      <c r="Z1536" s="7">
        <f t="shared" si="193"/>
        <v>0</v>
      </c>
      <c r="AA1536" s="7">
        <f t="shared" si="194"/>
        <v>0</v>
      </c>
      <c r="AB1536" s="7" t="b">
        <f t="shared" si="195"/>
        <v>1</v>
      </c>
      <c r="AC1536" s="7" t="b">
        <f t="shared" si="196"/>
        <v>0</v>
      </c>
      <c r="AD1536" s="7" t="b">
        <f t="shared" si="197"/>
        <v>1</v>
      </c>
      <c r="AE1536" s="7" t="b">
        <f t="shared" si="198"/>
        <v>0</v>
      </c>
      <c r="AF1536" s="7" t="b">
        <f t="shared" si="199"/>
        <v>1</v>
      </c>
      <c r="AH1536" t="b">
        <f>AND(Table252102[[#This Row],[Developmental toxicity]:[Reproductive toxicity]])</f>
        <v>0</v>
      </c>
    </row>
    <row r="1537" spans="1:34" x14ac:dyDescent="0.25">
      <c r="A1537" s="3">
        <f t="shared" si="192"/>
        <v>1536</v>
      </c>
      <c r="B1537" s="4"/>
      <c r="C1537" s="3" t="s">
        <v>11170</v>
      </c>
      <c r="D1537" s="3" t="s">
        <v>11169</v>
      </c>
      <c r="E1537" s="29" t="s">
        <v>14169</v>
      </c>
      <c r="F1537" s="3" t="s">
        <v>14170</v>
      </c>
      <c r="G1537" s="3" t="s">
        <v>14171</v>
      </c>
      <c r="H1537" s="3" t="s">
        <v>14172</v>
      </c>
      <c r="I1537" s="3" t="s">
        <v>14173</v>
      </c>
      <c r="J1537" s="5"/>
      <c r="K1537" s="7" t="e">
        <v>#N/A</v>
      </c>
      <c r="L1537" s="7" t="e">
        <v>#N/A</v>
      </c>
      <c r="M1537" s="7" t="e">
        <v>#N/A</v>
      </c>
      <c r="N1537" s="7" t="e">
        <v>#N/A</v>
      </c>
      <c r="O1537" s="7" t="e">
        <v>#N/A</v>
      </c>
      <c r="P1537" s="7" t="e">
        <v>#N/A</v>
      </c>
      <c r="Q1537" s="7" t="e">
        <v>#N/A</v>
      </c>
      <c r="R1537" s="7" t="e">
        <v>#N/A</v>
      </c>
      <c r="S1537" s="7" t="e">
        <v>#N/A</v>
      </c>
      <c r="T1537" s="7" t="e">
        <v>#N/A</v>
      </c>
      <c r="U1537" s="7" t="e">
        <v>#N/A</v>
      </c>
      <c r="V1537" s="7" t="e">
        <v>#N/A</v>
      </c>
      <c r="W1537" s="3">
        <v>1</v>
      </c>
      <c r="X1537" s="3" t="e">
        <v>#N/A</v>
      </c>
      <c r="Y1537" s="7" t="e">
        <v>#N/A</v>
      </c>
      <c r="Z1537" s="7">
        <f t="shared" si="193"/>
        <v>1</v>
      </c>
      <c r="AA1537" s="7">
        <f t="shared" si="194"/>
        <v>1</v>
      </c>
      <c r="AB1537" s="7" t="b">
        <f t="shared" si="195"/>
        <v>0</v>
      </c>
      <c r="AC1537" s="7" t="b">
        <f t="shared" si="196"/>
        <v>1</v>
      </c>
      <c r="AD1537" s="7" t="b">
        <f t="shared" si="197"/>
        <v>0</v>
      </c>
      <c r="AE1537" s="7" t="b">
        <f t="shared" si="198"/>
        <v>1</v>
      </c>
      <c r="AF1537" s="7" t="b">
        <f t="shared" si="199"/>
        <v>0</v>
      </c>
      <c r="AH1537" t="b">
        <f>AND(Table252102[[#This Row],[Developmental toxicity]:[Reproductive toxicity]])</f>
        <v>0</v>
      </c>
    </row>
    <row r="1538" spans="1:34" x14ac:dyDescent="0.25">
      <c r="A1538" s="3">
        <f t="shared" si="192"/>
        <v>1537</v>
      </c>
      <c r="B1538" s="4"/>
      <c r="C1538" s="3" t="s">
        <v>20548</v>
      </c>
      <c r="D1538" s="3" t="s">
        <v>19220</v>
      </c>
      <c r="E1538" s="29" t="s">
        <v>20303</v>
      </c>
      <c r="F1538" s="3" t="s">
        <v>19738</v>
      </c>
      <c r="G1538" s="3" t="s">
        <v>19739</v>
      </c>
      <c r="H1538" s="3" t="s">
        <v>19739</v>
      </c>
      <c r="I1538" s="3" t="s">
        <v>19740</v>
      </c>
      <c r="J1538" s="5" t="s">
        <v>20</v>
      </c>
      <c r="K1538" s="7" t="e">
        <v>#N/A</v>
      </c>
      <c r="L1538" s="7" t="e">
        <v>#N/A</v>
      </c>
      <c r="M1538" s="7" t="e">
        <v>#N/A</v>
      </c>
      <c r="N1538" s="7" t="e">
        <v>#N/A</v>
      </c>
      <c r="O1538" s="7" t="e">
        <v>#N/A</v>
      </c>
      <c r="P1538" s="7" t="e">
        <v>#N/A</v>
      </c>
      <c r="Q1538" s="7" t="e">
        <v>#N/A</v>
      </c>
      <c r="R1538" s="7" t="e">
        <v>#N/A</v>
      </c>
      <c r="S1538" s="7" t="e">
        <v>#N/A</v>
      </c>
      <c r="T1538" s="7" t="e">
        <v>#N/A</v>
      </c>
      <c r="U1538" s="7" t="e">
        <v>#N/A</v>
      </c>
      <c r="V1538" s="7" t="e">
        <v>#N/A</v>
      </c>
      <c r="W1538" s="7" t="e">
        <v>#N/A</v>
      </c>
      <c r="X1538" s="7">
        <v>1</v>
      </c>
      <c r="Y1538" s="7" t="e">
        <v>#N/A</v>
      </c>
      <c r="Z1538" s="7">
        <f t="shared" si="193"/>
        <v>1</v>
      </c>
      <c r="AA1538" s="7">
        <f t="shared" si="194"/>
        <v>1</v>
      </c>
      <c r="AB1538" s="7" t="b">
        <f t="shared" si="195"/>
        <v>1</v>
      </c>
      <c r="AC1538" s="7" t="b">
        <f t="shared" si="196"/>
        <v>0</v>
      </c>
      <c r="AD1538" s="7" t="b">
        <f t="shared" si="197"/>
        <v>0</v>
      </c>
      <c r="AE1538" s="7" t="b">
        <f t="shared" si="198"/>
        <v>0</v>
      </c>
      <c r="AF1538" s="7" t="b">
        <f t="shared" si="199"/>
        <v>0</v>
      </c>
      <c r="AH1538" t="b">
        <f>AND(Table252102[[#This Row],[Developmental toxicity]:[Reproductive toxicity]])</f>
        <v>0</v>
      </c>
    </row>
    <row r="1539" spans="1:34" x14ac:dyDescent="0.25">
      <c r="A1539" s="3">
        <f t="shared" si="192"/>
        <v>1538</v>
      </c>
      <c r="B1539" s="4"/>
      <c r="C1539" s="3" t="s">
        <v>12543</v>
      </c>
      <c r="D1539" s="3" t="s">
        <v>12542</v>
      </c>
      <c r="E1539" s="29" t="s">
        <v>16508</v>
      </c>
      <c r="F1539" s="3" t="s">
        <v>16509</v>
      </c>
      <c r="G1539" s="3" t="s">
        <v>12544</v>
      </c>
      <c r="H1539" s="3" t="s">
        <v>12544</v>
      </c>
      <c r="I1539" s="3" t="s">
        <v>16510</v>
      </c>
      <c r="J1539" s="5"/>
      <c r="K1539" s="7" t="e">
        <v>#N/A</v>
      </c>
      <c r="L1539" s="7" t="e">
        <v>#N/A</v>
      </c>
      <c r="M1539" s="7" t="e">
        <v>#N/A</v>
      </c>
      <c r="N1539" s="7" t="e">
        <v>#N/A</v>
      </c>
      <c r="O1539" s="7" t="e">
        <v>#N/A</v>
      </c>
      <c r="P1539" s="7" t="e">
        <v>#N/A</v>
      </c>
      <c r="Q1539" s="7" t="e">
        <v>#N/A</v>
      </c>
      <c r="R1539" s="7" t="e">
        <v>#N/A</v>
      </c>
      <c r="S1539" s="7" t="e">
        <v>#N/A</v>
      </c>
      <c r="T1539" s="7" t="e">
        <v>#N/A</v>
      </c>
      <c r="U1539" s="7" t="e">
        <v>#N/A</v>
      </c>
      <c r="V1539" s="7" t="e">
        <v>#N/A</v>
      </c>
      <c r="W1539" s="3">
        <v>0</v>
      </c>
      <c r="X1539" s="3" t="e">
        <v>#N/A</v>
      </c>
      <c r="Y1539" s="7" t="e">
        <v>#N/A</v>
      </c>
      <c r="Z1539" s="7">
        <f t="shared" si="193"/>
        <v>0</v>
      </c>
      <c r="AA1539" s="7">
        <f t="shared" si="194"/>
        <v>0</v>
      </c>
      <c r="AB1539" s="7" t="b">
        <f t="shared" si="195"/>
        <v>0</v>
      </c>
      <c r="AC1539" s="7" t="b">
        <f t="shared" si="196"/>
        <v>1</v>
      </c>
      <c r="AD1539" s="7" t="b">
        <f t="shared" si="197"/>
        <v>0</v>
      </c>
      <c r="AE1539" s="7" t="b">
        <f t="shared" si="198"/>
        <v>1</v>
      </c>
      <c r="AF1539" s="7" t="b">
        <f t="shared" si="199"/>
        <v>0</v>
      </c>
      <c r="AH1539" t="b">
        <f>AND(Table252102[[#This Row],[Developmental toxicity]:[Reproductive toxicity]])</f>
        <v>0</v>
      </c>
    </row>
    <row r="1540" spans="1:34" x14ac:dyDescent="0.25">
      <c r="A1540" s="3">
        <f t="shared" si="192"/>
        <v>1539</v>
      </c>
      <c r="B1540" s="4"/>
      <c r="C1540" s="3" t="s">
        <v>12514</v>
      </c>
      <c r="D1540" s="3" t="s">
        <v>12513</v>
      </c>
      <c r="E1540" s="29" t="s">
        <v>16459</v>
      </c>
      <c r="F1540" s="3" t="s">
        <v>16460</v>
      </c>
      <c r="G1540" s="3" t="s">
        <v>12515</v>
      </c>
      <c r="H1540" s="3" t="s">
        <v>12515</v>
      </c>
      <c r="I1540" s="3" t="s">
        <v>16461</v>
      </c>
      <c r="J1540" s="5"/>
      <c r="K1540" s="7" t="e">
        <v>#N/A</v>
      </c>
      <c r="L1540" s="7" t="e">
        <v>#N/A</v>
      </c>
      <c r="M1540" s="7" t="e">
        <v>#N/A</v>
      </c>
      <c r="N1540" s="7" t="e">
        <v>#N/A</v>
      </c>
      <c r="O1540" s="7" t="e">
        <v>#N/A</v>
      </c>
      <c r="P1540" s="7" t="e">
        <v>#N/A</v>
      </c>
      <c r="Q1540" s="7" t="e">
        <v>#N/A</v>
      </c>
      <c r="R1540" s="7" t="e">
        <v>#N/A</v>
      </c>
      <c r="S1540" s="7" t="e">
        <v>#N/A</v>
      </c>
      <c r="T1540" s="7" t="e">
        <v>#N/A</v>
      </c>
      <c r="U1540" s="7" t="e">
        <v>#N/A</v>
      </c>
      <c r="V1540" s="7" t="e">
        <v>#N/A</v>
      </c>
      <c r="W1540" s="3">
        <v>0</v>
      </c>
      <c r="X1540" s="3" t="e">
        <v>#N/A</v>
      </c>
      <c r="Y1540" s="7" t="e">
        <v>#N/A</v>
      </c>
      <c r="Z1540" s="7">
        <f t="shared" si="193"/>
        <v>0</v>
      </c>
      <c r="AA1540" s="7">
        <f t="shared" si="194"/>
        <v>0</v>
      </c>
      <c r="AB1540" s="7" t="b">
        <f t="shared" si="195"/>
        <v>0</v>
      </c>
      <c r="AC1540" s="7" t="b">
        <f t="shared" si="196"/>
        <v>1</v>
      </c>
      <c r="AD1540" s="7" t="b">
        <f t="shared" si="197"/>
        <v>0</v>
      </c>
      <c r="AE1540" s="7" t="b">
        <f t="shared" si="198"/>
        <v>1</v>
      </c>
      <c r="AF1540" s="7" t="b">
        <f t="shared" si="199"/>
        <v>0</v>
      </c>
      <c r="AH1540" t="b">
        <f>AND(Table252102[[#This Row],[Developmental toxicity]:[Reproductive toxicity]])</f>
        <v>0</v>
      </c>
    </row>
    <row r="1541" spans="1:34" x14ac:dyDescent="0.25">
      <c r="A1541" s="3">
        <f t="shared" si="192"/>
        <v>1540</v>
      </c>
      <c r="B1541" s="4"/>
      <c r="C1541" s="3" t="s">
        <v>10988</v>
      </c>
      <c r="D1541" s="3" t="s">
        <v>10987</v>
      </c>
      <c r="E1541" s="29" t="s">
        <v>13831</v>
      </c>
      <c r="F1541" s="3" t="s">
        <v>13832</v>
      </c>
      <c r="G1541" s="3" t="s">
        <v>13833</v>
      </c>
      <c r="H1541" s="3" t="s">
        <v>4506</v>
      </c>
      <c r="I1541" s="3" t="s">
        <v>13834</v>
      </c>
      <c r="J1541" s="5"/>
      <c r="K1541" s="7" t="e">
        <v>#N/A</v>
      </c>
      <c r="L1541" s="7" t="e">
        <v>#N/A</v>
      </c>
      <c r="M1541" s="7" t="e">
        <v>#N/A</v>
      </c>
      <c r="N1541" s="7" t="e">
        <v>#N/A</v>
      </c>
      <c r="O1541" s="7" t="e">
        <v>#N/A</v>
      </c>
      <c r="P1541" s="7" t="e">
        <v>#N/A</v>
      </c>
      <c r="Q1541" s="7" t="e">
        <v>#N/A</v>
      </c>
      <c r="R1541" s="7" t="e">
        <v>#N/A</v>
      </c>
      <c r="S1541" s="7" t="e">
        <v>#N/A</v>
      </c>
      <c r="T1541" s="7" t="e">
        <v>#N/A</v>
      </c>
      <c r="U1541" s="7" t="e">
        <v>#N/A</v>
      </c>
      <c r="V1541" s="7" t="e">
        <v>#N/A</v>
      </c>
      <c r="W1541" s="3">
        <v>1</v>
      </c>
      <c r="X1541" s="3">
        <v>1</v>
      </c>
      <c r="Y1541" s="7" t="e">
        <v>#N/A</v>
      </c>
      <c r="Z1541" s="7">
        <f t="shared" si="193"/>
        <v>1</v>
      </c>
      <c r="AA1541" s="7">
        <f t="shared" si="194"/>
        <v>1</v>
      </c>
      <c r="AB1541" s="7" t="b">
        <f t="shared" si="195"/>
        <v>1</v>
      </c>
      <c r="AC1541" s="7" t="b">
        <f t="shared" si="196"/>
        <v>1</v>
      </c>
      <c r="AD1541" s="7" t="b">
        <f t="shared" si="197"/>
        <v>0</v>
      </c>
      <c r="AE1541" s="7" t="b">
        <f t="shared" si="198"/>
        <v>1</v>
      </c>
      <c r="AF1541" s="7" t="b">
        <f t="shared" si="199"/>
        <v>0</v>
      </c>
      <c r="AH1541" t="b">
        <f>AND(Table252102[[#This Row],[Developmental toxicity]:[Reproductive toxicity]])</f>
        <v>1</v>
      </c>
    </row>
    <row r="1542" spans="1:34" x14ac:dyDescent="0.25">
      <c r="A1542" s="3">
        <f t="shared" si="192"/>
        <v>1541</v>
      </c>
      <c r="B1542" s="4"/>
      <c r="C1542" s="3" t="s">
        <v>18621</v>
      </c>
      <c r="D1542" s="3" t="s">
        <v>18380</v>
      </c>
      <c r="E1542" s="29" t="s">
        <v>18501</v>
      </c>
      <c r="F1542" s="3" t="s">
        <v>18832</v>
      </c>
      <c r="G1542" s="3" t="s">
        <v>18833</v>
      </c>
      <c r="H1542" s="3" t="s">
        <v>18833</v>
      </c>
      <c r="I1542" s="3" t="s">
        <v>18834</v>
      </c>
      <c r="J1542" s="5" t="s">
        <v>20</v>
      </c>
      <c r="K1542" s="7" t="e">
        <v>#N/A</v>
      </c>
      <c r="L1542" s="7" t="e">
        <v>#N/A</v>
      </c>
      <c r="M1542" s="7" t="e">
        <v>#N/A</v>
      </c>
      <c r="N1542" s="7" t="e">
        <v>#N/A</v>
      </c>
      <c r="O1542" s="7" t="e">
        <v>#N/A</v>
      </c>
      <c r="P1542" s="7" t="e">
        <v>#N/A</v>
      </c>
      <c r="Q1542" s="7" t="e">
        <v>#N/A</v>
      </c>
      <c r="R1542" s="7" t="e">
        <v>#N/A</v>
      </c>
      <c r="S1542" s="7" t="e">
        <v>#N/A</v>
      </c>
      <c r="T1542" s="7" t="e">
        <v>#N/A</v>
      </c>
      <c r="U1542" s="7" t="e">
        <v>#N/A</v>
      </c>
      <c r="V1542" s="7" t="e">
        <v>#N/A</v>
      </c>
      <c r="W1542" s="7" t="e">
        <v>#N/A</v>
      </c>
      <c r="X1542" s="7">
        <v>0</v>
      </c>
      <c r="Y1542" s="7" t="e">
        <v>#N/A</v>
      </c>
      <c r="Z1542" s="7">
        <f t="shared" si="193"/>
        <v>0</v>
      </c>
      <c r="AA1542" s="7">
        <f t="shared" si="194"/>
        <v>0</v>
      </c>
      <c r="AB1542" s="7" t="b">
        <f t="shared" si="195"/>
        <v>1</v>
      </c>
      <c r="AC1542" s="7" t="b">
        <f t="shared" si="196"/>
        <v>0</v>
      </c>
      <c r="AD1542" s="7" t="b">
        <f t="shared" si="197"/>
        <v>0</v>
      </c>
      <c r="AE1542" s="7" t="b">
        <f t="shared" si="198"/>
        <v>0</v>
      </c>
      <c r="AF1542" s="7" t="b">
        <f t="shared" si="199"/>
        <v>0</v>
      </c>
      <c r="AH1542" t="b">
        <f>AND(Table252102[[#This Row],[Developmental toxicity]:[Reproductive toxicity]])</f>
        <v>0</v>
      </c>
    </row>
    <row r="1543" spans="1:34" x14ac:dyDescent="0.25">
      <c r="A1543" s="3">
        <f t="shared" si="192"/>
        <v>1542</v>
      </c>
      <c r="B1543" s="4"/>
      <c r="C1543" s="3" t="s">
        <v>20621</v>
      </c>
      <c r="D1543" s="3" t="s">
        <v>19295</v>
      </c>
      <c r="E1543" s="29" t="s">
        <v>20376</v>
      </c>
      <c r="F1543" s="3" t="s">
        <v>19987</v>
      </c>
      <c r="G1543" s="3" t="s">
        <v>19988</v>
      </c>
      <c r="H1543" s="3" t="s">
        <v>19988</v>
      </c>
      <c r="I1543" s="3" t="s">
        <v>19989</v>
      </c>
      <c r="J1543" s="5" t="s">
        <v>20</v>
      </c>
      <c r="K1543" s="7" t="e">
        <v>#N/A</v>
      </c>
      <c r="L1543" s="7" t="e">
        <v>#N/A</v>
      </c>
      <c r="M1543" s="7" t="e">
        <v>#N/A</v>
      </c>
      <c r="N1543" s="7" t="e">
        <v>#N/A</v>
      </c>
      <c r="O1543" s="7" t="e">
        <v>#N/A</v>
      </c>
      <c r="P1543" s="7" t="e">
        <v>#N/A</v>
      </c>
      <c r="Q1543" s="7" t="e">
        <v>#N/A</v>
      </c>
      <c r="R1543" s="7" t="e">
        <v>#N/A</v>
      </c>
      <c r="S1543" s="7" t="e">
        <v>#N/A</v>
      </c>
      <c r="T1543" s="7" t="e">
        <v>#N/A</v>
      </c>
      <c r="U1543" s="7" t="e">
        <v>#N/A</v>
      </c>
      <c r="V1543" s="7" t="e">
        <v>#N/A</v>
      </c>
      <c r="W1543" s="7" t="e">
        <v>#N/A</v>
      </c>
      <c r="X1543" s="7">
        <v>0</v>
      </c>
      <c r="Y1543" s="7" t="e">
        <v>#N/A</v>
      </c>
      <c r="Z1543" s="7">
        <f t="shared" si="193"/>
        <v>0</v>
      </c>
      <c r="AA1543" s="7">
        <f t="shared" si="194"/>
        <v>0</v>
      </c>
      <c r="AB1543" s="7" t="b">
        <f t="shared" si="195"/>
        <v>1</v>
      </c>
      <c r="AC1543" s="7" t="b">
        <f t="shared" si="196"/>
        <v>0</v>
      </c>
      <c r="AD1543" s="7" t="b">
        <f t="shared" si="197"/>
        <v>0</v>
      </c>
      <c r="AE1543" s="7" t="b">
        <f t="shared" si="198"/>
        <v>0</v>
      </c>
      <c r="AF1543" s="7" t="b">
        <f t="shared" si="199"/>
        <v>0</v>
      </c>
      <c r="AH1543" t="b">
        <f>AND(Table252102[[#This Row],[Developmental toxicity]:[Reproductive toxicity]])</f>
        <v>0</v>
      </c>
    </row>
    <row r="1544" spans="1:34" x14ac:dyDescent="0.25">
      <c r="A1544" s="3">
        <f t="shared" si="192"/>
        <v>1543</v>
      </c>
      <c r="B1544" s="4"/>
      <c r="C1544" s="3" t="s">
        <v>13108</v>
      </c>
      <c r="D1544" s="3" t="s">
        <v>13107</v>
      </c>
      <c r="E1544" s="29" t="s">
        <v>17354</v>
      </c>
      <c r="F1544" s="3" t="s">
        <v>17355</v>
      </c>
      <c r="G1544" s="3" t="s">
        <v>13109</v>
      </c>
      <c r="H1544" s="3" t="s">
        <v>13109</v>
      </c>
      <c r="I1544" s="3" t="s">
        <v>17356</v>
      </c>
      <c r="J1544" s="5"/>
      <c r="K1544" s="7" t="e">
        <v>#N/A</v>
      </c>
      <c r="L1544" s="7" t="e">
        <v>#N/A</v>
      </c>
      <c r="M1544" s="7" t="e">
        <v>#N/A</v>
      </c>
      <c r="N1544" s="7" t="e">
        <v>#N/A</v>
      </c>
      <c r="O1544" s="7" t="e">
        <v>#N/A</v>
      </c>
      <c r="P1544" s="7" t="e">
        <v>#N/A</v>
      </c>
      <c r="Q1544" s="7" t="e">
        <v>#N/A</v>
      </c>
      <c r="R1544" s="7" t="e">
        <v>#N/A</v>
      </c>
      <c r="S1544" s="7" t="e">
        <v>#N/A</v>
      </c>
      <c r="T1544" s="7" t="e">
        <v>#N/A</v>
      </c>
      <c r="U1544" s="7" t="e">
        <v>#N/A</v>
      </c>
      <c r="V1544" s="7" t="e">
        <v>#N/A</v>
      </c>
      <c r="W1544" s="7">
        <v>0</v>
      </c>
      <c r="X1544" s="7" t="e">
        <v>#N/A</v>
      </c>
      <c r="Y1544" s="7">
        <v>0</v>
      </c>
      <c r="Z1544" s="7">
        <f t="shared" si="193"/>
        <v>0</v>
      </c>
      <c r="AA1544" s="7">
        <f t="shared" si="194"/>
        <v>0</v>
      </c>
      <c r="AB1544" s="7" t="b">
        <f t="shared" si="195"/>
        <v>1</v>
      </c>
      <c r="AC1544" s="7" t="b">
        <f t="shared" si="196"/>
        <v>1</v>
      </c>
      <c r="AD1544" s="7" t="b">
        <f t="shared" si="197"/>
        <v>0</v>
      </c>
      <c r="AE1544" s="7" t="b">
        <f t="shared" si="198"/>
        <v>1</v>
      </c>
      <c r="AF1544" s="7" t="b">
        <f t="shared" si="199"/>
        <v>0</v>
      </c>
      <c r="AH1544" t="b">
        <f>AND(Table252102[[#This Row],[Developmental toxicity]:[Reproductive toxicity]])</f>
        <v>1</v>
      </c>
    </row>
    <row r="1545" spans="1:34" x14ac:dyDescent="0.25">
      <c r="A1545" s="3">
        <f t="shared" si="192"/>
        <v>1544</v>
      </c>
      <c r="B1545" s="4" t="s">
        <v>1440</v>
      </c>
      <c r="C1545" s="3" t="s">
        <v>2610</v>
      </c>
      <c r="D1545" s="3" t="s">
        <v>3568</v>
      </c>
      <c r="E1545" s="12" t="s">
        <v>7883</v>
      </c>
      <c r="F1545" t="s">
        <v>8722</v>
      </c>
      <c r="G1545" t="s">
        <v>10346</v>
      </c>
      <c r="H1545" t="s">
        <v>10346</v>
      </c>
      <c r="I1545" t="s">
        <v>10347</v>
      </c>
      <c r="J1545" s="5"/>
      <c r="K1545" s="7" t="e">
        <v>#N/A</v>
      </c>
      <c r="L1545" s="7" t="e">
        <v>#N/A</v>
      </c>
      <c r="M1545" s="7" t="e">
        <v>#N/A</v>
      </c>
      <c r="N1545" s="7" t="e">
        <v>#N/A</v>
      </c>
      <c r="O1545" s="7" t="e">
        <v>#N/A</v>
      </c>
      <c r="P1545" s="7" t="e">
        <v>#N/A</v>
      </c>
      <c r="Q1545" s="7" t="e">
        <v>#N/A</v>
      </c>
      <c r="R1545" s="7" t="e">
        <v>#N/A</v>
      </c>
      <c r="S1545" s="7" t="e">
        <v>#N/A</v>
      </c>
      <c r="T1545" s="7">
        <v>0</v>
      </c>
      <c r="U1545" s="7" t="e">
        <v>#N/A</v>
      </c>
      <c r="V1545" s="7" t="e">
        <v>#N/A</v>
      </c>
      <c r="W1545" s="7" t="e">
        <v>#N/A</v>
      </c>
      <c r="X1545" s="7" t="e">
        <v>#N/A</v>
      </c>
      <c r="Y1545" s="7" t="e">
        <v>#N/A</v>
      </c>
      <c r="Z1545" s="7">
        <f t="shared" si="193"/>
        <v>0</v>
      </c>
      <c r="AA1545" s="7">
        <f t="shared" si="194"/>
        <v>0</v>
      </c>
      <c r="AB1545" s="7" t="b">
        <f t="shared" si="195"/>
        <v>1</v>
      </c>
      <c r="AC1545" s="7" t="b">
        <f t="shared" si="196"/>
        <v>0</v>
      </c>
      <c r="AD1545" s="7" t="b">
        <f t="shared" si="197"/>
        <v>1</v>
      </c>
      <c r="AE1545" s="7" t="b">
        <f t="shared" si="198"/>
        <v>0</v>
      </c>
      <c r="AF1545" s="7" t="b">
        <f t="shared" si="199"/>
        <v>0</v>
      </c>
      <c r="AH1545" t="b">
        <f>AND(Table252102[[#This Row],[Developmental toxicity]:[Reproductive toxicity]])</f>
        <v>0</v>
      </c>
    </row>
    <row r="1546" spans="1:34" x14ac:dyDescent="0.25">
      <c r="A1546" s="3">
        <f t="shared" si="192"/>
        <v>1545</v>
      </c>
      <c r="B1546" s="4"/>
      <c r="C1546" t="s">
        <v>21147</v>
      </c>
      <c r="D1546" s="3" t="s">
        <v>20751</v>
      </c>
      <c r="E1546" s="94" t="s">
        <v>20949</v>
      </c>
      <c r="F1546" t="s">
        <v>21494</v>
      </c>
      <c r="G1546" t="s">
        <v>21495</v>
      </c>
      <c r="H1546" t="s">
        <v>21496</v>
      </c>
      <c r="I1546" t="s">
        <v>21497</v>
      </c>
      <c r="J1546" s="5"/>
      <c r="K1546" s="7" t="e">
        <v>#N/A</v>
      </c>
      <c r="L1546" s="7" t="e">
        <v>#N/A</v>
      </c>
      <c r="M1546" s="7" t="e">
        <v>#N/A</v>
      </c>
      <c r="N1546" s="7" t="e">
        <v>#N/A</v>
      </c>
      <c r="O1546" s="7" t="e">
        <v>#N/A</v>
      </c>
      <c r="P1546" s="7" t="e">
        <v>#N/A</v>
      </c>
      <c r="Q1546" s="7" t="e">
        <v>#N/A</v>
      </c>
      <c r="R1546" s="7" t="e">
        <v>#N/A</v>
      </c>
      <c r="S1546" s="7" t="e">
        <v>#N/A</v>
      </c>
      <c r="T1546" s="7" t="e">
        <v>#N/A</v>
      </c>
      <c r="U1546" s="7" t="e">
        <v>#N/A</v>
      </c>
      <c r="V1546" s="7" t="e">
        <v>#N/A</v>
      </c>
      <c r="W1546" s="7" t="e">
        <v>#N/A</v>
      </c>
      <c r="X1546" s="7" t="e">
        <v>#N/A</v>
      </c>
      <c r="Y1546" s="7">
        <v>0</v>
      </c>
      <c r="Z1546" s="7">
        <f t="shared" si="193"/>
        <v>0</v>
      </c>
      <c r="AA1546" s="7">
        <f t="shared" si="194"/>
        <v>0</v>
      </c>
      <c r="AB1546" s="7" t="b">
        <f t="shared" si="195"/>
        <v>1</v>
      </c>
      <c r="AC1546" s="7" t="b">
        <f t="shared" si="196"/>
        <v>0</v>
      </c>
      <c r="AD1546" s="7" t="b">
        <f t="shared" si="197"/>
        <v>0</v>
      </c>
      <c r="AE1546" s="7" t="b">
        <f t="shared" si="198"/>
        <v>0</v>
      </c>
      <c r="AF1546" s="7" t="b">
        <f t="shared" si="199"/>
        <v>0</v>
      </c>
      <c r="AH1546" t="b">
        <f>AND(Table252102[[#This Row],[Developmental toxicity]:[Reproductive toxicity]])</f>
        <v>0</v>
      </c>
    </row>
    <row r="1547" spans="1:34" x14ac:dyDescent="0.25">
      <c r="A1547" s="3">
        <f t="shared" si="192"/>
        <v>1546</v>
      </c>
      <c r="B1547" s="4" t="s">
        <v>1440</v>
      </c>
      <c r="C1547" s="3" t="s">
        <v>2509</v>
      </c>
      <c r="D1547" s="3" t="s">
        <v>3453</v>
      </c>
      <c r="E1547" s="12" t="s">
        <v>7784</v>
      </c>
      <c r="F1547" t="s">
        <v>8623</v>
      </c>
      <c r="G1547" t="s">
        <v>10124</v>
      </c>
      <c r="H1547" t="s">
        <v>10124</v>
      </c>
      <c r="I1547" t="s">
        <v>10125</v>
      </c>
      <c r="J1547" s="5"/>
      <c r="K1547" s="7" t="e">
        <v>#N/A</v>
      </c>
      <c r="L1547" s="7" t="e">
        <v>#N/A</v>
      </c>
      <c r="M1547" s="7" t="e">
        <v>#N/A</v>
      </c>
      <c r="N1547" s="7" t="e">
        <v>#N/A</v>
      </c>
      <c r="O1547" s="7" t="e">
        <v>#N/A</v>
      </c>
      <c r="P1547" s="7" t="e">
        <v>#N/A</v>
      </c>
      <c r="Q1547" s="7" t="e">
        <v>#N/A</v>
      </c>
      <c r="R1547" s="7" t="e">
        <v>#N/A</v>
      </c>
      <c r="S1547" s="7" t="e">
        <v>#N/A</v>
      </c>
      <c r="T1547" s="7">
        <v>0</v>
      </c>
      <c r="U1547" s="7" t="e">
        <v>#N/A</v>
      </c>
      <c r="V1547" s="7" t="e">
        <v>#N/A</v>
      </c>
      <c r="W1547" s="7" t="e">
        <v>#N/A</v>
      </c>
      <c r="X1547" s="7" t="e">
        <v>#N/A</v>
      </c>
      <c r="Y1547" s="7" t="e">
        <v>#N/A</v>
      </c>
      <c r="Z1547" s="7">
        <f t="shared" si="193"/>
        <v>0</v>
      </c>
      <c r="AA1547" s="7">
        <f t="shared" si="194"/>
        <v>0</v>
      </c>
      <c r="AB1547" s="7" t="b">
        <f t="shared" si="195"/>
        <v>1</v>
      </c>
      <c r="AC1547" s="7" t="b">
        <f t="shared" si="196"/>
        <v>0</v>
      </c>
      <c r="AD1547" s="7" t="b">
        <f t="shared" si="197"/>
        <v>1</v>
      </c>
      <c r="AE1547" s="7" t="b">
        <f t="shared" si="198"/>
        <v>0</v>
      </c>
      <c r="AF1547" s="7" t="b">
        <f t="shared" si="199"/>
        <v>0</v>
      </c>
      <c r="AH1547" t="b">
        <f>AND(Table252102[[#This Row],[Developmental toxicity]:[Reproductive toxicity]])</f>
        <v>0</v>
      </c>
    </row>
    <row r="1548" spans="1:34" x14ac:dyDescent="0.25">
      <c r="A1548" s="3">
        <f t="shared" si="192"/>
        <v>1547</v>
      </c>
      <c r="B1548" s="4"/>
      <c r="C1548" s="3" t="s">
        <v>12986</v>
      </c>
      <c r="D1548" s="3" t="s">
        <v>12985</v>
      </c>
      <c r="E1548" s="29" t="s">
        <v>17157</v>
      </c>
      <c r="F1548" s="3" t="s">
        <v>17158</v>
      </c>
      <c r="G1548" s="3" t="s">
        <v>17159</v>
      </c>
      <c r="H1548" s="3" t="s">
        <v>17160</v>
      </c>
      <c r="I1548" s="3" t="s">
        <v>17161</v>
      </c>
      <c r="J1548" s="5"/>
      <c r="K1548" s="7" t="e">
        <v>#N/A</v>
      </c>
      <c r="L1548" s="7" t="e">
        <v>#N/A</v>
      </c>
      <c r="M1548" s="7" t="e">
        <v>#N/A</v>
      </c>
      <c r="N1548" s="7" t="e">
        <v>#N/A</v>
      </c>
      <c r="O1548" s="7" t="e">
        <v>#N/A</v>
      </c>
      <c r="P1548" s="7" t="e">
        <v>#N/A</v>
      </c>
      <c r="Q1548" s="7" t="e">
        <v>#N/A</v>
      </c>
      <c r="R1548" s="7" t="e">
        <v>#N/A</v>
      </c>
      <c r="S1548" s="7" t="e">
        <v>#N/A</v>
      </c>
      <c r="T1548" s="7" t="e">
        <v>#N/A</v>
      </c>
      <c r="U1548" s="7" t="e">
        <v>#N/A</v>
      </c>
      <c r="V1548" s="7" t="e">
        <v>#N/A</v>
      </c>
      <c r="W1548" s="3">
        <v>0</v>
      </c>
      <c r="X1548" s="3" t="e">
        <v>#N/A</v>
      </c>
      <c r="Y1548" s="7" t="e">
        <v>#N/A</v>
      </c>
      <c r="Z1548" s="7">
        <f t="shared" si="193"/>
        <v>0</v>
      </c>
      <c r="AA1548" s="7">
        <f t="shared" si="194"/>
        <v>0</v>
      </c>
      <c r="AB1548" s="7" t="b">
        <f t="shared" si="195"/>
        <v>0</v>
      </c>
      <c r="AC1548" s="7" t="b">
        <f t="shared" si="196"/>
        <v>1</v>
      </c>
      <c r="AD1548" s="7" t="b">
        <f t="shared" si="197"/>
        <v>0</v>
      </c>
      <c r="AE1548" s="7" t="b">
        <f t="shared" si="198"/>
        <v>1</v>
      </c>
      <c r="AF1548" s="7" t="b">
        <f t="shared" si="199"/>
        <v>0</v>
      </c>
      <c r="AH1548" t="b">
        <f>AND(Table252102[[#This Row],[Developmental toxicity]:[Reproductive toxicity]])</f>
        <v>0</v>
      </c>
    </row>
    <row r="1549" spans="1:34" x14ac:dyDescent="0.25">
      <c r="A1549" s="3">
        <f t="shared" si="192"/>
        <v>1548</v>
      </c>
      <c r="B1549" s="4">
        <v>13297</v>
      </c>
      <c r="C1549" t="s">
        <v>4131</v>
      </c>
      <c r="D1549" s="3" t="s">
        <v>107</v>
      </c>
      <c r="E1549" s="12" t="s">
        <v>3991</v>
      </c>
      <c r="F1549" t="s">
        <v>3827</v>
      </c>
      <c r="G1549" s="3" t="s">
        <v>108</v>
      </c>
      <c r="H1549" t="s">
        <v>4292</v>
      </c>
      <c r="I1549" t="s">
        <v>4293</v>
      </c>
      <c r="J1549" s="5" t="s">
        <v>20</v>
      </c>
      <c r="K1549" s="7">
        <v>1</v>
      </c>
      <c r="L1549" s="7" t="e">
        <v>#N/A</v>
      </c>
      <c r="M1549" s="3" t="e">
        <v>#N/A</v>
      </c>
      <c r="N1549" s="7" t="e">
        <v>#N/A</v>
      </c>
      <c r="O1549" s="7" t="e">
        <v>#N/A</v>
      </c>
      <c r="P1549" s="3" t="e">
        <v>#N/A</v>
      </c>
      <c r="Q1549" s="3" t="e">
        <v>#N/A</v>
      </c>
      <c r="R1549" s="7" t="e">
        <v>#N/A</v>
      </c>
      <c r="S1549" s="3" t="e">
        <v>#N/A</v>
      </c>
      <c r="T1549" s="3" t="e">
        <v>#N/A</v>
      </c>
      <c r="U1549" s="7" t="e">
        <v>#N/A</v>
      </c>
      <c r="V1549" s="7" t="e">
        <v>#N/A</v>
      </c>
      <c r="W1549" s="3">
        <v>1</v>
      </c>
      <c r="X1549" s="3" t="e">
        <v>#N/A</v>
      </c>
      <c r="Y1549" s="7">
        <v>0</v>
      </c>
      <c r="Z1549" s="7">
        <f t="shared" si="193"/>
        <v>1</v>
      </c>
      <c r="AA1549" s="7">
        <f t="shared" si="194"/>
        <v>1</v>
      </c>
      <c r="AB1549" s="7" t="b">
        <f t="shared" si="195"/>
        <v>1</v>
      </c>
      <c r="AC1549" s="7" t="b">
        <f t="shared" si="196"/>
        <v>1</v>
      </c>
      <c r="AD1549" s="7" t="b">
        <f t="shared" si="197"/>
        <v>0</v>
      </c>
      <c r="AE1549" s="7" t="b">
        <f t="shared" si="198"/>
        <v>1</v>
      </c>
      <c r="AF1549" s="7" t="b">
        <f t="shared" si="199"/>
        <v>0</v>
      </c>
      <c r="AH1549" t="b">
        <f>AND(Table252102[[#This Row],[Developmental toxicity]:[Reproductive toxicity]])</f>
        <v>1</v>
      </c>
    </row>
    <row r="1550" spans="1:34" x14ac:dyDescent="0.25">
      <c r="A1550" s="3">
        <f t="shared" si="192"/>
        <v>1549</v>
      </c>
      <c r="B1550" s="4"/>
      <c r="C1550" s="3" t="s">
        <v>20534</v>
      </c>
      <c r="D1550" s="3" t="s">
        <v>19206</v>
      </c>
      <c r="E1550" s="29" t="s">
        <v>20289</v>
      </c>
      <c r="F1550" s="3" t="s">
        <v>19692</v>
      </c>
      <c r="G1550" s="3" t="s">
        <v>19693</v>
      </c>
      <c r="H1550" s="3" t="s">
        <v>19693</v>
      </c>
      <c r="I1550" s="3" t="s">
        <v>19694</v>
      </c>
      <c r="J1550" s="5" t="s">
        <v>20</v>
      </c>
      <c r="K1550" s="7" t="e">
        <v>#N/A</v>
      </c>
      <c r="L1550" s="7" t="e">
        <v>#N/A</v>
      </c>
      <c r="M1550" s="7" t="e">
        <v>#N/A</v>
      </c>
      <c r="N1550" s="7" t="e">
        <v>#N/A</v>
      </c>
      <c r="O1550" s="7" t="e">
        <v>#N/A</v>
      </c>
      <c r="P1550" s="7" t="e">
        <v>#N/A</v>
      </c>
      <c r="Q1550" s="7" t="e">
        <v>#N/A</v>
      </c>
      <c r="R1550" s="7" t="e">
        <v>#N/A</v>
      </c>
      <c r="S1550" s="7" t="e">
        <v>#N/A</v>
      </c>
      <c r="T1550" s="7" t="e">
        <v>#N/A</v>
      </c>
      <c r="U1550" s="7" t="e">
        <v>#N/A</v>
      </c>
      <c r="V1550" s="7" t="e">
        <v>#N/A</v>
      </c>
      <c r="W1550" s="7" t="e">
        <v>#N/A</v>
      </c>
      <c r="X1550" s="7">
        <v>1</v>
      </c>
      <c r="Y1550" s="7" t="e">
        <v>#N/A</v>
      </c>
      <c r="Z1550" s="7">
        <f t="shared" si="193"/>
        <v>1</v>
      </c>
      <c r="AA1550" s="7">
        <f t="shared" si="194"/>
        <v>1</v>
      </c>
      <c r="AB1550" s="7" t="b">
        <f t="shared" si="195"/>
        <v>1</v>
      </c>
      <c r="AC1550" s="7" t="b">
        <f t="shared" si="196"/>
        <v>0</v>
      </c>
      <c r="AD1550" s="7" t="b">
        <f t="shared" si="197"/>
        <v>0</v>
      </c>
      <c r="AE1550" s="7" t="b">
        <f t="shared" si="198"/>
        <v>0</v>
      </c>
      <c r="AF1550" s="7" t="b">
        <f t="shared" si="199"/>
        <v>0</v>
      </c>
      <c r="AH1550" t="b">
        <f>AND(Table252102[[#This Row],[Developmental toxicity]:[Reproductive toxicity]])</f>
        <v>0</v>
      </c>
    </row>
    <row r="1551" spans="1:34" x14ac:dyDescent="0.25">
      <c r="A1551" s="3">
        <f t="shared" si="192"/>
        <v>1550</v>
      </c>
      <c r="B1551" s="4"/>
      <c r="C1551" s="3" t="s">
        <v>11377</v>
      </c>
      <c r="D1551" s="3" t="s">
        <v>11376</v>
      </c>
      <c r="E1551" s="29" t="s">
        <v>14553</v>
      </c>
      <c r="F1551" s="3" t="s">
        <v>14554</v>
      </c>
      <c r="G1551" s="3" t="s">
        <v>14555</v>
      </c>
      <c r="H1551" s="3" t="s">
        <v>14556</v>
      </c>
      <c r="I1551" s="3" t="s">
        <v>14557</v>
      </c>
      <c r="J1551" s="5"/>
      <c r="K1551" s="7" t="e">
        <v>#N/A</v>
      </c>
      <c r="L1551" s="7" t="e">
        <v>#N/A</v>
      </c>
      <c r="M1551" s="7" t="e">
        <v>#N/A</v>
      </c>
      <c r="N1551" s="7" t="e">
        <v>#N/A</v>
      </c>
      <c r="O1551" s="7" t="e">
        <v>#N/A</v>
      </c>
      <c r="P1551" s="7" t="e">
        <v>#N/A</v>
      </c>
      <c r="Q1551" s="7" t="e">
        <v>#N/A</v>
      </c>
      <c r="R1551" s="7" t="e">
        <v>#N/A</v>
      </c>
      <c r="S1551" s="7" t="e">
        <v>#N/A</v>
      </c>
      <c r="T1551" s="7" t="e">
        <v>#N/A</v>
      </c>
      <c r="U1551" s="7" t="e">
        <v>#N/A</v>
      </c>
      <c r="V1551" s="7" t="e">
        <v>#N/A</v>
      </c>
      <c r="W1551" s="3">
        <v>1</v>
      </c>
      <c r="X1551" s="3" t="e">
        <v>#N/A</v>
      </c>
      <c r="Y1551" s="7" t="e">
        <v>#N/A</v>
      </c>
      <c r="Z1551" s="7">
        <f t="shared" si="193"/>
        <v>1</v>
      </c>
      <c r="AA1551" s="7">
        <f t="shared" si="194"/>
        <v>1</v>
      </c>
      <c r="AB1551" s="7" t="b">
        <f t="shared" si="195"/>
        <v>0</v>
      </c>
      <c r="AC1551" s="7" t="b">
        <f t="shared" si="196"/>
        <v>1</v>
      </c>
      <c r="AD1551" s="7" t="b">
        <f t="shared" si="197"/>
        <v>0</v>
      </c>
      <c r="AE1551" s="7" t="b">
        <f t="shared" si="198"/>
        <v>1</v>
      </c>
      <c r="AF1551" s="7" t="b">
        <f t="shared" si="199"/>
        <v>0</v>
      </c>
      <c r="AH1551" t="b">
        <f>AND(Table252102[[#This Row],[Developmental toxicity]:[Reproductive toxicity]])</f>
        <v>0</v>
      </c>
    </row>
    <row r="1552" spans="1:34" x14ac:dyDescent="0.25">
      <c r="A1552" s="3">
        <f t="shared" si="192"/>
        <v>1551</v>
      </c>
      <c r="B1552" s="4">
        <v>527</v>
      </c>
      <c r="C1552" s="3" t="s">
        <v>1126</v>
      </c>
      <c r="D1552" s="3" t="s">
        <v>5348</v>
      </c>
      <c r="E1552" s="29" t="s">
        <v>4911</v>
      </c>
      <c r="F1552" s="3" t="s">
        <v>5817</v>
      </c>
      <c r="G1552" s="3" t="s">
        <v>1127</v>
      </c>
      <c r="H1552" s="3" t="s">
        <v>6254</v>
      </c>
      <c r="I1552" s="3" t="s">
        <v>6825</v>
      </c>
      <c r="J1552" s="5" t="s">
        <v>1431</v>
      </c>
      <c r="K1552" s="7" t="e">
        <v>#N/A</v>
      </c>
      <c r="L1552" s="7">
        <v>1</v>
      </c>
      <c r="M1552" s="7" t="e">
        <v>#N/A</v>
      </c>
      <c r="N1552" s="7" t="e">
        <v>#N/A</v>
      </c>
      <c r="O1552" s="7" t="e">
        <v>#N/A</v>
      </c>
      <c r="P1552" s="7" t="e">
        <v>#N/A</v>
      </c>
      <c r="Q1552" s="7" t="e">
        <v>#N/A</v>
      </c>
      <c r="R1552" s="7" t="e">
        <v>#N/A</v>
      </c>
      <c r="S1552" s="7" t="e">
        <v>#N/A</v>
      </c>
      <c r="T1552" s="7">
        <v>1</v>
      </c>
      <c r="U1552" s="7" t="e">
        <v>#N/A</v>
      </c>
      <c r="V1552" s="7" t="e">
        <v>#N/A</v>
      </c>
      <c r="W1552" s="7" t="e">
        <v>#N/A</v>
      </c>
      <c r="X1552" s="7">
        <v>1</v>
      </c>
      <c r="Y1552" s="7">
        <v>1</v>
      </c>
      <c r="Z1552" s="7">
        <f t="shared" si="193"/>
        <v>1</v>
      </c>
      <c r="AA1552" s="7">
        <f t="shared" si="194"/>
        <v>1</v>
      </c>
      <c r="AB1552" s="7" t="b">
        <f t="shared" si="195"/>
        <v>1</v>
      </c>
      <c r="AC1552" s="7" t="b">
        <f t="shared" si="196"/>
        <v>0</v>
      </c>
      <c r="AD1552" s="7" t="b">
        <f t="shared" si="197"/>
        <v>1</v>
      </c>
      <c r="AE1552" s="7" t="b">
        <f t="shared" si="198"/>
        <v>0</v>
      </c>
      <c r="AF1552" s="7" t="b">
        <f t="shared" si="199"/>
        <v>0</v>
      </c>
      <c r="AH1552" t="b">
        <f>AND(Table252102[[#This Row],[Developmental toxicity]:[Reproductive toxicity]])</f>
        <v>0</v>
      </c>
    </row>
    <row r="1553" spans="1:34" x14ac:dyDescent="0.25">
      <c r="A1553" s="3">
        <f t="shared" si="192"/>
        <v>1552</v>
      </c>
      <c r="B1553" s="4" t="s">
        <v>1440</v>
      </c>
      <c r="C1553" s="3" t="s">
        <v>2729</v>
      </c>
      <c r="D1553" s="3" t="s">
        <v>3697</v>
      </c>
      <c r="E1553" s="29" t="s">
        <v>7999</v>
      </c>
      <c r="F1553" s="3" t="s">
        <v>8834</v>
      </c>
      <c r="G1553" s="3" t="s">
        <v>10616</v>
      </c>
      <c r="H1553" s="3" t="s">
        <v>10616</v>
      </c>
      <c r="I1553" s="3" t="s">
        <v>10617</v>
      </c>
      <c r="J1553" s="5"/>
      <c r="K1553" s="7" t="e">
        <v>#N/A</v>
      </c>
      <c r="L1553" s="7" t="e">
        <v>#N/A</v>
      </c>
      <c r="M1553" s="7" t="e">
        <v>#N/A</v>
      </c>
      <c r="N1553" s="7" t="e">
        <v>#N/A</v>
      </c>
      <c r="O1553" s="7" t="e">
        <v>#N/A</v>
      </c>
      <c r="P1553" s="7" t="e">
        <v>#N/A</v>
      </c>
      <c r="Q1553" s="7" t="e">
        <v>#N/A</v>
      </c>
      <c r="R1553" s="7" t="e">
        <v>#N/A</v>
      </c>
      <c r="S1553" s="7" t="e">
        <v>#N/A</v>
      </c>
      <c r="T1553" s="7">
        <v>0</v>
      </c>
      <c r="U1553" s="7" t="e">
        <v>#N/A</v>
      </c>
      <c r="V1553" s="7" t="e">
        <v>#N/A</v>
      </c>
      <c r="W1553" s="7" t="e">
        <v>#N/A</v>
      </c>
      <c r="X1553" s="7" t="e">
        <v>#N/A</v>
      </c>
      <c r="Y1553" s="7">
        <v>0</v>
      </c>
      <c r="Z1553" s="7">
        <f t="shared" si="193"/>
        <v>0</v>
      </c>
      <c r="AA1553" s="7">
        <f t="shared" si="194"/>
        <v>0</v>
      </c>
      <c r="AB1553" s="7" t="b">
        <f t="shared" si="195"/>
        <v>1</v>
      </c>
      <c r="AC1553" s="7" t="b">
        <f t="shared" si="196"/>
        <v>0</v>
      </c>
      <c r="AD1553" s="7" t="b">
        <f t="shared" si="197"/>
        <v>1</v>
      </c>
      <c r="AE1553" s="7" t="b">
        <f t="shared" si="198"/>
        <v>0</v>
      </c>
      <c r="AF1553" s="7" t="b">
        <f t="shared" si="199"/>
        <v>0</v>
      </c>
      <c r="AH1553" t="b">
        <f>AND(Table252102[[#This Row],[Developmental toxicity]:[Reproductive toxicity]])</f>
        <v>0</v>
      </c>
    </row>
    <row r="1554" spans="1:34" x14ac:dyDescent="0.25">
      <c r="A1554" s="3">
        <f t="shared" si="192"/>
        <v>1553</v>
      </c>
      <c r="B1554" s="4">
        <v>515</v>
      </c>
      <c r="C1554" s="3" t="s">
        <v>1106</v>
      </c>
      <c r="D1554" s="3" t="s">
        <v>5341</v>
      </c>
      <c r="E1554" s="29" t="s">
        <v>4903</v>
      </c>
      <c r="F1554" s="3" t="s">
        <v>5809</v>
      </c>
      <c r="G1554" s="3" t="s">
        <v>1107</v>
      </c>
      <c r="H1554" s="3" t="s">
        <v>6246</v>
      </c>
      <c r="I1554" s="3" t="s">
        <v>6817</v>
      </c>
      <c r="J1554" s="5" t="s">
        <v>1431</v>
      </c>
      <c r="K1554" s="7" t="e">
        <v>#N/A</v>
      </c>
      <c r="L1554" s="7">
        <v>1</v>
      </c>
      <c r="M1554" s="7" t="e">
        <v>#N/A</v>
      </c>
      <c r="N1554" s="7" t="e">
        <v>#N/A</v>
      </c>
      <c r="O1554" s="7" t="e">
        <v>#N/A</v>
      </c>
      <c r="P1554" s="7" t="e">
        <v>#N/A</v>
      </c>
      <c r="Q1554" s="7" t="e">
        <v>#N/A</v>
      </c>
      <c r="R1554" s="7" t="e">
        <v>#N/A</v>
      </c>
      <c r="S1554" s="7" t="e">
        <v>#N/A</v>
      </c>
      <c r="T1554" s="7" t="e">
        <v>#N/A</v>
      </c>
      <c r="U1554" s="7" t="e">
        <v>#N/A</v>
      </c>
      <c r="V1554" s="7" t="e">
        <v>#N/A</v>
      </c>
      <c r="W1554" s="7" t="e">
        <v>#N/A</v>
      </c>
      <c r="X1554" s="7" t="e">
        <v>#N/A</v>
      </c>
      <c r="Y1554" s="7">
        <v>1</v>
      </c>
      <c r="Z1554" s="7">
        <f t="shared" si="193"/>
        <v>1</v>
      </c>
      <c r="AA1554" s="7">
        <f t="shared" si="194"/>
        <v>1</v>
      </c>
      <c r="AB1554" s="7" t="b">
        <f t="shared" si="195"/>
        <v>1</v>
      </c>
      <c r="AC1554" s="7" t="b">
        <f t="shared" si="196"/>
        <v>0</v>
      </c>
      <c r="AD1554" s="7" t="b">
        <f t="shared" si="197"/>
        <v>0</v>
      </c>
      <c r="AE1554" s="7" t="b">
        <f t="shared" si="198"/>
        <v>0</v>
      </c>
      <c r="AF1554" s="7" t="b">
        <f t="shared" si="199"/>
        <v>0</v>
      </c>
      <c r="AH1554" t="b">
        <f>AND(Table252102[[#This Row],[Developmental toxicity]:[Reproductive toxicity]])</f>
        <v>0</v>
      </c>
    </row>
    <row r="1555" spans="1:34" x14ac:dyDescent="0.25">
      <c r="A1555" s="3">
        <f t="shared" si="192"/>
        <v>1554</v>
      </c>
      <c r="B1555" s="4"/>
      <c r="C1555" s="3" t="s">
        <v>10887</v>
      </c>
      <c r="D1555" s="3" t="s">
        <v>10886</v>
      </c>
      <c r="E1555" s="29" t="s">
        <v>13628</v>
      </c>
      <c r="F1555" s="3" t="s">
        <v>13629</v>
      </c>
      <c r="G1555" s="3" t="s">
        <v>13630</v>
      </c>
      <c r="H1555" s="3" t="s">
        <v>13631</v>
      </c>
      <c r="I1555" s="3" t="s">
        <v>13632</v>
      </c>
      <c r="J1555" s="5"/>
      <c r="K1555" s="7" t="e">
        <v>#N/A</v>
      </c>
      <c r="L1555" s="7" t="e">
        <v>#N/A</v>
      </c>
      <c r="M1555" s="7" t="e">
        <v>#N/A</v>
      </c>
      <c r="N1555" s="7" t="e">
        <v>#N/A</v>
      </c>
      <c r="O1555" s="7" t="e">
        <v>#N/A</v>
      </c>
      <c r="P1555" s="7" t="e">
        <v>#N/A</v>
      </c>
      <c r="Q1555" s="7" t="e">
        <v>#N/A</v>
      </c>
      <c r="R1555" s="7" t="e">
        <v>#N/A</v>
      </c>
      <c r="S1555" s="7" t="e">
        <v>#N/A</v>
      </c>
      <c r="T1555" s="7" t="e">
        <v>#N/A</v>
      </c>
      <c r="U1555" s="7" t="e">
        <v>#N/A</v>
      </c>
      <c r="V1555" s="7" t="e">
        <v>#N/A</v>
      </c>
      <c r="W1555" s="3">
        <v>1</v>
      </c>
      <c r="X1555" s="3" t="e">
        <v>#N/A</v>
      </c>
      <c r="Y1555" s="7" t="e">
        <v>#N/A</v>
      </c>
      <c r="Z1555" s="7">
        <f t="shared" si="193"/>
        <v>1</v>
      </c>
      <c r="AA1555" s="7">
        <f t="shared" si="194"/>
        <v>1</v>
      </c>
      <c r="AB1555" s="7" t="b">
        <f t="shared" si="195"/>
        <v>0</v>
      </c>
      <c r="AC1555" s="7" t="b">
        <f t="shared" si="196"/>
        <v>1</v>
      </c>
      <c r="AD1555" s="7" t="b">
        <f t="shared" si="197"/>
        <v>0</v>
      </c>
      <c r="AE1555" s="7" t="b">
        <f t="shared" si="198"/>
        <v>1</v>
      </c>
      <c r="AF1555" s="7" t="b">
        <f t="shared" si="199"/>
        <v>0</v>
      </c>
      <c r="AH1555" t="b">
        <f>AND(Table252102[[#This Row],[Developmental toxicity]:[Reproductive toxicity]])</f>
        <v>0</v>
      </c>
    </row>
    <row r="1556" spans="1:34" x14ac:dyDescent="0.25">
      <c r="A1556" s="3">
        <f t="shared" si="192"/>
        <v>1555</v>
      </c>
      <c r="B1556" s="4" t="s">
        <v>1440</v>
      </c>
      <c r="C1556" s="3" t="s">
        <v>2273</v>
      </c>
      <c r="D1556" s="3" t="s">
        <v>3184</v>
      </c>
      <c r="E1556" s="29" t="s">
        <v>7551</v>
      </c>
      <c r="F1556" s="3" t="s">
        <v>8399</v>
      </c>
      <c r="G1556" s="3" t="s">
        <v>9626</v>
      </c>
      <c r="H1556" s="3" t="s">
        <v>9626</v>
      </c>
      <c r="I1556" s="3" t="s">
        <v>9627</v>
      </c>
      <c r="J1556" s="5"/>
      <c r="K1556" s="7" t="e">
        <v>#N/A</v>
      </c>
      <c r="L1556" s="7" t="e">
        <v>#N/A</v>
      </c>
      <c r="M1556" s="7" t="e">
        <v>#N/A</v>
      </c>
      <c r="N1556" s="7" t="e">
        <v>#N/A</v>
      </c>
      <c r="O1556" s="7" t="e">
        <v>#N/A</v>
      </c>
      <c r="P1556" s="7" t="e">
        <v>#N/A</v>
      </c>
      <c r="Q1556" s="7" t="e">
        <v>#N/A</v>
      </c>
      <c r="R1556" s="7" t="e">
        <v>#N/A</v>
      </c>
      <c r="S1556" s="7" t="e">
        <v>#N/A</v>
      </c>
      <c r="T1556" s="7">
        <v>0</v>
      </c>
      <c r="U1556" s="7" t="e">
        <v>#N/A</v>
      </c>
      <c r="V1556" s="7" t="e">
        <v>#N/A</v>
      </c>
      <c r="W1556" s="7" t="e">
        <v>#N/A</v>
      </c>
      <c r="X1556" s="7" t="e">
        <v>#N/A</v>
      </c>
      <c r="Y1556" s="7">
        <v>0</v>
      </c>
      <c r="Z1556" s="7">
        <f t="shared" si="193"/>
        <v>0</v>
      </c>
      <c r="AA1556" s="7">
        <f t="shared" si="194"/>
        <v>0</v>
      </c>
      <c r="AB1556" s="7" t="b">
        <f t="shared" si="195"/>
        <v>1</v>
      </c>
      <c r="AC1556" s="7" t="b">
        <f t="shared" si="196"/>
        <v>0</v>
      </c>
      <c r="AD1556" s="7" t="b">
        <f t="shared" si="197"/>
        <v>1</v>
      </c>
      <c r="AE1556" s="7" t="b">
        <f t="shared" si="198"/>
        <v>0</v>
      </c>
      <c r="AF1556" s="7" t="b">
        <f t="shared" si="199"/>
        <v>0</v>
      </c>
      <c r="AH1556" t="b">
        <f>AND(Table252102[[#This Row],[Developmental toxicity]:[Reproductive toxicity]])</f>
        <v>0</v>
      </c>
    </row>
    <row r="1557" spans="1:34" x14ac:dyDescent="0.25">
      <c r="A1557" s="3">
        <f t="shared" si="192"/>
        <v>1556</v>
      </c>
      <c r="B1557" s="4" t="s">
        <v>1440</v>
      </c>
      <c r="C1557" s="3" t="s">
        <v>2430</v>
      </c>
      <c r="D1557" s="3" t="s">
        <v>3363</v>
      </c>
      <c r="E1557" s="12" t="s">
        <v>7707</v>
      </c>
      <c r="F1557" t="s">
        <v>8548</v>
      </c>
      <c r="G1557" t="s">
        <v>9955</v>
      </c>
      <c r="H1557" t="s">
        <v>9956</v>
      </c>
      <c r="I1557" t="s">
        <v>9957</v>
      </c>
      <c r="J1557" s="5"/>
      <c r="K1557" s="7" t="e">
        <v>#N/A</v>
      </c>
      <c r="L1557" s="7" t="e">
        <v>#N/A</v>
      </c>
      <c r="M1557" s="7" t="e">
        <v>#N/A</v>
      </c>
      <c r="N1557" s="7" t="e">
        <v>#N/A</v>
      </c>
      <c r="O1557" s="7" t="e">
        <v>#N/A</v>
      </c>
      <c r="P1557" s="7" t="e">
        <v>#N/A</v>
      </c>
      <c r="Q1557" s="7" t="e">
        <v>#N/A</v>
      </c>
      <c r="R1557" s="7" t="e">
        <v>#N/A</v>
      </c>
      <c r="S1557" s="7" t="e">
        <v>#N/A</v>
      </c>
      <c r="T1557" s="7">
        <v>0</v>
      </c>
      <c r="U1557" s="7" t="e">
        <v>#N/A</v>
      </c>
      <c r="V1557" s="7" t="e">
        <v>#N/A</v>
      </c>
      <c r="W1557" s="7" t="e">
        <v>#N/A</v>
      </c>
      <c r="X1557" s="7" t="e">
        <v>#N/A</v>
      </c>
      <c r="Y1557" s="7" t="e">
        <v>#N/A</v>
      </c>
      <c r="Z1557" s="7">
        <f t="shared" si="193"/>
        <v>0</v>
      </c>
      <c r="AA1557" s="7">
        <f t="shared" si="194"/>
        <v>0</v>
      </c>
      <c r="AB1557" s="7" t="b">
        <f t="shared" si="195"/>
        <v>1</v>
      </c>
      <c r="AC1557" s="7" t="b">
        <f t="shared" si="196"/>
        <v>0</v>
      </c>
      <c r="AD1557" s="7" t="b">
        <f t="shared" si="197"/>
        <v>1</v>
      </c>
      <c r="AE1557" s="7" t="b">
        <f t="shared" si="198"/>
        <v>0</v>
      </c>
      <c r="AF1557" s="7" t="b">
        <f t="shared" si="199"/>
        <v>0</v>
      </c>
      <c r="AH1557" t="b">
        <f>AND(Table252102[[#This Row],[Developmental toxicity]:[Reproductive toxicity]])</f>
        <v>0</v>
      </c>
    </row>
    <row r="1558" spans="1:34" x14ac:dyDescent="0.25">
      <c r="A1558" s="3">
        <f t="shared" si="192"/>
        <v>1557</v>
      </c>
      <c r="B1558" s="4" t="s">
        <v>1440</v>
      </c>
      <c r="C1558" s="3" t="s">
        <v>2517</v>
      </c>
      <c r="D1558" s="3" t="s">
        <v>3462</v>
      </c>
      <c r="E1558" s="29" t="s">
        <v>7791</v>
      </c>
      <c r="F1558" s="3" t="s">
        <v>8630</v>
      </c>
      <c r="G1558" s="3" t="s">
        <v>10138</v>
      </c>
      <c r="H1558" s="3" t="s">
        <v>10138</v>
      </c>
      <c r="I1558" s="3" t="s">
        <v>10139</v>
      </c>
      <c r="J1558" s="5"/>
      <c r="K1558" s="7" t="e">
        <v>#N/A</v>
      </c>
      <c r="L1558" s="7" t="e">
        <v>#N/A</v>
      </c>
      <c r="M1558" s="7" t="e">
        <v>#N/A</v>
      </c>
      <c r="N1558" s="7" t="e">
        <v>#N/A</v>
      </c>
      <c r="O1558" s="7" t="e">
        <v>#N/A</v>
      </c>
      <c r="P1558" s="7" t="e">
        <v>#N/A</v>
      </c>
      <c r="Q1558" s="7" t="e">
        <v>#N/A</v>
      </c>
      <c r="R1558" s="7" t="e">
        <v>#N/A</v>
      </c>
      <c r="S1558" s="7" t="e">
        <v>#N/A</v>
      </c>
      <c r="T1558" s="7">
        <v>1</v>
      </c>
      <c r="U1558" s="7" t="e">
        <v>#N/A</v>
      </c>
      <c r="V1558" s="7" t="e">
        <v>#N/A</v>
      </c>
      <c r="W1558" s="7" t="e">
        <v>#N/A</v>
      </c>
      <c r="X1558" s="7" t="e">
        <v>#N/A</v>
      </c>
      <c r="Y1558" s="7" t="e">
        <v>#N/A</v>
      </c>
      <c r="Z1558" s="7">
        <f t="shared" si="193"/>
        <v>1</v>
      </c>
      <c r="AA1558" s="7">
        <f t="shared" si="194"/>
        <v>1</v>
      </c>
      <c r="AB1558" s="7" t="b">
        <f t="shared" si="195"/>
        <v>1</v>
      </c>
      <c r="AC1558" s="7" t="b">
        <f t="shared" si="196"/>
        <v>0</v>
      </c>
      <c r="AD1558" s="7" t="b">
        <f t="shared" si="197"/>
        <v>1</v>
      </c>
      <c r="AE1558" s="7" t="b">
        <f t="shared" si="198"/>
        <v>0</v>
      </c>
      <c r="AF1558" s="7" t="b">
        <f t="shared" si="199"/>
        <v>0</v>
      </c>
      <c r="AH1558" t="b">
        <f>AND(Table252102[[#This Row],[Developmental toxicity]:[Reproductive toxicity]])</f>
        <v>0</v>
      </c>
    </row>
    <row r="1559" spans="1:34" x14ac:dyDescent="0.25">
      <c r="A1559" s="3">
        <f t="shared" si="192"/>
        <v>1558</v>
      </c>
      <c r="B1559" s="4"/>
      <c r="C1559" s="3" t="s">
        <v>20526</v>
      </c>
      <c r="D1559" s="3" t="s">
        <v>19198</v>
      </c>
      <c r="E1559" s="29" t="s">
        <v>20281</v>
      </c>
      <c r="F1559" s="3" t="s">
        <v>19664</v>
      </c>
      <c r="G1559" s="3" t="s">
        <v>19665</v>
      </c>
      <c r="H1559" s="3" t="s">
        <v>19666</v>
      </c>
      <c r="I1559" s="3" t="s">
        <v>19667</v>
      </c>
      <c r="J1559" s="5" t="s">
        <v>20</v>
      </c>
      <c r="K1559" s="7" t="e">
        <v>#N/A</v>
      </c>
      <c r="L1559" s="7" t="e">
        <v>#N/A</v>
      </c>
      <c r="M1559" s="7" t="e">
        <v>#N/A</v>
      </c>
      <c r="N1559" s="7" t="e">
        <v>#N/A</v>
      </c>
      <c r="O1559" s="7" t="e">
        <v>#N/A</v>
      </c>
      <c r="P1559" s="7" t="e">
        <v>#N/A</v>
      </c>
      <c r="Q1559" s="7" t="e">
        <v>#N/A</v>
      </c>
      <c r="R1559" s="7" t="e">
        <v>#N/A</v>
      </c>
      <c r="S1559" s="7" t="e">
        <v>#N/A</v>
      </c>
      <c r="T1559" s="7" t="e">
        <v>#N/A</v>
      </c>
      <c r="U1559" s="7" t="e">
        <v>#N/A</v>
      </c>
      <c r="V1559" s="7" t="e">
        <v>#N/A</v>
      </c>
      <c r="W1559" s="7" t="e">
        <v>#N/A</v>
      </c>
      <c r="X1559" s="7">
        <v>1</v>
      </c>
      <c r="Y1559" s="7" t="e">
        <v>#N/A</v>
      </c>
      <c r="Z1559" s="7">
        <f t="shared" si="193"/>
        <v>1</v>
      </c>
      <c r="AA1559" s="7">
        <f t="shared" si="194"/>
        <v>1</v>
      </c>
      <c r="AB1559" s="7" t="b">
        <f t="shared" si="195"/>
        <v>1</v>
      </c>
      <c r="AC1559" s="7" t="b">
        <f t="shared" si="196"/>
        <v>0</v>
      </c>
      <c r="AD1559" s="7" t="b">
        <f t="shared" si="197"/>
        <v>0</v>
      </c>
      <c r="AE1559" s="7" t="b">
        <f t="shared" si="198"/>
        <v>0</v>
      </c>
      <c r="AF1559" s="7" t="b">
        <f t="shared" si="199"/>
        <v>0</v>
      </c>
      <c r="AH1559" t="b">
        <f>AND(Table252102[[#This Row],[Developmental toxicity]:[Reproductive toxicity]])</f>
        <v>0</v>
      </c>
    </row>
    <row r="1560" spans="1:34" x14ac:dyDescent="0.25">
      <c r="A1560" s="3">
        <f t="shared" si="192"/>
        <v>1559</v>
      </c>
      <c r="B1560" s="4" t="s">
        <v>1440</v>
      </c>
      <c r="C1560" s="3" t="s">
        <v>2352</v>
      </c>
      <c r="D1560" s="3" t="s">
        <v>3273</v>
      </c>
      <c r="E1560" s="12" t="s">
        <v>7629</v>
      </c>
      <c r="F1560" t="s">
        <v>8470</v>
      </c>
      <c r="G1560" t="s">
        <v>9784</v>
      </c>
      <c r="H1560" t="s">
        <v>9784</v>
      </c>
      <c r="I1560" t="s">
        <v>9785</v>
      </c>
      <c r="J1560" s="5"/>
      <c r="K1560" s="7" t="e">
        <v>#N/A</v>
      </c>
      <c r="L1560" s="7" t="e">
        <v>#N/A</v>
      </c>
      <c r="M1560" s="7" t="e">
        <v>#N/A</v>
      </c>
      <c r="N1560" s="7" t="e">
        <v>#N/A</v>
      </c>
      <c r="O1560" s="7" t="e">
        <v>#N/A</v>
      </c>
      <c r="P1560" s="7" t="e">
        <v>#N/A</v>
      </c>
      <c r="Q1560" s="7" t="e">
        <v>#N/A</v>
      </c>
      <c r="R1560" s="7" t="e">
        <v>#N/A</v>
      </c>
      <c r="S1560" s="7" t="e">
        <v>#N/A</v>
      </c>
      <c r="T1560" s="7">
        <v>0</v>
      </c>
      <c r="U1560" s="7" t="e">
        <v>#N/A</v>
      </c>
      <c r="V1560" s="7" t="e">
        <v>#N/A</v>
      </c>
      <c r="W1560" s="7" t="e">
        <v>#N/A</v>
      </c>
      <c r="X1560" s="7" t="e">
        <v>#N/A</v>
      </c>
      <c r="Y1560" s="7" t="e">
        <v>#N/A</v>
      </c>
      <c r="Z1560" s="7">
        <f t="shared" si="193"/>
        <v>0</v>
      </c>
      <c r="AA1560" s="7">
        <f t="shared" si="194"/>
        <v>0</v>
      </c>
      <c r="AB1560" s="7" t="b">
        <f t="shared" si="195"/>
        <v>1</v>
      </c>
      <c r="AC1560" s="7" t="b">
        <f t="shared" si="196"/>
        <v>0</v>
      </c>
      <c r="AD1560" s="7" t="b">
        <f t="shared" si="197"/>
        <v>1</v>
      </c>
      <c r="AE1560" s="7" t="b">
        <f t="shared" si="198"/>
        <v>0</v>
      </c>
      <c r="AF1560" s="7" t="b">
        <f t="shared" si="199"/>
        <v>0</v>
      </c>
      <c r="AH1560" t="b">
        <f>AND(Table252102[[#This Row],[Developmental toxicity]:[Reproductive toxicity]])</f>
        <v>0</v>
      </c>
    </row>
    <row r="1561" spans="1:34" x14ac:dyDescent="0.25">
      <c r="A1561" s="3">
        <f t="shared" si="192"/>
        <v>1560</v>
      </c>
      <c r="B1561" s="4">
        <v>684</v>
      </c>
      <c r="C1561" s="3" t="s">
        <v>1374</v>
      </c>
      <c r="D1561" s="3" t="s">
        <v>5451</v>
      </c>
      <c r="E1561" s="29" t="s">
        <v>5030</v>
      </c>
      <c r="F1561" s="3" t="s">
        <v>5936</v>
      </c>
      <c r="G1561" s="3" t="s">
        <v>1375</v>
      </c>
      <c r="H1561" s="3" t="s">
        <v>6978</v>
      </c>
      <c r="I1561" s="3" t="s">
        <v>6979</v>
      </c>
      <c r="J1561" s="5" t="s">
        <v>1431</v>
      </c>
      <c r="K1561" s="7" t="e">
        <v>#N/A</v>
      </c>
      <c r="L1561" s="7">
        <v>1</v>
      </c>
      <c r="M1561" s="7" t="e">
        <v>#N/A</v>
      </c>
      <c r="N1561" s="7" t="e">
        <v>#N/A</v>
      </c>
      <c r="O1561" s="7" t="e">
        <v>#N/A</v>
      </c>
      <c r="P1561" s="7" t="e">
        <v>#N/A</v>
      </c>
      <c r="Q1561" s="7" t="e">
        <v>#N/A</v>
      </c>
      <c r="R1561" s="7" t="e">
        <v>#N/A</v>
      </c>
      <c r="S1561" s="7" t="e">
        <v>#N/A</v>
      </c>
      <c r="T1561" s="7" t="e">
        <v>#N/A</v>
      </c>
      <c r="U1561" s="7" t="e">
        <v>#N/A</v>
      </c>
      <c r="V1561" s="7" t="e">
        <v>#N/A</v>
      </c>
      <c r="W1561" s="7" t="e">
        <v>#N/A</v>
      </c>
      <c r="X1561" s="7" t="e">
        <v>#N/A</v>
      </c>
      <c r="Y1561" s="7">
        <v>0</v>
      </c>
      <c r="Z1561" s="7">
        <f t="shared" si="193"/>
        <v>1</v>
      </c>
      <c r="AA1561" s="7">
        <f t="shared" si="194"/>
        <v>0</v>
      </c>
      <c r="AB1561" s="7" t="b">
        <f t="shared" si="195"/>
        <v>1</v>
      </c>
      <c r="AC1561" s="7" t="b">
        <f t="shared" si="196"/>
        <v>0</v>
      </c>
      <c r="AD1561" s="7" t="b">
        <f t="shared" si="197"/>
        <v>0</v>
      </c>
      <c r="AE1561" s="7" t="b">
        <f t="shared" si="198"/>
        <v>0</v>
      </c>
      <c r="AF1561" s="7" t="b">
        <f t="shared" si="199"/>
        <v>0</v>
      </c>
      <c r="AH1561" t="b">
        <f>AND(Table252102[[#This Row],[Developmental toxicity]:[Reproductive toxicity]])</f>
        <v>0</v>
      </c>
    </row>
    <row r="1562" spans="1:34" x14ac:dyDescent="0.25">
      <c r="A1562" s="3">
        <f t="shared" si="192"/>
        <v>1561</v>
      </c>
      <c r="B1562" s="4"/>
      <c r="C1562" s="3" t="s">
        <v>13103</v>
      </c>
      <c r="D1562" s="3" t="s">
        <v>13102</v>
      </c>
      <c r="E1562" s="29" t="s">
        <v>17347</v>
      </c>
      <c r="F1562" s="3" t="s">
        <v>17348</v>
      </c>
      <c r="G1562" s="3" t="s">
        <v>13104</v>
      </c>
      <c r="H1562" s="3" t="s">
        <v>13104</v>
      </c>
      <c r="I1562" s="3" t="s">
        <v>17349</v>
      </c>
      <c r="J1562" s="5"/>
      <c r="K1562" s="7" t="e">
        <v>#N/A</v>
      </c>
      <c r="L1562" s="7" t="e">
        <v>#N/A</v>
      </c>
      <c r="M1562" s="7" t="e">
        <v>#N/A</v>
      </c>
      <c r="N1562" s="7" t="e">
        <v>#N/A</v>
      </c>
      <c r="O1562" s="7" t="e">
        <v>#N/A</v>
      </c>
      <c r="P1562" s="7" t="e">
        <v>#N/A</v>
      </c>
      <c r="Q1562" s="7" t="e">
        <v>#N/A</v>
      </c>
      <c r="R1562" s="7" t="e">
        <v>#N/A</v>
      </c>
      <c r="S1562" s="7" t="e">
        <v>#N/A</v>
      </c>
      <c r="T1562" s="7" t="e">
        <v>#N/A</v>
      </c>
      <c r="U1562" s="7" t="e">
        <v>#N/A</v>
      </c>
      <c r="V1562" s="7" t="e">
        <v>#N/A</v>
      </c>
      <c r="W1562" s="7">
        <v>0</v>
      </c>
      <c r="X1562" s="7" t="e">
        <v>#N/A</v>
      </c>
      <c r="Y1562" s="7">
        <v>0</v>
      </c>
      <c r="Z1562" s="7">
        <f t="shared" si="193"/>
        <v>0</v>
      </c>
      <c r="AA1562" s="7">
        <f t="shared" si="194"/>
        <v>0</v>
      </c>
      <c r="AB1562" s="7" t="b">
        <f t="shared" si="195"/>
        <v>1</v>
      </c>
      <c r="AC1562" s="7" t="b">
        <f t="shared" si="196"/>
        <v>1</v>
      </c>
      <c r="AD1562" s="7" t="b">
        <f t="shared" si="197"/>
        <v>0</v>
      </c>
      <c r="AE1562" s="7" t="b">
        <f t="shared" si="198"/>
        <v>1</v>
      </c>
      <c r="AF1562" s="7" t="b">
        <f t="shared" si="199"/>
        <v>0</v>
      </c>
      <c r="AH1562" t="b">
        <f>AND(Table252102[[#This Row],[Developmental toxicity]:[Reproductive toxicity]])</f>
        <v>1</v>
      </c>
    </row>
    <row r="1563" spans="1:34" x14ac:dyDescent="0.25">
      <c r="A1563" s="3">
        <f t="shared" si="192"/>
        <v>1562</v>
      </c>
      <c r="B1563" s="4"/>
      <c r="C1563" s="3" t="s">
        <v>12089</v>
      </c>
      <c r="D1563" s="3" t="s">
        <v>12088</v>
      </c>
      <c r="E1563" s="29" t="s">
        <v>15769</v>
      </c>
      <c r="F1563" s="3" t="s">
        <v>15770</v>
      </c>
      <c r="G1563" s="3" t="s">
        <v>12090</v>
      </c>
      <c r="H1563" s="3" t="s">
        <v>12090</v>
      </c>
      <c r="I1563" s="3" t="s">
        <v>15771</v>
      </c>
      <c r="J1563" s="5"/>
      <c r="K1563" s="7" t="e">
        <v>#N/A</v>
      </c>
      <c r="L1563" s="7" t="e">
        <v>#N/A</v>
      </c>
      <c r="M1563" s="7" t="e">
        <v>#N/A</v>
      </c>
      <c r="N1563" s="7" t="e">
        <v>#N/A</v>
      </c>
      <c r="O1563" s="7" t="e">
        <v>#N/A</v>
      </c>
      <c r="P1563" s="7" t="e">
        <v>#N/A</v>
      </c>
      <c r="Q1563" s="7" t="e">
        <v>#N/A</v>
      </c>
      <c r="R1563" s="7" t="e">
        <v>#N/A</v>
      </c>
      <c r="S1563" s="7" t="e">
        <v>#N/A</v>
      </c>
      <c r="T1563" s="7" t="e">
        <v>#N/A</v>
      </c>
      <c r="U1563" s="7" t="e">
        <v>#N/A</v>
      </c>
      <c r="V1563" s="7" t="e">
        <v>#N/A</v>
      </c>
      <c r="W1563" s="3">
        <v>0</v>
      </c>
      <c r="X1563" s="3" t="e">
        <v>#N/A</v>
      </c>
      <c r="Y1563" s="7" t="e">
        <v>#N/A</v>
      </c>
      <c r="Z1563" s="7">
        <f t="shared" si="193"/>
        <v>0</v>
      </c>
      <c r="AA1563" s="7">
        <f t="shared" si="194"/>
        <v>0</v>
      </c>
      <c r="AB1563" s="7" t="b">
        <f t="shared" si="195"/>
        <v>0</v>
      </c>
      <c r="AC1563" s="7" t="b">
        <f t="shared" si="196"/>
        <v>1</v>
      </c>
      <c r="AD1563" s="7" t="b">
        <f t="shared" si="197"/>
        <v>0</v>
      </c>
      <c r="AE1563" s="7" t="b">
        <f t="shared" si="198"/>
        <v>1</v>
      </c>
      <c r="AF1563" s="7" t="b">
        <f t="shared" si="199"/>
        <v>0</v>
      </c>
      <c r="AH1563" t="b">
        <f>AND(Table252102[[#This Row],[Developmental toxicity]:[Reproductive toxicity]])</f>
        <v>0</v>
      </c>
    </row>
    <row r="1564" spans="1:34" x14ac:dyDescent="0.25">
      <c r="A1564" s="3">
        <f t="shared" si="192"/>
        <v>1563</v>
      </c>
      <c r="B1564" s="4" t="s">
        <v>1440</v>
      </c>
      <c r="C1564" s="3" t="s">
        <v>2418</v>
      </c>
      <c r="D1564" s="3" t="s">
        <v>3348</v>
      </c>
      <c r="E1564" s="29" t="s">
        <v>7695</v>
      </c>
      <c r="F1564" s="3" t="s">
        <v>8536</v>
      </c>
      <c r="G1564" s="3" t="s">
        <v>9929</v>
      </c>
      <c r="H1564" s="3" t="s">
        <v>9930</v>
      </c>
      <c r="I1564" s="3" t="s">
        <v>9931</v>
      </c>
      <c r="J1564" s="5"/>
      <c r="K1564" s="7" t="e">
        <v>#N/A</v>
      </c>
      <c r="L1564" s="7" t="e">
        <v>#N/A</v>
      </c>
      <c r="M1564" s="7" t="e">
        <v>#N/A</v>
      </c>
      <c r="N1564" s="7" t="e">
        <v>#N/A</v>
      </c>
      <c r="O1564" s="7" t="e">
        <v>#N/A</v>
      </c>
      <c r="P1564" s="7" t="e">
        <v>#N/A</v>
      </c>
      <c r="Q1564" s="7" t="e">
        <v>#N/A</v>
      </c>
      <c r="R1564" s="7" t="e">
        <v>#N/A</v>
      </c>
      <c r="S1564" s="7" t="e">
        <v>#N/A</v>
      </c>
      <c r="T1564" s="7">
        <v>1</v>
      </c>
      <c r="U1564" s="7" t="e">
        <v>#N/A</v>
      </c>
      <c r="V1564" s="7" t="e">
        <v>#N/A</v>
      </c>
      <c r="W1564" s="7" t="e">
        <v>#N/A</v>
      </c>
      <c r="X1564" s="7" t="e">
        <v>#N/A</v>
      </c>
      <c r="Y1564" s="7" t="e">
        <v>#N/A</v>
      </c>
      <c r="Z1564" s="7">
        <f t="shared" si="193"/>
        <v>1</v>
      </c>
      <c r="AA1564" s="7">
        <f t="shared" si="194"/>
        <v>1</v>
      </c>
      <c r="AB1564" s="7" t="b">
        <f t="shared" si="195"/>
        <v>1</v>
      </c>
      <c r="AC1564" s="7" t="b">
        <f t="shared" si="196"/>
        <v>0</v>
      </c>
      <c r="AD1564" s="7" t="b">
        <f t="shared" si="197"/>
        <v>1</v>
      </c>
      <c r="AE1564" s="7" t="b">
        <f t="shared" si="198"/>
        <v>0</v>
      </c>
      <c r="AF1564" s="7" t="b">
        <f t="shared" si="199"/>
        <v>0</v>
      </c>
      <c r="AH1564" t="b">
        <f>AND(Table252102[[#This Row],[Developmental toxicity]:[Reproductive toxicity]])</f>
        <v>0</v>
      </c>
    </row>
    <row r="1565" spans="1:34" x14ac:dyDescent="0.25">
      <c r="A1565" s="3">
        <f t="shared" si="192"/>
        <v>1564</v>
      </c>
      <c r="B1565" s="4"/>
      <c r="C1565" s="3" t="s">
        <v>12264</v>
      </c>
      <c r="D1565" s="3" t="s">
        <v>12263</v>
      </c>
      <c r="E1565" s="29" t="s">
        <v>16013</v>
      </c>
      <c r="F1565" s="3" t="s">
        <v>16014</v>
      </c>
      <c r="G1565" s="3" t="s">
        <v>16015</v>
      </c>
      <c r="H1565" s="3" t="s">
        <v>16015</v>
      </c>
      <c r="I1565" s="3" t="s">
        <v>16016</v>
      </c>
      <c r="J1565" s="5"/>
      <c r="K1565" s="7" t="e">
        <v>#N/A</v>
      </c>
      <c r="L1565" s="7" t="e">
        <v>#N/A</v>
      </c>
      <c r="M1565" s="7" t="e">
        <v>#N/A</v>
      </c>
      <c r="N1565" s="7" t="e">
        <v>#N/A</v>
      </c>
      <c r="O1565" s="7" t="e">
        <v>#N/A</v>
      </c>
      <c r="P1565" s="7" t="e">
        <v>#N/A</v>
      </c>
      <c r="Q1565" s="7" t="e">
        <v>#N/A</v>
      </c>
      <c r="R1565" s="7" t="e">
        <v>#N/A</v>
      </c>
      <c r="S1565" s="7" t="e">
        <v>#N/A</v>
      </c>
      <c r="T1565" s="7" t="e">
        <v>#N/A</v>
      </c>
      <c r="U1565" s="7" t="e">
        <v>#N/A</v>
      </c>
      <c r="V1565" s="7" t="e">
        <v>#N/A</v>
      </c>
      <c r="W1565" s="3">
        <v>0</v>
      </c>
      <c r="X1565" s="3" t="e">
        <v>#N/A</v>
      </c>
      <c r="Y1565" s="7" t="e">
        <v>#N/A</v>
      </c>
      <c r="Z1565" s="7">
        <f t="shared" si="193"/>
        <v>0</v>
      </c>
      <c r="AA1565" s="7">
        <f t="shared" si="194"/>
        <v>0</v>
      </c>
      <c r="AB1565" s="7" t="b">
        <f t="shared" si="195"/>
        <v>0</v>
      </c>
      <c r="AC1565" s="7" t="b">
        <f t="shared" si="196"/>
        <v>1</v>
      </c>
      <c r="AD1565" s="7" t="b">
        <f t="shared" si="197"/>
        <v>0</v>
      </c>
      <c r="AE1565" s="7" t="b">
        <f t="shared" si="198"/>
        <v>1</v>
      </c>
      <c r="AF1565" s="7" t="b">
        <f t="shared" si="199"/>
        <v>0</v>
      </c>
      <c r="AH1565" t="b">
        <f>AND(Table252102[[#This Row],[Developmental toxicity]:[Reproductive toxicity]])</f>
        <v>0</v>
      </c>
    </row>
    <row r="1566" spans="1:34" x14ac:dyDescent="0.25">
      <c r="A1566" s="3">
        <f t="shared" si="192"/>
        <v>1565</v>
      </c>
      <c r="B1566" s="4"/>
      <c r="C1566" s="3" t="s">
        <v>11767</v>
      </c>
      <c r="D1566" s="3" t="s">
        <v>11766</v>
      </c>
      <c r="E1566" s="29" t="s">
        <v>15286</v>
      </c>
      <c r="F1566" s="3" t="s">
        <v>15287</v>
      </c>
      <c r="G1566" s="3" t="s">
        <v>15288</v>
      </c>
      <c r="H1566" s="3" t="s">
        <v>15289</v>
      </c>
      <c r="I1566" s="3" t="s">
        <v>15290</v>
      </c>
      <c r="J1566" s="5"/>
      <c r="K1566" s="7" t="e">
        <v>#N/A</v>
      </c>
      <c r="L1566" s="7" t="e">
        <v>#N/A</v>
      </c>
      <c r="M1566" s="7" t="e">
        <v>#N/A</v>
      </c>
      <c r="N1566" s="7" t="e">
        <v>#N/A</v>
      </c>
      <c r="O1566" s="7" t="e">
        <v>#N/A</v>
      </c>
      <c r="P1566" s="7" t="e">
        <v>#N/A</v>
      </c>
      <c r="Q1566" s="7" t="e">
        <v>#N/A</v>
      </c>
      <c r="R1566" s="7" t="e">
        <v>#N/A</v>
      </c>
      <c r="S1566" s="7" t="e">
        <v>#N/A</v>
      </c>
      <c r="T1566" s="7" t="e">
        <v>#N/A</v>
      </c>
      <c r="U1566" s="7" t="e">
        <v>#N/A</v>
      </c>
      <c r="V1566" s="7" t="e">
        <v>#N/A</v>
      </c>
      <c r="W1566" s="3">
        <v>1</v>
      </c>
      <c r="X1566" s="3" t="e">
        <v>#N/A</v>
      </c>
      <c r="Y1566" s="7" t="e">
        <v>#N/A</v>
      </c>
      <c r="Z1566" s="7">
        <f t="shared" si="193"/>
        <v>1</v>
      </c>
      <c r="AA1566" s="7">
        <f t="shared" si="194"/>
        <v>1</v>
      </c>
      <c r="AB1566" s="7" t="b">
        <f t="shared" si="195"/>
        <v>0</v>
      </c>
      <c r="AC1566" s="7" t="b">
        <f t="shared" si="196"/>
        <v>1</v>
      </c>
      <c r="AD1566" s="7" t="b">
        <f t="shared" si="197"/>
        <v>0</v>
      </c>
      <c r="AE1566" s="7" t="b">
        <f t="shared" si="198"/>
        <v>1</v>
      </c>
      <c r="AF1566" s="7" t="b">
        <f t="shared" si="199"/>
        <v>0</v>
      </c>
      <c r="AH1566" t="b">
        <f>AND(Table252102[[#This Row],[Developmental toxicity]:[Reproductive toxicity]])</f>
        <v>0</v>
      </c>
    </row>
    <row r="1567" spans="1:34" x14ac:dyDescent="0.25">
      <c r="A1567" s="3">
        <f t="shared" si="192"/>
        <v>1566</v>
      </c>
      <c r="B1567" s="4"/>
      <c r="C1567" t="s">
        <v>21222</v>
      </c>
      <c r="D1567" s="3" t="s">
        <v>20826</v>
      </c>
      <c r="E1567" s="94" t="s">
        <v>21024</v>
      </c>
      <c r="F1567" t="s">
        <v>21728</v>
      </c>
      <c r="G1567" t="s">
        <v>21729</v>
      </c>
      <c r="H1567" t="s">
        <v>21729</v>
      </c>
      <c r="I1567" t="s">
        <v>21730</v>
      </c>
      <c r="J1567" s="5"/>
      <c r="K1567" s="7" t="e">
        <v>#N/A</v>
      </c>
      <c r="L1567" s="7" t="e">
        <v>#N/A</v>
      </c>
      <c r="M1567" s="7" t="e">
        <v>#N/A</v>
      </c>
      <c r="N1567" s="7" t="e">
        <v>#N/A</v>
      </c>
      <c r="O1567" s="7" t="e">
        <v>#N/A</v>
      </c>
      <c r="P1567" s="7" t="e">
        <v>#N/A</v>
      </c>
      <c r="Q1567" s="7" t="e">
        <v>#N/A</v>
      </c>
      <c r="R1567" s="7" t="e">
        <v>#N/A</v>
      </c>
      <c r="S1567" s="7" t="e">
        <v>#N/A</v>
      </c>
      <c r="T1567" s="7" t="e">
        <v>#N/A</v>
      </c>
      <c r="U1567" s="7" t="e">
        <v>#N/A</v>
      </c>
      <c r="V1567" s="7" t="e">
        <v>#N/A</v>
      </c>
      <c r="W1567" s="7" t="e">
        <v>#N/A</v>
      </c>
      <c r="X1567" s="7" t="e">
        <v>#N/A</v>
      </c>
      <c r="Y1567" s="7">
        <v>1</v>
      </c>
      <c r="Z1567" s="7">
        <f t="shared" si="193"/>
        <v>1</v>
      </c>
      <c r="AA1567" s="7">
        <f t="shared" si="194"/>
        <v>1</v>
      </c>
      <c r="AB1567" s="7" t="b">
        <f t="shared" si="195"/>
        <v>1</v>
      </c>
      <c r="AC1567" s="7" t="b">
        <f t="shared" si="196"/>
        <v>0</v>
      </c>
      <c r="AD1567" s="7" t="b">
        <f t="shared" si="197"/>
        <v>0</v>
      </c>
      <c r="AE1567" s="7" t="b">
        <f t="shared" si="198"/>
        <v>0</v>
      </c>
      <c r="AF1567" s="7" t="b">
        <f t="shared" si="199"/>
        <v>0</v>
      </c>
      <c r="AH1567" t="b">
        <f>AND(Table252102[[#This Row],[Developmental toxicity]:[Reproductive toxicity]])</f>
        <v>0</v>
      </c>
    </row>
    <row r="1568" spans="1:34" x14ac:dyDescent="0.25">
      <c r="A1568" s="3">
        <f t="shared" si="192"/>
        <v>1567</v>
      </c>
      <c r="B1568" s="4" t="s">
        <v>1440</v>
      </c>
      <c r="C1568" s="32" t="s">
        <v>1617</v>
      </c>
      <c r="D1568" s="26" t="s">
        <v>1618</v>
      </c>
      <c r="E1568" s="29" t="s">
        <v>7039</v>
      </c>
      <c r="F1568" s="28" t="s">
        <v>1647</v>
      </c>
      <c r="G1568" s="28" t="s">
        <v>1635</v>
      </c>
      <c r="H1568" s="3" t="s">
        <v>1635</v>
      </c>
      <c r="I1568" s="3" t="s">
        <v>7134</v>
      </c>
      <c r="J1568" s="5" t="s">
        <v>1659</v>
      </c>
      <c r="K1568" s="7" t="e">
        <v>#N/A</v>
      </c>
      <c r="L1568" s="7" t="e">
        <v>#N/A</v>
      </c>
      <c r="M1568" s="15" t="e">
        <v>#N/A</v>
      </c>
      <c r="N1568" s="15" t="e">
        <v>#N/A</v>
      </c>
      <c r="O1568" s="7">
        <v>1</v>
      </c>
      <c r="P1568" s="15" t="e">
        <v>#N/A</v>
      </c>
      <c r="Q1568" s="15" t="e">
        <v>#N/A</v>
      </c>
      <c r="R1568" s="7" t="e">
        <v>#N/A</v>
      </c>
      <c r="S1568" s="15" t="e">
        <v>#N/A</v>
      </c>
      <c r="T1568" s="15">
        <v>0</v>
      </c>
      <c r="U1568" s="7" t="e">
        <v>#N/A</v>
      </c>
      <c r="V1568" s="7" t="e">
        <v>#N/A</v>
      </c>
      <c r="W1568" s="15" t="e">
        <v>#N/A</v>
      </c>
      <c r="X1568" s="15" t="e">
        <v>#N/A</v>
      </c>
      <c r="Y1568" s="7" t="e">
        <v>#N/A</v>
      </c>
      <c r="Z1568" s="7">
        <f t="shared" si="193"/>
        <v>1</v>
      </c>
      <c r="AA1568" s="7">
        <f t="shared" si="194"/>
        <v>0</v>
      </c>
      <c r="AB1568" s="7" t="b">
        <f t="shared" si="195"/>
        <v>1</v>
      </c>
      <c r="AC1568" s="7" t="b">
        <f t="shared" si="196"/>
        <v>1</v>
      </c>
      <c r="AD1568" s="7" t="b">
        <f t="shared" si="197"/>
        <v>1</v>
      </c>
      <c r="AE1568" s="7" t="b">
        <f t="shared" si="198"/>
        <v>1</v>
      </c>
      <c r="AF1568" s="7" t="b">
        <f t="shared" si="199"/>
        <v>1</v>
      </c>
      <c r="AH1568" t="b">
        <f>AND(Table252102[[#This Row],[Developmental toxicity]:[Reproductive toxicity]])</f>
        <v>1</v>
      </c>
    </row>
    <row r="1569" spans="1:34" x14ac:dyDescent="0.25">
      <c r="A1569" s="3">
        <f t="shared" si="192"/>
        <v>1568</v>
      </c>
      <c r="B1569" s="4" t="s">
        <v>1440</v>
      </c>
      <c r="C1569" s="3" t="s">
        <v>2617</v>
      </c>
      <c r="D1569" s="3" t="s">
        <v>3575</v>
      </c>
      <c r="E1569" s="29" t="s">
        <v>7890</v>
      </c>
      <c r="F1569" s="3" t="s">
        <v>8729</v>
      </c>
      <c r="G1569" s="3" t="s">
        <v>10362</v>
      </c>
      <c r="H1569" s="3" t="s">
        <v>10362</v>
      </c>
      <c r="I1569" s="3" t="s">
        <v>10363</v>
      </c>
      <c r="J1569" s="5"/>
      <c r="K1569" s="7" t="e">
        <v>#N/A</v>
      </c>
      <c r="L1569" s="7" t="e">
        <v>#N/A</v>
      </c>
      <c r="M1569" s="7" t="e">
        <v>#N/A</v>
      </c>
      <c r="N1569" s="7" t="e">
        <v>#N/A</v>
      </c>
      <c r="O1569" s="7" t="e">
        <v>#N/A</v>
      </c>
      <c r="P1569" s="7" t="e">
        <v>#N/A</v>
      </c>
      <c r="Q1569" s="7" t="e">
        <v>#N/A</v>
      </c>
      <c r="R1569" s="7" t="e">
        <v>#N/A</v>
      </c>
      <c r="S1569" s="7" t="e">
        <v>#N/A</v>
      </c>
      <c r="T1569" s="7">
        <v>0</v>
      </c>
      <c r="U1569" s="7" t="e">
        <v>#N/A</v>
      </c>
      <c r="V1569" s="7" t="e">
        <v>#N/A</v>
      </c>
      <c r="W1569" s="7">
        <v>0</v>
      </c>
      <c r="X1569" s="7" t="e">
        <v>#N/A</v>
      </c>
      <c r="Y1569" s="7">
        <v>1</v>
      </c>
      <c r="Z1569" s="7">
        <f t="shared" si="193"/>
        <v>1</v>
      </c>
      <c r="AA1569" s="7">
        <f t="shared" si="194"/>
        <v>0</v>
      </c>
      <c r="AB1569" s="7" t="b">
        <f t="shared" si="195"/>
        <v>1</v>
      </c>
      <c r="AC1569" s="7" t="b">
        <f t="shared" si="196"/>
        <v>1</v>
      </c>
      <c r="AD1569" s="7" t="b">
        <f t="shared" si="197"/>
        <v>1</v>
      </c>
      <c r="AE1569" s="7" t="b">
        <f t="shared" si="198"/>
        <v>1</v>
      </c>
      <c r="AF1569" s="7" t="b">
        <f t="shared" si="199"/>
        <v>0</v>
      </c>
      <c r="AH1569" t="b">
        <f>AND(Table252102[[#This Row],[Developmental toxicity]:[Reproductive toxicity]])</f>
        <v>1</v>
      </c>
    </row>
    <row r="1570" spans="1:34" x14ac:dyDescent="0.25">
      <c r="A1570" s="3">
        <f t="shared" si="192"/>
        <v>1569</v>
      </c>
      <c r="B1570" s="4">
        <v>13857</v>
      </c>
      <c r="C1570" s="3" t="s">
        <v>560</v>
      </c>
      <c r="D1570" s="3" t="s">
        <v>225</v>
      </c>
      <c r="E1570" s="29" t="s">
        <v>4052</v>
      </c>
      <c r="F1570" s="3" t="s">
        <v>3885</v>
      </c>
      <c r="G1570" s="3" t="s">
        <v>226</v>
      </c>
      <c r="H1570" s="3" t="s">
        <v>4415</v>
      </c>
      <c r="I1570" s="3" t="s">
        <v>4416</v>
      </c>
      <c r="J1570" s="5" t="s">
        <v>20</v>
      </c>
      <c r="K1570" s="7" t="e">
        <v>#N/A</v>
      </c>
      <c r="L1570" s="7">
        <v>1</v>
      </c>
      <c r="M1570" s="7" t="e">
        <v>#N/A</v>
      </c>
      <c r="N1570" s="7" t="e">
        <v>#N/A</v>
      </c>
      <c r="O1570" s="7" t="e">
        <v>#N/A</v>
      </c>
      <c r="P1570" s="7" t="e">
        <v>#N/A</v>
      </c>
      <c r="Q1570" s="7" t="e">
        <v>#N/A</v>
      </c>
      <c r="R1570" s="7" t="e">
        <v>#N/A</v>
      </c>
      <c r="S1570" s="7" t="e">
        <v>#N/A</v>
      </c>
      <c r="T1570" s="7" t="e">
        <v>#N/A</v>
      </c>
      <c r="U1570" s="7" t="e">
        <v>#N/A</v>
      </c>
      <c r="V1570" s="7" t="e">
        <v>#N/A</v>
      </c>
      <c r="W1570" s="7">
        <v>1</v>
      </c>
      <c r="X1570" s="7">
        <v>1</v>
      </c>
      <c r="Y1570" s="7">
        <v>0</v>
      </c>
      <c r="Z1570" s="7">
        <f t="shared" si="193"/>
        <v>1</v>
      </c>
      <c r="AA1570" s="7">
        <f t="shared" si="194"/>
        <v>1</v>
      </c>
      <c r="AB1570" s="7" t="b">
        <f t="shared" si="195"/>
        <v>1</v>
      </c>
      <c r="AC1570" s="7" t="b">
        <f t="shared" si="196"/>
        <v>1</v>
      </c>
      <c r="AD1570" s="7" t="b">
        <f t="shared" si="197"/>
        <v>0</v>
      </c>
      <c r="AE1570" s="7" t="b">
        <f t="shared" si="198"/>
        <v>1</v>
      </c>
      <c r="AF1570" s="7" t="b">
        <f t="shared" si="199"/>
        <v>0</v>
      </c>
      <c r="AH1570" t="b">
        <f>AND(Table252102[[#This Row],[Developmental toxicity]:[Reproductive toxicity]])</f>
        <v>1</v>
      </c>
    </row>
    <row r="1571" spans="1:34" x14ac:dyDescent="0.25">
      <c r="A1571" s="3">
        <f t="shared" si="192"/>
        <v>1570</v>
      </c>
      <c r="B1571" s="4" t="s">
        <v>1440</v>
      </c>
      <c r="C1571" s="3" t="s">
        <v>2778</v>
      </c>
      <c r="D1571" s="3" t="s">
        <v>3759</v>
      </c>
      <c r="E1571" s="12" t="s">
        <v>8048</v>
      </c>
      <c r="F1571" t="s">
        <v>8880</v>
      </c>
      <c r="G1571" t="s">
        <v>10715</v>
      </c>
      <c r="H1571" t="s">
        <v>10715</v>
      </c>
      <c r="I1571" t="s">
        <v>10716</v>
      </c>
      <c r="J1571" s="5"/>
      <c r="K1571" s="7" t="e">
        <v>#N/A</v>
      </c>
      <c r="L1571" s="7" t="e">
        <v>#N/A</v>
      </c>
      <c r="M1571" s="7" t="e">
        <v>#N/A</v>
      </c>
      <c r="N1571" s="7" t="e">
        <v>#N/A</v>
      </c>
      <c r="O1571" s="7" t="e">
        <v>#N/A</v>
      </c>
      <c r="P1571" s="7" t="e">
        <v>#N/A</v>
      </c>
      <c r="Q1571" s="7" t="e">
        <v>#N/A</v>
      </c>
      <c r="R1571" s="7" t="e">
        <v>#N/A</v>
      </c>
      <c r="S1571" s="7" t="e">
        <v>#N/A</v>
      </c>
      <c r="T1571" s="7">
        <v>0</v>
      </c>
      <c r="U1571" s="7" t="e">
        <v>#N/A</v>
      </c>
      <c r="V1571" s="7" t="e">
        <v>#N/A</v>
      </c>
      <c r="W1571" s="7" t="e">
        <v>#N/A</v>
      </c>
      <c r="X1571" s="7" t="e">
        <v>#N/A</v>
      </c>
      <c r="Y1571" s="7" t="e">
        <v>#N/A</v>
      </c>
      <c r="Z1571" s="7">
        <f t="shared" si="193"/>
        <v>0</v>
      </c>
      <c r="AA1571" s="7">
        <f t="shared" si="194"/>
        <v>0</v>
      </c>
      <c r="AB1571" s="7" t="b">
        <f t="shared" si="195"/>
        <v>1</v>
      </c>
      <c r="AC1571" s="7" t="b">
        <f t="shared" si="196"/>
        <v>0</v>
      </c>
      <c r="AD1571" s="7" t="b">
        <f t="shared" si="197"/>
        <v>1</v>
      </c>
      <c r="AE1571" s="7" t="b">
        <f t="shared" si="198"/>
        <v>0</v>
      </c>
      <c r="AF1571" s="7" t="b">
        <f t="shared" si="199"/>
        <v>0</v>
      </c>
      <c r="AH1571" t="b">
        <f>AND(Table252102[[#This Row],[Developmental toxicity]:[Reproductive toxicity]])</f>
        <v>0</v>
      </c>
    </row>
    <row r="1572" spans="1:34" x14ac:dyDescent="0.25">
      <c r="A1572" s="3">
        <f t="shared" si="192"/>
        <v>1571</v>
      </c>
      <c r="B1572" s="4"/>
      <c r="C1572" s="3" t="s">
        <v>11305</v>
      </c>
      <c r="D1572" s="3" t="s">
        <v>17829</v>
      </c>
      <c r="E1572" s="29" t="s">
        <v>14425</v>
      </c>
      <c r="F1572" s="3" t="s">
        <v>14426</v>
      </c>
      <c r="G1572" s="3" t="s">
        <v>11306</v>
      </c>
      <c r="H1572" s="3" t="s">
        <v>11306</v>
      </c>
      <c r="I1572" s="3" t="s">
        <v>14427</v>
      </c>
      <c r="J1572" s="5"/>
      <c r="K1572" s="7" t="e">
        <v>#N/A</v>
      </c>
      <c r="L1572" s="7" t="e">
        <v>#N/A</v>
      </c>
      <c r="M1572" s="7" t="e">
        <v>#N/A</v>
      </c>
      <c r="N1572" s="7" t="e">
        <v>#N/A</v>
      </c>
      <c r="O1572" s="7" t="e">
        <v>#N/A</v>
      </c>
      <c r="P1572" s="7" t="e">
        <v>#N/A</v>
      </c>
      <c r="Q1572" s="7" t="e">
        <v>#N/A</v>
      </c>
      <c r="R1572" s="7" t="e">
        <v>#N/A</v>
      </c>
      <c r="S1572" s="7" t="e">
        <v>#N/A</v>
      </c>
      <c r="T1572" s="7" t="e">
        <v>#N/A</v>
      </c>
      <c r="U1572" s="7" t="e">
        <v>#N/A</v>
      </c>
      <c r="V1572" s="7" t="e">
        <v>#N/A</v>
      </c>
      <c r="W1572" s="3">
        <v>1</v>
      </c>
      <c r="X1572" s="3" t="e">
        <v>#N/A</v>
      </c>
      <c r="Y1572" s="7" t="e">
        <v>#N/A</v>
      </c>
      <c r="Z1572" s="7">
        <f t="shared" si="193"/>
        <v>1</v>
      </c>
      <c r="AA1572" s="7">
        <f t="shared" si="194"/>
        <v>1</v>
      </c>
      <c r="AB1572" s="7" t="b">
        <f t="shared" si="195"/>
        <v>0</v>
      </c>
      <c r="AC1572" s="7" t="b">
        <f t="shared" si="196"/>
        <v>1</v>
      </c>
      <c r="AD1572" s="7" t="b">
        <f t="shared" si="197"/>
        <v>0</v>
      </c>
      <c r="AE1572" s="7" t="b">
        <f t="shared" si="198"/>
        <v>1</v>
      </c>
      <c r="AF1572" s="7" t="b">
        <f t="shared" si="199"/>
        <v>0</v>
      </c>
      <c r="AH1572" t="b">
        <f>AND(Table252102[[#This Row],[Developmental toxicity]:[Reproductive toxicity]])</f>
        <v>0</v>
      </c>
    </row>
    <row r="1573" spans="1:34" x14ac:dyDescent="0.25">
      <c r="A1573" s="3">
        <f t="shared" si="192"/>
        <v>1572</v>
      </c>
      <c r="B1573" s="4"/>
      <c r="C1573" t="s">
        <v>21213</v>
      </c>
      <c r="D1573" s="3" t="s">
        <v>20817</v>
      </c>
      <c r="E1573" s="94" t="s">
        <v>21015</v>
      </c>
      <c r="F1573" t="s">
        <v>21701</v>
      </c>
      <c r="G1573" t="s">
        <v>21702</v>
      </c>
      <c r="H1573" t="s">
        <v>21702</v>
      </c>
      <c r="I1573" t="s">
        <v>21703</v>
      </c>
      <c r="J1573" s="5"/>
      <c r="K1573" s="7" t="e">
        <v>#N/A</v>
      </c>
      <c r="L1573" s="7" t="e">
        <v>#N/A</v>
      </c>
      <c r="M1573" s="7" t="e">
        <v>#N/A</v>
      </c>
      <c r="N1573" s="7" t="e">
        <v>#N/A</v>
      </c>
      <c r="O1573" s="7" t="e">
        <v>#N/A</v>
      </c>
      <c r="P1573" s="7" t="e">
        <v>#N/A</v>
      </c>
      <c r="Q1573" s="7" t="e">
        <v>#N/A</v>
      </c>
      <c r="R1573" s="7" t="e">
        <v>#N/A</v>
      </c>
      <c r="S1573" s="7" t="e">
        <v>#N/A</v>
      </c>
      <c r="T1573" s="7" t="e">
        <v>#N/A</v>
      </c>
      <c r="U1573" s="7" t="e">
        <v>#N/A</v>
      </c>
      <c r="V1573" s="7" t="e">
        <v>#N/A</v>
      </c>
      <c r="W1573" s="7" t="e">
        <v>#N/A</v>
      </c>
      <c r="X1573" s="7" t="e">
        <v>#N/A</v>
      </c>
      <c r="Y1573" s="7">
        <v>1</v>
      </c>
      <c r="Z1573" s="7">
        <f t="shared" si="193"/>
        <v>1</v>
      </c>
      <c r="AA1573" s="7">
        <f t="shared" si="194"/>
        <v>1</v>
      </c>
      <c r="AB1573" s="7" t="b">
        <f t="shared" si="195"/>
        <v>1</v>
      </c>
      <c r="AC1573" s="7" t="b">
        <f t="shared" si="196"/>
        <v>0</v>
      </c>
      <c r="AD1573" s="7" t="b">
        <f t="shared" si="197"/>
        <v>0</v>
      </c>
      <c r="AE1573" s="7" t="b">
        <f t="shared" si="198"/>
        <v>0</v>
      </c>
      <c r="AF1573" s="7" t="b">
        <f t="shared" si="199"/>
        <v>0</v>
      </c>
      <c r="AH1573" t="b">
        <f>AND(Table252102[[#This Row],[Developmental toxicity]:[Reproductive toxicity]])</f>
        <v>0</v>
      </c>
    </row>
    <row r="1574" spans="1:34" x14ac:dyDescent="0.25">
      <c r="A1574" s="3">
        <f t="shared" si="192"/>
        <v>1573</v>
      </c>
      <c r="B1574" s="4">
        <v>491</v>
      </c>
      <c r="C1574" s="3" t="s">
        <v>1064</v>
      </c>
      <c r="D1574" s="3" t="s">
        <v>5324</v>
      </c>
      <c r="E1574" s="29" t="s">
        <v>4884</v>
      </c>
      <c r="F1574" s="3" t="s">
        <v>5790</v>
      </c>
      <c r="G1574" s="3" t="s">
        <v>1065</v>
      </c>
      <c r="H1574" s="3" t="s">
        <v>6227</v>
      </c>
      <c r="I1574" s="3" t="s">
        <v>6798</v>
      </c>
      <c r="J1574" s="5" t="s">
        <v>1431</v>
      </c>
      <c r="K1574" s="7" t="e">
        <v>#N/A</v>
      </c>
      <c r="L1574" s="7">
        <v>1</v>
      </c>
      <c r="M1574" s="7" t="e">
        <v>#N/A</v>
      </c>
      <c r="N1574" s="7" t="e">
        <v>#N/A</v>
      </c>
      <c r="O1574" s="7" t="e">
        <v>#N/A</v>
      </c>
      <c r="P1574" s="7" t="e">
        <v>#N/A</v>
      </c>
      <c r="Q1574" s="7" t="e">
        <v>#N/A</v>
      </c>
      <c r="R1574" s="7" t="e">
        <v>#N/A</v>
      </c>
      <c r="S1574" s="7" t="e">
        <v>#N/A</v>
      </c>
      <c r="T1574" s="7" t="e">
        <v>#N/A</v>
      </c>
      <c r="U1574" s="7" t="e">
        <v>#N/A</v>
      </c>
      <c r="V1574" s="7" t="e">
        <v>#N/A</v>
      </c>
      <c r="W1574" s="7" t="e">
        <v>#N/A</v>
      </c>
      <c r="X1574" s="7" t="e">
        <v>#N/A</v>
      </c>
      <c r="Y1574" s="7">
        <v>1</v>
      </c>
      <c r="Z1574" s="7">
        <f t="shared" si="193"/>
        <v>1</v>
      </c>
      <c r="AA1574" s="7">
        <f t="shared" si="194"/>
        <v>1</v>
      </c>
      <c r="AB1574" s="7" t="b">
        <f t="shared" si="195"/>
        <v>1</v>
      </c>
      <c r="AC1574" s="7" t="b">
        <f t="shared" si="196"/>
        <v>0</v>
      </c>
      <c r="AD1574" s="7" t="b">
        <f t="shared" si="197"/>
        <v>0</v>
      </c>
      <c r="AE1574" s="7" t="b">
        <f t="shared" si="198"/>
        <v>0</v>
      </c>
      <c r="AF1574" s="7" t="b">
        <f t="shared" si="199"/>
        <v>0</v>
      </c>
      <c r="AH1574" t="b">
        <f>AND(Table252102[[#This Row],[Developmental toxicity]:[Reproductive toxicity]])</f>
        <v>0</v>
      </c>
    </row>
    <row r="1575" spans="1:34" x14ac:dyDescent="0.25">
      <c r="A1575" s="3">
        <f t="shared" si="192"/>
        <v>1574</v>
      </c>
      <c r="B1575" s="4"/>
      <c r="C1575" s="3" t="s">
        <v>12275</v>
      </c>
      <c r="D1575" s="3" t="s">
        <v>12274</v>
      </c>
      <c r="E1575" s="29" t="s">
        <v>16032</v>
      </c>
      <c r="F1575" s="3" t="s">
        <v>16033</v>
      </c>
      <c r="G1575" s="3" t="s">
        <v>12276</v>
      </c>
      <c r="H1575" s="3" t="s">
        <v>12276</v>
      </c>
      <c r="I1575" s="3" t="s">
        <v>16034</v>
      </c>
      <c r="J1575" s="5"/>
      <c r="K1575" s="7" t="e">
        <v>#N/A</v>
      </c>
      <c r="L1575" s="7" t="e">
        <v>#N/A</v>
      </c>
      <c r="M1575" s="7" t="e">
        <v>#N/A</v>
      </c>
      <c r="N1575" s="7" t="e">
        <v>#N/A</v>
      </c>
      <c r="O1575" s="7" t="e">
        <v>#N/A</v>
      </c>
      <c r="P1575" s="7" t="e">
        <v>#N/A</v>
      </c>
      <c r="Q1575" s="7" t="e">
        <v>#N/A</v>
      </c>
      <c r="R1575" s="7" t="e">
        <v>#N/A</v>
      </c>
      <c r="S1575" s="7" t="e">
        <v>#N/A</v>
      </c>
      <c r="T1575" s="7" t="e">
        <v>#N/A</v>
      </c>
      <c r="U1575" s="7" t="e">
        <v>#N/A</v>
      </c>
      <c r="V1575" s="7" t="e">
        <v>#N/A</v>
      </c>
      <c r="W1575" s="3">
        <v>0</v>
      </c>
      <c r="X1575" s="3" t="e">
        <v>#N/A</v>
      </c>
      <c r="Y1575" s="7" t="e">
        <v>#N/A</v>
      </c>
      <c r="Z1575" s="7">
        <f t="shared" si="193"/>
        <v>0</v>
      </c>
      <c r="AA1575" s="7">
        <f t="shared" si="194"/>
        <v>0</v>
      </c>
      <c r="AB1575" s="7" t="b">
        <f t="shared" si="195"/>
        <v>0</v>
      </c>
      <c r="AC1575" s="7" t="b">
        <f t="shared" si="196"/>
        <v>1</v>
      </c>
      <c r="AD1575" s="7" t="b">
        <f t="shared" si="197"/>
        <v>0</v>
      </c>
      <c r="AE1575" s="7" t="b">
        <f t="shared" si="198"/>
        <v>1</v>
      </c>
      <c r="AF1575" s="7" t="b">
        <f t="shared" si="199"/>
        <v>0</v>
      </c>
      <c r="AH1575" t="b">
        <f>AND(Table252102[[#This Row],[Developmental toxicity]:[Reproductive toxicity]])</f>
        <v>0</v>
      </c>
    </row>
    <row r="1576" spans="1:34" x14ac:dyDescent="0.25">
      <c r="A1576" s="3">
        <f t="shared" si="192"/>
        <v>1575</v>
      </c>
      <c r="B1576" s="4"/>
      <c r="C1576" s="3" t="s">
        <v>11924</v>
      </c>
      <c r="D1576" s="3" t="s">
        <v>11923</v>
      </c>
      <c r="E1576" s="29" t="s">
        <v>15536</v>
      </c>
      <c r="F1576" s="3" t="s">
        <v>15537</v>
      </c>
      <c r="G1576" s="3" t="s">
        <v>11925</v>
      </c>
      <c r="H1576" s="3" t="s">
        <v>11925</v>
      </c>
      <c r="I1576" s="3" t="s">
        <v>15538</v>
      </c>
      <c r="J1576" s="5"/>
      <c r="K1576" s="7" t="e">
        <v>#N/A</v>
      </c>
      <c r="L1576" s="7" t="e">
        <v>#N/A</v>
      </c>
      <c r="M1576" s="7" t="e">
        <v>#N/A</v>
      </c>
      <c r="N1576" s="7" t="e">
        <v>#N/A</v>
      </c>
      <c r="O1576" s="7" t="e">
        <v>#N/A</v>
      </c>
      <c r="P1576" s="7" t="e">
        <v>#N/A</v>
      </c>
      <c r="Q1576" s="7" t="e">
        <v>#N/A</v>
      </c>
      <c r="R1576" s="7" t="e">
        <v>#N/A</v>
      </c>
      <c r="S1576" s="7" t="e">
        <v>#N/A</v>
      </c>
      <c r="T1576" s="7" t="e">
        <v>#N/A</v>
      </c>
      <c r="U1576" s="7" t="e">
        <v>#N/A</v>
      </c>
      <c r="V1576" s="7" t="e">
        <v>#N/A</v>
      </c>
      <c r="W1576" s="7">
        <v>0</v>
      </c>
      <c r="X1576" s="7" t="e">
        <v>#N/A</v>
      </c>
      <c r="Y1576" s="7">
        <v>0</v>
      </c>
      <c r="Z1576" s="7">
        <f t="shared" si="193"/>
        <v>0</v>
      </c>
      <c r="AA1576" s="7">
        <f t="shared" si="194"/>
        <v>0</v>
      </c>
      <c r="AB1576" s="7" t="b">
        <f t="shared" si="195"/>
        <v>1</v>
      </c>
      <c r="AC1576" s="7" t="b">
        <f t="shared" si="196"/>
        <v>1</v>
      </c>
      <c r="AD1576" s="7" t="b">
        <f t="shared" si="197"/>
        <v>0</v>
      </c>
      <c r="AE1576" s="7" t="b">
        <f t="shared" si="198"/>
        <v>1</v>
      </c>
      <c r="AF1576" s="7" t="b">
        <f t="shared" si="199"/>
        <v>0</v>
      </c>
      <c r="AH1576" t="b">
        <f>AND(Table252102[[#This Row],[Developmental toxicity]:[Reproductive toxicity]])</f>
        <v>1</v>
      </c>
    </row>
    <row r="1577" spans="1:34" x14ac:dyDescent="0.25">
      <c r="A1577" s="3">
        <f t="shared" si="192"/>
        <v>1576</v>
      </c>
      <c r="B1577" s="4">
        <v>141</v>
      </c>
      <c r="C1577" s="3" t="s">
        <v>538</v>
      </c>
      <c r="D1577" s="3" t="s">
        <v>3736</v>
      </c>
      <c r="E1577" s="29" t="s">
        <v>4647</v>
      </c>
      <c r="F1577" s="3" t="s">
        <v>5568</v>
      </c>
      <c r="G1577" s="3" t="s">
        <v>539</v>
      </c>
      <c r="H1577" s="3" t="s">
        <v>6470</v>
      </c>
      <c r="I1577" s="3" t="s">
        <v>6471</v>
      </c>
      <c r="J1577" s="5" t="s">
        <v>1430</v>
      </c>
      <c r="K1577" s="7" t="e">
        <v>#N/A</v>
      </c>
      <c r="L1577" s="7">
        <v>1</v>
      </c>
      <c r="M1577" s="7" t="e">
        <v>#N/A</v>
      </c>
      <c r="N1577" s="7" t="e">
        <v>#N/A</v>
      </c>
      <c r="O1577" s="7" t="e">
        <v>#N/A</v>
      </c>
      <c r="P1577" s="7" t="e">
        <v>#N/A</v>
      </c>
      <c r="Q1577" s="7" t="e">
        <v>#N/A</v>
      </c>
      <c r="R1577" s="7" t="e">
        <v>#N/A</v>
      </c>
      <c r="S1577" s="7" t="e">
        <v>#N/A</v>
      </c>
      <c r="T1577" s="7">
        <v>0</v>
      </c>
      <c r="U1577" s="7" t="e">
        <v>#N/A</v>
      </c>
      <c r="V1577" s="7" t="e">
        <v>#N/A</v>
      </c>
      <c r="W1577" s="7">
        <v>1</v>
      </c>
      <c r="X1577" s="7" t="e">
        <v>#N/A</v>
      </c>
      <c r="Y1577" s="7">
        <v>0</v>
      </c>
      <c r="Z1577" s="7">
        <f t="shared" si="193"/>
        <v>1</v>
      </c>
      <c r="AA1577" s="7">
        <f t="shared" si="194"/>
        <v>0</v>
      </c>
      <c r="AB1577" s="7" t="b">
        <f t="shared" si="195"/>
        <v>1</v>
      </c>
      <c r="AC1577" s="7" t="b">
        <f t="shared" si="196"/>
        <v>1</v>
      </c>
      <c r="AD1577" s="7" t="b">
        <f t="shared" si="197"/>
        <v>1</v>
      </c>
      <c r="AE1577" s="7" t="b">
        <f t="shared" si="198"/>
        <v>1</v>
      </c>
      <c r="AF1577" s="7" t="b">
        <f t="shared" si="199"/>
        <v>0</v>
      </c>
      <c r="AH1577" t="b">
        <f>AND(Table252102[[#This Row],[Developmental toxicity]:[Reproductive toxicity]])</f>
        <v>1</v>
      </c>
    </row>
    <row r="1578" spans="1:34" x14ac:dyDescent="0.25">
      <c r="A1578" s="3">
        <f t="shared" si="192"/>
        <v>1577</v>
      </c>
      <c r="B1578" s="4" t="s">
        <v>1440</v>
      </c>
      <c r="C1578" s="3" t="s">
        <v>2623</v>
      </c>
      <c r="D1578" s="3" t="s">
        <v>3583</v>
      </c>
      <c r="E1578" s="12" t="s">
        <v>7896</v>
      </c>
      <c r="F1578" t="s">
        <v>8735</v>
      </c>
      <c r="G1578" t="s">
        <v>10376</v>
      </c>
      <c r="H1578" t="s">
        <v>10377</v>
      </c>
      <c r="I1578" t="s">
        <v>10378</v>
      </c>
      <c r="J1578" s="5"/>
      <c r="K1578" s="7" t="e">
        <v>#N/A</v>
      </c>
      <c r="L1578" s="7" t="e">
        <v>#N/A</v>
      </c>
      <c r="M1578" s="7" t="e">
        <v>#N/A</v>
      </c>
      <c r="N1578" s="7" t="e">
        <v>#N/A</v>
      </c>
      <c r="O1578" s="7" t="e">
        <v>#N/A</v>
      </c>
      <c r="P1578" s="7" t="e">
        <v>#N/A</v>
      </c>
      <c r="Q1578" s="7" t="e">
        <v>#N/A</v>
      </c>
      <c r="R1578" s="7" t="e">
        <v>#N/A</v>
      </c>
      <c r="S1578" s="7" t="e">
        <v>#N/A</v>
      </c>
      <c r="T1578" s="7">
        <v>0</v>
      </c>
      <c r="U1578" s="7" t="e">
        <v>#N/A</v>
      </c>
      <c r="V1578" s="7" t="e">
        <v>#N/A</v>
      </c>
      <c r="W1578" s="7" t="e">
        <v>#N/A</v>
      </c>
      <c r="X1578" s="7" t="e">
        <v>#N/A</v>
      </c>
      <c r="Y1578" s="7" t="e">
        <v>#N/A</v>
      </c>
      <c r="Z1578" s="7">
        <f t="shared" si="193"/>
        <v>0</v>
      </c>
      <c r="AA1578" s="7">
        <f t="shared" si="194"/>
        <v>0</v>
      </c>
      <c r="AB1578" s="7" t="b">
        <f t="shared" si="195"/>
        <v>1</v>
      </c>
      <c r="AC1578" s="7" t="b">
        <f t="shared" si="196"/>
        <v>0</v>
      </c>
      <c r="AD1578" s="7" t="b">
        <f t="shared" si="197"/>
        <v>1</v>
      </c>
      <c r="AE1578" s="7" t="b">
        <f t="shared" si="198"/>
        <v>0</v>
      </c>
      <c r="AF1578" s="7" t="b">
        <f t="shared" si="199"/>
        <v>0</v>
      </c>
      <c r="AH1578" t="b">
        <f>AND(Table252102[[#This Row],[Developmental toxicity]:[Reproductive toxicity]])</f>
        <v>0</v>
      </c>
    </row>
    <row r="1579" spans="1:34" x14ac:dyDescent="0.25">
      <c r="A1579" s="3">
        <f t="shared" si="192"/>
        <v>1578</v>
      </c>
      <c r="B1579" s="4"/>
      <c r="C1579" s="3" t="s">
        <v>10986</v>
      </c>
      <c r="D1579" s="3" t="s">
        <v>10985</v>
      </c>
      <c r="E1579" s="29" t="s">
        <v>13826</v>
      </c>
      <c r="F1579" s="3" t="s">
        <v>13827</v>
      </c>
      <c r="G1579" s="3" t="s">
        <v>13828</v>
      </c>
      <c r="H1579" s="3" t="s">
        <v>13829</v>
      </c>
      <c r="I1579" s="3" t="s">
        <v>13830</v>
      </c>
      <c r="J1579" s="5"/>
      <c r="K1579" s="7" t="e">
        <v>#N/A</v>
      </c>
      <c r="L1579" s="7" t="e">
        <v>#N/A</v>
      </c>
      <c r="M1579" s="7" t="e">
        <v>#N/A</v>
      </c>
      <c r="N1579" s="7" t="e">
        <v>#N/A</v>
      </c>
      <c r="O1579" s="7" t="e">
        <v>#N/A</v>
      </c>
      <c r="P1579" s="7" t="e">
        <v>#N/A</v>
      </c>
      <c r="Q1579" s="7" t="e">
        <v>#N/A</v>
      </c>
      <c r="R1579" s="7" t="e">
        <v>#N/A</v>
      </c>
      <c r="S1579" s="7" t="e">
        <v>#N/A</v>
      </c>
      <c r="T1579" s="7" t="e">
        <v>#N/A</v>
      </c>
      <c r="U1579" s="7" t="e">
        <v>#N/A</v>
      </c>
      <c r="V1579" s="7" t="e">
        <v>#N/A</v>
      </c>
      <c r="W1579" s="3">
        <v>1</v>
      </c>
      <c r="X1579" s="3" t="e">
        <v>#N/A</v>
      </c>
      <c r="Y1579" s="7" t="e">
        <v>#N/A</v>
      </c>
      <c r="Z1579" s="7">
        <f t="shared" si="193"/>
        <v>1</v>
      </c>
      <c r="AA1579" s="7">
        <f t="shared" si="194"/>
        <v>1</v>
      </c>
      <c r="AB1579" s="7" t="b">
        <f t="shared" si="195"/>
        <v>0</v>
      </c>
      <c r="AC1579" s="7" t="b">
        <f t="shared" si="196"/>
        <v>1</v>
      </c>
      <c r="AD1579" s="7" t="b">
        <f t="shared" si="197"/>
        <v>0</v>
      </c>
      <c r="AE1579" s="7" t="b">
        <f t="shared" si="198"/>
        <v>1</v>
      </c>
      <c r="AF1579" s="7" t="b">
        <f t="shared" si="199"/>
        <v>0</v>
      </c>
      <c r="AH1579" t="b">
        <f>AND(Table252102[[#This Row],[Developmental toxicity]:[Reproductive toxicity]])</f>
        <v>0</v>
      </c>
    </row>
    <row r="1580" spans="1:34" x14ac:dyDescent="0.25">
      <c r="A1580" s="3">
        <f t="shared" si="192"/>
        <v>1579</v>
      </c>
      <c r="B1580" s="4"/>
      <c r="C1580" s="3" t="s">
        <v>20643</v>
      </c>
      <c r="D1580" s="3" t="s">
        <v>19317</v>
      </c>
      <c r="E1580" s="29" t="s">
        <v>20398</v>
      </c>
      <c r="F1580" s="3" t="s">
        <v>20058</v>
      </c>
      <c r="G1580" s="3" t="s">
        <v>20059</v>
      </c>
      <c r="H1580" s="3" t="s">
        <v>20059</v>
      </c>
      <c r="I1580" s="3" t="s">
        <v>20060</v>
      </c>
      <c r="J1580" s="5" t="s">
        <v>20</v>
      </c>
      <c r="K1580" s="7" t="e">
        <v>#N/A</v>
      </c>
      <c r="L1580" s="7" t="e">
        <v>#N/A</v>
      </c>
      <c r="M1580" s="7" t="e">
        <v>#N/A</v>
      </c>
      <c r="N1580" s="7" t="e">
        <v>#N/A</v>
      </c>
      <c r="O1580" s="7" t="e">
        <v>#N/A</v>
      </c>
      <c r="P1580" s="7" t="e">
        <v>#N/A</v>
      </c>
      <c r="Q1580" s="7" t="e">
        <v>#N/A</v>
      </c>
      <c r="R1580" s="7" t="e">
        <v>#N/A</v>
      </c>
      <c r="S1580" s="7" t="e">
        <v>#N/A</v>
      </c>
      <c r="T1580" s="7" t="e">
        <v>#N/A</v>
      </c>
      <c r="U1580" s="7" t="e">
        <v>#N/A</v>
      </c>
      <c r="V1580" s="7" t="e">
        <v>#N/A</v>
      </c>
      <c r="W1580" s="7" t="e">
        <v>#N/A</v>
      </c>
      <c r="X1580" s="7">
        <v>1</v>
      </c>
      <c r="Y1580" s="7" t="e">
        <v>#N/A</v>
      </c>
      <c r="Z1580" s="7">
        <f t="shared" si="193"/>
        <v>1</v>
      </c>
      <c r="AA1580" s="7">
        <f t="shared" si="194"/>
        <v>1</v>
      </c>
      <c r="AB1580" s="7" t="b">
        <f t="shared" si="195"/>
        <v>1</v>
      </c>
      <c r="AC1580" s="7" t="b">
        <f t="shared" si="196"/>
        <v>0</v>
      </c>
      <c r="AD1580" s="7" t="b">
        <f t="shared" si="197"/>
        <v>0</v>
      </c>
      <c r="AE1580" s="7" t="b">
        <f t="shared" si="198"/>
        <v>0</v>
      </c>
      <c r="AF1580" s="7" t="b">
        <f t="shared" si="199"/>
        <v>0</v>
      </c>
      <c r="AH1580" t="b">
        <f>AND(Table252102[[#This Row],[Developmental toxicity]:[Reproductive toxicity]])</f>
        <v>0</v>
      </c>
    </row>
    <row r="1581" spans="1:34" x14ac:dyDescent="0.25">
      <c r="A1581" s="3">
        <f t="shared" si="192"/>
        <v>1580</v>
      </c>
      <c r="B1581" s="4" t="s">
        <v>1440</v>
      </c>
      <c r="C1581" s="3" t="s">
        <v>2773</v>
      </c>
      <c r="D1581" s="3" t="s">
        <v>3752</v>
      </c>
      <c r="E1581" s="12" t="s">
        <v>8043</v>
      </c>
      <c r="F1581" t="s">
        <v>8875</v>
      </c>
      <c r="G1581" t="s">
        <v>10704</v>
      </c>
      <c r="H1581" t="s">
        <v>10704</v>
      </c>
      <c r="I1581" t="s">
        <v>10705</v>
      </c>
      <c r="J1581" s="5"/>
      <c r="K1581" s="7" t="e">
        <v>#N/A</v>
      </c>
      <c r="L1581" s="7" t="e">
        <v>#N/A</v>
      </c>
      <c r="M1581" s="7" t="e">
        <v>#N/A</v>
      </c>
      <c r="N1581" s="7" t="e">
        <v>#N/A</v>
      </c>
      <c r="O1581" s="7" t="e">
        <v>#N/A</v>
      </c>
      <c r="P1581" s="7" t="e">
        <v>#N/A</v>
      </c>
      <c r="Q1581" s="7" t="e">
        <v>#N/A</v>
      </c>
      <c r="R1581" s="7" t="e">
        <v>#N/A</v>
      </c>
      <c r="S1581" s="7" t="e">
        <v>#N/A</v>
      </c>
      <c r="T1581" s="7">
        <v>0</v>
      </c>
      <c r="U1581" s="7" t="e">
        <v>#N/A</v>
      </c>
      <c r="V1581" s="7" t="e">
        <v>#N/A</v>
      </c>
      <c r="W1581" s="7" t="e">
        <v>#N/A</v>
      </c>
      <c r="X1581" s="7" t="e">
        <v>#N/A</v>
      </c>
      <c r="Y1581" s="7" t="e">
        <v>#N/A</v>
      </c>
      <c r="Z1581" s="7">
        <f t="shared" si="193"/>
        <v>0</v>
      </c>
      <c r="AA1581" s="7">
        <f t="shared" si="194"/>
        <v>0</v>
      </c>
      <c r="AB1581" s="7" t="b">
        <f t="shared" si="195"/>
        <v>1</v>
      </c>
      <c r="AC1581" s="7" t="b">
        <f t="shared" si="196"/>
        <v>0</v>
      </c>
      <c r="AD1581" s="7" t="b">
        <f t="shared" si="197"/>
        <v>1</v>
      </c>
      <c r="AE1581" s="7" t="b">
        <f t="shared" si="198"/>
        <v>0</v>
      </c>
      <c r="AF1581" s="7" t="b">
        <f t="shared" si="199"/>
        <v>0</v>
      </c>
      <c r="AH1581" t="b">
        <f>AND(Table252102[[#This Row],[Developmental toxicity]:[Reproductive toxicity]])</f>
        <v>0</v>
      </c>
    </row>
    <row r="1582" spans="1:34" x14ac:dyDescent="0.25">
      <c r="A1582" s="3">
        <f t="shared" si="192"/>
        <v>1581</v>
      </c>
      <c r="B1582" s="4" t="s">
        <v>1440</v>
      </c>
      <c r="C1582" s="3" t="s">
        <v>2136</v>
      </c>
      <c r="D1582" s="3" t="s">
        <v>3028</v>
      </c>
      <c r="E1582" s="12" t="s">
        <v>7417</v>
      </c>
      <c r="F1582" t="s">
        <v>8265</v>
      </c>
      <c r="G1582" t="s">
        <v>9324</v>
      </c>
      <c r="H1582" t="s">
        <v>9325</v>
      </c>
      <c r="I1582" t="s">
        <v>9326</v>
      </c>
      <c r="J1582" s="5"/>
      <c r="K1582" s="7" t="e">
        <v>#N/A</v>
      </c>
      <c r="L1582" s="7" t="e">
        <v>#N/A</v>
      </c>
      <c r="M1582" s="7" t="e">
        <v>#N/A</v>
      </c>
      <c r="N1582" s="7" t="e">
        <v>#N/A</v>
      </c>
      <c r="O1582" s="7" t="e">
        <v>#N/A</v>
      </c>
      <c r="P1582" s="7" t="e">
        <v>#N/A</v>
      </c>
      <c r="Q1582" s="7" t="e">
        <v>#N/A</v>
      </c>
      <c r="R1582" s="7" t="e">
        <v>#N/A</v>
      </c>
      <c r="S1582" s="7" t="e">
        <v>#N/A</v>
      </c>
      <c r="T1582" s="7">
        <v>0</v>
      </c>
      <c r="U1582" s="7" t="e">
        <v>#N/A</v>
      </c>
      <c r="V1582" s="7" t="e">
        <v>#N/A</v>
      </c>
      <c r="W1582" s="7" t="e">
        <v>#N/A</v>
      </c>
      <c r="X1582" s="7" t="e">
        <v>#N/A</v>
      </c>
      <c r="Y1582" s="7" t="e">
        <v>#N/A</v>
      </c>
      <c r="Z1582" s="7">
        <f t="shared" si="193"/>
        <v>0</v>
      </c>
      <c r="AA1582" s="7">
        <f t="shared" si="194"/>
        <v>0</v>
      </c>
      <c r="AB1582" s="7" t="b">
        <f t="shared" si="195"/>
        <v>1</v>
      </c>
      <c r="AC1582" s="7" t="b">
        <f t="shared" si="196"/>
        <v>0</v>
      </c>
      <c r="AD1582" s="7" t="b">
        <f t="shared" si="197"/>
        <v>1</v>
      </c>
      <c r="AE1582" s="7" t="b">
        <f t="shared" si="198"/>
        <v>0</v>
      </c>
      <c r="AF1582" s="7" t="b">
        <f t="shared" si="199"/>
        <v>0</v>
      </c>
      <c r="AH1582" t="b">
        <f>AND(Table252102[[#This Row],[Developmental toxicity]:[Reproductive toxicity]])</f>
        <v>0</v>
      </c>
    </row>
    <row r="1583" spans="1:34" x14ac:dyDescent="0.25">
      <c r="A1583" s="3">
        <f t="shared" si="192"/>
        <v>1582</v>
      </c>
      <c r="B1583" s="4">
        <v>522</v>
      </c>
      <c r="C1583" s="3" t="s">
        <v>1117</v>
      </c>
      <c r="D1583" s="3" t="s">
        <v>5344</v>
      </c>
      <c r="E1583" s="29" t="s">
        <v>4907</v>
      </c>
      <c r="F1583" s="3" t="s">
        <v>5813</v>
      </c>
      <c r="G1583" s="3" t="s">
        <v>1118</v>
      </c>
      <c r="H1583" s="3" t="s">
        <v>6250</v>
      </c>
      <c r="I1583" s="3" t="s">
        <v>6821</v>
      </c>
      <c r="J1583" s="5" t="s">
        <v>1431</v>
      </c>
      <c r="K1583" s="7" t="e">
        <v>#N/A</v>
      </c>
      <c r="L1583" s="7">
        <v>1</v>
      </c>
      <c r="M1583" s="7" t="e">
        <v>#N/A</v>
      </c>
      <c r="N1583" s="7" t="e">
        <v>#N/A</v>
      </c>
      <c r="O1583" s="7" t="e">
        <v>#N/A</v>
      </c>
      <c r="P1583" s="7" t="e">
        <v>#N/A</v>
      </c>
      <c r="Q1583" s="7" t="e">
        <v>#N/A</v>
      </c>
      <c r="R1583" s="7" t="e">
        <v>#N/A</v>
      </c>
      <c r="S1583" s="7" t="e">
        <v>#N/A</v>
      </c>
      <c r="T1583" s="7" t="e">
        <v>#N/A</v>
      </c>
      <c r="U1583" s="7" t="e">
        <v>#N/A</v>
      </c>
      <c r="V1583" s="7" t="e">
        <v>#N/A</v>
      </c>
      <c r="W1583" s="7" t="e">
        <v>#N/A</v>
      </c>
      <c r="X1583" s="7" t="e">
        <v>#N/A</v>
      </c>
      <c r="Y1583" s="7">
        <v>1</v>
      </c>
      <c r="Z1583" s="7">
        <f t="shared" si="193"/>
        <v>1</v>
      </c>
      <c r="AA1583" s="7">
        <f t="shared" si="194"/>
        <v>1</v>
      </c>
      <c r="AB1583" s="7" t="b">
        <f t="shared" si="195"/>
        <v>1</v>
      </c>
      <c r="AC1583" s="7" t="b">
        <f t="shared" si="196"/>
        <v>0</v>
      </c>
      <c r="AD1583" s="7" t="b">
        <f t="shared" si="197"/>
        <v>0</v>
      </c>
      <c r="AE1583" s="7" t="b">
        <f t="shared" si="198"/>
        <v>0</v>
      </c>
      <c r="AF1583" s="7" t="b">
        <f t="shared" si="199"/>
        <v>0</v>
      </c>
      <c r="AH1583" t="b">
        <f>AND(Table252102[[#This Row],[Developmental toxicity]:[Reproductive toxicity]])</f>
        <v>0</v>
      </c>
    </row>
    <row r="1584" spans="1:34" x14ac:dyDescent="0.25">
      <c r="A1584" s="3">
        <f t="shared" si="192"/>
        <v>1583</v>
      </c>
      <c r="B1584" s="4"/>
      <c r="C1584" s="3" t="s">
        <v>12208</v>
      </c>
      <c r="D1584" s="3" t="s">
        <v>12207</v>
      </c>
      <c r="E1584" s="29" t="s">
        <v>15930</v>
      </c>
      <c r="F1584" s="3" t="s">
        <v>15931</v>
      </c>
      <c r="G1584" s="3" t="s">
        <v>15932</v>
      </c>
      <c r="H1584" s="3" t="s">
        <v>15932</v>
      </c>
      <c r="I1584" s="3" t="s">
        <v>15933</v>
      </c>
      <c r="J1584" s="5"/>
      <c r="K1584" s="7" t="e">
        <v>#N/A</v>
      </c>
      <c r="L1584" s="7" t="e">
        <v>#N/A</v>
      </c>
      <c r="M1584" s="7" t="e">
        <v>#N/A</v>
      </c>
      <c r="N1584" s="7" t="e">
        <v>#N/A</v>
      </c>
      <c r="O1584" s="7" t="e">
        <v>#N/A</v>
      </c>
      <c r="P1584" s="7" t="e">
        <v>#N/A</v>
      </c>
      <c r="Q1584" s="7" t="e">
        <v>#N/A</v>
      </c>
      <c r="R1584" s="7" t="e">
        <v>#N/A</v>
      </c>
      <c r="S1584" s="7" t="e">
        <v>#N/A</v>
      </c>
      <c r="T1584" s="7" t="e">
        <v>#N/A</v>
      </c>
      <c r="U1584" s="7" t="e">
        <v>#N/A</v>
      </c>
      <c r="V1584" s="7" t="e">
        <v>#N/A</v>
      </c>
      <c r="W1584" s="7">
        <v>0</v>
      </c>
      <c r="X1584" s="7" t="e">
        <v>#N/A</v>
      </c>
      <c r="Y1584" s="7">
        <v>0</v>
      </c>
      <c r="Z1584" s="7">
        <f t="shared" si="193"/>
        <v>0</v>
      </c>
      <c r="AA1584" s="7">
        <f t="shared" si="194"/>
        <v>0</v>
      </c>
      <c r="AB1584" s="7" t="b">
        <f t="shared" si="195"/>
        <v>1</v>
      </c>
      <c r="AC1584" s="7" t="b">
        <f t="shared" si="196"/>
        <v>1</v>
      </c>
      <c r="AD1584" s="7" t="b">
        <f t="shared" si="197"/>
        <v>0</v>
      </c>
      <c r="AE1584" s="7" t="b">
        <f t="shared" si="198"/>
        <v>1</v>
      </c>
      <c r="AF1584" s="7" t="b">
        <f t="shared" si="199"/>
        <v>0</v>
      </c>
      <c r="AH1584" t="b">
        <f>AND(Table252102[[#This Row],[Developmental toxicity]:[Reproductive toxicity]])</f>
        <v>1</v>
      </c>
    </row>
    <row r="1585" spans="1:34" x14ac:dyDescent="0.25">
      <c r="A1585" s="3">
        <f t="shared" si="192"/>
        <v>1584</v>
      </c>
      <c r="B1585" s="4" t="s">
        <v>1440</v>
      </c>
      <c r="C1585" s="3" t="s">
        <v>2619</v>
      </c>
      <c r="D1585" s="3" t="s">
        <v>3578</v>
      </c>
      <c r="E1585" s="29" t="s">
        <v>7892</v>
      </c>
      <c r="F1585" s="3" t="s">
        <v>8731</v>
      </c>
      <c r="G1585" s="3" t="s">
        <v>10366</v>
      </c>
      <c r="H1585" s="3" t="s">
        <v>10367</v>
      </c>
      <c r="I1585" s="3" t="s">
        <v>10368</v>
      </c>
      <c r="J1585" s="5"/>
      <c r="K1585" s="7" t="e">
        <v>#N/A</v>
      </c>
      <c r="L1585" s="7" t="e">
        <v>#N/A</v>
      </c>
      <c r="M1585" s="7" t="e">
        <v>#N/A</v>
      </c>
      <c r="N1585" s="7" t="e">
        <v>#N/A</v>
      </c>
      <c r="O1585" s="7" t="e">
        <v>#N/A</v>
      </c>
      <c r="P1585" s="7" t="e">
        <v>#N/A</v>
      </c>
      <c r="Q1585" s="7" t="e">
        <v>#N/A</v>
      </c>
      <c r="R1585" s="7" t="e">
        <v>#N/A</v>
      </c>
      <c r="S1585" s="7" t="e">
        <v>#N/A</v>
      </c>
      <c r="T1585" s="7">
        <v>0</v>
      </c>
      <c r="U1585" s="7" t="e">
        <v>#N/A</v>
      </c>
      <c r="V1585" s="7" t="e">
        <v>#N/A</v>
      </c>
      <c r="W1585" s="7" t="e">
        <v>#N/A</v>
      </c>
      <c r="X1585" s="7" t="e">
        <v>#N/A</v>
      </c>
      <c r="Y1585" s="7">
        <v>0</v>
      </c>
      <c r="Z1585" s="7">
        <f t="shared" si="193"/>
        <v>0</v>
      </c>
      <c r="AA1585" s="7">
        <f t="shared" si="194"/>
        <v>0</v>
      </c>
      <c r="AB1585" s="7" t="b">
        <f t="shared" si="195"/>
        <v>1</v>
      </c>
      <c r="AC1585" s="7" t="b">
        <f t="shared" si="196"/>
        <v>0</v>
      </c>
      <c r="AD1585" s="7" t="b">
        <f t="shared" si="197"/>
        <v>1</v>
      </c>
      <c r="AE1585" s="7" t="b">
        <f t="shared" si="198"/>
        <v>0</v>
      </c>
      <c r="AF1585" s="7" t="b">
        <f t="shared" si="199"/>
        <v>0</v>
      </c>
      <c r="AH1585" t="b">
        <f>AND(Table252102[[#This Row],[Developmental toxicity]:[Reproductive toxicity]])</f>
        <v>0</v>
      </c>
    </row>
    <row r="1586" spans="1:34" x14ac:dyDescent="0.25">
      <c r="A1586" s="3">
        <f t="shared" si="192"/>
        <v>1585</v>
      </c>
      <c r="B1586" s="4">
        <v>499</v>
      </c>
      <c r="C1586" s="3" t="s">
        <v>1078</v>
      </c>
      <c r="D1586" s="3" t="s">
        <v>5329</v>
      </c>
      <c r="E1586" s="29" t="s">
        <v>4890</v>
      </c>
      <c r="F1586" s="3" t="s">
        <v>5796</v>
      </c>
      <c r="G1586" s="3" t="s">
        <v>1079</v>
      </c>
      <c r="H1586" s="3" t="s">
        <v>6233</v>
      </c>
      <c r="I1586" s="3" t="s">
        <v>6804</v>
      </c>
      <c r="J1586" s="5" t="s">
        <v>1431</v>
      </c>
      <c r="K1586" s="7" t="e">
        <v>#N/A</v>
      </c>
      <c r="L1586" s="7">
        <v>1</v>
      </c>
      <c r="M1586" s="7" t="e">
        <v>#N/A</v>
      </c>
      <c r="N1586" s="7" t="e">
        <v>#N/A</v>
      </c>
      <c r="O1586" s="7" t="e">
        <v>#N/A</v>
      </c>
      <c r="P1586" s="7" t="e">
        <v>#N/A</v>
      </c>
      <c r="Q1586" s="7" t="e">
        <v>#N/A</v>
      </c>
      <c r="R1586" s="7" t="e">
        <v>#N/A</v>
      </c>
      <c r="S1586" s="7" t="e">
        <v>#N/A</v>
      </c>
      <c r="T1586" s="7" t="e">
        <v>#N/A</v>
      </c>
      <c r="U1586" s="7" t="e">
        <v>#N/A</v>
      </c>
      <c r="V1586" s="7" t="e">
        <v>#N/A</v>
      </c>
      <c r="W1586" s="7" t="e">
        <v>#N/A</v>
      </c>
      <c r="X1586" s="7" t="e">
        <v>#N/A</v>
      </c>
      <c r="Y1586" s="7">
        <v>1</v>
      </c>
      <c r="Z1586" s="7">
        <f t="shared" si="193"/>
        <v>1</v>
      </c>
      <c r="AA1586" s="7">
        <f t="shared" si="194"/>
        <v>1</v>
      </c>
      <c r="AB1586" s="7" t="b">
        <f t="shared" si="195"/>
        <v>1</v>
      </c>
      <c r="AC1586" s="7" t="b">
        <f t="shared" si="196"/>
        <v>0</v>
      </c>
      <c r="AD1586" s="7" t="b">
        <f t="shared" si="197"/>
        <v>0</v>
      </c>
      <c r="AE1586" s="7" t="b">
        <f t="shared" si="198"/>
        <v>0</v>
      </c>
      <c r="AF1586" s="7" t="b">
        <f t="shared" si="199"/>
        <v>0</v>
      </c>
      <c r="AH1586" t="b">
        <f>AND(Table252102[[#This Row],[Developmental toxicity]:[Reproductive toxicity]])</f>
        <v>0</v>
      </c>
    </row>
    <row r="1587" spans="1:34" x14ac:dyDescent="0.25">
      <c r="A1587" s="3">
        <f t="shared" si="192"/>
        <v>1586</v>
      </c>
      <c r="B1587" s="4" t="s">
        <v>1440</v>
      </c>
      <c r="C1587" s="3" t="s">
        <v>2626</v>
      </c>
      <c r="D1587" s="3" t="s">
        <v>3586</v>
      </c>
      <c r="E1587" s="12" t="s">
        <v>7899</v>
      </c>
      <c r="F1587" t="s">
        <v>8738</v>
      </c>
      <c r="G1587" t="s">
        <v>10383</v>
      </c>
      <c r="H1587" t="s">
        <v>10383</v>
      </c>
      <c r="I1587" t="s">
        <v>10384</v>
      </c>
      <c r="J1587" s="5"/>
      <c r="K1587" s="7" t="e">
        <v>#N/A</v>
      </c>
      <c r="L1587" s="7" t="e">
        <v>#N/A</v>
      </c>
      <c r="M1587" s="7" t="e">
        <v>#N/A</v>
      </c>
      <c r="N1587" s="7" t="e">
        <v>#N/A</v>
      </c>
      <c r="O1587" s="7" t="e">
        <v>#N/A</v>
      </c>
      <c r="P1587" s="7" t="e">
        <v>#N/A</v>
      </c>
      <c r="Q1587" s="7" t="e">
        <v>#N/A</v>
      </c>
      <c r="R1587" s="7" t="e">
        <v>#N/A</v>
      </c>
      <c r="S1587" s="7" t="e">
        <v>#N/A</v>
      </c>
      <c r="T1587" s="7">
        <v>0</v>
      </c>
      <c r="U1587" s="7" t="e">
        <v>#N/A</v>
      </c>
      <c r="V1587" s="7" t="e">
        <v>#N/A</v>
      </c>
      <c r="W1587" s="3">
        <v>0</v>
      </c>
      <c r="X1587" s="3" t="e">
        <v>#N/A</v>
      </c>
      <c r="Y1587" s="7" t="e">
        <v>#N/A</v>
      </c>
      <c r="Z1587" s="7">
        <f t="shared" si="193"/>
        <v>0</v>
      </c>
      <c r="AA1587" s="7">
        <f t="shared" si="194"/>
        <v>0</v>
      </c>
      <c r="AB1587" s="7" t="b">
        <f t="shared" si="195"/>
        <v>1</v>
      </c>
      <c r="AC1587" s="7" t="b">
        <f t="shared" si="196"/>
        <v>1</v>
      </c>
      <c r="AD1587" s="7" t="b">
        <f t="shared" si="197"/>
        <v>1</v>
      </c>
      <c r="AE1587" s="7" t="b">
        <f t="shared" si="198"/>
        <v>1</v>
      </c>
      <c r="AF1587" s="7" t="b">
        <f t="shared" si="199"/>
        <v>0</v>
      </c>
      <c r="AH1587" t="b">
        <f>AND(Table252102[[#This Row],[Developmental toxicity]:[Reproductive toxicity]])</f>
        <v>1</v>
      </c>
    </row>
    <row r="1588" spans="1:34" x14ac:dyDescent="0.25">
      <c r="A1588" s="3">
        <f t="shared" si="192"/>
        <v>1587</v>
      </c>
      <c r="B1588" s="4" t="s">
        <v>1440</v>
      </c>
      <c r="C1588" s="3" t="s">
        <v>2330</v>
      </c>
      <c r="D1588" s="3" t="s">
        <v>3248</v>
      </c>
      <c r="E1588" s="12" t="s">
        <v>7607</v>
      </c>
      <c r="F1588" t="s">
        <v>8453</v>
      </c>
      <c r="G1588" t="s">
        <v>9741</v>
      </c>
      <c r="H1588" t="s">
        <v>9741</v>
      </c>
      <c r="I1588" t="s">
        <v>9742</v>
      </c>
      <c r="J1588" s="5"/>
      <c r="K1588" s="7" t="e">
        <v>#N/A</v>
      </c>
      <c r="L1588" s="7" t="e">
        <v>#N/A</v>
      </c>
      <c r="M1588" s="7" t="e">
        <v>#N/A</v>
      </c>
      <c r="N1588" s="7" t="e">
        <v>#N/A</v>
      </c>
      <c r="O1588" s="7" t="e">
        <v>#N/A</v>
      </c>
      <c r="P1588" s="7" t="e">
        <v>#N/A</v>
      </c>
      <c r="Q1588" s="7" t="e">
        <v>#N/A</v>
      </c>
      <c r="R1588" s="7" t="e">
        <v>#N/A</v>
      </c>
      <c r="S1588" s="7" t="e">
        <v>#N/A</v>
      </c>
      <c r="T1588" s="7">
        <v>0</v>
      </c>
      <c r="U1588" s="7" t="e">
        <v>#N/A</v>
      </c>
      <c r="V1588" s="7" t="e">
        <v>#N/A</v>
      </c>
      <c r="W1588" s="7" t="e">
        <v>#N/A</v>
      </c>
      <c r="X1588" s="7" t="e">
        <v>#N/A</v>
      </c>
      <c r="Y1588" s="7" t="e">
        <v>#N/A</v>
      </c>
      <c r="Z1588" s="7">
        <f t="shared" si="193"/>
        <v>0</v>
      </c>
      <c r="AA1588" s="7">
        <f t="shared" si="194"/>
        <v>0</v>
      </c>
      <c r="AB1588" s="7" t="b">
        <f t="shared" si="195"/>
        <v>1</v>
      </c>
      <c r="AC1588" s="7" t="b">
        <f t="shared" si="196"/>
        <v>0</v>
      </c>
      <c r="AD1588" s="7" t="b">
        <f t="shared" si="197"/>
        <v>1</v>
      </c>
      <c r="AE1588" s="7" t="b">
        <f t="shared" si="198"/>
        <v>0</v>
      </c>
      <c r="AF1588" s="7" t="b">
        <f t="shared" si="199"/>
        <v>0</v>
      </c>
      <c r="AH1588" t="b">
        <f>AND(Table252102[[#This Row],[Developmental toxicity]:[Reproductive toxicity]])</f>
        <v>0</v>
      </c>
    </row>
    <row r="1589" spans="1:34" x14ac:dyDescent="0.25">
      <c r="A1589" s="3">
        <f t="shared" si="192"/>
        <v>1588</v>
      </c>
      <c r="B1589" s="4" t="s">
        <v>1440</v>
      </c>
      <c r="C1589" s="3" t="s">
        <v>2624</v>
      </c>
      <c r="D1589" s="3" t="s">
        <v>3584</v>
      </c>
      <c r="E1589" s="12" t="s">
        <v>7897</v>
      </c>
      <c r="F1589" t="s">
        <v>8736</v>
      </c>
      <c r="G1589" t="s">
        <v>10379</v>
      </c>
      <c r="H1589" t="s">
        <v>10379</v>
      </c>
      <c r="I1589" t="s">
        <v>10380</v>
      </c>
      <c r="J1589" s="5"/>
      <c r="K1589" s="7" t="e">
        <v>#N/A</v>
      </c>
      <c r="L1589" s="7" t="e">
        <v>#N/A</v>
      </c>
      <c r="M1589" s="7" t="e">
        <v>#N/A</v>
      </c>
      <c r="N1589" s="7" t="e">
        <v>#N/A</v>
      </c>
      <c r="O1589" s="7" t="e">
        <v>#N/A</v>
      </c>
      <c r="P1589" s="7" t="e">
        <v>#N/A</v>
      </c>
      <c r="Q1589" s="7" t="e">
        <v>#N/A</v>
      </c>
      <c r="R1589" s="7" t="e">
        <v>#N/A</v>
      </c>
      <c r="S1589" s="7" t="e">
        <v>#N/A</v>
      </c>
      <c r="T1589" s="7">
        <v>0</v>
      </c>
      <c r="U1589" s="7" t="e">
        <v>#N/A</v>
      </c>
      <c r="V1589" s="7" t="e">
        <v>#N/A</v>
      </c>
      <c r="W1589" s="7" t="e">
        <v>#N/A</v>
      </c>
      <c r="X1589" s="7" t="e">
        <v>#N/A</v>
      </c>
      <c r="Y1589" s="7" t="e">
        <v>#N/A</v>
      </c>
      <c r="Z1589" s="7">
        <f t="shared" si="193"/>
        <v>0</v>
      </c>
      <c r="AA1589" s="7">
        <f t="shared" si="194"/>
        <v>0</v>
      </c>
      <c r="AB1589" s="7" t="b">
        <f t="shared" si="195"/>
        <v>1</v>
      </c>
      <c r="AC1589" s="7" t="b">
        <f t="shared" si="196"/>
        <v>0</v>
      </c>
      <c r="AD1589" s="7" t="b">
        <f t="shared" si="197"/>
        <v>1</v>
      </c>
      <c r="AE1589" s="7" t="b">
        <f t="shared" si="198"/>
        <v>0</v>
      </c>
      <c r="AF1589" s="7" t="b">
        <f t="shared" si="199"/>
        <v>0</v>
      </c>
      <c r="AH1589" t="b">
        <f>AND(Table252102[[#This Row],[Developmental toxicity]:[Reproductive toxicity]])</f>
        <v>0</v>
      </c>
    </row>
    <row r="1590" spans="1:34" x14ac:dyDescent="0.25">
      <c r="A1590" s="3">
        <f t="shared" si="192"/>
        <v>1589</v>
      </c>
      <c r="B1590" s="4">
        <v>504</v>
      </c>
      <c r="C1590" s="3" t="s">
        <v>1087</v>
      </c>
      <c r="D1590" s="3" t="s">
        <v>5332</v>
      </c>
      <c r="E1590" s="29" t="s">
        <v>4894</v>
      </c>
      <c r="F1590" s="3" t="s">
        <v>5800</v>
      </c>
      <c r="G1590" s="3" t="s">
        <v>1088</v>
      </c>
      <c r="H1590" s="3" t="s">
        <v>6237</v>
      </c>
      <c r="I1590" s="3" t="s">
        <v>6808</v>
      </c>
      <c r="J1590" s="5" t="s">
        <v>1431</v>
      </c>
      <c r="K1590" s="7" t="e">
        <v>#N/A</v>
      </c>
      <c r="L1590" s="7">
        <v>1</v>
      </c>
      <c r="M1590" s="7" t="e">
        <v>#N/A</v>
      </c>
      <c r="N1590" s="7" t="e">
        <v>#N/A</v>
      </c>
      <c r="O1590" s="7" t="e">
        <v>#N/A</v>
      </c>
      <c r="P1590" s="7" t="e">
        <v>#N/A</v>
      </c>
      <c r="Q1590" s="7" t="e">
        <v>#N/A</v>
      </c>
      <c r="R1590" s="7" t="e">
        <v>#N/A</v>
      </c>
      <c r="S1590" s="7" t="e">
        <v>#N/A</v>
      </c>
      <c r="T1590" s="7" t="e">
        <v>#N/A</v>
      </c>
      <c r="U1590" s="7" t="e">
        <v>#N/A</v>
      </c>
      <c r="V1590" s="7" t="e">
        <v>#N/A</v>
      </c>
      <c r="W1590" s="7" t="e">
        <v>#N/A</v>
      </c>
      <c r="X1590" s="7" t="e">
        <v>#N/A</v>
      </c>
      <c r="Y1590" s="7">
        <v>0</v>
      </c>
      <c r="Z1590" s="7">
        <f t="shared" si="193"/>
        <v>1</v>
      </c>
      <c r="AA1590" s="7">
        <f t="shared" si="194"/>
        <v>0</v>
      </c>
      <c r="AB1590" s="7" t="b">
        <f t="shared" si="195"/>
        <v>1</v>
      </c>
      <c r="AC1590" s="7" t="b">
        <f t="shared" si="196"/>
        <v>0</v>
      </c>
      <c r="AD1590" s="7" t="b">
        <f t="shared" si="197"/>
        <v>0</v>
      </c>
      <c r="AE1590" s="7" t="b">
        <f t="shared" si="198"/>
        <v>0</v>
      </c>
      <c r="AF1590" s="7" t="b">
        <f t="shared" si="199"/>
        <v>0</v>
      </c>
      <c r="AH1590" t="b">
        <f>AND(Table252102[[#This Row],[Developmental toxicity]:[Reproductive toxicity]])</f>
        <v>0</v>
      </c>
    </row>
    <row r="1591" spans="1:34" x14ac:dyDescent="0.25">
      <c r="A1591" s="3">
        <f t="shared" si="192"/>
        <v>1590</v>
      </c>
      <c r="B1591" s="4"/>
      <c r="C1591" s="3" t="s">
        <v>20641</v>
      </c>
      <c r="D1591" s="3" t="s">
        <v>19315</v>
      </c>
      <c r="E1591" s="29" t="s">
        <v>20396</v>
      </c>
      <c r="F1591" s="3" t="s">
        <v>20052</v>
      </c>
      <c r="G1591" s="3" t="s">
        <v>20053</v>
      </c>
      <c r="H1591" s="3" t="s">
        <v>20053</v>
      </c>
      <c r="I1591" s="3" t="s">
        <v>20054</v>
      </c>
      <c r="J1591" s="5" t="s">
        <v>20</v>
      </c>
      <c r="K1591" s="7" t="e">
        <v>#N/A</v>
      </c>
      <c r="L1591" s="7" t="e">
        <v>#N/A</v>
      </c>
      <c r="M1591" s="7" t="e">
        <v>#N/A</v>
      </c>
      <c r="N1591" s="7" t="e">
        <v>#N/A</v>
      </c>
      <c r="O1591" s="7" t="e">
        <v>#N/A</v>
      </c>
      <c r="P1591" s="7" t="e">
        <v>#N/A</v>
      </c>
      <c r="Q1591" s="7" t="e">
        <v>#N/A</v>
      </c>
      <c r="R1591" s="7" t="e">
        <v>#N/A</v>
      </c>
      <c r="S1591" s="7" t="e">
        <v>#N/A</v>
      </c>
      <c r="T1591" s="7" t="e">
        <v>#N/A</v>
      </c>
      <c r="U1591" s="7" t="e">
        <v>#N/A</v>
      </c>
      <c r="V1591" s="7" t="e">
        <v>#N/A</v>
      </c>
      <c r="W1591" s="7" t="e">
        <v>#N/A</v>
      </c>
      <c r="X1591" s="7">
        <v>1</v>
      </c>
      <c r="Y1591" s="7" t="e">
        <v>#N/A</v>
      </c>
      <c r="Z1591" s="7">
        <f t="shared" si="193"/>
        <v>1</v>
      </c>
      <c r="AA1591" s="7">
        <f t="shared" si="194"/>
        <v>1</v>
      </c>
      <c r="AB1591" s="7" t="b">
        <f t="shared" si="195"/>
        <v>1</v>
      </c>
      <c r="AC1591" s="7" t="b">
        <f t="shared" si="196"/>
        <v>0</v>
      </c>
      <c r="AD1591" s="7" t="b">
        <f t="shared" si="197"/>
        <v>0</v>
      </c>
      <c r="AE1591" s="7" t="b">
        <f t="shared" si="198"/>
        <v>0</v>
      </c>
      <c r="AF1591" s="7" t="b">
        <f t="shared" si="199"/>
        <v>0</v>
      </c>
      <c r="AH1591" t="b">
        <f>AND(Table252102[[#This Row],[Developmental toxicity]:[Reproductive toxicity]])</f>
        <v>0</v>
      </c>
    </row>
    <row r="1592" spans="1:34" x14ac:dyDescent="0.25">
      <c r="A1592" s="3">
        <f t="shared" si="192"/>
        <v>1591</v>
      </c>
      <c r="B1592" s="4"/>
      <c r="C1592" s="3" t="s">
        <v>13148</v>
      </c>
      <c r="D1592" s="3" t="s">
        <v>13147</v>
      </c>
      <c r="E1592" s="29" t="s">
        <v>17417</v>
      </c>
      <c r="F1592" s="3" t="s">
        <v>17418</v>
      </c>
      <c r="G1592" s="3" t="s">
        <v>13149</v>
      </c>
      <c r="H1592" s="3" t="s">
        <v>13149</v>
      </c>
      <c r="I1592" s="3" t="s">
        <v>17419</v>
      </c>
      <c r="J1592" s="5"/>
      <c r="K1592" s="7" t="e">
        <v>#N/A</v>
      </c>
      <c r="L1592" s="7" t="e">
        <v>#N/A</v>
      </c>
      <c r="M1592" s="7" t="e">
        <v>#N/A</v>
      </c>
      <c r="N1592" s="7" t="e">
        <v>#N/A</v>
      </c>
      <c r="O1592" s="7" t="e">
        <v>#N/A</v>
      </c>
      <c r="P1592" s="7" t="e">
        <v>#N/A</v>
      </c>
      <c r="Q1592" s="7" t="e">
        <v>#N/A</v>
      </c>
      <c r="R1592" s="7" t="e">
        <v>#N/A</v>
      </c>
      <c r="S1592" s="7" t="e">
        <v>#N/A</v>
      </c>
      <c r="T1592" s="7" t="e">
        <v>#N/A</v>
      </c>
      <c r="U1592" s="7" t="e">
        <v>#N/A</v>
      </c>
      <c r="V1592" s="7" t="e">
        <v>#N/A</v>
      </c>
      <c r="W1592" s="3">
        <v>0</v>
      </c>
      <c r="X1592" s="3" t="e">
        <v>#N/A</v>
      </c>
      <c r="Y1592" s="7" t="e">
        <v>#N/A</v>
      </c>
      <c r="Z1592" s="7">
        <f t="shared" si="193"/>
        <v>0</v>
      </c>
      <c r="AA1592" s="7">
        <f t="shared" si="194"/>
        <v>0</v>
      </c>
      <c r="AB1592" s="7" t="b">
        <f t="shared" si="195"/>
        <v>0</v>
      </c>
      <c r="AC1592" s="7" t="b">
        <f t="shared" si="196"/>
        <v>1</v>
      </c>
      <c r="AD1592" s="7" t="b">
        <f t="shared" si="197"/>
        <v>0</v>
      </c>
      <c r="AE1592" s="7" t="b">
        <f t="shared" si="198"/>
        <v>1</v>
      </c>
      <c r="AF1592" s="7" t="b">
        <f t="shared" si="199"/>
        <v>0</v>
      </c>
      <c r="AH1592" t="b">
        <f>AND(Table252102[[#This Row],[Developmental toxicity]:[Reproductive toxicity]])</f>
        <v>0</v>
      </c>
    </row>
    <row r="1593" spans="1:34" x14ac:dyDescent="0.25">
      <c r="A1593" s="3">
        <f t="shared" si="192"/>
        <v>1592</v>
      </c>
      <c r="B1593" s="4"/>
      <c r="C1593" s="3" t="s">
        <v>20637</v>
      </c>
      <c r="D1593" s="3" t="s">
        <v>19311</v>
      </c>
      <c r="E1593" s="29" t="s">
        <v>20392</v>
      </c>
      <c r="F1593" s="3" t="s">
        <v>20040</v>
      </c>
      <c r="G1593" s="3" t="s">
        <v>20041</v>
      </c>
      <c r="H1593" s="3" t="s">
        <v>20041</v>
      </c>
      <c r="I1593" s="3" t="s">
        <v>20042</v>
      </c>
      <c r="J1593" s="5" t="s">
        <v>20</v>
      </c>
      <c r="K1593" s="7" t="e">
        <v>#N/A</v>
      </c>
      <c r="L1593" s="7" t="e">
        <v>#N/A</v>
      </c>
      <c r="M1593" s="7" t="e">
        <v>#N/A</v>
      </c>
      <c r="N1593" s="7" t="e">
        <v>#N/A</v>
      </c>
      <c r="O1593" s="7" t="e">
        <v>#N/A</v>
      </c>
      <c r="P1593" s="7" t="e">
        <v>#N/A</v>
      </c>
      <c r="Q1593" s="7" t="e">
        <v>#N/A</v>
      </c>
      <c r="R1593" s="7" t="e">
        <v>#N/A</v>
      </c>
      <c r="S1593" s="7" t="e">
        <v>#N/A</v>
      </c>
      <c r="T1593" s="7" t="e">
        <v>#N/A</v>
      </c>
      <c r="U1593" s="7" t="e">
        <v>#N/A</v>
      </c>
      <c r="V1593" s="7" t="e">
        <v>#N/A</v>
      </c>
      <c r="W1593" s="7" t="e">
        <v>#N/A</v>
      </c>
      <c r="X1593" s="7">
        <v>0</v>
      </c>
      <c r="Y1593" s="7" t="e">
        <v>#N/A</v>
      </c>
      <c r="Z1593" s="7">
        <f t="shared" si="193"/>
        <v>0</v>
      </c>
      <c r="AA1593" s="7">
        <f t="shared" si="194"/>
        <v>0</v>
      </c>
      <c r="AB1593" s="7" t="b">
        <f t="shared" si="195"/>
        <v>1</v>
      </c>
      <c r="AC1593" s="7" t="b">
        <f t="shared" si="196"/>
        <v>0</v>
      </c>
      <c r="AD1593" s="7" t="b">
        <f t="shared" si="197"/>
        <v>0</v>
      </c>
      <c r="AE1593" s="7" t="b">
        <f t="shared" si="198"/>
        <v>0</v>
      </c>
      <c r="AF1593" s="7" t="b">
        <f t="shared" si="199"/>
        <v>0</v>
      </c>
      <c r="AH1593" t="b">
        <f>AND(Table252102[[#This Row],[Developmental toxicity]:[Reproductive toxicity]])</f>
        <v>0</v>
      </c>
    </row>
    <row r="1594" spans="1:34" x14ac:dyDescent="0.25">
      <c r="A1594" s="3">
        <f t="shared" si="192"/>
        <v>1593</v>
      </c>
      <c r="B1594" s="4">
        <v>120</v>
      </c>
      <c r="C1594" s="3" t="s">
        <v>500</v>
      </c>
      <c r="D1594" s="3" t="s">
        <v>5128</v>
      </c>
      <c r="E1594" s="29" t="s">
        <v>4629</v>
      </c>
      <c r="F1594" s="3" t="s">
        <v>5553</v>
      </c>
      <c r="G1594" s="3" t="s">
        <v>501</v>
      </c>
      <c r="H1594" s="3" t="s">
        <v>6043</v>
      </c>
      <c r="I1594" s="3" t="s">
        <v>6449</v>
      </c>
      <c r="J1594" s="5" t="s">
        <v>1431</v>
      </c>
      <c r="K1594" s="7" t="e">
        <v>#N/A</v>
      </c>
      <c r="L1594" s="7">
        <v>1</v>
      </c>
      <c r="M1594" s="7" t="e">
        <v>#N/A</v>
      </c>
      <c r="N1594" s="7" t="e">
        <v>#N/A</v>
      </c>
      <c r="O1594" s="7" t="e">
        <v>#N/A</v>
      </c>
      <c r="P1594" s="7" t="e">
        <v>#N/A</v>
      </c>
      <c r="Q1594" s="7" t="e">
        <v>#N/A</v>
      </c>
      <c r="R1594" s="7" t="e">
        <v>#N/A</v>
      </c>
      <c r="S1594" s="7" t="e">
        <v>#N/A</v>
      </c>
      <c r="T1594" s="7" t="e">
        <v>#N/A</v>
      </c>
      <c r="U1594" s="7" t="e">
        <v>#N/A</v>
      </c>
      <c r="V1594" s="7" t="e">
        <v>#N/A</v>
      </c>
      <c r="W1594" s="7" t="e">
        <v>#N/A</v>
      </c>
      <c r="X1594" s="7">
        <v>1</v>
      </c>
      <c r="Y1594" s="7">
        <v>1</v>
      </c>
      <c r="Z1594" s="7">
        <f t="shared" si="193"/>
        <v>1</v>
      </c>
      <c r="AA1594" s="7">
        <f t="shared" si="194"/>
        <v>1</v>
      </c>
      <c r="AB1594" s="7" t="b">
        <f t="shared" si="195"/>
        <v>1</v>
      </c>
      <c r="AC1594" s="7" t="b">
        <f t="shared" si="196"/>
        <v>0</v>
      </c>
      <c r="AD1594" s="7" t="b">
        <f t="shared" si="197"/>
        <v>0</v>
      </c>
      <c r="AE1594" s="7" t="b">
        <f t="shared" si="198"/>
        <v>0</v>
      </c>
      <c r="AF1594" s="7" t="b">
        <f t="shared" si="199"/>
        <v>0</v>
      </c>
      <c r="AH1594" t="b">
        <f>AND(Table252102[[#This Row],[Developmental toxicity]:[Reproductive toxicity]])</f>
        <v>0</v>
      </c>
    </row>
    <row r="1595" spans="1:34" x14ac:dyDescent="0.25">
      <c r="A1595" s="3">
        <f t="shared" si="192"/>
        <v>1594</v>
      </c>
      <c r="B1595" s="4"/>
      <c r="C1595" s="3" t="s">
        <v>20656</v>
      </c>
      <c r="D1595" s="3" t="s">
        <v>19330</v>
      </c>
      <c r="E1595" s="29" t="s">
        <v>20411</v>
      </c>
      <c r="F1595" s="3" t="s">
        <v>20100</v>
      </c>
      <c r="G1595" s="3" t="s">
        <v>20101</v>
      </c>
      <c r="H1595" s="3" t="s">
        <v>20102</v>
      </c>
      <c r="I1595" s="3" t="s">
        <v>20103</v>
      </c>
      <c r="J1595" s="5" t="s">
        <v>20</v>
      </c>
      <c r="K1595" s="7" t="e">
        <v>#N/A</v>
      </c>
      <c r="L1595" s="7" t="e">
        <v>#N/A</v>
      </c>
      <c r="M1595" s="7" t="e">
        <v>#N/A</v>
      </c>
      <c r="N1595" s="7" t="e">
        <v>#N/A</v>
      </c>
      <c r="O1595" s="7" t="e">
        <v>#N/A</v>
      </c>
      <c r="P1595" s="7" t="e">
        <v>#N/A</v>
      </c>
      <c r="Q1595" s="7" t="e">
        <v>#N/A</v>
      </c>
      <c r="R1595" s="7" t="e">
        <v>#N/A</v>
      </c>
      <c r="S1595" s="7" t="e">
        <v>#N/A</v>
      </c>
      <c r="T1595" s="7" t="e">
        <v>#N/A</v>
      </c>
      <c r="U1595" s="7" t="e">
        <v>#N/A</v>
      </c>
      <c r="V1595" s="7" t="e">
        <v>#N/A</v>
      </c>
      <c r="W1595" s="7" t="e">
        <v>#N/A</v>
      </c>
      <c r="X1595" s="7">
        <v>0</v>
      </c>
      <c r="Y1595" s="7" t="e">
        <v>#N/A</v>
      </c>
      <c r="Z1595" s="7">
        <f t="shared" si="193"/>
        <v>0</v>
      </c>
      <c r="AA1595" s="7">
        <f t="shared" si="194"/>
        <v>0</v>
      </c>
      <c r="AB1595" s="7" t="b">
        <f t="shared" si="195"/>
        <v>1</v>
      </c>
      <c r="AC1595" s="7" t="b">
        <f t="shared" si="196"/>
        <v>0</v>
      </c>
      <c r="AD1595" s="7" t="b">
        <f t="shared" si="197"/>
        <v>0</v>
      </c>
      <c r="AE1595" s="7" t="b">
        <f t="shared" si="198"/>
        <v>0</v>
      </c>
      <c r="AF1595" s="7" t="b">
        <f t="shared" si="199"/>
        <v>0</v>
      </c>
      <c r="AH1595" t="b">
        <f>AND(Table252102[[#This Row],[Developmental toxicity]:[Reproductive toxicity]])</f>
        <v>0</v>
      </c>
    </row>
    <row r="1596" spans="1:34" x14ac:dyDescent="0.25">
      <c r="A1596" s="3">
        <f t="shared" ref="A1596:A1659" si="200">ROW(A1595)</f>
        <v>1595</v>
      </c>
      <c r="B1596" s="4"/>
      <c r="C1596" s="3" t="s">
        <v>11159</v>
      </c>
      <c r="D1596" s="3" t="s">
        <v>11158</v>
      </c>
      <c r="E1596" s="29" t="s">
        <v>14145</v>
      </c>
      <c r="F1596" s="3" t="s">
        <v>14146</v>
      </c>
      <c r="G1596" s="3" t="s">
        <v>14147</v>
      </c>
      <c r="H1596" s="3" t="s">
        <v>14148</v>
      </c>
      <c r="I1596" s="3" t="s">
        <v>14149</v>
      </c>
      <c r="J1596" s="5"/>
      <c r="K1596" s="7" t="e">
        <v>#N/A</v>
      </c>
      <c r="L1596" s="7" t="e">
        <v>#N/A</v>
      </c>
      <c r="M1596" s="7" t="e">
        <v>#N/A</v>
      </c>
      <c r="N1596" s="7" t="e">
        <v>#N/A</v>
      </c>
      <c r="O1596" s="7" t="e">
        <v>#N/A</v>
      </c>
      <c r="P1596" s="7" t="e">
        <v>#N/A</v>
      </c>
      <c r="Q1596" s="7" t="e">
        <v>#N/A</v>
      </c>
      <c r="R1596" s="7" t="e">
        <v>#N/A</v>
      </c>
      <c r="S1596" s="7" t="e">
        <v>#N/A</v>
      </c>
      <c r="T1596" s="7" t="e">
        <v>#N/A</v>
      </c>
      <c r="U1596" s="7" t="e">
        <v>#N/A</v>
      </c>
      <c r="V1596" s="7" t="e">
        <v>#N/A</v>
      </c>
      <c r="W1596" s="3">
        <v>1</v>
      </c>
      <c r="X1596" s="3">
        <v>0</v>
      </c>
      <c r="Y1596" s="7" t="e">
        <v>#N/A</v>
      </c>
      <c r="Z1596" s="7">
        <f t="shared" ref="Z1596:Z1659" si="201">IF(COUNTIF(K1596:Y1596,1)&gt;0,1,0)</f>
        <v>1</v>
      </c>
      <c r="AA1596" s="7">
        <f t="shared" ref="AA1596:AA1659" si="202">IF(COUNTIF(K1596:Y1596,1)&gt;COUNTIF(K1596:Y1596,0),1,0)</f>
        <v>0</v>
      </c>
      <c r="AB1596" s="7" t="b">
        <f t="shared" ref="AB1596:AB1659" si="203">OR(IF(COUNT(K1596)&gt;0,TRUE,FALSE),IF(COUNT(M1596)&gt;0,TRUE,FALSE),IF(COUNT(T1596:V1596)&gt;0,TRUE,FALSE),IF(COUNT(X1596:Y1596)&gt;0,TRUE,FALSE))</f>
        <v>1</v>
      </c>
      <c r="AC1596" s="7" t="b">
        <f t="shared" ref="AC1596:AC1659" si="204">OR(IF(COUNT(N1596:S1596)&gt;0,TRUE,FALSE),IF(COUNT(W1596)&gt;0,TRUE,FALSE))</f>
        <v>1</v>
      </c>
      <c r="AD1596" s="7" t="b">
        <f t="shared" ref="AD1596:AD1659" si="205">OR(IF(COUNT(T1596:V1596)&gt;0,TRUE,FALSE),IF(COUNT(P1596:S1596)&gt;0,TRUE,FALSE))</f>
        <v>0</v>
      </c>
      <c r="AE1596" s="7" t="b">
        <f t="shared" ref="AE1596:AE1659" si="206">OR(IF(COUNT(K1596)&gt;0,TRUE,FALSE),,IF(COUNT(W1596)&gt;0,TRUE,FALSE),IF(COUNT(M1596:O1596)&gt;0,TRUE,FALSE))</f>
        <v>1</v>
      </c>
      <c r="AF1596" s="7" t="b">
        <f t="shared" ref="AF1596:AF1659" si="207">OR(IF(COUNT(U1596:V1596)&gt;0,TRUE,FALSE),IF(COUNT(M1596)&gt;0,TRUE,FALSE),IF(COUNT(N1596:S1596)&gt;0,TRUE,FALSE))</f>
        <v>0</v>
      </c>
      <c r="AH1596" t="b">
        <f>AND(Table252102[[#This Row],[Developmental toxicity]:[Reproductive toxicity]])</f>
        <v>1</v>
      </c>
    </row>
    <row r="1597" spans="1:34" x14ac:dyDescent="0.25">
      <c r="A1597" s="3">
        <f t="shared" si="200"/>
        <v>1596</v>
      </c>
      <c r="B1597" s="4">
        <v>514</v>
      </c>
      <c r="C1597" s="3" t="s">
        <v>1104</v>
      </c>
      <c r="D1597" s="3" t="s">
        <v>5340</v>
      </c>
      <c r="E1597" s="29" t="s">
        <v>4902</v>
      </c>
      <c r="F1597" s="3" t="s">
        <v>5808</v>
      </c>
      <c r="G1597" s="3" t="s">
        <v>1105</v>
      </c>
      <c r="H1597" s="3" t="s">
        <v>6245</v>
      </c>
      <c r="I1597" s="3" t="s">
        <v>6816</v>
      </c>
      <c r="J1597" s="5" t="s">
        <v>1430</v>
      </c>
      <c r="K1597" s="7" t="e">
        <v>#N/A</v>
      </c>
      <c r="L1597" s="7">
        <v>1</v>
      </c>
      <c r="M1597" s="7" t="e">
        <v>#N/A</v>
      </c>
      <c r="N1597" s="7" t="e">
        <v>#N/A</v>
      </c>
      <c r="O1597" s="7" t="e">
        <v>#N/A</v>
      </c>
      <c r="P1597" s="7" t="e">
        <v>#N/A</v>
      </c>
      <c r="Q1597" s="7" t="e">
        <v>#N/A</v>
      </c>
      <c r="R1597" s="7" t="e">
        <v>#N/A</v>
      </c>
      <c r="S1597" s="7" t="e">
        <v>#N/A</v>
      </c>
      <c r="T1597" s="7" t="e">
        <v>#N/A</v>
      </c>
      <c r="U1597" s="7" t="e">
        <v>#N/A</v>
      </c>
      <c r="V1597" s="7" t="e">
        <v>#N/A</v>
      </c>
      <c r="W1597" s="7" t="e">
        <v>#N/A</v>
      </c>
      <c r="X1597" s="7" t="e">
        <v>#N/A</v>
      </c>
      <c r="Y1597" s="7">
        <v>1</v>
      </c>
      <c r="Z1597" s="7">
        <f t="shared" si="201"/>
        <v>1</v>
      </c>
      <c r="AA1597" s="7">
        <f t="shared" si="202"/>
        <v>1</v>
      </c>
      <c r="AB1597" s="7" t="b">
        <f t="shared" si="203"/>
        <v>1</v>
      </c>
      <c r="AC1597" s="7" t="b">
        <f t="shared" si="204"/>
        <v>0</v>
      </c>
      <c r="AD1597" s="7" t="b">
        <f t="shared" si="205"/>
        <v>0</v>
      </c>
      <c r="AE1597" s="7" t="b">
        <f t="shared" si="206"/>
        <v>0</v>
      </c>
      <c r="AF1597" s="7" t="b">
        <f t="shared" si="207"/>
        <v>0</v>
      </c>
      <c r="AH1597" t="b">
        <f>AND(Table252102[[#This Row],[Developmental toxicity]:[Reproductive toxicity]])</f>
        <v>0</v>
      </c>
    </row>
    <row r="1598" spans="1:34" x14ac:dyDescent="0.25">
      <c r="A1598" s="3">
        <f t="shared" si="200"/>
        <v>1597</v>
      </c>
      <c r="B1598" s="4">
        <v>132</v>
      </c>
      <c r="C1598" s="3" t="s">
        <v>521</v>
      </c>
      <c r="D1598" s="3" t="s">
        <v>1628</v>
      </c>
      <c r="E1598" s="29" t="s">
        <v>4638</v>
      </c>
      <c r="F1598" s="3" t="s">
        <v>1655</v>
      </c>
      <c r="G1598" s="3" t="s">
        <v>522</v>
      </c>
      <c r="H1598" s="3" t="s">
        <v>1643</v>
      </c>
      <c r="I1598" s="3" t="s">
        <v>6458</v>
      </c>
      <c r="J1598" s="5" t="s">
        <v>1430</v>
      </c>
      <c r="K1598" s="7" t="e">
        <v>#N/A</v>
      </c>
      <c r="L1598" s="7">
        <v>1</v>
      </c>
      <c r="M1598" s="7" t="e">
        <v>#N/A</v>
      </c>
      <c r="N1598" s="7" t="e">
        <v>#N/A</v>
      </c>
      <c r="O1598" s="7">
        <v>1</v>
      </c>
      <c r="P1598" s="7">
        <v>0</v>
      </c>
      <c r="Q1598" s="7">
        <v>1</v>
      </c>
      <c r="R1598" s="7">
        <v>0</v>
      </c>
      <c r="S1598" s="7">
        <v>1</v>
      </c>
      <c r="T1598" s="7">
        <v>0</v>
      </c>
      <c r="U1598" s="7" t="e">
        <v>#N/A</v>
      </c>
      <c r="V1598" s="7" t="e">
        <v>#N/A</v>
      </c>
      <c r="W1598" s="7" t="e">
        <v>#N/A</v>
      </c>
      <c r="X1598" s="7" t="e">
        <v>#N/A</v>
      </c>
      <c r="Y1598" s="7">
        <v>1</v>
      </c>
      <c r="Z1598" s="7">
        <f t="shared" si="201"/>
        <v>1</v>
      </c>
      <c r="AA1598" s="7">
        <f t="shared" si="202"/>
        <v>1</v>
      </c>
      <c r="AB1598" s="7" t="b">
        <f t="shared" si="203"/>
        <v>1</v>
      </c>
      <c r="AC1598" s="7" t="b">
        <f t="shared" si="204"/>
        <v>1</v>
      </c>
      <c r="AD1598" s="7" t="b">
        <f t="shared" si="205"/>
        <v>1</v>
      </c>
      <c r="AE1598" s="7" t="b">
        <f t="shared" si="206"/>
        <v>1</v>
      </c>
      <c r="AF1598" s="7" t="b">
        <f t="shared" si="207"/>
        <v>1</v>
      </c>
      <c r="AH1598" t="b">
        <f>AND(Table252102[[#This Row],[Developmental toxicity]:[Reproductive toxicity]])</f>
        <v>1</v>
      </c>
    </row>
    <row r="1599" spans="1:34" x14ac:dyDescent="0.25">
      <c r="A1599" s="3">
        <f t="shared" si="200"/>
        <v>1598</v>
      </c>
      <c r="B1599" s="4" t="s">
        <v>1440</v>
      </c>
      <c r="C1599" s="3" t="s">
        <v>2533</v>
      </c>
      <c r="D1599" s="3" t="s">
        <v>3482</v>
      </c>
      <c r="E1599" s="12" t="s">
        <v>7806</v>
      </c>
      <c r="F1599" t="s">
        <v>8645</v>
      </c>
      <c r="G1599" t="s">
        <v>10169</v>
      </c>
      <c r="H1599" t="s">
        <v>10169</v>
      </c>
      <c r="I1599" t="s">
        <v>10170</v>
      </c>
      <c r="J1599" s="5"/>
      <c r="K1599" s="7" t="e">
        <v>#N/A</v>
      </c>
      <c r="L1599" s="7" t="e">
        <v>#N/A</v>
      </c>
      <c r="M1599" s="7" t="e">
        <v>#N/A</v>
      </c>
      <c r="N1599" s="7" t="e">
        <v>#N/A</v>
      </c>
      <c r="O1599" s="7" t="e">
        <v>#N/A</v>
      </c>
      <c r="P1599" s="7" t="e">
        <v>#N/A</v>
      </c>
      <c r="Q1599" s="7" t="e">
        <v>#N/A</v>
      </c>
      <c r="R1599" s="7" t="e">
        <v>#N/A</v>
      </c>
      <c r="S1599" s="7" t="e">
        <v>#N/A</v>
      </c>
      <c r="T1599" s="7">
        <v>0</v>
      </c>
      <c r="U1599" s="7" t="e">
        <v>#N/A</v>
      </c>
      <c r="V1599" s="7" t="e">
        <v>#N/A</v>
      </c>
      <c r="W1599" s="7" t="e">
        <v>#N/A</v>
      </c>
      <c r="X1599" s="7" t="e">
        <v>#N/A</v>
      </c>
      <c r="Y1599" s="7" t="e">
        <v>#N/A</v>
      </c>
      <c r="Z1599" s="7">
        <f t="shared" si="201"/>
        <v>0</v>
      </c>
      <c r="AA1599" s="7">
        <f t="shared" si="202"/>
        <v>0</v>
      </c>
      <c r="AB1599" s="7" t="b">
        <f t="shared" si="203"/>
        <v>1</v>
      </c>
      <c r="AC1599" s="7" t="b">
        <f t="shared" si="204"/>
        <v>0</v>
      </c>
      <c r="AD1599" s="7" t="b">
        <f t="shared" si="205"/>
        <v>1</v>
      </c>
      <c r="AE1599" s="7" t="b">
        <f t="shared" si="206"/>
        <v>0</v>
      </c>
      <c r="AF1599" s="7" t="b">
        <f t="shared" si="207"/>
        <v>0</v>
      </c>
      <c r="AH1599" t="b">
        <f>AND(Table252102[[#This Row],[Developmental toxicity]:[Reproductive toxicity]])</f>
        <v>0</v>
      </c>
    </row>
    <row r="1600" spans="1:34" x14ac:dyDescent="0.25">
      <c r="A1600" s="3">
        <f t="shared" si="200"/>
        <v>1599</v>
      </c>
      <c r="B1600" s="4"/>
      <c r="C1600" s="3" t="s">
        <v>13116</v>
      </c>
      <c r="D1600" s="3" t="s">
        <v>13115</v>
      </c>
      <c r="E1600" s="29" t="s">
        <v>17363</v>
      </c>
      <c r="F1600" s="3" t="s">
        <v>17364</v>
      </c>
      <c r="G1600" s="3" t="s">
        <v>13117</v>
      </c>
      <c r="H1600" s="3" t="s">
        <v>13117</v>
      </c>
      <c r="I1600" s="3" t="s">
        <v>17365</v>
      </c>
      <c r="J1600" s="5"/>
      <c r="K1600" s="7" t="e">
        <v>#N/A</v>
      </c>
      <c r="L1600" s="7" t="e">
        <v>#N/A</v>
      </c>
      <c r="M1600" s="7" t="e">
        <v>#N/A</v>
      </c>
      <c r="N1600" s="7" t="e">
        <v>#N/A</v>
      </c>
      <c r="O1600" s="7" t="e">
        <v>#N/A</v>
      </c>
      <c r="P1600" s="7" t="e">
        <v>#N/A</v>
      </c>
      <c r="Q1600" s="7" t="e">
        <v>#N/A</v>
      </c>
      <c r="R1600" s="7" t="e">
        <v>#N/A</v>
      </c>
      <c r="S1600" s="7" t="e">
        <v>#N/A</v>
      </c>
      <c r="T1600" s="7" t="e">
        <v>#N/A</v>
      </c>
      <c r="U1600" s="7" t="e">
        <v>#N/A</v>
      </c>
      <c r="V1600" s="7" t="e">
        <v>#N/A</v>
      </c>
      <c r="W1600" s="3">
        <v>0</v>
      </c>
      <c r="X1600" s="3" t="e">
        <v>#N/A</v>
      </c>
      <c r="Y1600" s="7" t="e">
        <v>#N/A</v>
      </c>
      <c r="Z1600" s="7">
        <f t="shared" si="201"/>
        <v>0</v>
      </c>
      <c r="AA1600" s="7">
        <f t="shared" si="202"/>
        <v>0</v>
      </c>
      <c r="AB1600" s="7" t="b">
        <f t="shared" si="203"/>
        <v>0</v>
      </c>
      <c r="AC1600" s="7" t="b">
        <f t="shared" si="204"/>
        <v>1</v>
      </c>
      <c r="AD1600" s="7" t="b">
        <f t="shared" si="205"/>
        <v>0</v>
      </c>
      <c r="AE1600" s="7" t="b">
        <f t="shared" si="206"/>
        <v>1</v>
      </c>
      <c r="AF1600" s="7" t="b">
        <f t="shared" si="207"/>
        <v>0</v>
      </c>
      <c r="AH1600" t="b">
        <f>AND(Table252102[[#This Row],[Developmental toxicity]:[Reproductive toxicity]])</f>
        <v>0</v>
      </c>
    </row>
    <row r="1601" spans="1:34" x14ac:dyDescent="0.25">
      <c r="A1601" s="3">
        <f t="shared" si="200"/>
        <v>1600</v>
      </c>
      <c r="B1601" s="4" t="s">
        <v>1440</v>
      </c>
      <c r="C1601" s="3" t="s">
        <v>2546</v>
      </c>
      <c r="D1601" s="3" t="s">
        <v>3497</v>
      </c>
      <c r="E1601" s="29" t="s">
        <v>7819</v>
      </c>
      <c r="F1601" s="3" t="s">
        <v>8658</v>
      </c>
      <c r="G1601" s="3" t="s">
        <v>10195</v>
      </c>
      <c r="H1601" s="3" t="s">
        <v>10195</v>
      </c>
      <c r="I1601" s="3" t="s">
        <v>10196</v>
      </c>
      <c r="J1601" s="5"/>
      <c r="K1601" s="7" t="e">
        <v>#N/A</v>
      </c>
      <c r="L1601" s="7" t="e">
        <v>#N/A</v>
      </c>
      <c r="M1601" s="7" t="e">
        <v>#N/A</v>
      </c>
      <c r="N1601" s="7" t="e">
        <v>#N/A</v>
      </c>
      <c r="O1601" s="7" t="e">
        <v>#N/A</v>
      </c>
      <c r="P1601" s="7" t="e">
        <v>#N/A</v>
      </c>
      <c r="Q1601" s="7" t="e">
        <v>#N/A</v>
      </c>
      <c r="R1601" s="7" t="e">
        <v>#N/A</v>
      </c>
      <c r="S1601" s="7" t="e">
        <v>#N/A</v>
      </c>
      <c r="T1601" s="7">
        <v>0</v>
      </c>
      <c r="U1601" s="7" t="e">
        <v>#N/A</v>
      </c>
      <c r="V1601" s="7" t="e">
        <v>#N/A</v>
      </c>
      <c r="W1601" s="7" t="e">
        <v>#N/A</v>
      </c>
      <c r="X1601" s="7" t="e">
        <v>#N/A</v>
      </c>
      <c r="Y1601" s="7">
        <v>0</v>
      </c>
      <c r="Z1601" s="7">
        <f t="shared" si="201"/>
        <v>0</v>
      </c>
      <c r="AA1601" s="7">
        <f t="shared" si="202"/>
        <v>0</v>
      </c>
      <c r="AB1601" s="7" t="b">
        <f t="shared" si="203"/>
        <v>1</v>
      </c>
      <c r="AC1601" s="7" t="b">
        <f t="shared" si="204"/>
        <v>0</v>
      </c>
      <c r="AD1601" s="7" t="b">
        <f t="shared" si="205"/>
        <v>1</v>
      </c>
      <c r="AE1601" s="7" t="b">
        <f t="shared" si="206"/>
        <v>0</v>
      </c>
      <c r="AF1601" s="7" t="b">
        <f t="shared" si="207"/>
        <v>0</v>
      </c>
      <c r="AH1601" t="b">
        <f>AND(Table252102[[#This Row],[Developmental toxicity]:[Reproductive toxicity]])</f>
        <v>0</v>
      </c>
    </row>
    <row r="1602" spans="1:34" x14ac:dyDescent="0.25">
      <c r="A1602" s="3">
        <f t="shared" si="200"/>
        <v>1601</v>
      </c>
      <c r="B1602" s="4">
        <v>61</v>
      </c>
      <c r="C1602" s="3" t="s">
        <v>404</v>
      </c>
      <c r="D1602" s="3" t="s">
        <v>1511</v>
      </c>
      <c r="E1602" s="29" t="s">
        <v>4582</v>
      </c>
      <c r="F1602" s="3" t="s">
        <v>1553</v>
      </c>
      <c r="G1602" s="3" t="s">
        <v>405</v>
      </c>
      <c r="H1602" s="3" t="s">
        <v>1512</v>
      </c>
      <c r="I1602" s="3" t="s">
        <v>6399</v>
      </c>
      <c r="J1602" s="5" t="s">
        <v>1431</v>
      </c>
      <c r="K1602" s="7" t="e">
        <v>#N/A</v>
      </c>
      <c r="L1602" s="7">
        <v>1</v>
      </c>
      <c r="M1602" s="7">
        <v>1</v>
      </c>
      <c r="N1602" s="7" t="e">
        <v>#N/A</v>
      </c>
      <c r="O1602" s="7">
        <v>1</v>
      </c>
      <c r="P1602" s="7" t="e">
        <v>#N/A</v>
      </c>
      <c r="Q1602" s="7" t="e">
        <v>#N/A</v>
      </c>
      <c r="R1602" s="7" t="e">
        <v>#N/A</v>
      </c>
      <c r="S1602" s="7" t="e">
        <v>#N/A</v>
      </c>
      <c r="T1602" s="7">
        <v>0</v>
      </c>
      <c r="U1602" s="7" t="e">
        <v>#N/A</v>
      </c>
      <c r="V1602" s="7" t="e">
        <v>#N/A</v>
      </c>
      <c r="W1602" s="7" t="e">
        <v>#N/A</v>
      </c>
      <c r="X1602" s="7" t="e">
        <v>#N/A</v>
      </c>
      <c r="Y1602" s="7">
        <v>1</v>
      </c>
      <c r="Z1602" s="7">
        <f t="shared" si="201"/>
        <v>1</v>
      </c>
      <c r="AA1602" s="7">
        <f t="shared" si="202"/>
        <v>1</v>
      </c>
      <c r="AB1602" s="7" t="b">
        <f t="shared" si="203"/>
        <v>1</v>
      </c>
      <c r="AC1602" s="7" t="b">
        <f t="shared" si="204"/>
        <v>1</v>
      </c>
      <c r="AD1602" s="7" t="b">
        <f t="shared" si="205"/>
        <v>1</v>
      </c>
      <c r="AE1602" s="7" t="b">
        <f t="shared" si="206"/>
        <v>1</v>
      </c>
      <c r="AF1602" s="7" t="b">
        <f t="shared" si="207"/>
        <v>1</v>
      </c>
      <c r="AH1602" t="b">
        <f>AND(Table252102[[#This Row],[Developmental toxicity]:[Reproductive toxicity]])</f>
        <v>1</v>
      </c>
    </row>
    <row r="1603" spans="1:34" x14ac:dyDescent="0.25">
      <c r="A1603" s="3">
        <f t="shared" si="200"/>
        <v>1602</v>
      </c>
      <c r="B1603" s="4" t="s">
        <v>1440</v>
      </c>
      <c r="C1603" s="3" t="s">
        <v>2453</v>
      </c>
      <c r="D1603" s="3" t="s">
        <v>3389</v>
      </c>
      <c r="E1603" s="12" t="s">
        <v>7730</v>
      </c>
      <c r="F1603" t="s">
        <v>8570</v>
      </c>
      <c r="G1603" t="s">
        <v>10004</v>
      </c>
      <c r="H1603" t="s">
        <v>10004</v>
      </c>
      <c r="I1603" t="s">
        <v>10005</v>
      </c>
      <c r="J1603" s="5"/>
      <c r="K1603" s="7" t="e">
        <v>#N/A</v>
      </c>
      <c r="L1603" s="7" t="e">
        <v>#N/A</v>
      </c>
      <c r="M1603" s="7" t="e">
        <v>#N/A</v>
      </c>
      <c r="N1603" s="7" t="e">
        <v>#N/A</v>
      </c>
      <c r="O1603" s="7" t="e">
        <v>#N/A</v>
      </c>
      <c r="P1603" s="7" t="e">
        <v>#N/A</v>
      </c>
      <c r="Q1603" s="7" t="e">
        <v>#N/A</v>
      </c>
      <c r="R1603" s="7" t="e">
        <v>#N/A</v>
      </c>
      <c r="S1603" s="7" t="e">
        <v>#N/A</v>
      </c>
      <c r="T1603" s="7">
        <v>0</v>
      </c>
      <c r="U1603" s="7" t="e">
        <v>#N/A</v>
      </c>
      <c r="V1603" s="7" t="e">
        <v>#N/A</v>
      </c>
      <c r="W1603" s="7" t="e">
        <v>#N/A</v>
      </c>
      <c r="X1603" s="7" t="e">
        <v>#N/A</v>
      </c>
      <c r="Y1603" s="7" t="e">
        <v>#N/A</v>
      </c>
      <c r="Z1603" s="7">
        <f t="shared" si="201"/>
        <v>0</v>
      </c>
      <c r="AA1603" s="7">
        <f t="shared" si="202"/>
        <v>0</v>
      </c>
      <c r="AB1603" s="7" t="b">
        <f t="shared" si="203"/>
        <v>1</v>
      </c>
      <c r="AC1603" s="7" t="b">
        <f t="shared" si="204"/>
        <v>0</v>
      </c>
      <c r="AD1603" s="7" t="b">
        <f t="shared" si="205"/>
        <v>1</v>
      </c>
      <c r="AE1603" s="7" t="b">
        <f t="shared" si="206"/>
        <v>0</v>
      </c>
      <c r="AF1603" s="7" t="b">
        <f t="shared" si="207"/>
        <v>0</v>
      </c>
      <c r="AH1603" t="b">
        <f>AND(Table252102[[#This Row],[Developmental toxicity]:[Reproductive toxicity]])</f>
        <v>0</v>
      </c>
    </row>
    <row r="1604" spans="1:34" x14ac:dyDescent="0.25">
      <c r="A1604" s="3">
        <f t="shared" si="200"/>
        <v>1603</v>
      </c>
      <c r="B1604" s="4" t="s">
        <v>1440</v>
      </c>
      <c r="C1604" s="3" t="s">
        <v>2616</v>
      </c>
      <c r="D1604" s="3" t="s">
        <v>3574</v>
      </c>
      <c r="E1604" s="12" t="s">
        <v>7889</v>
      </c>
      <c r="F1604" t="s">
        <v>8728</v>
      </c>
      <c r="G1604" t="s">
        <v>10360</v>
      </c>
      <c r="H1604" t="s">
        <v>10360</v>
      </c>
      <c r="I1604" t="s">
        <v>10361</v>
      </c>
      <c r="J1604" s="5"/>
      <c r="K1604" s="7" t="e">
        <v>#N/A</v>
      </c>
      <c r="L1604" s="7" t="e">
        <v>#N/A</v>
      </c>
      <c r="M1604" s="7" t="e">
        <v>#N/A</v>
      </c>
      <c r="N1604" s="7" t="e">
        <v>#N/A</v>
      </c>
      <c r="O1604" s="7" t="e">
        <v>#N/A</v>
      </c>
      <c r="P1604" s="7" t="e">
        <v>#N/A</v>
      </c>
      <c r="Q1604" s="7" t="e">
        <v>#N/A</v>
      </c>
      <c r="R1604" s="7" t="e">
        <v>#N/A</v>
      </c>
      <c r="S1604" s="7" t="e">
        <v>#N/A</v>
      </c>
      <c r="T1604" s="7">
        <v>0</v>
      </c>
      <c r="U1604" s="7" t="e">
        <v>#N/A</v>
      </c>
      <c r="V1604" s="7" t="e">
        <v>#N/A</v>
      </c>
      <c r="W1604" s="7" t="e">
        <v>#N/A</v>
      </c>
      <c r="X1604" s="7" t="e">
        <v>#N/A</v>
      </c>
      <c r="Y1604" s="7" t="e">
        <v>#N/A</v>
      </c>
      <c r="Z1604" s="7">
        <f t="shared" si="201"/>
        <v>0</v>
      </c>
      <c r="AA1604" s="7">
        <f t="shared" si="202"/>
        <v>0</v>
      </c>
      <c r="AB1604" s="7" t="b">
        <f t="shared" si="203"/>
        <v>1</v>
      </c>
      <c r="AC1604" s="7" t="b">
        <f t="shared" si="204"/>
        <v>0</v>
      </c>
      <c r="AD1604" s="7" t="b">
        <f t="shared" si="205"/>
        <v>1</v>
      </c>
      <c r="AE1604" s="7" t="b">
        <f t="shared" si="206"/>
        <v>0</v>
      </c>
      <c r="AF1604" s="7" t="b">
        <f t="shared" si="207"/>
        <v>0</v>
      </c>
      <c r="AH1604" t="b">
        <f>AND(Table252102[[#This Row],[Developmental toxicity]:[Reproductive toxicity]])</f>
        <v>0</v>
      </c>
    </row>
    <row r="1605" spans="1:34" x14ac:dyDescent="0.25">
      <c r="A1605" s="3">
        <f t="shared" si="200"/>
        <v>1604</v>
      </c>
      <c r="B1605" s="4" t="s">
        <v>1440</v>
      </c>
      <c r="C1605" s="3" t="s">
        <v>2349</v>
      </c>
      <c r="D1605" s="3" t="s">
        <v>3270</v>
      </c>
      <c r="E1605" s="12" t="s">
        <v>7626</v>
      </c>
      <c r="F1605" t="s">
        <v>8467</v>
      </c>
      <c r="G1605" t="s">
        <v>9776</v>
      </c>
      <c r="H1605" t="s">
        <v>9776</v>
      </c>
      <c r="I1605" t="s">
        <v>9777</v>
      </c>
      <c r="J1605" s="5"/>
      <c r="K1605" s="7" t="e">
        <v>#N/A</v>
      </c>
      <c r="L1605" s="7" t="e">
        <v>#N/A</v>
      </c>
      <c r="M1605" s="7" t="e">
        <v>#N/A</v>
      </c>
      <c r="N1605" s="7" t="e">
        <v>#N/A</v>
      </c>
      <c r="O1605" s="7" t="e">
        <v>#N/A</v>
      </c>
      <c r="P1605" s="7" t="e">
        <v>#N/A</v>
      </c>
      <c r="Q1605" s="7" t="e">
        <v>#N/A</v>
      </c>
      <c r="R1605" s="7" t="e">
        <v>#N/A</v>
      </c>
      <c r="S1605" s="7" t="e">
        <v>#N/A</v>
      </c>
      <c r="T1605" s="7">
        <v>0</v>
      </c>
      <c r="U1605" s="7" t="e">
        <v>#N/A</v>
      </c>
      <c r="V1605" s="7" t="e">
        <v>#N/A</v>
      </c>
      <c r="W1605" s="3">
        <v>0</v>
      </c>
      <c r="X1605" s="3" t="e">
        <v>#N/A</v>
      </c>
      <c r="Y1605" s="7" t="e">
        <v>#N/A</v>
      </c>
      <c r="Z1605" s="7">
        <f t="shared" si="201"/>
        <v>0</v>
      </c>
      <c r="AA1605" s="7">
        <f t="shared" si="202"/>
        <v>0</v>
      </c>
      <c r="AB1605" s="7" t="b">
        <f t="shared" si="203"/>
        <v>1</v>
      </c>
      <c r="AC1605" s="7" t="b">
        <f t="shared" si="204"/>
        <v>1</v>
      </c>
      <c r="AD1605" s="7" t="b">
        <f t="shared" si="205"/>
        <v>1</v>
      </c>
      <c r="AE1605" s="7" t="b">
        <f t="shared" si="206"/>
        <v>1</v>
      </c>
      <c r="AF1605" s="7" t="b">
        <f t="shared" si="207"/>
        <v>0</v>
      </c>
      <c r="AH1605" t="b">
        <f>AND(Table252102[[#This Row],[Developmental toxicity]:[Reproductive toxicity]])</f>
        <v>1</v>
      </c>
    </row>
    <row r="1606" spans="1:34" x14ac:dyDescent="0.25">
      <c r="A1606" s="3">
        <f t="shared" si="200"/>
        <v>1605</v>
      </c>
      <c r="B1606" s="4" t="s">
        <v>1440</v>
      </c>
      <c r="C1606" s="3" t="s">
        <v>2684</v>
      </c>
      <c r="D1606" s="3" t="s">
        <v>3646</v>
      </c>
      <c r="E1606" s="29" t="s">
        <v>7956</v>
      </c>
      <c r="F1606" s="3" t="s">
        <v>8793</v>
      </c>
      <c r="G1606" s="3" t="s">
        <v>10518</v>
      </c>
      <c r="H1606" s="3" t="s">
        <v>10518</v>
      </c>
      <c r="I1606" s="3" t="s">
        <v>10519</v>
      </c>
      <c r="J1606" s="5"/>
      <c r="K1606" s="7" t="e">
        <v>#N/A</v>
      </c>
      <c r="L1606" s="7" t="e">
        <v>#N/A</v>
      </c>
      <c r="M1606" s="7" t="e">
        <v>#N/A</v>
      </c>
      <c r="N1606" s="7" t="e">
        <v>#N/A</v>
      </c>
      <c r="O1606" s="7" t="e">
        <v>#N/A</v>
      </c>
      <c r="P1606" s="7" t="e">
        <v>#N/A</v>
      </c>
      <c r="Q1606" s="7" t="e">
        <v>#N/A</v>
      </c>
      <c r="R1606" s="7" t="e">
        <v>#N/A</v>
      </c>
      <c r="S1606" s="7" t="e">
        <v>#N/A</v>
      </c>
      <c r="T1606" s="7">
        <v>1</v>
      </c>
      <c r="U1606" s="7" t="e">
        <v>#N/A</v>
      </c>
      <c r="V1606" s="7">
        <v>1</v>
      </c>
      <c r="W1606" s="7" t="e">
        <v>#N/A</v>
      </c>
      <c r="X1606" s="7" t="e">
        <v>#N/A</v>
      </c>
      <c r="Y1606" s="7">
        <v>0</v>
      </c>
      <c r="Z1606" s="7">
        <f t="shared" si="201"/>
        <v>1</v>
      </c>
      <c r="AA1606" s="7">
        <f t="shared" si="202"/>
        <v>1</v>
      </c>
      <c r="AB1606" s="7" t="b">
        <f t="shared" si="203"/>
        <v>1</v>
      </c>
      <c r="AC1606" s="7" t="b">
        <f t="shared" si="204"/>
        <v>0</v>
      </c>
      <c r="AD1606" s="7" t="b">
        <f t="shared" si="205"/>
        <v>1</v>
      </c>
      <c r="AE1606" s="7" t="b">
        <f t="shared" si="206"/>
        <v>0</v>
      </c>
      <c r="AF1606" s="7" t="b">
        <f t="shared" si="207"/>
        <v>1</v>
      </c>
      <c r="AH1606" t="b">
        <f>AND(Table252102[[#This Row],[Developmental toxicity]:[Reproductive toxicity]])</f>
        <v>0</v>
      </c>
    </row>
    <row r="1607" spans="1:34" x14ac:dyDescent="0.25">
      <c r="A1607" s="3">
        <f t="shared" si="200"/>
        <v>1606</v>
      </c>
      <c r="B1607" s="4" t="s">
        <v>1440</v>
      </c>
      <c r="C1607" s="3" t="s">
        <v>2589</v>
      </c>
      <c r="D1607" s="3" t="s">
        <v>3545</v>
      </c>
      <c r="E1607" s="12" t="s">
        <v>7863</v>
      </c>
      <c r="F1607" t="s">
        <v>8702</v>
      </c>
      <c r="G1607" t="s">
        <v>10298</v>
      </c>
      <c r="H1607" t="s">
        <v>10299</v>
      </c>
      <c r="I1607" t="s">
        <v>10300</v>
      </c>
      <c r="J1607" s="5"/>
      <c r="K1607" s="7" t="e">
        <v>#N/A</v>
      </c>
      <c r="L1607" s="7" t="e">
        <v>#N/A</v>
      </c>
      <c r="M1607" s="7" t="e">
        <v>#N/A</v>
      </c>
      <c r="N1607" s="7" t="e">
        <v>#N/A</v>
      </c>
      <c r="O1607" s="7" t="e">
        <v>#N/A</v>
      </c>
      <c r="P1607" s="7" t="e">
        <v>#N/A</v>
      </c>
      <c r="Q1607" s="7" t="e">
        <v>#N/A</v>
      </c>
      <c r="R1607" s="7" t="e">
        <v>#N/A</v>
      </c>
      <c r="S1607" s="7" t="e">
        <v>#N/A</v>
      </c>
      <c r="T1607" s="7">
        <v>0</v>
      </c>
      <c r="U1607" s="7" t="e">
        <v>#N/A</v>
      </c>
      <c r="V1607" s="7" t="e">
        <v>#N/A</v>
      </c>
      <c r="W1607" s="7" t="e">
        <v>#N/A</v>
      </c>
      <c r="X1607" s="7" t="e">
        <v>#N/A</v>
      </c>
      <c r="Y1607" s="7" t="e">
        <v>#N/A</v>
      </c>
      <c r="Z1607" s="7">
        <f t="shared" si="201"/>
        <v>0</v>
      </c>
      <c r="AA1607" s="7">
        <f t="shared" si="202"/>
        <v>0</v>
      </c>
      <c r="AB1607" s="7" t="b">
        <f t="shared" si="203"/>
        <v>1</v>
      </c>
      <c r="AC1607" s="7" t="b">
        <f t="shared" si="204"/>
        <v>0</v>
      </c>
      <c r="AD1607" s="7" t="b">
        <f t="shared" si="205"/>
        <v>1</v>
      </c>
      <c r="AE1607" s="7" t="b">
        <f t="shared" si="206"/>
        <v>0</v>
      </c>
      <c r="AF1607" s="7" t="b">
        <f t="shared" si="207"/>
        <v>0</v>
      </c>
      <c r="AH1607" t="b">
        <f>AND(Table252102[[#This Row],[Developmental toxicity]:[Reproductive toxicity]])</f>
        <v>0</v>
      </c>
    </row>
    <row r="1608" spans="1:34" x14ac:dyDescent="0.25">
      <c r="A1608" s="3">
        <f t="shared" si="200"/>
        <v>1607</v>
      </c>
      <c r="B1608" s="4"/>
      <c r="C1608" s="3" t="s">
        <v>13113</v>
      </c>
      <c r="D1608" s="3" t="s">
        <v>17972</v>
      </c>
      <c r="E1608" s="29" t="s">
        <v>17360</v>
      </c>
      <c r="F1608" s="3" t="s">
        <v>17361</v>
      </c>
      <c r="G1608" s="3" t="s">
        <v>13114</v>
      </c>
      <c r="H1608" s="3" t="s">
        <v>13114</v>
      </c>
      <c r="I1608" s="3" t="s">
        <v>17362</v>
      </c>
      <c r="J1608" s="5"/>
      <c r="K1608" s="7" t="e">
        <v>#N/A</v>
      </c>
      <c r="L1608" s="7" t="e">
        <v>#N/A</v>
      </c>
      <c r="M1608" s="7" t="e">
        <v>#N/A</v>
      </c>
      <c r="N1608" s="7" t="e">
        <v>#N/A</v>
      </c>
      <c r="O1608" s="7" t="e">
        <v>#N/A</v>
      </c>
      <c r="P1608" s="7" t="e">
        <v>#N/A</v>
      </c>
      <c r="Q1608" s="7" t="e">
        <v>#N/A</v>
      </c>
      <c r="R1608" s="7" t="e">
        <v>#N/A</v>
      </c>
      <c r="S1608" s="7" t="e">
        <v>#N/A</v>
      </c>
      <c r="T1608" s="7" t="e">
        <v>#N/A</v>
      </c>
      <c r="U1608" s="7" t="e">
        <v>#N/A</v>
      </c>
      <c r="V1608" s="7" t="e">
        <v>#N/A</v>
      </c>
      <c r="W1608" s="3">
        <v>0</v>
      </c>
      <c r="X1608" s="3" t="e">
        <v>#N/A</v>
      </c>
      <c r="Y1608" s="7" t="e">
        <v>#N/A</v>
      </c>
      <c r="Z1608" s="7">
        <f t="shared" si="201"/>
        <v>0</v>
      </c>
      <c r="AA1608" s="7">
        <f t="shared" si="202"/>
        <v>0</v>
      </c>
      <c r="AB1608" s="7" t="b">
        <f t="shared" si="203"/>
        <v>0</v>
      </c>
      <c r="AC1608" s="7" t="b">
        <f t="shared" si="204"/>
        <v>1</v>
      </c>
      <c r="AD1608" s="7" t="b">
        <f t="shared" si="205"/>
        <v>0</v>
      </c>
      <c r="AE1608" s="7" t="b">
        <f t="shared" si="206"/>
        <v>1</v>
      </c>
      <c r="AF1608" s="7" t="b">
        <f t="shared" si="207"/>
        <v>0</v>
      </c>
      <c r="AH1608" t="b">
        <f>AND(Table252102[[#This Row],[Developmental toxicity]:[Reproductive toxicity]])</f>
        <v>0</v>
      </c>
    </row>
    <row r="1609" spans="1:34" x14ac:dyDescent="0.25">
      <c r="A1609" s="3">
        <f t="shared" si="200"/>
        <v>1608</v>
      </c>
      <c r="B1609" s="4"/>
      <c r="C1609" s="3" t="s">
        <v>13354</v>
      </c>
      <c r="D1609" s="3" t="s">
        <v>13353</v>
      </c>
      <c r="E1609" s="29" t="s">
        <v>17692</v>
      </c>
      <c r="F1609" s="3" t="s">
        <v>17693</v>
      </c>
      <c r="G1609" s="3" t="s">
        <v>13355</v>
      </c>
      <c r="H1609" s="3" t="s">
        <v>13355</v>
      </c>
      <c r="I1609" s="3" t="s">
        <v>17694</v>
      </c>
      <c r="J1609" s="5"/>
      <c r="K1609" s="7" t="e">
        <v>#N/A</v>
      </c>
      <c r="L1609" s="7" t="e">
        <v>#N/A</v>
      </c>
      <c r="M1609" s="7" t="e">
        <v>#N/A</v>
      </c>
      <c r="N1609" s="7" t="e">
        <v>#N/A</v>
      </c>
      <c r="O1609" s="7" t="e">
        <v>#N/A</v>
      </c>
      <c r="P1609" s="7" t="e">
        <v>#N/A</v>
      </c>
      <c r="Q1609" s="7" t="e">
        <v>#N/A</v>
      </c>
      <c r="R1609" s="7" t="e">
        <v>#N/A</v>
      </c>
      <c r="S1609" s="7" t="e">
        <v>#N/A</v>
      </c>
      <c r="T1609" s="7" t="e">
        <v>#N/A</v>
      </c>
      <c r="U1609" s="7" t="e">
        <v>#N/A</v>
      </c>
      <c r="V1609" s="7" t="e">
        <v>#N/A</v>
      </c>
      <c r="W1609" s="7">
        <v>0</v>
      </c>
      <c r="X1609" s="7" t="e">
        <v>#N/A</v>
      </c>
      <c r="Y1609" s="7">
        <v>1</v>
      </c>
      <c r="Z1609" s="7">
        <f t="shared" si="201"/>
        <v>1</v>
      </c>
      <c r="AA1609" s="7">
        <f t="shared" si="202"/>
        <v>0</v>
      </c>
      <c r="AB1609" s="7" t="b">
        <f t="shared" si="203"/>
        <v>1</v>
      </c>
      <c r="AC1609" s="7" t="b">
        <f t="shared" si="204"/>
        <v>1</v>
      </c>
      <c r="AD1609" s="7" t="b">
        <f t="shared" si="205"/>
        <v>0</v>
      </c>
      <c r="AE1609" s="7" t="b">
        <f t="shared" si="206"/>
        <v>1</v>
      </c>
      <c r="AF1609" s="7" t="b">
        <f t="shared" si="207"/>
        <v>0</v>
      </c>
      <c r="AH1609" t="b">
        <f>AND(Table252102[[#This Row],[Developmental toxicity]:[Reproductive toxicity]])</f>
        <v>1</v>
      </c>
    </row>
    <row r="1610" spans="1:34" x14ac:dyDescent="0.25">
      <c r="A1610" s="3">
        <f t="shared" si="200"/>
        <v>1609</v>
      </c>
      <c r="B1610" s="4"/>
      <c r="C1610" t="s">
        <v>21224</v>
      </c>
      <c r="D1610" s="3" t="s">
        <v>20828</v>
      </c>
      <c r="E1610" s="94" t="s">
        <v>21026</v>
      </c>
      <c r="F1610" t="s">
        <v>21734</v>
      </c>
      <c r="G1610" t="s">
        <v>21735</v>
      </c>
      <c r="H1610" t="s">
        <v>21735</v>
      </c>
      <c r="I1610" t="s">
        <v>21736</v>
      </c>
      <c r="J1610" s="5"/>
      <c r="K1610" s="7" t="e">
        <v>#N/A</v>
      </c>
      <c r="L1610" s="7" t="e">
        <v>#N/A</v>
      </c>
      <c r="M1610" s="7" t="e">
        <v>#N/A</v>
      </c>
      <c r="N1610" s="7" t="e">
        <v>#N/A</v>
      </c>
      <c r="O1610" s="7" t="e">
        <v>#N/A</v>
      </c>
      <c r="P1610" s="7" t="e">
        <v>#N/A</v>
      </c>
      <c r="Q1610" s="7" t="e">
        <v>#N/A</v>
      </c>
      <c r="R1610" s="7" t="e">
        <v>#N/A</v>
      </c>
      <c r="S1610" s="7" t="e">
        <v>#N/A</v>
      </c>
      <c r="T1610" s="7" t="e">
        <v>#N/A</v>
      </c>
      <c r="U1610" s="7" t="e">
        <v>#N/A</v>
      </c>
      <c r="V1610" s="7" t="e">
        <v>#N/A</v>
      </c>
      <c r="W1610" s="7" t="e">
        <v>#N/A</v>
      </c>
      <c r="X1610" s="7" t="e">
        <v>#N/A</v>
      </c>
      <c r="Y1610" s="7">
        <v>1</v>
      </c>
      <c r="Z1610" s="7">
        <f t="shared" si="201"/>
        <v>1</v>
      </c>
      <c r="AA1610" s="7">
        <f t="shared" si="202"/>
        <v>1</v>
      </c>
      <c r="AB1610" s="7" t="b">
        <f t="shared" si="203"/>
        <v>1</v>
      </c>
      <c r="AC1610" s="7" t="b">
        <f t="shared" si="204"/>
        <v>0</v>
      </c>
      <c r="AD1610" s="7" t="b">
        <f t="shared" si="205"/>
        <v>0</v>
      </c>
      <c r="AE1610" s="7" t="b">
        <f t="shared" si="206"/>
        <v>0</v>
      </c>
      <c r="AF1610" s="7" t="b">
        <f t="shared" si="207"/>
        <v>0</v>
      </c>
      <c r="AH1610" t="b">
        <f>AND(Table252102[[#This Row],[Developmental toxicity]:[Reproductive toxicity]])</f>
        <v>0</v>
      </c>
    </row>
    <row r="1611" spans="1:34" x14ac:dyDescent="0.25">
      <c r="A1611" s="3">
        <f t="shared" si="200"/>
        <v>1610</v>
      </c>
      <c r="B1611" s="4" t="s">
        <v>1440</v>
      </c>
      <c r="C1611" s="3" t="s">
        <v>2740</v>
      </c>
      <c r="D1611" s="3" t="s">
        <v>3714</v>
      </c>
      <c r="E1611" s="12" t="s">
        <v>8010</v>
      </c>
      <c r="F1611" t="s">
        <v>8845</v>
      </c>
      <c r="G1611" t="s">
        <v>10642</v>
      </c>
      <c r="H1611" t="s">
        <v>10642</v>
      </c>
      <c r="I1611" t="s">
        <v>10643</v>
      </c>
      <c r="J1611" s="5"/>
      <c r="K1611" s="7" t="e">
        <v>#N/A</v>
      </c>
      <c r="L1611" s="7" t="e">
        <v>#N/A</v>
      </c>
      <c r="M1611" s="7" t="e">
        <v>#N/A</v>
      </c>
      <c r="N1611" s="7" t="e">
        <v>#N/A</v>
      </c>
      <c r="O1611" s="7" t="e">
        <v>#N/A</v>
      </c>
      <c r="P1611" s="7" t="e">
        <v>#N/A</v>
      </c>
      <c r="Q1611" s="7" t="e">
        <v>#N/A</v>
      </c>
      <c r="R1611" s="7" t="e">
        <v>#N/A</v>
      </c>
      <c r="S1611" s="7" t="e">
        <v>#N/A</v>
      </c>
      <c r="T1611" s="7">
        <v>0</v>
      </c>
      <c r="U1611" s="7" t="e">
        <v>#N/A</v>
      </c>
      <c r="V1611" s="7" t="e">
        <v>#N/A</v>
      </c>
      <c r="W1611" s="7" t="e">
        <v>#N/A</v>
      </c>
      <c r="X1611" s="7" t="e">
        <v>#N/A</v>
      </c>
      <c r="Y1611" s="7" t="e">
        <v>#N/A</v>
      </c>
      <c r="Z1611" s="7">
        <f t="shared" si="201"/>
        <v>0</v>
      </c>
      <c r="AA1611" s="7">
        <f t="shared" si="202"/>
        <v>0</v>
      </c>
      <c r="AB1611" s="7" t="b">
        <f t="shared" si="203"/>
        <v>1</v>
      </c>
      <c r="AC1611" s="7" t="b">
        <f t="shared" si="204"/>
        <v>0</v>
      </c>
      <c r="AD1611" s="7" t="b">
        <f t="shared" si="205"/>
        <v>1</v>
      </c>
      <c r="AE1611" s="7" t="b">
        <f t="shared" si="206"/>
        <v>0</v>
      </c>
      <c r="AF1611" s="7" t="b">
        <f t="shared" si="207"/>
        <v>0</v>
      </c>
      <c r="AH1611" t="b">
        <f>AND(Table252102[[#This Row],[Developmental toxicity]:[Reproductive toxicity]])</f>
        <v>0</v>
      </c>
    </row>
    <row r="1612" spans="1:34" x14ac:dyDescent="0.25">
      <c r="A1612" s="3">
        <f t="shared" si="200"/>
        <v>1611</v>
      </c>
      <c r="B1612" s="4"/>
      <c r="C1612" s="3" t="s">
        <v>13420</v>
      </c>
      <c r="D1612" s="3" t="s">
        <v>13419</v>
      </c>
      <c r="E1612" s="29" t="s">
        <v>17782</v>
      </c>
      <c r="F1612" s="3" t="s">
        <v>17783</v>
      </c>
      <c r="G1612" s="3" t="s">
        <v>17784</v>
      </c>
      <c r="H1612" s="3" t="s">
        <v>17785</v>
      </c>
      <c r="I1612" s="3" t="s">
        <v>17786</v>
      </c>
      <c r="J1612" s="5"/>
      <c r="K1612" s="7" t="e">
        <v>#N/A</v>
      </c>
      <c r="L1612" s="7" t="e">
        <v>#N/A</v>
      </c>
      <c r="M1612" s="7" t="e">
        <v>#N/A</v>
      </c>
      <c r="N1612" s="7" t="e">
        <v>#N/A</v>
      </c>
      <c r="O1612" s="7" t="e">
        <v>#N/A</v>
      </c>
      <c r="P1612" s="7" t="e">
        <v>#N/A</v>
      </c>
      <c r="Q1612" s="7" t="e">
        <v>#N/A</v>
      </c>
      <c r="R1612" s="7" t="e">
        <v>#N/A</v>
      </c>
      <c r="S1612" s="7" t="e">
        <v>#N/A</v>
      </c>
      <c r="T1612" s="7" t="e">
        <v>#N/A</v>
      </c>
      <c r="U1612" s="7" t="e">
        <v>#N/A</v>
      </c>
      <c r="V1612" s="7" t="e">
        <v>#N/A</v>
      </c>
      <c r="W1612" s="3">
        <v>0</v>
      </c>
      <c r="X1612" s="3" t="e">
        <v>#N/A</v>
      </c>
      <c r="Y1612" s="7" t="e">
        <v>#N/A</v>
      </c>
      <c r="Z1612" s="7">
        <f t="shared" si="201"/>
        <v>0</v>
      </c>
      <c r="AA1612" s="7">
        <f t="shared" si="202"/>
        <v>0</v>
      </c>
      <c r="AB1612" s="7" t="b">
        <f t="shared" si="203"/>
        <v>0</v>
      </c>
      <c r="AC1612" s="7" t="b">
        <f t="shared" si="204"/>
        <v>1</v>
      </c>
      <c r="AD1612" s="7" t="b">
        <f t="shared" si="205"/>
        <v>0</v>
      </c>
      <c r="AE1612" s="7" t="b">
        <f t="shared" si="206"/>
        <v>1</v>
      </c>
      <c r="AF1612" s="7" t="b">
        <f t="shared" si="207"/>
        <v>0</v>
      </c>
      <c r="AH1612" t="b">
        <f>AND(Table252102[[#This Row],[Developmental toxicity]:[Reproductive toxicity]])</f>
        <v>0</v>
      </c>
    </row>
    <row r="1613" spans="1:34" x14ac:dyDescent="0.25">
      <c r="A1613" s="3">
        <f t="shared" si="200"/>
        <v>1612</v>
      </c>
      <c r="B1613" s="4"/>
      <c r="C1613" s="3" t="s">
        <v>12560</v>
      </c>
      <c r="D1613" s="3" t="s">
        <v>12559</v>
      </c>
      <c r="E1613" s="29" t="s">
        <v>16532</v>
      </c>
      <c r="F1613" s="3" t="s">
        <v>16533</v>
      </c>
      <c r="G1613" s="3" t="s">
        <v>16534</v>
      </c>
      <c r="H1613" s="3" t="s">
        <v>16534</v>
      </c>
      <c r="I1613" s="3" t="s">
        <v>16535</v>
      </c>
      <c r="J1613" s="5"/>
      <c r="K1613" s="7" t="e">
        <v>#N/A</v>
      </c>
      <c r="L1613" s="7" t="e">
        <v>#N/A</v>
      </c>
      <c r="M1613" s="7" t="e">
        <v>#N/A</v>
      </c>
      <c r="N1613" s="7" t="e">
        <v>#N/A</v>
      </c>
      <c r="O1613" s="7" t="e">
        <v>#N/A</v>
      </c>
      <c r="P1613" s="7" t="e">
        <v>#N/A</v>
      </c>
      <c r="Q1613" s="7" t="e">
        <v>#N/A</v>
      </c>
      <c r="R1613" s="7" t="e">
        <v>#N/A</v>
      </c>
      <c r="S1613" s="7" t="e">
        <v>#N/A</v>
      </c>
      <c r="T1613" s="7" t="e">
        <v>#N/A</v>
      </c>
      <c r="U1613" s="7" t="e">
        <v>#N/A</v>
      </c>
      <c r="V1613" s="7" t="e">
        <v>#N/A</v>
      </c>
      <c r="W1613" s="3">
        <v>0</v>
      </c>
      <c r="X1613" s="3" t="e">
        <v>#N/A</v>
      </c>
      <c r="Y1613" s="7" t="e">
        <v>#N/A</v>
      </c>
      <c r="Z1613" s="7">
        <f t="shared" si="201"/>
        <v>0</v>
      </c>
      <c r="AA1613" s="7">
        <f t="shared" si="202"/>
        <v>0</v>
      </c>
      <c r="AB1613" s="7" t="b">
        <f t="shared" si="203"/>
        <v>0</v>
      </c>
      <c r="AC1613" s="7" t="b">
        <f t="shared" si="204"/>
        <v>1</v>
      </c>
      <c r="AD1613" s="7" t="b">
        <f t="shared" si="205"/>
        <v>0</v>
      </c>
      <c r="AE1613" s="7" t="b">
        <f t="shared" si="206"/>
        <v>1</v>
      </c>
      <c r="AF1613" s="7" t="b">
        <f t="shared" si="207"/>
        <v>0</v>
      </c>
      <c r="AH1613" t="b">
        <f>AND(Table252102[[#This Row],[Developmental toxicity]:[Reproductive toxicity]])</f>
        <v>0</v>
      </c>
    </row>
    <row r="1614" spans="1:34" x14ac:dyDescent="0.25">
      <c r="A1614" s="3">
        <f t="shared" si="200"/>
        <v>1613</v>
      </c>
      <c r="B1614" s="4" t="s">
        <v>1440</v>
      </c>
      <c r="C1614" s="3" t="s">
        <v>2741</v>
      </c>
      <c r="D1614" s="3" t="s">
        <v>3715</v>
      </c>
      <c r="E1614" s="29" t="s">
        <v>8011</v>
      </c>
      <c r="F1614" s="3" t="s">
        <v>8846</v>
      </c>
      <c r="G1614" s="3" t="s">
        <v>10644</v>
      </c>
      <c r="H1614" s="3" t="s">
        <v>10644</v>
      </c>
      <c r="I1614" s="3" t="s">
        <v>10645</v>
      </c>
      <c r="J1614" s="5"/>
      <c r="K1614" s="7" t="e">
        <v>#N/A</v>
      </c>
      <c r="L1614" s="7" t="e">
        <v>#N/A</v>
      </c>
      <c r="M1614" s="7" t="e">
        <v>#N/A</v>
      </c>
      <c r="N1614" s="7" t="e">
        <v>#N/A</v>
      </c>
      <c r="O1614" s="7" t="e">
        <v>#N/A</v>
      </c>
      <c r="P1614" s="7" t="e">
        <v>#N/A</v>
      </c>
      <c r="Q1614" s="7" t="e">
        <v>#N/A</v>
      </c>
      <c r="R1614" s="7" t="e">
        <v>#N/A</v>
      </c>
      <c r="S1614" s="7" t="e">
        <v>#N/A</v>
      </c>
      <c r="T1614" s="7">
        <v>1</v>
      </c>
      <c r="U1614" s="7" t="e">
        <v>#N/A</v>
      </c>
      <c r="V1614" s="7" t="e">
        <v>#N/A</v>
      </c>
      <c r="W1614" s="7" t="e">
        <v>#N/A</v>
      </c>
      <c r="X1614" s="7" t="e">
        <v>#N/A</v>
      </c>
      <c r="Y1614" s="7">
        <v>1</v>
      </c>
      <c r="Z1614" s="7">
        <f t="shared" si="201"/>
        <v>1</v>
      </c>
      <c r="AA1614" s="7">
        <f t="shared" si="202"/>
        <v>1</v>
      </c>
      <c r="AB1614" s="7" t="b">
        <f t="shared" si="203"/>
        <v>1</v>
      </c>
      <c r="AC1614" s="7" t="b">
        <f t="shared" si="204"/>
        <v>0</v>
      </c>
      <c r="AD1614" s="7" t="b">
        <f t="shared" si="205"/>
        <v>1</v>
      </c>
      <c r="AE1614" s="7" t="b">
        <f t="shared" si="206"/>
        <v>0</v>
      </c>
      <c r="AF1614" s="7" t="b">
        <f t="shared" si="207"/>
        <v>0</v>
      </c>
      <c r="AH1614" t="b">
        <f>AND(Table252102[[#This Row],[Developmental toxicity]:[Reproductive toxicity]])</f>
        <v>0</v>
      </c>
    </row>
    <row r="1615" spans="1:34" x14ac:dyDescent="0.25">
      <c r="A1615" s="3">
        <f t="shared" si="200"/>
        <v>1614</v>
      </c>
      <c r="B1615" s="4" t="s">
        <v>1440</v>
      </c>
      <c r="C1615" s="3" t="s">
        <v>2172</v>
      </c>
      <c r="D1615" s="3" t="s">
        <v>3069</v>
      </c>
      <c r="E1615" s="12" t="s">
        <v>7452</v>
      </c>
      <c r="F1615" t="s">
        <v>8300</v>
      </c>
      <c r="G1615" t="s">
        <v>9398</v>
      </c>
      <c r="H1615" t="s">
        <v>9398</v>
      </c>
      <c r="I1615" t="s">
        <v>9399</v>
      </c>
      <c r="J1615" s="5"/>
      <c r="K1615" s="7" t="e">
        <v>#N/A</v>
      </c>
      <c r="L1615" s="7" t="e">
        <v>#N/A</v>
      </c>
      <c r="M1615" s="7" t="e">
        <v>#N/A</v>
      </c>
      <c r="N1615" s="7" t="e">
        <v>#N/A</v>
      </c>
      <c r="O1615" s="7" t="e">
        <v>#N/A</v>
      </c>
      <c r="P1615" s="7" t="e">
        <v>#N/A</v>
      </c>
      <c r="Q1615" s="7" t="e">
        <v>#N/A</v>
      </c>
      <c r="R1615" s="7" t="e">
        <v>#N/A</v>
      </c>
      <c r="S1615" s="7" t="e">
        <v>#N/A</v>
      </c>
      <c r="T1615" s="7">
        <v>0</v>
      </c>
      <c r="U1615" s="7" t="e">
        <v>#N/A</v>
      </c>
      <c r="V1615" s="7" t="e">
        <v>#N/A</v>
      </c>
      <c r="W1615" s="7" t="e">
        <v>#N/A</v>
      </c>
      <c r="X1615" s="7" t="e">
        <v>#N/A</v>
      </c>
      <c r="Y1615" s="7" t="e">
        <v>#N/A</v>
      </c>
      <c r="Z1615" s="7">
        <f t="shared" si="201"/>
        <v>0</v>
      </c>
      <c r="AA1615" s="7">
        <f t="shared" si="202"/>
        <v>0</v>
      </c>
      <c r="AB1615" s="7" t="b">
        <f t="shared" si="203"/>
        <v>1</v>
      </c>
      <c r="AC1615" s="7" t="b">
        <f t="shared" si="204"/>
        <v>0</v>
      </c>
      <c r="AD1615" s="7" t="b">
        <f t="shared" si="205"/>
        <v>1</v>
      </c>
      <c r="AE1615" s="7" t="b">
        <f t="shared" si="206"/>
        <v>0</v>
      </c>
      <c r="AF1615" s="7" t="b">
        <f t="shared" si="207"/>
        <v>0</v>
      </c>
      <c r="AH1615" t="b">
        <f>AND(Table252102[[#This Row],[Developmental toxicity]:[Reproductive toxicity]])</f>
        <v>0</v>
      </c>
    </row>
    <row r="1616" spans="1:34" x14ac:dyDescent="0.25">
      <c r="A1616" s="3">
        <f t="shared" si="200"/>
        <v>1615</v>
      </c>
      <c r="B1616" s="4"/>
      <c r="C1616" s="3" t="s">
        <v>12223</v>
      </c>
      <c r="D1616" s="3" t="s">
        <v>12222</v>
      </c>
      <c r="E1616" s="29" t="s">
        <v>15952</v>
      </c>
      <c r="F1616" s="3" t="s">
        <v>15953</v>
      </c>
      <c r="G1616" s="3" t="s">
        <v>12224</v>
      </c>
      <c r="H1616" s="3" t="s">
        <v>12224</v>
      </c>
      <c r="I1616" s="3" t="s">
        <v>15954</v>
      </c>
      <c r="J1616" s="5"/>
      <c r="K1616" s="7" t="e">
        <v>#N/A</v>
      </c>
      <c r="L1616" s="7" t="e">
        <v>#N/A</v>
      </c>
      <c r="M1616" s="7" t="e">
        <v>#N/A</v>
      </c>
      <c r="N1616" s="7" t="e">
        <v>#N/A</v>
      </c>
      <c r="O1616" s="7" t="e">
        <v>#N/A</v>
      </c>
      <c r="P1616" s="7" t="e">
        <v>#N/A</v>
      </c>
      <c r="Q1616" s="7" t="e">
        <v>#N/A</v>
      </c>
      <c r="R1616" s="7" t="e">
        <v>#N/A</v>
      </c>
      <c r="S1616" s="7" t="e">
        <v>#N/A</v>
      </c>
      <c r="T1616" s="7" t="e">
        <v>#N/A</v>
      </c>
      <c r="U1616" s="7" t="e">
        <v>#N/A</v>
      </c>
      <c r="V1616" s="7" t="e">
        <v>#N/A</v>
      </c>
      <c r="W1616" s="3">
        <v>0</v>
      </c>
      <c r="X1616" s="3" t="e">
        <v>#N/A</v>
      </c>
      <c r="Y1616" s="7" t="e">
        <v>#N/A</v>
      </c>
      <c r="Z1616" s="7">
        <f t="shared" si="201"/>
        <v>0</v>
      </c>
      <c r="AA1616" s="7">
        <f t="shared" si="202"/>
        <v>0</v>
      </c>
      <c r="AB1616" s="7" t="b">
        <f t="shared" si="203"/>
        <v>0</v>
      </c>
      <c r="AC1616" s="7" t="b">
        <f t="shared" si="204"/>
        <v>1</v>
      </c>
      <c r="AD1616" s="7" t="b">
        <f t="shared" si="205"/>
        <v>0</v>
      </c>
      <c r="AE1616" s="7" t="b">
        <f t="shared" si="206"/>
        <v>1</v>
      </c>
      <c r="AF1616" s="7" t="b">
        <f t="shared" si="207"/>
        <v>0</v>
      </c>
      <c r="AH1616" t="b">
        <f>AND(Table252102[[#This Row],[Developmental toxicity]:[Reproductive toxicity]])</f>
        <v>0</v>
      </c>
    </row>
    <row r="1617" spans="1:34" x14ac:dyDescent="0.25">
      <c r="A1617" s="3">
        <f t="shared" si="200"/>
        <v>1616</v>
      </c>
      <c r="B1617" s="4"/>
      <c r="C1617" s="3" t="s">
        <v>12042</v>
      </c>
      <c r="D1617" s="3" t="s">
        <v>12041</v>
      </c>
      <c r="E1617" s="29" t="s">
        <v>15704</v>
      </c>
      <c r="F1617" s="3" t="s">
        <v>15705</v>
      </c>
      <c r="G1617" s="3" t="s">
        <v>12043</v>
      </c>
      <c r="H1617" s="3" t="s">
        <v>12043</v>
      </c>
      <c r="I1617" s="3" t="s">
        <v>15706</v>
      </c>
      <c r="J1617" s="5"/>
      <c r="K1617" s="7" t="e">
        <v>#N/A</v>
      </c>
      <c r="L1617" s="7" t="e">
        <v>#N/A</v>
      </c>
      <c r="M1617" s="7" t="e">
        <v>#N/A</v>
      </c>
      <c r="N1617" s="7" t="e">
        <v>#N/A</v>
      </c>
      <c r="O1617" s="7" t="e">
        <v>#N/A</v>
      </c>
      <c r="P1617" s="7" t="e">
        <v>#N/A</v>
      </c>
      <c r="Q1617" s="7" t="e">
        <v>#N/A</v>
      </c>
      <c r="R1617" s="7" t="e">
        <v>#N/A</v>
      </c>
      <c r="S1617" s="7" t="e">
        <v>#N/A</v>
      </c>
      <c r="T1617" s="7" t="e">
        <v>#N/A</v>
      </c>
      <c r="U1617" s="7" t="e">
        <v>#N/A</v>
      </c>
      <c r="V1617" s="7" t="e">
        <v>#N/A</v>
      </c>
      <c r="W1617" s="7">
        <v>0</v>
      </c>
      <c r="X1617" s="7" t="e">
        <v>#N/A</v>
      </c>
      <c r="Y1617" s="7">
        <v>0</v>
      </c>
      <c r="Z1617" s="7">
        <f t="shared" si="201"/>
        <v>0</v>
      </c>
      <c r="AA1617" s="7">
        <f t="shared" si="202"/>
        <v>0</v>
      </c>
      <c r="AB1617" s="7" t="b">
        <f t="shared" si="203"/>
        <v>1</v>
      </c>
      <c r="AC1617" s="7" t="b">
        <f t="shared" si="204"/>
        <v>1</v>
      </c>
      <c r="AD1617" s="7" t="b">
        <f t="shared" si="205"/>
        <v>0</v>
      </c>
      <c r="AE1617" s="7" t="b">
        <f t="shared" si="206"/>
        <v>1</v>
      </c>
      <c r="AF1617" s="7" t="b">
        <f t="shared" si="207"/>
        <v>0</v>
      </c>
      <c r="AH1617" t="b">
        <f>AND(Table252102[[#This Row],[Developmental toxicity]:[Reproductive toxicity]])</f>
        <v>1</v>
      </c>
    </row>
    <row r="1618" spans="1:34" x14ac:dyDescent="0.25">
      <c r="A1618" s="3">
        <f t="shared" si="200"/>
        <v>1617</v>
      </c>
      <c r="B1618" s="4"/>
      <c r="C1618" t="s">
        <v>21121</v>
      </c>
      <c r="D1618" s="3" t="s">
        <v>20725</v>
      </c>
      <c r="E1618" s="94" t="s">
        <v>20923</v>
      </c>
      <c r="F1618" t="s">
        <v>21403</v>
      </c>
      <c r="G1618" t="s">
        <v>21404</v>
      </c>
      <c r="H1618" t="s">
        <v>21404</v>
      </c>
      <c r="I1618" t="s">
        <v>21405</v>
      </c>
      <c r="J1618" s="5"/>
      <c r="K1618" s="7" t="e">
        <v>#N/A</v>
      </c>
      <c r="L1618" s="7" t="e">
        <v>#N/A</v>
      </c>
      <c r="M1618" s="7" t="e">
        <v>#N/A</v>
      </c>
      <c r="N1618" s="7" t="e">
        <v>#N/A</v>
      </c>
      <c r="O1618" s="7" t="e">
        <v>#N/A</v>
      </c>
      <c r="P1618" s="7" t="e">
        <v>#N/A</v>
      </c>
      <c r="Q1618" s="7" t="e">
        <v>#N/A</v>
      </c>
      <c r="R1618" s="7" t="e">
        <v>#N/A</v>
      </c>
      <c r="S1618" s="7" t="e">
        <v>#N/A</v>
      </c>
      <c r="T1618" s="7" t="e">
        <v>#N/A</v>
      </c>
      <c r="U1618" s="7" t="e">
        <v>#N/A</v>
      </c>
      <c r="V1618" s="7" t="e">
        <v>#N/A</v>
      </c>
      <c r="W1618" s="7" t="e">
        <v>#N/A</v>
      </c>
      <c r="X1618" s="7" t="e">
        <v>#N/A</v>
      </c>
      <c r="Y1618" s="7">
        <v>1</v>
      </c>
      <c r="Z1618" s="7">
        <f t="shared" si="201"/>
        <v>1</v>
      </c>
      <c r="AA1618" s="7">
        <f t="shared" si="202"/>
        <v>1</v>
      </c>
      <c r="AB1618" s="7" t="b">
        <f t="shared" si="203"/>
        <v>1</v>
      </c>
      <c r="AC1618" s="7" t="b">
        <f t="shared" si="204"/>
        <v>0</v>
      </c>
      <c r="AD1618" s="7" t="b">
        <f t="shared" si="205"/>
        <v>0</v>
      </c>
      <c r="AE1618" s="7" t="b">
        <f t="shared" si="206"/>
        <v>0</v>
      </c>
      <c r="AF1618" s="7" t="b">
        <f t="shared" si="207"/>
        <v>0</v>
      </c>
      <c r="AH1618" t="b">
        <f>AND(Table252102[[#This Row],[Developmental toxicity]:[Reproductive toxicity]])</f>
        <v>0</v>
      </c>
    </row>
    <row r="1619" spans="1:34" x14ac:dyDescent="0.25">
      <c r="A1619" s="3">
        <f t="shared" si="200"/>
        <v>1618</v>
      </c>
      <c r="B1619" s="4"/>
      <c r="C1619" s="3" t="s">
        <v>12242</v>
      </c>
      <c r="D1619" s="3" t="s">
        <v>12241</v>
      </c>
      <c r="E1619" s="29" t="s">
        <v>15982</v>
      </c>
      <c r="F1619" s="3" t="s">
        <v>15983</v>
      </c>
      <c r="G1619" s="3" t="s">
        <v>12243</v>
      </c>
      <c r="H1619" s="3" t="s">
        <v>12243</v>
      </c>
      <c r="I1619" s="3" t="s">
        <v>15984</v>
      </c>
      <c r="J1619" s="5"/>
      <c r="K1619" s="7" t="e">
        <v>#N/A</v>
      </c>
      <c r="L1619" s="7" t="e">
        <v>#N/A</v>
      </c>
      <c r="M1619" s="7" t="e">
        <v>#N/A</v>
      </c>
      <c r="N1619" s="7" t="e">
        <v>#N/A</v>
      </c>
      <c r="O1619" s="7" t="e">
        <v>#N/A</v>
      </c>
      <c r="P1619" s="7" t="e">
        <v>#N/A</v>
      </c>
      <c r="Q1619" s="7" t="e">
        <v>#N/A</v>
      </c>
      <c r="R1619" s="7" t="e">
        <v>#N/A</v>
      </c>
      <c r="S1619" s="7" t="e">
        <v>#N/A</v>
      </c>
      <c r="T1619" s="7" t="e">
        <v>#N/A</v>
      </c>
      <c r="U1619" s="7" t="e">
        <v>#N/A</v>
      </c>
      <c r="V1619" s="7" t="e">
        <v>#N/A</v>
      </c>
      <c r="W1619" s="3">
        <v>0</v>
      </c>
      <c r="X1619" s="3" t="e">
        <v>#N/A</v>
      </c>
      <c r="Y1619" s="7" t="e">
        <v>#N/A</v>
      </c>
      <c r="Z1619" s="7">
        <f t="shared" si="201"/>
        <v>0</v>
      </c>
      <c r="AA1619" s="7">
        <f t="shared" si="202"/>
        <v>0</v>
      </c>
      <c r="AB1619" s="7" t="b">
        <f t="shared" si="203"/>
        <v>0</v>
      </c>
      <c r="AC1619" s="7" t="b">
        <f t="shared" si="204"/>
        <v>1</v>
      </c>
      <c r="AD1619" s="7" t="b">
        <f t="shared" si="205"/>
        <v>0</v>
      </c>
      <c r="AE1619" s="7" t="b">
        <f t="shared" si="206"/>
        <v>1</v>
      </c>
      <c r="AF1619" s="7" t="b">
        <f t="shared" si="207"/>
        <v>0</v>
      </c>
      <c r="AH1619" t="b">
        <f>AND(Table252102[[#This Row],[Developmental toxicity]:[Reproductive toxicity]])</f>
        <v>0</v>
      </c>
    </row>
    <row r="1620" spans="1:34" x14ac:dyDescent="0.25">
      <c r="A1620" s="3">
        <f t="shared" si="200"/>
        <v>1619</v>
      </c>
      <c r="B1620" s="4" t="s">
        <v>1440</v>
      </c>
      <c r="C1620" s="3" t="s">
        <v>2609</v>
      </c>
      <c r="D1620" s="3" t="s">
        <v>3566</v>
      </c>
      <c r="E1620" s="12" t="s">
        <v>7882</v>
      </c>
      <c r="F1620" t="s">
        <v>8721</v>
      </c>
      <c r="G1620" t="s">
        <v>10344</v>
      </c>
      <c r="H1620" t="s">
        <v>10344</v>
      </c>
      <c r="I1620" t="s">
        <v>10345</v>
      </c>
      <c r="J1620" s="5"/>
      <c r="K1620" s="7" t="e">
        <v>#N/A</v>
      </c>
      <c r="L1620" s="7" t="e">
        <v>#N/A</v>
      </c>
      <c r="M1620" s="7" t="e">
        <v>#N/A</v>
      </c>
      <c r="N1620" s="7" t="e">
        <v>#N/A</v>
      </c>
      <c r="O1620" s="7" t="e">
        <v>#N/A</v>
      </c>
      <c r="P1620" s="7" t="e">
        <v>#N/A</v>
      </c>
      <c r="Q1620" s="7" t="e">
        <v>#N/A</v>
      </c>
      <c r="R1620" s="7" t="e">
        <v>#N/A</v>
      </c>
      <c r="S1620" s="7" t="e">
        <v>#N/A</v>
      </c>
      <c r="T1620" s="7">
        <v>0</v>
      </c>
      <c r="U1620" s="7" t="e">
        <v>#N/A</v>
      </c>
      <c r="V1620" s="7" t="e">
        <v>#N/A</v>
      </c>
      <c r="W1620" s="7" t="e">
        <v>#N/A</v>
      </c>
      <c r="X1620" s="7" t="e">
        <v>#N/A</v>
      </c>
      <c r="Y1620" s="7" t="e">
        <v>#N/A</v>
      </c>
      <c r="Z1620" s="7">
        <f t="shared" si="201"/>
        <v>0</v>
      </c>
      <c r="AA1620" s="7">
        <f t="shared" si="202"/>
        <v>0</v>
      </c>
      <c r="AB1620" s="7" t="b">
        <f t="shared" si="203"/>
        <v>1</v>
      </c>
      <c r="AC1620" s="7" t="b">
        <f t="shared" si="204"/>
        <v>0</v>
      </c>
      <c r="AD1620" s="7" t="b">
        <f t="shared" si="205"/>
        <v>1</v>
      </c>
      <c r="AE1620" s="7" t="b">
        <f t="shared" si="206"/>
        <v>0</v>
      </c>
      <c r="AF1620" s="7" t="b">
        <f t="shared" si="207"/>
        <v>0</v>
      </c>
      <c r="AH1620" t="b">
        <f>AND(Table252102[[#This Row],[Developmental toxicity]:[Reproductive toxicity]])</f>
        <v>0</v>
      </c>
    </row>
    <row r="1621" spans="1:34" x14ac:dyDescent="0.25">
      <c r="A1621" s="3">
        <f t="shared" si="200"/>
        <v>1620</v>
      </c>
      <c r="B1621" s="4"/>
      <c r="C1621" s="3" t="s">
        <v>11823</v>
      </c>
      <c r="D1621" s="3" t="s">
        <v>11822</v>
      </c>
      <c r="E1621" s="29" t="s">
        <v>15383</v>
      </c>
      <c r="F1621" s="3" t="s">
        <v>15384</v>
      </c>
      <c r="G1621" s="3" t="s">
        <v>15385</v>
      </c>
      <c r="H1621" s="3" t="s">
        <v>15385</v>
      </c>
      <c r="I1621" s="3" t="s">
        <v>15386</v>
      </c>
      <c r="J1621" s="5"/>
      <c r="K1621" s="7" t="e">
        <v>#N/A</v>
      </c>
      <c r="L1621" s="7" t="e">
        <v>#N/A</v>
      </c>
      <c r="M1621" s="7" t="e">
        <v>#N/A</v>
      </c>
      <c r="N1621" s="7" t="e">
        <v>#N/A</v>
      </c>
      <c r="O1621" s="7" t="e">
        <v>#N/A</v>
      </c>
      <c r="P1621" s="7" t="e">
        <v>#N/A</v>
      </c>
      <c r="Q1621" s="7" t="e">
        <v>#N/A</v>
      </c>
      <c r="R1621" s="7" t="e">
        <v>#N/A</v>
      </c>
      <c r="S1621" s="7" t="e">
        <v>#N/A</v>
      </c>
      <c r="T1621" s="7" t="e">
        <v>#N/A</v>
      </c>
      <c r="U1621" s="7" t="e">
        <v>#N/A</v>
      </c>
      <c r="V1621" s="7" t="e">
        <v>#N/A</v>
      </c>
      <c r="W1621" s="3">
        <v>0</v>
      </c>
      <c r="X1621" s="3" t="e">
        <v>#N/A</v>
      </c>
      <c r="Y1621" s="7" t="e">
        <v>#N/A</v>
      </c>
      <c r="Z1621" s="7">
        <f t="shared" si="201"/>
        <v>0</v>
      </c>
      <c r="AA1621" s="7">
        <f t="shared" si="202"/>
        <v>0</v>
      </c>
      <c r="AB1621" s="7" t="b">
        <f t="shared" si="203"/>
        <v>0</v>
      </c>
      <c r="AC1621" s="7" t="b">
        <f t="shared" si="204"/>
        <v>1</v>
      </c>
      <c r="AD1621" s="7" t="b">
        <f t="shared" si="205"/>
        <v>0</v>
      </c>
      <c r="AE1621" s="7" t="b">
        <f t="shared" si="206"/>
        <v>1</v>
      </c>
      <c r="AF1621" s="7" t="b">
        <f t="shared" si="207"/>
        <v>0</v>
      </c>
      <c r="AH1621" t="b">
        <f>AND(Table252102[[#This Row],[Developmental toxicity]:[Reproductive toxicity]])</f>
        <v>0</v>
      </c>
    </row>
    <row r="1622" spans="1:34" x14ac:dyDescent="0.25">
      <c r="A1622" s="3">
        <f t="shared" si="200"/>
        <v>1621</v>
      </c>
      <c r="B1622" s="4"/>
      <c r="C1622" s="3" t="s">
        <v>12865</v>
      </c>
      <c r="D1622" s="3" t="s">
        <v>12864</v>
      </c>
      <c r="E1622" s="29" t="s">
        <v>16972</v>
      </c>
      <c r="F1622" s="3" t="s">
        <v>16973</v>
      </c>
      <c r="G1622" s="3" t="s">
        <v>16974</v>
      </c>
      <c r="H1622" s="3" t="s">
        <v>16974</v>
      </c>
      <c r="I1622" s="3" t="s">
        <v>16975</v>
      </c>
      <c r="J1622" s="5"/>
      <c r="K1622" s="7" t="e">
        <v>#N/A</v>
      </c>
      <c r="L1622" s="7" t="e">
        <v>#N/A</v>
      </c>
      <c r="M1622" s="7" t="e">
        <v>#N/A</v>
      </c>
      <c r="N1622" s="7" t="e">
        <v>#N/A</v>
      </c>
      <c r="O1622" s="7" t="e">
        <v>#N/A</v>
      </c>
      <c r="P1622" s="7" t="e">
        <v>#N/A</v>
      </c>
      <c r="Q1622" s="7" t="e">
        <v>#N/A</v>
      </c>
      <c r="R1622" s="7" t="e">
        <v>#N/A</v>
      </c>
      <c r="S1622" s="7" t="e">
        <v>#N/A</v>
      </c>
      <c r="T1622" s="7" t="e">
        <v>#N/A</v>
      </c>
      <c r="U1622" s="7" t="e">
        <v>#N/A</v>
      </c>
      <c r="V1622" s="7" t="e">
        <v>#N/A</v>
      </c>
      <c r="W1622" s="3">
        <v>0</v>
      </c>
      <c r="X1622" s="3" t="e">
        <v>#N/A</v>
      </c>
      <c r="Y1622" s="7" t="e">
        <v>#N/A</v>
      </c>
      <c r="Z1622" s="7">
        <f t="shared" si="201"/>
        <v>0</v>
      </c>
      <c r="AA1622" s="7">
        <f t="shared" si="202"/>
        <v>0</v>
      </c>
      <c r="AB1622" s="7" t="b">
        <f t="shared" si="203"/>
        <v>0</v>
      </c>
      <c r="AC1622" s="7" t="b">
        <f t="shared" si="204"/>
        <v>1</v>
      </c>
      <c r="AD1622" s="7" t="b">
        <f t="shared" si="205"/>
        <v>0</v>
      </c>
      <c r="AE1622" s="7" t="b">
        <f t="shared" si="206"/>
        <v>1</v>
      </c>
      <c r="AF1622" s="7" t="b">
        <f t="shared" si="207"/>
        <v>0</v>
      </c>
      <c r="AH1622" t="b">
        <f>AND(Table252102[[#This Row],[Developmental toxicity]:[Reproductive toxicity]])</f>
        <v>0</v>
      </c>
    </row>
    <row r="1623" spans="1:34" x14ac:dyDescent="0.25">
      <c r="A1623" s="3">
        <f t="shared" si="200"/>
        <v>1622</v>
      </c>
      <c r="B1623" s="4" t="s">
        <v>1440</v>
      </c>
      <c r="C1623" s="3" t="s">
        <v>1973</v>
      </c>
      <c r="D1623" s="3" t="s">
        <v>2843</v>
      </c>
      <c r="E1623" s="29" t="s">
        <v>7254</v>
      </c>
      <c r="F1623" s="3" t="s">
        <v>8103</v>
      </c>
      <c r="G1623" s="3" t="s">
        <v>8986</v>
      </c>
      <c r="H1623" s="3" t="s">
        <v>8986</v>
      </c>
      <c r="I1623" s="3" t="s">
        <v>8987</v>
      </c>
      <c r="J1623" s="5"/>
      <c r="K1623" s="7" t="e">
        <v>#N/A</v>
      </c>
      <c r="L1623" s="7" t="e">
        <v>#N/A</v>
      </c>
      <c r="M1623" s="7" t="e">
        <v>#N/A</v>
      </c>
      <c r="N1623" s="7" t="e">
        <v>#N/A</v>
      </c>
      <c r="O1623" s="7" t="e">
        <v>#N/A</v>
      </c>
      <c r="P1623" s="7" t="e">
        <v>#N/A</v>
      </c>
      <c r="Q1623" s="7" t="e">
        <v>#N/A</v>
      </c>
      <c r="R1623" s="7" t="e">
        <v>#N/A</v>
      </c>
      <c r="S1623" s="7" t="e">
        <v>#N/A</v>
      </c>
      <c r="T1623" s="7">
        <v>0</v>
      </c>
      <c r="U1623" s="7" t="e">
        <v>#N/A</v>
      </c>
      <c r="V1623" s="7" t="e">
        <v>#N/A</v>
      </c>
      <c r="W1623" s="7">
        <v>0</v>
      </c>
      <c r="X1623" s="7" t="e">
        <v>#N/A</v>
      </c>
      <c r="Y1623" s="7">
        <v>0</v>
      </c>
      <c r="Z1623" s="7">
        <f t="shared" si="201"/>
        <v>0</v>
      </c>
      <c r="AA1623" s="7">
        <f t="shared" si="202"/>
        <v>0</v>
      </c>
      <c r="AB1623" s="7" t="b">
        <f t="shared" si="203"/>
        <v>1</v>
      </c>
      <c r="AC1623" s="7" t="b">
        <f t="shared" si="204"/>
        <v>1</v>
      </c>
      <c r="AD1623" s="7" t="b">
        <f t="shared" si="205"/>
        <v>1</v>
      </c>
      <c r="AE1623" s="7" t="b">
        <f t="shared" si="206"/>
        <v>1</v>
      </c>
      <c r="AF1623" s="7" t="b">
        <f t="shared" si="207"/>
        <v>0</v>
      </c>
      <c r="AH1623" t="b">
        <f>AND(Table252102[[#This Row],[Developmental toxicity]:[Reproductive toxicity]])</f>
        <v>1</v>
      </c>
    </row>
    <row r="1624" spans="1:34" x14ac:dyDescent="0.25">
      <c r="A1624" s="3">
        <f t="shared" si="200"/>
        <v>1623</v>
      </c>
      <c r="B1624" s="4">
        <v>572</v>
      </c>
      <c r="C1624" s="3" t="s">
        <v>1211</v>
      </c>
      <c r="D1624" s="3" t="s">
        <v>5384</v>
      </c>
      <c r="E1624" s="29" t="s">
        <v>4953</v>
      </c>
      <c r="F1624" s="3" t="s">
        <v>5859</v>
      </c>
      <c r="G1624" s="3" t="s">
        <v>1212</v>
      </c>
      <c r="H1624" s="3" t="s">
        <v>6290</v>
      </c>
      <c r="I1624" s="3" t="s">
        <v>6868</v>
      </c>
      <c r="J1624" s="5" t="s">
        <v>1430</v>
      </c>
      <c r="K1624" s="7" t="e">
        <v>#N/A</v>
      </c>
      <c r="L1624" s="7">
        <v>1</v>
      </c>
      <c r="M1624" s="7" t="e">
        <v>#N/A</v>
      </c>
      <c r="N1624" s="7" t="e">
        <v>#N/A</v>
      </c>
      <c r="O1624" s="7" t="e">
        <v>#N/A</v>
      </c>
      <c r="P1624" s="7" t="e">
        <v>#N/A</v>
      </c>
      <c r="Q1624" s="7" t="e">
        <v>#N/A</v>
      </c>
      <c r="R1624" s="7" t="e">
        <v>#N/A</v>
      </c>
      <c r="S1624" s="7" t="e">
        <v>#N/A</v>
      </c>
      <c r="T1624" s="7" t="e">
        <v>#N/A</v>
      </c>
      <c r="U1624" s="7" t="e">
        <v>#N/A</v>
      </c>
      <c r="V1624" s="7" t="e">
        <v>#N/A</v>
      </c>
      <c r="W1624" s="7" t="e">
        <v>#N/A</v>
      </c>
      <c r="X1624" s="7" t="e">
        <v>#N/A</v>
      </c>
      <c r="Y1624" s="7">
        <v>1</v>
      </c>
      <c r="Z1624" s="7">
        <f t="shared" si="201"/>
        <v>1</v>
      </c>
      <c r="AA1624" s="7">
        <f t="shared" si="202"/>
        <v>1</v>
      </c>
      <c r="AB1624" s="7" t="b">
        <f t="shared" si="203"/>
        <v>1</v>
      </c>
      <c r="AC1624" s="7" t="b">
        <f t="shared" si="204"/>
        <v>0</v>
      </c>
      <c r="AD1624" s="7" t="b">
        <f t="shared" si="205"/>
        <v>0</v>
      </c>
      <c r="AE1624" s="7" t="b">
        <f t="shared" si="206"/>
        <v>0</v>
      </c>
      <c r="AF1624" s="7" t="b">
        <f t="shared" si="207"/>
        <v>0</v>
      </c>
      <c r="AH1624" t="b">
        <f>AND(Table252102[[#This Row],[Developmental toxicity]:[Reproductive toxicity]])</f>
        <v>0</v>
      </c>
    </row>
    <row r="1625" spans="1:34" x14ac:dyDescent="0.25">
      <c r="A1625" s="3">
        <f t="shared" si="200"/>
        <v>1624</v>
      </c>
      <c r="B1625" s="4">
        <v>94</v>
      </c>
      <c r="C1625" s="3" t="s">
        <v>453</v>
      </c>
      <c r="D1625" s="3" t="s">
        <v>5107</v>
      </c>
      <c r="E1625" s="29" t="s">
        <v>4607</v>
      </c>
      <c r="F1625" s="3" t="s">
        <v>5532</v>
      </c>
      <c r="G1625" s="3" t="s">
        <v>454</v>
      </c>
      <c r="H1625" s="3" t="s">
        <v>6025</v>
      </c>
      <c r="I1625" s="3" t="s">
        <v>6424</v>
      </c>
      <c r="J1625" s="5" t="s">
        <v>1430</v>
      </c>
      <c r="K1625" s="7" t="e">
        <v>#N/A</v>
      </c>
      <c r="L1625" s="7">
        <v>1</v>
      </c>
      <c r="M1625" s="7" t="e">
        <v>#N/A</v>
      </c>
      <c r="N1625" s="7" t="e">
        <v>#N/A</v>
      </c>
      <c r="O1625" s="7" t="e">
        <v>#N/A</v>
      </c>
      <c r="P1625" s="7" t="e">
        <v>#N/A</v>
      </c>
      <c r="Q1625" s="7" t="e">
        <v>#N/A</v>
      </c>
      <c r="R1625" s="7" t="e">
        <v>#N/A</v>
      </c>
      <c r="S1625" s="7" t="e">
        <v>#N/A</v>
      </c>
      <c r="T1625" s="7" t="e">
        <v>#N/A</v>
      </c>
      <c r="U1625" s="7" t="e">
        <v>#N/A</v>
      </c>
      <c r="V1625" s="7" t="e">
        <v>#N/A</v>
      </c>
      <c r="W1625" s="7" t="e">
        <v>#N/A</v>
      </c>
      <c r="X1625" s="7" t="e">
        <v>#N/A</v>
      </c>
      <c r="Y1625" s="7">
        <v>0</v>
      </c>
      <c r="Z1625" s="7">
        <f t="shared" si="201"/>
        <v>1</v>
      </c>
      <c r="AA1625" s="7">
        <f t="shared" si="202"/>
        <v>0</v>
      </c>
      <c r="AB1625" s="7" t="b">
        <f t="shared" si="203"/>
        <v>1</v>
      </c>
      <c r="AC1625" s="7" t="b">
        <f t="shared" si="204"/>
        <v>0</v>
      </c>
      <c r="AD1625" s="7" t="b">
        <f t="shared" si="205"/>
        <v>0</v>
      </c>
      <c r="AE1625" s="7" t="b">
        <f t="shared" si="206"/>
        <v>0</v>
      </c>
      <c r="AF1625" s="7" t="b">
        <f t="shared" si="207"/>
        <v>0</v>
      </c>
      <c r="AH1625" t="b">
        <f>AND(Table252102[[#This Row],[Developmental toxicity]:[Reproductive toxicity]])</f>
        <v>0</v>
      </c>
    </row>
    <row r="1626" spans="1:34" x14ac:dyDescent="0.25">
      <c r="A1626" s="3">
        <f t="shared" si="200"/>
        <v>1625</v>
      </c>
      <c r="B1626" s="4"/>
      <c r="C1626" s="3" t="s">
        <v>13192</v>
      </c>
      <c r="D1626" s="3" t="s">
        <v>13191</v>
      </c>
      <c r="E1626" s="29" t="s">
        <v>17484</v>
      </c>
      <c r="F1626" s="3" t="s">
        <v>17485</v>
      </c>
      <c r="G1626" s="3" t="s">
        <v>13193</v>
      </c>
      <c r="H1626" s="3" t="s">
        <v>13193</v>
      </c>
      <c r="I1626" s="3" t="s">
        <v>17486</v>
      </c>
      <c r="J1626" s="5"/>
      <c r="K1626" s="7" t="e">
        <v>#N/A</v>
      </c>
      <c r="L1626" s="7" t="e">
        <v>#N/A</v>
      </c>
      <c r="M1626" s="7" t="e">
        <v>#N/A</v>
      </c>
      <c r="N1626" s="7" t="e">
        <v>#N/A</v>
      </c>
      <c r="O1626" s="7" t="e">
        <v>#N/A</v>
      </c>
      <c r="P1626" s="7" t="e">
        <v>#N/A</v>
      </c>
      <c r="Q1626" s="7" t="e">
        <v>#N/A</v>
      </c>
      <c r="R1626" s="7" t="e">
        <v>#N/A</v>
      </c>
      <c r="S1626" s="7" t="e">
        <v>#N/A</v>
      </c>
      <c r="T1626" s="7" t="e">
        <v>#N/A</v>
      </c>
      <c r="U1626" s="7" t="e">
        <v>#N/A</v>
      </c>
      <c r="V1626" s="7" t="e">
        <v>#N/A</v>
      </c>
      <c r="W1626" s="3">
        <v>0</v>
      </c>
      <c r="X1626" s="3" t="e">
        <v>#N/A</v>
      </c>
      <c r="Y1626" s="7" t="e">
        <v>#N/A</v>
      </c>
      <c r="Z1626" s="7">
        <f t="shared" si="201"/>
        <v>0</v>
      </c>
      <c r="AA1626" s="7">
        <f t="shared" si="202"/>
        <v>0</v>
      </c>
      <c r="AB1626" s="7" t="b">
        <f t="shared" si="203"/>
        <v>0</v>
      </c>
      <c r="AC1626" s="7" t="b">
        <f t="shared" si="204"/>
        <v>1</v>
      </c>
      <c r="AD1626" s="7" t="b">
        <f t="shared" si="205"/>
        <v>0</v>
      </c>
      <c r="AE1626" s="7" t="b">
        <f t="shared" si="206"/>
        <v>1</v>
      </c>
      <c r="AF1626" s="7" t="b">
        <f t="shared" si="207"/>
        <v>0</v>
      </c>
      <c r="AH1626" t="b">
        <f>AND(Table252102[[#This Row],[Developmental toxicity]:[Reproductive toxicity]])</f>
        <v>0</v>
      </c>
    </row>
    <row r="1627" spans="1:34" x14ac:dyDescent="0.25">
      <c r="A1627" s="3">
        <f t="shared" si="200"/>
        <v>1626</v>
      </c>
      <c r="B1627" s="4" t="s">
        <v>1440</v>
      </c>
      <c r="C1627" s="3" t="s">
        <v>2012</v>
      </c>
      <c r="D1627" s="3" t="s">
        <v>2886</v>
      </c>
      <c r="E1627" s="29" t="s">
        <v>7293</v>
      </c>
      <c r="F1627" s="3" t="s">
        <v>8142</v>
      </c>
      <c r="G1627" s="3" t="s">
        <v>9065</v>
      </c>
      <c r="H1627" s="3" t="s">
        <v>9065</v>
      </c>
      <c r="I1627" s="3" t="s">
        <v>9066</v>
      </c>
      <c r="J1627" s="5"/>
      <c r="K1627" s="7" t="e">
        <v>#N/A</v>
      </c>
      <c r="L1627" s="7" t="e">
        <v>#N/A</v>
      </c>
      <c r="M1627" s="7" t="e">
        <v>#N/A</v>
      </c>
      <c r="N1627" s="7" t="e">
        <v>#N/A</v>
      </c>
      <c r="O1627" s="7" t="e">
        <v>#N/A</v>
      </c>
      <c r="P1627" s="7" t="e">
        <v>#N/A</v>
      </c>
      <c r="Q1627" s="7" t="e">
        <v>#N/A</v>
      </c>
      <c r="R1627" s="7" t="e">
        <v>#N/A</v>
      </c>
      <c r="S1627" s="7" t="e">
        <v>#N/A</v>
      </c>
      <c r="T1627" s="7">
        <v>0</v>
      </c>
      <c r="U1627" s="7" t="e">
        <v>#N/A</v>
      </c>
      <c r="V1627" s="7" t="e">
        <v>#N/A</v>
      </c>
      <c r="W1627" s="7" t="e">
        <v>#N/A</v>
      </c>
      <c r="X1627" s="7" t="e">
        <v>#N/A</v>
      </c>
      <c r="Y1627" s="7">
        <v>0</v>
      </c>
      <c r="Z1627" s="7">
        <f t="shared" si="201"/>
        <v>0</v>
      </c>
      <c r="AA1627" s="7">
        <f t="shared" si="202"/>
        <v>0</v>
      </c>
      <c r="AB1627" s="7" t="b">
        <f t="shared" si="203"/>
        <v>1</v>
      </c>
      <c r="AC1627" s="7" t="b">
        <f t="shared" si="204"/>
        <v>0</v>
      </c>
      <c r="AD1627" s="7" t="b">
        <f t="shared" si="205"/>
        <v>1</v>
      </c>
      <c r="AE1627" s="7" t="b">
        <f t="shared" si="206"/>
        <v>0</v>
      </c>
      <c r="AF1627" s="7" t="b">
        <f t="shared" si="207"/>
        <v>0</v>
      </c>
      <c r="AH1627" t="b">
        <f>AND(Table252102[[#This Row],[Developmental toxicity]:[Reproductive toxicity]])</f>
        <v>0</v>
      </c>
    </row>
    <row r="1628" spans="1:34" x14ac:dyDescent="0.25">
      <c r="A1628" s="3">
        <f t="shared" si="200"/>
        <v>1627</v>
      </c>
      <c r="B1628" s="4">
        <v>562</v>
      </c>
      <c r="C1628" s="3" t="s">
        <v>1191</v>
      </c>
      <c r="D1628" s="3" t="s">
        <v>5377</v>
      </c>
      <c r="E1628" s="29" t="s">
        <v>4943</v>
      </c>
      <c r="F1628" s="3" t="s">
        <v>5849</v>
      </c>
      <c r="G1628" s="3" t="s">
        <v>1192</v>
      </c>
      <c r="H1628" s="3" t="s">
        <v>6280</v>
      </c>
      <c r="I1628" s="3" t="s">
        <v>6858</v>
      </c>
      <c r="J1628" s="5" t="s">
        <v>1436</v>
      </c>
      <c r="K1628" s="7" t="e">
        <v>#N/A</v>
      </c>
      <c r="L1628" s="7">
        <v>1</v>
      </c>
      <c r="M1628" s="7" t="e">
        <v>#N/A</v>
      </c>
      <c r="N1628" s="7" t="e">
        <v>#N/A</v>
      </c>
      <c r="O1628" s="7" t="e">
        <v>#N/A</v>
      </c>
      <c r="P1628" s="7" t="e">
        <v>#N/A</v>
      </c>
      <c r="Q1628" s="7" t="e">
        <v>#N/A</v>
      </c>
      <c r="R1628" s="7" t="e">
        <v>#N/A</v>
      </c>
      <c r="S1628" s="7" t="e">
        <v>#N/A</v>
      </c>
      <c r="T1628" s="7" t="e">
        <v>#N/A</v>
      </c>
      <c r="U1628" s="7" t="e">
        <v>#N/A</v>
      </c>
      <c r="V1628" s="7" t="e">
        <v>#N/A</v>
      </c>
      <c r="W1628" s="7" t="e">
        <v>#N/A</v>
      </c>
      <c r="X1628" s="7" t="e">
        <v>#N/A</v>
      </c>
      <c r="Y1628" s="7">
        <v>0</v>
      </c>
      <c r="Z1628" s="7">
        <f t="shared" si="201"/>
        <v>1</v>
      </c>
      <c r="AA1628" s="7">
        <f t="shared" si="202"/>
        <v>0</v>
      </c>
      <c r="AB1628" s="7" t="b">
        <f t="shared" si="203"/>
        <v>1</v>
      </c>
      <c r="AC1628" s="7" t="b">
        <f t="shared" si="204"/>
        <v>0</v>
      </c>
      <c r="AD1628" s="7" t="b">
        <f t="shared" si="205"/>
        <v>0</v>
      </c>
      <c r="AE1628" s="7" t="b">
        <f t="shared" si="206"/>
        <v>0</v>
      </c>
      <c r="AF1628" s="7" t="b">
        <f t="shared" si="207"/>
        <v>0</v>
      </c>
      <c r="AH1628" t="b">
        <f>AND(Table252102[[#This Row],[Developmental toxicity]:[Reproductive toxicity]])</f>
        <v>0</v>
      </c>
    </row>
    <row r="1629" spans="1:34" x14ac:dyDescent="0.25">
      <c r="A1629" s="3">
        <f t="shared" si="200"/>
        <v>1628</v>
      </c>
      <c r="B1629" s="4">
        <v>464</v>
      </c>
      <c r="C1629" s="3" t="s">
        <v>1015</v>
      </c>
      <c r="D1629" t="s">
        <v>5307</v>
      </c>
      <c r="E1629" s="12" t="s">
        <v>4860</v>
      </c>
      <c r="F1629" t="s">
        <v>5766</v>
      </c>
      <c r="G1629" s="3" t="s">
        <v>1016</v>
      </c>
      <c r="H1629" t="s">
        <v>6204</v>
      </c>
      <c r="I1629" t="s">
        <v>6772</v>
      </c>
      <c r="J1629" s="5" t="s">
        <v>1430</v>
      </c>
      <c r="K1629" s="7" t="e">
        <v>#N/A</v>
      </c>
      <c r="L1629" s="7">
        <v>1</v>
      </c>
      <c r="M1629" s="7" t="e">
        <v>#N/A</v>
      </c>
      <c r="N1629" s="7" t="e">
        <v>#N/A</v>
      </c>
      <c r="O1629" s="7" t="e">
        <v>#N/A</v>
      </c>
      <c r="P1629" s="3" t="e">
        <v>#N/A</v>
      </c>
      <c r="Q1629" s="3" t="e">
        <v>#N/A</v>
      </c>
      <c r="R1629" s="7" t="e">
        <v>#N/A</v>
      </c>
      <c r="S1629" s="3" t="e">
        <v>#N/A</v>
      </c>
      <c r="T1629" s="3" t="e">
        <v>#N/A</v>
      </c>
      <c r="U1629" s="7" t="e">
        <v>#N/A</v>
      </c>
      <c r="V1629" s="7" t="e">
        <v>#N/A</v>
      </c>
      <c r="W1629" s="3" t="e">
        <v>#N/A</v>
      </c>
      <c r="X1629" s="3" t="e">
        <v>#N/A</v>
      </c>
      <c r="Y1629" s="7" t="e">
        <v>#N/A</v>
      </c>
      <c r="Z1629" s="7">
        <f t="shared" si="201"/>
        <v>1</v>
      </c>
      <c r="AA1629" s="7">
        <f t="shared" si="202"/>
        <v>1</v>
      </c>
      <c r="AB1629" s="7" t="b">
        <f t="shared" si="203"/>
        <v>0</v>
      </c>
      <c r="AC1629" s="7" t="b">
        <f t="shared" si="204"/>
        <v>0</v>
      </c>
      <c r="AD1629" s="7" t="b">
        <f t="shared" si="205"/>
        <v>0</v>
      </c>
      <c r="AE1629" s="7" t="b">
        <f t="shared" si="206"/>
        <v>0</v>
      </c>
      <c r="AF1629" s="7" t="b">
        <f t="shared" si="207"/>
        <v>0</v>
      </c>
      <c r="AH1629" t="b">
        <f>AND(Table252102[[#This Row],[Developmental toxicity]:[Reproductive toxicity]])</f>
        <v>0</v>
      </c>
    </row>
    <row r="1630" spans="1:34" x14ac:dyDescent="0.25">
      <c r="A1630" s="3">
        <f t="shared" si="200"/>
        <v>1629</v>
      </c>
      <c r="B1630" s="4">
        <v>492</v>
      </c>
      <c r="C1630" s="3" t="s">
        <v>1066</v>
      </c>
      <c r="D1630" s="3" t="s">
        <v>5325</v>
      </c>
      <c r="E1630" s="29" t="s">
        <v>4885</v>
      </c>
      <c r="F1630" s="3" t="s">
        <v>5791</v>
      </c>
      <c r="G1630" s="3" t="s">
        <v>1067</v>
      </c>
      <c r="H1630" s="3" t="s">
        <v>6228</v>
      </c>
      <c r="I1630" s="3" t="s">
        <v>6799</v>
      </c>
      <c r="J1630" s="5" t="s">
        <v>1432</v>
      </c>
      <c r="K1630" s="7" t="e">
        <v>#N/A</v>
      </c>
      <c r="L1630" s="7">
        <v>0</v>
      </c>
      <c r="M1630" s="7" t="e">
        <v>#N/A</v>
      </c>
      <c r="N1630" s="7" t="e">
        <v>#N/A</v>
      </c>
      <c r="O1630" s="7" t="e">
        <v>#N/A</v>
      </c>
      <c r="P1630" s="7" t="e">
        <v>#N/A</v>
      </c>
      <c r="Q1630" s="7" t="e">
        <v>#N/A</v>
      </c>
      <c r="R1630" s="7" t="e">
        <v>#N/A</v>
      </c>
      <c r="S1630" s="7" t="e">
        <v>#N/A</v>
      </c>
      <c r="T1630" s="7" t="e">
        <v>#N/A</v>
      </c>
      <c r="U1630" s="7" t="e">
        <v>#N/A</v>
      </c>
      <c r="V1630" s="7" t="e">
        <v>#N/A</v>
      </c>
      <c r="W1630" s="7" t="e">
        <v>#N/A</v>
      </c>
      <c r="X1630" s="7" t="e">
        <v>#N/A</v>
      </c>
      <c r="Y1630" s="7">
        <v>0</v>
      </c>
      <c r="Z1630" s="7">
        <f t="shared" si="201"/>
        <v>0</v>
      </c>
      <c r="AA1630" s="7">
        <f t="shared" si="202"/>
        <v>0</v>
      </c>
      <c r="AB1630" s="7" t="b">
        <f t="shared" si="203"/>
        <v>1</v>
      </c>
      <c r="AC1630" s="7" t="b">
        <f t="shared" si="204"/>
        <v>0</v>
      </c>
      <c r="AD1630" s="7" t="b">
        <f t="shared" si="205"/>
        <v>0</v>
      </c>
      <c r="AE1630" s="7" t="b">
        <f t="shared" si="206"/>
        <v>0</v>
      </c>
      <c r="AF1630" s="7" t="b">
        <f t="shared" si="207"/>
        <v>0</v>
      </c>
      <c r="AH1630" t="b">
        <f>AND(Table252102[[#This Row],[Developmental toxicity]:[Reproductive toxicity]])</f>
        <v>0</v>
      </c>
    </row>
    <row r="1631" spans="1:34" x14ac:dyDescent="0.25">
      <c r="A1631" s="3">
        <f t="shared" si="200"/>
        <v>1630</v>
      </c>
      <c r="B1631" s="4"/>
      <c r="C1631" s="3" t="s">
        <v>11926</v>
      </c>
      <c r="D1631" s="3" t="s">
        <v>17881</v>
      </c>
      <c r="E1631" s="29" t="s">
        <v>15539</v>
      </c>
      <c r="F1631" s="3" t="s">
        <v>15540</v>
      </c>
      <c r="G1631" s="3" t="s">
        <v>11927</v>
      </c>
      <c r="H1631" s="3" t="s">
        <v>11927</v>
      </c>
      <c r="I1631" s="3" t="s">
        <v>15541</v>
      </c>
      <c r="J1631" s="5"/>
      <c r="K1631" s="7" t="e">
        <v>#N/A</v>
      </c>
      <c r="L1631" s="7" t="e">
        <v>#N/A</v>
      </c>
      <c r="M1631" s="7" t="e">
        <v>#N/A</v>
      </c>
      <c r="N1631" s="7" t="e">
        <v>#N/A</v>
      </c>
      <c r="O1631" s="7" t="e">
        <v>#N/A</v>
      </c>
      <c r="P1631" s="7" t="e">
        <v>#N/A</v>
      </c>
      <c r="Q1631" s="7" t="e">
        <v>#N/A</v>
      </c>
      <c r="R1631" s="7" t="e">
        <v>#N/A</v>
      </c>
      <c r="S1631" s="7" t="e">
        <v>#N/A</v>
      </c>
      <c r="T1631" s="7" t="e">
        <v>#N/A</v>
      </c>
      <c r="U1631" s="7" t="e">
        <v>#N/A</v>
      </c>
      <c r="V1631" s="7" t="e">
        <v>#N/A</v>
      </c>
      <c r="W1631" s="3">
        <v>0</v>
      </c>
      <c r="X1631" s="3" t="e">
        <v>#N/A</v>
      </c>
      <c r="Y1631" s="7" t="e">
        <v>#N/A</v>
      </c>
      <c r="Z1631" s="7">
        <f t="shared" si="201"/>
        <v>0</v>
      </c>
      <c r="AA1631" s="7">
        <f t="shared" si="202"/>
        <v>0</v>
      </c>
      <c r="AB1631" s="7" t="b">
        <f t="shared" si="203"/>
        <v>0</v>
      </c>
      <c r="AC1631" s="7" t="b">
        <f t="shared" si="204"/>
        <v>1</v>
      </c>
      <c r="AD1631" s="7" t="b">
        <f t="shared" si="205"/>
        <v>0</v>
      </c>
      <c r="AE1631" s="7" t="b">
        <f t="shared" si="206"/>
        <v>1</v>
      </c>
      <c r="AF1631" s="7" t="b">
        <f t="shared" si="207"/>
        <v>0</v>
      </c>
      <c r="AH1631" t="b">
        <f>AND(Table252102[[#This Row],[Developmental toxicity]:[Reproductive toxicity]])</f>
        <v>0</v>
      </c>
    </row>
    <row r="1632" spans="1:34" x14ac:dyDescent="0.25">
      <c r="A1632" s="3">
        <f t="shared" si="200"/>
        <v>1631</v>
      </c>
      <c r="B1632" s="4"/>
      <c r="C1632" s="3" t="s">
        <v>11252</v>
      </c>
      <c r="D1632" s="3" t="s">
        <v>11251</v>
      </c>
      <c r="E1632" s="29" t="s">
        <v>14330</v>
      </c>
      <c r="F1632" s="3" t="s">
        <v>14331</v>
      </c>
      <c r="G1632" s="3" t="s">
        <v>11253</v>
      </c>
      <c r="H1632" s="3" t="s">
        <v>11253</v>
      </c>
      <c r="I1632" s="3" t="s">
        <v>14332</v>
      </c>
      <c r="J1632" s="5"/>
      <c r="K1632" s="7" t="e">
        <v>#N/A</v>
      </c>
      <c r="L1632" s="7" t="e">
        <v>#N/A</v>
      </c>
      <c r="M1632" s="7" t="e">
        <v>#N/A</v>
      </c>
      <c r="N1632" s="7" t="e">
        <v>#N/A</v>
      </c>
      <c r="O1632" s="7" t="e">
        <v>#N/A</v>
      </c>
      <c r="P1632" s="7" t="e">
        <v>#N/A</v>
      </c>
      <c r="Q1632" s="7" t="e">
        <v>#N/A</v>
      </c>
      <c r="R1632" s="7" t="e">
        <v>#N/A</v>
      </c>
      <c r="S1632" s="7" t="e">
        <v>#N/A</v>
      </c>
      <c r="T1632" s="7" t="e">
        <v>#N/A</v>
      </c>
      <c r="U1632" s="7" t="e">
        <v>#N/A</v>
      </c>
      <c r="V1632" s="7" t="e">
        <v>#N/A</v>
      </c>
      <c r="W1632" s="3">
        <v>1</v>
      </c>
      <c r="X1632" s="3" t="e">
        <v>#N/A</v>
      </c>
      <c r="Y1632" s="7" t="e">
        <v>#N/A</v>
      </c>
      <c r="Z1632" s="7">
        <f t="shared" si="201"/>
        <v>1</v>
      </c>
      <c r="AA1632" s="7">
        <f t="shared" si="202"/>
        <v>1</v>
      </c>
      <c r="AB1632" s="7" t="b">
        <f t="shared" si="203"/>
        <v>0</v>
      </c>
      <c r="AC1632" s="7" t="b">
        <f t="shared" si="204"/>
        <v>1</v>
      </c>
      <c r="AD1632" s="7" t="b">
        <f t="shared" si="205"/>
        <v>0</v>
      </c>
      <c r="AE1632" s="7" t="b">
        <f t="shared" si="206"/>
        <v>1</v>
      </c>
      <c r="AF1632" s="7" t="b">
        <f t="shared" si="207"/>
        <v>0</v>
      </c>
      <c r="AH1632" t="b">
        <f>AND(Table252102[[#This Row],[Developmental toxicity]:[Reproductive toxicity]])</f>
        <v>0</v>
      </c>
    </row>
    <row r="1633" spans="1:34" x14ac:dyDescent="0.25">
      <c r="A1633" s="3">
        <f t="shared" si="200"/>
        <v>1632</v>
      </c>
      <c r="B1633" s="4"/>
      <c r="C1633" s="3" t="s">
        <v>20521</v>
      </c>
      <c r="D1633" s="3" t="s">
        <v>19193</v>
      </c>
      <c r="E1633" s="29" t="s">
        <v>20276</v>
      </c>
      <c r="F1633" s="3" t="s">
        <v>19649</v>
      </c>
      <c r="G1633" s="3" t="s">
        <v>19650</v>
      </c>
      <c r="H1633" s="3" t="s">
        <v>19650</v>
      </c>
      <c r="I1633" s="3" t="s">
        <v>19651</v>
      </c>
      <c r="J1633" s="5" t="s">
        <v>20</v>
      </c>
      <c r="K1633" s="7" t="e">
        <v>#N/A</v>
      </c>
      <c r="L1633" s="7" t="e">
        <v>#N/A</v>
      </c>
      <c r="M1633" s="7" t="e">
        <v>#N/A</v>
      </c>
      <c r="N1633" s="7" t="e">
        <v>#N/A</v>
      </c>
      <c r="O1633" s="7" t="e">
        <v>#N/A</v>
      </c>
      <c r="P1633" s="7" t="e">
        <v>#N/A</v>
      </c>
      <c r="Q1633" s="7" t="e">
        <v>#N/A</v>
      </c>
      <c r="R1633" s="7" t="e">
        <v>#N/A</v>
      </c>
      <c r="S1633" s="7" t="e">
        <v>#N/A</v>
      </c>
      <c r="T1633" s="7" t="e">
        <v>#N/A</v>
      </c>
      <c r="U1633" s="7" t="e">
        <v>#N/A</v>
      </c>
      <c r="V1633" s="7" t="e">
        <v>#N/A</v>
      </c>
      <c r="W1633" s="7" t="e">
        <v>#N/A</v>
      </c>
      <c r="X1633" s="7">
        <v>1</v>
      </c>
      <c r="Y1633" s="7" t="e">
        <v>#N/A</v>
      </c>
      <c r="Z1633" s="7">
        <f t="shared" si="201"/>
        <v>1</v>
      </c>
      <c r="AA1633" s="7">
        <f t="shared" si="202"/>
        <v>1</v>
      </c>
      <c r="AB1633" s="7" t="b">
        <f t="shared" si="203"/>
        <v>1</v>
      </c>
      <c r="AC1633" s="7" t="b">
        <f t="shared" si="204"/>
        <v>0</v>
      </c>
      <c r="AD1633" s="7" t="b">
        <f t="shared" si="205"/>
        <v>0</v>
      </c>
      <c r="AE1633" s="7" t="b">
        <f t="shared" si="206"/>
        <v>0</v>
      </c>
      <c r="AF1633" s="7" t="b">
        <f t="shared" si="207"/>
        <v>0</v>
      </c>
      <c r="AH1633" t="b">
        <f>AND(Table252102[[#This Row],[Developmental toxicity]:[Reproductive toxicity]])</f>
        <v>0</v>
      </c>
    </row>
    <row r="1634" spans="1:34" x14ac:dyDescent="0.25">
      <c r="A1634" s="3">
        <f t="shared" si="200"/>
        <v>1633</v>
      </c>
      <c r="B1634" s="4"/>
      <c r="C1634" s="3" t="s">
        <v>20510</v>
      </c>
      <c r="D1634" s="3" t="s">
        <v>19182</v>
      </c>
      <c r="E1634" s="29" t="s">
        <v>20265</v>
      </c>
      <c r="F1634" s="3" t="s">
        <v>19609</v>
      </c>
      <c r="G1634" s="3" t="s">
        <v>19610</v>
      </c>
      <c r="H1634" s="3" t="s">
        <v>19610</v>
      </c>
      <c r="I1634" s="3" t="s">
        <v>19611</v>
      </c>
      <c r="J1634" s="5" t="s">
        <v>20</v>
      </c>
      <c r="K1634" s="7" t="e">
        <v>#N/A</v>
      </c>
      <c r="L1634" s="7" t="e">
        <v>#N/A</v>
      </c>
      <c r="M1634" s="7" t="e">
        <v>#N/A</v>
      </c>
      <c r="N1634" s="7" t="e">
        <v>#N/A</v>
      </c>
      <c r="O1634" s="7" t="e">
        <v>#N/A</v>
      </c>
      <c r="P1634" s="7" t="e">
        <v>#N/A</v>
      </c>
      <c r="Q1634" s="7" t="e">
        <v>#N/A</v>
      </c>
      <c r="R1634" s="7" t="e">
        <v>#N/A</v>
      </c>
      <c r="S1634" s="7" t="e">
        <v>#N/A</v>
      </c>
      <c r="T1634" s="7" t="e">
        <v>#N/A</v>
      </c>
      <c r="U1634" s="7" t="e">
        <v>#N/A</v>
      </c>
      <c r="V1634" s="7" t="e">
        <v>#N/A</v>
      </c>
      <c r="W1634" s="7" t="e">
        <v>#N/A</v>
      </c>
      <c r="X1634" s="7">
        <v>1</v>
      </c>
      <c r="Y1634" s="7" t="e">
        <v>#N/A</v>
      </c>
      <c r="Z1634" s="7">
        <f t="shared" si="201"/>
        <v>1</v>
      </c>
      <c r="AA1634" s="7">
        <f t="shared" si="202"/>
        <v>1</v>
      </c>
      <c r="AB1634" s="7" t="b">
        <f t="shared" si="203"/>
        <v>1</v>
      </c>
      <c r="AC1634" s="7" t="b">
        <f t="shared" si="204"/>
        <v>0</v>
      </c>
      <c r="AD1634" s="7" t="b">
        <f t="shared" si="205"/>
        <v>0</v>
      </c>
      <c r="AE1634" s="7" t="b">
        <f t="shared" si="206"/>
        <v>0</v>
      </c>
      <c r="AF1634" s="7" t="b">
        <f t="shared" si="207"/>
        <v>0</v>
      </c>
      <c r="AH1634" t="b">
        <f>AND(Table252102[[#This Row],[Developmental toxicity]:[Reproductive toxicity]])</f>
        <v>0</v>
      </c>
    </row>
    <row r="1635" spans="1:34" x14ac:dyDescent="0.25">
      <c r="A1635" s="3">
        <f t="shared" si="200"/>
        <v>1634</v>
      </c>
      <c r="B1635" s="4"/>
      <c r="C1635" s="3" t="s">
        <v>11913</v>
      </c>
      <c r="D1635" s="3" t="s">
        <v>11912</v>
      </c>
      <c r="E1635" s="29" t="s">
        <v>15523</v>
      </c>
      <c r="F1635" s="3" t="s">
        <v>15524</v>
      </c>
      <c r="G1635" s="3" t="s">
        <v>15525</v>
      </c>
      <c r="H1635" s="3" t="s">
        <v>15525</v>
      </c>
      <c r="I1635" s="3" t="s">
        <v>15526</v>
      </c>
      <c r="J1635" s="5"/>
      <c r="K1635" s="7" t="e">
        <v>#N/A</v>
      </c>
      <c r="L1635" s="7" t="e">
        <v>#N/A</v>
      </c>
      <c r="M1635" s="7" t="e">
        <v>#N/A</v>
      </c>
      <c r="N1635" s="7" t="e">
        <v>#N/A</v>
      </c>
      <c r="O1635" s="7" t="e">
        <v>#N/A</v>
      </c>
      <c r="P1635" s="7" t="e">
        <v>#N/A</v>
      </c>
      <c r="Q1635" s="7" t="e">
        <v>#N/A</v>
      </c>
      <c r="R1635" s="7" t="e">
        <v>#N/A</v>
      </c>
      <c r="S1635" s="7" t="e">
        <v>#N/A</v>
      </c>
      <c r="T1635" s="7" t="e">
        <v>#N/A</v>
      </c>
      <c r="U1635" s="7" t="e">
        <v>#N/A</v>
      </c>
      <c r="V1635" s="7" t="e">
        <v>#N/A</v>
      </c>
      <c r="W1635" s="3">
        <v>0</v>
      </c>
      <c r="X1635" s="3" t="e">
        <v>#N/A</v>
      </c>
      <c r="Y1635" s="7" t="e">
        <v>#N/A</v>
      </c>
      <c r="Z1635" s="7">
        <f t="shared" si="201"/>
        <v>0</v>
      </c>
      <c r="AA1635" s="7">
        <f t="shared" si="202"/>
        <v>0</v>
      </c>
      <c r="AB1635" s="7" t="b">
        <f t="shared" si="203"/>
        <v>0</v>
      </c>
      <c r="AC1635" s="7" t="b">
        <f t="shared" si="204"/>
        <v>1</v>
      </c>
      <c r="AD1635" s="7" t="b">
        <f t="shared" si="205"/>
        <v>0</v>
      </c>
      <c r="AE1635" s="7" t="b">
        <f t="shared" si="206"/>
        <v>1</v>
      </c>
      <c r="AF1635" s="7" t="b">
        <f t="shared" si="207"/>
        <v>0</v>
      </c>
      <c r="AH1635" t="b">
        <f>AND(Table252102[[#This Row],[Developmental toxicity]:[Reproductive toxicity]])</f>
        <v>0</v>
      </c>
    </row>
    <row r="1636" spans="1:34" x14ac:dyDescent="0.25">
      <c r="A1636" s="3">
        <f t="shared" si="200"/>
        <v>1635</v>
      </c>
      <c r="B1636" s="4"/>
      <c r="C1636" s="3" t="s">
        <v>12116</v>
      </c>
      <c r="D1636" s="3" t="s">
        <v>12115</v>
      </c>
      <c r="E1636" s="29" t="s">
        <v>15805</v>
      </c>
      <c r="F1636" s="3" t="s">
        <v>15806</v>
      </c>
      <c r="G1636" s="3" t="s">
        <v>15807</v>
      </c>
      <c r="H1636" s="3" t="s">
        <v>15807</v>
      </c>
      <c r="I1636" s="3" t="s">
        <v>15808</v>
      </c>
      <c r="J1636" s="5"/>
      <c r="K1636" s="7" t="e">
        <v>#N/A</v>
      </c>
      <c r="L1636" s="7" t="e">
        <v>#N/A</v>
      </c>
      <c r="M1636" s="7" t="e">
        <v>#N/A</v>
      </c>
      <c r="N1636" s="7" t="e">
        <v>#N/A</v>
      </c>
      <c r="O1636" s="7" t="e">
        <v>#N/A</v>
      </c>
      <c r="P1636" s="7" t="e">
        <v>#N/A</v>
      </c>
      <c r="Q1636" s="7" t="e">
        <v>#N/A</v>
      </c>
      <c r="R1636" s="7" t="e">
        <v>#N/A</v>
      </c>
      <c r="S1636" s="7" t="e">
        <v>#N/A</v>
      </c>
      <c r="T1636" s="7" t="e">
        <v>#N/A</v>
      </c>
      <c r="U1636" s="7" t="e">
        <v>#N/A</v>
      </c>
      <c r="V1636" s="7" t="e">
        <v>#N/A</v>
      </c>
      <c r="W1636" s="7">
        <v>0</v>
      </c>
      <c r="X1636" s="7" t="e">
        <v>#N/A</v>
      </c>
      <c r="Y1636" s="7">
        <v>0</v>
      </c>
      <c r="Z1636" s="7">
        <f t="shared" si="201"/>
        <v>0</v>
      </c>
      <c r="AA1636" s="7">
        <f t="shared" si="202"/>
        <v>0</v>
      </c>
      <c r="AB1636" s="7" t="b">
        <f t="shared" si="203"/>
        <v>1</v>
      </c>
      <c r="AC1636" s="7" t="b">
        <f t="shared" si="204"/>
        <v>1</v>
      </c>
      <c r="AD1636" s="7" t="b">
        <f t="shared" si="205"/>
        <v>0</v>
      </c>
      <c r="AE1636" s="7" t="b">
        <f t="shared" si="206"/>
        <v>1</v>
      </c>
      <c r="AF1636" s="7" t="b">
        <f t="shared" si="207"/>
        <v>0</v>
      </c>
      <c r="AH1636" t="b">
        <f>AND(Table252102[[#This Row],[Developmental toxicity]:[Reproductive toxicity]])</f>
        <v>1</v>
      </c>
    </row>
    <row r="1637" spans="1:34" x14ac:dyDescent="0.25">
      <c r="A1637" s="3">
        <f t="shared" si="200"/>
        <v>1636</v>
      </c>
      <c r="B1637" s="4" t="s">
        <v>1440</v>
      </c>
      <c r="C1637" s="3" t="s">
        <v>2281</v>
      </c>
      <c r="D1637" s="3" t="s">
        <v>3194</v>
      </c>
      <c r="E1637" s="12" t="s">
        <v>7559</v>
      </c>
      <c r="F1637" t="s">
        <v>8406</v>
      </c>
      <c r="G1637" t="s">
        <v>9642</v>
      </c>
      <c r="H1637" t="s">
        <v>9642</v>
      </c>
      <c r="I1637" t="s">
        <v>9643</v>
      </c>
      <c r="J1637" s="5"/>
      <c r="K1637" s="7" t="e">
        <v>#N/A</v>
      </c>
      <c r="L1637" s="7" t="e">
        <v>#N/A</v>
      </c>
      <c r="M1637" s="7" t="e">
        <v>#N/A</v>
      </c>
      <c r="N1637" s="7" t="e">
        <v>#N/A</v>
      </c>
      <c r="O1637" s="7" t="e">
        <v>#N/A</v>
      </c>
      <c r="P1637" s="7" t="e">
        <v>#N/A</v>
      </c>
      <c r="Q1637" s="7" t="e">
        <v>#N/A</v>
      </c>
      <c r="R1637" s="7" t="e">
        <v>#N/A</v>
      </c>
      <c r="S1637" s="7" t="e">
        <v>#N/A</v>
      </c>
      <c r="T1637" s="7">
        <v>0</v>
      </c>
      <c r="U1637" s="7" t="e">
        <v>#N/A</v>
      </c>
      <c r="V1637" s="7" t="e">
        <v>#N/A</v>
      </c>
      <c r="W1637" s="3">
        <v>0</v>
      </c>
      <c r="X1637" s="3" t="e">
        <v>#N/A</v>
      </c>
      <c r="Y1637" s="7" t="e">
        <v>#N/A</v>
      </c>
      <c r="Z1637" s="7">
        <f t="shared" si="201"/>
        <v>0</v>
      </c>
      <c r="AA1637" s="7">
        <f t="shared" si="202"/>
        <v>0</v>
      </c>
      <c r="AB1637" s="7" t="b">
        <f t="shared" si="203"/>
        <v>1</v>
      </c>
      <c r="AC1637" s="7" t="b">
        <f t="shared" si="204"/>
        <v>1</v>
      </c>
      <c r="AD1637" s="7" t="b">
        <f t="shared" si="205"/>
        <v>1</v>
      </c>
      <c r="AE1637" s="7" t="b">
        <f t="shared" si="206"/>
        <v>1</v>
      </c>
      <c r="AF1637" s="7" t="b">
        <f t="shared" si="207"/>
        <v>0</v>
      </c>
      <c r="AH1637" t="b">
        <f>AND(Table252102[[#This Row],[Developmental toxicity]:[Reproductive toxicity]])</f>
        <v>1</v>
      </c>
    </row>
    <row r="1638" spans="1:34" x14ac:dyDescent="0.25">
      <c r="A1638" s="3">
        <f t="shared" si="200"/>
        <v>1637</v>
      </c>
      <c r="B1638" s="4">
        <v>500</v>
      </c>
      <c r="C1638" s="3" t="s">
        <v>1080</v>
      </c>
      <c r="D1638" s="3" t="s">
        <v>5330</v>
      </c>
      <c r="E1638" s="29" t="s">
        <v>4891</v>
      </c>
      <c r="F1638" s="3" t="s">
        <v>5797</v>
      </c>
      <c r="G1638" s="3" t="s">
        <v>1081</v>
      </c>
      <c r="H1638" s="3" t="s">
        <v>6234</v>
      </c>
      <c r="I1638" s="3" t="s">
        <v>6805</v>
      </c>
      <c r="J1638" s="5" t="s">
        <v>1431</v>
      </c>
      <c r="K1638" s="7" t="e">
        <v>#N/A</v>
      </c>
      <c r="L1638" s="7">
        <v>1</v>
      </c>
      <c r="M1638" s="7" t="e">
        <v>#N/A</v>
      </c>
      <c r="N1638" s="7" t="e">
        <v>#N/A</v>
      </c>
      <c r="O1638" s="7" t="e">
        <v>#N/A</v>
      </c>
      <c r="P1638" s="7" t="e">
        <v>#N/A</v>
      </c>
      <c r="Q1638" s="7" t="e">
        <v>#N/A</v>
      </c>
      <c r="R1638" s="7" t="e">
        <v>#N/A</v>
      </c>
      <c r="S1638" s="7" t="e">
        <v>#N/A</v>
      </c>
      <c r="T1638" s="7">
        <v>0</v>
      </c>
      <c r="U1638" s="7" t="e">
        <v>#N/A</v>
      </c>
      <c r="V1638" s="7" t="e">
        <v>#N/A</v>
      </c>
      <c r="W1638" s="7" t="e">
        <v>#N/A</v>
      </c>
      <c r="X1638" s="7" t="e">
        <v>#N/A</v>
      </c>
      <c r="Y1638" s="7">
        <v>1</v>
      </c>
      <c r="Z1638" s="7">
        <f t="shared" si="201"/>
        <v>1</v>
      </c>
      <c r="AA1638" s="7">
        <f t="shared" si="202"/>
        <v>1</v>
      </c>
      <c r="AB1638" s="7" t="b">
        <f t="shared" si="203"/>
        <v>1</v>
      </c>
      <c r="AC1638" s="7" t="b">
        <f t="shared" si="204"/>
        <v>0</v>
      </c>
      <c r="AD1638" s="7" t="b">
        <f t="shared" si="205"/>
        <v>1</v>
      </c>
      <c r="AE1638" s="7" t="b">
        <f t="shared" si="206"/>
        <v>0</v>
      </c>
      <c r="AF1638" s="7" t="b">
        <f t="shared" si="207"/>
        <v>0</v>
      </c>
      <c r="AH1638" t="b">
        <f>AND(Table252102[[#This Row],[Developmental toxicity]:[Reproductive toxicity]])</f>
        <v>0</v>
      </c>
    </row>
    <row r="1639" spans="1:34" x14ac:dyDescent="0.25">
      <c r="A1639" s="3">
        <f t="shared" si="200"/>
        <v>1638</v>
      </c>
      <c r="B1639" s="4" t="s">
        <v>1440</v>
      </c>
      <c r="C1639" s="3" t="s">
        <v>2111</v>
      </c>
      <c r="D1639" s="3" t="s">
        <v>2999</v>
      </c>
      <c r="E1639" s="12" t="s">
        <v>7392</v>
      </c>
      <c r="F1639" t="s">
        <v>8240</v>
      </c>
      <c r="G1639" t="s">
        <v>9265</v>
      </c>
      <c r="H1639" t="s">
        <v>9265</v>
      </c>
      <c r="I1639" t="s">
        <v>9266</v>
      </c>
      <c r="J1639" s="5"/>
      <c r="K1639" s="7" t="e">
        <v>#N/A</v>
      </c>
      <c r="L1639" s="7" t="e">
        <v>#N/A</v>
      </c>
      <c r="M1639" s="7" t="e">
        <v>#N/A</v>
      </c>
      <c r="N1639" s="7" t="e">
        <v>#N/A</v>
      </c>
      <c r="O1639" s="7" t="e">
        <v>#N/A</v>
      </c>
      <c r="P1639" s="7" t="e">
        <v>#N/A</v>
      </c>
      <c r="Q1639" s="7" t="e">
        <v>#N/A</v>
      </c>
      <c r="R1639" s="7" t="e">
        <v>#N/A</v>
      </c>
      <c r="S1639" s="7" t="e">
        <v>#N/A</v>
      </c>
      <c r="T1639" s="7">
        <v>0</v>
      </c>
      <c r="U1639" s="7" t="e">
        <v>#N/A</v>
      </c>
      <c r="V1639" s="7" t="e">
        <v>#N/A</v>
      </c>
      <c r="W1639" s="7" t="e">
        <v>#N/A</v>
      </c>
      <c r="X1639" s="7" t="e">
        <v>#N/A</v>
      </c>
      <c r="Y1639" s="7" t="e">
        <v>#N/A</v>
      </c>
      <c r="Z1639" s="7">
        <f t="shared" si="201"/>
        <v>0</v>
      </c>
      <c r="AA1639" s="7">
        <f t="shared" si="202"/>
        <v>0</v>
      </c>
      <c r="AB1639" s="7" t="b">
        <f t="shared" si="203"/>
        <v>1</v>
      </c>
      <c r="AC1639" s="7" t="b">
        <f t="shared" si="204"/>
        <v>0</v>
      </c>
      <c r="AD1639" s="7" t="b">
        <f t="shared" si="205"/>
        <v>1</v>
      </c>
      <c r="AE1639" s="7" t="b">
        <f t="shared" si="206"/>
        <v>0</v>
      </c>
      <c r="AF1639" s="7" t="b">
        <f t="shared" si="207"/>
        <v>0</v>
      </c>
      <c r="AH1639" t="b">
        <f>AND(Table252102[[#This Row],[Developmental toxicity]:[Reproductive toxicity]])</f>
        <v>0</v>
      </c>
    </row>
    <row r="1640" spans="1:34" x14ac:dyDescent="0.25">
      <c r="A1640" s="3">
        <f t="shared" si="200"/>
        <v>1639</v>
      </c>
      <c r="B1640" s="4">
        <v>13513</v>
      </c>
      <c r="C1640" s="3" t="s">
        <v>1460</v>
      </c>
      <c r="D1640" s="3" t="s">
        <v>277</v>
      </c>
      <c r="E1640" s="29" t="s">
        <v>4079</v>
      </c>
      <c r="F1640" s="3" t="s">
        <v>1535</v>
      </c>
      <c r="G1640" s="3" t="s">
        <v>278</v>
      </c>
      <c r="H1640" s="3" t="s">
        <v>1462</v>
      </c>
      <c r="I1640" s="3" t="s">
        <v>4467</v>
      </c>
      <c r="J1640" s="5" t="s">
        <v>279</v>
      </c>
      <c r="K1640" s="7" t="e">
        <v>#N/A</v>
      </c>
      <c r="L1640" s="7" t="e">
        <v>#N/A</v>
      </c>
      <c r="M1640" s="7">
        <v>1</v>
      </c>
      <c r="N1640" s="7" t="e">
        <v>#N/A</v>
      </c>
      <c r="O1640" s="7">
        <v>1</v>
      </c>
      <c r="P1640" s="7" t="e">
        <v>#N/A</v>
      </c>
      <c r="Q1640" s="7" t="e">
        <v>#N/A</v>
      </c>
      <c r="R1640" s="7" t="e">
        <v>#N/A</v>
      </c>
      <c r="S1640" s="7" t="e">
        <v>#N/A</v>
      </c>
      <c r="T1640" s="7">
        <v>1</v>
      </c>
      <c r="U1640" s="7" t="e">
        <v>#N/A</v>
      </c>
      <c r="V1640" s="7" t="e">
        <v>#N/A</v>
      </c>
      <c r="W1640" s="3">
        <v>1</v>
      </c>
      <c r="X1640" s="3" t="e">
        <v>#N/A</v>
      </c>
      <c r="Y1640" s="7" t="e">
        <v>#N/A</v>
      </c>
      <c r="Z1640" s="7">
        <f t="shared" si="201"/>
        <v>1</v>
      </c>
      <c r="AA1640" s="7">
        <f t="shared" si="202"/>
        <v>1</v>
      </c>
      <c r="AB1640" s="7" t="b">
        <f t="shared" si="203"/>
        <v>1</v>
      </c>
      <c r="AC1640" s="7" t="b">
        <f t="shared" si="204"/>
        <v>1</v>
      </c>
      <c r="AD1640" s="7" t="b">
        <f t="shared" si="205"/>
        <v>1</v>
      </c>
      <c r="AE1640" s="7" t="b">
        <f t="shared" si="206"/>
        <v>1</v>
      </c>
      <c r="AF1640" s="7" t="b">
        <f t="shared" si="207"/>
        <v>1</v>
      </c>
      <c r="AH1640" t="b">
        <f>AND(Table252102[[#This Row],[Developmental toxicity]:[Reproductive toxicity]])</f>
        <v>1</v>
      </c>
    </row>
    <row r="1641" spans="1:34" x14ac:dyDescent="0.25">
      <c r="A1641" s="3">
        <f t="shared" si="200"/>
        <v>1640</v>
      </c>
      <c r="B1641" s="4" t="s">
        <v>1440</v>
      </c>
      <c r="C1641" s="3" t="s">
        <v>2177</v>
      </c>
      <c r="D1641" s="3" t="s">
        <v>3074</v>
      </c>
      <c r="E1641" s="12" t="s">
        <v>7457</v>
      </c>
      <c r="F1641" t="s">
        <v>8305</v>
      </c>
      <c r="G1641" t="s">
        <v>9408</v>
      </c>
      <c r="H1641" t="s">
        <v>9408</v>
      </c>
      <c r="I1641" t="s">
        <v>9409</v>
      </c>
      <c r="J1641" s="5"/>
      <c r="K1641" s="7" t="e">
        <v>#N/A</v>
      </c>
      <c r="L1641" s="7" t="e">
        <v>#N/A</v>
      </c>
      <c r="M1641" s="7" t="e">
        <v>#N/A</v>
      </c>
      <c r="N1641" s="7" t="e">
        <v>#N/A</v>
      </c>
      <c r="O1641" s="7" t="e">
        <v>#N/A</v>
      </c>
      <c r="P1641" s="7" t="e">
        <v>#N/A</v>
      </c>
      <c r="Q1641" s="7" t="e">
        <v>#N/A</v>
      </c>
      <c r="R1641" s="7" t="e">
        <v>#N/A</v>
      </c>
      <c r="S1641" s="7" t="e">
        <v>#N/A</v>
      </c>
      <c r="T1641" s="7">
        <v>0</v>
      </c>
      <c r="U1641" s="7" t="e">
        <v>#N/A</v>
      </c>
      <c r="V1641" s="7" t="e">
        <v>#N/A</v>
      </c>
      <c r="W1641" s="7" t="e">
        <v>#N/A</v>
      </c>
      <c r="X1641" s="7" t="e">
        <v>#N/A</v>
      </c>
      <c r="Y1641" s="7" t="e">
        <v>#N/A</v>
      </c>
      <c r="Z1641" s="7">
        <f t="shared" si="201"/>
        <v>0</v>
      </c>
      <c r="AA1641" s="7">
        <f t="shared" si="202"/>
        <v>0</v>
      </c>
      <c r="AB1641" s="7" t="b">
        <f t="shared" si="203"/>
        <v>1</v>
      </c>
      <c r="AC1641" s="7" t="b">
        <f t="shared" si="204"/>
        <v>0</v>
      </c>
      <c r="AD1641" s="7" t="b">
        <f t="shared" si="205"/>
        <v>1</v>
      </c>
      <c r="AE1641" s="7" t="b">
        <f t="shared" si="206"/>
        <v>0</v>
      </c>
      <c r="AF1641" s="7" t="b">
        <f t="shared" si="207"/>
        <v>0</v>
      </c>
      <c r="AH1641" t="b">
        <f>AND(Table252102[[#This Row],[Developmental toxicity]:[Reproductive toxicity]])</f>
        <v>0</v>
      </c>
    </row>
    <row r="1642" spans="1:34" x14ac:dyDescent="0.25">
      <c r="A1642" s="3">
        <f t="shared" si="200"/>
        <v>1641</v>
      </c>
      <c r="B1642" s="4" t="s">
        <v>1440</v>
      </c>
      <c r="C1642" s="22" t="s">
        <v>1810</v>
      </c>
      <c r="D1642" s="22" t="s">
        <v>1811</v>
      </c>
      <c r="E1642" s="29" t="s">
        <v>7076</v>
      </c>
      <c r="F1642" s="22" t="s">
        <v>1855</v>
      </c>
      <c r="G1642" s="6" t="s">
        <v>1854</v>
      </c>
      <c r="H1642" s="3" t="s">
        <v>1854</v>
      </c>
      <c r="I1642" s="3" t="s">
        <v>7184</v>
      </c>
      <c r="J1642" s="5" t="s">
        <v>1876</v>
      </c>
      <c r="K1642" s="7" t="e">
        <v>#N/A</v>
      </c>
      <c r="L1642" s="7" t="e">
        <v>#N/A</v>
      </c>
      <c r="M1642" s="7" t="e">
        <v>#N/A</v>
      </c>
      <c r="N1642" s="7" t="e">
        <v>#N/A</v>
      </c>
      <c r="O1642" s="7" t="e">
        <v>#N/A</v>
      </c>
      <c r="P1642" s="7" t="e">
        <v>#N/A</v>
      </c>
      <c r="Q1642" s="7" t="e">
        <v>#N/A</v>
      </c>
      <c r="R1642" s="7">
        <v>0</v>
      </c>
      <c r="S1642" s="7" t="e">
        <v>#N/A</v>
      </c>
      <c r="T1642" s="7">
        <v>0</v>
      </c>
      <c r="U1642" s="7" t="e">
        <v>#N/A</v>
      </c>
      <c r="V1642" s="7" t="e">
        <v>#N/A</v>
      </c>
      <c r="W1642" s="7" t="e">
        <v>#N/A</v>
      </c>
      <c r="X1642" s="7" t="e">
        <v>#N/A</v>
      </c>
      <c r="Y1642" s="7" t="e">
        <v>#N/A</v>
      </c>
      <c r="Z1642" s="7">
        <f t="shared" si="201"/>
        <v>0</v>
      </c>
      <c r="AA1642" s="7">
        <f t="shared" si="202"/>
        <v>0</v>
      </c>
      <c r="AB1642" s="7" t="b">
        <f t="shared" si="203"/>
        <v>1</v>
      </c>
      <c r="AC1642" s="7" t="b">
        <f t="shared" si="204"/>
        <v>1</v>
      </c>
      <c r="AD1642" s="7" t="b">
        <f t="shared" si="205"/>
        <v>1</v>
      </c>
      <c r="AE1642" s="7" t="b">
        <f t="shared" si="206"/>
        <v>0</v>
      </c>
      <c r="AF1642" s="7" t="b">
        <f t="shared" si="207"/>
        <v>1</v>
      </c>
      <c r="AH1642" t="b">
        <f>AND(Table252102[[#This Row],[Developmental toxicity]:[Reproductive toxicity]])</f>
        <v>1</v>
      </c>
    </row>
    <row r="1643" spans="1:34" x14ac:dyDescent="0.25">
      <c r="A1643" s="3">
        <f t="shared" si="200"/>
        <v>1642</v>
      </c>
      <c r="B1643" s="4"/>
      <c r="C1643" s="3" t="s">
        <v>12134</v>
      </c>
      <c r="D1643" s="3" t="s">
        <v>12133</v>
      </c>
      <c r="E1643" s="29" t="s">
        <v>15836</v>
      </c>
      <c r="F1643" s="3" t="s">
        <v>15837</v>
      </c>
      <c r="G1643" s="3" t="s">
        <v>15838</v>
      </c>
      <c r="H1643" s="3" t="s">
        <v>15838</v>
      </c>
      <c r="I1643" s="3" t="s">
        <v>15839</v>
      </c>
      <c r="J1643" s="5"/>
      <c r="K1643" s="7" t="e">
        <v>#N/A</v>
      </c>
      <c r="L1643" s="7" t="e">
        <v>#N/A</v>
      </c>
      <c r="M1643" s="7" t="e">
        <v>#N/A</v>
      </c>
      <c r="N1643" s="7" t="e">
        <v>#N/A</v>
      </c>
      <c r="O1643" s="7" t="e">
        <v>#N/A</v>
      </c>
      <c r="P1643" s="7" t="e">
        <v>#N/A</v>
      </c>
      <c r="Q1643" s="7" t="e">
        <v>#N/A</v>
      </c>
      <c r="R1643" s="7" t="e">
        <v>#N/A</v>
      </c>
      <c r="S1643" s="7" t="e">
        <v>#N/A</v>
      </c>
      <c r="T1643" s="7" t="e">
        <v>#N/A</v>
      </c>
      <c r="U1643" s="7" t="e">
        <v>#N/A</v>
      </c>
      <c r="V1643" s="7" t="e">
        <v>#N/A</v>
      </c>
      <c r="W1643" s="7">
        <v>0</v>
      </c>
      <c r="X1643" s="7" t="e">
        <v>#N/A</v>
      </c>
      <c r="Y1643" s="7">
        <v>0</v>
      </c>
      <c r="Z1643" s="7">
        <f t="shared" si="201"/>
        <v>0</v>
      </c>
      <c r="AA1643" s="7">
        <f t="shared" si="202"/>
        <v>0</v>
      </c>
      <c r="AB1643" s="7" t="b">
        <f t="shared" si="203"/>
        <v>1</v>
      </c>
      <c r="AC1643" s="7" t="b">
        <f t="shared" si="204"/>
        <v>1</v>
      </c>
      <c r="AD1643" s="7" t="b">
        <f t="shared" si="205"/>
        <v>0</v>
      </c>
      <c r="AE1643" s="7" t="b">
        <f t="shared" si="206"/>
        <v>1</v>
      </c>
      <c r="AF1643" s="7" t="b">
        <f t="shared" si="207"/>
        <v>0</v>
      </c>
      <c r="AH1643" t="b">
        <f>AND(Table252102[[#This Row],[Developmental toxicity]:[Reproductive toxicity]])</f>
        <v>1</v>
      </c>
    </row>
    <row r="1644" spans="1:34" x14ac:dyDescent="0.25">
      <c r="A1644" s="3">
        <f t="shared" si="200"/>
        <v>1643</v>
      </c>
      <c r="B1644" s="4"/>
      <c r="C1644" s="3" t="s">
        <v>12595</v>
      </c>
      <c r="D1644" s="3" t="s">
        <v>12594</v>
      </c>
      <c r="E1644" s="29" t="s">
        <v>16591</v>
      </c>
      <c r="F1644" s="3" t="s">
        <v>16592</v>
      </c>
      <c r="G1644" s="3" t="s">
        <v>16593</v>
      </c>
      <c r="H1644" s="3" t="s">
        <v>16593</v>
      </c>
      <c r="I1644" s="3" t="s">
        <v>16594</v>
      </c>
      <c r="J1644" s="5"/>
      <c r="K1644" s="7" t="e">
        <v>#N/A</v>
      </c>
      <c r="L1644" s="7" t="e">
        <v>#N/A</v>
      </c>
      <c r="M1644" s="7" t="e">
        <v>#N/A</v>
      </c>
      <c r="N1644" s="7" t="e">
        <v>#N/A</v>
      </c>
      <c r="O1644" s="7" t="e">
        <v>#N/A</v>
      </c>
      <c r="P1644" s="7" t="e">
        <v>#N/A</v>
      </c>
      <c r="Q1644" s="7" t="e">
        <v>#N/A</v>
      </c>
      <c r="R1644" s="7" t="e">
        <v>#N/A</v>
      </c>
      <c r="S1644" s="7" t="e">
        <v>#N/A</v>
      </c>
      <c r="T1644" s="7" t="e">
        <v>#N/A</v>
      </c>
      <c r="U1644" s="7" t="e">
        <v>#N/A</v>
      </c>
      <c r="V1644" s="7" t="e">
        <v>#N/A</v>
      </c>
      <c r="W1644" s="3">
        <v>0</v>
      </c>
      <c r="X1644" s="3" t="e">
        <v>#N/A</v>
      </c>
      <c r="Y1644" s="7" t="e">
        <v>#N/A</v>
      </c>
      <c r="Z1644" s="7">
        <f t="shared" si="201"/>
        <v>0</v>
      </c>
      <c r="AA1644" s="7">
        <f t="shared" si="202"/>
        <v>0</v>
      </c>
      <c r="AB1644" s="7" t="b">
        <f t="shared" si="203"/>
        <v>0</v>
      </c>
      <c r="AC1644" s="7" t="b">
        <f t="shared" si="204"/>
        <v>1</v>
      </c>
      <c r="AD1644" s="7" t="b">
        <f t="shared" si="205"/>
        <v>0</v>
      </c>
      <c r="AE1644" s="7" t="b">
        <f t="shared" si="206"/>
        <v>1</v>
      </c>
      <c r="AF1644" s="7" t="b">
        <f t="shared" si="207"/>
        <v>0</v>
      </c>
      <c r="AH1644" t="b">
        <f>AND(Table252102[[#This Row],[Developmental toxicity]:[Reproductive toxicity]])</f>
        <v>0</v>
      </c>
    </row>
    <row r="1645" spans="1:34" x14ac:dyDescent="0.25">
      <c r="A1645" s="3">
        <f t="shared" si="200"/>
        <v>1644</v>
      </c>
      <c r="B1645" s="4">
        <v>13282</v>
      </c>
      <c r="C1645" s="3" t="s">
        <v>2501</v>
      </c>
      <c r="D1645" s="3" t="s">
        <v>97</v>
      </c>
      <c r="E1645" s="29" t="s">
        <v>3986</v>
      </c>
      <c r="F1645" s="3" t="s">
        <v>3822</v>
      </c>
      <c r="G1645" s="3" t="s">
        <v>98</v>
      </c>
      <c r="H1645" s="3" t="s">
        <v>4280</v>
      </c>
      <c r="I1645" s="3" t="s">
        <v>4281</v>
      </c>
      <c r="J1645" s="5" t="s">
        <v>20</v>
      </c>
      <c r="K1645" s="7" t="e">
        <v>#N/A</v>
      </c>
      <c r="L1645" s="7" t="e">
        <v>#N/A</v>
      </c>
      <c r="M1645" s="7" t="e">
        <v>#N/A</v>
      </c>
      <c r="N1645" s="7" t="e">
        <v>#N/A</v>
      </c>
      <c r="O1645" s="7" t="e">
        <v>#N/A</v>
      </c>
      <c r="P1645" s="7" t="e">
        <v>#N/A</v>
      </c>
      <c r="Q1645" s="7" t="e">
        <v>#N/A</v>
      </c>
      <c r="R1645" s="7" t="e">
        <v>#N/A</v>
      </c>
      <c r="S1645" s="7" t="e">
        <v>#N/A</v>
      </c>
      <c r="T1645" s="7">
        <v>0</v>
      </c>
      <c r="U1645" s="7">
        <v>0</v>
      </c>
      <c r="V1645" s="7" t="e">
        <v>#N/A</v>
      </c>
      <c r="W1645" s="3">
        <v>1</v>
      </c>
      <c r="X1645" s="3" t="e">
        <v>#N/A</v>
      </c>
      <c r="Y1645" s="7" t="e">
        <v>#N/A</v>
      </c>
      <c r="Z1645" s="7">
        <f t="shared" si="201"/>
        <v>1</v>
      </c>
      <c r="AA1645" s="7">
        <f t="shared" si="202"/>
        <v>0</v>
      </c>
      <c r="AB1645" s="7" t="b">
        <f t="shared" si="203"/>
        <v>1</v>
      </c>
      <c r="AC1645" s="7" t="b">
        <f t="shared" si="204"/>
        <v>1</v>
      </c>
      <c r="AD1645" s="7" t="b">
        <f t="shared" si="205"/>
        <v>1</v>
      </c>
      <c r="AE1645" s="7" t="b">
        <f t="shared" si="206"/>
        <v>1</v>
      </c>
      <c r="AF1645" s="7" t="b">
        <f t="shared" si="207"/>
        <v>1</v>
      </c>
      <c r="AH1645" t="b">
        <f>AND(Table252102[[#This Row],[Developmental toxicity]:[Reproductive toxicity]])</f>
        <v>1</v>
      </c>
    </row>
    <row r="1646" spans="1:34" x14ac:dyDescent="0.25">
      <c r="A1646" s="3">
        <f t="shared" si="200"/>
        <v>1645</v>
      </c>
      <c r="B1646" s="4">
        <v>13278</v>
      </c>
      <c r="C1646" s="3" t="s">
        <v>1696</v>
      </c>
      <c r="D1646" s="3" t="s">
        <v>91</v>
      </c>
      <c r="E1646" s="29" t="s">
        <v>3983</v>
      </c>
      <c r="F1646" s="3" t="s">
        <v>1745</v>
      </c>
      <c r="G1646" s="3" t="s">
        <v>92</v>
      </c>
      <c r="H1646" s="3" t="s">
        <v>1744</v>
      </c>
      <c r="I1646" s="3" t="s">
        <v>4276</v>
      </c>
      <c r="J1646" s="5" t="s">
        <v>20</v>
      </c>
      <c r="K1646" s="7" t="e">
        <v>#N/A</v>
      </c>
      <c r="L1646" s="7" t="e">
        <v>#N/A</v>
      </c>
      <c r="M1646" s="7" t="e">
        <v>#N/A</v>
      </c>
      <c r="N1646" s="7" t="e">
        <v>#N/A</v>
      </c>
      <c r="O1646" s="7" t="e">
        <v>#N/A</v>
      </c>
      <c r="P1646" s="7">
        <v>0</v>
      </c>
      <c r="Q1646" s="7" t="e">
        <v>#N/A</v>
      </c>
      <c r="R1646" s="7" t="e">
        <v>#N/A</v>
      </c>
      <c r="S1646" s="7" t="e">
        <v>#N/A</v>
      </c>
      <c r="T1646" s="7">
        <v>1</v>
      </c>
      <c r="U1646" s="7" t="e">
        <v>#N/A</v>
      </c>
      <c r="V1646" s="7" t="e">
        <v>#N/A</v>
      </c>
      <c r="W1646" s="7">
        <v>1</v>
      </c>
      <c r="X1646" s="7" t="e">
        <v>#N/A</v>
      </c>
      <c r="Y1646" s="7">
        <v>0</v>
      </c>
      <c r="Z1646" s="7">
        <f t="shared" si="201"/>
        <v>1</v>
      </c>
      <c r="AA1646" s="7">
        <f t="shared" si="202"/>
        <v>0</v>
      </c>
      <c r="AB1646" s="7" t="b">
        <f t="shared" si="203"/>
        <v>1</v>
      </c>
      <c r="AC1646" s="7" t="b">
        <f t="shared" si="204"/>
        <v>1</v>
      </c>
      <c r="AD1646" s="7" t="b">
        <f t="shared" si="205"/>
        <v>1</v>
      </c>
      <c r="AE1646" s="7" t="b">
        <f t="shared" si="206"/>
        <v>1</v>
      </c>
      <c r="AF1646" s="7" t="b">
        <f t="shared" si="207"/>
        <v>1</v>
      </c>
      <c r="AH1646" t="b">
        <f>AND(Table252102[[#This Row],[Developmental toxicity]:[Reproductive toxicity]])</f>
        <v>1</v>
      </c>
    </row>
    <row r="1647" spans="1:34" x14ac:dyDescent="0.25">
      <c r="A1647" s="3">
        <f t="shared" si="200"/>
        <v>1646</v>
      </c>
      <c r="B1647" s="4"/>
      <c r="C1647" s="3" t="s">
        <v>13039</v>
      </c>
      <c r="D1647" s="3" t="s">
        <v>17965</v>
      </c>
      <c r="E1647" s="29" t="s">
        <v>17246</v>
      </c>
      <c r="F1647" s="3" t="s">
        <v>17247</v>
      </c>
      <c r="G1647" s="3" t="s">
        <v>17248</v>
      </c>
      <c r="H1647" s="3" t="s">
        <v>17249</v>
      </c>
      <c r="I1647" s="3" t="s">
        <v>17250</v>
      </c>
      <c r="J1647" s="5"/>
      <c r="K1647" s="7" t="e">
        <v>#N/A</v>
      </c>
      <c r="L1647" s="7" t="e">
        <v>#N/A</v>
      </c>
      <c r="M1647" s="7" t="e">
        <v>#N/A</v>
      </c>
      <c r="N1647" s="7" t="e">
        <v>#N/A</v>
      </c>
      <c r="O1647" s="7" t="e">
        <v>#N/A</v>
      </c>
      <c r="P1647" s="7" t="e">
        <v>#N/A</v>
      </c>
      <c r="Q1647" s="7" t="e">
        <v>#N/A</v>
      </c>
      <c r="R1647" s="7" t="e">
        <v>#N/A</v>
      </c>
      <c r="S1647" s="7" t="e">
        <v>#N/A</v>
      </c>
      <c r="T1647" s="7" t="e">
        <v>#N/A</v>
      </c>
      <c r="U1647" s="7" t="e">
        <v>#N/A</v>
      </c>
      <c r="V1647" s="7" t="e">
        <v>#N/A</v>
      </c>
      <c r="W1647" s="3">
        <v>0</v>
      </c>
      <c r="X1647" s="3" t="e">
        <v>#N/A</v>
      </c>
      <c r="Y1647" s="7" t="e">
        <v>#N/A</v>
      </c>
      <c r="Z1647" s="7">
        <f t="shared" si="201"/>
        <v>0</v>
      </c>
      <c r="AA1647" s="7">
        <f t="shared" si="202"/>
        <v>0</v>
      </c>
      <c r="AB1647" s="7" t="b">
        <f t="shared" si="203"/>
        <v>0</v>
      </c>
      <c r="AC1647" s="7" t="b">
        <f t="shared" si="204"/>
        <v>1</v>
      </c>
      <c r="AD1647" s="7" t="b">
        <f t="shared" si="205"/>
        <v>0</v>
      </c>
      <c r="AE1647" s="7" t="b">
        <f t="shared" si="206"/>
        <v>1</v>
      </c>
      <c r="AF1647" s="7" t="b">
        <f t="shared" si="207"/>
        <v>0</v>
      </c>
      <c r="AH1647" t="b">
        <f>AND(Table252102[[#This Row],[Developmental toxicity]:[Reproductive toxicity]])</f>
        <v>0</v>
      </c>
    </row>
    <row r="1648" spans="1:34" x14ac:dyDescent="0.25">
      <c r="A1648" s="3">
        <f t="shared" si="200"/>
        <v>1647</v>
      </c>
      <c r="B1648" s="4"/>
      <c r="C1648" s="3" t="s">
        <v>13226</v>
      </c>
      <c r="D1648" s="3" t="s">
        <v>13225</v>
      </c>
      <c r="E1648" s="29" t="s">
        <v>17527</v>
      </c>
      <c r="F1648" s="3" t="s">
        <v>17528</v>
      </c>
      <c r="G1648" s="3" t="s">
        <v>17529</v>
      </c>
      <c r="H1648" s="3" t="s">
        <v>13227</v>
      </c>
      <c r="I1648" s="3" t="s">
        <v>17530</v>
      </c>
      <c r="J1648" s="5"/>
      <c r="K1648" s="7" t="e">
        <v>#N/A</v>
      </c>
      <c r="L1648" s="7" t="e">
        <v>#N/A</v>
      </c>
      <c r="M1648" s="7" t="e">
        <v>#N/A</v>
      </c>
      <c r="N1648" s="7" t="e">
        <v>#N/A</v>
      </c>
      <c r="O1648" s="7" t="e">
        <v>#N/A</v>
      </c>
      <c r="P1648" s="7" t="e">
        <v>#N/A</v>
      </c>
      <c r="Q1648" s="7" t="e">
        <v>#N/A</v>
      </c>
      <c r="R1648" s="7" t="e">
        <v>#N/A</v>
      </c>
      <c r="S1648" s="7" t="e">
        <v>#N/A</v>
      </c>
      <c r="T1648" s="7" t="e">
        <v>#N/A</v>
      </c>
      <c r="U1648" s="7" t="e">
        <v>#N/A</v>
      </c>
      <c r="V1648" s="7" t="e">
        <v>#N/A</v>
      </c>
      <c r="W1648" s="3">
        <v>0</v>
      </c>
      <c r="X1648" s="3" t="e">
        <v>#N/A</v>
      </c>
      <c r="Y1648" s="7" t="e">
        <v>#N/A</v>
      </c>
      <c r="Z1648" s="7">
        <f t="shared" si="201"/>
        <v>0</v>
      </c>
      <c r="AA1648" s="7">
        <f t="shared" si="202"/>
        <v>0</v>
      </c>
      <c r="AB1648" s="7" t="b">
        <f t="shared" si="203"/>
        <v>0</v>
      </c>
      <c r="AC1648" s="7" t="b">
        <f t="shared" si="204"/>
        <v>1</v>
      </c>
      <c r="AD1648" s="7" t="b">
        <f t="shared" si="205"/>
        <v>0</v>
      </c>
      <c r="AE1648" s="7" t="b">
        <f t="shared" si="206"/>
        <v>1</v>
      </c>
      <c r="AF1648" s="7" t="b">
        <f t="shared" si="207"/>
        <v>0</v>
      </c>
      <c r="AH1648" t="b">
        <f>AND(Table252102[[#This Row],[Developmental toxicity]:[Reproductive toxicity]])</f>
        <v>0</v>
      </c>
    </row>
    <row r="1649" spans="1:34" x14ac:dyDescent="0.25">
      <c r="A1649" s="3">
        <f t="shared" si="200"/>
        <v>1648</v>
      </c>
      <c r="B1649" s="4"/>
      <c r="C1649" s="3" t="s">
        <v>12118</v>
      </c>
      <c r="D1649" s="3" t="s">
        <v>12117</v>
      </c>
      <c r="E1649" s="29" t="s">
        <v>15809</v>
      </c>
      <c r="F1649" s="3" t="s">
        <v>15810</v>
      </c>
      <c r="G1649" s="3" t="s">
        <v>12119</v>
      </c>
      <c r="H1649" s="3" t="s">
        <v>12119</v>
      </c>
      <c r="I1649" s="3" t="s">
        <v>15811</v>
      </c>
      <c r="J1649" s="5"/>
      <c r="K1649" s="7" t="e">
        <v>#N/A</v>
      </c>
      <c r="L1649" s="7" t="e">
        <v>#N/A</v>
      </c>
      <c r="M1649" s="7" t="e">
        <v>#N/A</v>
      </c>
      <c r="N1649" s="7" t="e">
        <v>#N/A</v>
      </c>
      <c r="O1649" s="7" t="e">
        <v>#N/A</v>
      </c>
      <c r="P1649" s="7" t="e">
        <v>#N/A</v>
      </c>
      <c r="Q1649" s="7" t="e">
        <v>#N/A</v>
      </c>
      <c r="R1649" s="7" t="e">
        <v>#N/A</v>
      </c>
      <c r="S1649" s="7" t="e">
        <v>#N/A</v>
      </c>
      <c r="T1649" s="7" t="e">
        <v>#N/A</v>
      </c>
      <c r="U1649" s="7" t="e">
        <v>#N/A</v>
      </c>
      <c r="V1649" s="7" t="e">
        <v>#N/A</v>
      </c>
      <c r="W1649" s="7">
        <v>0</v>
      </c>
      <c r="X1649" s="7" t="e">
        <v>#N/A</v>
      </c>
      <c r="Y1649" s="7">
        <v>0</v>
      </c>
      <c r="Z1649" s="7">
        <f t="shared" si="201"/>
        <v>0</v>
      </c>
      <c r="AA1649" s="7">
        <f t="shared" si="202"/>
        <v>0</v>
      </c>
      <c r="AB1649" s="7" t="b">
        <f t="shared" si="203"/>
        <v>1</v>
      </c>
      <c r="AC1649" s="7" t="b">
        <f t="shared" si="204"/>
        <v>1</v>
      </c>
      <c r="AD1649" s="7" t="b">
        <f t="shared" si="205"/>
        <v>0</v>
      </c>
      <c r="AE1649" s="7" t="b">
        <f t="shared" si="206"/>
        <v>1</v>
      </c>
      <c r="AF1649" s="7" t="b">
        <f t="shared" si="207"/>
        <v>0</v>
      </c>
      <c r="AH1649" t="b">
        <f>AND(Table252102[[#This Row],[Developmental toxicity]:[Reproductive toxicity]])</f>
        <v>1</v>
      </c>
    </row>
    <row r="1650" spans="1:34" x14ac:dyDescent="0.25">
      <c r="A1650" s="3">
        <f t="shared" si="200"/>
        <v>1649</v>
      </c>
      <c r="B1650" s="4" t="s">
        <v>1440</v>
      </c>
      <c r="C1650" s="3" t="s">
        <v>2382</v>
      </c>
      <c r="D1650" s="3" t="s">
        <v>3307</v>
      </c>
      <c r="E1650" s="29" t="s">
        <v>7659</v>
      </c>
      <c r="F1650" s="3" t="s">
        <v>8500</v>
      </c>
      <c r="G1650" s="3" t="s">
        <v>9850</v>
      </c>
      <c r="H1650" s="3" t="s">
        <v>9848</v>
      </c>
      <c r="I1650" s="3" t="s">
        <v>9851</v>
      </c>
      <c r="J1650" s="5"/>
      <c r="K1650" s="7" t="e">
        <v>#N/A</v>
      </c>
      <c r="L1650" s="7" t="e">
        <v>#N/A</v>
      </c>
      <c r="M1650" s="7" t="e">
        <v>#N/A</v>
      </c>
      <c r="N1650" s="7" t="e">
        <v>#N/A</v>
      </c>
      <c r="O1650" s="7" t="e">
        <v>#N/A</v>
      </c>
      <c r="P1650" s="7" t="e">
        <v>#N/A</v>
      </c>
      <c r="Q1650" s="7" t="e">
        <v>#N/A</v>
      </c>
      <c r="R1650" s="7" t="e">
        <v>#N/A</v>
      </c>
      <c r="S1650" s="7" t="e">
        <v>#N/A</v>
      </c>
      <c r="T1650" s="7">
        <v>1</v>
      </c>
      <c r="U1650" s="7" t="e">
        <v>#N/A</v>
      </c>
      <c r="V1650" s="7" t="e">
        <v>#N/A</v>
      </c>
      <c r="W1650" s="7">
        <v>1</v>
      </c>
      <c r="X1650" s="7" t="e">
        <v>#N/A</v>
      </c>
      <c r="Y1650" s="7">
        <v>1</v>
      </c>
      <c r="Z1650" s="7">
        <f t="shared" si="201"/>
        <v>1</v>
      </c>
      <c r="AA1650" s="7">
        <f t="shared" si="202"/>
        <v>1</v>
      </c>
      <c r="AB1650" s="7" t="b">
        <f t="shared" si="203"/>
        <v>1</v>
      </c>
      <c r="AC1650" s="7" t="b">
        <f t="shared" si="204"/>
        <v>1</v>
      </c>
      <c r="AD1650" s="7" t="b">
        <f t="shared" si="205"/>
        <v>1</v>
      </c>
      <c r="AE1650" s="7" t="b">
        <f t="shared" si="206"/>
        <v>1</v>
      </c>
      <c r="AF1650" s="7" t="b">
        <f t="shared" si="207"/>
        <v>0</v>
      </c>
      <c r="AH1650" t="b">
        <f>AND(Table252102[[#This Row],[Developmental toxicity]:[Reproductive toxicity]])</f>
        <v>1</v>
      </c>
    </row>
    <row r="1651" spans="1:34" x14ac:dyDescent="0.25">
      <c r="A1651" s="3">
        <f t="shared" si="200"/>
        <v>1650</v>
      </c>
      <c r="B1651" s="4" t="s">
        <v>1440</v>
      </c>
      <c r="C1651" s="3" t="s">
        <v>2260</v>
      </c>
      <c r="D1651" s="3" t="s">
        <v>3169</v>
      </c>
      <c r="E1651" s="29" t="s">
        <v>7538</v>
      </c>
      <c r="F1651" s="3" t="s">
        <v>8386</v>
      </c>
      <c r="G1651" s="3" t="s">
        <v>9597</v>
      </c>
      <c r="H1651" s="3" t="s">
        <v>9598</v>
      </c>
      <c r="I1651" s="3" t="s">
        <v>9599</v>
      </c>
      <c r="J1651" s="5"/>
      <c r="K1651" s="7" t="e">
        <v>#N/A</v>
      </c>
      <c r="L1651" s="7" t="e">
        <v>#N/A</v>
      </c>
      <c r="M1651" s="7" t="e">
        <v>#N/A</v>
      </c>
      <c r="N1651" s="7" t="e">
        <v>#N/A</v>
      </c>
      <c r="O1651" s="7" t="e">
        <v>#N/A</v>
      </c>
      <c r="P1651" s="7" t="e">
        <v>#N/A</v>
      </c>
      <c r="Q1651" s="7" t="e">
        <v>#N/A</v>
      </c>
      <c r="R1651" s="7" t="e">
        <v>#N/A</v>
      </c>
      <c r="S1651" s="7" t="e">
        <v>#N/A</v>
      </c>
      <c r="T1651" s="7">
        <v>1</v>
      </c>
      <c r="U1651" s="7" t="e">
        <v>#N/A</v>
      </c>
      <c r="V1651" s="7" t="e">
        <v>#N/A</v>
      </c>
      <c r="W1651" s="7" t="e">
        <v>#N/A</v>
      </c>
      <c r="X1651" s="7" t="e">
        <v>#N/A</v>
      </c>
      <c r="Y1651" s="7" t="e">
        <v>#N/A</v>
      </c>
      <c r="Z1651" s="7">
        <f t="shared" si="201"/>
        <v>1</v>
      </c>
      <c r="AA1651" s="7">
        <f t="shared" si="202"/>
        <v>1</v>
      </c>
      <c r="AB1651" s="7" t="b">
        <f t="shared" si="203"/>
        <v>1</v>
      </c>
      <c r="AC1651" s="7" t="b">
        <f t="shared" si="204"/>
        <v>0</v>
      </c>
      <c r="AD1651" s="7" t="b">
        <f t="shared" si="205"/>
        <v>1</v>
      </c>
      <c r="AE1651" s="7" t="b">
        <f t="shared" si="206"/>
        <v>0</v>
      </c>
      <c r="AF1651" s="7" t="b">
        <f t="shared" si="207"/>
        <v>0</v>
      </c>
      <c r="AH1651" t="b">
        <f>AND(Table252102[[#This Row],[Developmental toxicity]:[Reproductive toxicity]])</f>
        <v>0</v>
      </c>
    </row>
    <row r="1652" spans="1:34" x14ac:dyDescent="0.25">
      <c r="A1652" s="3">
        <f t="shared" si="200"/>
        <v>1651</v>
      </c>
      <c r="B1652" s="4"/>
      <c r="C1652" s="3" t="s">
        <v>12121</v>
      </c>
      <c r="D1652" s="3" t="s">
        <v>12120</v>
      </c>
      <c r="E1652" s="29" t="s">
        <v>15812</v>
      </c>
      <c r="F1652" s="3" t="s">
        <v>15813</v>
      </c>
      <c r="G1652" s="3" t="s">
        <v>15814</v>
      </c>
      <c r="H1652" s="3" t="s">
        <v>15814</v>
      </c>
      <c r="I1652" s="3" t="s">
        <v>15815</v>
      </c>
      <c r="J1652" s="5"/>
      <c r="K1652" s="7" t="e">
        <v>#N/A</v>
      </c>
      <c r="L1652" s="7" t="e">
        <v>#N/A</v>
      </c>
      <c r="M1652" s="7" t="e">
        <v>#N/A</v>
      </c>
      <c r="N1652" s="7" t="e">
        <v>#N/A</v>
      </c>
      <c r="O1652" s="7" t="e">
        <v>#N/A</v>
      </c>
      <c r="P1652" s="7" t="e">
        <v>#N/A</v>
      </c>
      <c r="Q1652" s="7" t="e">
        <v>#N/A</v>
      </c>
      <c r="R1652" s="7" t="e">
        <v>#N/A</v>
      </c>
      <c r="S1652" s="7" t="e">
        <v>#N/A</v>
      </c>
      <c r="T1652" s="7" t="e">
        <v>#N/A</v>
      </c>
      <c r="U1652" s="7" t="e">
        <v>#N/A</v>
      </c>
      <c r="V1652" s="7" t="e">
        <v>#N/A</v>
      </c>
      <c r="W1652" s="7">
        <v>0</v>
      </c>
      <c r="X1652" s="7" t="e">
        <v>#N/A</v>
      </c>
      <c r="Y1652" s="7">
        <v>0</v>
      </c>
      <c r="Z1652" s="7">
        <f t="shared" si="201"/>
        <v>0</v>
      </c>
      <c r="AA1652" s="7">
        <f t="shared" si="202"/>
        <v>0</v>
      </c>
      <c r="AB1652" s="7" t="b">
        <f t="shared" si="203"/>
        <v>1</v>
      </c>
      <c r="AC1652" s="7" t="b">
        <f t="shared" si="204"/>
        <v>1</v>
      </c>
      <c r="AD1652" s="7" t="b">
        <f t="shared" si="205"/>
        <v>0</v>
      </c>
      <c r="AE1652" s="7" t="b">
        <f t="shared" si="206"/>
        <v>1</v>
      </c>
      <c r="AF1652" s="7" t="b">
        <f t="shared" si="207"/>
        <v>0</v>
      </c>
      <c r="AH1652" t="b">
        <f>AND(Table252102[[#This Row],[Developmental toxicity]:[Reproductive toxicity]])</f>
        <v>1</v>
      </c>
    </row>
    <row r="1653" spans="1:34" x14ac:dyDescent="0.25">
      <c r="A1653" s="3">
        <f t="shared" si="200"/>
        <v>1652</v>
      </c>
      <c r="B1653" s="4">
        <v>505</v>
      </c>
      <c r="C1653" s="3" t="s">
        <v>1089</v>
      </c>
      <c r="D1653" s="3" t="s">
        <v>5333</v>
      </c>
      <c r="E1653" s="29" t="s">
        <v>4895</v>
      </c>
      <c r="F1653" s="3" t="s">
        <v>5801</v>
      </c>
      <c r="G1653" s="3" t="s">
        <v>1090</v>
      </c>
      <c r="H1653" s="3" t="s">
        <v>6238</v>
      </c>
      <c r="I1653" s="3" t="s">
        <v>6809</v>
      </c>
      <c r="J1653" s="5" t="s">
        <v>1431</v>
      </c>
      <c r="K1653" s="7" t="e">
        <v>#N/A</v>
      </c>
      <c r="L1653" s="7">
        <v>1</v>
      </c>
      <c r="M1653" s="7" t="e">
        <v>#N/A</v>
      </c>
      <c r="N1653" s="7" t="e">
        <v>#N/A</v>
      </c>
      <c r="O1653" s="7" t="e">
        <v>#N/A</v>
      </c>
      <c r="P1653" s="7" t="e">
        <v>#N/A</v>
      </c>
      <c r="Q1653" s="7" t="e">
        <v>#N/A</v>
      </c>
      <c r="R1653" s="7" t="e">
        <v>#N/A</v>
      </c>
      <c r="S1653" s="7" t="e">
        <v>#N/A</v>
      </c>
      <c r="T1653" s="7" t="e">
        <v>#N/A</v>
      </c>
      <c r="U1653" s="7" t="e">
        <v>#N/A</v>
      </c>
      <c r="V1653" s="7" t="e">
        <v>#N/A</v>
      </c>
      <c r="W1653" s="7">
        <v>0</v>
      </c>
      <c r="X1653" s="7" t="e">
        <v>#N/A</v>
      </c>
      <c r="Y1653" s="7">
        <v>0</v>
      </c>
      <c r="Z1653" s="7">
        <f t="shared" si="201"/>
        <v>1</v>
      </c>
      <c r="AA1653" s="7">
        <f t="shared" si="202"/>
        <v>0</v>
      </c>
      <c r="AB1653" s="7" t="b">
        <f t="shared" si="203"/>
        <v>1</v>
      </c>
      <c r="AC1653" s="7" t="b">
        <f t="shared" si="204"/>
        <v>1</v>
      </c>
      <c r="AD1653" s="7" t="b">
        <f t="shared" si="205"/>
        <v>0</v>
      </c>
      <c r="AE1653" s="7" t="b">
        <f t="shared" si="206"/>
        <v>1</v>
      </c>
      <c r="AF1653" s="7" t="b">
        <f t="shared" si="207"/>
        <v>0</v>
      </c>
      <c r="AH1653" t="b">
        <f>AND(Table252102[[#This Row],[Developmental toxicity]:[Reproductive toxicity]])</f>
        <v>1</v>
      </c>
    </row>
    <row r="1654" spans="1:34" x14ac:dyDescent="0.25">
      <c r="A1654" s="3">
        <f t="shared" si="200"/>
        <v>1653</v>
      </c>
      <c r="B1654" s="4"/>
      <c r="C1654" s="3" t="s">
        <v>12551</v>
      </c>
      <c r="D1654" s="3" t="s">
        <v>12550</v>
      </c>
      <c r="E1654" s="29" t="s">
        <v>16522</v>
      </c>
      <c r="F1654" s="3" t="s">
        <v>16523</v>
      </c>
      <c r="G1654" s="3" t="s">
        <v>16524</v>
      </c>
      <c r="H1654" s="3" t="s">
        <v>16524</v>
      </c>
      <c r="I1654" s="3" t="s">
        <v>16525</v>
      </c>
      <c r="J1654" s="5"/>
      <c r="K1654" s="7" t="e">
        <v>#N/A</v>
      </c>
      <c r="L1654" s="7" t="e">
        <v>#N/A</v>
      </c>
      <c r="M1654" s="7" t="e">
        <v>#N/A</v>
      </c>
      <c r="N1654" s="7" t="e">
        <v>#N/A</v>
      </c>
      <c r="O1654" s="7" t="e">
        <v>#N/A</v>
      </c>
      <c r="P1654" s="7" t="e">
        <v>#N/A</v>
      </c>
      <c r="Q1654" s="7" t="e">
        <v>#N/A</v>
      </c>
      <c r="R1654" s="7" t="e">
        <v>#N/A</v>
      </c>
      <c r="S1654" s="7" t="e">
        <v>#N/A</v>
      </c>
      <c r="T1654" s="7" t="e">
        <v>#N/A</v>
      </c>
      <c r="U1654" s="7" t="e">
        <v>#N/A</v>
      </c>
      <c r="V1654" s="7" t="e">
        <v>#N/A</v>
      </c>
      <c r="W1654" s="3">
        <v>0</v>
      </c>
      <c r="X1654" s="3" t="e">
        <v>#N/A</v>
      </c>
      <c r="Y1654" s="7" t="e">
        <v>#N/A</v>
      </c>
      <c r="Z1654" s="7">
        <f t="shared" si="201"/>
        <v>0</v>
      </c>
      <c r="AA1654" s="7">
        <f t="shared" si="202"/>
        <v>0</v>
      </c>
      <c r="AB1654" s="7" t="b">
        <f t="shared" si="203"/>
        <v>0</v>
      </c>
      <c r="AC1654" s="7" t="b">
        <f t="shared" si="204"/>
        <v>1</v>
      </c>
      <c r="AD1654" s="7" t="b">
        <f t="shared" si="205"/>
        <v>0</v>
      </c>
      <c r="AE1654" s="7" t="b">
        <f t="shared" si="206"/>
        <v>1</v>
      </c>
      <c r="AF1654" s="7" t="b">
        <f t="shared" si="207"/>
        <v>0</v>
      </c>
      <c r="AH1654" t="b">
        <f>AND(Table252102[[#This Row],[Developmental toxicity]:[Reproductive toxicity]])</f>
        <v>0</v>
      </c>
    </row>
    <row r="1655" spans="1:34" x14ac:dyDescent="0.25">
      <c r="A1655" s="3">
        <f t="shared" si="200"/>
        <v>1654</v>
      </c>
      <c r="B1655" s="4"/>
      <c r="C1655" s="3" t="s">
        <v>12884</v>
      </c>
      <c r="D1655" s="3" t="s">
        <v>12883</v>
      </c>
      <c r="E1655" s="29" t="s">
        <v>17005</v>
      </c>
      <c r="F1655" s="3" t="s">
        <v>17006</v>
      </c>
      <c r="G1655" s="3" t="s">
        <v>12885</v>
      </c>
      <c r="H1655" s="3" t="s">
        <v>12885</v>
      </c>
      <c r="I1655" s="3" t="s">
        <v>17007</v>
      </c>
      <c r="J1655" s="5"/>
      <c r="K1655" s="7" t="e">
        <v>#N/A</v>
      </c>
      <c r="L1655" s="7" t="e">
        <v>#N/A</v>
      </c>
      <c r="M1655" s="7" t="e">
        <v>#N/A</v>
      </c>
      <c r="N1655" s="7" t="e">
        <v>#N/A</v>
      </c>
      <c r="O1655" s="7" t="e">
        <v>#N/A</v>
      </c>
      <c r="P1655" s="7" t="e">
        <v>#N/A</v>
      </c>
      <c r="Q1655" s="7" t="e">
        <v>#N/A</v>
      </c>
      <c r="R1655" s="7" t="e">
        <v>#N/A</v>
      </c>
      <c r="S1655" s="7" t="e">
        <v>#N/A</v>
      </c>
      <c r="T1655" s="7" t="e">
        <v>#N/A</v>
      </c>
      <c r="U1655" s="7" t="e">
        <v>#N/A</v>
      </c>
      <c r="V1655" s="7" t="e">
        <v>#N/A</v>
      </c>
      <c r="W1655" s="3">
        <v>0</v>
      </c>
      <c r="X1655" s="3" t="e">
        <v>#N/A</v>
      </c>
      <c r="Y1655" s="7" t="e">
        <v>#N/A</v>
      </c>
      <c r="Z1655" s="7">
        <f t="shared" si="201"/>
        <v>0</v>
      </c>
      <c r="AA1655" s="7">
        <f t="shared" si="202"/>
        <v>0</v>
      </c>
      <c r="AB1655" s="7" t="b">
        <f t="shared" si="203"/>
        <v>0</v>
      </c>
      <c r="AC1655" s="7" t="b">
        <f t="shared" si="204"/>
        <v>1</v>
      </c>
      <c r="AD1655" s="7" t="b">
        <f t="shared" si="205"/>
        <v>0</v>
      </c>
      <c r="AE1655" s="7" t="b">
        <f t="shared" si="206"/>
        <v>1</v>
      </c>
      <c r="AF1655" s="7" t="b">
        <f t="shared" si="207"/>
        <v>0</v>
      </c>
      <c r="AH1655" t="b">
        <f>AND(Table252102[[#This Row],[Developmental toxicity]:[Reproductive toxicity]])</f>
        <v>0</v>
      </c>
    </row>
    <row r="1656" spans="1:34" x14ac:dyDescent="0.25">
      <c r="A1656" s="3">
        <f t="shared" si="200"/>
        <v>1655</v>
      </c>
      <c r="B1656" s="4"/>
      <c r="C1656" s="3" t="s">
        <v>13145</v>
      </c>
      <c r="D1656" s="3" t="s">
        <v>13144</v>
      </c>
      <c r="E1656" s="29" t="s">
        <v>17414</v>
      </c>
      <c r="F1656" s="3" t="s">
        <v>17415</v>
      </c>
      <c r="G1656" s="3" t="s">
        <v>13146</v>
      </c>
      <c r="H1656" s="3" t="s">
        <v>13146</v>
      </c>
      <c r="I1656" s="3" t="s">
        <v>17416</v>
      </c>
      <c r="J1656" s="5"/>
      <c r="K1656" s="7" t="e">
        <v>#N/A</v>
      </c>
      <c r="L1656" s="7" t="e">
        <v>#N/A</v>
      </c>
      <c r="M1656" s="7" t="e">
        <v>#N/A</v>
      </c>
      <c r="N1656" s="7" t="e">
        <v>#N/A</v>
      </c>
      <c r="O1656" s="7" t="e">
        <v>#N/A</v>
      </c>
      <c r="P1656" s="7" t="e">
        <v>#N/A</v>
      </c>
      <c r="Q1656" s="7" t="e">
        <v>#N/A</v>
      </c>
      <c r="R1656" s="7" t="e">
        <v>#N/A</v>
      </c>
      <c r="S1656" s="7" t="e">
        <v>#N/A</v>
      </c>
      <c r="T1656" s="7" t="e">
        <v>#N/A</v>
      </c>
      <c r="U1656" s="7" t="e">
        <v>#N/A</v>
      </c>
      <c r="V1656" s="7" t="e">
        <v>#N/A</v>
      </c>
      <c r="W1656" s="7">
        <v>0</v>
      </c>
      <c r="X1656" s="7" t="e">
        <v>#N/A</v>
      </c>
      <c r="Y1656" s="7">
        <v>0</v>
      </c>
      <c r="Z1656" s="7">
        <f t="shared" si="201"/>
        <v>0</v>
      </c>
      <c r="AA1656" s="7">
        <f t="shared" si="202"/>
        <v>0</v>
      </c>
      <c r="AB1656" s="7" t="b">
        <f t="shared" si="203"/>
        <v>1</v>
      </c>
      <c r="AC1656" s="7" t="b">
        <f t="shared" si="204"/>
        <v>1</v>
      </c>
      <c r="AD1656" s="7" t="b">
        <f t="shared" si="205"/>
        <v>0</v>
      </c>
      <c r="AE1656" s="7" t="b">
        <f t="shared" si="206"/>
        <v>1</v>
      </c>
      <c r="AF1656" s="7" t="b">
        <f t="shared" si="207"/>
        <v>0</v>
      </c>
      <c r="AH1656" t="b">
        <f>AND(Table252102[[#This Row],[Developmental toxicity]:[Reproductive toxicity]])</f>
        <v>1</v>
      </c>
    </row>
    <row r="1657" spans="1:34" x14ac:dyDescent="0.25">
      <c r="A1657" s="3">
        <f t="shared" si="200"/>
        <v>1656</v>
      </c>
      <c r="B1657" s="4"/>
      <c r="C1657" s="3" t="s">
        <v>20464</v>
      </c>
      <c r="D1657" s="3" t="s">
        <v>19136</v>
      </c>
      <c r="E1657" s="29" t="s">
        <v>20219</v>
      </c>
      <c r="F1657" s="3" t="s">
        <v>19448</v>
      </c>
      <c r="G1657" s="3" t="s">
        <v>19449</v>
      </c>
      <c r="H1657" s="3" t="s">
        <v>19449</v>
      </c>
      <c r="I1657" s="3" t="s">
        <v>19450</v>
      </c>
      <c r="J1657" s="5" t="s">
        <v>20</v>
      </c>
      <c r="K1657" s="7" t="e">
        <v>#N/A</v>
      </c>
      <c r="L1657" s="7" t="e">
        <v>#N/A</v>
      </c>
      <c r="M1657" s="7" t="e">
        <v>#N/A</v>
      </c>
      <c r="N1657" s="7" t="e">
        <v>#N/A</v>
      </c>
      <c r="O1657" s="7" t="e">
        <v>#N/A</v>
      </c>
      <c r="P1657" s="7" t="e">
        <v>#N/A</v>
      </c>
      <c r="Q1657" s="7" t="e">
        <v>#N/A</v>
      </c>
      <c r="R1657" s="7" t="e">
        <v>#N/A</v>
      </c>
      <c r="S1657" s="7" t="e">
        <v>#N/A</v>
      </c>
      <c r="T1657" s="7" t="e">
        <v>#N/A</v>
      </c>
      <c r="U1657" s="7" t="e">
        <v>#N/A</v>
      </c>
      <c r="V1657" s="7" t="e">
        <v>#N/A</v>
      </c>
      <c r="W1657" s="7" t="e">
        <v>#N/A</v>
      </c>
      <c r="X1657" s="7">
        <v>1</v>
      </c>
      <c r="Y1657" s="7" t="e">
        <v>#N/A</v>
      </c>
      <c r="Z1657" s="7">
        <f t="shared" si="201"/>
        <v>1</v>
      </c>
      <c r="AA1657" s="7">
        <f t="shared" si="202"/>
        <v>1</v>
      </c>
      <c r="AB1657" s="7" t="b">
        <f t="shared" si="203"/>
        <v>1</v>
      </c>
      <c r="AC1657" s="7" t="b">
        <f t="shared" si="204"/>
        <v>0</v>
      </c>
      <c r="AD1657" s="7" t="b">
        <f t="shared" si="205"/>
        <v>0</v>
      </c>
      <c r="AE1657" s="7" t="b">
        <f t="shared" si="206"/>
        <v>0</v>
      </c>
      <c r="AF1657" s="7" t="b">
        <f t="shared" si="207"/>
        <v>0</v>
      </c>
      <c r="AH1657" t="b">
        <f>AND(Table252102[[#This Row],[Developmental toxicity]:[Reproductive toxicity]])</f>
        <v>0</v>
      </c>
    </row>
    <row r="1658" spans="1:34" x14ac:dyDescent="0.25">
      <c r="A1658" s="3">
        <f t="shared" si="200"/>
        <v>1657</v>
      </c>
      <c r="B1658" s="4"/>
      <c r="C1658" s="3" t="s">
        <v>20476</v>
      </c>
      <c r="D1658" s="3" t="s">
        <v>19148</v>
      </c>
      <c r="E1658" s="29" t="s">
        <v>20231</v>
      </c>
      <c r="F1658" s="3" t="s">
        <v>19486</v>
      </c>
      <c r="G1658" s="3" t="s">
        <v>19487</v>
      </c>
      <c r="H1658" s="3" t="s">
        <v>19487</v>
      </c>
      <c r="I1658" s="3" t="s">
        <v>19488</v>
      </c>
      <c r="J1658" s="5" t="s">
        <v>20</v>
      </c>
      <c r="K1658" s="7" t="e">
        <v>#N/A</v>
      </c>
      <c r="L1658" s="7" t="e">
        <v>#N/A</v>
      </c>
      <c r="M1658" s="7" t="e">
        <v>#N/A</v>
      </c>
      <c r="N1658" s="7" t="e">
        <v>#N/A</v>
      </c>
      <c r="O1658" s="7" t="e">
        <v>#N/A</v>
      </c>
      <c r="P1658" s="7" t="e">
        <v>#N/A</v>
      </c>
      <c r="Q1658" s="7" t="e">
        <v>#N/A</v>
      </c>
      <c r="R1658" s="7" t="e">
        <v>#N/A</v>
      </c>
      <c r="S1658" s="7" t="e">
        <v>#N/A</v>
      </c>
      <c r="T1658" s="7" t="e">
        <v>#N/A</v>
      </c>
      <c r="U1658" s="7" t="e">
        <v>#N/A</v>
      </c>
      <c r="V1658" s="7" t="e">
        <v>#N/A</v>
      </c>
      <c r="W1658" s="7" t="e">
        <v>#N/A</v>
      </c>
      <c r="X1658" s="7">
        <v>1</v>
      </c>
      <c r="Y1658" s="7" t="e">
        <v>#N/A</v>
      </c>
      <c r="Z1658" s="7">
        <f t="shared" si="201"/>
        <v>1</v>
      </c>
      <c r="AA1658" s="7">
        <f t="shared" si="202"/>
        <v>1</v>
      </c>
      <c r="AB1658" s="7" t="b">
        <f t="shared" si="203"/>
        <v>1</v>
      </c>
      <c r="AC1658" s="7" t="b">
        <f t="shared" si="204"/>
        <v>0</v>
      </c>
      <c r="AD1658" s="7" t="b">
        <f t="shared" si="205"/>
        <v>0</v>
      </c>
      <c r="AE1658" s="7" t="b">
        <f t="shared" si="206"/>
        <v>0</v>
      </c>
      <c r="AF1658" s="7" t="b">
        <f t="shared" si="207"/>
        <v>0</v>
      </c>
      <c r="AH1658" t="b">
        <f>AND(Table252102[[#This Row],[Developmental toxicity]:[Reproductive toxicity]])</f>
        <v>0</v>
      </c>
    </row>
    <row r="1659" spans="1:34" x14ac:dyDescent="0.25">
      <c r="A1659" s="3">
        <f t="shared" si="200"/>
        <v>1658</v>
      </c>
      <c r="B1659" s="4">
        <v>510</v>
      </c>
      <c r="C1659" s="3" t="s">
        <v>1097</v>
      </c>
      <c r="D1659" s="3" t="s">
        <v>5337</v>
      </c>
      <c r="E1659" s="29" t="s">
        <v>4899</v>
      </c>
      <c r="F1659" s="3" t="s">
        <v>5805</v>
      </c>
      <c r="G1659" s="3" t="s">
        <v>1098</v>
      </c>
      <c r="H1659" s="3" t="s">
        <v>6242</v>
      </c>
      <c r="I1659" s="3" t="s">
        <v>6813</v>
      </c>
      <c r="J1659" s="5" t="s">
        <v>1431</v>
      </c>
      <c r="K1659" s="7" t="e">
        <v>#N/A</v>
      </c>
      <c r="L1659" s="7">
        <v>1</v>
      </c>
      <c r="M1659" s="7" t="e">
        <v>#N/A</v>
      </c>
      <c r="N1659" s="7" t="e">
        <v>#N/A</v>
      </c>
      <c r="O1659" s="7" t="e">
        <v>#N/A</v>
      </c>
      <c r="P1659" s="7" t="e">
        <v>#N/A</v>
      </c>
      <c r="Q1659" s="7" t="e">
        <v>#N/A</v>
      </c>
      <c r="R1659" s="7" t="e">
        <v>#N/A</v>
      </c>
      <c r="S1659" s="7" t="e">
        <v>#N/A</v>
      </c>
      <c r="T1659" s="7" t="e">
        <v>#N/A</v>
      </c>
      <c r="U1659" s="7" t="e">
        <v>#N/A</v>
      </c>
      <c r="V1659" s="7" t="e">
        <v>#N/A</v>
      </c>
      <c r="W1659" s="7" t="e">
        <v>#N/A</v>
      </c>
      <c r="X1659" s="7" t="e">
        <v>#N/A</v>
      </c>
      <c r="Y1659" s="7">
        <v>1</v>
      </c>
      <c r="Z1659" s="7">
        <f t="shared" si="201"/>
        <v>1</v>
      </c>
      <c r="AA1659" s="7">
        <f t="shared" si="202"/>
        <v>1</v>
      </c>
      <c r="AB1659" s="7" t="b">
        <f t="shared" si="203"/>
        <v>1</v>
      </c>
      <c r="AC1659" s="7" t="b">
        <f t="shared" si="204"/>
        <v>0</v>
      </c>
      <c r="AD1659" s="7" t="b">
        <f t="shared" si="205"/>
        <v>0</v>
      </c>
      <c r="AE1659" s="7" t="b">
        <f t="shared" si="206"/>
        <v>0</v>
      </c>
      <c r="AF1659" s="7" t="b">
        <f t="shared" si="207"/>
        <v>0</v>
      </c>
      <c r="AH1659" t="b">
        <f>AND(Table252102[[#This Row],[Developmental toxicity]:[Reproductive toxicity]])</f>
        <v>0</v>
      </c>
    </row>
    <row r="1660" spans="1:34" x14ac:dyDescent="0.25">
      <c r="A1660" s="3">
        <f t="shared" ref="A1660:A1723" si="208">ROW(A1659)</f>
        <v>1659</v>
      </c>
      <c r="B1660" s="4" t="s">
        <v>1440</v>
      </c>
      <c r="C1660" s="3" t="s">
        <v>2047</v>
      </c>
      <c r="D1660" s="3" t="s">
        <v>2927</v>
      </c>
      <c r="E1660" s="12" t="s">
        <v>7328</v>
      </c>
      <c r="F1660" t="s">
        <v>8177</v>
      </c>
      <c r="G1660" t="s">
        <v>9137</v>
      </c>
      <c r="H1660" t="s">
        <v>9137</v>
      </c>
      <c r="I1660" t="s">
        <v>9138</v>
      </c>
      <c r="J1660" s="5"/>
      <c r="K1660" s="7" t="e">
        <v>#N/A</v>
      </c>
      <c r="L1660" s="7" t="e">
        <v>#N/A</v>
      </c>
      <c r="M1660" s="7" t="e">
        <v>#N/A</v>
      </c>
      <c r="N1660" s="7" t="e">
        <v>#N/A</v>
      </c>
      <c r="O1660" s="7" t="e">
        <v>#N/A</v>
      </c>
      <c r="P1660" s="7" t="e">
        <v>#N/A</v>
      </c>
      <c r="Q1660" s="7" t="e">
        <v>#N/A</v>
      </c>
      <c r="R1660" s="7" t="e">
        <v>#N/A</v>
      </c>
      <c r="S1660" s="7" t="e">
        <v>#N/A</v>
      </c>
      <c r="T1660" s="7">
        <v>0</v>
      </c>
      <c r="U1660" s="7" t="e">
        <v>#N/A</v>
      </c>
      <c r="V1660" s="7" t="e">
        <v>#N/A</v>
      </c>
      <c r="W1660" s="7" t="e">
        <v>#N/A</v>
      </c>
      <c r="X1660" s="7" t="e">
        <v>#N/A</v>
      </c>
      <c r="Y1660" s="7" t="e">
        <v>#N/A</v>
      </c>
      <c r="Z1660" s="7">
        <f t="shared" ref="Z1660:Z1723" si="209">IF(COUNTIF(K1660:Y1660,1)&gt;0,1,0)</f>
        <v>0</v>
      </c>
      <c r="AA1660" s="7">
        <f t="shared" ref="AA1660:AA1723" si="210">IF(COUNTIF(K1660:Y1660,1)&gt;COUNTIF(K1660:Y1660,0),1,0)</f>
        <v>0</v>
      </c>
      <c r="AB1660" s="7" t="b">
        <f t="shared" ref="AB1660:AB1723" si="211">OR(IF(COUNT(K1660)&gt;0,TRUE,FALSE),IF(COUNT(M1660)&gt;0,TRUE,FALSE),IF(COUNT(T1660:V1660)&gt;0,TRUE,FALSE),IF(COUNT(X1660:Y1660)&gt;0,TRUE,FALSE))</f>
        <v>1</v>
      </c>
      <c r="AC1660" s="7" t="b">
        <f t="shared" ref="AC1660:AC1723" si="212">OR(IF(COUNT(N1660:S1660)&gt;0,TRUE,FALSE),IF(COUNT(W1660)&gt;0,TRUE,FALSE))</f>
        <v>0</v>
      </c>
      <c r="AD1660" s="7" t="b">
        <f t="shared" ref="AD1660:AD1723" si="213">OR(IF(COUNT(T1660:V1660)&gt;0,TRUE,FALSE),IF(COUNT(P1660:S1660)&gt;0,TRUE,FALSE))</f>
        <v>1</v>
      </c>
      <c r="AE1660" s="7" t="b">
        <f t="shared" ref="AE1660:AE1723" si="214">OR(IF(COUNT(K1660)&gt;0,TRUE,FALSE),,IF(COUNT(W1660)&gt;0,TRUE,FALSE),IF(COUNT(M1660:O1660)&gt;0,TRUE,FALSE))</f>
        <v>0</v>
      </c>
      <c r="AF1660" s="7" t="b">
        <f t="shared" ref="AF1660:AF1723" si="215">OR(IF(COUNT(U1660:V1660)&gt;0,TRUE,FALSE),IF(COUNT(M1660)&gt;0,TRUE,FALSE),IF(COUNT(N1660:S1660)&gt;0,TRUE,FALSE))</f>
        <v>0</v>
      </c>
      <c r="AH1660" t="b">
        <f>AND(Table252102[[#This Row],[Developmental toxicity]:[Reproductive toxicity]])</f>
        <v>0</v>
      </c>
    </row>
    <row r="1661" spans="1:34" x14ac:dyDescent="0.25">
      <c r="A1661" s="3">
        <f t="shared" si="208"/>
        <v>1660</v>
      </c>
      <c r="B1661" s="4">
        <v>13305</v>
      </c>
      <c r="C1661" s="3" t="s">
        <v>499</v>
      </c>
      <c r="D1661" s="3" t="s">
        <v>119</v>
      </c>
      <c r="E1661" s="29" t="s">
        <v>3997</v>
      </c>
      <c r="F1661" s="3" t="s">
        <v>3833</v>
      </c>
      <c r="G1661" s="3" t="s">
        <v>120</v>
      </c>
      <c r="H1661" s="3" t="s">
        <v>4304</v>
      </c>
      <c r="I1661" s="3" t="s">
        <v>4305</v>
      </c>
      <c r="J1661" s="5" t="s">
        <v>20</v>
      </c>
      <c r="K1661" s="7" t="e">
        <v>#N/A</v>
      </c>
      <c r="L1661" s="7">
        <v>1</v>
      </c>
      <c r="M1661" s="7" t="e">
        <v>#N/A</v>
      </c>
      <c r="N1661" s="7" t="e">
        <v>#N/A</v>
      </c>
      <c r="O1661" s="7" t="e">
        <v>#N/A</v>
      </c>
      <c r="P1661" s="7" t="e">
        <v>#N/A</v>
      </c>
      <c r="Q1661" s="7" t="e">
        <v>#N/A</v>
      </c>
      <c r="R1661" s="7" t="e">
        <v>#N/A</v>
      </c>
      <c r="S1661" s="7" t="e">
        <v>#N/A</v>
      </c>
      <c r="T1661" s="7" t="e">
        <v>#N/A</v>
      </c>
      <c r="U1661" s="7" t="e">
        <v>#N/A</v>
      </c>
      <c r="V1661" s="7" t="e">
        <v>#N/A</v>
      </c>
      <c r="W1661" s="7" t="e">
        <v>#N/A</v>
      </c>
      <c r="X1661" s="7" t="e">
        <v>#N/A</v>
      </c>
      <c r="Y1661" s="7">
        <v>1</v>
      </c>
      <c r="Z1661" s="7">
        <f t="shared" si="209"/>
        <v>1</v>
      </c>
      <c r="AA1661" s="7">
        <f t="shared" si="210"/>
        <v>1</v>
      </c>
      <c r="AB1661" s="7" t="b">
        <f t="shared" si="211"/>
        <v>1</v>
      </c>
      <c r="AC1661" s="7" t="b">
        <f t="shared" si="212"/>
        <v>0</v>
      </c>
      <c r="AD1661" s="7" t="b">
        <f t="shared" si="213"/>
        <v>0</v>
      </c>
      <c r="AE1661" s="7" t="b">
        <f t="shared" si="214"/>
        <v>0</v>
      </c>
      <c r="AF1661" s="7" t="b">
        <f t="shared" si="215"/>
        <v>0</v>
      </c>
      <c r="AH1661" t="b">
        <f>AND(Table252102[[#This Row],[Developmental toxicity]:[Reproductive toxicity]])</f>
        <v>0</v>
      </c>
    </row>
    <row r="1662" spans="1:34" x14ac:dyDescent="0.25">
      <c r="A1662" s="3">
        <f t="shared" si="208"/>
        <v>1661</v>
      </c>
      <c r="B1662" s="4">
        <v>13306</v>
      </c>
      <c r="C1662" s="3" t="s">
        <v>502</v>
      </c>
      <c r="D1662" s="3" t="s">
        <v>121</v>
      </c>
      <c r="E1662" s="29" t="s">
        <v>3998</v>
      </c>
      <c r="F1662" s="3" t="s">
        <v>3834</v>
      </c>
      <c r="G1662" s="3" t="s">
        <v>122</v>
      </c>
      <c r="H1662" s="3" t="s">
        <v>4306</v>
      </c>
      <c r="I1662" s="3" t="s">
        <v>4307</v>
      </c>
      <c r="J1662" s="5" t="s">
        <v>20</v>
      </c>
      <c r="K1662" s="7" t="e">
        <v>#N/A</v>
      </c>
      <c r="L1662" s="7">
        <v>1</v>
      </c>
      <c r="M1662" s="7" t="e">
        <v>#N/A</v>
      </c>
      <c r="N1662" s="7" t="e">
        <v>#N/A</v>
      </c>
      <c r="O1662" s="7" t="e">
        <v>#N/A</v>
      </c>
      <c r="P1662" s="7" t="e">
        <v>#N/A</v>
      </c>
      <c r="Q1662" s="7" t="e">
        <v>#N/A</v>
      </c>
      <c r="R1662" s="7" t="e">
        <v>#N/A</v>
      </c>
      <c r="S1662" s="7" t="e">
        <v>#N/A</v>
      </c>
      <c r="T1662" s="7" t="e">
        <v>#N/A</v>
      </c>
      <c r="U1662" s="7" t="e">
        <v>#N/A</v>
      </c>
      <c r="V1662" s="7" t="e">
        <v>#N/A</v>
      </c>
      <c r="W1662" s="7" t="e">
        <v>#N/A</v>
      </c>
      <c r="X1662" s="7">
        <v>1</v>
      </c>
      <c r="Y1662" s="7">
        <v>1</v>
      </c>
      <c r="Z1662" s="7">
        <f t="shared" si="209"/>
        <v>1</v>
      </c>
      <c r="AA1662" s="7">
        <f t="shared" si="210"/>
        <v>1</v>
      </c>
      <c r="AB1662" s="7" t="b">
        <f t="shared" si="211"/>
        <v>1</v>
      </c>
      <c r="AC1662" s="7" t="b">
        <f t="shared" si="212"/>
        <v>0</v>
      </c>
      <c r="AD1662" s="7" t="b">
        <f t="shared" si="213"/>
        <v>0</v>
      </c>
      <c r="AE1662" s="7" t="b">
        <f t="shared" si="214"/>
        <v>0</v>
      </c>
      <c r="AF1662" s="7" t="b">
        <f t="shared" si="215"/>
        <v>0</v>
      </c>
      <c r="AH1662" t="b">
        <f>AND(Table252102[[#This Row],[Developmental toxicity]:[Reproductive toxicity]])</f>
        <v>0</v>
      </c>
    </row>
    <row r="1663" spans="1:34" x14ac:dyDescent="0.25">
      <c r="A1663" s="3">
        <f t="shared" si="208"/>
        <v>1662</v>
      </c>
      <c r="B1663" s="4">
        <v>13854</v>
      </c>
      <c r="C1663" s="3" t="s">
        <v>547</v>
      </c>
      <c r="D1663" s="3" t="s">
        <v>219</v>
      </c>
      <c r="E1663" s="29" t="s">
        <v>4049</v>
      </c>
      <c r="F1663" s="3" t="s">
        <v>1708</v>
      </c>
      <c r="G1663" s="3" t="s">
        <v>220</v>
      </c>
      <c r="H1663" s="3" t="s">
        <v>1707</v>
      </c>
      <c r="I1663" s="3" t="s">
        <v>4411</v>
      </c>
      <c r="J1663" s="5" t="s">
        <v>20</v>
      </c>
      <c r="K1663" s="7" t="e">
        <v>#N/A</v>
      </c>
      <c r="L1663" s="7">
        <v>1</v>
      </c>
      <c r="M1663" s="7" t="e">
        <v>#N/A</v>
      </c>
      <c r="N1663" s="7" t="e">
        <v>#N/A</v>
      </c>
      <c r="O1663" s="7" t="e">
        <v>#N/A</v>
      </c>
      <c r="P1663" s="7">
        <v>0</v>
      </c>
      <c r="Q1663" s="7" t="e">
        <v>#N/A</v>
      </c>
      <c r="R1663" s="7">
        <v>0</v>
      </c>
      <c r="S1663" s="7">
        <v>0</v>
      </c>
      <c r="T1663" s="7">
        <v>1</v>
      </c>
      <c r="U1663" s="7" t="e">
        <v>#N/A</v>
      </c>
      <c r="V1663" s="7" t="e">
        <v>#N/A</v>
      </c>
      <c r="W1663" s="7">
        <v>1</v>
      </c>
      <c r="X1663" s="7" t="e">
        <v>#N/A</v>
      </c>
      <c r="Y1663" s="7">
        <v>1</v>
      </c>
      <c r="Z1663" s="7">
        <f t="shared" si="209"/>
        <v>1</v>
      </c>
      <c r="AA1663" s="7">
        <f t="shared" si="210"/>
        <v>1</v>
      </c>
      <c r="AB1663" s="7" t="b">
        <f t="shared" si="211"/>
        <v>1</v>
      </c>
      <c r="AC1663" s="7" t="b">
        <f t="shared" si="212"/>
        <v>1</v>
      </c>
      <c r="AD1663" s="7" t="b">
        <f t="shared" si="213"/>
        <v>1</v>
      </c>
      <c r="AE1663" s="7" t="b">
        <f t="shared" si="214"/>
        <v>1</v>
      </c>
      <c r="AF1663" s="7" t="b">
        <f t="shared" si="215"/>
        <v>1</v>
      </c>
      <c r="AH1663" t="b">
        <f>AND(Table252102[[#This Row],[Developmental toxicity]:[Reproductive toxicity]])</f>
        <v>1</v>
      </c>
    </row>
    <row r="1664" spans="1:34" x14ac:dyDescent="0.25">
      <c r="A1664" s="3">
        <f t="shared" si="208"/>
        <v>1663</v>
      </c>
      <c r="B1664" s="4"/>
      <c r="C1664" s="3" t="s">
        <v>20583</v>
      </c>
      <c r="D1664" s="3" t="s">
        <v>19256</v>
      </c>
      <c r="E1664" s="29" t="s">
        <v>20338</v>
      </c>
      <c r="F1664" s="3" t="s">
        <v>19858</v>
      </c>
      <c r="G1664" s="3" t="s">
        <v>19859</v>
      </c>
      <c r="H1664" s="3" t="s">
        <v>19489</v>
      </c>
      <c r="I1664" s="3" t="s">
        <v>19860</v>
      </c>
      <c r="J1664" s="5" t="s">
        <v>20</v>
      </c>
      <c r="K1664" s="7" t="e">
        <v>#N/A</v>
      </c>
      <c r="L1664" s="7" t="e">
        <v>#N/A</v>
      </c>
      <c r="M1664" s="7" t="e">
        <v>#N/A</v>
      </c>
      <c r="N1664" s="7" t="e">
        <v>#N/A</v>
      </c>
      <c r="O1664" s="7" t="e">
        <v>#N/A</v>
      </c>
      <c r="P1664" s="7" t="e">
        <v>#N/A</v>
      </c>
      <c r="Q1664" s="7" t="e">
        <v>#N/A</v>
      </c>
      <c r="R1664" s="7" t="e">
        <v>#N/A</v>
      </c>
      <c r="S1664" s="7" t="e">
        <v>#N/A</v>
      </c>
      <c r="T1664" s="7" t="e">
        <v>#N/A</v>
      </c>
      <c r="U1664" s="7" t="e">
        <v>#N/A</v>
      </c>
      <c r="V1664" s="7" t="e">
        <v>#N/A</v>
      </c>
      <c r="W1664" s="7" t="e">
        <v>#N/A</v>
      </c>
      <c r="X1664" s="7">
        <v>0</v>
      </c>
      <c r="Y1664" s="7" t="e">
        <v>#N/A</v>
      </c>
      <c r="Z1664" s="7">
        <f t="shared" si="209"/>
        <v>0</v>
      </c>
      <c r="AA1664" s="7">
        <f t="shared" si="210"/>
        <v>0</v>
      </c>
      <c r="AB1664" s="7" t="b">
        <f t="shared" si="211"/>
        <v>1</v>
      </c>
      <c r="AC1664" s="7" t="b">
        <f t="shared" si="212"/>
        <v>0</v>
      </c>
      <c r="AD1664" s="7" t="b">
        <f t="shared" si="213"/>
        <v>0</v>
      </c>
      <c r="AE1664" s="7" t="b">
        <f t="shared" si="214"/>
        <v>0</v>
      </c>
      <c r="AF1664" s="7" t="b">
        <f t="shared" si="215"/>
        <v>0</v>
      </c>
      <c r="AH1664" t="b">
        <f>AND(Table252102[[#This Row],[Developmental toxicity]:[Reproductive toxicity]])</f>
        <v>0</v>
      </c>
    </row>
    <row r="1665" spans="1:34" x14ac:dyDescent="0.25">
      <c r="A1665" s="3">
        <f t="shared" si="208"/>
        <v>1664</v>
      </c>
      <c r="B1665" s="4">
        <v>262</v>
      </c>
      <c r="C1665" s="3" t="s">
        <v>726</v>
      </c>
      <c r="D1665" s="3" t="s">
        <v>5207</v>
      </c>
      <c r="E1665" s="29" t="s">
        <v>4732</v>
      </c>
      <c r="F1665" s="3" t="s">
        <v>5649</v>
      </c>
      <c r="G1665" s="3" t="s">
        <v>727</v>
      </c>
      <c r="H1665" s="3" t="s">
        <v>6124</v>
      </c>
      <c r="I1665" s="3" t="s">
        <v>6573</v>
      </c>
      <c r="J1665" s="5" t="s">
        <v>1431</v>
      </c>
      <c r="K1665" s="7" t="e">
        <v>#N/A</v>
      </c>
      <c r="L1665" s="7">
        <v>1</v>
      </c>
      <c r="M1665" s="7" t="e">
        <v>#N/A</v>
      </c>
      <c r="N1665" s="7" t="e">
        <v>#N/A</v>
      </c>
      <c r="O1665" s="7" t="e">
        <v>#N/A</v>
      </c>
      <c r="P1665" s="7" t="e">
        <v>#N/A</v>
      </c>
      <c r="Q1665" s="7" t="e">
        <v>#N/A</v>
      </c>
      <c r="R1665" s="7" t="e">
        <v>#N/A</v>
      </c>
      <c r="S1665" s="7" t="e">
        <v>#N/A</v>
      </c>
      <c r="T1665" s="7" t="e">
        <v>#N/A</v>
      </c>
      <c r="U1665" s="7" t="e">
        <v>#N/A</v>
      </c>
      <c r="V1665" s="7" t="e">
        <v>#N/A</v>
      </c>
      <c r="W1665" s="7" t="e">
        <v>#N/A</v>
      </c>
      <c r="X1665" s="7" t="e">
        <v>#N/A</v>
      </c>
      <c r="Y1665" s="7">
        <v>1</v>
      </c>
      <c r="Z1665" s="7">
        <f t="shared" si="209"/>
        <v>1</v>
      </c>
      <c r="AA1665" s="7">
        <f t="shared" si="210"/>
        <v>1</v>
      </c>
      <c r="AB1665" s="7" t="b">
        <f t="shared" si="211"/>
        <v>1</v>
      </c>
      <c r="AC1665" s="7" t="b">
        <f t="shared" si="212"/>
        <v>0</v>
      </c>
      <c r="AD1665" s="7" t="b">
        <f t="shared" si="213"/>
        <v>0</v>
      </c>
      <c r="AE1665" s="7" t="b">
        <f t="shared" si="214"/>
        <v>0</v>
      </c>
      <c r="AF1665" s="7" t="b">
        <f t="shared" si="215"/>
        <v>0</v>
      </c>
      <c r="AH1665" t="b">
        <f>AND(Table252102[[#This Row],[Developmental toxicity]:[Reproductive toxicity]])</f>
        <v>0</v>
      </c>
    </row>
    <row r="1666" spans="1:34" x14ac:dyDescent="0.25">
      <c r="A1666" s="3">
        <f t="shared" si="208"/>
        <v>1665</v>
      </c>
      <c r="B1666" s="4" t="s">
        <v>1440</v>
      </c>
      <c r="C1666" s="3" t="s">
        <v>2127</v>
      </c>
      <c r="D1666" s="3" t="s">
        <v>3019</v>
      </c>
      <c r="E1666" s="29" t="s">
        <v>7408</v>
      </c>
      <c r="F1666" s="3" t="s">
        <v>8256</v>
      </c>
      <c r="G1666" s="3" t="s">
        <v>9301</v>
      </c>
      <c r="H1666" s="3" t="s">
        <v>9302</v>
      </c>
      <c r="I1666" s="3" t="s">
        <v>9303</v>
      </c>
      <c r="J1666" s="5"/>
      <c r="K1666" s="7" t="e">
        <v>#N/A</v>
      </c>
      <c r="L1666" s="7" t="e">
        <v>#N/A</v>
      </c>
      <c r="M1666" s="7" t="e">
        <v>#N/A</v>
      </c>
      <c r="N1666" s="7" t="e">
        <v>#N/A</v>
      </c>
      <c r="O1666" s="7" t="e">
        <v>#N/A</v>
      </c>
      <c r="P1666" s="7" t="e">
        <v>#N/A</v>
      </c>
      <c r="Q1666" s="7" t="e">
        <v>#N/A</v>
      </c>
      <c r="R1666" s="7" t="e">
        <v>#N/A</v>
      </c>
      <c r="S1666" s="7" t="e">
        <v>#N/A</v>
      </c>
      <c r="T1666" s="7">
        <v>1</v>
      </c>
      <c r="U1666" s="7" t="e">
        <v>#N/A</v>
      </c>
      <c r="V1666" s="7" t="e">
        <v>#N/A</v>
      </c>
      <c r="W1666" s="7" t="e">
        <v>#N/A</v>
      </c>
      <c r="X1666" s="7" t="e">
        <v>#N/A</v>
      </c>
      <c r="Y1666" s="7" t="e">
        <v>#N/A</v>
      </c>
      <c r="Z1666" s="7">
        <f t="shared" si="209"/>
        <v>1</v>
      </c>
      <c r="AA1666" s="7">
        <f t="shared" si="210"/>
        <v>1</v>
      </c>
      <c r="AB1666" s="7" t="b">
        <f t="shared" si="211"/>
        <v>1</v>
      </c>
      <c r="AC1666" s="7" t="b">
        <f t="shared" si="212"/>
        <v>0</v>
      </c>
      <c r="AD1666" s="7" t="b">
        <f t="shared" si="213"/>
        <v>1</v>
      </c>
      <c r="AE1666" s="7" t="b">
        <f t="shared" si="214"/>
        <v>0</v>
      </c>
      <c r="AF1666" s="7" t="b">
        <f t="shared" si="215"/>
        <v>0</v>
      </c>
      <c r="AH1666" t="b">
        <f>AND(Table252102[[#This Row],[Developmental toxicity]:[Reproductive toxicity]])</f>
        <v>0</v>
      </c>
    </row>
    <row r="1667" spans="1:34" x14ac:dyDescent="0.25">
      <c r="A1667" s="3">
        <f t="shared" si="208"/>
        <v>1666</v>
      </c>
      <c r="B1667" s="4"/>
      <c r="C1667" s="3" t="s">
        <v>12888</v>
      </c>
      <c r="D1667" s="3" t="s">
        <v>17950</v>
      </c>
      <c r="E1667" s="29" t="s">
        <v>17011</v>
      </c>
      <c r="F1667" s="3" t="s">
        <v>17012</v>
      </c>
      <c r="G1667" s="3" t="s">
        <v>12889</v>
      </c>
      <c r="H1667" s="3" t="s">
        <v>12889</v>
      </c>
      <c r="I1667" s="3" t="s">
        <v>17013</v>
      </c>
      <c r="J1667" s="5"/>
      <c r="K1667" s="7" t="e">
        <v>#N/A</v>
      </c>
      <c r="L1667" s="7" t="e">
        <v>#N/A</v>
      </c>
      <c r="M1667" s="7" t="e">
        <v>#N/A</v>
      </c>
      <c r="N1667" s="7" t="e">
        <v>#N/A</v>
      </c>
      <c r="O1667" s="7" t="e">
        <v>#N/A</v>
      </c>
      <c r="P1667" s="7" t="e">
        <v>#N/A</v>
      </c>
      <c r="Q1667" s="7" t="e">
        <v>#N/A</v>
      </c>
      <c r="R1667" s="7" t="e">
        <v>#N/A</v>
      </c>
      <c r="S1667" s="7" t="e">
        <v>#N/A</v>
      </c>
      <c r="T1667" s="7" t="e">
        <v>#N/A</v>
      </c>
      <c r="U1667" s="7" t="e">
        <v>#N/A</v>
      </c>
      <c r="V1667" s="7" t="e">
        <v>#N/A</v>
      </c>
      <c r="W1667" s="3">
        <v>0</v>
      </c>
      <c r="X1667" s="3" t="e">
        <v>#N/A</v>
      </c>
      <c r="Y1667" s="7" t="e">
        <v>#N/A</v>
      </c>
      <c r="Z1667" s="7">
        <f t="shared" si="209"/>
        <v>0</v>
      </c>
      <c r="AA1667" s="7">
        <f t="shared" si="210"/>
        <v>0</v>
      </c>
      <c r="AB1667" s="7" t="b">
        <f t="shared" si="211"/>
        <v>0</v>
      </c>
      <c r="AC1667" s="7" t="b">
        <f t="shared" si="212"/>
        <v>1</v>
      </c>
      <c r="AD1667" s="7" t="b">
        <f t="shared" si="213"/>
        <v>0</v>
      </c>
      <c r="AE1667" s="7" t="b">
        <f t="shared" si="214"/>
        <v>1</v>
      </c>
      <c r="AF1667" s="7" t="b">
        <f t="shared" si="215"/>
        <v>0</v>
      </c>
      <c r="AH1667" t="b">
        <f>AND(Table252102[[#This Row],[Developmental toxicity]:[Reproductive toxicity]])</f>
        <v>0</v>
      </c>
    </row>
    <row r="1668" spans="1:34" x14ac:dyDescent="0.25">
      <c r="A1668" s="3">
        <f t="shared" si="208"/>
        <v>1667</v>
      </c>
      <c r="B1668" s="4">
        <v>687</v>
      </c>
      <c r="C1668" s="3" t="s">
        <v>1380</v>
      </c>
      <c r="D1668" s="3" t="s">
        <v>3087</v>
      </c>
      <c r="E1668" s="29" t="s">
        <v>5033</v>
      </c>
      <c r="F1668" s="3" t="s">
        <v>5939</v>
      </c>
      <c r="G1668" s="3" t="s">
        <v>1381</v>
      </c>
      <c r="H1668" s="3" t="s">
        <v>6335</v>
      </c>
      <c r="I1668" s="3" t="s">
        <v>6982</v>
      </c>
      <c r="J1668" s="5" t="s">
        <v>1430</v>
      </c>
      <c r="K1668" s="7" t="e">
        <v>#N/A</v>
      </c>
      <c r="L1668" s="7">
        <v>1</v>
      </c>
      <c r="M1668" s="7" t="e">
        <v>#N/A</v>
      </c>
      <c r="N1668" s="7" t="e">
        <v>#N/A</v>
      </c>
      <c r="O1668" s="7" t="e">
        <v>#N/A</v>
      </c>
      <c r="P1668" s="7" t="e">
        <v>#N/A</v>
      </c>
      <c r="Q1668" s="7" t="e">
        <v>#N/A</v>
      </c>
      <c r="R1668" s="7" t="e">
        <v>#N/A</v>
      </c>
      <c r="S1668" s="7" t="e">
        <v>#N/A</v>
      </c>
      <c r="T1668" s="7">
        <v>0</v>
      </c>
      <c r="U1668" s="7" t="e">
        <v>#N/A</v>
      </c>
      <c r="V1668" s="7" t="e">
        <v>#N/A</v>
      </c>
      <c r="W1668" s="7" t="e">
        <v>#N/A</v>
      </c>
      <c r="X1668" s="7" t="e">
        <v>#N/A</v>
      </c>
      <c r="Y1668" s="7">
        <v>1</v>
      </c>
      <c r="Z1668" s="7">
        <f t="shared" si="209"/>
        <v>1</v>
      </c>
      <c r="AA1668" s="7">
        <f t="shared" si="210"/>
        <v>1</v>
      </c>
      <c r="AB1668" s="7" t="b">
        <f t="shared" si="211"/>
        <v>1</v>
      </c>
      <c r="AC1668" s="7" t="b">
        <f t="shared" si="212"/>
        <v>0</v>
      </c>
      <c r="AD1668" s="7" t="b">
        <f t="shared" si="213"/>
        <v>1</v>
      </c>
      <c r="AE1668" s="7" t="b">
        <f t="shared" si="214"/>
        <v>0</v>
      </c>
      <c r="AF1668" s="7" t="b">
        <f t="shared" si="215"/>
        <v>0</v>
      </c>
      <c r="AH1668" t="b">
        <f>AND(Table252102[[#This Row],[Developmental toxicity]:[Reproductive toxicity]])</f>
        <v>0</v>
      </c>
    </row>
    <row r="1669" spans="1:34" x14ac:dyDescent="0.25">
      <c r="A1669" s="3">
        <f t="shared" si="208"/>
        <v>1668</v>
      </c>
      <c r="B1669" s="4" t="s">
        <v>1440</v>
      </c>
      <c r="C1669" s="3" t="s">
        <v>2529</v>
      </c>
      <c r="D1669" s="3" t="s">
        <v>3478</v>
      </c>
      <c r="E1669" s="12" t="s">
        <v>7802</v>
      </c>
      <c r="F1669" t="s">
        <v>8641</v>
      </c>
      <c r="G1669" t="s">
        <v>10161</v>
      </c>
      <c r="H1669" t="s">
        <v>10161</v>
      </c>
      <c r="I1669" t="s">
        <v>10162</v>
      </c>
      <c r="J1669" s="5"/>
      <c r="K1669" s="7" t="e">
        <v>#N/A</v>
      </c>
      <c r="L1669" s="7" t="e">
        <v>#N/A</v>
      </c>
      <c r="M1669" s="7" t="e">
        <v>#N/A</v>
      </c>
      <c r="N1669" s="7" t="e">
        <v>#N/A</v>
      </c>
      <c r="O1669" s="7" t="e">
        <v>#N/A</v>
      </c>
      <c r="P1669" s="7" t="e">
        <v>#N/A</v>
      </c>
      <c r="Q1669" s="7" t="e">
        <v>#N/A</v>
      </c>
      <c r="R1669" s="7" t="e">
        <v>#N/A</v>
      </c>
      <c r="S1669" s="7" t="e">
        <v>#N/A</v>
      </c>
      <c r="T1669" s="7">
        <v>0</v>
      </c>
      <c r="U1669" s="7" t="e">
        <v>#N/A</v>
      </c>
      <c r="V1669" s="7" t="e">
        <v>#N/A</v>
      </c>
      <c r="W1669" s="7" t="e">
        <v>#N/A</v>
      </c>
      <c r="X1669" s="7" t="e">
        <v>#N/A</v>
      </c>
      <c r="Y1669" s="7" t="e">
        <v>#N/A</v>
      </c>
      <c r="Z1669" s="7">
        <f t="shared" si="209"/>
        <v>0</v>
      </c>
      <c r="AA1669" s="7">
        <f t="shared" si="210"/>
        <v>0</v>
      </c>
      <c r="AB1669" s="7" t="b">
        <f t="shared" si="211"/>
        <v>1</v>
      </c>
      <c r="AC1669" s="7" t="b">
        <f t="shared" si="212"/>
        <v>0</v>
      </c>
      <c r="AD1669" s="7" t="b">
        <f t="shared" si="213"/>
        <v>1</v>
      </c>
      <c r="AE1669" s="7" t="b">
        <f t="shared" si="214"/>
        <v>0</v>
      </c>
      <c r="AF1669" s="7" t="b">
        <f t="shared" si="215"/>
        <v>0</v>
      </c>
      <c r="AH1669" t="b">
        <f>AND(Table252102[[#This Row],[Developmental toxicity]:[Reproductive toxicity]])</f>
        <v>0</v>
      </c>
    </row>
    <row r="1670" spans="1:34" x14ac:dyDescent="0.25">
      <c r="A1670" s="3">
        <f t="shared" si="208"/>
        <v>1669</v>
      </c>
      <c r="B1670" s="4"/>
      <c r="C1670" s="3" t="s">
        <v>10849</v>
      </c>
      <c r="D1670" s="3" t="s">
        <v>10848</v>
      </c>
      <c r="E1670" s="29" t="s">
        <v>13570</v>
      </c>
      <c r="F1670" s="3" t="s">
        <v>13571</v>
      </c>
      <c r="G1670" s="3" t="s">
        <v>13572</v>
      </c>
      <c r="H1670" s="3" t="s">
        <v>13572</v>
      </c>
      <c r="I1670" s="3" t="s">
        <v>13573</v>
      </c>
      <c r="J1670" s="5"/>
      <c r="K1670" s="7" t="e">
        <v>#N/A</v>
      </c>
      <c r="L1670" s="7" t="e">
        <v>#N/A</v>
      </c>
      <c r="M1670" s="7" t="e">
        <v>#N/A</v>
      </c>
      <c r="N1670" s="7" t="e">
        <v>#N/A</v>
      </c>
      <c r="O1670" s="7" t="e">
        <v>#N/A</v>
      </c>
      <c r="P1670" s="7" t="e">
        <v>#N/A</v>
      </c>
      <c r="Q1670" s="7" t="e">
        <v>#N/A</v>
      </c>
      <c r="R1670" s="7" t="e">
        <v>#N/A</v>
      </c>
      <c r="S1670" s="7" t="e">
        <v>#N/A</v>
      </c>
      <c r="T1670" s="7" t="e">
        <v>#N/A</v>
      </c>
      <c r="U1670" s="7" t="e">
        <v>#N/A</v>
      </c>
      <c r="V1670" s="7" t="e">
        <v>#N/A</v>
      </c>
      <c r="W1670" s="3">
        <v>1</v>
      </c>
      <c r="X1670" s="3" t="e">
        <v>#N/A</v>
      </c>
      <c r="Y1670" s="7" t="e">
        <v>#N/A</v>
      </c>
      <c r="Z1670" s="7">
        <f t="shared" si="209"/>
        <v>1</v>
      </c>
      <c r="AA1670" s="7">
        <f t="shared" si="210"/>
        <v>1</v>
      </c>
      <c r="AB1670" s="7" t="b">
        <f t="shared" si="211"/>
        <v>0</v>
      </c>
      <c r="AC1670" s="7" t="b">
        <f t="shared" si="212"/>
        <v>1</v>
      </c>
      <c r="AD1670" s="7" t="b">
        <f t="shared" si="213"/>
        <v>0</v>
      </c>
      <c r="AE1670" s="7" t="b">
        <f t="shared" si="214"/>
        <v>1</v>
      </c>
      <c r="AF1670" s="7" t="b">
        <f t="shared" si="215"/>
        <v>0</v>
      </c>
      <c r="AH1670" t="b">
        <f>AND(Table252102[[#This Row],[Developmental toxicity]:[Reproductive toxicity]])</f>
        <v>0</v>
      </c>
    </row>
    <row r="1671" spans="1:34" x14ac:dyDescent="0.25">
      <c r="A1671" s="3">
        <f t="shared" si="208"/>
        <v>1670</v>
      </c>
      <c r="B1671" s="4" t="s">
        <v>1440</v>
      </c>
      <c r="C1671" s="3" t="s">
        <v>2742</v>
      </c>
      <c r="D1671" s="3" t="s">
        <v>3716</v>
      </c>
      <c r="E1671" s="29" t="s">
        <v>8012</v>
      </c>
      <c r="F1671" s="3" t="s">
        <v>8847</v>
      </c>
      <c r="G1671" s="3" t="s">
        <v>10646</v>
      </c>
      <c r="H1671" s="3" t="s">
        <v>10646</v>
      </c>
      <c r="I1671" s="3" t="s">
        <v>10647</v>
      </c>
      <c r="J1671" s="5"/>
      <c r="K1671" s="7" t="e">
        <v>#N/A</v>
      </c>
      <c r="L1671" s="7" t="e">
        <v>#N/A</v>
      </c>
      <c r="M1671" s="7" t="e">
        <v>#N/A</v>
      </c>
      <c r="N1671" s="7" t="e">
        <v>#N/A</v>
      </c>
      <c r="O1671" s="7" t="e">
        <v>#N/A</v>
      </c>
      <c r="P1671" s="7" t="e">
        <v>#N/A</v>
      </c>
      <c r="Q1671" s="7" t="e">
        <v>#N/A</v>
      </c>
      <c r="R1671" s="7" t="e">
        <v>#N/A</v>
      </c>
      <c r="S1671" s="7" t="e">
        <v>#N/A</v>
      </c>
      <c r="T1671" s="7">
        <v>0</v>
      </c>
      <c r="U1671" s="7" t="e">
        <v>#N/A</v>
      </c>
      <c r="V1671" s="7" t="e">
        <v>#N/A</v>
      </c>
      <c r="W1671" s="7">
        <v>0</v>
      </c>
      <c r="X1671" s="7" t="e">
        <v>#N/A</v>
      </c>
      <c r="Y1671" s="7">
        <v>0</v>
      </c>
      <c r="Z1671" s="7">
        <f t="shared" si="209"/>
        <v>0</v>
      </c>
      <c r="AA1671" s="7">
        <f t="shared" si="210"/>
        <v>0</v>
      </c>
      <c r="AB1671" s="7" t="b">
        <f t="shared" si="211"/>
        <v>1</v>
      </c>
      <c r="AC1671" s="7" t="b">
        <f t="shared" si="212"/>
        <v>1</v>
      </c>
      <c r="AD1671" s="7" t="b">
        <f t="shared" si="213"/>
        <v>1</v>
      </c>
      <c r="AE1671" s="7" t="b">
        <f t="shared" si="214"/>
        <v>1</v>
      </c>
      <c r="AF1671" s="7" t="b">
        <f t="shared" si="215"/>
        <v>0</v>
      </c>
      <c r="AH1671" t="b">
        <f>AND(Table252102[[#This Row],[Developmental toxicity]:[Reproductive toxicity]])</f>
        <v>1</v>
      </c>
    </row>
    <row r="1672" spans="1:34" x14ac:dyDescent="0.25">
      <c r="A1672" s="3">
        <f t="shared" si="208"/>
        <v>1671</v>
      </c>
      <c r="B1672" s="4"/>
      <c r="C1672" s="3" t="s">
        <v>20563</v>
      </c>
      <c r="D1672" s="3" t="s">
        <v>19236</v>
      </c>
      <c r="E1672" s="29" t="s">
        <v>20318</v>
      </c>
      <c r="F1672" s="3" t="s">
        <v>19790</v>
      </c>
      <c r="G1672" s="3" t="s">
        <v>19791</v>
      </c>
      <c r="H1672" s="3" t="s">
        <v>19791</v>
      </c>
      <c r="I1672" s="3" t="s">
        <v>19792</v>
      </c>
      <c r="J1672" s="5" t="s">
        <v>20</v>
      </c>
      <c r="K1672" s="7" t="e">
        <v>#N/A</v>
      </c>
      <c r="L1672" s="7" t="e">
        <v>#N/A</v>
      </c>
      <c r="M1672" s="7" t="e">
        <v>#N/A</v>
      </c>
      <c r="N1672" s="7" t="e">
        <v>#N/A</v>
      </c>
      <c r="O1672" s="7" t="e">
        <v>#N/A</v>
      </c>
      <c r="P1672" s="7" t="e">
        <v>#N/A</v>
      </c>
      <c r="Q1672" s="7" t="e">
        <v>#N/A</v>
      </c>
      <c r="R1672" s="7" t="e">
        <v>#N/A</v>
      </c>
      <c r="S1672" s="7" t="e">
        <v>#N/A</v>
      </c>
      <c r="T1672" s="7" t="e">
        <v>#N/A</v>
      </c>
      <c r="U1672" s="7" t="e">
        <v>#N/A</v>
      </c>
      <c r="V1672" s="7" t="e">
        <v>#N/A</v>
      </c>
      <c r="W1672" s="7" t="e">
        <v>#N/A</v>
      </c>
      <c r="X1672" s="7">
        <v>1</v>
      </c>
      <c r="Y1672" s="7" t="e">
        <v>#N/A</v>
      </c>
      <c r="Z1672" s="7">
        <f t="shared" si="209"/>
        <v>1</v>
      </c>
      <c r="AA1672" s="7">
        <f t="shared" si="210"/>
        <v>1</v>
      </c>
      <c r="AB1672" s="7" t="b">
        <f t="shared" si="211"/>
        <v>1</v>
      </c>
      <c r="AC1672" s="7" t="b">
        <f t="shared" si="212"/>
        <v>0</v>
      </c>
      <c r="AD1672" s="7" t="b">
        <f t="shared" si="213"/>
        <v>0</v>
      </c>
      <c r="AE1672" s="7" t="b">
        <f t="shared" si="214"/>
        <v>0</v>
      </c>
      <c r="AF1672" s="7" t="b">
        <f t="shared" si="215"/>
        <v>0</v>
      </c>
      <c r="AH1672" t="b">
        <f>AND(Table252102[[#This Row],[Developmental toxicity]:[Reproductive toxicity]])</f>
        <v>0</v>
      </c>
    </row>
    <row r="1673" spans="1:34" x14ac:dyDescent="0.25">
      <c r="A1673" s="3">
        <f t="shared" si="208"/>
        <v>1672</v>
      </c>
      <c r="B1673" s="4" t="s">
        <v>1440</v>
      </c>
      <c r="C1673" s="6" t="s">
        <v>1574</v>
      </c>
      <c r="D1673" s="6" t="s">
        <v>1575</v>
      </c>
      <c r="E1673" s="12" t="s">
        <v>7034</v>
      </c>
      <c r="F1673" s="13" t="s">
        <v>1604</v>
      </c>
      <c r="G1673" s="13" t="s">
        <v>1603</v>
      </c>
      <c r="H1673" t="s">
        <v>1603</v>
      </c>
      <c r="I1673" t="s">
        <v>7129</v>
      </c>
      <c r="J1673" s="5" t="s">
        <v>1615</v>
      </c>
      <c r="K1673" s="7" t="e">
        <v>#N/A</v>
      </c>
      <c r="L1673" s="7" t="e">
        <v>#N/A</v>
      </c>
      <c r="M1673" s="15" t="e">
        <v>#N/A</v>
      </c>
      <c r="N1673" s="15">
        <v>0</v>
      </c>
      <c r="O1673" s="7" t="e">
        <v>#N/A</v>
      </c>
      <c r="P1673" s="15" t="e">
        <v>#N/A</v>
      </c>
      <c r="Q1673" s="15" t="e">
        <v>#N/A</v>
      </c>
      <c r="R1673" s="7" t="e">
        <v>#N/A</v>
      </c>
      <c r="S1673" s="15" t="e">
        <v>#N/A</v>
      </c>
      <c r="T1673" s="15" t="e">
        <v>#N/A</v>
      </c>
      <c r="U1673" s="7" t="e">
        <v>#N/A</v>
      </c>
      <c r="V1673" s="7" t="e">
        <v>#N/A</v>
      </c>
      <c r="W1673" s="15" t="e">
        <v>#N/A</v>
      </c>
      <c r="X1673" s="15" t="e">
        <v>#N/A</v>
      </c>
      <c r="Y1673" s="7" t="e">
        <v>#N/A</v>
      </c>
      <c r="Z1673" s="7">
        <f t="shared" si="209"/>
        <v>0</v>
      </c>
      <c r="AA1673" s="7">
        <f t="shared" si="210"/>
        <v>0</v>
      </c>
      <c r="AB1673" s="7" t="b">
        <f t="shared" si="211"/>
        <v>0</v>
      </c>
      <c r="AC1673" s="7" t="b">
        <f t="shared" si="212"/>
        <v>1</v>
      </c>
      <c r="AD1673" s="7" t="b">
        <f t="shared" si="213"/>
        <v>0</v>
      </c>
      <c r="AE1673" s="7" t="b">
        <f t="shared" si="214"/>
        <v>1</v>
      </c>
      <c r="AF1673" s="7" t="b">
        <f t="shared" si="215"/>
        <v>1</v>
      </c>
      <c r="AH1673" t="b">
        <f>AND(Table252102[[#This Row],[Developmental toxicity]:[Reproductive toxicity]])</f>
        <v>0</v>
      </c>
    </row>
    <row r="1674" spans="1:34" x14ac:dyDescent="0.25">
      <c r="A1674" s="3">
        <f t="shared" si="208"/>
        <v>1673</v>
      </c>
      <c r="B1674" s="4"/>
      <c r="C1674" t="s">
        <v>21113</v>
      </c>
      <c r="D1674" s="3" t="s">
        <v>20717</v>
      </c>
      <c r="E1674" s="94" t="s">
        <v>20915</v>
      </c>
      <c r="F1674" t="s">
        <v>21376</v>
      </c>
      <c r="G1674" t="s">
        <v>21377</v>
      </c>
      <c r="H1674" t="s">
        <v>21378</v>
      </c>
      <c r="I1674" t="s">
        <v>21379</v>
      </c>
      <c r="J1674" s="5"/>
      <c r="K1674" s="7" t="e">
        <v>#N/A</v>
      </c>
      <c r="L1674" s="7" t="e">
        <v>#N/A</v>
      </c>
      <c r="M1674" s="7" t="e">
        <v>#N/A</v>
      </c>
      <c r="N1674" s="7" t="e">
        <v>#N/A</v>
      </c>
      <c r="O1674" s="7" t="e">
        <v>#N/A</v>
      </c>
      <c r="P1674" s="7" t="e">
        <v>#N/A</v>
      </c>
      <c r="Q1674" s="7" t="e">
        <v>#N/A</v>
      </c>
      <c r="R1674" s="7" t="e">
        <v>#N/A</v>
      </c>
      <c r="S1674" s="7" t="e">
        <v>#N/A</v>
      </c>
      <c r="T1674" s="7" t="e">
        <v>#N/A</v>
      </c>
      <c r="U1674" s="7" t="e">
        <v>#N/A</v>
      </c>
      <c r="V1674" s="7" t="e">
        <v>#N/A</v>
      </c>
      <c r="W1674" s="7" t="e">
        <v>#N/A</v>
      </c>
      <c r="X1674" s="7" t="e">
        <v>#N/A</v>
      </c>
      <c r="Y1674" s="7">
        <v>0</v>
      </c>
      <c r="Z1674" s="7">
        <f t="shared" si="209"/>
        <v>0</v>
      </c>
      <c r="AA1674" s="7">
        <f t="shared" si="210"/>
        <v>0</v>
      </c>
      <c r="AB1674" s="7" t="b">
        <f t="shared" si="211"/>
        <v>1</v>
      </c>
      <c r="AC1674" s="7" t="b">
        <f t="shared" si="212"/>
        <v>0</v>
      </c>
      <c r="AD1674" s="7" t="b">
        <f t="shared" si="213"/>
        <v>0</v>
      </c>
      <c r="AE1674" s="7" t="b">
        <f t="shared" si="214"/>
        <v>0</v>
      </c>
      <c r="AF1674" s="7" t="b">
        <f t="shared" si="215"/>
        <v>0</v>
      </c>
      <c r="AH1674" t="b">
        <f>AND(Table252102[[#This Row],[Developmental toxicity]:[Reproductive toxicity]])</f>
        <v>0</v>
      </c>
    </row>
    <row r="1675" spans="1:34" x14ac:dyDescent="0.25">
      <c r="A1675" s="3">
        <f t="shared" si="208"/>
        <v>1674</v>
      </c>
      <c r="B1675" s="4"/>
      <c r="C1675" s="3" t="s">
        <v>13326</v>
      </c>
      <c r="D1675" s="3" t="s">
        <v>17987</v>
      </c>
      <c r="E1675" s="29" t="s">
        <v>17654</v>
      </c>
      <c r="F1675" s="3" t="s">
        <v>17655</v>
      </c>
      <c r="G1675" s="3" t="s">
        <v>13327</v>
      </c>
      <c r="H1675" s="3" t="s">
        <v>13327</v>
      </c>
      <c r="I1675" s="3" t="s">
        <v>17656</v>
      </c>
      <c r="J1675" s="5"/>
      <c r="K1675" s="7" t="e">
        <v>#N/A</v>
      </c>
      <c r="L1675" s="7" t="e">
        <v>#N/A</v>
      </c>
      <c r="M1675" s="7" t="e">
        <v>#N/A</v>
      </c>
      <c r="N1675" s="7" t="e">
        <v>#N/A</v>
      </c>
      <c r="O1675" s="7" t="e">
        <v>#N/A</v>
      </c>
      <c r="P1675" s="7" t="e">
        <v>#N/A</v>
      </c>
      <c r="Q1675" s="7" t="e">
        <v>#N/A</v>
      </c>
      <c r="R1675" s="7" t="e">
        <v>#N/A</v>
      </c>
      <c r="S1675" s="7" t="e">
        <v>#N/A</v>
      </c>
      <c r="T1675" s="7" t="e">
        <v>#N/A</v>
      </c>
      <c r="U1675" s="7" t="e">
        <v>#N/A</v>
      </c>
      <c r="V1675" s="7" t="e">
        <v>#N/A</v>
      </c>
      <c r="W1675" s="3">
        <v>0</v>
      </c>
      <c r="X1675" s="3" t="e">
        <v>#N/A</v>
      </c>
      <c r="Y1675" s="7" t="e">
        <v>#N/A</v>
      </c>
      <c r="Z1675" s="7">
        <f t="shared" si="209"/>
        <v>0</v>
      </c>
      <c r="AA1675" s="7">
        <f t="shared" si="210"/>
        <v>0</v>
      </c>
      <c r="AB1675" s="7" t="b">
        <f t="shared" si="211"/>
        <v>0</v>
      </c>
      <c r="AC1675" s="7" t="b">
        <f t="shared" si="212"/>
        <v>1</v>
      </c>
      <c r="AD1675" s="7" t="b">
        <f t="shared" si="213"/>
        <v>0</v>
      </c>
      <c r="AE1675" s="7" t="b">
        <f t="shared" si="214"/>
        <v>1</v>
      </c>
      <c r="AF1675" s="7" t="b">
        <f t="shared" si="215"/>
        <v>0</v>
      </c>
      <c r="AH1675" t="b">
        <f>AND(Table252102[[#This Row],[Developmental toxicity]:[Reproductive toxicity]])</f>
        <v>0</v>
      </c>
    </row>
    <row r="1676" spans="1:34" x14ac:dyDescent="0.25">
      <c r="A1676" s="3">
        <f t="shared" si="208"/>
        <v>1675</v>
      </c>
      <c r="B1676" s="4" t="s">
        <v>1440</v>
      </c>
      <c r="C1676" s="32" t="s">
        <v>1620</v>
      </c>
      <c r="D1676" s="26" t="s">
        <v>1621</v>
      </c>
      <c r="E1676" s="29" t="s">
        <v>7040</v>
      </c>
      <c r="F1676" s="28" t="s">
        <v>1649</v>
      </c>
      <c r="G1676" s="28" t="s">
        <v>1637</v>
      </c>
      <c r="H1676" s="3" t="s">
        <v>1637</v>
      </c>
      <c r="I1676" s="3" t="s">
        <v>7135</v>
      </c>
      <c r="J1676" s="5" t="s">
        <v>1659</v>
      </c>
      <c r="K1676" s="7" t="e">
        <v>#N/A</v>
      </c>
      <c r="L1676" s="7" t="e">
        <v>#N/A</v>
      </c>
      <c r="M1676" s="15" t="e">
        <v>#N/A</v>
      </c>
      <c r="N1676" s="15" t="e">
        <v>#N/A</v>
      </c>
      <c r="O1676" s="7">
        <v>1</v>
      </c>
      <c r="P1676" s="15" t="e">
        <v>#N/A</v>
      </c>
      <c r="Q1676" s="15" t="e">
        <v>#N/A</v>
      </c>
      <c r="R1676" s="7" t="e">
        <v>#N/A</v>
      </c>
      <c r="S1676" s="15" t="e">
        <v>#N/A</v>
      </c>
      <c r="T1676" s="15">
        <v>0</v>
      </c>
      <c r="U1676" s="7" t="e">
        <v>#N/A</v>
      </c>
      <c r="V1676" s="7" t="e">
        <v>#N/A</v>
      </c>
      <c r="W1676" s="15" t="e">
        <v>#N/A</v>
      </c>
      <c r="X1676" s="15" t="e">
        <v>#N/A</v>
      </c>
      <c r="Y1676" s="7" t="e">
        <v>#N/A</v>
      </c>
      <c r="Z1676" s="7">
        <f t="shared" si="209"/>
        <v>1</v>
      </c>
      <c r="AA1676" s="7">
        <f t="shared" si="210"/>
        <v>0</v>
      </c>
      <c r="AB1676" s="7" t="b">
        <f t="shared" si="211"/>
        <v>1</v>
      </c>
      <c r="AC1676" s="7" t="b">
        <f t="shared" si="212"/>
        <v>1</v>
      </c>
      <c r="AD1676" s="7" t="b">
        <f t="shared" si="213"/>
        <v>1</v>
      </c>
      <c r="AE1676" s="7" t="b">
        <f t="shared" si="214"/>
        <v>1</v>
      </c>
      <c r="AF1676" s="7" t="b">
        <f t="shared" si="215"/>
        <v>1</v>
      </c>
      <c r="AH1676" t="b">
        <f>AND(Table252102[[#This Row],[Developmental toxicity]:[Reproductive toxicity]])</f>
        <v>1</v>
      </c>
    </row>
    <row r="1677" spans="1:34" x14ac:dyDescent="0.25">
      <c r="A1677" s="3">
        <f t="shared" si="208"/>
        <v>1676</v>
      </c>
      <c r="B1677" s="4"/>
      <c r="C1677" s="3" t="s">
        <v>12072</v>
      </c>
      <c r="D1677" s="3" t="s">
        <v>12071</v>
      </c>
      <c r="E1677" s="29" t="s">
        <v>15745</v>
      </c>
      <c r="F1677" s="3" t="s">
        <v>15746</v>
      </c>
      <c r="G1677" s="3" t="s">
        <v>12073</v>
      </c>
      <c r="H1677" s="3" t="s">
        <v>12073</v>
      </c>
      <c r="I1677" s="3" t="s">
        <v>15747</v>
      </c>
      <c r="J1677" s="5"/>
      <c r="K1677" s="7" t="e">
        <v>#N/A</v>
      </c>
      <c r="L1677" s="7" t="e">
        <v>#N/A</v>
      </c>
      <c r="M1677" s="7" t="e">
        <v>#N/A</v>
      </c>
      <c r="N1677" s="7" t="e">
        <v>#N/A</v>
      </c>
      <c r="O1677" s="7" t="e">
        <v>#N/A</v>
      </c>
      <c r="P1677" s="7" t="e">
        <v>#N/A</v>
      </c>
      <c r="Q1677" s="7" t="e">
        <v>#N/A</v>
      </c>
      <c r="R1677" s="7" t="e">
        <v>#N/A</v>
      </c>
      <c r="S1677" s="7" t="e">
        <v>#N/A</v>
      </c>
      <c r="T1677" s="7" t="e">
        <v>#N/A</v>
      </c>
      <c r="U1677" s="7" t="e">
        <v>#N/A</v>
      </c>
      <c r="V1677" s="7" t="e">
        <v>#N/A</v>
      </c>
      <c r="W1677" s="3">
        <v>0</v>
      </c>
      <c r="X1677" s="3" t="e">
        <v>#N/A</v>
      </c>
      <c r="Y1677" s="7" t="e">
        <v>#N/A</v>
      </c>
      <c r="Z1677" s="7">
        <f t="shared" si="209"/>
        <v>0</v>
      </c>
      <c r="AA1677" s="7">
        <f t="shared" si="210"/>
        <v>0</v>
      </c>
      <c r="AB1677" s="7" t="b">
        <f t="shared" si="211"/>
        <v>0</v>
      </c>
      <c r="AC1677" s="7" t="b">
        <f t="shared" si="212"/>
        <v>1</v>
      </c>
      <c r="AD1677" s="7" t="b">
        <f t="shared" si="213"/>
        <v>0</v>
      </c>
      <c r="AE1677" s="7" t="b">
        <f t="shared" si="214"/>
        <v>1</v>
      </c>
      <c r="AF1677" s="7" t="b">
        <f t="shared" si="215"/>
        <v>0</v>
      </c>
      <c r="AH1677" t="b">
        <f>AND(Table252102[[#This Row],[Developmental toxicity]:[Reproductive toxicity]])</f>
        <v>0</v>
      </c>
    </row>
    <row r="1678" spans="1:34" x14ac:dyDescent="0.25">
      <c r="A1678" s="3">
        <f t="shared" si="208"/>
        <v>1677</v>
      </c>
      <c r="B1678" s="4"/>
      <c r="C1678" s="3" t="s">
        <v>11287</v>
      </c>
      <c r="D1678" s="3" t="s">
        <v>11286</v>
      </c>
      <c r="E1678" s="29" t="s">
        <v>14391</v>
      </c>
      <c r="F1678" s="3" t="s">
        <v>14392</v>
      </c>
      <c r="G1678" s="3" t="s">
        <v>11288</v>
      </c>
      <c r="H1678" s="3" t="s">
        <v>11288</v>
      </c>
      <c r="I1678" s="3" t="s">
        <v>14393</v>
      </c>
      <c r="J1678" s="5"/>
      <c r="K1678" s="7" t="e">
        <v>#N/A</v>
      </c>
      <c r="L1678" s="7" t="e">
        <v>#N/A</v>
      </c>
      <c r="M1678" s="7" t="e">
        <v>#N/A</v>
      </c>
      <c r="N1678" s="7" t="e">
        <v>#N/A</v>
      </c>
      <c r="O1678" s="7" t="e">
        <v>#N/A</v>
      </c>
      <c r="P1678" s="7" t="e">
        <v>#N/A</v>
      </c>
      <c r="Q1678" s="7" t="e">
        <v>#N/A</v>
      </c>
      <c r="R1678" s="7" t="e">
        <v>#N/A</v>
      </c>
      <c r="S1678" s="7" t="e">
        <v>#N/A</v>
      </c>
      <c r="T1678" s="7" t="e">
        <v>#N/A</v>
      </c>
      <c r="U1678" s="7" t="e">
        <v>#N/A</v>
      </c>
      <c r="V1678" s="7" t="e">
        <v>#N/A</v>
      </c>
      <c r="W1678" s="7">
        <v>1</v>
      </c>
      <c r="X1678" s="7" t="e">
        <v>#N/A</v>
      </c>
      <c r="Y1678" s="7">
        <v>1</v>
      </c>
      <c r="Z1678" s="7">
        <f t="shared" si="209"/>
        <v>1</v>
      </c>
      <c r="AA1678" s="7">
        <f t="shared" si="210"/>
        <v>1</v>
      </c>
      <c r="AB1678" s="7" t="b">
        <f t="shared" si="211"/>
        <v>1</v>
      </c>
      <c r="AC1678" s="7" t="b">
        <f t="shared" si="212"/>
        <v>1</v>
      </c>
      <c r="AD1678" s="7" t="b">
        <f t="shared" si="213"/>
        <v>0</v>
      </c>
      <c r="AE1678" s="7" t="b">
        <f t="shared" si="214"/>
        <v>1</v>
      </c>
      <c r="AF1678" s="7" t="b">
        <f t="shared" si="215"/>
        <v>0</v>
      </c>
      <c r="AH1678" t="b">
        <f>AND(Table252102[[#This Row],[Developmental toxicity]:[Reproductive toxicity]])</f>
        <v>1</v>
      </c>
    </row>
    <row r="1679" spans="1:34" x14ac:dyDescent="0.25">
      <c r="A1679" s="3">
        <f t="shared" si="208"/>
        <v>1678</v>
      </c>
      <c r="B1679" s="4" t="s">
        <v>1440</v>
      </c>
      <c r="C1679" s="3" t="s">
        <v>2566</v>
      </c>
      <c r="D1679" s="3" t="s">
        <v>3519</v>
      </c>
      <c r="E1679" s="12" t="s">
        <v>7839</v>
      </c>
      <c r="F1679" t="s">
        <v>8678</v>
      </c>
      <c r="G1679" t="s">
        <v>10238</v>
      </c>
      <c r="H1679" t="s">
        <v>10238</v>
      </c>
      <c r="I1679" t="s">
        <v>10239</v>
      </c>
      <c r="J1679" s="5"/>
      <c r="K1679" s="7" t="e">
        <v>#N/A</v>
      </c>
      <c r="L1679" s="7" t="e">
        <v>#N/A</v>
      </c>
      <c r="M1679" s="7" t="e">
        <v>#N/A</v>
      </c>
      <c r="N1679" s="7" t="e">
        <v>#N/A</v>
      </c>
      <c r="O1679" s="7" t="e">
        <v>#N/A</v>
      </c>
      <c r="P1679" s="7" t="e">
        <v>#N/A</v>
      </c>
      <c r="Q1679" s="7" t="e">
        <v>#N/A</v>
      </c>
      <c r="R1679" s="7" t="e">
        <v>#N/A</v>
      </c>
      <c r="S1679" s="7" t="e">
        <v>#N/A</v>
      </c>
      <c r="T1679" s="7">
        <v>0</v>
      </c>
      <c r="U1679" s="7" t="e">
        <v>#N/A</v>
      </c>
      <c r="V1679" s="7" t="e">
        <v>#N/A</v>
      </c>
      <c r="W1679" s="7" t="e">
        <v>#N/A</v>
      </c>
      <c r="X1679" s="7" t="e">
        <v>#N/A</v>
      </c>
      <c r="Y1679" s="7" t="e">
        <v>#N/A</v>
      </c>
      <c r="Z1679" s="7">
        <f t="shared" si="209"/>
        <v>0</v>
      </c>
      <c r="AA1679" s="7">
        <f t="shared" si="210"/>
        <v>0</v>
      </c>
      <c r="AB1679" s="7" t="b">
        <f t="shared" si="211"/>
        <v>1</v>
      </c>
      <c r="AC1679" s="7" t="b">
        <f t="shared" si="212"/>
        <v>0</v>
      </c>
      <c r="AD1679" s="7" t="b">
        <f t="shared" si="213"/>
        <v>1</v>
      </c>
      <c r="AE1679" s="7" t="b">
        <f t="shared" si="214"/>
        <v>0</v>
      </c>
      <c r="AF1679" s="7" t="b">
        <f t="shared" si="215"/>
        <v>0</v>
      </c>
      <c r="AH1679" t="b">
        <f>AND(Table252102[[#This Row],[Developmental toxicity]:[Reproductive toxicity]])</f>
        <v>0</v>
      </c>
    </row>
    <row r="1680" spans="1:34" x14ac:dyDescent="0.25">
      <c r="A1680" s="3">
        <f t="shared" si="208"/>
        <v>1679</v>
      </c>
      <c r="B1680" s="4"/>
      <c r="C1680" s="3" t="s">
        <v>10889</v>
      </c>
      <c r="D1680" s="3" t="s">
        <v>10888</v>
      </c>
      <c r="E1680" s="29" t="s">
        <v>13633</v>
      </c>
      <c r="F1680" s="3" t="s">
        <v>13634</v>
      </c>
      <c r="G1680" s="3" t="s">
        <v>13635</v>
      </c>
      <c r="H1680" s="3" t="s">
        <v>13636</v>
      </c>
      <c r="I1680" s="3" t="s">
        <v>13637</v>
      </c>
      <c r="J1680" s="5"/>
      <c r="K1680" s="7" t="e">
        <v>#N/A</v>
      </c>
      <c r="L1680" s="7" t="e">
        <v>#N/A</v>
      </c>
      <c r="M1680" s="7" t="e">
        <v>#N/A</v>
      </c>
      <c r="N1680" s="7" t="e">
        <v>#N/A</v>
      </c>
      <c r="O1680" s="7" t="e">
        <v>#N/A</v>
      </c>
      <c r="P1680" s="7" t="e">
        <v>#N/A</v>
      </c>
      <c r="Q1680" s="7" t="e">
        <v>#N/A</v>
      </c>
      <c r="R1680" s="7" t="e">
        <v>#N/A</v>
      </c>
      <c r="S1680" s="7" t="e">
        <v>#N/A</v>
      </c>
      <c r="T1680" s="7" t="e">
        <v>#N/A</v>
      </c>
      <c r="U1680" s="7" t="e">
        <v>#N/A</v>
      </c>
      <c r="V1680" s="7" t="e">
        <v>#N/A</v>
      </c>
      <c r="W1680" s="3">
        <v>1</v>
      </c>
      <c r="X1680" s="3">
        <v>1</v>
      </c>
      <c r="Y1680" s="7" t="e">
        <v>#N/A</v>
      </c>
      <c r="Z1680" s="7">
        <f t="shared" si="209"/>
        <v>1</v>
      </c>
      <c r="AA1680" s="7">
        <f t="shared" si="210"/>
        <v>1</v>
      </c>
      <c r="AB1680" s="7" t="b">
        <f t="shared" si="211"/>
        <v>1</v>
      </c>
      <c r="AC1680" s="7" t="b">
        <f t="shared" si="212"/>
        <v>1</v>
      </c>
      <c r="AD1680" s="7" t="b">
        <f t="shared" si="213"/>
        <v>0</v>
      </c>
      <c r="AE1680" s="7" t="b">
        <f t="shared" si="214"/>
        <v>1</v>
      </c>
      <c r="AF1680" s="7" t="b">
        <f t="shared" si="215"/>
        <v>0</v>
      </c>
      <c r="AH1680" t="b">
        <f>AND(Table252102[[#This Row],[Developmental toxicity]:[Reproductive toxicity]])</f>
        <v>1</v>
      </c>
    </row>
    <row r="1681" spans="1:34" x14ac:dyDescent="0.25">
      <c r="A1681" s="3">
        <f t="shared" si="208"/>
        <v>1680</v>
      </c>
      <c r="B1681" s="4" t="s">
        <v>1440</v>
      </c>
      <c r="C1681" s="3" t="s">
        <v>2389</v>
      </c>
      <c r="D1681" s="3" t="s">
        <v>3315</v>
      </c>
      <c r="E1681" s="29" t="s">
        <v>7666</v>
      </c>
      <c r="F1681" s="3" t="s">
        <v>8507</v>
      </c>
      <c r="G1681" s="3" t="s">
        <v>9864</v>
      </c>
      <c r="H1681" s="3" t="s">
        <v>9864</v>
      </c>
      <c r="I1681" s="3" t="s">
        <v>9865</v>
      </c>
      <c r="J1681" s="5"/>
      <c r="K1681" s="7" t="e">
        <v>#N/A</v>
      </c>
      <c r="L1681" s="7" t="e">
        <v>#N/A</v>
      </c>
      <c r="M1681" s="7" t="e">
        <v>#N/A</v>
      </c>
      <c r="N1681" s="7" t="e">
        <v>#N/A</v>
      </c>
      <c r="O1681" s="7" t="e">
        <v>#N/A</v>
      </c>
      <c r="P1681" s="7" t="e">
        <v>#N/A</v>
      </c>
      <c r="Q1681" s="7" t="e">
        <v>#N/A</v>
      </c>
      <c r="R1681" s="7" t="e">
        <v>#N/A</v>
      </c>
      <c r="S1681" s="7" t="e">
        <v>#N/A</v>
      </c>
      <c r="T1681" s="7">
        <v>1</v>
      </c>
      <c r="U1681" s="7" t="e">
        <v>#N/A</v>
      </c>
      <c r="V1681" s="7" t="e">
        <v>#N/A</v>
      </c>
      <c r="W1681" s="7" t="e">
        <v>#N/A</v>
      </c>
      <c r="X1681" s="7" t="e">
        <v>#N/A</v>
      </c>
      <c r="Y1681" s="7" t="e">
        <v>#N/A</v>
      </c>
      <c r="Z1681" s="7">
        <f t="shared" si="209"/>
        <v>1</v>
      </c>
      <c r="AA1681" s="7">
        <f t="shared" si="210"/>
        <v>1</v>
      </c>
      <c r="AB1681" s="7" t="b">
        <f t="shared" si="211"/>
        <v>1</v>
      </c>
      <c r="AC1681" s="7" t="b">
        <f t="shared" si="212"/>
        <v>0</v>
      </c>
      <c r="AD1681" s="7" t="b">
        <f t="shared" si="213"/>
        <v>1</v>
      </c>
      <c r="AE1681" s="7" t="b">
        <f t="shared" si="214"/>
        <v>0</v>
      </c>
      <c r="AF1681" s="7" t="b">
        <f t="shared" si="215"/>
        <v>0</v>
      </c>
      <c r="AH1681" t="b">
        <f>AND(Table252102[[#This Row],[Developmental toxicity]:[Reproductive toxicity]])</f>
        <v>0</v>
      </c>
    </row>
    <row r="1682" spans="1:34" x14ac:dyDescent="0.25">
      <c r="A1682" s="3">
        <f t="shared" si="208"/>
        <v>1681</v>
      </c>
      <c r="B1682" s="4"/>
      <c r="C1682" s="3" t="s">
        <v>13158</v>
      </c>
      <c r="D1682" s="3" t="s">
        <v>13157</v>
      </c>
      <c r="E1682" s="29" t="s">
        <v>17430</v>
      </c>
      <c r="F1682" s="3" t="s">
        <v>17431</v>
      </c>
      <c r="G1682" s="3" t="s">
        <v>13159</v>
      </c>
      <c r="H1682" s="3" t="s">
        <v>13159</v>
      </c>
      <c r="I1682" s="3" t="s">
        <v>17432</v>
      </c>
      <c r="J1682" s="5"/>
      <c r="K1682" s="7" t="e">
        <v>#N/A</v>
      </c>
      <c r="L1682" s="7" t="e">
        <v>#N/A</v>
      </c>
      <c r="M1682" s="7" t="e">
        <v>#N/A</v>
      </c>
      <c r="N1682" s="7" t="e">
        <v>#N/A</v>
      </c>
      <c r="O1682" s="7" t="e">
        <v>#N/A</v>
      </c>
      <c r="P1682" s="7" t="e">
        <v>#N/A</v>
      </c>
      <c r="Q1682" s="7" t="e">
        <v>#N/A</v>
      </c>
      <c r="R1682" s="7" t="e">
        <v>#N/A</v>
      </c>
      <c r="S1682" s="7" t="e">
        <v>#N/A</v>
      </c>
      <c r="T1682" s="7" t="e">
        <v>#N/A</v>
      </c>
      <c r="U1682" s="7" t="e">
        <v>#N/A</v>
      </c>
      <c r="V1682" s="7" t="e">
        <v>#N/A</v>
      </c>
      <c r="W1682" s="3">
        <v>0</v>
      </c>
      <c r="X1682" s="3" t="e">
        <v>#N/A</v>
      </c>
      <c r="Y1682" s="7" t="e">
        <v>#N/A</v>
      </c>
      <c r="Z1682" s="7">
        <f t="shared" si="209"/>
        <v>0</v>
      </c>
      <c r="AA1682" s="7">
        <f t="shared" si="210"/>
        <v>0</v>
      </c>
      <c r="AB1682" s="7" t="b">
        <f t="shared" si="211"/>
        <v>0</v>
      </c>
      <c r="AC1682" s="7" t="b">
        <f t="shared" si="212"/>
        <v>1</v>
      </c>
      <c r="AD1682" s="7" t="b">
        <f t="shared" si="213"/>
        <v>0</v>
      </c>
      <c r="AE1682" s="7" t="b">
        <f t="shared" si="214"/>
        <v>1</v>
      </c>
      <c r="AF1682" s="7" t="b">
        <f t="shared" si="215"/>
        <v>0</v>
      </c>
      <c r="AH1682" t="b">
        <f>AND(Table252102[[#This Row],[Developmental toxicity]:[Reproductive toxicity]])</f>
        <v>0</v>
      </c>
    </row>
    <row r="1683" spans="1:34" x14ac:dyDescent="0.25">
      <c r="A1683" s="3">
        <f t="shared" si="208"/>
        <v>1682</v>
      </c>
      <c r="B1683" s="4" t="s">
        <v>1440</v>
      </c>
      <c r="C1683" s="3" t="s">
        <v>2326</v>
      </c>
      <c r="D1683" s="3" t="s">
        <v>3244</v>
      </c>
      <c r="E1683" s="29" t="s">
        <v>7603</v>
      </c>
      <c r="F1683" s="3" t="s">
        <v>8449</v>
      </c>
      <c r="G1683" s="3" t="s">
        <v>9733</v>
      </c>
      <c r="H1683" s="3" t="s">
        <v>9733</v>
      </c>
      <c r="I1683" s="3" t="s">
        <v>9734</v>
      </c>
      <c r="J1683" s="5"/>
      <c r="K1683" s="7" t="e">
        <v>#N/A</v>
      </c>
      <c r="L1683" s="7" t="e">
        <v>#N/A</v>
      </c>
      <c r="M1683" s="7" t="e">
        <v>#N/A</v>
      </c>
      <c r="N1683" s="7" t="e">
        <v>#N/A</v>
      </c>
      <c r="O1683" s="7" t="e">
        <v>#N/A</v>
      </c>
      <c r="P1683" s="7" t="e">
        <v>#N/A</v>
      </c>
      <c r="Q1683" s="7" t="e">
        <v>#N/A</v>
      </c>
      <c r="R1683" s="7" t="e">
        <v>#N/A</v>
      </c>
      <c r="S1683" s="7" t="e">
        <v>#N/A</v>
      </c>
      <c r="T1683" s="7">
        <v>1</v>
      </c>
      <c r="U1683" s="7" t="e">
        <v>#N/A</v>
      </c>
      <c r="V1683" s="7" t="e">
        <v>#N/A</v>
      </c>
      <c r="W1683" s="3">
        <v>1</v>
      </c>
      <c r="X1683" s="3" t="e">
        <v>#N/A</v>
      </c>
      <c r="Y1683" s="7" t="e">
        <v>#N/A</v>
      </c>
      <c r="Z1683" s="7">
        <f t="shared" si="209"/>
        <v>1</v>
      </c>
      <c r="AA1683" s="7">
        <f t="shared" si="210"/>
        <v>1</v>
      </c>
      <c r="AB1683" s="7" t="b">
        <f t="shared" si="211"/>
        <v>1</v>
      </c>
      <c r="AC1683" s="7" t="b">
        <f t="shared" si="212"/>
        <v>1</v>
      </c>
      <c r="AD1683" s="7" t="b">
        <f t="shared" si="213"/>
        <v>1</v>
      </c>
      <c r="AE1683" s="7" t="b">
        <f t="shared" si="214"/>
        <v>1</v>
      </c>
      <c r="AF1683" s="7" t="b">
        <f t="shared" si="215"/>
        <v>0</v>
      </c>
      <c r="AH1683" t="b">
        <f>AND(Table252102[[#This Row],[Developmental toxicity]:[Reproductive toxicity]])</f>
        <v>1</v>
      </c>
    </row>
    <row r="1684" spans="1:34" x14ac:dyDescent="0.25">
      <c r="A1684" s="3">
        <f t="shared" si="208"/>
        <v>1683</v>
      </c>
      <c r="B1684" s="4"/>
      <c r="C1684" s="3" t="s">
        <v>13351</v>
      </c>
      <c r="D1684" s="3" t="s">
        <v>13350</v>
      </c>
      <c r="E1684" s="29" t="s">
        <v>17689</v>
      </c>
      <c r="F1684" s="3" t="s">
        <v>17690</v>
      </c>
      <c r="G1684" s="3" t="s">
        <v>13352</v>
      </c>
      <c r="H1684" s="3" t="s">
        <v>13352</v>
      </c>
      <c r="I1684" s="3" t="s">
        <v>17691</v>
      </c>
      <c r="J1684" s="5"/>
      <c r="K1684" s="7" t="e">
        <v>#N/A</v>
      </c>
      <c r="L1684" s="7" t="e">
        <v>#N/A</v>
      </c>
      <c r="M1684" s="7" t="e">
        <v>#N/A</v>
      </c>
      <c r="N1684" s="7" t="e">
        <v>#N/A</v>
      </c>
      <c r="O1684" s="7" t="e">
        <v>#N/A</v>
      </c>
      <c r="P1684" s="7" t="e">
        <v>#N/A</v>
      </c>
      <c r="Q1684" s="7" t="e">
        <v>#N/A</v>
      </c>
      <c r="R1684" s="7" t="e">
        <v>#N/A</v>
      </c>
      <c r="S1684" s="7" t="e">
        <v>#N/A</v>
      </c>
      <c r="T1684" s="7" t="e">
        <v>#N/A</v>
      </c>
      <c r="U1684" s="7" t="e">
        <v>#N/A</v>
      </c>
      <c r="V1684" s="7" t="e">
        <v>#N/A</v>
      </c>
      <c r="W1684" s="3">
        <v>0</v>
      </c>
      <c r="X1684" s="3" t="e">
        <v>#N/A</v>
      </c>
      <c r="Y1684" s="7" t="e">
        <v>#N/A</v>
      </c>
      <c r="Z1684" s="7">
        <f t="shared" si="209"/>
        <v>0</v>
      </c>
      <c r="AA1684" s="7">
        <f t="shared" si="210"/>
        <v>0</v>
      </c>
      <c r="AB1684" s="7" t="b">
        <f t="shared" si="211"/>
        <v>0</v>
      </c>
      <c r="AC1684" s="7" t="b">
        <f t="shared" si="212"/>
        <v>1</v>
      </c>
      <c r="AD1684" s="7" t="b">
        <f t="shared" si="213"/>
        <v>0</v>
      </c>
      <c r="AE1684" s="7" t="b">
        <f t="shared" si="214"/>
        <v>1</v>
      </c>
      <c r="AF1684" s="7" t="b">
        <f t="shared" si="215"/>
        <v>0</v>
      </c>
      <c r="AH1684" t="b">
        <f>AND(Table252102[[#This Row],[Developmental toxicity]:[Reproductive toxicity]])</f>
        <v>0</v>
      </c>
    </row>
    <row r="1685" spans="1:34" x14ac:dyDescent="0.25">
      <c r="A1685" s="3">
        <f t="shared" si="208"/>
        <v>1684</v>
      </c>
      <c r="B1685" s="4"/>
      <c r="C1685" s="3" t="s">
        <v>11712</v>
      </c>
      <c r="D1685" s="3" t="s">
        <v>17869</v>
      </c>
      <c r="E1685" s="29" t="s">
        <v>18123</v>
      </c>
      <c r="F1685" s="3" t="s">
        <v>18041</v>
      </c>
      <c r="G1685" s="3" t="s">
        <v>18267</v>
      </c>
      <c r="H1685" s="3" t="s">
        <v>18268</v>
      </c>
      <c r="I1685" s="3" t="s">
        <v>18269</v>
      </c>
      <c r="J1685" s="5"/>
      <c r="K1685" s="7" t="e">
        <v>#N/A</v>
      </c>
      <c r="L1685" s="7" t="e">
        <v>#N/A</v>
      </c>
      <c r="M1685" s="7" t="e">
        <v>#N/A</v>
      </c>
      <c r="N1685" s="7" t="e">
        <v>#N/A</v>
      </c>
      <c r="O1685" s="7" t="e">
        <v>#N/A</v>
      </c>
      <c r="P1685" s="7" t="e">
        <v>#N/A</v>
      </c>
      <c r="Q1685" s="7" t="e">
        <v>#N/A</v>
      </c>
      <c r="R1685" s="7" t="e">
        <v>#N/A</v>
      </c>
      <c r="S1685" s="7" t="e">
        <v>#N/A</v>
      </c>
      <c r="T1685" s="7" t="e">
        <v>#N/A</v>
      </c>
      <c r="U1685" s="7" t="e">
        <v>#N/A</v>
      </c>
      <c r="V1685" s="7" t="e">
        <v>#N/A</v>
      </c>
      <c r="W1685" s="3">
        <v>1</v>
      </c>
      <c r="X1685" s="3" t="e">
        <v>#N/A</v>
      </c>
      <c r="Y1685" s="7" t="e">
        <v>#N/A</v>
      </c>
      <c r="Z1685" s="7">
        <f t="shared" si="209"/>
        <v>1</v>
      </c>
      <c r="AA1685" s="7">
        <f t="shared" si="210"/>
        <v>1</v>
      </c>
      <c r="AB1685" s="7" t="b">
        <f t="shared" si="211"/>
        <v>0</v>
      </c>
      <c r="AC1685" s="7" t="b">
        <f t="shared" si="212"/>
        <v>1</v>
      </c>
      <c r="AD1685" s="7" t="b">
        <f t="shared" si="213"/>
        <v>0</v>
      </c>
      <c r="AE1685" s="7" t="b">
        <f t="shared" si="214"/>
        <v>1</v>
      </c>
      <c r="AF1685" s="7" t="b">
        <f t="shared" si="215"/>
        <v>0</v>
      </c>
      <c r="AH1685" t="b">
        <f>AND(Table252102[[#This Row],[Developmental toxicity]:[Reproductive toxicity]])</f>
        <v>0</v>
      </c>
    </row>
    <row r="1686" spans="1:34" x14ac:dyDescent="0.25">
      <c r="A1686" s="3">
        <f t="shared" si="208"/>
        <v>1685</v>
      </c>
      <c r="B1686" s="4"/>
      <c r="C1686" s="3" t="s">
        <v>12288</v>
      </c>
      <c r="D1686" s="3" t="s">
        <v>12287</v>
      </c>
      <c r="E1686" s="29" t="s">
        <v>16056</v>
      </c>
      <c r="F1686" s="3" t="s">
        <v>16057</v>
      </c>
      <c r="G1686" s="3" t="s">
        <v>12289</v>
      </c>
      <c r="H1686" s="3" t="s">
        <v>12289</v>
      </c>
      <c r="I1686" s="3" t="s">
        <v>16058</v>
      </c>
      <c r="J1686" s="5"/>
      <c r="K1686" s="7" t="e">
        <v>#N/A</v>
      </c>
      <c r="L1686" s="7" t="e">
        <v>#N/A</v>
      </c>
      <c r="M1686" s="7" t="e">
        <v>#N/A</v>
      </c>
      <c r="N1686" s="7" t="e">
        <v>#N/A</v>
      </c>
      <c r="O1686" s="7" t="e">
        <v>#N/A</v>
      </c>
      <c r="P1686" s="7" t="e">
        <v>#N/A</v>
      </c>
      <c r="Q1686" s="7" t="e">
        <v>#N/A</v>
      </c>
      <c r="R1686" s="7" t="e">
        <v>#N/A</v>
      </c>
      <c r="S1686" s="7" t="e">
        <v>#N/A</v>
      </c>
      <c r="T1686" s="7" t="e">
        <v>#N/A</v>
      </c>
      <c r="U1686" s="7" t="e">
        <v>#N/A</v>
      </c>
      <c r="V1686" s="7" t="e">
        <v>#N/A</v>
      </c>
      <c r="W1686" s="7">
        <v>0</v>
      </c>
      <c r="X1686" s="7" t="e">
        <v>#N/A</v>
      </c>
      <c r="Y1686" s="7">
        <v>1</v>
      </c>
      <c r="Z1686" s="7">
        <f t="shared" si="209"/>
        <v>1</v>
      </c>
      <c r="AA1686" s="7">
        <f t="shared" si="210"/>
        <v>0</v>
      </c>
      <c r="AB1686" s="7" t="b">
        <f t="shared" si="211"/>
        <v>1</v>
      </c>
      <c r="AC1686" s="7" t="b">
        <f t="shared" si="212"/>
        <v>1</v>
      </c>
      <c r="AD1686" s="7" t="b">
        <f t="shared" si="213"/>
        <v>0</v>
      </c>
      <c r="AE1686" s="7" t="b">
        <f t="shared" si="214"/>
        <v>1</v>
      </c>
      <c r="AF1686" s="7" t="b">
        <f t="shared" si="215"/>
        <v>0</v>
      </c>
      <c r="AH1686" t="b">
        <f>AND(Table252102[[#This Row],[Developmental toxicity]:[Reproductive toxicity]])</f>
        <v>1</v>
      </c>
    </row>
    <row r="1687" spans="1:34" x14ac:dyDescent="0.25">
      <c r="A1687" s="3">
        <f t="shared" si="208"/>
        <v>1686</v>
      </c>
      <c r="B1687" s="4" t="s">
        <v>1440</v>
      </c>
      <c r="C1687" s="3" t="s">
        <v>1975</v>
      </c>
      <c r="D1687" s="3" t="s">
        <v>2846</v>
      </c>
      <c r="E1687" s="29" t="s">
        <v>7256</v>
      </c>
      <c r="F1687" s="3" t="s">
        <v>8105</v>
      </c>
      <c r="G1687" s="3" t="s">
        <v>8990</v>
      </c>
      <c r="H1687" s="3" t="s">
        <v>8990</v>
      </c>
      <c r="I1687" s="3" t="s">
        <v>8991</v>
      </c>
      <c r="J1687" s="5"/>
      <c r="K1687" s="7" t="e">
        <v>#N/A</v>
      </c>
      <c r="L1687" s="7" t="e">
        <v>#N/A</v>
      </c>
      <c r="M1687" s="7" t="e">
        <v>#N/A</v>
      </c>
      <c r="N1687" s="7" t="e">
        <v>#N/A</v>
      </c>
      <c r="O1687" s="7" t="e">
        <v>#N/A</v>
      </c>
      <c r="P1687" s="7" t="e">
        <v>#N/A</v>
      </c>
      <c r="Q1687" s="7" t="e">
        <v>#N/A</v>
      </c>
      <c r="R1687" s="7" t="e">
        <v>#N/A</v>
      </c>
      <c r="S1687" s="7" t="e">
        <v>#N/A</v>
      </c>
      <c r="T1687" s="7">
        <v>0</v>
      </c>
      <c r="U1687" s="7" t="e">
        <v>#N/A</v>
      </c>
      <c r="V1687" s="7" t="e">
        <v>#N/A</v>
      </c>
      <c r="W1687" s="7" t="e">
        <v>#N/A</v>
      </c>
      <c r="X1687" s="7" t="e">
        <v>#N/A</v>
      </c>
      <c r="Y1687" s="7">
        <v>0</v>
      </c>
      <c r="Z1687" s="7">
        <f t="shared" si="209"/>
        <v>0</v>
      </c>
      <c r="AA1687" s="7">
        <f t="shared" si="210"/>
        <v>0</v>
      </c>
      <c r="AB1687" s="7" t="b">
        <f t="shared" si="211"/>
        <v>1</v>
      </c>
      <c r="AC1687" s="7" t="b">
        <f t="shared" si="212"/>
        <v>0</v>
      </c>
      <c r="AD1687" s="7" t="b">
        <f t="shared" si="213"/>
        <v>1</v>
      </c>
      <c r="AE1687" s="7" t="b">
        <f t="shared" si="214"/>
        <v>0</v>
      </c>
      <c r="AF1687" s="7" t="b">
        <f t="shared" si="215"/>
        <v>0</v>
      </c>
      <c r="AH1687" t="b">
        <f>AND(Table252102[[#This Row],[Developmental toxicity]:[Reproductive toxicity]])</f>
        <v>0</v>
      </c>
    </row>
    <row r="1688" spans="1:34" x14ac:dyDescent="0.25">
      <c r="A1688" s="3">
        <f t="shared" si="208"/>
        <v>1687</v>
      </c>
      <c r="B1688" s="4"/>
      <c r="C1688" s="3" t="s">
        <v>12644</v>
      </c>
      <c r="D1688" s="3" t="s">
        <v>12643</v>
      </c>
      <c r="E1688" s="29" t="s">
        <v>16657</v>
      </c>
      <c r="F1688" s="3" t="s">
        <v>16658</v>
      </c>
      <c r="G1688" s="3" t="s">
        <v>16659</v>
      </c>
      <c r="H1688" s="3" t="s">
        <v>12645</v>
      </c>
      <c r="I1688" s="3" t="s">
        <v>16660</v>
      </c>
      <c r="J1688" s="5"/>
      <c r="K1688" s="7" t="e">
        <v>#N/A</v>
      </c>
      <c r="L1688" s="7" t="e">
        <v>#N/A</v>
      </c>
      <c r="M1688" s="7" t="e">
        <v>#N/A</v>
      </c>
      <c r="N1688" s="7" t="e">
        <v>#N/A</v>
      </c>
      <c r="O1688" s="7" t="e">
        <v>#N/A</v>
      </c>
      <c r="P1688" s="7" t="e">
        <v>#N/A</v>
      </c>
      <c r="Q1688" s="7" t="e">
        <v>#N/A</v>
      </c>
      <c r="R1688" s="7" t="e">
        <v>#N/A</v>
      </c>
      <c r="S1688" s="7" t="e">
        <v>#N/A</v>
      </c>
      <c r="T1688" s="7" t="e">
        <v>#N/A</v>
      </c>
      <c r="U1688" s="7" t="e">
        <v>#N/A</v>
      </c>
      <c r="V1688" s="7" t="e">
        <v>#N/A</v>
      </c>
      <c r="W1688" s="7">
        <v>0</v>
      </c>
      <c r="X1688" s="7" t="e">
        <v>#N/A</v>
      </c>
      <c r="Y1688" s="7">
        <v>0</v>
      </c>
      <c r="Z1688" s="7">
        <f t="shared" si="209"/>
        <v>0</v>
      </c>
      <c r="AA1688" s="7">
        <f t="shared" si="210"/>
        <v>0</v>
      </c>
      <c r="AB1688" s="7" t="b">
        <f t="shared" si="211"/>
        <v>1</v>
      </c>
      <c r="AC1688" s="7" t="b">
        <f t="shared" si="212"/>
        <v>1</v>
      </c>
      <c r="AD1688" s="7" t="b">
        <f t="shared" si="213"/>
        <v>0</v>
      </c>
      <c r="AE1688" s="7" t="b">
        <f t="shared" si="214"/>
        <v>1</v>
      </c>
      <c r="AF1688" s="7" t="b">
        <f t="shared" si="215"/>
        <v>0</v>
      </c>
      <c r="AH1688" t="b">
        <f>AND(Table252102[[#This Row],[Developmental toxicity]:[Reproductive toxicity]])</f>
        <v>1</v>
      </c>
    </row>
    <row r="1689" spans="1:34" x14ac:dyDescent="0.25">
      <c r="A1689" s="3">
        <f t="shared" si="208"/>
        <v>1688</v>
      </c>
      <c r="B1689" s="4"/>
      <c r="C1689" s="3" t="s">
        <v>12603</v>
      </c>
      <c r="D1689" s="3" t="s">
        <v>12602</v>
      </c>
      <c r="E1689" s="29" t="s">
        <v>16601</v>
      </c>
      <c r="F1689" s="3" t="s">
        <v>16602</v>
      </c>
      <c r="G1689" s="3" t="s">
        <v>12604</v>
      </c>
      <c r="H1689" s="3" t="s">
        <v>12604</v>
      </c>
      <c r="I1689" s="3" t="s">
        <v>16603</v>
      </c>
      <c r="J1689" s="5"/>
      <c r="K1689" s="7" t="e">
        <v>#N/A</v>
      </c>
      <c r="L1689" s="7" t="e">
        <v>#N/A</v>
      </c>
      <c r="M1689" s="7" t="e">
        <v>#N/A</v>
      </c>
      <c r="N1689" s="7" t="e">
        <v>#N/A</v>
      </c>
      <c r="O1689" s="7" t="e">
        <v>#N/A</v>
      </c>
      <c r="P1689" s="7" t="e">
        <v>#N/A</v>
      </c>
      <c r="Q1689" s="7" t="e">
        <v>#N/A</v>
      </c>
      <c r="R1689" s="7" t="e">
        <v>#N/A</v>
      </c>
      <c r="S1689" s="7" t="e">
        <v>#N/A</v>
      </c>
      <c r="T1689" s="7" t="e">
        <v>#N/A</v>
      </c>
      <c r="U1689" s="7" t="e">
        <v>#N/A</v>
      </c>
      <c r="V1689" s="7" t="e">
        <v>#N/A</v>
      </c>
      <c r="W1689" s="3">
        <v>0</v>
      </c>
      <c r="X1689" s="3" t="e">
        <v>#N/A</v>
      </c>
      <c r="Y1689" s="7" t="e">
        <v>#N/A</v>
      </c>
      <c r="Z1689" s="7">
        <f t="shared" si="209"/>
        <v>0</v>
      </c>
      <c r="AA1689" s="7">
        <f t="shared" si="210"/>
        <v>0</v>
      </c>
      <c r="AB1689" s="7" t="b">
        <f t="shared" si="211"/>
        <v>0</v>
      </c>
      <c r="AC1689" s="7" t="b">
        <f t="shared" si="212"/>
        <v>1</v>
      </c>
      <c r="AD1689" s="7" t="b">
        <f t="shared" si="213"/>
        <v>0</v>
      </c>
      <c r="AE1689" s="7" t="b">
        <f t="shared" si="214"/>
        <v>1</v>
      </c>
      <c r="AF1689" s="7" t="b">
        <f t="shared" si="215"/>
        <v>0</v>
      </c>
      <c r="AH1689" t="b">
        <f>AND(Table252102[[#This Row],[Developmental toxicity]:[Reproductive toxicity]])</f>
        <v>0</v>
      </c>
    </row>
    <row r="1690" spans="1:34" x14ac:dyDescent="0.25">
      <c r="A1690" s="3">
        <f t="shared" si="208"/>
        <v>1689</v>
      </c>
      <c r="B1690" s="4" t="s">
        <v>1440</v>
      </c>
      <c r="C1690" s="3" t="s">
        <v>2180</v>
      </c>
      <c r="D1690" s="3" t="s">
        <v>3077</v>
      </c>
      <c r="E1690" s="12" t="s">
        <v>7460</v>
      </c>
      <c r="F1690" t="s">
        <v>8308</v>
      </c>
      <c r="G1690" t="s">
        <v>9414</v>
      </c>
      <c r="H1690" t="s">
        <v>9414</v>
      </c>
      <c r="I1690" t="s">
        <v>9415</v>
      </c>
      <c r="J1690" s="5"/>
      <c r="K1690" s="7" t="e">
        <v>#N/A</v>
      </c>
      <c r="L1690" s="7" t="e">
        <v>#N/A</v>
      </c>
      <c r="M1690" s="7" t="e">
        <v>#N/A</v>
      </c>
      <c r="N1690" s="7" t="e">
        <v>#N/A</v>
      </c>
      <c r="O1690" s="7" t="e">
        <v>#N/A</v>
      </c>
      <c r="P1690" s="7" t="e">
        <v>#N/A</v>
      </c>
      <c r="Q1690" s="7" t="e">
        <v>#N/A</v>
      </c>
      <c r="R1690" s="7" t="e">
        <v>#N/A</v>
      </c>
      <c r="S1690" s="7" t="e">
        <v>#N/A</v>
      </c>
      <c r="T1690" s="7">
        <v>0</v>
      </c>
      <c r="U1690" s="7" t="e">
        <v>#N/A</v>
      </c>
      <c r="V1690" s="7" t="e">
        <v>#N/A</v>
      </c>
      <c r="W1690" s="7" t="e">
        <v>#N/A</v>
      </c>
      <c r="X1690" s="7" t="e">
        <v>#N/A</v>
      </c>
      <c r="Y1690" s="7" t="e">
        <v>#N/A</v>
      </c>
      <c r="Z1690" s="7">
        <f t="shared" si="209"/>
        <v>0</v>
      </c>
      <c r="AA1690" s="7">
        <f t="shared" si="210"/>
        <v>0</v>
      </c>
      <c r="AB1690" s="7" t="b">
        <f t="shared" si="211"/>
        <v>1</v>
      </c>
      <c r="AC1690" s="7" t="b">
        <f t="shared" si="212"/>
        <v>0</v>
      </c>
      <c r="AD1690" s="7" t="b">
        <f t="shared" si="213"/>
        <v>1</v>
      </c>
      <c r="AE1690" s="7" t="b">
        <f t="shared" si="214"/>
        <v>0</v>
      </c>
      <c r="AF1690" s="7" t="b">
        <f t="shared" si="215"/>
        <v>0</v>
      </c>
      <c r="AH1690" t="b">
        <f>AND(Table252102[[#This Row],[Developmental toxicity]:[Reproductive toxicity]])</f>
        <v>0</v>
      </c>
    </row>
    <row r="1691" spans="1:34" x14ac:dyDescent="0.25">
      <c r="A1691" s="3">
        <f t="shared" si="208"/>
        <v>1690</v>
      </c>
      <c r="B1691" s="4"/>
      <c r="C1691" s="3" t="s">
        <v>11876</v>
      </c>
      <c r="D1691" s="3" t="s">
        <v>11875</v>
      </c>
      <c r="E1691" s="29" t="s">
        <v>15467</v>
      </c>
      <c r="F1691" s="3" t="s">
        <v>15468</v>
      </c>
      <c r="G1691" s="3" t="s">
        <v>15469</v>
      </c>
      <c r="H1691" s="3" t="s">
        <v>15469</v>
      </c>
      <c r="I1691" s="3" t="s">
        <v>15470</v>
      </c>
      <c r="J1691" s="5"/>
      <c r="K1691" s="7" t="e">
        <v>#N/A</v>
      </c>
      <c r="L1691" s="7" t="e">
        <v>#N/A</v>
      </c>
      <c r="M1691" s="7" t="e">
        <v>#N/A</v>
      </c>
      <c r="N1691" s="7" t="e">
        <v>#N/A</v>
      </c>
      <c r="O1691" s="7" t="e">
        <v>#N/A</v>
      </c>
      <c r="P1691" s="7" t="e">
        <v>#N/A</v>
      </c>
      <c r="Q1691" s="7" t="e">
        <v>#N/A</v>
      </c>
      <c r="R1691" s="7" t="e">
        <v>#N/A</v>
      </c>
      <c r="S1691" s="7" t="e">
        <v>#N/A</v>
      </c>
      <c r="T1691" s="7" t="e">
        <v>#N/A</v>
      </c>
      <c r="U1691" s="7" t="e">
        <v>#N/A</v>
      </c>
      <c r="V1691" s="7" t="e">
        <v>#N/A</v>
      </c>
      <c r="W1691" s="3">
        <v>0</v>
      </c>
      <c r="X1691" s="3" t="e">
        <v>#N/A</v>
      </c>
      <c r="Y1691" s="7" t="e">
        <v>#N/A</v>
      </c>
      <c r="Z1691" s="7">
        <f t="shared" si="209"/>
        <v>0</v>
      </c>
      <c r="AA1691" s="7">
        <f t="shared" si="210"/>
        <v>0</v>
      </c>
      <c r="AB1691" s="7" t="b">
        <f t="shared" si="211"/>
        <v>0</v>
      </c>
      <c r="AC1691" s="7" t="b">
        <f t="shared" si="212"/>
        <v>1</v>
      </c>
      <c r="AD1691" s="7" t="b">
        <f t="shared" si="213"/>
        <v>0</v>
      </c>
      <c r="AE1691" s="7" t="b">
        <f t="shared" si="214"/>
        <v>1</v>
      </c>
      <c r="AF1691" s="7" t="b">
        <f t="shared" si="215"/>
        <v>0</v>
      </c>
      <c r="AH1691" t="b">
        <f>AND(Table252102[[#This Row],[Developmental toxicity]:[Reproductive toxicity]])</f>
        <v>0</v>
      </c>
    </row>
    <row r="1692" spans="1:34" x14ac:dyDescent="0.25">
      <c r="A1692" s="3">
        <f t="shared" si="208"/>
        <v>1691</v>
      </c>
      <c r="B1692" s="4" t="s">
        <v>1440</v>
      </c>
      <c r="C1692" s="3" t="s">
        <v>2305</v>
      </c>
      <c r="D1692" s="3" t="s">
        <v>3221</v>
      </c>
      <c r="E1692" s="29" t="s">
        <v>7582</v>
      </c>
      <c r="F1692" s="3" t="s">
        <v>8429</v>
      </c>
      <c r="G1692" s="3" t="s">
        <v>9692</v>
      </c>
      <c r="H1692" s="3" t="s">
        <v>9692</v>
      </c>
      <c r="I1692" s="3" t="s">
        <v>9693</v>
      </c>
      <c r="J1692" s="5"/>
      <c r="K1692" s="7" t="e">
        <v>#N/A</v>
      </c>
      <c r="L1692" s="7" t="e">
        <v>#N/A</v>
      </c>
      <c r="M1692" s="7" t="e">
        <v>#N/A</v>
      </c>
      <c r="N1692" s="7" t="e">
        <v>#N/A</v>
      </c>
      <c r="O1692" s="7" t="e">
        <v>#N/A</v>
      </c>
      <c r="P1692" s="7" t="e">
        <v>#N/A</v>
      </c>
      <c r="Q1692" s="7" t="e">
        <v>#N/A</v>
      </c>
      <c r="R1692" s="7" t="e">
        <v>#N/A</v>
      </c>
      <c r="S1692" s="7" t="e">
        <v>#N/A</v>
      </c>
      <c r="T1692" s="7">
        <v>1</v>
      </c>
      <c r="U1692" s="7" t="e">
        <v>#N/A</v>
      </c>
      <c r="V1692" s="7" t="e">
        <v>#N/A</v>
      </c>
      <c r="W1692" s="3">
        <v>1</v>
      </c>
      <c r="X1692" s="3" t="e">
        <v>#N/A</v>
      </c>
      <c r="Y1692" s="7" t="e">
        <v>#N/A</v>
      </c>
      <c r="Z1692" s="7">
        <f t="shared" si="209"/>
        <v>1</v>
      </c>
      <c r="AA1692" s="7">
        <f t="shared" si="210"/>
        <v>1</v>
      </c>
      <c r="AB1692" s="7" t="b">
        <f t="shared" si="211"/>
        <v>1</v>
      </c>
      <c r="AC1692" s="7" t="b">
        <f t="shared" si="212"/>
        <v>1</v>
      </c>
      <c r="AD1692" s="7" t="b">
        <f t="shared" si="213"/>
        <v>1</v>
      </c>
      <c r="AE1692" s="7" t="b">
        <f t="shared" si="214"/>
        <v>1</v>
      </c>
      <c r="AF1692" s="7" t="b">
        <f t="shared" si="215"/>
        <v>0</v>
      </c>
      <c r="AH1692" t="b">
        <f>AND(Table252102[[#This Row],[Developmental toxicity]:[Reproductive toxicity]])</f>
        <v>1</v>
      </c>
    </row>
    <row r="1693" spans="1:34" x14ac:dyDescent="0.25">
      <c r="A1693" s="3">
        <f t="shared" si="208"/>
        <v>1692</v>
      </c>
      <c r="B1693" s="4"/>
      <c r="C1693" t="s">
        <v>21205</v>
      </c>
      <c r="D1693" s="3" t="s">
        <v>20809</v>
      </c>
      <c r="E1693" s="94" t="s">
        <v>21007</v>
      </c>
      <c r="F1693" t="s">
        <v>21677</v>
      </c>
      <c r="G1693" t="s">
        <v>21678</v>
      </c>
      <c r="H1693" t="s">
        <v>21678</v>
      </c>
      <c r="I1693" t="s">
        <v>21679</v>
      </c>
      <c r="J1693" s="5"/>
      <c r="K1693" s="7" t="e">
        <v>#N/A</v>
      </c>
      <c r="L1693" s="7" t="e">
        <v>#N/A</v>
      </c>
      <c r="M1693" s="7" t="e">
        <v>#N/A</v>
      </c>
      <c r="N1693" s="7" t="e">
        <v>#N/A</v>
      </c>
      <c r="O1693" s="7" t="e">
        <v>#N/A</v>
      </c>
      <c r="P1693" s="7" t="e">
        <v>#N/A</v>
      </c>
      <c r="Q1693" s="7" t="e">
        <v>#N/A</v>
      </c>
      <c r="R1693" s="7" t="e">
        <v>#N/A</v>
      </c>
      <c r="S1693" s="7" t="e">
        <v>#N/A</v>
      </c>
      <c r="T1693" s="7" t="e">
        <v>#N/A</v>
      </c>
      <c r="U1693" s="7" t="e">
        <v>#N/A</v>
      </c>
      <c r="V1693" s="7" t="e">
        <v>#N/A</v>
      </c>
      <c r="W1693" s="7" t="e">
        <v>#N/A</v>
      </c>
      <c r="X1693" s="7" t="e">
        <v>#N/A</v>
      </c>
      <c r="Y1693" s="7">
        <v>0</v>
      </c>
      <c r="Z1693" s="7">
        <f t="shared" si="209"/>
        <v>0</v>
      </c>
      <c r="AA1693" s="7">
        <f t="shared" si="210"/>
        <v>0</v>
      </c>
      <c r="AB1693" s="7" t="b">
        <f t="shared" si="211"/>
        <v>1</v>
      </c>
      <c r="AC1693" s="7" t="b">
        <f t="shared" si="212"/>
        <v>0</v>
      </c>
      <c r="AD1693" s="7" t="b">
        <f t="shared" si="213"/>
        <v>0</v>
      </c>
      <c r="AE1693" s="7" t="b">
        <f t="shared" si="214"/>
        <v>0</v>
      </c>
      <c r="AF1693" s="7" t="b">
        <f t="shared" si="215"/>
        <v>0</v>
      </c>
      <c r="AH1693" t="b">
        <f>AND(Table252102[[#This Row],[Developmental toxicity]:[Reproductive toxicity]])</f>
        <v>0</v>
      </c>
    </row>
    <row r="1694" spans="1:34" x14ac:dyDescent="0.25">
      <c r="A1694" s="3">
        <f t="shared" si="208"/>
        <v>1693</v>
      </c>
      <c r="B1694" s="4"/>
      <c r="C1694" s="3" t="s">
        <v>13295</v>
      </c>
      <c r="D1694" s="3" t="s">
        <v>13294</v>
      </c>
      <c r="E1694" s="29" t="s">
        <v>17614</v>
      </c>
      <c r="F1694" s="3" t="s">
        <v>17615</v>
      </c>
      <c r="G1694" s="3" t="s">
        <v>13296</v>
      </c>
      <c r="H1694" s="3" t="s">
        <v>13296</v>
      </c>
      <c r="I1694" s="3" t="s">
        <v>17616</v>
      </c>
      <c r="J1694" s="5"/>
      <c r="K1694" s="7" t="e">
        <v>#N/A</v>
      </c>
      <c r="L1694" s="7" t="e">
        <v>#N/A</v>
      </c>
      <c r="M1694" s="7" t="e">
        <v>#N/A</v>
      </c>
      <c r="N1694" s="7" t="e">
        <v>#N/A</v>
      </c>
      <c r="O1694" s="7" t="e">
        <v>#N/A</v>
      </c>
      <c r="P1694" s="7" t="e">
        <v>#N/A</v>
      </c>
      <c r="Q1694" s="7" t="e">
        <v>#N/A</v>
      </c>
      <c r="R1694" s="7" t="e">
        <v>#N/A</v>
      </c>
      <c r="S1694" s="7" t="e">
        <v>#N/A</v>
      </c>
      <c r="T1694" s="7" t="e">
        <v>#N/A</v>
      </c>
      <c r="U1694" s="7" t="e">
        <v>#N/A</v>
      </c>
      <c r="V1694" s="7" t="e">
        <v>#N/A</v>
      </c>
      <c r="W1694" s="3">
        <v>0</v>
      </c>
      <c r="X1694" s="3" t="e">
        <v>#N/A</v>
      </c>
      <c r="Y1694" s="7" t="e">
        <v>#N/A</v>
      </c>
      <c r="Z1694" s="7">
        <f t="shared" si="209"/>
        <v>0</v>
      </c>
      <c r="AA1694" s="7">
        <f t="shared" si="210"/>
        <v>0</v>
      </c>
      <c r="AB1694" s="7" t="b">
        <f t="shared" si="211"/>
        <v>0</v>
      </c>
      <c r="AC1694" s="7" t="b">
        <f t="shared" si="212"/>
        <v>1</v>
      </c>
      <c r="AD1694" s="7" t="b">
        <f t="shared" si="213"/>
        <v>0</v>
      </c>
      <c r="AE1694" s="7" t="b">
        <f t="shared" si="214"/>
        <v>1</v>
      </c>
      <c r="AF1694" s="7" t="b">
        <f t="shared" si="215"/>
        <v>0</v>
      </c>
      <c r="AH1694" t="b">
        <f>AND(Table252102[[#This Row],[Developmental toxicity]:[Reproductive toxicity]])</f>
        <v>0</v>
      </c>
    </row>
    <row r="1695" spans="1:34" x14ac:dyDescent="0.25">
      <c r="A1695" s="3">
        <f t="shared" si="208"/>
        <v>1694</v>
      </c>
      <c r="B1695" s="4"/>
      <c r="C1695" s="3" t="s">
        <v>13078</v>
      </c>
      <c r="D1695" s="3" t="s">
        <v>13077</v>
      </c>
      <c r="E1695" s="29" t="s">
        <v>17311</v>
      </c>
      <c r="F1695" s="3" t="s">
        <v>17312</v>
      </c>
      <c r="G1695" s="3" t="s">
        <v>13079</v>
      </c>
      <c r="H1695" s="3" t="s">
        <v>13079</v>
      </c>
      <c r="I1695" s="3" t="s">
        <v>17313</v>
      </c>
      <c r="J1695" s="5"/>
      <c r="K1695" s="7" t="e">
        <v>#N/A</v>
      </c>
      <c r="L1695" s="7" t="e">
        <v>#N/A</v>
      </c>
      <c r="M1695" s="7" t="e">
        <v>#N/A</v>
      </c>
      <c r="N1695" s="7" t="e">
        <v>#N/A</v>
      </c>
      <c r="O1695" s="7" t="e">
        <v>#N/A</v>
      </c>
      <c r="P1695" s="7" t="e">
        <v>#N/A</v>
      </c>
      <c r="Q1695" s="7" t="e">
        <v>#N/A</v>
      </c>
      <c r="R1695" s="7" t="e">
        <v>#N/A</v>
      </c>
      <c r="S1695" s="7" t="e">
        <v>#N/A</v>
      </c>
      <c r="T1695" s="7" t="e">
        <v>#N/A</v>
      </c>
      <c r="U1695" s="7" t="e">
        <v>#N/A</v>
      </c>
      <c r="V1695" s="7" t="e">
        <v>#N/A</v>
      </c>
      <c r="W1695" s="7">
        <v>0</v>
      </c>
      <c r="X1695" s="7" t="e">
        <v>#N/A</v>
      </c>
      <c r="Y1695" s="7">
        <v>0</v>
      </c>
      <c r="Z1695" s="7">
        <f t="shared" si="209"/>
        <v>0</v>
      </c>
      <c r="AA1695" s="7">
        <f t="shared" si="210"/>
        <v>0</v>
      </c>
      <c r="AB1695" s="7" t="b">
        <f t="shared" si="211"/>
        <v>1</v>
      </c>
      <c r="AC1695" s="7" t="b">
        <f t="shared" si="212"/>
        <v>1</v>
      </c>
      <c r="AD1695" s="7" t="b">
        <f t="shared" si="213"/>
        <v>0</v>
      </c>
      <c r="AE1695" s="7" t="b">
        <f t="shared" si="214"/>
        <v>1</v>
      </c>
      <c r="AF1695" s="7" t="b">
        <f t="shared" si="215"/>
        <v>0</v>
      </c>
      <c r="AH1695" t="b">
        <f>AND(Table252102[[#This Row],[Developmental toxicity]:[Reproductive toxicity]])</f>
        <v>1</v>
      </c>
    </row>
    <row r="1696" spans="1:34" x14ac:dyDescent="0.25">
      <c r="A1696" s="3">
        <f t="shared" si="208"/>
        <v>1695</v>
      </c>
      <c r="B1696" s="4">
        <v>332</v>
      </c>
      <c r="C1696" s="3" t="s">
        <v>832</v>
      </c>
      <c r="D1696" s="3" t="s">
        <v>5253</v>
      </c>
      <c r="E1696" s="29" t="s">
        <v>4781</v>
      </c>
      <c r="F1696" s="3" t="s">
        <v>5697</v>
      </c>
      <c r="G1696" s="3" t="s">
        <v>833</v>
      </c>
      <c r="H1696" s="3" t="s">
        <v>6161</v>
      </c>
      <c r="I1696" s="3" t="s">
        <v>6637</v>
      </c>
      <c r="J1696" s="5" t="s">
        <v>1431</v>
      </c>
      <c r="K1696" s="7" t="e">
        <v>#N/A</v>
      </c>
      <c r="L1696" s="7">
        <v>1</v>
      </c>
      <c r="M1696" s="7" t="e">
        <v>#N/A</v>
      </c>
      <c r="N1696" s="7" t="e">
        <v>#N/A</v>
      </c>
      <c r="O1696" s="7" t="e">
        <v>#N/A</v>
      </c>
      <c r="P1696" s="7" t="e">
        <v>#N/A</v>
      </c>
      <c r="Q1696" s="7" t="e">
        <v>#N/A</v>
      </c>
      <c r="R1696" s="7" t="e">
        <v>#N/A</v>
      </c>
      <c r="S1696" s="7" t="e">
        <v>#N/A</v>
      </c>
      <c r="T1696" s="7" t="e">
        <v>#N/A</v>
      </c>
      <c r="U1696" s="7" t="e">
        <v>#N/A</v>
      </c>
      <c r="V1696" s="7" t="e">
        <v>#N/A</v>
      </c>
      <c r="W1696" s="7" t="e">
        <v>#N/A</v>
      </c>
      <c r="X1696" s="7" t="e">
        <v>#N/A</v>
      </c>
      <c r="Y1696" s="7">
        <v>1</v>
      </c>
      <c r="Z1696" s="7">
        <f t="shared" si="209"/>
        <v>1</v>
      </c>
      <c r="AA1696" s="7">
        <f t="shared" si="210"/>
        <v>1</v>
      </c>
      <c r="AB1696" s="7" t="b">
        <f t="shared" si="211"/>
        <v>1</v>
      </c>
      <c r="AC1696" s="7" t="b">
        <f t="shared" si="212"/>
        <v>0</v>
      </c>
      <c r="AD1696" s="7" t="b">
        <f t="shared" si="213"/>
        <v>0</v>
      </c>
      <c r="AE1696" s="7" t="b">
        <f t="shared" si="214"/>
        <v>0</v>
      </c>
      <c r="AF1696" s="7" t="b">
        <f t="shared" si="215"/>
        <v>0</v>
      </c>
      <c r="AH1696" t="b">
        <f>AND(Table252102[[#This Row],[Developmental toxicity]:[Reproductive toxicity]])</f>
        <v>0</v>
      </c>
    </row>
    <row r="1697" spans="1:34" x14ac:dyDescent="0.25">
      <c r="A1697" s="3">
        <f t="shared" si="208"/>
        <v>1696</v>
      </c>
      <c r="B1697" s="4"/>
      <c r="C1697" s="3" t="s">
        <v>11838</v>
      </c>
      <c r="D1697" s="3" t="s">
        <v>11837</v>
      </c>
      <c r="E1697" s="29" t="s">
        <v>15409</v>
      </c>
      <c r="F1697" s="3" t="s">
        <v>15410</v>
      </c>
      <c r="G1697" s="3" t="s">
        <v>15411</v>
      </c>
      <c r="H1697" s="3" t="s">
        <v>15411</v>
      </c>
      <c r="I1697" s="3" t="s">
        <v>15412</v>
      </c>
      <c r="J1697" s="5"/>
      <c r="K1697" s="7" t="e">
        <v>#N/A</v>
      </c>
      <c r="L1697" s="7" t="e">
        <v>#N/A</v>
      </c>
      <c r="M1697" s="7" t="e">
        <v>#N/A</v>
      </c>
      <c r="N1697" s="7" t="e">
        <v>#N/A</v>
      </c>
      <c r="O1697" s="7" t="e">
        <v>#N/A</v>
      </c>
      <c r="P1697" s="7" t="e">
        <v>#N/A</v>
      </c>
      <c r="Q1697" s="7" t="e">
        <v>#N/A</v>
      </c>
      <c r="R1697" s="7" t="e">
        <v>#N/A</v>
      </c>
      <c r="S1697" s="7" t="e">
        <v>#N/A</v>
      </c>
      <c r="T1697" s="7" t="e">
        <v>#N/A</v>
      </c>
      <c r="U1697" s="7" t="e">
        <v>#N/A</v>
      </c>
      <c r="V1697" s="7" t="e">
        <v>#N/A</v>
      </c>
      <c r="W1697" s="3">
        <v>0</v>
      </c>
      <c r="X1697" s="3" t="e">
        <v>#N/A</v>
      </c>
      <c r="Y1697" s="7" t="e">
        <v>#N/A</v>
      </c>
      <c r="Z1697" s="7">
        <f t="shared" si="209"/>
        <v>0</v>
      </c>
      <c r="AA1697" s="7">
        <f t="shared" si="210"/>
        <v>0</v>
      </c>
      <c r="AB1697" s="7" t="b">
        <f t="shared" si="211"/>
        <v>0</v>
      </c>
      <c r="AC1697" s="7" t="b">
        <f t="shared" si="212"/>
        <v>1</v>
      </c>
      <c r="AD1697" s="7" t="b">
        <f t="shared" si="213"/>
        <v>0</v>
      </c>
      <c r="AE1697" s="7" t="b">
        <f t="shared" si="214"/>
        <v>1</v>
      </c>
      <c r="AF1697" s="7" t="b">
        <f t="shared" si="215"/>
        <v>0</v>
      </c>
      <c r="AH1697" t="b">
        <f>AND(Table252102[[#This Row],[Developmental toxicity]:[Reproductive toxicity]])</f>
        <v>0</v>
      </c>
    </row>
    <row r="1698" spans="1:34" x14ac:dyDescent="0.25">
      <c r="A1698" s="3">
        <f t="shared" si="208"/>
        <v>1697</v>
      </c>
      <c r="B1698" s="4"/>
      <c r="C1698" s="3" t="s">
        <v>13340</v>
      </c>
      <c r="D1698" s="3" t="s">
        <v>13339</v>
      </c>
      <c r="E1698" s="29" t="s">
        <v>17676</v>
      </c>
      <c r="F1698" s="3" t="s">
        <v>17677</v>
      </c>
      <c r="G1698" s="3" t="s">
        <v>13341</v>
      </c>
      <c r="H1698" s="3" t="s">
        <v>13341</v>
      </c>
      <c r="I1698" s="3" t="s">
        <v>17678</v>
      </c>
      <c r="J1698" s="5"/>
      <c r="K1698" s="7" t="e">
        <v>#N/A</v>
      </c>
      <c r="L1698" s="7" t="e">
        <v>#N/A</v>
      </c>
      <c r="M1698" s="7" t="e">
        <v>#N/A</v>
      </c>
      <c r="N1698" s="7" t="e">
        <v>#N/A</v>
      </c>
      <c r="O1698" s="7" t="e">
        <v>#N/A</v>
      </c>
      <c r="P1698" s="7" t="e">
        <v>#N/A</v>
      </c>
      <c r="Q1698" s="7" t="e">
        <v>#N/A</v>
      </c>
      <c r="R1698" s="7" t="e">
        <v>#N/A</v>
      </c>
      <c r="S1698" s="7" t="e">
        <v>#N/A</v>
      </c>
      <c r="T1698" s="7" t="e">
        <v>#N/A</v>
      </c>
      <c r="U1698" s="7" t="e">
        <v>#N/A</v>
      </c>
      <c r="V1698" s="7" t="e">
        <v>#N/A</v>
      </c>
      <c r="W1698" s="3">
        <v>0</v>
      </c>
      <c r="X1698" s="3" t="e">
        <v>#N/A</v>
      </c>
      <c r="Y1698" s="7" t="e">
        <v>#N/A</v>
      </c>
      <c r="Z1698" s="7">
        <f t="shared" si="209"/>
        <v>0</v>
      </c>
      <c r="AA1698" s="7">
        <f t="shared" si="210"/>
        <v>0</v>
      </c>
      <c r="AB1698" s="7" t="b">
        <f t="shared" si="211"/>
        <v>0</v>
      </c>
      <c r="AC1698" s="7" t="b">
        <f t="shared" si="212"/>
        <v>1</v>
      </c>
      <c r="AD1698" s="7" t="b">
        <f t="shared" si="213"/>
        <v>0</v>
      </c>
      <c r="AE1698" s="7" t="b">
        <f t="shared" si="214"/>
        <v>1</v>
      </c>
      <c r="AF1698" s="7" t="b">
        <f t="shared" si="215"/>
        <v>0</v>
      </c>
      <c r="AH1698" t="b">
        <f>AND(Table252102[[#This Row],[Developmental toxicity]:[Reproductive toxicity]])</f>
        <v>0</v>
      </c>
    </row>
    <row r="1699" spans="1:34" x14ac:dyDescent="0.25">
      <c r="A1699" s="3">
        <f t="shared" si="208"/>
        <v>1698</v>
      </c>
      <c r="B1699" s="4"/>
      <c r="C1699" s="3" t="s">
        <v>12672</v>
      </c>
      <c r="D1699" s="3" t="s">
        <v>12671</v>
      </c>
      <c r="E1699" s="29" t="s">
        <v>16698</v>
      </c>
      <c r="F1699" s="3" t="s">
        <v>16699</v>
      </c>
      <c r="G1699" s="3" t="s">
        <v>16700</v>
      </c>
      <c r="H1699" s="3" t="s">
        <v>16700</v>
      </c>
      <c r="I1699" s="3" t="s">
        <v>16701</v>
      </c>
      <c r="J1699" s="5"/>
      <c r="K1699" s="7" t="e">
        <v>#N/A</v>
      </c>
      <c r="L1699" s="7" t="e">
        <v>#N/A</v>
      </c>
      <c r="M1699" s="7" t="e">
        <v>#N/A</v>
      </c>
      <c r="N1699" s="7" t="e">
        <v>#N/A</v>
      </c>
      <c r="O1699" s="7" t="e">
        <v>#N/A</v>
      </c>
      <c r="P1699" s="7" t="e">
        <v>#N/A</v>
      </c>
      <c r="Q1699" s="7" t="e">
        <v>#N/A</v>
      </c>
      <c r="R1699" s="7" t="e">
        <v>#N/A</v>
      </c>
      <c r="S1699" s="7" t="e">
        <v>#N/A</v>
      </c>
      <c r="T1699" s="7" t="e">
        <v>#N/A</v>
      </c>
      <c r="U1699" s="7" t="e">
        <v>#N/A</v>
      </c>
      <c r="V1699" s="7" t="e">
        <v>#N/A</v>
      </c>
      <c r="W1699" s="3">
        <v>0</v>
      </c>
      <c r="X1699" s="3" t="e">
        <v>#N/A</v>
      </c>
      <c r="Y1699" s="7" t="e">
        <v>#N/A</v>
      </c>
      <c r="Z1699" s="7">
        <f t="shared" si="209"/>
        <v>0</v>
      </c>
      <c r="AA1699" s="7">
        <f t="shared" si="210"/>
        <v>0</v>
      </c>
      <c r="AB1699" s="7" t="b">
        <f t="shared" si="211"/>
        <v>0</v>
      </c>
      <c r="AC1699" s="7" t="b">
        <f t="shared" si="212"/>
        <v>1</v>
      </c>
      <c r="AD1699" s="7" t="b">
        <f t="shared" si="213"/>
        <v>0</v>
      </c>
      <c r="AE1699" s="7" t="b">
        <f t="shared" si="214"/>
        <v>1</v>
      </c>
      <c r="AF1699" s="7" t="b">
        <f t="shared" si="215"/>
        <v>0</v>
      </c>
      <c r="AH1699" t="b">
        <f>AND(Table252102[[#This Row],[Developmental toxicity]:[Reproductive toxicity]])</f>
        <v>0</v>
      </c>
    </row>
    <row r="1700" spans="1:34" x14ac:dyDescent="0.25">
      <c r="A1700" s="3">
        <f t="shared" si="208"/>
        <v>1699</v>
      </c>
      <c r="B1700" s="4" t="s">
        <v>1440</v>
      </c>
      <c r="C1700" s="3" t="s">
        <v>2539</v>
      </c>
      <c r="D1700" s="3" t="s">
        <v>3489</v>
      </c>
      <c r="E1700" s="29" t="s">
        <v>7812</v>
      </c>
      <c r="F1700" s="3" t="s">
        <v>8651</v>
      </c>
      <c r="G1700" s="3" t="s">
        <v>10181</v>
      </c>
      <c r="H1700" s="3" t="s">
        <v>10181</v>
      </c>
      <c r="I1700" s="3" t="s">
        <v>10182</v>
      </c>
      <c r="J1700" s="5"/>
      <c r="K1700" s="7" t="e">
        <v>#N/A</v>
      </c>
      <c r="L1700" s="7" t="e">
        <v>#N/A</v>
      </c>
      <c r="M1700" s="7" t="e">
        <v>#N/A</v>
      </c>
      <c r="N1700" s="7" t="e">
        <v>#N/A</v>
      </c>
      <c r="O1700" s="7" t="e">
        <v>#N/A</v>
      </c>
      <c r="P1700" s="7" t="e">
        <v>#N/A</v>
      </c>
      <c r="Q1700" s="7" t="e">
        <v>#N/A</v>
      </c>
      <c r="R1700" s="7" t="e">
        <v>#N/A</v>
      </c>
      <c r="S1700" s="7" t="e">
        <v>#N/A</v>
      </c>
      <c r="T1700" s="7">
        <v>0</v>
      </c>
      <c r="U1700" s="7" t="e">
        <v>#N/A</v>
      </c>
      <c r="V1700" s="7" t="e">
        <v>#N/A</v>
      </c>
      <c r="W1700" s="7" t="e">
        <v>#N/A</v>
      </c>
      <c r="X1700" s="7" t="e">
        <v>#N/A</v>
      </c>
      <c r="Y1700" s="7">
        <v>0</v>
      </c>
      <c r="Z1700" s="7">
        <f t="shared" si="209"/>
        <v>0</v>
      </c>
      <c r="AA1700" s="7">
        <f t="shared" si="210"/>
        <v>0</v>
      </c>
      <c r="AB1700" s="7" t="b">
        <f t="shared" si="211"/>
        <v>1</v>
      </c>
      <c r="AC1700" s="7" t="b">
        <f t="shared" si="212"/>
        <v>0</v>
      </c>
      <c r="AD1700" s="7" t="b">
        <f t="shared" si="213"/>
        <v>1</v>
      </c>
      <c r="AE1700" s="7" t="b">
        <f t="shared" si="214"/>
        <v>0</v>
      </c>
      <c r="AF1700" s="7" t="b">
        <f t="shared" si="215"/>
        <v>0</v>
      </c>
      <c r="AH1700" t="b">
        <f>AND(Table252102[[#This Row],[Developmental toxicity]:[Reproductive toxicity]])</f>
        <v>0</v>
      </c>
    </row>
    <row r="1701" spans="1:34" x14ac:dyDescent="0.25">
      <c r="A1701" s="3">
        <f t="shared" si="208"/>
        <v>1700</v>
      </c>
      <c r="B1701" s="4" t="s">
        <v>1440</v>
      </c>
      <c r="C1701" s="3" t="s">
        <v>2325</v>
      </c>
      <c r="D1701" s="3" t="s">
        <v>3243</v>
      </c>
      <c r="E1701" s="12" t="s">
        <v>7602</v>
      </c>
      <c r="F1701" t="s">
        <v>8448</v>
      </c>
      <c r="G1701" t="s">
        <v>9731</v>
      </c>
      <c r="H1701" t="s">
        <v>9731</v>
      </c>
      <c r="I1701" t="s">
        <v>9732</v>
      </c>
      <c r="J1701" s="5"/>
      <c r="K1701" s="7" t="e">
        <v>#N/A</v>
      </c>
      <c r="L1701" s="7" t="e">
        <v>#N/A</v>
      </c>
      <c r="M1701" s="7" t="e">
        <v>#N/A</v>
      </c>
      <c r="N1701" s="7" t="e">
        <v>#N/A</v>
      </c>
      <c r="O1701" s="7" t="e">
        <v>#N/A</v>
      </c>
      <c r="P1701" s="7" t="e">
        <v>#N/A</v>
      </c>
      <c r="Q1701" s="7" t="e">
        <v>#N/A</v>
      </c>
      <c r="R1701" s="7" t="e">
        <v>#N/A</v>
      </c>
      <c r="S1701" s="7" t="e">
        <v>#N/A</v>
      </c>
      <c r="T1701" s="7">
        <v>0</v>
      </c>
      <c r="U1701" s="7" t="e">
        <v>#N/A</v>
      </c>
      <c r="V1701" s="7" t="e">
        <v>#N/A</v>
      </c>
      <c r="W1701" s="7" t="e">
        <v>#N/A</v>
      </c>
      <c r="X1701" s="7" t="e">
        <v>#N/A</v>
      </c>
      <c r="Y1701" s="7" t="e">
        <v>#N/A</v>
      </c>
      <c r="Z1701" s="7">
        <f t="shared" si="209"/>
        <v>0</v>
      </c>
      <c r="AA1701" s="7">
        <f t="shared" si="210"/>
        <v>0</v>
      </c>
      <c r="AB1701" s="7" t="b">
        <f t="shared" si="211"/>
        <v>1</v>
      </c>
      <c r="AC1701" s="7" t="b">
        <f t="shared" si="212"/>
        <v>0</v>
      </c>
      <c r="AD1701" s="7" t="b">
        <f t="shared" si="213"/>
        <v>1</v>
      </c>
      <c r="AE1701" s="7" t="b">
        <f t="shared" si="214"/>
        <v>0</v>
      </c>
      <c r="AF1701" s="7" t="b">
        <f t="shared" si="215"/>
        <v>0</v>
      </c>
      <c r="AH1701" t="b">
        <f>AND(Table252102[[#This Row],[Developmental toxicity]:[Reproductive toxicity]])</f>
        <v>0</v>
      </c>
    </row>
    <row r="1702" spans="1:34" x14ac:dyDescent="0.25">
      <c r="A1702" s="3">
        <f t="shared" si="208"/>
        <v>1701</v>
      </c>
      <c r="B1702" s="4" t="s">
        <v>1440</v>
      </c>
      <c r="C1702" s="3" t="s">
        <v>2760</v>
      </c>
      <c r="D1702" s="3" t="s">
        <v>3739</v>
      </c>
      <c r="E1702" s="12" t="s">
        <v>8030</v>
      </c>
      <c r="F1702" t="s">
        <v>8863</v>
      </c>
      <c r="G1702" t="s">
        <v>10679</v>
      </c>
      <c r="H1702" t="s">
        <v>10679</v>
      </c>
      <c r="I1702" t="s">
        <v>10680</v>
      </c>
      <c r="J1702" s="5"/>
      <c r="K1702" s="7" t="e">
        <v>#N/A</v>
      </c>
      <c r="L1702" s="7" t="e">
        <v>#N/A</v>
      </c>
      <c r="M1702" s="7" t="e">
        <v>#N/A</v>
      </c>
      <c r="N1702" s="7" t="e">
        <v>#N/A</v>
      </c>
      <c r="O1702" s="7" t="e">
        <v>#N/A</v>
      </c>
      <c r="P1702" s="7" t="e">
        <v>#N/A</v>
      </c>
      <c r="Q1702" s="7" t="e">
        <v>#N/A</v>
      </c>
      <c r="R1702" s="7" t="e">
        <v>#N/A</v>
      </c>
      <c r="S1702" s="7" t="e">
        <v>#N/A</v>
      </c>
      <c r="T1702" s="7">
        <v>0</v>
      </c>
      <c r="U1702" s="7" t="e">
        <v>#N/A</v>
      </c>
      <c r="V1702" s="7" t="e">
        <v>#N/A</v>
      </c>
      <c r="W1702" s="3">
        <v>0</v>
      </c>
      <c r="X1702" s="3" t="e">
        <v>#N/A</v>
      </c>
      <c r="Y1702" s="7" t="e">
        <v>#N/A</v>
      </c>
      <c r="Z1702" s="7">
        <f t="shared" si="209"/>
        <v>0</v>
      </c>
      <c r="AA1702" s="7">
        <f t="shared" si="210"/>
        <v>0</v>
      </c>
      <c r="AB1702" s="7" t="b">
        <f t="shared" si="211"/>
        <v>1</v>
      </c>
      <c r="AC1702" s="7" t="b">
        <f t="shared" si="212"/>
        <v>1</v>
      </c>
      <c r="AD1702" s="7" t="b">
        <f t="shared" si="213"/>
        <v>1</v>
      </c>
      <c r="AE1702" s="7" t="b">
        <f t="shared" si="214"/>
        <v>1</v>
      </c>
      <c r="AF1702" s="7" t="b">
        <f t="shared" si="215"/>
        <v>0</v>
      </c>
      <c r="AH1702" t="b">
        <f>AND(Table252102[[#This Row],[Developmental toxicity]:[Reproductive toxicity]])</f>
        <v>1</v>
      </c>
    </row>
    <row r="1703" spans="1:34" x14ac:dyDescent="0.25">
      <c r="A1703" s="3">
        <f t="shared" si="208"/>
        <v>1702</v>
      </c>
      <c r="B1703" s="4" t="s">
        <v>1440</v>
      </c>
      <c r="C1703" s="3" t="s">
        <v>2545</v>
      </c>
      <c r="D1703" s="3" t="s">
        <v>3496</v>
      </c>
      <c r="E1703" s="29" t="s">
        <v>7818</v>
      </c>
      <c r="F1703" s="3" t="s">
        <v>8657</v>
      </c>
      <c r="G1703" s="3" t="s">
        <v>10193</v>
      </c>
      <c r="H1703" s="3" t="s">
        <v>10193</v>
      </c>
      <c r="I1703" s="3" t="s">
        <v>10194</v>
      </c>
      <c r="J1703" s="5"/>
      <c r="K1703" s="7" t="e">
        <v>#N/A</v>
      </c>
      <c r="L1703" s="7" t="e">
        <v>#N/A</v>
      </c>
      <c r="M1703" s="7" t="e">
        <v>#N/A</v>
      </c>
      <c r="N1703" s="7" t="e">
        <v>#N/A</v>
      </c>
      <c r="O1703" s="7" t="e">
        <v>#N/A</v>
      </c>
      <c r="P1703" s="7" t="e">
        <v>#N/A</v>
      </c>
      <c r="Q1703" s="7" t="e">
        <v>#N/A</v>
      </c>
      <c r="R1703" s="7" t="e">
        <v>#N/A</v>
      </c>
      <c r="S1703" s="7" t="e">
        <v>#N/A</v>
      </c>
      <c r="T1703" s="7">
        <v>1</v>
      </c>
      <c r="U1703" s="7" t="e">
        <v>#N/A</v>
      </c>
      <c r="V1703" s="7" t="e">
        <v>#N/A</v>
      </c>
      <c r="W1703" s="7" t="e">
        <v>#N/A</v>
      </c>
      <c r="X1703" s="7" t="e">
        <v>#N/A</v>
      </c>
      <c r="Y1703" s="7" t="e">
        <v>#N/A</v>
      </c>
      <c r="Z1703" s="7">
        <f t="shared" si="209"/>
        <v>1</v>
      </c>
      <c r="AA1703" s="7">
        <f t="shared" si="210"/>
        <v>1</v>
      </c>
      <c r="AB1703" s="7" t="b">
        <f t="shared" si="211"/>
        <v>1</v>
      </c>
      <c r="AC1703" s="7" t="b">
        <f t="shared" si="212"/>
        <v>0</v>
      </c>
      <c r="AD1703" s="7" t="b">
        <f t="shared" si="213"/>
        <v>1</v>
      </c>
      <c r="AE1703" s="7" t="b">
        <f t="shared" si="214"/>
        <v>0</v>
      </c>
      <c r="AF1703" s="7" t="b">
        <f t="shared" si="215"/>
        <v>0</v>
      </c>
      <c r="AH1703" t="b">
        <f>AND(Table252102[[#This Row],[Developmental toxicity]:[Reproductive toxicity]])</f>
        <v>0</v>
      </c>
    </row>
    <row r="1704" spans="1:34" x14ac:dyDescent="0.25">
      <c r="A1704" s="3">
        <f t="shared" si="208"/>
        <v>1703</v>
      </c>
      <c r="B1704" s="4" t="s">
        <v>1440</v>
      </c>
      <c r="C1704" s="3" t="s">
        <v>2324</v>
      </c>
      <c r="D1704" s="3" t="s">
        <v>3242</v>
      </c>
      <c r="E1704" s="12" t="s">
        <v>7601</v>
      </c>
      <c r="F1704" t="s">
        <v>8447</v>
      </c>
      <c r="G1704" t="s">
        <v>9729</v>
      </c>
      <c r="H1704" t="s">
        <v>9729</v>
      </c>
      <c r="I1704" t="s">
        <v>9730</v>
      </c>
      <c r="J1704" s="5"/>
      <c r="K1704" s="7" t="e">
        <v>#N/A</v>
      </c>
      <c r="L1704" s="7" t="e">
        <v>#N/A</v>
      </c>
      <c r="M1704" s="7" t="e">
        <v>#N/A</v>
      </c>
      <c r="N1704" s="7" t="e">
        <v>#N/A</v>
      </c>
      <c r="O1704" s="7" t="e">
        <v>#N/A</v>
      </c>
      <c r="P1704" s="7" t="e">
        <v>#N/A</v>
      </c>
      <c r="Q1704" s="7" t="e">
        <v>#N/A</v>
      </c>
      <c r="R1704" s="7" t="e">
        <v>#N/A</v>
      </c>
      <c r="S1704" s="7" t="e">
        <v>#N/A</v>
      </c>
      <c r="T1704" s="7">
        <v>0</v>
      </c>
      <c r="U1704" s="7" t="e">
        <v>#N/A</v>
      </c>
      <c r="V1704" s="7" t="e">
        <v>#N/A</v>
      </c>
      <c r="W1704" s="7" t="e">
        <v>#N/A</v>
      </c>
      <c r="X1704" s="7" t="e">
        <v>#N/A</v>
      </c>
      <c r="Y1704" s="7" t="e">
        <v>#N/A</v>
      </c>
      <c r="Z1704" s="7">
        <f t="shared" si="209"/>
        <v>0</v>
      </c>
      <c r="AA1704" s="7">
        <f t="shared" si="210"/>
        <v>0</v>
      </c>
      <c r="AB1704" s="7" t="b">
        <f t="shared" si="211"/>
        <v>1</v>
      </c>
      <c r="AC1704" s="7" t="b">
        <f t="shared" si="212"/>
        <v>0</v>
      </c>
      <c r="AD1704" s="7" t="b">
        <f t="shared" si="213"/>
        <v>1</v>
      </c>
      <c r="AE1704" s="7" t="b">
        <f t="shared" si="214"/>
        <v>0</v>
      </c>
      <c r="AF1704" s="7" t="b">
        <f t="shared" si="215"/>
        <v>0</v>
      </c>
      <c r="AH1704" t="b">
        <f>AND(Table252102[[#This Row],[Developmental toxicity]:[Reproductive toxicity]])</f>
        <v>0</v>
      </c>
    </row>
    <row r="1705" spans="1:34" x14ac:dyDescent="0.25">
      <c r="A1705" s="3">
        <f t="shared" si="208"/>
        <v>1704</v>
      </c>
      <c r="B1705" s="4"/>
      <c r="C1705" s="3" t="s">
        <v>12188</v>
      </c>
      <c r="D1705" s="3" t="s">
        <v>12187</v>
      </c>
      <c r="E1705" s="29" t="s">
        <v>15902</v>
      </c>
      <c r="F1705" s="3" t="s">
        <v>15903</v>
      </c>
      <c r="G1705" s="3" t="s">
        <v>15904</v>
      </c>
      <c r="H1705" s="3" t="s">
        <v>15905</v>
      </c>
      <c r="I1705" s="3" t="s">
        <v>15906</v>
      </c>
      <c r="J1705" s="5"/>
      <c r="K1705" s="7" t="e">
        <v>#N/A</v>
      </c>
      <c r="L1705" s="7" t="e">
        <v>#N/A</v>
      </c>
      <c r="M1705" s="7" t="e">
        <v>#N/A</v>
      </c>
      <c r="N1705" s="7" t="e">
        <v>#N/A</v>
      </c>
      <c r="O1705" s="7" t="e">
        <v>#N/A</v>
      </c>
      <c r="P1705" s="7" t="e">
        <v>#N/A</v>
      </c>
      <c r="Q1705" s="7" t="e">
        <v>#N/A</v>
      </c>
      <c r="R1705" s="7" t="e">
        <v>#N/A</v>
      </c>
      <c r="S1705" s="7" t="e">
        <v>#N/A</v>
      </c>
      <c r="T1705" s="7" t="e">
        <v>#N/A</v>
      </c>
      <c r="U1705" s="7" t="e">
        <v>#N/A</v>
      </c>
      <c r="V1705" s="7" t="e">
        <v>#N/A</v>
      </c>
      <c r="W1705" s="7">
        <v>0</v>
      </c>
      <c r="X1705" s="7" t="e">
        <v>#N/A</v>
      </c>
      <c r="Y1705" s="7">
        <v>1</v>
      </c>
      <c r="Z1705" s="7">
        <f t="shared" si="209"/>
        <v>1</v>
      </c>
      <c r="AA1705" s="7">
        <f t="shared" si="210"/>
        <v>0</v>
      </c>
      <c r="AB1705" s="7" t="b">
        <f t="shared" si="211"/>
        <v>1</v>
      </c>
      <c r="AC1705" s="7" t="b">
        <f t="shared" si="212"/>
        <v>1</v>
      </c>
      <c r="AD1705" s="7" t="b">
        <f t="shared" si="213"/>
        <v>0</v>
      </c>
      <c r="AE1705" s="7" t="b">
        <f t="shared" si="214"/>
        <v>1</v>
      </c>
      <c r="AF1705" s="7" t="b">
        <f t="shared" si="215"/>
        <v>0</v>
      </c>
      <c r="AH1705" t="b">
        <f>AND(Table252102[[#This Row],[Developmental toxicity]:[Reproductive toxicity]])</f>
        <v>1</v>
      </c>
    </row>
    <row r="1706" spans="1:34" x14ac:dyDescent="0.25">
      <c r="A1706" s="3">
        <f t="shared" si="208"/>
        <v>1705</v>
      </c>
      <c r="B1706" s="4" t="s">
        <v>1440</v>
      </c>
      <c r="C1706" s="3" t="s">
        <v>1967</v>
      </c>
      <c r="D1706" s="3" t="s">
        <v>2837</v>
      </c>
      <c r="E1706" s="29" t="s">
        <v>7248</v>
      </c>
      <c r="F1706" s="3" t="s">
        <v>8097</v>
      </c>
      <c r="G1706" s="3" t="s">
        <v>8974</v>
      </c>
      <c r="H1706" s="3" t="s">
        <v>8974</v>
      </c>
      <c r="I1706" s="3" t="s">
        <v>8975</v>
      </c>
      <c r="J1706" s="5"/>
      <c r="K1706" s="7" t="e">
        <v>#N/A</v>
      </c>
      <c r="L1706" s="7" t="e">
        <v>#N/A</v>
      </c>
      <c r="M1706" s="7" t="e">
        <v>#N/A</v>
      </c>
      <c r="N1706" s="7" t="e">
        <v>#N/A</v>
      </c>
      <c r="O1706" s="7" t="e">
        <v>#N/A</v>
      </c>
      <c r="P1706" s="7" t="e">
        <v>#N/A</v>
      </c>
      <c r="Q1706" s="7" t="e">
        <v>#N/A</v>
      </c>
      <c r="R1706" s="7" t="e">
        <v>#N/A</v>
      </c>
      <c r="S1706" s="7" t="e">
        <v>#N/A</v>
      </c>
      <c r="T1706" s="7">
        <v>0</v>
      </c>
      <c r="U1706" s="7" t="e">
        <v>#N/A</v>
      </c>
      <c r="V1706" s="7" t="e">
        <v>#N/A</v>
      </c>
      <c r="W1706" s="7" t="e">
        <v>#N/A</v>
      </c>
      <c r="X1706" s="7" t="e">
        <v>#N/A</v>
      </c>
      <c r="Y1706" s="7">
        <v>0</v>
      </c>
      <c r="Z1706" s="7">
        <f t="shared" si="209"/>
        <v>0</v>
      </c>
      <c r="AA1706" s="7">
        <f t="shared" si="210"/>
        <v>0</v>
      </c>
      <c r="AB1706" s="7" t="b">
        <f t="shared" si="211"/>
        <v>1</v>
      </c>
      <c r="AC1706" s="7" t="b">
        <f t="shared" si="212"/>
        <v>0</v>
      </c>
      <c r="AD1706" s="7" t="b">
        <f t="shared" si="213"/>
        <v>1</v>
      </c>
      <c r="AE1706" s="7" t="b">
        <f t="shared" si="214"/>
        <v>0</v>
      </c>
      <c r="AF1706" s="7" t="b">
        <f t="shared" si="215"/>
        <v>0</v>
      </c>
      <c r="AH1706" t="b">
        <f>AND(Table252102[[#This Row],[Developmental toxicity]:[Reproductive toxicity]])</f>
        <v>0</v>
      </c>
    </row>
    <row r="1707" spans="1:34" x14ac:dyDescent="0.25">
      <c r="A1707" s="3">
        <f t="shared" si="208"/>
        <v>1706</v>
      </c>
      <c r="B1707" s="4" t="s">
        <v>1440</v>
      </c>
      <c r="C1707" s="3" t="s">
        <v>2543</v>
      </c>
      <c r="D1707" s="3" t="s">
        <v>3494</v>
      </c>
      <c r="E1707" s="29" t="s">
        <v>7816</v>
      </c>
      <c r="F1707" s="3" t="s">
        <v>8655</v>
      </c>
      <c r="G1707" s="3" t="s">
        <v>10189</v>
      </c>
      <c r="H1707" s="3" t="s">
        <v>10189</v>
      </c>
      <c r="I1707" s="3" t="s">
        <v>10190</v>
      </c>
      <c r="J1707" s="5"/>
      <c r="K1707" s="7" t="e">
        <v>#N/A</v>
      </c>
      <c r="L1707" s="7" t="e">
        <v>#N/A</v>
      </c>
      <c r="M1707" s="7" t="e">
        <v>#N/A</v>
      </c>
      <c r="N1707" s="7" t="e">
        <v>#N/A</v>
      </c>
      <c r="O1707" s="7" t="e">
        <v>#N/A</v>
      </c>
      <c r="P1707" s="7" t="e">
        <v>#N/A</v>
      </c>
      <c r="Q1707" s="7" t="e">
        <v>#N/A</v>
      </c>
      <c r="R1707" s="7" t="e">
        <v>#N/A</v>
      </c>
      <c r="S1707" s="7" t="e">
        <v>#N/A</v>
      </c>
      <c r="T1707" s="7">
        <v>1</v>
      </c>
      <c r="U1707" s="7" t="e">
        <v>#N/A</v>
      </c>
      <c r="V1707" s="7" t="e">
        <v>#N/A</v>
      </c>
      <c r="W1707" s="7" t="e">
        <v>#N/A</v>
      </c>
      <c r="X1707" s="7" t="e">
        <v>#N/A</v>
      </c>
      <c r="Y1707" s="7" t="e">
        <v>#N/A</v>
      </c>
      <c r="Z1707" s="7">
        <f t="shared" si="209"/>
        <v>1</v>
      </c>
      <c r="AA1707" s="7">
        <f t="shared" si="210"/>
        <v>1</v>
      </c>
      <c r="AB1707" s="7" t="b">
        <f t="shared" si="211"/>
        <v>1</v>
      </c>
      <c r="AC1707" s="7" t="b">
        <f t="shared" si="212"/>
        <v>0</v>
      </c>
      <c r="AD1707" s="7" t="b">
        <f t="shared" si="213"/>
        <v>1</v>
      </c>
      <c r="AE1707" s="7" t="b">
        <f t="shared" si="214"/>
        <v>0</v>
      </c>
      <c r="AF1707" s="7" t="b">
        <f t="shared" si="215"/>
        <v>0</v>
      </c>
      <c r="AH1707" t="b">
        <f>AND(Table252102[[#This Row],[Developmental toxicity]:[Reproductive toxicity]])</f>
        <v>0</v>
      </c>
    </row>
    <row r="1708" spans="1:34" x14ac:dyDescent="0.25">
      <c r="A1708" s="3">
        <f t="shared" si="208"/>
        <v>1707</v>
      </c>
      <c r="B1708" s="4"/>
      <c r="C1708" t="s">
        <v>21243</v>
      </c>
      <c r="D1708" s="3" t="s">
        <v>20847</v>
      </c>
      <c r="E1708" s="94" t="s">
        <v>21045</v>
      </c>
      <c r="F1708" t="s">
        <v>21793</v>
      </c>
      <c r="G1708" t="s">
        <v>21794</v>
      </c>
      <c r="H1708" t="s">
        <v>21794</v>
      </c>
      <c r="I1708" t="s">
        <v>21795</v>
      </c>
      <c r="J1708" s="5"/>
      <c r="K1708" s="7" t="e">
        <v>#N/A</v>
      </c>
      <c r="L1708" s="7" t="e">
        <v>#N/A</v>
      </c>
      <c r="M1708" s="7" t="e">
        <v>#N/A</v>
      </c>
      <c r="N1708" s="7" t="e">
        <v>#N/A</v>
      </c>
      <c r="O1708" s="7" t="e">
        <v>#N/A</v>
      </c>
      <c r="P1708" s="7" t="e">
        <v>#N/A</v>
      </c>
      <c r="Q1708" s="7" t="e">
        <v>#N/A</v>
      </c>
      <c r="R1708" s="7" t="e">
        <v>#N/A</v>
      </c>
      <c r="S1708" s="7" t="e">
        <v>#N/A</v>
      </c>
      <c r="T1708" s="7" t="e">
        <v>#N/A</v>
      </c>
      <c r="U1708" s="7" t="e">
        <v>#N/A</v>
      </c>
      <c r="V1708" s="7" t="e">
        <v>#N/A</v>
      </c>
      <c r="W1708" s="7" t="e">
        <v>#N/A</v>
      </c>
      <c r="X1708" s="7" t="e">
        <v>#N/A</v>
      </c>
      <c r="Y1708" s="7">
        <v>1</v>
      </c>
      <c r="Z1708" s="7">
        <f t="shared" si="209"/>
        <v>1</v>
      </c>
      <c r="AA1708" s="7">
        <f t="shared" si="210"/>
        <v>1</v>
      </c>
      <c r="AB1708" s="7" t="b">
        <f t="shared" si="211"/>
        <v>1</v>
      </c>
      <c r="AC1708" s="7" t="b">
        <f t="shared" si="212"/>
        <v>0</v>
      </c>
      <c r="AD1708" s="7" t="b">
        <f t="shared" si="213"/>
        <v>0</v>
      </c>
      <c r="AE1708" s="7" t="b">
        <f t="shared" si="214"/>
        <v>0</v>
      </c>
      <c r="AF1708" s="7" t="b">
        <f t="shared" si="215"/>
        <v>0</v>
      </c>
      <c r="AH1708" t="b">
        <f>AND(Table252102[[#This Row],[Developmental toxicity]:[Reproductive toxicity]])</f>
        <v>0</v>
      </c>
    </row>
    <row r="1709" spans="1:34" x14ac:dyDescent="0.25">
      <c r="A1709" s="3">
        <f t="shared" si="208"/>
        <v>1708</v>
      </c>
      <c r="B1709" s="4"/>
      <c r="C1709" s="3" t="s">
        <v>11509</v>
      </c>
      <c r="D1709" s="3" t="s">
        <v>11508</v>
      </c>
      <c r="E1709" s="29" t="s">
        <v>14795</v>
      </c>
      <c r="F1709" s="3" t="s">
        <v>14796</v>
      </c>
      <c r="G1709" s="3" t="s">
        <v>11510</v>
      </c>
      <c r="H1709" s="3" t="s">
        <v>11510</v>
      </c>
      <c r="I1709" s="3" t="s">
        <v>14797</v>
      </c>
      <c r="J1709" s="5"/>
      <c r="K1709" s="7" t="e">
        <v>#N/A</v>
      </c>
      <c r="L1709" s="7" t="e">
        <v>#N/A</v>
      </c>
      <c r="M1709" s="7" t="e">
        <v>#N/A</v>
      </c>
      <c r="N1709" s="7" t="e">
        <v>#N/A</v>
      </c>
      <c r="O1709" s="7" t="e">
        <v>#N/A</v>
      </c>
      <c r="P1709" s="7" t="e">
        <v>#N/A</v>
      </c>
      <c r="Q1709" s="7" t="e">
        <v>#N/A</v>
      </c>
      <c r="R1709" s="7" t="e">
        <v>#N/A</v>
      </c>
      <c r="S1709" s="7" t="e">
        <v>#N/A</v>
      </c>
      <c r="T1709" s="7" t="e">
        <v>#N/A</v>
      </c>
      <c r="U1709" s="7" t="e">
        <v>#N/A</v>
      </c>
      <c r="V1709" s="7" t="e">
        <v>#N/A</v>
      </c>
      <c r="W1709" s="3">
        <v>1</v>
      </c>
      <c r="X1709" s="3" t="e">
        <v>#N/A</v>
      </c>
      <c r="Y1709" s="7" t="e">
        <v>#N/A</v>
      </c>
      <c r="Z1709" s="7">
        <f t="shared" si="209"/>
        <v>1</v>
      </c>
      <c r="AA1709" s="7">
        <f t="shared" si="210"/>
        <v>1</v>
      </c>
      <c r="AB1709" s="7" t="b">
        <f t="shared" si="211"/>
        <v>0</v>
      </c>
      <c r="AC1709" s="7" t="b">
        <f t="shared" si="212"/>
        <v>1</v>
      </c>
      <c r="AD1709" s="7" t="b">
        <f t="shared" si="213"/>
        <v>0</v>
      </c>
      <c r="AE1709" s="7" t="b">
        <f t="shared" si="214"/>
        <v>1</v>
      </c>
      <c r="AF1709" s="7" t="b">
        <f t="shared" si="215"/>
        <v>0</v>
      </c>
      <c r="AH1709" t="b">
        <f>AND(Table252102[[#This Row],[Developmental toxicity]:[Reproductive toxicity]])</f>
        <v>0</v>
      </c>
    </row>
    <row r="1710" spans="1:34" x14ac:dyDescent="0.25">
      <c r="A1710" s="3">
        <f t="shared" si="208"/>
        <v>1709</v>
      </c>
      <c r="B1710" s="4" t="s">
        <v>1440</v>
      </c>
      <c r="C1710" s="3" t="s">
        <v>2528</v>
      </c>
      <c r="D1710" s="3" t="s">
        <v>3477</v>
      </c>
      <c r="E1710" s="12" t="s">
        <v>7801</v>
      </c>
      <c r="F1710" t="s">
        <v>8640</v>
      </c>
      <c r="G1710" t="s">
        <v>10159</v>
      </c>
      <c r="H1710" t="s">
        <v>10159</v>
      </c>
      <c r="I1710" t="s">
        <v>10160</v>
      </c>
      <c r="J1710" s="5"/>
      <c r="K1710" s="7" t="e">
        <v>#N/A</v>
      </c>
      <c r="L1710" s="7" t="e">
        <v>#N/A</v>
      </c>
      <c r="M1710" s="7" t="e">
        <v>#N/A</v>
      </c>
      <c r="N1710" s="7" t="e">
        <v>#N/A</v>
      </c>
      <c r="O1710" s="7" t="e">
        <v>#N/A</v>
      </c>
      <c r="P1710" s="7" t="e">
        <v>#N/A</v>
      </c>
      <c r="Q1710" s="7" t="e">
        <v>#N/A</v>
      </c>
      <c r="R1710" s="7" t="e">
        <v>#N/A</v>
      </c>
      <c r="S1710" s="7" t="e">
        <v>#N/A</v>
      </c>
      <c r="T1710" s="7">
        <v>0</v>
      </c>
      <c r="U1710" s="7" t="e">
        <v>#N/A</v>
      </c>
      <c r="V1710" s="7" t="e">
        <v>#N/A</v>
      </c>
      <c r="W1710" s="7" t="e">
        <v>#N/A</v>
      </c>
      <c r="X1710" s="7" t="e">
        <v>#N/A</v>
      </c>
      <c r="Y1710" s="7" t="e">
        <v>#N/A</v>
      </c>
      <c r="Z1710" s="7">
        <f t="shared" si="209"/>
        <v>0</v>
      </c>
      <c r="AA1710" s="7">
        <f t="shared" si="210"/>
        <v>0</v>
      </c>
      <c r="AB1710" s="7" t="b">
        <f t="shared" si="211"/>
        <v>1</v>
      </c>
      <c r="AC1710" s="7" t="b">
        <f t="shared" si="212"/>
        <v>0</v>
      </c>
      <c r="AD1710" s="7" t="b">
        <f t="shared" si="213"/>
        <v>1</v>
      </c>
      <c r="AE1710" s="7" t="b">
        <f t="shared" si="214"/>
        <v>0</v>
      </c>
      <c r="AF1710" s="7" t="b">
        <f t="shared" si="215"/>
        <v>0</v>
      </c>
      <c r="AH1710" t="b">
        <f>AND(Table252102[[#This Row],[Developmental toxicity]:[Reproductive toxicity]])</f>
        <v>0</v>
      </c>
    </row>
    <row r="1711" spans="1:34" x14ac:dyDescent="0.25">
      <c r="A1711" s="3">
        <f t="shared" si="208"/>
        <v>1710</v>
      </c>
      <c r="B1711" s="4" t="s">
        <v>1440</v>
      </c>
      <c r="C1711" s="3" t="s">
        <v>2514</v>
      </c>
      <c r="D1711" s="3" t="s">
        <v>3458</v>
      </c>
      <c r="E1711" s="12" t="s">
        <v>7788</v>
      </c>
      <c r="F1711" t="s">
        <v>8627</v>
      </c>
      <c r="G1711" t="s">
        <v>10132</v>
      </c>
      <c r="H1711" t="s">
        <v>10132</v>
      </c>
      <c r="I1711" t="s">
        <v>10133</v>
      </c>
      <c r="J1711" s="5"/>
      <c r="K1711" s="7" t="e">
        <v>#N/A</v>
      </c>
      <c r="L1711" s="7" t="e">
        <v>#N/A</v>
      </c>
      <c r="M1711" s="7" t="e">
        <v>#N/A</v>
      </c>
      <c r="N1711" s="7" t="e">
        <v>#N/A</v>
      </c>
      <c r="O1711" s="7" t="e">
        <v>#N/A</v>
      </c>
      <c r="P1711" s="7" t="e">
        <v>#N/A</v>
      </c>
      <c r="Q1711" s="7" t="e">
        <v>#N/A</v>
      </c>
      <c r="R1711" s="7" t="e">
        <v>#N/A</v>
      </c>
      <c r="S1711" s="7" t="e">
        <v>#N/A</v>
      </c>
      <c r="T1711" s="7">
        <v>0</v>
      </c>
      <c r="U1711" s="7" t="e">
        <v>#N/A</v>
      </c>
      <c r="V1711" s="7" t="e">
        <v>#N/A</v>
      </c>
      <c r="W1711" s="7" t="e">
        <v>#N/A</v>
      </c>
      <c r="X1711" s="7" t="e">
        <v>#N/A</v>
      </c>
      <c r="Y1711" s="7" t="e">
        <v>#N/A</v>
      </c>
      <c r="Z1711" s="7">
        <f t="shared" si="209"/>
        <v>0</v>
      </c>
      <c r="AA1711" s="7">
        <f t="shared" si="210"/>
        <v>0</v>
      </c>
      <c r="AB1711" s="7" t="b">
        <f t="shared" si="211"/>
        <v>1</v>
      </c>
      <c r="AC1711" s="7" t="b">
        <f t="shared" si="212"/>
        <v>0</v>
      </c>
      <c r="AD1711" s="7" t="b">
        <f t="shared" si="213"/>
        <v>1</v>
      </c>
      <c r="AE1711" s="7" t="b">
        <f t="shared" si="214"/>
        <v>0</v>
      </c>
      <c r="AF1711" s="7" t="b">
        <f t="shared" si="215"/>
        <v>0</v>
      </c>
      <c r="AH1711" t="b">
        <f>AND(Table252102[[#This Row],[Developmental toxicity]:[Reproductive toxicity]])</f>
        <v>0</v>
      </c>
    </row>
    <row r="1712" spans="1:34" x14ac:dyDescent="0.25">
      <c r="A1712" s="3">
        <f t="shared" si="208"/>
        <v>1711</v>
      </c>
      <c r="B1712" s="4"/>
      <c r="C1712" s="3" t="s">
        <v>13346</v>
      </c>
      <c r="D1712" s="3" t="s">
        <v>13345</v>
      </c>
      <c r="E1712" s="29" t="s">
        <v>17682</v>
      </c>
      <c r="F1712" s="3" t="s">
        <v>17683</v>
      </c>
      <c r="G1712" s="3" t="s">
        <v>13347</v>
      </c>
      <c r="H1712" s="3" t="s">
        <v>13347</v>
      </c>
      <c r="I1712" s="3" t="s">
        <v>17684</v>
      </c>
      <c r="J1712" s="5"/>
      <c r="K1712" s="7" t="e">
        <v>#N/A</v>
      </c>
      <c r="L1712" s="7" t="e">
        <v>#N/A</v>
      </c>
      <c r="M1712" s="7" t="e">
        <v>#N/A</v>
      </c>
      <c r="N1712" s="7" t="e">
        <v>#N/A</v>
      </c>
      <c r="O1712" s="7" t="e">
        <v>#N/A</v>
      </c>
      <c r="P1712" s="7" t="e">
        <v>#N/A</v>
      </c>
      <c r="Q1712" s="7" t="e">
        <v>#N/A</v>
      </c>
      <c r="R1712" s="7" t="e">
        <v>#N/A</v>
      </c>
      <c r="S1712" s="7" t="e">
        <v>#N/A</v>
      </c>
      <c r="T1712" s="7" t="e">
        <v>#N/A</v>
      </c>
      <c r="U1712" s="7" t="e">
        <v>#N/A</v>
      </c>
      <c r="V1712" s="7" t="e">
        <v>#N/A</v>
      </c>
      <c r="W1712" s="3">
        <v>0</v>
      </c>
      <c r="X1712" s="3" t="e">
        <v>#N/A</v>
      </c>
      <c r="Y1712" s="7" t="e">
        <v>#N/A</v>
      </c>
      <c r="Z1712" s="7">
        <f t="shared" si="209"/>
        <v>0</v>
      </c>
      <c r="AA1712" s="7">
        <f t="shared" si="210"/>
        <v>0</v>
      </c>
      <c r="AB1712" s="7" t="b">
        <f t="shared" si="211"/>
        <v>0</v>
      </c>
      <c r="AC1712" s="7" t="b">
        <f t="shared" si="212"/>
        <v>1</v>
      </c>
      <c r="AD1712" s="7" t="b">
        <f t="shared" si="213"/>
        <v>0</v>
      </c>
      <c r="AE1712" s="7" t="b">
        <f t="shared" si="214"/>
        <v>1</v>
      </c>
      <c r="AF1712" s="7" t="b">
        <f t="shared" si="215"/>
        <v>0</v>
      </c>
      <c r="AH1712" t="b">
        <f>AND(Table252102[[#This Row],[Developmental toxicity]:[Reproductive toxicity]])</f>
        <v>0</v>
      </c>
    </row>
    <row r="1713" spans="1:34" x14ac:dyDescent="0.25">
      <c r="A1713" s="3">
        <f t="shared" si="208"/>
        <v>1712</v>
      </c>
      <c r="B1713" s="4"/>
      <c r="C1713" t="s">
        <v>21120</v>
      </c>
      <c r="D1713" s="3" t="s">
        <v>20724</v>
      </c>
      <c r="E1713" s="94" t="s">
        <v>20922</v>
      </c>
      <c r="F1713" t="s">
        <v>21400</v>
      </c>
      <c r="G1713" t="s">
        <v>21401</v>
      </c>
      <c r="H1713" t="s">
        <v>21401</v>
      </c>
      <c r="I1713" t="s">
        <v>21402</v>
      </c>
      <c r="J1713" s="5"/>
      <c r="K1713" s="7" t="e">
        <v>#N/A</v>
      </c>
      <c r="L1713" s="7" t="e">
        <v>#N/A</v>
      </c>
      <c r="M1713" s="7" t="e">
        <v>#N/A</v>
      </c>
      <c r="N1713" s="7" t="e">
        <v>#N/A</v>
      </c>
      <c r="O1713" s="7" t="e">
        <v>#N/A</v>
      </c>
      <c r="P1713" s="7" t="e">
        <v>#N/A</v>
      </c>
      <c r="Q1713" s="7" t="e">
        <v>#N/A</v>
      </c>
      <c r="R1713" s="7" t="e">
        <v>#N/A</v>
      </c>
      <c r="S1713" s="7" t="e">
        <v>#N/A</v>
      </c>
      <c r="T1713" s="7" t="e">
        <v>#N/A</v>
      </c>
      <c r="U1713" s="7" t="e">
        <v>#N/A</v>
      </c>
      <c r="V1713" s="7" t="e">
        <v>#N/A</v>
      </c>
      <c r="W1713" s="7" t="e">
        <v>#N/A</v>
      </c>
      <c r="X1713" s="7" t="e">
        <v>#N/A</v>
      </c>
      <c r="Y1713" s="7">
        <v>0</v>
      </c>
      <c r="Z1713" s="7">
        <f t="shared" si="209"/>
        <v>0</v>
      </c>
      <c r="AA1713" s="7">
        <f t="shared" si="210"/>
        <v>0</v>
      </c>
      <c r="AB1713" s="7" t="b">
        <f t="shared" si="211"/>
        <v>1</v>
      </c>
      <c r="AC1713" s="7" t="b">
        <f t="shared" si="212"/>
        <v>0</v>
      </c>
      <c r="AD1713" s="7" t="b">
        <f t="shared" si="213"/>
        <v>0</v>
      </c>
      <c r="AE1713" s="7" t="b">
        <f t="shared" si="214"/>
        <v>0</v>
      </c>
      <c r="AF1713" s="7" t="b">
        <f t="shared" si="215"/>
        <v>0</v>
      </c>
      <c r="AH1713" t="b">
        <f>AND(Table252102[[#This Row],[Developmental toxicity]:[Reproductive toxicity]])</f>
        <v>0</v>
      </c>
    </row>
    <row r="1714" spans="1:34" x14ac:dyDescent="0.25">
      <c r="A1714" s="3">
        <f t="shared" si="208"/>
        <v>1713</v>
      </c>
      <c r="B1714" s="4">
        <v>706</v>
      </c>
      <c r="C1714" s="3" t="s">
        <v>1413</v>
      </c>
      <c r="D1714" s="3" t="s">
        <v>5461</v>
      </c>
      <c r="E1714" s="29" t="s">
        <v>5049</v>
      </c>
      <c r="F1714" s="3" t="s">
        <v>5953</v>
      </c>
      <c r="G1714" s="3" t="s">
        <v>1414</v>
      </c>
      <c r="H1714" s="3" t="s">
        <v>6349</v>
      </c>
      <c r="I1714" s="3" t="s">
        <v>6998</v>
      </c>
      <c r="J1714" s="5" t="s">
        <v>1436</v>
      </c>
      <c r="K1714" s="7" t="e">
        <v>#N/A</v>
      </c>
      <c r="L1714" s="7">
        <v>1</v>
      </c>
      <c r="M1714" s="7" t="e">
        <v>#N/A</v>
      </c>
      <c r="N1714" s="7" t="e">
        <v>#N/A</v>
      </c>
      <c r="O1714" s="7" t="e">
        <v>#N/A</v>
      </c>
      <c r="P1714" s="7" t="e">
        <v>#N/A</v>
      </c>
      <c r="Q1714" s="7" t="e">
        <v>#N/A</v>
      </c>
      <c r="R1714" s="7" t="e">
        <v>#N/A</v>
      </c>
      <c r="S1714" s="7" t="e">
        <v>#N/A</v>
      </c>
      <c r="T1714" s="7" t="e">
        <v>#N/A</v>
      </c>
      <c r="U1714" s="7" t="e">
        <v>#N/A</v>
      </c>
      <c r="V1714" s="7" t="e">
        <v>#N/A</v>
      </c>
      <c r="W1714" s="7" t="e">
        <v>#N/A</v>
      </c>
      <c r="X1714" s="7" t="e">
        <v>#N/A</v>
      </c>
      <c r="Y1714" s="7">
        <v>1</v>
      </c>
      <c r="Z1714" s="7">
        <f t="shared" si="209"/>
        <v>1</v>
      </c>
      <c r="AA1714" s="7">
        <f t="shared" si="210"/>
        <v>1</v>
      </c>
      <c r="AB1714" s="7" t="b">
        <f t="shared" si="211"/>
        <v>1</v>
      </c>
      <c r="AC1714" s="7" t="b">
        <f t="shared" si="212"/>
        <v>0</v>
      </c>
      <c r="AD1714" s="7" t="b">
        <f t="shared" si="213"/>
        <v>0</v>
      </c>
      <c r="AE1714" s="7" t="b">
        <f t="shared" si="214"/>
        <v>0</v>
      </c>
      <c r="AF1714" s="7" t="b">
        <f t="shared" si="215"/>
        <v>0</v>
      </c>
      <c r="AH1714" t="b">
        <f>AND(Table252102[[#This Row],[Developmental toxicity]:[Reproductive toxicity]])</f>
        <v>0</v>
      </c>
    </row>
    <row r="1715" spans="1:34" x14ac:dyDescent="0.25">
      <c r="A1715" s="3">
        <f t="shared" si="208"/>
        <v>1714</v>
      </c>
      <c r="B1715" s="4"/>
      <c r="C1715" s="3" t="s">
        <v>13223</v>
      </c>
      <c r="D1715" s="3" t="s">
        <v>13222</v>
      </c>
      <c r="E1715" s="29" t="s">
        <v>17523</v>
      </c>
      <c r="F1715" s="3" t="s">
        <v>17524</v>
      </c>
      <c r="G1715" s="3" t="s">
        <v>17525</v>
      </c>
      <c r="H1715" s="3" t="s">
        <v>13224</v>
      </c>
      <c r="I1715" s="3" t="s">
        <v>17526</v>
      </c>
      <c r="J1715" s="5"/>
      <c r="K1715" s="7" t="e">
        <v>#N/A</v>
      </c>
      <c r="L1715" s="7" t="e">
        <v>#N/A</v>
      </c>
      <c r="M1715" s="7" t="e">
        <v>#N/A</v>
      </c>
      <c r="N1715" s="7" t="e">
        <v>#N/A</v>
      </c>
      <c r="O1715" s="7" t="e">
        <v>#N/A</v>
      </c>
      <c r="P1715" s="7" t="e">
        <v>#N/A</v>
      </c>
      <c r="Q1715" s="7" t="e">
        <v>#N/A</v>
      </c>
      <c r="R1715" s="7" t="e">
        <v>#N/A</v>
      </c>
      <c r="S1715" s="7" t="e">
        <v>#N/A</v>
      </c>
      <c r="T1715" s="7" t="e">
        <v>#N/A</v>
      </c>
      <c r="U1715" s="7" t="e">
        <v>#N/A</v>
      </c>
      <c r="V1715" s="7" t="e">
        <v>#N/A</v>
      </c>
      <c r="W1715" s="3">
        <v>0</v>
      </c>
      <c r="X1715" s="3" t="e">
        <v>#N/A</v>
      </c>
      <c r="Y1715" s="7" t="e">
        <v>#N/A</v>
      </c>
      <c r="Z1715" s="7">
        <f t="shared" si="209"/>
        <v>0</v>
      </c>
      <c r="AA1715" s="7">
        <f t="shared" si="210"/>
        <v>0</v>
      </c>
      <c r="AB1715" s="7" t="b">
        <f t="shared" si="211"/>
        <v>0</v>
      </c>
      <c r="AC1715" s="7" t="b">
        <f t="shared" si="212"/>
        <v>1</v>
      </c>
      <c r="AD1715" s="7" t="b">
        <f t="shared" si="213"/>
        <v>0</v>
      </c>
      <c r="AE1715" s="7" t="b">
        <f t="shared" si="214"/>
        <v>1</v>
      </c>
      <c r="AF1715" s="7" t="b">
        <f t="shared" si="215"/>
        <v>0</v>
      </c>
      <c r="AH1715" t="b">
        <f>AND(Table252102[[#This Row],[Developmental toxicity]:[Reproductive toxicity]])</f>
        <v>0</v>
      </c>
    </row>
    <row r="1716" spans="1:34" x14ac:dyDescent="0.25">
      <c r="A1716" s="3">
        <f t="shared" si="208"/>
        <v>1715</v>
      </c>
      <c r="B1716" s="4"/>
      <c r="C1716" s="3" t="s">
        <v>12130</v>
      </c>
      <c r="D1716" s="3" t="s">
        <v>12129</v>
      </c>
      <c r="E1716" s="29" t="s">
        <v>15827</v>
      </c>
      <c r="F1716" s="3" t="s">
        <v>15828</v>
      </c>
      <c r="G1716" s="3" t="s">
        <v>15829</v>
      </c>
      <c r="H1716" s="3" t="s">
        <v>15829</v>
      </c>
      <c r="I1716" s="3" t="s">
        <v>15830</v>
      </c>
      <c r="J1716" s="5"/>
      <c r="K1716" s="7" t="e">
        <v>#N/A</v>
      </c>
      <c r="L1716" s="7" t="e">
        <v>#N/A</v>
      </c>
      <c r="M1716" s="7" t="e">
        <v>#N/A</v>
      </c>
      <c r="N1716" s="7" t="e">
        <v>#N/A</v>
      </c>
      <c r="O1716" s="7" t="e">
        <v>#N/A</v>
      </c>
      <c r="P1716" s="7" t="e">
        <v>#N/A</v>
      </c>
      <c r="Q1716" s="7" t="e">
        <v>#N/A</v>
      </c>
      <c r="R1716" s="7" t="e">
        <v>#N/A</v>
      </c>
      <c r="S1716" s="7" t="e">
        <v>#N/A</v>
      </c>
      <c r="T1716" s="7" t="e">
        <v>#N/A</v>
      </c>
      <c r="U1716" s="7" t="e">
        <v>#N/A</v>
      </c>
      <c r="V1716" s="7" t="e">
        <v>#N/A</v>
      </c>
      <c r="W1716" s="3">
        <v>0</v>
      </c>
      <c r="X1716" s="3" t="e">
        <v>#N/A</v>
      </c>
      <c r="Y1716" s="7" t="e">
        <v>#N/A</v>
      </c>
      <c r="Z1716" s="7">
        <f t="shared" si="209"/>
        <v>0</v>
      </c>
      <c r="AA1716" s="7">
        <f t="shared" si="210"/>
        <v>0</v>
      </c>
      <c r="AB1716" s="7" t="b">
        <f t="shared" si="211"/>
        <v>0</v>
      </c>
      <c r="AC1716" s="7" t="b">
        <f t="shared" si="212"/>
        <v>1</v>
      </c>
      <c r="AD1716" s="7" t="b">
        <f t="shared" si="213"/>
        <v>0</v>
      </c>
      <c r="AE1716" s="7" t="b">
        <f t="shared" si="214"/>
        <v>1</v>
      </c>
      <c r="AF1716" s="7" t="b">
        <f t="shared" si="215"/>
        <v>0</v>
      </c>
      <c r="AH1716" t="b">
        <f>AND(Table252102[[#This Row],[Developmental toxicity]:[Reproductive toxicity]])</f>
        <v>0</v>
      </c>
    </row>
    <row r="1717" spans="1:34" x14ac:dyDescent="0.25">
      <c r="A1717" s="3">
        <f t="shared" si="208"/>
        <v>1716</v>
      </c>
      <c r="B1717" s="4" t="s">
        <v>1440</v>
      </c>
      <c r="C1717" s="3" t="s">
        <v>1960</v>
      </c>
      <c r="D1717" s="3" t="s">
        <v>2828</v>
      </c>
      <c r="E1717" s="29" t="s">
        <v>7241</v>
      </c>
      <c r="F1717" s="3" t="s">
        <v>8090</v>
      </c>
      <c r="G1717" s="3" t="s">
        <v>8960</v>
      </c>
      <c r="H1717" s="3" t="s">
        <v>8960</v>
      </c>
      <c r="I1717" s="3" t="s">
        <v>8961</v>
      </c>
      <c r="J1717" s="5"/>
      <c r="K1717" s="7" t="e">
        <v>#N/A</v>
      </c>
      <c r="L1717" s="7" t="e">
        <v>#N/A</v>
      </c>
      <c r="M1717" s="7" t="e">
        <v>#N/A</v>
      </c>
      <c r="N1717" s="7" t="e">
        <v>#N/A</v>
      </c>
      <c r="O1717" s="7" t="e">
        <v>#N/A</v>
      </c>
      <c r="P1717" s="7" t="e">
        <v>#N/A</v>
      </c>
      <c r="Q1717" s="7" t="e">
        <v>#N/A</v>
      </c>
      <c r="R1717" s="7" t="e">
        <v>#N/A</v>
      </c>
      <c r="S1717" s="7" t="e">
        <v>#N/A</v>
      </c>
      <c r="T1717" s="7">
        <v>0</v>
      </c>
      <c r="U1717" s="7" t="e">
        <v>#N/A</v>
      </c>
      <c r="V1717" s="7" t="e">
        <v>#N/A</v>
      </c>
      <c r="W1717" s="7" t="e">
        <v>#N/A</v>
      </c>
      <c r="X1717" s="7" t="e">
        <v>#N/A</v>
      </c>
      <c r="Y1717" s="7">
        <v>0</v>
      </c>
      <c r="Z1717" s="7">
        <f t="shared" si="209"/>
        <v>0</v>
      </c>
      <c r="AA1717" s="7">
        <f t="shared" si="210"/>
        <v>0</v>
      </c>
      <c r="AB1717" s="7" t="b">
        <f t="shared" si="211"/>
        <v>1</v>
      </c>
      <c r="AC1717" s="7" t="b">
        <f t="shared" si="212"/>
        <v>0</v>
      </c>
      <c r="AD1717" s="7" t="b">
        <f t="shared" si="213"/>
        <v>1</v>
      </c>
      <c r="AE1717" s="7" t="b">
        <f t="shared" si="214"/>
        <v>0</v>
      </c>
      <c r="AF1717" s="7" t="b">
        <f t="shared" si="215"/>
        <v>0</v>
      </c>
      <c r="AH1717" t="b">
        <f>AND(Table252102[[#This Row],[Developmental toxicity]:[Reproductive toxicity]])</f>
        <v>0</v>
      </c>
    </row>
    <row r="1718" spans="1:34" x14ac:dyDescent="0.25">
      <c r="A1718" s="3">
        <f t="shared" si="208"/>
        <v>1717</v>
      </c>
      <c r="B1718" s="4"/>
      <c r="C1718" s="3" t="s">
        <v>11330</v>
      </c>
      <c r="D1718" s="3" t="s">
        <v>11329</v>
      </c>
      <c r="E1718" s="29" t="s">
        <v>14475</v>
      </c>
      <c r="F1718" s="3" t="s">
        <v>14476</v>
      </c>
      <c r="G1718" s="3" t="s">
        <v>11331</v>
      </c>
      <c r="H1718" s="3" t="s">
        <v>11331</v>
      </c>
      <c r="I1718" s="3" t="s">
        <v>14477</v>
      </c>
      <c r="J1718" s="5"/>
      <c r="K1718" s="7" t="e">
        <v>#N/A</v>
      </c>
      <c r="L1718" s="7" t="e">
        <v>#N/A</v>
      </c>
      <c r="M1718" s="7" t="e">
        <v>#N/A</v>
      </c>
      <c r="N1718" s="7" t="e">
        <v>#N/A</v>
      </c>
      <c r="O1718" s="7" t="e">
        <v>#N/A</v>
      </c>
      <c r="P1718" s="7" t="e">
        <v>#N/A</v>
      </c>
      <c r="Q1718" s="7" t="e">
        <v>#N/A</v>
      </c>
      <c r="R1718" s="7" t="e">
        <v>#N/A</v>
      </c>
      <c r="S1718" s="7" t="e">
        <v>#N/A</v>
      </c>
      <c r="T1718" s="7" t="e">
        <v>#N/A</v>
      </c>
      <c r="U1718" s="7" t="e">
        <v>#N/A</v>
      </c>
      <c r="V1718" s="7" t="e">
        <v>#N/A</v>
      </c>
      <c r="W1718" s="3">
        <v>1</v>
      </c>
      <c r="X1718" s="3" t="e">
        <v>#N/A</v>
      </c>
      <c r="Y1718" s="7" t="e">
        <v>#N/A</v>
      </c>
      <c r="Z1718" s="7">
        <f t="shared" si="209"/>
        <v>1</v>
      </c>
      <c r="AA1718" s="7">
        <f t="shared" si="210"/>
        <v>1</v>
      </c>
      <c r="AB1718" s="7" t="b">
        <f t="shared" si="211"/>
        <v>0</v>
      </c>
      <c r="AC1718" s="7" t="b">
        <f t="shared" si="212"/>
        <v>1</v>
      </c>
      <c r="AD1718" s="7" t="b">
        <f t="shared" si="213"/>
        <v>0</v>
      </c>
      <c r="AE1718" s="7" t="b">
        <f t="shared" si="214"/>
        <v>1</v>
      </c>
      <c r="AF1718" s="7" t="b">
        <f t="shared" si="215"/>
        <v>0</v>
      </c>
      <c r="AH1718" t="b">
        <f>AND(Table252102[[#This Row],[Developmental toxicity]:[Reproductive toxicity]])</f>
        <v>0</v>
      </c>
    </row>
    <row r="1719" spans="1:34" x14ac:dyDescent="0.25">
      <c r="A1719" s="3">
        <f t="shared" si="208"/>
        <v>1718</v>
      </c>
      <c r="B1719" s="4"/>
      <c r="C1719" s="3" t="s">
        <v>12517</v>
      </c>
      <c r="D1719" s="3" t="s">
        <v>12516</v>
      </c>
      <c r="E1719" s="29" t="s">
        <v>16462</v>
      </c>
      <c r="F1719" s="3" t="s">
        <v>16463</v>
      </c>
      <c r="G1719" s="3" t="s">
        <v>12518</v>
      </c>
      <c r="H1719" s="3" t="s">
        <v>12518</v>
      </c>
      <c r="I1719" s="3" t="s">
        <v>16464</v>
      </c>
      <c r="J1719" s="5"/>
      <c r="K1719" s="7" t="e">
        <v>#N/A</v>
      </c>
      <c r="L1719" s="7" t="e">
        <v>#N/A</v>
      </c>
      <c r="M1719" s="7" t="e">
        <v>#N/A</v>
      </c>
      <c r="N1719" s="7" t="e">
        <v>#N/A</v>
      </c>
      <c r="O1719" s="7" t="e">
        <v>#N/A</v>
      </c>
      <c r="P1719" s="7" t="e">
        <v>#N/A</v>
      </c>
      <c r="Q1719" s="7" t="e">
        <v>#N/A</v>
      </c>
      <c r="R1719" s="7" t="e">
        <v>#N/A</v>
      </c>
      <c r="S1719" s="7" t="e">
        <v>#N/A</v>
      </c>
      <c r="T1719" s="7" t="e">
        <v>#N/A</v>
      </c>
      <c r="U1719" s="7" t="e">
        <v>#N/A</v>
      </c>
      <c r="V1719" s="7" t="e">
        <v>#N/A</v>
      </c>
      <c r="W1719" s="3">
        <v>0</v>
      </c>
      <c r="X1719" s="3" t="e">
        <v>#N/A</v>
      </c>
      <c r="Y1719" s="7" t="e">
        <v>#N/A</v>
      </c>
      <c r="Z1719" s="7">
        <f t="shared" si="209"/>
        <v>0</v>
      </c>
      <c r="AA1719" s="7">
        <f t="shared" si="210"/>
        <v>0</v>
      </c>
      <c r="AB1719" s="7" t="b">
        <f t="shared" si="211"/>
        <v>0</v>
      </c>
      <c r="AC1719" s="7" t="b">
        <f t="shared" si="212"/>
        <v>1</v>
      </c>
      <c r="AD1719" s="7" t="b">
        <f t="shared" si="213"/>
        <v>0</v>
      </c>
      <c r="AE1719" s="7" t="b">
        <f t="shared" si="214"/>
        <v>1</v>
      </c>
      <c r="AF1719" s="7" t="b">
        <f t="shared" si="215"/>
        <v>0</v>
      </c>
      <c r="AH1719" t="b">
        <f>AND(Table252102[[#This Row],[Developmental toxicity]:[Reproductive toxicity]])</f>
        <v>0</v>
      </c>
    </row>
    <row r="1720" spans="1:34" x14ac:dyDescent="0.25">
      <c r="A1720" s="3">
        <f t="shared" si="208"/>
        <v>1719</v>
      </c>
      <c r="B1720" s="4" t="s">
        <v>1440</v>
      </c>
      <c r="C1720" s="3" t="s">
        <v>1972</v>
      </c>
      <c r="D1720" s="3" t="s">
        <v>2842</v>
      </c>
      <c r="E1720" s="29" t="s">
        <v>7253</v>
      </c>
      <c r="F1720" s="3" t="s">
        <v>8102</v>
      </c>
      <c r="G1720" s="3" t="s">
        <v>8984</v>
      </c>
      <c r="H1720" s="3" t="s">
        <v>8984</v>
      </c>
      <c r="I1720" s="3" t="s">
        <v>8985</v>
      </c>
      <c r="J1720" s="5"/>
      <c r="K1720" s="7" t="e">
        <v>#N/A</v>
      </c>
      <c r="L1720" s="7" t="e">
        <v>#N/A</v>
      </c>
      <c r="M1720" s="7" t="e">
        <v>#N/A</v>
      </c>
      <c r="N1720" s="7" t="e">
        <v>#N/A</v>
      </c>
      <c r="O1720" s="7" t="e">
        <v>#N/A</v>
      </c>
      <c r="P1720" s="7" t="e">
        <v>#N/A</v>
      </c>
      <c r="Q1720" s="7" t="e">
        <v>#N/A</v>
      </c>
      <c r="R1720" s="7" t="e">
        <v>#N/A</v>
      </c>
      <c r="S1720" s="7" t="e">
        <v>#N/A</v>
      </c>
      <c r="T1720" s="7">
        <v>0</v>
      </c>
      <c r="U1720" s="7" t="e">
        <v>#N/A</v>
      </c>
      <c r="V1720" s="7" t="e">
        <v>#N/A</v>
      </c>
      <c r="W1720" s="7" t="e">
        <v>#N/A</v>
      </c>
      <c r="X1720" s="7" t="e">
        <v>#N/A</v>
      </c>
      <c r="Y1720" s="7">
        <v>0</v>
      </c>
      <c r="Z1720" s="7">
        <f t="shared" si="209"/>
        <v>0</v>
      </c>
      <c r="AA1720" s="7">
        <f t="shared" si="210"/>
        <v>0</v>
      </c>
      <c r="AB1720" s="7" t="b">
        <f t="shared" si="211"/>
        <v>1</v>
      </c>
      <c r="AC1720" s="7" t="b">
        <f t="shared" si="212"/>
        <v>0</v>
      </c>
      <c r="AD1720" s="7" t="b">
        <f t="shared" si="213"/>
        <v>1</v>
      </c>
      <c r="AE1720" s="7" t="b">
        <f t="shared" si="214"/>
        <v>0</v>
      </c>
      <c r="AF1720" s="7" t="b">
        <f t="shared" si="215"/>
        <v>0</v>
      </c>
      <c r="AH1720" t="b">
        <f>AND(Table252102[[#This Row],[Developmental toxicity]:[Reproductive toxicity]])</f>
        <v>0</v>
      </c>
    </row>
    <row r="1721" spans="1:34" x14ac:dyDescent="0.25">
      <c r="A1721" s="3">
        <f t="shared" si="208"/>
        <v>1720</v>
      </c>
      <c r="B1721" s="4"/>
      <c r="C1721" s="3" t="s">
        <v>13253</v>
      </c>
      <c r="D1721" s="3" t="s">
        <v>13252</v>
      </c>
      <c r="E1721" s="29" t="s">
        <v>17567</v>
      </c>
      <c r="F1721" s="3" t="s">
        <v>17568</v>
      </c>
      <c r="G1721" s="3" t="s">
        <v>13254</v>
      </c>
      <c r="H1721" s="3" t="s">
        <v>13254</v>
      </c>
      <c r="I1721" s="3" t="s">
        <v>17569</v>
      </c>
      <c r="J1721" s="5"/>
      <c r="K1721" s="7" t="e">
        <v>#N/A</v>
      </c>
      <c r="L1721" s="7" t="e">
        <v>#N/A</v>
      </c>
      <c r="M1721" s="7" t="e">
        <v>#N/A</v>
      </c>
      <c r="N1721" s="7" t="e">
        <v>#N/A</v>
      </c>
      <c r="O1721" s="7" t="e">
        <v>#N/A</v>
      </c>
      <c r="P1721" s="7" t="e">
        <v>#N/A</v>
      </c>
      <c r="Q1721" s="7" t="e">
        <v>#N/A</v>
      </c>
      <c r="R1721" s="7" t="e">
        <v>#N/A</v>
      </c>
      <c r="S1721" s="7" t="e">
        <v>#N/A</v>
      </c>
      <c r="T1721" s="7" t="e">
        <v>#N/A</v>
      </c>
      <c r="U1721" s="7" t="e">
        <v>#N/A</v>
      </c>
      <c r="V1721" s="7" t="e">
        <v>#N/A</v>
      </c>
      <c r="W1721" s="3">
        <v>0</v>
      </c>
      <c r="X1721" s="3" t="e">
        <v>#N/A</v>
      </c>
      <c r="Y1721" s="7" t="e">
        <v>#N/A</v>
      </c>
      <c r="Z1721" s="7">
        <f t="shared" si="209"/>
        <v>0</v>
      </c>
      <c r="AA1721" s="7">
        <f t="shared" si="210"/>
        <v>0</v>
      </c>
      <c r="AB1721" s="7" t="b">
        <f t="shared" si="211"/>
        <v>0</v>
      </c>
      <c r="AC1721" s="7" t="b">
        <f t="shared" si="212"/>
        <v>1</v>
      </c>
      <c r="AD1721" s="7" t="b">
        <f t="shared" si="213"/>
        <v>0</v>
      </c>
      <c r="AE1721" s="7" t="b">
        <f t="shared" si="214"/>
        <v>1</v>
      </c>
      <c r="AF1721" s="7" t="b">
        <f t="shared" si="215"/>
        <v>0</v>
      </c>
      <c r="AH1721" t="b">
        <f>AND(Table252102[[#This Row],[Developmental toxicity]:[Reproductive toxicity]])</f>
        <v>0</v>
      </c>
    </row>
    <row r="1722" spans="1:34" x14ac:dyDescent="0.25">
      <c r="A1722" s="3">
        <f t="shared" si="208"/>
        <v>1721</v>
      </c>
      <c r="B1722" s="4" t="s">
        <v>1440</v>
      </c>
      <c r="C1722" s="3" t="s">
        <v>2671</v>
      </c>
      <c r="D1722" s="3" t="s">
        <v>3633</v>
      </c>
      <c r="E1722" s="12" t="s">
        <v>7943</v>
      </c>
      <c r="F1722" t="s">
        <v>8782</v>
      </c>
      <c r="G1722" t="s">
        <v>10488</v>
      </c>
      <c r="H1722" t="s">
        <v>10489</v>
      </c>
      <c r="I1722" t="s">
        <v>10490</v>
      </c>
      <c r="J1722" s="5"/>
      <c r="K1722" s="7" t="e">
        <v>#N/A</v>
      </c>
      <c r="L1722" s="7" t="e">
        <v>#N/A</v>
      </c>
      <c r="M1722" s="7" t="e">
        <v>#N/A</v>
      </c>
      <c r="N1722" s="7" t="e">
        <v>#N/A</v>
      </c>
      <c r="O1722" s="7" t="e">
        <v>#N/A</v>
      </c>
      <c r="P1722" s="7" t="e">
        <v>#N/A</v>
      </c>
      <c r="Q1722" s="7" t="e">
        <v>#N/A</v>
      </c>
      <c r="R1722" s="7" t="e">
        <v>#N/A</v>
      </c>
      <c r="S1722" s="7" t="e">
        <v>#N/A</v>
      </c>
      <c r="T1722" s="7">
        <v>0</v>
      </c>
      <c r="U1722" s="7" t="e">
        <v>#N/A</v>
      </c>
      <c r="V1722" s="7" t="e">
        <v>#N/A</v>
      </c>
      <c r="W1722" s="7" t="e">
        <v>#N/A</v>
      </c>
      <c r="X1722" s="7" t="e">
        <v>#N/A</v>
      </c>
      <c r="Y1722" s="7" t="e">
        <v>#N/A</v>
      </c>
      <c r="Z1722" s="7">
        <f t="shared" si="209"/>
        <v>0</v>
      </c>
      <c r="AA1722" s="7">
        <f t="shared" si="210"/>
        <v>0</v>
      </c>
      <c r="AB1722" s="7" t="b">
        <f t="shared" si="211"/>
        <v>1</v>
      </c>
      <c r="AC1722" s="7" t="b">
        <f t="shared" si="212"/>
        <v>0</v>
      </c>
      <c r="AD1722" s="7" t="b">
        <f t="shared" si="213"/>
        <v>1</v>
      </c>
      <c r="AE1722" s="7" t="b">
        <f t="shared" si="214"/>
        <v>0</v>
      </c>
      <c r="AF1722" s="7" t="b">
        <f t="shared" si="215"/>
        <v>0</v>
      </c>
      <c r="AH1722" t="b">
        <f>AND(Table252102[[#This Row],[Developmental toxicity]:[Reproductive toxicity]])</f>
        <v>0</v>
      </c>
    </row>
    <row r="1723" spans="1:34" x14ac:dyDescent="0.25">
      <c r="A1723" s="3">
        <f t="shared" si="208"/>
        <v>1722</v>
      </c>
      <c r="B1723" s="4"/>
      <c r="C1723" s="3" t="s">
        <v>13073</v>
      </c>
      <c r="D1723" s="3" t="s">
        <v>17967</v>
      </c>
      <c r="E1723" s="29" t="s">
        <v>18150</v>
      </c>
      <c r="F1723" s="3" t="s">
        <v>18068</v>
      </c>
      <c r="G1723" s="3" t="s">
        <v>18322</v>
      </c>
      <c r="H1723" s="3" t="s">
        <v>18322</v>
      </c>
      <c r="I1723" s="3" t="s">
        <v>18323</v>
      </c>
      <c r="J1723" s="5"/>
      <c r="K1723" s="7" t="e">
        <v>#N/A</v>
      </c>
      <c r="L1723" s="7" t="e">
        <v>#N/A</v>
      </c>
      <c r="M1723" s="7" t="e">
        <v>#N/A</v>
      </c>
      <c r="N1723" s="7" t="e">
        <v>#N/A</v>
      </c>
      <c r="O1723" s="7" t="e">
        <v>#N/A</v>
      </c>
      <c r="P1723" s="7" t="e">
        <v>#N/A</v>
      </c>
      <c r="Q1723" s="7" t="e">
        <v>#N/A</v>
      </c>
      <c r="R1723" s="7" t="e">
        <v>#N/A</v>
      </c>
      <c r="S1723" s="7" t="e">
        <v>#N/A</v>
      </c>
      <c r="T1723" s="7" t="e">
        <v>#N/A</v>
      </c>
      <c r="U1723" s="7" t="e">
        <v>#N/A</v>
      </c>
      <c r="V1723" s="7" t="e">
        <v>#N/A</v>
      </c>
      <c r="W1723" s="3">
        <v>0</v>
      </c>
      <c r="X1723" s="3" t="e">
        <v>#N/A</v>
      </c>
      <c r="Y1723" s="7" t="e">
        <v>#N/A</v>
      </c>
      <c r="Z1723" s="7">
        <f t="shared" si="209"/>
        <v>0</v>
      </c>
      <c r="AA1723" s="7">
        <f t="shared" si="210"/>
        <v>0</v>
      </c>
      <c r="AB1723" s="7" t="b">
        <f t="shared" si="211"/>
        <v>0</v>
      </c>
      <c r="AC1723" s="7" t="b">
        <f t="shared" si="212"/>
        <v>1</v>
      </c>
      <c r="AD1723" s="7" t="b">
        <f t="shared" si="213"/>
        <v>0</v>
      </c>
      <c r="AE1723" s="7" t="b">
        <f t="shared" si="214"/>
        <v>1</v>
      </c>
      <c r="AF1723" s="7" t="b">
        <f t="shared" si="215"/>
        <v>0</v>
      </c>
      <c r="AH1723" t="b">
        <f>AND(Table252102[[#This Row],[Developmental toxicity]:[Reproductive toxicity]])</f>
        <v>0</v>
      </c>
    </row>
    <row r="1724" spans="1:34" x14ac:dyDescent="0.25">
      <c r="A1724" s="3">
        <f t="shared" ref="A1724:A1787" si="216">ROW(A1723)</f>
        <v>1723</v>
      </c>
      <c r="B1724" s="4"/>
      <c r="C1724" s="3" t="s">
        <v>13265</v>
      </c>
      <c r="D1724" s="3" t="s">
        <v>13264</v>
      </c>
      <c r="E1724" s="29" t="s">
        <v>17584</v>
      </c>
      <c r="F1724" s="3" t="s">
        <v>17585</v>
      </c>
      <c r="G1724" s="3" t="s">
        <v>13266</v>
      </c>
      <c r="H1724" s="3" t="s">
        <v>13266</v>
      </c>
      <c r="I1724" s="3" t="s">
        <v>17586</v>
      </c>
      <c r="J1724" s="5"/>
      <c r="K1724" s="7" t="e">
        <v>#N/A</v>
      </c>
      <c r="L1724" s="7" t="e">
        <v>#N/A</v>
      </c>
      <c r="M1724" s="7" t="e">
        <v>#N/A</v>
      </c>
      <c r="N1724" s="7" t="e">
        <v>#N/A</v>
      </c>
      <c r="O1724" s="7" t="e">
        <v>#N/A</v>
      </c>
      <c r="P1724" s="7" t="e">
        <v>#N/A</v>
      </c>
      <c r="Q1724" s="7" t="e">
        <v>#N/A</v>
      </c>
      <c r="R1724" s="7" t="e">
        <v>#N/A</v>
      </c>
      <c r="S1724" s="7" t="e">
        <v>#N/A</v>
      </c>
      <c r="T1724" s="7" t="e">
        <v>#N/A</v>
      </c>
      <c r="U1724" s="7" t="e">
        <v>#N/A</v>
      </c>
      <c r="V1724" s="7" t="e">
        <v>#N/A</v>
      </c>
      <c r="W1724" s="3">
        <v>0</v>
      </c>
      <c r="X1724" s="3" t="e">
        <v>#N/A</v>
      </c>
      <c r="Y1724" s="7" t="e">
        <v>#N/A</v>
      </c>
      <c r="Z1724" s="7">
        <f t="shared" ref="Z1724:Z1787" si="217">IF(COUNTIF(K1724:Y1724,1)&gt;0,1,0)</f>
        <v>0</v>
      </c>
      <c r="AA1724" s="7">
        <f t="shared" ref="AA1724:AA1787" si="218">IF(COUNTIF(K1724:Y1724,1)&gt;COUNTIF(K1724:Y1724,0),1,0)</f>
        <v>0</v>
      </c>
      <c r="AB1724" s="7" t="b">
        <f t="shared" ref="AB1724:AB1787" si="219">OR(IF(COUNT(K1724)&gt;0,TRUE,FALSE),IF(COUNT(M1724)&gt;0,TRUE,FALSE),IF(COUNT(T1724:V1724)&gt;0,TRUE,FALSE),IF(COUNT(X1724:Y1724)&gt;0,TRUE,FALSE))</f>
        <v>0</v>
      </c>
      <c r="AC1724" s="7" t="b">
        <f t="shared" ref="AC1724:AC1787" si="220">OR(IF(COUNT(N1724:S1724)&gt;0,TRUE,FALSE),IF(COUNT(W1724)&gt;0,TRUE,FALSE))</f>
        <v>1</v>
      </c>
      <c r="AD1724" s="7" t="b">
        <f t="shared" ref="AD1724:AD1787" si="221">OR(IF(COUNT(T1724:V1724)&gt;0,TRUE,FALSE),IF(COUNT(P1724:S1724)&gt;0,TRUE,FALSE))</f>
        <v>0</v>
      </c>
      <c r="AE1724" s="7" t="b">
        <f t="shared" ref="AE1724:AE1787" si="222">OR(IF(COUNT(K1724)&gt;0,TRUE,FALSE),,IF(COUNT(W1724)&gt;0,TRUE,FALSE),IF(COUNT(M1724:O1724)&gt;0,TRUE,FALSE))</f>
        <v>1</v>
      </c>
      <c r="AF1724" s="7" t="b">
        <f t="shared" ref="AF1724:AF1787" si="223">OR(IF(COUNT(U1724:V1724)&gt;0,TRUE,FALSE),IF(COUNT(M1724)&gt;0,TRUE,FALSE),IF(COUNT(N1724:S1724)&gt;0,TRUE,FALSE))</f>
        <v>0</v>
      </c>
      <c r="AH1724" t="b">
        <f>AND(Table252102[[#This Row],[Developmental toxicity]:[Reproductive toxicity]])</f>
        <v>0</v>
      </c>
    </row>
    <row r="1725" spans="1:34" x14ac:dyDescent="0.25">
      <c r="A1725" s="3">
        <f t="shared" si="216"/>
        <v>1724</v>
      </c>
      <c r="B1725" s="4"/>
      <c r="C1725" s="3" t="s">
        <v>13268</v>
      </c>
      <c r="D1725" s="3" t="s">
        <v>13267</v>
      </c>
      <c r="E1725" s="29" t="s">
        <v>17587</v>
      </c>
      <c r="F1725" s="3" t="s">
        <v>17588</v>
      </c>
      <c r="G1725" s="3" t="s">
        <v>13269</v>
      </c>
      <c r="H1725" s="3" t="s">
        <v>13269</v>
      </c>
      <c r="I1725" s="3" t="s">
        <v>17589</v>
      </c>
      <c r="J1725" s="5"/>
      <c r="K1725" s="7" t="e">
        <v>#N/A</v>
      </c>
      <c r="L1725" s="7" t="e">
        <v>#N/A</v>
      </c>
      <c r="M1725" s="7" t="e">
        <v>#N/A</v>
      </c>
      <c r="N1725" s="7" t="e">
        <v>#N/A</v>
      </c>
      <c r="O1725" s="7" t="e">
        <v>#N/A</v>
      </c>
      <c r="P1725" s="7" t="e">
        <v>#N/A</v>
      </c>
      <c r="Q1725" s="7" t="e">
        <v>#N/A</v>
      </c>
      <c r="R1725" s="7" t="e">
        <v>#N/A</v>
      </c>
      <c r="S1725" s="7" t="e">
        <v>#N/A</v>
      </c>
      <c r="T1725" s="7" t="e">
        <v>#N/A</v>
      </c>
      <c r="U1725" s="7" t="e">
        <v>#N/A</v>
      </c>
      <c r="V1725" s="7" t="e">
        <v>#N/A</v>
      </c>
      <c r="W1725" s="3">
        <v>0</v>
      </c>
      <c r="X1725" s="3" t="e">
        <v>#N/A</v>
      </c>
      <c r="Y1725" s="7" t="e">
        <v>#N/A</v>
      </c>
      <c r="Z1725" s="7">
        <f t="shared" si="217"/>
        <v>0</v>
      </c>
      <c r="AA1725" s="7">
        <f t="shared" si="218"/>
        <v>0</v>
      </c>
      <c r="AB1725" s="7" t="b">
        <f t="shared" si="219"/>
        <v>0</v>
      </c>
      <c r="AC1725" s="7" t="b">
        <f t="shared" si="220"/>
        <v>1</v>
      </c>
      <c r="AD1725" s="7" t="b">
        <f t="shared" si="221"/>
        <v>0</v>
      </c>
      <c r="AE1725" s="7" t="b">
        <f t="shared" si="222"/>
        <v>1</v>
      </c>
      <c r="AF1725" s="7" t="b">
        <f t="shared" si="223"/>
        <v>0</v>
      </c>
      <c r="AH1725" t="b">
        <f>AND(Table252102[[#This Row],[Developmental toxicity]:[Reproductive toxicity]])</f>
        <v>0</v>
      </c>
    </row>
    <row r="1726" spans="1:34" x14ac:dyDescent="0.25">
      <c r="A1726" s="3">
        <f t="shared" si="216"/>
        <v>1725</v>
      </c>
      <c r="B1726" s="4"/>
      <c r="C1726" s="3" t="s">
        <v>12147</v>
      </c>
      <c r="D1726" s="3" t="s">
        <v>12146</v>
      </c>
      <c r="E1726" s="29" t="s">
        <v>15853</v>
      </c>
      <c r="F1726" s="3" t="s">
        <v>15854</v>
      </c>
      <c r="G1726" s="3" t="s">
        <v>15855</v>
      </c>
      <c r="H1726" s="3" t="s">
        <v>15855</v>
      </c>
      <c r="I1726" s="3" t="s">
        <v>15856</v>
      </c>
      <c r="J1726" s="5"/>
      <c r="K1726" s="7" t="e">
        <v>#N/A</v>
      </c>
      <c r="L1726" s="7" t="e">
        <v>#N/A</v>
      </c>
      <c r="M1726" s="7" t="e">
        <v>#N/A</v>
      </c>
      <c r="N1726" s="7" t="e">
        <v>#N/A</v>
      </c>
      <c r="O1726" s="7" t="e">
        <v>#N/A</v>
      </c>
      <c r="P1726" s="7" t="e">
        <v>#N/A</v>
      </c>
      <c r="Q1726" s="7" t="e">
        <v>#N/A</v>
      </c>
      <c r="R1726" s="7" t="e">
        <v>#N/A</v>
      </c>
      <c r="S1726" s="7" t="e">
        <v>#N/A</v>
      </c>
      <c r="T1726" s="7" t="e">
        <v>#N/A</v>
      </c>
      <c r="U1726" s="7" t="e">
        <v>#N/A</v>
      </c>
      <c r="V1726" s="7" t="e">
        <v>#N/A</v>
      </c>
      <c r="W1726" s="7">
        <v>0</v>
      </c>
      <c r="X1726" s="7" t="e">
        <v>#N/A</v>
      </c>
      <c r="Y1726" s="7">
        <v>1</v>
      </c>
      <c r="Z1726" s="7">
        <f t="shared" si="217"/>
        <v>1</v>
      </c>
      <c r="AA1726" s="7">
        <f t="shared" si="218"/>
        <v>0</v>
      </c>
      <c r="AB1726" s="7" t="b">
        <f t="shared" si="219"/>
        <v>1</v>
      </c>
      <c r="AC1726" s="7" t="b">
        <f t="shared" si="220"/>
        <v>1</v>
      </c>
      <c r="AD1726" s="7" t="b">
        <f t="shared" si="221"/>
        <v>0</v>
      </c>
      <c r="AE1726" s="7" t="b">
        <f t="shared" si="222"/>
        <v>1</v>
      </c>
      <c r="AF1726" s="7" t="b">
        <f t="shared" si="223"/>
        <v>0</v>
      </c>
      <c r="AH1726" t="b">
        <f>AND(Table252102[[#This Row],[Developmental toxicity]:[Reproductive toxicity]])</f>
        <v>1</v>
      </c>
    </row>
    <row r="1727" spans="1:34" x14ac:dyDescent="0.25">
      <c r="A1727" s="3">
        <f t="shared" si="216"/>
        <v>1726</v>
      </c>
      <c r="B1727" s="4" t="s">
        <v>1440</v>
      </c>
      <c r="C1727" s="3" t="s">
        <v>1961</v>
      </c>
      <c r="D1727" s="3" t="s">
        <v>2829</v>
      </c>
      <c r="E1727" s="29" t="s">
        <v>7242</v>
      </c>
      <c r="F1727" s="3" t="s">
        <v>8091</v>
      </c>
      <c r="G1727" s="3" t="s">
        <v>8962</v>
      </c>
      <c r="H1727" s="3" t="s">
        <v>8962</v>
      </c>
      <c r="I1727" s="3" t="s">
        <v>8963</v>
      </c>
      <c r="J1727" s="5"/>
      <c r="K1727" s="7" t="e">
        <v>#N/A</v>
      </c>
      <c r="L1727" s="7" t="e">
        <v>#N/A</v>
      </c>
      <c r="M1727" s="7" t="e">
        <v>#N/A</v>
      </c>
      <c r="N1727" s="7" t="e">
        <v>#N/A</v>
      </c>
      <c r="O1727" s="7" t="e">
        <v>#N/A</v>
      </c>
      <c r="P1727" s="7" t="e">
        <v>#N/A</v>
      </c>
      <c r="Q1727" s="7" t="e">
        <v>#N/A</v>
      </c>
      <c r="R1727" s="7" t="e">
        <v>#N/A</v>
      </c>
      <c r="S1727" s="7" t="e">
        <v>#N/A</v>
      </c>
      <c r="T1727" s="7">
        <v>0</v>
      </c>
      <c r="U1727" s="7" t="e">
        <v>#N/A</v>
      </c>
      <c r="V1727" s="7" t="e">
        <v>#N/A</v>
      </c>
      <c r="W1727" s="7" t="e">
        <v>#N/A</v>
      </c>
      <c r="X1727" s="7" t="e">
        <v>#N/A</v>
      </c>
      <c r="Y1727" s="7">
        <v>0</v>
      </c>
      <c r="Z1727" s="7">
        <f t="shared" si="217"/>
        <v>0</v>
      </c>
      <c r="AA1727" s="7">
        <f t="shared" si="218"/>
        <v>0</v>
      </c>
      <c r="AB1727" s="7" t="b">
        <f t="shared" si="219"/>
        <v>1</v>
      </c>
      <c r="AC1727" s="7" t="b">
        <f t="shared" si="220"/>
        <v>0</v>
      </c>
      <c r="AD1727" s="7" t="b">
        <f t="shared" si="221"/>
        <v>1</v>
      </c>
      <c r="AE1727" s="7" t="b">
        <f t="shared" si="222"/>
        <v>0</v>
      </c>
      <c r="AF1727" s="7" t="b">
        <f t="shared" si="223"/>
        <v>0</v>
      </c>
      <c r="AH1727" t="b">
        <f>AND(Table252102[[#This Row],[Developmental toxicity]:[Reproductive toxicity]])</f>
        <v>0</v>
      </c>
    </row>
    <row r="1728" spans="1:34" x14ac:dyDescent="0.25">
      <c r="A1728" s="3">
        <f t="shared" si="216"/>
        <v>1727</v>
      </c>
      <c r="B1728" s="4" t="s">
        <v>1440</v>
      </c>
      <c r="C1728" s="3" t="s">
        <v>1962</v>
      </c>
      <c r="D1728" s="3" t="s">
        <v>2830</v>
      </c>
      <c r="E1728" s="12" t="s">
        <v>7243</v>
      </c>
      <c r="F1728" t="s">
        <v>8092</v>
      </c>
      <c r="G1728" t="s">
        <v>8964</v>
      </c>
      <c r="H1728" t="s">
        <v>8964</v>
      </c>
      <c r="I1728" t="s">
        <v>8965</v>
      </c>
      <c r="J1728" s="5"/>
      <c r="K1728" s="7" t="e">
        <v>#N/A</v>
      </c>
      <c r="L1728" s="7" t="e">
        <v>#N/A</v>
      </c>
      <c r="M1728" s="7" t="e">
        <v>#N/A</v>
      </c>
      <c r="N1728" s="7" t="e">
        <v>#N/A</v>
      </c>
      <c r="O1728" s="7" t="e">
        <v>#N/A</v>
      </c>
      <c r="P1728" s="7" t="e">
        <v>#N/A</v>
      </c>
      <c r="Q1728" s="7" t="e">
        <v>#N/A</v>
      </c>
      <c r="R1728" s="7" t="e">
        <v>#N/A</v>
      </c>
      <c r="S1728" s="7" t="e">
        <v>#N/A</v>
      </c>
      <c r="T1728" s="7">
        <v>0</v>
      </c>
      <c r="U1728" s="7" t="e">
        <v>#N/A</v>
      </c>
      <c r="V1728" s="7" t="e">
        <v>#N/A</v>
      </c>
      <c r="W1728" s="3">
        <v>0</v>
      </c>
      <c r="X1728" s="3" t="e">
        <v>#N/A</v>
      </c>
      <c r="Y1728" s="7" t="e">
        <v>#N/A</v>
      </c>
      <c r="Z1728" s="7">
        <f t="shared" si="217"/>
        <v>0</v>
      </c>
      <c r="AA1728" s="7">
        <f t="shared" si="218"/>
        <v>0</v>
      </c>
      <c r="AB1728" s="7" t="b">
        <f t="shared" si="219"/>
        <v>1</v>
      </c>
      <c r="AC1728" s="7" t="b">
        <f t="shared" si="220"/>
        <v>1</v>
      </c>
      <c r="AD1728" s="7" t="b">
        <f t="shared" si="221"/>
        <v>1</v>
      </c>
      <c r="AE1728" s="7" t="b">
        <f t="shared" si="222"/>
        <v>1</v>
      </c>
      <c r="AF1728" s="7" t="b">
        <f t="shared" si="223"/>
        <v>0</v>
      </c>
      <c r="AH1728" t="b">
        <f>AND(Table252102[[#This Row],[Developmental toxicity]:[Reproductive toxicity]])</f>
        <v>1</v>
      </c>
    </row>
    <row r="1729" spans="1:34" x14ac:dyDescent="0.25">
      <c r="A1729" s="3">
        <f t="shared" si="216"/>
        <v>1728</v>
      </c>
      <c r="B1729" s="4"/>
      <c r="C1729" s="3" t="s">
        <v>12081</v>
      </c>
      <c r="D1729" s="3" t="s">
        <v>17888</v>
      </c>
      <c r="E1729" s="29" t="s">
        <v>15759</v>
      </c>
      <c r="F1729" s="3" t="s">
        <v>15760</v>
      </c>
      <c r="G1729" s="3" t="s">
        <v>12082</v>
      </c>
      <c r="H1729" s="3" t="s">
        <v>12082</v>
      </c>
      <c r="I1729" s="3" t="s">
        <v>15761</v>
      </c>
      <c r="J1729" s="5"/>
      <c r="K1729" s="7" t="e">
        <v>#N/A</v>
      </c>
      <c r="L1729" s="7" t="e">
        <v>#N/A</v>
      </c>
      <c r="M1729" s="7" t="e">
        <v>#N/A</v>
      </c>
      <c r="N1729" s="7" t="e">
        <v>#N/A</v>
      </c>
      <c r="O1729" s="7" t="e">
        <v>#N/A</v>
      </c>
      <c r="P1729" s="7" t="e">
        <v>#N/A</v>
      </c>
      <c r="Q1729" s="7" t="e">
        <v>#N/A</v>
      </c>
      <c r="R1729" s="7" t="e">
        <v>#N/A</v>
      </c>
      <c r="S1729" s="7" t="e">
        <v>#N/A</v>
      </c>
      <c r="T1729" s="7" t="e">
        <v>#N/A</v>
      </c>
      <c r="U1729" s="7" t="e">
        <v>#N/A</v>
      </c>
      <c r="V1729" s="7" t="e">
        <v>#N/A</v>
      </c>
      <c r="W1729" s="3">
        <v>0</v>
      </c>
      <c r="X1729" s="3" t="e">
        <v>#N/A</v>
      </c>
      <c r="Y1729" s="7" t="e">
        <v>#N/A</v>
      </c>
      <c r="Z1729" s="7">
        <f t="shared" si="217"/>
        <v>0</v>
      </c>
      <c r="AA1729" s="7">
        <f t="shared" si="218"/>
        <v>0</v>
      </c>
      <c r="AB1729" s="7" t="b">
        <f t="shared" si="219"/>
        <v>0</v>
      </c>
      <c r="AC1729" s="7" t="b">
        <f t="shared" si="220"/>
        <v>1</v>
      </c>
      <c r="AD1729" s="7" t="b">
        <f t="shared" si="221"/>
        <v>0</v>
      </c>
      <c r="AE1729" s="7" t="b">
        <f t="shared" si="222"/>
        <v>1</v>
      </c>
      <c r="AF1729" s="7" t="b">
        <f t="shared" si="223"/>
        <v>0</v>
      </c>
      <c r="AH1729" t="b">
        <f>AND(Table252102[[#This Row],[Developmental toxicity]:[Reproductive toxicity]])</f>
        <v>0</v>
      </c>
    </row>
    <row r="1730" spans="1:34" x14ac:dyDescent="0.25">
      <c r="A1730" s="3">
        <f t="shared" si="216"/>
        <v>1729</v>
      </c>
      <c r="B1730" s="4"/>
      <c r="C1730" s="3" t="s">
        <v>13372</v>
      </c>
      <c r="D1730" s="3" t="s">
        <v>13371</v>
      </c>
      <c r="E1730" s="29" t="s">
        <v>17708</v>
      </c>
      <c r="F1730" s="3" t="s">
        <v>17709</v>
      </c>
      <c r="G1730" s="3" t="s">
        <v>17710</v>
      </c>
      <c r="H1730" s="3" t="s">
        <v>17711</v>
      </c>
      <c r="I1730" s="3" t="s">
        <v>17712</v>
      </c>
      <c r="J1730" s="5"/>
      <c r="K1730" s="7" t="e">
        <v>#N/A</v>
      </c>
      <c r="L1730" s="7" t="e">
        <v>#N/A</v>
      </c>
      <c r="M1730" s="7" t="e">
        <v>#N/A</v>
      </c>
      <c r="N1730" s="7" t="e">
        <v>#N/A</v>
      </c>
      <c r="O1730" s="7" t="e">
        <v>#N/A</v>
      </c>
      <c r="P1730" s="7" t="e">
        <v>#N/A</v>
      </c>
      <c r="Q1730" s="7" t="e">
        <v>#N/A</v>
      </c>
      <c r="R1730" s="7" t="e">
        <v>#N/A</v>
      </c>
      <c r="S1730" s="7" t="e">
        <v>#N/A</v>
      </c>
      <c r="T1730" s="7" t="e">
        <v>#N/A</v>
      </c>
      <c r="U1730" s="7" t="e">
        <v>#N/A</v>
      </c>
      <c r="V1730" s="7" t="e">
        <v>#N/A</v>
      </c>
      <c r="W1730" s="3">
        <v>0</v>
      </c>
      <c r="X1730" s="3" t="e">
        <v>#N/A</v>
      </c>
      <c r="Y1730" s="7" t="e">
        <v>#N/A</v>
      </c>
      <c r="Z1730" s="7">
        <f t="shared" si="217"/>
        <v>0</v>
      </c>
      <c r="AA1730" s="7">
        <f t="shared" si="218"/>
        <v>0</v>
      </c>
      <c r="AB1730" s="7" t="b">
        <f t="shared" si="219"/>
        <v>0</v>
      </c>
      <c r="AC1730" s="7" t="b">
        <f t="shared" si="220"/>
        <v>1</v>
      </c>
      <c r="AD1730" s="7" t="b">
        <f t="shared" si="221"/>
        <v>0</v>
      </c>
      <c r="AE1730" s="7" t="b">
        <f t="shared" si="222"/>
        <v>1</v>
      </c>
      <c r="AF1730" s="7" t="b">
        <f t="shared" si="223"/>
        <v>0</v>
      </c>
      <c r="AH1730" t="b">
        <f>AND(Table252102[[#This Row],[Developmental toxicity]:[Reproductive toxicity]])</f>
        <v>0</v>
      </c>
    </row>
    <row r="1731" spans="1:34" x14ac:dyDescent="0.25">
      <c r="A1731" s="3">
        <f t="shared" si="216"/>
        <v>1730</v>
      </c>
      <c r="B1731" s="4"/>
      <c r="C1731" s="3" t="s">
        <v>12631</v>
      </c>
      <c r="D1731" s="3" t="s">
        <v>12630</v>
      </c>
      <c r="E1731" s="29" t="s">
        <v>16640</v>
      </c>
      <c r="F1731" s="3" t="s">
        <v>16641</v>
      </c>
      <c r="G1731" s="3" t="s">
        <v>12632</v>
      </c>
      <c r="H1731" s="3" t="s">
        <v>12632</v>
      </c>
      <c r="I1731" s="3" t="s">
        <v>16642</v>
      </c>
      <c r="J1731" s="5"/>
      <c r="K1731" s="7" t="e">
        <v>#N/A</v>
      </c>
      <c r="L1731" s="7" t="e">
        <v>#N/A</v>
      </c>
      <c r="M1731" s="7" t="e">
        <v>#N/A</v>
      </c>
      <c r="N1731" s="7" t="e">
        <v>#N/A</v>
      </c>
      <c r="O1731" s="7" t="e">
        <v>#N/A</v>
      </c>
      <c r="P1731" s="7" t="e">
        <v>#N/A</v>
      </c>
      <c r="Q1731" s="7" t="e">
        <v>#N/A</v>
      </c>
      <c r="R1731" s="7" t="e">
        <v>#N/A</v>
      </c>
      <c r="S1731" s="7" t="e">
        <v>#N/A</v>
      </c>
      <c r="T1731" s="7" t="e">
        <v>#N/A</v>
      </c>
      <c r="U1731" s="7" t="e">
        <v>#N/A</v>
      </c>
      <c r="V1731" s="7" t="e">
        <v>#N/A</v>
      </c>
      <c r="W1731" s="7">
        <v>0</v>
      </c>
      <c r="X1731" s="7" t="e">
        <v>#N/A</v>
      </c>
      <c r="Y1731" s="7">
        <v>0</v>
      </c>
      <c r="Z1731" s="7">
        <f t="shared" si="217"/>
        <v>0</v>
      </c>
      <c r="AA1731" s="7">
        <f t="shared" si="218"/>
        <v>0</v>
      </c>
      <c r="AB1731" s="7" t="b">
        <f t="shared" si="219"/>
        <v>1</v>
      </c>
      <c r="AC1731" s="7" t="b">
        <f t="shared" si="220"/>
        <v>1</v>
      </c>
      <c r="AD1731" s="7" t="b">
        <f t="shared" si="221"/>
        <v>0</v>
      </c>
      <c r="AE1731" s="7" t="b">
        <f t="shared" si="222"/>
        <v>1</v>
      </c>
      <c r="AF1731" s="7" t="b">
        <f t="shared" si="223"/>
        <v>0</v>
      </c>
      <c r="AH1731" t="b">
        <f>AND(Table252102[[#This Row],[Developmental toxicity]:[Reproductive toxicity]])</f>
        <v>1</v>
      </c>
    </row>
    <row r="1732" spans="1:34" x14ac:dyDescent="0.25">
      <c r="A1732" s="3">
        <f t="shared" si="216"/>
        <v>1731</v>
      </c>
      <c r="B1732" s="4" t="s">
        <v>1440</v>
      </c>
      <c r="C1732" s="3" t="s">
        <v>1971</v>
      </c>
      <c r="D1732" s="3" t="s">
        <v>2841</v>
      </c>
      <c r="E1732" s="12" t="s">
        <v>7252</v>
      </c>
      <c r="F1732" t="s">
        <v>8101</v>
      </c>
      <c r="G1732" t="s">
        <v>8982</v>
      </c>
      <c r="H1732" t="s">
        <v>8982</v>
      </c>
      <c r="I1732" t="s">
        <v>8983</v>
      </c>
      <c r="J1732" s="5"/>
      <c r="K1732" s="7" t="e">
        <v>#N/A</v>
      </c>
      <c r="L1732" s="7" t="e">
        <v>#N/A</v>
      </c>
      <c r="M1732" s="7" t="e">
        <v>#N/A</v>
      </c>
      <c r="N1732" s="7" t="e">
        <v>#N/A</v>
      </c>
      <c r="O1732" s="7" t="e">
        <v>#N/A</v>
      </c>
      <c r="P1732" s="7" t="e">
        <v>#N/A</v>
      </c>
      <c r="Q1732" s="7" t="e">
        <v>#N/A</v>
      </c>
      <c r="R1732" s="7" t="e">
        <v>#N/A</v>
      </c>
      <c r="S1732" s="7" t="e">
        <v>#N/A</v>
      </c>
      <c r="T1732" s="7">
        <v>0</v>
      </c>
      <c r="U1732" s="7" t="e">
        <v>#N/A</v>
      </c>
      <c r="V1732" s="7" t="e">
        <v>#N/A</v>
      </c>
      <c r="W1732" s="7" t="e">
        <v>#N/A</v>
      </c>
      <c r="X1732" s="7" t="e">
        <v>#N/A</v>
      </c>
      <c r="Y1732" s="7" t="e">
        <v>#N/A</v>
      </c>
      <c r="Z1732" s="7">
        <f t="shared" si="217"/>
        <v>0</v>
      </c>
      <c r="AA1732" s="7">
        <f t="shared" si="218"/>
        <v>0</v>
      </c>
      <c r="AB1732" s="7" t="b">
        <f t="shared" si="219"/>
        <v>1</v>
      </c>
      <c r="AC1732" s="7" t="b">
        <f t="shared" si="220"/>
        <v>0</v>
      </c>
      <c r="AD1732" s="7" t="b">
        <f t="shared" si="221"/>
        <v>1</v>
      </c>
      <c r="AE1732" s="7" t="b">
        <f t="shared" si="222"/>
        <v>0</v>
      </c>
      <c r="AF1732" s="7" t="b">
        <f t="shared" si="223"/>
        <v>0</v>
      </c>
      <c r="AH1732" t="b">
        <f>AND(Table252102[[#This Row],[Developmental toxicity]:[Reproductive toxicity]])</f>
        <v>0</v>
      </c>
    </row>
    <row r="1733" spans="1:34" x14ac:dyDescent="0.25">
      <c r="A1733" s="3">
        <f t="shared" si="216"/>
        <v>1732</v>
      </c>
      <c r="B1733" s="4">
        <v>458</v>
      </c>
      <c r="C1733" s="3" t="s">
        <v>1007</v>
      </c>
      <c r="D1733" s="3" t="s">
        <v>3726</v>
      </c>
      <c r="E1733" s="29" t="s">
        <v>4857</v>
      </c>
      <c r="F1733" s="3" t="s">
        <v>5763</v>
      </c>
      <c r="G1733" s="3" t="s">
        <v>1008</v>
      </c>
      <c r="H1733" s="3" t="s">
        <v>6201</v>
      </c>
      <c r="I1733" s="3" t="s">
        <v>6769</v>
      </c>
      <c r="J1733" s="5" t="s">
        <v>1431</v>
      </c>
      <c r="K1733" s="7" t="e">
        <v>#N/A</v>
      </c>
      <c r="L1733" s="7">
        <v>1</v>
      </c>
      <c r="M1733" s="7" t="e">
        <v>#N/A</v>
      </c>
      <c r="N1733" s="7" t="e">
        <v>#N/A</v>
      </c>
      <c r="O1733" s="7" t="e">
        <v>#N/A</v>
      </c>
      <c r="P1733" s="7" t="e">
        <v>#N/A</v>
      </c>
      <c r="Q1733" s="7" t="e">
        <v>#N/A</v>
      </c>
      <c r="R1733" s="7" t="e">
        <v>#N/A</v>
      </c>
      <c r="S1733" s="7" t="e">
        <v>#N/A</v>
      </c>
      <c r="T1733" s="7">
        <v>1</v>
      </c>
      <c r="U1733" s="7" t="e">
        <v>#N/A</v>
      </c>
      <c r="V1733" s="7" t="e">
        <v>#N/A</v>
      </c>
      <c r="W1733" s="7">
        <v>1</v>
      </c>
      <c r="X1733" s="7" t="e">
        <v>#N/A</v>
      </c>
      <c r="Y1733" s="7">
        <v>1</v>
      </c>
      <c r="Z1733" s="7">
        <f t="shared" si="217"/>
        <v>1</v>
      </c>
      <c r="AA1733" s="7">
        <f t="shared" si="218"/>
        <v>1</v>
      </c>
      <c r="AB1733" s="7" t="b">
        <f t="shared" si="219"/>
        <v>1</v>
      </c>
      <c r="AC1733" s="7" t="b">
        <f t="shared" si="220"/>
        <v>1</v>
      </c>
      <c r="AD1733" s="7" t="b">
        <f t="shared" si="221"/>
        <v>1</v>
      </c>
      <c r="AE1733" s="7" t="b">
        <f t="shared" si="222"/>
        <v>1</v>
      </c>
      <c r="AF1733" s="7" t="b">
        <f t="shared" si="223"/>
        <v>0</v>
      </c>
      <c r="AH1733" t="b">
        <f>AND(Table252102[[#This Row],[Developmental toxicity]:[Reproductive toxicity]])</f>
        <v>1</v>
      </c>
    </row>
    <row r="1734" spans="1:34" x14ac:dyDescent="0.25">
      <c r="A1734" s="3">
        <f t="shared" si="216"/>
        <v>1733</v>
      </c>
      <c r="B1734" s="4"/>
      <c r="C1734" t="s">
        <v>21263</v>
      </c>
      <c r="D1734" s="3" t="s">
        <v>20867</v>
      </c>
      <c r="E1734" s="94" t="s">
        <v>21065</v>
      </c>
      <c r="F1734" t="s">
        <v>21856</v>
      </c>
      <c r="G1734" t="s">
        <v>21857</v>
      </c>
      <c r="H1734" t="s">
        <v>21858</v>
      </c>
      <c r="I1734" t="s">
        <v>21859</v>
      </c>
      <c r="J1734" s="5"/>
      <c r="K1734" s="7" t="e">
        <v>#N/A</v>
      </c>
      <c r="L1734" s="7" t="e">
        <v>#N/A</v>
      </c>
      <c r="M1734" s="7" t="e">
        <v>#N/A</v>
      </c>
      <c r="N1734" s="7" t="e">
        <v>#N/A</v>
      </c>
      <c r="O1734" s="7" t="e">
        <v>#N/A</v>
      </c>
      <c r="P1734" s="7" t="e">
        <v>#N/A</v>
      </c>
      <c r="Q1734" s="7" t="e">
        <v>#N/A</v>
      </c>
      <c r="R1734" s="7" t="e">
        <v>#N/A</v>
      </c>
      <c r="S1734" s="7" t="e">
        <v>#N/A</v>
      </c>
      <c r="T1734" s="7" t="e">
        <v>#N/A</v>
      </c>
      <c r="U1734" s="7" t="e">
        <v>#N/A</v>
      </c>
      <c r="V1734" s="7" t="e">
        <v>#N/A</v>
      </c>
      <c r="W1734" s="7" t="e">
        <v>#N/A</v>
      </c>
      <c r="X1734" s="7" t="e">
        <v>#N/A</v>
      </c>
      <c r="Y1734" s="7">
        <v>1</v>
      </c>
      <c r="Z1734" s="7">
        <f t="shared" si="217"/>
        <v>1</v>
      </c>
      <c r="AA1734" s="7">
        <f t="shared" si="218"/>
        <v>1</v>
      </c>
      <c r="AB1734" s="7" t="b">
        <f t="shared" si="219"/>
        <v>1</v>
      </c>
      <c r="AC1734" s="7" t="b">
        <f t="shared" si="220"/>
        <v>0</v>
      </c>
      <c r="AD1734" s="7" t="b">
        <f t="shared" si="221"/>
        <v>0</v>
      </c>
      <c r="AE1734" s="7" t="b">
        <f t="shared" si="222"/>
        <v>0</v>
      </c>
      <c r="AF1734" s="7" t="b">
        <f t="shared" si="223"/>
        <v>0</v>
      </c>
      <c r="AH1734" t="b">
        <f>AND(Table252102[[#This Row],[Developmental toxicity]:[Reproductive toxicity]])</f>
        <v>0</v>
      </c>
    </row>
    <row r="1735" spans="1:34" x14ac:dyDescent="0.25">
      <c r="A1735" s="3">
        <f t="shared" si="216"/>
        <v>1734</v>
      </c>
      <c r="B1735" s="4" t="s">
        <v>1440</v>
      </c>
      <c r="C1735" s="3" t="s">
        <v>2676</v>
      </c>
      <c r="D1735" s="3" t="s">
        <v>3638</v>
      </c>
      <c r="E1735" s="12" t="s">
        <v>7948</v>
      </c>
      <c r="F1735" t="s">
        <v>8786</v>
      </c>
      <c r="G1735" t="s">
        <v>10500</v>
      </c>
      <c r="H1735" t="s">
        <v>10501</v>
      </c>
      <c r="I1735" t="s">
        <v>10502</v>
      </c>
      <c r="J1735" s="5"/>
      <c r="K1735" s="7" t="e">
        <v>#N/A</v>
      </c>
      <c r="L1735" s="7" t="e">
        <v>#N/A</v>
      </c>
      <c r="M1735" s="7" t="e">
        <v>#N/A</v>
      </c>
      <c r="N1735" s="7" t="e">
        <v>#N/A</v>
      </c>
      <c r="O1735" s="7" t="e">
        <v>#N/A</v>
      </c>
      <c r="P1735" s="7" t="e">
        <v>#N/A</v>
      </c>
      <c r="Q1735" s="7" t="e">
        <v>#N/A</v>
      </c>
      <c r="R1735" s="7" t="e">
        <v>#N/A</v>
      </c>
      <c r="S1735" s="7" t="e">
        <v>#N/A</v>
      </c>
      <c r="T1735" s="7">
        <v>0</v>
      </c>
      <c r="U1735" s="7" t="e">
        <v>#N/A</v>
      </c>
      <c r="V1735" s="7" t="e">
        <v>#N/A</v>
      </c>
      <c r="W1735" s="7" t="e">
        <v>#N/A</v>
      </c>
      <c r="X1735" s="7" t="e">
        <v>#N/A</v>
      </c>
      <c r="Y1735" s="7" t="e">
        <v>#N/A</v>
      </c>
      <c r="Z1735" s="7">
        <f t="shared" si="217"/>
        <v>0</v>
      </c>
      <c r="AA1735" s="7">
        <f t="shared" si="218"/>
        <v>0</v>
      </c>
      <c r="AB1735" s="7" t="b">
        <f t="shared" si="219"/>
        <v>1</v>
      </c>
      <c r="AC1735" s="7" t="b">
        <f t="shared" si="220"/>
        <v>0</v>
      </c>
      <c r="AD1735" s="7" t="b">
        <f t="shared" si="221"/>
        <v>1</v>
      </c>
      <c r="AE1735" s="7" t="b">
        <f t="shared" si="222"/>
        <v>0</v>
      </c>
      <c r="AF1735" s="7" t="b">
        <f t="shared" si="223"/>
        <v>0</v>
      </c>
      <c r="AH1735" t="b">
        <f>AND(Table252102[[#This Row],[Developmental toxicity]:[Reproductive toxicity]])</f>
        <v>0</v>
      </c>
    </row>
    <row r="1736" spans="1:34" x14ac:dyDescent="0.25">
      <c r="A1736" s="3">
        <f t="shared" si="216"/>
        <v>1735</v>
      </c>
      <c r="B1736" s="4"/>
      <c r="C1736" s="3" t="s">
        <v>12722</v>
      </c>
      <c r="D1736" s="3" t="s">
        <v>12721</v>
      </c>
      <c r="E1736" s="29" t="s">
        <v>16776</v>
      </c>
      <c r="F1736" s="3" t="s">
        <v>16777</v>
      </c>
      <c r="G1736" s="3" t="s">
        <v>12723</v>
      </c>
      <c r="H1736" s="3" t="s">
        <v>12723</v>
      </c>
      <c r="I1736" s="3" t="s">
        <v>16778</v>
      </c>
      <c r="J1736" s="5"/>
      <c r="K1736" s="7" t="e">
        <v>#N/A</v>
      </c>
      <c r="L1736" s="7" t="e">
        <v>#N/A</v>
      </c>
      <c r="M1736" s="7" t="e">
        <v>#N/A</v>
      </c>
      <c r="N1736" s="7" t="e">
        <v>#N/A</v>
      </c>
      <c r="O1736" s="7" t="e">
        <v>#N/A</v>
      </c>
      <c r="P1736" s="7" t="e">
        <v>#N/A</v>
      </c>
      <c r="Q1736" s="7" t="e">
        <v>#N/A</v>
      </c>
      <c r="R1736" s="7" t="e">
        <v>#N/A</v>
      </c>
      <c r="S1736" s="7" t="e">
        <v>#N/A</v>
      </c>
      <c r="T1736" s="7" t="e">
        <v>#N/A</v>
      </c>
      <c r="U1736" s="7" t="e">
        <v>#N/A</v>
      </c>
      <c r="V1736" s="7" t="e">
        <v>#N/A</v>
      </c>
      <c r="W1736" s="3">
        <v>0</v>
      </c>
      <c r="X1736" s="3" t="e">
        <v>#N/A</v>
      </c>
      <c r="Y1736" s="7" t="e">
        <v>#N/A</v>
      </c>
      <c r="Z1736" s="7">
        <f t="shared" si="217"/>
        <v>0</v>
      </c>
      <c r="AA1736" s="7">
        <f t="shared" si="218"/>
        <v>0</v>
      </c>
      <c r="AB1736" s="7" t="b">
        <f t="shared" si="219"/>
        <v>0</v>
      </c>
      <c r="AC1736" s="7" t="b">
        <f t="shared" si="220"/>
        <v>1</v>
      </c>
      <c r="AD1736" s="7" t="b">
        <f t="shared" si="221"/>
        <v>0</v>
      </c>
      <c r="AE1736" s="7" t="b">
        <f t="shared" si="222"/>
        <v>1</v>
      </c>
      <c r="AF1736" s="7" t="b">
        <f t="shared" si="223"/>
        <v>0</v>
      </c>
      <c r="AH1736" t="b">
        <f>AND(Table252102[[#This Row],[Developmental toxicity]:[Reproductive toxicity]])</f>
        <v>0</v>
      </c>
    </row>
    <row r="1737" spans="1:34" x14ac:dyDescent="0.25">
      <c r="A1737" s="3">
        <f t="shared" si="216"/>
        <v>1736</v>
      </c>
      <c r="B1737" s="4"/>
      <c r="C1737" s="3" t="s">
        <v>13401</v>
      </c>
      <c r="D1737" s="3" t="s">
        <v>13400</v>
      </c>
      <c r="E1737" s="29" t="s">
        <v>17758</v>
      </c>
      <c r="F1737" s="3" t="s">
        <v>17759</v>
      </c>
      <c r="G1737" s="3" t="s">
        <v>13402</v>
      </c>
      <c r="H1737" s="3" t="s">
        <v>13402</v>
      </c>
      <c r="I1737" s="3" t="s">
        <v>17760</v>
      </c>
      <c r="J1737" s="5"/>
      <c r="K1737" s="7" t="e">
        <v>#N/A</v>
      </c>
      <c r="L1737" s="7" t="e">
        <v>#N/A</v>
      </c>
      <c r="M1737" s="7" t="e">
        <v>#N/A</v>
      </c>
      <c r="N1737" s="7" t="e">
        <v>#N/A</v>
      </c>
      <c r="O1737" s="7" t="e">
        <v>#N/A</v>
      </c>
      <c r="P1737" s="7" t="e">
        <v>#N/A</v>
      </c>
      <c r="Q1737" s="7" t="e">
        <v>#N/A</v>
      </c>
      <c r="R1737" s="7" t="e">
        <v>#N/A</v>
      </c>
      <c r="S1737" s="7" t="e">
        <v>#N/A</v>
      </c>
      <c r="T1737" s="7" t="e">
        <v>#N/A</v>
      </c>
      <c r="U1737" s="7" t="e">
        <v>#N/A</v>
      </c>
      <c r="V1737" s="7" t="e">
        <v>#N/A</v>
      </c>
      <c r="W1737" s="3">
        <v>0</v>
      </c>
      <c r="X1737" s="3" t="e">
        <v>#N/A</v>
      </c>
      <c r="Y1737" s="7" t="e">
        <v>#N/A</v>
      </c>
      <c r="Z1737" s="7">
        <f t="shared" si="217"/>
        <v>0</v>
      </c>
      <c r="AA1737" s="7">
        <f t="shared" si="218"/>
        <v>0</v>
      </c>
      <c r="AB1737" s="7" t="b">
        <f t="shared" si="219"/>
        <v>0</v>
      </c>
      <c r="AC1737" s="7" t="b">
        <f t="shared" si="220"/>
        <v>1</v>
      </c>
      <c r="AD1737" s="7" t="b">
        <f t="shared" si="221"/>
        <v>0</v>
      </c>
      <c r="AE1737" s="7" t="b">
        <f t="shared" si="222"/>
        <v>1</v>
      </c>
      <c r="AF1737" s="7" t="b">
        <f t="shared" si="223"/>
        <v>0</v>
      </c>
      <c r="AH1737" t="b">
        <f>AND(Table252102[[#This Row],[Developmental toxicity]:[Reproductive toxicity]])</f>
        <v>0</v>
      </c>
    </row>
    <row r="1738" spans="1:34" x14ac:dyDescent="0.25">
      <c r="A1738" s="3">
        <f t="shared" si="216"/>
        <v>1737</v>
      </c>
      <c r="B1738" s="4"/>
      <c r="C1738" s="3" t="s">
        <v>13398</v>
      </c>
      <c r="D1738" s="3" t="s">
        <v>13397</v>
      </c>
      <c r="E1738" s="29" t="s">
        <v>17755</v>
      </c>
      <c r="F1738" s="3" t="s">
        <v>17756</v>
      </c>
      <c r="G1738" s="3" t="s">
        <v>13399</v>
      </c>
      <c r="H1738" s="3" t="s">
        <v>13399</v>
      </c>
      <c r="I1738" s="3" t="s">
        <v>17757</v>
      </c>
      <c r="J1738" s="5"/>
      <c r="K1738" s="7" t="e">
        <v>#N/A</v>
      </c>
      <c r="L1738" s="7" t="e">
        <v>#N/A</v>
      </c>
      <c r="M1738" s="7" t="e">
        <v>#N/A</v>
      </c>
      <c r="N1738" s="7" t="e">
        <v>#N/A</v>
      </c>
      <c r="O1738" s="7" t="e">
        <v>#N/A</v>
      </c>
      <c r="P1738" s="7" t="e">
        <v>#N/A</v>
      </c>
      <c r="Q1738" s="7" t="e">
        <v>#N/A</v>
      </c>
      <c r="R1738" s="7" t="e">
        <v>#N/A</v>
      </c>
      <c r="S1738" s="7" t="e">
        <v>#N/A</v>
      </c>
      <c r="T1738" s="7" t="e">
        <v>#N/A</v>
      </c>
      <c r="U1738" s="7" t="e">
        <v>#N/A</v>
      </c>
      <c r="V1738" s="7" t="e">
        <v>#N/A</v>
      </c>
      <c r="W1738" s="3">
        <v>0</v>
      </c>
      <c r="X1738" s="3" t="e">
        <v>#N/A</v>
      </c>
      <c r="Y1738" s="7" t="e">
        <v>#N/A</v>
      </c>
      <c r="Z1738" s="7">
        <f t="shared" si="217"/>
        <v>0</v>
      </c>
      <c r="AA1738" s="7">
        <f t="shared" si="218"/>
        <v>0</v>
      </c>
      <c r="AB1738" s="7" t="b">
        <f t="shared" si="219"/>
        <v>0</v>
      </c>
      <c r="AC1738" s="7" t="b">
        <f t="shared" si="220"/>
        <v>1</v>
      </c>
      <c r="AD1738" s="7" t="b">
        <f t="shared" si="221"/>
        <v>0</v>
      </c>
      <c r="AE1738" s="7" t="b">
        <f t="shared" si="222"/>
        <v>1</v>
      </c>
      <c r="AF1738" s="7" t="b">
        <f t="shared" si="223"/>
        <v>0</v>
      </c>
      <c r="AH1738" t="b">
        <f>AND(Table252102[[#This Row],[Developmental toxicity]:[Reproductive toxicity]])</f>
        <v>0</v>
      </c>
    </row>
    <row r="1739" spans="1:34" x14ac:dyDescent="0.25">
      <c r="A1739" s="3">
        <f t="shared" si="216"/>
        <v>1738</v>
      </c>
      <c r="B1739" s="4"/>
      <c r="C1739" s="3" t="s">
        <v>13404</v>
      </c>
      <c r="D1739" s="3" t="s">
        <v>13403</v>
      </c>
      <c r="E1739" s="29" t="s">
        <v>17761</v>
      </c>
      <c r="F1739" s="3" t="s">
        <v>17762</v>
      </c>
      <c r="G1739" s="3" t="s">
        <v>13405</v>
      </c>
      <c r="H1739" s="3" t="s">
        <v>13405</v>
      </c>
      <c r="I1739" s="3" t="s">
        <v>17763</v>
      </c>
      <c r="J1739" s="5"/>
      <c r="K1739" s="7" t="e">
        <v>#N/A</v>
      </c>
      <c r="L1739" s="7" t="e">
        <v>#N/A</v>
      </c>
      <c r="M1739" s="7" t="e">
        <v>#N/A</v>
      </c>
      <c r="N1739" s="7" t="e">
        <v>#N/A</v>
      </c>
      <c r="O1739" s="7" t="e">
        <v>#N/A</v>
      </c>
      <c r="P1739" s="7" t="e">
        <v>#N/A</v>
      </c>
      <c r="Q1739" s="7" t="e">
        <v>#N/A</v>
      </c>
      <c r="R1739" s="7" t="e">
        <v>#N/A</v>
      </c>
      <c r="S1739" s="7" t="e">
        <v>#N/A</v>
      </c>
      <c r="T1739" s="7" t="e">
        <v>#N/A</v>
      </c>
      <c r="U1739" s="7" t="e">
        <v>#N/A</v>
      </c>
      <c r="V1739" s="7" t="e">
        <v>#N/A</v>
      </c>
      <c r="W1739" s="3">
        <v>0</v>
      </c>
      <c r="X1739" s="3" t="e">
        <v>#N/A</v>
      </c>
      <c r="Y1739" s="7" t="e">
        <v>#N/A</v>
      </c>
      <c r="Z1739" s="7">
        <f t="shared" si="217"/>
        <v>0</v>
      </c>
      <c r="AA1739" s="7">
        <f t="shared" si="218"/>
        <v>0</v>
      </c>
      <c r="AB1739" s="7" t="b">
        <f t="shared" si="219"/>
        <v>0</v>
      </c>
      <c r="AC1739" s="7" t="b">
        <f t="shared" si="220"/>
        <v>1</v>
      </c>
      <c r="AD1739" s="7" t="b">
        <f t="shared" si="221"/>
        <v>0</v>
      </c>
      <c r="AE1739" s="7" t="b">
        <f t="shared" si="222"/>
        <v>1</v>
      </c>
      <c r="AF1739" s="7" t="b">
        <f t="shared" si="223"/>
        <v>0</v>
      </c>
      <c r="AH1739" t="b">
        <f>AND(Table252102[[#This Row],[Developmental toxicity]:[Reproductive toxicity]])</f>
        <v>0</v>
      </c>
    </row>
    <row r="1740" spans="1:34" x14ac:dyDescent="0.25">
      <c r="A1740" s="3">
        <f t="shared" si="216"/>
        <v>1739</v>
      </c>
      <c r="B1740" s="4"/>
      <c r="C1740" s="3" t="s">
        <v>12218</v>
      </c>
      <c r="D1740" s="3" t="s">
        <v>12217</v>
      </c>
      <c r="E1740" s="29" t="s">
        <v>15945</v>
      </c>
      <c r="F1740" s="3" t="s">
        <v>15946</v>
      </c>
      <c r="G1740" s="3" t="s">
        <v>15947</v>
      </c>
      <c r="H1740" s="3" t="s">
        <v>15947</v>
      </c>
      <c r="I1740" s="3" t="s">
        <v>15948</v>
      </c>
      <c r="J1740" s="5"/>
      <c r="K1740" s="7" t="e">
        <v>#N/A</v>
      </c>
      <c r="L1740" s="7" t="e">
        <v>#N/A</v>
      </c>
      <c r="M1740" s="7" t="e">
        <v>#N/A</v>
      </c>
      <c r="N1740" s="7" t="e">
        <v>#N/A</v>
      </c>
      <c r="O1740" s="7" t="e">
        <v>#N/A</v>
      </c>
      <c r="P1740" s="7" t="e">
        <v>#N/A</v>
      </c>
      <c r="Q1740" s="7" t="e">
        <v>#N/A</v>
      </c>
      <c r="R1740" s="7" t="e">
        <v>#N/A</v>
      </c>
      <c r="S1740" s="7" t="e">
        <v>#N/A</v>
      </c>
      <c r="T1740" s="7" t="e">
        <v>#N/A</v>
      </c>
      <c r="U1740" s="7" t="e">
        <v>#N/A</v>
      </c>
      <c r="V1740" s="7" t="e">
        <v>#N/A</v>
      </c>
      <c r="W1740" s="7">
        <v>0</v>
      </c>
      <c r="X1740" s="7" t="e">
        <v>#N/A</v>
      </c>
      <c r="Y1740" s="7">
        <v>1</v>
      </c>
      <c r="Z1740" s="7">
        <f t="shared" si="217"/>
        <v>1</v>
      </c>
      <c r="AA1740" s="7">
        <f t="shared" si="218"/>
        <v>0</v>
      </c>
      <c r="AB1740" s="7" t="b">
        <f t="shared" si="219"/>
        <v>1</v>
      </c>
      <c r="AC1740" s="7" t="b">
        <f t="shared" si="220"/>
        <v>1</v>
      </c>
      <c r="AD1740" s="7" t="b">
        <f t="shared" si="221"/>
        <v>0</v>
      </c>
      <c r="AE1740" s="7" t="b">
        <f t="shared" si="222"/>
        <v>1</v>
      </c>
      <c r="AF1740" s="7" t="b">
        <f t="shared" si="223"/>
        <v>0</v>
      </c>
      <c r="AH1740" t="b">
        <f>AND(Table252102[[#This Row],[Developmental toxicity]:[Reproductive toxicity]])</f>
        <v>1</v>
      </c>
    </row>
    <row r="1741" spans="1:34" x14ac:dyDescent="0.25">
      <c r="A1741" s="3">
        <f t="shared" si="216"/>
        <v>1740</v>
      </c>
      <c r="B1741" s="4" t="s">
        <v>1440</v>
      </c>
      <c r="C1741" s="3" t="s">
        <v>1969</v>
      </c>
      <c r="D1741" s="3" t="s">
        <v>2839</v>
      </c>
      <c r="E1741" s="29" t="s">
        <v>7250</v>
      </c>
      <c r="F1741" s="3" t="s">
        <v>8099</v>
      </c>
      <c r="G1741" s="3" t="s">
        <v>8978</v>
      </c>
      <c r="H1741" s="3" t="s">
        <v>8978</v>
      </c>
      <c r="I1741" s="3" t="s">
        <v>8979</v>
      </c>
      <c r="J1741" s="5"/>
      <c r="K1741" s="7" t="e">
        <v>#N/A</v>
      </c>
      <c r="L1741" s="7" t="e">
        <v>#N/A</v>
      </c>
      <c r="M1741" s="7" t="e">
        <v>#N/A</v>
      </c>
      <c r="N1741" s="7" t="e">
        <v>#N/A</v>
      </c>
      <c r="O1741" s="7" t="e">
        <v>#N/A</v>
      </c>
      <c r="P1741" s="7" t="e">
        <v>#N/A</v>
      </c>
      <c r="Q1741" s="7" t="e">
        <v>#N/A</v>
      </c>
      <c r="R1741" s="7" t="e">
        <v>#N/A</v>
      </c>
      <c r="S1741" s="7" t="e">
        <v>#N/A</v>
      </c>
      <c r="T1741" s="7">
        <v>0</v>
      </c>
      <c r="U1741" s="7" t="e">
        <v>#N/A</v>
      </c>
      <c r="V1741" s="7" t="e">
        <v>#N/A</v>
      </c>
      <c r="W1741" s="7" t="e">
        <v>#N/A</v>
      </c>
      <c r="X1741" s="7" t="e">
        <v>#N/A</v>
      </c>
      <c r="Y1741" s="7">
        <v>1</v>
      </c>
      <c r="Z1741" s="7">
        <f t="shared" si="217"/>
        <v>1</v>
      </c>
      <c r="AA1741" s="7">
        <f t="shared" si="218"/>
        <v>0</v>
      </c>
      <c r="AB1741" s="7" t="b">
        <f t="shared" si="219"/>
        <v>1</v>
      </c>
      <c r="AC1741" s="7" t="b">
        <f t="shared" si="220"/>
        <v>0</v>
      </c>
      <c r="AD1741" s="7" t="b">
        <f t="shared" si="221"/>
        <v>1</v>
      </c>
      <c r="AE1741" s="7" t="b">
        <f t="shared" si="222"/>
        <v>0</v>
      </c>
      <c r="AF1741" s="7" t="b">
        <f t="shared" si="223"/>
        <v>0</v>
      </c>
      <c r="AH1741" t="b">
        <f>AND(Table252102[[#This Row],[Developmental toxicity]:[Reproductive toxicity]])</f>
        <v>0</v>
      </c>
    </row>
    <row r="1742" spans="1:34" x14ac:dyDescent="0.25">
      <c r="A1742" s="3">
        <f t="shared" si="216"/>
        <v>1741</v>
      </c>
      <c r="B1742" s="4"/>
      <c r="C1742" s="3" t="s">
        <v>12529</v>
      </c>
      <c r="D1742" s="3" t="s">
        <v>17917</v>
      </c>
      <c r="E1742" s="29" t="s">
        <v>16478</v>
      </c>
      <c r="F1742" s="3" t="s">
        <v>16479</v>
      </c>
      <c r="G1742" s="3" t="s">
        <v>12530</v>
      </c>
      <c r="H1742" s="3" t="s">
        <v>12530</v>
      </c>
      <c r="I1742" s="3" t="s">
        <v>16480</v>
      </c>
      <c r="J1742" s="5"/>
      <c r="K1742" s="7" t="e">
        <v>#N/A</v>
      </c>
      <c r="L1742" s="7" t="e">
        <v>#N/A</v>
      </c>
      <c r="M1742" s="7" t="e">
        <v>#N/A</v>
      </c>
      <c r="N1742" s="7" t="e">
        <v>#N/A</v>
      </c>
      <c r="O1742" s="7" t="e">
        <v>#N/A</v>
      </c>
      <c r="P1742" s="7" t="e">
        <v>#N/A</v>
      </c>
      <c r="Q1742" s="7" t="e">
        <v>#N/A</v>
      </c>
      <c r="R1742" s="7" t="e">
        <v>#N/A</v>
      </c>
      <c r="S1742" s="7" t="e">
        <v>#N/A</v>
      </c>
      <c r="T1742" s="7" t="e">
        <v>#N/A</v>
      </c>
      <c r="U1742" s="7" t="e">
        <v>#N/A</v>
      </c>
      <c r="V1742" s="7" t="e">
        <v>#N/A</v>
      </c>
      <c r="W1742" s="3">
        <v>0</v>
      </c>
      <c r="X1742" s="3" t="e">
        <v>#N/A</v>
      </c>
      <c r="Y1742" s="7" t="e">
        <v>#N/A</v>
      </c>
      <c r="Z1742" s="7">
        <f t="shared" si="217"/>
        <v>0</v>
      </c>
      <c r="AA1742" s="7">
        <f t="shared" si="218"/>
        <v>0</v>
      </c>
      <c r="AB1742" s="7" t="b">
        <f t="shared" si="219"/>
        <v>0</v>
      </c>
      <c r="AC1742" s="7" t="b">
        <f t="shared" si="220"/>
        <v>1</v>
      </c>
      <c r="AD1742" s="7" t="b">
        <f t="shared" si="221"/>
        <v>0</v>
      </c>
      <c r="AE1742" s="7" t="b">
        <f t="shared" si="222"/>
        <v>1</v>
      </c>
      <c r="AF1742" s="7" t="b">
        <f t="shared" si="223"/>
        <v>0</v>
      </c>
      <c r="AH1742" t="b">
        <f>AND(Table252102[[#This Row],[Developmental toxicity]:[Reproductive toxicity]])</f>
        <v>0</v>
      </c>
    </row>
    <row r="1743" spans="1:34" x14ac:dyDescent="0.25">
      <c r="A1743" s="3">
        <f t="shared" si="216"/>
        <v>1742</v>
      </c>
      <c r="B1743" s="4" t="s">
        <v>1440</v>
      </c>
      <c r="C1743" s="3" t="s">
        <v>1968</v>
      </c>
      <c r="D1743" s="3" t="s">
        <v>2838</v>
      </c>
      <c r="E1743" s="12" t="s">
        <v>7249</v>
      </c>
      <c r="F1743" t="s">
        <v>8098</v>
      </c>
      <c r="G1743" t="s">
        <v>8976</v>
      </c>
      <c r="H1743" t="s">
        <v>8976</v>
      </c>
      <c r="I1743" t="s">
        <v>8977</v>
      </c>
      <c r="J1743" s="5"/>
      <c r="K1743" s="7" t="e">
        <v>#N/A</v>
      </c>
      <c r="L1743" s="7" t="e">
        <v>#N/A</v>
      </c>
      <c r="M1743" s="7" t="e">
        <v>#N/A</v>
      </c>
      <c r="N1743" s="7" t="e">
        <v>#N/A</v>
      </c>
      <c r="O1743" s="7" t="e">
        <v>#N/A</v>
      </c>
      <c r="P1743" s="7" t="e">
        <v>#N/A</v>
      </c>
      <c r="Q1743" s="7" t="e">
        <v>#N/A</v>
      </c>
      <c r="R1743" s="7" t="e">
        <v>#N/A</v>
      </c>
      <c r="S1743" s="7" t="e">
        <v>#N/A</v>
      </c>
      <c r="T1743" s="7">
        <v>0</v>
      </c>
      <c r="U1743" s="7" t="e">
        <v>#N/A</v>
      </c>
      <c r="V1743" s="7" t="e">
        <v>#N/A</v>
      </c>
      <c r="W1743" s="7" t="e">
        <v>#N/A</v>
      </c>
      <c r="X1743" s="7" t="e">
        <v>#N/A</v>
      </c>
      <c r="Y1743" s="7" t="e">
        <v>#N/A</v>
      </c>
      <c r="Z1743" s="7">
        <f t="shared" si="217"/>
        <v>0</v>
      </c>
      <c r="AA1743" s="7">
        <f t="shared" si="218"/>
        <v>0</v>
      </c>
      <c r="AB1743" s="7" t="b">
        <f t="shared" si="219"/>
        <v>1</v>
      </c>
      <c r="AC1743" s="7" t="b">
        <f t="shared" si="220"/>
        <v>0</v>
      </c>
      <c r="AD1743" s="7" t="b">
        <f t="shared" si="221"/>
        <v>1</v>
      </c>
      <c r="AE1743" s="7" t="b">
        <f t="shared" si="222"/>
        <v>0</v>
      </c>
      <c r="AF1743" s="7" t="b">
        <f t="shared" si="223"/>
        <v>0</v>
      </c>
      <c r="AH1743" t="b">
        <f>AND(Table252102[[#This Row],[Developmental toxicity]:[Reproductive toxicity]])</f>
        <v>0</v>
      </c>
    </row>
    <row r="1744" spans="1:34" x14ac:dyDescent="0.25">
      <c r="A1744" s="3">
        <f t="shared" si="216"/>
        <v>1743</v>
      </c>
      <c r="B1744" s="4" t="s">
        <v>1440</v>
      </c>
      <c r="C1744" s="3" t="s">
        <v>2674</v>
      </c>
      <c r="D1744" s="3" t="s">
        <v>3636</v>
      </c>
      <c r="E1744" s="12" t="s">
        <v>7946</v>
      </c>
      <c r="F1744" t="s">
        <v>8784</v>
      </c>
      <c r="G1744" t="s">
        <v>10495</v>
      </c>
      <c r="H1744" t="s">
        <v>10496</v>
      </c>
      <c r="I1744" t="s">
        <v>10497</v>
      </c>
      <c r="J1744" s="5"/>
      <c r="K1744" s="7" t="e">
        <v>#N/A</v>
      </c>
      <c r="L1744" s="7" t="e">
        <v>#N/A</v>
      </c>
      <c r="M1744" s="7" t="e">
        <v>#N/A</v>
      </c>
      <c r="N1744" s="7" t="e">
        <v>#N/A</v>
      </c>
      <c r="O1744" s="7" t="e">
        <v>#N/A</v>
      </c>
      <c r="P1744" s="7" t="e">
        <v>#N/A</v>
      </c>
      <c r="Q1744" s="7" t="e">
        <v>#N/A</v>
      </c>
      <c r="R1744" s="7" t="e">
        <v>#N/A</v>
      </c>
      <c r="S1744" s="7" t="e">
        <v>#N/A</v>
      </c>
      <c r="T1744" s="7">
        <v>0</v>
      </c>
      <c r="U1744" s="7" t="e">
        <v>#N/A</v>
      </c>
      <c r="V1744" s="7" t="e">
        <v>#N/A</v>
      </c>
      <c r="W1744" s="7" t="e">
        <v>#N/A</v>
      </c>
      <c r="X1744" s="7" t="e">
        <v>#N/A</v>
      </c>
      <c r="Y1744" s="7" t="e">
        <v>#N/A</v>
      </c>
      <c r="Z1744" s="7">
        <f t="shared" si="217"/>
        <v>0</v>
      </c>
      <c r="AA1744" s="7">
        <f t="shared" si="218"/>
        <v>0</v>
      </c>
      <c r="AB1744" s="7" t="b">
        <f t="shared" si="219"/>
        <v>1</v>
      </c>
      <c r="AC1744" s="7" t="b">
        <f t="shared" si="220"/>
        <v>0</v>
      </c>
      <c r="AD1744" s="7" t="b">
        <f t="shared" si="221"/>
        <v>1</v>
      </c>
      <c r="AE1744" s="7" t="b">
        <f t="shared" si="222"/>
        <v>0</v>
      </c>
      <c r="AF1744" s="7" t="b">
        <f t="shared" si="223"/>
        <v>0</v>
      </c>
      <c r="AH1744" t="b">
        <f>AND(Table252102[[#This Row],[Developmental toxicity]:[Reproductive toxicity]])</f>
        <v>0</v>
      </c>
    </row>
    <row r="1745" spans="1:34" x14ac:dyDescent="0.25">
      <c r="A1745" s="3">
        <f t="shared" si="216"/>
        <v>1744</v>
      </c>
      <c r="B1745" s="4"/>
      <c r="C1745" s="3" t="s">
        <v>12717</v>
      </c>
      <c r="D1745" s="3" t="s">
        <v>12716</v>
      </c>
      <c r="E1745" s="29" t="s">
        <v>16769</v>
      </c>
      <c r="F1745" s="3" t="s">
        <v>16770</v>
      </c>
      <c r="G1745" s="3" t="s">
        <v>12718</v>
      </c>
      <c r="H1745" s="3" t="s">
        <v>12718</v>
      </c>
      <c r="I1745" s="3" t="s">
        <v>16771</v>
      </c>
      <c r="J1745" s="5"/>
      <c r="K1745" s="7" t="e">
        <v>#N/A</v>
      </c>
      <c r="L1745" s="7" t="e">
        <v>#N/A</v>
      </c>
      <c r="M1745" s="7" t="e">
        <v>#N/A</v>
      </c>
      <c r="N1745" s="7" t="e">
        <v>#N/A</v>
      </c>
      <c r="O1745" s="7" t="e">
        <v>#N/A</v>
      </c>
      <c r="P1745" s="7" t="e">
        <v>#N/A</v>
      </c>
      <c r="Q1745" s="7" t="e">
        <v>#N/A</v>
      </c>
      <c r="R1745" s="7" t="e">
        <v>#N/A</v>
      </c>
      <c r="S1745" s="7" t="e">
        <v>#N/A</v>
      </c>
      <c r="T1745" s="7" t="e">
        <v>#N/A</v>
      </c>
      <c r="U1745" s="7" t="e">
        <v>#N/A</v>
      </c>
      <c r="V1745" s="7" t="e">
        <v>#N/A</v>
      </c>
      <c r="W1745" s="3">
        <v>0</v>
      </c>
      <c r="X1745" s="3" t="e">
        <v>#N/A</v>
      </c>
      <c r="Y1745" s="7" t="e">
        <v>#N/A</v>
      </c>
      <c r="Z1745" s="7">
        <f t="shared" si="217"/>
        <v>0</v>
      </c>
      <c r="AA1745" s="7">
        <f t="shared" si="218"/>
        <v>0</v>
      </c>
      <c r="AB1745" s="7" t="b">
        <f t="shared" si="219"/>
        <v>0</v>
      </c>
      <c r="AC1745" s="7" t="b">
        <f t="shared" si="220"/>
        <v>1</v>
      </c>
      <c r="AD1745" s="7" t="b">
        <f t="shared" si="221"/>
        <v>0</v>
      </c>
      <c r="AE1745" s="7" t="b">
        <f t="shared" si="222"/>
        <v>1</v>
      </c>
      <c r="AF1745" s="7" t="b">
        <f t="shared" si="223"/>
        <v>0</v>
      </c>
      <c r="AH1745" t="b">
        <f>AND(Table252102[[#This Row],[Developmental toxicity]:[Reproductive toxicity]])</f>
        <v>0</v>
      </c>
    </row>
    <row r="1746" spans="1:34" x14ac:dyDescent="0.25">
      <c r="A1746" s="3">
        <f t="shared" si="216"/>
        <v>1745</v>
      </c>
      <c r="B1746" s="4"/>
      <c r="C1746" s="3" t="s">
        <v>13292</v>
      </c>
      <c r="D1746" s="3" t="s">
        <v>13291</v>
      </c>
      <c r="E1746" s="29" t="s">
        <v>17611</v>
      </c>
      <c r="F1746" s="3" t="s">
        <v>17612</v>
      </c>
      <c r="G1746" s="3" t="s">
        <v>13293</v>
      </c>
      <c r="H1746" s="3" t="s">
        <v>13293</v>
      </c>
      <c r="I1746" s="3" t="s">
        <v>17613</v>
      </c>
      <c r="J1746" s="5"/>
      <c r="K1746" s="7" t="e">
        <v>#N/A</v>
      </c>
      <c r="L1746" s="7" t="e">
        <v>#N/A</v>
      </c>
      <c r="M1746" s="7" t="e">
        <v>#N/A</v>
      </c>
      <c r="N1746" s="7" t="e">
        <v>#N/A</v>
      </c>
      <c r="O1746" s="7" t="e">
        <v>#N/A</v>
      </c>
      <c r="P1746" s="7" t="e">
        <v>#N/A</v>
      </c>
      <c r="Q1746" s="7" t="e">
        <v>#N/A</v>
      </c>
      <c r="R1746" s="7" t="e">
        <v>#N/A</v>
      </c>
      <c r="S1746" s="7" t="e">
        <v>#N/A</v>
      </c>
      <c r="T1746" s="7" t="e">
        <v>#N/A</v>
      </c>
      <c r="U1746" s="7" t="e">
        <v>#N/A</v>
      </c>
      <c r="V1746" s="7" t="e">
        <v>#N/A</v>
      </c>
      <c r="W1746" s="3">
        <v>0</v>
      </c>
      <c r="X1746" s="3" t="e">
        <v>#N/A</v>
      </c>
      <c r="Y1746" s="7" t="e">
        <v>#N/A</v>
      </c>
      <c r="Z1746" s="7">
        <f t="shared" si="217"/>
        <v>0</v>
      </c>
      <c r="AA1746" s="7">
        <f t="shared" si="218"/>
        <v>0</v>
      </c>
      <c r="AB1746" s="7" t="b">
        <f t="shared" si="219"/>
        <v>0</v>
      </c>
      <c r="AC1746" s="7" t="b">
        <f t="shared" si="220"/>
        <v>1</v>
      </c>
      <c r="AD1746" s="7" t="b">
        <f t="shared" si="221"/>
        <v>0</v>
      </c>
      <c r="AE1746" s="7" t="b">
        <f t="shared" si="222"/>
        <v>1</v>
      </c>
      <c r="AF1746" s="7" t="b">
        <f t="shared" si="223"/>
        <v>0</v>
      </c>
      <c r="AH1746" t="b">
        <f>AND(Table252102[[#This Row],[Developmental toxicity]:[Reproductive toxicity]])</f>
        <v>0</v>
      </c>
    </row>
    <row r="1747" spans="1:34" x14ac:dyDescent="0.25">
      <c r="A1747" s="3">
        <f t="shared" si="216"/>
        <v>1746</v>
      </c>
      <c r="B1747" s="4"/>
      <c r="C1747" s="3" t="s">
        <v>12160</v>
      </c>
      <c r="D1747" s="3" t="s">
        <v>12159</v>
      </c>
      <c r="E1747" s="29" t="s">
        <v>15870</v>
      </c>
      <c r="F1747" s="3" t="s">
        <v>15871</v>
      </c>
      <c r="G1747" s="3" t="s">
        <v>15872</v>
      </c>
      <c r="H1747" s="3" t="s">
        <v>15872</v>
      </c>
      <c r="I1747" s="3" t="s">
        <v>15873</v>
      </c>
      <c r="J1747" s="5"/>
      <c r="K1747" s="7" t="e">
        <v>#N/A</v>
      </c>
      <c r="L1747" s="7" t="e">
        <v>#N/A</v>
      </c>
      <c r="M1747" s="7" t="e">
        <v>#N/A</v>
      </c>
      <c r="N1747" s="7" t="e">
        <v>#N/A</v>
      </c>
      <c r="O1747" s="7" t="e">
        <v>#N/A</v>
      </c>
      <c r="P1747" s="7" t="e">
        <v>#N/A</v>
      </c>
      <c r="Q1747" s="7" t="e">
        <v>#N/A</v>
      </c>
      <c r="R1747" s="7" t="e">
        <v>#N/A</v>
      </c>
      <c r="S1747" s="7" t="e">
        <v>#N/A</v>
      </c>
      <c r="T1747" s="7" t="e">
        <v>#N/A</v>
      </c>
      <c r="U1747" s="7" t="e">
        <v>#N/A</v>
      </c>
      <c r="V1747" s="7" t="e">
        <v>#N/A</v>
      </c>
      <c r="W1747" s="7">
        <v>0</v>
      </c>
      <c r="X1747" s="7" t="e">
        <v>#N/A</v>
      </c>
      <c r="Y1747" s="7">
        <v>1</v>
      </c>
      <c r="Z1747" s="7">
        <f t="shared" si="217"/>
        <v>1</v>
      </c>
      <c r="AA1747" s="7">
        <f t="shared" si="218"/>
        <v>0</v>
      </c>
      <c r="AB1747" s="7" t="b">
        <f t="shared" si="219"/>
        <v>1</v>
      </c>
      <c r="AC1747" s="7" t="b">
        <f t="shared" si="220"/>
        <v>1</v>
      </c>
      <c r="AD1747" s="7" t="b">
        <f t="shared" si="221"/>
        <v>0</v>
      </c>
      <c r="AE1747" s="7" t="b">
        <f t="shared" si="222"/>
        <v>1</v>
      </c>
      <c r="AF1747" s="7" t="b">
        <f t="shared" si="223"/>
        <v>0</v>
      </c>
      <c r="AH1747" t="b">
        <f>AND(Table252102[[#This Row],[Developmental toxicity]:[Reproductive toxicity]])</f>
        <v>1</v>
      </c>
    </row>
    <row r="1748" spans="1:34" x14ac:dyDescent="0.25">
      <c r="A1748" s="3">
        <f t="shared" si="216"/>
        <v>1747</v>
      </c>
      <c r="B1748" s="4" t="s">
        <v>1440</v>
      </c>
      <c r="C1748" s="3" t="s">
        <v>1964</v>
      </c>
      <c r="D1748" s="3" t="s">
        <v>2833</v>
      </c>
      <c r="E1748" s="29" t="s">
        <v>7245</v>
      </c>
      <c r="F1748" s="3" t="s">
        <v>8094</v>
      </c>
      <c r="G1748" s="3" t="s">
        <v>8968</v>
      </c>
      <c r="H1748" s="3" t="s">
        <v>8968</v>
      </c>
      <c r="I1748" s="3" t="s">
        <v>8969</v>
      </c>
      <c r="J1748" s="5"/>
      <c r="K1748" s="7" t="e">
        <v>#N/A</v>
      </c>
      <c r="L1748" s="7" t="e">
        <v>#N/A</v>
      </c>
      <c r="M1748" s="7" t="e">
        <v>#N/A</v>
      </c>
      <c r="N1748" s="7" t="e">
        <v>#N/A</v>
      </c>
      <c r="O1748" s="7" t="e">
        <v>#N/A</v>
      </c>
      <c r="P1748" s="7" t="e">
        <v>#N/A</v>
      </c>
      <c r="Q1748" s="7" t="e">
        <v>#N/A</v>
      </c>
      <c r="R1748" s="7" t="e">
        <v>#N/A</v>
      </c>
      <c r="S1748" s="7" t="e">
        <v>#N/A</v>
      </c>
      <c r="T1748" s="7">
        <v>0</v>
      </c>
      <c r="U1748" s="7" t="e">
        <v>#N/A</v>
      </c>
      <c r="V1748" s="7" t="e">
        <v>#N/A</v>
      </c>
      <c r="W1748" s="7" t="e">
        <v>#N/A</v>
      </c>
      <c r="X1748" s="7" t="e">
        <v>#N/A</v>
      </c>
      <c r="Y1748" s="7">
        <v>0</v>
      </c>
      <c r="Z1748" s="7">
        <f t="shared" si="217"/>
        <v>0</v>
      </c>
      <c r="AA1748" s="7">
        <f t="shared" si="218"/>
        <v>0</v>
      </c>
      <c r="AB1748" s="7" t="b">
        <f t="shared" si="219"/>
        <v>1</v>
      </c>
      <c r="AC1748" s="7" t="b">
        <f t="shared" si="220"/>
        <v>0</v>
      </c>
      <c r="AD1748" s="7" t="b">
        <f t="shared" si="221"/>
        <v>1</v>
      </c>
      <c r="AE1748" s="7" t="b">
        <f t="shared" si="222"/>
        <v>0</v>
      </c>
      <c r="AF1748" s="7" t="b">
        <f t="shared" si="223"/>
        <v>0</v>
      </c>
      <c r="AH1748" t="b">
        <f>AND(Table252102[[#This Row],[Developmental toxicity]:[Reproductive toxicity]])</f>
        <v>0</v>
      </c>
    </row>
    <row r="1749" spans="1:34" x14ac:dyDescent="0.25">
      <c r="A1749" s="3">
        <f t="shared" si="216"/>
        <v>1748</v>
      </c>
      <c r="B1749" s="4"/>
      <c r="C1749" s="3" t="s">
        <v>13238</v>
      </c>
      <c r="D1749" s="3" t="s">
        <v>17984</v>
      </c>
      <c r="E1749" s="29" t="s">
        <v>17545</v>
      </c>
      <c r="F1749" s="3" t="s">
        <v>17546</v>
      </c>
      <c r="G1749" s="3" t="s">
        <v>13239</v>
      </c>
      <c r="H1749" s="3" t="s">
        <v>13239</v>
      </c>
      <c r="I1749" s="3" t="s">
        <v>17547</v>
      </c>
      <c r="J1749" s="5"/>
      <c r="K1749" s="7" t="e">
        <v>#N/A</v>
      </c>
      <c r="L1749" s="7" t="e">
        <v>#N/A</v>
      </c>
      <c r="M1749" s="7" t="e">
        <v>#N/A</v>
      </c>
      <c r="N1749" s="7" t="e">
        <v>#N/A</v>
      </c>
      <c r="O1749" s="7" t="e">
        <v>#N/A</v>
      </c>
      <c r="P1749" s="7" t="e">
        <v>#N/A</v>
      </c>
      <c r="Q1749" s="7" t="e">
        <v>#N/A</v>
      </c>
      <c r="R1749" s="7" t="e">
        <v>#N/A</v>
      </c>
      <c r="S1749" s="7" t="e">
        <v>#N/A</v>
      </c>
      <c r="T1749" s="7" t="e">
        <v>#N/A</v>
      </c>
      <c r="U1749" s="7" t="e">
        <v>#N/A</v>
      </c>
      <c r="V1749" s="7" t="e">
        <v>#N/A</v>
      </c>
      <c r="W1749" s="3">
        <v>0</v>
      </c>
      <c r="X1749" s="3" t="e">
        <v>#N/A</v>
      </c>
      <c r="Y1749" s="7" t="e">
        <v>#N/A</v>
      </c>
      <c r="Z1749" s="7">
        <f t="shared" si="217"/>
        <v>0</v>
      </c>
      <c r="AA1749" s="7">
        <f t="shared" si="218"/>
        <v>0</v>
      </c>
      <c r="AB1749" s="7" t="b">
        <f t="shared" si="219"/>
        <v>0</v>
      </c>
      <c r="AC1749" s="7" t="b">
        <f t="shared" si="220"/>
        <v>1</v>
      </c>
      <c r="AD1749" s="7" t="b">
        <f t="shared" si="221"/>
        <v>0</v>
      </c>
      <c r="AE1749" s="7" t="b">
        <f t="shared" si="222"/>
        <v>1</v>
      </c>
      <c r="AF1749" s="7" t="b">
        <f t="shared" si="223"/>
        <v>0</v>
      </c>
      <c r="AH1749" t="b">
        <f>AND(Table252102[[#This Row],[Developmental toxicity]:[Reproductive toxicity]])</f>
        <v>0</v>
      </c>
    </row>
    <row r="1750" spans="1:34" x14ac:dyDescent="0.25">
      <c r="A1750" s="3">
        <f t="shared" si="216"/>
        <v>1749</v>
      </c>
      <c r="B1750" s="4"/>
      <c r="C1750" s="3" t="s">
        <v>11595</v>
      </c>
      <c r="D1750" s="3" t="s">
        <v>11594</v>
      </c>
      <c r="E1750" s="29" t="s">
        <v>14954</v>
      </c>
      <c r="F1750" s="3" t="s">
        <v>14955</v>
      </c>
      <c r="G1750" s="3" t="s">
        <v>14956</v>
      </c>
      <c r="H1750" s="3" t="s">
        <v>14956</v>
      </c>
      <c r="I1750" s="3" t="s">
        <v>14957</v>
      </c>
      <c r="J1750" s="5"/>
      <c r="K1750" s="7" t="e">
        <v>#N/A</v>
      </c>
      <c r="L1750" s="7" t="e">
        <v>#N/A</v>
      </c>
      <c r="M1750" s="7" t="e">
        <v>#N/A</v>
      </c>
      <c r="N1750" s="7" t="e">
        <v>#N/A</v>
      </c>
      <c r="O1750" s="7" t="e">
        <v>#N/A</v>
      </c>
      <c r="P1750" s="7" t="e">
        <v>#N/A</v>
      </c>
      <c r="Q1750" s="7" t="e">
        <v>#N/A</v>
      </c>
      <c r="R1750" s="7" t="e">
        <v>#N/A</v>
      </c>
      <c r="S1750" s="7" t="e">
        <v>#N/A</v>
      </c>
      <c r="T1750" s="7" t="e">
        <v>#N/A</v>
      </c>
      <c r="U1750" s="7" t="e">
        <v>#N/A</v>
      </c>
      <c r="V1750" s="7" t="e">
        <v>#N/A</v>
      </c>
      <c r="W1750" s="3">
        <v>1</v>
      </c>
      <c r="X1750" s="3" t="e">
        <v>#N/A</v>
      </c>
      <c r="Y1750" s="7" t="e">
        <v>#N/A</v>
      </c>
      <c r="Z1750" s="7">
        <f t="shared" si="217"/>
        <v>1</v>
      </c>
      <c r="AA1750" s="7">
        <f t="shared" si="218"/>
        <v>1</v>
      </c>
      <c r="AB1750" s="7" t="b">
        <f t="shared" si="219"/>
        <v>0</v>
      </c>
      <c r="AC1750" s="7" t="b">
        <f t="shared" si="220"/>
        <v>1</v>
      </c>
      <c r="AD1750" s="7" t="b">
        <f t="shared" si="221"/>
        <v>0</v>
      </c>
      <c r="AE1750" s="7" t="b">
        <f t="shared" si="222"/>
        <v>1</v>
      </c>
      <c r="AF1750" s="7" t="b">
        <f t="shared" si="223"/>
        <v>0</v>
      </c>
      <c r="AH1750" t="b">
        <f>AND(Table252102[[#This Row],[Developmental toxicity]:[Reproductive toxicity]])</f>
        <v>0</v>
      </c>
    </row>
    <row r="1751" spans="1:34" x14ac:dyDescent="0.25">
      <c r="A1751" s="3">
        <f t="shared" si="216"/>
        <v>1750</v>
      </c>
      <c r="B1751" s="4"/>
      <c r="C1751" s="3" t="s">
        <v>11761</v>
      </c>
      <c r="D1751" s="3" t="s">
        <v>11760</v>
      </c>
      <c r="E1751" s="29" t="s">
        <v>15273</v>
      </c>
      <c r="F1751" s="3" t="s">
        <v>15274</v>
      </c>
      <c r="G1751" s="3" t="s">
        <v>15275</v>
      </c>
      <c r="H1751" s="3" t="s">
        <v>15275</v>
      </c>
      <c r="I1751" s="3" t="s">
        <v>15276</v>
      </c>
      <c r="J1751" s="5"/>
      <c r="K1751" s="7" t="e">
        <v>#N/A</v>
      </c>
      <c r="L1751" s="7" t="e">
        <v>#N/A</v>
      </c>
      <c r="M1751" s="7" t="e">
        <v>#N/A</v>
      </c>
      <c r="N1751" s="7" t="e">
        <v>#N/A</v>
      </c>
      <c r="O1751" s="7" t="e">
        <v>#N/A</v>
      </c>
      <c r="P1751" s="7" t="e">
        <v>#N/A</v>
      </c>
      <c r="Q1751" s="7" t="e">
        <v>#N/A</v>
      </c>
      <c r="R1751" s="7" t="e">
        <v>#N/A</v>
      </c>
      <c r="S1751" s="7" t="e">
        <v>#N/A</v>
      </c>
      <c r="T1751" s="7" t="e">
        <v>#N/A</v>
      </c>
      <c r="U1751" s="7" t="e">
        <v>#N/A</v>
      </c>
      <c r="V1751" s="7" t="e">
        <v>#N/A</v>
      </c>
      <c r="W1751" s="3">
        <v>1</v>
      </c>
      <c r="X1751" s="3" t="e">
        <v>#N/A</v>
      </c>
      <c r="Y1751" s="7" t="e">
        <v>#N/A</v>
      </c>
      <c r="Z1751" s="7">
        <f t="shared" si="217"/>
        <v>1</v>
      </c>
      <c r="AA1751" s="7">
        <f t="shared" si="218"/>
        <v>1</v>
      </c>
      <c r="AB1751" s="7" t="b">
        <f t="shared" si="219"/>
        <v>0</v>
      </c>
      <c r="AC1751" s="7" t="b">
        <f t="shared" si="220"/>
        <v>1</v>
      </c>
      <c r="AD1751" s="7" t="b">
        <f t="shared" si="221"/>
        <v>0</v>
      </c>
      <c r="AE1751" s="7" t="b">
        <f t="shared" si="222"/>
        <v>1</v>
      </c>
      <c r="AF1751" s="7" t="b">
        <f t="shared" si="223"/>
        <v>0</v>
      </c>
      <c r="AH1751" t="b">
        <f>AND(Table252102[[#This Row],[Developmental toxicity]:[Reproductive toxicity]])</f>
        <v>0</v>
      </c>
    </row>
    <row r="1752" spans="1:34" x14ac:dyDescent="0.25">
      <c r="A1752" s="3">
        <f t="shared" si="216"/>
        <v>1751</v>
      </c>
      <c r="B1752" s="4"/>
      <c r="C1752" s="3" t="s">
        <v>12788</v>
      </c>
      <c r="D1752" s="3" t="s">
        <v>12787</v>
      </c>
      <c r="E1752" s="29" t="s">
        <v>16875</v>
      </c>
      <c r="F1752" s="3" t="s">
        <v>16876</v>
      </c>
      <c r="G1752" s="3" t="s">
        <v>12789</v>
      </c>
      <c r="H1752" s="3" t="s">
        <v>12789</v>
      </c>
      <c r="I1752" s="3" t="s">
        <v>16877</v>
      </c>
      <c r="J1752" s="5"/>
      <c r="K1752" s="7" t="e">
        <v>#N/A</v>
      </c>
      <c r="L1752" s="7" t="e">
        <v>#N/A</v>
      </c>
      <c r="M1752" s="7" t="e">
        <v>#N/A</v>
      </c>
      <c r="N1752" s="7" t="e">
        <v>#N/A</v>
      </c>
      <c r="O1752" s="7" t="e">
        <v>#N/A</v>
      </c>
      <c r="P1752" s="7" t="e">
        <v>#N/A</v>
      </c>
      <c r="Q1752" s="7" t="e">
        <v>#N/A</v>
      </c>
      <c r="R1752" s="7" t="e">
        <v>#N/A</v>
      </c>
      <c r="S1752" s="7" t="e">
        <v>#N/A</v>
      </c>
      <c r="T1752" s="7" t="e">
        <v>#N/A</v>
      </c>
      <c r="U1752" s="7" t="e">
        <v>#N/A</v>
      </c>
      <c r="V1752" s="7" t="e">
        <v>#N/A</v>
      </c>
      <c r="W1752" s="3">
        <v>0</v>
      </c>
      <c r="X1752" s="3" t="e">
        <v>#N/A</v>
      </c>
      <c r="Y1752" s="7" t="e">
        <v>#N/A</v>
      </c>
      <c r="Z1752" s="7">
        <f t="shared" si="217"/>
        <v>0</v>
      </c>
      <c r="AA1752" s="7">
        <f t="shared" si="218"/>
        <v>0</v>
      </c>
      <c r="AB1752" s="7" t="b">
        <f t="shared" si="219"/>
        <v>0</v>
      </c>
      <c r="AC1752" s="7" t="b">
        <f t="shared" si="220"/>
        <v>1</v>
      </c>
      <c r="AD1752" s="7" t="b">
        <f t="shared" si="221"/>
        <v>0</v>
      </c>
      <c r="AE1752" s="7" t="b">
        <f t="shared" si="222"/>
        <v>1</v>
      </c>
      <c r="AF1752" s="7" t="b">
        <f t="shared" si="223"/>
        <v>0</v>
      </c>
      <c r="AH1752" t="b">
        <f>AND(Table252102[[#This Row],[Developmental toxicity]:[Reproductive toxicity]])</f>
        <v>0</v>
      </c>
    </row>
    <row r="1753" spans="1:34" x14ac:dyDescent="0.25">
      <c r="A1753" s="3">
        <f t="shared" si="216"/>
        <v>1752</v>
      </c>
      <c r="B1753" s="4"/>
      <c r="C1753" t="s">
        <v>21132</v>
      </c>
      <c r="D1753" s="3" t="s">
        <v>20736</v>
      </c>
      <c r="E1753" s="94" t="s">
        <v>20934</v>
      </c>
      <c r="F1753" t="s">
        <v>21444</v>
      </c>
      <c r="G1753" t="s">
        <v>21445</v>
      </c>
      <c r="H1753" t="s">
        <v>21445</v>
      </c>
      <c r="I1753" t="s">
        <v>21446</v>
      </c>
      <c r="J1753" s="5"/>
      <c r="K1753" s="7" t="e">
        <v>#N/A</v>
      </c>
      <c r="L1753" s="7" t="e">
        <v>#N/A</v>
      </c>
      <c r="M1753" s="7" t="e">
        <v>#N/A</v>
      </c>
      <c r="N1753" s="7" t="e">
        <v>#N/A</v>
      </c>
      <c r="O1753" s="7" t="e">
        <v>#N/A</v>
      </c>
      <c r="P1753" s="7" t="e">
        <v>#N/A</v>
      </c>
      <c r="Q1753" s="7" t="e">
        <v>#N/A</v>
      </c>
      <c r="R1753" s="7" t="e">
        <v>#N/A</v>
      </c>
      <c r="S1753" s="7" t="e">
        <v>#N/A</v>
      </c>
      <c r="T1753" s="7" t="e">
        <v>#N/A</v>
      </c>
      <c r="U1753" s="7" t="e">
        <v>#N/A</v>
      </c>
      <c r="V1753" s="7" t="e">
        <v>#N/A</v>
      </c>
      <c r="W1753" s="7" t="e">
        <v>#N/A</v>
      </c>
      <c r="X1753" s="7" t="e">
        <v>#N/A</v>
      </c>
      <c r="Y1753" s="7">
        <v>0</v>
      </c>
      <c r="Z1753" s="7">
        <f t="shared" si="217"/>
        <v>0</v>
      </c>
      <c r="AA1753" s="7">
        <f t="shared" si="218"/>
        <v>0</v>
      </c>
      <c r="AB1753" s="7" t="b">
        <f t="shared" si="219"/>
        <v>1</v>
      </c>
      <c r="AC1753" s="7" t="b">
        <f t="shared" si="220"/>
        <v>0</v>
      </c>
      <c r="AD1753" s="7" t="b">
        <f t="shared" si="221"/>
        <v>0</v>
      </c>
      <c r="AE1753" s="7" t="b">
        <f t="shared" si="222"/>
        <v>0</v>
      </c>
      <c r="AF1753" s="7" t="b">
        <f t="shared" si="223"/>
        <v>0</v>
      </c>
      <c r="AH1753" t="b">
        <f>AND(Table252102[[#This Row],[Developmental toxicity]:[Reproductive toxicity]])</f>
        <v>0</v>
      </c>
    </row>
    <row r="1754" spans="1:34" x14ac:dyDescent="0.25">
      <c r="A1754" s="3">
        <f t="shared" si="216"/>
        <v>1753</v>
      </c>
      <c r="B1754" s="4"/>
      <c r="C1754" s="3" t="s">
        <v>13343</v>
      </c>
      <c r="D1754" s="3" t="s">
        <v>13342</v>
      </c>
      <c r="E1754" s="29" t="s">
        <v>17679</v>
      </c>
      <c r="F1754" s="3" t="s">
        <v>17680</v>
      </c>
      <c r="G1754" s="3" t="s">
        <v>13344</v>
      </c>
      <c r="H1754" s="3" t="s">
        <v>13344</v>
      </c>
      <c r="I1754" s="3" t="s">
        <v>17681</v>
      </c>
      <c r="J1754" s="5"/>
      <c r="K1754" s="7" t="e">
        <v>#N/A</v>
      </c>
      <c r="L1754" s="7" t="e">
        <v>#N/A</v>
      </c>
      <c r="M1754" s="7" t="e">
        <v>#N/A</v>
      </c>
      <c r="N1754" s="7" t="e">
        <v>#N/A</v>
      </c>
      <c r="O1754" s="7" t="e">
        <v>#N/A</v>
      </c>
      <c r="P1754" s="7" t="e">
        <v>#N/A</v>
      </c>
      <c r="Q1754" s="7" t="e">
        <v>#N/A</v>
      </c>
      <c r="R1754" s="7" t="e">
        <v>#N/A</v>
      </c>
      <c r="S1754" s="7" t="e">
        <v>#N/A</v>
      </c>
      <c r="T1754" s="7" t="e">
        <v>#N/A</v>
      </c>
      <c r="U1754" s="7" t="e">
        <v>#N/A</v>
      </c>
      <c r="V1754" s="7" t="e">
        <v>#N/A</v>
      </c>
      <c r="W1754" s="3">
        <v>0</v>
      </c>
      <c r="X1754" s="3" t="e">
        <v>#N/A</v>
      </c>
      <c r="Y1754" s="7" t="e">
        <v>#N/A</v>
      </c>
      <c r="Z1754" s="7">
        <f t="shared" si="217"/>
        <v>0</v>
      </c>
      <c r="AA1754" s="7">
        <f t="shared" si="218"/>
        <v>0</v>
      </c>
      <c r="AB1754" s="7" t="b">
        <f t="shared" si="219"/>
        <v>0</v>
      </c>
      <c r="AC1754" s="7" t="b">
        <f t="shared" si="220"/>
        <v>1</v>
      </c>
      <c r="AD1754" s="7" t="b">
        <f t="shared" si="221"/>
        <v>0</v>
      </c>
      <c r="AE1754" s="7" t="b">
        <f t="shared" si="222"/>
        <v>1</v>
      </c>
      <c r="AF1754" s="7" t="b">
        <f t="shared" si="223"/>
        <v>0</v>
      </c>
      <c r="AH1754" t="b">
        <f>AND(Table252102[[#This Row],[Developmental toxicity]:[Reproductive toxicity]])</f>
        <v>0</v>
      </c>
    </row>
    <row r="1755" spans="1:34" x14ac:dyDescent="0.25">
      <c r="A1755" s="3">
        <f t="shared" si="216"/>
        <v>1754</v>
      </c>
      <c r="B1755" s="4"/>
      <c r="C1755" s="3" t="s">
        <v>12193</v>
      </c>
      <c r="D1755" s="3" t="s">
        <v>12192</v>
      </c>
      <c r="E1755" s="29" t="s">
        <v>15910</v>
      </c>
      <c r="F1755" s="3" t="s">
        <v>15911</v>
      </c>
      <c r="G1755" s="3" t="s">
        <v>15912</v>
      </c>
      <c r="H1755" s="3" t="s">
        <v>15912</v>
      </c>
      <c r="I1755" s="3" t="s">
        <v>15913</v>
      </c>
      <c r="J1755" s="5"/>
      <c r="K1755" s="7" t="e">
        <v>#N/A</v>
      </c>
      <c r="L1755" s="7" t="e">
        <v>#N/A</v>
      </c>
      <c r="M1755" s="7" t="e">
        <v>#N/A</v>
      </c>
      <c r="N1755" s="7" t="e">
        <v>#N/A</v>
      </c>
      <c r="O1755" s="7" t="e">
        <v>#N/A</v>
      </c>
      <c r="P1755" s="7" t="e">
        <v>#N/A</v>
      </c>
      <c r="Q1755" s="7" t="e">
        <v>#N/A</v>
      </c>
      <c r="R1755" s="7" t="e">
        <v>#N/A</v>
      </c>
      <c r="S1755" s="7" t="e">
        <v>#N/A</v>
      </c>
      <c r="T1755" s="7" t="e">
        <v>#N/A</v>
      </c>
      <c r="U1755" s="7" t="e">
        <v>#N/A</v>
      </c>
      <c r="V1755" s="7" t="e">
        <v>#N/A</v>
      </c>
      <c r="W1755" s="7">
        <v>0</v>
      </c>
      <c r="X1755" s="7" t="e">
        <v>#N/A</v>
      </c>
      <c r="Y1755" s="7">
        <v>1</v>
      </c>
      <c r="Z1755" s="7">
        <f t="shared" si="217"/>
        <v>1</v>
      </c>
      <c r="AA1755" s="7">
        <f t="shared" si="218"/>
        <v>0</v>
      </c>
      <c r="AB1755" s="7" t="b">
        <f t="shared" si="219"/>
        <v>1</v>
      </c>
      <c r="AC1755" s="7" t="b">
        <f t="shared" si="220"/>
        <v>1</v>
      </c>
      <c r="AD1755" s="7" t="b">
        <f t="shared" si="221"/>
        <v>0</v>
      </c>
      <c r="AE1755" s="7" t="b">
        <f t="shared" si="222"/>
        <v>1</v>
      </c>
      <c r="AF1755" s="7" t="b">
        <f t="shared" si="223"/>
        <v>0</v>
      </c>
      <c r="AH1755" t="b">
        <f>AND(Table252102[[#This Row],[Developmental toxicity]:[Reproductive toxicity]])</f>
        <v>1</v>
      </c>
    </row>
    <row r="1756" spans="1:34" x14ac:dyDescent="0.25">
      <c r="A1756" s="3">
        <f t="shared" si="216"/>
        <v>1755</v>
      </c>
      <c r="B1756" s="4"/>
      <c r="C1756" t="s">
        <v>21100</v>
      </c>
      <c r="D1756" s="3" t="s">
        <v>20704</v>
      </c>
      <c r="E1756" s="94" t="s">
        <v>20902</v>
      </c>
      <c r="F1756" t="s">
        <v>21336</v>
      </c>
      <c r="G1756" t="s">
        <v>21337</v>
      </c>
      <c r="H1756" t="s">
        <v>21337</v>
      </c>
      <c r="I1756" t="s">
        <v>21338</v>
      </c>
      <c r="J1756" s="5"/>
      <c r="K1756" s="7" t="e">
        <v>#N/A</v>
      </c>
      <c r="L1756" s="7" t="e">
        <v>#N/A</v>
      </c>
      <c r="M1756" s="7" t="e">
        <v>#N/A</v>
      </c>
      <c r="N1756" s="7" t="e">
        <v>#N/A</v>
      </c>
      <c r="O1756" s="7" t="e">
        <v>#N/A</v>
      </c>
      <c r="P1756" s="7" t="e">
        <v>#N/A</v>
      </c>
      <c r="Q1756" s="7" t="e">
        <v>#N/A</v>
      </c>
      <c r="R1756" s="7" t="e">
        <v>#N/A</v>
      </c>
      <c r="S1756" s="7" t="e">
        <v>#N/A</v>
      </c>
      <c r="T1756" s="7" t="e">
        <v>#N/A</v>
      </c>
      <c r="U1756" s="7" t="e">
        <v>#N/A</v>
      </c>
      <c r="V1756" s="7" t="e">
        <v>#N/A</v>
      </c>
      <c r="W1756" s="7" t="e">
        <v>#N/A</v>
      </c>
      <c r="X1756" s="7" t="e">
        <v>#N/A</v>
      </c>
      <c r="Y1756" s="7">
        <v>0</v>
      </c>
      <c r="Z1756" s="7">
        <f t="shared" si="217"/>
        <v>0</v>
      </c>
      <c r="AA1756" s="7">
        <f t="shared" si="218"/>
        <v>0</v>
      </c>
      <c r="AB1756" s="7" t="b">
        <f t="shared" si="219"/>
        <v>1</v>
      </c>
      <c r="AC1756" s="7" t="b">
        <f t="shared" si="220"/>
        <v>0</v>
      </c>
      <c r="AD1756" s="7" t="b">
        <f t="shared" si="221"/>
        <v>0</v>
      </c>
      <c r="AE1756" s="7" t="b">
        <f t="shared" si="222"/>
        <v>0</v>
      </c>
      <c r="AF1756" s="7" t="b">
        <f t="shared" si="223"/>
        <v>0</v>
      </c>
      <c r="AH1756" t="b">
        <f>AND(Table252102[[#This Row],[Developmental toxicity]:[Reproductive toxicity]])</f>
        <v>0</v>
      </c>
    </row>
    <row r="1757" spans="1:34" x14ac:dyDescent="0.25">
      <c r="A1757" s="3">
        <f t="shared" si="216"/>
        <v>1756</v>
      </c>
      <c r="B1757" s="4"/>
      <c r="C1757" s="3" t="s">
        <v>12527</v>
      </c>
      <c r="D1757" s="3" t="s">
        <v>12526</v>
      </c>
      <c r="E1757" s="29" t="s">
        <v>16475</v>
      </c>
      <c r="F1757" s="3" t="s">
        <v>16476</v>
      </c>
      <c r="G1757" s="3" t="s">
        <v>12528</v>
      </c>
      <c r="H1757" s="3" t="s">
        <v>12528</v>
      </c>
      <c r="I1757" s="3" t="s">
        <v>16477</v>
      </c>
      <c r="J1757" s="5"/>
      <c r="K1757" s="7" t="e">
        <v>#N/A</v>
      </c>
      <c r="L1757" s="7" t="e">
        <v>#N/A</v>
      </c>
      <c r="M1757" s="7" t="e">
        <v>#N/A</v>
      </c>
      <c r="N1757" s="7" t="e">
        <v>#N/A</v>
      </c>
      <c r="O1757" s="7" t="e">
        <v>#N/A</v>
      </c>
      <c r="P1757" s="7" t="e">
        <v>#N/A</v>
      </c>
      <c r="Q1757" s="7" t="e">
        <v>#N/A</v>
      </c>
      <c r="R1757" s="7" t="e">
        <v>#N/A</v>
      </c>
      <c r="S1757" s="7" t="e">
        <v>#N/A</v>
      </c>
      <c r="T1757" s="7" t="e">
        <v>#N/A</v>
      </c>
      <c r="U1757" s="7" t="e">
        <v>#N/A</v>
      </c>
      <c r="V1757" s="7" t="e">
        <v>#N/A</v>
      </c>
      <c r="W1757" s="3">
        <v>0</v>
      </c>
      <c r="X1757" s="3" t="e">
        <v>#N/A</v>
      </c>
      <c r="Y1757" s="7" t="e">
        <v>#N/A</v>
      </c>
      <c r="Z1757" s="7">
        <f t="shared" si="217"/>
        <v>0</v>
      </c>
      <c r="AA1757" s="7">
        <f t="shared" si="218"/>
        <v>0</v>
      </c>
      <c r="AB1757" s="7" t="b">
        <f t="shared" si="219"/>
        <v>0</v>
      </c>
      <c r="AC1757" s="7" t="b">
        <f t="shared" si="220"/>
        <v>1</v>
      </c>
      <c r="AD1757" s="7" t="b">
        <f t="shared" si="221"/>
        <v>0</v>
      </c>
      <c r="AE1757" s="7" t="b">
        <f t="shared" si="222"/>
        <v>1</v>
      </c>
      <c r="AF1757" s="7" t="b">
        <f t="shared" si="223"/>
        <v>0</v>
      </c>
      <c r="AH1757" t="b">
        <f>AND(Table252102[[#This Row],[Developmental toxicity]:[Reproductive toxicity]])</f>
        <v>0</v>
      </c>
    </row>
    <row r="1758" spans="1:34" x14ac:dyDescent="0.25">
      <c r="A1758" s="3">
        <f t="shared" si="216"/>
        <v>1757</v>
      </c>
      <c r="B1758" s="4"/>
      <c r="C1758" s="3" t="s">
        <v>12669</v>
      </c>
      <c r="D1758" s="3" t="s">
        <v>12668</v>
      </c>
      <c r="E1758" s="29" t="s">
        <v>16695</v>
      </c>
      <c r="F1758" s="3" t="s">
        <v>16696</v>
      </c>
      <c r="G1758" s="3" t="s">
        <v>12670</v>
      </c>
      <c r="H1758" s="3" t="s">
        <v>12670</v>
      </c>
      <c r="I1758" s="3" t="s">
        <v>16697</v>
      </c>
      <c r="J1758" s="5"/>
      <c r="K1758" s="7" t="e">
        <v>#N/A</v>
      </c>
      <c r="L1758" s="7" t="e">
        <v>#N/A</v>
      </c>
      <c r="M1758" s="7" t="e">
        <v>#N/A</v>
      </c>
      <c r="N1758" s="7" t="e">
        <v>#N/A</v>
      </c>
      <c r="O1758" s="7" t="e">
        <v>#N/A</v>
      </c>
      <c r="P1758" s="7" t="e">
        <v>#N/A</v>
      </c>
      <c r="Q1758" s="7" t="e">
        <v>#N/A</v>
      </c>
      <c r="R1758" s="7" t="e">
        <v>#N/A</v>
      </c>
      <c r="S1758" s="7" t="e">
        <v>#N/A</v>
      </c>
      <c r="T1758" s="7" t="e">
        <v>#N/A</v>
      </c>
      <c r="U1758" s="7" t="e">
        <v>#N/A</v>
      </c>
      <c r="V1758" s="7" t="e">
        <v>#N/A</v>
      </c>
      <c r="W1758" s="7">
        <v>0</v>
      </c>
      <c r="X1758" s="7" t="e">
        <v>#N/A</v>
      </c>
      <c r="Y1758" s="7">
        <v>0</v>
      </c>
      <c r="Z1758" s="7">
        <f t="shared" si="217"/>
        <v>0</v>
      </c>
      <c r="AA1758" s="7">
        <f t="shared" si="218"/>
        <v>0</v>
      </c>
      <c r="AB1758" s="7" t="b">
        <f t="shared" si="219"/>
        <v>1</v>
      </c>
      <c r="AC1758" s="7" t="b">
        <f t="shared" si="220"/>
        <v>1</v>
      </c>
      <c r="AD1758" s="7" t="b">
        <f t="shared" si="221"/>
        <v>0</v>
      </c>
      <c r="AE1758" s="7" t="b">
        <f t="shared" si="222"/>
        <v>1</v>
      </c>
      <c r="AF1758" s="7" t="b">
        <f t="shared" si="223"/>
        <v>0</v>
      </c>
      <c r="AH1758" t="b">
        <f>AND(Table252102[[#This Row],[Developmental toxicity]:[Reproductive toxicity]])</f>
        <v>1</v>
      </c>
    </row>
    <row r="1759" spans="1:34" x14ac:dyDescent="0.25">
      <c r="A1759" s="3">
        <f t="shared" si="216"/>
        <v>1758</v>
      </c>
      <c r="B1759" s="4"/>
      <c r="C1759" s="3" t="s">
        <v>12165</v>
      </c>
      <c r="D1759" s="3" t="s">
        <v>12164</v>
      </c>
      <c r="E1759" s="29" t="s">
        <v>15877</v>
      </c>
      <c r="F1759" s="3" t="s">
        <v>15878</v>
      </c>
      <c r="G1759" s="3" t="s">
        <v>12166</v>
      </c>
      <c r="H1759" s="3" t="s">
        <v>12166</v>
      </c>
      <c r="I1759" s="3" t="s">
        <v>15879</v>
      </c>
      <c r="J1759" s="5"/>
      <c r="K1759" s="7" t="e">
        <v>#N/A</v>
      </c>
      <c r="L1759" s="7" t="e">
        <v>#N/A</v>
      </c>
      <c r="M1759" s="7" t="e">
        <v>#N/A</v>
      </c>
      <c r="N1759" s="7" t="e">
        <v>#N/A</v>
      </c>
      <c r="O1759" s="7" t="e">
        <v>#N/A</v>
      </c>
      <c r="P1759" s="7" t="e">
        <v>#N/A</v>
      </c>
      <c r="Q1759" s="7" t="e">
        <v>#N/A</v>
      </c>
      <c r="R1759" s="7" t="e">
        <v>#N/A</v>
      </c>
      <c r="S1759" s="7" t="e">
        <v>#N/A</v>
      </c>
      <c r="T1759" s="7" t="e">
        <v>#N/A</v>
      </c>
      <c r="U1759" s="7" t="e">
        <v>#N/A</v>
      </c>
      <c r="V1759" s="7" t="e">
        <v>#N/A</v>
      </c>
      <c r="W1759" s="3">
        <v>0</v>
      </c>
      <c r="X1759" s="3" t="e">
        <v>#N/A</v>
      </c>
      <c r="Y1759" s="7" t="e">
        <v>#N/A</v>
      </c>
      <c r="Z1759" s="7">
        <f t="shared" si="217"/>
        <v>0</v>
      </c>
      <c r="AA1759" s="7">
        <f t="shared" si="218"/>
        <v>0</v>
      </c>
      <c r="AB1759" s="7" t="b">
        <f t="shared" si="219"/>
        <v>0</v>
      </c>
      <c r="AC1759" s="7" t="b">
        <f t="shared" si="220"/>
        <v>1</v>
      </c>
      <c r="AD1759" s="7" t="b">
        <f t="shared" si="221"/>
        <v>0</v>
      </c>
      <c r="AE1759" s="7" t="b">
        <f t="shared" si="222"/>
        <v>1</v>
      </c>
      <c r="AF1759" s="7" t="b">
        <f t="shared" si="223"/>
        <v>0</v>
      </c>
      <c r="AH1759" t="b">
        <f>AND(Table252102[[#This Row],[Developmental toxicity]:[Reproductive toxicity]])</f>
        <v>0</v>
      </c>
    </row>
    <row r="1760" spans="1:34" x14ac:dyDescent="0.25">
      <c r="A1760" s="3">
        <f t="shared" si="216"/>
        <v>1759</v>
      </c>
      <c r="B1760" s="4"/>
      <c r="C1760" t="s">
        <v>21161</v>
      </c>
      <c r="D1760" s="3" t="s">
        <v>20765</v>
      </c>
      <c r="E1760" s="94" t="s">
        <v>20963</v>
      </c>
      <c r="F1760" t="s">
        <v>21541</v>
      </c>
      <c r="G1760" t="s">
        <v>21542</v>
      </c>
      <c r="H1760" t="s">
        <v>21542</v>
      </c>
      <c r="I1760" t="s">
        <v>21543</v>
      </c>
      <c r="J1760" s="5"/>
      <c r="K1760" s="7" t="e">
        <v>#N/A</v>
      </c>
      <c r="L1760" s="7" t="e">
        <v>#N/A</v>
      </c>
      <c r="M1760" s="7" t="e">
        <v>#N/A</v>
      </c>
      <c r="N1760" s="7" t="e">
        <v>#N/A</v>
      </c>
      <c r="O1760" s="7" t="e">
        <v>#N/A</v>
      </c>
      <c r="P1760" s="7" t="e">
        <v>#N/A</v>
      </c>
      <c r="Q1760" s="7" t="e">
        <v>#N/A</v>
      </c>
      <c r="R1760" s="7" t="e">
        <v>#N/A</v>
      </c>
      <c r="S1760" s="7" t="e">
        <v>#N/A</v>
      </c>
      <c r="T1760" s="7" t="e">
        <v>#N/A</v>
      </c>
      <c r="U1760" s="7" t="e">
        <v>#N/A</v>
      </c>
      <c r="V1760" s="7" t="e">
        <v>#N/A</v>
      </c>
      <c r="W1760" s="7" t="e">
        <v>#N/A</v>
      </c>
      <c r="X1760" s="7" t="e">
        <v>#N/A</v>
      </c>
      <c r="Y1760" s="7">
        <v>0</v>
      </c>
      <c r="Z1760" s="7">
        <f t="shared" si="217"/>
        <v>0</v>
      </c>
      <c r="AA1760" s="7">
        <f t="shared" si="218"/>
        <v>0</v>
      </c>
      <c r="AB1760" s="7" t="b">
        <f t="shared" si="219"/>
        <v>1</v>
      </c>
      <c r="AC1760" s="7" t="b">
        <f t="shared" si="220"/>
        <v>0</v>
      </c>
      <c r="AD1760" s="7" t="b">
        <f t="shared" si="221"/>
        <v>0</v>
      </c>
      <c r="AE1760" s="7" t="b">
        <f t="shared" si="222"/>
        <v>0</v>
      </c>
      <c r="AF1760" s="7" t="b">
        <f t="shared" si="223"/>
        <v>0</v>
      </c>
      <c r="AH1760" t="b">
        <f>AND(Table252102[[#This Row],[Developmental toxicity]:[Reproductive toxicity]])</f>
        <v>0</v>
      </c>
    </row>
    <row r="1761" spans="1:34" x14ac:dyDescent="0.25">
      <c r="A1761" s="3">
        <f t="shared" si="216"/>
        <v>1760</v>
      </c>
      <c r="B1761" s="4"/>
      <c r="C1761" s="3" t="s">
        <v>13250</v>
      </c>
      <c r="D1761" s="3" t="s">
        <v>13249</v>
      </c>
      <c r="E1761" s="29" t="s">
        <v>17564</v>
      </c>
      <c r="F1761" s="3" t="s">
        <v>17565</v>
      </c>
      <c r="G1761" s="3" t="s">
        <v>13251</v>
      </c>
      <c r="H1761" s="3" t="s">
        <v>13251</v>
      </c>
      <c r="I1761" s="3" t="s">
        <v>17566</v>
      </c>
      <c r="J1761" s="5"/>
      <c r="K1761" s="7" t="e">
        <v>#N/A</v>
      </c>
      <c r="L1761" s="7" t="e">
        <v>#N/A</v>
      </c>
      <c r="M1761" s="7" t="e">
        <v>#N/A</v>
      </c>
      <c r="N1761" s="7" t="e">
        <v>#N/A</v>
      </c>
      <c r="O1761" s="7" t="e">
        <v>#N/A</v>
      </c>
      <c r="P1761" s="7" t="e">
        <v>#N/A</v>
      </c>
      <c r="Q1761" s="7" t="e">
        <v>#N/A</v>
      </c>
      <c r="R1761" s="7" t="e">
        <v>#N/A</v>
      </c>
      <c r="S1761" s="7" t="e">
        <v>#N/A</v>
      </c>
      <c r="T1761" s="7" t="e">
        <v>#N/A</v>
      </c>
      <c r="U1761" s="7" t="e">
        <v>#N/A</v>
      </c>
      <c r="V1761" s="7" t="e">
        <v>#N/A</v>
      </c>
      <c r="W1761" s="3">
        <v>0</v>
      </c>
      <c r="X1761" s="3" t="e">
        <v>#N/A</v>
      </c>
      <c r="Y1761" s="7" t="e">
        <v>#N/A</v>
      </c>
      <c r="Z1761" s="7">
        <f t="shared" si="217"/>
        <v>0</v>
      </c>
      <c r="AA1761" s="7">
        <f t="shared" si="218"/>
        <v>0</v>
      </c>
      <c r="AB1761" s="7" t="b">
        <f t="shared" si="219"/>
        <v>0</v>
      </c>
      <c r="AC1761" s="7" t="b">
        <f t="shared" si="220"/>
        <v>1</v>
      </c>
      <c r="AD1761" s="7" t="b">
        <f t="shared" si="221"/>
        <v>0</v>
      </c>
      <c r="AE1761" s="7" t="b">
        <f t="shared" si="222"/>
        <v>1</v>
      </c>
      <c r="AF1761" s="7" t="b">
        <f t="shared" si="223"/>
        <v>0</v>
      </c>
      <c r="AH1761" t="b">
        <f>AND(Table252102[[#This Row],[Developmental toxicity]:[Reproductive toxicity]])</f>
        <v>0</v>
      </c>
    </row>
    <row r="1762" spans="1:34" x14ac:dyDescent="0.25">
      <c r="A1762" s="3">
        <f t="shared" si="216"/>
        <v>1761</v>
      </c>
      <c r="B1762" s="4"/>
      <c r="C1762" s="3" t="s">
        <v>12142</v>
      </c>
      <c r="D1762" s="3" t="s">
        <v>12141</v>
      </c>
      <c r="E1762" s="29" t="s">
        <v>15846</v>
      </c>
      <c r="F1762" s="3" t="s">
        <v>15847</v>
      </c>
      <c r="G1762" s="3" t="s">
        <v>12143</v>
      </c>
      <c r="H1762" s="3" t="s">
        <v>12143</v>
      </c>
      <c r="I1762" s="3" t="s">
        <v>15848</v>
      </c>
      <c r="J1762" s="5"/>
      <c r="K1762" s="7" t="e">
        <v>#N/A</v>
      </c>
      <c r="L1762" s="7" t="e">
        <v>#N/A</v>
      </c>
      <c r="M1762" s="7" t="e">
        <v>#N/A</v>
      </c>
      <c r="N1762" s="7" t="e">
        <v>#N/A</v>
      </c>
      <c r="O1762" s="7" t="e">
        <v>#N/A</v>
      </c>
      <c r="P1762" s="7" t="e">
        <v>#N/A</v>
      </c>
      <c r="Q1762" s="7" t="e">
        <v>#N/A</v>
      </c>
      <c r="R1762" s="7" t="e">
        <v>#N/A</v>
      </c>
      <c r="S1762" s="7" t="e">
        <v>#N/A</v>
      </c>
      <c r="T1762" s="7" t="e">
        <v>#N/A</v>
      </c>
      <c r="U1762" s="7" t="e">
        <v>#N/A</v>
      </c>
      <c r="V1762" s="7" t="e">
        <v>#N/A</v>
      </c>
      <c r="W1762" s="3">
        <v>0</v>
      </c>
      <c r="X1762" s="3" t="e">
        <v>#N/A</v>
      </c>
      <c r="Y1762" s="7" t="e">
        <v>#N/A</v>
      </c>
      <c r="Z1762" s="7">
        <f t="shared" si="217"/>
        <v>0</v>
      </c>
      <c r="AA1762" s="7">
        <f t="shared" si="218"/>
        <v>0</v>
      </c>
      <c r="AB1762" s="7" t="b">
        <f t="shared" si="219"/>
        <v>0</v>
      </c>
      <c r="AC1762" s="7" t="b">
        <f t="shared" si="220"/>
        <v>1</v>
      </c>
      <c r="AD1762" s="7" t="b">
        <f t="shared" si="221"/>
        <v>0</v>
      </c>
      <c r="AE1762" s="7" t="b">
        <f t="shared" si="222"/>
        <v>1</v>
      </c>
      <c r="AF1762" s="7" t="b">
        <f t="shared" si="223"/>
        <v>0</v>
      </c>
      <c r="AH1762" t="b">
        <f>AND(Table252102[[#This Row],[Developmental toxicity]:[Reproductive toxicity]])</f>
        <v>0</v>
      </c>
    </row>
    <row r="1763" spans="1:34" x14ac:dyDescent="0.25">
      <c r="A1763" s="3">
        <f t="shared" si="216"/>
        <v>1762</v>
      </c>
      <c r="B1763" s="4"/>
      <c r="C1763" s="3" t="s">
        <v>20518</v>
      </c>
      <c r="D1763" s="3" t="s">
        <v>19190</v>
      </c>
      <c r="E1763" s="29" t="s">
        <v>20273</v>
      </c>
      <c r="F1763" s="3" t="s">
        <v>19636</v>
      </c>
      <c r="G1763" s="3" t="s">
        <v>19637</v>
      </c>
      <c r="H1763" s="3" t="s">
        <v>19637</v>
      </c>
      <c r="I1763" s="3" t="s">
        <v>19638</v>
      </c>
      <c r="J1763" s="5" t="s">
        <v>20</v>
      </c>
      <c r="K1763" s="7" t="e">
        <v>#N/A</v>
      </c>
      <c r="L1763" s="7" t="e">
        <v>#N/A</v>
      </c>
      <c r="M1763" s="7" t="e">
        <v>#N/A</v>
      </c>
      <c r="N1763" s="7" t="e">
        <v>#N/A</v>
      </c>
      <c r="O1763" s="7" t="e">
        <v>#N/A</v>
      </c>
      <c r="P1763" s="7" t="e">
        <v>#N/A</v>
      </c>
      <c r="Q1763" s="7" t="e">
        <v>#N/A</v>
      </c>
      <c r="R1763" s="7" t="e">
        <v>#N/A</v>
      </c>
      <c r="S1763" s="7" t="e">
        <v>#N/A</v>
      </c>
      <c r="T1763" s="7" t="e">
        <v>#N/A</v>
      </c>
      <c r="U1763" s="7" t="e">
        <v>#N/A</v>
      </c>
      <c r="V1763" s="7" t="e">
        <v>#N/A</v>
      </c>
      <c r="W1763" s="7" t="e">
        <v>#N/A</v>
      </c>
      <c r="X1763" s="7">
        <v>0</v>
      </c>
      <c r="Y1763" s="7">
        <v>0</v>
      </c>
      <c r="Z1763" s="7">
        <f t="shared" si="217"/>
        <v>0</v>
      </c>
      <c r="AA1763" s="7">
        <f t="shared" si="218"/>
        <v>0</v>
      </c>
      <c r="AB1763" s="7" t="b">
        <f t="shared" si="219"/>
        <v>1</v>
      </c>
      <c r="AC1763" s="7" t="b">
        <f t="shared" si="220"/>
        <v>0</v>
      </c>
      <c r="AD1763" s="7" t="b">
        <f t="shared" si="221"/>
        <v>0</v>
      </c>
      <c r="AE1763" s="7" t="b">
        <f t="shared" si="222"/>
        <v>0</v>
      </c>
      <c r="AF1763" s="7" t="b">
        <f t="shared" si="223"/>
        <v>0</v>
      </c>
      <c r="AH1763" t="b">
        <f>AND(Table252102[[#This Row],[Developmental toxicity]:[Reproductive toxicity]])</f>
        <v>0</v>
      </c>
    </row>
    <row r="1764" spans="1:34" x14ac:dyDescent="0.25">
      <c r="A1764" s="3">
        <f t="shared" si="216"/>
        <v>1763</v>
      </c>
      <c r="B1764" s="4"/>
      <c r="C1764" t="s">
        <v>21152</v>
      </c>
      <c r="D1764" s="3" t="s">
        <v>20756</v>
      </c>
      <c r="E1764" s="94" t="s">
        <v>20954</v>
      </c>
      <c r="F1764" t="s">
        <v>21512</v>
      </c>
      <c r="G1764" t="s">
        <v>21513</v>
      </c>
      <c r="H1764" t="s">
        <v>21513</v>
      </c>
      <c r="I1764" t="s">
        <v>21514</v>
      </c>
      <c r="J1764" s="5"/>
      <c r="K1764" s="7" t="e">
        <v>#N/A</v>
      </c>
      <c r="L1764" s="7" t="e">
        <v>#N/A</v>
      </c>
      <c r="M1764" s="7" t="e">
        <v>#N/A</v>
      </c>
      <c r="N1764" s="7" t="e">
        <v>#N/A</v>
      </c>
      <c r="O1764" s="7" t="e">
        <v>#N/A</v>
      </c>
      <c r="P1764" s="7" t="e">
        <v>#N/A</v>
      </c>
      <c r="Q1764" s="7" t="e">
        <v>#N/A</v>
      </c>
      <c r="R1764" s="7" t="e">
        <v>#N/A</v>
      </c>
      <c r="S1764" s="7" t="e">
        <v>#N/A</v>
      </c>
      <c r="T1764" s="7" t="e">
        <v>#N/A</v>
      </c>
      <c r="U1764" s="7" t="e">
        <v>#N/A</v>
      </c>
      <c r="V1764" s="7" t="e">
        <v>#N/A</v>
      </c>
      <c r="W1764" s="7" t="e">
        <v>#N/A</v>
      </c>
      <c r="X1764" s="7" t="e">
        <v>#N/A</v>
      </c>
      <c r="Y1764" s="7">
        <v>0</v>
      </c>
      <c r="Z1764" s="7">
        <f t="shared" si="217"/>
        <v>0</v>
      </c>
      <c r="AA1764" s="7">
        <f t="shared" si="218"/>
        <v>0</v>
      </c>
      <c r="AB1764" s="7" t="b">
        <f t="shared" si="219"/>
        <v>1</v>
      </c>
      <c r="AC1764" s="7" t="b">
        <f t="shared" si="220"/>
        <v>0</v>
      </c>
      <c r="AD1764" s="7" t="b">
        <f t="shared" si="221"/>
        <v>0</v>
      </c>
      <c r="AE1764" s="7" t="b">
        <f t="shared" si="222"/>
        <v>0</v>
      </c>
      <c r="AF1764" s="7" t="b">
        <f t="shared" si="223"/>
        <v>0</v>
      </c>
      <c r="AH1764" t="b">
        <f>AND(Table252102[[#This Row],[Developmental toxicity]:[Reproductive toxicity]])</f>
        <v>0</v>
      </c>
    </row>
    <row r="1765" spans="1:34" x14ac:dyDescent="0.25">
      <c r="A1765" s="3">
        <f t="shared" si="216"/>
        <v>1764</v>
      </c>
      <c r="B1765" s="4"/>
      <c r="C1765" s="3" t="s">
        <v>12182</v>
      </c>
      <c r="D1765" s="3" t="s">
        <v>12181</v>
      </c>
      <c r="E1765" s="29" t="s">
        <v>15896</v>
      </c>
      <c r="F1765" s="3" t="s">
        <v>15897</v>
      </c>
      <c r="G1765" s="3" t="s">
        <v>12183</v>
      </c>
      <c r="H1765" s="3" t="s">
        <v>12183</v>
      </c>
      <c r="I1765" s="3" t="s">
        <v>15898</v>
      </c>
      <c r="J1765" s="5"/>
      <c r="K1765" s="7" t="e">
        <v>#N/A</v>
      </c>
      <c r="L1765" s="7" t="e">
        <v>#N/A</v>
      </c>
      <c r="M1765" s="7" t="e">
        <v>#N/A</v>
      </c>
      <c r="N1765" s="7" t="e">
        <v>#N/A</v>
      </c>
      <c r="O1765" s="7" t="e">
        <v>#N/A</v>
      </c>
      <c r="P1765" s="7" t="e">
        <v>#N/A</v>
      </c>
      <c r="Q1765" s="7" t="e">
        <v>#N/A</v>
      </c>
      <c r="R1765" s="7" t="e">
        <v>#N/A</v>
      </c>
      <c r="S1765" s="7" t="e">
        <v>#N/A</v>
      </c>
      <c r="T1765" s="7" t="e">
        <v>#N/A</v>
      </c>
      <c r="U1765" s="7" t="e">
        <v>#N/A</v>
      </c>
      <c r="V1765" s="7" t="e">
        <v>#N/A</v>
      </c>
      <c r="W1765" s="3">
        <v>0</v>
      </c>
      <c r="X1765" s="3" t="e">
        <v>#N/A</v>
      </c>
      <c r="Y1765" s="7" t="e">
        <v>#N/A</v>
      </c>
      <c r="Z1765" s="7">
        <f t="shared" si="217"/>
        <v>0</v>
      </c>
      <c r="AA1765" s="7">
        <f t="shared" si="218"/>
        <v>0</v>
      </c>
      <c r="AB1765" s="7" t="b">
        <f t="shared" si="219"/>
        <v>0</v>
      </c>
      <c r="AC1765" s="7" t="b">
        <f t="shared" si="220"/>
        <v>1</v>
      </c>
      <c r="AD1765" s="7" t="b">
        <f t="shared" si="221"/>
        <v>0</v>
      </c>
      <c r="AE1765" s="7" t="b">
        <f t="shared" si="222"/>
        <v>1</v>
      </c>
      <c r="AF1765" s="7" t="b">
        <f t="shared" si="223"/>
        <v>0</v>
      </c>
      <c r="AH1765" t="b">
        <f>AND(Table252102[[#This Row],[Developmental toxicity]:[Reproductive toxicity]])</f>
        <v>0</v>
      </c>
    </row>
    <row r="1766" spans="1:34" x14ac:dyDescent="0.25">
      <c r="A1766" s="3">
        <f t="shared" si="216"/>
        <v>1765</v>
      </c>
      <c r="B1766" s="4"/>
      <c r="C1766" s="3" t="s">
        <v>12511</v>
      </c>
      <c r="D1766" s="3" t="s">
        <v>12510</v>
      </c>
      <c r="E1766" s="29" t="s">
        <v>16455</v>
      </c>
      <c r="F1766" s="3" t="s">
        <v>16456</v>
      </c>
      <c r="G1766" s="3" t="s">
        <v>16457</v>
      </c>
      <c r="H1766" s="3" t="s">
        <v>12512</v>
      </c>
      <c r="I1766" s="3" t="s">
        <v>16458</v>
      </c>
      <c r="J1766" s="5"/>
      <c r="K1766" s="7" t="e">
        <v>#N/A</v>
      </c>
      <c r="L1766" s="7" t="e">
        <v>#N/A</v>
      </c>
      <c r="M1766" s="7" t="e">
        <v>#N/A</v>
      </c>
      <c r="N1766" s="7" t="e">
        <v>#N/A</v>
      </c>
      <c r="O1766" s="7" t="e">
        <v>#N/A</v>
      </c>
      <c r="P1766" s="7" t="e">
        <v>#N/A</v>
      </c>
      <c r="Q1766" s="7" t="e">
        <v>#N/A</v>
      </c>
      <c r="R1766" s="7" t="e">
        <v>#N/A</v>
      </c>
      <c r="S1766" s="7" t="e">
        <v>#N/A</v>
      </c>
      <c r="T1766" s="7" t="e">
        <v>#N/A</v>
      </c>
      <c r="U1766" s="7" t="e">
        <v>#N/A</v>
      </c>
      <c r="V1766" s="7" t="e">
        <v>#N/A</v>
      </c>
      <c r="W1766" s="3">
        <v>0</v>
      </c>
      <c r="X1766" s="3" t="e">
        <v>#N/A</v>
      </c>
      <c r="Y1766" s="7" t="e">
        <v>#N/A</v>
      </c>
      <c r="Z1766" s="7">
        <f t="shared" si="217"/>
        <v>0</v>
      </c>
      <c r="AA1766" s="7">
        <f t="shared" si="218"/>
        <v>0</v>
      </c>
      <c r="AB1766" s="7" t="b">
        <f t="shared" si="219"/>
        <v>0</v>
      </c>
      <c r="AC1766" s="7" t="b">
        <f t="shared" si="220"/>
        <v>1</v>
      </c>
      <c r="AD1766" s="7" t="b">
        <f t="shared" si="221"/>
        <v>0</v>
      </c>
      <c r="AE1766" s="7" t="b">
        <f t="shared" si="222"/>
        <v>1</v>
      </c>
      <c r="AF1766" s="7" t="b">
        <f t="shared" si="223"/>
        <v>0</v>
      </c>
      <c r="AH1766" t="b">
        <f>AND(Table252102[[#This Row],[Developmental toxicity]:[Reproductive toxicity]])</f>
        <v>0</v>
      </c>
    </row>
    <row r="1767" spans="1:34" x14ac:dyDescent="0.25">
      <c r="A1767" s="3">
        <f t="shared" si="216"/>
        <v>1766</v>
      </c>
      <c r="B1767" s="4"/>
      <c r="C1767" s="3" t="s">
        <v>13256</v>
      </c>
      <c r="D1767" s="3" t="s">
        <v>13255</v>
      </c>
      <c r="E1767" s="29" t="s">
        <v>17570</v>
      </c>
      <c r="F1767" s="3" t="s">
        <v>17571</v>
      </c>
      <c r="G1767" s="3" t="s">
        <v>17572</v>
      </c>
      <c r="H1767" s="3" t="s">
        <v>17572</v>
      </c>
      <c r="I1767" s="3" t="s">
        <v>17573</v>
      </c>
      <c r="J1767" s="5"/>
      <c r="K1767" s="7" t="e">
        <v>#N/A</v>
      </c>
      <c r="L1767" s="7" t="e">
        <v>#N/A</v>
      </c>
      <c r="M1767" s="7" t="e">
        <v>#N/A</v>
      </c>
      <c r="N1767" s="7" t="e">
        <v>#N/A</v>
      </c>
      <c r="O1767" s="7" t="e">
        <v>#N/A</v>
      </c>
      <c r="P1767" s="7" t="e">
        <v>#N/A</v>
      </c>
      <c r="Q1767" s="7" t="e">
        <v>#N/A</v>
      </c>
      <c r="R1767" s="7" t="e">
        <v>#N/A</v>
      </c>
      <c r="S1767" s="7" t="e">
        <v>#N/A</v>
      </c>
      <c r="T1767" s="7" t="e">
        <v>#N/A</v>
      </c>
      <c r="U1767" s="7" t="e">
        <v>#N/A</v>
      </c>
      <c r="V1767" s="7" t="e">
        <v>#N/A</v>
      </c>
      <c r="W1767" s="3">
        <v>0</v>
      </c>
      <c r="X1767" s="3" t="e">
        <v>#N/A</v>
      </c>
      <c r="Y1767" s="7" t="e">
        <v>#N/A</v>
      </c>
      <c r="Z1767" s="7">
        <f t="shared" si="217"/>
        <v>0</v>
      </c>
      <c r="AA1767" s="7">
        <f t="shared" si="218"/>
        <v>0</v>
      </c>
      <c r="AB1767" s="7" t="b">
        <f t="shared" si="219"/>
        <v>0</v>
      </c>
      <c r="AC1767" s="7" t="b">
        <f t="shared" si="220"/>
        <v>1</v>
      </c>
      <c r="AD1767" s="7" t="b">
        <f t="shared" si="221"/>
        <v>0</v>
      </c>
      <c r="AE1767" s="7" t="b">
        <f t="shared" si="222"/>
        <v>1</v>
      </c>
      <c r="AF1767" s="7" t="b">
        <f t="shared" si="223"/>
        <v>0</v>
      </c>
      <c r="AH1767" t="b">
        <f>AND(Table252102[[#This Row],[Developmental toxicity]:[Reproductive toxicity]])</f>
        <v>0</v>
      </c>
    </row>
    <row r="1768" spans="1:34" x14ac:dyDescent="0.25">
      <c r="A1768" s="3">
        <f t="shared" si="216"/>
        <v>1767</v>
      </c>
      <c r="B1768" s="4"/>
      <c r="C1768" s="3" t="s">
        <v>13301</v>
      </c>
      <c r="D1768" s="3" t="s">
        <v>13300</v>
      </c>
      <c r="E1768" s="29" t="s">
        <v>17620</v>
      </c>
      <c r="F1768" s="3" t="s">
        <v>17621</v>
      </c>
      <c r="G1768" s="3" t="s">
        <v>17622</v>
      </c>
      <c r="H1768" s="3" t="s">
        <v>17622</v>
      </c>
      <c r="I1768" s="3" t="s">
        <v>17623</v>
      </c>
      <c r="J1768" s="5"/>
      <c r="K1768" s="7" t="e">
        <v>#N/A</v>
      </c>
      <c r="L1768" s="7" t="e">
        <v>#N/A</v>
      </c>
      <c r="M1768" s="7" t="e">
        <v>#N/A</v>
      </c>
      <c r="N1768" s="7" t="e">
        <v>#N/A</v>
      </c>
      <c r="O1768" s="7" t="e">
        <v>#N/A</v>
      </c>
      <c r="P1768" s="7" t="e">
        <v>#N/A</v>
      </c>
      <c r="Q1768" s="7" t="e">
        <v>#N/A</v>
      </c>
      <c r="R1768" s="7" t="e">
        <v>#N/A</v>
      </c>
      <c r="S1768" s="7" t="e">
        <v>#N/A</v>
      </c>
      <c r="T1768" s="7" t="e">
        <v>#N/A</v>
      </c>
      <c r="U1768" s="7" t="e">
        <v>#N/A</v>
      </c>
      <c r="V1768" s="7" t="e">
        <v>#N/A</v>
      </c>
      <c r="W1768" s="3">
        <v>0</v>
      </c>
      <c r="X1768" s="3" t="e">
        <v>#N/A</v>
      </c>
      <c r="Y1768" s="7" t="e">
        <v>#N/A</v>
      </c>
      <c r="Z1768" s="7">
        <f t="shared" si="217"/>
        <v>0</v>
      </c>
      <c r="AA1768" s="7">
        <f t="shared" si="218"/>
        <v>0</v>
      </c>
      <c r="AB1768" s="7" t="b">
        <f t="shared" si="219"/>
        <v>0</v>
      </c>
      <c r="AC1768" s="7" t="b">
        <f t="shared" si="220"/>
        <v>1</v>
      </c>
      <c r="AD1768" s="7" t="b">
        <f t="shared" si="221"/>
        <v>0</v>
      </c>
      <c r="AE1768" s="7" t="b">
        <f t="shared" si="222"/>
        <v>1</v>
      </c>
      <c r="AF1768" s="7" t="b">
        <f t="shared" si="223"/>
        <v>0</v>
      </c>
      <c r="AH1768" t="b">
        <f>AND(Table252102[[#This Row],[Developmental toxicity]:[Reproductive toxicity]])</f>
        <v>0</v>
      </c>
    </row>
    <row r="1769" spans="1:34" x14ac:dyDescent="0.25">
      <c r="A1769" s="3">
        <f t="shared" si="216"/>
        <v>1768</v>
      </c>
      <c r="B1769" s="4"/>
      <c r="C1769" s="3" t="s">
        <v>12162</v>
      </c>
      <c r="D1769" s="3" t="s">
        <v>12161</v>
      </c>
      <c r="E1769" s="29" t="s">
        <v>15874</v>
      </c>
      <c r="F1769" s="3" t="s">
        <v>15875</v>
      </c>
      <c r="G1769" s="3" t="s">
        <v>12163</v>
      </c>
      <c r="H1769" s="3" t="s">
        <v>12163</v>
      </c>
      <c r="I1769" s="3" t="s">
        <v>15876</v>
      </c>
      <c r="J1769" s="5"/>
      <c r="K1769" s="7" t="e">
        <v>#N/A</v>
      </c>
      <c r="L1769" s="7" t="e">
        <v>#N/A</v>
      </c>
      <c r="M1769" s="7" t="e">
        <v>#N/A</v>
      </c>
      <c r="N1769" s="7" t="e">
        <v>#N/A</v>
      </c>
      <c r="O1769" s="7" t="e">
        <v>#N/A</v>
      </c>
      <c r="P1769" s="7" t="e">
        <v>#N/A</v>
      </c>
      <c r="Q1769" s="7" t="e">
        <v>#N/A</v>
      </c>
      <c r="R1769" s="7" t="e">
        <v>#N/A</v>
      </c>
      <c r="S1769" s="7" t="e">
        <v>#N/A</v>
      </c>
      <c r="T1769" s="7" t="e">
        <v>#N/A</v>
      </c>
      <c r="U1769" s="7" t="e">
        <v>#N/A</v>
      </c>
      <c r="V1769" s="7" t="e">
        <v>#N/A</v>
      </c>
      <c r="W1769" s="3">
        <v>0</v>
      </c>
      <c r="X1769" s="3" t="e">
        <v>#N/A</v>
      </c>
      <c r="Y1769" s="7" t="e">
        <v>#N/A</v>
      </c>
      <c r="Z1769" s="7">
        <f t="shared" si="217"/>
        <v>0</v>
      </c>
      <c r="AA1769" s="7">
        <f t="shared" si="218"/>
        <v>0</v>
      </c>
      <c r="AB1769" s="7" t="b">
        <f t="shared" si="219"/>
        <v>0</v>
      </c>
      <c r="AC1769" s="7" t="b">
        <f t="shared" si="220"/>
        <v>1</v>
      </c>
      <c r="AD1769" s="7" t="b">
        <f t="shared" si="221"/>
        <v>0</v>
      </c>
      <c r="AE1769" s="7" t="b">
        <f t="shared" si="222"/>
        <v>1</v>
      </c>
      <c r="AF1769" s="7" t="b">
        <f t="shared" si="223"/>
        <v>0</v>
      </c>
      <c r="AH1769" t="b">
        <f>AND(Table252102[[#This Row],[Developmental toxicity]:[Reproductive toxicity]])</f>
        <v>0</v>
      </c>
    </row>
    <row r="1770" spans="1:34" x14ac:dyDescent="0.25">
      <c r="A1770" s="3">
        <f t="shared" si="216"/>
        <v>1769</v>
      </c>
      <c r="B1770" s="4"/>
      <c r="C1770" s="3" t="s">
        <v>12637</v>
      </c>
      <c r="D1770" s="3" t="s">
        <v>12636</v>
      </c>
      <c r="E1770" s="29" t="s">
        <v>16646</v>
      </c>
      <c r="F1770" s="3" t="s">
        <v>16647</v>
      </c>
      <c r="G1770" s="3" t="s">
        <v>12638</v>
      </c>
      <c r="H1770" s="3" t="s">
        <v>12638</v>
      </c>
      <c r="I1770" s="3" t="s">
        <v>16648</v>
      </c>
      <c r="J1770" s="5"/>
      <c r="K1770" s="7" t="e">
        <v>#N/A</v>
      </c>
      <c r="L1770" s="7" t="e">
        <v>#N/A</v>
      </c>
      <c r="M1770" s="7" t="e">
        <v>#N/A</v>
      </c>
      <c r="N1770" s="7" t="e">
        <v>#N/A</v>
      </c>
      <c r="O1770" s="7" t="e">
        <v>#N/A</v>
      </c>
      <c r="P1770" s="7" t="e">
        <v>#N/A</v>
      </c>
      <c r="Q1770" s="7" t="e">
        <v>#N/A</v>
      </c>
      <c r="R1770" s="7" t="e">
        <v>#N/A</v>
      </c>
      <c r="S1770" s="7" t="e">
        <v>#N/A</v>
      </c>
      <c r="T1770" s="7" t="e">
        <v>#N/A</v>
      </c>
      <c r="U1770" s="7" t="e">
        <v>#N/A</v>
      </c>
      <c r="V1770" s="7" t="e">
        <v>#N/A</v>
      </c>
      <c r="W1770" s="3">
        <v>0</v>
      </c>
      <c r="X1770" s="3" t="e">
        <v>#N/A</v>
      </c>
      <c r="Y1770" s="7" t="e">
        <v>#N/A</v>
      </c>
      <c r="Z1770" s="7">
        <f t="shared" si="217"/>
        <v>0</v>
      </c>
      <c r="AA1770" s="7">
        <f t="shared" si="218"/>
        <v>0</v>
      </c>
      <c r="AB1770" s="7" t="b">
        <f t="shared" si="219"/>
        <v>0</v>
      </c>
      <c r="AC1770" s="7" t="b">
        <f t="shared" si="220"/>
        <v>1</v>
      </c>
      <c r="AD1770" s="7" t="b">
        <f t="shared" si="221"/>
        <v>0</v>
      </c>
      <c r="AE1770" s="7" t="b">
        <f t="shared" si="222"/>
        <v>1</v>
      </c>
      <c r="AF1770" s="7" t="b">
        <f t="shared" si="223"/>
        <v>0</v>
      </c>
      <c r="AH1770" t="b">
        <f>AND(Table252102[[#This Row],[Developmental toxicity]:[Reproductive toxicity]])</f>
        <v>0</v>
      </c>
    </row>
    <row r="1771" spans="1:34" x14ac:dyDescent="0.25">
      <c r="A1771" s="3">
        <f t="shared" si="216"/>
        <v>1770</v>
      </c>
      <c r="B1771" s="4"/>
      <c r="C1771" s="3" t="s">
        <v>11403</v>
      </c>
      <c r="D1771" s="3" t="s">
        <v>17839</v>
      </c>
      <c r="E1771" s="29" t="s">
        <v>14602</v>
      </c>
      <c r="F1771" s="3" t="s">
        <v>14603</v>
      </c>
      <c r="G1771" s="3" t="s">
        <v>11404</v>
      </c>
      <c r="H1771" s="3" t="s">
        <v>11404</v>
      </c>
      <c r="I1771" s="3" t="s">
        <v>14604</v>
      </c>
      <c r="J1771" s="5"/>
      <c r="K1771" s="7" t="e">
        <v>#N/A</v>
      </c>
      <c r="L1771" s="7" t="e">
        <v>#N/A</v>
      </c>
      <c r="M1771" s="7" t="e">
        <v>#N/A</v>
      </c>
      <c r="N1771" s="7" t="e">
        <v>#N/A</v>
      </c>
      <c r="O1771" s="7" t="e">
        <v>#N/A</v>
      </c>
      <c r="P1771" s="7" t="e">
        <v>#N/A</v>
      </c>
      <c r="Q1771" s="7" t="e">
        <v>#N/A</v>
      </c>
      <c r="R1771" s="7" t="e">
        <v>#N/A</v>
      </c>
      <c r="S1771" s="7" t="e">
        <v>#N/A</v>
      </c>
      <c r="T1771" s="7" t="e">
        <v>#N/A</v>
      </c>
      <c r="U1771" s="7" t="e">
        <v>#N/A</v>
      </c>
      <c r="V1771" s="7" t="e">
        <v>#N/A</v>
      </c>
      <c r="W1771" s="3">
        <v>1</v>
      </c>
      <c r="X1771" s="3" t="e">
        <v>#N/A</v>
      </c>
      <c r="Y1771" s="7" t="e">
        <v>#N/A</v>
      </c>
      <c r="Z1771" s="7">
        <f t="shared" si="217"/>
        <v>1</v>
      </c>
      <c r="AA1771" s="7">
        <f t="shared" si="218"/>
        <v>1</v>
      </c>
      <c r="AB1771" s="7" t="b">
        <f t="shared" si="219"/>
        <v>0</v>
      </c>
      <c r="AC1771" s="7" t="b">
        <f t="shared" si="220"/>
        <v>1</v>
      </c>
      <c r="AD1771" s="7" t="b">
        <f t="shared" si="221"/>
        <v>0</v>
      </c>
      <c r="AE1771" s="7" t="b">
        <f t="shared" si="222"/>
        <v>1</v>
      </c>
      <c r="AF1771" s="7" t="b">
        <f t="shared" si="223"/>
        <v>0</v>
      </c>
      <c r="AH1771" t="b">
        <f>AND(Table252102[[#This Row],[Developmental toxicity]:[Reproductive toxicity]])</f>
        <v>0</v>
      </c>
    </row>
    <row r="1772" spans="1:34" x14ac:dyDescent="0.25">
      <c r="A1772" s="3">
        <f t="shared" si="216"/>
        <v>1771</v>
      </c>
      <c r="B1772" s="4"/>
      <c r="C1772" s="3" t="s">
        <v>12069</v>
      </c>
      <c r="D1772" s="3" t="s">
        <v>12068</v>
      </c>
      <c r="E1772" s="29" t="s">
        <v>15741</v>
      </c>
      <c r="F1772" s="3" t="s">
        <v>15742</v>
      </c>
      <c r="G1772" s="3" t="s">
        <v>15743</v>
      </c>
      <c r="H1772" s="3" t="s">
        <v>12070</v>
      </c>
      <c r="I1772" s="3" t="s">
        <v>15744</v>
      </c>
      <c r="J1772" s="5"/>
      <c r="K1772" s="7" t="e">
        <v>#N/A</v>
      </c>
      <c r="L1772" s="7" t="e">
        <v>#N/A</v>
      </c>
      <c r="M1772" s="7" t="e">
        <v>#N/A</v>
      </c>
      <c r="N1772" s="7" t="e">
        <v>#N/A</v>
      </c>
      <c r="O1772" s="7" t="e">
        <v>#N/A</v>
      </c>
      <c r="P1772" s="7" t="e">
        <v>#N/A</v>
      </c>
      <c r="Q1772" s="7" t="e">
        <v>#N/A</v>
      </c>
      <c r="R1772" s="7" t="e">
        <v>#N/A</v>
      </c>
      <c r="S1772" s="7" t="e">
        <v>#N/A</v>
      </c>
      <c r="T1772" s="7" t="e">
        <v>#N/A</v>
      </c>
      <c r="U1772" s="7" t="e">
        <v>#N/A</v>
      </c>
      <c r="V1772" s="7" t="e">
        <v>#N/A</v>
      </c>
      <c r="W1772" s="3">
        <v>0</v>
      </c>
      <c r="X1772" s="3" t="e">
        <v>#N/A</v>
      </c>
      <c r="Y1772" s="7" t="e">
        <v>#N/A</v>
      </c>
      <c r="Z1772" s="7">
        <f t="shared" si="217"/>
        <v>0</v>
      </c>
      <c r="AA1772" s="7">
        <f t="shared" si="218"/>
        <v>0</v>
      </c>
      <c r="AB1772" s="7" t="b">
        <f t="shared" si="219"/>
        <v>0</v>
      </c>
      <c r="AC1772" s="7" t="b">
        <f t="shared" si="220"/>
        <v>1</v>
      </c>
      <c r="AD1772" s="7" t="b">
        <f t="shared" si="221"/>
        <v>0</v>
      </c>
      <c r="AE1772" s="7" t="b">
        <f t="shared" si="222"/>
        <v>1</v>
      </c>
      <c r="AF1772" s="7" t="b">
        <f t="shared" si="223"/>
        <v>0</v>
      </c>
      <c r="AH1772" t="b">
        <f>AND(Table252102[[#This Row],[Developmental toxicity]:[Reproductive toxicity]])</f>
        <v>0</v>
      </c>
    </row>
    <row r="1773" spans="1:34" x14ac:dyDescent="0.25">
      <c r="A1773" s="3">
        <f t="shared" si="216"/>
        <v>1772</v>
      </c>
      <c r="B1773" s="4" t="s">
        <v>1440</v>
      </c>
      <c r="C1773" s="3" t="s">
        <v>2540</v>
      </c>
      <c r="D1773" s="3" t="s">
        <v>3490</v>
      </c>
      <c r="E1773" s="12" t="s">
        <v>7813</v>
      </c>
      <c r="F1773" t="s">
        <v>8652</v>
      </c>
      <c r="G1773" t="s">
        <v>10183</v>
      </c>
      <c r="H1773" t="s">
        <v>10183</v>
      </c>
      <c r="I1773" t="s">
        <v>10184</v>
      </c>
      <c r="J1773" s="5"/>
      <c r="K1773" s="7" t="e">
        <v>#N/A</v>
      </c>
      <c r="L1773" s="7" t="e">
        <v>#N/A</v>
      </c>
      <c r="M1773" s="7" t="e">
        <v>#N/A</v>
      </c>
      <c r="N1773" s="7" t="e">
        <v>#N/A</v>
      </c>
      <c r="O1773" s="7" t="e">
        <v>#N/A</v>
      </c>
      <c r="P1773" s="7" t="e">
        <v>#N/A</v>
      </c>
      <c r="Q1773" s="7" t="e">
        <v>#N/A</v>
      </c>
      <c r="R1773" s="7" t="e">
        <v>#N/A</v>
      </c>
      <c r="S1773" s="7" t="e">
        <v>#N/A</v>
      </c>
      <c r="T1773" s="7">
        <v>0</v>
      </c>
      <c r="U1773" s="7" t="e">
        <v>#N/A</v>
      </c>
      <c r="V1773" s="7" t="e">
        <v>#N/A</v>
      </c>
      <c r="W1773" s="7" t="e">
        <v>#N/A</v>
      </c>
      <c r="X1773" s="7" t="e">
        <v>#N/A</v>
      </c>
      <c r="Y1773" s="7" t="e">
        <v>#N/A</v>
      </c>
      <c r="Z1773" s="7">
        <f t="shared" si="217"/>
        <v>0</v>
      </c>
      <c r="AA1773" s="7">
        <f t="shared" si="218"/>
        <v>0</v>
      </c>
      <c r="AB1773" s="7" t="b">
        <f t="shared" si="219"/>
        <v>1</v>
      </c>
      <c r="AC1773" s="7" t="b">
        <f t="shared" si="220"/>
        <v>0</v>
      </c>
      <c r="AD1773" s="7" t="b">
        <f t="shared" si="221"/>
        <v>1</v>
      </c>
      <c r="AE1773" s="7" t="b">
        <f t="shared" si="222"/>
        <v>0</v>
      </c>
      <c r="AF1773" s="7" t="b">
        <f t="shared" si="223"/>
        <v>0</v>
      </c>
      <c r="AH1773" t="b">
        <f>AND(Table252102[[#This Row],[Developmental toxicity]:[Reproductive toxicity]])</f>
        <v>0</v>
      </c>
    </row>
    <row r="1774" spans="1:34" x14ac:dyDescent="0.25">
      <c r="A1774" s="3">
        <f t="shared" si="216"/>
        <v>1773</v>
      </c>
      <c r="B1774" s="4"/>
      <c r="C1774" s="3" t="s">
        <v>12149</v>
      </c>
      <c r="D1774" s="3" t="s">
        <v>12148</v>
      </c>
      <c r="E1774" s="29" t="s">
        <v>15857</v>
      </c>
      <c r="F1774" s="3" t="s">
        <v>15858</v>
      </c>
      <c r="G1774" s="3" t="s">
        <v>12150</v>
      </c>
      <c r="H1774" s="3" t="s">
        <v>12150</v>
      </c>
      <c r="I1774" s="3" t="s">
        <v>15859</v>
      </c>
      <c r="J1774" s="5"/>
      <c r="K1774" s="7" t="e">
        <v>#N/A</v>
      </c>
      <c r="L1774" s="7" t="e">
        <v>#N/A</v>
      </c>
      <c r="M1774" s="7" t="e">
        <v>#N/A</v>
      </c>
      <c r="N1774" s="7" t="e">
        <v>#N/A</v>
      </c>
      <c r="O1774" s="7" t="e">
        <v>#N/A</v>
      </c>
      <c r="P1774" s="7" t="e">
        <v>#N/A</v>
      </c>
      <c r="Q1774" s="7" t="e">
        <v>#N/A</v>
      </c>
      <c r="R1774" s="7" t="e">
        <v>#N/A</v>
      </c>
      <c r="S1774" s="7" t="e">
        <v>#N/A</v>
      </c>
      <c r="T1774" s="7" t="e">
        <v>#N/A</v>
      </c>
      <c r="U1774" s="7" t="e">
        <v>#N/A</v>
      </c>
      <c r="V1774" s="7" t="e">
        <v>#N/A</v>
      </c>
      <c r="W1774" s="3">
        <v>0</v>
      </c>
      <c r="X1774" s="3" t="e">
        <v>#N/A</v>
      </c>
      <c r="Y1774" s="7" t="e">
        <v>#N/A</v>
      </c>
      <c r="Z1774" s="7">
        <f t="shared" si="217"/>
        <v>0</v>
      </c>
      <c r="AA1774" s="7">
        <f t="shared" si="218"/>
        <v>0</v>
      </c>
      <c r="AB1774" s="7" t="b">
        <f t="shared" si="219"/>
        <v>0</v>
      </c>
      <c r="AC1774" s="7" t="b">
        <f t="shared" si="220"/>
        <v>1</v>
      </c>
      <c r="AD1774" s="7" t="b">
        <f t="shared" si="221"/>
        <v>0</v>
      </c>
      <c r="AE1774" s="7" t="b">
        <f t="shared" si="222"/>
        <v>1</v>
      </c>
      <c r="AF1774" s="7" t="b">
        <f t="shared" si="223"/>
        <v>0</v>
      </c>
      <c r="AH1774" t="b">
        <f>AND(Table252102[[#This Row],[Developmental toxicity]:[Reproductive toxicity]])</f>
        <v>0</v>
      </c>
    </row>
    <row r="1775" spans="1:34" x14ac:dyDescent="0.25">
      <c r="A1775" s="3">
        <f t="shared" si="216"/>
        <v>1774</v>
      </c>
      <c r="B1775" s="4"/>
      <c r="C1775" s="3" t="s">
        <v>13075</v>
      </c>
      <c r="D1775" s="3" t="s">
        <v>13074</v>
      </c>
      <c r="E1775" s="29" t="s">
        <v>17308</v>
      </c>
      <c r="F1775" s="3" t="s">
        <v>17309</v>
      </c>
      <c r="G1775" s="3" t="s">
        <v>13076</v>
      </c>
      <c r="H1775" s="3" t="s">
        <v>13076</v>
      </c>
      <c r="I1775" s="3" t="s">
        <v>17310</v>
      </c>
      <c r="J1775" s="5"/>
      <c r="K1775" s="7" t="e">
        <v>#N/A</v>
      </c>
      <c r="L1775" s="7" t="e">
        <v>#N/A</v>
      </c>
      <c r="M1775" s="7" t="e">
        <v>#N/A</v>
      </c>
      <c r="N1775" s="7" t="e">
        <v>#N/A</v>
      </c>
      <c r="O1775" s="7" t="e">
        <v>#N/A</v>
      </c>
      <c r="P1775" s="7" t="e">
        <v>#N/A</v>
      </c>
      <c r="Q1775" s="7" t="e">
        <v>#N/A</v>
      </c>
      <c r="R1775" s="7" t="e">
        <v>#N/A</v>
      </c>
      <c r="S1775" s="7" t="e">
        <v>#N/A</v>
      </c>
      <c r="T1775" s="7" t="e">
        <v>#N/A</v>
      </c>
      <c r="U1775" s="7" t="e">
        <v>#N/A</v>
      </c>
      <c r="V1775" s="7" t="e">
        <v>#N/A</v>
      </c>
      <c r="W1775" s="3">
        <v>0</v>
      </c>
      <c r="X1775" s="3" t="e">
        <v>#N/A</v>
      </c>
      <c r="Y1775" s="7" t="e">
        <v>#N/A</v>
      </c>
      <c r="Z1775" s="7">
        <f t="shared" si="217"/>
        <v>0</v>
      </c>
      <c r="AA1775" s="7">
        <f t="shared" si="218"/>
        <v>0</v>
      </c>
      <c r="AB1775" s="7" t="b">
        <f t="shared" si="219"/>
        <v>0</v>
      </c>
      <c r="AC1775" s="7" t="b">
        <f t="shared" si="220"/>
        <v>1</v>
      </c>
      <c r="AD1775" s="7" t="b">
        <f t="shared" si="221"/>
        <v>0</v>
      </c>
      <c r="AE1775" s="7" t="b">
        <f t="shared" si="222"/>
        <v>1</v>
      </c>
      <c r="AF1775" s="7" t="b">
        <f t="shared" si="223"/>
        <v>0</v>
      </c>
      <c r="AH1775" t="b">
        <f>AND(Table252102[[#This Row],[Developmental toxicity]:[Reproductive toxicity]])</f>
        <v>0</v>
      </c>
    </row>
    <row r="1776" spans="1:34" x14ac:dyDescent="0.25">
      <c r="A1776" s="3">
        <f t="shared" si="216"/>
        <v>1775</v>
      </c>
      <c r="B1776" s="4"/>
      <c r="C1776" s="3" t="s">
        <v>13164</v>
      </c>
      <c r="D1776" s="3" t="s">
        <v>13163</v>
      </c>
      <c r="E1776" s="29" t="s">
        <v>17442</v>
      </c>
      <c r="F1776" s="3" t="s">
        <v>17443</v>
      </c>
      <c r="G1776" s="3" t="s">
        <v>17444</v>
      </c>
      <c r="H1776" s="3" t="s">
        <v>13165</v>
      </c>
      <c r="I1776" s="3" t="s">
        <v>17445</v>
      </c>
      <c r="J1776" s="5"/>
      <c r="K1776" s="7" t="e">
        <v>#N/A</v>
      </c>
      <c r="L1776" s="7" t="e">
        <v>#N/A</v>
      </c>
      <c r="M1776" s="7" t="e">
        <v>#N/A</v>
      </c>
      <c r="N1776" s="7" t="e">
        <v>#N/A</v>
      </c>
      <c r="O1776" s="7" t="e">
        <v>#N/A</v>
      </c>
      <c r="P1776" s="7" t="e">
        <v>#N/A</v>
      </c>
      <c r="Q1776" s="7" t="e">
        <v>#N/A</v>
      </c>
      <c r="R1776" s="7" t="e">
        <v>#N/A</v>
      </c>
      <c r="S1776" s="7" t="e">
        <v>#N/A</v>
      </c>
      <c r="T1776" s="7" t="e">
        <v>#N/A</v>
      </c>
      <c r="U1776" s="7" t="e">
        <v>#N/A</v>
      </c>
      <c r="V1776" s="7" t="e">
        <v>#N/A</v>
      </c>
      <c r="W1776" s="3">
        <v>0</v>
      </c>
      <c r="X1776" s="3" t="e">
        <v>#N/A</v>
      </c>
      <c r="Y1776" s="7" t="e">
        <v>#N/A</v>
      </c>
      <c r="Z1776" s="7">
        <f t="shared" si="217"/>
        <v>0</v>
      </c>
      <c r="AA1776" s="7">
        <f t="shared" si="218"/>
        <v>0</v>
      </c>
      <c r="AB1776" s="7" t="b">
        <f t="shared" si="219"/>
        <v>0</v>
      </c>
      <c r="AC1776" s="7" t="b">
        <f t="shared" si="220"/>
        <v>1</v>
      </c>
      <c r="AD1776" s="7" t="b">
        <f t="shared" si="221"/>
        <v>0</v>
      </c>
      <c r="AE1776" s="7" t="b">
        <f t="shared" si="222"/>
        <v>1</v>
      </c>
      <c r="AF1776" s="7" t="b">
        <f t="shared" si="223"/>
        <v>0</v>
      </c>
      <c r="AH1776" t="b">
        <f>AND(Table252102[[#This Row],[Developmental toxicity]:[Reproductive toxicity]])</f>
        <v>0</v>
      </c>
    </row>
    <row r="1777" spans="1:34" x14ac:dyDescent="0.25">
      <c r="A1777" s="3">
        <f t="shared" si="216"/>
        <v>1776</v>
      </c>
      <c r="B1777" s="4"/>
      <c r="C1777" s="3" t="s">
        <v>12205</v>
      </c>
      <c r="D1777" s="3" t="s">
        <v>12204</v>
      </c>
      <c r="E1777" s="29" t="s">
        <v>15927</v>
      </c>
      <c r="F1777" s="3" t="s">
        <v>15928</v>
      </c>
      <c r="G1777" s="3" t="s">
        <v>12206</v>
      </c>
      <c r="H1777" s="3" t="s">
        <v>12206</v>
      </c>
      <c r="I1777" s="3" t="s">
        <v>15929</v>
      </c>
      <c r="J1777" s="5"/>
      <c r="K1777" s="7" t="e">
        <v>#N/A</v>
      </c>
      <c r="L1777" s="7" t="e">
        <v>#N/A</v>
      </c>
      <c r="M1777" s="7" t="e">
        <v>#N/A</v>
      </c>
      <c r="N1777" s="7" t="e">
        <v>#N/A</v>
      </c>
      <c r="O1777" s="7" t="e">
        <v>#N/A</v>
      </c>
      <c r="P1777" s="7" t="e">
        <v>#N/A</v>
      </c>
      <c r="Q1777" s="7" t="e">
        <v>#N/A</v>
      </c>
      <c r="R1777" s="7" t="e">
        <v>#N/A</v>
      </c>
      <c r="S1777" s="7" t="e">
        <v>#N/A</v>
      </c>
      <c r="T1777" s="7" t="e">
        <v>#N/A</v>
      </c>
      <c r="U1777" s="7" t="e">
        <v>#N/A</v>
      </c>
      <c r="V1777" s="7" t="e">
        <v>#N/A</v>
      </c>
      <c r="W1777" s="3">
        <v>0</v>
      </c>
      <c r="X1777" s="3" t="e">
        <v>#N/A</v>
      </c>
      <c r="Y1777" s="7" t="e">
        <v>#N/A</v>
      </c>
      <c r="Z1777" s="7">
        <f t="shared" si="217"/>
        <v>0</v>
      </c>
      <c r="AA1777" s="7">
        <f t="shared" si="218"/>
        <v>0</v>
      </c>
      <c r="AB1777" s="7" t="b">
        <f t="shared" si="219"/>
        <v>0</v>
      </c>
      <c r="AC1777" s="7" t="b">
        <f t="shared" si="220"/>
        <v>1</v>
      </c>
      <c r="AD1777" s="7" t="b">
        <f t="shared" si="221"/>
        <v>0</v>
      </c>
      <c r="AE1777" s="7" t="b">
        <f t="shared" si="222"/>
        <v>1</v>
      </c>
      <c r="AF1777" s="7" t="b">
        <f t="shared" si="223"/>
        <v>0</v>
      </c>
      <c r="AH1777" t="b">
        <f>AND(Table252102[[#This Row],[Developmental toxicity]:[Reproductive toxicity]])</f>
        <v>0</v>
      </c>
    </row>
    <row r="1778" spans="1:34" x14ac:dyDescent="0.25">
      <c r="A1778" s="3">
        <f t="shared" si="216"/>
        <v>1777</v>
      </c>
      <c r="B1778" s="4"/>
      <c r="C1778" s="3" t="s">
        <v>11048</v>
      </c>
      <c r="D1778" s="3" t="s">
        <v>11047</v>
      </c>
      <c r="E1778" s="29" t="s">
        <v>13939</v>
      </c>
      <c r="F1778" s="3" t="s">
        <v>13940</v>
      </c>
      <c r="G1778" s="3" t="s">
        <v>13941</v>
      </c>
      <c r="H1778" s="3" t="s">
        <v>11049</v>
      </c>
      <c r="I1778" s="3" t="s">
        <v>13942</v>
      </c>
      <c r="J1778" s="5"/>
      <c r="K1778" s="7" t="e">
        <v>#N/A</v>
      </c>
      <c r="L1778" s="7" t="e">
        <v>#N/A</v>
      </c>
      <c r="M1778" s="7" t="e">
        <v>#N/A</v>
      </c>
      <c r="N1778" s="7" t="e">
        <v>#N/A</v>
      </c>
      <c r="O1778" s="7" t="e">
        <v>#N/A</v>
      </c>
      <c r="P1778" s="7" t="e">
        <v>#N/A</v>
      </c>
      <c r="Q1778" s="7" t="e">
        <v>#N/A</v>
      </c>
      <c r="R1778" s="7" t="e">
        <v>#N/A</v>
      </c>
      <c r="S1778" s="7" t="e">
        <v>#N/A</v>
      </c>
      <c r="T1778" s="7" t="e">
        <v>#N/A</v>
      </c>
      <c r="U1778" s="7" t="e">
        <v>#N/A</v>
      </c>
      <c r="V1778" s="7" t="e">
        <v>#N/A</v>
      </c>
      <c r="W1778" s="3">
        <v>1</v>
      </c>
      <c r="X1778" s="3" t="e">
        <v>#N/A</v>
      </c>
      <c r="Y1778" s="7" t="e">
        <v>#N/A</v>
      </c>
      <c r="Z1778" s="7">
        <f t="shared" si="217"/>
        <v>1</v>
      </c>
      <c r="AA1778" s="7">
        <f t="shared" si="218"/>
        <v>1</v>
      </c>
      <c r="AB1778" s="7" t="b">
        <f t="shared" si="219"/>
        <v>0</v>
      </c>
      <c r="AC1778" s="7" t="b">
        <f t="shared" si="220"/>
        <v>1</v>
      </c>
      <c r="AD1778" s="7" t="b">
        <f t="shared" si="221"/>
        <v>0</v>
      </c>
      <c r="AE1778" s="7" t="b">
        <f t="shared" si="222"/>
        <v>1</v>
      </c>
      <c r="AF1778" s="7" t="b">
        <f t="shared" si="223"/>
        <v>0</v>
      </c>
      <c r="AH1778" t="b">
        <f>AND(Table252102[[#This Row],[Developmental toxicity]:[Reproductive toxicity]])</f>
        <v>0</v>
      </c>
    </row>
    <row r="1779" spans="1:34" x14ac:dyDescent="0.25">
      <c r="A1779" s="3">
        <f t="shared" si="216"/>
        <v>1778</v>
      </c>
      <c r="B1779" s="4"/>
      <c r="C1779" s="3" t="s">
        <v>13331</v>
      </c>
      <c r="D1779" s="3" t="s">
        <v>13330</v>
      </c>
      <c r="E1779" s="29" t="s">
        <v>17661</v>
      </c>
      <c r="F1779" s="3" t="s">
        <v>17662</v>
      </c>
      <c r="G1779" s="3" t="s">
        <v>13332</v>
      </c>
      <c r="H1779" s="3" t="s">
        <v>13332</v>
      </c>
      <c r="I1779" s="3" t="s">
        <v>17663</v>
      </c>
      <c r="J1779" s="5"/>
      <c r="K1779" s="7" t="e">
        <v>#N/A</v>
      </c>
      <c r="L1779" s="7" t="e">
        <v>#N/A</v>
      </c>
      <c r="M1779" s="7" t="e">
        <v>#N/A</v>
      </c>
      <c r="N1779" s="7" t="e">
        <v>#N/A</v>
      </c>
      <c r="O1779" s="7" t="e">
        <v>#N/A</v>
      </c>
      <c r="P1779" s="7" t="e">
        <v>#N/A</v>
      </c>
      <c r="Q1779" s="7" t="e">
        <v>#N/A</v>
      </c>
      <c r="R1779" s="7" t="e">
        <v>#N/A</v>
      </c>
      <c r="S1779" s="7" t="e">
        <v>#N/A</v>
      </c>
      <c r="T1779" s="7" t="e">
        <v>#N/A</v>
      </c>
      <c r="U1779" s="7" t="e">
        <v>#N/A</v>
      </c>
      <c r="V1779" s="7" t="e">
        <v>#N/A</v>
      </c>
      <c r="W1779" s="7">
        <v>0</v>
      </c>
      <c r="X1779" s="7" t="e">
        <v>#N/A</v>
      </c>
      <c r="Y1779" s="7">
        <v>0</v>
      </c>
      <c r="Z1779" s="7">
        <f t="shared" si="217"/>
        <v>0</v>
      </c>
      <c r="AA1779" s="7">
        <f t="shared" si="218"/>
        <v>0</v>
      </c>
      <c r="AB1779" s="7" t="b">
        <f t="shared" si="219"/>
        <v>1</v>
      </c>
      <c r="AC1779" s="7" t="b">
        <f t="shared" si="220"/>
        <v>1</v>
      </c>
      <c r="AD1779" s="7" t="b">
        <f t="shared" si="221"/>
        <v>0</v>
      </c>
      <c r="AE1779" s="7" t="b">
        <f t="shared" si="222"/>
        <v>1</v>
      </c>
      <c r="AF1779" s="7" t="b">
        <f t="shared" si="223"/>
        <v>0</v>
      </c>
      <c r="AH1779" t="b">
        <f>AND(Table252102[[#This Row],[Developmental toxicity]:[Reproductive toxicity]])</f>
        <v>1</v>
      </c>
    </row>
    <row r="1780" spans="1:34" x14ac:dyDescent="0.25">
      <c r="A1780" s="3">
        <f t="shared" si="216"/>
        <v>1779</v>
      </c>
      <c r="B1780" s="4"/>
      <c r="C1780" s="3" t="s">
        <v>11315</v>
      </c>
      <c r="D1780" s="3" t="s">
        <v>17830</v>
      </c>
      <c r="E1780" s="29" t="s">
        <v>14446</v>
      </c>
      <c r="F1780" s="3" t="s">
        <v>14447</v>
      </c>
      <c r="G1780" s="3" t="s">
        <v>14448</v>
      </c>
      <c r="H1780" s="3" t="s">
        <v>11316</v>
      </c>
      <c r="I1780" s="3" t="s">
        <v>14449</v>
      </c>
      <c r="J1780" s="5"/>
      <c r="K1780" s="7" t="e">
        <v>#N/A</v>
      </c>
      <c r="L1780" s="7" t="e">
        <v>#N/A</v>
      </c>
      <c r="M1780" s="7" t="e">
        <v>#N/A</v>
      </c>
      <c r="N1780" s="7" t="e">
        <v>#N/A</v>
      </c>
      <c r="O1780" s="7" t="e">
        <v>#N/A</v>
      </c>
      <c r="P1780" s="7" t="e">
        <v>#N/A</v>
      </c>
      <c r="Q1780" s="7" t="e">
        <v>#N/A</v>
      </c>
      <c r="R1780" s="7" t="e">
        <v>#N/A</v>
      </c>
      <c r="S1780" s="7" t="e">
        <v>#N/A</v>
      </c>
      <c r="T1780" s="7" t="e">
        <v>#N/A</v>
      </c>
      <c r="U1780" s="7" t="e">
        <v>#N/A</v>
      </c>
      <c r="V1780" s="7" t="e">
        <v>#N/A</v>
      </c>
      <c r="W1780" s="3">
        <v>1</v>
      </c>
      <c r="X1780" s="3" t="e">
        <v>#N/A</v>
      </c>
      <c r="Y1780" s="7" t="e">
        <v>#N/A</v>
      </c>
      <c r="Z1780" s="7">
        <f t="shared" si="217"/>
        <v>1</v>
      </c>
      <c r="AA1780" s="7">
        <f t="shared" si="218"/>
        <v>1</v>
      </c>
      <c r="AB1780" s="7" t="b">
        <f t="shared" si="219"/>
        <v>0</v>
      </c>
      <c r="AC1780" s="7" t="b">
        <f t="shared" si="220"/>
        <v>1</v>
      </c>
      <c r="AD1780" s="7" t="b">
        <f t="shared" si="221"/>
        <v>0</v>
      </c>
      <c r="AE1780" s="7" t="b">
        <f t="shared" si="222"/>
        <v>1</v>
      </c>
      <c r="AF1780" s="7" t="b">
        <f t="shared" si="223"/>
        <v>0</v>
      </c>
      <c r="AH1780" t="b">
        <f>AND(Table252102[[#This Row],[Developmental toxicity]:[Reproductive toxicity]])</f>
        <v>0</v>
      </c>
    </row>
    <row r="1781" spans="1:34" x14ac:dyDescent="0.25">
      <c r="A1781" s="3">
        <f t="shared" si="216"/>
        <v>1780</v>
      </c>
      <c r="B1781" s="4"/>
      <c r="C1781" s="3" t="s">
        <v>12546</v>
      </c>
      <c r="D1781" s="3" t="s">
        <v>17923</v>
      </c>
      <c r="E1781" s="29" t="s">
        <v>16515</v>
      </c>
      <c r="F1781" s="3" t="s">
        <v>16516</v>
      </c>
      <c r="G1781" s="3" t="s">
        <v>12547</v>
      </c>
      <c r="H1781" s="3" t="s">
        <v>12547</v>
      </c>
      <c r="I1781" s="3" t="s">
        <v>16517</v>
      </c>
      <c r="J1781" s="5"/>
      <c r="K1781" s="7" t="e">
        <v>#N/A</v>
      </c>
      <c r="L1781" s="7" t="e">
        <v>#N/A</v>
      </c>
      <c r="M1781" s="7" t="e">
        <v>#N/A</v>
      </c>
      <c r="N1781" s="7" t="e">
        <v>#N/A</v>
      </c>
      <c r="O1781" s="7" t="e">
        <v>#N/A</v>
      </c>
      <c r="P1781" s="7" t="e">
        <v>#N/A</v>
      </c>
      <c r="Q1781" s="7" t="e">
        <v>#N/A</v>
      </c>
      <c r="R1781" s="7" t="e">
        <v>#N/A</v>
      </c>
      <c r="S1781" s="7" t="e">
        <v>#N/A</v>
      </c>
      <c r="T1781" s="7" t="e">
        <v>#N/A</v>
      </c>
      <c r="U1781" s="7" t="e">
        <v>#N/A</v>
      </c>
      <c r="V1781" s="7" t="e">
        <v>#N/A</v>
      </c>
      <c r="W1781" s="3">
        <v>0</v>
      </c>
      <c r="X1781" s="3" t="e">
        <v>#N/A</v>
      </c>
      <c r="Y1781" s="7" t="e">
        <v>#N/A</v>
      </c>
      <c r="Z1781" s="7">
        <f t="shared" si="217"/>
        <v>0</v>
      </c>
      <c r="AA1781" s="7">
        <f t="shared" si="218"/>
        <v>0</v>
      </c>
      <c r="AB1781" s="7" t="b">
        <f t="shared" si="219"/>
        <v>0</v>
      </c>
      <c r="AC1781" s="7" t="b">
        <f t="shared" si="220"/>
        <v>1</v>
      </c>
      <c r="AD1781" s="7" t="b">
        <f t="shared" si="221"/>
        <v>0</v>
      </c>
      <c r="AE1781" s="7" t="b">
        <f t="shared" si="222"/>
        <v>1</v>
      </c>
      <c r="AF1781" s="7" t="b">
        <f t="shared" si="223"/>
        <v>0</v>
      </c>
      <c r="AH1781" t="b">
        <f>AND(Table252102[[#This Row],[Developmental toxicity]:[Reproductive toxicity]])</f>
        <v>0</v>
      </c>
    </row>
    <row r="1782" spans="1:34" x14ac:dyDescent="0.25">
      <c r="A1782" s="3">
        <f t="shared" si="216"/>
        <v>1781</v>
      </c>
      <c r="B1782" s="4"/>
      <c r="C1782" s="3" t="s">
        <v>12185</v>
      </c>
      <c r="D1782" s="3" t="s">
        <v>12184</v>
      </c>
      <c r="E1782" s="29" t="s">
        <v>15899</v>
      </c>
      <c r="F1782" s="3" t="s">
        <v>15900</v>
      </c>
      <c r="G1782" s="3" t="s">
        <v>12186</v>
      </c>
      <c r="H1782" s="3" t="s">
        <v>12186</v>
      </c>
      <c r="I1782" s="3" t="s">
        <v>15901</v>
      </c>
      <c r="J1782" s="5"/>
      <c r="K1782" s="7" t="e">
        <v>#N/A</v>
      </c>
      <c r="L1782" s="7" t="e">
        <v>#N/A</v>
      </c>
      <c r="M1782" s="7" t="e">
        <v>#N/A</v>
      </c>
      <c r="N1782" s="7" t="e">
        <v>#N/A</v>
      </c>
      <c r="O1782" s="7" t="e">
        <v>#N/A</v>
      </c>
      <c r="P1782" s="7" t="e">
        <v>#N/A</v>
      </c>
      <c r="Q1782" s="7" t="e">
        <v>#N/A</v>
      </c>
      <c r="R1782" s="7" t="e">
        <v>#N/A</v>
      </c>
      <c r="S1782" s="7" t="e">
        <v>#N/A</v>
      </c>
      <c r="T1782" s="7" t="e">
        <v>#N/A</v>
      </c>
      <c r="U1782" s="7" t="e">
        <v>#N/A</v>
      </c>
      <c r="V1782" s="7" t="e">
        <v>#N/A</v>
      </c>
      <c r="W1782" s="3">
        <v>0</v>
      </c>
      <c r="X1782" s="3" t="e">
        <v>#N/A</v>
      </c>
      <c r="Y1782" s="7" t="e">
        <v>#N/A</v>
      </c>
      <c r="Z1782" s="7">
        <f t="shared" si="217"/>
        <v>0</v>
      </c>
      <c r="AA1782" s="7">
        <f t="shared" si="218"/>
        <v>0</v>
      </c>
      <c r="AB1782" s="7" t="b">
        <f t="shared" si="219"/>
        <v>0</v>
      </c>
      <c r="AC1782" s="7" t="b">
        <f t="shared" si="220"/>
        <v>1</v>
      </c>
      <c r="AD1782" s="7" t="b">
        <f t="shared" si="221"/>
        <v>0</v>
      </c>
      <c r="AE1782" s="7" t="b">
        <f t="shared" si="222"/>
        <v>1</v>
      </c>
      <c r="AF1782" s="7" t="b">
        <f t="shared" si="223"/>
        <v>0</v>
      </c>
      <c r="AH1782" t="b">
        <f>AND(Table252102[[#This Row],[Developmental toxicity]:[Reproductive toxicity]])</f>
        <v>0</v>
      </c>
    </row>
    <row r="1783" spans="1:34" x14ac:dyDescent="0.25">
      <c r="A1783" s="3">
        <f t="shared" si="216"/>
        <v>1782</v>
      </c>
      <c r="B1783" s="3"/>
      <c r="C1783" s="3" t="s">
        <v>12079</v>
      </c>
      <c r="D1783" s="3" t="s">
        <v>12078</v>
      </c>
      <c r="E1783" s="29" t="s">
        <v>15755</v>
      </c>
      <c r="F1783" s="3" t="s">
        <v>15756</v>
      </c>
      <c r="G1783" s="3" t="s">
        <v>15757</v>
      </c>
      <c r="H1783" s="3" t="s">
        <v>12080</v>
      </c>
      <c r="I1783" s="3" t="s">
        <v>15758</v>
      </c>
      <c r="J1783" s="3"/>
      <c r="K1783" s="7" t="e">
        <v>#N/A</v>
      </c>
      <c r="L1783" s="7" t="e">
        <v>#N/A</v>
      </c>
      <c r="M1783" s="7" t="e">
        <v>#N/A</v>
      </c>
      <c r="N1783" s="7" t="e">
        <v>#N/A</v>
      </c>
      <c r="O1783" s="7" t="e">
        <v>#N/A</v>
      </c>
      <c r="P1783" s="7" t="e">
        <v>#N/A</v>
      </c>
      <c r="Q1783" s="7" t="e">
        <v>#N/A</v>
      </c>
      <c r="R1783" s="7" t="e">
        <v>#N/A</v>
      </c>
      <c r="S1783" s="7" t="e">
        <v>#N/A</v>
      </c>
      <c r="T1783" s="7" t="e">
        <v>#N/A</v>
      </c>
      <c r="U1783" s="7" t="e">
        <v>#N/A</v>
      </c>
      <c r="V1783" s="7" t="e">
        <v>#N/A</v>
      </c>
      <c r="W1783" s="3">
        <v>0</v>
      </c>
      <c r="X1783" s="3" t="e">
        <v>#N/A</v>
      </c>
      <c r="Y1783" s="7" t="e">
        <v>#N/A</v>
      </c>
      <c r="Z1783" s="7">
        <f t="shared" si="217"/>
        <v>0</v>
      </c>
      <c r="AA1783" s="7">
        <f t="shared" si="218"/>
        <v>0</v>
      </c>
      <c r="AB1783" s="7" t="b">
        <f t="shared" si="219"/>
        <v>0</v>
      </c>
      <c r="AC1783" s="7" t="b">
        <f t="shared" si="220"/>
        <v>1</v>
      </c>
      <c r="AD1783" s="7" t="b">
        <f t="shared" si="221"/>
        <v>0</v>
      </c>
      <c r="AE1783" s="7" t="b">
        <f t="shared" si="222"/>
        <v>1</v>
      </c>
      <c r="AF1783" s="7" t="b">
        <f t="shared" si="223"/>
        <v>0</v>
      </c>
      <c r="AH1783" t="b">
        <f>AND(Table252102[[#This Row],[Developmental toxicity]:[Reproductive toxicity]])</f>
        <v>0</v>
      </c>
    </row>
    <row r="1784" spans="1:34" x14ac:dyDescent="0.25">
      <c r="A1784" s="3">
        <f t="shared" si="216"/>
        <v>1783</v>
      </c>
      <c r="B1784" s="3"/>
      <c r="C1784" s="3" t="s">
        <v>13349</v>
      </c>
      <c r="D1784" s="3" t="s">
        <v>13348</v>
      </c>
      <c r="E1784" s="29" t="s">
        <v>17685</v>
      </c>
      <c r="F1784" s="3" t="s">
        <v>17686</v>
      </c>
      <c r="G1784" s="3" t="s">
        <v>17687</v>
      </c>
      <c r="H1784" s="3" t="s">
        <v>17687</v>
      </c>
      <c r="I1784" s="3" t="s">
        <v>17688</v>
      </c>
      <c r="J1784" s="3"/>
      <c r="K1784" s="7" t="e">
        <v>#N/A</v>
      </c>
      <c r="L1784" s="7" t="e">
        <v>#N/A</v>
      </c>
      <c r="M1784" s="7" t="e">
        <v>#N/A</v>
      </c>
      <c r="N1784" s="7" t="e">
        <v>#N/A</v>
      </c>
      <c r="O1784" s="7" t="e">
        <v>#N/A</v>
      </c>
      <c r="P1784" s="7" t="e">
        <v>#N/A</v>
      </c>
      <c r="Q1784" s="7" t="e">
        <v>#N/A</v>
      </c>
      <c r="R1784" s="7" t="e">
        <v>#N/A</v>
      </c>
      <c r="S1784" s="7" t="e">
        <v>#N/A</v>
      </c>
      <c r="T1784" s="7" t="e">
        <v>#N/A</v>
      </c>
      <c r="U1784" s="7" t="e">
        <v>#N/A</v>
      </c>
      <c r="V1784" s="7" t="e">
        <v>#N/A</v>
      </c>
      <c r="W1784" s="3">
        <v>0</v>
      </c>
      <c r="X1784" s="3" t="e">
        <v>#N/A</v>
      </c>
      <c r="Y1784" s="7" t="e">
        <v>#N/A</v>
      </c>
      <c r="Z1784" s="7">
        <f t="shared" si="217"/>
        <v>0</v>
      </c>
      <c r="AA1784" s="7">
        <f t="shared" si="218"/>
        <v>0</v>
      </c>
      <c r="AB1784" s="7" t="b">
        <f t="shared" si="219"/>
        <v>0</v>
      </c>
      <c r="AC1784" s="7" t="b">
        <f t="shared" si="220"/>
        <v>1</v>
      </c>
      <c r="AD1784" s="7" t="b">
        <f t="shared" si="221"/>
        <v>0</v>
      </c>
      <c r="AE1784" s="7" t="b">
        <f t="shared" si="222"/>
        <v>1</v>
      </c>
      <c r="AF1784" s="7" t="b">
        <f t="shared" si="223"/>
        <v>0</v>
      </c>
      <c r="AH1784" t="b">
        <f>AND(Table252102[[#This Row],[Developmental toxicity]:[Reproductive toxicity]])</f>
        <v>0</v>
      </c>
    </row>
    <row r="1785" spans="1:34" x14ac:dyDescent="0.25">
      <c r="A1785" s="3">
        <f t="shared" si="216"/>
        <v>1784</v>
      </c>
      <c r="B1785" s="3"/>
      <c r="C1785" s="3" t="s">
        <v>12063</v>
      </c>
      <c r="D1785" s="3" t="s">
        <v>12062</v>
      </c>
      <c r="E1785" s="29" t="s">
        <v>15735</v>
      </c>
      <c r="F1785" s="3" t="s">
        <v>15736</v>
      </c>
      <c r="G1785" s="3" t="s">
        <v>12064</v>
      </c>
      <c r="H1785" s="3" t="s">
        <v>12064</v>
      </c>
      <c r="I1785" s="3" t="s">
        <v>15737</v>
      </c>
      <c r="J1785" s="3"/>
      <c r="K1785" s="7" t="e">
        <v>#N/A</v>
      </c>
      <c r="L1785" s="7" t="e">
        <v>#N/A</v>
      </c>
      <c r="M1785" s="7" t="e">
        <v>#N/A</v>
      </c>
      <c r="N1785" s="7" t="e">
        <v>#N/A</v>
      </c>
      <c r="O1785" s="7" t="e">
        <v>#N/A</v>
      </c>
      <c r="P1785" s="7" t="e">
        <v>#N/A</v>
      </c>
      <c r="Q1785" s="7" t="e">
        <v>#N/A</v>
      </c>
      <c r="R1785" s="7" t="e">
        <v>#N/A</v>
      </c>
      <c r="S1785" s="7" t="e">
        <v>#N/A</v>
      </c>
      <c r="T1785" s="7" t="e">
        <v>#N/A</v>
      </c>
      <c r="U1785" s="7" t="e">
        <v>#N/A</v>
      </c>
      <c r="V1785" s="7" t="e">
        <v>#N/A</v>
      </c>
      <c r="W1785" s="3">
        <v>0</v>
      </c>
      <c r="X1785" s="3" t="e">
        <v>#N/A</v>
      </c>
      <c r="Y1785" s="7" t="e">
        <v>#N/A</v>
      </c>
      <c r="Z1785" s="7">
        <f t="shared" si="217"/>
        <v>0</v>
      </c>
      <c r="AA1785" s="7">
        <f t="shared" si="218"/>
        <v>0</v>
      </c>
      <c r="AB1785" s="7" t="b">
        <f t="shared" si="219"/>
        <v>0</v>
      </c>
      <c r="AC1785" s="7" t="b">
        <f t="shared" si="220"/>
        <v>1</v>
      </c>
      <c r="AD1785" s="7" t="b">
        <f t="shared" si="221"/>
        <v>0</v>
      </c>
      <c r="AE1785" s="7" t="b">
        <f t="shared" si="222"/>
        <v>1</v>
      </c>
      <c r="AF1785" s="7" t="b">
        <f t="shared" si="223"/>
        <v>0</v>
      </c>
      <c r="AH1785" t="b">
        <f>AND(Table252102[[#This Row],[Developmental toxicity]:[Reproductive toxicity]])</f>
        <v>0</v>
      </c>
    </row>
    <row r="1786" spans="1:34" x14ac:dyDescent="0.25">
      <c r="A1786" s="3">
        <f t="shared" si="216"/>
        <v>1785</v>
      </c>
      <c r="B1786" s="3"/>
      <c r="C1786" s="3" t="s">
        <v>11000</v>
      </c>
      <c r="D1786" s="3" t="s">
        <v>10999</v>
      </c>
      <c r="E1786" s="29" t="s">
        <v>13857</v>
      </c>
      <c r="F1786" s="3" t="s">
        <v>13858</v>
      </c>
      <c r="G1786" s="3" t="s">
        <v>13859</v>
      </c>
      <c r="H1786" s="3" t="s">
        <v>11001</v>
      </c>
      <c r="I1786" s="3" t="s">
        <v>13860</v>
      </c>
      <c r="J1786" s="3"/>
      <c r="K1786" s="7" t="e">
        <v>#N/A</v>
      </c>
      <c r="L1786" s="7" t="e">
        <v>#N/A</v>
      </c>
      <c r="M1786" s="7" t="e">
        <v>#N/A</v>
      </c>
      <c r="N1786" s="7" t="e">
        <v>#N/A</v>
      </c>
      <c r="O1786" s="7" t="e">
        <v>#N/A</v>
      </c>
      <c r="P1786" s="7" t="e">
        <v>#N/A</v>
      </c>
      <c r="Q1786" s="7" t="e">
        <v>#N/A</v>
      </c>
      <c r="R1786" s="7" t="e">
        <v>#N/A</v>
      </c>
      <c r="S1786" s="7" t="e">
        <v>#N/A</v>
      </c>
      <c r="T1786" s="7" t="e">
        <v>#N/A</v>
      </c>
      <c r="U1786" s="7" t="e">
        <v>#N/A</v>
      </c>
      <c r="V1786" s="7" t="e">
        <v>#N/A</v>
      </c>
      <c r="W1786" s="3">
        <v>1</v>
      </c>
      <c r="X1786" s="3" t="e">
        <v>#N/A</v>
      </c>
      <c r="Y1786" s="7" t="e">
        <v>#N/A</v>
      </c>
      <c r="Z1786" s="7">
        <f t="shared" si="217"/>
        <v>1</v>
      </c>
      <c r="AA1786" s="7">
        <f t="shared" si="218"/>
        <v>1</v>
      </c>
      <c r="AB1786" s="7" t="b">
        <f t="shared" si="219"/>
        <v>0</v>
      </c>
      <c r="AC1786" s="7" t="b">
        <f t="shared" si="220"/>
        <v>1</v>
      </c>
      <c r="AD1786" s="7" t="b">
        <f t="shared" si="221"/>
        <v>0</v>
      </c>
      <c r="AE1786" s="7" t="b">
        <f t="shared" si="222"/>
        <v>1</v>
      </c>
      <c r="AF1786" s="7" t="b">
        <f t="shared" si="223"/>
        <v>0</v>
      </c>
      <c r="AH1786" t="b">
        <f>AND(Table252102[[#This Row],[Developmental toxicity]:[Reproductive toxicity]])</f>
        <v>0</v>
      </c>
    </row>
    <row r="1787" spans="1:34" x14ac:dyDescent="0.25">
      <c r="A1787" s="3">
        <f t="shared" si="216"/>
        <v>1786</v>
      </c>
      <c r="B1787" s="3"/>
      <c r="C1787" s="3" t="s">
        <v>11756</v>
      </c>
      <c r="D1787" s="3" t="s">
        <v>17873</v>
      </c>
      <c r="E1787" s="29" t="s">
        <v>18127</v>
      </c>
      <c r="F1787" s="3" t="s">
        <v>18045</v>
      </c>
      <c r="G1787" s="3" t="s">
        <v>18277</v>
      </c>
      <c r="H1787" s="3" t="s">
        <v>11757</v>
      </c>
      <c r="I1787" s="3" t="s">
        <v>18278</v>
      </c>
      <c r="J1787" s="3"/>
      <c r="K1787" s="7" t="e">
        <v>#N/A</v>
      </c>
      <c r="L1787" s="7" t="e">
        <v>#N/A</v>
      </c>
      <c r="M1787" s="7" t="e">
        <v>#N/A</v>
      </c>
      <c r="N1787" s="7" t="e">
        <v>#N/A</v>
      </c>
      <c r="O1787" s="7" t="e">
        <v>#N/A</v>
      </c>
      <c r="P1787" s="7" t="e">
        <v>#N/A</v>
      </c>
      <c r="Q1787" s="7" t="e">
        <v>#N/A</v>
      </c>
      <c r="R1787" s="7" t="e">
        <v>#N/A</v>
      </c>
      <c r="S1787" s="7" t="e">
        <v>#N/A</v>
      </c>
      <c r="T1787" s="7" t="e">
        <v>#N/A</v>
      </c>
      <c r="U1787" s="7" t="e">
        <v>#N/A</v>
      </c>
      <c r="V1787" s="7" t="e">
        <v>#N/A</v>
      </c>
      <c r="W1787" s="3">
        <v>1</v>
      </c>
      <c r="X1787" s="3" t="e">
        <v>#N/A</v>
      </c>
      <c r="Y1787" s="7" t="e">
        <v>#N/A</v>
      </c>
      <c r="Z1787" s="7">
        <f t="shared" si="217"/>
        <v>1</v>
      </c>
      <c r="AA1787" s="7">
        <f t="shared" si="218"/>
        <v>1</v>
      </c>
      <c r="AB1787" s="7" t="b">
        <f t="shared" si="219"/>
        <v>0</v>
      </c>
      <c r="AC1787" s="7" t="b">
        <f t="shared" si="220"/>
        <v>1</v>
      </c>
      <c r="AD1787" s="7" t="b">
        <f t="shared" si="221"/>
        <v>0</v>
      </c>
      <c r="AE1787" s="7" t="b">
        <f t="shared" si="222"/>
        <v>1</v>
      </c>
      <c r="AF1787" s="7" t="b">
        <f t="shared" si="223"/>
        <v>0</v>
      </c>
      <c r="AH1787" t="b">
        <f>AND(Table252102[[#This Row],[Developmental toxicity]:[Reproductive toxicity]])</f>
        <v>0</v>
      </c>
    </row>
    <row r="1788" spans="1:34" x14ac:dyDescent="0.25">
      <c r="A1788" s="3">
        <f t="shared" ref="A1788:A1851" si="224">ROW(A1787)</f>
        <v>1787</v>
      </c>
      <c r="B1788" s="3"/>
      <c r="C1788" s="3" t="s">
        <v>12812</v>
      </c>
      <c r="D1788" s="3" t="s">
        <v>12811</v>
      </c>
      <c r="E1788" s="29" t="s">
        <v>16905</v>
      </c>
      <c r="F1788" s="3" t="s">
        <v>16906</v>
      </c>
      <c r="G1788" s="3" t="s">
        <v>16907</v>
      </c>
      <c r="H1788" s="3" t="s">
        <v>16908</v>
      </c>
      <c r="I1788" s="3" t="s">
        <v>16909</v>
      </c>
      <c r="J1788" s="3"/>
      <c r="K1788" s="7" t="e">
        <v>#N/A</v>
      </c>
      <c r="L1788" s="7" t="e">
        <v>#N/A</v>
      </c>
      <c r="M1788" s="7" t="e">
        <v>#N/A</v>
      </c>
      <c r="N1788" s="7" t="e">
        <v>#N/A</v>
      </c>
      <c r="O1788" s="7" t="e">
        <v>#N/A</v>
      </c>
      <c r="P1788" s="7" t="e">
        <v>#N/A</v>
      </c>
      <c r="Q1788" s="7" t="e">
        <v>#N/A</v>
      </c>
      <c r="R1788" s="7" t="e">
        <v>#N/A</v>
      </c>
      <c r="S1788" s="7" t="e">
        <v>#N/A</v>
      </c>
      <c r="T1788" s="7" t="e">
        <v>#N/A</v>
      </c>
      <c r="U1788" s="7" t="e">
        <v>#N/A</v>
      </c>
      <c r="V1788" s="7" t="e">
        <v>#N/A</v>
      </c>
      <c r="W1788" s="3">
        <v>0</v>
      </c>
      <c r="X1788" s="3" t="e">
        <v>#N/A</v>
      </c>
      <c r="Y1788" s="7" t="e">
        <v>#N/A</v>
      </c>
      <c r="Z1788" s="7">
        <f t="shared" ref="Z1788:Z1851" si="225">IF(COUNTIF(K1788:Y1788,1)&gt;0,1,0)</f>
        <v>0</v>
      </c>
      <c r="AA1788" s="7">
        <f t="shared" ref="AA1788:AA1851" si="226">IF(COUNTIF(K1788:Y1788,1)&gt;COUNTIF(K1788:Y1788,0),1,0)</f>
        <v>0</v>
      </c>
      <c r="AB1788" s="7" t="b">
        <f t="shared" ref="AB1788:AB1851" si="227">OR(IF(COUNT(K1788)&gt;0,TRUE,FALSE),IF(COUNT(M1788)&gt;0,TRUE,FALSE),IF(COUNT(T1788:V1788)&gt;0,TRUE,FALSE),IF(COUNT(X1788:Y1788)&gt;0,TRUE,FALSE))</f>
        <v>0</v>
      </c>
      <c r="AC1788" s="7" t="b">
        <f t="shared" ref="AC1788:AC1851" si="228">OR(IF(COUNT(N1788:S1788)&gt;0,TRUE,FALSE),IF(COUNT(W1788)&gt;0,TRUE,FALSE))</f>
        <v>1</v>
      </c>
      <c r="AD1788" s="7" t="b">
        <f t="shared" ref="AD1788:AD1851" si="229">OR(IF(COUNT(T1788:V1788)&gt;0,TRUE,FALSE),IF(COUNT(P1788:S1788)&gt;0,TRUE,FALSE))</f>
        <v>0</v>
      </c>
      <c r="AE1788" s="7" t="b">
        <f t="shared" ref="AE1788:AE1851" si="230">OR(IF(COUNT(K1788)&gt;0,TRUE,FALSE),,IF(COUNT(W1788)&gt;0,TRUE,FALSE),IF(COUNT(M1788:O1788)&gt;0,TRUE,FALSE))</f>
        <v>1</v>
      </c>
      <c r="AF1788" s="7" t="b">
        <f t="shared" ref="AF1788:AF1851" si="231">OR(IF(COUNT(U1788:V1788)&gt;0,TRUE,FALSE),IF(COUNT(M1788)&gt;0,TRUE,FALSE),IF(COUNT(N1788:S1788)&gt;0,TRUE,FALSE))</f>
        <v>0</v>
      </c>
      <c r="AH1788" t="b">
        <f>AND(Table252102[[#This Row],[Developmental toxicity]:[Reproductive toxicity]])</f>
        <v>0</v>
      </c>
    </row>
    <row r="1789" spans="1:34" x14ac:dyDescent="0.25">
      <c r="A1789" s="3">
        <f t="shared" si="224"/>
        <v>1788</v>
      </c>
      <c r="B1789" s="3"/>
      <c r="C1789" t="s">
        <v>21119</v>
      </c>
      <c r="D1789" s="3" t="s">
        <v>20723</v>
      </c>
      <c r="E1789" s="94" t="s">
        <v>20921</v>
      </c>
      <c r="F1789" t="s">
        <v>21397</v>
      </c>
      <c r="G1789" t="s">
        <v>21398</v>
      </c>
      <c r="H1789" t="s">
        <v>21398</v>
      </c>
      <c r="I1789" t="s">
        <v>21399</v>
      </c>
      <c r="J1789" s="3"/>
      <c r="K1789" s="7" t="e">
        <v>#N/A</v>
      </c>
      <c r="L1789" s="7" t="e">
        <v>#N/A</v>
      </c>
      <c r="M1789" s="7" t="e">
        <v>#N/A</v>
      </c>
      <c r="N1789" s="7" t="e">
        <v>#N/A</v>
      </c>
      <c r="O1789" s="7" t="e">
        <v>#N/A</v>
      </c>
      <c r="P1789" s="7" t="e">
        <v>#N/A</v>
      </c>
      <c r="Q1789" s="7" t="e">
        <v>#N/A</v>
      </c>
      <c r="R1789" s="7" t="e">
        <v>#N/A</v>
      </c>
      <c r="S1789" s="7" t="e">
        <v>#N/A</v>
      </c>
      <c r="T1789" s="7" t="e">
        <v>#N/A</v>
      </c>
      <c r="U1789" s="7" t="e">
        <v>#N/A</v>
      </c>
      <c r="V1789" s="7" t="e">
        <v>#N/A</v>
      </c>
      <c r="W1789" s="7" t="e">
        <v>#N/A</v>
      </c>
      <c r="X1789" s="7" t="e">
        <v>#N/A</v>
      </c>
      <c r="Y1789" s="7">
        <v>0</v>
      </c>
      <c r="Z1789" s="7">
        <f t="shared" si="225"/>
        <v>0</v>
      </c>
      <c r="AA1789" s="7">
        <f t="shared" si="226"/>
        <v>0</v>
      </c>
      <c r="AB1789" s="7" t="b">
        <f t="shared" si="227"/>
        <v>1</v>
      </c>
      <c r="AC1789" s="7" t="b">
        <f t="shared" si="228"/>
        <v>0</v>
      </c>
      <c r="AD1789" s="7" t="b">
        <f t="shared" si="229"/>
        <v>0</v>
      </c>
      <c r="AE1789" s="7" t="b">
        <f t="shared" si="230"/>
        <v>0</v>
      </c>
      <c r="AF1789" s="7" t="b">
        <f t="shared" si="231"/>
        <v>0</v>
      </c>
      <c r="AH1789" t="b">
        <f>AND(Table252102[[#This Row],[Developmental toxicity]:[Reproductive toxicity]])</f>
        <v>0</v>
      </c>
    </row>
    <row r="1790" spans="1:34" x14ac:dyDescent="0.25">
      <c r="A1790" s="3">
        <f t="shared" si="224"/>
        <v>1789</v>
      </c>
      <c r="B1790" s="3"/>
      <c r="C1790" s="3" t="s">
        <v>13324</v>
      </c>
      <c r="D1790" s="3" t="s">
        <v>13323</v>
      </c>
      <c r="E1790" s="29" t="s">
        <v>17651</v>
      </c>
      <c r="F1790" s="3" t="s">
        <v>17652</v>
      </c>
      <c r="G1790" s="3" t="s">
        <v>13325</v>
      </c>
      <c r="H1790" s="3" t="s">
        <v>13325</v>
      </c>
      <c r="I1790" s="3" t="s">
        <v>17653</v>
      </c>
      <c r="J1790" s="3"/>
      <c r="K1790" s="7" t="e">
        <v>#N/A</v>
      </c>
      <c r="L1790" s="7" t="e">
        <v>#N/A</v>
      </c>
      <c r="M1790" s="7" t="e">
        <v>#N/A</v>
      </c>
      <c r="N1790" s="7" t="e">
        <v>#N/A</v>
      </c>
      <c r="O1790" s="7" t="e">
        <v>#N/A</v>
      </c>
      <c r="P1790" s="7" t="e">
        <v>#N/A</v>
      </c>
      <c r="Q1790" s="7" t="e">
        <v>#N/A</v>
      </c>
      <c r="R1790" s="7" t="e">
        <v>#N/A</v>
      </c>
      <c r="S1790" s="7" t="e">
        <v>#N/A</v>
      </c>
      <c r="T1790" s="7" t="e">
        <v>#N/A</v>
      </c>
      <c r="U1790" s="7" t="e">
        <v>#N/A</v>
      </c>
      <c r="V1790" s="7" t="e">
        <v>#N/A</v>
      </c>
      <c r="W1790" s="7">
        <v>0</v>
      </c>
      <c r="X1790" s="7" t="e">
        <v>#N/A</v>
      </c>
      <c r="Y1790" s="7">
        <v>0</v>
      </c>
      <c r="Z1790" s="7">
        <f t="shared" si="225"/>
        <v>0</v>
      </c>
      <c r="AA1790" s="7">
        <f t="shared" si="226"/>
        <v>0</v>
      </c>
      <c r="AB1790" s="7" t="b">
        <f t="shared" si="227"/>
        <v>1</v>
      </c>
      <c r="AC1790" s="7" t="b">
        <f t="shared" si="228"/>
        <v>1</v>
      </c>
      <c r="AD1790" s="7" t="b">
        <f t="shared" si="229"/>
        <v>0</v>
      </c>
      <c r="AE1790" s="7" t="b">
        <f t="shared" si="230"/>
        <v>1</v>
      </c>
      <c r="AF1790" s="7" t="b">
        <f t="shared" si="231"/>
        <v>0</v>
      </c>
      <c r="AH1790" t="b">
        <f>AND(Table252102[[#This Row],[Developmental toxicity]:[Reproductive toxicity]])</f>
        <v>1</v>
      </c>
    </row>
    <row r="1791" spans="1:34" x14ac:dyDescent="0.25">
      <c r="A1791" s="3">
        <f t="shared" si="224"/>
        <v>1790</v>
      </c>
      <c r="B1791" s="3" t="s">
        <v>1440</v>
      </c>
      <c r="C1791" s="3" t="s">
        <v>2422</v>
      </c>
      <c r="D1791" s="3" t="s">
        <v>3355</v>
      </c>
      <c r="E1791" s="12" t="s">
        <v>7699</v>
      </c>
      <c r="F1791" t="s">
        <v>8540</v>
      </c>
      <c r="G1791" t="s">
        <v>9938</v>
      </c>
      <c r="H1791" t="s">
        <v>9938</v>
      </c>
      <c r="I1791" t="s">
        <v>9939</v>
      </c>
      <c r="J1791" s="3"/>
      <c r="K1791" s="7" t="e">
        <v>#N/A</v>
      </c>
      <c r="L1791" s="7" t="e">
        <v>#N/A</v>
      </c>
      <c r="M1791" s="7" t="e">
        <v>#N/A</v>
      </c>
      <c r="N1791" s="7" t="e">
        <v>#N/A</v>
      </c>
      <c r="O1791" s="7" t="e">
        <v>#N/A</v>
      </c>
      <c r="P1791" s="7" t="e">
        <v>#N/A</v>
      </c>
      <c r="Q1791" s="7" t="e">
        <v>#N/A</v>
      </c>
      <c r="R1791" s="7" t="e">
        <v>#N/A</v>
      </c>
      <c r="S1791" s="7" t="e">
        <v>#N/A</v>
      </c>
      <c r="T1791" s="7">
        <v>0</v>
      </c>
      <c r="U1791" s="7" t="e">
        <v>#N/A</v>
      </c>
      <c r="V1791" s="7" t="e">
        <v>#N/A</v>
      </c>
      <c r="W1791" s="3">
        <v>0</v>
      </c>
      <c r="X1791" s="3" t="e">
        <v>#N/A</v>
      </c>
      <c r="Y1791" s="7" t="e">
        <v>#N/A</v>
      </c>
      <c r="Z1791" s="7">
        <f t="shared" si="225"/>
        <v>0</v>
      </c>
      <c r="AA1791" s="7">
        <f t="shared" si="226"/>
        <v>0</v>
      </c>
      <c r="AB1791" s="7" t="b">
        <f t="shared" si="227"/>
        <v>1</v>
      </c>
      <c r="AC1791" s="7" t="b">
        <f t="shared" si="228"/>
        <v>1</v>
      </c>
      <c r="AD1791" s="7" t="b">
        <f t="shared" si="229"/>
        <v>1</v>
      </c>
      <c r="AE1791" s="7" t="b">
        <f t="shared" si="230"/>
        <v>1</v>
      </c>
      <c r="AF1791" s="7" t="b">
        <f t="shared" si="231"/>
        <v>0</v>
      </c>
      <c r="AH1791" t="b">
        <f>AND(Table252102[[#This Row],[Developmental toxicity]:[Reproductive toxicity]])</f>
        <v>1</v>
      </c>
    </row>
    <row r="1792" spans="1:34" x14ac:dyDescent="0.25">
      <c r="A1792" s="3">
        <f t="shared" si="224"/>
        <v>1791</v>
      </c>
      <c r="B1792" s="3" t="s">
        <v>1440</v>
      </c>
      <c r="C1792" s="3" t="s">
        <v>2561</v>
      </c>
      <c r="D1792" s="3" t="s">
        <v>3514</v>
      </c>
      <c r="E1792" s="12" t="s">
        <v>7834</v>
      </c>
      <c r="F1792" t="s">
        <v>8673</v>
      </c>
      <c r="G1792" t="s">
        <v>10227</v>
      </c>
      <c r="H1792" t="s">
        <v>10227</v>
      </c>
      <c r="I1792" t="s">
        <v>10228</v>
      </c>
      <c r="J1792" s="3"/>
      <c r="K1792" s="7" t="e">
        <v>#N/A</v>
      </c>
      <c r="L1792" s="7" t="e">
        <v>#N/A</v>
      </c>
      <c r="M1792" s="7" t="e">
        <v>#N/A</v>
      </c>
      <c r="N1792" s="7" t="e">
        <v>#N/A</v>
      </c>
      <c r="O1792" s="7" t="e">
        <v>#N/A</v>
      </c>
      <c r="P1792" s="7" t="e">
        <v>#N/A</v>
      </c>
      <c r="Q1792" s="7" t="e">
        <v>#N/A</v>
      </c>
      <c r="R1792" s="7" t="e">
        <v>#N/A</v>
      </c>
      <c r="S1792" s="7" t="e">
        <v>#N/A</v>
      </c>
      <c r="T1792" s="7">
        <v>0</v>
      </c>
      <c r="U1792" s="7" t="e">
        <v>#N/A</v>
      </c>
      <c r="V1792" s="7" t="e">
        <v>#N/A</v>
      </c>
      <c r="W1792" s="3">
        <v>0</v>
      </c>
      <c r="X1792" s="3" t="e">
        <v>#N/A</v>
      </c>
      <c r="Y1792" s="7" t="e">
        <v>#N/A</v>
      </c>
      <c r="Z1792" s="7">
        <f t="shared" si="225"/>
        <v>0</v>
      </c>
      <c r="AA1792" s="7">
        <f t="shared" si="226"/>
        <v>0</v>
      </c>
      <c r="AB1792" s="7" t="b">
        <f t="shared" si="227"/>
        <v>1</v>
      </c>
      <c r="AC1792" s="7" t="b">
        <f t="shared" si="228"/>
        <v>1</v>
      </c>
      <c r="AD1792" s="7" t="b">
        <f t="shared" si="229"/>
        <v>1</v>
      </c>
      <c r="AE1792" s="7" t="b">
        <f t="shared" si="230"/>
        <v>1</v>
      </c>
      <c r="AF1792" s="7" t="b">
        <f t="shared" si="231"/>
        <v>0</v>
      </c>
      <c r="AH1792" t="b">
        <f>AND(Table252102[[#This Row],[Developmental toxicity]:[Reproductive toxicity]])</f>
        <v>1</v>
      </c>
    </row>
    <row r="1793" spans="1:34" x14ac:dyDescent="0.25">
      <c r="A1793" s="3">
        <f t="shared" si="224"/>
        <v>1792</v>
      </c>
      <c r="B1793" s="3"/>
      <c r="C1793" s="3" t="s">
        <v>13243</v>
      </c>
      <c r="D1793" s="3" t="s">
        <v>17985</v>
      </c>
      <c r="E1793" s="29" t="s">
        <v>17551</v>
      </c>
      <c r="F1793" s="3" t="s">
        <v>17552</v>
      </c>
      <c r="G1793" s="3" t="s">
        <v>13244</v>
      </c>
      <c r="H1793" s="3" t="s">
        <v>13244</v>
      </c>
      <c r="I1793" s="3" t="s">
        <v>17553</v>
      </c>
      <c r="J1793" s="3"/>
      <c r="K1793" s="7" t="e">
        <v>#N/A</v>
      </c>
      <c r="L1793" s="7" t="e">
        <v>#N/A</v>
      </c>
      <c r="M1793" s="7" t="e">
        <v>#N/A</v>
      </c>
      <c r="N1793" s="7" t="e">
        <v>#N/A</v>
      </c>
      <c r="O1793" s="7" t="e">
        <v>#N/A</v>
      </c>
      <c r="P1793" s="7" t="e">
        <v>#N/A</v>
      </c>
      <c r="Q1793" s="7" t="e">
        <v>#N/A</v>
      </c>
      <c r="R1793" s="7" t="e">
        <v>#N/A</v>
      </c>
      <c r="S1793" s="7" t="e">
        <v>#N/A</v>
      </c>
      <c r="T1793" s="7" t="e">
        <v>#N/A</v>
      </c>
      <c r="U1793" s="7" t="e">
        <v>#N/A</v>
      </c>
      <c r="V1793" s="7" t="e">
        <v>#N/A</v>
      </c>
      <c r="W1793" s="3">
        <v>0</v>
      </c>
      <c r="X1793" s="3" t="e">
        <v>#N/A</v>
      </c>
      <c r="Y1793" s="7" t="e">
        <v>#N/A</v>
      </c>
      <c r="Z1793" s="7">
        <f t="shared" si="225"/>
        <v>0</v>
      </c>
      <c r="AA1793" s="7">
        <f t="shared" si="226"/>
        <v>0</v>
      </c>
      <c r="AB1793" s="7" t="b">
        <f t="shared" si="227"/>
        <v>0</v>
      </c>
      <c r="AC1793" s="7" t="b">
        <f t="shared" si="228"/>
        <v>1</v>
      </c>
      <c r="AD1793" s="7" t="b">
        <f t="shared" si="229"/>
        <v>0</v>
      </c>
      <c r="AE1793" s="7" t="b">
        <f t="shared" si="230"/>
        <v>1</v>
      </c>
      <c r="AF1793" s="7" t="b">
        <f t="shared" si="231"/>
        <v>0</v>
      </c>
      <c r="AH1793" t="b">
        <f>AND(Table252102[[#This Row],[Developmental toxicity]:[Reproductive toxicity]])</f>
        <v>0</v>
      </c>
    </row>
    <row r="1794" spans="1:34" x14ac:dyDescent="0.25">
      <c r="A1794" s="3">
        <f t="shared" si="224"/>
        <v>1793</v>
      </c>
      <c r="B1794" s="3"/>
      <c r="C1794" s="3" t="s">
        <v>12949</v>
      </c>
      <c r="D1794" s="3" t="s">
        <v>17952</v>
      </c>
      <c r="E1794" s="29" t="s">
        <v>17098</v>
      </c>
      <c r="F1794" s="3" t="s">
        <v>17099</v>
      </c>
      <c r="G1794" s="3" t="s">
        <v>12950</v>
      </c>
      <c r="H1794" s="3" t="s">
        <v>12950</v>
      </c>
      <c r="I1794" s="3" t="s">
        <v>17100</v>
      </c>
      <c r="J1794" s="3"/>
      <c r="K1794" s="7" t="e">
        <v>#N/A</v>
      </c>
      <c r="L1794" s="7" t="e">
        <v>#N/A</v>
      </c>
      <c r="M1794" s="7" t="e">
        <v>#N/A</v>
      </c>
      <c r="N1794" s="7" t="e">
        <v>#N/A</v>
      </c>
      <c r="O1794" s="7" t="e">
        <v>#N/A</v>
      </c>
      <c r="P1794" s="7" t="e">
        <v>#N/A</v>
      </c>
      <c r="Q1794" s="7" t="e">
        <v>#N/A</v>
      </c>
      <c r="R1794" s="7" t="e">
        <v>#N/A</v>
      </c>
      <c r="S1794" s="7" t="e">
        <v>#N/A</v>
      </c>
      <c r="T1794" s="7" t="e">
        <v>#N/A</v>
      </c>
      <c r="U1794" s="7" t="e">
        <v>#N/A</v>
      </c>
      <c r="V1794" s="7" t="e">
        <v>#N/A</v>
      </c>
      <c r="W1794" s="3">
        <v>0</v>
      </c>
      <c r="X1794" s="3" t="e">
        <v>#N/A</v>
      </c>
      <c r="Y1794" s="7" t="e">
        <v>#N/A</v>
      </c>
      <c r="Z1794" s="7">
        <f t="shared" si="225"/>
        <v>0</v>
      </c>
      <c r="AA1794" s="7">
        <f t="shared" si="226"/>
        <v>0</v>
      </c>
      <c r="AB1794" s="7" t="b">
        <f t="shared" si="227"/>
        <v>0</v>
      </c>
      <c r="AC1794" s="7" t="b">
        <f t="shared" si="228"/>
        <v>1</v>
      </c>
      <c r="AD1794" s="7" t="b">
        <f t="shared" si="229"/>
        <v>0</v>
      </c>
      <c r="AE1794" s="7" t="b">
        <f t="shared" si="230"/>
        <v>1</v>
      </c>
      <c r="AF1794" s="7" t="b">
        <f t="shared" si="231"/>
        <v>0</v>
      </c>
      <c r="AH1794" t="b">
        <f>AND(Table252102[[#This Row],[Developmental toxicity]:[Reproductive toxicity]])</f>
        <v>0</v>
      </c>
    </row>
    <row r="1795" spans="1:34" x14ac:dyDescent="0.25">
      <c r="A1795" s="3">
        <f t="shared" si="224"/>
        <v>1794</v>
      </c>
      <c r="B1795" s="3"/>
      <c r="C1795" t="s">
        <v>21095</v>
      </c>
      <c r="D1795" s="3" t="s">
        <v>20699</v>
      </c>
      <c r="E1795" s="94" t="s">
        <v>20897</v>
      </c>
      <c r="F1795" t="s">
        <v>21321</v>
      </c>
      <c r="G1795" t="s">
        <v>21322</v>
      </c>
      <c r="H1795" t="s">
        <v>21322</v>
      </c>
      <c r="I1795" t="s">
        <v>21323</v>
      </c>
      <c r="J1795" s="3"/>
      <c r="K1795" s="7" t="e">
        <v>#N/A</v>
      </c>
      <c r="L1795" s="7" t="e">
        <v>#N/A</v>
      </c>
      <c r="M1795" s="7" t="e">
        <v>#N/A</v>
      </c>
      <c r="N1795" s="7" t="e">
        <v>#N/A</v>
      </c>
      <c r="O1795" s="7" t="e">
        <v>#N/A</v>
      </c>
      <c r="P1795" s="7" t="e">
        <v>#N/A</v>
      </c>
      <c r="Q1795" s="7" t="e">
        <v>#N/A</v>
      </c>
      <c r="R1795" s="7" t="e">
        <v>#N/A</v>
      </c>
      <c r="S1795" s="7" t="e">
        <v>#N/A</v>
      </c>
      <c r="T1795" s="7" t="e">
        <v>#N/A</v>
      </c>
      <c r="U1795" s="7" t="e">
        <v>#N/A</v>
      </c>
      <c r="V1795" s="7" t="e">
        <v>#N/A</v>
      </c>
      <c r="W1795" s="7" t="e">
        <v>#N/A</v>
      </c>
      <c r="X1795" s="7" t="e">
        <v>#N/A</v>
      </c>
      <c r="Y1795" s="7">
        <v>0</v>
      </c>
      <c r="Z1795" s="7">
        <f t="shared" si="225"/>
        <v>0</v>
      </c>
      <c r="AA1795" s="7">
        <f t="shared" si="226"/>
        <v>0</v>
      </c>
      <c r="AB1795" s="7" t="b">
        <f t="shared" si="227"/>
        <v>1</v>
      </c>
      <c r="AC1795" s="7" t="b">
        <f t="shared" si="228"/>
        <v>0</v>
      </c>
      <c r="AD1795" s="7" t="b">
        <f t="shared" si="229"/>
        <v>0</v>
      </c>
      <c r="AE1795" s="7" t="b">
        <f t="shared" si="230"/>
        <v>0</v>
      </c>
      <c r="AF1795" s="7" t="b">
        <f t="shared" si="231"/>
        <v>0</v>
      </c>
      <c r="AH1795" t="b">
        <f>AND(Table252102[[#This Row],[Developmental toxicity]:[Reproductive toxicity]])</f>
        <v>0</v>
      </c>
    </row>
    <row r="1796" spans="1:34" x14ac:dyDescent="0.25">
      <c r="A1796" s="3">
        <f t="shared" si="224"/>
        <v>1795</v>
      </c>
      <c r="B1796" s="3"/>
      <c r="C1796" s="3" t="s">
        <v>13321</v>
      </c>
      <c r="D1796" s="3" t="s">
        <v>13320</v>
      </c>
      <c r="E1796" s="29" t="s">
        <v>17648</v>
      </c>
      <c r="F1796" s="3" t="s">
        <v>17649</v>
      </c>
      <c r="G1796" s="3" t="s">
        <v>13322</v>
      </c>
      <c r="H1796" s="3" t="s">
        <v>13322</v>
      </c>
      <c r="I1796" s="3" t="s">
        <v>17650</v>
      </c>
      <c r="J1796" s="3"/>
      <c r="K1796" s="7" t="e">
        <v>#N/A</v>
      </c>
      <c r="L1796" s="7" t="e">
        <v>#N/A</v>
      </c>
      <c r="M1796" s="7" t="e">
        <v>#N/A</v>
      </c>
      <c r="N1796" s="7" t="e">
        <v>#N/A</v>
      </c>
      <c r="O1796" s="7" t="e">
        <v>#N/A</v>
      </c>
      <c r="P1796" s="7" t="e">
        <v>#N/A</v>
      </c>
      <c r="Q1796" s="7" t="e">
        <v>#N/A</v>
      </c>
      <c r="R1796" s="7" t="e">
        <v>#N/A</v>
      </c>
      <c r="S1796" s="7" t="e">
        <v>#N/A</v>
      </c>
      <c r="T1796" s="7" t="e">
        <v>#N/A</v>
      </c>
      <c r="U1796" s="7" t="e">
        <v>#N/A</v>
      </c>
      <c r="V1796" s="7" t="e">
        <v>#N/A</v>
      </c>
      <c r="W1796" s="7">
        <v>0</v>
      </c>
      <c r="X1796" s="7" t="e">
        <v>#N/A</v>
      </c>
      <c r="Y1796" s="7">
        <v>0</v>
      </c>
      <c r="Z1796" s="7">
        <f t="shared" si="225"/>
        <v>0</v>
      </c>
      <c r="AA1796" s="7">
        <f t="shared" si="226"/>
        <v>0</v>
      </c>
      <c r="AB1796" s="7" t="b">
        <f t="shared" si="227"/>
        <v>1</v>
      </c>
      <c r="AC1796" s="7" t="b">
        <f t="shared" si="228"/>
        <v>1</v>
      </c>
      <c r="AD1796" s="7" t="b">
        <f t="shared" si="229"/>
        <v>0</v>
      </c>
      <c r="AE1796" s="7" t="b">
        <f t="shared" si="230"/>
        <v>1</v>
      </c>
      <c r="AF1796" s="7" t="b">
        <f t="shared" si="231"/>
        <v>0</v>
      </c>
      <c r="AH1796" t="b">
        <f>AND(Table252102[[#This Row],[Developmental toxicity]:[Reproductive toxicity]])</f>
        <v>1</v>
      </c>
    </row>
    <row r="1797" spans="1:34" x14ac:dyDescent="0.25">
      <c r="A1797" s="3">
        <f t="shared" si="224"/>
        <v>1796</v>
      </c>
      <c r="B1797" s="3"/>
      <c r="C1797" t="s">
        <v>21220</v>
      </c>
      <c r="D1797" s="3" t="s">
        <v>20824</v>
      </c>
      <c r="E1797" s="94" t="s">
        <v>21022</v>
      </c>
      <c r="F1797" t="s">
        <v>21722</v>
      </c>
      <c r="G1797" t="s">
        <v>21723</v>
      </c>
      <c r="H1797" t="s">
        <v>21723</v>
      </c>
      <c r="I1797" t="s">
        <v>21724</v>
      </c>
      <c r="J1797" s="3"/>
      <c r="K1797" s="7" t="e">
        <v>#N/A</v>
      </c>
      <c r="L1797" s="7" t="e">
        <v>#N/A</v>
      </c>
      <c r="M1797" s="7" t="e">
        <v>#N/A</v>
      </c>
      <c r="N1797" s="7" t="e">
        <v>#N/A</v>
      </c>
      <c r="O1797" s="7" t="e">
        <v>#N/A</v>
      </c>
      <c r="P1797" s="7" t="e">
        <v>#N/A</v>
      </c>
      <c r="Q1797" s="7" t="e">
        <v>#N/A</v>
      </c>
      <c r="R1797" s="7" t="e">
        <v>#N/A</v>
      </c>
      <c r="S1797" s="7" t="e">
        <v>#N/A</v>
      </c>
      <c r="T1797" s="7" t="e">
        <v>#N/A</v>
      </c>
      <c r="U1797" s="7" t="e">
        <v>#N/A</v>
      </c>
      <c r="V1797" s="7" t="e">
        <v>#N/A</v>
      </c>
      <c r="W1797" s="7" t="e">
        <v>#N/A</v>
      </c>
      <c r="X1797" s="7" t="e">
        <v>#N/A</v>
      </c>
      <c r="Y1797" s="7">
        <v>0</v>
      </c>
      <c r="Z1797" s="7">
        <f t="shared" si="225"/>
        <v>0</v>
      </c>
      <c r="AA1797" s="7">
        <f t="shared" si="226"/>
        <v>0</v>
      </c>
      <c r="AB1797" s="7" t="b">
        <f t="shared" si="227"/>
        <v>1</v>
      </c>
      <c r="AC1797" s="7" t="b">
        <f t="shared" si="228"/>
        <v>0</v>
      </c>
      <c r="AD1797" s="7" t="b">
        <f t="shared" si="229"/>
        <v>0</v>
      </c>
      <c r="AE1797" s="7" t="b">
        <f t="shared" si="230"/>
        <v>0</v>
      </c>
      <c r="AF1797" s="7" t="b">
        <f t="shared" si="231"/>
        <v>0</v>
      </c>
      <c r="AH1797" t="b">
        <f>AND(Table252102[[#This Row],[Developmental toxicity]:[Reproductive toxicity]])</f>
        <v>0</v>
      </c>
    </row>
    <row r="1798" spans="1:34" x14ac:dyDescent="0.25">
      <c r="A1798" s="3">
        <f t="shared" si="224"/>
        <v>1797</v>
      </c>
      <c r="B1798" s="3" t="s">
        <v>1440</v>
      </c>
      <c r="C1798" s="3" t="s">
        <v>2339</v>
      </c>
      <c r="D1798" s="3" t="s">
        <v>3259</v>
      </c>
      <c r="E1798" s="12" t="s">
        <v>7616</v>
      </c>
      <c r="F1798" t="s">
        <v>8460</v>
      </c>
      <c r="G1798" t="s">
        <v>9758</v>
      </c>
      <c r="H1798" t="s">
        <v>9758</v>
      </c>
      <c r="I1798" t="s">
        <v>9759</v>
      </c>
      <c r="J1798" s="3"/>
      <c r="K1798" s="7" t="e">
        <v>#N/A</v>
      </c>
      <c r="L1798" s="7" t="e">
        <v>#N/A</v>
      </c>
      <c r="M1798" s="7" t="e">
        <v>#N/A</v>
      </c>
      <c r="N1798" s="7" t="e">
        <v>#N/A</v>
      </c>
      <c r="O1798" s="7" t="e">
        <v>#N/A</v>
      </c>
      <c r="P1798" s="7" t="e">
        <v>#N/A</v>
      </c>
      <c r="Q1798" s="7" t="e">
        <v>#N/A</v>
      </c>
      <c r="R1798" s="7" t="e">
        <v>#N/A</v>
      </c>
      <c r="S1798" s="7" t="e">
        <v>#N/A</v>
      </c>
      <c r="T1798" s="7">
        <v>0</v>
      </c>
      <c r="U1798" s="7" t="e">
        <v>#N/A</v>
      </c>
      <c r="V1798" s="7" t="e">
        <v>#N/A</v>
      </c>
      <c r="W1798" s="7" t="e">
        <v>#N/A</v>
      </c>
      <c r="X1798" s="7" t="e">
        <v>#N/A</v>
      </c>
      <c r="Y1798" s="7" t="e">
        <v>#N/A</v>
      </c>
      <c r="Z1798" s="7">
        <f t="shared" si="225"/>
        <v>0</v>
      </c>
      <c r="AA1798" s="7">
        <f t="shared" si="226"/>
        <v>0</v>
      </c>
      <c r="AB1798" s="7" t="b">
        <f t="shared" si="227"/>
        <v>1</v>
      </c>
      <c r="AC1798" s="7" t="b">
        <f t="shared" si="228"/>
        <v>0</v>
      </c>
      <c r="AD1798" s="7" t="b">
        <f t="shared" si="229"/>
        <v>1</v>
      </c>
      <c r="AE1798" s="7" t="b">
        <f t="shared" si="230"/>
        <v>0</v>
      </c>
      <c r="AF1798" s="7" t="b">
        <f t="shared" si="231"/>
        <v>0</v>
      </c>
      <c r="AH1798" t="b">
        <f>AND(Table252102[[#This Row],[Developmental toxicity]:[Reproductive toxicity]])</f>
        <v>0</v>
      </c>
    </row>
    <row r="1799" spans="1:34" x14ac:dyDescent="0.25">
      <c r="A1799" s="3">
        <f t="shared" si="224"/>
        <v>1798</v>
      </c>
      <c r="B1799" s="3"/>
      <c r="C1799" s="3" t="s">
        <v>11600</v>
      </c>
      <c r="D1799" s="3" t="s">
        <v>11599</v>
      </c>
      <c r="E1799" s="29" t="s">
        <v>14962</v>
      </c>
      <c r="F1799" s="3" t="s">
        <v>14963</v>
      </c>
      <c r="G1799" s="3" t="s">
        <v>14964</v>
      </c>
      <c r="H1799" s="3" t="s">
        <v>14964</v>
      </c>
      <c r="I1799" s="3" t="s">
        <v>14965</v>
      </c>
      <c r="J1799" s="3"/>
      <c r="K1799" s="7" t="e">
        <v>#N/A</v>
      </c>
      <c r="L1799" s="7" t="e">
        <v>#N/A</v>
      </c>
      <c r="M1799" s="7" t="e">
        <v>#N/A</v>
      </c>
      <c r="N1799" s="7" t="e">
        <v>#N/A</v>
      </c>
      <c r="O1799" s="7" t="e">
        <v>#N/A</v>
      </c>
      <c r="P1799" s="7" t="e">
        <v>#N/A</v>
      </c>
      <c r="Q1799" s="7" t="e">
        <v>#N/A</v>
      </c>
      <c r="R1799" s="7" t="e">
        <v>#N/A</v>
      </c>
      <c r="S1799" s="7" t="e">
        <v>#N/A</v>
      </c>
      <c r="T1799" s="7" t="e">
        <v>#N/A</v>
      </c>
      <c r="U1799" s="7" t="e">
        <v>#N/A</v>
      </c>
      <c r="V1799" s="7" t="e">
        <v>#N/A</v>
      </c>
      <c r="W1799" s="3">
        <v>1</v>
      </c>
      <c r="X1799" s="3" t="e">
        <v>#N/A</v>
      </c>
      <c r="Y1799" s="7" t="e">
        <v>#N/A</v>
      </c>
      <c r="Z1799" s="7">
        <f t="shared" si="225"/>
        <v>1</v>
      </c>
      <c r="AA1799" s="7">
        <f t="shared" si="226"/>
        <v>1</v>
      </c>
      <c r="AB1799" s="7" t="b">
        <f t="shared" si="227"/>
        <v>0</v>
      </c>
      <c r="AC1799" s="7" t="b">
        <f t="shared" si="228"/>
        <v>1</v>
      </c>
      <c r="AD1799" s="7" t="b">
        <f t="shared" si="229"/>
        <v>0</v>
      </c>
      <c r="AE1799" s="7" t="b">
        <f t="shared" si="230"/>
        <v>1</v>
      </c>
      <c r="AF1799" s="7" t="b">
        <f t="shared" si="231"/>
        <v>0</v>
      </c>
      <c r="AH1799" t="b">
        <f>AND(Table252102[[#This Row],[Developmental toxicity]:[Reproductive toxicity]])</f>
        <v>0</v>
      </c>
    </row>
    <row r="1800" spans="1:34" x14ac:dyDescent="0.25">
      <c r="A1800" s="3">
        <f t="shared" si="224"/>
        <v>1799</v>
      </c>
      <c r="B1800" s="3"/>
      <c r="C1800" t="s">
        <v>21249</v>
      </c>
      <c r="D1800" s="3" t="s">
        <v>20853</v>
      </c>
      <c r="E1800" s="94" t="s">
        <v>21051</v>
      </c>
      <c r="F1800" t="s">
        <v>21811</v>
      </c>
      <c r="G1800" t="s">
        <v>21812</v>
      </c>
      <c r="H1800" t="s">
        <v>21812</v>
      </c>
      <c r="I1800" t="s">
        <v>21813</v>
      </c>
      <c r="J1800" s="3"/>
      <c r="K1800" s="7" t="e">
        <v>#N/A</v>
      </c>
      <c r="L1800" s="7" t="e">
        <v>#N/A</v>
      </c>
      <c r="M1800" s="7" t="e">
        <v>#N/A</v>
      </c>
      <c r="N1800" s="7" t="e">
        <v>#N/A</v>
      </c>
      <c r="O1800" s="7" t="e">
        <v>#N/A</v>
      </c>
      <c r="P1800" s="7" t="e">
        <v>#N/A</v>
      </c>
      <c r="Q1800" s="7" t="e">
        <v>#N/A</v>
      </c>
      <c r="R1800" s="7" t="e">
        <v>#N/A</v>
      </c>
      <c r="S1800" s="7" t="e">
        <v>#N/A</v>
      </c>
      <c r="T1800" s="7" t="e">
        <v>#N/A</v>
      </c>
      <c r="U1800" s="7" t="e">
        <v>#N/A</v>
      </c>
      <c r="V1800" s="7" t="e">
        <v>#N/A</v>
      </c>
      <c r="W1800" s="7" t="e">
        <v>#N/A</v>
      </c>
      <c r="X1800" s="7" t="e">
        <v>#N/A</v>
      </c>
      <c r="Y1800" s="7">
        <v>1</v>
      </c>
      <c r="Z1800" s="7">
        <f t="shared" si="225"/>
        <v>1</v>
      </c>
      <c r="AA1800" s="7">
        <f t="shared" si="226"/>
        <v>1</v>
      </c>
      <c r="AB1800" s="7" t="b">
        <f t="shared" si="227"/>
        <v>1</v>
      </c>
      <c r="AC1800" s="7" t="b">
        <f t="shared" si="228"/>
        <v>0</v>
      </c>
      <c r="AD1800" s="7" t="b">
        <f t="shared" si="229"/>
        <v>0</v>
      </c>
      <c r="AE1800" s="7" t="b">
        <f t="shared" si="230"/>
        <v>0</v>
      </c>
      <c r="AF1800" s="7" t="b">
        <f t="shared" si="231"/>
        <v>0</v>
      </c>
      <c r="AH1800" t="b">
        <f>AND(Table252102[[#This Row],[Developmental toxicity]:[Reproductive toxicity]])</f>
        <v>0</v>
      </c>
    </row>
    <row r="1801" spans="1:34" x14ac:dyDescent="0.25">
      <c r="A1801" s="3">
        <f t="shared" si="224"/>
        <v>1800</v>
      </c>
      <c r="B1801" s="3" t="s">
        <v>1440</v>
      </c>
      <c r="C1801" s="3" t="s">
        <v>1970</v>
      </c>
      <c r="D1801" s="3" t="s">
        <v>2840</v>
      </c>
      <c r="E1801" s="12" t="s">
        <v>7251</v>
      </c>
      <c r="F1801" t="s">
        <v>8100</v>
      </c>
      <c r="G1801" t="s">
        <v>8980</v>
      </c>
      <c r="H1801" t="s">
        <v>8980</v>
      </c>
      <c r="I1801" t="s">
        <v>8981</v>
      </c>
      <c r="J1801" s="3"/>
      <c r="K1801" s="7" t="e">
        <v>#N/A</v>
      </c>
      <c r="L1801" s="7" t="e">
        <v>#N/A</v>
      </c>
      <c r="M1801" s="7" t="e">
        <v>#N/A</v>
      </c>
      <c r="N1801" s="7" t="e">
        <v>#N/A</v>
      </c>
      <c r="O1801" s="7" t="e">
        <v>#N/A</v>
      </c>
      <c r="P1801" s="7" t="e">
        <v>#N/A</v>
      </c>
      <c r="Q1801" s="7" t="e">
        <v>#N/A</v>
      </c>
      <c r="R1801" s="7" t="e">
        <v>#N/A</v>
      </c>
      <c r="S1801" s="7" t="e">
        <v>#N/A</v>
      </c>
      <c r="T1801" s="7">
        <v>0</v>
      </c>
      <c r="U1801" s="7" t="e">
        <v>#N/A</v>
      </c>
      <c r="V1801" s="7" t="e">
        <v>#N/A</v>
      </c>
      <c r="W1801" s="3">
        <v>0</v>
      </c>
      <c r="X1801" s="3" t="e">
        <v>#N/A</v>
      </c>
      <c r="Y1801" s="7" t="e">
        <v>#N/A</v>
      </c>
      <c r="Z1801" s="7">
        <f t="shared" si="225"/>
        <v>0</v>
      </c>
      <c r="AA1801" s="7">
        <f t="shared" si="226"/>
        <v>0</v>
      </c>
      <c r="AB1801" s="7" t="b">
        <f t="shared" si="227"/>
        <v>1</v>
      </c>
      <c r="AC1801" s="7" t="b">
        <f t="shared" si="228"/>
        <v>1</v>
      </c>
      <c r="AD1801" s="7" t="b">
        <f t="shared" si="229"/>
        <v>1</v>
      </c>
      <c r="AE1801" s="7" t="b">
        <f t="shared" si="230"/>
        <v>1</v>
      </c>
      <c r="AF1801" s="7" t="b">
        <f t="shared" si="231"/>
        <v>0</v>
      </c>
      <c r="AH1801" t="b">
        <f>AND(Table252102[[#This Row],[Developmental toxicity]:[Reproductive toxicity]])</f>
        <v>1</v>
      </c>
    </row>
    <row r="1802" spans="1:34" x14ac:dyDescent="0.25">
      <c r="A1802" s="3">
        <f t="shared" si="224"/>
        <v>1801</v>
      </c>
      <c r="B1802" s="3"/>
      <c r="C1802" s="3" t="s">
        <v>12220</v>
      </c>
      <c r="D1802" s="3" t="s">
        <v>12219</v>
      </c>
      <c r="E1802" s="29" t="s">
        <v>15949</v>
      </c>
      <c r="F1802" s="3" t="s">
        <v>15950</v>
      </c>
      <c r="G1802" s="3" t="s">
        <v>12221</v>
      </c>
      <c r="H1802" s="3" t="s">
        <v>12221</v>
      </c>
      <c r="I1802" s="3" t="s">
        <v>15951</v>
      </c>
      <c r="J1802" s="3"/>
      <c r="K1802" s="7" t="e">
        <v>#N/A</v>
      </c>
      <c r="L1802" s="7" t="e">
        <v>#N/A</v>
      </c>
      <c r="M1802" s="7" t="e">
        <v>#N/A</v>
      </c>
      <c r="N1802" s="7" t="e">
        <v>#N/A</v>
      </c>
      <c r="O1802" s="7" t="e">
        <v>#N/A</v>
      </c>
      <c r="P1802" s="7" t="e">
        <v>#N/A</v>
      </c>
      <c r="Q1802" s="7" t="e">
        <v>#N/A</v>
      </c>
      <c r="R1802" s="7" t="e">
        <v>#N/A</v>
      </c>
      <c r="S1802" s="7" t="e">
        <v>#N/A</v>
      </c>
      <c r="T1802" s="7" t="e">
        <v>#N/A</v>
      </c>
      <c r="U1802" s="7" t="e">
        <v>#N/A</v>
      </c>
      <c r="V1802" s="7" t="e">
        <v>#N/A</v>
      </c>
      <c r="W1802" s="7">
        <v>0</v>
      </c>
      <c r="X1802" s="7" t="e">
        <v>#N/A</v>
      </c>
      <c r="Y1802" s="7">
        <v>0</v>
      </c>
      <c r="Z1802" s="7">
        <f t="shared" si="225"/>
        <v>0</v>
      </c>
      <c r="AA1802" s="7">
        <f t="shared" si="226"/>
        <v>0</v>
      </c>
      <c r="AB1802" s="7" t="b">
        <f t="shared" si="227"/>
        <v>1</v>
      </c>
      <c r="AC1802" s="7" t="b">
        <f t="shared" si="228"/>
        <v>1</v>
      </c>
      <c r="AD1802" s="7" t="b">
        <f t="shared" si="229"/>
        <v>0</v>
      </c>
      <c r="AE1802" s="7" t="b">
        <f t="shared" si="230"/>
        <v>1</v>
      </c>
      <c r="AF1802" s="7" t="b">
        <f t="shared" si="231"/>
        <v>0</v>
      </c>
      <c r="AH1802" t="b">
        <f>AND(Table252102[[#This Row],[Developmental toxicity]:[Reproductive toxicity]])</f>
        <v>1</v>
      </c>
    </row>
    <row r="1803" spans="1:34" x14ac:dyDescent="0.25">
      <c r="A1803" s="3">
        <f t="shared" si="224"/>
        <v>1802</v>
      </c>
      <c r="B1803" s="3" t="s">
        <v>1440</v>
      </c>
      <c r="C1803" s="3" t="s">
        <v>2342</v>
      </c>
      <c r="D1803" s="3" t="s">
        <v>3262</v>
      </c>
      <c r="E1803" s="29" t="s">
        <v>7619</v>
      </c>
      <c r="F1803" s="3" t="s">
        <v>8461</v>
      </c>
      <c r="G1803" s="3" t="s">
        <v>9761</v>
      </c>
      <c r="H1803" s="3" t="s">
        <v>9762</v>
      </c>
      <c r="I1803" s="3" t="s">
        <v>9763</v>
      </c>
      <c r="J1803" s="3"/>
      <c r="K1803" s="7" t="e">
        <v>#N/A</v>
      </c>
      <c r="L1803" s="7" t="e">
        <v>#N/A</v>
      </c>
      <c r="M1803" s="7" t="e">
        <v>#N/A</v>
      </c>
      <c r="N1803" s="7" t="e">
        <v>#N/A</v>
      </c>
      <c r="O1803" s="7" t="e">
        <v>#N/A</v>
      </c>
      <c r="P1803" s="7" t="e">
        <v>#N/A</v>
      </c>
      <c r="Q1803" s="7" t="e">
        <v>#N/A</v>
      </c>
      <c r="R1803" s="7" t="e">
        <v>#N/A</v>
      </c>
      <c r="S1803" s="7" t="e">
        <v>#N/A</v>
      </c>
      <c r="T1803" s="7">
        <v>1</v>
      </c>
      <c r="U1803" s="7" t="e">
        <v>#N/A</v>
      </c>
      <c r="V1803" s="7" t="e">
        <v>#N/A</v>
      </c>
      <c r="W1803" s="7" t="e">
        <v>#N/A</v>
      </c>
      <c r="X1803" s="7" t="e">
        <v>#N/A</v>
      </c>
      <c r="Y1803" s="7" t="e">
        <v>#N/A</v>
      </c>
      <c r="Z1803" s="7">
        <f t="shared" si="225"/>
        <v>1</v>
      </c>
      <c r="AA1803" s="7">
        <f t="shared" si="226"/>
        <v>1</v>
      </c>
      <c r="AB1803" s="7" t="b">
        <f t="shared" si="227"/>
        <v>1</v>
      </c>
      <c r="AC1803" s="7" t="b">
        <f t="shared" si="228"/>
        <v>0</v>
      </c>
      <c r="AD1803" s="7" t="b">
        <f t="shared" si="229"/>
        <v>1</v>
      </c>
      <c r="AE1803" s="7" t="b">
        <f t="shared" si="230"/>
        <v>0</v>
      </c>
      <c r="AF1803" s="7" t="b">
        <f t="shared" si="231"/>
        <v>0</v>
      </c>
      <c r="AH1803" t="b">
        <f>AND(Table252102[[#This Row],[Developmental toxicity]:[Reproductive toxicity]])</f>
        <v>0</v>
      </c>
    </row>
    <row r="1804" spans="1:34" x14ac:dyDescent="0.25">
      <c r="A1804" s="3">
        <f t="shared" si="224"/>
        <v>1803</v>
      </c>
      <c r="B1804" s="3"/>
      <c r="C1804" s="3" t="s">
        <v>13271</v>
      </c>
      <c r="D1804" s="3" t="s">
        <v>13270</v>
      </c>
      <c r="E1804" s="29" t="s">
        <v>17590</v>
      </c>
      <c r="F1804" s="3" t="s">
        <v>17591</v>
      </c>
      <c r="G1804" s="3" t="s">
        <v>13272</v>
      </c>
      <c r="H1804" s="3" t="s">
        <v>13272</v>
      </c>
      <c r="I1804" s="3" t="s">
        <v>17592</v>
      </c>
      <c r="J1804" s="3"/>
      <c r="K1804" s="7" t="e">
        <v>#N/A</v>
      </c>
      <c r="L1804" s="7" t="e">
        <v>#N/A</v>
      </c>
      <c r="M1804" s="7" t="e">
        <v>#N/A</v>
      </c>
      <c r="N1804" s="7" t="e">
        <v>#N/A</v>
      </c>
      <c r="O1804" s="7" t="e">
        <v>#N/A</v>
      </c>
      <c r="P1804" s="7" t="e">
        <v>#N/A</v>
      </c>
      <c r="Q1804" s="7" t="e">
        <v>#N/A</v>
      </c>
      <c r="R1804" s="7" t="e">
        <v>#N/A</v>
      </c>
      <c r="S1804" s="7" t="e">
        <v>#N/A</v>
      </c>
      <c r="T1804" s="7" t="e">
        <v>#N/A</v>
      </c>
      <c r="U1804" s="7" t="e">
        <v>#N/A</v>
      </c>
      <c r="V1804" s="7" t="e">
        <v>#N/A</v>
      </c>
      <c r="W1804" s="3">
        <v>0</v>
      </c>
      <c r="X1804" s="3" t="e">
        <v>#N/A</v>
      </c>
      <c r="Y1804" s="7" t="e">
        <v>#N/A</v>
      </c>
      <c r="Z1804" s="7">
        <f t="shared" si="225"/>
        <v>0</v>
      </c>
      <c r="AA1804" s="7">
        <f t="shared" si="226"/>
        <v>0</v>
      </c>
      <c r="AB1804" s="7" t="b">
        <f t="shared" si="227"/>
        <v>0</v>
      </c>
      <c r="AC1804" s="7" t="b">
        <f t="shared" si="228"/>
        <v>1</v>
      </c>
      <c r="AD1804" s="7" t="b">
        <f t="shared" si="229"/>
        <v>0</v>
      </c>
      <c r="AE1804" s="7" t="b">
        <f t="shared" si="230"/>
        <v>1</v>
      </c>
      <c r="AF1804" s="7" t="b">
        <f t="shared" si="231"/>
        <v>0</v>
      </c>
      <c r="AH1804" t="b">
        <f>AND(Table252102[[#This Row],[Developmental toxicity]:[Reproductive toxicity]])</f>
        <v>0</v>
      </c>
    </row>
    <row r="1805" spans="1:34" x14ac:dyDescent="0.25">
      <c r="A1805" s="3">
        <f t="shared" si="224"/>
        <v>1804</v>
      </c>
      <c r="B1805" s="3"/>
      <c r="C1805" s="3" t="s">
        <v>10816</v>
      </c>
      <c r="D1805" s="3" t="s">
        <v>10815</v>
      </c>
      <c r="E1805" s="29" t="s">
        <v>13504</v>
      </c>
      <c r="F1805" s="3" t="s">
        <v>13505</v>
      </c>
      <c r="G1805" s="3" t="s">
        <v>13506</v>
      </c>
      <c r="H1805" s="3" t="s">
        <v>13507</v>
      </c>
      <c r="I1805" s="3" t="s">
        <v>13508</v>
      </c>
      <c r="J1805" s="3"/>
      <c r="K1805" s="7" t="e">
        <v>#N/A</v>
      </c>
      <c r="L1805" s="7" t="e">
        <v>#N/A</v>
      </c>
      <c r="M1805" s="7" t="e">
        <v>#N/A</v>
      </c>
      <c r="N1805" s="7" t="e">
        <v>#N/A</v>
      </c>
      <c r="O1805" s="7" t="e">
        <v>#N/A</v>
      </c>
      <c r="P1805" s="7" t="e">
        <v>#N/A</v>
      </c>
      <c r="Q1805" s="7" t="e">
        <v>#N/A</v>
      </c>
      <c r="R1805" s="7" t="e">
        <v>#N/A</v>
      </c>
      <c r="S1805" s="7" t="e">
        <v>#N/A</v>
      </c>
      <c r="T1805" s="7" t="e">
        <v>#N/A</v>
      </c>
      <c r="U1805" s="7" t="e">
        <v>#N/A</v>
      </c>
      <c r="V1805" s="7" t="e">
        <v>#N/A</v>
      </c>
      <c r="W1805" s="3">
        <v>1</v>
      </c>
      <c r="X1805" s="3" t="e">
        <v>#N/A</v>
      </c>
      <c r="Y1805" s="7">
        <v>0</v>
      </c>
      <c r="Z1805" s="7">
        <f t="shared" si="225"/>
        <v>1</v>
      </c>
      <c r="AA1805" s="7">
        <f t="shared" si="226"/>
        <v>0</v>
      </c>
      <c r="AB1805" s="7" t="b">
        <f t="shared" si="227"/>
        <v>1</v>
      </c>
      <c r="AC1805" s="7" t="b">
        <f t="shared" si="228"/>
        <v>1</v>
      </c>
      <c r="AD1805" s="7" t="b">
        <f t="shared" si="229"/>
        <v>0</v>
      </c>
      <c r="AE1805" s="7" t="b">
        <f t="shared" si="230"/>
        <v>1</v>
      </c>
      <c r="AF1805" s="7" t="b">
        <f t="shared" si="231"/>
        <v>0</v>
      </c>
      <c r="AH1805" t="b">
        <f>AND(Table252102[[#This Row],[Developmental toxicity]:[Reproductive toxicity]])</f>
        <v>1</v>
      </c>
    </row>
    <row r="1806" spans="1:34" x14ac:dyDescent="0.25">
      <c r="A1806" s="3">
        <f t="shared" si="224"/>
        <v>1805</v>
      </c>
      <c r="B1806" s="3"/>
      <c r="C1806" s="3" t="s">
        <v>20617</v>
      </c>
      <c r="D1806" s="3" t="s">
        <v>19291</v>
      </c>
      <c r="E1806" s="29" t="s">
        <v>20372</v>
      </c>
      <c r="F1806" s="3" t="s">
        <v>19973</v>
      </c>
      <c r="G1806" s="3" t="s">
        <v>19974</v>
      </c>
      <c r="H1806" s="3" t="s">
        <v>19975</v>
      </c>
      <c r="I1806" s="3" t="s">
        <v>19976</v>
      </c>
      <c r="J1806" s="3" t="s">
        <v>20</v>
      </c>
      <c r="K1806" s="7" t="e">
        <v>#N/A</v>
      </c>
      <c r="L1806" s="7" t="e">
        <v>#N/A</v>
      </c>
      <c r="M1806" s="7" t="e">
        <v>#N/A</v>
      </c>
      <c r="N1806" s="7" t="e">
        <v>#N/A</v>
      </c>
      <c r="O1806" s="7" t="e">
        <v>#N/A</v>
      </c>
      <c r="P1806" s="7" t="e">
        <v>#N/A</v>
      </c>
      <c r="Q1806" s="7" t="e">
        <v>#N/A</v>
      </c>
      <c r="R1806" s="7" t="e">
        <v>#N/A</v>
      </c>
      <c r="S1806" s="7" t="e">
        <v>#N/A</v>
      </c>
      <c r="T1806" s="7" t="e">
        <v>#N/A</v>
      </c>
      <c r="U1806" s="7" t="e">
        <v>#N/A</v>
      </c>
      <c r="V1806" s="7" t="e">
        <v>#N/A</v>
      </c>
      <c r="W1806" s="7" t="e">
        <v>#N/A</v>
      </c>
      <c r="X1806" s="7">
        <v>0</v>
      </c>
      <c r="Y1806" s="7" t="e">
        <v>#N/A</v>
      </c>
      <c r="Z1806" s="7">
        <f t="shared" si="225"/>
        <v>0</v>
      </c>
      <c r="AA1806" s="7">
        <f t="shared" si="226"/>
        <v>0</v>
      </c>
      <c r="AB1806" s="7" t="b">
        <f t="shared" si="227"/>
        <v>1</v>
      </c>
      <c r="AC1806" s="7" t="b">
        <f t="shared" si="228"/>
        <v>0</v>
      </c>
      <c r="AD1806" s="7" t="b">
        <f t="shared" si="229"/>
        <v>0</v>
      </c>
      <c r="AE1806" s="7" t="b">
        <f t="shared" si="230"/>
        <v>0</v>
      </c>
      <c r="AF1806" s="7" t="b">
        <f t="shared" si="231"/>
        <v>0</v>
      </c>
      <c r="AH1806" t="b">
        <f>AND(Table252102[[#This Row],[Developmental toxicity]:[Reproductive toxicity]])</f>
        <v>0</v>
      </c>
    </row>
    <row r="1807" spans="1:34" x14ac:dyDescent="0.25">
      <c r="A1807" s="3">
        <f t="shared" si="224"/>
        <v>1806</v>
      </c>
      <c r="B1807" s="3"/>
      <c r="C1807" s="3" t="s">
        <v>12687</v>
      </c>
      <c r="D1807" s="3" t="s">
        <v>17931</v>
      </c>
      <c r="E1807" s="29" t="s">
        <v>18142</v>
      </c>
      <c r="F1807" s="3" t="s">
        <v>18060</v>
      </c>
      <c r="G1807" s="3" t="s">
        <v>18306</v>
      </c>
      <c r="H1807" s="3" t="s">
        <v>18307</v>
      </c>
      <c r="I1807" s="3" t="s">
        <v>18308</v>
      </c>
      <c r="J1807" s="3"/>
      <c r="K1807" s="7" t="e">
        <v>#N/A</v>
      </c>
      <c r="L1807" s="7" t="e">
        <v>#N/A</v>
      </c>
      <c r="M1807" s="7" t="e">
        <v>#N/A</v>
      </c>
      <c r="N1807" s="7" t="e">
        <v>#N/A</v>
      </c>
      <c r="O1807" s="7" t="e">
        <v>#N/A</v>
      </c>
      <c r="P1807" s="7" t="e">
        <v>#N/A</v>
      </c>
      <c r="Q1807" s="7" t="e">
        <v>#N/A</v>
      </c>
      <c r="R1807" s="7" t="e">
        <v>#N/A</v>
      </c>
      <c r="S1807" s="7" t="e">
        <v>#N/A</v>
      </c>
      <c r="T1807" s="7" t="e">
        <v>#N/A</v>
      </c>
      <c r="U1807" s="7" t="e">
        <v>#N/A</v>
      </c>
      <c r="V1807" s="7" t="e">
        <v>#N/A</v>
      </c>
      <c r="W1807" s="3">
        <v>0</v>
      </c>
      <c r="X1807" s="3" t="e">
        <v>#N/A</v>
      </c>
      <c r="Y1807" s="7" t="e">
        <v>#N/A</v>
      </c>
      <c r="Z1807" s="7">
        <f t="shared" si="225"/>
        <v>0</v>
      </c>
      <c r="AA1807" s="7">
        <f t="shared" si="226"/>
        <v>0</v>
      </c>
      <c r="AB1807" s="7" t="b">
        <f t="shared" si="227"/>
        <v>0</v>
      </c>
      <c r="AC1807" s="7" t="b">
        <f t="shared" si="228"/>
        <v>1</v>
      </c>
      <c r="AD1807" s="7" t="b">
        <f t="shared" si="229"/>
        <v>0</v>
      </c>
      <c r="AE1807" s="7" t="b">
        <f t="shared" si="230"/>
        <v>1</v>
      </c>
      <c r="AF1807" s="7" t="b">
        <f t="shared" si="231"/>
        <v>0</v>
      </c>
      <c r="AH1807" t="b">
        <f>AND(Table252102[[#This Row],[Developmental toxicity]:[Reproductive toxicity]])</f>
        <v>0</v>
      </c>
    </row>
    <row r="1808" spans="1:34" x14ac:dyDescent="0.25">
      <c r="A1808" s="3">
        <f t="shared" si="224"/>
        <v>1807</v>
      </c>
      <c r="B1808" s="3"/>
      <c r="C1808" s="3" t="s">
        <v>11953</v>
      </c>
      <c r="D1808" s="3" t="s">
        <v>11952</v>
      </c>
      <c r="E1808" s="29" t="s">
        <v>15572</v>
      </c>
      <c r="F1808" s="3" t="s">
        <v>15573</v>
      </c>
      <c r="G1808" s="3" t="s">
        <v>11954</v>
      </c>
      <c r="H1808" s="3" t="s">
        <v>11954</v>
      </c>
      <c r="I1808" s="3" t="s">
        <v>15574</v>
      </c>
      <c r="J1808" s="3"/>
      <c r="K1808" s="7" t="e">
        <v>#N/A</v>
      </c>
      <c r="L1808" s="7" t="e">
        <v>#N/A</v>
      </c>
      <c r="M1808" s="7" t="e">
        <v>#N/A</v>
      </c>
      <c r="N1808" s="7" t="e">
        <v>#N/A</v>
      </c>
      <c r="O1808" s="7" t="e">
        <v>#N/A</v>
      </c>
      <c r="P1808" s="7" t="e">
        <v>#N/A</v>
      </c>
      <c r="Q1808" s="7" t="e">
        <v>#N/A</v>
      </c>
      <c r="R1808" s="7" t="e">
        <v>#N/A</v>
      </c>
      <c r="S1808" s="7" t="e">
        <v>#N/A</v>
      </c>
      <c r="T1808" s="7" t="e">
        <v>#N/A</v>
      </c>
      <c r="U1808" s="7" t="e">
        <v>#N/A</v>
      </c>
      <c r="V1808" s="7" t="e">
        <v>#N/A</v>
      </c>
      <c r="W1808" s="3">
        <v>0</v>
      </c>
      <c r="X1808" s="3" t="e">
        <v>#N/A</v>
      </c>
      <c r="Y1808" s="7" t="e">
        <v>#N/A</v>
      </c>
      <c r="Z1808" s="7">
        <f t="shared" si="225"/>
        <v>0</v>
      </c>
      <c r="AA1808" s="7">
        <f t="shared" si="226"/>
        <v>0</v>
      </c>
      <c r="AB1808" s="7" t="b">
        <f t="shared" si="227"/>
        <v>0</v>
      </c>
      <c r="AC1808" s="7" t="b">
        <f t="shared" si="228"/>
        <v>1</v>
      </c>
      <c r="AD1808" s="7" t="b">
        <f t="shared" si="229"/>
        <v>0</v>
      </c>
      <c r="AE1808" s="7" t="b">
        <f t="shared" si="230"/>
        <v>1</v>
      </c>
      <c r="AF1808" s="7" t="b">
        <f t="shared" si="231"/>
        <v>0</v>
      </c>
      <c r="AH1808" t="b">
        <f>AND(Table252102[[#This Row],[Developmental toxicity]:[Reproductive toxicity]])</f>
        <v>0</v>
      </c>
    </row>
    <row r="1809" spans="1:34" x14ac:dyDescent="0.25">
      <c r="A1809" s="3">
        <f t="shared" si="224"/>
        <v>1808</v>
      </c>
      <c r="B1809" s="3"/>
      <c r="C1809" s="3" t="s">
        <v>11344</v>
      </c>
      <c r="D1809" s="3" t="s">
        <v>17832</v>
      </c>
      <c r="E1809" s="29" t="s">
        <v>18100</v>
      </c>
      <c r="F1809" s="3" t="s">
        <v>18018</v>
      </c>
      <c r="G1809" s="3" t="s">
        <v>18213</v>
      </c>
      <c r="H1809" s="3" t="s">
        <v>11345</v>
      </c>
      <c r="I1809" s="3" t="s">
        <v>18214</v>
      </c>
      <c r="J1809" s="3"/>
      <c r="K1809" s="7" t="e">
        <v>#N/A</v>
      </c>
      <c r="L1809" s="7" t="e">
        <v>#N/A</v>
      </c>
      <c r="M1809" s="7" t="e">
        <v>#N/A</v>
      </c>
      <c r="N1809" s="7" t="e">
        <v>#N/A</v>
      </c>
      <c r="O1809" s="7" t="e">
        <v>#N/A</v>
      </c>
      <c r="P1809" s="7" t="e">
        <v>#N/A</v>
      </c>
      <c r="Q1809" s="7" t="e">
        <v>#N/A</v>
      </c>
      <c r="R1809" s="7" t="e">
        <v>#N/A</v>
      </c>
      <c r="S1809" s="7" t="e">
        <v>#N/A</v>
      </c>
      <c r="T1809" s="7" t="e">
        <v>#N/A</v>
      </c>
      <c r="U1809" s="7" t="e">
        <v>#N/A</v>
      </c>
      <c r="V1809" s="7" t="e">
        <v>#N/A</v>
      </c>
      <c r="W1809" s="3">
        <v>1</v>
      </c>
      <c r="X1809" s="3" t="e">
        <v>#N/A</v>
      </c>
      <c r="Y1809" s="7" t="e">
        <v>#N/A</v>
      </c>
      <c r="Z1809" s="7">
        <f t="shared" si="225"/>
        <v>1</v>
      </c>
      <c r="AA1809" s="7">
        <f t="shared" si="226"/>
        <v>1</v>
      </c>
      <c r="AB1809" s="7" t="b">
        <f t="shared" si="227"/>
        <v>0</v>
      </c>
      <c r="AC1809" s="7" t="b">
        <f t="shared" si="228"/>
        <v>1</v>
      </c>
      <c r="AD1809" s="7" t="b">
        <f t="shared" si="229"/>
        <v>0</v>
      </c>
      <c r="AE1809" s="7" t="b">
        <f t="shared" si="230"/>
        <v>1</v>
      </c>
      <c r="AF1809" s="7" t="b">
        <f t="shared" si="231"/>
        <v>0</v>
      </c>
      <c r="AH1809" t="b">
        <f>AND(Table252102[[#This Row],[Developmental toxicity]:[Reproductive toxicity]])</f>
        <v>0</v>
      </c>
    </row>
    <row r="1810" spans="1:34" x14ac:dyDescent="0.25">
      <c r="A1810" s="3">
        <f t="shared" si="224"/>
        <v>1809</v>
      </c>
      <c r="B1810" s="3"/>
      <c r="C1810" s="3" t="s">
        <v>13167</v>
      </c>
      <c r="D1810" s="3" t="s">
        <v>13166</v>
      </c>
      <c r="E1810" s="29" t="s">
        <v>17446</v>
      </c>
      <c r="F1810" s="3" t="s">
        <v>17447</v>
      </c>
      <c r="G1810" s="3" t="s">
        <v>13168</v>
      </c>
      <c r="H1810" s="3" t="s">
        <v>13168</v>
      </c>
      <c r="I1810" s="3" t="s">
        <v>17448</v>
      </c>
      <c r="J1810" s="3"/>
      <c r="K1810" s="7" t="e">
        <v>#N/A</v>
      </c>
      <c r="L1810" s="7" t="e">
        <v>#N/A</v>
      </c>
      <c r="M1810" s="7" t="e">
        <v>#N/A</v>
      </c>
      <c r="N1810" s="7" t="e">
        <v>#N/A</v>
      </c>
      <c r="O1810" s="7" t="e">
        <v>#N/A</v>
      </c>
      <c r="P1810" s="7" t="e">
        <v>#N/A</v>
      </c>
      <c r="Q1810" s="7" t="e">
        <v>#N/A</v>
      </c>
      <c r="R1810" s="7" t="e">
        <v>#N/A</v>
      </c>
      <c r="S1810" s="7" t="e">
        <v>#N/A</v>
      </c>
      <c r="T1810" s="7" t="e">
        <v>#N/A</v>
      </c>
      <c r="U1810" s="7" t="e">
        <v>#N/A</v>
      </c>
      <c r="V1810" s="7" t="e">
        <v>#N/A</v>
      </c>
      <c r="W1810" s="3">
        <v>0</v>
      </c>
      <c r="X1810" s="3" t="e">
        <v>#N/A</v>
      </c>
      <c r="Y1810" s="7" t="e">
        <v>#N/A</v>
      </c>
      <c r="Z1810" s="7">
        <f t="shared" si="225"/>
        <v>0</v>
      </c>
      <c r="AA1810" s="7">
        <f t="shared" si="226"/>
        <v>0</v>
      </c>
      <c r="AB1810" s="7" t="b">
        <f t="shared" si="227"/>
        <v>0</v>
      </c>
      <c r="AC1810" s="7" t="b">
        <f t="shared" si="228"/>
        <v>1</v>
      </c>
      <c r="AD1810" s="7" t="b">
        <f t="shared" si="229"/>
        <v>0</v>
      </c>
      <c r="AE1810" s="7" t="b">
        <f t="shared" si="230"/>
        <v>1</v>
      </c>
      <c r="AF1810" s="7" t="b">
        <f t="shared" si="231"/>
        <v>0</v>
      </c>
      <c r="AH1810" t="b">
        <f>AND(Table252102[[#This Row],[Developmental toxicity]:[Reproductive toxicity]])</f>
        <v>0</v>
      </c>
    </row>
    <row r="1811" spans="1:34" x14ac:dyDescent="0.25">
      <c r="A1811" s="3">
        <f t="shared" si="224"/>
        <v>1810</v>
      </c>
      <c r="B1811" s="3"/>
      <c r="C1811" t="s">
        <v>21083</v>
      </c>
      <c r="D1811" s="3" t="s">
        <v>20687</v>
      </c>
      <c r="E1811" s="94" t="s">
        <v>20885</v>
      </c>
      <c r="F1811" t="s">
        <v>21285</v>
      </c>
      <c r="G1811" t="s">
        <v>21286</v>
      </c>
      <c r="H1811" t="s">
        <v>21286</v>
      </c>
      <c r="I1811" t="s">
        <v>21287</v>
      </c>
      <c r="J1811" s="3"/>
      <c r="K1811" s="7" t="e">
        <v>#N/A</v>
      </c>
      <c r="L1811" s="7" t="e">
        <v>#N/A</v>
      </c>
      <c r="M1811" s="7" t="e">
        <v>#N/A</v>
      </c>
      <c r="N1811" s="7" t="e">
        <v>#N/A</v>
      </c>
      <c r="O1811" s="7" t="e">
        <v>#N/A</v>
      </c>
      <c r="P1811" s="7" t="e">
        <v>#N/A</v>
      </c>
      <c r="Q1811" s="7" t="e">
        <v>#N/A</v>
      </c>
      <c r="R1811" s="7" t="e">
        <v>#N/A</v>
      </c>
      <c r="S1811" s="7" t="e">
        <v>#N/A</v>
      </c>
      <c r="T1811" s="7" t="e">
        <v>#N/A</v>
      </c>
      <c r="U1811" s="7" t="e">
        <v>#N/A</v>
      </c>
      <c r="V1811" s="7" t="e">
        <v>#N/A</v>
      </c>
      <c r="W1811" s="7" t="e">
        <v>#N/A</v>
      </c>
      <c r="X1811" s="7" t="e">
        <v>#N/A</v>
      </c>
      <c r="Y1811" s="7">
        <v>0</v>
      </c>
      <c r="Z1811" s="7">
        <f t="shared" si="225"/>
        <v>0</v>
      </c>
      <c r="AA1811" s="7">
        <f t="shared" si="226"/>
        <v>0</v>
      </c>
      <c r="AB1811" s="7" t="b">
        <f t="shared" si="227"/>
        <v>1</v>
      </c>
      <c r="AC1811" s="7" t="b">
        <f t="shared" si="228"/>
        <v>0</v>
      </c>
      <c r="AD1811" s="7" t="b">
        <f t="shared" si="229"/>
        <v>0</v>
      </c>
      <c r="AE1811" s="7" t="b">
        <f t="shared" si="230"/>
        <v>0</v>
      </c>
      <c r="AF1811" s="7" t="b">
        <f t="shared" si="231"/>
        <v>0</v>
      </c>
      <c r="AH1811" t="b">
        <f>AND(Table252102[[#This Row],[Developmental toxicity]:[Reproductive toxicity]])</f>
        <v>0</v>
      </c>
    </row>
    <row r="1812" spans="1:34" x14ac:dyDescent="0.25">
      <c r="A1812" s="3">
        <f t="shared" si="224"/>
        <v>1811</v>
      </c>
      <c r="B1812" s="3" t="s">
        <v>1440</v>
      </c>
      <c r="C1812" s="3" t="s">
        <v>2484</v>
      </c>
      <c r="D1812" s="3" t="s">
        <v>3423</v>
      </c>
      <c r="E1812" s="29" t="s">
        <v>7760</v>
      </c>
      <c r="F1812" s="3" t="s">
        <v>8599</v>
      </c>
      <c r="G1812" s="3" t="s">
        <v>10069</v>
      </c>
      <c r="H1812" s="3" t="s">
        <v>10069</v>
      </c>
      <c r="I1812" s="3" t="s">
        <v>10070</v>
      </c>
      <c r="J1812" s="3"/>
      <c r="K1812" s="7" t="e">
        <v>#N/A</v>
      </c>
      <c r="L1812" s="7" t="e">
        <v>#N/A</v>
      </c>
      <c r="M1812" s="7" t="e">
        <v>#N/A</v>
      </c>
      <c r="N1812" s="7" t="e">
        <v>#N/A</v>
      </c>
      <c r="O1812" s="7" t="e">
        <v>#N/A</v>
      </c>
      <c r="P1812" s="7" t="e">
        <v>#N/A</v>
      </c>
      <c r="Q1812" s="7" t="e">
        <v>#N/A</v>
      </c>
      <c r="R1812" s="7" t="e">
        <v>#N/A</v>
      </c>
      <c r="S1812" s="7" t="e">
        <v>#N/A</v>
      </c>
      <c r="T1812" s="7">
        <v>0</v>
      </c>
      <c r="U1812" s="7" t="e">
        <v>#N/A</v>
      </c>
      <c r="V1812" s="7" t="e">
        <v>#N/A</v>
      </c>
      <c r="W1812" s="7">
        <v>0</v>
      </c>
      <c r="X1812" s="7" t="e">
        <v>#N/A</v>
      </c>
      <c r="Y1812" s="7">
        <v>0</v>
      </c>
      <c r="Z1812" s="7">
        <f t="shared" si="225"/>
        <v>0</v>
      </c>
      <c r="AA1812" s="7">
        <f t="shared" si="226"/>
        <v>0</v>
      </c>
      <c r="AB1812" s="7" t="b">
        <f t="shared" si="227"/>
        <v>1</v>
      </c>
      <c r="AC1812" s="7" t="b">
        <f t="shared" si="228"/>
        <v>1</v>
      </c>
      <c r="AD1812" s="7" t="b">
        <f t="shared" si="229"/>
        <v>1</v>
      </c>
      <c r="AE1812" s="7" t="b">
        <f t="shared" si="230"/>
        <v>1</v>
      </c>
      <c r="AF1812" s="7" t="b">
        <f t="shared" si="231"/>
        <v>0</v>
      </c>
      <c r="AH1812" t="b">
        <f>AND(Table252102[[#This Row],[Developmental toxicity]:[Reproductive toxicity]])</f>
        <v>1</v>
      </c>
    </row>
    <row r="1813" spans="1:34" x14ac:dyDescent="0.25">
      <c r="A1813" s="3">
        <f t="shared" si="224"/>
        <v>1812</v>
      </c>
      <c r="B1813" s="3"/>
      <c r="C1813" s="3" t="s">
        <v>11431</v>
      </c>
      <c r="D1813" s="3" t="s">
        <v>11430</v>
      </c>
      <c r="E1813" s="29" t="s">
        <v>14649</v>
      </c>
      <c r="F1813" s="3" t="s">
        <v>14650</v>
      </c>
      <c r="G1813" s="3" t="s">
        <v>11432</v>
      </c>
      <c r="H1813" s="3" t="s">
        <v>11432</v>
      </c>
      <c r="I1813" s="3" t="s">
        <v>14651</v>
      </c>
      <c r="J1813" s="3"/>
      <c r="K1813" s="7" t="e">
        <v>#N/A</v>
      </c>
      <c r="L1813" s="7" t="e">
        <v>#N/A</v>
      </c>
      <c r="M1813" s="7" t="e">
        <v>#N/A</v>
      </c>
      <c r="N1813" s="7" t="e">
        <v>#N/A</v>
      </c>
      <c r="O1813" s="7" t="e">
        <v>#N/A</v>
      </c>
      <c r="P1813" s="7" t="e">
        <v>#N/A</v>
      </c>
      <c r="Q1813" s="7" t="e">
        <v>#N/A</v>
      </c>
      <c r="R1813" s="7" t="e">
        <v>#N/A</v>
      </c>
      <c r="S1813" s="7" t="e">
        <v>#N/A</v>
      </c>
      <c r="T1813" s="7" t="e">
        <v>#N/A</v>
      </c>
      <c r="U1813" s="7" t="e">
        <v>#N/A</v>
      </c>
      <c r="V1813" s="7" t="e">
        <v>#N/A</v>
      </c>
      <c r="W1813" s="3">
        <v>1</v>
      </c>
      <c r="X1813" s="3" t="e">
        <v>#N/A</v>
      </c>
      <c r="Y1813" s="7" t="e">
        <v>#N/A</v>
      </c>
      <c r="Z1813" s="7">
        <f t="shared" si="225"/>
        <v>1</v>
      </c>
      <c r="AA1813" s="7">
        <f t="shared" si="226"/>
        <v>1</v>
      </c>
      <c r="AB1813" s="7" t="b">
        <f t="shared" si="227"/>
        <v>0</v>
      </c>
      <c r="AC1813" s="7" t="b">
        <f t="shared" si="228"/>
        <v>1</v>
      </c>
      <c r="AD1813" s="7" t="b">
        <f t="shared" si="229"/>
        <v>0</v>
      </c>
      <c r="AE1813" s="7" t="b">
        <f t="shared" si="230"/>
        <v>1</v>
      </c>
      <c r="AF1813" s="7" t="b">
        <f t="shared" si="231"/>
        <v>0</v>
      </c>
      <c r="AH1813" t="b">
        <f>AND(Table252102[[#This Row],[Developmental toxicity]:[Reproductive toxicity]])</f>
        <v>0</v>
      </c>
    </row>
    <row r="1814" spans="1:34" x14ac:dyDescent="0.25">
      <c r="A1814" s="3">
        <f t="shared" si="224"/>
        <v>1813</v>
      </c>
      <c r="B1814" s="3"/>
      <c r="C1814" s="3" t="s">
        <v>13142</v>
      </c>
      <c r="D1814" s="3" t="s">
        <v>17976</v>
      </c>
      <c r="E1814" s="29" t="s">
        <v>17406</v>
      </c>
      <c r="F1814" s="3" t="s">
        <v>17407</v>
      </c>
      <c r="G1814" s="3" t="s">
        <v>17408</v>
      </c>
      <c r="H1814" s="3" t="s">
        <v>17408</v>
      </c>
      <c r="I1814" s="3" t="s">
        <v>17409</v>
      </c>
      <c r="J1814" s="3"/>
      <c r="K1814" s="7" t="e">
        <v>#N/A</v>
      </c>
      <c r="L1814" s="7" t="e">
        <v>#N/A</v>
      </c>
      <c r="M1814" s="7" t="e">
        <v>#N/A</v>
      </c>
      <c r="N1814" s="7" t="e">
        <v>#N/A</v>
      </c>
      <c r="O1814" s="7" t="e">
        <v>#N/A</v>
      </c>
      <c r="P1814" s="7" t="e">
        <v>#N/A</v>
      </c>
      <c r="Q1814" s="7" t="e">
        <v>#N/A</v>
      </c>
      <c r="R1814" s="7" t="e">
        <v>#N/A</v>
      </c>
      <c r="S1814" s="7" t="e">
        <v>#N/A</v>
      </c>
      <c r="T1814" s="7" t="e">
        <v>#N/A</v>
      </c>
      <c r="U1814" s="7" t="e">
        <v>#N/A</v>
      </c>
      <c r="V1814" s="7" t="e">
        <v>#N/A</v>
      </c>
      <c r="W1814" s="3">
        <v>0</v>
      </c>
      <c r="X1814" s="3" t="e">
        <v>#N/A</v>
      </c>
      <c r="Y1814" s="7" t="e">
        <v>#N/A</v>
      </c>
      <c r="Z1814" s="7">
        <f t="shared" si="225"/>
        <v>0</v>
      </c>
      <c r="AA1814" s="7">
        <f t="shared" si="226"/>
        <v>0</v>
      </c>
      <c r="AB1814" s="7" t="b">
        <f t="shared" si="227"/>
        <v>0</v>
      </c>
      <c r="AC1814" s="7" t="b">
        <f t="shared" si="228"/>
        <v>1</v>
      </c>
      <c r="AD1814" s="7" t="b">
        <f t="shared" si="229"/>
        <v>0</v>
      </c>
      <c r="AE1814" s="7" t="b">
        <f t="shared" si="230"/>
        <v>1</v>
      </c>
      <c r="AF1814" s="7" t="b">
        <f t="shared" si="231"/>
        <v>0</v>
      </c>
      <c r="AH1814" t="b">
        <f>AND(Table252102[[#This Row],[Developmental toxicity]:[Reproductive toxicity]])</f>
        <v>0</v>
      </c>
    </row>
    <row r="1815" spans="1:34" x14ac:dyDescent="0.25">
      <c r="A1815" s="3">
        <f t="shared" si="224"/>
        <v>1814</v>
      </c>
      <c r="B1815" s="3"/>
      <c r="C1815" s="3" t="s">
        <v>12210</v>
      </c>
      <c r="D1815" s="3" t="s">
        <v>12209</v>
      </c>
      <c r="E1815" s="29" t="s">
        <v>15934</v>
      </c>
      <c r="F1815" s="3" t="s">
        <v>15935</v>
      </c>
      <c r="G1815" s="3" t="s">
        <v>15936</v>
      </c>
      <c r="H1815" s="3" t="s">
        <v>15937</v>
      </c>
      <c r="I1815" s="3" t="s">
        <v>15938</v>
      </c>
      <c r="J1815" s="3"/>
      <c r="K1815" s="7" t="e">
        <v>#N/A</v>
      </c>
      <c r="L1815" s="7" t="e">
        <v>#N/A</v>
      </c>
      <c r="M1815" s="7" t="e">
        <v>#N/A</v>
      </c>
      <c r="N1815" s="7" t="e">
        <v>#N/A</v>
      </c>
      <c r="O1815" s="7" t="e">
        <v>#N/A</v>
      </c>
      <c r="P1815" s="7" t="e">
        <v>#N/A</v>
      </c>
      <c r="Q1815" s="7" t="e">
        <v>#N/A</v>
      </c>
      <c r="R1815" s="7" t="e">
        <v>#N/A</v>
      </c>
      <c r="S1815" s="7" t="e">
        <v>#N/A</v>
      </c>
      <c r="T1815" s="7" t="e">
        <v>#N/A</v>
      </c>
      <c r="U1815" s="7" t="e">
        <v>#N/A</v>
      </c>
      <c r="V1815" s="7" t="e">
        <v>#N/A</v>
      </c>
      <c r="W1815" s="3">
        <v>0</v>
      </c>
      <c r="X1815" s="3" t="e">
        <v>#N/A</v>
      </c>
      <c r="Y1815" s="7" t="e">
        <v>#N/A</v>
      </c>
      <c r="Z1815" s="7">
        <f t="shared" si="225"/>
        <v>0</v>
      </c>
      <c r="AA1815" s="7">
        <f t="shared" si="226"/>
        <v>0</v>
      </c>
      <c r="AB1815" s="7" t="b">
        <f t="shared" si="227"/>
        <v>0</v>
      </c>
      <c r="AC1815" s="7" t="b">
        <f t="shared" si="228"/>
        <v>1</v>
      </c>
      <c r="AD1815" s="7" t="b">
        <f t="shared" si="229"/>
        <v>0</v>
      </c>
      <c r="AE1815" s="7" t="b">
        <f t="shared" si="230"/>
        <v>1</v>
      </c>
      <c r="AF1815" s="7" t="b">
        <f t="shared" si="231"/>
        <v>0</v>
      </c>
      <c r="AH1815" t="b">
        <f>AND(Table252102[[#This Row],[Developmental toxicity]:[Reproductive toxicity]])</f>
        <v>0</v>
      </c>
    </row>
    <row r="1816" spans="1:34" x14ac:dyDescent="0.25">
      <c r="A1816" s="3">
        <f t="shared" si="224"/>
        <v>1815</v>
      </c>
      <c r="B1816" s="3"/>
      <c r="C1816" s="3" t="s">
        <v>13257</v>
      </c>
      <c r="D1816" s="3" t="s">
        <v>17986</v>
      </c>
      <c r="E1816" s="29" t="s">
        <v>17574</v>
      </c>
      <c r="F1816" s="3" t="s">
        <v>17575</v>
      </c>
      <c r="G1816" s="3" t="s">
        <v>13258</v>
      </c>
      <c r="H1816" s="3" t="s">
        <v>13258</v>
      </c>
      <c r="I1816" s="3" t="s">
        <v>17576</v>
      </c>
      <c r="J1816" s="3"/>
      <c r="K1816" s="7" t="e">
        <v>#N/A</v>
      </c>
      <c r="L1816" s="7" t="e">
        <v>#N/A</v>
      </c>
      <c r="M1816" s="7" t="e">
        <v>#N/A</v>
      </c>
      <c r="N1816" s="7" t="e">
        <v>#N/A</v>
      </c>
      <c r="O1816" s="7" t="e">
        <v>#N/A</v>
      </c>
      <c r="P1816" s="7" t="e">
        <v>#N/A</v>
      </c>
      <c r="Q1816" s="7" t="e">
        <v>#N/A</v>
      </c>
      <c r="R1816" s="7" t="e">
        <v>#N/A</v>
      </c>
      <c r="S1816" s="7" t="e">
        <v>#N/A</v>
      </c>
      <c r="T1816" s="7" t="e">
        <v>#N/A</v>
      </c>
      <c r="U1816" s="7" t="e">
        <v>#N/A</v>
      </c>
      <c r="V1816" s="7" t="e">
        <v>#N/A</v>
      </c>
      <c r="W1816" s="3">
        <v>0</v>
      </c>
      <c r="X1816" s="3" t="e">
        <v>#N/A</v>
      </c>
      <c r="Y1816" s="7" t="e">
        <v>#N/A</v>
      </c>
      <c r="Z1816" s="7">
        <f t="shared" si="225"/>
        <v>0</v>
      </c>
      <c r="AA1816" s="7">
        <f t="shared" si="226"/>
        <v>0</v>
      </c>
      <c r="AB1816" s="7" t="b">
        <f t="shared" si="227"/>
        <v>0</v>
      </c>
      <c r="AC1816" s="7" t="b">
        <f t="shared" si="228"/>
        <v>1</v>
      </c>
      <c r="AD1816" s="7" t="b">
        <f t="shared" si="229"/>
        <v>0</v>
      </c>
      <c r="AE1816" s="7" t="b">
        <f t="shared" si="230"/>
        <v>1</v>
      </c>
      <c r="AF1816" s="7" t="b">
        <f t="shared" si="231"/>
        <v>0</v>
      </c>
      <c r="AH1816" t="b">
        <f>AND(Table252102[[#This Row],[Developmental toxicity]:[Reproductive toxicity]])</f>
        <v>0</v>
      </c>
    </row>
    <row r="1817" spans="1:34" x14ac:dyDescent="0.25">
      <c r="A1817" s="3">
        <f t="shared" si="224"/>
        <v>1816</v>
      </c>
      <c r="B1817" s="3"/>
      <c r="C1817" t="s">
        <v>21208</v>
      </c>
      <c r="D1817" s="3" t="s">
        <v>20812</v>
      </c>
      <c r="E1817" s="94" t="s">
        <v>21010</v>
      </c>
      <c r="F1817" t="s">
        <v>21686</v>
      </c>
      <c r="G1817" t="s">
        <v>21687</v>
      </c>
      <c r="H1817" t="s">
        <v>21687</v>
      </c>
      <c r="I1817" t="s">
        <v>21688</v>
      </c>
      <c r="J1817" s="3"/>
      <c r="K1817" s="7" t="e">
        <v>#N/A</v>
      </c>
      <c r="L1817" s="7" t="e">
        <v>#N/A</v>
      </c>
      <c r="M1817" s="7" t="e">
        <v>#N/A</v>
      </c>
      <c r="N1817" s="7" t="e">
        <v>#N/A</v>
      </c>
      <c r="O1817" s="7" t="e">
        <v>#N/A</v>
      </c>
      <c r="P1817" s="7" t="e">
        <v>#N/A</v>
      </c>
      <c r="Q1817" s="7" t="e">
        <v>#N/A</v>
      </c>
      <c r="R1817" s="7" t="e">
        <v>#N/A</v>
      </c>
      <c r="S1817" s="7" t="e">
        <v>#N/A</v>
      </c>
      <c r="T1817" s="7" t="e">
        <v>#N/A</v>
      </c>
      <c r="U1817" s="7" t="e">
        <v>#N/A</v>
      </c>
      <c r="V1817" s="7" t="e">
        <v>#N/A</v>
      </c>
      <c r="W1817" s="7" t="e">
        <v>#N/A</v>
      </c>
      <c r="X1817" s="7" t="e">
        <v>#N/A</v>
      </c>
      <c r="Y1817" s="7">
        <v>0</v>
      </c>
      <c r="Z1817" s="7">
        <f t="shared" si="225"/>
        <v>0</v>
      </c>
      <c r="AA1817" s="7">
        <f t="shared" si="226"/>
        <v>0</v>
      </c>
      <c r="AB1817" s="7" t="b">
        <f t="shared" si="227"/>
        <v>1</v>
      </c>
      <c r="AC1817" s="7" t="b">
        <f t="shared" si="228"/>
        <v>0</v>
      </c>
      <c r="AD1817" s="7" t="b">
        <f t="shared" si="229"/>
        <v>0</v>
      </c>
      <c r="AE1817" s="7" t="b">
        <f t="shared" si="230"/>
        <v>0</v>
      </c>
      <c r="AF1817" s="7" t="b">
        <f t="shared" si="231"/>
        <v>0</v>
      </c>
      <c r="AH1817" t="b">
        <f>AND(Table252102[[#This Row],[Developmental toxicity]:[Reproductive toxicity]])</f>
        <v>0</v>
      </c>
    </row>
    <row r="1818" spans="1:34" x14ac:dyDescent="0.25">
      <c r="A1818" s="3">
        <f t="shared" si="224"/>
        <v>1817</v>
      </c>
      <c r="B1818" s="3"/>
      <c r="C1818" s="3" t="s">
        <v>13417</v>
      </c>
      <c r="D1818" s="3" t="s">
        <v>13416</v>
      </c>
      <c r="E1818" s="29" t="s">
        <v>17779</v>
      </c>
      <c r="F1818" s="3" t="s">
        <v>17780</v>
      </c>
      <c r="G1818" s="3" t="s">
        <v>13418</v>
      </c>
      <c r="H1818" s="3" t="s">
        <v>13418</v>
      </c>
      <c r="I1818" s="3" t="s">
        <v>17781</v>
      </c>
      <c r="J1818" s="3"/>
      <c r="K1818" s="7" t="e">
        <v>#N/A</v>
      </c>
      <c r="L1818" s="7" t="e">
        <v>#N/A</v>
      </c>
      <c r="M1818" s="7" t="e">
        <v>#N/A</v>
      </c>
      <c r="N1818" s="7" t="e">
        <v>#N/A</v>
      </c>
      <c r="O1818" s="7" t="e">
        <v>#N/A</v>
      </c>
      <c r="P1818" s="7" t="e">
        <v>#N/A</v>
      </c>
      <c r="Q1818" s="7" t="e">
        <v>#N/A</v>
      </c>
      <c r="R1818" s="7" t="e">
        <v>#N/A</v>
      </c>
      <c r="S1818" s="7" t="e">
        <v>#N/A</v>
      </c>
      <c r="T1818" s="7" t="e">
        <v>#N/A</v>
      </c>
      <c r="U1818" s="7" t="e">
        <v>#N/A</v>
      </c>
      <c r="V1818" s="7" t="e">
        <v>#N/A</v>
      </c>
      <c r="W1818" s="3">
        <v>0</v>
      </c>
      <c r="X1818" s="3" t="e">
        <v>#N/A</v>
      </c>
      <c r="Y1818" s="7" t="e">
        <v>#N/A</v>
      </c>
      <c r="Z1818" s="7">
        <f t="shared" si="225"/>
        <v>0</v>
      </c>
      <c r="AA1818" s="7">
        <f t="shared" si="226"/>
        <v>0</v>
      </c>
      <c r="AB1818" s="7" t="b">
        <f t="shared" si="227"/>
        <v>0</v>
      </c>
      <c r="AC1818" s="7" t="b">
        <f t="shared" si="228"/>
        <v>1</v>
      </c>
      <c r="AD1818" s="7" t="b">
        <f t="shared" si="229"/>
        <v>0</v>
      </c>
      <c r="AE1818" s="7" t="b">
        <f t="shared" si="230"/>
        <v>1</v>
      </c>
      <c r="AF1818" s="7" t="b">
        <f t="shared" si="231"/>
        <v>0</v>
      </c>
      <c r="AH1818" t="b">
        <f>AND(Table252102[[#This Row],[Developmental toxicity]:[Reproductive toxicity]])</f>
        <v>0</v>
      </c>
    </row>
    <row r="1819" spans="1:34" x14ac:dyDescent="0.25">
      <c r="A1819" s="3">
        <f t="shared" si="224"/>
        <v>1818</v>
      </c>
      <c r="B1819" s="3"/>
      <c r="C1819" s="3" t="s">
        <v>12011</v>
      </c>
      <c r="D1819" s="3" t="s">
        <v>12010</v>
      </c>
      <c r="E1819" s="29" t="s">
        <v>15657</v>
      </c>
      <c r="F1819" s="3" t="s">
        <v>15658</v>
      </c>
      <c r="G1819" s="3" t="s">
        <v>12012</v>
      </c>
      <c r="H1819" s="3" t="s">
        <v>12012</v>
      </c>
      <c r="I1819" s="3" t="s">
        <v>15659</v>
      </c>
      <c r="J1819" s="3"/>
      <c r="K1819" s="7" t="e">
        <v>#N/A</v>
      </c>
      <c r="L1819" s="7" t="e">
        <v>#N/A</v>
      </c>
      <c r="M1819" s="7" t="e">
        <v>#N/A</v>
      </c>
      <c r="N1819" s="7" t="e">
        <v>#N/A</v>
      </c>
      <c r="O1819" s="7" t="e">
        <v>#N/A</v>
      </c>
      <c r="P1819" s="7" t="e">
        <v>#N/A</v>
      </c>
      <c r="Q1819" s="7" t="e">
        <v>#N/A</v>
      </c>
      <c r="R1819" s="7" t="e">
        <v>#N/A</v>
      </c>
      <c r="S1819" s="7" t="e">
        <v>#N/A</v>
      </c>
      <c r="T1819" s="7" t="e">
        <v>#N/A</v>
      </c>
      <c r="U1819" s="7" t="e">
        <v>#N/A</v>
      </c>
      <c r="V1819" s="7" t="e">
        <v>#N/A</v>
      </c>
      <c r="W1819" s="3">
        <v>0</v>
      </c>
      <c r="X1819" s="3" t="e">
        <v>#N/A</v>
      </c>
      <c r="Y1819" s="7" t="e">
        <v>#N/A</v>
      </c>
      <c r="Z1819" s="7">
        <f t="shared" si="225"/>
        <v>0</v>
      </c>
      <c r="AA1819" s="7">
        <f t="shared" si="226"/>
        <v>0</v>
      </c>
      <c r="AB1819" s="7" t="b">
        <f t="shared" si="227"/>
        <v>0</v>
      </c>
      <c r="AC1819" s="7" t="b">
        <f t="shared" si="228"/>
        <v>1</v>
      </c>
      <c r="AD1819" s="7" t="b">
        <f t="shared" si="229"/>
        <v>0</v>
      </c>
      <c r="AE1819" s="7" t="b">
        <f t="shared" si="230"/>
        <v>1</v>
      </c>
      <c r="AF1819" s="7" t="b">
        <f t="shared" si="231"/>
        <v>0</v>
      </c>
      <c r="AH1819" t="b">
        <f>AND(Table252102[[#This Row],[Developmental toxicity]:[Reproductive toxicity]])</f>
        <v>0</v>
      </c>
    </row>
    <row r="1820" spans="1:34" x14ac:dyDescent="0.25">
      <c r="A1820" s="3">
        <f t="shared" si="224"/>
        <v>1819</v>
      </c>
      <c r="B1820" s="3"/>
      <c r="C1820" s="3" t="s">
        <v>11020</v>
      </c>
      <c r="D1820" s="3" t="s">
        <v>11019</v>
      </c>
      <c r="E1820" s="29" t="s">
        <v>13893</v>
      </c>
      <c r="F1820" s="3" t="s">
        <v>13894</v>
      </c>
      <c r="G1820" s="3" t="s">
        <v>13895</v>
      </c>
      <c r="H1820" s="3" t="s">
        <v>13896</v>
      </c>
      <c r="I1820" s="3" t="s">
        <v>13897</v>
      </c>
      <c r="J1820" s="3"/>
      <c r="K1820" s="7" t="e">
        <v>#N/A</v>
      </c>
      <c r="L1820" s="7" t="e">
        <v>#N/A</v>
      </c>
      <c r="M1820" s="7" t="e">
        <v>#N/A</v>
      </c>
      <c r="N1820" s="7" t="e">
        <v>#N/A</v>
      </c>
      <c r="O1820" s="7" t="e">
        <v>#N/A</v>
      </c>
      <c r="P1820" s="7" t="e">
        <v>#N/A</v>
      </c>
      <c r="Q1820" s="7" t="e">
        <v>#N/A</v>
      </c>
      <c r="R1820" s="7" t="e">
        <v>#N/A</v>
      </c>
      <c r="S1820" s="7" t="e">
        <v>#N/A</v>
      </c>
      <c r="T1820" s="7" t="e">
        <v>#N/A</v>
      </c>
      <c r="U1820" s="7" t="e">
        <v>#N/A</v>
      </c>
      <c r="V1820" s="7" t="e">
        <v>#N/A</v>
      </c>
      <c r="W1820" s="3">
        <v>1</v>
      </c>
      <c r="X1820" s="3" t="e">
        <v>#N/A</v>
      </c>
      <c r="Y1820" s="7" t="e">
        <v>#N/A</v>
      </c>
      <c r="Z1820" s="7">
        <f t="shared" si="225"/>
        <v>1</v>
      </c>
      <c r="AA1820" s="7">
        <f t="shared" si="226"/>
        <v>1</v>
      </c>
      <c r="AB1820" s="7" t="b">
        <f t="shared" si="227"/>
        <v>0</v>
      </c>
      <c r="AC1820" s="7" t="b">
        <f t="shared" si="228"/>
        <v>1</v>
      </c>
      <c r="AD1820" s="7" t="b">
        <f t="shared" si="229"/>
        <v>0</v>
      </c>
      <c r="AE1820" s="7" t="b">
        <f t="shared" si="230"/>
        <v>1</v>
      </c>
      <c r="AF1820" s="7" t="b">
        <f t="shared" si="231"/>
        <v>0</v>
      </c>
      <c r="AH1820" t="b">
        <f>AND(Table252102[[#This Row],[Developmental toxicity]:[Reproductive toxicity]])</f>
        <v>0</v>
      </c>
    </row>
    <row r="1821" spans="1:34" x14ac:dyDescent="0.25">
      <c r="A1821" s="3">
        <f t="shared" si="224"/>
        <v>1820</v>
      </c>
      <c r="B1821" s="3" t="s">
        <v>1440</v>
      </c>
      <c r="C1821" s="3" t="s">
        <v>2776</v>
      </c>
      <c r="D1821" s="3" t="s">
        <v>3755</v>
      </c>
      <c r="E1821" s="29" t="s">
        <v>8046</v>
      </c>
      <c r="F1821" s="3" t="s">
        <v>8878</v>
      </c>
      <c r="G1821" s="3" t="s">
        <v>10711</v>
      </c>
      <c r="H1821" s="3" t="s">
        <v>10711</v>
      </c>
      <c r="I1821" s="3" t="s">
        <v>10712</v>
      </c>
      <c r="J1821" s="3"/>
      <c r="K1821" s="7" t="e">
        <v>#N/A</v>
      </c>
      <c r="L1821" s="7" t="e">
        <v>#N/A</v>
      </c>
      <c r="M1821" s="7" t="e">
        <v>#N/A</v>
      </c>
      <c r="N1821" s="7" t="e">
        <v>#N/A</v>
      </c>
      <c r="O1821" s="7" t="e">
        <v>#N/A</v>
      </c>
      <c r="P1821" s="7" t="e">
        <v>#N/A</v>
      </c>
      <c r="Q1821" s="7" t="e">
        <v>#N/A</v>
      </c>
      <c r="R1821" s="7" t="e">
        <v>#N/A</v>
      </c>
      <c r="S1821" s="7" t="e">
        <v>#N/A</v>
      </c>
      <c r="T1821" s="7">
        <v>0</v>
      </c>
      <c r="U1821" s="7" t="e">
        <v>#N/A</v>
      </c>
      <c r="V1821" s="7" t="e">
        <v>#N/A</v>
      </c>
      <c r="W1821" s="7" t="e">
        <v>#N/A</v>
      </c>
      <c r="X1821" s="7" t="e">
        <v>#N/A</v>
      </c>
      <c r="Y1821" s="7">
        <v>0</v>
      </c>
      <c r="Z1821" s="7">
        <f t="shared" si="225"/>
        <v>0</v>
      </c>
      <c r="AA1821" s="7">
        <f t="shared" si="226"/>
        <v>0</v>
      </c>
      <c r="AB1821" s="7" t="b">
        <f t="shared" si="227"/>
        <v>1</v>
      </c>
      <c r="AC1821" s="7" t="b">
        <f t="shared" si="228"/>
        <v>0</v>
      </c>
      <c r="AD1821" s="7" t="b">
        <f t="shared" si="229"/>
        <v>1</v>
      </c>
      <c r="AE1821" s="7" t="b">
        <f t="shared" si="230"/>
        <v>0</v>
      </c>
      <c r="AF1821" s="7" t="b">
        <f t="shared" si="231"/>
        <v>0</v>
      </c>
      <c r="AH1821" t="b">
        <f>AND(Table252102[[#This Row],[Developmental toxicity]:[Reproductive toxicity]])</f>
        <v>0</v>
      </c>
    </row>
    <row r="1822" spans="1:34" x14ac:dyDescent="0.25">
      <c r="A1822" s="3">
        <f t="shared" si="224"/>
        <v>1821</v>
      </c>
      <c r="B1822" s="3"/>
      <c r="C1822" s="3" t="s">
        <v>12877</v>
      </c>
      <c r="D1822" s="3" t="s">
        <v>17948</v>
      </c>
      <c r="E1822" s="29" t="s">
        <v>16994</v>
      </c>
      <c r="F1822" s="3" t="s">
        <v>16995</v>
      </c>
      <c r="G1822" s="3" t="s">
        <v>16996</v>
      </c>
      <c r="H1822" s="3" t="s">
        <v>16996</v>
      </c>
      <c r="I1822" s="3" t="s">
        <v>16997</v>
      </c>
      <c r="J1822" s="3"/>
      <c r="K1822" s="7" t="e">
        <v>#N/A</v>
      </c>
      <c r="L1822" s="7" t="e">
        <v>#N/A</v>
      </c>
      <c r="M1822" s="7" t="e">
        <v>#N/A</v>
      </c>
      <c r="N1822" s="7" t="e">
        <v>#N/A</v>
      </c>
      <c r="O1822" s="7" t="e">
        <v>#N/A</v>
      </c>
      <c r="P1822" s="7" t="e">
        <v>#N/A</v>
      </c>
      <c r="Q1822" s="7" t="e">
        <v>#N/A</v>
      </c>
      <c r="R1822" s="7" t="e">
        <v>#N/A</v>
      </c>
      <c r="S1822" s="7" t="e">
        <v>#N/A</v>
      </c>
      <c r="T1822" s="7" t="e">
        <v>#N/A</v>
      </c>
      <c r="U1822" s="7" t="e">
        <v>#N/A</v>
      </c>
      <c r="V1822" s="7" t="e">
        <v>#N/A</v>
      </c>
      <c r="W1822" s="3">
        <v>0</v>
      </c>
      <c r="X1822" s="3" t="e">
        <v>#N/A</v>
      </c>
      <c r="Y1822" s="7" t="e">
        <v>#N/A</v>
      </c>
      <c r="Z1822" s="7">
        <f t="shared" si="225"/>
        <v>0</v>
      </c>
      <c r="AA1822" s="7">
        <f t="shared" si="226"/>
        <v>0</v>
      </c>
      <c r="AB1822" s="7" t="b">
        <f t="shared" si="227"/>
        <v>0</v>
      </c>
      <c r="AC1822" s="7" t="b">
        <f t="shared" si="228"/>
        <v>1</v>
      </c>
      <c r="AD1822" s="7" t="b">
        <f t="shared" si="229"/>
        <v>0</v>
      </c>
      <c r="AE1822" s="7" t="b">
        <f t="shared" si="230"/>
        <v>1</v>
      </c>
      <c r="AF1822" s="7" t="b">
        <f t="shared" si="231"/>
        <v>0</v>
      </c>
      <c r="AH1822" t="b">
        <f>AND(Table252102[[#This Row],[Developmental toxicity]:[Reproductive toxicity]])</f>
        <v>0</v>
      </c>
    </row>
    <row r="1823" spans="1:34" x14ac:dyDescent="0.25">
      <c r="A1823" s="3">
        <f t="shared" si="224"/>
        <v>1822</v>
      </c>
      <c r="B1823" s="3" t="s">
        <v>1440</v>
      </c>
      <c r="C1823" s="3" t="s">
        <v>2085</v>
      </c>
      <c r="D1823" s="3" t="s">
        <v>2969</v>
      </c>
      <c r="E1823" s="12" t="s">
        <v>7366</v>
      </c>
      <c r="F1823" t="s">
        <v>8215</v>
      </c>
      <c r="G1823" t="s">
        <v>9213</v>
      </c>
      <c r="H1823" t="s">
        <v>9213</v>
      </c>
      <c r="I1823" t="s">
        <v>9214</v>
      </c>
      <c r="J1823" s="3"/>
      <c r="K1823" s="7" t="e">
        <v>#N/A</v>
      </c>
      <c r="L1823" s="7" t="e">
        <v>#N/A</v>
      </c>
      <c r="M1823" s="7" t="e">
        <v>#N/A</v>
      </c>
      <c r="N1823" s="7" t="e">
        <v>#N/A</v>
      </c>
      <c r="O1823" s="7" t="e">
        <v>#N/A</v>
      </c>
      <c r="P1823" s="7" t="e">
        <v>#N/A</v>
      </c>
      <c r="Q1823" s="7" t="e">
        <v>#N/A</v>
      </c>
      <c r="R1823" s="7" t="e">
        <v>#N/A</v>
      </c>
      <c r="S1823" s="7" t="e">
        <v>#N/A</v>
      </c>
      <c r="T1823" s="7">
        <v>0</v>
      </c>
      <c r="U1823" s="7" t="e">
        <v>#N/A</v>
      </c>
      <c r="V1823" s="7" t="e">
        <v>#N/A</v>
      </c>
      <c r="W1823" s="7" t="e">
        <v>#N/A</v>
      </c>
      <c r="X1823" s="7" t="e">
        <v>#N/A</v>
      </c>
      <c r="Y1823" s="7" t="e">
        <v>#N/A</v>
      </c>
      <c r="Z1823" s="7">
        <f t="shared" si="225"/>
        <v>0</v>
      </c>
      <c r="AA1823" s="7">
        <f t="shared" si="226"/>
        <v>0</v>
      </c>
      <c r="AB1823" s="7" t="b">
        <f t="shared" si="227"/>
        <v>1</v>
      </c>
      <c r="AC1823" s="7" t="b">
        <f t="shared" si="228"/>
        <v>0</v>
      </c>
      <c r="AD1823" s="7" t="b">
        <f t="shared" si="229"/>
        <v>1</v>
      </c>
      <c r="AE1823" s="7" t="b">
        <f t="shared" si="230"/>
        <v>0</v>
      </c>
      <c r="AF1823" s="7" t="b">
        <f t="shared" si="231"/>
        <v>0</v>
      </c>
      <c r="AH1823" t="b">
        <f>AND(Table252102[[#This Row],[Developmental toxicity]:[Reproductive toxicity]])</f>
        <v>0</v>
      </c>
    </row>
    <row r="1824" spans="1:34" x14ac:dyDescent="0.25">
      <c r="A1824" s="3">
        <f t="shared" si="224"/>
        <v>1823</v>
      </c>
      <c r="B1824" s="3"/>
      <c r="C1824" s="3" t="s">
        <v>12323</v>
      </c>
      <c r="D1824" s="3" t="s">
        <v>12322</v>
      </c>
      <c r="E1824" s="29" t="s">
        <v>16126</v>
      </c>
      <c r="F1824" s="3" t="s">
        <v>16127</v>
      </c>
      <c r="G1824" s="3" t="s">
        <v>16128</v>
      </c>
      <c r="H1824" s="3" t="s">
        <v>16128</v>
      </c>
      <c r="I1824" s="3" t="s">
        <v>16129</v>
      </c>
      <c r="J1824" s="3"/>
      <c r="K1824" s="7" t="e">
        <v>#N/A</v>
      </c>
      <c r="L1824" s="7" t="e">
        <v>#N/A</v>
      </c>
      <c r="M1824" s="7" t="e">
        <v>#N/A</v>
      </c>
      <c r="N1824" s="7" t="e">
        <v>#N/A</v>
      </c>
      <c r="O1824" s="7" t="e">
        <v>#N/A</v>
      </c>
      <c r="P1824" s="7" t="e">
        <v>#N/A</v>
      </c>
      <c r="Q1824" s="7" t="e">
        <v>#N/A</v>
      </c>
      <c r="R1824" s="7" t="e">
        <v>#N/A</v>
      </c>
      <c r="S1824" s="7" t="e">
        <v>#N/A</v>
      </c>
      <c r="T1824" s="7" t="e">
        <v>#N/A</v>
      </c>
      <c r="U1824" s="7" t="e">
        <v>#N/A</v>
      </c>
      <c r="V1824" s="7" t="e">
        <v>#N/A</v>
      </c>
      <c r="W1824" s="3">
        <v>0</v>
      </c>
      <c r="X1824" s="3" t="e">
        <v>#N/A</v>
      </c>
      <c r="Y1824" s="7" t="e">
        <v>#N/A</v>
      </c>
      <c r="Z1824" s="7">
        <f t="shared" si="225"/>
        <v>0</v>
      </c>
      <c r="AA1824" s="7">
        <f t="shared" si="226"/>
        <v>0</v>
      </c>
      <c r="AB1824" s="7" t="b">
        <f t="shared" si="227"/>
        <v>0</v>
      </c>
      <c r="AC1824" s="7" t="b">
        <f t="shared" si="228"/>
        <v>1</v>
      </c>
      <c r="AD1824" s="7" t="b">
        <f t="shared" si="229"/>
        <v>0</v>
      </c>
      <c r="AE1824" s="7" t="b">
        <f t="shared" si="230"/>
        <v>1</v>
      </c>
      <c r="AF1824" s="7" t="b">
        <f t="shared" si="231"/>
        <v>0</v>
      </c>
      <c r="AH1824" t="b">
        <f>AND(Table252102[[#This Row],[Developmental toxicity]:[Reproductive toxicity]])</f>
        <v>0</v>
      </c>
    </row>
    <row r="1825" spans="1:34" x14ac:dyDescent="0.25">
      <c r="A1825" s="3">
        <f t="shared" si="224"/>
        <v>1824</v>
      </c>
      <c r="B1825" s="3"/>
      <c r="C1825" s="3" t="s">
        <v>12402</v>
      </c>
      <c r="D1825" s="3" t="s">
        <v>12401</v>
      </c>
      <c r="E1825" s="29" t="s">
        <v>16270</v>
      </c>
      <c r="F1825" s="3" t="s">
        <v>16271</v>
      </c>
      <c r="G1825" s="3" t="s">
        <v>12403</v>
      </c>
      <c r="H1825" s="3" t="s">
        <v>12403</v>
      </c>
      <c r="I1825" s="3" t="s">
        <v>16272</v>
      </c>
      <c r="J1825" s="3"/>
      <c r="K1825" s="7" t="e">
        <v>#N/A</v>
      </c>
      <c r="L1825" s="7" t="e">
        <v>#N/A</v>
      </c>
      <c r="M1825" s="7" t="e">
        <v>#N/A</v>
      </c>
      <c r="N1825" s="7" t="e">
        <v>#N/A</v>
      </c>
      <c r="O1825" s="7" t="e">
        <v>#N/A</v>
      </c>
      <c r="P1825" s="7" t="e">
        <v>#N/A</v>
      </c>
      <c r="Q1825" s="7" t="e">
        <v>#N/A</v>
      </c>
      <c r="R1825" s="7" t="e">
        <v>#N/A</v>
      </c>
      <c r="S1825" s="7" t="e">
        <v>#N/A</v>
      </c>
      <c r="T1825" s="7" t="e">
        <v>#N/A</v>
      </c>
      <c r="U1825" s="7" t="e">
        <v>#N/A</v>
      </c>
      <c r="V1825" s="7" t="e">
        <v>#N/A</v>
      </c>
      <c r="W1825" s="3">
        <v>0</v>
      </c>
      <c r="X1825" s="3" t="e">
        <v>#N/A</v>
      </c>
      <c r="Y1825" s="7" t="e">
        <v>#N/A</v>
      </c>
      <c r="Z1825" s="7">
        <f t="shared" si="225"/>
        <v>0</v>
      </c>
      <c r="AA1825" s="7">
        <f t="shared" si="226"/>
        <v>0</v>
      </c>
      <c r="AB1825" s="7" t="b">
        <f t="shared" si="227"/>
        <v>0</v>
      </c>
      <c r="AC1825" s="7" t="b">
        <f t="shared" si="228"/>
        <v>1</v>
      </c>
      <c r="AD1825" s="7" t="b">
        <f t="shared" si="229"/>
        <v>0</v>
      </c>
      <c r="AE1825" s="7" t="b">
        <f t="shared" si="230"/>
        <v>1</v>
      </c>
      <c r="AF1825" s="7" t="b">
        <f t="shared" si="231"/>
        <v>0</v>
      </c>
      <c r="AH1825" t="b">
        <f>AND(Table252102[[#This Row],[Developmental toxicity]:[Reproductive toxicity]])</f>
        <v>0</v>
      </c>
    </row>
    <row r="1826" spans="1:34" x14ac:dyDescent="0.25">
      <c r="A1826" s="3">
        <f t="shared" si="224"/>
        <v>1825</v>
      </c>
      <c r="B1826" s="3" t="s">
        <v>1440</v>
      </c>
      <c r="C1826" s="3" t="s">
        <v>2294</v>
      </c>
      <c r="D1826" s="3" t="s">
        <v>3209</v>
      </c>
      <c r="E1826" s="29" t="s">
        <v>7572</v>
      </c>
      <c r="F1826" s="3" t="s">
        <v>8419</v>
      </c>
      <c r="G1826" s="3" t="s">
        <v>9669</v>
      </c>
      <c r="H1826" s="3" t="s">
        <v>9670</v>
      </c>
      <c r="I1826" s="3" t="s">
        <v>9671</v>
      </c>
      <c r="J1826" s="3"/>
      <c r="K1826" s="7" t="e">
        <v>#N/A</v>
      </c>
      <c r="L1826" s="7" t="e">
        <v>#N/A</v>
      </c>
      <c r="M1826" s="7" t="e">
        <v>#N/A</v>
      </c>
      <c r="N1826" s="7" t="e">
        <v>#N/A</v>
      </c>
      <c r="O1826" s="7" t="e">
        <v>#N/A</v>
      </c>
      <c r="P1826" s="7" t="e">
        <v>#N/A</v>
      </c>
      <c r="Q1826" s="7" t="e">
        <v>#N/A</v>
      </c>
      <c r="R1826" s="7" t="e">
        <v>#N/A</v>
      </c>
      <c r="S1826" s="7" t="e">
        <v>#N/A</v>
      </c>
      <c r="T1826" s="7">
        <v>1</v>
      </c>
      <c r="U1826" s="7" t="e">
        <v>#N/A</v>
      </c>
      <c r="V1826" s="7" t="e">
        <v>#N/A</v>
      </c>
      <c r="W1826" s="7">
        <v>0</v>
      </c>
      <c r="X1826" s="7" t="e">
        <v>#N/A</v>
      </c>
      <c r="Y1826" s="7">
        <v>1</v>
      </c>
      <c r="Z1826" s="7">
        <f t="shared" si="225"/>
        <v>1</v>
      </c>
      <c r="AA1826" s="7">
        <f t="shared" si="226"/>
        <v>1</v>
      </c>
      <c r="AB1826" s="7" t="b">
        <f t="shared" si="227"/>
        <v>1</v>
      </c>
      <c r="AC1826" s="7" t="b">
        <f t="shared" si="228"/>
        <v>1</v>
      </c>
      <c r="AD1826" s="7" t="b">
        <f t="shared" si="229"/>
        <v>1</v>
      </c>
      <c r="AE1826" s="7" t="b">
        <f t="shared" si="230"/>
        <v>1</v>
      </c>
      <c r="AF1826" s="7" t="b">
        <f t="shared" si="231"/>
        <v>0</v>
      </c>
      <c r="AH1826" t="b">
        <f>AND(Table252102[[#This Row],[Developmental toxicity]:[Reproductive toxicity]])</f>
        <v>1</v>
      </c>
    </row>
    <row r="1827" spans="1:34" x14ac:dyDescent="0.25">
      <c r="A1827" s="3">
        <f t="shared" si="224"/>
        <v>1826</v>
      </c>
      <c r="B1827" s="3" t="s">
        <v>1440</v>
      </c>
      <c r="C1827" s="3" t="s">
        <v>2512</v>
      </c>
      <c r="D1827" s="3" t="s">
        <v>3456</v>
      </c>
      <c r="E1827" s="29" t="s">
        <v>7787</v>
      </c>
      <c r="F1827" s="3" t="s">
        <v>8626</v>
      </c>
      <c r="G1827" s="3" t="s">
        <v>10130</v>
      </c>
      <c r="H1827" s="3" t="s">
        <v>10130</v>
      </c>
      <c r="I1827" s="3" t="s">
        <v>10131</v>
      </c>
      <c r="J1827" s="3"/>
      <c r="K1827" s="7" t="e">
        <v>#N/A</v>
      </c>
      <c r="L1827" s="7" t="e">
        <v>#N/A</v>
      </c>
      <c r="M1827" s="7" t="e">
        <v>#N/A</v>
      </c>
      <c r="N1827" s="7" t="e">
        <v>#N/A</v>
      </c>
      <c r="O1827" s="7" t="e">
        <v>#N/A</v>
      </c>
      <c r="P1827" s="7" t="e">
        <v>#N/A</v>
      </c>
      <c r="Q1827" s="7" t="e">
        <v>#N/A</v>
      </c>
      <c r="R1827" s="7" t="e">
        <v>#N/A</v>
      </c>
      <c r="S1827" s="7" t="e">
        <v>#N/A</v>
      </c>
      <c r="T1827" s="7">
        <v>1</v>
      </c>
      <c r="U1827" s="7" t="e">
        <v>#N/A</v>
      </c>
      <c r="V1827" s="7" t="e">
        <v>#N/A</v>
      </c>
      <c r="W1827" s="7" t="e">
        <v>#N/A</v>
      </c>
      <c r="X1827" s="7" t="e">
        <v>#N/A</v>
      </c>
      <c r="Y1827" s="7" t="e">
        <v>#N/A</v>
      </c>
      <c r="Z1827" s="7">
        <f t="shared" si="225"/>
        <v>1</v>
      </c>
      <c r="AA1827" s="7">
        <f t="shared" si="226"/>
        <v>1</v>
      </c>
      <c r="AB1827" s="7" t="b">
        <f t="shared" si="227"/>
        <v>1</v>
      </c>
      <c r="AC1827" s="7" t="b">
        <f t="shared" si="228"/>
        <v>0</v>
      </c>
      <c r="AD1827" s="7" t="b">
        <f t="shared" si="229"/>
        <v>1</v>
      </c>
      <c r="AE1827" s="7" t="b">
        <f t="shared" si="230"/>
        <v>0</v>
      </c>
      <c r="AF1827" s="7" t="b">
        <f t="shared" si="231"/>
        <v>0</v>
      </c>
      <c r="AH1827" t="b">
        <f>AND(Table252102[[#This Row],[Developmental toxicity]:[Reproductive toxicity]])</f>
        <v>0</v>
      </c>
    </row>
    <row r="1828" spans="1:34" x14ac:dyDescent="0.25">
      <c r="A1828" s="3">
        <f t="shared" si="224"/>
        <v>1827</v>
      </c>
      <c r="B1828" s="3" t="s">
        <v>1440</v>
      </c>
      <c r="C1828" s="3" t="s">
        <v>2272</v>
      </c>
      <c r="D1828" s="3" t="s">
        <v>3183</v>
      </c>
      <c r="E1828" s="12" t="s">
        <v>7550</v>
      </c>
      <c r="F1828" t="s">
        <v>8398</v>
      </c>
      <c r="G1828" t="s">
        <v>9624</v>
      </c>
      <c r="H1828" t="s">
        <v>9624</v>
      </c>
      <c r="I1828" t="s">
        <v>9625</v>
      </c>
      <c r="J1828" s="3"/>
      <c r="K1828" s="7" t="e">
        <v>#N/A</v>
      </c>
      <c r="L1828" s="7" t="e">
        <v>#N/A</v>
      </c>
      <c r="M1828" s="7" t="e">
        <v>#N/A</v>
      </c>
      <c r="N1828" s="7" t="e">
        <v>#N/A</v>
      </c>
      <c r="O1828" s="7" t="e">
        <v>#N/A</v>
      </c>
      <c r="P1828" s="7" t="e">
        <v>#N/A</v>
      </c>
      <c r="Q1828" s="7" t="e">
        <v>#N/A</v>
      </c>
      <c r="R1828" s="7" t="e">
        <v>#N/A</v>
      </c>
      <c r="S1828" s="7" t="e">
        <v>#N/A</v>
      </c>
      <c r="T1828" s="7">
        <v>0</v>
      </c>
      <c r="U1828" s="7" t="e">
        <v>#N/A</v>
      </c>
      <c r="V1828" s="7" t="e">
        <v>#N/A</v>
      </c>
      <c r="W1828" s="7" t="e">
        <v>#N/A</v>
      </c>
      <c r="X1828" s="7" t="e">
        <v>#N/A</v>
      </c>
      <c r="Y1828" s="7" t="e">
        <v>#N/A</v>
      </c>
      <c r="Z1828" s="7">
        <f t="shared" si="225"/>
        <v>0</v>
      </c>
      <c r="AA1828" s="7">
        <f t="shared" si="226"/>
        <v>0</v>
      </c>
      <c r="AB1828" s="7" t="b">
        <f t="shared" si="227"/>
        <v>1</v>
      </c>
      <c r="AC1828" s="7" t="b">
        <f t="shared" si="228"/>
        <v>0</v>
      </c>
      <c r="AD1828" s="7" t="b">
        <f t="shared" si="229"/>
        <v>1</v>
      </c>
      <c r="AE1828" s="7" t="b">
        <f t="shared" si="230"/>
        <v>0</v>
      </c>
      <c r="AF1828" s="7" t="b">
        <f t="shared" si="231"/>
        <v>0</v>
      </c>
      <c r="AH1828" t="b">
        <f>AND(Table252102[[#This Row],[Developmental toxicity]:[Reproductive toxicity]])</f>
        <v>0</v>
      </c>
    </row>
    <row r="1829" spans="1:34" x14ac:dyDescent="0.25">
      <c r="A1829" s="3">
        <f t="shared" si="224"/>
        <v>1828</v>
      </c>
      <c r="B1829" s="3"/>
      <c r="C1829" s="3" t="s">
        <v>11424</v>
      </c>
      <c r="D1829" s="3" t="s">
        <v>17843</v>
      </c>
      <c r="E1829" s="29" t="s">
        <v>18106</v>
      </c>
      <c r="F1829" s="3" t="s">
        <v>18024</v>
      </c>
      <c r="G1829" s="3" t="s">
        <v>18227</v>
      </c>
      <c r="H1829" s="3" t="s">
        <v>18228</v>
      </c>
      <c r="I1829" s="3" t="s">
        <v>18229</v>
      </c>
      <c r="J1829" s="3"/>
      <c r="K1829" s="7" t="e">
        <v>#N/A</v>
      </c>
      <c r="L1829" s="7" t="e">
        <v>#N/A</v>
      </c>
      <c r="M1829" s="7" t="e">
        <v>#N/A</v>
      </c>
      <c r="N1829" s="7" t="e">
        <v>#N/A</v>
      </c>
      <c r="O1829" s="7" t="e">
        <v>#N/A</v>
      </c>
      <c r="P1829" s="7" t="e">
        <v>#N/A</v>
      </c>
      <c r="Q1829" s="7" t="e">
        <v>#N/A</v>
      </c>
      <c r="R1829" s="7" t="e">
        <v>#N/A</v>
      </c>
      <c r="S1829" s="7" t="e">
        <v>#N/A</v>
      </c>
      <c r="T1829" s="7" t="e">
        <v>#N/A</v>
      </c>
      <c r="U1829" s="7" t="e">
        <v>#N/A</v>
      </c>
      <c r="V1829" s="7" t="e">
        <v>#N/A</v>
      </c>
      <c r="W1829" s="3">
        <v>1</v>
      </c>
      <c r="X1829" s="3" t="e">
        <v>#N/A</v>
      </c>
      <c r="Y1829" s="7" t="e">
        <v>#N/A</v>
      </c>
      <c r="Z1829" s="7">
        <f t="shared" si="225"/>
        <v>1</v>
      </c>
      <c r="AA1829" s="7">
        <f t="shared" si="226"/>
        <v>1</v>
      </c>
      <c r="AB1829" s="7" t="b">
        <f t="shared" si="227"/>
        <v>0</v>
      </c>
      <c r="AC1829" s="7" t="b">
        <f t="shared" si="228"/>
        <v>1</v>
      </c>
      <c r="AD1829" s="7" t="b">
        <f t="shared" si="229"/>
        <v>0</v>
      </c>
      <c r="AE1829" s="7" t="b">
        <f t="shared" si="230"/>
        <v>1</v>
      </c>
      <c r="AF1829" s="7" t="b">
        <f t="shared" si="231"/>
        <v>0</v>
      </c>
      <c r="AH1829" t="b">
        <f>AND(Table252102[[#This Row],[Developmental toxicity]:[Reproductive toxicity]])</f>
        <v>0</v>
      </c>
    </row>
    <row r="1830" spans="1:34" x14ac:dyDescent="0.25">
      <c r="A1830" s="3">
        <f t="shared" si="224"/>
        <v>1829</v>
      </c>
      <c r="B1830" s="3"/>
      <c r="C1830" s="3" t="s">
        <v>12136</v>
      </c>
      <c r="D1830" s="3" t="s">
        <v>12135</v>
      </c>
      <c r="E1830" s="29" t="s">
        <v>15840</v>
      </c>
      <c r="F1830" s="3" t="s">
        <v>15841</v>
      </c>
      <c r="G1830" s="3" t="s">
        <v>12137</v>
      </c>
      <c r="H1830" s="3" t="s">
        <v>12137</v>
      </c>
      <c r="I1830" s="3" t="s">
        <v>15842</v>
      </c>
      <c r="J1830" s="3"/>
      <c r="K1830" s="7" t="e">
        <v>#N/A</v>
      </c>
      <c r="L1830" s="7" t="e">
        <v>#N/A</v>
      </c>
      <c r="M1830" s="7" t="e">
        <v>#N/A</v>
      </c>
      <c r="N1830" s="7" t="e">
        <v>#N/A</v>
      </c>
      <c r="O1830" s="7" t="e">
        <v>#N/A</v>
      </c>
      <c r="P1830" s="7" t="e">
        <v>#N/A</v>
      </c>
      <c r="Q1830" s="7" t="e">
        <v>#N/A</v>
      </c>
      <c r="R1830" s="7" t="e">
        <v>#N/A</v>
      </c>
      <c r="S1830" s="7" t="e">
        <v>#N/A</v>
      </c>
      <c r="T1830" s="7" t="e">
        <v>#N/A</v>
      </c>
      <c r="U1830" s="7" t="e">
        <v>#N/A</v>
      </c>
      <c r="V1830" s="7" t="e">
        <v>#N/A</v>
      </c>
      <c r="W1830" s="3">
        <v>0</v>
      </c>
      <c r="X1830" s="3" t="e">
        <v>#N/A</v>
      </c>
      <c r="Y1830" s="7" t="e">
        <v>#N/A</v>
      </c>
      <c r="Z1830" s="7">
        <f t="shared" si="225"/>
        <v>0</v>
      </c>
      <c r="AA1830" s="7">
        <f t="shared" si="226"/>
        <v>0</v>
      </c>
      <c r="AB1830" s="7" t="b">
        <f t="shared" si="227"/>
        <v>0</v>
      </c>
      <c r="AC1830" s="7" t="b">
        <f t="shared" si="228"/>
        <v>1</v>
      </c>
      <c r="AD1830" s="7" t="b">
        <f t="shared" si="229"/>
        <v>0</v>
      </c>
      <c r="AE1830" s="7" t="b">
        <f t="shared" si="230"/>
        <v>1</v>
      </c>
      <c r="AF1830" s="7" t="b">
        <f t="shared" si="231"/>
        <v>0</v>
      </c>
      <c r="AH1830" t="b">
        <f>AND(Table252102[[#This Row],[Developmental toxicity]:[Reproductive toxicity]])</f>
        <v>0</v>
      </c>
    </row>
    <row r="1831" spans="1:34" x14ac:dyDescent="0.25">
      <c r="A1831" s="3">
        <f t="shared" si="224"/>
        <v>1830</v>
      </c>
      <c r="B1831" s="3"/>
      <c r="C1831" s="3" t="s">
        <v>10838</v>
      </c>
      <c r="D1831" s="3" t="s">
        <v>10837</v>
      </c>
      <c r="E1831" s="29" t="s">
        <v>13548</v>
      </c>
      <c r="F1831" s="3" t="s">
        <v>13549</v>
      </c>
      <c r="G1831" s="3" t="s">
        <v>13550</v>
      </c>
      <c r="H1831" s="3" t="s">
        <v>13550</v>
      </c>
      <c r="I1831" s="3" t="s">
        <v>13551</v>
      </c>
      <c r="J1831" s="3"/>
      <c r="K1831" s="7" t="e">
        <v>#N/A</v>
      </c>
      <c r="L1831" s="7" t="e">
        <v>#N/A</v>
      </c>
      <c r="M1831" s="7" t="e">
        <v>#N/A</v>
      </c>
      <c r="N1831" s="7" t="e">
        <v>#N/A</v>
      </c>
      <c r="O1831" s="7" t="e">
        <v>#N/A</v>
      </c>
      <c r="P1831" s="7" t="e">
        <v>#N/A</v>
      </c>
      <c r="Q1831" s="7" t="e">
        <v>#N/A</v>
      </c>
      <c r="R1831" s="7" t="e">
        <v>#N/A</v>
      </c>
      <c r="S1831" s="7" t="e">
        <v>#N/A</v>
      </c>
      <c r="T1831" s="7" t="e">
        <v>#N/A</v>
      </c>
      <c r="U1831" s="7" t="e">
        <v>#N/A</v>
      </c>
      <c r="V1831" s="7" t="e">
        <v>#N/A</v>
      </c>
      <c r="W1831" s="3">
        <v>1</v>
      </c>
      <c r="X1831" s="3" t="e">
        <v>#N/A</v>
      </c>
      <c r="Y1831" s="7" t="e">
        <v>#N/A</v>
      </c>
      <c r="Z1831" s="7">
        <f t="shared" si="225"/>
        <v>1</v>
      </c>
      <c r="AA1831" s="7">
        <f t="shared" si="226"/>
        <v>1</v>
      </c>
      <c r="AB1831" s="7" t="b">
        <f t="shared" si="227"/>
        <v>0</v>
      </c>
      <c r="AC1831" s="7" t="b">
        <f t="shared" si="228"/>
        <v>1</v>
      </c>
      <c r="AD1831" s="7" t="b">
        <f t="shared" si="229"/>
        <v>0</v>
      </c>
      <c r="AE1831" s="7" t="b">
        <f t="shared" si="230"/>
        <v>1</v>
      </c>
      <c r="AF1831" s="7" t="b">
        <f t="shared" si="231"/>
        <v>0</v>
      </c>
      <c r="AH1831" t="b">
        <f>AND(Table252102[[#This Row],[Developmental toxicity]:[Reproductive toxicity]])</f>
        <v>0</v>
      </c>
    </row>
    <row r="1832" spans="1:34" x14ac:dyDescent="0.25">
      <c r="A1832" s="3">
        <f t="shared" si="224"/>
        <v>1831</v>
      </c>
      <c r="B1832" s="3"/>
      <c r="C1832" s="3" t="s">
        <v>11063</v>
      </c>
      <c r="D1832" s="3" t="s">
        <v>11062</v>
      </c>
      <c r="E1832" s="29" t="s">
        <v>13962</v>
      </c>
      <c r="F1832" s="3" t="s">
        <v>13963</v>
      </c>
      <c r="G1832" s="3" t="s">
        <v>13964</v>
      </c>
      <c r="H1832" s="3" t="s">
        <v>11064</v>
      </c>
      <c r="I1832" s="3" t="s">
        <v>13965</v>
      </c>
      <c r="J1832" s="3"/>
      <c r="K1832" s="7" t="e">
        <v>#N/A</v>
      </c>
      <c r="L1832" s="7" t="e">
        <v>#N/A</v>
      </c>
      <c r="M1832" s="7" t="e">
        <v>#N/A</v>
      </c>
      <c r="N1832" s="7" t="e">
        <v>#N/A</v>
      </c>
      <c r="O1832" s="7" t="e">
        <v>#N/A</v>
      </c>
      <c r="P1832" s="7" t="e">
        <v>#N/A</v>
      </c>
      <c r="Q1832" s="7" t="e">
        <v>#N/A</v>
      </c>
      <c r="R1832" s="7" t="e">
        <v>#N/A</v>
      </c>
      <c r="S1832" s="7" t="e">
        <v>#N/A</v>
      </c>
      <c r="T1832" s="7" t="e">
        <v>#N/A</v>
      </c>
      <c r="U1832" s="7" t="e">
        <v>#N/A</v>
      </c>
      <c r="V1832" s="7" t="e">
        <v>#N/A</v>
      </c>
      <c r="W1832" s="3">
        <v>1</v>
      </c>
      <c r="X1832" s="3" t="e">
        <v>#N/A</v>
      </c>
      <c r="Y1832" s="7" t="e">
        <v>#N/A</v>
      </c>
      <c r="Z1832" s="7">
        <f t="shared" si="225"/>
        <v>1</v>
      </c>
      <c r="AA1832" s="7">
        <f t="shared" si="226"/>
        <v>1</v>
      </c>
      <c r="AB1832" s="7" t="b">
        <f t="shared" si="227"/>
        <v>0</v>
      </c>
      <c r="AC1832" s="7" t="b">
        <f t="shared" si="228"/>
        <v>1</v>
      </c>
      <c r="AD1832" s="7" t="b">
        <f t="shared" si="229"/>
        <v>0</v>
      </c>
      <c r="AE1832" s="7" t="b">
        <f t="shared" si="230"/>
        <v>1</v>
      </c>
      <c r="AF1832" s="7" t="b">
        <f t="shared" si="231"/>
        <v>0</v>
      </c>
      <c r="AH1832" t="b">
        <f>AND(Table252102[[#This Row],[Developmental toxicity]:[Reproductive toxicity]])</f>
        <v>0</v>
      </c>
    </row>
    <row r="1833" spans="1:34" x14ac:dyDescent="0.25">
      <c r="A1833" s="3">
        <f t="shared" si="224"/>
        <v>1832</v>
      </c>
      <c r="B1833" s="3"/>
      <c r="C1833" s="3" t="s">
        <v>11470</v>
      </c>
      <c r="D1833" s="3" t="s">
        <v>11469</v>
      </c>
      <c r="E1833" s="29" t="s">
        <v>14715</v>
      </c>
      <c r="F1833" s="3" t="s">
        <v>14716</v>
      </c>
      <c r="G1833" s="3" t="s">
        <v>14717</v>
      </c>
      <c r="H1833" s="3" t="s">
        <v>11471</v>
      </c>
      <c r="I1833" s="3" t="s">
        <v>14718</v>
      </c>
      <c r="J1833" s="3"/>
      <c r="K1833" s="7" t="e">
        <v>#N/A</v>
      </c>
      <c r="L1833" s="7" t="e">
        <v>#N/A</v>
      </c>
      <c r="M1833" s="7" t="e">
        <v>#N/A</v>
      </c>
      <c r="N1833" s="7" t="e">
        <v>#N/A</v>
      </c>
      <c r="O1833" s="7" t="e">
        <v>#N/A</v>
      </c>
      <c r="P1833" s="7" t="e">
        <v>#N/A</v>
      </c>
      <c r="Q1833" s="7" t="e">
        <v>#N/A</v>
      </c>
      <c r="R1833" s="7" t="e">
        <v>#N/A</v>
      </c>
      <c r="S1833" s="7" t="e">
        <v>#N/A</v>
      </c>
      <c r="T1833" s="7" t="e">
        <v>#N/A</v>
      </c>
      <c r="U1833" s="7" t="e">
        <v>#N/A</v>
      </c>
      <c r="V1833" s="7" t="e">
        <v>#N/A</v>
      </c>
      <c r="W1833" s="3">
        <v>1</v>
      </c>
      <c r="X1833" s="3" t="e">
        <v>#N/A</v>
      </c>
      <c r="Y1833" s="7" t="e">
        <v>#N/A</v>
      </c>
      <c r="Z1833" s="7">
        <f t="shared" si="225"/>
        <v>1</v>
      </c>
      <c r="AA1833" s="7">
        <f t="shared" si="226"/>
        <v>1</v>
      </c>
      <c r="AB1833" s="7" t="b">
        <f t="shared" si="227"/>
        <v>0</v>
      </c>
      <c r="AC1833" s="7" t="b">
        <f t="shared" si="228"/>
        <v>1</v>
      </c>
      <c r="AD1833" s="7" t="b">
        <f t="shared" si="229"/>
        <v>0</v>
      </c>
      <c r="AE1833" s="7" t="b">
        <f t="shared" si="230"/>
        <v>1</v>
      </c>
      <c r="AF1833" s="7" t="b">
        <f t="shared" si="231"/>
        <v>0</v>
      </c>
      <c r="AH1833" t="b">
        <f>AND(Table252102[[#This Row],[Developmental toxicity]:[Reproductive toxicity]])</f>
        <v>0</v>
      </c>
    </row>
    <row r="1834" spans="1:34" x14ac:dyDescent="0.25">
      <c r="A1834" s="3">
        <f t="shared" si="224"/>
        <v>1833</v>
      </c>
      <c r="B1834" s="3"/>
      <c r="C1834" s="3" t="s">
        <v>13315</v>
      </c>
      <c r="D1834" s="3" t="s">
        <v>13314</v>
      </c>
      <c r="E1834" s="29" t="s">
        <v>17642</v>
      </c>
      <c r="F1834" s="3" t="s">
        <v>17643</v>
      </c>
      <c r="G1834" s="3" t="s">
        <v>13316</v>
      </c>
      <c r="H1834" s="3" t="s">
        <v>13316</v>
      </c>
      <c r="I1834" s="3" t="s">
        <v>17644</v>
      </c>
      <c r="J1834" s="3"/>
      <c r="K1834" s="7" t="e">
        <v>#N/A</v>
      </c>
      <c r="L1834" s="7" t="e">
        <v>#N/A</v>
      </c>
      <c r="M1834" s="7" t="e">
        <v>#N/A</v>
      </c>
      <c r="N1834" s="7" t="e">
        <v>#N/A</v>
      </c>
      <c r="O1834" s="7" t="e">
        <v>#N/A</v>
      </c>
      <c r="P1834" s="7" t="e">
        <v>#N/A</v>
      </c>
      <c r="Q1834" s="7" t="e">
        <v>#N/A</v>
      </c>
      <c r="R1834" s="7" t="e">
        <v>#N/A</v>
      </c>
      <c r="S1834" s="7" t="e">
        <v>#N/A</v>
      </c>
      <c r="T1834" s="7" t="e">
        <v>#N/A</v>
      </c>
      <c r="U1834" s="7" t="e">
        <v>#N/A</v>
      </c>
      <c r="V1834" s="7" t="e">
        <v>#N/A</v>
      </c>
      <c r="W1834" s="7">
        <v>0</v>
      </c>
      <c r="X1834" s="7" t="e">
        <v>#N/A</v>
      </c>
      <c r="Y1834" s="7">
        <v>0</v>
      </c>
      <c r="Z1834" s="7">
        <f t="shared" si="225"/>
        <v>0</v>
      </c>
      <c r="AA1834" s="7">
        <f t="shared" si="226"/>
        <v>0</v>
      </c>
      <c r="AB1834" s="7" t="b">
        <f t="shared" si="227"/>
        <v>1</v>
      </c>
      <c r="AC1834" s="7" t="b">
        <f t="shared" si="228"/>
        <v>1</v>
      </c>
      <c r="AD1834" s="7" t="b">
        <f t="shared" si="229"/>
        <v>0</v>
      </c>
      <c r="AE1834" s="7" t="b">
        <f t="shared" si="230"/>
        <v>1</v>
      </c>
      <c r="AF1834" s="7" t="b">
        <f t="shared" si="231"/>
        <v>0</v>
      </c>
      <c r="AH1834" t="b">
        <f>AND(Table252102[[#This Row],[Developmental toxicity]:[Reproductive toxicity]])</f>
        <v>1</v>
      </c>
    </row>
    <row r="1835" spans="1:34" x14ac:dyDescent="0.25">
      <c r="A1835" s="3">
        <f t="shared" si="224"/>
        <v>1834</v>
      </c>
      <c r="B1835" s="3" t="s">
        <v>1440</v>
      </c>
      <c r="C1835" s="3" t="s">
        <v>2271</v>
      </c>
      <c r="D1835" s="3" t="s">
        <v>3182</v>
      </c>
      <c r="E1835" s="29" t="s">
        <v>7549</v>
      </c>
      <c r="F1835" s="3" t="s">
        <v>8397</v>
      </c>
      <c r="G1835" s="3" t="s">
        <v>9622</v>
      </c>
      <c r="H1835" s="3" t="s">
        <v>9622</v>
      </c>
      <c r="I1835" s="3" t="s">
        <v>9623</v>
      </c>
      <c r="J1835" s="3"/>
      <c r="K1835" s="7" t="e">
        <v>#N/A</v>
      </c>
      <c r="L1835" s="7" t="e">
        <v>#N/A</v>
      </c>
      <c r="M1835" s="7" t="e">
        <v>#N/A</v>
      </c>
      <c r="N1835" s="7" t="e">
        <v>#N/A</v>
      </c>
      <c r="O1835" s="7" t="e">
        <v>#N/A</v>
      </c>
      <c r="P1835" s="7" t="e">
        <v>#N/A</v>
      </c>
      <c r="Q1835" s="7" t="e">
        <v>#N/A</v>
      </c>
      <c r="R1835" s="7" t="e">
        <v>#N/A</v>
      </c>
      <c r="S1835" s="7" t="e">
        <v>#N/A</v>
      </c>
      <c r="T1835" s="7">
        <v>0</v>
      </c>
      <c r="U1835" s="7" t="e">
        <v>#N/A</v>
      </c>
      <c r="V1835" s="7" t="e">
        <v>#N/A</v>
      </c>
      <c r="W1835" s="7" t="e">
        <v>#N/A</v>
      </c>
      <c r="X1835" s="7" t="e">
        <v>#N/A</v>
      </c>
      <c r="Y1835" s="7">
        <v>0</v>
      </c>
      <c r="Z1835" s="7">
        <f t="shared" si="225"/>
        <v>0</v>
      </c>
      <c r="AA1835" s="7">
        <f t="shared" si="226"/>
        <v>0</v>
      </c>
      <c r="AB1835" s="7" t="b">
        <f t="shared" si="227"/>
        <v>1</v>
      </c>
      <c r="AC1835" s="7" t="b">
        <f t="shared" si="228"/>
        <v>0</v>
      </c>
      <c r="AD1835" s="7" t="b">
        <f t="shared" si="229"/>
        <v>1</v>
      </c>
      <c r="AE1835" s="7" t="b">
        <f t="shared" si="230"/>
        <v>0</v>
      </c>
      <c r="AF1835" s="7" t="b">
        <f t="shared" si="231"/>
        <v>0</v>
      </c>
      <c r="AH1835" t="b">
        <f>AND(Table252102[[#This Row],[Developmental toxicity]:[Reproductive toxicity]])</f>
        <v>0</v>
      </c>
    </row>
    <row r="1836" spans="1:34" x14ac:dyDescent="0.25">
      <c r="A1836" s="3">
        <f t="shared" si="224"/>
        <v>1835</v>
      </c>
      <c r="B1836" s="3" t="s">
        <v>1440</v>
      </c>
      <c r="C1836" s="3" t="s">
        <v>2087</v>
      </c>
      <c r="D1836" s="3" t="s">
        <v>2971</v>
      </c>
      <c r="E1836" s="12" t="s">
        <v>7368</v>
      </c>
      <c r="F1836" t="s">
        <v>8216</v>
      </c>
      <c r="G1836" t="s">
        <v>9215</v>
      </c>
      <c r="H1836" t="s">
        <v>9215</v>
      </c>
      <c r="I1836" t="s">
        <v>9216</v>
      </c>
      <c r="J1836" s="3"/>
      <c r="K1836" s="7" t="e">
        <v>#N/A</v>
      </c>
      <c r="L1836" s="7" t="e">
        <v>#N/A</v>
      </c>
      <c r="M1836" s="7" t="e">
        <v>#N/A</v>
      </c>
      <c r="N1836" s="7" t="e">
        <v>#N/A</v>
      </c>
      <c r="O1836" s="7" t="e">
        <v>#N/A</v>
      </c>
      <c r="P1836" s="7" t="e">
        <v>#N/A</v>
      </c>
      <c r="Q1836" s="7" t="e">
        <v>#N/A</v>
      </c>
      <c r="R1836" s="7" t="e">
        <v>#N/A</v>
      </c>
      <c r="S1836" s="7" t="e">
        <v>#N/A</v>
      </c>
      <c r="T1836" s="7">
        <v>0</v>
      </c>
      <c r="U1836" s="7" t="e">
        <v>#N/A</v>
      </c>
      <c r="V1836" s="7" t="e">
        <v>#N/A</v>
      </c>
      <c r="W1836" s="7" t="e">
        <v>#N/A</v>
      </c>
      <c r="X1836" s="7" t="e">
        <v>#N/A</v>
      </c>
      <c r="Y1836" s="7" t="e">
        <v>#N/A</v>
      </c>
      <c r="Z1836" s="7">
        <f t="shared" si="225"/>
        <v>0</v>
      </c>
      <c r="AA1836" s="7">
        <f t="shared" si="226"/>
        <v>0</v>
      </c>
      <c r="AB1836" s="7" t="b">
        <f t="shared" si="227"/>
        <v>1</v>
      </c>
      <c r="AC1836" s="7" t="b">
        <f t="shared" si="228"/>
        <v>0</v>
      </c>
      <c r="AD1836" s="7" t="b">
        <f t="shared" si="229"/>
        <v>1</v>
      </c>
      <c r="AE1836" s="7" t="b">
        <f t="shared" si="230"/>
        <v>0</v>
      </c>
      <c r="AF1836" s="7" t="b">
        <f t="shared" si="231"/>
        <v>0</v>
      </c>
      <c r="AH1836" t="b">
        <f>AND(Table252102[[#This Row],[Developmental toxicity]:[Reproductive toxicity]])</f>
        <v>0</v>
      </c>
    </row>
    <row r="1837" spans="1:34" x14ac:dyDescent="0.25">
      <c r="A1837" s="3">
        <f t="shared" si="224"/>
        <v>1836</v>
      </c>
      <c r="B1837" s="3"/>
      <c r="C1837" s="3" t="s">
        <v>11196</v>
      </c>
      <c r="D1837" s="3" t="s">
        <v>11195</v>
      </c>
      <c r="E1837" s="29" t="s">
        <v>14227</v>
      </c>
      <c r="F1837" s="3" t="s">
        <v>14228</v>
      </c>
      <c r="G1837" s="3" t="s">
        <v>14229</v>
      </c>
      <c r="H1837" s="3" t="s">
        <v>14230</v>
      </c>
      <c r="I1837" s="3" t="s">
        <v>14231</v>
      </c>
      <c r="J1837" s="3"/>
      <c r="K1837" s="7" t="e">
        <v>#N/A</v>
      </c>
      <c r="L1837" s="7" t="e">
        <v>#N/A</v>
      </c>
      <c r="M1837" s="7" t="e">
        <v>#N/A</v>
      </c>
      <c r="N1837" s="7" t="e">
        <v>#N/A</v>
      </c>
      <c r="O1837" s="7" t="e">
        <v>#N/A</v>
      </c>
      <c r="P1837" s="7" t="e">
        <v>#N/A</v>
      </c>
      <c r="Q1837" s="7" t="e">
        <v>#N/A</v>
      </c>
      <c r="R1837" s="7" t="e">
        <v>#N/A</v>
      </c>
      <c r="S1837" s="7" t="e">
        <v>#N/A</v>
      </c>
      <c r="T1837" s="7" t="e">
        <v>#N/A</v>
      </c>
      <c r="U1837" s="7">
        <v>1</v>
      </c>
      <c r="V1837" s="7" t="e">
        <v>#N/A</v>
      </c>
      <c r="W1837" s="3">
        <v>1</v>
      </c>
      <c r="X1837" s="3" t="e">
        <v>#N/A</v>
      </c>
      <c r="Y1837" s="7" t="e">
        <v>#N/A</v>
      </c>
      <c r="Z1837" s="7">
        <f t="shared" si="225"/>
        <v>1</v>
      </c>
      <c r="AA1837" s="7">
        <f t="shared" si="226"/>
        <v>1</v>
      </c>
      <c r="AB1837" s="7" t="b">
        <f t="shared" si="227"/>
        <v>1</v>
      </c>
      <c r="AC1837" s="7" t="b">
        <f t="shared" si="228"/>
        <v>1</v>
      </c>
      <c r="AD1837" s="7" t="b">
        <f t="shared" si="229"/>
        <v>1</v>
      </c>
      <c r="AE1837" s="7" t="b">
        <f t="shared" si="230"/>
        <v>1</v>
      </c>
      <c r="AF1837" s="7" t="b">
        <f t="shared" si="231"/>
        <v>1</v>
      </c>
      <c r="AH1837" t="b">
        <f>AND(Table252102[[#This Row],[Developmental toxicity]:[Reproductive toxicity]])</f>
        <v>1</v>
      </c>
    </row>
    <row r="1838" spans="1:34" x14ac:dyDescent="0.25">
      <c r="A1838" s="3">
        <f t="shared" si="224"/>
        <v>1837</v>
      </c>
      <c r="B1838" s="18"/>
      <c r="C1838" s="18" t="s">
        <v>13333</v>
      </c>
      <c r="D1838" s="16" t="s">
        <v>17988</v>
      </c>
      <c r="E1838" s="70" t="s">
        <v>17664</v>
      </c>
      <c r="F1838" s="18" t="s">
        <v>17665</v>
      </c>
      <c r="G1838" s="18" t="s">
        <v>17666</v>
      </c>
      <c r="H1838" s="18" t="s">
        <v>17667</v>
      </c>
      <c r="I1838" s="18" t="s">
        <v>17668</v>
      </c>
      <c r="J1838" s="18"/>
      <c r="K1838" s="7" t="e">
        <v>#N/A</v>
      </c>
      <c r="L1838" s="7" t="e">
        <v>#N/A</v>
      </c>
      <c r="M1838" s="7" t="e">
        <v>#N/A</v>
      </c>
      <c r="N1838" s="7" t="e">
        <v>#N/A</v>
      </c>
      <c r="O1838" s="7" t="e">
        <v>#N/A</v>
      </c>
      <c r="P1838" s="7" t="e">
        <v>#N/A</v>
      </c>
      <c r="Q1838" s="7" t="e">
        <v>#N/A</v>
      </c>
      <c r="R1838" s="7" t="e">
        <v>#N/A</v>
      </c>
      <c r="S1838" s="7" t="e">
        <v>#N/A</v>
      </c>
      <c r="T1838" s="7" t="e">
        <v>#N/A</v>
      </c>
      <c r="U1838" s="7" t="e">
        <v>#N/A</v>
      </c>
      <c r="V1838" s="7" t="e">
        <v>#N/A</v>
      </c>
      <c r="W1838" s="3">
        <v>0</v>
      </c>
      <c r="X1838" s="3" t="e">
        <v>#N/A</v>
      </c>
      <c r="Y1838" s="7" t="e">
        <v>#N/A</v>
      </c>
      <c r="Z1838" s="7">
        <f t="shared" si="225"/>
        <v>0</v>
      </c>
      <c r="AA1838" s="7">
        <f t="shared" si="226"/>
        <v>0</v>
      </c>
      <c r="AB1838" s="7" t="b">
        <f t="shared" si="227"/>
        <v>0</v>
      </c>
      <c r="AC1838" s="7" t="b">
        <f t="shared" si="228"/>
        <v>1</v>
      </c>
      <c r="AD1838" s="7" t="b">
        <f t="shared" si="229"/>
        <v>0</v>
      </c>
      <c r="AE1838" s="7" t="b">
        <f t="shared" si="230"/>
        <v>1</v>
      </c>
      <c r="AF1838" s="7" t="b">
        <f t="shared" si="231"/>
        <v>0</v>
      </c>
      <c r="AH1838" t="b">
        <f>AND(Table252102[[#This Row],[Developmental toxicity]:[Reproductive toxicity]])</f>
        <v>0</v>
      </c>
    </row>
    <row r="1839" spans="1:34" x14ac:dyDescent="0.25">
      <c r="A1839" s="3">
        <f t="shared" si="224"/>
        <v>1838</v>
      </c>
      <c r="B1839" s="18"/>
      <c r="C1839" s="17" t="s">
        <v>21122</v>
      </c>
      <c r="D1839" s="18" t="s">
        <v>20726</v>
      </c>
      <c r="E1839" s="83" t="s">
        <v>20924</v>
      </c>
      <c r="F1839" s="17" t="s">
        <v>21406</v>
      </c>
      <c r="G1839" s="17" t="s">
        <v>21407</v>
      </c>
      <c r="H1839" s="17" t="s">
        <v>21408</v>
      </c>
      <c r="I1839" s="17" t="s">
        <v>21409</v>
      </c>
      <c r="J1839" s="18"/>
      <c r="K1839" s="7" t="e">
        <v>#N/A</v>
      </c>
      <c r="L1839" s="7" t="e">
        <v>#N/A</v>
      </c>
      <c r="M1839" s="7" t="e">
        <v>#N/A</v>
      </c>
      <c r="N1839" s="7" t="e">
        <v>#N/A</v>
      </c>
      <c r="O1839" s="7" t="e">
        <v>#N/A</v>
      </c>
      <c r="P1839" s="7" t="e">
        <v>#N/A</v>
      </c>
      <c r="Q1839" s="7" t="e">
        <v>#N/A</v>
      </c>
      <c r="R1839" s="7" t="e">
        <v>#N/A</v>
      </c>
      <c r="S1839" s="7" t="e">
        <v>#N/A</v>
      </c>
      <c r="T1839" s="7" t="e">
        <v>#N/A</v>
      </c>
      <c r="U1839" s="7" t="e">
        <v>#N/A</v>
      </c>
      <c r="V1839" s="7" t="e">
        <v>#N/A</v>
      </c>
      <c r="W1839" s="7" t="e">
        <v>#N/A</v>
      </c>
      <c r="X1839" s="7" t="e">
        <v>#N/A</v>
      </c>
      <c r="Y1839" s="7">
        <v>0</v>
      </c>
      <c r="Z1839" s="7">
        <f t="shared" si="225"/>
        <v>0</v>
      </c>
      <c r="AA1839" s="7">
        <f t="shared" si="226"/>
        <v>0</v>
      </c>
      <c r="AB1839" s="7" t="b">
        <f t="shared" si="227"/>
        <v>1</v>
      </c>
      <c r="AC1839" s="7" t="b">
        <f t="shared" si="228"/>
        <v>0</v>
      </c>
      <c r="AD1839" s="7" t="b">
        <f t="shared" si="229"/>
        <v>0</v>
      </c>
      <c r="AE1839" s="7" t="b">
        <f t="shared" si="230"/>
        <v>0</v>
      </c>
      <c r="AF1839" s="7" t="b">
        <f t="shared" si="231"/>
        <v>0</v>
      </c>
      <c r="AH1839" t="b">
        <f>AND(Table252102[[#This Row],[Developmental toxicity]:[Reproductive toxicity]])</f>
        <v>0</v>
      </c>
    </row>
    <row r="1840" spans="1:34" x14ac:dyDescent="0.25">
      <c r="A1840" s="3">
        <f t="shared" si="224"/>
        <v>1839</v>
      </c>
      <c r="B1840" s="18"/>
      <c r="C1840" s="18" t="s">
        <v>13246</v>
      </c>
      <c r="D1840" s="18" t="s">
        <v>13245</v>
      </c>
      <c r="E1840" s="70" t="s">
        <v>17554</v>
      </c>
      <c r="F1840" s="18" t="s">
        <v>17555</v>
      </c>
      <c r="G1840" s="18" t="s">
        <v>17556</v>
      </c>
      <c r="H1840" s="18" t="s">
        <v>17557</v>
      </c>
      <c r="I1840" s="18" t="s">
        <v>17558</v>
      </c>
      <c r="J1840" s="18"/>
      <c r="K1840" s="7" t="e">
        <v>#N/A</v>
      </c>
      <c r="L1840" s="7" t="e">
        <v>#N/A</v>
      </c>
      <c r="M1840" s="7" t="e">
        <v>#N/A</v>
      </c>
      <c r="N1840" s="7" t="e">
        <v>#N/A</v>
      </c>
      <c r="O1840" s="7" t="e">
        <v>#N/A</v>
      </c>
      <c r="P1840" s="7" t="e">
        <v>#N/A</v>
      </c>
      <c r="Q1840" s="7" t="e">
        <v>#N/A</v>
      </c>
      <c r="R1840" s="7" t="e">
        <v>#N/A</v>
      </c>
      <c r="S1840" s="7" t="e">
        <v>#N/A</v>
      </c>
      <c r="T1840" s="7" t="e">
        <v>#N/A</v>
      </c>
      <c r="U1840" s="7" t="e">
        <v>#N/A</v>
      </c>
      <c r="V1840" s="7" t="e">
        <v>#N/A</v>
      </c>
      <c r="W1840" s="3">
        <v>0</v>
      </c>
      <c r="X1840" s="3" t="e">
        <v>#N/A</v>
      </c>
      <c r="Y1840" s="7" t="e">
        <v>#N/A</v>
      </c>
      <c r="Z1840" s="7">
        <f t="shared" si="225"/>
        <v>0</v>
      </c>
      <c r="AA1840" s="7">
        <f t="shared" si="226"/>
        <v>0</v>
      </c>
      <c r="AB1840" s="7" t="b">
        <f t="shared" si="227"/>
        <v>0</v>
      </c>
      <c r="AC1840" s="7" t="b">
        <f t="shared" si="228"/>
        <v>1</v>
      </c>
      <c r="AD1840" s="7" t="b">
        <f t="shared" si="229"/>
        <v>0</v>
      </c>
      <c r="AE1840" s="7" t="b">
        <f t="shared" si="230"/>
        <v>1</v>
      </c>
      <c r="AF1840" s="7" t="b">
        <f t="shared" si="231"/>
        <v>0</v>
      </c>
      <c r="AH1840" t="b">
        <f>AND(Table252102[[#This Row],[Developmental toxicity]:[Reproductive toxicity]])</f>
        <v>0</v>
      </c>
    </row>
    <row r="1841" spans="1:34" x14ac:dyDescent="0.25">
      <c r="A1841" s="3">
        <f t="shared" si="224"/>
        <v>1840</v>
      </c>
      <c r="B1841" s="18"/>
      <c r="C1841" s="18" t="s">
        <v>11577</v>
      </c>
      <c r="D1841" s="18" t="s">
        <v>17853</v>
      </c>
      <c r="E1841" s="70" t="s">
        <v>18113</v>
      </c>
      <c r="F1841" s="18" t="s">
        <v>18031</v>
      </c>
      <c r="G1841" s="18" t="s">
        <v>18245</v>
      </c>
      <c r="H1841" s="18" t="s">
        <v>11578</v>
      </c>
      <c r="I1841" s="18" t="s">
        <v>18246</v>
      </c>
      <c r="J1841" s="18"/>
      <c r="K1841" s="7" t="e">
        <v>#N/A</v>
      </c>
      <c r="L1841" s="7" t="e">
        <v>#N/A</v>
      </c>
      <c r="M1841" s="7" t="e">
        <v>#N/A</v>
      </c>
      <c r="N1841" s="7" t="e">
        <v>#N/A</v>
      </c>
      <c r="O1841" s="7" t="e">
        <v>#N/A</v>
      </c>
      <c r="P1841" s="7" t="e">
        <v>#N/A</v>
      </c>
      <c r="Q1841" s="7" t="e">
        <v>#N/A</v>
      </c>
      <c r="R1841" s="7" t="e">
        <v>#N/A</v>
      </c>
      <c r="S1841" s="7" t="e">
        <v>#N/A</v>
      </c>
      <c r="T1841" s="7" t="e">
        <v>#N/A</v>
      </c>
      <c r="U1841" s="7" t="e">
        <v>#N/A</v>
      </c>
      <c r="V1841" s="7" t="e">
        <v>#N/A</v>
      </c>
      <c r="W1841" s="3">
        <v>1</v>
      </c>
      <c r="X1841" s="3" t="e">
        <v>#N/A</v>
      </c>
      <c r="Y1841" s="7" t="e">
        <v>#N/A</v>
      </c>
      <c r="Z1841" s="7">
        <f t="shared" si="225"/>
        <v>1</v>
      </c>
      <c r="AA1841" s="7">
        <f t="shared" si="226"/>
        <v>1</v>
      </c>
      <c r="AB1841" s="7" t="b">
        <f t="shared" si="227"/>
        <v>0</v>
      </c>
      <c r="AC1841" s="7" t="b">
        <f t="shared" si="228"/>
        <v>1</v>
      </c>
      <c r="AD1841" s="7" t="b">
        <f t="shared" si="229"/>
        <v>0</v>
      </c>
      <c r="AE1841" s="7" t="b">
        <f t="shared" si="230"/>
        <v>1</v>
      </c>
      <c r="AF1841" s="7" t="b">
        <f t="shared" si="231"/>
        <v>0</v>
      </c>
      <c r="AH1841" t="b">
        <f>AND(Table252102[[#This Row],[Developmental toxicity]:[Reproductive toxicity]])</f>
        <v>0</v>
      </c>
    </row>
    <row r="1842" spans="1:34" x14ac:dyDescent="0.25">
      <c r="A1842" s="3">
        <f t="shared" si="224"/>
        <v>1841</v>
      </c>
      <c r="B1842" s="18" t="s">
        <v>1440</v>
      </c>
      <c r="C1842" s="18" t="s">
        <v>2682</v>
      </c>
      <c r="D1842" s="18" t="s">
        <v>3644</v>
      </c>
      <c r="E1842" s="79" t="s">
        <v>7954</v>
      </c>
      <c r="F1842" s="17" t="s">
        <v>8791</v>
      </c>
      <c r="G1842" s="17" t="s">
        <v>10513</v>
      </c>
      <c r="H1842" s="17" t="s">
        <v>10514</v>
      </c>
      <c r="I1842" s="17" t="s">
        <v>10515</v>
      </c>
      <c r="J1842" s="18"/>
      <c r="K1842" s="7" t="e">
        <v>#N/A</v>
      </c>
      <c r="L1842" s="7" t="e">
        <v>#N/A</v>
      </c>
      <c r="M1842" s="7" t="e">
        <v>#N/A</v>
      </c>
      <c r="N1842" s="7" t="e">
        <v>#N/A</v>
      </c>
      <c r="O1842" s="7" t="e">
        <v>#N/A</v>
      </c>
      <c r="P1842" s="7" t="e">
        <v>#N/A</v>
      </c>
      <c r="Q1842" s="7" t="e">
        <v>#N/A</v>
      </c>
      <c r="R1842" s="7" t="e">
        <v>#N/A</v>
      </c>
      <c r="S1842" s="7" t="e">
        <v>#N/A</v>
      </c>
      <c r="T1842" s="7">
        <v>0</v>
      </c>
      <c r="U1842" s="7" t="e">
        <v>#N/A</v>
      </c>
      <c r="V1842" s="7" t="e">
        <v>#N/A</v>
      </c>
      <c r="W1842" s="7" t="e">
        <v>#N/A</v>
      </c>
      <c r="X1842" s="7" t="e">
        <v>#N/A</v>
      </c>
      <c r="Y1842" s="7" t="e">
        <v>#N/A</v>
      </c>
      <c r="Z1842" s="7">
        <f t="shared" si="225"/>
        <v>0</v>
      </c>
      <c r="AA1842" s="7">
        <f t="shared" si="226"/>
        <v>0</v>
      </c>
      <c r="AB1842" s="7" t="b">
        <f t="shared" si="227"/>
        <v>1</v>
      </c>
      <c r="AC1842" s="7" t="b">
        <f t="shared" si="228"/>
        <v>0</v>
      </c>
      <c r="AD1842" s="7" t="b">
        <f t="shared" si="229"/>
        <v>1</v>
      </c>
      <c r="AE1842" s="7" t="b">
        <f t="shared" si="230"/>
        <v>0</v>
      </c>
      <c r="AF1842" s="7" t="b">
        <f t="shared" si="231"/>
        <v>0</v>
      </c>
      <c r="AH1842" t="b">
        <f>AND(Table252102[[#This Row],[Developmental toxicity]:[Reproductive toxicity]])</f>
        <v>0</v>
      </c>
    </row>
    <row r="1843" spans="1:34" x14ac:dyDescent="0.25">
      <c r="A1843" s="3">
        <f t="shared" si="224"/>
        <v>1842</v>
      </c>
      <c r="B1843" s="18"/>
      <c r="C1843" s="18" t="s">
        <v>12202</v>
      </c>
      <c r="D1843" s="18" t="s">
        <v>12201</v>
      </c>
      <c r="E1843" s="70" t="s">
        <v>15923</v>
      </c>
      <c r="F1843" s="18" t="s">
        <v>15924</v>
      </c>
      <c r="G1843" s="18" t="s">
        <v>15925</v>
      </c>
      <c r="H1843" s="18" t="s">
        <v>12203</v>
      </c>
      <c r="I1843" s="18" t="s">
        <v>15926</v>
      </c>
      <c r="J1843" s="18"/>
      <c r="K1843" s="7" t="e">
        <v>#N/A</v>
      </c>
      <c r="L1843" s="7" t="e">
        <v>#N/A</v>
      </c>
      <c r="M1843" s="7" t="e">
        <v>#N/A</v>
      </c>
      <c r="N1843" s="7" t="e">
        <v>#N/A</v>
      </c>
      <c r="O1843" s="7" t="e">
        <v>#N/A</v>
      </c>
      <c r="P1843" s="7" t="e">
        <v>#N/A</v>
      </c>
      <c r="Q1843" s="7" t="e">
        <v>#N/A</v>
      </c>
      <c r="R1843" s="7" t="e">
        <v>#N/A</v>
      </c>
      <c r="S1843" s="7" t="e">
        <v>#N/A</v>
      </c>
      <c r="T1843" s="7" t="e">
        <v>#N/A</v>
      </c>
      <c r="U1843" s="7" t="e">
        <v>#N/A</v>
      </c>
      <c r="V1843" s="7" t="e">
        <v>#N/A</v>
      </c>
      <c r="W1843" s="3">
        <v>0</v>
      </c>
      <c r="X1843" s="3" t="e">
        <v>#N/A</v>
      </c>
      <c r="Y1843" s="7" t="e">
        <v>#N/A</v>
      </c>
      <c r="Z1843" s="7">
        <f t="shared" si="225"/>
        <v>0</v>
      </c>
      <c r="AA1843" s="7">
        <f t="shared" si="226"/>
        <v>0</v>
      </c>
      <c r="AB1843" s="7" t="b">
        <f t="shared" si="227"/>
        <v>0</v>
      </c>
      <c r="AC1843" s="7" t="b">
        <f t="shared" si="228"/>
        <v>1</v>
      </c>
      <c r="AD1843" s="7" t="b">
        <f t="shared" si="229"/>
        <v>0</v>
      </c>
      <c r="AE1843" s="7" t="b">
        <f t="shared" si="230"/>
        <v>1</v>
      </c>
      <c r="AF1843" s="7" t="b">
        <f t="shared" si="231"/>
        <v>0</v>
      </c>
      <c r="AH1843" t="b">
        <f>AND(Table252102[[#This Row],[Developmental toxicity]:[Reproductive toxicity]])</f>
        <v>0</v>
      </c>
    </row>
    <row r="1844" spans="1:34" x14ac:dyDescent="0.25">
      <c r="A1844" s="3">
        <f t="shared" si="224"/>
        <v>1843</v>
      </c>
      <c r="B1844" s="18"/>
      <c r="C1844" s="17" t="s">
        <v>21137</v>
      </c>
      <c r="D1844" s="16" t="s">
        <v>20741</v>
      </c>
      <c r="E1844" s="83" t="s">
        <v>20939</v>
      </c>
      <c r="F1844" s="17" t="s">
        <v>21459</v>
      </c>
      <c r="G1844" s="17" t="s">
        <v>21460</v>
      </c>
      <c r="H1844" s="17" t="s">
        <v>21461</v>
      </c>
      <c r="I1844" s="17" t="s">
        <v>21462</v>
      </c>
      <c r="J1844" s="18"/>
      <c r="K1844" s="7" t="e">
        <v>#N/A</v>
      </c>
      <c r="L1844" s="7" t="e">
        <v>#N/A</v>
      </c>
      <c r="M1844" s="7" t="e">
        <v>#N/A</v>
      </c>
      <c r="N1844" s="7" t="e">
        <v>#N/A</v>
      </c>
      <c r="O1844" s="7" t="e">
        <v>#N/A</v>
      </c>
      <c r="P1844" s="7" t="e">
        <v>#N/A</v>
      </c>
      <c r="Q1844" s="7" t="e">
        <v>#N/A</v>
      </c>
      <c r="R1844" s="7" t="e">
        <v>#N/A</v>
      </c>
      <c r="S1844" s="7" t="e">
        <v>#N/A</v>
      </c>
      <c r="T1844" s="7" t="e">
        <v>#N/A</v>
      </c>
      <c r="U1844" s="7" t="e">
        <v>#N/A</v>
      </c>
      <c r="V1844" s="7" t="e">
        <v>#N/A</v>
      </c>
      <c r="W1844" s="7" t="e">
        <v>#N/A</v>
      </c>
      <c r="X1844" s="7" t="e">
        <v>#N/A</v>
      </c>
      <c r="Y1844" s="7">
        <v>0</v>
      </c>
      <c r="Z1844" s="7">
        <f t="shared" si="225"/>
        <v>0</v>
      </c>
      <c r="AA1844" s="7">
        <f t="shared" si="226"/>
        <v>0</v>
      </c>
      <c r="AB1844" s="7" t="b">
        <f t="shared" si="227"/>
        <v>1</v>
      </c>
      <c r="AC1844" s="7" t="b">
        <f t="shared" si="228"/>
        <v>0</v>
      </c>
      <c r="AD1844" s="7" t="b">
        <f t="shared" si="229"/>
        <v>0</v>
      </c>
      <c r="AE1844" s="7" t="b">
        <f t="shared" si="230"/>
        <v>0</v>
      </c>
      <c r="AF1844" s="7" t="b">
        <f t="shared" si="231"/>
        <v>0</v>
      </c>
      <c r="AH1844" t="b">
        <f>AND(Table252102[[#This Row],[Developmental toxicity]:[Reproductive toxicity]])</f>
        <v>0</v>
      </c>
    </row>
    <row r="1845" spans="1:34" x14ac:dyDescent="0.25">
      <c r="A1845" s="3">
        <f t="shared" si="224"/>
        <v>1844</v>
      </c>
      <c r="B1845" s="18"/>
      <c r="C1845" s="18" t="s">
        <v>13125</v>
      </c>
      <c r="D1845" s="18" t="s">
        <v>17973</v>
      </c>
      <c r="E1845" s="70" t="s">
        <v>17377</v>
      </c>
      <c r="F1845" s="18" t="s">
        <v>17378</v>
      </c>
      <c r="G1845" s="18" t="s">
        <v>17379</v>
      </c>
      <c r="H1845" s="18" t="s">
        <v>13126</v>
      </c>
      <c r="I1845" s="18" t="s">
        <v>17380</v>
      </c>
      <c r="J1845" s="18"/>
      <c r="K1845" s="7" t="e">
        <v>#N/A</v>
      </c>
      <c r="L1845" s="7" t="e">
        <v>#N/A</v>
      </c>
      <c r="M1845" s="7" t="e">
        <v>#N/A</v>
      </c>
      <c r="N1845" s="7" t="e">
        <v>#N/A</v>
      </c>
      <c r="O1845" s="7" t="e">
        <v>#N/A</v>
      </c>
      <c r="P1845" s="7" t="e">
        <v>#N/A</v>
      </c>
      <c r="Q1845" s="7" t="e">
        <v>#N/A</v>
      </c>
      <c r="R1845" s="7" t="e">
        <v>#N/A</v>
      </c>
      <c r="S1845" s="7" t="e">
        <v>#N/A</v>
      </c>
      <c r="T1845" s="7" t="e">
        <v>#N/A</v>
      </c>
      <c r="U1845" s="7" t="e">
        <v>#N/A</v>
      </c>
      <c r="V1845" s="7" t="e">
        <v>#N/A</v>
      </c>
      <c r="W1845" s="3">
        <v>0</v>
      </c>
      <c r="X1845" s="3" t="e">
        <v>#N/A</v>
      </c>
      <c r="Y1845" s="7" t="e">
        <v>#N/A</v>
      </c>
      <c r="Z1845" s="7">
        <f t="shared" si="225"/>
        <v>0</v>
      </c>
      <c r="AA1845" s="7">
        <f t="shared" si="226"/>
        <v>0</v>
      </c>
      <c r="AB1845" s="7" t="b">
        <f t="shared" si="227"/>
        <v>0</v>
      </c>
      <c r="AC1845" s="7" t="b">
        <f t="shared" si="228"/>
        <v>1</v>
      </c>
      <c r="AD1845" s="7" t="b">
        <f t="shared" si="229"/>
        <v>0</v>
      </c>
      <c r="AE1845" s="7" t="b">
        <f t="shared" si="230"/>
        <v>1</v>
      </c>
      <c r="AF1845" s="7" t="b">
        <f t="shared" si="231"/>
        <v>0</v>
      </c>
      <c r="AH1845" t="b">
        <f>AND(Table252102[[#This Row],[Developmental toxicity]:[Reproductive toxicity]])</f>
        <v>0</v>
      </c>
    </row>
    <row r="1846" spans="1:34" x14ac:dyDescent="0.25">
      <c r="A1846" s="3">
        <f t="shared" si="224"/>
        <v>1845</v>
      </c>
      <c r="B1846" s="18"/>
      <c r="C1846" s="18" t="s">
        <v>12567</v>
      </c>
      <c r="D1846" s="18" t="s">
        <v>12566</v>
      </c>
      <c r="E1846" s="70" t="s">
        <v>16543</v>
      </c>
      <c r="F1846" s="18" t="s">
        <v>16544</v>
      </c>
      <c r="G1846" s="18" t="s">
        <v>16545</v>
      </c>
      <c r="H1846" s="18" t="s">
        <v>16546</v>
      </c>
      <c r="I1846" s="18" t="s">
        <v>16547</v>
      </c>
      <c r="J1846" s="18"/>
      <c r="K1846" s="7" t="e">
        <v>#N/A</v>
      </c>
      <c r="L1846" s="7" t="e">
        <v>#N/A</v>
      </c>
      <c r="M1846" s="7" t="e">
        <v>#N/A</v>
      </c>
      <c r="N1846" s="7" t="e">
        <v>#N/A</v>
      </c>
      <c r="O1846" s="7" t="e">
        <v>#N/A</v>
      </c>
      <c r="P1846" s="7" t="e">
        <v>#N/A</v>
      </c>
      <c r="Q1846" s="7" t="e">
        <v>#N/A</v>
      </c>
      <c r="R1846" s="7" t="e">
        <v>#N/A</v>
      </c>
      <c r="S1846" s="7" t="e">
        <v>#N/A</v>
      </c>
      <c r="T1846" s="7" t="e">
        <v>#N/A</v>
      </c>
      <c r="U1846" s="7" t="e">
        <v>#N/A</v>
      </c>
      <c r="V1846" s="7" t="e">
        <v>#N/A</v>
      </c>
      <c r="W1846" s="3">
        <v>0</v>
      </c>
      <c r="X1846" s="3" t="e">
        <v>#N/A</v>
      </c>
      <c r="Y1846" s="7" t="e">
        <v>#N/A</v>
      </c>
      <c r="Z1846" s="7">
        <f t="shared" si="225"/>
        <v>0</v>
      </c>
      <c r="AA1846" s="7">
        <f t="shared" si="226"/>
        <v>0</v>
      </c>
      <c r="AB1846" s="7" t="b">
        <f t="shared" si="227"/>
        <v>0</v>
      </c>
      <c r="AC1846" s="7" t="b">
        <f t="shared" si="228"/>
        <v>1</v>
      </c>
      <c r="AD1846" s="7" t="b">
        <f t="shared" si="229"/>
        <v>0</v>
      </c>
      <c r="AE1846" s="7" t="b">
        <f t="shared" si="230"/>
        <v>1</v>
      </c>
      <c r="AF1846" s="7" t="b">
        <f t="shared" si="231"/>
        <v>0</v>
      </c>
      <c r="AH1846" t="b">
        <f>AND(Table252102[[#This Row],[Developmental toxicity]:[Reproductive toxicity]])</f>
        <v>0</v>
      </c>
    </row>
    <row r="1847" spans="1:34" x14ac:dyDescent="0.25">
      <c r="A1847" s="3">
        <f t="shared" si="224"/>
        <v>1846</v>
      </c>
      <c r="B1847" s="18"/>
      <c r="C1847" s="18" t="s">
        <v>12706</v>
      </c>
      <c r="D1847" s="18" t="s">
        <v>17934</v>
      </c>
      <c r="E1847" s="70" t="s">
        <v>16755</v>
      </c>
      <c r="F1847" s="18" t="s">
        <v>16756</v>
      </c>
      <c r="G1847" s="18" t="s">
        <v>16757</v>
      </c>
      <c r="H1847" s="18" t="s">
        <v>12707</v>
      </c>
      <c r="I1847" s="18" t="s">
        <v>16758</v>
      </c>
      <c r="J1847" s="18"/>
      <c r="K1847" s="7" t="e">
        <v>#N/A</v>
      </c>
      <c r="L1847" s="7" t="e">
        <v>#N/A</v>
      </c>
      <c r="M1847" s="7" t="e">
        <v>#N/A</v>
      </c>
      <c r="N1847" s="7" t="e">
        <v>#N/A</v>
      </c>
      <c r="O1847" s="7" t="e">
        <v>#N/A</v>
      </c>
      <c r="P1847" s="7" t="e">
        <v>#N/A</v>
      </c>
      <c r="Q1847" s="7" t="e">
        <v>#N/A</v>
      </c>
      <c r="R1847" s="7" t="e">
        <v>#N/A</v>
      </c>
      <c r="S1847" s="7" t="e">
        <v>#N/A</v>
      </c>
      <c r="T1847" s="7" t="e">
        <v>#N/A</v>
      </c>
      <c r="U1847" s="7" t="e">
        <v>#N/A</v>
      </c>
      <c r="V1847" s="7" t="e">
        <v>#N/A</v>
      </c>
      <c r="W1847" s="3">
        <v>0</v>
      </c>
      <c r="X1847" s="3" t="e">
        <v>#N/A</v>
      </c>
      <c r="Y1847" s="7" t="e">
        <v>#N/A</v>
      </c>
      <c r="Z1847" s="7">
        <f t="shared" si="225"/>
        <v>0</v>
      </c>
      <c r="AA1847" s="7">
        <f t="shared" si="226"/>
        <v>0</v>
      </c>
      <c r="AB1847" s="7" t="b">
        <f t="shared" si="227"/>
        <v>0</v>
      </c>
      <c r="AC1847" s="7" t="b">
        <f t="shared" si="228"/>
        <v>1</v>
      </c>
      <c r="AD1847" s="7" t="b">
        <f t="shared" si="229"/>
        <v>0</v>
      </c>
      <c r="AE1847" s="7" t="b">
        <f t="shared" si="230"/>
        <v>1</v>
      </c>
      <c r="AF1847" s="7" t="b">
        <f t="shared" si="231"/>
        <v>0</v>
      </c>
      <c r="AH1847" t="b">
        <f>AND(Table252102[[#This Row],[Developmental toxicity]:[Reproductive toxicity]])</f>
        <v>0</v>
      </c>
    </row>
    <row r="1848" spans="1:34" x14ac:dyDescent="0.25">
      <c r="A1848" s="3">
        <f t="shared" si="224"/>
        <v>1847</v>
      </c>
      <c r="B1848" s="18"/>
      <c r="C1848" s="18" t="s">
        <v>11241</v>
      </c>
      <c r="D1848" s="16" t="s">
        <v>17826</v>
      </c>
      <c r="E1848" s="70" t="s">
        <v>18097</v>
      </c>
      <c r="F1848" s="18" t="s">
        <v>18015</v>
      </c>
      <c r="G1848" s="18" t="s">
        <v>18205</v>
      </c>
      <c r="H1848" s="18" t="s">
        <v>10171</v>
      </c>
      <c r="I1848" s="18" t="s">
        <v>18206</v>
      </c>
      <c r="J1848" s="18"/>
      <c r="K1848" s="7" t="e">
        <v>#N/A</v>
      </c>
      <c r="L1848" s="7" t="e">
        <v>#N/A</v>
      </c>
      <c r="M1848" s="7" t="e">
        <v>#N/A</v>
      </c>
      <c r="N1848" s="7" t="e">
        <v>#N/A</v>
      </c>
      <c r="O1848" s="7" t="e">
        <v>#N/A</v>
      </c>
      <c r="P1848" s="7" t="e">
        <v>#N/A</v>
      </c>
      <c r="Q1848" s="7" t="e">
        <v>#N/A</v>
      </c>
      <c r="R1848" s="7" t="e">
        <v>#N/A</v>
      </c>
      <c r="S1848" s="7" t="e">
        <v>#N/A</v>
      </c>
      <c r="T1848" s="7">
        <v>0</v>
      </c>
      <c r="U1848" s="7" t="e">
        <v>#N/A</v>
      </c>
      <c r="V1848" s="7" t="e">
        <v>#N/A</v>
      </c>
      <c r="W1848" s="3">
        <v>1</v>
      </c>
      <c r="X1848" s="3" t="e">
        <v>#N/A</v>
      </c>
      <c r="Y1848" s="7" t="e">
        <v>#N/A</v>
      </c>
      <c r="Z1848" s="7">
        <f t="shared" si="225"/>
        <v>1</v>
      </c>
      <c r="AA1848" s="7">
        <f t="shared" si="226"/>
        <v>0</v>
      </c>
      <c r="AB1848" s="7" t="b">
        <f t="shared" si="227"/>
        <v>1</v>
      </c>
      <c r="AC1848" s="7" t="b">
        <f t="shared" si="228"/>
        <v>1</v>
      </c>
      <c r="AD1848" s="7" t="b">
        <f t="shared" si="229"/>
        <v>1</v>
      </c>
      <c r="AE1848" s="7" t="b">
        <f t="shared" si="230"/>
        <v>1</v>
      </c>
      <c r="AF1848" s="7" t="b">
        <f t="shared" si="231"/>
        <v>0</v>
      </c>
      <c r="AH1848" t="b">
        <f>AND(Table252102[[#This Row],[Developmental toxicity]:[Reproductive toxicity]])</f>
        <v>1</v>
      </c>
    </row>
    <row r="1849" spans="1:34" x14ac:dyDescent="0.25">
      <c r="A1849" s="3">
        <f t="shared" si="224"/>
        <v>1848</v>
      </c>
      <c r="B1849" s="18"/>
      <c r="C1849" s="18" t="s">
        <v>11989</v>
      </c>
      <c r="D1849" s="18" t="s">
        <v>11988</v>
      </c>
      <c r="E1849" s="70" t="s">
        <v>15619</v>
      </c>
      <c r="F1849" s="18" t="s">
        <v>15620</v>
      </c>
      <c r="G1849" s="18" t="s">
        <v>11990</v>
      </c>
      <c r="H1849" s="18" t="s">
        <v>11990</v>
      </c>
      <c r="I1849" s="18" t="s">
        <v>15621</v>
      </c>
      <c r="J1849" s="18"/>
      <c r="K1849" s="7" t="e">
        <v>#N/A</v>
      </c>
      <c r="L1849" s="7" t="e">
        <v>#N/A</v>
      </c>
      <c r="M1849" s="7" t="e">
        <v>#N/A</v>
      </c>
      <c r="N1849" s="7" t="e">
        <v>#N/A</v>
      </c>
      <c r="O1849" s="7" t="e">
        <v>#N/A</v>
      </c>
      <c r="P1849" s="7" t="e">
        <v>#N/A</v>
      </c>
      <c r="Q1849" s="7" t="e">
        <v>#N/A</v>
      </c>
      <c r="R1849" s="7" t="e">
        <v>#N/A</v>
      </c>
      <c r="S1849" s="7" t="e">
        <v>#N/A</v>
      </c>
      <c r="T1849" s="7" t="e">
        <v>#N/A</v>
      </c>
      <c r="U1849" s="7" t="e">
        <v>#N/A</v>
      </c>
      <c r="V1849" s="7" t="e">
        <v>#N/A</v>
      </c>
      <c r="W1849" s="3">
        <v>0</v>
      </c>
      <c r="X1849" s="3" t="e">
        <v>#N/A</v>
      </c>
      <c r="Y1849" s="7" t="e">
        <v>#N/A</v>
      </c>
      <c r="Z1849" s="7">
        <f t="shared" si="225"/>
        <v>0</v>
      </c>
      <c r="AA1849" s="7">
        <f t="shared" si="226"/>
        <v>0</v>
      </c>
      <c r="AB1849" s="7" t="b">
        <f t="shared" si="227"/>
        <v>0</v>
      </c>
      <c r="AC1849" s="7" t="b">
        <f t="shared" si="228"/>
        <v>1</v>
      </c>
      <c r="AD1849" s="7" t="b">
        <f t="shared" si="229"/>
        <v>0</v>
      </c>
      <c r="AE1849" s="7" t="b">
        <f t="shared" si="230"/>
        <v>1</v>
      </c>
      <c r="AF1849" s="7" t="b">
        <f t="shared" si="231"/>
        <v>0</v>
      </c>
      <c r="AH1849" t="b">
        <f>AND(Table252102[[#This Row],[Developmental toxicity]:[Reproductive toxicity]])</f>
        <v>0</v>
      </c>
    </row>
    <row r="1850" spans="1:34" x14ac:dyDescent="0.25">
      <c r="A1850" s="3">
        <f t="shared" si="224"/>
        <v>1849</v>
      </c>
      <c r="B1850" s="18"/>
      <c r="C1850" s="18" t="s">
        <v>11813</v>
      </c>
      <c r="D1850" s="16" t="s">
        <v>11812</v>
      </c>
      <c r="E1850" s="70" t="s">
        <v>15363</v>
      </c>
      <c r="F1850" s="18" t="s">
        <v>15364</v>
      </c>
      <c r="G1850" s="18" t="s">
        <v>15365</v>
      </c>
      <c r="H1850" s="18" t="s">
        <v>15365</v>
      </c>
      <c r="I1850" s="18" t="s">
        <v>15366</v>
      </c>
      <c r="J1850" s="18"/>
      <c r="K1850" s="7" t="e">
        <v>#N/A</v>
      </c>
      <c r="L1850" s="7" t="e">
        <v>#N/A</v>
      </c>
      <c r="M1850" s="7" t="e">
        <v>#N/A</v>
      </c>
      <c r="N1850" s="7" t="e">
        <v>#N/A</v>
      </c>
      <c r="O1850" s="7" t="e">
        <v>#N/A</v>
      </c>
      <c r="P1850" s="7" t="e">
        <v>#N/A</v>
      </c>
      <c r="Q1850" s="7" t="e">
        <v>#N/A</v>
      </c>
      <c r="R1850" s="7" t="e">
        <v>#N/A</v>
      </c>
      <c r="S1850" s="7" t="e">
        <v>#N/A</v>
      </c>
      <c r="T1850" s="7" t="e">
        <v>#N/A</v>
      </c>
      <c r="U1850" s="7" t="e">
        <v>#N/A</v>
      </c>
      <c r="V1850" s="7" t="e">
        <v>#N/A</v>
      </c>
      <c r="W1850" s="3">
        <v>0</v>
      </c>
      <c r="X1850" s="3" t="e">
        <v>#N/A</v>
      </c>
      <c r="Y1850" s="7" t="e">
        <v>#N/A</v>
      </c>
      <c r="Z1850" s="7">
        <f t="shared" si="225"/>
        <v>0</v>
      </c>
      <c r="AA1850" s="7">
        <f t="shared" si="226"/>
        <v>0</v>
      </c>
      <c r="AB1850" s="7" t="b">
        <f t="shared" si="227"/>
        <v>0</v>
      </c>
      <c r="AC1850" s="7" t="b">
        <f t="shared" si="228"/>
        <v>1</v>
      </c>
      <c r="AD1850" s="7" t="b">
        <f t="shared" si="229"/>
        <v>0</v>
      </c>
      <c r="AE1850" s="7" t="b">
        <f t="shared" si="230"/>
        <v>1</v>
      </c>
      <c r="AF1850" s="7" t="b">
        <f t="shared" si="231"/>
        <v>0</v>
      </c>
      <c r="AH1850" t="b">
        <f>AND(Table252102[[#This Row],[Developmental toxicity]:[Reproductive toxicity]])</f>
        <v>0</v>
      </c>
    </row>
    <row r="1851" spans="1:34" x14ac:dyDescent="0.25">
      <c r="A1851" s="3">
        <f t="shared" si="224"/>
        <v>1850</v>
      </c>
      <c r="B1851" s="18"/>
      <c r="C1851" s="18" t="s">
        <v>12845</v>
      </c>
      <c r="D1851" s="18" t="s">
        <v>17946</v>
      </c>
      <c r="E1851" s="70" t="s">
        <v>16950</v>
      </c>
      <c r="F1851" s="18" t="s">
        <v>16951</v>
      </c>
      <c r="G1851" s="18" t="s">
        <v>12846</v>
      </c>
      <c r="H1851" s="18" t="s">
        <v>12846</v>
      </c>
      <c r="I1851" s="18" t="s">
        <v>16952</v>
      </c>
      <c r="J1851" s="18"/>
      <c r="K1851" s="7" t="e">
        <v>#N/A</v>
      </c>
      <c r="L1851" s="7" t="e">
        <v>#N/A</v>
      </c>
      <c r="M1851" s="7" t="e">
        <v>#N/A</v>
      </c>
      <c r="N1851" s="7" t="e">
        <v>#N/A</v>
      </c>
      <c r="O1851" s="7" t="e">
        <v>#N/A</v>
      </c>
      <c r="P1851" s="7" t="e">
        <v>#N/A</v>
      </c>
      <c r="Q1851" s="7" t="e">
        <v>#N/A</v>
      </c>
      <c r="R1851" s="7" t="e">
        <v>#N/A</v>
      </c>
      <c r="S1851" s="7" t="e">
        <v>#N/A</v>
      </c>
      <c r="T1851" s="7" t="e">
        <v>#N/A</v>
      </c>
      <c r="U1851" s="7" t="e">
        <v>#N/A</v>
      </c>
      <c r="V1851" s="7" t="e">
        <v>#N/A</v>
      </c>
      <c r="W1851" s="3">
        <v>0</v>
      </c>
      <c r="X1851" s="3" t="e">
        <v>#N/A</v>
      </c>
      <c r="Y1851" s="7" t="e">
        <v>#N/A</v>
      </c>
      <c r="Z1851" s="7">
        <f t="shared" si="225"/>
        <v>0</v>
      </c>
      <c r="AA1851" s="7">
        <f t="shared" si="226"/>
        <v>0</v>
      </c>
      <c r="AB1851" s="7" t="b">
        <f t="shared" si="227"/>
        <v>0</v>
      </c>
      <c r="AC1851" s="7" t="b">
        <f t="shared" si="228"/>
        <v>1</v>
      </c>
      <c r="AD1851" s="7" t="b">
        <f t="shared" si="229"/>
        <v>0</v>
      </c>
      <c r="AE1851" s="7" t="b">
        <f t="shared" si="230"/>
        <v>1</v>
      </c>
      <c r="AF1851" s="7" t="b">
        <f t="shared" si="231"/>
        <v>0</v>
      </c>
      <c r="AH1851" t="b">
        <f>AND(Table252102[[#This Row],[Developmental toxicity]:[Reproductive toxicity]])</f>
        <v>0</v>
      </c>
    </row>
    <row r="1852" spans="1:34" x14ac:dyDescent="0.25">
      <c r="A1852" s="3">
        <f t="shared" ref="A1852:A1915" si="232">ROW(A1851)</f>
        <v>1851</v>
      </c>
      <c r="B1852" s="18"/>
      <c r="C1852" s="17" t="s">
        <v>21207</v>
      </c>
      <c r="D1852" s="16" t="s">
        <v>20811</v>
      </c>
      <c r="E1852" s="83" t="s">
        <v>21009</v>
      </c>
      <c r="F1852" s="17" t="s">
        <v>21683</v>
      </c>
      <c r="G1852" s="17" t="s">
        <v>21684</v>
      </c>
      <c r="H1852" s="17" t="s">
        <v>21684</v>
      </c>
      <c r="I1852" s="17" t="s">
        <v>21685</v>
      </c>
      <c r="J1852" s="18"/>
      <c r="K1852" s="7" t="e">
        <v>#N/A</v>
      </c>
      <c r="L1852" s="7" t="e">
        <v>#N/A</v>
      </c>
      <c r="M1852" s="7" t="e">
        <v>#N/A</v>
      </c>
      <c r="N1852" s="7" t="e">
        <v>#N/A</v>
      </c>
      <c r="O1852" s="7" t="e">
        <v>#N/A</v>
      </c>
      <c r="P1852" s="7" t="e">
        <v>#N/A</v>
      </c>
      <c r="Q1852" s="7" t="e">
        <v>#N/A</v>
      </c>
      <c r="R1852" s="7" t="e">
        <v>#N/A</v>
      </c>
      <c r="S1852" s="7" t="e">
        <v>#N/A</v>
      </c>
      <c r="T1852" s="7" t="e">
        <v>#N/A</v>
      </c>
      <c r="U1852" s="7" t="e">
        <v>#N/A</v>
      </c>
      <c r="V1852" s="7" t="e">
        <v>#N/A</v>
      </c>
      <c r="W1852" s="7" t="e">
        <v>#N/A</v>
      </c>
      <c r="X1852" s="7" t="e">
        <v>#N/A</v>
      </c>
      <c r="Y1852" s="7">
        <v>0</v>
      </c>
      <c r="Z1852" s="7">
        <f t="shared" ref="Z1852:Z1915" si="233">IF(COUNTIF(K1852:Y1852,1)&gt;0,1,0)</f>
        <v>0</v>
      </c>
      <c r="AA1852" s="7">
        <f t="shared" ref="AA1852:AA1915" si="234">IF(COUNTIF(K1852:Y1852,1)&gt;COUNTIF(K1852:Y1852,0),1,0)</f>
        <v>0</v>
      </c>
      <c r="AB1852" s="7" t="b">
        <f t="shared" ref="AB1852:AB1915" si="235">OR(IF(COUNT(K1852)&gt;0,TRUE,FALSE),IF(COUNT(M1852)&gt;0,TRUE,FALSE),IF(COUNT(T1852:V1852)&gt;0,TRUE,FALSE),IF(COUNT(X1852:Y1852)&gt;0,TRUE,FALSE))</f>
        <v>1</v>
      </c>
      <c r="AC1852" s="7" t="b">
        <f t="shared" ref="AC1852:AC1915" si="236">OR(IF(COUNT(N1852:S1852)&gt;0,TRUE,FALSE),IF(COUNT(W1852)&gt;0,TRUE,FALSE))</f>
        <v>0</v>
      </c>
      <c r="AD1852" s="7" t="b">
        <f t="shared" ref="AD1852:AD1915" si="237">OR(IF(COUNT(T1852:V1852)&gt;0,TRUE,FALSE),IF(COUNT(P1852:S1852)&gt;0,TRUE,FALSE))</f>
        <v>0</v>
      </c>
      <c r="AE1852" s="7" t="b">
        <f t="shared" ref="AE1852:AE1915" si="238">OR(IF(COUNT(K1852)&gt;0,TRUE,FALSE),,IF(COUNT(W1852)&gt;0,TRUE,FALSE),IF(COUNT(M1852:O1852)&gt;0,TRUE,FALSE))</f>
        <v>0</v>
      </c>
      <c r="AF1852" s="7" t="b">
        <f t="shared" ref="AF1852:AF1915" si="239">OR(IF(COUNT(U1852:V1852)&gt;0,TRUE,FALSE),IF(COUNT(M1852)&gt;0,TRUE,FALSE),IF(COUNT(N1852:S1852)&gt;0,TRUE,FALSE))</f>
        <v>0</v>
      </c>
      <c r="AH1852" t="b">
        <f>AND(Table252102[[#This Row],[Developmental toxicity]:[Reproductive toxicity]])</f>
        <v>0</v>
      </c>
    </row>
    <row r="1853" spans="1:34" x14ac:dyDescent="0.25">
      <c r="A1853" s="3">
        <f t="shared" si="232"/>
        <v>1852</v>
      </c>
      <c r="B1853" s="18" t="s">
        <v>1440</v>
      </c>
      <c r="C1853" s="18" t="s">
        <v>2095</v>
      </c>
      <c r="D1853" s="18" t="s">
        <v>2982</v>
      </c>
      <c r="E1853" s="79" t="s">
        <v>7376</v>
      </c>
      <c r="F1853" s="17" t="s">
        <v>8224</v>
      </c>
      <c r="G1853" s="17" t="s">
        <v>9231</v>
      </c>
      <c r="H1853" s="17" t="s">
        <v>9231</v>
      </c>
      <c r="I1853" s="17" t="s">
        <v>9232</v>
      </c>
      <c r="J1853" s="18"/>
      <c r="K1853" s="7" t="e">
        <v>#N/A</v>
      </c>
      <c r="L1853" s="7" t="e">
        <v>#N/A</v>
      </c>
      <c r="M1853" s="7" t="e">
        <v>#N/A</v>
      </c>
      <c r="N1853" s="7" t="e">
        <v>#N/A</v>
      </c>
      <c r="O1853" s="7" t="e">
        <v>#N/A</v>
      </c>
      <c r="P1853" s="7" t="e">
        <v>#N/A</v>
      </c>
      <c r="Q1853" s="7" t="e">
        <v>#N/A</v>
      </c>
      <c r="R1853" s="7" t="e">
        <v>#N/A</v>
      </c>
      <c r="S1853" s="7" t="e">
        <v>#N/A</v>
      </c>
      <c r="T1853" s="7">
        <v>0</v>
      </c>
      <c r="U1853" s="7" t="e">
        <v>#N/A</v>
      </c>
      <c r="V1853" s="7" t="e">
        <v>#N/A</v>
      </c>
      <c r="W1853" s="7" t="e">
        <v>#N/A</v>
      </c>
      <c r="X1853" s="7" t="e">
        <v>#N/A</v>
      </c>
      <c r="Y1853" s="7" t="e">
        <v>#N/A</v>
      </c>
      <c r="Z1853" s="7">
        <f t="shared" si="233"/>
        <v>0</v>
      </c>
      <c r="AA1853" s="7">
        <f t="shared" si="234"/>
        <v>0</v>
      </c>
      <c r="AB1853" s="7" t="b">
        <f t="shared" si="235"/>
        <v>1</v>
      </c>
      <c r="AC1853" s="7" t="b">
        <f t="shared" si="236"/>
        <v>0</v>
      </c>
      <c r="AD1853" s="7" t="b">
        <f t="shared" si="237"/>
        <v>1</v>
      </c>
      <c r="AE1853" s="7" t="b">
        <f t="shared" si="238"/>
        <v>0</v>
      </c>
      <c r="AF1853" s="7" t="b">
        <f t="shared" si="239"/>
        <v>0</v>
      </c>
      <c r="AH1853" t="b">
        <f>AND(Table252102[[#This Row],[Developmental toxicity]:[Reproductive toxicity]])</f>
        <v>0</v>
      </c>
    </row>
    <row r="1854" spans="1:34" x14ac:dyDescent="0.25">
      <c r="A1854" s="3">
        <f t="shared" si="232"/>
        <v>1853</v>
      </c>
      <c r="B1854" s="18"/>
      <c r="C1854" s="18" t="s">
        <v>11464</v>
      </c>
      <c r="D1854" s="16" t="s">
        <v>11463</v>
      </c>
      <c r="E1854" s="70" t="s">
        <v>14707</v>
      </c>
      <c r="F1854" s="18" t="s">
        <v>14708</v>
      </c>
      <c r="G1854" s="18" t="s">
        <v>11465</v>
      </c>
      <c r="H1854" s="18" t="s">
        <v>11465</v>
      </c>
      <c r="I1854" s="18" t="s">
        <v>14709</v>
      </c>
      <c r="J1854" s="18"/>
      <c r="K1854" s="7" t="e">
        <v>#N/A</v>
      </c>
      <c r="L1854" s="7" t="e">
        <v>#N/A</v>
      </c>
      <c r="M1854" s="7" t="e">
        <v>#N/A</v>
      </c>
      <c r="N1854" s="7" t="e">
        <v>#N/A</v>
      </c>
      <c r="O1854" s="7" t="e">
        <v>#N/A</v>
      </c>
      <c r="P1854" s="7" t="e">
        <v>#N/A</v>
      </c>
      <c r="Q1854" s="7" t="e">
        <v>#N/A</v>
      </c>
      <c r="R1854" s="7" t="e">
        <v>#N/A</v>
      </c>
      <c r="S1854" s="7" t="e">
        <v>#N/A</v>
      </c>
      <c r="T1854" s="7" t="e">
        <v>#N/A</v>
      </c>
      <c r="U1854" s="7" t="e">
        <v>#N/A</v>
      </c>
      <c r="V1854" s="7" t="e">
        <v>#N/A</v>
      </c>
      <c r="W1854" s="3">
        <v>1</v>
      </c>
      <c r="X1854" s="3" t="e">
        <v>#N/A</v>
      </c>
      <c r="Y1854" s="7" t="e">
        <v>#N/A</v>
      </c>
      <c r="Z1854" s="7">
        <f t="shared" si="233"/>
        <v>1</v>
      </c>
      <c r="AA1854" s="7">
        <f t="shared" si="234"/>
        <v>1</v>
      </c>
      <c r="AB1854" s="7" t="b">
        <f t="shared" si="235"/>
        <v>0</v>
      </c>
      <c r="AC1854" s="7" t="b">
        <f t="shared" si="236"/>
        <v>1</v>
      </c>
      <c r="AD1854" s="7" t="b">
        <f t="shared" si="237"/>
        <v>0</v>
      </c>
      <c r="AE1854" s="7" t="b">
        <f t="shared" si="238"/>
        <v>1</v>
      </c>
      <c r="AF1854" s="7" t="b">
        <f t="shared" si="239"/>
        <v>0</v>
      </c>
      <c r="AH1854" t="b">
        <f>AND(Table252102[[#This Row],[Developmental toxicity]:[Reproductive toxicity]])</f>
        <v>0</v>
      </c>
    </row>
    <row r="1855" spans="1:34" x14ac:dyDescent="0.25">
      <c r="A1855" s="3">
        <f t="shared" si="232"/>
        <v>1854</v>
      </c>
      <c r="B1855" s="18" t="s">
        <v>1440</v>
      </c>
      <c r="C1855" s="18" t="s">
        <v>2076</v>
      </c>
      <c r="D1855" s="18" t="s">
        <v>2959</v>
      </c>
      <c r="E1855" s="79" t="s">
        <v>7357</v>
      </c>
      <c r="F1855" s="17" t="s">
        <v>8206</v>
      </c>
      <c r="G1855" s="17" t="s">
        <v>9195</v>
      </c>
      <c r="H1855" s="17" t="s">
        <v>9195</v>
      </c>
      <c r="I1855" s="17" t="s">
        <v>9196</v>
      </c>
      <c r="J1855" s="18"/>
      <c r="K1855" s="7" t="e">
        <v>#N/A</v>
      </c>
      <c r="L1855" s="7" t="e">
        <v>#N/A</v>
      </c>
      <c r="M1855" s="7" t="e">
        <v>#N/A</v>
      </c>
      <c r="N1855" s="7" t="e">
        <v>#N/A</v>
      </c>
      <c r="O1855" s="7" t="e">
        <v>#N/A</v>
      </c>
      <c r="P1855" s="7" t="e">
        <v>#N/A</v>
      </c>
      <c r="Q1855" s="7" t="e">
        <v>#N/A</v>
      </c>
      <c r="R1855" s="7" t="e">
        <v>#N/A</v>
      </c>
      <c r="S1855" s="7" t="e">
        <v>#N/A</v>
      </c>
      <c r="T1855" s="7">
        <v>0</v>
      </c>
      <c r="U1855" s="7" t="e">
        <v>#N/A</v>
      </c>
      <c r="V1855" s="7" t="e">
        <v>#N/A</v>
      </c>
      <c r="W1855" s="7" t="e">
        <v>#N/A</v>
      </c>
      <c r="X1855" s="7" t="e">
        <v>#N/A</v>
      </c>
      <c r="Y1855" s="7" t="e">
        <v>#N/A</v>
      </c>
      <c r="Z1855" s="7">
        <f t="shared" si="233"/>
        <v>0</v>
      </c>
      <c r="AA1855" s="7">
        <f t="shared" si="234"/>
        <v>0</v>
      </c>
      <c r="AB1855" s="7" t="b">
        <f t="shared" si="235"/>
        <v>1</v>
      </c>
      <c r="AC1855" s="7" t="b">
        <f t="shared" si="236"/>
        <v>0</v>
      </c>
      <c r="AD1855" s="7" t="b">
        <f t="shared" si="237"/>
        <v>1</v>
      </c>
      <c r="AE1855" s="7" t="b">
        <f t="shared" si="238"/>
        <v>0</v>
      </c>
      <c r="AF1855" s="7" t="b">
        <f t="shared" si="239"/>
        <v>0</v>
      </c>
      <c r="AH1855" t="b">
        <f>AND(Table252102[[#This Row],[Developmental toxicity]:[Reproductive toxicity]])</f>
        <v>0</v>
      </c>
    </row>
    <row r="1856" spans="1:34" x14ac:dyDescent="0.25">
      <c r="A1856" s="3">
        <f t="shared" si="232"/>
        <v>1855</v>
      </c>
      <c r="B1856" s="18" t="s">
        <v>1440</v>
      </c>
      <c r="C1856" s="18" t="s">
        <v>2542</v>
      </c>
      <c r="D1856" s="16" t="s">
        <v>3492</v>
      </c>
      <c r="E1856" s="79" t="s">
        <v>7815</v>
      </c>
      <c r="F1856" s="17" t="s">
        <v>8654</v>
      </c>
      <c r="G1856" s="17" t="s">
        <v>10187</v>
      </c>
      <c r="H1856" s="17" t="s">
        <v>10187</v>
      </c>
      <c r="I1856" s="17" t="s">
        <v>10188</v>
      </c>
      <c r="J1856" s="18"/>
      <c r="K1856" s="7" t="e">
        <v>#N/A</v>
      </c>
      <c r="L1856" s="7" t="e">
        <v>#N/A</v>
      </c>
      <c r="M1856" s="7" t="e">
        <v>#N/A</v>
      </c>
      <c r="N1856" s="7" t="e">
        <v>#N/A</v>
      </c>
      <c r="O1856" s="7" t="e">
        <v>#N/A</v>
      </c>
      <c r="P1856" s="7" t="e">
        <v>#N/A</v>
      </c>
      <c r="Q1856" s="7" t="e">
        <v>#N/A</v>
      </c>
      <c r="R1856" s="7" t="e">
        <v>#N/A</v>
      </c>
      <c r="S1856" s="7" t="e">
        <v>#N/A</v>
      </c>
      <c r="T1856" s="7">
        <v>0</v>
      </c>
      <c r="U1856" s="7" t="e">
        <v>#N/A</v>
      </c>
      <c r="V1856" s="7" t="e">
        <v>#N/A</v>
      </c>
      <c r="W1856" s="7" t="e">
        <v>#N/A</v>
      </c>
      <c r="X1856" s="7" t="e">
        <v>#N/A</v>
      </c>
      <c r="Y1856" s="7" t="e">
        <v>#N/A</v>
      </c>
      <c r="Z1856" s="7">
        <f t="shared" si="233"/>
        <v>0</v>
      </c>
      <c r="AA1856" s="7">
        <f t="shared" si="234"/>
        <v>0</v>
      </c>
      <c r="AB1856" s="7" t="b">
        <f t="shared" si="235"/>
        <v>1</v>
      </c>
      <c r="AC1856" s="7" t="b">
        <f t="shared" si="236"/>
        <v>0</v>
      </c>
      <c r="AD1856" s="7" t="b">
        <f t="shared" si="237"/>
        <v>1</v>
      </c>
      <c r="AE1856" s="7" t="b">
        <f t="shared" si="238"/>
        <v>0</v>
      </c>
      <c r="AF1856" s="7" t="b">
        <f t="shared" si="239"/>
        <v>0</v>
      </c>
      <c r="AH1856" t="b">
        <f>AND(Table252102[[#This Row],[Developmental toxicity]:[Reproductive toxicity]])</f>
        <v>0</v>
      </c>
    </row>
    <row r="1857" spans="1:34" x14ac:dyDescent="0.25">
      <c r="A1857" s="3">
        <f t="shared" si="232"/>
        <v>1856</v>
      </c>
      <c r="B1857" s="18" t="s">
        <v>1440</v>
      </c>
      <c r="C1857" s="18" t="s">
        <v>2751</v>
      </c>
      <c r="D1857" s="18" t="s">
        <v>3728</v>
      </c>
      <c r="E1857" s="79" t="s">
        <v>8021</v>
      </c>
      <c r="F1857" s="17" t="s">
        <v>8855</v>
      </c>
      <c r="G1857" s="17" t="s">
        <v>10662</v>
      </c>
      <c r="H1857" s="17" t="s">
        <v>10662</v>
      </c>
      <c r="I1857" s="17" t="s">
        <v>10663</v>
      </c>
      <c r="J1857" s="18"/>
      <c r="K1857" s="7" t="e">
        <v>#N/A</v>
      </c>
      <c r="L1857" s="7" t="e">
        <v>#N/A</v>
      </c>
      <c r="M1857" s="7" t="e">
        <v>#N/A</v>
      </c>
      <c r="N1857" s="7" t="e">
        <v>#N/A</v>
      </c>
      <c r="O1857" s="7" t="e">
        <v>#N/A</v>
      </c>
      <c r="P1857" s="7" t="e">
        <v>#N/A</v>
      </c>
      <c r="Q1857" s="7" t="e">
        <v>#N/A</v>
      </c>
      <c r="R1857" s="7" t="e">
        <v>#N/A</v>
      </c>
      <c r="S1857" s="7" t="e">
        <v>#N/A</v>
      </c>
      <c r="T1857" s="7">
        <v>0</v>
      </c>
      <c r="U1857" s="7" t="e">
        <v>#N/A</v>
      </c>
      <c r="V1857" s="7" t="e">
        <v>#N/A</v>
      </c>
      <c r="W1857" s="7" t="e">
        <v>#N/A</v>
      </c>
      <c r="X1857" s="7" t="e">
        <v>#N/A</v>
      </c>
      <c r="Y1857" s="7" t="e">
        <v>#N/A</v>
      </c>
      <c r="Z1857" s="7">
        <f t="shared" si="233"/>
        <v>0</v>
      </c>
      <c r="AA1857" s="7">
        <f t="shared" si="234"/>
        <v>0</v>
      </c>
      <c r="AB1857" s="7" t="b">
        <f t="shared" si="235"/>
        <v>1</v>
      </c>
      <c r="AC1857" s="7" t="b">
        <f t="shared" si="236"/>
        <v>0</v>
      </c>
      <c r="AD1857" s="7" t="b">
        <f t="shared" si="237"/>
        <v>1</v>
      </c>
      <c r="AE1857" s="7" t="b">
        <f t="shared" si="238"/>
        <v>0</v>
      </c>
      <c r="AF1857" s="7" t="b">
        <f t="shared" si="239"/>
        <v>0</v>
      </c>
      <c r="AH1857" t="b">
        <f>AND(Table252102[[#This Row],[Developmental toxicity]:[Reproductive toxicity]])</f>
        <v>0</v>
      </c>
    </row>
    <row r="1858" spans="1:34" x14ac:dyDescent="0.25">
      <c r="A1858" s="3">
        <f t="shared" si="232"/>
        <v>1857</v>
      </c>
      <c r="B1858" s="18"/>
      <c r="C1858" s="18" t="s">
        <v>11352</v>
      </c>
      <c r="D1858" s="16" t="s">
        <v>17834</v>
      </c>
      <c r="E1858" s="70" t="s">
        <v>18102</v>
      </c>
      <c r="F1858" s="18" t="s">
        <v>18020</v>
      </c>
      <c r="G1858" s="18" t="s">
        <v>18218</v>
      </c>
      <c r="H1858" s="18" t="s">
        <v>11353</v>
      </c>
      <c r="I1858" s="18" t="s">
        <v>18219</v>
      </c>
      <c r="J1858" s="18"/>
      <c r="K1858" s="7" t="e">
        <v>#N/A</v>
      </c>
      <c r="L1858" s="7" t="e">
        <v>#N/A</v>
      </c>
      <c r="M1858" s="7" t="e">
        <v>#N/A</v>
      </c>
      <c r="N1858" s="7" t="e">
        <v>#N/A</v>
      </c>
      <c r="O1858" s="7" t="e">
        <v>#N/A</v>
      </c>
      <c r="P1858" s="7" t="e">
        <v>#N/A</v>
      </c>
      <c r="Q1858" s="7" t="e">
        <v>#N/A</v>
      </c>
      <c r="R1858" s="7" t="e">
        <v>#N/A</v>
      </c>
      <c r="S1858" s="7" t="e">
        <v>#N/A</v>
      </c>
      <c r="T1858" s="7" t="e">
        <v>#N/A</v>
      </c>
      <c r="U1858" s="7" t="e">
        <v>#N/A</v>
      </c>
      <c r="V1858" s="7" t="e">
        <v>#N/A</v>
      </c>
      <c r="W1858" s="3">
        <v>1</v>
      </c>
      <c r="X1858" s="3" t="e">
        <v>#N/A</v>
      </c>
      <c r="Y1858" s="7" t="e">
        <v>#N/A</v>
      </c>
      <c r="Z1858" s="7">
        <f t="shared" si="233"/>
        <v>1</v>
      </c>
      <c r="AA1858" s="7">
        <f t="shared" si="234"/>
        <v>1</v>
      </c>
      <c r="AB1858" s="7" t="b">
        <f t="shared" si="235"/>
        <v>0</v>
      </c>
      <c r="AC1858" s="7" t="b">
        <f t="shared" si="236"/>
        <v>1</v>
      </c>
      <c r="AD1858" s="7" t="b">
        <f t="shared" si="237"/>
        <v>0</v>
      </c>
      <c r="AE1858" s="7" t="b">
        <f t="shared" si="238"/>
        <v>1</v>
      </c>
      <c r="AF1858" s="7" t="b">
        <f t="shared" si="239"/>
        <v>0</v>
      </c>
      <c r="AH1858" t="b">
        <f>AND(Table252102[[#This Row],[Developmental toxicity]:[Reproductive toxicity]])</f>
        <v>0</v>
      </c>
    </row>
    <row r="1859" spans="1:34" x14ac:dyDescent="0.25">
      <c r="A1859" s="3">
        <f t="shared" si="232"/>
        <v>1858</v>
      </c>
      <c r="B1859" s="18"/>
      <c r="C1859" s="18" t="s">
        <v>11240</v>
      </c>
      <c r="D1859" s="16" t="s">
        <v>11239</v>
      </c>
      <c r="E1859" s="70" t="s">
        <v>14314</v>
      </c>
      <c r="F1859" s="18" t="s">
        <v>14315</v>
      </c>
      <c r="G1859" s="18" t="s">
        <v>14316</v>
      </c>
      <c r="H1859" s="18" t="s">
        <v>6213</v>
      </c>
      <c r="I1859" s="18" t="s">
        <v>14317</v>
      </c>
      <c r="J1859" s="18"/>
      <c r="K1859" s="7" t="e">
        <v>#N/A</v>
      </c>
      <c r="L1859" s="7">
        <v>0</v>
      </c>
      <c r="M1859" s="7" t="e">
        <v>#N/A</v>
      </c>
      <c r="N1859" s="7" t="e">
        <v>#N/A</v>
      </c>
      <c r="O1859" s="7" t="e">
        <v>#N/A</v>
      </c>
      <c r="P1859" s="7" t="e">
        <v>#N/A</v>
      </c>
      <c r="Q1859" s="7" t="e">
        <v>#N/A</v>
      </c>
      <c r="R1859" s="7" t="e">
        <v>#N/A</v>
      </c>
      <c r="S1859" s="7" t="e">
        <v>#N/A</v>
      </c>
      <c r="T1859" s="7">
        <v>0</v>
      </c>
      <c r="U1859" s="7" t="e">
        <v>#N/A</v>
      </c>
      <c r="V1859" s="7" t="e">
        <v>#N/A</v>
      </c>
      <c r="W1859" s="3">
        <v>1</v>
      </c>
      <c r="X1859" s="3" t="e">
        <v>#N/A</v>
      </c>
      <c r="Y1859" s="7">
        <v>0</v>
      </c>
      <c r="Z1859" s="7">
        <f t="shared" si="233"/>
        <v>1</v>
      </c>
      <c r="AA1859" s="7">
        <f t="shared" si="234"/>
        <v>0</v>
      </c>
      <c r="AB1859" s="7" t="b">
        <f t="shared" si="235"/>
        <v>1</v>
      </c>
      <c r="AC1859" s="7" t="b">
        <f t="shared" si="236"/>
        <v>1</v>
      </c>
      <c r="AD1859" s="7" t="b">
        <f t="shared" si="237"/>
        <v>1</v>
      </c>
      <c r="AE1859" s="7" t="b">
        <f t="shared" si="238"/>
        <v>1</v>
      </c>
      <c r="AF1859" s="7" t="b">
        <f t="shared" si="239"/>
        <v>0</v>
      </c>
      <c r="AH1859" t="b">
        <f>AND(Table252102[[#This Row],[Developmental toxicity]:[Reproductive toxicity]])</f>
        <v>1</v>
      </c>
    </row>
    <row r="1860" spans="1:34" x14ac:dyDescent="0.25">
      <c r="A1860" s="3">
        <f t="shared" si="232"/>
        <v>1859</v>
      </c>
      <c r="B1860" s="18"/>
      <c r="C1860" s="18" t="s">
        <v>11070</v>
      </c>
      <c r="D1860" s="18" t="s">
        <v>11069</v>
      </c>
      <c r="E1860" s="70" t="s">
        <v>13976</v>
      </c>
      <c r="F1860" s="18" t="s">
        <v>13977</v>
      </c>
      <c r="G1860" s="18" t="s">
        <v>13978</v>
      </c>
      <c r="H1860" s="18" t="s">
        <v>11071</v>
      </c>
      <c r="I1860" s="18" t="s">
        <v>13979</v>
      </c>
      <c r="J1860" s="18"/>
      <c r="K1860" s="7" t="e">
        <v>#N/A</v>
      </c>
      <c r="L1860" s="7" t="e">
        <v>#N/A</v>
      </c>
      <c r="M1860" s="7" t="e">
        <v>#N/A</v>
      </c>
      <c r="N1860" s="7" t="e">
        <v>#N/A</v>
      </c>
      <c r="O1860" s="7" t="e">
        <v>#N/A</v>
      </c>
      <c r="P1860" s="7" t="e">
        <v>#N/A</v>
      </c>
      <c r="Q1860" s="7" t="e">
        <v>#N/A</v>
      </c>
      <c r="R1860" s="7" t="e">
        <v>#N/A</v>
      </c>
      <c r="S1860" s="7" t="e">
        <v>#N/A</v>
      </c>
      <c r="T1860" s="7" t="e">
        <v>#N/A</v>
      </c>
      <c r="U1860" s="7" t="e">
        <v>#N/A</v>
      </c>
      <c r="V1860" s="7" t="e">
        <v>#N/A</v>
      </c>
      <c r="W1860" s="3">
        <v>1</v>
      </c>
      <c r="X1860" s="3" t="e">
        <v>#N/A</v>
      </c>
      <c r="Y1860" s="7" t="e">
        <v>#N/A</v>
      </c>
      <c r="Z1860" s="7">
        <f t="shared" si="233"/>
        <v>1</v>
      </c>
      <c r="AA1860" s="7">
        <f t="shared" si="234"/>
        <v>1</v>
      </c>
      <c r="AB1860" s="7" t="b">
        <f t="shared" si="235"/>
        <v>0</v>
      </c>
      <c r="AC1860" s="7" t="b">
        <f t="shared" si="236"/>
        <v>1</v>
      </c>
      <c r="AD1860" s="7" t="b">
        <f t="shared" si="237"/>
        <v>0</v>
      </c>
      <c r="AE1860" s="7" t="b">
        <f t="shared" si="238"/>
        <v>1</v>
      </c>
      <c r="AF1860" s="7" t="b">
        <f t="shared" si="239"/>
        <v>0</v>
      </c>
      <c r="AH1860" t="b">
        <f>AND(Table252102[[#This Row],[Developmental toxicity]:[Reproductive toxicity]])</f>
        <v>0</v>
      </c>
    </row>
    <row r="1861" spans="1:34" x14ac:dyDescent="0.25">
      <c r="A1861" s="3">
        <f t="shared" si="232"/>
        <v>1860</v>
      </c>
      <c r="B1861" s="18">
        <v>69</v>
      </c>
      <c r="C1861" s="18" t="s">
        <v>416</v>
      </c>
      <c r="D1861" s="16" t="s">
        <v>5089</v>
      </c>
      <c r="E1861" s="70" t="s">
        <v>4588</v>
      </c>
      <c r="F1861" s="18" t="s">
        <v>5514</v>
      </c>
      <c r="G1861" s="18" t="s">
        <v>417</v>
      </c>
      <c r="H1861" s="18" t="s">
        <v>6007</v>
      </c>
      <c r="I1861" s="18" t="s">
        <v>6405</v>
      </c>
      <c r="J1861" s="18" t="s">
        <v>1431</v>
      </c>
      <c r="K1861" s="7" t="e">
        <v>#N/A</v>
      </c>
      <c r="L1861" s="7">
        <v>1</v>
      </c>
      <c r="M1861" s="7" t="e">
        <v>#N/A</v>
      </c>
      <c r="N1861" s="7" t="e">
        <v>#N/A</v>
      </c>
      <c r="O1861" s="7" t="e">
        <v>#N/A</v>
      </c>
      <c r="P1861" s="7" t="e">
        <v>#N/A</v>
      </c>
      <c r="Q1861" s="7" t="e">
        <v>#N/A</v>
      </c>
      <c r="R1861" s="7" t="e">
        <v>#N/A</v>
      </c>
      <c r="S1861" s="7" t="e">
        <v>#N/A</v>
      </c>
      <c r="T1861" s="7" t="e">
        <v>#N/A</v>
      </c>
      <c r="U1861" s="7" t="e">
        <v>#N/A</v>
      </c>
      <c r="V1861" s="7" t="e">
        <v>#N/A</v>
      </c>
      <c r="W1861" s="7" t="e">
        <v>#N/A</v>
      </c>
      <c r="X1861" s="7" t="e">
        <v>#N/A</v>
      </c>
      <c r="Y1861" s="7">
        <v>1</v>
      </c>
      <c r="Z1861" s="7">
        <f t="shared" si="233"/>
        <v>1</v>
      </c>
      <c r="AA1861" s="7">
        <f t="shared" si="234"/>
        <v>1</v>
      </c>
      <c r="AB1861" s="7" t="b">
        <f t="shared" si="235"/>
        <v>1</v>
      </c>
      <c r="AC1861" s="7" t="b">
        <f t="shared" si="236"/>
        <v>0</v>
      </c>
      <c r="AD1861" s="7" t="b">
        <f t="shared" si="237"/>
        <v>0</v>
      </c>
      <c r="AE1861" s="7" t="b">
        <f t="shared" si="238"/>
        <v>0</v>
      </c>
      <c r="AF1861" s="7" t="b">
        <f t="shared" si="239"/>
        <v>0</v>
      </c>
      <c r="AH1861" t="b">
        <f>AND(Table252102[[#This Row],[Developmental toxicity]:[Reproductive toxicity]])</f>
        <v>0</v>
      </c>
    </row>
    <row r="1862" spans="1:34" x14ac:dyDescent="0.25">
      <c r="A1862" s="3">
        <f t="shared" si="232"/>
        <v>1861</v>
      </c>
      <c r="B1862" s="18">
        <v>68</v>
      </c>
      <c r="C1862" s="18" t="s">
        <v>414</v>
      </c>
      <c r="D1862" s="16" t="s">
        <v>5088</v>
      </c>
      <c r="E1862" s="70" t="s">
        <v>4587</v>
      </c>
      <c r="F1862" s="18" t="s">
        <v>5513</v>
      </c>
      <c r="G1862" s="18" t="s">
        <v>415</v>
      </c>
      <c r="H1862" s="18" t="s">
        <v>6006</v>
      </c>
      <c r="I1862" s="18" t="s">
        <v>6404</v>
      </c>
      <c r="J1862" s="18" t="s">
        <v>1431</v>
      </c>
      <c r="K1862" s="7" t="e">
        <v>#N/A</v>
      </c>
      <c r="L1862" s="7">
        <v>1</v>
      </c>
      <c r="M1862" s="7" t="e">
        <v>#N/A</v>
      </c>
      <c r="N1862" s="7" t="e">
        <v>#N/A</v>
      </c>
      <c r="O1862" s="7" t="e">
        <v>#N/A</v>
      </c>
      <c r="P1862" s="7" t="e">
        <v>#N/A</v>
      </c>
      <c r="Q1862" s="7" t="e">
        <v>#N/A</v>
      </c>
      <c r="R1862" s="7" t="e">
        <v>#N/A</v>
      </c>
      <c r="S1862" s="7" t="e">
        <v>#N/A</v>
      </c>
      <c r="T1862" s="7" t="e">
        <v>#N/A</v>
      </c>
      <c r="U1862" s="7" t="e">
        <v>#N/A</v>
      </c>
      <c r="V1862" s="7" t="e">
        <v>#N/A</v>
      </c>
      <c r="W1862" s="7" t="e">
        <v>#N/A</v>
      </c>
      <c r="X1862" s="7" t="e">
        <v>#N/A</v>
      </c>
      <c r="Y1862" s="7">
        <v>1</v>
      </c>
      <c r="Z1862" s="7">
        <f t="shared" si="233"/>
        <v>1</v>
      </c>
      <c r="AA1862" s="7">
        <f t="shared" si="234"/>
        <v>1</v>
      </c>
      <c r="AB1862" s="7" t="b">
        <f t="shared" si="235"/>
        <v>1</v>
      </c>
      <c r="AC1862" s="7" t="b">
        <f t="shared" si="236"/>
        <v>0</v>
      </c>
      <c r="AD1862" s="7" t="b">
        <f t="shared" si="237"/>
        <v>0</v>
      </c>
      <c r="AE1862" s="7" t="b">
        <f t="shared" si="238"/>
        <v>0</v>
      </c>
      <c r="AF1862" s="7" t="b">
        <f t="shared" si="239"/>
        <v>0</v>
      </c>
      <c r="AH1862" t="b">
        <f>AND(Table252102[[#This Row],[Developmental toxicity]:[Reproductive toxicity]])</f>
        <v>0</v>
      </c>
    </row>
    <row r="1863" spans="1:34" x14ac:dyDescent="0.25">
      <c r="A1863" s="3">
        <f t="shared" si="232"/>
        <v>1862</v>
      </c>
      <c r="B1863" s="18" t="s">
        <v>1440</v>
      </c>
      <c r="C1863" s="18" t="s">
        <v>2486</v>
      </c>
      <c r="D1863" s="16" t="s">
        <v>3426</v>
      </c>
      <c r="E1863" s="70" t="s">
        <v>7762</v>
      </c>
      <c r="F1863" s="18" t="s">
        <v>8601</v>
      </c>
      <c r="G1863" s="18" t="s">
        <v>10073</v>
      </c>
      <c r="H1863" s="18" t="s">
        <v>10073</v>
      </c>
      <c r="I1863" s="18" t="s">
        <v>10074</v>
      </c>
      <c r="J1863" s="18"/>
      <c r="K1863" s="7" t="e">
        <v>#N/A</v>
      </c>
      <c r="L1863" s="7" t="e">
        <v>#N/A</v>
      </c>
      <c r="M1863" s="7" t="e">
        <v>#N/A</v>
      </c>
      <c r="N1863" s="7" t="e">
        <v>#N/A</v>
      </c>
      <c r="O1863" s="7" t="e">
        <v>#N/A</v>
      </c>
      <c r="P1863" s="7" t="e">
        <v>#N/A</v>
      </c>
      <c r="Q1863" s="7" t="e">
        <v>#N/A</v>
      </c>
      <c r="R1863" s="7" t="e">
        <v>#N/A</v>
      </c>
      <c r="S1863" s="7" t="e">
        <v>#N/A</v>
      </c>
      <c r="T1863" s="7">
        <v>0</v>
      </c>
      <c r="U1863" s="7" t="e">
        <v>#N/A</v>
      </c>
      <c r="V1863" s="7" t="e">
        <v>#N/A</v>
      </c>
      <c r="W1863" s="7">
        <v>0</v>
      </c>
      <c r="X1863" s="7" t="e">
        <v>#N/A</v>
      </c>
      <c r="Y1863" s="7">
        <v>0</v>
      </c>
      <c r="Z1863" s="7">
        <f t="shared" si="233"/>
        <v>0</v>
      </c>
      <c r="AA1863" s="7">
        <f t="shared" si="234"/>
        <v>0</v>
      </c>
      <c r="AB1863" s="7" t="b">
        <f t="shared" si="235"/>
        <v>1</v>
      </c>
      <c r="AC1863" s="7" t="b">
        <f t="shared" si="236"/>
        <v>1</v>
      </c>
      <c r="AD1863" s="7" t="b">
        <f t="shared" si="237"/>
        <v>1</v>
      </c>
      <c r="AE1863" s="7" t="b">
        <f t="shared" si="238"/>
        <v>1</v>
      </c>
      <c r="AF1863" s="7" t="b">
        <f t="shared" si="239"/>
        <v>0</v>
      </c>
      <c r="AH1863" t="b">
        <f>AND(Table252102[[#This Row],[Developmental toxicity]:[Reproductive toxicity]])</f>
        <v>1</v>
      </c>
    </row>
    <row r="1864" spans="1:34" x14ac:dyDescent="0.25">
      <c r="A1864" s="3">
        <f t="shared" si="232"/>
        <v>1863</v>
      </c>
      <c r="B1864" s="18"/>
      <c r="C1864" s="18" t="s">
        <v>12891</v>
      </c>
      <c r="D1864" s="18" t="s">
        <v>12890</v>
      </c>
      <c r="E1864" s="70" t="s">
        <v>17014</v>
      </c>
      <c r="F1864" s="18" t="s">
        <v>17015</v>
      </c>
      <c r="G1864" s="18" t="s">
        <v>17016</v>
      </c>
      <c r="H1864" s="18" t="s">
        <v>17016</v>
      </c>
      <c r="I1864" s="18" t="s">
        <v>17017</v>
      </c>
      <c r="J1864" s="18"/>
      <c r="K1864" s="7" t="e">
        <v>#N/A</v>
      </c>
      <c r="L1864" s="7" t="e">
        <v>#N/A</v>
      </c>
      <c r="M1864" s="7" t="e">
        <v>#N/A</v>
      </c>
      <c r="N1864" s="7" t="e">
        <v>#N/A</v>
      </c>
      <c r="O1864" s="7" t="e">
        <v>#N/A</v>
      </c>
      <c r="P1864" s="7" t="e">
        <v>#N/A</v>
      </c>
      <c r="Q1864" s="7" t="e">
        <v>#N/A</v>
      </c>
      <c r="R1864" s="7" t="e">
        <v>#N/A</v>
      </c>
      <c r="S1864" s="7" t="e">
        <v>#N/A</v>
      </c>
      <c r="T1864" s="7" t="e">
        <v>#N/A</v>
      </c>
      <c r="U1864" s="7" t="e">
        <v>#N/A</v>
      </c>
      <c r="V1864" s="7" t="e">
        <v>#N/A</v>
      </c>
      <c r="W1864" s="3">
        <v>0</v>
      </c>
      <c r="X1864" s="3" t="e">
        <v>#N/A</v>
      </c>
      <c r="Y1864" s="7" t="e">
        <v>#N/A</v>
      </c>
      <c r="Z1864" s="7">
        <f t="shared" si="233"/>
        <v>0</v>
      </c>
      <c r="AA1864" s="7">
        <f t="shared" si="234"/>
        <v>0</v>
      </c>
      <c r="AB1864" s="7" t="b">
        <f t="shared" si="235"/>
        <v>0</v>
      </c>
      <c r="AC1864" s="7" t="b">
        <f t="shared" si="236"/>
        <v>1</v>
      </c>
      <c r="AD1864" s="7" t="b">
        <f t="shared" si="237"/>
        <v>0</v>
      </c>
      <c r="AE1864" s="7" t="b">
        <f t="shared" si="238"/>
        <v>1</v>
      </c>
      <c r="AF1864" s="7" t="b">
        <f t="shared" si="239"/>
        <v>0</v>
      </c>
      <c r="AH1864" t="b">
        <f>AND(Table252102[[#This Row],[Developmental toxicity]:[Reproductive toxicity]])</f>
        <v>0</v>
      </c>
    </row>
    <row r="1865" spans="1:34" x14ac:dyDescent="0.25">
      <c r="A1865" s="3">
        <f t="shared" si="232"/>
        <v>1864</v>
      </c>
      <c r="B1865" s="18"/>
      <c r="C1865" s="18" t="s">
        <v>11770</v>
      </c>
      <c r="D1865" s="16" t="s">
        <v>13438</v>
      </c>
      <c r="E1865" s="70" t="s">
        <v>15291</v>
      </c>
      <c r="F1865" s="18" t="s">
        <v>15292</v>
      </c>
      <c r="G1865" s="18" t="s">
        <v>15293</v>
      </c>
      <c r="H1865" s="18" t="s">
        <v>15294</v>
      </c>
      <c r="I1865" s="18" t="s">
        <v>15295</v>
      </c>
      <c r="J1865" s="18"/>
      <c r="K1865" s="7" t="e">
        <v>#N/A</v>
      </c>
      <c r="L1865" s="7" t="e">
        <v>#N/A</v>
      </c>
      <c r="M1865" s="7" t="e">
        <v>#N/A</v>
      </c>
      <c r="N1865" s="7" t="e">
        <v>#N/A</v>
      </c>
      <c r="O1865" s="7" t="e">
        <v>#N/A</v>
      </c>
      <c r="P1865" s="7" t="e">
        <v>#N/A</v>
      </c>
      <c r="Q1865" s="7" t="e">
        <v>#N/A</v>
      </c>
      <c r="R1865" s="7" t="e">
        <v>#N/A</v>
      </c>
      <c r="S1865" s="7" t="e">
        <v>#N/A</v>
      </c>
      <c r="T1865" s="7" t="e">
        <v>#N/A</v>
      </c>
      <c r="U1865" s="7" t="e">
        <v>#N/A</v>
      </c>
      <c r="V1865" s="7" t="e">
        <v>#N/A</v>
      </c>
      <c r="W1865" s="3">
        <v>1</v>
      </c>
      <c r="X1865" s="3" t="e">
        <v>#N/A</v>
      </c>
      <c r="Y1865" s="7" t="e">
        <v>#N/A</v>
      </c>
      <c r="Z1865" s="7">
        <f t="shared" si="233"/>
        <v>1</v>
      </c>
      <c r="AA1865" s="7">
        <f t="shared" si="234"/>
        <v>1</v>
      </c>
      <c r="AB1865" s="7" t="b">
        <f t="shared" si="235"/>
        <v>0</v>
      </c>
      <c r="AC1865" s="7" t="b">
        <f t="shared" si="236"/>
        <v>1</v>
      </c>
      <c r="AD1865" s="7" t="b">
        <f t="shared" si="237"/>
        <v>0</v>
      </c>
      <c r="AE1865" s="7" t="b">
        <f t="shared" si="238"/>
        <v>1</v>
      </c>
      <c r="AF1865" s="7" t="b">
        <f t="shared" si="239"/>
        <v>0</v>
      </c>
      <c r="AH1865" t="b">
        <f>AND(Table252102[[#This Row],[Developmental toxicity]:[Reproductive toxicity]])</f>
        <v>0</v>
      </c>
    </row>
    <row r="1866" spans="1:34" x14ac:dyDescent="0.25">
      <c r="A1866" s="3">
        <f t="shared" si="232"/>
        <v>1865</v>
      </c>
      <c r="B1866" s="18"/>
      <c r="C1866" s="17" t="s">
        <v>21206</v>
      </c>
      <c r="D1866" s="18" t="s">
        <v>20810</v>
      </c>
      <c r="E1866" s="83" t="s">
        <v>21008</v>
      </c>
      <c r="F1866" s="17" t="s">
        <v>21680</v>
      </c>
      <c r="G1866" s="17" t="s">
        <v>21681</v>
      </c>
      <c r="H1866" s="17" t="s">
        <v>21681</v>
      </c>
      <c r="I1866" s="17" t="s">
        <v>21682</v>
      </c>
      <c r="J1866" s="18"/>
      <c r="K1866" s="7" t="e">
        <v>#N/A</v>
      </c>
      <c r="L1866" s="7" t="e">
        <v>#N/A</v>
      </c>
      <c r="M1866" s="7" t="e">
        <v>#N/A</v>
      </c>
      <c r="N1866" s="7" t="e">
        <v>#N/A</v>
      </c>
      <c r="O1866" s="7" t="e">
        <v>#N/A</v>
      </c>
      <c r="P1866" s="7" t="e">
        <v>#N/A</v>
      </c>
      <c r="Q1866" s="7" t="e">
        <v>#N/A</v>
      </c>
      <c r="R1866" s="7" t="e">
        <v>#N/A</v>
      </c>
      <c r="S1866" s="7" t="e">
        <v>#N/A</v>
      </c>
      <c r="T1866" s="7" t="e">
        <v>#N/A</v>
      </c>
      <c r="U1866" s="7" t="e">
        <v>#N/A</v>
      </c>
      <c r="V1866" s="7" t="e">
        <v>#N/A</v>
      </c>
      <c r="W1866" s="7" t="e">
        <v>#N/A</v>
      </c>
      <c r="X1866" s="7" t="e">
        <v>#N/A</v>
      </c>
      <c r="Y1866" s="7">
        <v>0</v>
      </c>
      <c r="Z1866" s="7">
        <f t="shared" si="233"/>
        <v>0</v>
      </c>
      <c r="AA1866" s="7">
        <f t="shared" si="234"/>
        <v>0</v>
      </c>
      <c r="AB1866" s="7" t="b">
        <f t="shared" si="235"/>
        <v>1</v>
      </c>
      <c r="AC1866" s="7" t="b">
        <f t="shared" si="236"/>
        <v>0</v>
      </c>
      <c r="AD1866" s="7" t="b">
        <f t="shared" si="237"/>
        <v>0</v>
      </c>
      <c r="AE1866" s="7" t="b">
        <f t="shared" si="238"/>
        <v>0</v>
      </c>
      <c r="AF1866" s="7" t="b">
        <f t="shared" si="239"/>
        <v>0</v>
      </c>
      <c r="AH1866" t="b">
        <f>AND(Table252102[[#This Row],[Developmental toxicity]:[Reproductive toxicity]])</f>
        <v>0</v>
      </c>
    </row>
    <row r="1867" spans="1:34" x14ac:dyDescent="0.25">
      <c r="A1867" s="3">
        <f t="shared" si="232"/>
        <v>1866</v>
      </c>
      <c r="B1867" s="18" t="s">
        <v>1440</v>
      </c>
      <c r="C1867" s="18" t="s">
        <v>2077</v>
      </c>
      <c r="D1867" s="18" t="s">
        <v>2960</v>
      </c>
      <c r="E1867" s="79" t="s">
        <v>7358</v>
      </c>
      <c r="F1867" s="17" t="s">
        <v>8207</v>
      </c>
      <c r="G1867" s="17" t="s">
        <v>9197</v>
      </c>
      <c r="H1867" s="17" t="s">
        <v>9197</v>
      </c>
      <c r="I1867" s="17" t="s">
        <v>9198</v>
      </c>
      <c r="J1867" s="18"/>
      <c r="K1867" s="7" t="e">
        <v>#N/A</v>
      </c>
      <c r="L1867" s="7" t="e">
        <v>#N/A</v>
      </c>
      <c r="M1867" s="7" t="e">
        <v>#N/A</v>
      </c>
      <c r="N1867" s="7" t="e">
        <v>#N/A</v>
      </c>
      <c r="O1867" s="7" t="e">
        <v>#N/A</v>
      </c>
      <c r="P1867" s="7" t="e">
        <v>#N/A</v>
      </c>
      <c r="Q1867" s="7" t="e">
        <v>#N/A</v>
      </c>
      <c r="R1867" s="7" t="e">
        <v>#N/A</v>
      </c>
      <c r="S1867" s="7" t="e">
        <v>#N/A</v>
      </c>
      <c r="T1867" s="7">
        <v>0</v>
      </c>
      <c r="U1867" s="7" t="e">
        <v>#N/A</v>
      </c>
      <c r="V1867" s="7" t="e">
        <v>#N/A</v>
      </c>
      <c r="W1867" s="7" t="e">
        <v>#N/A</v>
      </c>
      <c r="X1867" s="7" t="e">
        <v>#N/A</v>
      </c>
      <c r="Y1867" s="7" t="e">
        <v>#N/A</v>
      </c>
      <c r="Z1867" s="7">
        <f t="shared" si="233"/>
        <v>0</v>
      </c>
      <c r="AA1867" s="7">
        <f t="shared" si="234"/>
        <v>0</v>
      </c>
      <c r="AB1867" s="7" t="b">
        <f t="shared" si="235"/>
        <v>1</v>
      </c>
      <c r="AC1867" s="7" t="b">
        <f t="shared" si="236"/>
        <v>0</v>
      </c>
      <c r="AD1867" s="7" t="b">
        <f t="shared" si="237"/>
        <v>1</v>
      </c>
      <c r="AE1867" s="7" t="b">
        <f t="shared" si="238"/>
        <v>0</v>
      </c>
      <c r="AF1867" s="7" t="b">
        <f t="shared" si="239"/>
        <v>0</v>
      </c>
      <c r="AH1867" t="b">
        <f>AND(Table252102[[#This Row],[Developmental toxicity]:[Reproductive toxicity]])</f>
        <v>0</v>
      </c>
    </row>
    <row r="1868" spans="1:34" x14ac:dyDescent="0.25">
      <c r="A1868" s="3">
        <f t="shared" si="232"/>
        <v>1867</v>
      </c>
      <c r="B1868" s="18"/>
      <c r="C1868" s="17" t="s">
        <v>21099</v>
      </c>
      <c r="D1868" s="18" t="s">
        <v>20703</v>
      </c>
      <c r="E1868" s="83" t="s">
        <v>20901</v>
      </c>
      <c r="F1868" s="17" t="s">
        <v>21333</v>
      </c>
      <c r="G1868" s="17" t="s">
        <v>21334</v>
      </c>
      <c r="H1868" s="17" t="s">
        <v>21334</v>
      </c>
      <c r="I1868" s="17" t="s">
        <v>21335</v>
      </c>
      <c r="J1868" s="18"/>
      <c r="K1868" s="7" t="e">
        <v>#N/A</v>
      </c>
      <c r="L1868" s="7" t="e">
        <v>#N/A</v>
      </c>
      <c r="M1868" s="7" t="e">
        <v>#N/A</v>
      </c>
      <c r="N1868" s="7" t="e">
        <v>#N/A</v>
      </c>
      <c r="O1868" s="7" t="e">
        <v>#N/A</v>
      </c>
      <c r="P1868" s="7" t="e">
        <v>#N/A</v>
      </c>
      <c r="Q1868" s="7" t="e">
        <v>#N/A</v>
      </c>
      <c r="R1868" s="7" t="e">
        <v>#N/A</v>
      </c>
      <c r="S1868" s="7" t="e">
        <v>#N/A</v>
      </c>
      <c r="T1868" s="7" t="e">
        <v>#N/A</v>
      </c>
      <c r="U1868" s="7" t="e">
        <v>#N/A</v>
      </c>
      <c r="V1868" s="7" t="e">
        <v>#N/A</v>
      </c>
      <c r="W1868" s="7" t="e">
        <v>#N/A</v>
      </c>
      <c r="X1868" s="7" t="e">
        <v>#N/A</v>
      </c>
      <c r="Y1868" s="7">
        <v>0</v>
      </c>
      <c r="Z1868" s="7">
        <f t="shared" si="233"/>
        <v>0</v>
      </c>
      <c r="AA1868" s="7">
        <f t="shared" si="234"/>
        <v>0</v>
      </c>
      <c r="AB1868" s="7" t="b">
        <f t="shared" si="235"/>
        <v>1</v>
      </c>
      <c r="AC1868" s="7" t="b">
        <f t="shared" si="236"/>
        <v>0</v>
      </c>
      <c r="AD1868" s="7" t="b">
        <f t="shared" si="237"/>
        <v>0</v>
      </c>
      <c r="AE1868" s="7" t="b">
        <f t="shared" si="238"/>
        <v>0</v>
      </c>
      <c r="AF1868" s="7" t="b">
        <f t="shared" si="239"/>
        <v>0</v>
      </c>
      <c r="AH1868" t="b">
        <f>AND(Table252102[[#This Row],[Developmental toxicity]:[Reproductive toxicity]])</f>
        <v>0</v>
      </c>
    </row>
    <row r="1869" spans="1:34" x14ac:dyDescent="0.25">
      <c r="A1869" s="3">
        <f t="shared" si="232"/>
        <v>1868</v>
      </c>
      <c r="B1869" s="18"/>
      <c r="C1869" s="18" t="s">
        <v>12190</v>
      </c>
      <c r="D1869" s="16" t="s">
        <v>12189</v>
      </c>
      <c r="E1869" s="70" t="s">
        <v>15907</v>
      </c>
      <c r="F1869" s="18" t="s">
        <v>15908</v>
      </c>
      <c r="G1869" s="18" t="s">
        <v>12191</v>
      </c>
      <c r="H1869" s="18" t="s">
        <v>12191</v>
      </c>
      <c r="I1869" s="18" t="s">
        <v>15909</v>
      </c>
      <c r="J1869" s="18"/>
      <c r="K1869" s="7" t="e">
        <v>#N/A</v>
      </c>
      <c r="L1869" s="7" t="e">
        <v>#N/A</v>
      </c>
      <c r="M1869" s="7" t="e">
        <v>#N/A</v>
      </c>
      <c r="N1869" s="7" t="e">
        <v>#N/A</v>
      </c>
      <c r="O1869" s="7" t="e">
        <v>#N/A</v>
      </c>
      <c r="P1869" s="7" t="e">
        <v>#N/A</v>
      </c>
      <c r="Q1869" s="7" t="e">
        <v>#N/A</v>
      </c>
      <c r="R1869" s="7" t="e">
        <v>#N/A</v>
      </c>
      <c r="S1869" s="7" t="e">
        <v>#N/A</v>
      </c>
      <c r="T1869" s="7" t="e">
        <v>#N/A</v>
      </c>
      <c r="U1869" s="7" t="e">
        <v>#N/A</v>
      </c>
      <c r="V1869" s="7" t="e">
        <v>#N/A</v>
      </c>
      <c r="W1869" s="3">
        <v>0</v>
      </c>
      <c r="X1869" s="3" t="e">
        <v>#N/A</v>
      </c>
      <c r="Y1869" s="7" t="e">
        <v>#N/A</v>
      </c>
      <c r="Z1869" s="7">
        <f t="shared" si="233"/>
        <v>0</v>
      </c>
      <c r="AA1869" s="7">
        <f t="shared" si="234"/>
        <v>0</v>
      </c>
      <c r="AB1869" s="7" t="b">
        <f t="shared" si="235"/>
        <v>0</v>
      </c>
      <c r="AC1869" s="7" t="b">
        <f t="shared" si="236"/>
        <v>1</v>
      </c>
      <c r="AD1869" s="7" t="b">
        <f t="shared" si="237"/>
        <v>0</v>
      </c>
      <c r="AE1869" s="7" t="b">
        <f t="shared" si="238"/>
        <v>1</v>
      </c>
      <c r="AF1869" s="7" t="b">
        <f t="shared" si="239"/>
        <v>0</v>
      </c>
      <c r="AH1869" t="b">
        <f>AND(Table252102[[#This Row],[Developmental toxicity]:[Reproductive toxicity]])</f>
        <v>0</v>
      </c>
    </row>
    <row r="1870" spans="1:34" x14ac:dyDescent="0.25">
      <c r="A1870" s="3">
        <f t="shared" si="232"/>
        <v>1869</v>
      </c>
      <c r="B1870" s="18"/>
      <c r="C1870" s="18" t="s">
        <v>12092</v>
      </c>
      <c r="D1870" s="18" t="s">
        <v>12091</v>
      </c>
      <c r="E1870" s="70" t="s">
        <v>15772</v>
      </c>
      <c r="F1870" s="18" t="s">
        <v>15773</v>
      </c>
      <c r="G1870" s="18" t="s">
        <v>12093</v>
      </c>
      <c r="H1870" s="18" t="s">
        <v>12093</v>
      </c>
      <c r="I1870" s="18" t="s">
        <v>15774</v>
      </c>
      <c r="J1870" s="18"/>
      <c r="K1870" s="7" t="e">
        <v>#N/A</v>
      </c>
      <c r="L1870" s="7" t="e">
        <v>#N/A</v>
      </c>
      <c r="M1870" s="7" t="e">
        <v>#N/A</v>
      </c>
      <c r="N1870" s="7" t="e">
        <v>#N/A</v>
      </c>
      <c r="O1870" s="7" t="e">
        <v>#N/A</v>
      </c>
      <c r="P1870" s="7" t="e">
        <v>#N/A</v>
      </c>
      <c r="Q1870" s="7" t="e">
        <v>#N/A</v>
      </c>
      <c r="R1870" s="7" t="e">
        <v>#N/A</v>
      </c>
      <c r="S1870" s="7" t="e">
        <v>#N/A</v>
      </c>
      <c r="T1870" s="7" t="e">
        <v>#N/A</v>
      </c>
      <c r="U1870" s="7" t="e">
        <v>#N/A</v>
      </c>
      <c r="V1870" s="7" t="e">
        <v>#N/A</v>
      </c>
      <c r="W1870" s="3">
        <v>0</v>
      </c>
      <c r="X1870" s="3" t="e">
        <v>#N/A</v>
      </c>
      <c r="Y1870" s="7" t="e">
        <v>#N/A</v>
      </c>
      <c r="Z1870" s="7">
        <f t="shared" si="233"/>
        <v>0</v>
      </c>
      <c r="AA1870" s="7">
        <f t="shared" si="234"/>
        <v>0</v>
      </c>
      <c r="AB1870" s="7" t="b">
        <f t="shared" si="235"/>
        <v>0</v>
      </c>
      <c r="AC1870" s="7" t="b">
        <f t="shared" si="236"/>
        <v>1</v>
      </c>
      <c r="AD1870" s="7" t="b">
        <f t="shared" si="237"/>
        <v>0</v>
      </c>
      <c r="AE1870" s="7" t="b">
        <f t="shared" si="238"/>
        <v>1</v>
      </c>
      <c r="AF1870" s="7" t="b">
        <f t="shared" si="239"/>
        <v>0</v>
      </c>
      <c r="AH1870" t="b">
        <f>AND(Table252102[[#This Row],[Developmental toxicity]:[Reproductive toxicity]])</f>
        <v>0</v>
      </c>
    </row>
    <row r="1871" spans="1:34" x14ac:dyDescent="0.25">
      <c r="A1871" s="3">
        <f t="shared" si="232"/>
        <v>1870</v>
      </c>
      <c r="B1871" s="18"/>
      <c r="C1871" s="18" t="s">
        <v>12499</v>
      </c>
      <c r="D1871" s="18" t="s">
        <v>12498</v>
      </c>
      <c r="E1871" s="70" t="s">
        <v>16441</v>
      </c>
      <c r="F1871" s="18" t="s">
        <v>16442</v>
      </c>
      <c r="G1871" s="18" t="s">
        <v>12500</v>
      </c>
      <c r="H1871" s="18" t="s">
        <v>12500</v>
      </c>
      <c r="I1871" s="18" t="s">
        <v>16443</v>
      </c>
      <c r="J1871" s="18"/>
      <c r="K1871" s="7" t="e">
        <v>#N/A</v>
      </c>
      <c r="L1871" s="7" t="e">
        <v>#N/A</v>
      </c>
      <c r="M1871" s="7" t="e">
        <v>#N/A</v>
      </c>
      <c r="N1871" s="7" t="e">
        <v>#N/A</v>
      </c>
      <c r="O1871" s="7" t="e">
        <v>#N/A</v>
      </c>
      <c r="P1871" s="7" t="e">
        <v>#N/A</v>
      </c>
      <c r="Q1871" s="7" t="e">
        <v>#N/A</v>
      </c>
      <c r="R1871" s="7" t="e">
        <v>#N/A</v>
      </c>
      <c r="S1871" s="7" t="e">
        <v>#N/A</v>
      </c>
      <c r="T1871" s="7" t="e">
        <v>#N/A</v>
      </c>
      <c r="U1871" s="7" t="e">
        <v>#N/A</v>
      </c>
      <c r="V1871" s="7" t="e">
        <v>#N/A</v>
      </c>
      <c r="W1871" s="3">
        <v>0</v>
      </c>
      <c r="X1871" s="3" t="e">
        <v>#N/A</v>
      </c>
      <c r="Y1871" s="7" t="e">
        <v>#N/A</v>
      </c>
      <c r="Z1871" s="7">
        <f t="shared" si="233"/>
        <v>0</v>
      </c>
      <c r="AA1871" s="7">
        <f t="shared" si="234"/>
        <v>0</v>
      </c>
      <c r="AB1871" s="7" t="b">
        <f t="shared" si="235"/>
        <v>0</v>
      </c>
      <c r="AC1871" s="7" t="b">
        <f t="shared" si="236"/>
        <v>1</v>
      </c>
      <c r="AD1871" s="7" t="b">
        <f t="shared" si="237"/>
        <v>0</v>
      </c>
      <c r="AE1871" s="7" t="b">
        <f t="shared" si="238"/>
        <v>1</v>
      </c>
      <c r="AF1871" s="7" t="b">
        <f t="shared" si="239"/>
        <v>0</v>
      </c>
      <c r="AH1871" t="b">
        <f>AND(Table252102[[#This Row],[Developmental toxicity]:[Reproductive toxicity]])</f>
        <v>0</v>
      </c>
    </row>
    <row r="1872" spans="1:34" x14ac:dyDescent="0.25">
      <c r="A1872" s="3">
        <f t="shared" si="232"/>
        <v>1871</v>
      </c>
      <c r="B1872" s="18" t="s">
        <v>1440</v>
      </c>
      <c r="C1872" s="18" t="s">
        <v>2420</v>
      </c>
      <c r="D1872" s="18" t="s">
        <v>3352</v>
      </c>
      <c r="E1872" s="70" t="s">
        <v>7697</v>
      </c>
      <c r="F1872" s="18" t="s">
        <v>8538</v>
      </c>
      <c r="G1872" s="18" t="s">
        <v>9934</v>
      </c>
      <c r="H1872" s="18" t="s">
        <v>9934</v>
      </c>
      <c r="I1872" s="18" t="s">
        <v>9935</v>
      </c>
      <c r="J1872" s="18"/>
      <c r="K1872" s="7" t="e">
        <v>#N/A</v>
      </c>
      <c r="L1872" s="7" t="e">
        <v>#N/A</v>
      </c>
      <c r="M1872" s="7" t="e">
        <v>#N/A</v>
      </c>
      <c r="N1872" s="7" t="e">
        <v>#N/A</v>
      </c>
      <c r="O1872" s="7" t="e">
        <v>#N/A</v>
      </c>
      <c r="P1872" s="7" t="e">
        <v>#N/A</v>
      </c>
      <c r="Q1872" s="7" t="e">
        <v>#N/A</v>
      </c>
      <c r="R1872" s="7" t="e">
        <v>#N/A</v>
      </c>
      <c r="S1872" s="7" t="e">
        <v>#N/A</v>
      </c>
      <c r="T1872" s="7">
        <v>0</v>
      </c>
      <c r="U1872" s="7" t="e">
        <v>#N/A</v>
      </c>
      <c r="V1872" s="7" t="e">
        <v>#N/A</v>
      </c>
      <c r="W1872" s="7" t="e">
        <v>#N/A</v>
      </c>
      <c r="X1872" s="7" t="e">
        <v>#N/A</v>
      </c>
      <c r="Y1872" s="7">
        <v>0</v>
      </c>
      <c r="Z1872" s="7">
        <f t="shared" si="233"/>
        <v>0</v>
      </c>
      <c r="AA1872" s="7">
        <f t="shared" si="234"/>
        <v>0</v>
      </c>
      <c r="AB1872" s="7" t="b">
        <f t="shared" si="235"/>
        <v>1</v>
      </c>
      <c r="AC1872" s="7" t="b">
        <f t="shared" si="236"/>
        <v>0</v>
      </c>
      <c r="AD1872" s="7" t="b">
        <f t="shared" si="237"/>
        <v>1</v>
      </c>
      <c r="AE1872" s="7" t="b">
        <f t="shared" si="238"/>
        <v>0</v>
      </c>
      <c r="AF1872" s="7" t="b">
        <f t="shared" si="239"/>
        <v>0</v>
      </c>
      <c r="AH1872" t="b">
        <f>AND(Table252102[[#This Row],[Developmental toxicity]:[Reproductive toxicity]])</f>
        <v>0</v>
      </c>
    </row>
    <row r="1873" spans="1:34" x14ac:dyDescent="0.25">
      <c r="A1873" s="3">
        <f t="shared" si="232"/>
        <v>1872</v>
      </c>
      <c r="B1873" s="18" t="s">
        <v>1440</v>
      </c>
      <c r="C1873" s="18" t="s">
        <v>2010</v>
      </c>
      <c r="D1873" s="18" t="s">
        <v>2884</v>
      </c>
      <c r="E1873" s="79" t="s">
        <v>7291</v>
      </c>
      <c r="F1873" s="17" t="s">
        <v>8140</v>
      </c>
      <c r="G1873" s="17" t="s">
        <v>9061</v>
      </c>
      <c r="H1873" s="17" t="s">
        <v>9061</v>
      </c>
      <c r="I1873" s="17" t="s">
        <v>9062</v>
      </c>
      <c r="J1873" s="18"/>
      <c r="K1873" s="7" t="e">
        <v>#N/A</v>
      </c>
      <c r="L1873" s="7" t="e">
        <v>#N/A</v>
      </c>
      <c r="M1873" s="7" t="e">
        <v>#N/A</v>
      </c>
      <c r="N1873" s="7" t="e">
        <v>#N/A</v>
      </c>
      <c r="O1873" s="7" t="e">
        <v>#N/A</v>
      </c>
      <c r="P1873" s="7" t="e">
        <v>#N/A</v>
      </c>
      <c r="Q1873" s="7" t="e">
        <v>#N/A</v>
      </c>
      <c r="R1873" s="7" t="e">
        <v>#N/A</v>
      </c>
      <c r="S1873" s="7" t="e">
        <v>#N/A</v>
      </c>
      <c r="T1873" s="7">
        <v>0</v>
      </c>
      <c r="U1873" s="7" t="e">
        <v>#N/A</v>
      </c>
      <c r="V1873" s="7" t="e">
        <v>#N/A</v>
      </c>
      <c r="W1873" s="7" t="e">
        <v>#N/A</v>
      </c>
      <c r="X1873" s="7" t="e">
        <v>#N/A</v>
      </c>
      <c r="Y1873" s="7" t="e">
        <v>#N/A</v>
      </c>
      <c r="Z1873" s="7">
        <f t="shared" si="233"/>
        <v>0</v>
      </c>
      <c r="AA1873" s="7">
        <f t="shared" si="234"/>
        <v>0</v>
      </c>
      <c r="AB1873" s="7" t="b">
        <f t="shared" si="235"/>
        <v>1</v>
      </c>
      <c r="AC1873" s="7" t="b">
        <f t="shared" si="236"/>
        <v>0</v>
      </c>
      <c r="AD1873" s="7" t="b">
        <f t="shared" si="237"/>
        <v>1</v>
      </c>
      <c r="AE1873" s="7" t="b">
        <f t="shared" si="238"/>
        <v>0</v>
      </c>
      <c r="AF1873" s="7" t="b">
        <f t="shared" si="239"/>
        <v>0</v>
      </c>
      <c r="AH1873" t="b">
        <f>AND(Table252102[[#This Row],[Developmental toxicity]:[Reproductive toxicity]])</f>
        <v>0</v>
      </c>
    </row>
    <row r="1874" spans="1:34" x14ac:dyDescent="0.25">
      <c r="A1874" s="3">
        <f t="shared" si="232"/>
        <v>1873</v>
      </c>
      <c r="B1874" s="18" t="s">
        <v>1440</v>
      </c>
      <c r="C1874" s="18" t="s">
        <v>2397</v>
      </c>
      <c r="D1874" s="16" t="s">
        <v>3323</v>
      </c>
      <c r="E1874" s="79" t="s">
        <v>7674</v>
      </c>
      <c r="F1874" s="17" t="s">
        <v>8515</v>
      </c>
      <c r="G1874" s="17" t="s">
        <v>9881</v>
      </c>
      <c r="H1874" s="17" t="s">
        <v>9881</v>
      </c>
      <c r="I1874" s="17" t="s">
        <v>9882</v>
      </c>
      <c r="J1874" s="18"/>
      <c r="K1874" s="7" t="e">
        <v>#N/A</v>
      </c>
      <c r="L1874" s="7" t="e">
        <v>#N/A</v>
      </c>
      <c r="M1874" s="7" t="e">
        <v>#N/A</v>
      </c>
      <c r="N1874" s="7" t="e">
        <v>#N/A</v>
      </c>
      <c r="O1874" s="7" t="e">
        <v>#N/A</v>
      </c>
      <c r="P1874" s="7" t="e">
        <v>#N/A</v>
      </c>
      <c r="Q1874" s="7" t="e">
        <v>#N/A</v>
      </c>
      <c r="R1874" s="7" t="e">
        <v>#N/A</v>
      </c>
      <c r="S1874" s="7" t="e">
        <v>#N/A</v>
      </c>
      <c r="T1874" s="7">
        <v>0</v>
      </c>
      <c r="U1874" s="7" t="e">
        <v>#N/A</v>
      </c>
      <c r="V1874" s="7" t="e">
        <v>#N/A</v>
      </c>
      <c r="W1874" s="7" t="e">
        <v>#N/A</v>
      </c>
      <c r="X1874" s="7" t="e">
        <v>#N/A</v>
      </c>
      <c r="Y1874" s="7" t="e">
        <v>#N/A</v>
      </c>
      <c r="Z1874" s="7">
        <f t="shared" si="233"/>
        <v>0</v>
      </c>
      <c r="AA1874" s="7">
        <f t="shared" si="234"/>
        <v>0</v>
      </c>
      <c r="AB1874" s="7" t="b">
        <f t="shared" si="235"/>
        <v>1</v>
      </c>
      <c r="AC1874" s="7" t="b">
        <f t="shared" si="236"/>
        <v>0</v>
      </c>
      <c r="AD1874" s="7" t="b">
        <f t="shared" si="237"/>
        <v>1</v>
      </c>
      <c r="AE1874" s="7" t="b">
        <f t="shared" si="238"/>
        <v>0</v>
      </c>
      <c r="AF1874" s="7" t="b">
        <f t="shared" si="239"/>
        <v>0</v>
      </c>
      <c r="AH1874" t="b">
        <f>AND(Table252102[[#This Row],[Developmental toxicity]:[Reproductive toxicity]])</f>
        <v>0</v>
      </c>
    </row>
    <row r="1875" spans="1:34" x14ac:dyDescent="0.25">
      <c r="A1875" s="3">
        <f t="shared" si="232"/>
        <v>1874</v>
      </c>
      <c r="B1875" s="18"/>
      <c r="C1875" s="18" t="s">
        <v>11739</v>
      </c>
      <c r="D1875" s="16" t="s">
        <v>11738</v>
      </c>
      <c r="E1875" s="70" t="s">
        <v>15227</v>
      </c>
      <c r="F1875" s="18" t="s">
        <v>15228</v>
      </c>
      <c r="G1875" s="18" t="s">
        <v>15229</v>
      </c>
      <c r="H1875" s="18" t="s">
        <v>15230</v>
      </c>
      <c r="I1875" s="18" t="s">
        <v>15231</v>
      </c>
      <c r="J1875" s="18"/>
      <c r="K1875" s="7" t="e">
        <v>#N/A</v>
      </c>
      <c r="L1875" s="7" t="e">
        <v>#N/A</v>
      </c>
      <c r="M1875" s="7" t="e">
        <v>#N/A</v>
      </c>
      <c r="N1875" s="7" t="e">
        <v>#N/A</v>
      </c>
      <c r="O1875" s="7" t="e">
        <v>#N/A</v>
      </c>
      <c r="P1875" s="7" t="e">
        <v>#N/A</v>
      </c>
      <c r="Q1875" s="7" t="e">
        <v>#N/A</v>
      </c>
      <c r="R1875" s="7" t="e">
        <v>#N/A</v>
      </c>
      <c r="S1875" s="7" t="e">
        <v>#N/A</v>
      </c>
      <c r="T1875" s="7" t="e">
        <v>#N/A</v>
      </c>
      <c r="U1875" s="7" t="e">
        <v>#N/A</v>
      </c>
      <c r="V1875" s="7" t="e">
        <v>#N/A</v>
      </c>
      <c r="W1875" s="3">
        <v>1</v>
      </c>
      <c r="X1875" s="3" t="e">
        <v>#N/A</v>
      </c>
      <c r="Y1875" s="7" t="e">
        <v>#N/A</v>
      </c>
      <c r="Z1875" s="7">
        <f t="shared" si="233"/>
        <v>1</v>
      </c>
      <c r="AA1875" s="7">
        <f t="shared" si="234"/>
        <v>1</v>
      </c>
      <c r="AB1875" s="7" t="b">
        <f t="shared" si="235"/>
        <v>0</v>
      </c>
      <c r="AC1875" s="7" t="b">
        <f t="shared" si="236"/>
        <v>1</v>
      </c>
      <c r="AD1875" s="7" t="b">
        <f t="shared" si="237"/>
        <v>0</v>
      </c>
      <c r="AE1875" s="7" t="b">
        <f t="shared" si="238"/>
        <v>1</v>
      </c>
      <c r="AF1875" s="7" t="b">
        <f t="shared" si="239"/>
        <v>0</v>
      </c>
      <c r="AH1875" t="b">
        <f>AND(Table252102[[#This Row],[Developmental toxicity]:[Reproductive toxicity]])</f>
        <v>0</v>
      </c>
    </row>
    <row r="1876" spans="1:34" x14ac:dyDescent="0.25">
      <c r="A1876" s="3">
        <f t="shared" si="232"/>
        <v>1875</v>
      </c>
      <c r="B1876" s="18"/>
      <c r="C1876" s="18" t="s">
        <v>10836</v>
      </c>
      <c r="D1876" s="18" t="s">
        <v>10835</v>
      </c>
      <c r="E1876" s="70" t="s">
        <v>13544</v>
      </c>
      <c r="F1876" s="18" t="s">
        <v>13545</v>
      </c>
      <c r="G1876" s="18" t="s">
        <v>13546</v>
      </c>
      <c r="H1876" s="18" t="s">
        <v>13546</v>
      </c>
      <c r="I1876" s="18" t="s">
        <v>13547</v>
      </c>
      <c r="J1876" s="18"/>
      <c r="K1876" s="7" t="e">
        <v>#N/A</v>
      </c>
      <c r="L1876" s="7" t="e">
        <v>#N/A</v>
      </c>
      <c r="M1876" s="7" t="e">
        <v>#N/A</v>
      </c>
      <c r="N1876" s="7" t="e">
        <v>#N/A</v>
      </c>
      <c r="O1876" s="7" t="e">
        <v>#N/A</v>
      </c>
      <c r="P1876" s="7" t="e">
        <v>#N/A</v>
      </c>
      <c r="Q1876" s="7" t="e">
        <v>#N/A</v>
      </c>
      <c r="R1876" s="7" t="e">
        <v>#N/A</v>
      </c>
      <c r="S1876" s="7" t="e">
        <v>#N/A</v>
      </c>
      <c r="T1876" s="7" t="e">
        <v>#N/A</v>
      </c>
      <c r="U1876" s="7" t="e">
        <v>#N/A</v>
      </c>
      <c r="V1876" s="7" t="e">
        <v>#N/A</v>
      </c>
      <c r="W1876" s="3">
        <v>1</v>
      </c>
      <c r="X1876" s="3" t="e">
        <v>#N/A</v>
      </c>
      <c r="Y1876" s="7" t="e">
        <v>#N/A</v>
      </c>
      <c r="Z1876" s="7">
        <f t="shared" si="233"/>
        <v>1</v>
      </c>
      <c r="AA1876" s="7">
        <f t="shared" si="234"/>
        <v>1</v>
      </c>
      <c r="AB1876" s="7" t="b">
        <f t="shared" si="235"/>
        <v>0</v>
      </c>
      <c r="AC1876" s="7" t="b">
        <f t="shared" si="236"/>
        <v>1</v>
      </c>
      <c r="AD1876" s="7" t="b">
        <f t="shared" si="237"/>
        <v>0</v>
      </c>
      <c r="AE1876" s="7" t="b">
        <f t="shared" si="238"/>
        <v>1</v>
      </c>
      <c r="AF1876" s="7" t="b">
        <f t="shared" si="239"/>
        <v>0</v>
      </c>
      <c r="AH1876" t="b">
        <f>AND(Table252102[[#This Row],[Developmental toxicity]:[Reproductive toxicity]])</f>
        <v>0</v>
      </c>
    </row>
    <row r="1877" spans="1:34" x14ac:dyDescent="0.25">
      <c r="A1877" s="3">
        <f t="shared" si="232"/>
        <v>1876</v>
      </c>
      <c r="B1877" s="18"/>
      <c r="C1877" s="18" t="s">
        <v>11868</v>
      </c>
      <c r="D1877" s="16" t="s">
        <v>11867</v>
      </c>
      <c r="E1877" s="70" t="s">
        <v>15456</v>
      </c>
      <c r="F1877" s="18" t="s">
        <v>15457</v>
      </c>
      <c r="G1877" s="18" t="s">
        <v>11869</v>
      </c>
      <c r="H1877" s="18" t="s">
        <v>11869</v>
      </c>
      <c r="I1877" s="18" t="s">
        <v>15458</v>
      </c>
      <c r="J1877" s="18"/>
      <c r="K1877" s="7" t="e">
        <v>#N/A</v>
      </c>
      <c r="L1877" s="7" t="e">
        <v>#N/A</v>
      </c>
      <c r="M1877" s="7" t="e">
        <v>#N/A</v>
      </c>
      <c r="N1877" s="7" t="e">
        <v>#N/A</v>
      </c>
      <c r="O1877" s="7" t="e">
        <v>#N/A</v>
      </c>
      <c r="P1877" s="7" t="e">
        <v>#N/A</v>
      </c>
      <c r="Q1877" s="7" t="e">
        <v>#N/A</v>
      </c>
      <c r="R1877" s="7" t="e">
        <v>#N/A</v>
      </c>
      <c r="S1877" s="7" t="e">
        <v>#N/A</v>
      </c>
      <c r="T1877" s="7" t="e">
        <v>#N/A</v>
      </c>
      <c r="U1877" s="7" t="e">
        <v>#N/A</v>
      </c>
      <c r="V1877" s="7" t="e">
        <v>#N/A</v>
      </c>
      <c r="W1877" s="3">
        <v>0</v>
      </c>
      <c r="X1877" s="3" t="e">
        <v>#N/A</v>
      </c>
      <c r="Y1877" s="7" t="e">
        <v>#N/A</v>
      </c>
      <c r="Z1877" s="7">
        <f t="shared" si="233"/>
        <v>0</v>
      </c>
      <c r="AA1877" s="7">
        <f t="shared" si="234"/>
        <v>0</v>
      </c>
      <c r="AB1877" s="7" t="b">
        <f t="shared" si="235"/>
        <v>0</v>
      </c>
      <c r="AC1877" s="7" t="b">
        <f t="shared" si="236"/>
        <v>1</v>
      </c>
      <c r="AD1877" s="7" t="b">
        <f t="shared" si="237"/>
        <v>0</v>
      </c>
      <c r="AE1877" s="7" t="b">
        <f t="shared" si="238"/>
        <v>1</v>
      </c>
      <c r="AF1877" s="7" t="b">
        <f t="shared" si="239"/>
        <v>0</v>
      </c>
      <c r="AH1877" t="b">
        <f>AND(Table252102[[#This Row],[Developmental toxicity]:[Reproductive toxicity]])</f>
        <v>0</v>
      </c>
    </row>
    <row r="1878" spans="1:34" x14ac:dyDescent="0.25">
      <c r="A1878" s="3">
        <f t="shared" si="232"/>
        <v>1877</v>
      </c>
      <c r="B1878" s="18"/>
      <c r="C1878" s="18" t="s">
        <v>12199</v>
      </c>
      <c r="D1878" s="16" t="s">
        <v>17891</v>
      </c>
      <c r="E1878" s="70" t="s">
        <v>15920</v>
      </c>
      <c r="F1878" s="18" t="s">
        <v>15921</v>
      </c>
      <c r="G1878" s="18" t="s">
        <v>12200</v>
      </c>
      <c r="H1878" s="18" t="s">
        <v>12200</v>
      </c>
      <c r="I1878" s="18" t="s">
        <v>15922</v>
      </c>
      <c r="J1878" s="18"/>
      <c r="K1878" s="7" t="e">
        <v>#N/A</v>
      </c>
      <c r="L1878" s="7" t="e">
        <v>#N/A</v>
      </c>
      <c r="M1878" s="7" t="e">
        <v>#N/A</v>
      </c>
      <c r="N1878" s="7" t="e">
        <v>#N/A</v>
      </c>
      <c r="O1878" s="7" t="e">
        <v>#N/A</v>
      </c>
      <c r="P1878" s="7" t="e">
        <v>#N/A</v>
      </c>
      <c r="Q1878" s="7" t="e">
        <v>#N/A</v>
      </c>
      <c r="R1878" s="7" t="e">
        <v>#N/A</v>
      </c>
      <c r="S1878" s="7" t="e">
        <v>#N/A</v>
      </c>
      <c r="T1878" s="7" t="e">
        <v>#N/A</v>
      </c>
      <c r="U1878" s="7" t="e">
        <v>#N/A</v>
      </c>
      <c r="V1878" s="7" t="e">
        <v>#N/A</v>
      </c>
      <c r="W1878" s="3">
        <v>0</v>
      </c>
      <c r="X1878" s="3" t="e">
        <v>#N/A</v>
      </c>
      <c r="Y1878" s="7" t="e">
        <v>#N/A</v>
      </c>
      <c r="Z1878" s="7">
        <f t="shared" si="233"/>
        <v>0</v>
      </c>
      <c r="AA1878" s="7">
        <f t="shared" si="234"/>
        <v>0</v>
      </c>
      <c r="AB1878" s="7" t="b">
        <f t="shared" si="235"/>
        <v>0</v>
      </c>
      <c r="AC1878" s="7" t="b">
        <f t="shared" si="236"/>
        <v>1</v>
      </c>
      <c r="AD1878" s="7" t="b">
        <f t="shared" si="237"/>
        <v>0</v>
      </c>
      <c r="AE1878" s="7" t="b">
        <f t="shared" si="238"/>
        <v>1</v>
      </c>
      <c r="AF1878" s="7" t="b">
        <f t="shared" si="239"/>
        <v>0</v>
      </c>
      <c r="AH1878" t="b">
        <f>AND(Table252102[[#This Row],[Developmental toxicity]:[Reproductive toxicity]])</f>
        <v>0</v>
      </c>
    </row>
    <row r="1879" spans="1:34" x14ac:dyDescent="0.25">
      <c r="A1879" s="3">
        <f t="shared" si="232"/>
        <v>1878</v>
      </c>
      <c r="B1879" s="18"/>
      <c r="C1879" s="18" t="s">
        <v>10897</v>
      </c>
      <c r="D1879" s="16" t="s">
        <v>17804</v>
      </c>
      <c r="E1879" s="70" t="s">
        <v>18080</v>
      </c>
      <c r="F1879" s="18" t="s">
        <v>17998</v>
      </c>
      <c r="G1879" s="18" t="s">
        <v>18166</v>
      </c>
      <c r="H1879" s="18" t="s">
        <v>10898</v>
      </c>
      <c r="I1879" s="18" t="s">
        <v>18167</v>
      </c>
      <c r="J1879" s="18"/>
      <c r="K1879" s="7" t="e">
        <v>#N/A</v>
      </c>
      <c r="L1879" s="7" t="e">
        <v>#N/A</v>
      </c>
      <c r="M1879" s="7" t="e">
        <v>#N/A</v>
      </c>
      <c r="N1879" s="7" t="e">
        <v>#N/A</v>
      </c>
      <c r="O1879" s="7" t="e">
        <v>#N/A</v>
      </c>
      <c r="P1879" s="7" t="e">
        <v>#N/A</v>
      </c>
      <c r="Q1879" s="7" t="e">
        <v>#N/A</v>
      </c>
      <c r="R1879" s="7" t="e">
        <v>#N/A</v>
      </c>
      <c r="S1879" s="7" t="e">
        <v>#N/A</v>
      </c>
      <c r="T1879" s="7" t="e">
        <v>#N/A</v>
      </c>
      <c r="U1879" s="7" t="e">
        <v>#N/A</v>
      </c>
      <c r="V1879" s="7" t="e">
        <v>#N/A</v>
      </c>
      <c r="W1879" s="3">
        <v>1</v>
      </c>
      <c r="X1879" s="3" t="e">
        <v>#N/A</v>
      </c>
      <c r="Y1879" s="7" t="e">
        <v>#N/A</v>
      </c>
      <c r="Z1879" s="7">
        <f t="shared" si="233"/>
        <v>1</v>
      </c>
      <c r="AA1879" s="7">
        <f t="shared" si="234"/>
        <v>1</v>
      </c>
      <c r="AB1879" s="7" t="b">
        <f t="shared" si="235"/>
        <v>0</v>
      </c>
      <c r="AC1879" s="7" t="b">
        <f t="shared" si="236"/>
        <v>1</v>
      </c>
      <c r="AD1879" s="7" t="b">
        <f t="shared" si="237"/>
        <v>0</v>
      </c>
      <c r="AE1879" s="7" t="b">
        <f t="shared" si="238"/>
        <v>1</v>
      </c>
      <c r="AF1879" s="7" t="b">
        <f t="shared" si="239"/>
        <v>0</v>
      </c>
      <c r="AH1879" t="b">
        <f>AND(Table252102[[#This Row],[Developmental toxicity]:[Reproductive toxicity]])</f>
        <v>0</v>
      </c>
    </row>
    <row r="1880" spans="1:34" x14ac:dyDescent="0.25">
      <c r="A1880" s="3">
        <f t="shared" si="232"/>
        <v>1879</v>
      </c>
      <c r="B1880" s="18" t="s">
        <v>1440</v>
      </c>
      <c r="C1880" s="18" t="s">
        <v>2359</v>
      </c>
      <c r="D1880" s="18" t="s">
        <v>3280</v>
      </c>
      <c r="E1880" s="79" t="s">
        <v>7636</v>
      </c>
      <c r="F1880" s="17" t="s">
        <v>8477</v>
      </c>
      <c r="G1880" s="17" t="s">
        <v>9798</v>
      </c>
      <c r="H1880" s="17" t="s">
        <v>9798</v>
      </c>
      <c r="I1880" s="17" t="s">
        <v>9799</v>
      </c>
      <c r="J1880" s="18"/>
      <c r="K1880" s="7" t="e">
        <v>#N/A</v>
      </c>
      <c r="L1880" s="7" t="e">
        <v>#N/A</v>
      </c>
      <c r="M1880" s="7" t="e">
        <v>#N/A</v>
      </c>
      <c r="N1880" s="7" t="e">
        <v>#N/A</v>
      </c>
      <c r="O1880" s="7" t="e">
        <v>#N/A</v>
      </c>
      <c r="P1880" s="7" t="e">
        <v>#N/A</v>
      </c>
      <c r="Q1880" s="7" t="e">
        <v>#N/A</v>
      </c>
      <c r="R1880" s="7" t="e">
        <v>#N/A</v>
      </c>
      <c r="S1880" s="7" t="e">
        <v>#N/A</v>
      </c>
      <c r="T1880" s="7">
        <v>0</v>
      </c>
      <c r="U1880" s="7" t="e">
        <v>#N/A</v>
      </c>
      <c r="V1880" s="7" t="e">
        <v>#N/A</v>
      </c>
      <c r="W1880" s="7" t="e">
        <v>#N/A</v>
      </c>
      <c r="X1880" s="7" t="e">
        <v>#N/A</v>
      </c>
      <c r="Y1880" s="7" t="e">
        <v>#N/A</v>
      </c>
      <c r="Z1880" s="7">
        <f t="shared" si="233"/>
        <v>0</v>
      </c>
      <c r="AA1880" s="7">
        <f t="shared" si="234"/>
        <v>0</v>
      </c>
      <c r="AB1880" s="7" t="b">
        <f t="shared" si="235"/>
        <v>1</v>
      </c>
      <c r="AC1880" s="7" t="b">
        <f t="shared" si="236"/>
        <v>0</v>
      </c>
      <c r="AD1880" s="7" t="b">
        <f t="shared" si="237"/>
        <v>1</v>
      </c>
      <c r="AE1880" s="7" t="b">
        <f t="shared" si="238"/>
        <v>0</v>
      </c>
      <c r="AF1880" s="7" t="b">
        <f t="shared" si="239"/>
        <v>0</v>
      </c>
      <c r="AH1880" t="b">
        <f>AND(Table252102[[#This Row],[Developmental toxicity]:[Reproductive toxicity]])</f>
        <v>0</v>
      </c>
    </row>
    <row r="1881" spans="1:34" x14ac:dyDescent="0.25">
      <c r="A1881" s="3">
        <f t="shared" si="232"/>
        <v>1880</v>
      </c>
      <c r="B1881" s="18"/>
      <c r="C1881" s="18" t="s">
        <v>10900</v>
      </c>
      <c r="D1881" s="16" t="s">
        <v>10899</v>
      </c>
      <c r="E1881" s="70" t="s">
        <v>13657</v>
      </c>
      <c r="F1881" s="18" t="s">
        <v>13658</v>
      </c>
      <c r="G1881" s="18" t="s">
        <v>13659</v>
      </c>
      <c r="H1881" s="18" t="s">
        <v>10901</v>
      </c>
      <c r="I1881" s="18" t="s">
        <v>13660</v>
      </c>
      <c r="J1881" s="18"/>
      <c r="K1881" s="7" t="e">
        <v>#N/A</v>
      </c>
      <c r="L1881" s="7" t="e">
        <v>#N/A</v>
      </c>
      <c r="M1881" s="7" t="e">
        <v>#N/A</v>
      </c>
      <c r="N1881" s="7" t="e">
        <v>#N/A</v>
      </c>
      <c r="O1881" s="7" t="e">
        <v>#N/A</v>
      </c>
      <c r="P1881" s="7" t="e">
        <v>#N/A</v>
      </c>
      <c r="Q1881" s="7" t="e">
        <v>#N/A</v>
      </c>
      <c r="R1881" s="7" t="e">
        <v>#N/A</v>
      </c>
      <c r="S1881" s="7" t="e">
        <v>#N/A</v>
      </c>
      <c r="T1881" s="7" t="e">
        <v>#N/A</v>
      </c>
      <c r="U1881" s="7" t="e">
        <v>#N/A</v>
      </c>
      <c r="V1881" s="7" t="e">
        <v>#N/A</v>
      </c>
      <c r="W1881" s="3">
        <v>1</v>
      </c>
      <c r="X1881" s="3" t="e">
        <v>#N/A</v>
      </c>
      <c r="Y1881" s="7" t="e">
        <v>#N/A</v>
      </c>
      <c r="Z1881" s="7">
        <f t="shared" si="233"/>
        <v>1</v>
      </c>
      <c r="AA1881" s="7">
        <f t="shared" si="234"/>
        <v>1</v>
      </c>
      <c r="AB1881" s="7" t="b">
        <f t="shared" si="235"/>
        <v>0</v>
      </c>
      <c r="AC1881" s="7" t="b">
        <f t="shared" si="236"/>
        <v>1</v>
      </c>
      <c r="AD1881" s="7" t="b">
        <f t="shared" si="237"/>
        <v>0</v>
      </c>
      <c r="AE1881" s="7" t="b">
        <f t="shared" si="238"/>
        <v>1</v>
      </c>
      <c r="AF1881" s="7" t="b">
        <f t="shared" si="239"/>
        <v>0</v>
      </c>
      <c r="AH1881" t="b">
        <f>AND(Table252102[[#This Row],[Developmental toxicity]:[Reproductive toxicity]])</f>
        <v>0</v>
      </c>
    </row>
    <row r="1882" spans="1:34" x14ac:dyDescent="0.25">
      <c r="A1882" s="3">
        <f t="shared" si="232"/>
        <v>1881</v>
      </c>
      <c r="B1882" s="18"/>
      <c r="C1882" s="18" t="s">
        <v>11013</v>
      </c>
      <c r="D1882" s="18" t="s">
        <v>11012</v>
      </c>
      <c r="E1882" s="70" t="s">
        <v>13880</v>
      </c>
      <c r="F1882" s="18" t="s">
        <v>13881</v>
      </c>
      <c r="G1882" s="18" t="s">
        <v>13882</v>
      </c>
      <c r="H1882" s="18" t="s">
        <v>11014</v>
      </c>
      <c r="I1882" s="18" t="s">
        <v>13883</v>
      </c>
      <c r="J1882" s="18"/>
      <c r="K1882" s="7" t="e">
        <v>#N/A</v>
      </c>
      <c r="L1882" s="7" t="e">
        <v>#N/A</v>
      </c>
      <c r="M1882" s="7" t="e">
        <v>#N/A</v>
      </c>
      <c r="N1882" s="7" t="e">
        <v>#N/A</v>
      </c>
      <c r="O1882" s="7" t="e">
        <v>#N/A</v>
      </c>
      <c r="P1882" s="7" t="e">
        <v>#N/A</v>
      </c>
      <c r="Q1882" s="7" t="e">
        <v>#N/A</v>
      </c>
      <c r="R1882" s="7" t="e">
        <v>#N/A</v>
      </c>
      <c r="S1882" s="7" t="e">
        <v>#N/A</v>
      </c>
      <c r="T1882" s="7" t="e">
        <v>#N/A</v>
      </c>
      <c r="U1882" s="7" t="e">
        <v>#N/A</v>
      </c>
      <c r="V1882" s="7" t="e">
        <v>#N/A</v>
      </c>
      <c r="W1882" s="3">
        <v>1</v>
      </c>
      <c r="X1882" s="3" t="e">
        <v>#N/A</v>
      </c>
      <c r="Y1882" s="7" t="e">
        <v>#N/A</v>
      </c>
      <c r="Z1882" s="7">
        <f t="shared" si="233"/>
        <v>1</v>
      </c>
      <c r="AA1882" s="7">
        <f t="shared" si="234"/>
        <v>1</v>
      </c>
      <c r="AB1882" s="7" t="b">
        <f t="shared" si="235"/>
        <v>0</v>
      </c>
      <c r="AC1882" s="7" t="b">
        <f t="shared" si="236"/>
        <v>1</v>
      </c>
      <c r="AD1882" s="7" t="b">
        <f t="shared" si="237"/>
        <v>0</v>
      </c>
      <c r="AE1882" s="7" t="b">
        <f t="shared" si="238"/>
        <v>1</v>
      </c>
      <c r="AF1882" s="7" t="b">
        <f t="shared" si="239"/>
        <v>0</v>
      </c>
      <c r="AH1882" t="b">
        <f>AND(Table252102[[#This Row],[Developmental toxicity]:[Reproductive toxicity]])</f>
        <v>0</v>
      </c>
    </row>
    <row r="1883" spans="1:34" x14ac:dyDescent="0.25">
      <c r="A1883" s="3">
        <f t="shared" si="232"/>
        <v>1882</v>
      </c>
      <c r="B1883" s="18"/>
      <c r="C1883" s="18" t="s">
        <v>11009</v>
      </c>
      <c r="D1883" s="16" t="s">
        <v>11008</v>
      </c>
      <c r="E1883" s="70" t="s">
        <v>13871</v>
      </c>
      <c r="F1883" s="18" t="s">
        <v>13872</v>
      </c>
      <c r="G1883" s="18" t="s">
        <v>13873</v>
      </c>
      <c r="H1883" s="18" t="s">
        <v>13874</v>
      </c>
      <c r="I1883" s="18" t="s">
        <v>13875</v>
      </c>
      <c r="J1883" s="18"/>
      <c r="K1883" s="7" t="e">
        <v>#N/A</v>
      </c>
      <c r="L1883" s="7" t="e">
        <v>#N/A</v>
      </c>
      <c r="M1883" s="7" t="e">
        <v>#N/A</v>
      </c>
      <c r="N1883" s="7" t="e">
        <v>#N/A</v>
      </c>
      <c r="O1883" s="7" t="e">
        <v>#N/A</v>
      </c>
      <c r="P1883" s="7" t="e">
        <v>#N/A</v>
      </c>
      <c r="Q1883" s="7" t="e">
        <v>#N/A</v>
      </c>
      <c r="R1883" s="7" t="e">
        <v>#N/A</v>
      </c>
      <c r="S1883" s="7" t="e">
        <v>#N/A</v>
      </c>
      <c r="T1883" s="7" t="e">
        <v>#N/A</v>
      </c>
      <c r="U1883" s="7" t="e">
        <v>#N/A</v>
      </c>
      <c r="V1883" s="7" t="e">
        <v>#N/A</v>
      </c>
      <c r="W1883" s="3">
        <v>1</v>
      </c>
      <c r="X1883" s="3" t="e">
        <v>#N/A</v>
      </c>
      <c r="Y1883" s="7" t="e">
        <v>#N/A</v>
      </c>
      <c r="Z1883" s="7">
        <f t="shared" si="233"/>
        <v>1</v>
      </c>
      <c r="AA1883" s="7">
        <f t="shared" si="234"/>
        <v>1</v>
      </c>
      <c r="AB1883" s="7" t="b">
        <f t="shared" si="235"/>
        <v>0</v>
      </c>
      <c r="AC1883" s="7" t="b">
        <f t="shared" si="236"/>
        <v>1</v>
      </c>
      <c r="AD1883" s="7" t="b">
        <f t="shared" si="237"/>
        <v>0</v>
      </c>
      <c r="AE1883" s="7" t="b">
        <f t="shared" si="238"/>
        <v>1</v>
      </c>
      <c r="AF1883" s="7" t="b">
        <f t="shared" si="239"/>
        <v>0</v>
      </c>
      <c r="AH1883" t="b">
        <f>AND(Table252102[[#This Row],[Developmental toxicity]:[Reproductive toxicity]])</f>
        <v>0</v>
      </c>
    </row>
    <row r="1884" spans="1:34" x14ac:dyDescent="0.25">
      <c r="A1884" s="3">
        <f t="shared" si="232"/>
        <v>1883</v>
      </c>
      <c r="B1884" s="18"/>
      <c r="C1884" s="18" t="s">
        <v>11084</v>
      </c>
      <c r="D1884" s="18" t="s">
        <v>11083</v>
      </c>
      <c r="E1884" s="70" t="s">
        <v>13996</v>
      </c>
      <c r="F1884" s="18" t="s">
        <v>13997</v>
      </c>
      <c r="G1884" s="18" t="s">
        <v>13998</v>
      </c>
      <c r="H1884" s="18" t="s">
        <v>11085</v>
      </c>
      <c r="I1884" s="18" t="s">
        <v>13999</v>
      </c>
      <c r="J1884" s="18"/>
      <c r="K1884" s="7" t="e">
        <v>#N/A</v>
      </c>
      <c r="L1884" s="7" t="e">
        <v>#N/A</v>
      </c>
      <c r="M1884" s="7" t="e">
        <v>#N/A</v>
      </c>
      <c r="N1884" s="7" t="e">
        <v>#N/A</v>
      </c>
      <c r="O1884" s="7" t="e">
        <v>#N/A</v>
      </c>
      <c r="P1884" s="7" t="e">
        <v>#N/A</v>
      </c>
      <c r="Q1884" s="7" t="e">
        <v>#N/A</v>
      </c>
      <c r="R1884" s="7" t="e">
        <v>#N/A</v>
      </c>
      <c r="S1884" s="7" t="e">
        <v>#N/A</v>
      </c>
      <c r="T1884" s="7" t="e">
        <v>#N/A</v>
      </c>
      <c r="U1884" s="7" t="e">
        <v>#N/A</v>
      </c>
      <c r="V1884" s="7" t="e">
        <v>#N/A</v>
      </c>
      <c r="W1884" s="3">
        <v>1</v>
      </c>
      <c r="X1884" s="3" t="e">
        <v>#N/A</v>
      </c>
      <c r="Y1884" s="7" t="e">
        <v>#N/A</v>
      </c>
      <c r="Z1884" s="7">
        <f t="shared" si="233"/>
        <v>1</v>
      </c>
      <c r="AA1884" s="7">
        <f t="shared" si="234"/>
        <v>1</v>
      </c>
      <c r="AB1884" s="7" t="b">
        <f t="shared" si="235"/>
        <v>0</v>
      </c>
      <c r="AC1884" s="7" t="b">
        <f t="shared" si="236"/>
        <v>1</v>
      </c>
      <c r="AD1884" s="7" t="b">
        <f t="shared" si="237"/>
        <v>0</v>
      </c>
      <c r="AE1884" s="7" t="b">
        <f t="shared" si="238"/>
        <v>1</v>
      </c>
      <c r="AF1884" s="7" t="b">
        <f t="shared" si="239"/>
        <v>0</v>
      </c>
      <c r="AH1884" t="b">
        <f>AND(Table252102[[#This Row],[Developmental toxicity]:[Reproductive toxicity]])</f>
        <v>0</v>
      </c>
    </row>
    <row r="1885" spans="1:34" x14ac:dyDescent="0.25">
      <c r="A1885" s="3">
        <f t="shared" si="232"/>
        <v>1884</v>
      </c>
      <c r="B1885" s="18"/>
      <c r="C1885" s="18" t="s">
        <v>10980</v>
      </c>
      <c r="D1885" s="16" t="s">
        <v>10979</v>
      </c>
      <c r="E1885" s="70" t="s">
        <v>13811</v>
      </c>
      <c r="F1885" s="18" t="s">
        <v>13812</v>
      </c>
      <c r="G1885" s="18" t="s">
        <v>13813</v>
      </c>
      <c r="H1885" s="18" t="s">
        <v>13814</v>
      </c>
      <c r="I1885" s="18" t="s">
        <v>13815</v>
      </c>
      <c r="J1885" s="18"/>
      <c r="K1885" s="7" t="e">
        <v>#N/A</v>
      </c>
      <c r="L1885" s="7" t="e">
        <v>#N/A</v>
      </c>
      <c r="M1885" s="7" t="e">
        <v>#N/A</v>
      </c>
      <c r="N1885" s="7" t="e">
        <v>#N/A</v>
      </c>
      <c r="O1885" s="7" t="e">
        <v>#N/A</v>
      </c>
      <c r="P1885" s="7" t="e">
        <v>#N/A</v>
      </c>
      <c r="Q1885" s="7" t="e">
        <v>#N/A</v>
      </c>
      <c r="R1885" s="7" t="e">
        <v>#N/A</v>
      </c>
      <c r="S1885" s="7" t="e">
        <v>#N/A</v>
      </c>
      <c r="T1885" s="7" t="e">
        <v>#N/A</v>
      </c>
      <c r="U1885" s="7" t="e">
        <v>#N/A</v>
      </c>
      <c r="V1885" s="7" t="e">
        <v>#N/A</v>
      </c>
      <c r="W1885" s="3">
        <v>1</v>
      </c>
      <c r="X1885" s="3" t="e">
        <v>#N/A</v>
      </c>
      <c r="Y1885" s="7" t="e">
        <v>#N/A</v>
      </c>
      <c r="Z1885" s="7">
        <f t="shared" si="233"/>
        <v>1</v>
      </c>
      <c r="AA1885" s="7">
        <f t="shared" si="234"/>
        <v>1</v>
      </c>
      <c r="AB1885" s="7" t="b">
        <f t="shared" si="235"/>
        <v>0</v>
      </c>
      <c r="AC1885" s="7" t="b">
        <f t="shared" si="236"/>
        <v>1</v>
      </c>
      <c r="AD1885" s="7" t="b">
        <f t="shared" si="237"/>
        <v>0</v>
      </c>
      <c r="AE1885" s="7" t="b">
        <f t="shared" si="238"/>
        <v>1</v>
      </c>
      <c r="AF1885" s="7" t="b">
        <f t="shared" si="239"/>
        <v>0</v>
      </c>
      <c r="AH1885" t="b">
        <f>AND(Table252102[[#This Row],[Developmental toxicity]:[Reproductive toxicity]])</f>
        <v>0</v>
      </c>
    </row>
    <row r="1886" spans="1:34" x14ac:dyDescent="0.25">
      <c r="A1886" s="3">
        <f t="shared" si="232"/>
        <v>1885</v>
      </c>
      <c r="B1886" s="18"/>
      <c r="C1886" s="18" t="s">
        <v>11247</v>
      </c>
      <c r="D1886" s="16" t="s">
        <v>11246</v>
      </c>
      <c r="E1886" s="70" t="s">
        <v>14323</v>
      </c>
      <c r="F1886" s="18" t="s">
        <v>14324</v>
      </c>
      <c r="G1886" s="18" t="s">
        <v>11248</v>
      </c>
      <c r="H1886" s="18" t="s">
        <v>11248</v>
      </c>
      <c r="I1886" s="18" t="s">
        <v>14325</v>
      </c>
      <c r="J1886" s="18"/>
      <c r="K1886" s="7" t="e">
        <v>#N/A</v>
      </c>
      <c r="L1886" s="7" t="e">
        <v>#N/A</v>
      </c>
      <c r="M1886" s="7" t="e">
        <v>#N/A</v>
      </c>
      <c r="N1886" s="7" t="e">
        <v>#N/A</v>
      </c>
      <c r="O1886" s="7" t="e">
        <v>#N/A</v>
      </c>
      <c r="P1886" s="7" t="e">
        <v>#N/A</v>
      </c>
      <c r="Q1886" s="7" t="e">
        <v>#N/A</v>
      </c>
      <c r="R1886" s="7" t="e">
        <v>#N/A</v>
      </c>
      <c r="S1886" s="7" t="e">
        <v>#N/A</v>
      </c>
      <c r="T1886" s="7" t="e">
        <v>#N/A</v>
      </c>
      <c r="U1886" s="7" t="e">
        <v>#N/A</v>
      </c>
      <c r="V1886" s="7" t="e">
        <v>#N/A</v>
      </c>
      <c r="W1886" s="7">
        <v>1</v>
      </c>
      <c r="X1886" s="7" t="e">
        <v>#N/A</v>
      </c>
      <c r="Y1886" s="7">
        <v>0</v>
      </c>
      <c r="Z1886" s="7">
        <f t="shared" si="233"/>
        <v>1</v>
      </c>
      <c r="AA1886" s="7">
        <f t="shared" si="234"/>
        <v>0</v>
      </c>
      <c r="AB1886" s="7" t="b">
        <f t="shared" si="235"/>
        <v>1</v>
      </c>
      <c r="AC1886" s="7" t="b">
        <f t="shared" si="236"/>
        <v>1</v>
      </c>
      <c r="AD1886" s="7" t="b">
        <f t="shared" si="237"/>
        <v>0</v>
      </c>
      <c r="AE1886" s="7" t="b">
        <f t="shared" si="238"/>
        <v>1</v>
      </c>
      <c r="AF1886" s="7" t="b">
        <f t="shared" si="239"/>
        <v>0</v>
      </c>
      <c r="AH1886" t="b">
        <f>AND(Table252102[[#This Row],[Developmental toxicity]:[Reproductive toxicity]])</f>
        <v>1</v>
      </c>
    </row>
    <row r="1887" spans="1:34" x14ac:dyDescent="0.25">
      <c r="A1887" s="3">
        <f t="shared" si="232"/>
        <v>1886</v>
      </c>
      <c r="B1887" s="18">
        <v>221</v>
      </c>
      <c r="C1887" s="18" t="s">
        <v>658</v>
      </c>
      <c r="D1887" s="18" t="s">
        <v>5189</v>
      </c>
      <c r="E1887" s="70" t="s">
        <v>4702</v>
      </c>
      <c r="F1887" s="18" t="s">
        <v>5623</v>
      </c>
      <c r="G1887" s="18" t="s">
        <v>659</v>
      </c>
      <c r="H1887" s="18" t="s">
        <v>6541</v>
      </c>
      <c r="I1887" s="18" t="s">
        <v>6542</v>
      </c>
      <c r="J1887" s="18" t="s">
        <v>1431</v>
      </c>
      <c r="K1887" s="7" t="e">
        <v>#N/A</v>
      </c>
      <c r="L1887" s="7">
        <v>1</v>
      </c>
      <c r="M1887" s="7" t="e">
        <v>#N/A</v>
      </c>
      <c r="N1887" s="7" t="e">
        <v>#N/A</v>
      </c>
      <c r="O1887" s="7" t="e">
        <v>#N/A</v>
      </c>
      <c r="P1887" s="7" t="e">
        <v>#N/A</v>
      </c>
      <c r="Q1887" s="7" t="e">
        <v>#N/A</v>
      </c>
      <c r="R1887" s="7" t="e">
        <v>#N/A</v>
      </c>
      <c r="S1887" s="7" t="e">
        <v>#N/A</v>
      </c>
      <c r="T1887" s="7" t="e">
        <v>#N/A</v>
      </c>
      <c r="U1887" s="7" t="e">
        <v>#N/A</v>
      </c>
      <c r="V1887" s="7" t="e">
        <v>#N/A</v>
      </c>
      <c r="W1887" s="7" t="e">
        <v>#N/A</v>
      </c>
      <c r="X1887" s="7" t="e">
        <v>#N/A</v>
      </c>
      <c r="Y1887" s="7">
        <v>1</v>
      </c>
      <c r="Z1887" s="7">
        <f t="shared" si="233"/>
        <v>1</v>
      </c>
      <c r="AA1887" s="7">
        <f t="shared" si="234"/>
        <v>1</v>
      </c>
      <c r="AB1887" s="7" t="b">
        <f t="shared" si="235"/>
        <v>1</v>
      </c>
      <c r="AC1887" s="7" t="b">
        <f t="shared" si="236"/>
        <v>0</v>
      </c>
      <c r="AD1887" s="7" t="b">
        <f t="shared" si="237"/>
        <v>0</v>
      </c>
      <c r="AE1887" s="7" t="b">
        <f t="shared" si="238"/>
        <v>0</v>
      </c>
      <c r="AF1887" s="7" t="b">
        <f t="shared" si="239"/>
        <v>0</v>
      </c>
      <c r="AH1887" t="b">
        <f>AND(Table252102[[#This Row],[Developmental toxicity]:[Reproductive toxicity]])</f>
        <v>0</v>
      </c>
    </row>
    <row r="1888" spans="1:34" x14ac:dyDescent="0.25">
      <c r="A1888" s="3">
        <f t="shared" si="232"/>
        <v>1887</v>
      </c>
      <c r="B1888" s="18" t="s">
        <v>1440</v>
      </c>
      <c r="C1888" s="18" t="s">
        <v>2088</v>
      </c>
      <c r="D1888" s="16" t="s">
        <v>2972</v>
      </c>
      <c r="E1888" s="79" t="s">
        <v>7369</v>
      </c>
      <c r="F1888" s="17" t="s">
        <v>8217</v>
      </c>
      <c r="G1888" s="17" t="s">
        <v>9217</v>
      </c>
      <c r="H1888" s="17" t="s">
        <v>9217</v>
      </c>
      <c r="I1888" s="17" t="s">
        <v>9218</v>
      </c>
      <c r="J1888" s="18"/>
      <c r="K1888" s="7" t="e">
        <v>#N/A</v>
      </c>
      <c r="L1888" s="7" t="e">
        <v>#N/A</v>
      </c>
      <c r="M1888" s="7" t="e">
        <v>#N/A</v>
      </c>
      <c r="N1888" s="7" t="e">
        <v>#N/A</v>
      </c>
      <c r="O1888" s="7" t="e">
        <v>#N/A</v>
      </c>
      <c r="P1888" s="7" t="e">
        <v>#N/A</v>
      </c>
      <c r="Q1888" s="7" t="e">
        <v>#N/A</v>
      </c>
      <c r="R1888" s="7" t="e">
        <v>#N/A</v>
      </c>
      <c r="S1888" s="7" t="e">
        <v>#N/A</v>
      </c>
      <c r="T1888" s="7">
        <v>0</v>
      </c>
      <c r="U1888" s="7" t="e">
        <v>#N/A</v>
      </c>
      <c r="V1888" s="7" t="e">
        <v>#N/A</v>
      </c>
      <c r="W1888" s="7" t="e">
        <v>#N/A</v>
      </c>
      <c r="X1888" s="7" t="e">
        <v>#N/A</v>
      </c>
      <c r="Y1888" s="7" t="e">
        <v>#N/A</v>
      </c>
      <c r="Z1888" s="7">
        <f t="shared" si="233"/>
        <v>0</v>
      </c>
      <c r="AA1888" s="7">
        <f t="shared" si="234"/>
        <v>0</v>
      </c>
      <c r="AB1888" s="7" t="b">
        <f t="shared" si="235"/>
        <v>1</v>
      </c>
      <c r="AC1888" s="7" t="b">
        <f t="shared" si="236"/>
        <v>0</v>
      </c>
      <c r="AD1888" s="7" t="b">
        <f t="shared" si="237"/>
        <v>1</v>
      </c>
      <c r="AE1888" s="7" t="b">
        <f t="shared" si="238"/>
        <v>0</v>
      </c>
      <c r="AF1888" s="7" t="b">
        <f t="shared" si="239"/>
        <v>0</v>
      </c>
      <c r="AH1888" t="b">
        <f>AND(Table252102[[#This Row],[Developmental toxicity]:[Reproductive toxicity]])</f>
        <v>0</v>
      </c>
    </row>
    <row r="1889" spans="1:34" x14ac:dyDescent="0.25">
      <c r="A1889" s="3">
        <f t="shared" si="232"/>
        <v>1888</v>
      </c>
      <c r="B1889" s="18">
        <v>632</v>
      </c>
      <c r="C1889" s="18" t="s">
        <v>1288</v>
      </c>
      <c r="D1889" s="16" t="s">
        <v>5416</v>
      </c>
      <c r="E1889" s="70" t="s">
        <v>4987</v>
      </c>
      <c r="F1889" s="18" t="s">
        <v>5893</v>
      </c>
      <c r="G1889" s="18" t="s">
        <v>1289</v>
      </c>
      <c r="H1889" s="18" t="s">
        <v>6918</v>
      </c>
      <c r="I1889" s="18" t="s">
        <v>6919</v>
      </c>
      <c r="J1889" s="18" t="s">
        <v>1431</v>
      </c>
      <c r="K1889" s="7" t="e">
        <v>#N/A</v>
      </c>
      <c r="L1889" s="7">
        <v>1</v>
      </c>
      <c r="M1889" s="7" t="e">
        <v>#N/A</v>
      </c>
      <c r="N1889" s="7" t="e">
        <v>#N/A</v>
      </c>
      <c r="O1889" s="7" t="e">
        <v>#N/A</v>
      </c>
      <c r="P1889" s="7" t="e">
        <v>#N/A</v>
      </c>
      <c r="Q1889" s="7" t="e">
        <v>#N/A</v>
      </c>
      <c r="R1889" s="7" t="e">
        <v>#N/A</v>
      </c>
      <c r="S1889" s="7" t="e">
        <v>#N/A</v>
      </c>
      <c r="T1889" s="7" t="e">
        <v>#N/A</v>
      </c>
      <c r="U1889" s="7" t="e">
        <v>#N/A</v>
      </c>
      <c r="V1889" s="7" t="e">
        <v>#N/A</v>
      </c>
      <c r="W1889" s="7" t="e">
        <v>#N/A</v>
      </c>
      <c r="X1889" s="7" t="e">
        <v>#N/A</v>
      </c>
      <c r="Y1889" s="7">
        <v>1</v>
      </c>
      <c r="Z1889" s="7">
        <f t="shared" si="233"/>
        <v>1</v>
      </c>
      <c r="AA1889" s="7">
        <f t="shared" si="234"/>
        <v>1</v>
      </c>
      <c r="AB1889" s="7" t="b">
        <f t="shared" si="235"/>
        <v>1</v>
      </c>
      <c r="AC1889" s="7" t="b">
        <f t="shared" si="236"/>
        <v>0</v>
      </c>
      <c r="AD1889" s="7" t="b">
        <f t="shared" si="237"/>
        <v>0</v>
      </c>
      <c r="AE1889" s="7" t="b">
        <f t="shared" si="238"/>
        <v>0</v>
      </c>
      <c r="AF1889" s="7" t="b">
        <f t="shared" si="239"/>
        <v>0</v>
      </c>
      <c r="AH1889" t="b">
        <f>AND(Table252102[[#This Row],[Developmental toxicity]:[Reproductive toxicity]])</f>
        <v>0</v>
      </c>
    </row>
    <row r="1890" spans="1:34" x14ac:dyDescent="0.25">
      <c r="A1890" s="3">
        <f t="shared" si="232"/>
        <v>1889</v>
      </c>
      <c r="B1890" s="18"/>
      <c r="C1890" s="18" t="s">
        <v>20527</v>
      </c>
      <c r="D1890" s="18" t="s">
        <v>19199</v>
      </c>
      <c r="E1890" s="70" t="s">
        <v>20282</v>
      </c>
      <c r="F1890" s="18" t="s">
        <v>19668</v>
      </c>
      <c r="G1890" s="18" t="s">
        <v>19669</v>
      </c>
      <c r="H1890" s="18" t="s">
        <v>19670</v>
      </c>
      <c r="I1890" s="18" t="s">
        <v>19671</v>
      </c>
      <c r="J1890" s="18" t="s">
        <v>20</v>
      </c>
      <c r="K1890" s="7" t="e">
        <v>#N/A</v>
      </c>
      <c r="L1890" s="7" t="e">
        <v>#N/A</v>
      </c>
      <c r="M1890" s="7" t="e">
        <v>#N/A</v>
      </c>
      <c r="N1890" s="7" t="e">
        <v>#N/A</v>
      </c>
      <c r="O1890" s="7" t="e">
        <v>#N/A</v>
      </c>
      <c r="P1890" s="7" t="e">
        <v>#N/A</v>
      </c>
      <c r="Q1890" s="7" t="e">
        <v>#N/A</v>
      </c>
      <c r="R1890" s="7" t="e">
        <v>#N/A</v>
      </c>
      <c r="S1890" s="7" t="e">
        <v>#N/A</v>
      </c>
      <c r="T1890" s="7" t="e">
        <v>#N/A</v>
      </c>
      <c r="U1890" s="7" t="e">
        <v>#N/A</v>
      </c>
      <c r="V1890" s="7" t="e">
        <v>#N/A</v>
      </c>
      <c r="W1890" s="7" t="e">
        <v>#N/A</v>
      </c>
      <c r="X1890" s="7">
        <v>0</v>
      </c>
      <c r="Y1890" s="7" t="e">
        <v>#N/A</v>
      </c>
      <c r="Z1890" s="7">
        <f t="shared" si="233"/>
        <v>0</v>
      </c>
      <c r="AA1890" s="7">
        <f t="shared" si="234"/>
        <v>0</v>
      </c>
      <c r="AB1890" s="7" t="b">
        <f t="shared" si="235"/>
        <v>1</v>
      </c>
      <c r="AC1890" s="7" t="b">
        <f t="shared" si="236"/>
        <v>0</v>
      </c>
      <c r="AD1890" s="7" t="b">
        <f t="shared" si="237"/>
        <v>0</v>
      </c>
      <c r="AE1890" s="7" t="b">
        <f t="shared" si="238"/>
        <v>0</v>
      </c>
      <c r="AF1890" s="7" t="b">
        <f t="shared" si="239"/>
        <v>0</v>
      </c>
      <c r="AH1890" t="b">
        <f>AND(Table252102[[#This Row],[Developmental toxicity]:[Reproductive toxicity]])</f>
        <v>0</v>
      </c>
    </row>
    <row r="1891" spans="1:34" x14ac:dyDescent="0.25">
      <c r="A1891" s="3">
        <f t="shared" si="232"/>
        <v>1890</v>
      </c>
      <c r="B1891" s="18"/>
      <c r="C1891" s="18" t="s">
        <v>11312</v>
      </c>
      <c r="D1891" s="16" t="s">
        <v>11311</v>
      </c>
      <c r="E1891" s="70" t="s">
        <v>14438</v>
      </c>
      <c r="F1891" s="18" t="s">
        <v>14439</v>
      </c>
      <c r="G1891" s="18" t="s">
        <v>14440</v>
      </c>
      <c r="H1891" s="18" t="s">
        <v>6915</v>
      </c>
      <c r="I1891" s="18" t="s">
        <v>14441</v>
      </c>
      <c r="J1891" s="18"/>
      <c r="K1891" s="7" t="e">
        <v>#N/A</v>
      </c>
      <c r="L1891" s="7">
        <v>1</v>
      </c>
      <c r="M1891" s="7" t="e">
        <v>#N/A</v>
      </c>
      <c r="N1891" s="7" t="e">
        <v>#N/A</v>
      </c>
      <c r="O1891" s="7" t="e">
        <v>#N/A</v>
      </c>
      <c r="P1891" s="7" t="e">
        <v>#N/A</v>
      </c>
      <c r="Q1891" s="7" t="e">
        <v>#N/A</v>
      </c>
      <c r="R1891" s="7" t="e">
        <v>#N/A</v>
      </c>
      <c r="S1891" s="7" t="e">
        <v>#N/A</v>
      </c>
      <c r="T1891" s="7" t="e">
        <v>#N/A</v>
      </c>
      <c r="U1891" s="7" t="e">
        <v>#N/A</v>
      </c>
      <c r="V1891" s="7" t="e">
        <v>#N/A</v>
      </c>
      <c r="W1891" s="3">
        <v>1</v>
      </c>
      <c r="X1891" s="3" t="e">
        <v>#N/A</v>
      </c>
      <c r="Y1891" s="7">
        <v>1</v>
      </c>
      <c r="Z1891" s="7">
        <f t="shared" si="233"/>
        <v>1</v>
      </c>
      <c r="AA1891" s="7">
        <f t="shared" si="234"/>
        <v>1</v>
      </c>
      <c r="AB1891" s="7" t="b">
        <f t="shared" si="235"/>
        <v>1</v>
      </c>
      <c r="AC1891" s="7" t="b">
        <f t="shared" si="236"/>
        <v>1</v>
      </c>
      <c r="AD1891" s="7" t="b">
        <f t="shared" si="237"/>
        <v>0</v>
      </c>
      <c r="AE1891" s="7" t="b">
        <f t="shared" si="238"/>
        <v>1</v>
      </c>
      <c r="AF1891" s="7" t="b">
        <f t="shared" si="239"/>
        <v>0</v>
      </c>
      <c r="AH1891" t="b">
        <f>AND(Table252102[[#This Row],[Developmental toxicity]:[Reproductive toxicity]])</f>
        <v>1</v>
      </c>
    </row>
    <row r="1892" spans="1:34" x14ac:dyDescent="0.25">
      <c r="A1892" s="3">
        <f t="shared" si="232"/>
        <v>1891</v>
      </c>
      <c r="B1892" s="18">
        <v>469</v>
      </c>
      <c r="C1892" s="18" t="s">
        <v>1024</v>
      </c>
      <c r="D1892" s="18" t="s">
        <v>5310</v>
      </c>
      <c r="E1892" s="70" t="s">
        <v>4864</v>
      </c>
      <c r="F1892" s="18" t="s">
        <v>5770</v>
      </c>
      <c r="G1892" s="18" t="s">
        <v>1025</v>
      </c>
      <c r="H1892" s="18" t="s">
        <v>6776</v>
      </c>
      <c r="I1892" s="18" t="s">
        <v>6777</v>
      </c>
      <c r="J1892" s="18" t="s">
        <v>1431</v>
      </c>
      <c r="K1892" s="7" t="e">
        <v>#N/A</v>
      </c>
      <c r="L1892" s="7">
        <v>1</v>
      </c>
      <c r="M1892" s="7" t="e">
        <v>#N/A</v>
      </c>
      <c r="N1892" s="7" t="e">
        <v>#N/A</v>
      </c>
      <c r="O1892" s="7" t="e">
        <v>#N/A</v>
      </c>
      <c r="P1892" s="7" t="e">
        <v>#N/A</v>
      </c>
      <c r="Q1892" s="7" t="e">
        <v>#N/A</v>
      </c>
      <c r="R1892" s="7" t="e">
        <v>#N/A</v>
      </c>
      <c r="S1892" s="7" t="e">
        <v>#N/A</v>
      </c>
      <c r="T1892" s="7" t="e">
        <v>#N/A</v>
      </c>
      <c r="U1892" s="7" t="e">
        <v>#N/A</v>
      </c>
      <c r="V1892" s="7" t="e">
        <v>#N/A</v>
      </c>
      <c r="W1892" s="7">
        <v>1</v>
      </c>
      <c r="X1892" s="7">
        <v>1</v>
      </c>
      <c r="Y1892" s="7">
        <v>1</v>
      </c>
      <c r="Z1892" s="7">
        <f t="shared" si="233"/>
        <v>1</v>
      </c>
      <c r="AA1892" s="7">
        <f t="shared" si="234"/>
        <v>1</v>
      </c>
      <c r="AB1892" s="7" t="b">
        <f t="shared" si="235"/>
        <v>1</v>
      </c>
      <c r="AC1892" s="7" t="b">
        <f t="shared" si="236"/>
        <v>1</v>
      </c>
      <c r="AD1892" s="7" t="b">
        <f t="shared" si="237"/>
        <v>0</v>
      </c>
      <c r="AE1892" s="7" t="b">
        <f t="shared" si="238"/>
        <v>1</v>
      </c>
      <c r="AF1892" s="7" t="b">
        <f t="shared" si="239"/>
        <v>0</v>
      </c>
      <c r="AH1892" t="b">
        <f>AND(Table252102[[#This Row],[Developmental toxicity]:[Reproductive toxicity]])</f>
        <v>1</v>
      </c>
    </row>
    <row r="1893" spans="1:34" x14ac:dyDescent="0.25">
      <c r="A1893" s="3">
        <f t="shared" si="232"/>
        <v>1892</v>
      </c>
      <c r="B1893" s="18"/>
      <c r="C1893" s="18" t="s">
        <v>11805</v>
      </c>
      <c r="D1893" s="16" t="s">
        <v>11804</v>
      </c>
      <c r="E1893" s="70" t="s">
        <v>15351</v>
      </c>
      <c r="F1893" s="18" t="s">
        <v>15352</v>
      </c>
      <c r="G1893" s="18" t="s">
        <v>15353</v>
      </c>
      <c r="H1893" s="18" t="s">
        <v>11806</v>
      </c>
      <c r="I1893" s="18" t="s">
        <v>15354</v>
      </c>
      <c r="J1893" s="18"/>
      <c r="K1893" s="7" t="e">
        <v>#N/A</v>
      </c>
      <c r="L1893" s="7" t="e">
        <v>#N/A</v>
      </c>
      <c r="M1893" s="7" t="e">
        <v>#N/A</v>
      </c>
      <c r="N1893" s="7" t="e">
        <v>#N/A</v>
      </c>
      <c r="O1893" s="7" t="e">
        <v>#N/A</v>
      </c>
      <c r="P1893" s="7" t="e">
        <v>#N/A</v>
      </c>
      <c r="Q1893" s="7" t="e">
        <v>#N/A</v>
      </c>
      <c r="R1893" s="7" t="e">
        <v>#N/A</v>
      </c>
      <c r="S1893" s="7" t="e">
        <v>#N/A</v>
      </c>
      <c r="T1893" s="7" t="e">
        <v>#N/A</v>
      </c>
      <c r="U1893" s="7" t="e">
        <v>#N/A</v>
      </c>
      <c r="V1893" s="7" t="e">
        <v>#N/A</v>
      </c>
      <c r="W1893" s="3">
        <v>1</v>
      </c>
      <c r="X1893" s="3" t="e">
        <v>#N/A</v>
      </c>
      <c r="Y1893" s="7" t="e">
        <v>#N/A</v>
      </c>
      <c r="Z1893" s="7">
        <f t="shared" si="233"/>
        <v>1</v>
      </c>
      <c r="AA1893" s="7">
        <f t="shared" si="234"/>
        <v>1</v>
      </c>
      <c r="AB1893" s="7" t="b">
        <f t="shared" si="235"/>
        <v>0</v>
      </c>
      <c r="AC1893" s="7" t="b">
        <f t="shared" si="236"/>
        <v>1</v>
      </c>
      <c r="AD1893" s="7" t="b">
        <f t="shared" si="237"/>
        <v>0</v>
      </c>
      <c r="AE1893" s="7" t="b">
        <f t="shared" si="238"/>
        <v>1</v>
      </c>
      <c r="AF1893" s="7" t="b">
        <f t="shared" si="239"/>
        <v>0</v>
      </c>
      <c r="AH1893" t="b">
        <f>AND(Table252102[[#This Row],[Developmental toxicity]:[Reproductive toxicity]])</f>
        <v>0</v>
      </c>
    </row>
    <row r="1894" spans="1:34" x14ac:dyDescent="0.25">
      <c r="A1894" s="3">
        <f t="shared" si="232"/>
        <v>1893</v>
      </c>
      <c r="B1894" s="18">
        <v>628</v>
      </c>
      <c r="C1894" s="18" t="s">
        <v>1284</v>
      </c>
      <c r="D1894" s="18" t="s">
        <v>5414</v>
      </c>
      <c r="E1894" s="70" t="s">
        <v>4985</v>
      </c>
      <c r="F1894" s="18" t="s">
        <v>5891</v>
      </c>
      <c r="G1894" s="18" t="s">
        <v>1285</v>
      </c>
      <c r="H1894" s="18" t="s">
        <v>6913</v>
      </c>
      <c r="I1894" s="18" t="s">
        <v>6914</v>
      </c>
      <c r="J1894" s="18" t="s">
        <v>1431</v>
      </c>
      <c r="K1894" s="7" t="e">
        <v>#N/A</v>
      </c>
      <c r="L1894" s="7">
        <v>1</v>
      </c>
      <c r="M1894" s="7" t="e">
        <v>#N/A</v>
      </c>
      <c r="N1894" s="7" t="e">
        <v>#N/A</v>
      </c>
      <c r="O1894" s="7" t="e">
        <v>#N/A</v>
      </c>
      <c r="P1894" s="7" t="e">
        <v>#N/A</v>
      </c>
      <c r="Q1894" s="7" t="e">
        <v>#N/A</v>
      </c>
      <c r="R1894" s="7" t="e">
        <v>#N/A</v>
      </c>
      <c r="S1894" s="7" t="e">
        <v>#N/A</v>
      </c>
      <c r="T1894" s="7" t="e">
        <v>#N/A</v>
      </c>
      <c r="U1894" s="7" t="e">
        <v>#N/A</v>
      </c>
      <c r="V1894" s="7" t="e">
        <v>#N/A</v>
      </c>
      <c r="W1894" s="7">
        <v>1</v>
      </c>
      <c r="X1894" s="7">
        <v>1</v>
      </c>
      <c r="Y1894" s="7">
        <v>1</v>
      </c>
      <c r="Z1894" s="7">
        <f t="shared" si="233"/>
        <v>1</v>
      </c>
      <c r="AA1894" s="7">
        <f t="shared" si="234"/>
        <v>1</v>
      </c>
      <c r="AB1894" s="7" t="b">
        <f t="shared" si="235"/>
        <v>1</v>
      </c>
      <c r="AC1894" s="7" t="b">
        <f t="shared" si="236"/>
        <v>1</v>
      </c>
      <c r="AD1894" s="7" t="b">
        <f t="shared" si="237"/>
        <v>0</v>
      </c>
      <c r="AE1894" s="7" t="b">
        <f t="shared" si="238"/>
        <v>1</v>
      </c>
      <c r="AF1894" s="7" t="b">
        <f t="shared" si="239"/>
        <v>0</v>
      </c>
      <c r="AH1894" t="b">
        <f>AND(Table252102[[#This Row],[Developmental toxicity]:[Reproductive toxicity]])</f>
        <v>1</v>
      </c>
    </row>
    <row r="1895" spans="1:34" x14ac:dyDescent="0.25">
      <c r="A1895" s="3">
        <f t="shared" si="232"/>
        <v>1894</v>
      </c>
      <c r="B1895" s="18">
        <v>633</v>
      </c>
      <c r="C1895" s="18" t="s">
        <v>1290</v>
      </c>
      <c r="D1895" s="16" t="s">
        <v>5417</v>
      </c>
      <c r="E1895" s="70" t="s">
        <v>4988</v>
      </c>
      <c r="F1895" s="18" t="s">
        <v>5894</v>
      </c>
      <c r="G1895" s="18" t="s">
        <v>1291</v>
      </c>
      <c r="H1895" s="18" t="s">
        <v>6920</v>
      </c>
      <c r="I1895" s="18" t="s">
        <v>6921</v>
      </c>
      <c r="J1895" s="18" t="s">
        <v>1431</v>
      </c>
      <c r="K1895" s="7" t="e">
        <v>#N/A</v>
      </c>
      <c r="L1895" s="7">
        <v>1</v>
      </c>
      <c r="M1895" s="7" t="e">
        <v>#N/A</v>
      </c>
      <c r="N1895" s="7" t="e">
        <v>#N/A</v>
      </c>
      <c r="O1895" s="7" t="e">
        <v>#N/A</v>
      </c>
      <c r="P1895" s="7" t="e">
        <v>#N/A</v>
      </c>
      <c r="Q1895" s="7" t="e">
        <v>#N/A</v>
      </c>
      <c r="R1895" s="7" t="e">
        <v>#N/A</v>
      </c>
      <c r="S1895" s="7" t="e">
        <v>#N/A</v>
      </c>
      <c r="T1895" s="7" t="e">
        <v>#N/A</v>
      </c>
      <c r="U1895" s="7" t="e">
        <v>#N/A</v>
      </c>
      <c r="V1895" s="7" t="e">
        <v>#N/A</v>
      </c>
      <c r="W1895" s="7">
        <v>1</v>
      </c>
      <c r="X1895" s="7" t="e">
        <v>#N/A</v>
      </c>
      <c r="Y1895" s="7">
        <v>1</v>
      </c>
      <c r="Z1895" s="7">
        <f t="shared" si="233"/>
        <v>1</v>
      </c>
      <c r="AA1895" s="7">
        <f t="shared" si="234"/>
        <v>1</v>
      </c>
      <c r="AB1895" s="7" t="b">
        <f t="shared" si="235"/>
        <v>1</v>
      </c>
      <c r="AC1895" s="7" t="b">
        <f t="shared" si="236"/>
        <v>1</v>
      </c>
      <c r="AD1895" s="7" t="b">
        <f t="shared" si="237"/>
        <v>0</v>
      </c>
      <c r="AE1895" s="7" t="b">
        <f t="shared" si="238"/>
        <v>1</v>
      </c>
      <c r="AF1895" s="7" t="b">
        <f t="shared" si="239"/>
        <v>0</v>
      </c>
      <c r="AH1895" t="b">
        <f>AND(Table252102[[#This Row],[Developmental toxicity]:[Reproductive toxicity]])</f>
        <v>1</v>
      </c>
    </row>
    <row r="1896" spans="1:34" x14ac:dyDescent="0.25">
      <c r="A1896" s="3">
        <f t="shared" si="232"/>
        <v>1895</v>
      </c>
      <c r="B1896" s="18"/>
      <c r="C1896" s="18" t="s">
        <v>12453</v>
      </c>
      <c r="D1896" s="18" t="s">
        <v>12452</v>
      </c>
      <c r="E1896" s="70" t="s">
        <v>16365</v>
      </c>
      <c r="F1896" s="18" t="s">
        <v>16366</v>
      </c>
      <c r="G1896" s="18" t="s">
        <v>16367</v>
      </c>
      <c r="H1896" s="18" t="s">
        <v>16367</v>
      </c>
      <c r="I1896" s="18" t="s">
        <v>16368</v>
      </c>
      <c r="J1896" s="18"/>
      <c r="K1896" s="7" t="e">
        <v>#N/A</v>
      </c>
      <c r="L1896" s="7" t="e">
        <v>#N/A</v>
      </c>
      <c r="M1896" s="7" t="e">
        <v>#N/A</v>
      </c>
      <c r="N1896" s="7" t="e">
        <v>#N/A</v>
      </c>
      <c r="O1896" s="7" t="e">
        <v>#N/A</v>
      </c>
      <c r="P1896" s="7" t="e">
        <v>#N/A</v>
      </c>
      <c r="Q1896" s="7" t="e">
        <v>#N/A</v>
      </c>
      <c r="R1896" s="7" t="e">
        <v>#N/A</v>
      </c>
      <c r="S1896" s="7" t="e">
        <v>#N/A</v>
      </c>
      <c r="T1896" s="7" t="e">
        <v>#N/A</v>
      </c>
      <c r="U1896" s="7" t="e">
        <v>#N/A</v>
      </c>
      <c r="V1896" s="7" t="e">
        <v>#N/A</v>
      </c>
      <c r="W1896" s="3">
        <v>0</v>
      </c>
      <c r="X1896" s="3" t="e">
        <v>#N/A</v>
      </c>
      <c r="Y1896" s="7" t="e">
        <v>#N/A</v>
      </c>
      <c r="Z1896" s="7">
        <f t="shared" si="233"/>
        <v>0</v>
      </c>
      <c r="AA1896" s="7">
        <f t="shared" si="234"/>
        <v>0</v>
      </c>
      <c r="AB1896" s="7" t="b">
        <f t="shared" si="235"/>
        <v>0</v>
      </c>
      <c r="AC1896" s="7" t="b">
        <f t="shared" si="236"/>
        <v>1</v>
      </c>
      <c r="AD1896" s="7" t="b">
        <f t="shared" si="237"/>
        <v>0</v>
      </c>
      <c r="AE1896" s="7" t="b">
        <f t="shared" si="238"/>
        <v>1</v>
      </c>
      <c r="AF1896" s="7" t="b">
        <f t="shared" si="239"/>
        <v>0</v>
      </c>
      <c r="AH1896" t="b">
        <f>AND(Table252102[[#This Row],[Developmental toxicity]:[Reproductive toxicity]])</f>
        <v>0</v>
      </c>
    </row>
    <row r="1897" spans="1:34" x14ac:dyDescent="0.25">
      <c r="A1897" s="3">
        <f t="shared" si="232"/>
        <v>1896</v>
      </c>
      <c r="B1897" s="18" t="s">
        <v>1440</v>
      </c>
      <c r="C1897" s="18" t="s">
        <v>2427</v>
      </c>
      <c r="D1897" s="18" t="s">
        <v>3360</v>
      </c>
      <c r="E1897" s="79" t="s">
        <v>7704</v>
      </c>
      <c r="F1897" s="17" t="s">
        <v>8545</v>
      </c>
      <c r="G1897" s="17" t="s">
        <v>9948</v>
      </c>
      <c r="H1897" s="17" t="s">
        <v>9948</v>
      </c>
      <c r="I1897" s="17" t="s">
        <v>9949</v>
      </c>
      <c r="J1897" s="18"/>
      <c r="K1897" s="7" t="e">
        <v>#N/A</v>
      </c>
      <c r="L1897" s="7" t="e">
        <v>#N/A</v>
      </c>
      <c r="M1897" s="7" t="e">
        <v>#N/A</v>
      </c>
      <c r="N1897" s="7" t="e">
        <v>#N/A</v>
      </c>
      <c r="O1897" s="7" t="e">
        <v>#N/A</v>
      </c>
      <c r="P1897" s="7" t="e">
        <v>#N/A</v>
      </c>
      <c r="Q1897" s="7" t="e">
        <v>#N/A</v>
      </c>
      <c r="R1897" s="7" t="e">
        <v>#N/A</v>
      </c>
      <c r="S1897" s="7" t="e">
        <v>#N/A</v>
      </c>
      <c r="T1897" s="7">
        <v>0</v>
      </c>
      <c r="U1897" s="7" t="e">
        <v>#N/A</v>
      </c>
      <c r="V1897" s="7" t="e">
        <v>#N/A</v>
      </c>
      <c r="W1897" s="3">
        <v>0</v>
      </c>
      <c r="X1897" s="3" t="e">
        <v>#N/A</v>
      </c>
      <c r="Y1897" s="7" t="e">
        <v>#N/A</v>
      </c>
      <c r="Z1897" s="7">
        <f t="shared" si="233"/>
        <v>0</v>
      </c>
      <c r="AA1897" s="7">
        <f t="shared" si="234"/>
        <v>0</v>
      </c>
      <c r="AB1897" s="7" t="b">
        <f t="shared" si="235"/>
        <v>1</v>
      </c>
      <c r="AC1897" s="7" t="b">
        <f t="shared" si="236"/>
        <v>1</v>
      </c>
      <c r="AD1897" s="7" t="b">
        <f t="shared" si="237"/>
        <v>1</v>
      </c>
      <c r="AE1897" s="7" t="b">
        <f t="shared" si="238"/>
        <v>1</v>
      </c>
      <c r="AF1897" s="7" t="b">
        <f t="shared" si="239"/>
        <v>0</v>
      </c>
      <c r="AH1897" t="b">
        <f>AND(Table252102[[#This Row],[Developmental toxicity]:[Reproductive toxicity]])</f>
        <v>1</v>
      </c>
    </row>
    <row r="1898" spans="1:34" x14ac:dyDescent="0.25">
      <c r="A1898" s="3">
        <f t="shared" si="232"/>
        <v>1897</v>
      </c>
      <c r="B1898" s="18"/>
      <c r="C1898" s="18" t="s">
        <v>12958</v>
      </c>
      <c r="D1898" s="16" t="s">
        <v>12957</v>
      </c>
      <c r="E1898" s="70" t="s">
        <v>17112</v>
      </c>
      <c r="F1898" s="18" t="s">
        <v>17113</v>
      </c>
      <c r="G1898" s="18" t="s">
        <v>12959</v>
      </c>
      <c r="H1898" s="18" t="s">
        <v>12959</v>
      </c>
      <c r="I1898" s="18" t="s">
        <v>17114</v>
      </c>
      <c r="J1898" s="18"/>
      <c r="K1898" s="7" t="e">
        <v>#N/A</v>
      </c>
      <c r="L1898" s="7" t="e">
        <v>#N/A</v>
      </c>
      <c r="M1898" s="7" t="e">
        <v>#N/A</v>
      </c>
      <c r="N1898" s="7" t="e">
        <v>#N/A</v>
      </c>
      <c r="O1898" s="7" t="e">
        <v>#N/A</v>
      </c>
      <c r="P1898" s="7" t="e">
        <v>#N/A</v>
      </c>
      <c r="Q1898" s="7" t="e">
        <v>#N/A</v>
      </c>
      <c r="R1898" s="7" t="e">
        <v>#N/A</v>
      </c>
      <c r="S1898" s="7" t="e">
        <v>#N/A</v>
      </c>
      <c r="T1898" s="7" t="e">
        <v>#N/A</v>
      </c>
      <c r="U1898" s="7" t="e">
        <v>#N/A</v>
      </c>
      <c r="V1898" s="7" t="e">
        <v>#N/A</v>
      </c>
      <c r="W1898" s="7">
        <v>0</v>
      </c>
      <c r="X1898" s="7" t="e">
        <v>#N/A</v>
      </c>
      <c r="Y1898" s="7">
        <v>0</v>
      </c>
      <c r="Z1898" s="7">
        <f t="shared" si="233"/>
        <v>0</v>
      </c>
      <c r="AA1898" s="7">
        <f t="shared" si="234"/>
        <v>0</v>
      </c>
      <c r="AB1898" s="7" t="b">
        <f t="shared" si="235"/>
        <v>1</v>
      </c>
      <c r="AC1898" s="7" t="b">
        <f t="shared" si="236"/>
        <v>1</v>
      </c>
      <c r="AD1898" s="7" t="b">
        <f t="shared" si="237"/>
        <v>0</v>
      </c>
      <c r="AE1898" s="7" t="b">
        <f t="shared" si="238"/>
        <v>1</v>
      </c>
      <c r="AF1898" s="7" t="b">
        <f t="shared" si="239"/>
        <v>0</v>
      </c>
      <c r="AH1898" t="b">
        <f>AND(Table252102[[#This Row],[Developmental toxicity]:[Reproductive toxicity]])</f>
        <v>1</v>
      </c>
    </row>
    <row r="1899" spans="1:34" x14ac:dyDescent="0.25">
      <c r="A1899" s="3">
        <f t="shared" si="232"/>
        <v>1898</v>
      </c>
      <c r="B1899" s="18"/>
      <c r="C1899" s="18" t="s">
        <v>12114</v>
      </c>
      <c r="D1899" s="18" t="s">
        <v>12113</v>
      </c>
      <c r="E1899" s="70" t="s">
        <v>15801</v>
      </c>
      <c r="F1899" s="18" t="s">
        <v>15802</v>
      </c>
      <c r="G1899" s="18" t="s">
        <v>15803</v>
      </c>
      <c r="H1899" s="18" t="s">
        <v>15803</v>
      </c>
      <c r="I1899" s="18" t="s">
        <v>15804</v>
      </c>
      <c r="J1899" s="18"/>
      <c r="K1899" s="7" t="e">
        <v>#N/A</v>
      </c>
      <c r="L1899" s="7" t="e">
        <v>#N/A</v>
      </c>
      <c r="M1899" s="7" t="e">
        <v>#N/A</v>
      </c>
      <c r="N1899" s="7" t="e">
        <v>#N/A</v>
      </c>
      <c r="O1899" s="7" t="e">
        <v>#N/A</v>
      </c>
      <c r="P1899" s="7" t="e">
        <v>#N/A</v>
      </c>
      <c r="Q1899" s="7" t="e">
        <v>#N/A</v>
      </c>
      <c r="R1899" s="7" t="e">
        <v>#N/A</v>
      </c>
      <c r="S1899" s="7" t="e">
        <v>#N/A</v>
      </c>
      <c r="T1899" s="7" t="e">
        <v>#N/A</v>
      </c>
      <c r="U1899" s="7" t="e">
        <v>#N/A</v>
      </c>
      <c r="V1899" s="7" t="e">
        <v>#N/A</v>
      </c>
      <c r="W1899" s="7">
        <v>0</v>
      </c>
      <c r="X1899" s="7" t="e">
        <v>#N/A</v>
      </c>
      <c r="Y1899" s="7">
        <v>0</v>
      </c>
      <c r="Z1899" s="7">
        <f t="shared" si="233"/>
        <v>0</v>
      </c>
      <c r="AA1899" s="7">
        <f t="shared" si="234"/>
        <v>0</v>
      </c>
      <c r="AB1899" s="7" t="b">
        <f t="shared" si="235"/>
        <v>1</v>
      </c>
      <c r="AC1899" s="7" t="b">
        <f t="shared" si="236"/>
        <v>1</v>
      </c>
      <c r="AD1899" s="7" t="b">
        <f t="shared" si="237"/>
        <v>0</v>
      </c>
      <c r="AE1899" s="7" t="b">
        <f t="shared" si="238"/>
        <v>1</v>
      </c>
      <c r="AF1899" s="7" t="b">
        <f t="shared" si="239"/>
        <v>0</v>
      </c>
      <c r="AH1899" t="b">
        <f>AND(Table252102[[#This Row],[Developmental toxicity]:[Reproductive toxicity]])</f>
        <v>1</v>
      </c>
    </row>
    <row r="1900" spans="1:34" x14ac:dyDescent="0.25">
      <c r="A1900" s="3">
        <f t="shared" si="232"/>
        <v>1899</v>
      </c>
      <c r="B1900" s="18"/>
      <c r="C1900" s="18" t="s">
        <v>12226</v>
      </c>
      <c r="D1900" s="16" t="s">
        <v>12225</v>
      </c>
      <c r="E1900" s="70" t="s">
        <v>15955</v>
      </c>
      <c r="F1900" s="18" t="s">
        <v>15956</v>
      </c>
      <c r="G1900" s="18" t="s">
        <v>15957</v>
      </c>
      <c r="H1900" s="18" t="s">
        <v>15957</v>
      </c>
      <c r="I1900" s="18" t="s">
        <v>15958</v>
      </c>
      <c r="J1900" s="18"/>
      <c r="K1900" s="7" t="e">
        <v>#N/A</v>
      </c>
      <c r="L1900" s="7" t="e">
        <v>#N/A</v>
      </c>
      <c r="M1900" s="7" t="e">
        <v>#N/A</v>
      </c>
      <c r="N1900" s="7" t="e">
        <v>#N/A</v>
      </c>
      <c r="O1900" s="7" t="e">
        <v>#N/A</v>
      </c>
      <c r="P1900" s="7" t="e">
        <v>#N/A</v>
      </c>
      <c r="Q1900" s="7" t="e">
        <v>#N/A</v>
      </c>
      <c r="R1900" s="7" t="e">
        <v>#N/A</v>
      </c>
      <c r="S1900" s="7" t="e">
        <v>#N/A</v>
      </c>
      <c r="T1900" s="7" t="e">
        <v>#N/A</v>
      </c>
      <c r="U1900" s="7" t="e">
        <v>#N/A</v>
      </c>
      <c r="V1900" s="7" t="e">
        <v>#N/A</v>
      </c>
      <c r="W1900" s="7">
        <v>0</v>
      </c>
      <c r="X1900" s="7" t="e">
        <v>#N/A</v>
      </c>
      <c r="Y1900" s="7">
        <v>0</v>
      </c>
      <c r="Z1900" s="7">
        <f t="shared" si="233"/>
        <v>0</v>
      </c>
      <c r="AA1900" s="7">
        <f t="shared" si="234"/>
        <v>0</v>
      </c>
      <c r="AB1900" s="7" t="b">
        <f t="shared" si="235"/>
        <v>1</v>
      </c>
      <c r="AC1900" s="7" t="b">
        <f t="shared" si="236"/>
        <v>1</v>
      </c>
      <c r="AD1900" s="7" t="b">
        <f t="shared" si="237"/>
        <v>0</v>
      </c>
      <c r="AE1900" s="7" t="b">
        <f t="shared" si="238"/>
        <v>1</v>
      </c>
      <c r="AF1900" s="7" t="b">
        <f t="shared" si="239"/>
        <v>0</v>
      </c>
      <c r="AH1900" t="b">
        <f>AND(Table252102[[#This Row],[Developmental toxicity]:[Reproductive toxicity]])</f>
        <v>1</v>
      </c>
    </row>
    <row r="1901" spans="1:34" x14ac:dyDescent="0.25">
      <c r="A1901" s="3">
        <f t="shared" si="232"/>
        <v>1900</v>
      </c>
      <c r="B1901" s="18"/>
      <c r="C1901" s="18" t="s">
        <v>12152</v>
      </c>
      <c r="D1901" s="16" t="s">
        <v>12151</v>
      </c>
      <c r="E1901" s="70" t="s">
        <v>15860</v>
      </c>
      <c r="F1901" s="18" t="s">
        <v>15861</v>
      </c>
      <c r="G1901" s="18" t="s">
        <v>15862</v>
      </c>
      <c r="H1901" s="18" t="s">
        <v>15862</v>
      </c>
      <c r="I1901" s="18" t="s">
        <v>15863</v>
      </c>
      <c r="J1901" s="18"/>
      <c r="K1901" s="7" t="e">
        <v>#N/A</v>
      </c>
      <c r="L1901" s="7" t="e">
        <v>#N/A</v>
      </c>
      <c r="M1901" s="7" t="e">
        <v>#N/A</v>
      </c>
      <c r="N1901" s="7" t="e">
        <v>#N/A</v>
      </c>
      <c r="O1901" s="7" t="e">
        <v>#N/A</v>
      </c>
      <c r="P1901" s="7" t="e">
        <v>#N/A</v>
      </c>
      <c r="Q1901" s="7" t="e">
        <v>#N/A</v>
      </c>
      <c r="R1901" s="7" t="e">
        <v>#N/A</v>
      </c>
      <c r="S1901" s="7" t="e">
        <v>#N/A</v>
      </c>
      <c r="T1901" s="7" t="e">
        <v>#N/A</v>
      </c>
      <c r="U1901" s="7" t="e">
        <v>#N/A</v>
      </c>
      <c r="V1901" s="7" t="e">
        <v>#N/A</v>
      </c>
      <c r="W1901" s="3">
        <v>0</v>
      </c>
      <c r="X1901" s="3" t="e">
        <v>#N/A</v>
      </c>
      <c r="Y1901" s="7" t="e">
        <v>#N/A</v>
      </c>
      <c r="Z1901" s="7">
        <f t="shared" si="233"/>
        <v>0</v>
      </c>
      <c r="AA1901" s="7">
        <f t="shared" si="234"/>
        <v>0</v>
      </c>
      <c r="AB1901" s="7" t="b">
        <f t="shared" si="235"/>
        <v>0</v>
      </c>
      <c r="AC1901" s="7" t="b">
        <f t="shared" si="236"/>
        <v>1</v>
      </c>
      <c r="AD1901" s="7" t="b">
        <f t="shared" si="237"/>
        <v>0</v>
      </c>
      <c r="AE1901" s="7" t="b">
        <f t="shared" si="238"/>
        <v>1</v>
      </c>
      <c r="AF1901" s="7" t="b">
        <f t="shared" si="239"/>
        <v>0</v>
      </c>
      <c r="AH1901" t="b">
        <f>AND(Table252102[[#This Row],[Developmental toxicity]:[Reproductive toxicity]])</f>
        <v>0</v>
      </c>
    </row>
    <row r="1902" spans="1:34" x14ac:dyDescent="0.25">
      <c r="A1902" s="3">
        <f t="shared" si="232"/>
        <v>1901</v>
      </c>
      <c r="B1902" s="18"/>
      <c r="C1902" s="18" t="s">
        <v>11168</v>
      </c>
      <c r="D1902" s="16" t="s">
        <v>11167</v>
      </c>
      <c r="E1902" s="70" t="s">
        <v>14164</v>
      </c>
      <c r="F1902" s="18" t="s">
        <v>14165</v>
      </c>
      <c r="G1902" s="18" t="s">
        <v>14166</v>
      </c>
      <c r="H1902" s="18" t="s">
        <v>14167</v>
      </c>
      <c r="I1902" s="18" t="s">
        <v>14168</v>
      </c>
      <c r="J1902" s="18"/>
      <c r="K1902" s="7" t="e">
        <v>#N/A</v>
      </c>
      <c r="L1902" s="7" t="e">
        <v>#N/A</v>
      </c>
      <c r="M1902" s="7" t="e">
        <v>#N/A</v>
      </c>
      <c r="N1902" s="7" t="e">
        <v>#N/A</v>
      </c>
      <c r="O1902" s="7" t="e">
        <v>#N/A</v>
      </c>
      <c r="P1902" s="7" t="e">
        <v>#N/A</v>
      </c>
      <c r="Q1902" s="7" t="e">
        <v>#N/A</v>
      </c>
      <c r="R1902" s="7" t="e">
        <v>#N/A</v>
      </c>
      <c r="S1902" s="7" t="e">
        <v>#N/A</v>
      </c>
      <c r="T1902" s="7" t="e">
        <v>#N/A</v>
      </c>
      <c r="U1902" s="7" t="e">
        <v>#N/A</v>
      </c>
      <c r="V1902" s="7" t="e">
        <v>#N/A</v>
      </c>
      <c r="W1902" s="3">
        <v>1</v>
      </c>
      <c r="X1902" s="3" t="e">
        <v>#N/A</v>
      </c>
      <c r="Y1902" s="7" t="e">
        <v>#N/A</v>
      </c>
      <c r="Z1902" s="7">
        <f t="shared" si="233"/>
        <v>1</v>
      </c>
      <c r="AA1902" s="7">
        <f t="shared" si="234"/>
        <v>1</v>
      </c>
      <c r="AB1902" s="7" t="b">
        <f t="shared" si="235"/>
        <v>0</v>
      </c>
      <c r="AC1902" s="7" t="b">
        <f t="shared" si="236"/>
        <v>1</v>
      </c>
      <c r="AD1902" s="7" t="b">
        <f t="shared" si="237"/>
        <v>0</v>
      </c>
      <c r="AE1902" s="7" t="b">
        <f t="shared" si="238"/>
        <v>1</v>
      </c>
      <c r="AF1902" s="7" t="b">
        <f t="shared" si="239"/>
        <v>0</v>
      </c>
      <c r="AH1902" t="b">
        <f>AND(Table252102[[#This Row],[Developmental toxicity]:[Reproductive toxicity]])</f>
        <v>0</v>
      </c>
    </row>
    <row r="1903" spans="1:34" x14ac:dyDescent="0.25">
      <c r="A1903" s="3">
        <f t="shared" si="232"/>
        <v>1902</v>
      </c>
      <c r="B1903" s="18"/>
      <c r="C1903" s="18" t="s">
        <v>11245</v>
      </c>
      <c r="D1903" s="18" t="s">
        <v>17828</v>
      </c>
      <c r="E1903" s="70" t="s">
        <v>18099</v>
      </c>
      <c r="F1903" s="18" t="s">
        <v>18017</v>
      </c>
      <c r="G1903" s="18" t="s">
        <v>18210</v>
      </c>
      <c r="H1903" s="18" t="s">
        <v>18211</v>
      </c>
      <c r="I1903" s="18" t="s">
        <v>18212</v>
      </c>
      <c r="J1903" s="18"/>
      <c r="K1903" s="7" t="e">
        <v>#N/A</v>
      </c>
      <c r="L1903" s="7" t="e">
        <v>#N/A</v>
      </c>
      <c r="M1903" s="7" t="e">
        <v>#N/A</v>
      </c>
      <c r="N1903" s="7" t="e">
        <v>#N/A</v>
      </c>
      <c r="O1903" s="7" t="e">
        <v>#N/A</v>
      </c>
      <c r="P1903" s="7" t="e">
        <v>#N/A</v>
      </c>
      <c r="Q1903" s="7" t="e">
        <v>#N/A</v>
      </c>
      <c r="R1903" s="7" t="e">
        <v>#N/A</v>
      </c>
      <c r="S1903" s="7" t="e">
        <v>#N/A</v>
      </c>
      <c r="T1903" s="7" t="e">
        <v>#N/A</v>
      </c>
      <c r="U1903" s="7" t="e">
        <v>#N/A</v>
      </c>
      <c r="V1903" s="7" t="e">
        <v>#N/A</v>
      </c>
      <c r="W1903" s="3">
        <v>1</v>
      </c>
      <c r="X1903" s="3" t="e">
        <v>#N/A</v>
      </c>
      <c r="Y1903" s="7" t="e">
        <v>#N/A</v>
      </c>
      <c r="Z1903" s="7">
        <f t="shared" si="233"/>
        <v>1</v>
      </c>
      <c r="AA1903" s="7">
        <f t="shared" si="234"/>
        <v>1</v>
      </c>
      <c r="AB1903" s="7" t="b">
        <f t="shared" si="235"/>
        <v>0</v>
      </c>
      <c r="AC1903" s="7" t="b">
        <f t="shared" si="236"/>
        <v>1</v>
      </c>
      <c r="AD1903" s="7" t="b">
        <f t="shared" si="237"/>
        <v>0</v>
      </c>
      <c r="AE1903" s="7" t="b">
        <f t="shared" si="238"/>
        <v>1</v>
      </c>
      <c r="AF1903" s="7" t="b">
        <f t="shared" si="239"/>
        <v>0</v>
      </c>
      <c r="AH1903" t="b">
        <f>AND(Table252102[[#This Row],[Developmental toxicity]:[Reproductive toxicity]])</f>
        <v>0</v>
      </c>
    </row>
    <row r="1904" spans="1:34" x14ac:dyDescent="0.25">
      <c r="A1904" s="3">
        <f t="shared" si="232"/>
        <v>1903</v>
      </c>
      <c r="B1904" s="18"/>
      <c r="C1904" s="18" t="s">
        <v>12586</v>
      </c>
      <c r="D1904" s="16" t="s">
        <v>12585</v>
      </c>
      <c r="E1904" s="70" t="s">
        <v>16582</v>
      </c>
      <c r="F1904" s="18" t="s">
        <v>16583</v>
      </c>
      <c r="G1904" s="18" t="s">
        <v>12587</v>
      </c>
      <c r="H1904" s="18" t="s">
        <v>12587</v>
      </c>
      <c r="I1904" s="18" t="s">
        <v>16584</v>
      </c>
      <c r="J1904" s="18"/>
      <c r="K1904" s="7" t="e">
        <v>#N/A</v>
      </c>
      <c r="L1904" s="7" t="e">
        <v>#N/A</v>
      </c>
      <c r="M1904" s="7" t="e">
        <v>#N/A</v>
      </c>
      <c r="N1904" s="7" t="e">
        <v>#N/A</v>
      </c>
      <c r="O1904" s="7" t="e">
        <v>#N/A</v>
      </c>
      <c r="P1904" s="7" t="e">
        <v>#N/A</v>
      </c>
      <c r="Q1904" s="7" t="e">
        <v>#N/A</v>
      </c>
      <c r="R1904" s="7" t="e">
        <v>#N/A</v>
      </c>
      <c r="S1904" s="7" t="e">
        <v>#N/A</v>
      </c>
      <c r="T1904" s="7" t="e">
        <v>#N/A</v>
      </c>
      <c r="U1904" s="7" t="e">
        <v>#N/A</v>
      </c>
      <c r="V1904" s="7" t="e">
        <v>#N/A</v>
      </c>
      <c r="W1904" s="3">
        <v>0</v>
      </c>
      <c r="X1904" s="3" t="e">
        <v>#N/A</v>
      </c>
      <c r="Y1904" s="7" t="e">
        <v>#N/A</v>
      </c>
      <c r="Z1904" s="7">
        <f t="shared" si="233"/>
        <v>0</v>
      </c>
      <c r="AA1904" s="7">
        <f t="shared" si="234"/>
        <v>0</v>
      </c>
      <c r="AB1904" s="7" t="b">
        <f t="shared" si="235"/>
        <v>0</v>
      </c>
      <c r="AC1904" s="7" t="b">
        <f t="shared" si="236"/>
        <v>1</v>
      </c>
      <c r="AD1904" s="7" t="b">
        <f t="shared" si="237"/>
        <v>0</v>
      </c>
      <c r="AE1904" s="7" t="b">
        <f t="shared" si="238"/>
        <v>1</v>
      </c>
      <c r="AF1904" s="7" t="b">
        <f t="shared" si="239"/>
        <v>0</v>
      </c>
      <c r="AH1904" t="b">
        <f>AND(Table252102[[#This Row],[Developmental toxicity]:[Reproductive toxicity]])</f>
        <v>0</v>
      </c>
    </row>
    <row r="1905" spans="1:34" x14ac:dyDescent="0.25">
      <c r="A1905" s="3">
        <f t="shared" si="232"/>
        <v>1904</v>
      </c>
      <c r="B1905" s="18"/>
      <c r="C1905" s="18" t="s">
        <v>11050</v>
      </c>
      <c r="D1905" s="18" t="s">
        <v>17813</v>
      </c>
      <c r="E1905" s="70" t="s">
        <v>18086</v>
      </c>
      <c r="F1905" s="18" t="s">
        <v>18004</v>
      </c>
      <c r="G1905" s="18" t="s">
        <v>18178</v>
      </c>
      <c r="H1905" s="18" t="s">
        <v>11051</v>
      </c>
      <c r="I1905" s="18" t="s">
        <v>18179</v>
      </c>
      <c r="J1905" s="18"/>
      <c r="K1905" s="7" t="e">
        <v>#N/A</v>
      </c>
      <c r="L1905" s="7" t="e">
        <v>#N/A</v>
      </c>
      <c r="M1905" s="7" t="e">
        <v>#N/A</v>
      </c>
      <c r="N1905" s="7" t="e">
        <v>#N/A</v>
      </c>
      <c r="O1905" s="7" t="e">
        <v>#N/A</v>
      </c>
      <c r="P1905" s="7" t="e">
        <v>#N/A</v>
      </c>
      <c r="Q1905" s="7" t="e">
        <v>#N/A</v>
      </c>
      <c r="R1905" s="7" t="e">
        <v>#N/A</v>
      </c>
      <c r="S1905" s="7" t="e">
        <v>#N/A</v>
      </c>
      <c r="T1905" s="7" t="e">
        <v>#N/A</v>
      </c>
      <c r="U1905" s="7" t="e">
        <v>#N/A</v>
      </c>
      <c r="V1905" s="7" t="e">
        <v>#N/A</v>
      </c>
      <c r="W1905" s="3">
        <v>1</v>
      </c>
      <c r="X1905" s="3" t="e">
        <v>#N/A</v>
      </c>
      <c r="Y1905" s="7" t="e">
        <v>#N/A</v>
      </c>
      <c r="Z1905" s="7">
        <f t="shared" si="233"/>
        <v>1</v>
      </c>
      <c r="AA1905" s="7">
        <f t="shared" si="234"/>
        <v>1</v>
      </c>
      <c r="AB1905" s="7" t="b">
        <f t="shared" si="235"/>
        <v>0</v>
      </c>
      <c r="AC1905" s="7" t="b">
        <f t="shared" si="236"/>
        <v>1</v>
      </c>
      <c r="AD1905" s="7" t="b">
        <f t="shared" si="237"/>
        <v>0</v>
      </c>
      <c r="AE1905" s="7" t="b">
        <f t="shared" si="238"/>
        <v>1</v>
      </c>
      <c r="AF1905" s="7" t="b">
        <f t="shared" si="239"/>
        <v>0</v>
      </c>
      <c r="AH1905" t="b">
        <f>AND(Table252102[[#This Row],[Developmental toxicity]:[Reproductive toxicity]])</f>
        <v>0</v>
      </c>
    </row>
    <row r="1906" spans="1:34" x14ac:dyDescent="0.25">
      <c r="A1906" s="3">
        <f t="shared" si="232"/>
        <v>1905</v>
      </c>
      <c r="B1906" s="18"/>
      <c r="C1906" s="18" t="s">
        <v>10823</v>
      </c>
      <c r="D1906" s="16" t="s">
        <v>10822</v>
      </c>
      <c r="E1906" s="70" t="s">
        <v>13518</v>
      </c>
      <c r="F1906" s="18" t="s">
        <v>13519</v>
      </c>
      <c r="G1906" s="18" t="s">
        <v>13520</v>
      </c>
      <c r="H1906" s="18" t="s">
        <v>10824</v>
      </c>
      <c r="I1906" s="18" t="s">
        <v>13521</v>
      </c>
      <c r="J1906" s="18"/>
      <c r="K1906" s="7" t="e">
        <v>#N/A</v>
      </c>
      <c r="L1906" s="7" t="e">
        <v>#N/A</v>
      </c>
      <c r="M1906" s="7" t="e">
        <v>#N/A</v>
      </c>
      <c r="N1906" s="7" t="e">
        <v>#N/A</v>
      </c>
      <c r="O1906" s="7" t="e">
        <v>#N/A</v>
      </c>
      <c r="P1906" s="7" t="e">
        <v>#N/A</v>
      </c>
      <c r="Q1906" s="7" t="e">
        <v>#N/A</v>
      </c>
      <c r="R1906" s="7" t="e">
        <v>#N/A</v>
      </c>
      <c r="S1906" s="7" t="e">
        <v>#N/A</v>
      </c>
      <c r="T1906" s="7" t="e">
        <v>#N/A</v>
      </c>
      <c r="U1906" s="7" t="e">
        <v>#N/A</v>
      </c>
      <c r="V1906" s="7" t="e">
        <v>#N/A</v>
      </c>
      <c r="W1906" s="3">
        <v>1</v>
      </c>
      <c r="X1906" s="3" t="e">
        <v>#N/A</v>
      </c>
      <c r="Y1906" s="7" t="e">
        <v>#N/A</v>
      </c>
      <c r="Z1906" s="7">
        <f t="shared" si="233"/>
        <v>1</v>
      </c>
      <c r="AA1906" s="7">
        <f t="shared" si="234"/>
        <v>1</v>
      </c>
      <c r="AB1906" s="7" t="b">
        <f t="shared" si="235"/>
        <v>0</v>
      </c>
      <c r="AC1906" s="7" t="b">
        <f t="shared" si="236"/>
        <v>1</v>
      </c>
      <c r="AD1906" s="7" t="b">
        <f t="shared" si="237"/>
        <v>0</v>
      </c>
      <c r="AE1906" s="7" t="b">
        <f t="shared" si="238"/>
        <v>1</v>
      </c>
      <c r="AF1906" s="7" t="b">
        <f t="shared" si="239"/>
        <v>0</v>
      </c>
      <c r="AH1906" t="b">
        <f>AND(Table252102[[#This Row],[Developmental toxicity]:[Reproductive toxicity]])</f>
        <v>0</v>
      </c>
    </row>
    <row r="1907" spans="1:34" x14ac:dyDescent="0.25">
      <c r="A1907" s="3">
        <f t="shared" si="232"/>
        <v>1906</v>
      </c>
      <c r="B1907" s="18"/>
      <c r="C1907" s="18" t="s">
        <v>10916</v>
      </c>
      <c r="D1907" s="16" t="s">
        <v>17805</v>
      </c>
      <c r="E1907" s="70" t="s">
        <v>13696</v>
      </c>
      <c r="F1907" s="18" t="s">
        <v>13697</v>
      </c>
      <c r="G1907" s="18" t="s">
        <v>13698</v>
      </c>
      <c r="H1907" s="18" t="s">
        <v>13699</v>
      </c>
      <c r="I1907" s="18" t="s">
        <v>13700</v>
      </c>
      <c r="J1907" s="18"/>
      <c r="K1907" s="7" t="e">
        <v>#N/A</v>
      </c>
      <c r="L1907" s="7" t="e">
        <v>#N/A</v>
      </c>
      <c r="M1907" s="7" t="e">
        <v>#N/A</v>
      </c>
      <c r="N1907" s="7" t="e">
        <v>#N/A</v>
      </c>
      <c r="O1907" s="7" t="e">
        <v>#N/A</v>
      </c>
      <c r="P1907" s="7" t="e">
        <v>#N/A</v>
      </c>
      <c r="Q1907" s="7" t="e">
        <v>#N/A</v>
      </c>
      <c r="R1907" s="7" t="e">
        <v>#N/A</v>
      </c>
      <c r="S1907" s="7" t="e">
        <v>#N/A</v>
      </c>
      <c r="T1907" s="7" t="e">
        <v>#N/A</v>
      </c>
      <c r="U1907" s="7" t="e">
        <v>#N/A</v>
      </c>
      <c r="V1907" s="7" t="e">
        <v>#N/A</v>
      </c>
      <c r="W1907" s="3">
        <v>1</v>
      </c>
      <c r="X1907" s="3" t="e">
        <v>#N/A</v>
      </c>
      <c r="Y1907" s="7" t="e">
        <v>#N/A</v>
      </c>
      <c r="Z1907" s="7">
        <f t="shared" si="233"/>
        <v>1</v>
      </c>
      <c r="AA1907" s="7">
        <f t="shared" si="234"/>
        <v>1</v>
      </c>
      <c r="AB1907" s="7" t="b">
        <f t="shared" si="235"/>
        <v>0</v>
      </c>
      <c r="AC1907" s="7" t="b">
        <f t="shared" si="236"/>
        <v>1</v>
      </c>
      <c r="AD1907" s="7" t="b">
        <f t="shared" si="237"/>
        <v>0</v>
      </c>
      <c r="AE1907" s="7" t="b">
        <f t="shared" si="238"/>
        <v>1</v>
      </c>
      <c r="AF1907" s="7" t="b">
        <f t="shared" si="239"/>
        <v>0</v>
      </c>
      <c r="AH1907" t="b">
        <f>AND(Table252102[[#This Row],[Developmental toxicity]:[Reproductive toxicity]])</f>
        <v>0</v>
      </c>
    </row>
    <row r="1908" spans="1:34" x14ac:dyDescent="0.25">
      <c r="A1908" s="3">
        <f t="shared" si="232"/>
        <v>1907</v>
      </c>
      <c r="B1908" s="18"/>
      <c r="C1908" s="18" t="s">
        <v>13318</v>
      </c>
      <c r="D1908" s="16" t="s">
        <v>13317</v>
      </c>
      <c r="E1908" s="70" t="s">
        <v>17645</v>
      </c>
      <c r="F1908" s="18" t="s">
        <v>17646</v>
      </c>
      <c r="G1908" s="18" t="s">
        <v>13319</v>
      </c>
      <c r="H1908" s="18" t="s">
        <v>13319</v>
      </c>
      <c r="I1908" s="18" t="s">
        <v>17647</v>
      </c>
      <c r="J1908" s="18"/>
      <c r="K1908" s="7" t="e">
        <v>#N/A</v>
      </c>
      <c r="L1908" s="7" t="e">
        <v>#N/A</v>
      </c>
      <c r="M1908" s="7" t="e">
        <v>#N/A</v>
      </c>
      <c r="N1908" s="7" t="e">
        <v>#N/A</v>
      </c>
      <c r="O1908" s="7" t="e">
        <v>#N/A</v>
      </c>
      <c r="P1908" s="7" t="e">
        <v>#N/A</v>
      </c>
      <c r="Q1908" s="7" t="e">
        <v>#N/A</v>
      </c>
      <c r="R1908" s="7" t="e">
        <v>#N/A</v>
      </c>
      <c r="S1908" s="7" t="e">
        <v>#N/A</v>
      </c>
      <c r="T1908" s="7" t="e">
        <v>#N/A</v>
      </c>
      <c r="U1908" s="7" t="e">
        <v>#N/A</v>
      </c>
      <c r="V1908" s="7" t="e">
        <v>#N/A</v>
      </c>
      <c r="W1908" s="3">
        <v>0</v>
      </c>
      <c r="X1908" s="3" t="e">
        <v>#N/A</v>
      </c>
      <c r="Y1908" s="7" t="e">
        <v>#N/A</v>
      </c>
      <c r="Z1908" s="7">
        <f t="shared" si="233"/>
        <v>0</v>
      </c>
      <c r="AA1908" s="7">
        <f t="shared" si="234"/>
        <v>0</v>
      </c>
      <c r="AB1908" s="7" t="b">
        <f t="shared" si="235"/>
        <v>0</v>
      </c>
      <c r="AC1908" s="7" t="b">
        <f t="shared" si="236"/>
        <v>1</v>
      </c>
      <c r="AD1908" s="7" t="b">
        <f t="shared" si="237"/>
        <v>0</v>
      </c>
      <c r="AE1908" s="7" t="b">
        <f t="shared" si="238"/>
        <v>1</v>
      </c>
      <c r="AF1908" s="7" t="b">
        <f t="shared" si="239"/>
        <v>0</v>
      </c>
      <c r="AH1908" t="b">
        <f>AND(Table252102[[#This Row],[Developmental toxicity]:[Reproductive toxicity]])</f>
        <v>0</v>
      </c>
    </row>
    <row r="1909" spans="1:34" x14ac:dyDescent="0.25">
      <c r="A1909" s="3">
        <f t="shared" si="232"/>
        <v>1908</v>
      </c>
      <c r="B1909" s="18">
        <v>536</v>
      </c>
      <c r="C1909" s="18" t="s">
        <v>1141</v>
      </c>
      <c r="D1909" s="18" t="s">
        <v>5354</v>
      </c>
      <c r="E1909" s="70" t="s">
        <v>4918</v>
      </c>
      <c r="F1909" s="18" t="s">
        <v>5824</v>
      </c>
      <c r="G1909" s="18" t="s">
        <v>1142</v>
      </c>
      <c r="H1909" s="18" t="s">
        <v>1142</v>
      </c>
      <c r="I1909" s="18" t="s">
        <v>6833</v>
      </c>
      <c r="J1909" s="18" t="s">
        <v>1437</v>
      </c>
      <c r="K1909" s="7" t="e">
        <v>#N/A</v>
      </c>
      <c r="L1909" s="7">
        <v>1</v>
      </c>
      <c r="M1909" s="7" t="e">
        <v>#N/A</v>
      </c>
      <c r="N1909" s="7" t="e">
        <v>#N/A</v>
      </c>
      <c r="O1909" s="7" t="e">
        <v>#N/A</v>
      </c>
      <c r="P1909" s="7" t="e">
        <v>#N/A</v>
      </c>
      <c r="Q1909" s="7" t="e">
        <v>#N/A</v>
      </c>
      <c r="R1909" s="7" t="e">
        <v>#N/A</v>
      </c>
      <c r="S1909" s="7" t="e">
        <v>#N/A</v>
      </c>
      <c r="T1909" s="7" t="e">
        <v>#N/A</v>
      </c>
      <c r="U1909" s="7" t="e">
        <v>#N/A</v>
      </c>
      <c r="V1909" s="7" t="e">
        <v>#N/A</v>
      </c>
      <c r="W1909" s="7" t="e">
        <v>#N/A</v>
      </c>
      <c r="X1909" s="7" t="e">
        <v>#N/A</v>
      </c>
      <c r="Y1909" s="7">
        <v>1</v>
      </c>
      <c r="Z1909" s="7">
        <f t="shared" si="233"/>
        <v>1</v>
      </c>
      <c r="AA1909" s="7">
        <f t="shared" si="234"/>
        <v>1</v>
      </c>
      <c r="AB1909" s="7" t="b">
        <f t="shared" si="235"/>
        <v>1</v>
      </c>
      <c r="AC1909" s="7" t="b">
        <f t="shared" si="236"/>
        <v>0</v>
      </c>
      <c r="AD1909" s="7" t="b">
        <f t="shared" si="237"/>
        <v>0</v>
      </c>
      <c r="AE1909" s="7" t="b">
        <f t="shared" si="238"/>
        <v>0</v>
      </c>
      <c r="AF1909" s="7" t="b">
        <f t="shared" si="239"/>
        <v>0</v>
      </c>
      <c r="AH1909" t="b">
        <f>AND(Table252102[[#This Row],[Developmental toxicity]:[Reproductive toxicity]])</f>
        <v>0</v>
      </c>
    </row>
    <row r="1910" spans="1:34" x14ac:dyDescent="0.25">
      <c r="A1910" s="3">
        <f t="shared" si="232"/>
        <v>1909</v>
      </c>
      <c r="B1910" s="18" t="s">
        <v>1440</v>
      </c>
      <c r="C1910" s="18" t="s">
        <v>2597</v>
      </c>
      <c r="D1910" s="16" t="s">
        <v>3553</v>
      </c>
      <c r="E1910" s="79" t="s">
        <v>7871</v>
      </c>
      <c r="F1910" s="17" t="s">
        <v>8710</v>
      </c>
      <c r="G1910" s="17" t="s">
        <v>10319</v>
      </c>
      <c r="H1910" s="17" t="s">
        <v>10320</v>
      </c>
      <c r="I1910" s="17" t="s">
        <v>10321</v>
      </c>
      <c r="J1910" s="18"/>
      <c r="K1910" s="7" t="e">
        <v>#N/A</v>
      </c>
      <c r="L1910" s="7" t="e">
        <v>#N/A</v>
      </c>
      <c r="M1910" s="7" t="e">
        <v>#N/A</v>
      </c>
      <c r="N1910" s="7" t="e">
        <v>#N/A</v>
      </c>
      <c r="O1910" s="7" t="e">
        <v>#N/A</v>
      </c>
      <c r="P1910" s="7" t="e">
        <v>#N/A</v>
      </c>
      <c r="Q1910" s="7" t="e">
        <v>#N/A</v>
      </c>
      <c r="R1910" s="7" t="e">
        <v>#N/A</v>
      </c>
      <c r="S1910" s="7" t="e">
        <v>#N/A</v>
      </c>
      <c r="T1910" s="7">
        <v>0</v>
      </c>
      <c r="U1910" s="7" t="e">
        <v>#N/A</v>
      </c>
      <c r="V1910" s="7" t="e">
        <v>#N/A</v>
      </c>
      <c r="W1910" s="7" t="e">
        <v>#N/A</v>
      </c>
      <c r="X1910" s="7" t="e">
        <v>#N/A</v>
      </c>
      <c r="Y1910" s="7" t="e">
        <v>#N/A</v>
      </c>
      <c r="Z1910" s="7">
        <f t="shared" si="233"/>
        <v>0</v>
      </c>
      <c r="AA1910" s="7">
        <f t="shared" si="234"/>
        <v>0</v>
      </c>
      <c r="AB1910" s="7" t="b">
        <f t="shared" si="235"/>
        <v>1</v>
      </c>
      <c r="AC1910" s="7" t="b">
        <f t="shared" si="236"/>
        <v>0</v>
      </c>
      <c r="AD1910" s="7" t="b">
        <f t="shared" si="237"/>
        <v>1</v>
      </c>
      <c r="AE1910" s="7" t="b">
        <f t="shared" si="238"/>
        <v>0</v>
      </c>
      <c r="AF1910" s="7" t="b">
        <f t="shared" si="239"/>
        <v>0</v>
      </c>
      <c r="AH1910" t="b">
        <f>AND(Table252102[[#This Row],[Developmental toxicity]:[Reproductive toxicity]])</f>
        <v>0</v>
      </c>
    </row>
    <row r="1911" spans="1:34" x14ac:dyDescent="0.25">
      <c r="A1911" s="3">
        <f t="shared" si="232"/>
        <v>1910</v>
      </c>
      <c r="B1911" s="18"/>
      <c r="C1911" s="18" t="s">
        <v>11367</v>
      </c>
      <c r="D1911" s="18" t="s">
        <v>17835</v>
      </c>
      <c r="E1911" s="70" t="s">
        <v>14533</v>
      </c>
      <c r="F1911" s="18" t="s">
        <v>14534</v>
      </c>
      <c r="G1911" s="18" t="s">
        <v>14535</v>
      </c>
      <c r="H1911" s="18" t="s">
        <v>14535</v>
      </c>
      <c r="I1911" s="18" t="s">
        <v>14536</v>
      </c>
      <c r="J1911" s="18"/>
      <c r="K1911" s="7" t="e">
        <v>#N/A</v>
      </c>
      <c r="L1911" s="7" t="e">
        <v>#N/A</v>
      </c>
      <c r="M1911" s="7" t="e">
        <v>#N/A</v>
      </c>
      <c r="N1911" s="7" t="e">
        <v>#N/A</v>
      </c>
      <c r="O1911" s="7" t="e">
        <v>#N/A</v>
      </c>
      <c r="P1911" s="7" t="e">
        <v>#N/A</v>
      </c>
      <c r="Q1911" s="7" t="e">
        <v>#N/A</v>
      </c>
      <c r="R1911" s="7" t="e">
        <v>#N/A</v>
      </c>
      <c r="S1911" s="7" t="e">
        <v>#N/A</v>
      </c>
      <c r="T1911" s="7" t="e">
        <v>#N/A</v>
      </c>
      <c r="U1911" s="7" t="e">
        <v>#N/A</v>
      </c>
      <c r="V1911" s="7" t="e">
        <v>#N/A</v>
      </c>
      <c r="W1911" s="3">
        <v>1</v>
      </c>
      <c r="X1911" s="3" t="e">
        <v>#N/A</v>
      </c>
      <c r="Y1911" s="7" t="e">
        <v>#N/A</v>
      </c>
      <c r="Z1911" s="7">
        <f t="shared" si="233"/>
        <v>1</v>
      </c>
      <c r="AA1911" s="7">
        <f t="shared" si="234"/>
        <v>1</v>
      </c>
      <c r="AB1911" s="7" t="b">
        <f t="shared" si="235"/>
        <v>0</v>
      </c>
      <c r="AC1911" s="7" t="b">
        <f t="shared" si="236"/>
        <v>1</v>
      </c>
      <c r="AD1911" s="7" t="b">
        <f t="shared" si="237"/>
        <v>0</v>
      </c>
      <c r="AE1911" s="7" t="b">
        <f t="shared" si="238"/>
        <v>1</v>
      </c>
      <c r="AF1911" s="7" t="b">
        <f t="shared" si="239"/>
        <v>0</v>
      </c>
      <c r="AH1911" t="b">
        <f>AND(Table252102[[#This Row],[Developmental toxicity]:[Reproductive toxicity]])</f>
        <v>0</v>
      </c>
    </row>
    <row r="1912" spans="1:34" x14ac:dyDescent="0.25">
      <c r="A1912" s="3">
        <f t="shared" si="232"/>
        <v>1911</v>
      </c>
      <c r="B1912" s="18" t="s">
        <v>1440</v>
      </c>
      <c r="C1912" s="18" t="s">
        <v>2405</v>
      </c>
      <c r="D1912" s="18" t="s">
        <v>3332</v>
      </c>
      <c r="E1912" s="79" t="s">
        <v>7682</v>
      </c>
      <c r="F1912" s="17" t="s">
        <v>8523</v>
      </c>
      <c r="G1912" s="17" t="s">
        <v>9899</v>
      </c>
      <c r="H1912" s="17" t="s">
        <v>9900</v>
      </c>
      <c r="I1912" s="17" t="s">
        <v>9901</v>
      </c>
      <c r="J1912" s="18"/>
      <c r="K1912" s="7" t="e">
        <v>#N/A</v>
      </c>
      <c r="L1912" s="7" t="e">
        <v>#N/A</v>
      </c>
      <c r="M1912" s="7" t="e">
        <v>#N/A</v>
      </c>
      <c r="N1912" s="7" t="e">
        <v>#N/A</v>
      </c>
      <c r="O1912" s="7" t="e">
        <v>#N/A</v>
      </c>
      <c r="P1912" s="7" t="e">
        <v>#N/A</v>
      </c>
      <c r="Q1912" s="7" t="e">
        <v>#N/A</v>
      </c>
      <c r="R1912" s="7" t="e">
        <v>#N/A</v>
      </c>
      <c r="S1912" s="7" t="e">
        <v>#N/A</v>
      </c>
      <c r="T1912" s="7">
        <v>0</v>
      </c>
      <c r="U1912" s="7" t="e">
        <v>#N/A</v>
      </c>
      <c r="V1912" s="7" t="e">
        <v>#N/A</v>
      </c>
      <c r="W1912" s="7" t="e">
        <v>#N/A</v>
      </c>
      <c r="X1912" s="7" t="e">
        <v>#N/A</v>
      </c>
      <c r="Y1912" s="7" t="e">
        <v>#N/A</v>
      </c>
      <c r="Z1912" s="7">
        <f t="shared" si="233"/>
        <v>0</v>
      </c>
      <c r="AA1912" s="7">
        <f t="shared" si="234"/>
        <v>0</v>
      </c>
      <c r="AB1912" s="7" t="b">
        <f t="shared" si="235"/>
        <v>1</v>
      </c>
      <c r="AC1912" s="7" t="b">
        <f t="shared" si="236"/>
        <v>0</v>
      </c>
      <c r="AD1912" s="7" t="b">
        <f t="shared" si="237"/>
        <v>1</v>
      </c>
      <c r="AE1912" s="7" t="b">
        <f t="shared" si="238"/>
        <v>0</v>
      </c>
      <c r="AF1912" s="7" t="b">
        <f t="shared" si="239"/>
        <v>0</v>
      </c>
      <c r="AH1912" t="b">
        <f>AND(Table252102[[#This Row],[Developmental toxicity]:[Reproductive toxicity]])</f>
        <v>0</v>
      </c>
    </row>
    <row r="1913" spans="1:34" x14ac:dyDescent="0.25">
      <c r="A1913" s="3">
        <f t="shared" si="232"/>
        <v>1912</v>
      </c>
      <c r="B1913" s="18">
        <v>611</v>
      </c>
      <c r="C1913" s="18" t="s">
        <v>1268</v>
      </c>
      <c r="D1913" s="16" t="s">
        <v>5406</v>
      </c>
      <c r="E1913" s="70" t="s">
        <v>4977</v>
      </c>
      <c r="F1913" s="18" t="s">
        <v>5883</v>
      </c>
      <c r="G1913" s="18" t="s">
        <v>1269</v>
      </c>
      <c r="H1913" s="18" t="s">
        <v>6302</v>
      </c>
      <c r="I1913" s="18" t="s">
        <v>6904</v>
      </c>
      <c r="J1913" s="18" t="s">
        <v>1431</v>
      </c>
      <c r="K1913" s="7" t="e">
        <v>#N/A</v>
      </c>
      <c r="L1913" s="7">
        <v>1</v>
      </c>
      <c r="M1913" s="7" t="e">
        <v>#N/A</v>
      </c>
      <c r="N1913" s="7" t="e">
        <v>#N/A</v>
      </c>
      <c r="O1913" s="7" t="e">
        <v>#N/A</v>
      </c>
      <c r="P1913" s="7" t="e">
        <v>#N/A</v>
      </c>
      <c r="Q1913" s="7" t="e">
        <v>#N/A</v>
      </c>
      <c r="R1913" s="7" t="e">
        <v>#N/A</v>
      </c>
      <c r="S1913" s="7" t="e">
        <v>#N/A</v>
      </c>
      <c r="T1913" s="7" t="e">
        <v>#N/A</v>
      </c>
      <c r="U1913" s="7" t="e">
        <v>#N/A</v>
      </c>
      <c r="V1913" s="7" t="e">
        <v>#N/A</v>
      </c>
      <c r="W1913" s="7">
        <v>1</v>
      </c>
      <c r="X1913" s="7">
        <v>1</v>
      </c>
      <c r="Y1913" s="7">
        <v>0</v>
      </c>
      <c r="Z1913" s="7">
        <f t="shared" si="233"/>
        <v>1</v>
      </c>
      <c r="AA1913" s="7">
        <f t="shared" si="234"/>
        <v>1</v>
      </c>
      <c r="AB1913" s="7" t="b">
        <f t="shared" si="235"/>
        <v>1</v>
      </c>
      <c r="AC1913" s="7" t="b">
        <f t="shared" si="236"/>
        <v>1</v>
      </c>
      <c r="AD1913" s="7" t="b">
        <f t="shared" si="237"/>
        <v>0</v>
      </c>
      <c r="AE1913" s="7" t="b">
        <f t="shared" si="238"/>
        <v>1</v>
      </c>
      <c r="AF1913" s="7" t="b">
        <f t="shared" si="239"/>
        <v>0</v>
      </c>
      <c r="AH1913" t="b">
        <f>AND(Table252102[[#This Row],[Developmental toxicity]:[Reproductive toxicity]])</f>
        <v>1</v>
      </c>
    </row>
    <row r="1914" spans="1:34" x14ac:dyDescent="0.25">
      <c r="A1914" s="3">
        <f t="shared" si="232"/>
        <v>1913</v>
      </c>
      <c r="B1914" s="18"/>
      <c r="C1914" s="18" t="s">
        <v>20528</v>
      </c>
      <c r="D1914" s="18" t="s">
        <v>19200</v>
      </c>
      <c r="E1914" s="70" t="s">
        <v>20283</v>
      </c>
      <c r="F1914" s="18" t="s">
        <v>19672</v>
      </c>
      <c r="G1914" s="18" t="s">
        <v>19673</v>
      </c>
      <c r="H1914" s="18" t="s">
        <v>19674</v>
      </c>
      <c r="I1914" s="18" t="s">
        <v>19675</v>
      </c>
      <c r="J1914" s="18" t="s">
        <v>20</v>
      </c>
      <c r="K1914" s="7" t="e">
        <v>#N/A</v>
      </c>
      <c r="L1914" s="7" t="e">
        <v>#N/A</v>
      </c>
      <c r="M1914" s="7" t="e">
        <v>#N/A</v>
      </c>
      <c r="N1914" s="7" t="e">
        <v>#N/A</v>
      </c>
      <c r="O1914" s="7" t="e">
        <v>#N/A</v>
      </c>
      <c r="P1914" s="7" t="e">
        <v>#N/A</v>
      </c>
      <c r="Q1914" s="7" t="e">
        <v>#N/A</v>
      </c>
      <c r="R1914" s="7" t="e">
        <v>#N/A</v>
      </c>
      <c r="S1914" s="7" t="e">
        <v>#N/A</v>
      </c>
      <c r="T1914" s="7" t="e">
        <v>#N/A</v>
      </c>
      <c r="U1914" s="7" t="e">
        <v>#N/A</v>
      </c>
      <c r="V1914" s="7" t="e">
        <v>#N/A</v>
      </c>
      <c r="W1914" s="7" t="e">
        <v>#N/A</v>
      </c>
      <c r="X1914" s="7">
        <v>1</v>
      </c>
      <c r="Y1914" s="7" t="e">
        <v>#N/A</v>
      </c>
      <c r="Z1914" s="7">
        <f t="shared" si="233"/>
        <v>1</v>
      </c>
      <c r="AA1914" s="7">
        <f t="shared" si="234"/>
        <v>1</v>
      </c>
      <c r="AB1914" s="7" t="b">
        <f t="shared" si="235"/>
        <v>1</v>
      </c>
      <c r="AC1914" s="7" t="b">
        <f t="shared" si="236"/>
        <v>0</v>
      </c>
      <c r="AD1914" s="7" t="b">
        <f t="shared" si="237"/>
        <v>0</v>
      </c>
      <c r="AE1914" s="7" t="b">
        <f t="shared" si="238"/>
        <v>0</v>
      </c>
      <c r="AF1914" s="7" t="b">
        <f t="shared" si="239"/>
        <v>0</v>
      </c>
      <c r="AH1914" t="b">
        <f>AND(Table252102[[#This Row],[Developmental toxicity]:[Reproductive toxicity]])</f>
        <v>0</v>
      </c>
    </row>
    <row r="1915" spans="1:34" x14ac:dyDescent="0.25">
      <c r="A1915" s="3">
        <f t="shared" si="232"/>
        <v>1914</v>
      </c>
      <c r="B1915" s="18">
        <v>13131</v>
      </c>
      <c r="C1915" s="18" t="s">
        <v>1267</v>
      </c>
      <c r="D1915" s="16" t="s">
        <v>67</v>
      </c>
      <c r="E1915" s="70" t="s">
        <v>3971</v>
      </c>
      <c r="F1915" s="18" t="s">
        <v>3809</v>
      </c>
      <c r="G1915" s="18" t="s">
        <v>68</v>
      </c>
      <c r="H1915" s="18" t="s">
        <v>4249</v>
      </c>
      <c r="I1915" s="18" t="s">
        <v>4250</v>
      </c>
      <c r="J1915" s="18" t="s">
        <v>20</v>
      </c>
      <c r="K1915" s="7" t="e">
        <v>#N/A</v>
      </c>
      <c r="L1915" s="7">
        <v>1</v>
      </c>
      <c r="M1915" s="7" t="e">
        <v>#N/A</v>
      </c>
      <c r="N1915" s="7" t="e">
        <v>#N/A</v>
      </c>
      <c r="O1915" s="7" t="e">
        <v>#N/A</v>
      </c>
      <c r="P1915" s="7" t="e">
        <v>#N/A</v>
      </c>
      <c r="Q1915" s="7" t="e">
        <v>#N/A</v>
      </c>
      <c r="R1915" s="7" t="e">
        <v>#N/A</v>
      </c>
      <c r="S1915" s="7" t="e">
        <v>#N/A</v>
      </c>
      <c r="T1915" s="7" t="e">
        <v>#N/A</v>
      </c>
      <c r="U1915" s="7" t="e">
        <v>#N/A</v>
      </c>
      <c r="V1915" s="7" t="e">
        <v>#N/A</v>
      </c>
      <c r="W1915" s="7">
        <v>1</v>
      </c>
      <c r="X1915" s="7">
        <v>1</v>
      </c>
      <c r="Y1915" s="7">
        <v>1</v>
      </c>
      <c r="Z1915" s="7">
        <f t="shared" si="233"/>
        <v>1</v>
      </c>
      <c r="AA1915" s="7">
        <f t="shared" si="234"/>
        <v>1</v>
      </c>
      <c r="AB1915" s="7" t="b">
        <f t="shared" si="235"/>
        <v>1</v>
      </c>
      <c r="AC1915" s="7" t="b">
        <f t="shared" si="236"/>
        <v>1</v>
      </c>
      <c r="AD1915" s="7" t="b">
        <f t="shared" si="237"/>
        <v>0</v>
      </c>
      <c r="AE1915" s="7" t="b">
        <f t="shared" si="238"/>
        <v>1</v>
      </c>
      <c r="AF1915" s="7" t="b">
        <f t="shared" si="239"/>
        <v>0</v>
      </c>
      <c r="AH1915" t="b">
        <f>AND(Table252102[[#This Row],[Developmental toxicity]:[Reproductive toxicity]])</f>
        <v>1</v>
      </c>
    </row>
    <row r="1916" spans="1:34" x14ac:dyDescent="0.25">
      <c r="A1916" s="3">
        <f t="shared" ref="A1916:A1979" si="240">ROW(A1915)</f>
        <v>1915</v>
      </c>
      <c r="B1916" s="18" t="s">
        <v>1440</v>
      </c>
      <c r="C1916" s="18" t="s">
        <v>2179</v>
      </c>
      <c r="D1916" s="18" t="s">
        <v>3076</v>
      </c>
      <c r="E1916" s="79" t="s">
        <v>7459</v>
      </c>
      <c r="F1916" s="17" t="s">
        <v>8307</v>
      </c>
      <c r="G1916" s="17" t="s">
        <v>9412</v>
      </c>
      <c r="H1916" s="17" t="s">
        <v>9412</v>
      </c>
      <c r="I1916" s="17" t="s">
        <v>9413</v>
      </c>
      <c r="J1916" s="18"/>
      <c r="K1916" s="7" t="e">
        <v>#N/A</v>
      </c>
      <c r="L1916" s="7" t="e">
        <v>#N/A</v>
      </c>
      <c r="M1916" s="7" t="e">
        <v>#N/A</v>
      </c>
      <c r="N1916" s="7" t="e">
        <v>#N/A</v>
      </c>
      <c r="O1916" s="7" t="e">
        <v>#N/A</v>
      </c>
      <c r="P1916" s="7" t="e">
        <v>#N/A</v>
      </c>
      <c r="Q1916" s="7" t="e">
        <v>#N/A</v>
      </c>
      <c r="R1916" s="7" t="e">
        <v>#N/A</v>
      </c>
      <c r="S1916" s="7" t="e">
        <v>#N/A</v>
      </c>
      <c r="T1916" s="7">
        <v>0</v>
      </c>
      <c r="U1916" s="7" t="e">
        <v>#N/A</v>
      </c>
      <c r="V1916" s="7" t="e">
        <v>#N/A</v>
      </c>
      <c r="W1916" s="7" t="e">
        <v>#N/A</v>
      </c>
      <c r="X1916" s="7" t="e">
        <v>#N/A</v>
      </c>
      <c r="Y1916" s="7" t="e">
        <v>#N/A</v>
      </c>
      <c r="Z1916" s="7">
        <f t="shared" ref="Z1916:Z1979" si="241">IF(COUNTIF(K1916:Y1916,1)&gt;0,1,0)</f>
        <v>0</v>
      </c>
      <c r="AA1916" s="7">
        <f t="shared" ref="AA1916:AA1979" si="242">IF(COUNTIF(K1916:Y1916,1)&gt;COUNTIF(K1916:Y1916,0),1,0)</f>
        <v>0</v>
      </c>
      <c r="AB1916" s="7" t="b">
        <f t="shared" ref="AB1916:AB1979" si="243">OR(IF(COUNT(K1916)&gt;0,TRUE,FALSE),IF(COUNT(M1916)&gt;0,TRUE,FALSE),IF(COUNT(T1916:V1916)&gt;0,TRUE,FALSE),IF(COUNT(X1916:Y1916)&gt;0,TRUE,FALSE))</f>
        <v>1</v>
      </c>
      <c r="AC1916" s="7" t="b">
        <f t="shared" ref="AC1916:AC1979" si="244">OR(IF(COUNT(N1916:S1916)&gt;0,TRUE,FALSE),IF(COUNT(W1916)&gt;0,TRUE,FALSE))</f>
        <v>0</v>
      </c>
      <c r="AD1916" s="7" t="b">
        <f t="shared" ref="AD1916:AD1979" si="245">OR(IF(COUNT(T1916:V1916)&gt;0,TRUE,FALSE),IF(COUNT(P1916:S1916)&gt;0,TRUE,FALSE))</f>
        <v>1</v>
      </c>
      <c r="AE1916" s="7" t="b">
        <f t="shared" ref="AE1916:AE1979" si="246">OR(IF(COUNT(K1916)&gt;0,TRUE,FALSE),,IF(COUNT(W1916)&gt;0,TRUE,FALSE),IF(COUNT(M1916:O1916)&gt;0,TRUE,FALSE))</f>
        <v>0</v>
      </c>
      <c r="AF1916" s="7" t="b">
        <f t="shared" ref="AF1916:AF1979" si="247">OR(IF(COUNT(U1916:V1916)&gt;0,TRUE,FALSE),IF(COUNT(M1916)&gt;0,TRUE,FALSE),IF(COUNT(N1916:S1916)&gt;0,TRUE,FALSE))</f>
        <v>0</v>
      </c>
      <c r="AH1916" t="b">
        <f>AND(Table252102[[#This Row],[Developmental toxicity]:[Reproductive toxicity]])</f>
        <v>0</v>
      </c>
    </row>
    <row r="1917" spans="1:34" x14ac:dyDescent="0.25">
      <c r="A1917" s="3">
        <f t="shared" si="240"/>
        <v>1916</v>
      </c>
      <c r="B1917" s="18" t="s">
        <v>1440</v>
      </c>
      <c r="C1917" s="18" t="s">
        <v>2495</v>
      </c>
      <c r="D1917" s="16" t="s">
        <v>3439</v>
      </c>
      <c r="E1917" s="79" t="s">
        <v>7771</v>
      </c>
      <c r="F1917" s="17" t="s">
        <v>8610</v>
      </c>
      <c r="G1917" s="17" t="s">
        <v>10092</v>
      </c>
      <c r="H1917" s="17" t="s">
        <v>10093</v>
      </c>
      <c r="I1917" s="17" t="s">
        <v>10094</v>
      </c>
      <c r="J1917" s="18"/>
      <c r="K1917" s="7" t="e">
        <v>#N/A</v>
      </c>
      <c r="L1917" s="7" t="e">
        <v>#N/A</v>
      </c>
      <c r="M1917" s="7" t="e">
        <v>#N/A</v>
      </c>
      <c r="N1917" s="7" t="e">
        <v>#N/A</v>
      </c>
      <c r="O1917" s="7" t="e">
        <v>#N/A</v>
      </c>
      <c r="P1917" s="7" t="e">
        <v>#N/A</v>
      </c>
      <c r="Q1917" s="7" t="e">
        <v>#N/A</v>
      </c>
      <c r="R1917" s="7" t="e">
        <v>#N/A</v>
      </c>
      <c r="S1917" s="7" t="e">
        <v>#N/A</v>
      </c>
      <c r="T1917" s="7">
        <v>0</v>
      </c>
      <c r="U1917" s="7" t="e">
        <v>#N/A</v>
      </c>
      <c r="V1917" s="7" t="e">
        <v>#N/A</v>
      </c>
      <c r="W1917" s="7" t="e">
        <v>#N/A</v>
      </c>
      <c r="X1917" s="7" t="e">
        <v>#N/A</v>
      </c>
      <c r="Y1917" s="7" t="e">
        <v>#N/A</v>
      </c>
      <c r="Z1917" s="7">
        <f t="shared" si="241"/>
        <v>0</v>
      </c>
      <c r="AA1917" s="7">
        <f t="shared" si="242"/>
        <v>0</v>
      </c>
      <c r="AB1917" s="7" t="b">
        <f t="shared" si="243"/>
        <v>1</v>
      </c>
      <c r="AC1917" s="7" t="b">
        <f t="shared" si="244"/>
        <v>0</v>
      </c>
      <c r="AD1917" s="7" t="b">
        <f t="shared" si="245"/>
        <v>1</v>
      </c>
      <c r="AE1917" s="7" t="b">
        <f t="shared" si="246"/>
        <v>0</v>
      </c>
      <c r="AF1917" s="7" t="b">
        <f t="shared" si="247"/>
        <v>0</v>
      </c>
      <c r="AH1917" t="b">
        <f>AND(Table252102[[#This Row],[Developmental toxicity]:[Reproductive toxicity]])</f>
        <v>0</v>
      </c>
    </row>
    <row r="1918" spans="1:34" x14ac:dyDescent="0.25">
      <c r="A1918" s="3">
        <f t="shared" si="240"/>
        <v>1917</v>
      </c>
      <c r="B1918" s="18" t="s">
        <v>1440</v>
      </c>
      <c r="C1918" s="18" t="s">
        <v>2122</v>
      </c>
      <c r="D1918" s="18" t="s">
        <v>3014</v>
      </c>
      <c r="E1918" s="70" t="s">
        <v>7403</v>
      </c>
      <c r="F1918" s="18" t="s">
        <v>8251</v>
      </c>
      <c r="G1918" s="18" t="s">
        <v>9289</v>
      </c>
      <c r="H1918" s="18" t="s">
        <v>6163</v>
      </c>
      <c r="I1918" s="18" t="s">
        <v>9290</v>
      </c>
      <c r="J1918" s="18"/>
      <c r="K1918" s="7" t="e">
        <v>#N/A</v>
      </c>
      <c r="L1918" s="7">
        <v>1</v>
      </c>
      <c r="M1918" s="7" t="e">
        <v>#N/A</v>
      </c>
      <c r="N1918" s="7" t="e">
        <v>#N/A</v>
      </c>
      <c r="O1918" s="7" t="e">
        <v>#N/A</v>
      </c>
      <c r="P1918" s="7" t="e">
        <v>#N/A</v>
      </c>
      <c r="Q1918" s="7" t="e">
        <v>#N/A</v>
      </c>
      <c r="R1918" s="7" t="e">
        <v>#N/A</v>
      </c>
      <c r="S1918" s="7" t="e">
        <v>#N/A</v>
      </c>
      <c r="T1918" s="7">
        <v>1</v>
      </c>
      <c r="U1918" s="7" t="e">
        <v>#N/A</v>
      </c>
      <c r="V1918" s="7" t="e">
        <v>#N/A</v>
      </c>
      <c r="W1918" s="3">
        <v>1</v>
      </c>
      <c r="X1918" s="3">
        <v>1</v>
      </c>
      <c r="Y1918" s="7">
        <v>1</v>
      </c>
      <c r="Z1918" s="7">
        <f t="shared" si="241"/>
        <v>1</v>
      </c>
      <c r="AA1918" s="7">
        <f t="shared" si="242"/>
        <v>1</v>
      </c>
      <c r="AB1918" s="7" t="b">
        <f t="shared" si="243"/>
        <v>1</v>
      </c>
      <c r="AC1918" s="7" t="b">
        <f t="shared" si="244"/>
        <v>1</v>
      </c>
      <c r="AD1918" s="7" t="b">
        <f t="shared" si="245"/>
        <v>1</v>
      </c>
      <c r="AE1918" s="7" t="b">
        <f t="shared" si="246"/>
        <v>1</v>
      </c>
      <c r="AF1918" s="7" t="b">
        <f t="shared" si="247"/>
        <v>0</v>
      </c>
      <c r="AH1918" t="b">
        <f>AND(Table252102[[#This Row],[Developmental toxicity]:[Reproductive toxicity]])</f>
        <v>1</v>
      </c>
    </row>
    <row r="1919" spans="1:34" x14ac:dyDescent="0.25">
      <c r="A1919" s="3">
        <f t="shared" si="240"/>
        <v>1918</v>
      </c>
      <c r="B1919" s="18" t="s">
        <v>1440</v>
      </c>
      <c r="C1919" s="18" t="s">
        <v>2564</v>
      </c>
      <c r="D1919" s="16" t="s">
        <v>3517</v>
      </c>
      <c r="E1919" s="79" t="s">
        <v>7837</v>
      </c>
      <c r="F1919" s="17" t="s">
        <v>8676</v>
      </c>
      <c r="G1919" s="17" t="s">
        <v>10234</v>
      </c>
      <c r="H1919" s="17" t="s">
        <v>10234</v>
      </c>
      <c r="I1919" s="17" t="s">
        <v>10235</v>
      </c>
      <c r="J1919" s="18"/>
      <c r="K1919" s="7" t="e">
        <v>#N/A</v>
      </c>
      <c r="L1919" s="7" t="e">
        <v>#N/A</v>
      </c>
      <c r="M1919" s="7" t="e">
        <v>#N/A</v>
      </c>
      <c r="N1919" s="7" t="e">
        <v>#N/A</v>
      </c>
      <c r="O1919" s="7" t="e">
        <v>#N/A</v>
      </c>
      <c r="P1919" s="7" t="e">
        <v>#N/A</v>
      </c>
      <c r="Q1919" s="7" t="e">
        <v>#N/A</v>
      </c>
      <c r="R1919" s="7" t="e">
        <v>#N/A</v>
      </c>
      <c r="S1919" s="7" t="e">
        <v>#N/A</v>
      </c>
      <c r="T1919" s="7">
        <v>0</v>
      </c>
      <c r="U1919" s="7" t="e">
        <v>#N/A</v>
      </c>
      <c r="V1919" s="7" t="e">
        <v>#N/A</v>
      </c>
      <c r="W1919" s="7" t="e">
        <v>#N/A</v>
      </c>
      <c r="X1919" s="7" t="e">
        <v>#N/A</v>
      </c>
      <c r="Y1919" s="7" t="e">
        <v>#N/A</v>
      </c>
      <c r="Z1919" s="7">
        <f t="shared" si="241"/>
        <v>0</v>
      </c>
      <c r="AA1919" s="7">
        <f t="shared" si="242"/>
        <v>0</v>
      </c>
      <c r="AB1919" s="7" t="b">
        <f t="shared" si="243"/>
        <v>1</v>
      </c>
      <c r="AC1919" s="7" t="b">
        <f t="shared" si="244"/>
        <v>0</v>
      </c>
      <c r="AD1919" s="7" t="b">
        <f t="shared" si="245"/>
        <v>1</v>
      </c>
      <c r="AE1919" s="7" t="b">
        <f t="shared" si="246"/>
        <v>0</v>
      </c>
      <c r="AF1919" s="7" t="b">
        <f t="shared" si="247"/>
        <v>0</v>
      </c>
      <c r="AH1919" t="b">
        <f>AND(Table252102[[#This Row],[Developmental toxicity]:[Reproductive toxicity]])</f>
        <v>0</v>
      </c>
    </row>
    <row r="1920" spans="1:34" x14ac:dyDescent="0.25">
      <c r="A1920" s="3">
        <f t="shared" si="240"/>
        <v>1919</v>
      </c>
      <c r="B1920" s="18"/>
      <c r="C1920" s="18" t="s">
        <v>12157</v>
      </c>
      <c r="D1920" s="18" t="s">
        <v>12156</v>
      </c>
      <c r="E1920" s="70" t="s">
        <v>15867</v>
      </c>
      <c r="F1920" s="18" t="s">
        <v>15868</v>
      </c>
      <c r="G1920" s="18" t="s">
        <v>12158</v>
      </c>
      <c r="H1920" s="18" t="s">
        <v>12158</v>
      </c>
      <c r="I1920" s="18" t="s">
        <v>15869</v>
      </c>
      <c r="J1920" s="18"/>
      <c r="K1920" s="7" t="e">
        <v>#N/A</v>
      </c>
      <c r="L1920" s="7" t="e">
        <v>#N/A</v>
      </c>
      <c r="M1920" s="7" t="e">
        <v>#N/A</v>
      </c>
      <c r="N1920" s="7" t="e">
        <v>#N/A</v>
      </c>
      <c r="O1920" s="7" t="e">
        <v>#N/A</v>
      </c>
      <c r="P1920" s="7" t="e">
        <v>#N/A</v>
      </c>
      <c r="Q1920" s="7" t="e">
        <v>#N/A</v>
      </c>
      <c r="R1920" s="7" t="e">
        <v>#N/A</v>
      </c>
      <c r="S1920" s="7" t="e">
        <v>#N/A</v>
      </c>
      <c r="T1920" s="7" t="e">
        <v>#N/A</v>
      </c>
      <c r="U1920" s="7" t="e">
        <v>#N/A</v>
      </c>
      <c r="V1920" s="7" t="e">
        <v>#N/A</v>
      </c>
      <c r="W1920" s="3">
        <v>0</v>
      </c>
      <c r="X1920" s="3" t="e">
        <v>#N/A</v>
      </c>
      <c r="Y1920" s="7" t="e">
        <v>#N/A</v>
      </c>
      <c r="Z1920" s="7">
        <f t="shared" si="241"/>
        <v>0</v>
      </c>
      <c r="AA1920" s="7">
        <f t="shared" si="242"/>
        <v>0</v>
      </c>
      <c r="AB1920" s="7" t="b">
        <f t="shared" si="243"/>
        <v>0</v>
      </c>
      <c r="AC1920" s="7" t="b">
        <f t="shared" si="244"/>
        <v>1</v>
      </c>
      <c r="AD1920" s="7" t="b">
        <f t="shared" si="245"/>
        <v>0</v>
      </c>
      <c r="AE1920" s="7" t="b">
        <f t="shared" si="246"/>
        <v>1</v>
      </c>
      <c r="AF1920" s="7" t="b">
        <f t="shared" si="247"/>
        <v>0</v>
      </c>
      <c r="AH1920" t="b">
        <f>AND(Table252102[[#This Row],[Developmental toxicity]:[Reproductive toxicity]])</f>
        <v>0</v>
      </c>
    </row>
    <row r="1921" spans="1:34" x14ac:dyDescent="0.25">
      <c r="A1921" s="3">
        <f t="shared" si="240"/>
        <v>1920</v>
      </c>
      <c r="B1921" s="18" t="s">
        <v>1440</v>
      </c>
      <c r="C1921" s="18" t="s">
        <v>2421</v>
      </c>
      <c r="D1921" s="16" t="s">
        <v>3354</v>
      </c>
      <c r="E1921" s="70" t="s">
        <v>7698</v>
      </c>
      <c r="F1921" s="18" t="s">
        <v>8539</v>
      </c>
      <c r="G1921" s="18" t="s">
        <v>9936</v>
      </c>
      <c r="H1921" s="18" t="s">
        <v>9936</v>
      </c>
      <c r="I1921" s="18" t="s">
        <v>9937</v>
      </c>
      <c r="J1921" s="18"/>
      <c r="K1921" s="7" t="e">
        <v>#N/A</v>
      </c>
      <c r="L1921" s="7" t="e">
        <v>#N/A</v>
      </c>
      <c r="M1921" s="7" t="e">
        <v>#N/A</v>
      </c>
      <c r="N1921" s="7" t="e">
        <v>#N/A</v>
      </c>
      <c r="O1921" s="7" t="e">
        <v>#N/A</v>
      </c>
      <c r="P1921" s="7" t="e">
        <v>#N/A</v>
      </c>
      <c r="Q1921" s="7" t="e">
        <v>#N/A</v>
      </c>
      <c r="R1921" s="7" t="e">
        <v>#N/A</v>
      </c>
      <c r="S1921" s="7" t="e">
        <v>#N/A</v>
      </c>
      <c r="T1921" s="7">
        <v>1</v>
      </c>
      <c r="U1921" s="7" t="e">
        <v>#N/A</v>
      </c>
      <c r="V1921" s="7" t="e">
        <v>#N/A</v>
      </c>
      <c r="W1921" s="7" t="e">
        <v>#N/A</v>
      </c>
      <c r="X1921" s="7" t="e">
        <v>#N/A</v>
      </c>
      <c r="Y1921" s="7" t="e">
        <v>#N/A</v>
      </c>
      <c r="Z1921" s="7">
        <f t="shared" si="241"/>
        <v>1</v>
      </c>
      <c r="AA1921" s="7">
        <f t="shared" si="242"/>
        <v>1</v>
      </c>
      <c r="AB1921" s="7" t="b">
        <f t="shared" si="243"/>
        <v>1</v>
      </c>
      <c r="AC1921" s="7" t="b">
        <f t="shared" si="244"/>
        <v>0</v>
      </c>
      <c r="AD1921" s="7" t="b">
        <f t="shared" si="245"/>
        <v>1</v>
      </c>
      <c r="AE1921" s="7" t="b">
        <f t="shared" si="246"/>
        <v>0</v>
      </c>
      <c r="AF1921" s="7" t="b">
        <f t="shared" si="247"/>
        <v>0</v>
      </c>
      <c r="AH1921" t="b">
        <f>AND(Table252102[[#This Row],[Developmental toxicity]:[Reproductive toxicity]])</f>
        <v>0</v>
      </c>
    </row>
    <row r="1922" spans="1:34" x14ac:dyDescent="0.25">
      <c r="A1922" s="3">
        <f t="shared" si="240"/>
        <v>1921</v>
      </c>
      <c r="B1922" s="18">
        <v>230</v>
      </c>
      <c r="C1922" s="18" t="s">
        <v>668</v>
      </c>
      <c r="D1922" s="18" t="s">
        <v>1795</v>
      </c>
      <c r="E1922" s="70" t="s">
        <v>4705</v>
      </c>
      <c r="F1922" s="18" t="s">
        <v>1837</v>
      </c>
      <c r="G1922" s="18" t="s">
        <v>669</v>
      </c>
      <c r="H1922" s="18" t="s">
        <v>1836</v>
      </c>
      <c r="I1922" s="18" t="s">
        <v>6545</v>
      </c>
      <c r="J1922" s="18" t="s">
        <v>1430</v>
      </c>
      <c r="K1922" s="7" t="e">
        <v>#N/A</v>
      </c>
      <c r="L1922" s="7">
        <v>1</v>
      </c>
      <c r="M1922" s="7" t="e">
        <v>#N/A</v>
      </c>
      <c r="N1922" s="7" t="e">
        <v>#N/A</v>
      </c>
      <c r="O1922" s="7" t="e">
        <v>#N/A</v>
      </c>
      <c r="P1922" s="7" t="e">
        <v>#N/A</v>
      </c>
      <c r="Q1922" s="7" t="e">
        <v>#N/A</v>
      </c>
      <c r="R1922" s="7">
        <v>0</v>
      </c>
      <c r="S1922" s="7" t="e">
        <v>#N/A</v>
      </c>
      <c r="T1922" s="7">
        <v>1</v>
      </c>
      <c r="U1922" s="7" t="e">
        <v>#N/A</v>
      </c>
      <c r="V1922" s="7" t="e">
        <v>#N/A</v>
      </c>
      <c r="W1922" s="7" t="e">
        <v>#N/A</v>
      </c>
      <c r="X1922" s="7" t="e">
        <v>#N/A</v>
      </c>
      <c r="Y1922" s="7">
        <v>1</v>
      </c>
      <c r="Z1922" s="7">
        <f t="shared" si="241"/>
        <v>1</v>
      </c>
      <c r="AA1922" s="7">
        <f t="shared" si="242"/>
        <v>1</v>
      </c>
      <c r="AB1922" s="7" t="b">
        <f t="shared" si="243"/>
        <v>1</v>
      </c>
      <c r="AC1922" s="7" t="b">
        <f t="shared" si="244"/>
        <v>1</v>
      </c>
      <c r="AD1922" s="7" t="b">
        <f t="shared" si="245"/>
        <v>1</v>
      </c>
      <c r="AE1922" s="7" t="b">
        <f t="shared" si="246"/>
        <v>0</v>
      </c>
      <c r="AF1922" s="7" t="b">
        <f t="shared" si="247"/>
        <v>1</v>
      </c>
      <c r="AH1922" t="b">
        <f>AND(Table252102[[#This Row],[Developmental toxicity]:[Reproductive toxicity]])</f>
        <v>1</v>
      </c>
    </row>
    <row r="1923" spans="1:34" x14ac:dyDescent="0.25">
      <c r="A1923" s="3">
        <f t="shared" si="240"/>
        <v>1922</v>
      </c>
      <c r="B1923" s="18">
        <v>496</v>
      </c>
      <c r="C1923" s="18" t="s">
        <v>1072</v>
      </c>
      <c r="D1923" s="18" t="s">
        <v>5327</v>
      </c>
      <c r="E1923" s="70" t="s">
        <v>4887</v>
      </c>
      <c r="F1923" s="18" t="s">
        <v>5793</v>
      </c>
      <c r="G1923" s="18" t="s">
        <v>1073</v>
      </c>
      <c r="H1923" s="18" t="s">
        <v>6230</v>
      </c>
      <c r="I1923" s="18" t="s">
        <v>6801</v>
      </c>
      <c r="J1923" s="18" t="s">
        <v>1431</v>
      </c>
      <c r="K1923" s="7" t="e">
        <v>#N/A</v>
      </c>
      <c r="L1923" s="7">
        <v>1</v>
      </c>
      <c r="M1923" s="7" t="e">
        <v>#N/A</v>
      </c>
      <c r="N1923" s="7" t="e">
        <v>#N/A</v>
      </c>
      <c r="O1923" s="7" t="e">
        <v>#N/A</v>
      </c>
      <c r="P1923" s="7" t="e">
        <v>#N/A</v>
      </c>
      <c r="Q1923" s="7" t="e">
        <v>#N/A</v>
      </c>
      <c r="R1923" s="7" t="e">
        <v>#N/A</v>
      </c>
      <c r="S1923" s="7" t="e">
        <v>#N/A</v>
      </c>
      <c r="T1923" s="7" t="e">
        <v>#N/A</v>
      </c>
      <c r="U1923" s="7" t="e">
        <v>#N/A</v>
      </c>
      <c r="V1923" s="7" t="e">
        <v>#N/A</v>
      </c>
      <c r="W1923" s="7" t="e">
        <v>#N/A</v>
      </c>
      <c r="X1923" s="7" t="e">
        <v>#N/A</v>
      </c>
      <c r="Y1923" s="7">
        <v>1</v>
      </c>
      <c r="Z1923" s="7">
        <f t="shared" si="241"/>
        <v>1</v>
      </c>
      <c r="AA1923" s="7">
        <f t="shared" si="242"/>
        <v>1</v>
      </c>
      <c r="AB1923" s="7" t="b">
        <f t="shared" si="243"/>
        <v>1</v>
      </c>
      <c r="AC1923" s="7" t="b">
        <f t="shared" si="244"/>
        <v>0</v>
      </c>
      <c r="AD1923" s="7" t="b">
        <f t="shared" si="245"/>
        <v>0</v>
      </c>
      <c r="AE1923" s="7" t="b">
        <f t="shared" si="246"/>
        <v>0</v>
      </c>
      <c r="AF1923" s="7" t="b">
        <f t="shared" si="247"/>
        <v>0</v>
      </c>
      <c r="AH1923" t="b">
        <f>AND(Table252102[[#This Row],[Developmental toxicity]:[Reproductive toxicity]])</f>
        <v>0</v>
      </c>
    </row>
    <row r="1924" spans="1:34" x14ac:dyDescent="0.25">
      <c r="A1924" s="3">
        <f t="shared" si="240"/>
        <v>1923</v>
      </c>
      <c r="B1924" s="18">
        <v>495</v>
      </c>
      <c r="C1924" s="18" t="s">
        <v>1070</v>
      </c>
      <c r="D1924" s="16" t="s">
        <v>5326</v>
      </c>
      <c r="E1924" s="70" t="s">
        <v>4886</v>
      </c>
      <c r="F1924" s="18" t="s">
        <v>5792</v>
      </c>
      <c r="G1924" s="18" t="s">
        <v>1071</v>
      </c>
      <c r="H1924" s="18" t="s">
        <v>6229</v>
      </c>
      <c r="I1924" s="18" t="s">
        <v>6800</v>
      </c>
      <c r="J1924" s="18" t="s">
        <v>1431</v>
      </c>
      <c r="K1924" s="7" t="e">
        <v>#N/A</v>
      </c>
      <c r="L1924" s="7">
        <v>1</v>
      </c>
      <c r="M1924" s="7" t="e">
        <v>#N/A</v>
      </c>
      <c r="N1924" s="7" t="e">
        <v>#N/A</v>
      </c>
      <c r="O1924" s="7" t="e">
        <v>#N/A</v>
      </c>
      <c r="P1924" s="7" t="e">
        <v>#N/A</v>
      </c>
      <c r="Q1924" s="7" t="e">
        <v>#N/A</v>
      </c>
      <c r="R1924" s="7" t="e">
        <v>#N/A</v>
      </c>
      <c r="S1924" s="7" t="e">
        <v>#N/A</v>
      </c>
      <c r="T1924" s="7" t="e">
        <v>#N/A</v>
      </c>
      <c r="U1924" s="7" t="e">
        <v>#N/A</v>
      </c>
      <c r="V1924" s="7" t="e">
        <v>#N/A</v>
      </c>
      <c r="W1924" s="7" t="e">
        <v>#N/A</v>
      </c>
      <c r="X1924" s="7" t="e">
        <v>#N/A</v>
      </c>
      <c r="Y1924" s="7">
        <v>1</v>
      </c>
      <c r="Z1924" s="7">
        <f t="shared" si="241"/>
        <v>1</v>
      </c>
      <c r="AA1924" s="7">
        <f t="shared" si="242"/>
        <v>1</v>
      </c>
      <c r="AB1924" s="7" t="b">
        <f t="shared" si="243"/>
        <v>1</v>
      </c>
      <c r="AC1924" s="7" t="b">
        <f t="shared" si="244"/>
        <v>0</v>
      </c>
      <c r="AD1924" s="7" t="b">
        <f t="shared" si="245"/>
        <v>0</v>
      </c>
      <c r="AE1924" s="7" t="b">
        <f t="shared" si="246"/>
        <v>0</v>
      </c>
      <c r="AF1924" s="7" t="b">
        <f t="shared" si="247"/>
        <v>0</v>
      </c>
      <c r="AH1924" t="b">
        <f>AND(Table252102[[#This Row],[Developmental toxicity]:[Reproductive toxicity]])</f>
        <v>0</v>
      </c>
    </row>
    <row r="1925" spans="1:34" x14ac:dyDescent="0.25">
      <c r="A1925" s="3">
        <f t="shared" si="240"/>
        <v>1924</v>
      </c>
      <c r="B1925" s="18"/>
      <c r="C1925" s="18" t="s">
        <v>12278</v>
      </c>
      <c r="D1925" s="18" t="s">
        <v>12277</v>
      </c>
      <c r="E1925" s="70" t="s">
        <v>16035</v>
      </c>
      <c r="F1925" s="18" t="s">
        <v>16036</v>
      </c>
      <c r="G1925" s="18" t="s">
        <v>16037</v>
      </c>
      <c r="H1925" s="18" t="s">
        <v>16038</v>
      </c>
      <c r="I1925" s="18" t="s">
        <v>16039</v>
      </c>
      <c r="J1925" s="18"/>
      <c r="K1925" s="7" t="e">
        <v>#N/A</v>
      </c>
      <c r="L1925" s="7" t="e">
        <v>#N/A</v>
      </c>
      <c r="M1925" s="7" t="e">
        <v>#N/A</v>
      </c>
      <c r="N1925" s="7" t="e">
        <v>#N/A</v>
      </c>
      <c r="O1925" s="7" t="e">
        <v>#N/A</v>
      </c>
      <c r="P1925" s="7" t="e">
        <v>#N/A</v>
      </c>
      <c r="Q1925" s="7" t="e">
        <v>#N/A</v>
      </c>
      <c r="R1925" s="7" t="e">
        <v>#N/A</v>
      </c>
      <c r="S1925" s="7" t="e">
        <v>#N/A</v>
      </c>
      <c r="T1925" s="7" t="e">
        <v>#N/A</v>
      </c>
      <c r="U1925" s="7" t="e">
        <v>#N/A</v>
      </c>
      <c r="V1925" s="7" t="e">
        <v>#N/A</v>
      </c>
      <c r="W1925" s="7">
        <v>0</v>
      </c>
      <c r="X1925" s="7" t="e">
        <v>#N/A</v>
      </c>
      <c r="Y1925" s="7">
        <v>1</v>
      </c>
      <c r="Z1925" s="7">
        <f t="shared" si="241"/>
        <v>1</v>
      </c>
      <c r="AA1925" s="7">
        <f t="shared" si="242"/>
        <v>0</v>
      </c>
      <c r="AB1925" s="7" t="b">
        <f t="shared" si="243"/>
        <v>1</v>
      </c>
      <c r="AC1925" s="7" t="b">
        <f t="shared" si="244"/>
        <v>1</v>
      </c>
      <c r="AD1925" s="7" t="b">
        <f t="shared" si="245"/>
        <v>0</v>
      </c>
      <c r="AE1925" s="7" t="b">
        <f t="shared" si="246"/>
        <v>1</v>
      </c>
      <c r="AF1925" s="7" t="b">
        <f t="shared" si="247"/>
        <v>0</v>
      </c>
      <c r="AH1925" t="b">
        <f>AND(Table252102[[#This Row],[Developmental toxicity]:[Reproductive toxicity]])</f>
        <v>1</v>
      </c>
    </row>
    <row r="1926" spans="1:34" x14ac:dyDescent="0.25">
      <c r="A1926" s="3">
        <f t="shared" si="240"/>
        <v>1925</v>
      </c>
      <c r="B1926" s="18"/>
      <c r="C1926" s="18" t="s">
        <v>12579</v>
      </c>
      <c r="D1926" s="16" t="s">
        <v>12578</v>
      </c>
      <c r="E1926" s="70" t="s">
        <v>16570</v>
      </c>
      <c r="F1926" s="18" t="s">
        <v>16571</v>
      </c>
      <c r="G1926" s="18" t="s">
        <v>16572</v>
      </c>
      <c r="H1926" s="18" t="s">
        <v>16573</v>
      </c>
      <c r="I1926" s="18" t="s">
        <v>16574</v>
      </c>
      <c r="J1926" s="18"/>
      <c r="K1926" s="7" t="e">
        <v>#N/A</v>
      </c>
      <c r="L1926" s="7" t="e">
        <v>#N/A</v>
      </c>
      <c r="M1926" s="7" t="e">
        <v>#N/A</v>
      </c>
      <c r="N1926" s="7" t="e">
        <v>#N/A</v>
      </c>
      <c r="O1926" s="7" t="e">
        <v>#N/A</v>
      </c>
      <c r="P1926" s="7" t="e">
        <v>#N/A</v>
      </c>
      <c r="Q1926" s="7" t="e">
        <v>#N/A</v>
      </c>
      <c r="R1926" s="7" t="e">
        <v>#N/A</v>
      </c>
      <c r="S1926" s="7" t="e">
        <v>#N/A</v>
      </c>
      <c r="T1926" s="7" t="e">
        <v>#N/A</v>
      </c>
      <c r="U1926" s="7" t="e">
        <v>#N/A</v>
      </c>
      <c r="V1926" s="7" t="e">
        <v>#N/A</v>
      </c>
      <c r="W1926" s="3">
        <v>0</v>
      </c>
      <c r="X1926" s="3" t="e">
        <v>#N/A</v>
      </c>
      <c r="Y1926" s="7" t="e">
        <v>#N/A</v>
      </c>
      <c r="Z1926" s="7">
        <f t="shared" si="241"/>
        <v>0</v>
      </c>
      <c r="AA1926" s="7">
        <f t="shared" si="242"/>
        <v>0</v>
      </c>
      <c r="AB1926" s="7" t="b">
        <f t="shared" si="243"/>
        <v>0</v>
      </c>
      <c r="AC1926" s="7" t="b">
        <f t="shared" si="244"/>
        <v>1</v>
      </c>
      <c r="AD1926" s="7" t="b">
        <f t="shared" si="245"/>
        <v>0</v>
      </c>
      <c r="AE1926" s="7" t="b">
        <f t="shared" si="246"/>
        <v>1</v>
      </c>
      <c r="AF1926" s="7" t="b">
        <f t="shared" si="247"/>
        <v>0</v>
      </c>
      <c r="AH1926" t="b">
        <f>AND(Table252102[[#This Row],[Developmental toxicity]:[Reproductive toxicity]])</f>
        <v>0</v>
      </c>
    </row>
    <row r="1927" spans="1:34" x14ac:dyDescent="0.25">
      <c r="A1927" s="3">
        <f t="shared" si="240"/>
        <v>1926</v>
      </c>
      <c r="B1927" s="18" t="s">
        <v>1440</v>
      </c>
      <c r="C1927" s="18" t="s">
        <v>2766</v>
      </c>
      <c r="D1927" s="16" t="s">
        <v>3745</v>
      </c>
      <c r="E1927" s="79" t="s">
        <v>8036</v>
      </c>
      <c r="F1927" s="17" t="s">
        <v>8868</v>
      </c>
      <c r="G1927" s="17" t="s">
        <v>10689</v>
      </c>
      <c r="H1927" s="17" t="s">
        <v>10689</v>
      </c>
      <c r="I1927" s="17" t="s">
        <v>10690</v>
      </c>
      <c r="J1927" s="18"/>
      <c r="K1927" s="7" t="e">
        <v>#N/A</v>
      </c>
      <c r="L1927" s="7" t="e">
        <v>#N/A</v>
      </c>
      <c r="M1927" s="7" t="e">
        <v>#N/A</v>
      </c>
      <c r="N1927" s="7" t="e">
        <v>#N/A</v>
      </c>
      <c r="O1927" s="7" t="e">
        <v>#N/A</v>
      </c>
      <c r="P1927" s="7" t="e">
        <v>#N/A</v>
      </c>
      <c r="Q1927" s="7" t="e">
        <v>#N/A</v>
      </c>
      <c r="R1927" s="7" t="e">
        <v>#N/A</v>
      </c>
      <c r="S1927" s="7" t="e">
        <v>#N/A</v>
      </c>
      <c r="T1927" s="7">
        <v>0</v>
      </c>
      <c r="U1927" s="7" t="e">
        <v>#N/A</v>
      </c>
      <c r="V1927" s="7" t="e">
        <v>#N/A</v>
      </c>
      <c r="W1927" s="7" t="e">
        <v>#N/A</v>
      </c>
      <c r="X1927" s="7" t="e">
        <v>#N/A</v>
      </c>
      <c r="Y1927" s="7" t="e">
        <v>#N/A</v>
      </c>
      <c r="Z1927" s="7">
        <f t="shared" si="241"/>
        <v>0</v>
      </c>
      <c r="AA1927" s="7">
        <f t="shared" si="242"/>
        <v>0</v>
      </c>
      <c r="AB1927" s="7" t="b">
        <f t="shared" si="243"/>
        <v>1</v>
      </c>
      <c r="AC1927" s="7" t="b">
        <f t="shared" si="244"/>
        <v>0</v>
      </c>
      <c r="AD1927" s="7" t="b">
        <f t="shared" si="245"/>
        <v>1</v>
      </c>
      <c r="AE1927" s="7" t="b">
        <f t="shared" si="246"/>
        <v>0</v>
      </c>
      <c r="AF1927" s="7" t="b">
        <f t="shared" si="247"/>
        <v>0</v>
      </c>
      <c r="AH1927" t="b">
        <f>AND(Table252102[[#This Row],[Developmental toxicity]:[Reproductive toxicity]])</f>
        <v>0</v>
      </c>
    </row>
    <row r="1928" spans="1:34" x14ac:dyDescent="0.25">
      <c r="A1928" s="3">
        <f t="shared" si="240"/>
        <v>1927</v>
      </c>
      <c r="B1928" s="18" t="s">
        <v>1440</v>
      </c>
      <c r="C1928" s="18" t="s">
        <v>2017</v>
      </c>
      <c r="D1928" s="16" t="s">
        <v>2895</v>
      </c>
      <c r="E1928" s="70" t="s">
        <v>7298</v>
      </c>
      <c r="F1928" s="18" t="s">
        <v>8147</v>
      </c>
      <c r="G1928" s="18" t="s">
        <v>9075</v>
      </c>
      <c r="H1928" s="18" t="s">
        <v>9075</v>
      </c>
      <c r="I1928" s="18" t="s">
        <v>9076</v>
      </c>
      <c r="J1928" s="18"/>
      <c r="K1928" s="7" t="e">
        <v>#N/A</v>
      </c>
      <c r="L1928" s="7" t="e">
        <v>#N/A</v>
      </c>
      <c r="M1928" s="7" t="e">
        <v>#N/A</v>
      </c>
      <c r="N1928" s="7" t="e">
        <v>#N/A</v>
      </c>
      <c r="O1928" s="7" t="e">
        <v>#N/A</v>
      </c>
      <c r="P1928" s="7" t="e">
        <v>#N/A</v>
      </c>
      <c r="Q1928" s="7" t="e">
        <v>#N/A</v>
      </c>
      <c r="R1928" s="7" t="e">
        <v>#N/A</v>
      </c>
      <c r="S1928" s="7" t="e">
        <v>#N/A</v>
      </c>
      <c r="T1928" s="7">
        <v>0</v>
      </c>
      <c r="U1928" s="7" t="e">
        <v>#N/A</v>
      </c>
      <c r="V1928" s="7" t="e">
        <v>#N/A</v>
      </c>
      <c r="W1928" s="7">
        <v>0</v>
      </c>
      <c r="X1928" s="7" t="e">
        <v>#N/A</v>
      </c>
      <c r="Y1928" s="7">
        <v>0</v>
      </c>
      <c r="Z1928" s="7">
        <f t="shared" si="241"/>
        <v>0</v>
      </c>
      <c r="AA1928" s="7">
        <f t="shared" si="242"/>
        <v>0</v>
      </c>
      <c r="AB1928" s="7" t="b">
        <f t="shared" si="243"/>
        <v>1</v>
      </c>
      <c r="AC1928" s="7" t="b">
        <f t="shared" si="244"/>
        <v>1</v>
      </c>
      <c r="AD1928" s="7" t="b">
        <f t="shared" si="245"/>
        <v>1</v>
      </c>
      <c r="AE1928" s="7" t="b">
        <f t="shared" si="246"/>
        <v>1</v>
      </c>
      <c r="AF1928" s="7" t="b">
        <f t="shared" si="247"/>
        <v>0</v>
      </c>
      <c r="AH1928" t="b">
        <f>AND(Table252102[[#This Row],[Developmental toxicity]:[Reproductive toxicity]])</f>
        <v>1</v>
      </c>
    </row>
    <row r="1929" spans="1:34" x14ac:dyDescent="0.25">
      <c r="A1929" s="3">
        <f t="shared" si="240"/>
        <v>1928</v>
      </c>
      <c r="B1929" s="18"/>
      <c r="C1929" s="18" t="s">
        <v>12013</v>
      </c>
      <c r="D1929" s="18" t="s">
        <v>17885</v>
      </c>
      <c r="E1929" s="70" t="s">
        <v>15660</v>
      </c>
      <c r="F1929" s="18" t="s">
        <v>15661</v>
      </c>
      <c r="G1929" s="18" t="s">
        <v>12014</v>
      </c>
      <c r="H1929" s="18" t="s">
        <v>12014</v>
      </c>
      <c r="I1929" s="18" t="s">
        <v>15662</v>
      </c>
      <c r="J1929" s="18"/>
      <c r="K1929" s="7" t="e">
        <v>#N/A</v>
      </c>
      <c r="L1929" s="7" t="e">
        <v>#N/A</v>
      </c>
      <c r="M1929" s="7" t="e">
        <v>#N/A</v>
      </c>
      <c r="N1929" s="7" t="e">
        <v>#N/A</v>
      </c>
      <c r="O1929" s="7" t="e">
        <v>#N/A</v>
      </c>
      <c r="P1929" s="7" t="e">
        <v>#N/A</v>
      </c>
      <c r="Q1929" s="7" t="e">
        <v>#N/A</v>
      </c>
      <c r="R1929" s="7" t="e">
        <v>#N/A</v>
      </c>
      <c r="S1929" s="7" t="e">
        <v>#N/A</v>
      </c>
      <c r="T1929" s="7" t="e">
        <v>#N/A</v>
      </c>
      <c r="U1929" s="7" t="e">
        <v>#N/A</v>
      </c>
      <c r="V1929" s="7" t="e">
        <v>#N/A</v>
      </c>
      <c r="W1929" s="3">
        <v>0</v>
      </c>
      <c r="X1929" s="3" t="e">
        <v>#N/A</v>
      </c>
      <c r="Y1929" s="7" t="e">
        <v>#N/A</v>
      </c>
      <c r="Z1929" s="7">
        <f t="shared" si="241"/>
        <v>0</v>
      </c>
      <c r="AA1929" s="7">
        <f t="shared" si="242"/>
        <v>0</v>
      </c>
      <c r="AB1929" s="7" t="b">
        <f t="shared" si="243"/>
        <v>0</v>
      </c>
      <c r="AC1929" s="7" t="b">
        <f t="shared" si="244"/>
        <v>1</v>
      </c>
      <c r="AD1929" s="7" t="b">
        <f t="shared" si="245"/>
        <v>0</v>
      </c>
      <c r="AE1929" s="7" t="b">
        <f t="shared" si="246"/>
        <v>1</v>
      </c>
      <c r="AF1929" s="7" t="b">
        <f t="shared" si="247"/>
        <v>0</v>
      </c>
      <c r="AH1929" t="b">
        <f>AND(Table252102[[#This Row],[Developmental toxicity]:[Reproductive toxicity]])</f>
        <v>0</v>
      </c>
    </row>
    <row r="1930" spans="1:34" x14ac:dyDescent="0.25">
      <c r="A1930" s="3">
        <f t="shared" si="240"/>
        <v>1929</v>
      </c>
      <c r="B1930" s="18"/>
      <c r="C1930" s="18" t="s">
        <v>11569</v>
      </c>
      <c r="D1930" s="16" t="s">
        <v>11568</v>
      </c>
      <c r="E1930" s="70" t="s">
        <v>14905</v>
      </c>
      <c r="F1930" s="18" t="s">
        <v>14906</v>
      </c>
      <c r="G1930" s="18" t="s">
        <v>14907</v>
      </c>
      <c r="H1930" s="18" t="s">
        <v>14908</v>
      </c>
      <c r="I1930" s="18" t="s">
        <v>14909</v>
      </c>
      <c r="J1930" s="18"/>
      <c r="K1930" s="7" t="e">
        <v>#N/A</v>
      </c>
      <c r="L1930" s="7" t="e">
        <v>#N/A</v>
      </c>
      <c r="M1930" s="7" t="e">
        <v>#N/A</v>
      </c>
      <c r="N1930" s="7" t="e">
        <v>#N/A</v>
      </c>
      <c r="O1930" s="7" t="e">
        <v>#N/A</v>
      </c>
      <c r="P1930" s="7" t="e">
        <v>#N/A</v>
      </c>
      <c r="Q1930" s="7" t="e">
        <v>#N/A</v>
      </c>
      <c r="R1930" s="7" t="e">
        <v>#N/A</v>
      </c>
      <c r="S1930" s="7" t="e">
        <v>#N/A</v>
      </c>
      <c r="T1930" s="7" t="e">
        <v>#N/A</v>
      </c>
      <c r="U1930" s="7" t="e">
        <v>#N/A</v>
      </c>
      <c r="V1930" s="7" t="e">
        <v>#N/A</v>
      </c>
      <c r="W1930" s="3">
        <v>1</v>
      </c>
      <c r="X1930" s="3" t="e">
        <v>#N/A</v>
      </c>
      <c r="Y1930" s="7" t="e">
        <v>#N/A</v>
      </c>
      <c r="Z1930" s="7">
        <f t="shared" si="241"/>
        <v>1</v>
      </c>
      <c r="AA1930" s="7">
        <f t="shared" si="242"/>
        <v>1</v>
      </c>
      <c r="AB1930" s="7" t="b">
        <f t="shared" si="243"/>
        <v>0</v>
      </c>
      <c r="AC1930" s="7" t="b">
        <f t="shared" si="244"/>
        <v>1</v>
      </c>
      <c r="AD1930" s="7" t="b">
        <f t="shared" si="245"/>
        <v>0</v>
      </c>
      <c r="AE1930" s="7" t="b">
        <f t="shared" si="246"/>
        <v>1</v>
      </c>
      <c r="AF1930" s="7" t="b">
        <f t="shared" si="247"/>
        <v>0</v>
      </c>
      <c r="AH1930" t="b">
        <f>AND(Table252102[[#This Row],[Developmental toxicity]:[Reproductive toxicity]])</f>
        <v>0</v>
      </c>
    </row>
    <row r="1931" spans="1:34" x14ac:dyDescent="0.25">
      <c r="A1931" s="3">
        <f t="shared" si="240"/>
        <v>1930</v>
      </c>
      <c r="B1931" s="18"/>
      <c r="C1931" s="18" t="s">
        <v>11275</v>
      </c>
      <c r="D1931" s="18" t="s">
        <v>11274</v>
      </c>
      <c r="E1931" s="70" t="s">
        <v>14364</v>
      </c>
      <c r="F1931" s="18" t="s">
        <v>14365</v>
      </c>
      <c r="G1931" s="18" t="s">
        <v>14366</v>
      </c>
      <c r="H1931" s="18" t="s">
        <v>14366</v>
      </c>
      <c r="I1931" s="18" t="s">
        <v>14367</v>
      </c>
      <c r="J1931" s="18"/>
      <c r="K1931" s="7" t="e">
        <v>#N/A</v>
      </c>
      <c r="L1931" s="7" t="e">
        <v>#N/A</v>
      </c>
      <c r="M1931" s="7" t="e">
        <v>#N/A</v>
      </c>
      <c r="N1931" s="7" t="e">
        <v>#N/A</v>
      </c>
      <c r="O1931" s="7" t="e">
        <v>#N/A</v>
      </c>
      <c r="P1931" s="7" t="e">
        <v>#N/A</v>
      </c>
      <c r="Q1931" s="7" t="e">
        <v>#N/A</v>
      </c>
      <c r="R1931" s="7" t="e">
        <v>#N/A</v>
      </c>
      <c r="S1931" s="7" t="e">
        <v>#N/A</v>
      </c>
      <c r="T1931" s="7" t="e">
        <v>#N/A</v>
      </c>
      <c r="U1931" s="7" t="e">
        <v>#N/A</v>
      </c>
      <c r="V1931" s="7" t="e">
        <v>#N/A</v>
      </c>
      <c r="W1931" s="3">
        <v>1</v>
      </c>
      <c r="X1931" s="3" t="e">
        <v>#N/A</v>
      </c>
      <c r="Y1931" s="7" t="e">
        <v>#N/A</v>
      </c>
      <c r="Z1931" s="7">
        <f t="shared" si="241"/>
        <v>1</v>
      </c>
      <c r="AA1931" s="7">
        <f t="shared" si="242"/>
        <v>1</v>
      </c>
      <c r="AB1931" s="7" t="b">
        <f t="shared" si="243"/>
        <v>0</v>
      </c>
      <c r="AC1931" s="7" t="b">
        <f t="shared" si="244"/>
        <v>1</v>
      </c>
      <c r="AD1931" s="7" t="b">
        <f t="shared" si="245"/>
        <v>0</v>
      </c>
      <c r="AE1931" s="7" t="b">
        <f t="shared" si="246"/>
        <v>1</v>
      </c>
      <c r="AF1931" s="7" t="b">
        <f t="shared" si="247"/>
        <v>0</v>
      </c>
      <c r="AH1931" t="b">
        <f>AND(Table252102[[#This Row],[Developmental toxicity]:[Reproductive toxicity]])</f>
        <v>0</v>
      </c>
    </row>
    <row r="1932" spans="1:34" x14ac:dyDescent="0.25">
      <c r="A1932" s="3">
        <f t="shared" si="240"/>
        <v>1931</v>
      </c>
      <c r="B1932" s="18"/>
      <c r="C1932" s="18" t="s">
        <v>12375</v>
      </c>
      <c r="D1932" s="18" t="s">
        <v>17904</v>
      </c>
      <c r="E1932" s="70" t="s">
        <v>16229</v>
      </c>
      <c r="F1932" s="18" t="s">
        <v>16230</v>
      </c>
      <c r="G1932" s="18" t="s">
        <v>12376</v>
      </c>
      <c r="H1932" s="18" t="s">
        <v>12376</v>
      </c>
      <c r="I1932" s="18" t="s">
        <v>16231</v>
      </c>
      <c r="J1932" s="18"/>
      <c r="K1932" s="7" t="e">
        <v>#N/A</v>
      </c>
      <c r="L1932" s="7" t="e">
        <v>#N/A</v>
      </c>
      <c r="M1932" s="7" t="e">
        <v>#N/A</v>
      </c>
      <c r="N1932" s="7" t="e">
        <v>#N/A</v>
      </c>
      <c r="O1932" s="7" t="e">
        <v>#N/A</v>
      </c>
      <c r="P1932" s="7" t="e">
        <v>#N/A</v>
      </c>
      <c r="Q1932" s="7" t="e">
        <v>#N/A</v>
      </c>
      <c r="R1932" s="7" t="e">
        <v>#N/A</v>
      </c>
      <c r="S1932" s="7" t="e">
        <v>#N/A</v>
      </c>
      <c r="T1932" s="7" t="e">
        <v>#N/A</v>
      </c>
      <c r="U1932" s="7" t="e">
        <v>#N/A</v>
      </c>
      <c r="V1932" s="7" t="e">
        <v>#N/A</v>
      </c>
      <c r="W1932" s="3">
        <v>0</v>
      </c>
      <c r="X1932" s="3" t="e">
        <v>#N/A</v>
      </c>
      <c r="Y1932" s="7" t="e">
        <v>#N/A</v>
      </c>
      <c r="Z1932" s="7">
        <f t="shared" si="241"/>
        <v>0</v>
      </c>
      <c r="AA1932" s="7">
        <f t="shared" si="242"/>
        <v>0</v>
      </c>
      <c r="AB1932" s="7" t="b">
        <f t="shared" si="243"/>
        <v>0</v>
      </c>
      <c r="AC1932" s="7" t="b">
        <f t="shared" si="244"/>
        <v>1</v>
      </c>
      <c r="AD1932" s="7" t="b">
        <f t="shared" si="245"/>
        <v>0</v>
      </c>
      <c r="AE1932" s="7" t="b">
        <f t="shared" si="246"/>
        <v>1</v>
      </c>
      <c r="AF1932" s="7" t="b">
        <f t="shared" si="247"/>
        <v>0</v>
      </c>
      <c r="AH1932" t="b">
        <f>AND(Table252102[[#This Row],[Developmental toxicity]:[Reproductive toxicity]])</f>
        <v>0</v>
      </c>
    </row>
    <row r="1933" spans="1:34" x14ac:dyDescent="0.25">
      <c r="A1933" s="3">
        <f t="shared" si="240"/>
        <v>1932</v>
      </c>
      <c r="B1933" s="18">
        <v>95</v>
      </c>
      <c r="C1933" s="18" t="s">
        <v>455</v>
      </c>
      <c r="D1933" s="18" t="s">
        <v>5108</v>
      </c>
      <c r="E1933" s="70" t="s">
        <v>4608</v>
      </c>
      <c r="F1933" s="18" t="s">
        <v>5533</v>
      </c>
      <c r="G1933" s="18" t="s">
        <v>456</v>
      </c>
      <c r="H1933" s="18" t="s">
        <v>6026</v>
      </c>
      <c r="I1933" s="18" t="s">
        <v>6425</v>
      </c>
      <c r="J1933" s="18" t="s">
        <v>1430</v>
      </c>
      <c r="K1933" s="7" t="e">
        <v>#N/A</v>
      </c>
      <c r="L1933" s="7">
        <v>1</v>
      </c>
      <c r="M1933" s="7" t="e">
        <v>#N/A</v>
      </c>
      <c r="N1933" s="7" t="e">
        <v>#N/A</v>
      </c>
      <c r="O1933" s="7" t="e">
        <v>#N/A</v>
      </c>
      <c r="P1933" s="7" t="e">
        <v>#N/A</v>
      </c>
      <c r="Q1933" s="7" t="e">
        <v>#N/A</v>
      </c>
      <c r="R1933" s="7" t="e">
        <v>#N/A</v>
      </c>
      <c r="S1933" s="7" t="e">
        <v>#N/A</v>
      </c>
      <c r="T1933" s="7" t="e">
        <v>#N/A</v>
      </c>
      <c r="U1933" s="7" t="e">
        <v>#N/A</v>
      </c>
      <c r="V1933" s="7" t="e">
        <v>#N/A</v>
      </c>
      <c r="W1933" s="7" t="e">
        <v>#N/A</v>
      </c>
      <c r="X1933" s="7" t="e">
        <v>#N/A</v>
      </c>
      <c r="Y1933" s="7">
        <v>0</v>
      </c>
      <c r="Z1933" s="7">
        <f t="shared" si="241"/>
        <v>1</v>
      </c>
      <c r="AA1933" s="7">
        <f t="shared" si="242"/>
        <v>0</v>
      </c>
      <c r="AB1933" s="7" t="b">
        <f t="shared" si="243"/>
        <v>1</v>
      </c>
      <c r="AC1933" s="7" t="b">
        <f t="shared" si="244"/>
        <v>0</v>
      </c>
      <c r="AD1933" s="7" t="b">
        <f t="shared" si="245"/>
        <v>0</v>
      </c>
      <c r="AE1933" s="7" t="b">
        <f t="shared" si="246"/>
        <v>0</v>
      </c>
      <c r="AF1933" s="7" t="b">
        <f t="shared" si="247"/>
        <v>0</v>
      </c>
      <c r="AH1933" t="b">
        <f>AND(Table252102[[#This Row],[Developmental toxicity]:[Reproductive toxicity]])</f>
        <v>0</v>
      </c>
    </row>
    <row r="1934" spans="1:34" x14ac:dyDescent="0.25">
      <c r="A1934" s="3">
        <f t="shared" si="240"/>
        <v>1933</v>
      </c>
      <c r="B1934" s="18" t="s">
        <v>1440</v>
      </c>
      <c r="C1934" s="18" t="s">
        <v>2160</v>
      </c>
      <c r="D1934" s="16" t="s">
        <v>3054</v>
      </c>
      <c r="E1934" s="79" t="s">
        <v>7440</v>
      </c>
      <c r="F1934" s="17" t="s">
        <v>8288</v>
      </c>
      <c r="G1934" s="17" t="s">
        <v>9373</v>
      </c>
      <c r="H1934" s="17" t="s">
        <v>9373</v>
      </c>
      <c r="I1934" s="17" t="s">
        <v>9374</v>
      </c>
      <c r="J1934" s="18"/>
      <c r="K1934" s="7" t="e">
        <v>#N/A</v>
      </c>
      <c r="L1934" s="7" t="e">
        <v>#N/A</v>
      </c>
      <c r="M1934" s="7" t="e">
        <v>#N/A</v>
      </c>
      <c r="N1934" s="7" t="e">
        <v>#N/A</v>
      </c>
      <c r="O1934" s="7" t="e">
        <v>#N/A</v>
      </c>
      <c r="P1934" s="7" t="e">
        <v>#N/A</v>
      </c>
      <c r="Q1934" s="7" t="e">
        <v>#N/A</v>
      </c>
      <c r="R1934" s="7" t="e">
        <v>#N/A</v>
      </c>
      <c r="S1934" s="7" t="e">
        <v>#N/A</v>
      </c>
      <c r="T1934" s="7">
        <v>0</v>
      </c>
      <c r="U1934" s="7" t="e">
        <v>#N/A</v>
      </c>
      <c r="V1934" s="7" t="e">
        <v>#N/A</v>
      </c>
      <c r="W1934" s="3">
        <v>0</v>
      </c>
      <c r="X1934" s="3" t="e">
        <v>#N/A</v>
      </c>
      <c r="Y1934" s="7" t="e">
        <v>#N/A</v>
      </c>
      <c r="Z1934" s="7">
        <f t="shared" si="241"/>
        <v>0</v>
      </c>
      <c r="AA1934" s="7">
        <f t="shared" si="242"/>
        <v>0</v>
      </c>
      <c r="AB1934" s="7" t="b">
        <f t="shared" si="243"/>
        <v>1</v>
      </c>
      <c r="AC1934" s="7" t="b">
        <f t="shared" si="244"/>
        <v>1</v>
      </c>
      <c r="AD1934" s="7" t="b">
        <f t="shared" si="245"/>
        <v>1</v>
      </c>
      <c r="AE1934" s="7" t="b">
        <f t="shared" si="246"/>
        <v>1</v>
      </c>
      <c r="AF1934" s="7" t="b">
        <f t="shared" si="247"/>
        <v>0</v>
      </c>
      <c r="AH1934" t="b">
        <f>AND(Table252102[[#This Row],[Developmental toxicity]:[Reproductive toxicity]])</f>
        <v>1</v>
      </c>
    </row>
    <row r="1935" spans="1:34" x14ac:dyDescent="0.25">
      <c r="A1935" s="3">
        <f t="shared" si="240"/>
        <v>1934</v>
      </c>
      <c r="B1935" s="18" t="s">
        <v>1440</v>
      </c>
      <c r="C1935" s="18" t="s">
        <v>2161</v>
      </c>
      <c r="D1935" s="18" t="s">
        <v>3055</v>
      </c>
      <c r="E1935" s="79" t="s">
        <v>7441</v>
      </c>
      <c r="F1935" s="17" t="s">
        <v>8289</v>
      </c>
      <c r="G1935" s="17" t="s">
        <v>9375</v>
      </c>
      <c r="H1935" s="17" t="s">
        <v>9375</v>
      </c>
      <c r="I1935" s="17" t="s">
        <v>9376</v>
      </c>
      <c r="J1935" s="18"/>
      <c r="K1935" s="7" t="e">
        <v>#N/A</v>
      </c>
      <c r="L1935" s="7" t="e">
        <v>#N/A</v>
      </c>
      <c r="M1935" s="7" t="e">
        <v>#N/A</v>
      </c>
      <c r="N1935" s="7" t="e">
        <v>#N/A</v>
      </c>
      <c r="O1935" s="7" t="e">
        <v>#N/A</v>
      </c>
      <c r="P1935" s="7" t="e">
        <v>#N/A</v>
      </c>
      <c r="Q1935" s="7" t="e">
        <v>#N/A</v>
      </c>
      <c r="R1935" s="7" t="e">
        <v>#N/A</v>
      </c>
      <c r="S1935" s="7" t="e">
        <v>#N/A</v>
      </c>
      <c r="T1935" s="7">
        <v>0</v>
      </c>
      <c r="U1935" s="7" t="e">
        <v>#N/A</v>
      </c>
      <c r="V1935" s="7" t="e">
        <v>#N/A</v>
      </c>
      <c r="W1935" s="3">
        <v>0</v>
      </c>
      <c r="X1935" s="3" t="e">
        <v>#N/A</v>
      </c>
      <c r="Y1935" s="7" t="e">
        <v>#N/A</v>
      </c>
      <c r="Z1935" s="7">
        <f t="shared" si="241"/>
        <v>0</v>
      </c>
      <c r="AA1935" s="7">
        <f t="shared" si="242"/>
        <v>0</v>
      </c>
      <c r="AB1935" s="7" t="b">
        <f t="shared" si="243"/>
        <v>1</v>
      </c>
      <c r="AC1935" s="7" t="b">
        <f t="shared" si="244"/>
        <v>1</v>
      </c>
      <c r="AD1935" s="7" t="b">
        <f t="shared" si="245"/>
        <v>1</v>
      </c>
      <c r="AE1935" s="7" t="b">
        <f t="shared" si="246"/>
        <v>1</v>
      </c>
      <c r="AF1935" s="7" t="b">
        <f t="shared" si="247"/>
        <v>0</v>
      </c>
      <c r="AH1935" t="b">
        <f>AND(Table252102[[#This Row],[Developmental toxicity]:[Reproductive toxicity]])</f>
        <v>1</v>
      </c>
    </row>
    <row r="1936" spans="1:34" x14ac:dyDescent="0.25">
      <c r="A1936" s="3">
        <f t="shared" si="240"/>
        <v>1935</v>
      </c>
      <c r="B1936" s="18" t="s">
        <v>1440</v>
      </c>
      <c r="C1936" s="18" t="s">
        <v>2154</v>
      </c>
      <c r="D1936" s="16" t="s">
        <v>3048</v>
      </c>
      <c r="E1936" s="79" t="s">
        <v>7434</v>
      </c>
      <c r="F1936" s="17" t="s">
        <v>8282</v>
      </c>
      <c r="G1936" s="17" t="s">
        <v>9360</v>
      </c>
      <c r="H1936" s="17" t="s">
        <v>9360</v>
      </c>
      <c r="I1936" s="17" t="s">
        <v>9361</v>
      </c>
      <c r="J1936" s="18"/>
      <c r="K1936" s="7" t="e">
        <v>#N/A</v>
      </c>
      <c r="L1936" s="7" t="e">
        <v>#N/A</v>
      </c>
      <c r="M1936" s="7" t="e">
        <v>#N/A</v>
      </c>
      <c r="N1936" s="7" t="e">
        <v>#N/A</v>
      </c>
      <c r="O1936" s="7" t="e">
        <v>#N/A</v>
      </c>
      <c r="P1936" s="7" t="e">
        <v>#N/A</v>
      </c>
      <c r="Q1936" s="7" t="e">
        <v>#N/A</v>
      </c>
      <c r="R1936" s="7" t="e">
        <v>#N/A</v>
      </c>
      <c r="S1936" s="7" t="e">
        <v>#N/A</v>
      </c>
      <c r="T1936" s="7">
        <v>0</v>
      </c>
      <c r="U1936" s="7" t="e">
        <v>#N/A</v>
      </c>
      <c r="V1936" s="7" t="e">
        <v>#N/A</v>
      </c>
      <c r="W1936" s="7" t="e">
        <v>#N/A</v>
      </c>
      <c r="X1936" s="7" t="e">
        <v>#N/A</v>
      </c>
      <c r="Y1936" s="7" t="e">
        <v>#N/A</v>
      </c>
      <c r="Z1936" s="7">
        <f t="shared" si="241"/>
        <v>0</v>
      </c>
      <c r="AA1936" s="7">
        <f t="shared" si="242"/>
        <v>0</v>
      </c>
      <c r="AB1936" s="7" t="b">
        <f t="shared" si="243"/>
        <v>1</v>
      </c>
      <c r="AC1936" s="7" t="b">
        <f t="shared" si="244"/>
        <v>0</v>
      </c>
      <c r="AD1936" s="7" t="b">
        <f t="shared" si="245"/>
        <v>1</v>
      </c>
      <c r="AE1936" s="7" t="b">
        <f t="shared" si="246"/>
        <v>0</v>
      </c>
      <c r="AF1936" s="7" t="b">
        <f t="shared" si="247"/>
        <v>0</v>
      </c>
      <c r="AH1936" t="b">
        <f>AND(Table252102[[#This Row],[Developmental toxicity]:[Reproductive toxicity]])</f>
        <v>0</v>
      </c>
    </row>
    <row r="1937" spans="1:34" x14ac:dyDescent="0.25">
      <c r="A1937" s="3">
        <f t="shared" si="240"/>
        <v>1936</v>
      </c>
      <c r="B1937" s="18">
        <v>502</v>
      </c>
      <c r="C1937" s="18" t="s">
        <v>1084</v>
      </c>
      <c r="D1937" s="18" t="s">
        <v>5331</v>
      </c>
      <c r="E1937" s="70" t="s">
        <v>4893</v>
      </c>
      <c r="F1937" s="18" t="s">
        <v>5799</v>
      </c>
      <c r="G1937" s="18" t="s">
        <v>1085</v>
      </c>
      <c r="H1937" s="18" t="s">
        <v>6236</v>
      </c>
      <c r="I1937" s="18" t="s">
        <v>6807</v>
      </c>
      <c r="J1937" s="18" t="s">
        <v>1431</v>
      </c>
      <c r="K1937" s="7" t="e">
        <v>#N/A</v>
      </c>
      <c r="L1937" s="7">
        <v>1</v>
      </c>
      <c r="M1937" s="7" t="e">
        <v>#N/A</v>
      </c>
      <c r="N1937" s="7" t="e">
        <v>#N/A</v>
      </c>
      <c r="O1937" s="7" t="e">
        <v>#N/A</v>
      </c>
      <c r="P1937" s="7" t="e">
        <v>#N/A</v>
      </c>
      <c r="Q1937" s="7" t="e">
        <v>#N/A</v>
      </c>
      <c r="R1937" s="7" t="e">
        <v>#N/A</v>
      </c>
      <c r="S1937" s="7" t="e">
        <v>#N/A</v>
      </c>
      <c r="T1937" s="7">
        <v>0</v>
      </c>
      <c r="U1937" s="7" t="e">
        <v>#N/A</v>
      </c>
      <c r="V1937" s="7" t="e">
        <v>#N/A</v>
      </c>
      <c r="W1937" s="7" t="e">
        <v>#N/A</v>
      </c>
      <c r="X1937" s="7" t="e">
        <v>#N/A</v>
      </c>
      <c r="Y1937" s="7">
        <v>1</v>
      </c>
      <c r="Z1937" s="7">
        <f t="shared" si="241"/>
        <v>1</v>
      </c>
      <c r="AA1937" s="7">
        <f t="shared" si="242"/>
        <v>1</v>
      </c>
      <c r="AB1937" s="7" t="b">
        <f t="shared" si="243"/>
        <v>1</v>
      </c>
      <c r="AC1937" s="7" t="b">
        <f t="shared" si="244"/>
        <v>0</v>
      </c>
      <c r="AD1937" s="7" t="b">
        <f t="shared" si="245"/>
        <v>1</v>
      </c>
      <c r="AE1937" s="7" t="b">
        <f t="shared" si="246"/>
        <v>0</v>
      </c>
      <c r="AF1937" s="7" t="b">
        <f t="shared" si="247"/>
        <v>0</v>
      </c>
      <c r="AH1937" t="b">
        <f>AND(Table252102[[#This Row],[Developmental toxicity]:[Reproductive toxicity]])</f>
        <v>0</v>
      </c>
    </row>
    <row r="1938" spans="1:34" x14ac:dyDescent="0.25">
      <c r="A1938" s="3">
        <f t="shared" si="240"/>
        <v>1937</v>
      </c>
      <c r="B1938" s="18" t="s">
        <v>1440</v>
      </c>
      <c r="C1938" s="18" t="s">
        <v>2338</v>
      </c>
      <c r="D1938" s="16" t="s">
        <v>3258</v>
      </c>
      <c r="E1938" s="79" t="s">
        <v>7615</v>
      </c>
      <c r="F1938" s="17" t="s">
        <v>8459</v>
      </c>
      <c r="G1938" s="17" t="s">
        <v>9755</v>
      </c>
      <c r="H1938" s="17" t="s">
        <v>9756</v>
      </c>
      <c r="I1938" s="17" t="s">
        <v>9757</v>
      </c>
      <c r="J1938" s="18"/>
      <c r="K1938" s="7" t="e">
        <v>#N/A</v>
      </c>
      <c r="L1938" s="7" t="e">
        <v>#N/A</v>
      </c>
      <c r="M1938" s="7" t="e">
        <v>#N/A</v>
      </c>
      <c r="N1938" s="7" t="e">
        <v>#N/A</v>
      </c>
      <c r="O1938" s="7" t="e">
        <v>#N/A</v>
      </c>
      <c r="P1938" s="7" t="e">
        <v>#N/A</v>
      </c>
      <c r="Q1938" s="7" t="e">
        <v>#N/A</v>
      </c>
      <c r="R1938" s="7" t="e">
        <v>#N/A</v>
      </c>
      <c r="S1938" s="7" t="e">
        <v>#N/A</v>
      </c>
      <c r="T1938" s="7">
        <v>0</v>
      </c>
      <c r="U1938" s="7" t="e">
        <v>#N/A</v>
      </c>
      <c r="V1938" s="7" t="e">
        <v>#N/A</v>
      </c>
      <c r="W1938" s="7" t="e">
        <v>#N/A</v>
      </c>
      <c r="X1938" s="7" t="e">
        <v>#N/A</v>
      </c>
      <c r="Y1938" s="7" t="e">
        <v>#N/A</v>
      </c>
      <c r="Z1938" s="7">
        <f t="shared" si="241"/>
        <v>0</v>
      </c>
      <c r="AA1938" s="7">
        <f t="shared" si="242"/>
        <v>0</v>
      </c>
      <c r="AB1938" s="7" t="b">
        <f t="shared" si="243"/>
        <v>1</v>
      </c>
      <c r="AC1938" s="7" t="b">
        <f t="shared" si="244"/>
        <v>0</v>
      </c>
      <c r="AD1938" s="7" t="b">
        <f t="shared" si="245"/>
        <v>1</v>
      </c>
      <c r="AE1938" s="7" t="b">
        <f t="shared" si="246"/>
        <v>0</v>
      </c>
      <c r="AF1938" s="7" t="b">
        <f t="shared" si="247"/>
        <v>0</v>
      </c>
      <c r="AH1938" t="b">
        <f>AND(Table252102[[#This Row],[Developmental toxicity]:[Reproductive toxicity]])</f>
        <v>0</v>
      </c>
    </row>
    <row r="1939" spans="1:34" x14ac:dyDescent="0.25">
      <c r="A1939" s="3">
        <f t="shared" si="240"/>
        <v>1938</v>
      </c>
      <c r="B1939" s="18" t="s">
        <v>1440</v>
      </c>
      <c r="C1939" s="18" t="s">
        <v>2470</v>
      </c>
      <c r="D1939" s="18" t="s">
        <v>3407</v>
      </c>
      <c r="E1939" s="70" t="s">
        <v>7746</v>
      </c>
      <c r="F1939" s="18" t="s">
        <v>8585</v>
      </c>
      <c r="G1939" s="18" t="s">
        <v>10038</v>
      </c>
      <c r="H1939" s="18" t="s">
        <v>10038</v>
      </c>
      <c r="I1939" s="18" t="s">
        <v>10039</v>
      </c>
      <c r="J1939" s="18"/>
      <c r="K1939" s="7" t="e">
        <v>#N/A</v>
      </c>
      <c r="L1939" s="7" t="e">
        <v>#N/A</v>
      </c>
      <c r="M1939" s="7" t="e">
        <v>#N/A</v>
      </c>
      <c r="N1939" s="7" t="e">
        <v>#N/A</v>
      </c>
      <c r="O1939" s="7" t="e">
        <v>#N/A</v>
      </c>
      <c r="P1939" s="7" t="e">
        <v>#N/A</v>
      </c>
      <c r="Q1939" s="7" t="e">
        <v>#N/A</v>
      </c>
      <c r="R1939" s="7" t="e">
        <v>#N/A</v>
      </c>
      <c r="S1939" s="7" t="e">
        <v>#N/A</v>
      </c>
      <c r="T1939" s="7">
        <v>1</v>
      </c>
      <c r="U1939" s="7" t="e">
        <v>#N/A</v>
      </c>
      <c r="V1939" s="7" t="e">
        <v>#N/A</v>
      </c>
      <c r="W1939" s="7" t="e">
        <v>#N/A</v>
      </c>
      <c r="X1939" s="7" t="e">
        <v>#N/A</v>
      </c>
      <c r="Y1939" s="7" t="e">
        <v>#N/A</v>
      </c>
      <c r="Z1939" s="7">
        <f t="shared" si="241"/>
        <v>1</v>
      </c>
      <c r="AA1939" s="7">
        <f t="shared" si="242"/>
        <v>1</v>
      </c>
      <c r="AB1939" s="7" t="b">
        <f t="shared" si="243"/>
        <v>1</v>
      </c>
      <c r="AC1939" s="7" t="b">
        <f t="shared" si="244"/>
        <v>0</v>
      </c>
      <c r="AD1939" s="7" t="b">
        <f t="shared" si="245"/>
        <v>1</v>
      </c>
      <c r="AE1939" s="7" t="b">
        <f t="shared" si="246"/>
        <v>0</v>
      </c>
      <c r="AF1939" s="7" t="b">
        <f t="shared" si="247"/>
        <v>0</v>
      </c>
      <c r="AH1939" t="b">
        <f>AND(Table252102[[#This Row],[Developmental toxicity]:[Reproductive toxicity]])</f>
        <v>0</v>
      </c>
    </row>
    <row r="1940" spans="1:34" x14ac:dyDescent="0.25">
      <c r="A1940" s="3">
        <f t="shared" si="240"/>
        <v>1939</v>
      </c>
      <c r="B1940" s="18" t="s">
        <v>1440</v>
      </c>
      <c r="C1940" s="18" t="s">
        <v>2162</v>
      </c>
      <c r="D1940" s="16" t="s">
        <v>3056</v>
      </c>
      <c r="E1940" s="70" t="s">
        <v>7442</v>
      </c>
      <c r="F1940" s="18" t="s">
        <v>8290</v>
      </c>
      <c r="G1940" s="18" t="s">
        <v>9377</v>
      </c>
      <c r="H1940" s="18" t="s">
        <v>9377</v>
      </c>
      <c r="I1940" s="18" t="s">
        <v>9378</v>
      </c>
      <c r="J1940" s="18"/>
      <c r="K1940" s="7" t="e">
        <v>#N/A</v>
      </c>
      <c r="L1940" s="7" t="e">
        <v>#N/A</v>
      </c>
      <c r="M1940" s="7" t="e">
        <v>#N/A</v>
      </c>
      <c r="N1940" s="7" t="e">
        <v>#N/A</v>
      </c>
      <c r="O1940" s="7" t="e">
        <v>#N/A</v>
      </c>
      <c r="P1940" s="7" t="e">
        <v>#N/A</v>
      </c>
      <c r="Q1940" s="7" t="e">
        <v>#N/A</v>
      </c>
      <c r="R1940" s="7" t="e">
        <v>#N/A</v>
      </c>
      <c r="S1940" s="7" t="e">
        <v>#N/A</v>
      </c>
      <c r="T1940" s="7">
        <v>0</v>
      </c>
      <c r="U1940" s="7" t="e">
        <v>#N/A</v>
      </c>
      <c r="V1940" s="7" t="e">
        <v>#N/A</v>
      </c>
      <c r="W1940" s="7">
        <v>0</v>
      </c>
      <c r="X1940" s="7" t="e">
        <v>#N/A</v>
      </c>
      <c r="Y1940" s="7">
        <v>0</v>
      </c>
      <c r="Z1940" s="7">
        <f t="shared" si="241"/>
        <v>0</v>
      </c>
      <c r="AA1940" s="7">
        <f t="shared" si="242"/>
        <v>0</v>
      </c>
      <c r="AB1940" s="7" t="b">
        <f t="shared" si="243"/>
        <v>1</v>
      </c>
      <c r="AC1940" s="7" t="b">
        <f t="shared" si="244"/>
        <v>1</v>
      </c>
      <c r="AD1940" s="7" t="b">
        <f t="shared" si="245"/>
        <v>1</v>
      </c>
      <c r="AE1940" s="7" t="b">
        <f t="shared" si="246"/>
        <v>1</v>
      </c>
      <c r="AF1940" s="7" t="b">
        <f t="shared" si="247"/>
        <v>0</v>
      </c>
      <c r="AH1940" t="b">
        <f>AND(Table252102[[#This Row],[Developmental toxicity]:[Reproductive toxicity]])</f>
        <v>1</v>
      </c>
    </row>
    <row r="1941" spans="1:34" x14ac:dyDescent="0.25">
      <c r="A1941" s="3">
        <f t="shared" si="240"/>
        <v>1940</v>
      </c>
      <c r="B1941" s="18" t="s">
        <v>1440</v>
      </c>
      <c r="C1941" s="18" t="s">
        <v>2767</v>
      </c>
      <c r="D1941" s="16" t="s">
        <v>3746</v>
      </c>
      <c r="E1941" s="79" t="s">
        <v>8037</v>
      </c>
      <c r="F1941" s="17" t="s">
        <v>8869</v>
      </c>
      <c r="G1941" s="17" t="s">
        <v>10691</v>
      </c>
      <c r="H1941" s="17" t="s">
        <v>10691</v>
      </c>
      <c r="I1941" s="17" t="s">
        <v>10692</v>
      </c>
      <c r="J1941" s="18"/>
      <c r="K1941" s="7" t="e">
        <v>#N/A</v>
      </c>
      <c r="L1941" s="7" t="e">
        <v>#N/A</v>
      </c>
      <c r="M1941" s="7" t="e">
        <v>#N/A</v>
      </c>
      <c r="N1941" s="7" t="e">
        <v>#N/A</v>
      </c>
      <c r="O1941" s="7" t="e">
        <v>#N/A</v>
      </c>
      <c r="P1941" s="7" t="e">
        <v>#N/A</v>
      </c>
      <c r="Q1941" s="7" t="e">
        <v>#N/A</v>
      </c>
      <c r="R1941" s="7" t="e">
        <v>#N/A</v>
      </c>
      <c r="S1941" s="7" t="e">
        <v>#N/A</v>
      </c>
      <c r="T1941" s="7">
        <v>0</v>
      </c>
      <c r="U1941" s="7" t="e">
        <v>#N/A</v>
      </c>
      <c r="V1941" s="7" t="e">
        <v>#N/A</v>
      </c>
      <c r="W1941" s="7" t="e">
        <v>#N/A</v>
      </c>
      <c r="X1941" s="7" t="e">
        <v>#N/A</v>
      </c>
      <c r="Y1941" s="7" t="e">
        <v>#N/A</v>
      </c>
      <c r="Z1941" s="7">
        <f t="shared" si="241"/>
        <v>0</v>
      </c>
      <c r="AA1941" s="7">
        <f t="shared" si="242"/>
        <v>0</v>
      </c>
      <c r="AB1941" s="7" t="b">
        <f t="shared" si="243"/>
        <v>1</v>
      </c>
      <c r="AC1941" s="7" t="b">
        <f t="shared" si="244"/>
        <v>0</v>
      </c>
      <c r="AD1941" s="7" t="b">
        <f t="shared" si="245"/>
        <v>1</v>
      </c>
      <c r="AE1941" s="7" t="b">
        <f t="shared" si="246"/>
        <v>0</v>
      </c>
      <c r="AF1941" s="7" t="b">
        <f t="shared" si="247"/>
        <v>0</v>
      </c>
      <c r="AH1941" t="b">
        <f>AND(Table252102[[#This Row],[Developmental toxicity]:[Reproductive toxicity]])</f>
        <v>0</v>
      </c>
    </row>
    <row r="1942" spans="1:34" x14ac:dyDescent="0.25">
      <c r="A1942" s="3">
        <f t="shared" si="240"/>
        <v>1941</v>
      </c>
      <c r="B1942" s="18"/>
      <c r="C1942" s="18" t="s">
        <v>11361</v>
      </c>
      <c r="D1942" s="18" t="s">
        <v>11360</v>
      </c>
      <c r="E1942" s="70" t="s">
        <v>14522</v>
      </c>
      <c r="F1942" s="18" t="s">
        <v>14523</v>
      </c>
      <c r="G1942" s="18" t="s">
        <v>14524</v>
      </c>
      <c r="H1942" s="18" t="s">
        <v>14524</v>
      </c>
      <c r="I1942" s="18" t="s">
        <v>14525</v>
      </c>
      <c r="J1942" s="18"/>
      <c r="K1942" s="7" t="e">
        <v>#N/A</v>
      </c>
      <c r="L1942" s="7" t="e">
        <v>#N/A</v>
      </c>
      <c r="M1942" s="7" t="e">
        <v>#N/A</v>
      </c>
      <c r="N1942" s="7" t="e">
        <v>#N/A</v>
      </c>
      <c r="O1942" s="7" t="e">
        <v>#N/A</v>
      </c>
      <c r="P1942" s="7" t="e">
        <v>#N/A</v>
      </c>
      <c r="Q1942" s="7" t="e">
        <v>#N/A</v>
      </c>
      <c r="R1942" s="7" t="e">
        <v>#N/A</v>
      </c>
      <c r="S1942" s="7" t="e">
        <v>#N/A</v>
      </c>
      <c r="T1942" s="7" t="e">
        <v>#N/A</v>
      </c>
      <c r="U1942" s="7" t="e">
        <v>#N/A</v>
      </c>
      <c r="V1942" s="7" t="e">
        <v>#N/A</v>
      </c>
      <c r="W1942" s="3">
        <v>1</v>
      </c>
      <c r="X1942" s="3" t="e">
        <v>#N/A</v>
      </c>
      <c r="Y1942" s="7" t="e">
        <v>#N/A</v>
      </c>
      <c r="Z1942" s="7">
        <f t="shared" si="241"/>
        <v>1</v>
      </c>
      <c r="AA1942" s="7">
        <f t="shared" si="242"/>
        <v>1</v>
      </c>
      <c r="AB1942" s="7" t="b">
        <f t="shared" si="243"/>
        <v>0</v>
      </c>
      <c r="AC1942" s="7" t="b">
        <f t="shared" si="244"/>
        <v>1</v>
      </c>
      <c r="AD1942" s="7" t="b">
        <f t="shared" si="245"/>
        <v>0</v>
      </c>
      <c r="AE1942" s="7" t="b">
        <f t="shared" si="246"/>
        <v>1</v>
      </c>
      <c r="AF1942" s="7" t="b">
        <f t="shared" si="247"/>
        <v>0</v>
      </c>
      <c r="AH1942" t="b">
        <f>AND(Table252102[[#This Row],[Developmental toxicity]:[Reproductive toxicity]])</f>
        <v>0</v>
      </c>
    </row>
    <row r="1943" spans="1:34" x14ac:dyDescent="0.25">
      <c r="A1943" s="3">
        <f t="shared" si="240"/>
        <v>1942</v>
      </c>
      <c r="B1943" s="18"/>
      <c r="C1943" s="18" t="s">
        <v>12374</v>
      </c>
      <c r="D1943" s="16" t="s">
        <v>12373</v>
      </c>
      <c r="E1943" s="70" t="s">
        <v>16225</v>
      </c>
      <c r="F1943" s="18" t="s">
        <v>16226</v>
      </c>
      <c r="G1943" s="18" t="s">
        <v>16227</v>
      </c>
      <c r="H1943" s="18" t="s">
        <v>16227</v>
      </c>
      <c r="I1943" s="18" t="s">
        <v>16228</v>
      </c>
      <c r="J1943" s="18"/>
      <c r="K1943" s="7" t="e">
        <v>#N/A</v>
      </c>
      <c r="L1943" s="7" t="e">
        <v>#N/A</v>
      </c>
      <c r="M1943" s="7" t="e">
        <v>#N/A</v>
      </c>
      <c r="N1943" s="7" t="e">
        <v>#N/A</v>
      </c>
      <c r="O1943" s="7" t="e">
        <v>#N/A</v>
      </c>
      <c r="P1943" s="7" t="e">
        <v>#N/A</v>
      </c>
      <c r="Q1943" s="7" t="e">
        <v>#N/A</v>
      </c>
      <c r="R1943" s="7" t="e">
        <v>#N/A</v>
      </c>
      <c r="S1943" s="7" t="e">
        <v>#N/A</v>
      </c>
      <c r="T1943" s="7" t="e">
        <v>#N/A</v>
      </c>
      <c r="U1943" s="7" t="e">
        <v>#N/A</v>
      </c>
      <c r="V1943" s="7" t="e">
        <v>#N/A</v>
      </c>
      <c r="W1943" s="3">
        <v>0</v>
      </c>
      <c r="X1943" s="3" t="e">
        <v>#N/A</v>
      </c>
      <c r="Y1943" s="7" t="e">
        <v>#N/A</v>
      </c>
      <c r="Z1943" s="7">
        <f t="shared" si="241"/>
        <v>0</v>
      </c>
      <c r="AA1943" s="7">
        <f t="shared" si="242"/>
        <v>0</v>
      </c>
      <c r="AB1943" s="7" t="b">
        <f t="shared" si="243"/>
        <v>0</v>
      </c>
      <c r="AC1943" s="7" t="b">
        <f t="shared" si="244"/>
        <v>1</v>
      </c>
      <c r="AD1943" s="7" t="b">
        <f t="shared" si="245"/>
        <v>0</v>
      </c>
      <c r="AE1943" s="7" t="b">
        <f t="shared" si="246"/>
        <v>1</v>
      </c>
      <c r="AF1943" s="7" t="b">
        <f t="shared" si="247"/>
        <v>0</v>
      </c>
      <c r="AH1943" t="b">
        <f>AND(Table252102[[#This Row],[Developmental toxicity]:[Reproductive toxicity]])</f>
        <v>0</v>
      </c>
    </row>
    <row r="1944" spans="1:34" x14ac:dyDescent="0.25">
      <c r="A1944" s="3">
        <f t="shared" si="240"/>
        <v>1943</v>
      </c>
      <c r="B1944" s="18">
        <v>13280</v>
      </c>
      <c r="C1944" s="18" t="s">
        <v>1069</v>
      </c>
      <c r="D1944" s="18" t="s">
        <v>93</v>
      </c>
      <c r="E1944" s="70" t="s">
        <v>3984</v>
      </c>
      <c r="F1944" s="18" t="s">
        <v>1646</v>
      </c>
      <c r="G1944" s="18" t="s">
        <v>94</v>
      </c>
      <c r="H1944" s="18" t="s">
        <v>1634</v>
      </c>
      <c r="I1944" s="18" t="s">
        <v>4277</v>
      </c>
      <c r="J1944" s="18" t="s">
        <v>20</v>
      </c>
      <c r="K1944" s="7" t="e">
        <v>#N/A</v>
      </c>
      <c r="L1944" s="7">
        <v>1</v>
      </c>
      <c r="M1944" s="7" t="e">
        <v>#N/A</v>
      </c>
      <c r="N1944" s="7" t="e">
        <v>#N/A</v>
      </c>
      <c r="O1944" s="7">
        <v>1</v>
      </c>
      <c r="P1944" s="7" t="e">
        <v>#N/A</v>
      </c>
      <c r="Q1944" s="7" t="e">
        <v>#N/A</v>
      </c>
      <c r="R1944" s="7" t="e">
        <v>#N/A</v>
      </c>
      <c r="S1944" s="7">
        <v>1</v>
      </c>
      <c r="T1944" s="7">
        <v>1</v>
      </c>
      <c r="U1944" s="7" t="e">
        <v>#N/A</v>
      </c>
      <c r="V1944" s="7" t="e">
        <v>#N/A</v>
      </c>
      <c r="W1944" s="7">
        <v>1</v>
      </c>
      <c r="X1944" s="7" t="e">
        <v>#N/A</v>
      </c>
      <c r="Y1944" s="7">
        <v>1</v>
      </c>
      <c r="Z1944" s="7">
        <f t="shared" si="241"/>
        <v>1</v>
      </c>
      <c r="AA1944" s="7">
        <f t="shared" si="242"/>
        <v>1</v>
      </c>
      <c r="AB1944" s="7" t="b">
        <f t="shared" si="243"/>
        <v>1</v>
      </c>
      <c r="AC1944" s="7" t="b">
        <f t="shared" si="244"/>
        <v>1</v>
      </c>
      <c r="AD1944" s="7" t="b">
        <f t="shared" si="245"/>
        <v>1</v>
      </c>
      <c r="AE1944" s="7" t="b">
        <f t="shared" si="246"/>
        <v>1</v>
      </c>
      <c r="AF1944" s="7" t="b">
        <f t="shared" si="247"/>
        <v>1</v>
      </c>
      <c r="AH1944" t="b">
        <f>AND(Table252102[[#This Row],[Developmental toxicity]:[Reproductive toxicity]])</f>
        <v>1</v>
      </c>
    </row>
    <row r="1945" spans="1:34" x14ac:dyDescent="0.25">
      <c r="A1945" s="3">
        <f t="shared" si="240"/>
        <v>1944</v>
      </c>
      <c r="B1945" s="18" t="s">
        <v>1440</v>
      </c>
      <c r="C1945" s="71" t="s">
        <v>1889</v>
      </c>
      <c r="D1945" s="95" t="s">
        <v>1890</v>
      </c>
      <c r="E1945" s="79" t="s">
        <v>7092</v>
      </c>
      <c r="F1945" s="80" t="s">
        <v>1911</v>
      </c>
      <c r="G1945" s="80" t="s">
        <v>1910</v>
      </c>
      <c r="H1945" s="17" t="s">
        <v>1910</v>
      </c>
      <c r="I1945" s="17" t="s">
        <v>7202</v>
      </c>
      <c r="J1945" s="18" t="s">
        <v>1921</v>
      </c>
      <c r="K1945" s="7" t="e">
        <v>#N/A</v>
      </c>
      <c r="L1945" s="7" t="e">
        <v>#N/A</v>
      </c>
      <c r="M1945" s="7" t="e">
        <v>#N/A</v>
      </c>
      <c r="N1945" s="7" t="e">
        <v>#N/A</v>
      </c>
      <c r="O1945" s="7" t="e">
        <v>#N/A</v>
      </c>
      <c r="P1945" s="7" t="e">
        <v>#N/A</v>
      </c>
      <c r="Q1945" s="7" t="e">
        <v>#N/A</v>
      </c>
      <c r="R1945" s="7" t="e">
        <v>#N/A</v>
      </c>
      <c r="S1945" s="7">
        <v>0</v>
      </c>
      <c r="T1945" s="7" t="e">
        <v>#N/A</v>
      </c>
      <c r="U1945" s="7" t="e">
        <v>#N/A</v>
      </c>
      <c r="V1945" s="7" t="e">
        <v>#N/A</v>
      </c>
      <c r="W1945" s="7" t="e">
        <v>#N/A</v>
      </c>
      <c r="X1945" s="7" t="e">
        <v>#N/A</v>
      </c>
      <c r="Y1945" s="7" t="e">
        <v>#N/A</v>
      </c>
      <c r="Z1945" s="7">
        <f t="shared" si="241"/>
        <v>0</v>
      </c>
      <c r="AA1945" s="7">
        <f t="shared" si="242"/>
        <v>0</v>
      </c>
      <c r="AB1945" s="7" t="b">
        <f t="shared" si="243"/>
        <v>0</v>
      </c>
      <c r="AC1945" s="7" t="b">
        <f t="shared" si="244"/>
        <v>1</v>
      </c>
      <c r="AD1945" s="7" t="b">
        <f t="shared" si="245"/>
        <v>1</v>
      </c>
      <c r="AE1945" s="7" t="b">
        <f t="shared" si="246"/>
        <v>0</v>
      </c>
      <c r="AF1945" s="7" t="b">
        <f t="shared" si="247"/>
        <v>1</v>
      </c>
      <c r="AH1945" t="b">
        <f>AND(Table252102[[#This Row],[Developmental toxicity]:[Reproductive toxicity]])</f>
        <v>0</v>
      </c>
    </row>
    <row r="1946" spans="1:34" x14ac:dyDescent="0.25">
      <c r="A1946" s="3">
        <f t="shared" si="240"/>
        <v>1945</v>
      </c>
      <c r="B1946" s="18"/>
      <c r="C1946" s="18" t="s">
        <v>13195</v>
      </c>
      <c r="D1946" s="18" t="s">
        <v>13194</v>
      </c>
      <c r="E1946" s="70" t="s">
        <v>17487</v>
      </c>
      <c r="F1946" s="18" t="s">
        <v>17488</v>
      </c>
      <c r="G1946" s="18" t="s">
        <v>17489</v>
      </c>
      <c r="H1946" s="18" t="s">
        <v>13196</v>
      </c>
      <c r="I1946" s="18" t="s">
        <v>17490</v>
      </c>
      <c r="J1946" s="18"/>
      <c r="K1946" s="7" t="e">
        <v>#N/A</v>
      </c>
      <c r="L1946" s="7" t="e">
        <v>#N/A</v>
      </c>
      <c r="M1946" s="7" t="e">
        <v>#N/A</v>
      </c>
      <c r="N1946" s="7" t="e">
        <v>#N/A</v>
      </c>
      <c r="O1946" s="7" t="e">
        <v>#N/A</v>
      </c>
      <c r="P1946" s="7" t="e">
        <v>#N/A</v>
      </c>
      <c r="Q1946" s="7" t="e">
        <v>#N/A</v>
      </c>
      <c r="R1946" s="7" t="e">
        <v>#N/A</v>
      </c>
      <c r="S1946" s="7" t="e">
        <v>#N/A</v>
      </c>
      <c r="T1946" s="7" t="e">
        <v>#N/A</v>
      </c>
      <c r="U1946" s="7" t="e">
        <v>#N/A</v>
      </c>
      <c r="V1946" s="7" t="e">
        <v>#N/A</v>
      </c>
      <c r="W1946" s="3">
        <v>0</v>
      </c>
      <c r="X1946" s="3" t="e">
        <v>#N/A</v>
      </c>
      <c r="Y1946" s="7" t="e">
        <v>#N/A</v>
      </c>
      <c r="Z1946" s="7">
        <f t="shared" si="241"/>
        <v>0</v>
      </c>
      <c r="AA1946" s="7">
        <f t="shared" si="242"/>
        <v>0</v>
      </c>
      <c r="AB1946" s="7" t="b">
        <f t="shared" si="243"/>
        <v>0</v>
      </c>
      <c r="AC1946" s="7" t="b">
        <f t="shared" si="244"/>
        <v>1</v>
      </c>
      <c r="AD1946" s="7" t="b">
        <f t="shared" si="245"/>
        <v>0</v>
      </c>
      <c r="AE1946" s="7" t="b">
        <f t="shared" si="246"/>
        <v>1</v>
      </c>
      <c r="AF1946" s="7" t="b">
        <f t="shared" si="247"/>
        <v>0</v>
      </c>
      <c r="AH1946" t="b">
        <f>AND(Table252102[[#This Row],[Developmental toxicity]:[Reproductive toxicity]])</f>
        <v>0</v>
      </c>
    </row>
    <row r="1947" spans="1:34" x14ac:dyDescent="0.25">
      <c r="A1947" s="3">
        <f t="shared" si="240"/>
        <v>1946</v>
      </c>
      <c r="B1947" s="18"/>
      <c r="C1947" s="18" t="s">
        <v>11983</v>
      </c>
      <c r="D1947" s="16" t="s">
        <v>11982</v>
      </c>
      <c r="E1947" s="70" t="s">
        <v>15608</v>
      </c>
      <c r="F1947" s="18" t="s">
        <v>15609</v>
      </c>
      <c r="G1947" s="18" t="s">
        <v>11984</v>
      </c>
      <c r="H1947" s="18" t="s">
        <v>11984</v>
      </c>
      <c r="I1947" s="18" t="s">
        <v>15610</v>
      </c>
      <c r="J1947" s="18"/>
      <c r="K1947" s="7" t="e">
        <v>#N/A</v>
      </c>
      <c r="L1947" s="7" t="e">
        <v>#N/A</v>
      </c>
      <c r="M1947" s="7" t="e">
        <v>#N/A</v>
      </c>
      <c r="N1947" s="7" t="e">
        <v>#N/A</v>
      </c>
      <c r="O1947" s="7" t="e">
        <v>#N/A</v>
      </c>
      <c r="P1947" s="7" t="e">
        <v>#N/A</v>
      </c>
      <c r="Q1947" s="7" t="e">
        <v>#N/A</v>
      </c>
      <c r="R1947" s="7" t="e">
        <v>#N/A</v>
      </c>
      <c r="S1947" s="7" t="e">
        <v>#N/A</v>
      </c>
      <c r="T1947" s="7" t="e">
        <v>#N/A</v>
      </c>
      <c r="U1947" s="7" t="e">
        <v>#N/A</v>
      </c>
      <c r="V1947" s="7" t="e">
        <v>#N/A</v>
      </c>
      <c r="W1947" s="7">
        <v>0</v>
      </c>
      <c r="X1947" s="7" t="e">
        <v>#N/A</v>
      </c>
      <c r="Y1947" s="7">
        <v>0</v>
      </c>
      <c r="Z1947" s="7">
        <f t="shared" si="241"/>
        <v>0</v>
      </c>
      <c r="AA1947" s="7">
        <f t="shared" si="242"/>
        <v>0</v>
      </c>
      <c r="AB1947" s="7" t="b">
        <f t="shared" si="243"/>
        <v>1</v>
      </c>
      <c r="AC1947" s="7" t="b">
        <f t="shared" si="244"/>
        <v>1</v>
      </c>
      <c r="AD1947" s="7" t="b">
        <f t="shared" si="245"/>
        <v>0</v>
      </c>
      <c r="AE1947" s="7" t="b">
        <f t="shared" si="246"/>
        <v>1</v>
      </c>
      <c r="AF1947" s="7" t="b">
        <f t="shared" si="247"/>
        <v>0</v>
      </c>
      <c r="AH1947" t="b">
        <f>AND(Table252102[[#This Row],[Developmental toxicity]:[Reproductive toxicity]])</f>
        <v>1</v>
      </c>
    </row>
    <row r="1948" spans="1:34" x14ac:dyDescent="0.25">
      <c r="A1948" s="3">
        <f t="shared" si="240"/>
        <v>1947</v>
      </c>
      <c r="B1948" s="18"/>
      <c r="C1948" s="17" t="s">
        <v>21164</v>
      </c>
      <c r="D1948" s="18" t="s">
        <v>20768</v>
      </c>
      <c r="E1948" s="83" t="s">
        <v>20966</v>
      </c>
      <c r="F1948" s="17" t="s">
        <v>21551</v>
      </c>
      <c r="G1948" s="17" t="s">
        <v>21552</v>
      </c>
      <c r="H1948" s="17" t="s">
        <v>21552</v>
      </c>
      <c r="I1948" s="17" t="s">
        <v>21553</v>
      </c>
      <c r="J1948" s="18"/>
      <c r="K1948" s="7" t="e">
        <v>#N/A</v>
      </c>
      <c r="L1948" s="7" t="e">
        <v>#N/A</v>
      </c>
      <c r="M1948" s="7" t="e">
        <v>#N/A</v>
      </c>
      <c r="N1948" s="7" t="e">
        <v>#N/A</v>
      </c>
      <c r="O1948" s="7" t="e">
        <v>#N/A</v>
      </c>
      <c r="P1948" s="7" t="e">
        <v>#N/A</v>
      </c>
      <c r="Q1948" s="7" t="e">
        <v>#N/A</v>
      </c>
      <c r="R1948" s="7" t="e">
        <v>#N/A</v>
      </c>
      <c r="S1948" s="7" t="e">
        <v>#N/A</v>
      </c>
      <c r="T1948" s="7" t="e">
        <v>#N/A</v>
      </c>
      <c r="U1948" s="7" t="e">
        <v>#N/A</v>
      </c>
      <c r="V1948" s="7" t="e">
        <v>#N/A</v>
      </c>
      <c r="W1948" s="7" t="e">
        <v>#N/A</v>
      </c>
      <c r="X1948" s="7" t="e">
        <v>#N/A</v>
      </c>
      <c r="Y1948" s="7">
        <v>1</v>
      </c>
      <c r="Z1948" s="7">
        <f t="shared" si="241"/>
        <v>1</v>
      </c>
      <c r="AA1948" s="7">
        <f t="shared" si="242"/>
        <v>1</v>
      </c>
      <c r="AB1948" s="7" t="b">
        <f t="shared" si="243"/>
        <v>1</v>
      </c>
      <c r="AC1948" s="7" t="b">
        <f t="shared" si="244"/>
        <v>0</v>
      </c>
      <c r="AD1948" s="7" t="b">
        <f t="shared" si="245"/>
        <v>0</v>
      </c>
      <c r="AE1948" s="7" t="b">
        <f t="shared" si="246"/>
        <v>0</v>
      </c>
      <c r="AF1948" s="7" t="b">
        <f t="shared" si="247"/>
        <v>0</v>
      </c>
      <c r="AH1948" t="b">
        <f>AND(Table252102[[#This Row],[Developmental toxicity]:[Reproductive toxicity]])</f>
        <v>0</v>
      </c>
    </row>
    <row r="1949" spans="1:34" x14ac:dyDescent="0.25">
      <c r="A1949" s="3">
        <f t="shared" si="240"/>
        <v>1948</v>
      </c>
      <c r="B1949" s="18"/>
      <c r="C1949" s="18" t="s">
        <v>11987</v>
      </c>
      <c r="D1949" s="16" t="s">
        <v>11986</v>
      </c>
      <c r="E1949" s="70" t="s">
        <v>15615</v>
      </c>
      <c r="F1949" s="18" t="s">
        <v>15616</v>
      </c>
      <c r="G1949" s="18" t="s">
        <v>15617</v>
      </c>
      <c r="H1949" s="18" t="s">
        <v>15617</v>
      </c>
      <c r="I1949" s="18" t="s">
        <v>15618</v>
      </c>
      <c r="J1949" s="18"/>
      <c r="K1949" s="7" t="e">
        <v>#N/A</v>
      </c>
      <c r="L1949" s="7" t="e">
        <v>#N/A</v>
      </c>
      <c r="M1949" s="7" t="e">
        <v>#N/A</v>
      </c>
      <c r="N1949" s="7" t="e">
        <v>#N/A</v>
      </c>
      <c r="O1949" s="7" t="e">
        <v>#N/A</v>
      </c>
      <c r="P1949" s="7" t="e">
        <v>#N/A</v>
      </c>
      <c r="Q1949" s="7" t="e">
        <v>#N/A</v>
      </c>
      <c r="R1949" s="7" t="e">
        <v>#N/A</v>
      </c>
      <c r="S1949" s="7" t="e">
        <v>#N/A</v>
      </c>
      <c r="T1949" s="7" t="e">
        <v>#N/A</v>
      </c>
      <c r="U1949" s="7" t="e">
        <v>#N/A</v>
      </c>
      <c r="V1949" s="7" t="e">
        <v>#N/A</v>
      </c>
      <c r="W1949" s="3">
        <v>0</v>
      </c>
      <c r="X1949" s="3" t="e">
        <v>#N/A</v>
      </c>
      <c r="Y1949" s="7" t="e">
        <v>#N/A</v>
      </c>
      <c r="Z1949" s="7">
        <f t="shared" si="241"/>
        <v>0</v>
      </c>
      <c r="AA1949" s="7">
        <f t="shared" si="242"/>
        <v>0</v>
      </c>
      <c r="AB1949" s="7" t="b">
        <f t="shared" si="243"/>
        <v>0</v>
      </c>
      <c r="AC1949" s="7" t="b">
        <f t="shared" si="244"/>
        <v>1</v>
      </c>
      <c r="AD1949" s="7" t="b">
        <f t="shared" si="245"/>
        <v>0</v>
      </c>
      <c r="AE1949" s="7" t="b">
        <f t="shared" si="246"/>
        <v>1</v>
      </c>
      <c r="AF1949" s="7" t="b">
        <f t="shared" si="247"/>
        <v>0</v>
      </c>
      <c r="AH1949" t="b">
        <f>AND(Table252102[[#This Row],[Developmental toxicity]:[Reproductive toxicity]])</f>
        <v>0</v>
      </c>
    </row>
    <row r="1950" spans="1:34" x14ac:dyDescent="0.25">
      <c r="A1950" s="3">
        <f t="shared" si="240"/>
        <v>1949</v>
      </c>
      <c r="B1950" s="18">
        <v>13478</v>
      </c>
      <c r="C1950" s="18" t="s">
        <v>1068</v>
      </c>
      <c r="D1950" s="16" t="s">
        <v>145</v>
      </c>
      <c r="E1950" s="70" t="s">
        <v>4011</v>
      </c>
      <c r="F1950" s="18" t="s">
        <v>3847</v>
      </c>
      <c r="G1950" s="18" t="s">
        <v>146</v>
      </c>
      <c r="H1950" s="18" t="s">
        <v>4334</v>
      </c>
      <c r="I1950" s="18" t="s">
        <v>4335</v>
      </c>
      <c r="J1950" s="18" t="s">
        <v>20</v>
      </c>
      <c r="K1950" s="7" t="e">
        <v>#N/A</v>
      </c>
      <c r="L1950" s="7">
        <v>1</v>
      </c>
      <c r="M1950" s="7" t="e">
        <v>#N/A</v>
      </c>
      <c r="N1950" s="7" t="e">
        <v>#N/A</v>
      </c>
      <c r="O1950" s="7" t="e">
        <v>#N/A</v>
      </c>
      <c r="P1950" s="7" t="e">
        <v>#N/A</v>
      </c>
      <c r="Q1950" s="7" t="e">
        <v>#N/A</v>
      </c>
      <c r="R1950" s="7" t="e">
        <v>#N/A</v>
      </c>
      <c r="S1950" s="7" t="e">
        <v>#N/A</v>
      </c>
      <c r="T1950" s="7">
        <v>0</v>
      </c>
      <c r="U1950" s="7" t="e">
        <v>#N/A</v>
      </c>
      <c r="V1950" s="7" t="e">
        <v>#N/A</v>
      </c>
      <c r="W1950" s="7">
        <v>0</v>
      </c>
      <c r="X1950" s="7" t="e">
        <v>#N/A</v>
      </c>
      <c r="Y1950" s="7">
        <v>0</v>
      </c>
      <c r="Z1950" s="7">
        <f t="shared" si="241"/>
        <v>1</v>
      </c>
      <c r="AA1950" s="7">
        <f t="shared" si="242"/>
        <v>0</v>
      </c>
      <c r="AB1950" s="7" t="b">
        <f t="shared" si="243"/>
        <v>1</v>
      </c>
      <c r="AC1950" s="7" t="b">
        <f t="shared" si="244"/>
        <v>1</v>
      </c>
      <c r="AD1950" s="7" t="b">
        <f t="shared" si="245"/>
        <v>1</v>
      </c>
      <c r="AE1950" s="7" t="b">
        <f t="shared" si="246"/>
        <v>1</v>
      </c>
      <c r="AF1950" s="7" t="b">
        <f t="shared" si="247"/>
        <v>0</v>
      </c>
      <c r="AH1950" t="b">
        <f>AND(Table252102[[#This Row],[Developmental toxicity]:[Reproductive toxicity]])</f>
        <v>1</v>
      </c>
    </row>
    <row r="1951" spans="1:34" x14ac:dyDescent="0.25">
      <c r="A1951" s="3">
        <f t="shared" si="240"/>
        <v>1950</v>
      </c>
      <c r="B1951" s="18"/>
      <c r="C1951" s="18" t="s">
        <v>12923</v>
      </c>
      <c r="D1951" s="18" t="s">
        <v>12922</v>
      </c>
      <c r="E1951" s="70" t="s">
        <v>17065</v>
      </c>
      <c r="F1951" s="18" t="s">
        <v>17066</v>
      </c>
      <c r="G1951" s="18" t="s">
        <v>12924</v>
      </c>
      <c r="H1951" s="18" t="s">
        <v>12924</v>
      </c>
      <c r="I1951" s="18" t="s">
        <v>17067</v>
      </c>
      <c r="J1951" s="18"/>
      <c r="K1951" s="7" t="e">
        <v>#N/A</v>
      </c>
      <c r="L1951" s="7" t="e">
        <v>#N/A</v>
      </c>
      <c r="M1951" s="7" t="e">
        <v>#N/A</v>
      </c>
      <c r="N1951" s="7" t="e">
        <v>#N/A</v>
      </c>
      <c r="O1951" s="7" t="e">
        <v>#N/A</v>
      </c>
      <c r="P1951" s="7" t="e">
        <v>#N/A</v>
      </c>
      <c r="Q1951" s="7" t="e">
        <v>#N/A</v>
      </c>
      <c r="R1951" s="7" t="e">
        <v>#N/A</v>
      </c>
      <c r="S1951" s="7" t="e">
        <v>#N/A</v>
      </c>
      <c r="T1951" s="7" t="e">
        <v>#N/A</v>
      </c>
      <c r="U1951" s="7" t="e">
        <v>#N/A</v>
      </c>
      <c r="V1951" s="7" t="e">
        <v>#N/A</v>
      </c>
      <c r="W1951" s="3">
        <v>0</v>
      </c>
      <c r="X1951" s="3" t="e">
        <v>#N/A</v>
      </c>
      <c r="Y1951" s="7" t="e">
        <v>#N/A</v>
      </c>
      <c r="Z1951" s="7">
        <f t="shared" si="241"/>
        <v>0</v>
      </c>
      <c r="AA1951" s="7">
        <f t="shared" si="242"/>
        <v>0</v>
      </c>
      <c r="AB1951" s="7" t="b">
        <f t="shared" si="243"/>
        <v>0</v>
      </c>
      <c r="AC1951" s="7" t="b">
        <f t="shared" si="244"/>
        <v>1</v>
      </c>
      <c r="AD1951" s="7" t="b">
        <f t="shared" si="245"/>
        <v>0</v>
      </c>
      <c r="AE1951" s="7" t="b">
        <f t="shared" si="246"/>
        <v>1</v>
      </c>
      <c r="AF1951" s="7" t="b">
        <f t="shared" si="247"/>
        <v>0</v>
      </c>
      <c r="AH1951" t="b">
        <f>AND(Table252102[[#This Row],[Developmental toxicity]:[Reproductive toxicity]])</f>
        <v>0</v>
      </c>
    </row>
    <row r="1952" spans="1:34" x14ac:dyDescent="0.25">
      <c r="A1952" s="3">
        <f t="shared" si="240"/>
        <v>1951</v>
      </c>
      <c r="B1952" s="18" t="s">
        <v>1440</v>
      </c>
      <c r="C1952" s="72" t="s">
        <v>1482</v>
      </c>
      <c r="D1952" s="75" t="s">
        <v>1483</v>
      </c>
      <c r="E1952" s="70" t="s">
        <v>7017</v>
      </c>
      <c r="F1952" s="75" t="s">
        <v>1543</v>
      </c>
      <c r="G1952" s="75" t="s">
        <v>1484</v>
      </c>
      <c r="H1952" s="18" t="s">
        <v>1484</v>
      </c>
      <c r="I1952" s="18" t="s">
        <v>7108</v>
      </c>
      <c r="J1952" s="18" t="s">
        <v>1558</v>
      </c>
      <c r="K1952" s="7" t="e">
        <v>#N/A</v>
      </c>
      <c r="L1952" s="7" t="e">
        <v>#N/A</v>
      </c>
      <c r="M1952" s="15">
        <v>1</v>
      </c>
      <c r="N1952" s="7">
        <v>0</v>
      </c>
      <c r="O1952" s="7" t="e">
        <v>#N/A</v>
      </c>
      <c r="P1952" s="15" t="e">
        <v>#N/A</v>
      </c>
      <c r="Q1952" s="15" t="e">
        <v>#N/A</v>
      </c>
      <c r="R1952" s="7" t="e">
        <v>#N/A</v>
      </c>
      <c r="S1952" s="15" t="e">
        <v>#N/A</v>
      </c>
      <c r="T1952" s="15">
        <v>0</v>
      </c>
      <c r="U1952" s="7" t="e">
        <v>#N/A</v>
      </c>
      <c r="V1952" s="7" t="e">
        <v>#N/A</v>
      </c>
      <c r="W1952" s="15" t="e">
        <v>#N/A</v>
      </c>
      <c r="X1952" s="15" t="e">
        <v>#N/A</v>
      </c>
      <c r="Y1952" s="7" t="e">
        <v>#N/A</v>
      </c>
      <c r="Z1952" s="7">
        <f t="shared" si="241"/>
        <v>1</v>
      </c>
      <c r="AA1952" s="7">
        <f t="shared" si="242"/>
        <v>0</v>
      </c>
      <c r="AB1952" s="7" t="b">
        <f t="shared" si="243"/>
        <v>1</v>
      </c>
      <c r="AC1952" s="7" t="b">
        <f t="shared" si="244"/>
        <v>1</v>
      </c>
      <c r="AD1952" s="7" t="b">
        <f t="shared" si="245"/>
        <v>1</v>
      </c>
      <c r="AE1952" s="7" t="b">
        <f t="shared" si="246"/>
        <v>1</v>
      </c>
      <c r="AF1952" s="7" t="b">
        <f t="shared" si="247"/>
        <v>1</v>
      </c>
      <c r="AH1952" t="b">
        <f>AND(Table252102[[#This Row],[Developmental toxicity]:[Reproductive toxicity]])</f>
        <v>1</v>
      </c>
    </row>
    <row r="1953" spans="1:34" x14ac:dyDescent="0.25">
      <c r="A1953" s="3">
        <f t="shared" si="240"/>
        <v>1952</v>
      </c>
      <c r="B1953" s="18"/>
      <c r="C1953" s="18" t="s">
        <v>12280</v>
      </c>
      <c r="D1953" s="16" t="s">
        <v>12279</v>
      </c>
      <c r="E1953" s="70" t="s">
        <v>16040</v>
      </c>
      <c r="F1953" s="18" t="s">
        <v>16041</v>
      </c>
      <c r="G1953" s="18" t="s">
        <v>16042</v>
      </c>
      <c r="H1953" s="18" t="s">
        <v>16042</v>
      </c>
      <c r="I1953" s="18" t="s">
        <v>16043</v>
      </c>
      <c r="J1953" s="18"/>
      <c r="K1953" s="7" t="e">
        <v>#N/A</v>
      </c>
      <c r="L1953" s="7" t="e">
        <v>#N/A</v>
      </c>
      <c r="M1953" s="7" t="e">
        <v>#N/A</v>
      </c>
      <c r="N1953" s="7" t="e">
        <v>#N/A</v>
      </c>
      <c r="O1953" s="7" t="e">
        <v>#N/A</v>
      </c>
      <c r="P1953" s="7" t="e">
        <v>#N/A</v>
      </c>
      <c r="Q1953" s="7" t="e">
        <v>#N/A</v>
      </c>
      <c r="R1953" s="7" t="e">
        <v>#N/A</v>
      </c>
      <c r="S1953" s="7" t="e">
        <v>#N/A</v>
      </c>
      <c r="T1953" s="7" t="e">
        <v>#N/A</v>
      </c>
      <c r="U1953" s="7" t="e">
        <v>#N/A</v>
      </c>
      <c r="V1953" s="7" t="e">
        <v>#N/A</v>
      </c>
      <c r="W1953" s="3">
        <v>0</v>
      </c>
      <c r="X1953" s="3" t="e">
        <v>#N/A</v>
      </c>
      <c r="Y1953" s="7" t="e">
        <v>#N/A</v>
      </c>
      <c r="Z1953" s="7">
        <f t="shared" si="241"/>
        <v>0</v>
      </c>
      <c r="AA1953" s="7">
        <f t="shared" si="242"/>
        <v>0</v>
      </c>
      <c r="AB1953" s="7" t="b">
        <f t="shared" si="243"/>
        <v>0</v>
      </c>
      <c r="AC1953" s="7" t="b">
        <f t="shared" si="244"/>
        <v>1</v>
      </c>
      <c r="AD1953" s="7" t="b">
        <f t="shared" si="245"/>
        <v>0</v>
      </c>
      <c r="AE1953" s="7" t="b">
        <f t="shared" si="246"/>
        <v>1</v>
      </c>
      <c r="AF1953" s="7" t="b">
        <f t="shared" si="247"/>
        <v>0</v>
      </c>
      <c r="AH1953" t="b">
        <f>AND(Table252102[[#This Row],[Developmental toxicity]:[Reproductive toxicity]])</f>
        <v>0</v>
      </c>
    </row>
    <row r="1954" spans="1:34" x14ac:dyDescent="0.25">
      <c r="A1954" s="3">
        <f t="shared" si="240"/>
        <v>1953</v>
      </c>
      <c r="B1954" s="18"/>
      <c r="C1954" s="18" t="s">
        <v>12926</v>
      </c>
      <c r="D1954" s="18" t="s">
        <v>12925</v>
      </c>
      <c r="E1954" s="70" t="s">
        <v>17068</v>
      </c>
      <c r="F1954" s="18" t="s">
        <v>17069</v>
      </c>
      <c r="G1954" s="18" t="s">
        <v>12927</v>
      </c>
      <c r="H1954" s="18" t="s">
        <v>12927</v>
      </c>
      <c r="I1954" s="18" t="s">
        <v>17070</v>
      </c>
      <c r="J1954" s="18"/>
      <c r="K1954" s="7" t="e">
        <v>#N/A</v>
      </c>
      <c r="L1954" s="7" t="e">
        <v>#N/A</v>
      </c>
      <c r="M1954" s="7" t="e">
        <v>#N/A</v>
      </c>
      <c r="N1954" s="7" t="e">
        <v>#N/A</v>
      </c>
      <c r="O1954" s="7" t="e">
        <v>#N/A</v>
      </c>
      <c r="P1954" s="7" t="e">
        <v>#N/A</v>
      </c>
      <c r="Q1954" s="7" t="e">
        <v>#N/A</v>
      </c>
      <c r="R1954" s="7" t="e">
        <v>#N/A</v>
      </c>
      <c r="S1954" s="7" t="e">
        <v>#N/A</v>
      </c>
      <c r="T1954" s="7" t="e">
        <v>#N/A</v>
      </c>
      <c r="U1954" s="7" t="e">
        <v>#N/A</v>
      </c>
      <c r="V1954" s="7" t="e">
        <v>#N/A</v>
      </c>
      <c r="W1954" s="3">
        <v>0</v>
      </c>
      <c r="X1954" s="3" t="e">
        <v>#N/A</v>
      </c>
      <c r="Y1954" s="7" t="e">
        <v>#N/A</v>
      </c>
      <c r="Z1954" s="7">
        <f t="shared" si="241"/>
        <v>0</v>
      </c>
      <c r="AA1954" s="7">
        <f t="shared" si="242"/>
        <v>0</v>
      </c>
      <c r="AB1954" s="7" t="b">
        <f t="shared" si="243"/>
        <v>0</v>
      </c>
      <c r="AC1954" s="7" t="b">
        <f t="shared" si="244"/>
        <v>1</v>
      </c>
      <c r="AD1954" s="7" t="b">
        <f t="shared" si="245"/>
        <v>0</v>
      </c>
      <c r="AE1954" s="7" t="b">
        <f t="shared" si="246"/>
        <v>1</v>
      </c>
      <c r="AF1954" s="7" t="b">
        <f t="shared" si="247"/>
        <v>0</v>
      </c>
      <c r="AH1954" t="b">
        <f>AND(Table252102[[#This Row],[Developmental toxicity]:[Reproductive toxicity]])</f>
        <v>0</v>
      </c>
    </row>
    <row r="1955" spans="1:34" x14ac:dyDescent="0.25">
      <c r="A1955" s="3">
        <f t="shared" si="240"/>
        <v>1954</v>
      </c>
      <c r="B1955" s="18" t="s">
        <v>1440</v>
      </c>
      <c r="C1955" s="18" t="s">
        <v>2075</v>
      </c>
      <c r="D1955" s="16" t="s">
        <v>2958</v>
      </c>
      <c r="E1955" s="79" t="s">
        <v>7356</v>
      </c>
      <c r="F1955" s="17" t="s">
        <v>8205</v>
      </c>
      <c r="G1955" s="17" t="s">
        <v>9193</v>
      </c>
      <c r="H1955" s="17" t="s">
        <v>9193</v>
      </c>
      <c r="I1955" s="17" t="s">
        <v>9194</v>
      </c>
      <c r="J1955" s="18"/>
      <c r="K1955" s="7" t="e">
        <v>#N/A</v>
      </c>
      <c r="L1955" s="7" t="e">
        <v>#N/A</v>
      </c>
      <c r="M1955" s="7" t="e">
        <v>#N/A</v>
      </c>
      <c r="N1955" s="7" t="e">
        <v>#N/A</v>
      </c>
      <c r="O1955" s="7" t="e">
        <v>#N/A</v>
      </c>
      <c r="P1955" s="7" t="e">
        <v>#N/A</v>
      </c>
      <c r="Q1955" s="7" t="e">
        <v>#N/A</v>
      </c>
      <c r="R1955" s="7" t="e">
        <v>#N/A</v>
      </c>
      <c r="S1955" s="7" t="e">
        <v>#N/A</v>
      </c>
      <c r="T1955" s="7">
        <v>0</v>
      </c>
      <c r="U1955" s="7" t="e">
        <v>#N/A</v>
      </c>
      <c r="V1955" s="7" t="e">
        <v>#N/A</v>
      </c>
      <c r="W1955" s="7" t="e">
        <v>#N/A</v>
      </c>
      <c r="X1955" s="7" t="e">
        <v>#N/A</v>
      </c>
      <c r="Y1955" s="7" t="e">
        <v>#N/A</v>
      </c>
      <c r="Z1955" s="7">
        <f t="shared" si="241"/>
        <v>0</v>
      </c>
      <c r="AA1955" s="7">
        <f t="shared" si="242"/>
        <v>0</v>
      </c>
      <c r="AB1955" s="7" t="b">
        <f t="shared" si="243"/>
        <v>1</v>
      </c>
      <c r="AC1955" s="7" t="b">
        <f t="shared" si="244"/>
        <v>0</v>
      </c>
      <c r="AD1955" s="7" t="b">
        <f t="shared" si="245"/>
        <v>1</v>
      </c>
      <c r="AE1955" s="7" t="b">
        <f t="shared" si="246"/>
        <v>0</v>
      </c>
      <c r="AF1955" s="7" t="b">
        <f t="shared" si="247"/>
        <v>0</v>
      </c>
      <c r="AH1955" t="b">
        <f>AND(Table252102[[#This Row],[Developmental toxicity]:[Reproductive toxicity]])</f>
        <v>0</v>
      </c>
    </row>
    <row r="1956" spans="1:34" x14ac:dyDescent="0.25">
      <c r="A1956" s="3">
        <f t="shared" si="240"/>
        <v>1955</v>
      </c>
      <c r="B1956" s="18">
        <v>13477</v>
      </c>
      <c r="C1956" s="18" t="s">
        <v>1036</v>
      </c>
      <c r="D1956" s="18" t="s">
        <v>143</v>
      </c>
      <c r="E1956" s="70" t="s">
        <v>4010</v>
      </c>
      <c r="F1956" s="18" t="s">
        <v>3846</v>
      </c>
      <c r="G1956" s="18" t="s">
        <v>144</v>
      </c>
      <c r="H1956" s="18" t="s">
        <v>4332</v>
      </c>
      <c r="I1956" s="18" t="s">
        <v>4333</v>
      </c>
      <c r="J1956" s="18" t="s">
        <v>20</v>
      </c>
      <c r="K1956" s="7" t="e">
        <v>#N/A</v>
      </c>
      <c r="L1956" s="7">
        <v>1</v>
      </c>
      <c r="M1956" s="7" t="e">
        <v>#N/A</v>
      </c>
      <c r="N1956" s="7" t="e">
        <v>#N/A</v>
      </c>
      <c r="O1956" s="7" t="e">
        <v>#N/A</v>
      </c>
      <c r="P1956" s="7" t="e">
        <v>#N/A</v>
      </c>
      <c r="Q1956" s="7" t="e">
        <v>#N/A</v>
      </c>
      <c r="R1956" s="7" t="e">
        <v>#N/A</v>
      </c>
      <c r="S1956" s="7" t="e">
        <v>#N/A</v>
      </c>
      <c r="T1956" s="7">
        <v>0</v>
      </c>
      <c r="U1956" s="7" t="e">
        <v>#N/A</v>
      </c>
      <c r="V1956" s="7" t="e">
        <v>#N/A</v>
      </c>
      <c r="W1956" s="7">
        <v>1</v>
      </c>
      <c r="X1956" s="7" t="e">
        <v>#N/A</v>
      </c>
      <c r="Y1956" s="7">
        <v>1</v>
      </c>
      <c r="Z1956" s="7">
        <f t="shared" si="241"/>
        <v>1</v>
      </c>
      <c r="AA1956" s="7">
        <f t="shared" si="242"/>
        <v>1</v>
      </c>
      <c r="AB1956" s="7" t="b">
        <f t="shared" si="243"/>
        <v>1</v>
      </c>
      <c r="AC1956" s="7" t="b">
        <f t="shared" si="244"/>
        <v>1</v>
      </c>
      <c r="AD1956" s="7" t="b">
        <f t="shared" si="245"/>
        <v>1</v>
      </c>
      <c r="AE1956" s="7" t="b">
        <f t="shared" si="246"/>
        <v>1</v>
      </c>
      <c r="AF1956" s="7" t="b">
        <f t="shared" si="247"/>
        <v>0</v>
      </c>
      <c r="AH1956" t="b">
        <f>AND(Table252102[[#This Row],[Developmental toxicity]:[Reproductive toxicity]])</f>
        <v>1</v>
      </c>
    </row>
    <row r="1957" spans="1:34" x14ac:dyDescent="0.25">
      <c r="A1957" s="3">
        <f t="shared" si="240"/>
        <v>1956</v>
      </c>
      <c r="B1957" s="18"/>
      <c r="C1957" s="18" t="s">
        <v>12856</v>
      </c>
      <c r="D1957" s="18" t="s">
        <v>12855</v>
      </c>
      <c r="E1957" s="70" t="s">
        <v>16963</v>
      </c>
      <c r="F1957" s="18" t="s">
        <v>16964</v>
      </c>
      <c r="G1957" s="18" t="s">
        <v>12857</v>
      </c>
      <c r="H1957" s="18" t="s">
        <v>12857</v>
      </c>
      <c r="I1957" s="18" t="s">
        <v>16965</v>
      </c>
      <c r="J1957" s="18"/>
      <c r="K1957" s="7" t="e">
        <v>#N/A</v>
      </c>
      <c r="L1957" s="7" t="e">
        <v>#N/A</v>
      </c>
      <c r="M1957" s="7" t="e">
        <v>#N/A</v>
      </c>
      <c r="N1957" s="7" t="e">
        <v>#N/A</v>
      </c>
      <c r="O1957" s="7" t="e">
        <v>#N/A</v>
      </c>
      <c r="P1957" s="7" t="e">
        <v>#N/A</v>
      </c>
      <c r="Q1957" s="7" t="e">
        <v>#N/A</v>
      </c>
      <c r="R1957" s="7" t="e">
        <v>#N/A</v>
      </c>
      <c r="S1957" s="7" t="e">
        <v>#N/A</v>
      </c>
      <c r="T1957" s="7" t="e">
        <v>#N/A</v>
      </c>
      <c r="U1957" s="7" t="e">
        <v>#N/A</v>
      </c>
      <c r="V1957" s="7" t="e">
        <v>#N/A</v>
      </c>
      <c r="W1957" s="3">
        <v>0</v>
      </c>
      <c r="X1957" s="3" t="e">
        <v>#N/A</v>
      </c>
      <c r="Y1957" s="7" t="e">
        <v>#N/A</v>
      </c>
      <c r="Z1957" s="7">
        <f t="shared" si="241"/>
        <v>0</v>
      </c>
      <c r="AA1957" s="7">
        <f t="shared" si="242"/>
        <v>0</v>
      </c>
      <c r="AB1957" s="7" t="b">
        <f t="shared" si="243"/>
        <v>0</v>
      </c>
      <c r="AC1957" s="7" t="b">
        <f t="shared" si="244"/>
        <v>1</v>
      </c>
      <c r="AD1957" s="7" t="b">
        <f t="shared" si="245"/>
        <v>0</v>
      </c>
      <c r="AE1957" s="7" t="b">
        <f t="shared" si="246"/>
        <v>1</v>
      </c>
      <c r="AF1957" s="7" t="b">
        <f t="shared" si="247"/>
        <v>0</v>
      </c>
      <c r="AH1957" t="b">
        <f>AND(Table252102[[#This Row],[Developmental toxicity]:[Reproductive toxicity]])</f>
        <v>0</v>
      </c>
    </row>
    <row r="1958" spans="1:34" x14ac:dyDescent="0.25">
      <c r="A1958" s="3">
        <f t="shared" si="240"/>
        <v>1957</v>
      </c>
      <c r="B1958" s="18"/>
      <c r="C1958" s="18" t="s">
        <v>12739</v>
      </c>
      <c r="D1958" s="16" t="s">
        <v>17938</v>
      </c>
      <c r="E1958" s="70" t="s">
        <v>18143</v>
      </c>
      <c r="F1958" s="18" t="s">
        <v>18061</v>
      </c>
      <c r="G1958" s="18" t="s">
        <v>12740</v>
      </c>
      <c r="H1958" s="18" t="s">
        <v>12740</v>
      </c>
      <c r="I1958" s="18" t="s">
        <v>18309</v>
      </c>
      <c r="J1958" s="18"/>
      <c r="K1958" s="7" t="e">
        <v>#N/A</v>
      </c>
      <c r="L1958" s="7" t="e">
        <v>#N/A</v>
      </c>
      <c r="M1958" s="7" t="e">
        <v>#N/A</v>
      </c>
      <c r="N1958" s="7" t="e">
        <v>#N/A</v>
      </c>
      <c r="O1958" s="7" t="e">
        <v>#N/A</v>
      </c>
      <c r="P1958" s="7" t="e">
        <v>#N/A</v>
      </c>
      <c r="Q1958" s="7" t="e">
        <v>#N/A</v>
      </c>
      <c r="R1958" s="7" t="e">
        <v>#N/A</v>
      </c>
      <c r="S1958" s="7" t="e">
        <v>#N/A</v>
      </c>
      <c r="T1958" s="7" t="e">
        <v>#N/A</v>
      </c>
      <c r="U1958" s="7" t="e">
        <v>#N/A</v>
      </c>
      <c r="V1958" s="7" t="e">
        <v>#N/A</v>
      </c>
      <c r="W1958" s="3">
        <v>0</v>
      </c>
      <c r="X1958" s="3" t="e">
        <v>#N/A</v>
      </c>
      <c r="Y1958" s="7" t="e">
        <v>#N/A</v>
      </c>
      <c r="Z1958" s="7">
        <f t="shared" si="241"/>
        <v>0</v>
      </c>
      <c r="AA1958" s="7">
        <f t="shared" si="242"/>
        <v>0</v>
      </c>
      <c r="AB1958" s="7" t="b">
        <f t="shared" si="243"/>
        <v>0</v>
      </c>
      <c r="AC1958" s="7" t="b">
        <f t="shared" si="244"/>
        <v>1</v>
      </c>
      <c r="AD1958" s="7" t="b">
        <f t="shared" si="245"/>
        <v>0</v>
      </c>
      <c r="AE1958" s="7" t="b">
        <f t="shared" si="246"/>
        <v>1</v>
      </c>
      <c r="AF1958" s="7" t="b">
        <f t="shared" si="247"/>
        <v>0</v>
      </c>
      <c r="AH1958" t="b">
        <f>AND(Table252102[[#This Row],[Developmental toxicity]:[Reproductive toxicity]])</f>
        <v>0</v>
      </c>
    </row>
    <row r="1959" spans="1:34" x14ac:dyDescent="0.25">
      <c r="A1959" s="3">
        <f t="shared" si="240"/>
        <v>1958</v>
      </c>
      <c r="B1959" s="18"/>
      <c r="C1959" s="18" t="s">
        <v>12489</v>
      </c>
      <c r="D1959" s="18" t="s">
        <v>12488</v>
      </c>
      <c r="E1959" s="70" t="s">
        <v>16428</v>
      </c>
      <c r="F1959" s="18" t="s">
        <v>16429</v>
      </c>
      <c r="G1959" s="18" t="s">
        <v>12490</v>
      </c>
      <c r="H1959" s="18" t="s">
        <v>12490</v>
      </c>
      <c r="I1959" s="18" t="s">
        <v>16430</v>
      </c>
      <c r="J1959" s="18"/>
      <c r="K1959" s="7" t="e">
        <v>#N/A</v>
      </c>
      <c r="L1959" s="7" t="e">
        <v>#N/A</v>
      </c>
      <c r="M1959" s="7" t="e">
        <v>#N/A</v>
      </c>
      <c r="N1959" s="7" t="e">
        <v>#N/A</v>
      </c>
      <c r="O1959" s="7" t="e">
        <v>#N/A</v>
      </c>
      <c r="P1959" s="7" t="e">
        <v>#N/A</v>
      </c>
      <c r="Q1959" s="7" t="e">
        <v>#N/A</v>
      </c>
      <c r="R1959" s="7" t="e">
        <v>#N/A</v>
      </c>
      <c r="S1959" s="7" t="e">
        <v>#N/A</v>
      </c>
      <c r="T1959" s="7" t="e">
        <v>#N/A</v>
      </c>
      <c r="U1959" s="7" t="e">
        <v>#N/A</v>
      </c>
      <c r="V1959" s="7" t="e">
        <v>#N/A</v>
      </c>
      <c r="W1959" s="3">
        <v>0</v>
      </c>
      <c r="X1959" s="3" t="e">
        <v>#N/A</v>
      </c>
      <c r="Y1959" s="7" t="e">
        <v>#N/A</v>
      </c>
      <c r="Z1959" s="7">
        <f t="shared" si="241"/>
        <v>0</v>
      </c>
      <c r="AA1959" s="7">
        <f t="shared" si="242"/>
        <v>0</v>
      </c>
      <c r="AB1959" s="7" t="b">
        <f t="shared" si="243"/>
        <v>0</v>
      </c>
      <c r="AC1959" s="7" t="b">
        <f t="shared" si="244"/>
        <v>1</v>
      </c>
      <c r="AD1959" s="7" t="b">
        <f t="shared" si="245"/>
        <v>0</v>
      </c>
      <c r="AE1959" s="7" t="b">
        <f t="shared" si="246"/>
        <v>1</v>
      </c>
      <c r="AF1959" s="7" t="b">
        <f t="shared" si="247"/>
        <v>0</v>
      </c>
      <c r="AH1959" t="b">
        <f>AND(Table252102[[#This Row],[Developmental toxicity]:[Reproductive toxicity]])</f>
        <v>0</v>
      </c>
    </row>
    <row r="1960" spans="1:34" x14ac:dyDescent="0.25">
      <c r="A1960" s="3">
        <f t="shared" si="240"/>
        <v>1959</v>
      </c>
      <c r="B1960" s="18" t="s">
        <v>1440</v>
      </c>
      <c r="C1960" s="18" t="s">
        <v>2754</v>
      </c>
      <c r="D1960" s="16" t="s">
        <v>3731</v>
      </c>
      <c r="E1960" s="79" t="s">
        <v>8024</v>
      </c>
      <c r="F1960" s="17" t="s">
        <v>8858</v>
      </c>
      <c r="G1960" s="17" t="s">
        <v>10668</v>
      </c>
      <c r="H1960" s="17" t="s">
        <v>10668</v>
      </c>
      <c r="I1960" s="17" t="s">
        <v>10669</v>
      </c>
      <c r="J1960" s="18"/>
      <c r="K1960" s="7" t="e">
        <v>#N/A</v>
      </c>
      <c r="L1960" s="7" t="e">
        <v>#N/A</v>
      </c>
      <c r="M1960" s="7" t="e">
        <v>#N/A</v>
      </c>
      <c r="N1960" s="7" t="e">
        <v>#N/A</v>
      </c>
      <c r="O1960" s="7" t="e">
        <v>#N/A</v>
      </c>
      <c r="P1960" s="7" t="e">
        <v>#N/A</v>
      </c>
      <c r="Q1960" s="7" t="e">
        <v>#N/A</v>
      </c>
      <c r="R1960" s="7" t="e">
        <v>#N/A</v>
      </c>
      <c r="S1960" s="7" t="e">
        <v>#N/A</v>
      </c>
      <c r="T1960" s="7">
        <v>0</v>
      </c>
      <c r="U1960" s="7" t="e">
        <v>#N/A</v>
      </c>
      <c r="V1960" s="7" t="e">
        <v>#N/A</v>
      </c>
      <c r="W1960" s="3">
        <v>0</v>
      </c>
      <c r="X1960" s="3" t="e">
        <v>#N/A</v>
      </c>
      <c r="Y1960" s="7" t="e">
        <v>#N/A</v>
      </c>
      <c r="Z1960" s="7">
        <f t="shared" si="241"/>
        <v>0</v>
      </c>
      <c r="AA1960" s="7">
        <f t="shared" si="242"/>
        <v>0</v>
      </c>
      <c r="AB1960" s="7" t="b">
        <f t="shared" si="243"/>
        <v>1</v>
      </c>
      <c r="AC1960" s="7" t="b">
        <f t="shared" si="244"/>
        <v>1</v>
      </c>
      <c r="AD1960" s="7" t="b">
        <f t="shared" si="245"/>
        <v>1</v>
      </c>
      <c r="AE1960" s="7" t="b">
        <f t="shared" si="246"/>
        <v>1</v>
      </c>
      <c r="AF1960" s="7" t="b">
        <f t="shared" si="247"/>
        <v>0</v>
      </c>
      <c r="AH1960" t="b">
        <f>AND(Table252102[[#This Row],[Developmental toxicity]:[Reproductive toxicity]])</f>
        <v>1</v>
      </c>
    </row>
    <row r="1961" spans="1:34" x14ac:dyDescent="0.25">
      <c r="A1961" s="3">
        <f t="shared" si="240"/>
        <v>1960</v>
      </c>
      <c r="B1961" s="18"/>
      <c r="C1961" s="18" t="s">
        <v>12991</v>
      </c>
      <c r="D1961" s="18" t="s">
        <v>17959</v>
      </c>
      <c r="E1961" s="70" t="s">
        <v>18147</v>
      </c>
      <c r="F1961" s="18" t="s">
        <v>18065</v>
      </c>
      <c r="G1961" s="18" t="s">
        <v>12992</v>
      </c>
      <c r="H1961" s="18" t="s">
        <v>12992</v>
      </c>
      <c r="I1961" s="18" t="s">
        <v>18316</v>
      </c>
      <c r="J1961" s="18"/>
      <c r="K1961" s="7" t="e">
        <v>#N/A</v>
      </c>
      <c r="L1961" s="7" t="e">
        <v>#N/A</v>
      </c>
      <c r="M1961" s="7" t="e">
        <v>#N/A</v>
      </c>
      <c r="N1961" s="7" t="e">
        <v>#N/A</v>
      </c>
      <c r="O1961" s="7" t="e">
        <v>#N/A</v>
      </c>
      <c r="P1961" s="7" t="e">
        <v>#N/A</v>
      </c>
      <c r="Q1961" s="7" t="e">
        <v>#N/A</v>
      </c>
      <c r="R1961" s="7" t="e">
        <v>#N/A</v>
      </c>
      <c r="S1961" s="7" t="e">
        <v>#N/A</v>
      </c>
      <c r="T1961" s="7" t="e">
        <v>#N/A</v>
      </c>
      <c r="U1961" s="7" t="e">
        <v>#N/A</v>
      </c>
      <c r="V1961" s="7" t="e">
        <v>#N/A</v>
      </c>
      <c r="W1961" s="3">
        <v>0</v>
      </c>
      <c r="X1961" s="3" t="e">
        <v>#N/A</v>
      </c>
      <c r="Y1961" s="7" t="e">
        <v>#N/A</v>
      </c>
      <c r="Z1961" s="7">
        <f t="shared" si="241"/>
        <v>0</v>
      </c>
      <c r="AA1961" s="7">
        <f t="shared" si="242"/>
        <v>0</v>
      </c>
      <c r="AB1961" s="7" t="b">
        <f t="shared" si="243"/>
        <v>0</v>
      </c>
      <c r="AC1961" s="7" t="b">
        <f t="shared" si="244"/>
        <v>1</v>
      </c>
      <c r="AD1961" s="7" t="b">
        <f t="shared" si="245"/>
        <v>0</v>
      </c>
      <c r="AE1961" s="7" t="b">
        <f t="shared" si="246"/>
        <v>1</v>
      </c>
      <c r="AF1961" s="7" t="b">
        <f t="shared" si="247"/>
        <v>0</v>
      </c>
      <c r="AH1961" t="b">
        <f>AND(Table252102[[#This Row],[Developmental toxicity]:[Reproductive toxicity]])</f>
        <v>0</v>
      </c>
    </row>
    <row r="1962" spans="1:34" x14ac:dyDescent="0.25">
      <c r="A1962" s="3">
        <f t="shared" si="240"/>
        <v>1961</v>
      </c>
      <c r="B1962" s="18"/>
      <c r="C1962" s="17" t="s">
        <v>21189</v>
      </c>
      <c r="D1962" s="16" t="s">
        <v>20793</v>
      </c>
      <c r="E1962" s="83" t="s">
        <v>20991</v>
      </c>
      <c r="F1962" s="17" t="s">
        <v>21629</v>
      </c>
      <c r="G1962" s="17" t="s">
        <v>21630</v>
      </c>
      <c r="H1962" s="17" t="s">
        <v>21630</v>
      </c>
      <c r="I1962" s="17" t="s">
        <v>21631</v>
      </c>
      <c r="J1962" s="18"/>
      <c r="K1962" s="7" t="e">
        <v>#N/A</v>
      </c>
      <c r="L1962" s="7" t="e">
        <v>#N/A</v>
      </c>
      <c r="M1962" s="7" t="e">
        <v>#N/A</v>
      </c>
      <c r="N1962" s="7" t="e">
        <v>#N/A</v>
      </c>
      <c r="O1962" s="7" t="e">
        <v>#N/A</v>
      </c>
      <c r="P1962" s="7" t="e">
        <v>#N/A</v>
      </c>
      <c r="Q1962" s="7" t="e">
        <v>#N/A</v>
      </c>
      <c r="R1962" s="7" t="e">
        <v>#N/A</v>
      </c>
      <c r="S1962" s="7" t="e">
        <v>#N/A</v>
      </c>
      <c r="T1962" s="7" t="e">
        <v>#N/A</v>
      </c>
      <c r="U1962" s="7" t="e">
        <v>#N/A</v>
      </c>
      <c r="V1962" s="7" t="e">
        <v>#N/A</v>
      </c>
      <c r="W1962" s="7" t="e">
        <v>#N/A</v>
      </c>
      <c r="X1962" s="7" t="e">
        <v>#N/A</v>
      </c>
      <c r="Y1962" s="7">
        <v>1</v>
      </c>
      <c r="Z1962" s="7">
        <f t="shared" si="241"/>
        <v>1</v>
      </c>
      <c r="AA1962" s="7">
        <f t="shared" si="242"/>
        <v>1</v>
      </c>
      <c r="AB1962" s="7" t="b">
        <f t="shared" si="243"/>
        <v>1</v>
      </c>
      <c r="AC1962" s="7" t="b">
        <f t="shared" si="244"/>
        <v>0</v>
      </c>
      <c r="AD1962" s="7" t="b">
        <f t="shared" si="245"/>
        <v>0</v>
      </c>
      <c r="AE1962" s="7" t="b">
        <f t="shared" si="246"/>
        <v>0</v>
      </c>
      <c r="AF1962" s="7" t="b">
        <f t="shared" si="247"/>
        <v>0</v>
      </c>
      <c r="AH1962" t="b">
        <f>AND(Table252102[[#This Row],[Developmental toxicity]:[Reproductive toxicity]])</f>
        <v>0</v>
      </c>
    </row>
    <row r="1963" spans="1:34" x14ac:dyDescent="0.25">
      <c r="A1963" s="3">
        <f t="shared" si="240"/>
        <v>1962</v>
      </c>
      <c r="B1963" s="18">
        <v>537</v>
      </c>
      <c r="C1963" s="18" t="s">
        <v>1143</v>
      </c>
      <c r="D1963" s="17" t="s">
        <v>5355</v>
      </c>
      <c r="E1963" s="79" t="s">
        <v>4919</v>
      </c>
      <c r="F1963" s="17" t="s">
        <v>5825</v>
      </c>
      <c r="G1963" s="18" t="s">
        <v>1144</v>
      </c>
      <c r="H1963" s="17" t="s">
        <v>6260</v>
      </c>
      <c r="I1963" s="17" t="s">
        <v>6834</v>
      </c>
      <c r="J1963" s="18" t="s">
        <v>1433</v>
      </c>
      <c r="K1963" s="7" t="e">
        <v>#N/A</v>
      </c>
      <c r="L1963" s="7">
        <v>1</v>
      </c>
      <c r="M1963" s="3" t="e">
        <v>#N/A</v>
      </c>
      <c r="N1963" s="7" t="e">
        <v>#N/A</v>
      </c>
      <c r="O1963" s="7" t="e">
        <v>#N/A</v>
      </c>
      <c r="P1963" s="3" t="e">
        <v>#N/A</v>
      </c>
      <c r="Q1963" s="3" t="e">
        <v>#N/A</v>
      </c>
      <c r="R1963" s="7" t="e">
        <v>#N/A</v>
      </c>
      <c r="S1963" s="3" t="e">
        <v>#N/A</v>
      </c>
      <c r="T1963" s="3" t="e">
        <v>#N/A</v>
      </c>
      <c r="U1963" s="7" t="e">
        <v>#N/A</v>
      </c>
      <c r="V1963" s="7" t="e">
        <v>#N/A</v>
      </c>
      <c r="W1963" s="3" t="e">
        <v>#N/A</v>
      </c>
      <c r="X1963" s="3" t="e">
        <v>#N/A</v>
      </c>
      <c r="Y1963" s="7" t="e">
        <v>#N/A</v>
      </c>
      <c r="Z1963" s="7">
        <f t="shared" si="241"/>
        <v>1</v>
      </c>
      <c r="AA1963" s="7">
        <f t="shared" si="242"/>
        <v>1</v>
      </c>
      <c r="AB1963" s="7" t="b">
        <f t="shared" si="243"/>
        <v>0</v>
      </c>
      <c r="AC1963" s="7" t="b">
        <f t="shared" si="244"/>
        <v>0</v>
      </c>
      <c r="AD1963" s="7" t="b">
        <f t="shared" si="245"/>
        <v>0</v>
      </c>
      <c r="AE1963" s="7" t="b">
        <f t="shared" si="246"/>
        <v>0</v>
      </c>
      <c r="AF1963" s="7" t="b">
        <f t="shared" si="247"/>
        <v>0</v>
      </c>
      <c r="AH1963" t="b">
        <f>AND(Table252102[[#This Row],[Developmental toxicity]:[Reproductive toxicity]])</f>
        <v>0</v>
      </c>
    </row>
    <row r="1964" spans="1:34" x14ac:dyDescent="0.25">
      <c r="A1964" s="3">
        <f t="shared" si="240"/>
        <v>1963</v>
      </c>
      <c r="B1964" s="18">
        <v>630</v>
      </c>
      <c r="C1964" s="18" t="s">
        <v>1286</v>
      </c>
      <c r="D1964" s="16" t="s">
        <v>5415</v>
      </c>
      <c r="E1964" s="70" t="s">
        <v>4986</v>
      </c>
      <c r="F1964" s="18" t="s">
        <v>5892</v>
      </c>
      <c r="G1964" s="18" t="s">
        <v>1287</v>
      </c>
      <c r="H1964" s="18" t="s">
        <v>6916</v>
      </c>
      <c r="I1964" s="18" t="s">
        <v>6917</v>
      </c>
      <c r="J1964" s="18" t="s">
        <v>1430</v>
      </c>
      <c r="K1964" s="7" t="e">
        <v>#N/A</v>
      </c>
      <c r="L1964" s="7">
        <v>1</v>
      </c>
      <c r="M1964" s="7" t="e">
        <v>#N/A</v>
      </c>
      <c r="N1964" s="7" t="e">
        <v>#N/A</v>
      </c>
      <c r="O1964" s="7" t="e">
        <v>#N/A</v>
      </c>
      <c r="P1964" s="7" t="e">
        <v>#N/A</v>
      </c>
      <c r="Q1964" s="7" t="e">
        <v>#N/A</v>
      </c>
      <c r="R1964" s="7" t="e">
        <v>#N/A</v>
      </c>
      <c r="S1964" s="7" t="e">
        <v>#N/A</v>
      </c>
      <c r="T1964" s="7" t="e">
        <v>#N/A</v>
      </c>
      <c r="U1964" s="7" t="e">
        <v>#N/A</v>
      </c>
      <c r="V1964" s="7" t="e">
        <v>#N/A</v>
      </c>
      <c r="W1964" s="7">
        <v>1</v>
      </c>
      <c r="X1964" s="7">
        <v>1</v>
      </c>
      <c r="Y1964" s="7">
        <v>1</v>
      </c>
      <c r="Z1964" s="7">
        <f t="shared" si="241"/>
        <v>1</v>
      </c>
      <c r="AA1964" s="7">
        <f t="shared" si="242"/>
        <v>1</v>
      </c>
      <c r="AB1964" s="7" t="b">
        <f t="shared" si="243"/>
        <v>1</v>
      </c>
      <c r="AC1964" s="7" t="b">
        <f t="shared" si="244"/>
        <v>1</v>
      </c>
      <c r="AD1964" s="7" t="b">
        <f t="shared" si="245"/>
        <v>0</v>
      </c>
      <c r="AE1964" s="7" t="b">
        <f t="shared" si="246"/>
        <v>1</v>
      </c>
      <c r="AF1964" s="7" t="b">
        <f t="shared" si="247"/>
        <v>0</v>
      </c>
      <c r="AH1964" t="b">
        <f>AND(Table252102[[#This Row],[Developmental toxicity]:[Reproductive toxicity]])</f>
        <v>1</v>
      </c>
    </row>
    <row r="1965" spans="1:34" x14ac:dyDescent="0.25">
      <c r="A1965" s="3">
        <f t="shared" si="240"/>
        <v>1964</v>
      </c>
      <c r="B1965" s="18"/>
      <c r="C1965" s="18" t="s">
        <v>11597</v>
      </c>
      <c r="D1965" s="18" t="s">
        <v>11596</v>
      </c>
      <c r="E1965" s="70" t="s">
        <v>14958</v>
      </c>
      <c r="F1965" s="18" t="s">
        <v>14959</v>
      </c>
      <c r="G1965" s="18" t="s">
        <v>14960</v>
      </c>
      <c r="H1965" s="18" t="s">
        <v>11598</v>
      </c>
      <c r="I1965" s="18" t="s">
        <v>14961</v>
      </c>
      <c r="J1965" s="18"/>
      <c r="K1965" s="7" t="e">
        <v>#N/A</v>
      </c>
      <c r="L1965" s="7" t="e">
        <v>#N/A</v>
      </c>
      <c r="M1965" s="7" t="e">
        <v>#N/A</v>
      </c>
      <c r="N1965" s="7" t="e">
        <v>#N/A</v>
      </c>
      <c r="O1965" s="7" t="e">
        <v>#N/A</v>
      </c>
      <c r="P1965" s="7" t="e">
        <v>#N/A</v>
      </c>
      <c r="Q1965" s="7" t="e">
        <v>#N/A</v>
      </c>
      <c r="R1965" s="7" t="e">
        <v>#N/A</v>
      </c>
      <c r="S1965" s="7" t="e">
        <v>#N/A</v>
      </c>
      <c r="T1965" s="7" t="e">
        <v>#N/A</v>
      </c>
      <c r="U1965" s="7" t="e">
        <v>#N/A</v>
      </c>
      <c r="V1965" s="7" t="e">
        <v>#N/A</v>
      </c>
      <c r="W1965" s="3">
        <v>1</v>
      </c>
      <c r="X1965" s="3" t="e">
        <v>#N/A</v>
      </c>
      <c r="Y1965" s="7" t="e">
        <v>#N/A</v>
      </c>
      <c r="Z1965" s="7">
        <f t="shared" si="241"/>
        <v>1</v>
      </c>
      <c r="AA1965" s="7">
        <f t="shared" si="242"/>
        <v>1</v>
      </c>
      <c r="AB1965" s="7" t="b">
        <f t="shared" si="243"/>
        <v>0</v>
      </c>
      <c r="AC1965" s="7" t="b">
        <f t="shared" si="244"/>
        <v>1</v>
      </c>
      <c r="AD1965" s="7" t="b">
        <f t="shared" si="245"/>
        <v>0</v>
      </c>
      <c r="AE1965" s="7" t="b">
        <f t="shared" si="246"/>
        <v>1</v>
      </c>
      <c r="AF1965" s="7" t="b">
        <f t="shared" si="247"/>
        <v>0</v>
      </c>
      <c r="AH1965" t="b">
        <f>AND(Table252102[[#This Row],[Developmental toxicity]:[Reproductive toxicity]])</f>
        <v>0</v>
      </c>
    </row>
    <row r="1966" spans="1:34" x14ac:dyDescent="0.25">
      <c r="A1966" s="3">
        <f t="shared" si="240"/>
        <v>1965</v>
      </c>
      <c r="B1966" s="18"/>
      <c r="C1966" s="18" t="s">
        <v>12380</v>
      </c>
      <c r="D1966" s="16" t="s">
        <v>12379</v>
      </c>
      <c r="E1966" s="70" t="s">
        <v>16236</v>
      </c>
      <c r="F1966" s="18" t="s">
        <v>16237</v>
      </c>
      <c r="G1966" s="18" t="s">
        <v>16238</v>
      </c>
      <c r="H1966" s="18" t="s">
        <v>16238</v>
      </c>
      <c r="I1966" s="18" t="s">
        <v>16239</v>
      </c>
      <c r="J1966" s="18"/>
      <c r="K1966" s="7" t="e">
        <v>#N/A</v>
      </c>
      <c r="L1966" s="7" t="e">
        <v>#N/A</v>
      </c>
      <c r="M1966" s="7" t="e">
        <v>#N/A</v>
      </c>
      <c r="N1966" s="7" t="e">
        <v>#N/A</v>
      </c>
      <c r="O1966" s="7" t="e">
        <v>#N/A</v>
      </c>
      <c r="P1966" s="7" t="e">
        <v>#N/A</v>
      </c>
      <c r="Q1966" s="7" t="e">
        <v>#N/A</v>
      </c>
      <c r="R1966" s="7" t="e">
        <v>#N/A</v>
      </c>
      <c r="S1966" s="7" t="e">
        <v>#N/A</v>
      </c>
      <c r="T1966" s="7" t="e">
        <v>#N/A</v>
      </c>
      <c r="U1966" s="7" t="e">
        <v>#N/A</v>
      </c>
      <c r="V1966" s="7" t="e">
        <v>#N/A</v>
      </c>
      <c r="W1966" s="3">
        <v>0</v>
      </c>
      <c r="X1966" s="3" t="e">
        <v>#N/A</v>
      </c>
      <c r="Y1966" s="7" t="e">
        <v>#N/A</v>
      </c>
      <c r="Z1966" s="7">
        <f t="shared" si="241"/>
        <v>0</v>
      </c>
      <c r="AA1966" s="7">
        <f t="shared" si="242"/>
        <v>0</v>
      </c>
      <c r="AB1966" s="7" t="b">
        <f t="shared" si="243"/>
        <v>0</v>
      </c>
      <c r="AC1966" s="7" t="b">
        <f t="shared" si="244"/>
        <v>1</v>
      </c>
      <c r="AD1966" s="7" t="b">
        <f t="shared" si="245"/>
        <v>0</v>
      </c>
      <c r="AE1966" s="7" t="b">
        <f t="shared" si="246"/>
        <v>1</v>
      </c>
      <c r="AF1966" s="7" t="b">
        <f t="shared" si="247"/>
        <v>0</v>
      </c>
      <c r="AH1966" t="b">
        <f>AND(Table252102[[#This Row],[Developmental toxicity]:[Reproductive toxicity]])</f>
        <v>0</v>
      </c>
    </row>
    <row r="1967" spans="1:34" x14ac:dyDescent="0.25">
      <c r="A1967" s="3">
        <f t="shared" si="240"/>
        <v>1966</v>
      </c>
      <c r="B1967" s="18"/>
      <c r="C1967" s="18" t="s">
        <v>10922</v>
      </c>
      <c r="D1967" s="16" t="s">
        <v>10921</v>
      </c>
      <c r="E1967" s="70" t="s">
        <v>13710</v>
      </c>
      <c r="F1967" s="18" t="s">
        <v>13711</v>
      </c>
      <c r="G1967" s="18" t="s">
        <v>13712</v>
      </c>
      <c r="H1967" s="18" t="s">
        <v>10923</v>
      </c>
      <c r="I1967" s="18" t="s">
        <v>13713</v>
      </c>
      <c r="J1967" s="18"/>
      <c r="K1967" s="7" t="e">
        <v>#N/A</v>
      </c>
      <c r="L1967" s="7" t="e">
        <v>#N/A</v>
      </c>
      <c r="M1967" s="7" t="e">
        <v>#N/A</v>
      </c>
      <c r="N1967" s="7" t="e">
        <v>#N/A</v>
      </c>
      <c r="O1967" s="7" t="e">
        <v>#N/A</v>
      </c>
      <c r="P1967" s="7" t="e">
        <v>#N/A</v>
      </c>
      <c r="Q1967" s="7" t="e">
        <v>#N/A</v>
      </c>
      <c r="R1967" s="7" t="e">
        <v>#N/A</v>
      </c>
      <c r="S1967" s="7" t="e">
        <v>#N/A</v>
      </c>
      <c r="T1967" s="7" t="e">
        <v>#N/A</v>
      </c>
      <c r="U1967" s="7" t="e">
        <v>#N/A</v>
      </c>
      <c r="V1967" s="7" t="e">
        <v>#N/A</v>
      </c>
      <c r="W1967" s="3">
        <v>1</v>
      </c>
      <c r="X1967" s="3" t="e">
        <v>#N/A</v>
      </c>
      <c r="Y1967" s="7" t="e">
        <v>#N/A</v>
      </c>
      <c r="Z1967" s="7">
        <f t="shared" si="241"/>
        <v>1</v>
      </c>
      <c r="AA1967" s="7">
        <f t="shared" si="242"/>
        <v>1</v>
      </c>
      <c r="AB1967" s="7" t="b">
        <f t="shared" si="243"/>
        <v>0</v>
      </c>
      <c r="AC1967" s="7" t="b">
        <f t="shared" si="244"/>
        <v>1</v>
      </c>
      <c r="AD1967" s="7" t="b">
        <f t="shared" si="245"/>
        <v>0</v>
      </c>
      <c r="AE1967" s="7" t="b">
        <f t="shared" si="246"/>
        <v>1</v>
      </c>
      <c r="AF1967" s="7" t="b">
        <f t="shared" si="247"/>
        <v>0</v>
      </c>
      <c r="AH1967" t="b">
        <f>AND(Table252102[[#This Row],[Developmental toxicity]:[Reproductive toxicity]])</f>
        <v>0</v>
      </c>
    </row>
    <row r="1968" spans="1:34" x14ac:dyDescent="0.25">
      <c r="A1968" s="3">
        <f t="shared" si="240"/>
        <v>1967</v>
      </c>
      <c r="B1968" s="18"/>
      <c r="C1968" s="18" t="s">
        <v>11200</v>
      </c>
      <c r="D1968" s="16" t="s">
        <v>11199</v>
      </c>
      <c r="E1968" s="70" t="s">
        <v>14237</v>
      </c>
      <c r="F1968" s="18" t="s">
        <v>14238</v>
      </c>
      <c r="G1968" s="18" t="s">
        <v>14239</v>
      </c>
      <c r="H1968" s="18" t="s">
        <v>14240</v>
      </c>
      <c r="I1968" s="18" t="s">
        <v>14241</v>
      </c>
      <c r="J1968" s="18"/>
      <c r="K1968" s="7" t="e">
        <v>#N/A</v>
      </c>
      <c r="L1968" s="7" t="e">
        <v>#N/A</v>
      </c>
      <c r="M1968" s="7" t="e">
        <v>#N/A</v>
      </c>
      <c r="N1968" s="7" t="e">
        <v>#N/A</v>
      </c>
      <c r="O1968" s="7" t="e">
        <v>#N/A</v>
      </c>
      <c r="P1968" s="7" t="e">
        <v>#N/A</v>
      </c>
      <c r="Q1968" s="7" t="e">
        <v>#N/A</v>
      </c>
      <c r="R1968" s="7" t="e">
        <v>#N/A</v>
      </c>
      <c r="S1968" s="7" t="e">
        <v>#N/A</v>
      </c>
      <c r="T1968" s="7" t="e">
        <v>#N/A</v>
      </c>
      <c r="U1968" s="7" t="e">
        <v>#N/A</v>
      </c>
      <c r="V1968" s="7" t="e">
        <v>#N/A</v>
      </c>
      <c r="W1968" s="3">
        <v>1</v>
      </c>
      <c r="X1968" s="3" t="e">
        <v>#N/A</v>
      </c>
      <c r="Y1968" s="7" t="e">
        <v>#N/A</v>
      </c>
      <c r="Z1968" s="7">
        <f t="shared" si="241"/>
        <v>1</v>
      </c>
      <c r="AA1968" s="7">
        <f t="shared" si="242"/>
        <v>1</v>
      </c>
      <c r="AB1968" s="7" t="b">
        <f t="shared" si="243"/>
        <v>0</v>
      </c>
      <c r="AC1968" s="7" t="b">
        <f t="shared" si="244"/>
        <v>1</v>
      </c>
      <c r="AD1968" s="7" t="b">
        <f t="shared" si="245"/>
        <v>0</v>
      </c>
      <c r="AE1968" s="7" t="b">
        <f t="shared" si="246"/>
        <v>1</v>
      </c>
      <c r="AF1968" s="7" t="b">
        <f t="shared" si="247"/>
        <v>0</v>
      </c>
      <c r="AH1968" t="b">
        <f>AND(Table252102[[#This Row],[Developmental toxicity]:[Reproductive toxicity]])</f>
        <v>0</v>
      </c>
    </row>
    <row r="1969" spans="1:34" x14ac:dyDescent="0.25">
      <c r="A1969" s="3">
        <f t="shared" si="240"/>
        <v>1968</v>
      </c>
      <c r="B1969" s="18"/>
      <c r="C1969" s="18" t="s">
        <v>11768</v>
      </c>
      <c r="D1969" s="18" t="s">
        <v>17874</v>
      </c>
      <c r="E1969" s="70" t="s">
        <v>18128</v>
      </c>
      <c r="F1969" s="18" t="s">
        <v>18046</v>
      </c>
      <c r="G1969" s="18" t="s">
        <v>18279</v>
      </c>
      <c r="H1969" s="18" t="s">
        <v>11769</v>
      </c>
      <c r="I1969" s="18" t="s">
        <v>18280</v>
      </c>
      <c r="J1969" s="18"/>
      <c r="K1969" s="7" t="e">
        <v>#N/A</v>
      </c>
      <c r="L1969" s="7" t="e">
        <v>#N/A</v>
      </c>
      <c r="M1969" s="7" t="e">
        <v>#N/A</v>
      </c>
      <c r="N1969" s="7" t="e">
        <v>#N/A</v>
      </c>
      <c r="O1969" s="7" t="e">
        <v>#N/A</v>
      </c>
      <c r="P1969" s="7" t="e">
        <v>#N/A</v>
      </c>
      <c r="Q1969" s="7" t="e">
        <v>#N/A</v>
      </c>
      <c r="R1969" s="7" t="e">
        <v>#N/A</v>
      </c>
      <c r="S1969" s="7" t="e">
        <v>#N/A</v>
      </c>
      <c r="T1969" s="7" t="e">
        <v>#N/A</v>
      </c>
      <c r="U1969" s="7" t="e">
        <v>#N/A</v>
      </c>
      <c r="V1969" s="7" t="e">
        <v>#N/A</v>
      </c>
      <c r="W1969" s="3">
        <v>1</v>
      </c>
      <c r="X1969" s="3" t="e">
        <v>#N/A</v>
      </c>
      <c r="Y1969" s="7" t="e">
        <v>#N/A</v>
      </c>
      <c r="Z1969" s="7">
        <f t="shared" si="241"/>
        <v>1</v>
      </c>
      <c r="AA1969" s="7">
        <f t="shared" si="242"/>
        <v>1</v>
      </c>
      <c r="AB1969" s="7" t="b">
        <f t="shared" si="243"/>
        <v>0</v>
      </c>
      <c r="AC1969" s="7" t="b">
        <f t="shared" si="244"/>
        <v>1</v>
      </c>
      <c r="AD1969" s="7" t="b">
        <f t="shared" si="245"/>
        <v>0</v>
      </c>
      <c r="AE1969" s="7" t="b">
        <f t="shared" si="246"/>
        <v>1</v>
      </c>
      <c r="AF1969" s="7" t="b">
        <f t="shared" si="247"/>
        <v>0</v>
      </c>
      <c r="AH1969" t="b">
        <f>AND(Table252102[[#This Row],[Developmental toxicity]:[Reproductive toxicity]])</f>
        <v>0</v>
      </c>
    </row>
    <row r="1970" spans="1:34" x14ac:dyDescent="0.25">
      <c r="A1970" s="3">
        <f t="shared" si="240"/>
        <v>1969</v>
      </c>
      <c r="B1970" s="18"/>
      <c r="C1970" s="18" t="s">
        <v>10818</v>
      </c>
      <c r="D1970" s="16" t="s">
        <v>10817</v>
      </c>
      <c r="E1970" s="70" t="s">
        <v>13509</v>
      </c>
      <c r="F1970" s="18" t="s">
        <v>13510</v>
      </c>
      <c r="G1970" s="18" t="s">
        <v>13511</v>
      </c>
      <c r="H1970" s="18" t="s">
        <v>13512</v>
      </c>
      <c r="I1970" s="18" t="s">
        <v>13513</v>
      </c>
      <c r="J1970" s="18"/>
      <c r="K1970" s="7" t="e">
        <v>#N/A</v>
      </c>
      <c r="L1970" s="7" t="e">
        <v>#N/A</v>
      </c>
      <c r="M1970" s="7" t="e">
        <v>#N/A</v>
      </c>
      <c r="N1970" s="7" t="e">
        <v>#N/A</v>
      </c>
      <c r="O1970" s="7" t="e">
        <v>#N/A</v>
      </c>
      <c r="P1970" s="7" t="e">
        <v>#N/A</v>
      </c>
      <c r="Q1970" s="7" t="e">
        <v>#N/A</v>
      </c>
      <c r="R1970" s="7" t="e">
        <v>#N/A</v>
      </c>
      <c r="S1970" s="7" t="e">
        <v>#N/A</v>
      </c>
      <c r="T1970" s="7" t="e">
        <v>#N/A</v>
      </c>
      <c r="U1970" s="7" t="e">
        <v>#N/A</v>
      </c>
      <c r="V1970" s="7" t="e">
        <v>#N/A</v>
      </c>
      <c r="W1970" s="3">
        <v>1</v>
      </c>
      <c r="X1970" s="3" t="e">
        <v>#N/A</v>
      </c>
      <c r="Y1970" s="7" t="e">
        <v>#N/A</v>
      </c>
      <c r="Z1970" s="7">
        <f t="shared" si="241"/>
        <v>1</v>
      </c>
      <c r="AA1970" s="7">
        <f t="shared" si="242"/>
        <v>1</v>
      </c>
      <c r="AB1970" s="7" t="b">
        <f t="shared" si="243"/>
        <v>0</v>
      </c>
      <c r="AC1970" s="7" t="b">
        <f t="shared" si="244"/>
        <v>1</v>
      </c>
      <c r="AD1970" s="7" t="b">
        <f t="shared" si="245"/>
        <v>0</v>
      </c>
      <c r="AE1970" s="7" t="b">
        <f t="shared" si="246"/>
        <v>1</v>
      </c>
      <c r="AF1970" s="7" t="b">
        <f t="shared" si="247"/>
        <v>0</v>
      </c>
      <c r="AH1970" t="b">
        <f>AND(Table252102[[#This Row],[Developmental toxicity]:[Reproductive toxicity]])</f>
        <v>0</v>
      </c>
    </row>
    <row r="1971" spans="1:34" x14ac:dyDescent="0.25">
      <c r="A1971" s="3">
        <f t="shared" si="240"/>
        <v>1970</v>
      </c>
      <c r="B1971" s="18"/>
      <c r="C1971" s="18" t="s">
        <v>11117</v>
      </c>
      <c r="D1971" s="18" t="s">
        <v>11116</v>
      </c>
      <c r="E1971" s="70" t="s">
        <v>14050</v>
      </c>
      <c r="F1971" s="18" t="s">
        <v>14051</v>
      </c>
      <c r="G1971" s="18" t="s">
        <v>14052</v>
      </c>
      <c r="H1971" s="18" t="s">
        <v>11118</v>
      </c>
      <c r="I1971" s="18" t="s">
        <v>14053</v>
      </c>
      <c r="J1971" s="18"/>
      <c r="K1971" s="7" t="e">
        <v>#N/A</v>
      </c>
      <c r="L1971" s="7" t="e">
        <v>#N/A</v>
      </c>
      <c r="M1971" s="7" t="e">
        <v>#N/A</v>
      </c>
      <c r="N1971" s="7" t="e">
        <v>#N/A</v>
      </c>
      <c r="O1971" s="7" t="e">
        <v>#N/A</v>
      </c>
      <c r="P1971" s="7" t="e">
        <v>#N/A</v>
      </c>
      <c r="Q1971" s="7" t="e">
        <v>#N/A</v>
      </c>
      <c r="R1971" s="7" t="e">
        <v>#N/A</v>
      </c>
      <c r="S1971" s="7" t="e">
        <v>#N/A</v>
      </c>
      <c r="T1971" s="7" t="e">
        <v>#N/A</v>
      </c>
      <c r="U1971" s="7" t="e">
        <v>#N/A</v>
      </c>
      <c r="V1971" s="7" t="e">
        <v>#N/A</v>
      </c>
      <c r="W1971" s="3">
        <v>1</v>
      </c>
      <c r="X1971" s="3" t="e">
        <v>#N/A</v>
      </c>
      <c r="Y1971" s="7" t="e">
        <v>#N/A</v>
      </c>
      <c r="Z1971" s="7">
        <f t="shared" si="241"/>
        <v>1</v>
      </c>
      <c r="AA1971" s="7">
        <f t="shared" si="242"/>
        <v>1</v>
      </c>
      <c r="AB1971" s="7" t="b">
        <f t="shared" si="243"/>
        <v>0</v>
      </c>
      <c r="AC1971" s="7" t="b">
        <f t="shared" si="244"/>
        <v>1</v>
      </c>
      <c r="AD1971" s="7" t="b">
        <f t="shared" si="245"/>
        <v>0</v>
      </c>
      <c r="AE1971" s="7" t="b">
        <f t="shared" si="246"/>
        <v>1</v>
      </c>
      <c r="AF1971" s="7" t="b">
        <f t="shared" si="247"/>
        <v>0</v>
      </c>
      <c r="AH1971" t="b">
        <f>AND(Table252102[[#This Row],[Developmental toxicity]:[Reproductive toxicity]])</f>
        <v>0</v>
      </c>
    </row>
    <row r="1972" spans="1:34" x14ac:dyDescent="0.25">
      <c r="A1972" s="3">
        <f t="shared" si="240"/>
        <v>1971</v>
      </c>
      <c r="B1972" s="18"/>
      <c r="C1972" s="17" t="s">
        <v>21094</v>
      </c>
      <c r="D1972" s="16" t="s">
        <v>20698</v>
      </c>
      <c r="E1972" s="83" t="s">
        <v>20896</v>
      </c>
      <c r="F1972" s="17" t="s">
        <v>21318</v>
      </c>
      <c r="G1972" s="17" t="s">
        <v>21319</v>
      </c>
      <c r="H1972" s="17" t="s">
        <v>21319</v>
      </c>
      <c r="I1972" s="17" t="s">
        <v>21320</v>
      </c>
      <c r="J1972" s="18"/>
      <c r="K1972" s="7" t="e">
        <v>#N/A</v>
      </c>
      <c r="L1972" s="7" t="e">
        <v>#N/A</v>
      </c>
      <c r="M1972" s="7" t="e">
        <v>#N/A</v>
      </c>
      <c r="N1972" s="7" t="e">
        <v>#N/A</v>
      </c>
      <c r="O1972" s="7" t="e">
        <v>#N/A</v>
      </c>
      <c r="P1972" s="7" t="e">
        <v>#N/A</v>
      </c>
      <c r="Q1972" s="7" t="e">
        <v>#N/A</v>
      </c>
      <c r="R1972" s="7" t="e">
        <v>#N/A</v>
      </c>
      <c r="S1972" s="7" t="e">
        <v>#N/A</v>
      </c>
      <c r="T1972" s="7" t="e">
        <v>#N/A</v>
      </c>
      <c r="U1972" s="7" t="e">
        <v>#N/A</v>
      </c>
      <c r="V1972" s="7" t="e">
        <v>#N/A</v>
      </c>
      <c r="W1972" s="7" t="e">
        <v>#N/A</v>
      </c>
      <c r="X1972" s="7" t="e">
        <v>#N/A</v>
      </c>
      <c r="Y1972" s="7">
        <v>0</v>
      </c>
      <c r="Z1972" s="7">
        <f t="shared" si="241"/>
        <v>0</v>
      </c>
      <c r="AA1972" s="7">
        <f t="shared" si="242"/>
        <v>0</v>
      </c>
      <c r="AB1972" s="7" t="b">
        <f t="shared" si="243"/>
        <v>1</v>
      </c>
      <c r="AC1972" s="7" t="b">
        <f t="shared" si="244"/>
        <v>0</v>
      </c>
      <c r="AD1972" s="7" t="b">
        <f t="shared" si="245"/>
        <v>0</v>
      </c>
      <c r="AE1972" s="7" t="b">
        <f t="shared" si="246"/>
        <v>0</v>
      </c>
      <c r="AF1972" s="7" t="b">
        <f t="shared" si="247"/>
        <v>0</v>
      </c>
      <c r="AH1972" t="b">
        <f>AND(Table252102[[#This Row],[Developmental toxicity]:[Reproductive toxicity]])</f>
        <v>0</v>
      </c>
    </row>
    <row r="1973" spans="1:34" x14ac:dyDescent="0.25">
      <c r="A1973" s="3">
        <f t="shared" si="240"/>
        <v>1972</v>
      </c>
      <c r="B1973" s="18">
        <v>379</v>
      </c>
      <c r="C1973" s="18" t="s">
        <v>889</v>
      </c>
      <c r="D1973" s="18" t="s">
        <v>5275</v>
      </c>
      <c r="E1973" s="70" t="s">
        <v>4807</v>
      </c>
      <c r="F1973" s="18" t="s">
        <v>5723</v>
      </c>
      <c r="G1973" s="18" t="s">
        <v>890</v>
      </c>
      <c r="H1973" s="18" t="s">
        <v>6683</v>
      </c>
      <c r="I1973" s="18" t="s">
        <v>6684</v>
      </c>
      <c r="J1973" s="18" t="s">
        <v>1431</v>
      </c>
      <c r="K1973" s="7" t="e">
        <v>#N/A</v>
      </c>
      <c r="L1973" s="7">
        <v>1</v>
      </c>
      <c r="M1973" s="7" t="e">
        <v>#N/A</v>
      </c>
      <c r="N1973" s="7" t="e">
        <v>#N/A</v>
      </c>
      <c r="O1973" s="7" t="e">
        <v>#N/A</v>
      </c>
      <c r="P1973" s="7" t="e">
        <v>#N/A</v>
      </c>
      <c r="Q1973" s="7" t="e">
        <v>#N/A</v>
      </c>
      <c r="R1973" s="7" t="e">
        <v>#N/A</v>
      </c>
      <c r="S1973" s="7" t="e">
        <v>#N/A</v>
      </c>
      <c r="T1973" s="7" t="e">
        <v>#N/A</v>
      </c>
      <c r="U1973" s="7" t="e">
        <v>#N/A</v>
      </c>
      <c r="V1973" s="7" t="e">
        <v>#N/A</v>
      </c>
      <c r="W1973" s="7">
        <v>1</v>
      </c>
      <c r="X1973" s="7">
        <v>0</v>
      </c>
      <c r="Y1973" s="7">
        <v>1</v>
      </c>
      <c r="Z1973" s="7">
        <f t="shared" si="241"/>
        <v>1</v>
      </c>
      <c r="AA1973" s="7">
        <f t="shared" si="242"/>
        <v>1</v>
      </c>
      <c r="AB1973" s="7" t="b">
        <f t="shared" si="243"/>
        <v>1</v>
      </c>
      <c r="AC1973" s="7" t="b">
        <f t="shared" si="244"/>
        <v>1</v>
      </c>
      <c r="AD1973" s="7" t="b">
        <f t="shared" si="245"/>
        <v>0</v>
      </c>
      <c r="AE1973" s="7" t="b">
        <f t="shared" si="246"/>
        <v>1</v>
      </c>
      <c r="AF1973" s="7" t="b">
        <f t="shared" si="247"/>
        <v>0</v>
      </c>
      <c r="AH1973" t="b">
        <f>AND(Table252102[[#This Row],[Developmental toxicity]:[Reproductive toxicity]])</f>
        <v>1</v>
      </c>
    </row>
    <row r="1974" spans="1:34" x14ac:dyDescent="0.25">
      <c r="A1974" s="3">
        <f t="shared" si="240"/>
        <v>1973</v>
      </c>
      <c r="B1974" s="18">
        <v>231</v>
      </c>
      <c r="C1974" s="18" t="s">
        <v>670</v>
      </c>
      <c r="D1974" s="16" t="s">
        <v>1762</v>
      </c>
      <c r="E1974" s="70" t="s">
        <v>4706</v>
      </c>
      <c r="F1974" s="18" t="s">
        <v>1782</v>
      </c>
      <c r="G1974" s="18" t="s">
        <v>671</v>
      </c>
      <c r="H1974" s="18" t="s">
        <v>1781</v>
      </c>
      <c r="I1974" s="18" t="s">
        <v>6546</v>
      </c>
      <c r="J1974" s="18" t="s">
        <v>1434</v>
      </c>
      <c r="K1974" s="7" t="e">
        <v>#N/A</v>
      </c>
      <c r="L1974" s="7">
        <v>0</v>
      </c>
      <c r="M1974" s="7" t="e">
        <v>#N/A</v>
      </c>
      <c r="N1974" s="7" t="e">
        <v>#N/A</v>
      </c>
      <c r="O1974" s="7" t="e">
        <v>#N/A</v>
      </c>
      <c r="P1974" s="7" t="e">
        <v>#N/A</v>
      </c>
      <c r="Q1974" s="7">
        <v>0</v>
      </c>
      <c r="R1974" s="7">
        <v>0</v>
      </c>
      <c r="S1974" s="7">
        <v>1</v>
      </c>
      <c r="T1974" s="7">
        <v>1</v>
      </c>
      <c r="U1974" s="7" t="e">
        <v>#N/A</v>
      </c>
      <c r="V1974" s="7" t="e">
        <v>#N/A</v>
      </c>
      <c r="W1974" s="7" t="e">
        <v>#N/A</v>
      </c>
      <c r="X1974" s="7" t="e">
        <v>#N/A</v>
      </c>
      <c r="Y1974" s="7">
        <v>1</v>
      </c>
      <c r="Z1974" s="7">
        <f t="shared" si="241"/>
        <v>1</v>
      </c>
      <c r="AA1974" s="7">
        <f t="shared" si="242"/>
        <v>0</v>
      </c>
      <c r="AB1974" s="7" t="b">
        <f t="shared" si="243"/>
        <v>1</v>
      </c>
      <c r="AC1974" s="7" t="b">
        <f t="shared" si="244"/>
        <v>1</v>
      </c>
      <c r="AD1974" s="7" t="b">
        <f t="shared" si="245"/>
        <v>1</v>
      </c>
      <c r="AE1974" s="7" t="b">
        <f t="shared" si="246"/>
        <v>0</v>
      </c>
      <c r="AF1974" s="7" t="b">
        <f t="shared" si="247"/>
        <v>1</v>
      </c>
      <c r="AH1974" t="b">
        <f>AND(Table252102[[#This Row],[Developmental toxicity]:[Reproductive toxicity]])</f>
        <v>1</v>
      </c>
    </row>
    <row r="1975" spans="1:34" x14ac:dyDescent="0.25">
      <c r="A1975" s="3">
        <f t="shared" si="240"/>
        <v>1974</v>
      </c>
      <c r="B1975" s="18">
        <v>680</v>
      </c>
      <c r="C1975" s="18" t="s">
        <v>1366</v>
      </c>
      <c r="D1975" s="18" t="s">
        <v>5447</v>
      </c>
      <c r="E1975" s="70" t="s">
        <v>5026</v>
      </c>
      <c r="F1975" s="18" t="s">
        <v>5932</v>
      </c>
      <c r="G1975" s="18" t="s">
        <v>1367</v>
      </c>
      <c r="H1975" s="18" t="s">
        <v>6971</v>
      </c>
      <c r="I1975" s="18" t="s">
        <v>6972</v>
      </c>
      <c r="J1975" s="18" t="s">
        <v>1431</v>
      </c>
      <c r="K1975" s="7" t="e">
        <v>#N/A</v>
      </c>
      <c r="L1975" s="7">
        <v>1</v>
      </c>
      <c r="M1975" s="7" t="e">
        <v>#N/A</v>
      </c>
      <c r="N1975" s="7" t="e">
        <v>#N/A</v>
      </c>
      <c r="O1975" s="7" t="e">
        <v>#N/A</v>
      </c>
      <c r="P1975" s="7" t="e">
        <v>#N/A</v>
      </c>
      <c r="Q1975" s="7" t="e">
        <v>#N/A</v>
      </c>
      <c r="R1975" s="7" t="e">
        <v>#N/A</v>
      </c>
      <c r="S1975" s="7" t="e">
        <v>#N/A</v>
      </c>
      <c r="T1975" s="7" t="e">
        <v>#N/A</v>
      </c>
      <c r="U1975" s="7" t="e">
        <v>#N/A</v>
      </c>
      <c r="V1975" s="7" t="e">
        <v>#N/A</v>
      </c>
      <c r="W1975" s="7" t="e">
        <v>#N/A</v>
      </c>
      <c r="X1975" s="7" t="e">
        <v>#N/A</v>
      </c>
      <c r="Y1975" s="7">
        <v>1</v>
      </c>
      <c r="Z1975" s="7">
        <f t="shared" si="241"/>
        <v>1</v>
      </c>
      <c r="AA1975" s="7">
        <f t="shared" si="242"/>
        <v>1</v>
      </c>
      <c r="AB1975" s="7" t="b">
        <f t="shared" si="243"/>
        <v>1</v>
      </c>
      <c r="AC1975" s="7" t="b">
        <f t="shared" si="244"/>
        <v>0</v>
      </c>
      <c r="AD1975" s="7" t="b">
        <f t="shared" si="245"/>
        <v>0</v>
      </c>
      <c r="AE1975" s="7" t="b">
        <f t="shared" si="246"/>
        <v>0</v>
      </c>
      <c r="AF1975" s="7" t="b">
        <f t="shared" si="247"/>
        <v>0</v>
      </c>
      <c r="AH1975" t="b">
        <f>AND(Table252102[[#This Row],[Developmental toxicity]:[Reproductive toxicity]])</f>
        <v>0</v>
      </c>
    </row>
    <row r="1976" spans="1:34" x14ac:dyDescent="0.25">
      <c r="A1976" s="3">
        <f t="shared" si="240"/>
        <v>1975</v>
      </c>
      <c r="B1976" s="18">
        <v>365</v>
      </c>
      <c r="C1976" s="18" t="s">
        <v>878</v>
      </c>
      <c r="D1976" s="18" t="s">
        <v>5270</v>
      </c>
      <c r="E1976" s="70" t="s">
        <v>4802</v>
      </c>
      <c r="F1976" s="18" t="s">
        <v>5718</v>
      </c>
      <c r="G1976" s="18" t="s">
        <v>879</v>
      </c>
      <c r="H1976" s="18" t="s">
        <v>6670</v>
      </c>
      <c r="I1976" s="18" t="s">
        <v>6671</v>
      </c>
      <c r="J1976" s="18" t="s">
        <v>1431</v>
      </c>
      <c r="K1976" s="7" t="e">
        <v>#N/A</v>
      </c>
      <c r="L1976" s="7">
        <v>1</v>
      </c>
      <c r="M1976" s="7" t="e">
        <v>#N/A</v>
      </c>
      <c r="N1976" s="7" t="e">
        <v>#N/A</v>
      </c>
      <c r="O1976" s="7" t="e">
        <v>#N/A</v>
      </c>
      <c r="P1976" s="7" t="e">
        <v>#N/A</v>
      </c>
      <c r="Q1976" s="7" t="e">
        <v>#N/A</v>
      </c>
      <c r="R1976" s="7" t="e">
        <v>#N/A</v>
      </c>
      <c r="S1976" s="7" t="e">
        <v>#N/A</v>
      </c>
      <c r="T1976" s="7" t="e">
        <v>#N/A</v>
      </c>
      <c r="U1976" s="7" t="e">
        <v>#N/A</v>
      </c>
      <c r="V1976" s="7" t="e">
        <v>#N/A</v>
      </c>
      <c r="W1976" s="7" t="e">
        <v>#N/A</v>
      </c>
      <c r="X1976" s="7">
        <v>1</v>
      </c>
      <c r="Y1976" s="7">
        <v>1</v>
      </c>
      <c r="Z1976" s="7">
        <f t="shared" si="241"/>
        <v>1</v>
      </c>
      <c r="AA1976" s="7">
        <f t="shared" si="242"/>
        <v>1</v>
      </c>
      <c r="AB1976" s="7" t="b">
        <f t="shared" si="243"/>
        <v>1</v>
      </c>
      <c r="AC1976" s="7" t="b">
        <f t="shared" si="244"/>
        <v>0</v>
      </c>
      <c r="AD1976" s="7" t="b">
        <f t="shared" si="245"/>
        <v>0</v>
      </c>
      <c r="AE1976" s="7" t="b">
        <f t="shared" si="246"/>
        <v>0</v>
      </c>
      <c r="AF1976" s="7" t="b">
        <f t="shared" si="247"/>
        <v>0</v>
      </c>
      <c r="AH1976" t="b">
        <f>AND(Table252102[[#This Row],[Developmental toxicity]:[Reproductive toxicity]])</f>
        <v>0</v>
      </c>
    </row>
    <row r="1977" spans="1:34" x14ac:dyDescent="0.25">
      <c r="A1977" s="3">
        <f t="shared" si="240"/>
        <v>1976</v>
      </c>
      <c r="B1977" s="18"/>
      <c r="C1977" s="18" t="s">
        <v>11457</v>
      </c>
      <c r="D1977" s="16" t="s">
        <v>11456</v>
      </c>
      <c r="E1977" s="70" t="s">
        <v>14695</v>
      </c>
      <c r="F1977" s="18" t="s">
        <v>14696</v>
      </c>
      <c r="G1977" s="18" t="s">
        <v>14697</v>
      </c>
      <c r="H1977" s="18" t="s">
        <v>6674</v>
      </c>
      <c r="I1977" s="18" t="s">
        <v>14698</v>
      </c>
      <c r="J1977" s="18"/>
      <c r="K1977" s="7" t="e">
        <v>#N/A</v>
      </c>
      <c r="L1977" s="7">
        <v>0</v>
      </c>
      <c r="M1977" s="7" t="e">
        <v>#N/A</v>
      </c>
      <c r="N1977" s="7" t="e">
        <v>#N/A</v>
      </c>
      <c r="O1977" s="7" t="e">
        <v>#N/A</v>
      </c>
      <c r="P1977" s="7" t="e">
        <v>#N/A</v>
      </c>
      <c r="Q1977" s="7" t="e">
        <v>#N/A</v>
      </c>
      <c r="R1977" s="7" t="e">
        <v>#N/A</v>
      </c>
      <c r="S1977" s="7" t="e">
        <v>#N/A</v>
      </c>
      <c r="T1977" s="7" t="e">
        <v>#N/A</v>
      </c>
      <c r="U1977" s="7" t="e">
        <v>#N/A</v>
      </c>
      <c r="V1977" s="7" t="e">
        <v>#N/A</v>
      </c>
      <c r="W1977" s="3">
        <v>1</v>
      </c>
      <c r="X1977" s="3">
        <v>0</v>
      </c>
      <c r="Y1977" s="7">
        <v>0</v>
      </c>
      <c r="Z1977" s="7">
        <f t="shared" si="241"/>
        <v>1</v>
      </c>
      <c r="AA1977" s="7">
        <f t="shared" si="242"/>
        <v>0</v>
      </c>
      <c r="AB1977" s="7" t="b">
        <f t="shared" si="243"/>
        <v>1</v>
      </c>
      <c r="AC1977" s="7" t="b">
        <f t="shared" si="244"/>
        <v>1</v>
      </c>
      <c r="AD1977" s="7" t="b">
        <f t="shared" si="245"/>
        <v>0</v>
      </c>
      <c r="AE1977" s="7" t="b">
        <f t="shared" si="246"/>
        <v>1</v>
      </c>
      <c r="AF1977" s="7" t="b">
        <f t="shared" si="247"/>
        <v>0</v>
      </c>
      <c r="AH1977" t="b">
        <f>AND(Table252102[[#This Row],[Developmental toxicity]:[Reproductive toxicity]])</f>
        <v>1</v>
      </c>
    </row>
    <row r="1978" spans="1:34" x14ac:dyDescent="0.25">
      <c r="A1978" s="3">
        <f t="shared" si="240"/>
        <v>1977</v>
      </c>
      <c r="B1978" s="18"/>
      <c r="C1978" s="18" t="s">
        <v>20659</v>
      </c>
      <c r="D1978" s="18" t="s">
        <v>19333</v>
      </c>
      <c r="E1978" s="70" t="s">
        <v>20414</v>
      </c>
      <c r="F1978" s="18" t="s">
        <v>20111</v>
      </c>
      <c r="G1978" s="18" t="s">
        <v>20112</v>
      </c>
      <c r="H1978" s="18" t="s">
        <v>20112</v>
      </c>
      <c r="I1978" s="18" t="s">
        <v>20113</v>
      </c>
      <c r="J1978" s="18" t="s">
        <v>20</v>
      </c>
      <c r="K1978" s="7" t="e">
        <v>#N/A</v>
      </c>
      <c r="L1978" s="7" t="e">
        <v>#N/A</v>
      </c>
      <c r="M1978" s="7" t="e">
        <v>#N/A</v>
      </c>
      <c r="N1978" s="7" t="e">
        <v>#N/A</v>
      </c>
      <c r="O1978" s="7" t="e">
        <v>#N/A</v>
      </c>
      <c r="P1978" s="7" t="e">
        <v>#N/A</v>
      </c>
      <c r="Q1978" s="7" t="e">
        <v>#N/A</v>
      </c>
      <c r="R1978" s="7" t="e">
        <v>#N/A</v>
      </c>
      <c r="S1978" s="7" t="e">
        <v>#N/A</v>
      </c>
      <c r="T1978" s="7" t="e">
        <v>#N/A</v>
      </c>
      <c r="U1978" s="7" t="e">
        <v>#N/A</v>
      </c>
      <c r="V1978" s="7" t="e">
        <v>#N/A</v>
      </c>
      <c r="W1978" s="7" t="e">
        <v>#N/A</v>
      </c>
      <c r="X1978" s="7">
        <v>0</v>
      </c>
      <c r="Y1978" s="7" t="e">
        <v>#N/A</v>
      </c>
      <c r="Z1978" s="7">
        <f t="shared" si="241"/>
        <v>0</v>
      </c>
      <c r="AA1978" s="7">
        <f t="shared" si="242"/>
        <v>0</v>
      </c>
      <c r="AB1978" s="7" t="b">
        <f t="shared" si="243"/>
        <v>1</v>
      </c>
      <c r="AC1978" s="7" t="b">
        <f t="shared" si="244"/>
        <v>0</v>
      </c>
      <c r="AD1978" s="7" t="b">
        <f t="shared" si="245"/>
        <v>0</v>
      </c>
      <c r="AE1978" s="7" t="b">
        <f t="shared" si="246"/>
        <v>0</v>
      </c>
      <c r="AF1978" s="7" t="b">
        <f t="shared" si="247"/>
        <v>0</v>
      </c>
      <c r="AH1978" t="b">
        <f>AND(Table252102[[#This Row],[Developmental toxicity]:[Reproductive toxicity]])</f>
        <v>0</v>
      </c>
    </row>
    <row r="1979" spans="1:34" x14ac:dyDescent="0.25">
      <c r="A1979" s="3">
        <f t="shared" si="240"/>
        <v>1978</v>
      </c>
      <c r="B1979" s="18">
        <v>679</v>
      </c>
      <c r="C1979" s="18" t="s">
        <v>1364</v>
      </c>
      <c r="D1979" s="16" t="s">
        <v>5446</v>
      </c>
      <c r="E1979" s="70" t="s">
        <v>5025</v>
      </c>
      <c r="F1979" s="18" t="s">
        <v>5931</v>
      </c>
      <c r="G1979" s="18" t="s">
        <v>1365</v>
      </c>
      <c r="H1979" s="18" t="s">
        <v>6331</v>
      </c>
      <c r="I1979" s="18" t="s">
        <v>6970</v>
      </c>
      <c r="J1979" s="18" t="s">
        <v>1431</v>
      </c>
      <c r="K1979" s="7" t="e">
        <v>#N/A</v>
      </c>
      <c r="L1979" s="7">
        <v>1</v>
      </c>
      <c r="M1979" s="7" t="e">
        <v>#N/A</v>
      </c>
      <c r="N1979" s="7" t="e">
        <v>#N/A</v>
      </c>
      <c r="O1979" s="7" t="e">
        <v>#N/A</v>
      </c>
      <c r="P1979" s="7" t="e">
        <v>#N/A</v>
      </c>
      <c r="Q1979" s="7" t="e">
        <v>#N/A</v>
      </c>
      <c r="R1979" s="7" t="e">
        <v>#N/A</v>
      </c>
      <c r="S1979" s="7" t="e">
        <v>#N/A</v>
      </c>
      <c r="T1979" s="7" t="e">
        <v>#N/A</v>
      </c>
      <c r="U1979" s="7" t="e">
        <v>#N/A</v>
      </c>
      <c r="V1979" s="7" t="e">
        <v>#N/A</v>
      </c>
      <c r="W1979" s="7" t="e">
        <v>#N/A</v>
      </c>
      <c r="X1979" s="7" t="e">
        <v>#N/A</v>
      </c>
      <c r="Y1979" s="7">
        <v>1</v>
      </c>
      <c r="Z1979" s="7">
        <f t="shared" si="241"/>
        <v>1</v>
      </c>
      <c r="AA1979" s="7">
        <f t="shared" si="242"/>
        <v>1</v>
      </c>
      <c r="AB1979" s="7" t="b">
        <f t="shared" si="243"/>
        <v>1</v>
      </c>
      <c r="AC1979" s="7" t="b">
        <f t="shared" si="244"/>
        <v>0</v>
      </c>
      <c r="AD1979" s="7" t="b">
        <f t="shared" si="245"/>
        <v>0</v>
      </c>
      <c r="AE1979" s="7" t="b">
        <f t="shared" si="246"/>
        <v>0</v>
      </c>
      <c r="AF1979" s="7" t="b">
        <f t="shared" si="247"/>
        <v>0</v>
      </c>
      <c r="AH1979" t="b">
        <f>AND(Table252102[[#This Row],[Developmental toxicity]:[Reproductive toxicity]])</f>
        <v>0</v>
      </c>
    </row>
    <row r="1980" spans="1:34" x14ac:dyDescent="0.25">
      <c r="A1980" s="3">
        <f t="shared" ref="A1980:A2042" si="248">ROW(A1979)</f>
        <v>1979</v>
      </c>
      <c r="B1980" s="18">
        <v>13136</v>
      </c>
      <c r="C1980" s="18" t="s">
        <v>4125</v>
      </c>
      <c r="D1980" s="16" t="s">
        <v>71</v>
      </c>
      <c r="E1980" s="70" t="s">
        <v>3973</v>
      </c>
      <c r="F1980" s="18" t="s">
        <v>3811</v>
      </c>
      <c r="G1980" s="18" t="s">
        <v>72</v>
      </c>
      <c r="H1980" s="18" t="s">
        <v>4253</v>
      </c>
      <c r="I1980" s="18" t="s">
        <v>4254</v>
      </c>
      <c r="J1980" s="18" t="s">
        <v>20</v>
      </c>
      <c r="K1980" s="7" t="e">
        <v>#N/A</v>
      </c>
      <c r="L1980" s="7" t="e">
        <v>#N/A</v>
      </c>
      <c r="M1980" s="7" t="e">
        <v>#N/A</v>
      </c>
      <c r="N1980" s="7" t="e">
        <v>#N/A</v>
      </c>
      <c r="O1980" s="7" t="e">
        <v>#N/A</v>
      </c>
      <c r="P1980" s="7" t="e">
        <v>#N/A</v>
      </c>
      <c r="Q1980" s="7" t="e">
        <v>#N/A</v>
      </c>
      <c r="R1980" s="7" t="e">
        <v>#N/A</v>
      </c>
      <c r="S1980" s="7" t="e">
        <v>#N/A</v>
      </c>
      <c r="T1980" s="7" t="e">
        <v>#N/A</v>
      </c>
      <c r="U1980" s="7" t="e">
        <v>#N/A</v>
      </c>
      <c r="V1980" s="7" t="e">
        <v>#N/A</v>
      </c>
      <c r="W1980" s="7" t="e">
        <v>#N/A</v>
      </c>
      <c r="X1980" s="7">
        <v>1</v>
      </c>
      <c r="Y1980" s="7" t="e">
        <v>#N/A</v>
      </c>
      <c r="Z1980" s="7">
        <f t="shared" ref="Z1980:Z2042" si="249">IF(COUNTIF(K1980:Y1980,1)&gt;0,1,0)</f>
        <v>1</v>
      </c>
      <c r="AA1980" s="7">
        <f t="shared" ref="AA1980:AA2042" si="250">IF(COUNTIF(K1980:Y1980,1)&gt;COUNTIF(K1980:Y1980,0),1,0)</f>
        <v>1</v>
      </c>
      <c r="AB1980" s="7" t="b">
        <f t="shared" ref="AB1980:AB2042" si="251">OR(IF(COUNT(K1980)&gt;0,TRUE,FALSE),IF(COUNT(M1980)&gt;0,TRUE,FALSE),IF(COUNT(T1980:V1980)&gt;0,TRUE,FALSE),IF(COUNT(X1980:Y1980)&gt;0,TRUE,FALSE))</f>
        <v>1</v>
      </c>
      <c r="AC1980" s="7" t="b">
        <f t="shared" ref="AC1980:AC2042" si="252">OR(IF(COUNT(N1980:S1980)&gt;0,TRUE,FALSE),IF(COUNT(W1980)&gt;0,TRUE,FALSE))</f>
        <v>0</v>
      </c>
      <c r="AD1980" s="7" t="b">
        <f t="shared" ref="AD1980:AD2042" si="253">OR(IF(COUNT(T1980:V1980)&gt;0,TRUE,FALSE),IF(COUNT(P1980:S1980)&gt;0,TRUE,FALSE))</f>
        <v>0</v>
      </c>
      <c r="AE1980" s="7" t="b">
        <f t="shared" ref="AE1980:AE2042" si="254">OR(IF(COUNT(K1980)&gt;0,TRUE,FALSE),,IF(COUNT(W1980)&gt;0,TRUE,FALSE),IF(COUNT(M1980:O1980)&gt;0,TRUE,FALSE))</f>
        <v>0</v>
      </c>
      <c r="AF1980" s="7" t="b">
        <f t="shared" ref="AF1980:AF2042" si="255">OR(IF(COUNT(U1980:V1980)&gt;0,TRUE,FALSE),IF(COUNT(M1980)&gt;0,TRUE,FALSE),IF(COUNT(N1980:S1980)&gt;0,TRUE,FALSE))</f>
        <v>0</v>
      </c>
      <c r="AH1980" t="b">
        <f>AND(Table252102[[#This Row],[Developmental toxicity]:[Reproductive toxicity]])</f>
        <v>0</v>
      </c>
    </row>
    <row r="1981" spans="1:34" x14ac:dyDescent="0.25">
      <c r="A1981" s="3">
        <f t="shared" si="248"/>
        <v>1980</v>
      </c>
      <c r="B1981" s="18">
        <v>452</v>
      </c>
      <c r="C1981" s="18" t="s">
        <v>997</v>
      </c>
      <c r="D1981" s="18" t="s">
        <v>1441</v>
      </c>
      <c r="E1981" s="70" t="s">
        <v>4853</v>
      </c>
      <c r="F1981" s="18" t="s">
        <v>1528</v>
      </c>
      <c r="G1981" s="18" t="s">
        <v>998</v>
      </c>
      <c r="H1981" s="18" t="s">
        <v>6763</v>
      </c>
      <c r="I1981" s="18" t="s">
        <v>6764</v>
      </c>
      <c r="J1981" s="18" t="s">
        <v>1431</v>
      </c>
      <c r="K1981" s="7" t="e">
        <v>#N/A</v>
      </c>
      <c r="L1981" s="7">
        <v>1</v>
      </c>
      <c r="M1981" s="7">
        <v>1</v>
      </c>
      <c r="N1981" s="7" t="e">
        <v>#N/A</v>
      </c>
      <c r="O1981" s="7" t="e">
        <v>#N/A</v>
      </c>
      <c r="P1981" s="7" t="e">
        <v>#N/A</v>
      </c>
      <c r="Q1981" s="7" t="e">
        <v>#N/A</v>
      </c>
      <c r="R1981" s="7" t="e">
        <v>#N/A</v>
      </c>
      <c r="S1981" s="7" t="e">
        <v>#N/A</v>
      </c>
      <c r="T1981" s="7">
        <v>0</v>
      </c>
      <c r="U1981" s="7" t="e">
        <v>#N/A</v>
      </c>
      <c r="V1981" s="7" t="e">
        <v>#N/A</v>
      </c>
      <c r="W1981" s="7" t="e">
        <v>#N/A</v>
      </c>
      <c r="X1981" s="7">
        <v>1</v>
      </c>
      <c r="Y1981" s="7">
        <v>1</v>
      </c>
      <c r="Z1981" s="7">
        <f t="shared" si="249"/>
        <v>1</v>
      </c>
      <c r="AA1981" s="7">
        <f t="shared" si="250"/>
        <v>1</v>
      </c>
      <c r="AB1981" s="7" t="b">
        <f t="shared" si="251"/>
        <v>1</v>
      </c>
      <c r="AC1981" s="7" t="b">
        <f t="shared" si="252"/>
        <v>0</v>
      </c>
      <c r="AD1981" s="7" t="b">
        <f t="shared" si="253"/>
        <v>1</v>
      </c>
      <c r="AE1981" s="7" t="b">
        <f t="shared" si="254"/>
        <v>1</v>
      </c>
      <c r="AF1981" s="7" t="b">
        <f t="shared" si="255"/>
        <v>1</v>
      </c>
      <c r="AH1981" t="b">
        <f>AND(Table252102[[#This Row],[Developmental toxicity]:[Reproductive toxicity]])</f>
        <v>0</v>
      </c>
    </row>
    <row r="1982" spans="1:34" x14ac:dyDescent="0.25">
      <c r="A1982" s="3">
        <f t="shared" si="248"/>
        <v>1981</v>
      </c>
      <c r="B1982" s="18"/>
      <c r="C1982" s="18" t="s">
        <v>11046</v>
      </c>
      <c r="D1982" s="16" t="s">
        <v>11045</v>
      </c>
      <c r="E1982" s="70" t="s">
        <v>13935</v>
      </c>
      <c r="F1982" s="18" t="s">
        <v>13936</v>
      </c>
      <c r="G1982" s="18" t="s">
        <v>13937</v>
      </c>
      <c r="H1982" s="18" t="s">
        <v>13937</v>
      </c>
      <c r="I1982" s="18" t="s">
        <v>13938</v>
      </c>
      <c r="J1982" s="18"/>
      <c r="K1982" s="7" t="e">
        <v>#N/A</v>
      </c>
      <c r="L1982" s="7" t="e">
        <v>#N/A</v>
      </c>
      <c r="M1982" s="7" t="e">
        <v>#N/A</v>
      </c>
      <c r="N1982" s="7" t="e">
        <v>#N/A</v>
      </c>
      <c r="O1982" s="7" t="e">
        <v>#N/A</v>
      </c>
      <c r="P1982" s="7" t="e">
        <v>#N/A</v>
      </c>
      <c r="Q1982" s="7" t="e">
        <v>#N/A</v>
      </c>
      <c r="R1982" s="7" t="e">
        <v>#N/A</v>
      </c>
      <c r="S1982" s="7" t="e">
        <v>#N/A</v>
      </c>
      <c r="T1982" s="7" t="e">
        <v>#N/A</v>
      </c>
      <c r="U1982" s="7" t="e">
        <v>#N/A</v>
      </c>
      <c r="V1982" s="7" t="e">
        <v>#N/A</v>
      </c>
      <c r="W1982" s="3">
        <v>1</v>
      </c>
      <c r="X1982" s="3" t="e">
        <v>#N/A</v>
      </c>
      <c r="Y1982" s="7" t="e">
        <v>#N/A</v>
      </c>
      <c r="Z1982" s="7">
        <f t="shared" si="249"/>
        <v>1</v>
      </c>
      <c r="AA1982" s="7">
        <f t="shared" si="250"/>
        <v>1</v>
      </c>
      <c r="AB1982" s="7" t="b">
        <f t="shared" si="251"/>
        <v>0</v>
      </c>
      <c r="AC1982" s="7" t="b">
        <f t="shared" si="252"/>
        <v>1</v>
      </c>
      <c r="AD1982" s="7" t="b">
        <f t="shared" si="253"/>
        <v>0</v>
      </c>
      <c r="AE1982" s="7" t="b">
        <f t="shared" si="254"/>
        <v>1</v>
      </c>
      <c r="AF1982" s="7" t="b">
        <f t="shared" si="255"/>
        <v>0</v>
      </c>
      <c r="AH1982" t="b">
        <f>AND(Table252102[[#This Row],[Developmental toxicity]:[Reproductive toxicity]])</f>
        <v>0</v>
      </c>
    </row>
    <row r="1983" spans="1:34" x14ac:dyDescent="0.25">
      <c r="A1983" s="3">
        <f t="shared" si="248"/>
        <v>1982</v>
      </c>
      <c r="B1983" s="18" t="s">
        <v>1440</v>
      </c>
      <c r="C1983" s="18" t="s">
        <v>2625</v>
      </c>
      <c r="D1983" s="16" t="s">
        <v>3585</v>
      </c>
      <c r="E1983" s="79" t="s">
        <v>7898</v>
      </c>
      <c r="F1983" s="17" t="s">
        <v>8737</v>
      </c>
      <c r="G1983" s="17" t="s">
        <v>10381</v>
      </c>
      <c r="H1983" s="17" t="s">
        <v>10381</v>
      </c>
      <c r="I1983" s="17" t="s">
        <v>10382</v>
      </c>
      <c r="J1983" s="18"/>
      <c r="K1983" s="7" t="e">
        <v>#N/A</v>
      </c>
      <c r="L1983" s="7" t="e">
        <v>#N/A</v>
      </c>
      <c r="M1983" s="7" t="e">
        <v>#N/A</v>
      </c>
      <c r="N1983" s="7" t="e">
        <v>#N/A</v>
      </c>
      <c r="O1983" s="7" t="e">
        <v>#N/A</v>
      </c>
      <c r="P1983" s="7" t="e">
        <v>#N/A</v>
      </c>
      <c r="Q1983" s="7" t="e">
        <v>#N/A</v>
      </c>
      <c r="R1983" s="7" t="e">
        <v>#N/A</v>
      </c>
      <c r="S1983" s="7" t="e">
        <v>#N/A</v>
      </c>
      <c r="T1983" s="7">
        <v>0</v>
      </c>
      <c r="U1983" s="7" t="e">
        <v>#N/A</v>
      </c>
      <c r="V1983" s="7" t="e">
        <v>#N/A</v>
      </c>
      <c r="W1983" s="7" t="e">
        <v>#N/A</v>
      </c>
      <c r="X1983" s="7" t="e">
        <v>#N/A</v>
      </c>
      <c r="Y1983" s="7" t="e">
        <v>#N/A</v>
      </c>
      <c r="Z1983" s="7">
        <f t="shared" si="249"/>
        <v>0</v>
      </c>
      <c r="AA1983" s="7">
        <f t="shared" si="250"/>
        <v>0</v>
      </c>
      <c r="AB1983" s="7" t="b">
        <f t="shared" si="251"/>
        <v>1</v>
      </c>
      <c r="AC1983" s="7" t="b">
        <f t="shared" si="252"/>
        <v>0</v>
      </c>
      <c r="AD1983" s="7" t="b">
        <f t="shared" si="253"/>
        <v>1</v>
      </c>
      <c r="AE1983" s="7" t="b">
        <f t="shared" si="254"/>
        <v>0</v>
      </c>
      <c r="AF1983" s="7" t="b">
        <f t="shared" si="255"/>
        <v>0</v>
      </c>
      <c r="AH1983" t="b">
        <f>AND(Table252102[[#This Row],[Developmental toxicity]:[Reproductive toxicity]])</f>
        <v>0</v>
      </c>
    </row>
    <row r="1984" spans="1:34" x14ac:dyDescent="0.25">
      <c r="A1984" s="3">
        <f t="shared" si="248"/>
        <v>1983</v>
      </c>
      <c r="B1984" s="18"/>
      <c r="C1984" s="18" t="s">
        <v>20606</v>
      </c>
      <c r="D1984" s="18" t="s">
        <v>19279</v>
      </c>
      <c r="E1984" s="70" t="s">
        <v>20361</v>
      </c>
      <c r="F1984" s="18" t="s">
        <v>19936</v>
      </c>
      <c r="G1984" s="18" t="s">
        <v>19937</v>
      </c>
      <c r="H1984" s="18" t="s">
        <v>19937</v>
      </c>
      <c r="I1984" s="18" t="s">
        <v>19938</v>
      </c>
      <c r="J1984" s="18" t="s">
        <v>20</v>
      </c>
      <c r="K1984" s="7" t="e">
        <v>#N/A</v>
      </c>
      <c r="L1984" s="7" t="e">
        <v>#N/A</v>
      </c>
      <c r="M1984" s="7" t="e">
        <v>#N/A</v>
      </c>
      <c r="N1984" s="7" t="e">
        <v>#N/A</v>
      </c>
      <c r="O1984" s="7" t="e">
        <v>#N/A</v>
      </c>
      <c r="P1984" s="7" t="e">
        <v>#N/A</v>
      </c>
      <c r="Q1984" s="7" t="e">
        <v>#N/A</v>
      </c>
      <c r="R1984" s="7" t="e">
        <v>#N/A</v>
      </c>
      <c r="S1984" s="7" t="e">
        <v>#N/A</v>
      </c>
      <c r="T1984" s="7" t="e">
        <v>#N/A</v>
      </c>
      <c r="U1984" s="7" t="e">
        <v>#N/A</v>
      </c>
      <c r="V1984" s="7" t="e">
        <v>#N/A</v>
      </c>
      <c r="W1984" s="7" t="e">
        <v>#N/A</v>
      </c>
      <c r="X1984" s="7">
        <v>0</v>
      </c>
      <c r="Y1984" s="7" t="e">
        <v>#N/A</v>
      </c>
      <c r="Z1984" s="7">
        <f t="shared" si="249"/>
        <v>0</v>
      </c>
      <c r="AA1984" s="7">
        <f t="shared" si="250"/>
        <v>0</v>
      </c>
      <c r="AB1984" s="7" t="b">
        <f t="shared" si="251"/>
        <v>1</v>
      </c>
      <c r="AC1984" s="7" t="b">
        <f t="shared" si="252"/>
        <v>0</v>
      </c>
      <c r="AD1984" s="7" t="b">
        <f t="shared" si="253"/>
        <v>0</v>
      </c>
      <c r="AE1984" s="7" t="b">
        <f t="shared" si="254"/>
        <v>0</v>
      </c>
      <c r="AF1984" s="7" t="b">
        <f t="shared" si="255"/>
        <v>0</v>
      </c>
      <c r="AH1984" t="b">
        <f>AND(Table252102[[#This Row],[Developmental toxicity]:[Reproductive toxicity]])</f>
        <v>0</v>
      </c>
    </row>
    <row r="1985" spans="1:34" x14ac:dyDescent="0.25">
      <c r="A1985" s="3">
        <f t="shared" si="248"/>
        <v>1984</v>
      </c>
      <c r="B1985" s="18">
        <v>220</v>
      </c>
      <c r="C1985" s="18" t="s">
        <v>656</v>
      </c>
      <c r="D1985" s="16" t="s">
        <v>5188</v>
      </c>
      <c r="E1985" s="70" t="s">
        <v>4701</v>
      </c>
      <c r="F1985" s="18" t="s">
        <v>5622</v>
      </c>
      <c r="G1985" s="18" t="s">
        <v>657</v>
      </c>
      <c r="H1985" s="18" t="s">
        <v>6099</v>
      </c>
      <c r="I1985" s="18" t="s">
        <v>6540</v>
      </c>
      <c r="J1985" s="18" t="s">
        <v>1431</v>
      </c>
      <c r="K1985" s="7" t="e">
        <v>#N/A</v>
      </c>
      <c r="L1985" s="7">
        <v>1</v>
      </c>
      <c r="M1985" s="7" t="e">
        <v>#N/A</v>
      </c>
      <c r="N1985" s="7" t="e">
        <v>#N/A</v>
      </c>
      <c r="O1985" s="7" t="e">
        <v>#N/A</v>
      </c>
      <c r="P1985" s="7" t="e">
        <v>#N/A</v>
      </c>
      <c r="Q1985" s="7" t="e">
        <v>#N/A</v>
      </c>
      <c r="R1985" s="7" t="e">
        <v>#N/A</v>
      </c>
      <c r="S1985" s="7" t="e">
        <v>#N/A</v>
      </c>
      <c r="T1985" s="7" t="e">
        <v>#N/A</v>
      </c>
      <c r="U1985" s="7" t="e">
        <v>#N/A</v>
      </c>
      <c r="V1985" s="7" t="e">
        <v>#N/A</v>
      </c>
      <c r="W1985" s="7" t="e">
        <v>#N/A</v>
      </c>
      <c r="X1985" s="7" t="e">
        <v>#N/A</v>
      </c>
      <c r="Y1985" s="7">
        <v>1</v>
      </c>
      <c r="Z1985" s="7">
        <f t="shared" si="249"/>
        <v>1</v>
      </c>
      <c r="AA1985" s="7">
        <f t="shared" si="250"/>
        <v>1</v>
      </c>
      <c r="AB1985" s="7" t="b">
        <f t="shared" si="251"/>
        <v>1</v>
      </c>
      <c r="AC1985" s="7" t="b">
        <f t="shared" si="252"/>
        <v>0</v>
      </c>
      <c r="AD1985" s="7" t="b">
        <f t="shared" si="253"/>
        <v>0</v>
      </c>
      <c r="AE1985" s="7" t="b">
        <f t="shared" si="254"/>
        <v>0</v>
      </c>
      <c r="AF1985" s="7" t="b">
        <f t="shared" si="255"/>
        <v>0</v>
      </c>
      <c r="AH1985" t="b">
        <f>AND(Table252102[[#This Row],[Developmental toxicity]:[Reproductive toxicity]])</f>
        <v>0</v>
      </c>
    </row>
    <row r="1986" spans="1:34" x14ac:dyDescent="0.25">
      <c r="A1986" s="3">
        <f t="shared" si="248"/>
        <v>1985</v>
      </c>
      <c r="B1986" s="18"/>
      <c r="C1986" s="18" t="s">
        <v>12197</v>
      </c>
      <c r="D1986" s="18" t="s">
        <v>17890</v>
      </c>
      <c r="E1986" s="70" t="s">
        <v>18135</v>
      </c>
      <c r="F1986" s="18" t="s">
        <v>18053</v>
      </c>
      <c r="G1986" s="18" t="s">
        <v>12198</v>
      </c>
      <c r="H1986" s="18" t="s">
        <v>12198</v>
      </c>
      <c r="I1986" s="18" t="s">
        <v>18294</v>
      </c>
      <c r="J1986" s="18"/>
      <c r="K1986" s="7" t="e">
        <v>#N/A</v>
      </c>
      <c r="L1986" s="7" t="e">
        <v>#N/A</v>
      </c>
      <c r="M1986" s="7" t="e">
        <v>#N/A</v>
      </c>
      <c r="N1986" s="7" t="e">
        <v>#N/A</v>
      </c>
      <c r="O1986" s="7" t="e">
        <v>#N/A</v>
      </c>
      <c r="P1986" s="7" t="e">
        <v>#N/A</v>
      </c>
      <c r="Q1986" s="7" t="e">
        <v>#N/A</v>
      </c>
      <c r="R1986" s="7" t="e">
        <v>#N/A</v>
      </c>
      <c r="S1986" s="7" t="e">
        <v>#N/A</v>
      </c>
      <c r="T1986" s="7" t="e">
        <v>#N/A</v>
      </c>
      <c r="U1986" s="7" t="e">
        <v>#N/A</v>
      </c>
      <c r="V1986" s="7" t="e">
        <v>#N/A</v>
      </c>
      <c r="W1986" s="7">
        <v>0</v>
      </c>
      <c r="X1986" s="7" t="e">
        <v>#N/A</v>
      </c>
      <c r="Y1986" s="7">
        <v>0</v>
      </c>
      <c r="Z1986" s="7">
        <f t="shared" si="249"/>
        <v>0</v>
      </c>
      <c r="AA1986" s="7">
        <f t="shared" si="250"/>
        <v>0</v>
      </c>
      <c r="AB1986" s="7" t="b">
        <f t="shared" si="251"/>
        <v>1</v>
      </c>
      <c r="AC1986" s="7" t="b">
        <f t="shared" si="252"/>
        <v>1</v>
      </c>
      <c r="AD1986" s="7" t="b">
        <f t="shared" si="253"/>
        <v>0</v>
      </c>
      <c r="AE1986" s="7" t="b">
        <f t="shared" si="254"/>
        <v>1</v>
      </c>
      <c r="AF1986" s="7" t="b">
        <f t="shared" si="255"/>
        <v>0</v>
      </c>
      <c r="AH1986" t="b">
        <f>AND(Table252102[[#This Row],[Developmental toxicity]:[Reproductive toxicity]])</f>
        <v>1</v>
      </c>
    </row>
    <row r="1987" spans="1:34" x14ac:dyDescent="0.25">
      <c r="A1987" s="3">
        <f t="shared" si="248"/>
        <v>1986</v>
      </c>
      <c r="B1987" s="18" t="s">
        <v>1440</v>
      </c>
      <c r="C1987" s="18" t="s">
        <v>2175</v>
      </c>
      <c r="D1987" s="16" t="s">
        <v>3072</v>
      </c>
      <c r="E1987" s="70" t="s">
        <v>7455</v>
      </c>
      <c r="F1987" s="18" t="s">
        <v>8303</v>
      </c>
      <c r="G1987" s="18" t="s">
        <v>9404</v>
      </c>
      <c r="H1987" s="18" t="s">
        <v>9404</v>
      </c>
      <c r="I1987" s="18" t="s">
        <v>9405</v>
      </c>
      <c r="J1987" s="18"/>
      <c r="K1987" s="7" t="e">
        <v>#N/A</v>
      </c>
      <c r="L1987" s="7" t="e">
        <v>#N/A</v>
      </c>
      <c r="M1987" s="7" t="e">
        <v>#N/A</v>
      </c>
      <c r="N1987" s="7" t="e">
        <v>#N/A</v>
      </c>
      <c r="O1987" s="7" t="e">
        <v>#N/A</v>
      </c>
      <c r="P1987" s="7" t="e">
        <v>#N/A</v>
      </c>
      <c r="Q1987" s="7" t="e">
        <v>#N/A</v>
      </c>
      <c r="R1987" s="7" t="e">
        <v>#N/A</v>
      </c>
      <c r="S1987" s="7" t="e">
        <v>#N/A</v>
      </c>
      <c r="T1987" s="7">
        <v>0</v>
      </c>
      <c r="U1987" s="7" t="e">
        <v>#N/A</v>
      </c>
      <c r="V1987" s="7" t="e">
        <v>#N/A</v>
      </c>
      <c r="W1987" s="7">
        <v>0</v>
      </c>
      <c r="X1987" s="7" t="e">
        <v>#N/A</v>
      </c>
      <c r="Y1987" s="7">
        <v>0</v>
      </c>
      <c r="Z1987" s="7">
        <f t="shared" si="249"/>
        <v>0</v>
      </c>
      <c r="AA1987" s="7">
        <f t="shared" si="250"/>
        <v>0</v>
      </c>
      <c r="AB1987" s="7" t="b">
        <f t="shared" si="251"/>
        <v>1</v>
      </c>
      <c r="AC1987" s="7" t="b">
        <f t="shared" si="252"/>
        <v>1</v>
      </c>
      <c r="AD1987" s="7" t="b">
        <f t="shared" si="253"/>
        <v>1</v>
      </c>
      <c r="AE1987" s="7" t="b">
        <f t="shared" si="254"/>
        <v>1</v>
      </c>
      <c r="AF1987" s="7" t="b">
        <f t="shared" si="255"/>
        <v>0</v>
      </c>
      <c r="AH1987" t="b">
        <f>AND(Table252102[[#This Row],[Developmental toxicity]:[Reproductive toxicity]])</f>
        <v>1</v>
      </c>
    </row>
    <row r="1988" spans="1:34" x14ac:dyDescent="0.25">
      <c r="A1988" s="3">
        <f t="shared" si="248"/>
        <v>1987</v>
      </c>
      <c r="B1988" s="18">
        <v>607</v>
      </c>
      <c r="C1988" s="18" t="s">
        <v>1264</v>
      </c>
      <c r="D1988" s="18" t="s">
        <v>5405</v>
      </c>
      <c r="E1988" s="70" t="s">
        <v>4976</v>
      </c>
      <c r="F1988" s="18" t="s">
        <v>5882</v>
      </c>
      <c r="G1988" s="18" t="s">
        <v>1265</v>
      </c>
      <c r="H1988" s="18" t="s">
        <v>6902</v>
      </c>
      <c r="I1988" s="18" t="s">
        <v>6903</v>
      </c>
      <c r="J1988" s="18" t="s">
        <v>1431</v>
      </c>
      <c r="K1988" s="7" t="e">
        <v>#N/A</v>
      </c>
      <c r="L1988" s="7">
        <v>1</v>
      </c>
      <c r="M1988" s="7" t="e">
        <v>#N/A</v>
      </c>
      <c r="N1988" s="7" t="e">
        <v>#N/A</v>
      </c>
      <c r="O1988" s="7" t="e">
        <v>#N/A</v>
      </c>
      <c r="P1988" s="7" t="e">
        <v>#N/A</v>
      </c>
      <c r="Q1988" s="7" t="e">
        <v>#N/A</v>
      </c>
      <c r="R1988" s="7" t="e">
        <v>#N/A</v>
      </c>
      <c r="S1988" s="7" t="e">
        <v>#N/A</v>
      </c>
      <c r="T1988" s="7" t="e">
        <v>#N/A</v>
      </c>
      <c r="U1988" s="7" t="e">
        <v>#N/A</v>
      </c>
      <c r="V1988" s="7" t="e">
        <v>#N/A</v>
      </c>
      <c r="W1988" s="7">
        <v>1</v>
      </c>
      <c r="X1988" s="7" t="e">
        <v>#N/A</v>
      </c>
      <c r="Y1988" s="7">
        <v>0</v>
      </c>
      <c r="Z1988" s="7">
        <f t="shared" si="249"/>
        <v>1</v>
      </c>
      <c r="AA1988" s="7">
        <f t="shared" si="250"/>
        <v>1</v>
      </c>
      <c r="AB1988" s="7" t="b">
        <f t="shared" si="251"/>
        <v>1</v>
      </c>
      <c r="AC1988" s="7" t="b">
        <f t="shared" si="252"/>
        <v>1</v>
      </c>
      <c r="AD1988" s="7" t="b">
        <f t="shared" si="253"/>
        <v>0</v>
      </c>
      <c r="AE1988" s="7" t="b">
        <f t="shared" si="254"/>
        <v>1</v>
      </c>
      <c r="AF1988" s="7" t="b">
        <f t="shared" si="255"/>
        <v>0</v>
      </c>
      <c r="AH1988" t="b">
        <f>AND(Table252102[[#This Row],[Developmental toxicity]:[Reproductive toxicity]])</f>
        <v>1</v>
      </c>
    </row>
    <row r="1989" spans="1:34" x14ac:dyDescent="0.25">
      <c r="A1989" s="3">
        <f t="shared" si="248"/>
        <v>1988</v>
      </c>
      <c r="B1989" s="18">
        <v>239</v>
      </c>
      <c r="C1989" s="18" t="s">
        <v>686</v>
      </c>
      <c r="D1989" s="16" t="s">
        <v>5191</v>
      </c>
      <c r="E1989" s="70" t="s">
        <v>4714</v>
      </c>
      <c r="F1989" s="18" t="s">
        <v>5631</v>
      </c>
      <c r="G1989" s="18" t="s">
        <v>687</v>
      </c>
      <c r="H1989" s="18" t="s">
        <v>6107</v>
      </c>
      <c r="I1989" s="18" t="s">
        <v>6554</v>
      </c>
      <c r="J1989" s="18" t="s">
        <v>1431</v>
      </c>
      <c r="K1989" s="7" t="e">
        <v>#N/A</v>
      </c>
      <c r="L1989" s="7">
        <v>1</v>
      </c>
      <c r="M1989" s="7" t="e">
        <v>#N/A</v>
      </c>
      <c r="N1989" s="7" t="e">
        <v>#N/A</v>
      </c>
      <c r="O1989" s="7" t="e">
        <v>#N/A</v>
      </c>
      <c r="P1989" s="7" t="e">
        <v>#N/A</v>
      </c>
      <c r="Q1989" s="7" t="e">
        <v>#N/A</v>
      </c>
      <c r="R1989" s="7" t="e">
        <v>#N/A</v>
      </c>
      <c r="S1989" s="7" t="e">
        <v>#N/A</v>
      </c>
      <c r="T1989" s="7" t="e">
        <v>#N/A</v>
      </c>
      <c r="U1989" s="7" t="e">
        <v>#N/A</v>
      </c>
      <c r="V1989" s="7" t="e">
        <v>#N/A</v>
      </c>
      <c r="W1989" s="7" t="e">
        <v>#N/A</v>
      </c>
      <c r="X1989" s="7" t="e">
        <v>#N/A</v>
      </c>
      <c r="Y1989" s="7">
        <v>1</v>
      </c>
      <c r="Z1989" s="7">
        <f t="shared" si="249"/>
        <v>1</v>
      </c>
      <c r="AA1989" s="7">
        <f t="shared" si="250"/>
        <v>1</v>
      </c>
      <c r="AB1989" s="7" t="b">
        <f t="shared" si="251"/>
        <v>1</v>
      </c>
      <c r="AC1989" s="7" t="b">
        <f t="shared" si="252"/>
        <v>0</v>
      </c>
      <c r="AD1989" s="7" t="b">
        <f t="shared" si="253"/>
        <v>0</v>
      </c>
      <c r="AE1989" s="7" t="b">
        <f t="shared" si="254"/>
        <v>0</v>
      </c>
      <c r="AF1989" s="7" t="b">
        <f t="shared" si="255"/>
        <v>0</v>
      </c>
      <c r="AH1989" t="b">
        <f>AND(Table252102[[#This Row],[Developmental toxicity]:[Reproductive toxicity]])</f>
        <v>0</v>
      </c>
    </row>
    <row r="1990" spans="1:34" x14ac:dyDescent="0.25">
      <c r="A1990" s="3">
        <f t="shared" si="248"/>
        <v>1989</v>
      </c>
      <c r="B1990" s="18" t="s">
        <v>1440</v>
      </c>
      <c r="C1990" s="78" t="s">
        <v>1804</v>
      </c>
      <c r="D1990" s="78" t="s">
        <v>1805</v>
      </c>
      <c r="E1990" s="79" t="s">
        <v>7073</v>
      </c>
      <c r="F1990" s="78" t="s">
        <v>1849</v>
      </c>
      <c r="G1990" s="78" t="s">
        <v>1848</v>
      </c>
      <c r="H1990" s="17" t="s">
        <v>4330</v>
      </c>
      <c r="I1990" s="17" t="s">
        <v>7180</v>
      </c>
      <c r="J1990" s="18" t="s">
        <v>1876</v>
      </c>
      <c r="K1990" s="7" t="e">
        <v>#N/A</v>
      </c>
      <c r="L1990" s="7">
        <v>1</v>
      </c>
      <c r="M1990" s="7" t="e">
        <v>#N/A</v>
      </c>
      <c r="N1990" s="7" t="e">
        <v>#N/A</v>
      </c>
      <c r="O1990" s="7" t="e">
        <v>#N/A</v>
      </c>
      <c r="P1990" s="7" t="e">
        <v>#N/A</v>
      </c>
      <c r="Q1990" s="7" t="e">
        <v>#N/A</v>
      </c>
      <c r="R1990" s="7">
        <v>0</v>
      </c>
      <c r="S1990" s="7" t="e">
        <v>#N/A</v>
      </c>
      <c r="T1990" s="7">
        <v>1</v>
      </c>
      <c r="U1990" s="7">
        <v>1</v>
      </c>
      <c r="V1990" s="7" t="e">
        <v>#N/A</v>
      </c>
      <c r="W1990" s="3">
        <v>1</v>
      </c>
      <c r="X1990" s="3">
        <v>1</v>
      </c>
      <c r="Y1990" s="7">
        <v>1</v>
      </c>
      <c r="Z1990" s="7">
        <f t="shared" si="249"/>
        <v>1</v>
      </c>
      <c r="AA1990" s="7">
        <f t="shared" si="250"/>
        <v>1</v>
      </c>
      <c r="AB1990" s="7" t="b">
        <f t="shared" si="251"/>
        <v>1</v>
      </c>
      <c r="AC1990" s="7" t="b">
        <f t="shared" si="252"/>
        <v>1</v>
      </c>
      <c r="AD1990" s="7" t="b">
        <f t="shared" si="253"/>
        <v>1</v>
      </c>
      <c r="AE1990" s="7" t="b">
        <f t="shared" si="254"/>
        <v>1</v>
      </c>
      <c r="AF1990" s="7" t="b">
        <f t="shared" si="255"/>
        <v>1</v>
      </c>
      <c r="AH1990" t="b">
        <f>AND(Table252102[[#This Row],[Developmental toxicity]:[Reproductive toxicity]])</f>
        <v>1</v>
      </c>
    </row>
    <row r="1991" spans="1:34" x14ac:dyDescent="0.25">
      <c r="A1991" s="3">
        <f t="shared" si="248"/>
        <v>1990</v>
      </c>
      <c r="B1991" s="18"/>
      <c r="C1991" s="18" t="s">
        <v>10918</v>
      </c>
      <c r="D1991" s="16" t="s">
        <v>10917</v>
      </c>
      <c r="E1991" s="70" t="s">
        <v>13701</v>
      </c>
      <c r="F1991" s="18" t="s">
        <v>13702</v>
      </c>
      <c r="G1991" s="18" t="s">
        <v>13703</v>
      </c>
      <c r="H1991" s="18" t="s">
        <v>13703</v>
      </c>
      <c r="I1991" s="18" t="s">
        <v>13704</v>
      </c>
      <c r="J1991" s="18"/>
      <c r="K1991" s="7" t="e">
        <v>#N/A</v>
      </c>
      <c r="L1991" s="7" t="e">
        <v>#N/A</v>
      </c>
      <c r="M1991" s="7" t="e">
        <v>#N/A</v>
      </c>
      <c r="N1991" s="7" t="e">
        <v>#N/A</v>
      </c>
      <c r="O1991" s="7" t="e">
        <v>#N/A</v>
      </c>
      <c r="P1991" s="7" t="e">
        <v>#N/A</v>
      </c>
      <c r="Q1991" s="7" t="e">
        <v>#N/A</v>
      </c>
      <c r="R1991" s="7" t="e">
        <v>#N/A</v>
      </c>
      <c r="S1991" s="7" t="e">
        <v>#N/A</v>
      </c>
      <c r="T1991" s="7" t="e">
        <v>#N/A</v>
      </c>
      <c r="U1991" s="7" t="e">
        <v>#N/A</v>
      </c>
      <c r="V1991" s="7" t="e">
        <v>#N/A</v>
      </c>
      <c r="W1991" s="3">
        <v>1</v>
      </c>
      <c r="X1991" s="3" t="e">
        <v>#N/A</v>
      </c>
      <c r="Y1991" s="7" t="e">
        <v>#N/A</v>
      </c>
      <c r="Z1991" s="7">
        <f t="shared" si="249"/>
        <v>1</v>
      </c>
      <c r="AA1991" s="7">
        <f t="shared" si="250"/>
        <v>1</v>
      </c>
      <c r="AB1991" s="7" t="b">
        <f t="shared" si="251"/>
        <v>0</v>
      </c>
      <c r="AC1991" s="7" t="b">
        <f t="shared" si="252"/>
        <v>1</v>
      </c>
      <c r="AD1991" s="7" t="b">
        <f t="shared" si="253"/>
        <v>0</v>
      </c>
      <c r="AE1991" s="7" t="b">
        <f t="shared" si="254"/>
        <v>1</v>
      </c>
      <c r="AF1991" s="7" t="b">
        <f t="shared" si="255"/>
        <v>0</v>
      </c>
      <c r="AH1991" t="b">
        <f>AND(Table252102[[#This Row],[Developmental toxicity]:[Reproductive toxicity]])</f>
        <v>0</v>
      </c>
    </row>
    <row r="1992" spans="1:34" ht="30" x14ac:dyDescent="0.25">
      <c r="A1992" s="3">
        <f t="shared" si="248"/>
        <v>1991</v>
      </c>
      <c r="B1992" s="18" t="s">
        <v>1440</v>
      </c>
      <c r="C1992" s="78" t="s">
        <v>1583</v>
      </c>
      <c r="D1992" s="96" t="s">
        <v>1584</v>
      </c>
      <c r="E1992" s="79" t="s">
        <v>7038</v>
      </c>
      <c r="F1992" s="85" t="s">
        <v>1614</v>
      </c>
      <c r="G1992" s="85" t="s">
        <v>1613</v>
      </c>
      <c r="H1992" s="17" t="s">
        <v>1613</v>
      </c>
      <c r="I1992" s="17" t="s">
        <v>7133</v>
      </c>
      <c r="J1992" s="18" t="s">
        <v>1615</v>
      </c>
      <c r="K1992" s="7" t="e">
        <v>#N/A</v>
      </c>
      <c r="L1992" s="7" t="e">
        <v>#N/A</v>
      </c>
      <c r="M1992" s="15" t="e">
        <v>#N/A</v>
      </c>
      <c r="N1992" s="15">
        <v>0</v>
      </c>
      <c r="O1992" s="7" t="e">
        <v>#N/A</v>
      </c>
      <c r="P1992" s="15" t="e">
        <v>#N/A</v>
      </c>
      <c r="Q1992" s="15" t="e">
        <v>#N/A</v>
      </c>
      <c r="R1992" s="7" t="e">
        <v>#N/A</v>
      </c>
      <c r="S1992" s="15" t="e">
        <v>#N/A</v>
      </c>
      <c r="T1992" s="15" t="e">
        <v>#N/A</v>
      </c>
      <c r="U1992" s="7" t="e">
        <v>#N/A</v>
      </c>
      <c r="V1992" s="7" t="e">
        <v>#N/A</v>
      </c>
      <c r="W1992" s="3">
        <v>0</v>
      </c>
      <c r="X1992" s="3" t="e">
        <v>#N/A</v>
      </c>
      <c r="Y1992" s="7" t="e">
        <v>#N/A</v>
      </c>
      <c r="Z1992" s="7">
        <f t="shared" si="249"/>
        <v>0</v>
      </c>
      <c r="AA1992" s="7">
        <f t="shared" si="250"/>
        <v>0</v>
      </c>
      <c r="AB1992" s="7" t="b">
        <f t="shared" si="251"/>
        <v>0</v>
      </c>
      <c r="AC1992" s="7" t="b">
        <f t="shared" si="252"/>
        <v>1</v>
      </c>
      <c r="AD1992" s="7" t="b">
        <f t="shared" si="253"/>
        <v>0</v>
      </c>
      <c r="AE1992" s="7" t="b">
        <f t="shared" si="254"/>
        <v>1</v>
      </c>
      <c r="AF1992" s="7" t="b">
        <f t="shared" si="255"/>
        <v>1</v>
      </c>
      <c r="AH1992" t="b">
        <f>AND(Table252102[[#This Row],[Developmental toxicity]:[Reproductive toxicity]])</f>
        <v>0</v>
      </c>
    </row>
    <row r="1993" spans="1:34" x14ac:dyDescent="0.25">
      <c r="A1993" s="3">
        <f t="shared" si="248"/>
        <v>1992</v>
      </c>
      <c r="B1993" s="18">
        <v>426</v>
      </c>
      <c r="C1993" s="18" t="s">
        <v>963</v>
      </c>
      <c r="D1993" s="18" t="s">
        <v>5293</v>
      </c>
      <c r="E1993" s="70" t="s">
        <v>4842</v>
      </c>
      <c r="F1993" s="18" t="s">
        <v>5750</v>
      </c>
      <c r="G1993" s="18" t="s">
        <v>964</v>
      </c>
      <c r="H1993" s="18" t="s">
        <v>6192</v>
      </c>
      <c r="I1993" s="18" t="s">
        <v>6747</v>
      </c>
      <c r="J1993" s="18" t="s">
        <v>1431</v>
      </c>
      <c r="K1993" s="7" t="e">
        <v>#N/A</v>
      </c>
      <c r="L1993" s="7">
        <v>1</v>
      </c>
      <c r="M1993" s="7" t="e">
        <v>#N/A</v>
      </c>
      <c r="N1993" s="7" t="e">
        <v>#N/A</v>
      </c>
      <c r="O1993" s="7" t="e">
        <v>#N/A</v>
      </c>
      <c r="P1993" s="7" t="e">
        <v>#N/A</v>
      </c>
      <c r="Q1993" s="7" t="e">
        <v>#N/A</v>
      </c>
      <c r="R1993" s="7" t="e">
        <v>#N/A</v>
      </c>
      <c r="S1993" s="7" t="e">
        <v>#N/A</v>
      </c>
      <c r="T1993" s="7" t="e">
        <v>#N/A</v>
      </c>
      <c r="U1993" s="7" t="e">
        <v>#N/A</v>
      </c>
      <c r="V1993" s="7" t="e">
        <v>#N/A</v>
      </c>
      <c r="W1993" s="7" t="e">
        <v>#N/A</v>
      </c>
      <c r="X1993" s="7">
        <v>1</v>
      </c>
      <c r="Y1993" s="7">
        <v>1</v>
      </c>
      <c r="Z1993" s="7">
        <f t="shared" si="249"/>
        <v>1</v>
      </c>
      <c r="AA1993" s="7">
        <f t="shared" si="250"/>
        <v>1</v>
      </c>
      <c r="AB1993" s="7" t="b">
        <f t="shared" si="251"/>
        <v>1</v>
      </c>
      <c r="AC1993" s="7" t="b">
        <f t="shared" si="252"/>
        <v>0</v>
      </c>
      <c r="AD1993" s="7" t="b">
        <f t="shared" si="253"/>
        <v>0</v>
      </c>
      <c r="AE1993" s="7" t="b">
        <f t="shared" si="254"/>
        <v>0</v>
      </c>
      <c r="AF1993" s="7" t="b">
        <f t="shared" si="255"/>
        <v>0</v>
      </c>
      <c r="AH1993" t="b">
        <f>AND(Table252102[[#This Row],[Developmental toxicity]:[Reproductive toxicity]])</f>
        <v>0</v>
      </c>
    </row>
    <row r="1994" spans="1:34" x14ac:dyDescent="0.25">
      <c r="A1994" s="3">
        <f t="shared" si="248"/>
        <v>1993</v>
      </c>
      <c r="B1994" s="18">
        <v>429</v>
      </c>
      <c r="C1994" s="18" t="s">
        <v>967</v>
      </c>
      <c r="D1994" s="18" t="s">
        <v>5295</v>
      </c>
      <c r="E1994" s="70" t="s">
        <v>4844</v>
      </c>
      <c r="F1994" s="18" t="s">
        <v>5752</v>
      </c>
      <c r="G1994" s="18" t="s">
        <v>968</v>
      </c>
      <c r="H1994" s="18" t="s">
        <v>6749</v>
      </c>
      <c r="I1994" s="18" t="s">
        <v>6750</v>
      </c>
      <c r="J1994" s="18" t="s">
        <v>1431</v>
      </c>
      <c r="K1994" s="7" t="e">
        <v>#N/A</v>
      </c>
      <c r="L1994" s="7">
        <v>1</v>
      </c>
      <c r="M1994" s="7" t="e">
        <v>#N/A</v>
      </c>
      <c r="N1994" s="7" t="e">
        <v>#N/A</v>
      </c>
      <c r="O1994" s="7" t="e">
        <v>#N/A</v>
      </c>
      <c r="P1994" s="7" t="e">
        <v>#N/A</v>
      </c>
      <c r="Q1994" s="7" t="e">
        <v>#N/A</v>
      </c>
      <c r="R1994" s="7" t="e">
        <v>#N/A</v>
      </c>
      <c r="S1994" s="7" t="e">
        <v>#N/A</v>
      </c>
      <c r="T1994" s="7" t="e">
        <v>#N/A</v>
      </c>
      <c r="U1994" s="7" t="e">
        <v>#N/A</v>
      </c>
      <c r="V1994" s="7" t="e">
        <v>#N/A</v>
      </c>
      <c r="W1994" s="7" t="e">
        <v>#N/A</v>
      </c>
      <c r="X1994" s="7" t="e">
        <v>#N/A</v>
      </c>
      <c r="Y1994" s="7">
        <v>1</v>
      </c>
      <c r="Z1994" s="7">
        <f t="shared" si="249"/>
        <v>1</v>
      </c>
      <c r="AA1994" s="7">
        <f t="shared" si="250"/>
        <v>1</v>
      </c>
      <c r="AB1994" s="7" t="b">
        <f t="shared" si="251"/>
        <v>1</v>
      </c>
      <c r="AC1994" s="7" t="b">
        <f t="shared" si="252"/>
        <v>0</v>
      </c>
      <c r="AD1994" s="7" t="b">
        <f t="shared" si="253"/>
        <v>0</v>
      </c>
      <c r="AE1994" s="7" t="b">
        <f t="shared" si="254"/>
        <v>0</v>
      </c>
      <c r="AF1994" s="7" t="b">
        <f t="shared" si="255"/>
        <v>0</v>
      </c>
      <c r="AH1994" t="b">
        <f>AND(Table252102[[#This Row],[Developmental toxicity]:[Reproductive toxicity]])</f>
        <v>0</v>
      </c>
    </row>
    <row r="1995" spans="1:34" x14ac:dyDescent="0.25">
      <c r="A1995" s="3">
        <f t="shared" si="248"/>
        <v>1994</v>
      </c>
      <c r="B1995" s="18"/>
      <c r="C1995" s="18" t="s">
        <v>13283</v>
      </c>
      <c r="D1995" s="16" t="s">
        <v>13282</v>
      </c>
      <c r="E1995" s="70" t="s">
        <v>17602</v>
      </c>
      <c r="F1995" s="18" t="s">
        <v>17603</v>
      </c>
      <c r="G1995" s="18" t="s">
        <v>13284</v>
      </c>
      <c r="H1995" s="18" t="s">
        <v>13284</v>
      </c>
      <c r="I1995" s="18" t="s">
        <v>17604</v>
      </c>
      <c r="J1995" s="18"/>
      <c r="K1995" s="7" t="e">
        <v>#N/A</v>
      </c>
      <c r="L1995" s="7" t="e">
        <v>#N/A</v>
      </c>
      <c r="M1995" s="7" t="e">
        <v>#N/A</v>
      </c>
      <c r="N1995" s="7" t="e">
        <v>#N/A</v>
      </c>
      <c r="O1995" s="7" t="e">
        <v>#N/A</v>
      </c>
      <c r="P1995" s="7" t="e">
        <v>#N/A</v>
      </c>
      <c r="Q1995" s="7" t="e">
        <v>#N/A</v>
      </c>
      <c r="R1995" s="7" t="e">
        <v>#N/A</v>
      </c>
      <c r="S1995" s="7" t="e">
        <v>#N/A</v>
      </c>
      <c r="T1995" s="7" t="e">
        <v>#N/A</v>
      </c>
      <c r="U1995" s="7" t="e">
        <v>#N/A</v>
      </c>
      <c r="V1995" s="7" t="e">
        <v>#N/A</v>
      </c>
      <c r="W1995" s="3">
        <v>0</v>
      </c>
      <c r="X1995" s="3" t="e">
        <v>#N/A</v>
      </c>
      <c r="Y1995" s="7" t="e">
        <v>#N/A</v>
      </c>
      <c r="Z1995" s="7">
        <f t="shared" si="249"/>
        <v>0</v>
      </c>
      <c r="AA1995" s="7">
        <f t="shared" si="250"/>
        <v>0</v>
      </c>
      <c r="AB1995" s="7" t="b">
        <f t="shared" si="251"/>
        <v>0</v>
      </c>
      <c r="AC1995" s="7" t="b">
        <f t="shared" si="252"/>
        <v>1</v>
      </c>
      <c r="AD1995" s="7" t="b">
        <f t="shared" si="253"/>
        <v>0</v>
      </c>
      <c r="AE1995" s="7" t="b">
        <f t="shared" si="254"/>
        <v>1</v>
      </c>
      <c r="AF1995" s="7" t="b">
        <f t="shared" si="255"/>
        <v>0</v>
      </c>
      <c r="AH1995" t="b">
        <f>AND(Table252102[[#This Row],[Developmental toxicity]:[Reproductive toxicity]])</f>
        <v>0</v>
      </c>
    </row>
    <row r="1996" spans="1:34" x14ac:dyDescent="0.25">
      <c r="A1996" s="3">
        <f t="shared" si="248"/>
        <v>1995</v>
      </c>
      <c r="B1996" s="18"/>
      <c r="C1996" s="18" t="s">
        <v>12677</v>
      </c>
      <c r="D1996" s="18" t="s">
        <v>12676</v>
      </c>
      <c r="E1996" s="70" t="s">
        <v>16702</v>
      </c>
      <c r="F1996" s="18" t="s">
        <v>16703</v>
      </c>
      <c r="G1996" s="18" t="s">
        <v>16704</v>
      </c>
      <c r="H1996" s="18" t="s">
        <v>16704</v>
      </c>
      <c r="I1996" s="18" t="s">
        <v>16705</v>
      </c>
      <c r="J1996" s="18"/>
      <c r="K1996" s="7" t="e">
        <v>#N/A</v>
      </c>
      <c r="L1996" s="7" t="e">
        <v>#N/A</v>
      </c>
      <c r="M1996" s="7" t="e">
        <v>#N/A</v>
      </c>
      <c r="N1996" s="7" t="e">
        <v>#N/A</v>
      </c>
      <c r="O1996" s="7" t="e">
        <v>#N/A</v>
      </c>
      <c r="P1996" s="7" t="e">
        <v>#N/A</v>
      </c>
      <c r="Q1996" s="7" t="e">
        <v>#N/A</v>
      </c>
      <c r="R1996" s="7" t="e">
        <v>#N/A</v>
      </c>
      <c r="S1996" s="7" t="e">
        <v>#N/A</v>
      </c>
      <c r="T1996" s="7" t="e">
        <v>#N/A</v>
      </c>
      <c r="U1996" s="7" t="e">
        <v>#N/A</v>
      </c>
      <c r="V1996" s="7" t="e">
        <v>#N/A</v>
      </c>
      <c r="W1996" s="3">
        <v>0</v>
      </c>
      <c r="X1996" s="3" t="e">
        <v>#N/A</v>
      </c>
      <c r="Y1996" s="7" t="e">
        <v>#N/A</v>
      </c>
      <c r="Z1996" s="7">
        <f t="shared" si="249"/>
        <v>0</v>
      </c>
      <c r="AA1996" s="7">
        <f t="shared" si="250"/>
        <v>0</v>
      </c>
      <c r="AB1996" s="7" t="b">
        <f t="shared" si="251"/>
        <v>0</v>
      </c>
      <c r="AC1996" s="7" t="b">
        <f t="shared" si="252"/>
        <v>1</v>
      </c>
      <c r="AD1996" s="7" t="b">
        <f t="shared" si="253"/>
        <v>0</v>
      </c>
      <c r="AE1996" s="7" t="b">
        <f t="shared" si="254"/>
        <v>1</v>
      </c>
      <c r="AF1996" s="7" t="b">
        <f t="shared" si="255"/>
        <v>0</v>
      </c>
      <c r="AH1996" t="b">
        <f>AND(Table252102[[#This Row],[Developmental toxicity]:[Reproductive toxicity]])</f>
        <v>0</v>
      </c>
    </row>
    <row r="1997" spans="1:34" x14ac:dyDescent="0.25">
      <c r="A1997" s="3">
        <f t="shared" si="248"/>
        <v>1996</v>
      </c>
      <c r="B1997" s="18"/>
      <c r="C1997" s="18" t="s">
        <v>18690</v>
      </c>
      <c r="D1997" s="16" t="s">
        <v>18448</v>
      </c>
      <c r="E1997" s="70" t="s">
        <v>18570</v>
      </c>
      <c r="F1997" s="18" t="s">
        <v>19063</v>
      </c>
      <c r="G1997" s="18" t="s">
        <v>19064</v>
      </c>
      <c r="H1997" s="18" t="s">
        <v>19064</v>
      </c>
      <c r="I1997" s="18" t="s">
        <v>19065</v>
      </c>
      <c r="J1997" s="18" t="s">
        <v>20</v>
      </c>
      <c r="K1997" s="7" t="e">
        <v>#N/A</v>
      </c>
      <c r="L1997" s="7" t="e">
        <v>#N/A</v>
      </c>
      <c r="M1997" s="7" t="e">
        <v>#N/A</v>
      </c>
      <c r="N1997" s="7" t="e">
        <v>#N/A</v>
      </c>
      <c r="O1997" s="7" t="e">
        <v>#N/A</v>
      </c>
      <c r="P1997" s="7" t="e">
        <v>#N/A</v>
      </c>
      <c r="Q1997" s="7" t="e">
        <v>#N/A</v>
      </c>
      <c r="R1997" s="7" t="e">
        <v>#N/A</v>
      </c>
      <c r="S1997" s="7" t="e">
        <v>#N/A</v>
      </c>
      <c r="T1997" s="7" t="e">
        <v>#N/A</v>
      </c>
      <c r="U1997" s="7" t="e">
        <v>#N/A</v>
      </c>
      <c r="V1997" s="7" t="e">
        <v>#N/A</v>
      </c>
      <c r="W1997" s="7" t="e">
        <v>#N/A</v>
      </c>
      <c r="X1997" s="7">
        <v>1</v>
      </c>
      <c r="Y1997" s="7" t="e">
        <v>#N/A</v>
      </c>
      <c r="Z1997" s="7">
        <f t="shared" si="249"/>
        <v>1</v>
      </c>
      <c r="AA1997" s="7">
        <f t="shared" si="250"/>
        <v>1</v>
      </c>
      <c r="AB1997" s="7" t="b">
        <f t="shared" si="251"/>
        <v>1</v>
      </c>
      <c r="AC1997" s="7" t="b">
        <f t="shared" si="252"/>
        <v>0</v>
      </c>
      <c r="AD1997" s="7" t="b">
        <f t="shared" si="253"/>
        <v>0</v>
      </c>
      <c r="AE1997" s="7" t="b">
        <f t="shared" si="254"/>
        <v>0</v>
      </c>
      <c r="AF1997" s="7" t="b">
        <f t="shared" si="255"/>
        <v>0</v>
      </c>
      <c r="AH1997" t="b">
        <f>AND(Table252102[[#This Row],[Developmental toxicity]:[Reproductive toxicity]])</f>
        <v>0</v>
      </c>
    </row>
    <row r="1998" spans="1:34" x14ac:dyDescent="0.25">
      <c r="A1998" s="3">
        <f t="shared" si="248"/>
        <v>1997</v>
      </c>
      <c r="B1998" s="18" t="s">
        <v>1440</v>
      </c>
      <c r="C1998" s="18" t="s">
        <v>2451</v>
      </c>
      <c r="D1998" s="18" t="s">
        <v>3387</v>
      </c>
      <c r="E1998" s="79" t="s">
        <v>7728</v>
      </c>
      <c r="F1998" s="17" t="s">
        <v>8568</v>
      </c>
      <c r="G1998" s="17" t="s">
        <v>10000</v>
      </c>
      <c r="H1998" s="17" t="s">
        <v>10000</v>
      </c>
      <c r="I1998" s="17" t="s">
        <v>10001</v>
      </c>
      <c r="J1998" s="18"/>
      <c r="K1998" s="7" t="e">
        <v>#N/A</v>
      </c>
      <c r="L1998" s="7" t="e">
        <v>#N/A</v>
      </c>
      <c r="M1998" s="7" t="e">
        <v>#N/A</v>
      </c>
      <c r="N1998" s="7" t="e">
        <v>#N/A</v>
      </c>
      <c r="O1998" s="7" t="e">
        <v>#N/A</v>
      </c>
      <c r="P1998" s="7" t="e">
        <v>#N/A</v>
      </c>
      <c r="Q1998" s="7" t="e">
        <v>#N/A</v>
      </c>
      <c r="R1998" s="7" t="e">
        <v>#N/A</v>
      </c>
      <c r="S1998" s="7" t="e">
        <v>#N/A</v>
      </c>
      <c r="T1998" s="7">
        <v>0</v>
      </c>
      <c r="U1998" s="7" t="e">
        <v>#N/A</v>
      </c>
      <c r="V1998" s="7" t="e">
        <v>#N/A</v>
      </c>
      <c r="W1998" s="7" t="e">
        <v>#N/A</v>
      </c>
      <c r="X1998" s="7" t="e">
        <v>#N/A</v>
      </c>
      <c r="Y1998" s="7" t="e">
        <v>#N/A</v>
      </c>
      <c r="Z1998" s="7">
        <f t="shared" si="249"/>
        <v>0</v>
      </c>
      <c r="AA1998" s="7">
        <f t="shared" si="250"/>
        <v>0</v>
      </c>
      <c r="AB1998" s="7" t="b">
        <f t="shared" si="251"/>
        <v>1</v>
      </c>
      <c r="AC1998" s="7" t="b">
        <f t="shared" si="252"/>
        <v>0</v>
      </c>
      <c r="AD1998" s="7" t="b">
        <f t="shared" si="253"/>
        <v>1</v>
      </c>
      <c r="AE1998" s="7" t="b">
        <f t="shared" si="254"/>
        <v>0</v>
      </c>
      <c r="AF1998" s="7" t="b">
        <f t="shared" si="255"/>
        <v>0</v>
      </c>
      <c r="AH1998" t="b">
        <f>AND(Table252102[[#This Row],[Developmental toxicity]:[Reproductive toxicity]])</f>
        <v>0</v>
      </c>
    </row>
    <row r="1999" spans="1:34" x14ac:dyDescent="0.25">
      <c r="A1999" s="3">
        <f t="shared" si="248"/>
        <v>1998</v>
      </c>
      <c r="B1999" s="18" t="s">
        <v>1440</v>
      </c>
      <c r="C1999" s="18" t="s">
        <v>2358</v>
      </c>
      <c r="D1999" s="16" t="s">
        <v>3279</v>
      </c>
      <c r="E1999" s="79" t="s">
        <v>7635</v>
      </c>
      <c r="F1999" s="17" t="s">
        <v>8476</v>
      </c>
      <c r="G1999" s="17" t="s">
        <v>9796</v>
      </c>
      <c r="H1999" s="17" t="s">
        <v>9796</v>
      </c>
      <c r="I1999" s="17" t="s">
        <v>9797</v>
      </c>
      <c r="J1999" s="18"/>
      <c r="K1999" s="7" t="e">
        <v>#N/A</v>
      </c>
      <c r="L1999" s="7" t="e">
        <v>#N/A</v>
      </c>
      <c r="M1999" s="7" t="e">
        <v>#N/A</v>
      </c>
      <c r="N1999" s="7" t="e">
        <v>#N/A</v>
      </c>
      <c r="O1999" s="7" t="e">
        <v>#N/A</v>
      </c>
      <c r="P1999" s="7" t="e">
        <v>#N/A</v>
      </c>
      <c r="Q1999" s="7" t="e">
        <v>#N/A</v>
      </c>
      <c r="R1999" s="7" t="e">
        <v>#N/A</v>
      </c>
      <c r="S1999" s="7" t="e">
        <v>#N/A</v>
      </c>
      <c r="T1999" s="7">
        <v>0</v>
      </c>
      <c r="U1999" s="7" t="e">
        <v>#N/A</v>
      </c>
      <c r="V1999" s="7" t="e">
        <v>#N/A</v>
      </c>
      <c r="W1999" s="7" t="e">
        <v>#N/A</v>
      </c>
      <c r="X1999" s="7" t="e">
        <v>#N/A</v>
      </c>
      <c r="Y1999" s="7" t="e">
        <v>#N/A</v>
      </c>
      <c r="Z1999" s="7">
        <f t="shared" si="249"/>
        <v>0</v>
      </c>
      <c r="AA1999" s="7">
        <f t="shared" si="250"/>
        <v>0</v>
      </c>
      <c r="AB1999" s="7" t="b">
        <f t="shared" si="251"/>
        <v>1</v>
      </c>
      <c r="AC1999" s="7" t="b">
        <f t="shared" si="252"/>
        <v>0</v>
      </c>
      <c r="AD1999" s="7" t="b">
        <f t="shared" si="253"/>
        <v>1</v>
      </c>
      <c r="AE1999" s="7" t="b">
        <f t="shared" si="254"/>
        <v>0</v>
      </c>
      <c r="AF1999" s="7" t="b">
        <f t="shared" si="255"/>
        <v>0</v>
      </c>
      <c r="AH1999" t="b">
        <f>AND(Table252102[[#This Row],[Developmental toxicity]:[Reproductive toxicity]])</f>
        <v>0</v>
      </c>
    </row>
    <row r="2000" spans="1:34" x14ac:dyDescent="0.25">
      <c r="A2000" s="3">
        <f t="shared" si="248"/>
        <v>1999</v>
      </c>
      <c r="B2000" s="18">
        <v>385</v>
      </c>
      <c r="C2000" s="18" t="s">
        <v>899</v>
      </c>
      <c r="D2000" s="18" t="s">
        <v>5279</v>
      </c>
      <c r="E2000" s="70" t="s">
        <v>4812</v>
      </c>
      <c r="F2000" s="18" t="s">
        <v>5728</v>
      </c>
      <c r="G2000" s="18" t="s">
        <v>900</v>
      </c>
      <c r="H2000" s="18" t="s">
        <v>6693</v>
      </c>
      <c r="I2000" s="18" t="s">
        <v>6694</v>
      </c>
      <c r="J2000" s="18" t="s">
        <v>1431</v>
      </c>
      <c r="K2000" s="7" t="e">
        <v>#N/A</v>
      </c>
      <c r="L2000" s="7">
        <v>1</v>
      </c>
      <c r="M2000" s="7" t="e">
        <v>#N/A</v>
      </c>
      <c r="N2000" s="7" t="e">
        <v>#N/A</v>
      </c>
      <c r="O2000" s="7" t="e">
        <v>#N/A</v>
      </c>
      <c r="P2000" s="7" t="e">
        <v>#N/A</v>
      </c>
      <c r="Q2000" s="7" t="e">
        <v>#N/A</v>
      </c>
      <c r="R2000" s="7" t="e">
        <v>#N/A</v>
      </c>
      <c r="S2000" s="7" t="e">
        <v>#N/A</v>
      </c>
      <c r="T2000" s="7" t="e">
        <v>#N/A</v>
      </c>
      <c r="U2000" s="7" t="e">
        <v>#N/A</v>
      </c>
      <c r="V2000" s="7" t="e">
        <v>#N/A</v>
      </c>
      <c r="W2000" s="7" t="e">
        <v>#N/A</v>
      </c>
      <c r="X2000" s="7" t="e">
        <v>#N/A</v>
      </c>
      <c r="Y2000" s="7">
        <v>1</v>
      </c>
      <c r="Z2000" s="7">
        <f t="shared" si="249"/>
        <v>1</v>
      </c>
      <c r="AA2000" s="7">
        <f t="shared" si="250"/>
        <v>1</v>
      </c>
      <c r="AB2000" s="7" t="b">
        <f t="shared" si="251"/>
        <v>1</v>
      </c>
      <c r="AC2000" s="7" t="b">
        <f t="shared" si="252"/>
        <v>0</v>
      </c>
      <c r="AD2000" s="7" t="b">
        <f t="shared" si="253"/>
        <v>0</v>
      </c>
      <c r="AE2000" s="7" t="b">
        <f t="shared" si="254"/>
        <v>0</v>
      </c>
      <c r="AF2000" s="7" t="b">
        <f t="shared" si="255"/>
        <v>0</v>
      </c>
      <c r="AH2000" t="b">
        <f>AND(Table252102[[#This Row],[Developmental toxicity]:[Reproductive toxicity]])</f>
        <v>0</v>
      </c>
    </row>
    <row r="2001" spans="1:34" x14ac:dyDescent="0.25">
      <c r="A2001" s="3">
        <f t="shared" si="248"/>
        <v>2000</v>
      </c>
      <c r="B2001" s="18"/>
      <c r="C2001" s="18" t="s">
        <v>11443</v>
      </c>
      <c r="D2001" s="16" t="s">
        <v>11442</v>
      </c>
      <c r="E2001" s="70" t="s">
        <v>14667</v>
      </c>
      <c r="F2001" s="18" t="s">
        <v>14668</v>
      </c>
      <c r="G2001" s="18" t="s">
        <v>14669</v>
      </c>
      <c r="H2001" s="18" t="s">
        <v>11444</v>
      </c>
      <c r="I2001" s="18" t="s">
        <v>14670</v>
      </c>
      <c r="J2001" s="18"/>
      <c r="K2001" s="7" t="e">
        <v>#N/A</v>
      </c>
      <c r="L2001" s="7" t="e">
        <v>#N/A</v>
      </c>
      <c r="M2001" s="7" t="e">
        <v>#N/A</v>
      </c>
      <c r="N2001" s="7" t="e">
        <v>#N/A</v>
      </c>
      <c r="O2001" s="7" t="e">
        <v>#N/A</v>
      </c>
      <c r="P2001" s="7" t="e">
        <v>#N/A</v>
      </c>
      <c r="Q2001" s="7" t="e">
        <v>#N/A</v>
      </c>
      <c r="R2001" s="7" t="e">
        <v>#N/A</v>
      </c>
      <c r="S2001" s="7" t="e">
        <v>#N/A</v>
      </c>
      <c r="T2001" s="7" t="e">
        <v>#N/A</v>
      </c>
      <c r="U2001" s="7" t="e">
        <v>#N/A</v>
      </c>
      <c r="V2001" s="7" t="e">
        <v>#N/A</v>
      </c>
      <c r="W2001" s="3">
        <v>1</v>
      </c>
      <c r="X2001" s="3" t="e">
        <v>#N/A</v>
      </c>
      <c r="Y2001" s="7" t="e">
        <v>#N/A</v>
      </c>
      <c r="Z2001" s="7">
        <f t="shared" si="249"/>
        <v>1</v>
      </c>
      <c r="AA2001" s="7">
        <f t="shared" si="250"/>
        <v>1</v>
      </c>
      <c r="AB2001" s="7" t="b">
        <f t="shared" si="251"/>
        <v>0</v>
      </c>
      <c r="AC2001" s="7" t="b">
        <f t="shared" si="252"/>
        <v>1</v>
      </c>
      <c r="AD2001" s="7" t="b">
        <f t="shared" si="253"/>
        <v>0</v>
      </c>
      <c r="AE2001" s="7" t="b">
        <f t="shared" si="254"/>
        <v>1</v>
      </c>
      <c r="AF2001" s="7" t="b">
        <f t="shared" si="255"/>
        <v>0</v>
      </c>
      <c r="AH2001" t="b">
        <f>AND(Table252102[[#This Row],[Developmental toxicity]:[Reproductive toxicity]])</f>
        <v>0</v>
      </c>
    </row>
    <row r="2002" spans="1:34" x14ac:dyDescent="0.25">
      <c r="A2002" s="3">
        <f t="shared" si="248"/>
        <v>2001</v>
      </c>
      <c r="B2002" s="18">
        <v>659</v>
      </c>
      <c r="C2002" s="18" t="s">
        <v>1328</v>
      </c>
      <c r="D2002" s="18" t="s">
        <v>5434</v>
      </c>
      <c r="E2002" s="70" t="s">
        <v>5007</v>
      </c>
      <c r="F2002" s="18" t="s">
        <v>5913</v>
      </c>
      <c r="G2002" s="18" t="s">
        <v>1329</v>
      </c>
      <c r="H2002" s="18" t="s">
        <v>6315</v>
      </c>
      <c r="I2002" s="18" t="s">
        <v>6952</v>
      </c>
      <c r="J2002" s="18" t="s">
        <v>1431</v>
      </c>
      <c r="K2002" s="7" t="e">
        <v>#N/A</v>
      </c>
      <c r="L2002" s="7">
        <v>1</v>
      </c>
      <c r="M2002" s="7" t="e">
        <v>#N/A</v>
      </c>
      <c r="N2002" s="7" t="e">
        <v>#N/A</v>
      </c>
      <c r="O2002" s="7" t="e">
        <v>#N/A</v>
      </c>
      <c r="P2002" s="7" t="e">
        <v>#N/A</v>
      </c>
      <c r="Q2002" s="7" t="e">
        <v>#N/A</v>
      </c>
      <c r="R2002" s="7" t="e">
        <v>#N/A</v>
      </c>
      <c r="S2002" s="7" t="e">
        <v>#N/A</v>
      </c>
      <c r="T2002" s="7" t="e">
        <v>#N/A</v>
      </c>
      <c r="U2002" s="7" t="e">
        <v>#N/A</v>
      </c>
      <c r="V2002" s="7" t="e">
        <v>#N/A</v>
      </c>
      <c r="W2002" s="7" t="e">
        <v>#N/A</v>
      </c>
      <c r="X2002" s="7">
        <v>0</v>
      </c>
      <c r="Y2002" s="7">
        <v>0</v>
      </c>
      <c r="Z2002" s="7">
        <f t="shared" si="249"/>
        <v>1</v>
      </c>
      <c r="AA2002" s="7">
        <f t="shared" si="250"/>
        <v>0</v>
      </c>
      <c r="AB2002" s="7" t="b">
        <f t="shared" si="251"/>
        <v>1</v>
      </c>
      <c r="AC2002" s="7" t="b">
        <f t="shared" si="252"/>
        <v>0</v>
      </c>
      <c r="AD2002" s="7" t="b">
        <f t="shared" si="253"/>
        <v>0</v>
      </c>
      <c r="AE2002" s="7" t="b">
        <f t="shared" si="254"/>
        <v>0</v>
      </c>
      <c r="AF2002" s="7" t="b">
        <f t="shared" si="255"/>
        <v>0</v>
      </c>
      <c r="AH2002" t="b">
        <f>AND(Table252102[[#This Row],[Developmental toxicity]:[Reproductive toxicity]])</f>
        <v>0</v>
      </c>
    </row>
    <row r="2003" spans="1:34" x14ac:dyDescent="0.25">
      <c r="A2003" s="3">
        <f t="shared" si="248"/>
        <v>2002</v>
      </c>
      <c r="B2003" s="18"/>
      <c r="C2003" s="18" t="s">
        <v>10978</v>
      </c>
      <c r="D2003" s="16" t="s">
        <v>10977</v>
      </c>
      <c r="E2003" s="70" t="s">
        <v>13807</v>
      </c>
      <c r="F2003" s="18" t="s">
        <v>13808</v>
      </c>
      <c r="G2003" s="18" t="s">
        <v>13809</v>
      </c>
      <c r="H2003" s="18" t="s">
        <v>13809</v>
      </c>
      <c r="I2003" s="18" t="s">
        <v>13810</v>
      </c>
      <c r="J2003" s="18"/>
      <c r="K2003" s="7" t="e">
        <v>#N/A</v>
      </c>
      <c r="L2003" s="7" t="e">
        <v>#N/A</v>
      </c>
      <c r="M2003" s="7" t="e">
        <v>#N/A</v>
      </c>
      <c r="N2003" s="7" t="e">
        <v>#N/A</v>
      </c>
      <c r="O2003" s="7" t="e">
        <v>#N/A</v>
      </c>
      <c r="P2003" s="7" t="e">
        <v>#N/A</v>
      </c>
      <c r="Q2003" s="7" t="e">
        <v>#N/A</v>
      </c>
      <c r="R2003" s="7" t="e">
        <v>#N/A</v>
      </c>
      <c r="S2003" s="7" t="e">
        <v>#N/A</v>
      </c>
      <c r="T2003" s="7" t="e">
        <v>#N/A</v>
      </c>
      <c r="U2003" s="7" t="e">
        <v>#N/A</v>
      </c>
      <c r="V2003" s="7" t="e">
        <v>#N/A</v>
      </c>
      <c r="W2003" s="3">
        <v>1</v>
      </c>
      <c r="X2003" s="3" t="e">
        <v>#N/A</v>
      </c>
      <c r="Y2003" s="7" t="e">
        <v>#N/A</v>
      </c>
      <c r="Z2003" s="7">
        <f t="shared" si="249"/>
        <v>1</v>
      </c>
      <c r="AA2003" s="7">
        <f t="shared" si="250"/>
        <v>1</v>
      </c>
      <c r="AB2003" s="7" t="b">
        <f t="shared" si="251"/>
        <v>0</v>
      </c>
      <c r="AC2003" s="7" t="b">
        <f t="shared" si="252"/>
        <v>1</v>
      </c>
      <c r="AD2003" s="7" t="b">
        <f t="shared" si="253"/>
        <v>0</v>
      </c>
      <c r="AE2003" s="7" t="b">
        <f t="shared" si="254"/>
        <v>1</v>
      </c>
      <c r="AF2003" s="7" t="b">
        <f t="shared" si="255"/>
        <v>0</v>
      </c>
      <c r="AH2003" t="b">
        <f>AND(Table252102[[#This Row],[Developmental toxicity]:[Reproductive toxicity]])</f>
        <v>0</v>
      </c>
    </row>
    <row r="2004" spans="1:34" x14ac:dyDescent="0.25">
      <c r="A2004" s="3" t="e">
        <f>ROW(#REF!)</f>
        <v>#REF!</v>
      </c>
      <c r="B2004" s="18" t="s">
        <v>1440</v>
      </c>
      <c r="C2004" s="18" t="s">
        <v>2661</v>
      </c>
      <c r="D2004" s="16" t="s">
        <v>3623</v>
      </c>
      <c r="E2004" s="79" t="s">
        <v>7933</v>
      </c>
      <c r="F2004" s="17" t="s">
        <v>8772</v>
      </c>
      <c r="G2004" s="17" t="s">
        <v>10464</v>
      </c>
      <c r="H2004" s="17" t="s">
        <v>10465</v>
      </c>
      <c r="I2004" s="17" t="s">
        <v>10466</v>
      </c>
      <c r="J2004" s="18"/>
      <c r="K2004" s="7" t="e">
        <v>#N/A</v>
      </c>
      <c r="L2004" s="7" t="e">
        <v>#N/A</v>
      </c>
      <c r="M2004" s="7" t="e">
        <v>#N/A</v>
      </c>
      <c r="N2004" s="7" t="e">
        <v>#N/A</v>
      </c>
      <c r="O2004" s="7" t="e">
        <v>#N/A</v>
      </c>
      <c r="P2004" s="7" t="e">
        <v>#N/A</v>
      </c>
      <c r="Q2004" s="7" t="e">
        <v>#N/A</v>
      </c>
      <c r="R2004" s="7" t="e">
        <v>#N/A</v>
      </c>
      <c r="S2004" s="7" t="e">
        <v>#N/A</v>
      </c>
      <c r="T2004" s="7">
        <v>0</v>
      </c>
      <c r="U2004" s="7" t="e">
        <v>#N/A</v>
      </c>
      <c r="V2004" s="7" t="e">
        <v>#N/A</v>
      </c>
      <c r="W2004" s="7" t="e">
        <v>#N/A</v>
      </c>
      <c r="X2004" s="7" t="e">
        <v>#N/A</v>
      </c>
      <c r="Y2004" s="7" t="e">
        <v>#N/A</v>
      </c>
      <c r="Z2004" s="7">
        <f t="shared" si="249"/>
        <v>0</v>
      </c>
      <c r="AA2004" s="7">
        <f t="shared" si="250"/>
        <v>0</v>
      </c>
      <c r="AB2004" s="7" t="b">
        <f t="shared" si="251"/>
        <v>1</v>
      </c>
      <c r="AC2004" s="7" t="b">
        <f t="shared" si="252"/>
        <v>0</v>
      </c>
      <c r="AD2004" s="7" t="b">
        <f t="shared" si="253"/>
        <v>1</v>
      </c>
      <c r="AE2004" s="7" t="b">
        <f t="shared" si="254"/>
        <v>0</v>
      </c>
      <c r="AF2004" s="7" t="b">
        <f t="shared" si="255"/>
        <v>0</v>
      </c>
      <c r="AH2004" t="b">
        <f>AND(Table252102[[#This Row],[Developmental toxicity]:[Reproductive toxicity]])</f>
        <v>0</v>
      </c>
    </row>
    <row r="2005" spans="1:34" x14ac:dyDescent="0.25">
      <c r="A2005" s="3">
        <f t="shared" si="248"/>
        <v>2004</v>
      </c>
      <c r="B2005" s="18">
        <v>580</v>
      </c>
      <c r="C2005" s="18" t="s">
        <v>1222</v>
      </c>
      <c r="D2005" s="18" t="s">
        <v>5388</v>
      </c>
      <c r="E2005" s="70" t="s">
        <v>4958</v>
      </c>
      <c r="F2005" s="18" t="s">
        <v>5864</v>
      </c>
      <c r="G2005" s="18" t="s">
        <v>1223</v>
      </c>
      <c r="H2005" s="18" t="s">
        <v>6293</v>
      </c>
      <c r="I2005" s="18" t="s">
        <v>6873</v>
      </c>
      <c r="J2005" s="18" t="s">
        <v>1431</v>
      </c>
      <c r="K2005" s="7" t="e">
        <v>#N/A</v>
      </c>
      <c r="L2005" s="7">
        <v>1</v>
      </c>
      <c r="M2005" s="7" t="e">
        <v>#N/A</v>
      </c>
      <c r="N2005" s="7" t="e">
        <v>#N/A</v>
      </c>
      <c r="O2005" s="7" t="e">
        <v>#N/A</v>
      </c>
      <c r="P2005" s="7" t="e">
        <v>#N/A</v>
      </c>
      <c r="Q2005" s="7" t="e">
        <v>#N/A</v>
      </c>
      <c r="R2005" s="7" t="e">
        <v>#N/A</v>
      </c>
      <c r="S2005" s="7" t="e">
        <v>#N/A</v>
      </c>
      <c r="T2005" s="7" t="e">
        <v>#N/A</v>
      </c>
      <c r="U2005" s="7" t="e">
        <v>#N/A</v>
      </c>
      <c r="V2005" s="7" t="e">
        <v>#N/A</v>
      </c>
      <c r="W2005" s="7" t="e">
        <v>#N/A</v>
      </c>
      <c r="X2005" s="7" t="e">
        <v>#N/A</v>
      </c>
      <c r="Y2005" s="7">
        <v>1</v>
      </c>
      <c r="Z2005" s="7">
        <f t="shared" si="249"/>
        <v>1</v>
      </c>
      <c r="AA2005" s="7">
        <f t="shared" si="250"/>
        <v>1</v>
      </c>
      <c r="AB2005" s="7" t="b">
        <f t="shared" si="251"/>
        <v>1</v>
      </c>
      <c r="AC2005" s="7" t="b">
        <f t="shared" si="252"/>
        <v>0</v>
      </c>
      <c r="AD2005" s="7" t="b">
        <f t="shared" si="253"/>
        <v>0</v>
      </c>
      <c r="AE2005" s="7" t="b">
        <f t="shared" si="254"/>
        <v>0</v>
      </c>
      <c r="AF2005" s="7" t="b">
        <f t="shared" si="255"/>
        <v>0</v>
      </c>
      <c r="AH2005" t="b">
        <f>AND(Table252102[[#This Row],[Developmental toxicity]:[Reproductive toxicity]])</f>
        <v>0</v>
      </c>
    </row>
    <row r="2006" spans="1:34" x14ac:dyDescent="0.25">
      <c r="A2006" s="3">
        <f t="shared" si="248"/>
        <v>2005</v>
      </c>
      <c r="B2006" s="18"/>
      <c r="C2006" s="17" t="s">
        <v>21198</v>
      </c>
      <c r="D2006" s="16" t="s">
        <v>20802</v>
      </c>
      <c r="E2006" s="83" t="s">
        <v>21000</v>
      </c>
      <c r="F2006" s="17" t="s">
        <v>21656</v>
      </c>
      <c r="G2006" s="17" t="s">
        <v>21657</v>
      </c>
      <c r="H2006" s="17" t="s">
        <v>21657</v>
      </c>
      <c r="I2006" s="17" t="s">
        <v>21658</v>
      </c>
      <c r="J2006" s="18"/>
      <c r="K2006" s="7" t="e">
        <v>#N/A</v>
      </c>
      <c r="L2006" s="7" t="e">
        <v>#N/A</v>
      </c>
      <c r="M2006" s="7" t="e">
        <v>#N/A</v>
      </c>
      <c r="N2006" s="7" t="e">
        <v>#N/A</v>
      </c>
      <c r="O2006" s="7" t="e">
        <v>#N/A</v>
      </c>
      <c r="P2006" s="7" t="e">
        <v>#N/A</v>
      </c>
      <c r="Q2006" s="7" t="e">
        <v>#N/A</v>
      </c>
      <c r="R2006" s="7" t="e">
        <v>#N/A</v>
      </c>
      <c r="S2006" s="7" t="e">
        <v>#N/A</v>
      </c>
      <c r="T2006" s="7" t="e">
        <v>#N/A</v>
      </c>
      <c r="U2006" s="7" t="e">
        <v>#N/A</v>
      </c>
      <c r="V2006" s="7" t="e">
        <v>#N/A</v>
      </c>
      <c r="W2006" s="7" t="e">
        <v>#N/A</v>
      </c>
      <c r="X2006" s="7" t="e">
        <v>#N/A</v>
      </c>
      <c r="Y2006" s="7">
        <v>0</v>
      </c>
      <c r="Z2006" s="7">
        <f t="shared" si="249"/>
        <v>0</v>
      </c>
      <c r="AA2006" s="7">
        <f t="shared" si="250"/>
        <v>0</v>
      </c>
      <c r="AB2006" s="7" t="b">
        <f t="shared" si="251"/>
        <v>1</v>
      </c>
      <c r="AC2006" s="7" t="b">
        <f t="shared" si="252"/>
        <v>0</v>
      </c>
      <c r="AD2006" s="7" t="b">
        <f t="shared" si="253"/>
        <v>0</v>
      </c>
      <c r="AE2006" s="7" t="b">
        <f t="shared" si="254"/>
        <v>0</v>
      </c>
      <c r="AF2006" s="7" t="b">
        <f t="shared" si="255"/>
        <v>0</v>
      </c>
      <c r="AH2006" t="b">
        <f>AND(Table252102[[#This Row],[Developmental toxicity]:[Reproductive toxicity]])</f>
        <v>0</v>
      </c>
    </row>
    <row r="2007" spans="1:34" x14ac:dyDescent="0.25">
      <c r="A2007" s="3">
        <f t="shared" si="248"/>
        <v>2006</v>
      </c>
      <c r="B2007" s="18">
        <v>542</v>
      </c>
      <c r="C2007" s="18" t="s">
        <v>1153</v>
      </c>
      <c r="D2007" s="16" t="s">
        <v>5360</v>
      </c>
      <c r="E2007" s="70" t="s">
        <v>4924</v>
      </c>
      <c r="F2007" s="18" t="s">
        <v>5830</v>
      </c>
      <c r="G2007" s="18" t="s">
        <v>1154</v>
      </c>
      <c r="H2007" s="18" t="s">
        <v>1154</v>
      </c>
      <c r="I2007" s="18" t="s">
        <v>6839</v>
      </c>
      <c r="J2007" s="18" t="s">
        <v>1433</v>
      </c>
      <c r="K2007" s="7" t="e">
        <v>#N/A</v>
      </c>
      <c r="L2007" s="7">
        <v>1</v>
      </c>
      <c r="M2007" s="7" t="e">
        <v>#N/A</v>
      </c>
      <c r="N2007" s="7" t="e">
        <v>#N/A</v>
      </c>
      <c r="O2007" s="7" t="e">
        <v>#N/A</v>
      </c>
      <c r="P2007" s="7" t="e">
        <v>#N/A</v>
      </c>
      <c r="Q2007" s="7" t="e">
        <v>#N/A</v>
      </c>
      <c r="R2007" s="7" t="e">
        <v>#N/A</v>
      </c>
      <c r="S2007" s="7" t="e">
        <v>#N/A</v>
      </c>
      <c r="T2007" s="7" t="e">
        <v>#N/A</v>
      </c>
      <c r="U2007" s="7" t="e">
        <v>#N/A</v>
      </c>
      <c r="V2007" s="7" t="e">
        <v>#N/A</v>
      </c>
      <c r="W2007" s="7">
        <v>1</v>
      </c>
      <c r="X2007" s="7" t="e">
        <v>#N/A</v>
      </c>
      <c r="Y2007" s="7">
        <v>0</v>
      </c>
      <c r="Z2007" s="7">
        <f t="shared" si="249"/>
        <v>1</v>
      </c>
      <c r="AA2007" s="7">
        <f t="shared" si="250"/>
        <v>1</v>
      </c>
      <c r="AB2007" s="7" t="b">
        <f t="shared" si="251"/>
        <v>1</v>
      </c>
      <c r="AC2007" s="7" t="b">
        <f t="shared" si="252"/>
        <v>1</v>
      </c>
      <c r="AD2007" s="7" t="b">
        <f t="shared" si="253"/>
        <v>0</v>
      </c>
      <c r="AE2007" s="7" t="b">
        <f t="shared" si="254"/>
        <v>1</v>
      </c>
      <c r="AF2007" s="7" t="b">
        <f t="shared" si="255"/>
        <v>0</v>
      </c>
      <c r="AH2007" t="b">
        <f>AND(Table252102[[#This Row],[Developmental toxicity]:[Reproductive toxicity]])</f>
        <v>1</v>
      </c>
    </row>
    <row r="2008" spans="1:34" x14ac:dyDescent="0.25">
      <c r="A2008" s="3">
        <f t="shared" si="248"/>
        <v>2007</v>
      </c>
      <c r="B2008" s="18"/>
      <c r="C2008" s="18" t="s">
        <v>11537</v>
      </c>
      <c r="D2008" s="16" t="s">
        <v>11536</v>
      </c>
      <c r="E2008" s="70" t="s">
        <v>14847</v>
      </c>
      <c r="F2008" s="18" t="s">
        <v>14848</v>
      </c>
      <c r="G2008" s="18" t="s">
        <v>14849</v>
      </c>
      <c r="H2008" s="18" t="s">
        <v>14850</v>
      </c>
      <c r="I2008" s="18" t="s">
        <v>14851</v>
      </c>
      <c r="J2008" s="18"/>
      <c r="K2008" s="7" t="e">
        <v>#N/A</v>
      </c>
      <c r="L2008" s="7" t="e">
        <v>#N/A</v>
      </c>
      <c r="M2008" s="7" t="e">
        <v>#N/A</v>
      </c>
      <c r="N2008" s="7" t="e">
        <v>#N/A</v>
      </c>
      <c r="O2008" s="7" t="e">
        <v>#N/A</v>
      </c>
      <c r="P2008" s="7" t="e">
        <v>#N/A</v>
      </c>
      <c r="Q2008" s="7" t="e">
        <v>#N/A</v>
      </c>
      <c r="R2008" s="7" t="e">
        <v>#N/A</v>
      </c>
      <c r="S2008" s="7" t="e">
        <v>#N/A</v>
      </c>
      <c r="T2008" s="7" t="e">
        <v>#N/A</v>
      </c>
      <c r="U2008" s="7" t="e">
        <v>#N/A</v>
      </c>
      <c r="V2008" s="7" t="e">
        <v>#N/A</v>
      </c>
      <c r="W2008" s="3">
        <v>1</v>
      </c>
      <c r="X2008" s="3" t="e">
        <v>#N/A</v>
      </c>
      <c r="Y2008" s="7" t="e">
        <v>#N/A</v>
      </c>
      <c r="Z2008" s="7">
        <f t="shared" si="249"/>
        <v>1</v>
      </c>
      <c r="AA2008" s="7">
        <f t="shared" si="250"/>
        <v>1</v>
      </c>
      <c r="AB2008" s="7" t="b">
        <f t="shared" si="251"/>
        <v>0</v>
      </c>
      <c r="AC2008" s="7" t="b">
        <f t="shared" si="252"/>
        <v>1</v>
      </c>
      <c r="AD2008" s="7" t="b">
        <f t="shared" si="253"/>
        <v>0</v>
      </c>
      <c r="AE2008" s="7" t="b">
        <f t="shared" si="254"/>
        <v>1</v>
      </c>
      <c r="AF2008" s="7" t="b">
        <f t="shared" si="255"/>
        <v>0</v>
      </c>
      <c r="AH2008" t="b">
        <f>AND(Table252102[[#This Row],[Developmental toxicity]:[Reproductive toxicity]])</f>
        <v>0</v>
      </c>
    </row>
    <row r="2009" spans="1:34" x14ac:dyDescent="0.25">
      <c r="A2009" s="3">
        <f t="shared" si="248"/>
        <v>2008</v>
      </c>
      <c r="B2009" s="18"/>
      <c r="C2009" s="18" t="s">
        <v>20460</v>
      </c>
      <c r="D2009" s="18" t="s">
        <v>19132</v>
      </c>
      <c r="E2009" s="70" t="s">
        <v>20215</v>
      </c>
      <c r="F2009" s="18" t="s">
        <v>19433</v>
      </c>
      <c r="G2009" s="18" t="s">
        <v>19434</v>
      </c>
      <c r="H2009" s="18" t="s">
        <v>19435</v>
      </c>
      <c r="I2009" s="18" t="s">
        <v>19436</v>
      </c>
      <c r="J2009" s="18" t="s">
        <v>20</v>
      </c>
      <c r="K2009" s="7" t="e">
        <v>#N/A</v>
      </c>
      <c r="L2009" s="7" t="e">
        <v>#N/A</v>
      </c>
      <c r="M2009" s="7" t="e">
        <v>#N/A</v>
      </c>
      <c r="N2009" s="7" t="e">
        <v>#N/A</v>
      </c>
      <c r="O2009" s="7" t="e">
        <v>#N/A</v>
      </c>
      <c r="P2009" s="7" t="e">
        <v>#N/A</v>
      </c>
      <c r="Q2009" s="7" t="e">
        <v>#N/A</v>
      </c>
      <c r="R2009" s="7" t="e">
        <v>#N/A</v>
      </c>
      <c r="S2009" s="7" t="e">
        <v>#N/A</v>
      </c>
      <c r="T2009" s="7" t="e">
        <v>#N/A</v>
      </c>
      <c r="U2009" s="7" t="e">
        <v>#N/A</v>
      </c>
      <c r="V2009" s="7" t="e">
        <v>#N/A</v>
      </c>
      <c r="W2009" s="7" t="e">
        <v>#N/A</v>
      </c>
      <c r="X2009" s="7">
        <v>0</v>
      </c>
      <c r="Y2009" s="7" t="e">
        <v>#N/A</v>
      </c>
      <c r="Z2009" s="7">
        <f t="shared" si="249"/>
        <v>0</v>
      </c>
      <c r="AA2009" s="7">
        <f t="shared" si="250"/>
        <v>0</v>
      </c>
      <c r="AB2009" s="7" t="b">
        <f t="shared" si="251"/>
        <v>1</v>
      </c>
      <c r="AC2009" s="7" t="b">
        <f t="shared" si="252"/>
        <v>0</v>
      </c>
      <c r="AD2009" s="7" t="b">
        <f t="shared" si="253"/>
        <v>0</v>
      </c>
      <c r="AE2009" s="7" t="b">
        <f t="shared" si="254"/>
        <v>0</v>
      </c>
      <c r="AF2009" s="7" t="b">
        <f t="shared" si="255"/>
        <v>0</v>
      </c>
      <c r="AH2009" t="b">
        <f>AND(Table252102[[#This Row],[Developmental toxicity]:[Reproductive toxicity]])</f>
        <v>0</v>
      </c>
    </row>
    <row r="2010" spans="1:34" x14ac:dyDescent="0.25">
      <c r="A2010" s="3">
        <f t="shared" si="248"/>
        <v>2009</v>
      </c>
      <c r="B2010" s="18" t="s">
        <v>1440</v>
      </c>
      <c r="C2010" s="18" t="s">
        <v>2350</v>
      </c>
      <c r="D2010" s="16" t="s">
        <v>3271</v>
      </c>
      <c r="E2010" s="79" t="s">
        <v>7627</v>
      </c>
      <c r="F2010" s="17" t="s">
        <v>8468</v>
      </c>
      <c r="G2010" s="17" t="s">
        <v>9778</v>
      </c>
      <c r="H2010" s="17" t="s">
        <v>9779</v>
      </c>
      <c r="I2010" s="17" t="s">
        <v>9780</v>
      </c>
      <c r="J2010" s="18"/>
      <c r="K2010" s="7" t="e">
        <v>#N/A</v>
      </c>
      <c r="L2010" s="7" t="e">
        <v>#N/A</v>
      </c>
      <c r="M2010" s="7" t="e">
        <v>#N/A</v>
      </c>
      <c r="N2010" s="7" t="e">
        <v>#N/A</v>
      </c>
      <c r="O2010" s="7" t="e">
        <v>#N/A</v>
      </c>
      <c r="P2010" s="7" t="e">
        <v>#N/A</v>
      </c>
      <c r="Q2010" s="7" t="e">
        <v>#N/A</v>
      </c>
      <c r="R2010" s="7" t="e">
        <v>#N/A</v>
      </c>
      <c r="S2010" s="7" t="e">
        <v>#N/A</v>
      </c>
      <c r="T2010" s="7">
        <v>0</v>
      </c>
      <c r="U2010" s="7" t="e">
        <v>#N/A</v>
      </c>
      <c r="V2010" s="7">
        <v>1</v>
      </c>
      <c r="W2010" s="7" t="e">
        <v>#N/A</v>
      </c>
      <c r="X2010" s="7">
        <v>0</v>
      </c>
      <c r="Y2010" s="7" t="e">
        <v>#N/A</v>
      </c>
      <c r="Z2010" s="7">
        <f t="shared" si="249"/>
        <v>1</v>
      </c>
      <c r="AA2010" s="7">
        <f t="shared" si="250"/>
        <v>0</v>
      </c>
      <c r="AB2010" s="7" t="b">
        <f t="shared" si="251"/>
        <v>1</v>
      </c>
      <c r="AC2010" s="7" t="b">
        <f t="shared" si="252"/>
        <v>0</v>
      </c>
      <c r="AD2010" s="7" t="b">
        <f t="shared" si="253"/>
        <v>1</v>
      </c>
      <c r="AE2010" s="7" t="b">
        <f t="shared" si="254"/>
        <v>0</v>
      </c>
      <c r="AF2010" s="7" t="b">
        <f t="shared" si="255"/>
        <v>1</v>
      </c>
      <c r="AH2010" t="b">
        <f>AND(Table252102[[#This Row],[Developmental toxicity]:[Reproductive toxicity]])</f>
        <v>0</v>
      </c>
    </row>
    <row r="2011" spans="1:34" x14ac:dyDescent="0.25">
      <c r="A2011" s="3">
        <f t="shared" si="248"/>
        <v>2010</v>
      </c>
      <c r="B2011" s="18"/>
      <c r="C2011" s="18" t="s">
        <v>10975</v>
      </c>
      <c r="D2011" s="18" t="s">
        <v>10974</v>
      </c>
      <c r="E2011" s="70" t="s">
        <v>13803</v>
      </c>
      <c r="F2011" s="18" t="s">
        <v>13804</v>
      </c>
      <c r="G2011" s="18" t="s">
        <v>13805</v>
      </c>
      <c r="H2011" s="18" t="s">
        <v>10976</v>
      </c>
      <c r="I2011" s="18" t="s">
        <v>13806</v>
      </c>
      <c r="J2011" s="18"/>
      <c r="K2011" s="7" t="e">
        <v>#N/A</v>
      </c>
      <c r="L2011" s="7" t="e">
        <v>#N/A</v>
      </c>
      <c r="M2011" s="7" t="e">
        <v>#N/A</v>
      </c>
      <c r="N2011" s="7" t="e">
        <v>#N/A</v>
      </c>
      <c r="O2011" s="7" t="e">
        <v>#N/A</v>
      </c>
      <c r="P2011" s="7" t="e">
        <v>#N/A</v>
      </c>
      <c r="Q2011" s="7" t="e">
        <v>#N/A</v>
      </c>
      <c r="R2011" s="7" t="e">
        <v>#N/A</v>
      </c>
      <c r="S2011" s="7" t="e">
        <v>#N/A</v>
      </c>
      <c r="T2011" s="7" t="e">
        <v>#N/A</v>
      </c>
      <c r="U2011" s="7" t="e">
        <v>#N/A</v>
      </c>
      <c r="V2011" s="7" t="e">
        <v>#N/A</v>
      </c>
      <c r="W2011" s="3">
        <v>1</v>
      </c>
      <c r="X2011" s="3">
        <v>1</v>
      </c>
      <c r="Y2011" s="7" t="e">
        <v>#N/A</v>
      </c>
      <c r="Z2011" s="7">
        <f t="shared" si="249"/>
        <v>1</v>
      </c>
      <c r="AA2011" s="7">
        <f t="shared" si="250"/>
        <v>1</v>
      </c>
      <c r="AB2011" s="7" t="b">
        <f t="shared" si="251"/>
        <v>1</v>
      </c>
      <c r="AC2011" s="7" t="b">
        <f t="shared" si="252"/>
        <v>1</v>
      </c>
      <c r="AD2011" s="7" t="b">
        <f t="shared" si="253"/>
        <v>0</v>
      </c>
      <c r="AE2011" s="7" t="b">
        <f t="shared" si="254"/>
        <v>1</v>
      </c>
      <c r="AF2011" s="7" t="b">
        <f t="shared" si="255"/>
        <v>0</v>
      </c>
      <c r="AH2011" t="b">
        <f>AND(Table252102[[#This Row],[Developmental toxicity]:[Reproductive toxicity]])</f>
        <v>1</v>
      </c>
    </row>
    <row r="2012" spans="1:34" x14ac:dyDescent="0.25">
      <c r="A2012" s="3">
        <f t="shared" si="248"/>
        <v>2011</v>
      </c>
      <c r="B2012" s="18">
        <v>366</v>
      </c>
      <c r="C2012" s="18" t="s">
        <v>880</v>
      </c>
      <c r="D2012" s="16" t="s">
        <v>5271</v>
      </c>
      <c r="E2012" s="70" t="s">
        <v>4803</v>
      </c>
      <c r="F2012" s="18" t="s">
        <v>5719</v>
      </c>
      <c r="G2012" s="18" t="s">
        <v>881</v>
      </c>
      <c r="H2012" s="18" t="s">
        <v>6672</v>
      </c>
      <c r="I2012" s="18" t="s">
        <v>6673</v>
      </c>
      <c r="J2012" s="18" t="s">
        <v>1431</v>
      </c>
      <c r="K2012" s="7" t="e">
        <v>#N/A</v>
      </c>
      <c r="L2012" s="7">
        <v>1</v>
      </c>
      <c r="M2012" s="7" t="e">
        <v>#N/A</v>
      </c>
      <c r="N2012" s="7" t="e">
        <v>#N/A</v>
      </c>
      <c r="O2012" s="7" t="e">
        <v>#N/A</v>
      </c>
      <c r="P2012" s="7" t="e">
        <v>#N/A</v>
      </c>
      <c r="Q2012" s="7" t="e">
        <v>#N/A</v>
      </c>
      <c r="R2012" s="7" t="e">
        <v>#N/A</v>
      </c>
      <c r="S2012" s="7" t="e">
        <v>#N/A</v>
      </c>
      <c r="T2012" s="7" t="e">
        <v>#N/A</v>
      </c>
      <c r="U2012" s="7" t="e">
        <v>#N/A</v>
      </c>
      <c r="V2012" s="7" t="e">
        <v>#N/A</v>
      </c>
      <c r="W2012" s="7" t="e">
        <v>#N/A</v>
      </c>
      <c r="X2012" s="7" t="e">
        <v>#N/A</v>
      </c>
      <c r="Y2012" s="7">
        <v>0</v>
      </c>
      <c r="Z2012" s="7">
        <f t="shared" si="249"/>
        <v>1</v>
      </c>
      <c r="AA2012" s="7">
        <f t="shared" si="250"/>
        <v>0</v>
      </c>
      <c r="AB2012" s="7" t="b">
        <f t="shared" si="251"/>
        <v>1</v>
      </c>
      <c r="AC2012" s="7" t="b">
        <f t="shared" si="252"/>
        <v>0</v>
      </c>
      <c r="AD2012" s="7" t="b">
        <f t="shared" si="253"/>
        <v>0</v>
      </c>
      <c r="AE2012" s="7" t="b">
        <f t="shared" si="254"/>
        <v>0</v>
      </c>
      <c r="AF2012" s="7" t="b">
        <f t="shared" si="255"/>
        <v>0</v>
      </c>
      <c r="AH2012" t="b">
        <f>AND(Table252102[[#This Row],[Developmental toxicity]:[Reproductive toxicity]])</f>
        <v>0</v>
      </c>
    </row>
    <row r="2013" spans="1:34" x14ac:dyDescent="0.25">
      <c r="A2013" s="3">
        <f t="shared" si="248"/>
        <v>2012</v>
      </c>
      <c r="B2013" s="18" t="s">
        <v>1440</v>
      </c>
      <c r="C2013" s="18" t="s">
        <v>2248</v>
      </c>
      <c r="D2013" s="18" t="s">
        <v>3153</v>
      </c>
      <c r="E2013" s="70" t="s">
        <v>7526</v>
      </c>
      <c r="F2013" s="18" t="s">
        <v>8374</v>
      </c>
      <c r="G2013" s="18" t="s">
        <v>9573</v>
      </c>
      <c r="H2013" s="18" t="s">
        <v>9574</v>
      </c>
      <c r="I2013" s="18" t="s">
        <v>9575</v>
      </c>
      <c r="J2013" s="18"/>
      <c r="K2013" s="7" t="e">
        <v>#N/A</v>
      </c>
      <c r="L2013" s="7" t="e">
        <v>#N/A</v>
      </c>
      <c r="M2013" s="7" t="e">
        <v>#N/A</v>
      </c>
      <c r="N2013" s="7" t="e">
        <v>#N/A</v>
      </c>
      <c r="O2013" s="7" t="e">
        <v>#N/A</v>
      </c>
      <c r="P2013" s="7" t="e">
        <v>#N/A</v>
      </c>
      <c r="Q2013" s="7" t="e">
        <v>#N/A</v>
      </c>
      <c r="R2013" s="7" t="e">
        <v>#N/A</v>
      </c>
      <c r="S2013" s="7" t="e">
        <v>#N/A</v>
      </c>
      <c r="T2013" s="7">
        <v>1</v>
      </c>
      <c r="U2013" s="7" t="e">
        <v>#N/A</v>
      </c>
      <c r="V2013" s="7" t="e">
        <v>#N/A</v>
      </c>
      <c r="W2013" s="7" t="e">
        <v>#N/A</v>
      </c>
      <c r="X2013" s="7" t="e">
        <v>#N/A</v>
      </c>
      <c r="Y2013" s="7" t="e">
        <v>#N/A</v>
      </c>
      <c r="Z2013" s="7">
        <f t="shared" si="249"/>
        <v>1</v>
      </c>
      <c r="AA2013" s="7">
        <f t="shared" si="250"/>
        <v>1</v>
      </c>
      <c r="AB2013" s="7" t="b">
        <f t="shared" si="251"/>
        <v>1</v>
      </c>
      <c r="AC2013" s="7" t="b">
        <f t="shared" si="252"/>
        <v>0</v>
      </c>
      <c r="AD2013" s="7" t="b">
        <f t="shared" si="253"/>
        <v>1</v>
      </c>
      <c r="AE2013" s="7" t="b">
        <f t="shared" si="254"/>
        <v>0</v>
      </c>
      <c r="AF2013" s="7" t="b">
        <f t="shared" si="255"/>
        <v>0</v>
      </c>
      <c r="AH2013" t="b">
        <f>AND(Table252102[[#This Row],[Developmental toxicity]:[Reproductive toxicity]])</f>
        <v>0</v>
      </c>
    </row>
    <row r="2014" spans="1:34" x14ac:dyDescent="0.25">
      <c r="A2014" s="3">
        <f t="shared" si="248"/>
        <v>2013</v>
      </c>
      <c r="B2014" s="18" t="s">
        <v>1440</v>
      </c>
      <c r="C2014" s="18" t="s">
        <v>2240</v>
      </c>
      <c r="D2014" s="16" t="s">
        <v>3145</v>
      </c>
      <c r="E2014" s="79" t="s">
        <v>7518</v>
      </c>
      <c r="F2014" s="17" t="s">
        <v>8366</v>
      </c>
      <c r="G2014" s="17" t="s">
        <v>9553</v>
      </c>
      <c r="H2014" s="17" t="s">
        <v>9554</v>
      </c>
      <c r="I2014" s="17" t="s">
        <v>9555</v>
      </c>
      <c r="J2014" s="18"/>
      <c r="K2014" s="7" t="e">
        <v>#N/A</v>
      </c>
      <c r="L2014" s="7" t="e">
        <v>#N/A</v>
      </c>
      <c r="M2014" s="7" t="e">
        <v>#N/A</v>
      </c>
      <c r="N2014" s="7" t="e">
        <v>#N/A</v>
      </c>
      <c r="O2014" s="7" t="e">
        <v>#N/A</v>
      </c>
      <c r="P2014" s="7" t="e">
        <v>#N/A</v>
      </c>
      <c r="Q2014" s="7" t="e">
        <v>#N/A</v>
      </c>
      <c r="R2014" s="7" t="e">
        <v>#N/A</v>
      </c>
      <c r="S2014" s="7" t="e">
        <v>#N/A</v>
      </c>
      <c r="T2014" s="7">
        <v>0</v>
      </c>
      <c r="U2014" s="7" t="e">
        <v>#N/A</v>
      </c>
      <c r="V2014" s="7" t="e">
        <v>#N/A</v>
      </c>
      <c r="W2014" s="7" t="e">
        <v>#N/A</v>
      </c>
      <c r="X2014" s="7" t="e">
        <v>#N/A</v>
      </c>
      <c r="Y2014" s="7" t="e">
        <v>#N/A</v>
      </c>
      <c r="Z2014" s="7">
        <f t="shared" si="249"/>
        <v>0</v>
      </c>
      <c r="AA2014" s="7">
        <f t="shared" si="250"/>
        <v>0</v>
      </c>
      <c r="AB2014" s="7" t="b">
        <f t="shared" si="251"/>
        <v>1</v>
      </c>
      <c r="AC2014" s="7" t="b">
        <f t="shared" si="252"/>
        <v>0</v>
      </c>
      <c r="AD2014" s="7" t="b">
        <f t="shared" si="253"/>
        <v>1</v>
      </c>
      <c r="AE2014" s="7" t="b">
        <f t="shared" si="254"/>
        <v>0</v>
      </c>
      <c r="AF2014" s="7" t="b">
        <f t="shared" si="255"/>
        <v>0</v>
      </c>
      <c r="AH2014" t="b">
        <f>AND(Table252102[[#This Row],[Developmental toxicity]:[Reproductive toxicity]])</f>
        <v>0</v>
      </c>
    </row>
    <row r="2015" spans="1:34" x14ac:dyDescent="0.25">
      <c r="A2015" s="3">
        <f t="shared" si="248"/>
        <v>2014</v>
      </c>
      <c r="B2015" s="18"/>
      <c r="C2015" s="18" t="s">
        <v>20633</v>
      </c>
      <c r="D2015" s="18" t="s">
        <v>19307</v>
      </c>
      <c r="E2015" s="70" t="s">
        <v>20388</v>
      </c>
      <c r="F2015" s="18" t="s">
        <v>20026</v>
      </c>
      <c r="G2015" s="18" t="s">
        <v>20027</v>
      </c>
      <c r="H2015" s="18" t="s">
        <v>20028</v>
      </c>
      <c r="I2015" s="18" t="s">
        <v>20029</v>
      </c>
      <c r="J2015" s="18" t="s">
        <v>20</v>
      </c>
      <c r="K2015" s="7" t="e">
        <v>#N/A</v>
      </c>
      <c r="L2015" s="7" t="e">
        <v>#N/A</v>
      </c>
      <c r="M2015" s="7" t="e">
        <v>#N/A</v>
      </c>
      <c r="N2015" s="7" t="e">
        <v>#N/A</v>
      </c>
      <c r="O2015" s="7" t="e">
        <v>#N/A</v>
      </c>
      <c r="P2015" s="7" t="e">
        <v>#N/A</v>
      </c>
      <c r="Q2015" s="7" t="e">
        <v>#N/A</v>
      </c>
      <c r="R2015" s="7" t="e">
        <v>#N/A</v>
      </c>
      <c r="S2015" s="7" t="e">
        <v>#N/A</v>
      </c>
      <c r="T2015" s="7" t="e">
        <v>#N/A</v>
      </c>
      <c r="U2015" s="7" t="e">
        <v>#N/A</v>
      </c>
      <c r="V2015" s="7" t="e">
        <v>#N/A</v>
      </c>
      <c r="W2015" s="7" t="e">
        <v>#N/A</v>
      </c>
      <c r="X2015" s="7">
        <v>1</v>
      </c>
      <c r="Y2015" s="7" t="e">
        <v>#N/A</v>
      </c>
      <c r="Z2015" s="7">
        <f t="shared" si="249"/>
        <v>1</v>
      </c>
      <c r="AA2015" s="7">
        <f t="shared" si="250"/>
        <v>1</v>
      </c>
      <c r="AB2015" s="7" t="b">
        <f t="shared" si="251"/>
        <v>1</v>
      </c>
      <c r="AC2015" s="7" t="b">
        <f t="shared" si="252"/>
        <v>0</v>
      </c>
      <c r="AD2015" s="7" t="b">
        <f t="shared" si="253"/>
        <v>0</v>
      </c>
      <c r="AE2015" s="7" t="b">
        <f t="shared" si="254"/>
        <v>0</v>
      </c>
      <c r="AF2015" s="7" t="b">
        <f t="shared" si="255"/>
        <v>0</v>
      </c>
      <c r="AH2015" t="b">
        <f>AND(Table252102[[#This Row],[Developmental toxicity]:[Reproductive toxicity]])</f>
        <v>0</v>
      </c>
    </row>
    <row r="2016" spans="1:34" x14ac:dyDescent="0.25">
      <c r="A2016" s="3">
        <f t="shared" si="248"/>
        <v>2015</v>
      </c>
      <c r="B2016" s="18" t="s">
        <v>1440</v>
      </c>
      <c r="C2016" s="18" t="s">
        <v>2094</v>
      </c>
      <c r="D2016" s="18" t="s">
        <v>2980</v>
      </c>
      <c r="E2016" s="79" t="s">
        <v>7375</v>
      </c>
      <c r="F2016" s="17" t="s">
        <v>8223</v>
      </c>
      <c r="G2016" s="17" t="s">
        <v>9229</v>
      </c>
      <c r="H2016" s="17" t="s">
        <v>9229</v>
      </c>
      <c r="I2016" s="17" t="s">
        <v>9230</v>
      </c>
      <c r="J2016" s="18"/>
      <c r="K2016" s="7" t="e">
        <v>#N/A</v>
      </c>
      <c r="L2016" s="7" t="e">
        <v>#N/A</v>
      </c>
      <c r="M2016" s="7" t="e">
        <v>#N/A</v>
      </c>
      <c r="N2016" s="7" t="e">
        <v>#N/A</v>
      </c>
      <c r="O2016" s="7" t="e">
        <v>#N/A</v>
      </c>
      <c r="P2016" s="7" t="e">
        <v>#N/A</v>
      </c>
      <c r="Q2016" s="7" t="e">
        <v>#N/A</v>
      </c>
      <c r="R2016" s="7" t="e">
        <v>#N/A</v>
      </c>
      <c r="S2016" s="7" t="e">
        <v>#N/A</v>
      </c>
      <c r="T2016" s="7">
        <v>0</v>
      </c>
      <c r="U2016" s="7" t="e">
        <v>#N/A</v>
      </c>
      <c r="V2016" s="7" t="e">
        <v>#N/A</v>
      </c>
      <c r="W2016" s="3">
        <v>0</v>
      </c>
      <c r="X2016" s="3" t="e">
        <v>#N/A</v>
      </c>
      <c r="Y2016" s="7" t="e">
        <v>#N/A</v>
      </c>
      <c r="Z2016" s="7">
        <f t="shared" si="249"/>
        <v>0</v>
      </c>
      <c r="AA2016" s="7">
        <f t="shared" si="250"/>
        <v>0</v>
      </c>
      <c r="AB2016" s="7" t="b">
        <f t="shared" si="251"/>
        <v>1</v>
      </c>
      <c r="AC2016" s="7" t="b">
        <f t="shared" si="252"/>
        <v>1</v>
      </c>
      <c r="AD2016" s="7" t="b">
        <f t="shared" si="253"/>
        <v>1</v>
      </c>
      <c r="AE2016" s="7" t="b">
        <f t="shared" si="254"/>
        <v>1</v>
      </c>
      <c r="AF2016" s="7" t="b">
        <f t="shared" si="255"/>
        <v>0</v>
      </c>
      <c r="AH2016" t="b">
        <f>AND(Table252102[[#This Row],[Developmental toxicity]:[Reproductive toxicity]])</f>
        <v>1</v>
      </c>
    </row>
    <row r="2017" spans="1:34" x14ac:dyDescent="0.25">
      <c r="A2017" s="3">
        <f t="shared" si="248"/>
        <v>2016</v>
      </c>
      <c r="B2017" s="18"/>
      <c r="C2017" s="18" t="s">
        <v>11172</v>
      </c>
      <c r="D2017" s="16" t="s">
        <v>11171</v>
      </c>
      <c r="E2017" s="70" t="s">
        <v>14174</v>
      </c>
      <c r="F2017" s="18" t="s">
        <v>14175</v>
      </c>
      <c r="G2017" s="18" t="s">
        <v>14176</v>
      </c>
      <c r="H2017" s="18" t="s">
        <v>14177</v>
      </c>
      <c r="I2017" s="18" t="s">
        <v>14178</v>
      </c>
      <c r="J2017" s="18"/>
      <c r="K2017" s="7" t="e">
        <v>#N/A</v>
      </c>
      <c r="L2017" s="7" t="e">
        <v>#N/A</v>
      </c>
      <c r="M2017" s="7" t="e">
        <v>#N/A</v>
      </c>
      <c r="N2017" s="7" t="e">
        <v>#N/A</v>
      </c>
      <c r="O2017" s="7" t="e">
        <v>#N/A</v>
      </c>
      <c r="P2017" s="7" t="e">
        <v>#N/A</v>
      </c>
      <c r="Q2017" s="7" t="e">
        <v>#N/A</v>
      </c>
      <c r="R2017" s="7" t="e">
        <v>#N/A</v>
      </c>
      <c r="S2017" s="7" t="e">
        <v>#N/A</v>
      </c>
      <c r="T2017" s="7" t="e">
        <v>#N/A</v>
      </c>
      <c r="U2017" s="7" t="e">
        <v>#N/A</v>
      </c>
      <c r="V2017" s="7" t="e">
        <v>#N/A</v>
      </c>
      <c r="W2017" s="3">
        <v>1</v>
      </c>
      <c r="X2017" s="3" t="e">
        <v>#N/A</v>
      </c>
      <c r="Y2017" s="7" t="e">
        <v>#N/A</v>
      </c>
      <c r="Z2017" s="7">
        <f t="shared" si="249"/>
        <v>1</v>
      </c>
      <c r="AA2017" s="7">
        <f t="shared" si="250"/>
        <v>1</v>
      </c>
      <c r="AB2017" s="7" t="b">
        <f t="shared" si="251"/>
        <v>0</v>
      </c>
      <c r="AC2017" s="7" t="b">
        <f t="shared" si="252"/>
        <v>1</v>
      </c>
      <c r="AD2017" s="7" t="b">
        <f t="shared" si="253"/>
        <v>0</v>
      </c>
      <c r="AE2017" s="7" t="b">
        <f t="shared" si="254"/>
        <v>1</v>
      </c>
      <c r="AF2017" s="7" t="b">
        <f t="shared" si="255"/>
        <v>0</v>
      </c>
      <c r="AH2017" t="b">
        <f>AND(Table252102[[#This Row],[Developmental toxicity]:[Reproductive toxicity]])</f>
        <v>0</v>
      </c>
    </row>
    <row r="2018" spans="1:34" x14ac:dyDescent="0.25">
      <c r="A2018" s="3">
        <f t="shared" si="248"/>
        <v>2017</v>
      </c>
      <c r="B2018" s="18"/>
      <c r="C2018" s="18" t="s">
        <v>11723</v>
      </c>
      <c r="D2018" s="18" t="s">
        <v>11722</v>
      </c>
      <c r="E2018" s="70" t="s">
        <v>15195</v>
      </c>
      <c r="F2018" s="18" t="s">
        <v>15196</v>
      </c>
      <c r="G2018" s="18" t="s">
        <v>15197</v>
      </c>
      <c r="H2018" s="18" t="s">
        <v>15198</v>
      </c>
      <c r="I2018" s="18" t="s">
        <v>15199</v>
      </c>
      <c r="J2018" s="18"/>
      <c r="K2018" s="7" t="e">
        <v>#N/A</v>
      </c>
      <c r="L2018" s="7" t="e">
        <v>#N/A</v>
      </c>
      <c r="M2018" s="7" t="e">
        <v>#N/A</v>
      </c>
      <c r="N2018" s="7" t="e">
        <v>#N/A</v>
      </c>
      <c r="O2018" s="7" t="e">
        <v>#N/A</v>
      </c>
      <c r="P2018" s="7" t="e">
        <v>#N/A</v>
      </c>
      <c r="Q2018" s="7" t="e">
        <v>#N/A</v>
      </c>
      <c r="R2018" s="7" t="e">
        <v>#N/A</v>
      </c>
      <c r="S2018" s="7" t="e">
        <v>#N/A</v>
      </c>
      <c r="T2018" s="7" t="e">
        <v>#N/A</v>
      </c>
      <c r="U2018" s="7" t="e">
        <v>#N/A</v>
      </c>
      <c r="V2018" s="7" t="e">
        <v>#N/A</v>
      </c>
      <c r="W2018" s="3">
        <v>1</v>
      </c>
      <c r="X2018" s="3" t="e">
        <v>#N/A</v>
      </c>
      <c r="Y2018" s="7" t="e">
        <v>#N/A</v>
      </c>
      <c r="Z2018" s="7">
        <f t="shared" si="249"/>
        <v>1</v>
      </c>
      <c r="AA2018" s="7">
        <f t="shared" si="250"/>
        <v>1</v>
      </c>
      <c r="AB2018" s="7" t="b">
        <f t="shared" si="251"/>
        <v>0</v>
      </c>
      <c r="AC2018" s="7" t="b">
        <f t="shared" si="252"/>
        <v>1</v>
      </c>
      <c r="AD2018" s="7" t="b">
        <f t="shared" si="253"/>
        <v>0</v>
      </c>
      <c r="AE2018" s="7" t="b">
        <f t="shared" si="254"/>
        <v>1</v>
      </c>
      <c r="AF2018" s="7" t="b">
        <f t="shared" si="255"/>
        <v>0</v>
      </c>
      <c r="AH2018" t="b">
        <f>AND(Table252102[[#This Row],[Developmental toxicity]:[Reproductive toxicity]])</f>
        <v>0</v>
      </c>
    </row>
    <row r="2019" spans="1:34" x14ac:dyDescent="0.25">
      <c r="A2019" s="3">
        <f t="shared" si="248"/>
        <v>2018</v>
      </c>
      <c r="B2019" s="18" t="s">
        <v>1440</v>
      </c>
      <c r="C2019" s="73" t="s">
        <v>1694</v>
      </c>
      <c r="D2019" s="73" t="s">
        <v>1695</v>
      </c>
      <c r="E2019" s="70" t="s">
        <v>7059</v>
      </c>
      <c r="F2019" s="18" t="s">
        <v>1743</v>
      </c>
      <c r="G2019" s="18" t="s">
        <v>1742</v>
      </c>
      <c r="H2019" s="18" t="s">
        <v>7162</v>
      </c>
      <c r="I2019" s="18" t="s">
        <v>7163</v>
      </c>
      <c r="J2019" s="18" t="s">
        <v>1749</v>
      </c>
      <c r="K2019" s="7" t="e">
        <v>#N/A</v>
      </c>
      <c r="L2019" s="7" t="e">
        <v>#N/A</v>
      </c>
      <c r="M2019" s="7" t="e">
        <v>#N/A</v>
      </c>
      <c r="N2019" s="7" t="e">
        <v>#N/A</v>
      </c>
      <c r="O2019" s="7" t="e">
        <v>#N/A</v>
      </c>
      <c r="P2019" s="7">
        <v>1</v>
      </c>
      <c r="Q2019" s="7" t="e">
        <v>#N/A</v>
      </c>
      <c r="R2019" s="7" t="e">
        <v>#N/A</v>
      </c>
      <c r="S2019" s="7" t="e">
        <v>#N/A</v>
      </c>
      <c r="T2019" s="7">
        <v>0</v>
      </c>
      <c r="U2019" s="7" t="e">
        <v>#N/A</v>
      </c>
      <c r="V2019" s="7" t="e">
        <v>#N/A</v>
      </c>
      <c r="W2019" s="3">
        <v>1</v>
      </c>
      <c r="X2019" s="3" t="e">
        <v>#N/A</v>
      </c>
      <c r="Y2019" s="7" t="e">
        <v>#N/A</v>
      </c>
      <c r="Z2019" s="7">
        <f t="shared" si="249"/>
        <v>1</v>
      </c>
      <c r="AA2019" s="7">
        <f t="shared" si="250"/>
        <v>1</v>
      </c>
      <c r="AB2019" s="7" t="b">
        <f t="shared" si="251"/>
        <v>1</v>
      </c>
      <c r="AC2019" s="7" t="b">
        <f t="shared" si="252"/>
        <v>1</v>
      </c>
      <c r="AD2019" s="7" t="b">
        <f t="shared" si="253"/>
        <v>1</v>
      </c>
      <c r="AE2019" s="7" t="b">
        <f t="shared" si="254"/>
        <v>1</v>
      </c>
      <c r="AF2019" s="7" t="b">
        <f t="shared" si="255"/>
        <v>1</v>
      </c>
      <c r="AH2019" t="b">
        <f>AND(Table252102[[#This Row],[Developmental toxicity]:[Reproductive toxicity]])</f>
        <v>1</v>
      </c>
    </row>
    <row r="2020" spans="1:34" x14ac:dyDescent="0.25">
      <c r="A2020" s="3">
        <f t="shared" si="248"/>
        <v>2019</v>
      </c>
      <c r="B2020" s="18"/>
      <c r="C2020" s="18" t="s">
        <v>11027</v>
      </c>
      <c r="D2020" s="16" t="s">
        <v>11026</v>
      </c>
      <c r="E2020" s="70" t="s">
        <v>13905</v>
      </c>
      <c r="F2020" s="18" t="s">
        <v>13906</v>
      </c>
      <c r="G2020" s="18" t="s">
        <v>13907</v>
      </c>
      <c r="H2020" s="18" t="s">
        <v>11028</v>
      </c>
      <c r="I2020" s="18" t="s">
        <v>13908</v>
      </c>
      <c r="J2020" s="18"/>
      <c r="K2020" s="7" t="e">
        <v>#N/A</v>
      </c>
      <c r="L2020" s="7" t="e">
        <v>#N/A</v>
      </c>
      <c r="M2020" s="7" t="e">
        <v>#N/A</v>
      </c>
      <c r="N2020" s="7" t="e">
        <v>#N/A</v>
      </c>
      <c r="O2020" s="7" t="e">
        <v>#N/A</v>
      </c>
      <c r="P2020" s="7" t="e">
        <v>#N/A</v>
      </c>
      <c r="Q2020" s="7" t="e">
        <v>#N/A</v>
      </c>
      <c r="R2020" s="7" t="e">
        <v>#N/A</v>
      </c>
      <c r="S2020" s="7" t="e">
        <v>#N/A</v>
      </c>
      <c r="T2020" s="7" t="e">
        <v>#N/A</v>
      </c>
      <c r="U2020" s="7" t="e">
        <v>#N/A</v>
      </c>
      <c r="V2020" s="7" t="e">
        <v>#N/A</v>
      </c>
      <c r="W2020" s="3">
        <v>1</v>
      </c>
      <c r="X2020" s="3" t="e">
        <v>#N/A</v>
      </c>
      <c r="Y2020" s="7" t="e">
        <v>#N/A</v>
      </c>
      <c r="Z2020" s="7">
        <f t="shared" si="249"/>
        <v>1</v>
      </c>
      <c r="AA2020" s="7">
        <f t="shared" si="250"/>
        <v>1</v>
      </c>
      <c r="AB2020" s="7" t="b">
        <f t="shared" si="251"/>
        <v>0</v>
      </c>
      <c r="AC2020" s="7" t="b">
        <f t="shared" si="252"/>
        <v>1</v>
      </c>
      <c r="AD2020" s="7" t="b">
        <f t="shared" si="253"/>
        <v>0</v>
      </c>
      <c r="AE2020" s="7" t="b">
        <f t="shared" si="254"/>
        <v>1</v>
      </c>
      <c r="AF2020" s="7" t="b">
        <f t="shared" si="255"/>
        <v>0</v>
      </c>
      <c r="AH2020" t="b">
        <f>AND(Table252102[[#This Row],[Developmental toxicity]:[Reproductive toxicity]])</f>
        <v>0</v>
      </c>
    </row>
    <row r="2021" spans="1:34" x14ac:dyDescent="0.25">
      <c r="A2021" s="3">
        <f t="shared" si="248"/>
        <v>2020</v>
      </c>
      <c r="B2021" s="18"/>
      <c r="C2021" s="18" t="s">
        <v>11422</v>
      </c>
      <c r="D2021" s="16" t="s">
        <v>11421</v>
      </c>
      <c r="E2021" s="70" t="s">
        <v>14637</v>
      </c>
      <c r="F2021" s="18" t="s">
        <v>14638</v>
      </c>
      <c r="G2021" s="18" t="s">
        <v>14639</v>
      </c>
      <c r="H2021" s="18" t="s">
        <v>11423</v>
      </c>
      <c r="I2021" s="18" t="s">
        <v>14640</v>
      </c>
      <c r="J2021" s="18"/>
      <c r="K2021" s="7" t="e">
        <v>#N/A</v>
      </c>
      <c r="L2021" s="7" t="e">
        <v>#N/A</v>
      </c>
      <c r="M2021" s="7" t="e">
        <v>#N/A</v>
      </c>
      <c r="N2021" s="7" t="e">
        <v>#N/A</v>
      </c>
      <c r="O2021" s="7" t="e">
        <v>#N/A</v>
      </c>
      <c r="P2021" s="7" t="e">
        <v>#N/A</v>
      </c>
      <c r="Q2021" s="7" t="e">
        <v>#N/A</v>
      </c>
      <c r="R2021" s="7" t="e">
        <v>#N/A</v>
      </c>
      <c r="S2021" s="7" t="e">
        <v>#N/A</v>
      </c>
      <c r="T2021" s="7" t="e">
        <v>#N/A</v>
      </c>
      <c r="U2021" s="7" t="e">
        <v>#N/A</v>
      </c>
      <c r="V2021" s="7" t="e">
        <v>#N/A</v>
      </c>
      <c r="W2021" s="3">
        <v>1</v>
      </c>
      <c r="X2021" s="3" t="e">
        <v>#N/A</v>
      </c>
      <c r="Y2021" s="7" t="e">
        <v>#N/A</v>
      </c>
      <c r="Z2021" s="7">
        <f t="shared" si="249"/>
        <v>1</v>
      </c>
      <c r="AA2021" s="7">
        <f t="shared" si="250"/>
        <v>1</v>
      </c>
      <c r="AB2021" s="7" t="b">
        <f t="shared" si="251"/>
        <v>0</v>
      </c>
      <c r="AC2021" s="7" t="b">
        <f t="shared" si="252"/>
        <v>1</v>
      </c>
      <c r="AD2021" s="7" t="b">
        <f t="shared" si="253"/>
        <v>0</v>
      </c>
      <c r="AE2021" s="7" t="b">
        <f t="shared" si="254"/>
        <v>1</v>
      </c>
      <c r="AF2021" s="7" t="b">
        <f t="shared" si="255"/>
        <v>0</v>
      </c>
      <c r="AH2021" t="b">
        <f>AND(Table252102[[#This Row],[Developmental toxicity]:[Reproductive toxicity]])</f>
        <v>0</v>
      </c>
    </row>
    <row r="2022" spans="1:34" x14ac:dyDescent="0.25">
      <c r="A2022" s="3">
        <f t="shared" si="248"/>
        <v>2021</v>
      </c>
      <c r="B2022" s="18"/>
      <c r="C2022" s="18" t="s">
        <v>11039</v>
      </c>
      <c r="D2022" s="18" t="s">
        <v>11038</v>
      </c>
      <c r="E2022" s="70" t="s">
        <v>13922</v>
      </c>
      <c r="F2022" s="18" t="s">
        <v>13923</v>
      </c>
      <c r="G2022" s="18" t="s">
        <v>13924</v>
      </c>
      <c r="H2022" s="18" t="s">
        <v>11040</v>
      </c>
      <c r="I2022" s="18" t="s">
        <v>13925</v>
      </c>
      <c r="J2022" s="18"/>
      <c r="K2022" s="7" t="e">
        <v>#N/A</v>
      </c>
      <c r="L2022" s="7" t="e">
        <v>#N/A</v>
      </c>
      <c r="M2022" s="7" t="e">
        <v>#N/A</v>
      </c>
      <c r="N2022" s="7" t="e">
        <v>#N/A</v>
      </c>
      <c r="O2022" s="7" t="e">
        <v>#N/A</v>
      </c>
      <c r="P2022" s="7" t="e">
        <v>#N/A</v>
      </c>
      <c r="Q2022" s="7" t="e">
        <v>#N/A</v>
      </c>
      <c r="R2022" s="7" t="e">
        <v>#N/A</v>
      </c>
      <c r="S2022" s="7" t="e">
        <v>#N/A</v>
      </c>
      <c r="T2022" s="7" t="e">
        <v>#N/A</v>
      </c>
      <c r="U2022" s="7" t="e">
        <v>#N/A</v>
      </c>
      <c r="V2022" s="7" t="e">
        <v>#N/A</v>
      </c>
      <c r="W2022" s="3">
        <v>1</v>
      </c>
      <c r="X2022" s="3" t="e">
        <v>#N/A</v>
      </c>
      <c r="Y2022" s="7" t="e">
        <v>#N/A</v>
      </c>
      <c r="Z2022" s="7">
        <f t="shared" si="249"/>
        <v>1</v>
      </c>
      <c r="AA2022" s="7">
        <f t="shared" si="250"/>
        <v>1</v>
      </c>
      <c r="AB2022" s="7" t="b">
        <f t="shared" si="251"/>
        <v>0</v>
      </c>
      <c r="AC2022" s="7" t="b">
        <f t="shared" si="252"/>
        <v>1</v>
      </c>
      <c r="AD2022" s="7" t="b">
        <f t="shared" si="253"/>
        <v>0</v>
      </c>
      <c r="AE2022" s="7" t="b">
        <f t="shared" si="254"/>
        <v>1</v>
      </c>
      <c r="AF2022" s="7" t="b">
        <f t="shared" si="255"/>
        <v>0</v>
      </c>
      <c r="AH2022" t="b">
        <f>AND(Table252102[[#This Row],[Developmental toxicity]:[Reproductive toxicity]])</f>
        <v>0</v>
      </c>
    </row>
    <row r="2023" spans="1:34" x14ac:dyDescent="0.25">
      <c r="A2023" s="3">
        <f t="shared" si="248"/>
        <v>2022</v>
      </c>
      <c r="B2023" s="18"/>
      <c r="C2023" s="18" t="s">
        <v>11747</v>
      </c>
      <c r="D2023" s="18" t="s">
        <v>11746</v>
      </c>
      <c r="E2023" s="70" t="s">
        <v>15246</v>
      </c>
      <c r="F2023" s="18" t="s">
        <v>15247</v>
      </c>
      <c r="G2023" s="18" t="s">
        <v>15248</v>
      </c>
      <c r="H2023" s="18" t="s">
        <v>11748</v>
      </c>
      <c r="I2023" s="18" t="s">
        <v>15249</v>
      </c>
      <c r="J2023" s="18"/>
      <c r="K2023" s="7" t="e">
        <v>#N/A</v>
      </c>
      <c r="L2023" s="7" t="e">
        <v>#N/A</v>
      </c>
      <c r="M2023" s="7" t="e">
        <v>#N/A</v>
      </c>
      <c r="N2023" s="7" t="e">
        <v>#N/A</v>
      </c>
      <c r="O2023" s="7" t="e">
        <v>#N/A</v>
      </c>
      <c r="P2023" s="7" t="e">
        <v>#N/A</v>
      </c>
      <c r="Q2023" s="7" t="e">
        <v>#N/A</v>
      </c>
      <c r="R2023" s="7" t="e">
        <v>#N/A</v>
      </c>
      <c r="S2023" s="7" t="e">
        <v>#N/A</v>
      </c>
      <c r="T2023" s="7" t="e">
        <v>#N/A</v>
      </c>
      <c r="U2023" s="7" t="e">
        <v>#N/A</v>
      </c>
      <c r="V2023" s="7" t="e">
        <v>#N/A</v>
      </c>
      <c r="W2023" s="3">
        <v>1</v>
      </c>
      <c r="X2023" s="3" t="e">
        <v>#N/A</v>
      </c>
      <c r="Y2023" s="7" t="e">
        <v>#N/A</v>
      </c>
      <c r="Z2023" s="7">
        <f t="shared" si="249"/>
        <v>1</v>
      </c>
      <c r="AA2023" s="7">
        <f t="shared" si="250"/>
        <v>1</v>
      </c>
      <c r="AB2023" s="7" t="b">
        <f t="shared" si="251"/>
        <v>0</v>
      </c>
      <c r="AC2023" s="7" t="b">
        <f t="shared" si="252"/>
        <v>1</v>
      </c>
      <c r="AD2023" s="7" t="b">
        <f t="shared" si="253"/>
        <v>0</v>
      </c>
      <c r="AE2023" s="7" t="b">
        <f t="shared" si="254"/>
        <v>1</v>
      </c>
      <c r="AF2023" s="7" t="b">
        <f t="shared" si="255"/>
        <v>0</v>
      </c>
      <c r="AH2023" t="b">
        <f>AND(Table252102[[#This Row],[Developmental toxicity]:[Reproductive toxicity]])</f>
        <v>0</v>
      </c>
    </row>
    <row r="2024" spans="1:34" x14ac:dyDescent="0.25">
      <c r="A2024" s="3">
        <f t="shared" si="248"/>
        <v>2023</v>
      </c>
      <c r="B2024" s="18"/>
      <c r="C2024" s="18" t="s">
        <v>20607</v>
      </c>
      <c r="D2024" s="18" t="s">
        <v>19280</v>
      </c>
      <c r="E2024" s="70" t="s">
        <v>20362</v>
      </c>
      <c r="F2024" s="18" t="s">
        <v>19939</v>
      </c>
      <c r="G2024" s="18" t="s">
        <v>19940</v>
      </c>
      <c r="H2024" s="18" t="s">
        <v>19940</v>
      </c>
      <c r="I2024" s="18" t="s">
        <v>19941</v>
      </c>
      <c r="J2024" s="18" t="s">
        <v>20</v>
      </c>
      <c r="K2024" s="7" t="e">
        <v>#N/A</v>
      </c>
      <c r="L2024" s="7" t="e">
        <v>#N/A</v>
      </c>
      <c r="M2024" s="7" t="e">
        <v>#N/A</v>
      </c>
      <c r="N2024" s="7" t="e">
        <v>#N/A</v>
      </c>
      <c r="O2024" s="7" t="e">
        <v>#N/A</v>
      </c>
      <c r="P2024" s="7" t="e">
        <v>#N/A</v>
      </c>
      <c r="Q2024" s="7" t="e">
        <v>#N/A</v>
      </c>
      <c r="R2024" s="7" t="e">
        <v>#N/A</v>
      </c>
      <c r="S2024" s="7" t="e">
        <v>#N/A</v>
      </c>
      <c r="T2024" s="7" t="e">
        <v>#N/A</v>
      </c>
      <c r="U2024" s="7" t="e">
        <v>#N/A</v>
      </c>
      <c r="V2024" s="7" t="e">
        <v>#N/A</v>
      </c>
      <c r="W2024" s="7" t="e">
        <v>#N/A</v>
      </c>
      <c r="X2024" s="7">
        <v>1</v>
      </c>
      <c r="Y2024" s="7" t="e">
        <v>#N/A</v>
      </c>
      <c r="Z2024" s="7">
        <f t="shared" si="249"/>
        <v>1</v>
      </c>
      <c r="AA2024" s="7">
        <f t="shared" si="250"/>
        <v>1</v>
      </c>
      <c r="AB2024" s="7" t="b">
        <f t="shared" si="251"/>
        <v>1</v>
      </c>
      <c r="AC2024" s="7" t="b">
        <f t="shared" si="252"/>
        <v>0</v>
      </c>
      <c r="AD2024" s="7" t="b">
        <f t="shared" si="253"/>
        <v>0</v>
      </c>
      <c r="AE2024" s="7" t="b">
        <f t="shared" si="254"/>
        <v>0</v>
      </c>
      <c r="AF2024" s="7" t="b">
        <f t="shared" si="255"/>
        <v>0</v>
      </c>
      <c r="AH2024" t="b">
        <f>AND(Table252102[[#This Row],[Developmental toxicity]:[Reproductive toxicity]])</f>
        <v>0</v>
      </c>
    </row>
    <row r="2025" spans="1:34" x14ac:dyDescent="0.25">
      <c r="A2025" s="3">
        <f t="shared" si="248"/>
        <v>2024</v>
      </c>
      <c r="B2025" s="18" t="s">
        <v>1440</v>
      </c>
      <c r="C2025" s="18" t="s">
        <v>2232</v>
      </c>
      <c r="D2025" s="16" t="s">
        <v>3137</v>
      </c>
      <c r="E2025" s="79" t="s">
        <v>7510</v>
      </c>
      <c r="F2025" s="17" t="s">
        <v>8358</v>
      </c>
      <c r="G2025" s="17" t="s">
        <v>9533</v>
      </c>
      <c r="H2025" s="17" t="s">
        <v>9534</v>
      </c>
      <c r="I2025" s="17" t="s">
        <v>9535</v>
      </c>
      <c r="J2025" s="18"/>
      <c r="K2025" s="7" t="e">
        <v>#N/A</v>
      </c>
      <c r="L2025" s="7" t="e">
        <v>#N/A</v>
      </c>
      <c r="M2025" s="7" t="e">
        <v>#N/A</v>
      </c>
      <c r="N2025" s="7" t="e">
        <v>#N/A</v>
      </c>
      <c r="O2025" s="7" t="e">
        <v>#N/A</v>
      </c>
      <c r="P2025" s="7" t="e">
        <v>#N/A</v>
      </c>
      <c r="Q2025" s="7" t="e">
        <v>#N/A</v>
      </c>
      <c r="R2025" s="7" t="e">
        <v>#N/A</v>
      </c>
      <c r="S2025" s="7" t="e">
        <v>#N/A</v>
      </c>
      <c r="T2025" s="7">
        <v>0</v>
      </c>
      <c r="U2025" s="7" t="e">
        <v>#N/A</v>
      </c>
      <c r="V2025" s="7" t="e">
        <v>#N/A</v>
      </c>
      <c r="W2025" s="7" t="e">
        <v>#N/A</v>
      </c>
      <c r="X2025" s="7" t="e">
        <v>#N/A</v>
      </c>
      <c r="Y2025" s="7" t="e">
        <v>#N/A</v>
      </c>
      <c r="Z2025" s="7">
        <f t="shared" si="249"/>
        <v>0</v>
      </c>
      <c r="AA2025" s="7">
        <f t="shared" si="250"/>
        <v>0</v>
      </c>
      <c r="AB2025" s="7" t="b">
        <f t="shared" si="251"/>
        <v>1</v>
      </c>
      <c r="AC2025" s="7" t="b">
        <f t="shared" si="252"/>
        <v>0</v>
      </c>
      <c r="AD2025" s="7" t="b">
        <f t="shared" si="253"/>
        <v>1</v>
      </c>
      <c r="AE2025" s="7" t="b">
        <f t="shared" si="254"/>
        <v>0</v>
      </c>
      <c r="AF2025" s="7" t="b">
        <f t="shared" si="255"/>
        <v>0</v>
      </c>
      <c r="AH2025" t="b">
        <f>AND(Table252102[[#This Row],[Developmental toxicity]:[Reproductive toxicity]])</f>
        <v>0</v>
      </c>
    </row>
    <row r="2026" spans="1:34" x14ac:dyDescent="0.25">
      <c r="A2026" s="3">
        <f t="shared" si="248"/>
        <v>2025</v>
      </c>
      <c r="B2026" s="18" t="s">
        <v>1440</v>
      </c>
      <c r="C2026" s="18" t="s">
        <v>2712</v>
      </c>
      <c r="D2026" s="18" t="s">
        <v>3675</v>
      </c>
      <c r="E2026" s="70" t="s">
        <v>7982</v>
      </c>
      <c r="F2026" s="18" t="s">
        <v>8817</v>
      </c>
      <c r="G2026" s="18" t="s">
        <v>10578</v>
      </c>
      <c r="H2026" s="18" t="s">
        <v>10578</v>
      </c>
      <c r="I2026" s="18" t="s">
        <v>10579</v>
      </c>
      <c r="J2026" s="18"/>
      <c r="K2026" s="7" t="e">
        <v>#N/A</v>
      </c>
      <c r="L2026" s="7" t="e">
        <v>#N/A</v>
      </c>
      <c r="M2026" s="7" t="e">
        <v>#N/A</v>
      </c>
      <c r="N2026" s="7" t="e">
        <v>#N/A</v>
      </c>
      <c r="O2026" s="7" t="e">
        <v>#N/A</v>
      </c>
      <c r="P2026" s="7" t="e">
        <v>#N/A</v>
      </c>
      <c r="Q2026" s="7" t="e">
        <v>#N/A</v>
      </c>
      <c r="R2026" s="7" t="e">
        <v>#N/A</v>
      </c>
      <c r="S2026" s="7" t="e">
        <v>#N/A</v>
      </c>
      <c r="T2026" s="7">
        <v>1</v>
      </c>
      <c r="U2026" s="7" t="e">
        <v>#N/A</v>
      </c>
      <c r="V2026" s="7" t="e">
        <v>#N/A</v>
      </c>
      <c r="W2026" s="7" t="e">
        <v>#N/A</v>
      </c>
      <c r="X2026" s="7" t="e">
        <v>#N/A</v>
      </c>
      <c r="Y2026" s="7" t="e">
        <v>#N/A</v>
      </c>
      <c r="Z2026" s="7">
        <f t="shared" si="249"/>
        <v>1</v>
      </c>
      <c r="AA2026" s="7">
        <f t="shared" si="250"/>
        <v>1</v>
      </c>
      <c r="AB2026" s="7" t="b">
        <f t="shared" si="251"/>
        <v>1</v>
      </c>
      <c r="AC2026" s="7" t="b">
        <f t="shared" si="252"/>
        <v>0</v>
      </c>
      <c r="AD2026" s="7" t="b">
        <f t="shared" si="253"/>
        <v>1</v>
      </c>
      <c r="AE2026" s="7" t="b">
        <f t="shared" si="254"/>
        <v>0</v>
      </c>
      <c r="AF2026" s="7" t="b">
        <f t="shared" si="255"/>
        <v>0</v>
      </c>
      <c r="AH2026" t="b">
        <f>AND(Table252102[[#This Row],[Developmental toxicity]:[Reproductive toxicity]])</f>
        <v>0</v>
      </c>
    </row>
    <row r="2027" spans="1:34" x14ac:dyDescent="0.25">
      <c r="A2027" s="3">
        <f t="shared" si="248"/>
        <v>2026</v>
      </c>
      <c r="B2027" s="18"/>
      <c r="C2027" s="18" t="s">
        <v>11811</v>
      </c>
      <c r="D2027" s="16" t="s">
        <v>11810</v>
      </c>
      <c r="E2027" s="70" t="s">
        <v>15359</v>
      </c>
      <c r="F2027" s="18" t="s">
        <v>15360</v>
      </c>
      <c r="G2027" s="18" t="s">
        <v>15361</v>
      </c>
      <c r="H2027" s="18" t="s">
        <v>15361</v>
      </c>
      <c r="I2027" s="18" t="s">
        <v>15362</v>
      </c>
      <c r="J2027" s="18"/>
      <c r="K2027" s="7" t="e">
        <v>#N/A</v>
      </c>
      <c r="L2027" s="7" t="e">
        <v>#N/A</v>
      </c>
      <c r="M2027" s="7" t="e">
        <v>#N/A</v>
      </c>
      <c r="N2027" s="7" t="e">
        <v>#N/A</v>
      </c>
      <c r="O2027" s="7" t="e">
        <v>#N/A</v>
      </c>
      <c r="P2027" s="7" t="e">
        <v>#N/A</v>
      </c>
      <c r="Q2027" s="7" t="e">
        <v>#N/A</v>
      </c>
      <c r="R2027" s="7" t="e">
        <v>#N/A</v>
      </c>
      <c r="S2027" s="7" t="e">
        <v>#N/A</v>
      </c>
      <c r="T2027" s="7" t="e">
        <v>#N/A</v>
      </c>
      <c r="U2027" s="7" t="e">
        <v>#N/A</v>
      </c>
      <c r="V2027" s="7" t="e">
        <v>#N/A</v>
      </c>
      <c r="W2027" s="3">
        <v>1</v>
      </c>
      <c r="X2027" s="3" t="e">
        <v>#N/A</v>
      </c>
      <c r="Y2027" s="7" t="e">
        <v>#N/A</v>
      </c>
      <c r="Z2027" s="7">
        <f t="shared" si="249"/>
        <v>1</v>
      </c>
      <c r="AA2027" s="7">
        <f t="shared" si="250"/>
        <v>1</v>
      </c>
      <c r="AB2027" s="7" t="b">
        <f t="shared" si="251"/>
        <v>0</v>
      </c>
      <c r="AC2027" s="7" t="b">
        <f t="shared" si="252"/>
        <v>1</v>
      </c>
      <c r="AD2027" s="7" t="b">
        <f t="shared" si="253"/>
        <v>0</v>
      </c>
      <c r="AE2027" s="7" t="b">
        <f t="shared" si="254"/>
        <v>1</v>
      </c>
      <c r="AF2027" s="7" t="b">
        <f t="shared" si="255"/>
        <v>0</v>
      </c>
      <c r="AH2027" t="b">
        <f>AND(Table252102[[#This Row],[Developmental toxicity]:[Reproductive toxicity]])</f>
        <v>0</v>
      </c>
    </row>
    <row r="2028" spans="1:34" x14ac:dyDescent="0.25">
      <c r="A2028" s="3">
        <f t="shared" si="248"/>
        <v>2027</v>
      </c>
      <c r="B2028" s="18"/>
      <c r="C2028" s="18" t="s">
        <v>20533</v>
      </c>
      <c r="D2028" s="18" t="s">
        <v>19205</v>
      </c>
      <c r="E2028" s="70" t="s">
        <v>20288</v>
      </c>
      <c r="F2028" s="18" t="s">
        <v>19689</v>
      </c>
      <c r="G2028" s="18" t="s">
        <v>19690</v>
      </c>
      <c r="H2028" s="18" t="s">
        <v>19690</v>
      </c>
      <c r="I2028" s="18" t="s">
        <v>19691</v>
      </c>
      <c r="J2028" s="18" t="s">
        <v>20</v>
      </c>
      <c r="K2028" s="7" t="e">
        <v>#N/A</v>
      </c>
      <c r="L2028" s="7" t="e">
        <v>#N/A</v>
      </c>
      <c r="M2028" s="7" t="e">
        <v>#N/A</v>
      </c>
      <c r="N2028" s="7" t="e">
        <v>#N/A</v>
      </c>
      <c r="O2028" s="7" t="e">
        <v>#N/A</v>
      </c>
      <c r="P2028" s="7" t="e">
        <v>#N/A</v>
      </c>
      <c r="Q2028" s="7" t="e">
        <v>#N/A</v>
      </c>
      <c r="R2028" s="7" t="e">
        <v>#N/A</v>
      </c>
      <c r="S2028" s="7" t="e">
        <v>#N/A</v>
      </c>
      <c r="T2028" s="7" t="e">
        <v>#N/A</v>
      </c>
      <c r="U2028" s="7" t="e">
        <v>#N/A</v>
      </c>
      <c r="V2028" s="7" t="e">
        <v>#N/A</v>
      </c>
      <c r="W2028" s="7" t="e">
        <v>#N/A</v>
      </c>
      <c r="X2028" s="7">
        <v>1</v>
      </c>
      <c r="Y2028" s="7" t="e">
        <v>#N/A</v>
      </c>
      <c r="Z2028" s="7">
        <f t="shared" si="249"/>
        <v>1</v>
      </c>
      <c r="AA2028" s="7">
        <f t="shared" si="250"/>
        <v>1</v>
      </c>
      <c r="AB2028" s="7" t="b">
        <f t="shared" si="251"/>
        <v>1</v>
      </c>
      <c r="AC2028" s="7" t="b">
        <f t="shared" si="252"/>
        <v>0</v>
      </c>
      <c r="AD2028" s="7" t="b">
        <f t="shared" si="253"/>
        <v>0</v>
      </c>
      <c r="AE2028" s="7" t="b">
        <f t="shared" si="254"/>
        <v>0</v>
      </c>
      <c r="AF2028" s="7" t="b">
        <f t="shared" si="255"/>
        <v>0</v>
      </c>
      <c r="AH2028" t="b">
        <f>AND(Table252102[[#This Row],[Developmental toxicity]:[Reproductive toxicity]])</f>
        <v>0</v>
      </c>
    </row>
    <row r="2029" spans="1:34" x14ac:dyDescent="0.25">
      <c r="A2029" s="3">
        <f t="shared" si="248"/>
        <v>2028</v>
      </c>
      <c r="B2029" s="18">
        <v>13695</v>
      </c>
      <c r="C2029" s="18" t="s">
        <v>660</v>
      </c>
      <c r="D2029" s="16" t="s">
        <v>193</v>
      </c>
      <c r="E2029" s="70" t="s">
        <v>4036</v>
      </c>
      <c r="F2029" s="18" t="s">
        <v>3871</v>
      </c>
      <c r="G2029" s="18" t="s">
        <v>194</v>
      </c>
      <c r="H2029" s="18" t="s">
        <v>4386</v>
      </c>
      <c r="I2029" s="18" t="s">
        <v>4387</v>
      </c>
      <c r="J2029" s="18" t="s">
        <v>20</v>
      </c>
      <c r="K2029" s="7" t="e">
        <v>#N/A</v>
      </c>
      <c r="L2029" s="7">
        <v>1</v>
      </c>
      <c r="M2029" s="7" t="e">
        <v>#N/A</v>
      </c>
      <c r="N2029" s="7" t="e">
        <v>#N/A</v>
      </c>
      <c r="O2029" s="7" t="e">
        <v>#N/A</v>
      </c>
      <c r="P2029" s="7" t="e">
        <v>#N/A</v>
      </c>
      <c r="Q2029" s="7" t="e">
        <v>#N/A</v>
      </c>
      <c r="R2029" s="7" t="e">
        <v>#N/A</v>
      </c>
      <c r="S2029" s="7" t="e">
        <v>#N/A</v>
      </c>
      <c r="T2029" s="7">
        <v>1</v>
      </c>
      <c r="U2029" s="7" t="e">
        <v>#N/A</v>
      </c>
      <c r="V2029" s="7" t="e">
        <v>#N/A</v>
      </c>
      <c r="W2029" s="7">
        <v>1</v>
      </c>
      <c r="X2029" s="7">
        <v>1</v>
      </c>
      <c r="Y2029" s="7">
        <v>1</v>
      </c>
      <c r="Z2029" s="7">
        <f t="shared" si="249"/>
        <v>1</v>
      </c>
      <c r="AA2029" s="7">
        <f t="shared" si="250"/>
        <v>1</v>
      </c>
      <c r="AB2029" s="7" t="b">
        <f t="shared" si="251"/>
        <v>1</v>
      </c>
      <c r="AC2029" s="7" t="b">
        <f t="shared" si="252"/>
        <v>1</v>
      </c>
      <c r="AD2029" s="7" t="b">
        <f t="shared" si="253"/>
        <v>1</v>
      </c>
      <c r="AE2029" s="7" t="b">
        <f t="shared" si="254"/>
        <v>1</v>
      </c>
      <c r="AF2029" s="7" t="b">
        <f t="shared" si="255"/>
        <v>0</v>
      </c>
      <c r="AH2029" t="b">
        <f>AND(Table252102[[#This Row],[Developmental toxicity]:[Reproductive toxicity]])</f>
        <v>1</v>
      </c>
    </row>
    <row r="2030" spans="1:34" x14ac:dyDescent="0.25">
      <c r="A2030" s="3">
        <f t="shared" si="248"/>
        <v>2029</v>
      </c>
      <c r="B2030" s="18"/>
      <c r="C2030" s="18" t="s">
        <v>11755</v>
      </c>
      <c r="D2030" s="18" t="s">
        <v>11754</v>
      </c>
      <c r="E2030" s="70" t="s">
        <v>15264</v>
      </c>
      <c r="F2030" s="18" t="s">
        <v>15265</v>
      </c>
      <c r="G2030" s="18" t="s">
        <v>15266</v>
      </c>
      <c r="H2030" s="18" t="s">
        <v>15267</v>
      </c>
      <c r="I2030" s="18" t="s">
        <v>15268</v>
      </c>
      <c r="J2030" s="18"/>
      <c r="K2030" s="7" t="e">
        <v>#N/A</v>
      </c>
      <c r="L2030" s="7" t="e">
        <v>#N/A</v>
      </c>
      <c r="M2030" s="7" t="e">
        <v>#N/A</v>
      </c>
      <c r="N2030" s="7" t="e">
        <v>#N/A</v>
      </c>
      <c r="O2030" s="7" t="e">
        <v>#N/A</v>
      </c>
      <c r="P2030" s="7" t="e">
        <v>#N/A</v>
      </c>
      <c r="Q2030" s="7" t="e">
        <v>#N/A</v>
      </c>
      <c r="R2030" s="7" t="e">
        <v>#N/A</v>
      </c>
      <c r="S2030" s="7" t="e">
        <v>#N/A</v>
      </c>
      <c r="T2030" s="7" t="e">
        <v>#N/A</v>
      </c>
      <c r="U2030" s="7" t="e">
        <v>#N/A</v>
      </c>
      <c r="V2030" s="7" t="e">
        <v>#N/A</v>
      </c>
      <c r="W2030" s="3">
        <v>1</v>
      </c>
      <c r="X2030" s="3" t="e">
        <v>#N/A</v>
      </c>
      <c r="Y2030" s="7" t="e">
        <v>#N/A</v>
      </c>
      <c r="Z2030" s="7">
        <f t="shared" si="249"/>
        <v>1</v>
      </c>
      <c r="AA2030" s="7">
        <f t="shared" si="250"/>
        <v>1</v>
      </c>
      <c r="AB2030" s="7" t="b">
        <f t="shared" si="251"/>
        <v>0</v>
      </c>
      <c r="AC2030" s="7" t="b">
        <f t="shared" si="252"/>
        <v>1</v>
      </c>
      <c r="AD2030" s="7" t="b">
        <f t="shared" si="253"/>
        <v>0</v>
      </c>
      <c r="AE2030" s="7" t="b">
        <f t="shared" si="254"/>
        <v>1</v>
      </c>
      <c r="AF2030" s="7" t="b">
        <f t="shared" si="255"/>
        <v>0</v>
      </c>
      <c r="AH2030" t="b">
        <f>AND(Table252102[[#This Row],[Developmental toxicity]:[Reproductive toxicity]])</f>
        <v>0</v>
      </c>
    </row>
    <row r="2031" spans="1:34" x14ac:dyDescent="0.25">
      <c r="A2031" s="3">
        <f t="shared" si="248"/>
        <v>2030</v>
      </c>
      <c r="B2031" s="18">
        <v>214</v>
      </c>
      <c r="C2031" s="18" t="s">
        <v>644</v>
      </c>
      <c r="D2031" s="16" t="s">
        <v>5182</v>
      </c>
      <c r="E2031" s="70" t="s">
        <v>4695</v>
      </c>
      <c r="F2031" s="18" t="s">
        <v>5616</v>
      </c>
      <c r="G2031" s="18" t="s">
        <v>645</v>
      </c>
      <c r="H2031" s="18" t="s">
        <v>6533</v>
      </c>
      <c r="I2031" s="18" t="s">
        <v>6534</v>
      </c>
      <c r="J2031" s="18" t="s">
        <v>1432</v>
      </c>
      <c r="K2031" s="7" t="e">
        <v>#N/A</v>
      </c>
      <c r="L2031" s="7">
        <v>0</v>
      </c>
      <c r="M2031" s="7" t="e">
        <v>#N/A</v>
      </c>
      <c r="N2031" s="7" t="e">
        <v>#N/A</v>
      </c>
      <c r="O2031" s="7" t="e">
        <v>#N/A</v>
      </c>
      <c r="P2031" s="7" t="e">
        <v>#N/A</v>
      </c>
      <c r="Q2031" s="7" t="e">
        <v>#N/A</v>
      </c>
      <c r="R2031" s="7" t="e">
        <v>#N/A</v>
      </c>
      <c r="S2031" s="7" t="e">
        <v>#N/A</v>
      </c>
      <c r="T2031" s="7" t="e">
        <v>#N/A</v>
      </c>
      <c r="U2031" s="7" t="e">
        <v>#N/A</v>
      </c>
      <c r="V2031" s="7" t="e">
        <v>#N/A</v>
      </c>
      <c r="W2031" s="7" t="e">
        <v>#N/A</v>
      </c>
      <c r="X2031" s="7" t="e">
        <v>#N/A</v>
      </c>
      <c r="Y2031" s="7">
        <v>0</v>
      </c>
      <c r="Z2031" s="7">
        <f t="shared" si="249"/>
        <v>0</v>
      </c>
      <c r="AA2031" s="7">
        <f t="shared" si="250"/>
        <v>0</v>
      </c>
      <c r="AB2031" s="7" t="b">
        <f t="shared" si="251"/>
        <v>1</v>
      </c>
      <c r="AC2031" s="7" t="b">
        <f t="shared" si="252"/>
        <v>0</v>
      </c>
      <c r="AD2031" s="7" t="b">
        <f t="shared" si="253"/>
        <v>0</v>
      </c>
      <c r="AE2031" s="7" t="b">
        <f t="shared" si="254"/>
        <v>0</v>
      </c>
      <c r="AF2031" s="7" t="b">
        <f t="shared" si="255"/>
        <v>0</v>
      </c>
      <c r="AH2031" t="b">
        <f>AND(Table252102[[#This Row],[Developmental toxicity]:[Reproductive toxicity]])</f>
        <v>0</v>
      </c>
    </row>
    <row r="2032" spans="1:34" x14ac:dyDescent="0.25">
      <c r="A2032" s="3">
        <f t="shared" si="248"/>
        <v>2031</v>
      </c>
      <c r="B2032" s="18" t="s">
        <v>1440</v>
      </c>
      <c r="C2032" s="18" t="s">
        <v>2608</v>
      </c>
      <c r="D2032" s="18" t="s">
        <v>3564</v>
      </c>
      <c r="E2032" s="70" t="s">
        <v>7881</v>
      </c>
      <c r="F2032" s="18" t="s">
        <v>8720</v>
      </c>
      <c r="G2032" s="18" t="s">
        <v>10341</v>
      </c>
      <c r="H2032" s="18" t="s">
        <v>10342</v>
      </c>
      <c r="I2032" s="18" t="s">
        <v>10343</v>
      </c>
      <c r="J2032" s="18"/>
      <c r="K2032" s="7" t="e">
        <v>#N/A</v>
      </c>
      <c r="L2032" s="7" t="e">
        <v>#N/A</v>
      </c>
      <c r="M2032" s="7" t="e">
        <v>#N/A</v>
      </c>
      <c r="N2032" s="7" t="e">
        <v>#N/A</v>
      </c>
      <c r="O2032" s="7" t="e">
        <v>#N/A</v>
      </c>
      <c r="P2032" s="7" t="e">
        <v>#N/A</v>
      </c>
      <c r="Q2032" s="7" t="e">
        <v>#N/A</v>
      </c>
      <c r="R2032" s="7" t="e">
        <v>#N/A</v>
      </c>
      <c r="S2032" s="7" t="e">
        <v>#N/A</v>
      </c>
      <c r="T2032" s="7">
        <v>1</v>
      </c>
      <c r="U2032" s="7" t="e">
        <v>#N/A</v>
      </c>
      <c r="V2032" s="7" t="e">
        <v>#N/A</v>
      </c>
      <c r="W2032" s="7" t="e">
        <v>#N/A</v>
      </c>
      <c r="X2032" s="7">
        <v>1</v>
      </c>
      <c r="Y2032" s="7" t="e">
        <v>#N/A</v>
      </c>
      <c r="Z2032" s="7">
        <f t="shared" si="249"/>
        <v>1</v>
      </c>
      <c r="AA2032" s="7">
        <f t="shared" si="250"/>
        <v>1</v>
      </c>
      <c r="AB2032" s="7" t="b">
        <f t="shared" si="251"/>
        <v>1</v>
      </c>
      <c r="AC2032" s="7" t="b">
        <f t="shared" si="252"/>
        <v>0</v>
      </c>
      <c r="AD2032" s="7" t="b">
        <f t="shared" si="253"/>
        <v>1</v>
      </c>
      <c r="AE2032" s="7" t="b">
        <f t="shared" si="254"/>
        <v>0</v>
      </c>
      <c r="AF2032" s="7" t="b">
        <f t="shared" si="255"/>
        <v>0</v>
      </c>
      <c r="AH2032" t="b">
        <f>AND(Table252102[[#This Row],[Developmental toxicity]:[Reproductive toxicity]])</f>
        <v>0</v>
      </c>
    </row>
    <row r="2033" spans="1:34" x14ac:dyDescent="0.25">
      <c r="A2033" s="3">
        <f t="shared" si="248"/>
        <v>2032</v>
      </c>
      <c r="B2033" s="18" t="s">
        <v>1440</v>
      </c>
      <c r="C2033" s="18" t="s">
        <v>2440</v>
      </c>
      <c r="D2033" s="16" t="s">
        <v>3375</v>
      </c>
      <c r="E2033" s="79" t="s">
        <v>7717</v>
      </c>
      <c r="F2033" s="17" t="s">
        <v>8558</v>
      </c>
      <c r="G2033" s="17" t="s">
        <v>9977</v>
      </c>
      <c r="H2033" s="17" t="s">
        <v>9977</v>
      </c>
      <c r="I2033" s="17" t="s">
        <v>9978</v>
      </c>
      <c r="J2033" s="18"/>
      <c r="K2033" s="7" t="e">
        <v>#N/A</v>
      </c>
      <c r="L2033" s="7" t="e">
        <v>#N/A</v>
      </c>
      <c r="M2033" s="7" t="e">
        <v>#N/A</v>
      </c>
      <c r="N2033" s="7" t="e">
        <v>#N/A</v>
      </c>
      <c r="O2033" s="7" t="e">
        <v>#N/A</v>
      </c>
      <c r="P2033" s="7" t="e">
        <v>#N/A</v>
      </c>
      <c r="Q2033" s="7" t="e">
        <v>#N/A</v>
      </c>
      <c r="R2033" s="7" t="e">
        <v>#N/A</v>
      </c>
      <c r="S2033" s="7" t="e">
        <v>#N/A</v>
      </c>
      <c r="T2033" s="7">
        <v>0</v>
      </c>
      <c r="U2033" s="7" t="e">
        <v>#N/A</v>
      </c>
      <c r="V2033" s="7" t="e">
        <v>#N/A</v>
      </c>
      <c r="W2033" s="7" t="e">
        <v>#N/A</v>
      </c>
      <c r="X2033" s="7" t="e">
        <v>#N/A</v>
      </c>
      <c r="Y2033" s="7" t="e">
        <v>#N/A</v>
      </c>
      <c r="Z2033" s="7">
        <f t="shared" si="249"/>
        <v>0</v>
      </c>
      <c r="AA2033" s="7">
        <f t="shared" si="250"/>
        <v>0</v>
      </c>
      <c r="AB2033" s="7" t="b">
        <f t="shared" si="251"/>
        <v>1</v>
      </c>
      <c r="AC2033" s="7" t="b">
        <f t="shared" si="252"/>
        <v>0</v>
      </c>
      <c r="AD2033" s="7" t="b">
        <f t="shared" si="253"/>
        <v>1</v>
      </c>
      <c r="AE2033" s="7" t="b">
        <f t="shared" si="254"/>
        <v>0</v>
      </c>
      <c r="AF2033" s="7" t="b">
        <f t="shared" si="255"/>
        <v>0</v>
      </c>
      <c r="AH2033" t="b">
        <f>AND(Table252102[[#This Row],[Developmental toxicity]:[Reproductive toxicity]])</f>
        <v>0</v>
      </c>
    </row>
    <row r="2034" spans="1:34" x14ac:dyDescent="0.25">
      <c r="A2034" s="3">
        <f t="shared" si="248"/>
        <v>2033</v>
      </c>
      <c r="B2034" s="18"/>
      <c r="C2034" s="18" t="s">
        <v>12475</v>
      </c>
      <c r="D2034" s="18" t="s">
        <v>12474</v>
      </c>
      <c r="E2034" s="70" t="s">
        <v>16404</v>
      </c>
      <c r="F2034" s="18" t="s">
        <v>16405</v>
      </c>
      <c r="G2034" s="18" t="s">
        <v>16406</v>
      </c>
      <c r="H2034" s="18" t="s">
        <v>16406</v>
      </c>
      <c r="I2034" s="18" t="s">
        <v>16407</v>
      </c>
      <c r="J2034" s="18"/>
      <c r="K2034" s="7" t="e">
        <v>#N/A</v>
      </c>
      <c r="L2034" s="7" t="e">
        <v>#N/A</v>
      </c>
      <c r="M2034" s="7" t="e">
        <v>#N/A</v>
      </c>
      <c r="N2034" s="7" t="e">
        <v>#N/A</v>
      </c>
      <c r="O2034" s="7" t="e">
        <v>#N/A</v>
      </c>
      <c r="P2034" s="7" t="e">
        <v>#N/A</v>
      </c>
      <c r="Q2034" s="7" t="e">
        <v>#N/A</v>
      </c>
      <c r="R2034" s="7" t="e">
        <v>#N/A</v>
      </c>
      <c r="S2034" s="7" t="e">
        <v>#N/A</v>
      </c>
      <c r="T2034" s="7" t="e">
        <v>#N/A</v>
      </c>
      <c r="U2034" s="7" t="e">
        <v>#N/A</v>
      </c>
      <c r="V2034" s="7" t="e">
        <v>#N/A</v>
      </c>
      <c r="W2034" s="3">
        <v>0</v>
      </c>
      <c r="X2034" s="3" t="e">
        <v>#N/A</v>
      </c>
      <c r="Y2034" s="7" t="e">
        <v>#N/A</v>
      </c>
      <c r="Z2034" s="7">
        <f t="shared" si="249"/>
        <v>0</v>
      </c>
      <c r="AA2034" s="7">
        <f t="shared" si="250"/>
        <v>0</v>
      </c>
      <c r="AB2034" s="7" t="b">
        <f t="shared" si="251"/>
        <v>0</v>
      </c>
      <c r="AC2034" s="7" t="b">
        <f t="shared" si="252"/>
        <v>1</v>
      </c>
      <c r="AD2034" s="7" t="b">
        <f t="shared" si="253"/>
        <v>0</v>
      </c>
      <c r="AE2034" s="7" t="b">
        <f t="shared" si="254"/>
        <v>1</v>
      </c>
      <c r="AF2034" s="7" t="b">
        <f t="shared" si="255"/>
        <v>0</v>
      </c>
      <c r="AH2034" t="b">
        <f>AND(Table252102[[#This Row],[Developmental toxicity]:[Reproductive toxicity]])</f>
        <v>0</v>
      </c>
    </row>
    <row r="2035" spans="1:34" x14ac:dyDescent="0.25">
      <c r="A2035" s="3">
        <f t="shared" si="248"/>
        <v>2034</v>
      </c>
      <c r="B2035" s="18"/>
      <c r="C2035" s="18" t="s">
        <v>11733</v>
      </c>
      <c r="D2035" s="18" t="s">
        <v>11732</v>
      </c>
      <c r="E2035" s="70" t="s">
        <v>15214</v>
      </c>
      <c r="F2035" s="18" t="s">
        <v>15215</v>
      </c>
      <c r="G2035" s="18" t="s">
        <v>15216</v>
      </c>
      <c r="H2035" s="18" t="s">
        <v>15216</v>
      </c>
      <c r="I2035" s="18" t="s">
        <v>15217</v>
      </c>
      <c r="J2035" s="18"/>
      <c r="K2035" s="7" t="e">
        <v>#N/A</v>
      </c>
      <c r="L2035" s="7" t="e">
        <v>#N/A</v>
      </c>
      <c r="M2035" s="7" t="e">
        <v>#N/A</v>
      </c>
      <c r="N2035" s="7" t="e">
        <v>#N/A</v>
      </c>
      <c r="O2035" s="7" t="e">
        <v>#N/A</v>
      </c>
      <c r="P2035" s="7" t="e">
        <v>#N/A</v>
      </c>
      <c r="Q2035" s="7" t="e">
        <v>#N/A</v>
      </c>
      <c r="R2035" s="7" t="e">
        <v>#N/A</v>
      </c>
      <c r="S2035" s="7" t="e">
        <v>#N/A</v>
      </c>
      <c r="T2035" s="7" t="e">
        <v>#N/A</v>
      </c>
      <c r="U2035" s="7" t="e">
        <v>#N/A</v>
      </c>
      <c r="V2035" s="7" t="e">
        <v>#N/A</v>
      </c>
      <c r="W2035" s="3">
        <v>1</v>
      </c>
      <c r="X2035" s="3" t="e">
        <v>#N/A</v>
      </c>
      <c r="Y2035" s="7" t="e">
        <v>#N/A</v>
      </c>
      <c r="Z2035" s="7">
        <f t="shared" si="249"/>
        <v>1</v>
      </c>
      <c r="AA2035" s="7">
        <f t="shared" si="250"/>
        <v>1</v>
      </c>
      <c r="AB2035" s="7" t="b">
        <f t="shared" si="251"/>
        <v>0</v>
      </c>
      <c r="AC2035" s="7" t="b">
        <f t="shared" si="252"/>
        <v>1</v>
      </c>
      <c r="AD2035" s="7" t="b">
        <f t="shared" si="253"/>
        <v>0</v>
      </c>
      <c r="AE2035" s="7" t="b">
        <f t="shared" si="254"/>
        <v>1</v>
      </c>
      <c r="AF2035" s="7" t="b">
        <f t="shared" si="255"/>
        <v>0</v>
      </c>
      <c r="AH2035" t="b">
        <f>AND(Table252102[[#This Row],[Developmental toxicity]:[Reproductive toxicity]])</f>
        <v>0</v>
      </c>
    </row>
    <row r="2036" spans="1:34" x14ac:dyDescent="0.25">
      <c r="A2036" s="3">
        <f t="shared" si="248"/>
        <v>2035</v>
      </c>
      <c r="B2036" s="18"/>
      <c r="C2036" s="18" t="s">
        <v>12921</v>
      </c>
      <c r="D2036" s="16" t="s">
        <v>12920</v>
      </c>
      <c r="E2036" s="70" t="s">
        <v>17061</v>
      </c>
      <c r="F2036" s="18" t="s">
        <v>17062</v>
      </c>
      <c r="G2036" s="18" t="s">
        <v>17063</v>
      </c>
      <c r="H2036" s="18" t="s">
        <v>17063</v>
      </c>
      <c r="I2036" s="18" t="s">
        <v>17064</v>
      </c>
      <c r="J2036" s="18"/>
      <c r="K2036" s="7" t="e">
        <v>#N/A</v>
      </c>
      <c r="L2036" s="7" t="e">
        <v>#N/A</v>
      </c>
      <c r="M2036" s="7" t="e">
        <v>#N/A</v>
      </c>
      <c r="N2036" s="7" t="e">
        <v>#N/A</v>
      </c>
      <c r="O2036" s="7" t="e">
        <v>#N/A</v>
      </c>
      <c r="P2036" s="7" t="e">
        <v>#N/A</v>
      </c>
      <c r="Q2036" s="7" t="e">
        <v>#N/A</v>
      </c>
      <c r="R2036" s="7" t="e">
        <v>#N/A</v>
      </c>
      <c r="S2036" s="7" t="e">
        <v>#N/A</v>
      </c>
      <c r="T2036" s="7" t="e">
        <v>#N/A</v>
      </c>
      <c r="U2036" s="7" t="e">
        <v>#N/A</v>
      </c>
      <c r="V2036" s="7" t="e">
        <v>#N/A</v>
      </c>
      <c r="W2036" s="3">
        <v>0</v>
      </c>
      <c r="X2036" s="3" t="e">
        <v>#N/A</v>
      </c>
      <c r="Y2036" s="7" t="e">
        <v>#N/A</v>
      </c>
      <c r="Z2036" s="7">
        <f t="shared" si="249"/>
        <v>0</v>
      </c>
      <c r="AA2036" s="7">
        <f t="shared" si="250"/>
        <v>0</v>
      </c>
      <c r="AB2036" s="7" t="b">
        <f t="shared" si="251"/>
        <v>0</v>
      </c>
      <c r="AC2036" s="7" t="b">
        <f t="shared" si="252"/>
        <v>1</v>
      </c>
      <c r="AD2036" s="7" t="b">
        <f t="shared" si="253"/>
        <v>0</v>
      </c>
      <c r="AE2036" s="7" t="b">
        <f t="shared" si="254"/>
        <v>1</v>
      </c>
      <c r="AF2036" s="7" t="b">
        <f t="shared" si="255"/>
        <v>0</v>
      </c>
      <c r="AH2036" t="b">
        <f>AND(Table252102[[#This Row],[Developmental toxicity]:[Reproductive toxicity]])</f>
        <v>0</v>
      </c>
    </row>
    <row r="2037" spans="1:34" x14ac:dyDescent="0.25">
      <c r="A2037" s="3">
        <f t="shared" si="248"/>
        <v>2036</v>
      </c>
      <c r="B2037" s="18">
        <v>347</v>
      </c>
      <c r="C2037" s="18" t="s">
        <v>848</v>
      </c>
      <c r="D2037" s="18" t="s">
        <v>5260</v>
      </c>
      <c r="E2037" s="70" t="s">
        <v>4788</v>
      </c>
      <c r="F2037" s="18" t="s">
        <v>5704</v>
      </c>
      <c r="G2037" s="18" t="s">
        <v>849</v>
      </c>
      <c r="H2037" s="18" t="s">
        <v>6165</v>
      </c>
      <c r="I2037" s="18" t="s">
        <v>6650</v>
      </c>
      <c r="J2037" s="18" t="s">
        <v>1430</v>
      </c>
      <c r="K2037" s="7" t="e">
        <v>#N/A</v>
      </c>
      <c r="L2037" s="7">
        <v>1</v>
      </c>
      <c r="M2037" s="7" t="e">
        <v>#N/A</v>
      </c>
      <c r="N2037" s="7" t="e">
        <v>#N/A</v>
      </c>
      <c r="O2037" s="7" t="e">
        <v>#N/A</v>
      </c>
      <c r="P2037" s="7" t="e">
        <v>#N/A</v>
      </c>
      <c r="Q2037" s="7" t="e">
        <v>#N/A</v>
      </c>
      <c r="R2037" s="7" t="e">
        <v>#N/A</v>
      </c>
      <c r="S2037" s="7" t="e">
        <v>#N/A</v>
      </c>
      <c r="T2037" s="7" t="e">
        <v>#N/A</v>
      </c>
      <c r="U2037" s="7" t="e">
        <v>#N/A</v>
      </c>
      <c r="V2037" s="7" t="e">
        <v>#N/A</v>
      </c>
      <c r="W2037" s="7" t="e">
        <v>#N/A</v>
      </c>
      <c r="X2037" s="7">
        <v>1</v>
      </c>
      <c r="Y2037" s="7">
        <v>1</v>
      </c>
      <c r="Z2037" s="7">
        <f t="shared" si="249"/>
        <v>1</v>
      </c>
      <c r="AA2037" s="7">
        <f t="shared" si="250"/>
        <v>1</v>
      </c>
      <c r="AB2037" s="7" t="b">
        <f t="shared" si="251"/>
        <v>1</v>
      </c>
      <c r="AC2037" s="7" t="b">
        <f t="shared" si="252"/>
        <v>0</v>
      </c>
      <c r="AD2037" s="7" t="b">
        <f t="shared" si="253"/>
        <v>0</v>
      </c>
      <c r="AE2037" s="7" t="b">
        <f t="shared" si="254"/>
        <v>0</v>
      </c>
      <c r="AF2037" s="7" t="b">
        <f t="shared" si="255"/>
        <v>0</v>
      </c>
      <c r="AH2037" t="b">
        <f>AND(Table252102[[#This Row],[Developmental toxicity]:[Reproductive toxicity]])</f>
        <v>0</v>
      </c>
    </row>
    <row r="2038" spans="1:34" x14ac:dyDescent="0.25">
      <c r="A2038" s="3">
        <f t="shared" si="248"/>
        <v>2037</v>
      </c>
      <c r="B2038" s="18"/>
      <c r="C2038" s="18" t="s">
        <v>12058</v>
      </c>
      <c r="D2038" s="16" t="s">
        <v>12057</v>
      </c>
      <c r="E2038" s="70" t="s">
        <v>15728</v>
      </c>
      <c r="F2038" s="18" t="s">
        <v>15729</v>
      </c>
      <c r="G2038" s="18" t="s">
        <v>15730</v>
      </c>
      <c r="H2038" s="18" t="s">
        <v>15730</v>
      </c>
      <c r="I2038" s="18" t="s">
        <v>15731</v>
      </c>
      <c r="J2038" s="18"/>
      <c r="K2038" s="7" t="e">
        <v>#N/A</v>
      </c>
      <c r="L2038" s="7" t="e">
        <v>#N/A</v>
      </c>
      <c r="M2038" s="7" t="e">
        <v>#N/A</v>
      </c>
      <c r="N2038" s="7" t="e">
        <v>#N/A</v>
      </c>
      <c r="O2038" s="7" t="e">
        <v>#N/A</v>
      </c>
      <c r="P2038" s="7" t="e">
        <v>#N/A</v>
      </c>
      <c r="Q2038" s="7" t="e">
        <v>#N/A</v>
      </c>
      <c r="R2038" s="7" t="e">
        <v>#N/A</v>
      </c>
      <c r="S2038" s="7" t="e">
        <v>#N/A</v>
      </c>
      <c r="T2038" s="7" t="e">
        <v>#N/A</v>
      </c>
      <c r="U2038" s="7" t="e">
        <v>#N/A</v>
      </c>
      <c r="V2038" s="7" t="e">
        <v>#N/A</v>
      </c>
      <c r="W2038" s="7">
        <v>0</v>
      </c>
      <c r="X2038" s="7" t="e">
        <v>#N/A</v>
      </c>
      <c r="Y2038" s="7">
        <v>0</v>
      </c>
      <c r="Z2038" s="7">
        <f t="shared" si="249"/>
        <v>0</v>
      </c>
      <c r="AA2038" s="7">
        <f t="shared" si="250"/>
        <v>0</v>
      </c>
      <c r="AB2038" s="7" t="b">
        <f t="shared" si="251"/>
        <v>1</v>
      </c>
      <c r="AC2038" s="7" t="b">
        <f t="shared" si="252"/>
        <v>1</v>
      </c>
      <c r="AD2038" s="7" t="b">
        <f t="shared" si="253"/>
        <v>0</v>
      </c>
      <c r="AE2038" s="7" t="b">
        <f t="shared" si="254"/>
        <v>1</v>
      </c>
      <c r="AF2038" s="7" t="b">
        <f t="shared" si="255"/>
        <v>0</v>
      </c>
      <c r="AH2038" t="b">
        <f>AND(Table252102[[#This Row],[Developmental toxicity]:[Reproductive toxicity]])</f>
        <v>1</v>
      </c>
    </row>
    <row r="2039" spans="1:34" x14ac:dyDescent="0.25">
      <c r="A2039" s="3">
        <f t="shared" si="248"/>
        <v>2038</v>
      </c>
      <c r="B2039" s="18" t="s">
        <v>1440</v>
      </c>
      <c r="C2039" s="18" t="s">
        <v>2115</v>
      </c>
      <c r="D2039" s="18" t="s">
        <v>3004</v>
      </c>
      <c r="E2039" s="79" t="s">
        <v>7396</v>
      </c>
      <c r="F2039" s="17" t="s">
        <v>8244</v>
      </c>
      <c r="G2039" s="17" t="s">
        <v>9273</v>
      </c>
      <c r="H2039" s="17" t="s">
        <v>9273</v>
      </c>
      <c r="I2039" s="17" t="s">
        <v>9274</v>
      </c>
      <c r="J2039" s="18"/>
      <c r="K2039" s="7" t="e">
        <v>#N/A</v>
      </c>
      <c r="L2039" s="7" t="e">
        <v>#N/A</v>
      </c>
      <c r="M2039" s="7" t="e">
        <v>#N/A</v>
      </c>
      <c r="N2039" s="7" t="e">
        <v>#N/A</v>
      </c>
      <c r="O2039" s="7" t="e">
        <v>#N/A</v>
      </c>
      <c r="P2039" s="7" t="e">
        <v>#N/A</v>
      </c>
      <c r="Q2039" s="7" t="e">
        <v>#N/A</v>
      </c>
      <c r="R2039" s="7" t="e">
        <v>#N/A</v>
      </c>
      <c r="S2039" s="7" t="e">
        <v>#N/A</v>
      </c>
      <c r="T2039" s="7">
        <v>0</v>
      </c>
      <c r="U2039" s="7" t="e">
        <v>#N/A</v>
      </c>
      <c r="V2039" s="7" t="e">
        <v>#N/A</v>
      </c>
      <c r="W2039" s="7" t="e">
        <v>#N/A</v>
      </c>
      <c r="X2039" s="7" t="e">
        <v>#N/A</v>
      </c>
      <c r="Y2039" s="7" t="e">
        <v>#N/A</v>
      </c>
      <c r="Z2039" s="7">
        <f t="shared" si="249"/>
        <v>0</v>
      </c>
      <c r="AA2039" s="7">
        <f t="shared" si="250"/>
        <v>0</v>
      </c>
      <c r="AB2039" s="7" t="b">
        <f t="shared" si="251"/>
        <v>1</v>
      </c>
      <c r="AC2039" s="7" t="b">
        <f t="shared" si="252"/>
        <v>0</v>
      </c>
      <c r="AD2039" s="7" t="b">
        <f t="shared" si="253"/>
        <v>1</v>
      </c>
      <c r="AE2039" s="7" t="b">
        <f t="shared" si="254"/>
        <v>0</v>
      </c>
      <c r="AF2039" s="7" t="b">
        <f t="shared" si="255"/>
        <v>0</v>
      </c>
      <c r="AH2039" t="b">
        <f>AND(Table252102[[#This Row],[Developmental toxicity]:[Reproductive toxicity]])</f>
        <v>0</v>
      </c>
    </row>
    <row r="2040" spans="1:34" x14ac:dyDescent="0.25">
      <c r="A2040" s="3">
        <f t="shared" si="248"/>
        <v>2039</v>
      </c>
      <c r="B2040" s="18" t="s">
        <v>1440</v>
      </c>
      <c r="C2040" s="18" t="s">
        <v>2002</v>
      </c>
      <c r="D2040" s="18" t="s">
        <v>2875</v>
      </c>
      <c r="E2040" s="79" t="s">
        <v>7283</v>
      </c>
      <c r="F2040" s="17" t="s">
        <v>8132</v>
      </c>
      <c r="G2040" s="17" t="s">
        <v>9045</v>
      </c>
      <c r="H2040" s="17" t="s">
        <v>9045</v>
      </c>
      <c r="I2040" s="17" t="s">
        <v>9046</v>
      </c>
      <c r="J2040" s="18"/>
      <c r="K2040" s="7" t="e">
        <v>#N/A</v>
      </c>
      <c r="L2040" s="7" t="e">
        <v>#N/A</v>
      </c>
      <c r="M2040" s="7" t="e">
        <v>#N/A</v>
      </c>
      <c r="N2040" s="7" t="e">
        <v>#N/A</v>
      </c>
      <c r="O2040" s="7" t="e">
        <v>#N/A</v>
      </c>
      <c r="P2040" s="7" t="e">
        <v>#N/A</v>
      </c>
      <c r="Q2040" s="7" t="e">
        <v>#N/A</v>
      </c>
      <c r="R2040" s="7" t="e">
        <v>#N/A</v>
      </c>
      <c r="S2040" s="7" t="e">
        <v>#N/A</v>
      </c>
      <c r="T2040" s="7">
        <v>0</v>
      </c>
      <c r="U2040" s="7" t="e">
        <v>#N/A</v>
      </c>
      <c r="V2040" s="7" t="e">
        <v>#N/A</v>
      </c>
      <c r="W2040" s="7" t="e">
        <v>#N/A</v>
      </c>
      <c r="X2040" s="7" t="e">
        <v>#N/A</v>
      </c>
      <c r="Y2040" s="7" t="e">
        <v>#N/A</v>
      </c>
      <c r="Z2040" s="7">
        <f t="shared" si="249"/>
        <v>0</v>
      </c>
      <c r="AA2040" s="7">
        <f t="shared" si="250"/>
        <v>0</v>
      </c>
      <c r="AB2040" s="7" t="b">
        <f t="shared" si="251"/>
        <v>1</v>
      </c>
      <c r="AC2040" s="7" t="b">
        <f t="shared" si="252"/>
        <v>0</v>
      </c>
      <c r="AD2040" s="7" t="b">
        <f t="shared" si="253"/>
        <v>1</v>
      </c>
      <c r="AE2040" s="7" t="b">
        <f t="shared" si="254"/>
        <v>0</v>
      </c>
      <c r="AF2040" s="7" t="b">
        <f t="shared" si="255"/>
        <v>0</v>
      </c>
      <c r="AH2040" t="b">
        <f>AND(Table252102[[#This Row],[Developmental toxicity]:[Reproductive toxicity]])</f>
        <v>0</v>
      </c>
    </row>
    <row r="2041" spans="1:34" x14ac:dyDescent="0.25">
      <c r="A2041" s="3">
        <f t="shared" si="248"/>
        <v>2040</v>
      </c>
      <c r="B2041" s="18"/>
      <c r="C2041" s="18" t="s">
        <v>12764</v>
      </c>
      <c r="D2041" s="18" t="s">
        <v>12763</v>
      </c>
      <c r="E2041" s="70" t="s">
        <v>16838</v>
      </c>
      <c r="F2041" s="18" t="s">
        <v>16839</v>
      </c>
      <c r="G2041" s="18" t="s">
        <v>16840</v>
      </c>
      <c r="H2041" s="18" t="s">
        <v>16840</v>
      </c>
      <c r="I2041" s="18" t="s">
        <v>16841</v>
      </c>
      <c r="J2041" s="18"/>
      <c r="K2041" s="7" t="e">
        <v>#N/A</v>
      </c>
      <c r="L2041" s="7" t="e">
        <v>#N/A</v>
      </c>
      <c r="M2041" s="7" t="e">
        <v>#N/A</v>
      </c>
      <c r="N2041" s="7" t="e">
        <v>#N/A</v>
      </c>
      <c r="O2041" s="7" t="e">
        <v>#N/A</v>
      </c>
      <c r="P2041" s="7" t="e">
        <v>#N/A</v>
      </c>
      <c r="Q2041" s="7" t="e">
        <v>#N/A</v>
      </c>
      <c r="R2041" s="7" t="e">
        <v>#N/A</v>
      </c>
      <c r="S2041" s="7" t="e">
        <v>#N/A</v>
      </c>
      <c r="T2041" s="7" t="e">
        <v>#N/A</v>
      </c>
      <c r="U2041" s="7" t="e">
        <v>#N/A</v>
      </c>
      <c r="V2041" s="7" t="e">
        <v>#N/A</v>
      </c>
      <c r="W2041" s="3">
        <v>0</v>
      </c>
      <c r="X2041" s="3" t="e">
        <v>#N/A</v>
      </c>
      <c r="Y2041" s="7" t="e">
        <v>#N/A</v>
      </c>
      <c r="Z2041" s="7">
        <f t="shared" si="249"/>
        <v>0</v>
      </c>
      <c r="AA2041" s="7">
        <f t="shared" si="250"/>
        <v>0</v>
      </c>
      <c r="AB2041" s="7" t="b">
        <f t="shared" si="251"/>
        <v>0</v>
      </c>
      <c r="AC2041" s="7" t="b">
        <f t="shared" si="252"/>
        <v>1</v>
      </c>
      <c r="AD2041" s="7" t="b">
        <f t="shared" si="253"/>
        <v>0</v>
      </c>
      <c r="AE2041" s="7" t="b">
        <f t="shared" si="254"/>
        <v>1</v>
      </c>
      <c r="AF2041" s="7" t="b">
        <f t="shared" si="255"/>
        <v>0</v>
      </c>
      <c r="AH2041" t="b">
        <f>AND(Table252102[[#This Row],[Developmental toxicity]:[Reproductive toxicity]])</f>
        <v>0</v>
      </c>
    </row>
    <row r="2042" spans="1:34" x14ac:dyDescent="0.25">
      <c r="A2042" s="3">
        <f t="shared" si="248"/>
        <v>2041</v>
      </c>
      <c r="B2042" s="18" t="s">
        <v>1440</v>
      </c>
      <c r="C2042" s="18" t="s">
        <v>2711</v>
      </c>
      <c r="D2042" s="16" t="s">
        <v>3674</v>
      </c>
      <c r="E2042" s="79" t="s">
        <v>7981</v>
      </c>
      <c r="F2042" s="17" t="s">
        <v>8816</v>
      </c>
      <c r="G2042" s="17" t="s">
        <v>10576</v>
      </c>
      <c r="H2042" s="17" t="s">
        <v>10576</v>
      </c>
      <c r="I2042" s="17" t="s">
        <v>10577</v>
      </c>
      <c r="J2042" s="18"/>
      <c r="K2042" s="7" t="e">
        <v>#N/A</v>
      </c>
      <c r="L2042" s="7" t="e">
        <v>#N/A</v>
      </c>
      <c r="M2042" s="7" t="e">
        <v>#N/A</v>
      </c>
      <c r="N2042" s="7" t="e">
        <v>#N/A</v>
      </c>
      <c r="O2042" s="7" t="e">
        <v>#N/A</v>
      </c>
      <c r="P2042" s="7" t="e">
        <v>#N/A</v>
      </c>
      <c r="Q2042" s="7" t="e">
        <v>#N/A</v>
      </c>
      <c r="R2042" s="7" t="e">
        <v>#N/A</v>
      </c>
      <c r="S2042" s="7" t="e">
        <v>#N/A</v>
      </c>
      <c r="T2042" s="7">
        <v>0</v>
      </c>
      <c r="U2042" s="7" t="e">
        <v>#N/A</v>
      </c>
      <c r="V2042" s="7" t="e">
        <v>#N/A</v>
      </c>
      <c r="W2042" s="7" t="e">
        <v>#N/A</v>
      </c>
      <c r="X2042" s="7" t="e">
        <v>#N/A</v>
      </c>
      <c r="Y2042" s="7" t="e">
        <v>#N/A</v>
      </c>
      <c r="Z2042" s="7">
        <f t="shared" si="249"/>
        <v>0</v>
      </c>
      <c r="AA2042" s="7">
        <f t="shared" si="250"/>
        <v>0</v>
      </c>
      <c r="AB2042" s="7" t="b">
        <f t="shared" si="251"/>
        <v>1</v>
      </c>
      <c r="AC2042" s="7" t="b">
        <f t="shared" si="252"/>
        <v>0</v>
      </c>
      <c r="AD2042" s="7" t="b">
        <f t="shared" si="253"/>
        <v>1</v>
      </c>
      <c r="AE2042" s="7" t="b">
        <f t="shared" si="254"/>
        <v>0</v>
      </c>
      <c r="AF2042" s="7" t="b">
        <f t="shared" si="255"/>
        <v>0</v>
      </c>
      <c r="AH2042" t="b">
        <f>AND(Table252102[[#This Row],[Developmental toxicity]:[Reproductive toxicity]])</f>
        <v>0</v>
      </c>
    </row>
    <row r="2043" spans="1:34" x14ac:dyDescent="0.25">
      <c r="A2043" s="3">
        <f t="shared" ref="A2043:A2105" si="256">ROW(A2042)</f>
        <v>2042</v>
      </c>
      <c r="B2043" s="18" t="s">
        <v>1440</v>
      </c>
      <c r="C2043" s="18" t="s">
        <v>2368</v>
      </c>
      <c r="D2043" s="18" t="s">
        <v>3289</v>
      </c>
      <c r="E2043" s="79" t="s">
        <v>7645</v>
      </c>
      <c r="F2043" s="17" t="s">
        <v>8486</v>
      </c>
      <c r="G2043" s="17" t="s">
        <v>9817</v>
      </c>
      <c r="H2043" s="17" t="s">
        <v>9818</v>
      </c>
      <c r="I2043" s="17" t="s">
        <v>9819</v>
      </c>
      <c r="J2043" s="18"/>
      <c r="K2043" s="7" t="e">
        <v>#N/A</v>
      </c>
      <c r="L2043" s="7" t="e">
        <v>#N/A</v>
      </c>
      <c r="M2043" s="7" t="e">
        <v>#N/A</v>
      </c>
      <c r="N2043" s="7" t="e">
        <v>#N/A</v>
      </c>
      <c r="O2043" s="7" t="e">
        <v>#N/A</v>
      </c>
      <c r="P2043" s="7" t="e">
        <v>#N/A</v>
      </c>
      <c r="Q2043" s="7" t="e">
        <v>#N/A</v>
      </c>
      <c r="R2043" s="7" t="e">
        <v>#N/A</v>
      </c>
      <c r="S2043" s="7" t="e">
        <v>#N/A</v>
      </c>
      <c r="T2043" s="7">
        <v>0</v>
      </c>
      <c r="U2043" s="7" t="e">
        <v>#N/A</v>
      </c>
      <c r="V2043" s="7" t="e">
        <v>#N/A</v>
      </c>
      <c r="W2043" s="7" t="e">
        <v>#N/A</v>
      </c>
      <c r="X2043" s="7" t="e">
        <v>#N/A</v>
      </c>
      <c r="Y2043" s="7" t="e">
        <v>#N/A</v>
      </c>
      <c r="Z2043" s="7">
        <f t="shared" ref="Z2043:Z2105" si="257">IF(COUNTIF(K2043:Y2043,1)&gt;0,1,0)</f>
        <v>0</v>
      </c>
      <c r="AA2043" s="7">
        <f t="shared" ref="AA2043:AA2105" si="258">IF(COUNTIF(K2043:Y2043,1)&gt;COUNTIF(K2043:Y2043,0),1,0)</f>
        <v>0</v>
      </c>
      <c r="AB2043" s="7" t="b">
        <f t="shared" ref="AB2043:AB2105" si="259">OR(IF(COUNT(K2043)&gt;0,TRUE,FALSE),IF(COUNT(M2043)&gt;0,TRUE,FALSE),IF(COUNT(T2043:V2043)&gt;0,TRUE,FALSE),IF(COUNT(X2043:Y2043)&gt;0,TRUE,FALSE))</f>
        <v>1</v>
      </c>
      <c r="AC2043" s="7" t="b">
        <f t="shared" ref="AC2043:AC2105" si="260">OR(IF(COUNT(N2043:S2043)&gt;0,TRUE,FALSE),IF(COUNT(W2043)&gt;0,TRUE,FALSE))</f>
        <v>0</v>
      </c>
      <c r="AD2043" s="7" t="b">
        <f t="shared" ref="AD2043:AD2105" si="261">OR(IF(COUNT(T2043:V2043)&gt;0,TRUE,FALSE),IF(COUNT(P2043:S2043)&gt;0,TRUE,FALSE))</f>
        <v>1</v>
      </c>
      <c r="AE2043" s="7" t="b">
        <f t="shared" ref="AE2043:AE2105" si="262">OR(IF(COUNT(K2043)&gt;0,TRUE,FALSE),,IF(COUNT(W2043)&gt;0,TRUE,FALSE),IF(COUNT(M2043:O2043)&gt;0,TRUE,FALSE))</f>
        <v>0</v>
      </c>
      <c r="AF2043" s="7" t="b">
        <f t="shared" ref="AF2043:AF2105" si="263">OR(IF(COUNT(U2043:V2043)&gt;0,TRUE,FALSE),IF(COUNT(M2043)&gt;0,TRUE,FALSE),IF(COUNT(N2043:S2043)&gt;0,TRUE,FALSE))</f>
        <v>0</v>
      </c>
      <c r="AH2043" t="b">
        <f>AND(Table252102[[#This Row],[Developmental toxicity]:[Reproductive toxicity]])</f>
        <v>0</v>
      </c>
    </row>
    <row r="2044" spans="1:34" x14ac:dyDescent="0.25">
      <c r="A2044" s="3">
        <f t="shared" si="256"/>
        <v>2043</v>
      </c>
      <c r="B2044" s="18" t="s">
        <v>1440</v>
      </c>
      <c r="C2044" s="18" t="s">
        <v>2030</v>
      </c>
      <c r="D2044" s="16" t="s">
        <v>2910</v>
      </c>
      <c r="E2044" s="79" t="s">
        <v>7311</v>
      </c>
      <c r="F2044" s="17" t="s">
        <v>8160</v>
      </c>
      <c r="G2044" s="17" t="s">
        <v>9101</v>
      </c>
      <c r="H2044" s="17" t="s">
        <v>9101</v>
      </c>
      <c r="I2044" s="17" t="s">
        <v>9102</v>
      </c>
      <c r="J2044" s="18"/>
      <c r="K2044" s="7" t="e">
        <v>#N/A</v>
      </c>
      <c r="L2044" s="7" t="e">
        <v>#N/A</v>
      </c>
      <c r="M2044" s="7" t="e">
        <v>#N/A</v>
      </c>
      <c r="N2044" s="7" t="e">
        <v>#N/A</v>
      </c>
      <c r="O2044" s="7" t="e">
        <v>#N/A</v>
      </c>
      <c r="P2044" s="7" t="e">
        <v>#N/A</v>
      </c>
      <c r="Q2044" s="7" t="e">
        <v>#N/A</v>
      </c>
      <c r="R2044" s="7" t="e">
        <v>#N/A</v>
      </c>
      <c r="S2044" s="7" t="e">
        <v>#N/A</v>
      </c>
      <c r="T2044" s="7">
        <v>0</v>
      </c>
      <c r="U2044" s="7" t="e">
        <v>#N/A</v>
      </c>
      <c r="V2044" s="7" t="e">
        <v>#N/A</v>
      </c>
      <c r="W2044" s="7" t="e">
        <v>#N/A</v>
      </c>
      <c r="X2044" s="7" t="e">
        <v>#N/A</v>
      </c>
      <c r="Y2044" s="7" t="e">
        <v>#N/A</v>
      </c>
      <c r="Z2044" s="7">
        <f t="shared" si="257"/>
        <v>0</v>
      </c>
      <c r="AA2044" s="7">
        <f t="shared" si="258"/>
        <v>0</v>
      </c>
      <c r="AB2044" s="7" t="b">
        <f t="shared" si="259"/>
        <v>1</v>
      </c>
      <c r="AC2044" s="7" t="b">
        <f t="shared" si="260"/>
        <v>0</v>
      </c>
      <c r="AD2044" s="7" t="b">
        <f t="shared" si="261"/>
        <v>1</v>
      </c>
      <c r="AE2044" s="7" t="b">
        <f t="shared" si="262"/>
        <v>0</v>
      </c>
      <c r="AF2044" s="7" t="b">
        <f t="shared" si="263"/>
        <v>0</v>
      </c>
      <c r="AH2044" t="b">
        <f>AND(Table252102[[#This Row],[Developmental toxicity]:[Reproductive toxicity]])</f>
        <v>0</v>
      </c>
    </row>
    <row r="2045" spans="1:34" x14ac:dyDescent="0.25">
      <c r="A2045" s="3">
        <f t="shared" si="256"/>
        <v>2044</v>
      </c>
      <c r="B2045" s="18"/>
      <c r="C2045" s="18" t="s">
        <v>11455</v>
      </c>
      <c r="D2045" s="16" t="s">
        <v>17850</v>
      </c>
      <c r="E2045" s="70" t="s">
        <v>18110</v>
      </c>
      <c r="F2045" s="18" t="s">
        <v>18028</v>
      </c>
      <c r="G2045" s="18" t="s">
        <v>18237</v>
      </c>
      <c r="H2045" s="18" t="s">
        <v>14694</v>
      </c>
      <c r="I2045" s="18" t="s">
        <v>18238</v>
      </c>
      <c r="J2045" s="18"/>
      <c r="K2045" s="7" t="e">
        <v>#N/A</v>
      </c>
      <c r="L2045" s="7" t="e">
        <v>#N/A</v>
      </c>
      <c r="M2045" s="7" t="e">
        <v>#N/A</v>
      </c>
      <c r="N2045" s="7" t="e">
        <v>#N/A</v>
      </c>
      <c r="O2045" s="7" t="e">
        <v>#N/A</v>
      </c>
      <c r="P2045" s="7" t="e">
        <v>#N/A</v>
      </c>
      <c r="Q2045" s="7" t="e">
        <v>#N/A</v>
      </c>
      <c r="R2045" s="7" t="e">
        <v>#N/A</v>
      </c>
      <c r="S2045" s="7" t="e">
        <v>#N/A</v>
      </c>
      <c r="T2045" s="7" t="e">
        <v>#N/A</v>
      </c>
      <c r="U2045" s="7" t="e">
        <v>#N/A</v>
      </c>
      <c r="V2045" s="7" t="e">
        <v>#N/A</v>
      </c>
      <c r="W2045" s="3">
        <v>1</v>
      </c>
      <c r="X2045" s="3">
        <v>1</v>
      </c>
      <c r="Y2045" s="7" t="e">
        <v>#N/A</v>
      </c>
      <c r="Z2045" s="7">
        <f t="shared" si="257"/>
        <v>1</v>
      </c>
      <c r="AA2045" s="7">
        <f t="shared" si="258"/>
        <v>1</v>
      </c>
      <c r="AB2045" s="7" t="b">
        <f t="shared" si="259"/>
        <v>1</v>
      </c>
      <c r="AC2045" s="7" t="b">
        <f t="shared" si="260"/>
        <v>1</v>
      </c>
      <c r="AD2045" s="7" t="b">
        <f t="shared" si="261"/>
        <v>0</v>
      </c>
      <c r="AE2045" s="7" t="b">
        <f t="shared" si="262"/>
        <v>1</v>
      </c>
      <c r="AF2045" s="7" t="b">
        <f t="shared" si="263"/>
        <v>0</v>
      </c>
      <c r="AH2045" t="b">
        <f>AND(Table252102[[#This Row],[Developmental toxicity]:[Reproductive toxicity]])</f>
        <v>1</v>
      </c>
    </row>
    <row r="2046" spans="1:34" x14ac:dyDescent="0.25">
      <c r="A2046" s="3">
        <f t="shared" si="256"/>
        <v>2045</v>
      </c>
      <c r="B2046" s="18" t="s">
        <v>1440</v>
      </c>
      <c r="C2046" s="18" t="s">
        <v>2706</v>
      </c>
      <c r="D2046" s="18" t="s">
        <v>3669</v>
      </c>
      <c r="E2046" s="79" t="s">
        <v>7976</v>
      </c>
      <c r="F2046" s="17" t="s">
        <v>8812</v>
      </c>
      <c r="G2046" s="17" t="s">
        <v>10568</v>
      </c>
      <c r="H2046" s="17" t="s">
        <v>10568</v>
      </c>
      <c r="I2046" s="17" t="s">
        <v>10569</v>
      </c>
      <c r="J2046" s="18"/>
      <c r="K2046" s="7" t="e">
        <v>#N/A</v>
      </c>
      <c r="L2046" s="7" t="e">
        <v>#N/A</v>
      </c>
      <c r="M2046" s="7" t="e">
        <v>#N/A</v>
      </c>
      <c r="N2046" s="7" t="e">
        <v>#N/A</v>
      </c>
      <c r="O2046" s="7" t="e">
        <v>#N/A</v>
      </c>
      <c r="P2046" s="7" t="e">
        <v>#N/A</v>
      </c>
      <c r="Q2046" s="7" t="e">
        <v>#N/A</v>
      </c>
      <c r="R2046" s="7" t="e">
        <v>#N/A</v>
      </c>
      <c r="S2046" s="7" t="e">
        <v>#N/A</v>
      </c>
      <c r="T2046" s="7">
        <v>0</v>
      </c>
      <c r="U2046" s="7" t="e">
        <v>#N/A</v>
      </c>
      <c r="V2046" s="7" t="e">
        <v>#N/A</v>
      </c>
      <c r="W2046" s="7" t="e">
        <v>#N/A</v>
      </c>
      <c r="X2046" s="7" t="e">
        <v>#N/A</v>
      </c>
      <c r="Y2046" s="7" t="e">
        <v>#N/A</v>
      </c>
      <c r="Z2046" s="7">
        <f t="shared" si="257"/>
        <v>0</v>
      </c>
      <c r="AA2046" s="7">
        <f t="shared" si="258"/>
        <v>0</v>
      </c>
      <c r="AB2046" s="7" t="b">
        <f t="shared" si="259"/>
        <v>1</v>
      </c>
      <c r="AC2046" s="7" t="b">
        <f t="shared" si="260"/>
        <v>0</v>
      </c>
      <c r="AD2046" s="7" t="b">
        <f t="shared" si="261"/>
        <v>1</v>
      </c>
      <c r="AE2046" s="7" t="b">
        <f t="shared" si="262"/>
        <v>0</v>
      </c>
      <c r="AF2046" s="7" t="b">
        <f t="shared" si="263"/>
        <v>0</v>
      </c>
      <c r="AH2046" t="b">
        <f>AND(Table252102[[#This Row],[Developmental toxicity]:[Reproductive toxicity]])</f>
        <v>0</v>
      </c>
    </row>
    <row r="2047" spans="1:34" x14ac:dyDescent="0.25">
      <c r="A2047" s="3">
        <f t="shared" si="256"/>
        <v>2046</v>
      </c>
      <c r="B2047" s="18" t="s">
        <v>1440</v>
      </c>
      <c r="C2047" s="72" t="s">
        <v>1476</v>
      </c>
      <c r="D2047" s="77" t="s">
        <v>1477</v>
      </c>
      <c r="E2047" s="70" t="s">
        <v>7015</v>
      </c>
      <c r="F2047" s="75" t="s">
        <v>1541</v>
      </c>
      <c r="G2047" s="75" t="s">
        <v>1478</v>
      </c>
      <c r="H2047" s="18" t="s">
        <v>1478</v>
      </c>
      <c r="I2047" s="18" t="s">
        <v>7106</v>
      </c>
      <c r="J2047" s="18" t="s">
        <v>1558</v>
      </c>
      <c r="K2047" s="7" t="e">
        <v>#N/A</v>
      </c>
      <c r="L2047" s="7" t="e">
        <v>#N/A</v>
      </c>
      <c r="M2047" s="15">
        <v>1</v>
      </c>
      <c r="N2047" s="7" t="e">
        <v>#N/A</v>
      </c>
      <c r="O2047" s="7">
        <v>1</v>
      </c>
      <c r="P2047" s="15" t="e">
        <v>#N/A</v>
      </c>
      <c r="Q2047" s="15" t="e">
        <v>#N/A</v>
      </c>
      <c r="R2047" s="7" t="e">
        <v>#N/A</v>
      </c>
      <c r="S2047" s="15" t="e">
        <v>#N/A</v>
      </c>
      <c r="T2047" s="15">
        <v>0</v>
      </c>
      <c r="U2047" s="7" t="e">
        <v>#N/A</v>
      </c>
      <c r="V2047" s="7" t="e">
        <v>#N/A</v>
      </c>
      <c r="W2047" s="15" t="e">
        <v>#N/A</v>
      </c>
      <c r="X2047" s="15" t="e">
        <v>#N/A</v>
      </c>
      <c r="Y2047" s="7">
        <v>1</v>
      </c>
      <c r="Z2047" s="7">
        <f t="shared" si="257"/>
        <v>1</v>
      </c>
      <c r="AA2047" s="7">
        <f t="shared" si="258"/>
        <v>1</v>
      </c>
      <c r="AB2047" s="7" t="b">
        <f t="shared" si="259"/>
        <v>1</v>
      </c>
      <c r="AC2047" s="7" t="b">
        <f t="shared" si="260"/>
        <v>1</v>
      </c>
      <c r="AD2047" s="7" t="b">
        <f t="shared" si="261"/>
        <v>1</v>
      </c>
      <c r="AE2047" s="7" t="b">
        <f t="shared" si="262"/>
        <v>1</v>
      </c>
      <c r="AF2047" s="7" t="b">
        <f t="shared" si="263"/>
        <v>1</v>
      </c>
      <c r="AH2047" t="b">
        <f>AND(Table252102[[#This Row],[Developmental toxicity]:[Reproductive toxicity]])</f>
        <v>1</v>
      </c>
    </row>
    <row r="2048" spans="1:34" x14ac:dyDescent="0.25">
      <c r="A2048" s="3">
        <f t="shared" si="256"/>
        <v>2047</v>
      </c>
      <c r="B2048" s="18">
        <v>13698</v>
      </c>
      <c r="C2048" s="17" t="s">
        <v>4144</v>
      </c>
      <c r="D2048" s="18" t="s">
        <v>197</v>
      </c>
      <c r="E2048" s="79" t="s">
        <v>4038</v>
      </c>
      <c r="F2048" s="17" t="s">
        <v>3873</v>
      </c>
      <c r="G2048" s="18" t="s">
        <v>198</v>
      </c>
      <c r="H2048" s="17" t="s">
        <v>4390</v>
      </c>
      <c r="I2048" s="17" t="s">
        <v>4391</v>
      </c>
      <c r="J2048" s="18" t="s">
        <v>20</v>
      </c>
      <c r="K2048" s="7">
        <v>1</v>
      </c>
      <c r="L2048" s="7" t="e">
        <v>#N/A</v>
      </c>
      <c r="M2048" s="3" t="e">
        <v>#N/A</v>
      </c>
      <c r="N2048" s="7" t="e">
        <v>#N/A</v>
      </c>
      <c r="O2048" s="7" t="e">
        <v>#N/A</v>
      </c>
      <c r="P2048" s="3" t="e">
        <v>#N/A</v>
      </c>
      <c r="Q2048" s="3" t="e">
        <v>#N/A</v>
      </c>
      <c r="R2048" s="7" t="e">
        <v>#N/A</v>
      </c>
      <c r="S2048" s="3" t="e">
        <v>#N/A</v>
      </c>
      <c r="T2048" s="3" t="e">
        <v>#N/A</v>
      </c>
      <c r="U2048" s="7" t="e">
        <v>#N/A</v>
      </c>
      <c r="V2048" s="7" t="e">
        <v>#N/A</v>
      </c>
      <c r="W2048" s="3" t="e">
        <v>#N/A</v>
      </c>
      <c r="X2048" s="3" t="e">
        <v>#N/A</v>
      </c>
      <c r="Y2048" s="7" t="e">
        <v>#N/A</v>
      </c>
      <c r="Z2048" s="7">
        <f t="shared" si="257"/>
        <v>1</v>
      </c>
      <c r="AA2048" s="7">
        <f t="shared" si="258"/>
        <v>1</v>
      </c>
      <c r="AB2048" s="7" t="b">
        <f t="shared" si="259"/>
        <v>1</v>
      </c>
      <c r="AC2048" s="7" t="b">
        <f t="shared" si="260"/>
        <v>0</v>
      </c>
      <c r="AD2048" s="7" t="b">
        <f t="shared" si="261"/>
        <v>0</v>
      </c>
      <c r="AE2048" s="7" t="b">
        <f t="shared" si="262"/>
        <v>1</v>
      </c>
      <c r="AF2048" s="7" t="b">
        <f t="shared" si="263"/>
        <v>0</v>
      </c>
      <c r="AH2048" t="b">
        <f>AND(Table252102[[#This Row],[Developmental toxicity]:[Reproductive toxicity]])</f>
        <v>0</v>
      </c>
    </row>
    <row r="2049" spans="1:34" x14ac:dyDescent="0.25">
      <c r="A2049" s="3">
        <f t="shared" si="256"/>
        <v>2048</v>
      </c>
      <c r="B2049" s="18"/>
      <c r="C2049" s="18" t="s">
        <v>11623</v>
      </c>
      <c r="D2049" s="18" t="s">
        <v>11622</v>
      </c>
      <c r="E2049" s="70" t="s">
        <v>15009</v>
      </c>
      <c r="F2049" s="18" t="s">
        <v>15010</v>
      </c>
      <c r="G2049" s="18" t="s">
        <v>15011</v>
      </c>
      <c r="H2049" s="18" t="s">
        <v>11624</v>
      </c>
      <c r="I2049" s="18" t="s">
        <v>15012</v>
      </c>
      <c r="J2049" s="18"/>
      <c r="K2049" s="7" t="e">
        <v>#N/A</v>
      </c>
      <c r="L2049" s="7" t="e">
        <v>#N/A</v>
      </c>
      <c r="M2049" s="7" t="e">
        <v>#N/A</v>
      </c>
      <c r="N2049" s="7" t="e">
        <v>#N/A</v>
      </c>
      <c r="O2049" s="7" t="e">
        <v>#N/A</v>
      </c>
      <c r="P2049" s="7" t="e">
        <v>#N/A</v>
      </c>
      <c r="Q2049" s="7" t="e">
        <v>#N/A</v>
      </c>
      <c r="R2049" s="7" t="e">
        <v>#N/A</v>
      </c>
      <c r="S2049" s="7" t="e">
        <v>#N/A</v>
      </c>
      <c r="T2049" s="7" t="e">
        <v>#N/A</v>
      </c>
      <c r="U2049" s="7" t="e">
        <v>#N/A</v>
      </c>
      <c r="V2049" s="7" t="e">
        <v>#N/A</v>
      </c>
      <c r="W2049" s="3">
        <v>1</v>
      </c>
      <c r="X2049" s="3" t="e">
        <v>#N/A</v>
      </c>
      <c r="Y2049" s="7" t="e">
        <v>#N/A</v>
      </c>
      <c r="Z2049" s="7">
        <f t="shared" si="257"/>
        <v>1</v>
      </c>
      <c r="AA2049" s="7">
        <f t="shared" si="258"/>
        <v>1</v>
      </c>
      <c r="AB2049" s="7" t="b">
        <f t="shared" si="259"/>
        <v>0</v>
      </c>
      <c r="AC2049" s="7" t="b">
        <f t="shared" si="260"/>
        <v>1</v>
      </c>
      <c r="AD2049" s="7" t="b">
        <f t="shared" si="261"/>
        <v>0</v>
      </c>
      <c r="AE2049" s="7" t="b">
        <f t="shared" si="262"/>
        <v>1</v>
      </c>
      <c r="AF2049" s="7" t="b">
        <f t="shared" si="263"/>
        <v>0</v>
      </c>
      <c r="AH2049" t="b">
        <f>AND(Table252102[[#This Row],[Developmental toxicity]:[Reproductive toxicity]])</f>
        <v>0</v>
      </c>
    </row>
    <row r="2050" spans="1:34" x14ac:dyDescent="0.25">
      <c r="A2050" s="3" t="e">
        <f>ROW(#REF!)</f>
        <v>#REF!</v>
      </c>
      <c r="B2050" s="18"/>
      <c r="C2050" s="18" t="s">
        <v>11486</v>
      </c>
      <c r="D2050" s="18" t="s">
        <v>11485</v>
      </c>
      <c r="E2050" s="70" t="s">
        <v>14746</v>
      </c>
      <c r="F2050" s="18" t="s">
        <v>14747</v>
      </c>
      <c r="G2050" s="18" t="s">
        <v>14748</v>
      </c>
      <c r="H2050" s="18" t="s">
        <v>14749</v>
      </c>
      <c r="I2050" s="18" t="s">
        <v>14750</v>
      </c>
      <c r="J2050" s="18"/>
      <c r="K2050" s="7" t="e">
        <v>#N/A</v>
      </c>
      <c r="L2050" s="7" t="e">
        <v>#N/A</v>
      </c>
      <c r="M2050" s="7" t="e">
        <v>#N/A</v>
      </c>
      <c r="N2050" s="7" t="e">
        <v>#N/A</v>
      </c>
      <c r="O2050" s="7" t="e">
        <v>#N/A</v>
      </c>
      <c r="P2050" s="7" t="e">
        <v>#N/A</v>
      </c>
      <c r="Q2050" s="7" t="e">
        <v>#N/A</v>
      </c>
      <c r="R2050" s="7" t="e">
        <v>#N/A</v>
      </c>
      <c r="S2050" s="7" t="e">
        <v>#N/A</v>
      </c>
      <c r="T2050" s="7" t="e">
        <v>#N/A</v>
      </c>
      <c r="U2050" s="7" t="e">
        <v>#N/A</v>
      </c>
      <c r="V2050" s="7" t="e">
        <v>#N/A</v>
      </c>
      <c r="W2050" s="3">
        <v>1</v>
      </c>
      <c r="X2050" s="3">
        <v>1</v>
      </c>
      <c r="Y2050" s="7" t="e">
        <v>#N/A</v>
      </c>
      <c r="Z2050" s="7">
        <f t="shared" si="257"/>
        <v>1</v>
      </c>
      <c r="AA2050" s="7">
        <f t="shared" si="258"/>
        <v>1</v>
      </c>
      <c r="AB2050" s="7" t="b">
        <f t="shared" si="259"/>
        <v>1</v>
      </c>
      <c r="AC2050" s="7" t="b">
        <f t="shared" si="260"/>
        <v>1</v>
      </c>
      <c r="AD2050" s="7" t="b">
        <f t="shared" si="261"/>
        <v>0</v>
      </c>
      <c r="AE2050" s="7" t="b">
        <f t="shared" si="262"/>
        <v>1</v>
      </c>
      <c r="AF2050" s="7" t="b">
        <f t="shared" si="263"/>
        <v>0</v>
      </c>
      <c r="AH2050" t="b">
        <f>AND(Table252102[[#This Row],[Developmental toxicity]:[Reproductive toxicity]])</f>
        <v>1</v>
      </c>
    </row>
    <row r="2051" spans="1:34" x14ac:dyDescent="0.25">
      <c r="A2051" s="3">
        <f t="shared" si="256"/>
        <v>2050</v>
      </c>
      <c r="B2051" s="18">
        <v>160</v>
      </c>
      <c r="C2051" s="18" t="s">
        <v>570</v>
      </c>
      <c r="D2051" s="18" t="s">
        <v>5147</v>
      </c>
      <c r="E2051" s="70" t="s">
        <v>4660</v>
      </c>
      <c r="F2051" s="18" t="s">
        <v>5581</v>
      </c>
      <c r="G2051" s="18" t="s">
        <v>571</v>
      </c>
      <c r="H2051" s="18" t="s">
        <v>6071</v>
      </c>
      <c r="I2051" s="18" t="s">
        <v>6484</v>
      </c>
      <c r="J2051" s="18" t="s">
        <v>1431</v>
      </c>
      <c r="K2051" s="7" t="e">
        <v>#N/A</v>
      </c>
      <c r="L2051" s="7">
        <v>1</v>
      </c>
      <c r="M2051" s="7" t="e">
        <v>#N/A</v>
      </c>
      <c r="N2051" s="7" t="e">
        <v>#N/A</v>
      </c>
      <c r="O2051" s="7" t="e">
        <v>#N/A</v>
      </c>
      <c r="P2051" s="7" t="e">
        <v>#N/A</v>
      </c>
      <c r="Q2051" s="7" t="e">
        <v>#N/A</v>
      </c>
      <c r="R2051" s="7" t="e">
        <v>#N/A</v>
      </c>
      <c r="S2051" s="7" t="e">
        <v>#N/A</v>
      </c>
      <c r="T2051" s="7" t="e">
        <v>#N/A</v>
      </c>
      <c r="U2051" s="7" t="e">
        <v>#N/A</v>
      </c>
      <c r="V2051" s="7" t="e">
        <v>#N/A</v>
      </c>
      <c r="W2051" s="7" t="e">
        <v>#N/A</v>
      </c>
      <c r="X2051" s="7" t="e">
        <v>#N/A</v>
      </c>
      <c r="Y2051" s="7">
        <v>1</v>
      </c>
      <c r="Z2051" s="7">
        <f t="shared" si="257"/>
        <v>1</v>
      </c>
      <c r="AA2051" s="7">
        <f t="shared" si="258"/>
        <v>1</v>
      </c>
      <c r="AB2051" s="7" t="b">
        <f t="shared" si="259"/>
        <v>1</v>
      </c>
      <c r="AC2051" s="7" t="b">
        <f t="shared" si="260"/>
        <v>0</v>
      </c>
      <c r="AD2051" s="7" t="b">
        <f t="shared" si="261"/>
        <v>0</v>
      </c>
      <c r="AE2051" s="7" t="b">
        <f t="shared" si="262"/>
        <v>0</v>
      </c>
      <c r="AF2051" s="7" t="b">
        <f t="shared" si="263"/>
        <v>0</v>
      </c>
      <c r="AH2051" t="b">
        <f>AND(Table252102[[#This Row],[Developmental toxicity]:[Reproductive toxicity]])</f>
        <v>0</v>
      </c>
    </row>
    <row r="2052" spans="1:34" x14ac:dyDescent="0.25">
      <c r="A2052" s="3">
        <f t="shared" si="256"/>
        <v>2051</v>
      </c>
      <c r="B2052" s="18"/>
      <c r="C2052" s="18" t="s">
        <v>12708</v>
      </c>
      <c r="D2052" s="16" t="s">
        <v>17935</v>
      </c>
      <c r="E2052" s="70" t="s">
        <v>16759</v>
      </c>
      <c r="F2052" s="18" t="s">
        <v>16760</v>
      </c>
      <c r="G2052" s="18" t="s">
        <v>12709</v>
      </c>
      <c r="H2052" s="18" t="s">
        <v>12709</v>
      </c>
      <c r="I2052" s="18" t="s">
        <v>16761</v>
      </c>
      <c r="J2052" s="18"/>
      <c r="K2052" s="7" t="e">
        <v>#N/A</v>
      </c>
      <c r="L2052" s="7" t="e">
        <v>#N/A</v>
      </c>
      <c r="M2052" s="7" t="e">
        <v>#N/A</v>
      </c>
      <c r="N2052" s="7" t="e">
        <v>#N/A</v>
      </c>
      <c r="O2052" s="7" t="e">
        <v>#N/A</v>
      </c>
      <c r="P2052" s="7" t="e">
        <v>#N/A</v>
      </c>
      <c r="Q2052" s="7" t="e">
        <v>#N/A</v>
      </c>
      <c r="R2052" s="7" t="e">
        <v>#N/A</v>
      </c>
      <c r="S2052" s="7" t="e">
        <v>#N/A</v>
      </c>
      <c r="T2052" s="7" t="e">
        <v>#N/A</v>
      </c>
      <c r="U2052" s="7" t="e">
        <v>#N/A</v>
      </c>
      <c r="V2052" s="7" t="e">
        <v>#N/A</v>
      </c>
      <c r="W2052" s="3">
        <v>0</v>
      </c>
      <c r="X2052" s="3" t="e">
        <v>#N/A</v>
      </c>
      <c r="Y2052" s="7" t="e">
        <v>#N/A</v>
      </c>
      <c r="Z2052" s="7">
        <f t="shared" si="257"/>
        <v>0</v>
      </c>
      <c r="AA2052" s="7">
        <f t="shared" si="258"/>
        <v>0</v>
      </c>
      <c r="AB2052" s="7" t="b">
        <f t="shared" si="259"/>
        <v>0</v>
      </c>
      <c r="AC2052" s="7" t="b">
        <f t="shared" si="260"/>
        <v>1</v>
      </c>
      <c r="AD2052" s="7" t="b">
        <f t="shared" si="261"/>
        <v>0</v>
      </c>
      <c r="AE2052" s="7" t="b">
        <f t="shared" si="262"/>
        <v>1</v>
      </c>
      <c r="AF2052" s="7" t="b">
        <f t="shared" si="263"/>
        <v>0</v>
      </c>
      <c r="AH2052" t="b">
        <f>AND(Table252102[[#This Row],[Developmental toxicity]:[Reproductive toxicity]])</f>
        <v>0</v>
      </c>
    </row>
    <row r="2053" spans="1:34" x14ac:dyDescent="0.25">
      <c r="A2053" s="3">
        <f t="shared" si="256"/>
        <v>2052</v>
      </c>
      <c r="B2053" s="18">
        <v>425</v>
      </c>
      <c r="C2053" s="18" t="s">
        <v>961</v>
      </c>
      <c r="D2053" s="18" t="s">
        <v>5292</v>
      </c>
      <c r="E2053" s="70" t="s">
        <v>4841</v>
      </c>
      <c r="F2053" s="18" t="s">
        <v>5749</v>
      </c>
      <c r="G2053" s="18" t="s">
        <v>962</v>
      </c>
      <c r="H2053" s="18" t="s">
        <v>6191</v>
      </c>
      <c r="I2053" s="18" t="s">
        <v>6746</v>
      </c>
      <c r="J2053" s="18" t="s">
        <v>1431</v>
      </c>
      <c r="K2053" s="7" t="e">
        <v>#N/A</v>
      </c>
      <c r="L2053" s="7">
        <v>1</v>
      </c>
      <c r="M2053" s="7" t="e">
        <v>#N/A</v>
      </c>
      <c r="N2053" s="7" t="e">
        <v>#N/A</v>
      </c>
      <c r="O2053" s="7" t="e">
        <v>#N/A</v>
      </c>
      <c r="P2053" s="7" t="e">
        <v>#N/A</v>
      </c>
      <c r="Q2053" s="7" t="e">
        <v>#N/A</v>
      </c>
      <c r="R2053" s="7" t="e">
        <v>#N/A</v>
      </c>
      <c r="S2053" s="7" t="e">
        <v>#N/A</v>
      </c>
      <c r="T2053" s="7" t="e">
        <v>#N/A</v>
      </c>
      <c r="U2053" s="7" t="e">
        <v>#N/A</v>
      </c>
      <c r="V2053" s="7" t="e">
        <v>#N/A</v>
      </c>
      <c r="W2053" s="7" t="e">
        <v>#N/A</v>
      </c>
      <c r="X2053" s="7" t="e">
        <v>#N/A</v>
      </c>
      <c r="Y2053" s="7">
        <v>1</v>
      </c>
      <c r="Z2053" s="7">
        <f t="shared" si="257"/>
        <v>1</v>
      </c>
      <c r="AA2053" s="7">
        <f t="shared" si="258"/>
        <v>1</v>
      </c>
      <c r="AB2053" s="7" t="b">
        <f t="shared" si="259"/>
        <v>1</v>
      </c>
      <c r="AC2053" s="7" t="b">
        <f t="shared" si="260"/>
        <v>0</v>
      </c>
      <c r="AD2053" s="7" t="b">
        <f t="shared" si="261"/>
        <v>0</v>
      </c>
      <c r="AE2053" s="7" t="b">
        <f t="shared" si="262"/>
        <v>0</v>
      </c>
      <c r="AF2053" s="7" t="b">
        <f t="shared" si="263"/>
        <v>0</v>
      </c>
      <c r="AH2053" t="b">
        <f>AND(Table252102[[#This Row],[Developmental toxicity]:[Reproductive toxicity]])</f>
        <v>0</v>
      </c>
    </row>
    <row r="2054" spans="1:34" x14ac:dyDescent="0.25">
      <c r="A2054" s="3">
        <f t="shared" si="256"/>
        <v>2053</v>
      </c>
      <c r="B2054" s="18" t="s">
        <v>1440</v>
      </c>
      <c r="C2054" s="75" t="s">
        <v>1802</v>
      </c>
      <c r="D2054" s="77" t="s">
        <v>1803</v>
      </c>
      <c r="E2054" s="70" t="s">
        <v>7072</v>
      </c>
      <c r="F2054" s="75" t="s">
        <v>1847</v>
      </c>
      <c r="G2054" s="78" t="s">
        <v>1846</v>
      </c>
      <c r="H2054" s="18" t="s">
        <v>1846</v>
      </c>
      <c r="I2054" s="18" t="s">
        <v>7179</v>
      </c>
      <c r="J2054" s="18" t="s">
        <v>1876</v>
      </c>
      <c r="K2054" s="7" t="e">
        <v>#N/A</v>
      </c>
      <c r="L2054" s="7" t="e">
        <v>#N/A</v>
      </c>
      <c r="M2054" s="7" t="e">
        <v>#N/A</v>
      </c>
      <c r="N2054" s="7" t="e">
        <v>#N/A</v>
      </c>
      <c r="O2054" s="7" t="e">
        <v>#N/A</v>
      </c>
      <c r="P2054" s="7" t="e">
        <v>#N/A</v>
      </c>
      <c r="Q2054" s="7" t="e">
        <v>#N/A</v>
      </c>
      <c r="R2054" s="7">
        <v>0</v>
      </c>
      <c r="S2054" s="7">
        <v>1</v>
      </c>
      <c r="T2054" s="7" t="e">
        <v>#N/A</v>
      </c>
      <c r="U2054" s="7" t="e">
        <v>#N/A</v>
      </c>
      <c r="V2054" s="7" t="e">
        <v>#N/A</v>
      </c>
      <c r="W2054" s="3">
        <v>1</v>
      </c>
      <c r="X2054" s="3">
        <v>1</v>
      </c>
      <c r="Y2054" s="7" t="e">
        <v>#N/A</v>
      </c>
      <c r="Z2054" s="7">
        <f t="shared" si="257"/>
        <v>1</v>
      </c>
      <c r="AA2054" s="7">
        <f t="shared" si="258"/>
        <v>1</v>
      </c>
      <c r="AB2054" s="7" t="b">
        <f t="shared" si="259"/>
        <v>1</v>
      </c>
      <c r="AC2054" s="7" t="b">
        <f t="shared" si="260"/>
        <v>1</v>
      </c>
      <c r="AD2054" s="7" t="b">
        <f t="shared" si="261"/>
        <v>1</v>
      </c>
      <c r="AE2054" s="7" t="b">
        <f t="shared" si="262"/>
        <v>1</v>
      </c>
      <c r="AF2054" s="7" t="b">
        <f t="shared" si="263"/>
        <v>1</v>
      </c>
      <c r="AH2054" t="b">
        <f>AND(Table252102[[#This Row],[Developmental toxicity]:[Reproductive toxicity]])</f>
        <v>1</v>
      </c>
    </row>
    <row r="2055" spans="1:34" x14ac:dyDescent="0.25">
      <c r="A2055" s="3">
        <f t="shared" si="256"/>
        <v>2054</v>
      </c>
      <c r="B2055" s="18">
        <v>467</v>
      </c>
      <c r="C2055" s="18" t="s">
        <v>1020</v>
      </c>
      <c r="D2055" s="18" t="s">
        <v>5309</v>
      </c>
      <c r="E2055" s="70" t="s">
        <v>4862</v>
      </c>
      <c r="F2055" s="18" t="s">
        <v>5768</v>
      </c>
      <c r="G2055" s="18" t="s">
        <v>1021</v>
      </c>
      <c r="H2055" s="18" t="s">
        <v>6206</v>
      </c>
      <c r="I2055" s="18" t="s">
        <v>6774</v>
      </c>
      <c r="J2055" s="18" t="s">
        <v>1431</v>
      </c>
      <c r="K2055" s="7" t="e">
        <v>#N/A</v>
      </c>
      <c r="L2055" s="7">
        <v>1</v>
      </c>
      <c r="M2055" s="7" t="e">
        <v>#N/A</v>
      </c>
      <c r="N2055" s="7" t="e">
        <v>#N/A</v>
      </c>
      <c r="O2055" s="7" t="e">
        <v>#N/A</v>
      </c>
      <c r="P2055" s="7" t="e">
        <v>#N/A</v>
      </c>
      <c r="Q2055" s="7" t="e">
        <v>#N/A</v>
      </c>
      <c r="R2055" s="7" t="e">
        <v>#N/A</v>
      </c>
      <c r="S2055" s="7" t="e">
        <v>#N/A</v>
      </c>
      <c r="T2055" s="7" t="e">
        <v>#N/A</v>
      </c>
      <c r="U2055" s="7" t="e">
        <v>#N/A</v>
      </c>
      <c r="V2055" s="7" t="e">
        <v>#N/A</v>
      </c>
      <c r="W2055" s="7" t="e">
        <v>#N/A</v>
      </c>
      <c r="X2055" s="7" t="e">
        <v>#N/A</v>
      </c>
      <c r="Y2055" s="7">
        <v>1</v>
      </c>
      <c r="Z2055" s="7">
        <f t="shared" si="257"/>
        <v>1</v>
      </c>
      <c r="AA2055" s="7">
        <f t="shared" si="258"/>
        <v>1</v>
      </c>
      <c r="AB2055" s="7" t="b">
        <f t="shared" si="259"/>
        <v>1</v>
      </c>
      <c r="AC2055" s="7" t="b">
        <f t="shared" si="260"/>
        <v>0</v>
      </c>
      <c r="AD2055" s="7" t="b">
        <f t="shared" si="261"/>
        <v>0</v>
      </c>
      <c r="AE2055" s="7" t="b">
        <f t="shared" si="262"/>
        <v>0</v>
      </c>
      <c r="AF2055" s="7" t="b">
        <f t="shared" si="263"/>
        <v>0</v>
      </c>
      <c r="AH2055" t="b">
        <f>AND(Table252102[[#This Row],[Developmental toxicity]:[Reproductive toxicity]])</f>
        <v>0</v>
      </c>
    </row>
    <row r="2056" spans="1:34" x14ac:dyDescent="0.25">
      <c r="A2056" s="3">
        <f t="shared" si="256"/>
        <v>2055</v>
      </c>
      <c r="B2056" s="18"/>
      <c r="C2056" s="18" t="s">
        <v>20535</v>
      </c>
      <c r="D2056" s="16" t="s">
        <v>19207</v>
      </c>
      <c r="E2056" s="70" t="s">
        <v>20290</v>
      </c>
      <c r="F2056" s="18" t="s">
        <v>19695</v>
      </c>
      <c r="G2056" s="18" t="s">
        <v>19696</v>
      </c>
      <c r="H2056" s="18" t="s">
        <v>19696</v>
      </c>
      <c r="I2056" s="18" t="s">
        <v>19697</v>
      </c>
      <c r="J2056" s="18" t="s">
        <v>20</v>
      </c>
      <c r="K2056" s="7" t="e">
        <v>#N/A</v>
      </c>
      <c r="L2056" s="7" t="e">
        <v>#N/A</v>
      </c>
      <c r="M2056" s="7" t="e">
        <v>#N/A</v>
      </c>
      <c r="N2056" s="7" t="e">
        <v>#N/A</v>
      </c>
      <c r="O2056" s="7" t="e">
        <v>#N/A</v>
      </c>
      <c r="P2056" s="7" t="e">
        <v>#N/A</v>
      </c>
      <c r="Q2056" s="7" t="e">
        <v>#N/A</v>
      </c>
      <c r="R2056" s="7" t="e">
        <v>#N/A</v>
      </c>
      <c r="S2056" s="7" t="e">
        <v>#N/A</v>
      </c>
      <c r="T2056" s="7" t="e">
        <v>#N/A</v>
      </c>
      <c r="U2056" s="7" t="e">
        <v>#N/A</v>
      </c>
      <c r="V2056" s="7" t="e">
        <v>#N/A</v>
      </c>
      <c r="W2056" s="7" t="e">
        <v>#N/A</v>
      </c>
      <c r="X2056" s="7">
        <v>1</v>
      </c>
      <c r="Y2056" s="7" t="e">
        <v>#N/A</v>
      </c>
      <c r="Z2056" s="7">
        <f t="shared" si="257"/>
        <v>1</v>
      </c>
      <c r="AA2056" s="7">
        <f t="shared" si="258"/>
        <v>1</v>
      </c>
      <c r="AB2056" s="7" t="b">
        <f t="shared" si="259"/>
        <v>1</v>
      </c>
      <c r="AC2056" s="7" t="b">
        <f t="shared" si="260"/>
        <v>0</v>
      </c>
      <c r="AD2056" s="7" t="b">
        <f t="shared" si="261"/>
        <v>0</v>
      </c>
      <c r="AE2056" s="7" t="b">
        <f t="shared" si="262"/>
        <v>0</v>
      </c>
      <c r="AF2056" s="7" t="b">
        <f t="shared" si="263"/>
        <v>0</v>
      </c>
      <c r="AH2056" t="b">
        <f>AND(Table252102[[#This Row],[Developmental toxicity]:[Reproductive toxicity]])</f>
        <v>0</v>
      </c>
    </row>
    <row r="2057" spans="1:34" x14ac:dyDescent="0.25">
      <c r="A2057" s="3">
        <f t="shared" si="256"/>
        <v>2056</v>
      </c>
      <c r="B2057" s="18">
        <v>163</v>
      </c>
      <c r="C2057" s="18" t="s">
        <v>575</v>
      </c>
      <c r="D2057" s="18" t="s">
        <v>5149</v>
      </c>
      <c r="E2057" s="70" t="s">
        <v>4662</v>
      </c>
      <c r="F2057" s="18" t="s">
        <v>5583</v>
      </c>
      <c r="G2057" s="18" t="s">
        <v>576</v>
      </c>
      <c r="H2057" s="18" t="s">
        <v>6073</v>
      </c>
      <c r="I2057" s="18" t="s">
        <v>6486</v>
      </c>
      <c r="J2057" s="18" t="s">
        <v>1431</v>
      </c>
      <c r="K2057" s="7" t="e">
        <v>#N/A</v>
      </c>
      <c r="L2057" s="7">
        <v>1</v>
      </c>
      <c r="M2057" s="7" t="e">
        <v>#N/A</v>
      </c>
      <c r="N2057" s="7" t="e">
        <v>#N/A</v>
      </c>
      <c r="O2057" s="7" t="e">
        <v>#N/A</v>
      </c>
      <c r="P2057" s="7" t="e">
        <v>#N/A</v>
      </c>
      <c r="Q2057" s="7" t="e">
        <v>#N/A</v>
      </c>
      <c r="R2057" s="7" t="e">
        <v>#N/A</v>
      </c>
      <c r="S2057" s="7" t="e">
        <v>#N/A</v>
      </c>
      <c r="T2057" s="7" t="e">
        <v>#N/A</v>
      </c>
      <c r="U2057" s="7" t="e">
        <v>#N/A</v>
      </c>
      <c r="V2057" s="7" t="e">
        <v>#N/A</v>
      </c>
      <c r="W2057" s="7">
        <v>1</v>
      </c>
      <c r="X2057" s="7">
        <v>1</v>
      </c>
      <c r="Y2057" s="7">
        <v>1</v>
      </c>
      <c r="Z2057" s="7">
        <f t="shared" si="257"/>
        <v>1</v>
      </c>
      <c r="AA2057" s="7">
        <f t="shared" si="258"/>
        <v>1</v>
      </c>
      <c r="AB2057" s="7" t="b">
        <f t="shared" si="259"/>
        <v>1</v>
      </c>
      <c r="AC2057" s="7" t="b">
        <f t="shared" si="260"/>
        <v>1</v>
      </c>
      <c r="AD2057" s="7" t="b">
        <f t="shared" si="261"/>
        <v>0</v>
      </c>
      <c r="AE2057" s="7" t="b">
        <f t="shared" si="262"/>
        <v>1</v>
      </c>
      <c r="AF2057" s="7" t="b">
        <f t="shared" si="263"/>
        <v>0</v>
      </c>
      <c r="AH2057" t="b">
        <f>AND(Table252102[[#This Row],[Developmental toxicity]:[Reproductive toxicity]])</f>
        <v>1</v>
      </c>
    </row>
    <row r="2058" spans="1:34" x14ac:dyDescent="0.25">
      <c r="A2058" s="3">
        <f t="shared" si="256"/>
        <v>2057</v>
      </c>
      <c r="B2058" s="18" t="s">
        <v>1440</v>
      </c>
      <c r="C2058" s="72" t="s">
        <v>1494</v>
      </c>
      <c r="D2058" s="77" t="s">
        <v>1495</v>
      </c>
      <c r="E2058" s="70" t="s">
        <v>7021</v>
      </c>
      <c r="F2058" s="75" t="s">
        <v>1547</v>
      </c>
      <c r="G2058" s="78" t="s">
        <v>1496</v>
      </c>
      <c r="H2058" s="18" t="s">
        <v>7113</v>
      </c>
      <c r="I2058" s="18" t="s">
        <v>7114</v>
      </c>
      <c r="J2058" s="18" t="s">
        <v>1558</v>
      </c>
      <c r="K2058" s="7" t="e">
        <v>#N/A</v>
      </c>
      <c r="L2058" s="7" t="e">
        <v>#N/A</v>
      </c>
      <c r="M2058" s="15">
        <v>1</v>
      </c>
      <c r="N2058" s="7" t="e">
        <v>#N/A</v>
      </c>
      <c r="O2058" s="7" t="e">
        <v>#N/A</v>
      </c>
      <c r="P2058" s="15" t="e">
        <v>#N/A</v>
      </c>
      <c r="Q2058" s="15" t="e">
        <v>#N/A</v>
      </c>
      <c r="R2058" s="7" t="e">
        <v>#N/A</v>
      </c>
      <c r="S2058" s="15" t="e">
        <v>#N/A</v>
      </c>
      <c r="T2058" s="15">
        <v>0</v>
      </c>
      <c r="U2058" s="7" t="e">
        <v>#N/A</v>
      </c>
      <c r="V2058" s="7" t="e">
        <v>#N/A</v>
      </c>
      <c r="W2058" s="15" t="e">
        <v>#N/A</v>
      </c>
      <c r="X2058" s="15" t="e">
        <v>#N/A</v>
      </c>
      <c r="Y2058" s="7" t="e">
        <v>#N/A</v>
      </c>
      <c r="Z2058" s="7">
        <f t="shared" si="257"/>
        <v>1</v>
      </c>
      <c r="AA2058" s="7">
        <f t="shared" si="258"/>
        <v>0</v>
      </c>
      <c r="AB2058" s="7" t="b">
        <f t="shared" si="259"/>
        <v>1</v>
      </c>
      <c r="AC2058" s="7" t="b">
        <f t="shared" si="260"/>
        <v>0</v>
      </c>
      <c r="AD2058" s="7" t="b">
        <f t="shared" si="261"/>
        <v>1</v>
      </c>
      <c r="AE2058" s="7" t="b">
        <f t="shared" si="262"/>
        <v>1</v>
      </c>
      <c r="AF2058" s="7" t="b">
        <f t="shared" si="263"/>
        <v>1</v>
      </c>
      <c r="AH2058" t="b">
        <f>AND(Table252102[[#This Row],[Developmental toxicity]:[Reproductive toxicity]])</f>
        <v>0</v>
      </c>
    </row>
    <row r="2059" spans="1:34" x14ac:dyDescent="0.25">
      <c r="A2059" s="3">
        <f t="shared" si="256"/>
        <v>2058</v>
      </c>
      <c r="B2059" s="18">
        <v>13461</v>
      </c>
      <c r="C2059" s="18" t="s">
        <v>574</v>
      </c>
      <c r="D2059" s="18" t="s">
        <v>135</v>
      </c>
      <c r="E2059" s="70" t="s">
        <v>4005</v>
      </c>
      <c r="F2059" s="18" t="s">
        <v>3841</v>
      </c>
      <c r="G2059" s="18" t="s">
        <v>136</v>
      </c>
      <c r="H2059" s="18" t="s">
        <v>4321</v>
      </c>
      <c r="I2059" s="18" t="s">
        <v>4322</v>
      </c>
      <c r="J2059" s="18" t="s">
        <v>20</v>
      </c>
      <c r="K2059" s="7" t="e">
        <v>#N/A</v>
      </c>
      <c r="L2059" s="7">
        <v>1</v>
      </c>
      <c r="M2059" s="7" t="e">
        <v>#N/A</v>
      </c>
      <c r="N2059" s="7" t="e">
        <v>#N/A</v>
      </c>
      <c r="O2059" s="7" t="e">
        <v>#N/A</v>
      </c>
      <c r="P2059" s="7" t="e">
        <v>#N/A</v>
      </c>
      <c r="Q2059" s="7" t="e">
        <v>#N/A</v>
      </c>
      <c r="R2059" s="7" t="e">
        <v>#N/A</v>
      </c>
      <c r="S2059" s="7" t="e">
        <v>#N/A</v>
      </c>
      <c r="T2059" s="7" t="e">
        <v>#N/A</v>
      </c>
      <c r="U2059" s="7" t="e">
        <v>#N/A</v>
      </c>
      <c r="V2059" s="7" t="e">
        <v>#N/A</v>
      </c>
      <c r="W2059" s="7">
        <v>1</v>
      </c>
      <c r="X2059" s="7">
        <v>1</v>
      </c>
      <c r="Y2059" s="7">
        <v>1</v>
      </c>
      <c r="Z2059" s="7">
        <f t="shared" si="257"/>
        <v>1</v>
      </c>
      <c r="AA2059" s="7">
        <f t="shared" si="258"/>
        <v>1</v>
      </c>
      <c r="AB2059" s="7" t="b">
        <f t="shared" si="259"/>
        <v>1</v>
      </c>
      <c r="AC2059" s="7" t="b">
        <f t="shared" si="260"/>
        <v>1</v>
      </c>
      <c r="AD2059" s="7" t="b">
        <f t="shared" si="261"/>
        <v>0</v>
      </c>
      <c r="AE2059" s="7" t="b">
        <f t="shared" si="262"/>
        <v>1</v>
      </c>
      <c r="AF2059" s="7" t="b">
        <f t="shared" si="263"/>
        <v>0</v>
      </c>
      <c r="AH2059" t="b">
        <f>AND(Table252102[[#This Row],[Developmental toxicity]:[Reproductive toxicity]])</f>
        <v>1</v>
      </c>
    </row>
    <row r="2060" spans="1:34" x14ac:dyDescent="0.25">
      <c r="A2060" s="3">
        <f t="shared" si="256"/>
        <v>2059</v>
      </c>
      <c r="B2060" s="18"/>
      <c r="C2060" s="18" t="s">
        <v>11587</v>
      </c>
      <c r="D2060" s="18" t="s">
        <v>11586</v>
      </c>
      <c r="E2060" s="70" t="s">
        <v>14936</v>
      </c>
      <c r="F2060" s="18" t="s">
        <v>14937</v>
      </c>
      <c r="G2060" s="18" t="s">
        <v>14938</v>
      </c>
      <c r="H2060" s="18" t="s">
        <v>14938</v>
      </c>
      <c r="I2060" s="18" t="s">
        <v>14939</v>
      </c>
      <c r="J2060" s="18"/>
      <c r="K2060" s="7" t="e">
        <v>#N/A</v>
      </c>
      <c r="L2060" s="7" t="e">
        <v>#N/A</v>
      </c>
      <c r="M2060" s="7" t="e">
        <v>#N/A</v>
      </c>
      <c r="N2060" s="7" t="e">
        <v>#N/A</v>
      </c>
      <c r="O2060" s="7" t="e">
        <v>#N/A</v>
      </c>
      <c r="P2060" s="7" t="e">
        <v>#N/A</v>
      </c>
      <c r="Q2060" s="7" t="e">
        <v>#N/A</v>
      </c>
      <c r="R2060" s="7" t="e">
        <v>#N/A</v>
      </c>
      <c r="S2060" s="7" t="e">
        <v>#N/A</v>
      </c>
      <c r="T2060" s="7" t="e">
        <v>#N/A</v>
      </c>
      <c r="U2060" s="7" t="e">
        <v>#N/A</v>
      </c>
      <c r="V2060" s="7" t="e">
        <v>#N/A</v>
      </c>
      <c r="W2060" s="3">
        <v>1</v>
      </c>
      <c r="X2060" s="3" t="e">
        <v>#N/A</v>
      </c>
      <c r="Y2060" s="7" t="e">
        <v>#N/A</v>
      </c>
      <c r="Z2060" s="7">
        <f t="shared" si="257"/>
        <v>1</v>
      </c>
      <c r="AA2060" s="7">
        <f t="shared" si="258"/>
        <v>1</v>
      </c>
      <c r="AB2060" s="7" t="b">
        <f t="shared" si="259"/>
        <v>0</v>
      </c>
      <c r="AC2060" s="7" t="b">
        <f t="shared" si="260"/>
        <v>1</v>
      </c>
      <c r="AD2060" s="7" t="b">
        <f t="shared" si="261"/>
        <v>0</v>
      </c>
      <c r="AE2060" s="7" t="b">
        <f t="shared" si="262"/>
        <v>1</v>
      </c>
      <c r="AF2060" s="7" t="b">
        <f t="shared" si="263"/>
        <v>0</v>
      </c>
      <c r="AH2060" t="b">
        <f>AND(Table252102[[#This Row],[Developmental toxicity]:[Reproductive toxicity]])</f>
        <v>0</v>
      </c>
    </row>
    <row r="2061" spans="1:34" x14ac:dyDescent="0.25">
      <c r="A2061" s="3">
        <f t="shared" si="256"/>
        <v>2060</v>
      </c>
      <c r="B2061" s="18"/>
      <c r="C2061" s="18" t="s">
        <v>13170</v>
      </c>
      <c r="D2061" s="16" t="s">
        <v>13169</v>
      </c>
      <c r="E2061" s="70" t="s">
        <v>17449</v>
      </c>
      <c r="F2061" s="18" t="s">
        <v>17450</v>
      </c>
      <c r="G2061" s="18" t="s">
        <v>17451</v>
      </c>
      <c r="H2061" s="18" t="s">
        <v>17452</v>
      </c>
      <c r="I2061" s="18" t="s">
        <v>17453</v>
      </c>
      <c r="J2061" s="18"/>
      <c r="K2061" s="7" t="e">
        <v>#N/A</v>
      </c>
      <c r="L2061" s="7" t="e">
        <v>#N/A</v>
      </c>
      <c r="M2061" s="7" t="e">
        <v>#N/A</v>
      </c>
      <c r="N2061" s="7" t="e">
        <v>#N/A</v>
      </c>
      <c r="O2061" s="7" t="e">
        <v>#N/A</v>
      </c>
      <c r="P2061" s="7" t="e">
        <v>#N/A</v>
      </c>
      <c r="Q2061" s="7" t="e">
        <v>#N/A</v>
      </c>
      <c r="R2061" s="7" t="e">
        <v>#N/A</v>
      </c>
      <c r="S2061" s="7" t="e">
        <v>#N/A</v>
      </c>
      <c r="T2061" s="7" t="e">
        <v>#N/A</v>
      </c>
      <c r="U2061" s="7" t="e">
        <v>#N/A</v>
      </c>
      <c r="V2061" s="7" t="e">
        <v>#N/A</v>
      </c>
      <c r="W2061" s="3">
        <v>0</v>
      </c>
      <c r="X2061" s="3" t="e">
        <v>#N/A</v>
      </c>
      <c r="Y2061" s="7" t="e">
        <v>#N/A</v>
      </c>
      <c r="Z2061" s="7">
        <f t="shared" si="257"/>
        <v>0</v>
      </c>
      <c r="AA2061" s="7">
        <f t="shared" si="258"/>
        <v>0</v>
      </c>
      <c r="AB2061" s="7" t="b">
        <f t="shared" si="259"/>
        <v>0</v>
      </c>
      <c r="AC2061" s="7" t="b">
        <f t="shared" si="260"/>
        <v>1</v>
      </c>
      <c r="AD2061" s="7" t="b">
        <f t="shared" si="261"/>
        <v>0</v>
      </c>
      <c r="AE2061" s="7" t="b">
        <f t="shared" si="262"/>
        <v>1</v>
      </c>
      <c r="AF2061" s="7" t="b">
        <f t="shared" si="263"/>
        <v>0</v>
      </c>
      <c r="AH2061" t="b">
        <f>AND(Table252102[[#This Row],[Developmental toxicity]:[Reproductive toxicity]])</f>
        <v>0</v>
      </c>
    </row>
    <row r="2062" spans="1:34" x14ac:dyDescent="0.25">
      <c r="A2062" s="3">
        <f t="shared" si="256"/>
        <v>2061</v>
      </c>
      <c r="B2062" s="18"/>
      <c r="C2062" s="18" t="s">
        <v>11871</v>
      </c>
      <c r="D2062" s="18" t="s">
        <v>11870</v>
      </c>
      <c r="E2062" s="70" t="s">
        <v>15459</v>
      </c>
      <c r="F2062" s="18" t="s">
        <v>15460</v>
      </c>
      <c r="G2062" s="18" t="s">
        <v>15461</v>
      </c>
      <c r="H2062" s="18" t="s">
        <v>15462</v>
      </c>
      <c r="I2062" s="18" t="s">
        <v>15463</v>
      </c>
      <c r="J2062" s="18"/>
      <c r="K2062" s="7" t="e">
        <v>#N/A</v>
      </c>
      <c r="L2062" s="7" t="e">
        <v>#N/A</v>
      </c>
      <c r="M2062" s="7" t="e">
        <v>#N/A</v>
      </c>
      <c r="N2062" s="7" t="e">
        <v>#N/A</v>
      </c>
      <c r="O2062" s="7" t="e">
        <v>#N/A</v>
      </c>
      <c r="P2062" s="7" t="e">
        <v>#N/A</v>
      </c>
      <c r="Q2062" s="7" t="e">
        <v>#N/A</v>
      </c>
      <c r="R2062" s="7" t="e">
        <v>#N/A</v>
      </c>
      <c r="S2062" s="7" t="e">
        <v>#N/A</v>
      </c>
      <c r="T2062" s="7" t="e">
        <v>#N/A</v>
      </c>
      <c r="U2062" s="7" t="e">
        <v>#N/A</v>
      </c>
      <c r="V2062" s="7" t="e">
        <v>#N/A</v>
      </c>
      <c r="W2062" s="3">
        <v>0</v>
      </c>
      <c r="X2062" s="3" t="e">
        <v>#N/A</v>
      </c>
      <c r="Y2062" s="7" t="e">
        <v>#N/A</v>
      </c>
      <c r="Z2062" s="7">
        <f t="shared" si="257"/>
        <v>0</v>
      </c>
      <c r="AA2062" s="7">
        <f t="shared" si="258"/>
        <v>0</v>
      </c>
      <c r="AB2062" s="7" t="b">
        <f t="shared" si="259"/>
        <v>0</v>
      </c>
      <c r="AC2062" s="7" t="b">
        <f t="shared" si="260"/>
        <v>1</v>
      </c>
      <c r="AD2062" s="7" t="b">
        <f t="shared" si="261"/>
        <v>0</v>
      </c>
      <c r="AE2062" s="7" t="b">
        <f t="shared" si="262"/>
        <v>1</v>
      </c>
      <c r="AF2062" s="7" t="b">
        <f t="shared" si="263"/>
        <v>0</v>
      </c>
      <c r="AH2062" t="b">
        <f>AND(Table252102[[#This Row],[Developmental toxicity]:[Reproductive toxicity]])</f>
        <v>0</v>
      </c>
    </row>
    <row r="2063" spans="1:34" x14ac:dyDescent="0.25">
      <c r="A2063" s="3">
        <f t="shared" si="256"/>
        <v>2062</v>
      </c>
      <c r="B2063" s="18"/>
      <c r="C2063" s="18" t="s">
        <v>12714</v>
      </c>
      <c r="D2063" s="16" t="s">
        <v>12713</v>
      </c>
      <c r="E2063" s="70" t="s">
        <v>16765</v>
      </c>
      <c r="F2063" s="18" t="s">
        <v>16766</v>
      </c>
      <c r="G2063" s="18" t="s">
        <v>16767</v>
      </c>
      <c r="H2063" s="18" t="s">
        <v>12715</v>
      </c>
      <c r="I2063" s="18" t="s">
        <v>16768</v>
      </c>
      <c r="J2063" s="18"/>
      <c r="K2063" s="7" t="e">
        <v>#N/A</v>
      </c>
      <c r="L2063" s="7" t="e">
        <v>#N/A</v>
      </c>
      <c r="M2063" s="7" t="e">
        <v>#N/A</v>
      </c>
      <c r="N2063" s="7" t="e">
        <v>#N/A</v>
      </c>
      <c r="O2063" s="7" t="e">
        <v>#N/A</v>
      </c>
      <c r="P2063" s="7" t="e">
        <v>#N/A</v>
      </c>
      <c r="Q2063" s="7" t="e">
        <v>#N/A</v>
      </c>
      <c r="R2063" s="7" t="e">
        <v>#N/A</v>
      </c>
      <c r="S2063" s="7" t="e">
        <v>#N/A</v>
      </c>
      <c r="T2063" s="7" t="e">
        <v>#N/A</v>
      </c>
      <c r="U2063" s="7" t="e">
        <v>#N/A</v>
      </c>
      <c r="V2063" s="7" t="e">
        <v>#N/A</v>
      </c>
      <c r="W2063" s="3">
        <v>0</v>
      </c>
      <c r="X2063" s="3" t="e">
        <v>#N/A</v>
      </c>
      <c r="Y2063" s="7" t="e">
        <v>#N/A</v>
      </c>
      <c r="Z2063" s="7">
        <f t="shared" si="257"/>
        <v>0</v>
      </c>
      <c r="AA2063" s="7">
        <f t="shared" si="258"/>
        <v>0</v>
      </c>
      <c r="AB2063" s="7" t="b">
        <f t="shared" si="259"/>
        <v>0</v>
      </c>
      <c r="AC2063" s="7" t="b">
        <f t="shared" si="260"/>
        <v>1</v>
      </c>
      <c r="AD2063" s="7" t="b">
        <f t="shared" si="261"/>
        <v>0</v>
      </c>
      <c r="AE2063" s="7" t="b">
        <f t="shared" si="262"/>
        <v>1</v>
      </c>
      <c r="AF2063" s="7" t="b">
        <f t="shared" si="263"/>
        <v>0</v>
      </c>
      <c r="AH2063" t="b">
        <f>AND(Table252102[[#This Row],[Developmental toxicity]:[Reproductive toxicity]])</f>
        <v>0</v>
      </c>
    </row>
    <row r="2064" spans="1:34" x14ac:dyDescent="0.25">
      <c r="A2064" s="3">
        <f t="shared" si="256"/>
        <v>2063</v>
      </c>
      <c r="B2064" s="18">
        <v>583</v>
      </c>
      <c r="C2064" s="18" t="s">
        <v>1228</v>
      </c>
      <c r="D2064" s="18" t="s">
        <v>5391</v>
      </c>
      <c r="E2064" s="70" t="s">
        <v>4961</v>
      </c>
      <c r="F2064" s="18" t="s">
        <v>5867</v>
      </c>
      <c r="G2064" s="18" t="s">
        <v>1229</v>
      </c>
      <c r="H2064" s="18" t="s">
        <v>6876</v>
      </c>
      <c r="I2064" s="18" t="s">
        <v>6877</v>
      </c>
      <c r="J2064" s="18" t="s">
        <v>1431</v>
      </c>
      <c r="K2064" s="7" t="e">
        <v>#N/A</v>
      </c>
      <c r="L2064" s="7">
        <v>1</v>
      </c>
      <c r="M2064" s="7" t="e">
        <v>#N/A</v>
      </c>
      <c r="N2064" s="7" t="e">
        <v>#N/A</v>
      </c>
      <c r="O2064" s="7" t="e">
        <v>#N/A</v>
      </c>
      <c r="P2064" s="7" t="e">
        <v>#N/A</v>
      </c>
      <c r="Q2064" s="7" t="e">
        <v>#N/A</v>
      </c>
      <c r="R2064" s="7" t="e">
        <v>#N/A</v>
      </c>
      <c r="S2064" s="7" t="e">
        <v>#N/A</v>
      </c>
      <c r="T2064" s="7" t="e">
        <v>#N/A</v>
      </c>
      <c r="U2064" s="7" t="e">
        <v>#N/A</v>
      </c>
      <c r="V2064" s="7" t="e">
        <v>#N/A</v>
      </c>
      <c r="W2064" s="7">
        <v>0</v>
      </c>
      <c r="X2064" s="7" t="e">
        <v>#N/A</v>
      </c>
      <c r="Y2064" s="7">
        <v>1</v>
      </c>
      <c r="Z2064" s="7">
        <f t="shared" si="257"/>
        <v>1</v>
      </c>
      <c r="AA2064" s="7">
        <f t="shared" si="258"/>
        <v>1</v>
      </c>
      <c r="AB2064" s="7" t="b">
        <f t="shared" si="259"/>
        <v>1</v>
      </c>
      <c r="AC2064" s="7" t="b">
        <f t="shared" si="260"/>
        <v>1</v>
      </c>
      <c r="AD2064" s="7" t="b">
        <f t="shared" si="261"/>
        <v>0</v>
      </c>
      <c r="AE2064" s="7" t="b">
        <f t="shared" si="262"/>
        <v>1</v>
      </c>
      <c r="AF2064" s="7" t="b">
        <f t="shared" si="263"/>
        <v>0</v>
      </c>
      <c r="AH2064" t="b">
        <f>AND(Table252102[[#This Row],[Developmental toxicity]:[Reproductive toxicity]])</f>
        <v>1</v>
      </c>
    </row>
    <row r="2065" spans="1:34" x14ac:dyDescent="0.25">
      <c r="A2065" s="3">
        <f t="shared" si="256"/>
        <v>2064</v>
      </c>
      <c r="B2065" s="18"/>
      <c r="C2065" s="17" t="s">
        <v>21199</v>
      </c>
      <c r="D2065" s="16" t="s">
        <v>20803</v>
      </c>
      <c r="E2065" s="83" t="s">
        <v>21001</v>
      </c>
      <c r="F2065" s="17" t="s">
        <v>21659</v>
      </c>
      <c r="G2065" s="17" t="s">
        <v>21660</v>
      </c>
      <c r="H2065" s="17" t="s">
        <v>21660</v>
      </c>
      <c r="I2065" s="17" t="s">
        <v>21661</v>
      </c>
      <c r="J2065" s="18"/>
      <c r="K2065" s="7" t="e">
        <v>#N/A</v>
      </c>
      <c r="L2065" s="7" t="e">
        <v>#N/A</v>
      </c>
      <c r="M2065" s="7" t="e">
        <v>#N/A</v>
      </c>
      <c r="N2065" s="7" t="e">
        <v>#N/A</v>
      </c>
      <c r="O2065" s="7" t="e">
        <v>#N/A</v>
      </c>
      <c r="P2065" s="7" t="e">
        <v>#N/A</v>
      </c>
      <c r="Q2065" s="7" t="e">
        <v>#N/A</v>
      </c>
      <c r="R2065" s="7" t="e">
        <v>#N/A</v>
      </c>
      <c r="S2065" s="7" t="e">
        <v>#N/A</v>
      </c>
      <c r="T2065" s="7" t="e">
        <v>#N/A</v>
      </c>
      <c r="U2065" s="7" t="e">
        <v>#N/A</v>
      </c>
      <c r="V2065" s="7" t="e">
        <v>#N/A</v>
      </c>
      <c r="W2065" s="7" t="e">
        <v>#N/A</v>
      </c>
      <c r="X2065" s="7" t="e">
        <v>#N/A</v>
      </c>
      <c r="Y2065" s="7">
        <v>0</v>
      </c>
      <c r="Z2065" s="7">
        <f t="shared" si="257"/>
        <v>0</v>
      </c>
      <c r="AA2065" s="7">
        <f t="shared" si="258"/>
        <v>0</v>
      </c>
      <c r="AB2065" s="7" t="b">
        <f t="shared" si="259"/>
        <v>1</v>
      </c>
      <c r="AC2065" s="7" t="b">
        <f t="shared" si="260"/>
        <v>0</v>
      </c>
      <c r="AD2065" s="7" t="b">
        <f t="shared" si="261"/>
        <v>0</v>
      </c>
      <c r="AE2065" s="7" t="b">
        <f t="shared" si="262"/>
        <v>0</v>
      </c>
      <c r="AF2065" s="7" t="b">
        <f t="shared" si="263"/>
        <v>0</v>
      </c>
      <c r="AH2065" t="b">
        <f>AND(Table252102[[#This Row],[Developmental toxicity]:[Reproductive toxicity]])</f>
        <v>0</v>
      </c>
    </row>
    <row r="2066" spans="1:34" x14ac:dyDescent="0.25">
      <c r="A2066" s="3">
        <f t="shared" si="256"/>
        <v>2065</v>
      </c>
      <c r="B2066" s="18"/>
      <c r="C2066" s="18" t="s">
        <v>12820</v>
      </c>
      <c r="D2066" s="16" t="s">
        <v>12819</v>
      </c>
      <c r="E2066" s="70" t="s">
        <v>16917</v>
      </c>
      <c r="F2066" s="18" t="s">
        <v>16918</v>
      </c>
      <c r="G2066" s="18" t="s">
        <v>16919</v>
      </c>
      <c r="H2066" s="18" t="s">
        <v>16919</v>
      </c>
      <c r="I2066" s="18" t="s">
        <v>16920</v>
      </c>
      <c r="J2066" s="18"/>
      <c r="K2066" s="7" t="e">
        <v>#N/A</v>
      </c>
      <c r="L2066" s="7" t="e">
        <v>#N/A</v>
      </c>
      <c r="M2066" s="7" t="e">
        <v>#N/A</v>
      </c>
      <c r="N2066" s="7" t="e">
        <v>#N/A</v>
      </c>
      <c r="O2066" s="7" t="e">
        <v>#N/A</v>
      </c>
      <c r="P2066" s="7" t="e">
        <v>#N/A</v>
      </c>
      <c r="Q2066" s="7" t="e">
        <v>#N/A</v>
      </c>
      <c r="R2066" s="7" t="e">
        <v>#N/A</v>
      </c>
      <c r="S2066" s="7" t="e">
        <v>#N/A</v>
      </c>
      <c r="T2066" s="7" t="e">
        <v>#N/A</v>
      </c>
      <c r="U2066" s="7" t="e">
        <v>#N/A</v>
      </c>
      <c r="V2066" s="7" t="e">
        <v>#N/A</v>
      </c>
      <c r="W2066" s="7">
        <v>0</v>
      </c>
      <c r="X2066" s="7" t="e">
        <v>#N/A</v>
      </c>
      <c r="Y2066" s="7">
        <v>0</v>
      </c>
      <c r="Z2066" s="7">
        <f t="shared" si="257"/>
        <v>0</v>
      </c>
      <c r="AA2066" s="7">
        <f t="shared" si="258"/>
        <v>0</v>
      </c>
      <c r="AB2066" s="7" t="b">
        <f t="shared" si="259"/>
        <v>1</v>
      </c>
      <c r="AC2066" s="7" t="b">
        <f t="shared" si="260"/>
        <v>1</v>
      </c>
      <c r="AD2066" s="7" t="b">
        <f t="shared" si="261"/>
        <v>0</v>
      </c>
      <c r="AE2066" s="7" t="b">
        <f t="shared" si="262"/>
        <v>1</v>
      </c>
      <c r="AF2066" s="7" t="b">
        <f t="shared" si="263"/>
        <v>0</v>
      </c>
      <c r="AH2066" t="b">
        <f>AND(Table252102[[#This Row],[Developmental toxicity]:[Reproductive toxicity]])</f>
        <v>1</v>
      </c>
    </row>
    <row r="2067" spans="1:34" x14ac:dyDescent="0.25">
      <c r="A2067" s="3">
        <f t="shared" si="256"/>
        <v>2066</v>
      </c>
      <c r="B2067" s="18"/>
      <c r="C2067" s="18" t="s">
        <v>11244</v>
      </c>
      <c r="D2067" s="18" t="s">
        <v>17827</v>
      </c>
      <c r="E2067" s="70" t="s">
        <v>18098</v>
      </c>
      <c r="F2067" s="18" t="s">
        <v>18016</v>
      </c>
      <c r="G2067" s="18" t="s">
        <v>18207</v>
      </c>
      <c r="H2067" s="18" t="s">
        <v>18208</v>
      </c>
      <c r="I2067" s="18" t="s">
        <v>18209</v>
      </c>
      <c r="J2067" s="18"/>
      <c r="K2067" s="7" t="e">
        <v>#N/A</v>
      </c>
      <c r="L2067" s="7" t="e">
        <v>#N/A</v>
      </c>
      <c r="M2067" s="7" t="e">
        <v>#N/A</v>
      </c>
      <c r="N2067" s="7" t="e">
        <v>#N/A</v>
      </c>
      <c r="O2067" s="7" t="e">
        <v>#N/A</v>
      </c>
      <c r="P2067" s="7" t="e">
        <v>#N/A</v>
      </c>
      <c r="Q2067" s="7" t="e">
        <v>#N/A</v>
      </c>
      <c r="R2067" s="7" t="e">
        <v>#N/A</v>
      </c>
      <c r="S2067" s="7" t="e">
        <v>#N/A</v>
      </c>
      <c r="T2067" s="7" t="e">
        <v>#N/A</v>
      </c>
      <c r="U2067" s="7" t="e">
        <v>#N/A</v>
      </c>
      <c r="V2067" s="7" t="e">
        <v>#N/A</v>
      </c>
      <c r="W2067" s="3">
        <v>1</v>
      </c>
      <c r="X2067" s="3" t="e">
        <v>#N/A</v>
      </c>
      <c r="Y2067" s="7" t="e">
        <v>#N/A</v>
      </c>
      <c r="Z2067" s="7">
        <f t="shared" si="257"/>
        <v>1</v>
      </c>
      <c r="AA2067" s="7">
        <f t="shared" si="258"/>
        <v>1</v>
      </c>
      <c r="AB2067" s="7" t="b">
        <f t="shared" si="259"/>
        <v>0</v>
      </c>
      <c r="AC2067" s="7" t="b">
        <f t="shared" si="260"/>
        <v>1</v>
      </c>
      <c r="AD2067" s="7" t="b">
        <f t="shared" si="261"/>
        <v>0</v>
      </c>
      <c r="AE2067" s="7" t="b">
        <f t="shared" si="262"/>
        <v>1</v>
      </c>
      <c r="AF2067" s="7" t="b">
        <f t="shared" si="263"/>
        <v>0</v>
      </c>
      <c r="AH2067" t="b">
        <f>AND(Table252102[[#This Row],[Developmental toxicity]:[Reproductive toxicity]])</f>
        <v>0</v>
      </c>
    </row>
    <row r="2068" spans="1:34" x14ac:dyDescent="0.25">
      <c r="A2068" s="3">
        <f t="shared" si="256"/>
        <v>2067</v>
      </c>
      <c r="B2068" s="18"/>
      <c r="C2068" s="18" t="s">
        <v>20531</v>
      </c>
      <c r="D2068" s="16" t="s">
        <v>19203</v>
      </c>
      <c r="E2068" s="70" t="s">
        <v>20286</v>
      </c>
      <c r="F2068" s="18" t="s">
        <v>19683</v>
      </c>
      <c r="G2068" s="18" t="s">
        <v>19684</v>
      </c>
      <c r="H2068" s="18" t="s">
        <v>19684</v>
      </c>
      <c r="I2068" s="18" t="s">
        <v>19685</v>
      </c>
      <c r="J2068" s="18" t="s">
        <v>20</v>
      </c>
      <c r="K2068" s="7" t="e">
        <v>#N/A</v>
      </c>
      <c r="L2068" s="7" t="e">
        <v>#N/A</v>
      </c>
      <c r="M2068" s="7" t="e">
        <v>#N/A</v>
      </c>
      <c r="N2068" s="7" t="e">
        <v>#N/A</v>
      </c>
      <c r="O2068" s="7" t="e">
        <v>#N/A</v>
      </c>
      <c r="P2068" s="7" t="e">
        <v>#N/A</v>
      </c>
      <c r="Q2068" s="7" t="e">
        <v>#N/A</v>
      </c>
      <c r="R2068" s="7" t="e">
        <v>#N/A</v>
      </c>
      <c r="S2068" s="7" t="e">
        <v>#N/A</v>
      </c>
      <c r="T2068" s="7" t="e">
        <v>#N/A</v>
      </c>
      <c r="U2068" s="7" t="e">
        <v>#N/A</v>
      </c>
      <c r="V2068" s="7" t="e">
        <v>#N/A</v>
      </c>
      <c r="W2068" s="7" t="e">
        <v>#N/A</v>
      </c>
      <c r="X2068" s="7">
        <v>1</v>
      </c>
      <c r="Y2068" s="7" t="e">
        <v>#N/A</v>
      </c>
      <c r="Z2068" s="7">
        <f t="shared" si="257"/>
        <v>1</v>
      </c>
      <c r="AA2068" s="7">
        <f t="shared" si="258"/>
        <v>1</v>
      </c>
      <c r="AB2068" s="7" t="b">
        <f t="shared" si="259"/>
        <v>1</v>
      </c>
      <c r="AC2068" s="7" t="b">
        <f t="shared" si="260"/>
        <v>0</v>
      </c>
      <c r="AD2068" s="7" t="b">
        <f t="shared" si="261"/>
        <v>0</v>
      </c>
      <c r="AE2068" s="7" t="b">
        <f t="shared" si="262"/>
        <v>0</v>
      </c>
      <c r="AF2068" s="7" t="b">
        <f t="shared" si="263"/>
        <v>0</v>
      </c>
      <c r="AH2068" t="b">
        <f>AND(Table252102[[#This Row],[Developmental toxicity]:[Reproductive toxicity]])</f>
        <v>0</v>
      </c>
    </row>
    <row r="2069" spans="1:34" x14ac:dyDescent="0.25">
      <c r="A2069" s="3">
        <f t="shared" si="256"/>
        <v>2068</v>
      </c>
      <c r="B2069" s="18"/>
      <c r="C2069" s="18" t="s">
        <v>20571</v>
      </c>
      <c r="D2069" s="18" t="s">
        <v>19244</v>
      </c>
      <c r="E2069" s="70" t="s">
        <v>20326</v>
      </c>
      <c r="F2069" s="18" t="s">
        <v>19814</v>
      </c>
      <c r="G2069" s="18" t="s">
        <v>19815</v>
      </c>
      <c r="H2069" s="18" t="s">
        <v>19815</v>
      </c>
      <c r="I2069" s="18" t="s">
        <v>19816</v>
      </c>
      <c r="J2069" s="18" t="s">
        <v>20</v>
      </c>
      <c r="K2069" s="7" t="e">
        <v>#N/A</v>
      </c>
      <c r="L2069" s="7" t="e">
        <v>#N/A</v>
      </c>
      <c r="M2069" s="7" t="e">
        <v>#N/A</v>
      </c>
      <c r="N2069" s="7" t="e">
        <v>#N/A</v>
      </c>
      <c r="O2069" s="7" t="e">
        <v>#N/A</v>
      </c>
      <c r="P2069" s="7" t="e">
        <v>#N/A</v>
      </c>
      <c r="Q2069" s="7" t="e">
        <v>#N/A</v>
      </c>
      <c r="R2069" s="7" t="e">
        <v>#N/A</v>
      </c>
      <c r="S2069" s="7" t="e">
        <v>#N/A</v>
      </c>
      <c r="T2069" s="7" t="e">
        <v>#N/A</v>
      </c>
      <c r="U2069" s="7" t="e">
        <v>#N/A</v>
      </c>
      <c r="V2069" s="7" t="e">
        <v>#N/A</v>
      </c>
      <c r="W2069" s="7" t="e">
        <v>#N/A</v>
      </c>
      <c r="X2069" s="7">
        <v>1</v>
      </c>
      <c r="Y2069" s="7" t="e">
        <v>#N/A</v>
      </c>
      <c r="Z2069" s="7">
        <f t="shared" si="257"/>
        <v>1</v>
      </c>
      <c r="AA2069" s="7">
        <f t="shared" si="258"/>
        <v>1</v>
      </c>
      <c r="AB2069" s="7" t="b">
        <f t="shared" si="259"/>
        <v>1</v>
      </c>
      <c r="AC2069" s="7" t="b">
        <f t="shared" si="260"/>
        <v>0</v>
      </c>
      <c r="AD2069" s="7" t="b">
        <f t="shared" si="261"/>
        <v>0</v>
      </c>
      <c r="AE2069" s="7" t="b">
        <f t="shared" si="262"/>
        <v>0</v>
      </c>
      <c r="AF2069" s="7" t="b">
        <f t="shared" si="263"/>
        <v>0</v>
      </c>
      <c r="AH2069" t="b">
        <f>AND(Table252102[[#This Row],[Developmental toxicity]:[Reproductive toxicity]])</f>
        <v>0</v>
      </c>
    </row>
    <row r="2070" spans="1:34" x14ac:dyDescent="0.25">
      <c r="A2070" s="3">
        <f t="shared" si="256"/>
        <v>2069</v>
      </c>
      <c r="B2070" s="18" t="s">
        <v>1440</v>
      </c>
      <c r="C2070" s="18" t="s">
        <v>2132</v>
      </c>
      <c r="D2070" s="16" t="s">
        <v>3024</v>
      </c>
      <c r="E2070" s="79" t="s">
        <v>7413</v>
      </c>
      <c r="F2070" s="17" t="s">
        <v>8261</v>
      </c>
      <c r="G2070" s="17" t="s">
        <v>9313</v>
      </c>
      <c r="H2070" s="17" t="s">
        <v>9314</v>
      </c>
      <c r="I2070" s="17" t="s">
        <v>9315</v>
      </c>
      <c r="J2070" s="18"/>
      <c r="K2070" s="7" t="e">
        <v>#N/A</v>
      </c>
      <c r="L2070" s="7" t="e">
        <v>#N/A</v>
      </c>
      <c r="M2070" s="7" t="e">
        <v>#N/A</v>
      </c>
      <c r="N2070" s="7" t="e">
        <v>#N/A</v>
      </c>
      <c r="O2070" s="7" t="e">
        <v>#N/A</v>
      </c>
      <c r="P2070" s="7" t="e">
        <v>#N/A</v>
      </c>
      <c r="Q2070" s="7" t="e">
        <v>#N/A</v>
      </c>
      <c r="R2070" s="7" t="e">
        <v>#N/A</v>
      </c>
      <c r="S2070" s="7" t="e">
        <v>#N/A</v>
      </c>
      <c r="T2070" s="7">
        <v>0</v>
      </c>
      <c r="U2070" s="7" t="e">
        <v>#N/A</v>
      </c>
      <c r="V2070" s="7" t="e">
        <v>#N/A</v>
      </c>
      <c r="W2070" s="7" t="e">
        <v>#N/A</v>
      </c>
      <c r="X2070" s="7" t="e">
        <v>#N/A</v>
      </c>
      <c r="Y2070" s="7" t="e">
        <v>#N/A</v>
      </c>
      <c r="Z2070" s="7">
        <f t="shared" si="257"/>
        <v>0</v>
      </c>
      <c r="AA2070" s="7">
        <f t="shared" si="258"/>
        <v>0</v>
      </c>
      <c r="AB2070" s="7" t="b">
        <f t="shared" si="259"/>
        <v>1</v>
      </c>
      <c r="AC2070" s="7" t="b">
        <f t="shared" si="260"/>
        <v>0</v>
      </c>
      <c r="AD2070" s="7" t="b">
        <f t="shared" si="261"/>
        <v>1</v>
      </c>
      <c r="AE2070" s="7" t="b">
        <f t="shared" si="262"/>
        <v>0</v>
      </c>
      <c r="AF2070" s="7" t="b">
        <f t="shared" si="263"/>
        <v>0</v>
      </c>
      <c r="AH2070" t="b">
        <f>AND(Table252102[[#This Row],[Developmental toxicity]:[Reproductive toxicity]])</f>
        <v>0</v>
      </c>
    </row>
    <row r="2071" spans="1:34" x14ac:dyDescent="0.25">
      <c r="A2071" s="3">
        <f t="shared" si="256"/>
        <v>2070</v>
      </c>
      <c r="B2071" s="18"/>
      <c r="C2071" s="18" t="s">
        <v>11490</v>
      </c>
      <c r="D2071" s="18" t="s">
        <v>11489</v>
      </c>
      <c r="E2071" s="70" t="s">
        <v>14756</v>
      </c>
      <c r="F2071" s="18" t="s">
        <v>14757</v>
      </c>
      <c r="G2071" s="18" t="s">
        <v>14758</v>
      </c>
      <c r="H2071" s="18" t="s">
        <v>14759</v>
      </c>
      <c r="I2071" s="18" t="s">
        <v>14760</v>
      </c>
      <c r="J2071" s="18"/>
      <c r="K2071" s="7" t="e">
        <v>#N/A</v>
      </c>
      <c r="L2071" s="7" t="e">
        <v>#N/A</v>
      </c>
      <c r="M2071" s="7" t="e">
        <v>#N/A</v>
      </c>
      <c r="N2071" s="7" t="e">
        <v>#N/A</v>
      </c>
      <c r="O2071" s="7" t="e">
        <v>#N/A</v>
      </c>
      <c r="P2071" s="7" t="e">
        <v>#N/A</v>
      </c>
      <c r="Q2071" s="7" t="e">
        <v>#N/A</v>
      </c>
      <c r="R2071" s="7" t="e">
        <v>#N/A</v>
      </c>
      <c r="S2071" s="7" t="e">
        <v>#N/A</v>
      </c>
      <c r="T2071" s="7" t="e">
        <v>#N/A</v>
      </c>
      <c r="U2071" s="7" t="e">
        <v>#N/A</v>
      </c>
      <c r="V2071" s="7" t="e">
        <v>#N/A</v>
      </c>
      <c r="W2071" s="3">
        <v>1</v>
      </c>
      <c r="X2071" s="3" t="e">
        <v>#N/A</v>
      </c>
      <c r="Y2071" s="7" t="e">
        <v>#N/A</v>
      </c>
      <c r="Z2071" s="7">
        <f t="shared" si="257"/>
        <v>1</v>
      </c>
      <c r="AA2071" s="7">
        <f t="shared" si="258"/>
        <v>1</v>
      </c>
      <c r="AB2071" s="7" t="b">
        <f t="shared" si="259"/>
        <v>0</v>
      </c>
      <c r="AC2071" s="7" t="b">
        <f t="shared" si="260"/>
        <v>1</v>
      </c>
      <c r="AD2071" s="7" t="b">
        <f t="shared" si="261"/>
        <v>0</v>
      </c>
      <c r="AE2071" s="7" t="b">
        <f t="shared" si="262"/>
        <v>1</v>
      </c>
      <c r="AF2071" s="7" t="b">
        <f t="shared" si="263"/>
        <v>0</v>
      </c>
      <c r="AH2071" t="b">
        <f>AND(Table252102[[#This Row],[Developmental toxicity]:[Reproductive toxicity]])</f>
        <v>0</v>
      </c>
    </row>
    <row r="2072" spans="1:34" x14ac:dyDescent="0.25">
      <c r="A2072" s="3">
        <f t="shared" si="256"/>
        <v>2071</v>
      </c>
      <c r="B2072" s="18"/>
      <c r="C2072" s="18" t="s">
        <v>11974</v>
      </c>
      <c r="D2072" s="16" t="s">
        <v>11973</v>
      </c>
      <c r="E2072" s="70" t="s">
        <v>15599</v>
      </c>
      <c r="F2072" s="18" t="s">
        <v>15600</v>
      </c>
      <c r="G2072" s="18" t="s">
        <v>11975</v>
      </c>
      <c r="H2072" s="18" t="s">
        <v>11975</v>
      </c>
      <c r="I2072" s="18" t="s">
        <v>15601</v>
      </c>
      <c r="J2072" s="18"/>
      <c r="K2072" s="7" t="e">
        <v>#N/A</v>
      </c>
      <c r="L2072" s="7" t="e">
        <v>#N/A</v>
      </c>
      <c r="M2072" s="7" t="e">
        <v>#N/A</v>
      </c>
      <c r="N2072" s="7" t="e">
        <v>#N/A</v>
      </c>
      <c r="O2072" s="7" t="e">
        <v>#N/A</v>
      </c>
      <c r="P2072" s="7" t="e">
        <v>#N/A</v>
      </c>
      <c r="Q2072" s="7" t="e">
        <v>#N/A</v>
      </c>
      <c r="R2072" s="7" t="e">
        <v>#N/A</v>
      </c>
      <c r="S2072" s="7" t="e">
        <v>#N/A</v>
      </c>
      <c r="T2072" s="7" t="e">
        <v>#N/A</v>
      </c>
      <c r="U2072" s="7" t="e">
        <v>#N/A</v>
      </c>
      <c r="V2072" s="7" t="e">
        <v>#N/A</v>
      </c>
      <c r="W2072" s="7">
        <v>0</v>
      </c>
      <c r="X2072" s="7" t="e">
        <v>#N/A</v>
      </c>
      <c r="Y2072" s="7">
        <v>0</v>
      </c>
      <c r="Z2072" s="7">
        <f t="shared" si="257"/>
        <v>0</v>
      </c>
      <c r="AA2072" s="7">
        <f t="shared" si="258"/>
        <v>0</v>
      </c>
      <c r="AB2072" s="7" t="b">
        <f t="shared" si="259"/>
        <v>1</v>
      </c>
      <c r="AC2072" s="7" t="b">
        <f t="shared" si="260"/>
        <v>1</v>
      </c>
      <c r="AD2072" s="7" t="b">
        <f t="shared" si="261"/>
        <v>0</v>
      </c>
      <c r="AE2072" s="7" t="b">
        <f t="shared" si="262"/>
        <v>1</v>
      </c>
      <c r="AF2072" s="7" t="b">
        <f t="shared" si="263"/>
        <v>0</v>
      </c>
      <c r="AH2072" t="b">
        <f>AND(Table252102[[#This Row],[Developmental toxicity]:[Reproductive toxicity]])</f>
        <v>1</v>
      </c>
    </row>
    <row r="2073" spans="1:34" x14ac:dyDescent="0.25">
      <c r="A2073" s="3">
        <f t="shared" si="256"/>
        <v>2072</v>
      </c>
      <c r="B2073" s="18"/>
      <c r="C2073" s="18" t="s">
        <v>12893</v>
      </c>
      <c r="D2073" s="18" t="s">
        <v>12892</v>
      </c>
      <c r="E2073" s="70" t="s">
        <v>17018</v>
      </c>
      <c r="F2073" s="18" t="s">
        <v>17019</v>
      </c>
      <c r="G2073" s="18" t="s">
        <v>12894</v>
      </c>
      <c r="H2073" s="18" t="s">
        <v>12894</v>
      </c>
      <c r="I2073" s="18" t="s">
        <v>17020</v>
      </c>
      <c r="J2073" s="18"/>
      <c r="K2073" s="7" t="e">
        <v>#N/A</v>
      </c>
      <c r="L2073" s="7" t="e">
        <v>#N/A</v>
      </c>
      <c r="M2073" s="7" t="e">
        <v>#N/A</v>
      </c>
      <c r="N2073" s="7" t="e">
        <v>#N/A</v>
      </c>
      <c r="O2073" s="7" t="e">
        <v>#N/A</v>
      </c>
      <c r="P2073" s="7" t="e">
        <v>#N/A</v>
      </c>
      <c r="Q2073" s="7" t="e">
        <v>#N/A</v>
      </c>
      <c r="R2073" s="7" t="e">
        <v>#N/A</v>
      </c>
      <c r="S2073" s="7" t="e">
        <v>#N/A</v>
      </c>
      <c r="T2073" s="7" t="e">
        <v>#N/A</v>
      </c>
      <c r="U2073" s="7" t="e">
        <v>#N/A</v>
      </c>
      <c r="V2073" s="7" t="e">
        <v>#N/A</v>
      </c>
      <c r="W2073" s="3">
        <v>0</v>
      </c>
      <c r="X2073" s="3" t="e">
        <v>#N/A</v>
      </c>
      <c r="Y2073" s="7" t="e">
        <v>#N/A</v>
      </c>
      <c r="Z2073" s="7">
        <f t="shared" si="257"/>
        <v>0</v>
      </c>
      <c r="AA2073" s="7">
        <f t="shared" si="258"/>
        <v>0</v>
      </c>
      <c r="AB2073" s="7" t="b">
        <f t="shared" si="259"/>
        <v>0</v>
      </c>
      <c r="AC2073" s="7" t="b">
        <f t="shared" si="260"/>
        <v>1</v>
      </c>
      <c r="AD2073" s="7" t="b">
        <f t="shared" si="261"/>
        <v>0</v>
      </c>
      <c r="AE2073" s="7" t="b">
        <f t="shared" si="262"/>
        <v>1</v>
      </c>
      <c r="AF2073" s="7" t="b">
        <f t="shared" si="263"/>
        <v>0</v>
      </c>
      <c r="AH2073" t="b">
        <f>AND(Table252102[[#This Row],[Developmental toxicity]:[Reproductive toxicity]])</f>
        <v>0</v>
      </c>
    </row>
    <row r="2074" spans="1:34" x14ac:dyDescent="0.25">
      <c r="A2074" s="3">
        <f t="shared" si="256"/>
        <v>2073</v>
      </c>
      <c r="B2074" s="18"/>
      <c r="C2074" s="18" t="s">
        <v>11022</v>
      </c>
      <c r="D2074" s="16" t="s">
        <v>11021</v>
      </c>
      <c r="E2074" s="70" t="s">
        <v>13898</v>
      </c>
      <c r="F2074" s="18" t="s">
        <v>13899</v>
      </c>
      <c r="G2074" s="18" t="s">
        <v>13900</v>
      </c>
      <c r="H2074" s="18" t="s">
        <v>13900</v>
      </c>
      <c r="I2074" s="18" t="s">
        <v>13901</v>
      </c>
      <c r="J2074" s="18"/>
      <c r="K2074" s="7" t="e">
        <v>#N/A</v>
      </c>
      <c r="L2074" s="7" t="e">
        <v>#N/A</v>
      </c>
      <c r="M2074" s="7" t="e">
        <v>#N/A</v>
      </c>
      <c r="N2074" s="7" t="e">
        <v>#N/A</v>
      </c>
      <c r="O2074" s="7" t="e">
        <v>#N/A</v>
      </c>
      <c r="P2074" s="7" t="e">
        <v>#N/A</v>
      </c>
      <c r="Q2074" s="7" t="e">
        <v>#N/A</v>
      </c>
      <c r="R2074" s="7" t="e">
        <v>#N/A</v>
      </c>
      <c r="S2074" s="7" t="e">
        <v>#N/A</v>
      </c>
      <c r="T2074" s="7" t="e">
        <v>#N/A</v>
      </c>
      <c r="U2074" s="7" t="e">
        <v>#N/A</v>
      </c>
      <c r="V2074" s="7" t="e">
        <v>#N/A</v>
      </c>
      <c r="W2074" s="3">
        <v>1</v>
      </c>
      <c r="X2074" s="3" t="e">
        <v>#N/A</v>
      </c>
      <c r="Y2074" s="7" t="e">
        <v>#N/A</v>
      </c>
      <c r="Z2074" s="7">
        <f t="shared" si="257"/>
        <v>1</v>
      </c>
      <c r="AA2074" s="7">
        <f t="shared" si="258"/>
        <v>1</v>
      </c>
      <c r="AB2074" s="7" t="b">
        <f t="shared" si="259"/>
        <v>0</v>
      </c>
      <c r="AC2074" s="7" t="b">
        <f t="shared" si="260"/>
        <v>1</v>
      </c>
      <c r="AD2074" s="7" t="b">
        <f t="shared" si="261"/>
        <v>0</v>
      </c>
      <c r="AE2074" s="7" t="b">
        <f t="shared" si="262"/>
        <v>1</v>
      </c>
      <c r="AF2074" s="7" t="b">
        <f t="shared" si="263"/>
        <v>0</v>
      </c>
      <c r="AH2074" t="b">
        <f>AND(Table252102[[#This Row],[Developmental toxicity]:[Reproductive toxicity]])</f>
        <v>0</v>
      </c>
    </row>
    <row r="2075" spans="1:34" x14ac:dyDescent="0.25">
      <c r="A2075" s="3">
        <f t="shared" si="256"/>
        <v>2074</v>
      </c>
      <c r="B2075" s="18"/>
      <c r="C2075" s="18" t="s">
        <v>13172</v>
      </c>
      <c r="D2075" s="18" t="s">
        <v>13171</v>
      </c>
      <c r="E2075" s="70" t="s">
        <v>17454</v>
      </c>
      <c r="F2075" s="18" t="s">
        <v>17455</v>
      </c>
      <c r="G2075" s="18" t="s">
        <v>13173</v>
      </c>
      <c r="H2075" s="18" t="s">
        <v>13173</v>
      </c>
      <c r="I2075" s="18" t="s">
        <v>17456</v>
      </c>
      <c r="J2075" s="18"/>
      <c r="K2075" s="7" t="e">
        <v>#N/A</v>
      </c>
      <c r="L2075" s="7" t="e">
        <v>#N/A</v>
      </c>
      <c r="M2075" s="7" t="e">
        <v>#N/A</v>
      </c>
      <c r="N2075" s="7" t="e">
        <v>#N/A</v>
      </c>
      <c r="O2075" s="7" t="e">
        <v>#N/A</v>
      </c>
      <c r="P2075" s="7" t="e">
        <v>#N/A</v>
      </c>
      <c r="Q2075" s="7" t="e">
        <v>#N/A</v>
      </c>
      <c r="R2075" s="7" t="e">
        <v>#N/A</v>
      </c>
      <c r="S2075" s="7" t="e">
        <v>#N/A</v>
      </c>
      <c r="T2075" s="7" t="e">
        <v>#N/A</v>
      </c>
      <c r="U2075" s="7" t="e">
        <v>#N/A</v>
      </c>
      <c r="V2075" s="7" t="e">
        <v>#N/A</v>
      </c>
      <c r="W2075" s="3">
        <v>0</v>
      </c>
      <c r="X2075" s="3" t="e">
        <v>#N/A</v>
      </c>
      <c r="Y2075" s="7" t="e">
        <v>#N/A</v>
      </c>
      <c r="Z2075" s="7">
        <f t="shared" si="257"/>
        <v>0</v>
      </c>
      <c r="AA2075" s="7">
        <f t="shared" si="258"/>
        <v>0</v>
      </c>
      <c r="AB2075" s="7" t="b">
        <f t="shared" si="259"/>
        <v>0</v>
      </c>
      <c r="AC2075" s="7" t="b">
        <f t="shared" si="260"/>
        <v>1</v>
      </c>
      <c r="AD2075" s="7" t="b">
        <f t="shared" si="261"/>
        <v>0</v>
      </c>
      <c r="AE2075" s="7" t="b">
        <f t="shared" si="262"/>
        <v>1</v>
      </c>
      <c r="AF2075" s="7" t="b">
        <f t="shared" si="263"/>
        <v>0</v>
      </c>
      <c r="AH2075" t="b">
        <f>AND(Table252102[[#This Row],[Developmental toxicity]:[Reproductive toxicity]])</f>
        <v>0</v>
      </c>
    </row>
    <row r="2076" spans="1:34" x14ac:dyDescent="0.25">
      <c r="A2076" s="3">
        <f t="shared" si="256"/>
        <v>2075</v>
      </c>
      <c r="B2076" s="18"/>
      <c r="C2076" s="18" t="s">
        <v>12843</v>
      </c>
      <c r="D2076" s="16" t="s">
        <v>12842</v>
      </c>
      <c r="E2076" s="70" t="s">
        <v>16947</v>
      </c>
      <c r="F2076" s="18" t="s">
        <v>16948</v>
      </c>
      <c r="G2076" s="18" t="s">
        <v>12844</v>
      </c>
      <c r="H2076" s="18" t="s">
        <v>12844</v>
      </c>
      <c r="I2076" s="18" t="s">
        <v>16949</v>
      </c>
      <c r="J2076" s="18"/>
      <c r="K2076" s="7" t="e">
        <v>#N/A</v>
      </c>
      <c r="L2076" s="7" t="e">
        <v>#N/A</v>
      </c>
      <c r="M2076" s="7" t="e">
        <v>#N/A</v>
      </c>
      <c r="N2076" s="7" t="e">
        <v>#N/A</v>
      </c>
      <c r="O2076" s="7" t="e">
        <v>#N/A</v>
      </c>
      <c r="P2076" s="7" t="e">
        <v>#N/A</v>
      </c>
      <c r="Q2076" s="7" t="e">
        <v>#N/A</v>
      </c>
      <c r="R2076" s="7" t="e">
        <v>#N/A</v>
      </c>
      <c r="S2076" s="7" t="e">
        <v>#N/A</v>
      </c>
      <c r="T2076" s="7" t="e">
        <v>#N/A</v>
      </c>
      <c r="U2076" s="7" t="e">
        <v>#N/A</v>
      </c>
      <c r="V2076" s="7" t="e">
        <v>#N/A</v>
      </c>
      <c r="W2076" s="3">
        <v>0</v>
      </c>
      <c r="X2076" s="3" t="e">
        <v>#N/A</v>
      </c>
      <c r="Y2076" s="7" t="e">
        <v>#N/A</v>
      </c>
      <c r="Z2076" s="7">
        <f t="shared" si="257"/>
        <v>0</v>
      </c>
      <c r="AA2076" s="7">
        <f t="shared" si="258"/>
        <v>0</v>
      </c>
      <c r="AB2076" s="7" t="b">
        <f t="shared" si="259"/>
        <v>0</v>
      </c>
      <c r="AC2076" s="7" t="b">
        <f t="shared" si="260"/>
        <v>1</v>
      </c>
      <c r="AD2076" s="7" t="b">
        <f t="shared" si="261"/>
        <v>0</v>
      </c>
      <c r="AE2076" s="7" t="b">
        <f t="shared" si="262"/>
        <v>1</v>
      </c>
      <c r="AF2076" s="7" t="b">
        <f t="shared" si="263"/>
        <v>0</v>
      </c>
      <c r="AH2076" t="b">
        <f>AND(Table252102[[#This Row],[Developmental toxicity]:[Reproductive toxicity]])</f>
        <v>0</v>
      </c>
    </row>
    <row r="2077" spans="1:34" x14ac:dyDescent="0.25">
      <c r="A2077" s="3">
        <f t="shared" si="256"/>
        <v>2076</v>
      </c>
      <c r="B2077" s="18"/>
      <c r="C2077" s="18" t="s">
        <v>11405</v>
      </c>
      <c r="D2077" s="18" t="s">
        <v>17840</v>
      </c>
      <c r="E2077" s="70" t="s">
        <v>14605</v>
      </c>
      <c r="F2077" s="18" t="s">
        <v>14606</v>
      </c>
      <c r="G2077" s="18" t="s">
        <v>14607</v>
      </c>
      <c r="H2077" s="18" t="s">
        <v>14607</v>
      </c>
      <c r="I2077" s="18" t="s">
        <v>14608</v>
      </c>
      <c r="J2077" s="18"/>
      <c r="K2077" s="7" t="e">
        <v>#N/A</v>
      </c>
      <c r="L2077" s="7" t="e">
        <v>#N/A</v>
      </c>
      <c r="M2077" s="7" t="e">
        <v>#N/A</v>
      </c>
      <c r="N2077" s="7" t="e">
        <v>#N/A</v>
      </c>
      <c r="O2077" s="7" t="e">
        <v>#N/A</v>
      </c>
      <c r="P2077" s="7" t="e">
        <v>#N/A</v>
      </c>
      <c r="Q2077" s="7" t="e">
        <v>#N/A</v>
      </c>
      <c r="R2077" s="7" t="e">
        <v>#N/A</v>
      </c>
      <c r="S2077" s="7" t="e">
        <v>#N/A</v>
      </c>
      <c r="T2077" s="7" t="e">
        <v>#N/A</v>
      </c>
      <c r="U2077" s="7" t="e">
        <v>#N/A</v>
      </c>
      <c r="V2077" s="7" t="e">
        <v>#N/A</v>
      </c>
      <c r="W2077" s="3">
        <v>1</v>
      </c>
      <c r="X2077" s="3" t="e">
        <v>#N/A</v>
      </c>
      <c r="Y2077" s="7" t="e">
        <v>#N/A</v>
      </c>
      <c r="Z2077" s="7">
        <f t="shared" si="257"/>
        <v>1</v>
      </c>
      <c r="AA2077" s="7">
        <f t="shared" si="258"/>
        <v>1</v>
      </c>
      <c r="AB2077" s="7" t="b">
        <f t="shared" si="259"/>
        <v>0</v>
      </c>
      <c r="AC2077" s="7" t="b">
        <f t="shared" si="260"/>
        <v>1</v>
      </c>
      <c r="AD2077" s="7" t="b">
        <f t="shared" si="261"/>
        <v>0</v>
      </c>
      <c r="AE2077" s="7" t="b">
        <f t="shared" si="262"/>
        <v>1</v>
      </c>
      <c r="AF2077" s="7" t="b">
        <f t="shared" si="263"/>
        <v>0</v>
      </c>
      <c r="AH2077" t="b">
        <f>AND(Table252102[[#This Row],[Developmental toxicity]:[Reproductive toxicity]])</f>
        <v>0</v>
      </c>
    </row>
    <row r="2078" spans="1:34" x14ac:dyDescent="0.25">
      <c r="A2078" s="3">
        <f t="shared" si="256"/>
        <v>2077</v>
      </c>
      <c r="B2078" s="18"/>
      <c r="C2078" s="18" t="s">
        <v>18617</v>
      </c>
      <c r="D2078" s="16" t="s">
        <v>18376</v>
      </c>
      <c r="E2078" s="70" t="s">
        <v>18497</v>
      </c>
      <c r="F2078" s="18" t="s">
        <v>18819</v>
      </c>
      <c r="G2078" s="18" t="s">
        <v>18820</v>
      </c>
      <c r="H2078" s="18" t="s">
        <v>10806</v>
      </c>
      <c r="I2078" s="18" t="s">
        <v>18821</v>
      </c>
      <c r="J2078" s="18" t="s">
        <v>20</v>
      </c>
      <c r="K2078" s="7" t="e">
        <v>#N/A</v>
      </c>
      <c r="L2078" s="7" t="e">
        <v>#N/A</v>
      </c>
      <c r="M2078" s="7" t="e">
        <v>#N/A</v>
      </c>
      <c r="N2078" s="7" t="e">
        <v>#N/A</v>
      </c>
      <c r="O2078" s="7" t="e">
        <v>#N/A</v>
      </c>
      <c r="P2078" s="7" t="e">
        <v>#N/A</v>
      </c>
      <c r="Q2078" s="7" t="e">
        <v>#N/A</v>
      </c>
      <c r="R2078" s="7" t="e">
        <v>#N/A</v>
      </c>
      <c r="S2078" s="7" t="e">
        <v>#N/A</v>
      </c>
      <c r="T2078" s="7" t="e">
        <v>#N/A</v>
      </c>
      <c r="U2078" s="7" t="e">
        <v>#N/A</v>
      </c>
      <c r="V2078" s="7" t="e">
        <v>#N/A</v>
      </c>
      <c r="W2078" s="7">
        <v>1</v>
      </c>
      <c r="X2078" s="7">
        <v>1</v>
      </c>
      <c r="Y2078" s="7" t="e">
        <v>#N/A</v>
      </c>
      <c r="Z2078" s="7">
        <f t="shared" si="257"/>
        <v>1</v>
      </c>
      <c r="AA2078" s="7">
        <f t="shared" si="258"/>
        <v>1</v>
      </c>
      <c r="AB2078" s="7" t="b">
        <f t="shared" si="259"/>
        <v>1</v>
      </c>
      <c r="AC2078" s="7" t="b">
        <f t="shared" si="260"/>
        <v>1</v>
      </c>
      <c r="AD2078" s="7" t="b">
        <f t="shared" si="261"/>
        <v>0</v>
      </c>
      <c r="AE2078" s="7" t="b">
        <f t="shared" si="262"/>
        <v>1</v>
      </c>
      <c r="AF2078" s="7" t="b">
        <f t="shared" si="263"/>
        <v>0</v>
      </c>
      <c r="AH2078" t="b">
        <f>AND(Table252102[[#This Row],[Developmental toxicity]:[Reproductive toxicity]])</f>
        <v>1</v>
      </c>
    </row>
    <row r="2079" spans="1:34" x14ac:dyDescent="0.25">
      <c r="A2079" s="3">
        <f t="shared" si="256"/>
        <v>2078</v>
      </c>
      <c r="B2079" s="18"/>
      <c r="C2079" s="18" t="s">
        <v>11573</v>
      </c>
      <c r="D2079" s="16" t="s">
        <v>11572</v>
      </c>
      <c r="E2079" s="70" t="s">
        <v>14915</v>
      </c>
      <c r="F2079" s="18" t="s">
        <v>14916</v>
      </c>
      <c r="G2079" s="18" t="s">
        <v>14917</v>
      </c>
      <c r="H2079" s="18" t="s">
        <v>14918</v>
      </c>
      <c r="I2079" s="18" t="s">
        <v>14919</v>
      </c>
      <c r="J2079" s="18"/>
      <c r="K2079" s="7" t="e">
        <v>#N/A</v>
      </c>
      <c r="L2079" s="7" t="e">
        <v>#N/A</v>
      </c>
      <c r="M2079" s="7" t="e">
        <v>#N/A</v>
      </c>
      <c r="N2079" s="7" t="e">
        <v>#N/A</v>
      </c>
      <c r="O2079" s="7" t="e">
        <v>#N/A</v>
      </c>
      <c r="P2079" s="7" t="e">
        <v>#N/A</v>
      </c>
      <c r="Q2079" s="7" t="e">
        <v>#N/A</v>
      </c>
      <c r="R2079" s="7" t="e">
        <v>#N/A</v>
      </c>
      <c r="S2079" s="7" t="e">
        <v>#N/A</v>
      </c>
      <c r="T2079" s="7" t="e">
        <v>#N/A</v>
      </c>
      <c r="U2079" s="7" t="e">
        <v>#N/A</v>
      </c>
      <c r="V2079" s="7" t="e">
        <v>#N/A</v>
      </c>
      <c r="W2079" s="3">
        <v>1</v>
      </c>
      <c r="X2079" s="3">
        <v>1</v>
      </c>
      <c r="Y2079" s="7" t="e">
        <v>#N/A</v>
      </c>
      <c r="Z2079" s="7">
        <f t="shared" si="257"/>
        <v>1</v>
      </c>
      <c r="AA2079" s="7">
        <f t="shared" si="258"/>
        <v>1</v>
      </c>
      <c r="AB2079" s="7" t="b">
        <f t="shared" si="259"/>
        <v>1</v>
      </c>
      <c r="AC2079" s="7" t="b">
        <f t="shared" si="260"/>
        <v>1</v>
      </c>
      <c r="AD2079" s="7" t="b">
        <f t="shared" si="261"/>
        <v>0</v>
      </c>
      <c r="AE2079" s="7" t="b">
        <f t="shared" si="262"/>
        <v>1</v>
      </c>
      <c r="AF2079" s="7" t="b">
        <f t="shared" si="263"/>
        <v>0</v>
      </c>
      <c r="AH2079" t="b">
        <f>AND(Table252102[[#This Row],[Developmental toxicity]:[Reproductive toxicity]])</f>
        <v>1</v>
      </c>
    </row>
    <row r="2080" spans="1:34" x14ac:dyDescent="0.25">
      <c r="A2080" s="3">
        <f t="shared" si="256"/>
        <v>2079</v>
      </c>
      <c r="B2080" s="18"/>
      <c r="C2080" s="18" t="s">
        <v>12918</v>
      </c>
      <c r="D2080" s="18" t="s">
        <v>12917</v>
      </c>
      <c r="E2080" s="70" t="s">
        <v>17058</v>
      </c>
      <c r="F2080" s="18" t="s">
        <v>17059</v>
      </c>
      <c r="G2080" s="18" t="s">
        <v>12919</v>
      </c>
      <c r="H2080" s="18" t="s">
        <v>12919</v>
      </c>
      <c r="I2080" s="18" t="s">
        <v>17060</v>
      </c>
      <c r="J2080" s="18"/>
      <c r="K2080" s="7" t="e">
        <v>#N/A</v>
      </c>
      <c r="L2080" s="7" t="e">
        <v>#N/A</v>
      </c>
      <c r="M2080" s="7" t="e">
        <v>#N/A</v>
      </c>
      <c r="N2080" s="7" t="e">
        <v>#N/A</v>
      </c>
      <c r="O2080" s="7" t="e">
        <v>#N/A</v>
      </c>
      <c r="P2080" s="7" t="e">
        <v>#N/A</v>
      </c>
      <c r="Q2080" s="7" t="e">
        <v>#N/A</v>
      </c>
      <c r="R2080" s="7" t="e">
        <v>#N/A</v>
      </c>
      <c r="S2080" s="7" t="e">
        <v>#N/A</v>
      </c>
      <c r="T2080" s="7" t="e">
        <v>#N/A</v>
      </c>
      <c r="U2080" s="7" t="e">
        <v>#N/A</v>
      </c>
      <c r="V2080" s="7" t="e">
        <v>#N/A</v>
      </c>
      <c r="W2080" s="7">
        <v>0</v>
      </c>
      <c r="X2080" s="7" t="e">
        <v>#N/A</v>
      </c>
      <c r="Y2080" s="7">
        <v>0</v>
      </c>
      <c r="Z2080" s="7">
        <f t="shared" si="257"/>
        <v>0</v>
      </c>
      <c r="AA2080" s="7">
        <f t="shared" si="258"/>
        <v>0</v>
      </c>
      <c r="AB2080" s="7" t="b">
        <f t="shared" si="259"/>
        <v>1</v>
      </c>
      <c r="AC2080" s="7" t="b">
        <f t="shared" si="260"/>
        <v>1</v>
      </c>
      <c r="AD2080" s="7" t="b">
        <f t="shared" si="261"/>
        <v>0</v>
      </c>
      <c r="AE2080" s="7" t="b">
        <f t="shared" si="262"/>
        <v>1</v>
      </c>
      <c r="AF2080" s="7" t="b">
        <f t="shared" si="263"/>
        <v>0</v>
      </c>
      <c r="AH2080" t="b">
        <f>AND(Table252102[[#This Row],[Developmental toxicity]:[Reproductive toxicity]])</f>
        <v>1</v>
      </c>
    </row>
    <row r="2081" spans="1:34" x14ac:dyDescent="0.25">
      <c r="A2081" s="3">
        <f t="shared" si="256"/>
        <v>2080</v>
      </c>
      <c r="B2081" s="18" t="s">
        <v>1440</v>
      </c>
      <c r="C2081" s="74" t="s">
        <v>1465</v>
      </c>
      <c r="D2081" s="96" t="s">
        <v>1466</v>
      </c>
      <c r="E2081" s="79" t="s">
        <v>7012</v>
      </c>
      <c r="F2081" s="78" t="s">
        <v>1537</v>
      </c>
      <c r="G2081" s="78" t="s">
        <v>1467</v>
      </c>
      <c r="H2081" s="17" t="s">
        <v>1467</v>
      </c>
      <c r="I2081" s="17" t="s">
        <v>7102</v>
      </c>
      <c r="J2081" s="18" t="s">
        <v>1558</v>
      </c>
      <c r="K2081" s="7" t="e">
        <v>#N/A</v>
      </c>
      <c r="L2081" s="7" t="e">
        <v>#N/A</v>
      </c>
      <c r="M2081" s="15">
        <v>1</v>
      </c>
      <c r="N2081" s="7" t="e">
        <v>#N/A</v>
      </c>
      <c r="O2081" s="7" t="e">
        <v>#N/A</v>
      </c>
      <c r="P2081" s="15" t="e">
        <v>#N/A</v>
      </c>
      <c r="Q2081" s="15" t="e">
        <v>#N/A</v>
      </c>
      <c r="R2081" s="7" t="e">
        <v>#N/A</v>
      </c>
      <c r="S2081" s="15" t="e">
        <v>#N/A</v>
      </c>
      <c r="T2081" s="15" t="e">
        <v>#N/A</v>
      </c>
      <c r="U2081" s="7" t="e">
        <v>#N/A</v>
      </c>
      <c r="V2081" s="7" t="e">
        <v>#N/A</v>
      </c>
      <c r="W2081" s="15" t="e">
        <v>#N/A</v>
      </c>
      <c r="X2081" s="15" t="e">
        <v>#N/A</v>
      </c>
      <c r="Y2081" s="7" t="e">
        <v>#N/A</v>
      </c>
      <c r="Z2081" s="7">
        <f t="shared" si="257"/>
        <v>1</v>
      </c>
      <c r="AA2081" s="7">
        <f t="shared" si="258"/>
        <v>1</v>
      </c>
      <c r="AB2081" s="7" t="b">
        <f t="shared" si="259"/>
        <v>1</v>
      </c>
      <c r="AC2081" s="7" t="b">
        <f t="shared" si="260"/>
        <v>0</v>
      </c>
      <c r="AD2081" s="7" t="b">
        <f t="shared" si="261"/>
        <v>0</v>
      </c>
      <c r="AE2081" s="7" t="b">
        <f t="shared" si="262"/>
        <v>1</v>
      </c>
      <c r="AF2081" s="7" t="b">
        <f t="shared" si="263"/>
        <v>1</v>
      </c>
      <c r="AH2081" t="b">
        <f>AND(Table252102[[#This Row],[Developmental toxicity]:[Reproductive toxicity]])</f>
        <v>0</v>
      </c>
    </row>
    <row r="2082" spans="1:34" x14ac:dyDescent="0.25">
      <c r="A2082" s="3">
        <f t="shared" si="256"/>
        <v>2081</v>
      </c>
      <c r="B2082" s="18" t="s">
        <v>1440</v>
      </c>
      <c r="C2082" s="18" t="s">
        <v>2557</v>
      </c>
      <c r="D2082" s="18" t="s">
        <v>3510</v>
      </c>
      <c r="E2082" s="79" t="s">
        <v>7830</v>
      </c>
      <c r="F2082" s="17" t="s">
        <v>8669</v>
      </c>
      <c r="G2082" s="17" t="s">
        <v>10219</v>
      </c>
      <c r="H2082" s="17" t="s">
        <v>10219</v>
      </c>
      <c r="I2082" s="17" t="s">
        <v>10220</v>
      </c>
      <c r="J2082" s="18"/>
      <c r="K2082" s="7" t="e">
        <v>#N/A</v>
      </c>
      <c r="L2082" s="7" t="e">
        <v>#N/A</v>
      </c>
      <c r="M2082" s="7" t="e">
        <v>#N/A</v>
      </c>
      <c r="N2082" s="7" t="e">
        <v>#N/A</v>
      </c>
      <c r="O2082" s="7" t="e">
        <v>#N/A</v>
      </c>
      <c r="P2082" s="7" t="e">
        <v>#N/A</v>
      </c>
      <c r="Q2082" s="7" t="e">
        <v>#N/A</v>
      </c>
      <c r="R2082" s="7" t="e">
        <v>#N/A</v>
      </c>
      <c r="S2082" s="7" t="e">
        <v>#N/A</v>
      </c>
      <c r="T2082" s="7">
        <v>0</v>
      </c>
      <c r="U2082" s="7" t="e">
        <v>#N/A</v>
      </c>
      <c r="V2082" s="7" t="e">
        <v>#N/A</v>
      </c>
      <c r="W2082" s="7" t="e">
        <v>#N/A</v>
      </c>
      <c r="X2082" s="7" t="e">
        <v>#N/A</v>
      </c>
      <c r="Y2082" s="7" t="e">
        <v>#N/A</v>
      </c>
      <c r="Z2082" s="7">
        <f t="shared" si="257"/>
        <v>0</v>
      </c>
      <c r="AA2082" s="7">
        <f t="shared" si="258"/>
        <v>0</v>
      </c>
      <c r="AB2082" s="7" t="b">
        <f t="shared" si="259"/>
        <v>1</v>
      </c>
      <c r="AC2082" s="7" t="b">
        <f t="shared" si="260"/>
        <v>0</v>
      </c>
      <c r="AD2082" s="7" t="b">
        <f t="shared" si="261"/>
        <v>1</v>
      </c>
      <c r="AE2082" s="7" t="b">
        <f t="shared" si="262"/>
        <v>0</v>
      </c>
      <c r="AF2082" s="7" t="b">
        <f t="shared" si="263"/>
        <v>0</v>
      </c>
      <c r="AH2082" t="b">
        <f>AND(Table252102[[#This Row],[Developmental toxicity]:[Reproductive toxicity]])</f>
        <v>0</v>
      </c>
    </row>
    <row r="2083" spans="1:34" x14ac:dyDescent="0.25">
      <c r="A2083" s="3">
        <f t="shared" si="256"/>
        <v>2082</v>
      </c>
      <c r="B2083" s="18">
        <v>13086</v>
      </c>
      <c r="C2083" s="17" t="s">
        <v>4117</v>
      </c>
      <c r="D2083" s="18" t="s">
        <v>25</v>
      </c>
      <c r="E2083" s="79" t="s">
        <v>3950</v>
      </c>
      <c r="F2083" s="17" t="s">
        <v>3787</v>
      </c>
      <c r="G2083" s="18" t="s">
        <v>26</v>
      </c>
      <c r="H2083" s="17" t="s">
        <v>4208</v>
      </c>
      <c r="I2083" s="17" t="s">
        <v>4209</v>
      </c>
      <c r="J2083" s="18" t="s">
        <v>20</v>
      </c>
      <c r="K2083" s="7" t="e">
        <v>#N/A</v>
      </c>
      <c r="L2083" s="7" t="e">
        <v>#N/A</v>
      </c>
      <c r="M2083" s="3" t="e">
        <v>#N/A</v>
      </c>
      <c r="N2083" s="7" t="e">
        <v>#N/A</v>
      </c>
      <c r="O2083" s="7" t="e">
        <v>#N/A</v>
      </c>
      <c r="P2083" s="3" t="e">
        <v>#N/A</v>
      </c>
      <c r="Q2083" s="3" t="e">
        <v>#N/A</v>
      </c>
      <c r="R2083" s="7" t="e">
        <v>#N/A</v>
      </c>
      <c r="S2083" s="3" t="e">
        <v>#N/A</v>
      </c>
      <c r="T2083" s="3" t="e">
        <v>#N/A</v>
      </c>
      <c r="U2083" s="7" t="e">
        <v>#N/A</v>
      </c>
      <c r="V2083" s="7" t="e">
        <v>#N/A</v>
      </c>
      <c r="W2083" s="3">
        <v>1</v>
      </c>
      <c r="X2083" s="3" t="e">
        <v>#N/A</v>
      </c>
      <c r="Y2083" s="7" t="e">
        <v>#N/A</v>
      </c>
      <c r="Z2083" s="7">
        <f t="shared" si="257"/>
        <v>1</v>
      </c>
      <c r="AA2083" s="7">
        <f t="shared" si="258"/>
        <v>1</v>
      </c>
      <c r="AB2083" s="7" t="b">
        <f t="shared" si="259"/>
        <v>0</v>
      </c>
      <c r="AC2083" s="7" t="b">
        <f t="shared" si="260"/>
        <v>1</v>
      </c>
      <c r="AD2083" s="7" t="b">
        <f t="shared" si="261"/>
        <v>0</v>
      </c>
      <c r="AE2083" s="7" t="b">
        <f t="shared" si="262"/>
        <v>1</v>
      </c>
      <c r="AF2083" s="7" t="b">
        <f t="shared" si="263"/>
        <v>0</v>
      </c>
      <c r="AH2083" t="b">
        <f>AND(Table252102[[#This Row],[Developmental toxicity]:[Reproductive toxicity]])</f>
        <v>0</v>
      </c>
    </row>
    <row r="2084" spans="1:34" x14ac:dyDescent="0.25">
      <c r="A2084" s="3">
        <f t="shared" si="256"/>
        <v>2083</v>
      </c>
      <c r="B2084" s="18" t="s">
        <v>1440</v>
      </c>
      <c r="C2084" s="18" t="s">
        <v>2434</v>
      </c>
      <c r="D2084" s="18" t="s">
        <v>3368</v>
      </c>
      <c r="E2084" s="79" t="s">
        <v>7711</v>
      </c>
      <c r="F2084" s="17" t="s">
        <v>8552</v>
      </c>
      <c r="G2084" s="17" t="s">
        <v>9964</v>
      </c>
      <c r="H2084" s="17" t="s">
        <v>9964</v>
      </c>
      <c r="I2084" s="17" t="s">
        <v>9965</v>
      </c>
      <c r="J2084" s="18"/>
      <c r="K2084" s="7" t="e">
        <v>#N/A</v>
      </c>
      <c r="L2084" s="7" t="e">
        <v>#N/A</v>
      </c>
      <c r="M2084" s="7" t="e">
        <v>#N/A</v>
      </c>
      <c r="N2084" s="7" t="e">
        <v>#N/A</v>
      </c>
      <c r="O2084" s="7" t="e">
        <v>#N/A</v>
      </c>
      <c r="P2084" s="7" t="e">
        <v>#N/A</v>
      </c>
      <c r="Q2084" s="7" t="e">
        <v>#N/A</v>
      </c>
      <c r="R2084" s="7" t="e">
        <v>#N/A</v>
      </c>
      <c r="S2084" s="7" t="e">
        <v>#N/A</v>
      </c>
      <c r="T2084" s="7">
        <v>0</v>
      </c>
      <c r="U2084" s="7" t="e">
        <v>#N/A</v>
      </c>
      <c r="V2084" s="7" t="e">
        <v>#N/A</v>
      </c>
      <c r="W2084" s="7" t="e">
        <v>#N/A</v>
      </c>
      <c r="X2084" s="7" t="e">
        <v>#N/A</v>
      </c>
      <c r="Y2084" s="7" t="e">
        <v>#N/A</v>
      </c>
      <c r="Z2084" s="7">
        <f t="shared" si="257"/>
        <v>0</v>
      </c>
      <c r="AA2084" s="7">
        <f t="shared" si="258"/>
        <v>0</v>
      </c>
      <c r="AB2084" s="7" t="b">
        <f t="shared" si="259"/>
        <v>1</v>
      </c>
      <c r="AC2084" s="7" t="b">
        <f t="shared" si="260"/>
        <v>0</v>
      </c>
      <c r="AD2084" s="7" t="b">
        <f t="shared" si="261"/>
        <v>1</v>
      </c>
      <c r="AE2084" s="7" t="b">
        <f t="shared" si="262"/>
        <v>0</v>
      </c>
      <c r="AF2084" s="7" t="b">
        <f t="shared" si="263"/>
        <v>0</v>
      </c>
      <c r="AH2084" t="b">
        <f>AND(Table252102[[#This Row],[Developmental toxicity]:[Reproductive toxicity]])</f>
        <v>0</v>
      </c>
    </row>
    <row r="2085" spans="1:34" x14ac:dyDescent="0.25">
      <c r="A2085" s="3">
        <f t="shared" si="256"/>
        <v>2084</v>
      </c>
      <c r="B2085" s="18"/>
      <c r="C2085" s="18" t="s">
        <v>13178</v>
      </c>
      <c r="D2085" s="16" t="s">
        <v>13177</v>
      </c>
      <c r="E2085" s="70" t="s">
        <v>17460</v>
      </c>
      <c r="F2085" s="18" t="s">
        <v>17461</v>
      </c>
      <c r="G2085" s="18" t="s">
        <v>17462</v>
      </c>
      <c r="H2085" s="18" t="s">
        <v>13179</v>
      </c>
      <c r="I2085" s="18" t="s">
        <v>17463</v>
      </c>
      <c r="J2085" s="18"/>
      <c r="K2085" s="7" t="e">
        <v>#N/A</v>
      </c>
      <c r="L2085" s="7" t="e">
        <v>#N/A</v>
      </c>
      <c r="M2085" s="7" t="e">
        <v>#N/A</v>
      </c>
      <c r="N2085" s="7" t="e">
        <v>#N/A</v>
      </c>
      <c r="O2085" s="7" t="e">
        <v>#N/A</v>
      </c>
      <c r="P2085" s="7" t="e">
        <v>#N/A</v>
      </c>
      <c r="Q2085" s="7" t="e">
        <v>#N/A</v>
      </c>
      <c r="R2085" s="7" t="e">
        <v>#N/A</v>
      </c>
      <c r="S2085" s="7" t="e">
        <v>#N/A</v>
      </c>
      <c r="T2085" s="7" t="e">
        <v>#N/A</v>
      </c>
      <c r="U2085" s="7" t="e">
        <v>#N/A</v>
      </c>
      <c r="V2085" s="7" t="e">
        <v>#N/A</v>
      </c>
      <c r="W2085" s="3">
        <v>0</v>
      </c>
      <c r="X2085" s="3" t="e">
        <v>#N/A</v>
      </c>
      <c r="Y2085" s="7">
        <v>0</v>
      </c>
      <c r="Z2085" s="7">
        <f t="shared" si="257"/>
        <v>0</v>
      </c>
      <c r="AA2085" s="7">
        <f t="shared" si="258"/>
        <v>0</v>
      </c>
      <c r="AB2085" s="7" t="b">
        <f t="shared" si="259"/>
        <v>1</v>
      </c>
      <c r="AC2085" s="7" t="b">
        <f t="shared" si="260"/>
        <v>1</v>
      </c>
      <c r="AD2085" s="7" t="b">
        <f t="shared" si="261"/>
        <v>0</v>
      </c>
      <c r="AE2085" s="7" t="b">
        <f t="shared" si="262"/>
        <v>1</v>
      </c>
      <c r="AF2085" s="7" t="b">
        <f t="shared" si="263"/>
        <v>0</v>
      </c>
      <c r="AH2085" t="b">
        <f>AND(Table252102[[#This Row],[Developmental toxicity]:[Reproductive toxicity]])</f>
        <v>1</v>
      </c>
    </row>
    <row r="2086" spans="1:34" x14ac:dyDescent="0.25">
      <c r="A2086" s="3">
        <f t="shared" si="256"/>
        <v>2085</v>
      </c>
      <c r="B2086" s="18"/>
      <c r="C2086" s="18" t="s">
        <v>12343</v>
      </c>
      <c r="D2086" s="18" t="s">
        <v>17899</v>
      </c>
      <c r="E2086" s="70" t="s">
        <v>16166</v>
      </c>
      <c r="F2086" s="18" t="s">
        <v>16167</v>
      </c>
      <c r="G2086" s="18" t="s">
        <v>12344</v>
      </c>
      <c r="H2086" s="18" t="s">
        <v>12344</v>
      </c>
      <c r="I2086" s="18" t="s">
        <v>16168</v>
      </c>
      <c r="J2086" s="18"/>
      <c r="K2086" s="7" t="e">
        <v>#N/A</v>
      </c>
      <c r="L2086" s="7" t="e">
        <v>#N/A</v>
      </c>
      <c r="M2086" s="7" t="e">
        <v>#N/A</v>
      </c>
      <c r="N2086" s="7" t="e">
        <v>#N/A</v>
      </c>
      <c r="O2086" s="7" t="e">
        <v>#N/A</v>
      </c>
      <c r="P2086" s="7" t="e">
        <v>#N/A</v>
      </c>
      <c r="Q2086" s="7" t="e">
        <v>#N/A</v>
      </c>
      <c r="R2086" s="7" t="e">
        <v>#N/A</v>
      </c>
      <c r="S2086" s="7" t="e">
        <v>#N/A</v>
      </c>
      <c r="T2086" s="7" t="e">
        <v>#N/A</v>
      </c>
      <c r="U2086" s="7" t="e">
        <v>#N/A</v>
      </c>
      <c r="V2086" s="7" t="e">
        <v>#N/A</v>
      </c>
      <c r="W2086" s="3">
        <v>0</v>
      </c>
      <c r="X2086" s="3" t="e">
        <v>#N/A</v>
      </c>
      <c r="Y2086" s="7" t="e">
        <v>#N/A</v>
      </c>
      <c r="Z2086" s="7">
        <f t="shared" si="257"/>
        <v>0</v>
      </c>
      <c r="AA2086" s="7">
        <f t="shared" si="258"/>
        <v>0</v>
      </c>
      <c r="AB2086" s="7" t="b">
        <f t="shared" si="259"/>
        <v>0</v>
      </c>
      <c r="AC2086" s="7" t="b">
        <f t="shared" si="260"/>
        <v>1</v>
      </c>
      <c r="AD2086" s="7" t="b">
        <f t="shared" si="261"/>
        <v>0</v>
      </c>
      <c r="AE2086" s="7" t="b">
        <f t="shared" si="262"/>
        <v>1</v>
      </c>
      <c r="AF2086" s="7" t="b">
        <f t="shared" si="263"/>
        <v>0</v>
      </c>
      <c r="AH2086" t="b">
        <f>AND(Table252102[[#This Row],[Developmental toxicity]:[Reproductive toxicity]])</f>
        <v>0</v>
      </c>
    </row>
    <row r="2087" spans="1:34" x14ac:dyDescent="0.25">
      <c r="A2087" s="3">
        <f t="shared" si="256"/>
        <v>2086</v>
      </c>
      <c r="B2087" s="18" t="s">
        <v>1440</v>
      </c>
      <c r="C2087" s="18" t="s">
        <v>2176</v>
      </c>
      <c r="D2087" s="16" t="s">
        <v>3073</v>
      </c>
      <c r="E2087" s="70" t="s">
        <v>7456</v>
      </c>
      <c r="F2087" s="18" t="s">
        <v>8304</v>
      </c>
      <c r="G2087" s="18" t="s">
        <v>9406</v>
      </c>
      <c r="H2087" s="18" t="s">
        <v>9406</v>
      </c>
      <c r="I2087" s="18" t="s">
        <v>9407</v>
      </c>
      <c r="J2087" s="18"/>
      <c r="K2087" s="7" t="e">
        <v>#N/A</v>
      </c>
      <c r="L2087" s="7" t="e">
        <v>#N/A</v>
      </c>
      <c r="M2087" s="7" t="e">
        <v>#N/A</v>
      </c>
      <c r="N2087" s="7" t="e">
        <v>#N/A</v>
      </c>
      <c r="O2087" s="7" t="e">
        <v>#N/A</v>
      </c>
      <c r="P2087" s="7" t="e">
        <v>#N/A</v>
      </c>
      <c r="Q2087" s="7" t="e">
        <v>#N/A</v>
      </c>
      <c r="R2087" s="7" t="e">
        <v>#N/A</v>
      </c>
      <c r="S2087" s="7" t="e">
        <v>#N/A</v>
      </c>
      <c r="T2087" s="7">
        <v>0</v>
      </c>
      <c r="U2087" s="7" t="e">
        <v>#N/A</v>
      </c>
      <c r="V2087" s="7" t="e">
        <v>#N/A</v>
      </c>
      <c r="W2087" s="7" t="e">
        <v>#N/A</v>
      </c>
      <c r="X2087" s="7" t="e">
        <v>#N/A</v>
      </c>
      <c r="Y2087" s="7">
        <v>1</v>
      </c>
      <c r="Z2087" s="7">
        <f t="shared" si="257"/>
        <v>1</v>
      </c>
      <c r="AA2087" s="7">
        <f t="shared" si="258"/>
        <v>0</v>
      </c>
      <c r="AB2087" s="7" t="b">
        <f t="shared" si="259"/>
        <v>1</v>
      </c>
      <c r="AC2087" s="7" t="b">
        <f t="shared" si="260"/>
        <v>0</v>
      </c>
      <c r="AD2087" s="7" t="b">
        <f t="shared" si="261"/>
        <v>1</v>
      </c>
      <c r="AE2087" s="7" t="b">
        <f t="shared" si="262"/>
        <v>0</v>
      </c>
      <c r="AF2087" s="7" t="b">
        <f t="shared" si="263"/>
        <v>0</v>
      </c>
      <c r="AH2087" t="b">
        <f>AND(Table252102[[#This Row],[Developmental toxicity]:[Reproductive toxicity]])</f>
        <v>0</v>
      </c>
    </row>
    <row r="2088" spans="1:34" x14ac:dyDescent="0.25">
      <c r="A2088" s="3">
        <f t="shared" si="256"/>
        <v>2087</v>
      </c>
      <c r="B2088" s="18"/>
      <c r="C2088" s="18" t="s">
        <v>20575</v>
      </c>
      <c r="D2088" s="18" t="s">
        <v>19248</v>
      </c>
      <c r="E2088" s="70" t="s">
        <v>20330</v>
      </c>
      <c r="F2088" s="18" t="s">
        <v>19829</v>
      </c>
      <c r="G2088" s="18" t="s">
        <v>19830</v>
      </c>
      <c r="H2088" s="18" t="s">
        <v>19831</v>
      </c>
      <c r="I2088" s="18" t="s">
        <v>19832</v>
      </c>
      <c r="J2088" s="18" t="s">
        <v>20</v>
      </c>
      <c r="K2088" s="7" t="e">
        <v>#N/A</v>
      </c>
      <c r="L2088" s="7" t="e">
        <v>#N/A</v>
      </c>
      <c r="M2088" s="7" t="e">
        <v>#N/A</v>
      </c>
      <c r="N2088" s="7" t="e">
        <v>#N/A</v>
      </c>
      <c r="O2088" s="7" t="e">
        <v>#N/A</v>
      </c>
      <c r="P2088" s="7" t="e">
        <v>#N/A</v>
      </c>
      <c r="Q2088" s="7" t="e">
        <v>#N/A</v>
      </c>
      <c r="R2088" s="7" t="e">
        <v>#N/A</v>
      </c>
      <c r="S2088" s="7" t="e">
        <v>#N/A</v>
      </c>
      <c r="T2088" s="7" t="e">
        <v>#N/A</v>
      </c>
      <c r="U2088" s="7" t="e">
        <v>#N/A</v>
      </c>
      <c r="V2088" s="7" t="e">
        <v>#N/A</v>
      </c>
      <c r="W2088" s="7" t="e">
        <v>#N/A</v>
      </c>
      <c r="X2088" s="7">
        <v>1</v>
      </c>
      <c r="Y2088" s="7" t="e">
        <v>#N/A</v>
      </c>
      <c r="Z2088" s="7">
        <f t="shared" si="257"/>
        <v>1</v>
      </c>
      <c r="AA2088" s="7">
        <f t="shared" si="258"/>
        <v>1</v>
      </c>
      <c r="AB2088" s="7" t="b">
        <f t="shared" si="259"/>
        <v>1</v>
      </c>
      <c r="AC2088" s="7" t="b">
        <f t="shared" si="260"/>
        <v>0</v>
      </c>
      <c r="AD2088" s="7" t="b">
        <f t="shared" si="261"/>
        <v>0</v>
      </c>
      <c r="AE2088" s="7" t="b">
        <f t="shared" si="262"/>
        <v>0</v>
      </c>
      <c r="AF2088" s="7" t="b">
        <f t="shared" si="263"/>
        <v>0</v>
      </c>
      <c r="AH2088" t="b">
        <f>AND(Table252102[[#This Row],[Developmental toxicity]:[Reproductive toxicity]])</f>
        <v>0</v>
      </c>
    </row>
    <row r="2089" spans="1:34" x14ac:dyDescent="0.25">
      <c r="A2089" s="3">
        <f t="shared" si="256"/>
        <v>2088</v>
      </c>
      <c r="B2089" s="18" t="s">
        <v>1440</v>
      </c>
      <c r="C2089" s="18" t="s">
        <v>2169</v>
      </c>
      <c r="D2089" s="16" t="s">
        <v>3064</v>
      </c>
      <c r="E2089" s="70" t="s">
        <v>7449</v>
      </c>
      <c r="F2089" s="18" t="s">
        <v>8297</v>
      </c>
      <c r="G2089" s="18" t="s">
        <v>9391</v>
      </c>
      <c r="H2089" s="18" t="s">
        <v>9392</v>
      </c>
      <c r="I2089" s="18" t="s">
        <v>9393</v>
      </c>
      <c r="J2089" s="18"/>
      <c r="K2089" s="7" t="e">
        <v>#N/A</v>
      </c>
      <c r="L2089" s="7" t="e">
        <v>#N/A</v>
      </c>
      <c r="M2089" s="7" t="e">
        <v>#N/A</v>
      </c>
      <c r="N2089" s="7" t="e">
        <v>#N/A</v>
      </c>
      <c r="O2089" s="7" t="e">
        <v>#N/A</v>
      </c>
      <c r="P2089" s="7" t="e">
        <v>#N/A</v>
      </c>
      <c r="Q2089" s="7" t="e">
        <v>#N/A</v>
      </c>
      <c r="R2089" s="7" t="e">
        <v>#N/A</v>
      </c>
      <c r="S2089" s="7" t="e">
        <v>#N/A</v>
      </c>
      <c r="T2089" s="7">
        <v>0</v>
      </c>
      <c r="U2089" s="7" t="e">
        <v>#N/A</v>
      </c>
      <c r="V2089" s="7" t="e">
        <v>#N/A</v>
      </c>
      <c r="W2089" s="7" t="e">
        <v>#N/A</v>
      </c>
      <c r="X2089" s="7" t="e">
        <v>#N/A</v>
      </c>
      <c r="Y2089" s="7">
        <v>1</v>
      </c>
      <c r="Z2089" s="7">
        <f t="shared" si="257"/>
        <v>1</v>
      </c>
      <c r="AA2089" s="7">
        <f t="shared" si="258"/>
        <v>0</v>
      </c>
      <c r="AB2089" s="7" t="b">
        <f t="shared" si="259"/>
        <v>1</v>
      </c>
      <c r="AC2089" s="7" t="b">
        <f t="shared" si="260"/>
        <v>0</v>
      </c>
      <c r="AD2089" s="7" t="b">
        <f t="shared" si="261"/>
        <v>1</v>
      </c>
      <c r="AE2089" s="7" t="b">
        <f t="shared" si="262"/>
        <v>0</v>
      </c>
      <c r="AF2089" s="7" t="b">
        <f t="shared" si="263"/>
        <v>0</v>
      </c>
      <c r="AH2089" t="b">
        <f>AND(Table252102[[#This Row],[Developmental toxicity]:[Reproductive toxicity]])</f>
        <v>0</v>
      </c>
    </row>
    <row r="2090" spans="1:34" x14ac:dyDescent="0.25">
      <c r="A2090" s="3">
        <f t="shared" si="256"/>
        <v>2089</v>
      </c>
      <c r="B2090" s="18" t="s">
        <v>1440</v>
      </c>
      <c r="C2090" s="18" t="s">
        <v>2612</v>
      </c>
      <c r="D2090" s="16" t="s">
        <v>3570</v>
      </c>
      <c r="E2090" s="79" t="s">
        <v>7885</v>
      </c>
      <c r="F2090" s="17" t="s">
        <v>8724</v>
      </c>
      <c r="G2090" s="17" t="s">
        <v>10350</v>
      </c>
      <c r="H2090" s="17" t="s">
        <v>10350</v>
      </c>
      <c r="I2090" s="17" t="s">
        <v>10351</v>
      </c>
      <c r="J2090" s="18"/>
      <c r="K2090" s="7" t="e">
        <v>#N/A</v>
      </c>
      <c r="L2090" s="7" t="e">
        <v>#N/A</v>
      </c>
      <c r="M2090" s="7" t="e">
        <v>#N/A</v>
      </c>
      <c r="N2090" s="7" t="e">
        <v>#N/A</v>
      </c>
      <c r="O2090" s="7" t="e">
        <v>#N/A</v>
      </c>
      <c r="P2090" s="7" t="e">
        <v>#N/A</v>
      </c>
      <c r="Q2090" s="7" t="e">
        <v>#N/A</v>
      </c>
      <c r="R2090" s="7" t="e">
        <v>#N/A</v>
      </c>
      <c r="S2090" s="7" t="e">
        <v>#N/A</v>
      </c>
      <c r="T2090" s="7">
        <v>0</v>
      </c>
      <c r="U2090" s="7" t="e">
        <v>#N/A</v>
      </c>
      <c r="V2090" s="7" t="e">
        <v>#N/A</v>
      </c>
      <c r="W2090" s="7" t="e">
        <v>#N/A</v>
      </c>
      <c r="X2090" s="7" t="e">
        <v>#N/A</v>
      </c>
      <c r="Y2090" s="7" t="e">
        <v>#N/A</v>
      </c>
      <c r="Z2090" s="7">
        <f t="shared" si="257"/>
        <v>0</v>
      </c>
      <c r="AA2090" s="7">
        <f t="shared" si="258"/>
        <v>0</v>
      </c>
      <c r="AB2090" s="7" t="b">
        <f t="shared" si="259"/>
        <v>1</v>
      </c>
      <c r="AC2090" s="7" t="b">
        <f t="shared" si="260"/>
        <v>0</v>
      </c>
      <c r="AD2090" s="7" t="b">
        <f t="shared" si="261"/>
        <v>1</v>
      </c>
      <c r="AE2090" s="7" t="b">
        <f t="shared" si="262"/>
        <v>0</v>
      </c>
      <c r="AF2090" s="7" t="b">
        <f t="shared" si="263"/>
        <v>0</v>
      </c>
      <c r="AH2090" t="b">
        <f>AND(Table252102[[#This Row],[Developmental toxicity]:[Reproductive toxicity]])</f>
        <v>0</v>
      </c>
    </row>
    <row r="2091" spans="1:34" x14ac:dyDescent="0.25">
      <c r="A2091" s="3">
        <f t="shared" si="256"/>
        <v>2090</v>
      </c>
      <c r="B2091" s="18"/>
      <c r="C2091" s="18" t="s">
        <v>12945</v>
      </c>
      <c r="D2091" s="18" t="s">
        <v>12944</v>
      </c>
      <c r="E2091" s="70" t="s">
        <v>17091</v>
      </c>
      <c r="F2091" s="18" t="s">
        <v>17092</v>
      </c>
      <c r="G2091" s="18" t="s">
        <v>12946</v>
      </c>
      <c r="H2091" s="18" t="s">
        <v>12946</v>
      </c>
      <c r="I2091" s="18" t="s">
        <v>17093</v>
      </c>
      <c r="J2091" s="18"/>
      <c r="K2091" s="7" t="e">
        <v>#N/A</v>
      </c>
      <c r="L2091" s="7" t="e">
        <v>#N/A</v>
      </c>
      <c r="M2091" s="7" t="e">
        <v>#N/A</v>
      </c>
      <c r="N2091" s="7" t="e">
        <v>#N/A</v>
      </c>
      <c r="O2091" s="7" t="e">
        <v>#N/A</v>
      </c>
      <c r="P2091" s="7" t="e">
        <v>#N/A</v>
      </c>
      <c r="Q2091" s="7" t="e">
        <v>#N/A</v>
      </c>
      <c r="R2091" s="7" t="e">
        <v>#N/A</v>
      </c>
      <c r="S2091" s="7" t="e">
        <v>#N/A</v>
      </c>
      <c r="T2091" s="7" t="e">
        <v>#N/A</v>
      </c>
      <c r="U2091" s="7" t="e">
        <v>#N/A</v>
      </c>
      <c r="V2091" s="7" t="e">
        <v>#N/A</v>
      </c>
      <c r="W2091" s="3">
        <v>0</v>
      </c>
      <c r="X2091" s="3" t="e">
        <v>#N/A</v>
      </c>
      <c r="Y2091" s="7" t="e">
        <v>#N/A</v>
      </c>
      <c r="Z2091" s="7">
        <f t="shared" si="257"/>
        <v>0</v>
      </c>
      <c r="AA2091" s="7">
        <f t="shared" si="258"/>
        <v>0</v>
      </c>
      <c r="AB2091" s="7" t="b">
        <f t="shared" si="259"/>
        <v>0</v>
      </c>
      <c r="AC2091" s="7" t="b">
        <f t="shared" si="260"/>
        <v>1</v>
      </c>
      <c r="AD2091" s="7" t="b">
        <f t="shared" si="261"/>
        <v>0</v>
      </c>
      <c r="AE2091" s="7" t="b">
        <f t="shared" si="262"/>
        <v>1</v>
      </c>
      <c r="AF2091" s="7" t="b">
        <f t="shared" si="263"/>
        <v>0</v>
      </c>
      <c r="AH2091" t="b">
        <f>AND(Table252102[[#This Row],[Developmental toxicity]:[Reproductive toxicity]])</f>
        <v>0</v>
      </c>
    </row>
    <row r="2092" spans="1:34" x14ac:dyDescent="0.25">
      <c r="A2092" s="3">
        <f t="shared" si="256"/>
        <v>2091</v>
      </c>
      <c r="B2092" s="18"/>
      <c r="C2092" s="18" t="s">
        <v>11956</v>
      </c>
      <c r="D2092" s="18" t="s">
        <v>11955</v>
      </c>
      <c r="E2092" s="70" t="s">
        <v>15575</v>
      </c>
      <c r="F2092" s="18" t="s">
        <v>15576</v>
      </c>
      <c r="G2092" s="18" t="s">
        <v>11957</v>
      </c>
      <c r="H2092" s="18" t="s">
        <v>11957</v>
      </c>
      <c r="I2092" s="18" t="s">
        <v>15577</v>
      </c>
      <c r="J2092" s="18"/>
      <c r="K2092" s="7" t="e">
        <v>#N/A</v>
      </c>
      <c r="L2092" s="7" t="e">
        <v>#N/A</v>
      </c>
      <c r="M2092" s="7" t="e">
        <v>#N/A</v>
      </c>
      <c r="N2092" s="7" t="e">
        <v>#N/A</v>
      </c>
      <c r="O2092" s="7" t="e">
        <v>#N/A</v>
      </c>
      <c r="P2092" s="7" t="e">
        <v>#N/A</v>
      </c>
      <c r="Q2092" s="7" t="e">
        <v>#N/A</v>
      </c>
      <c r="R2092" s="7" t="e">
        <v>#N/A</v>
      </c>
      <c r="S2092" s="7" t="e">
        <v>#N/A</v>
      </c>
      <c r="T2092" s="7" t="e">
        <v>#N/A</v>
      </c>
      <c r="U2092" s="7" t="e">
        <v>#N/A</v>
      </c>
      <c r="V2092" s="7" t="e">
        <v>#N/A</v>
      </c>
      <c r="W2092" s="3">
        <v>0</v>
      </c>
      <c r="X2092" s="3" t="e">
        <v>#N/A</v>
      </c>
      <c r="Y2092" s="7" t="e">
        <v>#N/A</v>
      </c>
      <c r="Z2092" s="7">
        <f t="shared" si="257"/>
        <v>0</v>
      </c>
      <c r="AA2092" s="7">
        <f t="shared" si="258"/>
        <v>0</v>
      </c>
      <c r="AB2092" s="7" t="b">
        <f t="shared" si="259"/>
        <v>0</v>
      </c>
      <c r="AC2092" s="7" t="b">
        <f t="shared" si="260"/>
        <v>1</v>
      </c>
      <c r="AD2092" s="7" t="b">
        <f t="shared" si="261"/>
        <v>0</v>
      </c>
      <c r="AE2092" s="7" t="b">
        <f t="shared" si="262"/>
        <v>1</v>
      </c>
      <c r="AF2092" s="7" t="b">
        <f t="shared" si="263"/>
        <v>0</v>
      </c>
      <c r="AH2092" t="b">
        <f>AND(Table252102[[#This Row],[Developmental toxicity]:[Reproductive toxicity]])</f>
        <v>0</v>
      </c>
    </row>
    <row r="2093" spans="1:34" x14ac:dyDescent="0.25">
      <c r="A2093" s="3">
        <f t="shared" si="256"/>
        <v>2092</v>
      </c>
      <c r="B2093" s="18"/>
      <c r="C2093" s="18" t="s">
        <v>11343</v>
      </c>
      <c r="D2093" s="16" t="s">
        <v>11342</v>
      </c>
      <c r="E2093" s="70" t="s">
        <v>14494</v>
      </c>
      <c r="F2093" s="18" t="s">
        <v>14495</v>
      </c>
      <c r="G2093" s="18" t="s">
        <v>14496</v>
      </c>
      <c r="H2093" s="18" t="s">
        <v>14497</v>
      </c>
      <c r="I2093" s="18" t="s">
        <v>14498</v>
      </c>
      <c r="J2093" s="18"/>
      <c r="K2093" s="7" t="e">
        <v>#N/A</v>
      </c>
      <c r="L2093" s="7" t="e">
        <v>#N/A</v>
      </c>
      <c r="M2093" s="7" t="e">
        <v>#N/A</v>
      </c>
      <c r="N2093" s="7" t="e">
        <v>#N/A</v>
      </c>
      <c r="O2093" s="7" t="e">
        <v>#N/A</v>
      </c>
      <c r="P2093" s="7" t="e">
        <v>#N/A</v>
      </c>
      <c r="Q2093" s="7" t="e">
        <v>#N/A</v>
      </c>
      <c r="R2093" s="7" t="e">
        <v>#N/A</v>
      </c>
      <c r="S2093" s="7" t="e">
        <v>#N/A</v>
      </c>
      <c r="T2093" s="7" t="e">
        <v>#N/A</v>
      </c>
      <c r="U2093" s="7" t="e">
        <v>#N/A</v>
      </c>
      <c r="V2093" s="7" t="e">
        <v>#N/A</v>
      </c>
      <c r="W2093" s="3">
        <v>1</v>
      </c>
      <c r="X2093" s="3">
        <v>1</v>
      </c>
      <c r="Y2093" s="7" t="e">
        <v>#N/A</v>
      </c>
      <c r="Z2093" s="7">
        <f t="shared" si="257"/>
        <v>1</v>
      </c>
      <c r="AA2093" s="7">
        <f t="shared" si="258"/>
        <v>1</v>
      </c>
      <c r="AB2093" s="7" t="b">
        <f t="shared" si="259"/>
        <v>1</v>
      </c>
      <c r="AC2093" s="7" t="b">
        <f t="shared" si="260"/>
        <v>1</v>
      </c>
      <c r="AD2093" s="7" t="b">
        <f t="shared" si="261"/>
        <v>0</v>
      </c>
      <c r="AE2093" s="7" t="b">
        <f t="shared" si="262"/>
        <v>1</v>
      </c>
      <c r="AF2093" s="7" t="b">
        <f t="shared" si="263"/>
        <v>0</v>
      </c>
      <c r="AH2093" t="b">
        <f>AND(Table252102[[#This Row],[Developmental toxicity]:[Reproductive toxicity]])</f>
        <v>1</v>
      </c>
    </row>
    <row r="2094" spans="1:34" x14ac:dyDescent="0.25">
      <c r="A2094" s="3">
        <f t="shared" si="256"/>
        <v>2093</v>
      </c>
      <c r="B2094" s="18" t="s">
        <v>1440</v>
      </c>
      <c r="C2094" s="18" t="s">
        <v>2055</v>
      </c>
      <c r="D2094" s="18" t="s">
        <v>2936</v>
      </c>
      <c r="E2094" s="79" t="s">
        <v>7336</v>
      </c>
      <c r="F2094" s="17" t="s">
        <v>8185</v>
      </c>
      <c r="G2094" s="17" t="s">
        <v>9153</v>
      </c>
      <c r="H2094" s="17" t="s">
        <v>9153</v>
      </c>
      <c r="I2094" s="17" t="s">
        <v>9154</v>
      </c>
      <c r="J2094" s="18"/>
      <c r="K2094" s="7" t="e">
        <v>#N/A</v>
      </c>
      <c r="L2094" s="7" t="e">
        <v>#N/A</v>
      </c>
      <c r="M2094" s="7" t="e">
        <v>#N/A</v>
      </c>
      <c r="N2094" s="7" t="e">
        <v>#N/A</v>
      </c>
      <c r="O2094" s="7" t="e">
        <v>#N/A</v>
      </c>
      <c r="P2094" s="7" t="e">
        <v>#N/A</v>
      </c>
      <c r="Q2094" s="7" t="e">
        <v>#N/A</v>
      </c>
      <c r="R2094" s="7" t="e">
        <v>#N/A</v>
      </c>
      <c r="S2094" s="7" t="e">
        <v>#N/A</v>
      </c>
      <c r="T2094" s="7">
        <v>0</v>
      </c>
      <c r="U2094" s="7" t="e">
        <v>#N/A</v>
      </c>
      <c r="V2094" s="7" t="e">
        <v>#N/A</v>
      </c>
      <c r="W2094" s="7" t="e">
        <v>#N/A</v>
      </c>
      <c r="X2094" s="7" t="e">
        <v>#N/A</v>
      </c>
      <c r="Y2094" s="7" t="e">
        <v>#N/A</v>
      </c>
      <c r="Z2094" s="7">
        <f t="shared" si="257"/>
        <v>0</v>
      </c>
      <c r="AA2094" s="7">
        <f t="shared" si="258"/>
        <v>0</v>
      </c>
      <c r="AB2094" s="7" t="b">
        <f t="shared" si="259"/>
        <v>1</v>
      </c>
      <c r="AC2094" s="7" t="b">
        <f t="shared" si="260"/>
        <v>0</v>
      </c>
      <c r="AD2094" s="7" t="b">
        <f t="shared" si="261"/>
        <v>1</v>
      </c>
      <c r="AE2094" s="7" t="b">
        <f t="shared" si="262"/>
        <v>0</v>
      </c>
      <c r="AF2094" s="7" t="b">
        <f t="shared" si="263"/>
        <v>0</v>
      </c>
      <c r="AH2094" t="b">
        <f>AND(Table252102[[#This Row],[Developmental toxicity]:[Reproductive toxicity]])</f>
        <v>0</v>
      </c>
    </row>
    <row r="2095" spans="1:34" x14ac:dyDescent="0.25">
      <c r="A2095" s="3">
        <f t="shared" si="256"/>
        <v>2094</v>
      </c>
      <c r="B2095" s="18">
        <v>74</v>
      </c>
      <c r="C2095" s="18" t="s">
        <v>424</v>
      </c>
      <c r="D2095" s="18" t="s">
        <v>5093</v>
      </c>
      <c r="E2095" s="70" t="s">
        <v>4592</v>
      </c>
      <c r="F2095" s="18" t="s">
        <v>5518</v>
      </c>
      <c r="G2095" s="18" t="s">
        <v>425</v>
      </c>
      <c r="H2095" s="18" t="s">
        <v>6011</v>
      </c>
      <c r="I2095" s="18" t="s">
        <v>6409</v>
      </c>
      <c r="J2095" s="18" t="s">
        <v>1434</v>
      </c>
      <c r="K2095" s="7" t="e">
        <v>#N/A</v>
      </c>
      <c r="L2095" s="7">
        <v>0</v>
      </c>
      <c r="M2095" s="7" t="e">
        <v>#N/A</v>
      </c>
      <c r="N2095" s="7" t="e">
        <v>#N/A</v>
      </c>
      <c r="O2095" s="7" t="e">
        <v>#N/A</v>
      </c>
      <c r="P2095" s="7" t="e">
        <v>#N/A</v>
      </c>
      <c r="Q2095" s="7" t="e">
        <v>#N/A</v>
      </c>
      <c r="R2095" s="7" t="e">
        <v>#N/A</v>
      </c>
      <c r="S2095" s="7" t="e">
        <v>#N/A</v>
      </c>
      <c r="T2095" s="7" t="e">
        <v>#N/A</v>
      </c>
      <c r="U2095" s="7" t="e">
        <v>#N/A</v>
      </c>
      <c r="V2095" s="7" t="e">
        <v>#N/A</v>
      </c>
      <c r="W2095" s="7">
        <v>1</v>
      </c>
      <c r="X2095" s="7" t="e">
        <v>#N/A</v>
      </c>
      <c r="Y2095" s="7">
        <v>0</v>
      </c>
      <c r="Z2095" s="7">
        <f t="shared" si="257"/>
        <v>1</v>
      </c>
      <c r="AA2095" s="7">
        <f t="shared" si="258"/>
        <v>0</v>
      </c>
      <c r="AB2095" s="7" t="b">
        <f t="shared" si="259"/>
        <v>1</v>
      </c>
      <c r="AC2095" s="7" t="b">
        <f t="shared" si="260"/>
        <v>1</v>
      </c>
      <c r="AD2095" s="7" t="b">
        <f t="shared" si="261"/>
        <v>0</v>
      </c>
      <c r="AE2095" s="7" t="b">
        <f t="shared" si="262"/>
        <v>1</v>
      </c>
      <c r="AF2095" s="7" t="b">
        <f t="shared" si="263"/>
        <v>0</v>
      </c>
      <c r="AH2095" t="b">
        <f>AND(Table252102[[#This Row],[Developmental toxicity]:[Reproductive toxicity]])</f>
        <v>1</v>
      </c>
    </row>
    <row r="2096" spans="1:34" x14ac:dyDescent="0.25">
      <c r="A2096" s="3">
        <f t="shared" si="256"/>
        <v>2095</v>
      </c>
      <c r="B2096" s="18" t="s">
        <v>1440</v>
      </c>
      <c r="C2096" s="18" t="s">
        <v>2323</v>
      </c>
      <c r="D2096" s="16" t="s">
        <v>3241</v>
      </c>
      <c r="E2096" s="70" t="s">
        <v>7600</v>
      </c>
      <c r="F2096" s="18" t="s">
        <v>8446</v>
      </c>
      <c r="G2096" s="18" t="s">
        <v>9727</v>
      </c>
      <c r="H2096" s="18" t="s">
        <v>9727</v>
      </c>
      <c r="I2096" s="18" t="s">
        <v>9728</v>
      </c>
      <c r="J2096" s="18"/>
      <c r="K2096" s="7" t="e">
        <v>#N/A</v>
      </c>
      <c r="L2096" s="7" t="e">
        <v>#N/A</v>
      </c>
      <c r="M2096" s="7" t="e">
        <v>#N/A</v>
      </c>
      <c r="N2096" s="7" t="e">
        <v>#N/A</v>
      </c>
      <c r="O2096" s="7" t="e">
        <v>#N/A</v>
      </c>
      <c r="P2096" s="7" t="e">
        <v>#N/A</v>
      </c>
      <c r="Q2096" s="7" t="e">
        <v>#N/A</v>
      </c>
      <c r="R2096" s="7" t="e">
        <v>#N/A</v>
      </c>
      <c r="S2096" s="7" t="e">
        <v>#N/A</v>
      </c>
      <c r="T2096" s="7">
        <v>1</v>
      </c>
      <c r="U2096" s="7" t="e">
        <v>#N/A</v>
      </c>
      <c r="V2096" s="7" t="e">
        <v>#N/A</v>
      </c>
      <c r="W2096" s="7">
        <v>1</v>
      </c>
      <c r="X2096" s="7" t="e">
        <v>#N/A</v>
      </c>
      <c r="Y2096" s="7">
        <v>0</v>
      </c>
      <c r="Z2096" s="7">
        <f t="shared" si="257"/>
        <v>1</v>
      </c>
      <c r="AA2096" s="7">
        <f t="shared" si="258"/>
        <v>1</v>
      </c>
      <c r="AB2096" s="7" t="b">
        <f t="shared" si="259"/>
        <v>1</v>
      </c>
      <c r="AC2096" s="7" t="b">
        <f t="shared" si="260"/>
        <v>1</v>
      </c>
      <c r="AD2096" s="7" t="b">
        <f t="shared" si="261"/>
        <v>1</v>
      </c>
      <c r="AE2096" s="7" t="b">
        <f t="shared" si="262"/>
        <v>1</v>
      </c>
      <c r="AF2096" s="7" t="b">
        <f t="shared" si="263"/>
        <v>0</v>
      </c>
      <c r="AH2096" t="b">
        <f>AND(Table252102[[#This Row],[Developmental toxicity]:[Reproductive toxicity]])</f>
        <v>1</v>
      </c>
    </row>
    <row r="2097" spans="1:34" x14ac:dyDescent="0.25">
      <c r="A2097" s="3">
        <f t="shared" si="256"/>
        <v>2096</v>
      </c>
      <c r="B2097" s="18"/>
      <c r="C2097" s="18" t="s">
        <v>11533</v>
      </c>
      <c r="D2097" s="16" t="s">
        <v>11532</v>
      </c>
      <c r="E2097" s="70" t="s">
        <v>14839</v>
      </c>
      <c r="F2097" s="18" t="s">
        <v>14840</v>
      </c>
      <c r="G2097" s="18" t="s">
        <v>14841</v>
      </c>
      <c r="H2097" s="18" t="s">
        <v>14841</v>
      </c>
      <c r="I2097" s="18" t="s">
        <v>14842</v>
      </c>
      <c r="J2097" s="18"/>
      <c r="K2097" s="7" t="e">
        <v>#N/A</v>
      </c>
      <c r="L2097" s="7" t="e">
        <v>#N/A</v>
      </c>
      <c r="M2097" s="7" t="e">
        <v>#N/A</v>
      </c>
      <c r="N2097" s="7" t="e">
        <v>#N/A</v>
      </c>
      <c r="O2097" s="7" t="e">
        <v>#N/A</v>
      </c>
      <c r="P2097" s="7" t="e">
        <v>#N/A</v>
      </c>
      <c r="Q2097" s="7" t="e">
        <v>#N/A</v>
      </c>
      <c r="R2097" s="7" t="e">
        <v>#N/A</v>
      </c>
      <c r="S2097" s="7" t="e">
        <v>#N/A</v>
      </c>
      <c r="T2097" s="7" t="e">
        <v>#N/A</v>
      </c>
      <c r="U2097" s="7" t="e">
        <v>#N/A</v>
      </c>
      <c r="V2097" s="7" t="e">
        <v>#N/A</v>
      </c>
      <c r="W2097" s="3">
        <v>1</v>
      </c>
      <c r="X2097" s="3" t="e">
        <v>#N/A</v>
      </c>
      <c r="Y2097" s="7" t="e">
        <v>#N/A</v>
      </c>
      <c r="Z2097" s="7">
        <f t="shared" si="257"/>
        <v>1</v>
      </c>
      <c r="AA2097" s="7">
        <f t="shared" si="258"/>
        <v>1</v>
      </c>
      <c r="AB2097" s="7" t="b">
        <f t="shared" si="259"/>
        <v>0</v>
      </c>
      <c r="AC2097" s="7" t="b">
        <f t="shared" si="260"/>
        <v>1</v>
      </c>
      <c r="AD2097" s="7" t="b">
        <f t="shared" si="261"/>
        <v>0</v>
      </c>
      <c r="AE2097" s="7" t="b">
        <f t="shared" si="262"/>
        <v>1</v>
      </c>
      <c r="AF2097" s="7" t="b">
        <f t="shared" si="263"/>
        <v>0</v>
      </c>
      <c r="AH2097" t="b">
        <f>AND(Table252102[[#This Row],[Developmental toxicity]:[Reproductive toxicity]])</f>
        <v>0</v>
      </c>
    </row>
    <row r="2098" spans="1:34" x14ac:dyDescent="0.25">
      <c r="A2098" s="3">
        <f t="shared" si="256"/>
        <v>2097</v>
      </c>
      <c r="B2098" s="18" t="s">
        <v>1440</v>
      </c>
      <c r="C2098" s="18" t="s">
        <v>1974</v>
      </c>
      <c r="D2098" s="18" t="s">
        <v>2845</v>
      </c>
      <c r="E2098" s="79" t="s">
        <v>7255</v>
      </c>
      <c r="F2098" s="17" t="s">
        <v>8104</v>
      </c>
      <c r="G2098" s="17" t="s">
        <v>8988</v>
      </c>
      <c r="H2098" s="17" t="s">
        <v>8988</v>
      </c>
      <c r="I2098" s="17" t="s">
        <v>8989</v>
      </c>
      <c r="J2098" s="18"/>
      <c r="K2098" s="7" t="e">
        <v>#N/A</v>
      </c>
      <c r="L2098" s="7" t="e">
        <v>#N/A</v>
      </c>
      <c r="M2098" s="7" t="e">
        <v>#N/A</v>
      </c>
      <c r="N2098" s="7" t="e">
        <v>#N/A</v>
      </c>
      <c r="O2098" s="7" t="e">
        <v>#N/A</v>
      </c>
      <c r="P2098" s="7" t="e">
        <v>#N/A</v>
      </c>
      <c r="Q2098" s="7" t="e">
        <v>#N/A</v>
      </c>
      <c r="R2098" s="7" t="e">
        <v>#N/A</v>
      </c>
      <c r="S2098" s="7" t="e">
        <v>#N/A</v>
      </c>
      <c r="T2098" s="7">
        <v>0</v>
      </c>
      <c r="U2098" s="7" t="e">
        <v>#N/A</v>
      </c>
      <c r="V2098" s="7" t="e">
        <v>#N/A</v>
      </c>
      <c r="W2098" s="7" t="e">
        <v>#N/A</v>
      </c>
      <c r="X2098" s="7" t="e">
        <v>#N/A</v>
      </c>
      <c r="Y2098" s="7" t="e">
        <v>#N/A</v>
      </c>
      <c r="Z2098" s="7">
        <f t="shared" si="257"/>
        <v>0</v>
      </c>
      <c r="AA2098" s="7">
        <f t="shared" si="258"/>
        <v>0</v>
      </c>
      <c r="AB2098" s="7" t="b">
        <f t="shared" si="259"/>
        <v>1</v>
      </c>
      <c r="AC2098" s="7" t="b">
        <f t="shared" si="260"/>
        <v>0</v>
      </c>
      <c r="AD2098" s="7" t="b">
        <f t="shared" si="261"/>
        <v>1</v>
      </c>
      <c r="AE2098" s="7" t="b">
        <f t="shared" si="262"/>
        <v>0</v>
      </c>
      <c r="AF2098" s="7" t="b">
        <f t="shared" si="263"/>
        <v>0</v>
      </c>
      <c r="AH2098" t="b">
        <f>AND(Table252102[[#This Row],[Developmental toxicity]:[Reproductive toxicity]])</f>
        <v>0</v>
      </c>
    </row>
    <row r="2099" spans="1:34" x14ac:dyDescent="0.25">
      <c r="A2099" s="3">
        <f t="shared" si="256"/>
        <v>2098</v>
      </c>
      <c r="B2099" s="18" t="s">
        <v>1440</v>
      </c>
      <c r="C2099" s="18" t="s">
        <v>2579</v>
      </c>
      <c r="D2099" s="16" t="s">
        <v>3535</v>
      </c>
      <c r="E2099" s="79" t="s">
        <v>7853</v>
      </c>
      <c r="F2099" s="17" t="s">
        <v>8692</v>
      </c>
      <c r="G2099" s="17" t="s">
        <v>10271</v>
      </c>
      <c r="H2099" s="17" t="s">
        <v>10272</v>
      </c>
      <c r="I2099" s="17" t="s">
        <v>10273</v>
      </c>
      <c r="J2099" s="18"/>
      <c r="K2099" s="7" t="e">
        <v>#N/A</v>
      </c>
      <c r="L2099" s="7" t="e">
        <v>#N/A</v>
      </c>
      <c r="M2099" s="7" t="e">
        <v>#N/A</v>
      </c>
      <c r="N2099" s="7" t="e">
        <v>#N/A</v>
      </c>
      <c r="O2099" s="7" t="e">
        <v>#N/A</v>
      </c>
      <c r="P2099" s="7" t="e">
        <v>#N/A</v>
      </c>
      <c r="Q2099" s="7" t="e">
        <v>#N/A</v>
      </c>
      <c r="R2099" s="7" t="e">
        <v>#N/A</v>
      </c>
      <c r="S2099" s="7" t="e">
        <v>#N/A</v>
      </c>
      <c r="T2099" s="7">
        <v>0</v>
      </c>
      <c r="U2099" s="7" t="e">
        <v>#N/A</v>
      </c>
      <c r="V2099" s="7" t="e">
        <v>#N/A</v>
      </c>
      <c r="W2099" s="7" t="e">
        <v>#N/A</v>
      </c>
      <c r="X2099" s="7" t="e">
        <v>#N/A</v>
      </c>
      <c r="Y2099" s="7" t="e">
        <v>#N/A</v>
      </c>
      <c r="Z2099" s="7">
        <f t="shared" si="257"/>
        <v>0</v>
      </c>
      <c r="AA2099" s="7">
        <f t="shared" si="258"/>
        <v>0</v>
      </c>
      <c r="AB2099" s="7" t="b">
        <f t="shared" si="259"/>
        <v>1</v>
      </c>
      <c r="AC2099" s="7" t="b">
        <f t="shared" si="260"/>
        <v>0</v>
      </c>
      <c r="AD2099" s="7" t="b">
        <f t="shared" si="261"/>
        <v>1</v>
      </c>
      <c r="AE2099" s="7" t="b">
        <f t="shared" si="262"/>
        <v>0</v>
      </c>
      <c r="AF2099" s="7" t="b">
        <f t="shared" si="263"/>
        <v>0</v>
      </c>
      <c r="AH2099" t="b">
        <f>AND(Table252102[[#This Row],[Developmental toxicity]:[Reproductive toxicity]])</f>
        <v>0</v>
      </c>
    </row>
    <row r="2100" spans="1:34" x14ac:dyDescent="0.25">
      <c r="A2100" s="3">
        <f t="shared" si="256"/>
        <v>2099</v>
      </c>
      <c r="B2100" s="18"/>
      <c r="C2100" s="18" t="s">
        <v>11100</v>
      </c>
      <c r="D2100" s="18" t="s">
        <v>11099</v>
      </c>
      <c r="E2100" s="70" t="s">
        <v>14028</v>
      </c>
      <c r="F2100" s="18" t="s">
        <v>14029</v>
      </c>
      <c r="G2100" s="18" t="s">
        <v>14030</v>
      </c>
      <c r="H2100" s="18" t="s">
        <v>11101</v>
      </c>
      <c r="I2100" s="18" t="s">
        <v>14031</v>
      </c>
      <c r="J2100" s="18"/>
      <c r="K2100" s="7" t="e">
        <v>#N/A</v>
      </c>
      <c r="L2100" s="7" t="e">
        <v>#N/A</v>
      </c>
      <c r="M2100" s="7" t="e">
        <v>#N/A</v>
      </c>
      <c r="N2100" s="7" t="e">
        <v>#N/A</v>
      </c>
      <c r="O2100" s="7" t="e">
        <v>#N/A</v>
      </c>
      <c r="P2100" s="7" t="e">
        <v>#N/A</v>
      </c>
      <c r="Q2100" s="7" t="e">
        <v>#N/A</v>
      </c>
      <c r="R2100" s="7" t="e">
        <v>#N/A</v>
      </c>
      <c r="S2100" s="7" t="e">
        <v>#N/A</v>
      </c>
      <c r="T2100" s="7" t="e">
        <v>#N/A</v>
      </c>
      <c r="U2100" s="7" t="e">
        <v>#N/A</v>
      </c>
      <c r="V2100" s="7" t="e">
        <v>#N/A</v>
      </c>
      <c r="W2100" s="3">
        <v>1</v>
      </c>
      <c r="X2100" s="3" t="e">
        <v>#N/A</v>
      </c>
      <c r="Y2100" s="7" t="e">
        <v>#N/A</v>
      </c>
      <c r="Z2100" s="7">
        <f t="shared" si="257"/>
        <v>1</v>
      </c>
      <c r="AA2100" s="7">
        <f t="shared" si="258"/>
        <v>1</v>
      </c>
      <c r="AB2100" s="7" t="b">
        <f t="shared" si="259"/>
        <v>0</v>
      </c>
      <c r="AC2100" s="7" t="b">
        <f t="shared" si="260"/>
        <v>1</v>
      </c>
      <c r="AD2100" s="7" t="b">
        <f t="shared" si="261"/>
        <v>0</v>
      </c>
      <c r="AE2100" s="7" t="b">
        <f t="shared" si="262"/>
        <v>1</v>
      </c>
      <c r="AF2100" s="7" t="b">
        <f t="shared" si="263"/>
        <v>0</v>
      </c>
      <c r="AH2100" t="b">
        <f>AND(Table252102[[#This Row],[Developmental toxicity]:[Reproductive toxicity]])</f>
        <v>0</v>
      </c>
    </row>
    <row r="2101" spans="1:34" x14ac:dyDescent="0.25">
      <c r="A2101" s="3">
        <f t="shared" si="256"/>
        <v>2100</v>
      </c>
      <c r="B2101" s="18"/>
      <c r="C2101" s="18" t="s">
        <v>20635</v>
      </c>
      <c r="D2101" s="16" t="s">
        <v>19309</v>
      </c>
      <c r="E2101" s="70" t="s">
        <v>20390</v>
      </c>
      <c r="F2101" s="18" t="s">
        <v>20034</v>
      </c>
      <c r="G2101" s="18" t="s">
        <v>20035</v>
      </c>
      <c r="H2101" s="18" t="s">
        <v>10355</v>
      </c>
      <c r="I2101" s="18" t="s">
        <v>20036</v>
      </c>
      <c r="J2101" s="18" t="s">
        <v>20</v>
      </c>
      <c r="K2101" s="7" t="e">
        <v>#N/A</v>
      </c>
      <c r="L2101" s="7" t="e">
        <v>#N/A</v>
      </c>
      <c r="M2101" s="7" t="e">
        <v>#N/A</v>
      </c>
      <c r="N2101" s="7" t="e">
        <v>#N/A</v>
      </c>
      <c r="O2101" s="7" t="e">
        <v>#N/A</v>
      </c>
      <c r="P2101" s="7" t="e">
        <v>#N/A</v>
      </c>
      <c r="Q2101" s="7" t="e">
        <v>#N/A</v>
      </c>
      <c r="R2101" s="7" t="e">
        <v>#N/A</v>
      </c>
      <c r="S2101" s="7" t="e">
        <v>#N/A</v>
      </c>
      <c r="T2101" s="7">
        <v>0</v>
      </c>
      <c r="U2101" s="7" t="e">
        <v>#N/A</v>
      </c>
      <c r="V2101" s="7" t="e">
        <v>#N/A</v>
      </c>
      <c r="W2101" s="7" t="e">
        <v>#N/A</v>
      </c>
      <c r="X2101" s="7">
        <v>1</v>
      </c>
      <c r="Y2101" s="7" t="e">
        <v>#N/A</v>
      </c>
      <c r="Z2101" s="7">
        <f t="shared" si="257"/>
        <v>1</v>
      </c>
      <c r="AA2101" s="7">
        <f t="shared" si="258"/>
        <v>0</v>
      </c>
      <c r="AB2101" s="7" t="b">
        <f t="shared" si="259"/>
        <v>1</v>
      </c>
      <c r="AC2101" s="7" t="b">
        <f t="shared" si="260"/>
        <v>0</v>
      </c>
      <c r="AD2101" s="7" t="b">
        <f t="shared" si="261"/>
        <v>1</v>
      </c>
      <c r="AE2101" s="7" t="b">
        <f t="shared" si="262"/>
        <v>0</v>
      </c>
      <c r="AF2101" s="7" t="b">
        <f t="shared" si="263"/>
        <v>0</v>
      </c>
      <c r="AH2101" t="b">
        <f>AND(Table252102[[#This Row],[Developmental toxicity]:[Reproductive toxicity]])</f>
        <v>0</v>
      </c>
    </row>
    <row r="2102" spans="1:34" x14ac:dyDescent="0.25">
      <c r="A2102" s="3">
        <f t="shared" si="256"/>
        <v>2101</v>
      </c>
      <c r="B2102" s="18" t="s">
        <v>1440</v>
      </c>
      <c r="C2102" s="18" t="s">
        <v>2460</v>
      </c>
      <c r="D2102" s="18" t="s">
        <v>3397</v>
      </c>
      <c r="E2102" s="70" t="s">
        <v>7737</v>
      </c>
      <c r="F2102" s="18" t="s">
        <v>8577</v>
      </c>
      <c r="G2102" s="18" t="s">
        <v>10018</v>
      </c>
      <c r="H2102" s="18" t="s">
        <v>10019</v>
      </c>
      <c r="I2102" s="18" t="s">
        <v>10020</v>
      </c>
      <c r="J2102" s="18"/>
      <c r="K2102" s="7" t="e">
        <v>#N/A</v>
      </c>
      <c r="L2102" s="7" t="e">
        <v>#N/A</v>
      </c>
      <c r="M2102" s="7" t="e">
        <v>#N/A</v>
      </c>
      <c r="N2102" s="7" t="e">
        <v>#N/A</v>
      </c>
      <c r="O2102" s="7" t="e">
        <v>#N/A</v>
      </c>
      <c r="P2102" s="7" t="e">
        <v>#N/A</v>
      </c>
      <c r="Q2102" s="7" t="e">
        <v>#N/A</v>
      </c>
      <c r="R2102" s="7" t="e">
        <v>#N/A</v>
      </c>
      <c r="S2102" s="7" t="e">
        <v>#N/A</v>
      </c>
      <c r="T2102" s="7">
        <v>1</v>
      </c>
      <c r="U2102" s="7" t="e">
        <v>#N/A</v>
      </c>
      <c r="V2102" s="7">
        <v>1</v>
      </c>
      <c r="W2102" s="3">
        <v>1</v>
      </c>
      <c r="X2102" s="3">
        <v>1</v>
      </c>
      <c r="Y2102" s="7" t="e">
        <v>#N/A</v>
      </c>
      <c r="Z2102" s="7">
        <f t="shared" si="257"/>
        <v>1</v>
      </c>
      <c r="AA2102" s="7">
        <f t="shared" si="258"/>
        <v>1</v>
      </c>
      <c r="AB2102" s="7" t="b">
        <f t="shared" si="259"/>
        <v>1</v>
      </c>
      <c r="AC2102" s="7" t="b">
        <f t="shared" si="260"/>
        <v>1</v>
      </c>
      <c r="AD2102" s="7" t="b">
        <f t="shared" si="261"/>
        <v>1</v>
      </c>
      <c r="AE2102" s="7" t="b">
        <f t="shared" si="262"/>
        <v>1</v>
      </c>
      <c r="AF2102" s="7" t="b">
        <f t="shared" si="263"/>
        <v>1</v>
      </c>
      <c r="AH2102" t="b">
        <f>AND(Table252102[[#This Row],[Developmental toxicity]:[Reproductive toxicity]])</f>
        <v>1</v>
      </c>
    </row>
    <row r="2103" spans="1:34" x14ac:dyDescent="0.25">
      <c r="A2103" s="3">
        <f t="shared" si="256"/>
        <v>2102</v>
      </c>
      <c r="B2103" s="18"/>
      <c r="C2103" s="17" t="s">
        <v>21177</v>
      </c>
      <c r="D2103" s="16" t="s">
        <v>20781</v>
      </c>
      <c r="E2103" s="83" t="s">
        <v>20979</v>
      </c>
      <c r="F2103" s="17" t="s">
        <v>21591</v>
      </c>
      <c r="G2103" s="17" t="s">
        <v>21592</v>
      </c>
      <c r="H2103" s="17" t="s">
        <v>21592</v>
      </c>
      <c r="I2103" s="17" t="s">
        <v>21593</v>
      </c>
      <c r="J2103" s="18"/>
      <c r="K2103" s="7" t="e">
        <v>#N/A</v>
      </c>
      <c r="L2103" s="7" t="e">
        <v>#N/A</v>
      </c>
      <c r="M2103" s="7" t="e">
        <v>#N/A</v>
      </c>
      <c r="N2103" s="7" t="e">
        <v>#N/A</v>
      </c>
      <c r="O2103" s="7" t="e">
        <v>#N/A</v>
      </c>
      <c r="P2103" s="7" t="e">
        <v>#N/A</v>
      </c>
      <c r="Q2103" s="7" t="e">
        <v>#N/A</v>
      </c>
      <c r="R2103" s="7" t="e">
        <v>#N/A</v>
      </c>
      <c r="S2103" s="7" t="e">
        <v>#N/A</v>
      </c>
      <c r="T2103" s="7" t="e">
        <v>#N/A</v>
      </c>
      <c r="U2103" s="7" t="e">
        <v>#N/A</v>
      </c>
      <c r="V2103" s="7" t="e">
        <v>#N/A</v>
      </c>
      <c r="W2103" s="7" t="e">
        <v>#N/A</v>
      </c>
      <c r="X2103" s="7" t="e">
        <v>#N/A</v>
      </c>
      <c r="Y2103" s="7">
        <v>0</v>
      </c>
      <c r="Z2103" s="7">
        <f t="shared" si="257"/>
        <v>0</v>
      </c>
      <c r="AA2103" s="7">
        <f t="shared" si="258"/>
        <v>0</v>
      </c>
      <c r="AB2103" s="7" t="b">
        <f t="shared" si="259"/>
        <v>1</v>
      </c>
      <c r="AC2103" s="7" t="b">
        <f t="shared" si="260"/>
        <v>0</v>
      </c>
      <c r="AD2103" s="7" t="b">
        <f t="shared" si="261"/>
        <v>0</v>
      </c>
      <c r="AE2103" s="7" t="b">
        <f t="shared" si="262"/>
        <v>0</v>
      </c>
      <c r="AF2103" s="7" t="b">
        <f t="shared" si="263"/>
        <v>0</v>
      </c>
      <c r="AH2103" t="b">
        <f>AND(Table252102[[#This Row],[Developmental toxicity]:[Reproductive toxicity]])</f>
        <v>0</v>
      </c>
    </row>
    <row r="2104" spans="1:34" x14ac:dyDescent="0.25">
      <c r="A2104" s="3">
        <f t="shared" si="256"/>
        <v>2103</v>
      </c>
      <c r="B2104" s="18"/>
      <c r="C2104" s="17" t="s">
        <v>21230</v>
      </c>
      <c r="D2104" s="18" t="s">
        <v>20834</v>
      </c>
      <c r="E2104" s="83" t="s">
        <v>21032</v>
      </c>
      <c r="F2104" s="17" t="s">
        <v>21752</v>
      </c>
      <c r="G2104" s="17" t="s">
        <v>21753</v>
      </c>
      <c r="H2104" s="17" t="s">
        <v>21753</v>
      </c>
      <c r="I2104" s="17" t="s">
        <v>21754</v>
      </c>
      <c r="J2104" s="18"/>
      <c r="K2104" s="7" t="e">
        <v>#N/A</v>
      </c>
      <c r="L2104" s="7" t="e">
        <v>#N/A</v>
      </c>
      <c r="M2104" s="7" t="e">
        <v>#N/A</v>
      </c>
      <c r="N2104" s="7" t="e">
        <v>#N/A</v>
      </c>
      <c r="O2104" s="7" t="e">
        <v>#N/A</v>
      </c>
      <c r="P2104" s="7" t="e">
        <v>#N/A</v>
      </c>
      <c r="Q2104" s="7" t="e">
        <v>#N/A</v>
      </c>
      <c r="R2104" s="7" t="e">
        <v>#N/A</v>
      </c>
      <c r="S2104" s="7" t="e">
        <v>#N/A</v>
      </c>
      <c r="T2104" s="7" t="e">
        <v>#N/A</v>
      </c>
      <c r="U2104" s="7" t="e">
        <v>#N/A</v>
      </c>
      <c r="V2104" s="7" t="e">
        <v>#N/A</v>
      </c>
      <c r="W2104" s="7" t="e">
        <v>#N/A</v>
      </c>
      <c r="X2104" s="7" t="e">
        <v>#N/A</v>
      </c>
      <c r="Y2104" s="7">
        <v>0</v>
      </c>
      <c r="Z2104" s="7">
        <f t="shared" si="257"/>
        <v>0</v>
      </c>
      <c r="AA2104" s="7">
        <f t="shared" si="258"/>
        <v>0</v>
      </c>
      <c r="AB2104" s="7" t="b">
        <f t="shared" si="259"/>
        <v>1</v>
      </c>
      <c r="AC2104" s="7" t="b">
        <f t="shared" si="260"/>
        <v>0</v>
      </c>
      <c r="AD2104" s="7" t="b">
        <f t="shared" si="261"/>
        <v>0</v>
      </c>
      <c r="AE2104" s="7" t="b">
        <f t="shared" si="262"/>
        <v>0</v>
      </c>
      <c r="AF2104" s="7" t="b">
        <f t="shared" si="263"/>
        <v>0</v>
      </c>
      <c r="AH2104" t="b">
        <f>AND(Table252102[[#This Row],[Developmental toxicity]:[Reproductive toxicity]])</f>
        <v>0</v>
      </c>
    </row>
    <row r="2105" spans="1:34" x14ac:dyDescent="0.25">
      <c r="A2105" s="3">
        <f t="shared" si="256"/>
        <v>2104</v>
      </c>
      <c r="B2105" s="18" t="s">
        <v>1440</v>
      </c>
      <c r="C2105" s="18" t="s">
        <v>2011</v>
      </c>
      <c r="D2105" s="16" t="s">
        <v>2885</v>
      </c>
      <c r="E2105" s="70" t="s">
        <v>7292</v>
      </c>
      <c r="F2105" s="18" t="s">
        <v>8141</v>
      </c>
      <c r="G2105" s="18" t="s">
        <v>9063</v>
      </c>
      <c r="H2105" s="18" t="s">
        <v>9063</v>
      </c>
      <c r="I2105" s="18" t="s">
        <v>9064</v>
      </c>
      <c r="J2105" s="18"/>
      <c r="K2105" s="7" t="e">
        <v>#N/A</v>
      </c>
      <c r="L2105" s="7" t="e">
        <v>#N/A</v>
      </c>
      <c r="M2105" s="7" t="e">
        <v>#N/A</v>
      </c>
      <c r="N2105" s="7" t="e">
        <v>#N/A</v>
      </c>
      <c r="O2105" s="7" t="e">
        <v>#N/A</v>
      </c>
      <c r="P2105" s="7" t="e">
        <v>#N/A</v>
      </c>
      <c r="Q2105" s="7" t="e">
        <v>#N/A</v>
      </c>
      <c r="R2105" s="7" t="e">
        <v>#N/A</v>
      </c>
      <c r="S2105" s="7" t="e">
        <v>#N/A</v>
      </c>
      <c r="T2105" s="7">
        <v>0</v>
      </c>
      <c r="U2105" s="7" t="e">
        <v>#N/A</v>
      </c>
      <c r="V2105" s="7" t="e">
        <v>#N/A</v>
      </c>
      <c r="W2105" s="7" t="e">
        <v>#N/A</v>
      </c>
      <c r="X2105" s="7" t="e">
        <v>#N/A</v>
      </c>
      <c r="Y2105" s="7">
        <v>0</v>
      </c>
      <c r="Z2105" s="7">
        <f t="shared" si="257"/>
        <v>0</v>
      </c>
      <c r="AA2105" s="7">
        <f t="shared" si="258"/>
        <v>0</v>
      </c>
      <c r="AB2105" s="7" t="b">
        <f t="shared" si="259"/>
        <v>1</v>
      </c>
      <c r="AC2105" s="7" t="b">
        <f t="shared" si="260"/>
        <v>0</v>
      </c>
      <c r="AD2105" s="7" t="b">
        <f t="shared" si="261"/>
        <v>1</v>
      </c>
      <c r="AE2105" s="7" t="b">
        <f t="shared" si="262"/>
        <v>0</v>
      </c>
      <c r="AF2105" s="7" t="b">
        <f t="shared" si="263"/>
        <v>0</v>
      </c>
      <c r="AH2105" t="b">
        <f>AND(Table252102[[#This Row],[Developmental toxicity]:[Reproductive toxicity]])</f>
        <v>0</v>
      </c>
    </row>
    <row r="2106" spans="1:34" x14ac:dyDescent="0.25">
      <c r="A2106" s="3">
        <f t="shared" ref="A2106:A2169" si="264">ROW(A2105)</f>
        <v>2105</v>
      </c>
      <c r="B2106" s="18"/>
      <c r="C2106" s="18" t="s">
        <v>11831</v>
      </c>
      <c r="D2106" s="16" t="s">
        <v>17879</v>
      </c>
      <c r="E2106" s="70" t="s">
        <v>15398</v>
      </c>
      <c r="F2106" s="18" t="s">
        <v>15399</v>
      </c>
      <c r="G2106" s="18" t="s">
        <v>15400</v>
      </c>
      <c r="H2106" s="18" t="s">
        <v>15400</v>
      </c>
      <c r="I2106" s="18" t="s">
        <v>15401</v>
      </c>
      <c r="J2106" s="18"/>
      <c r="K2106" s="7" t="e">
        <v>#N/A</v>
      </c>
      <c r="L2106" s="7" t="e">
        <v>#N/A</v>
      </c>
      <c r="M2106" s="7" t="e">
        <v>#N/A</v>
      </c>
      <c r="N2106" s="7" t="e">
        <v>#N/A</v>
      </c>
      <c r="O2106" s="7" t="e">
        <v>#N/A</v>
      </c>
      <c r="P2106" s="7" t="e">
        <v>#N/A</v>
      </c>
      <c r="Q2106" s="7" t="e">
        <v>#N/A</v>
      </c>
      <c r="R2106" s="7" t="e">
        <v>#N/A</v>
      </c>
      <c r="S2106" s="7" t="e">
        <v>#N/A</v>
      </c>
      <c r="T2106" s="7" t="e">
        <v>#N/A</v>
      </c>
      <c r="U2106" s="7" t="e">
        <v>#N/A</v>
      </c>
      <c r="V2106" s="7" t="e">
        <v>#N/A</v>
      </c>
      <c r="W2106" s="3">
        <v>0</v>
      </c>
      <c r="X2106" s="3" t="e">
        <v>#N/A</v>
      </c>
      <c r="Y2106" s="7" t="e">
        <v>#N/A</v>
      </c>
      <c r="Z2106" s="7">
        <f t="shared" ref="Z2106:Z2169" si="265">IF(COUNTIF(K2106:Y2106,1)&gt;0,1,0)</f>
        <v>0</v>
      </c>
      <c r="AA2106" s="7">
        <f t="shared" ref="AA2106:AA2169" si="266">IF(COUNTIF(K2106:Y2106,1)&gt;COUNTIF(K2106:Y2106,0),1,0)</f>
        <v>0</v>
      </c>
      <c r="AB2106" s="7" t="b">
        <f t="shared" ref="AB2106:AB2169" si="267">OR(IF(COUNT(K2106)&gt;0,TRUE,FALSE),IF(COUNT(M2106)&gt;0,TRUE,FALSE),IF(COUNT(T2106:V2106)&gt;0,TRUE,FALSE),IF(COUNT(X2106:Y2106)&gt;0,TRUE,FALSE))</f>
        <v>0</v>
      </c>
      <c r="AC2106" s="7" t="b">
        <f t="shared" ref="AC2106:AC2169" si="268">OR(IF(COUNT(N2106:S2106)&gt;0,TRUE,FALSE),IF(COUNT(W2106)&gt;0,TRUE,FALSE))</f>
        <v>1</v>
      </c>
      <c r="AD2106" s="7" t="b">
        <f t="shared" ref="AD2106:AD2169" si="269">OR(IF(COUNT(T2106:V2106)&gt;0,TRUE,FALSE),IF(COUNT(P2106:S2106)&gt;0,TRUE,FALSE))</f>
        <v>0</v>
      </c>
      <c r="AE2106" s="7" t="b">
        <f t="shared" ref="AE2106:AE2169" si="270">OR(IF(COUNT(K2106)&gt;0,TRUE,FALSE),,IF(COUNT(W2106)&gt;0,TRUE,FALSE),IF(COUNT(M2106:O2106)&gt;0,TRUE,FALSE))</f>
        <v>1</v>
      </c>
      <c r="AF2106" s="7" t="b">
        <f t="shared" ref="AF2106:AF2169" si="271">OR(IF(COUNT(U2106:V2106)&gt;0,TRUE,FALSE),IF(COUNT(M2106)&gt;0,TRUE,FALSE),IF(COUNT(N2106:S2106)&gt;0,TRUE,FALSE))</f>
        <v>0</v>
      </c>
      <c r="AH2106" t="b">
        <f>AND(Table252102[[#This Row],[Developmental toxicity]:[Reproductive toxicity]])</f>
        <v>0</v>
      </c>
    </row>
    <row r="2107" spans="1:34" x14ac:dyDescent="0.25">
      <c r="A2107" s="3">
        <f t="shared" si="264"/>
        <v>2106</v>
      </c>
      <c r="B2107" s="18"/>
      <c r="C2107" s="18" t="s">
        <v>12390</v>
      </c>
      <c r="D2107" s="18" t="s">
        <v>12389</v>
      </c>
      <c r="E2107" s="70" t="s">
        <v>16250</v>
      </c>
      <c r="F2107" s="18" t="s">
        <v>16251</v>
      </c>
      <c r="G2107" s="18" t="s">
        <v>16252</v>
      </c>
      <c r="H2107" s="18" t="s">
        <v>16253</v>
      </c>
      <c r="I2107" s="18" t="s">
        <v>16254</v>
      </c>
      <c r="J2107" s="18"/>
      <c r="K2107" s="7" t="e">
        <v>#N/A</v>
      </c>
      <c r="L2107" s="7" t="e">
        <v>#N/A</v>
      </c>
      <c r="M2107" s="7" t="e">
        <v>#N/A</v>
      </c>
      <c r="N2107" s="7" t="e">
        <v>#N/A</v>
      </c>
      <c r="O2107" s="7" t="e">
        <v>#N/A</v>
      </c>
      <c r="P2107" s="7" t="e">
        <v>#N/A</v>
      </c>
      <c r="Q2107" s="7" t="e">
        <v>#N/A</v>
      </c>
      <c r="R2107" s="7" t="e">
        <v>#N/A</v>
      </c>
      <c r="S2107" s="7" t="e">
        <v>#N/A</v>
      </c>
      <c r="T2107" s="7" t="e">
        <v>#N/A</v>
      </c>
      <c r="U2107" s="7" t="e">
        <v>#N/A</v>
      </c>
      <c r="V2107" s="7" t="e">
        <v>#N/A</v>
      </c>
      <c r="W2107" s="3">
        <v>0</v>
      </c>
      <c r="X2107" s="3" t="e">
        <v>#N/A</v>
      </c>
      <c r="Y2107" s="7" t="e">
        <v>#N/A</v>
      </c>
      <c r="Z2107" s="7">
        <f t="shared" si="265"/>
        <v>0</v>
      </c>
      <c r="AA2107" s="7">
        <f t="shared" si="266"/>
        <v>0</v>
      </c>
      <c r="AB2107" s="7" t="b">
        <f t="shared" si="267"/>
        <v>0</v>
      </c>
      <c r="AC2107" s="7" t="b">
        <f t="shared" si="268"/>
        <v>1</v>
      </c>
      <c r="AD2107" s="7" t="b">
        <f t="shared" si="269"/>
        <v>0</v>
      </c>
      <c r="AE2107" s="7" t="b">
        <f t="shared" si="270"/>
        <v>1</v>
      </c>
      <c r="AF2107" s="7" t="b">
        <f t="shared" si="271"/>
        <v>0</v>
      </c>
      <c r="AH2107" t="b">
        <f>AND(Table252102[[#This Row],[Developmental toxicity]:[Reproductive toxicity]])</f>
        <v>0</v>
      </c>
    </row>
    <row r="2108" spans="1:34" x14ac:dyDescent="0.25">
      <c r="A2108" s="3">
        <f t="shared" si="264"/>
        <v>2107</v>
      </c>
      <c r="B2108" s="18"/>
      <c r="C2108" s="18" t="s">
        <v>12564</v>
      </c>
      <c r="D2108" s="16" t="s">
        <v>12563</v>
      </c>
      <c r="E2108" s="70" t="s">
        <v>16540</v>
      </c>
      <c r="F2108" s="18" t="s">
        <v>16541</v>
      </c>
      <c r="G2108" s="18" t="s">
        <v>12565</v>
      </c>
      <c r="H2108" s="18" t="s">
        <v>12565</v>
      </c>
      <c r="I2108" s="18" t="s">
        <v>16542</v>
      </c>
      <c r="J2108" s="18"/>
      <c r="K2108" s="7" t="e">
        <v>#N/A</v>
      </c>
      <c r="L2108" s="7" t="e">
        <v>#N/A</v>
      </c>
      <c r="M2108" s="7" t="e">
        <v>#N/A</v>
      </c>
      <c r="N2108" s="7" t="e">
        <v>#N/A</v>
      </c>
      <c r="O2108" s="7" t="e">
        <v>#N/A</v>
      </c>
      <c r="P2108" s="7" t="e">
        <v>#N/A</v>
      </c>
      <c r="Q2108" s="7" t="e">
        <v>#N/A</v>
      </c>
      <c r="R2108" s="7" t="e">
        <v>#N/A</v>
      </c>
      <c r="S2108" s="7" t="e">
        <v>#N/A</v>
      </c>
      <c r="T2108" s="7" t="e">
        <v>#N/A</v>
      </c>
      <c r="U2108" s="7" t="e">
        <v>#N/A</v>
      </c>
      <c r="V2108" s="7" t="e">
        <v>#N/A</v>
      </c>
      <c r="W2108" s="3">
        <v>0</v>
      </c>
      <c r="X2108" s="3" t="e">
        <v>#N/A</v>
      </c>
      <c r="Y2108" s="7" t="e">
        <v>#N/A</v>
      </c>
      <c r="Z2108" s="7">
        <f t="shared" si="265"/>
        <v>0</v>
      </c>
      <c r="AA2108" s="7">
        <f t="shared" si="266"/>
        <v>0</v>
      </c>
      <c r="AB2108" s="7" t="b">
        <f t="shared" si="267"/>
        <v>0</v>
      </c>
      <c r="AC2108" s="7" t="b">
        <f t="shared" si="268"/>
        <v>1</v>
      </c>
      <c r="AD2108" s="7" t="b">
        <f t="shared" si="269"/>
        <v>0</v>
      </c>
      <c r="AE2108" s="7" t="b">
        <f t="shared" si="270"/>
        <v>1</v>
      </c>
      <c r="AF2108" s="7" t="b">
        <f t="shared" si="271"/>
        <v>0</v>
      </c>
      <c r="AH2108" t="b">
        <f>AND(Table252102[[#This Row],[Developmental toxicity]:[Reproductive toxicity]])</f>
        <v>0</v>
      </c>
    </row>
    <row r="2109" spans="1:34" x14ac:dyDescent="0.25">
      <c r="A2109" s="3">
        <f t="shared" si="264"/>
        <v>2108</v>
      </c>
      <c r="B2109" s="18"/>
      <c r="C2109" s="17" t="s">
        <v>21175</v>
      </c>
      <c r="D2109" s="16" t="s">
        <v>20779</v>
      </c>
      <c r="E2109" s="83" t="s">
        <v>20977</v>
      </c>
      <c r="F2109" s="17" t="s">
        <v>21585</v>
      </c>
      <c r="G2109" s="17" t="s">
        <v>21586</v>
      </c>
      <c r="H2109" s="17" t="s">
        <v>21586</v>
      </c>
      <c r="I2109" s="17" t="s">
        <v>21587</v>
      </c>
      <c r="J2109" s="18"/>
      <c r="K2109" s="7" t="e">
        <v>#N/A</v>
      </c>
      <c r="L2109" s="7" t="e">
        <v>#N/A</v>
      </c>
      <c r="M2109" s="7" t="e">
        <v>#N/A</v>
      </c>
      <c r="N2109" s="7" t="e">
        <v>#N/A</v>
      </c>
      <c r="O2109" s="7" t="e">
        <v>#N/A</v>
      </c>
      <c r="P2109" s="7" t="e">
        <v>#N/A</v>
      </c>
      <c r="Q2109" s="7" t="e">
        <v>#N/A</v>
      </c>
      <c r="R2109" s="7" t="e">
        <v>#N/A</v>
      </c>
      <c r="S2109" s="7" t="e">
        <v>#N/A</v>
      </c>
      <c r="T2109" s="7" t="e">
        <v>#N/A</v>
      </c>
      <c r="U2109" s="7" t="e">
        <v>#N/A</v>
      </c>
      <c r="V2109" s="7" t="e">
        <v>#N/A</v>
      </c>
      <c r="W2109" s="7" t="e">
        <v>#N/A</v>
      </c>
      <c r="X2109" s="7" t="e">
        <v>#N/A</v>
      </c>
      <c r="Y2109" s="7">
        <v>0</v>
      </c>
      <c r="Z2109" s="7">
        <f t="shared" si="265"/>
        <v>0</v>
      </c>
      <c r="AA2109" s="7">
        <f t="shared" si="266"/>
        <v>0</v>
      </c>
      <c r="AB2109" s="7" t="b">
        <f t="shared" si="267"/>
        <v>1</v>
      </c>
      <c r="AC2109" s="7" t="b">
        <f t="shared" si="268"/>
        <v>0</v>
      </c>
      <c r="AD2109" s="7" t="b">
        <f t="shared" si="269"/>
        <v>0</v>
      </c>
      <c r="AE2109" s="7" t="b">
        <f t="shared" si="270"/>
        <v>0</v>
      </c>
      <c r="AF2109" s="7" t="b">
        <f t="shared" si="271"/>
        <v>0</v>
      </c>
      <c r="AH2109" t="b">
        <f>AND(Table252102[[#This Row],[Developmental toxicity]:[Reproductive toxicity]])</f>
        <v>0</v>
      </c>
    </row>
    <row r="2110" spans="1:34" x14ac:dyDescent="0.25">
      <c r="A2110" s="3">
        <f t="shared" si="264"/>
        <v>2109</v>
      </c>
      <c r="B2110" s="18" t="s">
        <v>1440</v>
      </c>
      <c r="C2110" s="18" t="s">
        <v>2784</v>
      </c>
      <c r="D2110" s="18" t="s">
        <v>3766</v>
      </c>
      <c r="E2110" s="70" t="s">
        <v>8054</v>
      </c>
      <c r="F2110" s="18" t="s">
        <v>8886</v>
      </c>
      <c r="G2110" s="18" t="s">
        <v>10730</v>
      </c>
      <c r="H2110" s="18" t="s">
        <v>10730</v>
      </c>
      <c r="I2110" s="18" t="s">
        <v>10731</v>
      </c>
      <c r="J2110" s="18"/>
      <c r="K2110" s="7" t="e">
        <v>#N/A</v>
      </c>
      <c r="L2110" s="7" t="e">
        <v>#N/A</v>
      </c>
      <c r="M2110" s="7" t="e">
        <v>#N/A</v>
      </c>
      <c r="N2110" s="7" t="e">
        <v>#N/A</v>
      </c>
      <c r="O2110" s="7" t="e">
        <v>#N/A</v>
      </c>
      <c r="P2110" s="7" t="e">
        <v>#N/A</v>
      </c>
      <c r="Q2110" s="7" t="e">
        <v>#N/A</v>
      </c>
      <c r="R2110" s="7" t="e">
        <v>#N/A</v>
      </c>
      <c r="S2110" s="7" t="e">
        <v>#N/A</v>
      </c>
      <c r="T2110" s="7">
        <v>1</v>
      </c>
      <c r="U2110" s="7" t="e">
        <v>#N/A</v>
      </c>
      <c r="V2110" s="7">
        <v>0</v>
      </c>
      <c r="W2110" s="7" t="e">
        <v>#N/A</v>
      </c>
      <c r="X2110" s="7" t="e">
        <v>#N/A</v>
      </c>
      <c r="Y2110" s="7" t="e">
        <v>#N/A</v>
      </c>
      <c r="Z2110" s="7">
        <f t="shared" si="265"/>
        <v>1</v>
      </c>
      <c r="AA2110" s="7">
        <f t="shared" si="266"/>
        <v>0</v>
      </c>
      <c r="AB2110" s="7" t="b">
        <f t="shared" si="267"/>
        <v>1</v>
      </c>
      <c r="AC2110" s="7" t="b">
        <f t="shared" si="268"/>
        <v>0</v>
      </c>
      <c r="AD2110" s="7" t="b">
        <f t="shared" si="269"/>
        <v>1</v>
      </c>
      <c r="AE2110" s="7" t="b">
        <f t="shared" si="270"/>
        <v>0</v>
      </c>
      <c r="AF2110" s="7" t="b">
        <f t="shared" si="271"/>
        <v>1</v>
      </c>
      <c r="AH2110" t="b">
        <f>AND(Table252102[[#This Row],[Developmental toxicity]:[Reproductive toxicity]])</f>
        <v>0</v>
      </c>
    </row>
    <row r="2111" spans="1:34" x14ac:dyDescent="0.25">
      <c r="A2111" s="3">
        <f t="shared" si="264"/>
        <v>2110</v>
      </c>
      <c r="B2111" s="18"/>
      <c r="C2111" s="18" t="s">
        <v>12831</v>
      </c>
      <c r="D2111" s="18" t="s">
        <v>12830</v>
      </c>
      <c r="E2111" s="70" t="s">
        <v>16934</v>
      </c>
      <c r="F2111" s="18" t="s">
        <v>16935</v>
      </c>
      <c r="G2111" s="18" t="s">
        <v>16936</v>
      </c>
      <c r="H2111" s="18" t="s">
        <v>12832</v>
      </c>
      <c r="I2111" s="18" t="s">
        <v>16937</v>
      </c>
      <c r="J2111" s="18"/>
      <c r="K2111" s="7" t="e">
        <v>#N/A</v>
      </c>
      <c r="L2111" s="7" t="e">
        <v>#N/A</v>
      </c>
      <c r="M2111" s="7" t="e">
        <v>#N/A</v>
      </c>
      <c r="N2111" s="7" t="e">
        <v>#N/A</v>
      </c>
      <c r="O2111" s="7" t="e">
        <v>#N/A</v>
      </c>
      <c r="P2111" s="7" t="e">
        <v>#N/A</v>
      </c>
      <c r="Q2111" s="7" t="e">
        <v>#N/A</v>
      </c>
      <c r="R2111" s="7" t="e">
        <v>#N/A</v>
      </c>
      <c r="S2111" s="7" t="e">
        <v>#N/A</v>
      </c>
      <c r="T2111" s="7" t="e">
        <v>#N/A</v>
      </c>
      <c r="U2111" s="7" t="e">
        <v>#N/A</v>
      </c>
      <c r="V2111" s="7" t="e">
        <v>#N/A</v>
      </c>
      <c r="W2111" s="3">
        <v>0</v>
      </c>
      <c r="X2111" s="3" t="e">
        <v>#N/A</v>
      </c>
      <c r="Y2111" s="7" t="e">
        <v>#N/A</v>
      </c>
      <c r="Z2111" s="7">
        <f t="shared" si="265"/>
        <v>0</v>
      </c>
      <c r="AA2111" s="7">
        <f t="shared" si="266"/>
        <v>0</v>
      </c>
      <c r="AB2111" s="7" t="b">
        <f t="shared" si="267"/>
        <v>0</v>
      </c>
      <c r="AC2111" s="7" t="b">
        <f t="shared" si="268"/>
        <v>1</v>
      </c>
      <c r="AD2111" s="7" t="b">
        <f t="shared" si="269"/>
        <v>0</v>
      </c>
      <c r="AE2111" s="7" t="b">
        <f t="shared" si="270"/>
        <v>1</v>
      </c>
      <c r="AF2111" s="7" t="b">
        <f t="shared" si="271"/>
        <v>0</v>
      </c>
      <c r="AH2111" t="b">
        <f>AND(Table252102[[#This Row],[Developmental toxicity]:[Reproductive toxicity]])</f>
        <v>0</v>
      </c>
    </row>
    <row r="2112" spans="1:34" x14ac:dyDescent="0.25">
      <c r="A2112" s="3">
        <f t="shared" si="264"/>
        <v>2111</v>
      </c>
      <c r="B2112" s="18" t="s">
        <v>1440</v>
      </c>
      <c r="C2112" s="18" t="s">
        <v>2456</v>
      </c>
      <c r="D2112" s="18" t="s">
        <v>3392</v>
      </c>
      <c r="E2112" s="79" t="s">
        <v>7733</v>
      </c>
      <c r="F2112" s="17" t="s">
        <v>8573</v>
      </c>
      <c r="G2112" s="17" t="s">
        <v>10010</v>
      </c>
      <c r="H2112" s="17" t="s">
        <v>10010</v>
      </c>
      <c r="I2112" s="17" t="s">
        <v>10011</v>
      </c>
      <c r="J2112" s="18"/>
      <c r="K2112" s="7" t="e">
        <v>#N/A</v>
      </c>
      <c r="L2112" s="7" t="e">
        <v>#N/A</v>
      </c>
      <c r="M2112" s="7" t="e">
        <v>#N/A</v>
      </c>
      <c r="N2112" s="7" t="e">
        <v>#N/A</v>
      </c>
      <c r="O2112" s="7" t="e">
        <v>#N/A</v>
      </c>
      <c r="P2112" s="7" t="e">
        <v>#N/A</v>
      </c>
      <c r="Q2112" s="7" t="e">
        <v>#N/A</v>
      </c>
      <c r="R2112" s="7" t="e">
        <v>#N/A</v>
      </c>
      <c r="S2112" s="7" t="e">
        <v>#N/A</v>
      </c>
      <c r="T2112" s="7">
        <v>0</v>
      </c>
      <c r="U2112" s="7" t="e">
        <v>#N/A</v>
      </c>
      <c r="V2112" s="7" t="e">
        <v>#N/A</v>
      </c>
      <c r="W2112" s="7" t="e">
        <v>#N/A</v>
      </c>
      <c r="X2112" s="7" t="e">
        <v>#N/A</v>
      </c>
      <c r="Y2112" s="7" t="e">
        <v>#N/A</v>
      </c>
      <c r="Z2112" s="7">
        <f t="shared" si="265"/>
        <v>0</v>
      </c>
      <c r="AA2112" s="7">
        <f t="shared" si="266"/>
        <v>0</v>
      </c>
      <c r="AB2112" s="7" t="b">
        <f t="shared" si="267"/>
        <v>1</v>
      </c>
      <c r="AC2112" s="7" t="b">
        <f t="shared" si="268"/>
        <v>0</v>
      </c>
      <c r="AD2112" s="7" t="b">
        <f t="shared" si="269"/>
        <v>1</v>
      </c>
      <c r="AE2112" s="7" t="b">
        <f t="shared" si="270"/>
        <v>0</v>
      </c>
      <c r="AF2112" s="7" t="b">
        <f t="shared" si="271"/>
        <v>0</v>
      </c>
      <c r="AH2112" t="b">
        <f>AND(Table252102[[#This Row],[Developmental toxicity]:[Reproductive toxicity]])</f>
        <v>0</v>
      </c>
    </row>
    <row r="2113" spans="1:34" x14ac:dyDescent="0.25">
      <c r="A2113" s="3">
        <f t="shared" si="264"/>
        <v>2112</v>
      </c>
      <c r="B2113" s="18" t="s">
        <v>1440</v>
      </c>
      <c r="C2113" s="18" t="s">
        <v>2165</v>
      </c>
      <c r="D2113" s="16" t="s">
        <v>3060</v>
      </c>
      <c r="E2113" s="79" t="s">
        <v>7445</v>
      </c>
      <c r="F2113" s="17" t="s">
        <v>8293</v>
      </c>
      <c r="G2113" s="17" t="s">
        <v>9383</v>
      </c>
      <c r="H2113" s="17" t="s">
        <v>9383</v>
      </c>
      <c r="I2113" s="17" t="s">
        <v>9384</v>
      </c>
      <c r="J2113" s="18"/>
      <c r="K2113" s="7" t="e">
        <v>#N/A</v>
      </c>
      <c r="L2113" s="7" t="e">
        <v>#N/A</v>
      </c>
      <c r="M2113" s="7" t="e">
        <v>#N/A</v>
      </c>
      <c r="N2113" s="7" t="e">
        <v>#N/A</v>
      </c>
      <c r="O2113" s="7" t="e">
        <v>#N/A</v>
      </c>
      <c r="P2113" s="7" t="e">
        <v>#N/A</v>
      </c>
      <c r="Q2113" s="7" t="e">
        <v>#N/A</v>
      </c>
      <c r="R2113" s="7" t="e">
        <v>#N/A</v>
      </c>
      <c r="S2113" s="7" t="e">
        <v>#N/A</v>
      </c>
      <c r="T2113" s="7">
        <v>0</v>
      </c>
      <c r="U2113" s="7" t="e">
        <v>#N/A</v>
      </c>
      <c r="V2113" s="7" t="e">
        <v>#N/A</v>
      </c>
      <c r="W2113" s="7" t="e">
        <v>#N/A</v>
      </c>
      <c r="X2113" s="7" t="e">
        <v>#N/A</v>
      </c>
      <c r="Y2113" s="7" t="e">
        <v>#N/A</v>
      </c>
      <c r="Z2113" s="7">
        <f t="shared" si="265"/>
        <v>0</v>
      </c>
      <c r="AA2113" s="7">
        <f t="shared" si="266"/>
        <v>0</v>
      </c>
      <c r="AB2113" s="7" t="b">
        <f t="shared" si="267"/>
        <v>1</v>
      </c>
      <c r="AC2113" s="7" t="b">
        <f t="shared" si="268"/>
        <v>0</v>
      </c>
      <c r="AD2113" s="7" t="b">
        <f t="shared" si="269"/>
        <v>1</v>
      </c>
      <c r="AE2113" s="7" t="b">
        <f t="shared" si="270"/>
        <v>0</v>
      </c>
      <c r="AF2113" s="7" t="b">
        <f t="shared" si="271"/>
        <v>0</v>
      </c>
      <c r="AH2113" t="b">
        <f>AND(Table252102[[#This Row],[Developmental toxicity]:[Reproductive toxicity]])</f>
        <v>0</v>
      </c>
    </row>
    <row r="2114" spans="1:34" x14ac:dyDescent="0.25">
      <c r="A2114" s="3">
        <f t="shared" si="264"/>
        <v>2113</v>
      </c>
      <c r="B2114" s="18"/>
      <c r="C2114" s="18" t="s">
        <v>11936</v>
      </c>
      <c r="D2114" s="18" t="s">
        <v>11935</v>
      </c>
      <c r="E2114" s="70" t="s">
        <v>15553</v>
      </c>
      <c r="F2114" s="18" t="s">
        <v>15554</v>
      </c>
      <c r="G2114" s="18" t="s">
        <v>11937</v>
      </c>
      <c r="H2114" s="18" t="s">
        <v>11937</v>
      </c>
      <c r="I2114" s="18" t="s">
        <v>15555</v>
      </c>
      <c r="J2114" s="18"/>
      <c r="K2114" s="7" t="e">
        <v>#N/A</v>
      </c>
      <c r="L2114" s="7" t="e">
        <v>#N/A</v>
      </c>
      <c r="M2114" s="7" t="e">
        <v>#N/A</v>
      </c>
      <c r="N2114" s="7" t="e">
        <v>#N/A</v>
      </c>
      <c r="O2114" s="7" t="e">
        <v>#N/A</v>
      </c>
      <c r="P2114" s="7" t="e">
        <v>#N/A</v>
      </c>
      <c r="Q2114" s="7" t="e">
        <v>#N/A</v>
      </c>
      <c r="R2114" s="7" t="e">
        <v>#N/A</v>
      </c>
      <c r="S2114" s="7" t="e">
        <v>#N/A</v>
      </c>
      <c r="T2114" s="7" t="e">
        <v>#N/A</v>
      </c>
      <c r="U2114" s="7" t="e">
        <v>#N/A</v>
      </c>
      <c r="V2114" s="7" t="e">
        <v>#N/A</v>
      </c>
      <c r="W2114" s="3">
        <v>0</v>
      </c>
      <c r="X2114" s="3" t="e">
        <v>#N/A</v>
      </c>
      <c r="Y2114" s="7" t="e">
        <v>#N/A</v>
      </c>
      <c r="Z2114" s="7">
        <f t="shared" si="265"/>
        <v>0</v>
      </c>
      <c r="AA2114" s="7">
        <f t="shared" si="266"/>
        <v>0</v>
      </c>
      <c r="AB2114" s="7" t="b">
        <f t="shared" si="267"/>
        <v>0</v>
      </c>
      <c r="AC2114" s="7" t="b">
        <f t="shared" si="268"/>
        <v>1</v>
      </c>
      <c r="AD2114" s="7" t="b">
        <f t="shared" si="269"/>
        <v>0</v>
      </c>
      <c r="AE2114" s="7" t="b">
        <f t="shared" si="270"/>
        <v>1</v>
      </c>
      <c r="AF2114" s="7" t="b">
        <f t="shared" si="271"/>
        <v>0</v>
      </c>
      <c r="AH2114" t="b">
        <f>AND(Table252102[[#This Row],[Developmental toxicity]:[Reproductive toxicity]])</f>
        <v>0</v>
      </c>
    </row>
    <row r="2115" spans="1:34" x14ac:dyDescent="0.25">
      <c r="A2115" s="3">
        <f t="shared" si="264"/>
        <v>2114</v>
      </c>
      <c r="B2115" s="18"/>
      <c r="C2115" s="18" t="s">
        <v>12254</v>
      </c>
      <c r="D2115" s="16" t="s">
        <v>12253</v>
      </c>
      <c r="E2115" s="70" t="s">
        <v>15999</v>
      </c>
      <c r="F2115" s="18" t="s">
        <v>16000</v>
      </c>
      <c r="G2115" s="18" t="s">
        <v>12255</v>
      </c>
      <c r="H2115" s="18" t="s">
        <v>12255</v>
      </c>
      <c r="I2115" s="18" t="s">
        <v>16001</v>
      </c>
      <c r="J2115" s="18"/>
      <c r="K2115" s="7" t="e">
        <v>#N/A</v>
      </c>
      <c r="L2115" s="7" t="e">
        <v>#N/A</v>
      </c>
      <c r="M2115" s="7" t="e">
        <v>#N/A</v>
      </c>
      <c r="N2115" s="7" t="e">
        <v>#N/A</v>
      </c>
      <c r="O2115" s="7" t="e">
        <v>#N/A</v>
      </c>
      <c r="P2115" s="7" t="e">
        <v>#N/A</v>
      </c>
      <c r="Q2115" s="7" t="e">
        <v>#N/A</v>
      </c>
      <c r="R2115" s="7" t="e">
        <v>#N/A</v>
      </c>
      <c r="S2115" s="7" t="e">
        <v>#N/A</v>
      </c>
      <c r="T2115" s="7" t="e">
        <v>#N/A</v>
      </c>
      <c r="U2115" s="7" t="e">
        <v>#N/A</v>
      </c>
      <c r="V2115" s="7" t="e">
        <v>#N/A</v>
      </c>
      <c r="W2115" s="3">
        <v>0</v>
      </c>
      <c r="X2115" s="3" t="e">
        <v>#N/A</v>
      </c>
      <c r="Y2115" s="7" t="e">
        <v>#N/A</v>
      </c>
      <c r="Z2115" s="7">
        <f t="shared" si="265"/>
        <v>0</v>
      </c>
      <c r="AA2115" s="7">
        <f t="shared" si="266"/>
        <v>0</v>
      </c>
      <c r="AB2115" s="7" t="b">
        <f t="shared" si="267"/>
        <v>0</v>
      </c>
      <c r="AC2115" s="7" t="b">
        <f t="shared" si="268"/>
        <v>1</v>
      </c>
      <c r="AD2115" s="7" t="b">
        <f t="shared" si="269"/>
        <v>0</v>
      </c>
      <c r="AE2115" s="7" t="b">
        <f t="shared" si="270"/>
        <v>1</v>
      </c>
      <c r="AF2115" s="7" t="b">
        <f t="shared" si="271"/>
        <v>0</v>
      </c>
      <c r="AH2115" t="b">
        <f>AND(Table252102[[#This Row],[Developmental toxicity]:[Reproductive toxicity]])</f>
        <v>0</v>
      </c>
    </row>
    <row r="2116" spans="1:34" x14ac:dyDescent="0.25">
      <c r="A2116" s="3">
        <f t="shared" si="264"/>
        <v>2115</v>
      </c>
      <c r="B2116" s="18"/>
      <c r="C2116" s="17" t="s">
        <v>21234</v>
      </c>
      <c r="D2116" s="18" t="s">
        <v>20838</v>
      </c>
      <c r="E2116" s="83" t="s">
        <v>21036</v>
      </c>
      <c r="F2116" s="17" t="s">
        <v>21764</v>
      </c>
      <c r="G2116" s="17" t="s">
        <v>21765</v>
      </c>
      <c r="H2116" s="17" t="s">
        <v>21765</v>
      </c>
      <c r="I2116" s="17" t="s">
        <v>21766</v>
      </c>
      <c r="J2116" s="18"/>
      <c r="K2116" s="7" t="e">
        <v>#N/A</v>
      </c>
      <c r="L2116" s="7" t="e">
        <v>#N/A</v>
      </c>
      <c r="M2116" s="7" t="e">
        <v>#N/A</v>
      </c>
      <c r="N2116" s="7" t="e">
        <v>#N/A</v>
      </c>
      <c r="O2116" s="7" t="e">
        <v>#N/A</v>
      </c>
      <c r="P2116" s="7" t="e">
        <v>#N/A</v>
      </c>
      <c r="Q2116" s="7" t="e">
        <v>#N/A</v>
      </c>
      <c r="R2116" s="7" t="e">
        <v>#N/A</v>
      </c>
      <c r="S2116" s="7" t="e">
        <v>#N/A</v>
      </c>
      <c r="T2116" s="7" t="e">
        <v>#N/A</v>
      </c>
      <c r="U2116" s="7" t="e">
        <v>#N/A</v>
      </c>
      <c r="V2116" s="7" t="e">
        <v>#N/A</v>
      </c>
      <c r="W2116" s="7" t="e">
        <v>#N/A</v>
      </c>
      <c r="X2116" s="7" t="e">
        <v>#N/A</v>
      </c>
      <c r="Y2116" s="7">
        <v>0</v>
      </c>
      <c r="Z2116" s="7">
        <f t="shared" si="265"/>
        <v>0</v>
      </c>
      <c r="AA2116" s="7">
        <f t="shared" si="266"/>
        <v>0</v>
      </c>
      <c r="AB2116" s="7" t="b">
        <f t="shared" si="267"/>
        <v>1</v>
      </c>
      <c r="AC2116" s="7" t="b">
        <f t="shared" si="268"/>
        <v>0</v>
      </c>
      <c r="AD2116" s="7" t="b">
        <f t="shared" si="269"/>
        <v>0</v>
      </c>
      <c r="AE2116" s="7" t="b">
        <f t="shared" si="270"/>
        <v>0</v>
      </c>
      <c r="AF2116" s="7" t="b">
        <f t="shared" si="271"/>
        <v>0</v>
      </c>
      <c r="AH2116" t="b">
        <f>AND(Table252102[[#This Row],[Developmental toxicity]:[Reproductive toxicity]])</f>
        <v>0</v>
      </c>
    </row>
    <row r="2117" spans="1:34" x14ac:dyDescent="0.25">
      <c r="A2117" s="3">
        <f t="shared" si="264"/>
        <v>2116</v>
      </c>
      <c r="B2117" s="18"/>
      <c r="C2117" s="18" t="s">
        <v>12932</v>
      </c>
      <c r="D2117" s="16" t="s">
        <v>12931</v>
      </c>
      <c r="E2117" s="70" t="s">
        <v>17074</v>
      </c>
      <c r="F2117" s="18" t="s">
        <v>17075</v>
      </c>
      <c r="G2117" s="18" t="s">
        <v>12933</v>
      </c>
      <c r="H2117" s="18" t="s">
        <v>12933</v>
      </c>
      <c r="I2117" s="18" t="s">
        <v>17076</v>
      </c>
      <c r="J2117" s="18"/>
      <c r="K2117" s="7" t="e">
        <v>#N/A</v>
      </c>
      <c r="L2117" s="7" t="e">
        <v>#N/A</v>
      </c>
      <c r="M2117" s="7" t="e">
        <v>#N/A</v>
      </c>
      <c r="N2117" s="7" t="e">
        <v>#N/A</v>
      </c>
      <c r="O2117" s="7" t="e">
        <v>#N/A</v>
      </c>
      <c r="P2117" s="7" t="e">
        <v>#N/A</v>
      </c>
      <c r="Q2117" s="7" t="e">
        <v>#N/A</v>
      </c>
      <c r="R2117" s="7" t="e">
        <v>#N/A</v>
      </c>
      <c r="S2117" s="7" t="e">
        <v>#N/A</v>
      </c>
      <c r="T2117" s="7" t="e">
        <v>#N/A</v>
      </c>
      <c r="U2117" s="7" t="e">
        <v>#N/A</v>
      </c>
      <c r="V2117" s="7" t="e">
        <v>#N/A</v>
      </c>
      <c r="W2117" s="3">
        <v>0</v>
      </c>
      <c r="X2117" s="3" t="e">
        <v>#N/A</v>
      </c>
      <c r="Y2117" s="7" t="e">
        <v>#N/A</v>
      </c>
      <c r="Z2117" s="7">
        <f t="shared" si="265"/>
        <v>0</v>
      </c>
      <c r="AA2117" s="7">
        <f t="shared" si="266"/>
        <v>0</v>
      </c>
      <c r="AB2117" s="7" t="b">
        <f t="shared" si="267"/>
        <v>0</v>
      </c>
      <c r="AC2117" s="7" t="b">
        <f t="shared" si="268"/>
        <v>1</v>
      </c>
      <c r="AD2117" s="7" t="b">
        <f t="shared" si="269"/>
        <v>0</v>
      </c>
      <c r="AE2117" s="7" t="b">
        <f t="shared" si="270"/>
        <v>1</v>
      </c>
      <c r="AF2117" s="7" t="b">
        <f t="shared" si="271"/>
        <v>0</v>
      </c>
      <c r="AH2117" t="b">
        <f>AND(Table252102[[#This Row],[Developmental toxicity]:[Reproductive toxicity]])</f>
        <v>0</v>
      </c>
    </row>
    <row r="2118" spans="1:34" x14ac:dyDescent="0.25">
      <c r="A2118" s="3">
        <f t="shared" si="264"/>
        <v>2117</v>
      </c>
      <c r="B2118" s="18" t="s">
        <v>1440</v>
      </c>
      <c r="C2118" s="18" t="s">
        <v>2053</v>
      </c>
      <c r="D2118" s="18" t="s">
        <v>2934</v>
      </c>
      <c r="E2118" s="79" t="s">
        <v>7334</v>
      </c>
      <c r="F2118" s="17" t="s">
        <v>8183</v>
      </c>
      <c r="G2118" s="17" t="s">
        <v>9149</v>
      </c>
      <c r="H2118" s="17" t="s">
        <v>9149</v>
      </c>
      <c r="I2118" s="17" t="s">
        <v>9150</v>
      </c>
      <c r="J2118" s="18"/>
      <c r="K2118" s="7" t="e">
        <v>#N/A</v>
      </c>
      <c r="L2118" s="7" t="e">
        <v>#N/A</v>
      </c>
      <c r="M2118" s="7" t="e">
        <v>#N/A</v>
      </c>
      <c r="N2118" s="7" t="e">
        <v>#N/A</v>
      </c>
      <c r="O2118" s="7" t="e">
        <v>#N/A</v>
      </c>
      <c r="P2118" s="7" t="e">
        <v>#N/A</v>
      </c>
      <c r="Q2118" s="7" t="e">
        <v>#N/A</v>
      </c>
      <c r="R2118" s="7" t="e">
        <v>#N/A</v>
      </c>
      <c r="S2118" s="7" t="e">
        <v>#N/A</v>
      </c>
      <c r="T2118" s="7">
        <v>0</v>
      </c>
      <c r="U2118" s="7" t="e">
        <v>#N/A</v>
      </c>
      <c r="V2118" s="7" t="e">
        <v>#N/A</v>
      </c>
      <c r="W2118" s="7" t="e">
        <v>#N/A</v>
      </c>
      <c r="X2118" s="7" t="e">
        <v>#N/A</v>
      </c>
      <c r="Y2118" s="7" t="e">
        <v>#N/A</v>
      </c>
      <c r="Z2118" s="7">
        <f t="shared" si="265"/>
        <v>0</v>
      </c>
      <c r="AA2118" s="7">
        <f t="shared" si="266"/>
        <v>0</v>
      </c>
      <c r="AB2118" s="7" t="b">
        <f t="shared" si="267"/>
        <v>1</v>
      </c>
      <c r="AC2118" s="7" t="b">
        <f t="shared" si="268"/>
        <v>0</v>
      </c>
      <c r="AD2118" s="7" t="b">
        <f t="shared" si="269"/>
        <v>1</v>
      </c>
      <c r="AE2118" s="7" t="b">
        <f t="shared" si="270"/>
        <v>0</v>
      </c>
      <c r="AF2118" s="7" t="b">
        <f t="shared" si="271"/>
        <v>0</v>
      </c>
      <c r="AH2118" t="b">
        <f>AND(Table252102[[#This Row],[Developmental toxicity]:[Reproductive toxicity]])</f>
        <v>0</v>
      </c>
    </row>
    <row r="2119" spans="1:34" x14ac:dyDescent="0.25">
      <c r="A2119" s="3">
        <f t="shared" si="264"/>
        <v>2118</v>
      </c>
      <c r="B2119" s="18" t="s">
        <v>1440</v>
      </c>
      <c r="C2119" s="18" t="s">
        <v>2054</v>
      </c>
      <c r="D2119" s="16" t="s">
        <v>2935</v>
      </c>
      <c r="E2119" s="70" t="s">
        <v>7335</v>
      </c>
      <c r="F2119" s="18" t="s">
        <v>8184</v>
      </c>
      <c r="G2119" s="18" t="s">
        <v>9151</v>
      </c>
      <c r="H2119" s="18" t="s">
        <v>9151</v>
      </c>
      <c r="I2119" s="18" t="s">
        <v>9152</v>
      </c>
      <c r="J2119" s="18"/>
      <c r="K2119" s="7" t="e">
        <v>#N/A</v>
      </c>
      <c r="L2119" s="7" t="e">
        <v>#N/A</v>
      </c>
      <c r="M2119" s="7" t="e">
        <v>#N/A</v>
      </c>
      <c r="N2119" s="7" t="e">
        <v>#N/A</v>
      </c>
      <c r="O2119" s="7" t="e">
        <v>#N/A</v>
      </c>
      <c r="P2119" s="7" t="e">
        <v>#N/A</v>
      </c>
      <c r="Q2119" s="7" t="e">
        <v>#N/A</v>
      </c>
      <c r="R2119" s="7" t="e">
        <v>#N/A</v>
      </c>
      <c r="S2119" s="7" t="e">
        <v>#N/A</v>
      </c>
      <c r="T2119" s="7">
        <v>1</v>
      </c>
      <c r="U2119" s="7" t="e">
        <v>#N/A</v>
      </c>
      <c r="V2119" s="7" t="e">
        <v>#N/A</v>
      </c>
      <c r="W2119" s="3">
        <v>0</v>
      </c>
      <c r="X2119" s="3" t="e">
        <v>#N/A</v>
      </c>
      <c r="Y2119" s="7" t="e">
        <v>#N/A</v>
      </c>
      <c r="Z2119" s="7">
        <f t="shared" si="265"/>
        <v>1</v>
      </c>
      <c r="AA2119" s="7">
        <f t="shared" si="266"/>
        <v>0</v>
      </c>
      <c r="AB2119" s="7" t="b">
        <f t="shared" si="267"/>
        <v>1</v>
      </c>
      <c r="AC2119" s="7" t="b">
        <f t="shared" si="268"/>
        <v>1</v>
      </c>
      <c r="AD2119" s="7" t="b">
        <f t="shared" si="269"/>
        <v>1</v>
      </c>
      <c r="AE2119" s="7" t="b">
        <f t="shared" si="270"/>
        <v>1</v>
      </c>
      <c r="AF2119" s="7" t="b">
        <f t="shared" si="271"/>
        <v>0</v>
      </c>
      <c r="AH2119" t="b">
        <f>AND(Table252102[[#This Row],[Developmental toxicity]:[Reproductive toxicity]])</f>
        <v>1</v>
      </c>
    </row>
    <row r="2120" spans="1:34" x14ac:dyDescent="0.25">
      <c r="A2120" s="3">
        <f t="shared" si="264"/>
        <v>2119</v>
      </c>
      <c r="B2120" s="18"/>
      <c r="C2120" s="18" t="s">
        <v>12869</v>
      </c>
      <c r="D2120" s="18" t="s">
        <v>17947</v>
      </c>
      <c r="E2120" s="70" t="s">
        <v>16979</v>
      </c>
      <c r="F2120" s="18" t="s">
        <v>16980</v>
      </c>
      <c r="G2120" s="18" t="s">
        <v>16981</v>
      </c>
      <c r="H2120" s="18" t="s">
        <v>16981</v>
      </c>
      <c r="I2120" s="18" t="s">
        <v>16982</v>
      </c>
      <c r="J2120" s="18"/>
      <c r="K2120" s="7" t="e">
        <v>#N/A</v>
      </c>
      <c r="L2120" s="7" t="e">
        <v>#N/A</v>
      </c>
      <c r="M2120" s="7" t="e">
        <v>#N/A</v>
      </c>
      <c r="N2120" s="7" t="e">
        <v>#N/A</v>
      </c>
      <c r="O2120" s="7" t="e">
        <v>#N/A</v>
      </c>
      <c r="P2120" s="7" t="e">
        <v>#N/A</v>
      </c>
      <c r="Q2120" s="7" t="e">
        <v>#N/A</v>
      </c>
      <c r="R2120" s="7" t="e">
        <v>#N/A</v>
      </c>
      <c r="S2120" s="7" t="e">
        <v>#N/A</v>
      </c>
      <c r="T2120" s="7" t="e">
        <v>#N/A</v>
      </c>
      <c r="U2120" s="7" t="e">
        <v>#N/A</v>
      </c>
      <c r="V2120" s="7" t="e">
        <v>#N/A</v>
      </c>
      <c r="W2120" s="3">
        <v>0</v>
      </c>
      <c r="X2120" s="3" t="e">
        <v>#N/A</v>
      </c>
      <c r="Y2120" s="7" t="e">
        <v>#N/A</v>
      </c>
      <c r="Z2120" s="7">
        <f t="shared" si="265"/>
        <v>0</v>
      </c>
      <c r="AA2120" s="7">
        <f t="shared" si="266"/>
        <v>0</v>
      </c>
      <c r="AB2120" s="7" t="b">
        <f t="shared" si="267"/>
        <v>0</v>
      </c>
      <c r="AC2120" s="7" t="b">
        <f t="shared" si="268"/>
        <v>1</v>
      </c>
      <c r="AD2120" s="7" t="b">
        <f t="shared" si="269"/>
        <v>0</v>
      </c>
      <c r="AE2120" s="7" t="b">
        <f t="shared" si="270"/>
        <v>1</v>
      </c>
      <c r="AF2120" s="7" t="b">
        <f t="shared" si="271"/>
        <v>0</v>
      </c>
      <c r="AH2120" t="b">
        <f>AND(Table252102[[#This Row],[Developmental toxicity]:[Reproductive toxicity]])</f>
        <v>0</v>
      </c>
    </row>
    <row r="2121" spans="1:34" x14ac:dyDescent="0.25">
      <c r="A2121" s="3">
        <f t="shared" si="264"/>
        <v>2120</v>
      </c>
      <c r="B2121" s="18" t="s">
        <v>1440</v>
      </c>
      <c r="C2121" s="18" t="s">
        <v>1992</v>
      </c>
      <c r="D2121" s="16" t="s">
        <v>2864</v>
      </c>
      <c r="E2121" s="79" t="s">
        <v>7273</v>
      </c>
      <c r="F2121" s="17" t="s">
        <v>8122</v>
      </c>
      <c r="G2121" s="17" t="s">
        <v>9025</v>
      </c>
      <c r="H2121" s="17" t="s">
        <v>9025</v>
      </c>
      <c r="I2121" s="17" t="s">
        <v>9026</v>
      </c>
      <c r="J2121" s="18"/>
      <c r="K2121" s="7" t="e">
        <v>#N/A</v>
      </c>
      <c r="L2121" s="7" t="e">
        <v>#N/A</v>
      </c>
      <c r="M2121" s="7" t="e">
        <v>#N/A</v>
      </c>
      <c r="N2121" s="7" t="e">
        <v>#N/A</v>
      </c>
      <c r="O2121" s="7" t="e">
        <v>#N/A</v>
      </c>
      <c r="P2121" s="7" t="e">
        <v>#N/A</v>
      </c>
      <c r="Q2121" s="7" t="e">
        <v>#N/A</v>
      </c>
      <c r="R2121" s="7" t="e">
        <v>#N/A</v>
      </c>
      <c r="S2121" s="7" t="e">
        <v>#N/A</v>
      </c>
      <c r="T2121" s="7">
        <v>0</v>
      </c>
      <c r="U2121" s="7" t="e">
        <v>#N/A</v>
      </c>
      <c r="V2121" s="7" t="e">
        <v>#N/A</v>
      </c>
      <c r="W2121" s="7" t="e">
        <v>#N/A</v>
      </c>
      <c r="X2121" s="7" t="e">
        <v>#N/A</v>
      </c>
      <c r="Y2121" s="7" t="e">
        <v>#N/A</v>
      </c>
      <c r="Z2121" s="7">
        <f t="shared" si="265"/>
        <v>0</v>
      </c>
      <c r="AA2121" s="7">
        <f t="shared" si="266"/>
        <v>0</v>
      </c>
      <c r="AB2121" s="7" t="b">
        <f t="shared" si="267"/>
        <v>1</v>
      </c>
      <c r="AC2121" s="7" t="b">
        <f t="shared" si="268"/>
        <v>0</v>
      </c>
      <c r="AD2121" s="7" t="b">
        <f t="shared" si="269"/>
        <v>1</v>
      </c>
      <c r="AE2121" s="7" t="b">
        <f t="shared" si="270"/>
        <v>0</v>
      </c>
      <c r="AF2121" s="7" t="b">
        <f t="shared" si="271"/>
        <v>0</v>
      </c>
      <c r="AH2121" t="b">
        <f>AND(Table252102[[#This Row],[Developmental toxicity]:[Reproductive toxicity]])</f>
        <v>0</v>
      </c>
    </row>
    <row r="2122" spans="1:34" x14ac:dyDescent="0.25">
      <c r="A2122" s="3">
        <f t="shared" si="264"/>
        <v>2121</v>
      </c>
      <c r="B2122" s="18" t="s">
        <v>1440</v>
      </c>
      <c r="C2122" s="18" t="s">
        <v>2663</v>
      </c>
      <c r="D2122" s="18" t="s">
        <v>3625</v>
      </c>
      <c r="E2122" s="79" t="s">
        <v>7935</v>
      </c>
      <c r="F2122" s="17" t="s">
        <v>8774</v>
      </c>
      <c r="G2122" s="17" t="s">
        <v>10469</v>
      </c>
      <c r="H2122" s="17" t="s">
        <v>10470</v>
      </c>
      <c r="I2122" s="17" t="s">
        <v>10471</v>
      </c>
      <c r="J2122" s="18"/>
      <c r="K2122" s="7" t="e">
        <v>#N/A</v>
      </c>
      <c r="L2122" s="7" t="e">
        <v>#N/A</v>
      </c>
      <c r="M2122" s="7" t="e">
        <v>#N/A</v>
      </c>
      <c r="N2122" s="7" t="e">
        <v>#N/A</v>
      </c>
      <c r="O2122" s="7" t="e">
        <v>#N/A</v>
      </c>
      <c r="P2122" s="7" t="e">
        <v>#N/A</v>
      </c>
      <c r="Q2122" s="7" t="e">
        <v>#N/A</v>
      </c>
      <c r="R2122" s="7" t="e">
        <v>#N/A</v>
      </c>
      <c r="S2122" s="7" t="e">
        <v>#N/A</v>
      </c>
      <c r="T2122" s="7">
        <v>0</v>
      </c>
      <c r="U2122" s="7" t="e">
        <v>#N/A</v>
      </c>
      <c r="V2122" s="7" t="e">
        <v>#N/A</v>
      </c>
      <c r="W2122" s="3">
        <v>1</v>
      </c>
      <c r="X2122" s="3">
        <v>1</v>
      </c>
      <c r="Y2122" s="7" t="e">
        <v>#N/A</v>
      </c>
      <c r="Z2122" s="7">
        <f t="shared" si="265"/>
        <v>1</v>
      </c>
      <c r="AA2122" s="7">
        <f t="shared" si="266"/>
        <v>1</v>
      </c>
      <c r="AB2122" s="7" t="b">
        <f t="shared" si="267"/>
        <v>1</v>
      </c>
      <c r="AC2122" s="7" t="b">
        <f t="shared" si="268"/>
        <v>1</v>
      </c>
      <c r="AD2122" s="7" t="b">
        <f t="shared" si="269"/>
        <v>1</v>
      </c>
      <c r="AE2122" s="7" t="b">
        <f t="shared" si="270"/>
        <v>1</v>
      </c>
      <c r="AF2122" s="7" t="b">
        <f t="shared" si="271"/>
        <v>0</v>
      </c>
      <c r="AH2122" t="b">
        <f>AND(Table252102[[#This Row],[Developmental toxicity]:[Reproductive toxicity]])</f>
        <v>1</v>
      </c>
    </row>
    <row r="2123" spans="1:34" x14ac:dyDescent="0.25">
      <c r="A2123" s="3">
        <f t="shared" si="264"/>
        <v>2122</v>
      </c>
      <c r="B2123" s="18" t="s">
        <v>1440</v>
      </c>
      <c r="C2123" s="18" t="s">
        <v>2683</v>
      </c>
      <c r="D2123" s="16" t="s">
        <v>3645</v>
      </c>
      <c r="E2123" s="70" t="s">
        <v>7955</v>
      </c>
      <c r="F2123" s="18" t="s">
        <v>8792</v>
      </c>
      <c r="G2123" s="18" t="s">
        <v>10516</v>
      </c>
      <c r="H2123" s="18" t="s">
        <v>10516</v>
      </c>
      <c r="I2123" s="18" t="s">
        <v>10517</v>
      </c>
      <c r="J2123" s="18"/>
      <c r="K2123" s="7" t="e">
        <v>#N/A</v>
      </c>
      <c r="L2123" s="7" t="e">
        <v>#N/A</v>
      </c>
      <c r="M2123" s="7" t="e">
        <v>#N/A</v>
      </c>
      <c r="N2123" s="7" t="e">
        <v>#N/A</v>
      </c>
      <c r="O2123" s="7" t="e">
        <v>#N/A</v>
      </c>
      <c r="P2123" s="7" t="e">
        <v>#N/A</v>
      </c>
      <c r="Q2123" s="7" t="e">
        <v>#N/A</v>
      </c>
      <c r="R2123" s="7" t="e">
        <v>#N/A</v>
      </c>
      <c r="S2123" s="7" t="e">
        <v>#N/A</v>
      </c>
      <c r="T2123" s="7">
        <v>0</v>
      </c>
      <c r="U2123" s="7" t="e">
        <v>#N/A</v>
      </c>
      <c r="V2123" s="7" t="e">
        <v>#N/A</v>
      </c>
      <c r="W2123" s="7" t="e">
        <v>#N/A</v>
      </c>
      <c r="X2123" s="7" t="e">
        <v>#N/A</v>
      </c>
      <c r="Y2123" s="7">
        <v>1</v>
      </c>
      <c r="Z2123" s="7">
        <f t="shared" si="265"/>
        <v>1</v>
      </c>
      <c r="AA2123" s="7">
        <f t="shared" si="266"/>
        <v>0</v>
      </c>
      <c r="AB2123" s="7" t="b">
        <f t="shared" si="267"/>
        <v>1</v>
      </c>
      <c r="AC2123" s="7" t="b">
        <f t="shared" si="268"/>
        <v>0</v>
      </c>
      <c r="AD2123" s="7" t="b">
        <f t="shared" si="269"/>
        <v>1</v>
      </c>
      <c r="AE2123" s="7" t="b">
        <f t="shared" si="270"/>
        <v>0</v>
      </c>
      <c r="AF2123" s="7" t="b">
        <f t="shared" si="271"/>
        <v>0</v>
      </c>
      <c r="AH2123" t="b">
        <f>AND(Table252102[[#This Row],[Developmental toxicity]:[Reproductive toxicity]])</f>
        <v>0</v>
      </c>
    </row>
    <row r="2124" spans="1:34" x14ac:dyDescent="0.25">
      <c r="A2124" s="3">
        <f t="shared" si="264"/>
        <v>2123</v>
      </c>
      <c r="B2124" s="18" t="s">
        <v>1440</v>
      </c>
      <c r="C2124" s="18" t="s">
        <v>2474</v>
      </c>
      <c r="D2124" s="18" t="s">
        <v>3411</v>
      </c>
      <c r="E2124" s="79" t="s">
        <v>7750</v>
      </c>
      <c r="F2124" s="17" t="s">
        <v>8589</v>
      </c>
      <c r="G2124" s="17" t="s">
        <v>10047</v>
      </c>
      <c r="H2124" s="17" t="s">
        <v>10048</v>
      </c>
      <c r="I2124" s="17" t="s">
        <v>10049</v>
      </c>
      <c r="J2124" s="18"/>
      <c r="K2124" s="7" t="e">
        <v>#N/A</v>
      </c>
      <c r="L2124" s="7" t="e">
        <v>#N/A</v>
      </c>
      <c r="M2124" s="7" t="e">
        <v>#N/A</v>
      </c>
      <c r="N2124" s="7" t="e">
        <v>#N/A</v>
      </c>
      <c r="O2124" s="7" t="e">
        <v>#N/A</v>
      </c>
      <c r="P2124" s="7" t="e">
        <v>#N/A</v>
      </c>
      <c r="Q2124" s="7" t="e">
        <v>#N/A</v>
      </c>
      <c r="R2124" s="7" t="e">
        <v>#N/A</v>
      </c>
      <c r="S2124" s="7" t="e">
        <v>#N/A</v>
      </c>
      <c r="T2124" s="7">
        <v>0</v>
      </c>
      <c r="U2124" s="7" t="e">
        <v>#N/A</v>
      </c>
      <c r="V2124" s="7" t="e">
        <v>#N/A</v>
      </c>
      <c r="W2124" s="7" t="e">
        <v>#N/A</v>
      </c>
      <c r="X2124" s="7" t="e">
        <v>#N/A</v>
      </c>
      <c r="Y2124" s="7" t="e">
        <v>#N/A</v>
      </c>
      <c r="Z2124" s="7">
        <f t="shared" si="265"/>
        <v>0</v>
      </c>
      <c r="AA2124" s="7">
        <f t="shared" si="266"/>
        <v>0</v>
      </c>
      <c r="AB2124" s="7" t="b">
        <f t="shared" si="267"/>
        <v>1</v>
      </c>
      <c r="AC2124" s="7" t="b">
        <f t="shared" si="268"/>
        <v>0</v>
      </c>
      <c r="AD2124" s="7" t="b">
        <f t="shared" si="269"/>
        <v>1</v>
      </c>
      <c r="AE2124" s="7" t="b">
        <f t="shared" si="270"/>
        <v>0</v>
      </c>
      <c r="AF2124" s="7" t="b">
        <f t="shared" si="271"/>
        <v>0</v>
      </c>
      <c r="AH2124" t="b">
        <f>AND(Table252102[[#This Row],[Developmental toxicity]:[Reproductive toxicity]])</f>
        <v>0</v>
      </c>
    </row>
    <row r="2125" spans="1:34" x14ac:dyDescent="0.25">
      <c r="A2125" s="3">
        <f t="shared" si="264"/>
        <v>2124</v>
      </c>
      <c r="B2125" s="18"/>
      <c r="C2125" s="18" t="s">
        <v>10993</v>
      </c>
      <c r="D2125" s="16" t="s">
        <v>17808</v>
      </c>
      <c r="E2125" s="70" t="s">
        <v>13844</v>
      </c>
      <c r="F2125" s="18" t="s">
        <v>13845</v>
      </c>
      <c r="G2125" s="18" t="s">
        <v>13846</v>
      </c>
      <c r="H2125" s="18" t="s">
        <v>10994</v>
      </c>
      <c r="I2125" s="18" t="s">
        <v>13847</v>
      </c>
      <c r="J2125" s="18"/>
      <c r="K2125" s="7" t="e">
        <v>#N/A</v>
      </c>
      <c r="L2125" s="7" t="e">
        <v>#N/A</v>
      </c>
      <c r="M2125" s="7" t="e">
        <v>#N/A</v>
      </c>
      <c r="N2125" s="7" t="e">
        <v>#N/A</v>
      </c>
      <c r="O2125" s="7" t="e">
        <v>#N/A</v>
      </c>
      <c r="P2125" s="7" t="e">
        <v>#N/A</v>
      </c>
      <c r="Q2125" s="7" t="e">
        <v>#N/A</v>
      </c>
      <c r="R2125" s="7" t="e">
        <v>#N/A</v>
      </c>
      <c r="S2125" s="7" t="e">
        <v>#N/A</v>
      </c>
      <c r="T2125" s="7" t="e">
        <v>#N/A</v>
      </c>
      <c r="U2125" s="7" t="e">
        <v>#N/A</v>
      </c>
      <c r="V2125" s="7" t="e">
        <v>#N/A</v>
      </c>
      <c r="W2125" s="3">
        <v>1</v>
      </c>
      <c r="X2125" s="3" t="e">
        <v>#N/A</v>
      </c>
      <c r="Y2125" s="7" t="e">
        <v>#N/A</v>
      </c>
      <c r="Z2125" s="7">
        <f t="shared" si="265"/>
        <v>1</v>
      </c>
      <c r="AA2125" s="7">
        <f t="shared" si="266"/>
        <v>1</v>
      </c>
      <c r="AB2125" s="7" t="b">
        <f t="shared" si="267"/>
        <v>0</v>
      </c>
      <c r="AC2125" s="7" t="b">
        <f t="shared" si="268"/>
        <v>1</v>
      </c>
      <c r="AD2125" s="7" t="b">
        <f t="shared" si="269"/>
        <v>0</v>
      </c>
      <c r="AE2125" s="7" t="b">
        <f t="shared" si="270"/>
        <v>1</v>
      </c>
      <c r="AF2125" s="7" t="b">
        <f t="shared" si="271"/>
        <v>0</v>
      </c>
      <c r="AH2125" t="b">
        <f>AND(Table252102[[#This Row],[Developmental toxicity]:[Reproductive toxicity]])</f>
        <v>0</v>
      </c>
    </row>
    <row r="2126" spans="1:34" x14ac:dyDescent="0.25">
      <c r="A2126" s="3">
        <f t="shared" si="264"/>
        <v>2125</v>
      </c>
      <c r="B2126" s="18"/>
      <c r="C2126" s="18" t="s">
        <v>11559</v>
      </c>
      <c r="D2126" s="18" t="s">
        <v>11558</v>
      </c>
      <c r="E2126" s="70" t="s">
        <v>14889</v>
      </c>
      <c r="F2126" s="18" t="s">
        <v>14890</v>
      </c>
      <c r="G2126" s="18" t="s">
        <v>14891</v>
      </c>
      <c r="H2126" s="18" t="s">
        <v>11560</v>
      </c>
      <c r="I2126" s="18" t="s">
        <v>14892</v>
      </c>
      <c r="J2126" s="18"/>
      <c r="K2126" s="7" t="e">
        <v>#N/A</v>
      </c>
      <c r="L2126" s="7" t="e">
        <v>#N/A</v>
      </c>
      <c r="M2126" s="7" t="e">
        <v>#N/A</v>
      </c>
      <c r="N2126" s="7" t="e">
        <v>#N/A</v>
      </c>
      <c r="O2126" s="7" t="e">
        <v>#N/A</v>
      </c>
      <c r="P2126" s="7" t="e">
        <v>#N/A</v>
      </c>
      <c r="Q2126" s="7" t="e">
        <v>#N/A</v>
      </c>
      <c r="R2126" s="7" t="e">
        <v>#N/A</v>
      </c>
      <c r="S2126" s="7" t="e">
        <v>#N/A</v>
      </c>
      <c r="T2126" s="7" t="e">
        <v>#N/A</v>
      </c>
      <c r="U2126" s="7" t="e">
        <v>#N/A</v>
      </c>
      <c r="V2126" s="7" t="e">
        <v>#N/A</v>
      </c>
      <c r="W2126" s="3">
        <v>1</v>
      </c>
      <c r="X2126" s="3" t="e">
        <v>#N/A</v>
      </c>
      <c r="Y2126" s="7" t="e">
        <v>#N/A</v>
      </c>
      <c r="Z2126" s="7">
        <f t="shared" si="265"/>
        <v>1</v>
      </c>
      <c r="AA2126" s="7">
        <f t="shared" si="266"/>
        <v>1</v>
      </c>
      <c r="AB2126" s="7" t="b">
        <f t="shared" si="267"/>
        <v>0</v>
      </c>
      <c r="AC2126" s="7" t="b">
        <f t="shared" si="268"/>
        <v>1</v>
      </c>
      <c r="AD2126" s="7" t="b">
        <f t="shared" si="269"/>
        <v>0</v>
      </c>
      <c r="AE2126" s="7" t="b">
        <f t="shared" si="270"/>
        <v>1</v>
      </c>
      <c r="AF2126" s="7" t="b">
        <f t="shared" si="271"/>
        <v>0</v>
      </c>
      <c r="AH2126" t="b">
        <f>AND(Table252102[[#This Row],[Developmental toxicity]:[Reproductive toxicity]])</f>
        <v>0</v>
      </c>
    </row>
    <row r="2127" spans="1:34" x14ac:dyDescent="0.25">
      <c r="A2127" s="3">
        <f t="shared" si="264"/>
        <v>2126</v>
      </c>
      <c r="B2127" s="18"/>
      <c r="C2127" s="18" t="s">
        <v>11647</v>
      </c>
      <c r="D2127" s="16" t="s">
        <v>11646</v>
      </c>
      <c r="E2127" s="70" t="s">
        <v>15050</v>
      </c>
      <c r="F2127" s="18" t="s">
        <v>15051</v>
      </c>
      <c r="G2127" s="18" t="s">
        <v>15052</v>
      </c>
      <c r="H2127" s="18" t="s">
        <v>11648</v>
      </c>
      <c r="I2127" s="18" t="s">
        <v>15053</v>
      </c>
      <c r="J2127" s="18"/>
      <c r="K2127" s="7" t="e">
        <v>#N/A</v>
      </c>
      <c r="L2127" s="7" t="e">
        <v>#N/A</v>
      </c>
      <c r="M2127" s="7" t="e">
        <v>#N/A</v>
      </c>
      <c r="N2127" s="7" t="e">
        <v>#N/A</v>
      </c>
      <c r="O2127" s="7" t="e">
        <v>#N/A</v>
      </c>
      <c r="P2127" s="7" t="e">
        <v>#N/A</v>
      </c>
      <c r="Q2127" s="7" t="e">
        <v>#N/A</v>
      </c>
      <c r="R2127" s="7" t="e">
        <v>#N/A</v>
      </c>
      <c r="S2127" s="7" t="e">
        <v>#N/A</v>
      </c>
      <c r="T2127" s="7" t="e">
        <v>#N/A</v>
      </c>
      <c r="U2127" s="7" t="e">
        <v>#N/A</v>
      </c>
      <c r="V2127" s="7" t="e">
        <v>#N/A</v>
      </c>
      <c r="W2127" s="3">
        <v>1</v>
      </c>
      <c r="X2127" s="3" t="e">
        <v>#N/A</v>
      </c>
      <c r="Y2127" s="7" t="e">
        <v>#N/A</v>
      </c>
      <c r="Z2127" s="7">
        <f t="shared" si="265"/>
        <v>1</v>
      </c>
      <c r="AA2127" s="7">
        <f t="shared" si="266"/>
        <v>1</v>
      </c>
      <c r="AB2127" s="7" t="b">
        <f t="shared" si="267"/>
        <v>0</v>
      </c>
      <c r="AC2127" s="7" t="b">
        <f t="shared" si="268"/>
        <v>1</v>
      </c>
      <c r="AD2127" s="7" t="b">
        <f t="shared" si="269"/>
        <v>0</v>
      </c>
      <c r="AE2127" s="7" t="b">
        <f t="shared" si="270"/>
        <v>1</v>
      </c>
      <c r="AF2127" s="7" t="b">
        <f t="shared" si="271"/>
        <v>0</v>
      </c>
      <c r="AH2127" t="b">
        <f>AND(Table252102[[#This Row],[Developmental toxicity]:[Reproductive toxicity]])</f>
        <v>0</v>
      </c>
    </row>
    <row r="2128" spans="1:34" x14ac:dyDescent="0.25">
      <c r="A2128" s="3">
        <f t="shared" si="264"/>
        <v>2127</v>
      </c>
      <c r="B2128" s="18">
        <v>13922</v>
      </c>
      <c r="C2128" s="18" t="s">
        <v>1560</v>
      </c>
      <c r="D2128" s="18" t="s">
        <v>239</v>
      </c>
      <c r="E2128" s="70" t="s">
        <v>4059</v>
      </c>
      <c r="F2128" s="18" t="s">
        <v>1588</v>
      </c>
      <c r="G2128" s="18" t="s">
        <v>240</v>
      </c>
      <c r="H2128" s="18" t="s">
        <v>4429</v>
      </c>
      <c r="I2128" s="18" t="s">
        <v>4430</v>
      </c>
      <c r="J2128" s="18" t="s">
        <v>20</v>
      </c>
      <c r="K2128" s="7" t="e">
        <v>#N/A</v>
      </c>
      <c r="L2128" s="7" t="e">
        <v>#N/A</v>
      </c>
      <c r="M2128" s="7" t="e">
        <v>#N/A</v>
      </c>
      <c r="N2128" s="7">
        <v>1</v>
      </c>
      <c r="O2128" s="7" t="e">
        <v>#N/A</v>
      </c>
      <c r="P2128" s="7" t="e">
        <v>#N/A</v>
      </c>
      <c r="Q2128" s="7" t="e">
        <v>#N/A</v>
      </c>
      <c r="R2128" s="7" t="e">
        <v>#N/A</v>
      </c>
      <c r="S2128" s="7" t="e">
        <v>#N/A</v>
      </c>
      <c r="T2128" s="7">
        <v>1</v>
      </c>
      <c r="U2128" s="7" t="e">
        <v>#N/A</v>
      </c>
      <c r="V2128" s="7" t="e">
        <v>#N/A</v>
      </c>
      <c r="W2128" s="3">
        <v>1</v>
      </c>
      <c r="X2128" s="3" t="e">
        <v>#N/A</v>
      </c>
      <c r="Y2128" s="7" t="e">
        <v>#N/A</v>
      </c>
      <c r="Z2128" s="7">
        <f t="shared" si="265"/>
        <v>1</v>
      </c>
      <c r="AA2128" s="7">
        <f t="shared" si="266"/>
        <v>1</v>
      </c>
      <c r="AB2128" s="7" t="b">
        <f t="shared" si="267"/>
        <v>1</v>
      </c>
      <c r="AC2128" s="7" t="b">
        <f t="shared" si="268"/>
        <v>1</v>
      </c>
      <c r="AD2128" s="7" t="b">
        <f t="shared" si="269"/>
        <v>1</v>
      </c>
      <c r="AE2128" s="7" t="b">
        <f t="shared" si="270"/>
        <v>1</v>
      </c>
      <c r="AF2128" s="7" t="b">
        <f t="shared" si="271"/>
        <v>1</v>
      </c>
      <c r="AH2128" t="b">
        <f>AND(Table252102[[#This Row],[Developmental toxicity]:[Reproductive toxicity]])</f>
        <v>1</v>
      </c>
    </row>
    <row r="2129" spans="1:34" x14ac:dyDescent="0.25">
      <c r="A2129" s="3">
        <f t="shared" si="264"/>
        <v>2128</v>
      </c>
      <c r="B2129" s="18">
        <v>15003</v>
      </c>
      <c r="C2129" s="17" t="s">
        <v>4155</v>
      </c>
      <c r="D2129" s="16" t="s">
        <v>263</v>
      </c>
      <c r="E2129" s="79" t="s">
        <v>4071</v>
      </c>
      <c r="F2129" s="17" t="s">
        <v>3896</v>
      </c>
      <c r="G2129" s="18" t="s">
        <v>264</v>
      </c>
      <c r="H2129" s="17" t="s">
        <v>4449</v>
      </c>
      <c r="I2129" s="17" t="s">
        <v>4450</v>
      </c>
      <c r="J2129" s="18" t="s">
        <v>20</v>
      </c>
      <c r="K2129" s="7" t="e">
        <v>#N/A</v>
      </c>
      <c r="L2129" s="7" t="e">
        <v>#N/A</v>
      </c>
      <c r="M2129" s="3" t="e">
        <v>#N/A</v>
      </c>
      <c r="N2129" s="7" t="e">
        <v>#N/A</v>
      </c>
      <c r="O2129" s="7" t="e">
        <v>#N/A</v>
      </c>
      <c r="P2129" s="3" t="e">
        <v>#N/A</v>
      </c>
      <c r="Q2129" s="3" t="e">
        <v>#N/A</v>
      </c>
      <c r="R2129" s="7" t="e">
        <v>#N/A</v>
      </c>
      <c r="S2129" s="3" t="e">
        <v>#N/A</v>
      </c>
      <c r="T2129" s="3" t="e">
        <v>#N/A</v>
      </c>
      <c r="U2129" s="7" t="e">
        <v>#N/A</v>
      </c>
      <c r="V2129" s="7" t="e">
        <v>#N/A</v>
      </c>
      <c r="W2129" s="3">
        <v>1</v>
      </c>
      <c r="X2129" s="3" t="e">
        <v>#N/A</v>
      </c>
      <c r="Y2129" s="7" t="e">
        <v>#N/A</v>
      </c>
      <c r="Z2129" s="7">
        <f t="shared" si="265"/>
        <v>1</v>
      </c>
      <c r="AA2129" s="7">
        <f t="shared" si="266"/>
        <v>1</v>
      </c>
      <c r="AB2129" s="7" t="b">
        <f t="shared" si="267"/>
        <v>0</v>
      </c>
      <c r="AC2129" s="7" t="b">
        <f t="shared" si="268"/>
        <v>1</v>
      </c>
      <c r="AD2129" s="7" t="b">
        <f t="shared" si="269"/>
        <v>0</v>
      </c>
      <c r="AE2129" s="7" t="b">
        <f t="shared" si="270"/>
        <v>1</v>
      </c>
      <c r="AF2129" s="7" t="b">
        <f t="shared" si="271"/>
        <v>0</v>
      </c>
      <c r="AH2129" t="b">
        <f>AND(Table252102[[#This Row],[Developmental toxicity]:[Reproductive toxicity]])</f>
        <v>0</v>
      </c>
    </row>
    <row r="2130" spans="1:34" x14ac:dyDescent="0.25">
      <c r="A2130" s="3">
        <f t="shared" si="264"/>
        <v>2129</v>
      </c>
      <c r="B2130" s="18"/>
      <c r="C2130" s="18" t="s">
        <v>10915</v>
      </c>
      <c r="D2130" s="18" t="s">
        <v>10914</v>
      </c>
      <c r="E2130" s="70" t="s">
        <v>13691</v>
      </c>
      <c r="F2130" s="18" t="s">
        <v>13692</v>
      </c>
      <c r="G2130" s="18" t="s">
        <v>13693</v>
      </c>
      <c r="H2130" s="18" t="s">
        <v>13694</v>
      </c>
      <c r="I2130" s="18" t="s">
        <v>13695</v>
      </c>
      <c r="J2130" s="18"/>
      <c r="K2130" s="7" t="e">
        <v>#N/A</v>
      </c>
      <c r="L2130" s="7" t="e">
        <v>#N/A</v>
      </c>
      <c r="M2130" s="7" t="e">
        <v>#N/A</v>
      </c>
      <c r="N2130" s="7" t="e">
        <v>#N/A</v>
      </c>
      <c r="O2130" s="7" t="e">
        <v>#N/A</v>
      </c>
      <c r="P2130" s="7" t="e">
        <v>#N/A</v>
      </c>
      <c r="Q2130" s="7" t="e">
        <v>#N/A</v>
      </c>
      <c r="R2130" s="7" t="e">
        <v>#N/A</v>
      </c>
      <c r="S2130" s="7" t="e">
        <v>#N/A</v>
      </c>
      <c r="T2130" s="7" t="e">
        <v>#N/A</v>
      </c>
      <c r="U2130" s="7" t="e">
        <v>#N/A</v>
      </c>
      <c r="V2130" s="7" t="e">
        <v>#N/A</v>
      </c>
      <c r="W2130" s="3">
        <v>1</v>
      </c>
      <c r="X2130" s="3" t="e">
        <v>#N/A</v>
      </c>
      <c r="Y2130" s="7" t="e">
        <v>#N/A</v>
      </c>
      <c r="Z2130" s="7">
        <f t="shared" si="265"/>
        <v>1</v>
      </c>
      <c r="AA2130" s="7">
        <f t="shared" si="266"/>
        <v>1</v>
      </c>
      <c r="AB2130" s="7" t="b">
        <f t="shared" si="267"/>
        <v>0</v>
      </c>
      <c r="AC2130" s="7" t="b">
        <f t="shared" si="268"/>
        <v>1</v>
      </c>
      <c r="AD2130" s="7" t="b">
        <f t="shared" si="269"/>
        <v>0</v>
      </c>
      <c r="AE2130" s="7" t="b">
        <f t="shared" si="270"/>
        <v>1</v>
      </c>
      <c r="AF2130" s="7" t="b">
        <f t="shared" si="271"/>
        <v>0</v>
      </c>
      <c r="AH2130" t="b">
        <f>AND(Table252102[[#This Row],[Developmental toxicity]:[Reproductive toxicity]])</f>
        <v>0</v>
      </c>
    </row>
    <row r="2131" spans="1:34" x14ac:dyDescent="0.25">
      <c r="A2131" s="3">
        <f t="shared" si="264"/>
        <v>2130</v>
      </c>
      <c r="B2131" s="18"/>
      <c r="C2131" s="18" t="s">
        <v>11429</v>
      </c>
      <c r="D2131" s="16" t="s">
        <v>11428</v>
      </c>
      <c r="E2131" s="70" t="s">
        <v>14644</v>
      </c>
      <c r="F2131" s="18" t="s">
        <v>14645</v>
      </c>
      <c r="G2131" s="18" t="s">
        <v>14646</v>
      </c>
      <c r="H2131" s="18" t="s">
        <v>14647</v>
      </c>
      <c r="I2131" s="18" t="s">
        <v>14648</v>
      </c>
      <c r="J2131" s="18"/>
      <c r="K2131" s="7" t="e">
        <v>#N/A</v>
      </c>
      <c r="L2131" s="7" t="e">
        <v>#N/A</v>
      </c>
      <c r="M2131" s="7" t="e">
        <v>#N/A</v>
      </c>
      <c r="N2131" s="7" t="e">
        <v>#N/A</v>
      </c>
      <c r="O2131" s="7" t="e">
        <v>#N/A</v>
      </c>
      <c r="P2131" s="7" t="e">
        <v>#N/A</v>
      </c>
      <c r="Q2131" s="7" t="e">
        <v>#N/A</v>
      </c>
      <c r="R2131" s="7" t="e">
        <v>#N/A</v>
      </c>
      <c r="S2131" s="7" t="e">
        <v>#N/A</v>
      </c>
      <c r="T2131" s="7" t="e">
        <v>#N/A</v>
      </c>
      <c r="U2131" s="7" t="e">
        <v>#N/A</v>
      </c>
      <c r="V2131" s="7" t="e">
        <v>#N/A</v>
      </c>
      <c r="W2131" s="3">
        <v>1</v>
      </c>
      <c r="X2131" s="3" t="e">
        <v>#N/A</v>
      </c>
      <c r="Y2131" s="7" t="e">
        <v>#N/A</v>
      </c>
      <c r="Z2131" s="7">
        <f t="shared" si="265"/>
        <v>1</v>
      </c>
      <c r="AA2131" s="7">
        <f t="shared" si="266"/>
        <v>1</v>
      </c>
      <c r="AB2131" s="7" t="b">
        <f t="shared" si="267"/>
        <v>0</v>
      </c>
      <c r="AC2131" s="7" t="b">
        <f t="shared" si="268"/>
        <v>1</v>
      </c>
      <c r="AD2131" s="7" t="b">
        <f t="shared" si="269"/>
        <v>0</v>
      </c>
      <c r="AE2131" s="7" t="b">
        <f t="shared" si="270"/>
        <v>1</v>
      </c>
      <c r="AF2131" s="7" t="b">
        <f t="shared" si="271"/>
        <v>0</v>
      </c>
      <c r="AH2131" t="b">
        <f>AND(Table252102[[#This Row],[Developmental toxicity]:[Reproductive toxicity]])</f>
        <v>0</v>
      </c>
    </row>
    <row r="2132" spans="1:34" x14ac:dyDescent="0.25">
      <c r="A2132" s="3">
        <f t="shared" si="264"/>
        <v>2131</v>
      </c>
      <c r="B2132" s="18"/>
      <c r="C2132" s="18" t="s">
        <v>11189</v>
      </c>
      <c r="D2132" s="16" t="s">
        <v>17820</v>
      </c>
      <c r="E2132" s="70" t="s">
        <v>14214</v>
      </c>
      <c r="F2132" s="18" t="s">
        <v>14215</v>
      </c>
      <c r="G2132" s="18" t="s">
        <v>14216</v>
      </c>
      <c r="H2132" s="18" t="s">
        <v>14217</v>
      </c>
      <c r="I2132" s="18" t="s">
        <v>14218</v>
      </c>
      <c r="J2132" s="18"/>
      <c r="K2132" s="7" t="e">
        <v>#N/A</v>
      </c>
      <c r="L2132" s="7" t="e">
        <v>#N/A</v>
      </c>
      <c r="M2132" s="7" t="e">
        <v>#N/A</v>
      </c>
      <c r="N2132" s="7" t="e">
        <v>#N/A</v>
      </c>
      <c r="O2132" s="7" t="e">
        <v>#N/A</v>
      </c>
      <c r="P2132" s="7" t="e">
        <v>#N/A</v>
      </c>
      <c r="Q2132" s="7" t="e">
        <v>#N/A</v>
      </c>
      <c r="R2132" s="7" t="e">
        <v>#N/A</v>
      </c>
      <c r="S2132" s="7" t="e">
        <v>#N/A</v>
      </c>
      <c r="T2132" s="7" t="e">
        <v>#N/A</v>
      </c>
      <c r="U2132" s="7" t="e">
        <v>#N/A</v>
      </c>
      <c r="V2132" s="7" t="e">
        <v>#N/A</v>
      </c>
      <c r="W2132" s="3">
        <v>1</v>
      </c>
      <c r="X2132" s="3" t="e">
        <v>#N/A</v>
      </c>
      <c r="Y2132" s="7" t="e">
        <v>#N/A</v>
      </c>
      <c r="Z2132" s="7">
        <f t="shared" si="265"/>
        <v>1</v>
      </c>
      <c r="AA2132" s="7">
        <f t="shared" si="266"/>
        <v>1</v>
      </c>
      <c r="AB2132" s="7" t="b">
        <f t="shared" si="267"/>
        <v>0</v>
      </c>
      <c r="AC2132" s="7" t="b">
        <f t="shared" si="268"/>
        <v>1</v>
      </c>
      <c r="AD2132" s="7" t="b">
        <f t="shared" si="269"/>
        <v>0</v>
      </c>
      <c r="AE2132" s="7" t="b">
        <f t="shared" si="270"/>
        <v>1</v>
      </c>
      <c r="AF2132" s="7" t="b">
        <f t="shared" si="271"/>
        <v>0</v>
      </c>
      <c r="AH2132" t="b">
        <f>AND(Table252102[[#This Row],[Developmental toxicity]:[Reproductive toxicity]])</f>
        <v>0</v>
      </c>
    </row>
    <row r="2133" spans="1:34" x14ac:dyDescent="0.25">
      <c r="A2133" s="3">
        <f t="shared" si="264"/>
        <v>2132</v>
      </c>
      <c r="B2133" s="18"/>
      <c r="C2133" s="18" t="s">
        <v>11188</v>
      </c>
      <c r="D2133" s="16" t="s">
        <v>11187</v>
      </c>
      <c r="E2133" s="70" t="s">
        <v>14209</v>
      </c>
      <c r="F2133" s="18" t="s">
        <v>14210</v>
      </c>
      <c r="G2133" s="18" t="s">
        <v>14211</v>
      </c>
      <c r="H2133" s="18" t="s">
        <v>14212</v>
      </c>
      <c r="I2133" s="18" t="s">
        <v>14213</v>
      </c>
      <c r="J2133" s="18"/>
      <c r="K2133" s="7" t="e">
        <v>#N/A</v>
      </c>
      <c r="L2133" s="7" t="e">
        <v>#N/A</v>
      </c>
      <c r="M2133" s="7" t="e">
        <v>#N/A</v>
      </c>
      <c r="N2133" s="7" t="e">
        <v>#N/A</v>
      </c>
      <c r="O2133" s="7" t="e">
        <v>#N/A</v>
      </c>
      <c r="P2133" s="7" t="e">
        <v>#N/A</v>
      </c>
      <c r="Q2133" s="7" t="e">
        <v>#N/A</v>
      </c>
      <c r="R2133" s="7" t="e">
        <v>#N/A</v>
      </c>
      <c r="S2133" s="7" t="e">
        <v>#N/A</v>
      </c>
      <c r="T2133" s="7" t="e">
        <v>#N/A</v>
      </c>
      <c r="U2133" s="7" t="e">
        <v>#N/A</v>
      </c>
      <c r="V2133" s="7" t="e">
        <v>#N/A</v>
      </c>
      <c r="W2133" s="3">
        <v>1</v>
      </c>
      <c r="X2133" s="3" t="e">
        <v>#N/A</v>
      </c>
      <c r="Y2133" s="7" t="e">
        <v>#N/A</v>
      </c>
      <c r="Z2133" s="7">
        <f t="shared" si="265"/>
        <v>1</v>
      </c>
      <c r="AA2133" s="7">
        <f t="shared" si="266"/>
        <v>1</v>
      </c>
      <c r="AB2133" s="7" t="b">
        <f t="shared" si="267"/>
        <v>0</v>
      </c>
      <c r="AC2133" s="7" t="b">
        <f t="shared" si="268"/>
        <v>1</v>
      </c>
      <c r="AD2133" s="7" t="b">
        <f t="shared" si="269"/>
        <v>0</v>
      </c>
      <c r="AE2133" s="7" t="b">
        <f t="shared" si="270"/>
        <v>1</v>
      </c>
      <c r="AF2133" s="7" t="b">
        <f t="shared" si="271"/>
        <v>0</v>
      </c>
      <c r="AH2133" t="b">
        <f>AND(Table252102[[#This Row],[Developmental toxicity]:[Reproductive toxicity]])</f>
        <v>0</v>
      </c>
    </row>
    <row r="2134" spans="1:34" x14ac:dyDescent="0.25">
      <c r="A2134" s="3">
        <f t="shared" si="264"/>
        <v>2133</v>
      </c>
      <c r="B2134" s="18"/>
      <c r="C2134" s="18" t="s">
        <v>10925</v>
      </c>
      <c r="D2134" s="18" t="s">
        <v>10924</v>
      </c>
      <c r="E2134" s="70" t="s">
        <v>13714</v>
      </c>
      <c r="F2134" s="18" t="s">
        <v>13715</v>
      </c>
      <c r="G2134" s="18" t="s">
        <v>13716</v>
      </c>
      <c r="H2134" s="18" t="s">
        <v>10926</v>
      </c>
      <c r="I2134" s="18" t="s">
        <v>13717</v>
      </c>
      <c r="J2134" s="18"/>
      <c r="K2134" s="7" t="e">
        <v>#N/A</v>
      </c>
      <c r="L2134" s="7" t="e">
        <v>#N/A</v>
      </c>
      <c r="M2134" s="7" t="e">
        <v>#N/A</v>
      </c>
      <c r="N2134" s="7" t="e">
        <v>#N/A</v>
      </c>
      <c r="O2134" s="7" t="e">
        <v>#N/A</v>
      </c>
      <c r="P2134" s="7" t="e">
        <v>#N/A</v>
      </c>
      <c r="Q2134" s="7" t="e">
        <v>#N/A</v>
      </c>
      <c r="R2134" s="7" t="e">
        <v>#N/A</v>
      </c>
      <c r="S2134" s="7" t="e">
        <v>#N/A</v>
      </c>
      <c r="T2134" s="7" t="e">
        <v>#N/A</v>
      </c>
      <c r="U2134" s="7" t="e">
        <v>#N/A</v>
      </c>
      <c r="V2134" s="7" t="e">
        <v>#N/A</v>
      </c>
      <c r="W2134" s="3">
        <v>1</v>
      </c>
      <c r="X2134" s="3" t="e">
        <v>#N/A</v>
      </c>
      <c r="Y2134" s="7" t="e">
        <v>#N/A</v>
      </c>
      <c r="Z2134" s="7">
        <f t="shared" si="265"/>
        <v>1</v>
      </c>
      <c r="AA2134" s="7">
        <f t="shared" si="266"/>
        <v>1</v>
      </c>
      <c r="AB2134" s="7" t="b">
        <f t="shared" si="267"/>
        <v>0</v>
      </c>
      <c r="AC2134" s="7" t="b">
        <f t="shared" si="268"/>
        <v>1</v>
      </c>
      <c r="AD2134" s="7" t="b">
        <f t="shared" si="269"/>
        <v>0</v>
      </c>
      <c r="AE2134" s="7" t="b">
        <f t="shared" si="270"/>
        <v>1</v>
      </c>
      <c r="AF2134" s="7" t="b">
        <f t="shared" si="271"/>
        <v>0</v>
      </c>
      <c r="AH2134" t="b">
        <f>AND(Table252102[[#This Row],[Developmental toxicity]:[Reproductive toxicity]])</f>
        <v>0</v>
      </c>
    </row>
    <row r="2135" spans="1:34" x14ac:dyDescent="0.25">
      <c r="A2135" s="3">
        <f t="shared" si="264"/>
        <v>2134</v>
      </c>
      <c r="B2135" s="18"/>
      <c r="C2135" s="18" t="s">
        <v>11078</v>
      </c>
      <c r="D2135" s="16" t="s">
        <v>11077</v>
      </c>
      <c r="E2135" s="70" t="s">
        <v>13989</v>
      </c>
      <c r="F2135" s="18" t="s">
        <v>13990</v>
      </c>
      <c r="G2135" s="18" t="s">
        <v>13991</v>
      </c>
      <c r="H2135" s="18" t="s">
        <v>11079</v>
      </c>
      <c r="I2135" s="18" t="s">
        <v>13992</v>
      </c>
      <c r="J2135" s="18"/>
      <c r="K2135" s="7" t="e">
        <v>#N/A</v>
      </c>
      <c r="L2135" s="7" t="e">
        <v>#N/A</v>
      </c>
      <c r="M2135" s="7" t="e">
        <v>#N/A</v>
      </c>
      <c r="N2135" s="7" t="e">
        <v>#N/A</v>
      </c>
      <c r="O2135" s="7" t="e">
        <v>#N/A</v>
      </c>
      <c r="P2135" s="7" t="e">
        <v>#N/A</v>
      </c>
      <c r="Q2135" s="7" t="e">
        <v>#N/A</v>
      </c>
      <c r="R2135" s="7" t="e">
        <v>#N/A</v>
      </c>
      <c r="S2135" s="7" t="e">
        <v>#N/A</v>
      </c>
      <c r="T2135" s="7" t="e">
        <v>#N/A</v>
      </c>
      <c r="U2135" s="7" t="e">
        <v>#N/A</v>
      </c>
      <c r="V2135" s="7" t="e">
        <v>#N/A</v>
      </c>
      <c r="W2135" s="3">
        <v>1</v>
      </c>
      <c r="X2135" s="3">
        <v>1</v>
      </c>
      <c r="Y2135" s="7" t="e">
        <v>#N/A</v>
      </c>
      <c r="Z2135" s="7">
        <f t="shared" si="265"/>
        <v>1</v>
      </c>
      <c r="AA2135" s="7">
        <f t="shared" si="266"/>
        <v>1</v>
      </c>
      <c r="AB2135" s="7" t="b">
        <f t="shared" si="267"/>
        <v>1</v>
      </c>
      <c r="AC2135" s="7" t="b">
        <f t="shared" si="268"/>
        <v>1</v>
      </c>
      <c r="AD2135" s="7" t="b">
        <f t="shared" si="269"/>
        <v>0</v>
      </c>
      <c r="AE2135" s="7" t="b">
        <f t="shared" si="270"/>
        <v>1</v>
      </c>
      <c r="AF2135" s="7" t="b">
        <f t="shared" si="271"/>
        <v>0</v>
      </c>
      <c r="AH2135" t="b">
        <f>AND(Table252102[[#This Row],[Developmental toxicity]:[Reproductive toxicity]])</f>
        <v>1</v>
      </c>
    </row>
    <row r="2136" spans="1:34" x14ac:dyDescent="0.25">
      <c r="A2136" s="3">
        <f t="shared" si="264"/>
        <v>2135</v>
      </c>
      <c r="B2136" s="18"/>
      <c r="C2136" s="18" t="s">
        <v>11228</v>
      </c>
      <c r="D2136" s="18" t="s">
        <v>17823</v>
      </c>
      <c r="E2136" s="70" t="s">
        <v>18094</v>
      </c>
      <c r="F2136" s="18" t="s">
        <v>18012</v>
      </c>
      <c r="G2136" s="18" t="s">
        <v>18199</v>
      </c>
      <c r="H2136" s="18" t="s">
        <v>11229</v>
      </c>
      <c r="I2136" s="18" t="s">
        <v>18200</v>
      </c>
      <c r="J2136" s="18"/>
      <c r="K2136" s="7" t="e">
        <v>#N/A</v>
      </c>
      <c r="L2136" s="7" t="e">
        <v>#N/A</v>
      </c>
      <c r="M2136" s="7" t="e">
        <v>#N/A</v>
      </c>
      <c r="N2136" s="7" t="e">
        <v>#N/A</v>
      </c>
      <c r="O2136" s="7" t="e">
        <v>#N/A</v>
      </c>
      <c r="P2136" s="7" t="e">
        <v>#N/A</v>
      </c>
      <c r="Q2136" s="7" t="e">
        <v>#N/A</v>
      </c>
      <c r="R2136" s="7" t="e">
        <v>#N/A</v>
      </c>
      <c r="S2136" s="7" t="e">
        <v>#N/A</v>
      </c>
      <c r="T2136" s="7" t="e">
        <v>#N/A</v>
      </c>
      <c r="U2136" s="7" t="e">
        <v>#N/A</v>
      </c>
      <c r="V2136" s="7" t="e">
        <v>#N/A</v>
      </c>
      <c r="W2136" s="3">
        <v>1</v>
      </c>
      <c r="X2136" s="3" t="e">
        <v>#N/A</v>
      </c>
      <c r="Y2136" s="7" t="e">
        <v>#N/A</v>
      </c>
      <c r="Z2136" s="7">
        <f t="shared" si="265"/>
        <v>1</v>
      </c>
      <c r="AA2136" s="7">
        <f t="shared" si="266"/>
        <v>1</v>
      </c>
      <c r="AB2136" s="7" t="b">
        <f t="shared" si="267"/>
        <v>0</v>
      </c>
      <c r="AC2136" s="7" t="b">
        <f t="shared" si="268"/>
        <v>1</v>
      </c>
      <c r="AD2136" s="7" t="b">
        <f t="shared" si="269"/>
        <v>0</v>
      </c>
      <c r="AE2136" s="7" t="b">
        <f t="shared" si="270"/>
        <v>1</v>
      </c>
      <c r="AF2136" s="7" t="b">
        <f t="shared" si="271"/>
        <v>0</v>
      </c>
      <c r="AH2136" t="b">
        <f>AND(Table252102[[#This Row],[Developmental toxicity]:[Reproductive toxicity]])</f>
        <v>0</v>
      </c>
    </row>
    <row r="2137" spans="1:34" x14ac:dyDescent="0.25">
      <c r="A2137" s="3">
        <f t="shared" si="264"/>
        <v>2136</v>
      </c>
      <c r="B2137" s="18">
        <v>604</v>
      </c>
      <c r="C2137" s="18" t="s">
        <v>1259</v>
      </c>
      <c r="D2137" s="16" t="s">
        <v>5403</v>
      </c>
      <c r="E2137" s="70" t="s">
        <v>4974</v>
      </c>
      <c r="F2137" s="18" t="s">
        <v>5880</v>
      </c>
      <c r="G2137" s="18" t="s">
        <v>1260</v>
      </c>
      <c r="H2137" s="18" t="s">
        <v>6898</v>
      </c>
      <c r="I2137" s="18" t="s">
        <v>6899</v>
      </c>
      <c r="J2137" s="18" t="s">
        <v>1431</v>
      </c>
      <c r="K2137" s="7" t="e">
        <v>#N/A</v>
      </c>
      <c r="L2137" s="7">
        <v>1</v>
      </c>
      <c r="M2137" s="7" t="e">
        <v>#N/A</v>
      </c>
      <c r="N2137" s="7" t="e">
        <v>#N/A</v>
      </c>
      <c r="O2137" s="7" t="e">
        <v>#N/A</v>
      </c>
      <c r="P2137" s="7" t="e">
        <v>#N/A</v>
      </c>
      <c r="Q2137" s="7" t="e">
        <v>#N/A</v>
      </c>
      <c r="R2137" s="7" t="e">
        <v>#N/A</v>
      </c>
      <c r="S2137" s="7" t="e">
        <v>#N/A</v>
      </c>
      <c r="T2137" s="7" t="e">
        <v>#N/A</v>
      </c>
      <c r="U2137" s="7" t="e">
        <v>#N/A</v>
      </c>
      <c r="V2137" s="7" t="e">
        <v>#N/A</v>
      </c>
      <c r="W2137" s="7" t="e">
        <v>#N/A</v>
      </c>
      <c r="X2137" s="7">
        <v>1</v>
      </c>
      <c r="Y2137" s="7">
        <v>1</v>
      </c>
      <c r="Z2137" s="7">
        <f t="shared" si="265"/>
        <v>1</v>
      </c>
      <c r="AA2137" s="7">
        <f t="shared" si="266"/>
        <v>1</v>
      </c>
      <c r="AB2137" s="7" t="b">
        <f t="shared" si="267"/>
        <v>1</v>
      </c>
      <c r="AC2137" s="7" t="b">
        <f t="shared" si="268"/>
        <v>0</v>
      </c>
      <c r="AD2137" s="7" t="b">
        <f t="shared" si="269"/>
        <v>0</v>
      </c>
      <c r="AE2137" s="7" t="b">
        <f t="shared" si="270"/>
        <v>0</v>
      </c>
      <c r="AF2137" s="7" t="b">
        <f t="shared" si="271"/>
        <v>0</v>
      </c>
      <c r="AH2137" t="b">
        <f>AND(Table252102[[#This Row],[Developmental toxicity]:[Reproductive toxicity]])</f>
        <v>0</v>
      </c>
    </row>
    <row r="2138" spans="1:34" x14ac:dyDescent="0.25">
      <c r="A2138" s="3">
        <f t="shared" si="264"/>
        <v>2137</v>
      </c>
      <c r="B2138" s="18"/>
      <c r="C2138" s="18" t="s">
        <v>18675</v>
      </c>
      <c r="D2138" s="18" t="s">
        <v>18433</v>
      </c>
      <c r="E2138" s="70" t="s">
        <v>18555</v>
      </c>
      <c r="F2138" s="18" t="s">
        <v>19012</v>
      </c>
      <c r="G2138" s="18" t="s">
        <v>19013</v>
      </c>
      <c r="H2138" s="18" t="s">
        <v>19014</v>
      </c>
      <c r="I2138" s="18" t="s">
        <v>19015</v>
      </c>
      <c r="J2138" s="18" t="s">
        <v>20</v>
      </c>
      <c r="K2138" s="7" t="e">
        <v>#N/A</v>
      </c>
      <c r="L2138" s="7" t="e">
        <v>#N/A</v>
      </c>
      <c r="M2138" s="7" t="e">
        <v>#N/A</v>
      </c>
      <c r="N2138" s="7" t="e">
        <v>#N/A</v>
      </c>
      <c r="O2138" s="7" t="e">
        <v>#N/A</v>
      </c>
      <c r="P2138" s="7" t="e">
        <v>#N/A</v>
      </c>
      <c r="Q2138" s="7" t="e">
        <v>#N/A</v>
      </c>
      <c r="R2138" s="7" t="e">
        <v>#N/A</v>
      </c>
      <c r="S2138" s="7" t="e">
        <v>#N/A</v>
      </c>
      <c r="T2138" s="7" t="e">
        <v>#N/A</v>
      </c>
      <c r="U2138" s="7" t="e">
        <v>#N/A</v>
      </c>
      <c r="V2138" s="7" t="e">
        <v>#N/A</v>
      </c>
      <c r="W2138" s="7" t="e">
        <v>#N/A</v>
      </c>
      <c r="X2138" s="7">
        <v>1</v>
      </c>
      <c r="Y2138" s="7" t="e">
        <v>#N/A</v>
      </c>
      <c r="Z2138" s="7">
        <f t="shared" si="265"/>
        <v>1</v>
      </c>
      <c r="AA2138" s="7">
        <f t="shared" si="266"/>
        <v>1</v>
      </c>
      <c r="AB2138" s="7" t="b">
        <f t="shared" si="267"/>
        <v>1</v>
      </c>
      <c r="AC2138" s="7" t="b">
        <f t="shared" si="268"/>
        <v>0</v>
      </c>
      <c r="AD2138" s="7" t="b">
        <f t="shared" si="269"/>
        <v>0</v>
      </c>
      <c r="AE2138" s="7" t="b">
        <f t="shared" si="270"/>
        <v>0</v>
      </c>
      <c r="AF2138" s="7" t="b">
        <f t="shared" si="271"/>
        <v>0</v>
      </c>
      <c r="AH2138" t="b">
        <f>AND(Table252102[[#This Row],[Developmental toxicity]:[Reproductive toxicity]])</f>
        <v>0</v>
      </c>
    </row>
    <row r="2139" spans="1:34" x14ac:dyDescent="0.25">
      <c r="A2139" s="3">
        <f t="shared" si="264"/>
        <v>2138</v>
      </c>
      <c r="B2139" s="18"/>
      <c r="C2139" s="18" t="s">
        <v>11227</v>
      </c>
      <c r="D2139" s="18" t="s">
        <v>11226</v>
      </c>
      <c r="E2139" s="70" t="s">
        <v>14297</v>
      </c>
      <c r="F2139" s="18" t="s">
        <v>14298</v>
      </c>
      <c r="G2139" s="18" t="s">
        <v>14299</v>
      </c>
      <c r="H2139" s="18" t="s">
        <v>14300</v>
      </c>
      <c r="I2139" s="18" t="s">
        <v>14301</v>
      </c>
      <c r="J2139" s="18"/>
      <c r="K2139" s="7" t="e">
        <v>#N/A</v>
      </c>
      <c r="L2139" s="7" t="e">
        <v>#N/A</v>
      </c>
      <c r="M2139" s="7" t="e">
        <v>#N/A</v>
      </c>
      <c r="N2139" s="7" t="e">
        <v>#N/A</v>
      </c>
      <c r="O2139" s="7" t="e">
        <v>#N/A</v>
      </c>
      <c r="P2139" s="7" t="e">
        <v>#N/A</v>
      </c>
      <c r="Q2139" s="7" t="e">
        <v>#N/A</v>
      </c>
      <c r="R2139" s="7" t="e">
        <v>#N/A</v>
      </c>
      <c r="S2139" s="7" t="e">
        <v>#N/A</v>
      </c>
      <c r="T2139" s="7" t="e">
        <v>#N/A</v>
      </c>
      <c r="U2139" s="7" t="e">
        <v>#N/A</v>
      </c>
      <c r="V2139" s="7" t="e">
        <v>#N/A</v>
      </c>
      <c r="W2139" s="3">
        <v>1</v>
      </c>
      <c r="X2139" s="3" t="e">
        <v>#N/A</v>
      </c>
      <c r="Y2139" s="7" t="e">
        <v>#N/A</v>
      </c>
      <c r="Z2139" s="7">
        <f t="shared" si="265"/>
        <v>1</v>
      </c>
      <c r="AA2139" s="7">
        <f t="shared" si="266"/>
        <v>1</v>
      </c>
      <c r="AB2139" s="7" t="b">
        <f t="shared" si="267"/>
        <v>0</v>
      </c>
      <c r="AC2139" s="7" t="b">
        <f t="shared" si="268"/>
        <v>1</v>
      </c>
      <c r="AD2139" s="7" t="b">
        <f t="shared" si="269"/>
        <v>0</v>
      </c>
      <c r="AE2139" s="7" t="b">
        <f t="shared" si="270"/>
        <v>1</v>
      </c>
      <c r="AF2139" s="7" t="b">
        <f t="shared" si="271"/>
        <v>0</v>
      </c>
      <c r="AH2139" t="b">
        <f>AND(Table252102[[#This Row],[Developmental toxicity]:[Reproductive toxicity]])</f>
        <v>0</v>
      </c>
    </row>
    <row r="2140" spans="1:34" x14ac:dyDescent="0.25">
      <c r="A2140" s="3">
        <f t="shared" si="264"/>
        <v>2139</v>
      </c>
      <c r="B2140" s="18" t="s">
        <v>1440</v>
      </c>
      <c r="C2140" s="18" t="s">
        <v>2620</v>
      </c>
      <c r="D2140" s="16" t="s">
        <v>3579</v>
      </c>
      <c r="E2140" s="70" t="s">
        <v>7893</v>
      </c>
      <c r="F2140" s="18" t="s">
        <v>8732</v>
      </c>
      <c r="G2140" s="18" t="s">
        <v>10369</v>
      </c>
      <c r="H2140" s="18" t="s">
        <v>10369</v>
      </c>
      <c r="I2140" s="18" t="s">
        <v>10370</v>
      </c>
      <c r="J2140" s="18"/>
      <c r="K2140" s="7" t="e">
        <v>#N/A</v>
      </c>
      <c r="L2140" s="7" t="e">
        <v>#N/A</v>
      </c>
      <c r="M2140" s="7" t="e">
        <v>#N/A</v>
      </c>
      <c r="N2140" s="7" t="e">
        <v>#N/A</v>
      </c>
      <c r="O2140" s="7" t="e">
        <v>#N/A</v>
      </c>
      <c r="P2140" s="7" t="e">
        <v>#N/A</v>
      </c>
      <c r="Q2140" s="7" t="e">
        <v>#N/A</v>
      </c>
      <c r="R2140" s="7" t="e">
        <v>#N/A</v>
      </c>
      <c r="S2140" s="7" t="e">
        <v>#N/A</v>
      </c>
      <c r="T2140" s="7">
        <v>0</v>
      </c>
      <c r="U2140" s="7" t="e">
        <v>#N/A</v>
      </c>
      <c r="V2140" s="7" t="e">
        <v>#N/A</v>
      </c>
      <c r="W2140" s="7" t="e">
        <v>#N/A</v>
      </c>
      <c r="X2140" s="7" t="e">
        <v>#N/A</v>
      </c>
      <c r="Y2140" s="7">
        <v>0</v>
      </c>
      <c r="Z2140" s="7">
        <f t="shared" si="265"/>
        <v>0</v>
      </c>
      <c r="AA2140" s="7">
        <f t="shared" si="266"/>
        <v>0</v>
      </c>
      <c r="AB2140" s="7" t="b">
        <f t="shared" si="267"/>
        <v>1</v>
      </c>
      <c r="AC2140" s="7" t="b">
        <f t="shared" si="268"/>
        <v>0</v>
      </c>
      <c r="AD2140" s="7" t="b">
        <f t="shared" si="269"/>
        <v>1</v>
      </c>
      <c r="AE2140" s="7" t="b">
        <f t="shared" si="270"/>
        <v>0</v>
      </c>
      <c r="AF2140" s="7" t="b">
        <f t="shared" si="271"/>
        <v>0</v>
      </c>
      <c r="AH2140" t="b">
        <f>AND(Table252102[[#This Row],[Developmental toxicity]:[Reproductive toxicity]])</f>
        <v>0</v>
      </c>
    </row>
    <row r="2141" spans="1:34" x14ac:dyDescent="0.25">
      <c r="A2141" s="3">
        <f t="shared" si="264"/>
        <v>2140</v>
      </c>
      <c r="B2141" s="18">
        <v>186</v>
      </c>
      <c r="C2141" s="18" t="s">
        <v>613</v>
      </c>
      <c r="D2141" s="18" t="s">
        <v>5167</v>
      </c>
      <c r="E2141" s="70" t="s">
        <v>4680</v>
      </c>
      <c r="F2141" s="18" t="s">
        <v>5601</v>
      </c>
      <c r="G2141" s="18" t="s">
        <v>614</v>
      </c>
      <c r="H2141" s="18" t="s">
        <v>6085</v>
      </c>
      <c r="I2141" s="18" t="s">
        <v>6512</v>
      </c>
      <c r="J2141" s="18" t="s">
        <v>1430</v>
      </c>
      <c r="K2141" s="7" t="e">
        <v>#N/A</v>
      </c>
      <c r="L2141" s="7">
        <v>1</v>
      </c>
      <c r="M2141" s="7" t="e">
        <v>#N/A</v>
      </c>
      <c r="N2141" s="7" t="e">
        <v>#N/A</v>
      </c>
      <c r="O2141" s="7" t="e">
        <v>#N/A</v>
      </c>
      <c r="P2141" s="7" t="e">
        <v>#N/A</v>
      </c>
      <c r="Q2141" s="7" t="e">
        <v>#N/A</v>
      </c>
      <c r="R2141" s="7" t="e">
        <v>#N/A</v>
      </c>
      <c r="S2141" s="7" t="e">
        <v>#N/A</v>
      </c>
      <c r="T2141" s="7" t="e">
        <v>#N/A</v>
      </c>
      <c r="U2141" s="7" t="e">
        <v>#N/A</v>
      </c>
      <c r="V2141" s="7" t="e">
        <v>#N/A</v>
      </c>
      <c r="W2141" s="7" t="e">
        <v>#N/A</v>
      </c>
      <c r="X2141" s="7">
        <v>1</v>
      </c>
      <c r="Y2141" s="7">
        <v>1</v>
      </c>
      <c r="Z2141" s="7">
        <f t="shared" si="265"/>
        <v>1</v>
      </c>
      <c r="AA2141" s="7">
        <f t="shared" si="266"/>
        <v>1</v>
      </c>
      <c r="AB2141" s="7" t="b">
        <f t="shared" si="267"/>
        <v>1</v>
      </c>
      <c r="AC2141" s="7" t="b">
        <f t="shared" si="268"/>
        <v>0</v>
      </c>
      <c r="AD2141" s="7" t="b">
        <f t="shared" si="269"/>
        <v>0</v>
      </c>
      <c r="AE2141" s="7" t="b">
        <f t="shared" si="270"/>
        <v>0</v>
      </c>
      <c r="AF2141" s="7" t="b">
        <f t="shared" si="271"/>
        <v>0</v>
      </c>
      <c r="AH2141" t="b">
        <f>AND(Table252102[[#This Row],[Developmental toxicity]:[Reproductive toxicity]])</f>
        <v>0</v>
      </c>
    </row>
    <row r="2142" spans="1:34" x14ac:dyDescent="0.25">
      <c r="A2142" s="3">
        <f t="shared" si="264"/>
        <v>2141</v>
      </c>
      <c r="B2142" s="18"/>
      <c r="C2142" s="18" t="s">
        <v>20651</v>
      </c>
      <c r="D2142" s="16" t="s">
        <v>19325</v>
      </c>
      <c r="E2142" s="70" t="s">
        <v>20406</v>
      </c>
      <c r="F2142" s="18" t="s">
        <v>20083</v>
      </c>
      <c r="G2142" s="18" t="s">
        <v>20084</v>
      </c>
      <c r="H2142" s="18" t="s">
        <v>20084</v>
      </c>
      <c r="I2142" s="18" t="s">
        <v>20085</v>
      </c>
      <c r="J2142" s="18" t="s">
        <v>20</v>
      </c>
      <c r="K2142" s="7" t="e">
        <v>#N/A</v>
      </c>
      <c r="L2142" s="7" t="e">
        <v>#N/A</v>
      </c>
      <c r="M2142" s="7" t="e">
        <v>#N/A</v>
      </c>
      <c r="N2142" s="7" t="e">
        <v>#N/A</v>
      </c>
      <c r="O2142" s="7" t="e">
        <v>#N/A</v>
      </c>
      <c r="P2142" s="7" t="e">
        <v>#N/A</v>
      </c>
      <c r="Q2142" s="7" t="e">
        <v>#N/A</v>
      </c>
      <c r="R2142" s="7" t="e">
        <v>#N/A</v>
      </c>
      <c r="S2142" s="7" t="e">
        <v>#N/A</v>
      </c>
      <c r="T2142" s="7" t="e">
        <v>#N/A</v>
      </c>
      <c r="U2142" s="7" t="e">
        <v>#N/A</v>
      </c>
      <c r="V2142" s="7" t="e">
        <v>#N/A</v>
      </c>
      <c r="W2142" s="7" t="e">
        <v>#N/A</v>
      </c>
      <c r="X2142" s="7">
        <v>1</v>
      </c>
      <c r="Y2142" s="7" t="e">
        <v>#N/A</v>
      </c>
      <c r="Z2142" s="7">
        <f t="shared" si="265"/>
        <v>1</v>
      </c>
      <c r="AA2142" s="7">
        <f t="shared" si="266"/>
        <v>1</v>
      </c>
      <c r="AB2142" s="7" t="b">
        <f t="shared" si="267"/>
        <v>1</v>
      </c>
      <c r="AC2142" s="7" t="b">
        <f t="shared" si="268"/>
        <v>0</v>
      </c>
      <c r="AD2142" s="7" t="b">
        <f t="shared" si="269"/>
        <v>0</v>
      </c>
      <c r="AE2142" s="7" t="b">
        <f t="shared" si="270"/>
        <v>0</v>
      </c>
      <c r="AF2142" s="7" t="b">
        <f t="shared" si="271"/>
        <v>0</v>
      </c>
      <c r="AH2142" t="b">
        <f>AND(Table252102[[#This Row],[Developmental toxicity]:[Reproductive toxicity]])</f>
        <v>0</v>
      </c>
    </row>
    <row r="2143" spans="1:34" x14ac:dyDescent="0.25">
      <c r="A2143" s="3">
        <f t="shared" si="264"/>
        <v>2142</v>
      </c>
      <c r="B2143" s="18"/>
      <c r="C2143" s="17" t="s">
        <v>21233</v>
      </c>
      <c r="D2143" s="18" t="s">
        <v>20837</v>
      </c>
      <c r="E2143" s="83" t="s">
        <v>21035</v>
      </c>
      <c r="F2143" s="17" t="s">
        <v>21761</v>
      </c>
      <c r="G2143" s="17" t="s">
        <v>21762</v>
      </c>
      <c r="H2143" s="17" t="s">
        <v>21762</v>
      </c>
      <c r="I2143" s="17" t="s">
        <v>21763</v>
      </c>
      <c r="J2143" s="18"/>
      <c r="K2143" s="7" t="e">
        <v>#N/A</v>
      </c>
      <c r="L2143" s="7" t="e">
        <v>#N/A</v>
      </c>
      <c r="M2143" s="7" t="e">
        <v>#N/A</v>
      </c>
      <c r="N2143" s="7" t="e">
        <v>#N/A</v>
      </c>
      <c r="O2143" s="7" t="e">
        <v>#N/A</v>
      </c>
      <c r="P2143" s="7" t="e">
        <v>#N/A</v>
      </c>
      <c r="Q2143" s="7" t="e">
        <v>#N/A</v>
      </c>
      <c r="R2143" s="7" t="e">
        <v>#N/A</v>
      </c>
      <c r="S2143" s="7" t="e">
        <v>#N/A</v>
      </c>
      <c r="T2143" s="7" t="e">
        <v>#N/A</v>
      </c>
      <c r="U2143" s="7" t="e">
        <v>#N/A</v>
      </c>
      <c r="V2143" s="7" t="e">
        <v>#N/A</v>
      </c>
      <c r="W2143" s="7" t="e">
        <v>#N/A</v>
      </c>
      <c r="X2143" s="7" t="e">
        <v>#N/A</v>
      </c>
      <c r="Y2143" s="7">
        <v>1</v>
      </c>
      <c r="Z2143" s="7">
        <f t="shared" si="265"/>
        <v>1</v>
      </c>
      <c r="AA2143" s="7">
        <f t="shared" si="266"/>
        <v>1</v>
      </c>
      <c r="AB2143" s="7" t="b">
        <f t="shared" si="267"/>
        <v>1</v>
      </c>
      <c r="AC2143" s="7" t="b">
        <f t="shared" si="268"/>
        <v>0</v>
      </c>
      <c r="AD2143" s="7" t="b">
        <f t="shared" si="269"/>
        <v>0</v>
      </c>
      <c r="AE2143" s="7" t="b">
        <f t="shared" si="270"/>
        <v>0</v>
      </c>
      <c r="AF2143" s="7" t="b">
        <f t="shared" si="271"/>
        <v>0</v>
      </c>
      <c r="AH2143" t="b">
        <f>AND(Table252102[[#This Row],[Developmental toxicity]:[Reproductive toxicity]])</f>
        <v>0</v>
      </c>
    </row>
    <row r="2144" spans="1:34" x14ac:dyDescent="0.25">
      <c r="A2144" s="3">
        <f t="shared" si="264"/>
        <v>2143</v>
      </c>
      <c r="B2144" s="18" t="s">
        <v>1440</v>
      </c>
      <c r="C2144" s="18" t="s">
        <v>2477</v>
      </c>
      <c r="D2144" s="16" t="s">
        <v>3415</v>
      </c>
      <c r="E2144" s="79" t="s">
        <v>7753</v>
      </c>
      <c r="F2144" s="17" t="s">
        <v>8592</v>
      </c>
      <c r="G2144" s="17" t="s">
        <v>10054</v>
      </c>
      <c r="H2144" s="17" t="s">
        <v>10055</v>
      </c>
      <c r="I2144" s="17" t="s">
        <v>10056</v>
      </c>
      <c r="J2144" s="18"/>
      <c r="K2144" s="7" t="e">
        <v>#N/A</v>
      </c>
      <c r="L2144" s="7" t="e">
        <v>#N/A</v>
      </c>
      <c r="M2144" s="7" t="e">
        <v>#N/A</v>
      </c>
      <c r="N2144" s="7" t="e">
        <v>#N/A</v>
      </c>
      <c r="O2144" s="7" t="e">
        <v>#N/A</v>
      </c>
      <c r="P2144" s="7" t="e">
        <v>#N/A</v>
      </c>
      <c r="Q2144" s="7" t="e">
        <v>#N/A</v>
      </c>
      <c r="R2144" s="7" t="e">
        <v>#N/A</v>
      </c>
      <c r="S2144" s="7" t="e">
        <v>#N/A</v>
      </c>
      <c r="T2144" s="7">
        <v>0</v>
      </c>
      <c r="U2144" s="7" t="e">
        <v>#N/A</v>
      </c>
      <c r="V2144" s="7" t="e">
        <v>#N/A</v>
      </c>
      <c r="W2144" s="3">
        <v>1</v>
      </c>
      <c r="X2144" s="3">
        <v>1</v>
      </c>
      <c r="Y2144" s="7" t="e">
        <v>#N/A</v>
      </c>
      <c r="Z2144" s="7">
        <f t="shared" si="265"/>
        <v>1</v>
      </c>
      <c r="AA2144" s="7">
        <f t="shared" si="266"/>
        <v>1</v>
      </c>
      <c r="AB2144" s="7" t="b">
        <f t="shared" si="267"/>
        <v>1</v>
      </c>
      <c r="AC2144" s="7" t="b">
        <f t="shared" si="268"/>
        <v>1</v>
      </c>
      <c r="AD2144" s="7" t="b">
        <f t="shared" si="269"/>
        <v>1</v>
      </c>
      <c r="AE2144" s="7" t="b">
        <f t="shared" si="270"/>
        <v>1</v>
      </c>
      <c r="AF2144" s="7" t="b">
        <f t="shared" si="271"/>
        <v>0</v>
      </c>
      <c r="AH2144" t="b">
        <f>AND(Table252102[[#This Row],[Developmental toxicity]:[Reproductive toxicity]])</f>
        <v>1</v>
      </c>
    </row>
    <row r="2145" spans="1:34" x14ac:dyDescent="0.25">
      <c r="A2145" s="3">
        <f t="shared" si="264"/>
        <v>2144</v>
      </c>
      <c r="B2145" s="18" t="s">
        <v>1440</v>
      </c>
      <c r="C2145" s="18" t="s">
        <v>2716</v>
      </c>
      <c r="D2145" s="16" t="s">
        <v>3679</v>
      </c>
      <c r="E2145" s="70" t="s">
        <v>7986</v>
      </c>
      <c r="F2145" s="18" t="s">
        <v>8821</v>
      </c>
      <c r="G2145" s="18" t="s">
        <v>10587</v>
      </c>
      <c r="H2145" s="18" t="s">
        <v>10588</v>
      </c>
      <c r="I2145" s="18" t="s">
        <v>10589</v>
      </c>
      <c r="J2145" s="18"/>
      <c r="K2145" s="7" t="e">
        <v>#N/A</v>
      </c>
      <c r="L2145" s="7" t="e">
        <v>#N/A</v>
      </c>
      <c r="M2145" s="7" t="e">
        <v>#N/A</v>
      </c>
      <c r="N2145" s="7" t="e">
        <v>#N/A</v>
      </c>
      <c r="O2145" s="7" t="e">
        <v>#N/A</v>
      </c>
      <c r="P2145" s="7" t="e">
        <v>#N/A</v>
      </c>
      <c r="Q2145" s="7" t="e">
        <v>#N/A</v>
      </c>
      <c r="R2145" s="7" t="e">
        <v>#N/A</v>
      </c>
      <c r="S2145" s="7" t="e">
        <v>#N/A</v>
      </c>
      <c r="T2145" s="7">
        <v>0</v>
      </c>
      <c r="U2145" s="7" t="e">
        <v>#N/A</v>
      </c>
      <c r="V2145" s="7" t="e">
        <v>#N/A</v>
      </c>
      <c r="W2145" s="7" t="e">
        <v>#N/A</v>
      </c>
      <c r="X2145" s="7" t="e">
        <v>#N/A</v>
      </c>
      <c r="Y2145" s="7">
        <v>1</v>
      </c>
      <c r="Z2145" s="7">
        <f t="shared" si="265"/>
        <v>1</v>
      </c>
      <c r="AA2145" s="7">
        <f t="shared" si="266"/>
        <v>0</v>
      </c>
      <c r="AB2145" s="7" t="b">
        <f t="shared" si="267"/>
        <v>1</v>
      </c>
      <c r="AC2145" s="7" t="b">
        <f t="shared" si="268"/>
        <v>0</v>
      </c>
      <c r="AD2145" s="7" t="b">
        <f t="shared" si="269"/>
        <v>1</v>
      </c>
      <c r="AE2145" s="7" t="b">
        <f t="shared" si="270"/>
        <v>0</v>
      </c>
      <c r="AF2145" s="7" t="b">
        <f t="shared" si="271"/>
        <v>0</v>
      </c>
      <c r="AH2145" t="b">
        <f>AND(Table252102[[#This Row],[Developmental toxicity]:[Reproductive toxicity]])</f>
        <v>0</v>
      </c>
    </row>
    <row r="2146" spans="1:34" x14ac:dyDescent="0.25">
      <c r="A2146" s="3">
        <f t="shared" si="264"/>
        <v>2145</v>
      </c>
      <c r="B2146" s="18" t="s">
        <v>1440</v>
      </c>
      <c r="C2146" s="18" t="s">
        <v>2410</v>
      </c>
      <c r="D2146" s="18" t="s">
        <v>3337</v>
      </c>
      <c r="E2146" s="79" t="s">
        <v>7687</v>
      </c>
      <c r="F2146" s="17" t="s">
        <v>8528</v>
      </c>
      <c r="G2146" s="17" t="s">
        <v>9910</v>
      </c>
      <c r="H2146" s="17" t="s">
        <v>9911</v>
      </c>
      <c r="I2146" s="17" t="s">
        <v>9912</v>
      </c>
      <c r="J2146" s="18"/>
      <c r="K2146" s="7" t="e">
        <v>#N/A</v>
      </c>
      <c r="L2146" s="7" t="e">
        <v>#N/A</v>
      </c>
      <c r="M2146" s="7" t="e">
        <v>#N/A</v>
      </c>
      <c r="N2146" s="7" t="e">
        <v>#N/A</v>
      </c>
      <c r="O2146" s="7" t="e">
        <v>#N/A</v>
      </c>
      <c r="P2146" s="7" t="e">
        <v>#N/A</v>
      </c>
      <c r="Q2146" s="7" t="e">
        <v>#N/A</v>
      </c>
      <c r="R2146" s="7" t="e">
        <v>#N/A</v>
      </c>
      <c r="S2146" s="7" t="e">
        <v>#N/A</v>
      </c>
      <c r="T2146" s="7">
        <v>0</v>
      </c>
      <c r="U2146" s="7" t="e">
        <v>#N/A</v>
      </c>
      <c r="V2146" s="7" t="e">
        <v>#N/A</v>
      </c>
      <c r="W2146" s="7" t="e">
        <v>#N/A</v>
      </c>
      <c r="X2146" s="7" t="e">
        <v>#N/A</v>
      </c>
      <c r="Y2146" s="7" t="e">
        <v>#N/A</v>
      </c>
      <c r="Z2146" s="7">
        <f t="shared" si="265"/>
        <v>0</v>
      </c>
      <c r="AA2146" s="7">
        <f t="shared" si="266"/>
        <v>0</v>
      </c>
      <c r="AB2146" s="7" t="b">
        <f t="shared" si="267"/>
        <v>1</v>
      </c>
      <c r="AC2146" s="7" t="b">
        <f t="shared" si="268"/>
        <v>0</v>
      </c>
      <c r="AD2146" s="7" t="b">
        <f t="shared" si="269"/>
        <v>1</v>
      </c>
      <c r="AE2146" s="7" t="b">
        <f t="shared" si="270"/>
        <v>0</v>
      </c>
      <c r="AF2146" s="7" t="b">
        <f t="shared" si="271"/>
        <v>0</v>
      </c>
      <c r="AH2146" t="b">
        <f>AND(Table252102[[#This Row],[Developmental toxicity]:[Reproductive toxicity]])</f>
        <v>0</v>
      </c>
    </row>
    <row r="2147" spans="1:34" x14ac:dyDescent="0.25">
      <c r="A2147" s="3">
        <f t="shared" si="264"/>
        <v>2146</v>
      </c>
      <c r="B2147" s="18"/>
      <c r="C2147" s="18" t="s">
        <v>18646</v>
      </c>
      <c r="D2147" s="18" t="s">
        <v>18405</v>
      </c>
      <c r="E2147" s="70" t="s">
        <v>18526</v>
      </c>
      <c r="F2147" s="18" t="s">
        <v>18921</v>
      </c>
      <c r="G2147" s="18" t="s">
        <v>18922</v>
      </c>
      <c r="H2147" s="18" t="s">
        <v>18922</v>
      </c>
      <c r="I2147" s="18" t="s">
        <v>18923</v>
      </c>
      <c r="J2147" s="18" t="s">
        <v>20</v>
      </c>
      <c r="K2147" s="7" t="e">
        <v>#N/A</v>
      </c>
      <c r="L2147" s="7" t="e">
        <v>#N/A</v>
      </c>
      <c r="M2147" s="7" t="e">
        <v>#N/A</v>
      </c>
      <c r="N2147" s="7" t="e">
        <v>#N/A</v>
      </c>
      <c r="O2147" s="7" t="e">
        <v>#N/A</v>
      </c>
      <c r="P2147" s="7" t="e">
        <v>#N/A</v>
      </c>
      <c r="Q2147" s="7" t="e">
        <v>#N/A</v>
      </c>
      <c r="R2147" s="7" t="e">
        <v>#N/A</v>
      </c>
      <c r="S2147" s="7" t="e">
        <v>#N/A</v>
      </c>
      <c r="T2147" s="7" t="e">
        <v>#N/A</v>
      </c>
      <c r="U2147" s="7" t="e">
        <v>#N/A</v>
      </c>
      <c r="V2147" s="7" t="e">
        <v>#N/A</v>
      </c>
      <c r="W2147" s="7" t="e">
        <v>#N/A</v>
      </c>
      <c r="X2147" s="7">
        <v>0</v>
      </c>
      <c r="Y2147" s="7" t="e">
        <v>#N/A</v>
      </c>
      <c r="Z2147" s="7">
        <f t="shared" si="265"/>
        <v>0</v>
      </c>
      <c r="AA2147" s="7">
        <f t="shared" si="266"/>
        <v>0</v>
      </c>
      <c r="AB2147" s="7" t="b">
        <f t="shared" si="267"/>
        <v>1</v>
      </c>
      <c r="AC2147" s="7" t="b">
        <f t="shared" si="268"/>
        <v>0</v>
      </c>
      <c r="AD2147" s="7" t="b">
        <f t="shared" si="269"/>
        <v>0</v>
      </c>
      <c r="AE2147" s="7" t="b">
        <f t="shared" si="270"/>
        <v>0</v>
      </c>
      <c r="AF2147" s="7" t="b">
        <f t="shared" si="271"/>
        <v>0</v>
      </c>
      <c r="AH2147" t="b">
        <f>AND(Table252102[[#This Row],[Developmental toxicity]:[Reproductive toxicity]])</f>
        <v>0</v>
      </c>
    </row>
    <row r="2148" spans="1:34" x14ac:dyDescent="0.25">
      <c r="A2148" s="3">
        <f t="shared" si="264"/>
        <v>2147</v>
      </c>
      <c r="B2148" s="18">
        <v>15027</v>
      </c>
      <c r="C2148" s="18" t="s">
        <v>2302</v>
      </c>
      <c r="D2148" s="16" t="s">
        <v>265</v>
      </c>
      <c r="E2148" s="70" t="s">
        <v>4072</v>
      </c>
      <c r="F2148" s="18" t="s">
        <v>3897</v>
      </c>
      <c r="G2148" s="18" t="s">
        <v>266</v>
      </c>
      <c r="H2148" s="18" t="s">
        <v>4452</v>
      </c>
      <c r="I2148" s="18" t="s">
        <v>4453</v>
      </c>
      <c r="J2148" s="18" t="s">
        <v>20</v>
      </c>
      <c r="K2148" s="7" t="e">
        <v>#N/A</v>
      </c>
      <c r="L2148" s="7" t="e">
        <v>#N/A</v>
      </c>
      <c r="M2148" s="7" t="e">
        <v>#N/A</v>
      </c>
      <c r="N2148" s="7" t="e">
        <v>#N/A</v>
      </c>
      <c r="O2148" s="7" t="e">
        <v>#N/A</v>
      </c>
      <c r="P2148" s="7" t="e">
        <v>#N/A</v>
      </c>
      <c r="Q2148" s="7" t="e">
        <v>#N/A</v>
      </c>
      <c r="R2148" s="7" t="e">
        <v>#N/A</v>
      </c>
      <c r="S2148" s="7" t="e">
        <v>#N/A</v>
      </c>
      <c r="T2148" s="7">
        <v>0</v>
      </c>
      <c r="U2148" s="7" t="e">
        <v>#N/A</v>
      </c>
      <c r="V2148" s="7" t="e">
        <v>#N/A</v>
      </c>
      <c r="W2148" s="3">
        <v>1</v>
      </c>
      <c r="X2148" s="3" t="e">
        <v>#N/A</v>
      </c>
      <c r="Y2148" s="7" t="e">
        <v>#N/A</v>
      </c>
      <c r="Z2148" s="7">
        <f t="shared" si="265"/>
        <v>1</v>
      </c>
      <c r="AA2148" s="7">
        <f t="shared" si="266"/>
        <v>0</v>
      </c>
      <c r="AB2148" s="7" t="b">
        <f t="shared" si="267"/>
        <v>1</v>
      </c>
      <c r="AC2148" s="7" t="b">
        <f t="shared" si="268"/>
        <v>1</v>
      </c>
      <c r="AD2148" s="7" t="b">
        <f t="shared" si="269"/>
        <v>1</v>
      </c>
      <c r="AE2148" s="7" t="b">
        <f t="shared" si="270"/>
        <v>1</v>
      </c>
      <c r="AF2148" s="7" t="b">
        <f t="shared" si="271"/>
        <v>0</v>
      </c>
      <c r="AH2148" t="b">
        <f>AND(Table252102[[#This Row],[Developmental toxicity]:[Reproductive toxicity]])</f>
        <v>1</v>
      </c>
    </row>
    <row r="2149" spans="1:34" x14ac:dyDescent="0.25">
      <c r="A2149" s="3">
        <f t="shared" si="264"/>
        <v>2148</v>
      </c>
      <c r="B2149" s="18" t="s">
        <v>1440</v>
      </c>
      <c r="C2149" s="18" t="s">
        <v>2708</v>
      </c>
      <c r="D2149" s="18" t="s">
        <v>3671</v>
      </c>
      <c r="E2149" s="79" t="s">
        <v>7978</v>
      </c>
      <c r="F2149" s="17" t="s">
        <v>8814</v>
      </c>
      <c r="G2149" s="17" t="s">
        <v>10572</v>
      </c>
      <c r="H2149" s="17" t="s">
        <v>7141</v>
      </c>
      <c r="I2149" s="17" t="s">
        <v>10573</v>
      </c>
      <c r="J2149" s="18"/>
      <c r="K2149" s="7" t="e">
        <v>#N/A</v>
      </c>
      <c r="L2149" s="7" t="e">
        <v>#N/A</v>
      </c>
      <c r="M2149" s="7" t="e">
        <v>#N/A</v>
      </c>
      <c r="N2149" s="7" t="e">
        <v>#N/A</v>
      </c>
      <c r="O2149" s="7" t="e">
        <v>#N/A</v>
      </c>
      <c r="P2149" s="7">
        <v>0</v>
      </c>
      <c r="Q2149" s="7" t="e">
        <v>#N/A</v>
      </c>
      <c r="R2149" s="7" t="e">
        <v>#N/A</v>
      </c>
      <c r="S2149" s="7" t="e">
        <v>#N/A</v>
      </c>
      <c r="T2149" s="7">
        <v>0</v>
      </c>
      <c r="U2149" s="7" t="e">
        <v>#N/A</v>
      </c>
      <c r="V2149" s="7" t="e">
        <v>#N/A</v>
      </c>
      <c r="W2149" s="3">
        <v>1</v>
      </c>
      <c r="X2149" s="3">
        <v>1</v>
      </c>
      <c r="Y2149" s="7" t="e">
        <v>#N/A</v>
      </c>
      <c r="Z2149" s="7">
        <f t="shared" si="265"/>
        <v>1</v>
      </c>
      <c r="AA2149" s="7">
        <f t="shared" si="266"/>
        <v>0</v>
      </c>
      <c r="AB2149" s="7" t="b">
        <f t="shared" si="267"/>
        <v>1</v>
      </c>
      <c r="AC2149" s="7" t="b">
        <f t="shared" si="268"/>
        <v>1</v>
      </c>
      <c r="AD2149" s="7" t="b">
        <f t="shared" si="269"/>
        <v>1</v>
      </c>
      <c r="AE2149" s="7" t="b">
        <f t="shared" si="270"/>
        <v>1</v>
      </c>
      <c r="AF2149" s="7" t="b">
        <f t="shared" si="271"/>
        <v>1</v>
      </c>
      <c r="AH2149" t="b">
        <f>AND(Table252102[[#This Row],[Developmental toxicity]:[Reproductive toxicity]])</f>
        <v>1</v>
      </c>
    </row>
    <row r="2150" spans="1:34" x14ac:dyDescent="0.25">
      <c r="A2150" s="3">
        <f t="shared" si="264"/>
        <v>2149</v>
      </c>
      <c r="B2150" s="18"/>
      <c r="C2150" s="18" t="s">
        <v>11261</v>
      </c>
      <c r="D2150" s="16" t="s">
        <v>11260</v>
      </c>
      <c r="E2150" s="70" t="s">
        <v>14339</v>
      </c>
      <c r="F2150" s="18" t="s">
        <v>14340</v>
      </c>
      <c r="G2150" s="18" t="s">
        <v>14341</v>
      </c>
      <c r="H2150" s="18" t="s">
        <v>14342</v>
      </c>
      <c r="I2150" s="18" t="s">
        <v>14343</v>
      </c>
      <c r="J2150" s="18"/>
      <c r="K2150" s="7" t="e">
        <v>#N/A</v>
      </c>
      <c r="L2150" s="7" t="e">
        <v>#N/A</v>
      </c>
      <c r="M2150" s="7" t="e">
        <v>#N/A</v>
      </c>
      <c r="N2150" s="7" t="e">
        <v>#N/A</v>
      </c>
      <c r="O2150" s="7" t="e">
        <v>#N/A</v>
      </c>
      <c r="P2150" s="7" t="e">
        <v>#N/A</v>
      </c>
      <c r="Q2150" s="7" t="e">
        <v>#N/A</v>
      </c>
      <c r="R2150" s="7" t="e">
        <v>#N/A</v>
      </c>
      <c r="S2150" s="7" t="e">
        <v>#N/A</v>
      </c>
      <c r="T2150" s="7" t="e">
        <v>#N/A</v>
      </c>
      <c r="U2150" s="7" t="e">
        <v>#N/A</v>
      </c>
      <c r="V2150" s="7" t="e">
        <v>#N/A</v>
      </c>
      <c r="W2150" s="3">
        <v>1</v>
      </c>
      <c r="X2150" s="3" t="e">
        <v>#N/A</v>
      </c>
      <c r="Y2150" s="7" t="e">
        <v>#N/A</v>
      </c>
      <c r="Z2150" s="7">
        <f t="shared" si="265"/>
        <v>1</v>
      </c>
      <c r="AA2150" s="7">
        <f t="shared" si="266"/>
        <v>1</v>
      </c>
      <c r="AB2150" s="7" t="b">
        <f t="shared" si="267"/>
        <v>0</v>
      </c>
      <c r="AC2150" s="7" t="b">
        <f t="shared" si="268"/>
        <v>1</v>
      </c>
      <c r="AD2150" s="7" t="b">
        <f t="shared" si="269"/>
        <v>0</v>
      </c>
      <c r="AE2150" s="7" t="b">
        <f t="shared" si="270"/>
        <v>1</v>
      </c>
      <c r="AF2150" s="7" t="b">
        <f t="shared" si="271"/>
        <v>0</v>
      </c>
      <c r="AH2150" t="b">
        <f>AND(Table252102[[#This Row],[Developmental toxicity]:[Reproductive toxicity]])</f>
        <v>0</v>
      </c>
    </row>
    <row r="2151" spans="1:34" x14ac:dyDescent="0.25">
      <c r="A2151" s="3">
        <f t="shared" si="264"/>
        <v>2150</v>
      </c>
      <c r="B2151" s="18" t="s">
        <v>1440</v>
      </c>
      <c r="C2151" s="18" t="s">
        <v>2079</v>
      </c>
      <c r="D2151" s="18" t="s">
        <v>2962</v>
      </c>
      <c r="E2151" s="79" t="s">
        <v>7360</v>
      </c>
      <c r="F2151" s="17" t="s">
        <v>8209</v>
      </c>
      <c r="G2151" s="17" t="s">
        <v>9201</v>
      </c>
      <c r="H2151" s="17" t="s">
        <v>9201</v>
      </c>
      <c r="I2151" s="17" t="s">
        <v>9202</v>
      </c>
      <c r="J2151" s="18"/>
      <c r="K2151" s="7" t="e">
        <v>#N/A</v>
      </c>
      <c r="L2151" s="7" t="e">
        <v>#N/A</v>
      </c>
      <c r="M2151" s="7" t="e">
        <v>#N/A</v>
      </c>
      <c r="N2151" s="7" t="e">
        <v>#N/A</v>
      </c>
      <c r="O2151" s="7" t="e">
        <v>#N/A</v>
      </c>
      <c r="P2151" s="7" t="e">
        <v>#N/A</v>
      </c>
      <c r="Q2151" s="7" t="e">
        <v>#N/A</v>
      </c>
      <c r="R2151" s="7" t="e">
        <v>#N/A</v>
      </c>
      <c r="S2151" s="7" t="e">
        <v>#N/A</v>
      </c>
      <c r="T2151" s="7">
        <v>0</v>
      </c>
      <c r="U2151" s="7" t="e">
        <v>#N/A</v>
      </c>
      <c r="V2151" s="7" t="e">
        <v>#N/A</v>
      </c>
      <c r="W2151" s="7" t="e">
        <v>#N/A</v>
      </c>
      <c r="X2151" s="7" t="e">
        <v>#N/A</v>
      </c>
      <c r="Y2151" s="7" t="e">
        <v>#N/A</v>
      </c>
      <c r="Z2151" s="7">
        <f t="shared" si="265"/>
        <v>0</v>
      </c>
      <c r="AA2151" s="7">
        <f t="shared" si="266"/>
        <v>0</v>
      </c>
      <c r="AB2151" s="7" t="b">
        <f t="shared" si="267"/>
        <v>1</v>
      </c>
      <c r="AC2151" s="7" t="b">
        <f t="shared" si="268"/>
        <v>0</v>
      </c>
      <c r="AD2151" s="7" t="b">
        <f t="shared" si="269"/>
        <v>1</v>
      </c>
      <c r="AE2151" s="7" t="b">
        <f t="shared" si="270"/>
        <v>0</v>
      </c>
      <c r="AF2151" s="7" t="b">
        <f t="shared" si="271"/>
        <v>0</v>
      </c>
      <c r="AH2151" t="b">
        <f>AND(Table252102[[#This Row],[Developmental toxicity]:[Reproductive toxicity]])</f>
        <v>0</v>
      </c>
    </row>
    <row r="2152" spans="1:34" x14ac:dyDescent="0.25">
      <c r="A2152" s="3">
        <f t="shared" si="264"/>
        <v>2151</v>
      </c>
      <c r="B2152" s="18">
        <v>579</v>
      </c>
      <c r="C2152" s="18" t="s">
        <v>1220</v>
      </c>
      <c r="D2152" s="16" t="s">
        <v>5387</v>
      </c>
      <c r="E2152" s="70" t="s">
        <v>4957</v>
      </c>
      <c r="F2152" s="18" t="s">
        <v>5863</v>
      </c>
      <c r="G2152" s="18" t="s">
        <v>1221</v>
      </c>
      <c r="H2152" s="18" t="s">
        <v>6292</v>
      </c>
      <c r="I2152" s="18" t="s">
        <v>6872</v>
      </c>
      <c r="J2152" s="18" t="s">
        <v>1431</v>
      </c>
      <c r="K2152" s="7" t="e">
        <v>#N/A</v>
      </c>
      <c r="L2152" s="7">
        <v>1</v>
      </c>
      <c r="M2152" s="7" t="e">
        <v>#N/A</v>
      </c>
      <c r="N2152" s="7" t="e">
        <v>#N/A</v>
      </c>
      <c r="O2152" s="7" t="e">
        <v>#N/A</v>
      </c>
      <c r="P2152" s="7" t="e">
        <v>#N/A</v>
      </c>
      <c r="Q2152" s="7" t="e">
        <v>#N/A</v>
      </c>
      <c r="R2152" s="7" t="e">
        <v>#N/A</v>
      </c>
      <c r="S2152" s="7" t="e">
        <v>#N/A</v>
      </c>
      <c r="T2152" s="7" t="e">
        <v>#N/A</v>
      </c>
      <c r="U2152" s="7" t="e">
        <v>#N/A</v>
      </c>
      <c r="V2152" s="7" t="e">
        <v>#N/A</v>
      </c>
      <c r="W2152" s="7">
        <v>1</v>
      </c>
      <c r="X2152" s="7" t="e">
        <v>#N/A</v>
      </c>
      <c r="Y2152" s="7">
        <v>1</v>
      </c>
      <c r="Z2152" s="7">
        <f t="shared" si="265"/>
        <v>1</v>
      </c>
      <c r="AA2152" s="7">
        <f t="shared" si="266"/>
        <v>1</v>
      </c>
      <c r="AB2152" s="7" t="b">
        <f t="shared" si="267"/>
        <v>1</v>
      </c>
      <c r="AC2152" s="7" t="b">
        <f t="shared" si="268"/>
        <v>1</v>
      </c>
      <c r="AD2152" s="7" t="b">
        <f t="shared" si="269"/>
        <v>0</v>
      </c>
      <c r="AE2152" s="7" t="b">
        <f t="shared" si="270"/>
        <v>1</v>
      </c>
      <c r="AF2152" s="7" t="b">
        <f t="shared" si="271"/>
        <v>0</v>
      </c>
      <c r="AH2152" t="b">
        <f>AND(Table252102[[#This Row],[Developmental toxicity]:[Reproductive toxicity]])</f>
        <v>1</v>
      </c>
    </row>
    <row r="2153" spans="1:34" x14ac:dyDescent="0.25">
      <c r="A2153" s="3">
        <f t="shared" si="264"/>
        <v>2152</v>
      </c>
      <c r="B2153" s="18"/>
      <c r="C2153" s="17" t="s">
        <v>21223</v>
      </c>
      <c r="D2153" s="18" t="s">
        <v>20827</v>
      </c>
      <c r="E2153" s="83" t="s">
        <v>21025</v>
      </c>
      <c r="F2153" s="17" t="s">
        <v>21731</v>
      </c>
      <c r="G2153" s="17" t="s">
        <v>21732</v>
      </c>
      <c r="H2153" s="17" t="s">
        <v>21732</v>
      </c>
      <c r="I2153" s="17" t="s">
        <v>21733</v>
      </c>
      <c r="J2153" s="18"/>
      <c r="K2153" s="7" t="e">
        <v>#N/A</v>
      </c>
      <c r="L2153" s="7" t="e">
        <v>#N/A</v>
      </c>
      <c r="M2153" s="7" t="e">
        <v>#N/A</v>
      </c>
      <c r="N2153" s="7" t="e">
        <v>#N/A</v>
      </c>
      <c r="O2153" s="7" t="e">
        <v>#N/A</v>
      </c>
      <c r="P2153" s="7" t="e">
        <v>#N/A</v>
      </c>
      <c r="Q2153" s="7" t="e">
        <v>#N/A</v>
      </c>
      <c r="R2153" s="7" t="e">
        <v>#N/A</v>
      </c>
      <c r="S2153" s="7" t="e">
        <v>#N/A</v>
      </c>
      <c r="T2153" s="7" t="e">
        <v>#N/A</v>
      </c>
      <c r="U2153" s="7" t="e">
        <v>#N/A</v>
      </c>
      <c r="V2153" s="7" t="e">
        <v>#N/A</v>
      </c>
      <c r="W2153" s="7" t="e">
        <v>#N/A</v>
      </c>
      <c r="X2153" s="7" t="e">
        <v>#N/A</v>
      </c>
      <c r="Y2153" s="7">
        <v>0</v>
      </c>
      <c r="Z2153" s="7">
        <f t="shared" si="265"/>
        <v>0</v>
      </c>
      <c r="AA2153" s="7">
        <f t="shared" si="266"/>
        <v>0</v>
      </c>
      <c r="AB2153" s="7" t="b">
        <f t="shared" si="267"/>
        <v>1</v>
      </c>
      <c r="AC2153" s="7" t="b">
        <f t="shared" si="268"/>
        <v>0</v>
      </c>
      <c r="AD2153" s="7" t="b">
        <f t="shared" si="269"/>
        <v>0</v>
      </c>
      <c r="AE2153" s="7" t="b">
        <f t="shared" si="270"/>
        <v>0</v>
      </c>
      <c r="AF2153" s="7" t="b">
        <f t="shared" si="271"/>
        <v>0</v>
      </c>
      <c r="AH2153" t="b">
        <f>AND(Table252102[[#This Row],[Developmental toxicity]:[Reproductive toxicity]])</f>
        <v>0</v>
      </c>
    </row>
    <row r="2154" spans="1:34" x14ac:dyDescent="0.25">
      <c r="A2154" s="3">
        <f t="shared" si="264"/>
        <v>2153</v>
      </c>
      <c r="B2154" s="18"/>
      <c r="C2154" s="18" t="s">
        <v>20553</v>
      </c>
      <c r="D2154" s="16" t="s">
        <v>19225</v>
      </c>
      <c r="E2154" s="70" t="s">
        <v>20308</v>
      </c>
      <c r="F2154" s="18" t="s">
        <v>19756</v>
      </c>
      <c r="G2154" s="18" t="s">
        <v>19757</v>
      </c>
      <c r="H2154" s="18" t="s">
        <v>19758</v>
      </c>
      <c r="I2154" s="18" t="s">
        <v>19759</v>
      </c>
      <c r="J2154" s="18" t="s">
        <v>20</v>
      </c>
      <c r="K2154" s="7" t="e">
        <v>#N/A</v>
      </c>
      <c r="L2154" s="7" t="e">
        <v>#N/A</v>
      </c>
      <c r="M2154" s="7" t="e">
        <v>#N/A</v>
      </c>
      <c r="N2154" s="7" t="e">
        <v>#N/A</v>
      </c>
      <c r="O2154" s="7" t="e">
        <v>#N/A</v>
      </c>
      <c r="P2154" s="7" t="e">
        <v>#N/A</v>
      </c>
      <c r="Q2154" s="7" t="e">
        <v>#N/A</v>
      </c>
      <c r="R2154" s="7" t="e">
        <v>#N/A</v>
      </c>
      <c r="S2154" s="7" t="e">
        <v>#N/A</v>
      </c>
      <c r="T2154" s="7" t="e">
        <v>#N/A</v>
      </c>
      <c r="U2154" s="7" t="e">
        <v>#N/A</v>
      </c>
      <c r="V2154" s="7" t="e">
        <v>#N/A</v>
      </c>
      <c r="W2154" s="7" t="e">
        <v>#N/A</v>
      </c>
      <c r="X2154" s="7">
        <v>0</v>
      </c>
      <c r="Y2154" s="7" t="e">
        <v>#N/A</v>
      </c>
      <c r="Z2154" s="7">
        <f t="shared" si="265"/>
        <v>0</v>
      </c>
      <c r="AA2154" s="7">
        <f t="shared" si="266"/>
        <v>0</v>
      </c>
      <c r="AB2154" s="7" t="b">
        <f t="shared" si="267"/>
        <v>1</v>
      </c>
      <c r="AC2154" s="7" t="b">
        <f t="shared" si="268"/>
        <v>0</v>
      </c>
      <c r="AD2154" s="7" t="b">
        <f t="shared" si="269"/>
        <v>0</v>
      </c>
      <c r="AE2154" s="7" t="b">
        <f t="shared" si="270"/>
        <v>0</v>
      </c>
      <c r="AF2154" s="7" t="b">
        <f t="shared" si="271"/>
        <v>0</v>
      </c>
      <c r="AH2154" t="b">
        <f>AND(Table252102[[#This Row],[Developmental toxicity]:[Reproductive toxicity]])</f>
        <v>0</v>
      </c>
    </row>
    <row r="2155" spans="1:34" x14ac:dyDescent="0.25">
      <c r="A2155" s="3">
        <f t="shared" si="264"/>
        <v>2154</v>
      </c>
      <c r="B2155" s="18"/>
      <c r="C2155" s="17" t="s">
        <v>21214</v>
      </c>
      <c r="D2155" s="18" t="s">
        <v>20818</v>
      </c>
      <c r="E2155" s="83" t="s">
        <v>21016</v>
      </c>
      <c r="F2155" s="17" t="s">
        <v>21704</v>
      </c>
      <c r="G2155" s="17" t="s">
        <v>21705</v>
      </c>
      <c r="H2155" s="17" t="s">
        <v>21705</v>
      </c>
      <c r="I2155" s="17" t="s">
        <v>21706</v>
      </c>
      <c r="J2155" s="18"/>
      <c r="K2155" s="7" t="e">
        <v>#N/A</v>
      </c>
      <c r="L2155" s="7" t="e">
        <v>#N/A</v>
      </c>
      <c r="M2155" s="7" t="e">
        <v>#N/A</v>
      </c>
      <c r="N2155" s="7" t="e">
        <v>#N/A</v>
      </c>
      <c r="O2155" s="7" t="e">
        <v>#N/A</v>
      </c>
      <c r="P2155" s="7" t="e">
        <v>#N/A</v>
      </c>
      <c r="Q2155" s="7" t="e">
        <v>#N/A</v>
      </c>
      <c r="R2155" s="7" t="e">
        <v>#N/A</v>
      </c>
      <c r="S2155" s="7" t="e">
        <v>#N/A</v>
      </c>
      <c r="T2155" s="7" t="e">
        <v>#N/A</v>
      </c>
      <c r="U2155" s="7" t="e">
        <v>#N/A</v>
      </c>
      <c r="V2155" s="7" t="e">
        <v>#N/A</v>
      </c>
      <c r="W2155" s="7" t="e">
        <v>#N/A</v>
      </c>
      <c r="X2155" s="7" t="e">
        <v>#N/A</v>
      </c>
      <c r="Y2155" s="7">
        <v>0</v>
      </c>
      <c r="Z2155" s="7">
        <f t="shared" si="265"/>
        <v>0</v>
      </c>
      <c r="AA2155" s="7">
        <f t="shared" si="266"/>
        <v>0</v>
      </c>
      <c r="AB2155" s="7" t="b">
        <f t="shared" si="267"/>
        <v>1</v>
      </c>
      <c r="AC2155" s="7" t="b">
        <f t="shared" si="268"/>
        <v>0</v>
      </c>
      <c r="AD2155" s="7" t="b">
        <f t="shared" si="269"/>
        <v>0</v>
      </c>
      <c r="AE2155" s="7" t="b">
        <f t="shared" si="270"/>
        <v>0</v>
      </c>
      <c r="AF2155" s="7" t="b">
        <f t="shared" si="271"/>
        <v>0</v>
      </c>
      <c r="AH2155" t="b">
        <f>AND(Table252102[[#This Row],[Developmental toxicity]:[Reproductive toxicity]])</f>
        <v>0</v>
      </c>
    </row>
    <row r="2156" spans="1:34" x14ac:dyDescent="0.25">
      <c r="A2156" s="3">
        <f t="shared" si="264"/>
        <v>2155</v>
      </c>
      <c r="B2156" s="18" t="s">
        <v>1440</v>
      </c>
      <c r="C2156" s="18" t="s">
        <v>2466</v>
      </c>
      <c r="D2156" s="16" t="s">
        <v>3403</v>
      </c>
      <c r="E2156" s="79" t="s">
        <v>7743</v>
      </c>
      <c r="F2156" s="17" t="s">
        <v>8583</v>
      </c>
      <c r="G2156" s="17" t="s">
        <v>10033</v>
      </c>
      <c r="H2156" s="17" t="s">
        <v>10034</v>
      </c>
      <c r="I2156" s="17" t="s">
        <v>10035</v>
      </c>
      <c r="J2156" s="18"/>
      <c r="K2156" s="7" t="e">
        <v>#N/A</v>
      </c>
      <c r="L2156" s="7" t="e">
        <v>#N/A</v>
      </c>
      <c r="M2156" s="7" t="e">
        <v>#N/A</v>
      </c>
      <c r="N2156" s="7" t="e">
        <v>#N/A</v>
      </c>
      <c r="O2156" s="7" t="e">
        <v>#N/A</v>
      </c>
      <c r="P2156" s="7" t="e">
        <v>#N/A</v>
      </c>
      <c r="Q2156" s="7" t="e">
        <v>#N/A</v>
      </c>
      <c r="R2156" s="7" t="e">
        <v>#N/A</v>
      </c>
      <c r="S2156" s="7" t="e">
        <v>#N/A</v>
      </c>
      <c r="T2156" s="7">
        <v>0</v>
      </c>
      <c r="U2156" s="7" t="e">
        <v>#N/A</v>
      </c>
      <c r="V2156" s="7" t="e">
        <v>#N/A</v>
      </c>
      <c r="W2156" s="7" t="e">
        <v>#N/A</v>
      </c>
      <c r="X2156" s="7" t="e">
        <v>#N/A</v>
      </c>
      <c r="Y2156" s="7" t="e">
        <v>#N/A</v>
      </c>
      <c r="Z2156" s="7">
        <f t="shared" si="265"/>
        <v>0</v>
      </c>
      <c r="AA2156" s="7">
        <f t="shared" si="266"/>
        <v>0</v>
      </c>
      <c r="AB2156" s="7" t="b">
        <f t="shared" si="267"/>
        <v>1</v>
      </c>
      <c r="AC2156" s="7" t="b">
        <f t="shared" si="268"/>
        <v>0</v>
      </c>
      <c r="AD2156" s="7" t="b">
        <f t="shared" si="269"/>
        <v>1</v>
      </c>
      <c r="AE2156" s="7" t="b">
        <f t="shared" si="270"/>
        <v>0</v>
      </c>
      <c r="AF2156" s="7" t="b">
        <f t="shared" si="271"/>
        <v>0</v>
      </c>
      <c r="AH2156" t="b">
        <f>AND(Table252102[[#This Row],[Developmental toxicity]:[Reproductive toxicity]])</f>
        <v>0</v>
      </c>
    </row>
    <row r="2157" spans="1:34" x14ac:dyDescent="0.25">
      <c r="A2157" s="3">
        <f t="shared" si="264"/>
        <v>2156</v>
      </c>
      <c r="B2157" s="18"/>
      <c r="C2157" s="18" t="s">
        <v>20605</v>
      </c>
      <c r="D2157" s="16" t="s">
        <v>19278</v>
      </c>
      <c r="E2157" s="70" t="s">
        <v>20360</v>
      </c>
      <c r="F2157" s="18" t="s">
        <v>19932</v>
      </c>
      <c r="G2157" s="18" t="s">
        <v>19933</v>
      </c>
      <c r="H2157" s="18" t="s">
        <v>19934</v>
      </c>
      <c r="I2157" s="18" t="s">
        <v>19935</v>
      </c>
      <c r="J2157" s="18" t="s">
        <v>20</v>
      </c>
      <c r="K2157" s="7" t="e">
        <v>#N/A</v>
      </c>
      <c r="L2157" s="7" t="e">
        <v>#N/A</v>
      </c>
      <c r="M2157" s="7" t="e">
        <v>#N/A</v>
      </c>
      <c r="N2157" s="7" t="e">
        <v>#N/A</v>
      </c>
      <c r="O2157" s="7" t="e">
        <v>#N/A</v>
      </c>
      <c r="P2157" s="7" t="e">
        <v>#N/A</v>
      </c>
      <c r="Q2157" s="7" t="e">
        <v>#N/A</v>
      </c>
      <c r="R2157" s="7" t="e">
        <v>#N/A</v>
      </c>
      <c r="S2157" s="7" t="e">
        <v>#N/A</v>
      </c>
      <c r="T2157" s="7" t="e">
        <v>#N/A</v>
      </c>
      <c r="U2157" s="7" t="e">
        <v>#N/A</v>
      </c>
      <c r="V2157" s="7" t="e">
        <v>#N/A</v>
      </c>
      <c r="W2157" s="7" t="e">
        <v>#N/A</v>
      </c>
      <c r="X2157" s="7">
        <v>1</v>
      </c>
      <c r="Y2157" s="7" t="e">
        <v>#N/A</v>
      </c>
      <c r="Z2157" s="7">
        <f t="shared" si="265"/>
        <v>1</v>
      </c>
      <c r="AA2157" s="7">
        <f t="shared" si="266"/>
        <v>1</v>
      </c>
      <c r="AB2157" s="7" t="b">
        <f t="shared" si="267"/>
        <v>1</v>
      </c>
      <c r="AC2157" s="7" t="b">
        <f t="shared" si="268"/>
        <v>0</v>
      </c>
      <c r="AD2157" s="7" t="b">
        <f t="shared" si="269"/>
        <v>0</v>
      </c>
      <c r="AE2157" s="7" t="b">
        <f t="shared" si="270"/>
        <v>0</v>
      </c>
      <c r="AF2157" s="7" t="b">
        <f t="shared" si="271"/>
        <v>0</v>
      </c>
      <c r="AH2157" t="b">
        <f>AND(Table252102[[#This Row],[Developmental toxicity]:[Reproductive toxicity]])</f>
        <v>0</v>
      </c>
    </row>
    <row r="2158" spans="1:34" x14ac:dyDescent="0.25">
      <c r="A2158" s="3">
        <f t="shared" si="264"/>
        <v>2157</v>
      </c>
      <c r="B2158" s="18"/>
      <c r="C2158" s="18" t="s">
        <v>20452</v>
      </c>
      <c r="D2158" s="18" t="s">
        <v>19124</v>
      </c>
      <c r="E2158" s="70" t="s">
        <v>20207</v>
      </c>
      <c r="F2158" s="18" t="s">
        <v>19403</v>
      </c>
      <c r="G2158" s="18" t="s">
        <v>19404</v>
      </c>
      <c r="H2158" s="18" t="s">
        <v>19405</v>
      </c>
      <c r="I2158" s="18" t="s">
        <v>19406</v>
      </c>
      <c r="J2158" s="18" t="s">
        <v>20</v>
      </c>
      <c r="K2158" s="7" t="e">
        <v>#N/A</v>
      </c>
      <c r="L2158" s="7" t="e">
        <v>#N/A</v>
      </c>
      <c r="M2158" s="7" t="e">
        <v>#N/A</v>
      </c>
      <c r="N2158" s="7" t="e">
        <v>#N/A</v>
      </c>
      <c r="O2158" s="7" t="e">
        <v>#N/A</v>
      </c>
      <c r="P2158" s="7" t="e">
        <v>#N/A</v>
      </c>
      <c r="Q2158" s="7" t="e">
        <v>#N/A</v>
      </c>
      <c r="R2158" s="7" t="e">
        <v>#N/A</v>
      </c>
      <c r="S2158" s="7" t="e">
        <v>#N/A</v>
      </c>
      <c r="T2158" s="7" t="e">
        <v>#N/A</v>
      </c>
      <c r="U2158" s="7" t="e">
        <v>#N/A</v>
      </c>
      <c r="V2158" s="7" t="e">
        <v>#N/A</v>
      </c>
      <c r="W2158" s="7" t="e">
        <v>#N/A</v>
      </c>
      <c r="X2158" s="7">
        <v>0</v>
      </c>
      <c r="Y2158" s="7" t="e">
        <v>#N/A</v>
      </c>
      <c r="Z2158" s="7">
        <f t="shared" si="265"/>
        <v>0</v>
      </c>
      <c r="AA2158" s="7">
        <f t="shared" si="266"/>
        <v>0</v>
      </c>
      <c r="AB2158" s="7" t="b">
        <f t="shared" si="267"/>
        <v>1</v>
      </c>
      <c r="AC2158" s="7" t="b">
        <f t="shared" si="268"/>
        <v>0</v>
      </c>
      <c r="AD2158" s="7" t="b">
        <f t="shared" si="269"/>
        <v>0</v>
      </c>
      <c r="AE2158" s="7" t="b">
        <f t="shared" si="270"/>
        <v>0</v>
      </c>
      <c r="AF2158" s="7" t="b">
        <f t="shared" si="271"/>
        <v>0</v>
      </c>
      <c r="AH2158" t="b">
        <f>AND(Table252102[[#This Row],[Developmental toxicity]:[Reproductive toxicity]])</f>
        <v>0</v>
      </c>
    </row>
    <row r="2159" spans="1:34" x14ac:dyDescent="0.25">
      <c r="A2159" s="3">
        <f t="shared" si="264"/>
        <v>2158</v>
      </c>
      <c r="B2159" s="18"/>
      <c r="C2159" s="18" t="s">
        <v>20512</v>
      </c>
      <c r="D2159" s="18" t="s">
        <v>19184</v>
      </c>
      <c r="E2159" s="70" t="s">
        <v>20267</v>
      </c>
      <c r="F2159" s="18" t="s">
        <v>19615</v>
      </c>
      <c r="G2159" s="18" t="s">
        <v>19616</v>
      </c>
      <c r="H2159" s="18" t="s">
        <v>19617</v>
      </c>
      <c r="I2159" s="18" t="s">
        <v>19618</v>
      </c>
      <c r="J2159" s="18" t="s">
        <v>20</v>
      </c>
      <c r="K2159" s="7" t="e">
        <v>#N/A</v>
      </c>
      <c r="L2159" s="7" t="e">
        <v>#N/A</v>
      </c>
      <c r="M2159" s="7" t="e">
        <v>#N/A</v>
      </c>
      <c r="N2159" s="7" t="e">
        <v>#N/A</v>
      </c>
      <c r="O2159" s="7" t="e">
        <v>#N/A</v>
      </c>
      <c r="P2159" s="7" t="e">
        <v>#N/A</v>
      </c>
      <c r="Q2159" s="7" t="e">
        <v>#N/A</v>
      </c>
      <c r="R2159" s="7" t="e">
        <v>#N/A</v>
      </c>
      <c r="S2159" s="7" t="e">
        <v>#N/A</v>
      </c>
      <c r="T2159" s="7" t="e">
        <v>#N/A</v>
      </c>
      <c r="U2159" s="7" t="e">
        <v>#N/A</v>
      </c>
      <c r="V2159" s="7" t="e">
        <v>#N/A</v>
      </c>
      <c r="W2159" s="7" t="e">
        <v>#N/A</v>
      </c>
      <c r="X2159" s="7">
        <v>1</v>
      </c>
      <c r="Y2159" s="7" t="e">
        <v>#N/A</v>
      </c>
      <c r="Z2159" s="7">
        <f t="shared" si="265"/>
        <v>1</v>
      </c>
      <c r="AA2159" s="7">
        <f t="shared" si="266"/>
        <v>1</v>
      </c>
      <c r="AB2159" s="7" t="b">
        <f t="shared" si="267"/>
        <v>1</v>
      </c>
      <c r="AC2159" s="7" t="b">
        <f t="shared" si="268"/>
        <v>0</v>
      </c>
      <c r="AD2159" s="7" t="b">
        <f t="shared" si="269"/>
        <v>0</v>
      </c>
      <c r="AE2159" s="7" t="b">
        <f t="shared" si="270"/>
        <v>0</v>
      </c>
      <c r="AF2159" s="7" t="b">
        <f t="shared" si="271"/>
        <v>0</v>
      </c>
      <c r="AH2159" t="b">
        <f>AND(Table252102[[#This Row],[Developmental toxicity]:[Reproductive toxicity]])</f>
        <v>0</v>
      </c>
    </row>
    <row r="2160" spans="1:34" x14ac:dyDescent="0.25">
      <c r="A2160" s="3">
        <f t="shared" si="264"/>
        <v>2159</v>
      </c>
      <c r="B2160" s="18"/>
      <c r="C2160" s="18" t="s">
        <v>11396</v>
      </c>
      <c r="D2160" s="18" t="s">
        <v>11395</v>
      </c>
      <c r="E2160" s="70" t="s">
        <v>14590</v>
      </c>
      <c r="F2160" s="18" t="s">
        <v>14591</v>
      </c>
      <c r="G2160" s="18" t="s">
        <v>14592</v>
      </c>
      <c r="H2160" s="18" t="s">
        <v>6611</v>
      </c>
      <c r="I2160" s="18" t="s">
        <v>14593</v>
      </c>
      <c r="J2160" s="18"/>
      <c r="K2160" s="7" t="e">
        <v>#N/A</v>
      </c>
      <c r="L2160" s="7">
        <v>1</v>
      </c>
      <c r="M2160" s="7" t="e">
        <v>#N/A</v>
      </c>
      <c r="N2160" s="7" t="e">
        <v>#N/A</v>
      </c>
      <c r="O2160" s="7" t="e">
        <v>#N/A</v>
      </c>
      <c r="P2160" s="7" t="e">
        <v>#N/A</v>
      </c>
      <c r="Q2160" s="7" t="e">
        <v>#N/A</v>
      </c>
      <c r="R2160" s="7" t="e">
        <v>#N/A</v>
      </c>
      <c r="S2160" s="7" t="e">
        <v>#N/A</v>
      </c>
      <c r="T2160" s="7" t="e">
        <v>#N/A</v>
      </c>
      <c r="U2160" s="7" t="e">
        <v>#N/A</v>
      </c>
      <c r="V2160" s="7" t="e">
        <v>#N/A</v>
      </c>
      <c r="W2160" s="3">
        <v>1</v>
      </c>
      <c r="X2160" s="3">
        <v>1</v>
      </c>
      <c r="Y2160" s="7">
        <v>1</v>
      </c>
      <c r="Z2160" s="7">
        <f t="shared" si="265"/>
        <v>1</v>
      </c>
      <c r="AA2160" s="7">
        <f t="shared" si="266"/>
        <v>1</v>
      </c>
      <c r="AB2160" s="7" t="b">
        <f t="shared" si="267"/>
        <v>1</v>
      </c>
      <c r="AC2160" s="7" t="b">
        <f t="shared" si="268"/>
        <v>1</v>
      </c>
      <c r="AD2160" s="7" t="b">
        <f t="shared" si="269"/>
        <v>0</v>
      </c>
      <c r="AE2160" s="7" t="b">
        <f t="shared" si="270"/>
        <v>1</v>
      </c>
      <c r="AF2160" s="7" t="b">
        <f t="shared" si="271"/>
        <v>0</v>
      </c>
      <c r="AH2160" t="b">
        <f>AND(Table252102[[#This Row],[Developmental toxicity]:[Reproductive toxicity]])</f>
        <v>1</v>
      </c>
    </row>
    <row r="2161" spans="1:34" x14ac:dyDescent="0.25">
      <c r="A2161" s="3">
        <f t="shared" si="264"/>
        <v>2160</v>
      </c>
      <c r="B2161" s="18"/>
      <c r="C2161" s="18" t="s">
        <v>11630</v>
      </c>
      <c r="D2161" s="16" t="s">
        <v>11629</v>
      </c>
      <c r="E2161" s="70" t="s">
        <v>15016</v>
      </c>
      <c r="F2161" s="18" t="s">
        <v>15017</v>
      </c>
      <c r="G2161" s="18" t="s">
        <v>15018</v>
      </c>
      <c r="H2161" s="18" t="s">
        <v>15019</v>
      </c>
      <c r="I2161" s="18" t="s">
        <v>15020</v>
      </c>
      <c r="J2161" s="18"/>
      <c r="K2161" s="7" t="e">
        <v>#N/A</v>
      </c>
      <c r="L2161" s="7" t="e">
        <v>#N/A</v>
      </c>
      <c r="M2161" s="7" t="e">
        <v>#N/A</v>
      </c>
      <c r="N2161" s="7" t="e">
        <v>#N/A</v>
      </c>
      <c r="O2161" s="7" t="e">
        <v>#N/A</v>
      </c>
      <c r="P2161" s="7" t="e">
        <v>#N/A</v>
      </c>
      <c r="Q2161" s="7" t="e">
        <v>#N/A</v>
      </c>
      <c r="R2161" s="7" t="e">
        <v>#N/A</v>
      </c>
      <c r="S2161" s="7" t="e">
        <v>#N/A</v>
      </c>
      <c r="T2161" s="7" t="e">
        <v>#N/A</v>
      </c>
      <c r="U2161" s="7" t="e">
        <v>#N/A</v>
      </c>
      <c r="V2161" s="7" t="e">
        <v>#N/A</v>
      </c>
      <c r="W2161" s="3">
        <v>1</v>
      </c>
      <c r="X2161" s="3" t="e">
        <v>#N/A</v>
      </c>
      <c r="Y2161" s="7" t="e">
        <v>#N/A</v>
      </c>
      <c r="Z2161" s="7">
        <f t="shared" si="265"/>
        <v>1</v>
      </c>
      <c r="AA2161" s="7">
        <f t="shared" si="266"/>
        <v>1</v>
      </c>
      <c r="AB2161" s="7" t="b">
        <f t="shared" si="267"/>
        <v>0</v>
      </c>
      <c r="AC2161" s="7" t="b">
        <f t="shared" si="268"/>
        <v>1</v>
      </c>
      <c r="AD2161" s="7" t="b">
        <f t="shared" si="269"/>
        <v>0</v>
      </c>
      <c r="AE2161" s="7" t="b">
        <f t="shared" si="270"/>
        <v>1</v>
      </c>
      <c r="AF2161" s="7" t="b">
        <f t="shared" si="271"/>
        <v>0</v>
      </c>
      <c r="AH2161" t="b">
        <f>AND(Table252102[[#This Row],[Developmental toxicity]:[Reproductive toxicity]])</f>
        <v>0</v>
      </c>
    </row>
    <row r="2162" spans="1:34" x14ac:dyDescent="0.25">
      <c r="A2162" s="3">
        <f t="shared" si="264"/>
        <v>2161</v>
      </c>
      <c r="B2162" s="18"/>
      <c r="C2162" s="18" t="s">
        <v>11517</v>
      </c>
      <c r="D2162" s="18" t="s">
        <v>17852</v>
      </c>
      <c r="E2162" s="70" t="s">
        <v>18112</v>
      </c>
      <c r="F2162" s="18" t="s">
        <v>18030</v>
      </c>
      <c r="G2162" s="18" t="s">
        <v>18242</v>
      </c>
      <c r="H2162" s="18" t="s">
        <v>18243</v>
      </c>
      <c r="I2162" s="18" t="s">
        <v>18244</v>
      </c>
      <c r="J2162" s="18"/>
      <c r="K2162" s="7" t="e">
        <v>#N/A</v>
      </c>
      <c r="L2162" s="7" t="e">
        <v>#N/A</v>
      </c>
      <c r="M2162" s="7" t="e">
        <v>#N/A</v>
      </c>
      <c r="N2162" s="7" t="e">
        <v>#N/A</v>
      </c>
      <c r="O2162" s="7" t="e">
        <v>#N/A</v>
      </c>
      <c r="P2162" s="7" t="e">
        <v>#N/A</v>
      </c>
      <c r="Q2162" s="7" t="e">
        <v>#N/A</v>
      </c>
      <c r="R2162" s="7" t="e">
        <v>#N/A</v>
      </c>
      <c r="S2162" s="7" t="e">
        <v>#N/A</v>
      </c>
      <c r="T2162" s="7" t="e">
        <v>#N/A</v>
      </c>
      <c r="U2162" s="7" t="e">
        <v>#N/A</v>
      </c>
      <c r="V2162" s="7" t="e">
        <v>#N/A</v>
      </c>
      <c r="W2162" s="3">
        <v>1</v>
      </c>
      <c r="X2162" s="3" t="e">
        <v>#N/A</v>
      </c>
      <c r="Y2162" s="7" t="e">
        <v>#N/A</v>
      </c>
      <c r="Z2162" s="7">
        <f t="shared" si="265"/>
        <v>1</v>
      </c>
      <c r="AA2162" s="7">
        <f t="shared" si="266"/>
        <v>1</v>
      </c>
      <c r="AB2162" s="7" t="b">
        <f t="shared" si="267"/>
        <v>0</v>
      </c>
      <c r="AC2162" s="7" t="b">
        <f t="shared" si="268"/>
        <v>1</v>
      </c>
      <c r="AD2162" s="7" t="b">
        <f t="shared" si="269"/>
        <v>0</v>
      </c>
      <c r="AE2162" s="7" t="b">
        <f t="shared" si="270"/>
        <v>1</v>
      </c>
      <c r="AF2162" s="7" t="b">
        <f t="shared" si="271"/>
        <v>0</v>
      </c>
      <c r="AH2162" t="b">
        <f>AND(Table252102[[#This Row],[Developmental toxicity]:[Reproductive toxicity]])</f>
        <v>0</v>
      </c>
    </row>
    <row r="2163" spans="1:34" x14ac:dyDescent="0.25">
      <c r="A2163" s="3">
        <f t="shared" si="264"/>
        <v>2162</v>
      </c>
      <c r="B2163" s="18">
        <v>137</v>
      </c>
      <c r="C2163" s="18" t="s">
        <v>531</v>
      </c>
      <c r="D2163" s="16" t="s">
        <v>5136</v>
      </c>
      <c r="E2163" s="70" t="s">
        <v>4643</v>
      </c>
      <c r="F2163" s="18" t="s">
        <v>5564</v>
      </c>
      <c r="G2163" s="18" t="s">
        <v>532</v>
      </c>
      <c r="H2163" s="18" t="s">
        <v>6054</v>
      </c>
      <c r="I2163" s="18" t="s">
        <v>6465</v>
      </c>
      <c r="J2163" s="18" t="s">
        <v>1430</v>
      </c>
      <c r="K2163" s="7" t="e">
        <v>#N/A</v>
      </c>
      <c r="L2163" s="7">
        <v>1</v>
      </c>
      <c r="M2163" s="7" t="e">
        <v>#N/A</v>
      </c>
      <c r="N2163" s="7" t="e">
        <v>#N/A</v>
      </c>
      <c r="O2163" s="7" t="e">
        <v>#N/A</v>
      </c>
      <c r="P2163" s="7" t="e">
        <v>#N/A</v>
      </c>
      <c r="Q2163" s="7" t="e">
        <v>#N/A</v>
      </c>
      <c r="R2163" s="7" t="e">
        <v>#N/A</v>
      </c>
      <c r="S2163" s="7" t="e">
        <v>#N/A</v>
      </c>
      <c r="T2163" s="7" t="e">
        <v>#N/A</v>
      </c>
      <c r="U2163" s="7" t="e">
        <v>#N/A</v>
      </c>
      <c r="V2163" s="7" t="e">
        <v>#N/A</v>
      </c>
      <c r="W2163" s="7" t="e">
        <v>#N/A</v>
      </c>
      <c r="X2163" s="7" t="e">
        <v>#N/A</v>
      </c>
      <c r="Y2163" s="7">
        <v>0</v>
      </c>
      <c r="Z2163" s="7">
        <f t="shared" si="265"/>
        <v>1</v>
      </c>
      <c r="AA2163" s="7">
        <f t="shared" si="266"/>
        <v>0</v>
      </c>
      <c r="AB2163" s="7" t="b">
        <f t="shared" si="267"/>
        <v>1</v>
      </c>
      <c r="AC2163" s="7" t="b">
        <f t="shared" si="268"/>
        <v>0</v>
      </c>
      <c r="AD2163" s="7" t="b">
        <f t="shared" si="269"/>
        <v>0</v>
      </c>
      <c r="AE2163" s="7" t="b">
        <f t="shared" si="270"/>
        <v>0</v>
      </c>
      <c r="AF2163" s="7" t="b">
        <f t="shared" si="271"/>
        <v>0</v>
      </c>
      <c r="AH2163" t="b">
        <f>AND(Table252102[[#This Row],[Developmental toxicity]:[Reproductive toxicity]])</f>
        <v>0</v>
      </c>
    </row>
    <row r="2164" spans="1:34" x14ac:dyDescent="0.25">
      <c r="A2164" s="3">
        <f t="shared" si="264"/>
        <v>2163</v>
      </c>
      <c r="B2164" s="18"/>
      <c r="C2164" s="18" t="s">
        <v>20585</v>
      </c>
      <c r="D2164" s="16" t="s">
        <v>19258</v>
      </c>
      <c r="E2164" s="70" t="s">
        <v>20340</v>
      </c>
      <c r="F2164" s="18" t="s">
        <v>19865</v>
      </c>
      <c r="G2164" s="18" t="s">
        <v>19866</v>
      </c>
      <c r="H2164" s="18" t="s">
        <v>19867</v>
      </c>
      <c r="I2164" s="18" t="s">
        <v>19868</v>
      </c>
      <c r="J2164" s="18" t="s">
        <v>20</v>
      </c>
      <c r="K2164" s="7" t="e">
        <v>#N/A</v>
      </c>
      <c r="L2164" s="7" t="e">
        <v>#N/A</v>
      </c>
      <c r="M2164" s="7" t="e">
        <v>#N/A</v>
      </c>
      <c r="N2164" s="7" t="e">
        <v>#N/A</v>
      </c>
      <c r="O2164" s="7" t="e">
        <v>#N/A</v>
      </c>
      <c r="P2164" s="7" t="e">
        <v>#N/A</v>
      </c>
      <c r="Q2164" s="7" t="e">
        <v>#N/A</v>
      </c>
      <c r="R2164" s="7" t="e">
        <v>#N/A</v>
      </c>
      <c r="S2164" s="7" t="e">
        <v>#N/A</v>
      </c>
      <c r="T2164" s="7" t="e">
        <v>#N/A</v>
      </c>
      <c r="U2164" s="7" t="e">
        <v>#N/A</v>
      </c>
      <c r="V2164" s="7" t="e">
        <v>#N/A</v>
      </c>
      <c r="W2164" s="7" t="e">
        <v>#N/A</v>
      </c>
      <c r="X2164" s="7">
        <v>1</v>
      </c>
      <c r="Y2164" s="7">
        <v>1</v>
      </c>
      <c r="Z2164" s="7">
        <f t="shared" si="265"/>
        <v>1</v>
      </c>
      <c r="AA2164" s="7">
        <f t="shared" si="266"/>
        <v>1</v>
      </c>
      <c r="AB2164" s="7" t="b">
        <f t="shared" si="267"/>
        <v>1</v>
      </c>
      <c r="AC2164" s="7" t="b">
        <f t="shared" si="268"/>
        <v>0</v>
      </c>
      <c r="AD2164" s="7" t="b">
        <f t="shared" si="269"/>
        <v>0</v>
      </c>
      <c r="AE2164" s="7" t="b">
        <f t="shared" si="270"/>
        <v>0</v>
      </c>
      <c r="AF2164" s="7" t="b">
        <f t="shared" si="271"/>
        <v>0</v>
      </c>
      <c r="AH2164" t="b">
        <f>AND(Table252102[[#This Row],[Developmental toxicity]:[Reproductive toxicity]])</f>
        <v>0</v>
      </c>
    </row>
    <row r="2165" spans="1:34" x14ac:dyDescent="0.25">
      <c r="A2165" s="3">
        <f t="shared" si="264"/>
        <v>2164</v>
      </c>
      <c r="B2165" s="18"/>
      <c r="C2165" s="18" t="s">
        <v>12228</v>
      </c>
      <c r="D2165" s="18" t="s">
        <v>12227</v>
      </c>
      <c r="E2165" s="70" t="s">
        <v>15959</v>
      </c>
      <c r="F2165" s="18" t="s">
        <v>15960</v>
      </c>
      <c r="G2165" s="18" t="s">
        <v>15961</v>
      </c>
      <c r="H2165" s="18" t="s">
        <v>15961</v>
      </c>
      <c r="I2165" s="18" t="s">
        <v>15962</v>
      </c>
      <c r="J2165" s="18"/>
      <c r="K2165" s="7" t="e">
        <v>#N/A</v>
      </c>
      <c r="L2165" s="7" t="e">
        <v>#N/A</v>
      </c>
      <c r="M2165" s="7" t="e">
        <v>#N/A</v>
      </c>
      <c r="N2165" s="7" t="e">
        <v>#N/A</v>
      </c>
      <c r="O2165" s="7" t="e">
        <v>#N/A</v>
      </c>
      <c r="P2165" s="7" t="e">
        <v>#N/A</v>
      </c>
      <c r="Q2165" s="7" t="e">
        <v>#N/A</v>
      </c>
      <c r="R2165" s="7" t="e">
        <v>#N/A</v>
      </c>
      <c r="S2165" s="7" t="e">
        <v>#N/A</v>
      </c>
      <c r="T2165" s="7" t="e">
        <v>#N/A</v>
      </c>
      <c r="U2165" s="7" t="e">
        <v>#N/A</v>
      </c>
      <c r="V2165" s="7" t="e">
        <v>#N/A</v>
      </c>
      <c r="W2165" s="3">
        <v>0</v>
      </c>
      <c r="X2165" s="3" t="e">
        <v>#N/A</v>
      </c>
      <c r="Y2165" s="7" t="e">
        <v>#N/A</v>
      </c>
      <c r="Z2165" s="7">
        <f t="shared" si="265"/>
        <v>0</v>
      </c>
      <c r="AA2165" s="7">
        <f t="shared" si="266"/>
        <v>0</v>
      </c>
      <c r="AB2165" s="7" t="b">
        <f t="shared" si="267"/>
        <v>0</v>
      </c>
      <c r="AC2165" s="7" t="b">
        <f t="shared" si="268"/>
        <v>1</v>
      </c>
      <c r="AD2165" s="7" t="b">
        <f t="shared" si="269"/>
        <v>0</v>
      </c>
      <c r="AE2165" s="7" t="b">
        <f t="shared" si="270"/>
        <v>1</v>
      </c>
      <c r="AF2165" s="7" t="b">
        <f t="shared" si="271"/>
        <v>0</v>
      </c>
      <c r="AH2165" t="b">
        <f>AND(Table252102[[#This Row],[Developmental toxicity]:[Reproductive toxicity]])</f>
        <v>0</v>
      </c>
    </row>
    <row r="2166" spans="1:34" x14ac:dyDescent="0.25">
      <c r="A2166" s="3">
        <f t="shared" si="264"/>
        <v>2165</v>
      </c>
      <c r="B2166" s="18" t="s">
        <v>1440</v>
      </c>
      <c r="C2166" s="18" t="s">
        <v>2303</v>
      </c>
      <c r="D2166" s="18" t="s">
        <v>3219</v>
      </c>
      <c r="E2166" s="70" t="s">
        <v>7580</v>
      </c>
      <c r="F2166" s="18" t="s">
        <v>8427</v>
      </c>
      <c r="G2166" s="18" t="s">
        <v>9687</v>
      </c>
      <c r="H2166" s="18" t="s">
        <v>9687</v>
      </c>
      <c r="I2166" s="18" t="s">
        <v>9688</v>
      </c>
      <c r="J2166" s="18"/>
      <c r="K2166" s="7" t="e">
        <v>#N/A</v>
      </c>
      <c r="L2166" s="7" t="e">
        <v>#N/A</v>
      </c>
      <c r="M2166" s="7" t="e">
        <v>#N/A</v>
      </c>
      <c r="N2166" s="7" t="e">
        <v>#N/A</v>
      </c>
      <c r="O2166" s="7" t="e">
        <v>#N/A</v>
      </c>
      <c r="P2166" s="7" t="e">
        <v>#N/A</v>
      </c>
      <c r="Q2166" s="7" t="e">
        <v>#N/A</v>
      </c>
      <c r="R2166" s="7" t="e">
        <v>#N/A</v>
      </c>
      <c r="S2166" s="7" t="e">
        <v>#N/A</v>
      </c>
      <c r="T2166" s="7">
        <v>1</v>
      </c>
      <c r="U2166" s="7" t="e">
        <v>#N/A</v>
      </c>
      <c r="V2166" s="7" t="e">
        <v>#N/A</v>
      </c>
      <c r="W2166" s="7" t="e">
        <v>#N/A</v>
      </c>
      <c r="X2166" s="7" t="e">
        <v>#N/A</v>
      </c>
      <c r="Y2166" s="7">
        <v>0</v>
      </c>
      <c r="Z2166" s="7">
        <f t="shared" si="265"/>
        <v>1</v>
      </c>
      <c r="AA2166" s="7">
        <f t="shared" si="266"/>
        <v>0</v>
      </c>
      <c r="AB2166" s="7" t="b">
        <f t="shared" si="267"/>
        <v>1</v>
      </c>
      <c r="AC2166" s="7" t="b">
        <f t="shared" si="268"/>
        <v>0</v>
      </c>
      <c r="AD2166" s="7" t="b">
        <f t="shared" si="269"/>
        <v>1</v>
      </c>
      <c r="AE2166" s="7" t="b">
        <f t="shared" si="270"/>
        <v>0</v>
      </c>
      <c r="AF2166" s="7" t="b">
        <f t="shared" si="271"/>
        <v>0</v>
      </c>
      <c r="AH2166" t="b">
        <f>AND(Table252102[[#This Row],[Developmental toxicity]:[Reproductive toxicity]])</f>
        <v>0</v>
      </c>
    </row>
    <row r="2167" spans="1:34" x14ac:dyDescent="0.25">
      <c r="A2167" s="3">
        <f t="shared" si="264"/>
        <v>2166</v>
      </c>
      <c r="B2167" s="18"/>
      <c r="C2167" s="17" t="s">
        <v>21241</v>
      </c>
      <c r="D2167" s="16" t="s">
        <v>20845</v>
      </c>
      <c r="E2167" s="83" t="s">
        <v>21043</v>
      </c>
      <c r="F2167" s="17" t="s">
        <v>21787</v>
      </c>
      <c r="G2167" s="17" t="s">
        <v>21788</v>
      </c>
      <c r="H2167" s="17" t="s">
        <v>21788</v>
      </c>
      <c r="I2167" s="17" t="s">
        <v>21789</v>
      </c>
      <c r="J2167" s="18"/>
      <c r="K2167" s="7" t="e">
        <v>#N/A</v>
      </c>
      <c r="L2167" s="7" t="e">
        <v>#N/A</v>
      </c>
      <c r="M2167" s="7" t="e">
        <v>#N/A</v>
      </c>
      <c r="N2167" s="7" t="e">
        <v>#N/A</v>
      </c>
      <c r="O2167" s="7" t="e">
        <v>#N/A</v>
      </c>
      <c r="P2167" s="7" t="e">
        <v>#N/A</v>
      </c>
      <c r="Q2167" s="7" t="e">
        <v>#N/A</v>
      </c>
      <c r="R2167" s="7" t="e">
        <v>#N/A</v>
      </c>
      <c r="S2167" s="7" t="e">
        <v>#N/A</v>
      </c>
      <c r="T2167" s="7" t="e">
        <v>#N/A</v>
      </c>
      <c r="U2167" s="7" t="e">
        <v>#N/A</v>
      </c>
      <c r="V2167" s="7" t="e">
        <v>#N/A</v>
      </c>
      <c r="W2167" s="7" t="e">
        <v>#N/A</v>
      </c>
      <c r="X2167" s="7" t="e">
        <v>#N/A</v>
      </c>
      <c r="Y2167" s="7">
        <v>0</v>
      </c>
      <c r="Z2167" s="7">
        <f t="shared" si="265"/>
        <v>0</v>
      </c>
      <c r="AA2167" s="7">
        <f t="shared" si="266"/>
        <v>0</v>
      </c>
      <c r="AB2167" s="7" t="b">
        <f t="shared" si="267"/>
        <v>1</v>
      </c>
      <c r="AC2167" s="7" t="b">
        <f t="shared" si="268"/>
        <v>0</v>
      </c>
      <c r="AD2167" s="7" t="b">
        <f t="shared" si="269"/>
        <v>0</v>
      </c>
      <c r="AE2167" s="7" t="b">
        <f t="shared" si="270"/>
        <v>0</v>
      </c>
      <c r="AF2167" s="7" t="b">
        <f t="shared" si="271"/>
        <v>0</v>
      </c>
      <c r="AH2167" t="b">
        <f>AND(Table252102[[#This Row],[Developmental toxicity]:[Reproductive toxicity]])</f>
        <v>0</v>
      </c>
    </row>
    <row r="2168" spans="1:34" x14ac:dyDescent="0.25">
      <c r="A2168" s="3">
        <f t="shared" si="264"/>
        <v>2167</v>
      </c>
      <c r="B2168" s="18">
        <v>13288</v>
      </c>
      <c r="C2168" s="18" t="s">
        <v>4115</v>
      </c>
      <c r="D2168" s="18" t="s">
        <v>11</v>
      </c>
      <c r="E2168" s="70" t="s">
        <v>3942</v>
      </c>
      <c r="F2168" s="18" t="s">
        <v>3779</v>
      </c>
      <c r="G2168" s="18" t="s">
        <v>12</v>
      </c>
      <c r="H2168" s="18" t="s">
        <v>4190</v>
      </c>
      <c r="I2168" s="18" t="s">
        <v>4191</v>
      </c>
      <c r="J2168" s="18" t="s">
        <v>5</v>
      </c>
      <c r="K2168" s="7">
        <v>1</v>
      </c>
      <c r="L2168" s="7" t="e">
        <v>#N/A</v>
      </c>
      <c r="M2168" s="7" t="e">
        <v>#N/A</v>
      </c>
      <c r="N2168" s="7" t="e">
        <v>#N/A</v>
      </c>
      <c r="O2168" s="7" t="e">
        <v>#N/A</v>
      </c>
      <c r="P2168" s="7" t="e">
        <v>#N/A</v>
      </c>
      <c r="Q2168" s="7" t="e">
        <v>#N/A</v>
      </c>
      <c r="R2168" s="7" t="e">
        <v>#N/A</v>
      </c>
      <c r="S2168" s="7" t="e">
        <v>#N/A</v>
      </c>
      <c r="T2168" s="7" t="e">
        <v>#N/A</v>
      </c>
      <c r="U2168" s="7" t="e">
        <v>#N/A</v>
      </c>
      <c r="V2168" s="7" t="e">
        <v>#N/A</v>
      </c>
      <c r="W2168" s="7" t="e">
        <v>#N/A</v>
      </c>
      <c r="X2168" s="7" t="e">
        <v>#N/A</v>
      </c>
      <c r="Y2168" s="7">
        <v>0</v>
      </c>
      <c r="Z2168" s="7">
        <f t="shared" si="265"/>
        <v>1</v>
      </c>
      <c r="AA2168" s="7">
        <f t="shared" si="266"/>
        <v>0</v>
      </c>
      <c r="AB2168" s="7" t="b">
        <f t="shared" si="267"/>
        <v>1</v>
      </c>
      <c r="AC2168" s="7" t="b">
        <f t="shared" si="268"/>
        <v>0</v>
      </c>
      <c r="AD2168" s="7" t="b">
        <f t="shared" si="269"/>
        <v>0</v>
      </c>
      <c r="AE2168" s="7" t="b">
        <f t="shared" si="270"/>
        <v>1</v>
      </c>
      <c r="AF2168" s="7" t="b">
        <f t="shared" si="271"/>
        <v>0</v>
      </c>
      <c r="AH2168" t="b">
        <f>AND(Table252102[[#This Row],[Developmental toxicity]:[Reproductive toxicity]])</f>
        <v>0</v>
      </c>
    </row>
    <row r="2169" spans="1:34" x14ac:dyDescent="0.25">
      <c r="A2169" s="3">
        <f t="shared" si="264"/>
        <v>2168</v>
      </c>
      <c r="B2169" s="18">
        <v>13624</v>
      </c>
      <c r="C2169" s="18" t="s">
        <v>1000</v>
      </c>
      <c r="D2169" s="16" t="s">
        <v>169</v>
      </c>
      <c r="E2169" s="70" t="s">
        <v>4023</v>
      </c>
      <c r="F2169" s="18" t="s">
        <v>3858</v>
      </c>
      <c r="G2169" s="18" t="s">
        <v>170</v>
      </c>
      <c r="H2169" s="18" t="s">
        <v>4359</v>
      </c>
      <c r="I2169" s="18" t="s">
        <v>4360</v>
      </c>
      <c r="J2169" s="18" t="s">
        <v>20</v>
      </c>
      <c r="K2169" s="7" t="e">
        <v>#N/A</v>
      </c>
      <c r="L2169" s="7">
        <v>1</v>
      </c>
      <c r="M2169" s="7" t="e">
        <v>#N/A</v>
      </c>
      <c r="N2169" s="7" t="e">
        <v>#N/A</v>
      </c>
      <c r="O2169" s="7" t="e">
        <v>#N/A</v>
      </c>
      <c r="P2169" s="7" t="e">
        <v>#N/A</v>
      </c>
      <c r="Q2169" s="7" t="e">
        <v>#N/A</v>
      </c>
      <c r="R2169" s="7" t="e">
        <v>#N/A</v>
      </c>
      <c r="S2169" s="7" t="e">
        <v>#N/A</v>
      </c>
      <c r="T2169" s="7" t="e">
        <v>#N/A</v>
      </c>
      <c r="U2169" s="7" t="e">
        <v>#N/A</v>
      </c>
      <c r="V2169" s="7" t="e">
        <v>#N/A</v>
      </c>
      <c r="W2169" s="7" t="e">
        <v>#N/A</v>
      </c>
      <c r="X2169" s="7" t="e">
        <v>#N/A</v>
      </c>
      <c r="Y2169" s="7">
        <v>1</v>
      </c>
      <c r="Z2169" s="7">
        <f t="shared" si="265"/>
        <v>1</v>
      </c>
      <c r="AA2169" s="7">
        <f t="shared" si="266"/>
        <v>1</v>
      </c>
      <c r="AB2169" s="7" t="b">
        <f t="shared" si="267"/>
        <v>1</v>
      </c>
      <c r="AC2169" s="7" t="b">
        <f t="shared" si="268"/>
        <v>0</v>
      </c>
      <c r="AD2169" s="7" t="b">
        <f t="shared" si="269"/>
        <v>0</v>
      </c>
      <c r="AE2169" s="7" t="b">
        <f t="shared" si="270"/>
        <v>0</v>
      </c>
      <c r="AF2169" s="7" t="b">
        <f t="shared" si="271"/>
        <v>0</v>
      </c>
      <c r="AH2169" t="b">
        <f>AND(Table252102[[#This Row],[Developmental toxicity]:[Reproductive toxicity]])</f>
        <v>0</v>
      </c>
    </row>
    <row r="2170" spans="1:34" x14ac:dyDescent="0.25">
      <c r="A2170" s="3">
        <f t="shared" ref="A2170:A2233" si="272">ROW(A2169)</f>
        <v>2169</v>
      </c>
      <c r="B2170" s="18">
        <v>13129</v>
      </c>
      <c r="C2170" s="18" t="s">
        <v>328</v>
      </c>
      <c r="D2170" s="18" t="s">
        <v>63</v>
      </c>
      <c r="E2170" s="70" t="s">
        <v>3969</v>
      </c>
      <c r="F2170" s="18" t="s">
        <v>3807</v>
      </c>
      <c r="G2170" s="18" t="s">
        <v>64</v>
      </c>
      <c r="H2170" s="18" t="s">
        <v>4245</v>
      </c>
      <c r="I2170" s="18" t="s">
        <v>4246</v>
      </c>
      <c r="J2170" s="18" t="s">
        <v>20</v>
      </c>
      <c r="K2170" s="7" t="e">
        <v>#N/A</v>
      </c>
      <c r="L2170" s="7">
        <v>1</v>
      </c>
      <c r="M2170" s="7" t="e">
        <v>#N/A</v>
      </c>
      <c r="N2170" s="7" t="e">
        <v>#N/A</v>
      </c>
      <c r="O2170" s="7" t="e">
        <v>#N/A</v>
      </c>
      <c r="P2170" s="7" t="e">
        <v>#N/A</v>
      </c>
      <c r="Q2170" s="7" t="e">
        <v>#N/A</v>
      </c>
      <c r="R2170" s="7" t="e">
        <v>#N/A</v>
      </c>
      <c r="S2170" s="7" t="e">
        <v>#N/A</v>
      </c>
      <c r="T2170" s="7" t="e">
        <v>#N/A</v>
      </c>
      <c r="U2170" s="7" t="e">
        <v>#N/A</v>
      </c>
      <c r="V2170" s="7" t="e">
        <v>#N/A</v>
      </c>
      <c r="W2170" s="7" t="e">
        <v>#N/A</v>
      </c>
      <c r="X2170" s="7" t="e">
        <v>#N/A</v>
      </c>
      <c r="Y2170" s="7">
        <v>1</v>
      </c>
      <c r="Z2170" s="7">
        <f t="shared" ref="Z2170:Z2233" si="273">IF(COUNTIF(K2170:Y2170,1)&gt;0,1,0)</f>
        <v>1</v>
      </c>
      <c r="AA2170" s="7">
        <f t="shared" ref="AA2170:AA2233" si="274">IF(COUNTIF(K2170:Y2170,1)&gt;COUNTIF(K2170:Y2170,0),1,0)</f>
        <v>1</v>
      </c>
      <c r="AB2170" s="7" t="b">
        <f t="shared" ref="AB2170:AB2233" si="275">OR(IF(COUNT(K2170)&gt;0,TRUE,FALSE),IF(COUNT(M2170)&gt;0,TRUE,FALSE),IF(COUNT(T2170:V2170)&gt;0,TRUE,FALSE),IF(COUNT(X2170:Y2170)&gt;0,TRUE,FALSE))</f>
        <v>1</v>
      </c>
      <c r="AC2170" s="7" t="b">
        <f t="shared" ref="AC2170:AC2233" si="276">OR(IF(COUNT(N2170:S2170)&gt;0,TRUE,FALSE),IF(COUNT(W2170)&gt;0,TRUE,FALSE))</f>
        <v>0</v>
      </c>
      <c r="AD2170" s="7" t="b">
        <f t="shared" ref="AD2170:AD2233" si="277">OR(IF(COUNT(T2170:V2170)&gt;0,TRUE,FALSE),IF(COUNT(P2170:S2170)&gt;0,TRUE,FALSE))</f>
        <v>0</v>
      </c>
      <c r="AE2170" s="7" t="b">
        <f t="shared" ref="AE2170:AE2233" si="278">OR(IF(COUNT(K2170)&gt;0,TRUE,FALSE),,IF(COUNT(W2170)&gt;0,TRUE,FALSE),IF(COUNT(M2170:O2170)&gt;0,TRUE,FALSE))</f>
        <v>0</v>
      </c>
      <c r="AF2170" s="7" t="b">
        <f t="shared" ref="AF2170:AF2233" si="279">OR(IF(COUNT(U2170:V2170)&gt;0,TRUE,FALSE),IF(COUNT(M2170)&gt;0,TRUE,FALSE),IF(COUNT(N2170:S2170)&gt;0,TRUE,FALSE))</f>
        <v>0</v>
      </c>
      <c r="AH2170" t="b">
        <f>AND(Table252102[[#This Row],[Developmental toxicity]:[Reproductive toxicity]])</f>
        <v>0</v>
      </c>
    </row>
    <row r="2171" spans="1:34" x14ac:dyDescent="0.25">
      <c r="A2171" s="3">
        <f t="shared" si="272"/>
        <v>2170</v>
      </c>
      <c r="B2171" s="18" t="s">
        <v>1440</v>
      </c>
      <c r="C2171" s="18" t="s">
        <v>2627</v>
      </c>
      <c r="D2171" s="16" t="s">
        <v>3587</v>
      </c>
      <c r="E2171" s="79" t="s">
        <v>7900</v>
      </c>
      <c r="F2171" s="17" t="s">
        <v>8739</v>
      </c>
      <c r="G2171" s="17" t="s">
        <v>10385</v>
      </c>
      <c r="H2171" s="17" t="s">
        <v>10386</v>
      </c>
      <c r="I2171" s="17" t="s">
        <v>10387</v>
      </c>
      <c r="J2171" s="18"/>
      <c r="K2171" s="7" t="e">
        <v>#N/A</v>
      </c>
      <c r="L2171" s="7" t="e">
        <v>#N/A</v>
      </c>
      <c r="M2171" s="7" t="e">
        <v>#N/A</v>
      </c>
      <c r="N2171" s="7" t="e">
        <v>#N/A</v>
      </c>
      <c r="O2171" s="7" t="e">
        <v>#N/A</v>
      </c>
      <c r="P2171" s="7" t="e">
        <v>#N/A</v>
      </c>
      <c r="Q2171" s="7" t="e">
        <v>#N/A</v>
      </c>
      <c r="R2171" s="7" t="e">
        <v>#N/A</v>
      </c>
      <c r="S2171" s="7" t="e">
        <v>#N/A</v>
      </c>
      <c r="T2171" s="7">
        <v>0</v>
      </c>
      <c r="U2171" s="7" t="e">
        <v>#N/A</v>
      </c>
      <c r="V2171" s="7" t="e">
        <v>#N/A</v>
      </c>
      <c r="W2171" s="7" t="e">
        <v>#N/A</v>
      </c>
      <c r="X2171" s="7" t="e">
        <v>#N/A</v>
      </c>
      <c r="Y2171" s="7" t="e">
        <v>#N/A</v>
      </c>
      <c r="Z2171" s="7">
        <f t="shared" si="273"/>
        <v>0</v>
      </c>
      <c r="AA2171" s="7">
        <f t="shared" si="274"/>
        <v>0</v>
      </c>
      <c r="AB2171" s="7" t="b">
        <f t="shared" si="275"/>
        <v>1</v>
      </c>
      <c r="AC2171" s="7" t="b">
        <f t="shared" si="276"/>
        <v>0</v>
      </c>
      <c r="AD2171" s="7" t="b">
        <f t="shared" si="277"/>
        <v>1</v>
      </c>
      <c r="AE2171" s="7" t="b">
        <f t="shared" si="278"/>
        <v>0</v>
      </c>
      <c r="AF2171" s="7" t="b">
        <f t="shared" si="279"/>
        <v>0</v>
      </c>
      <c r="AH2171" t="b">
        <f>AND(Table252102[[#This Row],[Developmental toxicity]:[Reproductive toxicity]])</f>
        <v>0</v>
      </c>
    </row>
    <row r="2172" spans="1:34" x14ac:dyDescent="0.25">
      <c r="A2172" s="3">
        <f t="shared" si="272"/>
        <v>2171</v>
      </c>
      <c r="B2172" s="18">
        <v>12675</v>
      </c>
      <c r="C2172" s="18" t="s">
        <v>4164</v>
      </c>
      <c r="D2172" s="18" t="s">
        <v>290</v>
      </c>
      <c r="E2172" s="70" t="s">
        <v>4089</v>
      </c>
      <c r="F2172" s="18" t="s">
        <v>3911</v>
      </c>
      <c r="G2172" s="18" t="s">
        <v>4486</v>
      </c>
      <c r="H2172" s="18" t="s">
        <v>4486</v>
      </c>
      <c r="I2172" s="18" t="s">
        <v>4487</v>
      </c>
      <c r="J2172" s="18" t="s">
        <v>283</v>
      </c>
      <c r="K2172" s="7">
        <v>0</v>
      </c>
      <c r="L2172" s="7" t="e">
        <v>#N/A</v>
      </c>
      <c r="M2172" s="7" t="e">
        <v>#N/A</v>
      </c>
      <c r="N2172" s="7" t="e">
        <v>#N/A</v>
      </c>
      <c r="O2172" s="7" t="e">
        <v>#N/A</v>
      </c>
      <c r="P2172" s="7" t="e">
        <v>#N/A</v>
      </c>
      <c r="Q2172" s="7" t="e">
        <v>#N/A</v>
      </c>
      <c r="R2172" s="7" t="e">
        <v>#N/A</v>
      </c>
      <c r="S2172" s="7" t="e">
        <v>#N/A</v>
      </c>
      <c r="T2172" s="7" t="e">
        <v>#N/A</v>
      </c>
      <c r="U2172" s="7" t="e">
        <v>#N/A</v>
      </c>
      <c r="V2172" s="7" t="e">
        <v>#N/A</v>
      </c>
      <c r="W2172" s="7" t="e">
        <v>#N/A</v>
      </c>
      <c r="X2172" s="7" t="e">
        <v>#N/A</v>
      </c>
      <c r="Y2172" s="7" t="e">
        <v>#N/A</v>
      </c>
      <c r="Z2172" s="7">
        <f t="shared" si="273"/>
        <v>0</v>
      </c>
      <c r="AA2172" s="7">
        <f t="shared" si="274"/>
        <v>0</v>
      </c>
      <c r="AB2172" s="7" t="b">
        <f t="shared" si="275"/>
        <v>1</v>
      </c>
      <c r="AC2172" s="7" t="b">
        <f t="shared" si="276"/>
        <v>0</v>
      </c>
      <c r="AD2172" s="7" t="b">
        <f t="shared" si="277"/>
        <v>0</v>
      </c>
      <c r="AE2172" s="7" t="b">
        <f t="shared" si="278"/>
        <v>1</v>
      </c>
      <c r="AF2172" s="7" t="b">
        <f t="shared" si="279"/>
        <v>0</v>
      </c>
      <c r="AH2172" t="b">
        <f>AND(Table252102[[#This Row],[Developmental toxicity]:[Reproductive toxicity]])</f>
        <v>0</v>
      </c>
    </row>
    <row r="2173" spans="1:34" x14ac:dyDescent="0.25">
      <c r="A2173" s="3">
        <f t="shared" si="272"/>
        <v>2172</v>
      </c>
      <c r="B2173" s="18">
        <v>12683</v>
      </c>
      <c r="C2173" s="18" t="s">
        <v>4166</v>
      </c>
      <c r="D2173" s="16" t="s">
        <v>292</v>
      </c>
      <c r="E2173" s="70" t="s">
        <v>4091</v>
      </c>
      <c r="F2173" s="18" t="s">
        <v>3913</v>
      </c>
      <c r="G2173" s="18" t="s">
        <v>4490</v>
      </c>
      <c r="H2173" s="18" t="s">
        <v>4490</v>
      </c>
      <c r="I2173" s="18" t="s">
        <v>4491</v>
      </c>
      <c r="J2173" s="18" t="s">
        <v>283</v>
      </c>
      <c r="K2173" s="7" t="e">
        <v>#N/A</v>
      </c>
      <c r="L2173" s="7" t="e">
        <v>#N/A</v>
      </c>
      <c r="M2173" s="7" t="e">
        <v>#N/A</v>
      </c>
      <c r="N2173" s="7" t="e">
        <v>#N/A</v>
      </c>
      <c r="O2173" s="7" t="e">
        <v>#N/A</v>
      </c>
      <c r="P2173" s="7" t="e">
        <v>#N/A</v>
      </c>
      <c r="Q2173" s="7" t="e">
        <v>#N/A</v>
      </c>
      <c r="R2173" s="7" t="e">
        <v>#N/A</v>
      </c>
      <c r="S2173" s="7" t="e">
        <v>#N/A</v>
      </c>
      <c r="T2173" s="7" t="e">
        <v>#N/A</v>
      </c>
      <c r="U2173" s="7" t="e">
        <v>#N/A</v>
      </c>
      <c r="V2173" s="7" t="e">
        <v>#N/A</v>
      </c>
      <c r="W2173" s="7" t="e">
        <v>#N/A</v>
      </c>
      <c r="X2173" s="7">
        <v>1</v>
      </c>
      <c r="Y2173" s="7" t="e">
        <v>#N/A</v>
      </c>
      <c r="Z2173" s="7">
        <f t="shared" si="273"/>
        <v>1</v>
      </c>
      <c r="AA2173" s="7">
        <f t="shared" si="274"/>
        <v>1</v>
      </c>
      <c r="AB2173" s="7" t="b">
        <f t="shared" si="275"/>
        <v>1</v>
      </c>
      <c r="AC2173" s="7" t="b">
        <f t="shared" si="276"/>
        <v>0</v>
      </c>
      <c r="AD2173" s="7" t="b">
        <f t="shared" si="277"/>
        <v>0</v>
      </c>
      <c r="AE2173" s="7" t="b">
        <f t="shared" si="278"/>
        <v>0</v>
      </c>
      <c r="AF2173" s="7" t="b">
        <f t="shared" si="279"/>
        <v>0</v>
      </c>
      <c r="AH2173" t="b">
        <f>AND(Table252102[[#This Row],[Developmental toxicity]:[Reproductive toxicity]])</f>
        <v>0</v>
      </c>
    </row>
    <row r="2174" spans="1:34" x14ac:dyDescent="0.25">
      <c r="A2174" s="3">
        <f t="shared" si="272"/>
        <v>2173</v>
      </c>
      <c r="B2174" s="18"/>
      <c r="C2174" s="18" t="s">
        <v>12179</v>
      </c>
      <c r="D2174" s="16" t="s">
        <v>12178</v>
      </c>
      <c r="E2174" s="70" t="s">
        <v>15893</v>
      </c>
      <c r="F2174" s="18" t="s">
        <v>15894</v>
      </c>
      <c r="G2174" s="18" t="s">
        <v>12180</v>
      </c>
      <c r="H2174" s="18" t="s">
        <v>12180</v>
      </c>
      <c r="I2174" s="18" t="s">
        <v>15895</v>
      </c>
      <c r="J2174" s="18"/>
      <c r="K2174" s="7" t="e">
        <v>#N/A</v>
      </c>
      <c r="L2174" s="7" t="e">
        <v>#N/A</v>
      </c>
      <c r="M2174" s="7" t="e">
        <v>#N/A</v>
      </c>
      <c r="N2174" s="7" t="e">
        <v>#N/A</v>
      </c>
      <c r="O2174" s="7" t="e">
        <v>#N/A</v>
      </c>
      <c r="P2174" s="7" t="e">
        <v>#N/A</v>
      </c>
      <c r="Q2174" s="7" t="e">
        <v>#N/A</v>
      </c>
      <c r="R2174" s="7" t="e">
        <v>#N/A</v>
      </c>
      <c r="S2174" s="7" t="e">
        <v>#N/A</v>
      </c>
      <c r="T2174" s="7" t="e">
        <v>#N/A</v>
      </c>
      <c r="U2174" s="7" t="e">
        <v>#N/A</v>
      </c>
      <c r="V2174" s="7" t="e">
        <v>#N/A</v>
      </c>
      <c r="W2174" s="7">
        <v>0</v>
      </c>
      <c r="X2174" s="7" t="e">
        <v>#N/A</v>
      </c>
      <c r="Y2174" s="7">
        <v>0</v>
      </c>
      <c r="Z2174" s="7">
        <f t="shared" si="273"/>
        <v>0</v>
      </c>
      <c r="AA2174" s="7">
        <f t="shared" si="274"/>
        <v>0</v>
      </c>
      <c r="AB2174" s="7" t="b">
        <f t="shared" si="275"/>
        <v>1</v>
      </c>
      <c r="AC2174" s="7" t="b">
        <f t="shared" si="276"/>
        <v>1</v>
      </c>
      <c r="AD2174" s="7" t="b">
        <f t="shared" si="277"/>
        <v>0</v>
      </c>
      <c r="AE2174" s="7" t="b">
        <f t="shared" si="278"/>
        <v>1</v>
      </c>
      <c r="AF2174" s="7" t="b">
        <f t="shared" si="279"/>
        <v>0</v>
      </c>
      <c r="AH2174" t="b">
        <f>AND(Table252102[[#This Row],[Developmental toxicity]:[Reproductive toxicity]])</f>
        <v>1</v>
      </c>
    </row>
    <row r="2175" spans="1:34" x14ac:dyDescent="0.25">
      <c r="A2175" s="3">
        <f t="shared" si="272"/>
        <v>2174</v>
      </c>
      <c r="B2175" s="18"/>
      <c r="C2175" s="18" t="s">
        <v>11467</v>
      </c>
      <c r="D2175" s="18" t="s">
        <v>11466</v>
      </c>
      <c r="E2175" s="70" t="s">
        <v>14710</v>
      </c>
      <c r="F2175" s="18" t="s">
        <v>14711</v>
      </c>
      <c r="G2175" s="18" t="s">
        <v>14712</v>
      </c>
      <c r="H2175" s="18" t="s">
        <v>14713</v>
      </c>
      <c r="I2175" s="18" t="s">
        <v>14714</v>
      </c>
      <c r="J2175" s="18"/>
      <c r="K2175" s="7" t="e">
        <v>#N/A</v>
      </c>
      <c r="L2175" s="7" t="e">
        <v>#N/A</v>
      </c>
      <c r="M2175" s="7" t="e">
        <v>#N/A</v>
      </c>
      <c r="N2175" s="7" t="e">
        <v>#N/A</v>
      </c>
      <c r="O2175" s="7" t="e">
        <v>#N/A</v>
      </c>
      <c r="P2175" s="7" t="e">
        <v>#N/A</v>
      </c>
      <c r="Q2175" s="7" t="e">
        <v>#N/A</v>
      </c>
      <c r="R2175" s="7" t="e">
        <v>#N/A</v>
      </c>
      <c r="S2175" s="7" t="e">
        <v>#N/A</v>
      </c>
      <c r="T2175" s="7" t="e">
        <v>#N/A</v>
      </c>
      <c r="U2175" s="7" t="e">
        <v>#N/A</v>
      </c>
      <c r="V2175" s="7" t="e">
        <v>#N/A</v>
      </c>
      <c r="W2175" s="3">
        <v>1</v>
      </c>
      <c r="X2175" s="3" t="e">
        <v>#N/A</v>
      </c>
      <c r="Y2175" s="7" t="e">
        <v>#N/A</v>
      </c>
      <c r="Z2175" s="7">
        <f t="shared" si="273"/>
        <v>1</v>
      </c>
      <c r="AA2175" s="7">
        <f t="shared" si="274"/>
        <v>1</v>
      </c>
      <c r="AB2175" s="7" t="b">
        <f t="shared" si="275"/>
        <v>0</v>
      </c>
      <c r="AC2175" s="7" t="b">
        <f t="shared" si="276"/>
        <v>1</v>
      </c>
      <c r="AD2175" s="7" t="b">
        <f t="shared" si="277"/>
        <v>0</v>
      </c>
      <c r="AE2175" s="7" t="b">
        <f t="shared" si="278"/>
        <v>1</v>
      </c>
      <c r="AF2175" s="7" t="b">
        <f t="shared" si="279"/>
        <v>0</v>
      </c>
      <c r="AH2175" t="b">
        <f>AND(Table252102[[#This Row],[Developmental toxicity]:[Reproductive toxicity]])</f>
        <v>0</v>
      </c>
    </row>
    <row r="2176" spans="1:34" x14ac:dyDescent="0.25">
      <c r="A2176" s="3">
        <f t="shared" si="272"/>
        <v>2175</v>
      </c>
      <c r="B2176" s="18"/>
      <c r="C2176" s="18" t="s">
        <v>11667</v>
      </c>
      <c r="D2176" s="16" t="s">
        <v>11666</v>
      </c>
      <c r="E2176" s="70" t="s">
        <v>15085</v>
      </c>
      <c r="F2176" s="18" t="s">
        <v>15086</v>
      </c>
      <c r="G2176" s="18" t="s">
        <v>15087</v>
      </c>
      <c r="H2176" s="18" t="s">
        <v>15088</v>
      </c>
      <c r="I2176" s="18" t="s">
        <v>15089</v>
      </c>
      <c r="J2176" s="18"/>
      <c r="K2176" s="7" t="e">
        <v>#N/A</v>
      </c>
      <c r="L2176" s="7" t="e">
        <v>#N/A</v>
      </c>
      <c r="M2176" s="7" t="e">
        <v>#N/A</v>
      </c>
      <c r="N2176" s="7" t="e">
        <v>#N/A</v>
      </c>
      <c r="O2176" s="7" t="e">
        <v>#N/A</v>
      </c>
      <c r="P2176" s="7" t="e">
        <v>#N/A</v>
      </c>
      <c r="Q2176" s="7" t="e">
        <v>#N/A</v>
      </c>
      <c r="R2176" s="7" t="e">
        <v>#N/A</v>
      </c>
      <c r="S2176" s="7" t="e">
        <v>#N/A</v>
      </c>
      <c r="T2176" s="7" t="e">
        <v>#N/A</v>
      </c>
      <c r="U2176" s="7" t="e">
        <v>#N/A</v>
      </c>
      <c r="V2176" s="7" t="e">
        <v>#N/A</v>
      </c>
      <c r="W2176" s="3">
        <v>1</v>
      </c>
      <c r="X2176" s="3" t="e">
        <v>#N/A</v>
      </c>
      <c r="Y2176" s="7" t="e">
        <v>#N/A</v>
      </c>
      <c r="Z2176" s="7">
        <f t="shared" si="273"/>
        <v>1</v>
      </c>
      <c r="AA2176" s="7">
        <f t="shared" si="274"/>
        <v>1</v>
      </c>
      <c r="AB2176" s="7" t="b">
        <f t="shared" si="275"/>
        <v>0</v>
      </c>
      <c r="AC2176" s="7" t="b">
        <f t="shared" si="276"/>
        <v>1</v>
      </c>
      <c r="AD2176" s="7" t="b">
        <f t="shared" si="277"/>
        <v>0</v>
      </c>
      <c r="AE2176" s="7" t="b">
        <f t="shared" si="278"/>
        <v>1</v>
      </c>
      <c r="AF2176" s="7" t="b">
        <f t="shared" si="279"/>
        <v>0</v>
      </c>
      <c r="AH2176" t="b">
        <f>AND(Table252102[[#This Row],[Developmental toxicity]:[Reproductive toxicity]])</f>
        <v>0</v>
      </c>
    </row>
    <row r="2177" spans="1:34" x14ac:dyDescent="0.25">
      <c r="A2177" s="3">
        <f t="shared" si="272"/>
        <v>2176</v>
      </c>
      <c r="B2177" s="18"/>
      <c r="C2177" s="18" t="s">
        <v>10911</v>
      </c>
      <c r="D2177" s="18" t="s">
        <v>10910</v>
      </c>
      <c r="E2177" s="70" t="s">
        <v>13681</v>
      </c>
      <c r="F2177" s="18" t="s">
        <v>13682</v>
      </c>
      <c r="G2177" s="18" t="s">
        <v>13683</v>
      </c>
      <c r="H2177" s="18" t="s">
        <v>13684</v>
      </c>
      <c r="I2177" s="18" t="s">
        <v>13685</v>
      </c>
      <c r="J2177" s="18"/>
      <c r="K2177" s="7" t="e">
        <v>#N/A</v>
      </c>
      <c r="L2177" s="7" t="e">
        <v>#N/A</v>
      </c>
      <c r="M2177" s="7" t="e">
        <v>#N/A</v>
      </c>
      <c r="N2177" s="7" t="e">
        <v>#N/A</v>
      </c>
      <c r="O2177" s="7" t="e">
        <v>#N/A</v>
      </c>
      <c r="P2177" s="7" t="e">
        <v>#N/A</v>
      </c>
      <c r="Q2177" s="7" t="e">
        <v>#N/A</v>
      </c>
      <c r="R2177" s="7" t="e">
        <v>#N/A</v>
      </c>
      <c r="S2177" s="7" t="e">
        <v>#N/A</v>
      </c>
      <c r="T2177" s="7" t="e">
        <v>#N/A</v>
      </c>
      <c r="U2177" s="7" t="e">
        <v>#N/A</v>
      </c>
      <c r="V2177" s="7" t="e">
        <v>#N/A</v>
      </c>
      <c r="W2177" s="3">
        <v>1</v>
      </c>
      <c r="X2177" s="3" t="e">
        <v>#N/A</v>
      </c>
      <c r="Y2177" s="7" t="e">
        <v>#N/A</v>
      </c>
      <c r="Z2177" s="7">
        <f t="shared" si="273"/>
        <v>1</v>
      </c>
      <c r="AA2177" s="7">
        <f t="shared" si="274"/>
        <v>1</v>
      </c>
      <c r="AB2177" s="7" t="b">
        <f t="shared" si="275"/>
        <v>0</v>
      </c>
      <c r="AC2177" s="7" t="b">
        <f t="shared" si="276"/>
        <v>1</v>
      </c>
      <c r="AD2177" s="7" t="b">
        <f t="shared" si="277"/>
        <v>0</v>
      </c>
      <c r="AE2177" s="7" t="b">
        <f t="shared" si="278"/>
        <v>1</v>
      </c>
      <c r="AF2177" s="7" t="b">
        <f t="shared" si="279"/>
        <v>0</v>
      </c>
      <c r="AH2177" t="b">
        <f>AND(Table252102[[#This Row],[Developmental toxicity]:[Reproductive toxicity]])</f>
        <v>0</v>
      </c>
    </row>
    <row r="2178" spans="1:34" x14ac:dyDescent="0.25">
      <c r="A2178" s="3">
        <f t="shared" si="272"/>
        <v>2177</v>
      </c>
      <c r="B2178" s="18" t="s">
        <v>1440</v>
      </c>
      <c r="C2178" s="71" t="s">
        <v>1755</v>
      </c>
      <c r="D2178" s="71" t="s">
        <v>1756</v>
      </c>
      <c r="E2178" s="79" t="s">
        <v>7063</v>
      </c>
      <c r="F2178" s="85" t="s">
        <v>1775</v>
      </c>
      <c r="G2178" s="85" t="s">
        <v>1774</v>
      </c>
      <c r="H2178" s="17" t="s">
        <v>7168</v>
      </c>
      <c r="I2178" s="17" t="s">
        <v>7169</v>
      </c>
      <c r="J2178" s="18" t="s">
        <v>1790</v>
      </c>
      <c r="K2178" s="7" t="e">
        <v>#N/A</v>
      </c>
      <c r="L2178" s="7" t="e">
        <v>#N/A</v>
      </c>
      <c r="M2178" s="7" t="e">
        <v>#N/A</v>
      </c>
      <c r="N2178" s="7" t="e">
        <v>#N/A</v>
      </c>
      <c r="O2178" s="7" t="e">
        <v>#N/A</v>
      </c>
      <c r="P2178" s="7" t="e">
        <v>#N/A</v>
      </c>
      <c r="Q2178" s="7">
        <v>0</v>
      </c>
      <c r="R2178" s="7" t="e">
        <v>#N/A</v>
      </c>
      <c r="S2178" s="7" t="e">
        <v>#N/A</v>
      </c>
      <c r="T2178" s="7" t="e">
        <v>#N/A</v>
      </c>
      <c r="U2178" s="7" t="e">
        <v>#N/A</v>
      </c>
      <c r="V2178" s="7" t="e">
        <v>#N/A</v>
      </c>
      <c r="W2178" s="7" t="e">
        <v>#N/A</v>
      </c>
      <c r="X2178" s="7" t="e">
        <v>#N/A</v>
      </c>
      <c r="Y2178" s="7" t="e">
        <v>#N/A</v>
      </c>
      <c r="Z2178" s="7">
        <f t="shared" si="273"/>
        <v>0</v>
      </c>
      <c r="AA2178" s="7">
        <f t="shared" si="274"/>
        <v>0</v>
      </c>
      <c r="AB2178" s="7" t="b">
        <f t="shared" si="275"/>
        <v>0</v>
      </c>
      <c r="AC2178" s="7" t="b">
        <f t="shared" si="276"/>
        <v>1</v>
      </c>
      <c r="AD2178" s="7" t="b">
        <f t="shared" si="277"/>
        <v>1</v>
      </c>
      <c r="AE2178" s="7" t="b">
        <f t="shared" si="278"/>
        <v>0</v>
      </c>
      <c r="AF2178" s="7" t="b">
        <f t="shared" si="279"/>
        <v>1</v>
      </c>
      <c r="AH2178" t="b">
        <f>AND(Table252102[[#This Row],[Developmental toxicity]:[Reproductive toxicity]])</f>
        <v>0</v>
      </c>
    </row>
    <row r="2179" spans="1:34" x14ac:dyDescent="0.25">
      <c r="A2179" s="3">
        <f t="shared" si="272"/>
        <v>2178</v>
      </c>
      <c r="B2179" s="18"/>
      <c r="C2179" s="18" t="s">
        <v>12561</v>
      </c>
      <c r="D2179" s="18" t="s">
        <v>17925</v>
      </c>
      <c r="E2179" s="70" t="s">
        <v>16536</v>
      </c>
      <c r="F2179" s="18" t="s">
        <v>16537</v>
      </c>
      <c r="G2179" s="18" t="s">
        <v>16538</v>
      </c>
      <c r="H2179" s="18" t="s">
        <v>12562</v>
      </c>
      <c r="I2179" s="18" t="s">
        <v>16539</v>
      </c>
      <c r="J2179" s="18"/>
      <c r="K2179" s="7" t="e">
        <v>#N/A</v>
      </c>
      <c r="L2179" s="7" t="e">
        <v>#N/A</v>
      </c>
      <c r="M2179" s="7" t="e">
        <v>#N/A</v>
      </c>
      <c r="N2179" s="7" t="e">
        <v>#N/A</v>
      </c>
      <c r="O2179" s="7" t="e">
        <v>#N/A</v>
      </c>
      <c r="P2179" s="7" t="e">
        <v>#N/A</v>
      </c>
      <c r="Q2179" s="7" t="e">
        <v>#N/A</v>
      </c>
      <c r="R2179" s="7" t="e">
        <v>#N/A</v>
      </c>
      <c r="S2179" s="7" t="e">
        <v>#N/A</v>
      </c>
      <c r="T2179" s="7" t="e">
        <v>#N/A</v>
      </c>
      <c r="U2179" s="7" t="e">
        <v>#N/A</v>
      </c>
      <c r="V2179" s="7" t="e">
        <v>#N/A</v>
      </c>
      <c r="W2179" s="3">
        <v>0</v>
      </c>
      <c r="X2179" s="3" t="e">
        <v>#N/A</v>
      </c>
      <c r="Y2179" s="7" t="e">
        <v>#N/A</v>
      </c>
      <c r="Z2179" s="7">
        <f t="shared" si="273"/>
        <v>0</v>
      </c>
      <c r="AA2179" s="7">
        <f t="shared" si="274"/>
        <v>0</v>
      </c>
      <c r="AB2179" s="7" t="b">
        <f t="shared" si="275"/>
        <v>0</v>
      </c>
      <c r="AC2179" s="7" t="b">
        <f t="shared" si="276"/>
        <v>1</v>
      </c>
      <c r="AD2179" s="7" t="b">
        <f t="shared" si="277"/>
        <v>0</v>
      </c>
      <c r="AE2179" s="7" t="b">
        <f t="shared" si="278"/>
        <v>1</v>
      </c>
      <c r="AF2179" s="7" t="b">
        <f t="shared" si="279"/>
        <v>0</v>
      </c>
      <c r="AH2179" t="b">
        <f>AND(Table252102[[#This Row],[Developmental toxicity]:[Reproductive toxicity]])</f>
        <v>0</v>
      </c>
    </row>
    <row r="2180" spans="1:34" x14ac:dyDescent="0.25">
      <c r="A2180" s="3">
        <f t="shared" si="272"/>
        <v>2179</v>
      </c>
      <c r="B2180" s="18">
        <v>716</v>
      </c>
      <c r="C2180" s="18" t="s">
        <v>1427</v>
      </c>
      <c r="D2180" s="18" t="s">
        <v>5468</v>
      </c>
      <c r="E2180" s="70" t="s">
        <v>5056</v>
      </c>
      <c r="F2180" s="18" t="s">
        <v>5960</v>
      </c>
      <c r="G2180" s="18" t="s">
        <v>1428</v>
      </c>
      <c r="H2180" s="18" t="s">
        <v>6355</v>
      </c>
      <c r="I2180" s="18" t="s">
        <v>7006</v>
      </c>
      <c r="J2180" s="18" t="s">
        <v>1436</v>
      </c>
      <c r="K2180" s="7" t="e">
        <v>#N/A</v>
      </c>
      <c r="L2180" s="7" t="e">
        <v>#N/A</v>
      </c>
      <c r="M2180" s="7" t="e">
        <v>#N/A</v>
      </c>
      <c r="N2180" s="7" t="e">
        <v>#N/A</v>
      </c>
      <c r="O2180" s="7" t="e">
        <v>#N/A</v>
      </c>
      <c r="P2180" s="7" t="e">
        <v>#N/A</v>
      </c>
      <c r="Q2180" s="7" t="e">
        <v>#N/A</v>
      </c>
      <c r="R2180" s="7" t="e">
        <v>#N/A</v>
      </c>
      <c r="S2180" s="7" t="e">
        <v>#N/A</v>
      </c>
      <c r="T2180" s="7" t="e">
        <v>#N/A</v>
      </c>
      <c r="U2180" s="7" t="e">
        <v>#N/A</v>
      </c>
      <c r="V2180" s="7" t="e">
        <v>#N/A</v>
      </c>
      <c r="W2180" s="7" t="e">
        <v>#N/A</v>
      </c>
      <c r="X2180" s="7" t="e">
        <v>#N/A</v>
      </c>
      <c r="Y2180" s="7">
        <v>1</v>
      </c>
      <c r="Z2180" s="7">
        <f t="shared" si="273"/>
        <v>1</v>
      </c>
      <c r="AA2180" s="7">
        <f t="shared" si="274"/>
        <v>1</v>
      </c>
      <c r="AB2180" s="7" t="b">
        <f t="shared" si="275"/>
        <v>1</v>
      </c>
      <c r="AC2180" s="7" t="b">
        <f t="shared" si="276"/>
        <v>0</v>
      </c>
      <c r="AD2180" s="7" t="b">
        <f t="shared" si="277"/>
        <v>0</v>
      </c>
      <c r="AE2180" s="7" t="b">
        <f t="shared" si="278"/>
        <v>0</v>
      </c>
      <c r="AF2180" s="7" t="b">
        <f t="shared" si="279"/>
        <v>0</v>
      </c>
      <c r="AH2180" t="b">
        <f>AND(Table252102[[#This Row],[Developmental toxicity]:[Reproductive toxicity]])</f>
        <v>0</v>
      </c>
    </row>
    <row r="2181" spans="1:34" x14ac:dyDescent="0.25">
      <c r="A2181" s="3">
        <f t="shared" si="272"/>
        <v>2180</v>
      </c>
      <c r="B2181" s="18"/>
      <c r="C2181" s="18" t="s">
        <v>11684</v>
      </c>
      <c r="D2181" s="16" t="s">
        <v>11683</v>
      </c>
      <c r="E2181" s="70" t="s">
        <v>15111</v>
      </c>
      <c r="F2181" s="18" t="s">
        <v>15112</v>
      </c>
      <c r="G2181" s="18" t="s">
        <v>11685</v>
      </c>
      <c r="H2181" s="18" t="s">
        <v>11685</v>
      </c>
      <c r="I2181" s="18" t="s">
        <v>15113</v>
      </c>
      <c r="J2181" s="18"/>
      <c r="K2181" s="7" t="e">
        <v>#N/A</v>
      </c>
      <c r="L2181" s="7" t="e">
        <v>#N/A</v>
      </c>
      <c r="M2181" s="7" t="e">
        <v>#N/A</v>
      </c>
      <c r="N2181" s="7" t="e">
        <v>#N/A</v>
      </c>
      <c r="O2181" s="7" t="e">
        <v>#N/A</v>
      </c>
      <c r="P2181" s="7" t="e">
        <v>#N/A</v>
      </c>
      <c r="Q2181" s="7" t="e">
        <v>#N/A</v>
      </c>
      <c r="R2181" s="7" t="e">
        <v>#N/A</v>
      </c>
      <c r="S2181" s="7" t="e">
        <v>#N/A</v>
      </c>
      <c r="T2181" s="7" t="e">
        <v>#N/A</v>
      </c>
      <c r="U2181" s="7" t="e">
        <v>#N/A</v>
      </c>
      <c r="V2181" s="7" t="e">
        <v>#N/A</v>
      </c>
      <c r="W2181" s="3">
        <v>1</v>
      </c>
      <c r="X2181" s="3" t="e">
        <v>#N/A</v>
      </c>
      <c r="Y2181" s="7" t="e">
        <v>#N/A</v>
      </c>
      <c r="Z2181" s="7">
        <f t="shared" si="273"/>
        <v>1</v>
      </c>
      <c r="AA2181" s="7">
        <f t="shared" si="274"/>
        <v>1</v>
      </c>
      <c r="AB2181" s="7" t="b">
        <f t="shared" si="275"/>
        <v>0</v>
      </c>
      <c r="AC2181" s="7" t="b">
        <f t="shared" si="276"/>
        <v>1</v>
      </c>
      <c r="AD2181" s="7" t="b">
        <f t="shared" si="277"/>
        <v>0</v>
      </c>
      <c r="AE2181" s="7" t="b">
        <f t="shared" si="278"/>
        <v>1</v>
      </c>
      <c r="AF2181" s="7" t="b">
        <f t="shared" si="279"/>
        <v>0</v>
      </c>
      <c r="AH2181" t="b">
        <f>AND(Table252102[[#This Row],[Developmental toxicity]:[Reproductive toxicity]])</f>
        <v>0</v>
      </c>
    </row>
    <row r="2182" spans="1:34" x14ac:dyDescent="0.25">
      <c r="A2182" s="3">
        <f t="shared" si="272"/>
        <v>2181</v>
      </c>
      <c r="B2182" s="18"/>
      <c r="C2182" s="18" t="s">
        <v>10874</v>
      </c>
      <c r="D2182" s="18" t="s">
        <v>10873</v>
      </c>
      <c r="E2182" s="70" t="s">
        <v>13608</v>
      </c>
      <c r="F2182" s="18" t="s">
        <v>13609</v>
      </c>
      <c r="G2182" s="18" t="s">
        <v>13610</v>
      </c>
      <c r="H2182" s="18" t="s">
        <v>10875</v>
      </c>
      <c r="I2182" s="18" t="s">
        <v>13611</v>
      </c>
      <c r="J2182" s="18"/>
      <c r="K2182" s="7" t="e">
        <v>#N/A</v>
      </c>
      <c r="L2182" s="7" t="e">
        <v>#N/A</v>
      </c>
      <c r="M2182" s="7" t="e">
        <v>#N/A</v>
      </c>
      <c r="N2182" s="7" t="e">
        <v>#N/A</v>
      </c>
      <c r="O2182" s="7" t="e">
        <v>#N/A</v>
      </c>
      <c r="P2182" s="7" t="e">
        <v>#N/A</v>
      </c>
      <c r="Q2182" s="7" t="e">
        <v>#N/A</v>
      </c>
      <c r="R2182" s="7" t="e">
        <v>#N/A</v>
      </c>
      <c r="S2182" s="7" t="e">
        <v>#N/A</v>
      </c>
      <c r="T2182" s="7" t="e">
        <v>#N/A</v>
      </c>
      <c r="U2182" s="7" t="e">
        <v>#N/A</v>
      </c>
      <c r="V2182" s="7" t="e">
        <v>#N/A</v>
      </c>
      <c r="W2182" s="3">
        <v>1</v>
      </c>
      <c r="X2182" s="3" t="e">
        <v>#N/A</v>
      </c>
      <c r="Y2182" s="7" t="e">
        <v>#N/A</v>
      </c>
      <c r="Z2182" s="7">
        <f t="shared" si="273"/>
        <v>1</v>
      </c>
      <c r="AA2182" s="7">
        <f t="shared" si="274"/>
        <v>1</v>
      </c>
      <c r="AB2182" s="7" t="b">
        <f t="shared" si="275"/>
        <v>0</v>
      </c>
      <c r="AC2182" s="7" t="b">
        <f t="shared" si="276"/>
        <v>1</v>
      </c>
      <c r="AD2182" s="7" t="b">
        <f t="shared" si="277"/>
        <v>0</v>
      </c>
      <c r="AE2182" s="7" t="b">
        <f t="shared" si="278"/>
        <v>1</v>
      </c>
      <c r="AF2182" s="7" t="b">
        <f t="shared" si="279"/>
        <v>0</v>
      </c>
      <c r="AH2182" t="b">
        <f>AND(Table252102[[#This Row],[Developmental toxicity]:[Reproductive toxicity]])</f>
        <v>0</v>
      </c>
    </row>
    <row r="2183" spans="1:34" x14ac:dyDescent="0.25">
      <c r="A2183" s="3">
        <f t="shared" si="272"/>
        <v>2182</v>
      </c>
      <c r="B2183" s="18"/>
      <c r="C2183" s="18" t="s">
        <v>11643</v>
      </c>
      <c r="D2183" s="16" t="s">
        <v>11642</v>
      </c>
      <c r="E2183" s="70" t="s">
        <v>15041</v>
      </c>
      <c r="F2183" s="18" t="s">
        <v>15042</v>
      </c>
      <c r="G2183" s="18" t="s">
        <v>15043</v>
      </c>
      <c r="H2183" s="18" t="s">
        <v>15044</v>
      </c>
      <c r="I2183" s="18" t="s">
        <v>15045</v>
      </c>
      <c r="J2183" s="18"/>
      <c r="K2183" s="7" t="e">
        <v>#N/A</v>
      </c>
      <c r="L2183" s="7" t="e">
        <v>#N/A</v>
      </c>
      <c r="M2183" s="7" t="e">
        <v>#N/A</v>
      </c>
      <c r="N2183" s="7" t="e">
        <v>#N/A</v>
      </c>
      <c r="O2183" s="7" t="e">
        <v>#N/A</v>
      </c>
      <c r="P2183" s="7" t="e">
        <v>#N/A</v>
      </c>
      <c r="Q2183" s="7" t="e">
        <v>#N/A</v>
      </c>
      <c r="R2183" s="7" t="e">
        <v>#N/A</v>
      </c>
      <c r="S2183" s="7" t="e">
        <v>#N/A</v>
      </c>
      <c r="T2183" s="7" t="e">
        <v>#N/A</v>
      </c>
      <c r="U2183" s="7" t="e">
        <v>#N/A</v>
      </c>
      <c r="V2183" s="7" t="e">
        <v>#N/A</v>
      </c>
      <c r="W2183" s="3">
        <v>1</v>
      </c>
      <c r="X2183" s="3" t="e">
        <v>#N/A</v>
      </c>
      <c r="Y2183" s="7" t="e">
        <v>#N/A</v>
      </c>
      <c r="Z2183" s="7">
        <f t="shared" si="273"/>
        <v>1</v>
      </c>
      <c r="AA2183" s="7">
        <f t="shared" si="274"/>
        <v>1</v>
      </c>
      <c r="AB2183" s="7" t="b">
        <f t="shared" si="275"/>
        <v>0</v>
      </c>
      <c r="AC2183" s="7" t="b">
        <f t="shared" si="276"/>
        <v>1</v>
      </c>
      <c r="AD2183" s="7" t="b">
        <f t="shared" si="277"/>
        <v>0</v>
      </c>
      <c r="AE2183" s="7" t="b">
        <f t="shared" si="278"/>
        <v>1</v>
      </c>
      <c r="AF2183" s="7" t="b">
        <f t="shared" si="279"/>
        <v>0</v>
      </c>
      <c r="AH2183" t="b">
        <f>AND(Table252102[[#This Row],[Developmental toxicity]:[Reproductive toxicity]])</f>
        <v>0</v>
      </c>
    </row>
    <row r="2184" spans="1:34" x14ac:dyDescent="0.25">
      <c r="A2184" s="3">
        <f t="shared" si="272"/>
        <v>2183</v>
      </c>
      <c r="B2184" s="18" t="s">
        <v>1440</v>
      </c>
      <c r="C2184" s="18" t="s">
        <v>2275</v>
      </c>
      <c r="D2184" s="18" t="s">
        <v>3186</v>
      </c>
      <c r="E2184" s="70" t="s">
        <v>7553</v>
      </c>
      <c r="F2184" s="18" t="s">
        <v>8401</v>
      </c>
      <c r="G2184" s="18" t="s">
        <v>9630</v>
      </c>
      <c r="H2184" s="18" t="s">
        <v>9631</v>
      </c>
      <c r="I2184" s="18" t="s">
        <v>9632</v>
      </c>
      <c r="J2184" s="18"/>
      <c r="K2184" s="7" t="e">
        <v>#N/A</v>
      </c>
      <c r="L2184" s="7" t="e">
        <v>#N/A</v>
      </c>
      <c r="M2184" s="7" t="e">
        <v>#N/A</v>
      </c>
      <c r="N2184" s="7" t="e">
        <v>#N/A</v>
      </c>
      <c r="O2184" s="7" t="e">
        <v>#N/A</v>
      </c>
      <c r="P2184" s="7" t="e">
        <v>#N/A</v>
      </c>
      <c r="Q2184" s="7" t="e">
        <v>#N/A</v>
      </c>
      <c r="R2184" s="7" t="e">
        <v>#N/A</v>
      </c>
      <c r="S2184" s="7" t="e">
        <v>#N/A</v>
      </c>
      <c r="T2184" s="7">
        <v>1</v>
      </c>
      <c r="U2184" s="7" t="e">
        <v>#N/A</v>
      </c>
      <c r="V2184" s="7" t="e">
        <v>#N/A</v>
      </c>
      <c r="W2184" s="3">
        <v>1</v>
      </c>
      <c r="X2184" s="3" t="e">
        <v>#N/A</v>
      </c>
      <c r="Y2184" s="7" t="e">
        <v>#N/A</v>
      </c>
      <c r="Z2184" s="7">
        <f t="shared" si="273"/>
        <v>1</v>
      </c>
      <c r="AA2184" s="7">
        <f t="shared" si="274"/>
        <v>1</v>
      </c>
      <c r="AB2184" s="7" t="b">
        <f t="shared" si="275"/>
        <v>1</v>
      </c>
      <c r="AC2184" s="7" t="b">
        <f t="shared" si="276"/>
        <v>1</v>
      </c>
      <c r="AD2184" s="7" t="b">
        <f t="shared" si="277"/>
        <v>1</v>
      </c>
      <c r="AE2184" s="7" t="b">
        <f t="shared" si="278"/>
        <v>1</v>
      </c>
      <c r="AF2184" s="7" t="b">
        <f t="shared" si="279"/>
        <v>0</v>
      </c>
      <c r="AH2184" t="b">
        <f>AND(Table252102[[#This Row],[Developmental toxicity]:[Reproductive toxicity]])</f>
        <v>1</v>
      </c>
    </row>
    <row r="2185" spans="1:34" x14ac:dyDescent="0.25">
      <c r="A2185" s="3">
        <f t="shared" si="272"/>
        <v>2184</v>
      </c>
      <c r="B2185" s="18"/>
      <c r="C2185" s="18" t="s">
        <v>10949</v>
      </c>
      <c r="D2185" s="16" t="s">
        <v>10948</v>
      </c>
      <c r="E2185" s="70" t="s">
        <v>13754</v>
      </c>
      <c r="F2185" s="18" t="s">
        <v>13755</v>
      </c>
      <c r="G2185" s="18" t="s">
        <v>13756</v>
      </c>
      <c r="H2185" s="18" t="s">
        <v>13757</v>
      </c>
      <c r="I2185" s="18" t="s">
        <v>13758</v>
      </c>
      <c r="J2185" s="18"/>
      <c r="K2185" s="7" t="e">
        <v>#N/A</v>
      </c>
      <c r="L2185" s="7" t="e">
        <v>#N/A</v>
      </c>
      <c r="M2185" s="7" t="e">
        <v>#N/A</v>
      </c>
      <c r="N2185" s="7" t="e">
        <v>#N/A</v>
      </c>
      <c r="O2185" s="7" t="e">
        <v>#N/A</v>
      </c>
      <c r="P2185" s="7" t="e">
        <v>#N/A</v>
      </c>
      <c r="Q2185" s="7" t="e">
        <v>#N/A</v>
      </c>
      <c r="R2185" s="7" t="e">
        <v>#N/A</v>
      </c>
      <c r="S2185" s="7" t="e">
        <v>#N/A</v>
      </c>
      <c r="T2185" s="7" t="e">
        <v>#N/A</v>
      </c>
      <c r="U2185" s="7" t="e">
        <v>#N/A</v>
      </c>
      <c r="V2185" s="7" t="e">
        <v>#N/A</v>
      </c>
      <c r="W2185" s="3">
        <v>1</v>
      </c>
      <c r="X2185" s="3" t="e">
        <v>#N/A</v>
      </c>
      <c r="Y2185" s="7" t="e">
        <v>#N/A</v>
      </c>
      <c r="Z2185" s="7">
        <f t="shared" si="273"/>
        <v>1</v>
      </c>
      <c r="AA2185" s="7">
        <f t="shared" si="274"/>
        <v>1</v>
      </c>
      <c r="AB2185" s="7" t="b">
        <f t="shared" si="275"/>
        <v>0</v>
      </c>
      <c r="AC2185" s="7" t="b">
        <f t="shared" si="276"/>
        <v>1</v>
      </c>
      <c r="AD2185" s="7" t="b">
        <f t="shared" si="277"/>
        <v>0</v>
      </c>
      <c r="AE2185" s="7" t="b">
        <f t="shared" si="278"/>
        <v>1</v>
      </c>
      <c r="AF2185" s="7" t="b">
        <f t="shared" si="279"/>
        <v>0</v>
      </c>
      <c r="AH2185" t="b">
        <f>AND(Table252102[[#This Row],[Developmental toxicity]:[Reproductive toxicity]])</f>
        <v>0</v>
      </c>
    </row>
    <row r="2186" spans="1:34" x14ac:dyDescent="0.25">
      <c r="A2186" s="3">
        <f t="shared" si="272"/>
        <v>2185</v>
      </c>
      <c r="B2186" s="18"/>
      <c r="C2186" s="18" t="s">
        <v>11625</v>
      </c>
      <c r="D2186" s="18" t="s">
        <v>17857</v>
      </c>
      <c r="E2186" s="70" t="s">
        <v>18115</v>
      </c>
      <c r="F2186" s="18" t="s">
        <v>18033</v>
      </c>
      <c r="G2186" s="18" t="s">
        <v>18248</v>
      </c>
      <c r="H2186" s="18" t="s">
        <v>18249</v>
      </c>
      <c r="I2186" s="18" t="s">
        <v>18250</v>
      </c>
      <c r="J2186" s="18"/>
      <c r="K2186" s="7" t="e">
        <v>#N/A</v>
      </c>
      <c r="L2186" s="7" t="e">
        <v>#N/A</v>
      </c>
      <c r="M2186" s="7" t="e">
        <v>#N/A</v>
      </c>
      <c r="N2186" s="7" t="e">
        <v>#N/A</v>
      </c>
      <c r="O2186" s="7" t="e">
        <v>#N/A</v>
      </c>
      <c r="P2186" s="7" t="e">
        <v>#N/A</v>
      </c>
      <c r="Q2186" s="7" t="e">
        <v>#N/A</v>
      </c>
      <c r="R2186" s="7" t="e">
        <v>#N/A</v>
      </c>
      <c r="S2186" s="7" t="e">
        <v>#N/A</v>
      </c>
      <c r="T2186" s="7" t="e">
        <v>#N/A</v>
      </c>
      <c r="U2186" s="7" t="e">
        <v>#N/A</v>
      </c>
      <c r="V2186" s="7" t="e">
        <v>#N/A</v>
      </c>
      <c r="W2186" s="3">
        <v>1</v>
      </c>
      <c r="X2186" s="3" t="e">
        <v>#N/A</v>
      </c>
      <c r="Y2186" s="7" t="e">
        <v>#N/A</v>
      </c>
      <c r="Z2186" s="7">
        <f t="shared" si="273"/>
        <v>1</v>
      </c>
      <c r="AA2186" s="7">
        <f t="shared" si="274"/>
        <v>1</v>
      </c>
      <c r="AB2186" s="7" t="b">
        <f t="shared" si="275"/>
        <v>0</v>
      </c>
      <c r="AC2186" s="7" t="b">
        <f t="shared" si="276"/>
        <v>1</v>
      </c>
      <c r="AD2186" s="7" t="b">
        <f t="shared" si="277"/>
        <v>0</v>
      </c>
      <c r="AE2186" s="7" t="b">
        <f t="shared" si="278"/>
        <v>1</v>
      </c>
      <c r="AF2186" s="7" t="b">
        <f t="shared" si="279"/>
        <v>0</v>
      </c>
      <c r="AH2186" t="b">
        <f>AND(Table252102[[#This Row],[Developmental toxicity]:[Reproductive toxicity]])</f>
        <v>0</v>
      </c>
    </row>
    <row r="2187" spans="1:34" x14ac:dyDescent="0.25">
      <c r="A2187" s="3">
        <f t="shared" si="272"/>
        <v>2186</v>
      </c>
      <c r="B2187" s="18"/>
      <c r="C2187" s="18" t="s">
        <v>11579</v>
      </c>
      <c r="D2187" s="16" t="s">
        <v>17854</v>
      </c>
      <c r="E2187" s="70" t="s">
        <v>18114</v>
      </c>
      <c r="F2187" s="18" t="s">
        <v>18032</v>
      </c>
      <c r="G2187" s="18" t="s">
        <v>11580</v>
      </c>
      <c r="H2187" s="18" t="s">
        <v>11580</v>
      </c>
      <c r="I2187" s="18" t="s">
        <v>18247</v>
      </c>
      <c r="J2187" s="18"/>
      <c r="K2187" s="7" t="e">
        <v>#N/A</v>
      </c>
      <c r="L2187" s="7" t="e">
        <v>#N/A</v>
      </c>
      <c r="M2187" s="7" t="e">
        <v>#N/A</v>
      </c>
      <c r="N2187" s="7" t="e">
        <v>#N/A</v>
      </c>
      <c r="O2187" s="7" t="e">
        <v>#N/A</v>
      </c>
      <c r="P2187" s="7" t="e">
        <v>#N/A</v>
      </c>
      <c r="Q2187" s="7" t="e">
        <v>#N/A</v>
      </c>
      <c r="R2187" s="7" t="e">
        <v>#N/A</v>
      </c>
      <c r="S2187" s="7" t="e">
        <v>#N/A</v>
      </c>
      <c r="T2187" s="7" t="e">
        <v>#N/A</v>
      </c>
      <c r="U2187" s="7" t="e">
        <v>#N/A</v>
      </c>
      <c r="V2187" s="7" t="e">
        <v>#N/A</v>
      </c>
      <c r="W2187" s="3">
        <v>1</v>
      </c>
      <c r="X2187" s="3" t="e">
        <v>#N/A</v>
      </c>
      <c r="Y2187" s="7" t="e">
        <v>#N/A</v>
      </c>
      <c r="Z2187" s="7">
        <f t="shared" si="273"/>
        <v>1</v>
      </c>
      <c r="AA2187" s="7">
        <f t="shared" si="274"/>
        <v>1</v>
      </c>
      <c r="AB2187" s="7" t="b">
        <f t="shared" si="275"/>
        <v>0</v>
      </c>
      <c r="AC2187" s="7" t="b">
        <f t="shared" si="276"/>
        <v>1</v>
      </c>
      <c r="AD2187" s="7" t="b">
        <f t="shared" si="277"/>
        <v>0</v>
      </c>
      <c r="AE2187" s="7" t="b">
        <f t="shared" si="278"/>
        <v>1</v>
      </c>
      <c r="AF2187" s="7" t="b">
        <f t="shared" si="279"/>
        <v>0</v>
      </c>
      <c r="AH2187" t="b">
        <f>AND(Table252102[[#This Row],[Developmental toxicity]:[Reproductive toxicity]])</f>
        <v>0</v>
      </c>
    </row>
    <row r="2188" spans="1:34" x14ac:dyDescent="0.25">
      <c r="A2188" s="3">
        <f t="shared" si="272"/>
        <v>2187</v>
      </c>
      <c r="B2188" s="18"/>
      <c r="C2188" s="18" t="s">
        <v>11004</v>
      </c>
      <c r="D2188" s="18" t="s">
        <v>11003</v>
      </c>
      <c r="E2188" s="70" t="s">
        <v>13862</v>
      </c>
      <c r="F2188" s="18" t="s">
        <v>13863</v>
      </c>
      <c r="G2188" s="18" t="s">
        <v>13864</v>
      </c>
      <c r="H2188" s="18" t="s">
        <v>13865</v>
      </c>
      <c r="I2188" s="18" t="s">
        <v>13866</v>
      </c>
      <c r="J2188" s="18"/>
      <c r="K2188" s="7" t="e">
        <v>#N/A</v>
      </c>
      <c r="L2188" s="7" t="e">
        <v>#N/A</v>
      </c>
      <c r="M2188" s="7" t="e">
        <v>#N/A</v>
      </c>
      <c r="N2188" s="7" t="e">
        <v>#N/A</v>
      </c>
      <c r="O2188" s="7" t="e">
        <v>#N/A</v>
      </c>
      <c r="P2188" s="7" t="e">
        <v>#N/A</v>
      </c>
      <c r="Q2188" s="7" t="e">
        <v>#N/A</v>
      </c>
      <c r="R2188" s="7" t="e">
        <v>#N/A</v>
      </c>
      <c r="S2188" s="7" t="e">
        <v>#N/A</v>
      </c>
      <c r="T2188" s="7" t="e">
        <v>#N/A</v>
      </c>
      <c r="U2188" s="7" t="e">
        <v>#N/A</v>
      </c>
      <c r="V2188" s="7" t="e">
        <v>#N/A</v>
      </c>
      <c r="W2188" s="3">
        <v>1</v>
      </c>
      <c r="X2188" s="3" t="e">
        <v>#N/A</v>
      </c>
      <c r="Y2188" s="7" t="e">
        <v>#N/A</v>
      </c>
      <c r="Z2188" s="7">
        <f t="shared" si="273"/>
        <v>1</v>
      </c>
      <c r="AA2188" s="7">
        <f t="shared" si="274"/>
        <v>1</v>
      </c>
      <c r="AB2188" s="7" t="b">
        <f t="shared" si="275"/>
        <v>0</v>
      </c>
      <c r="AC2188" s="7" t="b">
        <f t="shared" si="276"/>
        <v>1</v>
      </c>
      <c r="AD2188" s="7" t="b">
        <f t="shared" si="277"/>
        <v>0</v>
      </c>
      <c r="AE2188" s="7" t="b">
        <f t="shared" si="278"/>
        <v>1</v>
      </c>
      <c r="AF2188" s="7" t="b">
        <f t="shared" si="279"/>
        <v>0</v>
      </c>
      <c r="AH2188" t="b">
        <f>AND(Table252102[[#This Row],[Developmental toxicity]:[Reproductive toxicity]])</f>
        <v>0</v>
      </c>
    </row>
    <row r="2189" spans="1:34" x14ac:dyDescent="0.25">
      <c r="A2189" s="3">
        <f t="shared" si="272"/>
        <v>2188</v>
      </c>
      <c r="B2189" s="18">
        <v>13933</v>
      </c>
      <c r="C2189" s="18" t="s">
        <v>4152</v>
      </c>
      <c r="D2189" s="16" t="s">
        <v>247</v>
      </c>
      <c r="E2189" s="70" t="s">
        <v>4063</v>
      </c>
      <c r="F2189" s="18" t="s">
        <v>3893</v>
      </c>
      <c r="G2189" s="18" t="s">
        <v>248</v>
      </c>
      <c r="H2189" s="18" t="s">
        <v>4437</v>
      </c>
      <c r="I2189" s="18" t="s">
        <v>4438</v>
      </c>
      <c r="J2189" s="18" t="s">
        <v>20</v>
      </c>
      <c r="K2189" s="7" t="e">
        <v>#N/A</v>
      </c>
      <c r="L2189" s="7">
        <v>1</v>
      </c>
      <c r="M2189" s="7" t="e">
        <v>#N/A</v>
      </c>
      <c r="N2189" s="7" t="e">
        <v>#N/A</v>
      </c>
      <c r="O2189" s="7" t="e">
        <v>#N/A</v>
      </c>
      <c r="P2189" s="7" t="e">
        <v>#N/A</v>
      </c>
      <c r="Q2189" s="7" t="e">
        <v>#N/A</v>
      </c>
      <c r="R2189" s="7" t="e">
        <v>#N/A</v>
      </c>
      <c r="S2189" s="7" t="e">
        <v>#N/A</v>
      </c>
      <c r="T2189" s="7" t="e">
        <v>#N/A</v>
      </c>
      <c r="U2189" s="7">
        <v>1</v>
      </c>
      <c r="V2189" s="7" t="e">
        <v>#N/A</v>
      </c>
      <c r="W2189" s="3">
        <v>1</v>
      </c>
      <c r="X2189" s="3">
        <v>1</v>
      </c>
      <c r="Y2189" s="7">
        <v>1</v>
      </c>
      <c r="Z2189" s="7">
        <f t="shared" si="273"/>
        <v>1</v>
      </c>
      <c r="AA2189" s="7">
        <f t="shared" si="274"/>
        <v>1</v>
      </c>
      <c r="AB2189" s="7" t="b">
        <f t="shared" si="275"/>
        <v>1</v>
      </c>
      <c r="AC2189" s="7" t="b">
        <f t="shared" si="276"/>
        <v>1</v>
      </c>
      <c r="AD2189" s="7" t="b">
        <f t="shared" si="277"/>
        <v>1</v>
      </c>
      <c r="AE2189" s="7" t="b">
        <f t="shared" si="278"/>
        <v>1</v>
      </c>
      <c r="AF2189" s="7" t="b">
        <f t="shared" si="279"/>
        <v>1</v>
      </c>
      <c r="AH2189" t="b">
        <f>AND(Table252102[[#This Row],[Developmental toxicity]:[Reproductive toxicity]])</f>
        <v>1</v>
      </c>
    </row>
    <row r="2190" spans="1:34" x14ac:dyDescent="0.25">
      <c r="A2190" s="3">
        <f t="shared" si="272"/>
        <v>2189</v>
      </c>
      <c r="B2190" s="18"/>
      <c r="C2190" s="18" t="s">
        <v>11439</v>
      </c>
      <c r="D2190" s="18" t="s">
        <v>11438</v>
      </c>
      <c r="E2190" s="70" t="s">
        <v>14661</v>
      </c>
      <c r="F2190" s="18" t="s">
        <v>14662</v>
      </c>
      <c r="G2190" s="18" t="s">
        <v>14663</v>
      </c>
      <c r="H2190" s="18" t="s">
        <v>11440</v>
      </c>
      <c r="I2190" s="18" t="s">
        <v>14664</v>
      </c>
      <c r="J2190" s="18"/>
      <c r="K2190" s="7" t="e">
        <v>#N/A</v>
      </c>
      <c r="L2190" s="7" t="e">
        <v>#N/A</v>
      </c>
      <c r="M2190" s="7" t="e">
        <v>#N/A</v>
      </c>
      <c r="N2190" s="7" t="e">
        <v>#N/A</v>
      </c>
      <c r="O2190" s="7" t="e">
        <v>#N/A</v>
      </c>
      <c r="P2190" s="7" t="e">
        <v>#N/A</v>
      </c>
      <c r="Q2190" s="7" t="e">
        <v>#N/A</v>
      </c>
      <c r="R2190" s="7" t="e">
        <v>#N/A</v>
      </c>
      <c r="S2190" s="7" t="e">
        <v>#N/A</v>
      </c>
      <c r="T2190" s="7" t="e">
        <v>#N/A</v>
      </c>
      <c r="U2190" s="7" t="e">
        <v>#N/A</v>
      </c>
      <c r="V2190" s="7" t="e">
        <v>#N/A</v>
      </c>
      <c r="W2190" s="3">
        <v>1</v>
      </c>
      <c r="X2190" s="3">
        <v>1</v>
      </c>
      <c r="Y2190" s="7" t="e">
        <v>#N/A</v>
      </c>
      <c r="Z2190" s="7">
        <f t="shared" si="273"/>
        <v>1</v>
      </c>
      <c r="AA2190" s="7">
        <f t="shared" si="274"/>
        <v>1</v>
      </c>
      <c r="AB2190" s="7" t="b">
        <f t="shared" si="275"/>
        <v>1</v>
      </c>
      <c r="AC2190" s="7" t="b">
        <f t="shared" si="276"/>
        <v>1</v>
      </c>
      <c r="AD2190" s="7" t="b">
        <f t="shared" si="277"/>
        <v>0</v>
      </c>
      <c r="AE2190" s="7" t="b">
        <f t="shared" si="278"/>
        <v>1</v>
      </c>
      <c r="AF2190" s="7" t="b">
        <f t="shared" si="279"/>
        <v>0</v>
      </c>
      <c r="AH2190" t="b">
        <f>AND(Table252102[[#This Row],[Developmental toxicity]:[Reproductive toxicity]])</f>
        <v>1</v>
      </c>
    </row>
    <row r="2191" spans="1:34" x14ac:dyDescent="0.25">
      <c r="A2191" s="3">
        <f t="shared" si="272"/>
        <v>2190</v>
      </c>
      <c r="B2191" s="18">
        <v>13937</v>
      </c>
      <c r="C2191" s="18" t="s">
        <v>4153</v>
      </c>
      <c r="D2191" s="18" t="s">
        <v>249</v>
      </c>
      <c r="E2191" s="70" t="s">
        <v>4064</v>
      </c>
      <c r="F2191" s="18" t="s">
        <v>3894</v>
      </c>
      <c r="G2191" s="18" t="s">
        <v>250</v>
      </c>
      <c r="H2191" s="18" t="s">
        <v>4439</v>
      </c>
      <c r="I2191" s="18" t="s">
        <v>4440</v>
      </c>
      <c r="J2191" s="18" t="s">
        <v>20</v>
      </c>
      <c r="K2191" s="7" t="e">
        <v>#N/A</v>
      </c>
      <c r="L2191" s="7" t="e">
        <v>#N/A</v>
      </c>
      <c r="M2191" s="7" t="e">
        <v>#N/A</v>
      </c>
      <c r="N2191" s="7" t="e">
        <v>#N/A</v>
      </c>
      <c r="O2191" s="7" t="e">
        <v>#N/A</v>
      </c>
      <c r="P2191" s="7" t="e">
        <v>#N/A</v>
      </c>
      <c r="Q2191" s="7" t="e">
        <v>#N/A</v>
      </c>
      <c r="R2191" s="7" t="e">
        <v>#N/A</v>
      </c>
      <c r="S2191" s="7" t="e">
        <v>#N/A</v>
      </c>
      <c r="T2191" s="7" t="e">
        <v>#N/A</v>
      </c>
      <c r="U2191" s="7" t="e">
        <v>#N/A</v>
      </c>
      <c r="V2191" s="7" t="e">
        <v>#N/A</v>
      </c>
      <c r="W2191" s="3">
        <v>1</v>
      </c>
      <c r="X2191" s="3" t="e">
        <v>#N/A</v>
      </c>
      <c r="Y2191" s="7" t="e">
        <v>#N/A</v>
      </c>
      <c r="Z2191" s="7">
        <f t="shared" si="273"/>
        <v>1</v>
      </c>
      <c r="AA2191" s="7">
        <f t="shared" si="274"/>
        <v>1</v>
      </c>
      <c r="AB2191" s="7" t="b">
        <f t="shared" si="275"/>
        <v>0</v>
      </c>
      <c r="AC2191" s="7" t="b">
        <f t="shared" si="276"/>
        <v>1</v>
      </c>
      <c r="AD2191" s="7" t="b">
        <f t="shared" si="277"/>
        <v>0</v>
      </c>
      <c r="AE2191" s="7" t="b">
        <f t="shared" si="278"/>
        <v>1</v>
      </c>
      <c r="AF2191" s="7" t="b">
        <f t="shared" si="279"/>
        <v>0</v>
      </c>
      <c r="AH2191" t="b">
        <f>AND(Table252102[[#This Row],[Developmental toxicity]:[Reproductive toxicity]])</f>
        <v>0</v>
      </c>
    </row>
    <row r="2192" spans="1:34" x14ac:dyDescent="0.25">
      <c r="A2192" s="3">
        <f t="shared" si="272"/>
        <v>2191</v>
      </c>
      <c r="B2192" s="18"/>
      <c r="C2192" s="18" t="s">
        <v>11340</v>
      </c>
      <c r="D2192" s="16" t="s">
        <v>11339</v>
      </c>
      <c r="E2192" s="70" t="s">
        <v>14490</v>
      </c>
      <c r="F2192" s="18" t="s">
        <v>14491</v>
      </c>
      <c r="G2192" s="18" t="s">
        <v>14492</v>
      </c>
      <c r="H2192" s="18" t="s">
        <v>11341</v>
      </c>
      <c r="I2192" s="18" t="s">
        <v>14493</v>
      </c>
      <c r="J2192" s="18"/>
      <c r="K2192" s="7" t="e">
        <v>#N/A</v>
      </c>
      <c r="L2192" s="7" t="e">
        <v>#N/A</v>
      </c>
      <c r="M2192" s="7" t="e">
        <v>#N/A</v>
      </c>
      <c r="N2192" s="7" t="e">
        <v>#N/A</v>
      </c>
      <c r="O2192" s="7" t="e">
        <v>#N/A</v>
      </c>
      <c r="P2192" s="7" t="e">
        <v>#N/A</v>
      </c>
      <c r="Q2192" s="7" t="e">
        <v>#N/A</v>
      </c>
      <c r="R2192" s="7" t="e">
        <v>#N/A</v>
      </c>
      <c r="S2192" s="7" t="e">
        <v>#N/A</v>
      </c>
      <c r="T2192" s="7" t="e">
        <v>#N/A</v>
      </c>
      <c r="U2192" s="7" t="e">
        <v>#N/A</v>
      </c>
      <c r="V2192" s="7" t="e">
        <v>#N/A</v>
      </c>
      <c r="W2192" s="3">
        <v>1</v>
      </c>
      <c r="X2192" s="3">
        <v>1</v>
      </c>
      <c r="Y2192" s="7" t="e">
        <v>#N/A</v>
      </c>
      <c r="Z2192" s="7">
        <f t="shared" si="273"/>
        <v>1</v>
      </c>
      <c r="AA2192" s="7">
        <f t="shared" si="274"/>
        <v>1</v>
      </c>
      <c r="AB2192" s="7" t="b">
        <f t="shared" si="275"/>
        <v>1</v>
      </c>
      <c r="AC2192" s="7" t="b">
        <f t="shared" si="276"/>
        <v>1</v>
      </c>
      <c r="AD2192" s="7" t="b">
        <f t="shared" si="277"/>
        <v>0</v>
      </c>
      <c r="AE2192" s="7" t="b">
        <f t="shared" si="278"/>
        <v>1</v>
      </c>
      <c r="AF2192" s="7" t="b">
        <f t="shared" si="279"/>
        <v>0</v>
      </c>
      <c r="AH2192" t="b">
        <f>AND(Table252102[[#This Row],[Developmental toxicity]:[Reproductive toxicity]])</f>
        <v>1</v>
      </c>
    </row>
    <row r="2193" spans="1:34" x14ac:dyDescent="0.25">
      <c r="A2193" s="3">
        <f t="shared" si="272"/>
        <v>2192</v>
      </c>
      <c r="B2193" s="18"/>
      <c r="C2193" s="18" t="s">
        <v>20601</v>
      </c>
      <c r="D2193" s="16" t="s">
        <v>19274</v>
      </c>
      <c r="E2193" s="70" t="s">
        <v>20356</v>
      </c>
      <c r="F2193" s="18" t="s">
        <v>19917</v>
      </c>
      <c r="G2193" s="18" t="s">
        <v>19918</v>
      </c>
      <c r="H2193" s="18" t="s">
        <v>19919</v>
      </c>
      <c r="I2193" s="18" t="s">
        <v>19920</v>
      </c>
      <c r="J2193" s="18" t="s">
        <v>20</v>
      </c>
      <c r="K2193" s="7" t="e">
        <v>#N/A</v>
      </c>
      <c r="L2193" s="7" t="e">
        <v>#N/A</v>
      </c>
      <c r="M2193" s="7" t="e">
        <v>#N/A</v>
      </c>
      <c r="N2193" s="7" t="e">
        <v>#N/A</v>
      </c>
      <c r="O2193" s="7" t="e">
        <v>#N/A</v>
      </c>
      <c r="P2193" s="7" t="e">
        <v>#N/A</v>
      </c>
      <c r="Q2193" s="7" t="e">
        <v>#N/A</v>
      </c>
      <c r="R2193" s="7" t="e">
        <v>#N/A</v>
      </c>
      <c r="S2193" s="7" t="e">
        <v>#N/A</v>
      </c>
      <c r="T2193" s="7" t="e">
        <v>#N/A</v>
      </c>
      <c r="U2193" s="7" t="e">
        <v>#N/A</v>
      </c>
      <c r="V2193" s="7" t="e">
        <v>#N/A</v>
      </c>
      <c r="W2193" s="7" t="e">
        <v>#N/A</v>
      </c>
      <c r="X2193" s="7">
        <v>1</v>
      </c>
      <c r="Y2193" s="7" t="e">
        <v>#N/A</v>
      </c>
      <c r="Z2193" s="7">
        <f t="shared" si="273"/>
        <v>1</v>
      </c>
      <c r="AA2193" s="7">
        <f t="shared" si="274"/>
        <v>1</v>
      </c>
      <c r="AB2193" s="7" t="b">
        <f t="shared" si="275"/>
        <v>1</v>
      </c>
      <c r="AC2193" s="7" t="b">
        <f t="shared" si="276"/>
        <v>0</v>
      </c>
      <c r="AD2193" s="7" t="b">
        <f t="shared" si="277"/>
        <v>0</v>
      </c>
      <c r="AE2193" s="7" t="b">
        <f t="shared" si="278"/>
        <v>0</v>
      </c>
      <c r="AF2193" s="7" t="b">
        <f t="shared" si="279"/>
        <v>0</v>
      </c>
      <c r="AH2193" t="b">
        <f>AND(Table252102[[#This Row],[Developmental toxicity]:[Reproductive toxicity]])</f>
        <v>0</v>
      </c>
    </row>
    <row r="2194" spans="1:34" x14ac:dyDescent="0.25">
      <c r="A2194" s="3">
        <f t="shared" si="272"/>
        <v>2193</v>
      </c>
      <c r="B2194" s="18">
        <v>16394</v>
      </c>
      <c r="C2194" s="18" t="s">
        <v>923</v>
      </c>
      <c r="D2194" s="18" t="s">
        <v>275</v>
      </c>
      <c r="E2194" s="70" t="s">
        <v>4078</v>
      </c>
      <c r="F2194" s="18" t="s">
        <v>1735</v>
      </c>
      <c r="G2194" s="18" t="s">
        <v>276</v>
      </c>
      <c r="H2194" s="18" t="s">
        <v>4465</v>
      </c>
      <c r="I2194" s="18" t="s">
        <v>4466</v>
      </c>
      <c r="J2194" s="18" t="s">
        <v>20</v>
      </c>
      <c r="K2194" s="7" t="e">
        <v>#N/A</v>
      </c>
      <c r="L2194" s="7">
        <v>1</v>
      </c>
      <c r="M2194" s="7" t="e">
        <v>#N/A</v>
      </c>
      <c r="N2194" s="7" t="e">
        <v>#N/A</v>
      </c>
      <c r="O2194" s="7" t="e">
        <v>#N/A</v>
      </c>
      <c r="P2194" s="7">
        <v>1</v>
      </c>
      <c r="Q2194" s="7" t="e">
        <v>#N/A</v>
      </c>
      <c r="R2194" s="7" t="e">
        <v>#N/A</v>
      </c>
      <c r="S2194" s="7" t="e">
        <v>#N/A</v>
      </c>
      <c r="T2194" s="7" t="e">
        <v>#N/A</v>
      </c>
      <c r="U2194" s="7" t="e">
        <v>#N/A</v>
      </c>
      <c r="V2194" s="7" t="e">
        <v>#N/A</v>
      </c>
      <c r="W2194" s="7">
        <v>1</v>
      </c>
      <c r="X2194" s="7" t="e">
        <v>#N/A</v>
      </c>
      <c r="Y2194" s="7">
        <v>1</v>
      </c>
      <c r="Z2194" s="7">
        <f t="shared" si="273"/>
        <v>1</v>
      </c>
      <c r="AA2194" s="7">
        <f t="shared" si="274"/>
        <v>1</v>
      </c>
      <c r="AB2194" s="7" t="b">
        <f t="shared" si="275"/>
        <v>1</v>
      </c>
      <c r="AC2194" s="7" t="b">
        <f t="shared" si="276"/>
        <v>1</v>
      </c>
      <c r="AD2194" s="7" t="b">
        <f t="shared" si="277"/>
        <v>1</v>
      </c>
      <c r="AE2194" s="7" t="b">
        <f t="shared" si="278"/>
        <v>1</v>
      </c>
      <c r="AF2194" s="7" t="b">
        <f t="shared" si="279"/>
        <v>1</v>
      </c>
      <c r="AH2194" t="b">
        <f>AND(Table252102[[#This Row],[Developmental toxicity]:[Reproductive toxicity]])</f>
        <v>1</v>
      </c>
    </row>
    <row r="2195" spans="1:34" x14ac:dyDescent="0.25">
      <c r="A2195" s="3">
        <f t="shared" si="272"/>
        <v>2194</v>
      </c>
      <c r="B2195" s="18"/>
      <c r="C2195" s="18" t="s">
        <v>10968</v>
      </c>
      <c r="D2195" s="16" t="s">
        <v>10967</v>
      </c>
      <c r="E2195" s="70" t="s">
        <v>13790</v>
      </c>
      <c r="F2195" s="18" t="s">
        <v>13791</v>
      </c>
      <c r="G2195" s="18" t="s">
        <v>13792</v>
      </c>
      <c r="H2195" s="18" t="s">
        <v>13793</v>
      </c>
      <c r="I2195" s="18" t="s">
        <v>13794</v>
      </c>
      <c r="J2195" s="18"/>
      <c r="K2195" s="7" t="e">
        <v>#N/A</v>
      </c>
      <c r="L2195" s="7" t="e">
        <v>#N/A</v>
      </c>
      <c r="M2195" s="7" t="e">
        <v>#N/A</v>
      </c>
      <c r="N2195" s="7" t="e">
        <v>#N/A</v>
      </c>
      <c r="O2195" s="7" t="e">
        <v>#N/A</v>
      </c>
      <c r="P2195" s="7" t="e">
        <v>#N/A</v>
      </c>
      <c r="Q2195" s="7" t="e">
        <v>#N/A</v>
      </c>
      <c r="R2195" s="7" t="e">
        <v>#N/A</v>
      </c>
      <c r="S2195" s="7" t="e">
        <v>#N/A</v>
      </c>
      <c r="T2195" s="7" t="e">
        <v>#N/A</v>
      </c>
      <c r="U2195" s="7" t="e">
        <v>#N/A</v>
      </c>
      <c r="V2195" s="7" t="e">
        <v>#N/A</v>
      </c>
      <c r="W2195" s="3">
        <v>1</v>
      </c>
      <c r="X2195" s="3">
        <v>1</v>
      </c>
      <c r="Y2195" s="7" t="e">
        <v>#N/A</v>
      </c>
      <c r="Z2195" s="7">
        <f t="shared" si="273"/>
        <v>1</v>
      </c>
      <c r="AA2195" s="7">
        <f t="shared" si="274"/>
        <v>1</v>
      </c>
      <c r="AB2195" s="7" t="b">
        <f t="shared" si="275"/>
        <v>1</v>
      </c>
      <c r="AC2195" s="7" t="b">
        <f t="shared" si="276"/>
        <v>1</v>
      </c>
      <c r="AD2195" s="7" t="b">
        <f t="shared" si="277"/>
        <v>0</v>
      </c>
      <c r="AE2195" s="7" t="b">
        <f t="shared" si="278"/>
        <v>1</v>
      </c>
      <c r="AF2195" s="7" t="b">
        <f t="shared" si="279"/>
        <v>0</v>
      </c>
      <c r="AH2195" t="b">
        <f>AND(Table252102[[#This Row],[Developmental toxicity]:[Reproductive toxicity]])</f>
        <v>1</v>
      </c>
    </row>
    <row r="2196" spans="1:34" x14ac:dyDescent="0.25">
      <c r="A2196" s="3">
        <f t="shared" si="272"/>
        <v>2195</v>
      </c>
      <c r="B2196" s="18"/>
      <c r="C2196" s="18" t="s">
        <v>10973</v>
      </c>
      <c r="D2196" s="18" t="s">
        <v>10972</v>
      </c>
      <c r="E2196" s="70" t="s">
        <v>13798</v>
      </c>
      <c r="F2196" s="18" t="s">
        <v>13799</v>
      </c>
      <c r="G2196" s="18" t="s">
        <v>13800</v>
      </c>
      <c r="H2196" s="18" t="s">
        <v>13801</v>
      </c>
      <c r="I2196" s="18" t="s">
        <v>13802</v>
      </c>
      <c r="J2196" s="18"/>
      <c r="K2196" s="7" t="e">
        <v>#N/A</v>
      </c>
      <c r="L2196" s="7" t="e">
        <v>#N/A</v>
      </c>
      <c r="M2196" s="7" t="e">
        <v>#N/A</v>
      </c>
      <c r="N2196" s="7" t="e">
        <v>#N/A</v>
      </c>
      <c r="O2196" s="7" t="e">
        <v>#N/A</v>
      </c>
      <c r="P2196" s="7" t="e">
        <v>#N/A</v>
      </c>
      <c r="Q2196" s="7" t="e">
        <v>#N/A</v>
      </c>
      <c r="R2196" s="7" t="e">
        <v>#N/A</v>
      </c>
      <c r="S2196" s="7" t="e">
        <v>#N/A</v>
      </c>
      <c r="T2196" s="7" t="e">
        <v>#N/A</v>
      </c>
      <c r="U2196" s="7" t="e">
        <v>#N/A</v>
      </c>
      <c r="V2196" s="7" t="e">
        <v>#N/A</v>
      </c>
      <c r="W2196" s="3">
        <v>1</v>
      </c>
      <c r="X2196" s="3" t="e">
        <v>#N/A</v>
      </c>
      <c r="Y2196" s="7" t="e">
        <v>#N/A</v>
      </c>
      <c r="Z2196" s="7">
        <f t="shared" si="273"/>
        <v>1</v>
      </c>
      <c r="AA2196" s="7">
        <f t="shared" si="274"/>
        <v>1</v>
      </c>
      <c r="AB2196" s="7" t="b">
        <f t="shared" si="275"/>
        <v>0</v>
      </c>
      <c r="AC2196" s="7" t="b">
        <f t="shared" si="276"/>
        <v>1</v>
      </c>
      <c r="AD2196" s="7" t="b">
        <f t="shared" si="277"/>
        <v>0</v>
      </c>
      <c r="AE2196" s="7" t="b">
        <f t="shared" si="278"/>
        <v>1</v>
      </c>
      <c r="AF2196" s="7" t="b">
        <f t="shared" si="279"/>
        <v>0</v>
      </c>
      <c r="AH2196" t="b">
        <f>AND(Table252102[[#This Row],[Developmental toxicity]:[Reproductive toxicity]])</f>
        <v>0</v>
      </c>
    </row>
    <row r="2197" spans="1:34" x14ac:dyDescent="0.25">
      <c r="A2197" s="3">
        <f t="shared" si="272"/>
        <v>2196</v>
      </c>
      <c r="B2197" s="18"/>
      <c r="C2197" s="18" t="s">
        <v>11441</v>
      </c>
      <c r="D2197" s="16" t="s">
        <v>17846</v>
      </c>
      <c r="E2197" s="70" t="s">
        <v>18108</v>
      </c>
      <c r="F2197" s="18" t="s">
        <v>18026</v>
      </c>
      <c r="G2197" s="18" t="s">
        <v>18232</v>
      </c>
      <c r="H2197" s="18" t="s">
        <v>14666</v>
      </c>
      <c r="I2197" s="18" t="s">
        <v>18233</v>
      </c>
      <c r="J2197" s="18"/>
      <c r="K2197" s="7" t="e">
        <v>#N/A</v>
      </c>
      <c r="L2197" s="7" t="e">
        <v>#N/A</v>
      </c>
      <c r="M2197" s="7" t="e">
        <v>#N/A</v>
      </c>
      <c r="N2197" s="7" t="e">
        <v>#N/A</v>
      </c>
      <c r="O2197" s="7" t="e">
        <v>#N/A</v>
      </c>
      <c r="P2197" s="7" t="e">
        <v>#N/A</v>
      </c>
      <c r="Q2197" s="7" t="e">
        <v>#N/A</v>
      </c>
      <c r="R2197" s="7" t="e">
        <v>#N/A</v>
      </c>
      <c r="S2197" s="7" t="e">
        <v>#N/A</v>
      </c>
      <c r="T2197" s="7" t="e">
        <v>#N/A</v>
      </c>
      <c r="U2197" s="7" t="e">
        <v>#N/A</v>
      </c>
      <c r="V2197" s="7" t="e">
        <v>#N/A</v>
      </c>
      <c r="W2197" s="3">
        <v>1</v>
      </c>
      <c r="X2197" s="3" t="e">
        <v>#N/A</v>
      </c>
      <c r="Y2197" s="7" t="e">
        <v>#N/A</v>
      </c>
      <c r="Z2197" s="7">
        <f t="shared" si="273"/>
        <v>1</v>
      </c>
      <c r="AA2197" s="7">
        <f t="shared" si="274"/>
        <v>1</v>
      </c>
      <c r="AB2197" s="7" t="b">
        <f t="shared" si="275"/>
        <v>0</v>
      </c>
      <c r="AC2197" s="7" t="b">
        <f t="shared" si="276"/>
        <v>1</v>
      </c>
      <c r="AD2197" s="7" t="b">
        <f t="shared" si="277"/>
        <v>0</v>
      </c>
      <c r="AE2197" s="7" t="b">
        <f t="shared" si="278"/>
        <v>1</v>
      </c>
      <c r="AF2197" s="7" t="b">
        <f t="shared" si="279"/>
        <v>0</v>
      </c>
      <c r="AH2197" t="b">
        <f>AND(Table252102[[#This Row],[Developmental toxicity]:[Reproductive toxicity]])</f>
        <v>0</v>
      </c>
    </row>
    <row r="2198" spans="1:34" x14ac:dyDescent="0.25">
      <c r="A2198" s="3">
        <f t="shared" si="272"/>
        <v>2197</v>
      </c>
      <c r="B2198" s="18"/>
      <c r="C2198" s="18" t="s">
        <v>11094</v>
      </c>
      <c r="D2198" s="16" t="s">
        <v>11093</v>
      </c>
      <c r="E2198" s="70" t="s">
        <v>14014</v>
      </c>
      <c r="F2198" s="18" t="s">
        <v>14015</v>
      </c>
      <c r="G2198" s="18" t="s">
        <v>14016</v>
      </c>
      <c r="H2198" s="18" t="s">
        <v>14017</v>
      </c>
      <c r="I2198" s="18" t="s">
        <v>14018</v>
      </c>
      <c r="J2198" s="18"/>
      <c r="K2198" s="7" t="e">
        <v>#N/A</v>
      </c>
      <c r="L2198" s="7" t="e">
        <v>#N/A</v>
      </c>
      <c r="M2198" s="7" t="e">
        <v>#N/A</v>
      </c>
      <c r="N2198" s="7" t="e">
        <v>#N/A</v>
      </c>
      <c r="O2198" s="7" t="e">
        <v>#N/A</v>
      </c>
      <c r="P2198" s="7" t="e">
        <v>#N/A</v>
      </c>
      <c r="Q2198" s="7" t="e">
        <v>#N/A</v>
      </c>
      <c r="R2198" s="7" t="e">
        <v>#N/A</v>
      </c>
      <c r="S2198" s="7" t="e">
        <v>#N/A</v>
      </c>
      <c r="T2198" s="7" t="e">
        <v>#N/A</v>
      </c>
      <c r="U2198" s="7" t="e">
        <v>#N/A</v>
      </c>
      <c r="V2198" s="7" t="e">
        <v>#N/A</v>
      </c>
      <c r="W2198" s="3">
        <v>1</v>
      </c>
      <c r="X2198" s="3">
        <v>1</v>
      </c>
      <c r="Y2198" s="7" t="e">
        <v>#N/A</v>
      </c>
      <c r="Z2198" s="7">
        <f t="shared" si="273"/>
        <v>1</v>
      </c>
      <c r="AA2198" s="7">
        <f t="shared" si="274"/>
        <v>1</v>
      </c>
      <c r="AB2198" s="7" t="b">
        <f t="shared" si="275"/>
        <v>1</v>
      </c>
      <c r="AC2198" s="7" t="b">
        <f t="shared" si="276"/>
        <v>1</v>
      </c>
      <c r="AD2198" s="7" t="b">
        <f t="shared" si="277"/>
        <v>0</v>
      </c>
      <c r="AE2198" s="7" t="b">
        <f t="shared" si="278"/>
        <v>1</v>
      </c>
      <c r="AF2198" s="7" t="b">
        <f t="shared" si="279"/>
        <v>0</v>
      </c>
      <c r="AH2198" t="b">
        <f>AND(Table252102[[#This Row],[Developmental toxicity]:[Reproductive toxicity]])</f>
        <v>1</v>
      </c>
    </row>
    <row r="2199" spans="1:34" x14ac:dyDescent="0.25">
      <c r="A2199" s="3">
        <f t="shared" si="272"/>
        <v>2198</v>
      </c>
      <c r="B2199" s="18"/>
      <c r="C2199" s="18" t="s">
        <v>10811</v>
      </c>
      <c r="D2199" s="16" t="s">
        <v>17796</v>
      </c>
      <c r="E2199" s="70" t="s">
        <v>18076</v>
      </c>
      <c r="F2199" s="18" t="s">
        <v>17994</v>
      </c>
      <c r="G2199" s="18" t="s">
        <v>18158</v>
      </c>
      <c r="H2199" s="18" t="s">
        <v>10812</v>
      </c>
      <c r="I2199" s="18" t="s">
        <v>18159</v>
      </c>
      <c r="J2199" s="18"/>
      <c r="K2199" s="7" t="e">
        <v>#N/A</v>
      </c>
      <c r="L2199" s="7" t="e">
        <v>#N/A</v>
      </c>
      <c r="M2199" s="7" t="e">
        <v>#N/A</v>
      </c>
      <c r="N2199" s="7" t="e">
        <v>#N/A</v>
      </c>
      <c r="O2199" s="7" t="e">
        <v>#N/A</v>
      </c>
      <c r="P2199" s="7" t="e">
        <v>#N/A</v>
      </c>
      <c r="Q2199" s="7" t="e">
        <v>#N/A</v>
      </c>
      <c r="R2199" s="7" t="e">
        <v>#N/A</v>
      </c>
      <c r="S2199" s="7" t="e">
        <v>#N/A</v>
      </c>
      <c r="T2199" s="7" t="e">
        <v>#N/A</v>
      </c>
      <c r="U2199" s="7" t="e">
        <v>#N/A</v>
      </c>
      <c r="V2199" s="7" t="e">
        <v>#N/A</v>
      </c>
      <c r="W2199" s="3">
        <v>1</v>
      </c>
      <c r="X2199" s="3" t="e">
        <v>#N/A</v>
      </c>
      <c r="Y2199" s="7" t="e">
        <v>#N/A</v>
      </c>
      <c r="Z2199" s="7">
        <f t="shared" si="273"/>
        <v>1</v>
      </c>
      <c r="AA2199" s="7">
        <f t="shared" si="274"/>
        <v>1</v>
      </c>
      <c r="AB2199" s="7" t="b">
        <f t="shared" si="275"/>
        <v>0</v>
      </c>
      <c r="AC2199" s="7" t="b">
        <f t="shared" si="276"/>
        <v>1</v>
      </c>
      <c r="AD2199" s="7" t="b">
        <f t="shared" si="277"/>
        <v>0</v>
      </c>
      <c r="AE2199" s="7" t="b">
        <f t="shared" si="278"/>
        <v>1</v>
      </c>
      <c r="AF2199" s="7" t="b">
        <f t="shared" si="279"/>
        <v>0</v>
      </c>
      <c r="AH2199" t="b">
        <f>AND(Table252102[[#This Row],[Developmental toxicity]:[Reproductive toxicity]])</f>
        <v>0</v>
      </c>
    </row>
    <row r="2200" spans="1:34" x14ac:dyDescent="0.25">
      <c r="A2200" s="3">
        <f t="shared" si="272"/>
        <v>2199</v>
      </c>
      <c r="B2200" s="18">
        <v>383</v>
      </c>
      <c r="C2200" s="18" t="s">
        <v>895</v>
      </c>
      <c r="D2200" s="18" t="s">
        <v>5277</v>
      </c>
      <c r="E2200" s="70" t="s">
        <v>4810</v>
      </c>
      <c r="F2200" s="18" t="s">
        <v>5726</v>
      </c>
      <c r="G2200" s="18" t="s">
        <v>896</v>
      </c>
      <c r="H2200" s="18" t="s">
        <v>6689</v>
      </c>
      <c r="I2200" s="18" t="s">
        <v>6690</v>
      </c>
      <c r="J2200" s="18" t="s">
        <v>1431</v>
      </c>
      <c r="K2200" s="7" t="e">
        <v>#N/A</v>
      </c>
      <c r="L2200" s="7">
        <v>1</v>
      </c>
      <c r="M2200" s="7" t="e">
        <v>#N/A</v>
      </c>
      <c r="N2200" s="7" t="e">
        <v>#N/A</v>
      </c>
      <c r="O2200" s="7" t="e">
        <v>#N/A</v>
      </c>
      <c r="P2200" s="7" t="e">
        <v>#N/A</v>
      </c>
      <c r="Q2200" s="7" t="e">
        <v>#N/A</v>
      </c>
      <c r="R2200" s="7" t="e">
        <v>#N/A</v>
      </c>
      <c r="S2200" s="7" t="e">
        <v>#N/A</v>
      </c>
      <c r="T2200" s="7" t="e">
        <v>#N/A</v>
      </c>
      <c r="U2200" s="7" t="e">
        <v>#N/A</v>
      </c>
      <c r="V2200" s="7" t="e">
        <v>#N/A</v>
      </c>
      <c r="W2200" s="7">
        <v>1</v>
      </c>
      <c r="X2200" s="7" t="e">
        <v>#N/A</v>
      </c>
      <c r="Y2200" s="7">
        <v>1</v>
      </c>
      <c r="Z2200" s="7">
        <f t="shared" si="273"/>
        <v>1</v>
      </c>
      <c r="AA2200" s="7">
        <f t="shared" si="274"/>
        <v>1</v>
      </c>
      <c r="AB2200" s="7" t="b">
        <f t="shared" si="275"/>
        <v>1</v>
      </c>
      <c r="AC2200" s="7" t="b">
        <f t="shared" si="276"/>
        <v>1</v>
      </c>
      <c r="AD2200" s="7" t="b">
        <f t="shared" si="277"/>
        <v>0</v>
      </c>
      <c r="AE2200" s="7" t="b">
        <f t="shared" si="278"/>
        <v>1</v>
      </c>
      <c r="AF2200" s="7" t="b">
        <f t="shared" si="279"/>
        <v>0</v>
      </c>
      <c r="AH2200" t="b">
        <f>AND(Table252102[[#This Row],[Developmental toxicity]:[Reproductive toxicity]])</f>
        <v>1</v>
      </c>
    </row>
    <row r="2201" spans="1:34" x14ac:dyDescent="0.25">
      <c r="A2201" s="3">
        <f t="shared" si="272"/>
        <v>2200</v>
      </c>
      <c r="B2201" s="18">
        <v>382</v>
      </c>
      <c r="C2201" s="18" t="s">
        <v>893</v>
      </c>
      <c r="D2201" s="58" t="s">
        <v>5276</v>
      </c>
      <c r="E2201" s="79" t="s">
        <v>4809</v>
      </c>
      <c r="F2201" s="17" t="s">
        <v>5725</v>
      </c>
      <c r="G2201" s="18" t="s">
        <v>894</v>
      </c>
      <c r="H2201" s="17" t="s">
        <v>6687</v>
      </c>
      <c r="I2201" s="17" t="s">
        <v>6688</v>
      </c>
      <c r="J2201" s="18" t="s">
        <v>1431</v>
      </c>
      <c r="K2201" s="7" t="e">
        <v>#N/A</v>
      </c>
      <c r="L2201" s="7">
        <v>1</v>
      </c>
      <c r="M2201" s="7" t="e">
        <v>#N/A</v>
      </c>
      <c r="N2201" s="7" t="e">
        <v>#N/A</v>
      </c>
      <c r="O2201" s="7" t="e">
        <v>#N/A</v>
      </c>
      <c r="P2201" s="3" t="e">
        <v>#N/A</v>
      </c>
      <c r="Q2201" s="3" t="e">
        <v>#N/A</v>
      </c>
      <c r="R2201" s="7" t="e">
        <v>#N/A</v>
      </c>
      <c r="S2201" s="3" t="e">
        <v>#N/A</v>
      </c>
      <c r="T2201" s="3" t="e">
        <v>#N/A</v>
      </c>
      <c r="U2201" s="7" t="e">
        <v>#N/A</v>
      </c>
      <c r="V2201" s="7" t="e">
        <v>#N/A</v>
      </c>
      <c r="W2201" s="3" t="e">
        <v>#N/A</v>
      </c>
      <c r="X2201" s="3" t="e">
        <v>#N/A</v>
      </c>
      <c r="Y2201" s="7" t="e">
        <v>#N/A</v>
      </c>
      <c r="Z2201" s="7">
        <f t="shared" si="273"/>
        <v>1</v>
      </c>
      <c r="AA2201" s="7">
        <f t="shared" si="274"/>
        <v>1</v>
      </c>
      <c r="AB2201" s="7" t="b">
        <f t="shared" si="275"/>
        <v>0</v>
      </c>
      <c r="AC2201" s="7" t="b">
        <f t="shared" si="276"/>
        <v>0</v>
      </c>
      <c r="AD2201" s="7" t="b">
        <f t="shared" si="277"/>
        <v>0</v>
      </c>
      <c r="AE2201" s="7" t="b">
        <f t="shared" si="278"/>
        <v>0</v>
      </c>
      <c r="AF2201" s="7" t="b">
        <f t="shared" si="279"/>
        <v>0</v>
      </c>
      <c r="AH2201" t="b">
        <f>AND(Table252102[[#This Row],[Developmental toxicity]:[Reproductive toxicity]])</f>
        <v>0</v>
      </c>
    </row>
    <row r="2202" spans="1:34" x14ac:dyDescent="0.25">
      <c r="A2202" s="3">
        <f t="shared" si="272"/>
        <v>2201</v>
      </c>
      <c r="B2202" s="18"/>
      <c r="C2202" s="18" t="s">
        <v>11473</v>
      </c>
      <c r="D2202" s="18" t="s">
        <v>11472</v>
      </c>
      <c r="E2202" s="70" t="s">
        <v>14719</v>
      </c>
      <c r="F2202" s="18" t="s">
        <v>14720</v>
      </c>
      <c r="G2202" s="18" t="s">
        <v>14721</v>
      </c>
      <c r="H2202" s="18" t="s">
        <v>14722</v>
      </c>
      <c r="I2202" s="18" t="s">
        <v>14723</v>
      </c>
      <c r="J2202" s="18"/>
      <c r="K2202" s="7" t="e">
        <v>#N/A</v>
      </c>
      <c r="L2202" s="7" t="e">
        <v>#N/A</v>
      </c>
      <c r="M2202" s="7" t="e">
        <v>#N/A</v>
      </c>
      <c r="N2202" s="7" t="e">
        <v>#N/A</v>
      </c>
      <c r="O2202" s="7" t="e">
        <v>#N/A</v>
      </c>
      <c r="P2202" s="7" t="e">
        <v>#N/A</v>
      </c>
      <c r="Q2202" s="7" t="e">
        <v>#N/A</v>
      </c>
      <c r="R2202" s="7" t="e">
        <v>#N/A</v>
      </c>
      <c r="S2202" s="7" t="e">
        <v>#N/A</v>
      </c>
      <c r="T2202" s="7" t="e">
        <v>#N/A</v>
      </c>
      <c r="U2202" s="7" t="e">
        <v>#N/A</v>
      </c>
      <c r="V2202" s="7" t="e">
        <v>#N/A</v>
      </c>
      <c r="W2202" s="3">
        <v>1</v>
      </c>
      <c r="X2202" s="3" t="e">
        <v>#N/A</v>
      </c>
      <c r="Y2202" s="7" t="e">
        <v>#N/A</v>
      </c>
      <c r="Z2202" s="7">
        <f t="shared" si="273"/>
        <v>1</v>
      </c>
      <c r="AA2202" s="7">
        <f t="shared" si="274"/>
        <v>1</v>
      </c>
      <c r="AB2202" s="7" t="b">
        <f t="shared" si="275"/>
        <v>0</v>
      </c>
      <c r="AC2202" s="7" t="b">
        <f t="shared" si="276"/>
        <v>1</v>
      </c>
      <c r="AD2202" s="7" t="b">
        <f t="shared" si="277"/>
        <v>0</v>
      </c>
      <c r="AE2202" s="7" t="b">
        <f t="shared" si="278"/>
        <v>1</v>
      </c>
      <c r="AF2202" s="7" t="b">
        <f t="shared" si="279"/>
        <v>0</v>
      </c>
      <c r="AH2202" t="b">
        <f>AND(Table252102[[#This Row],[Developmental toxicity]:[Reproductive toxicity]])</f>
        <v>0</v>
      </c>
    </row>
    <row r="2203" spans="1:34" x14ac:dyDescent="0.25">
      <c r="A2203" s="3">
        <f t="shared" si="272"/>
        <v>2202</v>
      </c>
      <c r="B2203" s="18"/>
      <c r="C2203" s="18" t="s">
        <v>11663</v>
      </c>
      <c r="D2203" s="16" t="s">
        <v>17861</v>
      </c>
      <c r="E2203" s="70" t="s">
        <v>18118</v>
      </c>
      <c r="F2203" s="18" t="s">
        <v>18036</v>
      </c>
      <c r="G2203" s="18" t="s">
        <v>18256</v>
      </c>
      <c r="H2203" s="18" t="s">
        <v>18257</v>
      </c>
      <c r="I2203" s="18" t="s">
        <v>18258</v>
      </c>
      <c r="J2203" s="18"/>
      <c r="K2203" s="7" t="e">
        <v>#N/A</v>
      </c>
      <c r="L2203" s="7" t="e">
        <v>#N/A</v>
      </c>
      <c r="M2203" s="7" t="e">
        <v>#N/A</v>
      </c>
      <c r="N2203" s="7" t="e">
        <v>#N/A</v>
      </c>
      <c r="O2203" s="7" t="e">
        <v>#N/A</v>
      </c>
      <c r="P2203" s="7" t="e">
        <v>#N/A</v>
      </c>
      <c r="Q2203" s="7" t="e">
        <v>#N/A</v>
      </c>
      <c r="R2203" s="7" t="e">
        <v>#N/A</v>
      </c>
      <c r="S2203" s="7" t="e">
        <v>#N/A</v>
      </c>
      <c r="T2203" s="7" t="e">
        <v>#N/A</v>
      </c>
      <c r="U2203" s="7" t="e">
        <v>#N/A</v>
      </c>
      <c r="V2203" s="7" t="e">
        <v>#N/A</v>
      </c>
      <c r="W2203" s="3">
        <v>1</v>
      </c>
      <c r="X2203" s="3" t="e">
        <v>#N/A</v>
      </c>
      <c r="Y2203" s="7" t="e">
        <v>#N/A</v>
      </c>
      <c r="Z2203" s="7">
        <f t="shared" si="273"/>
        <v>1</v>
      </c>
      <c r="AA2203" s="7">
        <f t="shared" si="274"/>
        <v>1</v>
      </c>
      <c r="AB2203" s="7" t="b">
        <f t="shared" si="275"/>
        <v>0</v>
      </c>
      <c r="AC2203" s="7" t="b">
        <f t="shared" si="276"/>
        <v>1</v>
      </c>
      <c r="AD2203" s="7" t="b">
        <f t="shared" si="277"/>
        <v>0</v>
      </c>
      <c r="AE2203" s="7" t="b">
        <f t="shared" si="278"/>
        <v>1</v>
      </c>
      <c r="AF2203" s="7" t="b">
        <f t="shared" si="279"/>
        <v>0</v>
      </c>
      <c r="AH2203" t="b">
        <f>AND(Table252102[[#This Row],[Developmental toxicity]:[Reproductive toxicity]])</f>
        <v>0</v>
      </c>
    </row>
    <row r="2204" spans="1:34" x14ac:dyDescent="0.25">
      <c r="A2204" s="3">
        <f t="shared" si="272"/>
        <v>2203</v>
      </c>
      <c r="B2204" s="18">
        <v>386</v>
      </c>
      <c r="C2204" s="18" t="s">
        <v>901</v>
      </c>
      <c r="D2204" s="18" t="s">
        <v>5280</v>
      </c>
      <c r="E2204" s="70" t="s">
        <v>4813</v>
      </c>
      <c r="F2204" s="18" t="s">
        <v>5729</v>
      </c>
      <c r="G2204" s="18" t="s">
        <v>902</v>
      </c>
      <c r="H2204" s="18" t="s">
        <v>6695</v>
      </c>
      <c r="I2204" s="18" t="s">
        <v>6696</v>
      </c>
      <c r="J2204" s="18" t="s">
        <v>1431</v>
      </c>
      <c r="K2204" s="7" t="e">
        <v>#N/A</v>
      </c>
      <c r="L2204" s="7">
        <v>1</v>
      </c>
      <c r="M2204" s="7" t="e">
        <v>#N/A</v>
      </c>
      <c r="N2204" s="7" t="e">
        <v>#N/A</v>
      </c>
      <c r="O2204" s="7" t="e">
        <v>#N/A</v>
      </c>
      <c r="P2204" s="7" t="e">
        <v>#N/A</v>
      </c>
      <c r="Q2204" s="7" t="e">
        <v>#N/A</v>
      </c>
      <c r="R2204" s="7" t="e">
        <v>#N/A</v>
      </c>
      <c r="S2204" s="7" t="e">
        <v>#N/A</v>
      </c>
      <c r="T2204" s="7" t="e">
        <v>#N/A</v>
      </c>
      <c r="U2204" s="7" t="e">
        <v>#N/A</v>
      </c>
      <c r="V2204" s="7">
        <v>1</v>
      </c>
      <c r="W2204" s="7" t="e">
        <v>#N/A</v>
      </c>
      <c r="X2204" s="7" t="e">
        <v>#N/A</v>
      </c>
      <c r="Y2204" s="7">
        <v>1</v>
      </c>
      <c r="Z2204" s="7">
        <f t="shared" si="273"/>
        <v>1</v>
      </c>
      <c r="AA2204" s="7">
        <f t="shared" si="274"/>
        <v>1</v>
      </c>
      <c r="AB2204" s="7" t="b">
        <f t="shared" si="275"/>
        <v>1</v>
      </c>
      <c r="AC2204" s="7" t="b">
        <f t="shared" si="276"/>
        <v>0</v>
      </c>
      <c r="AD2204" s="7" t="b">
        <f t="shared" si="277"/>
        <v>1</v>
      </c>
      <c r="AE2204" s="7" t="b">
        <f t="shared" si="278"/>
        <v>0</v>
      </c>
      <c r="AF2204" s="7" t="b">
        <f t="shared" si="279"/>
        <v>1</v>
      </c>
      <c r="AH2204" t="b">
        <f>AND(Table252102[[#This Row],[Developmental toxicity]:[Reproductive toxicity]])</f>
        <v>0</v>
      </c>
    </row>
    <row r="2205" spans="1:34" x14ac:dyDescent="0.25">
      <c r="A2205" s="3">
        <f t="shared" si="272"/>
        <v>2204</v>
      </c>
      <c r="B2205" s="18"/>
      <c r="C2205" s="18" t="s">
        <v>11453</v>
      </c>
      <c r="D2205" s="16" t="s">
        <v>11452</v>
      </c>
      <c r="E2205" s="70" t="s">
        <v>14685</v>
      </c>
      <c r="F2205" s="18" t="s">
        <v>14686</v>
      </c>
      <c r="G2205" s="18" t="s">
        <v>14687</v>
      </c>
      <c r="H2205" s="18" t="s">
        <v>14688</v>
      </c>
      <c r="I2205" s="18" t="s">
        <v>14689</v>
      </c>
      <c r="J2205" s="18"/>
      <c r="K2205" s="7" t="e">
        <v>#N/A</v>
      </c>
      <c r="L2205" s="7" t="e">
        <v>#N/A</v>
      </c>
      <c r="M2205" s="7" t="e">
        <v>#N/A</v>
      </c>
      <c r="N2205" s="7" t="e">
        <v>#N/A</v>
      </c>
      <c r="O2205" s="7" t="e">
        <v>#N/A</v>
      </c>
      <c r="P2205" s="7" t="e">
        <v>#N/A</v>
      </c>
      <c r="Q2205" s="7" t="e">
        <v>#N/A</v>
      </c>
      <c r="R2205" s="7" t="e">
        <v>#N/A</v>
      </c>
      <c r="S2205" s="7" t="e">
        <v>#N/A</v>
      </c>
      <c r="T2205" s="7" t="e">
        <v>#N/A</v>
      </c>
      <c r="U2205" s="7" t="e">
        <v>#N/A</v>
      </c>
      <c r="V2205" s="7" t="e">
        <v>#N/A</v>
      </c>
      <c r="W2205" s="3">
        <v>1</v>
      </c>
      <c r="X2205" s="3" t="e">
        <v>#N/A</v>
      </c>
      <c r="Y2205" s="7" t="e">
        <v>#N/A</v>
      </c>
      <c r="Z2205" s="7">
        <f t="shared" si="273"/>
        <v>1</v>
      </c>
      <c r="AA2205" s="7">
        <f t="shared" si="274"/>
        <v>1</v>
      </c>
      <c r="AB2205" s="7" t="b">
        <f t="shared" si="275"/>
        <v>0</v>
      </c>
      <c r="AC2205" s="7" t="b">
        <f t="shared" si="276"/>
        <v>1</v>
      </c>
      <c r="AD2205" s="7" t="b">
        <f t="shared" si="277"/>
        <v>0</v>
      </c>
      <c r="AE2205" s="7" t="b">
        <f t="shared" si="278"/>
        <v>1</v>
      </c>
      <c r="AF2205" s="7" t="b">
        <f t="shared" si="279"/>
        <v>0</v>
      </c>
      <c r="AH2205" t="b">
        <f>AND(Table252102[[#This Row],[Developmental toxicity]:[Reproductive toxicity]])</f>
        <v>0</v>
      </c>
    </row>
    <row r="2206" spans="1:34" x14ac:dyDescent="0.25">
      <c r="A2206" s="3">
        <f t="shared" si="272"/>
        <v>2205</v>
      </c>
      <c r="B2206" s="18"/>
      <c r="C2206" s="18" t="s">
        <v>11566</v>
      </c>
      <c r="D2206" s="18" t="s">
        <v>11565</v>
      </c>
      <c r="E2206" s="70" t="s">
        <v>14901</v>
      </c>
      <c r="F2206" s="18" t="s">
        <v>14902</v>
      </c>
      <c r="G2206" s="18" t="s">
        <v>14903</v>
      </c>
      <c r="H2206" s="18" t="s">
        <v>11567</v>
      </c>
      <c r="I2206" s="18" t="s">
        <v>14904</v>
      </c>
      <c r="J2206" s="18"/>
      <c r="K2206" s="7" t="e">
        <v>#N/A</v>
      </c>
      <c r="L2206" s="7" t="e">
        <v>#N/A</v>
      </c>
      <c r="M2206" s="7" t="e">
        <v>#N/A</v>
      </c>
      <c r="N2206" s="7" t="e">
        <v>#N/A</v>
      </c>
      <c r="O2206" s="7" t="e">
        <v>#N/A</v>
      </c>
      <c r="P2206" s="7" t="e">
        <v>#N/A</v>
      </c>
      <c r="Q2206" s="7" t="e">
        <v>#N/A</v>
      </c>
      <c r="R2206" s="7" t="e">
        <v>#N/A</v>
      </c>
      <c r="S2206" s="7" t="e">
        <v>#N/A</v>
      </c>
      <c r="T2206" s="7" t="e">
        <v>#N/A</v>
      </c>
      <c r="U2206" s="7" t="e">
        <v>#N/A</v>
      </c>
      <c r="V2206" s="7" t="e">
        <v>#N/A</v>
      </c>
      <c r="W2206" s="3">
        <v>1</v>
      </c>
      <c r="X2206" s="3" t="e">
        <v>#N/A</v>
      </c>
      <c r="Y2206" s="7" t="e">
        <v>#N/A</v>
      </c>
      <c r="Z2206" s="7">
        <f t="shared" si="273"/>
        <v>1</v>
      </c>
      <c r="AA2206" s="7">
        <f t="shared" si="274"/>
        <v>1</v>
      </c>
      <c r="AB2206" s="7" t="b">
        <f t="shared" si="275"/>
        <v>0</v>
      </c>
      <c r="AC2206" s="7" t="b">
        <f t="shared" si="276"/>
        <v>1</v>
      </c>
      <c r="AD2206" s="7" t="b">
        <f t="shared" si="277"/>
        <v>0</v>
      </c>
      <c r="AE2206" s="7" t="b">
        <f t="shared" si="278"/>
        <v>1</v>
      </c>
      <c r="AF2206" s="7" t="b">
        <f t="shared" si="279"/>
        <v>0</v>
      </c>
      <c r="AH2206" t="b">
        <f>AND(Table252102[[#This Row],[Developmental toxicity]:[Reproductive toxicity]])</f>
        <v>0</v>
      </c>
    </row>
    <row r="2207" spans="1:34" x14ac:dyDescent="0.25">
      <c r="A2207" s="3">
        <f t="shared" si="272"/>
        <v>2206</v>
      </c>
      <c r="B2207" s="18"/>
      <c r="C2207" s="18" t="s">
        <v>11108</v>
      </c>
      <c r="D2207" s="18" t="s">
        <v>11107</v>
      </c>
      <c r="E2207" s="70" t="s">
        <v>14041</v>
      </c>
      <c r="F2207" s="18" t="s">
        <v>14042</v>
      </c>
      <c r="G2207" s="18" t="s">
        <v>14043</v>
      </c>
      <c r="H2207" s="18" t="s">
        <v>11109</v>
      </c>
      <c r="I2207" s="18" t="s">
        <v>14044</v>
      </c>
      <c r="J2207" s="18"/>
      <c r="K2207" s="7" t="e">
        <v>#N/A</v>
      </c>
      <c r="L2207" s="7" t="e">
        <v>#N/A</v>
      </c>
      <c r="M2207" s="7" t="e">
        <v>#N/A</v>
      </c>
      <c r="N2207" s="7" t="e">
        <v>#N/A</v>
      </c>
      <c r="O2207" s="7" t="e">
        <v>#N/A</v>
      </c>
      <c r="P2207" s="7" t="e">
        <v>#N/A</v>
      </c>
      <c r="Q2207" s="7" t="e">
        <v>#N/A</v>
      </c>
      <c r="R2207" s="7" t="e">
        <v>#N/A</v>
      </c>
      <c r="S2207" s="7" t="e">
        <v>#N/A</v>
      </c>
      <c r="T2207" s="7" t="e">
        <v>#N/A</v>
      </c>
      <c r="U2207" s="7" t="e">
        <v>#N/A</v>
      </c>
      <c r="V2207" s="7" t="e">
        <v>#N/A</v>
      </c>
      <c r="W2207" s="3">
        <v>1</v>
      </c>
      <c r="X2207" s="3" t="e">
        <v>#N/A</v>
      </c>
      <c r="Y2207" s="7" t="e">
        <v>#N/A</v>
      </c>
      <c r="Z2207" s="7">
        <f t="shared" si="273"/>
        <v>1</v>
      </c>
      <c r="AA2207" s="7">
        <f t="shared" si="274"/>
        <v>1</v>
      </c>
      <c r="AB2207" s="7" t="b">
        <f t="shared" si="275"/>
        <v>0</v>
      </c>
      <c r="AC2207" s="7" t="b">
        <f t="shared" si="276"/>
        <v>1</v>
      </c>
      <c r="AD2207" s="7" t="b">
        <f t="shared" si="277"/>
        <v>0</v>
      </c>
      <c r="AE2207" s="7" t="b">
        <f t="shared" si="278"/>
        <v>1</v>
      </c>
      <c r="AF2207" s="7" t="b">
        <f t="shared" si="279"/>
        <v>0</v>
      </c>
      <c r="AH2207" t="b">
        <f>AND(Table252102[[#This Row],[Developmental toxicity]:[Reproductive toxicity]])</f>
        <v>0</v>
      </c>
    </row>
    <row r="2208" spans="1:34" x14ac:dyDescent="0.25">
      <c r="A2208" s="3">
        <f t="shared" si="272"/>
        <v>2207</v>
      </c>
      <c r="B2208" s="18"/>
      <c r="C2208" s="18" t="s">
        <v>11191</v>
      </c>
      <c r="D2208" s="18" t="s">
        <v>11190</v>
      </c>
      <c r="E2208" s="70" t="s">
        <v>14219</v>
      </c>
      <c r="F2208" s="18" t="s">
        <v>14220</v>
      </c>
      <c r="G2208" s="18" t="s">
        <v>14221</v>
      </c>
      <c r="H2208" s="18" t="s">
        <v>14222</v>
      </c>
      <c r="I2208" s="18" t="s">
        <v>14223</v>
      </c>
      <c r="J2208" s="18"/>
      <c r="K2208" s="7" t="e">
        <v>#N/A</v>
      </c>
      <c r="L2208" s="7" t="e">
        <v>#N/A</v>
      </c>
      <c r="M2208" s="7" t="e">
        <v>#N/A</v>
      </c>
      <c r="N2208" s="7" t="e">
        <v>#N/A</v>
      </c>
      <c r="O2208" s="7" t="e">
        <v>#N/A</v>
      </c>
      <c r="P2208" s="7" t="e">
        <v>#N/A</v>
      </c>
      <c r="Q2208" s="7" t="e">
        <v>#N/A</v>
      </c>
      <c r="R2208" s="7" t="e">
        <v>#N/A</v>
      </c>
      <c r="S2208" s="7" t="e">
        <v>#N/A</v>
      </c>
      <c r="T2208" s="7" t="e">
        <v>#N/A</v>
      </c>
      <c r="U2208" s="7" t="e">
        <v>#N/A</v>
      </c>
      <c r="V2208" s="7" t="e">
        <v>#N/A</v>
      </c>
      <c r="W2208" s="3">
        <v>1</v>
      </c>
      <c r="X2208" s="3" t="e">
        <v>#N/A</v>
      </c>
      <c r="Y2208" s="7" t="e">
        <v>#N/A</v>
      </c>
      <c r="Z2208" s="7">
        <f t="shared" si="273"/>
        <v>1</v>
      </c>
      <c r="AA2208" s="7">
        <f t="shared" si="274"/>
        <v>1</v>
      </c>
      <c r="AB2208" s="7" t="b">
        <f t="shared" si="275"/>
        <v>0</v>
      </c>
      <c r="AC2208" s="7" t="b">
        <f t="shared" si="276"/>
        <v>1</v>
      </c>
      <c r="AD2208" s="7" t="b">
        <f t="shared" si="277"/>
        <v>0</v>
      </c>
      <c r="AE2208" s="7" t="b">
        <f t="shared" si="278"/>
        <v>1</v>
      </c>
      <c r="AF2208" s="7" t="b">
        <f t="shared" si="279"/>
        <v>0</v>
      </c>
      <c r="AH2208" t="b">
        <f>AND(Table252102[[#This Row],[Developmental toxicity]:[Reproductive toxicity]])</f>
        <v>0</v>
      </c>
    </row>
    <row r="2209" spans="1:34" x14ac:dyDescent="0.25">
      <c r="A2209" s="3">
        <f t="shared" si="272"/>
        <v>2208</v>
      </c>
      <c r="B2209" s="18"/>
      <c r="C2209" s="18" t="s">
        <v>11571</v>
      </c>
      <c r="D2209" s="16" t="s">
        <v>11570</v>
      </c>
      <c r="E2209" s="70" t="s">
        <v>14910</v>
      </c>
      <c r="F2209" s="18" t="s">
        <v>14911</v>
      </c>
      <c r="G2209" s="18" t="s">
        <v>14912</v>
      </c>
      <c r="H2209" s="18" t="s">
        <v>14913</v>
      </c>
      <c r="I2209" s="18" t="s">
        <v>14914</v>
      </c>
      <c r="J2209" s="18"/>
      <c r="K2209" s="7" t="e">
        <v>#N/A</v>
      </c>
      <c r="L2209" s="7" t="e">
        <v>#N/A</v>
      </c>
      <c r="M2209" s="7" t="e">
        <v>#N/A</v>
      </c>
      <c r="N2209" s="7" t="e">
        <v>#N/A</v>
      </c>
      <c r="O2209" s="7" t="e">
        <v>#N/A</v>
      </c>
      <c r="P2209" s="7" t="e">
        <v>#N/A</v>
      </c>
      <c r="Q2209" s="7" t="e">
        <v>#N/A</v>
      </c>
      <c r="R2209" s="7" t="e">
        <v>#N/A</v>
      </c>
      <c r="S2209" s="7" t="e">
        <v>#N/A</v>
      </c>
      <c r="T2209" s="7" t="e">
        <v>#N/A</v>
      </c>
      <c r="U2209" s="7" t="e">
        <v>#N/A</v>
      </c>
      <c r="V2209" s="7" t="e">
        <v>#N/A</v>
      </c>
      <c r="W2209" s="3">
        <v>1</v>
      </c>
      <c r="X2209" s="3" t="e">
        <v>#N/A</v>
      </c>
      <c r="Y2209" s="7" t="e">
        <v>#N/A</v>
      </c>
      <c r="Z2209" s="7">
        <f t="shared" si="273"/>
        <v>1</v>
      </c>
      <c r="AA2209" s="7">
        <f t="shared" si="274"/>
        <v>1</v>
      </c>
      <c r="AB2209" s="7" t="b">
        <f t="shared" si="275"/>
        <v>0</v>
      </c>
      <c r="AC2209" s="7" t="b">
        <f t="shared" si="276"/>
        <v>1</v>
      </c>
      <c r="AD2209" s="7" t="b">
        <f t="shared" si="277"/>
        <v>0</v>
      </c>
      <c r="AE2209" s="7" t="b">
        <f t="shared" si="278"/>
        <v>1</v>
      </c>
      <c r="AF2209" s="7" t="b">
        <f t="shared" si="279"/>
        <v>0</v>
      </c>
      <c r="AH2209" t="b">
        <f>AND(Table252102[[#This Row],[Developmental toxicity]:[Reproductive toxicity]])</f>
        <v>0</v>
      </c>
    </row>
    <row r="2210" spans="1:34" x14ac:dyDescent="0.25">
      <c r="A2210" s="3">
        <f t="shared" si="272"/>
        <v>2209</v>
      </c>
      <c r="B2210" s="18"/>
      <c r="C2210" s="18" t="s">
        <v>11299</v>
      </c>
      <c r="D2210" s="16" t="s">
        <v>11298</v>
      </c>
      <c r="E2210" s="70" t="s">
        <v>14411</v>
      </c>
      <c r="F2210" s="18" t="s">
        <v>14412</v>
      </c>
      <c r="G2210" s="18" t="s">
        <v>14413</v>
      </c>
      <c r="H2210" s="18" t="s">
        <v>14414</v>
      </c>
      <c r="I2210" s="18" t="s">
        <v>14415</v>
      </c>
      <c r="J2210" s="18"/>
      <c r="K2210" s="7" t="e">
        <v>#N/A</v>
      </c>
      <c r="L2210" s="7" t="e">
        <v>#N/A</v>
      </c>
      <c r="M2210" s="7" t="e">
        <v>#N/A</v>
      </c>
      <c r="N2210" s="7" t="e">
        <v>#N/A</v>
      </c>
      <c r="O2210" s="7" t="e">
        <v>#N/A</v>
      </c>
      <c r="P2210" s="7" t="e">
        <v>#N/A</v>
      </c>
      <c r="Q2210" s="7" t="e">
        <v>#N/A</v>
      </c>
      <c r="R2210" s="7" t="e">
        <v>#N/A</v>
      </c>
      <c r="S2210" s="7" t="e">
        <v>#N/A</v>
      </c>
      <c r="T2210" s="7" t="e">
        <v>#N/A</v>
      </c>
      <c r="U2210" s="7" t="e">
        <v>#N/A</v>
      </c>
      <c r="V2210" s="7" t="e">
        <v>#N/A</v>
      </c>
      <c r="W2210" s="3">
        <v>1</v>
      </c>
      <c r="X2210" s="3" t="e">
        <v>#N/A</v>
      </c>
      <c r="Y2210" s="7" t="e">
        <v>#N/A</v>
      </c>
      <c r="Z2210" s="7">
        <f t="shared" si="273"/>
        <v>1</v>
      </c>
      <c r="AA2210" s="7">
        <f t="shared" si="274"/>
        <v>1</v>
      </c>
      <c r="AB2210" s="7" t="b">
        <f t="shared" si="275"/>
        <v>0</v>
      </c>
      <c r="AC2210" s="7" t="b">
        <f t="shared" si="276"/>
        <v>1</v>
      </c>
      <c r="AD2210" s="7" t="b">
        <f t="shared" si="277"/>
        <v>0</v>
      </c>
      <c r="AE2210" s="7" t="b">
        <f t="shared" si="278"/>
        <v>1</v>
      </c>
      <c r="AF2210" s="7" t="b">
        <f t="shared" si="279"/>
        <v>0</v>
      </c>
      <c r="AH2210" t="b">
        <f>AND(Table252102[[#This Row],[Developmental toxicity]:[Reproductive toxicity]])</f>
        <v>0</v>
      </c>
    </row>
    <row r="2211" spans="1:34" x14ac:dyDescent="0.25">
      <c r="A2211" s="3">
        <f t="shared" si="272"/>
        <v>2210</v>
      </c>
      <c r="B2211" s="18"/>
      <c r="C2211" s="18" t="s">
        <v>20568</v>
      </c>
      <c r="D2211" s="18" t="s">
        <v>19241</v>
      </c>
      <c r="E2211" s="70" t="s">
        <v>20323</v>
      </c>
      <c r="F2211" s="18" t="s">
        <v>19804</v>
      </c>
      <c r="G2211" s="18" t="s">
        <v>19805</v>
      </c>
      <c r="H2211" s="18" t="s">
        <v>19805</v>
      </c>
      <c r="I2211" s="18" t="s">
        <v>19806</v>
      </c>
      <c r="J2211" s="18" t="s">
        <v>20</v>
      </c>
      <c r="K2211" s="7" t="e">
        <v>#N/A</v>
      </c>
      <c r="L2211" s="7" t="e">
        <v>#N/A</v>
      </c>
      <c r="M2211" s="7" t="e">
        <v>#N/A</v>
      </c>
      <c r="N2211" s="7" t="e">
        <v>#N/A</v>
      </c>
      <c r="O2211" s="7" t="e">
        <v>#N/A</v>
      </c>
      <c r="P2211" s="7" t="e">
        <v>#N/A</v>
      </c>
      <c r="Q2211" s="7" t="e">
        <v>#N/A</v>
      </c>
      <c r="R2211" s="7" t="e">
        <v>#N/A</v>
      </c>
      <c r="S2211" s="7" t="e">
        <v>#N/A</v>
      </c>
      <c r="T2211" s="7" t="e">
        <v>#N/A</v>
      </c>
      <c r="U2211" s="7" t="e">
        <v>#N/A</v>
      </c>
      <c r="V2211" s="7" t="e">
        <v>#N/A</v>
      </c>
      <c r="W2211" s="7" t="e">
        <v>#N/A</v>
      </c>
      <c r="X2211" s="7">
        <v>0</v>
      </c>
      <c r="Y2211" s="7" t="e">
        <v>#N/A</v>
      </c>
      <c r="Z2211" s="7">
        <f t="shared" si="273"/>
        <v>0</v>
      </c>
      <c r="AA2211" s="7">
        <f t="shared" si="274"/>
        <v>0</v>
      </c>
      <c r="AB2211" s="7" t="b">
        <f t="shared" si="275"/>
        <v>1</v>
      </c>
      <c r="AC2211" s="7" t="b">
        <f t="shared" si="276"/>
        <v>0</v>
      </c>
      <c r="AD2211" s="7" t="b">
        <f t="shared" si="277"/>
        <v>0</v>
      </c>
      <c r="AE2211" s="7" t="b">
        <f t="shared" si="278"/>
        <v>0</v>
      </c>
      <c r="AF2211" s="7" t="b">
        <f t="shared" si="279"/>
        <v>0</v>
      </c>
      <c r="AH2211" t="b">
        <f>AND(Table252102[[#This Row],[Developmental toxicity]:[Reproductive toxicity]])</f>
        <v>0</v>
      </c>
    </row>
    <row r="2212" spans="1:34" x14ac:dyDescent="0.25">
      <c r="A2212" s="3">
        <f t="shared" si="272"/>
        <v>2211</v>
      </c>
      <c r="B2212" s="18"/>
      <c r="C2212" s="18" t="s">
        <v>11514</v>
      </c>
      <c r="D2212" s="18" t="s">
        <v>11513</v>
      </c>
      <c r="E2212" s="70" t="s">
        <v>14802</v>
      </c>
      <c r="F2212" s="18" t="s">
        <v>14803</v>
      </c>
      <c r="G2212" s="18" t="s">
        <v>14804</v>
      </c>
      <c r="H2212" s="18" t="s">
        <v>14805</v>
      </c>
      <c r="I2212" s="18" t="s">
        <v>14806</v>
      </c>
      <c r="J2212" s="18"/>
      <c r="K2212" s="7" t="e">
        <v>#N/A</v>
      </c>
      <c r="L2212" s="7" t="e">
        <v>#N/A</v>
      </c>
      <c r="M2212" s="7" t="e">
        <v>#N/A</v>
      </c>
      <c r="N2212" s="7" t="e">
        <v>#N/A</v>
      </c>
      <c r="O2212" s="7" t="e">
        <v>#N/A</v>
      </c>
      <c r="P2212" s="7" t="e">
        <v>#N/A</v>
      </c>
      <c r="Q2212" s="7" t="e">
        <v>#N/A</v>
      </c>
      <c r="R2212" s="7" t="e">
        <v>#N/A</v>
      </c>
      <c r="S2212" s="7" t="e">
        <v>#N/A</v>
      </c>
      <c r="T2212" s="7" t="e">
        <v>#N/A</v>
      </c>
      <c r="U2212" s="7" t="e">
        <v>#N/A</v>
      </c>
      <c r="V2212" s="7" t="e">
        <v>#N/A</v>
      </c>
      <c r="W2212" s="3">
        <v>1</v>
      </c>
      <c r="X2212" s="3" t="e">
        <v>#N/A</v>
      </c>
      <c r="Y2212" s="7" t="e">
        <v>#N/A</v>
      </c>
      <c r="Z2212" s="7">
        <f t="shared" si="273"/>
        <v>1</v>
      </c>
      <c r="AA2212" s="7">
        <f t="shared" si="274"/>
        <v>1</v>
      </c>
      <c r="AB2212" s="7" t="b">
        <f t="shared" si="275"/>
        <v>0</v>
      </c>
      <c r="AC2212" s="7" t="b">
        <f t="shared" si="276"/>
        <v>1</v>
      </c>
      <c r="AD2212" s="7" t="b">
        <f t="shared" si="277"/>
        <v>0</v>
      </c>
      <c r="AE2212" s="7" t="b">
        <f t="shared" si="278"/>
        <v>1</v>
      </c>
      <c r="AF2212" s="7" t="b">
        <f t="shared" si="279"/>
        <v>0</v>
      </c>
      <c r="AH2212" t="b">
        <f>AND(Table252102[[#This Row],[Developmental toxicity]:[Reproductive toxicity]])</f>
        <v>0</v>
      </c>
    </row>
    <row r="2213" spans="1:34" x14ac:dyDescent="0.25">
      <c r="A2213" s="3">
        <f t="shared" si="272"/>
        <v>2212</v>
      </c>
      <c r="B2213" s="18" t="s">
        <v>1440</v>
      </c>
      <c r="C2213" s="18" t="s">
        <v>2312</v>
      </c>
      <c r="D2213" s="16" t="s">
        <v>3229</v>
      </c>
      <c r="E2213" s="79" t="s">
        <v>7589</v>
      </c>
      <c r="F2213" s="17" t="s">
        <v>8435</v>
      </c>
      <c r="G2213" s="17" t="s">
        <v>9704</v>
      </c>
      <c r="H2213" s="17" t="s">
        <v>9704</v>
      </c>
      <c r="I2213" s="17" t="s">
        <v>9705</v>
      </c>
      <c r="J2213" s="18"/>
      <c r="K2213" s="7" t="e">
        <v>#N/A</v>
      </c>
      <c r="L2213" s="7" t="e">
        <v>#N/A</v>
      </c>
      <c r="M2213" s="7" t="e">
        <v>#N/A</v>
      </c>
      <c r="N2213" s="7" t="e">
        <v>#N/A</v>
      </c>
      <c r="O2213" s="7" t="e">
        <v>#N/A</v>
      </c>
      <c r="P2213" s="7" t="e">
        <v>#N/A</v>
      </c>
      <c r="Q2213" s="7" t="e">
        <v>#N/A</v>
      </c>
      <c r="R2213" s="7" t="e">
        <v>#N/A</v>
      </c>
      <c r="S2213" s="7" t="e">
        <v>#N/A</v>
      </c>
      <c r="T2213" s="7">
        <v>0</v>
      </c>
      <c r="U2213" s="7" t="e">
        <v>#N/A</v>
      </c>
      <c r="V2213" s="7" t="e">
        <v>#N/A</v>
      </c>
      <c r="W2213" s="7" t="e">
        <v>#N/A</v>
      </c>
      <c r="X2213" s="7" t="e">
        <v>#N/A</v>
      </c>
      <c r="Y2213" s="7" t="e">
        <v>#N/A</v>
      </c>
      <c r="Z2213" s="7">
        <f t="shared" si="273"/>
        <v>0</v>
      </c>
      <c r="AA2213" s="7">
        <f t="shared" si="274"/>
        <v>0</v>
      </c>
      <c r="AB2213" s="7" t="b">
        <f t="shared" si="275"/>
        <v>1</v>
      </c>
      <c r="AC2213" s="7" t="b">
        <f t="shared" si="276"/>
        <v>0</v>
      </c>
      <c r="AD2213" s="7" t="b">
        <f t="shared" si="277"/>
        <v>1</v>
      </c>
      <c r="AE2213" s="7" t="b">
        <f t="shared" si="278"/>
        <v>0</v>
      </c>
      <c r="AF2213" s="7" t="b">
        <f t="shared" si="279"/>
        <v>0</v>
      </c>
      <c r="AH2213" t="b">
        <f>AND(Table252102[[#This Row],[Developmental toxicity]:[Reproductive toxicity]])</f>
        <v>0</v>
      </c>
    </row>
    <row r="2214" spans="1:34" x14ac:dyDescent="0.25">
      <c r="A2214" s="3">
        <f t="shared" si="272"/>
        <v>2213</v>
      </c>
      <c r="B2214" s="18"/>
      <c r="C2214" s="18" t="s">
        <v>12786</v>
      </c>
      <c r="D2214" s="18" t="s">
        <v>12785</v>
      </c>
      <c r="E2214" s="70" t="s">
        <v>16871</v>
      </c>
      <c r="F2214" s="18" t="s">
        <v>16872</v>
      </c>
      <c r="G2214" s="18" t="s">
        <v>16873</v>
      </c>
      <c r="H2214" s="18" t="s">
        <v>16873</v>
      </c>
      <c r="I2214" s="18" t="s">
        <v>16874</v>
      </c>
      <c r="J2214" s="18"/>
      <c r="K2214" s="7" t="e">
        <v>#N/A</v>
      </c>
      <c r="L2214" s="7" t="e">
        <v>#N/A</v>
      </c>
      <c r="M2214" s="7" t="e">
        <v>#N/A</v>
      </c>
      <c r="N2214" s="7" t="e">
        <v>#N/A</v>
      </c>
      <c r="O2214" s="7" t="e">
        <v>#N/A</v>
      </c>
      <c r="P2214" s="7" t="e">
        <v>#N/A</v>
      </c>
      <c r="Q2214" s="7" t="e">
        <v>#N/A</v>
      </c>
      <c r="R2214" s="7" t="e">
        <v>#N/A</v>
      </c>
      <c r="S2214" s="7" t="e">
        <v>#N/A</v>
      </c>
      <c r="T2214" s="7" t="e">
        <v>#N/A</v>
      </c>
      <c r="U2214" s="7" t="e">
        <v>#N/A</v>
      </c>
      <c r="V2214" s="7" t="e">
        <v>#N/A</v>
      </c>
      <c r="W2214" s="3">
        <v>0</v>
      </c>
      <c r="X2214" s="3" t="e">
        <v>#N/A</v>
      </c>
      <c r="Y2214" s="7" t="e">
        <v>#N/A</v>
      </c>
      <c r="Z2214" s="7">
        <f t="shared" si="273"/>
        <v>0</v>
      </c>
      <c r="AA2214" s="7">
        <f t="shared" si="274"/>
        <v>0</v>
      </c>
      <c r="AB2214" s="7" t="b">
        <f t="shared" si="275"/>
        <v>0</v>
      </c>
      <c r="AC2214" s="7" t="b">
        <f t="shared" si="276"/>
        <v>1</v>
      </c>
      <c r="AD2214" s="7" t="b">
        <f t="shared" si="277"/>
        <v>0</v>
      </c>
      <c r="AE2214" s="7" t="b">
        <f t="shared" si="278"/>
        <v>1</v>
      </c>
      <c r="AF2214" s="7" t="b">
        <f t="shared" si="279"/>
        <v>0</v>
      </c>
      <c r="AH2214" t="b">
        <f>AND(Table252102[[#This Row],[Developmental toxicity]:[Reproductive toxicity]])</f>
        <v>0</v>
      </c>
    </row>
    <row r="2215" spans="1:34" x14ac:dyDescent="0.25">
      <c r="A2215" s="3">
        <f t="shared" si="272"/>
        <v>2214</v>
      </c>
      <c r="B2215" s="18"/>
      <c r="C2215" s="18" t="s">
        <v>13081</v>
      </c>
      <c r="D2215" s="16" t="s">
        <v>13080</v>
      </c>
      <c r="E2215" s="70" t="s">
        <v>17314</v>
      </c>
      <c r="F2215" s="18" t="s">
        <v>17315</v>
      </c>
      <c r="G2215" s="18" t="s">
        <v>13082</v>
      </c>
      <c r="H2215" s="18" t="s">
        <v>13082</v>
      </c>
      <c r="I2215" s="18" t="s">
        <v>17316</v>
      </c>
      <c r="J2215" s="18"/>
      <c r="K2215" s="7" t="e">
        <v>#N/A</v>
      </c>
      <c r="L2215" s="7" t="e">
        <v>#N/A</v>
      </c>
      <c r="M2215" s="7" t="e">
        <v>#N/A</v>
      </c>
      <c r="N2215" s="7" t="e">
        <v>#N/A</v>
      </c>
      <c r="O2215" s="7" t="e">
        <v>#N/A</v>
      </c>
      <c r="P2215" s="7" t="e">
        <v>#N/A</v>
      </c>
      <c r="Q2215" s="7" t="e">
        <v>#N/A</v>
      </c>
      <c r="R2215" s="7" t="e">
        <v>#N/A</v>
      </c>
      <c r="S2215" s="7" t="e">
        <v>#N/A</v>
      </c>
      <c r="T2215" s="7" t="e">
        <v>#N/A</v>
      </c>
      <c r="U2215" s="7" t="e">
        <v>#N/A</v>
      </c>
      <c r="V2215" s="7" t="e">
        <v>#N/A</v>
      </c>
      <c r="W2215" s="3">
        <v>0</v>
      </c>
      <c r="X2215" s="3" t="e">
        <v>#N/A</v>
      </c>
      <c r="Y2215" s="7" t="e">
        <v>#N/A</v>
      </c>
      <c r="Z2215" s="7">
        <f t="shared" si="273"/>
        <v>0</v>
      </c>
      <c r="AA2215" s="7">
        <f t="shared" si="274"/>
        <v>0</v>
      </c>
      <c r="AB2215" s="7" t="b">
        <f t="shared" si="275"/>
        <v>0</v>
      </c>
      <c r="AC2215" s="7" t="b">
        <f t="shared" si="276"/>
        <v>1</v>
      </c>
      <c r="AD2215" s="7" t="b">
        <f t="shared" si="277"/>
        <v>0</v>
      </c>
      <c r="AE2215" s="7" t="b">
        <f t="shared" si="278"/>
        <v>1</v>
      </c>
      <c r="AF2215" s="7" t="b">
        <f t="shared" si="279"/>
        <v>0</v>
      </c>
      <c r="AH2215" t="b">
        <f>AND(Table252102[[#This Row],[Developmental toxicity]:[Reproductive toxicity]])</f>
        <v>0</v>
      </c>
    </row>
    <row r="2216" spans="1:34" x14ac:dyDescent="0.25">
      <c r="A2216" s="3">
        <f t="shared" si="272"/>
        <v>2215</v>
      </c>
      <c r="B2216" s="18"/>
      <c r="C2216" s="18" t="s">
        <v>12981</v>
      </c>
      <c r="D2216" s="18" t="s">
        <v>12980</v>
      </c>
      <c r="E2216" s="70" t="s">
        <v>17149</v>
      </c>
      <c r="F2216" s="18" t="s">
        <v>17150</v>
      </c>
      <c r="G2216" s="18" t="s">
        <v>17151</v>
      </c>
      <c r="H2216" s="18" t="s">
        <v>17151</v>
      </c>
      <c r="I2216" s="18" t="s">
        <v>17152</v>
      </c>
      <c r="J2216" s="18"/>
      <c r="K2216" s="7" t="e">
        <v>#N/A</v>
      </c>
      <c r="L2216" s="7" t="e">
        <v>#N/A</v>
      </c>
      <c r="M2216" s="7" t="e">
        <v>#N/A</v>
      </c>
      <c r="N2216" s="7" t="e">
        <v>#N/A</v>
      </c>
      <c r="O2216" s="7" t="e">
        <v>#N/A</v>
      </c>
      <c r="P2216" s="7" t="e">
        <v>#N/A</v>
      </c>
      <c r="Q2216" s="7" t="e">
        <v>#N/A</v>
      </c>
      <c r="R2216" s="7" t="e">
        <v>#N/A</v>
      </c>
      <c r="S2216" s="7" t="e">
        <v>#N/A</v>
      </c>
      <c r="T2216" s="7" t="e">
        <v>#N/A</v>
      </c>
      <c r="U2216" s="7" t="e">
        <v>#N/A</v>
      </c>
      <c r="V2216" s="7" t="e">
        <v>#N/A</v>
      </c>
      <c r="W2216" s="3">
        <v>0</v>
      </c>
      <c r="X2216" s="3" t="e">
        <v>#N/A</v>
      </c>
      <c r="Y2216" s="7" t="e">
        <v>#N/A</v>
      </c>
      <c r="Z2216" s="7">
        <f t="shared" si="273"/>
        <v>0</v>
      </c>
      <c r="AA2216" s="7">
        <f t="shared" si="274"/>
        <v>0</v>
      </c>
      <c r="AB2216" s="7" t="b">
        <f t="shared" si="275"/>
        <v>0</v>
      </c>
      <c r="AC2216" s="7" t="b">
        <f t="shared" si="276"/>
        <v>1</v>
      </c>
      <c r="AD2216" s="7" t="b">
        <f t="shared" si="277"/>
        <v>0</v>
      </c>
      <c r="AE2216" s="7" t="b">
        <f t="shared" si="278"/>
        <v>1</v>
      </c>
      <c r="AF2216" s="7" t="b">
        <f t="shared" si="279"/>
        <v>0</v>
      </c>
      <c r="AH2216" t="b">
        <f>AND(Table252102[[#This Row],[Developmental toxicity]:[Reproductive toxicity]])</f>
        <v>0</v>
      </c>
    </row>
    <row r="2217" spans="1:34" x14ac:dyDescent="0.25">
      <c r="A2217" s="3">
        <f t="shared" si="272"/>
        <v>2216</v>
      </c>
      <c r="B2217" s="18">
        <v>470</v>
      </c>
      <c r="C2217" s="18" t="s">
        <v>1026</v>
      </c>
      <c r="D2217" s="16" t="s">
        <v>3164</v>
      </c>
      <c r="E2217" s="70" t="s">
        <v>4865</v>
      </c>
      <c r="F2217" s="18" t="s">
        <v>5771</v>
      </c>
      <c r="G2217" s="18" t="s">
        <v>1027</v>
      </c>
      <c r="H2217" s="18" t="s">
        <v>6778</v>
      </c>
      <c r="I2217" s="18" t="s">
        <v>6779</v>
      </c>
      <c r="J2217" s="18" t="s">
        <v>1430</v>
      </c>
      <c r="K2217" s="7" t="e">
        <v>#N/A</v>
      </c>
      <c r="L2217" s="7">
        <v>1</v>
      </c>
      <c r="M2217" s="7" t="e">
        <v>#N/A</v>
      </c>
      <c r="N2217" s="7" t="e">
        <v>#N/A</v>
      </c>
      <c r="O2217" s="7" t="e">
        <v>#N/A</v>
      </c>
      <c r="P2217" s="7" t="e">
        <v>#N/A</v>
      </c>
      <c r="Q2217" s="7" t="e">
        <v>#N/A</v>
      </c>
      <c r="R2217" s="7" t="e">
        <v>#N/A</v>
      </c>
      <c r="S2217" s="7" t="e">
        <v>#N/A</v>
      </c>
      <c r="T2217" s="7">
        <v>1</v>
      </c>
      <c r="U2217" s="7" t="e">
        <v>#N/A</v>
      </c>
      <c r="V2217" s="7" t="e">
        <v>#N/A</v>
      </c>
      <c r="W2217" s="7">
        <v>1</v>
      </c>
      <c r="X2217" s="7" t="e">
        <v>#N/A</v>
      </c>
      <c r="Y2217" s="7">
        <v>1</v>
      </c>
      <c r="Z2217" s="7">
        <f t="shared" si="273"/>
        <v>1</v>
      </c>
      <c r="AA2217" s="7">
        <f t="shared" si="274"/>
        <v>1</v>
      </c>
      <c r="AB2217" s="7" t="b">
        <f t="shared" si="275"/>
        <v>1</v>
      </c>
      <c r="AC2217" s="7" t="b">
        <f t="shared" si="276"/>
        <v>1</v>
      </c>
      <c r="AD2217" s="7" t="b">
        <f t="shared" si="277"/>
        <v>1</v>
      </c>
      <c r="AE2217" s="7" t="b">
        <f t="shared" si="278"/>
        <v>1</v>
      </c>
      <c r="AF2217" s="7" t="b">
        <f t="shared" si="279"/>
        <v>0</v>
      </c>
      <c r="AH2217" t="b">
        <f>AND(Table252102[[#This Row],[Developmental toxicity]:[Reproductive toxicity]])</f>
        <v>1</v>
      </c>
    </row>
    <row r="2218" spans="1:34" x14ac:dyDescent="0.25">
      <c r="A2218" s="3">
        <f t="shared" si="272"/>
        <v>2217</v>
      </c>
      <c r="B2218" s="18"/>
      <c r="C2218" s="18" t="s">
        <v>10944</v>
      </c>
      <c r="D2218" s="16" t="s">
        <v>10943</v>
      </c>
      <c r="E2218" s="70" t="s">
        <v>13745</v>
      </c>
      <c r="F2218" s="18" t="s">
        <v>13746</v>
      </c>
      <c r="G2218" s="18" t="s">
        <v>13747</v>
      </c>
      <c r="H2218" s="18" t="s">
        <v>10945</v>
      </c>
      <c r="I2218" s="18" t="s">
        <v>13748</v>
      </c>
      <c r="J2218" s="18"/>
      <c r="K2218" s="7" t="e">
        <v>#N/A</v>
      </c>
      <c r="L2218" s="7" t="e">
        <v>#N/A</v>
      </c>
      <c r="M2218" s="7" t="e">
        <v>#N/A</v>
      </c>
      <c r="N2218" s="7" t="e">
        <v>#N/A</v>
      </c>
      <c r="O2218" s="7" t="e">
        <v>#N/A</v>
      </c>
      <c r="P2218" s="7" t="e">
        <v>#N/A</v>
      </c>
      <c r="Q2218" s="7" t="e">
        <v>#N/A</v>
      </c>
      <c r="R2218" s="7" t="e">
        <v>#N/A</v>
      </c>
      <c r="S2218" s="7" t="e">
        <v>#N/A</v>
      </c>
      <c r="T2218" s="7" t="e">
        <v>#N/A</v>
      </c>
      <c r="U2218" s="7" t="e">
        <v>#N/A</v>
      </c>
      <c r="V2218" s="7" t="e">
        <v>#N/A</v>
      </c>
      <c r="W2218" s="3">
        <v>1</v>
      </c>
      <c r="X2218" s="3" t="e">
        <v>#N/A</v>
      </c>
      <c r="Y2218" s="7" t="e">
        <v>#N/A</v>
      </c>
      <c r="Z2218" s="7">
        <f t="shared" si="273"/>
        <v>1</v>
      </c>
      <c r="AA2218" s="7">
        <f t="shared" si="274"/>
        <v>1</v>
      </c>
      <c r="AB2218" s="7" t="b">
        <f t="shared" si="275"/>
        <v>0</v>
      </c>
      <c r="AC2218" s="7" t="b">
        <f t="shared" si="276"/>
        <v>1</v>
      </c>
      <c r="AD2218" s="7" t="b">
        <f t="shared" si="277"/>
        <v>0</v>
      </c>
      <c r="AE2218" s="7" t="b">
        <f t="shared" si="278"/>
        <v>1</v>
      </c>
      <c r="AF2218" s="7" t="b">
        <f t="shared" si="279"/>
        <v>0</v>
      </c>
      <c r="AH2218" t="b">
        <f>AND(Table252102[[#This Row],[Developmental toxicity]:[Reproductive toxicity]])</f>
        <v>0</v>
      </c>
    </row>
    <row r="2219" spans="1:34" x14ac:dyDescent="0.25">
      <c r="A2219" s="3">
        <f t="shared" si="272"/>
        <v>2218</v>
      </c>
      <c r="B2219" s="18">
        <v>586</v>
      </c>
      <c r="C2219" s="18" t="s">
        <v>1233</v>
      </c>
      <c r="D2219" s="18" t="s">
        <v>3167</v>
      </c>
      <c r="E2219" s="70" t="s">
        <v>4963</v>
      </c>
      <c r="F2219" s="18" t="s">
        <v>5869</v>
      </c>
      <c r="G2219" s="18" t="s">
        <v>1234</v>
      </c>
      <c r="H2219" s="18" t="s">
        <v>6879</v>
      </c>
      <c r="I2219" s="18" t="s">
        <v>6880</v>
      </c>
      <c r="J2219" s="18" t="s">
        <v>1431</v>
      </c>
      <c r="K2219" s="7" t="e">
        <v>#N/A</v>
      </c>
      <c r="L2219" s="7">
        <v>1</v>
      </c>
      <c r="M2219" s="7" t="e">
        <v>#N/A</v>
      </c>
      <c r="N2219" s="7" t="e">
        <v>#N/A</v>
      </c>
      <c r="O2219" s="7" t="e">
        <v>#N/A</v>
      </c>
      <c r="P2219" s="7" t="e">
        <v>#N/A</v>
      </c>
      <c r="Q2219" s="7" t="e">
        <v>#N/A</v>
      </c>
      <c r="R2219" s="7" t="e">
        <v>#N/A</v>
      </c>
      <c r="S2219" s="7" t="e">
        <v>#N/A</v>
      </c>
      <c r="T2219" s="7">
        <v>0</v>
      </c>
      <c r="U2219" s="7" t="e">
        <v>#N/A</v>
      </c>
      <c r="V2219" s="7" t="e">
        <v>#N/A</v>
      </c>
      <c r="W2219" s="7">
        <v>1</v>
      </c>
      <c r="X2219" s="7" t="e">
        <v>#N/A</v>
      </c>
      <c r="Y2219" s="7">
        <v>1</v>
      </c>
      <c r="Z2219" s="7">
        <f t="shared" si="273"/>
        <v>1</v>
      </c>
      <c r="AA2219" s="7">
        <f t="shared" si="274"/>
        <v>1</v>
      </c>
      <c r="AB2219" s="7" t="b">
        <f t="shared" si="275"/>
        <v>1</v>
      </c>
      <c r="AC2219" s="7" t="b">
        <f t="shared" si="276"/>
        <v>1</v>
      </c>
      <c r="AD2219" s="7" t="b">
        <f t="shared" si="277"/>
        <v>1</v>
      </c>
      <c r="AE2219" s="7" t="b">
        <f t="shared" si="278"/>
        <v>1</v>
      </c>
      <c r="AF2219" s="7" t="b">
        <f t="shared" si="279"/>
        <v>0</v>
      </c>
      <c r="AH2219" t="b">
        <f>AND(Table252102[[#This Row],[Developmental toxicity]:[Reproductive toxicity]])</f>
        <v>1</v>
      </c>
    </row>
    <row r="2220" spans="1:34" x14ac:dyDescent="0.25">
      <c r="A2220" s="3">
        <f t="shared" si="272"/>
        <v>2219</v>
      </c>
      <c r="B2220" s="18">
        <v>587</v>
      </c>
      <c r="C2220" s="18" t="s">
        <v>1235</v>
      </c>
      <c r="D2220" s="16" t="s">
        <v>5393</v>
      </c>
      <c r="E2220" s="70" t="s">
        <v>4964</v>
      </c>
      <c r="F2220" s="18" t="s">
        <v>5870</v>
      </c>
      <c r="G2220" s="18" t="s">
        <v>1236</v>
      </c>
      <c r="H2220" s="18" t="s">
        <v>6881</v>
      </c>
      <c r="I2220" s="18" t="s">
        <v>6882</v>
      </c>
      <c r="J2220" s="18" t="s">
        <v>1431</v>
      </c>
      <c r="K2220" s="7" t="e">
        <v>#N/A</v>
      </c>
      <c r="L2220" s="7">
        <v>1</v>
      </c>
      <c r="M2220" s="7" t="e">
        <v>#N/A</v>
      </c>
      <c r="N2220" s="7" t="e">
        <v>#N/A</v>
      </c>
      <c r="O2220" s="7" t="e">
        <v>#N/A</v>
      </c>
      <c r="P2220" s="7" t="e">
        <v>#N/A</v>
      </c>
      <c r="Q2220" s="7" t="e">
        <v>#N/A</v>
      </c>
      <c r="R2220" s="7" t="e">
        <v>#N/A</v>
      </c>
      <c r="S2220" s="7" t="e">
        <v>#N/A</v>
      </c>
      <c r="T2220" s="7" t="e">
        <v>#N/A</v>
      </c>
      <c r="U2220" s="7" t="e">
        <v>#N/A</v>
      </c>
      <c r="V2220" s="7" t="e">
        <v>#N/A</v>
      </c>
      <c r="W2220" s="7">
        <v>1</v>
      </c>
      <c r="X2220" s="7" t="e">
        <v>#N/A</v>
      </c>
      <c r="Y2220" s="7">
        <v>1</v>
      </c>
      <c r="Z2220" s="7">
        <f t="shared" si="273"/>
        <v>1</v>
      </c>
      <c r="AA2220" s="7">
        <f t="shared" si="274"/>
        <v>1</v>
      </c>
      <c r="AB2220" s="7" t="b">
        <f t="shared" si="275"/>
        <v>1</v>
      </c>
      <c r="AC2220" s="7" t="b">
        <f t="shared" si="276"/>
        <v>1</v>
      </c>
      <c r="AD2220" s="7" t="b">
        <f t="shared" si="277"/>
        <v>0</v>
      </c>
      <c r="AE2220" s="7" t="b">
        <f t="shared" si="278"/>
        <v>1</v>
      </c>
      <c r="AF2220" s="7" t="b">
        <f t="shared" si="279"/>
        <v>0</v>
      </c>
      <c r="AH2220" t="b">
        <f>AND(Table252102[[#This Row],[Developmental toxicity]:[Reproductive toxicity]])</f>
        <v>1</v>
      </c>
    </row>
    <row r="2221" spans="1:34" x14ac:dyDescent="0.25">
      <c r="A2221" s="3">
        <f t="shared" si="272"/>
        <v>2220</v>
      </c>
      <c r="B2221" s="18">
        <v>588</v>
      </c>
      <c r="C2221" s="18" t="s">
        <v>1237</v>
      </c>
      <c r="D2221" s="16" t="s">
        <v>5394</v>
      </c>
      <c r="E2221" s="70" t="s">
        <v>4965</v>
      </c>
      <c r="F2221" s="18" t="s">
        <v>5871</v>
      </c>
      <c r="G2221" s="18" t="s">
        <v>1238</v>
      </c>
      <c r="H2221" s="18" t="s">
        <v>6298</v>
      </c>
      <c r="I2221" s="18" t="s">
        <v>6883</v>
      </c>
      <c r="J2221" s="18" t="s">
        <v>1431</v>
      </c>
      <c r="K2221" s="7" t="e">
        <v>#N/A</v>
      </c>
      <c r="L2221" s="7">
        <v>1</v>
      </c>
      <c r="M2221" s="7" t="e">
        <v>#N/A</v>
      </c>
      <c r="N2221" s="7" t="e">
        <v>#N/A</v>
      </c>
      <c r="O2221" s="7" t="e">
        <v>#N/A</v>
      </c>
      <c r="P2221" s="7" t="e">
        <v>#N/A</v>
      </c>
      <c r="Q2221" s="7" t="e">
        <v>#N/A</v>
      </c>
      <c r="R2221" s="7" t="e">
        <v>#N/A</v>
      </c>
      <c r="S2221" s="7" t="e">
        <v>#N/A</v>
      </c>
      <c r="T2221" s="7" t="e">
        <v>#N/A</v>
      </c>
      <c r="U2221" s="7" t="e">
        <v>#N/A</v>
      </c>
      <c r="V2221" s="7" t="e">
        <v>#N/A</v>
      </c>
      <c r="W2221" s="7" t="e">
        <v>#N/A</v>
      </c>
      <c r="X2221" s="7" t="e">
        <v>#N/A</v>
      </c>
      <c r="Y2221" s="7">
        <v>1</v>
      </c>
      <c r="Z2221" s="7">
        <f t="shared" si="273"/>
        <v>1</v>
      </c>
      <c r="AA2221" s="7">
        <f t="shared" si="274"/>
        <v>1</v>
      </c>
      <c r="AB2221" s="7" t="b">
        <f t="shared" si="275"/>
        <v>1</v>
      </c>
      <c r="AC2221" s="7" t="b">
        <f t="shared" si="276"/>
        <v>0</v>
      </c>
      <c r="AD2221" s="7" t="b">
        <f t="shared" si="277"/>
        <v>0</v>
      </c>
      <c r="AE2221" s="7" t="b">
        <f t="shared" si="278"/>
        <v>0</v>
      </c>
      <c r="AF2221" s="7" t="b">
        <f t="shared" si="279"/>
        <v>0</v>
      </c>
      <c r="AH2221" t="b">
        <f>AND(Table252102[[#This Row],[Developmental toxicity]:[Reproductive toxicity]])</f>
        <v>0</v>
      </c>
    </row>
    <row r="2222" spans="1:34" x14ac:dyDescent="0.25">
      <c r="A2222" s="3">
        <f t="shared" si="272"/>
        <v>2221</v>
      </c>
      <c r="B2222" s="18"/>
      <c r="C2222" s="18" t="s">
        <v>11682</v>
      </c>
      <c r="D2222" s="18" t="s">
        <v>11681</v>
      </c>
      <c r="E2222" s="70" t="s">
        <v>15106</v>
      </c>
      <c r="F2222" s="18" t="s">
        <v>15107</v>
      </c>
      <c r="G2222" s="18" t="s">
        <v>15108</v>
      </c>
      <c r="H2222" s="18" t="s">
        <v>15109</v>
      </c>
      <c r="I2222" s="18" t="s">
        <v>15110</v>
      </c>
      <c r="J2222" s="18"/>
      <c r="K2222" s="7" t="e">
        <v>#N/A</v>
      </c>
      <c r="L2222" s="7" t="e">
        <v>#N/A</v>
      </c>
      <c r="M2222" s="7" t="e">
        <v>#N/A</v>
      </c>
      <c r="N2222" s="7" t="e">
        <v>#N/A</v>
      </c>
      <c r="O2222" s="7" t="e">
        <v>#N/A</v>
      </c>
      <c r="P2222" s="7" t="e">
        <v>#N/A</v>
      </c>
      <c r="Q2222" s="7" t="e">
        <v>#N/A</v>
      </c>
      <c r="R2222" s="7" t="e">
        <v>#N/A</v>
      </c>
      <c r="S2222" s="7" t="e">
        <v>#N/A</v>
      </c>
      <c r="T2222" s="7" t="e">
        <v>#N/A</v>
      </c>
      <c r="U2222" s="7" t="e">
        <v>#N/A</v>
      </c>
      <c r="V2222" s="7" t="e">
        <v>#N/A</v>
      </c>
      <c r="W2222" s="3">
        <v>1</v>
      </c>
      <c r="X2222" s="3" t="e">
        <v>#N/A</v>
      </c>
      <c r="Y2222" s="7" t="e">
        <v>#N/A</v>
      </c>
      <c r="Z2222" s="7">
        <f t="shared" si="273"/>
        <v>1</v>
      </c>
      <c r="AA2222" s="7">
        <f t="shared" si="274"/>
        <v>1</v>
      </c>
      <c r="AB2222" s="7" t="b">
        <f t="shared" si="275"/>
        <v>0</v>
      </c>
      <c r="AC2222" s="7" t="b">
        <f t="shared" si="276"/>
        <v>1</v>
      </c>
      <c r="AD2222" s="7" t="b">
        <f t="shared" si="277"/>
        <v>0</v>
      </c>
      <c r="AE2222" s="7" t="b">
        <f t="shared" si="278"/>
        <v>1</v>
      </c>
      <c r="AF2222" s="7" t="b">
        <f t="shared" si="279"/>
        <v>0</v>
      </c>
      <c r="AH2222" t="b">
        <f>AND(Table252102[[#This Row],[Developmental toxicity]:[Reproductive toxicity]])</f>
        <v>0</v>
      </c>
    </row>
    <row r="2223" spans="1:34" x14ac:dyDescent="0.25">
      <c r="A2223" s="3">
        <f t="shared" si="272"/>
        <v>2222</v>
      </c>
      <c r="B2223" s="18">
        <v>327</v>
      </c>
      <c r="C2223" s="18" t="s">
        <v>822</v>
      </c>
      <c r="D2223" s="16" t="s">
        <v>5248</v>
      </c>
      <c r="E2223" s="70" t="s">
        <v>4776</v>
      </c>
      <c r="F2223" s="18" t="s">
        <v>5692</v>
      </c>
      <c r="G2223" s="18" t="s">
        <v>823</v>
      </c>
      <c r="H2223" s="18" t="s">
        <v>6158</v>
      </c>
      <c r="I2223" s="18" t="s">
        <v>6630</v>
      </c>
      <c r="J2223" s="18" t="s">
        <v>1434</v>
      </c>
      <c r="K2223" s="7" t="e">
        <v>#N/A</v>
      </c>
      <c r="L2223" s="7">
        <v>0</v>
      </c>
      <c r="M2223" s="7" t="e">
        <v>#N/A</v>
      </c>
      <c r="N2223" s="7" t="e">
        <v>#N/A</v>
      </c>
      <c r="O2223" s="7" t="e">
        <v>#N/A</v>
      </c>
      <c r="P2223" s="7" t="e">
        <v>#N/A</v>
      </c>
      <c r="Q2223" s="7" t="e">
        <v>#N/A</v>
      </c>
      <c r="R2223" s="7" t="e">
        <v>#N/A</v>
      </c>
      <c r="S2223" s="7" t="e">
        <v>#N/A</v>
      </c>
      <c r="T2223" s="7" t="e">
        <v>#N/A</v>
      </c>
      <c r="U2223" s="7" t="e">
        <v>#N/A</v>
      </c>
      <c r="V2223" s="7" t="e">
        <v>#N/A</v>
      </c>
      <c r="W2223" s="7" t="e">
        <v>#N/A</v>
      </c>
      <c r="X2223" s="7" t="e">
        <v>#N/A</v>
      </c>
      <c r="Y2223" s="7">
        <v>0</v>
      </c>
      <c r="Z2223" s="7">
        <f t="shared" si="273"/>
        <v>0</v>
      </c>
      <c r="AA2223" s="7">
        <f t="shared" si="274"/>
        <v>0</v>
      </c>
      <c r="AB2223" s="7" t="b">
        <f t="shared" si="275"/>
        <v>1</v>
      </c>
      <c r="AC2223" s="7" t="b">
        <f t="shared" si="276"/>
        <v>0</v>
      </c>
      <c r="AD2223" s="7" t="b">
        <f t="shared" si="277"/>
        <v>0</v>
      </c>
      <c r="AE2223" s="7" t="b">
        <f t="shared" si="278"/>
        <v>0</v>
      </c>
      <c r="AF2223" s="7" t="b">
        <f t="shared" si="279"/>
        <v>0</v>
      </c>
      <c r="AH2223" t="b">
        <f>AND(Table252102[[#This Row],[Developmental toxicity]:[Reproductive toxicity]])</f>
        <v>0</v>
      </c>
    </row>
    <row r="2224" spans="1:34" x14ac:dyDescent="0.25">
      <c r="A2224" s="3">
        <f t="shared" si="272"/>
        <v>2223</v>
      </c>
      <c r="B2224" s="18"/>
      <c r="C2224" s="18" t="s">
        <v>10808</v>
      </c>
      <c r="D2224" s="18" t="s">
        <v>10807</v>
      </c>
      <c r="E2224" s="70" t="s">
        <v>13494</v>
      </c>
      <c r="F2224" s="18" t="s">
        <v>13495</v>
      </c>
      <c r="G2224" s="18" t="s">
        <v>13496</v>
      </c>
      <c r="H2224" s="18" t="s">
        <v>13497</v>
      </c>
      <c r="I2224" s="18" t="s">
        <v>13498</v>
      </c>
      <c r="J2224" s="18"/>
      <c r="K2224" s="7" t="e">
        <v>#N/A</v>
      </c>
      <c r="L2224" s="7" t="e">
        <v>#N/A</v>
      </c>
      <c r="M2224" s="7" t="e">
        <v>#N/A</v>
      </c>
      <c r="N2224" s="7" t="e">
        <v>#N/A</v>
      </c>
      <c r="O2224" s="7" t="e">
        <v>#N/A</v>
      </c>
      <c r="P2224" s="7" t="e">
        <v>#N/A</v>
      </c>
      <c r="Q2224" s="7" t="e">
        <v>#N/A</v>
      </c>
      <c r="R2224" s="7" t="e">
        <v>#N/A</v>
      </c>
      <c r="S2224" s="7" t="e">
        <v>#N/A</v>
      </c>
      <c r="T2224" s="7" t="e">
        <v>#N/A</v>
      </c>
      <c r="U2224" s="7" t="e">
        <v>#N/A</v>
      </c>
      <c r="V2224" s="7" t="e">
        <v>#N/A</v>
      </c>
      <c r="W2224" s="3">
        <v>1</v>
      </c>
      <c r="X2224" s="3">
        <v>1</v>
      </c>
      <c r="Y2224" s="7" t="e">
        <v>#N/A</v>
      </c>
      <c r="Z2224" s="7">
        <f t="shared" si="273"/>
        <v>1</v>
      </c>
      <c r="AA2224" s="7">
        <f t="shared" si="274"/>
        <v>1</v>
      </c>
      <c r="AB2224" s="7" t="b">
        <f t="shared" si="275"/>
        <v>1</v>
      </c>
      <c r="AC2224" s="7" t="b">
        <f t="shared" si="276"/>
        <v>1</v>
      </c>
      <c r="AD2224" s="7" t="b">
        <f t="shared" si="277"/>
        <v>0</v>
      </c>
      <c r="AE2224" s="7" t="b">
        <f t="shared" si="278"/>
        <v>1</v>
      </c>
      <c r="AF2224" s="7" t="b">
        <f t="shared" si="279"/>
        <v>0</v>
      </c>
      <c r="AH2224" t="b">
        <f>AND(Table252102[[#This Row],[Developmental toxicity]:[Reproductive toxicity]])</f>
        <v>1</v>
      </c>
    </row>
    <row r="2225" spans="1:34" x14ac:dyDescent="0.25">
      <c r="A2225" s="3">
        <f t="shared" si="272"/>
        <v>2224</v>
      </c>
      <c r="B2225" s="18"/>
      <c r="C2225" s="18" t="s">
        <v>13047</v>
      </c>
      <c r="D2225" s="16" t="s">
        <v>13046</v>
      </c>
      <c r="E2225" s="70" t="s">
        <v>17263</v>
      </c>
      <c r="F2225" s="18" t="s">
        <v>17264</v>
      </c>
      <c r="G2225" s="18" t="s">
        <v>13048</v>
      </c>
      <c r="H2225" s="18" t="s">
        <v>13048</v>
      </c>
      <c r="I2225" s="18" t="s">
        <v>17265</v>
      </c>
      <c r="J2225" s="18"/>
      <c r="K2225" s="7" t="e">
        <v>#N/A</v>
      </c>
      <c r="L2225" s="7" t="e">
        <v>#N/A</v>
      </c>
      <c r="M2225" s="7" t="e">
        <v>#N/A</v>
      </c>
      <c r="N2225" s="7" t="e">
        <v>#N/A</v>
      </c>
      <c r="O2225" s="7" t="e">
        <v>#N/A</v>
      </c>
      <c r="P2225" s="7" t="e">
        <v>#N/A</v>
      </c>
      <c r="Q2225" s="7" t="e">
        <v>#N/A</v>
      </c>
      <c r="R2225" s="7" t="e">
        <v>#N/A</v>
      </c>
      <c r="S2225" s="7" t="e">
        <v>#N/A</v>
      </c>
      <c r="T2225" s="7" t="e">
        <v>#N/A</v>
      </c>
      <c r="U2225" s="7" t="e">
        <v>#N/A</v>
      </c>
      <c r="V2225" s="7" t="e">
        <v>#N/A</v>
      </c>
      <c r="W2225" s="7">
        <v>0</v>
      </c>
      <c r="X2225" s="7" t="e">
        <v>#N/A</v>
      </c>
      <c r="Y2225" s="7">
        <v>0</v>
      </c>
      <c r="Z2225" s="7">
        <f t="shared" si="273"/>
        <v>0</v>
      </c>
      <c r="AA2225" s="7">
        <f t="shared" si="274"/>
        <v>0</v>
      </c>
      <c r="AB2225" s="7" t="b">
        <f t="shared" si="275"/>
        <v>1</v>
      </c>
      <c r="AC2225" s="7" t="b">
        <f t="shared" si="276"/>
        <v>1</v>
      </c>
      <c r="AD2225" s="7" t="b">
        <f t="shared" si="277"/>
        <v>0</v>
      </c>
      <c r="AE2225" s="7" t="b">
        <f t="shared" si="278"/>
        <v>1</v>
      </c>
      <c r="AF2225" s="7" t="b">
        <f t="shared" si="279"/>
        <v>0</v>
      </c>
      <c r="AH2225" t="b">
        <f>AND(Table252102[[#This Row],[Developmental toxicity]:[Reproductive toxicity]])</f>
        <v>1</v>
      </c>
    </row>
    <row r="2226" spans="1:34" x14ac:dyDescent="0.25">
      <c r="A2226" s="3">
        <f t="shared" si="272"/>
        <v>2225</v>
      </c>
      <c r="B2226" s="18" t="s">
        <v>1440</v>
      </c>
      <c r="C2226" s="18" t="s">
        <v>2429</v>
      </c>
      <c r="D2226" s="18" t="s">
        <v>3362</v>
      </c>
      <c r="E2226" s="79" t="s">
        <v>7706</v>
      </c>
      <c r="F2226" s="17" t="s">
        <v>8547</v>
      </c>
      <c r="G2226" s="17" t="s">
        <v>9952</v>
      </c>
      <c r="H2226" s="17" t="s">
        <v>9953</v>
      </c>
      <c r="I2226" s="17" t="s">
        <v>9954</v>
      </c>
      <c r="J2226" s="18"/>
      <c r="K2226" s="7" t="e">
        <v>#N/A</v>
      </c>
      <c r="L2226" s="7" t="e">
        <v>#N/A</v>
      </c>
      <c r="M2226" s="7" t="e">
        <v>#N/A</v>
      </c>
      <c r="N2226" s="7" t="e">
        <v>#N/A</v>
      </c>
      <c r="O2226" s="7" t="e">
        <v>#N/A</v>
      </c>
      <c r="P2226" s="7" t="e">
        <v>#N/A</v>
      </c>
      <c r="Q2226" s="7" t="e">
        <v>#N/A</v>
      </c>
      <c r="R2226" s="7" t="e">
        <v>#N/A</v>
      </c>
      <c r="S2226" s="7" t="e">
        <v>#N/A</v>
      </c>
      <c r="T2226" s="7">
        <v>0</v>
      </c>
      <c r="U2226" s="7" t="e">
        <v>#N/A</v>
      </c>
      <c r="V2226" s="7" t="e">
        <v>#N/A</v>
      </c>
      <c r="W2226" s="7" t="e">
        <v>#N/A</v>
      </c>
      <c r="X2226" s="7" t="e">
        <v>#N/A</v>
      </c>
      <c r="Y2226" s="7" t="e">
        <v>#N/A</v>
      </c>
      <c r="Z2226" s="7">
        <f t="shared" si="273"/>
        <v>0</v>
      </c>
      <c r="AA2226" s="7">
        <f t="shared" si="274"/>
        <v>0</v>
      </c>
      <c r="AB2226" s="7" t="b">
        <f t="shared" si="275"/>
        <v>1</v>
      </c>
      <c r="AC2226" s="7" t="b">
        <f t="shared" si="276"/>
        <v>0</v>
      </c>
      <c r="AD2226" s="7" t="b">
        <f t="shared" si="277"/>
        <v>1</v>
      </c>
      <c r="AE2226" s="7" t="b">
        <f t="shared" si="278"/>
        <v>0</v>
      </c>
      <c r="AF2226" s="7" t="b">
        <f t="shared" si="279"/>
        <v>0</v>
      </c>
      <c r="AH2226" t="b">
        <f>AND(Table252102[[#This Row],[Developmental toxicity]:[Reproductive toxicity]])</f>
        <v>0</v>
      </c>
    </row>
    <row r="2227" spans="1:34" x14ac:dyDescent="0.25">
      <c r="A2227" s="3">
        <f t="shared" si="272"/>
        <v>2226</v>
      </c>
      <c r="B2227" s="18"/>
      <c r="C2227" s="17" t="s">
        <v>21109</v>
      </c>
      <c r="D2227" s="16" t="s">
        <v>20713</v>
      </c>
      <c r="E2227" s="83" t="s">
        <v>20911</v>
      </c>
      <c r="F2227" s="17" t="s">
        <v>21363</v>
      </c>
      <c r="G2227" s="17" t="s">
        <v>21364</v>
      </c>
      <c r="H2227" s="17" t="s">
        <v>21364</v>
      </c>
      <c r="I2227" s="17" t="s">
        <v>21365</v>
      </c>
      <c r="J2227" s="18"/>
      <c r="K2227" s="7" t="e">
        <v>#N/A</v>
      </c>
      <c r="L2227" s="7" t="e">
        <v>#N/A</v>
      </c>
      <c r="M2227" s="7" t="e">
        <v>#N/A</v>
      </c>
      <c r="N2227" s="7" t="e">
        <v>#N/A</v>
      </c>
      <c r="O2227" s="7" t="e">
        <v>#N/A</v>
      </c>
      <c r="P2227" s="7" t="e">
        <v>#N/A</v>
      </c>
      <c r="Q2227" s="7" t="e">
        <v>#N/A</v>
      </c>
      <c r="R2227" s="7" t="e">
        <v>#N/A</v>
      </c>
      <c r="S2227" s="7" t="e">
        <v>#N/A</v>
      </c>
      <c r="T2227" s="7" t="e">
        <v>#N/A</v>
      </c>
      <c r="U2227" s="7" t="e">
        <v>#N/A</v>
      </c>
      <c r="V2227" s="7" t="e">
        <v>#N/A</v>
      </c>
      <c r="W2227" s="7" t="e">
        <v>#N/A</v>
      </c>
      <c r="X2227" s="7" t="e">
        <v>#N/A</v>
      </c>
      <c r="Y2227" s="7">
        <v>0</v>
      </c>
      <c r="Z2227" s="7">
        <f t="shared" si="273"/>
        <v>0</v>
      </c>
      <c r="AA2227" s="7">
        <f t="shared" si="274"/>
        <v>0</v>
      </c>
      <c r="AB2227" s="7" t="b">
        <f t="shared" si="275"/>
        <v>1</v>
      </c>
      <c r="AC2227" s="7" t="b">
        <f t="shared" si="276"/>
        <v>0</v>
      </c>
      <c r="AD2227" s="7" t="b">
        <f t="shared" si="277"/>
        <v>0</v>
      </c>
      <c r="AE2227" s="7" t="b">
        <f t="shared" si="278"/>
        <v>0</v>
      </c>
      <c r="AF2227" s="7" t="b">
        <f t="shared" si="279"/>
        <v>0</v>
      </c>
      <c r="AH2227" t="b">
        <f>AND(Table252102[[#This Row],[Developmental toxicity]:[Reproductive toxicity]])</f>
        <v>0</v>
      </c>
    </row>
    <row r="2228" spans="1:34" x14ac:dyDescent="0.25">
      <c r="A2228" s="3">
        <f t="shared" si="272"/>
        <v>2227</v>
      </c>
      <c r="B2228" s="18"/>
      <c r="C2228" s="18" t="s">
        <v>12251</v>
      </c>
      <c r="D2228" s="18" t="s">
        <v>17892</v>
      </c>
      <c r="E2228" s="70" t="s">
        <v>15996</v>
      </c>
      <c r="F2228" s="18" t="s">
        <v>15997</v>
      </c>
      <c r="G2228" s="18" t="s">
        <v>12252</v>
      </c>
      <c r="H2228" s="18" t="s">
        <v>12252</v>
      </c>
      <c r="I2228" s="18" t="s">
        <v>15998</v>
      </c>
      <c r="J2228" s="18"/>
      <c r="K2228" s="7" t="e">
        <v>#N/A</v>
      </c>
      <c r="L2228" s="7" t="e">
        <v>#N/A</v>
      </c>
      <c r="M2228" s="7" t="e">
        <v>#N/A</v>
      </c>
      <c r="N2228" s="7" t="e">
        <v>#N/A</v>
      </c>
      <c r="O2228" s="7" t="e">
        <v>#N/A</v>
      </c>
      <c r="P2228" s="7" t="e">
        <v>#N/A</v>
      </c>
      <c r="Q2228" s="7" t="e">
        <v>#N/A</v>
      </c>
      <c r="R2228" s="7" t="e">
        <v>#N/A</v>
      </c>
      <c r="S2228" s="7" t="e">
        <v>#N/A</v>
      </c>
      <c r="T2228" s="7" t="e">
        <v>#N/A</v>
      </c>
      <c r="U2228" s="7" t="e">
        <v>#N/A</v>
      </c>
      <c r="V2228" s="7" t="e">
        <v>#N/A</v>
      </c>
      <c r="W2228" s="3">
        <v>0</v>
      </c>
      <c r="X2228" s="3" t="e">
        <v>#N/A</v>
      </c>
      <c r="Y2228" s="7" t="e">
        <v>#N/A</v>
      </c>
      <c r="Z2228" s="7">
        <f t="shared" si="273"/>
        <v>0</v>
      </c>
      <c r="AA2228" s="7">
        <f t="shared" si="274"/>
        <v>0</v>
      </c>
      <c r="AB2228" s="7" t="b">
        <f t="shared" si="275"/>
        <v>0</v>
      </c>
      <c r="AC2228" s="7" t="b">
        <f t="shared" si="276"/>
        <v>1</v>
      </c>
      <c r="AD2228" s="7" t="b">
        <f t="shared" si="277"/>
        <v>0</v>
      </c>
      <c r="AE2228" s="7" t="b">
        <f t="shared" si="278"/>
        <v>1</v>
      </c>
      <c r="AF2228" s="7" t="b">
        <f t="shared" si="279"/>
        <v>0</v>
      </c>
      <c r="AH2228" t="b">
        <f>AND(Table252102[[#This Row],[Developmental toxicity]:[Reproductive toxicity]])</f>
        <v>0</v>
      </c>
    </row>
    <row r="2229" spans="1:34" x14ac:dyDescent="0.25">
      <c r="A2229" s="3">
        <f t="shared" si="272"/>
        <v>2228</v>
      </c>
      <c r="B2229" s="18">
        <v>13946</v>
      </c>
      <c r="C2229" s="17" t="s">
        <v>4154</v>
      </c>
      <c r="D2229" s="18" t="s">
        <v>261</v>
      </c>
      <c r="E2229" s="79" t="s">
        <v>4070</v>
      </c>
      <c r="F2229" s="17" t="s">
        <v>3895</v>
      </c>
      <c r="G2229" s="18" t="s">
        <v>262</v>
      </c>
      <c r="H2229" s="17" t="s">
        <v>4447</v>
      </c>
      <c r="I2229" s="17" t="s">
        <v>4448</v>
      </c>
      <c r="J2229" s="18" t="s">
        <v>20</v>
      </c>
      <c r="K2229" s="7" t="e">
        <v>#N/A</v>
      </c>
      <c r="L2229" s="7" t="e">
        <v>#N/A</v>
      </c>
      <c r="M2229" s="3" t="e">
        <v>#N/A</v>
      </c>
      <c r="N2229" s="7" t="e">
        <v>#N/A</v>
      </c>
      <c r="O2229" s="7" t="e">
        <v>#N/A</v>
      </c>
      <c r="P2229" s="3" t="e">
        <v>#N/A</v>
      </c>
      <c r="Q2229" s="3" t="e">
        <v>#N/A</v>
      </c>
      <c r="R2229" s="7" t="e">
        <v>#N/A</v>
      </c>
      <c r="S2229" s="3" t="e">
        <v>#N/A</v>
      </c>
      <c r="T2229" s="3" t="e">
        <v>#N/A</v>
      </c>
      <c r="U2229" s="7" t="e">
        <v>#N/A</v>
      </c>
      <c r="V2229" s="7" t="e">
        <v>#N/A</v>
      </c>
      <c r="W2229" s="3">
        <v>1</v>
      </c>
      <c r="X2229" s="3" t="e">
        <v>#N/A</v>
      </c>
      <c r="Y2229" s="7" t="e">
        <v>#N/A</v>
      </c>
      <c r="Z2229" s="7">
        <f t="shared" si="273"/>
        <v>1</v>
      </c>
      <c r="AA2229" s="7">
        <f t="shared" si="274"/>
        <v>1</v>
      </c>
      <c r="AB2229" s="7" t="b">
        <f t="shared" si="275"/>
        <v>0</v>
      </c>
      <c r="AC2229" s="7" t="b">
        <f t="shared" si="276"/>
        <v>1</v>
      </c>
      <c r="AD2229" s="7" t="b">
        <f t="shared" si="277"/>
        <v>0</v>
      </c>
      <c r="AE2229" s="7" t="b">
        <f t="shared" si="278"/>
        <v>1</v>
      </c>
      <c r="AF2229" s="7" t="b">
        <f t="shared" si="279"/>
        <v>0</v>
      </c>
      <c r="AH2229" t="b">
        <f>AND(Table252102[[#This Row],[Developmental toxicity]:[Reproductive toxicity]])</f>
        <v>0</v>
      </c>
    </row>
    <row r="2230" spans="1:34" x14ac:dyDescent="0.25">
      <c r="A2230" s="3">
        <f t="shared" si="272"/>
        <v>2229</v>
      </c>
      <c r="B2230" s="18"/>
      <c r="C2230" s="18" t="s">
        <v>11612</v>
      </c>
      <c r="D2230" s="16" t="s">
        <v>11611</v>
      </c>
      <c r="E2230" s="70" t="s">
        <v>14982</v>
      </c>
      <c r="F2230" s="18" t="s">
        <v>14983</v>
      </c>
      <c r="G2230" s="18" t="s">
        <v>14984</v>
      </c>
      <c r="H2230" s="18" t="s">
        <v>14985</v>
      </c>
      <c r="I2230" s="18" t="s">
        <v>14986</v>
      </c>
      <c r="J2230" s="18"/>
      <c r="K2230" s="7" t="e">
        <v>#N/A</v>
      </c>
      <c r="L2230" s="7" t="e">
        <v>#N/A</v>
      </c>
      <c r="M2230" s="7" t="e">
        <v>#N/A</v>
      </c>
      <c r="N2230" s="7" t="e">
        <v>#N/A</v>
      </c>
      <c r="O2230" s="7" t="e">
        <v>#N/A</v>
      </c>
      <c r="P2230" s="7" t="e">
        <v>#N/A</v>
      </c>
      <c r="Q2230" s="7" t="e">
        <v>#N/A</v>
      </c>
      <c r="R2230" s="7" t="e">
        <v>#N/A</v>
      </c>
      <c r="S2230" s="7" t="e">
        <v>#N/A</v>
      </c>
      <c r="T2230" s="7" t="e">
        <v>#N/A</v>
      </c>
      <c r="U2230" s="7" t="e">
        <v>#N/A</v>
      </c>
      <c r="V2230" s="7" t="e">
        <v>#N/A</v>
      </c>
      <c r="W2230" s="3">
        <v>1</v>
      </c>
      <c r="X2230" s="3" t="e">
        <v>#N/A</v>
      </c>
      <c r="Y2230" s="7" t="e">
        <v>#N/A</v>
      </c>
      <c r="Z2230" s="7">
        <f t="shared" si="273"/>
        <v>1</v>
      </c>
      <c r="AA2230" s="7">
        <f t="shared" si="274"/>
        <v>1</v>
      </c>
      <c r="AB2230" s="7" t="b">
        <f t="shared" si="275"/>
        <v>0</v>
      </c>
      <c r="AC2230" s="7" t="b">
        <f t="shared" si="276"/>
        <v>1</v>
      </c>
      <c r="AD2230" s="7" t="b">
        <f t="shared" si="277"/>
        <v>0</v>
      </c>
      <c r="AE2230" s="7" t="b">
        <f t="shared" si="278"/>
        <v>1</v>
      </c>
      <c r="AF2230" s="7" t="b">
        <f t="shared" si="279"/>
        <v>0</v>
      </c>
      <c r="AH2230" t="b">
        <f>AND(Table252102[[#This Row],[Developmental toxicity]:[Reproductive toxicity]])</f>
        <v>0</v>
      </c>
    </row>
    <row r="2231" spans="1:34" x14ac:dyDescent="0.25">
      <c r="A2231" s="3">
        <f t="shared" si="272"/>
        <v>2230</v>
      </c>
      <c r="B2231" s="18" t="s">
        <v>1440</v>
      </c>
      <c r="C2231" s="73" t="s">
        <v>905</v>
      </c>
      <c r="D2231" s="73" t="s">
        <v>1678</v>
      </c>
      <c r="E2231" s="70" t="s">
        <v>4815</v>
      </c>
      <c r="F2231" s="18" t="s">
        <v>1722</v>
      </c>
      <c r="G2231" s="18" t="s">
        <v>1721</v>
      </c>
      <c r="H2231" s="18" t="s">
        <v>6699</v>
      </c>
      <c r="I2231" s="18" t="s">
        <v>6700</v>
      </c>
      <c r="J2231" s="18" t="s">
        <v>1749</v>
      </c>
      <c r="K2231" s="7" t="e">
        <v>#N/A</v>
      </c>
      <c r="L2231" s="7">
        <v>1</v>
      </c>
      <c r="M2231" s="7" t="e">
        <v>#N/A</v>
      </c>
      <c r="N2231" s="7" t="e">
        <v>#N/A</v>
      </c>
      <c r="O2231" s="7" t="e">
        <v>#N/A</v>
      </c>
      <c r="P2231" s="7">
        <v>1</v>
      </c>
      <c r="Q2231" s="7" t="e">
        <v>#N/A</v>
      </c>
      <c r="R2231" s="7" t="e">
        <v>#N/A</v>
      </c>
      <c r="S2231" s="7" t="e">
        <v>#N/A</v>
      </c>
      <c r="T2231" s="7">
        <v>0</v>
      </c>
      <c r="U2231" s="7" t="e">
        <v>#N/A</v>
      </c>
      <c r="V2231" s="7" t="e">
        <v>#N/A</v>
      </c>
      <c r="W2231" s="7">
        <v>1</v>
      </c>
      <c r="X2231" s="7" t="e">
        <v>#N/A</v>
      </c>
      <c r="Y2231" s="7">
        <v>1</v>
      </c>
      <c r="Z2231" s="7">
        <f t="shared" si="273"/>
        <v>1</v>
      </c>
      <c r="AA2231" s="7">
        <f t="shared" si="274"/>
        <v>1</v>
      </c>
      <c r="AB2231" s="7" t="b">
        <f t="shared" si="275"/>
        <v>1</v>
      </c>
      <c r="AC2231" s="7" t="b">
        <f t="shared" si="276"/>
        <v>1</v>
      </c>
      <c r="AD2231" s="7" t="b">
        <f t="shared" si="277"/>
        <v>1</v>
      </c>
      <c r="AE2231" s="7" t="b">
        <f t="shared" si="278"/>
        <v>1</v>
      </c>
      <c r="AF2231" s="7" t="b">
        <f t="shared" si="279"/>
        <v>1</v>
      </c>
      <c r="AH2231" t="b">
        <f>AND(Table252102[[#This Row],[Developmental toxicity]:[Reproductive toxicity]])</f>
        <v>1</v>
      </c>
    </row>
    <row r="2232" spans="1:34" x14ac:dyDescent="0.25">
      <c r="A2232" s="3">
        <f t="shared" si="272"/>
        <v>2231</v>
      </c>
      <c r="B2232" s="18"/>
      <c r="C2232" s="18" t="s">
        <v>11524</v>
      </c>
      <c r="D2232" s="16" t="s">
        <v>11523</v>
      </c>
      <c r="E2232" s="70" t="s">
        <v>14821</v>
      </c>
      <c r="F2232" s="18" t="s">
        <v>14822</v>
      </c>
      <c r="G2232" s="18" t="s">
        <v>14823</v>
      </c>
      <c r="H2232" s="18" t="s">
        <v>11525</v>
      </c>
      <c r="I2232" s="18" t="s">
        <v>14824</v>
      </c>
      <c r="J2232" s="18"/>
      <c r="K2232" s="7" t="e">
        <v>#N/A</v>
      </c>
      <c r="L2232" s="7" t="e">
        <v>#N/A</v>
      </c>
      <c r="M2232" s="7" t="e">
        <v>#N/A</v>
      </c>
      <c r="N2232" s="7" t="e">
        <v>#N/A</v>
      </c>
      <c r="O2232" s="7" t="e">
        <v>#N/A</v>
      </c>
      <c r="P2232" s="7" t="e">
        <v>#N/A</v>
      </c>
      <c r="Q2232" s="7" t="e">
        <v>#N/A</v>
      </c>
      <c r="R2232" s="7" t="e">
        <v>#N/A</v>
      </c>
      <c r="S2232" s="7" t="e">
        <v>#N/A</v>
      </c>
      <c r="T2232" s="7" t="e">
        <v>#N/A</v>
      </c>
      <c r="U2232" s="7" t="e">
        <v>#N/A</v>
      </c>
      <c r="V2232" s="7" t="e">
        <v>#N/A</v>
      </c>
      <c r="W2232" s="3">
        <v>1</v>
      </c>
      <c r="X2232" s="3" t="e">
        <v>#N/A</v>
      </c>
      <c r="Y2232" s="7" t="e">
        <v>#N/A</v>
      </c>
      <c r="Z2232" s="7">
        <f t="shared" si="273"/>
        <v>1</v>
      </c>
      <c r="AA2232" s="7">
        <f t="shared" si="274"/>
        <v>1</v>
      </c>
      <c r="AB2232" s="7" t="b">
        <f t="shared" si="275"/>
        <v>0</v>
      </c>
      <c r="AC2232" s="7" t="b">
        <f t="shared" si="276"/>
        <v>1</v>
      </c>
      <c r="AD2232" s="7" t="b">
        <f t="shared" si="277"/>
        <v>0</v>
      </c>
      <c r="AE2232" s="7" t="b">
        <f t="shared" si="278"/>
        <v>1</v>
      </c>
      <c r="AF2232" s="7" t="b">
        <f t="shared" si="279"/>
        <v>0</v>
      </c>
      <c r="AH2232" t="b">
        <f>AND(Table252102[[#This Row],[Developmental toxicity]:[Reproductive toxicity]])</f>
        <v>0</v>
      </c>
    </row>
    <row r="2233" spans="1:34" x14ac:dyDescent="0.25">
      <c r="A2233" s="3">
        <f t="shared" si="272"/>
        <v>2232</v>
      </c>
      <c r="B2233" s="18"/>
      <c r="C2233" s="18" t="s">
        <v>11658</v>
      </c>
      <c r="D2233" s="18" t="s">
        <v>11657</v>
      </c>
      <c r="E2233" s="70" t="s">
        <v>15072</v>
      </c>
      <c r="F2233" s="18" t="s">
        <v>15073</v>
      </c>
      <c r="G2233" s="18" t="s">
        <v>15074</v>
      </c>
      <c r="H2233" s="18" t="s">
        <v>15075</v>
      </c>
      <c r="I2233" s="18" t="s">
        <v>15076</v>
      </c>
      <c r="J2233" s="18"/>
      <c r="K2233" s="7" t="e">
        <v>#N/A</v>
      </c>
      <c r="L2233" s="7" t="e">
        <v>#N/A</v>
      </c>
      <c r="M2233" s="7" t="e">
        <v>#N/A</v>
      </c>
      <c r="N2233" s="7" t="e">
        <v>#N/A</v>
      </c>
      <c r="O2233" s="7" t="e">
        <v>#N/A</v>
      </c>
      <c r="P2233" s="7" t="e">
        <v>#N/A</v>
      </c>
      <c r="Q2233" s="7" t="e">
        <v>#N/A</v>
      </c>
      <c r="R2233" s="7" t="e">
        <v>#N/A</v>
      </c>
      <c r="S2233" s="7" t="e">
        <v>#N/A</v>
      </c>
      <c r="T2233" s="7" t="e">
        <v>#N/A</v>
      </c>
      <c r="U2233" s="7" t="e">
        <v>#N/A</v>
      </c>
      <c r="V2233" s="7" t="e">
        <v>#N/A</v>
      </c>
      <c r="W2233" s="3">
        <v>1</v>
      </c>
      <c r="X2233" s="3" t="e">
        <v>#N/A</v>
      </c>
      <c r="Y2233" s="7" t="e">
        <v>#N/A</v>
      </c>
      <c r="Z2233" s="7">
        <f t="shared" si="273"/>
        <v>1</v>
      </c>
      <c r="AA2233" s="7">
        <f t="shared" si="274"/>
        <v>1</v>
      </c>
      <c r="AB2233" s="7" t="b">
        <f t="shared" si="275"/>
        <v>0</v>
      </c>
      <c r="AC2233" s="7" t="b">
        <f t="shared" si="276"/>
        <v>1</v>
      </c>
      <c r="AD2233" s="7" t="b">
        <f t="shared" si="277"/>
        <v>0</v>
      </c>
      <c r="AE2233" s="7" t="b">
        <f t="shared" si="278"/>
        <v>1</v>
      </c>
      <c r="AF2233" s="7" t="b">
        <f t="shared" si="279"/>
        <v>0</v>
      </c>
      <c r="AH2233" t="b">
        <f>AND(Table252102[[#This Row],[Developmental toxicity]:[Reproductive toxicity]])</f>
        <v>0</v>
      </c>
    </row>
    <row r="2234" spans="1:34" x14ac:dyDescent="0.25">
      <c r="A2234" s="3">
        <f t="shared" ref="A2234:A2297" si="280">ROW(A2233)</f>
        <v>2233</v>
      </c>
      <c r="B2234" s="18"/>
      <c r="C2234" s="18" t="s">
        <v>11436</v>
      </c>
      <c r="D2234" s="16" t="s">
        <v>17845</v>
      </c>
      <c r="E2234" s="70" t="s">
        <v>18107</v>
      </c>
      <c r="F2234" s="18" t="s">
        <v>18025</v>
      </c>
      <c r="G2234" s="18" t="s">
        <v>18230</v>
      </c>
      <c r="H2234" s="18" t="s">
        <v>11437</v>
      </c>
      <c r="I2234" s="18" t="s">
        <v>18231</v>
      </c>
      <c r="J2234" s="18"/>
      <c r="K2234" s="7" t="e">
        <v>#N/A</v>
      </c>
      <c r="L2234" s="7" t="e">
        <v>#N/A</v>
      </c>
      <c r="M2234" s="7" t="e">
        <v>#N/A</v>
      </c>
      <c r="N2234" s="7" t="e">
        <v>#N/A</v>
      </c>
      <c r="O2234" s="7" t="e">
        <v>#N/A</v>
      </c>
      <c r="P2234" s="7" t="e">
        <v>#N/A</v>
      </c>
      <c r="Q2234" s="7" t="e">
        <v>#N/A</v>
      </c>
      <c r="R2234" s="7" t="e">
        <v>#N/A</v>
      </c>
      <c r="S2234" s="7" t="e">
        <v>#N/A</v>
      </c>
      <c r="T2234" s="7" t="e">
        <v>#N/A</v>
      </c>
      <c r="U2234" s="7" t="e">
        <v>#N/A</v>
      </c>
      <c r="V2234" s="7" t="e">
        <v>#N/A</v>
      </c>
      <c r="W2234" s="3">
        <v>1</v>
      </c>
      <c r="X2234" s="3" t="e">
        <v>#N/A</v>
      </c>
      <c r="Y2234" s="7" t="e">
        <v>#N/A</v>
      </c>
      <c r="Z2234" s="7">
        <f t="shared" ref="Z2234:Z2297" si="281">IF(COUNTIF(K2234:Y2234,1)&gt;0,1,0)</f>
        <v>1</v>
      </c>
      <c r="AA2234" s="7">
        <f t="shared" ref="AA2234:AA2297" si="282">IF(COUNTIF(K2234:Y2234,1)&gt;COUNTIF(K2234:Y2234,0),1,0)</f>
        <v>1</v>
      </c>
      <c r="AB2234" s="7" t="b">
        <f t="shared" ref="AB2234:AB2297" si="283">OR(IF(COUNT(K2234)&gt;0,TRUE,FALSE),IF(COUNT(M2234)&gt;0,TRUE,FALSE),IF(COUNT(T2234:V2234)&gt;0,TRUE,FALSE),IF(COUNT(X2234:Y2234)&gt;0,TRUE,FALSE))</f>
        <v>0</v>
      </c>
      <c r="AC2234" s="7" t="b">
        <f t="shared" ref="AC2234:AC2297" si="284">OR(IF(COUNT(N2234:S2234)&gt;0,TRUE,FALSE),IF(COUNT(W2234)&gt;0,TRUE,FALSE))</f>
        <v>1</v>
      </c>
      <c r="AD2234" s="7" t="b">
        <f t="shared" ref="AD2234:AD2297" si="285">OR(IF(COUNT(T2234:V2234)&gt;0,TRUE,FALSE),IF(COUNT(P2234:S2234)&gt;0,TRUE,FALSE))</f>
        <v>0</v>
      </c>
      <c r="AE2234" s="7" t="b">
        <f t="shared" ref="AE2234:AE2297" si="286">OR(IF(COUNT(K2234)&gt;0,TRUE,FALSE),,IF(COUNT(W2234)&gt;0,TRUE,FALSE),IF(COUNT(M2234:O2234)&gt;0,TRUE,FALSE))</f>
        <v>1</v>
      </c>
      <c r="AF2234" s="7" t="b">
        <f t="shared" ref="AF2234:AF2297" si="287">OR(IF(COUNT(U2234:V2234)&gt;0,TRUE,FALSE),IF(COUNT(M2234)&gt;0,TRUE,FALSE),IF(COUNT(N2234:S2234)&gt;0,TRUE,FALSE))</f>
        <v>0</v>
      </c>
      <c r="AH2234" t="b">
        <f>AND(Table252102[[#This Row],[Developmental toxicity]:[Reproductive toxicity]])</f>
        <v>0</v>
      </c>
    </row>
    <row r="2235" spans="1:34" x14ac:dyDescent="0.25">
      <c r="A2235" s="3">
        <f t="shared" si="280"/>
        <v>2234</v>
      </c>
      <c r="B2235" s="18"/>
      <c r="C2235" s="18" t="s">
        <v>11388</v>
      </c>
      <c r="D2235" s="16" t="s">
        <v>11387</v>
      </c>
      <c r="E2235" s="70" t="s">
        <v>14576</v>
      </c>
      <c r="F2235" s="18" t="s">
        <v>14577</v>
      </c>
      <c r="G2235" s="18" t="s">
        <v>14578</v>
      </c>
      <c r="H2235" s="18" t="s">
        <v>11389</v>
      </c>
      <c r="I2235" s="18" t="s">
        <v>14579</v>
      </c>
      <c r="J2235" s="18"/>
      <c r="K2235" s="7" t="e">
        <v>#N/A</v>
      </c>
      <c r="L2235" s="7" t="e">
        <v>#N/A</v>
      </c>
      <c r="M2235" s="7" t="e">
        <v>#N/A</v>
      </c>
      <c r="N2235" s="7" t="e">
        <v>#N/A</v>
      </c>
      <c r="O2235" s="7" t="e">
        <v>#N/A</v>
      </c>
      <c r="P2235" s="7" t="e">
        <v>#N/A</v>
      </c>
      <c r="Q2235" s="7" t="e">
        <v>#N/A</v>
      </c>
      <c r="R2235" s="7" t="e">
        <v>#N/A</v>
      </c>
      <c r="S2235" s="7" t="e">
        <v>#N/A</v>
      </c>
      <c r="T2235" s="7" t="e">
        <v>#N/A</v>
      </c>
      <c r="U2235" s="7" t="e">
        <v>#N/A</v>
      </c>
      <c r="V2235" s="7" t="e">
        <v>#N/A</v>
      </c>
      <c r="W2235" s="3">
        <v>1</v>
      </c>
      <c r="X2235" s="3" t="e">
        <v>#N/A</v>
      </c>
      <c r="Y2235" s="7" t="e">
        <v>#N/A</v>
      </c>
      <c r="Z2235" s="7">
        <f t="shared" si="281"/>
        <v>1</v>
      </c>
      <c r="AA2235" s="7">
        <f t="shared" si="282"/>
        <v>1</v>
      </c>
      <c r="AB2235" s="7" t="b">
        <f t="shared" si="283"/>
        <v>0</v>
      </c>
      <c r="AC2235" s="7" t="b">
        <f t="shared" si="284"/>
        <v>1</v>
      </c>
      <c r="AD2235" s="7" t="b">
        <f t="shared" si="285"/>
        <v>0</v>
      </c>
      <c r="AE2235" s="7" t="b">
        <f t="shared" si="286"/>
        <v>1</v>
      </c>
      <c r="AF2235" s="7" t="b">
        <f t="shared" si="287"/>
        <v>0</v>
      </c>
      <c r="AH2235" t="b">
        <f>AND(Table252102[[#This Row],[Developmental toxicity]:[Reproductive toxicity]])</f>
        <v>0</v>
      </c>
    </row>
    <row r="2236" spans="1:34" x14ac:dyDescent="0.25">
      <c r="A2236" s="3">
        <f t="shared" si="280"/>
        <v>2235</v>
      </c>
      <c r="B2236" s="18">
        <v>13916</v>
      </c>
      <c r="C2236" s="18" t="s">
        <v>944</v>
      </c>
      <c r="D2236" s="16" t="s">
        <v>235</v>
      </c>
      <c r="E2236" s="70" t="s">
        <v>4057</v>
      </c>
      <c r="F2236" s="18" t="s">
        <v>1920</v>
      </c>
      <c r="G2236" s="18" t="s">
        <v>236</v>
      </c>
      <c r="H2236" s="18" t="s">
        <v>4425</v>
      </c>
      <c r="I2236" s="18" t="s">
        <v>4426</v>
      </c>
      <c r="J2236" s="18" t="s">
        <v>20</v>
      </c>
      <c r="K2236" s="7" t="e">
        <v>#N/A</v>
      </c>
      <c r="L2236" s="7">
        <v>1</v>
      </c>
      <c r="M2236" s="7" t="e">
        <v>#N/A</v>
      </c>
      <c r="N2236" s="7" t="e">
        <v>#N/A</v>
      </c>
      <c r="O2236" s="7" t="e">
        <v>#N/A</v>
      </c>
      <c r="P2236" s="7" t="e">
        <v>#N/A</v>
      </c>
      <c r="Q2236" s="7" t="e">
        <v>#N/A</v>
      </c>
      <c r="R2236" s="7" t="e">
        <v>#N/A</v>
      </c>
      <c r="S2236" s="7">
        <v>0</v>
      </c>
      <c r="T2236" s="7" t="e">
        <v>#N/A</v>
      </c>
      <c r="U2236" s="7" t="e">
        <v>#N/A</v>
      </c>
      <c r="V2236" s="7" t="e">
        <v>#N/A</v>
      </c>
      <c r="W2236" s="7">
        <v>1</v>
      </c>
      <c r="X2236" s="7">
        <v>1</v>
      </c>
      <c r="Y2236" s="7">
        <v>1</v>
      </c>
      <c r="Z2236" s="7">
        <f t="shared" si="281"/>
        <v>1</v>
      </c>
      <c r="AA2236" s="7">
        <f t="shared" si="282"/>
        <v>1</v>
      </c>
      <c r="AB2236" s="7" t="b">
        <f t="shared" si="283"/>
        <v>1</v>
      </c>
      <c r="AC2236" s="7" t="b">
        <f t="shared" si="284"/>
        <v>1</v>
      </c>
      <c r="AD2236" s="7" t="b">
        <f t="shared" si="285"/>
        <v>1</v>
      </c>
      <c r="AE2236" s="7" t="b">
        <f t="shared" si="286"/>
        <v>1</v>
      </c>
      <c r="AF2236" s="7" t="b">
        <f t="shared" si="287"/>
        <v>1</v>
      </c>
      <c r="AH2236" t="b">
        <f>AND(Table252102[[#This Row],[Developmental toxicity]:[Reproductive toxicity]])</f>
        <v>1</v>
      </c>
    </row>
    <row r="2237" spans="1:34" x14ac:dyDescent="0.25">
      <c r="A2237" s="3">
        <f t="shared" si="280"/>
        <v>2236</v>
      </c>
      <c r="B2237" s="18"/>
      <c r="C2237" s="18" t="s">
        <v>11162</v>
      </c>
      <c r="D2237" s="18" t="s">
        <v>17818</v>
      </c>
      <c r="E2237" s="70" t="s">
        <v>18091</v>
      </c>
      <c r="F2237" s="18" t="s">
        <v>18009</v>
      </c>
      <c r="G2237" s="18" t="s">
        <v>18191</v>
      </c>
      <c r="H2237" s="18" t="s">
        <v>18192</v>
      </c>
      <c r="I2237" s="18" t="s">
        <v>18193</v>
      </c>
      <c r="J2237" s="18"/>
      <c r="K2237" s="7" t="e">
        <v>#N/A</v>
      </c>
      <c r="L2237" s="7" t="e">
        <v>#N/A</v>
      </c>
      <c r="M2237" s="7" t="e">
        <v>#N/A</v>
      </c>
      <c r="N2237" s="7" t="e">
        <v>#N/A</v>
      </c>
      <c r="O2237" s="7" t="e">
        <v>#N/A</v>
      </c>
      <c r="P2237" s="7" t="e">
        <v>#N/A</v>
      </c>
      <c r="Q2237" s="7" t="e">
        <v>#N/A</v>
      </c>
      <c r="R2237" s="7" t="e">
        <v>#N/A</v>
      </c>
      <c r="S2237" s="7" t="e">
        <v>#N/A</v>
      </c>
      <c r="T2237" s="7" t="e">
        <v>#N/A</v>
      </c>
      <c r="U2237" s="7" t="e">
        <v>#N/A</v>
      </c>
      <c r="V2237" s="7" t="e">
        <v>#N/A</v>
      </c>
      <c r="W2237" s="3">
        <v>1</v>
      </c>
      <c r="X2237" s="3" t="e">
        <v>#N/A</v>
      </c>
      <c r="Y2237" s="7" t="e">
        <v>#N/A</v>
      </c>
      <c r="Z2237" s="7">
        <f t="shared" si="281"/>
        <v>1</v>
      </c>
      <c r="AA2237" s="7">
        <f t="shared" si="282"/>
        <v>1</v>
      </c>
      <c r="AB2237" s="7" t="b">
        <f t="shared" si="283"/>
        <v>0</v>
      </c>
      <c r="AC2237" s="7" t="b">
        <f t="shared" si="284"/>
        <v>1</v>
      </c>
      <c r="AD2237" s="7" t="b">
        <f t="shared" si="285"/>
        <v>0</v>
      </c>
      <c r="AE2237" s="7" t="b">
        <f t="shared" si="286"/>
        <v>1</v>
      </c>
      <c r="AF2237" s="7" t="b">
        <f t="shared" si="287"/>
        <v>0</v>
      </c>
      <c r="AH2237" t="b">
        <f>AND(Table252102[[#This Row],[Developmental toxicity]:[Reproductive toxicity]])</f>
        <v>0</v>
      </c>
    </row>
    <row r="2238" spans="1:34" x14ac:dyDescent="0.25">
      <c r="A2238" s="3">
        <f t="shared" si="280"/>
        <v>2237</v>
      </c>
      <c r="B2238" s="18"/>
      <c r="C2238" s="18" t="s">
        <v>10939</v>
      </c>
      <c r="D2238" s="16" t="s">
        <v>10938</v>
      </c>
      <c r="E2238" s="70" t="s">
        <v>13736</v>
      </c>
      <c r="F2238" s="18" t="s">
        <v>13737</v>
      </c>
      <c r="G2238" s="18" t="s">
        <v>13738</v>
      </c>
      <c r="H2238" s="18" t="s">
        <v>10940</v>
      </c>
      <c r="I2238" s="18" t="s">
        <v>13739</v>
      </c>
      <c r="J2238" s="18"/>
      <c r="K2238" s="7" t="e">
        <v>#N/A</v>
      </c>
      <c r="L2238" s="7" t="e">
        <v>#N/A</v>
      </c>
      <c r="M2238" s="7" t="e">
        <v>#N/A</v>
      </c>
      <c r="N2238" s="7" t="e">
        <v>#N/A</v>
      </c>
      <c r="O2238" s="7" t="e">
        <v>#N/A</v>
      </c>
      <c r="P2238" s="7" t="e">
        <v>#N/A</v>
      </c>
      <c r="Q2238" s="7" t="e">
        <v>#N/A</v>
      </c>
      <c r="R2238" s="7" t="e">
        <v>#N/A</v>
      </c>
      <c r="S2238" s="7" t="e">
        <v>#N/A</v>
      </c>
      <c r="T2238" s="7" t="e">
        <v>#N/A</v>
      </c>
      <c r="U2238" s="7" t="e">
        <v>#N/A</v>
      </c>
      <c r="V2238" s="7" t="e">
        <v>#N/A</v>
      </c>
      <c r="W2238" s="3">
        <v>1</v>
      </c>
      <c r="X2238" s="3" t="e">
        <v>#N/A</v>
      </c>
      <c r="Y2238" s="7" t="e">
        <v>#N/A</v>
      </c>
      <c r="Z2238" s="7">
        <f t="shared" si="281"/>
        <v>1</v>
      </c>
      <c r="AA2238" s="7">
        <f t="shared" si="282"/>
        <v>1</v>
      </c>
      <c r="AB2238" s="7" t="b">
        <f t="shared" si="283"/>
        <v>0</v>
      </c>
      <c r="AC2238" s="7" t="b">
        <f t="shared" si="284"/>
        <v>1</v>
      </c>
      <c r="AD2238" s="7" t="b">
        <f t="shared" si="285"/>
        <v>0</v>
      </c>
      <c r="AE2238" s="7" t="b">
        <f t="shared" si="286"/>
        <v>1</v>
      </c>
      <c r="AF2238" s="7" t="b">
        <f t="shared" si="287"/>
        <v>0</v>
      </c>
      <c r="AH2238" t="b">
        <f>AND(Table252102[[#This Row],[Developmental toxicity]:[Reproductive toxicity]])</f>
        <v>0</v>
      </c>
    </row>
    <row r="2239" spans="1:34" x14ac:dyDescent="0.25">
      <c r="A2239" s="3">
        <f t="shared" si="280"/>
        <v>2238</v>
      </c>
      <c r="B2239" s="18"/>
      <c r="C2239" s="18" t="s">
        <v>11092</v>
      </c>
      <c r="D2239" s="18" t="s">
        <v>11091</v>
      </c>
      <c r="E2239" s="70" t="s">
        <v>14009</v>
      </c>
      <c r="F2239" s="18" t="s">
        <v>14010</v>
      </c>
      <c r="G2239" s="18" t="s">
        <v>14011</v>
      </c>
      <c r="H2239" s="18" t="s">
        <v>14012</v>
      </c>
      <c r="I2239" s="18" t="s">
        <v>14013</v>
      </c>
      <c r="J2239" s="18"/>
      <c r="K2239" s="7" t="e">
        <v>#N/A</v>
      </c>
      <c r="L2239" s="7" t="e">
        <v>#N/A</v>
      </c>
      <c r="M2239" s="7" t="e">
        <v>#N/A</v>
      </c>
      <c r="N2239" s="7" t="e">
        <v>#N/A</v>
      </c>
      <c r="O2239" s="7" t="e">
        <v>#N/A</v>
      </c>
      <c r="P2239" s="7" t="e">
        <v>#N/A</v>
      </c>
      <c r="Q2239" s="7" t="e">
        <v>#N/A</v>
      </c>
      <c r="R2239" s="7" t="e">
        <v>#N/A</v>
      </c>
      <c r="S2239" s="7" t="e">
        <v>#N/A</v>
      </c>
      <c r="T2239" s="7" t="e">
        <v>#N/A</v>
      </c>
      <c r="U2239" s="7" t="e">
        <v>#N/A</v>
      </c>
      <c r="V2239" s="7" t="e">
        <v>#N/A</v>
      </c>
      <c r="W2239" s="3">
        <v>1</v>
      </c>
      <c r="X2239" s="3" t="e">
        <v>#N/A</v>
      </c>
      <c r="Y2239" s="7" t="e">
        <v>#N/A</v>
      </c>
      <c r="Z2239" s="7">
        <f t="shared" si="281"/>
        <v>1</v>
      </c>
      <c r="AA2239" s="7">
        <f t="shared" si="282"/>
        <v>1</v>
      </c>
      <c r="AB2239" s="7" t="b">
        <f t="shared" si="283"/>
        <v>0</v>
      </c>
      <c r="AC2239" s="7" t="b">
        <f t="shared" si="284"/>
        <v>1</v>
      </c>
      <c r="AD2239" s="7" t="b">
        <f t="shared" si="285"/>
        <v>0</v>
      </c>
      <c r="AE2239" s="7" t="b">
        <f t="shared" si="286"/>
        <v>1</v>
      </c>
      <c r="AF2239" s="7" t="b">
        <f t="shared" si="287"/>
        <v>0</v>
      </c>
      <c r="AH2239" t="b">
        <f>AND(Table252102[[#This Row],[Developmental toxicity]:[Reproductive toxicity]])</f>
        <v>0</v>
      </c>
    </row>
    <row r="2240" spans="1:34" x14ac:dyDescent="0.25">
      <c r="A2240" s="3">
        <f t="shared" si="280"/>
        <v>2239</v>
      </c>
      <c r="B2240" s="18"/>
      <c r="C2240" s="18" t="s">
        <v>11301</v>
      </c>
      <c r="D2240" s="16" t="s">
        <v>11300</v>
      </c>
      <c r="E2240" s="70" t="s">
        <v>14416</v>
      </c>
      <c r="F2240" s="18" t="s">
        <v>14417</v>
      </c>
      <c r="G2240" s="18" t="s">
        <v>14418</v>
      </c>
      <c r="H2240" s="18" t="s">
        <v>14419</v>
      </c>
      <c r="I2240" s="18" t="s">
        <v>14420</v>
      </c>
      <c r="J2240" s="18"/>
      <c r="K2240" s="7" t="e">
        <v>#N/A</v>
      </c>
      <c r="L2240" s="7" t="e">
        <v>#N/A</v>
      </c>
      <c r="M2240" s="7" t="e">
        <v>#N/A</v>
      </c>
      <c r="N2240" s="7" t="e">
        <v>#N/A</v>
      </c>
      <c r="O2240" s="7" t="e">
        <v>#N/A</v>
      </c>
      <c r="P2240" s="7" t="e">
        <v>#N/A</v>
      </c>
      <c r="Q2240" s="7" t="e">
        <v>#N/A</v>
      </c>
      <c r="R2240" s="7" t="e">
        <v>#N/A</v>
      </c>
      <c r="S2240" s="7" t="e">
        <v>#N/A</v>
      </c>
      <c r="T2240" s="7" t="e">
        <v>#N/A</v>
      </c>
      <c r="U2240" s="7" t="e">
        <v>#N/A</v>
      </c>
      <c r="V2240" s="7" t="e">
        <v>#N/A</v>
      </c>
      <c r="W2240" s="3">
        <v>1</v>
      </c>
      <c r="X2240" s="3" t="e">
        <v>#N/A</v>
      </c>
      <c r="Y2240" s="7" t="e">
        <v>#N/A</v>
      </c>
      <c r="Z2240" s="7">
        <f t="shared" si="281"/>
        <v>1</v>
      </c>
      <c r="AA2240" s="7">
        <f t="shared" si="282"/>
        <v>1</v>
      </c>
      <c r="AB2240" s="7" t="b">
        <f t="shared" si="283"/>
        <v>0</v>
      </c>
      <c r="AC2240" s="7" t="b">
        <f t="shared" si="284"/>
        <v>1</v>
      </c>
      <c r="AD2240" s="7" t="b">
        <f t="shared" si="285"/>
        <v>0</v>
      </c>
      <c r="AE2240" s="7" t="b">
        <f t="shared" si="286"/>
        <v>1</v>
      </c>
      <c r="AF2240" s="7" t="b">
        <f t="shared" si="287"/>
        <v>0</v>
      </c>
      <c r="AH2240" t="b">
        <f>AND(Table252102[[#This Row],[Developmental toxicity]:[Reproductive toxicity]])</f>
        <v>0</v>
      </c>
    </row>
    <row r="2241" spans="1:34" x14ac:dyDescent="0.25">
      <c r="A2241" s="3">
        <f t="shared" si="280"/>
        <v>2240</v>
      </c>
      <c r="B2241" s="18">
        <v>406</v>
      </c>
      <c r="C2241" s="18" t="s">
        <v>931</v>
      </c>
      <c r="D2241" s="18" t="s">
        <v>1563</v>
      </c>
      <c r="E2241" s="70" t="s">
        <v>4827</v>
      </c>
      <c r="F2241" s="18" t="s">
        <v>1591</v>
      </c>
      <c r="G2241" s="18" t="s">
        <v>932</v>
      </c>
      <c r="H2241" s="18" t="s">
        <v>6723</v>
      </c>
      <c r="I2241" s="18" t="s">
        <v>6724</v>
      </c>
      <c r="J2241" s="18" t="s">
        <v>1430</v>
      </c>
      <c r="K2241" s="7" t="e">
        <v>#N/A</v>
      </c>
      <c r="L2241" s="7">
        <v>1</v>
      </c>
      <c r="M2241" s="7" t="e">
        <v>#N/A</v>
      </c>
      <c r="N2241" s="7">
        <v>1</v>
      </c>
      <c r="O2241" s="7" t="e">
        <v>#N/A</v>
      </c>
      <c r="P2241" s="7">
        <v>1</v>
      </c>
      <c r="Q2241" s="7">
        <v>0</v>
      </c>
      <c r="R2241" s="7" t="e">
        <v>#N/A</v>
      </c>
      <c r="S2241" s="7" t="e">
        <v>#N/A</v>
      </c>
      <c r="T2241" s="7" t="e">
        <v>#N/A</v>
      </c>
      <c r="U2241" s="7" t="e">
        <v>#N/A</v>
      </c>
      <c r="V2241" s="7" t="e">
        <v>#N/A</v>
      </c>
      <c r="W2241" s="7">
        <v>1</v>
      </c>
      <c r="X2241" s="7" t="e">
        <v>#N/A</v>
      </c>
      <c r="Y2241" s="7">
        <v>1</v>
      </c>
      <c r="Z2241" s="7">
        <f t="shared" si="281"/>
        <v>1</v>
      </c>
      <c r="AA2241" s="7">
        <f t="shared" si="282"/>
        <v>1</v>
      </c>
      <c r="AB2241" s="7" t="b">
        <f t="shared" si="283"/>
        <v>1</v>
      </c>
      <c r="AC2241" s="7" t="b">
        <f t="shared" si="284"/>
        <v>1</v>
      </c>
      <c r="AD2241" s="7" t="b">
        <f t="shared" si="285"/>
        <v>1</v>
      </c>
      <c r="AE2241" s="7" t="b">
        <f t="shared" si="286"/>
        <v>1</v>
      </c>
      <c r="AF2241" s="7" t="b">
        <f t="shared" si="287"/>
        <v>1</v>
      </c>
      <c r="AH2241" t="b">
        <f>AND(Table252102[[#This Row],[Developmental toxicity]:[Reproductive toxicity]])</f>
        <v>1</v>
      </c>
    </row>
    <row r="2242" spans="1:34" x14ac:dyDescent="0.25">
      <c r="A2242" s="3">
        <f t="shared" si="280"/>
        <v>2241</v>
      </c>
      <c r="B2242" s="18">
        <v>387</v>
      </c>
      <c r="C2242" s="18" t="s">
        <v>903</v>
      </c>
      <c r="D2242" s="18" t="s">
        <v>5281</v>
      </c>
      <c r="E2242" s="70" t="s">
        <v>4814</v>
      </c>
      <c r="F2242" s="18" t="s">
        <v>5730</v>
      </c>
      <c r="G2242" s="18" t="s">
        <v>904</v>
      </c>
      <c r="H2242" s="18" t="s">
        <v>6697</v>
      </c>
      <c r="I2242" s="18" t="s">
        <v>6698</v>
      </c>
      <c r="J2242" s="18" t="s">
        <v>1431</v>
      </c>
      <c r="K2242" s="7" t="e">
        <v>#N/A</v>
      </c>
      <c r="L2242" s="7">
        <v>1</v>
      </c>
      <c r="M2242" s="7" t="e">
        <v>#N/A</v>
      </c>
      <c r="N2242" s="7" t="e">
        <v>#N/A</v>
      </c>
      <c r="O2242" s="7" t="e">
        <v>#N/A</v>
      </c>
      <c r="P2242" s="7" t="e">
        <v>#N/A</v>
      </c>
      <c r="Q2242" s="7" t="e">
        <v>#N/A</v>
      </c>
      <c r="R2242" s="7" t="e">
        <v>#N/A</v>
      </c>
      <c r="S2242" s="7" t="e">
        <v>#N/A</v>
      </c>
      <c r="T2242" s="7" t="e">
        <v>#N/A</v>
      </c>
      <c r="U2242" s="7" t="e">
        <v>#N/A</v>
      </c>
      <c r="V2242" s="7" t="e">
        <v>#N/A</v>
      </c>
      <c r="W2242" s="7" t="e">
        <v>#N/A</v>
      </c>
      <c r="X2242" s="7" t="e">
        <v>#N/A</v>
      </c>
      <c r="Y2242" s="7">
        <v>1</v>
      </c>
      <c r="Z2242" s="7">
        <f t="shared" si="281"/>
        <v>1</v>
      </c>
      <c r="AA2242" s="7">
        <f t="shared" si="282"/>
        <v>1</v>
      </c>
      <c r="AB2242" s="7" t="b">
        <f t="shared" si="283"/>
        <v>1</v>
      </c>
      <c r="AC2242" s="7" t="b">
        <f t="shared" si="284"/>
        <v>0</v>
      </c>
      <c r="AD2242" s="7" t="b">
        <f t="shared" si="285"/>
        <v>0</v>
      </c>
      <c r="AE2242" s="7" t="b">
        <f t="shared" si="286"/>
        <v>0</v>
      </c>
      <c r="AF2242" s="7" t="b">
        <f t="shared" si="287"/>
        <v>0</v>
      </c>
      <c r="AH2242" t="b">
        <f>AND(Table252102[[#This Row],[Developmental toxicity]:[Reproductive toxicity]])</f>
        <v>0</v>
      </c>
    </row>
    <row r="2243" spans="1:34" x14ac:dyDescent="0.25">
      <c r="A2243" s="3">
        <f t="shared" si="280"/>
        <v>2242</v>
      </c>
      <c r="B2243" s="18" t="s">
        <v>1440</v>
      </c>
      <c r="C2243" s="73" t="s">
        <v>1683</v>
      </c>
      <c r="D2243" s="76" t="s">
        <v>1684</v>
      </c>
      <c r="E2243" s="70" t="s">
        <v>7054</v>
      </c>
      <c r="F2243" s="18" t="s">
        <v>1730</v>
      </c>
      <c r="G2243" s="18" t="s">
        <v>1729</v>
      </c>
      <c r="H2243" s="18" t="s">
        <v>7155</v>
      </c>
      <c r="I2243" s="18" t="s">
        <v>7156</v>
      </c>
      <c r="J2243" s="18" t="s">
        <v>1749</v>
      </c>
      <c r="K2243" s="7" t="e">
        <v>#N/A</v>
      </c>
      <c r="L2243" s="7" t="e">
        <v>#N/A</v>
      </c>
      <c r="M2243" s="7" t="e">
        <v>#N/A</v>
      </c>
      <c r="N2243" s="7" t="e">
        <v>#N/A</v>
      </c>
      <c r="O2243" s="7" t="e">
        <v>#N/A</v>
      </c>
      <c r="P2243" s="7">
        <v>1</v>
      </c>
      <c r="Q2243" s="7">
        <v>0</v>
      </c>
      <c r="R2243" s="7" t="e">
        <v>#N/A</v>
      </c>
      <c r="S2243" s="7" t="e">
        <v>#N/A</v>
      </c>
      <c r="T2243" s="7">
        <v>0</v>
      </c>
      <c r="U2243" s="7" t="e">
        <v>#N/A</v>
      </c>
      <c r="V2243" s="7" t="e">
        <v>#N/A</v>
      </c>
      <c r="W2243" s="3">
        <v>1</v>
      </c>
      <c r="X2243" s="3" t="e">
        <v>#N/A</v>
      </c>
      <c r="Y2243" s="7" t="e">
        <v>#N/A</v>
      </c>
      <c r="Z2243" s="7">
        <f t="shared" si="281"/>
        <v>1</v>
      </c>
      <c r="AA2243" s="7">
        <f t="shared" si="282"/>
        <v>0</v>
      </c>
      <c r="AB2243" s="7" t="b">
        <f t="shared" si="283"/>
        <v>1</v>
      </c>
      <c r="AC2243" s="7" t="b">
        <f t="shared" si="284"/>
        <v>1</v>
      </c>
      <c r="AD2243" s="7" t="b">
        <f t="shared" si="285"/>
        <v>1</v>
      </c>
      <c r="AE2243" s="7" t="b">
        <f t="shared" si="286"/>
        <v>1</v>
      </c>
      <c r="AF2243" s="7" t="b">
        <f t="shared" si="287"/>
        <v>1</v>
      </c>
      <c r="AH2243" t="b">
        <f>AND(Table252102[[#This Row],[Developmental toxicity]:[Reproductive toxicity]])</f>
        <v>1</v>
      </c>
    </row>
    <row r="2244" spans="1:34" x14ac:dyDescent="0.25">
      <c r="A2244" s="3">
        <f t="shared" si="280"/>
        <v>2243</v>
      </c>
      <c r="B2244" s="18">
        <v>13920</v>
      </c>
      <c r="C2244" s="18" t="s">
        <v>935</v>
      </c>
      <c r="D2244" s="18" t="s">
        <v>237</v>
      </c>
      <c r="E2244" s="70" t="s">
        <v>4058</v>
      </c>
      <c r="F2244" s="18" t="s">
        <v>3889</v>
      </c>
      <c r="G2244" s="18" t="s">
        <v>238</v>
      </c>
      <c r="H2244" s="18" t="s">
        <v>4427</v>
      </c>
      <c r="I2244" s="18" t="s">
        <v>4428</v>
      </c>
      <c r="J2244" s="18" t="s">
        <v>20</v>
      </c>
      <c r="K2244" s="7" t="e">
        <v>#N/A</v>
      </c>
      <c r="L2244" s="7">
        <v>1</v>
      </c>
      <c r="M2244" s="7" t="e">
        <v>#N/A</v>
      </c>
      <c r="N2244" s="7" t="e">
        <v>#N/A</v>
      </c>
      <c r="O2244" s="7" t="e">
        <v>#N/A</v>
      </c>
      <c r="P2244" s="7" t="e">
        <v>#N/A</v>
      </c>
      <c r="Q2244" s="7" t="e">
        <v>#N/A</v>
      </c>
      <c r="R2244" s="7" t="e">
        <v>#N/A</v>
      </c>
      <c r="S2244" s="7" t="e">
        <v>#N/A</v>
      </c>
      <c r="T2244" s="7" t="e">
        <v>#N/A</v>
      </c>
      <c r="U2244" s="7" t="e">
        <v>#N/A</v>
      </c>
      <c r="V2244" s="7" t="e">
        <v>#N/A</v>
      </c>
      <c r="W2244" s="7">
        <v>1</v>
      </c>
      <c r="X2244" s="7" t="e">
        <v>#N/A</v>
      </c>
      <c r="Y2244" s="7">
        <v>1</v>
      </c>
      <c r="Z2244" s="7">
        <f t="shared" si="281"/>
        <v>1</v>
      </c>
      <c r="AA2244" s="7">
        <f t="shared" si="282"/>
        <v>1</v>
      </c>
      <c r="AB2244" s="7" t="b">
        <f t="shared" si="283"/>
        <v>1</v>
      </c>
      <c r="AC2244" s="7" t="b">
        <f t="shared" si="284"/>
        <v>1</v>
      </c>
      <c r="AD2244" s="7" t="b">
        <f t="shared" si="285"/>
        <v>0</v>
      </c>
      <c r="AE2244" s="7" t="b">
        <f t="shared" si="286"/>
        <v>1</v>
      </c>
      <c r="AF2244" s="7" t="b">
        <f t="shared" si="287"/>
        <v>0</v>
      </c>
      <c r="AH2244" t="b">
        <f>AND(Table252102[[#This Row],[Developmental toxicity]:[Reproductive toxicity]])</f>
        <v>1</v>
      </c>
    </row>
    <row r="2245" spans="1:34" x14ac:dyDescent="0.25">
      <c r="A2245" s="3">
        <f t="shared" si="280"/>
        <v>2244</v>
      </c>
      <c r="B2245" s="18"/>
      <c r="C2245" s="18" t="s">
        <v>11369</v>
      </c>
      <c r="D2245" s="16" t="s">
        <v>11368</v>
      </c>
      <c r="E2245" s="70" t="s">
        <v>14537</v>
      </c>
      <c r="F2245" s="18" t="s">
        <v>14538</v>
      </c>
      <c r="G2245" s="18" t="s">
        <v>14539</v>
      </c>
      <c r="H2245" s="18" t="s">
        <v>14540</v>
      </c>
      <c r="I2245" s="18" t="s">
        <v>14541</v>
      </c>
      <c r="J2245" s="18"/>
      <c r="K2245" s="7" t="e">
        <v>#N/A</v>
      </c>
      <c r="L2245" s="7" t="e">
        <v>#N/A</v>
      </c>
      <c r="M2245" s="7" t="e">
        <v>#N/A</v>
      </c>
      <c r="N2245" s="7" t="e">
        <v>#N/A</v>
      </c>
      <c r="O2245" s="7" t="e">
        <v>#N/A</v>
      </c>
      <c r="P2245" s="7" t="e">
        <v>#N/A</v>
      </c>
      <c r="Q2245" s="7" t="e">
        <v>#N/A</v>
      </c>
      <c r="R2245" s="7" t="e">
        <v>#N/A</v>
      </c>
      <c r="S2245" s="7" t="e">
        <v>#N/A</v>
      </c>
      <c r="T2245" s="7" t="e">
        <v>#N/A</v>
      </c>
      <c r="U2245" s="7" t="e">
        <v>#N/A</v>
      </c>
      <c r="V2245" s="7" t="e">
        <v>#N/A</v>
      </c>
      <c r="W2245" s="3">
        <v>1</v>
      </c>
      <c r="X2245" s="3" t="e">
        <v>#N/A</v>
      </c>
      <c r="Y2245" s="7" t="e">
        <v>#N/A</v>
      </c>
      <c r="Z2245" s="7">
        <f t="shared" si="281"/>
        <v>1</v>
      </c>
      <c r="AA2245" s="7">
        <f t="shared" si="282"/>
        <v>1</v>
      </c>
      <c r="AB2245" s="7" t="b">
        <f t="shared" si="283"/>
        <v>0</v>
      </c>
      <c r="AC2245" s="7" t="b">
        <f t="shared" si="284"/>
        <v>1</v>
      </c>
      <c r="AD2245" s="7" t="b">
        <f t="shared" si="285"/>
        <v>0</v>
      </c>
      <c r="AE2245" s="7" t="b">
        <f t="shared" si="286"/>
        <v>1</v>
      </c>
      <c r="AF2245" s="7" t="b">
        <f t="shared" si="287"/>
        <v>0</v>
      </c>
      <c r="AH2245" t="b">
        <f>AND(Table252102[[#This Row],[Developmental toxicity]:[Reproductive toxicity]])</f>
        <v>0</v>
      </c>
    </row>
    <row r="2246" spans="1:34" x14ac:dyDescent="0.25">
      <c r="A2246" s="3">
        <f t="shared" si="280"/>
        <v>2245</v>
      </c>
      <c r="B2246" s="18"/>
      <c r="C2246" s="18" t="s">
        <v>11333</v>
      </c>
      <c r="D2246" s="16" t="s">
        <v>11332</v>
      </c>
      <c r="E2246" s="70" t="s">
        <v>14478</v>
      </c>
      <c r="F2246" s="18" t="s">
        <v>14479</v>
      </c>
      <c r="G2246" s="18" t="s">
        <v>14480</v>
      </c>
      <c r="H2246" s="18" t="s">
        <v>14481</v>
      </c>
      <c r="I2246" s="18" t="s">
        <v>14482</v>
      </c>
      <c r="J2246" s="18"/>
      <c r="K2246" s="7" t="e">
        <v>#N/A</v>
      </c>
      <c r="L2246" s="7" t="e">
        <v>#N/A</v>
      </c>
      <c r="M2246" s="7" t="e">
        <v>#N/A</v>
      </c>
      <c r="N2246" s="7" t="e">
        <v>#N/A</v>
      </c>
      <c r="O2246" s="7" t="e">
        <v>#N/A</v>
      </c>
      <c r="P2246" s="7" t="e">
        <v>#N/A</v>
      </c>
      <c r="Q2246" s="7" t="e">
        <v>#N/A</v>
      </c>
      <c r="R2246" s="7" t="e">
        <v>#N/A</v>
      </c>
      <c r="S2246" s="7" t="e">
        <v>#N/A</v>
      </c>
      <c r="T2246" s="7" t="e">
        <v>#N/A</v>
      </c>
      <c r="U2246" s="7" t="e">
        <v>#N/A</v>
      </c>
      <c r="V2246" s="7" t="e">
        <v>#N/A</v>
      </c>
      <c r="W2246" s="3">
        <v>1</v>
      </c>
      <c r="X2246" s="3" t="e">
        <v>#N/A</v>
      </c>
      <c r="Y2246" s="7" t="e">
        <v>#N/A</v>
      </c>
      <c r="Z2246" s="7">
        <f t="shared" si="281"/>
        <v>1</v>
      </c>
      <c r="AA2246" s="7">
        <f t="shared" si="282"/>
        <v>1</v>
      </c>
      <c r="AB2246" s="7" t="b">
        <f t="shared" si="283"/>
        <v>0</v>
      </c>
      <c r="AC2246" s="7" t="b">
        <f t="shared" si="284"/>
        <v>1</v>
      </c>
      <c r="AD2246" s="7" t="b">
        <f t="shared" si="285"/>
        <v>0</v>
      </c>
      <c r="AE2246" s="7" t="b">
        <f t="shared" si="286"/>
        <v>1</v>
      </c>
      <c r="AF2246" s="7" t="b">
        <f t="shared" si="287"/>
        <v>0</v>
      </c>
      <c r="AH2246" t="b">
        <f>AND(Table252102[[#This Row],[Developmental toxicity]:[Reproductive toxicity]])</f>
        <v>0</v>
      </c>
    </row>
    <row r="2247" spans="1:34" x14ac:dyDescent="0.25">
      <c r="A2247" s="3">
        <f t="shared" si="280"/>
        <v>2246</v>
      </c>
      <c r="B2247" s="18">
        <v>409</v>
      </c>
      <c r="C2247" s="18" t="s">
        <v>936</v>
      </c>
      <c r="D2247" s="16" t="s">
        <v>5288</v>
      </c>
      <c r="E2247" s="70" t="s">
        <v>4829</v>
      </c>
      <c r="F2247" s="18" t="s">
        <v>1713</v>
      </c>
      <c r="G2247" s="18" t="s">
        <v>937</v>
      </c>
      <c r="H2247" s="18" t="s">
        <v>6727</v>
      </c>
      <c r="I2247" s="18" t="s">
        <v>6728</v>
      </c>
      <c r="J2247" s="18" t="s">
        <v>1430</v>
      </c>
      <c r="K2247" s="7" t="e">
        <v>#N/A</v>
      </c>
      <c r="L2247" s="7">
        <v>1</v>
      </c>
      <c r="M2247" s="7" t="e">
        <v>#N/A</v>
      </c>
      <c r="N2247" s="7" t="e">
        <v>#N/A</v>
      </c>
      <c r="O2247" s="7" t="e">
        <v>#N/A</v>
      </c>
      <c r="P2247" s="7">
        <v>1</v>
      </c>
      <c r="Q2247" s="7" t="e">
        <v>#N/A</v>
      </c>
      <c r="R2247" s="7" t="e">
        <v>#N/A</v>
      </c>
      <c r="S2247" s="7" t="e">
        <v>#N/A</v>
      </c>
      <c r="T2247" s="7" t="e">
        <v>#N/A</v>
      </c>
      <c r="U2247" s="7" t="e">
        <v>#N/A</v>
      </c>
      <c r="V2247" s="7" t="e">
        <v>#N/A</v>
      </c>
      <c r="W2247" s="7" t="e">
        <v>#N/A</v>
      </c>
      <c r="X2247" s="7" t="e">
        <v>#N/A</v>
      </c>
      <c r="Y2247" s="7">
        <v>1</v>
      </c>
      <c r="Z2247" s="7">
        <f t="shared" si="281"/>
        <v>1</v>
      </c>
      <c r="AA2247" s="7">
        <f t="shared" si="282"/>
        <v>1</v>
      </c>
      <c r="AB2247" s="7" t="b">
        <f t="shared" si="283"/>
        <v>1</v>
      </c>
      <c r="AC2247" s="7" t="b">
        <f t="shared" si="284"/>
        <v>1</v>
      </c>
      <c r="AD2247" s="7" t="b">
        <f t="shared" si="285"/>
        <v>1</v>
      </c>
      <c r="AE2247" s="7" t="b">
        <f t="shared" si="286"/>
        <v>0</v>
      </c>
      <c r="AF2247" s="7" t="b">
        <f t="shared" si="287"/>
        <v>1</v>
      </c>
      <c r="AH2247" t="b">
        <f>AND(Table252102[[#This Row],[Developmental toxicity]:[Reproductive toxicity]])</f>
        <v>1</v>
      </c>
    </row>
    <row r="2248" spans="1:34" x14ac:dyDescent="0.25">
      <c r="A2248" s="3">
        <f t="shared" si="280"/>
        <v>2247</v>
      </c>
      <c r="B2248" s="18"/>
      <c r="C2248" s="18" t="s">
        <v>11006</v>
      </c>
      <c r="D2248" s="18" t="s">
        <v>11005</v>
      </c>
      <c r="E2248" s="70" t="s">
        <v>13867</v>
      </c>
      <c r="F2248" s="18" t="s">
        <v>13868</v>
      </c>
      <c r="G2248" s="18" t="s">
        <v>13869</v>
      </c>
      <c r="H2248" s="18" t="s">
        <v>11007</v>
      </c>
      <c r="I2248" s="18" t="s">
        <v>13870</v>
      </c>
      <c r="J2248" s="18"/>
      <c r="K2248" s="7" t="e">
        <v>#N/A</v>
      </c>
      <c r="L2248" s="7" t="e">
        <v>#N/A</v>
      </c>
      <c r="M2248" s="7" t="e">
        <v>#N/A</v>
      </c>
      <c r="N2248" s="7" t="e">
        <v>#N/A</v>
      </c>
      <c r="O2248" s="7" t="e">
        <v>#N/A</v>
      </c>
      <c r="P2248" s="7" t="e">
        <v>#N/A</v>
      </c>
      <c r="Q2248" s="7" t="e">
        <v>#N/A</v>
      </c>
      <c r="R2248" s="7" t="e">
        <v>#N/A</v>
      </c>
      <c r="S2248" s="7" t="e">
        <v>#N/A</v>
      </c>
      <c r="T2248" s="7" t="e">
        <v>#N/A</v>
      </c>
      <c r="U2248" s="7" t="e">
        <v>#N/A</v>
      </c>
      <c r="V2248" s="7" t="e">
        <v>#N/A</v>
      </c>
      <c r="W2248" s="3">
        <v>1</v>
      </c>
      <c r="X2248" s="3" t="e">
        <v>#N/A</v>
      </c>
      <c r="Y2248" s="7" t="e">
        <v>#N/A</v>
      </c>
      <c r="Z2248" s="7">
        <f t="shared" si="281"/>
        <v>1</v>
      </c>
      <c r="AA2248" s="7">
        <f t="shared" si="282"/>
        <v>1</v>
      </c>
      <c r="AB2248" s="7" t="b">
        <f t="shared" si="283"/>
        <v>0</v>
      </c>
      <c r="AC2248" s="7" t="b">
        <f t="shared" si="284"/>
        <v>1</v>
      </c>
      <c r="AD2248" s="7" t="b">
        <f t="shared" si="285"/>
        <v>0</v>
      </c>
      <c r="AE2248" s="7" t="b">
        <f t="shared" si="286"/>
        <v>1</v>
      </c>
      <c r="AF2248" s="7" t="b">
        <f t="shared" si="287"/>
        <v>0</v>
      </c>
      <c r="AH2248" t="b">
        <f>AND(Table252102[[#This Row],[Developmental toxicity]:[Reproductive toxicity]])</f>
        <v>0</v>
      </c>
    </row>
    <row r="2249" spans="1:34" x14ac:dyDescent="0.25">
      <c r="A2249" s="3">
        <f t="shared" si="280"/>
        <v>2248</v>
      </c>
      <c r="B2249" s="18">
        <v>410</v>
      </c>
      <c r="C2249" s="18" t="s">
        <v>938</v>
      </c>
      <c r="D2249" s="18" t="s">
        <v>1687</v>
      </c>
      <c r="E2249" s="70" t="s">
        <v>4830</v>
      </c>
      <c r="F2249" s="18" t="s">
        <v>1733</v>
      </c>
      <c r="G2249" s="18" t="s">
        <v>939</v>
      </c>
      <c r="H2249" s="18" t="s">
        <v>6729</v>
      </c>
      <c r="I2249" s="18" t="s">
        <v>6730</v>
      </c>
      <c r="J2249" s="18" t="s">
        <v>1430</v>
      </c>
      <c r="K2249" s="7" t="e">
        <v>#N/A</v>
      </c>
      <c r="L2249" s="7">
        <v>1</v>
      </c>
      <c r="M2249" s="7" t="e">
        <v>#N/A</v>
      </c>
      <c r="N2249" s="7" t="e">
        <v>#N/A</v>
      </c>
      <c r="O2249" s="7" t="e">
        <v>#N/A</v>
      </c>
      <c r="P2249" s="7">
        <v>1</v>
      </c>
      <c r="Q2249" s="7" t="e">
        <v>#N/A</v>
      </c>
      <c r="R2249" s="7" t="e">
        <v>#N/A</v>
      </c>
      <c r="S2249" s="7" t="e">
        <v>#N/A</v>
      </c>
      <c r="T2249" s="7">
        <v>1</v>
      </c>
      <c r="U2249" s="7" t="e">
        <v>#N/A</v>
      </c>
      <c r="V2249" s="7" t="e">
        <v>#N/A</v>
      </c>
      <c r="W2249" s="7">
        <v>1</v>
      </c>
      <c r="X2249" s="7">
        <v>1</v>
      </c>
      <c r="Y2249" s="7">
        <v>1</v>
      </c>
      <c r="Z2249" s="7">
        <f t="shared" si="281"/>
        <v>1</v>
      </c>
      <c r="AA2249" s="7">
        <f t="shared" si="282"/>
        <v>1</v>
      </c>
      <c r="AB2249" s="7" t="b">
        <f t="shared" si="283"/>
        <v>1</v>
      </c>
      <c r="AC2249" s="7" t="b">
        <f t="shared" si="284"/>
        <v>1</v>
      </c>
      <c r="AD2249" s="7" t="b">
        <f t="shared" si="285"/>
        <v>1</v>
      </c>
      <c r="AE2249" s="7" t="b">
        <f t="shared" si="286"/>
        <v>1</v>
      </c>
      <c r="AF2249" s="7" t="b">
        <f t="shared" si="287"/>
        <v>1</v>
      </c>
      <c r="AH2249" t="b">
        <f>AND(Table252102[[#This Row],[Developmental toxicity]:[Reproductive toxicity]])</f>
        <v>1</v>
      </c>
    </row>
    <row r="2250" spans="1:34" x14ac:dyDescent="0.25">
      <c r="A2250" s="3">
        <f t="shared" si="280"/>
        <v>2249</v>
      </c>
      <c r="B2250" s="3"/>
      <c r="C2250" s="3" t="s">
        <v>10842</v>
      </c>
      <c r="D2250" s="3" t="s">
        <v>10841</v>
      </c>
      <c r="E2250" s="29" t="s">
        <v>13556</v>
      </c>
      <c r="F2250" s="3" t="s">
        <v>13557</v>
      </c>
      <c r="G2250" s="3" t="s">
        <v>13558</v>
      </c>
      <c r="H2250" s="3" t="s">
        <v>10843</v>
      </c>
      <c r="I2250" s="3" t="s">
        <v>13559</v>
      </c>
      <c r="J2250" s="3"/>
      <c r="K2250" s="7" t="e">
        <v>#N/A</v>
      </c>
      <c r="L2250" s="7" t="e">
        <v>#N/A</v>
      </c>
      <c r="M2250" s="7" t="e">
        <v>#N/A</v>
      </c>
      <c r="N2250" s="7" t="e">
        <v>#N/A</v>
      </c>
      <c r="O2250" s="7" t="e">
        <v>#N/A</v>
      </c>
      <c r="P2250" s="7" t="e">
        <v>#N/A</v>
      </c>
      <c r="Q2250" s="7" t="e">
        <v>#N/A</v>
      </c>
      <c r="R2250" s="7" t="e">
        <v>#N/A</v>
      </c>
      <c r="S2250" s="7" t="e">
        <v>#N/A</v>
      </c>
      <c r="T2250" s="7" t="e">
        <v>#N/A</v>
      </c>
      <c r="U2250" s="7" t="e">
        <v>#N/A</v>
      </c>
      <c r="V2250" s="7" t="e">
        <v>#N/A</v>
      </c>
      <c r="W2250" s="3">
        <v>1</v>
      </c>
      <c r="X2250" s="3" t="e">
        <v>#N/A</v>
      </c>
      <c r="Y2250" s="7" t="e">
        <v>#N/A</v>
      </c>
      <c r="Z2250" s="7">
        <f t="shared" si="281"/>
        <v>1</v>
      </c>
      <c r="AA2250" s="7">
        <f t="shared" si="282"/>
        <v>1</v>
      </c>
      <c r="AB2250" s="7" t="b">
        <f t="shared" si="283"/>
        <v>0</v>
      </c>
      <c r="AC2250" s="7" t="b">
        <f t="shared" si="284"/>
        <v>1</v>
      </c>
      <c r="AD2250" s="7" t="b">
        <f t="shared" si="285"/>
        <v>0</v>
      </c>
      <c r="AE2250" s="7" t="b">
        <f t="shared" si="286"/>
        <v>1</v>
      </c>
      <c r="AF2250" s="7" t="b">
        <f t="shared" si="287"/>
        <v>0</v>
      </c>
      <c r="AH2250" t="b">
        <f>AND(Table252102[[#This Row],[Developmental toxicity]:[Reproductive toxicity]])</f>
        <v>0</v>
      </c>
    </row>
    <row r="2251" spans="1:34" x14ac:dyDescent="0.25">
      <c r="A2251" s="3">
        <f t="shared" si="280"/>
        <v>2250</v>
      </c>
      <c r="B2251" s="3"/>
      <c r="C2251" s="3" t="s">
        <v>10876</v>
      </c>
      <c r="D2251" s="3" t="s">
        <v>17801</v>
      </c>
      <c r="E2251" s="29" t="s">
        <v>13612</v>
      </c>
      <c r="F2251" s="3" t="s">
        <v>13613</v>
      </c>
      <c r="G2251" s="3" t="s">
        <v>13614</v>
      </c>
      <c r="H2251" s="3" t="s">
        <v>10877</v>
      </c>
      <c r="I2251" s="3" t="s">
        <v>13615</v>
      </c>
      <c r="J2251" s="3"/>
      <c r="K2251" s="7" t="e">
        <v>#N/A</v>
      </c>
      <c r="L2251" s="7" t="e">
        <v>#N/A</v>
      </c>
      <c r="M2251" s="7" t="e">
        <v>#N/A</v>
      </c>
      <c r="N2251" s="7" t="e">
        <v>#N/A</v>
      </c>
      <c r="O2251" s="7" t="e">
        <v>#N/A</v>
      </c>
      <c r="P2251" s="7" t="e">
        <v>#N/A</v>
      </c>
      <c r="Q2251" s="7" t="e">
        <v>#N/A</v>
      </c>
      <c r="R2251" s="7" t="e">
        <v>#N/A</v>
      </c>
      <c r="S2251" s="7" t="e">
        <v>#N/A</v>
      </c>
      <c r="T2251" s="7" t="e">
        <v>#N/A</v>
      </c>
      <c r="U2251" s="7" t="e">
        <v>#N/A</v>
      </c>
      <c r="V2251" s="7" t="e">
        <v>#N/A</v>
      </c>
      <c r="W2251" s="3">
        <v>1</v>
      </c>
      <c r="X2251" s="3" t="e">
        <v>#N/A</v>
      </c>
      <c r="Y2251" s="7" t="e">
        <v>#N/A</v>
      </c>
      <c r="Z2251" s="7">
        <f t="shared" si="281"/>
        <v>1</v>
      </c>
      <c r="AA2251" s="7">
        <f t="shared" si="282"/>
        <v>1</v>
      </c>
      <c r="AB2251" s="7" t="b">
        <f t="shared" si="283"/>
        <v>0</v>
      </c>
      <c r="AC2251" s="7" t="b">
        <f t="shared" si="284"/>
        <v>1</v>
      </c>
      <c r="AD2251" s="7" t="b">
        <f t="shared" si="285"/>
        <v>0</v>
      </c>
      <c r="AE2251" s="7" t="b">
        <f t="shared" si="286"/>
        <v>1</v>
      </c>
      <c r="AF2251" s="7" t="b">
        <f t="shared" si="287"/>
        <v>0</v>
      </c>
      <c r="AH2251" t="b">
        <f>AND(Table252102[[#This Row],[Developmental toxicity]:[Reproductive toxicity]])</f>
        <v>0</v>
      </c>
    </row>
    <row r="2252" spans="1:34" x14ac:dyDescent="0.25">
      <c r="A2252" s="3">
        <f t="shared" si="280"/>
        <v>2251</v>
      </c>
      <c r="B2252" s="3"/>
      <c r="C2252" s="3" t="s">
        <v>11087</v>
      </c>
      <c r="D2252" s="3" t="s">
        <v>11086</v>
      </c>
      <c r="E2252" s="29" t="s">
        <v>14000</v>
      </c>
      <c r="F2252" s="3" t="s">
        <v>14001</v>
      </c>
      <c r="G2252" s="3" t="s">
        <v>14002</v>
      </c>
      <c r="H2252" s="3" t="s">
        <v>11088</v>
      </c>
      <c r="I2252" s="3" t="s">
        <v>14003</v>
      </c>
      <c r="J2252" s="3"/>
      <c r="K2252" s="7" t="e">
        <v>#N/A</v>
      </c>
      <c r="L2252" s="7" t="e">
        <v>#N/A</v>
      </c>
      <c r="M2252" s="7" t="e">
        <v>#N/A</v>
      </c>
      <c r="N2252" s="7" t="e">
        <v>#N/A</v>
      </c>
      <c r="O2252" s="7" t="e">
        <v>#N/A</v>
      </c>
      <c r="P2252" s="7" t="e">
        <v>#N/A</v>
      </c>
      <c r="Q2252" s="7" t="e">
        <v>#N/A</v>
      </c>
      <c r="R2252" s="7" t="e">
        <v>#N/A</v>
      </c>
      <c r="S2252" s="7" t="e">
        <v>#N/A</v>
      </c>
      <c r="T2252" s="7" t="e">
        <v>#N/A</v>
      </c>
      <c r="U2252" s="7" t="e">
        <v>#N/A</v>
      </c>
      <c r="V2252" s="7" t="e">
        <v>#N/A</v>
      </c>
      <c r="W2252" s="3">
        <v>1</v>
      </c>
      <c r="X2252" s="3" t="e">
        <v>#N/A</v>
      </c>
      <c r="Y2252" s="7" t="e">
        <v>#N/A</v>
      </c>
      <c r="Z2252" s="7">
        <f t="shared" si="281"/>
        <v>1</v>
      </c>
      <c r="AA2252" s="7">
        <f t="shared" si="282"/>
        <v>1</v>
      </c>
      <c r="AB2252" s="7" t="b">
        <f t="shared" si="283"/>
        <v>0</v>
      </c>
      <c r="AC2252" s="7" t="b">
        <f t="shared" si="284"/>
        <v>1</v>
      </c>
      <c r="AD2252" s="7" t="b">
        <f t="shared" si="285"/>
        <v>0</v>
      </c>
      <c r="AE2252" s="7" t="b">
        <f t="shared" si="286"/>
        <v>1</v>
      </c>
      <c r="AF2252" s="7" t="b">
        <f t="shared" si="287"/>
        <v>0</v>
      </c>
      <c r="AH2252" t="b">
        <f>AND(Table252102[[#This Row],[Developmental toxicity]:[Reproductive toxicity]])</f>
        <v>0</v>
      </c>
    </row>
    <row r="2253" spans="1:34" x14ac:dyDescent="0.25">
      <c r="A2253" s="3">
        <f t="shared" si="280"/>
        <v>2252</v>
      </c>
      <c r="B2253" s="3"/>
      <c r="C2253" s="3" t="s">
        <v>11110</v>
      </c>
      <c r="D2253" s="3" t="s">
        <v>17814</v>
      </c>
      <c r="E2253" s="29" t="s">
        <v>18087</v>
      </c>
      <c r="F2253" s="3" t="s">
        <v>18005</v>
      </c>
      <c r="G2253" s="3" t="s">
        <v>18180</v>
      </c>
      <c r="H2253" s="3" t="s">
        <v>11111</v>
      </c>
      <c r="I2253" s="3" t="s">
        <v>18181</v>
      </c>
      <c r="J2253" s="3"/>
      <c r="K2253" s="7" t="e">
        <v>#N/A</v>
      </c>
      <c r="L2253" s="7" t="e">
        <v>#N/A</v>
      </c>
      <c r="M2253" s="7" t="e">
        <v>#N/A</v>
      </c>
      <c r="N2253" s="7" t="e">
        <v>#N/A</v>
      </c>
      <c r="O2253" s="7" t="e">
        <v>#N/A</v>
      </c>
      <c r="P2253" s="7" t="e">
        <v>#N/A</v>
      </c>
      <c r="Q2253" s="7" t="e">
        <v>#N/A</v>
      </c>
      <c r="R2253" s="7" t="e">
        <v>#N/A</v>
      </c>
      <c r="S2253" s="7" t="e">
        <v>#N/A</v>
      </c>
      <c r="T2253" s="7" t="e">
        <v>#N/A</v>
      </c>
      <c r="U2253" s="7" t="e">
        <v>#N/A</v>
      </c>
      <c r="V2253" s="7" t="e">
        <v>#N/A</v>
      </c>
      <c r="W2253" s="3">
        <v>1</v>
      </c>
      <c r="X2253" s="3" t="e">
        <v>#N/A</v>
      </c>
      <c r="Y2253" s="7" t="e">
        <v>#N/A</v>
      </c>
      <c r="Z2253" s="7">
        <f t="shared" si="281"/>
        <v>1</v>
      </c>
      <c r="AA2253" s="7">
        <f t="shared" si="282"/>
        <v>1</v>
      </c>
      <c r="AB2253" s="7" t="b">
        <f t="shared" si="283"/>
        <v>0</v>
      </c>
      <c r="AC2253" s="7" t="b">
        <f t="shared" si="284"/>
        <v>1</v>
      </c>
      <c r="AD2253" s="7" t="b">
        <f t="shared" si="285"/>
        <v>0</v>
      </c>
      <c r="AE2253" s="7" t="b">
        <f t="shared" si="286"/>
        <v>1</v>
      </c>
      <c r="AF2253" s="7" t="b">
        <f t="shared" si="287"/>
        <v>0</v>
      </c>
      <c r="AH2253" t="b">
        <f>AND(Table252102[[#This Row],[Developmental toxicity]:[Reproductive toxicity]])</f>
        <v>0</v>
      </c>
    </row>
    <row r="2254" spans="1:34" x14ac:dyDescent="0.25">
      <c r="A2254" s="3">
        <f t="shared" si="280"/>
        <v>2253</v>
      </c>
      <c r="B2254" s="3">
        <v>13914</v>
      </c>
      <c r="C2254" s="3" t="s">
        <v>1688</v>
      </c>
      <c r="D2254" s="3" t="s">
        <v>233</v>
      </c>
      <c r="E2254" s="29" t="s">
        <v>4056</v>
      </c>
      <c r="F2254" s="3" t="s">
        <v>1734</v>
      </c>
      <c r="G2254" s="3" t="s">
        <v>234</v>
      </c>
      <c r="H2254" s="3" t="s">
        <v>4423</v>
      </c>
      <c r="I2254" s="3" t="s">
        <v>4424</v>
      </c>
      <c r="J2254" s="3" t="s">
        <v>20</v>
      </c>
      <c r="K2254" s="7" t="e">
        <v>#N/A</v>
      </c>
      <c r="L2254" s="7" t="e">
        <v>#N/A</v>
      </c>
      <c r="M2254" s="7" t="e">
        <v>#N/A</v>
      </c>
      <c r="N2254" s="7" t="e">
        <v>#N/A</v>
      </c>
      <c r="O2254" s="7" t="e">
        <v>#N/A</v>
      </c>
      <c r="P2254" s="7">
        <v>1</v>
      </c>
      <c r="Q2254" s="7" t="e">
        <v>#N/A</v>
      </c>
      <c r="R2254" s="7" t="e">
        <v>#N/A</v>
      </c>
      <c r="S2254" s="7" t="e">
        <v>#N/A</v>
      </c>
      <c r="T2254" s="7" t="e">
        <v>#N/A</v>
      </c>
      <c r="U2254" s="7" t="e">
        <v>#N/A</v>
      </c>
      <c r="V2254" s="7" t="e">
        <v>#N/A</v>
      </c>
      <c r="W2254" s="3">
        <v>1</v>
      </c>
      <c r="X2254" s="3" t="e">
        <v>#N/A</v>
      </c>
      <c r="Y2254" s="7" t="e">
        <v>#N/A</v>
      </c>
      <c r="Z2254" s="7">
        <f t="shared" si="281"/>
        <v>1</v>
      </c>
      <c r="AA2254" s="7">
        <f t="shared" si="282"/>
        <v>1</v>
      </c>
      <c r="AB2254" s="7" t="b">
        <f t="shared" si="283"/>
        <v>0</v>
      </c>
      <c r="AC2254" s="7" t="b">
        <f t="shared" si="284"/>
        <v>1</v>
      </c>
      <c r="AD2254" s="7" t="b">
        <f t="shared" si="285"/>
        <v>1</v>
      </c>
      <c r="AE2254" s="7" t="b">
        <f t="shared" si="286"/>
        <v>1</v>
      </c>
      <c r="AF2254" s="7" t="b">
        <f t="shared" si="287"/>
        <v>1</v>
      </c>
      <c r="AH2254" t="b">
        <f>AND(Table252102[[#This Row],[Developmental toxicity]:[Reproductive toxicity]])</f>
        <v>0</v>
      </c>
    </row>
    <row r="2255" spans="1:34" x14ac:dyDescent="0.25">
      <c r="A2255" s="3">
        <f t="shared" si="280"/>
        <v>2254</v>
      </c>
      <c r="B2255" s="3"/>
      <c r="C2255" s="3" t="s">
        <v>10982</v>
      </c>
      <c r="D2255" s="3" t="s">
        <v>10981</v>
      </c>
      <c r="E2255" s="29" t="s">
        <v>13816</v>
      </c>
      <c r="F2255" s="3" t="s">
        <v>13817</v>
      </c>
      <c r="G2255" s="3" t="s">
        <v>13818</v>
      </c>
      <c r="H2255" s="3" t="s">
        <v>13819</v>
      </c>
      <c r="I2255" s="3" t="s">
        <v>13820</v>
      </c>
      <c r="J2255" s="3"/>
      <c r="K2255" s="7" t="e">
        <v>#N/A</v>
      </c>
      <c r="L2255" s="7" t="e">
        <v>#N/A</v>
      </c>
      <c r="M2255" s="7" t="e">
        <v>#N/A</v>
      </c>
      <c r="N2255" s="7" t="e">
        <v>#N/A</v>
      </c>
      <c r="O2255" s="7" t="e">
        <v>#N/A</v>
      </c>
      <c r="P2255" s="7" t="e">
        <v>#N/A</v>
      </c>
      <c r="Q2255" s="7" t="e">
        <v>#N/A</v>
      </c>
      <c r="R2255" s="7" t="e">
        <v>#N/A</v>
      </c>
      <c r="S2255" s="7" t="e">
        <v>#N/A</v>
      </c>
      <c r="T2255" s="7" t="e">
        <v>#N/A</v>
      </c>
      <c r="U2255" s="7" t="e">
        <v>#N/A</v>
      </c>
      <c r="V2255" s="7" t="e">
        <v>#N/A</v>
      </c>
      <c r="W2255" s="3">
        <v>1</v>
      </c>
      <c r="X2255" s="3" t="e">
        <v>#N/A</v>
      </c>
      <c r="Y2255" s="7" t="e">
        <v>#N/A</v>
      </c>
      <c r="Z2255" s="7">
        <f t="shared" si="281"/>
        <v>1</v>
      </c>
      <c r="AA2255" s="7">
        <f t="shared" si="282"/>
        <v>1</v>
      </c>
      <c r="AB2255" s="7" t="b">
        <f t="shared" si="283"/>
        <v>0</v>
      </c>
      <c r="AC2255" s="7" t="b">
        <f t="shared" si="284"/>
        <v>1</v>
      </c>
      <c r="AD2255" s="7" t="b">
        <f t="shared" si="285"/>
        <v>0</v>
      </c>
      <c r="AE2255" s="7" t="b">
        <f t="shared" si="286"/>
        <v>1</v>
      </c>
      <c r="AF2255" s="7" t="b">
        <f t="shared" si="287"/>
        <v>0</v>
      </c>
      <c r="AH2255" t="b">
        <f>AND(Table252102[[#This Row],[Developmental toxicity]:[Reproductive toxicity]])</f>
        <v>0</v>
      </c>
    </row>
    <row r="2256" spans="1:34" x14ac:dyDescent="0.25">
      <c r="A2256" s="3">
        <f t="shared" si="280"/>
        <v>2255</v>
      </c>
      <c r="B2256" s="3"/>
      <c r="C2256" s="3" t="s">
        <v>10984</v>
      </c>
      <c r="D2256" s="3" t="s">
        <v>10983</v>
      </c>
      <c r="E2256" s="29" t="s">
        <v>13821</v>
      </c>
      <c r="F2256" s="3" t="s">
        <v>13822</v>
      </c>
      <c r="G2256" s="3" t="s">
        <v>13823</v>
      </c>
      <c r="H2256" s="3" t="s">
        <v>13824</v>
      </c>
      <c r="I2256" s="3" t="s">
        <v>13825</v>
      </c>
      <c r="J2256" s="3"/>
      <c r="K2256" s="7" t="e">
        <v>#N/A</v>
      </c>
      <c r="L2256" s="7" t="e">
        <v>#N/A</v>
      </c>
      <c r="M2256" s="7" t="e">
        <v>#N/A</v>
      </c>
      <c r="N2256" s="7" t="e">
        <v>#N/A</v>
      </c>
      <c r="O2256" s="7" t="e">
        <v>#N/A</v>
      </c>
      <c r="P2256" s="7" t="e">
        <v>#N/A</v>
      </c>
      <c r="Q2256" s="7" t="e">
        <v>#N/A</v>
      </c>
      <c r="R2256" s="7" t="e">
        <v>#N/A</v>
      </c>
      <c r="S2256" s="7" t="e">
        <v>#N/A</v>
      </c>
      <c r="T2256" s="7" t="e">
        <v>#N/A</v>
      </c>
      <c r="U2256" s="7" t="e">
        <v>#N/A</v>
      </c>
      <c r="V2256" s="7" t="e">
        <v>#N/A</v>
      </c>
      <c r="W2256" s="3">
        <v>1</v>
      </c>
      <c r="X2256" s="3" t="e">
        <v>#N/A</v>
      </c>
      <c r="Y2256" s="7" t="e">
        <v>#N/A</v>
      </c>
      <c r="Z2256" s="7">
        <f t="shared" si="281"/>
        <v>1</v>
      </c>
      <c r="AA2256" s="7">
        <f t="shared" si="282"/>
        <v>1</v>
      </c>
      <c r="AB2256" s="7" t="b">
        <f t="shared" si="283"/>
        <v>0</v>
      </c>
      <c r="AC2256" s="7" t="b">
        <f t="shared" si="284"/>
        <v>1</v>
      </c>
      <c r="AD2256" s="7" t="b">
        <f t="shared" si="285"/>
        <v>0</v>
      </c>
      <c r="AE2256" s="7" t="b">
        <f t="shared" si="286"/>
        <v>1</v>
      </c>
      <c r="AF2256" s="7" t="b">
        <f t="shared" si="287"/>
        <v>0</v>
      </c>
      <c r="AH2256" t="b">
        <f>AND(Table252102[[#This Row],[Developmental toxicity]:[Reproductive toxicity]])</f>
        <v>0</v>
      </c>
    </row>
    <row r="2257" spans="1:34" x14ac:dyDescent="0.25">
      <c r="A2257" s="3">
        <f t="shared" si="280"/>
        <v>2256</v>
      </c>
      <c r="B2257" s="3"/>
      <c r="C2257" s="3" t="s">
        <v>11448</v>
      </c>
      <c r="D2257" s="3" t="s">
        <v>11447</v>
      </c>
      <c r="E2257" s="29" t="s">
        <v>14675</v>
      </c>
      <c r="F2257" s="3" t="s">
        <v>14676</v>
      </c>
      <c r="G2257" s="3" t="s">
        <v>14677</v>
      </c>
      <c r="H2257" s="3" t="s">
        <v>14678</v>
      </c>
      <c r="I2257" s="3" t="s">
        <v>14679</v>
      </c>
      <c r="J2257" s="3"/>
      <c r="K2257" s="7" t="e">
        <v>#N/A</v>
      </c>
      <c r="L2257" s="7" t="e">
        <v>#N/A</v>
      </c>
      <c r="M2257" s="7" t="e">
        <v>#N/A</v>
      </c>
      <c r="N2257" s="7" t="e">
        <v>#N/A</v>
      </c>
      <c r="O2257" s="7" t="e">
        <v>#N/A</v>
      </c>
      <c r="P2257" s="7" t="e">
        <v>#N/A</v>
      </c>
      <c r="Q2257" s="7" t="e">
        <v>#N/A</v>
      </c>
      <c r="R2257" s="7" t="e">
        <v>#N/A</v>
      </c>
      <c r="S2257" s="7" t="e">
        <v>#N/A</v>
      </c>
      <c r="T2257" s="7" t="e">
        <v>#N/A</v>
      </c>
      <c r="U2257" s="7" t="e">
        <v>#N/A</v>
      </c>
      <c r="V2257" s="7" t="e">
        <v>#N/A</v>
      </c>
      <c r="W2257" s="3">
        <v>1</v>
      </c>
      <c r="X2257" s="3" t="e">
        <v>#N/A</v>
      </c>
      <c r="Y2257" s="7" t="e">
        <v>#N/A</v>
      </c>
      <c r="Z2257" s="7">
        <f t="shared" si="281"/>
        <v>1</v>
      </c>
      <c r="AA2257" s="7">
        <f t="shared" si="282"/>
        <v>1</v>
      </c>
      <c r="AB2257" s="7" t="b">
        <f t="shared" si="283"/>
        <v>0</v>
      </c>
      <c r="AC2257" s="7" t="b">
        <f t="shared" si="284"/>
        <v>1</v>
      </c>
      <c r="AD2257" s="7" t="b">
        <f t="shared" si="285"/>
        <v>0</v>
      </c>
      <c r="AE2257" s="7" t="b">
        <f t="shared" si="286"/>
        <v>1</v>
      </c>
      <c r="AF2257" s="7" t="b">
        <f t="shared" si="287"/>
        <v>0</v>
      </c>
      <c r="AH2257" t="b">
        <f>AND(Table252102[[#This Row],[Developmental toxicity]:[Reproductive toxicity]])</f>
        <v>0</v>
      </c>
    </row>
    <row r="2258" spans="1:34" x14ac:dyDescent="0.25">
      <c r="A2258" s="3">
        <f t="shared" si="280"/>
        <v>2257</v>
      </c>
      <c r="B2258" s="3">
        <v>639</v>
      </c>
      <c r="C2258" s="3" t="s">
        <v>1294</v>
      </c>
      <c r="D2258" s="3" t="s">
        <v>5419</v>
      </c>
      <c r="E2258" s="29" t="s">
        <v>4990</v>
      </c>
      <c r="F2258" s="3" t="s">
        <v>5896</v>
      </c>
      <c r="G2258" s="3" t="s">
        <v>1295</v>
      </c>
      <c r="H2258" s="3" t="s">
        <v>6924</v>
      </c>
      <c r="I2258" s="3" t="s">
        <v>6925</v>
      </c>
      <c r="J2258" s="3" t="s">
        <v>1431</v>
      </c>
      <c r="K2258" s="7" t="e">
        <v>#N/A</v>
      </c>
      <c r="L2258" s="7">
        <v>1</v>
      </c>
      <c r="M2258" s="7" t="e">
        <v>#N/A</v>
      </c>
      <c r="N2258" s="7" t="e">
        <v>#N/A</v>
      </c>
      <c r="O2258" s="7" t="e">
        <v>#N/A</v>
      </c>
      <c r="P2258" s="7" t="e">
        <v>#N/A</v>
      </c>
      <c r="Q2258" s="7" t="e">
        <v>#N/A</v>
      </c>
      <c r="R2258" s="7" t="e">
        <v>#N/A</v>
      </c>
      <c r="S2258" s="7" t="e">
        <v>#N/A</v>
      </c>
      <c r="T2258" s="7" t="e">
        <v>#N/A</v>
      </c>
      <c r="U2258" s="7" t="e">
        <v>#N/A</v>
      </c>
      <c r="V2258" s="7" t="e">
        <v>#N/A</v>
      </c>
      <c r="W2258" s="7">
        <v>1</v>
      </c>
      <c r="X2258" s="7">
        <v>1</v>
      </c>
      <c r="Y2258" s="7">
        <v>1</v>
      </c>
      <c r="Z2258" s="7">
        <f t="shared" si="281"/>
        <v>1</v>
      </c>
      <c r="AA2258" s="7">
        <f t="shared" si="282"/>
        <v>1</v>
      </c>
      <c r="AB2258" s="7" t="b">
        <f t="shared" si="283"/>
        <v>1</v>
      </c>
      <c r="AC2258" s="7" t="b">
        <f t="shared" si="284"/>
        <v>1</v>
      </c>
      <c r="AD2258" s="7" t="b">
        <f t="shared" si="285"/>
        <v>0</v>
      </c>
      <c r="AE2258" s="7" t="b">
        <f t="shared" si="286"/>
        <v>1</v>
      </c>
      <c r="AF2258" s="7" t="b">
        <f t="shared" si="287"/>
        <v>0</v>
      </c>
      <c r="AH2258" t="b">
        <f>AND(Table252102[[#This Row],[Developmental toxicity]:[Reproductive toxicity]])</f>
        <v>1</v>
      </c>
    </row>
    <row r="2259" spans="1:34" x14ac:dyDescent="0.25">
      <c r="A2259" s="3">
        <f t="shared" si="280"/>
        <v>2258</v>
      </c>
      <c r="B2259" s="3"/>
      <c r="C2259" s="3" t="s">
        <v>10845</v>
      </c>
      <c r="D2259" s="3" t="s">
        <v>10844</v>
      </c>
      <c r="E2259" s="29" t="s">
        <v>13560</v>
      </c>
      <c r="F2259" s="3" t="s">
        <v>13561</v>
      </c>
      <c r="G2259" s="3" t="s">
        <v>13562</v>
      </c>
      <c r="H2259" s="3" t="s">
        <v>13563</v>
      </c>
      <c r="I2259" s="3" t="s">
        <v>13564</v>
      </c>
      <c r="J2259" s="3"/>
      <c r="K2259" s="7" t="e">
        <v>#N/A</v>
      </c>
      <c r="L2259" s="7" t="e">
        <v>#N/A</v>
      </c>
      <c r="M2259" s="7" t="e">
        <v>#N/A</v>
      </c>
      <c r="N2259" s="7" t="e">
        <v>#N/A</v>
      </c>
      <c r="O2259" s="7" t="e">
        <v>#N/A</v>
      </c>
      <c r="P2259" s="7" t="e">
        <v>#N/A</v>
      </c>
      <c r="Q2259" s="7" t="e">
        <v>#N/A</v>
      </c>
      <c r="R2259" s="7" t="e">
        <v>#N/A</v>
      </c>
      <c r="S2259" s="7" t="e">
        <v>#N/A</v>
      </c>
      <c r="T2259" s="7" t="e">
        <v>#N/A</v>
      </c>
      <c r="U2259" s="7" t="e">
        <v>#N/A</v>
      </c>
      <c r="V2259" s="7" t="e">
        <v>#N/A</v>
      </c>
      <c r="W2259" s="3">
        <v>1</v>
      </c>
      <c r="X2259" s="3" t="e">
        <v>#N/A</v>
      </c>
      <c r="Y2259" s="7" t="e">
        <v>#N/A</v>
      </c>
      <c r="Z2259" s="7">
        <f t="shared" si="281"/>
        <v>1</v>
      </c>
      <c r="AA2259" s="7">
        <f t="shared" si="282"/>
        <v>1</v>
      </c>
      <c r="AB2259" s="7" t="b">
        <f t="shared" si="283"/>
        <v>0</v>
      </c>
      <c r="AC2259" s="7" t="b">
        <f t="shared" si="284"/>
        <v>1</v>
      </c>
      <c r="AD2259" s="7" t="b">
        <f t="shared" si="285"/>
        <v>0</v>
      </c>
      <c r="AE2259" s="7" t="b">
        <f t="shared" si="286"/>
        <v>1</v>
      </c>
      <c r="AF2259" s="7" t="b">
        <f t="shared" si="287"/>
        <v>0</v>
      </c>
      <c r="AH2259" t="b">
        <f>AND(Table252102[[#This Row],[Developmental toxicity]:[Reproductive toxicity]])</f>
        <v>0</v>
      </c>
    </row>
    <row r="2260" spans="1:34" x14ac:dyDescent="0.25">
      <c r="A2260" s="3">
        <f t="shared" si="280"/>
        <v>2259</v>
      </c>
      <c r="B2260" s="3"/>
      <c r="C2260" s="3" t="s">
        <v>11516</v>
      </c>
      <c r="D2260" s="3" t="s">
        <v>11515</v>
      </c>
      <c r="E2260" s="29" t="s">
        <v>14807</v>
      </c>
      <c r="F2260" s="3" t="s">
        <v>14808</v>
      </c>
      <c r="G2260" s="3" t="s">
        <v>14809</v>
      </c>
      <c r="H2260" s="3" t="s">
        <v>14810</v>
      </c>
      <c r="I2260" s="3" t="s">
        <v>14811</v>
      </c>
      <c r="J2260" s="3"/>
      <c r="K2260" s="7" t="e">
        <v>#N/A</v>
      </c>
      <c r="L2260" s="7" t="e">
        <v>#N/A</v>
      </c>
      <c r="M2260" s="7" t="e">
        <v>#N/A</v>
      </c>
      <c r="N2260" s="7" t="e">
        <v>#N/A</v>
      </c>
      <c r="O2260" s="7" t="e">
        <v>#N/A</v>
      </c>
      <c r="P2260" s="7" t="e">
        <v>#N/A</v>
      </c>
      <c r="Q2260" s="7" t="e">
        <v>#N/A</v>
      </c>
      <c r="R2260" s="7" t="e">
        <v>#N/A</v>
      </c>
      <c r="S2260" s="7" t="e">
        <v>#N/A</v>
      </c>
      <c r="T2260" s="7" t="e">
        <v>#N/A</v>
      </c>
      <c r="U2260" s="7" t="e">
        <v>#N/A</v>
      </c>
      <c r="V2260" s="7" t="e">
        <v>#N/A</v>
      </c>
      <c r="W2260" s="3">
        <v>1</v>
      </c>
      <c r="X2260" s="3" t="e">
        <v>#N/A</v>
      </c>
      <c r="Y2260" s="7" t="e">
        <v>#N/A</v>
      </c>
      <c r="Z2260" s="7">
        <f t="shared" si="281"/>
        <v>1</v>
      </c>
      <c r="AA2260" s="7">
        <f t="shared" si="282"/>
        <v>1</v>
      </c>
      <c r="AB2260" s="7" t="b">
        <f t="shared" si="283"/>
        <v>0</v>
      </c>
      <c r="AC2260" s="7" t="b">
        <f t="shared" si="284"/>
        <v>1</v>
      </c>
      <c r="AD2260" s="7" t="b">
        <f t="shared" si="285"/>
        <v>0</v>
      </c>
      <c r="AE2260" s="7" t="b">
        <f t="shared" si="286"/>
        <v>1</v>
      </c>
      <c r="AF2260" s="7" t="b">
        <f t="shared" si="287"/>
        <v>0</v>
      </c>
      <c r="AH2260" t="b">
        <f>AND(Table252102[[#This Row],[Developmental toxicity]:[Reproductive toxicity]])</f>
        <v>0</v>
      </c>
    </row>
    <row r="2261" spans="1:34" x14ac:dyDescent="0.25">
      <c r="A2261" s="3">
        <f t="shared" si="280"/>
        <v>2260</v>
      </c>
      <c r="B2261" s="3"/>
      <c r="C2261" s="3" t="s">
        <v>11501</v>
      </c>
      <c r="D2261" s="3" t="s">
        <v>11500</v>
      </c>
      <c r="E2261" s="29" t="s">
        <v>14778</v>
      </c>
      <c r="F2261" s="3" t="s">
        <v>14779</v>
      </c>
      <c r="G2261" s="3" t="s">
        <v>14780</v>
      </c>
      <c r="H2261" s="3" t="s">
        <v>14781</v>
      </c>
      <c r="I2261" s="3" t="s">
        <v>14782</v>
      </c>
      <c r="J2261" s="3"/>
      <c r="K2261" s="7" t="e">
        <v>#N/A</v>
      </c>
      <c r="L2261" s="7" t="e">
        <v>#N/A</v>
      </c>
      <c r="M2261" s="7" t="e">
        <v>#N/A</v>
      </c>
      <c r="N2261" s="7" t="e">
        <v>#N/A</v>
      </c>
      <c r="O2261" s="7" t="e">
        <v>#N/A</v>
      </c>
      <c r="P2261" s="7" t="e">
        <v>#N/A</v>
      </c>
      <c r="Q2261" s="7" t="e">
        <v>#N/A</v>
      </c>
      <c r="R2261" s="7" t="e">
        <v>#N/A</v>
      </c>
      <c r="S2261" s="7" t="e">
        <v>#N/A</v>
      </c>
      <c r="T2261" s="7" t="e">
        <v>#N/A</v>
      </c>
      <c r="U2261" s="7" t="e">
        <v>#N/A</v>
      </c>
      <c r="V2261" s="7" t="e">
        <v>#N/A</v>
      </c>
      <c r="W2261" s="3">
        <v>1</v>
      </c>
      <c r="X2261" s="3" t="e">
        <v>#N/A</v>
      </c>
      <c r="Y2261" s="7" t="e">
        <v>#N/A</v>
      </c>
      <c r="Z2261" s="7">
        <f t="shared" si="281"/>
        <v>1</v>
      </c>
      <c r="AA2261" s="7">
        <f t="shared" si="282"/>
        <v>1</v>
      </c>
      <c r="AB2261" s="7" t="b">
        <f t="shared" si="283"/>
        <v>0</v>
      </c>
      <c r="AC2261" s="7" t="b">
        <f t="shared" si="284"/>
        <v>1</v>
      </c>
      <c r="AD2261" s="7" t="b">
        <f t="shared" si="285"/>
        <v>0</v>
      </c>
      <c r="AE2261" s="7" t="b">
        <f t="shared" si="286"/>
        <v>1</v>
      </c>
      <c r="AF2261" s="7" t="b">
        <f t="shared" si="287"/>
        <v>0</v>
      </c>
      <c r="AH2261" t="b">
        <f>AND(Table252102[[#This Row],[Developmental toxicity]:[Reproductive toxicity]])</f>
        <v>0</v>
      </c>
    </row>
    <row r="2262" spans="1:34" x14ac:dyDescent="0.25">
      <c r="A2262" s="3">
        <f t="shared" si="280"/>
        <v>2261</v>
      </c>
      <c r="B2262" s="3"/>
      <c r="C2262" s="3" t="s">
        <v>11711</v>
      </c>
      <c r="D2262" s="3" t="s">
        <v>17868</v>
      </c>
      <c r="E2262" s="29" t="s">
        <v>18122</v>
      </c>
      <c r="F2262" s="3" t="s">
        <v>18040</v>
      </c>
      <c r="G2262" s="3" t="s">
        <v>18265</v>
      </c>
      <c r="H2262" s="3" t="s">
        <v>4196</v>
      </c>
      <c r="I2262" s="3" t="s">
        <v>18266</v>
      </c>
      <c r="J2262" s="3"/>
      <c r="K2262" s="7" t="e">
        <v>#N/A</v>
      </c>
      <c r="L2262" s="7" t="e">
        <v>#N/A</v>
      </c>
      <c r="M2262" s="7" t="e">
        <v>#N/A</v>
      </c>
      <c r="N2262" s="7" t="e">
        <v>#N/A</v>
      </c>
      <c r="O2262" s="7" t="e">
        <v>#N/A</v>
      </c>
      <c r="P2262" s="7">
        <v>0</v>
      </c>
      <c r="Q2262" s="7" t="e">
        <v>#N/A</v>
      </c>
      <c r="R2262" s="7" t="e">
        <v>#N/A</v>
      </c>
      <c r="S2262" s="7" t="e">
        <v>#N/A</v>
      </c>
      <c r="T2262" s="7">
        <v>0</v>
      </c>
      <c r="U2262" s="7" t="e">
        <v>#N/A</v>
      </c>
      <c r="V2262" s="7" t="e">
        <v>#N/A</v>
      </c>
      <c r="W2262" s="3">
        <v>1</v>
      </c>
      <c r="X2262" s="3">
        <v>1</v>
      </c>
      <c r="Y2262" s="7" t="e">
        <v>#N/A</v>
      </c>
      <c r="Z2262" s="7">
        <f t="shared" si="281"/>
        <v>1</v>
      </c>
      <c r="AA2262" s="7">
        <f t="shared" si="282"/>
        <v>0</v>
      </c>
      <c r="AB2262" s="7" t="b">
        <f t="shared" si="283"/>
        <v>1</v>
      </c>
      <c r="AC2262" s="7" t="b">
        <f t="shared" si="284"/>
        <v>1</v>
      </c>
      <c r="AD2262" s="7" t="b">
        <f t="shared" si="285"/>
        <v>1</v>
      </c>
      <c r="AE2262" s="7" t="b">
        <f t="shared" si="286"/>
        <v>1</v>
      </c>
      <c r="AF2262" s="7" t="b">
        <f t="shared" si="287"/>
        <v>1</v>
      </c>
      <c r="AH2262" t="b">
        <f>AND(Table252102[[#This Row],[Developmental toxicity]:[Reproductive toxicity]])</f>
        <v>1</v>
      </c>
    </row>
    <row r="2263" spans="1:34" x14ac:dyDescent="0.25">
      <c r="A2263" s="3">
        <f t="shared" si="280"/>
        <v>2262</v>
      </c>
      <c r="B2263" s="3" t="s">
        <v>1440</v>
      </c>
      <c r="C2263" s="3" t="s">
        <v>2351</v>
      </c>
      <c r="D2263" s="3" t="s">
        <v>3272</v>
      </c>
      <c r="E2263" s="12" t="s">
        <v>7628</v>
      </c>
      <c r="F2263" t="s">
        <v>8469</v>
      </c>
      <c r="G2263" t="s">
        <v>9781</v>
      </c>
      <c r="H2263" t="s">
        <v>9782</v>
      </c>
      <c r="I2263" t="s">
        <v>9783</v>
      </c>
      <c r="J2263" s="3"/>
      <c r="K2263" s="7" t="e">
        <v>#N/A</v>
      </c>
      <c r="L2263" s="7" t="e">
        <v>#N/A</v>
      </c>
      <c r="M2263" s="7" t="e">
        <v>#N/A</v>
      </c>
      <c r="N2263" s="7" t="e">
        <v>#N/A</v>
      </c>
      <c r="O2263" s="7" t="e">
        <v>#N/A</v>
      </c>
      <c r="P2263" s="7" t="e">
        <v>#N/A</v>
      </c>
      <c r="Q2263" s="7" t="e">
        <v>#N/A</v>
      </c>
      <c r="R2263" s="7" t="e">
        <v>#N/A</v>
      </c>
      <c r="S2263" s="7" t="e">
        <v>#N/A</v>
      </c>
      <c r="T2263" s="7">
        <v>0</v>
      </c>
      <c r="U2263" s="7" t="e">
        <v>#N/A</v>
      </c>
      <c r="V2263" s="7" t="e">
        <v>#N/A</v>
      </c>
      <c r="W2263" s="3">
        <v>1</v>
      </c>
      <c r="X2263" s="3">
        <v>1</v>
      </c>
      <c r="Y2263" s="7" t="e">
        <v>#N/A</v>
      </c>
      <c r="Z2263" s="7">
        <f t="shared" si="281"/>
        <v>1</v>
      </c>
      <c r="AA2263" s="7">
        <f t="shared" si="282"/>
        <v>1</v>
      </c>
      <c r="AB2263" s="7" t="b">
        <f t="shared" si="283"/>
        <v>1</v>
      </c>
      <c r="AC2263" s="7" t="b">
        <f t="shared" si="284"/>
        <v>1</v>
      </c>
      <c r="AD2263" s="7" t="b">
        <f t="shared" si="285"/>
        <v>1</v>
      </c>
      <c r="AE2263" s="7" t="b">
        <f t="shared" si="286"/>
        <v>1</v>
      </c>
      <c r="AF2263" s="7" t="b">
        <f t="shared" si="287"/>
        <v>0</v>
      </c>
      <c r="AH2263" t="b">
        <f>AND(Table252102[[#This Row],[Developmental toxicity]:[Reproductive toxicity]])</f>
        <v>1</v>
      </c>
    </row>
    <row r="2264" spans="1:34" x14ac:dyDescent="0.25">
      <c r="A2264" s="3">
        <f t="shared" si="280"/>
        <v>2263</v>
      </c>
      <c r="B2264" s="3">
        <v>12486</v>
      </c>
      <c r="C2264" s="3" t="s">
        <v>1956</v>
      </c>
      <c r="D2264" s="3" t="s">
        <v>18</v>
      </c>
      <c r="E2264" s="29" t="s">
        <v>3946</v>
      </c>
      <c r="F2264" s="3" t="s">
        <v>3783</v>
      </c>
      <c r="G2264" s="3" t="s">
        <v>19</v>
      </c>
      <c r="H2264" s="3" t="s">
        <v>4199</v>
      </c>
      <c r="I2264" s="3" t="s">
        <v>4200</v>
      </c>
      <c r="J2264" s="3" t="s">
        <v>17</v>
      </c>
      <c r="K2264" s="7" t="e">
        <v>#N/A</v>
      </c>
      <c r="L2264" s="7" t="e">
        <v>#N/A</v>
      </c>
      <c r="M2264" s="7" t="e">
        <v>#N/A</v>
      </c>
      <c r="N2264" s="7" t="e">
        <v>#N/A</v>
      </c>
      <c r="O2264" s="7" t="e">
        <v>#N/A</v>
      </c>
      <c r="P2264" s="7" t="e">
        <v>#N/A</v>
      </c>
      <c r="Q2264" s="7" t="e">
        <v>#N/A</v>
      </c>
      <c r="R2264" s="7" t="e">
        <v>#N/A</v>
      </c>
      <c r="S2264" s="7" t="e">
        <v>#N/A</v>
      </c>
      <c r="T2264" s="7">
        <v>0</v>
      </c>
      <c r="U2264" s="7" t="e">
        <v>#N/A</v>
      </c>
      <c r="V2264" s="7" t="e">
        <v>#N/A</v>
      </c>
      <c r="W2264" s="3">
        <v>1</v>
      </c>
      <c r="X2264" s="3">
        <v>1</v>
      </c>
      <c r="Y2264" s="7" t="e">
        <v>#N/A</v>
      </c>
      <c r="Z2264" s="7">
        <f t="shared" si="281"/>
        <v>1</v>
      </c>
      <c r="AA2264" s="7">
        <f t="shared" si="282"/>
        <v>1</v>
      </c>
      <c r="AB2264" s="7" t="b">
        <f t="shared" si="283"/>
        <v>1</v>
      </c>
      <c r="AC2264" s="7" t="b">
        <f t="shared" si="284"/>
        <v>1</v>
      </c>
      <c r="AD2264" s="7" t="b">
        <f t="shared" si="285"/>
        <v>1</v>
      </c>
      <c r="AE2264" s="7" t="b">
        <f t="shared" si="286"/>
        <v>1</v>
      </c>
      <c r="AF2264" s="7" t="b">
        <f t="shared" si="287"/>
        <v>0</v>
      </c>
      <c r="AH2264" t="b">
        <f>AND(Table252102[[#This Row],[Developmental toxicity]:[Reproductive toxicity]])</f>
        <v>1</v>
      </c>
    </row>
    <row r="2265" spans="1:34" x14ac:dyDescent="0.25">
      <c r="A2265" s="3">
        <f t="shared" si="280"/>
        <v>2264</v>
      </c>
      <c r="B2265" s="3"/>
      <c r="C2265" s="3" t="s">
        <v>10920</v>
      </c>
      <c r="D2265" s="3" t="s">
        <v>10919</v>
      </c>
      <c r="E2265" s="29" t="s">
        <v>13705</v>
      </c>
      <c r="F2265" s="3" t="s">
        <v>13706</v>
      </c>
      <c r="G2265" s="3" t="s">
        <v>13707</v>
      </c>
      <c r="H2265" s="3" t="s">
        <v>13708</v>
      </c>
      <c r="I2265" s="3" t="s">
        <v>13709</v>
      </c>
      <c r="J2265" s="3"/>
      <c r="K2265" s="7" t="e">
        <v>#N/A</v>
      </c>
      <c r="L2265" s="7" t="e">
        <v>#N/A</v>
      </c>
      <c r="M2265" s="7" t="e">
        <v>#N/A</v>
      </c>
      <c r="N2265" s="7" t="e">
        <v>#N/A</v>
      </c>
      <c r="O2265" s="7" t="e">
        <v>#N/A</v>
      </c>
      <c r="P2265" s="7" t="e">
        <v>#N/A</v>
      </c>
      <c r="Q2265" s="7" t="e">
        <v>#N/A</v>
      </c>
      <c r="R2265" s="7" t="e">
        <v>#N/A</v>
      </c>
      <c r="S2265" s="7" t="e">
        <v>#N/A</v>
      </c>
      <c r="T2265" s="7" t="e">
        <v>#N/A</v>
      </c>
      <c r="U2265" s="7" t="e">
        <v>#N/A</v>
      </c>
      <c r="V2265" s="7" t="e">
        <v>#N/A</v>
      </c>
      <c r="W2265" s="3">
        <v>1</v>
      </c>
      <c r="X2265" s="3" t="e">
        <v>#N/A</v>
      </c>
      <c r="Y2265" s="7" t="e">
        <v>#N/A</v>
      </c>
      <c r="Z2265" s="7">
        <f t="shared" si="281"/>
        <v>1</v>
      </c>
      <c r="AA2265" s="7">
        <f t="shared" si="282"/>
        <v>1</v>
      </c>
      <c r="AB2265" s="7" t="b">
        <f t="shared" si="283"/>
        <v>0</v>
      </c>
      <c r="AC2265" s="7" t="b">
        <f t="shared" si="284"/>
        <v>1</v>
      </c>
      <c r="AD2265" s="7" t="b">
        <f t="shared" si="285"/>
        <v>0</v>
      </c>
      <c r="AE2265" s="7" t="b">
        <f t="shared" si="286"/>
        <v>1</v>
      </c>
      <c r="AF2265" s="7" t="b">
        <f t="shared" si="287"/>
        <v>0</v>
      </c>
      <c r="AH2265" t="b">
        <f>AND(Table252102[[#This Row],[Developmental toxicity]:[Reproductive toxicity]])</f>
        <v>0</v>
      </c>
    </row>
    <row r="2266" spans="1:34" x14ac:dyDescent="0.25">
      <c r="A2266" s="3">
        <f t="shared" si="280"/>
        <v>2265</v>
      </c>
      <c r="B2266" s="3"/>
      <c r="C2266" s="3" t="s">
        <v>11461</v>
      </c>
      <c r="D2266" s="3" t="s">
        <v>11460</v>
      </c>
      <c r="E2266" s="29" t="s">
        <v>14703</v>
      </c>
      <c r="F2266" s="3" t="s">
        <v>14704</v>
      </c>
      <c r="G2266" s="3" t="s">
        <v>14705</v>
      </c>
      <c r="H2266" s="3" t="s">
        <v>11462</v>
      </c>
      <c r="I2266" s="3" t="s">
        <v>14706</v>
      </c>
      <c r="J2266" s="3"/>
      <c r="K2266" s="7" t="e">
        <v>#N/A</v>
      </c>
      <c r="L2266" s="7" t="e">
        <v>#N/A</v>
      </c>
      <c r="M2266" s="7" t="e">
        <v>#N/A</v>
      </c>
      <c r="N2266" s="7" t="e">
        <v>#N/A</v>
      </c>
      <c r="O2266" s="7" t="e">
        <v>#N/A</v>
      </c>
      <c r="P2266" s="7" t="e">
        <v>#N/A</v>
      </c>
      <c r="Q2266" s="7" t="e">
        <v>#N/A</v>
      </c>
      <c r="R2266" s="7" t="e">
        <v>#N/A</v>
      </c>
      <c r="S2266" s="7" t="e">
        <v>#N/A</v>
      </c>
      <c r="T2266" s="7" t="e">
        <v>#N/A</v>
      </c>
      <c r="U2266" s="7" t="e">
        <v>#N/A</v>
      </c>
      <c r="V2266" s="7" t="e">
        <v>#N/A</v>
      </c>
      <c r="W2266" s="3">
        <v>1</v>
      </c>
      <c r="X2266" s="3" t="e">
        <v>#N/A</v>
      </c>
      <c r="Y2266" s="7" t="e">
        <v>#N/A</v>
      </c>
      <c r="Z2266" s="7">
        <f t="shared" si="281"/>
        <v>1</v>
      </c>
      <c r="AA2266" s="7">
        <f t="shared" si="282"/>
        <v>1</v>
      </c>
      <c r="AB2266" s="7" t="b">
        <f t="shared" si="283"/>
        <v>0</v>
      </c>
      <c r="AC2266" s="7" t="b">
        <f t="shared" si="284"/>
        <v>1</v>
      </c>
      <c r="AD2266" s="7" t="b">
        <f t="shared" si="285"/>
        <v>0</v>
      </c>
      <c r="AE2266" s="7" t="b">
        <f t="shared" si="286"/>
        <v>1</v>
      </c>
      <c r="AF2266" s="7" t="b">
        <f t="shared" si="287"/>
        <v>0</v>
      </c>
      <c r="AH2266" t="b">
        <f>AND(Table252102[[#This Row],[Developmental toxicity]:[Reproductive toxicity]])</f>
        <v>0</v>
      </c>
    </row>
    <row r="2267" spans="1:34" x14ac:dyDescent="0.25">
      <c r="A2267" s="3">
        <f t="shared" si="280"/>
        <v>2266</v>
      </c>
      <c r="B2267" s="3"/>
      <c r="C2267" s="3" t="s">
        <v>11593</v>
      </c>
      <c r="D2267" s="3" t="s">
        <v>11592</v>
      </c>
      <c r="E2267" s="29" t="s">
        <v>14949</v>
      </c>
      <c r="F2267" s="3" t="s">
        <v>14950</v>
      </c>
      <c r="G2267" s="3" t="s">
        <v>14951</v>
      </c>
      <c r="H2267" s="3" t="s">
        <v>14952</v>
      </c>
      <c r="I2267" s="3" t="s">
        <v>14953</v>
      </c>
      <c r="J2267" s="3"/>
      <c r="K2267" s="7" t="e">
        <v>#N/A</v>
      </c>
      <c r="L2267" s="7" t="e">
        <v>#N/A</v>
      </c>
      <c r="M2267" s="7" t="e">
        <v>#N/A</v>
      </c>
      <c r="N2267" s="7" t="e">
        <v>#N/A</v>
      </c>
      <c r="O2267" s="7" t="e">
        <v>#N/A</v>
      </c>
      <c r="P2267" s="7" t="e">
        <v>#N/A</v>
      </c>
      <c r="Q2267" s="7" t="e">
        <v>#N/A</v>
      </c>
      <c r="R2267" s="7" t="e">
        <v>#N/A</v>
      </c>
      <c r="S2267" s="7" t="e">
        <v>#N/A</v>
      </c>
      <c r="T2267" s="7" t="e">
        <v>#N/A</v>
      </c>
      <c r="U2267" s="7" t="e">
        <v>#N/A</v>
      </c>
      <c r="V2267" s="7" t="e">
        <v>#N/A</v>
      </c>
      <c r="W2267" s="3">
        <v>1</v>
      </c>
      <c r="X2267" s="3" t="e">
        <v>#N/A</v>
      </c>
      <c r="Y2267" s="7" t="e">
        <v>#N/A</v>
      </c>
      <c r="Z2267" s="7">
        <f t="shared" si="281"/>
        <v>1</v>
      </c>
      <c r="AA2267" s="7">
        <f t="shared" si="282"/>
        <v>1</v>
      </c>
      <c r="AB2267" s="7" t="b">
        <f t="shared" si="283"/>
        <v>0</v>
      </c>
      <c r="AC2267" s="7" t="b">
        <f t="shared" si="284"/>
        <v>1</v>
      </c>
      <c r="AD2267" s="7" t="b">
        <f t="shared" si="285"/>
        <v>0</v>
      </c>
      <c r="AE2267" s="7" t="b">
        <f t="shared" si="286"/>
        <v>1</v>
      </c>
      <c r="AF2267" s="7" t="b">
        <f t="shared" si="287"/>
        <v>0</v>
      </c>
      <c r="AH2267" t="b">
        <f>AND(Table252102[[#This Row],[Developmental toxicity]:[Reproductive toxicity]])</f>
        <v>0</v>
      </c>
    </row>
    <row r="2268" spans="1:34" x14ac:dyDescent="0.25">
      <c r="A2268" s="3">
        <f t="shared" si="280"/>
        <v>2267</v>
      </c>
      <c r="B2268" s="3"/>
      <c r="C2268" s="3" t="s">
        <v>11696</v>
      </c>
      <c r="D2268" s="3" t="s">
        <v>11695</v>
      </c>
      <c r="E2268" s="29" t="s">
        <v>15138</v>
      </c>
      <c r="F2268" s="3" t="s">
        <v>15139</v>
      </c>
      <c r="G2268" s="3" t="s">
        <v>15140</v>
      </c>
      <c r="H2268" s="3" t="s">
        <v>11697</v>
      </c>
      <c r="I2268" s="3" t="s">
        <v>15141</v>
      </c>
      <c r="J2268" s="3"/>
      <c r="K2268" s="7" t="e">
        <v>#N/A</v>
      </c>
      <c r="L2268" s="7" t="e">
        <v>#N/A</v>
      </c>
      <c r="M2268" s="7" t="e">
        <v>#N/A</v>
      </c>
      <c r="N2268" s="7" t="e">
        <v>#N/A</v>
      </c>
      <c r="O2268" s="7" t="e">
        <v>#N/A</v>
      </c>
      <c r="P2268" s="7" t="e">
        <v>#N/A</v>
      </c>
      <c r="Q2268" s="7" t="e">
        <v>#N/A</v>
      </c>
      <c r="R2268" s="7" t="e">
        <v>#N/A</v>
      </c>
      <c r="S2268" s="7" t="e">
        <v>#N/A</v>
      </c>
      <c r="T2268" s="7" t="e">
        <v>#N/A</v>
      </c>
      <c r="U2268" s="7" t="e">
        <v>#N/A</v>
      </c>
      <c r="V2268" s="7" t="e">
        <v>#N/A</v>
      </c>
      <c r="W2268" s="3">
        <v>1</v>
      </c>
      <c r="X2268" s="3" t="e">
        <v>#N/A</v>
      </c>
      <c r="Y2268" s="7" t="e">
        <v>#N/A</v>
      </c>
      <c r="Z2268" s="7">
        <f t="shared" si="281"/>
        <v>1</v>
      </c>
      <c r="AA2268" s="7">
        <f t="shared" si="282"/>
        <v>1</v>
      </c>
      <c r="AB2268" s="7" t="b">
        <f t="shared" si="283"/>
        <v>0</v>
      </c>
      <c r="AC2268" s="7" t="b">
        <f t="shared" si="284"/>
        <v>1</v>
      </c>
      <c r="AD2268" s="7" t="b">
        <f t="shared" si="285"/>
        <v>0</v>
      </c>
      <c r="AE2268" s="7" t="b">
        <f t="shared" si="286"/>
        <v>1</v>
      </c>
      <c r="AF2268" s="7" t="b">
        <f t="shared" si="287"/>
        <v>0</v>
      </c>
      <c r="AH2268" t="b">
        <f>AND(Table252102[[#This Row],[Developmental toxicity]:[Reproductive toxicity]])</f>
        <v>0</v>
      </c>
    </row>
    <row r="2269" spans="1:34" x14ac:dyDescent="0.25">
      <c r="A2269" s="3">
        <f t="shared" si="280"/>
        <v>2268</v>
      </c>
      <c r="B2269" s="3"/>
      <c r="C2269" s="3" t="s">
        <v>11180</v>
      </c>
      <c r="D2269" s="3" t="s">
        <v>17819</v>
      </c>
      <c r="E2269" s="29" t="s">
        <v>18092</v>
      </c>
      <c r="F2269" s="3" t="s">
        <v>18010</v>
      </c>
      <c r="G2269" s="3" t="s">
        <v>18194</v>
      </c>
      <c r="H2269" s="3" t="s">
        <v>18194</v>
      </c>
      <c r="I2269" s="3" t="s">
        <v>18195</v>
      </c>
      <c r="J2269" s="3"/>
      <c r="K2269" s="7" t="e">
        <v>#N/A</v>
      </c>
      <c r="L2269" s="7" t="e">
        <v>#N/A</v>
      </c>
      <c r="M2269" s="7" t="e">
        <v>#N/A</v>
      </c>
      <c r="N2269" s="7" t="e">
        <v>#N/A</v>
      </c>
      <c r="O2269" s="7" t="e">
        <v>#N/A</v>
      </c>
      <c r="P2269" s="7" t="e">
        <v>#N/A</v>
      </c>
      <c r="Q2269" s="7" t="e">
        <v>#N/A</v>
      </c>
      <c r="R2269" s="7" t="e">
        <v>#N/A</v>
      </c>
      <c r="S2269" s="7" t="e">
        <v>#N/A</v>
      </c>
      <c r="T2269" s="7" t="e">
        <v>#N/A</v>
      </c>
      <c r="U2269" s="7" t="e">
        <v>#N/A</v>
      </c>
      <c r="V2269" s="7" t="e">
        <v>#N/A</v>
      </c>
      <c r="W2269" s="3">
        <v>1</v>
      </c>
      <c r="X2269" s="3" t="e">
        <v>#N/A</v>
      </c>
      <c r="Y2269" s="7" t="e">
        <v>#N/A</v>
      </c>
      <c r="Z2269" s="7">
        <f t="shared" si="281"/>
        <v>1</v>
      </c>
      <c r="AA2269" s="7">
        <f t="shared" si="282"/>
        <v>1</v>
      </c>
      <c r="AB2269" s="7" t="b">
        <f t="shared" si="283"/>
        <v>0</v>
      </c>
      <c r="AC2269" s="7" t="b">
        <f t="shared" si="284"/>
        <v>1</v>
      </c>
      <c r="AD2269" s="7" t="b">
        <f t="shared" si="285"/>
        <v>0</v>
      </c>
      <c r="AE2269" s="7" t="b">
        <f t="shared" si="286"/>
        <v>1</v>
      </c>
      <c r="AF2269" s="7" t="b">
        <f t="shared" si="287"/>
        <v>0</v>
      </c>
      <c r="AH2269" t="b">
        <f>AND(Table252102[[#This Row],[Developmental toxicity]:[Reproductive toxicity]])</f>
        <v>0</v>
      </c>
    </row>
    <row r="2270" spans="1:34" x14ac:dyDescent="0.25">
      <c r="A2270" s="3">
        <f t="shared" si="280"/>
        <v>2269</v>
      </c>
      <c r="B2270" s="3"/>
      <c r="C2270" s="3" t="s">
        <v>11730</v>
      </c>
      <c r="D2270" s="3" t="s">
        <v>11729</v>
      </c>
      <c r="E2270" s="29" t="s">
        <v>15210</v>
      </c>
      <c r="F2270" s="3" t="s">
        <v>15211</v>
      </c>
      <c r="G2270" s="3" t="s">
        <v>15212</v>
      </c>
      <c r="H2270" s="3" t="s">
        <v>11731</v>
      </c>
      <c r="I2270" s="3" t="s">
        <v>15213</v>
      </c>
      <c r="J2270" s="3"/>
      <c r="K2270" s="7" t="e">
        <v>#N/A</v>
      </c>
      <c r="L2270" s="7" t="e">
        <v>#N/A</v>
      </c>
      <c r="M2270" s="7" t="e">
        <v>#N/A</v>
      </c>
      <c r="N2270" s="7" t="e">
        <v>#N/A</v>
      </c>
      <c r="O2270" s="7" t="e">
        <v>#N/A</v>
      </c>
      <c r="P2270" s="7" t="e">
        <v>#N/A</v>
      </c>
      <c r="Q2270" s="7" t="e">
        <v>#N/A</v>
      </c>
      <c r="R2270" s="7" t="e">
        <v>#N/A</v>
      </c>
      <c r="S2270" s="7" t="e">
        <v>#N/A</v>
      </c>
      <c r="T2270" s="7" t="e">
        <v>#N/A</v>
      </c>
      <c r="U2270" s="7" t="e">
        <v>#N/A</v>
      </c>
      <c r="V2270" s="7" t="e">
        <v>#N/A</v>
      </c>
      <c r="W2270" s="3">
        <v>1</v>
      </c>
      <c r="X2270" s="3">
        <v>1</v>
      </c>
      <c r="Y2270" s="7" t="e">
        <v>#N/A</v>
      </c>
      <c r="Z2270" s="7">
        <f t="shared" si="281"/>
        <v>1</v>
      </c>
      <c r="AA2270" s="7">
        <f t="shared" si="282"/>
        <v>1</v>
      </c>
      <c r="AB2270" s="7" t="b">
        <f t="shared" si="283"/>
        <v>1</v>
      </c>
      <c r="AC2270" s="7" t="b">
        <f t="shared" si="284"/>
        <v>1</v>
      </c>
      <c r="AD2270" s="7" t="b">
        <f t="shared" si="285"/>
        <v>0</v>
      </c>
      <c r="AE2270" s="7" t="b">
        <f t="shared" si="286"/>
        <v>1</v>
      </c>
      <c r="AF2270" s="7" t="b">
        <f t="shared" si="287"/>
        <v>0</v>
      </c>
      <c r="AH2270" t="b">
        <f>AND(Table252102[[#This Row],[Developmental toxicity]:[Reproductive toxicity]])</f>
        <v>1</v>
      </c>
    </row>
    <row r="2271" spans="1:34" x14ac:dyDescent="0.25">
      <c r="A2271" s="3">
        <f t="shared" si="280"/>
        <v>2270</v>
      </c>
      <c r="B2271" s="3"/>
      <c r="C2271" s="3" t="s">
        <v>10931</v>
      </c>
      <c r="D2271" s="3" t="s">
        <v>10930</v>
      </c>
      <c r="E2271" s="29" t="s">
        <v>13723</v>
      </c>
      <c r="F2271" s="3" t="s">
        <v>13724</v>
      </c>
      <c r="G2271" s="3" t="s">
        <v>13725</v>
      </c>
      <c r="H2271" s="3" t="s">
        <v>13726</v>
      </c>
      <c r="I2271" s="3" t="s">
        <v>13727</v>
      </c>
      <c r="J2271" s="3"/>
      <c r="K2271" s="7" t="e">
        <v>#N/A</v>
      </c>
      <c r="L2271" s="7" t="e">
        <v>#N/A</v>
      </c>
      <c r="M2271" s="7" t="e">
        <v>#N/A</v>
      </c>
      <c r="N2271" s="7" t="e">
        <v>#N/A</v>
      </c>
      <c r="O2271" s="7" t="e">
        <v>#N/A</v>
      </c>
      <c r="P2271" s="7" t="e">
        <v>#N/A</v>
      </c>
      <c r="Q2271" s="7" t="e">
        <v>#N/A</v>
      </c>
      <c r="R2271" s="7" t="e">
        <v>#N/A</v>
      </c>
      <c r="S2271" s="7" t="e">
        <v>#N/A</v>
      </c>
      <c r="T2271" s="7" t="e">
        <v>#N/A</v>
      </c>
      <c r="U2271" s="7" t="e">
        <v>#N/A</v>
      </c>
      <c r="V2271" s="7" t="e">
        <v>#N/A</v>
      </c>
      <c r="W2271" s="3">
        <v>1</v>
      </c>
      <c r="X2271" s="3" t="e">
        <v>#N/A</v>
      </c>
      <c r="Y2271" s="7" t="e">
        <v>#N/A</v>
      </c>
      <c r="Z2271" s="7">
        <f t="shared" si="281"/>
        <v>1</v>
      </c>
      <c r="AA2271" s="7">
        <f t="shared" si="282"/>
        <v>1</v>
      </c>
      <c r="AB2271" s="7" t="b">
        <f t="shared" si="283"/>
        <v>0</v>
      </c>
      <c r="AC2271" s="7" t="b">
        <f t="shared" si="284"/>
        <v>1</v>
      </c>
      <c r="AD2271" s="7" t="b">
        <f t="shared" si="285"/>
        <v>0</v>
      </c>
      <c r="AE2271" s="7" t="b">
        <f t="shared" si="286"/>
        <v>1</v>
      </c>
      <c r="AF2271" s="7" t="b">
        <f t="shared" si="287"/>
        <v>0</v>
      </c>
      <c r="AH2271" t="b">
        <f>AND(Table252102[[#This Row],[Developmental toxicity]:[Reproductive toxicity]])</f>
        <v>0</v>
      </c>
    </row>
    <row r="2272" spans="1:34" ht="30" x14ac:dyDescent="0.25">
      <c r="A2272" s="3">
        <f t="shared" si="280"/>
        <v>2271</v>
      </c>
      <c r="B2272" s="3" t="s">
        <v>1440</v>
      </c>
      <c r="C2272" s="26" t="s">
        <v>1666</v>
      </c>
      <c r="D2272" s="26" t="s">
        <v>1667</v>
      </c>
      <c r="E2272" s="29" t="s">
        <v>7046</v>
      </c>
      <c r="F2272" s="3" t="s">
        <v>1706</v>
      </c>
      <c r="G2272" s="7" t="s">
        <v>1705</v>
      </c>
      <c r="H2272" s="3" t="s">
        <v>7143</v>
      </c>
      <c r="I2272" s="3" t="s">
        <v>7144</v>
      </c>
      <c r="J2272" s="3" t="s">
        <v>1749</v>
      </c>
      <c r="K2272" s="7" t="e">
        <v>#N/A</v>
      </c>
      <c r="L2272" s="7" t="e">
        <v>#N/A</v>
      </c>
      <c r="M2272" s="7" t="e">
        <v>#N/A</v>
      </c>
      <c r="N2272" s="7" t="e">
        <v>#N/A</v>
      </c>
      <c r="O2272" s="7" t="e">
        <v>#N/A</v>
      </c>
      <c r="P2272" s="7">
        <v>0</v>
      </c>
      <c r="Q2272" s="7" t="e">
        <v>#N/A</v>
      </c>
      <c r="R2272" s="7" t="e">
        <v>#N/A</v>
      </c>
      <c r="S2272" s="7" t="e">
        <v>#N/A</v>
      </c>
      <c r="T2272" s="7">
        <v>0</v>
      </c>
      <c r="U2272" s="7" t="e">
        <v>#N/A</v>
      </c>
      <c r="V2272" s="7" t="e">
        <v>#N/A</v>
      </c>
      <c r="W2272" s="3">
        <v>1</v>
      </c>
      <c r="X2272" s="3" t="e">
        <v>#N/A</v>
      </c>
      <c r="Y2272" s="7" t="e">
        <v>#N/A</v>
      </c>
      <c r="Z2272" s="7">
        <f t="shared" si="281"/>
        <v>1</v>
      </c>
      <c r="AA2272" s="7">
        <f t="shared" si="282"/>
        <v>0</v>
      </c>
      <c r="AB2272" s="7" t="b">
        <f t="shared" si="283"/>
        <v>1</v>
      </c>
      <c r="AC2272" s="7" t="b">
        <f t="shared" si="284"/>
        <v>1</v>
      </c>
      <c r="AD2272" s="7" t="b">
        <f t="shared" si="285"/>
        <v>1</v>
      </c>
      <c r="AE2272" s="7" t="b">
        <f t="shared" si="286"/>
        <v>1</v>
      </c>
      <c r="AF2272" s="7" t="b">
        <f t="shared" si="287"/>
        <v>1</v>
      </c>
      <c r="AH2272" t="b">
        <f>AND(Table252102[[#This Row],[Developmental toxicity]:[Reproductive toxicity]])</f>
        <v>1</v>
      </c>
    </row>
    <row r="2273" spans="1:34" x14ac:dyDescent="0.25">
      <c r="A2273" s="3">
        <f t="shared" si="280"/>
        <v>2272</v>
      </c>
      <c r="B2273" s="3"/>
      <c r="C2273" s="3" t="s">
        <v>13011</v>
      </c>
      <c r="D2273" s="3" t="s">
        <v>13010</v>
      </c>
      <c r="E2273" s="29" t="s">
        <v>17197</v>
      </c>
      <c r="F2273" s="3" t="s">
        <v>17198</v>
      </c>
      <c r="G2273" s="3" t="s">
        <v>17196</v>
      </c>
      <c r="H2273" s="3" t="s">
        <v>17196</v>
      </c>
      <c r="I2273" s="3" t="s">
        <v>17199</v>
      </c>
      <c r="J2273" s="3"/>
      <c r="K2273" s="7" t="e">
        <v>#N/A</v>
      </c>
      <c r="L2273" s="7" t="e">
        <v>#N/A</v>
      </c>
      <c r="M2273" s="7" t="e">
        <v>#N/A</v>
      </c>
      <c r="N2273" s="7" t="e">
        <v>#N/A</v>
      </c>
      <c r="O2273" s="7" t="e">
        <v>#N/A</v>
      </c>
      <c r="P2273" s="7" t="e">
        <v>#N/A</v>
      </c>
      <c r="Q2273" s="7" t="e">
        <v>#N/A</v>
      </c>
      <c r="R2273" s="7" t="e">
        <v>#N/A</v>
      </c>
      <c r="S2273" s="7" t="e">
        <v>#N/A</v>
      </c>
      <c r="T2273" s="7" t="e">
        <v>#N/A</v>
      </c>
      <c r="U2273" s="7" t="e">
        <v>#N/A</v>
      </c>
      <c r="V2273" s="7" t="e">
        <v>#N/A</v>
      </c>
      <c r="W2273" s="3">
        <v>0</v>
      </c>
      <c r="X2273" s="3" t="e">
        <v>#N/A</v>
      </c>
      <c r="Y2273" s="7" t="e">
        <v>#N/A</v>
      </c>
      <c r="Z2273" s="7">
        <f t="shared" si="281"/>
        <v>0</v>
      </c>
      <c r="AA2273" s="7">
        <f t="shared" si="282"/>
        <v>0</v>
      </c>
      <c r="AB2273" s="7" t="b">
        <f t="shared" si="283"/>
        <v>0</v>
      </c>
      <c r="AC2273" s="7" t="b">
        <f t="shared" si="284"/>
        <v>1</v>
      </c>
      <c r="AD2273" s="7" t="b">
        <f t="shared" si="285"/>
        <v>0</v>
      </c>
      <c r="AE2273" s="7" t="b">
        <f t="shared" si="286"/>
        <v>1</v>
      </c>
      <c r="AF2273" s="7" t="b">
        <f t="shared" si="287"/>
        <v>0</v>
      </c>
      <c r="AH2273" t="b">
        <f>AND(Table252102[[#This Row],[Developmental toxicity]:[Reproductive toxicity]])</f>
        <v>0</v>
      </c>
    </row>
    <row r="2274" spans="1:34" x14ac:dyDescent="0.25">
      <c r="A2274" s="3">
        <f t="shared" si="280"/>
        <v>2273</v>
      </c>
      <c r="B2274" s="3"/>
      <c r="C2274" s="3" t="s">
        <v>11392</v>
      </c>
      <c r="D2274" s="3" t="s">
        <v>17837</v>
      </c>
      <c r="E2274" s="29" t="s">
        <v>18103</v>
      </c>
      <c r="F2274" s="3" t="s">
        <v>18021</v>
      </c>
      <c r="G2274" s="3" t="s">
        <v>18220</v>
      </c>
      <c r="H2274" s="3" t="s">
        <v>18221</v>
      </c>
      <c r="I2274" s="3" t="s">
        <v>18222</v>
      </c>
      <c r="J2274" s="3"/>
      <c r="K2274" s="7" t="e">
        <v>#N/A</v>
      </c>
      <c r="L2274" s="7" t="e">
        <v>#N/A</v>
      </c>
      <c r="M2274" s="7" t="e">
        <v>#N/A</v>
      </c>
      <c r="N2274" s="7" t="e">
        <v>#N/A</v>
      </c>
      <c r="O2274" s="7" t="e">
        <v>#N/A</v>
      </c>
      <c r="P2274" s="7" t="e">
        <v>#N/A</v>
      </c>
      <c r="Q2274" s="7" t="e">
        <v>#N/A</v>
      </c>
      <c r="R2274" s="7" t="e">
        <v>#N/A</v>
      </c>
      <c r="S2274" s="7" t="e">
        <v>#N/A</v>
      </c>
      <c r="T2274" s="7" t="e">
        <v>#N/A</v>
      </c>
      <c r="U2274" s="7" t="e">
        <v>#N/A</v>
      </c>
      <c r="V2274" s="7" t="e">
        <v>#N/A</v>
      </c>
      <c r="W2274" s="3">
        <v>1</v>
      </c>
      <c r="X2274" s="3" t="e">
        <v>#N/A</v>
      </c>
      <c r="Y2274" s="7" t="e">
        <v>#N/A</v>
      </c>
      <c r="Z2274" s="7">
        <f t="shared" si="281"/>
        <v>1</v>
      </c>
      <c r="AA2274" s="7">
        <f t="shared" si="282"/>
        <v>1</v>
      </c>
      <c r="AB2274" s="7" t="b">
        <f t="shared" si="283"/>
        <v>0</v>
      </c>
      <c r="AC2274" s="7" t="b">
        <f t="shared" si="284"/>
        <v>1</v>
      </c>
      <c r="AD2274" s="7" t="b">
        <f t="shared" si="285"/>
        <v>0</v>
      </c>
      <c r="AE2274" s="7" t="b">
        <f t="shared" si="286"/>
        <v>1</v>
      </c>
      <c r="AF2274" s="7" t="b">
        <f t="shared" si="287"/>
        <v>0</v>
      </c>
      <c r="AH2274" t="b">
        <f>AND(Table252102[[#This Row],[Developmental toxicity]:[Reproductive toxicity]])</f>
        <v>0</v>
      </c>
    </row>
    <row r="2275" spans="1:34" x14ac:dyDescent="0.25">
      <c r="A2275" s="3">
        <f t="shared" si="280"/>
        <v>2274</v>
      </c>
      <c r="B2275" s="3"/>
      <c r="C2275" s="3" t="s">
        <v>11066</v>
      </c>
      <c r="D2275" s="3" t="s">
        <v>11065</v>
      </c>
      <c r="E2275" s="29" t="s">
        <v>13966</v>
      </c>
      <c r="F2275" s="3" t="s">
        <v>13967</v>
      </c>
      <c r="G2275" s="3" t="s">
        <v>13968</v>
      </c>
      <c r="H2275" s="3" t="s">
        <v>13969</v>
      </c>
      <c r="I2275" s="3" t="s">
        <v>13970</v>
      </c>
      <c r="J2275" s="3"/>
      <c r="K2275" s="7" t="e">
        <v>#N/A</v>
      </c>
      <c r="L2275" s="7" t="e">
        <v>#N/A</v>
      </c>
      <c r="M2275" s="7" t="e">
        <v>#N/A</v>
      </c>
      <c r="N2275" s="7" t="e">
        <v>#N/A</v>
      </c>
      <c r="O2275" s="7" t="e">
        <v>#N/A</v>
      </c>
      <c r="P2275" s="7" t="e">
        <v>#N/A</v>
      </c>
      <c r="Q2275" s="7" t="e">
        <v>#N/A</v>
      </c>
      <c r="R2275" s="7" t="e">
        <v>#N/A</v>
      </c>
      <c r="S2275" s="7" t="e">
        <v>#N/A</v>
      </c>
      <c r="T2275" s="7" t="e">
        <v>#N/A</v>
      </c>
      <c r="U2275" s="7" t="e">
        <v>#N/A</v>
      </c>
      <c r="V2275" s="7" t="e">
        <v>#N/A</v>
      </c>
      <c r="W2275" s="3">
        <v>1</v>
      </c>
      <c r="X2275" s="3" t="e">
        <v>#N/A</v>
      </c>
      <c r="Y2275" s="7" t="e">
        <v>#N/A</v>
      </c>
      <c r="Z2275" s="7">
        <f t="shared" si="281"/>
        <v>1</v>
      </c>
      <c r="AA2275" s="7">
        <f t="shared" si="282"/>
        <v>1</v>
      </c>
      <c r="AB2275" s="7" t="b">
        <f t="shared" si="283"/>
        <v>0</v>
      </c>
      <c r="AC2275" s="7" t="b">
        <f t="shared" si="284"/>
        <v>1</v>
      </c>
      <c r="AD2275" s="7" t="b">
        <f t="shared" si="285"/>
        <v>0</v>
      </c>
      <c r="AE2275" s="7" t="b">
        <f t="shared" si="286"/>
        <v>1</v>
      </c>
      <c r="AF2275" s="7" t="b">
        <f t="shared" si="287"/>
        <v>0</v>
      </c>
      <c r="AH2275" t="b">
        <f>AND(Table252102[[#This Row],[Developmental toxicity]:[Reproductive toxicity]])</f>
        <v>0</v>
      </c>
    </row>
    <row r="2276" spans="1:34" x14ac:dyDescent="0.25">
      <c r="A2276" s="3">
        <f t="shared" si="280"/>
        <v>2275</v>
      </c>
      <c r="B2276" s="3"/>
      <c r="C2276" s="3" t="s">
        <v>12966</v>
      </c>
      <c r="D2276" s="3" t="s">
        <v>17956</v>
      </c>
      <c r="E2276" s="29" t="s">
        <v>18145</v>
      </c>
      <c r="F2276" s="3" t="s">
        <v>18063</v>
      </c>
      <c r="G2276" s="3" t="s">
        <v>18312</v>
      </c>
      <c r="H2276" s="3" t="s">
        <v>18312</v>
      </c>
      <c r="I2276" s="3" t="s">
        <v>18313</v>
      </c>
      <c r="J2276" s="3"/>
      <c r="K2276" s="7" t="e">
        <v>#N/A</v>
      </c>
      <c r="L2276" s="7" t="e">
        <v>#N/A</v>
      </c>
      <c r="M2276" s="7" t="e">
        <v>#N/A</v>
      </c>
      <c r="N2276" s="7" t="e">
        <v>#N/A</v>
      </c>
      <c r="O2276" s="7" t="e">
        <v>#N/A</v>
      </c>
      <c r="P2276" s="7" t="e">
        <v>#N/A</v>
      </c>
      <c r="Q2276" s="7" t="e">
        <v>#N/A</v>
      </c>
      <c r="R2276" s="7" t="e">
        <v>#N/A</v>
      </c>
      <c r="S2276" s="7" t="e">
        <v>#N/A</v>
      </c>
      <c r="T2276" s="7" t="e">
        <v>#N/A</v>
      </c>
      <c r="U2276" s="7" t="e">
        <v>#N/A</v>
      </c>
      <c r="V2276" s="7" t="e">
        <v>#N/A</v>
      </c>
      <c r="W2276" s="3">
        <v>0</v>
      </c>
      <c r="X2276" s="3" t="e">
        <v>#N/A</v>
      </c>
      <c r="Y2276" s="7" t="e">
        <v>#N/A</v>
      </c>
      <c r="Z2276" s="7">
        <f t="shared" si="281"/>
        <v>0</v>
      </c>
      <c r="AA2276" s="7">
        <f t="shared" si="282"/>
        <v>0</v>
      </c>
      <c r="AB2276" s="7" t="b">
        <f t="shared" si="283"/>
        <v>0</v>
      </c>
      <c r="AC2276" s="7" t="b">
        <f t="shared" si="284"/>
        <v>1</v>
      </c>
      <c r="AD2276" s="7" t="b">
        <f t="shared" si="285"/>
        <v>0</v>
      </c>
      <c r="AE2276" s="7" t="b">
        <f t="shared" si="286"/>
        <v>1</v>
      </c>
      <c r="AF2276" s="7" t="b">
        <f t="shared" si="287"/>
        <v>0</v>
      </c>
      <c r="AH2276" t="b">
        <f>AND(Table252102[[#This Row],[Developmental toxicity]:[Reproductive toxicity]])</f>
        <v>0</v>
      </c>
    </row>
    <row r="2277" spans="1:34" x14ac:dyDescent="0.25">
      <c r="A2277" s="3">
        <f t="shared" si="280"/>
        <v>2276</v>
      </c>
      <c r="B2277" s="3">
        <v>414</v>
      </c>
      <c r="C2277" s="3" t="s">
        <v>945</v>
      </c>
      <c r="D2277" t="s">
        <v>5290</v>
      </c>
      <c r="E2277" s="12" t="s">
        <v>4833</v>
      </c>
      <c r="F2277" t="s">
        <v>5741</v>
      </c>
      <c r="G2277" s="3" t="s">
        <v>946</v>
      </c>
      <c r="H2277" t="s">
        <v>6735</v>
      </c>
      <c r="I2277" t="s">
        <v>6736</v>
      </c>
      <c r="J2277" s="3" t="s">
        <v>1433</v>
      </c>
      <c r="K2277" s="7" t="e">
        <v>#N/A</v>
      </c>
      <c r="L2277" s="7">
        <v>1</v>
      </c>
      <c r="M2277" s="7" t="e">
        <v>#N/A</v>
      </c>
      <c r="N2277" s="7" t="e">
        <v>#N/A</v>
      </c>
      <c r="O2277" s="7" t="e">
        <v>#N/A</v>
      </c>
      <c r="P2277" s="3" t="e">
        <v>#N/A</v>
      </c>
      <c r="Q2277" s="3" t="e">
        <v>#N/A</v>
      </c>
      <c r="R2277" s="7" t="e">
        <v>#N/A</v>
      </c>
      <c r="S2277" s="3" t="e">
        <v>#N/A</v>
      </c>
      <c r="T2277" s="3" t="e">
        <v>#N/A</v>
      </c>
      <c r="U2277" s="7" t="e">
        <v>#N/A</v>
      </c>
      <c r="V2277" s="7" t="e">
        <v>#N/A</v>
      </c>
      <c r="W2277" s="3">
        <v>1</v>
      </c>
      <c r="X2277" s="3" t="e">
        <v>#N/A</v>
      </c>
      <c r="Y2277" s="7" t="e">
        <v>#N/A</v>
      </c>
      <c r="Z2277" s="7">
        <f t="shared" si="281"/>
        <v>1</v>
      </c>
      <c r="AA2277" s="7">
        <f t="shared" si="282"/>
        <v>1</v>
      </c>
      <c r="AB2277" s="7" t="b">
        <f t="shared" si="283"/>
        <v>0</v>
      </c>
      <c r="AC2277" s="7" t="b">
        <f t="shared" si="284"/>
        <v>1</v>
      </c>
      <c r="AD2277" s="7" t="b">
        <f t="shared" si="285"/>
        <v>0</v>
      </c>
      <c r="AE2277" s="7" t="b">
        <f t="shared" si="286"/>
        <v>1</v>
      </c>
      <c r="AF2277" s="7" t="b">
        <f t="shared" si="287"/>
        <v>0</v>
      </c>
      <c r="AH2277" t="b">
        <f>AND(Table252102[[#This Row],[Developmental toxicity]:[Reproductive toxicity]])</f>
        <v>0</v>
      </c>
    </row>
    <row r="2278" spans="1:34" x14ac:dyDescent="0.25">
      <c r="A2278" s="3">
        <f t="shared" si="280"/>
        <v>2277</v>
      </c>
      <c r="B2278" s="3"/>
      <c r="C2278" s="3" t="s">
        <v>11115</v>
      </c>
      <c r="D2278" s="3" t="s">
        <v>17816</v>
      </c>
      <c r="E2278" s="29" t="s">
        <v>18089</v>
      </c>
      <c r="F2278" s="3" t="s">
        <v>18007</v>
      </c>
      <c r="G2278" s="3" t="s">
        <v>18185</v>
      </c>
      <c r="H2278" s="3" t="s">
        <v>18186</v>
      </c>
      <c r="I2278" s="3" t="s">
        <v>18187</v>
      </c>
      <c r="J2278" s="3"/>
      <c r="K2278" s="7" t="e">
        <v>#N/A</v>
      </c>
      <c r="L2278" s="7" t="e">
        <v>#N/A</v>
      </c>
      <c r="M2278" s="7" t="e">
        <v>#N/A</v>
      </c>
      <c r="N2278" s="7" t="e">
        <v>#N/A</v>
      </c>
      <c r="O2278" s="7" t="e">
        <v>#N/A</v>
      </c>
      <c r="P2278" s="7" t="e">
        <v>#N/A</v>
      </c>
      <c r="Q2278" s="7" t="e">
        <v>#N/A</v>
      </c>
      <c r="R2278" s="7" t="e">
        <v>#N/A</v>
      </c>
      <c r="S2278" s="7" t="e">
        <v>#N/A</v>
      </c>
      <c r="T2278" s="7" t="e">
        <v>#N/A</v>
      </c>
      <c r="U2278" s="7" t="e">
        <v>#N/A</v>
      </c>
      <c r="V2278" s="7" t="e">
        <v>#N/A</v>
      </c>
      <c r="W2278" s="3">
        <v>1</v>
      </c>
      <c r="X2278" s="3" t="e">
        <v>#N/A</v>
      </c>
      <c r="Y2278" s="7" t="e">
        <v>#N/A</v>
      </c>
      <c r="Z2278" s="7">
        <f t="shared" si="281"/>
        <v>1</v>
      </c>
      <c r="AA2278" s="7">
        <f t="shared" si="282"/>
        <v>1</v>
      </c>
      <c r="AB2278" s="7" t="b">
        <f t="shared" si="283"/>
        <v>0</v>
      </c>
      <c r="AC2278" s="7" t="b">
        <f t="shared" si="284"/>
        <v>1</v>
      </c>
      <c r="AD2278" s="7" t="b">
        <f t="shared" si="285"/>
        <v>0</v>
      </c>
      <c r="AE2278" s="7" t="b">
        <f t="shared" si="286"/>
        <v>1</v>
      </c>
      <c r="AF2278" s="7" t="b">
        <f t="shared" si="287"/>
        <v>0</v>
      </c>
      <c r="AH2278" t="b">
        <f>AND(Table252102[[#This Row],[Developmental toxicity]:[Reproductive toxicity]])</f>
        <v>0</v>
      </c>
    </row>
    <row r="2279" spans="1:34" x14ac:dyDescent="0.25">
      <c r="A2279" s="3">
        <f t="shared" si="280"/>
        <v>2278</v>
      </c>
      <c r="B2279" s="3"/>
      <c r="C2279" s="3" t="s">
        <v>10869</v>
      </c>
      <c r="D2279" s="3" t="s">
        <v>17800</v>
      </c>
      <c r="E2279" s="29" t="s">
        <v>18078</v>
      </c>
      <c r="F2279" s="3" t="s">
        <v>17996</v>
      </c>
      <c r="G2279" s="3" t="s">
        <v>18161</v>
      </c>
      <c r="H2279" s="3" t="s">
        <v>10870</v>
      </c>
      <c r="I2279" s="3" t="s">
        <v>18162</v>
      </c>
      <c r="J2279" s="3"/>
      <c r="K2279" s="7" t="e">
        <v>#N/A</v>
      </c>
      <c r="L2279" s="7" t="e">
        <v>#N/A</v>
      </c>
      <c r="M2279" s="7" t="e">
        <v>#N/A</v>
      </c>
      <c r="N2279" s="7" t="e">
        <v>#N/A</v>
      </c>
      <c r="O2279" s="7" t="e">
        <v>#N/A</v>
      </c>
      <c r="P2279" s="7" t="e">
        <v>#N/A</v>
      </c>
      <c r="Q2279" s="7" t="e">
        <v>#N/A</v>
      </c>
      <c r="R2279" s="7" t="e">
        <v>#N/A</v>
      </c>
      <c r="S2279" s="7" t="e">
        <v>#N/A</v>
      </c>
      <c r="T2279" s="7" t="e">
        <v>#N/A</v>
      </c>
      <c r="U2279" s="7" t="e">
        <v>#N/A</v>
      </c>
      <c r="V2279" s="7" t="e">
        <v>#N/A</v>
      </c>
      <c r="W2279" s="3">
        <v>1</v>
      </c>
      <c r="X2279" s="3" t="e">
        <v>#N/A</v>
      </c>
      <c r="Y2279" s="7" t="e">
        <v>#N/A</v>
      </c>
      <c r="Z2279" s="7">
        <f t="shared" si="281"/>
        <v>1</v>
      </c>
      <c r="AA2279" s="7">
        <f t="shared" si="282"/>
        <v>1</v>
      </c>
      <c r="AB2279" s="7" t="b">
        <f t="shared" si="283"/>
        <v>0</v>
      </c>
      <c r="AC2279" s="7" t="b">
        <f t="shared" si="284"/>
        <v>1</v>
      </c>
      <c r="AD2279" s="7" t="b">
        <f t="shared" si="285"/>
        <v>0</v>
      </c>
      <c r="AE2279" s="7" t="b">
        <f t="shared" si="286"/>
        <v>1</v>
      </c>
      <c r="AF2279" s="7" t="b">
        <f t="shared" si="287"/>
        <v>0</v>
      </c>
      <c r="AH2279" t="b">
        <f>AND(Table252102[[#This Row],[Developmental toxicity]:[Reproductive toxicity]])</f>
        <v>0</v>
      </c>
    </row>
    <row r="2280" spans="1:34" x14ac:dyDescent="0.25">
      <c r="A2280" s="3">
        <f t="shared" si="280"/>
        <v>2279</v>
      </c>
      <c r="B2280" s="3"/>
      <c r="C2280" s="3" t="s">
        <v>12257</v>
      </c>
      <c r="D2280" s="3" t="s">
        <v>12256</v>
      </c>
      <c r="E2280" s="29" t="s">
        <v>16002</v>
      </c>
      <c r="F2280" s="3" t="s">
        <v>16003</v>
      </c>
      <c r="G2280" s="3" t="s">
        <v>12258</v>
      </c>
      <c r="H2280" s="3" t="s">
        <v>12258</v>
      </c>
      <c r="I2280" s="3" t="s">
        <v>16004</v>
      </c>
      <c r="J2280" s="3"/>
      <c r="K2280" s="7" t="e">
        <v>#N/A</v>
      </c>
      <c r="L2280" s="7" t="e">
        <v>#N/A</v>
      </c>
      <c r="M2280" s="7" t="e">
        <v>#N/A</v>
      </c>
      <c r="N2280" s="7" t="e">
        <v>#N/A</v>
      </c>
      <c r="O2280" s="7" t="e">
        <v>#N/A</v>
      </c>
      <c r="P2280" s="7" t="e">
        <v>#N/A</v>
      </c>
      <c r="Q2280" s="7" t="e">
        <v>#N/A</v>
      </c>
      <c r="R2280" s="7" t="e">
        <v>#N/A</v>
      </c>
      <c r="S2280" s="7" t="e">
        <v>#N/A</v>
      </c>
      <c r="T2280" s="7" t="e">
        <v>#N/A</v>
      </c>
      <c r="U2280" s="7" t="e">
        <v>#N/A</v>
      </c>
      <c r="V2280" s="7" t="e">
        <v>#N/A</v>
      </c>
      <c r="W2280" s="3">
        <v>0</v>
      </c>
      <c r="X2280" s="3" t="e">
        <v>#N/A</v>
      </c>
      <c r="Y2280" s="7" t="e">
        <v>#N/A</v>
      </c>
      <c r="Z2280" s="7">
        <f t="shared" si="281"/>
        <v>0</v>
      </c>
      <c r="AA2280" s="7">
        <f t="shared" si="282"/>
        <v>0</v>
      </c>
      <c r="AB2280" s="7" t="b">
        <f t="shared" si="283"/>
        <v>0</v>
      </c>
      <c r="AC2280" s="7" t="b">
        <f t="shared" si="284"/>
        <v>1</v>
      </c>
      <c r="AD2280" s="7" t="b">
        <f t="shared" si="285"/>
        <v>0</v>
      </c>
      <c r="AE2280" s="7" t="b">
        <f t="shared" si="286"/>
        <v>1</v>
      </c>
      <c r="AF2280" s="7" t="b">
        <f t="shared" si="287"/>
        <v>0</v>
      </c>
      <c r="AH2280" t="b">
        <f>AND(Table252102[[#This Row],[Developmental toxicity]:[Reproductive toxicity]])</f>
        <v>0</v>
      </c>
    </row>
    <row r="2281" spans="1:34" x14ac:dyDescent="0.25">
      <c r="A2281" s="3">
        <f t="shared" si="280"/>
        <v>2280</v>
      </c>
      <c r="B2281" s="3">
        <v>13942</v>
      </c>
      <c r="C2281" s="3" t="s">
        <v>520</v>
      </c>
      <c r="D2281" s="3" t="s">
        <v>257</v>
      </c>
      <c r="E2281" s="29" t="s">
        <v>4068</v>
      </c>
      <c r="F2281" s="3" t="s">
        <v>1650</v>
      </c>
      <c r="G2281" s="3" t="s">
        <v>258</v>
      </c>
      <c r="H2281" s="3" t="s">
        <v>1638</v>
      </c>
      <c r="I2281" s="3" t="s">
        <v>4444</v>
      </c>
      <c r="J2281" s="3" t="s">
        <v>20</v>
      </c>
      <c r="K2281" s="7" t="e">
        <v>#N/A</v>
      </c>
      <c r="L2281" s="7">
        <v>1</v>
      </c>
      <c r="M2281" s="7" t="e">
        <v>#N/A</v>
      </c>
      <c r="N2281" s="7" t="e">
        <v>#N/A</v>
      </c>
      <c r="O2281" s="7">
        <v>1</v>
      </c>
      <c r="P2281" s="7" t="e">
        <v>#N/A</v>
      </c>
      <c r="Q2281" s="7">
        <v>0</v>
      </c>
      <c r="R2281" s="7" t="e">
        <v>#N/A</v>
      </c>
      <c r="S2281" s="7" t="e">
        <v>#N/A</v>
      </c>
      <c r="T2281" s="7">
        <v>1</v>
      </c>
      <c r="U2281" s="7" t="e">
        <v>#N/A</v>
      </c>
      <c r="V2281" s="7" t="e">
        <v>#N/A</v>
      </c>
      <c r="W2281" s="7">
        <v>1</v>
      </c>
      <c r="X2281" s="7" t="e">
        <v>#N/A</v>
      </c>
      <c r="Y2281" s="7">
        <v>1</v>
      </c>
      <c r="Z2281" s="7">
        <f t="shared" si="281"/>
        <v>1</v>
      </c>
      <c r="AA2281" s="7">
        <f t="shared" si="282"/>
        <v>1</v>
      </c>
      <c r="AB2281" s="7" t="b">
        <f t="shared" si="283"/>
        <v>1</v>
      </c>
      <c r="AC2281" s="7" t="b">
        <f t="shared" si="284"/>
        <v>1</v>
      </c>
      <c r="AD2281" s="7" t="b">
        <f t="shared" si="285"/>
        <v>1</v>
      </c>
      <c r="AE2281" s="7" t="b">
        <f t="shared" si="286"/>
        <v>1</v>
      </c>
      <c r="AF2281" s="7" t="b">
        <f t="shared" si="287"/>
        <v>1</v>
      </c>
      <c r="AH2281" t="b">
        <f>AND(Table252102[[#This Row],[Developmental toxicity]:[Reproductive toxicity]])</f>
        <v>1</v>
      </c>
    </row>
    <row r="2282" spans="1:34" x14ac:dyDescent="0.25">
      <c r="A2282" s="3">
        <f t="shared" si="280"/>
        <v>2281</v>
      </c>
      <c r="B2282" s="3"/>
      <c r="C2282" s="3" t="s">
        <v>11176</v>
      </c>
      <c r="D2282" s="3" t="s">
        <v>11175</v>
      </c>
      <c r="E2282" s="29" t="s">
        <v>14184</v>
      </c>
      <c r="F2282" s="3" t="s">
        <v>14185</v>
      </c>
      <c r="G2282" s="3" t="s">
        <v>14186</v>
      </c>
      <c r="H2282" s="3" t="s">
        <v>11177</v>
      </c>
      <c r="I2282" s="3" t="s">
        <v>14187</v>
      </c>
      <c r="J2282" s="3"/>
      <c r="K2282" s="7" t="e">
        <v>#N/A</v>
      </c>
      <c r="L2282" s="7" t="e">
        <v>#N/A</v>
      </c>
      <c r="M2282" s="7" t="e">
        <v>#N/A</v>
      </c>
      <c r="N2282" s="7" t="e">
        <v>#N/A</v>
      </c>
      <c r="O2282" s="7" t="e">
        <v>#N/A</v>
      </c>
      <c r="P2282" s="7" t="e">
        <v>#N/A</v>
      </c>
      <c r="Q2282" s="7" t="e">
        <v>#N/A</v>
      </c>
      <c r="R2282" s="7" t="e">
        <v>#N/A</v>
      </c>
      <c r="S2282" s="7" t="e">
        <v>#N/A</v>
      </c>
      <c r="T2282" s="7" t="e">
        <v>#N/A</v>
      </c>
      <c r="U2282" s="7" t="e">
        <v>#N/A</v>
      </c>
      <c r="V2282" s="7" t="e">
        <v>#N/A</v>
      </c>
      <c r="W2282" s="3">
        <v>1</v>
      </c>
      <c r="X2282" s="3" t="e">
        <v>#N/A</v>
      </c>
      <c r="Y2282" s="7" t="e">
        <v>#N/A</v>
      </c>
      <c r="Z2282" s="7">
        <f t="shared" si="281"/>
        <v>1</v>
      </c>
      <c r="AA2282" s="7">
        <f t="shared" si="282"/>
        <v>1</v>
      </c>
      <c r="AB2282" s="7" t="b">
        <f t="shared" si="283"/>
        <v>0</v>
      </c>
      <c r="AC2282" s="7" t="b">
        <f t="shared" si="284"/>
        <v>1</v>
      </c>
      <c r="AD2282" s="7" t="b">
        <f t="shared" si="285"/>
        <v>0</v>
      </c>
      <c r="AE2282" s="7" t="b">
        <f t="shared" si="286"/>
        <v>1</v>
      </c>
      <c r="AF2282" s="7" t="b">
        <f t="shared" si="287"/>
        <v>0</v>
      </c>
      <c r="AH2282" t="b">
        <f>AND(Table252102[[#This Row],[Developmental toxicity]:[Reproductive toxicity]])</f>
        <v>0</v>
      </c>
    </row>
    <row r="2283" spans="1:34" x14ac:dyDescent="0.25">
      <c r="A2283" s="3">
        <f t="shared" si="280"/>
        <v>2282</v>
      </c>
      <c r="B2283" s="3"/>
      <c r="C2283" s="3" t="s">
        <v>11679</v>
      </c>
      <c r="D2283" s="3" t="s">
        <v>17863</v>
      </c>
      <c r="E2283" s="29" t="s">
        <v>18120</v>
      </c>
      <c r="F2283" s="3" t="s">
        <v>18038</v>
      </c>
      <c r="G2283" s="3" t="s">
        <v>18260</v>
      </c>
      <c r="H2283" s="3" t="s">
        <v>11680</v>
      </c>
      <c r="I2283" s="3" t="s">
        <v>18261</v>
      </c>
      <c r="J2283" s="3"/>
      <c r="K2283" s="7" t="e">
        <v>#N/A</v>
      </c>
      <c r="L2283" s="7" t="e">
        <v>#N/A</v>
      </c>
      <c r="M2283" s="7" t="e">
        <v>#N/A</v>
      </c>
      <c r="N2283" s="7" t="e">
        <v>#N/A</v>
      </c>
      <c r="O2283" s="7" t="e">
        <v>#N/A</v>
      </c>
      <c r="P2283" s="7" t="e">
        <v>#N/A</v>
      </c>
      <c r="Q2283" s="7" t="e">
        <v>#N/A</v>
      </c>
      <c r="R2283" s="7" t="e">
        <v>#N/A</v>
      </c>
      <c r="S2283" s="7" t="e">
        <v>#N/A</v>
      </c>
      <c r="T2283" s="7" t="e">
        <v>#N/A</v>
      </c>
      <c r="U2283" s="7" t="e">
        <v>#N/A</v>
      </c>
      <c r="V2283" s="7" t="e">
        <v>#N/A</v>
      </c>
      <c r="W2283" s="3">
        <v>1</v>
      </c>
      <c r="X2283" s="3" t="e">
        <v>#N/A</v>
      </c>
      <c r="Y2283" s="7" t="e">
        <v>#N/A</v>
      </c>
      <c r="Z2283" s="7">
        <f t="shared" si="281"/>
        <v>1</v>
      </c>
      <c r="AA2283" s="7">
        <f t="shared" si="282"/>
        <v>1</v>
      </c>
      <c r="AB2283" s="7" t="b">
        <f t="shared" si="283"/>
        <v>0</v>
      </c>
      <c r="AC2283" s="7" t="b">
        <f t="shared" si="284"/>
        <v>1</v>
      </c>
      <c r="AD2283" s="7" t="b">
        <f t="shared" si="285"/>
        <v>0</v>
      </c>
      <c r="AE2283" s="7" t="b">
        <f t="shared" si="286"/>
        <v>1</v>
      </c>
      <c r="AF2283" s="7" t="b">
        <f t="shared" si="287"/>
        <v>0</v>
      </c>
      <c r="AH2283" t="b">
        <f>AND(Table252102[[#This Row],[Developmental toxicity]:[Reproductive toxicity]])</f>
        <v>0</v>
      </c>
    </row>
    <row r="2284" spans="1:34" x14ac:dyDescent="0.25">
      <c r="A2284" s="3">
        <f t="shared" si="280"/>
        <v>2283</v>
      </c>
      <c r="B2284" s="3">
        <v>392</v>
      </c>
      <c r="C2284" s="3" t="s">
        <v>911</v>
      </c>
      <c r="D2284" s="3" t="s">
        <v>3127</v>
      </c>
      <c r="E2284" s="29" t="s">
        <v>4818</v>
      </c>
      <c r="F2284" s="3" t="s">
        <v>5732</v>
      </c>
      <c r="G2284" s="3" t="s">
        <v>912</v>
      </c>
      <c r="H2284" s="3" t="s">
        <v>6705</v>
      </c>
      <c r="I2284" s="3" t="s">
        <v>6706</v>
      </c>
      <c r="J2284" s="3" t="s">
        <v>1431</v>
      </c>
      <c r="K2284" s="7" t="e">
        <v>#N/A</v>
      </c>
      <c r="L2284" s="7">
        <v>1</v>
      </c>
      <c r="M2284" s="7" t="e">
        <v>#N/A</v>
      </c>
      <c r="N2284" s="7" t="e">
        <v>#N/A</v>
      </c>
      <c r="O2284" s="7" t="e">
        <v>#N/A</v>
      </c>
      <c r="P2284" s="7" t="e">
        <v>#N/A</v>
      </c>
      <c r="Q2284" s="7" t="e">
        <v>#N/A</v>
      </c>
      <c r="R2284" s="7" t="e">
        <v>#N/A</v>
      </c>
      <c r="S2284" s="7" t="e">
        <v>#N/A</v>
      </c>
      <c r="T2284" s="7">
        <v>1</v>
      </c>
      <c r="U2284" s="7" t="e">
        <v>#N/A</v>
      </c>
      <c r="V2284" s="7" t="e">
        <v>#N/A</v>
      </c>
      <c r="W2284" s="7" t="e">
        <v>#N/A</v>
      </c>
      <c r="X2284" s="7" t="e">
        <v>#N/A</v>
      </c>
      <c r="Y2284" s="7">
        <v>1</v>
      </c>
      <c r="Z2284" s="7">
        <f t="shared" si="281"/>
        <v>1</v>
      </c>
      <c r="AA2284" s="7">
        <f t="shared" si="282"/>
        <v>1</v>
      </c>
      <c r="AB2284" s="7" t="b">
        <f t="shared" si="283"/>
        <v>1</v>
      </c>
      <c r="AC2284" s="7" t="b">
        <f t="shared" si="284"/>
        <v>0</v>
      </c>
      <c r="AD2284" s="7" t="b">
        <f t="shared" si="285"/>
        <v>1</v>
      </c>
      <c r="AE2284" s="7" t="b">
        <f t="shared" si="286"/>
        <v>0</v>
      </c>
      <c r="AF2284" s="7" t="b">
        <f t="shared" si="287"/>
        <v>0</v>
      </c>
      <c r="AH2284" t="b">
        <f>AND(Table252102[[#This Row],[Developmental toxicity]:[Reproductive toxicity]])</f>
        <v>0</v>
      </c>
    </row>
    <row r="2285" spans="1:34" x14ac:dyDescent="0.25">
      <c r="A2285" s="3">
        <f t="shared" si="280"/>
        <v>2284</v>
      </c>
      <c r="B2285" s="3"/>
      <c r="C2285" s="3" t="s">
        <v>10947</v>
      </c>
      <c r="D2285" s="3" t="s">
        <v>10946</v>
      </c>
      <c r="E2285" s="29" t="s">
        <v>13749</v>
      </c>
      <c r="F2285" s="3" t="s">
        <v>13750</v>
      </c>
      <c r="G2285" s="3" t="s">
        <v>13751</v>
      </c>
      <c r="H2285" s="3" t="s">
        <v>13752</v>
      </c>
      <c r="I2285" s="3" t="s">
        <v>13753</v>
      </c>
      <c r="J2285" s="3"/>
      <c r="K2285" s="7" t="e">
        <v>#N/A</v>
      </c>
      <c r="L2285" s="7" t="e">
        <v>#N/A</v>
      </c>
      <c r="M2285" s="7" t="e">
        <v>#N/A</v>
      </c>
      <c r="N2285" s="7" t="e">
        <v>#N/A</v>
      </c>
      <c r="O2285" s="7" t="e">
        <v>#N/A</v>
      </c>
      <c r="P2285" s="7" t="e">
        <v>#N/A</v>
      </c>
      <c r="Q2285" s="7" t="e">
        <v>#N/A</v>
      </c>
      <c r="R2285" s="7" t="e">
        <v>#N/A</v>
      </c>
      <c r="S2285" s="7" t="e">
        <v>#N/A</v>
      </c>
      <c r="T2285" s="7" t="e">
        <v>#N/A</v>
      </c>
      <c r="U2285" s="7" t="e">
        <v>#N/A</v>
      </c>
      <c r="V2285" s="7" t="e">
        <v>#N/A</v>
      </c>
      <c r="W2285" s="3">
        <v>1</v>
      </c>
      <c r="X2285" s="3" t="e">
        <v>#N/A</v>
      </c>
      <c r="Y2285" s="7" t="e">
        <v>#N/A</v>
      </c>
      <c r="Z2285" s="7">
        <f t="shared" si="281"/>
        <v>1</v>
      </c>
      <c r="AA2285" s="7">
        <f t="shared" si="282"/>
        <v>1</v>
      </c>
      <c r="AB2285" s="7" t="b">
        <f t="shared" si="283"/>
        <v>0</v>
      </c>
      <c r="AC2285" s="7" t="b">
        <f t="shared" si="284"/>
        <v>1</v>
      </c>
      <c r="AD2285" s="7" t="b">
        <f t="shared" si="285"/>
        <v>0</v>
      </c>
      <c r="AE2285" s="7" t="b">
        <f t="shared" si="286"/>
        <v>1</v>
      </c>
      <c r="AF2285" s="7" t="b">
        <f t="shared" si="287"/>
        <v>0</v>
      </c>
      <c r="AH2285" t="b">
        <f>AND(Table252102[[#This Row],[Developmental toxicity]:[Reproductive toxicity]])</f>
        <v>0</v>
      </c>
    </row>
    <row r="2286" spans="1:34" x14ac:dyDescent="0.25">
      <c r="A2286" s="3">
        <f t="shared" si="280"/>
        <v>2285</v>
      </c>
      <c r="B2286" s="3">
        <v>13932</v>
      </c>
      <c r="C2286" s="3" t="s">
        <v>910</v>
      </c>
      <c r="D2286" s="3" t="s">
        <v>245</v>
      </c>
      <c r="E2286" s="29" t="s">
        <v>4062</v>
      </c>
      <c r="F2286" s="3" t="s">
        <v>3892</v>
      </c>
      <c r="G2286" s="3" t="s">
        <v>246</v>
      </c>
      <c r="H2286" s="3" t="s">
        <v>4435</v>
      </c>
      <c r="I2286" s="3" t="s">
        <v>4436</v>
      </c>
      <c r="J2286" s="3" t="s">
        <v>20</v>
      </c>
      <c r="K2286" s="7" t="e">
        <v>#N/A</v>
      </c>
      <c r="L2286" s="7">
        <v>1</v>
      </c>
      <c r="M2286" s="7" t="e">
        <v>#N/A</v>
      </c>
      <c r="N2286" s="7" t="e">
        <v>#N/A</v>
      </c>
      <c r="O2286" s="7" t="e">
        <v>#N/A</v>
      </c>
      <c r="P2286" s="7" t="e">
        <v>#N/A</v>
      </c>
      <c r="Q2286" s="7" t="e">
        <v>#N/A</v>
      </c>
      <c r="R2286" s="7" t="e">
        <v>#N/A</v>
      </c>
      <c r="S2286" s="7" t="e">
        <v>#N/A</v>
      </c>
      <c r="T2286" s="7" t="e">
        <v>#N/A</v>
      </c>
      <c r="U2286" s="7" t="e">
        <v>#N/A</v>
      </c>
      <c r="V2286" s="7" t="e">
        <v>#N/A</v>
      </c>
      <c r="W2286" s="7">
        <v>1</v>
      </c>
      <c r="X2286" s="7">
        <v>1</v>
      </c>
      <c r="Y2286" s="7">
        <v>1</v>
      </c>
      <c r="Z2286" s="7">
        <f t="shared" si="281"/>
        <v>1</v>
      </c>
      <c r="AA2286" s="7">
        <f t="shared" si="282"/>
        <v>1</v>
      </c>
      <c r="AB2286" s="7" t="b">
        <f t="shared" si="283"/>
        <v>1</v>
      </c>
      <c r="AC2286" s="7" t="b">
        <f t="shared" si="284"/>
        <v>1</v>
      </c>
      <c r="AD2286" s="7" t="b">
        <f t="shared" si="285"/>
        <v>0</v>
      </c>
      <c r="AE2286" s="7" t="b">
        <f t="shared" si="286"/>
        <v>1</v>
      </c>
      <c r="AF2286" s="7" t="b">
        <f t="shared" si="287"/>
        <v>0</v>
      </c>
      <c r="AH2286" t="b">
        <f>AND(Table252102[[#This Row],[Developmental toxicity]:[Reproductive toxicity]])</f>
        <v>1</v>
      </c>
    </row>
    <row r="2287" spans="1:34" x14ac:dyDescent="0.25">
      <c r="A2287" s="3">
        <f t="shared" si="280"/>
        <v>2286</v>
      </c>
      <c r="B2287" s="3"/>
      <c r="C2287" s="3" t="s">
        <v>10834</v>
      </c>
      <c r="D2287" s="3" t="s">
        <v>10833</v>
      </c>
      <c r="E2287" s="29" t="s">
        <v>13539</v>
      </c>
      <c r="F2287" s="3" t="s">
        <v>13540</v>
      </c>
      <c r="G2287" s="3" t="s">
        <v>13541</v>
      </c>
      <c r="H2287" s="3" t="s">
        <v>13542</v>
      </c>
      <c r="I2287" s="3" t="s">
        <v>13543</v>
      </c>
      <c r="J2287" s="3"/>
      <c r="K2287" s="7" t="e">
        <v>#N/A</v>
      </c>
      <c r="L2287" s="7" t="e">
        <v>#N/A</v>
      </c>
      <c r="M2287" s="7" t="e">
        <v>#N/A</v>
      </c>
      <c r="N2287" s="7" t="e">
        <v>#N/A</v>
      </c>
      <c r="O2287" s="7" t="e">
        <v>#N/A</v>
      </c>
      <c r="P2287" s="7" t="e">
        <v>#N/A</v>
      </c>
      <c r="Q2287" s="7" t="e">
        <v>#N/A</v>
      </c>
      <c r="R2287" s="7" t="e">
        <v>#N/A</v>
      </c>
      <c r="S2287" s="7" t="e">
        <v>#N/A</v>
      </c>
      <c r="T2287" s="7" t="e">
        <v>#N/A</v>
      </c>
      <c r="U2287" s="7" t="e">
        <v>#N/A</v>
      </c>
      <c r="V2287" s="7" t="e">
        <v>#N/A</v>
      </c>
      <c r="W2287" s="3">
        <v>1</v>
      </c>
      <c r="X2287" s="3" t="e">
        <v>#N/A</v>
      </c>
      <c r="Y2287" s="7" t="e">
        <v>#N/A</v>
      </c>
      <c r="Z2287" s="7">
        <f t="shared" si="281"/>
        <v>1</v>
      </c>
      <c r="AA2287" s="7">
        <f t="shared" si="282"/>
        <v>1</v>
      </c>
      <c r="AB2287" s="7" t="b">
        <f t="shared" si="283"/>
        <v>0</v>
      </c>
      <c r="AC2287" s="7" t="b">
        <f t="shared" si="284"/>
        <v>1</v>
      </c>
      <c r="AD2287" s="7" t="b">
        <f t="shared" si="285"/>
        <v>0</v>
      </c>
      <c r="AE2287" s="7" t="b">
        <f t="shared" si="286"/>
        <v>1</v>
      </c>
      <c r="AF2287" s="7" t="b">
        <f t="shared" si="287"/>
        <v>0</v>
      </c>
      <c r="AH2287" t="b">
        <f>AND(Table252102[[#This Row],[Developmental toxicity]:[Reproductive toxicity]])</f>
        <v>0</v>
      </c>
    </row>
    <row r="2288" spans="1:34" x14ac:dyDescent="0.25">
      <c r="A2288" s="3">
        <f t="shared" si="280"/>
        <v>2287</v>
      </c>
      <c r="B2288" s="3"/>
      <c r="C2288" s="3" t="s">
        <v>10958</v>
      </c>
      <c r="D2288" s="3" t="s">
        <v>10957</v>
      </c>
      <c r="E2288" s="29" t="s">
        <v>13773</v>
      </c>
      <c r="F2288" s="3" t="s">
        <v>13774</v>
      </c>
      <c r="G2288" s="3" t="s">
        <v>13775</v>
      </c>
      <c r="H2288" s="3" t="s">
        <v>13776</v>
      </c>
      <c r="I2288" s="3" t="s">
        <v>13777</v>
      </c>
      <c r="J2288" s="3"/>
      <c r="K2288" s="7" t="e">
        <v>#N/A</v>
      </c>
      <c r="L2288" s="7" t="e">
        <v>#N/A</v>
      </c>
      <c r="M2288" s="7" t="e">
        <v>#N/A</v>
      </c>
      <c r="N2288" s="7" t="e">
        <v>#N/A</v>
      </c>
      <c r="O2288" s="7" t="e">
        <v>#N/A</v>
      </c>
      <c r="P2288" s="7" t="e">
        <v>#N/A</v>
      </c>
      <c r="Q2288" s="7" t="e">
        <v>#N/A</v>
      </c>
      <c r="R2288" s="7" t="e">
        <v>#N/A</v>
      </c>
      <c r="S2288" s="7" t="e">
        <v>#N/A</v>
      </c>
      <c r="T2288" s="7" t="e">
        <v>#N/A</v>
      </c>
      <c r="U2288" s="7" t="e">
        <v>#N/A</v>
      </c>
      <c r="V2288" s="7" t="e">
        <v>#N/A</v>
      </c>
      <c r="W2288" s="3">
        <v>1</v>
      </c>
      <c r="X2288" s="3" t="e">
        <v>#N/A</v>
      </c>
      <c r="Y2288" s="7" t="e">
        <v>#N/A</v>
      </c>
      <c r="Z2288" s="7">
        <f t="shared" si="281"/>
        <v>1</v>
      </c>
      <c r="AA2288" s="7">
        <f t="shared" si="282"/>
        <v>1</v>
      </c>
      <c r="AB2288" s="7" t="b">
        <f t="shared" si="283"/>
        <v>0</v>
      </c>
      <c r="AC2288" s="7" t="b">
        <f t="shared" si="284"/>
        <v>1</v>
      </c>
      <c r="AD2288" s="7" t="b">
        <f t="shared" si="285"/>
        <v>0</v>
      </c>
      <c r="AE2288" s="7" t="b">
        <f t="shared" si="286"/>
        <v>1</v>
      </c>
      <c r="AF2288" s="7" t="b">
        <f t="shared" si="287"/>
        <v>0</v>
      </c>
      <c r="AH2288" t="b">
        <f>AND(Table252102[[#This Row],[Developmental toxicity]:[Reproductive toxicity]])</f>
        <v>0</v>
      </c>
    </row>
    <row r="2289" spans="1:34" x14ac:dyDescent="0.25">
      <c r="A2289" s="3">
        <f t="shared" si="280"/>
        <v>2288</v>
      </c>
      <c r="B2289" s="3">
        <v>13928</v>
      </c>
      <c r="C2289" s="3" t="s">
        <v>888</v>
      </c>
      <c r="D2289" s="3" t="s">
        <v>243</v>
      </c>
      <c r="E2289" s="29" t="s">
        <v>4061</v>
      </c>
      <c r="F2289" s="3" t="s">
        <v>3891</v>
      </c>
      <c r="G2289" s="3" t="s">
        <v>244</v>
      </c>
      <c r="H2289" s="3" t="s">
        <v>4433</v>
      </c>
      <c r="I2289" s="3" t="s">
        <v>4434</v>
      </c>
      <c r="J2289" s="3" t="s">
        <v>20</v>
      </c>
      <c r="K2289" s="7" t="e">
        <v>#N/A</v>
      </c>
      <c r="L2289" s="7">
        <v>1</v>
      </c>
      <c r="M2289" s="7" t="e">
        <v>#N/A</v>
      </c>
      <c r="N2289" s="7" t="e">
        <v>#N/A</v>
      </c>
      <c r="O2289" s="7" t="e">
        <v>#N/A</v>
      </c>
      <c r="P2289" s="7" t="e">
        <v>#N/A</v>
      </c>
      <c r="Q2289" s="7" t="e">
        <v>#N/A</v>
      </c>
      <c r="R2289" s="7" t="e">
        <v>#N/A</v>
      </c>
      <c r="S2289" s="7" t="e">
        <v>#N/A</v>
      </c>
      <c r="T2289" s="7" t="e">
        <v>#N/A</v>
      </c>
      <c r="U2289" s="7" t="e">
        <v>#N/A</v>
      </c>
      <c r="V2289" s="7" t="e">
        <v>#N/A</v>
      </c>
      <c r="W2289" s="7">
        <v>1</v>
      </c>
      <c r="X2289" s="7">
        <v>1</v>
      </c>
      <c r="Y2289" s="7">
        <v>1</v>
      </c>
      <c r="Z2289" s="7">
        <f t="shared" si="281"/>
        <v>1</v>
      </c>
      <c r="AA2289" s="7">
        <f t="shared" si="282"/>
        <v>1</v>
      </c>
      <c r="AB2289" s="7" t="b">
        <f t="shared" si="283"/>
        <v>1</v>
      </c>
      <c r="AC2289" s="7" t="b">
        <f t="shared" si="284"/>
        <v>1</v>
      </c>
      <c r="AD2289" s="7" t="b">
        <f t="shared" si="285"/>
        <v>0</v>
      </c>
      <c r="AE2289" s="7" t="b">
        <f t="shared" si="286"/>
        <v>1</v>
      </c>
      <c r="AF2289" s="7" t="b">
        <f t="shared" si="287"/>
        <v>0</v>
      </c>
      <c r="AH2289" t="b">
        <f>AND(Table252102[[#This Row],[Developmental toxicity]:[Reproductive toxicity]])</f>
        <v>1</v>
      </c>
    </row>
    <row r="2290" spans="1:34" x14ac:dyDescent="0.25">
      <c r="A2290" s="3">
        <f t="shared" si="280"/>
        <v>2289</v>
      </c>
      <c r="B2290" s="3"/>
      <c r="C2290" s="3" t="s">
        <v>11036</v>
      </c>
      <c r="D2290" s="3" t="s">
        <v>17812</v>
      </c>
      <c r="E2290" s="29" t="s">
        <v>18085</v>
      </c>
      <c r="F2290" s="3" t="s">
        <v>18003</v>
      </c>
      <c r="G2290" s="3" t="s">
        <v>11037</v>
      </c>
      <c r="H2290" s="3" t="s">
        <v>11037</v>
      </c>
      <c r="I2290" s="3" t="s">
        <v>18177</v>
      </c>
      <c r="J2290" s="3"/>
      <c r="K2290" s="7" t="e">
        <v>#N/A</v>
      </c>
      <c r="L2290" s="7" t="e">
        <v>#N/A</v>
      </c>
      <c r="M2290" s="7" t="e">
        <v>#N/A</v>
      </c>
      <c r="N2290" s="7" t="e">
        <v>#N/A</v>
      </c>
      <c r="O2290" s="7" t="e">
        <v>#N/A</v>
      </c>
      <c r="P2290" s="7" t="e">
        <v>#N/A</v>
      </c>
      <c r="Q2290" s="7" t="e">
        <v>#N/A</v>
      </c>
      <c r="R2290" s="7" t="e">
        <v>#N/A</v>
      </c>
      <c r="S2290" s="7" t="e">
        <v>#N/A</v>
      </c>
      <c r="T2290" s="7" t="e">
        <v>#N/A</v>
      </c>
      <c r="U2290" s="7" t="e">
        <v>#N/A</v>
      </c>
      <c r="V2290" s="7" t="e">
        <v>#N/A</v>
      </c>
      <c r="W2290" s="3">
        <v>1</v>
      </c>
      <c r="X2290" s="3" t="e">
        <v>#N/A</v>
      </c>
      <c r="Y2290" s="7" t="e">
        <v>#N/A</v>
      </c>
      <c r="Z2290" s="7">
        <f t="shared" si="281"/>
        <v>1</v>
      </c>
      <c r="AA2290" s="7">
        <f t="shared" si="282"/>
        <v>1</v>
      </c>
      <c r="AB2290" s="7" t="b">
        <f t="shared" si="283"/>
        <v>0</v>
      </c>
      <c r="AC2290" s="7" t="b">
        <f t="shared" si="284"/>
        <v>1</v>
      </c>
      <c r="AD2290" s="7" t="b">
        <f t="shared" si="285"/>
        <v>0</v>
      </c>
      <c r="AE2290" s="7" t="b">
        <f t="shared" si="286"/>
        <v>1</v>
      </c>
      <c r="AF2290" s="7" t="b">
        <f t="shared" si="287"/>
        <v>0</v>
      </c>
      <c r="AH2290" t="b">
        <f>AND(Table252102[[#This Row],[Developmental toxicity]:[Reproductive toxicity]])</f>
        <v>0</v>
      </c>
    </row>
    <row r="2291" spans="1:34" x14ac:dyDescent="0.25">
      <c r="A2291" s="3">
        <f t="shared" si="280"/>
        <v>2290</v>
      </c>
      <c r="B2291" s="3"/>
      <c r="C2291" s="3" t="s">
        <v>20544</v>
      </c>
      <c r="D2291" s="3" t="s">
        <v>19216</v>
      </c>
      <c r="E2291" s="29" t="s">
        <v>20299</v>
      </c>
      <c r="F2291" s="3" t="s">
        <v>19725</v>
      </c>
      <c r="G2291" s="3" t="s">
        <v>19726</v>
      </c>
      <c r="H2291" s="3" t="s">
        <v>19727</v>
      </c>
      <c r="I2291" s="3" t="s">
        <v>19728</v>
      </c>
      <c r="J2291" s="3" t="s">
        <v>20</v>
      </c>
      <c r="K2291" s="7" t="e">
        <v>#N/A</v>
      </c>
      <c r="L2291" s="7" t="e">
        <v>#N/A</v>
      </c>
      <c r="M2291" s="7" t="e">
        <v>#N/A</v>
      </c>
      <c r="N2291" s="7" t="e">
        <v>#N/A</v>
      </c>
      <c r="O2291" s="7" t="e">
        <v>#N/A</v>
      </c>
      <c r="P2291" s="7" t="e">
        <v>#N/A</v>
      </c>
      <c r="Q2291" s="7" t="e">
        <v>#N/A</v>
      </c>
      <c r="R2291" s="7" t="e">
        <v>#N/A</v>
      </c>
      <c r="S2291" s="7" t="e">
        <v>#N/A</v>
      </c>
      <c r="T2291" s="7" t="e">
        <v>#N/A</v>
      </c>
      <c r="U2291" s="7" t="e">
        <v>#N/A</v>
      </c>
      <c r="V2291" s="7" t="e">
        <v>#N/A</v>
      </c>
      <c r="W2291" s="7" t="e">
        <v>#N/A</v>
      </c>
      <c r="X2291" s="7">
        <v>1</v>
      </c>
      <c r="Y2291" s="7" t="e">
        <v>#N/A</v>
      </c>
      <c r="Z2291" s="7">
        <f t="shared" si="281"/>
        <v>1</v>
      </c>
      <c r="AA2291" s="7">
        <f t="shared" si="282"/>
        <v>1</v>
      </c>
      <c r="AB2291" s="7" t="b">
        <f t="shared" si="283"/>
        <v>1</v>
      </c>
      <c r="AC2291" s="7" t="b">
        <f t="shared" si="284"/>
        <v>0</v>
      </c>
      <c r="AD2291" s="7" t="b">
        <f t="shared" si="285"/>
        <v>0</v>
      </c>
      <c r="AE2291" s="7" t="b">
        <f t="shared" si="286"/>
        <v>0</v>
      </c>
      <c r="AF2291" s="7" t="b">
        <f t="shared" si="287"/>
        <v>0</v>
      </c>
      <c r="AH2291" t="b">
        <f>AND(Table252102[[#This Row],[Developmental toxicity]:[Reproductive toxicity]])</f>
        <v>0</v>
      </c>
    </row>
    <row r="2292" spans="1:34" x14ac:dyDescent="0.25">
      <c r="A2292" s="3">
        <f t="shared" si="280"/>
        <v>2291</v>
      </c>
      <c r="B2292" s="3">
        <v>380</v>
      </c>
      <c r="C2292" s="3" t="s">
        <v>891</v>
      </c>
      <c r="D2292" s="3" t="s">
        <v>3713</v>
      </c>
      <c r="E2292" s="29" t="s">
        <v>4808</v>
      </c>
      <c r="F2292" s="3" t="s">
        <v>5724</v>
      </c>
      <c r="G2292" s="3" t="s">
        <v>892</v>
      </c>
      <c r="H2292" s="3" t="s">
        <v>6685</v>
      </c>
      <c r="I2292" s="3" t="s">
        <v>6686</v>
      </c>
      <c r="J2292" s="3" t="s">
        <v>1431</v>
      </c>
      <c r="K2292" s="7" t="e">
        <v>#N/A</v>
      </c>
      <c r="L2292" s="7">
        <v>1</v>
      </c>
      <c r="M2292" s="7" t="e">
        <v>#N/A</v>
      </c>
      <c r="N2292" s="7" t="e">
        <v>#N/A</v>
      </c>
      <c r="O2292" s="7" t="e">
        <v>#N/A</v>
      </c>
      <c r="P2292" s="7" t="e">
        <v>#N/A</v>
      </c>
      <c r="Q2292" s="7" t="e">
        <v>#N/A</v>
      </c>
      <c r="R2292" s="7" t="e">
        <v>#N/A</v>
      </c>
      <c r="S2292" s="7" t="e">
        <v>#N/A</v>
      </c>
      <c r="T2292" s="7">
        <v>0</v>
      </c>
      <c r="U2292" s="7" t="e">
        <v>#N/A</v>
      </c>
      <c r="V2292" s="7" t="e">
        <v>#N/A</v>
      </c>
      <c r="W2292" s="7" t="e">
        <v>#N/A</v>
      </c>
      <c r="X2292" s="7">
        <v>1</v>
      </c>
      <c r="Y2292" s="7">
        <v>1</v>
      </c>
      <c r="Z2292" s="7">
        <f t="shared" si="281"/>
        <v>1</v>
      </c>
      <c r="AA2292" s="7">
        <f t="shared" si="282"/>
        <v>1</v>
      </c>
      <c r="AB2292" s="7" t="b">
        <f t="shared" si="283"/>
        <v>1</v>
      </c>
      <c r="AC2292" s="7" t="b">
        <f t="shared" si="284"/>
        <v>0</v>
      </c>
      <c r="AD2292" s="7" t="b">
        <f t="shared" si="285"/>
        <v>1</v>
      </c>
      <c r="AE2292" s="7" t="b">
        <f t="shared" si="286"/>
        <v>0</v>
      </c>
      <c r="AF2292" s="7" t="b">
        <f t="shared" si="287"/>
        <v>0</v>
      </c>
      <c r="AH2292" t="b">
        <f>AND(Table252102[[#This Row],[Developmental toxicity]:[Reproductive toxicity]])</f>
        <v>0</v>
      </c>
    </row>
    <row r="2293" spans="1:34" x14ac:dyDescent="0.25">
      <c r="A2293" s="3">
        <f t="shared" si="280"/>
        <v>2292</v>
      </c>
      <c r="B2293" s="3">
        <v>390</v>
      </c>
      <c r="C2293" s="3" t="s">
        <v>908</v>
      </c>
      <c r="D2293" s="3" t="s">
        <v>5282</v>
      </c>
      <c r="E2293" s="29" t="s">
        <v>4817</v>
      </c>
      <c r="F2293" s="3" t="s">
        <v>5731</v>
      </c>
      <c r="G2293" s="3" t="s">
        <v>909</v>
      </c>
      <c r="H2293" s="3" t="s">
        <v>6703</v>
      </c>
      <c r="I2293" s="3" t="s">
        <v>6704</v>
      </c>
      <c r="J2293" s="3" t="s">
        <v>1431</v>
      </c>
      <c r="K2293" s="7" t="e">
        <v>#N/A</v>
      </c>
      <c r="L2293" s="7">
        <v>1</v>
      </c>
      <c r="M2293" s="7" t="e">
        <v>#N/A</v>
      </c>
      <c r="N2293" s="7" t="e">
        <v>#N/A</v>
      </c>
      <c r="O2293" s="7" t="e">
        <v>#N/A</v>
      </c>
      <c r="P2293" s="7" t="e">
        <v>#N/A</v>
      </c>
      <c r="Q2293" s="7" t="e">
        <v>#N/A</v>
      </c>
      <c r="R2293" s="7" t="e">
        <v>#N/A</v>
      </c>
      <c r="S2293" s="7" t="e">
        <v>#N/A</v>
      </c>
      <c r="T2293" s="7" t="e">
        <v>#N/A</v>
      </c>
      <c r="U2293" s="7" t="e">
        <v>#N/A</v>
      </c>
      <c r="V2293" s="7" t="e">
        <v>#N/A</v>
      </c>
      <c r="W2293" s="7" t="e">
        <v>#N/A</v>
      </c>
      <c r="X2293" s="7" t="e">
        <v>#N/A</v>
      </c>
      <c r="Y2293" s="7">
        <v>1</v>
      </c>
      <c r="Z2293" s="7">
        <f t="shared" si="281"/>
        <v>1</v>
      </c>
      <c r="AA2293" s="7">
        <f t="shared" si="282"/>
        <v>1</v>
      </c>
      <c r="AB2293" s="7" t="b">
        <f t="shared" si="283"/>
        <v>1</v>
      </c>
      <c r="AC2293" s="7" t="b">
        <f t="shared" si="284"/>
        <v>0</v>
      </c>
      <c r="AD2293" s="7" t="b">
        <f t="shared" si="285"/>
        <v>0</v>
      </c>
      <c r="AE2293" s="7" t="b">
        <f t="shared" si="286"/>
        <v>0</v>
      </c>
      <c r="AF2293" s="7" t="b">
        <f t="shared" si="287"/>
        <v>0</v>
      </c>
      <c r="AH2293" t="b">
        <f>AND(Table252102[[#This Row],[Developmental toxicity]:[Reproductive toxicity]])</f>
        <v>0</v>
      </c>
    </row>
    <row r="2294" spans="1:34" x14ac:dyDescent="0.25">
      <c r="A2294" s="3">
        <f t="shared" si="280"/>
        <v>2293</v>
      </c>
      <c r="B2294" s="3" t="s">
        <v>1440</v>
      </c>
      <c r="C2294" s="3" t="s">
        <v>2615</v>
      </c>
      <c r="D2294" s="3" t="s">
        <v>3573</v>
      </c>
      <c r="E2294" s="12" t="s">
        <v>7888</v>
      </c>
      <c r="F2294" t="s">
        <v>8727</v>
      </c>
      <c r="G2294" t="s">
        <v>10357</v>
      </c>
      <c r="H2294" t="s">
        <v>10358</v>
      </c>
      <c r="I2294" t="s">
        <v>10359</v>
      </c>
      <c r="J2294" s="3"/>
      <c r="K2294" s="7" t="e">
        <v>#N/A</v>
      </c>
      <c r="L2294" s="7" t="e">
        <v>#N/A</v>
      </c>
      <c r="M2294" s="7" t="e">
        <v>#N/A</v>
      </c>
      <c r="N2294" s="7" t="e">
        <v>#N/A</v>
      </c>
      <c r="O2294" s="7" t="e">
        <v>#N/A</v>
      </c>
      <c r="P2294" s="7" t="e">
        <v>#N/A</v>
      </c>
      <c r="Q2294" s="7" t="e">
        <v>#N/A</v>
      </c>
      <c r="R2294" s="7" t="e">
        <v>#N/A</v>
      </c>
      <c r="S2294" s="7" t="e">
        <v>#N/A</v>
      </c>
      <c r="T2294" s="7">
        <v>0</v>
      </c>
      <c r="U2294" s="7" t="e">
        <v>#N/A</v>
      </c>
      <c r="V2294" s="7" t="e">
        <v>#N/A</v>
      </c>
      <c r="W2294" s="3">
        <v>1</v>
      </c>
      <c r="X2294" s="3" t="e">
        <v>#N/A</v>
      </c>
      <c r="Y2294" s="7" t="e">
        <v>#N/A</v>
      </c>
      <c r="Z2294" s="7">
        <f t="shared" si="281"/>
        <v>1</v>
      </c>
      <c r="AA2294" s="7">
        <f t="shared" si="282"/>
        <v>0</v>
      </c>
      <c r="AB2294" s="7" t="b">
        <f t="shared" si="283"/>
        <v>1</v>
      </c>
      <c r="AC2294" s="7" t="b">
        <f t="shared" si="284"/>
        <v>1</v>
      </c>
      <c r="AD2294" s="7" t="b">
        <f t="shared" si="285"/>
        <v>1</v>
      </c>
      <c r="AE2294" s="7" t="b">
        <f t="shared" si="286"/>
        <v>1</v>
      </c>
      <c r="AF2294" s="7" t="b">
        <f t="shared" si="287"/>
        <v>0</v>
      </c>
      <c r="AH2294" t="b">
        <f>AND(Table252102[[#This Row],[Developmental toxicity]:[Reproductive toxicity]])</f>
        <v>1</v>
      </c>
    </row>
    <row r="2295" spans="1:34" x14ac:dyDescent="0.25">
      <c r="A2295" s="3">
        <f t="shared" si="280"/>
        <v>2294</v>
      </c>
      <c r="B2295" s="3">
        <v>411</v>
      </c>
      <c r="C2295" s="3" t="s">
        <v>940</v>
      </c>
      <c r="D2295" s="3" t="s">
        <v>1559</v>
      </c>
      <c r="E2295" s="29" t="s">
        <v>4831</v>
      </c>
      <c r="F2295" s="3" t="s">
        <v>1586</v>
      </c>
      <c r="G2295" s="3" t="s">
        <v>941</v>
      </c>
      <c r="H2295" s="3" t="s">
        <v>6731</v>
      </c>
      <c r="I2295" s="3" t="s">
        <v>6732</v>
      </c>
      <c r="J2295" s="3" t="s">
        <v>1430</v>
      </c>
      <c r="K2295" s="7" t="e">
        <v>#N/A</v>
      </c>
      <c r="L2295" s="7">
        <v>1</v>
      </c>
      <c r="M2295" s="7" t="e">
        <v>#N/A</v>
      </c>
      <c r="N2295" s="7">
        <v>1</v>
      </c>
      <c r="O2295" s="7" t="e">
        <v>#N/A</v>
      </c>
      <c r="P2295" s="7">
        <v>1</v>
      </c>
      <c r="Q2295" s="7" t="e">
        <v>#N/A</v>
      </c>
      <c r="R2295" s="7" t="e">
        <v>#N/A</v>
      </c>
      <c r="S2295" s="7" t="e">
        <v>#N/A</v>
      </c>
      <c r="T2295" s="7">
        <v>0</v>
      </c>
      <c r="U2295" s="7" t="e">
        <v>#N/A</v>
      </c>
      <c r="V2295" s="7" t="e">
        <v>#N/A</v>
      </c>
      <c r="W2295" s="7">
        <v>1</v>
      </c>
      <c r="X2295" s="7" t="e">
        <v>#N/A</v>
      </c>
      <c r="Y2295" s="7">
        <v>1</v>
      </c>
      <c r="Z2295" s="7">
        <f t="shared" si="281"/>
        <v>1</v>
      </c>
      <c r="AA2295" s="7">
        <f t="shared" si="282"/>
        <v>1</v>
      </c>
      <c r="AB2295" s="7" t="b">
        <f t="shared" si="283"/>
        <v>1</v>
      </c>
      <c r="AC2295" s="7" t="b">
        <f t="shared" si="284"/>
        <v>1</v>
      </c>
      <c r="AD2295" s="7" t="b">
        <f t="shared" si="285"/>
        <v>1</v>
      </c>
      <c r="AE2295" s="7" t="b">
        <f t="shared" si="286"/>
        <v>1</v>
      </c>
      <c r="AF2295" s="7" t="b">
        <f t="shared" si="287"/>
        <v>1</v>
      </c>
      <c r="AH2295" t="b">
        <f>AND(Table252102[[#This Row],[Developmental toxicity]:[Reproductive toxicity]])</f>
        <v>1</v>
      </c>
    </row>
    <row r="2296" spans="1:34" x14ac:dyDescent="0.25">
      <c r="A2296" s="3">
        <f t="shared" si="280"/>
        <v>2295</v>
      </c>
      <c r="B2296" s="3">
        <v>412</v>
      </c>
      <c r="C2296" s="3" t="s">
        <v>942</v>
      </c>
      <c r="D2296" s="3" t="s">
        <v>5289</v>
      </c>
      <c r="E2296" s="29" t="s">
        <v>4832</v>
      </c>
      <c r="F2296" s="3" t="s">
        <v>5740</v>
      </c>
      <c r="G2296" s="3" t="s">
        <v>943</v>
      </c>
      <c r="H2296" s="3" t="s">
        <v>6733</v>
      </c>
      <c r="I2296" s="3" t="s">
        <v>6734</v>
      </c>
      <c r="J2296" s="3" t="s">
        <v>1437</v>
      </c>
      <c r="K2296" s="7" t="e">
        <v>#N/A</v>
      </c>
      <c r="L2296" s="7">
        <v>1</v>
      </c>
      <c r="M2296" s="7" t="e">
        <v>#N/A</v>
      </c>
      <c r="N2296" s="7" t="e">
        <v>#N/A</v>
      </c>
      <c r="O2296" s="7" t="e">
        <v>#N/A</v>
      </c>
      <c r="P2296" s="7" t="e">
        <v>#N/A</v>
      </c>
      <c r="Q2296" s="7" t="e">
        <v>#N/A</v>
      </c>
      <c r="R2296" s="7" t="e">
        <v>#N/A</v>
      </c>
      <c r="S2296" s="7" t="e">
        <v>#N/A</v>
      </c>
      <c r="T2296" s="7" t="e">
        <v>#N/A</v>
      </c>
      <c r="U2296" s="7" t="e">
        <v>#N/A</v>
      </c>
      <c r="V2296" s="7" t="e">
        <v>#N/A</v>
      </c>
      <c r="W2296" s="7">
        <v>1</v>
      </c>
      <c r="X2296" s="7" t="e">
        <v>#N/A</v>
      </c>
      <c r="Y2296" s="7">
        <v>0</v>
      </c>
      <c r="Z2296" s="7">
        <f t="shared" si="281"/>
        <v>1</v>
      </c>
      <c r="AA2296" s="7">
        <f t="shared" si="282"/>
        <v>1</v>
      </c>
      <c r="AB2296" s="7" t="b">
        <f t="shared" si="283"/>
        <v>1</v>
      </c>
      <c r="AC2296" s="7" t="b">
        <f t="shared" si="284"/>
        <v>1</v>
      </c>
      <c r="AD2296" s="7" t="b">
        <f t="shared" si="285"/>
        <v>0</v>
      </c>
      <c r="AE2296" s="7" t="b">
        <f t="shared" si="286"/>
        <v>1</v>
      </c>
      <c r="AF2296" s="7" t="b">
        <f t="shared" si="287"/>
        <v>0</v>
      </c>
      <c r="AH2296" t="b">
        <f>AND(Table252102[[#This Row],[Developmental toxicity]:[Reproductive toxicity]])</f>
        <v>1</v>
      </c>
    </row>
    <row r="2297" spans="1:34" x14ac:dyDescent="0.25">
      <c r="A2297" s="3">
        <f t="shared" si="280"/>
        <v>2296</v>
      </c>
      <c r="B2297" s="3">
        <v>118</v>
      </c>
      <c r="C2297" s="3" t="s">
        <v>497</v>
      </c>
      <c r="D2297" s="3" t="s">
        <v>5127</v>
      </c>
      <c r="E2297" s="29" t="s">
        <v>4628</v>
      </c>
      <c r="F2297" s="3" t="s">
        <v>5552</v>
      </c>
      <c r="G2297" s="3" t="s">
        <v>498</v>
      </c>
      <c r="H2297" s="3" t="s">
        <v>6042</v>
      </c>
      <c r="I2297" s="3" t="s">
        <v>6448</v>
      </c>
      <c r="J2297" s="3" t="s">
        <v>1431</v>
      </c>
      <c r="K2297" s="7" t="e">
        <v>#N/A</v>
      </c>
      <c r="L2297" s="7">
        <v>1</v>
      </c>
      <c r="M2297" s="7" t="e">
        <v>#N/A</v>
      </c>
      <c r="N2297" s="7" t="e">
        <v>#N/A</v>
      </c>
      <c r="O2297" s="7" t="e">
        <v>#N/A</v>
      </c>
      <c r="P2297" s="7" t="e">
        <v>#N/A</v>
      </c>
      <c r="Q2297" s="7" t="e">
        <v>#N/A</v>
      </c>
      <c r="R2297" s="7" t="e">
        <v>#N/A</v>
      </c>
      <c r="S2297" s="7" t="e">
        <v>#N/A</v>
      </c>
      <c r="T2297" s="7" t="e">
        <v>#N/A</v>
      </c>
      <c r="U2297" s="7" t="e">
        <v>#N/A</v>
      </c>
      <c r="V2297" s="7" t="e">
        <v>#N/A</v>
      </c>
      <c r="W2297" s="7" t="e">
        <v>#N/A</v>
      </c>
      <c r="X2297" s="7" t="e">
        <v>#N/A</v>
      </c>
      <c r="Y2297" s="7">
        <v>1</v>
      </c>
      <c r="Z2297" s="7">
        <f t="shared" si="281"/>
        <v>1</v>
      </c>
      <c r="AA2297" s="7">
        <f t="shared" si="282"/>
        <v>1</v>
      </c>
      <c r="AB2297" s="7" t="b">
        <f t="shared" si="283"/>
        <v>1</v>
      </c>
      <c r="AC2297" s="7" t="b">
        <f t="shared" si="284"/>
        <v>0</v>
      </c>
      <c r="AD2297" s="7" t="b">
        <f t="shared" si="285"/>
        <v>0</v>
      </c>
      <c r="AE2297" s="7" t="b">
        <f t="shared" si="286"/>
        <v>0</v>
      </c>
      <c r="AF2297" s="7" t="b">
        <f t="shared" si="287"/>
        <v>0</v>
      </c>
      <c r="AH2297" t="b">
        <f>AND(Table252102[[#This Row],[Developmental toxicity]:[Reproductive toxicity]])</f>
        <v>0</v>
      </c>
    </row>
    <row r="2298" spans="1:34" x14ac:dyDescent="0.25">
      <c r="A2298" s="3">
        <f t="shared" ref="A2298:A2361" si="288">ROW(A2297)</f>
        <v>2297</v>
      </c>
      <c r="B2298" s="3"/>
      <c r="C2298" s="3" t="s">
        <v>12997</v>
      </c>
      <c r="D2298" s="3" t="s">
        <v>12996</v>
      </c>
      <c r="E2298" s="29" t="s">
        <v>17173</v>
      </c>
      <c r="F2298" s="3" t="s">
        <v>17174</v>
      </c>
      <c r="G2298" s="3" t="s">
        <v>17175</v>
      </c>
      <c r="H2298" s="3" t="s">
        <v>17176</v>
      </c>
      <c r="I2298" s="3" t="s">
        <v>17177</v>
      </c>
      <c r="J2298" s="3"/>
      <c r="K2298" s="7" t="e">
        <v>#N/A</v>
      </c>
      <c r="L2298" s="7" t="e">
        <v>#N/A</v>
      </c>
      <c r="M2298" s="7" t="e">
        <v>#N/A</v>
      </c>
      <c r="N2298" s="7" t="e">
        <v>#N/A</v>
      </c>
      <c r="O2298" s="7" t="e">
        <v>#N/A</v>
      </c>
      <c r="P2298" s="7" t="e">
        <v>#N/A</v>
      </c>
      <c r="Q2298" s="7" t="e">
        <v>#N/A</v>
      </c>
      <c r="R2298" s="7" t="e">
        <v>#N/A</v>
      </c>
      <c r="S2298" s="7" t="e">
        <v>#N/A</v>
      </c>
      <c r="T2298" s="7" t="e">
        <v>#N/A</v>
      </c>
      <c r="U2298" s="7" t="e">
        <v>#N/A</v>
      </c>
      <c r="V2298" s="7" t="e">
        <v>#N/A</v>
      </c>
      <c r="W2298" s="3">
        <v>0</v>
      </c>
      <c r="X2298" s="3" t="e">
        <v>#N/A</v>
      </c>
      <c r="Y2298" s="7" t="e">
        <v>#N/A</v>
      </c>
      <c r="Z2298" s="7">
        <f t="shared" ref="Z2298:Z2361" si="289">IF(COUNTIF(K2298:Y2298,1)&gt;0,1,0)</f>
        <v>0</v>
      </c>
      <c r="AA2298" s="7">
        <f t="shared" ref="AA2298:AA2361" si="290">IF(COUNTIF(K2298:Y2298,1)&gt;COUNTIF(K2298:Y2298,0),1,0)</f>
        <v>0</v>
      </c>
      <c r="AB2298" s="7" t="b">
        <f t="shared" ref="AB2298:AB2361" si="291">OR(IF(COUNT(K2298)&gt;0,TRUE,FALSE),IF(COUNT(M2298)&gt;0,TRUE,FALSE),IF(COUNT(T2298:V2298)&gt;0,TRUE,FALSE),IF(COUNT(X2298:Y2298)&gt;0,TRUE,FALSE))</f>
        <v>0</v>
      </c>
      <c r="AC2298" s="7" t="b">
        <f t="shared" ref="AC2298:AC2361" si="292">OR(IF(COUNT(N2298:S2298)&gt;0,TRUE,FALSE),IF(COUNT(W2298)&gt;0,TRUE,FALSE))</f>
        <v>1</v>
      </c>
      <c r="AD2298" s="7" t="b">
        <f t="shared" ref="AD2298:AD2361" si="293">OR(IF(COUNT(T2298:V2298)&gt;0,TRUE,FALSE),IF(COUNT(P2298:S2298)&gt;0,TRUE,FALSE))</f>
        <v>0</v>
      </c>
      <c r="AE2298" s="7" t="b">
        <f t="shared" ref="AE2298:AE2361" si="294">OR(IF(COUNT(K2298)&gt;0,TRUE,FALSE),,IF(COUNT(W2298)&gt;0,TRUE,FALSE),IF(COUNT(M2298:O2298)&gt;0,TRUE,FALSE))</f>
        <v>1</v>
      </c>
      <c r="AF2298" s="7" t="b">
        <f t="shared" ref="AF2298:AF2361" si="295">OR(IF(COUNT(U2298:V2298)&gt;0,TRUE,FALSE),IF(COUNT(M2298)&gt;0,TRUE,FALSE),IF(COUNT(N2298:S2298)&gt;0,TRUE,FALSE))</f>
        <v>0</v>
      </c>
      <c r="AH2298" t="b">
        <f>AND(Table252102[[#This Row],[Developmental toxicity]:[Reproductive toxicity]])</f>
        <v>0</v>
      </c>
    </row>
    <row r="2299" spans="1:34" x14ac:dyDescent="0.25">
      <c r="A2299" s="3">
        <f t="shared" si="288"/>
        <v>2298</v>
      </c>
      <c r="B2299" s="3">
        <v>286</v>
      </c>
      <c r="C2299" s="3" t="s">
        <v>763</v>
      </c>
      <c r="D2299" s="3" t="s">
        <v>5225</v>
      </c>
      <c r="E2299" s="29" t="s">
        <v>4750</v>
      </c>
      <c r="F2299" s="3" t="s">
        <v>5667</v>
      </c>
      <c r="G2299" s="3" t="s">
        <v>764</v>
      </c>
      <c r="H2299" s="3" t="s">
        <v>6142</v>
      </c>
      <c r="I2299" s="3" t="s">
        <v>6591</v>
      </c>
      <c r="J2299" s="3" t="s">
        <v>1431</v>
      </c>
      <c r="K2299" s="7" t="e">
        <v>#N/A</v>
      </c>
      <c r="L2299" s="7">
        <v>1</v>
      </c>
      <c r="M2299" s="7" t="e">
        <v>#N/A</v>
      </c>
      <c r="N2299" s="7" t="e">
        <v>#N/A</v>
      </c>
      <c r="O2299" s="7" t="e">
        <v>#N/A</v>
      </c>
      <c r="P2299" s="7" t="e">
        <v>#N/A</v>
      </c>
      <c r="Q2299" s="7" t="e">
        <v>#N/A</v>
      </c>
      <c r="R2299" s="7" t="e">
        <v>#N/A</v>
      </c>
      <c r="S2299" s="7" t="e">
        <v>#N/A</v>
      </c>
      <c r="T2299" s="7" t="e">
        <v>#N/A</v>
      </c>
      <c r="U2299" s="7" t="e">
        <v>#N/A</v>
      </c>
      <c r="V2299" s="7" t="e">
        <v>#N/A</v>
      </c>
      <c r="W2299" s="7">
        <v>1</v>
      </c>
      <c r="X2299" s="7">
        <v>1</v>
      </c>
      <c r="Y2299" s="7">
        <v>1</v>
      </c>
      <c r="Z2299" s="7">
        <f t="shared" si="289"/>
        <v>1</v>
      </c>
      <c r="AA2299" s="7">
        <f t="shared" si="290"/>
        <v>1</v>
      </c>
      <c r="AB2299" s="7" t="b">
        <f t="shared" si="291"/>
        <v>1</v>
      </c>
      <c r="AC2299" s="7" t="b">
        <f t="shared" si="292"/>
        <v>1</v>
      </c>
      <c r="AD2299" s="7" t="b">
        <f t="shared" si="293"/>
        <v>0</v>
      </c>
      <c r="AE2299" s="7" t="b">
        <f t="shared" si="294"/>
        <v>1</v>
      </c>
      <c r="AF2299" s="7" t="b">
        <f t="shared" si="295"/>
        <v>0</v>
      </c>
      <c r="AH2299" t="b">
        <f>AND(Table252102[[#This Row],[Developmental toxicity]:[Reproductive toxicity]])</f>
        <v>1</v>
      </c>
    </row>
    <row r="2300" spans="1:34" x14ac:dyDescent="0.25">
      <c r="A2300" s="3">
        <f t="shared" si="288"/>
        <v>2299</v>
      </c>
      <c r="B2300" s="3"/>
      <c r="C2300" s="3" t="s">
        <v>10998</v>
      </c>
      <c r="D2300" s="3" t="s">
        <v>10997</v>
      </c>
      <c r="E2300" s="29" t="s">
        <v>13853</v>
      </c>
      <c r="F2300" s="3" t="s">
        <v>13854</v>
      </c>
      <c r="G2300" s="3" t="s">
        <v>13855</v>
      </c>
      <c r="H2300" s="3" t="s">
        <v>13855</v>
      </c>
      <c r="I2300" s="3" t="s">
        <v>13856</v>
      </c>
      <c r="J2300" s="3"/>
      <c r="K2300" s="7" t="e">
        <v>#N/A</v>
      </c>
      <c r="L2300" s="7" t="e">
        <v>#N/A</v>
      </c>
      <c r="M2300" s="7" t="e">
        <v>#N/A</v>
      </c>
      <c r="N2300" s="7" t="e">
        <v>#N/A</v>
      </c>
      <c r="O2300" s="7" t="e">
        <v>#N/A</v>
      </c>
      <c r="P2300" s="7" t="e">
        <v>#N/A</v>
      </c>
      <c r="Q2300" s="7" t="e">
        <v>#N/A</v>
      </c>
      <c r="R2300" s="7" t="e">
        <v>#N/A</v>
      </c>
      <c r="S2300" s="7" t="e">
        <v>#N/A</v>
      </c>
      <c r="T2300" s="7" t="e">
        <v>#N/A</v>
      </c>
      <c r="U2300" s="7" t="e">
        <v>#N/A</v>
      </c>
      <c r="V2300" s="7" t="e">
        <v>#N/A</v>
      </c>
      <c r="W2300" s="3">
        <v>1</v>
      </c>
      <c r="X2300" s="3">
        <v>1</v>
      </c>
      <c r="Y2300" s="7" t="e">
        <v>#N/A</v>
      </c>
      <c r="Z2300" s="7">
        <f t="shared" si="289"/>
        <v>1</v>
      </c>
      <c r="AA2300" s="7">
        <f t="shared" si="290"/>
        <v>1</v>
      </c>
      <c r="AB2300" s="7" t="b">
        <f t="shared" si="291"/>
        <v>1</v>
      </c>
      <c r="AC2300" s="7" t="b">
        <f t="shared" si="292"/>
        <v>1</v>
      </c>
      <c r="AD2300" s="7" t="b">
        <f t="shared" si="293"/>
        <v>0</v>
      </c>
      <c r="AE2300" s="7" t="b">
        <f t="shared" si="294"/>
        <v>1</v>
      </c>
      <c r="AF2300" s="7" t="b">
        <f t="shared" si="295"/>
        <v>0</v>
      </c>
      <c r="AH2300" t="b">
        <f>AND(Table252102[[#This Row],[Developmental toxicity]:[Reproductive toxicity]])</f>
        <v>1</v>
      </c>
    </row>
    <row r="2301" spans="1:34" x14ac:dyDescent="0.25">
      <c r="A2301" s="3">
        <f t="shared" si="288"/>
        <v>2300</v>
      </c>
      <c r="B2301" s="3"/>
      <c r="C2301" s="3" t="s">
        <v>20484</v>
      </c>
      <c r="D2301" s="3" t="s">
        <v>19156</v>
      </c>
      <c r="E2301" s="29" t="s">
        <v>20239</v>
      </c>
      <c r="F2301" s="3" t="s">
        <v>19514</v>
      </c>
      <c r="G2301" s="3" t="s">
        <v>19515</v>
      </c>
      <c r="H2301" s="3" t="s">
        <v>19516</v>
      </c>
      <c r="I2301" s="3" t="s">
        <v>19517</v>
      </c>
      <c r="J2301" s="3" t="s">
        <v>20</v>
      </c>
      <c r="K2301" s="7" t="e">
        <v>#N/A</v>
      </c>
      <c r="L2301" s="7" t="e">
        <v>#N/A</v>
      </c>
      <c r="M2301" s="7" t="e">
        <v>#N/A</v>
      </c>
      <c r="N2301" s="7" t="e">
        <v>#N/A</v>
      </c>
      <c r="O2301" s="7" t="e">
        <v>#N/A</v>
      </c>
      <c r="P2301" s="7" t="e">
        <v>#N/A</v>
      </c>
      <c r="Q2301" s="7" t="e">
        <v>#N/A</v>
      </c>
      <c r="R2301" s="7" t="e">
        <v>#N/A</v>
      </c>
      <c r="S2301" s="7" t="e">
        <v>#N/A</v>
      </c>
      <c r="T2301" s="7" t="e">
        <v>#N/A</v>
      </c>
      <c r="U2301" s="7" t="e">
        <v>#N/A</v>
      </c>
      <c r="V2301" s="7" t="e">
        <v>#N/A</v>
      </c>
      <c r="W2301" s="7" t="e">
        <v>#N/A</v>
      </c>
      <c r="X2301" s="7">
        <v>0</v>
      </c>
      <c r="Y2301" s="7" t="e">
        <v>#N/A</v>
      </c>
      <c r="Z2301" s="7">
        <f t="shared" si="289"/>
        <v>0</v>
      </c>
      <c r="AA2301" s="7">
        <f t="shared" si="290"/>
        <v>0</v>
      </c>
      <c r="AB2301" s="7" t="b">
        <f t="shared" si="291"/>
        <v>1</v>
      </c>
      <c r="AC2301" s="7" t="b">
        <f t="shared" si="292"/>
        <v>0</v>
      </c>
      <c r="AD2301" s="7" t="b">
        <f t="shared" si="293"/>
        <v>0</v>
      </c>
      <c r="AE2301" s="7" t="b">
        <f t="shared" si="294"/>
        <v>0</v>
      </c>
      <c r="AF2301" s="7" t="b">
        <f t="shared" si="295"/>
        <v>0</v>
      </c>
      <c r="AH2301" t="b">
        <f>AND(Table252102[[#This Row],[Developmental toxicity]:[Reproductive toxicity]])</f>
        <v>0</v>
      </c>
    </row>
    <row r="2302" spans="1:34" x14ac:dyDescent="0.25">
      <c r="A2302" s="3">
        <f t="shared" si="288"/>
        <v>2301</v>
      </c>
      <c r="B2302" s="3"/>
      <c r="C2302" t="s">
        <v>21246</v>
      </c>
      <c r="D2302" s="3" t="s">
        <v>20850</v>
      </c>
      <c r="E2302" s="94" t="s">
        <v>21048</v>
      </c>
      <c r="F2302" t="s">
        <v>21802</v>
      </c>
      <c r="G2302" t="s">
        <v>21803</v>
      </c>
      <c r="H2302" t="s">
        <v>21803</v>
      </c>
      <c r="I2302" t="s">
        <v>21804</v>
      </c>
      <c r="J2302" s="3"/>
      <c r="K2302" s="7" t="e">
        <v>#N/A</v>
      </c>
      <c r="L2302" s="7" t="e">
        <v>#N/A</v>
      </c>
      <c r="M2302" s="7" t="e">
        <v>#N/A</v>
      </c>
      <c r="N2302" s="7" t="e">
        <v>#N/A</v>
      </c>
      <c r="O2302" s="7" t="e">
        <v>#N/A</v>
      </c>
      <c r="P2302" s="7" t="e">
        <v>#N/A</v>
      </c>
      <c r="Q2302" s="7" t="e">
        <v>#N/A</v>
      </c>
      <c r="R2302" s="7" t="e">
        <v>#N/A</v>
      </c>
      <c r="S2302" s="7" t="e">
        <v>#N/A</v>
      </c>
      <c r="T2302" s="7" t="e">
        <v>#N/A</v>
      </c>
      <c r="U2302" s="7" t="e">
        <v>#N/A</v>
      </c>
      <c r="V2302" s="7" t="e">
        <v>#N/A</v>
      </c>
      <c r="W2302" s="7" t="e">
        <v>#N/A</v>
      </c>
      <c r="X2302" s="7" t="e">
        <v>#N/A</v>
      </c>
      <c r="Y2302" s="7">
        <v>0</v>
      </c>
      <c r="Z2302" s="7">
        <f t="shared" si="289"/>
        <v>0</v>
      </c>
      <c r="AA2302" s="7">
        <f t="shared" si="290"/>
        <v>0</v>
      </c>
      <c r="AB2302" s="7" t="b">
        <f t="shared" si="291"/>
        <v>1</v>
      </c>
      <c r="AC2302" s="7" t="b">
        <f t="shared" si="292"/>
        <v>0</v>
      </c>
      <c r="AD2302" s="7" t="b">
        <f t="shared" si="293"/>
        <v>0</v>
      </c>
      <c r="AE2302" s="7" t="b">
        <f t="shared" si="294"/>
        <v>0</v>
      </c>
      <c r="AF2302" s="7" t="b">
        <f t="shared" si="295"/>
        <v>0</v>
      </c>
      <c r="AH2302" t="b">
        <f>AND(Table252102[[#This Row],[Developmental toxicity]:[Reproductive toxicity]])</f>
        <v>0</v>
      </c>
    </row>
    <row r="2303" spans="1:34" x14ac:dyDescent="0.25">
      <c r="A2303" s="3">
        <f t="shared" si="288"/>
        <v>2302</v>
      </c>
      <c r="B2303" s="3" t="s">
        <v>1440</v>
      </c>
      <c r="C2303" s="3" t="s">
        <v>2704</v>
      </c>
      <c r="D2303" s="3" t="s">
        <v>3667</v>
      </c>
      <c r="E2303" s="29" t="s">
        <v>7974</v>
      </c>
      <c r="F2303" s="3" t="s">
        <v>8810</v>
      </c>
      <c r="G2303" s="3" t="s">
        <v>10564</v>
      </c>
      <c r="H2303" s="3" t="s">
        <v>10564</v>
      </c>
      <c r="I2303" s="3" t="s">
        <v>10565</v>
      </c>
      <c r="J2303" s="3"/>
      <c r="K2303" s="7" t="e">
        <v>#N/A</v>
      </c>
      <c r="L2303" s="7" t="e">
        <v>#N/A</v>
      </c>
      <c r="M2303" s="7" t="e">
        <v>#N/A</v>
      </c>
      <c r="N2303" s="7" t="e">
        <v>#N/A</v>
      </c>
      <c r="O2303" s="7" t="e">
        <v>#N/A</v>
      </c>
      <c r="P2303" s="7" t="e">
        <v>#N/A</v>
      </c>
      <c r="Q2303" s="7" t="e">
        <v>#N/A</v>
      </c>
      <c r="R2303" s="7" t="e">
        <v>#N/A</v>
      </c>
      <c r="S2303" s="7" t="e">
        <v>#N/A</v>
      </c>
      <c r="T2303" s="7">
        <v>0</v>
      </c>
      <c r="U2303" s="7" t="e">
        <v>#N/A</v>
      </c>
      <c r="V2303" s="7" t="e">
        <v>#N/A</v>
      </c>
      <c r="W2303" s="7" t="e">
        <v>#N/A</v>
      </c>
      <c r="X2303" s="7" t="e">
        <v>#N/A</v>
      </c>
      <c r="Y2303" s="7">
        <v>0</v>
      </c>
      <c r="Z2303" s="7">
        <f t="shared" si="289"/>
        <v>0</v>
      </c>
      <c r="AA2303" s="7">
        <f t="shared" si="290"/>
        <v>0</v>
      </c>
      <c r="AB2303" s="7" t="b">
        <f t="shared" si="291"/>
        <v>1</v>
      </c>
      <c r="AC2303" s="7" t="b">
        <f t="shared" si="292"/>
        <v>0</v>
      </c>
      <c r="AD2303" s="7" t="b">
        <f t="shared" si="293"/>
        <v>1</v>
      </c>
      <c r="AE2303" s="7" t="b">
        <f t="shared" si="294"/>
        <v>0</v>
      </c>
      <c r="AF2303" s="7" t="b">
        <f t="shared" si="295"/>
        <v>0</v>
      </c>
      <c r="AH2303" t="b">
        <f>AND(Table252102[[#This Row],[Developmental toxicity]:[Reproductive toxicity]])</f>
        <v>0</v>
      </c>
    </row>
    <row r="2304" spans="1:34" x14ac:dyDescent="0.25">
      <c r="A2304" s="3">
        <f t="shared" si="288"/>
        <v>2303</v>
      </c>
      <c r="B2304" s="3"/>
      <c r="C2304" s="3" t="s">
        <v>13017</v>
      </c>
      <c r="D2304" s="3" t="s">
        <v>17961</v>
      </c>
      <c r="E2304" s="29" t="s">
        <v>17207</v>
      </c>
      <c r="F2304" s="3" t="s">
        <v>17208</v>
      </c>
      <c r="G2304" s="3" t="s">
        <v>17209</v>
      </c>
      <c r="H2304" s="3" t="s">
        <v>17210</v>
      </c>
      <c r="I2304" s="3" t="s">
        <v>17211</v>
      </c>
      <c r="J2304" s="3"/>
      <c r="K2304" s="7" t="e">
        <v>#N/A</v>
      </c>
      <c r="L2304" s="7" t="e">
        <v>#N/A</v>
      </c>
      <c r="M2304" s="7" t="e">
        <v>#N/A</v>
      </c>
      <c r="N2304" s="7" t="e">
        <v>#N/A</v>
      </c>
      <c r="O2304" s="7" t="e">
        <v>#N/A</v>
      </c>
      <c r="P2304" s="7" t="e">
        <v>#N/A</v>
      </c>
      <c r="Q2304" s="7" t="e">
        <v>#N/A</v>
      </c>
      <c r="R2304" s="7" t="e">
        <v>#N/A</v>
      </c>
      <c r="S2304" s="7" t="e">
        <v>#N/A</v>
      </c>
      <c r="T2304" s="7" t="e">
        <v>#N/A</v>
      </c>
      <c r="U2304" s="7" t="e">
        <v>#N/A</v>
      </c>
      <c r="V2304" s="7" t="e">
        <v>#N/A</v>
      </c>
      <c r="W2304" s="3">
        <v>0</v>
      </c>
      <c r="X2304" s="3" t="e">
        <v>#N/A</v>
      </c>
      <c r="Y2304" s="7" t="e">
        <v>#N/A</v>
      </c>
      <c r="Z2304" s="7">
        <f t="shared" si="289"/>
        <v>0</v>
      </c>
      <c r="AA2304" s="7">
        <f t="shared" si="290"/>
        <v>0</v>
      </c>
      <c r="AB2304" s="7" t="b">
        <f t="shared" si="291"/>
        <v>0</v>
      </c>
      <c r="AC2304" s="7" t="b">
        <f t="shared" si="292"/>
        <v>1</v>
      </c>
      <c r="AD2304" s="7" t="b">
        <f t="shared" si="293"/>
        <v>0</v>
      </c>
      <c r="AE2304" s="7" t="b">
        <f t="shared" si="294"/>
        <v>1</v>
      </c>
      <c r="AF2304" s="7" t="b">
        <f t="shared" si="295"/>
        <v>0</v>
      </c>
      <c r="AH2304" t="b">
        <f>AND(Table252102[[#This Row],[Developmental toxicity]:[Reproductive toxicity]])</f>
        <v>0</v>
      </c>
    </row>
    <row r="2305" spans="1:34" x14ac:dyDescent="0.25">
      <c r="A2305" s="3">
        <f t="shared" si="288"/>
        <v>2304</v>
      </c>
      <c r="B2305" s="3"/>
      <c r="C2305" s="3" t="s">
        <v>13018</v>
      </c>
      <c r="D2305" s="3" t="s">
        <v>17962</v>
      </c>
      <c r="E2305" s="29" t="s">
        <v>18148</v>
      </c>
      <c r="F2305" s="3" t="s">
        <v>18066</v>
      </c>
      <c r="G2305" s="3" t="s">
        <v>18317</v>
      </c>
      <c r="H2305" s="3" t="s">
        <v>18317</v>
      </c>
      <c r="I2305" s="3" t="s">
        <v>18318</v>
      </c>
      <c r="J2305" s="3"/>
      <c r="K2305" s="7" t="e">
        <v>#N/A</v>
      </c>
      <c r="L2305" s="7" t="e">
        <v>#N/A</v>
      </c>
      <c r="M2305" s="7" t="e">
        <v>#N/A</v>
      </c>
      <c r="N2305" s="7" t="e">
        <v>#N/A</v>
      </c>
      <c r="O2305" s="7" t="e">
        <v>#N/A</v>
      </c>
      <c r="P2305" s="7" t="e">
        <v>#N/A</v>
      </c>
      <c r="Q2305" s="7" t="e">
        <v>#N/A</v>
      </c>
      <c r="R2305" s="7" t="e">
        <v>#N/A</v>
      </c>
      <c r="S2305" s="7" t="e">
        <v>#N/A</v>
      </c>
      <c r="T2305" s="7" t="e">
        <v>#N/A</v>
      </c>
      <c r="U2305" s="7" t="e">
        <v>#N/A</v>
      </c>
      <c r="V2305" s="7" t="e">
        <v>#N/A</v>
      </c>
      <c r="W2305" s="3">
        <v>0</v>
      </c>
      <c r="X2305" s="3" t="e">
        <v>#N/A</v>
      </c>
      <c r="Y2305" s="7" t="e">
        <v>#N/A</v>
      </c>
      <c r="Z2305" s="7">
        <f t="shared" si="289"/>
        <v>0</v>
      </c>
      <c r="AA2305" s="7">
        <f t="shared" si="290"/>
        <v>0</v>
      </c>
      <c r="AB2305" s="7" t="b">
        <f t="shared" si="291"/>
        <v>0</v>
      </c>
      <c r="AC2305" s="7" t="b">
        <f t="shared" si="292"/>
        <v>1</v>
      </c>
      <c r="AD2305" s="7" t="b">
        <f t="shared" si="293"/>
        <v>0</v>
      </c>
      <c r="AE2305" s="7" t="b">
        <f t="shared" si="294"/>
        <v>1</v>
      </c>
      <c r="AF2305" s="7" t="b">
        <f t="shared" si="295"/>
        <v>0</v>
      </c>
      <c r="AH2305" t="b">
        <f>AND(Table252102[[#This Row],[Developmental toxicity]:[Reproductive toxicity]])</f>
        <v>0</v>
      </c>
    </row>
    <row r="2306" spans="1:34" x14ac:dyDescent="0.25">
      <c r="A2306" s="3">
        <f t="shared" si="288"/>
        <v>2305</v>
      </c>
      <c r="B2306" s="3" t="s">
        <v>1440</v>
      </c>
      <c r="C2306" s="3" t="s">
        <v>2388</v>
      </c>
      <c r="D2306" s="3" t="s">
        <v>3314</v>
      </c>
      <c r="E2306" s="12" t="s">
        <v>7665</v>
      </c>
      <c r="F2306" t="s">
        <v>8506</v>
      </c>
      <c r="G2306" t="s">
        <v>9862</v>
      </c>
      <c r="H2306" t="s">
        <v>9862</v>
      </c>
      <c r="I2306" t="s">
        <v>9863</v>
      </c>
      <c r="J2306" s="3"/>
      <c r="K2306" s="7" t="e">
        <v>#N/A</v>
      </c>
      <c r="L2306" s="7" t="e">
        <v>#N/A</v>
      </c>
      <c r="M2306" s="7" t="e">
        <v>#N/A</v>
      </c>
      <c r="N2306" s="7" t="e">
        <v>#N/A</v>
      </c>
      <c r="O2306" s="7" t="e">
        <v>#N/A</v>
      </c>
      <c r="P2306" s="7" t="e">
        <v>#N/A</v>
      </c>
      <c r="Q2306" s="7" t="e">
        <v>#N/A</v>
      </c>
      <c r="R2306" s="7" t="e">
        <v>#N/A</v>
      </c>
      <c r="S2306" s="7" t="e">
        <v>#N/A</v>
      </c>
      <c r="T2306" s="7">
        <v>0</v>
      </c>
      <c r="U2306" s="7" t="e">
        <v>#N/A</v>
      </c>
      <c r="V2306" s="7" t="e">
        <v>#N/A</v>
      </c>
      <c r="W2306" s="7" t="e">
        <v>#N/A</v>
      </c>
      <c r="X2306" s="7" t="e">
        <v>#N/A</v>
      </c>
      <c r="Y2306" s="7" t="e">
        <v>#N/A</v>
      </c>
      <c r="Z2306" s="7">
        <f t="shared" si="289"/>
        <v>0</v>
      </c>
      <c r="AA2306" s="7">
        <f t="shared" si="290"/>
        <v>0</v>
      </c>
      <c r="AB2306" s="7" t="b">
        <f t="shared" si="291"/>
        <v>1</v>
      </c>
      <c r="AC2306" s="7" t="b">
        <f t="shared" si="292"/>
        <v>0</v>
      </c>
      <c r="AD2306" s="7" t="b">
        <f t="shared" si="293"/>
        <v>1</v>
      </c>
      <c r="AE2306" s="7" t="b">
        <f t="shared" si="294"/>
        <v>0</v>
      </c>
      <c r="AF2306" s="7" t="b">
        <f t="shared" si="295"/>
        <v>0</v>
      </c>
      <c r="AH2306" t="b">
        <f>AND(Table252102[[#This Row],[Developmental toxicity]:[Reproductive toxicity]])</f>
        <v>0</v>
      </c>
    </row>
    <row r="2307" spans="1:34" x14ac:dyDescent="0.25">
      <c r="A2307" s="3">
        <f t="shared" si="288"/>
        <v>2306</v>
      </c>
      <c r="B2307" s="3"/>
      <c r="C2307" s="3" t="s">
        <v>11373</v>
      </c>
      <c r="D2307" s="3" t="s">
        <v>11372</v>
      </c>
      <c r="E2307" s="29" t="s">
        <v>14546</v>
      </c>
      <c r="F2307" s="3" t="s">
        <v>14547</v>
      </c>
      <c r="G2307" s="3" t="s">
        <v>14548</v>
      </c>
      <c r="H2307" s="3" t="s">
        <v>14548</v>
      </c>
      <c r="I2307" s="3" t="s">
        <v>14549</v>
      </c>
      <c r="J2307" s="3"/>
      <c r="K2307" s="7" t="e">
        <v>#N/A</v>
      </c>
      <c r="L2307" s="7" t="e">
        <v>#N/A</v>
      </c>
      <c r="M2307" s="7" t="e">
        <v>#N/A</v>
      </c>
      <c r="N2307" s="7" t="e">
        <v>#N/A</v>
      </c>
      <c r="O2307" s="7" t="e">
        <v>#N/A</v>
      </c>
      <c r="P2307" s="7" t="e">
        <v>#N/A</v>
      </c>
      <c r="Q2307" s="7" t="e">
        <v>#N/A</v>
      </c>
      <c r="R2307" s="7" t="e">
        <v>#N/A</v>
      </c>
      <c r="S2307" s="7" t="e">
        <v>#N/A</v>
      </c>
      <c r="T2307" s="7" t="e">
        <v>#N/A</v>
      </c>
      <c r="U2307" s="7" t="e">
        <v>#N/A</v>
      </c>
      <c r="V2307" s="7" t="e">
        <v>#N/A</v>
      </c>
      <c r="W2307" s="3">
        <v>1</v>
      </c>
      <c r="X2307" s="3">
        <v>1</v>
      </c>
      <c r="Y2307" s="7" t="e">
        <v>#N/A</v>
      </c>
      <c r="Z2307" s="7">
        <f t="shared" si="289"/>
        <v>1</v>
      </c>
      <c r="AA2307" s="7">
        <f t="shared" si="290"/>
        <v>1</v>
      </c>
      <c r="AB2307" s="7" t="b">
        <f t="shared" si="291"/>
        <v>1</v>
      </c>
      <c r="AC2307" s="7" t="b">
        <f t="shared" si="292"/>
        <v>1</v>
      </c>
      <c r="AD2307" s="7" t="b">
        <f t="shared" si="293"/>
        <v>0</v>
      </c>
      <c r="AE2307" s="7" t="b">
        <f t="shared" si="294"/>
        <v>1</v>
      </c>
      <c r="AF2307" s="7" t="b">
        <f t="shared" si="295"/>
        <v>0</v>
      </c>
      <c r="AH2307" t="b">
        <f>AND(Table252102[[#This Row],[Developmental toxicity]:[Reproductive toxicity]])</f>
        <v>1</v>
      </c>
    </row>
    <row r="2308" spans="1:34" x14ac:dyDescent="0.25">
      <c r="A2308" s="3">
        <f t="shared" si="288"/>
        <v>2307</v>
      </c>
      <c r="B2308" s="3">
        <v>215</v>
      </c>
      <c r="C2308" s="3" t="s">
        <v>646</v>
      </c>
      <c r="D2308" s="3" t="s">
        <v>5183</v>
      </c>
      <c r="E2308" s="29" t="s">
        <v>4696</v>
      </c>
      <c r="F2308" s="3" t="s">
        <v>5617</v>
      </c>
      <c r="G2308" s="3" t="s">
        <v>647</v>
      </c>
      <c r="H2308" s="3" t="s">
        <v>6094</v>
      </c>
      <c r="I2308" s="3" t="s">
        <v>6535</v>
      </c>
      <c r="J2308" s="3" t="s">
        <v>1432</v>
      </c>
      <c r="K2308" s="7" t="e">
        <v>#N/A</v>
      </c>
      <c r="L2308" s="7">
        <v>0</v>
      </c>
      <c r="M2308" s="7" t="e">
        <v>#N/A</v>
      </c>
      <c r="N2308" s="7" t="e">
        <v>#N/A</v>
      </c>
      <c r="O2308" s="7" t="e">
        <v>#N/A</v>
      </c>
      <c r="P2308" s="7" t="e">
        <v>#N/A</v>
      </c>
      <c r="Q2308" s="7" t="e">
        <v>#N/A</v>
      </c>
      <c r="R2308" s="7" t="e">
        <v>#N/A</v>
      </c>
      <c r="S2308" s="7" t="e">
        <v>#N/A</v>
      </c>
      <c r="T2308" s="7" t="e">
        <v>#N/A</v>
      </c>
      <c r="U2308" s="7" t="e">
        <v>#N/A</v>
      </c>
      <c r="V2308" s="7" t="e">
        <v>#N/A</v>
      </c>
      <c r="W2308" s="7" t="e">
        <v>#N/A</v>
      </c>
      <c r="X2308" s="7" t="e">
        <v>#N/A</v>
      </c>
      <c r="Y2308" s="7">
        <v>0</v>
      </c>
      <c r="Z2308" s="7">
        <f t="shared" si="289"/>
        <v>0</v>
      </c>
      <c r="AA2308" s="7">
        <f t="shared" si="290"/>
        <v>0</v>
      </c>
      <c r="AB2308" s="7" t="b">
        <f t="shared" si="291"/>
        <v>1</v>
      </c>
      <c r="AC2308" s="7" t="b">
        <f t="shared" si="292"/>
        <v>0</v>
      </c>
      <c r="AD2308" s="7" t="b">
        <f t="shared" si="293"/>
        <v>0</v>
      </c>
      <c r="AE2308" s="7" t="b">
        <f t="shared" si="294"/>
        <v>0</v>
      </c>
      <c r="AF2308" s="7" t="b">
        <f t="shared" si="295"/>
        <v>0</v>
      </c>
      <c r="AH2308" t="b">
        <f>AND(Table252102[[#This Row],[Developmental toxicity]:[Reproductive toxicity]])</f>
        <v>0</v>
      </c>
    </row>
    <row r="2309" spans="1:34" x14ac:dyDescent="0.25">
      <c r="A2309" s="3">
        <f t="shared" si="288"/>
        <v>2308</v>
      </c>
      <c r="B2309" s="3" t="s">
        <v>1440</v>
      </c>
      <c r="C2309" s="3" t="s">
        <v>2210</v>
      </c>
      <c r="D2309" s="3" t="s">
        <v>3112</v>
      </c>
      <c r="E2309" s="12" t="s">
        <v>7489</v>
      </c>
      <c r="F2309" t="s">
        <v>8337</v>
      </c>
      <c r="G2309" t="s">
        <v>9482</v>
      </c>
      <c r="H2309" t="s">
        <v>9483</v>
      </c>
      <c r="I2309" t="s">
        <v>9484</v>
      </c>
      <c r="J2309" s="3"/>
      <c r="K2309" s="7" t="e">
        <v>#N/A</v>
      </c>
      <c r="L2309" s="7" t="e">
        <v>#N/A</v>
      </c>
      <c r="M2309" s="7" t="e">
        <v>#N/A</v>
      </c>
      <c r="N2309" s="7" t="e">
        <v>#N/A</v>
      </c>
      <c r="O2309" s="7" t="e">
        <v>#N/A</v>
      </c>
      <c r="P2309" s="7" t="e">
        <v>#N/A</v>
      </c>
      <c r="Q2309" s="7" t="e">
        <v>#N/A</v>
      </c>
      <c r="R2309" s="7" t="e">
        <v>#N/A</v>
      </c>
      <c r="S2309" s="7" t="e">
        <v>#N/A</v>
      </c>
      <c r="T2309" s="7">
        <v>0</v>
      </c>
      <c r="U2309" s="7" t="e">
        <v>#N/A</v>
      </c>
      <c r="V2309" s="7" t="e">
        <v>#N/A</v>
      </c>
      <c r="W2309" s="7" t="e">
        <v>#N/A</v>
      </c>
      <c r="X2309" s="7" t="e">
        <v>#N/A</v>
      </c>
      <c r="Y2309" s="7" t="e">
        <v>#N/A</v>
      </c>
      <c r="Z2309" s="7">
        <f t="shared" si="289"/>
        <v>0</v>
      </c>
      <c r="AA2309" s="7">
        <f t="shared" si="290"/>
        <v>0</v>
      </c>
      <c r="AB2309" s="7" t="b">
        <f t="shared" si="291"/>
        <v>1</v>
      </c>
      <c r="AC2309" s="7" t="b">
        <f t="shared" si="292"/>
        <v>0</v>
      </c>
      <c r="AD2309" s="7" t="b">
        <f t="shared" si="293"/>
        <v>1</v>
      </c>
      <c r="AE2309" s="7" t="b">
        <f t="shared" si="294"/>
        <v>0</v>
      </c>
      <c r="AF2309" s="7" t="b">
        <f t="shared" si="295"/>
        <v>0</v>
      </c>
      <c r="AH2309" t="b">
        <f>AND(Table252102[[#This Row],[Developmental toxicity]:[Reproductive toxicity]])</f>
        <v>0</v>
      </c>
    </row>
    <row r="2310" spans="1:34" x14ac:dyDescent="0.25">
      <c r="A2310" s="3">
        <f t="shared" si="288"/>
        <v>2309</v>
      </c>
      <c r="B2310" s="3"/>
      <c r="C2310" s="3" t="s">
        <v>11562</v>
      </c>
      <c r="D2310" s="3" t="s">
        <v>11561</v>
      </c>
      <c r="E2310" s="29" t="s">
        <v>14893</v>
      </c>
      <c r="F2310" s="3" t="s">
        <v>14894</v>
      </c>
      <c r="G2310" s="3" t="s">
        <v>14895</v>
      </c>
      <c r="H2310" s="3" t="s">
        <v>14895</v>
      </c>
      <c r="I2310" s="3" t="s">
        <v>14896</v>
      </c>
      <c r="J2310" s="3"/>
      <c r="K2310" s="7" t="e">
        <v>#N/A</v>
      </c>
      <c r="L2310" s="7" t="e">
        <v>#N/A</v>
      </c>
      <c r="M2310" s="7" t="e">
        <v>#N/A</v>
      </c>
      <c r="N2310" s="7" t="e">
        <v>#N/A</v>
      </c>
      <c r="O2310" s="7" t="e">
        <v>#N/A</v>
      </c>
      <c r="P2310" s="7" t="e">
        <v>#N/A</v>
      </c>
      <c r="Q2310" s="7" t="e">
        <v>#N/A</v>
      </c>
      <c r="R2310" s="7" t="e">
        <v>#N/A</v>
      </c>
      <c r="S2310" s="7" t="e">
        <v>#N/A</v>
      </c>
      <c r="T2310" s="7" t="e">
        <v>#N/A</v>
      </c>
      <c r="U2310" s="7" t="e">
        <v>#N/A</v>
      </c>
      <c r="V2310" s="7" t="e">
        <v>#N/A</v>
      </c>
      <c r="W2310" s="3">
        <v>1</v>
      </c>
      <c r="X2310" s="3" t="e">
        <v>#N/A</v>
      </c>
      <c r="Y2310" s="7" t="e">
        <v>#N/A</v>
      </c>
      <c r="Z2310" s="7">
        <f t="shared" si="289"/>
        <v>1</v>
      </c>
      <c r="AA2310" s="7">
        <f t="shared" si="290"/>
        <v>1</v>
      </c>
      <c r="AB2310" s="7" t="b">
        <f t="shared" si="291"/>
        <v>0</v>
      </c>
      <c r="AC2310" s="7" t="b">
        <f t="shared" si="292"/>
        <v>1</v>
      </c>
      <c r="AD2310" s="7" t="b">
        <f t="shared" si="293"/>
        <v>0</v>
      </c>
      <c r="AE2310" s="7" t="b">
        <f t="shared" si="294"/>
        <v>1</v>
      </c>
      <c r="AF2310" s="7" t="b">
        <f t="shared" si="295"/>
        <v>0</v>
      </c>
      <c r="AH2310" t="b">
        <f>AND(Table252102[[#This Row],[Developmental toxicity]:[Reproductive toxicity]])</f>
        <v>0</v>
      </c>
    </row>
    <row r="2311" spans="1:34" x14ac:dyDescent="0.25">
      <c r="A2311" s="3">
        <f t="shared" si="288"/>
        <v>2310</v>
      </c>
      <c r="B2311" s="3"/>
      <c r="C2311" s="3" t="s">
        <v>20596</v>
      </c>
      <c r="D2311" s="3" t="s">
        <v>19269</v>
      </c>
      <c r="E2311" s="29" t="s">
        <v>20351</v>
      </c>
      <c r="F2311" s="3" t="s">
        <v>19902</v>
      </c>
      <c r="G2311" s="3" t="s">
        <v>19903</v>
      </c>
      <c r="H2311" s="3" t="s">
        <v>19903</v>
      </c>
      <c r="I2311" s="3" t="s">
        <v>19904</v>
      </c>
      <c r="J2311" s="3" t="s">
        <v>20</v>
      </c>
      <c r="K2311" s="7" t="e">
        <v>#N/A</v>
      </c>
      <c r="L2311" s="7" t="e">
        <v>#N/A</v>
      </c>
      <c r="M2311" s="7" t="e">
        <v>#N/A</v>
      </c>
      <c r="N2311" s="7" t="e">
        <v>#N/A</v>
      </c>
      <c r="O2311" s="7" t="e">
        <v>#N/A</v>
      </c>
      <c r="P2311" s="7" t="e">
        <v>#N/A</v>
      </c>
      <c r="Q2311" s="7" t="e">
        <v>#N/A</v>
      </c>
      <c r="R2311" s="7" t="e">
        <v>#N/A</v>
      </c>
      <c r="S2311" s="7" t="e">
        <v>#N/A</v>
      </c>
      <c r="T2311" s="7" t="e">
        <v>#N/A</v>
      </c>
      <c r="U2311" s="7" t="e">
        <v>#N/A</v>
      </c>
      <c r="V2311" s="7" t="e">
        <v>#N/A</v>
      </c>
      <c r="W2311" s="7" t="e">
        <v>#N/A</v>
      </c>
      <c r="X2311" s="7">
        <v>1</v>
      </c>
      <c r="Y2311" s="7" t="e">
        <v>#N/A</v>
      </c>
      <c r="Z2311" s="7">
        <f t="shared" si="289"/>
        <v>1</v>
      </c>
      <c r="AA2311" s="7">
        <f t="shared" si="290"/>
        <v>1</v>
      </c>
      <c r="AB2311" s="7" t="b">
        <f t="shared" si="291"/>
        <v>1</v>
      </c>
      <c r="AC2311" s="7" t="b">
        <f t="shared" si="292"/>
        <v>0</v>
      </c>
      <c r="AD2311" s="7" t="b">
        <f t="shared" si="293"/>
        <v>0</v>
      </c>
      <c r="AE2311" s="7" t="b">
        <f t="shared" si="294"/>
        <v>0</v>
      </c>
      <c r="AF2311" s="7" t="b">
        <f t="shared" si="295"/>
        <v>0</v>
      </c>
      <c r="AH2311" t="b">
        <f>AND(Table252102[[#This Row],[Developmental toxicity]:[Reproductive toxicity]])</f>
        <v>0</v>
      </c>
    </row>
    <row r="2312" spans="1:34" x14ac:dyDescent="0.25">
      <c r="A2312" s="3">
        <f t="shared" si="288"/>
        <v>2311</v>
      </c>
      <c r="B2312" s="3">
        <v>136</v>
      </c>
      <c r="C2312" s="3" t="s">
        <v>529</v>
      </c>
      <c r="D2312" s="3" t="s">
        <v>5135</v>
      </c>
      <c r="E2312" s="29" t="s">
        <v>4642</v>
      </c>
      <c r="F2312" s="3" t="s">
        <v>5563</v>
      </c>
      <c r="G2312" s="3" t="s">
        <v>530</v>
      </c>
      <c r="H2312" s="3" t="s">
        <v>6053</v>
      </c>
      <c r="I2312" s="3" t="s">
        <v>6464</v>
      </c>
      <c r="J2312" s="3" t="s">
        <v>1437</v>
      </c>
      <c r="K2312" s="7" t="e">
        <v>#N/A</v>
      </c>
      <c r="L2312" s="7">
        <v>1</v>
      </c>
      <c r="M2312" s="7" t="e">
        <v>#N/A</v>
      </c>
      <c r="N2312" s="7" t="e">
        <v>#N/A</v>
      </c>
      <c r="O2312" s="7" t="e">
        <v>#N/A</v>
      </c>
      <c r="P2312" s="7" t="e">
        <v>#N/A</v>
      </c>
      <c r="Q2312" s="7" t="e">
        <v>#N/A</v>
      </c>
      <c r="R2312" s="7" t="e">
        <v>#N/A</v>
      </c>
      <c r="S2312" s="7" t="e">
        <v>#N/A</v>
      </c>
      <c r="T2312" s="7" t="e">
        <v>#N/A</v>
      </c>
      <c r="U2312" s="7" t="e">
        <v>#N/A</v>
      </c>
      <c r="V2312" s="7" t="e">
        <v>#N/A</v>
      </c>
      <c r="W2312" s="7" t="e">
        <v>#N/A</v>
      </c>
      <c r="X2312" s="7">
        <v>0</v>
      </c>
      <c r="Y2312" s="7">
        <v>0</v>
      </c>
      <c r="Z2312" s="7">
        <f t="shared" si="289"/>
        <v>1</v>
      </c>
      <c r="AA2312" s="7">
        <f t="shared" si="290"/>
        <v>0</v>
      </c>
      <c r="AB2312" s="7" t="b">
        <f t="shared" si="291"/>
        <v>1</v>
      </c>
      <c r="AC2312" s="7" t="b">
        <f t="shared" si="292"/>
        <v>0</v>
      </c>
      <c r="AD2312" s="7" t="b">
        <f t="shared" si="293"/>
        <v>0</v>
      </c>
      <c r="AE2312" s="7" t="b">
        <f t="shared" si="294"/>
        <v>0</v>
      </c>
      <c r="AF2312" s="7" t="b">
        <f t="shared" si="295"/>
        <v>0</v>
      </c>
      <c r="AH2312" t="b">
        <f>AND(Table252102[[#This Row],[Developmental toxicity]:[Reproductive toxicity]])</f>
        <v>0</v>
      </c>
    </row>
    <row r="2313" spans="1:34" x14ac:dyDescent="0.25">
      <c r="A2313" s="3">
        <f t="shared" si="288"/>
        <v>2312</v>
      </c>
      <c r="B2313" s="3"/>
      <c r="C2313" s="3" t="s">
        <v>20557</v>
      </c>
      <c r="D2313" s="3" t="s">
        <v>19230</v>
      </c>
      <c r="E2313" s="29" t="s">
        <v>20312</v>
      </c>
      <c r="F2313" s="3" t="s">
        <v>19770</v>
      </c>
      <c r="G2313" s="3" t="s">
        <v>19771</v>
      </c>
      <c r="H2313" s="3" t="s">
        <v>19771</v>
      </c>
      <c r="I2313" s="3" t="s">
        <v>19772</v>
      </c>
      <c r="J2313" s="3" t="s">
        <v>20</v>
      </c>
      <c r="K2313" s="7" t="e">
        <v>#N/A</v>
      </c>
      <c r="L2313" s="7" t="e">
        <v>#N/A</v>
      </c>
      <c r="M2313" s="7" t="e">
        <v>#N/A</v>
      </c>
      <c r="N2313" s="7" t="e">
        <v>#N/A</v>
      </c>
      <c r="O2313" s="7" t="e">
        <v>#N/A</v>
      </c>
      <c r="P2313" s="7" t="e">
        <v>#N/A</v>
      </c>
      <c r="Q2313" s="7" t="e">
        <v>#N/A</v>
      </c>
      <c r="R2313" s="7" t="e">
        <v>#N/A</v>
      </c>
      <c r="S2313" s="7" t="e">
        <v>#N/A</v>
      </c>
      <c r="T2313" s="7" t="e">
        <v>#N/A</v>
      </c>
      <c r="U2313" s="7" t="e">
        <v>#N/A</v>
      </c>
      <c r="V2313" s="7" t="e">
        <v>#N/A</v>
      </c>
      <c r="W2313" s="7" t="e">
        <v>#N/A</v>
      </c>
      <c r="X2313" s="7">
        <v>1</v>
      </c>
      <c r="Y2313" s="7" t="e">
        <v>#N/A</v>
      </c>
      <c r="Z2313" s="7">
        <f t="shared" si="289"/>
        <v>1</v>
      </c>
      <c r="AA2313" s="7">
        <f t="shared" si="290"/>
        <v>1</v>
      </c>
      <c r="AB2313" s="7" t="b">
        <f t="shared" si="291"/>
        <v>1</v>
      </c>
      <c r="AC2313" s="7" t="b">
        <f t="shared" si="292"/>
        <v>0</v>
      </c>
      <c r="AD2313" s="7" t="b">
        <f t="shared" si="293"/>
        <v>0</v>
      </c>
      <c r="AE2313" s="7" t="b">
        <f t="shared" si="294"/>
        <v>0</v>
      </c>
      <c r="AF2313" s="7" t="b">
        <f t="shared" si="295"/>
        <v>0</v>
      </c>
      <c r="AH2313" t="b">
        <f>AND(Table252102[[#This Row],[Developmental toxicity]:[Reproductive toxicity]])</f>
        <v>0</v>
      </c>
    </row>
    <row r="2314" spans="1:34" x14ac:dyDescent="0.25">
      <c r="A2314" s="3">
        <f t="shared" si="288"/>
        <v>2313</v>
      </c>
      <c r="B2314" s="3" t="s">
        <v>1440</v>
      </c>
      <c r="C2314" s="3" t="s">
        <v>2582</v>
      </c>
      <c r="D2314" s="3" t="s">
        <v>3538</v>
      </c>
      <c r="E2314" s="29" t="s">
        <v>7856</v>
      </c>
      <c r="F2314" s="3" t="s">
        <v>8695</v>
      </c>
      <c r="G2314" s="3" t="s">
        <v>10278</v>
      </c>
      <c r="H2314" s="3" t="s">
        <v>10279</v>
      </c>
      <c r="I2314" s="3" t="s">
        <v>10280</v>
      </c>
      <c r="J2314" s="3"/>
      <c r="K2314" s="7" t="e">
        <v>#N/A</v>
      </c>
      <c r="L2314" s="7" t="e">
        <v>#N/A</v>
      </c>
      <c r="M2314" s="7" t="e">
        <v>#N/A</v>
      </c>
      <c r="N2314" s="7" t="e">
        <v>#N/A</v>
      </c>
      <c r="O2314" s="7" t="e">
        <v>#N/A</v>
      </c>
      <c r="P2314" s="7" t="e">
        <v>#N/A</v>
      </c>
      <c r="Q2314" s="7" t="e">
        <v>#N/A</v>
      </c>
      <c r="R2314" s="7" t="e">
        <v>#N/A</v>
      </c>
      <c r="S2314" s="7" t="e">
        <v>#N/A</v>
      </c>
      <c r="T2314" s="7">
        <v>1</v>
      </c>
      <c r="U2314" s="7" t="e">
        <v>#N/A</v>
      </c>
      <c r="V2314" s="7" t="e">
        <v>#N/A</v>
      </c>
      <c r="W2314" s="7" t="e">
        <v>#N/A</v>
      </c>
      <c r="X2314" s="7" t="e">
        <v>#N/A</v>
      </c>
      <c r="Y2314" s="7" t="e">
        <v>#N/A</v>
      </c>
      <c r="Z2314" s="7">
        <f t="shared" si="289"/>
        <v>1</v>
      </c>
      <c r="AA2314" s="7">
        <f t="shared" si="290"/>
        <v>1</v>
      </c>
      <c r="AB2314" s="7" t="b">
        <f t="shared" si="291"/>
        <v>1</v>
      </c>
      <c r="AC2314" s="7" t="b">
        <f t="shared" si="292"/>
        <v>0</v>
      </c>
      <c r="AD2314" s="7" t="b">
        <f t="shared" si="293"/>
        <v>1</v>
      </c>
      <c r="AE2314" s="7" t="b">
        <f t="shared" si="294"/>
        <v>0</v>
      </c>
      <c r="AF2314" s="7" t="b">
        <f t="shared" si="295"/>
        <v>0</v>
      </c>
      <c r="AH2314" t="b">
        <f>AND(Table252102[[#This Row],[Developmental toxicity]:[Reproductive toxicity]])</f>
        <v>0</v>
      </c>
    </row>
    <row r="2315" spans="1:34" x14ac:dyDescent="0.25">
      <c r="A2315" s="3">
        <f t="shared" si="288"/>
        <v>2314</v>
      </c>
      <c r="B2315" s="3" t="s">
        <v>1440</v>
      </c>
      <c r="C2315" s="3" t="s">
        <v>2262</v>
      </c>
      <c r="D2315" s="3" t="s">
        <v>3173</v>
      </c>
      <c r="E2315" s="29" t="s">
        <v>7540</v>
      </c>
      <c r="F2315" s="3" t="s">
        <v>8388</v>
      </c>
      <c r="G2315" s="3" t="s">
        <v>9602</v>
      </c>
      <c r="H2315" s="3" t="s">
        <v>9602</v>
      </c>
      <c r="I2315" s="3" t="s">
        <v>9603</v>
      </c>
      <c r="J2315" s="3"/>
      <c r="K2315" s="7" t="e">
        <v>#N/A</v>
      </c>
      <c r="L2315" s="7" t="e">
        <v>#N/A</v>
      </c>
      <c r="M2315" s="7" t="e">
        <v>#N/A</v>
      </c>
      <c r="N2315" s="7" t="e">
        <v>#N/A</v>
      </c>
      <c r="O2315" s="7" t="e">
        <v>#N/A</v>
      </c>
      <c r="P2315" s="7" t="e">
        <v>#N/A</v>
      </c>
      <c r="Q2315" s="7" t="e">
        <v>#N/A</v>
      </c>
      <c r="R2315" s="7" t="e">
        <v>#N/A</v>
      </c>
      <c r="S2315" s="7" t="e">
        <v>#N/A</v>
      </c>
      <c r="T2315" s="7">
        <v>0</v>
      </c>
      <c r="U2315" s="7" t="e">
        <v>#N/A</v>
      </c>
      <c r="V2315" s="7" t="e">
        <v>#N/A</v>
      </c>
      <c r="W2315" s="7" t="e">
        <v>#N/A</v>
      </c>
      <c r="X2315" s="7" t="e">
        <v>#N/A</v>
      </c>
      <c r="Y2315" s="7">
        <v>0</v>
      </c>
      <c r="Z2315" s="7">
        <f t="shared" si="289"/>
        <v>0</v>
      </c>
      <c r="AA2315" s="7">
        <f t="shared" si="290"/>
        <v>0</v>
      </c>
      <c r="AB2315" s="7" t="b">
        <f t="shared" si="291"/>
        <v>1</v>
      </c>
      <c r="AC2315" s="7" t="b">
        <f t="shared" si="292"/>
        <v>0</v>
      </c>
      <c r="AD2315" s="7" t="b">
        <f t="shared" si="293"/>
        <v>1</v>
      </c>
      <c r="AE2315" s="7" t="b">
        <f t="shared" si="294"/>
        <v>0</v>
      </c>
      <c r="AF2315" s="7" t="b">
        <f t="shared" si="295"/>
        <v>0</v>
      </c>
      <c r="AH2315" t="b">
        <f>AND(Table252102[[#This Row],[Developmental toxicity]:[Reproductive toxicity]])</f>
        <v>0</v>
      </c>
    </row>
    <row r="2316" spans="1:34" x14ac:dyDescent="0.25">
      <c r="A2316" s="3">
        <f t="shared" si="288"/>
        <v>2315</v>
      </c>
      <c r="B2316" s="3">
        <v>12820</v>
      </c>
      <c r="C2316" t="s">
        <v>4174</v>
      </c>
      <c r="D2316" s="3" t="s">
        <v>300</v>
      </c>
      <c r="E2316" s="12" t="s">
        <v>4099</v>
      </c>
      <c r="F2316" t="s">
        <v>3921</v>
      </c>
      <c r="G2316" t="s">
        <v>4507</v>
      </c>
      <c r="H2316" t="s">
        <v>4507</v>
      </c>
      <c r="I2316" t="s">
        <v>4508</v>
      </c>
      <c r="J2316" s="3" t="s">
        <v>283</v>
      </c>
      <c r="K2316" s="7">
        <v>1</v>
      </c>
      <c r="L2316" s="7" t="e">
        <v>#N/A</v>
      </c>
      <c r="M2316" s="3" t="e">
        <v>#N/A</v>
      </c>
      <c r="N2316" s="7" t="e">
        <v>#N/A</v>
      </c>
      <c r="O2316" s="7" t="e">
        <v>#N/A</v>
      </c>
      <c r="P2316" s="3" t="e">
        <v>#N/A</v>
      </c>
      <c r="Q2316" s="3" t="e">
        <v>#N/A</v>
      </c>
      <c r="R2316" s="7" t="e">
        <v>#N/A</v>
      </c>
      <c r="S2316" s="3" t="e">
        <v>#N/A</v>
      </c>
      <c r="T2316" s="3" t="e">
        <v>#N/A</v>
      </c>
      <c r="U2316" s="7" t="e">
        <v>#N/A</v>
      </c>
      <c r="V2316" s="7" t="e">
        <v>#N/A</v>
      </c>
      <c r="W2316" s="3" t="e">
        <v>#N/A</v>
      </c>
      <c r="X2316" s="3" t="e">
        <v>#N/A</v>
      </c>
      <c r="Y2316" s="7" t="e">
        <v>#N/A</v>
      </c>
      <c r="Z2316" s="7">
        <f t="shared" si="289"/>
        <v>1</v>
      </c>
      <c r="AA2316" s="7">
        <f t="shared" si="290"/>
        <v>1</v>
      </c>
      <c r="AB2316" s="7" t="b">
        <f t="shared" si="291"/>
        <v>1</v>
      </c>
      <c r="AC2316" s="7" t="b">
        <f t="shared" si="292"/>
        <v>0</v>
      </c>
      <c r="AD2316" s="7" t="b">
        <f t="shared" si="293"/>
        <v>0</v>
      </c>
      <c r="AE2316" s="7" t="b">
        <f t="shared" si="294"/>
        <v>1</v>
      </c>
      <c r="AF2316" s="7" t="b">
        <f t="shared" si="295"/>
        <v>0</v>
      </c>
      <c r="AH2316" t="b">
        <f>AND(Table252102[[#This Row],[Developmental toxicity]:[Reproductive toxicity]])</f>
        <v>0</v>
      </c>
    </row>
    <row r="2317" spans="1:34" x14ac:dyDescent="0.25">
      <c r="A2317" s="3">
        <f t="shared" si="288"/>
        <v>2316</v>
      </c>
      <c r="B2317" s="3" t="s">
        <v>1440</v>
      </c>
      <c r="C2317" s="3" t="s">
        <v>2097</v>
      </c>
      <c r="D2317" s="3" t="s">
        <v>2984</v>
      </c>
      <c r="E2317" s="12" t="s">
        <v>7378</v>
      </c>
      <c r="F2317" t="s">
        <v>8226</v>
      </c>
      <c r="G2317" t="s">
        <v>9235</v>
      </c>
      <c r="H2317" t="s">
        <v>9236</v>
      </c>
      <c r="I2317" t="s">
        <v>9237</v>
      </c>
      <c r="J2317" s="3"/>
      <c r="K2317" s="7" t="e">
        <v>#N/A</v>
      </c>
      <c r="L2317" s="7" t="e">
        <v>#N/A</v>
      </c>
      <c r="M2317" s="7" t="e">
        <v>#N/A</v>
      </c>
      <c r="N2317" s="7" t="e">
        <v>#N/A</v>
      </c>
      <c r="O2317" s="7" t="e">
        <v>#N/A</v>
      </c>
      <c r="P2317" s="7" t="e">
        <v>#N/A</v>
      </c>
      <c r="Q2317" s="7" t="e">
        <v>#N/A</v>
      </c>
      <c r="R2317" s="7" t="e">
        <v>#N/A</v>
      </c>
      <c r="S2317" s="7" t="e">
        <v>#N/A</v>
      </c>
      <c r="T2317" s="7">
        <v>0</v>
      </c>
      <c r="U2317" s="7" t="e">
        <v>#N/A</v>
      </c>
      <c r="V2317" s="7" t="e">
        <v>#N/A</v>
      </c>
      <c r="W2317" s="7" t="e">
        <v>#N/A</v>
      </c>
      <c r="X2317" s="7" t="e">
        <v>#N/A</v>
      </c>
      <c r="Y2317" s="7" t="e">
        <v>#N/A</v>
      </c>
      <c r="Z2317" s="7">
        <f t="shared" si="289"/>
        <v>0</v>
      </c>
      <c r="AA2317" s="7">
        <f t="shared" si="290"/>
        <v>0</v>
      </c>
      <c r="AB2317" s="7" t="b">
        <f t="shared" si="291"/>
        <v>1</v>
      </c>
      <c r="AC2317" s="7" t="b">
        <f t="shared" si="292"/>
        <v>0</v>
      </c>
      <c r="AD2317" s="7" t="b">
        <f t="shared" si="293"/>
        <v>1</v>
      </c>
      <c r="AE2317" s="7" t="b">
        <f t="shared" si="294"/>
        <v>0</v>
      </c>
      <c r="AF2317" s="7" t="b">
        <f t="shared" si="295"/>
        <v>0</v>
      </c>
      <c r="AH2317" t="b">
        <f>AND(Table252102[[#This Row],[Developmental toxicity]:[Reproductive toxicity]])</f>
        <v>0</v>
      </c>
    </row>
    <row r="2318" spans="1:34" x14ac:dyDescent="0.25">
      <c r="A2318" s="3">
        <f t="shared" si="288"/>
        <v>2317</v>
      </c>
      <c r="B2318" s="3" t="s">
        <v>1440</v>
      </c>
      <c r="C2318" s="3" t="s">
        <v>2717</v>
      </c>
      <c r="D2318" s="3" t="s">
        <v>3680</v>
      </c>
      <c r="E2318" s="12" t="s">
        <v>7987</v>
      </c>
      <c r="F2318" t="s">
        <v>8822</v>
      </c>
      <c r="G2318" t="s">
        <v>10590</v>
      </c>
      <c r="H2318" t="s">
        <v>10591</v>
      </c>
      <c r="I2318" t="s">
        <v>10592</v>
      </c>
      <c r="J2318" s="3"/>
      <c r="K2318" s="7" t="e">
        <v>#N/A</v>
      </c>
      <c r="L2318" s="7" t="e">
        <v>#N/A</v>
      </c>
      <c r="M2318" s="7" t="e">
        <v>#N/A</v>
      </c>
      <c r="N2318" s="7" t="e">
        <v>#N/A</v>
      </c>
      <c r="O2318" s="7" t="e">
        <v>#N/A</v>
      </c>
      <c r="P2318" s="7" t="e">
        <v>#N/A</v>
      </c>
      <c r="Q2318" s="7" t="e">
        <v>#N/A</v>
      </c>
      <c r="R2318" s="7" t="e">
        <v>#N/A</v>
      </c>
      <c r="S2318" s="7" t="e">
        <v>#N/A</v>
      </c>
      <c r="T2318" s="7">
        <v>0</v>
      </c>
      <c r="U2318" s="7" t="e">
        <v>#N/A</v>
      </c>
      <c r="V2318" s="7" t="e">
        <v>#N/A</v>
      </c>
      <c r="W2318" s="7" t="e">
        <v>#N/A</v>
      </c>
      <c r="X2318" s="7" t="e">
        <v>#N/A</v>
      </c>
      <c r="Y2318" s="7" t="e">
        <v>#N/A</v>
      </c>
      <c r="Z2318" s="7">
        <f t="shared" si="289"/>
        <v>0</v>
      </c>
      <c r="AA2318" s="7">
        <f t="shared" si="290"/>
        <v>0</v>
      </c>
      <c r="AB2318" s="7" t="b">
        <f t="shared" si="291"/>
        <v>1</v>
      </c>
      <c r="AC2318" s="7" t="b">
        <f t="shared" si="292"/>
        <v>0</v>
      </c>
      <c r="AD2318" s="7" t="b">
        <f t="shared" si="293"/>
        <v>1</v>
      </c>
      <c r="AE2318" s="7" t="b">
        <f t="shared" si="294"/>
        <v>0</v>
      </c>
      <c r="AF2318" s="7" t="b">
        <f t="shared" si="295"/>
        <v>0</v>
      </c>
      <c r="AH2318" t="b">
        <f>AND(Table252102[[#This Row],[Developmental toxicity]:[Reproductive toxicity]])</f>
        <v>0</v>
      </c>
    </row>
    <row r="2319" spans="1:34" x14ac:dyDescent="0.25">
      <c r="A2319" s="3">
        <f t="shared" si="288"/>
        <v>2318</v>
      </c>
      <c r="B2319" s="3" t="s">
        <v>1440</v>
      </c>
      <c r="C2319" s="3" t="s">
        <v>2659</v>
      </c>
      <c r="D2319" s="3" t="s">
        <v>3621</v>
      </c>
      <c r="E2319" s="12" t="s">
        <v>7931</v>
      </c>
      <c r="F2319" t="s">
        <v>8770</v>
      </c>
      <c r="G2319" t="s">
        <v>10459</v>
      </c>
      <c r="H2319" t="s">
        <v>10460</v>
      </c>
      <c r="I2319" t="s">
        <v>10461</v>
      </c>
      <c r="J2319" s="3"/>
      <c r="K2319" s="7" t="e">
        <v>#N/A</v>
      </c>
      <c r="L2319" s="7" t="e">
        <v>#N/A</v>
      </c>
      <c r="M2319" s="7" t="e">
        <v>#N/A</v>
      </c>
      <c r="N2319" s="7" t="e">
        <v>#N/A</v>
      </c>
      <c r="O2319" s="7" t="e">
        <v>#N/A</v>
      </c>
      <c r="P2319" s="7" t="e">
        <v>#N/A</v>
      </c>
      <c r="Q2319" s="7" t="e">
        <v>#N/A</v>
      </c>
      <c r="R2319" s="7" t="e">
        <v>#N/A</v>
      </c>
      <c r="S2319" s="7" t="e">
        <v>#N/A</v>
      </c>
      <c r="T2319" s="7">
        <v>0</v>
      </c>
      <c r="U2319" s="7" t="e">
        <v>#N/A</v>
      </c>
      <c r="V2319" s="7" t="e">
        <v>#N/A</v>
      </c>
      <c r="W2319" s="7" t="e">
        <v>#N/A</v>
      </c>
      <c r="X2319" s="7" t="e">
        <v>#N/A</v>
      </c>
      <c r="Y2319" s="7" t="e">
        <v>#N/A</v>
      </c>
      <c r="Z2319" s="7">
        <f t="shared" si="289"/>
        <v>0</v>
      </c>
      <c r="AA2319" s="7">
        <f t="shared" si="290"/>
        <v>0</v>
      </c>
      <c r="AB2319" s="7" t="b">
        <f t="shared" si="291"/>
        <v>1</v>
      </c>
      <c r="AC2319" s="7" t="b">
        <f t="shared" si="292"/>
        <v>0</v>
      </c>
      <c r="AD2319" s="7" t="b">
        <f t="shared" si="293"/>
        <v>1</v>
      </c>
      <c r="AE2319" s="7" t="b">
        <f t="shared" si="294"/>
        <v>0</v>
      </c>
      <c r="AF2319" s="7" t="b">
        <f t="shared" si="295"/>
        <v>0</v>
      </c>
      <c r="AH2319" t="b">
        <f>AND(Table252102[[#This Row],[Developmental toxicity]:[Reproductive toxicity]])</f>
        <v>0</v>
      </c>
    </row>
    <row r="2320" spans="1:34" x14ac:dyDescent="0.25">
      <c r="A2320" s="3">
        <f t="shared" si="288"/>
        <v>2319</v>
      </c>
      <c r="B2320" s="3"/>
      <c r="C2320" s="3" t="s">
        <v>11719</v>
      </c>
      <c r="D2320" s="3" t="s">
        <v>11718</v>
      </c>
      <c r="E2320" s="29" t="s">
        <v>15185</v>
      </c>
      <c r="F2320" s="3" t="s">
        <v>15186</v>
      </c>
      <c r="G2320" s="3" t="s">
        <v>15187</v>
      </c>
      <c r="H2320" s="3" t="s">
        <v>15188</v>
      </c>
      <c r="I2320" s="3" t="s">
        <v>15189</v>
      </c>
      <c r="J2320" s="3"/>
      <c r="K2320" s="7" t="e">
        <v>#N/A</v>
      </c>
      <c r="L2320" s="7" t="e">
        <v>#N/A</v>
      </c>
      <c r="M2320" s="7" t="e">
        <v>#N/A</v>
      </c>
      <c r="N2320" s="7" t="e">
        <v>#N/A</v>
      </c>
      <c r="O2320" s="7" t="e">
        <v>#N/A</v>
      </c>
      <c r="P2320" s="7" t="e">
        <v>#N/A</v>
      </c>
      <c r="Q2320" s="7" t="e">
        <v>#N/A</v>
      </c>
      <c r="R2320" s="7" t="e">
        <v>#N/A</v>
      </c>
      <c r="S2320" s="7" t="e">
        <v>#N/A</v>
      </c>
      <c r="T2320" s="7" t="e">
        <v>#N/A</v>
      </c>
      <c r="U2320" s="7" t="e">
        <v>#N/A</v>
      </c>
      <c r="V2320" s="7" t="e">
        <v>#N/A</v>
      </c>
      <c r="W2320" s="3">
        <v>1</v>
      </c>
      <c r="X2320" s="3" t="e">
        <v>#N/A</v>
      </c>
      <c r="Y2320" s="7" t="e">
        <v>#N/A</v>
      </c>
      <c r="Z2320" s="7">
        <f t="shared" si="289"/>
        <v>1</v>
      </c>
      <c r="AA2320" s="7">
        <f t="shared" si="290"/>
        <v>1</v>
      </c>
      <c r="AB2320" s="7" t="b">
        <f t="shared" si="291"/>
        <v>0</v>
      </c>
      <c r="AC2320" s="7" t="b">
        <f t="shared" si="292"/>
        <v>1</v>
      </c>
      <c r="AD2320" s="7" t="b">
        <f t="shared" si="293"/>
        <v>0</v>
      </c>
      <c r="AE2320" s="7" t="b">
        <f t="shared" si="294"/>
        <v>1</v>
      </c>
      <c r="AF2320" s="7" t="b">
        <f t="shared" si="295"/>
        <v>0</v>
      </c>
      <c r="AH2320" t="b">
        <f>AND(Table252102[[#This Row],[Developmental toxicity]:[Reproductive toxicity]])</f>
        <v>0</v>
      </c>
    </row>
    <row r="2321" spans="1:34" x14ac:dyDescent="0.25">
      <c r="A2321" s="3">
        <f t="shared" si="288"/>
        <v>2320</v>
      </c>
      <c r="B2321" s="3" t="s">
        <v>1440</v>
      </c>
      <c r="C2321" s="3" t="s">
        <v>2650</v>
      </c>
      <c r="D2321" s="3" t="s">
        <v>3612</v>
      </c>
      <c r="E2321" s="29" t="s">
        <v>7923</v>
      </c>
      <c r="F2321" s="3" t="s">
        <v>8762</v>
      </c>
      <c r="G2321" s="3" t="s">
        <v>10438</v>
      </c>
      <c r="H2321" s="3" t="s">
        <v>10438</v>
      </c>
      <c r="I2321" s="3" t="s">
        <v>10439</v>
      </c>
      <c r="J2321" s="3"/>
      <c r="K2321" s="7" t="e">
        <v>#N/A</v>
      </c>
      <c r="L2321" s="7" t="e">
        <v>#N/A</v>
      </c>
      <c r="M2321" s="7" t="e">
        <v>#N/A</v>
      </c>
      <c r="N2321" s="7" t="e">
        <v>#N/A</v>
      </c>
      <c r="O2321" s="7" t="e">
        <v>#N/A</v>
      </c>
      <c r="P2321" s="7" t="e">
        <v>#N/A</v>
      </c>
      <c r="Q2321" s="7" t="e">
        <v>#N/A</v>
      </c>
      <c r="R2321" s="7" t="e">
        <v>#N/A</v>
      </c>
      <c r="S2321" s="7" t="e">
        <v>#N/A</v>
      </c>
      <c r="T2321" s="7">
        <v>1</v>
      </c>
      <c r="U2321" s="7" t="e">
        <v>#N/A</v>
      </c>
      <c r="V2321" s="7" t="e">
        <v>#N/A</v>
      </c>
      <c r="W2321" s="7" t="e">
        <v>#N/A</v>
      </c>
      <c r="X2321" s="7" t="e">
        <v>#N/A</v>
      </c>
      <c r="Y2321" s="7" t="e">
        <v>#N/A</v>
      </c>
      <c r="Z2321" s="7">
        <f t="shared" si="289"/>
        <v>1</v>
      </c>
      <c r="AA2321" s="7">
        <f t="shared" si="290"/>
        <v>1</v>
      </c>
      <c r="AB2321" s="7" t="b">
        <f t="shared" si="291"/>
        <v>1</v>
      </c>
      <c r="AC2321" s="7" t="b">
        <f t="shared" si="292"/>
        <v>0</v>
      </c>
      <c r="AD2321" s="7" t="b">
        <f t="shared" si="293"/>
        <v>1</v>
      </c>
      <c r="AE2321" s="7" t="b">
        <f t="shared" si="294"/>
        <v>0</v>
      </c>
      <c r="AF2321" s="7" t="b">
        <f t="shared" si="295"/>
        <v>0</v>
      </c>
      <c r="AH2321" t="b">
        <f>AND(Table252102[[#This Row],[Developmental toxicity]:[Reproductive toxicity]])</f>
        <v>0</v>
      </c>
    </row>
    <row r="2322" spans="1:34" x14ac:dyDescent="0.25">
      <c r="A2322" s="3">
        <f t="shared" si="288"/>
        <v>2321</v>
      </c>
      <c r="B2322" s="3">
        <v>435</v>
      </c>
      <c r="C2322" s="3" t="s">
        <v>975</v>
      </c>
      <c r="D2322" s="3" t="s">
        <v>3662</v>
      </c>
      <c r="E2322" s="29" t="s">
        <v>4847</v>
      </c>
      <c r="F2322" s="3" t="s">
        <v>5755</v>
      </c>
      <c r="G2322" s="3" t="s">
        <v>976</v>
      </c>
      <c r="H2322" s="3" t="s">
        <v>6755</v>
      </c>
      <c r="I2322" s="3" t="s">
        <v>6756</v>
      </c>
      <c r="J2322" s="3" t="s">
        <v>1431</v>
      </c>
      <c r="K2322" s="7" t="e">
        <v>#N/A</v>
      </c>
      <c r="L2322" s="7">
        <v>1</v>
      </c>
      <c r="M2322" s="7" t="e">
        <v>#N/A</v>
      </c>
      <c r="N2322" s="7" t="e">
        <v>#N/A</v>
      </c>
      <c r="O2322" s="7" t="e">
        <v>#N/A</v>
      </c>
      <c r="P2322" s="7" t="e">
        <v>#N/A</v>
      </c>
      <c r="Q2322" s="7" t="e">
        <v>#N/A</v>
      </c>
      <c r="R2322" s="7" t="e">
        <v>#N/A</v>
      </c>
      <c r="S2322" s="7" t="e">
        <v>#N/A</v>
      </c>
      <c r="T2322" s="7">
        <v>1</v>
      </c>
      <c r="U2322" s="7" t="e">
        <v>#N/A</v>
      </c>
      <c r="V2322" s="7" t="e">
        <v>#N/A</v>
      </c>
      <c r="W2322" s="7" t="e">
        <v>#N/A</v>
      </c>
      <c r="X2322" s="7" t="e">
        <v>#N/A</v>
      </c>
      <c r="Y2322" s="7">
        <v>1</v>
      </c>
      <c r="Z2322" s="7">
        <f t="shared" si="289"/>
        <v>1</v>
      </c>
      <c r="AA2322" s="7">
        <f t="shared" si="290"/>
        <v>1</v>
      </c>
      <c r="AB2322" s="7" t="b">
        <f t="shared" si="291"/>
        <v>1</v>
      </c>
      <c r="AC2322" s="7" t="b">
        <f t="shared" si="292"/>
        <v>0</v>
      </c>
      <c r="AD2322" s="7" t="b">
        <f t="shared" si="293"/>
        <v>1</v>
      </c>
      <c r="AE2322" s="7" t="b">
        <f t="shared" si="294"/>
        <v>0</v>
      </c>
      <c r="AF2322" s="7" t="b">
        <f t="shared" si="295"/>
        <v>0</v>
      </c>
      <c r="AH2322" t="b">
        <f>AND(Table252102[[#This Row],[Developmental toxicity]:[Reproductive toxicity]])</f>
        <v>0</v>
      </c>
    </row>
    <row r="2323" spans="1:34" x14ac:dyDescent="0.25">
      <c r="A2323" s="3">
        <f t="shared" si="288"/>
        <v>2322</v>
      </c>
      <c r="B2323" s="3" t="s">
        <v>1440</v>
      </c>
      <c r="C2323" s="3" t="s">
        <v>2044</v>
      </c>
      <c r="D2323" s="3" t="s">
        <v>2924</v>
      </c>
      <c r="E2323" s="29" t="s">
        <v>7325</v>
      </c>
      <c r="F2323" s="3" t="s">
        <v>8174</v>
      </c>
      <c r="G2323" s="3" t="s">
        <v>9130</v>
      </c>
      <c r="H2323" s="3" t="s">
        <v>9131</v>
      </c>
      <c r="I2323" s="3" t="s">
        <v>9132</v>
      </c>
      <c r="J2323" s="3"/>
      <c r="K2323" s="7" t="e">
        <v>#N/A</v>
      </c>
      <c r="L2323" s="7" t="e">
        <v>#N/A</v>
      </c>
      <c r="M2323" s="7" t="e">
        <v>#N/A</v>
      </c>
      <c r="N2323" s="7" t="e">
        <v>#N/A</v>
      </c>
      <c r="O2323" s="7" t="e">
        <v>#N/A</v>
      </c>
      <c r="P2323" s="7" t="e">
        <v>#N/A</v>
      </c>
      <c r="Q2323" s="7" t="e">
        <v>#N/A</v>
      </c>
      <c r="R2323" s="7" t="e">
        <v>#N/A</v>
      </c>
      <c r="S2323" s="7" t="e">
        <v>#N/A</v>
      </c>
      <c r="T2323" s="7">
        <v>1</v>
      </c>
      <c r="U2323" s="7" t="e">
        <v>#N/A</v>
      </c>
      <c r="V2323" s="7" t="e">
        <v>#N/A</v>
      </c>
      <c r="W2323" s="7" t="e">
        <v>#N/A</v>
      </c>
      <c r="X2323" s="7">
        <v>1</v>
      </c>
      <c r="Y2323" s="7" t="e">
        <v>#N/A</v>
      </c>
      <c r="Z2323" s="7">
        <f t="shared" si="289"/>
        <v>1</v>
      </c>
      <c r="AA2323" s="7">
        <f t="shared" si="290"/>
        <v>1</v>
      </c>
      <c r="AB2323" s="7" t="b">
        <f t="shared" si="291"/>
        <v>1</v>
      </c>
      <c r="AC2323" s="7" t="b">
        <f t="shared" si="292"/>
        <v>0</v>
      </c>
      <c r="AD2323" s="7" t="b">
        <f t="shared" si="293"/>
        <v>1</v>
      </c>
      <c r="AE2323" s="7" t="b">
        <f t="shared" si="294"/>
        <v>0</v>
      </c>
      <c r="AF2323" s="7" t="b">
        <f t="shared" si="295"/>
        <v>0</v>
      </c>
      <c r="AH2323" t="b">
        <f>AND(Table252102[[#This Row],[Developmental toxicity]:[Reproductive toxicity]])</f>
        <v>0</v>
      </c>
    </row>
    <row r="2324" spans="1:34" x14ac:dyDescent="0.25">
      <c r="A2324" s="3">
        <f t="shared" si="288"/>
        <v>2323</v>
      </c>
      <c r="B2324" s="3"/>
      <c r="C2324" s="3" t="s">
        <v>11166</v>
      </c>
      <c r="D2324" s="3" t="s">
        <v>11165</v>
      </c>
      <c r="E2324" s="29" t="s">
        <v>14160</v>
      </c>
      <c r="F2324" s="3" t="s">
        <v>14161</v>
      </c>
      <c r="G2324" s="3" t="s">
        <v>14162</v>
      </c>
      <c r="H2324" s="3" t="s">
        <v>14162</v>
      </c>
      <c r="I2324" s="3" t="s">
        <v>14163</v>
      </c>
      <c r="J2324" s="3"/>
      <c r="K2324" s="7" t="e">
        <v>#N/A</v>
      </c>
      <c r="L2324" s="7" t="e">
        <v>#N/A</v>
      </c>
      <c r="M2324" s="7" t="e">
        <v>#N/A</v>
      </c>
      <c r="N2324" s="7" t="e">
        <v>#N/A</v>
      </c>
      <c r="O2324" s="7" t="e">
        <v>#N/A</v>
      </c>
      <c r="P2324" s="7" t="e">
        <v>#N/A</v>
      </c>
      <c r="Q2324" s="7" t="e">
        <v>#N/A</v>
      </c>
      <c r="R2324" s="7" t="e">
        <v>#N/A</v>
      </c>
      <c r="S2324" s="7" t="e">
        <v>#N/A</v>
      </c>
      <c r="T2324" s="7" t="e">
        <v>#N/A</v>
      </c>
      <c r="U2324" s="7" t="e">
        <v>#N/A</v>
      </c>
      <c r="V2324" s="7" t="e">
        <v>#N/A</v>
      </c>
      <c r="W2324" s="3">
        <v>1</v>
      </c>
      <c r="X2324" s="3" t="e">
        <v>#N/A</v>
      </c>
      <c r="Y2324" s="7" t="e">
        <v>#N/A</v>
      </c>
      <c r="Z2324" s="7">
        <f t="shared" si="289"/>
        <v>1</v>
      </c>
      <c r="AA2324" s="7">
        <f t="shared" si="290"/>
        <v>1</v>
      </c>
      <c r="AB2324" s="7" t="b">
        <f t="shared" si="291"/>
        <v>0</v>
      </c>
      <c r="AC2324" s="7" t="b">
        <f t="shared" si="292"/>
        <v>1</v>
      </c>
      <c r="AD2324" s="7" t="b">
        <f t="shared" si="293"/>
        <v>0</v>
      </c>
      <c r="AE2324" s="7" t="b">
        <f t="shared" si="294"/>
        <v>1</v>
      </c>
      <c r="AF2324" s="7" t="b">
        <f t="shared" si="295"/>
        <v>0</v>
      </c>
      <c r="AH2324" t="b">
        <f>AND(Table252102[[#This Row],[Developmental toxicity]:[Reproductive toxicity]])</f>
        <v>0</v>
      </c>
    </row>
    <row r="2325" spans="1:34" x14ac:dyDescent="0.25">
      <c r="A2325" s="3">
        <f t="shared" si="288"/>
        <v>2324</v>
      </c>
      <c r="B2325" s="3"/>
      <c r="C2325" s="3" t="s">
        <v>12371</v>
      </c>
      <c r="D2325" s="3" t="s">
        <v>12370</v>
      </c>
      <c r="E2325" s="29" t="s">
        <v>16222</v>
      </c>
      <c r="F2325" s="3" t="s">
        <v>16223</v>
      </c>
      <c r="G2325" s="3" t="s">
        <v>12372</v>
      </c>
      <c r="H2325" s="3" t="s">
        <v>12372</v>
      </c>
      <c r="I2325" s="3" t="s">
        <v>16224</v>
      </c>
      <c r="J2325" s="3"/>
      <c r="K2325" s="7" t="e">
        <v>#N/A</v>
      </c>
      <c r="L2325" s="7" t="e">
        <v>#N/A</v>
      </c>
      <c r="M2325" s="7" t="e">
        <v>#N/A</v>
      </c>
      <c r="N2325" s="7" t="e">
        <v>#N/A</v>
      </c>
      <c r="O2325" s="7" t="e">
        <v>#N/A</v>
      </c>
      <c r="P2325" s="7" t="e">
        <v>#N/A</v>
      </c>
      <c r="Q2325" s="7" t="e">
        <v>#N/A</v>
      </c>
      <c r="R2325" s="7" t="e">
        <v>#N/A</v>
      </c>
      <c r="S2325" s="7" t="e">
        <v>#N/A</v>
      </c>
      <c r="T2325" s="7" t="e">
        <v>#N/A</v>
      </c>
      <c r="U2325" s="7" t="e">
        <v>#N/A</v>
      </c>
      <c r="V2325" s="7" t="e">
        <v>#N/A</v>
      </c>
      <c r="W2325" s="3">
        <v>0</v>
      </c>
      <c r="X2325" s="3" t="e">
        <v>#N/A</v>
      </c>
      <c r="Y2325" s="7" t="e">
        <v>#N/A</v>
      </c>
      <c r="Z2325" s="7">
        <f t="shared" si="289"/>
        <v>0</v>
      </c>
      <c r="AA2325" s="7">
        <f t="shared" si="290"/>
        <v>0</v>
      </c>
      <c r="AB2325" s="7" t="b">
        <f t="shared" si="291"/>
        <v>0</v>
      </c>
      <c r="AC2325" s="7" t="b">
        <f t="shared" si="292"/>
        <v>1</v>
      </c>
      <c r="AD2325" s="7" t="b">
        <f t="shared" si="293"/>
        <v>0</v>
      </c>
      <c r="AE2325" s="7" t="b">
        <f t="shared" si="294"/>
        <v>1</v>
      </c>
      <c r="AF2325" s="7" t="b">
        <f t="shared" si="295"/>
        <v>0</v>
      </c>
      <c r="AH2325" t="b">
        <f>AND(Table252102[[#This Row],[Developmental toxicity]:[Reproductive toxicity]])</f>
        <v>0</v>
      </c>
    </row>
    <row r="2326" spans="1:34" x14ac:dyDescent="0.25">
      <c r="A2326" s="3">
        <f t="shared" si="288"/>
        <v>2325</v>
      </c>
      <c r="B2326" s="3" t="s">
        <v>1440</v>
      </c>
      <c r="C2326" s="3" t="s">
        <v>2098</v>
      </c>
      <c r="D2326" s="3" t="s">
        <v>2985</v>
      </c>
      <c r="E2326" s="12" t="s">
        <v>7379</v>
      </c>
      <c r="F2326" t="s">
        <v>8227</v>
      </c>
      <c r="G2326" t="s">
        <v>9238</v>
      </c>
      <c r="H2326" t="s">
        <v>9238</v>
      </c>
      <c r="I2326" t="s">
        <v>9239</v>
      </c>
      <c r="J2326" s="3"/>
      <c r="K2326" s="7" t="e">
        <v>#N/A</v>
      </c>
      <c r="L2326" s="7" t="e">
        <v>#N/A</v>
      </c>
      <c r="M2326" s="7" t="e">
        <v>#N/A</v>
      </c>
      <c r="N2326" s="7" t="e">
        <v>#N/A</v>
      </c>
      <c r="O2326" s="7" t="e">
        <v>#N/A</v>
      </c>
      <c r="P2326" s="7" t="e">
        <v>#N/A</v>
      </c>
      <c r="Q2326" s="7" t="e">
        <v>#N/A</v>
      </c>
      <c r="R2326" s="7" t="e">
        <v>#N/A</v>
      </c>
      <c r="S2326" s="7" t="e">
        <v>#N/A</v>
      </c>
      <c r="T2326" s="7">
        <v>0</v>
      </c>
      <c r="U2326" s="7" t="e">
        <v>#N/A</v>
      </c>
      <c r="V2326" s="7" t="e">
        <v>#N/A</v>
      </c>
      <c r="W2326" s="7" t="e">
        <v>#N/A</v>
      </c>
      <c r="X2326" s="7" t="e">
        <v>#N/A</v>
      </c>
      <c r="Y2326" s="7" t="e">
        <v>#N/A</v>
      </c>
      <c r="Z2326" s="7">
        <f t="shared" si="289"/>
        <v>0</v>
      </c>
      <c r="AA2326" s="7">
        <f t="shared" si="290"/>
        <v>0</v>
      </c>
      <c r="AB2326" s="7" t="b">
        <f t="shared" si="291"/>
        <v>1</v>
      </c>
      <c r="AC2326" s="7" t="b">
        <f t="shared" si="292"/>
        <v>0</v>
      </c>
      <c r="AD2326" s="7" t="b">
        <f t="shared" si="293"/>
        <v>1</v>
      </c>
      <c r="AE2326" s="7" t="b">
        <f t="shared" si="294"/>
        <v>0</v>
      </c>
      <c r="AF2326" s="7" t="b">
        <f t="shared" si="295"/>
        <v>0</v>
      </c>
      <c r="AH2326" t="b">
        <f>AND(Table252102[[#This Row],[Developmental toxicity]:[Reproductive toxicity]])</f>
        <v>0</v>
      </c>
    </row>
    <row r="2327" spans="1:34" x14ac:dyDescent="0.25">
      <c r="A2327" s="3">
        <f t="shared" si="288"/>
        <v>2326</v>
      </c>
      <c r="B2327" s="3" t="s">
        <v>1440</v>
      </c>
      <c r="C2327" s="3" t="s">
        <v>2203</v>
      </c>
      <c r="D2327" s="3" t="s">
        <v>3105</v>
      </c>
      <c r="E2327" s="12" t="s">
        <v>7482</v>
      </c>
      <c r="F2327" t="s">
        <v>8330</v>
      </c>
      <c r="G2327" t="s">
        <v>9463</v>
      </c>
      <c r="H2327" t="s">
        <v>9464</v>
      </c>
      <c r="I2327" t="s">
        <v>9465</v>
      </c>
      <c r="J2327" s="3"/>
      <c r="K2327" s="7" t="e">
        <v>#N/A</v>
      </c>
      <c r="L2327" s="7" t="e">
        <v>#N/A</v>
      </c>
      <c r="M2327" s="7" t="e">
        <v>#N/A</v>
      </c>
      <c r="N2327" s="7" t="e">
        <v>#N/A</v>
      </c>
      <c r="O2327" s="7" t="e">
        <v>#N/A</v>
      </c>
      <c r="P2327" s="7" t="e">
        <v>#N/A</v>
      </c>
      <c r="Q2327" s="7" t="e">
        <v>#N/A</v>
      </c>
      <c r="R2327" s="7" t="e">
        <v>#N/A</v>
      </c>
      <c r="S2327" s="7" t="e">
        <v>#N/A</v>
      </c>
      <c r="T2327" s="7">
        <v>0</v>
      </c>
      <c r="U2327" s="7" t="e">
        <v>#N/A</v>
      </c>
      <c r="V2327" s="7" t="e">
        <v>#N/A</v>
      </c>
      <c r="W2327" s="7" t="e">
        <v>#N/A</v>
      </c>
      <c r="X2327" s="7" t="e">
        <v>#N/A</v>
      </c>
      <c r="Y2327" s="7" t="e">
        <v>#N/A</v>
      </c>
      <c r="Z2327" s="7">
        <f t="shared" si="289"/>
        <v>0</v>
      </c>
      <c r="AA2327" s="7">
        <f t="shared" si="290"/>
        <v>0</v>
      </c>
      <c r="AB2327" s="7" t="b">
        <f t="shared" si="291"/>
        <v>1</v>
      </c>
      <c r="AC2327" s="7" t="b">
        <f t="shared" si="292"/>
        <v>0</v>
      </c>
      <c r="AD2327" s="7" t="b">
        <f t="shared" si="293"/>
        <v>1</v>
      </c>
      <c r="AE2327" s="7" t="b">
        <f t="shared" si="294"/>
        <v>0</v>
      </c>
      <c r="AF2327" s="7" t="b">
        <f t="shared" si="295"/>
        <v>0</v>
      </c>
      <c r="AH2327" t="b">
        <f>AND(Table252102[[#This Row],[Developmental toxicity]:[Reproductive toxicity]])</f>
        <v>0</v>
      </c>
    </row>
    <row r="2328" spans="1:34" x14ac:dyDescent="0.25">
      <c r="A2328" s="3">
        <f t="shared" si="288"/>
        <v>2327</v>
      </c>
      <c r="B2328" s="3" t="s">
        <v>1440</v>
      </c>
      <c r="C2328" s="3" t="s">
        <v>2407</v>
      </c>
      <c r="D2328" s="3" t="s">
        <v>3334</v>
      </c>
      <c r="E2328" s="12" t="s">
        <v>7684</v>
      </c>
      <c r="F2328" t="s">
        <v>8525</v>
      </c>
      <c r="G2328" t="s">
        <v>9904</v>
      </c>
      <c r="H2328" t="s">
        <v>9904</v>
      </c>
      <c r="I2328" t="s">
        <v>9905</v>
      </c>
      <c r="J2328" s="3"/>
      <c r="K2328" s="7" t="e">
        <v>#N/A</v>
      </c>
      <c r="L2328" s="7" t="e">
        <v>#N/A</v>
      </c>
      <c r="M2328" s="7" t="e">
        <v>#N/A</v>
      </c>
      <c r="N2328" s="7" t="e">
        <v>#N/A</v>
      </c>
      <c r="O2328" s="7" t="e">
        <v>#N/A</v>
      </c>
      <c r="P2328" s="7" t="e">
        <v>#N/A</v>
      </c>
      <c r="Q2328" s="7" t="e">
        <v>#N/A</v>
      </c>
      <c r="R2328" s="7" t="e">
        <v>#N/A</v>
      </c>
      <c r="S2328" s="7" t="e">
        <v>#N/A</v>
      </c>
      <c r="T2328" s="7">
        <v>0</v>
      </c>
      <c r="U2328" s="7" t="e">
        <v>#N/A</v>
      </c>
      <c r="V2328" s="7" t="e">
        <v>#N/A</v>
      </c>
      <c r="W2328" s="7" t="e">
        <v>#N/A</v>
      </c>
      <c r="X2328" s="7" t="e">
        <v>#N/A</v>
      </c>
      <c r="Y2328" s="7" t="e">
        <v>#N/A</v>
      </c>
      <c r="Z2328" s="7">
        <f t="shared" si="289"/>
        <v>0</v>
      </c>
      <c r="AA2328" s="7">
        <f t="shared" si="290"/>
        <v>0</v>
      </c>
      <c r="AB2328" s="7" t="b">
        <f t="shared" si="291"/>
        <v>1</v>
      </c>
      <c r="AC2328" s="7" t="b">
        <f t="shared" si="292"/>
        <v>0</v>
      </c>
      <c r="AD2328" s="7" t="b">
        <f t="shared" si="293"/>
        <v>1</v>
      </c>
      <c r="AE2328" s="7" t="b">
        <f t="shared" si="294"/>
        <v>0</v>
      </c>
      <c r="AF2328" s="7" t="b">
        <f t="shared" si="295"/>
        <v>0</v>
      </c>
      <c r="AH2328" t="b">
        <f>AND(Table252102[[#This Row],[Developmental toxicity]:[Reproductive toxicity]])</f>
        <v>0</v>
      </c>
    </row>
    <row r="2329" spans="1:34" x14ac:dyDescent="0.25">
      <c r="A2329" s="3">
        <f t="shared" si="288"/>
        <v>2328</v>
      </c>
      <c r="B2329" s="3"/>
      <c r="C2329" s="3" t="s">
        <v>11772</v>
      </c>
      <c r="D2329" s="3" t="s">
        <v>11771</v>
      </c>
      <c r="E2329" s="29" t="s">
        <v>15296</v>
      </c>
      <c r="F2329" s="3" t="s">
        <v>15297</v>
      </c>
      <c r="G2329" s="3" t="s">
        <v>15298</v>
      </c>
      <c r="H2329" s="3" t="s">
        <v>11773</v>
      </c>
      <c r="I2329" s="3" t="s">
        <v>15299</v>
      </c>
      <c r="J2329" s="3"/>
      <c r="K2329" s="7" t="e">
        <v>#N/A</v>
      </c>
      <c r="L2329" s="7" t="e">
        <v>#N/A</v>
      </c>
      <c r="M2329" s="7" t="e">
        <v>#N/A</v>
      </c>
      <c r="N2329" s="7" t="e">
        <v>#N/A</v>
      </c>
      <c r="O2329" s="7" t="e">
        <v>#N/A</v>
      </c>
      <c r="P2329" s="7" t="e">
        <v>#N/A</v>
      </c>
      <c r="Q2329" s="7" t="e">
        <v>#N/A</v>
      </c>
      <c r="R2329" s="7" t="e">
        <v>#N/A</v>
      </c>
      <c r="S2329" s="7" t="e">
        <v>#N/A</v>
      </c>
      <c r="T2329" s="7" t="e">
        <v>#N/A</v>
      </c>
      <c r="U2329" s="7" t="e">
        <v>#N/A</v>
      </c>
      <c r="V2329" s="7" t="e">
        <v>#N/A</v>
      </c>
      <c r="W2329" s="3">
        <v>1</v>
      </c>
      <c r="X2329" s="3" t="e">
        <v>#N/A</v>
      </c>
      <c r="Y2329" s="7" t="e">
        <v>#N/A</v>
      </c>
      <c r="Z2329" s="7">
        <f t="shared" si="289"/>
        <v>1</v>
      </c>
      <c r="AA2329" s="7">
        <f t="shared" si="290"/>
        <v>1</v>
      </c>
      <c r="AB2329" s="7" t="b">
        <f t="shared" si="291"/>
        <v>0</v>
      </c>
      <c r="AC2329" s="7" t="b">
        <f t="shared" si="292"/>
        <v>1</v>
      </c>
      <c r="AD2329" s="7" t="b">
        <f t="shared" si="293"/>
        <v>0</v>
      </c>
      <c r="AE2329" s="7" t="b">
        <f t="shared" si="294"/>
        <v>1</v>
      </c>
      <c r="AF2329" s="7" t="b">
        <f t="shared" si="295"/>
        <v>0</v>
      </c>
      <c r="AH2329" t="b">
        <f>AND(Table252102[[#This Row],[Developmental toxicity]:[Reproductive toxicity]])</f>
        <v>0</v>
      </c>
    </row>
    <row r="2330" spans="1:34" x14ac:dyDescent="0.25">
      <c r="A2330" s="3">
        <f t="shared" si="288"/>
        <v>2329</v>
      </c>
      <c r="B2330" s="3"/>
      <c r="C2330" s="3" t="s">
        <v>18588</v>
      </c>
      <c r="D2330" s="3" t="s">
        <v>18347</v>
      </c>
      <c r="E2330" s="29" t="s">
        <v>18468</v>
      </c>
      <c r="F2330" s="3" t="s">
        <v>18715</v>
      </c>
      <c r="G2330" s="3" t="s">
        <v>18716</v>
      </c>
      <c r="H2330" s="3" t="s">
        <v>18717</v>
      </c>
      <c r="I2330" s="3" t="s">
        <v>18718</v>
      </c>
      <c r="J2330" s="3" t="s">
        <v>20</v>
      </c>
      <c r="K2330" s="7" t="e">
        <v>#N/A</v>
      </c>
      <c r="L2330" s="7" t="e">
        <v>#N/A</v>
      </c>
      <c r="M2330" s="7" t="e">
        <v>#N/A</v>
      </c>
      <c r="N2330" s="7" t="e">
        <v>#N/A</v>
      </c>
      <c r="O2330" s="7" t="e">
        <v>#N/A</v>
      </c>
      <c r="P2330" s="7" t="e">
        <v>#N/A</v>
      </c>
      <c r="Q2330" s="7" t="e">
        <v>#N/A</v>
      </c>
      <c r="R2330" s="7" t="e">
        <v>#N/A</v>
      </c>
      <c r="S2330" s="7" t="e">
        <v>#N/A</v>
      </c>
      <c r="T2330" s="7" t="e">
        <v>#N/A</v>
      </c>
      <c r="U2330" s="7" t="e">
        <v>#N/A</v>
      </c>
      <c r="V2330" s="7" t="e">
        <v>#N/A</v>
      </c>
      <c r="W2330" s="7" t="e">
        <v>#N/A</v>
      </c>
      <c r="X2330" s="7">
        <v>0</v>
      </c>
      <c r="Y2330" s="7" t="e">
        <v>#N/A</v>
      </c>
      <c r="Z2330" s="7">
        <f t="shared" si="289"/>
        <v>0</v>
      </c>
      <c r="AA2330" s="7">
        <f t="shared" si="290"/>
        <v>0</v>
      </c>
      <c r="AB2330" s="7" t="b">
        <f t="shared" si="291"/>
        <v>1</v>
      </c>
      <c r="AC2330" s="7" t="b">
        <f t="shared" si="292"/>
        <v>0</v>
      </c>
      <c r="AD2330" s="7" t="b">
        <f t="shared" si="293"/>
        <v>0</v>
      </c>
      <c r="AE2330" s="7" t="b">
        <f t="shared" si="294"/>
        <v>0</v>
      </c>
      <c r="AF2330" s="7" t="b">
        <f t="shared" si="295"/>
        <v>0</v>
      </c>
      <c r="AH2330" t="b">
        <f>AND(Table252102[[#This Row],[Developmental toxicity]:[Reproductive toxicity]])</f>
        <v>0</v>
      </c>
    </row>
    <row r="2331" spans="1:34" x14ac:dyDescent="0.25">
      <c r="A2331" s="3">
        <f t="shared" si="288"/>
        <v>2330</v>
      </c>
      <c r="B2331" s="3" t="s">
        <v>1440</v>
      </c>
      <c r="C2331" s="3" t="s">
        <v>2657</v>
      </c>
      <c r="D2331" s="3" t="s">
        <v>3619</v>
      </c>
      <c r="E2331" s="12" t="s">
        <v>7929</v>
      </c>
      <c r="F2331" t="s">
        <v>8768</v>
      </c>
      <c r="G2331" t="s">
        <v>10454</v>
      </c>
      <c r="H2331" t="s">
        <v>10455</v>
      </c>
      <c r="I2331" t="s">
        <v>10456</v>
      </c>
      <c r="J2331" s="3"/>
      <c r="K2331" s="7" t="e">
        <v>#N/A</v>
      </c>
      <c r="L2331" s="7" t="e">
        <v>#N/A</v>
      </c>
      <c r="M2331" s="7" t="e">
        <v>#N/A</v>
      </c>
      <c r="N2331" s="7" t="e">
        <v>#N/A</v>
      </c>
      <c r="O2331" s="7" t="e">
        <v>#N/A</v>
      </c>
      <c r="P2331" s="7" t="e">
        <v>#N/A</v>
      </c>
      <c r="Q2331" s="7" t="e">
        <v>#N/A</v>
      </c>
      <c r="R2331" s="7" t="e">
        <v>#N/A</v>
      </c>
      <c r="S2331" s="7" t="e">
        <v>#N/A</v>
      </c>
      <c r="T2331" s="7">
        <v>0</v>
      </c>
      <c r="U2331" s="7" t="e">
        <v>#N/A</v>
      </c>
      <c r="V2331" s="7" t="e">
        <v>#N/A</v>
      </c>
      <c r="W2331" s="7" t="e">
        <v>#N/A</v>
      </c>
      <c r="X2331" s="7" t="e">
        <v>#N/A</v>
      </c>
      <c r="Y2331" s="7" t="e">
        <v>#N/A</v>
      </c>
      <c r="Z2331" s="7">
        <f t="shared" si="289"/>
        <v>0</v>
      </c>
      <c r="AA2331" s="7">
        <f t="shared" si="290"/>
        <v>0</v>
      </c>
      <c r="AB2331" s="7" t="b">
        <f t="shared" si="291"/>
        <v>1</v>
      </c>
      <c r="AC2331" s="7" t="b">
        <f t="shared" si="292"/>
        <v>0</v>
      </c>
      <c r="AD2331" s="7" t="b">
        <f t="shared" si="293"/>
        <v>1</v>
      </c>
      <c r="AE2331" s="7" t="b">
        <f t="shared" si="294"/>
        <v>0</v>
      </c>
      <c r="AF2331" s="7" t="b">
        <f t="shared" si="295"/>
        <v>0</v>
      </c>
      <c r="AH2331" t="b">
        <f>AND(Table252102[[#This Row],[Developmental toxicity]:[Reproductive toxicity]])</f>
        <v>0</v>
      </c>
    </row>
    <row r="2332" spans="1:34" x14ac:dyDescent="0.25">
      <c r="A2332" s="3">
        <f t="shared" si="288"/>
        <v>2331</v>
      </c>
      <c r="B2332" s="3"/>
      <c r="C2332" s="3" t="s">
        <v>20468</v>
      </c>
      <c r="D2332" s="3" t="s">
        <v>19140</v>
      </c>
      <c r="E2332" s="29" t="s">
        <v>20223</v>
      </c>
      <c r="F2332" s="3" t="s">
        <v>19461</v>
      </c>
      <c r="G2332" s="3" t="s">
        <v>19462</v>
      </c>
      <c r="H2332" s="3" t="s">
        <v>19462</v>
      </c>
      <c r="I2332" s="3" t="s">
        <v>19463</v>
      </c>
      <c r="J2332" s="3" t="s">
        <v>20</v>
      </c>
      <c r="K2332" s="7" t="e">
        <v>#N/A</v>
      </c>
      <c r="L2332" s="7" t="e">
        <v>#N/A</v>
      </c>
      <c r="M2332" s="7" t="e">
        <v>#N/A</v>
      </c>
      <c r="N2332" s="7" t="e">
        <v>#N/A</v>
      </c>
      <c r="O2332" s="7" t="e">
        <v>#N/A</v>
      </c>
      <c r="P2332" s="7" t="e">
        <v>#N/A</v>
      </c>
      <c r="Q2332" s="7" t="e">
        <v>#N/A</v>
      </c>
      <c r="R2332" s="7" t="e">
        <v>#N/A</v>
      </c>
      <c r="S2332" s="7" t="e">
        <v>#N/A</v>
      </c>
      <c r="T2332" s="7" t="e">
        <v>#N/A</v>
      </c>
      <c r="U2332" s="7" t="e">
        <v>#N/A</v>
      </c>
      <c r="V2332" s="7" t="e">
        <v>#N/A</v>
      </c>
      <c r="W2332" s="7" t="e">
        <v>#N/A</v>
      </c>
      <c r="X2332" s="7">
        <v>1</v>
      </c>
      <c r="Y2332" s="7" t="e">
        <v>#N/A</v>
      </c>
      <c r="Z2332" s="7">
        <f t="shared" si="289"/>
        <v>1</v>
      </c>
      <c r="AA2332" s="7">
        <f t="shared" si="290"/>
        <v>1</v>
      </c>
      <c r="AB2332" s="7" t="b">
        <f t="shared" si="291"/>
        <v>1</v>
      </c>
      <c r="AC2332" s="7" t="b">
        <f t="shared" si="292"/>
        <v>0</v>
      </c>
      <c r="AD2332" s="7" t="b">
        <f t="shared" si="293"/>
        <v>0</v>
      </c>
      <c r="AE2332" s="7" t="b">
        <f t="shared" si="294"/>
        <v>0</v>
      </c>
      <c r="AF2332" s="7" t="b">
        <f t="shared" si="295"/>
        <v>0</v>
      </c>
      <c r="AH2332" t="b">
        <f>AND(Table252102[[#This Row],[Developmental toxicity]:[Reproductive toxicity]])</f>
        <v>0</v>
      </c>
    </row>
    <row r="2333" spans="1:34" x14ac:dyDescent="0.25">
      <c r="A2333" s="3">
        <f t="shared" si="288"/>
        <v>2332</v>
      </c>
      <c r="B2333" s="3"/>
      <c r="C2333" s="3" t="s">
        <v>20610</v>
      </c>
      <c r="D2333" s="3" t="s">
        <v>19283</v>
      </c>
      <c r="E2333" s="29" t="s">
        <v>20365</v>
      </c>
      <c r="F2333" s="3" t="s">
        <v>19949</v>
      </c>
      <c r="G2333" s="3" t="s">
        <v>19950</v>
      </c>
      <c r="H2333" s="3" t="s">
        <v>19950</v>
      </c>
      <c r="I2333" s="3" t="s">
        <v>19951</v>
      </c>
      <c r="J2333" s="3" t="s">
        <v>20</v>
      </c>
      <c r="K2333" s="7" t="e">
        <v>#N/A</v>
      </c>
      <c r="L2333" s="7" t="e">
        <v>#N/A</v>
      </c>
      <c r="M2333" s="7" t="e">
        <v>#N/A</v>
      </c>
      <c r="N2333" s="7" t="e">
        <v>#N/A</v>
      </c>
      <c r="O2333" s="7" t="e">
        <v>#N/A</v>
      </c>
      <c r="P2333" s="7" t="e">
        <v>#N/A</v>
      </c>
      <c r="Q2333" s="7" t="e">
        <v>#N/A</v>
      </c>
      <c r="R2333" s="7" t="e">
        <v>#N/A</v>
      </c>
      <c r="S2333" s="7" t="e">
        <v>#N/A</v>
      </c>
      <c r="T2333" s="7" t="e">
        <v>#N/A</v>
      </c>
      <c r="U2333" s="7" t="e">
        <v>#N/A</v>
      </c>
      <c r="V2333" s="7" t="e">
        <v>#N/A</v>
      </c>
      <c r="W2333" s="7" t="e">
        <v>#N/A</v>
      </c>
      <c r="X2333" s="7">
        <v>1</v>
      </c>
      <c r="Y2333" s="7" t="e">
        <v>#N/A</v>
      </c>
      <c r="Z2333" s="7">
        <f t="shared" si="289"/>
        <v>1</v>
      </c>
      <c r="AA2333" s="7">
        <f t="shared" si="290"/>
        <v>1</v>
      </c>
      <c r="AB2333" s="7" t="b">
        <f t="shared" si="291"/>
        <v>1</v>
      </c>
      <c r="AC2333" s="7" t="b">
        <f t="shared" si="292"/>
        <v>0</v>
      </c>
      <c r="AD2333" s="7" t="b">
        <f t="shared" si="293"/>
        <v>0</v>
      </c>
      <c r="AE2333" s="7" t="b">
        <f t="shared" si="294"/>
        <v>0</v>
      </c>
      <c r="AF2333" s="7" t="b">
        <f t="shared" si="295"/>
        <v>0</v>
      </c>
      <c r="AH2333" t="b">
        <f>AND(Table252102[[#This Row],[Developmental toxicity]:[Reproductive toxicity]])</f>
        <v>0</v>
      </c>
    </row>
    <row r="2334" spans="1:34" x14ac:dyDescent="0.25">
      <c r="A2334" s="3">
        <f t="shared" si="288"/>
        <v>2333</v>
      </c>
      <c r="B2334" s="3"/>
      <c r="C2334" s="3" t="s">
        <v>10867</v>
      </c>
      <c r="D2334" s="3" t="s">
        <v>10866</v>
      </c>
      <c r="E2334" s="29" t="s">
        <v>13598</v>
      </c>
      <c r="F2334" s="3" t="s">
        <v>13599</v>
      </c>
      <c r="G2334" s="3" t="s">
        <v>13600</v>
      </c>
      <c r="H2334" s="3" t="s">
        <v>13600</v>
      </c>
      <c r="I2334" s="3" t="s">
        <v>13601</v>
      </c>
      <c r="J2334" s="3"/>
      <c r="K2334" s="7" t="e">
        <v>#N/A</v>
      </c>
      <c r="L2334" s="7" t="e">
        <v>#N/A</v>
      </c>
      <c r="M2334" s="7" t="e">
        <v>#N/A</v>
      </c>
      <c r="N2334" s="7" t="e">
        <v>#N/A</v>
      </c>
      <c r="O2334" s="7" t="e">
        <v>#N/A</v>
      </c>
      <c r="P2334" s="7" t="e">
        <v>#N/A</v>
      </c>
      <c r="Q2334" s="7" t="e">
        <v>#N/A</v>
      </c>
      <c r="R2334" s="7" t="e">
        <v>#N/A</v>
      </c>
      <c r="S2334" s="7" t="e">
        <v>#N/A</v>
      </c>
      <c r="T2334" s="7" t="e">
        <v>#N/A</v>
      </c>
      <c r="U2334" s="7" t="e">
        <v>#N/A</v>
      </c>
      <c r="V2334" s="7" t="e">
        <v>#N/A</v>
      </c>
      <c r="W2334" s="3">
        <v>1</v>
      </c>
      <c r="X2334" s="3" t="e">
        <v>#N/A</v>
      </c>
      <c r="Y2334" s="7" t="e">
        <v>#N/A</v>
      </c>
      <c r="Z2334" s="7">
        <f t="shared" si="289"/>
        <v>1</v>
      </c>
      <c r="AA2334" s="7">
        <f t="shared" si="290"/>
        <v>1</v>
      </c>
      <c r="AB2334" s="7" t="b">
        <f t="shared" si="291"/>
        <v>0</v>
      </c>
      <c r="AC2334" s="7" t="b">
        <f t="shared" si="292"/>
        <v>1</v>
      </c>
      <c r="AD2334" s="7" t="b">
        <f t="shared" si="293"/>
        <v>0</v>
      </c>
      <c r="AE2334" s="7" t="b">
        <f t="shared" si="294"/>
        <v>1</v>
      </c>
      <c r="AF2334" s="7" t="b">
        <f t="shared" si="295"/>
        <v>0</v>
      </c>
      <c r="AH2334" t="b">
        <f>AND(Table252102[[#This Row],[Developmental toxicity]:[Reproductive toxicity]])</f>
        <v>0</v>
      </c>
    </row>
    <row r="2335" spans="1:34" x14ac:dyDescent="0.25">
      <c r="A2335" s="3">
        <f t="shared" si="288"/>
        <v>2334</v>
      </c>
      <c r="B2335" s="3"/>
      <c r="C2335" s="3" t="s">
        <v>12426</v>
      </c>
      <c r="D2335" s="3" t="s">
        <v>12425</v>
      </c>
      <c r="E2335" s="29" t="s">
        <v>16310</v>
      </c>
      <c r="F2335" s="3" t="s">
        <v>16311</v>
      </c>
      <c r="G2335" s="3" t="s">
        <v>16312</v>
      </c>
      <c r="H2335" s="3" t="s">
        <v>16312</v>
      </c>
      <c r="I2335" s="3" t="s">
        <v>16313</v>
      </c>
      <c r="J2335" s="3"/>
      <c r="K2335" s="7" t="e">
        <v>#N/A</v>
      </c>
      <c r="L2335" s="7" t="e">
        <v>#N/A</v>
      </c>
      <c r="M2335" s="7" t="e">
        <v>#N/A</v>
      </c>
      <c r="N2335" s="7" t="e">
        <v>#N/A</v>
      </c>
      <c r="O2335" s="7" t="e">
        <v>#N/A</v>
      </c>
      <c r="P2335" s="7" t="e">
        <v>#N/A</v>
      </c>
      <c r="Q2335" s="7" t="e">
        <v>#N/A</v>
      </c>
      <c r="R2335" s="7" t="e">
        <v>#N/A</v>
      </c>
      <c r="S2335" s="7" t="e">
        <v>#N/A</v>
      </c>
      <c r="T2335" s="7" t="e">
        <v>#N/A</v>
      </c>
      <c r="U2335" s="7" t="e">
        <v>#N/A</v>
      </c>
      <c r="V2335" s="7" t="e">
        <v>#N/A</v>
      </c>
      <c r="W2335" s="3">
        <v>0</v>
      </c>
      <c r="X2335" s="3" t="e">
        <v>#N/A</v>
      </c>
      <c r="Y2335" s="7" t="e">
        <v>#N/A</v>
      </c>
      <c r="Z2335" s="7">
        <f t="shared" si="289"/>
        <v>0</v>
      </c>
      <c r="AA2335" s="7">
        <f t="shared" si="290"/>
        <v>0</v>
      </c>
      <c r="AB2335" s="7" t="b">
        <f t="shared" si="291"/>
        <v>0</v>
      </c>
      <c r="AC2335" s="7" t="b">
        <f t="shared" si="292"/>
        <v>1</v>
      </c>
      <c r="AD2335" s="7" t="b">
        <f t="shared" si="293"/>
        <v>0</v>
      </c>
      <c r="AE2335" s="7" t="b">
        <f t="shared" si="294"/>
        <v>1</v>
      </c>
      <c r="AF2335" s="7" t="b">
        <f t="shared" si="295"/>
        <v>0</v>
      </c>
      <c r="AH2335" t="b">
        <f>AND(Table252102[[#This Row],[Developmental toxicity]:[Reproductive toxicity]])</f>
        <v>0</v>
      </c>
    </row>
    <row r="2336" spans="1:34" x14ac:dyDescent="0.25">
      <c r="A2336" s="3">
        <f t="shared" si="288"/>
        <v>2335</v>
      </c>
      <c r="B2336" s="3"/>
      <c r="C2336" s="3" t="s">
        <v>11967</v>
      </c>
      <c r="D2336" s="3" t="s">
        <v>11966</v>
      </c>
      <c r="E2336" s="29" t="s">
        <v>15588</v>
      </c>
      <c r="F2336" s="3" t="s">
        <v>15589</v>
      </c>
      <c r="G2336" s="3" t="s">
        <v>15590</v>
      </c>
      <c r="H2336" s="3" t="s">
        <v>15590</v>
      </c>
      <c r="I2336" s="3" t="s">
        <v>15591</v>
      </c>
      <c r="J2336" s="3"/>
      <c r="K2336" s="7" t="e">
        <v>#N/A</v>
      </c>
      <c r="L2336" s="7" t="e">
        <v>#N/A</v>
      </c>
      <c r="M2336" s="7" t="e">
        <v>#N/A</v>
      </c>
      <c r="N2336" s="7" t="e">
        <v>#N/A</v>
      </c>
      <c r="O2336" s="7" t="e">
        <v>#N/A</v>
      </c>
      <c r="P2336" s="7" t="e">
        <v>#N/A</v>
      </c>
      <c r="Q2336" s="7" t="e">
        <v>#N/A</v>
      </c>
      <c r="R2336" s="7" t="e">
        <v>#N/A</v>
      </c>
      <c r="S2336" s="7" t="e">
        <v>#N/A</v>
      </c>
      <c r="T2336" s="7" t="e">
        <v>#N/A</v>
      </c>
      <c r="U2336" s="7" t="e">
        <v>#N/A</v>
      </c>
      <c r="V2336" s="7" t="e">
        <v>#N/A</v>
      </c>
      <c r="W2336" s="3">
        <v>0</v>
      </c>
      <c r="X2336" s="3" t="e">
        <v>#N/A</v>
      </c>
      <c r="Y2336" s="7" t="e">
        <v>#N/A</v>
      </c>
      <c r="Z2336" s="7">
        <f t="shared" si="289"/>
        <v>0</v>
      </c>
      <c r="AA2336" s="7">
        <f t="shared" si="290"/>
        <v>0</v>
      </c>
      <c r="AB2336" s="7" t="b">
        <f t="shared" si="291"/>
        <v>0</v>
      </c>
      <c r="AC2336" s="7" t="b">
        <f t="shared" si="292"/>
        <v>1</v>
      </c>
      <c r="AD2336" s="7" t="b">
        <f t="shared" si="293"/>
        <v>0</v>
      </c>
      <c r="AE2336" s="7" t="b">
        <f t="shared" si="294"/>
        <v>1</v>
      </c>
      <c r="AF2336" s="7" t="b">
        <f t="shared" si="295"/>
        <v>0</v>
      </c>
      <c r="AH2336" t="b">
        <f>AND(Table252102[[#This Row],[Developmental toxicity]:[Reproductive toxicity]])</f>
        <v>0</v>
      </c>
    </row>
    <row r="2337" spans="1:34" x14ac:dyDescent="0.25">
      <c r="A2337" s="3">
        <f t="shared" si="288"/>
        <v>2336</v>
      </c>
      <c r="B2337" s="3" t="s">
        <v>1440</v>
      </c>
      <c r="C2337" s="3" t="s">
        <v>2007</v>
      </c>
      <c r="D2337" s="3" t="s">
        <v>2881</v>
      </c>
      <c r="E2337" s="12" t="s">
        <v>7288</v>
      </c>
      <c r="F2337" t="s">
        <v>8137</v>
      </c>
      <c r="G2337" t="s">
        <v>9055</v>
      </c>
      <c r="H2337" t="s">
        <v>9055</v>
      </c>
      <c r="I2337" t="s">
        <v>9056</v>
      </c>
      <c r="J2337" s="3"/>
      <c r="K2337" s="7" t="e">
        <v>#N/A</v>
      </c>
      <c r="L2337" s="7" t="e">
        <v>#N/A</v>
      </c>
      <c r="M2337" s="7" t="e">
        <v>#N/A</v>
      </c>
      <c r="N2337" s="7" t="e">
        <v>#N/A</v>
      </c>
      <c r="O2337" s="7" t="e">
        <v>#N/A</v>
      </c>
      <c r="P2337" s="7" t="e">
        <v>#N/A</v>
      </c>
      <c r="Q2337" s="7" t="e">
        <v>#N/A</v>
      </c>
      <c r="R2337" s="7" t="e">
        <v>#N/A</v>
      </c>
      <c r="S2337" s="7" t="e">
        <v>#N/A</v>
      </c>
      <c r="T2337" s="7">
        <v>0</v>
      </c>
      <c r="U2337" s="7" t="e">
        <v>#N/A</v>
      </c>
      <c r="V2337" s="7" t="e">
        <v>#N/A</v>
      </c>
      <c r="W2337" s="7" t="e">
        <v>#N/A</v>
      </c>
      <c r="X2337" s="7" t="e">
        <v>#N/A</v>
      </c>
      <c r="Y2337" s="7" t="e">
        <v>#N/A</v>
      </c>
      <c r="Z2337" s="7">
        <f t="shared" si="289"/>
        <v>0</v>
      </c>
      <c r="AA2337" s="7">
        <f t="shared" si="290"/>
        <v>0</v>
      </c>
      <c r="AB2337" s="7" t="b">
        <f t="shared" si="291"/>
        <v>1</v>
      </c>
      <c r="AC2337" s="7" t="b">
        <f t="shared" si="292"/>
        <v>0</v>
      </c>
      <c r="AD2337" s="7" t="b">
        <f t="shared" si="293"/>
        <v>1</v>
      </c>
      <c r="AE2337" s="7" t="b">
        <f t="shared" si="294"/>
        <v>0</v>
      </c>
      <c r="AF2337" s="7" t="b">
        <f t="shared" si="295"/>
        <v>0</v>
      </c>
      <c r="AH2337" t="b">
        <f>AND(Table252102[[#This Row],[Developmental toxicity]:[Reproductive toxicity]])</f>
        <v>0</v>
      </c>
    </row>
    <row r="2338" spans="1:34" x14ac:dyDescent="0.25">
      <c r="A2338" s="3">
        <f t="shared" si="288"/>
        <v>2337</v>
      </c>
      <c r="B2338" s="3">
        <v>189</v>
      </c>
      <c r="C2338" s="3" t="s">
        <v>617</v>
      </c>
      <c r="D2338" s="3" t="s">
        <v>5169</v>
      </c>
      <c r="E2338" s="29" t="s">
        <v>4682</v>
      </c>
      <c r="F2338" s="3" t="s">
        <v>5603</v>
      </c>
      <c r="G2338" s="3" t="s">
        <v>618</v>
      </c>
      <c r="H2338" s="3" t="s">
        <v>6514</v>
      </c>
      <c r="I2338" s="3" t="s">
        <v>6515</v>
      </c>
      <c r="J2338" s="3" t="s">
        <v>1431</v>
      </c>
      <c r="K2338" s="7" t="e">
        <v>#N/A</v>
      </c>
      <c r="L2338" s="7">
        <v>1</v>
      </c>
      <c r="M2338" s="7" t="e">
        <v>#N/A</v>
      </c>
      <c r="N2338" s="7" t="e">
        <v>#N/A</v>
      </c>
      <c r="O2338" s="7" t="e">
        <v>#N/A</v>
      </c>
      <c r="P2338" s="7" t="e">
        <v>#N/A</v>
      </c>
      <c r="Q2338" s="7" t="e">
        <v>#N/A</v>
      </c>
      <c r="R2338" s="7" t="e">
        <v>#N/A</v>
      </c>
      <c r="S2338" s="7" t="e">
        <v>#N/A</v>
      </c>
      <c r="T2338" s="7" t="e">
        <v>#N/A</v>
      </c>
      <c r="U2338" s="7" t="e">
        <v>#N/A</v>
      </c>
      <c r="V2338" s="7" t="e">
        <v>#N/A</v>
      </c>
      <c r="W2338" s="7" t="e">
        <v>#N/A</v>
      </c>
      <c r="X2338" s="7" t="e">
        <v>#N/A</v>
      </c>
      <c r="Y2338" s="7">
        <v>1</v>
      </c>
      <c r="Z2338" s="7">
        <f t="shared" si="289"/>
        <v>1</v>
      </c>
      <c r="AA2338" s="7">
        <f t="shared" si="290"/>
        <v>1</v>
      </c>
      <c r="AB2338" s="7" t="b">
        <f t="shared" si="291"/>
        <v>1</v>
      </c>
      <c r="AC2338" s="7" t="b">
        <f t="shared" si="292"/>
        <v>0</v>
      </c>
      <c r="AD2338" s="7" t="b">
        <f t="shared" si="293"/>
        <v>0</v>
      </c>
      <c r="AE2338" s="7" t="b">
        <f t="shared" si="294"/>
        <v>0</v>
      </c>
      <c r="AF2338" s="7" t="b">
        <f t="shared" si="295"/>
        <v>0</v>
      </c>
      <c r="AH2338" t="b">
        <f>AND(Table252102[[#This Row],[Developmental toxicity]:[Reproductive toxicity]])</f>
        <v>0</v>
      </c>
    </row>
    <row r="2339" spans="1:34" x14ac:dyDescent="0.25">
      <c r="A2339" s="3">
        <f t="shared" si="288"/>
        <v>2338</v>
      </c>
      <c r="B2339" s="3">
        <v>51</v>
      </c>
      <c r="C2339" s="3" t="s">
        <v>384</v>
      </c>
      <c r="D2339" s="3" t="s">
        <v>2906</v>
      </c>
      <c r="E2339" s="29" t="s">
        <v>4572</v>
      </c>
      <c r="F2339" s="3" t="s">
        <v>5499</v>
      </c>
      <c r="G2339" s="3" t="s">
        <v>385</v>
      </c>
      <c r="H2339" s="3" t="s">
        <v>5992</v>
      </c>
      <c r="I2339" s="3" t="s">
        <v>6389</v>
      </c>
      <c r="J2339" s="3" t="s">
        <v>1433</v>
      </c>
      <c r="K2339" s="7" t="e">
        <v>#N/A</v>
      </c>
      <c r="L2339" s="7">
        <v>1</v>
      </c>
      <c r="M2339" s="3" t="e">
        <v>#N/A</v>
      </c>
      <c r="N2339" s="7" t="e">
        <v>#N/A</v>
      </c>
      <c r="O2339" s="7" t="e">
        <v>#N/A</v>
      </c>
      <c r="P2339" s="7" t="e">
        <v>#N/A</v>
      </c>
      <c r="Q2339" s="7" t="e">
        <v>#N/A</v>
      </c>
      <c r="R2339" s="7" t="e">
        <v>#N/A</v>
      </c>
      <c r="S2339" s="7" t="e">
        <v>#N/A</v>
      </c>
      <c r="T2339" s="7">
        <v>0</v>
      </c>
      <c r="U2339" s="7" t="e">
        <v>#N/A</v>
      </c>
      <c r="V2339" s="7" t="e">
        <v>#N/A</v>
      </c>
      <c r="W2339" s="7" t="e">
        <v>#N/A</v>
      </c>
      <c r="X2339" s="7" t="e">
        <v>#N/A</v>
      </c>
      <c r="Y2339" s="7" t="e">
        <v>#N/A</v>
      </c>
      <c r="Z2339" s="7">
        <f t="shared" si="289"/>
        <v>1</v>
      </c>
      <c r="AA2339" s="7">
        <f t="shared" si="290"/>
        <v>0</v>
      </c>
      <c r="AB2339" s="7" t="b">
        <f t="shared" si="291"/>
        <v>1</v>
      </c>
      <c r="AC2339" s="7" t="b">
        <f t="shared" si="292"/>
        <v>0</v>
      </c>
      <c r="AD2339" s="7" t="b">
        <f t="shared" si="293"/>
        <v>1</v>
      </c>
      <c r="AE2339" s="7" t="b">
        <f t="shared" si="294"/>
        <v>0</v>
      </c>
      <c r="AF2339" s="7" t="b">
        <f t="shared" si="295"/>
        <v>0</v>
      </c>
      <c r="AH2339" t="b">
        <f>AND(Table252102[[#This Row],[Developmental toxicity]:[Reproductive toxicity]])</f>
        <v>0</v>
      </c>
    </row>
    <row r="2340" spans="1:34" x14ac:dyDescent="0.25">
      <c r="A2340" s="3">
        <f t="shared" si="288"/>
        <v>2339</v>
      </c>
      <c r="B2340" s="3">
        <v>37</v>
      </c>
      <c r="C2340" s="3" t="s">
        <v>359</v>
      </c>
      <c r="D2340" s="3" t="s">
        <v>5072</v>
      </c>
      <c r="E2340" s="29" t="s">
        <v>4559</v>
      </c>
      <c r="F2340" s="3" t="s">
        <v>5487</v>
      </c>
      <c r="G2340" s="3" t="s">
        <v>360</v>
      </c>
      <c r="H2340" s="3" t="s">
        <v>5980</v>
      </c>
      <c r="I2340" s="3" t="s">
        <v>6376</v>
      </c>
      <c r="J2340" s="3" t="s">
        <v>1431</v>
      </c>
      <c r="K2340" s="7" t="e">
        <v>#N/A</v>
      </c>
      <c r="L2340" s="7">
        <v>1</v>
      </c>
      <c r="M2340" s="7" t="e">
        <v>#N/A</v>
      </c>
      <c r="N2340" s="7" t="e">
        <v>#N/A</v>
      </c>
      <c r="O2340" s="7" t="e">
        <v>#N/A</v>
      </c>
      <c r="P2340" s="7" t="e">
        <v>#N/A</v>
      </c>
      <c r="Q2340" s="7" t="e">
        <v>#N/A</v>
      </c>
      <c r="R2340" s="7" t="e">
        <v>#N/A</v>
      </c>
      <c r="S2340" s="7" t="e">
        <v>#N/A</v>
      </c>
      <c r="T2340" s="7" t="e">
        <v>#N/A</v>
      </c>
      <c r="U2340" s="7" t="e">
        <v>#N/A</v>
      </c>
      <c r="V2340" s="7" t="e">
        <v>#N/A</v>
      </c>
      <c r="W2340" s="7">
        <v>1</v>
      </c>
      <c r="X2340" s="7" t="e">
        <v>#N/A</v>
      </c>
      <c r="Y2340" s="7">
        <v>1</v>
      </c>
      <c r="Z2340" s="7">
        <f t="shared" si="289"/>
        <v>1</v>
      </c>
      <c r="AA2340" s="7">
        <f t="shared" si="290"/>
        <v>1</v>
      </c>
      <c r="AB2340" s="7" t="b">
        <f t="shared" si="291"/>
        <v>1</v>
      </c>
      <c r="AC2340" s="7" t="b">
        <f t="shared" si="292"/>
        <v>1</v>
      </c>
      <c r="AD2340" s="7" t="b">
        <f t="shared" si="293"/>
        <v>0</v>
      </c>
      <c r="AE2340" s="7" t="b">
        <f t="shared" si="294"/>
        <v>1</v>
      </c>
      <c r="AF2340" s="7" t="b">
        <f t="shared" si="295"/>
        <v>0</v>
      </c>
      <c r="AH2340" t="b">
        <f>AND(Table252102[[#This Row],[Developmental toxicity]:[Reproductive toxicity]])</f>
        <v>1</v>
      </c>
    </row>
    <row r="2341" spans="1:34" x14ac:dyDescent="0.25">
      <c r="A2341" s="3">
        <f t="shared" si="288"/>
        <v>2340</v>
      </c>
      <c r="B2341" s="3" t="s">
        <v>1440</v>
      </c>
      <c r="C2341" s="3" t="s">
        <v>2004</v>
      </c>
      <c r="D2341" s="3" t="s">
        <v>2877</v>
      </c>
      <c r="E2341" s="12" t="s">
        <v>7285</v>
      </c>
      <c r="F2341" t="s">
        <v>8134</v>
      </c>
      <c r="G2341" t="s">
        <v>9049</v>
      </c>
      <c r="H2341" t="s">
        <v>9049</v>
      </c>
      <c r="I2341" t="s">
        <v>9050</v>
      </c>
      <c r="J2341" s="3"/>
      <c r="K2341" s="7" t="e">
        <v>#N/A</v>
      </c>
      <c r="L2341" s="7" t="e">
        <v>#N/A</v>
      </c>
      <c r="M2341" s="7" t="e">
        <v>#N/A</v>
      </c>
      <c r="N2341" s="7" t="e">
        <v>#N/A</v>
      </c>
      <c r="O2341" s="7" t="e">
        <v>#N/A</v>
      </c>
      <c r="P2341" s="7" t="e">
        <v>#N/A</v>
      </c>
      <c r="Q2341" s="7" t="e">
        <v>#N/A</v>
      </c>
      <c r="R2341" s="7" t="e">
        <v>#N/A</v>
      </c>
      <c r="S2341" s="7" t="e">
        <v>#N/A</v>
      </c>
      <c r="T2341" s="7">
        <v>0</v>
      </c>
      <c r="U2341" s="7" t="e">
        <v>#N/A</v>
      </c>
      <c r="V2341" s="7" t="e">
        <v>#N/A</v>
      </c>
      <c r="W2341" s="7" t="e">
        <v>#N/A</v>
      </c>
      <c r="X2341" s="7" t="e">
        <v>#N/A</v>
      </c>
      <c r="Y2341" s="7" t="e">
        <v>#N/A</v>
      </c>
      <c r="Z2341" s="7">
        <f t="shared" si="289"/>
        <v>0</v>
      </c>
      <c r="AA2341" s="7">
        <f t="shared" si="290"/>
        <v>0</v>
      </c>
      <c r="AB2341" s="7" t="b">
        <f t="shared" si="291"/>
        <v>1</v>
      </c>
      <c r="AC2341" s="7" t="b">
        <f t="shared" si="292"/>
        <v>0</v>
      </c>
      <c r="AD2341" s="7" t="b">
        <f t="shared" si="293"/>
        <v>1</v>
      </c>
      <c r="AE2341" s="7" t="b">
        <f t="shared" si="294"/>
        <v>0</v>
      </c>
      <c r="AF2341" s="7" t="b">
        <f t="shared" si="295"/>
        <v>0</v>
      </c>
      <c r="AH2341" t="b">
        <f>AND(Table252102[[#This Row],[Developmental toxicity]:[Reproductive toxicity]])</f>
        <v>0</v>
      </c>
    </row>
    <row r="2342" spans="1:34" x14ac:dyDescent="0.25">
      <c r="A2342" s="3">
        <f t="shared" si="288"/>
        <v>2341</v>
      </c>
      <c r="B2342" s="3">
        <v>12850</v>
      </c>
      <c r="C2342" t="s">
        <v>4179</v>
      </c>
      <c r="D2342" s="3" t="s">
        <v>310</v>
      </c>
      <c r="E2342" s="12" t="s">
        <v>4109</v>
      </c>
      <c r="F2342" t="s">
        <v>3931</v>
      </c>
      <c r="G2342" t="s">
        <v>4527</v>
      </c>
      <c r="H2342" t="s">
        <v>4527</v>
      </c>
      <c r="I2342" t="s">
        <v>4528</v>
      </c>
      <c r="J2342" s="3" t="s">
        <v>283</v>
      </c>
      <c r="K2342" s="7">
        <v>1</v>
      </c>
      <c r="L2342" s="7" t="e">
        <v>#N/A</v>
      </c>
      <c r="M2342" s="3" t="e">
        <v>#N/A</v>
      </c>
      <c r="N2342" s="7" t="e">
        <v>#N/A</v>
      </c>
      <c r="O2342" s="7" t="e">
        <v>#N/A</v>
      </c>
      <c r="P2342" s="3" t="e">
        <v>#N/A</v>
      </c>
      <c r="Q2342" s="3" t="e">
        <v>#N/A</v>
      </c>
      <c r="R2342" s="7" t="e">
        <v>#N/A</v>
      </c>
      <c r="S2342" s="3" t="e">
        <v>#N/A</v>
      </c>
      <c r="T2342" s="3" t="e">
        <v>#N/A</v>
      </c>
      <c r="U2342" s="7" t="e">
        <v>#N/A</v>
      </c>
      <c r="V2342" s="7" t="e">
        <v>#N/A</v>
      </c>
      <c r="W2342" s="3" t="e">
        <v>#N/A</v>
      </c>
      <c r="X2342" s="3" t="e">
        <v>#N/A</v>
      </c>
      <c r="Y2342" s="7" t="e">
        <v>#N/A</v>
      </c>
      <c r="Z2342" s="7">
        <f t="shared" si="289"/>
        <v>1</v>
      </c>
      <c r="AA2342" s="7">
        <f t="shared" si="290"/>
        <v>1</v>
      </c>
      <c r="AB2342" s="7" t="b">
        <f t="shared" si="291"/>
        <v>1</v>
      </c>
      <c r="AC2342" s="7" t="b">
        <f t="shared" si="292"/>
        <v>0</v>
      </c>
      <c r="AD2342" s="7" t="b">
        <f t="shared" si="293"/>
        <v>0</v>
      </c>
      <c r="AE2342" s="7" t="b">
        <f t="shared" si="294"/>
        <v>1</v>
      </c>
      <c r="AF2342" s="7" t="b">
        <f t="shared" si="295"/>
        <v>0</v>
      </c>
      <c r="AH2342" t="b">
        <f>AND(Table252102[[#This Row],[Developmental toxicity]:[Reproductive toxicity]])</f>
        <v>0</v>
      </c>
    </row>
    <row r="2343" spans="1:34" x14ac:dyDescent="0.25">
      <c r="A2343" s="3">
        <f t="shared" si="288"/>
        <v>2342</v>
      </c>
      <c r="B2343" s="3" t="s">
        <v>1440</v>
      </c>
      <c r="C2343" s="3" t="s">
        <v>2003</v>
      </c>
      <c r="D2343" s="3" t="s">
        <v>2876</v>
      </c>
      <c r="E2343" s="12" t="s">
        <v>7284</v>
      </c>
      <c r="F2343" t="s">
        <v>8133</v>
      </c>
      <c r="G2343" t="s">
        <v>9047</v>
      </c>
      <c r="H2343" t="s">
        <v>9047</v>
      </c>
      <c r="I2343" t="s">
        <v>9048</v>
      </c>
      <c r="J2343" s="3"/>
      <c r="K2343" s="7" t="e">
        <v>#N/A</v>
      </c>
      <c r="L2343" s="7" t="e">
        <v>#N/A</v>
      </c>
      <c r="M2343" s="7" t="e">
        <v>#N/A</v>
      </c>
      <c r="N2343" s="7" t="e">
        <v>#N/A</v>
      </c>
      <c r="O2343" s="7" t="e">
        <v>#N/A</v>
      </c>
      <c r="P2343" s="7" t="e">
        <v>#N/A</v>
      </c>
      <c r="Q2343" s="7" t="e">
        <v>#N/A</v>
      </c>
      <c r="R2343" s="7" t="e">
        <v>#N/A</v>
      </c>
      <c r="S2343" s="7" t="e">
        <v>#N/A</v>
      </c>
      <c r="T2343" s="7">
        <v>0</v>
      </c>
      <c r="U2343" s="7" t="e">
        <v>#N/A</v>
      </c>
      <c r="V2343" s="7" t="e">
        <v>#N/A</v>
      </c>
      <c r="W2343" s="7" t="e">
        <v>#N/A</v>
      </c>
      <c r="X2343" s="7" t="e">
        <v>#N/A</v>
      </c>
      <c r="Y2343" s="7" t="e">
        <v>#N/A</v>
      </c>
      <c r="Z2343" s="7">
        <f t="shared" si="289"/>
        <v>0</v>
      </c>
      <c r="AA2343" s="7">
        <f t="shared" si="290"/>
        <v>0</v>
      </c>
      <c r="AB2343" s="7" t="b">
        <f t="shared" si="291"/>
        <v>1</v>
      </c>
      <c r="AC2343" s="7" t="b">
        <f t="shared" si="292"/>
        <v>0</v>
      </c>
      <c r="AD2343" s="7" t="b">
        <f t="shared" si="293"/>
        <v>1</v>
      </c>
      <c r="AE2343" s="7" t="b">
        <f t="shared" si="294"/>
        <v>0</v>
      </c>
      <c r="AF2343" s="7" t="b">
        <f t="shared" si="295"/>
        <v>0</v>
      </c>
      <c r="AH2343" t="b">
        <f>AND(Table252102[[#This Row],[Developmental toxicity]:[Reproductive toxicity]])</f>
        <v>0</v>
      </c>
    </row>
    <row r="2344" spans="1:34" x14ac:dyDescent="0.25">
      <c r="A2344" s="3">
        <f t="shared" si="288"/>
        <v>2343</v>
      </c>
      <c r="B2344" s="3" t="s">
        <v>1440</v>
      </c>
      <c r="C2344" s="3" t="s">
        <v>1934</v>
      </c>
      <c r="D2344" s="3" t="s">
        <v>2798</v>
      </c>
      <c r="E2344" s="12" t="s">
        <v>7217</v>
      </c>
      <c r="F2344" t="s">
        <v>8066</v>
      </c>
      <c r="G2344" t="s">
        <v>8911</v>
      </c>
      <c r="H2344" t="s">
        <v>8911</v>
      </c>
      <c r="I2344" t="s">
        <v>8912</v>
      </c>
      <c r="J2344" s="3"/>
      <c r="K2344" s="7" t="e">
        <v>#N/A</v>
      </c>
      <c r="L2344" s="7" t="e">
        <v>#N/A</v>
      </c>
      <c r="M2344" s="7" t="e">
        <v>#N/A</v>
      </c>
      <c r="N2344" s="7" t="e">
        <v>#N/A</v>
      </c>
      <c r="O2344" s="7" t="e">
        <v>#N/A</v>
      </c>
      <c r="P2344" s="7" t="e">
        <v>#N/A</v>
      </c>
      <c r="Q2344" s="7" t="e">
        <v>#N/A</v>
      </c>
      <c r="R2344" s="7" t="e">
        <v>#N/A</v>
      </c>
      <c r="S2344" s="7" t="e">
        <v>#N/A</v>
      </c>
      <c r="T2344" s="7">
        <v>0</v>
      </c>
      <c r="U2344" s="7" t="e">
        <v>#N/A</v>
      </c>
      <c r="V2344" s="7" t="e">
        <v>#N/A</v>
      </c>
      <c r="W2344" s="7" t="e">
        <v>#N/A</v>
      </c>
      <c r="X2344" s="7" t="e">
        <v>#N/A</v>
      </c>
      <c r="Y2344" s="7" t="e">
        <v>#N/A</v>
      </c>
      <c r="Z2344" s="7">
        <f t="shared" si="289"/>
        <v>0</v>
      </c>
      <c r="AA2344" s="7">
        <f t="shared" si="290"/>
        <v>0</v>
      </c>
      <c r="AB2344" s="7" t="b">
        <f t="shared" si="291"/>
        <v>1</v>
      </c>
      <c r="AC2344" s="7" t="b">
        <f t="shared" si="292"/>
        <v>0</v>
      </c>
      <c r="AD2344" s="7" t="b">
        <f t="shared" si="293"/>
        <v>1</v>
      </c>
      <c r="AE2344" s="7" t="b">
        <f t="shared" si="294"/>
        <v>0</v>
      </c>
      <c r="AF2344" s="7" t="b">
        <f t="shared" si="295"/>
        <v>0</v>
      </c>
      <c r="AH2344" t="b">
        <f>AND(Table252102[[#This Row],[Developmental toxicity]:[Reproductive toxicity]])</f>
        <v>0</v>
      </c>
    </row>
    <row r="2345" spans="1:34" x14ac:dyDescent="0.25">
      <c r="A2345" s="3">
        <f t="shared" si="288"/>
        <v>2344</v>
      </c>
      <c r="B2345" s="3">
        <v>56</v>
      </c>
      <c r="C2345" s="3" t="s">
        <v>394</v>
      </c>
      <c r="D2345" s="3" t="s">
        <v>2858</v>
      </c>
      <c r="E2345" s="29" t="s">
        <v>4577</v>
      </c>
      <c r="F2345" s="3" t="s">
        <v>5504</v>
      </c>
      <c r="G2345" s="3" t="s">
        <v>395</v>
      </c>
      <c r="H2345" s="3" t="s">
        <v>5997</v>
      </c>
      <c r="I2345" s="3" t="s">
        <v>6394</v>
      </c>
      <c r="J2345" s="3" t="s">
        <v>1433</v>
      </c>
      <c r="K2345" s="7" t="e">
        <v>#N/A</v>
      </c>
      <c r="L2345" s="7">
        <v>1</v>
      </c>
      <c r="M2345" s="7" t="e">
        <v>#N/A</v>
      </c>
      <c r="N2345" s="7" t="e">
        <v>#N/A</v>
      </c>
      <c r="O2345" s="7" t="e">
        <v>#N/A</v>
      </c>
      <c r="P2345" s="7" t="e">
        <v>#N/A</v>
      </c>
      <c r="Q2345" s="7" t="e">
        <v>#N/A</v>
      </c>
      <c r="R2345" s="7" t="e">
        <v>#N/A</v>
      </c>
      <c r="S2345" s="7" t="e">
        <v>#N/A</v>
      </c>
      <c r="T2345" s="7">
        <v>0</v>
      </c>
      <c r="U2345" s="7" t="e">
        <v>#N/A</v>
      </c>
      <c r="V2345" s="7" t="e">
        <v>#N/A</v>
      </c>
      <c r="W2345" s="7" t="e">
        <v>#N/A</v>
      </c>
      <c r="X2345" s="7" t="e">
        <v>#N/A</v>
      </c>
      <c r="Y2345" s="7" t="e">
        <v>#N/A</v>
      </c>
      <c r="Z2345" s="7">
        <f t="shared" si="289"/>
        <v>1</v>
      </c>
      <c r="AA2345" s="7">
        <f t="shared" si="290"/>
        <v>0</v>
      </c>
      <c r="AB2345" s="7" t="b">
        <f t="shared" si="291"/>
        <v>1</v>
      </c>
      <c r="AC2345" s="7" t="b">
        <f t="shared" si="292"/>
        <v>0</v>
      </c>
      <c r="AD2345" s="7" t="b">
        <f t="shared" si="293"/>
        <v>1</v>
      </c>
      <c r="AE2345" s="7" t="b">
        <f t="shared" si="294"/>
        <v>0</v>
      </c>
      <c r="AF2345" s="7" t="b">
        <f t="shared" si="295"/>
        <v>0</v>
      </c>
      <c r="AH2345" t="b">
        <f>AND(Table252102[[#This Row],[Developmental toxicity]:[Reproductive toxicity]])</f>
        <v>0</v>
      </c>
    </row>
    <row r="2346" spans="1:34" x14ac:dyDescent="0.25">
      <c r="A2346" s="3">
        <f t="shared" si="288"/>
        <v>2345</v>
      </c>
      <c r="B2346" s="3"/>
      <c r="C2346" s="3" t="s">
        <v>11411</v>
      </c>
      <c r="D2346" s="3" t="s">
        <v>11410</v>
      </c>
      <c r="E2346" s="29" t="s">
        <v>14617</v>
      </c>
      <c r="F2346" s="3" t="s">
        <v>14618</v>
      </c>
      <c r="G2346" s="3" t="s">
        <v>14619</v>
      </c>
      <c r="H2346" s="3" t="s">
        <v>14619</v>
      </c>
      <c r="I2346" s="3" t="s">
        <v>14620</v>
      </c>
      <c r="J2346" s="3"/>
      <c r="K2346" s="7" t="e">
        <v>#N/A</v>
      </c>
      <c r="L2346" s="7" t="e">
        <v>#N/A</v>
      </c>
      <c r="M2346" s="7" t="e">
        <v>#N/A</v>
      </c>
      <c r="N2346" s="7" t="e">
        <v>#N/A</v>
      </c>
      <c r="O2346" s="7" t="e">
        <v>#N/A</v>
      </c>
      <c r="P2346" s="7" t="e">
        <v>#N/A</v>
      </c>
      <c r="Q2346" s="7" t="e">
        <v>#N/A</v>
      </c>
      <c r="R2346" s="7" t="e">
        <v>#N/A</v>
      </c>
      <c r="S2346" s="7" t="e">
        <v>#N/A</v>
      </c>
      <c r="T2346" s="7" t="e">
        <v>#N/A</v>
      </c>
      <c r="U2346" s="7" t="e">
        <v>#N/A</v>
      </c>
      <c r="V2346" s="7" t="e">
        <v>#N/A</v>
      </c>
      <c r="W2346" s="3">
        <v>1</v>
      </c>
      <c r="X2346" s="3" t="e">
        <v>#N/A</v>
      </c>
      <c r="Y2346" s="7" t="e">
        <v>#N/A</v>
      </c>
      <c r="Z2346" s="7">
        <f t="shared" si="289"/>
        <v>1</v>
      </c>
      <c r="AA2346" s="7">
        <f t="shared" si="290"/>
        <v>1</v>
      </c>
      <c r="AB2346" s="7" t="b">
        <f t="shared" si="291"/>
        <v>0</v>
      </c>
      <c r="AC2346" s="7" t="b">
        <f t="shared" si="292"/>
        <v>1</v>
      </c>
      <c r="AD2346" s="7" t="b">
        <f t="shared" si="293"/>
        <v>0</v>
      </c>
      <c r="AE2346" s="7" t="b">
        <f t="shared" si="294"/>
        <v>1</v>
      </c>
      <c r="AF2346" s="7" t="b">
        <f t="shared" si="295"/>
        <v>0</v>
      </c>
      <c r="AH2346" t="b">
        <f>AND(Table252102[[#This Row],[Developmental toxicity]:[Reproductive toxicity]])</f>
        <v>0</v>
      </c>
    </row>
    <row r="2347" spans="1:34" x14ac:dyDescent="0.25">
      <c r="A2347" s="3">
        <f t="shared" si="288"/>
        <v>2346</v>
      </c>
      <c r="B2347" s="3" t="s">
        <v>1440</v>
      </c>
      <c r="C2347" s="3" t="s">
        <v>2553</v>
      </c>
      <c r="D2347" s="3" t="s">
        <v>3506</v>
      </c>
      <c r="E2347" s="12" t="s">
        <v>7826</v>
      </c>
      <c r="F2347" t="s">
        <v>8665</v>
      </c>
      <c r="G2347" t="s">
        <v>10210</v>
      </c>
      <c r="H2347" t="s">
        <v>10210</v>
      </c>
      <c r="I2347" t="s">
        <v>10211</v>
      </c>
      <c r="J2347" s="3"/>
      <c r="K2347" s="7" t="e">
        <v>#N/A</v>
      </c>
      <c r="L2347" s="7" t="e">
        <v>#N/A</v>
      </c>
      <c r="M2347" s="7" t="e">
        <v>#N/A</v>
      </c>
      <c r="N2347" s="7" t="e">
        <v>#N/A</v>
      </c>
      <c r="O2347" s="7" t="e">
        <v>#N/A</v>
      </c>
      <c r="P2347" s="7" t="e">
        <v>#N/A</v>
      </c>
      <c r="Q2347" s="7" t="e">
        <v>#N/A</v>
      </c>
      <c r="R2347" s="7" t="e">
        <v>#N/A</v>
      </c>
      <c r="S2347" s="7" t="e">
        <v>#N/A</v>
      </c>
      <c r="T2347" s="7">
        <v>0</v>
      </c>
      <c r="U2347" s="7" t="e">
        <v>#N/A</v>
      </c>
      <c r="V2347" s="7" t="e">
        <v>#N/A</v>
      </c>
      <c r="W2347" s="7" t="e">
        <v>#N/A</v>
      </c>
      <c r="X2347" s="7" t="e">
        <v>#N/A</v>
      </c>
      <c r="Y2347" s="7" t="e">
        <v>#N/A</v>
      </c>
      <c r="Z2347" s="7">
        <f t="shared" si="289"/>
        <v>0</v>
      </c>
      <c r="AA2347" s="7">
        <f t="shared" si="290"/>
        <v>0</v>
      </c>
      <c r="AB2347" s="7" t="b">
        <f t="shared" si="291"/>
        <v>1</v>
      </c>
      <c r="AC2347" s="7" t="b">
        <f t="shared" si="292"/>
        <v>0</v>
      </c>
      <c r="AD2347" s="7" t="b">
        <f t="shared" si="293"/>
        <v>1</v>
      </c>
      <c r="AE2347" s="7" t="b">
        <f t="shared" si="294"/>
        <v>0</v>
      </c>
      <c r="AF2347" s="7" t="b">
        <f t="shared" si="295"/>
        <v>0</v>
      </c>
      <c r="AH2347" t="b">
        <f>AND(Table252102[[#This Row],[Developmental toxicity]:[Reproductive toxicity]])</f>
        <v>0</v>
      </c>
    </row>
    <row r="2348" spans="1:34" x14ac:dyDescent="0.25">
      <c r="A2348" s="3">
        <f t="shared" si="288"/>
        <v>2347</v>
      </c>
      <c r="B2348" s="3"/>
      <c r="C2348" s="3" t="s">
        <v>11909</v>
      </c>
      <c r="D2348" s="3" t="s">
        <v>11908</v>
      </c>
      <c r="E2348" s="29" t="s">
        <v>15514</v>
      </c>
      <c r="F2348" s="3" t="s">
        <v>15515</v>
      </c>
      <c r="G2348" s="3" t="s">
        <v>15516</v>
      </c>
      <c r="H2348" s="3" t="s">
        <v>15516</v>
      </c>
      <c r="I2348" s="3" t="s">
        <v>15517</v>
      </c>
      <c r="J2348" s="3"/>
      <c r="K2348" s="7" t="e">
        <v>#N/A</v>
      </c>
      <c r="L2348" s="7" t="e">
        <v>#N/A</v>
      </c>
      <c r="M2348" s="7" t="e">
        <v>#N/A</v>
      </c>
      <c r="N2348" s="7" t="e">
        <v>#N/A</v>
      </c>
      <c r="O2348" s="7" t="e">
        <v>#N/A</v>
      </c>
      <c r="P2348" s="7" t="e">
        <v>#N/A</v>
      </c>
      <c r="Q2348" s="7" t="e">
        <v>#N/A</v>
      </c>
      <c r="R2348" s="7" t="e">
        <v>#N/A</v>
      </c>
      <c r="S2348" s="7" t="e">
        <v>#N/A</v>
      </c>
      <c r="T2348" s="7" t="e">
        <v>#N/A</v>
      </c>
      <c r="U2348" s="7" t="e">
        <v>#N/A</v>
      </c>
      <c r="V2348" s="7" t="e">
        <v>#N/A</v>
      </c>
      <c r="W2348" s="3">
        <v>0</v>
      </c>
      <c r="X2348" s="3" t="e">
        <v>#N/A</v>
      </c>
      <c r="Y2348" s="7" t="e">
        <v>#N/A</v>
      </c>
      <c r="Z2348" s="7">
        <f t="shared" si="289"/>
        <v>0</v>
      </c>
      <c r="AA2348" s="7">
        <f t="shared" si="290"/>
        <v>0</v>
      </c>
      <c r="AB2348" s="7" t="b">
        <f t="shared" si="291"/>
        <v>0</v>
      </c>
      <c r="AC2348" s="7" t="b">
        <f t="shared" si="292"/>
        <v>1</v>
      </c>
      <c r="AD2348" s="7" t="b">
        <f t="shared" si="293"/>
        <v>0</v>
      </c>
      <c r="AE2348" s="7" t="b">
        <f t="shared" si="294"/>
        <v>1</v>
      </c>
      <c r="AF2348" s="7" t="b">
        <f t="shared" si="295"/>
        <v>0</v>
      </c>
      <c r="AH2348" t="b">
        <f>AND(Table252102[[#This Row],[Developmental toxicity]:[Reproductive toxicity]])</f>
        <v>0</v>
      </c>
    </row>
    <row r="2349" spans="1:34" x14ac:dyDescent="0.25">
      <c r="A2349" s="3">
        <f t="shared" si="288"/>
        <v>2348</v>
      </c>
      <c r="B2349" s="3"/>
      <c r="C2349" s="3" t="s">
        <v>13208</v>
      </c>
      <c r="D2349" s="3" t="s">
        <v>17982</v>
      </c>
      <c r="E2349" s="29" t="s">
        <v>17505</v>
      </c>
      <c r="F2349" s="3" t="s">
        <v>17506</v>
      </c>
      <c r="G2349" s="3" t="s">
        <v>17507</v>
      </c>
      <c r="H2349" s="3" t="s">
        <v>17508</v>
      </c>
      <c r="I2349" s="3" t="s">
        <v>17509</v>
      </c>
      <c r="J2349" s="3"/>
      <c r="K2349" s="7" t="e">
        <v>#N/A</v>
      </c>
      <c r="L2349" s="7" t="e">
        <v>#N/A</v>
      </c>
      <c r="M2349" s="7" t="e">
        <v>#N/A</v>
      </c>
      <c r="N2349" s="7" t="e">
        <v>#N/A</v>
      </c>
      <c r="O2349" s="7" t="e">
        <v>#N/A</v>
      </c>
      <c r="P2349" s="7" t="e">
        <v>#N/A</v>
      </c>
      <c r="Q2349" s="7" t="e">
        <v>#N/A</v>
      </c>
      <c r="R2349" s="7" t="e">
        <v>#N/A</v>
      </c>
      <c r="S2349" s="7" t="e">
        <v>#N/A</v>
      </c>
      <c r="T2349" s="7" t="e">
        <v>#N/A</v>
      </c>
      <c r="U2349" s="7" t="e">
        <v>#N/A</v>
      </c>
      <c r="V2349" s="7" t="e">
        <v>#N/A</v>
      </c>
      <c r="W2349" s="3">
        <v>0</v>
      </c>
      <c r="X2349" s="3" t="e">
        <v>#N/A</v>
      </c>
      <c r="Y2349" s="7" t="e">
        <v>#N/A</v>
      </c>
      <c r="Z2349" s="7">
        <f t="shared" si="289"/>
        <v>0</v>
      </c>
      <c r="AA2349" s="7">
        <f t="shared" si="290"/>
        <v>0</v>
      </c>
      <c r="AB2349" s="7" t="b">
        <f t="shared" si="291"/>
        <v>0</v>
      </c>
      <c r="AC2349" s="7" t="b">
        <f t="shared" si="292"/>
        <v>1</v>
      </c>
      <c r="AD2349" s="7" t="b">
        <f t="shared" si="293"/>
        <v>0</v>
      </c>
      <c r="AE2349" s="7" t="b">
        <f t="shared" si="294"/>
        <v>1</v>
      </c>
      <c r="AF2349" s="7" t="b">
        <f t="shared" si="295"/>
        <v>0</v>
      </c>
      <c r="AH2349" t="b">
        <f>AND(Table252102[[#This Row],[Developmental toxicity]:[Reproductive toxicity]])</f>
        <v>0</v>
      </c>
    </row>
    <row r="2350" spans="1:34" x14ac:dyDescent="0.25">
      <c r="A2350" s="3">
        <f t="shared" si="288"/>
        <v>2349</v>
      </c>
      <c r="B2350" s="3" t="s">
        <v>1440</v>
      </c>
      <c r="C2350" s="3" t="s">
        <v>2081</v>
      </c>
      <c r="D2350" s="3" t="s">
        <v>2964</v>
      </c>
      <c r="E2350" s="29" t="s">
        <v>7362</v>
      </c>
      <c r="F2350" s="3" t="s">
        <v>8211</v>
      </c>
      <c r="G2350" s="3" t="s">
        <v>9205</v>
      </c>
      <c r="H2350" s="3" t="s">
        <v>9205</v>
      </c>
      <c r="I2350" s="3" t="s">
        <v>9206</v>
      </c>
      <c r="J2350" s="3"/>
      <c r="K2350" s="7" t="e">
        <v>#N/A</v>
      </c>
      <c r="L2350" s="7" t="e">
        <v>#N/A</v>
      </c>
      <c r="M2350" s="7" t="e">
        <v>#N/A</v>
      </c>
      <c r="N2350" s="7" t="e">
        <v>#N/A</v>
      </c>
      <c r="O2350" s="7" t="e">
        <v>#N/A</v>
      </c>
      <c r="P2350" s="7" t="e">
        <v>#N/A</v>
      </c>
      <c r="Q2350" s="7" t="e">
        <v>#N/A</v>
      </c>
      <c r="R2350" s="7" t="e">
        <v>#N/A</v>
      </c>
      <c r="S2350" s="7" t="e">
        <v>#N/A</v>
      </c>
      <c r="T2350" s="7">
        <v>1</v>
      </c>
      <c r="U2350" s="7" t="e">
        <v>#N/A</v>
      </c>
      <c r="V2350" s="7" t="e">
        <v>#N/A</v>
      </c>
      <c r="W2350" s="7" t="e">
        <v>#N/A</v>
      </c>
      <c r="X2350" s="7" t="e">
        <v>#N/A</v>
      </c>
      <c r="Y2350" s="7" t="e">
        <v>#N/A</v>
      </c>
      <c r="Z2350" s="7">
        <f t="shared" si="289"/>
        <v>1</v>
      </c>
      <c r="AA2350" s="7">
        <f t="shared" si="290"/>
        <v>1</v>
      </c>
      <c r="AB2350" s="7" t="b">
        <f t="shared" si="291"/>
        <v>1</v>
      </c>
      <c r="AC2350" s="7" t="b">
        <f t="shared" si="292"/>
        <v>0</v>
      </c>
      <c r="AD2350" s="7" t="b">
        <f t="shared" si="293"/>
        <v>1</v>
      </c>
      <c r="AE2350" s="7" t="b">
        <f t="shared" si="294"/>
        <v>0</v>
      </c>
      <c r="AF2350" s="7" t="b">
        <f t="shared" si="295"/>
        <v>0</v>
      </c>
      <c r="AH2350" t="b">
        <f>AND(Table252102[[#This Row],[Developmental toxicity]:[Reproductive toxicity]])</f>
        <v>0</v>
      </c>
    </row>
    <row r="2351" spans="1:34" x14ac:dyDescent="0.25">
      <c r="A2351" s="3">
        <f t="shared" si="288"/>
        <v>2350</v>
      </c>
      <c r="B2351" s="3" t="s">
        <v>1440</v>
      </c>
      <c r="C2351" s="3" t="s">
        <v>2039</v>
      </c>
      <c r="D2351" s="3" t="s">
        <v>2919</v>
      </c>
      <c r="E2351" s="29" t="s">
        <v>7320</v>
      </c>
      <c r="F2351" s="3" t="s">
        <v>8169</v>
      </c>
      <c r="G2351" s="3" t="s">
        <v>9119</v>
      </c>
      <c r="H2351" s="3" t="s">
        <v>9119</v>
      </c>
      <c r="I2351" s="3" t="s">
        <v>9120</v>
      </c>
      <c r="J2351" s="3"/>
      <c r="K2351" s="7" t="e">
        <v>#N/A</v>
      </c>
      <c r="L2351" s="7" t="e">
        <v>#N/A</v>
      </c>
      <c r="M2351" s="7" t="e">
        <v>#N/A</v>
      </c>
      <c r="N2351" s="7" t="e">
        <v>#N/A</v>
      </c>
      <c r="O2351" s="7" t="e">
        <v>#N/A</v>
      </c>
      <c r="P2351" s="7" t="e">
        <v>#N/A</v>
      </c>
      <c r="Q2351" s="7" t="e">
        <v>#N/A</v>
      </c>
      <c r="R2351" s="7" t="e">
        <v>#N/A</v>
      </c>
      <c r="S2351" s="7" t="e">
        <v>#N/A</v>
      </c>
      <c r="T2351" s="7">
        <v>1</v>
      </c>
      <c r="U2351" s="7" t="e">
        <v>#N/A</v>
      </c>
      <c r="V2351" s="7" t="e">
        <v>#N/A</v>
      </c>
      <c r="W2351" s="7" t="e">
        <v>#N/A</v>
      </c>
      <c r="X2351" s="7" t="e">
        <v>#N/A</v>
      </c>
      <c r="Y2351" s="7" t="e">
        <v>#N/A</v>
      </c>
      <c r="Z2351" s="7">
        <f t="shared" si="289"/>
        <v>1</v>
      </c>
      <c r="AA2351" s="7">
        <f t="shared" si="290"/>
        <v>1</v>
      </c>
      <c r="AB2351" s="7" t="b">
        <f t="shared" si="291"/>
        <v>1</v>
      </c>
      <c r="AC2351" s="7" t="b">
        <f t="shared" si="292"/>
        <v>0</v>
      </c>
      <c r="AD2351" s="7" t="b">
        <f t="shared" si="293"/>
        <v>1</v>
      </c>
      <c r="AE2351" s="7" t="b">
        <f t="shared" si="294"/>
        <v>0</v>
      </c>
      <c r="AF2351" s="7" t="b">
        <f t="shared" si="295"/>
        <v>0</v>
      </c>
      <c r="AH2351" t="b">
        <f>AND(Table252102[[#This Row],[Developmental toxicity]:[Reproductive toxicity]])</f>
        <v>0</v>
      </c>
    </row>
    <row r="2352" spans="1:34" x14ac:dyDescent="0.25">
      <c r="A2352" s="3">
        <f t="shared" si="288"/>
        <v>2351</v>
      </c>
      <c r="B2352" s="3"/>
      <c r="C2352" s="3" t="s">
        <v>12359</v>
      </c>
      <c r="D2352" s="3" t="s">
        <v>12358</v>
      </c>
      <c r="E2352" s="29" t="s">
        <v>16193</v>
      </c>
      <c r="F2352" s="3" t="s">
        <v>16194</v>
      </c>
      <c r="G2352" s="3" t="s">
        <v>16195</v>
      </c>
      <c r="H2352" s="3" t="s">
        <v>16195</v>
      </c>
      <c r="I2352" s="3" t="s">
        <v>16196</v>
      </c>
      <c r="J2352" s="3"/>
      <c r="K2352" s="7" t="e">
        <v>#N/A</v>
      </c>
      <c r="L2352" s="7" t="e">
        <v>#N/A</v>
      </c>
      <c r="M2352" s="7" t="e">
        <v>#N/A</v>
      </c>
      <c r="N2352" s="7" t="e">
        <v>#N/A</v>
      </c>
      <c r="O2352" s="7" t="e">
        <v>#N/A</v>
      </c>
      <c r="P2352" s="7" t="e">
        <v>#N/A</v>
      </c>
      <c r="Q2352" s="7" t="e">
        <v>#N/A</v>
      </c>
      <c r="R2352" s="7" t="e">
        <v>#N/A</v>
      </c>
      <c r="S2352" s="7" t="e">
        <v>#N/A</v>
      </c>
      <c r="T2352" s="7" t="e">
        <v>#N/A</v>
      </c>
      <c r="U2352" s="7" t="e">
        <v>#N/A</v>
      </c>
      <c r="V2352" s="7" t="e">
        <v>#N/A</v>
      </c>
      <c r="W2352" s="7">
        <v>0</v>
      </c>
      <c r="X2352" s="7" t="e">
        <v>#N/A</v>
      </c>
      <c r="Y2352" s="7">
        <v>0</v>
      </c>
      <c r="Z2352" s="7">
        <f t="shared" si="289"/>
        <v>0</v>
      </c>
      <c r="AA2352" s="7">
        <f t="shared" si="290"/>
        <v>0</v>
      </c>
      <c r="AB2352" s="7" t="b">
        <f t="shared" si="291"/>
        <v>1</v>
      </c>
      <c r="AC2352" s="7" t="b">
        <f t="shared" si="292"/>
        <v>1</v>
      </c>
      <c r="AD2352" s="7" t="b">
        <f t="shared" si="293"/>
        <v>0</v>
      </c>
      <c r="AE2352" s="7" t="b">
        <f t="shared" si="294"/>
        <v>1</v>
      </c>
      <c r="AF2352" s="7" t="b">
        <f t="shared" si="295"/>
        <v>0</v>
      </c>
      <c r="AH2352" t="b">
        <f>AND(Table252102[[#This Row],[Developmental toxicity]:[Reproductive toxicity]])</f>
        <v>1</v>
      </c>
    </row>
    <row r="2353" spans="1:34" x14ac:dyDescent="0.25">
      <c r="A2353" s="3">
        <f t="shared" si="288"/>
        <v>2352</v>
      </c>
      <c r="B2353" s="3" t="s">
        <v>1440</v>
      </c>
      <c r="C2353" s="3" t="s">
        <v>2071</v>
      </c>
      <c r="D2353" s="3" t="s">
        <v>2954</v>
      </c>
      <c r="E2353" s="12" t="s">
        <v>7352</v>
      </c>
      <c r="F2353" t="s">
        <v>8201</v>
      </c>
      <c r="G2353" t="s">
        <v>9185</v>
      </c>
      <c r="H2353" t="s">
        <v>9185</v>
      </c>
      <c r="I2353" t="s">
        <v>9186</v>
      </c>
      <c r="J2353" s="3"/>
      <c r="K2353" s="7" t="e">
        <v>#N/A</v>
      </c>
      <c r="L2353" s="7" t="e">
        <v>#N/A</v>
      </c>
      <c r="M2353" s="7" t="e">
        <v>#N/A</v>
      </c>
      <c r="N2353" s="7" t="e">
        <v>#N/A</v>
      </c>
      <c r="O2353" s="7" t="e">
        <v>#N/A</v>
      </c>
      <c r="P2353" s="7" t="e">
        <v>#N/A</v>
      </c>
      <c r="Q2353" s="7" t="e">
        <v>#N/A</v>
      </c>
      <c r="R2353" s="7" t="e">
        <v>#N/A</v>
      </c>
      <c r="S2353" s="7" t="e">
        <v>#N/A</v>
      </c>
      <c r="T2353" s="7">
        <v>0</v>
      </c>
      <c r="U2353" s="7" t="e">
        <v>#N/A</v>
      </c>
      <c r="V2353" s="7" t="e">
        <v>#N/A</v>
      </c>
      <c r="W2353" s="7" t="e">
        <v>#N/A</v>
      </c>
      <c r="X2353" s="7" t="e">
        <v>#N/A</v>
      </c>
      <c r="Y2353" s="7" t="e">
        <v>#N/A</v>
      </c>
      <c r="Z2353" s="7">
        <f t="shared" si="289"/>
        <v>0</v>
      </c>
      <c r="AA2353" s="7">
        <f t="shared" si="290"/>
        <v>0</v>
      </c>
      <c r="AB2353" s="7" t="b">
        <f t="shared" si="291"/>
        <v>1</v>
      </c>
      <c r="AC2353" s="7" t="b">
        <f t="shared" si="292"/>
        <v>0</v>
      </c>
      <c r="AD2353" s="7" t="b">
        <f t="shared" si="293"/>
        <v>1</v>
      </c>
      <c r="AE2353" s="7" t="b">
        <f t="shared" si="294"/>
        <v>0</v>
      </c>
      <c r="AF2353" s="7" t="b">
        <f t="shared" si="295"/>
        <v>0</v>
      </c>
      <c r="AH2353" t="b">
        <f>AND(Table252102[[#This Row],[Developmental toxicity]:[Reproductive toxicity]])</f>
        <v>0</v>
      </c>
    </row>
    <row r="2354" spans="1:34" x14ac:dyDescent="0.25">
      <c r="A2354" s="3">
        <f t="shared" si="288"/>
        <v>2353</v>
      </c>
      <c r="B2354" s="3"/>
      <c r="C2354" s="3" t="s">
        <v>12938</v>
      </c>
      <c r="D2354" s="3" t="s">
        <v>12937</v>
      </c>
      <c r="E2354" s="29" t="s">
        <v>17080</v>
      </c>
      <c r="F2354" s="3" t="s">
        <v>17081</v>
      </c>
      <c r="G2354" s="3" t="s">
        <v>17082</v>
      </c>
      <c r="H2354" s="3" t="s">
        <v>17082</v>
      </c>
      <c r="I2354" s="3" t="s">
        <v>17083</v>
      </c>
      <c r="J2354" s="3"/>
      <c r="K2354" s="7" t="e">
        <v>#N/A</v>
      </c>
      <c r="L2354" s="7" t="e">
        <v>#N/A</v>
      </c>
      <c r="M2354" s="7" t="e">
        <v>#N/A</v>
      </c>
      <c r="N2354" s="7" t="e">
        <v>#N/A</v>
      </c>
      <c r="O2354" s="7" t="e">
        <v>#N/A</v>
      </c>
      <c r="P2354" s="7" t="e">
        <v>#N/A</v>
      </c>
      <c r="Q2354" s="7" t="e">
        <v>#N/A</v>
      </c>
      <c r="R2354" s="7" t="e">
        <v>#N/A</v>
      </c>
      <c r="S2354" s="7" t="e">
        <v>#N/A</v>
      </c>
      <c r="T2354" s="7" t="e">
        <v>#N/A</v>
      </c>
      <c r="U2354" s="7" t="e">
        <v>#N/A</v>
      </c>
      <c r="V2354" s="7" t="e">
        <v>#N/A</v>
      </c>
      <c r="W2354" s="7">
        <v>0</v>
      </c>
      <c r="X2354" s="7" t="e">
        <v>#N/A</v>
      </c>
      <c r="Y2354" s="7">
        <v>1</v>
      </c>
      <c r="Z2354" s="7">
        <f t="shared" si="289"/>
        <v>1</v>
      </c>
      <c r="AA2354" s="7">
        <f t="shared" si="290"/>
        <v>0</v>
      </c>
      <c r="AB2354" s="7" t="b">
        <f t="shared" si="291"/>
        <v>1</v>
      </c>
      <c r="AC2354" s="7" t="b">
        <f t="shared" si="292"/>
        <v>1</v>
      </c>
      <c r="AD2354" s="7" t="b">
        <f t="shared" si="293"/>
        <v>0</v>
      </c>
      <c r="AE2354" s="7" t="b">
        <f t="shared" si="294"/>
        <v>1</v>
      </c>
      <c r="AF2354" s="7" t="b">
        <f t="shared" si="295"/>
        <v>0</v>
      </c>
      <c r="AH2354" t="b">
        <f>AND(Table252102[[#This Row],[Developmental toxicity]:[Reproductive toxicity]])</f>
        <v>1</v>
      </c>
    </row>
    <row r="2355" spans="1:34" x14ac:dyDescent="0.25">
      <c r="A2355" s="3">
        <f t="shared" si="288"/>
        <v>2354</v>
      </c>
      <c r="B2355" s="3"/>
      <c r="C2355" s="3" t="s">
        <v>12406</v>
      </c>
      <c r="D2355" s="3" t="s">
        <v>12405</v>
      </c>
      <c r="E2355" s="29" t="s">
        <v>16277</v>
      </c>
      <c r="F2355" s="3" t="s">
        <v>16278</v>
      </c>
      <c r="G2355" s="3" t="s">
        <v>16279</v>
      </c>
      <c r="H2355" s="3" t="s">
        <v>16279</v>
      </c>
      <c r="I2355" s="3" t="s">
        <v>16280</v>
      </c>
      <c r="J2355" s="3"/>
      <c r="K2355" s="7" t="e">
        <v>#N/A</v>
      </c>
      <c r="L2355" s="7" t="e">
        <v>#N/A</v>
      </c>
      <c r="M2355" s="7" t="e">
        <v>#N/A</v>
      </c>
      <c r="N2355" s="7" t="e">
        <v>#N/A</v>
      </c>
      <c r="O2355" s="7" t="e">
        <v>#N/A</v>
      </c>
      <c r="P2355" s="7" t="e">
        <v>#N/A</v>
      </c>
      <c r="Q2355" s="7" t="e">
        <v>#N/A</v>
      </c>
      <c r="R2355" s="7" t="e">
        <v>#N/A</v>
      </c>
      <c r="S2355" s="7" t="e">
        <v>#N/A</v>
      </c>
      <c r="T2355" s="7" t="e">
        <v>#N/A</v>
      </c>
      <c r="U2355" s="7" t="e">
        <v>#N/A</v>
      </c>
      <c r="V2355" s="7" t="e">
        <v>#N/A</v>
      </c>
      <c r="W2355" s="3">
        <v>0</v>
      </c>
      <c r="X2355" s="3" t="e">
        <v>#N/A</v>
      </c>
      <c r="Y2355" s="7" t="e">
        <v>#N/A</v>
      </c>
      <c r="Z2355" s="7">
        <f t="shared" si="289"/>
        <v>0</v>
      </c>
      <c r="AA2355" s="7">
        <f t="shared" si="290"/>
        <v>0</v>
      </c>
      <c r="AB2355" s="7" t="b">
        <f t="shared" si="291"/>
        <v>0</v>
      </c>
      <c r="AC2355" s="7" t="b">
        <f t="shared" si="292"/>
        <v>1</v>
      </c>
      <c r="AD2355" s="7" t="b">
        <f t="shared" si="293"/>
        <v>0</v>
      </c>
      <c r="AE2355" s="7" t="b">
        <f t="shared" si="294"/>
        <v>1</v>
      </c>
      <c r="AF2355" s="7" t="b">
        <f t="shared" si="295"/>
        <v>0</v>
      </c>
      <c r="AH2355" t="b">
        <f>AND(Table252102[[#This Row],[Developmental toxicity]:[Reproductive toxicity]])</f>
        <v>0</v>
      </c>
    </row>
    <row r="2356" spans="1:34" x14ac:dyDescent="0.25">
      <c r="A2356" s="3">
        <f t="shared" si="288"/>
        <v>2355</v>
      </c>
      <c r="B2356" s="3" t="s">
        <v>1440</v>
      </c>
      <c r="C2356" s="3" t="s">
        <v>2735</v>
      </c>
      <c r="D2356" s="3" t="s">
        <v>3706</v>
      </c>
      <c r="E2356" s="12" t="s">
        <v>8005</v>
      </c>
      <c r="F2356" t="s">
        <v>8840</v>
      </c>
      <c r="G2356" t="s">
        <v>10631</v>
      </c>
      <c r="H2356" t="s">
        <v>10631</v>
      </c>
      <c r="I2356" t="s">
        <v>10632</v>
      </c>
      <c r="J2356" s="3"/>
      <c r="K2356" s="7" t="e">
        <v>#N/A</v>
      </c>
      <c r="L2356" s="7" t="e">
        <v>#N/A</v>
      </c>
      <c r="M2356" s="7" t="e">
        <v>#N/A</v>
      </c>
      <c r="N2356" s="7" t="e">
        <v>#N/A</v>
      </c>
      <c r="O2356" s="7" t="e">
        <v>#N/A</v>
      </c>
      <c r="P2356" s="7" t="e">
        <v>#N/A</v>
      </c>
      <c r="Q2356" s="7" t="e">
        <v>#N/A</v>
      </c>
      <c r="R2356" s="7" t="e">
        <v>#N/A</v>
      </c>
      <c r="S2356" s="7" t="e">
        <v>#N/A</v>
      </c>
      <c r="T2356" s="7">
        <v>0</v>
      </c>
      <c r="U2356" s="7" t="e">
        <v>#N/A</v>
      </c>
      <c r="V2356" s="7" t="e">
        <v>#N/A</v>
      </c>
      <c r="W2356" s="7" t="e">
        <v>#N/A</v>
      </c>
      <c r="X2356" s="7" t="e">
        <v>#N/A</v>
      </c>
      <c r="Y2356" s="7" t="e">
        <v>#N/A</v>
      </c>
      <c r="Z2356" s="7">
        <f t="shared" si="289"/>
        <v>0</v>
      </c>
      <c r="AA2356" s="7">
        <f t="shared" si="290"/>
        <v>0</v>
      </c>
      <c r="AB2356" s="7" t="b">
        <f t="shared" si="291"/>
        <v>1</v>
      </c>
      <c r="AC2356" s="7" t="b">
        <f t="shared" si="292"/>
        <v>0</v>
      </c>
      <c r="AD2356" s="7" t="b">
        <f t="shared" si="293"/>
        <v>1</v>
      </c>
      <c r="AE2356" s="7" t="b">
        <f t="shared" si="294"/>
        <v>0</v>
      </c>
      <c r="AF2356" s="7" t="b">
        <f t="shared" si="295"/>
        <v>0</v>
      </c>
      <c r="AH2356" t="b">
        <f>AND(Table252102[[#This Row],[Developmental toxicity]:[Reproductive toxicity]])</f>
        <v>0</v>
      </c>
    </row>
    <row r="2357" spans="1:34" x14ac:dyDescent="0.25">
      <c r="A2357" s="3">
        <f t="shared" si="288"/>
        <v>2356</v>
      </c>
      <c r="B2357" s="3" t="s">
        <v>1440</v>
      </c>
      <c r="C2357" s="3" t="s">
        <v>1935</v>
      </c>
      <c r="D2357" s="3" t="s">
        <v>2799</v>
      </c>
      <c r="E2357" s="12" t="s">
        <v>7218</v>
      </c>
      <c r="F2357" t="s">
        <v>8067</v>
      </c>
      <c r="G2357" t="s">
        <v>8913</v>
      </c>
      <c r="H2357" t="s">
        <v>8913</v>
      </c>
      <c r="I2357" t="s">
        <v>8914</v>
      </c>
      <c r="J2357" s="3"/>
      <c r="K2357" s="7" t="e">
        <v>#N/A</v>
      </c>
      <c r="L2357" s="7" t="e">
        <v>#N/A</v>
      </c>
      <c r="M2357" s="7" t="e">
        <v>#N/A</v>
      </c>
      <c r="N2357" s="7" t="e">
        <v>#N/A</v>
      </c>
      <c r="O2357" s="7" t="e">
        <v>#N/A</v>
      </c>
      <c r="P2357" s="7" t="e">
        <v>#N/A</v>
      </c>
      <c r="Q2357" s="7" t="e">
        <v>#N/A</v>
      </c>
      <c r="R2357" s="7" t="e">
        <v>#N/A</v>
      </c>
      <c r="S2357" s="7" t="e">
        <v>#N/A</v>
      </c>
      <c r="T2357" s="7">
        <v>0</v>
      </c>
      <c r="U2357" s="7" t="e">
        <v>#N/A</v>
      </c>
      <c r="V2357" s="7" t="e">
        <v>#N/A</v>
      </c>
      <c r="W2357" s="7" t="e">
        <v>#N/A</v>
      </c>
      <c r="X2357" s="7" t="e">
        <v>#N/A</v>
      </c>
      <c r="Y2357" s="7" t="e">
        <v>#N/A</v>
      </c>
      <c r="Z2357" s="7">
        <f t="shared" si="289"/>
        <v>0</v>
      </c>
      <c r="AA2357" s="7">
        <f t="shared" si="290"/>
        <v>0</v>
      </c>
      <c r="AB2357" s="7" t="b">
        <f t="shared" si="291"/>
        <v>1</v>
      </c>
      <c r="AC2357" s="7" t="b">
        <f t="shared" si="292"/>
        <v>0</v>
      </c>
      <c r="AD2357" s="7" t="b">
        <f t="shared" si="293"/>
        <v>1</v>
      </c>
      <c r="AE2357" s="7" t="b">
        <f t="shared" si="294"/>
        <v>0</v>
      </c>
      <c r="AF2357" s="7" t="b">
        <f t="shared" si="295"/>
        <v>0</v>
      </c>
      <c r="AH2357" t="b">
        <f>AND(Table252102[[#This Row],[Developmental toxicity]:[Reproductive toxicity]])</f>
        <v>0</v>
      </c>
    </row>
    <row r="2358" spans="1:34" x14ac:dyDescent="0.25">
      <c r="A2358" s="3">
        <f t="shared" si="288"/>
        <v>2357</v>
      </c>
      <c r="B2358" s="3"/>
      <c r="C2358" s="3" t="s">
        <v>11237</v>
      </c>
      <c r="D2358" s="3" t="s">
        <v>11236</v>
      </c>
      <c r="E2358" s="29" t="s">
        <v>14310</v>
      </c>
      <c r="F2358" s="3" t="s">
        <v>14311</v>
      </c>
      <c r="G2358" s="3" t="s">
        <v>14312</v>
      </c>
      <c r="H2358" s="3" t="s">
        <v>14312</v>
      </c>
      <c r="I2358" s="3" t="s">
        <v>14313</v>
      </c>
      <c r="J2358" s="3"/>
      <c r="K2358" s="7" t="e">
        <v>#N/A</v>
      </c>
      <c r="L2358" s="7" t="e">
        <v>#N/A</v>
      </c>
      <c r="M2358" s="7" t="e">
        <v>#N/A</v>
      </c>
      <c r="N2358" s="7" t="e">
        <v>#N/A</v>
      </c>
      <c r="O2358" s="7" t="e">
        <v>#N/A</v>
      </c>
      <c r="P2358" s="7" t="e">
        <v>#N/A</v>
      </c>
      <c r="Q2358" s="7" t="e">
        <v>#N/A</v>
      </c>
      <c r="R2358" s="7" t="e">
        <v>#N/A</v>
      </c>
      <c r="S2358" s="7" t="e">
        <v>#N/A</v>
      </c>
      <c r="T2358" s="7" t="e">
        <v>#N/A</v>
      </c>
      <c r="U2358" s="7" t="e">
        <v>#N/A</v>
      </c>
      <c r="V2358" s="7" t="e">
        <v>#N/A</v>
      </c>
      <c r="W2358" s="3">
        <v>1</v>
      </c>
      <c r="X2358" s="3" t="e">
        <v>#N/A</v>
      </c>
      <c r="Y2358" s="7" t="e">
        <v>#N/A</v>
      </c>
      <c r="Z2358" s="7">
        <f t="shared" si="289"/>
        <v>1</v>
      </c>
      <c r="AA2358" s="7">
        <f t="shared" si="290"/>
        <v>1</v>
      </c>
      <c r="AB2358" s="7" t="b">
        <f t="shared" si="291"/>
        <v>0</v>
      </c>
      <c r="AC2358" s="7" t="b">
        <f t="shared" si="292"/>
        <v>1</v>
      </c>
      <c r="AD2358" s="7" t="b">
        <f t="shared" si="293"/>
        <v>0</v>
      </c>
      <c r="AE2358" s="7" t="b">
        <f t="shared" si="294"/>
        <v>1</v>
      </c>
      <c r="AF2358" s="7" t="b">
        <f t="shared" si="295"/>
        <v>0</v>
      </c>
      <c r="AH2358" t="b">
        <f>AND(Table252102[[#This Row],[Developmental toxicity]:[Reproductive toxicity]])</f>
        <v>0</v>
      </c>
    </row>
    <row r="2359" spans="1:34" x14ac:dyDescent="0.25">
      <c r="A2359" s="3">
        <f t="shared" si="288"/>
        <v>2358</v>
      </c>
      <c r="B2359" s="3"/>
      <c r="C2359" s="3" t="s">
        <v>13052</v>
      </c>
      <c r="D2359" s="3" t="s">
        <v>13051</v>
      </c>
      <c r="E2359" s="29" t="s">
        <v>17270</v>
      </c>
      <c r="F2359" s="3" t="s">
        <v>17271</v>
      </c>
      <c r="G2359" s="3" t="s">
        <v>17272</v>
      </c>
      <c r="H2359" s="3" t="s">
        <v>17272</v>
      </c>
      <c r="I2359" s="3" t="s">
        <v>17273</v>
      </c>
      <c r="J2359" s="3"/>
      <c r="K2359" s="7" t="e">
        <v>#N/A</v>
      </c>
      <c r="L2359" s="7" t="e">
        <v>#N/A</v>
      </c>
      <c r="M2359" s="7" t="e">
        <v>#N/A</v>
      </c>
      <c r="N2359" s="7" t="e">
        <v>#N/A</v>
      </c>
      <c r="O2359" s="7" t="e">
        <v>#N/A</v>
      </c>
      <c r="P2359" s="7" t="e">
        <v>#N/A</v>
      </c>
      <c r="Q2359" s="7" t="e">
        <v>#N/A</v>
      </c>
      <c r="R2359" s="7" t="e">
        <v>#N/A</v>
      </c>
      <c r="S2359" s="7" t="e">
        <v>#N/A</v>
      </c>
      <c r="T2359" s="7" t="e">
        <v>#N/A</v>
      </c>
      <c r="U2359" s="7" t="e">
        <v>#N/A</v>
      </c>
      <c r="V2359" s="7" t="e">
        <v>#N/A</v>
      </c>
      <c r="W2359" s="3">
        <v>0</v>
      </c>
      <c r="X2359" s="3" t="e">
        <v>#N/A</v>
      </c>
      <c r="Y2359" s="7" t="e">
        <v>#N/A</v>
      </c>
      <c r="Z2359" s="7">
        <f t="shared" si="289"/>
        <v>0</v>
      </c>
      <c r="AA2359" s="7">
        <f t="shared" si="290"/>
        <v>0</v>
      </c>
      <c r="AB2359" s="7" t="b">
        <f t="shared" si="291"/>
        <v>0</v>
      </c>
      <c r="AC2359" s="7" t="b">
        <f t="shared" si="292"/>
        <v>1</v>
      </c>
      <c r="AD2359" s="7" t="b">
        <f t="shared" si="293"/>
        <v>0</v>
      </c>
      <c r="AE2359" s="7" t="b">
        <f t="shared" si="294"/>
        <v>1</v>
      </c>
      <c r="AF2359" s="7" t="b">
        <f t="shared" si="295"/>
        <v>0</v>
      </c>
      <c r="AH2359" t="b">
        <f>AND(Table252102[[#This Row],[Developmental toxicity]:[Reproductive toxicity]])</f>
        <v>0</v>
      </c>
    </row>
    <row r="2360" spans="1:34" x14ac:dyDescent="0.25">
      <c r="A2360" s="3">
        <f t="shared" si="288"/>
        <v>2359</v>
      </c>
      <c r="B2360" s="3"/>
      <c r="C2360" s="3" t="s">
        <v>13064</v>
      </c>
      <c r="D2360" s="3" t="s">
        <v>13063</v>
      </c>
      <c r="E2360" s="29" t="s">
        <v>17295</v>
      </c>
      <c r="F2360" s="3" t="s">
        <v>17296</v>
      </c>
      <c r="G2360" s="3" t="s">
        <v>17297</v>
      </c>
      <c r="H2360" s="3" t="s">
        <v>17297</v>
      </c>
      <c r="I2360" s="3" t="s">
        <v>17298</v>
      </c>
      <c r="J2360" s="3"/>
      <c r="K2360" s="7" t="e">
        <v>#N/A</v>
      </c>
      <c r="L2360" s="7" t="e">
        <v>#N/A</v>
      </c>
      <c r="M2360" s="7" t="e">
        <v>#N/A</v>
      </c>
      <c r="N2360" s="7" t="e">
        <v>#N/A</v>
      </c>
      <c r="O2360" s="7" t="e">
        <v>#N/A</v>
      </c>
      <c r="P2360" s="7" t="e">
        <v>#N/A</v>
      </c>
      <c r="Q2360" s="7" t="e">
        <v>#N/A</v>
      </c>
      <c r="R2360" s="7" t="e">
        <v>#N/A</v>
      </c>
      <c r="S2360" s="7" t="e">
        <v>#N/A</v>
      </c>
      <c r="T2360" s="7" t="e">
        <v>#N/A</v>
      </c>
      <c r="U2360" s="7" t="e">
        <v>#N/A</v>
      </c>
      <c r="V2360" s="7" t="e">
        <v>#N/A</v>
      </c>
      <c r="W2360" s="3">
        <v>0</v>
      </c>
      <c r="X2360" s="3" t="e">
        <v>#N/A</v>
      </c>
      <c r="Y2360" s="7" t="e">
        <v>#N/A</v>
      </c>
      <c r="Z2360" s="7">
        <f t="shared" si="289"/>
        <v>0</v>
      </c>
      <c r="AA2360" s="7">
        <f t="shared" si="290"/>
        <v>0</v>
      </c>
      <c r="AB2360" s="7" t="b">
        <f t="shared" si="291"/>
        <v>0</v>
      </c>
      <c r="AC2360" s="7" t="b">
        <f t="shared" si="292"/>
        <v>1</v>
      </c>
      <c r="AD2360" s="7" t="b">
        <f t="shared" si="293"/>
        <v>0</v>
      </c>
      <c r="AE2360" s="7" t="b">
        <f t="shared" si="294"/>
        <v>1</v>
      </c>
      <c r="AF2360" s="7" t="b">
        <f t="shared" si="295"/>
        <v>0</v>
      </c>
      <c r="AH2360" t="b">
        <f>AND(Table252102[[#This Row],[Developmental toxicity]:[Reproductive toxicity]])</f>
        <v>0</v>
      </c>
    </row>
    <row r="2361" spans="1:34" x14ac:dyDescent="0.25">
      <c r="A2361" s="3">
        <f t="shared" si="288"/>
        <v>2360</v>
      </c>
      <c r="B2361" s="3">
        <v>123</v>
      </c>
      <c r="C2361" s="3" t="s">
        <v>505</v>
      </c>
      <c r="D2361" s="3" t="s">
        <v>3705</v>
      </c>
      <c r="E2361" s="29" t="s">
        <v>4631</v>
      </c>
      <c r="F2361" s="3" t="s">
        <v>5555</v>
      </c>
      <c r="G2361" s="3" t="s">
        <v>506</v>
      </c>
      <c r="H2361" s="3" t="s">
        <v>6045</v>
      </c>
      <c r="I2361" s="3" t="s">
        <v>6451</v>
      </c>
      <c r="J2361" s="3" t="s">
        <v>1431</v>
      </c>
      <c r="K2361" s="7" t="e">
        <v>#N/A</v>
      </c>
      <c r="L2361" s="7">
        <v>1</v>
      </c>
      <c r="M2361" s="7" t="e">
        <v>#N/A</v>
      </c>
      <c r="N2361" s="7" t="e">
        <v>#N/A</v>
      </c>
      <c r="O2361" s="7" t="e">
        <v>#N/A</v>
      </c>
      <c r="P2361" s="7" t="e">
        <v>#N/A</v>
      </c>
      <c r="Q2361" s="7" t="e">
        <v>#N/A</v>
      </c>
      <c r="R2361" s="7" t="e">
        <v>#N/A</v>
      </c>
      <c r="S2361" s="7" t="e">
        <v>#N/A</v>
      </c>
      <c r="T2361" s="7">
        <v>0</v>
      </c>
      <c r="U2361" s="7" t="e">
        <v>#N/A</v>
      </c>
      <c r="V2361" s="7" t="e">
        <v>#N/A</v>
      </c>
      <c r="W2361" s="7" t="e">
        <v>#N/A</v>
      </c>
      <c r="X2361" s="7">
        <v>1</v>
      </c>
      <c r="Y2361" s="7">
        <v>1</v>
      </c>
      <c r="Z2361" s="7">
        <f t="shared" si="289"/>
        <v>1</v>
      </c>
      <c r="AA2361" s="7">
        <f t="shared" si="290"/>
        <v>1</v>
      </c>
      <c r="AB2361" s="7" t="b">
        <f t="shared" si="291"/>
        <v>1</v>
      </c>
      <c r="AC2361" s="7" t="b">
        <f t="shared" si="292"/>
        <v>0</v>
      </c>
      <c r="AD2361" s="7" t="b">
        <f t="shared" si="293"/>
        <v>1</v>
      </c>
      <c r="AE2361" s="7" t="b">
        <f t="shared" si="294"/>
        <v>0</v>
      </c>
      <c r="AF2361" s="7" t="b">
        <f t="shared" si="295"/>
        <v>0</v>
      </c>
      <c r="AH2361" t="b">
        <f>AND(Table252102[[#This Row],[Developmental toxicity]:[Reproductive toxicity]])</f>
        <v>0</v>
      </c>
    </row>
    <row r="2362" spans="1:34" x14ac:dyDescent="0.25">
      <c r="A2362" s="3">
        <f t="shared" ref="A2362:A2425" si="296">ROW(A2361)</f>
        <v>2361</v>
      </c>
      <c r="B2362" s="3"/>
      <c r="C2362" s="3" t="s">
        <v>20556</v>
      </c>
      <c r="D2362" s="3" t="s">
        <v>19229</v>
      </c>
      <c r="E2362" s="29" t="s">
        <v>20311</v>
      </c>
      <c r="F2362" s="3" t="s">
        <v>19767</v>
      </c>
      <c r="G2362" s="3" t="s">
        <v>19768</v>
      </c>
      <c r="H2362" s="3" t="s">
        <v>19768</v>
      </c>
      <c r="I2362" s="3" t="s">
        <v>19769</v>
      </c>
      <c r="J2362" s="3" t="s">
        <v>20</v>
      </c>
      <c r="K2362" s="7" t="e">
        <v>#N/A</v>
      </c>
      <c r="L2362" s="7" t="e">
        <v>#N/A</v>
      </c>
      <c r="M2362" s="7" t="e">
        <v>#N/A</v>
      </c>
      <c r="N2362" s="7" t="e">
        <v>#N/A</v>
      </c>
      <c r="O2362" s="7" t="e">
        <v>#N/A</v>
      </c>
      <c r="P2362" s="7" t="e">
        <v>#N/A</v>
      </c>
      <c r="Q2362" s="7" t="e">
        <v>#N/A</v>
      </c>
      <c r="R2362" s="7" t="e">
        <v>#N/A</v>
      </c>
      <c r="S2362" s="7" t="e">
        <v>#N/A</v>
      </c>
      <c r="T2362" s="7" t="e">
        <v>#N/A</v>
      </c>
      <c r="U2362" s="7" t="e">
        <v>#N/A</v>
      </c>
      <c r="V2362" s="7" t="e">
        <v>#N/A</v>
      </c>
      <c r="W2362" s="7" t="e">
        <v>#N/A</v>
      </c>
      <c r="X2362" s="7">
        <v>1</v>
      </c>
      <c r="Y2362" s="7" t="e">
        <v>#N/A</v>
      </c>
      <c r="Z2362" s="7">
        <f t="shared" ref="Z2362:Z2425" si="297">IF(COUNTIF(K2362:Y2362,1)&gt;0,1,0)</f>
        <v>1</v>
      </c>
      <c r="AA2362" s="7">
        <f t="shared" ref="AA2362:AA2425" si="298">IF(COUNTIF(K2362:Y2362,1)&gt;COUNTIF(K2362:Y2362,0),1,0)</f>
        <v>1</v>
      </c>
      <c r="AB2362" s="7" t="b">
        <f t="shared" ref="AB2362:AB2425" si="299">OR(IF(COUNT(K2362)&gt;0,TRUE,FALSE),IF(COUNT(M2362)&gt;0,TRUE,FALSE),IF(COUNT(T2362:V2362)&gt;0,TRUE,FALSE),IF(COUNT(X2362:Y2362)&gt;0,TRUE,FALSE))</f>
        <v>1</v>
      </c>
      <c r="AC2362" s="7" t="b">
        <f t="shared" ref="AC2362:AC2425" si="300">OR(IF(COUNT(N2362:S2362)&gt;0,TRUE,FALSE),IF(COUNT(W2362)&gt;0,TRUE,FALSE))</f>
        <v>0</v>
      </c>
      <c r="AD2362" s="7" t="b">
        <f t="shared" ref="AD2362:AD2425" si="301">OR(IF(COUNT(T2362:V2362)&gt;0,TRUE,FALSE),IF(COUNT(P2362:S2362)&gt;0,TRUE,FALSE))</f>
        <v>0</v>
      </c>
      <c r="AE2362" s="7" t="b">
        <f t="shared" ref="AE2362:AE2425" si="302">OR(IF(COUNT(K2362)&gt;0,TRUE,FALSE),,IF(COUNT(W2362)&gt;0,TRUE,FALSE),IF(COUNT(M2362:O2362)&gt;0,TRUE,FALSE))</f>
        <v>0</v>
      </c>
      <c r="AF2362" s="7" t="b">
        <f t="shared" ref="AF2362:AF2425" si="303">OR(IF(COUNT(U2362:V2362)&gt;0,TRUE,FALSE),IF(COUNT(M2362)&gt;0,TRUE,FALSE),IF(COUNT(N2362:S2362)&gt;0,TRUE,FALSE))</f>
        <v>0</v>
      </c>
      <c r="AH2362" t="b">
        <f>AND(Table252102[[#This Row],[Developmental toxicity]:[Reproductive toxicity]])</f>
        <v>0</v>
      </c>
    </row>
    <row r="2363" spans="1:34" x14ac:dyDescent="0.25">
      <c r="A2363" s="3">
        <f t="shared" si="296"/>
        <v>2362</v>
      </c>
      <c r="B2363" s="3">
        <v>124</v>
      </c>
      <c r="C2363" s="3" t="s">
        <v>507</v>
      </c>
      <c r="D2363" s="3" t="s">
        <v>5130</v>
      </c>
      <c r="E2363" s="29" t="s">
        <v>4632</v>
      </c>
      <c r="F2363" s="3" t="s">
        <v>5556</v>
      </c>
      <c r="G2363" s="3" t="s">
        <v>508</v>
      </c>
      <c r="H2363" s="3" t="s">
        <v>6046</v>
      </c>
      <c r="I2363" s="3" t="s">
        <v>6452</v>
      </c>
      <c r="J2363" s="3" t="s">
        <v>1432</v>
      </c>
      <c r="K2363" s="7" t="e">
        <v>#N/A</v>
      </c>
      <c r="L2363" s="7">
        <v>0</v>
      </c>
      <c r="M2363" s="7" t="e">
        <v>#N/A</v>
      </c>
      <c r="N2363" s="7" t="e">
        <v>#N/A</v>
      </c>
      <c r="O2363" s="7" t="e">
        <v>#N/A</v>
      </c>
      <c r="P2363" s="7" t="e">
        <v>#N/A</v>
      </c>
      <c r="Q2363" s="7" t="e">
        <v>#N/A</v>
      </c>
      <c r="R2363" s="7" t="e">
        <v>#N/A</v>
      </c>
      <c r="S2363" s="7" t="e">
        <v>#N/A</v>
      </c>
      <c r="T2363" s="7" t="e">
        <v>#N/A</v>
      </c>
      <c r="U2363" s="7" t="e">
        <v>#N/A</v>
      </c>
      <c r="V2363" s="7" t="e">
        <v>#N/A</v>
      </c>
      <c r="W2363" s="7" t="e">
        <v>#N/A</v>
      </c>
      <c r="X2363" s="7" t="e">
        <v>#N/A</v>
      </c>
      <c r="Y2363" s="7">
        <v>0</v>
      </c>
      <c r="Z2363" s="7">
        <f t="shared" si="297"/>
        <v>0</v>
      </c>
      <c r="AA2363" s="7">
        <f t="shared" si="298"/>
        <v>0</v>
      </c>
      <c r="AB2363" s="7" t="b">
        <f t="shared" si="299"/>
        <v>1</v>
      </c>
      <c r="AC2363" s="7" t="b">
        <f t="shared" si="300"/>
        <v>0</v>
      </c>
      <c r="AD2363" s="7" t="b">
        <f t="shared" si="301"/>
        <v>0</v>
      </c>
      <c r="AE2363" s="7" t="b">
        <f t="shared" si="302"/>
        <v>0</v>
      </c>
      <c r="AF2363" s="7" t="b">
        <f t="shared" si="303"/>
        <v>0</v>
      </c>
      <c r="AH2363" t="b">
        <f>AND(Table252102[[#This Row],[Developmental toxicity]:[Reproductive toxicity]])</f>
        <v>0</v>
      </c>
    </row>
    <row r="2364" spans="1:34" x14ac:dyDescent="0.25">
      <c r="A2364" s="3">
        <f t="shared" si="296"/>
        <v>2363</v>
      </c>
      <c r="B2364" s="3"/>
      <c r="C2364" s="3" t="s">
        <v>12033</v>
      </c>
      <c r="D2364" s="3" t="s">
        <v>12032</v>
      </c>
      <c r="E2364" s="29" t="s">
        <v>15688</v>
      </c>
      <c r="F2364" s="3" t="s">
        <v>15689</v>
      </c>
      <c r="G2364" s="3" t="s">
        <v>15690</v>
      </c>
      <c r="H2364" s="3" t="s">
        <v>15690</v>
      </c>
      <c r="I2364" s="3" t="s">
        <v>15691</v>
      </c>
      <c r="J2364" s="3"/>
      <c r="K2364" s="7" t="e">
        <v>#N/A</v>
      </c>
      <c r="L2364" s="7" t="e">
        <v>#N/A</v>
      </c>
      <c r="M2364" s="7" t="e">
        <v>#N/A</v>
      </c>
      <c r="N2364" s="7" t="e">
        <v>#N/A</v>
      </c>
      <c r="O2364" s="7" t="e">
        <v>#N/A</v>
      </c>
      <c r="P2364" s="7" t="e">
        <v>#N/A</v>
      </c>
      <c r="Q2364" s="7" t="e">
        <v>#N/A</v>
      </c>
      <c r="R2364" s="7" t="e">
        <v>#N/A</v>
      </c>
      <c r="S2364" s="7" t="e">
        <v>#N/A</v>
      </c>
      <c r="T2364" s="7" t="e">
        <v>#N/A</v>
      </c>
      <c r="U2364" s="7" t="e">
        <v>#N/A</v>
      </c>
      <c r="V2364" s="7" t="e">
        <v>#N/A</v>
      </c>
      <c r="W2364" s="3">
        <v>0</v>
      </c>
      <c r="X2364" s="3" t="e">
        <v>#N/A</v>
      </c>
      <c r="Y2364" s="7" t="e">
        <v>#N/A</v>
      </c>
      <c r="Z2364" s="7">
        <f t="shared" si="297"/>
        <v>0</v>
      </c>
      <c r="AA2364" s="7">
        <f t="shared" si="298"/>
        <v>0</v>
      </c>
      <c r="AB2364" s="7" t="b">
        <f t="shared" si="299"/>
        <v>0</v>
      </c>
      <c r="AC2364" s="7" t="b">
        <f t="shared" si="300"/>
        <v>1</v>
      </c>
      <c r="AD2364" s="7" t="b">
        <f t="shared" si="301"/>
        <v>0</v>
      </c>
      <c r="AE2364" s="7" t="b">
        <f t="shared" si="302"/>
        <v>1</v>
      </c>
      <c r="AF2364" s="7" t="b">
        <f t="shared" si="303"/>
        <v>0</v>
      </c>
      <c r="AH2364" t="b">
        <f>AND(Table252102[[#This Row],[Developmental toxicity]:[Reproductive toxicity]])</f>
        <v>0</v>
      </c>
    </row>
    <row r="2365" spans="1:34" x14ac:dyDescent="0.25">
      <c r="A2365" s="3">
        <f t="shared" si="296"/>
        <v>2364</v>
      </c>
      <c r="B2365" s="3" t="s">
        <v>1440</v>
      </c>
      <c r="C2365" s="3" t="s">
        <v>2192</v>
      </c>
      <c r="D2365" s="3" t="s">
        <v>3093</v>
      </c>
      <c r="E2365" s="12" t="s">
        <v>7471</v>
      </c>
      <c r="F2365" t="s">
        <v>8319</v>
      </c>
      <c r="G2365" t="s">
        <v>9440</v>
      </c>
      <c r="H2365" t="s">
        <v>9440</v>
      </c>
      <c r="I2365" t="s">
        <v>9441</v>
      </c>
      <c r="J2365" s="3"/>
      <c r="K2365" s="7" t="e">
        <v>#N/A</v>
      </c>
      <c r="L2365" s="7" t="e">
        <v>#N/A</v>
      </c>
      <c r="M2365" s="7" t="e">
        <v>#N/A</v>
      </c>
      <c r="N2365" s="7" t="e">
        <v>#N/A</v>
      </c>
      <c r="O2365" s="7" t="e">
        <v>#N/A</v>
      </c>
      <c r="P2365" s="7" t="e">
        <v>#N/A</v>
      </c>
      <c r="Q2365" s="7" t="e">
        <v>#N/A</v>
      </c>
      <c r="R2365" s="7" t="e">
        <v>#N/A</v>
      </c>
      <c r="S2365" s="7" t="e">
        <v>#N/A</v>
      </c>
      <c r="T2365" s="7">
        <v>0</v>
      </c>
      <c r="U2365" s="7" t="e">
        <v>#N/A</v>
      </c>
      <c r="V2365" s="7" t="e">
        <v>#N/A</v>
      </c>
      <c r="W2365" s="3">
        <v>1</v>
      </c>
      <c r="X2365" s="3">
        <v>1</v>
      </c>
      <c r="Y2365" s="7" t="e">
        <v>#N/A</v>
      </c>
      <c r="Z2365" s="7">
        <f t="shared" si="297"/>
        <v>1</v>
      </c>
      <c r="AA2365" s="7">
        <f t="shared" si="298"/>
        <v>1</v>
      </c>
      <c r="AB2365" s="7" t="b">
        <f t="shared" si="299"/>
        <v>1</v>
      </c>
      <c r="AC2365" s="7" t="b">
        <f t="shared" si="300"/>
        <v>1</v>
      </c>
      <c r="AD2365" s="7" t="b">
        <f t="shared" si="301"/>
        <v>1</v>
      </c>
      <c r="AE2365" s="7" t="b">
        <f t="shared" si="302"/>
        <v>1</v>
      </c>
      <c r="AF2365" s="7" t="b">
        <f t="shared" si="303"/>
        <v>0</v>
      </c>
      <c r="AH2365" t="b">
        <f>AND(Table252102[[#This Row],[Developmental toxicity]:[Reproductive toxicity]])</f>
        <v>1</v>
      </c>
    </row>
    <row r="2366" spans="1:34" x14ac:dyDescent="0.25">
      <c r="A2366" s="3">
        <f t="shared" si="296"/>
        <v>2365</v>
      </c>
      <c r="B2366" s="3">
        <v>43</v>
      </c>
      <c r="C2366" s="3" t="s">
        <v>369</v>
      </c>
      <c r="D2366" s="3" t="s">
        <v>5077</v>
      </c>
      <c r="E2366" s="29" t="s">
        <v>4564</v>
      </c>
      <c r="F2366" s="3" t="s">
        <v>5492</v>
      </c>
      <c r="G2366" s="3" t="s">
        <v>370</v>
      </c>
      <c r="H2366" s="3" t="s">
        <v>5985</v>
      </c>
      <c r="I2366" s="3" t="s">
        <v>6381</v>
      </c>
      <c r="J2366" s="3" t="s">
        <v>1430</v>
      </c>
      <c r="K2366" s="7" t="e">
        <v>#N/A</v>
      </c>
      <c r="L2366" s="7">
        <v>1</v>
      </c>
      <c r="M2366" s="7" t="e">
        <v>#N/A</v>
      </c>
      <c r="N2366" s="7" t="e">
        <v>#N/A</v>
      </c>
      <c r="O2366" s="7" t="e">
        <v>#N/A</v>
      </c>
      <c r="P2366" s="7" t="e">
        <v>#N/A</v>
      </c>
      <c r="Q2366" s="7" t="e">
        <v>#N/A</v>
      </c>
      <c r="R2366" s="7" t="e">
        <v>#N/A</v>
      </c>
      <c r="S2366" s="7" t="e">
        <v>#N/A</v>
      </c>
      <c r="T2366" s="7" t="e">
        <v>#N/A</v>
      </c>
      <c r="U2366" s="7" t="e">
        <v>#N/A</v>
      </c>
      <c r="V2366" s="7" t="e">
        <v>#N/A</v>
      </c>
      <c r="W2366" s="7">
        <v>1</v>
      </c>
      <c r="X2366" s="7" t="e">
        <v>#N/A</v>
      </c>
      <c r="Y2366" s="7">
        <v>1</v>
      </c>
      <c r="Z2366" s="7">
        <f t="shared" si="297"/>
        <v>1</v>
      </c>
      <c r="AA2366" s="7">
        <f t="shared" si="298"/>
        <v>1</v>
      </c>
      <c r="AB2366" s="7" t="b">
        <f t="shared" si="299"/>
        <v>1</v>
      </c>
      <c r="AC2366" s="7" t="b">
        <f t="shared" si="300"/>
        <v>1</v>
      </c>
      <c r="AD2366" s="7" t="b">
        <f t="shared" si="301"/>
        <v>0</v>
      </c>
      <c r="AE2366" s="7" t="b">
        <f t="shared" si="302"/>
        <v>1</v>
      </c>
      <c r="AF2366" s="7" t="b">
        <f t="shared" si="303"/>
        <v>0</v>
      </c>
      <c r="AH2366" t="b">
        <f>AND(Table252102[[#This Row],[Developmental toxicity]:[Reproductive toxicity]])</f>
        <v>1</v>
      </c>
    </row>
    <row r="2367" spans="1:34" x14ac:dyDescent="0.25">
      <c r="A2367" s="3">
        <f t="shared" si="296"/>
        <v>2366</v>
      </c>
      <c r="B2367" s="3"/>
      <c r="C2367" s="3" t="s">
        <v>12235</v>
      </c>
      <c r="D2367" s="3" t="s">
        <v>12234</v>
      </c>
      <c r="E2367" s="29" t="s">
        <v>15971</v>
      </c>
      <c r="F2367" s="3" t="s">
        <v>15972</v>
      </c>
      <c r="G2367" s="3" t="s">
        <v>15973</v>
      </c>
      <c r="H2367" s="3" t="s">
        <v>15973</v>
      </c>
      <c r="I2367" s="3" t="s">
        <v>15974</v>
      </c>
      <c r="J2367" s="3"/>
      <c r="K2367" s="7" t="e">
        <v>#N/A</v>
      </c>
      <c r="L2367" s="7" t="e">
        <v>#N/A</v>
      </c>
      <c r="M2367" s="7" t="e">
        <v>#N/A</v>
      </c>
      <c r="N2367" s="7" t="e">
        <v>#N/A</v>
      </c>
      <c r="O2367" s="7" t="e">
        <v>#N/A</v>
      </c>
      <c r="P2367" s="7" t="e">
        <v>#N/A</v>
      </c>
      <c r="Q2367" s="7" t="e">
        <v>#N/A</v>
      </c>
      <c r="R2367" s="7" t="e">
        <v>#N/A</v>
      </c>
      <c r="S2367" s="7" t="e">
        <v>#N/A</v>
      </c>
      <c r="T2367" s="7" t="e">
        <v>#N/A</v>
      </c>
      <c r="U2367" s="7" t="e">
        <v>#N/A</v>
      </c>
      <c r="V2367" s="7" t="e">
        <v>#N/A</v>
      </c>
      <c r="W2367" s="3">
        <v>0</v>
      </c>
      <c r="X2367" s="3" t="e">
        <v>#N/A</v>
      </c>
      <c r="Y2367" s="7" t="e">
        <v>#N/A</v>
      </c>
      <c r="Z2367" s="7">
        <f t="shared" si="297"/>
        <v>0</v>
      </c>
      <c r="AA2367" s="7">
        <f t="shared" si="298"/>
        <v>0</v>
      </c>
      <c r="AB2367" s="7" t="b">
        <f t="shared" si="299"/>
        <v>0</v>
      </c>
      <c r="AC2367" s="7" t="b">
        <f t="shared" si="300"/>
        <v>1</v>
      </c>
      <c r="AD2367" s="7" t="b">
        <f t="shared" si="301"/>
        <v>0</v>
      </c>
      <c r="AE2367" s="7" t="b">
        <f t="shared" si="302"/>
        <v>1</v>
      </c>
      <c r="AF2367" s="7" t="b">
        <f t="shared" si="303"/>
        <v>0</v>
      </c>
      <c r="AH2367" t="b">
        <f>AND(Table252102[[#This Row],[Developmental toxicity]:[Reproductive toxicity]])</f>
        <v>0</v>
      </c>
    </row>
    <row r="2368" spans="1:34" x14ac:dyDescent="0.25">
      <c r="A2368" s="3">
        <f t="shared" si="296"/>
        <v>2367</v>
      </c>
      <c r="B2368" s="3"/>
      <c r="C2368" s="3" t="s">
        <v>18668</v>
      </c>
      <c r="D2368" s="3" t="s">
        <v>18426</v>
      </c>
      <c r="E2368" s="29" t="s">
        <v>18548</v>
      </c>
      <c r="F2368" s="3" t="s">
        <v>18989</v>
      </c>
      <c r="G2368" s="3" t="s">
        <v>18990</v>
      </c>
      <c r="H2368" s="3" t="s">
        <v>18991</v>
      </c>
      <c r="I2368" s="3" t="s">
        <v>18992</v>
      </c>
      <c r="J2368" s="3" t="s">
        <v>20</v>
      </c>
      <c r="K2368" s="7" t="e">
        <v>#N/A</v>
      </c>
      <c r="L2368" s="7" t="e">
        <v>#N/A</v>
      </c>
      <c r="M2368" s="7" t="e">
        <v>#N/A</v>
      </c>
      <c r="N2368" s="7" t="e">
        <v>#N/A</v>
      </c>
      <c r="O2368" s="7" t="e">
        <v>#N/A</v>
      </c>
      <c r="P2368" s="7" t="e">
        <v>#N/A</v>
      </c>
      <c r="Q2368" s="7" t="e">
        <v>#N/A</v>
      </c>
      <c r="R2368" s="7" t="e">
        <v>#N/A</v>
      </c>
      <c r="S2368" s="7" t="e">
        <v>#N/A</v>
      </c>
      <c r="T2368" s="7" t="e">
        <v>#N/A</v>
      </c>
      <c r="U2368" s="7" t="e">
        <v>#N/A</v>
      </c>
      <c r="V2368" s="7" t="e">
        <v>#N/A</v>
      </c>
      <c r="W2368" s="7" t="e">
        <v>#N/A</v>
      </c>
      <c r="X2368" s="7">
        <v>1</v>
      </c>
      <c r="Y2368" s="7" t="e">
        <v>#N/A</v>
      </c>
      <c r="Z2368" s="7">
        <f t="shared" si="297"/>
        <v>1</v>
      </c>
      <c r="AA2368" s="7">
        <f t="shared" si="298"/>
        <v>1</v>
      </c>
      <c r="AB2368" s="7" t="b">
        <f t="shared" si="299"/>
        <v>1</v>
      </c>
      <c r="AC2368" s="7" t="b">
        <f t="shared" si="300"/>
        <v>0</v>
      </c>
      <c r="AD2368" s="7" t="b">
        <f t="shared" si="301"/>
        <v>0</v>
      </c>
      <c r="AE2368" s="7" t="b">
        <f t="shared" si="302"/>
        <v>0</v>
      </c>
      <c r="AF2368" s="7" t="b">
        <f t="shared" si="303"/>
        <v>0</v>
      </c>
      <c r="AH2368" t="b">
        <f>AND(Table252102[[#This Row],[Developmental toxicity]:[Reproductive toxicity]])</f>
        <v>0</v>
      </c>
    </row>
    <row r="2369" spans="1:34" x14ac:dyDescent="0.25">
      <c r="A2369" s="3">
        <f t="shared" si="296"/>
        <v>2368</v>
      </c>
      <c r="B2369" s="3">
        <v>50</v>
      </c>
      <c r="C2369" s="3" t="s">
        <v>382</v>
      </c>
      <c r="D2369" s="3" t="s">
        <v>2968</v>
      </c>
      <c r="E2369" s="29" t="s">
        <v>4571</v>
      </c>
      <c r="F2369" s="3" t="s">
        <v>5498</v>
      </c>
      <c r="G2369" s="3" t="s">
        <v>383</v>
      </c>
      <c r="H2369" s="3" t="s">
        <v>5991</v>
      </c>
      <c r="I2369" s="3" t="s">
        <v>6388</v>
      </c>
      <c r="J2369" s="3" t="s">
        <v>1433</v>
      </c>
      <c r="K2369" s="7" t="e">
        <v>#N/A</v>
      </c>
      <c r="L2369" s="7">
        <v>1</v>
      </c>
      <c r="M2369" s="7" t="e">
        <v>#N/A</v>
      </c>
      <c r="N2369" s="7" t="e">
        <v>#N/A</v>
      </c>
      <c r="O2369" s="7" t="e">
        <v>#N/A</v>
      </c>
      <c r="P2369" s="7" t="e">
        <v>#N/A</v>
      </c>
      <c r="Q2369" s="7" t="e">
        <v>#N/A</v>
      </c>
      <c r="R2369" s="7" t="e">
        <v>#N/A</v>
      </c>
      <c r="S2369" s="7" t="e">
        <v>#N/A</v>
      </c>
      <c r="T2369" s="7">
        <v>0</v>
      </c>
      <c r="U2369" s="7" t="e">
        <v>#N/A</v>
      </c>
      <c r="V2369" s="7" t="e">
        <v>#N/A</v>
      </c>
      <c r="W2369" s="7">
        <v>0</v>
      </c>
      <c r="X2369" s="7" t="e">
        <v>#N/A</v>
      </c>
      <c r="Y2369" s="7">
        <v>1</v>
      </c>
      <c r="Z2369" s="7">
        <f t="shared" si="297"/>
        <v>1</v>
      </c>
      <c r="AA2369" s="7">
        <f t="shared" si="298"/>
        <v>0</v>
      </c>
      <c r="AB2369" s="7" t="b">
        <f t="shared" si="299"/>
        <v>1</v>
      </c>
      <c r="AC2369" s="7" t="b">
        <f t="shared" si="300"/>
        <v>1</v>
      </c>
      <c r="AD2369" s="7" t="b">
        <f t="shared" si="301"/>
        <v>1</v>
      </c>
      <c r="AE2369" s="7" t="b">
        <f t="shared" si="302"/>
        <v>1</v>
      </c>
      <c r="AF2369" s="7" t="b">
        <f t="shared" si="303"/>
        <v>0</v>
      </c>
      <c r="AH2369" t="b">
        <f>AND(Table252102[[#This Row],[Developmental toxicity]:[Reproductive toxicity]])</f>
        <v>1</v>
      </c>
    </row>
    <row r="2370" spans="1:34" x14ac:dyDescent="0.25">
      <c r="A2370" s="3">
        <f t="shared" si="296"/>
        <v>2369</v>
      </c>
      <c r="B2370" s="3"/>
      <c r="C2370" s="3" t="s">
        <v>11656</v>
      </c>
      <c r="D2370" s="3" t="s">
        <v>17859</v>
      </c>
      <c r="E2370" s="29" t="s">
        <v>18116</v>
      </c>
      <c r="F2370" s="3" t="s">
        <v>18034</v>
      </c>
      <c r="G2370" s="3" t="s">
        <v>18251</v>
      </c>
      <c r="H2370" s="3" t="s">
        <v>18252</v>
      </c>
      <c r="I2370" s="3" t="s">
        <v>18253</v>
      </c>
      <c r="J2370" s="3"/>
      <c r="K2370" s="7" t="e">
        <v>#N/A</v>
      </c>
      <c r="L2370" s="7" t="e">
        <v>#N/A</v>
      </c>
      <c r="M2370" s="7" t="e">
        <v>#N/A</v>
      </c>
      <c r="N2370" s="7" t="e">
        <v>#N/A</v>
      </c>
      <c r="O2370" s="7" t="e">
        <v>#N/A</v>
      </c>
      <c r="P2370" s="7" t="e">
        <v>#N/A</v>
      </c>
      <c r="Q2370" s="7" t="e">
        <v>#N/A</v>
      </c>
      <c r="R2370" s="7" t="e">
        <v>#N/A</v>
      </c>
      <c r="S2370" s="7" t="e">
        <v>#N/A</v>
      </c>
      <c r="T2370" s="7" t="e">
        <v>#N/A</v>
      </c>
      <c r="U2370" s="7" t="e">
        <v>#N/A</v>
      </c>
      <c r="V2370" s="7" t="e">
        <v>#N/A</v>
      </c>
      <c r="W2370" s="3">
        <v>1</v>
      </c>
      <c r="X2370" s="3" t="e">
        <v>#N/A</v>
      </c>
      <c r="Y2370" s="7" t="e">
        <v>#N/A</v>
      </c>
      <c r="Z2370" s="7">
        <f t="shared" si="297"/>
        <v>1</v>
      </c>
      <c r="AA2370" s="7">
        <f t="shared" si="298"/>
        <v>1</v>
      </c>
      <c r="AB2370" s="7" t="b">
        <f t="shared" si="299"/>
        <v>0</v>
      </c>
      <c r="AC2370" s="7" t="b">
        <f t="shared" si="300"/>
        <v>1</v>
      </c>
      <c r="AD2370" s="7" t="b">
        <f t="shared" si="301"/>
        <v>0</v>
      </c>
      <c r="AE2370" s="7" t="b">
        <f t="shared" si="302"/>
        <v>1</v>
      </c>
      <c r="AF2370" s="7" t="b">
        <f t="shared" si="303"/>
        <v>0</v>
      </c>
      <c r="AH2370" t="b">
        <f>AND(Table252102[[#This Row],[Developmental toxicity]:[Reproductive toxicity]])</f>
        <v>0</v>
      </c>
    </row>
    <row r="2371" spans="1:34" x14ac:dyDescent="0.25">
      <c r="A2371" s="3">
        <f t="shared" si="296"/>
        <v>2370</v>
      </c>
      <c r="B2371" s="3">
        <v>38</v>
      </c>
      <c r="C2371" s="3" t="s">
        <v>361</v>
      </c>
      <c r="D2371" s="3" t="s">
        <v>5073</v>
      </c>
      <c r="E2371" s="29" t="s">
        <v>4560</v>
      </c>
      <c r="F2371" s="3" t="s">
        <v>5488</v>
      </c>
      <c r="G2371" s="3" t="s">
        <v>362</v>
      </c>
      <c r="H2371" s="3" t="s">
        <v>5981</v>
      </c>
      <c r="I2371" s="3" t="s">
        <v>6377</v>
      </c>
      <c r="J2371" s="3" t="s">
        <v>1431</v>
      </c>
      <c r="K2371" s="7" t="e">
        <v>#N/A</v>
      </c>
      <c r="L2371" s="7">
        <v>1</v>
      </c>
      <c r="M2371" s="7" t="e">
        <v>#N/A</v>
      </c>
      <c r="N2371" s="7" t="e">
        <v>#N/A</v>
      </c>
      <c r="O2371" s="7" t="e">
        <v>#N/A</v>
      </c>
      <c r="P2371" s="7" t="e">
        <v>#N/A</v>
      </c>
      <c r="Q2371" s="7" t="e">
        <v>#N/A</v>
      </c>
      <c r="R2371" s="7" t="e">
        <v>#N/A</v>
      </c>
      <c r="S2371" s="7" t="e">
        <v>#N/A</v>
      </c>
      <c r="T2371" s="7" t="e">
        <v>#N/A</v>
      </c>
      <c r="U2371" s="7" t="e">
        <v>#N/A</v>
      </c>
      <c r="V2371" s="7" t="e">
        <v>#N/A</v>
      </c>
      <c r="W2371" s="7">
        <v>1</v>
      </c>
      <c r="X2371" s="7" t="e">
        <v>#N/A</v>
      </c>
      <c r="Y2371" s="7">
        <v>1</v>
      </c>
      <c r="Z2371" s="7">
        <f t="shared" si="297"/>
        <v>1</v>
      </c>
      <c r="AA2371" s="7">
        <f t="shared" si="298"/>
        <v>1</v>
      </c>
      <c r="AB2371" s="7" t="b">
        <f t="shared" si="299"/>
        <v>1</v>
      </c>
      <c r="AC2371" s="7" t="b">
        <f t="shared" si="300"/>
        <v>1</v>
      </c>
      <c r="AD2371" s="7" t="b">
        <f t="shared" si="301"/>
        <v>0</v>
      </c>
      <c r="AE2371" s="7" t="b">
        <f t="shared" si="302"/>
        <v>1</v>
      </c>
      <c r="AF2371" s="7" t="b">
        <f t="shared" si="303"/>
        <v>0</v>
      </c>
      <c r="AH2371" t="b">
        <f>AND(Table252102[[#This Row],[Developmental toxicity]:[Reproductive toxicity]])</f>
        <v>1</v>
      </c>
    </row>
    <row r="2372" spans="1:34" x14ac:dyDescent="0.25">
      <c r="A2372" s="3">
        <f t="shared" si="296"/>
        <v>2371</v>
      </c>
      <c r="B2372" s="3" t="s">
        <v>1440</v>
      </c>
      <c r="C2372" s="3" t="s">
        <v>1983</v>
      </c>
      <c r="D2372" s="3" t="s">
        <v>2854</v>
      </c>
      <c r="E2372" s="29" t="s">
        <v>7264</v>
      </c>
      <c r="F2372" s="3" t="s">
        <v>8113</v>
      </c>
      <c r="G2372" s="3" t="s">
        <v>9006</v>
      </c>
      <c r="H2372" s="3" t="s">
        <v>9006</v>
      </c>
      <c r="I2372" s="3" t="s">
        <v>9007</v>
      </c>
      <c r="J2372" s="3"/>
      <c r="K2372" s="7" t="e">
        <v>#N/A</v>
      </c>
      <c r="L2372" s="7" t="e">
        <v>#N/A</v>
      </c>
      <c r="M2372" s="7" t="e">
        <v>#N/A</v>
      </c>
      <c r="N2372" s="7" t="e">
        <v>#N/A</v>
      </c>
      <c r="O2372" s="7" t="e">
        <v>#N/A</v>
      </c>
      <c r="P2372" s="7" t="e">
        <v>#N/A</v>
      </c>
      <c r="Q2372" s="7" t="e">
        <v>#N/A</v>
      </c>
      <c r="R2372" s="7" t="e">
        <v>#N/A</v>
      </c>
      <c r="S2372" s="7" t="e">
        <v>#N/A</v>
      </c>
      <c r="T2372" s="7">
        <v>0</v>
      </c>
      <c r="U2372" s="7" t="e">
        <v>#N/A</v>
      </c>
      <c r="V2372" s="7" t="e">
        <v>#N/A</v>
      </c>
      <c r="W2372" s="7">
        <v>0</v>
      </c>
      <c r="X2372" s="7" t="e">
        <v>#N/A</v>
      </c>
      <c r="Y2372" s="7">
        <v>0</v>
      </c>
      <c r="Z2372" s="7">
        <f t="shared" si="297"/>
        <v>0</v>
      </c>
      <c r="AA2372" s="7">
        <f t="shared" si="298"/>
        <v>0</v>
      </c>
      <c r="AB2372" s="7" t="b">
        <f t="shared" si="299"/>
        <v>1</v>
      </c>
      <c r="AC2372" s="7" t="b">
        <f t="shared" si="300"/>
        <v>1</v>
      </c>
      <c r="AD2372" s="7" t="b">
        <f t="shared" si="301"/>
        <v>1</v>
      </c>
      <c r="AE2372" s="7" t="b">
        <f t="shared" si="302"/>
        <v>1</v>
      </c>
      <c r="AF2372" s="7" t="b">
        <f t="shared" si="303"/>
        <v>0</v>
      </c>
      <c r="AH2372" t="b">
        <f>AND(Table252102[[#This Row],[Developmental toxicity]:[Reproductive toxicity]])</f>
        <v>1</v>
      </c>
    </row>
    <row r="2373" spans="1:34" x14ac:dyDescent="0.25">
      <c r="A2373" s="3">
        <f t="shared" si="296"/>
        <v>2372</v>
      </c>
      <c r="B2373" s="3">
        <v>57</v>
      </c>
      <c r="C2373" s="3" t="s">
        <v>396</v>
      </c>
      <c r="D2373" t="s">
        <v>5081</v>
      </c>
      <c r="E2373" s="12" t="s">
        <v>4578</v>
      </c>
      <c r="F2373" t="s">
        <v>5505</v>
      </c>
      <c r="G2373" s="3" t="s">
        <v>397</v>
      </c>
      <c r="H2373" t="s">
        <v>5998</v>
      </c>
      <c r="I2373" t="s">
        <v>6395</v>
      </c>
      <c r="J2373" s="3" t="s">
        <v>1433</v>
      </c>
      <c r="K2373" s="7" t="e">
        <v>#N/A</v>
      </c>
      <c r="L2373" s="7">
        <v>1</v>
      </c>
      <c r="M2373" s="3" t="e">
        <v>#N/A</v>
      </c>
      <c r="N2373" s="7" t="e">
        <v>#N/A</v>
      </c>
      <c r="O2373" s="7" t="e">
        <v>#N/A</v>
      </c>
      <c r="P2373" s="3" t="e">
        <v>#N/A</v>
      </c>
      <c r="Q2373" s="3" t="e">
        <v>#N/A</v>
      </c>
      <c r="R2373" s="7" t="e">
        <v>#N/A</v>
      </c>
      <c r="S2373" s="3" t="e">
        <v>#N/A</v>
      </c>
      <c r="T2373" s="3" t="e">
        <v>#N/A</v>
      </c>
      <c r="U2373" s="7" t="e">
        <v>#N/A</v>
      </c>
      <c r="V2373" s="7" t="e">
        <v>#N/A</v>
      </c>
      <c r="W2373" s="3" t="e">
        <v>#N/A</v>
      </c>
      <c r="X2373" s="3" t="e">
        <v>#N/A</v>
      </c>
      <c r="Y2373" s="7" t="e">
        <v>#N/A</v>
      </c>
      <c r="Z2373" s="7">
        <f t="shared" si="297"/>
        <v>1</v>
      </c>
      <c r="AA2373" s="7">
        <f t="shared" si="298"/>
        <v>1</v>
      </c>
      <c r="AB2373" s="7" t="b">
        <f t="shared" si="299"/>
        <v>0</v>
      </c>
      <c r="AC2373" s="7" t="b">
        <f t="shared" si="300"/>
        <v>0</v>
      </c>
      <c r="AD2373" s="7" t="b">
        <f t="shared" si="301"/>
        <v>0</v>
      </c>
      <c r="AE2373" s="7" t="b">
        <f t="shared" si="302"/>
        <v>0</v>
      </c>
      <c r="AF2373" s="7" t="b">
        <f t="shared" si="303"/>
        <v>0</v>
      </c>
      <c r="AH2373" t="b">
        <f>AND(Table252102[[#This Row],[Developmental toxicity]:[Reproductive toxicity]])</f>
        <v>0</v>
      </c>
    </row>
    <row r="2374" spans="1:34" x14ac:dyDescent="0.25">
      <c r="A2374" s="3">
        <f t="shared" si="296"/>
        <v>2373</v>
      </c>
      <c r="B2374" s="3"/>
      <c r="C2374" s="3" t="s">
        <v>20554</v>
      </c>
      <c r="D2374" s="3" t="s">
        <v>19226</v>
      </c>
      <c r="E2374" s="29" t="s">
        <v>20309</v>
      </c>
      <c r="F2374" s="3" t="s">
        <v>19760</v>
      </c>
      <c r="G2374" s="3" t="s">
        <v>19761</v>
      </c>
      <c r="H2374" s="3" t="s">
        <v>19761</v>
      </c>
      <c r="I2374" s="3" t="s">
        <v>19762</v>
      </c>
      <c r="J2374" s="3" t="s">
        <v>20</v>
      </c>
      <c r="K2374" s="7" t="e">
        <v>#N/A</v>
      </c>
      <c r="L2374" s="7" t="e">
        <v>#N/A</v>
      </c>
      <c r="M2374" s="7" t="e">
        <v>#N/A</v>
      </c>
      <c r="N2374" s="7" t="e">
        <v>#N/A</v>
      </c>
      <c r="O2374" s="7" t="e">
        <v>#N/A</v>
      </c>
      <c r="P2374" s="7" t="e">
        <v>#N/A</v>
      </c>
      <c r="Q2374" s="7" t="e">
        <v>#N/A</v>
      </c>
      <c r="R2374" s="7" t="e">
        <v>#N/A</v>
      </c>
      <c r="S2374" s="7" t="e">
        <v>#N/A</v>
      </c>
      <c r="T2374" s="7" t="e">
        <v>#N/A</v>
      </c>
      <c r="U2374" s="7" t="e">
        <v>#N/A</v>
      </c>
      <c r="V2374" s="7" t="e">
        <v>#N/A</v>
      </c>
      <c r="W2374" s="7" t="e">
        <v>#N/A</v>
      </c>
      <c r="X2374" s="7">
        <v>0</v>
      </c>
      <c r="Y2374" s="7" t="e">
        <v>#N/A</v>
      </c>
      <c r="Z2374" s="7">
        <f t="shared" si="297"/>
        <v>0</v>
      </c>
      <c r="AA2374" s="7">
        <f t="shared" si="298"/>
        <v>0</v>
      </c>
      <c r="AB2374" s="7" t="b">
        <f t="shared" si="299"/>
        <v>1</v>
      </c>
      <c r="AC2374" s="7" t="b">
        <f t="shared" si="300"/>
        <v>0</v>
      </c>
      <c r="AD2374" s="7" t="b">
        <f t="shared" si="301"/>
        <v>0</v>
      </c>
      <c r="AE2374" s="7" t="b">
        <f t="shared" si="302"/>
        <v>0</v>
      </c>
      <c r="AF2374" s="7" t="b">
        <f t="shared" si="303"/>
        <v>0</v>
      </c>
      <c r="AH2374" t="b">
        <f>AND(Table252102[[#This Row],[Developmental toxicity]:[Reproductive toxicity]])</f>
        <v>0</v>
      </c>
    </row>
    <row r="2375" spans="1:34" x14ac:dyDescent="0.25">
      <c r="A2375" s="3">
        <f t="shared" si="296"/>
        <v>2374</v>
      </c>
      <c r="B2375" s="3"/>
      <c r="C2375" s="3" t="s">
        <v>11700</v>
      </c>
      <c r="D2375" s="3" t="s">
        <v>11699</v>
      </c>
      <c r="E2375" s="29" t="s">
        <v>15146</v>
      </c>
      <c r="F2375" s="3" t="s">
        <v>15147</v>
      </c>
      <c r="G2375" s="3" t="s">
        <v>15148</v>
      </c>
      <c r="H2375" s="3" t="s">
        <v>15148</v>
      </c>
      <c r="I2375" s="3" t="s">
        <v>15149</v>
      </c>
      <c r="J2375" s="3"/>
      <c r="K2375" s="7" t="e">
        <v>#N/A</v>
      </c>
      <c r="L2375" s="7" t="e">
        <v>#N/A</v>
      </c>
      <c r="M2375" s="7" t="e">
        <v>#N/A</v>
      </c>
      <c r="N2375" s="7" t="e">
        <v>#N/A</v>
      </c>
      <c r="O2375" s="7" t="e">
        <v>#N/A</v>
      </c>
      <c r="P2375" s="7" t="e">
        <v>#N/A</v>
      </c>
      <c r="Q2375" s="7" t="e">
        <v>#N/A</v>
      </c>
      <c r="R2375" s="7" t="e">
        <v>#N/A</v>
      </c>
      <c r="S2375" s="7" t="e">
        <v>#N/A</v>
      </c>
      <c r="T2375" s="7" t="e">
        <v>#N/A</v>
      </c>
      <c r="U2375" s="7" t="e">
        <v>#N/A</v>
      </c>
      <c r="V2375" s="7" t="e">
        <v>#N/A</v>
      </c>
      <c r="W2375" s="3">
        <v>1</v>
      </c>
      <c r="X2375" s="3" t="e">
        <v>#N/A</v>
      </c>
      <c r="Y2375" s="7" t="e">
        <v>#N/A</v>
      </c>
      <c r="Z2375" s="7">
        <f t="shared" si="297"/>
        <v>1</v>
      </c>
      <c r="AA2375" s="7">
        <f t="shared" si="298"/>
        <v>1</v>
      </c>
      <c r="AB2375" s="7" t="b">
        <f t="shared" si="299"/>
        <v>0</v>
      </c>
      <c r="AC2375" s="7" t="b">
        <f t="shared" si="300"/>
        <v>1</v>
      </c>
      <c r="AD2375" s="7" t="b">
        <f t="shared" si="301"/>
        <v>0</v>
      </c>
      <c r="AE2375" s="7" t="b">
        <f t="shared" si="302"/>
        <v>1</v>
      </c>
      <c r="AF2375" s="7" t="b">
        <f t="shared" si="303"/>
        <v>0</v>
      </c>
      <c r="AH2375" t="b">
        <f>AND(Table252102[[#This Row],[Developmental toxicity]:[Reproductive toxicity]])</f>
        <v>0</v>
      </c>
    </row>
    <row r="2376" spans="1:34" x14ac:dyDescent="0.25">
      <c r="A2376" s="3">
        <f t="shared" si="296"/>
        <v>2375</v>
      </c>
      <c r="B2376" s="3"/>
      <c r="C2376" t="s">
        <v>21091</v>
      </c>
      <c r="D2376" s="3" t="s">
        <v>20695</v>
      </c>
      <c r="E2376" s="94" t="s">
        <v>20893</v>
      </c>
      <c r="F2376" t="s">
        <v>21309</v>
      </c>
      <c r="G2376" t="s">
        <v>21310</v>
      </c>
      <c r="H2376" t="s">
        <v>21310</v>
      </c>
      <c r="I2376" t="s">
        <v>21311</v>
      </c>
      <c r="J2376" s="3"/>
      <c r="K2376" s="7" t="e">
        <v>#N/A</v>
      </c>
      <c r="L2376" s="7" t="e">
        <v>#N/A</v>
      </c>
      <c r="M2376" s="7" t="e">
        <v>#N/A</v>
      </c>
      <c r="N2376" s="7" t="e">
        <v>#N/A</v>
      </c>
      <c r="O2376" s="7" t="e">
        <v>#N/A</v>
      </c>
      <c r="P2376" s="7" t="e">
        <v>#N/A</v>
      </c>
      <c r="Q2376" s="7" t="e">
        <v>#N/A</v>
      </c>
      <c r="R2376" s="7" t="e">
        <v>#N/A</v>
      </c>
      <c r="S2376" s="7" t="e">
        <v>#N/A</v>
      </c>
      <c r="T2376" s="7" t="e">
        <v>#N/A</v>
      </c>
      <c r="U2376" s="7" t="e">
        <v>#N/A</v>
      </c>
      <c r="V2376" s="7" t="e">
        <v>#N/A</v>
      </c>
      <c r="W2376" s="7" t="e">
        <v>#N/A</v>
      </c>
      <c r="X2376" s="7" t="e">
        <v>#N/A</v>
      </c>
      <c r="Y2376" s="7">
        <v>0</v>
      </c>
      <c r="Z2376" s="7">
        <f t="shared" si="297"/>
        <v>0</v>
      </c>
      <c r="AA2376" s="7">
        <f t="shared" si="298"/>
        <v>0</v>
      </c>
      <c r="AB2376" s="7" t="b">
        <f t="shared" si="299"/>
        <v>1</v>
      </c>
      <c r="AC2376" s="7" t="b">
        <f t="shared" si="300"/>
        <v>0</v>
      </c>
      <c r="AD2376" s="7" t="b">
        <f t="shared" si="301"/>
        <v>0</v>
      </c>
      <c r="AE2376" s="7" t="b">
        <f t="shared" si="302"/>
        <v>0</v>
      </c>
      <c r="AF2376" s="7" t="b">
        <f t="shared" si="303"/>
        <v>0</v>
      </c>
      <c r="AH2376" t="b">
        <f>AND(Table252102[[#This Row],[Developmental toxicity]:[Reproductive toxicity]])</f>
        <v>0</v>
      </c>
    </row>
    <row r="2377" spans="1:34" x14ac:dyDescent="0.25">
      <c r="A2377" s="3">
        <f t="shared" si="296"/>
        <v>2376</v>
      </c>
      <c r="B2377" s="3"/>
      <c r="C2377" s="3" t="s">
        <v>11459</v>
      </c>
      <c r="D2377" s="3" t="s">
        <v>11458</v>
      </c>
      <c r="E2377" s="29" t="s">
        <v>14699</v>
      </c>
      <c r="F2377" s="3" t="s">
        <v>14700</v>
      </c>
      <c r="G2377" s="3" t="s">
        <v>14701</v>
      </c>
      <c r="H2377" s="3" t="s">
        <v>14701</v>
      </c>
      <c r="I2377" s="3" t="s">
        <v>14702</v>
      </c>
      <c r="J2377" s="3"/>
      <c r="K2377" s="7" t="e">
        <v>#N/A</v>
      </c>
      <c r="L2377" s="7" t="e">
        <v>#N/A</v>
      </c>
      <c r="M2377" s="7" t="e">
        <v>#N/A</v>
      </c>
      <c r="N2377" s="7" t="e">
        <v>#N/A</v>
      </c>
      <c r="O2377" s="7" t="e">
        <v>#N/A</v>
      </c>
      <c r="P2377" s="7" t="e">
        <v>#N/A</v>
      </c>
      <c r="Q2377" s="7" t="e">
        <v>#N/A</v>
      </c>
      <c r="R2377" s="7" t="e">
        <v>#N/A</v>
      </c>
      <c r="S2377" s="7" t="e">
        <v>#N/A</v>
      </c>
      <c r="T2377" s="7" t="e">
        <v>#N/A</v>
      </c>
      <c r="U2377" s="7" t="e">
        <v>#N/A</v>
      </c>
      <c r="V2377" s="7" t="e">
        <v>#N/A</v>
      </c>
      <c r="W2377" s="3">
        <v>1</v>
      </c>
      <c r="X2377" s="3" t="e">
        <v>#N/A</v>
      </c>
      <c r="Y2377" s="7" t="e">
        <v>#N/A</v>
      </c>
      <c r="Z2377" s="7">
        <f t="shared" si="297"/>
        <v>1</v>
      </c>
      <c r="AA2377" s="7">
        <f t="shared" si="298"/>
        <v>1</v>
      </c>
      <c r="AB2377" s="7" t="b">
        <f t="shared" si="299"/>
        <v>0</v>
      </c>
      <c r="AC2377" s="7" t="b">
        <f t="shared" si="300"/>
        <v>1</v>
      </c>
      <c r="AD2377" s="7" t="b">
        <f t="shared" si="301"/>
        <v>0</v>
      </c>
      <c r="AE2377" s="7" t="b">
        <f t="shared" si="302"/>
        <v>1</v>
      </c>
      <c r="AF2377" s="7" t="b">
        <f t="shared" si="303"/>
        <v>0</v>
      </c>
      <c r="AH2377" t="b">
        <f>AND(Table252102[[#This Row],[Developmental toxicity]:[Reproductive toxicity]])</f>
        <v>0</v>
      </c>
    </row>
    <row r="2378" spans="1:34" x14ac:dyDescent="0.25">
      <c r="A2378" s="3">
        <f t="shared" si="296"/>
        <v>2377</v>
      </c>
      <c r="B2378" s="3" t="s">
        <v>1440</v>
      </c>
      <c r="C2378" s="3" t="s">
        <v>2032</v>
      </c>
      <c r="D2378" s="3" t="s">
        <v>2912</v>
      </c>
      <c r="E2378" s="29" t="s">
        <v>7313</v>
      </c>
      <c r="F2378" s="3" t="s">
        <v>8162</v>
      </c>
      <c r="G2378" s="3" t="s">
        <v>9105</v>
      </c>
      <c r="H2378" s="3" t="s">
        <v>9105</v>
      </c>
      <c r="I2378" s="3" t="s">
        <v>9106</v>
      </c>
      <c r="J2378" s="3"/>
      <c r="K2378" s="7" t="e">
        <v>#N/A</v>
      </c>
      <c r="L2378" s="7" t="e">
        <v>#N/A</v>
      </c>
      <c r="M2378" s="7" t="e">
        <v>#N/A</v>
      </c>
      <c r="N2378" s="7" t="e">
        <v>#N/A</v>
      </c>
      <c r="O2378" s="7" t="e">
        <v>#N/A</v>
      </c>
      <c r="P2378" s="7" t="e">
        <v>#N/A</v>
      </c>
      <c r="Q2378" s="7" t="e">
        <v>#N/A</v>
      </c>
      <c r="R2378" s="7" t="e">
        <v>#N/A</v>
      </c>
      <c r="S2378" s="7" t="e">
        <v>#N/A</v>
      </c>
      <c r="T2378" s="7">
        <v>1</v>
      </c>
      <c r="U2378" s="7" t="e">
        <v>#N/A</v>
      </c>
      <c r="V2378" s="7" t="e">
        <v>#N/A</v>
      </c>
      <c r="W2378" s="7" t="e">
        <v>#N/A</v>
      </c>
      <c r="X2378" s="7" t="e">
        <v>#N/A</v>
      </c>
      <c r="Y2378" s="7" t="e">
        <v>#N/A</v>
      </c>
      <c r="Z2378" s="7">
        <f t="shared" si="297"/>
        <v>1</v>
      </c>
      <c r="AA2378" s="7">
        <f t="shared" si="298"/>
        <v>1</v>
      </c>
      <c r="AB2378" s="7" t="b">
        <f t="shared" si="299"/>
        <v>1</v>
      </c>
      <c r="AC2378" s="7" t="b">
        <f t="shared" si="300"/>
        <v>0</v>
      </c>
      <c r="AD2378" s="7" t="b">
        <f t="shared" si="301"/>
        <v>1</v>
      </c>
      <c r="AE2378" s="7" t="b">
        <f t="shared" si="302"/>
        <v>0</v>
      </c>
      <c r="AF2378" s="7" t="b">
        <f t="shared" si="303"/>
        <v>0</v>
      </c>
      <c r="AH2378" t="b">
        <f>AND(Table252102[[#This Row],[Developmental toxicity]:[Reproductive toxicity]])</f>
        <v>0</v>
      </c>
    </row>
    <row r="2379" spans="1:34" x14ac:dyDescent="0.25">
      <c r="A2379" s="3">
        <f t="shared" si="296"/>
        <v>2378</v>
      </c>
      <c r="B2379" s="3" t="s">
        <v>1440</v>
      </c>
      <c r="C2379" s="3" t="s">
        <v>1999</v>
      </c>
      <c r="D2379" s="3" t="s">
        <v>2872</v>
      </c>
      <c r="E2379" s="12" t="s">
        <v>7280</v>
      </c>
      <c r="F2379" t="s">
        <v>8129</v>
      </c>
      <c r="G2379" t="s">
        <v>9039</v>
      </c>
      <c r="H2379" t="s">
        <v>9039</v>
      </c>
      <c r="I2379" t="s">
        <v>9040</v>
      </c>
      <c r="J2379" s="3"/>
      <c r="K2379" s="7" t="e">
        <v>#N/A</v>
      </c>
      <c r="L2379" s="7" t="e">
        <v>#N/A</v>
      </c>
      <c r="M2379" s="7" t="e">
        <v>#N/A</v>
      </c>
      <c r="N2379" s="7" t="e">
        <v>#N/A</v>
      </c>
      <c r="O2379" s="7" t="e">
        <v>#N/A</v>
      </c>
      <c r="P2379" s="7" t="e">
        <v>#N/A</v>
      </c>
      <c r="Q2379" s="7" t="e">
        <v>#N/A</v>
      </c>
      <c r="R2379" s="7" t="e">
        <v>#N/A</v>
      </c>
      <c r="S2379" s="7" t="e">
        <v>#N/A</v>
      </c>
      <c r="T2379" s="7">
        <v>0</v>
      </c>
      <c r="U2379" s="7" t="e">
        <v>#N/A</v>
      </c>
      <c r="V2379" s="7" t="e">
        <v>#N/A</v>
      </c>
      <c r="W2379" s="7" t="e">
        <v>#N/A</v>
      </c>
      <c r="X2379" s="7" t="e">
        <v>#N/A</v>
      </c>
      <c r="Y2379" s="7" t="e">
        <v>#N/A</v>
      </c>
      <c r="Z2379" s="7">
        <f t="shared" si="297"/>
        <v>0</v>
      </c>
      <c r="AA2379" s="7">
        <f t="shared" si="298"/>
        <v>0</v>
      </c>
      <c r="AB2379" s="7" t="b">
        <f t="shared" si="299"/>
        <v>1</v>
      </c>
      <c r="AC2379" s="7" t="b">
        <f t="shared" si="300"/>
        <v>0</v>
      </c>
      <c r="AD2379" s="7" t="b">
        <f t="shared" si="301"/>
        <v>1</v>
      </c>
      <c r="AE2379" s="7" t="b">
        <f t="shared" si="302"/>
        <v>0</v>
      </c>
      <c r="AF2379" s="7" t="b">
        <f t="shared" si="303"/>
        <v>0</v>
      </c>
      <c r="AH2379" t="b">
        <f>AND(Table252102[[#This Row],[Developmental toxicity]:[Reproductive toxicity]])</f>
        <v>0</v>
      </c>
    </row>
    <row r="2380" spans="1:34" x14ac:dyDescent="0.25">
      <c r="A2380" s="3">
        <f t="shared" si="296"/>
        <v>2379</v>
      </c>
      <c r="B2380" s="3"/>
      <c r="C2380" s="3" t="s">
        <v>11407</v>
      </c>
      <c r="D2380" s="3" t="s">
        <v>11406</v>
      </c>
      <c r="E2380" s="29" t="s">
        <v>14609</v>
      </c>
      <c r="F2380" s="3" t="s">
        <v>14610</v>
      </c>
      <c r="G2380" s="3" t="s">
        <v>14611</v>
      </c>
      <c r="H2380" s="3" t="s">
        <v>14611</v>
      </c>
      <c r="I2380" s="3" t="s">
        <v>14612</v>
      </c>
      <c r="J2380" s="3"/>
      <c r="K2380" s="7" t="e">
        <v>#N/A</v>
      </c>
      <c r="L2380" s="7" t="e">
        <v>#N/A</v>
      </c>
      <c r="M2380" s="7" t="e">
        <v>#N/A</v>
      </c>
      <c r="N2380" s="7" t="e">
        <v>#N/A</v>
      </c>
      <c r="O2380" s="7" t="e">
        <v>#N/A</v>
      </c>
      <c r="P2380" s="7" t="e">
        <v>#N/A</v>
      </c>
      <c r="Q2380" s="7" t="e">
        <v>#N/A</v>
      </c>
      <c r="R2380" s="7" t="e">
        <v>#N/A</v>
      </c>
      <c r="S2380" s="7" t="e">
        <v>#N/A</v>
      </c>
      <c r="T2380" s="7" t="e">
        <v>#N/A</v>
      </c>
      <c r="U2380" s="7" t="e">
        <v>#N/A</v>
      </c>
      <c r="V2380" s="7" t="e">
        <v>#N/A</v>
      </c>
      <c r="W2380" s="3">
        <v>1</v>
      </c>
      <c r="X2380" s="3" t="e">
        <v>#N/A</v>
      </c>
      <c r="Y2380" s="7" t="e">
        <v>#N/A</v>
      </c>
      <c r="Z2380" s="7">
        <f t="shared" si="297"/>
        <v>1</v>
      </c>
      <c r="AA2380" s="7">
        <f t="shared" si="298"/>
        <v>1</v>
      </c>
      <c r="AB2380" s="7" t="b">
        <f t="shared" si="299"/>
        <v>0</v>
      </c>
      <c r="AC2380" s="7" t="b">
        <f t="shared" si="300"/>
        <v>1</v>
      </c>
      <c r="AD2380" s="7" t="b">
        <f t="shared" si="301"/>
        <v>0</v>
      </c>
      <c r="AE2380" s="7" t="b">
        <f t="shared" si="302"/>
        <v>1</v>
      </c>
      <c r="AF2380" s="7" t="b">
        <f t="shared" si="303"/>
        <v>0</v>
      </c>
      <c r="AH2380" t="b">
        <f>AND(Table252102[[#This Row],[Developmental toxicity]:[Reproductive toxicity]])</f>
        <v>0</v>
      </c>
    </row>
    <row r="2381" spans="1:34" x14ac:dyDescent="0.25">
      <c r="A2381" s="3">
        <f t="shared" si="296"/>
        <v>2380</v>
      </c>
      <c r="B2381" s="3"/>
      <c r="C2381" s="3" t="s">
        <v>13374</v>
      </c>
      <c r="D2381" s="3" t="s">
        <v>13373</v>
      </c>
      <c r="E2381" s="29" t="s">
        <v>17713</v>
      </c>
      <c r="F2381" s="3" t="s">
        <v>17714</v>
      </c>
      <c r="G2381" s="3" t="s">
        <v>17715</v>
      </c>
      <c r="H2381" s="3" t="s">
        <v>17716</v>
      </c>
      <c r="I2381" s="3" t="s">
        <v>17717</v>
      </c>
      <c r="J2381" s="3"/>
      <c r="K2381" s="7" t="e">
        <v>#N/A</v>
      </c>
      <c r="L2381" s="7" t="e">
        <v>#N/A</v>
      </c>
      <c r="M2381" s="7" t="e">
        <v>#N/A</v>
      </c>
      <c r="N2381" s="7" t="e">
        <v>#N/A</v>
      </c>
      <c r="O2381" s="7" t="e">
        <v>#N/A</v>
      </c>
      <c r="P2381" s="7" t="e">
        <v>#N/A</v>
      </c>
      <c r="Q2381" s="7" t="e">
        <v>#N/A</v>
      </c>
      <c r="R2381" s="7" t="e">
        <v>#N/A</v>
      </c>
      <c r="S2381" s="7" t="e">
        <v>#N/A</v>
      </c>
      <c r="T2381" s="7" t="e">
        <v>#N/A</v>
      </c>
      <c r="U2381" s="7" t="e">
        <v>#N/A</v>
      </c>
      <c r="V2381" s="7" t="e">
        <v>#N/A</v>
      </c>
      <c r="W2381" s="3">
        <v>0</v>
      </c>
      <c r="X2381" s="3" t="e">
        <v>#N/A</v>
      </c>
      <c r="Y2381" s="7" t="e">
        <v>#N/A</v>
      </c>
      <c r="Z2381" s="7">
        <f t="shared" si="297"/>
        <v>0</v>
      </c>
      <c r="AA2381" s="7">
        <f t="shared" si="298"/>
        <v>0</v>
      </c>
      <c r="AB2381" s="7" t="b">
        <f t="shared" si="299"/>
        <v>0</v>
      </c>
      <c r="AC2381" s="7" t="b">
        <f t="shared" si="300"/>
        <v>1</v>
      </c>
      <c r="AD2381" s="7" t="b">
        <f t="shared" si="301"/>
        <v>0</v>
      </c>
      <c r="AE2381" s="7" t="b">
        <f t="shared" si="302"/>
        <v>1</v>
      </c>
      <c r="AF2381" s="7" t="b">
        <f t="shared" si="303"/>
        <v>0</v>
      </c>
      <c r="AH2381" t="b">
        <f>AND(Table252102[[#This Row],[Developmental toxicity]:[Reproductive toxicity]])</f>
        <v>0</v>
      </c>
    </row>
    <row r="2382" spans="1:34" x14ac:dyDescent="0.25">
      <c r="A2382" s="3">
        <f t="shared" si="296"/>
        <v>2381</v>
      </c>
      <c r="B2382" s="3"/>
      <c r="C2382" s="3" t="s">
        <v>12899</v>
      </c>
      <c r="D2382" s="3" t="s">
        <v>12898</v>
      </c>
      <c r="E2382" s="29" t="s">
        <v>17024</v>
      </c>
      <c r="F2382" s="3" t="s">
        <v>17025</v>
      </c>
      <c r="G2382" s="3" t="s">
        <v>17026</v>
      </c>
      <c r="H2382" s="3" t="s">
        <v>17026</v>
      </c>
      <c r="I2382" s="3" t="s">
        <v>17027</v>
      </c>
      <c r="J2382" s="3"/>
      <c r="K2382" s="7" t="e">
        <v>#N/A</v>
      </c>
      <c r="L2382" s="7" t="e">
        <v>#N/A</v>
      </c>
      <c r="M2382" s="7" t="e">
        <v>#N/A</v>
      </c>
      <c r="N2382" s="7" t="e">
        <v>#N/A</v>
      </c>
      <c r="O2382" s="7" t="e">
        <v>#N/A</v>
      </c>
      <c r="P2382" s="7" t="e">
        <v>#N/A</v>
      </c>
      <c r="Q2382" s="7" t="e">
        <v>#N/A</v>
      </c>
      <c r="R2382" s="7" t="e">
        <v>#N/A</v>
      </c>
      <c r="S2382" s="7" t="e">
        <v>#N/A</v>
      </c>
      <c r="T2382" s="7" t="e">
        <v>#N/A</v>
      </c>
      <c r="U2382" s="7" t="e">
        <v>#N/A</v>
      </c>
      <c r="V2382" s="7" t="e">
        <v>#N/A</v>
      </c>
      <c r="W2382" s="3">
        <v>0</v>
      </c>
      <c r="X2382" s="3" t="e">
        <v>#N/A</v>
      </c>
      <c r="Y2382" s="7" t="e">
        <v>#N/A</v>
      </c>
      <c r="Z2382" s="7">
        <f t="shared" si="297"/>
        <v>0</v>
      </c>
      <c r="AA2382" s="7">
        <f t="shared" si="298"/>
        <v>0</v>
      </c>
      <c r="AB2382" s="7" t="b">
        <f t="shared" si="299"/>
        <v>0</v>
      </c>
      <c r="AC2382" s="7" t="b">
        <f t="shared" si="300"/>
        <v>1</v>
      </c>
      <c r="AD2382" s="7" t="b">
        <f t="shared" si="301"/>
        <v>0</v>
      </c>
      <c r="AE2382" s="7" t="b">
        <f t="shared" si="302"/>
        <v>1</v>
      </c>
      <c r="AF2382" s="7" t="b">
        <f t="shared" si="303"/>
        <v>0</v>
      </c>
      <c r="AH2382" t="b">
        <f>AND(Table252102[[#This Row],[Developmental toxicity]:[Reproductive toxicity]])</f>
        <v>0</v>
      </c>
    </row>
    <row r="2383" spans="1:34" x14ac:dyDescent="0.25">
      <c r="A2383" s="3">
        <f t="shared" si="296"/>
        <v>2382</v>
      </c>
      <c r="B2383" s="3"/>
      <c r="C2383" s="3" t="s">
        <v>12916</v>
      </c>
      <c r="D2383" s="3" t="s">
        <v>12915</v>
      </c>
      <c r="E2383" s="29" t="s">
        <v>17054</v>
      </c>
      <c r="F2383" s="3" t="s">
        <v>17055</v>
      </c>
      <c r="G2383" s="3" t="s">
        <v>17056</v>
      </c>
      <c r="H2383" s="3" t="s">
        <v>17056</v>
      </c>
      <c r="I2383" s="3" t="s">
        <v>17057</v>
      </c>
      <c r="J2383" s="3"/>
      <c r="K2383" s="7" t="e">
        <v>#N/A</v>
      </c>
      <c r="L2383" s="7" t="e">
        <v>#N/A</v>
      </c>
      <c r="M2383" s="7" t="e">
        <v>#N/A</v>
      </c>
      <c r="N2383" s="7" t="e">
        <v>#N/A</v>
      </c>
      <c r="O2383" s="7" t="e">
        <v>#N/A</v>
      </c>
      <c r="P2383" s="7" t="e">
        <v>#N/A</v>
      </c>
      <c r="Q2383" s="7" t="e">
        <v>#N/A</v>
      </c>
      <c r="R2383" s="7" t="e">
        <v>#N/A</v>
      </c>
      <c r="S2383" s="7" t="e">
        <v>#N/A</v>
      </c>
      <c r="T2383" s="7" t="e">
        <v>#N/A</v>
      </c>
      <c r="U2383" s="7" t="e">
        <v>#N/A</v>
      </c>
      <c r="V2383" s="7" t="e">
        <v>#N/A</v>
      </c>
      <c r="W2383" s="3">
        <v>0</v>
      </c>
      <c r="X2383" s="3" t="e">
        <v>#N/A</v>
      </c>
      <c r="Y2383" s="7" t="e">
        <v>#N/A</v>
      </c>
      <c r="Z2383" s="7">
        <f t="shared" si="297"/>
        <v>0</v>
      </c>
      <c r="AA2383" s="7">
        <f t="shared" si="298"/>
        <v>0</v>
      </c>
      <c r="AB2383" s="7" t="b">
        <f t="shared" si="299"/>
        <v>0</v>
      </c>
      <c r="AC2383" s="7" t="b">
        <f t="shared" si="300"/>
        <v>1</v>
      </c>
      <c r="AD2383" s="7" t="b">
        <f t="shared" si="301"/>
        <v>0</v>
      </c>
      <c r="AE2383" s="7" t="b">
        <f t="shared" si="302"/>
        <v>1</v>
      </c>
      <c r="AF2383" s="7" t="b">
        <f t="shared" si="303"/>
        <v>0</v>
      </c>
      <c r="AH2383" t="b">
        <f>AND(Table252102[[#This Row],[Developmental toxicity]:[Reproductive toxicity]])</f>
        <v>0</v>
      </c>
    </row>
    <row r="2384" spans="1:34" x14ac:dyDescent="0.25">
      <c r="A2384" s="3">
        <f t="shared" si="296"/>
        <v>2383</v>
      </c>
      <c r="B2384" s="3" t="s">
        <v>1440</v>
      </c>
      <c r="C2384" s="3" t="s">
        <v>2245</v>
      </c>
      <c r="D2384" s="3" t="s">
        <v>3150</v>
      </c>
      <c r="E2384" s="12" t="s">
        <v>7523</v>
      </c>
      <c r="F2384" t="s">
        <v>8371</v>
      </c>
      <c r="G2384" t="s">
        <v>9565</v>
      </c>
      <c r="H2384" t="s">
        <v>9565</v>
      </c>
      <c r="I2384" t="s">
        <v>9566</v>
      </c>
      <c r="J2384" s="3"/>
      <c r="K2384" s="7" t="e">
        <v>#N/A</v>
      </c>
      <c r="L2384" s="7" t="e">
        <v>#N/A</v>
      </c>
      <c r="M2384" s="7" t="e">
        <v>#N/A</v>
      </c>
      <c r="N2384" s="7" t="e">
        <v>#N/A</v>
      </c>
      <c r="O2384" s="7" t="e">
        <v>#N/A</v>
      </c>
      <c r="P2384" s="7" t="e">
        <v>#N/A</v>
      </c>
      <c r="Q2384" s="7" t="e">
        <v>#N/A</v>
      </c>
      <c r="R2384" s="7" t="e">
        <v>#N/A</v>
      </c>
      <c r="S2384" s="7" t="e">
        <v>#N/A</v>
      </c>
      <c r="T2384" s="7">
        <v>0</v>
      </c>
      <c r="U2384" s="7" t="e">
        <v>#N/A</v>
      </c>
      <c r="V2384" s="7" t="e">
        <v>#N/A</v>
      </c>
      <c r="W2384" s="7" t="e">
        <v>#N/A</v>
      </c>
      <c r="X2384" s="7" t="e">
        <v>#N/A</v>
      </c>
      <c r="Y2384" s="7" t="e">
        <v>#N/A</v>
      </c>
      <c r="Z2384" s="7">
        <f t="shared" si="297"/>
        <v>0</v>
      </c>
      <c r="AA2384" s="7">
        <f t="shared" si="298"/>
        <v>0</v>
      </c>
      <c r="AB2384" s="7" t="b">
        <f t="shared" si="299"/>
        <v>1</v>
      </c>
      <c r="AC2384" s="7" t="b">
        <f t="shared" si="300"/>
        <v>0</v>
      </c>
      <c r="AD2384" s="7" t="b">
        <f t="shared" si="301"/>
        <v>1</v>
      </c>
      <c r="AE2384" s="7" t="b">
        <f t="shared" si="302"/>
        <v>0</v>
      </c>
      <c r="AF2384" s="7" t="b">
        <f t="shared" si="303"/>
        <v>0</v>
      </c>
      <c r="AH2384" t="b">
        <f>AND(Table252102[[#This Row],[Developmental toxicity]:[Reproductive toxicity]])</f>
        <v>0</v>
      </c>
    </row>
    <row r="2385" spans="1:34" x14ac:dyDescent="0.25">
      <c r="A2385" s="3">
        <f t="shared" si="296"/>
        <v>2384</v>
      </c>
      <c r="B2385" s="3"/>
      <c r="C2385" s="3" t="s">
        <v>12871</v>
      </c>
      <c r="D2385" s="3" t="s">
        <v>12870</v>
      </c>
      <c r="E2385" s="29" t="s">
        <v>16983</v>
      </c>
      <c r="F2385" s="3" t="s">
        <v>16984</v>
      </c>
      <c r="G2385" s="3" t="s">
        <v>16985</v>
      </c>
      <c r="H2385" s="3" t="s">
        <v>16985</v>
      </c>
      <c r="I2385" s="3" t="s">
        <v>16986</v>
      </c>
      <c r="J2385" s="3"/>
      <c r="K2385" s="7" t="e">
        <v>#N/A</v>
      </c>
      <c r="L2385" s="7" t="e">
        <v>#N/A</v>
      </c>
      <c r="M2385" s="7" t="e">
        <v>#N/A</v>
      </c>
      <c r="N2385" s="7" t="e">
        <v>#N/A</v>
      </c>
      <c r="O2385" s="7" t="e">
        <v>#N/A</v>
      </c>
      <c r="P2385" s="7" t="e">
        <v>#N/A</v>
      </c>
      <c r="Q2385" s="7" t="e">
        <v>#N/A</v>
      </c>
      <c r="R2385" s="7" t="e">
        <v>#N/A</v>
      </c>
      <c r="S2385" s="7" t="e">
        <v>#N/A</v>
      </c>
      <c r="T2385" s="7" t="e">
        <v>#N/A</v>
      </c>
      <c r="U2385" s="7" t="e">
        <v>#N/A</v>
      </c>
      <c r="V2385" s="7" t="e">
        <v>#N/A</v>
      </c>
      <c r="W2385" s="7">
        <v>0</v>
      </c>
      <c r="X2385" s="7" t="e">
        <v>#N/A</v>
      </c>
      <c r="Y2385" s="7">
        <v>0</v>
      </c>
      <c r="Z2385" s="7">
        <f t="shared" si="297"/>
        <v>0</v>
      </c>
      <c r="AA2385" s="7">
        <f t="shared" si="298"/>
        <v>0</v>
      </c>
      <c r="AB2385" s="7" t="b">
        <f t="shared" si="299"/>
        <v>1</v>
      </c>
      <c r="AC2385" s="7" t="b">
        <f t="shared" si="300"/>
        <v>1</v>
      </c>
      <c r="AD2385" s="7" t="b">
        <f t="shared" si="301"/>
        <v>0</v>
      </c>
      <c r="AE2385" s="7" t="b">
        <f t="shared" si="302"/>
        <v>1</v>
      </c>
      <c r="AF2385" s="7" t="b">
        <f t="shared" si="303"/>
        <v>0</v>
      </c>
      <c r="AH2385" t="b">
        <f>AND(Table252102[[#This Row],[Developmental toxicity]:[Reproductive toxicity]])</f>
        <v>1</v>
      </c>
    </row>
    <row r="2386" spans="1:34" x14ac:dyDescent="0.25">
      <c r="A2386" s="3">
        <f t="shared" si="296"/>
        <v>2385</v>
      </c>
      <c r="B2386" s="3"/>
      <c r="C2386" s="3" t="s">
        <v>13388</v>
      </c>
      <c r="D2386" s="3" t="s">
        <v>13387</v>
      </c>
      <c r="E2386" s="29" t="s">
        <v>17740</v>
      </c>
      <c r="F2386" s="3" t="s">
        <v>17741</v>
      </c>
      <c r="G2386" s="3" t="s">
        <v>17742</v>
      </c>
      <c r="H2386" s="3" t="s">
        <v>17743</v>
      </c>
      <c r="I2386" s="3" t="s">
        <v>17744</v>
      </c>
      <c r="J2386" s="3"/>
      <c r="K2386" s="7" t="e">
        <v>#N/A</v>
      </c>
      <c r="L2386" s="7" t="e">
        <v>#N/A</v>
      </c>
      <c r="M2386" s="7" t="e">
        <v>#N/A</v>
      </c>
      <c r="N2386" s="7" t="e">
        <v>#N/A</v>
      </c>
      <c r="O2386" s="7" t="e">
        <v>#N/A</v>
      </c>
      <c r="P2386" s="7" t="e">
        <v>#N/A</v>
      </c>
      <c r="Q2386" s="7" t="e">
        <v>#N/A</v>
      </c>
      <c r="R2386" s="7" t="e">
        <v>#N/A</v>
      </c>
      <c r="S2386" s="7" t="e">
        <v>#N/A</v>
      </c>
      <c r="T2386" s="7" t="e">
        <v>#N/A</v>
      </c>
      <c r="U2386" s="7" t="e">
        <v>#N/A</v>
      </c>
      <c r="V2386" s="7" t="e">
        <v>#N/A</v>
      </c>
      <c r="W2386" s="3">
        <v>0</v>
      </c>
      <c r="X2386" s="3" t="e">
        <v>#N/A</v>
      </c>
      <c r="Y2386" s="7" t="e">
        <v>#N/A</v>
      </c>
      <c r="Z2386" s="7">
        <f t="shared" si="297"/>
        <v>0</v>
      </c>
      <c r="AA2386" s="7">
        <f t="shared" si="298"/>
        <v>0</v>
      </c>
      <c r="AB2386" s="7" t="b">
        <f t="shared" si="299"/>
        <v>0</v>
      </c>
      <c r="AC2386" s="7" t="b">
        <f t="shared" si="300"/>
        <v>1</v>
      </c>
      <c r="AD2386" s="7" t="b">
        <f t="shared" si="301"/>
        <v>0</v>
      </c>
      <c r="AE2386" s="7" t="b">
        <f t="shared" si="302"/>
        <v>1</v>
      </c>
      <c r="AF2386" s="7" t="b">
        <f t="shared" si="303"/>
        <v>0</v>
      </c>
      <c r="AH2386" t="b">
        <f>AND(Table252102[[#This Row],[Developmental toxicity]:[Reproductive toxicity]])</f>
        <v>0</v>
      </c>
    </row>
    <row r="2387" spans="1:34" x14ac:dyDescent="0.25">
      <c r="A2387" s="3">
        <f t="shared" si="296"/>
        <v>2386</v>
      </c>
      <c r="B2387" s="3"/>
      <c r="C2387" s="3" t="s">
        <v>12698</v>
      </c>
      <c r="D2387" s="3" t="s">
        <v>17933</v>
      </c>
      <c r="E2387" s="29" t="s">
        <v>16738</v>
      </c>
      <c r="F2387" s="3" t="s">
        <v>16739</v>
      </c>
      <c r="G2387" s="3" t="s">
        <v>16740</v>
      </c>
      <c r="H2387" s="3" t="s">
        <v>16741</v>
      </c>
      <c r="I2387" s="3" t="s">
        <v>16742</v>
      </c>
      <c r="J2387" s="3"/>
      <c r="K2387" s="7" t="e">
        <v>#N/A</v>
      </c>
      <c r="L2387" s="7" t="e">
        <v>#N/A</v>
      </c>
      <c r="M2387" s="7" t="e">
        <v>#N/A</v>
      </c>
      <c r="N2387" s="7" t="e">
        <v>#N/A</v>
      </c>
      <c r="O2387" s="7" t="e">
        <v>#N/A</v>
      </c>
      <c r="P2387" s="7" t="e">
        <v>#N/A</v>
      </c>
      <c r="Q2387" s="7" t="e">
        <v>#N/A</v>
      </c>
      <c r="R2387" s="7" t="e">
        <v>#N/A</v>
      </c>
      <c r="S2387" s="7" t="e">
        <v>#N/A</v>
      </c>
      <c r="T2387" s="7" t="e">
        <v>#N/A</v>
      </c>
      <c r="U2387" s="7" t="e">
        <v>#N/A</v>
      </c>
      <c r="V2387" s="7" t="e">
        <v>#N/A</v>
      </c>
      <c r="W2387" s="3">
        <v>0</v>
      </c>
      <c r="X2387" s="3" t="e">
        <v>#N/A</v>
      </c>
      <c r="Y2387" s="7" t="e">
        <v>#N/A</v>
      </c>
      <c r="Z2387" s="7">
        <f t="shared" si="297"/>
        <v>0</v>
      </c>
      <c r="AA2387" s="7">
        <f t="shared" si="298"/>
        <v>0</v>
      </c>
      <c r="AB2387" s="7" t="b">
        <f t="shared" si="299"/>
        <v>0</v>
      </c>
      <c r="AC2387" s="7" t="b">
        <f t="shared" si="300"/>
        <v>1</v>
      </c>
      <c r="AD2387" s="7" t="b">
        <f t="shared" si="301"/>
        <v>0</v>
      </c>
      <c r="AE2387" s="7" t="b">
        <f t="shared" si="302"/>
        <v>1</v>
      </c>
      <c r="AF2387" s="7" t="b">
        <f t="shared" si="303"/>
        <v>0</v>
      </c>
      <c r="AH2387" t="b">
        <f>AND(Table252102[[#This Row],[Developmental toxicity]:[Reproductive toxicity]])</f>
        <v>0</v>
      </c>
    </row>
    <row r="2388" spans="1:34" x14ac:dyDescent="0.25">
      <c r="A2388" s="3">
        <f t="shared" si="296"/>
        <v>2387</v>
      </c>
      <c r="B2388" s="3"/>
      <c r="C2388" s="3" t="s">
        <v>13386</v>
      </c>
      <c r="D2388" s="3" t="s">
        <v>17993</v>
      </c>
      <c r="E2388" s="29" t="s">
        <v>17735</v>
      </c>
      <c r="F2388" s="3" t="s">
        <v>17736</v>
      </c>
      <c r="G2388" s="3" t="s">
        <v>17737</v>
      </c>
      <c r="H2388" s="3" t="s">
        <v>17738</v>
      </c>
      <c r="I2388" s="3" t="s">
        <v>17739</v>
      </c>
      <c r="J2388" s="3"/>
      <c r="K2388" s="7" t="e">
        <v>#N/A</v>
      </c>
      <c r="L2388" s="7" t="e">
        <v>#N/A</v>
      </c>
      <c r="M2388" s="7" t="e">
        <v>#N/A</v>
      </c>
      <c r="N2388" s="7" t="e">
        <v>#N/A</v>
      </c>
      <c r="O2388" s="7" t="e">
        <v>#N/A</v>
      </c>
      <c r="P2388" s="7" t="e">
        <v>#N/A</v>
      </c>
      <c r="Q2388" s="7" t="e">
        <v>#N/A</v>
      </c>
      <c r="R2388" s="7" t="e">
        <v>#N/A</v>
      </c>
      <c r="S2388" s="7" t="e">
        <v>#N/A</v>
      </c>
      <c r="T2388" s="7" t="e">
        <v>#N/A</v>
      </c>
      <c r="U2388" s="7" t="e">
        <v>#N/A</v>
      </c>
      <c r="V2388" s="7" t="e">
        <v>#N/A</v>
      </c>
      <c r="W2388" s="3">
        <v>0</v>
      </c>
      <c r="X2388" s="3" t="e">
        <v>#N/A</v>
      </c>
      <c r="Y2388" s="7" t="e">
        <v>#N/A</v>
      </c>
      <c r="Z2388" s="7">
        <f t="shared" si="297"/>
        <v>0</v>
      </c>
      <c r="AA2388" s="7">
        <f t="shared" si="298"/>
        <v>0</v>
      </c>
      <c r="AB2388" s="7" t="b">
        <f t="shared" si="299"/>
        <v>0</v>
      </c>
      <c r="AC2388" s="7" t="b">
        <f t="shared" si="300"/>
        <v>1</v>
      </c>
      <c r="AD2388" s="7" t="b">
        <f t="shared" si="301"/>
        <v>0</v>
      </c>
      <c r="AE2388" s="7" t="b">
        <f t="shared" si="302"/>
        <v>1</v>
      </c>
      <c r="AF2388" s="7" t="b">
        <f t="shared" si="303"/>
        <v>0</v>
      </c>
      <c r="AH2388" t="b">
        <f>AND(Table252102[[#This Row],[Developmental toxicity]:[Reproductive toxicity]])</f>
        <v>0</v>
      </c>
    </row>
    <row r="2389" spans="1:34" x14ac:dyDescent="0.25">
      <c r="A2389" s="3">
        <f t="shared" si="296"/>
        <v>2388</v>
      </c>
      <c r="B2389" s="3" t="s">
        <v>1440</v>
      </c>
      <c r="C2389" s="3" t="s">
        <v>2048</v>
      </c>
      <c r="D2389" s="3" t="s">
        <v>2928</v>
      </c>
      <c r="E2389" s="12" t="s">
        <v>7329</v>
      </c>
      <c r="F2389" t="s">
        <v>8178</v>
      </c>
      <c r="G2389" t="s">
        <v>9139</v>
      </c>
      <c r="H2389" t="s">
        <v>9139</v>
      </c>
      <c r="I2389" t="s">
        <v>9140</v>
      </c>
      <c r="J2389" s="3"/>
      <c r="K2389" s="7" t="e">
        <v>#N/A</v>
      </c>
      <c r="L2389" s="7" t="e">
        <v>#N/A</v>
      </c>
      <c r="M2389" s="7" t="e">
        <v>#N/A</v>
      </c>
      <c r="N2389" s="7" t="e">
        <v>#N/A</v>
      </c>
      <c r="O2389" s="7" t="e">
        <v>#N/A</v>
      </c>
      <c r="P2389" s="7" t="e">
        <v>#N/A</v>
      </c>
      <c r="Q2389" s="7" t="e">
        <v>#N/A</v>
      </c>
      <c r="R2389" s="7" t="e">
        <v>#N/A</v>
      </c>
      <c r="S2389" s="7" t="e">
        <v>#N/A</v>
      </c>
      <c r="T2389" s="7">
        <v>0</v>
      </c>
      <c r="U2389" s="7" t="e">
        <v>#N/A</v>
      </c>
      <c r="V2389" s="7" t="e">
        <v>#N/A</v>
      </c>
      <c r="W2389" s="3">
        <v>0</v>
      </c>
      <c r="X2389" s="3" t="e">
        <v>#N/A</v>
      </c>
      <c r="Y2389" s="7" t="e">
        <v>#N/A</v>
      </c>
      <c r="Z2389" s="7">
        <f t="shared" si="297"/>
        <v>0</v>
      </c>
      <c r="AA2389" s="7">
        <f t="shared" si="298"/>
        <v>0</v>
      </c>
      <c r="AB2389" s="7" t="b">
        <f t="shared" si="299"/>
        <v>1</v>
      </c>
      <c r="AC2389" s="7" t="b">
        <f t="shared" si="300"/>
        <v>1</v>
      </c>
      <c r="AD2389" s="7" t="b">
        <f t="shared" si="301"/>
        <v>1</v>
      </c>
      <c r="AE2389" s="7" t="b">
        <f t="shared" si="302"/>
        <v>1</v>
      </c>
      <c r="AF2389" s="7" t="b">
        <f t="shared" si="303"/>
        <v>0</v>
      </c>
      <c r="AH2389" t="b">
        <f>AND(Table252102[[#This Row],[Developmental toxicity]:[Reproductive toxicity]])</f>
        <v>1</v>
      </c>
    </row>
    <row r="2390" spans="1:34" x14ac:dyDescent="0.25">
      <c r="A2390" s="3">
        <f t="shared" si="296"/>
        <v>2389</v>
      </c>
      <c r="B2390" s="3">
        <v>197</v>
      </c>
      <c r="C2390" s="3" t="s">
        <v>629</v>
      </c>
      <c r="D2390" s="3" t="s">
        <v>5175</v>
      </c>
      <c r="E2390" s="29" t="s">
        <v>4688</v>
      </c>
      <c r="F2390" s="3" t="s">
        <v>5609</v>
      </c>
      <c r="G2390" s="3" t="s">
        <v>630</v>
      </c>
      <c r="H2390" s="3" t="s">
        <v>6092</v>
      </c>
      <c r="I2390" s="3" t="s">
        <v>6522</v>
      </c>
      <c r="J2390" s="3" t="s">
        <v>1431</v>
      </c>
      <c r="K2390" s="7" t="e">
        <v>#N/A</v>
      </c>
      <c r="L2390" s="7">
        <v>1</v>
      </c>
      <c r="M2390" s="7" t="e">
        <v>#N/A</v>
      </c>
      <c r="N2390" s="7" t="e">
        <v>#N/A</v>
      </c>
      <c r="O2390" s="7" t="e">
        <v>#N/A</v>
      </c>
      <c r="P2390" s="7" t="e">
        <v>#N/A</v>
      </c>
      <c r="Q2390" s="7" t="e">
        <v>#N/A</v>
      </c>
      <c r="R2390" s="7" t="e">
        <v>#N/A</v>
      </c>
      <c r="S2390" s="7" t="e">
        <v>#N/A</v>
      </c>
      <c r="T2390" s="7" t="e">
        <v>#N/A</v>
      </c>
      <c r="U2390" s="7" t="e">
        <v>#N/A</v>
      </c>
      <c r="V2390" s="7" t="e">
        <v>#N/A</v>
      </c>
      <c r="W2390" s="7" t="e">
        <v>#N/A</v>
      </c>
      <c r="X2390" s="7">
        <v>0</v>
      </c>
      <c r="Y2390" s="7">
        <v>1</v>
      </c>
      <c r="Z2390" s="7">
        <f t="shared" si="297"/>
        <v>1</v>
      </c>
      <c r="AA2390" s="7">
        <f t="shared" si="298"/>
        <v>1</v>
      </c>
      <c r="AB2390" s="7" t="b">
        <f t="shared" si="299"/>
        <v>1</v>
      </c>
      <c r="AC2390" s="7" t="b">
        <f t="shared" si="300"/>
        <v>0</v>
      </c>
      <c r="AD2390" s="7" t="b">
        <f t="shared" si="301"/>
        <v>0</v>
      </c>
      <c r="AE2390" s="7" t="b">
        <f t="shared" si="302"/>
        <v>0</v>
      </c>
      <c r="AF2390" s="7" t="b">
        <f t="shared" si="303"/>
        <v>0</v>
      </c>
      <c r="AH2390" t="b">
        <f>AND(Table252102[[#This Row],[Developmental toxicity]:[Reproductive toxicity]])</f>
        <v>0</v>
      </c>
    </row>
    <row r="2391" spans="1:34" x14ac:dyDescent="0.25">
      <c r="A2391" s="3">
        <f t="shared" si="296"/>
        <v>2390</v>
      </c>
      <c r="B2391" s="3" t="s">
        <v>1440</v>
      </c>
      <c r="C2391" s="3" t="s">
        <v>2555</v>
      </c>
      <c r="D2391" s="3" t="s">
        <v>3508</v>
      </c>
      <c r="E2391" s="29" t="s">
        <v>7828</v>
      </c>
      <c r="F2391" s="3" t="s">
        <v>8667</v>
      </c>
      <c r="G2391" s="3" t="s">
        <v>10214</v>
      </c>
      <c r="H2391" s="3" t="s">
        <v>10215</v>
      </c>
      <c r="I2391" s="3" t="s">
        <v>10216</v>
      </c>
      <c r="J2391" s="3"/>
      <c r="K2391" s="7" t="e">
        <v>#N/A</v>
      </c>
      <c r="L2391" s="7" t="e">
        <v>#N/A</v>
      </c>
      <c r="M2391" s="7" t="e">
        <v>#N/A</v>
      </c>
      <c r="N2391" s="7" t="e">
        <v>#N/A</v>
      </c>
      <c r="O2391" s="7" t="e">
        <v>#N/A</v>
      </c>
      <c r="P2391" s="7" t="e">
        <v>#N/A</v>
      </c>
      <c r="Q2391" s="7" t="e">
        <v>#N/A</v>
      </c>
      <c r="R2391" s="7" t="e">
        <v>#N/A</v>
      </c>
      <c r="S2391" s="7" t="e">
        <v>#N/A</v>
      </c>
      <c r="T2391" s="7">
        <v>1</v>
      </c>
      <c r="U2391" s="7" t="e">
        <v>#N/A</v>
      </c>
      <c r="V2391" s="7" t="e">
        <v>#N/A</v>
      </c>
      <c r="W2391" s="7" t="e">
        <v>#N/A</v>
      </c>
      <c r="X2391" s="7" t="e">
        <v>#N/A</v>
      </c>
      <c r="Y2391" s="7" t="e">
        <v>#N/A</v>
      </c>
      <c r="Z2391" s="7">
        <f t="shared" si="297"/>
        <v>1</v>
      </c>
      <c r="AA2391" s="7">
        <f t="shared" si="298"/>
        <v>1</v>
      </c>
      <c r="AB2391" s="7" t="b">
        <f t="shared" si="299"/>
        <v>1</v>
      </c>
      <c r="AC2391" s="7" t="b">
        <f t="shared" si="300"/>
        <v>0</v>
      </c>
      <c r="AD2391" s="7" t="b">
        <f t="shared" si="301"/>
        <v>1</v>
      </c>
      <c r="AE2391" s="7" t="b">
        <f t="shared" si="302"/>
        <v>0</v>
      </c>
      <c r="AF2391" s="7" t="b">
        <f t="shared" si="303"/>
        <v>0</v>
      </c>
      <c r="AH2391" t="b">
        <f>AND(Table252102[[#This Row],[Developmental toxicity]:[Reproductive toxicity]])</f>
        <v>0</v>
      </c>
    </row>
    <row r="2392" spans="1:34" x14ac:dyDescent="0.25">
      <c r="A2392" s="3">
        <f t="shared" si="296"/>
        <v>2391</v>
      </c>
      <c r="B2392" s="3"/>
      <c r="C2392" t="s">
        <v>21106</v>
      </c>
      <c r="D2392" s="3" t="s">
        <v>20710</v>
      </c>
      <c r="E2392" s="94" t="s">
        <v>20908</v>
      </c>
      <c r="F2392" t="s">
        <v>21354</v>
      </c>
      <c r="G2392" t="s">
        <v>21355</v>
      </c>
      <c r="H2392" t="s">
        <v>21355</v>
      </c>
      <c r="I2392" t="s">
        <v>21356</v>
      </c>
      <c r="J2392" s="3"/>
      <c r="K2392" s="7" t="e">
        <v>#N/A</v>
      </c>
      <c r="L2392" s="7" t="e">
        <v>#N/A</v>
      </c>
      <c r="M2392" s="7" t="e">
        <v>#N/A</v>
      </c>
      <c r="N2392" s="7" t="e">
        <v>#N/A</v>
      </c>
      <c r="O2392" s="7" t="e">
        <v>#N/A</v>
      </c>
      <c r="P2392" s="7" t="e">
        <v>#N/A</v>
      </c>
      <c r="Q2392" s="7" t="e">
        <v>#N/A</v>
      </c>
      <c r="R2392" s="7" t="e">
        <v>#N/A</v>
      </c>
      <c r="S2392" s="7" t="e">
        <v>#N/A</v>
      </c>
      <c r="T2392" s="7" t="e">
        <v>#N/A</v>
      </c>
      <c r="U2392" s="7" t="e">
        <v>#N/A</v>
      </c>
      <c r="V2392" s="7" t="e">
        <v>#N/A</v>
      </c>
      <c r="W2392" s="7" t="e">
        <v>#N/A</v>
      </c>
      <c r="X2392" s="7" t="e">
        <v>#N/A</v>
      </c>
      <c r="Y2392" s="7">
        <v>0</v>
      </c>
      <c r="Z2392" s="7">
        <f t="shared" si="297"/>
        <v>0</v>
      </c>
      <c r="AA2392" s="7">
        <f t="shared" si="298"/>
        <v>0</v>
      </c>
      <c r="AB2392" s="7" t="b">
        <f t="shared" si="299"/>
        <v>1</v>
      </c>
      <c r="AC2392" s="7" t="b">
        <f t="shared" si="300"/>
        <v>0</v>
      </c>
      <c r="AD2392" s="7" t="b">
        <f t="shared" si="301"/>
        <v>0</v>
      </c>
      <c r="AE2392" s="7" t="b">
        <f t="shared" si="302"/>
        <v>0</v>
      </c>
      <c r="AF2392" s="7" t="b">
        <f t="shared" si="303"/>
        <v>0</v>
      </c>
      <c r="AH2392" t="b">
        <f>AND(Table252102[[#This Row],[Developmental toxicity]:[Reproductive toxicity]])</f>
        <v>0</v>
      </c>
    </row>
    <row r="2393" spans="1:34" x14ac:dyDescent="0.25">
      <c r="A2393" s="3">
        <f t="shared" si="296"/>
        <v>2392</v>
      </c>
      <c r="B2393" s="3">
        <v>112</v>
      </c>
      <c r="C2393" s="3" t="s">
        <v>485</v>
      </c>
      <c r="D2393" s="3" t="s">
        <v>5121</v>
      </c>
      <c r="E2393" s="29" t="s">
        <v>4622</v>
      </c>
      <c r="F2393" s="3" t="s">
        <v>5546</v>
      </c>
      <c r="G2393" s="3" t="s">
        <v>486</v>
      </c>
      <c r="H2393" s="3" t="s">
        <v>6036</v>
      </c>
      <c r="I2393" s="3" t="s">
        <v>6442</v>
      </c>
      <c r="J2393" s="3" t="s">
        <v>1431</v>
      </c>
      <c r="K2393" s="7" t="e">
        <v>#N/A</v>
      </c>
      <c r="L2393" s="7">
        <v>1</v>
      </c>
      <c r="M2393" s="7" t="e">
        <v>#N/A</v>
      </c>
      <c r="N2393" s="7" t="e">
        <v>#N/A</v>
      </c>
      <c r="O2393" s="7" t="e">
        <v>#N/A</v>
      </c>
      <c r="P2393" s="7" t="e">
        <v>#N/A</v>
      </c>
      <c r="Q2393" s="7" t="e">
        <v>#N/A</v>
      </c>
      <c r="R2393" s="7" t="e">
        <v>#N/A</v>
      </c>
      <c r="S2393" s="7" t="e">
        <v>#N/A</v>
      </c>
      <c r="T2393" s="7" t="e">
        <v>#N/A</v>
      </c>
      <c r="U2393" s="7" t="e">
        <v>#N/A</v>
      </c>
      <c r="V2393" s="7" t="e">
        <v>#N/A</v>
      </c>
      <c r="W2393" s="7" t="e">
        <v>#N/A</v>
      </c>
      <c r="X2393" s="7" t="e">
        <v>#N/A</v>
      </c>
      <c r="Y2393" s="7">
        <v>1</v>
      </c>
      <c r="Z2393" s="7">
        <f t="shared" si="297"/>
        <v>1</v>
      </c>
      <c r="AA2393" s="7">
        <f t="shared" si="298"/>
        <v>1</v>
      </c>
      <c r="AB2393" s="7" t="b">
        <f t="shared" si="299"/>
        <v>1</v>
      </c>
      <c r="AC2393" s="7" t="b">
        <f t="shared" si="300"/>
        <v>0</v>
      </c>
      <c r="AD2393" s="7" t="b">
        <f t="shared" si="301"/>
        <v>0</v>
      </c>
      <c r="AE2393" s="7" t="b">
        <f t="shared" si="302"/>
        <v>0</v>
      </c>
      <c r="AF2393" s="7" t="b">
        <f t="shared" si="303"/>
        <v>0</v>
      </c>
      <c r="AH2393" t="b">
        <f>AND(Table252102[[#This Row],[Developmental toxicity]:[Reproductive toxicity]])</f>
        <v>0</v>
      </c>
    </row>
    <row r="2394" spans="1:34" x14ac:dyDescent="0.25">
      <c r="A2394" s="3">
        <f t="shared" si="296"/>
        <v>2393</v>
      </c>
      <c r="B2394" s="3" t="s">
        <v>1440</v>
      </c>
      <c r="C2394" s="3" t="s">
        <v>2633</v>
      </c>
      <c r="D2394" s="3" t="s">
        <v>3594</v>
      </c>
      <c r="E2394" s="29" t="s">
        <v>7906</v>
      </c>
      <c r="F2394" s="3" t="s">
        <v>8745</v>
      </c>
      <c r="G2394" s="3" t="s">
        <v>10398</v>
      </c>
      <c r="H2394" s="3" t="s">
        <v>10398</v>
      </c>
      <c r="I2394" s="3" t="s">
        <v>10399</v>
      </c>
      <c r="J2394" s="3"/>
      <c r="K2394" s="7" t="e">
        <v>#N/A</v>
      </c>
      <c r="L2394" s="7" t="e">
        <v>#N/A</v>
      </c>
      <c r="M2394" s="7" t="e">
        <v>#N/A</v>
      </c>
      <c r="N2394" s="7" t="e">
        <v>#N/A</v>
      </c>
      <c r="O2394" s="7" t="e">
        <v>#N/A</v>
      </c>
      <c r="P2394" s="7" t="e">
        <v>#N/A</v>
      </c>
      <c r="Q2394" s="7" t="e">
        <v>#N/A</v>
      </c>
      <c r="R2394" s="7" t="e">
        <v>#N/A</v>
      </c>
      <c r="S2394" s="7" t="e">
        <v>#N/A</v>
      </c>
      <c r="T2394" s="7">
        <v>0</v>
      </c>
      <c r="U2394" s="7" t="e">
        <v>#N/A</v>
      </c>
      <c r="V2394" s="7" t="e">
        <v>#N/A</v>
      </c>
      <c r="W2394" s="7" t="e">
        <v>#N/A</v>
      </c>
      <c r="X2394" s="7" t="e">
        <v>#N/A</v>
      </c>
      <c r="Y2394" s="7">
        <v>0</v>
      </c>
      <c r="Z2394" s="7">
        <f t="shared" si="297"/>
        <v>0</v>
      </c>
      <c r="AA2394" s="7">
        <f t="shared" si="298"/>
        <v>0</v>
      </c>
      <c r="AB2394" s="7" t="b">
        <f t="shared" si="299"/>
        <v>1</v>
      </c>
      <c r="AC2394" s="7" t="b">
        <f t="shared" si="300"/>
        <v>0</v>
      </c>
      <c r="AD2394" s="7" t="b">
        <f t="shared" si="301"/>
        <v>1</v>
      </c>
      <c r="AE2394" s="7" t="b">
        <f t="shared" si="302"/>
        <v>0</v>
      </c>
      <c r="AF2394" s="7" t="b">
        <f t="shared" si="303"/>
        <v>0</v>
      </c>
      <c r="AH2394" t="b">
        <f>AND(Table252102[[#This Row],[Developmental toxicity]:[Reproductive toxicity]])</f>
        <v>0</v>
      </c>
    </row>
    <row r="2395" spans="1:34" x14ac:dyDescent="0.25">
      <c r="A2395" s="3">
        <f t="shared" si="296"/>
        <v>2394</v>
      </c>
      <c r="B2395" s="3"/>
      <c r="C2395" t="s">
        <v>21251</v>
      </c>
      <c r="D2395" s="3" t="s">
        <v>20855</v>
      </c>
      <c r="E2395" s="94" t="s">
        <v>21053</v>
      </c>
      <c r="F2395" t="s">
        <v>21817</v>
      </c>
      <c r="G2395" t="s">
        <v>21818</v>
      </c>
      <c r="H2395" t="s">
        <v>21818</v>
      </c>
      <c r="I2395" t="s">
        <v>21819</v>
      </c>
      <c r="J2395" s="3"/>
      <c r="K2395" s="7" t="e">
        <v>#N/A</v>
      </c>
      <c r="L2395" s="7" t="e">
        <v>#N/A</v>
      </c>
      <c r="M2395" s="7" t="e">
        <v>#N/A</v>
      </c>
      <c r="N2395" s="7" t="e">
        <v>#N/A</v>
      </c>
      <c r="O2395" s="7" t="e">
        <v>#N/A</v>
      </c>
      <c r="P2395" s="7" t="e">
        <v>#N/A</v>
      </c>
      <c r="Q2395" s="7" t="e">
        <v>#N/A</v>
      </c>
      <c r="R2395" s="7" t="e">
        <v>#N/A</v>
      </c>
      <c r="S2395" s="7" t="e">
        <v>#N/A</v>
      </c>
      <c r="T2395" s="7" t="e">
        <v>#N/A</v>
      </c>
      <c r="U2395" s="7" t="e">
        <v>#N/A</v>
      </c>
      <c r="V2395" s="7" t="e">
        <v>#N/A</v>
      </c>
      <c r="W2395" s="7" t="e">
        <v>#N/A</v>
      </c>
      <c r="X2395" s="7" t="e">
        <v>#N/A</v>
      </c>
      <c r="Y2395" s="7">
        <v>0</v>
      </c>
      <c r="Z2395" s="7">
        <f t="shared" si="297"/>
        <v>0</v>
      </c>
      <c r="AA2395" s="7">
        <f t="shared" si="298"/>
        <v>0</v>
      </c>
      <c r="AB2395" s="7" t="b">
        <f t="shared" si="299"/>
        <v>1</v>
      </c>
      <c r="AC2395" s="7" t="b">
        <f t="shared" si="300"/>
        <v>0</v>
      </c>
      <c r="AD2395" s="7" t="b">
        <f t="shared" si="301"/>
        <v>0</v>
      </c>
      <c r="AE2395" s="7" t="b">
        <f t="shared" si="302"/>
        <v>0</v>
      </c>
      <c r="AF2395" s="7" t="b">
        <f t="shared" si="303"/>
        <v>0</v>
      </c>
      <c r="AH2395" t="b">
        <f>AND(Table252102[[#This Row],[Developmental toxicity]:[Reproductive toxicity]])</f>
        <v>0</v>
      </c>
    </row>
    <row r="2396" spans="1:34" x14ac:dyDescent="0.25">
      <c r="A2396" s="3">
        <f t="shared" si="296"/>
        <v>2395</v>
      </c>
      <c r="B2396" s="3">
        <v>39</v>
      </c>
      <c r="C2396" s="3" t="s">
        <v>363</v>
      </c>
      <c r="D2396" s="3" t="s">
        <v>5074</v>
      </c>
      <c r="E2396" s="29" t="s">
        <v>4561</v>
      </c>
      <c r="F2396" s="3" t="s">
        <v>5489</v>
      </c>
      <c r="G2396" s="3" t="s">
        <v>364</v>
      </c>
      <c r="H2396" s="3" t="s">
        <v>5982</v>
      </c>
      <c r="I2396" s="3" t="s">
        <v>6378</v>
      </c>
      <c r="J2396" s="3" t="s">
        <v>1431</v>
      </c>
      <c r="K2396" s="7" t="e">
        <v>#N/A</v>
      </c>
      <c r="L2396" s="7">
        <v>1</v>
      </c>
      <c r="M2396" s="7" t="e">
        <v>#N/A</v>
      </c>
      <c r="N2396" s="7" t="e">
        <v>#N/A</v>
      </c>
      <c r="O2396" s="7" t="e">
        <v>#N/A</v>
      </c>
      <c r="P2396" s="7" t="e">
        <v>#N/A</v>
      </c>
      <c r="Q2396" s="7" t="e">
        <v>#N/A</v>
      </c>
      <c r="R2396" s="7" t="e">
        <v>#N/A</v>
      </c>
      <c r="S2396" s="7" t="e">
        <v>#N/A</v>
      </c>
      <c r="T2396" s="7" t="e">
        <v>#N/A</v>
      </c>
      <c r="U2396" s="7" t="e">
        <v>#N/A</v>
      </c>
      <c r="V2396" s="7" t="e">
        <v>#N/A</v>
      </c>
      <c r="W2396" s="7" t="e">
        <v>#N/A</v>
      </c>
      <c r="X2396" s="7" t="e">
        <v>#N/A</v>
      </c>
      <c r="Y2396" s="7">
        <v>1</v>
      </c>
      <c r="Z2396" s="7">
        <f t="shared" si="297"/>
        <v>1</v>
      </c>
      <c r="AA2396" s="7">
        <f t="shared" si="298"/>
        <v>1</v>
      </c>
      <c r="AB2396" s="7" t="b">
        <f t="shared" si="299"/>
        <v>1</v>
      </c>
      <c r="AC2396" s="7" t="b">
        <f t="shared" si="300"/>
        <v>0</v>
      </c>
      <c r="AD2396" s="7" t="b">
        <f t="shared" si="301"/>
        <v>0</v>
      </c>
      <c r="AE2396" s="7" t="b">
        <f t="shared" si="302"/>
        <v>0</v>
      </c>
      <c r="AF2396" s="7" t="b">
        <f t="shared" si="303"/>
        <v>0</v>
      </c>
      <c r="AH2396" t="b">
        <f>AND(Table252102[[#This Row],[Developmental toxicity]:[Reproductive toxicity]])</f>
        <v>0</v>
      </c>
    </row>
    <row r="2397" spans="1:34" x14ac:dyDescent="0.25">
      <c r="A2397" s="3">
        <f t="shared" si="296"/>
        <v>2396</v>
      </c>
      <c r="B2397" s="3" t="s">
        <v>1440</v>
      </c>
      <c r="C2397" s="3" t="s">
        <v>1940</v>
      </c>
      <c r="D2397" s="3" t="s">
        <v>2804</v>
      </c>
      <c r="E2397" s="29" t="s">
        <v>7223</v>
      </c>
      <c r="F2397" s="3" t="s">
        <v>8072</v>
      </c>
      <c r="G2397" s="3" t="s">
        <v>8923</v>
      </c>
      <c r="H2397" s="3" t="s">
        <v>8923</v>
      </c>
      <c r="I2397" s="3" t="s">
        <v>8924</v>
      </c>
      <c r="J2397" s="3"/>
      <c r="K2397" s="7" t="e">
        <v>#N/A</v>
      </c>
      <c r="L2397" s="7" t="e">
        <v>#N/A</v>
      </c>
      <c r="M2397" s="7" t="e">
        <v>#N/A</v>
      </c>
      <c r="N2397" s="7" t="e">
        <v>#N/A</v>
      </c>
      <c r="O2397" s="7" t="e">
        <v>#N/A</v>
      </c>
      <c r="P2397" s="7" t="e">
        <v>#N/A</v>
      </c>
      <c r="Q2397" s="7" t="e">
        <v>#N/A</v>
      </c>
      <c r="R2397" s="7" t="e">
        <v>#N/A</v>
      </c>
      <c r="S2397" s="7" t="e">
        <v>#N/A</v>
      </c>
      <c r="T2397" s="7">
        <v>0</v>
      </c>
      <c r="U2397" s="7" t="e">
        <v>#N/A</v>
      </c>
      <c r="V2397" s="7" t="e">
        <v>#N/A</v>
      </c>
      <c r="W2397" s="7" t="e">
        <v>#N/A</v>
      </c>
      <c r="X2397" s="7" t="e">
        <v>#N/A</v>
      </c>
      <c r="Y2397" s="7">
        <v>0</v>
      </c>
      <c r="Z2397" s="7">
        <f t="shared" si="297"/>
        <v>0</v>
      </c>
      <c r="AA2397" s="7">
        <f t="shared" si="298"/>
        <v>0</v>
      </c>
      <c r="AB2397" s="7" t="b">
        <f t="shared" si="299"/>
        <v>1</v>
      </c>
      <c r="AC2397" s="7" t="b">
        <f t="shared" si="300"/>
        <v>0</v>
      </c>
      <c r="AD2397" s="7" t="b">
        <f t="shared" si="301"/>
        <v>1</v>
      </c>
      <c r="AE2397" s="7" t="b">
        <f t="shared" si="302"/>
        <v>0</v>
      </c>
      <c r="AF2397" s="7" t="b">
        <f t="shared" si="303"/>
        <v>0</v>
      </c>
      <c r="AH2397" t="b">
        <f>AND(Table252102[[#This Row],[Developmental toxicity]:[Reproductive toxicity]])</f>
        <v>0</v>
      </c>
    </row>
    <row r="2398" spans="1:34" x14ac:dyDescent="0.25">
      <c r="A2398" s="3">
        <f t="shared" si="296"/>
        <v>2397</v>
      </c>
      <c r="B2398" s="3" t="s">
        <v>1440</v>
      </c>
      <c r="C2398" s="3" t="s">
        <v>1996</v>
      </c>
      <c r="D2398" s="3" t="s">
        <v>2868</v>
      </c>
      <c r="E2398" s="12" t="s">
        <v>7277</v>
      </c>
      <c r="F2398" t="s">
        <v>8126</v>
      </c>
      <c r="G2398" t="s">
        <v>9033</v>
      </c>
      <c r="H2398" t="s">
        <v>9033</v>
      </c>
      <c r="I2398" t="s">
        <v>9034</v>
      </c>
      <c r="J2398" s="3"/>
      <c r="K2398" s="7" t="e">
        <v>#N/A</v>
      </c>
      <c r="L2398" s="7" t="e">
        <v>#N/A</v>
      </c>
      <c r="M2398" s="7" t="e">
        <v>#N/A</v>
      </c>
      <c r="N2398" s="7" t="e">
        <v>#N/A</v>
      </c>
      <c r="O2398" s="7" t="e">
        <v>#N/A</v>
      </c>
      <c r="P2398" s="7" t="e">
        <v>#N/A</v>
      </c>
      <c r="Q2398" s="7" t="e">
        <v>#N/A</v>
      </c>
      <c r="R2398" s="7" t="e">
        <v>#N/A</v>
      </c>
      <c r="S2398" s="7" t="e">
        <v>#N/A</v>
      </c>
      <c r="T2398" s="7">
        <v>0</v>
      </c>
      <c r="U2398" s="7" t="e">
        <v>#N/A</v>
      </c>
      <c r="V2398" s="7" t="e">
        <v>#N/A</v>
      </c>
      <c r="W2398" s="7" t="e">
        <v>#N/A</v>
      </c>
      <c r="X2398" s="7" t="e">
        <v>#N/A</v>
      </c>
      <c r="Y2398" s="7" t="e">
        <v>#N/A</v>
      </c>
      <c r="Z2398" s="7">
        <f t="shared" si="297"/>
        <v>0</v>
      </c>
      <c r="AA2398" s="7">
        <f t="shared" si="298"/>
        <v>0</v>
      </c>
      <c r="AB2398" s="7" t="b">
        <f t="shared" si="299"/>
        <v>1</v>
      </c>
      <c r="AC2398" s="7" t="b">
        <f t="shared" si="300"/>
        <v>0</v>
      </c>
      <c r="AD2398" s="7" t="b">
        <f t="shared" si="301"/>
        <v>1</v>
      </c>
      <c r="AE2398" s="7" t="b">
        <f t="shared" si="302"/>
        <v>0</v>
      </c>
      <c r="AF2398" s="7" t="b">
        <f t="shared" si="303"/>
        <v>0</v>
      </c>
      <c r="AH2398" t="b">
        <f>AND(Table252102[[#This Row],[Developmental toxicity]:[Reproductive toxicity]])</f>
        <v>0</v>
      </c>
    </row>
    <row r="2399" spans="1:34" x14ac:dyDescent="0.25">
      <c r="A2399" s="3">
        <f t="shared" si="296"/>
        <v>2398</v>
      </c>
      <c r="B2399" s="3" t="s">
        <v>1440</v>
      </c>
      <c r="C2399" s="3" t="s">
        <v>1989</v>
      </c>
      <c r="D2399" s="3" t="s">
        <v>2861</v>
      </c>
      <c r="E2399" s="12" t="s">
        <v>7270</v>
      </c>
      <c r="F2399" t="s">
        <v>8119</v>
      </c>
      <c r="G2399" t="s">
        <v>9019</v>
      </c>
      <c r="H2399" t="s">
        <v>9019</v>
      </c>
      <c r="I2399" t="s">
        <v>9020</v>
      </c>
      <c r="J2399" s="3"/>
      <c r="K2399" s="7" t="e">
        <v>#N/A</v>
      </c>
      <c r="L2399" s="7" t="e">
        <v>#N/A</v>
      </c>
      <c r="M2399" s="7" t="e">
        <v>#N/A</v>
      </c>
      <c r="N2399" s="7" t="e">
        <v>#N/A</v>
      </c>
      <c r="O2399" s="7" t="e">
        <v>#N/A</v>
      </c>
      <c r="P2399" s="7" t="e">
        <v>#N/A</v>
      </c>
      <c r="Q2399" s="7" t="e">
        <v>#N/A</v>
      </c>
      <c r="R2399" s="7" t="e">
        <v>#N/A</v>
      </c>
      <c r="S2399" s="7" t="e">
        <v>#N/A</v>
      </c>
      <c r="T2399" s="7">
        <v>0</v>
      </c>
      <c r="U2399" s="7" t="e">
        <v>#N/A</v>
      </c>
      <c r="V2399" s="7" t="e">
        <v>#N/A</v>
      </c>
      <c r="W2399" s="7" t="e">
        <v>#N/A</v>
      </c>
      <c r="X2399" s="7" t="e">
        <v>#N/A</v>
      </c>
      <c r="Y2399" s="7" t="e">
        <v>#N/A</v>
      </c>
      <c r="Z2399" s="7">
        <f t="shared" si="297"/>
        <v>0</v>
      </c>
      <c r="AA2399" s="7">
        <f t="shared" si="298"/>
        <v>0</v>
      </c>
      <c r="AB2399" s="7" t="b">
        <f t="shared" si="299"/>
        <v>1</v>
      </c>
      <c r="AC2399" s="7" t="b">
        <f t="shared" si="300"/>
        <v>0</v>
      </c>
      <c r="AD2399" s="7" t="b">
        <f t="shared" si="301"/>
        <v>1</v>
      </c>
      <c r="AE2399" s="7" t="b">
        <f t="shared" si="302"/>
        <v>0</v>
      </c>
      <c r="AF2399" s="7" t="b">
        <f t="shared" si="303"/>
        <v>0</v>
      </c>
      <c r="AH2399" t="b">
        <f>AND(Table252102[[#This Row],[Developmental toxicity]:[Reproductive toxicity]])</f>
        <v>0</v>
      </c>
    </row>
    <row r="2400" spans="1:34" x14ac:dyDescent="0.25">
      <c r="A2400" s="3">
        <f t="shared" si="296"/>
        <v>2399</v>
      </c>
      <c r="B2400" s="3"/>
      <c r="C2400" s="3" t="s">
        <v>12969</v>
      </c>
      <c r="D2400" s="3" t="s">
        <v>17957</v>
      </c>
      <c r="E2400" s="29" t="s">
        <v>17130</v>
      </c>
      <c r="F2400" s="3" t="s">
        <v>17131</v>
      </c>
      <c r="G2400" s="3" t="s">
        <v>17132</v>
      </c>
      <c r="H2400" s="3" t="s">
        <v>17132</v>
      </c>
      <c r="I2400" s="3" t="s">
        <v>17133</v>
      </c>
      <c r="J2400" s="3"/>
      <c r="K2400" s="7" t="e">
        <v>#N/A</v>
      </c>
      <c r="L2400" s="7" t="e">
        <v>#N/A</v>
      </c>
      <c r="M2400" s="7" t="e">
        <v>#N/A</v>
      </c>
      <c r="N2400" s="7" t="e">
        <v>#N/A</v>
      </c>
      <c r="O2400" s="7" t="e">
        <v>#N/A</v>
      </c>
      <c r="P2400" s="7" t="e">
        <v>#N/A</v>
      </c>
      <c r="Q2400" s="7" t="e">
        <v>#N/A</v>
      </c>
      <c r="R2400" s="7" t="e">
        <v>#N/A</v>
      </c>
      <c r="S2400" s="7" t="e">
        <v>#N/A</v>
      </c>
      <c r="T2400" s="7" t="e">
        <v>#N/A</v>
      </c>
      <c r="U2400" s="7" t="e">
        <v>#N/A</v>
      </c>
      <c r="V2400" s="7" t="e">
        <v>#N/A</v>
      </c>
      <c r="W2400" s="3">
        <v>0</v>
      </c>
      <c r="X2400" s="3" t="e">
        <v>#N/A</v>
      </c>
      <c r="Y2400" s="7" t="e">
        <v>#N/A</v>
      </c>
      <c r="Z2400" s="7">
        <f t="shared" si="297"/>
        <v>0</v>
      </c>
      <c r="AA2400" s="7">
        <f t="shared" si="298"/>
        <v>0</v>
      </c>
      <c r="AB2400" s="7" t="b">
        <f t="shared" si="299"/>
        <v>0</v>
      </c>
      <c r="AC2400" s="7" t="b">
        <f t="shared" si="300"/>
        <v>1</v>
      </c>
      <c r="AD2400" s="7" t="b">
        <f t="shared" si="301"/>
        <v>0</v>
      </c>
      <c r="AE2400" s="7" t="b">
        <f t="shared" si="302"/>
        <v>1</v>
      </c>
      <c r="AF2400" s="7" t="b">
        <f t="shared" si="303"/>
        <v>0</v>
      </c>
      <c r="AH2400" t="b">
        <f>AND(Table252102[[#This Row],[Developmental toxicity]:[Reproductive toxicity]])</f>
        <v>0</v>
      </c>
    </row>
    <row r="2401" spans="1:34" x14ac:dyDescent="0.25">
      <c r="A2401" s="3">
        <f t="shared" si="296"/>
        <v>2400</v>
      </c>
      <c r="B2401" s="3"/>
      <c r="C2401" s="3" t="s">
        <v>12271</v>
      </c>
      <c r="D2401" s="3" t="s">
        <v>12270</v>
      </c>
      <c r="E2401" s="29" t="s">
        <v>16024</v>
      </c>
      <c r="F2401" s="3" t="s">
        <v>16025</v>
      </c>
      <c r="G2401" s="3" t="s">
        <v>16026</v>
      </c>
      <c r="H2401" s="3" t="s">
        <v>16026</v>
      </c>
      <c r="I2401" s="3" t="s">
        <v>16027</v>
      </c>
      <c r="J2401" s="3"/>
      <c r="K2401" s="7" t="e">
        <v>#N/A</v>
      </c>
      <c r="L2401" s="7" t="e">
        <v>#N/A</v>
      </c>
      <c r="M2401" s="7" t="e">
        <v>#N/A</v>
      </c>
      <c r="N2401" s="7" t="e">
        <v>#N/A</v>
      </c>
      <c r="O2401" s="7" t="e">
        <v>#N/A</v>
      </c>
      <c r="P2401" s="7" t="e">
        <v>#N/A</v>
      </c>
      <c r="Q2401" s="7" t="e">
        <v>#N/A</v>
      </c>
      <c r="R2401" s="7" t="e">
        <v>#N/A</v>
      </c>
      <c r="S2401" s="7" t="e">
        <v>#N/A</v>
      </c>
      <c r="T2401" s="7" t="e">
        <v>#N/A</v>
      </c>
      <c r="U2401" s="7" t="e">
        <v>#N/A</v>
      </c>
      <c r="V2401" s="7" t="e">
        <v>#N/A</v>
      </c>
      <c r="W2401" s="3">
        <v>0</v>
      </c>
      <c r="X2401" s="3" t="e">
        <v>#N/A</v>
      </c>
      <c r="Y2401" s="7" t="e">
        <v>#N/A</v>
      </c>
      <c r="Z2401" s="7">
        <f t="shared" si="297"/>
        <v>0</v>
      </c>
      <c r="AA2401" s="7">
        <f t="shared" si="298"/>
        <v>0</v>
      </c>
      <c r="AB2401" s="7" t="b">
        <f t="shared" si="299"/>
        <v>0</v>
      </c>
      <c r="AC2401" s="7" t="b">
        <f t="shared" si="300"/>
        <v>1</v>
      </c>
      <c r="AD2401" s="7" t="b">
        <f t="shared" si="301"/>
        <v>0</v>
      </c>
      <c r="AE2401" s="7" t="b">
        <f t="shared" si="302"/>
        <v>1</v>
      </c>
      <c r="AF2401" s="7" t="b">
        <f t="shared" si="303"/>
        <v>0</v>
      </c>
      <c r="AH2401" t="b">
        <f>AND(Table252102[[#This Row],[Developmental toxicity]:[Reproductive toxicity]])</f>
        <v>0</v>
      </c>
    </row>
    <row r="2402" spans="1:34" x14ac:dyDescent="0.25">
      <c r="A2402" s="3">
        <f t="shared" si="296"/>
        <v>2401</v>
      </c>
      <c r="B2402" s="3" t="s">
        <v>1440</v>
      </c>
      <c r="C2402" s="3" t="s">
        <v>1930</v>
      </c>
      <c r="D2402" s="3" t="s">
        <v>2794</v>
      </c>
      <c r="E2402" s="29" t="s">
        <v>7213</v>
      </c>
      <c r="F2402" s="3" t="s">
        <v>8062</v>
      </c>
      <c r="G2402" s="3" t="s">
        <v>8903</v>
      </c>
      <c r="H2402" s="3" t="s">
        <v>8903</v>
      </c>
      <c r="I2402" s="3" t="s">
        <v>8904</v>
      </c>
      <c r="J2402" s="3"/>
      <c r="K2402" s="7" t="e">
        <v>#N/A</v>
      </c>
      <c r="L2402" s="7" t="e">
        <v>#N/A</v>
      </c>
      <c r="M2402" s="7" t="e">
        <v>#N/A</v>
      </c>
      <c r="N2402" s="7" t="e">
        <v>#N/A</v>
      </c>
      <c r="O2402" s="7" t="e">
        <v>#N/A</v>
      </c>
      <c r="P2402" s="7" t="e">
        <v>#N/A</v>
      </c>
      <c r="Q2402" s="7" t="e">
        <v>#N/A</v>
      </c>
      <c r="R2402" s="7" t="e">
        <v>#N/A</v>
      </c>
      <c r="S2402" s="7" t="e">
        <v>#N/A</v>
      </c>
      <c r="T2402" s="7">
        <v>0</v>
      </c>
      <c r="U2402" s="7" t="e">
        <v>#N/A</v>
      </c>
      <c r="V2402" s="7" t="e">
        <v>#N/A</v>
      </c>
      <c r="W2402" s="7" t="e">
        <v>#N/A</v>
      </c>
      <c r="X2402" s="7" t="e">
        <v>#N/A</v>
      </c>
      <c r="Y2402" s="7">
        <v>0</v>
      </c>
      <c r="Z2402" s="7">
        <f t="shared" si="297"/>
        <v>0</v>
      </c>
      <c r="AA2402" s="7">
        <f t="shared" si="298"/>
        <v>0</v>
      </c>
      <c r="AB2402" s="7" t="b">
        <f t="shared" si="299"/>
        <v>1</v>
      </c>
      <c r="AC2402" s="7" t="b">
        <f t="shared" si="300"/>
        <v>0</v>
      </c>
      <c r="AD2402" s="7" t="b">
        <f t="shared" si="301"/>
        <v>1</v>
      </c>
      <c r="AE2402" s="7" t="b">
        <f t="shared" si="302"/>
        <v>0</v>
      </c>
      <c r="AF2402" s="7" t="b">
        <f t="shared" si="303"/>
        <v>0</v>
      </c>
      <c r="AH2402" t="b">
        <f>AND(Table252102[[#This Row],[Developmental toxicity]:[Reproductive toxicity]])</f>
        <v>0</v>
      </c>
    </row>
    <row r="2403" spans="1:34" x14ac:dyDescent="0.25">
      <c r="A2403" s="3">
        <f t="shared" si="296"/>
        <v>2402</v>
      </c>
      <c r="B2403" s="3"/>
      <c r="C2403" s="3" t="s">
        <v>12047</v>
      </c>
      <c r="D2403" s="3" t="s">
        <v>12046</v>
      </c>
      <c r="E2403" s="29" t="s">
        <v>15712</v>
      </c>
      <c r="F2403" s="3" t="s">
        <v>15713</v>
      </c>
      <c r="G2403" s="3" t="s">
        <v>15714</v>
      </c>
      <c r="H2403" s="3" t="s">
        <v>15715</v>
      </c>
      <c r="I2403" s="3" t="s">
        <v>15716</v>
      </c>
      <c r="J2403" s="3"/>
      <c r="K2403" s="7" t="e">
        <v>#N/A</v>
      </c>
      <c r="L2403" s="7" t="e">
        <v>#N/A</v>
      </c>
      <c r="M2403" s="7" t="e">
        <v>#N/A</v>
      </c>
      <c r="N2403" s="7" t="e">
        <v>#N/A</v>
      </c>
      <c r="O2403" s="7" t="e">
        <v>#N/A</v>
      </c>
      <c r="P2403" s="7" t="e">
        <v>#N/A</v>
      </c>
      <c r="Q2403" s="7" t="e">
        <v>#N/A</v>
      </c>
      <c r="R2403" s="7" t="e">
        <v>#N/A</v>
      </c>
      <c r="S2403" s="7" t="e">
        <v>#N/A</v>
      </c>
      <c r="T2403" s="7" t="e">
        <v>#N/A</v>
      </c>
      <c r="U2403" s="7" t="e">
        <v>#N/A</v>
      </c>
      <c r="V2403" s="7" t="e">
        <v>#N/A</v>
      </c>
      <c r="W2403" s="3">
        <v>0</v>
      </c>
      <c r="X2403" s="3" t="e">
        <v>#N/A</v>
      </c>
      <c r="Y2403" s="7" t="e">
        <v>#N/A</v>
      </c>
      <c r="Z2403" s="7">
        <f t="shared" si="297"/>
        <v>0</v>
      </c>
      <c r="AA2403" s="7">
        <f t="shared" si="298"/>
        <v>0</v>
      </c>
      <c r="AB2403" s="7" t="b">
        <f t="shared" si="299"/>
        <v>0</v>
      </c>
      <c r="AC2403" s="7" t="b">
        <f t="shared" si="300"/>
        <v>1</v>
      </c>
      <c r="AD2403" s="7" t="b">
        <f t="shared" si="301"/>
        <v>0</v>
      </c>
      <c r="AE2403" s="7" t="b">
        <f t="shared" si="302"/>
        <v>1</v>
      </c>
      <c r="AF2403" s="7" t="b">
        <f t="shared" si="303"/>
        <v>0</v>
      </c>
      <c r="AH2403" t="b">
        <f>AND(Table252102[[#This Row],[Developmental toxicity]:[Reproductive toxicity]])</f>
        <v>0</v>
      </c>
    </row>
    <row r="2404" spans="1:34" x14ac:dyDescent="0.25">
      <c r="A2404" s="3">
        <f t="shared" si="296"/>
        <v>2403</v>
      </c>
      <c r="B2404" s="3"/>
      <c r="C2404" s="3" t="s">
        <v>10933</v>
      </c>
      <c r="D2404" s="3" t="s">
        <v>10932</v>
      </c>
      <c r="E2404" s="29" t="s">
        <v>13728</v>
      </c>
      <c r="F2404" s="3" t="s">
        <v>13729</v>
      </c>
      <c r="G2404" s="3" t="s">
        <v>13730</v>
      </c>
      <c r="H2404" s="3" t="s">
        <v>10934</v>
      </c>
      <c r="I2404" s="3" t="s">
        <v>13731</v>
      </c>
      <c r="J2404" s="3"/>
      <c r="K2404" s="7" t="e">
        <v>#N/A</v>
      </c>
      <c r="L2404" s="7" t="e">
        <v>#N/A</v>
      </c>
      <c r="M2404" s="7" t="e">
        <v>#N/A</v>
      </c>
      <c r="N2404" s="7" t="e">
        <v>#N/A</v>
      </c>
      <c r="O2404" s="7" t="e">
        <v>#N/A</v>
      </c>
      <c r="P2404" s="7" t="e">
        <v>#N/A</v>
      </c>
      <c r="Q2404" s="7" t="e">
        <v>#N/A</v>
      </c>
      <c r="R2404" s="7" t="e">
        <v>#N/A</v>
      </c>
      <c r="S2404" s="7" t="e">
        <v>#N/A</v>
      </c>
      <c r="T2404" s="7" t="e">
        <v>#N/A</v>
      </c>
      <c r="U2404" s="7" t="e">
        <v>#N/A</v>
      </c>
      <c r="V2404" s="7" t="e">
        <v>#N/A</v>
      </c>
      <c r="W2404" s="3">
        <v>1</v>
      </c>
      <c r="X2404" s="3" t="e">
        <v>#N/A</v>
      </c>
      <c r="Y2404" s="7" t="e">
        <v>#N/A</v>
      </c>
      <c r="Z2404" s="7">
        <f t="shared" si="297"/>
        <v>1</v>
      </c>
      <c r="AA2404" s="7">
        <f t="shared" si="298"/>
        <v>1</v>
      </c>
      <c r="AB2404" s="7" t="b">
        <f t="shared" si="299"/>
        <v>0</v>
      </c>
      <c r="AC2404" s="7" t="b">
        <f t="shared" si="300"/>
        <v>1</v>
      </c>
      <c r="AD2404" s="7" t="b">
        <f t="shared" si="301"/>
        <v>0</v>
      </c>
      <c r="AE2404" s="7" t="b">
        <f t="shared" si="302"/>
        <v>1</v>
      </c>
      <c r="AF2404" s="7" t="b">
        <f t="shared" si="303"/>
        <v>0</v>
      </c>
      <c r="AH2404" t="b">
        <f>AND(Table252102[[#This Row],[Developmental toxicity]:[Reproductive toxicity]])</f>
        <v>0</v>
      </c>
    </row>
    <row r="2405" spans="1:34" x14ac:dyDescent="0.25">
      <c r="A2405" s="3">
        <f t="shared" si="296"/>
        <v>2404</v>
      </c>
      <c r="B2405" s="3" t="s">
        <v>1440</v>
      </c>
      <c r="C2405" s="23" t="s">
        <v>1520</v>
      </c>
      <c r="D2405" s="22" t="s">
        <v>1521</v>
      </c>
      <c r="E2405" s="29" t="s">
        <v>7028</v>
      </c>
      <c r="F2405" s="22" t="s">
        <v>1556</v>
      </c>
      <c r="G2405" s="6" t="s">
        <v>1522</v>
      </c>
      <c r="H2405" s="3" t="s">
        <v>1522</v>
      </c>
      <c r="I2405" s="3" t="s">
        <v>7122</v>
      </c>
      <c r="J2405" s="3" t="s">
        <v>1558</v>
      </c>
      <c r="K2405" s="7" t="e">
        <v>#N/A</v>
      </c>
      <c r="L2405" s="7" t="e">
        <v>#N/A</v>
      </c>
      <c r="M2405" s="15">
        <v>0</v>
      </c>
      <c r="N2405" s="7" t="e">
        <v>#N/A</v>
      </c>
      <c r="O2405" s="7" t="e">
        <v>#N/A</v>
      </c>
      <c r="P2405" s="15" t="e">
        <v>#N/A</v>
      </c>
      <c r="Q2405" s="15" t="e">
        <v>#N/A</v>
      </c>
      <c r="R2405" s="7" t="e">
        <v>#N/A</v>
      </c>
      <c r="S2405" s="15" t="e">
        <v>#N/A</v>
      </c>
      <c r="T2405" s="15">
        <v>0</v>
      </c>
      <c r="U2405" s="7" t="e">
        <v>#N/A</v>
      </c>
      <c r="V2405" s="7" t="e">
        <v>#N/A</v>
      </c>
      <c r="W2405" s="15" t="e">
        <v>#N/A</v>
      </c>
      <c r="X2405" s="15" t="e">
        <v>#N/A</v>
      </c>
      <c r="Y2405" s="7">
        <v>0</v>
      </c>
      <c r="Z2405" s="7">
        <f t="shared" si="297"/>
        <v>0</v>
      </c>
      <c r="AA2405" s="7">
        <f t="shared" si="298"/>
        <v>0</v>
      </c>
      <c r="AB2405" s="7" t="b">
        <f t="shared" si="299"/>
        <v>1</v>
      </c>
      <c r="AC2405" s="7" t="b">
        <f t="shared" si="300"/>
        <v>0</v>
      </c>
      <c r="AD2405" s="7" t="b">
        <f t="shared" si="301"/>
        <v>1</v>
      </c>
      <c r="AE2405" s="7" t="b">
        <f t="shared" si="302"/>
        <v>1</v>
      </c>
      <c r="AF2405" s="7" t="b">
        <f t="shared" si="303"/>
        <v>1</v>
      </c>
      <c r="AH2405" t="b">
        <f>AND(Table252102[[#This Row],[Developmental toxicity]:[Reproductive toxicity]])</f>
        <v>0</v>
      </c>
    </row>
    <row r="2406" spans="1:34" x14ac:dyDescent="0.25">
      <c r="A2406" s="3">
        <f t="shared" si="296"/>
        <v>2405</v>
      </c>
      <c r="B2406" s="3"/>
      <c r="C2406" s="3" t="s">
        <v>20570</v>
      </c>
      <c r="D2406" s="3" t="s">
        <v>19243</v>
      </c>
      <c r="E2406" s="29" t="s">
        <v>20325</v>
      </c>
      <c r="F2406" s="3" t="s">
        <v>19811</v>
      </c>
      <c r="G2406" s="3" t="s">
        <v>19812</v>
      </c>
      <c r="H2406" s="3" t="s">
        <v>19812</v>
      </c>
      <c r="I2406" s="3" t="s">
        <v>19813</v>
      </c>
      <c r="J2406" s="3" t="s">
        <v>20</v>
      </c>
      <c r="K2406" s="7" t="e">
        <v>#N/A</v>
      </c>
      <c r="L2406" s="7" t="e">
        <v>#N/A</v>
      </c>
      <c r="M2406" s="7" t="e">
        <v>#N/A</v>
      </c>
      <c r="N2406" s="7" t="e">
        <v>#N/A</v>
      </c>
      <c r="O2406" s="7" t="e">
        <v>#N/A</v>
      </c>
      <c r="P2406" s="7" t="e">
        <v>#N/A</v>
      </c>
      <c r="Q2406" s="7" t="e">
        <v>#N/A</v>
      </c>
      <c r="R2406" s="7" t="e">
        <v>#N/A</v>
      </c>
      <c r="S2406" s="7" t="e">
        <v>#N/A</v>
      </c>
      <c r="T2406" s="7" t="e">
        <v>#N/A</v>
      </c>
      <c r="U2406" s="7" t="e">
        <v>#N/A</v>
      </c>
      <c r="V2406" s="7" t="e">
        <v>#N/A</v>
      </c>
      <c r="W2406" s="7" t="e">
        <v>#N/A</v>
      </c>
      <c r="X2406" s="7">
        <v>1</v>
      </c>
      <c r="Y2406" s="7" t="e">
        <v>#N/A</v>
      </c>
      <c r="Z2406" s="7">
        <f t="shared" si="297"/>
        <v>1</v>
      </c>
      <c r="AA2406" s="7">
        <f t="shared" si="298"/>
        <v>1</v>
      </c>
      <c r="AB2406" s="7" t="b">
        <f t="shared" si="299"/>
        <v>1</v>
      </c>
      <c r="AC2406" s="7" t="b">
        <f t="shared" si="300"/>
        <v>0</v>
      </c>
      <c r="AD2406" s="7" t="b">
        <f t="shared" si="301"/>
        <v>0</v>
      </c>
      <c r="AE2406" s="7" t="b">
        <f t="shared" si="302"/>
        <v>0</v>
      </c>
      <c r="AF2406" s="7" t="b">
        <f t="shared" si="303"/>
        <v>0</v>
      </c>
      <c r="AH2406" t="b">
        <f>AND(Table252102[[#This Row],[Developmental toxicity]:[Reproductive toxicity]])</f>
        <v>0</v>
      </c>
    </row>
    <row r="2407" spans="1:34" x14ac:dyDescent="0.25">
      <c r="A2407" s="3">
        <f t="shared" si="296"/>
        <v>2406</v>
      </c>
      <c r="B2407" s="3">
        <v>201</v>
      </c>
      <c r="C2407" s="3" t="s">
        <v>636</v>
      </c>
      <c r="D2407" s="3" t="s">
        <v>5178</v>
      </c>
      <c r="E2407" s="29" t="s">
        <v>4691</v>
      </c>
      <c r="F2407" s="3" t="s">
        <v>5612</v>
      </c>
      <c r="G2407" s="3" t="s">
        <v>637</v>
      </c>
      <c r="H2407" s="3" t="s">
        <v>6526</v>
      </c>
      <c r="I2407" s="3" t="s">
        <v>6527</v>
      </c>
      <c r="J2407" s="3" t="s">
        <v>1431</v>
      </c>
      <c r="K2407" s="7" t="e">
        <v>#N/A</v>
      </c>
      <c r="L2407" s="7">
        <v>1</v>
      </c>
      <c r="M2407" s="7" t="e">
        <v>#N/A</v>
      </c>
      <c r="N2407" s="7" t="e">
        <v>#N/A</v>
      </c>
      <c r="O2407" s="7" t="e">
        <v>#N/A</v>
      </c>
      <c r="P2407" s="7" t="e">
        <v>#N/A</v>
      </c>
      <c r="Q2407" s="7" t="e">
        <v>#N/A</v>
      </c>
      <c r="R2407" s="7" t="e">
        <v>#N/A</v>
      </c>
      <c r="S2407" s="7" t="e">
        <v>#N/A</v>
      </c>
      <c r="T2407" s="7" t="e">
        <v>#N/A</v>
      </c>
      <c r="U2407" s="7" t="e">
        <v>#N/A</v>
      </c>
      <c r="V2407" s="7" t="e">
        <v>#N/A</v>
      </c>
      <c r="W2407" s="7">
        <v>1</v>
      </c>
      <c r="X2407" s="7" t="e">
        <v>#N/A</v>
      </c>
      <c r="Y2407" s="7">
        <v>1</v>
      </c>
      <c r="Z2407" s="7">
        <f t="shared" si="297"/>
        <v>1</v>
      </c>
      <c r="AA2407" s="7">
        <f t="shared" si="298"/>
        <v>1</v>
      </c>
      <c r="AB2407" s="7" t="b">
        <f t="shared" si="299"/>
        <v>1</v>
      </c>
      <c r="AC2407" s="7" t="b">
        <f t="shared" si="300"/>
        <v>1</v>
      </c>
      <c r="AD2407" s="7" t="b">
        <f t="shared" si="301"/>
        <v>0</v>
      </c>
      <c r="AE2407" s="7" t="b">
        <f t="shared" si="302"/>
        <v>1</v>
      </c>
      <c r="AF2407" s="7" t="b">
        <f t="shared" si="303"/>
        <v>0</v>
      </c>
      <c r="AH2407" t="b">
        <f>AND(Table252102[[#This Row],[Developmental toxicity]:[Reproductive toxicity]])</f>
        <v>1</v>
      </c>
    </row>
    <row r="2408" spans="1:34" x14ac:dyDescent="0.25">
      <c r="A2408" s="3">
        <f t="shared" si="296"/>
        <v>2407</v>
      </c>
      <c r="B2408" s="3"/>
      <c r="C2408" s="3" t="s">
        <v>12293</v>
      </c>
      <c r="D2408" s="3" t="s">
        <v>12292</v>
      </c>
      <c r="E2408" s="29" t="s">
        <v>16063</v>
      </c>
      <c r="F2408" s="3" t="s">
        <v>16064</v>
      </c>
      <c r="G2408" s="3" t="s">
        <v>16065</v>
      </c>
      <c r="H2408" s="3" t="s">
        <v>16065</v>
      </c>
      <c r="I2408" s="3" t="s">
        <v>16066</v>
      </c>
      <c r="J2408" s="3"/>
      <c r="K2408" s="7" t="e">
        <v>#N/A</v>
      </c>
      <c r="L2408" s="7" t="e">
        <v>#N/A</v>
      </c>
      <c r="M2408" s="7" t="e">
        <v>#N/A</v>
      </c>
      <c r="N2408" s="7" t="e">
        <v>#N/A</v>
      </c>
      <c r="O2408" s="7" t="e">
        <v>#N/A</v>
      </c>
      <c r="P2408" s="7" t="e">
        <v>#N/A</v>
      </c>
      <c r="Q2408" s="7" t="e">
        <v>#N/A</v>
      </c>
      <c r="R2408" s="7" t="e">
        <v>#N/A</v>
      </c>
      <c r="S2408" s="7" t="e">
        <v>#N/A</v>
      </c>
      <c r="T2408" s="7" t="e">
        <v>#N/A</v>
      </c>
      <c r="U2408" s="7" t="e">
        <v>#N/A</v>
      </c>
      <c r="V2408" s="7" t="e">
        <v>#N/A</v>
      </c>
      <c r="W2408" s="3">
        <v>0</v>
      </c>
      <c r="X2408" s="3" t="e">
        <v>#N/A</v>
      </c>
      <c r="Y2408" s="7" t="e">
        <v>#N/A</v>
      </c>
      <c r="Z2408" s="7">
        <f t="shared" si="297"/>
        <v>0</v>
      </c>
      <c r="AA2408" s="7">
        <f t="shared" si="298"/>
        <v>0</v>
      </c>
      <c r="AB2408" s="7" t="b">
        <f t="shared" si="299"/>
        <v>0</v>
      </c>
      <c r="AC2408" s="7" t="b">
        <f t="shared" si="300"/>
        <v>1</v>
      </c>
      <c r="AD2408" s="7" t="b">
        <f t="shared" si="301"/>
        <v>0</v>
      </c>
      <c r="AE2408" s="7" t="b">
        <f t="shared" si="302"/>
        <v>1</v>
      </c>
      <c r="AF2408" s="7" t="b">
        <f t="shared" si="303"/>
        <v>0</v>
      </c>
      <c r="AH2408" t="b">
        <f>AND(Table252102[[#This Row],[Developmental toxicity]:[Reproductive toxicity]])</f>
        <v>0</v>
      </c>
    </row>
    <row r="2409" spans="1:34" x14ac:dyDescent="0.25">
      <c r="A2409" s="3">
        <f t="shared" si="296"/>
        <v>2408</v>
      </c>
      <c r="B2409" s="3" t="s">
        <v>1440</v>
      </c>
      <c r="C2409" s="3" t="s">
        <v>2038</v>
      </c>
      <c r="D2409" s="3" t="s">
        <v>2918</v>
      </c>
      <c r="E2409" s="29" t="s">
        <v>7319</v>
      </c>
      <c r="F2409" s="3" t="s">
        <v>8168</v>
      </c>
      <c r="G2409" s="3" t="s">
        <v>9117</v>
      </c>
      <c r="H2409" s="3" t="s">
        <v>9117</v>
      </c>
      <c r="I2409" s="3" t="s">
        <v>9118</v>
      </c>
      <c r="J2409" s="3"/>
      <c r="K2409" s="7" t="e">
        <v>#N/A</v>
      </c>
      <c r="L2409" s="7" t="e">
        <v>#N/A</v>
      </c>
      <c r="M2409" s="7" t="e">
        <v>#N/A</v>
      </c>
      <c r="N2409" s="7" t="e">
        <v>#N/A</v>
      </c>
      <c r="O2409" s="7" t="e">
        <v>#N/A</v>
      </c>
      <c r="P2409" s="7" t="e">
        <v>#N/A</v>
      </c>
      <c r="Q2409" s="7" t="e">
        <v>#N/A</v>
      </c>
      <c r="R2409" s="7" t="e">
        <v>#N/A</v>
      </c>
      <c r="S2409" s="7" t="e">
        <v>#N/A</v>
      </c>
      <c r="T2409" s="7">
        <v>1</v>
      </c>
      <c r="U2409" s="7" t="e">
        <v>#N/A</v>
      </c>
      <c r="V2409" s="7" t="e">
        <v>#N/A</v>
      </c>
      <c r="W2409" s="7" t="e">
        <v>#N/A</v>
      </c>
      <c r="X2409" s="7" t="e">
        <v>#N/A</v>
      </c>
      <c r="Y2409" s="7" t="e">
        <v>#N/A</v>
      </c>
      <c r="Z2409" s="7">
        <f t="shared" si="297"/>
        <v>1</v>
      </c>
      <c r="AA2409" s="7">
        <f t="shared" si="298"/>
        <v>1</v>
      </c>
      <c r="AB2409" s="7" t="b">
        <f t="shared" si="299"/>
        <v>1</v>
      </c>
      <c r="AC2409" s="7" t="b">
        <f t="shared" si="300"/>
        <v>0</v>
      </c>
      <c r="AD2409" s="7" t="b">
        <f t="shared" si="301"/>
        <v>1</v>
      </c>
      <c r="AE2409" s="7" t="b">
        <f t="shared" si="302"/>
        <v>0</v>
      </c>
      <c r="AF2409" s="7" t="b">
        <f t="shared" si="303"/>
        <v>0</v>
      </c>
      <c r="AH2409" t="b">
        <f>AND(Table252102[[#This Row],[Developmental toxicity]:[Reproductive toxicity]])</f>
        <v>0</v>
      </c>
    </row>
    <row r="2410" spans="1:34" x14ac:dyDescent="0.25">
      <c r="A2410" s="3">
        <f t="shared" si="296"/>
        <v>2409</v>
      </c>
      <c r="B2410" s="3">
        <v>59</v>
      </c>
      <c r="C2410" s="3" t="s">
        <v>400</v>
      </c>
      <c r="D2410" t="s">
        <v>5083</v>
      </c>
      <c r="E2410" s="12" t="s">
        <v>4580</v>
      </c>
      <c r="F2410" t="s">
        <v>5507</v>
      </c>
      <c r="G2410" s="3" t="s">
        <v>401</v>
      </c>
      <c r="H2410" t="s">
        <v>6000</v>
      </c>
      <c r="I2410" t="s">
        <v>6397</v>
      </c>
      <c r="J2410" s="3" t="s">
        <v>1433</v>
      </c>
      <c r="K2410" s="7" t="e">
        <v>#N/A</v>
      </c>
      <c r="L2410" s="7">
        <v>1</v>
      </c>
      <c r="M2410" s="3" t="e">
        <v>#N/A</v>
      </c>
      <c r="N2410" s="7" t="e">
        <v>#N/A</v>
      </c>
      <c r="O2410" s="7" t="e">
        <v>#N/A</v>
      </c>
      <c r="P2410" s="3" t="e">
        <v>#N/A</v>
      </c>
      <c r="Q2410" s="3" t="e">
        <v>#N/A</v>
      </c>
      <c r="R2410" s="7" t="e">
        <v>#N/A</v>
      </c>
      <c r="S2410" s="3" t="e">
        <v>#N/A</v>
      </c>
      <c r="T2410" s="3" t="e">
        <v>#N/A</v>
      </c>
      <c r="U2410" s="7" t="e">
        <v>#N/A</v>
      </c>
      <c r="V2410" s="7" t="e">
        <v>#N/A</v>
      </c>
      <c r="W2410" s="3" t="e">
        <v>#N/A</v>
      </c>
      <c r="X2410" s="3" t="e">
        <v>#N/A</v>
      </c>
      <c r="Y2410" s="7" t="e">
        <v>#N/A</v>
      </c>
      <c r="Z2410" s="7">
        <f t="shared" si="297"/>
        <v>1</v>
      </c>
      <c r="AA2410" s="7">
        <f t="shared" si="298"/>
        <v>1</v>
      </c>
      <c r="AB2410" s="7" t="b">
        <f t="shared" si="299"/>
        <v>0</v>
      </c>
      <c r="AC2410" s="7" t="b">
        <f t="shared" si="300"/>
        <v>0</v>
      </c>
      <c r="AD2410" s="7" t="b">
        <f t="shared" si="301"/>
        <v>0</v>
      </c>
      <c r="AE2410" s="7" t="b">
        <f t="shared" si="302"/>
        <v>0</v>
      </c>
      <c r="AF2410" s="7" t="b">
        <f t="shared" si="303"/>
        <v>0</v>
      </c>
      <c r="AH2410" t="b">
        <f>AND(Table252102[[#This Row],[Developmental toxicity]:[Reproductive toxicity]])</f>
        <v>0</v>
      </c>
    </row>
    <row r="2411" spans="1:34" x14ac:dyDescent="0.25">
      <c r="A2411" s="3">
        <f t="shared" si="296"/>
        <v>2410</v>
      </c>
      <c r="B2411" s="3" t="s">
        <v>1440</v>
      </c>
      <c r="C2411" s="3" t="s">
        <v>2050</v>
      </c>
      <c r="D2411" s="3" t="s">
        <v>2930</v>
      </c>
      <c r="E2411" s="12" t="s">
        <v>7331</v>
      </c>
      <c r="F2411" t="s">
        <v>8180</v>
      </c>
      <c r="G2411" t="s">
        <v>9143</v>
      </c>
      <c r="H2411" t="s">
        <v>9143</v>
      </c>
      <c r="I2411" t="s">
        <v>9144</v>
      </c>
      <c r="J2411" s="3"/>
      <c r="K2411" s="7" t="e">
        <v>#N/A</v>
      </c>
      <c r="L2411" s="7" t="e">
        <v>#N/A</v>
      </c>
      <c r="M2411" s="7" t="e">
        <v>#N/A</v>
      </c>
      <c r="N2411" s="7" t="e">
        <v>#N/A</v>
      </c>
      <c r="O2411" s="7" t="e">
        <v>#N/A</v>
      </c>
      <c r="P2411" s="7" t="e">
        <v>#N/A</v>
      </c>
      <c r="Q2411" s="7" t="e">
        <v>#N/A</v>
      </c>
      <c r="R2411" s="7" t="e">
        <v>#N/A</v>
      </c>
      <c r="S2411" s="7" t="e">
        <v>#N/A</v>
      </c>
      <c r="T2411" s="7">
        <v>0</v>
      </c>
      <c r="U2411" s="7" t="e">
        <v>#N/A</v>
      </c>
      <c r="V2411" s="7" t="e">
        <v>#N/A</v>
      </c>
      <c r="W2411" s="7" t="e">
        <v>#N/A</v>
      </c>
      <c r="X2411" s="7" t="e">
        <v>#N/A</v>
      </c>
      <c r="Y2411" s="7" t="e">
        <v>#N/A</v>
      </c>
      <c r="Z2411" s="7">
        <f t="shared" si="297"/>
        <v>0</v>
      </c>
      <c r="AA2411" s="7">
        <f t="shared" si="298"/>
        <v>0</v>
      </c>
      <c r="AB2411" s="7" t="b">
        <f t="shared" si="299"/>
        <v>1</v>
      </c>
      <c r="AC2411" s="7" t="b">
        <f t="shared" si="300"/>
        <v>0</v>
      </c>
      <c r="AD2411" s="7" t="b">
        <f t="shared" si="301"/>
        <v>1</v>
      </c>
      <c r="AE2411" s="7" t="b">
        <f t="shared" si="302"/>
        <v>0</v>
      </c>
      <c r="AF2411" s="7" t="b">
        <f t="shared" si="303"/>
        <v>0</v>
      </c>
      <c r="AH2411" t="b">
        <f>AND(Table252102[[#This Row],[Developmental toxicity]:[Reproductive toxicity]])</f>
        <v>0</v>
      </c>
    </row>
    <row r="2412" spans="1:34" x14ac:dyDescent="0.25">
      <c r="A2412" s="3">
        <f t="shared" si="296"/>
        <v>2411</v>
      </c>
      <c r="B2412" s="3"/>
      <c r="C2412" s="3" t="s">
        <v>12584</v>
      </c>
      <c r="D2412" s="3" t="s">
        <v>12583</v>
      </c>
      <c r="E2412" s="29" t="s">
        <v>16578</v>
      </c>
      <c r="F2412" s="3" t="s">
        <v>16579</v>
      </c>
      <c r="G2412" s="3" t="s">
        <v>16580</v>
      </c>
      <c r="H2412" s="3" t="s">
        <v>16580</v>
      </c>
      <c r="I2412" s="3" t="s">
        <v>16581</v>
      </c>
      <c r="J2412" s="3"/>
      <c r="K2412" s="7" t="e">
        <v>#N/A</v>
      </c>
      <c r="L2412" s="7" t="e">
        <v>#N/A</v>
      </c>
      <c r="M2412" s="7" t="e">
        <v>#N/A</v>
      </c>
      <c r="N2412" s="7" t="e">
        <v>#N/A</v>
      </c>
      <c r="O2412" s="7" t="e">
        <v>#N/A</v>
      </c>
      <c r="P2412" s="7" t="e">
        <v>#N/A</v>
      </c>
      <c r="Q2412" s="7" t="e">
        <v>#N/A</v>
      </c>
      <c r="R2412" s="7" t="e">
        <v>#N/A</v>
      </c>
      <c r="S2412" s="7" t="e">
        <v>#N/A</v>
      </c>
      <c r="T2412" s="7" t="e">
        <v>#N/A</v>
      </c>
      <c r="U2412" s="7" t="e">
        <v>#N/A</v>
      </c>
      <c r="V2412" s="7" t="e">
        <v>#N/A</v>
      </c>
      <c r="W2412" s="3">
        <v>0</v>
      </c>
      <c r="X2412" s="3" t="e">
        <v>#N/A</v>
      </c>
      <c r="Y2412" s="7" t="e">
        <v>#N/A</v>
      </c>
      <c r="Z2412" s="7">
        <f t="shared" si="297"/>
        <v>0</v>
      </c>
      <c r="AA2412" s="7">
        <f t="shared" si="298"/>
        <v>0</v>
      </c>
      <c r="AB2412" s="7" t="b">
        <f t="shared" si="299"/>
        <v>0</v>
      </c>
      <c r="AC2412" s="7" t="b">
        <f t="shared" si="300"/>
        <v>1</v>
      </c>
      <c r="AD2412" s="7" t="b">
        <f t="shared" si="301"/>
        <v>0</v>
      </c>
      <c r="AE2412" s="7" t="b">
        <f t="shared" si="302"/>
        <v>1</v>
      </c>
      <c r="AF2412" s="7" t="b">
        <f t="shared" si="303"/>
        <v>0</v>
      </c>
      <c r="AH2412" t="b">
        <f>AND(Table252102[[#This Row],[Developmental toxicity]:[Reproductive toxicity]])</f>
        <v>0</v>
      </c>
    </row>
    <row r="2413" spans="1:34" x14ac:dyDescent="0.25">
      <c r="A2413" s="3">
        <f t="shared" si="296"/>
        <v>2412</v>
      </c>
      <c r="B2413" s="3">
        <v>58</v>
      </c>
      <c r="C2413" s="3" t="s">
        <v>398</v>
      </c>
      <c r="D2413" t="s">
        <v>5082</v>
      </c>
      <c r="E2413" s="12" t="s">
        <v>4579</v>
      </c>
      <c r="F2413" t="s">
        <v>5506</v>
      </c>
      <c r="G2413" s="3" t="s">
        <v>399</v>
      </c>
      <c r="H2413" t="s">
        <v>5999</v>
      </c>
      <c r="I2413" t="s">
        <v>6396</v>
      </c>
      <c r="J2413" s="3" t="s">
        <v>1433</v>
      </c>
      <c r="K2413" s="7" t="e">
        <v>#N/A</v>
      </c>
      <c r="L2413" s="7">
        <v>1</v>
      </c>
      <c r="M2413" s="7" t="e">
        <v>#N/A</v>
      </c>
      <c r="N2413" s="7" t="e">
        <v>#N/A</v>
      </c>
      <c r="O2413" s="7" t="e">
        <v>#N/A</v>
      </c>
      <c r="P2413" s="3" t="e">
        <v>#N/A</v>
      </c>
      <c r="Q2413" s="3" t="e">
        <v>#N/A</v>
      </c>
      <c r="R2413" s="7" t="e">
        <v>#N/A</v>
      </c>
      <c r="S2413" s="3" t="e">
        <v>#N/A</v>
      </c>
      <c r="T2413" s="3" t="e">
        <v>#N/A</v>
      </c>
      <c r="U2413" s="7" t="e">
        <v>#N/A</v>
      </c>
      <c r="V2413" s="7" t="e">
        <v>#N/A</v>
      </c>
      <c r="W2413" s="3" t="e">
        <v>#N/A</v>
      </c>
      <c r="X2413" s="3" t="e">
        <v>#N/A</v>
      </c>
      <c r="Y2413" s="7" t="e">
        <v>#N/A</v>
      </c>
      <c r="Z2413" s="7">
        <f t="shared" si="297"/>
        <v>1</v>
      </c>
      <c r="AA2413" s="7">
        <f t="shared" si="298"/>
        <v>1</v>
      </c>
      <c r="AB2413" s="7" t="b">
        <f t="shared" si="299"/>
        <v>0</v>
      </c>
      <c r="AC2413" s="7" t="b">
        <f t="shared" si="300"/>
        <v>0</v>
      </c>
      <c r="AD2413" s="7" t="b">
        <f t="shared" si="301"/>
        <v>0</v>
      </c>
      <c r="AE2413" s="7" t="b">
        <f t="shared" si="302"/>
        <v>0</v>
      </c>
      <c r="AF2413" s="7" t="b">
        <f t="shared" si="303"/>
        <v>0</v>
      </c>
      <c r="AH2413" t="b">
        <f>AND(Table252102[[#This Row],[Developmental toxicity]:[Reproductive toxicity]])</f>
        <v>0</v>
      </c>
    </row>
    <row r="2414" spans="1:34" x14ac:dyDescent="0.25">
      <c r="A2414" s="3">
        <f t="shared" si="296"/>
        <v>2413</v>
      </c>
      <c r="B2414" s="3"/>
      <c r="C2414" s="3" t="s">
        <v>12576</v>
      </c>
      <c r="D2414" s="3" t="s">
        <v>12575</v>
      </c>
      <c r="E2414" s="29" t="s">
        <v>16561</v>
      </c>
      <c r="F2414" s="3" t="s">
        <v>16562</v>
      </c>
      <c r="G2414" s="3" t="s">
        <v>16563</v>
      </c>
      <c r="H2414" s="3" t="s">
        <v>16563</v>
      </c>
      <c r="I2414" s="3" t="s">
        <v>16564</v>
      </c>
      <c r="J2414" s="3"/>
      <c r="K2414" s="7" t="e">
        <v>#N/A</v>
      </c>
      <c r="L2414" s="7" t="e">
        <v>#N/A</v>
      </c>
      <c r="M2414" s="7" t="e">
        <v>#N/A</v>
      </c>
      <c r="N2414" s="7" t="e">
        <v>#N/A</v>
      </c>
      <c r="O2414" s="7" t="e">
        <v>#N/A</v>
      </c>
      <c r="P2414" s="7" t="e">
        <v>#N/A</v>
      </c>
      <c r="Q2414" s="7" t="e">
        <v>#N/A</v>
      </c>
      <c r="R2414" s="7" t="e">
        <v>#N/A</v>
      </c>
      <c r="S2414" s="7" t="e">
        <v>#N/A</v>
      </c>
      <c r="T2414" s="7" t="e">
        <v>#N/A</v>
      </c>
      <c r="U2414" s="7" t="e">
        <v>#N/A</v>
      </c>
      <c r="V2414" s="7" t="e">
        <v>#N/A</v>
      </c>
      <c r="W2414" s="3">
        <v>0</v>
      </c>
      <c r="X2414" s="3" t="e">
        <v>#N/A</v>
      </c>
      <c r="Y2414" s="7" t="e">
        <v>#N/A</v>
      </c>
      <c r="Z2414" s="7">
        <f t="shared" si="297"/>
        <v>0</v>
      </c>
      <c r="AA2414" s="7">
        <f t="shared" si="298"/>
        <v>0</v>
      </c>
      <c r="AB2414" s="7" t="b">
        <f t="shared" si="299"/>
        <v>0</v>
      </c>
      <c r="AC2414" s="7" t="b">
        <f t="shared" si="300"/>
        <v>1</v>
      </c>
      <c r="AD2414" s="7" t="b">
        <f t="shared" si="301"/>
        <v>0</v>
      </c>
      <c r="AE2414" s="7" t="b">
        <f t="shared" si="302"/>
        <v>1</v>
      </c>
      <c r="AF2414" s="7" t="b">
        <f t="shared" si="303"/>
        <v>0</v>
      </c>
      <c r="AH2414" t="b">
        <f>AND(Table252102[[#This Row],[Developmental toxicity]:[Reproductive toxicity]])</f>
        <v>0</v>
      </c>
    </row>
    <row r="2415" spans="1:34" x14ac:dyDescent="0.25">
      <c r="A2415" s="3">
        <f t="shared" si="296"/>
        <v>2414</v>
      </c>
      <c r="B2415" s="3"/>
      <c r="C2415" s="3" t="s">
        <v>18660</v>
      </c>
      <c r="D2415" s="3" t="s">
        <v>18418</v>
      </c>
      <c r="E2415" s="29" t="s">
        <v>18540</v>
      </c>
      <c r="F2415" s="3" t="s">
        <v>18965</v>
      </c>
      <c r="G2415" s="3" t="s">
        <v>18966</v>
      </c>
      <c r="H2415" s="3" t="s">
        <v>18966</v>
      </c>
      <c r="I2415" s="3" t="s">
        <v>18967</v>
      </c>
      <c r="J2415" s="3" t="s">
        <v>20</v>
      </c>
      <c r="K2415" s="7" t="e">
        <v>#N/A</v>
      </c>
      <c r="L2415" s="7" t="e">
        <v>#N/A</v>
      </c>
      <c r="M2415" s="7" t="e">
        <v>#N/A</v>
      </c>
      <c r="N2415" s="7" t="e">
        <v>#N/A</v>
      </c>
      <c r="O2415" s="7" t="e">
        <v>#N/A</v>
      </c>
      <c r="P2415" s="7" t="e">
        <v>#N/A</v>
      </c>
      <c r="Q2415" s="7" t="e">
        <v>#N/A</v>
      </c>
      <c r="R2415" s="7" t="e">
        <v>#N/A</v>
      </c>
      <c r="S2415" s="7" t="e">
        <v>#N/A</v>
      </c>
      <c r="T2415" s="7" t="e">
        <v>#N/A</v>
      </c>
      <c r="U2415" s="7" t="e">
        <v>#N/A</v>
      </c>
      <c r="V2415" s="7" t="e">
        <v>#N/A</v>
      </c>
      <c r="W2415" s="7" t="e">
        <v>#N/A</v>
      </c>
      <c r="X2415" s="7">
        <v>1</v>
      </c>
      <c r="Y2415" s="7" t="e">
        <v>#N/A</v>
      </c>
      <c r="Z2415" s="7">
        <f t="shared" si="297"/>
        <v>1</v>
      </c>
      <c r="AA2415" s="7">
        <f t="shared" si="298"/>
        <v>1</v>
      </c>
      <c r="AB2415" s="7" t="b">
        <f t="shared" si="299"/>
        <v>1</v>
      </c>
      <c r="AC2415" s="7" t="b">
        <f t="shared" si="300"/>
        <v>0</v>
      </c>
      <c r="AD2415" s="7" t="b">
        <f t="shared" si="301"/>
        <v>0</v>
      </c>
      <c r="AE2415" s="7" t="b">
        <f t="shared" si="302"/>
        <v>0</v>
      </c>
      <c r="AF2415" s="7" t="b">
        <f t="shared" si="303"/>
        <v>0</v>
      </c>
      <c r="AH2415" t="b">
        <f>AND(Table252102[[#This Row],[Developmental toxicity]:[Reproductive toxicity]])</f>
        <v>0</v>
      </c>
    </row>
    <row r="2416" spans="1:34" x14ac:dyDescent="0.25">
      <c r="A2416" s="3">
        <f t="shared" si="296"/>
        <v>2415</v>
      </c>
      <c r="B2416" s="3"/>
      <c r="C2416" t="s">
        <v>21112</v>
      </c>
      <c r="D2416" s="3" t="s">
        <v>20716</v>
      </c>
      <c r="E2416" s="94" t="s">
        <v>20914</v>
      </c>
      <c r="F2416" t="s">
        <v>21373</v>
      </c>
      <c r="G2416" t="s">
        <v>21374</v>
      </c>
      <c r="H2416" t="s">
        <v>21374</v>
      </c>
      <c r="I2416" t="s">
        <v>21375</v>
      </c>
      <c r="J2416" s="3"/>
      <c r="K2416" s="7" t="e">
        <v>#N/A</v>
      </c>
      <c r="L2416" s="7" t="e">
        <v>#N/A</v>
      </c>
      <c r="M2416" s="7" t="e">
        <v>#N/A</v>
      </c>
      <c r="N2416" s="7" t="e">
        <v>#N/A</v>
      </c>
      <c r="O2416" s="7" t="e">
        <v>#N/A</v>
      </c>
      <c r="P2416" s="7" t="e">
        <v>#N/A</v>
      </c>
      <c r="Q2416" s="7" t="e">
        <v>#N/A</v>
      </c>
      <c r="R2416" s="7" t="e">
        <v>#N/A</v>
      </c>
      <c r="S2416" s="7" t="e">
        <v>#N/A</v>
      </c>
      <c r="T2416" s="7" t="e">
        <v>#N/A</v>
      </c>
      <c r="U2416" s="7" t="e">
        <v>#N/A</v>
      </c>
      <c r="V2416" s="7" t="e">
        <v>#N/A</v>
      </c>
      <c r="W2416" s="7" t="e">
        <v>#N/A</v>
      </c>
      <c r="X2416" s="7" t="e">
        <v>#N/A</v>
      </c>
      <c r="Y2416" s="7">
        <v>0</v>
      </c>
      <c r="Z2416" s="7">
        <f t="shared" si="297"/>
        <v>0</v>
      </c>
      <c r="AA2416" s="7">
        <f t="shared" si="298"/>
        <v>0</v>
      </c>
      <c r="AB2416" s="7" t="b">
        <f t="shared" si="299"/>
        <v>1</v>
      </c>
      <c r="AC2416" s="7" t="b">
        <f t="shared" si="300"/>
        <v>0</v>
      </c>
      <c r="AD2416" s="7" t="b">
        <f t="shared" si="301"/>
        <v>0</v>
      </c>
      <c r="AE2416" s="7" t="b">
        <f t="shared" si="302"/>
        <v>0</v>
      </c>
      <c r="AF2416" s="7" t="b">
        <f t="shared" si="303"/>
        <v>0</v>
      </c>
      <c r="AH2416" t="b">
        <f>AND(Table252102[[#This Row],[Developmental toxicity]:[Reproductive toxicity]])</f>
        <v>0</v>
      </c>
    </row>
    <row r="2417" spans="1:34" x14ac:dyDescent="0.25">
      <c r="A2417" s="3">
        <f t="shared" si="296"/>
        <v>2416</v>
      </c>
      <c r="B2417" s="3"/>
      <c r="C2417" s="3" t="s">
        <v>13087</v>
      </c>
      <c r="D2417" s="3" t="s">
        <v>13086</v>
      </c>
      <c r="E2417" s="29" t="s">
        <v>17320</v>
      </c>
      <c r="F2417" s="3" t="s">
        <v>17321</v>
      </c>
      <c r="G2417" s="3" t="s">
        <v>17322</v>
      </c>
      <c r="H2417" s="3" t="s">
        <v>17323</v>
      </c>
      <c r="I2417" s="3" t="s">
        <v>17324</v>
      </c>
      <c r="J2417" s="3"/>
      <c r="K2417" s="7" t="e">
        <v>#N/A</v>
      </c>
      <c r="L2417" s="7" t="e">
        <v>#N/A</v>
      </c>
      <c r="M2417" s="7" t="e">
        <v>#N/A</v>
      </c>
      <c r="N2417" s="7" t="e">
        <v>#N/A</v>
      </c>
      <c r="O2417" s="7" t="e">
        <v>#N/A</v>
      </c>
      <c r="P2417" s="7" t="e">
        <v>#N/A</v>
      </c>
      <c r="Q2417" s="7" t="e">
        <v>#N/A</v>
      </c>
      <c r="R2417" s="7" t="e">
        <v>#N/A</v>
      </c>
      <c r="S2417" s="7" t="e">
        <v>#N/A</v>
      </c>
      <c r="T2417" s="7" t="e">
        <v>#N/A</v>
      </c>
      <c r="U2417" s="7" t="e">
        <v>#N/A</v>
      </c>
      <c r="V2417" s="7" t="e">
        <v>#N/A</v>
      </c>
      <c r="W2417" s="3">
        <v>0</v>
      </c>
      <c r="X2417" s="3" t="e">
        <v>#N/A</v>
      </c>
      <c r="Y2417" s="7" t="e">
        <v>#N/A</v>
      </c>
      <c r="Z2417" s="7">
        <f t="shared" si="297"/>
        <v>0</v>
      </c>
      <c r="AA2417" s="7">
        <f t="shared" si="298"/>
        <v>0</v>
      </c>
      <c r="AB2417" s="7" t="b">
        <f t="shared" si="299"/>
        <v>0</v>
      </c>
      <c r="AC2417" s="7" t="b">
        <f t="shared" si="300"/>
        <v>1</v>
      </c>
      <c r="AD2417" s="7" t="b">
        <f t="shared" si="301"/>
        <v>0</v>
      </c>
      <c r="AE2417" s="7" t="b">
        <f t="shared" si="302"/>
        <v>1</v>
      </c>
      <c r="AF2417" s="7" t="b">
        <f t="shared" si="303"/>
        <v>0</v>
      </c>
      <c r="AH2417" t="b">
        <f>AND(Table252102[[#This Row],[Developmental toxicity]:[Reproductive toxicity]])</f>
        <v>0</v>
      </c>
    </row>
    <row r="2418" spans="1:34" x14ac:dyDescent="0.25">
      <c r="A2418" s="3">
        <f t="shared" si="296"/>
        <v>2417</v>
      </c>
      <c r="B2418" s="3"/>
      <c r="C2418" s="3" t="s">
        <v>12286</v>
      </c>
      <c r="D2418" s="3" t="s">
        <v>12285</v>
      </c>
      <c r="E2418" s="29" t="s">
        <v>16052</v>
      </c>
      <c r="F2418" s="3" t="s">
        <v>16053</v>
      </c>
      <c r="G2418" s="3" t="s">
        <v>16054</v>
      </c>
      <c r="H2418" s="3" t="s">
        <v>16054</v>
      </c>
      <c r="I2418" s="3" t="s">
        <v>16055</v>
      </c>
      <c r="J2418" s="3"/>
      <c r="K2418" s="7" t="e">
        <v>#N/A</v>
      </c>
      <c r="L2418" s="7" t="e">
        <v>#N/A</v>
      </c>
      <c r="M2418" s="7" t="e">
        <v>#N/A</v>
      </c>
      <c r="N2418" s="7" t="e">
        <v>#N/A</v>
      </c>
      <c r="O2418" s="7" t="e">
        <v>#N/A</v>
      </c>
      <c r="P2418" s="7" t="e">
        <v>#N/A</v>
      </c>
      <c r="Q2418" s="7" t="e">
        <v>#N/A</v>
      </c>
      <c r="R2418" s="7" t="e">
        <v>#N/A</v>
      </c>
      <c r="S2418" s="7" t="e">
        <v>#N/A</v>
      </c>
      <c r="T2418" s="7" t="e">
        <v>#N/A</v>
      </c>
      <c r="U2418" s="7" t="e">
        <v>#N/A</v>
      </c>
      <c r="V2418" s="7" t="e">
        <v>#N/A</v>
      </c>
      <c r="W2418" s="3">
        <v>0</v>
      </c>
      <c r="X2418" s="3" t="e">
        <v>#N/A</v>
      </c>
      <c r="Y2418" s="7" t="e">
        <v>#N/A</v>
      </c>
      <c r="Z2418" s="7">
        <f t="shared" si="297"/>
        <v>0</v>
      </c>
      <c r="AA2418" s="7">
        <f t="shared" si="298"/>
        <v>0</v>
      </c>
      <c r="AB2418" s="7" t="b">
        <f t="shared" si="299"/>
        <v>0</v>
      </c>
      <c r="AC2418" s="7" t="b">
        <f t="shared" si="300"/>
        <v>1</v>
      </c>
      <c r="AD2418" s="7" t="b">
        <f t="shared" si="301"/>
        <v>0</v>
      </c>
      <c r="AE2418" s="7" t="b">
        <f t="shared" si="302"/>
        <v>1</v>
      </c>
      <c r="AF2418" s="7" t="b">
        <f t="shared" si="303"/>
        <v>0</v>
      </c>
      <c r="AH2418" t="b">
        <f>AND(Table252102[[#This Row],[Developmental toxicity]:[Reproductive toxicity]])</f>
        <v>0</v>
      </c>
    </row>
    <row r="2419" spans="1:34" x14ac:dyDescent="0.25">
      <c r="A2419" s="3">
        <f t="shared" si="296"/>
        <v>2418</v>
      </c>
      <c r="B2419" s="3" t="s">
        <v>1440</v>
      </c>
      <c r="C2419" s="3" t="s">
        <v>2586</v>
      </c>
      <c r="D2419" s="3" t="s">
        <v>3542</v>
      </c>
      <c r="E2419" s="29" t="s">
        <v>7860</v>
      </c>
      <c r="F2419" s="3" t="s">
        <v>8699</v>
      </c>
      <c r="G2419" s="3" t="s">
        <v>10290</v>
      </c>
      <c r="H2419" s="3" t="s">
        <v>10290</v>
      </c>
      <c r="I2419" s="3" t="s">
        <v>10291</v>
      </c>
      <c r="J2419" s="3"/>
      <c r="K2419" s="7" t="e">
        <v>#N/A</v>
      </c>
      <c r="L2419" s="7" t="e">
        <v>#N/A</v>
      </c>
      <c r="M2419" s="7" t="e">
        <v>#N/A</v>
      </c>
      <c r="N2419" s="7" t="e">
        <v>#N/A</v>
      </c>
      <c r="O2419" s="7" t="e">
        <v>#N/A</v>
      </c>
      <c r="P2419" s="7" t="e">
        <v>#N/A</v>
      </c>
      <c r="Q2419" s="7" t="e">
        <v>#N/A</v>
      </c>
      <c r="R2419" s="7" t="e">
        <v>#N/A</v>
      </c>
      <c r="S2419" s="7" t="e">
        <v>#N/A</v>
      </c>
      <c r="T2419" s="7">
        <v>1</v>
      </c>
      <c r="U2419" s="7" t="e">
        <v>#N/A</v>
      </c>
      <c r="V2419" s="7" t="e">
        <v>#N/A</v>
      </c>
      <c r="W2419" s="7" t="e">
        <v>#N/A</v>
      </c>
      <c r="X2419" s="7" t="e">
        <v>#N/A</v>
      </c>
      <c r="Y2419" s="7" t="e">
        <v>#N/A</v>
      </c>
      <c r="Z2419" s="7">
        <f t="shared" si="297"/>
        <v>1</v>
      </c>
      <c r="AA2419" s="7">
        <f t="shared" si="298"/>
        <v>1</v>
      </c>
      <c r="AB2419" s="7" t="b">
        <f t="shared" si="299"/>
        <v>1</v>
      </c>
      <c r="AC2419" s="7" t="b">
        <f t="shared" si="300"/>
        <v>0</v>
      </c>
      <c r="AD2419" s="7" t="b">
        <f t="shared" si="301"/>
        <v>1</v>
      </c>
      <c r="AE2419" s="7" t="b">
        <f t="shared" si="302"/>
        <v>0</v>
      </c>
      <c r="AF2419" s="7" t="b">
        <f t="shared" si="303"/>
        <v>0</v>
      </c>
      <c r="AH2419" t="b">
        <f>AND(Table252102[[#This Row],[Developmental toxicity]:[Reproductive toxicity]])</f>
        <v>0</v>
      </c>
    </row>
    <row r="2420" spans="1:34" x14ac:dyDescent="0.25">
      <c r="A2420" s="3">
        <f t="shared" si="296"/>
        <v>2419</v>
      </c>
      <c r="B2420" s="3" t="s">
        <v>1440</v>
      </c>
      <c r="C2420" s="3" t="s">
        <v>1966</v>
      </c>
      <c r="D2420" s="3" t="s">
        <v>2836</v>
      </c>
      <c r="E2420" s="12" t="s">
        <v>7247</v>
      </c>
      <c r="F2420" t="s">
        <v>8096</v>
      </c>
      <c r="G2420" t="s">
        <v>8972</v>
      </c>
      <c r="H2420" t="s">
        <v>8972</v>
      </c>
      <c r="I2420" t="s">
        <v>8973</v>
      </c>
      <c r="J2420" s="3"/>
      <c r="K2420" s="7" t="e">
        <v>#N/A</v>
      </c>
      <c r="L2420" s="7" t="e">
        <v>#N/A</v>
      </c>
      <c r="M2420" s="7" t="e">
        <v>#N/A</v>
      </c>
      <c r="N2420" s="7" t="e">
        <v>#N/A</v>
      </c>
      <c r="O2420" s="7" t="e">
        <v>#N/A</v>
      </c>
      <c r="P2420" s="7" t="e">
        <v>#N/A</v>
      </c>
      <c r="Q2420" s="7" t="e">
        <v>#N/A</v>
      </c>
      <c r="R2420" s="7" t="e">
        <v>#N/A</v>
      </c>
      <c r="S2420" s="7" t="e">
        <v>#N/A</v>
      </c>
      <c r="T2420" s="7">
        <v>0</v>
      </c>
      <c r="U2420" s="7" t="e">
        <v>#N/A</v>
      </c>
      <c r="V2420" s="7" t="e">
        <v>#N/A</v>
      </c>
      <c r="W2420" s="7" t="e">
        <v>#N/A</v>
      </c>
      <c r="X2420" s="7" t="e">
        <v>#N/A</v>
      </c>
      <c r="Y2420" s="7" t="e">
        <v>#N/A</v>
      </c>
      <c r="Z2420" s="7">
        <f t="shared" si="297"/>
        <v>0</v>
      </c>
      <c r="AA2420" s="7">
        <f t="shared" si="298"/>
        <v>0</v>
      </c>
      <c r="AB2420" s="7" t="b">
        <f t="shared" si="299"/>
        <v>1</v>
      </c>
      <c r="AC2420" s="7" t="b">
        <f t="shared" si="300"/>
        <v>0</v>
      </c>
      <c r="AD2420" s="7" t="b">
        <f t="shared" si="301"/>
        <v>1</v>
      </c>
      <c r="AE2420" s="7" t="b">
        <f t="shared" si="302"/>
        <v>0</v>
      </c>
      <c r="AF2420" s="7" t="b">
        <f t="shared" si="303"/>
        <v>0</v>
      </c>
      <c r="AH2420" t="b">
        <f>AND(Table252102[[#This Row],[Developmental toxicity]:[Reproductive toxicity]])</f>
        <v>0</v>
      </c>
    </row>
    <row r="2421" spans="1:34" x14ac:dyDescent="0.25">
      <c r="A2421" s="3">
        <f t="shared" si="296"/>
        <v>2420</v>
      </c>
      <c r="B2421" s="3" t="s">
        <v>1440</v>
      </c>
      <c r="C2421" s="3" t="s">
        <v>2099</v>
      </c>
      <c r="D2421" s="3" t="s">
        <v>2987</v>
      </c>
      <c r="E2421" s="29" t="s">
        <v>7380</v>
      </c>
      <c r="F2421" s="3" t="s">
        <v>8228</v>
      </c>
      <c r="G2421" s="3" t="s">
        <v>9240</v>
      </c>
      <c r="H2421" s="3" t="s">
        <v>9240</v>
      </c>
      <c r="I2421" s="3" t="s">
        <v>9241</v>
      </c>
      <c r="J2421" s="3"/>
      <c r="K2421" s="7" t="e">
        <v>#N/A</v>
      </c>
      <c r="L2421" s="7" t="e">
        <v>#N/A</v>
      </c>
      <c r="M2421" s="7" t="e">
        <v>#N/A</v>
      </c>
      <c r="N2421" s="7" t="e">
        <v>#N/A</v>
      </c>
      <c r="O2421" s="7" t="e">
        <v>#N/A</v>
      </c>
      <c r="P2421" s="7" t="e">
        <v>#N/A</v>
      </c>
      <c r="Q2421" s="7" t="e">
        <v>#N/A</v>
      </c>
      <c r="R2421" s="7" t="e">
        <v>#N/A</v>
      </c>
      <c r="S2421" s="7" t="e">
        <v>#N/A</v>
      </c>
      <c r="T2421" s="7">
        <v>1</v>
      </c>
      <c r="U2421" s="7" t="e">
        <v>#N/A</v>
      </c>
      <c r="V2421" s="7" t="e">
        <v>#N/A</v>
      </c>
      <c r="W2421" s="7" t="e">
        <v>#N/A</v>
      </c>
      <c r="X2421" s="7" t="e">
        <v>#N/A</v>
      </c>
      <c r="Y2421" s="7" t="e">
        <v>#N/A</v>
      </c>
      <c r="Z2421" s="7">
        <f t="shared" si="297"/>
        <v>1</v>
      </c>
      <c r="AA2421" s="7">
        <f t="shared" si="298"/>
        <v>1</v>
      </c>
      <c r="AB2421" s="7" t="b">
        <f t="shared" si="299"/>
        <v>1</v>
      </c>
      <c r="AC2421" s="7" t="b">
        <f t="shared" si="300"/>
        <v>0</v>
      </c>
      <c r="AD2421" s="7" t="b">
        <f t="shared" si="301"/>
        <v>1</v>
      </c>
      <c r="AE2421" s="7" t="b">
        <f t="shared" si="302"/>
        <v>0</v>
      </c>
      <c r="AF2421" s="7" t="b">
        <f t="shared" si="303"/>
        <v>0</v>
      </c>
      <c r="AH2421" t="b">
        <f>AND(Table252102[[#This Row],[Developmental toxicity]:[Reproductive toxicity]])</f>
        <v>0</v>
      </c>
    </row>
    <row r="2422" spans="1:34" x14ac:dyDescent="0.25">
      <c r="A2422" s="3">
        <f t="shared" si="296"/>
        <v>2421</v>
      </c>
      <c r="B2422" s="3" t="s">
        <v>1440</v>
      </c>
      <c r="C2422" s="3" t="s">
        <v>2190</v>
      </c>
      <c r="D2422" s="3" t="s">
        <v>3091</v>
      </c>
      <c r="E2422" s="29" t="s">
        <v>7470</v>
      </c>
      <c r="F2422" s="3" t="s">
        <v>8318</v>
      </c>
      <c r="G2422" s="3" t="s">
        <v>9437</v>
      </c>
      <c r="H2422" s="3" t="s">
        <v>9438</v>
      </c>
      <c r="I2422" s="3" t="s">
        <v>9439</v>
      </c>
      <c r="J2422" s="3"/>
      <c r="K2422" s="7" t="e">
        <v>#N/A</v>
      </c>
      <c r="L2422" s="7" t="e">
        <v>#N/A</v>
      </c>
      <c r="M2422" s="7" t="e">
        <v>#N/A</v>
      </c>
      <c r="N2422" s="7" t="e">
        <v>#N/A</v>
      </c>
      <c r="O2422" s="7" t="e">
        <v>#N/A</v>
      </c>
      <c r="P2422" s="7" t="e">
        <v>#N/A</v>
      </c>
      <c r="Q2422" s="7" t="e">
        <v>#N/A</v>
      </c>
      <c r="R2422" s="7" t="e">
        <v>#N/A</v>
      </c>
      <c r="S2422" s="7" t="e">
        <v>#N/A</v>
      </c>
      <c r="T2422" s="7">
        <v>1</v>
      </c>
      <c r="U2422" s="7" t="e">
        <v>#N/A</v>
      </c>
      <c r="V2422" s="7" t="e">
        <v>#N/A</v>
      </c>
      <c r="W2422" s="7" t="e">
        <v>#N/A</v>
      </c>
      <c r="X2422" s="7" t="e">
        <v>#N/A</v>
      </c>
      <c r="Y2422" s="7" t="e">
        <v>#N/A</v>
      </c>
      <c r="Z2422" s="7">
        <f t="shared" si="297"/>
        <v>1</v>
      </c>
      <c r="AA2422" s="7">
        <f t="shared" si="298"/>
        <v>1</v>
      </c>
      <c r="AB2422" s="7" t="b">
        <f t="shared" si="299"/>
        <v>1</v>
      </c>
      <c r="AC2422" s="7" t="b">
        <f t="shared" si="300"/>
        <v>0</v>
      </c>
      <c r="AD2422" s="7" t="b">
        <f t="shared" si="301"/>
        <v>1</v>
      </c>
      <c r="AE2422" s="7" t="b">
        <f t="shared" si="302"/>
        <v>0</v>
      </c>
      <c r="AF2422" s="7" t="b">
        <f t="shared" si="303"/>
        <v>0</v>
      </c>
      <c r="AH2422" t="b">
        <f>AND(Table252102[[#This Row],[Developmental toxicity]:[Reproductive toxicity]])</f>
        <v>0</v>
      </c>
    </row>
    <row r="2423" spans="1:34" x14ac:dyDescent="0.25">
      <c r="A2423" s="3">
        <f t="shared" si="296"/>
        <v>2422</v>
      </c>
      <c r="B2423" s="3" t="s">
        <v>1440</v>
      </c>
      <c r="C2423" s="3" t="s">
        <v>2187</v>
      </c>
      <c r="D2423" s="3" t="s">
        <v>3088</v>
      </c>
      <c r="E2423" s="12" t="s">
        <v>7467</v>
      </c>
      <c r="F2423" t="s">
        <v>8315</v>
      </c>
      <c r="G2423" t="s">
        <v>9430</v>
      </c>
      <c r="H2423" t="s">
        <v>9430</v>
      </c>
      <c r="I2423" t="s">
        <v>9431</v>
      </c>
      <c r="J2423" s="3"/>
      <c r="K2423" s="7" t="e">
        <v>#N/A</v>
      </c>
      <c r="L2423" s="7" t="e">
        <v>#N/A</v>
      </c>
      <c r="M2423" s="7" t="e">
        <v>#N/A</v>
      </c>
      <c r="N2423" s="7" t="e">
        <v>#N/A</v>
      </c>
      <c r="O2423" s="7" t="e">
        <v>#N/A</v>
      </c>
      <c r="P2423" s="7" t="e">
        <v>#N/A</v>
      </c>
      <c r="Q2423" s="7" t="e">
        <v>#N/A</v>
      </c>
      <c r="R2423" s="7" t="e">
        <v>#N/A</v>
      </c>
      <c r="S2423" s="7" t="e">
        <v>#N/A</v>
      </c>
      <c r="T2423" s="7">
        <v>0</v>
      </c>
      <c r="U2423" s="7" t="e">
        <v>#N/A</v>
      </c>
      <c r="V2423" s="7" t="e">
        <v>#N/A</v>
      </c>
      <c r="W2423" s="7" t="e">
        <v>#N/A</v>
      </c>
      <c r="X2423" s="7" t="e">
        <v>#N/A</v>
      </c>
      <c r="Y2423" s="7" t="e">
        <v>#N/A</v>
      </c>
      <c r="Z2423" s="7">
        <f t="shared" si="297"/>
        <v>0</v>
      </c>
      <c r="AA2423" s="7">
        <f t="shared" si="298"/>
        <v>0</v>
      </c>
      <c r="AB2423" s="7" t="b">
        <f t="shared" si="299"/>
        <v>1</v>
      </c>
      <c r="AC2423" s="7" t="b">
        <f t="shared" si="300"/>
        <v>0</v>
      </c>
      <c r="AD2423" s="7" t="b">
        <f t="shared" si="301"/>
        <v>1</v>
      </c>
      <c r="AE2423" s="7" t="b">
        <f t="shared" si="302"/>
        <v>0</v>
      </c>
      <c r="AF2423" s="7" t="b">
        <f t="shared" si="303"/>
        <v>0</v>
      </c>
      <c r="AH2423" t="b">
        <f>AND(Table252102[[#This Row],[Developmental toxicity]:[Reproductive toxicity]])</f>
        <v>0</v>
      </c>
    </row>
    <row r="2424" spans="1:34" x14ac:dyDescent="0.25">
      <c r="A2424" s="3">
        <f t="shared" si="296"/>
        <v>2423</v>
      </c>
      <c r="B2424" s="3" t="s">
        <v>1440</v>
      </c>
      <c r="C2424" s="3" t="s">
        <v>2469</v>
      </c>
      <c r="D2424" s="3" t="s">
        <v>3406</v>
      </c>
      <c r="E2424" s="29" t="s">
        <v>7745</v>
      </c>
      <c r="F2424" s="3" t="s">
        <v>8584</v>
      </c>
      <c r="G2424" s="3" t="s">
        <v>10036</v>
      </c>
      <c r="H2424" s="3" t="s">
        <v>10036</v>
      </c>
      <c r="I2424" s="3" t="s">
        <v>10037</v>
      </c>
      <c r="J2424" s="3"/>
      <c r="K2424" s="7" t="e">
        <v>#N/A</v>
      </c>
      <c r="L2424" s="7" t="e">
        <v>#N/A</v>
      </c>
      <c r="M2424" s="7" t="e">
        <v>#N/A</v>
      </c>
      <c r="N2424" s="7" t="e">
        <v>#N/A</v>
      </c>
      <c r="O2424" s="7" t="e">
        <v>#N/A</v>
      </c>
      <c r="P2424" s="7" t="e">
        <v>#N/A</v>
      </c>
      <c r="Q2424" s="7" t="e">
        <v>#N/A</v>
      </c>
      <c r="R2424" s="7" t="e">
        <v>#N/A</v>
      </c>
      <c r="S2424" s="7" t="e">
        <v>#N/A</v>
      </c>
      <c r="T2424" s="7">
        <v>0</v>
      </c>
      <c r="U2424" s="7" t="e">
        <v>#N/A</v>
      </c>
      <c r="V2424" s="7" t="e">
        <v>#N/A</v>
      </c>
      <c r="W2424" s="7" t="e">
        <v>#N/A</v>
      </c>
      <c r="X2424" s="7" t="e">
        <v>#N/A</v>
      </c>
      <c r="Y2424" s="7">
        <v>0</v>
      </c>
      <c r="Z2424" s="7">
        <f t="shared" si="297"/>
        <v>0</v>
      </c>
      <c r="AA2424" s="7">
        <f t="shared" si="298"/>
        <v>0</v>
      </c>
      <c r="AB2424" s="7" t="b">
        <f t="shared" si="299"/>
        <v>1</v>
      </c>
      <c r="AC2424" s="7" t="b">
        <f t="shared" si="300"/>
        <v>0</v>
      </c>
      <c r="AD2424" s="7" t="b">
        <f t="shared" si="301"/>
        <v>1</v>
      </c>
      <c r="AE2424" s="7" t="b">
        <f t="shared" si="302"/>
        <v>0</v>
      </c>
      <c r="AF2424" s="7" t="b">
        <f t="shared" si="303"/>
        <v>0</v>
      </c>
      <c r="AH2424" t="b">
        <f>AND(Table252102[[#This Row],[Developmental toxicity]:[Reproductive toxicity]])</f>
        <v>0</v>
      </c>
    </row>
    <row r="2425" spans="1:34" x14ac:dyDescent="0.25">
      <c r="A2425" s="3">
        <f t="shared" si="296"/>
        <v>2424</v>
      </c>
      <c r="B2425" s="3">
        <v>218</v>
      </c>
      <c r="C2425" s="3" t="s">
        <v>652</v>
      </c>
      <c r="D2425" s="3" t="s">
        <v>5186</v>
      </c>
      <c r="E2425" s="29" t="s">
        <v>4699</v>
      </c>
      <c r="F2425" s="3" t="s">
        <v>5620</v>
      </c>
      <c r="G2425" s="3" t="s">
        <v>653</v>
      </c>
      <c r="H2425" s="3" t="s">
        <v>6097</v>
      </c>
      <c r="I2425" s="3" t="s">
        <v>6538</v>
      </c>
      <c r="J2425" s="3" t="s">
        <v>1432</v>
      </c>
      <c r="K2425" s="7" t="e">
        <v>#N/A</v>
      </c>
      <c r="L2425" s="7">
        <v>0</v>
      </c>
      <c r="M2425" s="7" t="e">
        <v>#N/A</v>
      </c>
      <c r="N2425" s="7" t="e">
        <v>#N/A</v>
      </c>
      <c r="O2425" s="7" t="e">
        <v>#N/A</v>
      </c>
      <c r="P2425" s="7" t="e">
        <v>#N/A</v>
      </c>
      <c r="Q2425" s="7" t="e">
        <v>#N/A</v>
      </c>
      <c r="R2425" s="7" t="e">
        <v>#N/A</v>
      </c>
      <c r="S2425" s="7" t="e">
        <v>#N/A</v>
      </c>
      <c r="T2425" s="7" t="e">
        <v>#N/A</v>
      </c>
      <c r="U2425" s="7" t="e">
        <v>#N/A</v>
      </c>
      <c r="V2425" s="7" t="e">
        <v>#N/A</v>
      </c>
      <c r="W2425" s="7" t="e">
        <v>#N/A</v>
      </c>
      <c r="X2425" s="7" t="e">
        <v>#N/A</v>
      </c>
      <c r="Y2425" s="7">
        <v>0</v>
      </c>
      <c r="Z2425" s="7">
        <f t="shared" si="297"/>
        <v>0</v>
      </c>
      <c r="AA2425" s="7">
        <f t="shared" si="298"/>
        <v>0</v>
      </c>
      <c r="AB2425" s="7" t="b">
        <f t="shared" si="299"/>
        <v>1</v>
      </c>
      <c r="AC2425" s="7" t="b">
        <f t="shared" si="300"/>
        <v>0</v>
      </c>
      <c r="AD2425" s="7" t="b">
        <f t="shared" si="301"/>
        <v>0</v>
      </c>
      <c r="AE2425" s="7" t="b">
        <f t="shared" si="302"/>
        <v>0</v>
      </c>
      <c r="AF2425" s="7" t="b">
        <f t="shared" si="303"/>
        <v>0</v>
      </c>
      <c r="AH2425" t="b">
        <f>AND(Table252102[[#This Row],[Developmental toxicity]:[Reproductive toxicity]])</f>
        <v>0</v>
      </c>
    </row>
    <row r="2426" spans="1:34" x14ac:dyDescent="0.25">
      <c r="A2426" s="3">
        <f t="shared" ref="A2426:A2488" si="304">ROW(A2425)</f>
        <v>2425</v>
      </c>
      <c r="B2426" s="3"/>
      <c r="C2426" s="3" t="s">
        <v>20539</v>
      </c>
      <c r="D2426" s="3" t="s">
        <v>19211</v>
      </c>
      <c r="E2426" s="29" t="s">
        <v>20294</v>
      </c>
      <c r="F2426" s="3" t="s">
        <v>19708</v>
      </c>
      <c r="G2426" s="3" t="s">
        <v>19709</v>
      </c>
      <c r="H2426" s="3" t="s">
        <v>19709</v>
      </c>
      <c r="I2426" s="3" t="s">
        <v>19710</v>
      </c>
      <c r="J2426" s="3" t="s">
        <v>20</v>
      </c>
      <c r="K2426" s="7" t="e">
        <v>#N/A</v>
      </c>
      <c r="L2426" s="7" t="e">
        <v>#N/A</v>
      </c>
      <c r="M2426" s="7" t="e">
        <v>#N/A</v>
      </c>
      <c r="N2426" s="7" t="e">
        <v>#N/A</v>
      </c>
      <c r="O2426" s="7" t="e">
        <v>#N/A</v>
      </c>
      <c r="P2426" s="7" t="e">
        <v>#N/A</v>
      </c>
      <c r="Q2426" s="7" t="e">
        <v>#N/A</v>
      </c>
      <c r="R2426" s="7" t="e">
        <v>#N/A</v>
      </c>
      <c r="S2426" s="7" t="e">
        <v>#N/A</v>
      </c>
      <c r="T2426" s="7" t="e">
        <v>#N/A</v>
      </c>
      <c r="U2426" s="7" t="e">
        <v>#N/A</v>
      </c>
      <c r="V2426" s="7" t="e">
        <v>#N/A</v>
      </c>
      <c r="W2426" s="7" t="e">
        <v>#N/A</v>
      </c>
      <c r="X2426" s="7">
        <v>0</v>
      </c>
      <c r="Y2426" s="7" t="e">
        <v>#N/A</v>
      </c>
      <c r="Z2426" s="7">
        <f t="shared" ref="Z2426:Z2488" si="305">IF(COUNTIF(K2426:Y2426,1)&gt;0,1,0)</f>
        <v>0</v>
      </c>
      <c r="AA2426" s="7">
        <f t="shared" ref="AA2426:AA2488" si="306">IF(COUNTIF(K2426:Y2426,1)&gt;COUNTIF(K2426:Y2426,0),1,0)</f>
        <v>0</v>
      </c>
      <c r="AB2426" s="7" t="b">
        <f t="shared" ref="AB2426:AB2488" si="307">OR(IF(COUNT(K2426)&gt;0,TRUE,FALSE),IF(COUNT(M2426)&gt;0,TRUE,FALSE),IF(COUNT(T2426:V2426)&gt;0,TRUE,FALSE),IF(COUNT(X2426:Y2426)&gt;0,TRUE,FALSE))</f>
        <v>1</v>
      </c>
      <c r="AC2426" s="7" t="b">
        <f t="shared" ref="AC2426:AC2488" si="308">OR(IF(COUNT(N2426:S2426)&gt;0,TRUE,FALSE),IF(COUNT(W2426)&gt;0,TRUE,FALSE))</f>
        <v>0</v>
      </c>
      <c r="AD2426" s="7" t="b">
        <f t="shared" ref="AD2426:AD2488" si="309">OR(IF(COUNT(T2426:V2426)&gt;0,TRUE,FALSE),IF(COUNT(P2426:S2426)&gt;0,TRUE,FALSE))</f>
        <v>0</v>
      </c>
      <c r="AE2426" s="7" t="b">
        <f t="shared" ref="AE2426:AE2488" si="310">OR(IF(COUNT(K2426)&gt;0,TRUE,FALSE),,IF(COUNT(W2426)&gt;0,TRUE,FALSE),IF(COUNT(M2426:O2426)&gt;0,TRUE,FALSE))</f>
        <v>0</v>
      </c>
      <c r="AF2426" s="7" t="b">
        <f t="shared" ref="AF2426:AF2488" si="311">OR(IF(COUNT(U2426:V2426)&gt;0,TRUE,FALSE),IF(COUNT(M2426)&gt;0,TRUE,FALSE),IF(COUNT(N2426:S2426)&gt;0,TRUE,FALSE))</f>
        <v>0</v>
      </c>
      <c r="AH2426" t="b">
        <f>AND(Table252102[[#This Row],[Developmental toxicity]:[Reproductive toxicity]])</f>
        <v>0</v>
      </c>
    </row>
    <row r="2427" spans="1:34" x14ac:dyDescent="0.25">
      <c r="A2427" s="3">
        <f t="shared" si="304"/>
        <v>2426</v>
      </c>
      <c r="B2427" s="3"/>
      <c r="C2427" s="3" t="s">
        <v>20608</v>
      </c>
      <c r="D2427" s="3" t="s">
        <v>19281</v>
      </c>
      <c r="E2427" s="29" t="s">
        <v>20363</v>
      </c>
      <c r="F2427" s="3" t="s">
        <v>19942</v>
      </c>
      <c r="G2427" s="3" t="s">
        <v>19943</v>
      </c>
      <c r="H2427" s="3" t="s">
        <v>19944</v>
      </c>
      <c r="I2427" s="3" t="s">
        <v>19945</v>
      </c>
      <c r="J2427" s="3" t="s">
        <v>20</v>
      </c>
      <c r="K2427" s="7" t="e">
        <v>#N/A</v>
      </c>
      <c r="L2427" s="7" t="e">
        <v>#N/A</v>
      </c>
      <c r="M2427" s="7" t="e">
        <v>#N/A</v>
      </c>
      <c r="N2427" s="7" t="e">
        <v>#N/A</v>
      </c>
      <c r="O2427" s="7" t="e">
        <v>#N/A</v>
      </c>
      <c r="P2427" s="7" t="e">
        <v>#N/A</v>
      </c>
      <c r="Q2427" s="7" t="e">
        <v>#N/A</v>
      </c>
      <c r="R2427" s="7" t="e">
        <v>#N/A</v>
      </c>
      <c r="S2427" s="7" t="e">
        <v>#N/A</v>
      </c>
      <c r="T2427" s="7" t="e">
        <v>#N/A</v>
      </c>
      <c r="U2427" s="7" t="e">
        <v>#N/A</v>
      </c>
      <c r="V2427" s="7" t="e">
        <v>#N/A</v>
      </c>
      <c r="W2427" s="7" t="e">
        <v>#N/A</v>
      </c>
      <c r="X2427" s="7">
        <v>0</v>
      </c>
      <c r="Y2427" s="7" t="e">
        <v>#N/A</v>
      </c>
      <c r="Z2427" s="7">
        <f t="shared" si="305"/>
        <v>0</v>
      </c>
      <c r="AA2427" s="7">
        <f t="shared" si="306"/>
        <v>0</v>
      </c>
      <c r="AB2427" s="7" t="b">
        <f t="shared" si="307"/>
        <v>1</v>
      </c>
      <c r="AC2427" s="7" t="b">
        <f t="shared" si="308"/>
        <v>0</v>
      </c>
      <c r="AD2427" s="7" t="b">
        <f t="shared" si="309"/>
        <v>0</v>
      </c>
      <c r="AE2427" s="7" t="b">
        <f t="shared" si="310"/>
        <v>0</v>
      </c>
      <c r="AF2427" s="7" t="b">
        <f t="shared" si="311"/>
        <v>0</v>
      </c>
      <c r="AH2427" t="b">
        <f>AND(Table252102[[#This Row],[Developmental toxicity]:[Reproductive toxicity]])</f>
        <v>0</v>
      </c>
    </row>
    <row r="2428" spans="1:34" x14ac:dyDescent="0.25">
      <c r="A2428" s="3">
        <f t="shared" si="304"/>
        <v>2427</v>
      </c>
      <c r="B2428" s="3" t="s">
        <v>1440</v>
      </c>
      <c r="C2428" s="3" t="s">
        <v>2538</v>
      </c>
      <c r="D2428" s="3" t="s">
        <v>3488</v>
      </c>
      <c r="E2428" s="29" t="s">
        <v>7811</v>
      </c>
      <c r="F2428" s="3" t="s">
        <v>8650</v>
      </c>
      <c r="G2428" s="3" t="s">
        <v>10179</v>
      </c>
      <c r="H2428" s="3" t="s">
        <v>10179</v>
      </c>
      <c r="I2428" s="3" t="s">
        <v>10180</v>
      </c>
      <c r="J2428" s="3"/>
      <c r="K2428" s="7" t="e">
        <v>#N/A</v>
      </c>
      <c r="L2428" s="7" t="e">
        <v>#N/A</v>
      </c>
      <c r="M2428" s="7" t="e">
        <v>#N/A</v>
      </c>
      <c r="N2428" s="7" t="e">
        <v>#N/A</v>
      </c>
      <c r="O2428" s="7" t="e">
        <v>#N/A</v>
      </c>
      <c r="P2428" s="7" t="e">
        <v>#N/A</v>
      </c>
      <c r="Q2428" s="7" t="e">
        <v>#N/A</v>
      </c>
      <c r="R2428" s="7" t="e">
        <v>#N/A</v>
      </c>
      <c r="S2428" s="7" t="e">
        <v>#N/A</v>
      </c>
      <c r="T2428" s="7">
        <v>0</v>
      </c>
      <c r="U2428" s="7" t="e">
        <v>#N/A</v>
      </c>
      <c r="V2428" s="7" t="e">
        <v>#N/A</v>
      </c>
      <c r="W2428" s="7" t="e">
        <v>#N/A</v>
      </c>
      <c r="X2428" s="7" t="e">
        <v>#N/A</v>
      </c>
      <c r="Y2428" s="7">
        <v>1</v>
      </c>
      <c r="Z2428" s="7">
        <f t="shared" si="305"/>
        <v>1</v>
      </c>
      <c r="AA2428" s="7">
        <f t="shared" si="306"/>
        <v>0</v>
      </c>
      <c r="AB2428" s="7" t="b">
        <f t="shared" si="307"/>
        <v>1</v>
      </c>
      <c r="AC2428" s="7" t="b">
        <f t="shared" si="308"/>
        <v>0</v>
      </c>
      <c r="AD2428" s="7" t="b">
        <f t="shared" si="309"/>
        <v>1</v>
      </c>
      <c r="AE2428" s="7" t="b">
        <f t="shared" si="310"/>
        <v>0</v>
      </c>
      <c r="AF2428" s="7" t="b">
        <f t="shared" si="311"/>
        <v>0</v>
      </c>
      <c r="AH2428" t="b">
        <f>AND(Table252102[[#This Row],[Developmental toxicity]:[Reproductive toxicity]])</f>
        <v>0</v>
      </c>
    </row>
    <row r="2429" spans="1:34" x14ac:dyDescent="0.25">
      <c r="A2429" s="3">
        <f t="shared" si="304"/>
        <v>2428</v>
      </c>
      <c r="B2429" s="3"/>
      <c r="C2429" s="3" t="s">
        <v>13035</v>
      </c>
      <c r="D2429" s="3" t="s">
        <v>13034</v>
      </c>
      <c r="E2429" s="29" t="s">
        <v>17238</v>
      </c>
      <c r="F2429" s="3" t="s">
        <v>17239</v>
      </c>
      <c r="G2429" s="3" t="s">
        <v>17240</v>
      </c>
      <c r="H2429" s="3" t="s">
        <v>17240</v>
      </c>
      <c r="I2429" s="3" t="s">
        <v>17241</v>
      </c>
      <c r="J2429" s="3"/>
      <c r="K2429" s="7" t="e">
        <v>#N/A</v>
      </c>
      <c r="L2429" s="7" t="e">
        <v>#N/A</v>
      </c>
      <c r="M2429" s="7" t="e">
        <v>#N/A</v>
      </c>
      <c r="N2429" s="7" t="e">
        <v>#N/A</v>
      </c>
      <c r="O2429" s="7" t="e">
        <v>#N/A</v>
      </c>
      <c r="P2429" s="7" t="e">
        <v>#N/A</v>
      </c>
      <c r="Q2429" s="7" t="e">
        <v>#N/A</v>
      </c>
      <c r="R2429" s="7" t="e">
        <v>#N/A</v>
      </c>
      <c r="S2429" s="7" t="e">
        <v>#N/A</v>
      </c>
      <c r="T2429" s="7" t="e">
        <v>#N/A</v>
      </c>
      <c r="U2429" s="7" t="e">
        <v>#N/A</v>
      </c>
      <c r="V2429" s="7" t="e">
        <v>#N/A</v>
      </c>
      <c r="W2429" s="3">
        <v>0</v>
      </c>
      <c r="X2429" s="3" t="e">
        <v>#N/A</v>
      </c>
      <c r="Y2429" s="7" t="e">
        <v>#N/A</v>
      </c>
      <c r="Z2429" s="7">
        <f t="shared" si="305"/>
        <v>0</v>
      </c>
      <c r="AA2429" s="7">
        <f t="shared" si="306"/>
        <v>0</v>
      </c>
      <c r="AB2429" s="7" t="b">
        <f t="shared" si="307"/>
        <v>0</v>
      </c>
      <c r="AC2429" s="7" t="b">
        <f t="shared" si="308"/>
        <v>1</v>
      </c>
      <c r="AD2429" s="7" t="b">
        <f t="shared" si="309"/>
        <v>0</v>
      </c>
      <c r="AE2429" s="7" t="b">
        <f t="shared" si="310"/>
        <v>1</v>
      </c>
      <c r="AF2429" s="7" t="b">
        <f t="shared" si="311"/>
        <v>0</v>
      </c>
      <c r="AH2429" t="b">
        <f>AND(Table252102[[#This Row],[Developmental toxicity]:[Reproductive toxicity]])</f>
        <v>0</v>
      </c>
    </row>
    <row r="2430" spans="1:34" x14ac:dyDescent="0.25">
      <c r="A2430" s="3">
        <f t="shared" si="304"/>
        <v>2429</v>
      </c>
      <c r="B2430" s="3" t="s">
        <v>1440</v>
      </c>
      <c r="C2430" s="3" t="s">
        <v>2092</v>
      </c>
      <c r="D2430" s="3" t="s">
        <v>2978</v>
      </c>
      <c r="E2430" s="12" t="s">
        <v>7373</v>
      </c>
      <c r="F2430" t="s">
        <v>8221</v>
      </c>
      <c r="G2430" t="s">
        <v>9225</v>
      </c>
      <c r="H2430" t="s">
        <v>9225</v>
      </c>
      <c r="I2430" t="s">
        <v>9226</v>
      </c>
      <c r="J2430" s="3"/>
      <c r="K2430" s="7" t="e">
        <v>#N/A</v>
      </c>
      <c r="L2430" s="7" t="e">
        <v>#N/A</v>
      </c>
      <c r="M2430" s="7" t="e">
        <v>#N/A</v>
      </c>
      <c r="N2430" s="7" t="e">
        <v>#N/A</v>
      </c>
      <c r="O2430" s="7" t="e">
        <v>#N/A</v>
      </c>
      <c r="P2430" s="7" t="e">
        <v>#N/A</v>
      </c>
      <c r="Q2430" s="7" t="e">
        <v>#N/A</v>
      </c>
      <c r="R2430" s="7" t="e">
        <v>#N/A</v>
      </c>
      <c r="S2430" s="7" t="e">
        <v>#N/A</v>
      </c>
      <c r="T2430" s="7">
        <v>0</v>
      </c>
      <c r="U2430" s="7" t="e">
        <v>#N/A</v>
      </c>
      <c r="V2430" s="7" t="e">
        <v>#N/A</v>
      </c>
      <c r="W2430" s="7" t="e">
        <v>#N/A</v>
      </c>
      <c r="X2430" s="7" t="e">
        <v>#N/A</v>
      </c>
      <c r="Y2430" s="7" t="e">
        <v>#N/A</v>
      </c>
      <c r="Z2430" s="7">
        <f t="shared" si="305"/>
        <v>0</v>
      </c>
      <c r="AA2430" s="7">
        <f t="shared" si="306"/>
        <v>0</v>
      </c>
      <c r="AB2430" s="7" t="b">
        <f t="shared" si="307"/>
        <v>1</v>
      </c>
      <c r="AC2430" s="7" t="b">
        <f t="shared" si="308"/>
        <v>0</v>
      </c>
      <c r="AD2430" s="7" t="b">
        <f t="shared" si="309"/>
        <v>1</v>
      </c>
      <c r="AE2430" s="7" t="b">
        <f t="shared" si="310"/>
        <v>0</v>
      </c>
      <c r="AF2430" s="7" t="b">
        <f t="shared" si="311"/>
        <v>0</v>
      </c>
      <c r="AH2430" t="b">
        <f>AND(Table252102[[#This Row],[Developmental toxicity]:[Reproductive toxicity]])</f>
        <v>0</v>
      </c>
    </row>
    <row r="2431" spans="1:34" x14ac:dyDescent="0.25">
      <c r="A2431" s="3">
        <f t="shared" si="304"/>
        <v>2430</v>
      </c>
      <c r="B2431" s="3" t="s">
        <v>1440</v>
      </c>
      <c r="C2431" s="3" t="s">
        <v>2632</v>
      </c>
      <c r="D2431" s="3" t="s">
        <v>3592</v>
      </c>
      <c r="E2431" s="12" t="s">
        <v>7905</v>
      </c>
      <c r="F2431" t="s">
        <v>8744</v>
      </c>
      <c r="G2431" t="s">
        <v>10396</v>
      </c>
      <c r="H2431" t="s">
        <v>10396</v>
      </c>
      <c r="I2431" t="s">
        <v>10397</v>
      </c>
      <c r="J2431" s="3"/>
      <c r="K2431" s="7" t="e">
        <v>#N/A</v>
      </c>
      <c r="L2431" s="7" t="e">
        <v>#N/A</v>
      </c>
      <c r="M2431" s="7" t="e">
        <v>#N/A</v>
      </c>
      <c r="N2431" s="7" t="e">
        <v>#N/A</v>
      </c>
      <c r="O2431" s="7" t="e">
        <v>#N/A</v>
      </c>
      <c r="P2431" s="7" t="e">
        <v>#N/A</v>
      </c>
      <c r="Q2431" s="7" t="e">
        <v>#N/A</v>
      </c>
      <c r="R2431" s="7" t="e">
        <v>#N/A</v>
      </c>
      <c r="S2431" s="7" t="e">
        <v>#N/A</v>
      </c>
      <c r="T2431" s="7">
        <v>0</v>
      </c>
      <c r="U2431" s="7" t="e">
        <v>#N/A</v>
      </c>
      <c r="V2431" s="7" t="e">
        <v>#N/A</v>
      </c>
      <c r="W2431" s="7">
        <v>1</v>
      </c>
      <c r="X2431" s="7">
        <v>0</v>
      </c>
      <c r="Y2431" s="7" t="e">
        <v>#N/A</v>
      </c>
      <c r="Z2431" s="7">
        <f t="shared" si="305"/>
        <v>1</v>
      </c>
      <c r="AA2431" s="7">
        <f t="shared" si="306"/>
        <v>0</v>
      </c>
      <c r="AB2431" s="7" t="b">
        <f t="shared" si="307"/>
        <v>1</v>
      </c>
      <c r="AC2431" s="7" t="b">
        <f t="shared" si="308"/>
        <v>1</v>
      </c>
      <c r="AD2431" s="7" t="b">
        <f t="shared" si="309"/>
        <v>1</v>
      </c>
      <c r="AE2431" s="7" t="b">
        <f t="shared" si="310"/>
        <v>1</v>
      </c>
      <c r="AF2431" s="7" t="b">
        <f t="shared" si="311"/>
        <v>0</v>
      </c>
      <c r="AH2431" t="b">
        <f>AND(Table252102[[#This Row],[Developmental toxicity]:[Reproductive toxicity]])</f>
        <v>1</v>
      </c>
    </row>
    <row r="2432" spans="1:34" x14ac:dyDescent="0.25">
      <c r="A2432" s="3">
        <f t="shared" si="304"/>
        <v>2431</v>
      </c>
      <c r="B2432" s="3" t="s">
        <v>1440</v>
      </c>
      <c r="C2432" s="3" t="s">
        <v>2769</v>
      </c>
      <c r="D2432" s="3" t="s">
        <v>3748</v>
      </c>
      <c r="E2432" s="12" t="s">
        <v>8039</v>
      </c>
      <c r="F2432" t="s">
        <v>8871</v>
      </c>
      <c r="G2432" t="s">
        <v>10695</v>
      </c>
      <c r="H2432" t="s">
        <v>10695</v>
      </c>
      <c r="I2432" t="s">
        <v>10696</v>
      </c>
      <c r="J2432" s="3"/>
      <c r="K2432" s="7" t="e">
        <v>#N/A</v>
      </c>
      <c r="L2432" s="7" t="e">
        <v>#N/A</v>
      </c>
      <c r="M2432" s="7" t="e">
        <v>#N/A</v>
      </c>
      <c r="N2432" s="7" t="e">
        <v>#N/A</v>
      </c>
      <c r="O2432" s="7" t="e">
        <v>#N/A</v>
      </c>
      <c r="P2432" s="7" t="e">
        <v>#N/A</v>
      </c>
      <c r="Q2432" s="7" t="e">
        <v>#N/A</v>
      </c>
      <c r="R2432" s="7" t="e">
        <v>#N/A</v>
      </c>
      <c r="S2432" s="7" t="e">
        <v>#N/A</v>
      </c>
      <c r="T2432" s="7">
        <v>0</v>
      </c>
      <c r="U2432" s="7" t="e">
        <v>#N/A</v>
      </c>
      <c r="V2432" s="7" t="e">
        <v>#N/A</v>
      </c>
      <c r="W2432" s="7" t="e">
        <v>#N/A</v>
      </c>
      <c r="X2432" s="7">
        <v>0</v>
      </c>
      <c r="Y2432" s="7" t="e">
        <v>#N/A</v>
      </c>
      <c r="Z2432" s="7">
        <f t="shared" si="305"/>
        <v>0</v>
      </c>
      <c r="AA2432" s="7">
        <f t="shared" si="306"/>
        <v>0</v>
      </c>
      <c r="AB2432" s="7" t="b">
        <f t="shared" si="307"/>
        <v>1</v>
      </c>
      <c r="AC2432" s="7" t="b">
        <f t="shared" si="308"/>
        <v>0</v>
      </c>
      <c r="AD2432" s="7" t="b">
        <f t="shared" si="309"/>
        <v>1</v>
      </c>
      <c r="AE2432" s="7" t="b">
        <f t="shared" si="310"/>
        <v>0</v>
      </c>
      <c r="AF2432" s="7" t="b">
        <f t="shared" si="311"/>
        <v>0</v>
      </c>
      <c r="AH2432" t="b">
        <f>AND(Table252102[[#This Row],[Developmental toxicity]:[Reproductive toxicity]])</f>
        <v>0</v>
      </c>
    </row>
    <row r="2433" spans="1:34" x14ac:dyDescent="0.25">
      <c r="A2433" s="3">
        <f t="shared" si="304"/>
        <v>2432</v>
      </c>
      <c r="B2433" s="3" t="s">
        <v>1440</v>
      </c>
      <c r="C2433" s="3" t="s">
        <v>2022</v>
      </c>
      <c r="D2433" s="3" t="s">
        <v>2901</v>
      </c>
      <c r="E2433" s="12" t="s">
        <v>7303</v>
      </c>
      <c r="F2433" t="s">
        <v>8152</v>
      </c>
      <c r="G2433" t="s">
        <v>9085</v>
      </c>
      <c r="H2433" t="s">
        <v>9085</v>
      </c>
      <c r="I2433" t="s">
        <v>9086</v>
      </c>
      <c r="J2433" s="3"/>
      <c r="K2433" s="7" t="e">
        <v>#N/A</v>
      </c>
      <c r="L2433" s="7" t="e">
        <v>#N/A</v>
      </c>
      <c r="M2433" s="7" t="e">
        <v>#N/A</v>
      </c>
      <c r="N2433" s="7" t="e">
        <v>#N/A</v>
      </c>
      <c r="O2433" s="7" t="e">
        <v>#N/A</v>
      </c>
      <c r="P2433" s="7" t="e">
        <v>#N/A</v>
      </c>
      <c r="Q2433" s="7" t="e">
        <v>#N/A</v>
      </c>
      <c r="R2433" s="7" t="e">
        <v>#N/A</v>
      </c>
      <c r="S2433" s="7" t="e">
        <v>#N/A</v>
      </c>
      <c r="T2433" s="7">
        <v>0</v>
      </c>
      <c r="U2433" s="7" t="e">
        <v>#N/A</v>
      </c>
      <c r="V2433" s="7" t="e">
        <v>#N/A</v>
      </c>
      <c r="W2433" s="7" t="e">
        <v>#N/A</v>
      </c>
      <c r="X2433" s="7" t="e">
        <v>#N/A</v>
      </c>
      <c r="Y2433" s="7" t="e">
        <v>#N/A</v>
      </c>
      <c r="Z2433" s="7">
        <f t="shared" si="305"/>
        <v>0</v>
      </c>
      <c r="AA2433" s="7">
        <f t="shared" si="306"/>
        <v>0</v>
      </c>
      <c r="AB2433" s="7" t="b">
        <f t="shared" si="307"/>
        <v>1</v>
      </c>
      <c r="AC2433" s="7" t="b">
        <f t="shared" si="308"/>
        <v>0</v>
      </c>
      <c r="AD2433" s="7" t="b">
        <f t="shared" si="309"/>
        <v>1</v>
      </c>
      <c r="AE2433" s="7" t="b">
        <f t="shared" si="310"/>
        <v>0</v>
      </c>
      <c r="AF2433" s="7" t="b">
        <f t="shared" si="311"/>
        <v>0</v>
      </c>
      <c r="AH2433" t="b">
        <f>AND(Table252102[[#This Row],[Developmental toxicity]:[Reproductive toxicity]])</f>
        <v>0</v>
      </c>
    </row>
    <row r="2434" spans="1:34" x14ac:dyDescent="0.25">
      <c r="A2434" s="3">
        <f t="shared" si="304"/>
        <v>2433</v>
      </c>
      <c r="B2434" s="3"/>
      <c r="C2434" s="3" t="s">
        <v>12457</v>
      </c>
      <c r="D2434" s="3" t="s">
        <v>12456</v>
      </c>
      <c r="E2434" s="29" t="s">
        <v>16373</v>
      </c>
      <c r="F2434" s="3" t="s">
        <v>16374</v>
      </c>
      <c r="G2434" s="3" t="s">
        <v>16375</v>
      </c>
      <c r="H2434" s="3" t="s">
        <v>16375</v>
      </c>
      <c r="I2434" s="3" t="s">
        <v>16376</v>
      </c>
      <c r="J2434" s="3"/>
      <c r="K2434" s="7" t="e">
        <v>#N/A</v>
      </c>
      <c r="L2434" s="7" t="e">
        <v>#N/A</v>
      </c>
      <c r="M2434" s="7" t="e">
        <v>#N/A</v>
      </c>
      <c r="N2434" s="7" t="e">
        <v>#N/A</v>
      </c>
      <c r="O2434" s="7" t="e">
        <v>#N/A</v>
      </c>
      <c r="P2434" s="7" t="e">
        <v>#N/A</v>
      </c>
      <c r="Q2434" s="7" t="e">
        <v>#N/A</v>
      </c>
      <c r="R2434" s="7" t="e">
        <v>#N/A</v>
      </c>
      <c r="S2434" s="7" t="e">
        <v>#N/A</v>
      </c>
      <c r="T2434" s="7" t="e">
        <v>#N/A</v>
      </c>
      <c r="U2434" s="7" t="e">
        <v>#N/A</v>
      </c>
      <c r="V2434" s="7" t="e">
        <v>#N/A</v>
      </c>
      <c r="W2434" s="3">
        <v>0</v>
      </c>
      <c r="X2434" s="3" t="e">
        <v>#N/A</v>
      </c>
      <c r="Y2434" s="7" t="e">
        <v>#N/A</v>
      </c>
      <c r="Z2434" s="7">
        <f t="shared" si="305"/>
        <v>0</v>
      </c>
      <c r="AA2434" s="7">
        <f t="shared" si="306"/>
        <v>0</v>
      </c>
      <c r="AB2434" s="7" t="b">
        <f t="shared" si="307"/>
        <v>0</v>
      </c>
      <c r="AC2434" s="7" t="b">
        <f t="shared" si="308"/>
        <v>1</v>
      </c>
      <c r="AD2434" s="7" t="b">
        <f t="shared" si="309"/>
        <v>0</v>
      </c>
      <c r="AE2434" s="7" t="b">
        <f t="shared" si="310"/>
        <v>1</v>
      </c>
      <c r="AF2434" s="7" t="b">
        <f t="shared" si="311"/>
        <v>0</v>
      </c>
      <c r="AH2434" t="b">
        <f>AND(Table252102[[#This Row],[Developmental toxicity]:[Reproductive toxicity]])</f>
        <v>0</v>
      </c>
    </row>
    <row r="2435" spans="1:34" x14ac:dyDescent="0.25">
      <c r="A2435" s="3">
        <f t="shared" si="304"/>
        <v>2434</v>
      </c>
      <c r="B2435" s="3"/>
      <c r="C2435" s="3" t="s">
        <v>12404</v>
      </c>
      <c r="D2435" s="3" t="s">
        <v>17905</v>
      </c>
      <c r="E2435" s="29" t="s">
        <v>16273</v>
      </c>
      <c r="F2435" s="3" t="s">
        <v>16274</v>
      </c>
      <c r="G2435" s="3" t="s">
        <v>16275</v>
      </c>
      <c r="H2435" s="3" t="s">
        <v>16275</v>
      </c>
      <c r="I2435" s="3" t="s">
        <v>16276</v>
      </c>
      <c r="J2435" s="3"/>
      <c r="K2435" s="7" t="e">
        <v>#N/A</v>
      </c>
      <c r="L2435" s="7" t="e">
        <v>#N/A</v>
      </c>
      <c r="M2435" s="7" t="e">
        <v>#N/A</v>
      </c>
      <c r="N2435" s="7" t="e">
        <v>#N/A</v>
      </c>
      <c r="O2435" s="7" t="e">
        <v>#N/A</v>
      </c>
      <c r="P2435" s="7" t="e">
        <v>#N/A</v>
      </c>
      <c r="Q2435" s="7" t="e">
        <v>#N/A</v>
      </c>
      <c r="R2435" s="7" t="e">
        <v>#N/A</v>
      </c>
      <c r="S2435" s="7" t="e">
        <v>#N/A</v>
      </c>
      <c r="T2435" s="7" t="e">
        <v>#N/A</v>
      </c>
      <c r="U2435" s="7" t="e">
        <v>#N/A</v>
      </c>
      <c r="V2435" s="7" t="e">
        <v>#N/A</v>
      </c>
      <c r="W2435" s="3">
        <v>0</v>
      </c>
      <c r="X2435" s="3" t="e">
        <v>#N/A</v>
      </c>
      <c r="Y2435" s="7" t="e">
        <v>#N/A</v>
      </c>
      <c r="Z2435" s="7">
        <f t="shared" si="305"/>
        <v>0</v>
      </c>
      <c r="AA2435" s="7">
        <f t="shared" si="306"/>
        <v>0</v>
      </c>
      <c r="AB2435" s="7" t="b">
        <f t="shared" si="307"/>
        <v>0</v>
      </c>
      <c r="AC2435" s="7" t="b">
        <f t="shared" si="308"/>
        <v>1</v>
      </c>
      <c r="AD2435" s="7" t="b">
        <f t="shared" si="309"/>
        <v>0</v>
      </c>
      <c r="AE2435" s="7" t="b">
        <f t="shared" si="310"/>
        <v>1</v>
      </c>
      <c r="AF2435" s="7" t="b">
        <f t="shared" si="311"/>
        <v>0</v>
      </c>
      <c r="AH2435" t="b">
        <f>AND(Table252102[[#This Row],[Developmental toxicity]:[Reproductive toxicity]])</f>
        <v>0</v>
      </c>
    </row>
    <row r="2436" spans="1:34" x14ac:dyDescent="0.25">
      <c r="A2436" s="3">
        <f t="shared" si="304"/>
        <v>2435</v>
      </c>
      <c r="B2436" s="3"/>
      <c r="C2436" s="3" t="s">
        <v>18606</v>
      </c>
      <c r="D2436" s="3" t="s">
        <v>18365</v>
      </c>
      <c r="E2436" s="29" t="s">
        <v>18486</v>
      </c>
      <c r="F2436" s="3" t="s">
        <v>18780</v>
      </c>
      <c r="G2436" s="3" t="s">
        <v>18781</v>
      </c>
      <c r="H2436" s="3" t="s">
        <v>18782</v>
      </c>
      <c r="I2436" s="3" t="s">
        <v>18783</v>
      </c>
      <c r="J2436" s="3" t="s">
        <v>20</v>
      </c>
      <c r="K2436" s="7" t="e">
        <v>#N/A</v>
      </c>
      <c r="L2436" s="7" t="e">
        <v>#N/A</v>
      </c>
      <c r="M2436" s="7" t="e">
        <v>#N/A</v>
      </c>
      <c r="N2436" s="7" t="e">
        <v>#N/A</v>
      </c>
      <c r="O2436" s="7" t="e">
        <v>#N/A</v>
      </c>
      <c r="P2436" s="7" t="e">
        <v>#N/A</v>
      </c>
      <c r="Q2436" s="7" t="e">
        <v>#N/A</v>
      </c>
      <c r="R2436" s="7" t="e">
        <v>#N/A</v>
      </c>
      <c r="S2436" s="7" t="e">
        <v>#N/A</v>
      </c>
      <c r="T2436" s="7" t="e">
        <v>#N/A</v>
      </c>
      <c r="U2436" s="7" t="e">
        <v>#N/A</v>
      </c>
      <c r="V2436" s="7" t="e">
        <v>#N/A</v>
      </c>
      <c r="W2436" s="7" t="e">
        <v>#N/A</v>
      </c>
      <c r="X2436" s="7">
        <v>0</v>
      </c>
      <c r="Y2436" s="7" t="e">
        <v>#N/A</v>
      </c>
      <c r="Z2436" s="7">
        <f t="shared" si="305"/>
        <v>0</v>
      </c>
      <c r="AA2436" s="7">
        <f t="shared" si="306"/>
        <v>0</v>
      </c>
      <c r="AB2436" s="7" t="b">
        <f t="shared" si="307"/>
        <v>1</v>
      </c>
      <c r="AC2436" s="7" t="b">
        <f t="shared" si="308"/>
        <v>0</v>
      </c>
      <c r="AD2436" s="7" t="b">
        <f t="shared" si="309"/>
        <v>0</v>
      </c>
      <c r="AE2436" s="7" t="b">
        <f t="shared" si="310"/>
        <v>0</v>
      </c>
      <c r="AF2436" s="7" t="b">
        <f t="shared" si="311"/>
        <v>0</v>
      </c>
      <c r="AH2436" t="b">
        <f>AND(Table252102[[#This Row],[Developmental toxicity]:[Reproductive toxicity]])</f>
        <v>0</v>
      </c>
    </row>
    <row r="2437" spans="1:34" x14ac:dyDescent="0.25">
      <c r="A2437" s="3">
        <f t="shared" si="304"/>
        <v>2436</v>
      </c>
      <c r="B2437" s="3"/>
      <c r="C2437" s="3" t="s">
        <v>18601</v>
      </c>
      <c r="D2437" s="3" t="s">
        <v>18360</v>
      </c>
      <c r="E2437" s="29" t="s">
        <v>18481</v>
      </c>
      <c r="F2437" s="3" t="s">
        <v>18760</v>
      </c>
      <c r="G2437" s="3" t="s">
        <v>18761</v>
      </c>
      <c r="H2437" s="3" t="s">
        <v>18762</v>
      </c>
      <c r="I2437" s="3" t="s">
        <v>18763</v>
      </c>
      <c r="J2437" s="3" t="s">
        <v>20</v>
      </c>
      <c r="K2437" s="7" t="e">
        <v>#N/A</v>
      </c>
      <c r="L2437" s="7" t="e">
        <v>#N/A</v>
      </c>
      <c r="M2437" s="7" t="e">
        <v>#N/A</v>
      </c>
      <c r="N2437" s="7" t="e">
        <v>#N/A</v>
      </c>
      <c r="O2437" s="7" t="e">
        <v>#N/A</v>
      </c>
      <c r="P2437" s="7" t="e">
        <v>#N/A</v>
      </c>
      <c r="Q2437" s="7" t="e">
        <v>#N/A</v>
      </c>
      <c r="R2437" s="7" t="e">
        <v>#N/A</v>
      </c>
      <c r="S2437" s="7" t="e">
        <v>#N/A</v>
      </c>
      <c r="T2437" s="7" t="e">
        <v>#N/A</v>
      </c>
      <c r="U2437" s="7" t="e">
        <v>#N/A</v>
      </c>
      <c r="V2437" s="7" t="e">
        <v>#N/A</v>
      </c>
      <c r="W2437" s="7" t="e">
        <v>#N/A</v>
      </c>
      <c r="X2437" s="7">
        <v>0</v>
      </c>
      <c r="Y2437" s="7" t="e">
        <v>#N/A</v>
      </c>
      <c r="Z2437" s="7">
        <f t="shared" si="305"/>
        <v>0</v>
      </c>
      <c r="AA2437" s="7">
        <f t="shared" si="306"/>
        <v>0</v>
      </c>
      <c r="AB2437" s="7" t="b">
        <f t="shared" si="307"/>
        <v>1</v>
      </c>
      <c r="AC2437" s="7" t="b">
        <f t="shared" si="308"/>
        <v>0</v>
      </c>
      <c r="AD2437" s="7" t="b">
        <f t="shared" si="309"/>
        <v>0</v>
      </c>
      <c r="AE2437" s="7" t="b">
        <f t="shared" si="310"/>
        <v>0</v>
      </c>
      <c r="AF2437" s="7" t="b">
        <f t="shared" si="311"/>
        <v>0</v>
      </c>
      <c r="AH2437" t="b">
        <f>AND(Table252102[[#This Row],[Developmental toxicity]:[Reproductive toxicity]])</f>
        <v>0</v>
      </c>
    </row>
    <row r="2438" spans="1:34" x14ac:dyDescent="0.25">
      <c r="A2438" s="3">
        <f t="shared" si="304"/>
        <v>2437</v>
      </c>
      <c r="B2438" s="3" t="s">
        <v>1440</v>
      </c>
      <c r="C2438" s="3" t="s">
        <v>2024</v>
      </c>
      <c r="D2438" s="3" t="s">
        <v>2903</v>
      </c>
      <c r="E2438" s="12" t="s">
        <v>7305</v>
      </c>
      <c r="F2438" t="s">
        <v>8154</v>
      </c>
      <c r="G2438" t="s">
        <v>9089</v>
      </c>
      <c r="H2438" t="s">
        <v>9089</v>
      </c>
      <c r="I2438" t="s">
        <v>9090</v>
      </c>
      <c r="J2438" s="3"/>
      <c r="K2438" s="7" t="e">
        <v>#N/A</v>
      </c>
      <c r="L2438" s="7" t="e">
        <v>#N/A</v>
      </c>
      <c r="M2438" s="7" t="e">
        <v>#N/A</v>
      </c>
      <c r="N2438" s="7" t="e">
        <v>#N/A</v>
      </c>
      <c r="O2438" s="7" t="e">
        <v>#N/A</v>
      </c>
      <c r="P2438" s="7" t="e">
        <v>#N/A</v>
      </c>
      <c r="Q2438" s="7" t="e">
        <v>#N/A</v>
      </c>
      <c r="R2438" s="7" t="e">
        <v>#N/A</v>
      </c>
      <c r="S2438" s="7" t="e">
        <v>#N/A</v>
      </c>
      <c r="T2438" s="7">
        <v>0</v>
      </c>
      <c r="U2438" s="7" t="e">
        <v>#N/A</v>
      </c>
      <c r="V2438" s="7" t="e">
        <v>#N/A</v>
      </c>
      <c r="W2438" s="7" t="e">
        <v>#N/A</v>
      </c>
      <c r="X2438" s="7" t="e">
        <v>#N/A</v>
      </c>
      <c r="Y2438" s="7" t="e">
        <v>#N/A</v>
      </c>
      <c r="Z2438" s="7">
        <f t="shared" si="305"/>
        <v>0</v>
      </c>
      <c r="AA2438" s="7">
        <f t="shared" si="306"/>
        <v>0</v>
      </c>
      <c r="AB2438" s="7" t="b">
        <f t="shared" si="307"/>
        <v>1</v>
      </c>
      <c r="AC2438" s="7" t="b">
        <f t="shared" si="308"/>
        <v>0</v>
      </c>
      <c r="AD2438" s="7" t="b">
        <f t="shared" si="309"/>
        <v>1</v>
      </c>
      <c r="AE2438" s="7" t="b">
        <f t="shared" si="310"/>
        <v>0</v>
      </c>
      <c r="AF2438" s="7" t="b">
        <f t="shared" si="311"/>
        <v>0</v>
      </c>
      <c r="AH2438" t="b">
        <f>AND(Table252102[[#This Row],[Developmental toxicity]:[Reproductive toxicity]])</f>
        <v>0</v>
      </c>
    </row>
    <row r="2439" spans="1:34" x14ac:dyDescent="0.25">
      <c r="A2439" s="3">
        <f t="shared" si="304"/>
        <v>2438</v>
      </c>
      <c r="B2439" s="3"/>
      <c r="C2439" s="3" t="s">
        <v>12005</v>
      </c>
      <c r="D2439" s="3" t="s">
        <v>12004</v>
      </c>
      <c r="E2439" s="29" t="s">
        <v>15644</v>
      </c>
      <c r="F2439" s="3" t="s">
        <v>15645</v>
      </c>
      <c r="G2439" s="3" t="s">
        <v>15646</v>
      </c>
      <c r="H2439" s="3" t="s">
        <v>15647</v>
      </c>
      <c r="I2439" s="3" t="s">
        <v>15648</v>
      </c>
      <c r="J2439" s="3"/>
      <c r="K2439" s="7" t="e">
        <v>#N/A</v>
      </c>
      <c r="L2439" s="7" t="e">
        <v>#N/A</v>
      </c>
      <c r="M2439" s="7" t="e">
        <v>#N/A</v>
      </c>
      <c r="N2439" s="7" t="e">
        <v>#N/A</v>
      </c>
      <c r="O2439" s="7" t="e">
        <v>#N/A</v>
      </c>
      <c r="P2439" s="7" t="e">
        <v>#N/A</v>
      </c>
      <c r="Q2439" s="7" t="e">
        <v>#N/A</v>
      </c>
      <c r="R2439" s="7" t="e">
        <v>#N/A</v>
      </c>
      <c r="S2439" s="7" t="e">
        <v>#N/A</v>
      </c>
      <c r="T2439" s="7" t="e">
        <v>#N/A</v>
      </c>
      <c r="U2439" s="7" t="e">
        <v>#N/A</v>
      </c>
      <c r="V2439" s="7" t="e">
        <v>#N/A</v>
      </c>
      <c r="W2439" s="3">
        <v>0</v>
      </c>
      <c r="X2439" s="3" t="e">
        <v>#N/A</v>
      </c>
      <c r="Y2439" s="7" t="e">
        <v>#N/A</v>
      </c>
      <c r="Z2439" s="7">
        <f t="shared" si="305"/>
        <v>0</v>
      </c>
      <c r="AA2439" s="7">
        <f t="shared" si="306"/>
        <v>0</v>
      </c>
      <c r="AB2439" s="7" t="b">
        <f t="shared" si="307"/>
        <v>0</v>
      </c>
      <c r="AC2439" s="7" t="b">
        <f t="shared" si="308"/>
        <v>1</v>
      </c>
      <c r="AD2439" s="7" t="b">
        <f t="shared" si="309"/>
        <v>0</v>
      </c>
      <c r="AE2439" s="7" t="b">
        <f t="shared" si="310"/>
        <v>1</v>
      </c>
      <c r="AF2439" s="7" t="b">
        <f t="shared" si="311"/>
        <v>0</v>
      </c>
      <c r="AH2439" t="b">
        <f>AND(Table252102[[#This Row],[Developmental toxicity]:[Reproductive toxicity]])</f>
        <v>0</v>
      </c>
    </row>
    <row r="2440" spans="1:34" x14ac:dyDescent="0.25">
      <c r="A2440" s="3">
        <f t="shared" si="304"/>
        <v>2439</v>
      </c>
      <c r="B2440" s="3" t="s">
        <v>1440</v>
      </c>
      <c r="C2440" s="3" t="s">
        <v>2058</v>
      </c>
      <c r="D2440" s="3" t="s">
        <v>2939</v>
      </c>
      <c r="E2440" s="12" t="s">
        <v>7339</v>
      </c>
      <c r="F2440" t="s">
        <v>8188</v>
      </c>
      <c r="G2440" t="s">
        <v>9159</v>
      </c>
      <c r="H2440" t="s">
        <v>9159</v>
      </c>
      <c r="I2440" t="s">
        <v>9160</v>
      </c>
      <c r="J2440" s="3"/>
      <c r="K2440" s="7" t="e">
        <v>#N/A</v>
      </c>
      <c r="L2440" s="7" t="e">
        <v>#N/A</v>
      </c>
      <c r="M2440" s="7" t="e">
        <v>#N/A</v>
      </c>
      <c r="N2440" s="7" t="e">
        <v>#N/A</v>
      </c>
      <c r="O2440" s="7" t="e">
        <v>#N/A</v>
      </c>
      <c r="P2440" s="7" t="e">
        <v>#N/A</v>
      </c>
      <c r="Q2440" s="7" t="e">
        <v>#N/A</v>
      </c>
      <c r="R2440" s="7" t="e">
        <v>#N/A</v>
      </c>
      <c r="S2440" s="7" t="e">
        <v>#N/A</v>
      </c>
      <c r="T2440" s="7">
        <v>0</v>
      </c>
      <c r="U2440" s="7" t="e">
        <v>#N/A</v>
      </c>
      <c r="V2440" s="7" t="e">
        <v>#N/A</v>
      </c>
      <c r="W2440" s="7" t="e">
        <v>#N/A</v>
      </c>
      <c r="X2440" s="7" t="e">
        <v>#N/A</v>
      </c>
      <c r="Y2440" s="7" t="e">
        <v>#N/A</v>
      </c>
      <c r="Z2440" s="7">
        <f t="shared" si="305"/>
        <v>0</v>
      </c>
      <c r="AA2440" s="7">
        <f t="shared" si="306"/>
        <v>0</v>
      </c>
      <c r="AB2440" s="7" t="b">
        <f t="shared" si="307"/>
        <v>1</v>
      </c>
      <c r="AC2440" s="7" t="b">
        <f t="shared" si="308"/>
        <v>0</v>
      </c>
      <c r="AD2440" s="7" t="b">
        <f t="shared" si="309"/>
        <v>1</v>
      </c>
      <c r="AE2440" s="7" t="b">
        <f t="shared" si="310"/>
        <v>0</v>
      </c>
      <c r="AF2440" s="7" t="b">
        <f t="shared" si="311"/>
        <v>0</v>
      </c>
      <c r="AH2440" t="b">
        <f>AND(Table252102[[#This Row],[Developmental toxicity]:[Reproductive toxicity]])</f>
        <v>0</v>
      </c>
    </row>
    <row r="2441" spans="1:34" x14ac:dyDescent="0.25">
      <c r="A2441" s="3">
        <f t="shared" si="304"/>
        <v>2440</v>
      </c>
      <c r="B2441" s="3" t="s">
        <v>1440</v>
      </c>
      <c r="C2441" s="3" t="s">
        <v>1994</v>
      </c>
      <c r="D2441" s="3" t="s">
        <v>2866</v>
      </c>
      <c r="E2441" s="29" t="s">
        <v>7275</v>
      </c>
      <c r="F2441" s="3" t="s">
        <v>8124</v>
      </c>
      <c r="G2441" s="3" t="s">
        <v>9029</v>
      </c>
      <c r="H2441" s="3" t="s">
        <v>9029</v>
      </c>
      <c r="I2441" s="3" t="s">
        <v>9030</v>
      </c>
      <c r="J2441" s="3"/>
      <c r="K2441" s="7" t="e">
        <v>#N/A</v>
      </c>
      <c r="L2441" s="7" t="e">
        <v>#N/A</v>
      </c>
      <c r="M2441" s="7" t="e">
        <v>#N/A</v>
      </c>
      <c r="N2441" s="7" t="e">
        <v>#N/A</v>
      </c>
      <c r="O2441" s="7" t="e">
        <v>#N/A</v>
      </c>
      <c r="P2441" s="7" t="e">
        <v>#N/A</v>
      </c>
      <c r="Q2441" s="7" t="e">
        <v>#N/A</v>
      </c>
      <c r="R2441" s="7" t="e">
        <v>#N/A</v>
      </c>
      <c r="S2441" s="7" t="e">
        <v>#N/A</v>
      </c>
      <c r="T2441" s="7">
        <v>1</v>
      </c>
      <c r="U2441" s="7" t="e">
        <v>#N/A</v>
      </c>
      <c r="V2441" s="7" t="e">
        <v>#N/A</v>
      </c>
      <c r="W2441" s="7" t="e">
        <v>#N/A</v>
      </c>
      <c r="X2441" s="7" t="e">
        <v>#N/A</v>
      </c>
      <c r="Y2441" s="7" t="e">
        <v>#N/A</v>
      </c>
      <c r="Z2441" s="7">
        <f t="shared" si="305"/>
        <v>1</v>
      </c>
      <c r="AA2441" s="7">
        <f t="shared" si="306"/>
        <v>1</v>
      </c>
      <c r="AB2441" s="7" t="b">
        <f t="shared" si="307"/>
        <v>1</v>
      </c>
      <c r="AC2441" s="7" t="b">
        <f t="shared" si="308"/>
        <v>0</v>
      </c>
      <c r="AD2441" s="7" t="b">
        <f t="shared" si="309"/>
        <v>1</v>
      </c>
      <c r="AE2441" s="7" t="b">
        <f t="shared" si="310"/>
        <v>0</v>
      </c>
      <c r="AF2441" s="7" t="b">
        <f t="shared" si="311"/>
        <v>0</v>
      </c>
      <c r="AH2441" t="b">
        <f>AND(Table252102[[#This Row],[Developmental toxicity]:[Reproductive toxicity]])</f>
        <v>0</v>
      </c>
    </row>
    <row r="2442" spans="1:34" x14ac:dyDescent="0.25">
      <c r="A2442" s="3">
        <f t="shared" si="304"/>
        <v>2441</v>
      </c>
      <c r="B2442" s="3">
        <v>122</v>
      </c>
      <c r="C2442" s="3" t="s">
        <v>503</v>
      </c>
      <c r="D2442" s="3" t="s">
        <v>5129</v>
      </c>
      <c r="E2442" s="29" t="s">
        <v>4630</v>
      </c>
      <c r="F2442" s="3" t="s">
        <v>5554</v>
      </c>
      <c r="G2442" s="3" t="s">
        <v>504</v>
      </c>
      <c r="H2442" s="3" t="s">
        <v>6044</v>
      </c>
      <c r="I2442" s="3" t="s">
        <v>6450</v>
      </c>
      <c r="J2442" s="3" t="s">
        <v>1431</v>
      </c>
      <c r="K2442" s="7" t="e">
        <v>#N/A</v>
      </c>
      <c r="L2442" s="7">
        <v>1</v>
      </c>
      <c r="M2442" s="7" t="e">
        <v>#N/A</v>
      </c>
      <c r="N2442" s="7" t="e">
        <v>#N/A</v>
      </c>
      <c r="O2442" s="7" t="e">
        <v>#N/A</v>
      </c>
      <c r="P2442" s="7" t="e">
        <v>#N/A</v>
      </c>
      <c r="Q2442" s="7" t="e">
        <v>#N/A</v>
      </c>
      <c r="R2442" s="7" t="e">
        <v>#N/A</v>
      </c>
      <c r="S2442" s="7" t="e">
        <v>#N/A</v>
      </c>
      <c r="T2442" s="7" t="e">
        <v>#N/A</v>
      </c>
      <c r="U2442" s="7" t="e">
        <v>#N/A</v>
      </c>
      <c r="V2442" s="7" t="e">
        <v>#N/A</v>
      </c>
      <c r="W2442" s="7" t="e">
        <v>#N/A</v>
      </c>
      <c r="X2442" s="7" t="e">
        <v>#N/A</v>
      </c>
      <c r="Y2442" s="7">
        <v>1</v>
      </c>
      <c r="Z2442" s="7">
        <f t="shared" si="305"/>
        <v>1</v>
      </c>
      <c r="AA2442" s="7">
        <f t="shared" si="306"/>
        <v>1</v>
      </c>
      <c r="AB2442" s="7" t="b">
        <f t="shared" si="307"/>
        <v>1</v>
      </c>
      <c r="AC2442" s="7" t="b">
        <f t="shared" si="308"/>
        <v>0</v>
      </c>
      <c r="AD2442" s="7" t="b">
        <f t="shared" si="309"/>
        <v>0</v>
      </c>
      <c r="AE2442" s="7" t="b">
        <f t="shared" si="310"/>
        <v>0</v>
      </c>
      <c r="AF2442" s="7" t="b">
        <f t="shared" si="311"/>
        <v>0</v>
      </c>
      <c r="AH2442" t="b">
        <f>AND(Table252102[[#This Row],[Developmental toxicity]:[Reproductive toxicity]])</f>
        <v>0</v>
      </c>
    </row>
    <row r="2443" spans="1:34" x14ac:dyDescent="0.25">
      <c r="A2443" s="3">
        <f t="shared" si="304"/>
        <v>2442</v>
      </c>
      <c r="B2443" s="3" t="s">
        <v>1440</v>
      </c>
      <c r="C2443" s="3" t="s">
        <v>2023</v>
      </c>
      <c r="D2443" s="3" t="s">
        <v>2902</v>
      </c>
      <c r="E2443" s="12" t="s">
        <v>7304</v>
      </c>
      <c r="F2443" t="s">
        <v>8153</v>
      </c>
      <c r="G2443" t="s">
        <v>9087</v>
      </c>
      <c r="H2443" t="s">
        <v>9087</v>
      </c>
      <c r="I2443" t="s">
        <v>9088</v>
      </c>
      <c r="J2443" s="3"/>
      <c r="K2443" s="7" t="e">
        <v>#N/A</v>
      </c>
      <c r="L2443" s="7" t="e">
        <v>#N/A</v>
      </c>
      <c r="M2443" s="7" t="e">
        <v>#N/A</v>
      </c>
      <c r="N2443" s="7" t="e">
        <v>#N/A</v>
      </c>
      <c r="O2443" s="7" t="e">
        <v>#N/A</v>
      </c>
      <c r="P2443" s="7" t="e">
        <v>#N/A</v>
      </c>
      <c r="Q2443" s="7" t="e">
        <v>#N/A</v>
      </c>
      <c r="R2443" s="7" t="e">
        <v>#N/A</v>
      </c>
      <c r="S2443" s="7" t="e">
        <v>#N/A</v>
      </c>
      <c r="T2443" s="7">
        <v>0</v>
      </c>
      <c r="U2443" s="7" t="e">
        <v>#N/A</v>
      </c>
      <c r="V2443" s="7" t="e">
        <v>#N/A</v>
      </c>
      <c r="W2443" s="7" t="e">
        <v>#N/A</v>
      </c>
      <c r="X2443" s="7" t="e">
        <v>#N/A</v>
      </c>
      <c r="Y2443" s="7" t="e">
        <v>#N/A</v>
      </c>
      <c r="Z2443" s="7">
        <f t="shared" si="305"/>
        <v>0</v>
      </c>
      <c r="AA2443" s="7">
        <f t="shared" si="306"/>
        <v>0</v>
      </c>
      <c r="AB2443" s="7" t="b">
        <f t="shared" si="307"/>
        <v>1</v>
      </c>
      <c r="AC2443" s="7" t="b">
        <f t="shared" si="308"/>
        <v>0</v>
      </c>
      <c r="AD2443" s="7" t="b">
        <f t="shared" si="309"/>
        <v>1</v>
      </c>
      <c r="AE2443" s="7" t="b">
        <f t="shared" si="310"/>
        <v>0</v>
      </c>
      <c r="AF2443" s="7" t="b">
        <f t="shared" si="311"/>
        <v>0</v>
      </c>
      <c r="AH2443" t="b">
        <f>AND(Table252102[[#This Row],[Developmental toxicity]:[Reproductive toxicity]])</f>
        <v>0</v>
      </c>
    </row>
    <row r="2444" spans="1:34" x14ac:dyDescent="0.25">
      <c r="A2444" s="3">
        <f t="shared" si="304"/>
        <v>2443</v>
      </c>
      <c r="B2444" s="3" t="s">
        <v>1440</v>
      </c>
      <c r="C2444" s="3" t="s">
        <v>1985</v>
      </c>
      <c r="D2444" s="3" t="s">
        <v>2856</v>
      </c>
      <c r="E2444" s="29" t="s">
        <v>7266</v>
      </c>
      <c r="F2444" s="3" t="s">
        <v>8115</v>
      </c>
      <c r="G2444" s="3" t="s">
        <v>9010</v>
      </c>
      <c r="H2444" s="3" t="s">
        <v>9010</v>
      </c>
      <c r="I2444" s="3" t="s">
        <v>9011</v>
      </c>
      <c r="J2444" s="3"/>
      <c r="K2444" s="7" t="e">
        <v>#N/A</v>
      </c>
      <c r="L2444" s="7" t="e">
        <v>#N/A</v>
      </c>
      <c r="M2444" s="7" t="e">
        <v>#N/A</v>
      </c>
      <c r="N2444" s="7" t="e">
        <v>#N/A</v>
      </c>
      <c r="O2444" s="7" t="e">
        <v>#N/A</v>
      </c>
      <c r="P2444" s="7" t="e">
        <v>#N/A</v>
      </c>
      <c r="Q2444" s="7" t="e">
        <v>#N/A</v>
      </c>
      <c r="R2444" s="7" t="e">
        <v>#N/A</v>
      </c>
      <c r="S2444" s="7" t="e">
        <v>#N/A</v>
      </c>
      <c r="T2444" s="7">
        <v>1</v>
      </c>
      <c r="U2444" s="7" t="e">
        <v>#N/A</v>
      </c>
      <c r="V2444" s="7" t="e">
        <v>#N/A</v>
      </c>
      <c r="W2444" s="7" t="e">
        <v>#N/A</v>
      </c>
      <c r="X2444" s="7" t="e">
        <v>#N/A</v>
      </c>
      <c r="Y2444" s="7" t="e">
        <v>#N/A</v>
      </c>
      <c r="Z2444" s="7">
        <f t="shared" si="305"/>
        <v>1</v>
      </c>
      <c r="AA2444" s="7">
        <f t="shared" si="306"/>
        <v>1</v>
      </c>
      <c r="AB2444" s="7" t="b">
        <f t="shared" si="307"/>
        <v>1</v>
      </c>
      <c r="AC2444" s="7" t="b">
        <f t="shared" si="308"/>
        <v>0</v>
      </c>
      <c r="AD2444" s="7" t="b">
        <f t="shared" si="309"/>
        <v>1</v>
      </c>
      <c r="AE2444" s="7" t="b">
        <f t="shared" si="310"/>
        <v>0</v>
      </c>
      <c r="AF2444" s="7" t="b">
        <f t="shared" si="311"/>
        <v>0</v>
      </c>
      <c r="AH2444" t="b">
        <f>AND(Table252102[[#This Row],[Developmental toxicity]:[Reproductive toxicity]])</f>
        <v>0</v>
      </c>
    </row>
    <row r="2445" spans="1:34" x14ac:dyDescent="0.25">
      <c r="A2445" s="3">
        <f t="shared" si="304"/>
        <v>2444</v>
      </c>
      <c r="B2445" s="3"/>
      <c r="C2445" s="3" t="s">
        <v>11221</v>
      </c>
      <c r="D2445" s="3" t="s">
        <v>11220</v>
      </c>
      <c r="E2445" s="29" t="s">
        <v>14284</v>
      </c>
      <c r="F2445" s="3" t="s">
        <v>14285</v>
      </c>
      <c r="G2445" s="3" t="s">
        <v>14286</v>
      </c>
      <c r="H2445" s="3" t="s">
        <v>14286</v>
      </c>
      <c r="I2445" s="3" t="s">
        <v>14287</v>
      </c>
      <c r="J2445" s="3"/>
      <c r="K2445" s="7" t="e">
        <v>#N/A</v>
      </c>
      <c r="L2445" s="7" t="e">
        <v>#N/A</v>
      </c>
      <c r="M2445" s="7" t="e">
        <v>#N/A</v>
      </c>
      <c r="N2445" s="7" t="e">
        <v>#N/A</v>
      </c>
      <c r="O2445" s="7" t="e">
        <v>#N/A</v>
      </c>
      <c r="P2445" s="7" t="e">
        <v>#N/A</v>
      </c>
      <c r="Q2445" s="7" t="e">
        <v>#N/A</v>
      </c>
      <c r="R2445" s="7" t="e">
        <v>#N/A</v>
      </c>
      <c r="S2445" s="7" t="e">
        <v>#N/A</v>
      </c>
      <c r="T2445" s="7" t="e">
        <v>#N/A</v>
      </c>
      <c r="U2445" s="7" t="e">
        <v>#N/A</v>
      </c>
      <c r="V2445" s="7" t="e">
        <v>#N/A</v>
      </c>
      <c r="W2445" s="3">
        <v>1</v>
      </c>
      <c r="X2445" s="3" t="e">
        <v>#N/A</v>
      </c>
      <c r="Y2445" s="7" t="e">
        <v>#N/A</v>
      </c>
      <c r="Z2445" s="7">
        <f t="shared" si="305"/>
        <v>1</v>
      </c>
      <c r="AA2445" s="7">
        <f t="shared" si="306"/>
        <v>1</v>
      </c>
      <c r="AB2445" s="7" t="b">
        <f t="shared" si="307"/>
        <v>0</v>
      </c>
      <c r="AC2445" s="7" t="b">
        <f t="shared" si="308"/>
        <v>1</v>
      </c>
      <c r="AD2445" s="7" t="b">
        <f t="shared" si="309"/>
        <v>0</v>
      </c>
      <c r="AE2445" s="7" t="b">
        <f t="shared" si="310"/>
        <v>1</v>
      </c>
      <c r="AF2445" s="7" t="b">
        <f t="shared" si="311"/>
        <v>0</v>
      </c>
      <c r="AH2445" t="b">
        <f>AND(Table252102[[#This Row],[Developmental toxicity]:[Reproductive toxicity]])</f>
        <v>0</v>
      </c>
    </row>
    <row r="2446" spans="1:34" x14ac:dyDescent="0.25">
      <c r="A2446" s="3">
        <f t="shared" si="304"/>
        <v>2445</v>
      </c>
      <c r="B2446" s="3" t="s">
        <v>1440</v>
      </c>
      <c r="C2446" s="3" t="s">
        <v>2715</v>
      </c>
      <c r="D2446" s="3" t="s">
        <v>3678</v>
      </c>
      <c r="E2446" s="29" t="s">
        <v>7985</v>
      </c>
      <c r="F2446" s="3" t="s">
        <v>8820</v>
      </c>
      <c r="G2446" s="3" t="s">
        <v>10584</v>
      </c>
      <c r="H2446" s="3" t="s">
        <v>10585</v>
      </c>
      <c r="I2446" s="3" t="s">
        <v>10586</v>
      </c>
      <c r="J2446" s="3"/>
      <c r="K2446" s="7" t="e">
        <v>#N/A</v>
      </c>
      <c r="L2446" s="7" t="e">
        <v>#N/A</v>
      </c>
      <c r="M2446" s="7" t="e">
        <v>#N/A</v>
      </c>
      <c r="N2446" s="7" t="e">
        <v>#N/A</v>
      </c>
      <c r="O2446" s="7" t="e">
        <v>#N/A</v>
      </c>
      <c r="P2446" s="7" t="e">
        <v>#N/A</v>
      </c>
      <c r="Q2446" s="7" t="e">
        <v>#N/A</v>
      </c>
      <c r="R2446" s="7" t="e">
        <v>#N/A</v>
      </c>
      <c r="S2446" s="7" t="e">
        <v>#N/A</v>
      </c>
      <c r="T2446" s="7">
        <v>0</v>
      </c>
      <c r="U2446" s="7" t="e">
        <v>#N/A</v>
      </c>
      <c r="V2446" s="7" t="e">
        <v>#N/A</v>
      </c>
      <c r="W2446" s="7" t="e">
        <v>#N/A</v>
      </c>
      <c r="X2446" s="7" t="e">
        <v>#N/A</v>
      </c>
      <c r="Y2446" s="7">
        <v>1</v>
      </c>
      <c r="Z2446" s="7">
        <f t="shared" si="305"/>
        <v>1</v>
      </c>
      <c r="AA2446" s="7">
        <f t="shared" si="306"/>
        <v>0</v>
      </c>
      <c r="AB2446" s="7" t="b">
        <f t="shared" si="307"/>
        <v>1</v>
      </c>
      <c r="AC2446" s="7" t="b">
        <f t="shared" si="308"/>
        <v>0</v>
      </c>
      <c r="AD2446" s="7" t="b">
        <f t="shared" si="309"/>
        <v>1</v>
      </c>
      <c r="AE2446" s="7" t="b">
        <f t="shared" si="310"/>
        <v>0</v>
      </c>
      <c r="AF2446" s="7" t="b">
        <f t="shared" si="311"/>
        <v>0</v>
      </c>
      <c r="AH2446" t="b">
        <f>AND(Table252102[[#This Row],[Developmental toxicity]:[Reproductive toxicity]])</f>
        <v>0</v>
      </c>
    </row>
    <row r="2447" spans="1:34" x14ac:dyDescent="0.25">
      <c r="A2447" s="3">
        <f t="shared" si="304"/>
        <v>2446</v>
      </c>
      <c r="B2447" s="3"/>
      <c r="C2447" s="3" t="s">
        <v>20579</v>
      </c>
      <c r="D2447" s="3" t="s">
        <v>19252</v>
      </c>
      <c r="E2447" s="29" t="s">
        <v>20334</v>
      </c>
      <c r="F2447" s="3" t="s">
        <v>19843</v>
      </c>
      <c r="G2447" s="3" t="s">
        <v>19844</v>
      </c>
      <c r="H2447" s="3" t="s">
        <v>19844</v>
      </c>
      <c r="I2447" s="3" t="s">
        <v>19845</v>
      </c>
      <c r="J2447" s="3" t="s">
        <v>20</v>
      </c>
      <c r="K2447" s="7" t="e">
        <v>#N/A</v>
      </c>
      <c r="L2447" s="7" t="e">
        <v>#N/A</v>
      </c>
      <c r="M2447" s="7" t="e">
        <v>#N/A</v>
      </c>
      <c r="N2447" s="7" t="e">
        <v>#N/A</v>
      </c>
      <c r="O2447" s="7" t="e">
        <v>#N/A</v>
      </c>
      <c r="P2447" s="7" t="e">
        <v>#N/A</v>
      </c>
      <c r="Q2447" s="7" t="e">
        <v>#N/A</v>
      </c>
      <c r="R2447" s="7" t="e">
        <v>#N/A</v>
      </c>
      <c r="S2447" s="7" t="e">
        <v>#N/A</v>
      </c>
      <c r="T2447" s="7" t="e">
        <v>#N/A</v>
      </c>
      <c r="U2447" s="7" t="e">
        <v>#N/A</v>
      </c>
      <c r="V2447" s="7" t="e">
        <v>#N/A</v>
      </c>
      <c r="W2447" s="7" t="e">
        <v>#N/A</v>
      </c>
      <c r="X2447" s="7">
        <v>0</v>
      </c>
      <c r="Y2447" s="7" t="e">
        <v>#N/A</v>
      </c>
      <c r="Z2447" s="7">
        <f t="shared" si="305"/>
        <v>0</v>
      </c>
      <c r="AA2447" s="7">
        <f t="shared" si="306"/>
        <v>0</v>
      </c>
      <c r="AB2447" s="7" t="b">
        <f t="shared" si="307"/>
        <v>1</v>
      </c>
      <c r="AC2447" s="7" t="b">
        <f t="shared" si="308"/>
        <v>0</v>
      </c>
      <c r="AD2447" s="7" t="b">
        <f t="shared" si="309"/>
        <v>0</v>
      </c>
      <c r="AE2447" s="7" t="b">
        <f t="shared" si="310"/>
        <v>0</v>
      </c>
      <c r="AF2447" s="7" t="b">
        <f t="shared" si="311"/>
        <v>0</v>
      </c>
      <c r="AH2447" t="b">
        <f>AND(Table252102[[#This Row],[Developmental toxicity]:[Reproductive toxicity]])</f>
        <v>0</v>
      </c>
    </row>
    <row r="2448" spans="1:34" x14ac:dyDescent="0.25">
      <c r="A2448" s="3">
        <f t="shared" si="304"/>
        <v>2447</v>
      </c>
      <c r="B2448" s="3" t="s">
        <v>1440</v>
      </c>
      <c r="C2448" s="23" t="s">
        <v>1446</v>
      </c>
      <c r="D2448" s="22" t="s">
        <v>1447</v>
      </c>
      <c r="E2448" s="29" t="s">
        <v>7008</v>
      </c>
      <c r="F2448" s="22" t="s">
        <v>1530</v>
      </c>
      <c r="G2448" s="22" t="s">
        <v>1448</v>
      </c>
      <c r="H2448" s="3" t="s">
        <v>7097</v>
      </c>
      <c r="I2448" s="3" t="s">
        <v>7098</v>
      </c>
      <c r="J2448" s="3" t="s">
        <v>1558</v>
      </c>
      <c r="K2448" s="7" t="e">
        <v>#N/A</v>
      </c>
      <c r="L2448" s="7" t="e">
        <v>#N/A</v>
      </c>
      <c r="M2448" s="15">
        <v>1</v>
      </c>
      <c r="N2448" s="7" t="e">
        <v>#N/A</v>
      </c>
      <c r="O2448" s="7" t="e">
        <v>#N/A</v>
      </c>
      <c r="P2448" s="15" t="e">
        <v>#N/A</v>
      </c>
      <c r="Q2448" s="15" t="e">
        <v>#N/A</v>
      </c>
      <c r="R2448" s="7" t="e">
        <v>#N/A</v>
      </c>
      <c r="S2448" s="15" t="e">
        <v>#N/A</v>
      </c>
      <c r="T2448" s="15">
        <v>0</v>
      </c>
      <c r="U2448" s="7" t="e">
        <v>#N/A</v>
      </c>
      <c r="V2448" s="7" t="e">
        <v>#N/A</v>
      </c>
      <c r="W2448" s="15" t="e">
        <v>#N/A</v>
      </c>
      <c r="X2448" s="15" t="e">
        <v>#N/A</v>
      </c>
      <c r="Y2448" s="7" t="e">
        <v>#N/A</v>
      </c>
      <c r="Z2448" s="7">
        <f t="shared" si="305"/>
        <v>1</v>
      </c>
      <c r="AA2448" s="7">
        <f t="shared" si="306"/>
        <v>0</v>
      </c>
      <c r="AB2448" s="7" t="b">
        <f t="shared" si="307"/>
        <v>1</v>
      </c>
      <c r="AC2448" s="7" t="b">
        <f t="shared" si="308"/>
        <v>0</v>
      </c>
      <c r="AD2448" s="7" t="b">
        <f t="shared" si="309"/>
        <v>1</v>
      </c>
      <c r="AE2448" s="7" t="b">
        <f t="shared" si="310"/>
        <v>1</v>
      </c>
      <c r="AF2448" s="7" t="b">
        <f t="shared" si="311"/>
        <v>1</v>
      </c>
      <c r="AH2448" t="b">
        <f>AND(Table252102[[#This Row],[Developmental toxicity]:[Reproductive toxicity]])</f>
        <v>0</v>
      </c>
    </row>
    <row r="2449" spans="1:34" x14ac:dyDescent="0.25">
      <c r="A2449" s="3">
        <f t="shared" si="304"/>
        <v>2448</v>
      </c>
      <c r="B2449" s="3" t="s">
        <v>1440</v>
      </c>
      <c r="C2449" s="3" t="s">
        <v>2016</v>
      </c>
      <c r="D2449" s="3" t="s">
        <v>2890</v>
      </c>
      <c r="E2449" s="12" t="s">
        <v>7297</v>
      </c>
      <c r="F2449" t="s">
        <v>8146</v>
      </c>
      <c r="G2449" t="s">
        <v>9073</v>
      </c>
      <c r="H2449" t="s">
        <v>9073</v>
      </c>
      <c r="I2449" t="s">
        <v>9074</v>
      </c>
      <c r="J2449" s="3"/>
      <c r="K2449" s="7" t="e">
        <v>#N/A</v>
      </c>
      <c r="L2449" s="7" t="e">
        <v>#N/A</v>
      </c>
      <c r="M2449" s="7" t="e">
        <v>#N/A</v>
      </c>
      <c r="N2449" s="7" t="e">
        <v>#N/A</v>
      </c>
      <c r="O2449" s="7" t="e">
        <v>#N/A</v>
      </c>
      <c r="P2449" s="7" t="e">
        <v>#N/A</v>
      </c>
      <c r="Q2449" s="7" t="e">
        <v>#N/A</v>
      </c>
      <c r="R2449" s="7" t="e">
        <v>#N/A</v>
      </c>
      <c r="S2449" s="7" t="e">
        <v>#N/A</v>
      </c>
      <c r="T2449" s="7">
        <v>0</v>
      </c>
      <c r="U2449" s="7" t="e">
        <v>#N/A</v>
      </c>
      <c r="V2449" s="7" t="e">
        <v>#N/A</v>
      </c>
      <c r="W2449" s="7" t="e">
        <v>#N/A</v>
      </c>
      <c r="X2449" s="7" t="e">
        <v>#N/A</v>
      </c>
      <c r="Y2449" s="7" t="e">
        <v>#N/A</v>
      </c>
      <c r="Z2449" s="7">
        <f t="shared" si="305"/>
        <v>0</v>
      </c>
      <c r="AA2449" s="7">
        <f t="shared" si="306"/>
        <v>0</v>
      </c>
      <c r="AB2449" s="7" t="b">
        <f t="shared" si="307"/>
        <v>1</v>
      </c>
      <c r="AC2449" s="7" t="b">
        <f t="shared" si="308"/>
        <v>0</v>
      </c>
      <c r="AD2449" s="7" t="b">
        <f t="shared" si="309"/>
        <v>1</v>
      </c>
      <c r="AE2449" s="7" t="b">
        <f t="shared" si="310"/>
        <v>0</v>
      </c>
      <c r="AF2449" s="7" t="b">
        <f t="shared" si="311"/>
        <v>0</v>
      </c>
      <c r="AH2449" t="b">
        <f>AND(Table252102[[#This Row],[Developmental toxicity]:[Reproductive toxicity]])</f>
        <v>0</v>
      </c>
    </row>
    <row r="2450" spans="1:34" x14ac:dyDescent="0.25">
      <c r="A2450" s="3">
        <f t="shared" si="304"/>
        <v>2449</v>
      </c>
      <c r="B2450" s="3" t="s">
        <v>1440</v>
      </c>
      <c r="C2450" s="3" t="s">
        <v>2068</v>
      </c>
      <c r="D2450" s="3" t="s">
        <v>2951</v>
      </c>
      <c r="E2450" s="12" t="s">
        <v>7349</v>
      </c>
      <c r="F2450" t="s">
        <v>8198</v>
      </c>
      <c r="G2450" t="s">
        <v>9179</v>
      </c>
      <c r="H2450" t="s">
        <v>9179</v>
      </c>
      <c r="I2450" t="s">
        <v>9180</v>
      </c>
      <c r="J2450" s="3"/>
      <c r="K2450" s="7" t="e">
        <v>#N/A</v>
      </c>
      <c r="L2450" s="7" t="e">
        <v>#N/A</v>
      </c>
      <c r="M2450" s="7" t="e">
        <v>#N/A</v>
      </c>
      <c r="N2450" s="7" t="e">
        <v>#N/A</v>
      </c>
      <c r="O2450" s="7" t="e">
        <v>#N/A</v>
      </c>
      <c r="P2450" s="7" t="e">
        <v>#N/A</v>
      </c>
      <c r="Q2450" s="7" t="e">
        <v>#N/A</v>
      </c>
      <c r="R2450" s="7" t="e">
        <v>#N/A</v>
      </c>
      <c r="S2450" s="7" t="e">
        <v>#N/A</v>
      </c>
      <c r="T2450" s="7">
        <v>0</v>
      </c>
      <c r="U2450" s="7" t="e">
        <v>#N/A</v>
      </c>
      <c r="V2450" s="7" t="e">
        <v>#N/A</v>
      </c>
      <c r="W2450" s="7" t="e">
        <v>#N/A</v>
      </c>
      <c r="X2450" s="7" t="e">
        <v>#N/A</v>
      </c>
      <c r="Y2450" s="7" t="e">
        <v>#N/A</v>
      </c>
      <c r="Z2450" s="7">
        <f t="shared" si="305"/>
        <v>0</v>
      </c>
      <c r="AA2450" s="7">
        <f t="shared" si="306"/>
        <v>0</v>
      </c>
      <c r="AB2450" s="7" t="b">
        <f t="shared" si="307"/>
        <v>1</v>
      </c>
      <c r="AC2450" s="7" t="b">
        <f t="shared" si="308"/>
        <v>0</v>
      </c>
      <c r="AD2450" s="7" t="b">
        <f t="shared" si="309"/>
        <v>1</v>
      </c>
      <c r="AE2450" s="7" t="b">
        <f t="shared" si="310"/>
        <v>0</v>
      </c>
      <c r="AF2450" s="7" t="b">
        <f t="shared" si="311"/>
        <v>0</v>
      </c>
      <c r="AH2450" t="b">
        <f>AND(Table252102[[#This Row],[Developmental toxicity]:[Reproductive toxicity]])</f>
        <v>0</v>
      </c>
    </row>
    <row r="2451" spans="1:34" x14ac:dyDescent="0.25">
      <c r="A2451" s="3">
        <f t="shared" si="304"/>
        <v>2450</v>
      </c>
      <c r="B2451" s="3">
        <v>48</v>
      </c>
      <c r="C2451" s="3" t="s">
        <v>379</v>
      </c>
      <c r="D2451" s="3" t="s">
        <v>5079</v>
      </c>
      <c r="E2451" s="29" t="s">
        <v>4569</v>
      </c>
      <c r="F2451" s="3" t="s">
        <v>5496</v>
      </c>
      <c r="G2451" s="3" t="s">
        <v>380</v>
      </c>
      <c r="H2451" s="3" t="s">
        <v>5989</v>
      </c>
      <c r="I2451" s="3" t="s">
        <v>6386</v>
      </c>
      <c r="J2451" s="3" t="s">
        <v>1431</v>
      </c>
      <c r="K2451" s="7" t="e">
        <v>#N/A</v>
      </c>
      <c r="L2451" s="7">
        <v>1</v>
      </c>
      <c r="M2451" s="7" t="e">
        <v>#N/A</v>
      </c>
      <c r="N2451" s="7" t="e">
        <v>#N/A</v>
      </c>
      <c r="O2451" s="7" t="e">
        <v>#N/A</v>
      </c>
      <c r="P2451" s="7" t="e">
        <v>#N/A</v>
      </c>
      <c r="Q2451" s="7" t="e">
        <v>#N/A</v>
      </c>
      <c r="R2451" s="7" t="e">
        <v>#N/A</v>
      </c>
      <c r="S2451" s="7" t="e">
        <v>#N/A</v>
      </c>
      <c r="T2451" s="7" t="e">
        <v>#N/A</v>
      </c>
      <c r="U2451" s="7" t="e">
        <v>#N/A</v>
      </c>
      <c r="V2451" s="7" t="e">
        <v>#N/A</v>
      </c>
      <c r="W2451" s="7" t="e">
        <v>#N/A</v>
      </c>
      <c r="X2451" s="7" t="e">
        <v>#N/A</v>
      </c>
      <c r="Y2451" s="7">
        <v>1</v>
      </c>
      <c r="Z2451" s="7">
        <f t="shared" si="305"/>
        <v>1</v>
      </c>
      <c r="AA2451" s="7">
        <f t="shared" si="306"/>
        <v>1</v>
      </c>
      <c r="AB2451" s="7" t="b">
        <f t="shared" si="307"/>
        <v>1</v>
      </c>
      <c r="AC2451" s="7" t="b">
        <f t="shared" si="308"/>
        <v>0</v>
      </c>
      <c r="AD2451" s="7" t="b">
        <f t="shared" si="309"/>
        <v>0</v>
      </c>
      <c r="AE2451" s="7" t="b">
        <f t="shared" si="310"/>
        <v>0</v>
      </c>
      <c r="AF2451" s="7" t="b">
        <f t="shared" si="311"/>
        <v>0</v>
      </c>
      <c r="AH2451" t="b">
        <f>AND(Table252102[[#This Row],[Developmental toxicity]:[Reproductive toxicity]])</f>
        <v>0</v>
      </c>
    </row>
    <row r="2452" spans="1:34" x14ac:dyDescent="0.25">
      <c r="A2452" s="3">
        <f t="shared" si="304"/>
        <v>2451</v>
      </c>
      <c r="B2452" s="3" t="s">
        <v>1440</v>
      </c>
      <c r="C2452" s="3" t="s">
        <v>2556</v>
      </c>
      <c r="D2452" s="3" t="s">
        <v>3509</v>
      </c>
      <c r="E2452" s="12" t="s">
        <v>7829</v>
      </c>
      <c r="F2452" t="s">
        <v>8668</v>
      </c>
      <c r="G2452" t="s">
        <v>10217</v>
      </c>
      <c r="H2452" t="s">
        <v>10217</v>
      </c>
      <c r="I2452" t="s">
        <v>10218</v>
      </c>
      <c r="J2452" s="3"/>
      <c r="K2452" s="7" t="e">
        <v>#N/A</v>
      </c>
      <c r="L2452" s="7" t="e">
        <v>#N/A</v>
      </c>
      <c r="M2452" s="7" t="e">
        <v>#N/A</v>
      </c>
      <c r="N2452" s="7" t="e">
        <v>#N/A</v>
      </c>
      <c r="O2452" s="7" t="e">
        <v>#N/A</v>
      </c>
      <c r="P2452" s="7" t="e">
        <v>#N/A</v>
      </c>
      <c r="Q2452" s="7" t="e">
        <v>#N/A</v>
      </c>
      <c r="R2452" s="7" t="e">
        <v>#N/A</v>
      </c>
      <c r="S2452" s="7" t="e">
        <v>#N/A</v>
      </c>
      <c r="T2452" s="7">
        <v>0</v>
      </c>
      <c r="U2452" s="7" t="e">
        <v>#N/A</v>
      </c>
      <c r="V2452" s="7" t="e">
        <v>#N/A</v>
      </c>
      <c r="W2452" s="7" t="e">
        <v>#N/A</v>
      </c>
      <c r="X2452" s="7" t="e">
        <v>#N/A</v>
      </c>
      <c r="Y2452" s="7" t="e">
        <v>#N/A</v>
      </c>
      <c r="Z2452" s="7">
        <f t="shared" si="305"/>
        <v>0</v>
      </c>
      <c r="AA2452" s="7">
        <f t="shared" si="306"/>
        <v>0</v>
      </c>
      <c r="AB2452" s="7" t="b">
        <f t="shared" si="307"/>
        <v>1</v>
      </c>
      <c r="AC2452" s="7" t="b">
        <f t="shared" si="308"/>
        <v>0</v>
      </c>
      <c r="AD2452" s="7" t="b">
        <f t="shared" si="309"/>
        <v>1</v>
      </c>
      <c r="AE2452" s="7" t="b">
        <f t="shared" si="310"/>
        <v>0</v>
      </c>
      <c r="AF2452" s="7" t="b">
        <f t="shared" si="311"/>
        <v>0</v>
      </c>
      <c r="AH2452" t="b">
        <f>AND(Table252102[[#This Row],[Developmental toxicity]:[Reproductive toxicity]])</f>
        <v>0</v>
      </c>
    </row>
    <row r="2453" spans="1:34" x14ac:dyDescent="0.25">
      <c r="A2453" s="3">
        <f t="shared" si="304"/>
        <v>2452</v>
      </c>
      <c r="B2453" s="3" t="s">
        <v>1440</v>
      </c>
      <c r="C2453" s="3" t="s">
        <v>2369</v>
      </c>
      <c r="D2453" s="3" t="s">
        <v>3290</v>
      </c>
      <c r="E2453" s="12" t="s">
        <v>7646</v>
      </c>
      <c r="F2453" t="s">
        <v>8487</v>
      </c>
      <c r="G2453" t="s">
        <v>9820</v>
      </c>
      <c r="H2453" t="s">
        <v>9821</v>
      </c>
      <c r="I2453" t="s">
        <v>9822</v>
      </c>
      <c r="J2453" s="3"/>
      <c r="K2453" s="7" t="e">
        <v>#N/A</v>
      </c>
      <c r="L2453" s="7" t="e">
        <v>#N/A</v>
      </c>
      <c r="M2453" s="7" t="e">
        <v>#N/A</v>
      </c>
      <c r="N2453" s="7" t="e">
        <v>#N/A</v>
      </c>
      <c r="O2453" s="7" t="e">
        <v>#N/A</v>
      </c>
      <c r="P2453" s="7" t="e">
        <v>#N/A</v>
      </c>
      <c r="Q2453" s="7" t="e">
        <v>#N/A</v>
      </c>
      <c r="R2453" s="7" t="e">
        <v>#N/A</v>
      </c>
      <c r="S2453" s="7" t="e">
        <v>#N/A</v>
      </c>
      <c r="T2453" s="7">
        <v>0</v>
      </c>
      <c r="U2453" s="7" t="e">
        <v>#N/A</v>
      </c>
      <c r="V2453" s="7" t="e">
        <v>#N/A</v>
      </c>
      <c r="W2453" s="7" t="e">
        <v>#N/A</v>
      </c>
      <c r="X2453" s="7" t="e">
        <v>#N/A</v>
      </c>
      <c r="Y2453" s="7" t="e">
        <v>#N/A</v>
      </c>
      <c r="Z2453" s="7">
        <f t="shared" si="305"/>
        <v>0</v>
      </c>
      <c r="AA2453" s="7">
        <f t="shared" si="306"/>
        <v>0</v>
      </c>
      <c r="AB2453" s="7" t="b">
        <f t="shared" si="307"/>
        <v>1</v>
      </c>
      <c r="AC2453" s="7" t="b">
        <f t="shared" si="308"/>
        <v>0</v>
      </c>
      <c r="AD2453" s="7" t="b">
        <f t="shared" si="309"/>
        <v>1</v>
      </c>
      <c r="AE2453" s="7" t="b">
        <f t="shared" si="310"/>
        <v>0</v>
      </c>
      <c r="AF2453" s="7" t="b">
        <f t="shared" si="311"/>
        <v>0</v>
      </c>
      <c r="AH2453" t="b">
        <f>AND(Table252102[[#This Row],[Developmental toxicity]:[Reproductive toxicity]])</f>
        <v>0</v>
      </c>
    </row>
    <row r="2454" spans="1:34" x14ac:dyDescent="0.25">
      <c r="A2454" s="3">
        <f t="shared" si="304"/>
        <v>2453</v>
      </c>
      <c r="B2454" s="3"/>
      <c r="C2454" s="3" t="s">
        <v>18589</v>
      </c>
      <c r="D2454" s="3" t="s">
        <v>18348</v>
      </c>
      <c r="E2454" s="29" t="s">
        <v>18469</v>
      </c>
      <c r="F2454" s="3" t="s">
        <v>18719</v>
      </c>
      <c r="G2454" s="3" t="s">
        <v>18720</v>
      </c>
      <c r="H2454" s="3" t="s">
        <v>18721</v>
      </c>
      <c r="I2454" s="3" t="s">
        <v>18722</v>
      </c>
      <c r="J2454" s="3" t="s">
        <v>20</v>
      </c>
      <c r="K2454" s="7" t="e">
        <v>#N/A</v>
      </c>
      <c r="L2454" s="7" t="e">
        <v>#N/A</v>
      </c>
      <c r="M2454" s="7" t="e">
        <v>#N/A</v>
      </c>
      <c r="N2454" s="7" t="e">
        <v>#N/A</v>
      </c>
      <c r="O2454" s="7" t="e">
        <v>#N/A</v>
      </c>
      <c r="P2454" s="7" t="e">
        <v>#N/A</v>
      </c>
      <c r="Q2454" s="7" t="e">
        <v>#N/A</v>
      </c>
      <c r="R2454" s="7" t="e">
        <v>#N/A</v>
      </c>
      <c r="S2454" s="7" t="e">
        <v>#N/A</v>
      </c>
      <c r="T2454" s="7" t="e">
        <v>#N/A</v>
      </c>
      <c r="U2454" s="7">
        <v>0</v>
      </c>
      <c r="V2454" s="7" t="e">
        <v>#N/A</v>
      </c>
      <c r="W2454" s="7" t="e">
        <v>#N/A</v>
      </c>
      <c r="X2454" s="7">
        <v>0</v>
      </c>
      <c r="Y2454" s="7" t="e">
        <v>#N/A</v>
      </c>
      <c r="Z2454" s="7">
        <f t="shared" si="305"/>
        <v>0</v>
      </c>
      <c r="AA2454" s="7">
        <f t="shared" si="306"/>
        <v>0</v>
      </c>
      <c r="AB2454" s="7" t="b">
        <f t="shared" si="307"/>
        <v>1</v>
      </c>
      <c r="AC2454" s="7" t="b">
        <f t="shared" si="308"/>
        <v>0</v>
      </c>
      <c r="AD2454" s="7" t="b">
        <f t="shared" si="309"/>
        <v>1</v>
      </c>
      <c r="AE2454" s="7" t="b">
        <f t="shared" si="310"/>
        <v>0</v>
      </c>
      <c r="AF2454" s="7" t="b">
        <f t="shared" si="311"/>
        <v>1</v>
      </c>
      <c r="AH2454" t="b">
        <f>AND(Table252102[[#This Row],[Developmental toxicity]:[Reproductive toxicity]])</f>
        <v>0</v>
      </c>
    </row>
    <row r="2455" spans="1:34" x14ac:dyDescent="0.25">
      <c r="A2455" s="3" t="e">
        <f>ROW(#REF!)</f>
        <v>#REF!</v>
      </c>
      <c r="B2455" s="3">
        <v>12612</v>
      </c>
      <c r="C2455" s="3" t="s">
        <v>4158</v>
      </c>
      <c r="D2455" s="3" t="s">
        <v>284</v>
      </c>
      <c r="E2455" s="29" t="s">
        <v>4083</v>
      </c>
      <c r="F2455" s="3" t="s">
        <v>3905</v>
      </c>
      <c r="G2455" s="3" t="s">
        <v>4474</v>
      </c>
      <c r="H2455" s="3" t="s">
        <v>4474</v>
      </c>
      <c r="I2455" s="3" t="s">
        <v>4475</v>
      </c>
      <c r="J2455" s="3" t="s">
        <v>283</v>
      </c>
      <c r="K2455" s="7" t="e">
        <v>#N/A</v>
      </c>
      <c r="L2455" s="7" t="e">
        <v>#N/A</v>
      </c>
      <c r="M2455" s="7" t="e">
        <v>#N/A</v>
      </c>
      <c r="N2455" s="7" t="e">
        <v>#N/A</v>
      </c>
      <c r="O2455" s="7" t="e">
        <v>#N/A</v>
      </c>
      <c r="P2455" s="7" t="e">
        <v>#N/A</v>
      </c>
      <c r="Q2455" s="7" t="e">
        <v>#N/A</v>
      </c>
      <c r="R2455" s="7" t="e">
        <v>#N/A</v>
      </c>
      <c r="S2455" s="7" t="e">
        <v>#N/A</v>
      </c>
      <c r="T2455" s="7" t="e">
        <v>#N/A</v>
      </c>
      <c r="U2455" s="7" t="e">
        <v>#N/A</v>
      </c>
      <c r="V2455" s="7" t="e">
        <v>#N/A</v>
      </c>
      <c r="W2455" s="3">
        <v>1</v>
      </c>
      <c r="X2455" s="3">
        <v>1</v>
      </c>
      <c r="Y2455" s="7" t="e">
        <v>#N/A</v>
      </c>
      <c r="Z2455" s="7">
        <f t="shared" si="305"/>
        <v>1</v>
      </c>
      <c r="AA2455" s="7">
        <f t="shared" si="306"/>
        <v>1</v>
      </c>
      <c r="AB2455" s="7" t="b">
        <f t="shared" si="307"/>
        <v>1</v>
      </c>
      <c r="AC2455" s="7" t="b">
        <f t="shared" si="308"/>
        <v>1</v>
      </c>
      <c r="AD2455" s="7" t="b">
        <f t="shared" si="309"/>
        <v>0</v>
      </c>
      <c r="AE2455" s="7" t="b">
        <f t="shared" si="310"/>
        <v>1</v>
      </c>
      <c r="AF2455" s="7" t="b">
        <f t="shared" si="311"/>
        <v>0</v>
      </c>
      <c r="AH2455" t="b">
        <f>AND(Table252102[[#This Row],[Developmental toxicity]:[Reproductive toxicity]])</f>
        <v>1</v>
      </c>
    </row>
    <row r="2456" spans="1:34" x14ac:dyDescent="0.25">
      <c r="A2456" s="3">
        <f t="shared" si="304"/>
        <v>2455</v>
      </c>
      <c r="B2456" s="3" t="s">
        <v>1440</v>
      </c>
      <c r="C2456" s="3" t="s">
        <v>2366</v>
      </c>
      <c r="D2456" s="3" t="s">
        <v>3287</v>
      </c>
      <c r="E2456" s="12" t="s">
        <v>7643</v>
      </c>
      <c r="F2456" t="s">
        <v>8484</v>
      </c>
      <c r="G2456" t="s">
        <v>9812</v>
      </c>
      <c r="H2456" t="s">
        <v>9813</v>
      </c>
      <c r="I2456" t="s">
        <v>9814</v>
      </c>
      <c r="J2456" s="3"/>
      <c r="K2456" s="7" t="e">
        <v>#N/A</v>
      </c>
      <c r="L2456" s="7" t="e">
        <v>#N/A</v>
      </c>
      <c r="M2456" s="7" t="e">
        <v>#N/A</v>
      </c>
      <c r="N2456" s="7" t="e">
        <v>#N/A</v>
      </c>
      <c r="O2456" s="7" t="e">
        <v>#N/A</v>
      </c>
      <c r="P2456" s="7" t="e">
        <v>#N/A</v>
      </c>
      <c r="Q2456" s="7" t="e">
        <v>#N/A</v>
      </c>
      <c r="R2456" s="7" t="e">
        <v>#N/A</v>
      </c>
      <c r="S2456" s="7" t="e">
        <v>#N/A</v>
      </c>
      <c r="T2456" s="7">
        <v>0</v>
      </c>
      <c r="U2456" s="7" t="e">
        <v>#N/A</v>
      </c>
      <c r="V2456" s="7" t="e">
        <v>#N/A</v>
      </c>
      <c r="W2456" s="7" t="e">
        <v>#N/A</v>
      </c>
      <c r="X2456" s="7" t="e">
        <v>#N/A</v>
      </c>
      <c r="Y2456" s="7" t="e">
        <v>#N/A</v>
      </c>
      <c r="Z2456" s="7">
        <f t="shared" si="305"/>
        <v>0</v>
      </c>
      <c r="AA2456" s="7">
        <f t="shared" si="306"/>
        <v>0</v>
      </c>
      <c r="AB2456" s="7" t="b">
        <f t="shared" si="307"/>
        <v>1</v>
      </c>
      <c r="AC2456" s="7" t="b">
        <f t="shared" si="308"/>
        <v>0</v>
      </c>
      <c r="AD2456" s="7" t="b">
        <f t="shared" si="309"/>
        <v>1</v>
      </c>
      <c r="AE2456" s="7" t="b">
        <f t="shared" si="310"/>
        <v>0</v>
      </c>
      <c r="AF2456" s="7" t="b">
        <f t="shared" si="311"/>
        <v>0</v>
      </c>
      <c r="AH2456" t="b">
        <f>AND(Table252102[[#This Row],[Developmental toxicity]:[Reproductive toxicity]])</f>
        <v>0</v>
      </c>
    </row>
    <row r="2457" spans="1:34" x14ac:dyDescent="0.25">
      <c r="A2457" s="3">
        <f t="shared" si="304"/>
        <v>2456</v>
      </c>
      <c r="B2457" s="3">
        <v>216</v>
      </c>
      <c r="C2457" s="3" t="s">
        <v>648</v>
      </c>
      <c r="D2457" s="3" t="s">
        <v>5184</v>
      </c>
      <c r="E2457" s="29" t="s">
        <v>4697</v>
      </c>
      <c r="F2457" s="3" t="s">
        <v>5618</v>
      </c>
      <c r="G2457" s="3" t="s">
        <v>649</v>
      </c>
      <c r="H2457" s="3" t="s">
        <v>6095</v>
      </c>
      <c r="I2457" s="3" t="s">
        <v>6536</v>
      </c>
      <c r="J2457" s="3" t="s">
        <v>1432</v>
      </c>
      <c r="K2457" s="7" t="e">
        <v>#N/A</v>
      </c>
      <c r="L2457" s="7">
        <v>0</v>
      </c>
      <c r="M2457" s="7" t="e">
        <v>#N/A</v>
      </c>
      <c r="N2457" s="7" t="e">
        <v>#N/A</v>
      </c>
      <c r="O2457" s="7" t="e">
        <v>#N/A</v>
      </c>
      <c r="P2457" s="7" t="e">
        <v>#N/A</v>
      </c>
      <c r="Q2457" s="7" t="e">
        <v>#N/A</v>
      </c>
      <c r="R2457" s="7" t="e">
        <v>#N/A</v>
      </c>
      <c r="S2457" s="7" t="e">
        <v>#N/A</v>
      </c>
      <c r="T2457" s="7" t="e">
        <v>#N/A</v>
      </c>
      <c r="U2457" s="7" t="e">
        <v>#N/A</v>
      </c>
      <c r="V2457" s="7" t="e">
        <v>#N/A</v>
      </c>
      <c r="W2457" s="7" t="e">
        <v>#N/A</v>
      </c>
      <c r="X2457" s="7" t="e">
        <v>#N/A</v>
      </c>
      <c r="Y2457" s="7">
        <v>0</v>
      </c>
      <c r="Z2457" s="7">
        <f t="shared" si="305"/>
        <v>0</v>
      </c>
      <c r="AA2457" s="7">
        <f t="shared" si="306"/>
        <v>0</v>
      </c>
      <c r="AB2457" s="7" t="b">
        <f t="shared" si="307"/>
        <v>1</v>
      </c>
      <c r="AC2457" s="7" t="b">
        <f t="shared" si="308"/>
        <v>0</v>
      </c>
      <c r="AD2457" s="7" t="b">
        <f t="shared" si="309"/>
        <v>0</v>
      </c>
      <c r="AE2457" s="7" t="b">
        <f t="shared" si="310"/>
        <v>0</v>
      </c>
      <c r="AF2457" s="7" t="b">
        <f t="shared" si="311"/>
        <v>0</v>
      </c>
      <c r="AH2457" t="b">
        <f>AND(Table252102[[#This Row],[Developmental toxicity]:[Reproductive toxicity]])</f>
        <v>0</v>
      </c>
    </row>
    <row r="2458" spans="1:34" x14ac:dyDescent="0.25">
      <c r="A2458" s="3">
        <f t="shared" si="304"/>
        <v>2457</v>
      </c>
      <c r="B2458" s="3">
        <v>330</v>
      </c>
      <c r="C2458" s="3" t="s">
        <v>828</v>
      </c>
      <c r="D2458" s="3" t="s">
        <v>5251</v>
      </c>
      <c r="E2458" s="29" t="s">
        <v>4779</v>
      </c>
      <c r="F2458" s="3" t="s">
        <v>5695</v>
      </c>
      <c r="G2458" s="3" t="s">
        <v>829</v>
      </c>
      <c r="H2458" s="3" t="s">
        <v>6634</v>
      </c>
      <c r="I2458" s="3" t="s">
        <v>6635</v>
      </c>
      <c r="J2458" s="3" t="s">
        <v>1430</v>
      </c>
      <c r="K2458" s="7" t="e">
        <v>#N/A</v>
      </c>
      <c r="L2458" s="7">
        <v>1</v>
      </c>
      <c r="M2458" s="7" t="e">
        <v>#N/A</v>
      </c>
      <c r="N2458" s="7" t="e">
        <v>#N/A</v>
      </c>
      <c r="O2458" s="7" t="e">
        <v>#N/A</v>
      </c>
      <c r="P2458" s="7" t="e">
        <v>#N/A</v>
      </c>
      <c r="Q2458" s="7" t="e">
        <v>#N/A</v>
      </c>
      <c r="R2458" s="7" t="e">
        <v>#N/A</v>
      </c>
      <c r="S2458" s="7" t="e">
        <v>#N/A</v>
      </c>
      <c r="T2458" s="7" t="e">
        <v>#N/A</v>
      </c>
      <c r="U2458" s="7" t="e">
        <v>#N/A</v>
      </c>
      <c r="V2458" s="7" t="e">
        <v>#N/A</v>
      </c>
      <c r="W2458" s="7">
        <v>1</v>
      </c>
      <c r="X2458" s="7">
        <v>0</v>
      </c>
      <c r="Y2458" s="7">
        <v>1</v>
      </c>
      <c r="Z2458" s="7">
        <f t="shared" si="305"/>
        <v>1</v>
      </c>
      <c r="AA2458" s="7">
        <f t="shared" si="306"/>
        <v>1</v>
      </c>
      <c r="AB2458" s="7" t="b">
        <f t="shared" si="307"/>
        <v>1</v>
      </c>
      <c r="AC2458" s="7" t="b">
        <f t="shared" si="308"/>
        <v>1</v>
      </c>
      <c r="AD2458" s="7" t="b">
        <f t="shared" si="309"/>
        <v>0</v>
      </c>
      <c r="AE2458" s="7" t="b">
        <f t="shared" si="310"/>
        <v>1</v>
      </c>
      <c r="AF2458" s="7" t="b">
        <f t="shared" si="311"/>
        <v>0</v>
      </c>
      <c r="AH2458" t="b">
        <f>AND(Table252102[[#This Row],[Developmental toxicity]:[Reproductive toxicity]])</f>
        <v>1</v>
      </c>
    </row>
    <row r="2459" spans="1:34" x14ac:dyDescent="0.25">
      <c r="A2459" s="3">
        <f t="shared" si="304"/>
        <v>2458</v>
      </c>
      <c r="B2459" s="3">
        <v>219</v>
      </c>
      <c r="C2459" s="3" t="s">
        <v>654</v>
      </c>
      <c r="D2459" s="3" t="s">
        <v>5187</v>
      </c>
      <c r="E2459" s="29" t="s">
        <v>4700</v>
      </c>
      <c r="F2459" s="3" t="s">
        <v>5621</v>
      </c>
      <c r="G2459" s="3" t="s">
        <v>655</v>
      </c>
      <c r="H2459" s="3" t="s">
        <v>6098</v>
      </c>
      <c r="I2459" s="3" t="s">
        <v>6539</v>
      </c>
      <c r="J2459" s="3" t="s">
        <v>1431</v>
      </c>
      <c r="K2459" s="7" t="e">
        <v>#N/A</v>
      </c>
      <c r="L2459" s="7">
        <v>1</v>
      </c>
      <c r="M2459" s="7" t="e">
        <v>#N/A</v>
      </c>
      <c r="N2459" s="7" t="e">
        <v>#N/A</v>
      </c>
      <c r="O2459" s="7" t="e">
        <v>#N/A</v>
      </c>
      <c r="P2459" s="7" t="e">
        <v>#N/A</v>
      </c>
      <c r="Q2459" s="7" t="e">
        <v>#N/A</v>
      </c>
      <c r="R2459" s="7" t="e">
        <v>#N/A</v>
      </c>
      <c r="S2459" s="7" t="e">
        <v>#N/A</v>
      </c>
      <c r="T2459" s="7" t="e">
        <v>#N/A</v>
      </c>
      <c r="U2459" s="7" t="e">
        <v>#N/A</v>
      </c>
      <c r="V2459" s="7" t="e">
        <v>#N/A</v>
      </c>
      <c r="W2459" s="7" t="e">
        <v>#N/A</v>
      </c>
      <c r="X2459" s="7" t="e">
        <v>#N/A</v>
      </c>
      <c r="Y2459" s="7">
        <v>1</v>
      </c>
      <c r="Z2459" s="7">
        <f t="shared" si="305"/>
        <v>1</v>
      </c>
      <c r="AA2459" s="7">
        <f t="shared" si="306"/>
        <v>1</v>
      </c>
      <c r="AB2459" s="7" t="b">
        <f t="shared" si="307"/>
        <v>1</v>
      </c>
      <c r="AC2459" s="7" t="b">
        <f t="shared" si="308"/>
        <v>0</v>
      </c>
      <c r="AD2459" s="7" t="b">
        <f t="shared" si="309"/>
        <v>0</v>
      </c>
      <c r="AE2459" s="7" t="b">
        <f t="shared" si="310"/>
        <v>0</v>
      </c>
      <c r="AF2459" s="7" t="b">
        <f t="shared" si="311"/>
        <v>0</v>
      </c>
      <c r="AH2459" t="b">
        <f>AND(Table252102[[#This Row],[Developmental toxicity]:[Reproductive toxicity]])</f>
        <v>0</v>
      </c>
    </row>
    <row r="2460" spans="1:34" x14ac:dyDescent="0.25">
      <c r="A2460" s="3">
        <f t="shared" si="304"/>
        <v>2459</v>
      </c>
      <c r="B2460" s="3" t="s">
        <v>1440</v>
      </c>
      <c r="C2460" s="3" t="s">
        <v>2409</v>
      </c>
      <c r="D2460" s="3" t="s">
        <v>3336</v>
      </c>
      <c r="E2460" s="12" t="s">
        <v>7686</v>
      </c>
      <c r="F2460" t="s">
        <v>8527</v>
      </c>
      <c r="G2460" t="s">
        <v>9908</v>
      </c>
      <c r="H2460" t="s">
        <v>9908</v>
      </c>
      <c r="I2460" t="s">
        <v>9909</v>
      </c>
      <c r="J2460" s="3"/>
      <c r="K2460" s="7" t="e">
        <v>#N/A</v>
      </c>
      <c r="L2460" s="7" t="e">
        <v>#N/A</v>
      </c>
      <c r="M2460" s="7" t="e">
        <v>#N/A</v>
      </c>
      <c r="N2460" s="7" t="e">
        <v>#N/A</v>
      </c>
      <c r="O2460" s="7" t="e">
        <v>#N/A</v>
      </c>
      <c r="P2460" s="7" t="e">
        <v>#N/A</v>
      </c>
      <c r="Q2460" s="7" t="e">
        <v>#N/A</v>
      </c>
      <c r="R2460" s="7" t="e">
        <v>#N/A</v>
      </c>
      <c r="S2460" s="7" t="e">
        <v>#N/A</v>
      </c>
      <c r="T2460" s="7">
        <v>0</v>
      </c>
      <c r="U2460" s="7" t="e">
        <v>#N/A</v>
      </c>
      <c r="V2460" s="7" t="e">
        <v>#N/A</v>
      </c>
      <c r="W2460" s="7" t="e">
        <v>#N/A</v>
      </c>
      <c r="X2460" s="7" t="e">
        <v>#N/A</v>
      </c>
      <c r="Y2460" s="7" t="e">
        <v>#N/A</v>
      </c>
      <c r="Z2460" s="7">
        <f t="shared" si="305"/>
        <v>0</v>
      </c>
      <c r="AA2460" s="7">
        <f t="shared" si="306"/>
        <v>0</v>
      </c>
      <c r="AB2460" s="7" t="b">
        <f t="shared" si="307"/>
        <v>1</v>
      </c>
      <c r="AC2460" s="7" t="b">
        <f t="shared" si="308"/>
        <v>0</v>
      </c>
      <c r="AD2460" s="7" t="b">
        <f t="shared" si="309"/>
        <v>1</v>
      </c>
      <c r="AE2460" s="7" t="b">
        <f t="shared" si="310"/>
        <v>0</v>
      </c>
      <c r="AF2460" s="7" t="b">
        <f t="shared" si="311"/>
        <v>0</v>
      </c>
      <c r="AH2460" t="b">
        <f>AND(Table252102[[#This Row],[Developmental toxicity]:[Reproductive toxicity]])</f>
        <v>0</v>
      </c>
    </row>
    <row r="2461" spans="1:34" x14ac:dyDescent="0.25">
      <c r="A2461" s="3">
        <f t="shared" si="304"/>
        <v>2460</v>
      </c>
      <c r="B2461" s="3" t="s">
        <v>1440</v>
      </c>
      <c r="C2461" s="3" t="s">
        <v>2770</v>
      </c>
      <c r="D2461" s="3" t="s">
        <v>3749</v>
      </c>
      <c r="E2461" s="12" t="s">
        <v>8040</v>
      </c>
      <c r="F2461" t="s">
        <v>8872</v>
      </c>
      <c r="G2461" t="s">
        <v>10697</v>
      </c>
      <c r="H2461" t="s">
        <v>10697</v>
      </c>
      <c r="I2461" t="s">
        <v>10698</v>
      </c>
      <c r="J2461" s="3"/>
      <c r="K2461" s="7" t="e">
        <v>#N/A</v>
      </c>
      <c r="L2461" s="7" t="e">
        <v>#N/A</v>
      </c>
      <c r="M2461" s="7" t="e">
        <v>#N/A</v>
      </c>
      <c r="N2461" s="7" t="e">
        <v>#N/A</v>
      </c>
      <c r="O2461" s="7" t="e">
        <v>#N/A</v>
      </c>
      <c r="P2461" s="7" t="e">
        <v>#N/A</v>
      </c>
      <c r="Q2461" s="7" t="e">
        <v>#N/A</v>
      </c>
      <c r="R2461" s="7" t="e">
        <v>#N/A</v>
      </c>
      <c r="S2461" s="7" t="e">
        <v>#N/A</v>
      </c>
      <c r="T2461" s="7">
        <v>0</v>
      </c>
      <c r="U2461" s="7" t="e">
        <v>#N/A</v>
      </c>
      <c r="V2461" s="7" t="e">
        <v>#N/A</v>
      </c>
      <c r="W2461" s="7" t="e">
        <v>#N/A</v>
      </c>
      <c r="X2461" s="7" t="e">
        <v>#N/A</v>
      </c>
      <c r="Y2461" s="7" t="e">
        <v>#N/A</v>
      </c>
      <c r="Z2461" s="7">
        <f t="shared" si="305"/>
        <v>0</v>
      </c>
      <c r="AA2461" s="7">
        <f t="shared" si="306"/>
        <v>0</v>
      </c>
      <c r="AB2461" s="7" t="b">
        <f t="shared" si="307"/>
        <v>1</v>
      </c>
      <c r="AC2461" s="7" t="b">
        <f t="shared" si="308"/>
        <v>0</v>
      </c>
      <c r="AD2461" s="7" t="b">
        <f t="shared" si="309"/>
        <v>1</v>
      </c>
      <c r="AE2461" s="7" t="b">
        <f t="shared" si="310"/>
        <v>0</v>
      </c>
      <c r="AF2461" s="7" t="b">
        <f t="shared" si="311"/>
        <v>0</v>
      </c>
      <c r="AH2461" t="b">
        <f>AND(Table252102[[#This Row],[Developmental toxicity]:[Reproductive toxicity]])</f>
        <v>0</v>
      </c>
    </row>
    <row r="2462" spans="1:34" x14ac:dyDescent="0.25">
      <c r="A2462" s="3">
        <f t="shared" si="304"/>
        <v>2461</v>
      </c>
      <c r="B2462" s="3"/>
      <c r="C2462" s="3" t="s">
        <v>11529</v>
      </c>
      <c r="D2462" s="3" t="s">
        <v>11528</v>
      </c>
      <c r="E2462" s="29" t="s">
        <v>14830</v>
      </c>
      <c r="F2462" s="3" t="s">
        <v>14831</v>
      </c>
      <c r="G2462" s="3" t="s">
        <v>14832</v>
      </c>
      <c r="H2462" s="3" t="s">
        <v>14832</v>
      </c>
      <c r="I2462" s="3" t="s">
        <v>14833</v>
      </c>
      <c r="J2462" s="3"/>
      <c r="K2462" s="7" t="e">
        <v>#N/A</v>
      </c>
      <c r="L2462" s="7" t="e">
        <v>#N/A</v>
      </c>
      <c r="M2462" s="7" t="e">
        <v>#N/A</v>
      </c>
      <c r="N2462" s="7" t="e">
        <v>#N/A</v>
      </c>
      <c r="O2462" s="7" t="e">
        <v>#N/A</v>
      </c>
      <c r="P2462" s="7" t="e">
        <v>#N/A</v>
      </c>
      <c r="Q2462" s="7" t="e">
        <v>#N/A</v>
      </c>
      <c r="R2462" s="7" t="e">
        <v>#N/A</v>
      </c>
      <c r="S2462" s="7" t="e">
        <v>#N/A</v>
      </c>
      <c r="T2462" s="7" t="e">
        <v>#N/A</v>
      </c>
      <c r="U2462" s="7" t="e">
        <v>#N/A</v>
      </c>
      <c r="V2462" s="7" t="e">
        <v>#N/A</v>
      </c>
      <c r="W2462" s="3">
        <v>1</v>
      </c>
      <c r="X2462" s="3">
        <v>1</v>
      </c>
      <c r="Y2462" s="7" t="e">
        <v>#N/A</v>
      </c>
      <c r="Z2462" s="7">
        <f t="shared" si="305"/>
        <v>1</v>
      </c>
      <c r="AA2462" s="7">
        <f t="shared" si="306"/>
        <v>1</v>
      </c>
      <c r="AB2462" s="7" t="b">
        <f t="shared" si="307"/>
        <v>1</v>
      </c>
      <c r="AC2462" s="7" t="b">
        <f t="shared" si="308"/>
        <v>1</v>
      </c>
      <c r="AD2462" s="7" t="b">
        <f t="shared" si="309"/>
        <v>0</v>
      </c>
      <c r="AE2462" s="7" t="b">
        <f t="shared" si="310"/>
        <v>1</v>
      </c>
      <c r="AF2462" s="7" t="b">
        <f t="shared" si="311"/>
        <v>0</v>
      </c>
      <c r="AH2462" t="b">
        <f>AND(Table252102[[#This Row],[Developmental toxicity]:[Reproductive toxicity]])</f>
        <v>1</v>
      </c>
    </row>
    <row r="2463" spans="1:34" x14ac:dyDescent="0.25">
      <c r="A2463" s="3">
        <f t="shared" si="304"/>
        <v>2462</v>
      </c>
      <c r="B2463" s="3" t="s">
        <v>1440</v>
      </c>
      <c r="C2463" s="3" t="s">
        <v>2780</v>
      </c>
      <c r="D2463" s="3" t="s">
        <v>3762</v>
      </c>
      <c r="E2463" s="12" t="s">
        <v>8050</v>
      </c>
      <c r="F2463" t="s">
        <v>8882</v>
      </c>
      <c r="G2463" t="s">
        <v>10720</v>
      </c>
      <c r="H2463" t="s">
        <v>10721</v>
      </c>
      <c r="I2463" t="s">
        <v>10722</v>
      </c>
      <c r="J2463" s="3"/>
      <c r="K2463" s="7" t="e">
        <v>#N/A</v>
      </c>
      <c r="L2463" s="7" t="e">
        <v>#N/A</v>
      </c>
      <c r="M2463" s="7" t="e">
        <v>#N/A</v>
      </c>
      <c r="N2463" s="7" t="e">
        <v>#N/A</v>
      </c>
      <c r="O2463" s="7" t="e">
        <v>#N/A</v>
      </c>
      <c r="P2463" s="7" t="e">
        <v>#N/A</v>
      </c>
      <c r="Q2463" s="7" t="e">
        <v>#N/A</v>
      </c>
      <c r="R2463" s="7" t="e">
        <v>#N/A</v>
      </c>
      <c r="S2463" s="7" t="e">
        <v>#N/A</v>
      </c>
      <c r="T2463" s="7">
        <v>0</v>
      </c>
      <c r="U2463" s="7" t="e">
        <v>#N/A</v>
      </c>
      <c r="V2463" s="7" t="e">
        <v>#N/A</v>
      </c>
      <c r="W2463" s="7" t="e">
        <v>#N/A</v>
      </c>
      <c r="X2463" s="7" t="e">
        <v>#N/A</v>
      </c>
      <c r="Y2463" s="7" t="e">
        <v>#N/A</v>
      </c>
      <c r="Z2463" s="7">
        <f t="shared" si="305"/>
        <v>0</v>
      </c>
      <c r="AA2463" s="7">
        <f t="shared" si="306"/>
        <v>0</v>
      </c>
      <c r="AB2463" s="7" t="b">
        <f t="shared" si="307"/>
        <v>1</v>
      </c>
      <c r="AC2463" s="7" t="b">
        <f t="shared" si="308"/>
        <v>0</v>
      </c>
      <c r="AD2463" s="7" t="b">
        <f t="shared" si="309"/>
        <v>1</v>
      </c>
      <c r="AE2463" s="7" t="b">
        <f t="shared" si="310"/>
        <v>0</v>
      </c>
      <c r="AF2463" s="7" t="b">
        <f t="shared" si="311"/>
        <v>0</v>
      </c>
      <c r="AH2463" t="b">
        <f>AND(Table252102[[#This Row],[Developmental toxicity]:[Reproductive toxicity]])</f>
        <v>0</v>
      </c>
    </row>
    <row r="2464" spans="1:34" x14ac:dyDescent="0.25">
      <c r="A2464" s="3">
        <f t="shared" si="304"/>
        <v>2463</v>
      </c>
      <c r="B2464" s="3">
        <v>55</v>
      </c>
      <c r="C2464" s="3" t="s">
        <v>392</v>
      </c>
      <c r="D2464" s="3" t="s">
        <v>2878</v>
      </c>
      <c r="E2464" s="29" t="s">
        <v>4576</v>
      </c>
      <c r="F2464" s="3" t="s">
        <v>5503</v>
      </c>
      <c r="G2464" s="3" t="s">
        <v>393</v>
      </c>
      <c r="H2464" s="3" t="s">
        <v>5996</v>
      </c>
      <c r="I2464" s="3" t="s">
        <v>6393</v>
      </c>
      <c r="J2464" s="3" t="s">
        <v>1433</v>
      </c>
      <c r="K2464" s="7" t="e">
        <v>#N/A</v>
      </c>
      <c r="L2464" s="7">
        <v>1</v>
      </c>
      <c r="M2464" s="3" t="e">
        <v>#N/A</v>
      </c>
      <c r="N2464" s="7" t="e">
        <v>#N/A</v>
      </c>
      <c r="O2464" s="7" t="e">
        <v>#N/A</v>
      </c>
      <c r="P2464" s="7" t="e">
        <v>#N/A</v>
      </c>
      <c r="Q2464" s="7" t="e">
        <v>#N/A</v>
      </c>
      <c r="R2464" s="7" t="e">
        <v>#N/A</v>
      </c>
      <c r="S2464" s="7" t="e">
        <v>#N/A</v>
      </c>
      <c r="T2464" s="7">
        <v>0</v>
      </c>
      <c r="U2464" s="7" t="e">
        <v>#N/A</v>
      </c>
      <c r="V2464" s="7" t="e">
        <v>#N/A</v>
      </c>
      <c r="W2464" s="7" t="e">
        <v>#N/A</v>
      </c>
      <c r="X2464" s="7" t="e">
        <v>#N/A</v>
      </c>
      <c r="Y2464" s="7" t="e">
        <v>#N/A</v>
      </c>
      <c r="Z2464" s="7">
        <f t="shared" si="305"/>
        <v>1</v>
      </c>
      <c r="AA2464" s="7">
        <f t="shared" si="306"/>
        <v>0</v>
      </c>
      <c r="AB2464" s="7" t="b">
        <f t="shared" si="307"/>
        <v>1</v>
      </c>
      <c r="AC2464" s="7" t="b">
        <f t="shared" si="308"/>
        <v>0</v>
      </c>
      <c r="AD2464" s="7" t="b">
        <f t="shared" si="309"/>
        <v>1</v>
      </c>
      <c r="AE2464" s="7" t="b">
        <f t="shared" si="310"/>
        <v>0</v>
      </c>
      <c r="AF2464" s="7" t="b">
        <f t="shared" si="311"/>
        <v>0</v>
      </c>
      <c r="AH2464" t="b">
        <f>AND(Table252102[[#This Row],[Developmental toxicity]:[Reproductive toxicity]])</f>
        <v>0</v>
      </c>
    </row>
    <row r="2465" spans="1:34" x14ac:dyDescent="0.25">
      <c r="A2465" s="3">
        <f t="shared" si="304"/>
        <v>2464</v>
      </c>
      <c r="B2465" s="3"/>
      <c r="C2465" s="3" t="s">
        <v>12009</v>
      </c>
      <c r="D2465" s="3" t="s">
        <v>12008</v>
      </c>
      <c r="E2465" s="29" t="s">
        <v>15653</v>
      </c>
      <c r="F2465" s="3" t="s">
        <v>15654</v>
      </c>
      <c r="G2465" s="3" t="s">
        <v>15655</v>
      </c>
      <c r="H2465" s="3" t="s">
        <v>15655</v>
      </c>
      <c r="I2465" s="3" t="s">
        <v>15656</v>
      </c>
      <c r="J2465" s="3"/>
      <c r="K2465" s="7" t="e">
        <v>#N/A</v>
      </c>
      <c r="L2465" s="7" t="e">
        <v>#N/A</v>
      </c>
      <c r="M2465" s="7" t="e">
        <v>#N/A</v>
      </c>
      <c r="N2465" s="7" t="e">
        <v>#N/A</v>
      </c>
      <c r="O2465" s="7" t="e">
        <v>#N/A</v>
      </c>
      <c r="P2465" s="7" t="e">
        <v>#N/A</v>
      </c>
      <c r="Q2465" s="7" t="e">
        <v>#N/A</v>
      </c>
      <c r="R2465" s="7" t="e">
        <v>#N/A</v>
      </c>
      <c r="S2465" s="7" t="e">
        <v>#N/A</v>
      </c>
      <c r="T2465" s="7" t="e">
        <v>#N/A</v>
      </c>
      <c r="U2465" s="7" t="e">
        <v>#N/A</v>
      </c>
      <c r="V2465" s="7" t="e">
        <v>#N/A</v>
      </c>
      <c r="W2465" s="3">
        <v>0</v>
      </c>
      <c r="X2465" s="3" t="e">
        <v>#N/A</v>
      </c>
      <c r="Y2465" s="7" t="e">
        <v>#N/A</v>
      </c>
      <c r="Z2465" s="7">
        <f t="shared" si="305"/>
        <v>0</v>
      </c>
      <c r="AA2465" s="7">
        <f t="shared" si="306"/>
        <v>0</v>
      </c>
      <c r="AB2465" s="7" t="b">
        <f t="shared" si="307"/>
        <v>0</v>
      </c>
      <c r="AC2465" s="7" t="b">
        <f t="shared" si="308"/>
        <v>1</v>
      </c>
      <c r="AD2465" s="7" t="b">
        <f t="shared" si="309"/>
        <v>0</v>
      </c>
      <c r="AE2465" s="7" t="b">
        <f t="shared" si="310"/>
        <v>1</v>
      </c>
      <c r="AF2465" s="7" t="b">
        <f t="shared" si="311"/>
        <v>0</v>
      </c>
      <c r="AH2465" t="b">
        <f>AND(Table252102[[#This Row],[Developmental toxicity]:[Reproductive toxicity]])</f>
        <v>0</v>
      </c>
    </row>
    <row r="2466" spans="1:34" x14ac:dyDescent="0.25">
      <c r="A2466" s="3">
        <f t="shared" si="304"/>
        <v>2465</v>
      </c>
      <c r="B2466" s="3"/>
      <c r="C2466" s="3" t="s">
        <v>12464</v>
      </c>
      <c r="D2466" s="3" t="s">
        <v>17911</v>
      </c>
      <c r="E2466" s="29" t="s">
        <v>16389</v>
      </c>
      <c r="F2466" s="3" t="s">
        <v>16390</v>
      </c>
      <c r="G2466" s="3" t="s">
        <v>16391</v>
      </c>
      <c r="H2466" s="3" t="s">
        <v>16391</v>
      </c>
      <c r="I2466" s="3" t="s">
        <v>16392</v>
      </c>
      <c r="J2466" s="3"/>
      <c r="K2466" s="7" t="e">
        <v>#N/A</v>
      </c>
      <c r="L2466" s="7" t="e">
        <v>#N/A</v>
      </c>
      <c r="M2466" s="7" t="e">
        <v>#N/A</v>
      </c>
      <c r="N2466" s="7" t="e">
        <v>#N/A</v>
      </c>
      <c r="O2466" s="7" t="e">
        <v>#N/A</v>
      </c>
      <c r="P2466" s="7" t="e">
        <v>#N/A</v>
      </c>
      <c r="Q2466" s="7" t="e">
        <v>#N/A</v>
      </c>
      <c r="R2466" s="7" t="e">
        <v>#N/A</v>
      </c>
      <c r="S2466" s="7" t="e">
        <v>#N/A</v>
      </c>
      <c r="T2466" s="7" t="e">
        <v>#N/A</v>
      </c>
      <c r="U2466" s="7" t="e">
        <v>#N/A</v>
      </c>
      <c r="V2466" s="7" t="e">
        <v>#N/A</v>
      </c>
      <c r="W2466" s="3">
        <v>0</v>
      </c>
      <c r="X2466" s="3" t="e">
        <v>#N/A</v>
      </c>
      <c r="Y2466" s="7" t="e">
        <v>#N/A</v>
      </c>
      <c r="Z2466" s="7">
        <f t="shared" si="305"/>
        <v>0</v>
      </c>
      <c r="AA2466" s="7">
        <f t="shared" si="306"/>
        <v>0</v>
      </c>
      <c r="AB2466" s="7" t="b">
        <f t="shared" si="307"/>
        <v>0</v>
      </c>
      <c r="AC2466" s="7" t="b">
        <f t="shared" si="308"/>
        <v>1</v>
      </c>
      <c r="AD2466" s="7" t="b">
        <f t="shared" si="309"/>
        <v>0</v>
      </c>
      <c r="AE2466" s="7" t="b">
        <f t="shared" si="310"/>
        <v>1</v>
      </c>
      <c r="AF2466" s="7" t="b">
        <f t="shared" si="311"/>
        <v>0</v>
      </c>
      <c r="AH2466" t="b">
        <f>AND(Table252102[[#This Row],[Developmental toxicity]:[Reproductive toxicity]])</f>
        <v>0</v>
      </c>
    </row>
    <row r="2467" spans="1:34" x14ac:dyDescent="0.25">
      <c r="A2467" s="3">
        <f t="shared" si="304"/>
        <v>2466</v>
      </c>
      <c r="B2467" s="3"/>
      <c r="C2467" s="3" t="s">
        <v>12003</v>
      </c>
      <c r="D2467" s="3" t="s">
        <v>12002</v>
      </c>
      <c r="E2467" s="29" t="s">
        <v>15640</v>
      </c>
      <c r="F2467" s="3" t="s">
        <v>15641</v>
      </c>
      <c r="G2467" s="3" t="s">
        <v>15642</v>
      </c>
      <c r="H2467" s="3" t="s">
        <v>15642</v>
      </c>
      <c r="I2467" s="3" t="s">
        <v>15643</v>
      </c>
      <c r="J2467" s="3"/>
      <c r="K2467" s="7" t="e">
        <v>#N/A</v>
      </c>
      <c r="L2467" s="7" t="e">
        <v>#N/A</v>
      </c>
      <c r="M2467" s="7" t="e">
        <v>#N/A</v>
      </c>
      <c r="N2467" s="7" t="e">
        <v>#N/A</v>
      </c>
      <c r="O2467" s="7" t="e">
        <v>#N/A</v>
      </c>
      <c r="P2467" s="7" t="e">
        <v>#N/A</v>
      </c>
      <c r="Q2467" s="7" t="e">
        <v>#N/A</v>
      </c>
      <c r="R2467" s="7" t="e">
        <v>#N/A</v>
      </c>
      <c r="S2467" s="7" t="e">
        <v>#N/A</v>
      </c>
      <c r="T2467" s="7" t="e">
        <v>#N/A</v>
      </c>
      <c r="U2467" s="7" t="e">
        <v>#N/A</v>
      </c>
      <c r="V2467" s="7" t="e">
        <v>#N/A</v>
      </c>
      <c r="W2467" s="3">
        <v>0</v>
      </c>
      <c r="X2467" s="3" t="e">
        <v>#N/A</v>
      </c>
      <c r="Y2467" s="7" t="e">
        <v>#N/A</v>
      </c>
      <c r="Z2467" s="7">
        <f t="shared" si="305"/>
        <v>0</v>
      </c>
      <c r="AA2467" s="7">
        <f t="shared" si="306"/>
        <v>0</v>
      </c>
      <c r="AB2467" s="7" t="b">
        <f t="shared" si="307"/>
        <v>0</v>
      </c>
      <c r="AC2467" s="7" t="b">
        <f t="shared" si="308"/>
        <v>1</v>
      </c>
      <c r="AD2467" s="7" t="b">
        <f t="shared" si="309"/>
        <v>0</v>
      </c>
      <c r="AE2467" s="7" t="b">
        <f t="shared" si="310"/>
        <v>1</v>
      </c>
      <c r="AF2467" s="7" t="b">
        <f t="shared" si="311"/>
        <v>0</v>
      </c>
      <c r="AH2467" t="b">
        <f>AND(Table252102[[#This Row],[Developmental toxicity]:[Reproductive toxicity]])</f>
        <v>0</v>
      </c>
    </row>
    <row r="2468" spans="1:34" x14ac:dyDescent="0.25">
      <c r="A2468" s="3">
        <f t="shared" si="304"/>
        <v>2467</v>
      </c>
      <c r="B2468" s="3"/>
      <c r="C2468" s="3" t="s">
        <v>11817</v>
      </c>
      <c r="D2468" s="3" t="s">
        <v>11816</v>
      </c>
      <c r="E2468" s="29" t="s">
        <v>15371</v>
      </c>
      <c r="F2468" s="3" t="s">
        <v>15372</v>
      </c>
      <c r="G2468" s="3" t="s">
        <v>15373</v>
      </c>
      <c r="H2468" s="3" t="s">
        <v>15373</v>
      </c>
      <c r="I2468" s="3" t="s">
        <v>15374</v>
      </c>
      <c r="J2468" s="3"/>
      <c r="K2468" s="7" t="e">
        <v>#N/A</v>
      </c>
      <c r="L2468" s="7" t="e">
        <v>#N/A</v>
      </c>
      <c r="M2468" s="7" t="e">
        <v>#N/A</v>
      </c>
      <c r="N2468" s="7" t="e">
        <v>#N/A</v>
      </c>
      <c r="O2468" s="7" t="e">
        <v>#N/A</v>
      </c>
      <c r="P2468" s="7" t="e">
        <v>#N/A</v>
      </c>
      <c r="Q2468" s="7" t="e">
        <v>#N/A</v>
      </c>
      <c r="R2468" s="7" t="e">
        <v>#N/A</v>
      </c>
      <c r="S2468" s="7" t="e">
        <v>#N/A</v>
      </c>
      <c r="T2468" s="7" t="e">
        <v>#N/A</v>
      </c>
      <c r="U2468" s="7" t="e">
        <v>#N/A</v>
      </c>
      <c r="V2468" s="7" t="e">
        <v>#N/A</v>
      </c>
      <c r="W2468" s="3">
        <v>0</v>
      </c>
      <c r="X2468" s="3" t="e">
        <v>#N/A</v>
      </c>
      <c r="Y2468" s="7" t="e">
        <v>#N/A</v>
      </c>
      <c r="Z2468" s="7">
        <f t="shared" si="305"/>
        <v>0</v>
      </c>
      <c r="AA2468" s="7">
        <f t="shared" si="306"/>
        <v>0</v>
      </c>
      <c r="AB2468" s="7" t="b">
        <f t="shared" si="307"/>
        <v>0</v>
      </c>
      <c r="AC2468" s="7" t="b">
        <f t="shared" si="308"/>
        <v>1</v>
      </c>
      <c r="AD2468" s="7" t="b">
        <f t="shared" si="309"/>
        <v>0</v>
      </c>
      <c r="AE2468" s="7" t="b">
        <f t="shared" si="310"/>
        <v>1</v>
      </c>
      <c r="AF2468" s="7" t="b">
        <f t="shared" si="311"/>
        <v>0</v>
      </c>
      <c r="AH2468" t="b">
        <f>AND(Table252102[[#This Row],[Developmental toxicity]:[Reproductive toxicity]])</f>
        <v>0</v>
      </c>
    </row>
    <row r="2469" spans="1:34" x14ac:dyDescent="0.25">
      <c r="A2469" s="3">
        <f t="shared" si="304"/>
        <v>2468</v>
      </c>
      <c r="B2469" s="3">
        <v>54</v>
      </c>
      <c r="C2469" s="3" t="s">
        <v>390</v>
      </c>
      <c r="D2469" s="3" t="s">
        <v>2869</v>
      </c>
      <c r="E2469" s="29" t="s">
        <v>4575</v>
      </c>
      <c r="F2469" s="3" t="s">
        <v>5502</v>
      </c>
      <c r="G2469" s="3" t="s">
        <v>391</v>
      </c>
      <c r="H2469" s="3" t="s">
        <v>5995</v>
      </c>
      <c r="I2469" s="3" t="s">
        <v>6392</v>
      </c>
      <c r="J2469" s="3" t="s">
        <v>1430</v>
      </c>
      <c r="K2469" s="7" t="e">
        <v>#N/A</v>
      </c>
      <c r="L2469" s="7">
        <v>1</v>
      </c>
      <c r="M2469" s="7" t="e">
        <v>#N/A</v>
      </c>
      <c r="N2469" s="7" t="e">
        <v>#N/A</v>
      </c>
      <c r="O2469" s="7" t="e">
        <v>#N/A</v>
      </c>
      <c r="P2469" s="7" t="e">
        <v>#N/A</v>
      </c>
      <c r="Q2469" s="7" t="e">
        <v>#N/A</v>
      </c>
      <c r="R2469" s="7" t="e">
        <v>#N/A</v>
      </c>
      <c r="S2469" s="7" t="e">
        <v>#N/A</v>
      </c>
      <c r="T2469" s="7">
        <v>1</v>
      </c>
      <c r="U2469" s="7" t="e">
        <v>#N/A</v>
      </c>
      <c r="V2469" s="7" t="e">
        <v>#N/A</v>
      </c>
      <c r="W2469" s="7" t="e">
        <v>#N/A</v>
      </c>
      <c r="X2469" s="7" t="e">
        <v>#N/A</v>
      </c>
      <c r="Y2469" s="7">
        <v>1</v>
      </c>
      <c r="Z2469" s="7">
        <f t="shared" si="305"/>
        <v>1</v>
      </c>
      <c r="AA2469" s="7">
        <f t="shared" si="306"/>
        <v>1</v>
      </c>
      <c r="AB2469" s="7" t="b">
        <f t="shared" si="307"/>
        <v>1</v>
      </c>
      <c r="AC2469" s="7" t="b">
        <f t="shared" si="308"/>
        <v>0</v>
      </c>
      <c r="AD2469" s="7" t="b">
        <f t="shared" si="309"/>
        <v>1</v>
      </c>
      <c r="AE2469" s="7" t="b">
        <f t="shared" si="310"/>
        <v>0</v>
      </c>
      <c r="AF2469" s="7" t="b">
        <f t="shared" si="311"/>
        <v>0</v>
      </c>
      <c r="AH2469" t="b">
        <f>AND(Table252102[[#This Row],[Developmental toxicity]:[Reproductive toxicity]])</f>
        <v>0</v>
      </c>
    </row>
    <row r="2470" spans="1:34" x14ac:dyDescent="0.25">
      <c r="A2470" s="3">
        <f t="shared" si="304"/>
        <v>2469</v>
      </c>
      <c r="B2470" s="3" t="s">
        <v>1440</v>
      </c>
      <c r="C2470" s="3" t="s">
        <v>2309</v>
      </c>
      <c r="D2470" s="3" t="s">
        <v>3226</v>
      </c>
      <c r="E2470" s="12" t="s">
        <v>7586</v>
      </c>
      <c r="F2470" t="s">
        <v>8432</v>
      </c>
      <c r="G2470" t="s">
        <v>9698</v>
      </c>
      <c r="H2470" t="s">
        <v>9698</v>
      </c>
      <c r="I2470" t="s">
        <v>9699</v>
      </c>
      <c r="J2470" s="3"/>
      <c r="K2470" s="7" t="e">
        <v>#N/A</v>
      </c>
      <c r="L2470" s="7" t="e">
        <v>#N/A</v>
      </c>
      <c r="M2470" s="7" t="e">
        <v>#N/A</v>
      </c>
      <c r="N2470" s="7" t="e">
        <v>#N/A</v>
      </c>
      <c r="O2470" s="7" t="e">
        <v>#N/A</v>
      </c>
      <c r="P2470" s="7" t="e">
        <v>#N/A</v>
      </c>
      <c r="Q2470" s="7" t="e">
        <v>#N/A</v>
      </c>
      <c r="R2470" s="7" t="e">
        <v>#N/A</v>
      </c>
      <c r="S2470" s="7" t="e">
        <v>#N/A</v>
      </c>
      <c r="T2470" s="7">
        <v>0</v>
      </c>
      <c r="U2470" s="7" t="e">
        <v>#N/A</v>
      </c>
      <c r="V2470" s="7" t="e">
        <v>#N/A</v>
      </c>
      <c r="W2470" s="7" t="e">
        <v>#N/A</v>
      </c>
      <c r="X2470" s="7" t="e">
        <v>#N/A</v>
      </c>
      <c r="Y2470" s="7" t="e">
        <v>#N/A</v>
      </c>
      <c r="Z2470" s="7">
        <f t="shared" si="305"/>
        <v>0</v>
      </c>
      <c r="AA2470" s="7">
        <f t="shared" si="306"/>
        <v>0</v>
      </c>
      <c r="AB2470" s="7" t="b">
        <f t="shared" si="307"/>
        <v>1</v>
      </c>
      <c r="AC2470" s="7" t="b">
        <f t="shared" si="308"/>
        <v>0</v>
      </c>
      <c r="AD2470" s="7" t="b">
        <f t="shared" si="309"/>
        <v>1</v>
      </c>
      <c r="AE2470" s="7" t="b">
        <f t="shared" si="310"/>
        <v>0</v>
      </c>
      <c r="AF2470" s="7" t="b">
        <f t="shared" si="311"/>
        <v>0</v>
      </c>
      <c r="AH2470" t="b">
        <f>AND(Table252102[[#This Row],[Developmental toxicity]:[Reproductive toxicity]])</f>
        <v>0</v>
      </c>
    </row>
    <row r="2471" spans="1:34" x14ac:dyDescent="0.25">
      <c r="A2471" s="3">
        <f t="shared" si="304"/>
        <v>2470</v>
      </c>
      <c r="B2471" s="3">
        <v>40</v>
      </c>
      <c r="C2471" s="3" t="s">
        <v>365</v>
      </c>
      <c r="D2471" s="3" t="s">
        <v>5075</v>
      </c>
      <c r="E2471" s="29" t="s">
        <v>4562</v>
      </c>
      <c r="F2471" s="3" t="s">
        <v>5490</v>
      </c>
      <c r="G2471" s="3" t="s">
        <v>366</v>
      </c>
      <c r="H2471" s="3" t="s">
        <v>5983</v>
      </c>
      <c r="I2471" s="3" t="s">
        <v>6379</v>
      </c>
      <c r="J2471" s="3" t="s">
        <v>1431</v>
      </c>
      <c r="K2471" s="7" t="e">
        <v>#N/A</v>
      </c>
      <c r="L2471" s="7">
        <v>1</v>
      </c>
      <c r="M2471" s="7" t="e">
        <v>#N/A</v>
      </c>
      <c r="N2471" s="7" t="e">
        <v>#N/A</v>
      </c>
      <c r="O2471" s="7" t="e">
        <v>#N/A</v>
      </c>
      <c r="P2471" s="7" t="e">
        <v>#N/A</v>
      </c>
      <c r="Q2471" s="7" t="e">
        <v>#N/A</v>
      </c>
      <c r="R2471" s="7" t="e">
        <v>#N/A</v>
      </c>
      <c r="S2471" s="7" t="e">
        <v>#N/A</v>
      </c>
      <c r="T2471" s="7" t="e">
        <v>#N/A</v>
      </c>
      <c r="U2471" s="7" t="e">
        <v>#N/A</v>
      </c>
      <c r="V2471" s="7" t="e">
        <v>#N/A</v>
      </c>
      <c r="W2471" s="7" t="e">
        <v>#N/A</v>
      </c>
      <c r="X2471" s="7" t="e">
        <v>#N/A</v>
      </c>
      <c r="Y2471" s="7">
        <v>1</v>
      </c>
      <c r="Z2471" s="7">
        <f t="shared" si="305"/>
        <v>1</v>
      </c>
      <c r="AA2471" s="7">
        <f t="shared" si="306"/>
        <v>1</v>
      </c>
      <c r="AB2471" s="7" t="b">
        <f t="shared" si="307"/>
        <v>1</v>
      </c>
      <c r="AC2471" s="7" t="b">
        <f t="shared" si="308"/>
        <v>0</v>
      </c>
      <c r="AD2471" s="7" t="b">
        <f t="shared" si="309"/>
        <v>0</v>
      </c>
      <c r="AE2471" s="7" t="b">
        <f t="shared" si="310"/>
        <v>0</v>
      </c>
      <c r="AF2471" s="7" t="b">
        <f t="shared" si="311"/>
        <v>0</v>
      </c>
      <c r="AH2471" t="b">
        <f>AND(Table252102[[#This Row],[Developmental toxicity]:[Reproductive toxicity]])</f>
        <v>0</v>
      </c>
    </row>
    <row r="2472" spans="1:34" x14ac:dyDescent="0.25">
      <c r="A2472" s="3">
        <f t="shared" si="304"/>
        <v>2471</v>
      </c>
      <c r="B2472" s="3" t="s">
        <v>1440</v>
      </c>
      <c r="C2472" s="3" t="s">
        <v>2041</v>
      </c>
      <c r="D2472" s="3" t="s">
        <v>2921</v>
      </c>
      <c r="E2472" s="12" t="s">
        <v>7322</v>
      </c>
      <c r="F2472" t="s">
        <v>8171</v>
      </c>
      <c r="G2472" t="s">
        <v>9123</v>
      </c>
      <c r="H2472" t="s">
        <v>9123</v>
      </c>
      <c r="I2472" t="s">
        <v>9124</v>
      </c>
      <c r="J2472" s="3"/>
      <c r="K2472" s="7" t="e">
        <v>#N/A</v>
      </c>
      <c r="L2472" s="7" t="e">
        <v>#N/A</v>
      </c>
      <c r="M2472" s="7" t="e">
        <v>#N/A</v>
      </c>
      <c r="N2472" s="7" t="e">
        <v>#N/A</v>
      </c>
      <c r="O2472" s="7" t="e">
        <v>#N/A</v>
      </c>
      <c r="P2472" s="7" t="e">
        <v>#N/A</v>
      </c>
      <c r="Q2472" s="7" t="e">
        <v>#N/A</v>
      </c>
      <c r="R2472" s="7" t="e">
        <v>#N/A</v>
      </c>
      <c r="S2472" s="7" t="e">
        <v>#N/A</v>
      </c>
      <c r="T2472" s="7">
        <v>0</v>
      </c>
      <c r="U2472" s="7" t="e">
        <v>#N/A</v>
      </c>
      <c r="V2472" s="7" t="e">
        <v>#N/A</v>
      </c>
      <c r="W2472" s="7" t="e">
        <v>#N/A</v>
      </c>
      <c r="X2472" s="7" t="e">
        <v>#N/A</v>
      </c>
      <c r="Y2472" s="7" t="e">
        <v>#N/A</v>
      </c>
      <c r="Z2472" s="7">
        <f t="shared" si="305"/>
        <v>0</v>
      </c>
      <c r="AA2472" s="7">
        <f t="shared" si="306"/>
        <v>0</v>
      </c>
      <c r="AB2472" s="7" t="b">
        <f t="shared" si="307"/>
        <v>1</v>
      </c>
      <c r="AC2472" s="7" t="b">
        <f t="shared" si="308"/>
        <v>0</v>
      </c>
      <c r="AD2472" s="7" t="b">
        <f t="shared" si="309"/>
        <v>1</v>
      </c>
      <c r="AE2472" s="7" t="b">
        <f t="shared" si="310"/>
        <v>0</v>
      </c>
      <c r="AF2472" s="7" t="b">
        <f t="shared" si="311"/>
        <v>0</v>
      </c>
      <c r="AH2472" t="b">
        <f>AND(Table252102[[#This Row],[Developmental toxicity]:[Reproductive toxicity]])</f>
        <v>0</v>
      </c>
    </row>
    <row r="2473" spans="1:34" x14ac:dyDescent="0.25">
      <c r="A2473" s="3">
        <f t="shared" si="304"/>
        <v>2472</v>
      </c>
      <c r="B2473" s="3"/>
      <c r="C2473" s="3" t="s">
        <v>12984</v>
      </c>
      <c r="D2473" s="3" t="s">
        <v>12983</v>
      </c>
      <c r="E2473" s="29" t="s">
        <v>17153</v>
      </c>
      <c r="F2473" s="3" t="s">
        <v>17154</v>
      </c>
      <c r="G2473" s="3" t="s">
        <v>17155</v>
      </c>
      <c r="H2473" s="3" t="s">
        <v>17155</v>
      </c>
      <c r="I2473" s="3" t="s">
        <v>17156</v>
      </c>
      <c r="J2473" s="3"/>
      <c r="K2473" s="7" t="e">
        <v>#N/A</v>
      </c>
      <c r="L2473" s="7" t="e">
        <v>#N/A</v>
      </c>
      <c r="M2473" s="7" t="e">
        <v>#N/A</v>
      </c>
      <c r="N2473" s="7" t="e">
        <v>#N/A</v>
      </c>
      <c r="O2473" s="7" t="e">
        <v>#N/A</v>
      </c>
      <c r="P2473" s="7" t="e">
        <v>#N/A</v>
      </c>
      <c r="Q2473" s="7" t="e">
        <v>#N/A</v>
      </c>
      <c r="R2473" s="7" t="e">
        <v>#N/A</v>
      </c>
      <c r="S2473" s="7" t="e">
        <v>#N/A</v>
      </c>
      <c r="T2473" s="7" t="e">
        <v>#N/A</v>
      </c>
      <c r="U2473" s="7" t="e">
        <v>#N/A</v>
      </c>
      <c r="V2473" s="7" t="e">
        <v>#N/A</v>
      </c>
      <c r="W2473" s="3">
        <v>0</v>
      </c>
      <c r="X2473" s="3" t="e">
        <v>#N/A</v>
      </c>
      <c r="Y2473" s="7" t="e">
        <v>#N/A</v>
      </c>
      <c r="Z2473" s="7">
        <f t="shared" si="305"/>
        <v>0</v>
      </c>
      <c r="AA2473" s="7">
        <f t="shared" si="306"/>
        <v>0</v>
      </c>
      <c r="AB2473" s="7" t="b">
        <f t="shared" si="307"/>
        <v>0</v>
      </c>
      <c r="AC2473" s="7" t="b">
        <f t="shared" si="308"/>
        <v>1</v>
      </c>
      <c r="AD2473" s="7" t="b">
        <f t="shared" si="309"/>
        <v>0</v>
      </c>
      <c r="AE2473" s="7" t="b">
        <f t="shared" si="310"/>
        <v>1</v>
      </c>
      <c r="AF2473" s="7" t="b">
        <f t="shared" si="311"/>
        <v>0</v>
      </c>
      <c r="AH2473" t="b">
        <f>AND(Table252102[[#This Row],[Developmental toxicity]:[Reproductive toxicity]])</f>
        <v>0</v>
      </c>
    </row>
    <row r="2474" spans="1:34" x14ac:dyDescent="0.25">
      <c r="A2474" s="3">
        <f t="shared" si="304"/>
        <v>2473</v>
      </c>
      <c r="B2474" s="3" t="s">
        <v>1440</v>
      </c>
      <c r="C2474" s="3" t="s">
        <v>2611</v>
      </c>
      <c r="D2474" s="3" t="s">
        <v>3569</v>
      </c>
      <c r="E2474" s="29" t="s">
        <v>7884</v>
      </c>
      <c r="F2474" s="3" t="s">
        <v>8723</v>
      </c>
      <c r="G2474" s="3" t="s">
        <v>10348</v>
      </c>
      <c r="H2474" s="3" t="s">
        <v>10348</v>
      </c>
      <c r="I2474" s="3" t="s">
        <v>10349</v>
      </c>
      <c r="J2474" s="3"/>
      <c r="K2474" s="7" t="e">
        <v>#N/A</v>
      </c>
      <c r="L2474" s="7" t="e">
        <v>#N/A</v>
      </c>
      <c r="M2474" s="7" t="e">
        <v>#N/A</v>
      </c>
      <c r="N2474" s="7" t="e">
        <v>#N/A</v>
      </c>
      <c r="O2474" s="7" t="e">
        <v>#N/A</v>
      </c>
      <c r="P2474" s="7" t="e">
        <v>#N/A</v>
      </c>
      <c r="Q2474" s="7" t="e">
        <v>#N/A</v>
      </c>
      <c r="R2474" s="7" t="e">
        <v>#N/A</v>
      </c>
      <c r="S2474" s="7" t="e">
        <v>#N/A</v>
      </c>
      <c r="T2474" s="7">
        <v>1</v>
      </c>
      <c r="U2474" s="7" t="e">
        <v>#N/A</v>
      </c>
      <c r="V2474" s="7" t="e">
        <v>#N/A</v>
      </c>
      <c r="W2474" s="7" t="e">
        <v>#N/A</v>
      </c>
      <c r="X2474" s="7" t="e">
        <v>#N/A</v>
      </c>
      <c r="Y2474" s="7" t="e">
        <v>#N/A</v>
      </c>
      <c r="Z2474" s="7">
        <f t="shared" si="305"/>
        <v>1</v>
      </c>
      <c r="AA2474" s="7">
        <f t="shared" si="306"/>
        <v>1</v>
      </c>
      <c r="AB2474" s="7" t="b">
        <f t="shared" si="307"/>
        <v>1</v>
      </c>
      <c r="AC2474" s="7" t="b">
        <f t="shared" si="308"/>
        <v>0</v>
      </c>
      <c r="AD2474" s="7" t="b">
        <f t="shared" si="309"/>
        <v>1</v>
      </c>
      <c r="AE2474" s="7" t="b">
        <f t="shared" si="310"/>
        <v>0</v>
      </c>
      <c r="AF2474" s="7" t="b">
        <f t="shared" si="311"/>
        <v>0</v>
      </c>
      <c r="AH2474" t="b">
        <f>AND(Table252102[[#This Row],[Developmental toxicity]:[Reproductive toxicity]])</f>
        <v>0</v>
      </c>
    </row>
    <row r="2475" spans="1:34" x14ac:dyDescent="0.25">
      <c r="A2475" s="3">
        <f t="shared" si="304"/>
        <v>2474</v>
      </c>
      <c r="B2475" s="3"/>
      <c r="C2475" s="3" t="s">
        <v>20590</v>
      </c>
      <c r="D2475" s="3" t="s">
        <v>19263</v>
      </c>
      <c r="E2475" s="29" t="s">
        <v>20345</v>
      </c>
      <c r="F2475" s="3" t="s">
        <v>19884</v>
      </c>
      <c r="G2475" s="3" t="s">
        <v>19885</v>
      </c>
      <c r="H2475" s="3" t="s">
        <v>19885</v>
      </c>
      <c r="I2475" s="3" t="s">
        <v>19886</v>
      </c>
      <c r="J2475" s="3" t="s">
        <v>20</v>
      </c>
      <c r="K2475" s="7" t="e">
        <v>#N/A</v>
      </c>
      <c r="L2475" s="7" t="e">
        <v>#N/A</v>
      </c>
      <c r="M2475" s="7" t="e">
        <v>#N/A</v>
      </c>
      <c r="N2475" s="7" t="e">
        <v>#N/A</v>
      </c>
      <c r="O2475" s="7" t="e">
        <v>#N/A</v>
      </c>
      <c r="P2475" s="7" t="e">
        <v>#N/A</v>
      </c>
      <c r="Q2475" s="7" t="e">
        <v>#N/A</v>
      </c>
      <c r="R2475" s="7" t="e">
        <v>#N/A</v>
      </c>
      <c r="S2475" s="7" t="e">
        <v>#N/A</v>
      </c>
      <c r="T2475" s="7" t="e">
        <v>#N/A</v>
      </c>
      <c r="U2475" s="7" t="e">
        <v>#N/A</v>
      </c>
      <c r="V2475" s="7" t="e">
        <v>#N/A</v>
      </c>
      <c r="W2475" s="7" t="e">
        <v>#N/A</v>
      </c>
      <c r="X2475" s="7">
        <v>1</v>
      </c>
      <c r="Y2475" s="7" t="e">
        <v>#N/A</v>
      </c>
      <c r="Z2475" s="7">
        <f t="shared" si="305"/>
        <v>1</v>
      </c>
      <c r="AA2475" s="7">
        <f t="shared" si="306"/>
        <v>1</v>
      </c>
      <c r="AB2475" s="7" t="b">
        <f t="shared" si="307"/>
        <v>1</v>
      </c>
      <c r="AC2475" s="7" t="b">
        <f t="shared" si="308"/>
        <v>0</v>
      </c>
      <c r="AD2475" s="7" t="b">
        <f t="shared" si="309"/>
        <v>0</v>
      </c>
      <c r="AE2475" s="7" t="b">
        <f t="shared" si="310"/>
        <v>0</v>
      </c>
      <c r="AF2475" s="7" t="b">
        <f t="shared" si="311"/>
        <v>0</v>
      </c>
      <c r="AH2475" t="b">
        <f>AND(Table252102[[#This Row],[Developmental toxicity]:[Reproductive toxicity]])</f>
        <v>0</v>
      </c>
    </row>
    <row r="2476" spans="1:34" x14ac:dyDescent="0.25">
      <c r="A2476" s="3">
        <f t="shared" si="304"/>
        <v>2475</v>
      </c>
      <c r="B2476" s="3">
        <v>168</v>
      </c>
      <c r="C2476" s="3" t="s">
        <v>582</v>
      </c>
      <c r="D2476" s="3" t="s">
        <v>5152</v>
      </c>
      <c r="E2476" s="29" t="s">
        <v>4665</v>
      </c>
      <c r="F2476" s="3" t="s">
        <v>5586</v>
      </c>
      <c r="G2476" s="3" t="s">
        <v>583</v>
      </c>
      <c r="H2476" s="3" t="s">
        <v>6075</v>
      </c>
      <c r="I2476" s="3" t="s">
        <v>6490</v>
      </c>
      <c r="J2476" s="3" t="s">
        <v>1431</v>
      </c>
      <c r="K2476" s="7" t="e">
        <v>#N/A</v>
      </c>
      <c r="L2476" s="7">
        <v>1</v>
      </c>
      <c r="M2476" s="7" t="e">
        <v>#N/A</v>
      </c>
      <c r="N2476" s="7" t="e">
        <v>#N/A</v>
      </c>
      <c r="O2476" s="7" t="e">
        <v>#N/A</v>
      </c>
      <c r="P2476" s="7" t="e">
        <v>#N/A</v>
      </c>
      <c r="Q2476" s="7" t="e">
        <v>#N/A</v>
      </c>
      <c r="R2476" s="7" t="e">
        <v>#N/A</v>
      </c>
      <c r="S2476" s="7" t="e">
        <v>#N/A</v>
      </c>
      <c r="T2476" s="7" t="e">
        <v>#N/A</v>
      </c>
      <c r="U2476" s="7" t="e">
        <v>#N/A</v>
      </c>
      <c r="V2476" s="7" t="e">
        <v>#N/A</v>
      </c>
      <c r="W2476" s="7" t="e">
        <v>#N/A</v>
      </c>
      <c r="X2476" s="7" t="e">
        <v>#N/A</v>
      </c>
      <c r="Y2476" s="7">
        <v>1</v>
      </c>
      <c r="Z2476" s="7">
        <f t="shared" si="305"/>
        <v>1</v>
      </c>
      <c r="AA2476" s="7">
        <f t="shared" si="306"/>
        <v>1</v>
      </c>
      <c r="AB2476" s="7" t="b">
        <f t="shared" si="307"/>
        <v>1</v>
      </c>
      <c r="AC2476" s="7" t="b">
        <f t="shared" si="308"/>
        <v>0</v>
      </c>
      <c r="AD2476" s="7" t="b">
        <f t="shared" si="309"/>
        <v>0</v>
      </c>
      <c r="AE2476" s="7" t="b">
        <f t="shared" si="310"/>
        <v>0</v>
      </c>
      <c r="AF2476" s="7" t="b">
        <f t="shared" si="311"/>
        <v>0</v>
      </c>
      <c r="AH2476" t="b">
        <f>AND(Table252102[[#This Row],[Developmental toxicity]:[Reproductive toxicity]])</f>
        <v>0</v>
      </c>
    </row>
    <row r="2477" spans="1:34" x14ac:dyDescent="0.25">
      <c r="A2477" s="3">
        <f t="shared" si="304"/>
        <v>2476</v>
      </c>
      <c r="B2477" s="3">
        <v>169</v>
      </c>
      <c r="C2477" s="3" t="s">
        <v>584</v>
      </c>
      <c r="D2477" s="3" t="s">
        <v>5153</v>
      </c>
      <c r="E2477" s="29" t="s">
        <v>4666</v>
      </c>
      <c r="F2477" s="3" t="s">
        <v>5587</v>
      </c>
      <c r="G2477" s="3" t="s">
        <v>585</v>
      </c>
      <c r="H2477" s="3" t="s">
        <v>6076</v>
      </c>
      <c r="I2477" s="3" t="s">
        <v>6491</v>
      </c>
      <c r="J2477" s="3" t="s">
        <v>1431</v>
      </c>
      <c r="K2477" s="7" t="e">
        <v>#N/A</v>
      </c>
      <c r="L2477" s="7">
        <v>1</v>
      </c>
      <c r="M2477" s="7" t="e">
        <v>#N/A</v>
      </c>
      <c r="N2477" s="7" t="e">
        <v>#N/A</v>
      </c>
      <c r="O2477" s="7" t="e">
        <v>#N/A</v>
      </c>
      <c r="P2477" s="7" t="e">
        <v>#N/A</v>
      </c>
      <c r="Q2477" s="7" t="e">
        <v>#N/A</v>
      </c>
      <c r="R2477" s="7" t="e">
        <v>#N/A</v>
      </c>
      <c r="S2477" s="7" t="e">
        <v>#N/A</v>
      </c>
      <c r="T2477" s="7" t="e">
        <v>#N/A</v>
      </c>
      <c r="U2477" s="7" t="e">
        <v>#N/A</v>
      </c>
      <c r="V2477" s="7" t="e">
        <v>#N/A</v>
      </c>
      <c r="W2477" s="7" t="e">
        <v>#N/A</v>
      </c>
      <c r="X2477" s="7" t="e">
        <v>#N/A</v>
      </c>
      <c r="Y2477" s="7">
        <v>1</v>
      </c>
      <c r="Z2477" s="7">
        <f t="shared" si="305"/>
        <v>1</v>
      </c>
      <c r="AA2477" s="7">
        <f t="shared" si="306"/>
        <v>1</v>
      </c>
      <c r="AB2477" s="7" t="b">
        <f t="shared" si="307"/>
        <v>1</v>
      </c>
      <c r="AC2477" s="7" t="b">
        <f t="shared" si="308"/>
        <v>0</v>
      </c>
      <c r="AD2477" s="7" t="b">
        <f t="shared" si="309"/>
        <v>0</v>
      </c>
      <c r="AE2477" s="7" t="b">
        <f t="shared" si="310"/>
        <v>0</v>
      </c>
      <c r="AF2477" s="7" t="b">
        <f t="shared" si="311"/>
        <v>0</v>
      </c>
      <c r="AH2477" t="b">
        <f>AND(Table252102[[#This Row],[Developmental toxicity]:[Reproductive toxicity]])</f>
        <v>0</v>
      </c>
    </row>
    <row r="2478" spans="1:34" x14ac:dyDescent="0.25">
      <c r="A2478" s="3">
        <f t="shared" si="304"/>
        <v>2477</v>
      </c>
      <c r="B2478" s="3"/>
      <c r="C2478" s="3" t="s">
        <v>18611</v>
      </c>
      <c r="D2478" s="3" t="s">
        <v>18370</v>
      </c>
      <c r="E2478" s="29" t="s">
        <v>18491</v>
      </c>
      <c r="F2478" s="3" t="s">
        <v>18798</v>
      </c>
      <c r="G2478" s="3" t="s">
        <v>18799</v>
      </c>
      <c r="H2478" s="3" t="s">
        <v>18800</v>
      </c>
      <c r="I2478" s="3" t="s">
        <v>18801</v>
      </c>
      <c r="J2478" s="3" t="s">
        <v>20</v>
      </c>
      <c r="K2478" s="7" t="e">
        <v>#N/A</v>
      </c>
      <c r="L2478" s="7" t="e">
        <v>#N/A</v>
      </c>
      <c r="M2478" s="7" t="e">
        <v>#N/A</v>
      </c>
      <c r="N2478" s="7" t="e">
        <v>#N/A</v>
      </c>
      <c r="O2478" s="7" t="e">
        <v>#N/A</v>
      </c>
      <c r="P2478" s="7" t="e">
        <v>#N/A</v>
      </c>
      <c r="Q2478" s="7" t="e">
        <v>#N/A</v>
      </c>
      <c r="R2478" s="7" t="e">
        <v>#N/A</v>
      </c>
      <c r="S2478" s="7" t="e">
        <v>#N/A</v>
      </c>
      <c r="T2478" s="7" t="e">
        <v>#N/A</v>
      </c>
      <c r="U2478" s="7" t="e">
        <v>#N/A</v>
      </c>
      <c r="V2478" s="7" t="e">
        <v>#N/A</v>
      </c>
      <c r="W2478" s="7" t="e">
        <v>#N/A</v>
      </c>
      <c r="X2478" s="7">
        <v>0</v>
      </c>
      <c r="Y2478" s="7" t="e">
        <v>#N/A</v>
      </c>
      <c r="Z2478" s="7">
        <f t="shared" si="305"/>
        <v>0</v>
      </c>
      <c r="AA2478" s="7">
        <f t="shared" si="306"/>
        <v>0</v>
      </c>
      <c r="AB2478" s="7" t="b">
        <f t="shared" si="307"/>
        <v>1</v>
      </c>
      <c r="AC2478" s="7" t="b">
        <f t="shared" si="308"/>
        <v>0</v>
      </c>
      <c r="AD2478" s="7" t="b">
        <f t="shared" si="309"/>
        <v>0</v>
      </c>
      <c r="AE2478" s="7" t="b">
        <f t="shared" si="310"/>
        <v>0</v>
      </c>
      <c r="AF2478" s="7" t="b">
        <f t="shared" si="311"/>
        <v>0</v>
      </c>
      <c r="AH2478" t="b">
        <f>AND(Table252102[[#This Row],[Developmental toxicity]:[Reproductive toxicity]])</f>
        <v>0</v>
      </c>
    </row>
    <row r="2479" spans="1:34" x14ac:dyDescent="0.25">
      <c r="A2479" s="3">
        <f t="shared" si="304"/>
        <v>2478</v>
      </c>
      <c r="B2479" s="3"/>
      <c r="C2479" s="3" t="s">
        <v>18626</v>
      </c>
      <c r="D2479" s="3" t="s">
        <v>18385</v>
      </c>
      <c r="E2479" s="29" t="s">
        <v>18506</v>
      </c>
      <c r="F2479" s="3" t="s">
        <v>18850</v>
      </c>
      <c r="G2479" s="3" t="s">
        <v>18851</v>
      </c>
      <c r="H2479" s="3" t="s">
        <v>18852</v>
      </c>
      <c r="I2479" s="3" t="s">
        <v>18853</v>
      </c>
      <c r="J2479" s="3" t="s">
        <v>20</v>
      </c>
      <c r="K2479" s="7" t="e">
        <v>#N/A</v>
      </c>
      <c r="L2479" s="7" t="e">
        <v>#N/A</v>
      </c>
      <c r="M2479" s="7" t="e">
        <v>#N/A</v>
      </c>
      <c r="N2479" s="7" t="e">
        <v>#N/A</v>
      </c>
      <c r="O2479" s="7" t="e">
        <v>#N/A</v>
      </c>
      <c r="P2479" s="7" t="e">
        <v>#N/A</v>
      </c>
      <c r="Q2479" s="7" t="e">
        <v>#N/A</v>
      </c>
      <c r="R2479" s="7" t="e">
        <v>#N/A</v>
      </c>
      <c r="S2479" s="7" t="e">
        <v>#N/A</v>
      </c>
      <c r="T2479" s="7" t="e">
        <v>#N/A</v>
      </c>
      <c r="U2479" s="7" t="e">
        <v>#N/A</v>
      </c>
      <c r="V2479" s="7" t="e">
        <v>#N/A</v>
      </c>
      <c r="W2479" s="7" t="e">
        <v>#N/A</v>
      </c>
      <c r="X2479" s="7">
        <v>0</v>
      </c>
      <c r="Y2479" s="7" t="e">
        <v>#N/A</v>
      </c>
      <c r="Z2479" s="7">
        <f t="shared" si="305"/>
        <v>0</v>
      </c>
      <c r="AA2479" s="7">
        <f t="shared" si="306"/>
        <v>0</v>
      </c>
      <c r="AB2479" s="7" t="b">
        <f t="shared" si="307"/>
        <v>1</v>
      </c>
      <c r="AC2479" s="7" t="b">
        <f t="shared" si="308"/>
        <v>0</v>
      </c>
      <c r="AD2479" s="7" t="b">
        <f t="shared" si="309"/>
        <v>0</v>
      </c>
      <c r="AE2479" s="7" t="b">
        <f t="shared" si="310"/>
        <v>0</v>
      </c>
      <c r="AF2479" s="7" t="b">
        <f t="shared" si="311"/>
        <v>0</v>
      </c>
      <c r="AH2479" t="b">
        <f>AND(Table252102[[#This Row],[Developmental toxicity]:[Reproductive toxicity]])</f>
        <v>0</v>
      </c>
    </row>
    <row r="2480" spans="1:34" x14ac:dyDescent="0.25">
      <c r="A2480" s="3">
        <f t="shared" si="304"/>
        <v>2479</v>
      </c>
      <c r="B2480" s="3"/>
      <c r="C2480" s="3" t="s">
        <v>20541</v>
      </c>
      <c r="D2480" s="3" t="s">
        <v>19213</v>
      </c>
      <c r="E2480" s="29" t="s">
        <v>20296</v>
      </c>
      <c r="F2480" s="3" t="s">
        <v>19713</v>
      </c>
      <c r="G2480" s="3" t="s">
        <v>19714</v>
      </c>
      <c r="H2480" s="3" t="s">
        <v>19715</v>
      </c>
      <c r="I2480" s="3" t="s">
        <v>19716</v>
      </c>
      <c r="J2480" s="3" t="s">
        <v>20</v>
      </c>
      <c r="K2480" s="7" t="e">
        <v>#N/A</v>
      </c>
      <c r="L2480" s="7" t="e">
        <v>#N/A</v>
      </c>
      <c r="M2480" s="7" t="e">
        <v>#N/A</v>
      </c>
      <c r="N2480" s="7" t="e">
        <v>#N/A</v>
      </c>
      <c r="O2480" s="7" t="e">
        <v>#N/A</v>
      </c>
      <c r="P2480" s="7" t="e">
        <v>#N/A</v>
      </c>
      <c r="Q2480" s="7" t="e">
        <v>#N/A</v>
      </c>
      <c r="R2480" s="7" t="e">
        <v>#N/A</v>
      </c>
      <c r="S2480" s="7" t="e">
        <v>#N/A</v>
      </c>
      <c r="T2480" s="7" t="e">
        <v>#N/A</v>
      </c>
      <c r="U2480" s="7" t="e">
        <v>#N/A</v>
      </c>
      <c r="V2480" s="7" t="e">
        <v>#N/A</v>
      </c>
      <c r="W2480" s="7" t="e">
        <v>#N/A</v>
      </c>
      <c r="X2480" s="7">
        <v>0</v>
      </c>
      <c r="Y2480" s="7" t="e">
        <v>#N/A</v>
      </c>
      <c r="Z2480" s="7">
        <f t="shared" si="305"/>
        <v>0</v>
      </c>
      <c r="AA2480" s="7">
        <f t="shared" si="306"/>
        <v>0</v>
      </c>
      <c r="AB2480" s="7" t="b">
        <f t="shared" si="307"/>
        <v>1</v>
      </c>
      <c r="AC2480" s="7" t="b">
        <f t="shared" si="308"/>
        <v>0</v>
      </c>
      <c r="AD2480" s="7" t="b">
        <f t="shared" si="309"/>
        <v>0</v>
      </c>
      <c r="AE2480" s="7" t="b">
        <f t="shared" si="310"/>
        <v>0</v>
      </c>
      <c r="AF2480" s="7" t="b">
        <f t="shared" si="311"/>
        <v>0</v>
      </c>
      <c r="AH2480" t="b">
        <f>AND(Table252102[[#This Row],[Developmental toxicity]:[Reproductive toxicity]])</f>
        <v>0</v>
      </c>
    </row>
    <row r="2481" spans="1:34" x14ac:dyDescent="0.25">
      <c r="A2481" s="3">
        <f t="shared" si="304"/>
        <v>2480</v>
      </c>
      <c r="B2481" s="3"/>
      <c r="C2481" s="3" t="s">
        <v>18614</v>
      </c>
      <c r="D2481" s="3" t="s">
        <v>18373</v>
      </c>
      <c r="E2481" s="29" t="s">
        <v>18494</v>
      </c>
      <c r="F2481" s="3" t="s">
        <v>18809</v>
      </c>
      <c r="G2481" s="3" t="s">
        <v>18810</v>
      </c>
      <c r="H2481" s="3" t="s">
        <v>18811</v>
      </c>
      <c r="I2481" s="3" t="s">
        <v>18812</v>
      </c>
      <c r="J2481" s="3" t="s">
        <v>20</v>
      </c>
      <c r="K2481" s="7" t="e">
        <v>#N/A</v>
      </c>
      <c r="L2481" s="7" t="e">
        <v>#N/A</v>
      </c>
      <c r="M2481" s="7" t="e">
        <v>#N/A</v>
      </c>
      <c r="N2481" s="7" t="e">
        <v>#N/A</v>
      </c>
      <c r="O2481" s="7" t="e">
        <v>#N/A</v>
      </c>
      <c r="P2481" s="7" t="e">
        <v>#N/A</v>
      </c>
      <c r="Q2481" s="7" t="e">
        <v>#N/A</v>
      </c>
      <c r="R2481" s="7" t="e">
        <v>#N/A</v>
      </c>
      <c r="S2481" s="7" t="e">
        <v>#N/A</v>
      </c>
      <c r="T2481" s="7" t="e">
        <v>#N/A</v>
      </c>
      <c r="U2481" s="7" t="e">
        <v>#N/A</v>
      </c>
      <c r="V2481" s="7" t="e">
        <v>#N/A</v>
      </c>
      <c r="W2481" s="7" t="e">
        <v>#N/A</v>
      </c>
      <c r="X2481" s="7">
        <v>0</v>
      </c>
      <c r="Y2481" s="7" t="e">
        <v>#N/A</v>
      </c>
      <c r="Z2481" s="7">
        <f t="shared" si="305"/>
        <v>0</v>
      </c>
      <c r="AA2481" s="7">
        <f t="shared" si="306"/>
        <v>0</v>
      </c>
      <c r="AB2481" s="7" t="b">
        <f t="shared" si="307"/>
        <v>1</v>
      </c>
      <c r="AC2481" s="7" t="b">
        <f t="shared" si="308"/>
        <v>0</v>
      </c>
      <c r="AD2481" s="7" t="b">
        <f t="shared" si="309"/>
        <v>0</v>
      </c>
      <c r="AE2481" s="7" t="b">
        <f t="shared" si="310"/>
        <v>0</v>
      </c>
      <c r="AF2481" s="7" t="b">
        <f t="shared" si="311"/>
        <v>0</v>
      </c>
      <c r="AH2481" t="b">
        <f>AND(Table252102[[#This Row],[Developmental toxicity]:[Reproductive toxicity]])</f>
        <v>0</v>
      </c>
    </row>
    <row r="2482" spans="1:34" x14ac:dyDescent="0.25">
      <c r="A2482" s="3">
        <f t="shared" si="304"/>
        <v>2481</v>
      </c>
      <c r="B2482" s="3"/>
      <c r="C2482" s="3" t="s">
        <v>20674</v>
      </c>
      <c r="D2482" s="3" t="s">
        <v>19348</v>
      </c>
      <c r="E2482" s="29" t="s">
        <v>20429</v>
      </c>
      <c r="F2482" s="3" t="s">
        <v>20164</v>
      </c>
      <c r="G2482" s="3" t="s">
        <v>20165</v>
      </c>
      <c r="H2482" s="3" t="s">
        <v>20165</v>
      </c>
      <c r="I2482" s="3" t="s">
        <v>20166</v>
      </c>
      <c r="J2482" s="3" t="s">
        <v>20</v>
      </c>
      <c r="K2482" s="7" t="e">
        <v>#N/A</v>
      </c>
      <c r="L2482" s="7" t="e">
        <v>#N/A</v>
      </c>
      <c r="M2482" s="7" t="e">
        <v>#N/A</v>
      </c>
      <c r="N2482" s="7" t="e">
        <v>#N/A</v>
      </c>
      <c r="O2482" s="7" t="e">
        <v>#N/A</v>
      </c>
      <c r="P2482" s="7" t="e">
        <v>#N/A</v>
      </c>
      <c r="Q2482" s="7" t="e">
        <v>#N/A</v>
      </c>
      <c r="R2482" s="7" t="e">
        <v>#N/A</v>
      </c>
      <c r="S2482" s="7" t="e">
        <v>#N/A</v>
      </c>
      <c r="T2482" s="7" t="e">
        <v>#N/A</v>
      </c>
      <c r="U2482" s="7" t="e">
        <v>#N/A</v>
      </c>
      <c r="V2482" s="7" t="e">
        <v>#N/A</v>
      </c>
      <c r="W2482" s="7" t="e">
        <v>#N/A</v>
      </c>
      <c r="X2482" s="7">
        <v>1</v>
      </c>
      <c r="Y2482" s="7" t="e">
        <v>#N/A</v>
      </c>
      <c r="Z2482" s="7">
        <f t="shared" si="305"/>
        <v>1</v>
      </c>
      <c r="AA2482" s="7">
        <f t="shared" si="306"/>
        <v>1</v>
      </c>
      <c r="AB2482" s="7" t="b">
        <f t="shared" si="307"/>
        <v>1</v>
      </c>
      <c r="AC2482" s="7" t="b">
        <f t="shared" si="308"/>
        <v>0</v>
      </c>
      <c r="AD2482" s="7" t="b">
        <f t="shared" si="309"/>
        <v>0</v>
      </c>
      <c r="AE2482" s="7" t="b">
        <f t="shared" si="310"/>
        <v>0</v>
      </c>
      <c r="AF2482" s="7" t="b">
        <f t="shared" si="311"/>
        <v>0</v>
      </c>
      <c r="AH2482" t="b">
        <f>AND(Table252102[[#This Row],[Developmental toxicity]:[Reproductive toxicity]])</f>
        <v>0</v>
      </c>
    </row>
    <row r="2483" spans="1:34" x14ac:dyDescent="0.25">
      <c r="A2483" s="3">
        <f t="shared" si="304"/>
        <v>2482</v>
      </c>
      <c r="B2483" s="3">
        <v>60</v>
      </c>
      <c r="C2483" s="3" t="s">
        <v>402</v>
      </c>
      <c r="D2483" s="3" t="s">
        <v>5084</v>
      </c>
      <c r="E2483" s="29" t="s">
        <v>4581</v>
      </c>
      <c r="F2483" s="3" t="s">
        <v>5508</v>
      </c>
      <c r="G2483" s="3" t="s">
        <v>403</v>
      </c>
      <c r="H2483" s="3" t="s">
        <v>6001</v>
      </c>
      <c r="I2483" s="3" t="s">
        <v>6398</v>
      </c>
      <c r="J2483" s="3" t="s">
        <v>1431</v>
      </c>
      <c r="K2483" s="7" t="e">
        <v>#N/A</v>
      </c>
      <c r="L2483" s="7">
        <v>1</v>
      </c>
      <c r="M2483" s="7" t="e">
        <v>#N/A</v>
      </c>
      <c r="N2483" s="7" t="e">
        <v>#N/A</v>
      </c>
      <c r="O2483" s="7" t="e">
        <v>#N/A</v>
      </c>
      <c r="P2483" s="7" t="e">
        <v>#N/A</v>
      </c>
      <c r="Q2483" s="7" t="e">
        <v>#N/A</v>
      </c>
      <c r="R2483" s="7" t="e">
        <v>#N/A</v>
      </c>
      <c r="S2483" s="7" t="e">
        <v>#N/A</v>
      </c>
      <c r="T2483" s="7" t="e">
        <v>#N/A</v>
      </c>
      <c r="U2483" s="7" t="e">
        <v>#N/A</v>
      </c>
      <c r="V2483" s="7" t="e">
        <v>#N/A</v>
      </c>
      <c r="W2483" s="7" t="e">
        <v>#N/A</v>
      </c>
      <c r="X2483" s="7" t="e">
        <v>#N/A</v>
      </c>
      <c r="Y2483" s="7">
        <v>1</v>
      </c>
      <c r="Z2483" s="7">
        <f t="shared" si="305"/>
        <v>1</v>
      </c>
      <c r="AA2483" s="7">
        <f t="shared" si="306"/>
        <v>1</v>
      </c>
      <c r="AB2483" s="7" t="b">
        <f t="shared" si="307"/>
        <v>1</v>
      </c>
      <c r="AC2483" s="7" t="b">
        <f t="shared" si="308"/>
        <v>0</v>
      </c>
      <c r="AD2483" s="7" t="b">
        <f t="shared" si="309"/>
        <v>0</v>
      </c>
      <c r="AE2483" s="7" t="b">
        <f t="shared" si="310"/>
        <v>0</v>
      </c>
      <c r="AF2483" s="7" t="b">
        <f t="shared" si="311"/>
        <v>0</v>
      </c>
      <c r="AH2483" t="b">
        <f>AND(Table252102[[#This Row],[Developmental toxicity]:[Reproductive toxicity]])</f>
        <v>0</v>
      </c>
    </row>
    <row r="2484" spans="1:34" x14ac:dyDescent="0.25">
      <c r="A2484" s="3">
        <f t="shared" si="304"/>
        <v>2483</v>
      </c>
      <c r="B2484" s="3" t="s">
        <v>1440</v>
      </c>
      <c r="C2484" s="3" t="s">
        <v>2367</v>
      </c>
      <c r="D2484" s="3" t="s">
        <v>3288</v>
      </c>
      <c r="E2484" s="29" t="s">
        <v>7644</v>
      </c>
      <c r="F2484" s="3" t="s">
        <v>8485</v>
      </c>
      <c r="G2484" s="3" t="s">
        <v>9815</v>
      </c>
      <c r="H2484" s="3" t="s">
        <v>9815</v>
      </c>
      <c r="I2484" s="3" t="s">
        <v>9816</v>
      </c>
      <c r="J2484" s="3"/>
      <c r="K2484" s="7" t="e">
        <v>#N/A</v>
      </c>
      <c r="L2484" s="7" t="e">
        <v>#N/A</v>
      </c>
      <c r="M2484" s="7" t="e">
        <v>#N/A</v>
      </c>
      <c r="N2484" s="7" t="e">
        <v>#N/A</v>
      </c>
      <c r="O2484" s="7" t="e">
        <v>#N/A</v>
      </c>
      <c r="P2484" s="7" t="e">
        <v>#N/A</v>
      </c>
      <c r="Q2484" s="7" t="e">
        <v>#N/A</v>
      </c>
      <c r="R2484" s="7" t="e">
        <v>#N/A</v>
      </c>
      <c r="S2484" s="7" t="e">
        <v>#N/A</v>
      </c>
      <c r="T2484" s="7">
        <v>1</v>
      </c>
      <c r="U2484" s="7" t="e">
        <v>#N/A</v>
      </c>
      <c r="V2484" s="7" t="e">
        <v>#N/A</v>
      </c>
      <c r="W2484" s="7" t="e">
        <v>#N/A</v>
      </c>
      <c r="X2484" s="7" t="e">
        <v>#N/A</v>
      </c>
      <c r="Y2484" s="7" t="e">
        <v>#N/A</v>
      </c>
      <c r="Z2484" s="7">
        <f t="shared" si="305"/>
        <v>1</v>
      </c>
      <c r="AA2484" s="7">
        <f t="shared" si="306"/>
        <v>1</v>
      </c>
      <c r="AB2484" s="7" t="b">
        <f t="shared" si="307"/>
        <v>1</v>
      </c>
      <c r="AC2484" s="7" t="b">
        <f t="shared" si="308"/>
        <v>0</v>
      </c>
      <c r="AD2484" s="7" t="b">
        <f t="shared" si="309"/>
        <v>1</v>
      </c>
      <c r="AE2484" s="7" t="b">
        <f t="shared" si="310"/>
        <v>0</v>
      </c>
      <c r="AF2484" s="7" t="b">
        <f t="shared" si="311"/>
        <v>0</v>
      </c>
      <c r="AH2484" t="b">
        <f>AND(Table252102[[#This Row],[Developmental toxicity]:[Reproductive toxicity]])</f>
        <v>0</v>
      </c>
    </row>
    <row r="2485" spans="1:34" x14ac:dyDescent="0.25">
      <c r="A2485" s="3">
        <f t="shared" si="304"/>
        <v>2484</v>
      </c>
      <c r="B2485" s="3" t="s">
        <v>1440</v>
      </c>
      <c r="C2485" s="14" t="s">
        <v>1661</v>
      </c>
      <c r="D2485" s="14" t="s">
        <v>1662</v>
      </c>
      <c r="E2485" s="12" t="s">
        <v>7044</v>
      </c>
      <c r="F2485" s="7" t="s">
        <v>1700</v>
      </c>
      <c r="G2485" s="7" t="s">
        <v>1699</v>
      </c>
      <c r="H2485" t="s">
        <v>7139</v>
      </c>
      <c r="I2485" t="s">
        <v>7140</v>
      </c>
      <c r="J2485" s="3" t="s">
        <v>1749</v>
      </c>
      <c r="K2485" s="7" t="e">
        <v>#N/A</v>
      </c>
      <c r="L2485" s="7" t="e">
        <v>#N/A</v>
      </c>
      <c r="M2485" s="7" t="e">
        <v>#N/A</v>
      </c>
      <c r="N2485" s="7" t="e">
        <v>#N/A</v>
      </c>
      <c r="O2485" s="7" t="e">
        <v>#N/A</v>
      </c>
      <c r="P2485" s="7">
        <v>1</v>
      </c>
      <c r="Q2485" s="7" t="e">
        <v>#N/A</v>
      </c>
      <c r="R2485" s="7" t="e">
        <v>#N/A</v>
      </c>
      <c r="S2485" s="7" t="e">
        <v>#N/A</v>
      </c>
      <c r="T2485" s="7" t="e">
        <v>#N/A</v>
      </c>
      <c r="U2485" s="7" t="e">
        <v>#N/A</v>
      </c>
      <c r="V2485" s="7" t="e">
        <v>#N/A</v>
      </c>
      <c r="W2485" s="7" t="e">
        <v>#N/A</v>
      </c>
      <c r="X2485" s="7" t="e">
        <v>#N/A</v>
      </c>
      <c r="Y2485" s="7" t="e">
        <v>#N/A</v>
      </c>
      <c r="Z2485" s="7">
        <f t="shared" si="305"/>
        <v>1</v>
      </c>
      <c r="AA2485" s="7">
        <f t="shared" si="306"/>
        <v>1</v>
      </c>
      <c r="AB2485" s="7" t="b">
        <f t="shared" si="307"/>
        <v>0</v>
      </c>
      <c r="AC2485" s="7" t="b">
        <f t="shared" si="308"/>
        <v>1</v>
      </c>
      <c r="AD2485" s="7" t="b">
        <f t="shared" si="309"/>
        <v>1</v>
      </c>
      <c r="AE2485" s="7" t="b">
        <f t="shared" si="310"/>
        <v>0</v>
      </c>
      <c r="AF2485" s="7" t="b">
        <f t="shared" si="311"/>
        <v>1</v>
      </c>
      <c r="AH2485" t="b">
        <f>AND(Table252102[[#This Row],[Developmental toxicity]:[Reproductive toxicity]])</f>
        <v>0</v>
      </c>
    </row>
    <row r="2486" spans="1:34" x14ac:dyDescent="0.25">
      <c r="A2486" s="3">
        <f t="shared" si="304"/>
        <v>2485</v>
      </c>
      <c r="B2486" s="3"/>
      <c r="C2486" s="3" t="s">
        <v>11479</v>
      </c>
      <c r="D2486" s="3" t="s">
        <v>11478</v>
      </c>
      <c r="E2486" s="29" t="s">
        <v>14733</v>
      </c>
      <c r="F2486" s="3" t="s">
        <v>14734</v>
      </c>
      <c r="G2486" s="3" t="s">
        <v>14735</v>
      </c>
      <c r="H2486" s="3" t="s">
        <v>11480</v>
      </c>
      <c r="I2486" s="3" t="s">
        <v>14736</v>
      </c>
      <c r="J2486" s="3"/>
      <c r="K2486" s="7" t="e">
        <v>#N/A</v>
      </c>
      <c r="L2486" s="7" t="e">
        <v>#N/A</v>
      </c>
      <c r="M2486" s="7" t="e">
        <v>#N/A</v>
      </c>
      <c r="N2486" s="7" t="e">
        <v>#N/A</v>
      </c>
      <c r="O2486" s="7" t="e">
        <v>#N/A</v>
      </c>
      <c r="P2486" s="7" t="e">
        <v>#N/A</v>
      </c>
      <c r="Q2486" s="7" t="e">
        <v>#N/A</v>
      </c>
      <c r="R2486" s="7" t="e">
        <v>#N/A</v>
      </c>
      <c r="S2486" s="7" t="e">
        <v>#N/A</v>
      </c>
      <c r="T2486" s="7" t="e">
        <v>#N/A</v>
      </c>
      <c r="U2486" s="7" t="e">
        <v>#N/A</v>
      </c>
      <c r="V2486" s="7" t="e">
        <v>#N/A</v>
      </c>
      <c r="W2486" s="3">
        <v>1</v>
      </c>
      <c r="X2486" s="3">
        <v>1</v>
      </c>
      <c r="Y2486" s="7" t="e">
        <v>#N/A</v>
      </c>
      <c r="Z2486" s="7">
        <f t="shared" si="305"/>
        <v>1</v>
      </c>
      <c r="AA2486" s="7">
        <f t="shared" si="306"/>
        <v>1</v>
      </c>
      <c r="AB2486" s="7" t="b">
        <f t="shared" si="307"/>
        <v>1</v>
      </c>
      <c r="AC2486" s="7" t="b">
        <f t="shared" si="308"/>
        <v>1</v>
      </c>
      <c r="AD2486" s="7" t="b">
        <f t="shared" si="309"/>
        <v>0</v>
      </c>
      <c r="AE2486" s="7" t="b">
        <f t="shared" si="310"/>
        <v>1</v>
      </c>
      <c r="AF2486" s="7" t="b">
        <f t="shared" si="311"/>
        <v>0</v>
      </c>
      <c r="AH2486" t="b">
        <f>AND(Table252102[[#This Row],[Developmental toxicity]:[Reproductive toxicity]])</f>
        <v>1</v>
      </c>
    </row>
    <row r="2487" spans="1:34" x14ac:dyDescent="0.25">
      <c r="A2487" s="3">
        <f t="shared" si="304"/>
        <v>2486</v>
      </c>
      <c r="B2487" s="3"/>
      <c r="C2487" s="3" t="s">
        <v>11060</v>
      </c>
      <c r="D2487" s="3" t="s">
        <v>11059</v>
      </c>
      <c r="E2487" s="29" t="s">
        <v>13958</v>
      </c>
      <c r="F2487" s="3" t="s">
        <v>13959</v>
      </c>
      <c r="G2487" s="3" t="s">
        <v>13960</v>
      </c>
      <c r="H2487" s="3" t="s">
        <v>11061</v>
      </c>
      <c r="I2487" s="3" t="s">
        <v>13961</v>
      </c>
      <c r="J2487" s="3"/>
      <c r="K2487" s="7" t="e">
        <v>#N/A</v>
      </c>
      <c r="L2487" s="7" t="e">
        <v>#N/A</v>
      </c>
      <c r="M2487" s="7" t="e">
        <v>#N/A</v>
      </c>
      <c r="N2487" s="7" t="e">
        <v>#N/A</v>
      </c>
      <c r="O2487" s="7" t="e">
        <v>#N/A</v>
      </c>
      <c r="P2487" s="7" t="e">
        <v>#N/A</v>
      </c>
      <c r="Q2487" s="7" t="e">
        <v>#N/A</v>
      </c>
      <c r="R2487" s="7" t="e">
        <v>#N/A</v>
      </c>
      <c r="S2487" s="7" t="e">
        <v>#N/A</v>
      </c>
      <c r="T2487" s="7" t="e">
        <v>#N/A</v>
      </c>
      <c r="U2487" s="7" t="e">
        <v>#N/A</v>
      </c>
      <c r="V2487" s="7" t="e">
        <v>#N/A</v>
      </c>
      <c r="W2487" s="3">
        <v>1</v>
      </c>
      <c r="X2487" s="3" t="e">
        <v>#N/A</v>
      </c>
      <c r="Y2487" s="7" t="e">
        <v>#N/A</v>
      </c>
      <c r="Z2487" s="7">
        <f t="shared" si="305"/>
        <v>1</v>
      </c>
      <c r="AA2487" s="7">
        <f t="shared" si="306"/>
        <v>1</v>
      </c>
      <c r="AB2487" s="7" t="b">
        <f t="shared" si="307"/>
        <v>0</v>
      </c>
      <c r="AC2487" s="7" t="b">
        <f t="shared" si="308"/>
        <v>1</v>
      </c>
      <c r="AD2487" s="7" t="b">
        <f t="shared" si="309"/>
        <v>0</v>
      </c>
      <c r="AE2487" s="7" t="b">
        <f t="shared" si="310"/>
        <v>1</v>
      </c>
      <c r="AF2487" s="7" t="b">
        <f t="shared" si="311"/>
        <v>0</v>
      </c>
      <c r="AH2487" t="b">
        <f>AND(Table252102[[#This Row],[Developmental toxicity]:[Reproductive toxicity]])</f>
        <v>0</v>
      </c>
    </row>
    <row r="2488" spans="1:34" ht="30" x14ac:dyDescent="0.25">
      <c r="A2488" s="3">
        <f t="shared" si="304"/>
        <v>2487</v>
      </c>
      <c r="B2488" s="3" t="s">
        <v>1440</v>
      </c>
      <c r="C2488" s="6" t="s">
        <v>1564</v>
      </c>
      <c r="D2488" s="6" t="s">
        <v>1565</v>
      </c>
      <c r="E2488" s="12" t="s">
        <v>7030</v>
      </c>
      <c r="F2488" s="13" t="s">
        <v>1593</v>
      </c>
      <c r="G2488" s="13" t="s">
        <v>1592</v>
      </c>
      <c r="H2488" t="s">
        <v>7124</v>
      </c>
      <c r="I2488" t="s">
        <v>7125</v>
      </c>
      <c r="J2488" s="3" t="s">
        <v>1615</v>
      </c>
      <c r="K2488" s="7" t="e">
        <v>#N/A</v>
      </c>
      <c r="L2488" s="7" t="e">
        <v>#N/A</v>
      </c>
      <c r="M2488" s="15" t="e">
        <v>#N/A</v>
      </c>
      <c r="N2488" s="15">
        <v>1</v>
      </c>
      <c r="O2488" s="7" t="e">
        <v>#N/A</v>
      </c>
      <c r="P2488" s="15" t="e">
        <v>#N/A</v>
      </c>
      <c r="Q2488" s="15" t="e">
        <v>#N/A</v>
      </c>
      <c r="R2488" s="7" t="e">
        <v>#N/A</v>
      </c>
      <c r="S2488" s="15" t="e">
        <v>#N/A</v>
      </c>
      <c r="T2488" s="15" t="e">
        <v>#N/A</v>
      </c>
      <c r="U2488" s="7" t="e">
        <v>#N/A</v>
      </c>
      <c r="V2488" s="7" t="e">
        <v>#N/A</v>
      </c>
      <c r="W2488" s="15" t="e">
        <v>#N/A</v>
      </c>
      <c r="X2488" s="15" t="e">
        <v>#N/A</v>
      </c>
      <c r="Y2488" s="7" t="e">
        <v>#N/A</v>
      </c>
      <c r="Z2488" s="7">
        <f t="shared" si="305"/>
        <v>1</v>
      </c>
      <c r="AA2488" s="7">
        <f t="shared" si="306"/>
        <v>1</v>
      </c>
      <c r="AB2488" s="7" t="b">
        <f t="shared" si="307"/>
        <v>0</v>
      </c>
      <c r="AC2488" s="7" t="b">
        <f t="shared" si="308"/>
        <v>1</v>
      </c>
      <c r="AD2488" s="7" t="b">
        <f t="shared" si="309"/>
        <v>0</v>
      </c>
      <c r="AE2488" s="7" t="b">
        <f t="shared" si="310"/>
        <v>1</v>
      </c>
      <c r="AF2488" s="7" t="b">
        <f t="shared" si="311"/>
        <v>1</v>
      </c>
      <c r="AH2488" t="b">
        <f>AND(Table252102[[#This Row],[Developmental toxicity]:[Reproductive toxicity]])</f>
        <v>0</v>
      </c>
    </row>
    <row r="2489" spans="1:34" x14ac:dyDescent="0.25">
      <c r="A2489" s="3">
        <f t="shared" ref="A2489:A2552" si="312">ROW(A2488)</f>
        <v>2488</v>
      </c>
      <c r="B2489" s="3"/>
      <c r="C2489" s="3" t="s">
        <v>11609</v>
      </c>
      <c r="D2489" s="3" t="s">
        <v>11608</v>
      </c>
      <c r="E2489" s="29" t="s">
        <v>14978</v>
      </c>
      <c r="F2489" s="3" t="s">
        <v>14979</v>
      </c>
      <c r="G2489" s="3" t="s">
        <v>14980</v>
      </c>
      <c r="H2489" s="3" t="s">
        <v>11610</v>
      </c>
      <c r="I2489" s="3" t="s">
        <v>14981</v>
      </c>
      <c r="J2489" s="3"/>
      <c r="K2489" s="7" t="e">
        <v>#N/A</v>
      </c>
      <c r="L2489" s="7" t="e">
        <v>#N/A</v>
      </c>
      <c r="M2489" s="7" t="e">
        <v>#N/A</v>
      </c>
      <c r="N2489" s="7" t="e">
        <v>#N/A</v>
      </c>
      <c r="O2489" s="7" t="e">
        <v>#N/A</v>
      </c>
      <c r="P2489" s="7" t="e">
        <v>#N/A</v>
      </c>
      <c r="Q2489" s="7" t="e">
        <v>#N/A</v>
      </c>
      <c r="R2489" s="7" t="e">
        <v>#N/A</v>
      </c>
      <c r="S2489" s="7" t="e">
        <v>#N/A</v>
      </c>
      <c r="T2489" s="7" t="e">
        <v>#N/A</v>
      </c>
      <c r="U2489" s="7" t="e">
        <v>#N/A</v>
      </c>
      <c r="V2489" s="7" t="e">
        <v>#N/A</v>
      </c>
      <c r="W2489" s="3">
        <v>1</v>
      </c>
      <c r="X2489" s="3" t="e">
        <v>#N/A</v>
      </c>
      <c r="Y2489" s="7" t="e">
        <v>#N/A</v>
      </c>
      <c r="Z2489" s="7">
        <f t="shared" ref="Z2489:Z2552" si="313">IF(COUNTIF(K2489:Y2489,1)&gt;0,1,0)</f>
        <v>1</v>
      </c>
      <c r="AA2489" s="7">
        <f t="shared" ref="AA2489:AA2552" si="314">IF(COUNTIF(K2489:Y2489,1)&gt;COUNTIF(K2489:Y2489,0),1,0)</f>
        <v>1</v>
      </c>
      <c r="AB2489" s="7" t="b">
        <f t="shared" ref="AB2489:AB2552" si="315">OR(IF(COUNT(K2489)&gt;0,TRUE,FALSE),IF(COUNT(M2489)&gt;0,TRUE,FALSE),IF(COUNT(T2489:V2489)&gt;0,TRUE,FALSE),IF(COUNT(X2489:Y2489)&gt;0,TRUE,FALSE))</f>
        <v>0</v>
      </c>
      <c r="AC2489" s="7" t="b">
        <f t="shared" ref="AC2489:AC2552" si="316">OR(IF(COUNT(N2489:S2489)&gt;0,TRUE,FALSE),IF(COUNT(W2489)&gt;0,TRUE,FALSE))</f>
        <v>1</v>
      </c>
      <c r="AD2489" s="7" t="b">
        <f t="shared" ref="AD2489:AD2552" si="317">OR(IF(COUNT(T2489:V2489)&gt;0,TRUE,FALSE),IF(COUNT(P2489:S2489)&gt;0,TRUE,FALSE))</f>
        <v>0</v>
      </c>
      <c r="AE2489" s="7" t="b">
        <f t="shared" ref="AE2489:AE2552" si="318">OR(IF(COUNT(K2489)&gt;0,TRUE,FALSE),,IF(COUNT(W2489)&gt;0,TRUE,FALSE),IF(COUNT(M2489:O2489)&gt;0,TRUE,FALSE))</f>
        <v>1</v>
      </c>
      <c r="AF2489" s="7" t="b">
        <f t="shared" ref="AF2489:AF2552" si="319">OR(IF(COUNT(U2489:V2489)&gt;0,TRUE,FALSE),IF(COUNT(M2489)&gt;0,TRUE,FALSE),IF(COUNT(N2489:S2489)&gt;0,TRUE,FALSE))</f>
        <v>0</v>
      </c>
      <c r="AH2489" t="b">
        <f>AND(Table252102[[#This Row],[Developmental toxicity]:[Reproductive toxicity]])</f>
        <v>0</v>
      </c>
    </row>
    <row r="2490" spans="1:34" x14ac:dyDescent="0.25">
      <c r="A2490" s="3">
        <f t="shared" si="312"/>
        <v>2489</v>
      </c>
      <c r="B2490" s="3" t="s">
        <v>1440</v>
      </c>
      <c r="C2490" s="14" t="s">
        <v>1697</v>
      </c>
      <c r="D2490" s="14" t="s">
        <v>1698</v>
      </c>
      <c r="E2490" s="12" t="s">
        <v>7060</v>
      </c>
      <c r="F2490" s="7" t="s">
        <v>1747</v>
      </c>
      <c r="G2490" s="7" t="s">
        <v>1746</v>
      </c>
      <c r="H2490" t="s">
        <v>7164</v>
      </c>
      <c r="I2490" t="s">
        <v>7165</v>
      </c>
      <c r="J2490" s="3" t="s">
        <v>1749</v>
      </c>
      <c r="K2490" s="7" t="e">
        <v>#N/A</v>
      </c>
      <c r="L2490" s="7" t="e">
        <v>#N/A</v>
      </c>
      <c r="M2490" s="7" t="e">
        <v>#N/A</v>
      </c>
      <c r="N2490" s="7" t="e">
        <v>#N/A</v>
      </c>
      <c r="O2490" s="7" t="e">
        <v>#N/A</v>
      </c>
      <c r="P2490" s="7">
        <v>1</v>
      </c>
      <c r="Q2490" s="7" t="e">
        <v>#N/A</v>
      </c>
      <c r="R2490" s="7" t="e">
        <v>#N/A</v>
      </c>
      <c r="S2490" s="7" t="e">
        <v>#N/A</v>
      </c>
      <c r="T2490" s="7" t="e">
        <v>#N/A</v>
      </c>
      <c r="U2490" s="7" t="e">
        <v>#N/A</v>
      </c>
      <c r="V2490" s="7" t="e">
        <v>#N/A</v>
      </c>
      <c r="W2490" s="7" t="e">
        <v>#N/A</v>
      </c>
      <c r="X2490" s="7" t="e">
        <v>#N/A</v>
      </c>
      <c r="Y2490" s="7" t="e">
        <v>#N/A</v>
      </c>
      <c r="Z2490" s="7">
        <f t="shared" si="313"/>
        <v>1</v>
      </c>
      <c r="AA2490" s="7">
        <f t="shared" si="314"/>
        <v>1</v>
      </c>
      <c r="AB2490" s="7" t="b">
        <f t="shared" si="315"/>
        <v>0</v>
      </c>
      <c r="AC2490" s="7" t="b">
        <f t="shared" si="316"/>
        <v>1</v>
      </c>
      <c r="AD2490" s="7" t="b">
        <f t="shared" si="317"/>
        <v>1</v>
      </c>
      <c r="AE2490" s="7" t="b">
        <f t="shared" si="318"/>
        <v>0</v>
      </c>
      <c r="AF2490" s="7" t="b">
        <f t="shared" si="319"/>
        <v>1</v>
      </c>
      <c r="AH2490" t="b">
        <f>AND(Table252102[[#This Row],[Developmental toxicity]:[Reproductive toxicity]])</f>
        <v>0</v>
      </c>
    </row>
    <row r="2491" spans="1:34" x14ac:dyDescent="0.25">
      <c r="A2491" s="3">
        <f t="shared" si="312"/>
        <v>2490</v>
      </c>
      <c r="B2491" s="3">
        <v>407</v>
      </c>
      <c r="C2491" s="3" t="s">
        <v>933</v>
      </c>
      <c r="D2491" s="3" t="s">
        <v>1562</v>
      </c>
      <c r="E2491" s="29" t="s">
        <v>4828</v>
      </c>
      <c r="F2491" s="3" t="s">
        <v>1590</v>
      </c>
      <c r="G2491" s="3" t="s">
        <v>934</v>
      </c>
      <c r="H2491" s="3" t="s">
        <v>6725</v>
      </c>
      <c r="I2491" s="3" t="s">
        <v>6726</v>
      </c>
      <c r="J2491" s="3" t="s">
        <v>1430</v>
      </c>
      <c r="K2491" s="7" t="e">
        <v>#N/A</v>
      </c>
      <c r="L2491" s="7">
        <v>1</v>
      </c>
      <c r="M2491" s="7" t="e">
        <v>#N/A</v>
      </c>
      <c r="N2491" s="7">
        <v>1</v>
      </c>
      <c r="O2491" s="7" t="e">
        <v>#N/A</v>
      </c>
      <c r="P2491" s="7">
        <v>1</v>
      </c>
      <c r="Q2491" s="7">
        <v>0</v>
      </c>
      <c r="R2491" s="7" t="e">
        <v>#N/A</v>
      </c>
      <c r="S2491" s="7" t="e">
        <v>#N/A</v>
      </c>
      <c r="T2491" s="7">
        <v>0</v>
      </c>
      <c r="U2491" s="7" t="e">
        <v>#N/A</v>
      </c>
      <c r="V2491" s="7" t="e">
        <v>#N/A</v>
      </c>
      <c r="W2491" s="7">
        <v>1</v>
      </c>
      <c r="X2491" s="7" t="e">
        <v>#N/A</v>
      </c>
      <c r="Y2491" s="7">
        <v>1</v>
      </c>
      <c r="Z2491" s="7">
        <f t="shared" si="313"/>
        <v>1</v>
      </c>
      <c r="AA2491" s="7">
        <f t="shared" si="314"/>
        <v>1</v>
      </c>
      <c r="AB2491" s="7" t="b">
        <f t="shared" si="315"/>
        <v>1</v>
      </c>
      <c r="AC2491" s="7" t="b">
        <f t="shared" si="316"/>
        <v>1</v>
      </c>
      <c r="AD2491" s="7" t="b">
        <f t="shared" si="317"/>
        <v>1</v>
      </c>
      <c r="AE2491" s="7" t="b">
        <f t="shared" si="318"/>
        <v>1</v>
      </c>
      <c r="AF2491" s="7" t="b">
        <f t="shared" si="319"/>
        <v>1</v>
      </c>
      <c r="AH2491" t="b">
        <f>AND(Table252102[[#This Row],[Developmental toxicity]:[Reproductive toxicity]])</f>
        <v>1</v>
      </c>
    </row>
    <row r="2492" spans="1:34" x14ac:dyDescent="0.25">
      <c r="A2492" s="3">
        <f t="shared" si="312"/>
        <v>2491</v>
      </c>
      <c r="B2492" s="3" t="s">
        <v>1440</v>
      </c>
      <c r="C2492" s="14" t="s">
        <v>1689</v>
      </c>
      <c r="D2492" s="14" t="s">
        <v>1690</v>
      </c>
      <c r="E2492" s="12" t="s">
        <v>7056</v>
      </c>
      <c r="F2492" s="7" t="s">
        <v>1737</v>
      </c>
      <c r="G2492" s="7" t="s">
        <v>1736</v>
      </c>
      <c r="H2492" t="s">
        <v>7158</v>
      </c>
      <c r="I2492" t="s">
        <v>7159</v>
      </c>
      <c r="J2492" s="3" t="s">
        <v>1749</v>
      </c>
      <c r="K2492" s="7" t="e">
        <v>#N/A</v>
      </c>
      <c r="L2492" s="7" t="e">
        <v>#N/A</v>
      </c>
      <c r="M2492" s="7" t="e">
        <v>#N/A</v>
      </c>
      <c r="N2492" s="7" t="e">
        <v>#N/A</v>
      </c>
      <c r="O2492" s="7" t="e">
        <v>#N/A</v>
      </c>
      <c r="P2492" s="7">
        <v>1</v>
      </c>
      <c r="Q2492" s="7" t="e">
        <v>#N/A</v>
      </c>
      <c r="R2492" s="7" t="e">
        <v>#N/A</v>
      </c>
      <c r="S2492" s="7" t="e">
        <v>#N/A</v>
      </c>
      <c r="T2492" s="7" t="e">
        <v>#N/A</v>
      </c>
      <c r="U2492" s="7" t="e">
        <v>#N/A</v>
      </c>
      <c r="V2492" s="7" t="e">
        <v>#N/A</v>
      </c>
      <c r="W2492" s="7" t="e">
        <v>#N/A</v>
      </c>
      <c r="X2492" s="7" t="e">
        <v>#N/A</v>
      </c>
      <c r="Y2492" s="7" t="e">
        <v>#N/A</v>
      </c>
      <c r="Z2492" s="7">
        <f t="shared" si="313"/>
        <v>1</v>
      </c>
      <c r="AA2492" s="7">
        <f t="shared" si="314"/>
        <v>1</v>
      </c>
      <c r="AB2492" s="7" t="b">
        <f t="shared" si="315"/>
        <v>0</v>
      </c>
      <c r="AC2492" s="7" t="b">
        <f t="shared" si="316"/>
        <v>1</v>
      </c>
      <c r="AD2492" s="7" t="b">
        <f t="shared" si="317"/>
        <v>1</v>
      </c>
      <c r="AE2492" s="7" t="b">
        <f t="shared" si="318"/>
        <v>0</v>
      </c>
      <c r="AF2492" s="7" t="b">
        <f t="shared" si="319"/>
        <v>1</v>
      </c>
      <c r="AH2492" t="b">
        <f>AND(Table252102[[#This Row],[Developmental toxicity]:[Reproductive toxicity]])</f>
        <v>0</v>
      </c>
    </row>
    <row r="2493" spans="1:34" x14ac:dyDescent="0.25">
      <c r="A2493" s="3">
        <f t="shared" si="312"/>
        <v>2492</v>
      </c>
      <c r="B2493" s="3"/>
      <c r="C2493" s="3" t="s">
        <v>10864</v>
      </c>
      <c r="D2493" s="3" t="s">
        <v>10863</v>
      </c>
      <c r="E2493" s="29" t="s">
        <v>13594</v>
      </c>
      <c r="F2493" s="3" t="s">
        <v>13595</v>
      </c>
      <c r="G2493" s="3" t="s">
        <v>13596</v>
      </c>
      <c r="H2493" s="3" t="s">
        <v>10865</v>
      </c>
      <c r="I2493" s="3" t="s">
        <v>13597</v>
      </c>
      <c r="J2493" s="3"/>
      <c r="K2493" s="7" t="e">
        <v>#N/A</v>
      </c>
      <c r="L2493" s="7" t="e">
        <v>#N/A</v>
      </c>
      <c r="M2493" s="7" t="e">
        <v>#N/A</v>
      </c>
      <c r="N2493" s="7" t="e">
        <v>#N/A</v>
      </c>
      <c r="O2493" s="7" t="e">
        <v>#N/A</v>
      </c>
      <c r="P2493" s="7" t="e">
        <v>#N/A</v>
      </c>
      <c r="Q2493" s="7" t="e">
        <v>#N/A</v>
      </c>
      <c r="R2493" s="7" t="e">
        <v>#N/A</v>
      </c>
      <c r="S2493" s="7" t="e">
        <v>#N/A</v>
      </c>
      <c r="T2493" s="7" t="e">
        <v>#N/A</v>
      </c>
      <c r="U2493" s="7" t="e">
        <v>#N/A</v>
      </c>
      <c r="V2493" s="7" t="e">
        <v>#N/A</v>
      </c>
      <c r="W2493" s="3">
        <v>1</v>
      </c>
      <c r="X2493" s="3" t="e">
        <v>#N/A</v>
      </c>
      <c r="Y2493" s="7" t="e">
        <v>#N/A</v>
      </c>
      <c r="Z2493" s="7">
        <f t="shared" si="313"/>
        <v>1</v>
      </c>
      <c r="AA2493" s="7">
        <f t="shared" si="314"/>
        <v>1</v>
      </c>
      <c r="AB2493" s="7" t="b">
        <f t="shared" si="315"/>
        <v>0</v>
      </c>
      <c r="AC2493" s="7" t="b">
        <f t="shared" si="316"/>
        <v>1</v>
      </c>
      <c r="AD2493" s="7" t="b">
        <f t="shared" si="317"/>
        <v>0</v>
      </c>
      <c r="AE2493" s="7" t="b">
        <f t="shared" si="318"/>
        <v>1</v>
      </c>
      <c r="AF2493" s="7" t="b">
        <f t="shared" si="319"/>
        <v>0</v>
      </c>
      <c r="AH2493" t="b">
        <f>AND(Table252102[[#This Row],[Developmental toxicity]:[Reproductive toxicity]])</f>
        <v>0</v>
      </c>
    </row>
    <row r="2494" spans="1:34" x14ac:dyDescent="0.25">
      <c r="A2494" s="3">
        <f t="shared" si="312"/>
        <v>2493</v>
      </c>
      <c r="B2494" s="3" t="s">
        <v>1440</v>
      </c>
      <c r="C2494" s="3" t="s">
        <v>2374</v>
      </c>
      <c r="D2494" s="3" t="s">
        <v>3298</v>
      </c>
      <c r="E2494" s="29" t="s">
        <v>7651</v>
      </c>
      <c r="F2494" s="3" t="s">
        <v>8492</v>
      </c>
      <c r="G2494" s="3" t="s">
        <v>9834</v>
      </c>
      <c r="H2494" s="3" t="s">
        <v>9834</v>
      </c>
      <c r="I2494" s="3" t="s">
        <v>9835</v>
      </c>
      <c r="J2494" s="3"/>
      <c r="K2494" s="7" t="e">
        <v>#N/A</v>
      </c>
      <c r="L2494" s="7" t="e">
        <v>#N/A</v>
      </c>
      <c r="M2494" s="7" t="e">
        <v>#N/A</v>
      </c>
      <c r="N2494" s="7" t="e">
        <v>#N/A</v>
      </c>
      <c r="O2494" s="7" t="e">
        <v>#N/A</v>
      </c>
      <c r="P2494" s="7" t="e">
        <v>#N/A</v>
      </c>
      <c r="Q2494" s="7" t="e">
        <v>#N/A</v>
      </c>
      <c r="R2494" s="7" t="e">
        <v>#N/A</v>
      </c>
      <c r="S2494" s="7" t="e">
        <v>#N/A</v>
      </c>
      <c r="T2494" s="7">
        <v>0</v>
      </c>
      <c r="U2494" s="7" t="e">
        <v>#N/A</v>
      </c>
      <c r="V2494" s="7" t="e">
        <v>#N/A</v>
      </c>
      <c r="W2494" s="7" t="e">
        <v>#N/A</v>
      </c>
      <c r="X2494" s="7" t="e">
        <v>#N/A</v>
      </c>
      <c r="Y2494" s="7">
        <v>1</v>
      </c>
      <c r="Z2494" s="7">
        <f t="shared" si="313"/>
        <v>1</v>
      </c>
      <c r="AA2494" s="7">
        <f t="shared" si="314"/>
        <v>0</v>
      </c>
      <c r="AB2494" s="7" t="b">
        <f t="shared" si="315"/>
        <v>1</v>
      </c>
      <c r="AC2494" s="7" t="b">
        <f t="shared" si="316"/>
        <v>0</v>
      </c>
      <c r="AD2494" s="7" t="b">
        <f t="shared" si="317"/>
        <v>1</v>
      </c>
      <c r="AE2494" s="7" t="b">
        <f t="shared" si="318"/>
        <v>0</v>
      </c>
      <c r="AF2494" s="7" t="b">
        <f t="shared" si="319"/>
        <v>0</v>
      </c>
      <c r="AH2494" t="b">
        <f>AND(Table252102[[#This Row],[Developmental toxicity]:[Reproductive toxicity]])</f>
        <v>0</v>
      </c>
    </row>
    <row r="2495" spans="1:34" x14ac:dyDescent="0.25">
      <c r="A2495" s="3">
        <f t="shared" si="312"/>
        <v>2494</v>
      </c>
      <c r="B2495" s="3"/>
      <c r="C2495" s="3" t="s">
        <v>18628</v>
      </c>
      <c r="D2495" s="3" t="s">
        <v>18387</v>
      </c>
      <c r="E2495" s="29" t="s">
        <v>18508</v>
      </c>
      <c r="F2495" s="3" t="s">
        <v>18858</v>
      </c>
      <c r="G2495" s="3" t="s">
        <v>18859</v>
      </c>
      <c r="H2495" s="3" t="s">
        <v>18860</v>
      </c>
      <c r="I2495" s="3" t="s">
        <v>18861</v>
      </c>
      <c r="J2495" s="3" t="s">
        <v>20</v>
      </c>
      <c r="K2495" s="7" t="e">
        <v>#N/A</v>
      </c>
      <c r="L2495" s="7" t="e">
        <v>#N/A</v>
      </c>
      <c r="M2495" s="7" t="e">
        <v>#N/A</v>
      </c>
      <c r="N2495" s="7" t="e">
        <v>#N/A</v>
      </c>
      <c r="O2495" s="7" t="e">
        <v>#N/A</v>
      </c>
      <c r="P2495" s="7" t="e">
        <v>#N/A</v>
      </c>
      <c r="Q2495" s="7" t="e">
        <v>#N/A</v>
      </c>
      <c r="R2495" s="7" t="e">
        <v>#N/A</v>
      </c>
      <c r="S2495" s="7" t="e">
        <v>#N/A</v>
      </c>
      <c r="T2495" s="7" t="e">
        <v>#N/A</v>
      </c>
      <c r="U2495" s="7" t="e">
        <v>#N/A</v>
      </c>
      <c r="V2495" s="7" t="e">
        <v>#N/A</v>
      </c>
      <c r="W2495" s="7" t="e">
        <v>#N/A</v>
      </c>
      <c r="X2495" s="7">
        <v>0</v>
      </c>
      <c r="Y2495" s="7" t="e">
        <v>#N/A</v>
      </c>
      <c r="Z2495" s="7">
        <f t="shared" si="313"/>
        <v>0</v>
      </c>
      <c r="AA2495" s="7">
        <f t="shared" si="314"/>
        <v>0</v>
      </c>
      <c r="AB2495" s="7" t="b">
        <f t="shared" si="315"/>
        <v>1</v>
      </c>
      <c r="AC2495" s="7" t="b">
        <f t="shared" si="316"/>
        <v>0</v>
      </c>
      <c r="AD2495" s="7" t="b">
        <f t="shared" si="317"/>
        <v>0</v>
      </c>
      <c r="AE2495" s="7" t="b">
        <f t="shared" si="318"/>
        <v>0</v>
      </c>
      <c r="AF2495" s="7" t="b">
        <f t="shared" si="319"/>
        <v>0</v>
      </c>
      <c r="AH2495" t="b">
        <f>AND(Table252102[[#This Row],[Developmental toxicity]:[Reproductive toxicity]])</f>
        <v>0</v>
      </c>
    </row>
    <row r="2496" spans="1:34" x14ac:dyDescent="0.25">
      <c r="A2496" s="3">
        <f t="shared" si="312"/>
        <v>2495</v>
      </c>
      <c r="B2496" s="3"/>
      <c r="C2496" s="3" t="s">
        <v>18627</v>
      </c>
      <c r="D2496" s="3" t="s">
        <v>18386</v>
      </c>
      <c r="E2496" s="29" t="s">
        <v>18507</v>
      </c>
      <c r="F2496" s="3" t="s">
        <v>18854</v>
      </c>
      <c r="G2496" s="3" t="s">
        <v>18855</v>
      </c>
      <c r="H2496" s="3" t="s">
        <v>18856</v>
      </c>
      <c r="I2496" s="3" t="s">
        <v>18857</v>
      </c>
      <c r="J2496" s="3" t="s">
        <v>20</v>
      </c>
      <c r="K2496" s="7" t="e">
        <v>#N/A</v>
      </c>
      <c r="L2496" s="7" t="e">
        <v>#N/A</v>
      </c>
      <c r="M2496" s="7" t="e">
        <v>#N/A</v>
      </c>
      <c r="N2496" s="7" t="e">
        <v>#N/A</v>
      </c>
      <c r="O2496" s="7" t="e">
        <v>#N/A</v>
      </c>
      <c r="P2496" s="7" t="e">
        <v>#N/A</v>
      </c>
      <c r="Q2496" s="7" t="e">
        <v>#N/A</v>
      </c>
      <c r="R2496" s="7" t="e">
        <v>#N/A</v>
      </c>
      <c r="S2496" s="7" t="e">
        <v>#N/A</v>
      </c>
      <c r="T2496" s="7" t="e">
        <v>#N/A</v>
      </c>
      <c r="U2496" s="7">
        <v>0</v>
      </c>
      <c r="V2496" s="7" t="e">
        <v>#N/A</v>
      </c>
      <c r="W2496" s="7" t="e">
        <v>#N/A</v>
      </c>
      <c r="X2496" s="7">
        <v>0</v>
      </c>
      <c r="Y2496" s="7" t="e">
        <v>#N/A</v>
      </c>
      <c r="Z2496" s="7">
        <f t="shared" si="313"/>
        <v>0</v>
      </c>
      <c r="AA2496" s="7">
        <f t="shared" si="314"/>
        <v>0</v>
      </c>
      <c r="AB2496" s="7" t="b">
        <f t="shared" si="315"/>
        <v>1</v>
      </c>
      <c r="AC2496" s="7" t="b">
        <f t="shared" si="316"/>
        <v>0</v>
      </c>
      <c r="AD2496" s="7" t="b">
        <f t="shared" si="317"/>
        <v>1</v>
      </c>
      <c r="AE2496" s="7" t="b">
        <f t="shared" si="318"/>
        <v>0</v>
      </c>
      <c r="AF2496" s="7" t="b">
        <f t="shared" si="319"/>
        <v>1</v>
      </c>
      <c r="AH2496" t="b">
        <f>AND(Table252102[[#This Row],[Developmental toxicity]:[Reproductive toxicity]])</f>
        <v>0</v>
      </c>
    </row>
    <row r="2497" spans="1:34" x14ac:dyDescent="0.25">
      <c r="A2497" s="3">
        <f t="shared" si="312"/>
        <v>2496</v>
      </c>
      <c r="B2497" s="3"/>
      <c r="C2497" s="3" t="s">
        <v>18633</v>
      </c>
      <c r="D2497" s="3" t="s">
        <v>18392</v>
      </c>
      <c r="E2497" s="29" t="s">
        <v>18513</v>
      </c>
      <c r="F2497" s="3" t="s">
        <v>18875</v>
      </c>
      <c r="G2497" s="3" t="s">
        <v>18876</v>
      </c>
      <c r="H2497" s="3" t="s">
        <v>18877</v>
      </c>
      <c r="I2497" s="3" t="s">
        <v>18878</v>
      </c>
      <c r="J2497" s="3" t="s">
        <v>20</v>
      </c>
      <c r="K2497" s="7" t="e">
        <v>#N/A</v>
      </c>
      <c r="L2497" s="7" t="e">
        <v>#N/A</v>
      </c>
      <c r="M2497" s="7" t="e">
        <v>#N/A</v>
      </c>
      <c r="N2497" s="7" t="e">
        <v>#N/A</v>
      </c>
      <c r="O2497" s="7" t="e">
        <v>#N/A</v>
      </c>
      <c r="P2497" s="7" t="e">
        <v>#N/A</v>
      </c>
      <c r="Q2497" s="7" t="e">
        <v>#N/A</v>
      </c>
      <c r="R2497" s="7" t="e">
        <v>#N/A</v>
      </c>
      <c r="S2497" s="7" t="e">
        <v>#N/A</v>
      </c>
      <c r="T2497" s="7" t="e">
        <v>#N/A</v>
      </c>
      <c r="U2497" s="7" t="e">
        <v>#N/A</v>
      </c>
      <c r="V2497" s="7" t="e">
        <v>#N/A</v>
      </c>
      <c r="W2497" s="7" t="e">
        <v>#N/A</v>
      </c>
      <c r="X2497" s="7">
        <v>0</v>
      </c>
      <c r="Y2497" s="7" t="e">
        <v>#N/A</v>
      </c>
      <c r="Z2497" s="7">
        <f t="shared" si="313"/>
        <v>0</v>
      </c>
      <c r="AA2497" s="7">
        <f t="shared" si="314"/>
        <v>0</v>
      </c>
      <c r="AB2497" s="7" t="b">
        <f t="shared" si="315"/>
        <v>1</v>
      </c>
      <c r="AC2497" s="7" t="b">
        <f t="shared" si="316"/>
        <v>0</v>
      </c>
      <c r="AD2497" s="7" t="b">
        <f t="shared" si="317"/>
        <v>0</v>
      </c>
      <c r="AE2497" s="7" t="b">
        <f t="shared" si="318"/>
        <v>0</v>
      </c>
      <c r="AF2497" s="7" t="b">
        <f t="shared" si="319"/>
        <v>0</v>
      </c>
      <c r="AH2497" t="b">
        <f>AND(Table252102[[#This Row],[Developmental toxicity]:[Reproductive toxicity]])</f>
        <v>0</v>
      </c>
    </row>
    <row r="2498" spans="1:34" x14ac:dyDescent="0.25">
      <c r="A2498" s="3">
        <f t="shared" si="312"/>
        <v>2497</v>
      </c>
      <c r="B2498" s="3"/>
      <c r="C2498" s="3" t="s">
        <v>18597</v>
      </c>
      <c r="D2498" s="3" t="s">
        <v>18356</v>
      </c>
      <c r="E2498" s="29" t="s">
        <v>18477</v>
      </c>
      <c r="F2498" s="3" t="s">
        <v>18744</v>
      </c>
      <c r="G2498" s="3" t="s">
        <v>18745</v>
      </c>
      <c r="H2498" s="3" t="s">
        <v>18746</v>
      </c>
      <c r="I2498" s="3" t="s">
        <v>18747</v>
      </c>
      <c r="J2498" s="3" t="s">
        <v>20</v>
      </c>
      <c r="K2498" s="7" t="e">
        <v>#N/A</v>
      </c>
      <c r="L2498" s="7" t="e">
        <v>#N/A</v>
      </c>
      <c r="M2498" s="7" t="e">
        <v>#N/A</v>
      </c>
      <c r="N2498" s="7" t="e">
        <v>#N/A</v>
      </c>
      <c r="O2498" s="7" t="e">
        <v>#N/A</v>
      </c>
      <c r="P2498" s="7" t="e">
        <v>#N/A</v>
      </c>
      <c r="Q2498" s="7" t="e">
        <v>#N/A</v>
      </c>
      <c r="R2498" s="7" t="e">
        <v>#N/A</v>
      </c>
      <c r="S2498" s="7" t="e">
        <v>#N/A</v>
      </c>
      <c r="T2498" s="7" t="e">
        <v>#N/A</v>
      </c>
      <c r="U2498" s="7">
        <v>0</v>
      </c>
      <c r="V2498" s="7" t="e">
        <v>#N/A</v>
      </c>
      <c r="W2498" s="7" t="e">
        <v>#N/A</v>
      </c>
      <c r="X2498" s="7">
        <v>0</v>
      </c>
      <c r="Y2498" s="7" t="e">
        <v>#N/A</v>
      </c>
      <c r="Z2498" s="7">
        <f t="shared" si="313"/>
        <v>0</v>
      </c>
      <c r="AA2498" s="7">
        <f t="shared" si="314"/>
        <v>0</v>
      </c>
      <c r="AB2498" s="7" t="b">
        <f t="shared" si="315"/>
        <v>1</v>
      </c>
      <c r="AC2498" s="7" t="b">
        <f t="shared" si="316"/>
        <v>0</v>
      </c>
      <c r="AD2498" s="7" t="b">
        <f t="shared" si="317"/>
        <v>1</v>
      </c>
      <c r="AE2498" s="7" t="b">
        <f t="shared" si="318"/>
        <v>0</v>
      </c>
      <c r="AF2498" s="7" t="b">
        <f t="shared" si="319"/>
        <v>1</v>
      </c>
      <c r="AH2498" t="b">
        <f>AND(Table252102[[#This Row],[Developmental toxicity]:[Reproductive toxicity]])</f>
        <v>0</v>
      </c>
    </row>
    <row r="2499" spans="1:34" x14ac:dyDescent="0.25">
      <c r="A2499" s="3">
        <f t="shared" si="312"/>
        <v>2498</v>
      </c>
      <c r="B2499" s="3"/>
      <c r="C2499" s="3" t="s">
        <v>18599</v>
      </c>
      <c r="D2499" s="3" t="s">
        <v>18358</v>
      </c>
      <c r="E2499" s="29" t="s">
        <v>18479</v>
      </c>
      <c r="F2499" s="3" t="s">
        <v>18752</v>
      </c>
      <c r="G2499" s="3" t="s">
        <v>18753</v>
      </c>
      <c r="H2499" s="3" t="s">
        <v>18754</v>
      </c>
      <c r="I2499" s="3" t="s">
        <v>18755</v>
      </c>
      <c r="J2499" s="3" t="s">
        <v>20</v>
      </c>
      <c r="K2499" s="7" t="e">
        <v>#N/A</v>
      </c>
      <c r="L2499" s="7" t="e">
        <v>#N/A</v>
      </c>
      <c r="M2499" s="7" t="e">
        <v>#N/A</v>
      </c>
      <c r="N2499" s="7" t="e">
        <v>#N/A</v>
      </c>
      <c r="O2499" s="7" t="e">
        <v>#N/A</v>
      </c>
      <c r="P2499" s="7" t="e">
        <v>#N/A</v>
      </c>
      <c r="Q2499" s="7" t="e">
        <v>#N/A</v>
      </c>
      <c r="R2499" s="7" t="e">
        <v>#N/A</v>
      </c>
      <c r="S2499" s="7" t="e">
        <v>#N/A</v>
      </c>
      <c r="T2499" s="7" t="e">
        <v>#N/A</v>
      </c>
      <c r="U2499" s="7" t="e">
        <v>#N/A</v>
      </c>
      <c r="V2499" s="7" t="e">
        <v>#N/A</v>
      </c>
      <c r="W2499" s="7" t="e">
        <v>#N/A</v>
      </c>
      <c r="X2499" s="7">
        <v>0</v>
      </c>
      <c r="Y2499" s="7" t="e">
        <v>#N/A</v>
      </c>
      <c r="Z2499" s="7">
        <f t="shared" si="313"/>
        <v>0</v>
      </c>
      <c r="AA2499" s="7">
        <f t="shared" si="314"/>
        <v>0</v>
      </c>
      <c r="AB2499" s="7" t="b">
        <f t="shared" si="315"/>
        <v>1</v>
      </c>
      <c r="AC2499" s="7" t="b">
        <f t="shared" si="316"/>
        <v>0</v>
      </c>
      <c r="AD2499" s="7" t="b">
        <f t="shared" si="317"/>
        <v>0</v>
      </c>
      <c r="AE2499" s="7" t="b">
        <f t="shared" si="318"/>
        <v>0</v>
      </c>
      <c r="AF2499" s="7" t="b">
        <f t="shared" si="319"/>
        <v>0</v>
      </c>
      <c r="AH2499" t="b">
        <f>AND(Table252102[[#This Row],[Developmental toxicity]:[Reproductive toxicity]])</f>
        <v>0</v>
      </c>
    </row>
    <row r="2500" spans="1:34" x14ac:dyDescent="0.25">
      <c r="A2500" s="3">
        <f t="shared" si="312"/>
        <v>2499</v>
      </c>
      <c r="B2500" s="3"/>
      <c r="C2500" s="3" t="s">
        <v>12704</v>
      </c>
      <c r="D2500" s="3" t="s">
        <v>12703</v>
      </c>
      <c r="E2500" s="29" t="s">
        <v>16752</v>
      </c>
      <c r="F2500" s="3" t="s">
        <v>16753</v>
      </c>
      <c r="G2500" s="3" t="s">
        <v>12705</v>
      </c>
      <c r="H2500" s="3" t="s">
        <v>12705</v>
      </c>
      <c r="I2500" s="3" t="s">
        <v>16754</v>
      </c>
      <c r="J2500" s="3"/>
      <c r="K2500" s="7" t="e">
        <v>#N/A</v>
      </c>
      <c r="L2500" s="7" t="e">
        <v>#N/A</v>
      </c>
      <c r="M2500" s="7" t="e">
        <v>#N/A</v>
      </c>
      <c r="N2500" s="7" t="e">
        <v>#N/A</v>
      </c>
      <c r="O2500" s="7" t="e">
        <v>#N/A</v>
      </c>
      <c r="P2500" s="7" t="e">
        <v>#N/A</v>
      </c>
      <c r="Q2500" s="7" t="e">
        <v>#N/A</v>
      </c>
      <c r="R2500" s="7" t="e">
        <v>#N/A</v>
      </c>
      <c r="S2500" s="7" t="e">
        <v>#N/A</v>
      </c>
      <c r="T2500" s="7" t="e">
        <v>#N/A</v>
      </c>
      <c r="U2500" s="7" t="e">
        <v>#N/A</v>
      </c>
      <c r="V2500" s="7" t="e">
        <v>#N/A</v>
      </c>
      <c r="W2500" s="3">
        <v>0</v>
      </c>
      <c r="X2500" s="3" t="e">
        <v>#N/A</v>
      </c>
      <c r="Y2500" s="7" t="e">
        <v>#N/A</v>
      </c>
      <c r="Z2500" s="7">
        <f t="shared" si="313"/>
        <v>0</v>
      </c>
      <c r="AA2500" s="7">
        <f t="shared" si="314"/>
        <v>0</v>
      </c>
      <c r="AB2500" s="7" t="b">
        <f t="shared" si="315"/>
        <v>0</v>
      </c>
      <c r="AC2500" s="7" t="b">
        <f t="shared" si="316"/>
        <v>1</v>
      </c>
      <c r="AD2500" s="7" t="b">
        <f t="shared" si="317"/>
        <v>0</v>
      </c>
      <c r="AE2500" s="7" t="b">
        <f t="shared" si="318"/>
        <v>1</v>
      </c>
      <c r="AF2500" s="7" t="b">
        <f t="shared" si="319"/>
        <v>0</v>
      </c>
      <c r="AH2500" t="b">
        <f>AND(Table252102[[#This Row],[Developmental toxicity]:[Reproductive toxicity]])</f>
        <v>0</v>
      </c>
    </row>
    <row r="2501" spans="1:34" x14ac:dyDescent="0.25">
      <c r="A2501" s="3">
        <f t="shared" si="312"/>
        <v>2500</v>
      </c>
      <c r="B2501" s="3"/>
      <c r="C2501" s="3" t="s">
        <v>11602</v>
      </c>
      <c r="D2501" s="3" t="s">
        <v>11601</v>
      </c>
      <c r="E2501" s="29" t="s">
        <v>14966</v>
      </c>
      <c r="F2501" s="3" t="s">
        <v>14967</v>
      </c>
      <c r="G2501" s="3" t="s">
        <v>14968</v>
      </c>
      <c r="H2501" s="3" t="s">
        <v>14969</v>
      </c>
      <c r="I2501" s="3" t="s">
        <v>14970</v>
      </c>
      <c r="J2501" s="3"/>
      <c r="K2501" s="7" t="e">
        <v>#N/A</v>
      </c>
      <c r="L2501" s="7" t="e">
        <v>#N/A</v>
      </c>
      <c r="M2501" s="7" t="e">
        <v>#N/A</v>
      </c>
      <c r="N2501" s="7" t="e">
        <v>#N/A</v>
      </c>
      <c r="O2501" s="7" t="e">
        <v>#N/A</v>
      </c>
      <c r="P2501" s="7" t="e">
        <v>#N/A</v>
      </c>
      <c r="Q2501" s="7" t="e">
        <v>#N/A</v>
      </c>
      <c r="R2501" s="7" t="e">
        <v>#N/A</v>
      </c>
      <c r="S2501" s="7" t="e">
        <v>#N/A</v>
      </c>
      <c r="T2501" s="7" t="e">
        <v>#N/A</v>
      </c>
      <c r="U2501" s="7" t="e">
        <v>#N/A</v>
      </c>
      <c r="V2501" s="7" t="e">
        <v>#N/A</v>
      </c>
      <c r="W2501" s="3">
        <v>1</v>
      </c>
      <c r="X2501" s="3">
        <v>1</v>
      </c>
      <c r="Y2501" s="7" t="e">
        <v>#N/A</v>
      </c>
      <c r="Z2501" s="7">
        <f t="shared" si="313"/>
        <v>1</v>
      </c>
      <c r="AA2501" s="7">
        <f t="shared" si="314"/>
        <v>1</v>
      </c>
      <c r="AB2501" s="7" t="b">
        <f t="shared" si="315"/>
        <v>1</v>
      </c>
      <c r="AC2501" s="7" t="b">
        <f t="shared" si="316"/>
        <v>1</v>
      </c>
      <c r="AD2501" s="7" t="b">
        <f t="shared" si="317"/>
        <v>0</v>
      </c>
      <c r="AE2501" s="7" t="b">
        <f t="shared" si="318"/>
        <v>1</v>
      </c>
      <c r="AF2501" s="7" t="b">
        <f t="shared" si="319"/>
        <v>0</v>
      </c>
      <c r="AH2501" t="b">
        <f>AND(Table252102[[#This Row],[Developmental toxicity]:[Reproductive toxicity]])</f>
        <v>1</v>
      </c>
    </row>
    <row r="2502" spans="1:34" x14ac:dyDescent="0.25">
      <c r="A2502" s="3">
        <f t="shared" si="312"/>
        <v>2501</v>
      </c>
      <c r="B2502" s="3"/>
      <c r="C2502" s="3" t="s">
        <v>20507</v>
      </c>
      <c r="D2502" s="3" t="s">
        <v>19179</v>
      </c>
      <c r="E2502" s="29" t="s">
        <v>20262</v>
      </c>
      <c r="F2502" s="3" t="s">
        <v>19598</v>
      </c>
      <c r="G2502" s="3" t="s">
        <v>19599</v>
      </c>
      <c r="H2502" s="3" t="s">
        <v>19600</v>
      </c>
      <c r="I2502" s="3" t="s">
        <v>19601</v>
      </c>
      <c r="J2502" s="3" t="s">
        <v>20</v>
      </c>
      <c r="K2502" s="7" t="e">
        <v>#N/A</v>
      </c>
      <c r="L2502" s="7" t="e">
        <v>#N/A</v>
      </c>
      <c r="M2502" s="7" t="e">
        <v>#N/A</v>
      </c>
      <c r="N2502" s="7" t="e">
        <v>#N/A</v>
      </c>
      <c r="O2502" s="7" t="e">
        <v>#N/A</v>
      </c>
      <c r="P2502" s="7" t="e">
        <v>#N/A</v>
      </c>
      <c r="Q2502" s="7" t="e">
        <v>#N/A</v>
      </c>
      <c r="R2502" s="7" t="e">
        <v>#N/A</v>
      </c>
      <c r="S2502" s="7" t="e">
        <v>#N/A</v>
      </c>
      <c r="T2502" s="7" t="e">
        <v>#N/A</v>
      </c>
      <c r="U2502" s="7" t="e">
        <v>#N/A</v>
      </c>
      <c r="V2502" s="7" t="e">
        <v>#N/A</v>
      </c>
      <c r="W2502" s="7" t="e">
        <v>#N/A</v>
      </c>
      <c r="X2502" s="7">
        <v>0</v>
      </c>
      <c r="Y2502" s="7" t="e">
        <v>#N/A</v>
      </c>
      <c r="Z2502" s="7">
        <f t="shared" si="313"/>
        <v>0</v>
      </c>
      <c r="AA2502" s="7">
        <f t="shared" si="314"/>
        <v>0</v>
      </c>
      <c r="AB2502" s="7" t="b">
        <f t="shared" si="315"/>
        <v>1</v>
      </c>
      <c r="AC2502" s="7" t="b">
        <f t="shared" si="316"/>
        <v>0</v>
      </c>
      <c r="AD2502" s="7" t="b">
        <f t="shared" si="317"/>
        <v>0</v>
      </c>
      <c r="AE2502" s="7" t="b">
        <f t="shared" si="318"/>
        <v>0</v>
      </c>
      <c r="AF2502" s="7" t="b">
        <f t="shared" si="319"/>
        <v>0</v>
      </c>
      <c r="AH2502" t="b">
        <f>AND(Table252102[[#This Row],[Developmental toxicity]:[Reproductive toxicity]])</f>
        <v>0</v>
      </c>
    </row>
    <row r="2503" spans="1:34" x14ac:dyDescent="0.25">
      <c r="A2503" s="3">
        <f t="shared" si="312"/>
        <v>2502</v>
      </c>
      <c r="B2503" s="3">
        <v>13924</v>
      </c>
      <c r="C2503" s="3" t="s">
        <v>4151</v>
      </c>
      <c r="D2503" s="3" t="s">
        <v>241</v>
      </c>
      <c r="E2503" s="29" t="s">
        <v>4060</v>
      </c>
      <c r="F2503" s="3" t="s">
        <v>3890</v>
      </c>
      <c r="G2503" s="3" t="s">
        <v>242</v>
      </c>
      <c r="H2503" s="3" t="s">
        <v>4431</v>
      </c>
      <c r="I2503" s="3" t="s">
        <v>4432</v>
      </c>
      <c r="J2503" s="3" t="s">
        <v>20</v>
      </c>
      <c r="K2503" s="7" t="e">
        <v>#N/A</v>
      </c>
      <c r="L2503" s="7" t="e">
        <v>#N/A</v>
      </c>
      <c r="M2503" s="7" t="e">
        <v>#N/A</v>
      </c>
      <c r="N2503" s="7" t="e">
        <v>#N/A</v>
      </c>
      <c r="O2503" s="7" t="e">
        <v>#N/A</v>
      </c>
      <c r="P2503" s="7" t="e">
        <v>#N/A</v>
      </c>
      <c r="Q2503" s="7" t="e">
        <v>#N/A</v>
      </c>
      <c r="R2503" s="7" t="e">
        <v>#N/A</v>
      </c>
      <c r="S2503" s="7" t="e">
        <v>#N/A</v>
      </c>
      <c r="T2503" s="7" t="e">
        <v>#N/A</v>
      </c>
      <c r="U2503" s="7" t="e">
        <v>#N/A</v>
      </c>
      <c r="V2503" s="7" t="e">
        <v>#N/A</v>
      </c>
      <c r="W2503" s="3">
        <v>1</v>
      </c>
      <c r="X2503" s="3" t="e">
        <v>#N/A</v>
      </c>
      <c r="Y2503" s="7" t="e">
        <v>#N/A</v>
      </c>
      <c r="Z2503" s="7">
        <f t="shared" si="313"/>
        <v>1</v>
      </c>
      <c r="AA2503" s="7">
        <f t="shared" si="314"/>
        <v>1</v>
      </c>
      <c r="AB2503" s="7" t="b">
        <f t="shared" si="315"/>
        <v>0</v>
      </c>
      <c r="AC2503" s="7" t="b">
        <f t="shared" si="316"/>
        <v>1</v>
      </c>
      <c r="AD2503" s="7" t="b">
        <f t="shared" si="317"/>
        <v>0</v>
      </c>
      <c r="AE2503" s="7" t="b">
        <f t="shared" si="318"/>
        <v>1</v>
      </c>
      <c r="AF2503" s="7" t="b">
        <f t="shared" si="319"/>
        <v>0</v>
      </c>
      <c r="AH2503" t="b">
        <f>AND(Table252102[[#This Row],[Developmental toxicity]:[Reproductive toxicity]])</f>
        <v>0</v>
      </c>
    </row>
    <row r="2504" spans="1:34" x14ac:dyDescent="0.25">
      <c r="A2504" s="3">
        <f t="shared" si="312"/>
        <v>2503</v>
      </c>
      <c r="B2504" s="3">
        <v>384</v>
      </c>
      <c r="C2504" s="3" t="s">
        <v>897</v>
      </c>
      <c r="D2504" t="s">
        <v>5278</v>
      </c>
      <c r="E2504" s="12" t="s">
        <v>4811</v>
      </c>
      <c r="F2504" t="s">
        <v>5727</v>
      </c>
      <c r="G2504" s="3" t="s">
        <v>898</v>
      </c>
      <c r="H2504" t="s">
        <v>6691</v>
      </c>
      <c r="I2504" t="s">
        <v>6692</v>
      </c>
      <c r="J2504" s="3" t="s">
        <v>1431</v>
      </c>
      <c r="K2504" s="7" t="e">
        <v>#N/A</v>
      </c>
      <c r="L2504" s="7">
        <v>1</v>
      </c>
      <c r="M2504" s="7" t="e">
        <v>#N/A</v>
      </c>
      <c r="N2504" s="7" t="e">
        <v>#N/A</v>
      </c>
      <c r="O2504" s="7" t="e">
        <v>#N/A</v>
      </c>
      <c r="P2504" s="3" t="e">
        <v>#N/A</v>
      </c>
      <c r="Q2504" s="3" t="e">
        <v>#N/A</v>
      </c>
      <c r="R2504" s="7" t="e">
        <v>#N/A</v>
      </c>
      <c r="S2504" s="3" t="e">
        <v>#N/A</v>
      </c>
      <c r="T2504" s="3" t="e">
        <v>#N/A</v>
      </c>
      <c r="U2504" s="7" t="e">
        <v>#N/A</v>
      </c>
      <c r="V2504" s="7" t="e">
        <v>#N/A</v>
      </c>
      <c r="W2504" s="3">
        <v>1</v>
      </c>
      <c r="X2504" s="3">
        <v>1</v>
      </c>
      <c r="Y2504" s="7" t="e">
        <v>#N/A</v>
      </c>
      <c r="Z2504" s="7">
        <f t="shared" si="313"/>
        <v>1</v>
      </c>
      <c r="AA2504" s="7">
        <f t="shared" si="314"/>
        <v>1</v>
      </c>
      <c r="AB2504" s="7" t="b">
        <f t="shared" si="315"/>
        <v>1</v>
      </c>
      <c r="AC2504" s="7" t="b">
        <f t="shared" si="316"/>
        <v>1</v>
      </c>
      <c r="AD2504" s="7" t="b">
        <f t="shared" si="317"/>
        <v>0</v>
      </c>
      <c r="AE2504" s="7" t="b">
        <f t="shared" si="318"/>
        <v>1</v>
      </c>
      <c r="AF2504" s="7" t="b">
        <f t="shared" si="319"/>
        <v>0</v>
      </c>
      <c r="AH2504" t="b">
        <f>AND(Table252102[[#This Row],[Developmental toxicity]:[Reproductive toxicity]])</f>
        <v>1</v>
      </c>
    </row>
    <row r="2505" spans="1:34" x14ac:dyDescent="0.25">
      <c r="A2505" s="3">
        <f t="shared" si="312"/>
        <v>2504</v>
      </c>
      <c r="B2505" s="3"/>
      <c r="C2505" s="3" t="s">
        <v>10927</v>
      </c>
      <c r="D2505" s="3" t="s">
        <v>17806</v>
      </c>
      <c r="E2505" s="29" t="s">
        <v>18081</v>
      </c>
      <c r="F2505" s="3" t="s">
        <v>17999</v>
      </c>
      <c r="G2505" s="3" t="s">
        <v>18168</v>
      </c>
      <c r="H2505" s="3" t="s">
        <v>18169</v>
      </c>
      <c r="I2505" s="3" t="s">
        <v>18170</v>
      </c>
      <c r="J2505" s="3"/>
      <c r="K2505" s="7" t="e">
        <v>#N/A</v>
      </c>
      <c r="L2505" s="7" t="e">
        <v>#N/A</v>
      </c>
      <c r="M2505" s="7" t="e">
        <v>#N/A</v>
      </c>
      <c r="N2505" s="7" t="e">
        <v>#N/A</v>
      </c>
      <c r="O2505" s="7" t="e">
        <v>#N/A</v>
      </c>
      <c r="P2505" s="7" t="e">
        <v>#N/A</v>
      </c>
      <c r="Q2505" s="7" t="e">
        <v>#N/A</v>
      </c>
      <c r="R2505" s="7" t="e">
        <v>#N/A</v>
      </c>
      <c r="S2505" s="7" t="e">
        <v>#N/A</v>
      </c>
      <c r="T2505" s="7" t="e">
        <v>#N/A</v>
      </c>
      <c r="U2505" s="7" t="e">
        <v>#N/A</v>
      </c>
      <c r="V2505" s="7" t="e">
        <v>#N/A</v>
      </c>
      <c r="W2505" s="3">
        <v>1</v>
      </c>
      <c r="X2505" s="3" t="e">
        <v>#N/A</v>
      </c>
      <c r="Y2505" s="7" t="e">
        <v>#N/A</v>
      </c>
      <c r="Z2505" s="7">
        <f t="shared" si="313"/>
        <v>1</v>
      </c>
      <c r="AA2505" s="7">
        <f t="shared" si="314"/>
        <v>1</v>
      </c>
      <c r="AB2505" s="7" t="b">
        <f t="shared" si="315"/>
        <v>0</v>
      </c>
      <c r="AC2505" s="7" t="b">
        <f t="shared" si="316"/>
        <v>1</v>
      </c>
      <c r="AD2505" s="7" t="b">
        <f t="shared" si="317"/>
        <v>0</v>
      </c>
      <c r="AE2505" s="7" t="b">
        <f t="shared" si="318"/>
        <v>1</v>
      </c>
      <c r="AF2505" s="7" t="b">
        <f t="shared" si="319"/>
        <v>0</v>
      </c>
      <c r="AH2505" t="b">
        <f>AND(Table252102[[#This Row],[Developmental toxicity]:[Reproductive toxicity]])</f>
        <v>0</v>
      </c>
    </row>
    <row r="2506" spans="1:34" x14ac:dyDescent="0.25">
      <c r="A2506" s="3">
        <f t="shared" si="312"/>
        <v>2505</v>
      </c>
      <c r="B2506" s="3">
        <v>465</v>
      </c>
      <c r="C2506" s="3" t="s">
        <v>1017</v>
      </c>
      <c r="D2506" s="3" t="s">
        <v>5308</v>
      </c>
      <c r="E2506" s="29" t="s">
        <v>4861</v>
      </c>
      <c r="F2506" s="3" t="s">
        <v>5767</v>
      </c>
      <c r="G2506" s="3" t="s">
        <v>1018</v>
      </c>
      <c r="H2506" s="3" t="s">
        <v>6205</v>
      </c>
      <c r="I2506" s="3" t="s">
        <v>6773</v>
      </c>
      <c r="J2506" s="3" t="s">
        <v>1431</v>
      </c>
      <c r="K2506" s="7" t="e">
        <v>#N/A</v>
      </c>
      <c r="L2506" s="7">
        <v>1</v>
      </c>
      <c r="M2506" s="7" t="e">
        <v>#N/A</v>
      </c>
      <c r="N2506" s="7" t="e">
        <v>#N/A</v>
      </c>
      <c r="O2506" s="7" t="e">
        <v>#N/A</v>
      </c>
      <c r="P2506" s="7" t="e">
        <v>#N/A</v>
      </c>
      <c r="Q2506" s="7" t="e">
        <v>#N/A</v>
      </c>
      <c r="R2506" s="7" t="e">
        <v>#N/A</v>
      </c>
      <c r="S2506" s="7" t="e">
        <v>#N/A</v>
      </c>
      <c r="T2506" s="7" t="e">
        <v>#N/A</v>
      </c>
      <c r="U2506" s="7" t="e">
        <v>#N/A</v>
      </c>
      <c r="V2506" s="7" t="e">
        <v>#N/A</v>
      </c>
      <c r="W2506" s="7" t="e">
        <v>#N/A</v>
      </c>
      <c r="X2506" s="7" t="e">
        <v>#N/A</v>
      </c>
      <c r="Y2506" s="7">
        <v>1</v>
      </c>
      <c r="Z2506" s="7">
        <f t="shared" si="313"/>
        <v>1</v>
      </c>
      <c r="AA2506" s="7">
        <f t="shared" si="314"/>
        <v>1</v>
      </c>
      <c r="AB2506" s="7" t="b">
        <f t="shared" si="315"/>
        <v>1</v>
      </c>
      <c r="AC2506" s="7" t="b">
        <f t="shared" si="316"/>
        <v>0</v>
      </c>
      <c r="AD2506" s="7" t="b">
        <f t="shared" si="317"/>
        <v>0</v>
      </c>
      <c r="AE2506" s="7" t="b">
        <f t="shared" si="318"/>
        <v>0</v>
      </c>
      <c r="AF2506" s="7" t="b">
        <f t="shared" si="319"/>
        <v>0</v>
      </c>
      <c r="AH2506" t="b">
        <f>AND(Table252102[[#This Row],[Developmental toxicity]:[Reproductive toxicity]])</f>
        <v>0</v>
      </c>
    </row>
    <row r="2507" spans="1:34" x14ac:dyDescent="0.25">
      <c r="A2507" s="3">
        <f t="shared" si="312"/>
        <v>2506</v>
      </c>
      <c r="B2507" s="3" t="s">
        <v>1440</v>
      </c>
      <c r="C2507" s="3" t="s">
        <v>2091</v>
      </c>
      <c r="D2507" s="3" t="s">
        <v>2975</v>
      </c>
      <c r="E2507" s="29" t="s">
        <v>7372</v>
      </c>
      <c r="F2507" s="3" t="s">
        <v>8220</v>
      </c>
      <c r="G2507" s="3" t="s">
        <v>9223</v>
      </c>
      <c r="H2507" s="3" t="s">
        <v>9223</v>
      </c>
      <c r="I2507" s="3" t="s">
        <v>9224</v>
      </c>
      <c r="J2507" s="3"/>
      <c r="K2507" s="7" t="e">
        <v>#N/A</v>
      </c>
      <c r="L2507" s="7" t="e">
        <v>#N/A</v>
      </c>
      <c r="M2507" s="7" t="e">
        <v>#N/A</v>
      </c>
      <c r="N2507" s="7" t="e">
        <v>#N/A</v>
      </c>
      <c r="O2507" s="7" t="e">
        <v>#N/A</v>
      </c>
      <c r="P2507" s="7" t="e">
        <v>#N/A</v>
      </c>
      <c r="Q2507" s="7" t="e">
        <v>#N/A</v>
      </c>
      <c r="R2507" s="7" t="e">
        <v>#N/A</v>
      </c>
      <c r="S2507" s="7" t="e">
        <v>#N/A</v>
      </c>
      <c r="T2507" s="7">
        <v>0</v>
      </c>
      <c r="U2507" s="7" t="e">
        <v>#N/A</v>
      </c>
      <c r="V2507" s="7" t="e">
        <v>#N/A</v>
      </c>
      <c r="W2507" s="7" t="e">
        <v>#N/A</v>
      </c>
      <c r="X2507" s="7" t="e">
        <v>#N/A</v>
      </c>
      <c r="Y2507" s="7">
        <v>0</v>
      </c>
      <c r="Z2507" s="7">
        <f t="shared" si="313"/>
        <v>0</v>
      </c>
      <c r="AA2507" s="7">
        <f t="shared" si="314"/>
        <v>0</v>
      </c>
      <c r="AB2507" s="7" t="b">
        <f t="shared" si="315"/>
        <v>1</v>
      </c>
      <c r="AC2507" s="7" t="b">
        <f t="shared" si="316"/>
        <v>0</v>
      </c>
      <c r="AD2507" s="7" t="b">
        <f t="shared" si="317"/>
        <v>1</v>
      </c>
      <c r="AE2507" s="7" t="b">
        <f t="shared" si="318"/>
        <v>0</v>
      </c>
      <c r="AF2507" s="7" t="b">
        <f t="shared" si="319"/>
        <v>0</v>
      </c>
      <c r="AH2507" t="b">
        <f>AND(Table252102[[#This Row],[Developmental toxicity]:[Reproductive toxicity]])</f>
        <v>0</v>
      </c>
    </row>
    <row r="2508" spans="1:34" x14ac:dyDescent="0.25">
      <c r="A2508" s="3">
        <f t="shared" si="312"/>
        <v>2507</v>
      </c>
      <c r="B2508" s="3" t="s">
        <v>1440</v>
      </c>
      <c r="C2508" s="26" t="s">
        <v>1685</v>
      </c>
      <c r="D2508" s="26" t="s">
        <v>1686</v>
      </c>
      <c r="E2508" s="29" t="s">
        <v>7055</v>
      </c>
      <c r="F2508" s="28" t="s">
        <v>1732</v>
      </c>
      <c r="G2508" s="28" t="s">
        <v>1731</v>
      </c>
      <c r="H2508" s="3" t="s">
        <v>1731</v>
      </c>
      <c r="I2508" s="3" t="s">
        <v>7157</v>
      </c>
      <c r="J2508" s="3" t="s">
        <v>1790</v>
      </c>
      <c r="K2508" s="7" t="e">
        <v>#N/A</v>
      </c>
      <c r="L2508" s="7" t="e">
        <v>#N/A</v>
      </c>
      <c r="M2508" s="7" t="e">
        <v>#N/A</v>
      </c>
      <c r="N2508" s="7" t="e">
        <v>#N/A</v>
      </c>
      <c r="O2508" s="7" t="e">
        <v>#N/A</v>
      </c>
      <c r="P2508" s="7">
        <v>0</v>
      </c>
      <c r="Q2508" s="7">
        <v>1</v>
      </c>
      <c r="R2508" s="7" t="e">
        <v>#N/A</v>
      </c>
      <c r="S2508" s="7" t="e">
        <v>#N/A</v>
      </c>
      <c r="T2508" s="7">
        <v>0</v>
      </c>
      <c r="U2508" s="7" t="e">
        <v>#N/A</v>
      </c>
      <c r="V2508" s="7" t="e">
        <v>#N/A</v>
      </c>
      <c r="W2508" s="3">
        <v>1</v>
      </c>
      <c r="X2508" s="3">
        <v>1</v>
      </c>
      <c r="Y2508" s="7" t="e">
        <v>#N/A</v>
      </c>
      <c r="Z2508" s="7">
        <f t="shared" si="313"/>
        <v>1</v>
      </c>
      <c r="AA2508" s="7">
        <f t="shared" si="314"/>
        <v>1</v>
      </c>
      <c r="AB2508" s="7" t="b">
        <f t="shared" si="315"/>
        <v>1</v>
      </c>
      <c r="AC2508" s="7" t="b">
        <f t="shared" si="316"/>
        <v>1</v>
      </c>
      <c r="AD2508" s="7" t="b">
        <f t="shared" si="317"/>
        <v>1</v>
      </c>
      <c r="AE2508" s="7" t="b">
        <f t="shared" si="318"/>
        <v>1</v>
      </c>
      <c r="AF2508" s="7" t="b">
        <f t="shared" si="319"/>
        <v>1</v>
      </c>
      <c r="AH2508" t="b">
        <f>AND(Table252102[[#This Row],[Developmental toxicity]:[Reproductive toxicity]])</f>
        <v>1</v>
      </c>
    </row>
    <row r="2509" spans="1:34" x14ac:dyDescent="0.25">
      <c r="A2509" s="3">
        <f t="shared" si="312"/>
        <v>2508</v>
      </c>
      <c r="B2509" s="3" t="s">
        <v>1440</v>
      </c>
      <c r="C2509" s="3" t="s">
        <v>1925</v>
      </c>
      <c r="D2509" s="3" t="s">
        <v>2787</v>
      </c>
      <c r="E2509" s="12" t="s">
        <v>7208</v>
      </c>
      <c r="F2509" t="s">
        <v>8057</v>
      </c>
      <c r="G2509" t="s">
        <v>8893</v>
      </c>
      <c r="H2509" t="s">
        <v>8893</v>
      </c>
      <c r="I2509" t="s">
        <v>8894</v>
      </c>
      <c r="J2509" s="3"/>
      <c r="K2509" s="7" t="e">
        <v>#N/A</v>
      </c>
      <c r="L2509" s="7" t="e">
        <v>#N/A</v>
      </c>
      <c r="M2509" s="7" t="e">
        <v>#N/A</v>
      </c>
      <c r="N2509" s="7" t="e">
        <v>#N/A</v>
      </c>
      <c r="O2509" s="7" t="e">
        <v>#N/A</v>
      </c>
      <c r="P2509" s="7" t="e">
        <v>#N/A</v>
      </c>
      <c r="Q2509" s="7" t="e">
        <v>#N/A</v>
      </c>
      <c r="R2509" s="7" t="e">
        <v>#N/A</v>
      </c>
      <c r="S2509" s="7" t="e">
        <v>#N/A</v>
      </c>
      <c r="T2509" s="7">
        <v>0</v>
      </c>
      <c r="U2509" s="7" t="e">
        <v>#N/A</v>
      </c>
      <c r="V2509" s="7" t="e">
        <v>#N/A</v>
      </c>
      <c r="W2509" s="7" t="e">
        <v>#N/A</v>
      </c>
      <c r="X2509" s="7" t="e">
        <v>#N/A</v>
      </c>
      <c r="Y2509" s="7" t="e">
        <v>#N/A</v>
      </c>
      <c r="Z2509" s="7">
        <f t="shared" si="313"/>
        <v>0</v>
      </c>
      <c r="AA2509" s="7">
        <f t="shared" si="314"/>
        <v>0</v>
      </c>
      <c r="AB2509" s="7" t="b">
        <f t="shared" si="315"/>
        <v>1</v>
      </c>
      <c r="AC2509" s="7" t="b">
        <f t="shared" si="316"/>
        <v>0</v>
      </c>
      <c r="AD2509" s="7" t="b">
        <f t="shared" si="317"/>
        <v>1</v>
      </c>
      <c r="AE2509" s="7" t="b">
        <f t="shared" si="318"/>
        <v>0</v>
      </c>
      <c r="AF2509" s="7" t="b">
        <f t="shared" si="319"/>
        <v>0</v>
      </c>
      <c r="AH2509" t="b">
        <f>AND(Table252102[[#This Row],[Developmental toxicity]:[Reproductive toxicity]])</f>
        <v>0</v>
      </c>
    </row>
    <row r="2510" spans="1:34" x14ac:dyDescent="0.25">
      <c r="A2510" s="3">
        <f t="shared" si="312"/>
        <v>2509</v>
      </c>
      <c r="B2510" s="18"/>
      <c r="C2510" s="18" t="s">
        <v>11904</v>
      </c>
      <c r="D2510" s="18" t="s">
        <v>11903</v>
      </c>
      <c r="E2510" s="70" t="s">
        <v>15507</v>
      </c>
      <c r="F2510" s="18" t="s">
        <v>15508</v>
      </c>
      <c r="G2510" s="18" t="s">
        <v>11905</v>
      </c>
      <c r="H2510" s="18" t="s">
        <v>11905</v>
      </c>
      <c r="I2510" s="18" t="s">
        <v>15509</v>
      </c>
      <c r="J2510" s="18"/>
      <c r="K2510" s="80" t="e">
        <v>#N/A</v>
      </c>
      <c r="L2510" s="80" t="e">
        <v>#N/A</v>
      </c>
      <c r="M2510" s="80" t="e">
        <v>#N/A</v>
      </c>
      <c r="N2510" s="80" t="e">
        <v>#N/A</v>
      </c>
      <c r="O2510" s="80" t="e">
        <v>#N/A</v>
      </c>
      <c r="P2510" s="80" t="e">
        <v>#N/A</v>
      </c>
      <c r="Q2510" s="80" t="e">
        <v>#N/A</v>
      </c>
      <c r="R2510" s="80" t="e">
        <v>#N/A</v>
      </c>
      <c r="S2510" s="80" t="e">
        <v>#N/A</v>
      </c>
      <c r="T2510" s="80" t="e">
        <v>#N/A</v>
      </c>
      <c r="U2510" s="7" t="e">
        <v>#N/A</v>
      </c>
      <c r="V2510" s="80" t="e">
        <v>#N/A</v>
      </c>
      <c r="W2510" s="18">
        <v>0</v>
      </c>
      <c r="X2510" s="18" t="e">
        <v>#N/A</v>
      </c>
      <c r="Y2510" s="7" t="e">
        <v>#N/A</v>
      </c>
      <c r="Z2510" s="7">
        <f t="shared" si="313"/>
        <v>0</v>
      </c>
      <c r="AA2510" s="7">
        <f t="shared" si="314"/>
        <v>0</v>
      </c>
      <c r="AB2510" s="7" t="b">
        <f t="shared" si="315"/>
        <v>0</v>
      </c>
      <c r="AC2510" s="7" t="b">
        <f t="shared" si="316"/>
        <v>1</v>
      </c>
      <c r="AD2510" s="7" t="b">
        <f t="shared" si="317"/>
        <v>0</v>
      </c>
      <c r="AE2510" s="7" t="b">
        <f t="shared" si="318"/>
        <v>1</v>
      </c>
      <c r="AF2510" s="7" t="b">
        <f t="shared" si="319"/>
        <v>0</v>
      </c>
      <c r="AH2510" t="b">
        <f>AND(Table252102[[#This Row],[Developmental toxicity]:[Reproductive toxicity]])</f>
        <v>0</v>
      </c>
    </row>
    <row r="2511" spans="1:34" x14ac:dyDescent="0.25">
      <c r="A2511" s="3">
        <f t="shared" si="312"/>
        <v>2510</v>
      </c>
      <c r="B2511" s="18" t="s">
        <v>1440</v>
      </c>
      <c r="C2511" s="18" t="s">
        <v>1946</v>
      </c>
      <c r="D2511" s="18" t="s">
        <v>2810</v>
      </c>
      <c r="E2511" s="70" t="s">
        <v>7229</v>
      </c>
      <c r="F2511" s="18" t="s">
        <v>8078</v>
      </c>
      <c r="G2511" s="18" t="s">
        <v>8935</v>
      </c>
      <c r="H2511" s="18" t="s">
        <v>8935</v>
      </c>
      <c r="I2511" s="18" t="s">
        <v>8936</v>
      </c>
      <c r="J2511" s="18"/>
      <c r="K2511" s="80" t="e">
        <v>#N/A</v>
      </c>
      <c r="L2511" s="80" t="e">
        <v>#N/A</v>
      </c>
      <c r="M2511" s="80" t="e">
        <v>#N/A</v>
      </c>
      <c r="N2511" s="80" t="e">
        <v>#N/A</v>
      </c>
      <c r="O2511" s="80" t="e">
        <v>#N/A</v>
      </c>
      <c r="P2511" s="80" t="e">
        <v>#N/A</v>
      </c>
      <c r="Q2511" s="80" t="e">
        <v>#N/A</v>
      </c>
      <c r="R2511" s="80" t="e">
        <v>#N/A</v>
      </c>
      <c r="S2511" s="80" t="e">
        <v>#N/A</v>
      </c>
      <c r="T2511" s="80">
        <v>0</v>
      </c>
      <c r="U2511" s="7" t="e">
        <v>#N/A</v>
      </c>
      <c r="V2511" s="80" t="e">
        <v>#N/A</v>
      </c>
      <c r="W2511" s="80" t="e">
        <v>#N/A</v>
      </c>
      <c r="X2511" s="80" t="e">
        <v>#N/A</v>
      </c>
      <c r="Y2511" s="7">
        <v>1</v>
      </c>
      <c r="Z2511" s="7">
        <f t="shared" si="313"/>
        <v>1</v>
      </c>
      <c r="AA2511" s="7">
        <f t="shared" si="314"/>
        <v>0</v>
      </c>
      <c r="AB2511" s="7" t="b">
        <f t="shared" si="315"/>
        <v>1</v>
      </c>
      <c r="AC2511" s="7" t="b">
        <f t="shared" si="316"/>
        <v>0</v>
      </c>
      <c r="AD2511" s="7" t="b">
        <f t="shared" si="317"/>
        <v>1</v>
      </c>
      <c r="AE2511" s="7" t="b">
        <f t="shared" si="318"/>
        <v>0</v>
      </c>
      <c r="AF2511" s="7" t="b">
        <f t="shared" si="319"/>
        <v>0</v>
      </c>
      <c r="AH2511" t="b">
        <f>AND(Table252102[[#This Row],[Developmental toxicity]:[Reproductive toxicity]])</f>
        <v>0</v>
      </c>
    </row>
    <row r="2512" spans="1:34" x14ac:dyDescent="0.25">
      <c r="A2512" s="3">
        <f t="shared" si="312"/>
        <v>2511</v>
      </c>
      <c r="B2512" s="18" t="s">
        <v>1440</v>
      </c>
      <c r="C2512" s="18" t="s">
        <v>1944</v>
      </c>
      <c r="D2512" s="18" t="s">
        <v>2808</v>
      </c>
      <c r="E2512" s="79" t="s">
        <v>7227</v>
      </c>
      <c r="F2512" s="17" t="s">
        <v>8076</v>
      </c>
      <c r="G2512" s="17" t="s">
        <v>8931</v>
      </c>
      <c r="H2512" s="17" t="s">
        <v>8931</v>
      </c>
      <c r="I2512" s="17" t="s">
        <v>8932</v>
      </c>
      <c r="J2512" s="18"/>
      <c r="K2512" s="80" t="e">
        <v>#N/A</v>
      </c>
      <c r="L2512" s="80" t="e">
        <v>#N/A</v>
      </c>
      <c r="M2512" s="80" t="e">
        <v>#N/A</v>
      </c>
      <c r="N2512" s="80" t="e">
        <v>#N/A</v>
      </c>
      <c r="O2512" s="80" t="e">
        <v>#N/A</v>
      </c>
      <c r="P2512" s="80" t="e">
        <v>#N/A</v>
      </c>
      <c r="Q2512" s="80" t="e">
        <v>#N/A</v>
      </c>
      <c r="R2512" s="80" t="e">
        <v>#N/A</v>
      </c>
      <c r="S2512" s="80" t="e">
        <v>#N/A</v>
      </c>
      <c r="T2512" s="80">
        <v>0</v>
      </c>
      <c r="U2512" s="7" t="e">
        <v>#N/A</v>
      </c>
      <c r="V2512" s="80" t="e">
        <v>#N/A</v>
      </c>
      <c r="W2512" s="80" t="e">
        <v>#N/A</v>
      </c>
      <c r="X2512" s="80" t="e">
        <v>#N/A</v>
      </c>
      <c r="Y2512" s="7" t="e">
        <v>#N/A</v>
      </c>
      <c r="Z2512" s="7">
        <f t="shared" si="313"/>
        <v>0</v>
      </c>
      <c r="AA2512" s="7">
        <f t="shared" si="314"/>
        <v>0</v>
      </c>
      <c r="AB2512" s="7" t="b">
        <f t="shared" si="315"/>
        <v>1</v>
      </c>
      <c r="AC2512" s="7" t="b">
        <f t="shared" si="316"/>
        <v>0</v>
      </c>
      <c r="AD2512" s="7" t="b">
        <f t="shared" si="317"/>
        <v>1</v>
      </c>
      <c r="AE2512" s="7" t="b">
        <f t="shared" si="318"/>
        <v>0</v>
      </c>
      <c r="AF2512" s="7" t="b">
        <f t="shared" si="319"/>
        <v>0</v>
      </c>
      <c r="AH2512" t="b">
        <f>AND(Table252102[[#This Row],[Developmental toxicity]:[Reproductive toxicity]])</f>
        <v>0</v>
      </c>
    </row>
    <row r="2513" spans="1:34" x14ac:dyDescent="0.25">
      <c r="A2513" s="3">
        <f t="shared" si="312"/>
        <v>2512</v>
      </c>
      <c r="B2513" s="18"/>
      <c r="C2513" s="18" t="s">
        <v>12834</v>
      </c>
      <c r="D2513" s="18" t="s">
        <v>12833</v>
      </c>
      <c r="E2513" s="70" t="s">
        <v>16938</v>
      </c>
      <c r="F2513" s="18" t="s">
        <v>16939</v>
      </c>
      <c r="G2513" s="18" t="s">
        <v>12835</v>
      </c>
      <c r="H2513" s="18" t="s">
        <v>12835</v>
      </c>
      <c r="I2513" s="18" t="s">
        <v>16940</v>
      </c>
      <c r="J2513" s="18"/>
      <c r="K2513" s="80" t="e">
        <v>#N/A</v>
      </c>
      <c r="L2513" s="80" t="e">
        <v>#N/A</v>
      </c>
      <c r="M2513" s="80" t="e">
        <v>#N/A</v>
      </c>
      <c r="N2513" s="80" t="e">
        <v>#N/A</v>
      </c>
      <c r="O2513" s="80" t="e">
        <v>#N/A</v>
      </c>
      <c r="P2513" s="80" t="e">
        <v>#N/A</v>
      </c>
      <c r="Q2513" s="80" t="e">
        <v>#N/A</v>
      </c>
      <c r="R2513" s="80" t="e">
        <v>#N/A</v>
      </c>
      <c r="S2513" s="80" t="e">
        <v>#N/A</v>
      </c>
      <c r="T2513" s="80" t="e">
        <v>#N/A</v>
      </c>
      <c r="U2513" s="7" t="e">
        <v>#N/A</v>
      </c>
      <c r="V2513" s="80" t="e">
        <v>#N/A</v>
      </c>
      <c r="W2513" s="18">
        <v>0</v>
      </c>
      <c r="X2513" s="18" t="e">
        <v>#N/A</v>
      </c>
      <c r="Y2513" s="7" t="e">
        <v>#N/A</v>
      </c>
      <c r="Z2513" s="7">
        <f t="shared" si="313"/>
        <v>0</v>
      </c>
      <c r="AA2513" s="7">
        <f t="shared" si="314"/>
        <v>0</v>
      </c>
      <c r="AB2513" s="7" t="b">
        <f t="shared" si="315"/>
        <v>0</v>
      </c>
      <c r="AC2513" s="7" t="b">
        <f t="shared" si="316"/>
        <v>1</v>
      </c>
      <c r="AD2513" s="7" t="b">
        <f t="shared" si="317"/>
        <v>0</v>
      </c>
      <c r="AE2513" s="7" t="b">
        <f t="shared" si="318"/>
        <v>1</v>
      </c>
      <c r="AF2513" s="7" t="b">
        <f t="shared" si="319"/>
        <v>0</v>
      </c>
      <c r="AH2513" t="b">
        <f>AND(Table252102[[#This Row],[Developmental toxicity]:[Reproductive toxicity]])</f>
        <v>0</v>
      </c>
    </row>
    <row r="2514" spans="1:34" x14ac:dyDescent="0.25">
      <c r="A2514" s="3">
        <f t="shared" si="312"/>
        <v>2513</v>
      </c>
      <c r="B2514" s="18" t="s">
        <v>1440</v>
      </c>
      <c r="C2514" s="18" t="s">
        <v>2216</v>
      </c>
      <c r="D2514" s="18" t="s">
        <v>3118</v>
      </c>
      <c r="E2514" s="70" t="s">
        <v>7495</v>
      </c>
      <c r="F2514" s="18" t="s">
        <v>8343</v>
      </c>
      <c r="G2514" s="18" t="s">
        <v>9498</v>
      </c>
      <c r="H2514" s="18" t="s">
        <v>9498</v>
      </c>
      <c r="I2514" s="18" t="s">
        <v>9499</v>
      </c>
      <c r="J2514" s="18"/>
      <c r="K2514" s="80" t="e">
        <v>#N/A</v>
      </c>
      <c r="L2514" s="80" t="e">
        <v>#N/A</v>
      </c>
      <c r="M2514" s="80" t="e">
        <v>#N/A</v>
      </c>
      <c r="N2514" s="80" t="e">
        <v>#N/A</v>
      </c>
      <c r="O2514" s="80" t="e">
        <v>#N/A</v>
      </c>
      <c r="P2514" s="80" t="e">
        <v>#N/A</v>
      </c>
      <c r="Q2514" s="80" t="e">
        <v>#N/A</v>
      </c>
      <c r="R2514" s="80" t="e">
        <v>#N/A</v>
      </c>
      <c r="S2514" s="80" t="e">
        <v>#N/A</v>
      </c>
      <c r="T2514" s="80">
        <v>1</v>
      </c>
      <c r="U2514" s="7" t="e">
        <v>#N/A</v>
      </c>
      <c r="V2514" s="80" t="e">
        <v>#N/A</v>
      </c>
      <c r="W2514" s="80" t="e">
        <v>#N/A</v>
      </c>
      <c r="X2514" s="80" t="e">
        <v>#N/A</v>
      </c>
      <c r="Y2514" s="7" t="e">
        <v>#N/A</v>
      </c>
      <c r="Z2514" s="7">
        <f t="shared" si="313"/>
        <v>1</v>
      </c>
      <c r="AA2514" s="7">
        <f t="shared" si="314"/>
        <v>1</v>
      </c>
      <c r="AB2514" s="7" t="b">
        <f t="shared" si="315"/>
        <v>1</v>
      </c>
      <c r="AC2514" s="7" t="b">
        <f t="shared" si="316"/>
        <v>0</v>
      </c>
      <c r="AD2514" s="7" t="b">
        <f t="shared" si="317"/>
        <v>1</v>
      </c>
      <c r="AE2514" s="7" t="b">
        <f t="shared" si="318"/>
        <v>0</v>
      </c>
      <c r="AF2514" s="7" t="b">
        <f t="shared" si="319"/>
        <v>0</v>
      </c>
      <c r="AH2514" t="b">
        <f>AND(Table252102[[#This Row],[Developmental toxicity]:[Reproductive toxicity]])</f>
        <v>0</v>
      </c>
    </row>
    <row r="2515" spans="1:34" x14ac:dyDescent="0.25">
      <c r="A2515" s="3">
        <f t="shared" si="312"/>
        <v>2514</v>
      </c>
      <c r="B2515" s="18"/>
      <c r="C2515" s="18" t="s">
        <v>12052</v>
      </c>
      <c r="D2515" s="18" t="s">
        <v>17886</v>
      </c>
      <c r="E2515" s="70" t="s">
        <v>18133</v>
      </c>
      <c r="F2515" s="18" t="s">
        <v>18051</v>
      </c>
      <c r="G2515" s="18" t="s">
        <v>12053</v>
      </c>
      <c r="H2515" s="18" t="s">
        <v>12053</v>
      </c>
      <c r="I2515" s="18" t="s">
        <v>18291</v>
      </c>
      <c r="J2515" s="18"/>
      <c r="K2515" s="80" t="e">
        <v>#N/A</v>
      </c>
      <c r="L2515" s="80" t="e">
        <v>#N/A</v>
      </c>
      <c r="M2515" s="80" t="e">
        <v>#N/A</v>
      </c>
      <c r="N2515" s="80" t="e">
        <v>#N/A</v>
      </c>
      <c r="O2515" s="80" t="e">
        <v>#N/A</v>
      </c>
      <c r="P2515" s="80" t="e">
        <v>#N/A</v>
      </c>
      <c r="Q2515" s="80" t="e">
        <v>#N/A</v>
      </c>
      <c r="R2515" s="80" t="e">
        <v>#N/A</v>
      </c>
      <c r="S2515" s="80" t="e">
        <v>#N/A</v>
      </c>
      <c r="T2515" s="80" t="e">
        <v>#N/A</v>
      </c>
      <c r="U2515" s="7" t="e">
        <v>#N/A</v>
      </c>
      <c r="V2515" s="80" t="e">
        <v>#N/A</v>
      </c>
      <c r="W2515" s="18">
        <v>0</v>
      </c>
      <c r="X2515" s="18" t="e">
        <v>#N/A</v>
      </c>
      <c r="Y2515" s="7" t="e">
        <v>#N/A</v>
      </c>
      <c r="Z2515" s="7">
        <f t="shared" si="313"/>
        <v>0</v>
      </c>
      <c r="AA2515" s="7">
        <f t="shared" si="314"/>
        <v>0</v>
      </c>
      <c r="AB2515" s="7" t="b">
        <f t="shared" si="315"/>
        <v>0</v>
      </c>
      <c r="AC2515" s="7" t="b">
        <f t="shared" si="316"/>
        <v>1</v>
      </c>
      <c r="AD2515" s="7" t="b">
        <f t="shared" si="317"/>
        <v>0</v>
      </c>
      <c r="AE2515" s="7" t="b">
        <f t="shared" si="318"/>
        <v>1</v>
      </c>
      <c r="AF2515" s="7" t="b">
        <f t="shared" si="319"/>
        <v>0</v>
      </c>
      <c r="AH2515" t="b">
        <f>AND(Table252102[[#This Row],[Developmental toxicity]:[Reproductive toxicity]])</f>
        <v>0</v>
      </c>
    </row>
    <row r="2516" spans="1:34" x14ac:dyDescent="0.25">
      <c r="A2516" s="3">
        <f t="shared" si="312"/>
        <v>2515</v>
      </c>
      <c r="B2516" s="18"/>
      <c r="C2516" s="18" t="s">
        <v>11295</v>
      </c>
      <c r="D2516" s="18" t="s">
        <v>11294</v>
      </c>
      <c r="E2516" s="70" t="s">
        <v>14401</v>
      </c>
      <c r="F2516" s="18" t="s">
        <v>14402</v>
      </c>
      <c r="G2516" s="18" t="s">
        <v>14403</v>
      </c>
      <c r="H2516" s="18" t="s">
        <v>14404</v>
      </c>
      <c r="I2516" s="18" t="s">
        <v>14405</v>
      </c>
      <c r="J2516" s="18"/>
      <c r="K2516" s="80" t="e">
        <v>#N/A</v>
      </c>
      <c r="L2516" s="80" t="e">
        <v>#N/A</v>
      </c>
      <c r="M2516" s="80" t="e">
        <v>#N/A</v>
      </c>
      <c r="N2516" s="80" t="e">
        <v>#N/A</v>
      </c>
      <c r="O2516" s="80" t="e">
        <v>#N/A</v>
      </c>
      <c r="P2516" s="80" t="e">
        <v>#N/A</v>
      </c>
      <c r="Q2516" s="80" t="e">
        <v>#N/A</v>
      </c>
      <c r="R2516" s="80" t="e">
        <v>#N/A</v>
      </c>
      <c r="S2516" s="80" t="e">
        <v>#N/A</v>
      </c>
      <c r="T2516" s="80" t="e">
        <v>#N/A</v>
      </c>
      <c r="U2516" s="7" t="e">
        <v>#N/A</v>
      </c>
      <c r="V2516" s="80" t="e">
        <v>#N/A</v>
      </c>
      <c r="W2516" s="18">
        <v>1</v>
      </c>
      <c r="X2516" s="18" t="e">
        <v>#N/A</v>
      </c>
      <c r="Y2516" s="7" t="e">
        <v>#N/A</v>
      </c>
      <c r="Z2516" s="7">
        <f t="shared" si="313"/>
        <v>1</v>
      </c>
      <c r="AA2516" s="7">
        <f t="shared" si="314"/>
        <v>1</v>
      </c>
      <c r="AB2516" s="7" t="b">
        <f t="shared" si="315"/>
        <v>0</v>
      </c>
      <c r="AC2516" s="7" t="b">
        <f t="shared" si="316"/>
        <v>1</v>
      </c>
      <c r="AD2516" s="7" t="b">
        <f t="shared" si="317"/>
        <v>0</v>
      </c>
      <c r="AE2516" s="7" t="b">
        <f t="shared" si="318"/>
        <v>1</v>
      </c>
      <c r="AF2516" s="7" t="b">
        <f t="shared" si="319"/>
        <v>0</v>
      </c>
      <c r="AH2516" t="b">
        <f>AND(Table252102[[#This Row],[Developmental toxicity]:[Reproductive toxicity]])</f>
        <v>0</v>
      </c>
    </row>
    <row r="2517" spans="1:34" x14ac:dyDescent="0.25">
      <c r="A2517" s="3">
        <f t="shared" si="312"/>
        <v>2516</v>
      </c>
      <c r="B2517" s="18">
        <v>101</v>
      </c>
      <c r="C2517" s="18" t="s">
        <v>467</v>
      </c>
      <c r="D2517" s="18" t="s">
        <v>5114</v>
      </c>
      <c r="E2517" s="70" t="s">
        <v>4614</v>
      </c>
      <c r="F2517" s="18" t="s">
        <v>5539</v>
      </c>
      <c r="G2517" s="18" t="s">
        <v>468</v>
      </c>
      <c r="H2517" s="18" t="s">
        <v>6029</v>
      </c>
      <c r="I2517" s="18" t="s">
        <v>6434</v>
      </c>
      <c r="J2517" s="18" t="s">
        <v>1431</v>
      </c>
      <c r="K2517" s="80" t="e">
        <v>#N/A</v>
      </c>
      <c r="L2517" s="80">
        <v>1</v>
      </c>
      <c r="M2517" s="80" t="e">
        <v>#N/A</v>
      </c>
      <c r="N2517" s="80" t="e">
        <v>#N/A</v>
      </c>
      <c r="O2517" s="80" t="e">
        <v>#N/A</v>
      </c>
      <c r="P2517" s="80" t="e">
        <v>#N/A</v>
      </c>
      <c r="Q2517" s="80" t="e">
        <v>#N/A</v>
      </c>
      <c r="R2517" s="80" t="e">
        <v>#N/A</v>
      </c>
      <c r="S2517" s="80" t="e">
        <v>#N/A</v>
      </c>
      <c r="T2517" s="80" t="e">
        <v>#N/A</v>
      </c>
      <c r="U2517" s="7" t="e">
        <v>#N/A</v>
      </c>
      <c r="V2517" s="80" t="e">
        <v>#N/A</v>
      </c>
      <c r="W2517" s="80" t="e">
        <v>#N/A</v>
      </c>
      <c r="X2517" s="80" t="e">
        <v>#N/A</v>
      </c>
      <c r="Y2517" s="7">
        <v>0</v>
      </c>
      <c r="Z2517" s="7">
        <f t="shared" si="313"/>
        <v>1</v>
      </c>
      <c r="AA2517" s="7">
        <f t="shared" si="314"/>
        <v>0</v>
      </c>
      <c r="AB2517" s="7" t="b">
        <f t="shared" si="315"/>
        <v>1</v>
      </c>
      <c r="AC2517" s="7" t="b">
        <f t="shared" si="316"/>
        <v>0</v>
      </c>
      <c r="AD2517" s="7" t="b">
        <f t="shared" si="317"/>
        <v>0</v>
      </c>
      <c r="AE2517" s="7" t="b">
        <f t="shared" si="318"/>
        <v>0</v>
      </c>
      <c r="AF2517" s="7" t="b">
        <f t="shared" si="319"/>
        <v>0</v>
      </c>
      <c r="AH2517" t="b">
        <f>AND(Table252102[[#This Row],[Developmental toxicity]:[Reproductive toxicity]])</f>
        <v>0</v>
      </c>
    </row>
    <row r="2518" spans="1:34" x14ac:dyDescent="0.25">
      <c r="A2518" s="3">
        <f t="shared" si="312"/>
        <v>2517</v>
      </c>
      <c r="B2518" s="18" t="s">
        <v>1440</v>
      </c>
      <c r="C2518" s="18" t="s">
        <v>2768</v>
      </c>
      <c r="D2518" s="18" t="s">
        <v>3747</v>
      </c>
      <c r="E2518" s="70" t="s">
        <v>8038</v>
      </c>
      <c r="F2518" s="18" t="s">
        <v>8870</v>
      </c>
      <c r="G2518" s="18" t="s">
        <v>10693</v>
      </c>
      <c r="H2518" s="18" t="s">
        <v>10693</v>
      </c>
      <c r="I2518" s="18" t="s">
        <v>10694</v>
      </c>
      <c r="J2518" s="18"/>
      <c r="K2518" s="80" t="e">
        <v>#N/A</v>
      </c>
      <c r="L2518" s="80" t="e">
        <v>#N/A</v>
      </c>
      <c r="M2518" s="80" t="e">
        <v>#N/A</v>
      </c>
      <c r="N2518" s="80" t="e">
        <v>#N/A</v>
      </c>
      <c r="O2518" s="80" t="e">
        <v>#N/A</v>
      </c>
      <c r="P2518" s="80" t="e">
        <v>#N/A</v>
      </c>
      <c r="Q2518" s="80" t="e">
        <v>#N/A</v>
      </c>
      <c r="R2518" s="80" t="e">
        <v>#N/A</v>
      </c>
      <c r="S2518" s="80" t="e">
        <v>#N/A</v>
      </c>
      <c r="T2518" s="80">
        <v>1</v>
      </c>
      <c r="U2518" s="7" t="e">
        <v>#N/A</v>
      </c>
      <c r="V2518" s="80" t="e">
        <v>#N/A</v>
      </c>
      <c r="W2518" s="18">
        <v>1</v>
      </c>
      <c r="X2518" s="18" t="e">
        <v>#N/A</v>
      </c>
      <c r="Y2518" s="7" t="e">
        <v>#N/A</v>
      </c>
      <c r="Z2518" s="7">
        <f t="shared" si="313"/>
        <v>1</v>
      </c>
      <c r="AA2518" s="7">
        <f t="shared" si="314"/>
        <v>1</v>
      </c>
      <c r="AB2518" s="7" t="b">
        <f t="shared" si="315"/>
        <v>1</v>
      </c>
      <c r="AC2518" s="7" t="b">
        <f t="shared" si="316"/>
        <v>1</v>
      </c>
      <c r="AD2518" s="7" t="b">
        <f t="shared" si="317"/>
        <v>1</v>
      </c>
      <c r="AE2518" s="7" t="b">
        <f t="shared" si="318"/>
        <v>1</v>
      </c>
      <c r="AF2518" s="7" t="b">
        <f t="shared" si="319"/>
        <v>0</v>
      </c>
      <c r="AH2518" t="b">
        <f>AND(Table252102[[#This Row],[Developmental toxicity]:[Reproductive toxicity]])</f>
        <v>1</v>
      </c>
    </row>
    <row r="2519" spans="1:34" x14ac:dyDescent="0.25">
      <c r="A2519" s="3">
        <f t="shared" si="312"/>
        <v>2518</v>
      </c>
      <c r="B2519" s="18"/>
      <c r="C2519" s="18" t="s">
        <v>12772</v>
      </c>
      <c r="D2519" s="18" t="s">
        <v>12771</v>
      </c>
      <c r="E2519" s="70" t="s">
        <v>16848</v>
      </c>
      <c r="F2519" s="18" t="s">
        <v>16849</v>
      </c>
      <c r="G2519" s="18" t="s">
        <v>12773</v>
      </c>
      <c r="H2519" s="18" t="s">
        <v>12773</v>
      </c>
      <c r="I2519" s="18" t="s">
        <v>16850</v>
      </c>
      <c r="J2519" s="18"/>
      <c r="K2519" s="80" t="e">
        <v>#N/A</v>
      </c>
      <c r="L2519" s="80" t="e">
        <v>#N/A</v>
      </c>
      <c r="M2519" s="80" t="e">
        <v>#N/A</v>
      </c>
      <c r="N2519" s="80" t="e">
        <v>#N/A</v>
      </c>
      <c r="O2519" s="80" t="e">
        <v>#N/A</v>
      </c>
      <c r="P2519" s="80" t="e">
        <v>#N/A</v>
      </c>
      <c r="Q2519" s="80" t="e">
        <v>#N/A</v>
      </c>
      <c r="R2519" s="80" t="e">
        <v>#N/A</v>
      </c>
      <c r="S2519" s="80" t="e">
        <v>#N/A</v>
      </c>
      <c r="T2519" s="80" t="e">
        <v>#N/A</v>
      </c>
      <c r="U2519" s="7" t="e">
        <v>#N/A</v>
      </c>
      <c r="V2519" s="80" t="e">
        <v>#N/A</v>
      </c>
      <c r="W2519" s="18">
        <v>0</v>
      </c>
      <c r="X2519" s="18" t="e">
        <v>#N/A</v>
      </c>
      <c r="Y2519" s="7" t="e">
        <v>#N/A</v>
      </c>
      <c r="Z2519" s="7">
        <f t="shared" si="313"/>
        <v>0</v>
      </c>
      <c r="AA2519" s="7">
        <f t="shared" si="314"/>
        <v>0</v>
      </c>
      <c r="AB2519" s="7" t="b">
        <f t="shared" si="315"/>
        <v>0</v>
      </c>
      <c r="AC2519" s="7" t="b">
        <f t="shared" si="316"/>
        <v>1</v>
      </c>
      <c r="AD2519" s="7" t="b">
        <f t="shared" si="317"/>
        <v>0</v>
      </c>
      <c r="AE2519" s="7" t="b">
        <f t="shared" si="318"/>
        <v>1</v>
      </c>
      <c r="AF2519" s="7" t="b">
        <f t="shared" si="319"/>
        <v>0</v>
      </c>
      <c r="AH2519" t="b">
        <f>AND(Table252102[[#This Row],[Developmental toxicity]:[Reproductive toxicity]])</f>
        <v>0</v>
      </c>
    </row>
    <row r="2520" spans="1:34" x14ac:dyDescent="0.25">
      <c r="A2520" s="3">
        <f t="shared" si="312"/>
        <v>2519</v>
      </c>
      <c r="B2520" s="18"/>
      <c r="C2520" s="18" t="s">
        <v>12828</v>
      </c>
      <c r="D2520" s="18" t="s">
        <v>12827</v>
      </c>
      <c r="E2520" s="70" t="s">
        <v>16931</v>
      </c>
      <c r="F2520" s="18" t="s">
        <v>16932</v>
      </c>
      <c r="G2520" s="18" t="s">
        <v>12829</v>
      </c>
      <c r="H2520" s="18" t="s">
        <v>12829</v>
      </c>
      <c r="I2520" s="18" t="s">
        <v>16933</v>
      </c>
      <c r="J2520" s="18"/>
      <c r="K2520" s="80" t="e">
        <v>#N/A</v>
      </c>
      <c r="L2520" s="80" t="e">
        <v>#N/A</v>
      </c>
      <c r="M2520" s="80" t="e">
        <v>#N/A</v>
      </c>
      <c r="N2520" s="80" t="e">
        <v>#N/A</v>
      </c>
      <c r="O2520" s="80" t="e">
        <v>#N/A</v>
      </c>
      <c r="P2520" s="80" t="e">
        <v>#N/A</v>
      </c>
      <c r="Q2520" s="80" t="e">
        <v>#N/A</v>
      </c>
      <c r="R2520" s="80" t="e">
        <v>#N/A</v>
      </c>
      <c r="S2520" s="80" t="e">
        <v>#N/A</v>
      </c>
      <c r="T2520" s="80" t="e">
        <v>#N/A</v>
      </c>
      <c r="U2520" s="7" t="e">
        <v>#N/A</v>
      </c>
      <c r="V2520" s="80" t="e">
        <v>#N/A</v>
      </c>
      <c r="W2520" s="80">
        <v>0</v>
      </c>
      <c r="X2520" s="80" t="e">
        <v>#N/A</v>
      </c>
      <c r="Y2520" s="7">
        <v>1</v>
      </c>
      <c r="Z2520" s="7">
        <f t="shared" si="313"/>
        <v>1</v>
      </c>
      <c r="AA2520" s="7">
        <f t="shared" si="314"/>
        <v>0</v>
      </c>
      <c r="AB2520" s="7" t="b">
        <f t="shared" si="315"/>
        <v>1</v>
      </c>
      <c r="AC2520" s="7" t="b">
        <f t="shared" si="316"/>
        <v>1</v>
      </c>
      <c r="AD2520" s="7" t="b">
        <f t="shared" si="317"/>
        <v>0</v>
      </c>
      <c r="AE2520" s="7" t="b">
        <f t="shared" si="318"/>
        <v>1</v>
      </c>
      <c r="AF2520" s="7" t="b">
        <f t="shared" si="319"/>
        <v>0</v>
      </c>
      <c r="AH2520" t="b">
        <f>AND(Table252102[[#This Row],[Developmental toxicity]:[Reproductive toxicity]])</f>
        <v>1</v>
      </c>
    </row>
    <row r="2521" spans="1:34" x14ac:dyDescent="0.25">
      <c r="A2521" s="3">
        <f t="shared" si="312"/>
        <v>2520</v>
      </c>
      <c r="B2521" s="18" t="s">
        <v>1440</v>
      </c>
      <c r="C2521" s="18" t="s">
        <v>2452</v>
      </c>
      <c r="D2521" s="18" t="s">
        <v>3388</v>
      </c>
      <c r="E2521" s="79" t="s">
        <v>7729</v>
      </c>
      <c r="F2521" s="17" t="s">
        <v>8569</v>
      </c>
      <c r="G2521" s="17" t="s">
        <v>10002</v>
      </c>
      <c r="H2521" s="17" t="s">
        <v>10002</v>
      </c>
      <c r="I2521" s="17" t="s">
        <v>10003</v>
      </c>
      <c r="J2521" s="18"/>
      <c r="K2521" s="80" t="e">
        <v>#N/A</v>
      </c>
      <c r="L2521" s="80" t="e">
        <v>#N/A</v>
      </c>
      <c r="M2521" s="80" t="e">
        <v>#N/A</v>
      </c>
      <c r="N2521" s="80" t="e">
        <v>#N/A</v>
      </c>
      <c r="O2521" s="80" t="e">
        <v>#N/A</v>
      </c>
      <c r="P2521" s="80" t="e">
        <v>#N/A</v>
      </c>
      <c r="Q2521" s="80" t="e">
        <v>#N/A</v>
      </c>
      <c r="R2521" s="80" t="e">
        <v>#N/A</v>
      </c>
      <c r="S2521" s="80" t="e">
        <v>#N/A</v>
      </c>
      <c r="T2521" s="80">
        <v>0</v>
      </c>
      <c r="U2521" s="7" t="e">
        <v>#N/A</v>
      </c>
      <c r="V2521" s="80" t="e">
        <v>#N/A</v>
      </c>
      <c r="W2521" s="80" t="e">
        <v>#N/A</v>
      </c>
      <c r="X2521" s="80" t="e">
        <v>#N/A</v>
      </c>
      <c r="Y2521" s="7" t="e">
        <v>#N/A</v>
      </c>
      <c r="Z2521" s="7">
        <f t="shared" si="313"/>
        <v>0</v>
      </c>
      <c r="AA2521" s="7">
        <f t="shared" si="314"/>
        <v>0</v>
      </c>
      <c r="AB2521" s="7" t="b">
        <f t="shared" si="315"/>
        <v>1</v>
      </c>
      <c r="AC2521" s="7" t="b">
        <f t="shared" si="316"/>
        <v>0</v>
      </c>
      <c r="AD2521" s="7" t="b">
        <f t="shared" si="317"/>
        <v>1</v>
      </c>
      <c r="AE2521" s="7" t="b">
        <f t="shared" si="318"/>
        <v>0</v>
      </c>
      <c r="AF2521" s="7" t="b">
        <f t="shared" si="319"/>
        <v>0</v>
      </c>
      <c r="AH2521" t="b">
        <f>AND(Table252102[[#This Row],[Developmental toxicity]:[Reproductive toxicity]])</f>
        <v>0</v>
      </c>
    </row>
    <row r="2522" spans="1:34" x14ac:dyDescent="0.25">
      <c r="A2522" s="3">
        <f t="shared" si="312"/>
        <v>2521</v>
      </c>
      <c r="B2522" s="18"/>
      <c r="C2522" s="18" t="s">
        <v>11859</v>
      </c>
      <c r="D2522" s="18" t="s">
        <v>11858</v>
      </c>
      <c r="E2522" s="70" t="s">
        <v>15441</v>
      </c>
      <c r="F2522" s="18" t="s">
        <v>15442</v>
      </c>
      <c r="G2522" s="18" t="s">
        <v>15443</v>
      </c>
      <c r="H2522" s="18" t="s">
        <v>15443</v>
      </c>
      <c r="I2522" s="18" t="s">
        <v>15444</v>
      </c>
      <c r="J2522" s="18"/>
      <c r="K2522" s="80" t="e">
        <v>#N/A</v>
      </c>
      <c r="L2522" s="80" t="e">
        <v>#N/A</v>
      </c>
      <c r="M2522" s="80" t="e">
        <v>#N/A</v>
      </c>
      <c r="N2522" s="80" t="e">
        <v>#N/A</v>
      </c>
      <c r="O2522" s="80" t="e">
        <v>#N/A</v>
      </c>
      <c r="P2522" s="80" t="e">
        <v>#N/A</v>
      </c>
      <c r="Q2522" s="80" t="e">
        <v>#N/A</v>
      </c>
      <c r="R2522" s="80" t="e">
        <v>#N/A</v>
      </c>
      <c r="S2522" s="80" t="e">
        <v>#N/A</v>
      </c>
      <c r="T2522" s="80" t="e">
        <v>#N/A</v>
      </c>
      <c r="U2522" s="7" t="e">
        <v>#N/A</v>
      </c>
      <c r="V2522" s="80" t="e">
        <v>#N/A</v>
      </c>
      <c r="W2522" s="18">
        <v>0</v>
      </c>
      <c r="X2522" s="18" t="e">
        <v>#N/A</v>
      </c>
      <c r="Y2522" s="7" t="e">
        <v>#N/A</v>
      </c>
      <c r="Z2522" s="7">
        <f t="shared" si="313"/>
        <v>0</v>
      </c>
      <c r="AA2522" s="7">
        <f t="shared" si="314"/>
        <v>0</v>
      </c>
      <c r="AB2522" s="7" t="b">
        <f t="shared" si="315"/>
        <v>0</v>
      </c>
      <c r="AC2522" s="7" t="b">
        <f t="shared" si="316"/>
        <v>1</v>
      </c>
      <c r="AD2522" s="7" t="b">
        <f t="shared" si="317"/>
        <v>0</v>
      </c>
      <c r="AE2522" s="7" t="b">
        <f t="shared" si="318"/>
        <v>1</v>
      </c>
      <c r="AF2522" s="7" t="b">
        <f t="shared" si="319"/>
        <v>0</v>
      </c>
      <c r="AH2522" t="b">
        <f>AND(Table252102[[#This Row],[Developmental toxicity]:[Reproductive toxicity]])</f>
        <v>0</v>
      </c>
    </row>
    <row r="2523" spans="1:34" x14ac:dyDescent="0.25">
      <c r="A2523" s="3">
        <f t="shared" si="312"/>
        <v>2522</v>
      </c>
      <c r="B2523" s="18"/>
      <c r="C2523" s="18" t="s">
        <v>11650</v>
      </c>
      <c r="D2523" s="18" t="s">
        <v>11649</v>
      </c>
      <c r="E2523" s="70" t="s">
        <v>15054</v>
      </c>
      <c r="F2523" s="18" t="s">
        <v>15055</v>
      </c>
      <c r="G2523" s="18" t="s">
        <v>9620</v>
      </c>
      <c r="H2523" s="18" t="s">
        <v>9620</v>
      </c>
      <c r="I2523" s="18" t="s">
        <v>15056</v>
      </c>
      <c r="J2523" s="18"/>
      <c r="K2523" s="80" t="e">
        <v>#N/A</v>
      </c>
      <c r="L2523" s="80" t="e">
        <v>#N/A</v>
      </c>
      <c r="M2523" s="80" t="e">
        <v>#N/A</v>
      </c>
      <c r="N2523" s="80" t="e">
        <v>#N/A</v>
      </c>
      <c r="O2523" s="80" t="e">
        <v>#N/A</v>
      </c>
      <c r="P2523" s="80" t="e">
        <v>#N/A</v>
      </c>
      <c r="Q2523" s="80" t="e">
        <v>#N/A</v>
      </c>
      <c r="R2523" s="80" t="e">
        <v>#N/A</v>
      </c>
      <c r="S2523" s="80" t="e">
        <v>#N/A</v>
      </c>
      <c r="T2523" s="80">
        <v>0</v>
      </c>
      <c r="U2523" s="7" t="e">
        <v>#N/A</v>
      </c>
      <c r="V2523" s="80" t="e">
        <v>#N/A</v>
      </c>
      <c r="W2523" s="18">
        <v>1</v>
      </c>
      <c r="X2523" s="18" t="e">
        <v>#N/A</v>
      </c>
      <c r="Y2523" s="7" t="e">
        <v>#N/A</v>
      </c>
      <c r="Z2523" s="7">
        <f t="shared" si="313"/>
        <v>1</v>
      </c>
      <c r="AA2523" s="7">
        <f t="shared" si="314"/>
        <v>0</v>
      </c>
      <c r="AB2523" s="7" t="b">
        <f t="shared" si="315"/>
        <v>1</v>
      </c>
      <c r="AC2523" s="7" t="b">
        <f t="shared" si="316"/>
        <v>1</v>
      </c>
      <c r="AD2523" s="7" t="b">
        <f t="shared" si="317"/>
        <v>1</v>
      </c>
      <c r="AE2523" s="7" t="b">
        <f t="shared" si="318"/>
        <v>1</v>
      </c>
      <c r="AF2523" s="7" t="b">
        <f t="shared" si="319"/>
        <v>0</v>
      </c>
      <c r="AH2523" t="b">
        <f>AND(Table252102[[#This Row],[Developmental toxicity]:[Reproductive toxicity]])</f>
        <v>1</v>
      </c>
    </row>
    <row r="2524" spans="1:34" x14ac:dyDescent="0.25">
      <c r="A2524" s="3">
        <f t="shared" si="312"/>
        <v>2523</v>
      </c>
      <c r="B2524" s="18" t="s">
        <v>1440</v>
      </c>
      <c r="C2524" s="72" t="s">
        <v>1491</v>
      </c>
      <c r="D2524" s="75" t="s">
        <v>1492</v>
      </c>
      <c r="E2524" s="70" t="s">
        <v>7020</v>
      </c>
      <c r="F2524" s="75" t="s">
        <v>1546</v>
      </c>
      <c r="G2524" s="75" t="s">
        <v>1493</v>
      </c>
      <c r="H2524" s="18" t="s">
        <v>1493</v>
      </c>
      <c r="I2524" s="18" t="s">
        <v>7112</v>
      </c>
      <c r="J2524" s="18" t="s">
        <v>1558</v>
      </c>
      <c r="K2524" s="80" t="e">
        <v>#N/A</v>
      </c>
      <c r="L2524" s="80" t="e">
        <v>#N/A</v>
      </c>
      <c r="M2524" s="74">
        <v>1</v>
      </c>
      <c r="N2524" s="80" t="e">
        <v>#N/A</v>
      </c>
      <c r="O2524" s="80">
        <v>1</v>
      </c>
      <c r="P2524" s="74">
        <v>0</v>
      </c>
      <c r="Q2524" s="74" t="e">
        <v>#N/A</v>
      </c>
      <c r="R2524" s="80" t="e">
        <v>#N/A</v>
      </c>
      <c r="S2524" s="74" t="e">
        <v>#N/A</v>
      </c>
      <c r="T2524" s="74">
        <v>0</v>
      </c>
      <c r="U2524" s="7" t="e">
        <v>#N/A</v>
      </c>
      <c r="V2524" s="80" t="e">
        <v>#N/A</v>
      </c>
      <c r="W2524" s="74" t="e">
        <v>#N/A</v>
      </c>
      <c r="X2524" s="74" t="e">
        <v>#N/A</v>
      </c>
      <c r="Y2524" s="7">
        <v>1</v>
      </c>
      <c r="Z2524" s="7">
        <f t="shared" si="313"/>
        <v>1</v>
      </c>
      <c r="AA2524" s="7">
        <f t="shared" si="314"/>
        <v>1</v>
      </c>
      <c r="AB2524" s="7" t="b">
        <f t="shared" si="315"/>
        <v>1</v>
      </c>
      <c r="AC2524" s="7" t="b">
        <f t="shared" si="316"/>
        <v>1</v>
      </c>
      <c r="AD2524" s="7" t="b">
        <f t="shared" si="317"/>
        <v>1</v>
      </c>
      <c r="AE2524" s="7" t="b">
        <f t="shared" si="318"/>
        <v>1</v>
      </c>
      <c r="AF2524" s="7" t="b">
        <f t="shared" si="319"/>
        <v>1</v>
      </c>
      <c r="AH2524" t="b">
        <f>AND(Table252102[[#This Row],[Developmental toxicity]:[Reproductive toxicity]])</f>
        <v>1</v>
      </c>
    </row>
    <row r="2525" spans="1:34" x14ac:dyDescent="0.25">
      <c r="A2525" s="3">
        <f t="shared" si="312"/>
        <v>2524</v>
      </c>
      <c r="B2525" s="18" t="s">
        <v>1440</v>
      </c>
      <c r="C2525" s="18" t="s">
        <v>1679</v>
      </c>
      <c r="D2525" s="18" t="s">
        <v>3171</v>
      </c>
      <c r="E2525" s="70" t="s">
        <v>7051</v>
      </c>
      <c r="F2525" s="18" t="s">
        <v>1724</v>
      </c>
      <c r="G2525" s="18" t="s">
        <v>1723</v>
      </c>
      <c r="H2525" s="18" t="s">
        <v>1723</v>
      </c>
      <c r="I2525" s="18" t="s">
        <v>7151</v>
      </c>
      <c r="J2525" s="18"/>
      <c r="K2525" s="80" t="e">
        <v>#N/A</v>
      </c>
      <c r="L2525" s="80" t="e">
        <v>#N/A</v>
      </c>
      <c r="M2525" s="80" t="e">
        <v>#N/A</v>
      </c>
      <c r="N2525" s="80" t="e">
        <v>#N/A</v>
      </c>
      <c r="O2525" s="80" t="e">
        <v>#N/A</v>
      </c>
      <c r="P2525" s="80">
        <v>0</v>
      </c>
      <c r="Q2525" s="80" t="e">
        <v>#N/A</v>
      </c>
      <c r="R2525" s="80" t="e">
        <v>#N/A</v>
      </c>
      <c r="S2525" s="80" t="e">
        <v>#N/A</v>
      </c>
      <c r="T2525" s="80">
        <v>0</v>
      </c>
      <c r="U2525" s="7" t="e">
        <v>#N/A</v>
      </c>
      <c r="V2525" s="80" t="e">
        <v>#N/A</v>
      </c>
      <c r="W2525" s="80" t="e">
        <v>#N/A</v>
      </c>
      <c r="X2525" s="80" t="e">
        <v>#N/A</v>
      </c>
      <c r="Y2525" s="7" t="e">
        <v>#N/A</v>
      </c>
      <c r="Z2525" s="7">
        <f t="shared" si="313"/>
        <v>0</v>
      </c>
      <c r="AA2525" s="7">
        <f t="shared" si="314"/>
        <v>0</v>
      </c>
      <c r="AB2525" s="7" t="b">
        <f t="shared" si="315"/>
        <v>1</v>
      </c>
      <c r="AC2525" s="7" t="b">
        <f t="shared" si="316"/>
        <v>1</v>
      </c>
      <c r="AD2525" s="7" t="b">
        <f t="shared" si="317"/>
        <v>1</v>
      </c>
      <c r="AE2525" s="7" t="b">
        <f t="shared" si="318"/>
        <v>0</v>
      </c>
      <c r="AF2525" s="7" t="b">
        <f t="shared" si="319"/>
        <v>1</v>
      </c>
      <c r="AH2525" t="b">
        <f>AND(Table252102[[#This Row],[Developmental toxicity]:[Reproductive toxicity]])</f>
        <v>1</v>
      </c>
    </row>
    <row r="2526" spans="1:34" x14ac:dyDescent="0.25">
      <c r="A2526" s="3">
        <f t="shared" si="312"/>
        <v>2525</v>
      </c>
      <c r="B2526" s="18" t="s">
        <v>1440</v>
      </c>
      <c r="C2526" s="84" t="s">
        <v>1629</v>
      </c>
      <c r="D2526" s="73" t="s">
        <v>1630</v>
      </c>
      <c r="E2526" s="70" t="s">
        <v>7042</v>
      </c>
      <c r="F2526" s="81" t="s">
        <v>1656</v>
      </c>
      <c r="G2526" s="81" t="s">
        <v>1644</v>
      </c>
      <c r="H2526" s="18" t="s">
        <v>1644</v>
      </c>
      <c r="I2526" s="18" t="s">
        <v>7137</v>
      </c>
      <c r="J2526" s="18" t="s">
        <v>1659</v>
      </c>
      <c r="K2526" s="80" t="e">
        <v>#N/A</v>
      </c>
      <c r="L2526" s="80" t="e">
        <v>#N/A</v>
      </c>
      <c r="M2526" s="74" t="e">
        <v>#N/A</v>
      </c>
      <c r="N2526" s="74" t="e">
        <v>#N/A</v>
      </c>
      <c r="O2526" s="80">
        <v>1</v>
      </c>
      <c r="P2526" s="74">
        <v>0</v>
      </c>
      <c r="Q2526" s="74" t="e">
        <v>#N/A</v>
      </c>
      <c r="R2526" s="80" t="e">
        <v>#N/A</v>
      </c>
      <c r="S2526" s="74" t="e">
        <v>#N/A</v>
      </c>
      <c r="T2526" s="74">
        <v>0</v>
      </c>
      <c r="U2526" s="7" t="e">
        <v>#N/A</v>
      </c>
      <c r="V2526" s="80" t="e">
        <v>#N/A</v>
      </c>
      <c r="W2526" s="74" t="e">
        <v>#N/A</v>
      </c>
      <c r="X2526" s="74" t="e">
        <v>#N/A</v>
      </c>
      <c r="Y2526" s="7" t="e">
        <v>#N/A</v>
      </c>
      <c r="Z2526" s="7">
        <f t="shared" si="313"/>
        <v>1</v>
      </c>
      <c r="AA2526" s="7">
        <f t="shared" si="314"/>
        <v>0</v>
      </c>
      <c r="AB2526" s="7" t="b">
        <f t="shared" si="315"/>
        <v>1</v>
      </c>
      <c r="AC2526" s="7" t="b">
        <f t="shared" si="316"/>
        <v>1</v>
      </c>
      <c r="AD2526" s="7" t="b">
        <f t="shared" si="317"/>
        <v>1</v>
      </c>
      <c r="AE2526" s="7" t="b">
        <f t="shared" si="318"/>
        <v>1</v>
      </c>
      <c r="AF2526" s="7" t="b">
        <f t="shared" si="319"/>
        <v>1</v>
      </c>
      <c r="AH2526" t="b">
        <f>AND(Table252102[[#This Row],[Developmental toxicity]:[Reproductive toxicity]])</f>
        <v>1</v>
      </c>
    </row>
    <row r="2527" spans="1:34" x14ac:dyDescent="0.25">
      <c r="A2527" s="3">
        <f t="shared" si="312"/>
        <v>2526</v>
      </c>
      <c r="B2527" s="18" t="s">
        <v>1440</v>
      </c>
      <c r="C2527" s="73" t="s">
        <v>1680</v>
      </c>
      <c r="D2527" s="73" t="s">
        <v>1681</v>
      </c>
      <c r="E2527" s="70" t="s">
        <v>7052</v>
      </c>
      <c r="F2527" s="18" t="s">
        <v>1726</v>
      </c>
      <c r="G2527" s="80" t="s">
        <v>1725</v>
      </c>
      <c r="H2527" s="18" t="s">
        <v>7152</v>
      </c>
      <c r="I2527" s="18" t="s">
        <v>7153</v>
      </c>
      <c r="J2527" s="18" t="s">
        <v>1749</v>
      </c>
      <c r="K2527" s="80" t="e">
        <v>#N/A</v>
      </c>
      <c r="L2527" s="80" t="e">
        <v>#N/A</v>
      </c>
      <c r="M2527" s="80" t="e">
        <v>#N/A</v>
      </c>
      <c r="N2527" s="80" t="e">
        <v>#N/A</v>
      </c>
      <c r="O2527" s="80" t="e">
        <v>#N/A</v>
      </c>
      <c r="P2527" s="80">
        <v>0</v>
      </c>
      <c r="Q2527" s="80">
        <v>0</v>
      </c>
      <c r="R2527" s="80" t="e">
        <v>#N/A</v>
      </c>
      <c r="S2527" s="80" t="e">
        <v>#N/A</v>
      </c>
      <c r="T2527" s="80" t="e">
        <v>#N/A</v>
      </c>
      <c r="U2527" s="7" t="e">
        <v>#N/A</v>
      </c>
      <c r="V2527" s="80" t="e">
        <v>#N/A</v>
      </c>
      <c r="W2527" s="80" t="e">
        <v>#N/A</v>
      </c>
      <c r="X2527" s="80" t="e">
        <v>#N/A</v>
      </c>
      <c r="Y2527" s="7" t="e">
        <v>#N/A</v>
      </c>
      <c r="Z2527" s="7">
        <f t="shared" si="313"/>
        <v>0</v>
      </c>
      <c r="AA2527" s="7">
        <f t="shared" si="314"/>
        <v>0</v>
      </c>
      <c r="AB2527" s="7" t="b">
        <f t="shared" si="315"/>
        <v>0</v>
      </c>
      <c r="AC2527" s="7" t="b">
        <f t="shared" si="316"/>
        <v>1</v>
      </c>
      <c r="AD2527" s="7" t="b">
        <f t="shared" si="317"/>
        <v>1</v>
      </c>
      <c r="AE2527" s="7" t="b">
        <f t="shared" si="318"/>
        <v>0</v>
      </c>
      <c r="AF2527" s="7" t="b">
        <f t="shared" si="319"/>
        <v>1</v>
      </c>
      <c r="AH2527" t="b">
        <f>AND(Table252102[[#This Row],[Developmental toxicity]:[Reproductive toxicity]])</f>
        <v>0</v>
      </c>
    </row>
    <row r="2528" spans="1:34" x14ac:dyDescent="0.25">
      <c r="A2528" s="3">
        <f t="shared" si="312"/>
        <v>2527</v>
      </c>
      <c r="B2528" s="18" t="s">
        <v>1440</v>
      </c>
      <c r="C2528" s="18" t="s">
        <v>2377</v>
      </c>
      <c r="D2528" s="18" t="s">
        <v>3302</v>
      </c>
      <c r="E2528" s="79" t="s">
        <v>7654</v>
      </c>
      <c r="F2528" s="17" t="s">
        <v>8495</v>
      </c>
      <c r="G2528" s="17" t="s">
        <v>9840</v>
      </c>
      <c r="H2528" s="17" t="s">
        <v>9840</v>
      </c>
      <c r="I2528" s="17" t="s">
        <v>9841</v>
      </c>
      <c r="J2528" s="18"/>
      <c r="K2528" s="80" t="e">
        <v>#N/A</v>
      </c>
      <c r="L2528" s="80" t="e">
        <v>#N/A</v>
      </c>
      <c r="M2528" s="80" t="e">
        <v>#N/A</v>
      </c>
      <c r="N2528" s="80" t="e">
        <v>#N/A</v>
      </c>
      <c r="O2528" s="80" t="e">
        <v>#N/A</v>
      </c>
      <c r="P2528" s="80" t="e">
        <v>#N/A</v>
      </c>
      <c r="Q2528" s="80" t="e">
        <v>#N/A</v>
      </c>
      <c r="R2528" s="80" t="e">
        <v>#N/A</v>
      </c>
      <c r="S2528" s="80" t="e">
        <v>#N/A</v>
      </c>
      <c r="T2528" s="80">
        <v>0</v>
      </c>
      <c r="U2528" s="7" t="e">
        <v>#N/A</v>
      </c>
      <c r="V2528" s="80" t="e">
        <v>#N/A</v>
      </c>
      <c r="W2528" s="80" t="e">
        <v>#N/A</v>
      </c>
      <c r="X2528" s="80" t="e">
        <v>#N/A</v>
      </c>
      <c r="Y2528" s="7" t="e">
        <v>#N/A</v>
      </c>
      <c r="Z2528" s="7">
        <f t="shared" si="313"/>
        <v>0</v>
      </c>
      <c r="AA2528" s="7">
        <f t="shared" si="314"/>
        <v>0</v>
      </c>
      <c r="AB2528" s="7" t="b">
        <f t="shared" si="315"/>
        <v>1</v>
      </c>
      <c r="AC2528" s="7" t="b">
        <f t="shared" si="316"/>
        <v>0</v>
      </c>
      <c r="AD2528" s="7" t="b">
        <f t="shared" si="317"/>
        <v>1</v>
      </c>
      <c r="AE2528" s="7" t="b">
        <f t="shared" si="318"/>
        <v>0</v>
      </c>
      <c r="AF2528" s="7" t="b">
        <f t="shared" si="319"/>
        <v>0</v>
      </c>
      <c r="AH2528" t="b">
        <f>AND(Table252102[[#This Row],[Developmental toxicity]:[Reproductive toxicity]])</f>
        <v>0</v>
      </c>
    </row>
    <row r="2529" spans="1:34" x14ac:dyDescent="0.25">
      <c r="A2529" s="3">
        <f t="shared" si="312"/>
        <v>2528</v>
      </c>
      <c r="B2529" s="18"/>
      <c r="C2529" s="18" t="s">
        <v>11346</v>
      </c>
      <c r="D2529" s="18" t="s">
        <v>17833</v>
      </c>
      <c r="E2529" s="70" t="s">
        <v>18101</v>
      </c>
      <c r="F2529" s="18" t="s">
        <v>18019</v>
      </c>
      <c r="G2529" s="18" t="s">
        <v>18215</v>
      </c>
      <c r="H2529" s="18" t="s">
        <v>18216</v>
      </c>
      <c r="I2529" s="18" t="s">
        <v>18217</v>
      </c>
      <c r="J2529" s="18"/>
      <c r="K2529" s="80" t="e">
        <v>#N/A</v>
      </c>
      <c r="L2529" s="80" t="e">
        <v>#N/A</v>
      </c>
      <c r="M2529" s="80" t="e">
        <v>#N/A</v>
      </c>
      <c r="N2529" s="80" t="e">
        <v>#N/A</v>
      </c>
      <c r="O2529" s="80" t="e">
        <v>#N/A</v>
      </c>
      <c r="P2529" s="80" t="e">
        <v>#N/A</v>
      </c>
      <c r="Q2529" s="80" t="e">
        <v>#N/A</v>
      </c>
      <c r="R2529" s="80" t="e">
        <v>#N/A</v>
      </c>
      <c r="S2529" s="80" t="e">
        <v>#N/A</v>
      </c>
      <c r="T2529" s="80" t="e">
        <v>#N/A</v>
      </c>
      <c r="U2529" s="7" t="e">
        <v>#N/A</v>
      </c>
      <c r="V2529" s="80" t="e">
        <v>#N/A</v>
      </c>
      <c r="W2529" s="18">
        <v>1</v>
      </c>
      <c r="X2529" s="18" t="e">
        <v>#N/A</v>
      </c>
      <c r="Y2529" s="7" t="e">
        <v>#N/A</v>
      </c>
      <c r="Z2529" s="7">
        <f t="shared" si="313"/>
        <v>1</v>
      </c>
      <c r="AA2529" s="7">
        <f t="shared" si="314"/>
        <v>1</v>
      </c>
      <c r="AB2529" s="7" t="b">
        <f t="shared" si="315"/>
        <v>0</v>
      </c>
      <c r="AC2529" s="7" t="b">
        <f t="shared" si="316"/>
        <v>1</v>
      </c>
      <c r="AD2529" s="7" t="b">
        <f t="shared" si="317"/>
        <v>0</v>
      </c>
      <c r="AE2529" s="7" t="b">
        <f t="shared" si="318"/>
        <v>1</v>
      </c>
      <c r="AF2529" s="7" t="b">
        <f t="shared" si="319"/>
        <v>0</v>
      </c>
      <c r="AH2529" t="b">
        <f>AND(Table252102[[#This Row],[Developmental toxicity]:[Reproductive toxicity]])</f>
        <v>0</v>
      </c>
    </row>
    <row r="2530" spans="1:34" x14ac:dyDescent="0.25">
      <c r="A2530" s="3">
        <f t="shared" si="312"/>
        <v>2529</v>
      </c>
      <c r="B2530" s="18"/>
      <c r="C2530" s="18" t="s">
        <v>11851</v>
      </c>
      <c r="D2530" s="18" t="s">
        <v>11850</v>
      </c>
      <c r="E2530" s="70" t="s">
        <v>15431</v>
      </c>
      <c r="F2530" s="18" t="s">
        <v>15432</v>
      </c>
      <c r="G2530" s="18" t="s">
        <v>11852</v>
      </c>
      <c r="H2530" s="18" t="s">
        <v>11852</v>
      </c>
      <c r="I2530" s="18" t="s">
        <v>15433</v>
      </c>
      <c r="J2530" s="18"/>
      <c r="K2530" s="80" t="e">
        <v>#N/A</v>
      </c>
      <c r="L2530" s="80" t="e">
        <v>#N/A</v>
      </c>
      <c r="M2530" s="80" t="e">
        <v>#N/A</v>
      </c>
      <c r="N2530" s="80" t="e">
        <v>#N/A</v>
      </c>
      <c r="O2530" s="80" t="e">
        <v>#N/A</v>
      </c>
      <c r="P2530" s="80" t="e">
        <v>#N/A</v>
      </c>
      <c r="Q2530" s="80" t="e">
        <v>#N/A</v>
      </c>
      <c r="R2530" s="80" t="e">
        <v>#N/A</v>
      </c>
      <c r="S2530" s="80" t="e">
        <v>#N/A</v>
      </c>
      <c r="T2530" s="80" t="e">
        <v>#N/A</v>
      </c>
      <c r="U2530" s="7" t="e">
        <v>#N/A</v>
      </c>
      <c r="V2530" s="80" t="e">
        <v>#N/A</v>
      </c>
      <c r="W2530" s="18">
        <v>0</v>
      </c>
      <c r="X2530" s="18" t="e">
        <v>#N/A</v>
      </c>
      <c r="Y2530" s="7" t="e">
        <v>#N/A</v>
      </c>
      <c r="Z2530" s="7">
        <f t="shared" si="313"/>
        <v>0</v>
      </c>
      <c r="AA2530" s="7">
        <f t="shared" si="314"/>
        <v>0</v>
      </c>
      <c r="AB2530" s="7" t="b">
        <f t="shared" si="315"/>
        <v>0</v>
      </c>
      <c r="AC2530" s="7" t="b">
        <f t="shared" si="316"/>
        <v>1</v>
      </c>
      <c r="AD2530" s="7" t="b">
        <f t="shared" si="317"/>
        <v>0</v>
      </c>
      <c r="AE2530" s="7" t="b">
        <f t="shared" si="318"/>
        <v>1</v>
      </c>
      <c r="AF2530" s="7" t="b">
        <f t="shared" si="319"/>
        <v>0</v>
      </c>
      <c r="AH2530" t="b">
        <f>AND(Table252102[[#This Row],[Developmental toxicity]:[Reproductive toxicity]])</f>
        <v>0</v>
      </c>
    </row>
    <row r="2531" spans="1:34" x14ac:dyDescent="0.25">
      <c r="A2531" s="3">
        <f t="shared" si="312"/>
        <v>2530</v>
      </c>
      <c r="B2531" s="18"/>
      <c r="C2531" s="18" t="s">
        <v>11401</v>
      </c>
      <c r="D2531" s="18" t="s">
        <v>11400</v>
      </c>
      <c r="E2531" s="70" t="s">
        <v>14598</v>
      </c>
      <c r="F2531" s="18" t="s">
        <v>14599</v>
      </c>
      <c r="G2531" s="18" t="s">
        <v>11402</v>
      </c>
      <c r="H2531" s="18" t="s">
        <v>14600</v>
      </c>
      <c r="I2531" s="18" t="s">
        <v>14601</v>
      </c>
      <c r="J2531" s="18"/>
      <c r="K2531" s="80" t="e">
        <v>#N/A</v>
      </c>
      <c r="L2531" s="80" t="e">
        <v>#N/A</v>
      </c>
      <c r="M2531" s="80" t="e">
        <v>#N/A</v>
      </c>
      <c r="N2531" s="80" t="e">
        <v>#N/A</v>
      </c>
      <c r="O2531" s="80" t="e">
        <v>#N/A</v>
      </c>
      <c r="P2531" s="80" t="e">
        <v>#N/A</v>
      </c>
      <c r="Q2531" s="80" t="e">
        <v>#N/A</v>
      </c>
      <c r="R2531" s="80" t="e">
        <v>#N/A</v>
      </c>
      <c r="S2531" s="80" t="e">
        <v>#N/A</v>
      </c>
      <c r="T2531" s="80" t="e">
        <v>#N/A</v>
      </c>
      <c r="U2531" s="7" t="e">
        <v>#N/A</v>
      </c>
      <c r="V2531" s="80" t="e">
        <v>#N/A</v>
      </c>
      <c r="W2531" s="18">
        <v>1</v>
      </c>
      <c r="X2531" s="18" t="e">
        <v>#N/A</v>
      </c>
      <c r="Y2531" s="7" t="e">
        <v>#N/A</v>
      </c>
      <c r="Z2531" s="7">
        <f t="shared" si="313"/>
        <v>1</v>
      </c>
      <c r="AA2531" s="7">
        <f t="shared" si="314"/>
        <v>1</v>
      </c>
      <c r="AB2531" s="7" t="b">
        <f t="shared" si="315"/>
        <v>0</v>
      </c>
      <c r="AC2531" s="7" t="b">
        <f t="shared" si="316"/>
        <v>1</v>
      </c>
      <c r="AD2531" s="7" t="b">
        <f t="shared" si="317"/>
        <v>0</v>
      </c>
      <c r="AE2531" s="7" t="b">
        <f t="shared" si="318"/>
        <v>1</v>
      </c>
      <c r="AF2531" s="7" t="b">
        <f t="shared" si="319"/>
        <v>0</v>
      </c>
      <c r="AH2531" t="b">
        <f>AND(Table252102[[#This Row],[Developmental toxicity]:[Reproductive toxicity]])</f>
        <v>0</v>
      </c>
    </row>
    <row r="2532" spans="1:34" x14ac:dyDescent="0.25">
      <c r="A2532" s="3">
        <f t="shared" si="312"/>
        <v>2531</v>
      </c>
      <c r="B2532" s="18"/>
      <c r="C2532" s="18" t="s">
        <v>20489</v>
      </c>
      <c r="D2532" s="18" t="s">
        <v>19161</v>
      </c>
      <c r="E2532" s="70" t="s">
        <v>20244</v>
      </c>
      <c r="F2532" s="18" t="s">
        <v>19534</v>
      </c>
      <c r="G2532" s="18" t="s">
        <v>19535</v>
      </c>
      <c r="H2532" s="18" t="s">
        <v>19536</v>
      </c>
      <c r="I2532" s="18" t="s">
        <v>19537</v>
      </c>
      <c r="J2532" s="18" t="s">
        <v>20</v>
      </c>
      <c r="K2532" s="80" t="e">
        <v>#N/A</v>
      </c>
      <c r="L2532" s="80" t="e">
        <v>#N/A</v>
      </c>
      <c r="M2532" s="80" t="e">
        <v>#N/A</v>
      </c>
      <c r="N2532" s="80" t="e">
        <v>#N/A</v>
      </c>
      <c r="O2532" s="80" t="e">
        <v>#N/A</v>
      </c>
      <c r="P2532" s="80" t="e">
        <v>#N/A</v>
      </c>
      <c r="Q2532" s="80" t="e">
        <v>#N/A</v>
      </c>
      <c r="R2532" s="80" t="e">
        <v>#N/A</v>
      </c>
      <c r="S2532" s="80" t="e">
        <v>#N/A</v>
      </c>
      <c r="T2532" s="80" t="e">
        <v>#N/A</v>
      </c>
      <c r="U2532" s="7" t="e">
        <v>#N/A</v>
      </c>
      <c r="V2532" s="80" t="e">
        <v>#N/A</v>
      </c>
      <c r="W2532" s="80" t="e">
        <v>#N/A</v>
      </c>
      <c r="X2532" s="80">
        <v>0</v>
      </c>
      <c r="Y2532" s="7" t="e">
        <v>#N/A</v>
      </c>
      <c r="Z2532" s="7">
        <f t="shared" si="313"/>
        <v>0</v>
      </c>
      <c r="AA2532" s="7">
        <f t="shared" si="314"/>
        <v>0</v>
      </c>
      <c r="AB2532" s="7" t="b">
        <f t="shared" si="315"/>
        <v>1</v>
      </c>
      <c r="AC2532" s="7" t="b">
        <f t="shared" si="316"/>
        <v>0</v>
      </c>
      <c r="AD2532" s="7" t="b">
        <f t="shared" si="317"/>
        <v>0</v>
      </c>
      <c r="AE2532" s="7" t="b">
        <f t="shared" si="318"/>
        <v>0</v>
      </c>
      <c r="AF2532" s="7" t="b">
        <f t="shared" si="319"/>
        <v>0</v>
      </c>
      <c r="AH2532" t="b">
        <f>AND(Table252102[[#This Row],[Developmental toxicity]:[Reproductive toxicity]])</f>
        <v>0</v>
      </c>
    </row>
    <row r="2533" spans="1:34" x14ac:dyDescent="0.25">
      <c r="A2533" s="3">
        <f t="shared" si="312"/>
        <v>2532</v>
      </c>
      <c r="B2533" s="18"/>
      <c r="C2533" s="18" t="s">
        <v>11751</v>
      </c>
      <c r="D2533" s="18" t="s">
        <v>13437</v>
      </c>
      <c r="E2533" s="70" t="s">
        <v>15254</v>
      </c>
      <c r="F2533" s="18" t="s">
        <v>15255</v>
      </c>
      <c r="G2533" s="18" t="s">
        <v>15256</v>
      </c>
      <c r="H2533" s="18" t="s">
        <v>15257</v>
      </c>
      <c r="I2533" s="18" t="s">
        <v>15258</v>
      </c>
      <c r="J2533" s="18"/>
      <c r="K2533" s="80" t="e">
        <v>#N/A</v>
      </c>
      <c r="L2533" s="80" t="e">
        <v>#N/A</v>
      </c>
      <c r="M2533" s="80" t="e">
        <v>#N/A</v>
      </c>
      <c r="N2533" s="80" t="e">
        <v>#N/A</v>
      </c>
      <c r="O2533" s="80" t="e">
        <v>#N/A</v>
      </c>
      <c r="P2533" s="80" t="e">
        <v>#N/A</v>
      </c>
      <c r="Q2533" s="80" t="e">
        <v>#N/A</v>
      </c>
      <c r="R2533" s="80" t="e">
        <v>#N/A</v>
      </c>
      <c r="S2533" s="80" t="e">
        <v>#N/A</v>
      </c>
      <c r="T2533" s="80" t="e">
        <v>#N/A</v>
      </c>
      <c r="U2533" s="7" t="e">
        <v>#N/A</v>
      </c>
      <c r="V2533" s="80" t="e">
        <v>#N/A</v>
      </c>
      <c r="W2533" s="18">
        <v>1</v>
      </c>
      <c r="X2533" s="18" t="e">
        <v>#N/A</v>
      </c>
      <c r="Y2533" s="7" t="e">
        <v>#N/A</v>
      </c>
      <c r="Z2533" s="7">
        <f t="shared" si="313"/>
        <v>1</v>
      </c>
      <c r="AA2533" s="7">
        <f t="shared" si="314"/>
        <v>1</v>
      </c>
      <c r="AB2533" s="7" t="b">
        <f t="shared" si="315"/>
        <v>0</v>
      </c>
      <c r="AC2533" s="7" t="b">
        <f t="shared" si="316"/>
        <v>1</v>
      </c>
      <c r="AD2533" s="7" t="b">
        <f t="shared" si="317"/>
        <v>0</v>
      </c>
      <c r="AE2533" s="7" t="b">
        <f t="shared" si="318"/>
        <v>1</v>
      </c>
      <c r="AF2533" s="7" t="b">
        <f t="shared" si="319"/>
        <v>0</v>
      </c>
      <c r="AH2533" t="b">
        <f>AND(Table252102[[#This Row],[Developmental toxicity]:[Reproductive toxicity]])</f>
        <v>0</v>
      </c>
    </row>
    <row r="2534" spans="1:34" x14ac:dyDescent="0.25">
      <c r="A2534" s="3">
        <f t="shared" si="312"/>
        <v>2533</v>
      </c>
      <c r="B2534" s="18" t="s">
        <v>1440</v>
      </c>
      <c r="C2534" s="18" t="s">
        <v>2681</v>
      </c>
      <c r="D2534" s="18" t="s">
        <v>3643</v>
      </c>
      <c r="E2534" s="79" t="s">
        <v>7953</v>
      </c>
      <c r="F2534" s="17" t="s">
        <v>8790</v>
      </c>
      <c r="G2534" s="17" t="s">
        <v>10510</v>
      </c>
      <c r="H2534" s="17" t="s">
        <v>10511</v>
      </c>
      <c r="I2534" s="17" t="s">
        <v>10512</v>
      </c>
      <c r="J2534" s="18"/>
      <c r="K2534" s="80" t="e">
        <v>#N/A</v>
      </c>
      <c r="L2534" s="80" t="e">
        <v>#N/A</v>
      </c>
      <c r="M2534" s="80" t="e">
        <v>#N/A</v>
      </c>
      <c r="N2534" s="80" t="e">
        <v>#N/A</v>
      </c>
      <c r="O2534" s="80" t="e">
        <v>#N/A</v>
      </c>
      <c r="P2534" s="80" t="e">
        <v>#N/A</v>
      </c>
      <c r="Q2534" s="80" t="e">
        <v>#N/A</v>
      </c>
      <c r="R2534" s="80" t="e">
        <v>#N/A</v>
      </c>
      <c r="S2534" s="80" t="e">
        <v>#N/A</v>
      </c>
      <c r="T2534" s="80">
        <v>0</v>
      </c>
      <c r="U2534" s="7" t="e">
        <v>#N/A</v>
      </c>
      <c r="V2534" s="80" t="e">
        <v>#N/A</v>
      </c>
      <c r="W2534" s="18">
        <v>0</v>
      </c>
      <c r="X2534" s="18" t="e">
        <v>#N/A</v>
      </c>
      <c r="Y2534" s="7" t="e">
        <v>#N/A</v>
      </c>
      <c r="Z2534" s="7">
        <f t="shared" si="313"/>
        <v>0</v>
      </c>
      <c r="AA2534" s="7">
        <f t="shared" si="314"/>
        <v>0</v>
      </c>
      <c r="AB2534" s="7" t="b">
        <f t="shared" si="315"/>
        <v>1</v>
      </c>
      <c r="AC2534" s="7" t="b">
        <f t="shared" si="316"/>
        <v>1</v>
      </c>
      <c r="AD2534" s="7" t="b">
        <f t="shared" si="317"/>
        <v>1</v>
      </c>
      <c r="AE2534" s="7" t="b">
        <f t="shared" si="318"/>
        <v>1</v>
      </c>
      <c r="AF2534" s="7" t="b">
        <f t="shared" si="319"/>
        <v>0</v>
      </c>
      <c r="AH2534" t="b">
        <f>AND(Table252102[[#This Row],[Developmental toxicity]:[Reproductive toxicity]])</f>
        <v>1</v>
      </c>
    </row>
    <row r="2535" spans="1:34" x14ac:dyDescent="0.25">
      <c r="A2535" s="3">
        <f t="shared" si="312"/>
        <v>2534</v>
      </c>
      <c r="B2535" s="18"/>
      <c r="C2535" s="18" t="s">
        <v>13201</v>
      </c>
      <c r="D2535" s="18" t="s">
        <v>13200</v>
      </c>
      <c r="E2535" s="70" t="s">
        <v>17494</v>
      </c>
      <c r="F2535" s="18" t="s">
        <v>17495</v>
      </c>
      <c r="G2535" s="18" t="s">
        <v>13202</v>
      </c>
      <c r="H2535" s="18" t="s">
        <v>13202</v>
      </c>
      <c r="I2535" s="18" t="s">
        <v>17496</v>
      </c>
      <c r="J2535" s="18"/>
      <c r="K2535" s="80" t="e">
        <v>#N/A</v>
      </c>
      <c r="L2535" s="80" t="e">
        <v>#N/A</v>
      </c>
      <c r="M2535" s="80" t="e">
        <v>#N/A</v>
      </c>
      <c r="N2535" s="80" t="e">
        <v>#N/A</v>
      </c>
      <c r="O2535" s="80" t="e">
        <v>#N/A</v>
      </c>
      <c r="P2535" s="80" t="e">
        <v>#N/A</v>
      </c>
      <c r="Q2535" s="80" t="e">
        <v>#N/A</v>
      </c>
      <c r="R2535" s="80" t="e">
        <v>#N/A</v>
      </c>
      <c r="S2535" s="80" t="e">
        <v>#N/A</v>
      </c>
      <c r="T2535" s="80" t="e">
        <v>#N/A</v>
      </c>
      <c r="U2535" s="7" t="e">
        <v>#N/A</v>
      </c>
      <c r="V2535" s="80" t="e">
        <v>#N/A</v>
      </c>
      <c r="W2535" s="80">
        <v>0</v>
      </c>
      <c r="X2535" s="80" t="e">
        <v>#N/A</v>
      </c>
      <c r="Y2535" s="7">
        <v>0</v>
      </c>
      <c r="Z2535" s="7">
        <f t="shared" si="313"/>
        <v>0</v>
      </c>
      <c r="AA2535" s="7">
        <f t="shared" si="314"/>
        <v>0</v>
      </c>
      <c r="AB2535" s="7" t="b">
        <f t="shared" si="315"/>
        <v>1</v>
      </c>
      <c r="AC2535" s="7" t="b">
        <f t="shared" si="316"/>
        <v>1</v>
      </c>
      <c r="AD2535" s="7" t="b">
        <f t="shared" si="317"/>
        <v>0</v>
      </c>
      <c r="AE2535" s="7" t="b">
        <f t="shared" si="318"/>
        <v>1</v>
      </c>
      <c r="AF2535" s="7" t="b">
        <f t="shared" si="319"/>
        <v>0</v>
      </c>
      <c r="AH2535" t="b">
        <f>AND(Table252102[[#This Row],[Developmental toxicity]:[Reproductive toxicity]])</f>
        <v>1</v>
      </c>
    </row>
    <row r="2536" spans="1:34" x14ac:dyDescent="0.25">
      <c r="A2536" s="3">
        <f t="shared" si="312"/>
        <v>2535</v>
      </c>
      <c r="B2536" s="18"/>
      <c r="C2536" s="18" t="s">
        <v>10970</v>
      </c>
      <c r="D2536" s="18" t="s">
        <v>10969</v>
      </c>
      <c r="E2536" s="70" t="s">
        <v>13795</v>
      </c>
      <c r="F2536" s="18" t="s">
        <v>13796</v>
      </c>
      <c r="G2536" s="18" t="s">
        <v>10971</v>
      </c>
      <c r="H2536" s="18" t="s">
        <v>10971</v>
      </c>
      <c r="I2536" s="18" t="s">
        <v>13797</v>
      </c>
      <c r="J2536" s="18"/>
      <c r="K2536" s="80" t="e">
        <v>#N/A</v>
      </c>
      <c r="L2536" s="80" t="e">
        <v>#N/A</v>
      </c>
      <c r="M2536" s="80" t="e">
        <v>#N/A</v>
      </c>
      <c r="N2536" s="80" t="e">
        <v>#N/A</v>
      </c>
      <c r="O2536" s="80" t="e">
        <v>#N/A</v>
      </c>
      <c r="P2536" s="80" t="e">
        <v>#N/A</v>
      </c>
      <c r="Q2536" s="80" t="e">
        <v>#N/A</v>
      </c>
      <c r="R2536" s="80" t="e">
        <v>#N/A</v>
      </c>
      <c r="S2536" s="80" t="e">
        <v>#N/A</v>
      </c>
      <c r="T2536" s="80" t="e">
        <v>#N/A</v>
      </c>
      <c r="U2536" s="7" t="e">
        <v>#N/A</v>
      </c>
      <c r="V2536" s="80" t="e">
        <v>#N/A</v>
      </c>
      <c r="W2536" s="80">
        <v>1</v>
      </c>
      <c r="X2536" s="80" t="e">
        <v>#N/A</v>
      </c>
      <c r="Y2536" s="7">
        <v>0</v>
      </c>
      <c r="Z2536" s="7">
        <f t="shared" si="313"/>
        <v>1</v>
      </c>
      <c r="AA2536" s="7">
        <f t="shared" si="314"/>
        <v>0</v>
      </c>
      <c r="AB2536" s="7" t="b">
        <f t="shared" si="315"/>
        <v>1</v>
      </c>
      <c r="AC2536" s="7" t="b">
        <f t="shared" si="316"/>
        <v>1</v>
      </c>
      <c r="AD2536" s="7" t="b">
        <f t="shared" si="317"/>
        <v>0</v>
      </c>
      <c r="AE2536" s="7" t="b">
        <f t="shared" si="318"/>
        <v>1</v>
      </c>
      <c r="AF2536" s="7" t="b">
        <f t="shared" si="319"/>
        <v>0</v>
      </c>
      <c r="AH2536" t="b">
        <f>AND(Table252102[[#This Row],[Developmental toxicity]:[Reproductive toxicity]])</f>
        <v>1</v>
      </c>
    </row>
    <row r="2537" spans="1:34" x14ac:dyDescent="0.25">
      <c r="A2537" s="3">
        <f t="shared" si="312"/>
        <v>2536</v>
      </c>
      <c r="B2537" s="18"/>
      <c r="C2537" s="18" t="s">
        <v>12581</v>
      </c>
      <c r="D2537" s="18" t="s">
        <v>12580</v>
      </c>
      <c r="E2537" s="70" t="s">
        <v>16575</v>
      </c>
      <c r="F2537" s="18" t="s">
        <v>16576</v>
      </c>
      <c r="G2537" s="18" t="s">
        <v>12582</v>
      </c>
      <c r="H2537" s="18" t="s">
        <v>12582</v>
      </c>
      <c r="I2537" s="18" t="s">
        <v>16577</v>
      </c>
      <c r="J2537" s="18"/>
      <c r="K2537" s="80" t="e">
        <v>#N/A</v>
      </c>
      <c r="L2537" s="80" t="e">
        <v>#N/A</v>
      </c>
      <c r="M2537" s="80" t="e">
        <v>#N/A</v>
      </c>
      <c r="N2537" s="80" t="e">
        <v>#N/A</v>
      </c>
      <c r="O2537" s="80" t="e">
        <v>#N/A</v>
      </c>
      <c r="P2537" s="80" t="e">
        <v>#N/A</v>
      </c>
      <c r="Q2537" s="80" t="e">
        <v>#N/A</v>
      </c>
      <c r="R2537" s="80" t="e">
        <v>#N/A</v>
      </c>
      <c r="S2537" s="80" t="e">
        <v>#N/A</v>
      </c>
      <c r="T2537" s="80" t="e">
        <v>#N/A</v>
      </c>
      <c r="U2537" s="7" t="e">
        <v>#N/A</v>
      </c>
      <c r="V2537" s="80" t="e">
        <v>#N/A</v>
      </c>
      <c r="W2537" s="80">
        <v>0</v>
      </c>
      <c r="X2537" s="80" t="e">
        <v>#N/A</v>
      </c>
      <c r="Y2537" s="7">
        <v>0</v>
      </c>
      <c r="Z2537" s="7">
        <f t="shared" si="313"/>
        <v>0</v>
      </c>
      <c r="AA2537" s="7">
        <f t="shared" si="314"/>
        <v>0</v>
      </c>
      <c r="AB2537" s="7" t="b">
        <f t="shared" si="315"/>
        <v>1</v>
      </c>
      <c r="AC2537" s="7" t="b">
        <f t="shared" si="316"/>
        <v>1</v>
      </c>
      <c r="AD2537" s="7" t="b">
        <f t="shared" si="317"/>
        <v>0</v>
      </c>
      <c r="AE2537" s="7" t="b">
        <f t="shared" si="318"/>
        <v>1</v>
      </c>
      <c r="AF2537" s="7" t="b">
        <f t="shared" si="319"/>
        <v>0</v>
      </c>
      <c r="AH2537" t="b">
        <f>AND(Table252102[[#This Row],[Developmental toxicity]:[Reproductive toxicity]])</f>
        <v>1</v>
      </c>
    </row>
    <row r="2538" spans="1:34" x14ac:dyDescent="0.25">
      <c r="A2538" s="3">
        <f t="shared" si="312"/>
        <v>2537</v>
      </c>
      <c r="B2538" s="18"/>
      <c r="C2538" s="18" t="s">
        <v>12935</v>
      </c>
      <c r="D2538" s="18" t="s">
        <v>12934</v>
      </c>
      <c r="E2538" s="70" t="s">
        <v>17077</v>
      </c>
      <c r="F2538" s="18" t="s">
        <v>17078</v>
      </c>
      <c r="G2538" s="18" t="s">
        <v>12936</v>
      </c>
      <c r="H2538" s="18" t="s">
        <v>12936</v>
      </c>
      <c r="I2538" s="18" t="s">
        <v>17079</v>
      </c>
      <c r="J2538" s="18"/>
      <c r="K2538" s="80" t="e">
        <v>#N/A</v>
      </c>
      <c r="L2538" s="80" t="e">
        <v>#N/A</v>
      </c>
      <c r="M2538" s="80" t="e">
        <v>#N/A</v>
      </c>
      <c r="N2538" s="80" t="e">
        <v>#N/A</v>
      </c>
      <c r="O2538" s="80" t="e">
        <v>#N/A</v>
      </c>
      <c r="P2538" s="80" t="e">
        <v>#N/A</v>
      </c>
      <c r="Q2538" s="80" t="e">
        <v>#N/A</v>
      </c>
      <c r="R2538" s="80" t="e">
        <v>#N/A</v>
      </c>
      <c r="S2538" s="80" t="e">
        <v>#N/A</v>
      </c>
      <c r="T2538" s="80" t="e">
        <v>#N/A</v>
      </c>
      <c r="U2538" s="7" t="e">
        <v>#N/A</v>
      </c>
      <c r="V2538" s="80" t="e">
        <v>#N/A</v>
      </c>
      <c r="W2538" s="80">
        <v>0</v>
      </c>
      <c r="X2538" s="80" t="e">
        <v>#N/A</v>
      </c>
      <c r="Y2538" s="7">
        <v>0</v>
      </c>
      <c r="Z2538" s="7">
        <f t="shared" si="313"/>
        <v>0</v>
      </c>
      <c r="AA2538" s="7">
        <f t="shared" si="314"/>
        <v>0</v>
      </c>
      <c r="AB2538" s="7" t="b">
        <f t="shared" si="315"/>
        <v>1</v>
      </c>
      <c r="AC2538" s="7" t="b">
        <f t="shared" si="316"/>
        <v>1</v>
      </c>
      <c r="AD2538" s="7" t="b">
        <f t="shared" si="317"/>
        <v>0</v>
      </c>
      <c r="AE2538" s="7" t="b">
        <f t="shared" si="318"/>
        <v>1</v>
      </c>
      <c r="AF2538" s="7" t="b">
        <f t="shared" si="319"/>
        <v>0</v>
      </c>
      <c r="AH2538" t="b">
        <f>AND(Table252102[[#This Row],[Developmental toxicity]:[Reproductive toxicity]])</f>
        <v>1</v>
      </c>
    </row>
    <row r="2539" spans="1:34" x14ac:dyDescent="0.25">
      <c r="A2539" s="3">
        <f t="shared" si="312"/>
        <v>2538</v>
      </c>
      <c r="B2539" s="18"/>
      <c r="C2539" s="18" t="s">
        <v>18704</v>
      </c>
      <c r="D2539" s="18" t="s">
        <v>18462</v>
      </c>
      <c r="E2539" s="70" t="s">
        <v>18584</v>
      </c>
      <c r="F2539" s="18" t="s">
        <v>19105</v>
      </c>
      <c r="G2539" s="18" t="s">
        <v>19106</v>
      </c>
      <c r="H2539" s="18" t="s">
        <v>19106</v>
      </c>
      <c r="I2539" s="18" t="s">
        <v>19107</v>
      </c>
      <c r="J2539" s="18" t="s">
        <v>20</v>
      </c>
      <c r="K2539" s="80" t="e">
        <v>#N/A</v>
      </c>
      <c r="L2539" s="80" t="e">
        <v>#N/A</v>
      </c>
      <c r="M2539" s="80" t="e">
        <v>#N/A</v>
      </c>
      <c r="N2539" s="80" t="e">
        <v>#N/A</v>
      </c>
      <c r="O2539" s="80" t="e">
        <v>#N/A</v>
      </c>
      <c r="P2539" s="80" t="e">
        <v>#N/A</v>
      </c>
      <c r="Q2539" s="80" t="e">
        <v>#N/A</v>
      </c>
      <c r="R2539" s="80" t="e">
        <v>#N/A</v>
      </c>
      <c r="S2539" s="80" t="e">
        <v>#N/A</v>
      </c>
      <c r="T2539" s="80" t="e">
        <v>#N/A</v>
      </c>
      <c r="U2539" s="7" t="e">
        <v>#N/A</v>
      </c>
      <c r="V2539" s="80" t="e">
        <v>#N/A</v>
      </c>
      <c r="W2539" s="80" t="e">
        <v>#N/A</v>
      </c>
      <c r="X2539" s="80">
        <v>1</v>
      </c>
      <c r="Y2539" s="7" t="e">
        <v>#N/A</v>
      </c>
      <c r="Z2539" s="7">
        <f t="shared" si="313"/>
        <v>1</v>
      </c>
      <c r="AA2539" s="7">
        <f t="shared" si="314"/>
        <v>1</v>
      </c>
      <c r="AB2539" s="7" t="b">
        <f t="shared" si="315"/>
        <v>1</v>
      </c>
      <c r="AC2539" s="7" t="b">
        <f t="shared" si="316"/>
        <v>0</v>
      </c>
      <c r="AD2539" s="7" t="b">
        <f t="shared" si="317"/>
        <v>0</v>
      </c>
      <c r="AE2539" s="7" t="b">
        <f t="shared" si="318"/>
        <v>0</v>
      </c>
      <c r="AF2539" s="7" t="b">
        <f t="shared" si="319"/>
        <v>0</v>
      </c>
      <c r="AH2539" t="b">
        <f>AND(Table252102[[#This Row],[Developmental toxicity]:[Reproductive toxicity]])</f>
        <v>0</v>
      </c>
    </row>
    <row r="2540" spans="1:34" x14ac:dyDescent="0.25">
      <c r="A2540" s="3">
        <f t="shared" si="312"/>
        <v>2539</v>
      </c>
      <c r="B2540" s="18"/>
      <c r="C2540" s="18" t="s">
        <v>12681</v>
      </c>
      <c r="D2540" s="18" t="s">
        <v>12680</v>
      </c>
      <c r="E2540" s="70" t="s">
        <v>16710</v>
      </c>
      <c r="F2540" s="18" t="s">
        <v>16711</v>
      </c>
      <c r="G2540" s="18" t="s">
        <v>12682</v>
      </c>
      <c r="H2540" s="18" t="s">
        <v>12682</v>
      </c>
      <c r="I2540" s="18" t="s">
        <v>16712</v>
      </c>
      <c r="J2540" s="18"/>
      <c r="K2540" s="80" t="e">
        <v>#N/A</v>
      </c>
      <c r="L2540" s="80" t="e">
        <v>#N/A</v>
      </c>
      <c r="M2540" s="80" t="e">
        <v>#N/A</v>
      </c>
      <c r="N2540" s="80" t="e">
        <v>#N/A</v>
      </c>
      <c r="O2540" s="80" t="e">
        <v>#N/A</v>
      </c>
      <c r="P2540" s="80" t="e">
        <v>#N/A</v>
      </c>
      <c r="Q2540" s="80" t="e">
        <v>#N/A</v>
      </c>
      <c r="R2540" s="80" t="e">
        <v>#N/A</v>
      </c>
      <c r="S2540" s="80" t="e">
        <v>#N/A</v>
      </c>
      <c r="T2540" s="80" t="e">
        <v>#N/A</v>
      </c>
      <c r="U2540" s="7" t="e">
        <v>#N/A</v>
      </c>
      <c r="V2540" s="80" t="e">
        <v>#N/A</v>
      </c>
      <c r="W2540" s="80">
        <v>0</v>
      </c>
      <c r="X2540" s="80" t="e">
        <v>#N/A</v>
      </c>
      <c r="Y2540" s="7">
        <v>0</v>
      </c>
      <c r="Z2540" s="7">
        <f t="shared" si="313"/>
        <v>0</v>
      </c>
      <c r="AA2540" s="7">
        <f t="shared" si="314"/>
        <v>0</v>
      </c>
      <c r="AB2540" s="7" t="b">
        <f t="shared" si="315"/>
        <v>1</v>
      </c>
      <c r="AC2540" s="7" t="b">
        <f t="shared" si="316"/>
        <v>1</v>
      </c>
      <c r="AD2540" s="7" t="b">
        <f t="shared" si="317"/>
        <v>0</v>
      </c>
      <c r="AE2540" s="7" t="b">
        <f t="shared" si="318"/>
        <v>1</v>
      </c>
      <c r="AF2540" s="7" t="b">
        <f t="shared" si="319"/>
        <v>0</v>
      </c>
      <c r="AH2540" t="b">
        <f>AND(Table252102[[#This Row],[Developmental toxicity]:[Reproductive toxicity]])</f>
        <v>1</v>
      </c>
    </row>
    <row r="2541" spans="1:34" x14ac:dyDescent="0.25">
      <c r="A2541" s="3">
        <f t="shared" si="312"/>
        <v>2540</v>
      </c>
      <c r="B2541" s="18"/>
      <c r="C2541" s="17" t="s">
        <v>21102</v>
      </c>
      <c r="D2541" s="18" t="s">
        <v>20706</v>
      </c>
      <c r="E2541" s="83" t="s">
        <v>20904</v>
      </c>
      <c r="F2541" s="17" t="s">
        <v>21342</v>
      </c>
      <c r="G2541" s="17" t="s">
        <v>21343</v>
      </c>
      <c r="H2541" s="17" t="s">
        <v>21343</v>
      </c>
      <c r="I2541" s="17" t="s">
        <v>21344</v>
      </c>
      <c r="J2541" s="18"/>
      <c r="K2541" s="80" t="e">
        <v>#N/A</v>
      </c>
      <c r="L2541" s="80" t="e">
        <v>#N/A</v>
      </c>
      <c r="M2541" s="80" t="e">
        <v>#N/A</v>
      </c>
      <c r="N2541" s="80" t="e">
        <v>#N/A</v>
      </c>
      <c r="O2541" s="80" t="e">
        <v>#N/A</v>
      </c>
      <c r="P2541" s="80" t="e">
        <v>#N/A</v>
      </c>
      <c r="Q2541" s="80" t="e">
        <v>#N/A</v>
      </c>
      <c r="R2541" s="80" t="e">
        <v>#N/A</v>
      </c>
      <c r="S2541" s="80" t="e">
        <v>#N/A</v>
      </c>
      <c r="T2541" s="80" t="e">
        <v>#N/A</v>
      </c>
      <c r="U2541" s="7" t="e">
        <v>#N/A</v>
      </c>
      <c r="V2541" s="80" t="e">
        <v>#N/A</v>
      </c>
      <c r="W2541" s="80" t="e">
        <v>#N/A</v>
      </c>
      <c r="X2541" s="80" t="e">
        <v>#N/A</v>
      </c>
      <c r="Y2541" s="7">
        <v>0</v>
      </c>
      <c r="Z2541" s="7">
        <f t="shared" si="313"/>
        <v>0</v>
      </c>
      <c r="AA2541" s="7">
        <f t="shared" si="314"/>
        <v>0</v>
      </c>
      <c r="AB2541" s="7" t="b">
        <f t="shared" si="315"/>
        <v>1</v>
      </c>
      <c r="AC2541" s="7" t="b">
        <f t="shared" si="316"/>
        <v>0</v>
      </c>
      <c r="AD2541" s="7" t="b">
        <f t="shared" si="317"/>
        <v>0</v>
      </c>
      <c r="AE2541" s="7" t="b">
        <f t="shared" si="318"/>
        <v>0</v>
      </c>
      <c r="AF2541" s="7" t="b">
        <f t="shared" si="319"/>
        <v>0</v>
      </c>
      <c r="AH2541" t="b">
        <f>AND(Table252102[[#This Row],[Developmental toxicity]:[Reproductive toxicity]])</f>
        <v>0</v>
      </c>
    </row>
    <row r="2542" spans="1:34" x14ac:dyDescent="0.25">
      <c r="A2542" s="3">
        <f t="shared" si="312"/>
        <v>2541</v>
      </c>
      <c r="B2542" s="18"/>
      <c r="C2542" s="18" t="s">
        <v>11357</v>
      </c>
      <c r="D2542" s="18" t="s">
        <v>11356</v>
      </c>
      <c r="E2542" s="70" t="s">
        <v>14512</v>
      </c>
      <c r="F2542" s="18" t="s">
        <v>14513</v>
      </c>
      <c r="G2542" s="18" t="s">
        <v>14514</v>
      </c>
      <c r="H2542" s="18" t="s">
        <v>14515</v>
      </c>
      <c r="I2542" s="18" t="s">
        <v>14516</v>
      </c>
      <c r="J2542" s="18"/>
      <c r="K2542" s="80" t="e">
        <v>#N/A</v>
      </c>
      <c r="L2542" s="80" t="e">
        <v>#N/A</v>
      </c>
      <c r="M2542" s="80" t="e">
        <v>#N/A</v>
      </c>
      <c r="N2542" s="80" t="e">
        <v>#N/A</v>
      </c>
      <c r="O2542" s="80" t="e">
        <v>#N/A</v>
      </c>
      <c r="P2542" s="80" t="e">
        <v>#N/A</v>
      </c>
      <c r="Q2542" s="80" t="e">
        <v>#N/A</v>
      </c>
      <c r="R2542" s="80" t="e">
        <v>#N/A</v>
      </c>
      <c r="S2542" s="80" t="e">
        <v>#N/A</v>
      </c>
      <c r="T2542" s="80" t="e">
        <v>#N/A</v>
      </c>
      <c r="U2542" s="7" t="e">
        <v>#N/A</v>
      </c>
      <c r="V2542" s="80" t="e">
        <v>#N/A</v>
      </c>
      <c r="W2542" s="18">
        <v>1</v>
      </c>
      <c r="X2542" s="18" t="e">
        <v>#N/A</v>
      </c>
      <c r="Y2542" s="7" t="e">
        <v>#N/A</v>
      </c>
      <c r="Z2542" s="7">
        <f t="shared" si="313"/>
        <v>1</v>
      </c>
      <c r="AA2542" s="7">
        <f t="shared" si="314"/>
        <v>1</v>
      </c>
      <c r="AB2542" s="7" t="b">
        <f t="shared" si="315"/>
        <v>0</v>
      </c>
      <c r="AC2542" s="7" t="b">
        <f t="shared" si="316"/>
        <v>1</v>
      </c>
      <c r="AD2542" s="7" t="b">
        <f t="shared" si="317"/>
        <v>0</v>
      </c>
      <c r="AE2542" s="7" t="b">
        <f t="shared" si="318"/>
        <v>1</v>
      </c>
      <c r="AF2542" s="7" t="b">
        <f t="shared" si="319"/>
        <v>0</v>
      </c>
      <c r="AH2542" t="b">
        <f>AND(Table252102[[#This Row],[Developmental toxicity]:[Reproductive toxicity]])</f>
        <v>0</v>
      </c>
    </row>
    <row r="2543" spans="1:34" x14ac:dyDescent="0.25">
      <c r="A2543" s="3">
        <f t="shared" si="312"/>
        <v>2542</v>
      </c>
      <c r="B2543" s="18"/>
      <c r="C2543" s="18" t="s">
        <v>20445</v>
      </c>
      <c r="D2543" s="18" t="s">
        <v>19117</v>
      </c>
      <c r="E2543" s="70" t="s">
        <v>20200</v>
      </c>
      <c r="F2543" s="18" t="s">
        <v>19381</v>
      </c>
      <c r="G2543" s="18" t="s">
        <v>19382</v>
      </c>
      <c r="H2543" s="18" t="s">
        <v>19382</v>
      </c>
      <c r="I2543" s="18" t="s">
        <v>19383</v>
      </c>
      <c r="J2543" s="18" t="s">
        <v>20</v>
      </c>
      <c r="K2543" s="80" t="e">
        <v>#N/A</v>
      </c>
      <c r="L2543" s="80" t="e">
        <v>#N/A</v>
      </c>
      <c r="M2543" s="80" t="e">
        <v>#N/A</v>
      </c>
      <c r="N2543" s="80" t="e">
        <v>#N/A</v>
      </c>
      <c r="O2543" s="80" t="e">
        <v>#N/A</v>
      </c>
      <c r="P2543" s="80" t="e">
        <v>#N/A</v>
      </c>
      <c r="Q2543" s="80" t="e">
        <v>#N/A</v>
      </c>
      <c r="R2543" s="80" t="e">
        <v>#N/A</v>
      </c>
      <c r="S2543" s="80" t="e">
        <v>#N/A</v>
      </c>
      <c r="T2543" s="80" t="e">
        <v>#N/A</v>
      </c>
      <c r="U2543" s="7" t="e">
        <v>#N/A</v>
      </c>
      <c r="V2543" s="80" t="e">
        <v>#N/A</v>
      </c>
      <c r="W2543" s="80" t="e">
        <v>#N/A</v>
      </c>
      <c r="X2543" s="80">
        <v>1</v>
      </c>
      <c r="Y2543" s="7" t="e">
        <v>#N/A</v>
      </c>
      <c r="Z2543" s="7">
        <f t="shared" si="313"/>
        <v>1</v>
      </c>
      <c r="AA2543" s="7">
        <f t="shared" si="314"/>
        <v>1</v>
      </c>
      <c r="AB2543" s="7" t="b">
        <f t="shared" si="315"/>
        <v>1</v>
      </c>
      <c r="AC2543" s="7" t="b">
        <f t="shared" si="316"/>
        <v>0</v>
      </c>
      <c r="AD2543" s="7" t="b">
        <f t="shared" si="317"/>
        <v>0</v>
      </c>
      <c r="AE2543" s="7" t="b">
        <f t="shared" si="318"/>
        <v>0</v>
      </c>
      <c r="AF2543" s="7" t="b">
        <f t="shared" si="319"/>
        <v>0</v>
      </c>
      <c r="AH2543" t="b">
        <f>AND(Table252102[[#This Row],[Developmental toxicity]:[Reproductive toxicity]])</f>
        <v>0</v>
      </c>
    </row>
    <row r="2544" spans="1:34" x14ac:dyDescent="0.25">
      <c r="A2544" s="3">
        <f t="shared" si="312"/>
        <v>2543</v>
      </c>
      <c r="B2544" s="18"/>
      <c r="C2544" s="18" t="s">
        <v>12501</v>
      </c>
      <c r="D2544" s="18" t="s">
        <v>17914</v>
      </c>
      <c r="E2544" s="70" t="s">
        <v>18139</v>
      </c>
      <c r="F2544" s="18" t="s">
        <v>18057</v>
      </c>
      <c r="G2544" s="18" t="s">
        <v>18300</v>
      </c>
      <c r="H2544" s="18" t="s">
        <v>12502</v>
      </c>
      <c r="I2544" s="18" t="s">
        <v>18301</v>
      </c>
      <c r="J2544" s="18"/>
      <c r="K2544" s="80" t="e">
        <v>#N/A</v>
      </c>
      <c r="L2544" s="80" t="e">
        <v>#N/A</v>
      </c>
      <c r="M2544" s="80" t="e">
        <v>#N/A</v>
      </c>
      <c r="N2544" s="80" t="e">
        <v>#N/A</v>
      </c>
      <c r="O2544" s="80" t="e">
        <v>#N/A</v>
      </c>
      <c r="P2544" s="80" t="e">
        <v>#N/A</v>
      </c>
      <c r="Q2544" s="80" t="e">
        <v>#N/A</v>
      </c>
      <c r="R2544" s="80" t="e">
        <v>#N/A</v>
      </c>
      <c r="S2544" s="80" t="e">
        <v>#N/A</v>
      </c>
      <c r="T2544" s="80" t="e">
        <v>#N/A</v>
      </c>
      <c r="U2544" s="7" t="e">
        <v>#N/A</v>
      </c>
      <c r="V2544" s="80" t="e">
        <v>#N/A</v>
      </c>
      <c r="W2544" s="18">
        <v>0</v>
      </c>
      <c r="X2544" s="18" t="e">
        <v>#N/A</v>
      </c>
      <c r="Y2544" s="7" t="e">
        <v>#N/A</v>
      </c>
      <c r="Z2544" s="7">
        <f t="shared" si="313"/>
        <v>0</v>
      </c>
      <c r="AA2544" s="7">
        <f t="shared" si="314"/>
        <v>0</v>
      </c>
      <c r="AB2544" s="7" t="b">
        <f t="shared" si="315"/>
        <v>0</v>
      </c>
      <c r="AC2544" s="7" t="b">
        <f t="shared" si="316"/>
        <v>1</v>
      </c>
      <c r="AD2544" s="7" t="b">
        <f t="shared" si="317"/>
        <v>0</v>
      </c>
      <c r="AE2544" s="7" t="b">
        <f t="shared" si="318"/>
        <v>1</v>
      </c>
      <c r="AF2544" s="7" t="b">
        <f t="shared" si="319"/>
        <v>0</v>
      </c>
      <c r="AH2544" t="b">
        <f>AND(Table252102[[#This Row],[Developmental toxicity]:[Reproductive toxicity]])</f>
        <v>0</v>
      </c>
    </row>
    <row r="2545" spans="1:34" x14ac:dyDescent="0.25">
      <c r="A2545" s="3">
        <f t="shared" si="312"/>
        <v>2544</v>
      </c>
      <c r="B2545" s="18"/>
      <c r="C2545" s="18" t="s">
        <v>20472</v>
      </c>
      <c r="D2545" s="18" t="s">
        <v>19144</v>
      </c>
      <c r="E2545" s="70" t="s">
        <v>20227</v>
      </c>
      <c r="F2545" s="18" t="s">
        <v>19472</v>
      </c>
      <c r="G2545" s="18" t="s">
        <v>19473</v>
      </c>
      <c r="H2545" s="18" t="s">
        <v>19473</v>
      </c>
      <c r="I2545" s="18" t="s">
        <v>19474</v>
      </c>
      <c r="J2545" s="18" t="s">
        <v>20</v>
      </c>
      <c r="K2545" s="80" t="e">
        <v>#N/A</v>
      </c>
      <c r="L2545" s="80" t="e">
        <v>#N/A</v>
      </c>
      <c r="M2545" s="80" t="e">
        <v>#N/A</v>
      </c>
      <c r="N2545" s="80" t="e">
        <v>#N/A</v>
      </c>
      <c r="O2545" s="80" t="e">
        <v>#N/A</v>
      </c>
      <c r="P2545" s="80" t="e">
        <v>#N/A</v>
      </c>
      <c r="Q2545" s="80" t="e">
        <v>#N/A</v>
      </c>
      <c r="R2545" s="80" t="e">
        <v>#N/A</v>
      </c>
      <c r="S2545" s="80" t="e">
        <v>#N/A</v>
      </c>
      <c r="T2545" s="80" t="e">
        <v>#N/A</v>
      </c>
      <c r="U2545" s="7" t="e">
        <v>#N/A</v>
      </c>
      <c r="V2545" s="80" t="e">
        <v>#N/A</v>
      </c>
      <c r="W2545" s="80" t="e">
        <v>#N/A</v>
      </c>
      <c r="X2545" s="80">
        <v>1</v>
      </c>
      <c r="Y2545" s="7" t="e">
        <v>#N/A</v>
      </c>
      <c r="Z2545" s="7">
        <f t="shared" si="313"/>
        <v>1</v>
      </c>
      <c r="AA2545" s="7">
        <f t="shared" si="314"/>
        <v>1</v>
      </c>
      <c r="AB2545" s="7" t="b">
        <f t="shared" si="315"/>
        <v>1</v>
      </c>
      <c r="AC2545" s="7" t="b">
        <f t="shared" si="316"/>
        <v>0</v>
      </c>
      <c r="AD2545" s="7" t="b">
        <f t="shared" si="317"/>
        <v>0</v>
      </c>
      <c r="AE2545" s="7" t="b">
        <f t="shared" si="318"/>
        <v>0</v>
      </c>
      <c r="AF2545" s="7" t="b">
        <f t="shared" si="319"/>
        <v>0</v>
      </c>
      <c r="AH2545" t="b">
        <f>AND(Table252102[[#This Row],[Developmental toxicity]:[Reproductive toxicity]])</f>
        <v>0</v>
      </c>
    </row>
    <row r="2546" spans="1:34" x14ac:dyDescent="0.25">
      <c r="A2546" s="3">
        <f t="shared" si="312"/>
        <v>2545</v>
      </c>
      <c r="B2546" s="18"/>
      <c r="C2546" s="18" t="s">
        <v>13338</v>
      </c>
      <c r="D2546" s="18" t="s">
        <v>13337</v>
      </c>
      <c r="E2546" s="70" t="s">
        <v>17672</v>
      </c>
      <c r="F2546" s="18" t="s">
        <v>17673</v>
      </c>
      <c r="G2546" s="18" t="s">
        <v>17674</v>
      </c>
      <c r="H2546" s="18" t="s">
        <v>17674</v>
      </c>
      <c r="I2546" s="18" t="s">
        <v>17675</v>
      </c>
      <c r="J2546" s="18"/>
      <c r="K2546" s="80" t="e">
        <v>#N/A</v>
      </c>
      <c r="L2546" s="80" t="e">
        <v>#N/A</v>
      </c>
      <c r="M2546" s="80" t="e">
        <v>#N/A</v>
      </c>
      <c r="N2546" s="80" t="e">
        <v>#N/A</v>
      </c>
      <c r="O2546" s="80" t="e">
        <v>#N/A</v>
      </c>
      <c r="P2546" s="80" t="e">
        <v>#N/A</v>
      </c>
      <c r="Q2546" s="80" t="e">
        <v>#N/A</v>
      </c>
      <c r="R2546" s="80" t="e">
        <v>#N/A</v>
      </c>
      <c r="S2546" s="80" t="e">
        <v>#N/A</v>
      </c>
      <c r="T2546" s="80" t="e">
        <v>#N/A</v>
      </c>
      <c r="U2546" s="7" t="e">
        <v>#N/A</v>
      </c>
      <c r="V2546" s="80" t="e">
        <v>#N/A</v>
      </c>
      <c r="W2546" s="18">
        <v>0</v>
      </c>
      <c r="X2546" s="18" t="e">
        <v>#N/A</v>
      </c>
      <c r="Y2546" s="7" t="e">
        <v>#N/A</v>
      </c>
      <c r="Z2546" s="7">
        <f t="shared" si="313"/>
        <v>0</v>
      </c>
      <c r="AA2546" s="7">
        <f t="shared" si="314"/>
        <v>0</v>
      </c>
      <c r="AB2546" s="7" t="b">
        <f t="shared" si="315"/>
        <v>0</v>
      </c>
      <c r="AC2546" s="7" t="b">
        <f t="shared" si="316"/>
        <v>1</v>
      </c>
      <c r="AD2546" s="7" t="b">
        <f t="shared" si="317"/>
        <v>0</v>
      </c>
      <c r="AE2546" s="7" t="b">
        <f t="shared" si="318"/>
        <v>1</v>
      </c>
      <c r="AF2546" s="7" t="b">
        <f t="shared" si="319"/>
        <v>0</v>
      </c>
      <c r="AH2546" t="b">
        <f>AND(Table252102[[#This Row],[Developmental toxicity]:[Reproductive toxicity]])</f>
        <v>0</v>
      </c>
    </row>
    <row r="2547" spans="1:34" x14ac:dyDescent="0.25">
      <c r="A2547" s="3">
        <f t="shared" si="312"/>
        <v>2546</v>
      </c>
      <c r="B2547" s="18" t="s">
        <v>1440</v>
      </c>
      <c r="C2547" s="18" t="s">
        <v>2213</v>
      </c>
      <c r="D2547" s="18" t="s">
        <v>3115</v>
      </c>
      <c r="E2547" s="70" t="s">
        <v>7492</v>
      </c>
      <c r="F2547" s="18" t="s">
        <v>8340</v>
      </c>
      <c r="G2547" s="18" t="s">
        <v>9491</v>
      </c>
      <c r="H2547" s="18" t="s">
        <v>9492</v>
      </c>
      <c r="I2547" s="18" t="s">
        <v>9493</v>
      </c>
      <c r="J2547" s="18"/>
      <c r="K2547" s="80" t="e">
        <v>#N/A</v>
      </c>
      <c r="L2547" s="80" t="e">
        <v>#N/A</v>
      </c>
      <c r="M2547" s="80" t="e">
        <v>#N/A</v>
      </c>
      <c r="N2547" s="80" t="e">
        <v>#N/A</v>
      </c>
      <c r="O2547" s="80" t="e">
        <v>#N/A</v>
      </c>
      <c r="P2547" s="80" t="e">
        <v>#N/A</v>
      </c>
      <c r="Q2547" s="80" t="e">
        <v>#N/A</v>
      </c>
      <c r="R2547" s="80" t="e">
        <v>#N/A</v>
      </c>
      <c r="S2547" s="80" t="e">
        <v>#N/A</v>
      </c>
      <c r="T2547" s="80">
        <v>1</v>
      </c>
      <c r="U2547" s="7" t="e">
        <v>#N/A</v>
      </c>
      <c r="V2547" s="80" t="e">
        <v>#N/A</v>
      </c>
      <c r="W2547" s="80" t="e">
        <v>#N/A</v>
      </c>
      <c r="X2547" s="80" t="e">
        <v>#N/A</v>
      </c>
      <c r="Y2547" s="7">
        <v>1</v>
      </c>
      <c r="Z2547" s="7">
        <f t="shared" si="313"/>
        <v>1</v>
      </c>
      <c r="AA2547" s="7">
        <f t="shared" si="314"/>
        <v>1</v>
      </c>
      <c r="AB2547" s="7" t="b">
        <f t="shared" si="315"/>
        <v>1</v>
      </c>
      <c r="AC2547" s="7" t="b">
        <f t="shared" si="316"/>
        <v>0</v>
      </c>
      <c r="AD2547" s="7" t="b">
        <f t="shared" si="317"/>
        <v>1</v>
      </c>
      <c r="AE2547" s="7" t="b">
        <f t="shared" si="318"/>
        <v>0</v>
      </c>
      <c r="AF2547" s="7" t="b">
        <f t="shared" si="319"/>
        <v>0</v>
      </c>
      <c r="AH2547" t="b">
        <f>AND(Table252102[[#This Row],[Developmental toxicity]:[Reproductive toxicity]])</f>
        <v>0</v>
      </c>
    </row>
    <row r="2548" spans="1:34" x14ac:dyDescent="0.25">
      <c r="A2548" s="3">
        <f t="shared" si="312"/>
        <v>2547</v>
      </c>
      <c r="B2548" s="18" t="s">
        <v>1440</v>
      </c>
      <c r="C2548" s="18" t="s">
        <v>2247</v>
      </c>
      <c r="D2548" s="18" t="s">
        <v>3152</v>
      </c>
      <c r="E2548" s="79" t="s">
        <v>7525</v>
      </c>
      <c r="F2548" s="17" t="s">
        <v>8373</v>
      </c>
      <c r="G2548" s="17" t="s">
        <v>9570</v>
      </c>
      <c r="H2548" s="17" t="s">
        <v>9571</v>
      </c>
      <c r="I2548" s="17" t="s">
        <v>9572</v>
      </c>
      <c r="J2548" s="18"/>
      <c r="K2548" s="80" t="e">
        <v>#N/A</v>
      </c>
      <c r="L2548" s="80" t="e">
        <v>#N/A</v>
      </c>
      <c r="M2548" s="80" t="e">
        <v>#N/A</v>
      </c>
      <c r="N2548" s="80" t="e">
        <v>#N/A</v>
      </c>
      <c r="O2548" s="80" t="e">
        <v>#N/A</v>
      </c>
      <c r="P2548" s="80" t="e">
        <v>#N/A</v>
      </c>
      <c r="Q2548" s="80" t="e">
        <v>#N/A</v>
      </c>
      <c r="R2548" s="80" t="e">
        <v>#N/A</v>
      </c>
      <c r="S2548" s="80" t="e">
        <v>#N/A</v>
      </c>
      <c r="T2548" s="80">
        <v>0</v>
      </c>
      <c r="U2548" s="7" t="e">
        <v>#N/A</v>
      </c>
      <c r="V2548" s="80" t="e">
        <v>#N/A</v>
      </c>
      <c r="W2548" s="80" t="e">
        <v>#N/A</v>
      </c>
      <c r="X2548" s="80" t="e">
        <v>#N/A</v>
      </c>
      <c r="Y2548" s="7" t="e">
        <v>#N/A</v>
      </c>
      <c r="Z2548" s="7">
        <f t="shared" si="313"/>
        <v>0</v>
      </c>
      <c r="AA2548" s="7">
        <f t="shared" si="314"/>
        <v>0</v>
      </c>
      <c r="AB2548" s="7" t="b">
        <f t="shared" si="315"/>
        <v>1</v>
      </c>
      <c r="AC2548" s="7" t="b">
        <f t="shared" si="316"/>
        <v>0</v>
      </c>
      <c r="AD2548" s="7" t="b">
        <f t="shared" si="317"/>
        <v>1</v>
      </c>
      <c r="AE2548" s="7" t="b">
        <f t="shared" si="318"/>
        <v>0</v>
      </c>
      <c r="AF2548" s="7" t="b">
        <f t="shared" si="319"/>
        <v>0</v>
      </c>
      <c r="AH2548" t="b">
        <f>AND(Table252102[[#This Row],[Developmental toxicity]:[Reproductive toxicity]])</f>
        <v>0</v>
      </c>
    </row>
    <row r="2549" spans="1:34" x14ac:dyDescent="0.25">
      <c r="A2549" s="3">
        <f t="shared" si="312"/>
        <v>2548</v>
      </c>
      <c r="B2549" s="18" t="s">
        <v>1440</v>
      </c>
      <c r="C2549" s="18" t="s">
        <v>2218</v>
      </c>
      <c r="D2549" s="18" t="s">
        <v>3120</v>
      </c>
      <c r="E2549" s="79" t="s">
        <v>7496</v>
      </c>
      <c r="F2549" s="17" t="s">
        <v>8344</v>
      </c>
      <c r="G2549" s="17" t="s">
        <v>9500</v>
      </c>
      <c r="H2549" s="17" t="s">
        <v>9500</v>
      </c>
      <c r="I2549" s="17" t="s">
        <v>9501</v>
      </c>
      <c r="J2549" s="18"/>
      <c r="K2549" s="80" t="e">
        <v>#N/A</v>
      </c>
      <c r="L2549" s="80" t="e">
        <v>#N/A</v>
      </c>
      <c r="M2549" s="80" t="e">
        <v>#N/A</v>
      </c>
      <c r="N2549" s="80" t="e">
        <v>#N/A</v>
      </c>
      <c r="O2549" s="80" t="e">
        <v>#N/A</v>
      </c>
      <c r="P2549" s="80" t="e">
        <v>#N/A</v>
      </c>
      <c r="Q2549" s="80" t="e">
        <v>#N/A</v>
      </c>
      <c r="R2549" s="80" t="e">
        <v>#N/A</v>
      </c>
      <c r="S2549" s="80" t="e">
        <v>#N/A</v>
      </c>
      <c r="T2549" s="80">
        <v>0</v>
      </c>
      <c r="U2549" s="7" t="e">
        <v>#N/A</v>
      </c>
      <c r="V2549" s="80" t="e">
        <v>#N/A</v>
      </c>
      <c r="W2549" s="80" t="e">
        <v>#N/A</v>
      </c>
      <c r="X2549" s="80" t="e">
        <v>#N/A</v>
      </c>
      <c r="Y2549" s="7" t="e">
        <v>#N/A</v>
      </c>
      <c r="Z2549" s="7">
        <f t="shared" si="313"/>
        <v>0</v>
      </c>
      <c r="AA2549" s="7">
        <f t="shared" si="314"/>
        <v>0</v>
      </c>
      <c r="AB2549" s="7" t="b">
        <f t="shared" si="315"/>
        <v>1</v>
      </c>
      <c r="AC2549" s="7" t="b">
        <f t="shared" si="316"/>
        <v>0</v>
      </c>
      <c r="AD2549" s="7" t="b">
        <f t="shared" si="317"/>
        <v>1</v>
      </c>
      <c r="AE2549" s="7" t="b">
        <f t="shared" si="318"/>
        <v>0</v>
      </c>
      <c r="AF2549" s="7" t="b">
        <f t="shared" si="319"/>
        <v>0</v>
      </c>
      <c r="AH2549" t="b">
        <f>AND(Table252102[[#This Row],[Developmental toxicity]:[Reproductive toxicity]])</f>
        <v>0</v>
      </c>
    </row>
    <row r="2550" spans="1:34" x14ac:dyDescent="0.25">
      <c r="A2550" s="3">
        <f t="shared" si="312"/>
        <v>2549</v>
      </c>
      <c r="B2550" s="18"/>
      <c r="C2550" s="17" t="s">
        <v>21260</v>
      </c>
      <c r="D2550" s="18" t="s">
        <v>20864</v>
      </c>
      <c r="E2550" s="83" t="s">
        <v>21062</v>
      </c>
      <c r="F2550" s="17" t="s">
        <v>21847</v>
      </c>
      <c r="G2550" s="17" t="s">
        <v>21848</v>
      </c>
      <c r="H2550" s="17" t="s">
        <v>9648</v>
      </c>
      <c r="I2550" s="17" t="s">
        <v>21849</v>
      </c>
      <c r="J2550" s="18"/>
      <c r="K2550" s="80" t="e">
        <v>#N/A</v>
      </c>
      <c r="L2550" s="80" t="e">
        <v>#N/A</v>
      </c>
      <c r="M2550" s="80" t="e">
        <v>#N/A</v>
      </c>
      <c r="N2550" s="80" t="e">
        <v>#N/A</v>
      </c>
      <c r="O2550" s="80" t="e">
        <v>#N/A</v>
      </c>
      <c r="P2550" s="80" t="e">
        <v>#N/A</v>
      </c>
      <c r="Q2550" s="80" t="e">
        <v>#N/A</v>
      </c>
      <c r="R2550" s="80" t="e">
        <v>#N/A</v>
      </c>
      <c r="S2550" s="80" t="e">
        <v>#N/A</v>
      </c>
      <c r="T2550" s="80" t="e">
        <v>#N/A</v>
      </c>
      <c r="U2550" s="7" t="e">
        <v>#N/A</v>
      </c>
      <c r="V2550" s="80" t="e">
        <v>#N/A</v>
      </c>
      <c r="W2550" s="80" t="e">
        <v>#N/A</v>
      </c>
      <c r="X2550" s="80" t="e">
        <v>#N/A</v>
      </c>
      <c r="Y2550" s="7">
        <v>0</v>
      </c>
      <c r="Z2550" s="7">
        <f t="shared" si="313"/>
        <v>0</v>
      </c>
      <c r="AA2550" s="7">
        <f t="shared" si="314"/>
        <v>0</v>
      </c>
      <c r="AB2550" s="7" t="b">
        <f t="shared" si="315"/>
        <v>1</v>
      </c>
      <c r="AC2550" s="7" t="b">
        <f t="shared" si="316"/>
        <v>0</v>
      </c>
      <c r="AD2550" s="7" t="b">
        <f t="shared" si="317"/>
        <v>0</v>
      </c>
      <c r="AE2550" s="7" t="b">
        <f t="shared" si="318"/>
        <v>0</v>
      </c>
      <c r="AF2550" s="7" t="b">
        <f t="shared" si="319"/>
        <v>0</v>
      </c>
      <c r="AH2550" t="b">
        <f>AND(Table252102[[#This Row],[Developmental toxicity]:[Reproductive toxicity]])</f>
        <v>0</v>
      </c>
    </row>
    <row r="2551" spans="1:34" x14ac:dyDescent="0.25">
      <c r="A2551" s="3">
        <f t="shared" si="312"/>
        <v>2550</v>
      </c>
      <c r="B2551" s="18">
        <v>97</v>
      </c>
      <c r="C2551" s="18" t="s">
        <v>459</v>
      </c>
      <c r="D2551" s="17" t="s">
        <v>5110</v>
      </c>
      <c r="E2551" s="79" t="s">
        <v>4610</v>
      </c>
      <c r="F2551" s="17" t="s">
        <v>5535</v>
      </c>
      <c r="G2551" s="18" t="s">
        <v>460</v>
      </c>
      <c r="H2551" s="17" t="s">
        <v>6028</v>
      </c>
      <c r="I2551" s="17" t="s">
        <v>6427</v>
      </c>
      <c r="J2551" s="18" t="s">
        <v>1431</v>
      </c>
      <c r="K2551" s="80" t="e">
        <v>#N/A</v>
      </c>
      <c r="L2551" s="80">
        <v>1</v>
      </c>
      <c r="M2551" s="18" t="e">
        <v>#N/A</v>
      </c>
      <c r="N2551" s="80" t="e">
        <v>#N/A</v>
      </c>
      <c r="O2551" s="80" t="e">
        <v>#N/A</v>
      </c>
      <c r="P2551" s="18" t="e">
        <v>#N/A</v>
      </c>
      <c r="Q2551" s="18" t="e">
        <v>#N/A</v>
      </c>
      <c r="R2551" s="80" t="e">
        <v>#N/A</v>
      </c>
      <c r="S2551" s="18" t="e">
        <v>#N/A</v>
      </c>
      <c r="T2551" s="18" t="e">
        <v>#N/A</v>
      </c>
      <c r="U2551" s="7" t="e">
        <v>#N/A</v>
      </c>
      <c r="V2551" s="80" t="e">
        <v>#N/A</v>
      </c>
      <c r="W2551" s="18" t="e">
        <v>#N/A</v>
      </c>
      <c r="X2551" s="18" t="e">
        <v>#N/A</v>
      </c>
      <c r="Y2551" s="7">
        <v>0</v>
      </c>
      <c r="Z2551" s="7">
        <f t="shared" si="313"/>
        <v>1</v>
      </c>
      <c r="AA2551" s="7">
        <f t="shared" si="314"/>
        <v>0</v>
      </c>
      <c r="AB2551" s="7" t="b">
        <f t="shared" si="315"/>
        <v>1</v>
      </c>
      <c r="AC2551" s="7" t="b">
        <f t="shared" si="316"/>
        <v>0</v>
      </c>
      <c r="AD2551" s="7" t="b">
        <f t="shared" si="317"/>
        <v>0</v>
      </c>
      <c r="AE2551" s="7" t="b">
        <f t="shared" si="318"/>
        <v>0</v>
      </c>
      <c r="AF2551" s="7" t="b">
        <f t="shared" si="319"/>
        <v>0</v>
      </c>
      <c r="AH2551" t="b">
        <f>AND(Table252102[[#This Row],[Developmental toxicity]:[Reproductive toxicity]])</f>
        <v>0</v>
      </c>
    </row>
    <row r="2552" spans="1:34" x14ac:dyDescent="0.25">
      <c r="A2552" s="3">
        <f t="shared" si="312"/>
        <v>2551</v>
      </c>
      <c r="B2552" s="18"/>
      <c r="C2552" s="18" t="s">
        <v>11931</v>
      </c>
      <c r="D2552" s="18" t="s">
        <v>11930</v>
      </c>
      <c r="E2552" s="70" t="s">
        <v>15546</v>
      </c>
      <c r="F2552" s="18" t="s">
        <v>15547</v>
      </c>
      <c r="G2552" s="18" t="s">
        <v>15548</v>
      </c>
      <c r="H2552" s="18" t="s">
        <v>15548</v>
      </c>
      <c r="I2552" s="18" t="s">
        <v>15549</v>
      </c>
      <c r="J2552" s="18"/>
      <c r="K2552" s="80" t="e">
        <v>#N/A</v>
      </c>
      <c r="L2552" s="80" t="e">
        <v>#N/A</v>
      </c>
      <c r="M2552" s="80" t="e">
        <v>#N/A</v>
      </c>
      <c r="N2552" s="80" t="e">
        <v>#N/A</v>
      </c>
      <c r="O2552" s="80" t="e">
        <v>#N/A</v>
      </c>
      <c r="P2552" s="80" t="e">
        <v>#N/A</v>
      </c>
      <c r="Q2552" s="80" t="e">
        <v>#N/A</v>
      </c>
      <c r="R2552" s="80" t="e">
        <v>#N/A</v>
      </c>
      <c r="S2552" s="80" t="e">
        <v>#N/A</v>
      </c>
      <c r="T2552" s="80" t="e">
        <v>#N/A</v>
      </c>
      <c r="U2552" s="7" t="e">
        <v>#N/A</v>
      </c>
      <c r="V2552" s="80" t="e">
        <v>#N/A</v>
      </c>
      <c r="W2552" s="80">
        <v>0</v>
      </c>
      <c r="X2552" s="80" t="e">
        <v>#N/A</v>
      </c>
      <c r="Y2552" s="7">
        <v>0</v>
      </c>
      <c r="Z2552" s="7">
        <f t="shared" si="313"/>
        <v>0</v>
      </c>
      <c r="AA2552" s="7">
        <f t="shared" si="314"/>
        <v>0</v>
      </c>
      <c r="AB2552" s="7" t="b">
        <f t="shared" si="315"/>
        <v>1</v>
      </c>
      <c r="AC2552" s="7" t="b">
        <f t="shared" si="316"/>
        <v>1</v>
      </c>
      <c r="AD2552" s="7" t="b">
        <f t="shared" si="317"/>
        <v>0</v>
      </c>
      <c r="AE2552" s="7" t="b">
        <f t="shared" si="318"/>
        <v>1</v>
      </c>
      <c r="AF2552" s="7" t="b">
        <f t="shared" si="319"/>
        <v>0</v>
      </c>
      <c r="AH2552" t="b">
        <f>AND(Table252102[[#This Row],[Developmental toxicity]:[Reproductive toxicity]])</f>
        <v>1</v>
      </c>
    </row>
    <row r="2553" spans="1:34" x14ac:dyDescent="0.25">
      <c r="A2553" s="3">
        <f t="shared" ref="A2553:A2616" si="320">ROW(A2552)</f>
        <v>2552</v>
      </c>
      <c r="B2553" s="18"/>
      <c r="C2553" s="18" t="s">
        <v>12247</v>
      </c>
      <c r="D2553" s="18" t="s">
        <v>12246</v>
      </c>
      <c r="E2553" s="70" t="s">
        <v>15989</v>
      </c>
      <c r="F2553" s="18" t="s">
        <v>15990</v>
      </c>
      <c r="G2553" s="18" t="s">
        <v>15991</v>
      </c>
      <c r="H2553" s="18" t="s">
        <v>15991</v>
      </c>
      <c r="I2553" s="18" t="s">
        <v>15992</v>
      </c>
      <c r="J2553" s="18"/>
      <c r="K2553" s="80" t="e">
        <v>#N/A</v>
      </c>
      <c r="L2553" s="80" t="e">
        <v>#N/A</v>
      </c>
      <c r="M2553" s="80" t="e">
        <v>#N/A</v>
      </c>
      <c r="N2553" s="80" t="e">
        <v>#N/A</v>
      </c>
      <c r="O2553" s="80" t="e">
        <v>#N/A</v>
      </c>
      <c r="P2553" s="80" t="e">
        <v>#N/A</v>
      </c>
      <c r="Q2553" s="80" t="e">
        <v>#N/A</v>
      </c>
      <c r="R2553" s="80" t="e">
        <v>#N/A</v>
      </c>
      <c r="S2553" s="80" t="e">
        <v>#N/A</v>
      </c>
      <c r="T2553" s="80" t="e">
        <v>#N/A</v>
      </c>
      <c r="U2553" s="7" t="e">
        <v>#N/A</v>
      </c>
      <c r="V2553" s="80" t="e">
        <v>#N/A</v>
      </c>
      <c r="W2553" s="80">
        <v>0</v>
      </c>
      <c r="X2553" s="80" t="e">
        <v>#N/A</v>
      </c>
      <c r="Y2553" s="7">
        <v>0</v>
      </c>
      <c r="Z2553" s="7">
        <f t="shared" ref="Z2553:Z2616" si="321">IF(COUNTIF(K2553:Y2553,1)&gt;0,1,0)</f>
        <v>0</v>
      </c>
      <c r="AA2553" s="7">
        <f t="shared" ref="AA2553:AA2616" si="322">IF(COUNTIF(K2553:Y2553,1)&gt;COUNTIF(K2553:Y2553,0),1,0)</f>
        <v>0</v>
      </c>
      <c r="AB2553" s="7" t="b">
        <f t="shared" ref="AB2553:AB2616" si="323">OR(IF(COUNT(K2553)&gt;0,TRUE,FALSE),IF(COUNT(M2553)&gt;0,TRUE,FALSE),IF(COUNT(T2553:V2553)&gt;0,TRUE,FALSE),IF(COUNT(X2553:Y2553)&gt;0,TRUE,FALSE))</f>
        <v>1</v>
      </c>
      <c r="AC2553" s="7" t="b">
        <f t="shared" ref="AC2553:AC2616" si="324">OR(IF(COUNT(N2553:S2553)&gt;0,TRUE,FALSE),IF(COUNT(W2553)&gt;0,TRUE,FALSE))</f>
        <v>1</v>
      </c>
      <c r="AD2553" s="7" t="b">
        <f t="shared" ref="AD2553:AD2616" si="325">OR(IF(COUNT(T2553:V2553)&gt;0,TRUE,FALSE),IF(COUNT(P2553:S2553)&gt;0,TRUE,FALSE))</f>
        <v>0</v>
      </c>
      <c r="AE2553" s="7" t="b">
        <f t="shared" ref="AE2553:AE2616" si="326">OR(IF(COUNT(K2553)&gt;0,TRUE,FALSE),,IF(COUNT(W2553)&gt;0,TRUE,FALSE),IF(COUNT(M2553:O2553)&gt;0,TRUE,FALSE))</f>
        <v>1</v>
      </c>
      <c r="AF2553" s="7" t="b">
        <f t="shared" ref="AF2553:AF2616" si="327">OR(IF(COUNT(U2553:V2553)&gt;0,TRUE,FALSE),IF(COUNT(M2553)&gt;0,TRUE,FALSE),IF(COUNT(N2553:S2553)&gt;0,TRUE,FALSE))</f>
        <v>0</v>
      </c>
      <c r="AH2553" t="b">
        <f>AND(Table252102[[#This Row],[Developmental toxicity]:[Reproductive toxicity]])</f>
        <v>1</v>
      </c>
    </row>
    <row r="2554" spans="1:34" x14ac:dyDescent="0.25">
      <c r="A2554" s="3">
        <f t="shared" si="320"/>
        <v>2553</v>
      </c>
      <c r="B2554" s="18" t="s">
        <v>1440</v>
      </c>
      <c r="C2554" s="18" t="s">
        <v>1939</v>
      </c>
      <c r="D2554" s="18" t="s">
        <v>2803</v>
      </c>
      <c r="E2554" s="70" t="s">
        <v>7222</v>
      </c>
      <c r="F2554" s="18" t="s">
        <v>8071</v>
      </c>
      <c r="G2554" s="18" t="s">
        <v>8921</v>
      </c>
      <c r="H2554" s="18" t="s">
        <v>8921</v>
      </c>
      <c r="I2554" s="18" t="s">
        <v>8922</v>
      </c>
      <c r="J2554" s="18"/>
      <c r="K2554" s="80" t="e">
        <v>#N/A</v>
      </c>
      <c r="L2554" s="80" t="e">
        <v>#N/A</v>
      </c>
      <c r="M2554" s="80" t="e">
        <v>#N/A</v>
      </c>
      <c r="N2554" s="80" t="e">
        <v>#N/A</v>
      </c>
      <c r="O2554" s="80" t="e">
        <v>#N/A</v>
      </c>
      <c r="P2554" s="80" t="e">
        <v>#N/A</v>
      </c>
      <c r="Q2554" s="80" t="e">
        <v>#N/A</v>
      </c>
      <c r="R2554" s="80" t="e">
        <v>#N/A</v>
      </c>
      <c r="S2554" s="80" t="e">
        <v>#N/A</v>
      </c>
      <c r="T2554" s="80">
        <v>0</v>
      </c>
      <c r="U2554" s="7">
        <v>0</v>
      </c>
      <c r="V2554" s="80" t="e">
        <v>#N/A</v>
      </c>
      <c r="W2554" s="80" t="e">
        <v>#N/A</v>
      </c>
      <c r="X2554" s="80" t="e">
        <v>#N/A</v>
      </c>
      <c r="Y2554" s="7">
        <v>0</v>
      </c>
      <c r="Z2554" s="7">
        <f t="shared" si="321"/>
        <v>0</v>
      </c>
      <c r="AA2554" s="7">
        <f t="shared" si="322"/>
        <v>0</v>
      </c>
      <c r="AB2554" s="7" t="b">
        <f t="shared" si="323"/>
        <v>1</v>
      </c>
      <c r="AC2554" s="7" t="b">
        <f t="shared" si="324"/>
        <v>0</v>
      </c>
      <c r="AD2554" s="7" t="b">
        <f t="shared" si="325"/>
        <v>1</v>
      </c>
      <c r="AE2554" s="7" t="b">
        <f t="shared" si="326"/>
        <v>0</v>
      </c>
      <c r="AF2554" s="7" t="b">
        <f t="shared" si="327"/>
        <v>1</v>
      </c>
      <c r="AH2554" t="b">
        <f>AND(Table252102[[#This Row],[Developmental toxicity]:[Reproductive toxicity]])</f>
        <v>0</v>
      </c>
    </row>
    <row r="2555" spans="1:34" x14ac:dyDescent="0.25">
      <c r="A2555" s="3">
        <f t="shared" si="320"/>
        <v>2554</v>
      </c>
      <c r="B2555" s="18"/>
      <c r="C2555" s="18" t="s">
        <v>12728</v>
      </c>
      <c r="D2555" s="18" t="s">
        <v>12727</v>
      </c>
      <c r="E2555" s="70" t="s">
        <v>16787</v>
      </c>
      <c r="F2555" s="18" t="s">
        <v>16788</v>
      </c>
      <c r="G2555" s="18" t="s">
        <v>12729</v>
      </c>
      <c r="H2555" s="18" t="s">
        <v>12729</v>
      </c>
      <c r="I2555" s="18" t="s">
        <v>16789</v>
      </c>
      <c r="J2555" s="18"/>
      <c r="K2555" s="80" t="e">
        <v>#N/A</v>
      </c>
      <c r="L2555" s="80" t="e">
        <v>#N/A</v>
      </c>
      <c r="M2555" s="80" t="e">
        <v>#N/A</v>
      </c>
      <c r="N2555" s="80" t="e">
        <v>#N/A</v>
      </c>
      <c r="O2555" s="80" t="e">
        <v>#N/A</v>
      </c>
      <c r="P2555" s="80" t="e">
        <v>#N/A</v>
      </c>
      <c r="Q2555" s="80" t="e">
        <v>#N/A</v>
      </c>
      <c r="R2555" s="80" t="e">
        <v>#N/A</v>
      </c>
      <c r="S2555" s="80" t="e">
        <v>#N/A</v>
      </c>
      <c r="T2555" s="80" t="e">
        <v>#N/A</v>
      </c>
      <c r="U2555" s="7" t="e">
        <v>#N/A</v>
      </c>
      <c r="V2555" s="80" t="e">
        <v>#N/A</v>
      </c>
      <c r="W2555" s="80">
        <v>0</v>
      </c>
      <c r="X2555" s="80" t="e">
        <v>#N/A</v>
      </c>
      <c r="Y2555" s="7">
        <v>0</v>
      </c>
      <c r="Z2555" s="7">
        <f t="shared" si="321"/>
        <v>0</v>
      </c>
      <c r="AA2555" s="7">
        <f t="shared" si="322"/>
        <v>0</v>
      </c>
      <c r="AB2555" s="7" t="b">
        <f t="shared" si="323"/>
        <v>1</v>
      </c>
      <c r="AC2555" s="7" t="b">
        <f t="shared" si="324"/>
        <v>1</v>
      </c>
      <c r="AD2555" s="7" t="b">
        <f t="shared" si="325"/>
        <v>0</v>
      </c>
      <c r="AE2555" s="7" t="b">
        <f t="shared" si="326"/>
        <v>1</v>
      </c>
      <c r="AF2555" s="7" t="b">
        <f t="shared" si="327"/>
        <v>0</v>
      </c>
      <c r="AH2555" t="b">
        <f>AND(Table252102[[#This Row],[Developmental toxicity]:[Reproductive toxicity]])</f>
        <v>1</v>
      </c>
    </row>
    <row r="2556" spans="1:34" x14ac:dyDescent="0.25">
      <c r="A2556" s="3">
        <f t="shared" si="320"/>
        <v>2555</v>
      </c>
      <c r="B2556" s="18"/>
      <c r="C2556" s="18" t="s">
        <v>11338</v>
      </c>
      <c r="D2556" s="18" t="s">
        <v>11337</v>
      </c>
      <c r="E2556" s="70" t="s">
        <v>14486</v>
      </c>
      <c r="F2556" s="18" t="s">
        <v>14487</v>
      </c>
      <c r="G2556" s="18" t="s">
        <v>14488</v>
      </c>
      <c r="H2556" s="18" t="s">
        <v>14488</v>
      </c>
      <c r="I2556" s="18" t="s">
        <v>14489</v>
      </c>
      <c r="J2556" s="18"/>
      <c r="K2556" s="80" t="e">
        <v>#N/A</v>
      </c>
      <c r="L2556" s="80" t="e">
        <v>#N/A</v>
      </c>
      <c r="M2556" s="80" t="e">
        <v>#N/A</v>
      </c>
      <c r="N2556" s="80" t="e">
        <v>#N/A</v>
      </c>
      <c r="O2556" s="80" t="e">
        <v>#N/A</v>
      </c>
      <c r="P2556" s="80" t="e">
        <v>#N/A</v>
      </c>
      <c r="Q2556" s="80" t="e">
        <v>#N/A</v>
      </c>
      <c r="R2556" s="80" t="e">
        <v>#N/A</v>
      </c>
      <c r="S2556" s="80" t="e">
        <v>#N/A</v>
      </c>
      <c r="T2556" s="80" t="e">
        <v>#N/A</v>
      </c>
      <c r="U2556" s="7" t="e">
        <v>#N/A</v>
      </c>
      <c r="V2556" s="80" t="e">
        <v>#N/A</v>
      </c>
      <c r="W2556" s="18">
        <v>1</v>
      </c>
      <c r="X2556" s="18" t="e">
        <v>#N/A</v>
      </c>
      <c r="Y2556" s="7" t="e">
        <v>#N/A</v>
      </c>
      <c r="Z2556" s="7">
        <f t="shared" si="321"/>
        <v>1</v>
      </c>
      <c r="AA2556" s="7">
        <f t="shared" si="322"/>
        <v>1</v>
      </c>
      <c r="AB2556" s="7" t="b">
        <f t="shared" si="323"/>
        <v>0</v>
      </c>
      <c r="AC2556" s="7" t="b">
        <f t="shared" si="324"/>
        <v>1</v>
      </c>
      <c r="AD2556" s="7" t="b">
        <f t="shared" si="325"/>
        <v>0</v>
      </c>
      <c r="AE2556" s="7" t="b">
        <f t="shared" si="326"/>
        <v>1</v>
      </c>
      <c r="AF2556" s="7" t="b">
        <f t="shared" si="327"/>
        <v>0</v>
      </c>
      <c r="AH2556" t="b">
        <f>AND(Table252102[[#This Row],[Developmental toxicity]:[Reproductive toxicity]])</f>
        <v>0</v>
      </c>
    </row>
    <row r="2557" spans="1:34" x14ac:dyDescent="0.25">
      <c r="A2557" s="3">
        <f t="shared" si="320"/>
        <v>2556</v>
      </c>
      <c r="B2557" s="18" t="s">
        <v>1440</v>
      </c>
      <c r="C2557" s="18" t="s">
        <v>2507</v>
      </c>
      <c r="D2557" s="18" t="s">
        <v>3451</v>
      </c>
      <c r="E2557" s="79" t="s">
        <v>7782</v>
      </c>
      <c r="F2557" s="17" t="s">
        <v>8621</v>
      </c>
      <c r="G2557" s="17" t="s">
        <v>10119</v>
      </c>
      <c r="H2557" s="17" t="s">
        <v>10119</v>
      </c>
      <c r="I2557" s="17" t="s">
        <v>10120</v>
      </c>
      <c r="J2557" s="18"/>
      <c r="K2557" s="80" t="e">
        <v>#N/A</v>
      </c>
      <c r="L2557" s="80" t="e">
        <v>#N/A</v>
      </c>
      <c r="M2557" s="80" t="e">
        <v>#N/A</v>
      </c>
      <c r="N2557" s="80" t="e">
        <v>#N/A</v>
      </c>
      <c r="O2557" s="80" t="e">
        <v>#N/A</v>
      </c>
      <c r="P2557" s="80" t="e">
        <v>#N/A</v>
      </c>
      <c r="Q2557" s="80" t="e">
        <v>#N/A</v>
      </c>
      <c r="R2557" s="80" t="e">
        <v>#N/A</v>
      </c>
      <c r="S2557" s="80" t="e">
        <v>#N/A</v>
      </c>
      <c r="T2557" s="80">
        <v>0</v>
      </c>
      <c r="U2557" s="7" t="e">
        <v>#N/A</v>
      </c>
      <c r="V2557" s="80" t="e">
        <v>#N/A</v>
      </c>
      <c r="W2557" s="80" t="e">
        <v>#N/A</v>
      </c>
      <c r="X2557" s="80" t="e">
        <v>#N/A</v>
      </c>
      <c r="Y2557" s="7" t="e">
        <v>#N/A</v>
      </c>
      <c r="Z2557" s="7">
        <f t="shared" si="321"/>
        <v>0</v>
      </c>
      <c r="AA2557" s="7">
        <f t="shared" si="322"/>
        <v>0</v>
      </c>
      <c r="AB2557" s="7" t="b">
        <f t="shared" si="323"/>
        <v>1</v>
      </c>
      <c r="AC2557" s="7" t="b">
        <f t="shared" si="324"/>
        <v>0</v>
      </c>
      <c r="AD2557" s="7" t="b">
        <f t="shared" si="325"/>
        <v>1</v>
      </c>
      <c r="AE2557" s="7" t="b">
        <f t="shared" si="326"/>
        <v>0</v>
      </c>
      <c r="AF2557" s="7" t="b">
        <f t="shared" si="327"/>
        <v>0</v>
      </c>
      <c r="AH2557" t="b">
        <f>AND(Table252102[[#This Row],[Developmental toxicity]:[Reproductive toxicity]])</f>
        <v>0</v>
      </c>
    </row>
    <row r="2558" spans="1:34" x14ac:dyDescent="0.25">
      <c r="A2558" s="3">
        <f t="shared" si="320"/>
        <v>2557</v>
      </c>
      <c r="B2558" s="18"/>
      <c r="C2558" s="18" t="s">
        <v>12791</v>
      </c>
      <c r="D2558" s="18" t="s">
        <v>12790</v>
      </c>
      <c r="E2558" s="70" t="s">
        <v>16878</v>
      </c>
      <c r="F2558" s="18" t="s">
        <v>16879</v>
      </c>
      <c r="G2558" s="18" t="s">
        <v>12792</v>
      </c>
      <c r="H2558" s="18" t="s">
        <v>12792</v>
      </c>
      <c r="I2558" s="18" t="s">
        <v>16880</v>
      </c>
      <c r="J2558" s="18"/>
      <c r="K2558" s="80" t="e">
        <v>#N/A</v>
      </c>
      <c r="L2558" s="80" t="e">
        <v>#N/A</v>
      </c>
      <c r="M2558" s="80" t="e">
        <v>#N/A</v>
      </c>
      <c r="N2558" s="80" t="e">
        <v>#N/A</v>
      </c>
      <c r="O2558" s="80" t="e">
        <v>#N/A</v>
      </c>
      <c r="P2558" s="80" t="e">
        <v>#N/A</v>
      </c>
      <c r="Q2558" s="80" t="e">
        <v>#N/A</v>
      </c>
      <c r="R2558" s="80" t="e">
        <v>#N/A</v>
      </c>
      <c r="S2558" s="80" t="e">
        <v>#N/A</v>
      </c>
      <c r="T2558" s="80" t="e">
        <v>#N/A</v>
      </c>
      <c r="U2558" s="7" t="e">
        <v>#N/A</v>
      </c>
      <c r="V2558" s="80" t="e">
        <v>#N/A</v>
      </c>
      <c r="W2558" s="18">
        <v>0</v>
      </c>
      <c r="X2558" s="18" t="e">
        <v>#N/A</v>
      </c>
      <c r="Y2558" s="7" t="e">
        <v>#N/A</v>
      </c>
      <c r="Z2558" s="7">
        <f t="shared" si="321"/>
        <v>0</v>
      </c>
      <c r="AA2558" s="7">
        <f t="shared" si="322"/>
        <v>0</v>
      </c>
      <c r="AB2558" s="7" t="b">
        <f t="shared" si="323"/>
        <v>0</v>
      </c>
      <c r="AC2558" s="7" t="b">
        <f t="shared" si="324"/>
        <v>1</v>
      </c>
      <c r="AD2558" s="7" t="b">
        <f t="shared" si="325"/>
        <v>0</v>
      </c>
      <c r="AE2558" s="7" t="b">
        <f t="shared" si="326"/>
        <v>1</v>
      </c>
      <c r="AF2558" s="7" t="b">
        <f t="shared" si="327"/>
        <v>0</v>
      </c>
      <c r="AH2558" t="b">
        <f>AND(Table252102[[#This Row],[Developmental toxicity]:[Reproductive toxicity]])</f>
        <v>0</v>
      </c>
    </row>
    <row r="2559" spans="1:34" x14ac:dyDescent="0.25">
      <c r="A2559" s="3">
        <f t="shared" si="320"/>
        <v>2558</v>
      </c>
      <c r="B2559" s="18"/>
      <c r="C2559" s="18" t="s">
        <v>12735</v>
      </c>
      <c r="D2559" s="18" t="s">
        <v>12734</v>
      </c>
      <c r="E2559" s="70" t="s">
        <v>16797</v>
      </c>
      <c r="F2559" s="18" t="s">
        <v>16798</v>
      </c>
      <c r="G2559" s="18" t="s">
        <v>12736</v>
      </c>
      <c r="H2559" s="18" t="s">
        <v>12736</v>
      </c>
      <c r="I2559" s="18" t="s">
        <v>16799</v>
      </c>
      <c r="J2559" s="18"/>
      <c r="K2559" s="80" t="e">
        <v>#N/A</v>
      </c>
      <c r="L2559" s="80" t="e">
        <v>#N/A</v>
      </c>
      <c r="M2559" s="80" t="e">
        <v>#N/A</v>
      </c>
      <c r="N2559" s="80" t="e">
        <v>#N/A</v>
      </c>
      <c r="O2559" s="80" t="e">
        <v>#N/A</v>
      </c>
      <c r="P2559" s="80" t="e">
        <v>#N/A</v>
      </c>
      <c r="Q2559" s="80" t="e">
        <v>#N/A</v>
      </c>
      <c r="R2559" s="80" t="e">
        <v>#N/A</v>
      </c>
      <c r="S2559" s="80" t="e">
        <v>#N/A</v>
      </c>
      <c r="T2559" s="80" t="e">
        <v>#N/A</v>
      </c>
      <c r="U2559" s="7" t="e">
        <v>#N/A</v>
      </c>
      <c r="V2559" s="80" t="e">
        <v>#N/A</v>
      </c>
      <c r="W2559" s="18">
        <v>0</v>
      </c>
      <c r="X2559" s="18" t="e">
        <v>#N/A</v>
      </c>
      <c r="Y2559" s="7" t="e">
        <v>#N/A</v>
      </c>
      <c r="Z2559" s="7">
        <f t="shared" si="321"/>
        <v>0</v>
      </c>
      <c r="AA2559" s="7">
        <f t="shared" si="322"/>
        <v>0</v>
      </c>
      <c r="AB2559" s="7" t="b">
        <f t="shared" si="323"/>
        <v>0</v>
      </c>
      <c r="AC2559" s="7" t="b">
        <f t="shared" si="324"/>
        <v>1</v>
      </c>
      <c r="AD2559" s="7" t="b">
        <f t="shared" si="325"/>
        <v>0</v>
      </c>
      <c r="AE2559" s="7" t="b">
        <f t="shared" si="326"/>
        <v>1</v>
      </c>
      <c r="AF2559" s="7" t="b">
        <f t="shared" si="327"/>
        <v>0</v>
      </c>
      <c r="AH2559" t="b">
        <f>AND(Table252102[[#This Row],[Developmental toxicity]:[Reproductive toxicity]])</f>
        <v>0</v>
      </c>
    </row>
    <row r="2560" spans="1:34" x14ac:dyDescent="0.25">
      <c r="A2560" s="3">
        <f t="shared" si="320"/>
        <v>2559</v>
      </c>
      <c r="B2560" s="18"/>
      <c r="C2560" s="17" t="s">
        <v>21108</v>
      </c>
      <c r="D2560" s="18" t="s">
        <v>20712</v>
      </c>
      <c r="E2560" s="83" t="s">
        <v>20910</v>
      </c>
      <c r="F2560" s="17" t="s">
        <v>21360</v>
      </c>
      <c r="G2560" s="17" t="s">
        <v>21361</v>
      </c>
      <c r="H2560" s="17" t="s">
        <v>21361</v>
      </c>
      <c r="I2560" s="17" t="s">
        <v>21362</v>
      </c>
      <c r="J2560" s="18"/>
      <c r="K2560" s="80" t="e">
        <v>#N/A</v>
      </c>
      <c r="L2560" s="80" t="e">
        <v>#N/A</v>
      </c>
      <c r="M2560" s="80" t="e">
        <v>#N/A</v>
      </c>
      <c r="N2560" s="80" t="e">
        <v>#N/A</v>
      </c>
      <c r="O2560" s="80" t="e">
        <v>#N/A</v>
      </c>
      <c r="P2560" s="80" t="e">
        <v>#N/A</v>
      </c>
      <c r="Q2560" s="80" t="e">
        <v>#N/A</v>
      </c>
      <c r="R2560" s="80" t="e">
        <v>#N/A</v>
      </c>
      <c r="S2560" s="80" t="e">
        <v>#N/A</v>
      </c>
      <c r="T2560" s="80" t="e">
        <v>#N/A</v>
      </c>
      <c r="U2560" s="7" t="e">
        <v>#N/A</v>
      </c>
      <c r="V2560" s="80" t="e">
        <v>#N/A</v>
      </c>
      <c r="W2560" s="80" t="e">
        <v>#N/A</v>
      </c>
      <c r="X2560" s="80" t="e">
        <v>#N/A</v>
      </c>
      <c r="Y2560" s="7">
        <v>0</v>
      </c>
      <c r="Z2560" s="7">
        <f t="shared" si="321"/>
        <v>0</v>
      </c>
      <c r="AA2560" s="7">
        <f t="shared" si="322"/>
        <v>0</v>
      </c>
      <c r="AB2560" s="7" t="b">
        <f t="shared" si="323"/>
        <v>1</v>
      </c>
      <c r="AC2560" s="7" t="b">
        <f t="shared" si="324"/>
        <v>0</v>
      </c>
      <c r="AD2560" s="7" t="b">
        <f t="shared" si="325"/>
        <v>0</v>
      </c>
      <c r="AE2560" s="7" t="b">
        <f t="shared" si="326"/>
        <v>0</v>
      </c>
      <c r="AF2560" s="7" t="b">
        <f t="shared" si="327"/>
        <v>0</v>
      </c>
      <c r="AH2560" t="b">
        <f>AND(Table252102[[#This Row],[Developmental toxicity]:[Reproductive toxicity]])</f>
        <v>0</v>
      </c>
    </row>
    <row r="2561" spans="1:34" x14ac:dyDescent="0.25">
      <c r="A2561" s="3">
        <f t="shared" si="320"/>
        <v>2560</v>
      </c>
      <c r="B2561" s="18"/>
      <c r="C2561" s="17" t="s">
        <v>21163</v>
      </c>
      <c r="D2561" s="18" t="s">
        <v>20767</v>
      </c>
      <c r="E2561" s="83" t="s">
        <v>20965</v>
      </c>
      <c r="F2561" s="17" t="s">
        <v>21547</v>
      </c>
      <c r="G2561" s="17" t="s">
        <v>21548</v>
      </c>
      <c r="H2561" s="17" t="s">
        <v>21549</v>
      </c>
      <c r="I2561" s="17" t="s">
        <v>21550</v>
      </c>
      <c r="J2561" s="18"/>
      <c r="K2561" s="80" t="e">
        <v>#N/A</v>
      </c>
      <c r="L2561" s="80" t="e">
        <v>#N/A</v>
      </c>
      <c r="M2561" s="80" t="e">
        <v>#N/A</v>
      </c>
      <c r="N2561" s="80" t="e">
        <v>#N/A</v>
      </c>
      <c r="O2561" s="80" t="e">
        <v>#N/A</v>
      </c>
      <c r="P2561" s="80" t="e">
        <v>#N/A</v>
      </c>
      <c r="Q2561" s="80" t="e">
        <v>#N/A</v>
      </c>
      <c r="R2561" s="80" t="e">
        <v>#N/A</v>
      </c>
      <c r="S2561" s="80" t="e">
        <v>#N/A</v>
      </c>
      <c r="T2561" s="80" t="e">
        <v>#N/A</v>
      </c>
      <c r="U2561" s="7" t="e">
        <v>#N/A</v>
      </c>
      <c r="V2561" s="80" t="e">
        <v>#N/A</v>
      </c>
      <c r="W2561" s="80" t="e">
        <v>#N/A</v>
      </c>
      <c r="X2561" s="80" t="e">
        <v>#N/A</v>
      </c>
      <c r="Y2561" s="7">
        <v>0</v>
      </c>
      <c r="Z2561" s="7">
        <f t="shared" si="321"/>
        <v>0</v>
      </c>
      <c r="AA2561" s="7">
        <f t="shared" si="322"/>
        <v>0</v>
      </c>
      <c r="AB2561" s="7" t="b">
        <f t="shared" si="323"/>
        <v>1</v>
      </c>
      <c r="AC2561" s="7" t="b">
        <f t="shared" si="324"/>
        <v>0</v>
      </c>
      <c r="AD2561" s="7" t="b">
        <f t="shared" si="325"/>
        <v>0</v>
      </c>
      <c r="AE2561" s="7" t="b">
        <f t="shared" si="326"/>
        <v>0</v>
      </c>
      <c r="AF2561" s="7" t="b">
        <f t="shared" si="327"/>
        <v>0</v>
      </c>
      <c r="AH2561" t="b">
        <f>AND(Table252102[[#This Row],[Developmental toxicity]:[Reproductive toxicity]])</f>
        <v>0</v>
      </c>
    </row>
    <row r="2562" spans="1:34" x14ac:dyDescent="0.25">
      <c r="A2562" s="3">
        <f t="shared" si="320"/>
        <v>2561</v>
      </c>
      <c r="B2562" s="18"/>
      <c r="C2562" s="18" t="s">
        <v>12726</v>
      </c>
      <c r="D2562" s="18" t="s">
        <v>12725</v>
      </c>
      <c r="E2562" s="70" t="s">
        <v>16783</v>
      </c>
      <c r="F2562" s="18" t="s">
        <v>16784</v>
      </c>
      <c r="G2562" s="18" t="s">
        <v>16785</v>
      </c>
      <c r="H2562" s="18" t="s">
        <v>16785</v>
      </c>
      <c r="I2562" s="18" t="s">
        <v>16786</v>
      </c>
      <c r="J2562" s="18"/>
      <c r="K2562" s="80" t="e">
        <v>#N/A</v>
      </c>
      <c r="L2562" s="80" t="e">
        <v>#N/A</v>
      </c>
      <c r="M2562" s="80" t="e">
        <v>#N/A</v>
      </c>
      <c r="N2562" s="80" t="e">
        <v>#N/A</v>
      </c>
      <c r="O2562" s="80" t="e">
        <v>#N/A</v>
      </c>
      <c r="P2562" s="80" t="e">
        <v>#N/A</v>
      </c>
      <c r="Q2562" s="80" t="e">
        <v>#N/A</v>
      </c>
      <c r="R2562" s="80" t="e">
        <v>#N/A</v>
      </c>
      <c r="S2562" s="80" t="e">
        <v>#N/A</v>
      </c>
      <c r="T2562" s="80" t="e">
        <v>#N/A</v>
      </c>
      <c r="U2562" s="7" t="e">
        <v>#N/A</v>
      </c>
      <c r="V2562" s="80" t="e">
        <v>#N/A</v>
      </c>
      <c r="W2562" s="18">
        <v>0</v>
      </c>
      <c r="X2562" s="18" t="e">
        <v>#N/A</v>
      </c>
      <c r="Y2562" s="7" t="e">
        <v>#N/A</v>
      </c>
      <c r="Z2562" s="7">
        <f t="shared" si="321"/>
        <v>0</v>
      </c>
      <c r="AA2562" s="7">
        <f t="shared" si="322"/>
        <v>0</v>
      </c>
      <c r="AB2562" s="7" t="b">
        <f t="shared" si="323"/>
        <v>0</v>
      </c>
      <c r="AC2562" s="7" t="b">
        <f t="shared" si="324"/>
        <v>1</v>
      </c>
      <c r="AD2562" s="7" t="b">
        <f t="shared" si="325"/>
        <v>0</v>
      </c>
      <c r="AE2562" s="7" t="b">
        <f t="shared" si="326"/>
        <v>1</v>
      </c>
      <c r="AF2562" s="7" t="b">
        <f t="shared" si="327"/>
        <v>0</v>
      </c>
      <c r="AH2562" t="b">
        <f>AND(Table252102[[#This Row],[Developmental toxicity]:[Reproductive toxicity]])</f>
        <v>0</v>
      </c>
    </row>
    <row r="2563" spans="1:34" x14ac:dyDescent="0.25">
      <c r="A2563" s="3">
        <f t="shared" si="320"/>
        <v>2562</v>
      </c>
      <c r="B2563" s="18"/>
      <c r="C2563" s="18" t="s">
        <v>11846</v>
      </c>
      <c r="D2563" s="18" t="s">
        <v>11845</v>
      </c>
      <c r="E2563" s="70" t="s">
        <v>15425</v>
      </c>
      <c r="F2563" s="18" t="s">
        <v>15426</v>
      </c>
      <c r="G2563" s="18" t="s">
        <v>11847</v>
      </c>
      <c r="H2563" s="18" t="s">
        <v>11847</v>
      </c>
      <c r="I2563" s="18" t="s">
        <v>15427</v>
      </c>
      <c r="J2563" s="18"/>
      <c r="K2563" s="80" t="e">
        <v>#N/A</v>
      </c>
      <c r="L2563" s="80" t="e">
        <v>#N/A</v>
      </c>
      <c r="M2563" s="80" t="e">
        <v>#N/A</v>
      </c>
      <c r="N2563" s="80" t="e">
        <v>#N/A</v>
      </c>
      <c r="O2563" s="80" t="e">
        <v>#N/A</v>
      </c>
      <c r="P2563" s="80" t="e">
        <v>#N/A</v>
      </c>
      <c r="Q2563" s="80" t="e">
        <v>#N/A</v>
      </c>
      <c r="R2563" s="80" t="e">
        <v>#N/A</v>
      </c>
      <c r="S2563" s="80" t="e">
        <v>#N/A</v>
      </c>
      <c r="T2563" s="80" t="e">
        <v>#N/A</v>
      </c>
      <c r="U2563" s="7" t="e">
        <v>#N/A</v>
      </c>
      <c r="V2563" s="80" t="e">
        <v>#N/A</v>
      </c>
      <c r="W2563" s="18">
        <v>0</v>
      </c>
      <c r="X2563" s="18" t="e">
        <v>#N/A</v>
      </c>
      <c r="Y2563" s="7" t="e">
        <v>#N/A</v>
      </c>
      <c r="Z2563" s="7">
        <f t="shared" si="321"/>
        <v>0</v>
      </c>
      <c r="AA2563" s="7">
        <f t="shared" si="322"/>
        <v>0</v>
      </c>
      <c r="AB2563" s="7" t="b">
        <f t="shared" si="323"/>
        <v>0</v>
      </c>
      <c r="AC2563" s="7" t="b">
        <f t="shared" si="324"/>
        <v>1</v>
      </c>
      <c r="AD2563" s="7" t="b">
        <f t="shared" si="325"/>
        <v>0</v>
      </c>
      <c r="AE2563" s="7" t="b">
        <f t="shared" si="326"/>
        <v>1</v>
      </c>
      <c r="AF2563" s="7" t="b">
        <f t="shared" si="327"/>
        <v>0</v>
      </c>
      <c r="AH2563" t="b">
        <f>AND(Table252102[[#This Row],[Developmental toxicity]:[Reproductive toxicity]])</f>
        <v>0</v>
      </c>
    </row>
    <row r="2564" spans="1:34" x14ac:dyDescent="0.25">
      <c r="A2564" s="3">
        <f t="shared" si="320"/>
        <v>2563</v>
      </c>
      <c r="B2564" s="18"/>
      <c r="C2564" s="18" t="s">
        <v>12796</v>
      </c>
      <c r="D2564" s="18" t="s">
        <v>12795</v>
      </c>
      <c r="E2564" s="70" t="s">
        <v>16885</v>
      </c>
      <c r="F2564" s="18" t="s">
        <v>16886</v>
      </c>
      <c r="G2564" s="18" t="s">
        <v>12797</v>
      </c>
      <c r="H2564" s="18" t="s">
        <v>12797</v>
      </c>
      <c r="I2564" s="18" t="s">
        <v>16887</v>
      </c>
      <c r="J2564" s="18"/>
      <c r="K2564" s="80" t="e">
        <v>#N/A</v>
      </c>
      <c r="L2564" s="80" t="e">
        <v>#N/A</v>
      </c>
      <c r="M2564" s="80" t="e">
        <v>#N/A</v>
      </c>
      <c r="N2564" s="80" t="e">
        <v>#N/A</v>
      </c>
      <c r="O2564" s="80" t="e">
        <v>#N/A</v>
      </c>
      <c r="P2564" s="80" t="e">
        <v>#N/A</v>
      </c>
      <c r="Q2564" s="80" t="e">
        <v>#N/A</v>
      </c>
      <c r="R2564" s="80" t="e">
        <v>#N/A</v>
      </c>
      <c r="S2564" s="80" t="e">
        <v>#N/A</v>
      </c>
      <c r="T2564" s="80" t="e">
        <v>#N/A</v>
      </c>
      <c r="U2564" s="7" t="e">
        <v>#N/A</v>
      </c>
      <c r="V2564" s="80" t="e">
        <v>#N/A</v>
      </c>
      <c r="W2564" s="18">
        <v>0</v>
      </c>
      <c r="X2564" s="18" t="e">
        <v>#N/A</v>
      </c>
      <c r="Y2564" s="7" t="e">
        <v>#N/A</v>
      </c>
      <c r="Z2564" s="7">
        <f t="shared" si="321"/>
        <v>0</v>
      </c>
      <c r="AA2564" s="7">
        <f t="shared" si="322"/>
        <v>0</v>
      </c>
      <c r="AB2564" s="7" t="b">
        <f t="shared" si="323"/>
        <v>0</v>
      </c>
      <c r="AC2564" s="7" t="b">
        <f t="shared" si="324"/>
        <v>1</v>
      </c>
      <c r="AD2564" s="7" t="b">
        <f t="shared" si="325"/>
        <v>0</v>
      </c>
      <c r="AE2564" s="7" t="b">
        <f t="shared" si="326"/>
        <v>1</v>
      </c>
      <c r="AF2564" s="7" t="b">
        <f t="shared" si="327"/>
        <v>0</v>
      </c>
      <c r="AH2564" t="b">
        <f>AND(Table252102[[#This Row],[Developmental toxicity]:[Reproductive toxicity]])</f>
        <v>0</v>
      </c>
    </row>
    <row r="2565" spans="1:34" x14ac:dyDescent="0.25">
      <c r="A2565" s="3">
        <f t="shared" si="320"/>
        <v>2564</v>
      </c>
      <c r="B2565" s="18"/>
      <c r="C2565" s="18" t="s">
        <v>12801</v>
      </c>
      <c r="D2565" s="18" t="s">
        <v>12800</v>
      </c>
      <c r="E2565" s="70" t="s">
        <v>16892</v>
      </c>
      <c r="F2565" s="18" t="s">
        <v>16893</v>
      </c>
      <c r="G2565" s="18" t="s">
        <v>12802</v>
      </c>
      <c r="H2565" s="18" t="s">
        <v>12802</v>
      </c>
      <c r="I2565" s="18" t="s">
        <v>16894</v>
      </c>
      <c r="J2565" s="18"/>
      <c r="K2565" s="80" t="e">
        <v>#N/A</v>
      </c>
      <c r="L2565" s="80" t="e">
        <v>#N/A</v>
      </c>
      <c r="M2565" s="80" t="e">
        <v>#N/A</v>
      </c>
      <c r="N2565" s="80" t="e">
        <v>#N/A</v>
      </c>
      <c r="O2565" s="80" t="e">
        <v>#N/A</v>
      </c>
      <c r="P2565" s="80" t="e">
        <v>#N/A</v>
      </c>
      <c r="Q2565" s="80" t="e">
        <v>#N/A</v>
      </c>
      <c r="R2565" s="80" t="e">
        <v>#N/A</v>
      </c>
      <c r="S2565" s="80" t="e">
        <v>#N/A</v>
      </c>
      <c r="T2565" s="80" t="e">
        <v>#N/A</v>
      </c>
      <c r="U2565" s="7" t="e">
        <v>#N/A</v>
      </c>
      <c r="V2565" s="80" t="e">
        <v>#N/A</v>
      </c>
      <c r="W2565" s="18">
        <v>0</v>
      </c>
      <c r="X2565" s="18" t="e">
        <v>#N/A</v>
      </c>
      <c r="Y2565" s="7" t="e">
        <v>#N/A</v>
      </c>
      <c r="Z2565" s="7">
        <f t="shared" si="321"/>
        <v>0</v>
      </c>
      <c r="AA2565" s="7">
        <f t="shared" si="322"/>
        <v>0</v>
      </c>
      <c r="AB2565" s="7" t="b">
        <f t="shared" si="323"/>
        <v>0</v>
      </c>
      <c r="AC2565" s="7" t="b">
        <f t="shared" si="324"/>
        <v>1</v>
      </c>
      <c r="AD2565" s="7" t="b">
        <f t="shared" si="325"/>
        <v>0</v>
      </c>
      <c r="AE2565" s="7" t="b">
        <f t="shared" si="326"/>
        <v>1</v>
      </c>
      <c r="AF2565" s="7" t="b">
        <f t="shared" si="327"/>
        <v>0</v>
      </c>
      <c r="AH2565" t="b">
        <f>AND(Table252102[[#This Row],[Developmental toxicity]:[Reproductive toxicity]])</f>
        <v>0</v>
      </c>
    </row>
    <row r="2566" spans="1:34" x14ac:dyDescent="0.25">
      <c r="A2566" s="3">
        <f t="shared" si="320"/>
        <v>2565</v>
      </c>
      <c r="B2566" s="18" t="s">
        <v>1440</v>
      </c>
      <c r="C2566" s="18" t="s">
        <v>1943</v>
      </c>
      <c r="D2566" s="18" t="s">
        <v>2807</v>
      </c>
      <c r="E2566" s="70" t="s">
        <v>7226</v>
      </c>
      <c r="F2566" s="18" t="s">
        <v>8075</v>
      </c>
      <c r="G2566" s="18" t="s">
        <v>8929</v>
      </c>
      <c r="H2566" s="18" t="s">
        <v>8929</v>
      </c>
      <c r="I2566" s="18" t="s">
        <v>8930</v>
      </c>
      <c r="J2566" s="18"/>
      <c r="K2566" s="80" t="e">
        <v>#N/A</v>
      </c>
      <c r="L2566" s="80" t="e">
        <v>#N/A</v>
      </c>
      <c r="M2566" s="80" t="e">
        <v>#N/A</v>
      </c>
      <c r="N2566" s="80" t="e">
        <v>#N/A</v>
      </c>
      <c r="O2566" s="80" t="e">
        <v>#N/A</v>
      </c>
      <c r="P2566" s="80" t="e">
        <v>#N/A</v>
      </c>
      <c r="Q2566" s="80" t="e">
        <v>#N/A</v>
      </c>
      <c r="R2566" s="80" t="e">
        <v>#N/A</v>
      </c>
      <c r="S2566" s="80" t="e">
        <v>#N/A</v>
      </c>
      <c r="T2566" s="80">
        <v>0</v>
      </c>
      <c r="U2566" s="7" t="e">
        <v>#N/A</v>
      </c>
      <c r="V2566" s="80" t="e">
        <v>#N/A</v>
      </c>
      <c r="W2566" s="80" t="e">
        <v>#N/A</v>
      </c>
      <c r="X2566" s="80" t="e">
        <v>#N/A</v>
      </c>
      <c r="Y2566" s="7">
        <v>0</v>
      </c>
      <c r="Z2566" s="7">
        <f t="shared" si="321"/>
        <v>0</v>
      </c>
      <c r="AA2566" s="7">
        <f t="shared" si="322"/>
        <v>0</v>
      </c>
      <c r="AB2566" s="7" t="b">
        <f t="shared" si="323"/>
        <v>1</v>
      </c>
      <c r="AC2566" s="7" t="b">
        <f t="shared" si="324"/>
        <v>0</v>
      </c>
      <c r="AD2566" s="7" t="b">
        <f t="shared" si="325"/>
        <v>1</v>
      </c>
      <c r="AE2566" s="7" t="b">
        <f t="shared" si="326"/>
        <v>0</v>
      </c>
      <c r="AF2566" s="7" t="b">
        <f t="shared" si="327"/>
        <v>0</v>
      </c>
      <c r="AH2566" t="b">
        <f>AND(Table252102[[#This Row],[Developmental toxicity]:[Reproductive toxicity]])</f>
        <v>0</v>
      </c>
    </row>
    <row r="2567" spans="1:34" x14ac:dyDescent="0.25">
      <c r="A2567" s="3">
        <f t="shared" si="320"/>
        <v>2566</v>
      </c>
      <c r="B2567" s="18" t="s">
        <v>1440</v>
      </c>
      <c r="C2567" s="18" t="s">
        <v>2021</v>
      </c>
      <c r="D2567" s="18" t="s">
        <v>2900</v>
      </c>
      <c r="E2567" s="70" t="s">
        <v>7302</v>
      </c>
      <c r="F2567" s="18" t="s">
        <v>8151</v>
      </c>
      <c r="G2567" s="18" t="s">
        <v>9083</v>
      </c>
      <c r="H2567" s="18" t="s">
        <v>9083</v>
      </c>
      <c r="I2567" s="18" t="s">
        <v>9084</v>
      </c>
      <c r="J2567" s="18"/>
      <c r="K2567" s="80" t="e">
        <v>#N/A</v>
      </c>
      <c r="L2567" s="80" t="e">
        <v>#N/A</v>
      </c>
      <c r="M2567" s="80" t="e">
        <v>#N/A</v>
      </c>
      <c r="N2567" s="80" t="e">
        <v>#N/A</v>
      </c>
      <c r="O2567" s="80" t="e">
        <v>#N/A</v>
      </c>
      <c r="P2567" s="80" t="e">
        <v>#N/A</v>
      </c>
      <c r="Q2567" s="80" t="e">
        <v>#N/A</v>
      </c>
      <c r="R2567" s="80" t="e">
        <v>#N/A</v>
      </c>
      <c r="S2567" s="80" t="e">
        <v>#N/A</v>
      </c>
      <c r="T2567" s="80">
        <v>0</v>
      </c>
      <c r="U2567" s="7" t="e">
        <v>#N/A</v>
      </c>
      <c r="V2567" s="80" t="e">
        <v>#N/A</v>
      </c>
      <c r="W2567" s="80">
        <v>0</v>
      </c>
      <c r="X2567" s="80" t="e">
        <v>#N/A</v>
      </c>
      <c r="Y2567" s="7">
        <v>0</v>
      </c>
      <c r="Z2567" s="7">
        <f t="shared" si="321"/>
        <v>0</v>
      </c>
      <c r="AA2567" s="7">
        <f t="shared" si="322"/>
        <v>0</v>
      </c>
      <c r="AB2567" s="7" t="b">
        <f t="shared" si="323"/>
        <v>1</v>
      </c>
      <c r="AC2567" s="7" t="b">
        <f t="shared" si="324"/>
        <v>1</v>
      </c>
      <c r="AD2567" s="7" t="b">
        <f t="shared" si="325"/>
        <v>1</v>
      </c>
      <c r="AE2567" s="7" t="b">
        <f t="shared" si="326"/>
        <v>1</v>
      </c>
      <c r="AF2567" s="7" t="b">
        <f t="shared" si="327"/>
        <v>0</v>
      </c>
      <c r="AH2567" t="b">
        <f>AND(Table252102[[#This Row],[Developmental toxicity]:[Reproductive toxicity]])</f>
        <v>1</v>
      </c>
    </row>
    <row r="2568" spans="1:34" x14ac:dyDescent="0.25">
      <c r="A2568" s="3">
        <f t="shared" si="320"/>
        <v>2567</v>
      </c>
      <c r="B2568" s="18" t="s">
        <v>1440</v>
      </c>
      <c r="C2568" s="18" t="s">
        <v>2246</v>
      </c>
      <c r="D2568" s="18" t="s">
        <v>3151</v>
      </c>
      <c r="E2568" s="79" t="s">
        <v>7524</v>
      </c>
      <c r="F2568" s="17" t="s">
        <v>8372</v>
      </c>
      <c r="G2568" s="17" t="s">
        <v>9567</v>
      </c>
      <c r="H2568" s="17" t="s">
        <v>9568</v>
      </c>
      <c r="I2568" s="17" t="s">
        <v>9569</v>
      </c>
      <c r="J2568" s="18"/>
      <c r="K2568" s="80" t="e">
        <v>#N/A</v>
      </c>
      <c r="L2568" s="80" t="e">
        <v>#N/A</v>
      </c>
      <c r="M2568" s="80" t="e">
        <v>#N/A</v>
      </c>
      <c r="N2568" s="80" t="e">
        <v>#N/A</v>
      </c>
      <c r="O2568" s="80" t="e">
        <v>#N/A</v>
      </c>
      <c r="P2568" s="80" t="e">
        <v>#N/A</v>
      </c>
      <c r="Q2568" s="80" t="e">
        <v>#N/A</v>
      </c>
      <c r="R2568" s="80" t="e">
        <v>#N/A</v>
      </c>
      <c r="S2568" s="80" t="e">
        <v>#N/A</v>
      </c>
      <c r="T2568" s="80">
        <v>0</v>
      </c>
      <c r="U2568" s="7" t="e">
        <v>#N/A</v>
      </c>
      <c r="V2568" s="80" t="e">
        <v>#N/A</v>
      </c>
      <c r="W2568" s="80" t="e">
        <v>#N/A</v>
      </c>
      <c r="X2568" s="80" t="e">
        <v>#N/A</v>
      </c>
      <c r="Y2568" s="7" t="e">
        <v>#N/A</v>
      </c>
      <c r="Z2568" s="7">
        <f t="shared" si="321"/>
        <v>0</v>
      </c>
      <c r="AA2568" s="7">
        <f t="shared" si="322"/>
        <v>0</v>
      </c>
      <c r="AB2568" s="7" t="b">
        <f t="shared" si="323"/>
        <v>1</v>
      </c>
      <c r="AC2568" s="7" t="b">
        <f t="shared" si="324"/>
        <v>0</v>
      </c>
      <c r="AD2568" s="7" t="b">
        <f t="shared" si="325"/>
        <v>1</v>
      </c>
      <c r="AE2568" s="7" t="b">
        <f t="shared" si="326"/>
        <v>0</v>
      </c>
      <c r="AF2568" s="7" t="b">
        <f t="shared" si="327"/>
        <v>0</v>
      </c>
      <c r="AH2568" t="b">
        <f>AND(Table252102[[#This Row],[Developmental toxicity]:[Reproductive toxicity]])</f>
        <v>0</v>
      </c>
    </row>
    <row r="2569" spans="1:34" x14ac:dyDescent="0.25">
      <c r="A2569" s="3">
        <f t="shared" si="320"/>
        <v>2568</v>
      </c>
      <c r="B2569" s="18"/>
      <c r="C2569" s="18" t="s">
        <v>20602</v>
      </c>
      <c r="D2569" s="18" t="s">
        <v>19275</v>
      </c>
      <c r="E2569" s="70" t="s">
        <v>20357</v>
      </c>
      <c r="F2569" s="18" t="s">
        <v>19921</v>
      </c>
      <c r="G2569" s="18" t="s">
        <v>19922</v>
      </c>
      <c r="H2569" s="18" t="s">
        <v>19923</v>
      </c>
      <c r="I2569" s="18" t="s">
        <v>19924</v>
      </c>
      <c r="J2569" s="18" t="s">
        <v>20</v>
      </c>
      <c r="K2569" s="80" t="e">
        <v>#N/A</v>
      </c>
      <c r="L2569" s="80" t="e">
        <v>#N/A</v>
      </c>
      <c r="M2569" s="80" t="e">
        <v>#N/A</v>
      </c>
      <c r="N2569" s="80" t="e">
        <v>#N/A</v>
      </c>
      <c r="O2569" s="80" t="e">
        <v>#N/A</v>
      </c>
      <c r="P2569" s="80" t="e">
        <v>#N/A</v>
      </c>
      <c r="Q2569" s="80" t="e">
        <v>#N/A</v>
      </c>
      <c r="R2569" s="80" t="e">
        <v>#N/A</v>
      </c>
      <c r="S2569" s="80" t="e">
        <v>#N/A</v>
      </c>
      <c r="T2569" s="80" t="e">
        <v>#N/A</v>
      </c>
      <c r="U2569" s="7" t="e">
        <v>#N/A</v>
      </c>
      <c r="V2569" s="80" t="e">
        <v>#N/A</v>
      </c>
      <c r="W2569" s="80" t="e">
        <v>#N/A</v>
      </c>
      <c r="X2569" s="80">
        <v>0</v>
      </c>
      <c r="Y2569" s="7" t="e">
        <v>#N/A</v>
      </c>
      <c r="Z2569" s="7">
        <f t="shared" si="321"/>
        <v>0</v>
      </c>
      <c r="AA2569" s="7">
        <f t="shared" si="322"/>
        <v>0</v>
      </c>
      <c r="AB2569" s="7" t="b">
        <f t="shared" si="323"/>
        <v>1</v>
      </c>
      <c r="AC2569" s="7" t="b">
        <f t="shared" si="324"/>
        <v>0</v>
      </c>
      <c r="AD2569" s="7" t="b">
        <f t="shared" si="325"/>
        <v>0</v>
      </c>
      <c r="AE2569" s="7" t="b">
        <f t="shared" si="326"/>
        <v>0</v>
      </c>
      <c r="AF2569" s="7" t="b">
        <f t="shared" si="327"/>
        <v>0</v>
      </c>
      <c r="AH2569" t="b">
        <f>AND(Table252102[[#This Row],[Developmental toxicity]:[Reproductive toxicity]])</f>
        <v>0</v>
      </c>
    </row>
    <row r="2570" spans="1:34" x14ac:dyDescent="0.25">
      <c r="A2570" s="3">
        <f t="shared" si="320"/>
        <v>2569</v>
      </c>
      <c r="B2570" s="18"/>
      <c r="C2570" s="18" t="s">
        <v>12421</v>
      </c>
      <c r="D2570" s="18" t="s">
        <v>12420</v>
      </c>
      <c r="E2570" s="70" t="s">
        <v>16303</v>
      </c>
      <c r="F2570" s="18" t="s">
        <v>16304</v>
      </c>
      <c r="G2570" s="18" t="s">
        <v>12422</v>
      </c>
      <c r="H2570" s="18" t="s">
        <v>12422</v>
      </c>
      <c r="I2570" s="18" t="s">
        <v>16305</v>
      </c>
      <c r="J2570" s="18"/>
      <c r="K2570" s="80" t="e">
        <v>#N/A</v>
      </c>
      <c r="L2570" s="80" t="e">
        <v>#N/A</v>
      </c>
      <c r="M2570" s="80" t="e">
        <v>#N/A</v>
      </c>
      <c r="N2570" s="80" t="e">
        <v>#N/A</v>
      </c>
      <c r="O2570" s="80" t="e">
        <v>#N/A</v>
      </c>
      <c r="P2570" s="80" t="e">
        <v>#N/A</v>
      </c>
      <c r="Q2570" s="80" t="e">
        <v>#N/A</v>
      </c>
      <c r="R2570" s="80" t="e">
        <v>#N/A</v>
      </c>
      <c r="S2570" s="80" t="e">
        <v>#N/A</v>
      </c>
      <c r="T2570" s="80" t="e">
        <v>#N/A</v>
      </c>
      <c r="U2570" s="7" t="e">
        <v>#N/A</v>
      </c>
      <c r="V2570" s="80" t="e">
        <v>#N/A</v>
      </c>
      <c r="W2570" s="18">
        <v>0</v>
      </c>
      <c r="X2570" s="18" t="e">
        <v>#N/A</v>
      </c>
      <c r="Y2570" s="7" t="e">
        <v>#N/A</v>
      </c>
      <c r="Z2570" s="7">
        <f t="shared" si="321"/>
        <v>0</v>
      </c>
      <c r="AA2570" s="7">
        <f t="shared" si="322"/>
        <v>0</v>
      </c>
      <c r="AB2570" s="7" t="b">
        <f t="shared" si="323"/>
        <v>0</v>
      </c>
      <c r="AC2570" s="7" t="b">
        <f t="shared" si="324"/>
        <v>1</v>
      </c>
      <c r="AD2570" s="7" t="b">
        <f t="shared" si="325"/>
        <v>0</v>
      </c>
      <c r="AE2570" s="7" t="b">
        <f t="shared" si="326"/>
        <v>1</v>
      </c>
      <c r="AF2570" s="7" t="b">
        <f t="shared" si="327"/>
        <v>0</v>
      </c>
      <c r="AH2570" t="b">
        <f>AND(Table252102[[#This Row],[Developmental toxicity]:[Reproductive toxicity]])</f>
        <v>0</v>
      </c>
    </row>
    <row r="2571" spans="1:34" x14ac:dyDescent="0.25">
      <c r="A2571" s="3">
        <f t="shared" si="320"/>
        <v>2570</v>
      </c>
      <c r="B2571" s="18"/>
      <c r="C2571" s="18" t="s">
        <v>11636</v>
      </c>
      <c r="D2571" s="18" t="s">
        <v>11635</v>
      </c>
      <c r="E2571" s="70" t="s">
        <v>15030</v>
      </c>
      <c r="F2571" s="18" t="s">
        <v>15031</v>
      </c>
      <c r="G2571" s="18" t="s">
        <v>11637</v>
      </c>
      <c r="H2571" s="18" t="s">
        <v>11637</v>
      </c>
      <c r="I2571" s="18" t="s">
        <v>15032</v>
      </c>
      <c r="J2571" s="18"/>
      <c r="K2571" s="80" t="e">
        <v>#N/A</v>
      </c>
      <c r="L2571" s="80" t="e">
        <v>#N/A</v>
      </c>
      <c r="M2571" s="80" t="e">
        <v>#N/A</v>
      </c>
      <c r="N2571" s="80" t="e">
        <v>#N/A</v>
      </c>
      <c r="O2571" s="80" t="e">
        <v>#N/A</v>
      </c>
      <c r="P2571" s="80" t="e">
        <v>#N/A</v>
      </c>
      <c r="Q2571" s="80" t="e">
        <v>#N/A</v>
      </c>
      <c r="R2571" s="80" t="e">
        <v>#N/A</v>
      </c>
      <c r="S2571" s="80" t="e">
        <v>#N/A</v>
      </c>
      <c r="T2571" s="80" t="e">
        <v>#N/A</v>
      </c>
      <c r="U2571" s="7" t="e">
        <v>#N/A</v>
      </c>
      <c r="V2571" s="80" t="e">
        <v>#N/A</v>
      </c>
      <c r="W2571" s="80">
        <v>1</v>
      </c>
      <c r="X2571" s="80" t="e">
        <v>#N/A</v>
      </c>
      <c r="Y2571" s="7">
        <v>1</v>
      </c>
      <c r="Z2571" s="7">
        <f t="shared" si="321"/>
        <v>1</v>
      </c>
      <c r="AA2571" s="7">
        <f t="shared" si="322"/>
        <v>1</v>
      </c>
      <c r="AB2571" s="7" t="b">
        <f t="shared" si="323"/>
        <v>1</v>
      </c>
      <c r="AC2571" s="7" t="b">
        <f t="shared" si="324"/>
        <v>1</v>
      </c>
      <c r="AD2571" s="7" t="b">
        <f t="shared" si="325"/>
        <v>0</v>
      </c>
      <c r="AE2571" s="7" t="b">
        <f t="shared" si="326"/>
        <v>1</v>
      </c>
      <c r="AF2571" s="7" t="b">
        <f t="shared" si="327"/>
        <v>0</v>
      </c>
      <c r="AH2571" t="b">
        <f>AND(Table252102[[#This Row],[Developmental toxicity]:[Reproductive toxicity]])</f>
        <v>1</v>
      </c>
    </row>
    <row r="2572" spans="1:34" x14ac:dyDescent="0.25">
      <c r="A2572" s="3">
        <f t="shared" si="320"/>
        <v>2571</v>
      </c>
      <c r="B2572" s="18"/>
      <c r="C2572" s="18" t="s">
        <v>13289</v>
      </c>
      <c r="D2572" s="18" t="s">
        <v>13288</v>
      </c>
      <c r="E2572" s="70" t="s">
        <v>17608</v>
      </c>
      <c r="F2572" s="18" t="s">
        <v>17609</v>
      </c>
      <c r="G2572" s="18" t="s">
        <v>13290</v>
      </c>
      <c r="H2572" s="18" t="s">
        <v>13290</v>
      </c>
      <c r="I2572" s="18" t="s">
        <v>17610</v>
      </c>
      <c r="J2572" s="18"/>
      <c r="K2572" s="80" t="e">
        <v>#N/A</v>
      </c>
      <c r="L2572" s="80" t="e">
        <v>#N/A</v>
      </c>
      <c r="M2572" s="80" t="e">
        <v>#N/A</v>
      </c>
      <c r="N2572" s="80" t="e">
        <v>#N/A</v>
      </c>
      <c r="O2572" s="80" t="e">
        <v>#N/A</v>
      </c>
      <c r="P2572" s="80" t="e">
        <v>#N/A</v>
      </c>
      <c r="Q2572" s="80" t="e">
        <v>#N/A</v>
      </c>
      <c r="R2572" s="80" t="e">
        <v>#N/A</v>
      </c>
      <c r="S2572" s="80" t="e">
        <v>#N/A</v>
      </c>
      <c r="T2572" s="80" t="e">
        <v>#N/A</v>
      </c>
      <c r="U2572" s="7" t="e">
        <v>#N/A</v>
      </c>
      <c r="V2572" s="80" t="e">
        <v>#N/A</v>
      </c>
      <c r="W2572" s="18">
        <v>0</v>
      </c>
      <c r="X2572" s="18" t="e">
        <v>#N/A</v>
      </c>
      <c r="Y2572" s="7" t="e">
        <v>#N/A</v>
      </c>
      <c r="Z2572" s="7">
        <f t="shared" si="321"/>
        <v>0</v>
      </c>
      <c r="AA2572" s="7">
        <f t="shared" si="322"/>
        <v>0</v>
      </c>
      <c r="AB2572" s="7" t="b">
        <f t="shared" si="323"/>
        <v>0</v>
      </c>
      <c r="AC2572" s="7" t="b">
        <f t="shared" si="324"/>
        <v>1</v>
      </c>
      <c r="AD2572" s="7" t="b">
        <f t="shared" si="325"/>
        <v>0</v>
      </c>
      <c r="AE2572" s="7" t="b">
        <f t="shared" si="326"/>
        <v>1</v>
      </c>
      <c r="AF2572" s="7" t="b">
        <f t="shared" si="327"/>
        <v>0</v>
      </c>
      <c r="AH2572" t="b">
        <f>AND(Table252102[[#This Row],[Developmental toxicity]:[Reproductive toxicity]])</f>
        <v>0</v>
      </c>
    </row>
    <row r="2573" spans="1:34" x14ac:dyDescent="0.25">
      <c r="A2573" s="3">
        <f t="shared" si="320"/>
        <v>2572</v>
      </c>
      <c r="B2573" s="18"/>
      <c r="C2573" s="18" t="s">
        <v>10776</v>
      </c>
      <c r="D2573" s="18" t="s">
        <v>10775</v>
      </c>
      <c r="E2573" s="70" t="s">
        <v>13446</v>
      </c>
      <c r="F2573" s="18" t="s">
        <v>13447</v>
      </c>
      <c r="G2573" s="18" t="s">
        <v>13448</v>
      </c>
      <c r="H2573" s="18" t="s">
        <v>9259</v>
      </c>
      <c r="I2573" s="18" t="s">
        <v>13449</v>
      </c>
      <c r="J2573" s="18"/>
      <c r="K2573" s="80" t="e">
        <v>#N/A</v>
      </c>
      <c r="L2573" s="80" t="e">
        <v>#N/A</v>
      </c>
      <c r="M2573" s="80" t="e">
        <v>#N/A</v>
      </c>
      <c r="N2573" s="80" t="e">
        <v>#N/A</v>
      </c>
      <c r="O2573" s="80" t="e">
        <v>#N/A</v>
      </c>
      <c r="P2573" s="80" t="e">
        <v>#N/A</v>
      </c>
      <c r="Q2573" s="80" t="e">
        <v>#N/A</v>
      </c>
      <c r="R2573" s="80" t="e">
        <v>#N/A</v>
      </c>
      <c r="S2573" s="80" t="e">
        <v>#N/A</v>
      </c>
      <c r="T2573" s="80">
        <v>0</v>
      </c>
      <c r="U2573" s="7" t="e">
        <v>#N/A</v>
      </c>
      <c r="V2573" s="80" t="e">
        <v>#N/A</v>
      </c>
      <c r="W2573" s="18">
        <v>1</v>
      </c>
      <c r="X2573" s="18" t="e">
        <v>#N/A</v>
      </c>
      <c r="Y2573" s="7">
        <v>1</v>
      </c>
      <c r="Z2573" s="7">
        <f t="shared" si="321"/>
        <v>1</v>
      </c>
      <c r="AA2573" s="7">
        <f t="shared" si="322"/>
        <v>1</v>
      </c>
      <c r="AB2573" s="7" t="b">
        <f t="shared" si="323"/>
        <v>1</v>
      </c>
      <c r="AC2573" s="7" t="b">
        <f t="shared" si="324"/>
        <v>1</v>
      </c>
      <c r="AD2573" s="7" t="b">
        <f t="shared" si="325"/>
        <v>1</v>
      </c>
      <c r="AE2573" s="7" t="b">
        <f t="shared" si="326"/>
        <v>1</v>
      </c>
      <c r="AF2573" s="7" t="b">
        <f t="shared" si="327"/>
        <v>0</v>
      </c>
      <c r="AH2573" t="b">
        <f>AND(Table252102[[#This Row],[Developmental toxicity]:[Reproductive toxicity]])</f>
        <v>1</v>
      </c>
    </row>
    <row r="2574" spans="1:34" x14ac:dyDescent="0.25">
      <c r="A2574" s="3">
        <f t="shared" si="320"/>
        <v>2573</v>
      </c>
      <c r="B2574" s="18" t="s">
        <v>1440</v>
      </c>
      <c r="C2574" s="18" t="s">
        <v>2669</v>
      </c>
      <c r="D2574" s="18" t="s">
        <v>3631</v>
      </c>
      <c r="E2574" s="79" t="s">
        <v>7941</v>
      </c>
      <c r="F2574" s="17" t="s">
        <v>8780</v>
      </c>
      <c r="G2574" s="17" t="s">
        <v>10483</v>
      </c>
      <c r="H2574" s="17" t="s">
        <v>10484</v>
      </c>
      <c r="I2574" s="17" t="s">
        <v>10485</v>
      </c>
      <c r="J2574" s="18"/>
      <c r="K2574" s="80" t="e">
        <v>#N/A</v>
      </c>
      <c r="L2574" s="80" t="e">
        <v>#N/A</v>
      </c>
      <c r="M2574" s="80" t="e">
        <v>#N/A</v>
      </c>
      <c r="N2574" s="80" t="e">
        <v>#N/A</v>
      </c>
      <c r="O2574" s="80" t="e">
        <v>#N/A</v>
      </c>
      <c r="P2574" s="80" t="e">
        <v>#N/A</v>
      </c>
      <c r="Q2574" s="80" t="e">
        <v>#N/A</v>
      </c>
      <c r="R2574" s="80" t="e">
        <v>#N/A</v>
      </c>
      <c r="S2574" s="80" t="e">
        <v>#N/A</v>
      </c>
      <c r="T2574" s="80">
        <v>0</v>
      </c>
      <c r="U2574" s="7" t="e">
        <v>#N/A</v>
      </c>
      <c r="V2574" s="80" t="e">
        <v>#N/A</v>
      </c>
      <c r="W2574" s="80" t="e">
        <v>#N/A</v>
      </c>
      <c r="X2574" s="80" t="e">
        <v>#N/A</v>
      </c>
      <c r="Y2574" s="7" t="e">
        <v>#N/A</v>
      </c>
      <c r="Z2574" s="7">
        <f t="shared" si="321"/>
        <v>0</v>
      </c>
      <c r="AA2574" s="7">
        <f t="shared" si="322"/>
        <v>0</v>
      </c>
      <c r="AB2574" s="7" t="b">
        <f t="shared" si="323"/>
        <v>1</v>
      </c>
      <c r="AC2574" s="7" t="b">
        <f t="shared" si="324"/>
        <v>0</v>
      </c>
      <c r="AD2574" s="7" t="b">
        <f t="shared" si="325"/>
        <v>1</v>
      </c>
      <c r="AE2574" s="7" t="b">
        <f t="shared" si="326"/>
        <v>0</v>
      </c>
      <c r="AF2574" s="7" t="b">
        <f t="shared" si="327"/>
        <v>0</v>
      </c>
      <c r="AH2574" t="b">
        <f>AND(Table252102[[#This Row],[Developmental toxicity]:[Reproductive toxicity]])</f>
        <v>0</v>
      </c>
    </row>
    <row r="2575" spans="1:34" x14ac:dyDescent="0.25">
      <c r="A2575" s="3">
        <f t="shared" si="320"/>
        <v>2574</v>
      </c>
      <c r="B2575" s="18">
        <v>12</v>
      </c>
      <c r="C2575" s="18" t="s">
        <v>331</v>
      </c>
      <c r="D2575" s="18" t="s">
        <v>5059</v>
      </c>
      <c r="E2575" s="70" t="s">
        <v>4545</v>
      </c>
      <c r="F2575" s="18" t="s">
        <v>5473</v>
      </c>
      <c r="G2575" s="18" t="s">
        <v>332</v>
      </c>
      <c r="H2575" s="18" t="s">
        <v>5966</v>
      </c>
      <c r="I2575" s="18" t="s">
        <v>6362</v>
      </c>
      <c r="J2575" s="18" t="s">
        <v>1431</v>
      </c>
      <c r="K2575" s="80" t="e">
        <v>#N/A</v>
      </c>
      <c r="L2575" s="80">
        <v>1</v>
      </c>
      <c r="M2575" s="80" t="e">
        <v>#N/A</v>
      </c>
      <c r="N2575" s="80" t="e">
        <v>#N/A</v>
      </c>
      <c r="O2575" s="80" t="e">
        <v>#N/A</v>
      </c>
      <c r="P2575" s="80" t="e">
        <v>#N/A</v>
      </c>
      <c r="Q2575" s="80" t="e">
        <v>#N/A</v>
      </c>
      <c r="R2575" s="80" t="e">
        <v>#N/A</v>
      </c>
      <c r="S2575" s="80" t="e">
        <v>#N/A</v>
      </c>
      <c r="T2575" s="80" t="e">
        <v>#N/A</v>
      </c>
      <c r="U2575" s="7" t="e">
        <v>#N/A</v>
      </c>
      <c r="V2575" s="80" t="e">
        <v>#N/A</v>
      </c>
      <c r="W2575" s="80">
        <v>0</v>
      </c>
      <c r="X2575" s="80" t="e">
        <v>#N/A</v>
      </c>
      <c r="Y2575" s="7">
        <v>1</v>
      </c>
      <c r="Z2575" s="7">
        <f t="shared" si="321"/>
        <v>1</v>
      </c>
      <c r="AA2575" s="7">
        <f t="shared" si="322"/>
        <v>1</v>
      </c>
      <c r="AB2575" s="7" t="b">
        <f t="shared" si="323"/>
        <v>1</v>
      </c>
      <c r="AC2575" s="7" t="b">
        <f t="shared" si="324"/>
        <v>1</v>
      </c>
      <c r="AD2575" s="7" t="b">
        <f t="shared" si="325"/>
        <v>0</v>
      </c>
      <c r="AE2575" s="7" t="b">
        <f t="shared" si="326"/>
        <v>1</v>
      </c>
      <c r="AF2575" s="7" t="b">
        <f t="shared" si="327"/>
        <v>0</v>
      </c>
      <c r="AH2575" t="b">
        <f>AND(Table252102[[#This Row],[Developmental toxicity]:[Reproductive toxicity]])</f>
        <v>1</v>
      </c>
    </row>
    <row r="2576" spans="1:34" x14ac:dyDescent="0.25">
      <c r="A2576" s="3">
        <f t="shared" si="320"/>
        <v>2575</v>
      </c>
      <c r="B2576" s="18" t="s">
        <v>1440</v>
      </c>
      <c r="C2576" s="71" t="s">
        <v>1768</v>
      </c>
      <c r="D2576" s="71" t="s">
        <v>1769</v>
      </c>
      <c r="E2576" s="79" t="s">
        <v>7067</v>
      </c>
      <c r="F2576" s="85" t="s">
        <v>1789</v>
      </c>
      <c r="G2576" s="85" t="s">
        <v>1788</v>
      </c>
      <c r="H2576" s="17" t="s">
        <v>1788</v>
      </c>
      <c r="I2576" s="17" t="s">
        <v>7173</v>
      </c>
      <c r="J2576" s="18" t="s">
        <v>1790</v>
      </c>
      <c r="K2576" s="80" t="e">
        <v>#N/A</v>
      </c>
      <c r="L2576" s="80" t="e">
        <v>#N/A</v>
      </c>
      <c r="M2576" s="80" t="e">
        <v>#N/A</v>
      </c>
      <c r="N2576" s="80" t="e">
        <v>#N/A</v>
      </c>
      <c r="O2576" s="80" t="e">
        <v>#N/A</v>
      </c>
      <c r="P2576" s="80" t="e">
        <v>#N/A</v>
      </c>
      <c r="Q2576" s="80">
        <v>1</v>
      </c>
      <c r="R2576" s="80" t="e">
        <v>#N/A</v>
      </c>
      <c r="S2576" s="80" t="e">
        <v>#N/A</v>
      </c>
      <c r="T2576" s="80" t="e">
        <v>#N/A</v>
      </c>
      <c r="U2576" s="7" t="e">
        <v>#N/A</v>
      </c>
      <c r="V2576" s="80" t="e">
        <v>#N/A</v>
      </c>
      <c r="W2576" s="18">
        <v>1</v>
      </c>
      <c r="X2576" s="18">
        <v>1</v>
      </c>
      <c r="Y2576" s="7" t="e">
        <v>#N/A</v>
      </c>
      <c r="Z2576" s="7">
        <f t="shared" si="321"/>
        <v>1</v>
      </c>
      <c r="AA2576" s="7">
        <f t="shared" si="322"/>
        <v>1</v>
      </c>
      <c r="AB2576" s="7" t="b">
        <f t="shared" si="323"/>
        <v>1</v>
      </c>
      <c r="AC2576" s="7" t="b">
        <f t="shared" si="324"/>
        <v>1</v>
      </c>
      <c r="AD2576" s="7" t="b">
        <f t="shared" si="325"/>
        <v>1</v>
      </c>
      <c r="AE2576" s="7" t="b">
        <f t="shared" si="326"/>
        <v>1</v>
      </c>
      <c r="AF2576" s="7" t="b">
        <f t="shared" si="327"/>
        <v>1</v>
      </c>
      <c r="AH2576" t="b">
        <f>AND(Table252102[[#This Row],[Developmental toxicity]:[Reproductive toxicity]])</f>
        <v>1</v>
      </c>
    </row>
    <row r="2577" spans="1:34" x14ac:dyDescent="0.25">
      <c r="A2577" s="3">
        <f t="shared" si="320"/>
        <v>2576</v>
      </c>
      <c r="B2577" s="18"/>
      <c r="C2577" s="18" t="s">
        <v>11394</v>
      </c>
      <c r="D2577" s="18" t="s">
        <v>11393</v>
      </c>
      <c r="E2577" s="70" t="s">
        <v>14585</v>
      </c>
      <c r="F2577" s="18" t="s">
        <v>14586</v>
      </c>
      <c r="G2577" s="18" t="s">
        <v>14587</v>
      </c>
      <c r="H2577" s="18" t="s">
        <v>14588</v>
      </c>
      <c r="I2577" s="18" t="s">
        <v>14589</v>
      </c>
      <c r="J2577" s="18"/>
      <c r="K2577" s="80" t="e">
        <v>#N/A</v>
      </c>
      <c r="L2577" s="80" t="e">
        <v>#N/A</v>
      </c>
      <c r="M2577" s="80" t="e">
        <v>#N/A</v>
      </c>
      <c r="N2577" s="80" t="e">
        <v>#N/A</v>
      </c>
      <c r="O2577" s="80" t="e">
        <v>#N/A</v>
      </c>
      <c r="P2577" s="80" t="e">
        <v>#N/A</v>
      </c>
      <c r="Q2577" s="80" t="e">
        <v>#N/A</v>
      </c>
      <c r="R2577" s="80" t="e">
        <v>#N/A</v>
      </c>
      <c r="S2577" s="80" t="e">
        <v>#N/A</v>
      </c>
      <c r="T2577" s="80" t="e">
        <v>#N/A</v>
      </c>
      <c r="U2577" s="7" t="e">
        <v>#N/A</v>
      </c>
      <c r="V2577" s="80" t="e">
        <v>#N/A</v>
      </c>
      <c r="W2577" s="18">
        <v>1</v>
      </c>
      <c r="X2577" s="18" t="e">
        <v>#N/A</v>
      </c>
      <c r="Y2577" s="7" t="e">
        <v>#N/A</v>
      </c>
      <c r="Z2577" s="7">
        <f t="shared" si="321"/>
        <v>1</v>
      </c>
      <c r="AA2577" s="7">
        <f t="shared" si="322"/>
        <v>1</v>
      </c>
      <c r="AB2577" s="7" t="b">
        <f t="shared" si="323"/>
        <v>0</v>
      </c>
      <c r="AC2577" s="7" t="b">
        <f t="shared" si="324"/>
        <v>1</v>
      </c>
      <c r="AD2577" s="7" t="b">
        <f t="shared" si="325"/>
        <v>0</v>
      </c>
      <c r="AE2577" s="7" t="b">
        <f t="shared" si="326"/>
        <v>1</v>
      </c>
      <c r="AF2577" s="7" t="b">
        <f t="shared" si="327"/>
        <v>0</v>
      </c>
      <c r="AH2577" t="b">
        <f>AND(Table252102[[#This Row],[Developmental toxicity]:[Reproductive toxicity]])</f>
        <v>0</v>
      </c>
    </row>
    <row r="2578" spans="1:34" x14ac:dyDescent="0.25">
      <c r="A2578" s="3">
        <f t="shared" si="320"/>
        <v>2577</v>
      </c>
      <c r="B2578" s="18"/>
      <c r="C2578" s="18" t="s">
        <v>20477</v>
      </c>
      <c r="D2578" s="18" t="s">
        <v>19149</v>
      </c>
      <c r="E2578" s="70" t="s">
        <v>20232</v>
      </c>
      <c r="F2578" s="18" t="s">
        <v>19490</v>
      </c>
      <c r="G2578" s="18" t="s">
        <v>19491</v>
      </c>
      <c r="H2578" s="18" t="s">
        <v>19491</v>
      </c>
      <c r="I2578" s="18" t="s">
        <v>19492</v>
      </c>
      <c r="J2578" s="18" t="s">
        <v>20</v>
      </c>
      <c r="K2578" s="80" t="e">
        <v>#N/A</v>
      </c>
      <c r="L2578" s="80" t="e">
        <v>#N/A</v>
      </c>
      <c r="M2578" s="80" t="e">
        <v>#N/A</v>
      </c>
      <c r="N2578" s="80" t="e">
        <v>#N/A</v>
      </c>
      <c r="O2578" s="80" t="e">
        <v>#N/A</v>
      </c>
      <c r="P2578" s="80" t="e">
        <v>#N/A</v>
      </c>
      <c r="Q2578" s="80" t="e">
        <v>#N/A</v>
      </c>
      <c r="R2578" s="80" t="e">
        <v>#N/A</v>
      </c>
      <c r="S2578" s="80" t="e">
        <v>#N/A</v>
      </c>
      <c r="T2578" s="80" t="e">
        <v>#N/A</v>
      </c>
      <c r="U2578" s="7" t="e">
        <v>#N/A</v>
      </c>
      <c r="V2578" s="80" t="e">
        <v>#N/A</v>
      </c>
      <c r="W2578" s="80" t="e">
        <v>#N/A</v>
      </c>
      <c r="X2578" s="80">
        <v>1</v>
      </c>
      <c r="Y2578" s="7" t="e">
        <v>#N/A</v>
      </c>
      <c r="Z2578" s="7">
        <f t="shared" si="321"/>
        <v>1</v>
      </c>
      <c r="AA2578" s="7">
        <f t="shared" si="322"/>
        <v>1</v>
      </c>
      <c r="AB2578" s="7" t="b">
        <f t="shared" si="323"/>
        <v>1</v>
      </c>
      <c r="AC2578" s="7" t="b">
        <f t="shared" si="324"/>
        <v>0</v>
      </c>
      <c r="AD2578" s="7" t="b">
        <f t="shared" si="325"/>
        <v>0</v>
      </c>
      <c r="AE2578" s="7" t="b">
        <f t="shared" si="326"/>
        <v>0</v>
      </c>
      <c r="AF2578" s="7" t="b">
        <f t="shared" si="327"/>
        <v>0</v>
      </c>
      <c r="AH2578" t="b">
        <f>AND(Table252102[[#This Row],[Developmental toxicity]:[Reproductive toxicity]])</f>
        <v>0</v>
      </c>
    </row>
    <row r="2579" spans="1:34" x14ac:dyDescent="0.25">
      <c r="A2579" s="3">
        <f t="shared" si="320"/>
        <v>2578</v>
      </c>
      <c r="B2579" s="18"/>
      <c r="C2579" s="17" t="s">
        <v>21253</v>
      </c>
      <c r="D2579" s="18" t="s">
        <v>20857</v>
      </c>
      <c r="E2579" s="83" t="s">
        <v>21055</v>
      </c>
      <c r="F2579" s="17" t="s">
        <v>21823</v>
      </c>
      <c r="G2579" s="17" t="s">
        <v>21824</v>
      </c>
      <c r="H2579" s="17" t="s">
        <v>21825</v>
      </c>
      <c r="I2579" s="17" t="s">
        <v>21826</v>
      </c>
      <c r="J2579" s="18"/>
      <c r="K2579" s="80" t="e">
        <v>#N/A</v>
      </c>
      <c r="L2579" s="80" t="e">
        <v>#N/A</v>
      </c>
      <c r="M2579" s="80" t="e">
        <v>#N/A</v>
      </c>
      <c r="N2579" s="80" t="e">
        <v>#N/A</v>
      </c>
      <c r="O2579" s="80" t="e">
        <v>#N/A</v>
      </c>
      <c r="P2579" s="80" t="e">
        <v>#N/A</v>
      </c>
      <c r="Q2579" s="80" t="e">
        <v>#N/A</v>
      </c>
      <c r="R2579" s="80" t="e">
        <v>#N/A</v>
      </c>
      <c r="S2579" s="80" t="e">
        <v>#N/A</v>
      </c>
      <c r="T2579" s="80" t="e">
        <v>#N/A</v>
      </c>
      <c r="U2579" s="7" t="e">
        <v>#N/A</v>
      </c>
      <c r="V2579" s="80" t="e">
        <v>#N/A</v>
      </c>
      <c r="W2579" s="80" t="e">
        <v>#N/A</v>
      </c>
      <c r="X2579" s="80" t="e">
        <v>#N/A</v>
      </c>
      <c r="Y2579" s="7">
        <v>0</v>
      </c>
      <c r="Z2579" s="7">
        <f t="shared" si="321"/>
        <v>0</v>
      </c>
      <c r="AA2579" s="7">
        <f t="shared" si="322"/>
        <v>0</v>
      </c>
      <c r="AB2579" s="7" t="b">
        <f t="shared" si="323"/>
        <v>1</v>
      </c>
      <c r="AC2579" s="7" t="b">
        <f t="shared" si="324"/>
        <v>0</v>
      </c>
      <c r="AD2579" s="7" t="b">
        <f t="shared" si="325"/>
        <v>0</v>
      </c>
      <c r="AE2579" s="7" t="b">
        <f t="shared" si="326"/>
        <v>0</v>
      </c>
      <c r="AF2579" s="7" t="b">
        <f t="shared" si="327"/>
        <v>0</v>
      </c>
      <c r="AH2579" t="b">
        <f>AND(Table252102[[#This Row],[Developmental toxicity]:[Reproductive toxicity]])</f>
        <v>0</v>
      </c>
    </row>
    <row r="2580" spans="1:34" x14ac:dyDescent="0.25">
      <c r="A2580" s="3">
        <f t="shared" si="320"/>
        <v>2579</v>
      </c>
      <c r="B2580" s="18"/>
      <c r="C2580" s="18" t="s">
        <v>11399</v>
      </c>
      <c r="D2580" s="18" t="s">
        <v>17838</v>
      </c>
      <c r="E2580" s="70" t="s">
        <v>18104</v>
      </c>
      <c r="F2580" s="18" t="s">
        <v>18022</v>
      </c>
      <c r="G2580" s="18" t="s">
        <v>18223</v>
      </c>
      <c r="H2580" s="18" t="s">
        <v>18223</v>
      </c>
      <c r="I2580" s="18" t="s">
        <v>18224</v>
      </c>
      <c r="J2580" s="18"/>
      <c r="K2580" s="80" t="e">
        <v>#N/A</v>
      </c>
      <c r="L2580" s="80" t="e">
        <v>#N/A</v>
      </c>
      <c r="M2580" s="80" t="e">
        <v>#N/A</v>
      </c>
      <c r="N2580" s="80" t="e">
        <v>#N/A</v>
      </c>
      <c r="O2580" s="80" t="e">
        <v>#N/A</v>
      </c>
      <c r="P2580" s="80" t="e">
        <v>#N/A</v>
      </c>
      <c r="Q2580" s="80" t="e">
        <v>#N/A</v>
      </c>
      <c r="R2580" s="80" t="e">
        <v>#N/A</v>
      </c>
      <c r="S2580" s="80" t="e">
        <v>#N/A</v>
      </c>
      <c r="T2580" s="80" t="e">
        <v>#N/A</v>
      </c>
      <c r="U2580" s="7" t="e">
        <v>#N/A</v>
      </c>
      <c r="V2580" s="80" t="e">
        <v>#N/A</v>
      </c>
      <c r="W2580" s="18">
        <v>1</v>
      </c>
      <c r="X2580" s="18" t="e">
        <v>#N/A</v>
      </c>
      <c r="Y2580" s="7" t="e">
        <v>#N/A</v>
      </c>
      <c r="Z2580" s="7">
        <f t="shared" si="321"/>
        <v>1</v>
      </c>
      <c r="AA2580" s="7">
        <f t="shared" si="322"/>
        <v>1</v>
      </c>
      <c r="AB2580" s="7" t="b">
        <f t="shared" si="323"/>
        <v>0</v>
      </c>
      <c r="AC2580" s="7" t="b">
        <f t="shared" si="324"/>
        <v>1</v>
      </c>
      <c r="AD2580" s="7" t="b">
        <f t="shared" si="325"/>
        <v>0</v>
      </c>
      <c r="AE2580" s="7" t="b">
        <f t="shared" si="326"/>
        <v>1</v>
      </c>
      <c r="AF2580" s="7" t="b">
        <f t="shared" si="327"/>
        <v>0</v>
      </c>
      <c r="AH2580" t="b">
        <f>AND(Table252102[[#This Row],[Developmental toxicity]:[Reproductive toxicity]])</f>
        <v>0</v>
      </c>
    </row>
    <row r="2581" spans="1:34" x14ac:dyDescent="0.25">
      <c r="A2581" s="3">
        <f t="shared" si="320"/>
        <v>2580</v>
      </c>
      <c r="B2581" s="18"/>
      <c r="C2581" s="18" t="s">
        <v>20594</v>
      </c>
      <c r="D2581" s="18" t="s">
        <v>19267</v>
      </c>
      <c r="E2581" s="70" t="s">
        <v>20349</v>
      </c>
      <c r="F2581" s="18" t="s">
        <v>19896</v>
      </c>
      <c r="G2581" s="18" t="s">
        <v>19897</v>
      </c>
      <c r="H2581" s="18" t="s">
        <v>19897</v>
      </c>
      <c r="I2581" s="18" t="s">
        <v>19898</v>
      </c>
      <c r="J2581" s="18" t="s">
        <v>20</v>
      </c>
      <c r="K2581" s="80" t="e">
        <v>#N/A</v>
      </c>
      <c r="L2581" s="80" t="e">
        <v>#N/A</v>
      </c>
      <c r="M2581" s="80" t="e">
        <v>#N/A</v>
      </c>
      <c r="N2581" s="80" t="e">
        <v>#N/A</v>
      </c>
      <c r="O2581" s="80" t="e">
        <v>#N/A</v>
      </c>
      <c r="P2581" s="80" t="e">
        <v>#N/A</v>
      </c>
      <c r="Q2581" s="80" t="e">
        <v>#N/A</v>
      </c>
      <c r="R2581" s="80" t="e">
        <v>#N/A</v>
      </c>
      <c r="S2581" s="80" t="e">
        <v>#N/A</v>
      </c>
      <c r="T2581" s="80" t="e">
        <v>#N/A</v>
      </c>
      <c r="U2581" s="7" t="e">
        <v>#N/A</v>
      </c>
      <c r="V2581" s="80" t="e">
        <v>#N/A</v>
      </c>
      <c r="W2581" s="80" t="e">
        <v>#N/A</v>
      </c>
      <c r="X2581" s="80">
        <v>1</v>
      </c>
      <c r="Y2581" s="7" t="e">
        <v>#N/A</v>
      </c>
      <c r="Z2581" s="7">
        <f t="shared" si="321"/>
        <v>1</v>
      </c>
      <c r="AA2581" s="7">
        <f t="shared" si="322"/>
        <v>1</v>
      </c>
      <c r="AB2581" s="7" t="b">
        <f t="shared" si="323"/>
        <v>1</v>
      </c>
      <c r="AC2581" s="7" t="b">
        <f t="shared" si="324"/>
        <v>0</v>
      </c>
      <c r="AD2581" s="7" t="b">
        <f t="shared" si="325"/>
        <v>0</v>
      </c>
      <c r="AE2581" s="7" t="b">
        <f t="shared" si="326"/>
        <v>0</v>
      </c>
      <c r="AF2581" s="7" t="b">
        <f t="shared" si="327"/>
        <v>0</v>
      </c>
      <c r="AH2581" t="b">
        <f>AND(Table252102[[#This Row],[Developmental toxicity]:[Reproductive toxicity]])</f>
        <v>0</v>
      </c>
    </row>
    <row r="2582" spans="1:34" x14ac:dyDescent="0.25">
      <c r="A2582" s="3">
        <f t="shared" si="320"/>
        <v>2581</v>
      </c>
      <c r="B2582" s="18"/>
      <c r="C2582" s="17" t="s">
        <v>21178</v>
      </c>
      <c r="D2582" s="18" t="s">
        <v>20782</v>
      </c>
      <c r="E2582" s="83" t="s">
        <v>20980</v>
      </c>
      <c r="F2582" s="17" t="s">
        <v>21594</v>
      </c>
      <c r="G2582" s="17" t="s">
        <v>21595</v>
      </c>
      <c r="H2582" s="17" t="s">
        <v>21595</v>
      </c>
      <c r="I2582" s="17" t="s">
        <v>21596</v>
      </c>
      <c r="J2582" s="18"/>
      <c r="K2582" s="80" t="e">
        <v>#N/A</v>
      </c>
      <c r="L2582" s="80" t="e">
        <v>#N/A</v>
      </c>
      <c r="M2582" s="80" t="e">
        <v>#N/A</v>
      </c>
      <c r="N2582" s="80" t="e">
        <v>#N/A</v>
      </c>
      <c r="O2582" s="80" t="e">
        <v>#N/A</v>
      </c>
      <c r="P2582" s="80" t="e">
        <v>#N/A</v>
      </c>
      <c r="Q2582" s="80" t="e">
        <v>#N/A</v>
      </c>
      <c r="R2582" s="80" t="e">
        <v>#N/A</v>
      </c>
      <c r="S2582" s="80" t="e">
        <v>#N/A</v>
      </c>
      <c r="T2582" s="80" t="e">
        <v>#N/A</v>
      </c>
      <c r="U2582" s="7" t="e">
        <v>#N/A</v>
      </c>
      <c r="V2582" s="80" t="e">
        <v>#N/A</v>
      </c>
      <c r="W2582" s="80" t="e">
        <v>#N/A</v>
      </c>
      <c r="X2582" s="80" t="e">
        <v>#N/A</v>
      </c>
      <c r="Y2582" s="7">
        <v>0</v>
      </c>
      <c r="Z2582" s="7">
        <f t="shared" si="321"/>
        <v>0</v>
      </c>
      <c r="AA2582" s="7">
        <f t="shared" si="322"/>
        <v>0</v>
      </c>
      <c r="AB2582" s="7" t="b">
        <f t="shared" si="323"/>
        <v>1</v>
      </c>
      <c r="AC2582" s="7" t="b">
        <f t="shared" si="324"/>
        <v>0</v>
      </c>
      <c r="AD2582" s="7" t="b">
        <f t="shared" si="325"/>
        <v>0</v>
      </c>
      <c r="AE2582" s="7" t="b">
        <f t="shared" si="326"/>
        <v>0</v>
      </c>
      <c r="AF2582" s="7" t="b">
        <f t="shared" si="327"/>
        <v>0</v>
      </c>
      <c r="AH2582" t="b">
        <f>AND(Table252102[[#This Row],[Developmental toxicity]:[Reproductive toxicity]])</f>
        <v>0</v>
      </c>
    </row>
    <row r="2583" spans="1:34" x14ac:dyDescent="0.25">
      <c r="A2583" s="3">
        <f t="shared" si="320"/>
        <v>2582</v>
      </c>
      <c r="B2583" s="18"/>
      <c r="C2583" s="18" t="s">
        <v>20508</v>
      </c>
      <c r="D2583" s="18" t="s">
        <v>19180</v>
      </c>
      <c r="E2583" s="70" t="s">
        <v>20263</v>
      </c>
      <c r="F2583" s="18" t="s">
        <v>19602</v>
      </c>
      <c r="G2583" s="18" t="s">
        <v>19603</v>
      </c>
      <c r="H2583" s="18" t="s">
        <v>6080</v>
      </c>
      <c r="I2583" s="18" t="s">
        <v>19604</v>
      </c>
      <c r="J2583" s="18" t="s">
        <v>20</v>
      </c>
      <c r="K2583" s="80" t="e">
        <v>#N/A</v>
      </c>
      <c r="L2583" s="80">
        <v>1</v>
      </c>
      <c r="M2583" s="80" t="e">
        <v>#N/A</v>
      </c>
      <c r="N2583" s="80" t="e">
        <v>#N/A</v>
      </c>
      <c r="O2583" s="80" t="e">
        <v>#N/A</v>
      </c>
      <c r="P2583" s="80" t="e">
        <v>#N/A</v>
      </c>
      <c r="Q2583" s="80" t="e">
        <v>#N/A</v>
      </c>
      <c r="R2583" s="80" t="e">
        <v>#N/A</v>
      </c>
      <c r="S2583" s="80" t="e">
        <v>#N/A</v>
      </c>
      <c r="T2583" s="80" t="e">
        <v>#N/A</v>
      </c>
      <c r="U2583" s="7" t="e">
        <v>#N/A</v>
      </c>
      <c r="V2583" s="80" t="e">
        <v>#N/A</v>
      </c>
      <c r="W2583" s="80" t="e">
        <v>#N/A</v>
      </c>
      <c r="X2583" s="80">
        <v>1</v>
      </c>
      <c r="Y2583" s="7">
        <v>1</v>
      </c>
      <c r="Z2583" s="7">
        <f t="shared" si="321"/>
        <v>1</v>
      </c>
      <c r="AA2583" s="7">
        <f t="shared" si="322"/>
        <v>1</v>
      </c>
      <c r="AB2583" s="7" t="b">
        <f t="shared" si="323"/>
        <v>1</v>
      </c>
      <c r="AC2583" s="7" t="b">
        <f t="shared" si="324"/>
        <v>0</v>
      </c>
      <c r="AD2583" s="7" t="b">
        <f t="shared" si="325"/>
        <v>0</v>
      </c>
      <c r="AE2583" s="7" t="b">
        <f t="shared" si="326"/>
        <v>0</v>
      </c>
      <c r="AF2583" s="7" t="b">
        <f t="shared" si="327"/>
        <v>0</v>
      </c>
      <c r="AH2583" t="b">
        <f>AND(Table252102[[#This Row],[Developmental toxicity]:[Reproductive toxicity]])</f>
        <v>0</v>
      </c>
    </row>
    <row r="2584" spans="1:34" x14ac:dyDescent="0.25">
      <c r="A2584" s="3">
        <f t="shared" si="320"/>
        <v>2583</v>
      </c>
      <c r="B2584" s="18"/>
      <c r="C2584" s="18" t="s">
        <v>18670</v>
      </c>
      <c r="D2584" s="18" t="s">
        <v>18428</v>
      </c>
      <c r="E2584" s="70" t="s">
        <v>18550</v>
      </c>
      <c r="F2584" s="18" t="s">
        <v>18996</v>
      </c>
      <c r="G2584" s="18" t="s">
        <v>18997</v>
      </c>
      <c r="H2584" s="18" t="s">
        <v>18998</v>
      </c>
      <c r="I2584" s="18" t="s">
        <v>18999</v>
      </c>
      <c r="J2584" s="18" t="s">
        <v>20</v>
      </c>
      <c r="K2584" s="80" t="e">
        <v>#N/A</v>
      </c>
      <c r="L2584" s="80" t="e">
        <v>#N/A</v>
      </c>
      <c r="M2584" s="80" t="e">
        <v>#N/A</v>
      </c>
      <c r="N2584" s="80" t="e">
        <v>#N/A</v>
      </c>
      <c r="O2584" s="80" t="e">
        <v>#N/A</v>
      </c>
      <c r="P2584" s="80" t="e">
        <v>#N/A</v>
      </c>
      <c r="Q2584" s="80" t="e">
        <v>#N/A</v>
      </c>
      <c r="R2584" s="80" t="e">
        <v>#N/A</v>
      </c>
      <c r="S2584" s="80" t="e">
        <v>#N/A</v>
      </c>
      <c r="T2584" s="80" t="e">
        <v>#N/A</v>
      </c>
      <c r="U2584" s="7" t="e">
        <v>#N/A</v>
      </c>
      <c r="V2584" s="80" t="e">
        <v>#N/A</v>
      </c>
      <c r="W2584" s="80" t="e">
        <v>#N/A</v>
      </c>
      <c r="X2584" s="80">
        <v>1</v>
      </c>
      <c r="Y2584" s="7" t="e">
        <v>#N/A</v>
      </c>
      <c r="Z2584" s="7">
        <f t="shared" si="321"/>
        <v>1</v>
      </c>
      <c r="AA2584" s="7">
        <f t="shared" si="322"/>
        <v>1</v>
      </c>
      <c r="AB2584" s="7" t="b">
        <f t="shared" si="323"/>
        <v>1</v>
      </c>
      <c r="AC2584" s="7" t="b">
        <f t="shared" si="324"/>
        <v>0</v>
      </c>
      <c r="AD2584" s="7" t="b">
        <f t="shared" si="325"/>
        <v>0</v>
      </c>
      <c r="AE2584" s="7" t="b">
        <f t="shared" si="326"/>
        <v>0</v>
      </c>
      <c r="AF2584" s="7" t="b">
        <f t="shared" si="327"/>
        <v>0</v>
      </c>
      <c r="AH2584" t="b">
        <f>AND(Table252102[[#This Row],[Developmental toxicity]:[Reproductive toxicity]])</f>
        <v>0</v>
      </c>
    </row>
    <row r="2585" spans="1:34" x14ac:dyDescent="0.25">
      <c r="A2585" s="3">
        <f t="shared" si="320"/>
        <v>2584</v>
      </c>
      <c r="B2585" s="18"/>
      <c r="C2585" s="18" t="s">
        <v>18651</v>
      </c>
      <c r="D2585" s="18" t="s">
        <v>18410</v>
      </c>
      <c r="E2585" s="70" t="s">
        <v>18531</v>
      </c>
      <c r="F2585" s="18" t="s">
        <v>18936</v>
      </c>
      <c r="G2585" s="18" t="s">
        <v>18937</v>
      </c>
      <c r="H2585" s="18" t="s">
        <v>18938</v>
      </c>
      <c r="I2585" s="18" t="s">
        <v>18939</v>
      </c>
      <c r="J2585" s="18" t="s">
        <v>20</v>
      </c>
      <c r="K2585" s="80" t="e">
        <v>#N/A</v>
      </c>
      <c r="L2585" s="80" t="e">
        <v>#N/A</v>
      </c>
      <c r="M2585" s="80" t="e">
        <v>#N/A</v>
      </c>
      <c r="N2585" s="80" t="e">
        <v>#N/A</v>
      </c>
      <c r="O2585" s="80" t="e">
        <v>#N/A</v>
      </c>
      <c r="P2585" s="80" t="e">
        <v>#N/A</v>
      </c>
      <c r="Q2585" s="80" t="e">
        <v>#N/A</v>
      </c>
      <c r="R2585" s="80" t="e">
        <v>#N/A</v>
      </c>
      <c r="S2585" s="80" t="e">
        <v>#N/A</v>
      </c>
      <c r="T2585" s="80" t="e">
        <v>#N/A</v>
      </c>
      <c r="U2585" s="7" t="e">
        <v>#N/A</v>
      </c>
      <c r="V2585" s="80" t="e">
        <v>#N/A</v>
      </c>
      <c r="W2585" s="80" t="e">
        <v>#N/A</v>
      </c>
      <c r="X2585" s="80">
        <v>1</v>
      </c>
      <c r="Y2585" s="7" t="e">
        <v>#N/A</v>
      </c>
      <c r="Z2585" s="7">
        <f t="shared" si="321"/>
        <v>1</v>
      </c>
      <c r="AA2585" s="7">
        <f t="shared" si="322"/>
        <v>1</v>
      </c>
      <c r="AB2585" s="7" t="b">
        <f t="shared" si="323"/>
        <v>1</v>
      </c>
      <c r="AC2585" s="7" t="b">
        <f t="shared" si="324"/>
        <v>0</v>
      </c>
      <c r="AD2585" s="7" t="b">
        <f t="shared" si="325"/>
        <v>0</v>
      </c>
      <c r="AE2585" s="7" t="b">
        <f t="shared" si="326"/>
        <v>0</v>
      </c>
      <c r="AF2585" s="7" t="b">
        <f t="shared" si="327"/>
        <v>0</v>
      </c>
      <c r="AH2585" t="b">
        <f>AND(Table252102[[#This Row],[Developmental toxicity]:[Reproductive toxicity]])</f>
        <v>0</v>
      </c>
    </row>
    <row r="2586" spans="1:34" x14ac:dyDescent="0.25">
      <c r="A2586" s="3">
        <f t="shared" si="320"/>
        <v>2585</v>
      </c>
      <c r="B2586" s="18" t="s">
        <v>1440</v>
      </c>
      <c r="C2586" s="18" t="s">
        <v>2105</v>
      </c>
      <c r="D2586" s="18" t="s">
        <v>2993</v>
      </c>
      <c r="E2586" s="79" t="s">
        <v>7386</v>
      </c>
      <c r="F2586" s="17" t="s">
        <v>8234</v>
      </c>
      <c r="G2586" s="17" t="s">
        <v>9252</v>
      </c>
      <c r="H2586" s="17" t="s">
        <v>9252</v>
      </c>
      <c r="I2586" s="17" t="s">
        <v>9253</v>
      </c>
      <c r="J2586" s="18"/>
      <c r="K2586" s="80" t="e">
        <v>#N/A</v>
      </c>
      <c r="L2586" s="80" t="e">
        <v>#N/A</v>
      </c>
      <c r="M2586" s="80" t="e">
        <v>#N/A</v>
      </c>
      <c r="N2586" s="80" t="e">
        <v>#N/A</v>
      </c>
      <c r="O2586" s="80" t="e">
        <v>#N/A</v>
      </c>
      <c r="P2586" s="80" t="e">
        <v>#N/A</v>
      </c>
      <c r="Q2586" s="80" t="e">
        <v>#N/A</v>
      </c>
      <c r="R2586" s="80" t="e">
        <v>#N/A</v>
      </c>
      <c r="S2586" s="80" t="e">
        <v>#N/A</v>
      </c>
      <c r="T2586" s="80">
        <v>0</v>
      </c>
      <c r="U2586" s="7" t="e">
        <v>#N/A</v>
      </c>
      <c r="V2586" s="80" t="e">
        <v>#N/A</v>
      </c>
      <c r="W2586" s="80" t="e">
        <v>#N/A</v>
      </c>
      <c r="X2586" s="80" t="e">
        <v>#N/A</v>
      </c>
      <c r="Y2586" s="7" t="e">
        <v>#N/A</v>
      </c>
      <c r="Z2586" s="7">
        <f t="shared" si="321"/>
        <v>0</v>
      </c>
      <c r="AA2586" s="7">
        <f t="shared" si="322"/>
        <v>0</v>
      </c>
      <c r="AB2586" s="7" t="b">
        <f t="shared" si="323"/>
        <v>1</v>
      </c>
      <c r="AC2586" s="7" t="b">
        <f t="shared" si="324"/>
        <v>0</v>
      </c>
      <c r="AD2586" s="7" t="b">
        <f t="shared" si="325"/>
        <v>1</v>
      </c>
      <c r="AE2586" s="7" t="b">
        <f t="shared" si="326"/>
        <v>0</v>
      </c>
      <c r="AF2586" s="7" t="b">
        <f t="shared" si="327"/>
        <v>0</v>
      </c>
      <c r="AH2586" t="b">
        <f>AND(Table252102[[#This Row],[Developmental toxicity]:[Reproductive toxicity]])</f>
        <v>0</v>
      </c>
    </row>
    <row r="2587" spans="1:34" x14ac:dyDescent="0.25">
      <c r="A2587" s="3">
        <f t="shared" si="320"/>
        <v>2586</v>
      </c>
      <c r="B2587" s="18">
        <v>180</v>
      </c>
      <c r="C2587" s="18" t="s">
        <v>603</v>
      </c>
      <c r="D2587" s="18" t="s">
        <v>5162</v>
      </c>
      <c r="E2587" s="70" t="s">
        <v>4675</v>
      </c>
      <c r="F2587" s="18" t="s">
        <v>5596</v>
      </c>
      <c r="G2587" s="18" t="s">
        <v>604</v>
      </c>
      <c r="H2587" s="18" t="s">
        <v>6502</v>
      </c>
      <c r="I2587" s="18" t="s">
        <v>6503</v>
      </c>
      <c r="J2587" s="18" t="s">
        <v>1431</v>
      </c>
      <c r="K2587" s="80" t="e">
        <v>#N/A</v>
      </c>
      <c r="L2587" s="80">
        <v>1</v>
      </c>
      <c r="M2587" s="80" t="e">
        <v>#N/A</v>
      </c>
      <c r="N2587" s="80" t="e">
        <v>#N/A</v>
      </c>
      <c r="O2587" s="80" t="e">
        <v>#N/A</v>
      </c>
      <c r="P2587" s="80" t="e">
        <v>#N/A</v>
      </c>
      <c r="Q2587" s="80" t="e">
        <v>#N/A</v>
      </c>
      <c r="R2587" s="80" t="e">
        <v>#N/A</v>
      </c>
      <c r="S2587" s="80" t="e">
        <v>#N/A</v>
      </c>
      <c r="T2587" s="80">
        <v>0</v>
      </c>
      <c r="U2587" s="7" t="e">
        <v>#N/A</v>
      </c>
      <c r="V2587" s="80" t="e">
        <v>#N/A</v>
      </c>
      <c r="W2587" s="80" t="e">
        <v>#N/A</v>
      </c>
      <c r="X2587" s="80">
        <v>0</v>
      </c>
      <c r="Y2587" s="7">
        <v>0</v>
      </c>
      <c r="Z2587" s="7">
        <f t="shared" si="321"/>
        <v>1</v>
      </c>
      <c r="AA2587" s="7">
        <f t="shared" si="322"/>
        <v>0</v>
      </c>
      <c r="AB2587" s="7" t="b">
        <f t="shared" si="323"/>
        <v>1</v>
      </c>
      <c r="AC2587" s="7" t="b">
        <f t="shared" si="324"/>
        <v>0</v>
      </c>
      <c r="AD2587" s="7" t="b">
        <f t="shared" si="325"/>
        <v>1</v>
      </c>
      <c r="AE2587" s="7" t="b">
        <f t="shared" si="326"/>
        <v>0</v>
      </c>
      <c r="AF2587" s="7" t="b">
        <f t="shared" si="327"/>
        <v>0</v>
      </c>
      <c r="AH2587" t="b">
        <f>AND(Table252102[[#This Row],[Developmental toxicity]:[Reproductive toxicity]])</f>
        <v>0</v>
      </c>
    </row>
    <row r="2588" spans="1:34" x14ac:dyDescent="0.25">
      <c r="A2588" s="3">
        <f t="shared" si="320"/>
        <v>2587</v>
      </c>
      <c r="B2588" s="18"/>
      <c r="C2588" s="18" t="s">
        <v>11451</v>
      </c>
      <c r="D2588" s="18" t="s">
        <v>17848</v>
      </c>
      <c r="E2588" s="70" t="s">
        <v>18109</v>
      </c>
      <c r="F2588" s="18" t="s">
        <v>18027</v>
      </c>
      <c r="G2588" s="18" t="s">
        <v>18234</v>
      </c>
      <c r="H2588" s="18" t="s">
        <v>18235</v>
      </c>
      <c r="I2588" s="18" t="s">
        <v>18236</v>
      </c>
      <c r="J2588" s="18"/>
      <c r="K2588" s="80" t="e">
        <v>#N/A</v>
      </c>
      <c r="L2588" s="80" t="e">
        <v>#N/A</v>
      </c>
      <c r="M2588" s="80" t="e">
        <v>#N/A</v>
      </c>
      <c r="N2588" s="80" t="e">
        <v>#N/A</v>
      </c>
      <c r="O2588" s="80" t="e">
        <v>#N/A</v>
      </c>
      <c r="P2588" s="80" t="e">
        <v>#N/A</v>
      </c>
      <c r="Q2588" s="80" t="e">
        <v>#N/A</v>
      </c>
      <c r="R2588" s="80" t="e">
        <v>#N/A</v>
      </c>
      <c r="S2588" s="80" t="e">
        <v>#N/A</v>
      </c>
      <c r="T2588" s="80" t="e">
        <v>#N/A</v>
      </c>
      <c r="U2588" s="7" t="e">
        <v>#N/A</v>
      </c>
      <c r="V2588" s="80" t="e">
        <v>#N/A</v>
      </c>
      <c r="W2588" s="18">
        <v>1</v>
      </c>
      <c r="X2588" s="18" t="e">
        <v>#N/A</v>
      </c>
      <c r="Y2588" s="7" t="e">
        <v>#N/A</v>
      </c>
      <c r="Z2588" s="7">
        <f t="shared" si="321"/>
        <v>1</v>
      </c>
      <c r="AA2588" s="7">
        <f t="shared" si="322"/>
        <v>1</v>
      </c>
      <c r="AB2588" s="7" t="b">
        <f t="shared" si="323"/>
        <v>0</v>
      </c>
      <c r="AC2588" s="7" t="b">
        <f t="shared" si="324"/>
        <v>1</v>
      </c>
      <c r="AD2588" s="7" t="b">
        <f t="shared" si="325"/>
        <v>0</v>
      </c>
      <c r="AE2588" s="7" t="b">
        <f t="shared" si="326"/>
        <v>1</v>
      </c>
      <c r="AF2588" s="7" t="b">
        <f t="shared" si="327"/>
        <v>0</v>
      </c>
      <c r="AH2588" t="b">
        <f>AND(Table252102[[#This Row],[Developmental toxicity]:[Reproductive toxicity]])</f>
        <v>0</v>
      </c>
    </row>
    <row r="2589" spans="1:34" x14ac:dyDescent="0.25">
      <c r="A2589" s="3">
        <f t="shared" si="320"/>
        <v>2588</v>
      </c>
      <c r="B2589" s="18">
        <v>13087</v>
      </c>
      <c r="C2589" s="18" t="s">
        <v>1257</v>
      </c>
      <c r="D2589" s="18" t="s">
        <v>27</v>
      </c>
      <c r="E2589" s="70" t="s">
        <v>3951</v>
      </c>
      <c r="F2589" s="18" t="s">
        <v>3788</v>
      </c>
      <c r="G2589" s="18" t="s">
        <v>28</v>
      </c>
      <c r="H2589" s="18" t="s">
        <v>4210</v>
      </c>
      <c r="I2589" s="18" t="s">
        <v>4211</v>
      </c>
      <c r="J2589" s="18" t="s">
        <v>20</v>
      </c>
      <c r="K2589" s="7" t="e">
        <v>#N/A</v>
      </c>
      <c r="L2589" s="80">
        <v>1</v>
      </c>
      <c r="M2589" s="80" t="e">
        <v>#N/A</v>
      </c>
      <c r="N2589" s="80" t="e">
        <v>#N/A</v>
      </c>
      <c r="O2589" s="80" t="e">
        <v>#N/A</v>
      </c>
      <c r="P2589" s="80" t="e">
        <v>#N/A</v>
      </c>
      <c r="Q2589" s="80" t="e">
        <v>#N/A</v>
      </c>
      <c r="R2589" s="80" t="e">
        <v>#N/A</v>
      </c>
      <c r="S2589" s="80" t="e">
        <v>#N/A</v>
      </c>
      <c r="T2589" s="80" t="e">
        <v>#N/A</v>
      </c>
      <c r="U2589" s="7" t="e">
        <v>#N/A</v>
      </c>
      <c r="V2589" s="80" t="e">
        <v>#N/A</v>
      </c>
      <c r="W2589" s="80">
        <v>1</v>
      </c>
      <c r="X2589" s="80">
        <v>1</v>
      </c>
      <c r="Y2589" s="7">
        <v>1</v>
      </c>
      <c r="Z2589" s="7">
        <f t="shared" si="321"/>
        <v>1</v>
      </c>
      <c r="AA2589" s="7">
        <f t="shared" si="322"/>
        <v>1</v>
      </c>
      <c r="AB2589" s="7" t="b">
        <f t="shared" si="323"/>
        <v>1</v>
      </c>
      <c r="AC2589" s="7" t="b">
        <f t="shared" si="324"/>
        <v>1</v>
      </c>
      <c r="AD2589" s="7" t="b">
        <f t="shared" si="325"/>
        <v>0</v>
      </c>
      <c r="AE2589" s="7" t="b">
        <f t="shared" si="326"/>
        <v>1</v>
      </c>
      <c r="AF2589" s="7" t="b">
        <f t="shared" si="327"/>
        <v>0</v>
      </c>
      <c r="AH2589" t="b">
        <f>AND(Table252102[[#This Row],[Developmental toxicity]:[Reproductive toxicity]])</f>
        <v>1</v>
      </c>
    </row>
    <row r="2590" spans="1:34" x14ac:dyDescent="0.25">
      <c r="A2590" s="3">
        <f t="shared" si="320"/>
        <v>2589</v>
      </c>
      <c r="B2590" s="18"/>
      <c r="C2590" s="18" t="s">
        <v>20630</v>
      </c>
      <c r="D2590" s="18" t="s">
        <v>19304</v>
      </c>
      <c r="E2590" s="70" t="s">
        <v>20385</v>
      </c>
      <c r="F2590" s="18" t="s">
        <v>20016</v>
      </c>
      <c r="G2590" s="18" t="s">
        <v>20017</v>
      </c>
      <c r="H2590" s="18" t="s">
        <v>20017</v>
      </c>
      <c r="I2590" s="18" t="s">
        <v>20018</v>
      </c>
      <c r="J2590" s="18" t="s">
        <v>20</v>
      </c>
      <c r="K2590" s="80" t="e">
        <v>#N/A</v>
      </c>
      <c r="L2590" s="80" t="e">
        <v>#N/A</v>
      </c>
      <c r="M2590" s="80" t="e">
        <v>#N/A</v>
      </c>
      <c r="N2590" s="80" t="e">
        <v>#N/A</v>
      </c>
      <c r="O2590" s="80" t="e">
        <v>#N/A</v>
      </c>
      <c r="P2590" s="80" t="e">
        <v>#N/A</v>
      </c>
      <c r="Q2590" s="80" t="e">
        <v>#N/A</v>
      </c>
      <c r="R2590" s="80" t="e">
        <v>#N/A</v>
      </c>
      <c r="S2590" s="80" t="e">
        <v>#N/A</v>
      </c>
      <c r="T2590" s="80" t="e">
        <v>#N/A</v>
      </c>
      <c r="U2590" s="7" t="e">
        <v>#N/A</v>
      </c>
      <c r="V2590" s="80" t="e">
        <v>#N/A</v>
      </c>
      <c r="W2590" s="80" t="e">
        <v>#N/A</v>
      </c>
      <c r="X2590" s="80">
        <v>1</v>
      </c>
      <c r="Y2590" s="7" t="e">
        <v>#N/A</v>
      </c>
      <c r="Z2590" s="7">
        <f t="shared" si="321"/>
        <v>1</v>
      </c>
      <c r="AA2590" s="7">
        <f t="shared" si="322"/>
        <v>1</v>
      </c>
      <c r="AB2590" s="7" t="b">
        <f t="shared" si="323"/>
        <v>1</v>
      </c>
      <c r="AC2590" s="7" t="b">
        <f t="shared" si="324"/>
        <v>0</v>
      </c>
      <c r="AD2590" s="7" t="b">
        <f t="shared" si="325"/>
        <v>0</v>
      </c>
      <c r="AE2590" s="7" t="b">
        <f t="shared" si="326"/>
        <v>0</v>
      </c>
      <c r="AF2590" s="7" t="b">
        <f t="shared" si="327"/>
        <v>0</v>
      </c>
      <c r="AH2590" t="b">
        <f>AND(Table252102[[#This Row],[Developmental toxicity]:[Reproductive toxicity]])</f>
        <v>0</v>
      </c>
    </row>
    <row r="2591" spans="1:34" x14ac:dyDescent="0.25">
      <c r="A2591" s="3">
        <f t="shared" si="320"/>
        <v>2590</v>
      </c>
      <c r="B2591" s="18" t="s">
        <v>1440</v>
      </c>
      <c r="C2591" s="72" t="s">
        <v>1505</v>
      </c>
      <c r="D2591" s="75" t="s">
        <v>1506</v>
      </c>
      <c r="E2591" s="70" t="s">
        <v>7024</v>
      </c>
      <c r="F2591" s="75" t="s">
        <v>1551</v>
      </c>
      <c r="G2591" s="75" t="s">
        <v>1507</v>
      </c>
      <c r="H2591" s="18" t="s">
        <v>1507</v>
      </c>
      <c r="I2591" s="18" t="s">
        <v>7117</v>
      </c>
      <c r="J2591" s="18" t="s">
        <v>1558</v>
      </c>
      <c r="K2591" s="80" t="e">
        <v>#N/A</v>
      </c>
      <c r="L2591" s="80" t="e">
        <v>#N/A</v>
      </c>
      <c r="M2591" s="74">
        <v>1</v>
      </c>
      <c r="N2591" s="80" t="e">
        <v>#N/A</v>
      </c>
      <c r="O2591" s="80" t="e">
        <v>#N/A</v>
      </c>
      <c r="P2591" s="74" t="e">
        <v>#N/A</v>
      </c>
      <c r="Q2591" s="74" t="e">
        <v>#N/A</v>
      </c>
      <c r="R2591" s="80" t="e">
        <v>#N/A</v>
      </c>
      <c r="S2591" s="74" t="e">
        <v>#N/A</v>
      </c>
      <c r="T2591" s="74">
        <v>0</v>
      </c>
      <c r="U2591" s="7" t="e">
        <v>#N/A</v>
      </c>
      <c r="V2591" s="80" t="e">
        <v>#N/A</v>
      </c>
      <c r="W2591" s="74" t="e">
        <v>#N/A</v>
      </c>
      <c r="X2591" s="74" t="e">
        <v>#N/A</v>
      </c>
      <c r="Y2591" s="7">
        <v>0</v>
      </c>
      <c r="Z2591" s="7">
        <f t="shared" si="321"/>
        <v>1</v>
      </c>
      <c r="AA2591" s="7">
        <f t="shared" si="322"/>
        <v>0</v>
      </c>
      <c r="AB2591" s="7" t="b">
        <f t="shared" si="323"/>
        <v>1</v>
      </c>
      <c r="AC2591" s="7" t="b">
        <f t="shared" si="324"/>
        <v>0</v>
      </c>
      <c r="AD2591" s="7" t="b">
        <f t="shared" si="325"/>
        <v>1</v>
      </c>
      <c r="AE2591" s="7" t="b">
        <f t="shared" si="326"/>
        <v>1</v>
      </c>
      <c r="AF2591" s="7" t="b">
        <f t="shared" si="327"/>
        <v>1</v>
      </c>
      <c r="AH2591" t="b">
        <f>AND(Table252102[[#This Row],[Developmental toxicity]:[Reproductive toxicity]])</f>
        <v>0</v>
      </c>
    </row>
    <row r="2592" spans="1:34" x14ac:dyDescent="0.25">
      <c r="A2592" s="3">
        <f t="shared" si="320"/>
        <v>2591</v>
      </c>
      <c r="B2592" s="18"/>
      <c r="C2592" s="18" t="s">
        <v>12963</v>
      </c>
      <c r="D2592" s="18" t="s">
        <v>12962</v>
      </c>
      <c r="E2592" s="70" t="s">
        <v>17119</v>
      </c>
      <c r="F2592" s="18" t="s">
        <v>17120</v>
      </c>
      <c r="G2592" s="18" t="s">
        <v>17121</v>
      </c>
      <c r="H2592" s="18" t="s">
        <v>17121</v>
      </c>
      <c r="I2592" s="18" t="s">
        <v>17122</v>
      </c>
      <c r="J2592" s="18"/>
      <c r="K2592" s="80" t="e">
        <v>#N/A</v>
      </c>
      <c r="L2592" s="80" t="e">
        <v>#N/A</v>
      </c>
      <c r="M2592" s="80" t="e">
        <v>#N/A</v>
      </c>
      <c r="N2592" s="80" t="e">
        <v>#N/A</v>
      </c>
      <c r="O2592" s="80" t="e">
        <v>#N/A</v>
      </c>
      <c r="P2592" s="80" t="e">
        <v>#N/A</v>
      </c>
      <c r="Q2592" s="80" t="e">
        <v>#N/A</v>
      </c>
      <c r="R2592" s="80" t="e">
        <v>#N/A</v>
      </c>
      <c r="S2592" s="80" t="e">
        <v>#N/A</v>
      </c>
      <c r="T2592" s="80" t="e">
        <v>#N/A</v>
      </c>
      <c r="U2592" s="7" t="e">
        <v>#N/A</v>
      </c>
      <c r="V2592" s="80" t="e">
        <v>#N/A</v>
      </c>
      <c r="W2592" s="18">
        <v>0</v>
      </c>
      <c r="X2592" s="18" t="e">
        <v>#N/A</v>
      </c>
      <c r="Y2592" s="7" t="e">
        <v>#N/A</v>
      </c>
      <c r="Z2592" s="7">
        <f t="shared" si="321"/>
        <v>0</v>
      </c>
      <c r="AA2592" s="7">
        <f t="shared" si="322"/>
        <v>0</v>
      </c>
      <c r="AB2592" s="7" t="b">
        <f t="shared" si="323"/>
        <v>0</v>
      </c>
      <c r="AC2592" s="7" t="b">
        <f t="shared" si="324"/>
        <v>1</v>
      </c>
      <c r="AD2592" s="7" t="b">
        <f t="shared" si="325"/>
        <v>0</v>
      </c>
      <c r="AE2592" s="7" t="b">
        <f t="shared" si="326"/>
        <v>1</v>
      </c>
      <c r="AF2592" s="7" t="b">
        <f t="shared" si="327"/>
        <v>0</v>
      </c>
      <c r="AH2592" t="b">
        <f>AND(Table252102[[#This Row],[Developmental toxicity]:[Reproductive toxicity]])</f>
        <v>0</v>
      </c>
    </row>
    <row r="2593" spans="1:34" x14ac:dyDescent="0.25">
      <c r="A2593" s="3">
        <f t="shared" si="320"/>
        <v>2592</v>
      </c>
      <c r="B2593" s="18"/>
      <c r="C2593" s="17" t="s">
        <v>21160</v>
      </c>
      <c r="D2593" s="18" t="s">
        <v>20764</v>
      </c>
      <c r="E2593" s="83" t="s">
        <v>20962</v>
      </c>
      <c r="F2593" s="17" t="s">
        <v>21538</v>
      </c>
      <c r="G2593" s="17" t="s">
        <v>21539</v>
      </c>
      <c r="H2593" s="17" t="s">
        <v>21539</v>
      </c>
      <c r="I2593" s="17" t="s">
        <v>21540</v>
      </c>
      <c r="J2593" s="18"/>
      <c r="K2593" s="80" t="e">
        <v>#N/A</v>
      </c>
      <c r="L2593" s="80" t="e">
        <v>#N/A</v>
      </c>
      <c r="M2593" s="80" t="e">
        <v>#N/A</v>
      </c>
      <c r="N2593" s="80" t="e">
        <v>#N/A</v>
      </c>
      <c r="O2593" s="80" t="e">
        <v>#N/A</v>
      </c>
      <c r="P2593" s="80" t="e">
        <v>#N/A</v>
      </c>
      <c r="Q2593" s="80" t="e">
        <v>#N/A</v>
      </c>
      <c r="R2593" s="80" t="e">
        <v>#N/A</v>
      </c>
      <c r="S2593" s="80" t="e">
        <v>#N/A</v>
      </c>
      <c r="T2593" s="80" t="e">
        <v>#N/A</v>
      </c>
      <c r="U2593" s="7" t="e">
        <v>#N/A</v>
      </c>
      <c r="V2593" s="80" t="e">
        <v>#N/A</v>
      </c>
      <c r="W2593" s="80" t="e">
        <v>#N/A</v>
      </c>
      <c r="X2593" s="80" t="e">
        <v>#N/A</v>
      </c>
      <c r="Y2593" s="7">
        <v>0</v>
      </c>
      <c r="Z2593" s="7">
        <f t="shared" si="321"/>
        <v>0</v>
      </c>
      <c r="AA2593" s="7">
        <f t="shared" si="322"/>
        <v>0</v>
      </c>
      <c r="AB2593" s="7" t="b">
        <f t="shared" si="323"/>
        <v>1</v>
      </c>
      <c r="AC2593" s="7" t="b">
        <f t="shared" si="324"/>
        <v>0</v>
      </c>
      <c r="AD2593" s="7" t="b">
        <f t="shared" si="325"/>
        <v>0</v>
      </c>
      <c r="AE2593" s="7" t="b">
        <f t="shared" si="326"/>
        <v>0</v>
      </c>
      <c r="AF2593" s="7" t="b">
        <f t="shared" si="327"/>
        <v>0</v>
      </c>
      <c r="AH2593" t="b">
        <f>AND(Table252102[[#This Row],[Developmental toxicity]:[Reproductive toxicity]])</f>
        <v>0</v>
      </c>
    </row>
    <row r="2594" spans="1:34" x14ac:dyDescent="0.25">
      <c r="A2594" s="3">
        <f t="shared" si="320"/>
        <v>2593</v>
      </c>
      <c r="B2594" s="18"/>
      <c r="C2594" s="18" t="s">
        <v>12744</v>
      </c>
      <c r="D2594" s="18" t="s">
        <v>17941</v>
      </c>
      <c r="E2594" s="70" t="s">
        <v>16811</v>
      </c>
      <c r="F2594" s="18" t="s">
        <v>16812</v>
      </c>
      <c r="G2594" s="18" t="s">
        <v>16813</v>
      </c>
      <c r="H2594" s="18" t="s">
        <v>16813</v>
      </c>
      <c r="I2594" s="18" t="s">
        <v>16814</v>
      </c>
      <c r="J2594" s="18"/>
      <c r="K2594" s="80" t="e">
        <v>#N/A</v>
      </c>
      <c r="L2594" s="80" t="e">
        <v>#N/A</v>
      </c>
      <c r="M2594" s="80" t="e">
        <v>#N/A</v>
      </c>
      <c r="N2594" s="80" t="e">
        <v>#N/A</v>
      </c>
      <c r="O2594" s="80" t="e">
        <v>#N/A</v>
      </c>
      <c r="P2594" s="80" t="e">
        <v>#N/A</v>
      </c>
      <c r="Q2594" s="80" t="e">
        <v>#N/A</v>
      </c>
      <c r="R2594" s="80" t="e">
        <v>#N/A</v>
      </c>
      <c r="S2594" s="80" t="e">
        <v>#N/A</v>
      </c>
      <c r="T2594" s="80" t="e">
        <v>#N/A</v>
      </c>
      <c r="U2594" s="7" t="e">
        <v>#N/A</v>
      </c>
      <c r="V2594" s="80" t="e">
        <v>#N/A</v>
      </c>
      <c r="W2594" s="18">
        <v>0</v>
      </c>
      <c r="X2594" s="18" t="e">
        <v>#N/A</v>
      </c>
      <c r="Y2594" s="7" t="e">
        <v>#N/A</v>
      </c>
      <c r="Z2594" s="7">
        <f t="shared" si="321"/>
        <v>0</v>
      </c>
      <c r="AA2594" s="7">
        <f t="shared" si="322"/>
        <v>0</v>
      </c>
      <c r="AB2594" s="7" t="b">
        <f t="shared" si="323"/>
        <v>0</v>
      </c>
      <c r="AC2594" s="7" t="b">
        <f t="shared" si="324"/>
        <v>1</v>
      </c>
      <c r="AD2594" s="7" t="b">
        <f t="shared" si="325"/>
        <v>0</v>
      </c>
      <c r="AE2594" s="7" t="b">
        <f t="shared" si="326"/>
        <v>1</v>
      </c>
      <c r="AF2594" s="7" t="b">
        <f t="shared" si="327"/>
        <v>0</v>
      </c>
      <c r="AH2594" t="b">
        <f>AND(Table252102[[#This Row],[Developmental toxicity]:[Reproductive toxicity]])</f>
        <v>0</v>
      </c>
    </row>
    <row r="2595" spans="1:34" x14ac:dyDescent="0.25">
      <c r="A2595" s="3">
        <f t="shared" si="320"/>
        <v>2594</v>
      </c>
      <c r="B2595" s="18"/>
      <c r="C2595" s="18" t="s">
        <v>11512</v>
      </c>
      <c r="D2595" s="18" t="s">
        <v>11511</v>
      </c>
      <c r="E2595" s="70" t="s">
        <v>14798</v>
      </c>
      <c r="F2595" s="18" t="s">
        <v>14799</v>
      </c>
      <c r="G2595" s="18" t="s">
        <v>14800</v>
      </c>
      <c r="H2595" s="18" t="s">
        <v>14800</v>
      </c>
      <c r="I2595" s="18" t="s">
        <v>14801</v>
      </c>
      <c r="J2595" s="18"/>
      <c r="K2595" s="80" t="e">
        <v>#N/A</v>
      </c>
      <c r="L2595" s="80" t="e">
        <v>#N/A</v>
      </c>
      <c r="M2595" s="80" t="e">
        <v>#N/A</v>
      </c>
      <c r="N2595" s="80" t="e">
        <v>#N/A</v>
      </c>
      <c r="O2595" s="80" t="e">
        <v>#N/A</v>
      </c>
      <c r="P2595" s="80" t="e">
        <v>#N/A</v>
      </c>
      <c r="Q2595" s="80" t="e">
        <v>#N/A</v>
      </c>
      <c r="R2595" s="80" t="e">
        <v>#N/A</v>
      </c>
      <c r="S2595" s="80" t="e">
        <v>#N/A</v>
      </c>
      <c r="T2595" s="80" t="e">
        <v>#N/A</v>
      </c>
      <c r="U2595" s="7" t="e">
        <v>#N/A</v>
      </c>
      <c r="V2595" s="80" t="e">
        <v>#N/A</v>
      </c>
      <c r="W2595" s="18">
        <v>1</v>
      </c>
      <c r="X2595" s="18" t="e">
        <v>#N/A</v>
      </c>
      <c r="Y2595" s="7" t="e">
        <v>#N/A</v>
      </c>
      <c r="Z2595" s="7">
        <f t="shared" si="321"/>
        <v>1</v>
      </c>
      <c r="AA2595" s="7">
        <f t="shared" si="322"/>
        <v>1</v>
      </c>
      <c r="AB2595" s="7" t="b">
        <f t="shared" si="323"/>
        <v>0</v>
      </c>
      <c r="AC2595" s="7" t="b">
        <f t="shared" si="324"/>
        <v>1</v>
      </c>
      <c r="AD2595" s="7" t="b">
        <f t="shared" si="325"/>
        <v>0</v>
      </c>
      <c r="AE2595" s="7" t="b">
        <f t="shared" si="326"/>
        <v>1</v>
      </c>
      <c r="AF2595" s="7" t="b">
        <f t="shared" si="327"/>
        <v>0</v>
      </c>
      <c r="AH2595" t="b">
        <f>AND(Table252102[[#This Row],[Developmental toxicity]:[Reproductive toxicity]])</f>
        <v>0</v>
      </c>
    </row>
    <row r="2596" spans="1:34" x14ac:dyDescent="0.25">
      <c r="A2596" s="3">
        <f t="shared" si="320"/>
        <v>2595</v>
      </c>
      <c r="B2596" s="18"/>
      <c r="C2596" s="18" t="s">
        <v>13002</v>
      </c>
      <c r="D2596" s="18" t="s">
        <v>13001</v>
      </c>
      <c r="E2596" s="70" t="s">
        <v>17181</v>
      </c>
      <c r="F2596" s="18" t="s">
        <v>17182</v>
      </c>
      <c r="G2596" s="18" t="s">
        <v>13003</v>
      </c>
      <c r="H2596" s="18" t="s">
        <v>13003</v>
      </c>
      <c r="I2596" s="18" t="s">
        <v>17183</v>
      </c>
      <c r="J2596" s="18"/>
      <c r="K2596" s="80" t="e">
        <v>#N/A</v>
      </c>
      <c r="L2596" s="80" t="e">
        <v>#N/A</v>
      </c>
      <c r="M2596" s="80" t="e">
        <v>#N/A</v>
      </c>
      <c r="N2596" s="80" t="e">
        <v>#N/A</v>
      </c>
      <c r="O2596" s="80" t="e">
        <v>#N/A</v>
      </c>
      <c r="P2596" s="80" t="e">
        <v>#N/A</v>
      </c>
      <c r="Q2596" s="80" t="e">
        <v>#N/A</v>
      </c>
      <c r="R2596" s="80" t="e">
        <v>#N/A</v>
      </c>
      <c r="S2596" s="80" t="e">
        <v>#N/A</v>
      </c>
      <c r="T2596" s="80" t="e">
        <v>#N/A</v>
      </c>
      <c r="U2596" s="7" t="e">
        <v>#N/A</v>
      </c>
      <c r="V2596" s="80" t="e">
        <v>#N/A</v>
      </c>
      <c r="W2596" s="18">
        <v>0</v>
      </c>
      <c r="X2596" s="18" t="e">
        <v>#N/A</v>
      </c>
      <c r="Y2596" s="7" t="e">
        <v>#N/A</v>
      </c>
      <c r="Z2596" s="7">
        <f t="shared" si="321"/>
        <v>0</v>
      </c>
      <c r="AA2596" s="7">
        <f t="shared" si="322"/>
        <v>0</v>
      </c>
      <c r="AB2596" s="7" t="b">
        <f t="shared" si="323"/>
        <v>0</v>
      </c>
      <c r="AC2596" s="7" t="b">
        <f t="shared" si="324"/>
        <v>1</v>
      </c>
      <c r="AD2596" s="7" t="b">
        <f t="shared" si="325"/>
        <v>0</v>
      </c>
      <c r="AE2596" s="7" t="b">
        <f t="shared" si="326"/>
        <v>1</v>
      </c>
      <c r="AF2596" s="7" t="b">
        <f t="shared" si="327"/>
        <v>0</v>
      </c>
      <c r="AH2596" t="b">
        <f>AND(Table252102[[#This Row],[Developmental toxicity]:[Reproductive toxicity]])</f>
        <v>0</v>
      </c>
    </row>
    <row r="2597" spans="1:34" x14ac:dyDescent="0.25">
      <c r="A2597" s="3">
        <f t="shared" si="320"/>
        <v>2596</v>
      </c>
      <c r="B2597" s="18"/>
      <c r="C2597" s="17" t="s">
        <v>21254</v>
      </c>
      <c r="D2597" s="18" t="s">
        <v>20858</v>
      </c>
      <c r="E2597" s="83" t="s">
        <v>21056</v>
      </c>
      <c r="F2597" s="17" t="s">
        <v>21827</v>
      </c>
      <c r="G2597" s="17" t="s">
        <v>21828</v>
      </c>
      <c r="H2597" s="17" t="s">
        <v>21829</v>
      </c>
      <c r="I2597" s="17" t="s">
        <v>21830</v>
      </c>
      <c r="J2597" s="18"/>
      <c r="K2597" s="80" t="e">
        <v>#N/A</v>
      </c>
      <c r="L2597" s="80" t="e">
        <v>#N/A</v>
      </c>
      <c r="M2597" s="80" t="e">
        <v>#N/A</v>
      </c>
      <c r="N2597" s="80" t="e">
        <v>#N/A</v>
      </c>
      <c r="O2597" s="80" t="e">
        <v>#N/A</v>
      </c>
      <c r="P2597" s="80" t="e">
        <v>#N/A</v>
      </c>
      <c r="Q2597" s="80" t="e">
        <v>#N/A</v>
      </c>
      <c r="R2597" s="80" t="e">
        <v>#N/A</v>
      </c>
      <c r="S2597" s="80" t="e">
        <v>#N/A</v>
      </c>
      <c r="T2597" s="80" t="e">
        <v>#N/A</v>
      </c>
      <c r="U2597" s="7" t="e">
        <v>#N/A</v>
      </c>
      <c r="V2597" s="80" t="e">
        <v>#N/A</v>
      </c>
      <c r="W2597" s="80" t="e">
        <v>#N/A</v>
      </c>
      <c r="X2597" s="80" t="e">
        <v>#N/A</v>
      </c>
      <c r="Y2597" s="7">
        <v>0</v>
      </c>
      <c r="Z2597" s="7">
        <f t="shared" si="321"/>
        <v>0</v>
      </c>
      <c r="AA2597" s="7">
        <f t="shared" si="322"/>
        <v>0</v>
      </c>
      <c r="AB2597" s="7" t="b">
        <f t="shared" si="323"/>
        <v>1</v>
      </c>
      <c r="AC2597" s="7" t="b">
        <f t="shared" si="324"/>
        <v>0</v>
      </c>
      <c r="AD2597" s="7" t="b">
        <f t="shared" si="325"/>
        <v>0</v>
      </c>
      <c r="AE2597" s="7" t="b">
        <f t="shared" si="326"/>
        <v>0</v>
      </c>
      <c r="AF2597" s="7" t="b">
        <f t="shared" si="327"/>
        <v>0</v>
      </c>
      <c r="AH2597" t="b">
        <f>AND(Table252102[[#This Row],[Developmental toxicity]:[Reproductive toxicity]])</f>
        <v>0</v>
      </c>
    </row>
    <row r="2598" spans="1:34" x14ac:dyDescent="0.25">
      <c r="A2598" s="3">
        <f t="shared" si="320"/>
        <v>2597</v>
      </c>
      <c r="B2598" s="18"/>
      <c r="C2598" s="18" t="s">
        <v>11689</v>
      </c>
      <c r="D2598" s="18" t="s">
        <v>11688</v>
      </c>
      <c r="E2598" s="70" t="s">
        <v>15119</v>
      </c>
      <c r="F2598" s="18" t="s">
        <v>15120</v>
      </c>
      <c r="G2598" s="18" t="s">
        <v>15121</v>
      </c>
      <c r="H2598" s="18" t="s">
        <v>15122</v>
      </c>
      <c r="I2598" s="18" t="s">
        <v>15123</v>
      </c>
      <c r="J2598" s="18"/>
      <c r="K2598" s="80" t="e">
        <v>#N/A</v>
      </c>
      <c r="L2598" s="80" t="e">
        <v>#N/A</v>
      </c>
      <c r="M2598" s="80" t="e">
        <v>#N/A</v>
      </c>
      <c r="N2598" s="80" t="e">
        <v>#N/A</v>
      </c>
      <c r="O2598" s="80" t="e">
        <v>#N/A</v>
      </c>
      <c r="P2598" s="80" t="e">
        <v>#N/A</v>
      </c>
      <c r="Q2598" s="80" t="e">
        <v>#N/A</v>
      </c>
      <c r="R2598" s="80" t="e">
        <v>#N/A</v>
      </c>
      <c r="S2598" s="80" t="e">
        <v>#N/A</v>
      </c>
      <c r="T2598" s="80" t="e">
        <v>#N/A</v>
      </c>
      <c r="U2598" s="7" t="e">
        <v>#N/A</v>
      </c>
      <c r="V2598" s="80" t="e">
        <v>#N/A</v>
      </c>
      <c r="W2598" s="18">
        <v>1</v>
      </c>
      <c r="X2598" s="18" t="e">
        <v>#N/A</v>
      </c>
      <c r="Y2598" s="7" t="e">
        <v>#N/A</v>
      </c>
      <c r="Z2598" s="7">
        <f t="shared" si="321"/>
        <v>1</v>
      </c>
      <c r="AA2598" s="7">
        <f t="shared" si="322"/>
        <v>1</v>
      </c>
      <c r="AB2598" s="7" t="b">
        <f t="shared" si="323"/>
        <v>0</v>
      </c>
      <c r="AC2598" s="7" t="b">
        <f t="shared" si="324"/>
        <v>1</v>
      </c>
      <c r="AD2598" s="7" t="b">
        <f t="shared" si="325"/>
        <v>0</v>
      </c>
      <c r="AE2598" s="7" t="b">
        <f t="shared" si="326"/>
        <v>1</v>
      </c>
      <c r="AF2598" s="7" t="b">
        <f t="shared" si="327"/>
        <v>0</v>
      </c>
      <c r="AH2598" t="b">
        <f>AND(Table252102[[#This Row],[Developmental toxicity]:[Reproductive toxicity]])</f>
        <v>0</v>
      </c>
    </row>
    <row r="2599" spans="1:34" x14ac:dyDescent="0.25">
      <c r="A2599" s="3">
        <f t="shared" si="320"/>
        <v>2598</v>
      </c>
      <c r="B2599" s="18">
        <v>297</v>
      </c>
      <c r="C2599" s="18" t="s">
        <v>783</v>
      </c>
      <c r="D2599" s="18" t="s">
        <v>5234</v>
      </c>
      <c r="E2599" s="70" t="s">
        <v>4760</v>
      </c>
      <c r="F2599" s="18" t="s">
        <v>5676</v>
      </c>
      <c r="G2599" s="18" t="s">
        <v>784</v>
      </c>
      <c r="H2599" s="18" t="s">
        <v>6151</v>
      </c>
      <c r="I2599" s="18" t="s">
        <v>6600</v>
      </c>
      <c r="J2599" s="18" t="s">
        <v>1432</v>
      </c>
      <c r="K2599" s="80" t="e">
        <v>#N/A</v>
      </c>
      <c r="L2599" s="80">
        <v>0</v>
      </c>
      <c r="M2599" s="80" t="e">
        <v>#N/A</v>
      </c>
      <c r="N2599" s="80" t="e">
        <v>#N/A</v>
      </c>
      <c r="O2599" s="80" t="e">
        <v>#N/A</v>
      </c>
      <c r="P2599" s="80" t="e">
        <v>#N/A</v>
      </c>
      <c r="Q2599" s="80" t="e">
        <v>#N/A</v>
      </c>
      <c r="R2599" s="80" t="e">
        <v>#N/A</v>
      </c>
      <c r="S2599" s="80" t="e">
        <v>#N/A</v>
      </c>
      <c r="T2599" s="80" t="e">
        <v>#N/A</v>
      </c>
      <c r="U2599" s="7" t="e">
        <v>#N/A</v>
      </c>
      <c r="V2599" s="80" t="e">
        <v>#N/A</v>
      </c>
      <c r="W2599" s="80" t="e">
        <v>#N/A</v>
      </c>
      <c r="X2599" s="80">
        <v>1</v>
      </c>
      <c r="Y2599" s="7">
        <v>0</v>
      </c>
      <c r="Z2599" s="7">
        <f t="shared" si="321"/>
        <v>1</v>
      </c>
      <c r="AA2599" s="7">
        <f t="shared" si="322"/>
        <v>0</v>
      </c>
      <c r="AB2599" s="7" t="b">
        <f t="shared" si="323"/>
        <v>1</v>
      </c>
      <c r="AC2599" s="7" t="b">
        <f t="shared" si="324"/>
        <v>0</v>
      </c>
      <c r="AD2599" s="7" t="b">
        <f t="shared" si="325"/>
        <v>0</v>
      </c>
      <c r="AE2599" s="7" t="b">
        <f t="shared" si="326"/>
        <v>0</v>
      </c>
      <c r="AF2599" s="7" t="b">
        <f t="shared" si="327"/>
        <v>0</v>
      </c>
      <c r="AH2599" t="b">
        <f>AND(Table252102[[#This Row],[Developmental toxicity]:[Reproductive toxicity]])</f>
        <v>0</v>
      </c>
    </row>
    <row r="2600" spans="1:34" x14ac:dyDescent="0.25">
      <c r="A2600" s="3">
        <f t="shared" si="320"/>
        <v>2599</v>
      </c>
      <c r="B2600" s="18"/>
      <c r="C2600" s="18" t="s">
        <v>11475</v>
      </c>
      <c r="D2600" s="18" t="s">
        <v>11474</v>
      </c>
      <c r="E2600" s="70" t="s">
        <v>14724</v>
      </c>
      <c r="F2600" s="18" t="s">
        <v>14725</v>
      </c>
      <c r="G2600" s="18" t="s">
        <v>14726</v>
      </c>
      <c r="H2600" s="18" t="s">
        <v>14727</v>
      </c>
      <c r="I2600" s="18" t="s">
        <v>14728</v>
      </c>
      <c r="J2600" s="18"/>
      <c r="K2600" s="80" t="e">
        <v>#N/A</v>
      </c>
      <c r="L2600" s="80" t="e">
        <v>#N/A</v>
      </c>
      <c r="M2600" s="80" t="e">
        <v>#N/A</v>
      </c>
      <c r="N2600" s="80" t="e">
        <v>#N/A</v>
      </c>
      <c r="O2600" s="80" t="e">
        <v>#N/A</v>
      </c>
      <c r="P2600" s="80" t="e">
        <v>#N/A</v>
      </c>
      <c r="Q2600" s="80" t="e">
        <v>#N/A</v>
      </c>
      <c r="R2600" s="80" t="e">
        <v>#N/A</v>
      </c>
      <c r="S2600" s="80" t="e">
        <v>#N/A</v>
      </c>
      <c r="T2600" s="80" t="e">
        <v>#N/A</v>
      </c>
      <c r="U2600" s="7" t="e">
        <v>#N/A</v>
      </c>
      <c r="V2600" s="80" t="e">
        <v>#N/A</v>
      </c>
      <c r="W2600" s="18">
        <v>1</v>
      </c>
      <c r="X2600" s="18" t="e">
        <v>#N/A</v>
      </c>
      <c r="Y2600" s="7" t="e">
        <v>#N/A</v>
      </c>
      <c r="Z2600" s="7">
        <f t="shared" si="321"/>
        <v>1</v>
      </c>
      <c r="AA2600" s="7">
        <f t="shared" si="322"/>
        <v>1</v>
      </c>
      <c r="AB2600" s="7" t="b">
        <f t="shared" si="323"/>
        <v>0</v>
      </c>
      <c r="AC2600" s="7" t="b">
        <f t="shared" si="324"/>
        <v>1</v>
      </c>
      <c r="AD2600" s="7" t="b">
        <f t="shared" si="325"/>
        <v>0</v>
      </c>
      <c r="AE2600" s="7" t="b">
        <f t="shared" si="326"/>
        <v>1</v>
      </c>
      <c r="AF2600" s="7" t="b">
        <f t="shared" si="327"/>
        <v>0</v>
      </c>
      <c r="AH2600" t="b">
        <f>AND(Table252102[[#This Row],[Developmental toxicity]:[Reproductive toxicity]])</f>
        <v>0</v>
      </c>
    </row>
    <row r="2601" spans="1:34" x14ac:dyDescent="0.25">
      <c r="A2601" s="3">
        <f t="shared" si="320"/>
        <v>2600</v>
      </c>
      <c r="B2601" s="18">
        <v>13295</v>
      </c>
      <c r="C2601" s="17" t="s">
        <v>4130</v>
      </c>
      <c r="D2601" s="18" t="s">
        <v>103</v>
      </c>
      <c r="E2601" s="79" t="s">
        <v>3989</v>
      </c>
      <c r="F2601" s="17" t="s">
        <v>3825</v>
      </c>
      <c r="G2601" s="18" t="s">
        <v>104</v>
      </c>
      <c r="H2601" s="17" t="s">
        <v>4288</v>
      </c>
      <c r="I2601" s="17" t="s">
        <v>4289</v>
      </c>
      <c r="J2601" s="18" t="s">
        <v>20</v>
      </c>
      <c r="K2601" s="80">
        <v>1</v>
      </c>
      <c r="L2601" s="80" t="e">
        <v>#N/A</v>
      </c>
      <c r="M2601" s="18" t="e">
        <v>#N/A</v>
      </c>
      <c r="N2601" s="80" t="e">
        <v>#N/A</v>
      </c>
      <c r="O2601" s="80" t="e">
        <v>#N/A</v>
      </c>
      <c r="P2601" s="18" t="e">
        <v>#N/A</v>
      </c>
      <c r="Q2601" s="18" t="e">
        <v>#N/A</v>
      </c>
      <c r="R2601" s="80" t="e">
        <v>#N/A</v>
      </c>
      <c r="S2601" s="18" t="e">
        <v>#N/A</v>
      </c>
      <c r="T2601" s="18" t="e">
        <v>#N/A</v>
      </c>
      <c r="U2601" s="7" t="e">
        <v>#N/A</v>
      </c>
      <c r="V2601" s="80" t="e">
        <v>#N/A</v>
      </c>
      <c r="W2601" s="18" t="e">
        <v>#N/A</v>
      </c>
      <c r="X2601" s="18" t="e">
        <v>#N/A</v>
      </c>
      <c r="Y2601" s="7" t="e">
        <v>#N/A</v>
      </c>
      <c r="Z2601" s="7">
        <f t="shared" si="321"/>
        <v>1</v>
      </c>
      <c r="AA2601" s="7">
        <f t="shared" si="322"/>
        <v>1</v>
      </c>
      <c r="AB2601" s="7" t="b">
        <f t="shared" si="323"/>
        <v>1</v>
      </c>
      <c r="AC2601" s="7" t="b">
        <f t="shared" si="324"/>
        <v>0</v>
      </c>
      <c r="AD2601" s="7" t="b">
        <f t="shared" si="325"/>
        <v>0</v>
      </c>
      <c r="AE2601" s="7" t="b">
        <f t="shared" si="326"/>
        <v>1</v>
      </c>
      <c r="AF2601" s="7" t="b">
        <f t="shared" si="327"/>
        <v>0</v>
      </c>
      <c r="AH2601" t="b">
        <f>AND(Table252102[[#This Row],[Developmental toxicity]:[Reproductive toxicity]])</f>
        <v>0</v>
      </c>
    </row>
    <row r="2602" spans="1:34" x14ac:dyDescent="0.25">
      <c r="A2602" s="3">
        <f t="shared" si="320"/>
        <v>2601</v>
      </c>
      <c r="B2602" s="18"/>
      <c r="C2602" s="18" t="s">
        <v>12942</v>
      </c>
      <c r="D2602" s="18" t="s">
        <v>12941</v>
      </c>
      <c r="E2602" s="70" t="s">
        <v>17088</v>
      </c>
      <c r="F2602" s="18" t="s">
        <v>17089</v>
      </c>
      <c r="G2602" s="18" t="s">
        <v>12943</v>
      </c>
      <c r="H2602" s="18" t="s">
        <v>12943</v>
      </c>
      <c r="I2602" s="18" t="s">
        <v>17090</v>
      </c>
      <c r="J2602" s="18"/>
      <c r="K2602" s="80" t="e">
        <v>#N/A</v>
      </c>
      <c r="L2602" s="80" t="e">
        <v>#N/A</v>
      </c>
      <c r="M2602" s="80" t="e">
        <v>#N/A</v>
      </c>
      <c r="N2602" s="80" t="e">
        <v>#N/A</v>
      </c>
      <c r="O2602" s="80" t="e">
        <v>#N/A</v>
      </c>
      <c r="P2602" s="80" t="e">
        <v>#N/A</v>
      </c>
      <c r="Q2602" s="80" t="e">
        <v>#N/A</v>
      </c>
      <c r="R2602" s="80" t="e">
        <v>#N/A</v>
      </c>
      <c r="S2602" s="80" t="e">
        <v>#N/A</v>
      </c>
      <c r="T2602" s="80" t="e">
        <v>#N/A</v>
      </c>
      <c r="U2602" s="7" t="e">
        <v>#N/A</v>
      </c>
      <c r="V2602" s="80" t="e">
        <v>#N/A</v>
      </c>
      <c r="W2602" s="18">
        <v>0</v>
      </c>
      <c r="X2602" s="18" t="e">
        <v>#N/A</v>
      </c>
      <c r="Y2602" s="7" t="e">
        <v>#N/A</v>
      </c>
      <c r="Z2602" s="7">
        <f t="shared" si="321"/>
        <v>0</v>
      </c>
      <c r="AA2602" s="7">
        <f t="shared" si="322"/>
        <v>0</v>
      </c>
      <c r="AB2602" s="7" t="b">
        <f t="shared" si="323"/>
        <v>0</v>
      </c>
      <c r="AC2602" s="7" t="b">
        <f t="shared" si="324"/>
        <v>1</v>
      </c>
      <c r="AD2602" s="7" t="b">
        <f t="shared" si="325"/>
        <v>0</v>
      </c>
      <c r="AE2602" s="7" t="b">
        <f t="shared" si="326"/>
        <v>1</v>
      </c>
      <c r="AF2602" s="7" t="b">
        <f t="shared" si="327"/>
        <v>0</v>
      </c>
      <c r="AH2602" t="b">
        <f>AND(Table252102[[#This Row],[Developmental toxicity]:[Reproductive toxicity]])</f>
        <v>0</v>
      </c>
    </row>
    <row r="2603" spans="1:34" x14ac:dyDescent="0.25">
      <c r="A2603" s="3">
        <f t="shared" si="320"/>
        <v>2602</v>
      </c>
      <c r="B2603" s="18"/>
      <c r="C2603" s="18" t="s">
        <v>20671</v>
      </c>
      <c r="D2603" s="18" t="s">
        <v>19345</v>
      </c>
      <c r="E2603" s="70" t="s">
        <v>20426</v>
      </c>
      <c r="F2603" s="18" t="s">
        <v>20153</v>
      </c>
      <c r="G2603" s="18" t="s">
        <v>20154</v>
      </c>
      <c r="H2603" s="18" t="s">
        <v>20154</v>
      </c>
      <c r="I2603" s="18" t="s">
        <v>20155</v>
      </c>
      <c r="J2603" s="18" t="s">
        <v>20</v>
      </c>
      <c r="K2603" s="80" t="e">
        <v>#N/A</v>
      </c>
      <c r="L2603" s="80" t="e">
        <v>#N/A</v>
      </c>
      <c r="M2603" s="80" t="e">
        <v>#N/A</v>
      </c>
      <c r="N2603" s="80" t="e">
        <v>#N/A</v>
      </c>
      <c r="O2603" s="80" t="e">
        <v>#N/A</v>
      </c>
      <c r="P2603" s="80" t="e">
        <v>#N/A</v>
      </c>
      <c r="Q2603" s="80" t="e">
        <v>#N/A</v>
      </c>
      <c r="R2603" s="80" t="e">
        <v>#N/A</v>
      </c>
      <c r="S2603" s="80" t="e">
        <v>#N/A</v>
      </c>
      <c r="T2603" s="80" t="e">
        <v>#N/A</v>
      </c>
      <c r="U2603" s="7" t="e">
        <v>#N/A</v>
      </c>
      <c r="V2603" s="80" t="e">
        <v>#N/A</v>
      </c>
      <c r="W2603" s="80" t="e">
        <v>#N/A</v>
      </c>
      <c r="X2603" s="80">
        <v>1</v>
      </c>
      <c r="Y2603" s="7" t="e">
        <v>#N/A</v>
      </c>
      <c r="Z2603" s="7">
        <f t="shared" si="321"/>
        <v>1</v>
      </c>
      <c r="AA2603" s="7">
        <f t="shared" si="322"/>
        <v>1</v>
      </c>
      <c r="AB2603" s="7" t="b">
        <f t="shared" si="323"/>
        <v>1</v>
      </c>
      <c r="AC2603" s="7" t="b">
        <f t="shared" si="324"/>
        <v>0</v>
      </c>
      <c r="AD2603" s="7" t="b">
        <f t="shared" si="325"/>
        <v>0</v>
      </c>
      <c r="AE2603" s="7" t="b">
        <f t="shared" si="326"/>
        <v>0</v>
      </c>
      <c r="AF2603" s="7" t="b">
        <f t="shared" si="327"/>
        <v>0</v>
      </c>
      <c r="AH2603" t="b">
        <f>AND(Table252102[[#This Row],[Developmental toxicity]:[Reproductive toxicity]])</f>
        <v>0</v>
      </c>
    </row>
    <row r="2604" spans="1:34" x14ac:dyDescent="0.25">
      <c r="A2604" s="3">
        <f t="shared" si="320"/>
        <v>2603</v>
      </c>
      <c r="B2604" s="18">
        <v>291</v>
      </c>
      <c r="C2604" s="18" t="s">
        <v>772</v>
      </c>
      <c r="D2604" s="18" t="s">
        <v>5230</v>
      </c>
      <c r="E2604" s="70" t="s">
        <v>4755</v>
      </c>
      <c r="F2604" s="18" t="s">
        <v>5671</v>
      </c>
      <c r="G2604" s="18" t="s">
        <v>773</v>
      </c>
      <c r="H2604" s="18" t="s">
        <v>6146</v>
      </c>
      <c r="I2604" s="18" t="s">
        <v>6595</v>
      </c>
      <c r="J2604" s="18" t="s">
        <v>1430</v>
      </c>
      <c r="K2604" s="80" t="e">
        <v>#N/A</v>
      </c>
      <c r="L2604" s="80">
        <v>1</v>
      </c>
      <c r="M2604" s="80" t="e">
        <v>#N/A</v>
      </c>
      <c r="N2604" s="80" t="e">
        <v>#N/A</v>
      </c>
      <c r="O2604" s="80" t="e">
        <v>#N/A</v>
      </c>
      <c r="P2604" s="80" t="e">
        <v>#N/A</v>
      </c>
      <c r="Q2604" s="80" t="e">
        <v>#N/A</v>
      </c>
      <c r="R2604" s="80" t="e">
        <v>#N/A</v>
      </c>
      <c r="S2604" s="80" t="e">
        <v>#N/A</v>
      </c>
      <c r="T2604" s="80" t="e">
        <v>#N/A</v>
      </c>
      <c r="U2604" s="7" t="e">
        <v>#N/A</v>
      </c>
      <c r="V2604" s="80" t="e">
        <v>#N/A</v>
      </c>
      <c r="W2604" s="80" t="e">
        <v>#N/A</v>
      </c>
      <c r="X2604" s="80" t="e">
        <v>#N/A</v>
      </c>
      <c r="Y2604" s="7">
        <v>1</v>
      </c>
      <c r="Z2604" s="7">
        <f t="shared" si="321"/>
        <v>1</v>
      </c>
      <c r="AA2604" s="7">
        <f t="shared" si="322"/>
        <v>1</v>
      </c>
      <c r="AB2604" s="7" t="b">
        <f t="shared" si="323"/>
        <v>1</v>
      </c>
      <c r="AC2604" s="7" t="b">
        <f t="shared" si="324"/>
        <v>0</v>
      </c>
      <c r="AD2604" s="7" t="b">
        <f t="shared" si="325"/>
        <v>0</v>
      </c>
      <c r="AE2604" s="7" t="b">
        <f t="shared" si="326"/>
        <v>0</v>
      </c>
      <c r="AF2604" s="7" t="b">
        <f t="shared" si="327"/>
        <v>0</v>
      </c>
      <c r="AH2604" t="b">
        <f>AND(Table252102[[#This Row],[Developmental toxicity]:[Reproductive toxicity]])</f>
        <v>0</v>
      </c>
    </row>
    <row r="2605" spans="1:34" x14ac:dyDescent="0.25">
      <c r="A2605" s="3">
        <f t="shared" si="320"/>
        <v>2604</v>
      </c>
      <c r="B2605" s="18" t="s">
        <v>1440</v>
      </c>
      <c r="C2605" s="18" t="s">
        <v>2265</v>
      </c>
      <c r="D2605" s="18" t="s">
        <v>3176</v>
      </c>
      <c r="E2605" s="79" t="s">
        <v>7543</v>
      </c>
      <c r="F2605" s="17" t="s">
        <v>8391</v>
      </c>
      <c r="G2605" s="17" t="s">
        <v>9608</v>
      </c>
      <c r="H2605" s="17" t="s">
        <v>9608</v>
      </c>
      <c r="I2605" s="17" t="s">
        <v>9609</v>
      </c>
      <c r="J2605" s="18"/>
      <c r="K2605" s="80" t="e">
        <v>#N/A</v>
      </c>
      <c r="L2605" s="80" t="e">
        <v>#N/A</v>
      </c>
      <c r="M2605" s="80" t="e">
        <v>#N/A</v>
      </c>
      <c r="N2605" s="80" t="e">
        <v>#N/A</v>
      </c>
      <c r="O2605" s="80" t="e">
        <v>#N/A</v>
      </c>
      <c r="P2605" s="80" t="e">
        <v>#N/A</v>
      </c>
      <c r="Q2605" s="80" t="e">
        <v>#N/A</v>
      </c>
      <c r="R2605" s="80" t="e">
        <v>#N/A</v>
      </c>
      <c r="S2605" s="80" t="e">
        <v>#N/A</v>
      </c>
      <c r="T2605" s="80">
        <v>0</v>
      </c>
      <c r="U2605" s="7" t="e">
        <v>#N/A</v>
      </c>
      <c r="V2605" s="80" t="e">
        <v>#N/A</v>
      </c>
      <c r="W2605" s="80" t="e">
        <v>#N/A</v>
      </c>
      <c r="X2605" s="80" t="e">
        <v>#N/A</v>
      </c>
      <c r="Y2605" s="7" t="e">
        <v>#N/A</v>
      </c>
      <c r="Z2605" s="7">
        <f t="shared" si="321"/>
        <v>0</v>
      </c>
      <c r="AA2605" s="7">
        <f t="shared" si="322"/>
        <v>0</v>
      </c>
      <c r="AB2605" s="7" t="b">
        <f t="shared" si="323"/>
        <v>1</v>
      </c>
      <c r="AC2605" s="7" t="b">
        <f t="shared" si="324"/>
        <v>0</v>
      </c>
      <c r="AD2605" s="7" t="b">
        <f t="shared" si="325"/>
        <v>1</v>
      </c>
      <c r="AE2605" s="7" t="b">
        <f t="shared" si="326"/>
        <v>0</v>
      </c>
      <c r="AF2605" s="7" t="b">
        <f t="shared" si="327"/>
        <v>0</v>
      </c>
      <c r="AH2605" t="b">
        <f>AND(Table252102[[#This Row],[Developmental toxicity]:[Reproductive toxicity]])</f>
        <v>0</v>
      </c>
    </row>
    <row r="2606" spans="1:34" x14ac:dyDescent="0.25">
      <c r="A2606" s="3">
        <f t="shared" si="320"/>
        <v>2605</v>
      </c>
      <c r="B2606" s="18"/>
      <c r="C2606" s="18" t="s">
        <v>12392</v>
      </c>
      <c r="D2606" s="18" t="s">
        <v>12391</v>
      </c>
      <c r="E2606" s="70" t="s">
        <v>16255</v>
      </c>
      <c r="F2606" s="18" t="s">
        <v>16256</v>
      </c>
      <c r="G2606" s="18" t="s">
        <v>16257</v>
      </c>
      <c r="H2606" s="18" t="s">
        <v>16257</v>
      </c>
      <c r="I2606" s="18" t="s">
        <v>16258</v>
      </c>
      <c r="J2606" s="18"/>
      <c r="K2606" s="80" t="e">
        <v>#N/A</v>
      </c>
      <c r="L2606" s="80" t="e">
        <v>#N/A</v>
      </c>
      <c r="M2606" s="80" t="e">
        <v>#N/A</v>
      </c>
      <c r="N2606" s="80" t="e">
        <v>#N/A</v>
      </c>
      <c r="O2606" s="80" t="e">
        <v>#N/A</v>
      </c>
      <c r="P2606" s="80" t="e">
        <v>#N/A</v>
      </c>
      <c r="Q2606" s="80" t="e">
        <v>#N/A</v>
      </c>
      <c r="R2606" s="80" t="e">
        <v>#N/A</v>
      </c>
      <c r="S2606" s="80" t="e">
        <v>#N/A</v>
      </c>
      <c r="T2606" s="80" t="e">
        <v>#N/A</v>
      </c>
      <c r="U2606" s="7" t="e">
        <v>#N/A</v>
      </c>
      <c r="V2606" s="80" t="e">
        <v>#N/A</v>
      </c>
      <c r="W2606" s="18">
        <v>0</v>
      </c>
      <c r="X2606" s="18" t="e">
        <v>#N/A</v>
      </c>
      <c r="Y2606" s="7" t="e">
        <v>#N/A</v>
      </c>
      <c r="Z2606" s="7">
        <f t="shared" si="321"/>
        <v>0</v>
      </c>
      <c r="AA2606" s="7">
        <f t="shared" si="322"/>
        <v>0</v>
      </c>
      <c r="AB2606" s="7" t="b">
        <f t="shared" si="323"/>
        <v>0</v>
      </c>
      <c r="AC2606" s="7" t="b">
        <f t="shared" si="324"/>
        <v>1</v>
      </c>
      <c r="AD2606" s="7" t="b">
        <f t="shared" si="325"/>
        <v>0</v>
      </c>
      <c r="AE2606" s="7" t="b">
        <f t="shared" si="326"/>
        <v>1</v>
      </c>
      <c r="AF2606" s="7" t="b">
        <f t="shared" si="327"/>
        <v>0</v>
      </c>
      <c r="AH2606" t="b">
        <f>AND(Table252102[[#This Row],[Developmental toxicity]:[Reproductive toxicity]])</f>
        <v>0</v>
      </c>
    </row>
    <row r="2607" spans="1:34" x14ac:dyDescent="0.25">
      <c r="A2607" s="3">
        <f t="shared" si="320"/>
        <v>2606</v>
      </c>
      <c r="B2607" s="18"/>
      <c r="C2607" s="18" t="s">
        <v>12988</v>
      </c>
      <c r="D2607" s="18" t="s">
        <v>12987</v>
      </c>
      <c r="E2607" s="70" t="s">
        <v>17162</v>
      </c>
      <c r="F2607" s="18" t="s">
        <v>17163</v>
      </c>
      <c r="G2607" s="18" t="s">
        <v>17164</v>
      </c>
      <c r="H2607" s="18" t="s">
        <v>17164</v>
      </c>
      <c r="I2607" s="18" t="s">
        <v>17165</v>
      </c>
      <c r="J2607" s="18"/>
      <c r="K2607" s="80" t="e">
        <v>#N/A</v>
      </c>
      <c r="L2607" s="80" t="e">
        <v>#N/A</v>
      </c>
      <c r="M2607" s="80" t="e">
        <v>#N/A</v>
      </c>
      <c r="N2607" s="80" t="e">
        <v>#N/A</v>
      </c>
      <c r="O2607" s="80" t="e">
        <v>#N/A</v>
      </c>
      <c r="P2607" s="80" t="e">
        <v>#N/A</v>
      </c>
      <c r="Q2607" s="80" t="e">
        <v>#N/A</v>
      </c>
      <c r="R2607" s="80" t="e">
        <v>#N/A</v>
      </c>
      <c r="S2607" s="80" t="e">
        <v>#N/A</v>
      </c>
      <c r="T2607" s="80" t="e">
        <v>#N/A</v>
      </c>
      <c r="U2607" s="7" t="e">
        <v>#N/A</v>
      </c>
      <c r="V2607" s="80" t="e">
        <v>#N/A</v>
      </c>
      <c r="W2607" s="18">
        <v>0</v>
      </c>
      <c r="X2607" s="18" t="e">
        <v>#N/A</v>
      </c>
      <c r="Y2607" s="7" t="e">
        <v>#N/A</v>
      </c>
      <c r="Z2607" s="7">
        <f t="shared" si="321"/>
        <v>0</v>
      </c>
      <c r="AA2607" s="7">
        <f t="shared" si="322"/>
        <v>0</v>
      </c>
      <c r="AB2607" s="7" t="b">
        <f t="shared" si="323"/>
        <v>0</v>
      </c>
      <c r="AC2607" s="7" t="b">
        <f t="shared" si="324"/>
        <v>1</v>
      </c>
      <c r="AD2607" s="7" t="b">
        <f t="shared" si="325"/>
        <v>0</v>
      </c>
      <c r="AE2607" s="7" t="b">
        <f t="shared" si="326"/>
        <v>1</v>
      </c>
      <c r="AF2607" s="7" t="b">
        <f t="shared" si="327"/>
        <v>0</v>
      </c>
      <c r="AH2607" t="b">
        <f>AND(Table252102[[#This Row],[Developmental toxicity]:[Reproductive toxicity]])</f>
        <v>0</v>
      </c>
    </row>
    <row r="2608" spans="1:34" x14ac:dyDescent="0.25">
      <c r="A2608" s="3">
        <f t="shared" si="320"/>
        <v>2607</v>
      </c>
      <c r="B2608" s="18"/>
      <c r="C2608" s="18" t="s">
        <v>13203</v>
      </c>
      <c r="D2608" s="18" t="s">
        <v>17980</v>
      </c>
      <c r="E2608" s="70" t="s">
        <v>17497</v>
      </c>
      <c r="F2608" s="18" t="s">
        <v>17498</v>
      </c>
      <c r="G2608" s="18" t="s">
        <v>17499</v>
      </c>
      <c r="H2608" s="18" t="s">
        <v>17499</v>
      </c>
      <c r="I2608" s="18" t="s">
        <v>17500</v>
      </c>
      <c r="J2608" s="18"/>
      <c r="K2608" s="80" t="e">
        <v>#N/A</v>
      </c>
      <c r="L2608" s="80" t="e">
        <v>#N/A</v>
      </c>
      <c r="M2608" s="80" t="e">
        <v>#N/A</v>
      </c>
      <c r="N2608" s="80" t="e">
        <v>#N/A</v>
      </c>
      <c r="O2608" s="80" t="e">
        <v>#N/A</v>
      </c>
      <c r="P2608" s="80" t="e">
        <v>#N/A</v>
      </c>
      <c r="Q2608" s="80" t="e">
        <v>#N/A</v>
      </c>
      <c r="R2608" s="80" t="e">
        <v>#N/A</v>
      </c>
      <c r="S2608" s="80" t="e">
        <v>#N/A</v>
      </c>
      <c r="T2608" s="80" t="e">
        <v>#N/A</v>
      </c>
      <c r="U2608" s="7" t="e">
        <v>#N/A</v>
      </c>
      <c r="V2608" s="80" t="e">
        <v>#N/A</v>
      </c>
      <c r="W2608" s="18">
        <v>0</v>
      </c>
      <c r="X2608" s="18" t="e">
        <v>#N/A</v>
      </c>
      <c r="Y2608" s="7" t="e">
        <v>#N/A</v>
      </c>
      <c r="Z2608" s="7">
        <f t="shared" si="321"/>
        <v>0</v>
      </c>
      <c r="AA2608" s="7">
        <f t="shared" si="322"/>
        <v>0</v>
      </c>
      <c r="AB2608" s="7" t="b">
        <f t="shared" si="323"/>
        <v>0</v>
      </c>
      <c r="AC2608" s="7" t="b">
        <f t="shared" si="324"/>
        <v>1</v>
      </c>
      <c r="AD2608" s="7" t="b">
        <f t="shared" si="325"/>
        <v>0</v>
      </c>
      <c r="AE2608" s="7" t="b">
        <f t="shared" si="326"/>
        <v>1</v>
      </c>
      <c r="AF2608" s="7" t="b">
        <f t="shared" si="327"/>
        <v>0</v>
      </c>
      <c r="AH2608" t="b">
        <f>AND(Table252102[[#This Row],[Developmental toxicity]:[Reproductive toxicity]])</f>
        <v>0</v>
      </c>
    </row>
    <row r="2609" spans="1:34" x14ac:dyDescent="0.25">
      <c r="A2609" s="3">
        <f t="shared" si="320"/>
        <v>2608</v>
      </c>
      <c r="B2609" s="18" t="s">
        <v>1440</v>
      </c>
      <c r="C2609" s="18" t="s">
        <v>2209</v>
      </c>
      <c r="D2609" s="18" t="s">
        <v>3111</v>
      </c>
      <c r="E2609" s="70" t="s">
        <v>7488</v>
      </c>
      <c r="F2609" s="18" t="s">
        <v>8336</v>
      </c>
      <c r="G2609" s="18" t="s">
        <v>9480</v>
      </c>
      <c r="H2609" s="18" t="s">
        <v>9480</v>
      </c>
      <c r="I2609" s="18" t="s">
        <v>9481</v>
      </c>
      <c r="J2609" s="18"/>
      <c r="K2609" s="80" t="e">
        <v>#N/A</v>
      </c>
      <c r="L2609" s="80" t="e">
        <v>#N/A</v>
      </c>
      <c r="M2609" s="80" t="e">
        <v>#N/A</v>
      </c>
      <c r="N2609" s="80" t="e">
        <v>#N/A</v>
      </c>
      <c r="O2609" s="80" t="e">
        <v>#N/A</v>
      </c>
      <c r="P2609" s="80" t="e">
        <v>#N/A</v>
      </c>
      <c r="Q2609" s="80" t="e">
        <v>#N/A</v>
      </c>
      <c r="R2609" s="80" t="e">
        <v>#N/A</v>
      </c>
      <c r="S2609" s="80" t="e">
        <v>#N/A</v>
      </c>
      <c r="T2609" s="80">
        <v>0</v>
      </c>
      <c r="U2609" s="7" t="e">
        <v>#N/A</v>
      </c>
      <c r="V2609" s="80" t="e">
        <v>#N/A</v>
      </c>
      <c r="W2609" s="80">
        <v>0</v>
      </c>
      <c r="X2609" s="80" t="e">
        <v>#N/A</v>
      </c>
      <c r="Y2609" s="7">
        <v>1</v>
      </c>
      <c r="Z2609" s="7">
        <f t="shared" si="321"/>
        <v>1</v>
      </c>
      <c r="AA2609" s="7">
        <f t="shared" si="322"/>
        <v>0</v>
      </c>
      <c r="AB2609" s="7" t="b">
        <f t="shared" si="323"/>
        <v>1</v>
      </c>
      <c r="AC2609" s="7" t="b">
        <f t="shared" si="324"/>
        <v>1</v>
      </c>
      <c r="AD2609" s="7" t="b">
        <f t="shared" si="325"/>
        <v>1</v>
      </c>
      <c r="AE2609" s="7" t="b">
        <f t="shared" si="326"/>
        <v>1</v>
      </c>
      <c r="AF2609" s="7" t="b">
        <f t="shared" si="327"/>
        <v>0</v>
      </c>
      <c r="AH2609" t="b">
        <f>AND(Table252102[[#This Row],[Developmental toxicity]:[Reproductive toxicity]])</f>
        <v>1</v>
      </c>
    </row>
    <row r="2610" spans="1:34" x14ac:dyDescent="0.25">
      <c r="A2610" s="3">
        <f t="shared" si="320"/>
        <v>2609</v>
      </c>
      <c r="B2610" s="18"/>
      <c r="C2610" s="17" t="s">
        <v>21114</v>
      </c>
      <c r="D2610" s="18" t="s">
        <v>20718</v>
      </c>
      <c r="E2610" s="83" t="s">
        <v>20916</v>
      </c>
      <c r="F2610" s="17" t="s">
        <v>21380</v>
      </c>
      <c r="G2610" s="17" t="s">
        <v>21381</v>
      </c>
      <c r="H2610" s="17" t="s">
        <v>21381</v>
      </c>
      <c r="I2610" s="17" t="s">
        <v>21382</v>
      </c>
      <c r="J2610" s="18"/>
      <c r="K2610" s="80" t="e">
        <v>#N/A</v>
      </c>
      <c r="L2610" s="80" t="e">
        <v>#N/A</v>
      </c>
      <c r="M2610" s="80" t="e">
        <v>#N/A</v>
      </c>
      <c r="N2610" s="80" t="e">
        <v>#N/A</v>
      </c>
      <c r="O2610" s="80" t="e">
        <v>#N/A</v>
      </c>
      <c r="P2610" s="80" t="e">
        <v>#N/A</v>
      </c>
      <c r="Q2610" s="80" t="e">
        <v>#N/A</v>
      </c>
      <c r="R2610" s="80" t="e">
        <v>#N/A</v>
      </c>
      <c r="S2610" s="80" t="e">
        <v>#N/A</v>
      </c>
      <c r="T2610" s="80" t="e">
        <v>#N/A</v>
      </c>
      <c r="U2610" s="7" t="e">
        <v>#N/A</v>
      </c>
      <c r="V2610" s="80" t="e">
        <v>#N/A</v>
      </c>
      <c r="W2610" s="80" t="e">
        <v>#N/A</v>
      </c>
      <c r="X2610" s="80" t="e">
        <v>#N/A</v>
      </c>
      <c r="Y2610" s="7">
        <v>0</v>
      </c>
      <c r="Z2610" s="7">
        <f t="shared" si="321"/>
        <v>0</v>
      </c>
      <c r="AA2610" s="7">
        <f t="shared" si="322"/>
        <v>0</v>
      </c>
      <c r="AB2610" s="7" t="b">
        <f t="shared" si="323"/>
        <v>1</v>
      </c>
      <c r="AC2610" s="7" t="b">
        <f t="shared" si="324"/>
        <v>0</v>
      </c>
      <c r="AD2610" s="7" t="b">
        <f t="shared" si="325"/>
        <v>0</v>
      </c>
      <c r="AE2610" s="7" t="b">
        <f t="shared" si="326"/>
        <v>0</v>
      </c>
      <c r="AF2610" s="7" t="b">
        <f t="shared" si="327"/>
        <v>0</v>
      </c>
      <c r="AH2610" t="b">
        <f>AND(Table252102[[#This Row],[Developmental toxicity]:[Reproductive toxicity]])</f>
        <v>0</v>
      </c>
    </row>
    <row r="2611" spans="1:34" x14ac:dyDescent="0.25">
      <c r="A2611" s="3">
        <f t="shared" si="320"/>
        <v>2610</v>
      </c>
      <c r="B2611" s="18"/>
      <c r="C2611" s="18" t="s">
        <v>12468</v>
      </c>
      <c r="D2611" s="18" t="s">
        <v>17912</v>
      </c>
      <c r="E2611" s="70" t="s">
        <v>18138</v>
      </c>
      <c r="F2611" s="18" t="s">
        <v>18056</v>
      </c>
      <c r="G2611" s="18" t="s">
        <v>12469</v>
      </c>
      <c r="H2611" s="18" t="s">
        <v>12469</v>
      </c>
      <c r="I2611" s="18" t="s">
        <v>18299</v>
      </c>
      <c r="J2611" s="18"/>
      <c r="K2611" s="80" t="e">
        <v>#N/A</v>
      </c>
      <c r="L2611" s="80" t="e">
        <v>#N/A</v>
      </c>
      <c r="M2611" s="80" t="e">
        <v>#N/A</v>
      </c>
      <c r="N2611" s="80" t="e">
        <v>#N/A</v>
      </c>
      <c r="O2611" s="80" t="e">
        <v>#N/A</v>
      </c>
      <c r="P2611" s="80" t="e">
        <v>#N/A</v>
      </c>
      <c r="Q2611" s="80" t="e">
        <v>#N/A</v>
      </c>
      <c r="R2611" s="80" t="e">
        <v>#N/A</v>
      </c>
      <c r="S2611" s="80" t="e">
        <v>#N/A</v>
      </c>
      <c r="T2611" s="80" t="e">
        <v>#N/A</v>
      </c>
      <c r="U2611" s="7" t="e">
        <v>#N/A</v>
      </c>
      <c r="V2611" s="80" t="e">
        <v>#N/A</v>
      </c>
      <c r="W2611" s="18">
        <v>0</v>
      </c>
      <c r="X2611" s="18" t="e">
        <v>#N/A</v>
      </c>
      <c r="Y2611" s="7" t="e">
        <v>#N/A</v>
      </c>
      <c r="Z2611" s="7">
        <f t="shared" si="321"/>
        <v>0</v>
      </c>
      <c r="AA2611" s="7">
        <f t="shared" si="322"/>
        <v>0</v>
      </c>
      <c r="AB2611" s="7" t="b">
        <f t="shared" si="323"/>
        <v>0</v>
      </c>
      <c r="AC2611" s="7" t="b">
        <f t="shared" si="324"/>
        <v>1</v>
      </c>
      <c r="AD2611" s="7" t="b">
        <f t="shared" si="325"/>
        <v>0</v>
      </c>
      <c r="AE2611" s="7" t="b">
        <f t="shared" si="326"/>
        <v>1</v>
      </c>
      <c r="AF2611" s="7" t="b">
        <f t="shared" si="327"/>
        <v>0</v>
      </c>
      <c r="AH2611" t="b">
        <f>AND(Table252102[[#This Row],[Developmental toxicity]:[Reproductive toxicity]])</f>
        <v>0</v>
      </c>
    </row>
    <row r="2612" spans="1:34" x14ac:dyDescent="0.25">
      <c r="A2612" s="3">
        <f t="shared" si="320"/>
        <v>2611</v>
      </c>
      <c r="B2612" s="18"/>
      <c r="C2612" s="18" t="s">
        <v>11488</v>
      </c>
      <c r="D2612" s="18" t="s">
        <v>11487</v>
      </c>
      <c r="E2612" s="70" t="s">
        <v>14751</v>
      </c>
      <c r="F2612" s="18" t="s">
        <v>14752</v>
      </c>
      <c r="G2612" s="18" t="s">
        <v>14753</v>
      </c>
      <c r="H2612" s="18" t="s">
        <v>14754</v>
      </c>
      <c r="I2612" s="18" t="s">
        <v>14755</v>
      </c>
      <c r="J2612" s="18"/>
      <c r="K2612" s="80" t="e">
        <v>#N/A</v>
      </c>
      <c r="L2612" s="80" t="e">
        <v>#N/A</v>
      </c>
      <c r="M2612" s="80" t="e">
        <v>#N/A</v>
      </c>
      <c r="N2612" s="80" t="e">
        <v>#N/A</v>
      </c>
      <c r="O2612" s="80" t="e">
        <v>#N/A</v>
      </c>
      <c r="P2612" s="80" t="e">
        <v>#N/A</v>
      </c>
      <c r="Q2612" s="80" t="e">
        <v>#N/A</v>
      </c>
      <c r="R2612" s="80" t="e">
        <v>#N/A</v>
      </c>
      <c r="S2612" s="80" t="e">
        <v>#N/A</v>
      </c>
      <c r="T2612" s="80" t="e">
        <v>#N/A</v>
      </c>
      <c r="U2612" s="7" t="e">
        <v>#N/A</v>
      </c>
      <c r="V2612" s="80" t="e">
        <v>#N/A</v>
      </c>
      <c r="W2612" s="18">
        <v>1</v>
      </c>
      <c r="X2612" s="18" t="e">
        <v>#N/A</v>
      </c>
      <c r="Y2612" s="7" t="e">
        <v>#N/A</v>
      </c>
      <c r="Z2612" s="7">
        <f t="shared" si="321"/>
        <v>1</v>
      </c>
      <c r="AA2612" s="7">
        <f t="shared" si="322"/>
        <v>1</v>
      </c>
      <c r="AB2612" s="7" t="b">
        <f t="shared" si="323"/>
        <v>0</v>
      </c>
      <c r="AC2612" s="7" t="b">
        <f t="shared" si="324"/>
        <v>1</v>
      </c>
      <c r="AD2612" s="7" t="b">
        <f t="shared" si="325"/>
        <v>0</v>
      </c>
      <c r="AE2612" s="7" t="b">
        <f t="shared" si="326"/>
        <v>1</v>
      </c>
      <c r="AF2612" s="7" t="b">
        <f t="shared" si="327"/>
        <v>0</v>
      </c>
      <c r="AH2612" t="b">
        <f>AND(Table252102[[#This Row],[Developmental toxicity]:[Reproductive toxicity]])</f>
        <v>0</v>
      </c>
    </row>
    <row r="2613" spans="1:34" x14ac:dyDescent="0.25">
      <c r="A2613" s="3">
        <f t="shared" si="320"/>
        <v>2612</v>
      </c>
      <c r="B2613" s="18">
        <v>13556</v>
      </c>
      <c r="C2613" s="18" t="s">
        <v>1252</v>
      </c>
      <c r="D2613" s="18" t="s">
        <v>163</v>
      </c>
      <c r="E2613" s="70" t="s">
        <v>4020</v>
      </c>
      <c r="F2613" s="18" t="s">
        <v>3856</v>
      </c>
      <c r="G2613" s="18" t="s">
        <v>164</v>
      </c>
      <c r="H2613" s="18" t="s">
        <v>4354</v>
      </c>
      <c r="I2613" s="18" t="s">
        <v>4355</v>
      </c>
      <c r="J2613" s="18" t="s">
        <v>20</v>
      </c>
      <c r="K2613" s="7" t="e">
        <v>#N/A</v>
      </c>
      <c r="L2613" s="80">
        <v>1</v>
      </c>
      <c r="M2613" s="80" t="e">
        <v>#N/A</v>
      </c>
      <c r="N2613" s="80" t="e">
        <v>#N/A</v>
      </c>
      <c r="O2613" s="80" t="e">
        <v>#N/A</v>
      </c>
      <c r="P2613" s="80" t="e">
        <v>#N/A</v>
      </c>
      <c r="Q2613" s="80" t="e">
        <v>#N/A</v>
      </c>
      <c r="R2613" s="80" t="e">
        <v>#N/A</v>
      </c>
      <c r="S2613" s="80" t="e">
        <v>#N/A</v>
      </c>
      <c r="T2613" s="80" t="e">
        <v>#N/A</v>
      </c>
      <c r="U2613" s="7" t="e">
        <v>#N/A</v>
      </c>
      <c r="V2613" s="80" t="e">
        <v>#N/A</v>
      </c>
      <c r="W2613" s="80" t="e">
        <v>#N/A</v>
      </c>
      <c r="X2613" s="80">
        <v>0</v>
      </c>
      <c r="Y2613" s="7">
        <v>0</v>
      </c>
      <c r="Z2613" s="7">
        <f t="shared" si="321"/>
        <v>1</v>
      </c>
      <c r="AA2613" s="7">
        <f t="shared" si="322"/>
        <v>0</v>
      </c>
      <c r="AB2613" s="7" t="b">
        <f t="shared" si="323"/>
        <v>1</v>
      </c>
      <c r="AC2613" s="7" t="b">
        <f t="shared" si="324"/>
        <v>0</v>
      </c>
      <c r="AD2613" s="7" t="b">
        <f t="shared" si="325"/>
        <v>0</v>
      </c>
      <c r="AE2613" s="7" t="b">
        <f t="shared" si="326"/>
        <v>0</v>
      </c>
      <c r="AF2613" s="7" t="b">
        <f t="shared" si="327"/>
        <v>0</v>
      </c>
      <c r="AH2613" t="b">
        <f>AND(Table252102[[#This Row],[Developmental toxicity]:[Reproductive toxicity]])</f>
        <v>0</v>
      </c>
    </row>
    <row r="2614" spans="1:34" x14ac:dyDescent="0.25">
      <c r="A2614" s="3">
        <f t="shared" si="320"/>
        <v>2613</v>
      </c>
      <c r="B2614" s="18"/>
      <c r="C2614" s="18" t="s">
        <v>11961</v>
      </c>
      <c r="D2614" s="18" t="s">
        <v>11960</v>
      </c>
      <c r="E2614" s="70" t="s">
        <v>15582</v>
      </c>
      <c r="F2614" s="18" t="s">
        <v>15583</v>
      </c>
      <c r="G2614" s="18" t="s">
        <v>11962</v>
      </c>
      <c r="H2614" s="18" t="s">
        <v>11962</v>
      </c>
      <c r="I2614" s="18" t="s">
        <v>15584</v>
      </c>
      <c r="J2614" s="18"/>
      <c r="K2614" s="80" t="e">
        <v>#N/A</v>
      </c>
      <c r="L2614" s="80" t="e">
        <v>#N/A</v>
      </c>
      <c r="M2614" s="80" t="e">
        <v>#N/A</v>
      </c>
      <c r="N2614" s="80" t="e">
        <v>#N/A</v>
      </c>
      <c r="O2614" s="80" t="e">
        <v>#N/A</v>
      </c>
      <c r="P2614" s="80" t="e">
        <v>#N/A</v>
      </c>
      <c r="Q2614" s="80" t="e">
        <v>#N/A</v>
      </c>
      <c r="R2614" s="80" t="e">
        <v>#N/A</v>
      </c>
      <c r="S2614" s="80" t="e">
        <v>#N/A</v>
      </c>
      <c r="T2614" s="80" t="e">
        <v>#N/A</v>
      </c>
      <c r="U2614" s="7" t="e">
        <v>#N/A</v>
      </c>
      <c r="V2614" s="80" t="e">
        <v>#N/A</v>
      </c>
      <c r="W2614" s="18">
        <v>0</v>
      </c>
      <c r="X2614" s="18" t="e">
        <v>#N/A</v>
      </c>
      <c r="Y2614" s="7" t="e">
        <v>#N/A</v>
      </c>
      <c r="Z2614" s="7">
        <f t="shared" si="321"/>
        <v>0</v>
      </c>
      <c r="AA2614" s="7">
        <f t="shared" si="322"/>
        <v>0</v>
      </c>
      <c r="AB2614" s="7" t="b">
        <f t="shared" si="323"/>
        <v>0</v>
      </c>
      <c r="AC2614" s="7" t="b">
        <f t="shared" si="324"/>
        <v>1</v>
      </c>
      <c r="AD2614" s="7" t="b">
        <f t="shared" si="325"/>
        <v>0</v>
      </c>
      <c r="AE2614" s="7" t="b">
        <f t="shared" si="326"/>
        <v>1</v>
      </c>
      <c r="AF2614" s="7" t="b">
        <f t="shared" si="327"/>
        <v>0</v>
      </c>
      <c r="AH2614" t="b">
        <f>AND(Table252102[[#This Row],[Developmental toxicity]:[Reproductive toxicity]])</f>
        <v>0</v>
      </c>
    </row>
    <row r="2615" spans="1:34" x14ac:dyDescent="0.25">
      <c r="A2615" s="3">
        <f t="shared" si="320"/>
        <v>2614</v>
      </c>
      <c r="B2615" s="18">
        <v>662</v>
      </c>
      <c r="C2615" s="18" t="s">
        <v>1334</v>
      </c>
      <c r="D2615" s="18" t="s">
        <v>5437</v>
      </c>
      <c r="E2615" s="70" t="s">
        <v>5010</v>
      </c>
      <c r="F2615" s="18" t="s">
        <v>5916</v>
      </c>
      <c r="G2615" s="18" t="s">
        <v>1335</v>
      </c>
      <c r="H2615" s="18" t="s">
        <v>6318</v>
      </c>
      <c r="I2615" s="18" t="s">
        <v>6955</v>
      </c>
      <c r="J2615" s="18" t="s">
        <v>1431</v>
      </c>
      <c r="K2615" s="80" t="e">
        <v>#N/A</v>
      </c>
      <c r="L2615" s="80">
        <v>1</v>
      </c>
      <c r="M2615" s="80" t="e">
        <v>#N/A</v>
      </c>
      <c r="N2615" s="80" t="e">
        <v>#N/A</v>
      </c>
      <c r="O2615" s="80" t="e">
        <v>#N/A</v>
      </c>
      <c r="P2615" s="80" t="e">
        <v>#N/A</v>
      </c>
      <c r="Q2615" s="80" t="e">
        <v>#N/A</v>
      </c>
      <c r="R2615" s="80" t="e">
        <v>#N/A</v>
      </c>
      <c r="S2615" s="80" t="e">
        <v>#N/A</v>
      </c>
      <c r="T2615" s="80" t="e">
        <v>#N/A</v>
      </c>
      <c r="U2615" s="7" t="e">
        <v>#N/A</v>
      </c>
      <c r="V2615" s="80" t="e">
        <v>#N/A</v>
      </c>
      <c r="W2615" s="80" t="e">
        <v>#N/A</v>
      </c>
      <c r="X2615" s="80">
        <v>1</v>
      </c>
      <c r="Y2615" s="7">
        <v>0</v>
      </c>
      <c r="Z2615" s="7">
        <f t="shared" si="321"/>
        <v>1</v>
      </c>
      <c r="AA2615" s="7">
        <f t="shared" si="322"/>
        <v>1</v>
      </c>
      <c r="AB2615" s="7" t="b">
        <f t="shared" si="323"/>
        <v>1</v>
      </c>
      <c r="AC2615" s="7" t="b">
        <f t="shared" si="324"/>
        <v>0</v>
      </c>
      <c r="AD2615" s="7" t="b">
        <f t="shared" si="325"/>
        <v>0</v>
      </c>
      <c r="AE2615" s="7" t="b">
        <f t="shared" si="326"/>
        <v>0</v>
      </c>
      <c r="AF2615" s="7" t="b">
        <f t="shared" si="327"/>
        <v>0</v>
      </c>
      <c r="AH2615" t="b">
        <f>AND(Table252102[[#This Row],[Developmental toxicity]:[Reproductive toxicity]])</f>
        <v>0</v>
      </c>
    </row>
    <row r="2616" spans="1:34" x14ac:dyDescent="0.25">
      <c r="A2616" s="3">
        <f t="shared" si="320"/>
        <v>2615</v>
      </c>
      <c r="B2616" s="18"/>
      <c r="C2616" s="18" t="s">
        <v>20517</v>
      </c>
      <c r="D2616" s="18" t="s">
        <v>19189</v>
      </c>
      <c r="E2616" s="70" t="s">
        <v>20272</v>
      </c>
      <c r="F2616" s="18" t="s">
        <v>19633</v>
      </c>
      <c r="G2616" s="18" t="s">
        <v>19634</v>
      </c>
      <c r="H2616" s="18" t="s">
        <v>19634</v>
      </c>
      <c r="I2616" s="18" t="s">
        <v>19635</v>
      </c>
      <c r="J2616" s="18" t="s">
        <v>20</v>
      </c>
      <c r="K2616" s="80" t="e">
        <v>#N/A</v>
      </c>
      <c r="L2616" s="80" t="e">
        <v>#N/A</v>
      </c>
      <c r="M2616" s="80" t="e">
        <v>#N/A</v>
      </c>
      <c r="N2616" s="80" t="e">
        <v>#N/A</v>
      </c>
      <c r="O2616" s="80" t="e">
        <v>#N/A</v>
      </c>
      <c r="P2616" s="80" t="e">
        <v>#N/A</v>
      </c>
      <c r="Q2616" s="80" t="e">
        <v>#N/A</v>
      </c>
      <c r="R2616" s="80" t="e">
        <v>#N/A</v>
      </c>
      <c r="S2616" s="80" t="e">
        <v>#N/A</v>
      </c>
      <c r="T2616" s="80" t="e">
        <v>#N/A</v>
      </c>
      <c r="U2616" s="7" t="e">
        <v>#N/A</v>
      </c>
      <c r="V2616" s="80" t="e">
        <v>#N/A</v>
      </c>
      <c r="W2616" s="80" t="e">
        <v>#N/A</v>
      </c>
      <c r="X2616" s="80">
        <v>0</v>
      </c>
      <c r="Y2616" s="7" t="e">
        <v>#N/A</v>
      </c>
      <c r="Z2616" s="7">
        <f t="shared" si="321"/>
        <v>0</v>
      </c>
      <c r="AA2616" s="7">
        <f t="shared" si="322"/>
        <v>0</v>
      </c>
      <c r="AB2616" s="7" t="b">
        <f t="shared" si="323"/>
        <v>1</v>
      </c>
      <c r="AC2616" s="7" t="b">
        <f t="shared" si="324"/>
        <v>0</v>
      </c>
      <c r="AD2616" s="7" t="b">
        <f t="shared" si="325"/>
        <v>0</v>
      </c>
      <c r="AE2616" s="7" t="b">
        <f t="shared" si="326"/>
        <v>0</v>
      </c>
      <c r="AF2616" s="7" t="b">
        <f t="shared" si="327"/>
        <v>0</v>
      </c>
      <c r="AH2616" t="b">
        <f>AND(Table252102[[#This Row],[Developmental toxicity]:[Reproductive toxicity]])</f>
        <v>0</v>
      </c>
    </row>
    <row r="2617" spans="1:34" x14ac:dyDescent="0.25">
      <c r="A2617" s="3">
        <f t="shared" ref="A2617:A2679" si="328">ROW(A2616)</f>
        <v>2616</v>
      </c>
      <c r="B2617" s="18"/>
      <c r="C2617" s="18" t="s">
        <v>12232</v>
      </c>
      <c r="D2617" s="18" t="s">
        <v>12231</v>
      </c>
      <c r="E2617" s="70" t="s">
        <v>15967</v>
      </c>
      <c r="F2617" s="18" t="s">
        <v>15968</v>
      </c>
      <c r="G2617" s="18" t="s">
        <v>15969</v>
      </c>
      <c r="H2617" s="18" t="s">
        <v>12233</v>
      </c>
      <c r="I2617" s="18" t="s">
        <v>15970</v>
      </c>
      <c r="J2617" s="18"/>
      <c r="K2617" s="80" t="e">
        <v>#N/A</v>
      </c>
      <c r="L2617" s="80" t="e">
        <v>#N/A</v>
      </c>
      <c r="M2617" s="80" t="e">
        <v>#N/A</v>
      </c>
      <c r="N2617" s="80" t="e">
        <v>#N/A</v>
      </c>
      <c r="O2617" s="80" t="e">
        <v>#N/A</v>
      </c>
      <c r="P2617" s="80" t="e">
        <v>#N/A</v>
      </c>
      <c r="Q2617" s="80" t="e">
        <v>#N/A</v>
      </c>
      <c r="R2617" s="80" t="e">
        <v>#N/A</v>
      </c>
      <c r="S2617" s="80" t="e">
        <v>#N/A</v>
      </c>
      <c r="T2617" s="80" t="e">
        <v>#N/A</v>
      </c>
      <c r="U2617" s="7" t="e">
        <v>#N/A</v>
      </c>
      <c r="V2617" s="80" t="e">
        <v>#N/A</v>
      </c>
      <c r="W2617" s="18">
        <v>0</v>
      </c>
      <c r="X2617" s="18" t="e">
        <v>#N/A</v>
      </c>
      <c r="Y2617" s="7">
        <v>0</v>
      </c>
      <c r="Z2617" s="7">
        <f t="shared" ref="Z2617:Z2679" si="329">IF(COUNTIF(K2617:Y2617,1)&gt;0,1,0)</f>
        <v>0</v>
      </c>
      <c r="AA2617" s="7">
        <f t="shared" ref="AA2617:AA2679" si="330">IF(COUNTIF(K2617:Y2617,1)&gt;COUNTIF(K2617:Y2617,0),1,0)</f>
        <v>0</v>
      </c>
      <c r="AB2617" s="7" t="b">
        <f t="shared" ref="AB2617:AB2679" si="331">OR(IF(COUNT(K2617)&gt;0,TRUE,FALSE),IF(COUNT(M2617)&gt;0,TRUE,FALSE),IF(COUNT(T2617:V2617)&gt;0,TRUE,FALSE),IF(COUNT(X2617:Y2617)&gt;0,TRUE,FALSE))</f>
        <v>1</v>
      </c>
      <c r="AC2617" s="7" t="b">
        <f t="shared" ref="AC2617:AC2679" si="332">OR(IF(COUNT(N2617:S2617)&gt;0,TRUE,FALSE),IF(COUNT(W2617)&gt;0,TRUE,FALSE))</f>
        <v>1</v>
      </c>
      <c r="AD2617" s="7" t="b">
        <f t="shared" ref="AD2617:AD2679" si="333">OR(IF(COUNT(T2617:V2617)&gt;0,TRUE,FALSE),IF(COUNT(P2617:S2617)&gt;0,TRUE,FALSE))</f>
        <v>0</v>
      </c>
      <c r="AE2617" s="7" t="b">
        <f t="shared" ref="AE2617:AE2679" si="334">OR(IF(COUNT(K2617)&gt;0,TRUE,FALSE),,IF(COUNT(W2617)&gt;0,TRUE,FALSE),IF(COUNT(M2617:O2617)&gt;0,TRUE,FALSE))</f>
        <v>1</v>
      </c>
      <c r="AF2617" s="7" t="b">
        <f t="shared" ref="AF2617:AF2679" si="335">OR(IF(COUNT(U2617:V2617)&gt;0,TRUE,FALSE),IF(COUNT(M2617)&gt;0,TRUE,FALSE),IF(COUNT(N2617:S2617)&gt;0,TRUE,FALSE))</f>
        <v>0</v>
      </c>
      <c r="AH2617" t="b">
        <f>AND(Table252102[[#This Row],[Developmental toxicity]:[Reproductive toxicity]])</f>
        <v>1</v>
      </c>
    </row>
    <row r="2618" spans="1:34" x14ac:dyDescent="0.25">
      <c r="A2618" s="3">
        <f t="shared" si="328"/>
        <v>2617</v>
      </c>
      <c r="B2618" s="18"/>
      <c r="C2618" s="18" t="s">
        <v>11833</v>
      </c>
      <c r="D2618" s="18" t="s">
        <v>11832</v>
      </c>
      <c r="E2618" s="70" t="s">
        <v>15402</v>
      </c>
      <c r="F2618" s="18" t="s">
        <v>15403</v>
      </c>
      <c r="G2618" s="18" t="s">
        <v>11834</v>
      </c>
      <c r="H2618" s="18" t="s">
        <v>11834</v>
      </c>
      <c r="I2618" s="18" t="s">
        <v>15404</v>
      </c>
      <c r="J2618" s="18"/>
      <c r="K2618" s="80" t="e">
        <v>#N/A</v>
      </c>
      <c r="L2618" s="80" t="e">
        <v>#N/A</v>
      </c>
      <c r="M2618" s="80" t="e">
        <v>#N/A</v>
      </c>
      <c r="N2618" s="80" t="e">
        <v>#N/A</v>
      </c>
      <c r="O2618" s="80" t="e">
        <v>#N/A</v>
      </c>
      <c r="P2618" s="80" t="e">
        <v>#N/A</v>
      </c>
      <c r="Q2618" s="80" t="e">
        <v>#N/A</v>
      </c>
      <c r="R2618" s="80" t="e">
        <v>#N/A</v>
      </c>
      <c r="S2618" s="80" t="e">
        <v>#N/A</v>
      </c>
      <c r="T2618" s="80" t="e">
        <v>#N/A</v>
      </c>
      <c r="U2618" s="7" t="e">
        <v>#N/A</v>
      </c>
      <c r="V2618" s="80" t="e">
        <v>#N/A</v>
      </c>
      <c r="W2618" s="18">
        <v>0</v>
      </c>
      <c r="X2618" s="18" t="e">
        <v>#N/A</v>
      </c>
      <c r="Y2618" s="7" t="e">
        <v>#N/A</v>
      </c>
      <c r="Z2618" s="7">
        <f t="shared" si="329"/>
        <v>0</v>
      </c>
      <c r="AA2618" s="7">
        <f t="shared" si="330"/>
        <v>0</v>
      </c>
      <c r="AB2618" s="7" t="b">
        <f t="shared" si="331"/>
        <v>0</v>
      </c>
      <c r="AC2618" s="7" t="b">
        <f t="shared" si="332"/>
        <v>1</v>
      </c>
      <c r="AD2618" s="7" t="b">
        <f t="shared" si="333"/>
        <v>0</v>
      </c>
      <c r="AE2618" s="7" t="b">
        <f t="shared" si="334"/>
        <v>1</v>
      </c>
      <c r="AF2618" s="7" t="b">
        <f t="shared" si="335"/>
        <v>0</v>
      </c>
      <c r="AH2618" t="b">
        <f>AND(Table252102[[#This Row],[Developmental toxicity]:[Reproductive toxicity]])</f>
        <v>0</v>
      </c>
    </row>
    <row r="2619" spans="1:34" x14ac:dyDescent="0.25">
      <c r="A2619" s="3" t="e">
        <f>ROW(#REF!)</f>
        <v>#REF!</v>
      </c>
      <c r="B2619" s="18" t="s">
        <v>1440</v>
      </c>
      <c r="C2619" s="18" t="s">
        <v>2229</v>
      </c>
      <c r="D2619" s="18" t="s">
        <v>3134</v>
      </c>
      <c r="E2619" s="79" t="s">
        <v>7507</v>
      </c>
      <c r="F2619" s="17" t="s">
        <v>8355</v>
      </c>
      <c r="G2619" s="17" t="s">
        <v>9525</v>
      </c>
      <c r="H2619" s="17" t="s">
        <v>9525</v>
      </c>
      <c r="I2619" s="17" t="s">
        <v>9526</v>
      </c>
      <c r="J2619" s="18"/>
      <c r="K2619" s="80" t="e">
        <v>#N/A</v>
      </c>
      <c r="L2619" s="80" t="e">
        <v>#N/A</v>
      </c>
      <c r="M2619" s="80" t="e">
        <v>#N/A</v>
      </c>
      <c r="N2619" s="80" t="e">
        <v>#N/A</v>
      </c>
      <c r="O2619" s="80" t="e">
        <v>#N/A</v>
      </c>
      <c r="P2619" s="80" t="e">
        <v>#N/A</v>
      </c>
      <c r="Q2619" s="80" t="e">
        <v>#N/A</v>
      </c>
      <c r="R2619" s="80" t="e">
        <v>#N/A</v>
      </c>
      <c r="S2619" s="80" t="e">
        <v>#N/A</v>
      </c>
      <c r="T2619" s="80">
        <v>0</v>
      </c>
      <c r="U2619" s="7" t="e">
        <v>#N/A</v>
      </c>
      <c r="V2619" s="80" t="e">
        <v>#N/A</v>
      </c>
      <c r="W2619" s="80" t="e">
        <v>#N/A</v>
      </c>
      <c r="X2619" s="80" t="e">
        <v>#N/A</v>
      </c>
      <c r="Y2619" s="7" t="e">
        <v>#N/A</v>
      </c>
      <c r="Z2619" s="7">
        <f t="shared" si="329"/>
        <v>0</v>
      </c>
      <c r="AA2619" s="7">
        <f t="shared" si="330"/>
        <v>0</v>
      </c>
      <c r="AB2619" s="7" t="b">
        <f t="shared" si="331"/>
        <v>1</v>
      </c>
      <c r="AC2619" s="7" t="b">
        <f t="shared" si="332"/>
        <v>0</v>
      </c>
      <c r="AD2619" s="7" t="b">
        <f t="shared" si="333"/>
        <v>1</v>
      </c>
      <c r="AE2619" s="7" t="b">
        <f t="shared" si="334"/>
        <v>0</v>
      </c>
      <c r="AF2619" s="7" t="b">
        <f t="shared" si="335"/>
        <v>0</v>
      </c>
      <c r="AH2619" t="b">
        <f>AND(Table252102[[#This Row],[Developmental toxicity]:[Reproductive toxicity]])</f>
        <v>0</v>
      </c>
    </row>
    <row r="2620" spans="1:34" x14ac:dyDescent="0.25">
      <c r="A2620" s="3">
        <f t="shared" si="328"/>
        <v>2619</v>
      </c>
      <c r="B2620" s="18"/>
      <c r="C2620" s="18" t="s">
        <v>18618</v>
      </c>
      <c r="D2620" s="18" t="s">
        <v>18377</v>
      </c>
      <c r="E2620" s="70" t="s">
        <v>18498</v>
      </c>
      <c r="F2620" s="18" t="s">
        <v>18822</v>
      </c>
      <c r="G2620" s="18" t="s">
        <v>18823</v>
      </c>
      <c r="H2620" s="18" t="s">
        <v>18823</v>
      </c>
      <c r="I2620" s="18" t="s">
        <v>18824</v>
      </c>
      <c r="J2620" s="18" t="s">
        <v>20</v>
      </c>
      <c r="K2620" s="80" t="e">
        <v>#N/A</v>
      </c>
      <c r="L2620" s="80" t="e">
        <v>#N/A</v>
      </c>
      <c r="M2620" s="80" t="e">
        <v>#N/A</v>
      </c>
      <c r="N2620" s="80" t="e">
        <v>#N/A</v>
      </c>
      <c r="O2620" s="80" t="e">
        <v>#N/A</v>
      </c>
      <c r="P2620" s="80" t="e">
        <v>#N/A</v>
      </c>
      <c r="Q2620" s="80" t="e">
        <v>#N/A</v>
      </c>
      <c r="R2620" s="80" t="e">
        <v>#N/A</v>
      </c>
      <c r="S2620" s="80" t="e">
        <v>#N/A</v>
      </c>
      <c r="T2620" s="80" t="e">
        <v>#N/A</v>
      </c>
      <c r="U2620" s="7" t="e">
        <v>#N/A</v>
      </c>
      <c r="V2620" s="80" t="e">
        <v>#N/A</v>
      </c>
      <c r="W2620" s="80" t="e">
        <v>#N/A</v>
      </c>
      <c r="X2620" s="80">
        <v>0</v>
      </c>
      <c r="Y2620" s="7" t="e">
        <v>#N/A</v>
      </c>
      <c r="Z2620" s="7">
        <f t="shared" si="329"/>
        <v>0</v>
      </c>
      <c r="AA2620" s="7">
        <f t="shared" si="330"/>
        <v>0</v>
      </c>
      <c r="AB2620" s="7" t="b">
        <f t="shared" si="331"/>
        <v>1</v>
      </c>
      <c r="AC2620" s="7" t="b">
        <f t="shared" si="332"/>
        <v>0</v>
      </c>
      <c r="AD2620" s="7" t="b">
        <f t="shared" si="333"/>
        <v>0</v>
      </c>
      <c r="AE2620" s="7" t="b">
        <f t="shared" si="334"/>
        <v>0</v>
      </c>
      <c r="AF2620" s="7" t="b">
        <f t="shared" si="335"/>
        <v>0</v>
      </c>
      <c r="AH2620" t="b">
        <f>AND(Table252102[[#This Row],[Developmental toxicity]:[Reproductive toxicity]])</f>
        <v>0</v>
      </c>
    </row>
    <row r="2621" spans="1:34" x14ac:dyDescent="0.25">
      <c r="A2621" s="3">
        <f t="shared" si="328"/>
        <v>2620</v>
      </c>
      <c r="B2621" s="18">
        <v>75</v>
      </c>
      <c r="C2621" s="18" t="s">
        <v>426</v>
      </c>
      <c r="D2621" s="18" t="s">
        <v>5094</v>
      </c>
      <c r="E2621" s="70" t="s">
        <v>4593</v>
      </c>
      <c r="F2621" s="18" t="s">
        <v>5519</v>
      </c>
      <c r="G2621" s="18" t="s">
        <v>427</v>
      </c>
      <c r="H2621" s="18" t="s">
        <v>6012</v>
      </c>
      <c r="I2621" s="18" t="s">
        <v>6410</v>
      </c>
      <c r="J2621" s="18" t="s">
        <v>1430</v>
      </c>
      <c r="K2621" s="80" t="e">
        <v>#N/A</v>
      </c>
      <c r="L2621" s="80">
        <v>1</v>
      </c>
      <c r="M2621" s="80" t="e">
        <v>#N/A</v>
      </c>
      <c r="N2621" s="80" t="e">
        <v>#N/A</v>
      </c>
      <c r="O2621" s="80" t="e">
        <v>#N/A</v>
      </c>
      <c r="P2621" s="80" t="e">
        <v>#N/A</v>
      </c>
      <c r="Q2621" s="80" t="e">
        <v>#N/A</v>
      </c>
      <c r="R2621" s="80" t="e">
        <v>#N/A</v>
      </c>
      <c r="S2621" s="80" t="e">
        <v>#N/A</v>
      </c>
      <c r="T2621" s="80" t="e">
        <v>#N/A</v>
      </c>
      <c r="U2621" s="7" t="e">
        <v>#N/A</v>
      </c>
      <c r="V2621" s="80" t="e">
        <v>#N/A</v>
      </c>
      <c r="W2621" s="80" t="e">
        <v>#N/A</v>
      </c>
      <c r="X2621" s="80" t="e">
        <v>#N/A</v>
      </c>
      <c r="Y2621" s="7">
        <v>1</v>
      </c>
      <c r="Z2621" s="7">
        <f t="shared" si="329"/>
        <v>1</v>
      </c>
      <c r="AA2621" s="7">
        <f t="shared" si="330"/>
        <v>1</v>
      </c>
      <c r="AB2621" s="7" t="b">
        <f t="shared" si="331"/>
        <v>1</v>
      </c>
      <c r="AC2621" s="7" t="b">
        <f t="shared" si="332"/>
        <v>0</v>
      </c>
      <c r="AD2621" s="7" t="b">
        <f t="shared" si="333"/>
        <v>0</v>
      </c>
      <c r="AE2621" s="7" t="b">
        <f t="shared" si="334"/>
        <v>0</v>
      </c>
      <c r="AF2621" s="7" t="b">
        <f t="shared" si="335"/>
        <v>0</v>
      </c>
      <c r="AH2621" t="b">
        <f>AND(Table252102[[#This Row],[Developmental toxicity]:[Reproductive toxicity]])</f>
        <v>0</v>
      </c>
    </row>
    <row r="2622" spans="1:34" x14ac:dyDescent="0.25">
      <c r="A2622" s="3">
        <f t="shared" si="328"/>
        <v>2621</v>
      </c>
      <c r="B2622" s="18">
        <v>86</v>
      </c>
      <c r="C2622" s="18" t="s">
        <v>448</v>
      </c>
      <c r="D2622" s="17" t="s">
        <v>5105</v>
      </c>
      <c r="E2622" s="79" t="s">
        <v>4604</v>
      </c>
      <c r="F2622" s="17" t="s">
        <v>5530</v>
      </c>
      <c r="G2622" s="18" t="s">
        <v>449</v>
      </c>
      <c r="H2622" s="17" t="s">
        <v>6023</v>
      </c>
      <c r="I2622" s="17" t="s">
        <v>6421</v>
      </c>
      <c r="J2622" s="18" t="s">
        <v>1433</v>
      </c>
      <c r="K2622" s="80" t="e">
        <v>#N/A</v>
      </c>
      <c r="L2622" s="80">
        <v>1</v>
      </c>
      <c r="M2622" s="18" t="e">
        <v>#N/A</v>
      </c>
      <c r="N2622" s="80" t="e">
        <v>#N/A</v>
      </c>
      <c r="O2622" s="80" t="e">
        <v>#N/A</v>
      </c>
      <c r="P2622" s="18" t="e">
        <v>#N/A</v>
      </c>
      <c r="Q2622" s="18" t="e">
        <v>#N/A</v>
      </c>
      <c r="R2622" s="80" t="e">
        <v>#N/A</v>
      </c>
      <c r="S2622" s="18" t="e">
        <v>#N/A</v>
      </c>
      <c r="T2622" s="18" t="e">
        <v>#N/A</v>
      </c>
      <c r="U2622" s="7" t="e">
        <v>#N/A</v>
      </c>
      <c r="V2622" s="80" t="e">
        <v>#N/A</v>
      </c>
      <c r="W2622" s="18">
        <v>1</v>
      </c>
      <c r="X2622" s="18" t="e">
        <v>#N/A</v>
      </c>
      <c r="Y2622" s="7" t="e">
        <v>#N/A</v>
      </c>
      <c r="Z2622" s="7">
        <f t="shared" si="329"/>
        <v>1</v>
      </c>
      <c r="AA2622" s="7">
        <f t="shared" si="330"/>
        <v>1</v>
      </c>
      <c r="AB2622" s="7" t="b">
        <f t="shared" si="331"/>
        <v>0</v>
      </c>
      <c r="AC2622" s="7" t="b">
        <f t="shared" si="332"/>
        <v>1</v>
      </c>
      <c r="AD2622" s="7" t="b">
        <f t="shared" si="333"/>
        <v>0</v>
      </c>
      <c r="AE2622" s="7" t="b">
        <f t="shared" si="334"/>
        <v>1</v>
      </c>
      <c r="AF2622" s="7" t="b">
        <f t="shared" si="335"/>
        <v>0</v>
      </c>
      <c r="AH2622" t="b">
        <f>AND(Table252102[[#This Row],[Developmental toxicity]:[Reproductive toxicity]])</f>
        <v>0</v>
      </c>
    </row>
    <row r="2623" spans="1:34" x14ac:dyDescent="0.25">
      <c r="A2623" s="3">
        <f t="shared" si="328"/>
        <v>2622</v>
      </c>
      <c r="B2623" s="18">
        <v>84</v>
      </c>
      <c r="C2623" s="18" t="s">
        <v>444</v>
      </c>
      <c r="D2623" s="17" t="s">
        <v>5103</v>
      </c>
      <c r="E2623" s="79" t="s">
        <v>4602</v>
      </c>
      <c r="F2623" s="17" t="s">
        <v>5528</v>
      </c>
      <c r="G2623" s="18" t="s">
        <v>445</v>
      </c>
      <c r="H2623" s="17" t="s">
        <v>6021</v>
      </c>
      <c r="I2623" s="17" t="s">
        <v>6419</v>
      </c>
      <c r="J2623" s="18" t="s">
        <v>1435</v>
      </c>
      <c r="K2623" s="80" t="e">
        <v>#N/A</v>
      </c>
      <c r="L2623" s="80">
        <v>0</v>
      </c>
      <c r="M2623" s="18" t="e">
        <v>#N/A</v>
      </c>
      <c r="N2623" s="80" t="e">
        <v>#N/A</v>
      </c>
      <c r="O2623" s="80" t="e">
        <v>#N/A</v>
      </c>
      <c r="P2623" s="18" t="e">
        <v>#N/A</v>
      </c>
      <c r="Q2623" s="18" t="e">
        <v>#N/A</v>
      </c>
      <c r="R2623" s="80" t="e">
        <v>#N/A</v>
      </c>
      <c r="S2623" s="18" t="e">
        <v>#N/A</v>
      </c>
      <c r="T2623" s="18" t="e">
        <v>#N/A</v>
      </c>
      <c r="U2623" s="7" t="e">
        <v>#N/A</v>
      </c>
      <c r="V2623" s="80" t="e">
        <v>#N/A</v>
      </c>
      <c r="W2623" s="18" t="e">
        <v>#N/A</v>
      </c>
      <c r="X2623" s="18" t="e">
        <v>#N/A</v>
      </c>
      <c r="Y2623" s="7" t="e">
        <v>#N/A</v>
      </c>
      <c r="Z2623" s="7">
        <f t="shared" si="329"/>
        <v>0</v>
      </c>
      <c r="AA2623" s="7">
        <f t="shared" si="330"/>
        <v>0</v>
      </c>
      <c r="AB2623" s="7" t="b">
        <f t="shared" si="331"/>
        <v>0</v>
      </c>
      <c r="AC2623" s="7" t="b">
        <f t="shared" si="332"/>
        <v>0</v>
      </c>
      <c r="AD2623" s="7" t="b">
        <f t="shared" si="333"/>
        <v>0</v>
      </c>
      <c r="AE2623" s="7" t="b">
        <f t="shared" si="334"/>
        <v>0</v>
      </c>
      <c r="AF2623" s="7" t="b">
        <f t="shared" si="335"/>
        <v>0</v>
      </c>
      <c r="AH2623" t="b">
        <f>AND(Table252102[[#This Row],[Developmental toxicity]:[Reproductive toxicity]])</f>
        <v>0</v>
      </c>
    </row>
    <row r="2624" spans="1:34" x14ac:dyDescent="0.25">
      <c r="A2624" s="3">
        <f t="shared" si="328"/>
        <v>2623</v>
      </c>
      <c r="B2624" s="18"/>
      <c r="C2624" s="18" t="s">
        <v>20589</v>
      </c>
      <c r="D2624" s="18" t="s">
        <v>19262</v>
      </c>
      <c r="E2624" s="70" t="s">
        <v>20344</v>
      </c>
      <c r="F2624" s="18" t="s">
        <v>19880</v>
      </c>
      <c r="G2624" s="18" t="s">
        <v>19881</v>
      </c>
      <c r="H2624" s="18" t="s">
        <v>19882</v>
      </c>
      <c r="I2624" s="18" t="s">
        <v>19883</v>
      </c>
      <c r="J2624" s="18" t="s">
        <v>20</v>
      </c>
      <c r="K2624" s="80" t="e">
        <v>#N/A</v>
      </c>
      <c r="L2624" s="80" t="e">
        <v>#N/A</v>
      </c>
      <c r="M2624" s="80" t="e">
        <v>#N/A</v>
      </c>
      <c r="N2624" s="80" t="e">
        <v>#N/A</v>
      </c>
      <c r="O2624" s="80" t="e">
        <v>#N/A</v>
      </c>
      <c r="P2624" s="80" t="e">
        <v>#N/A</v>
      </c>
      <c r="Q2624" s="80" t="e">
        <v>#N/A</v>
      </c>
      <c r="R2624" s="80" t="e">
        <v>#N/A</v>
      </c>
      <c r="S2624" s="80" t="e">
        <v>#N/A</v>
      </c>
      <c r="T2624" s="80" t="e">
        <v>#N/A</v>
      </c>
      <c r="U2624" s="7" t="e">
        <v>#N/A</v>
      </c>
      <c r="V2624" s="80" t="e">
        <v>#N/A</v>
      </c>
      <c r="W2624" s="80" t="e">
        <v>#N/A</v>
      </c>
      <c r="X2624" s="80">
        <v>0</v>
      </c>
      <c r="Y2624" s="7" t="e">
        <v>#N/A</v>
      </c>
      <c r="Z2624" s="7">
        <f t="shared" si="329"/>
        <v>0</v>
      </c>
      <c r="AA2624" s="7">
        <f t="shared" si="330"/>
        <v>0</v>
      </c>
      <c r="AB2624" s="7" t="b">
        <f t="shared" si="331"/>
        <v>1</v>
      </c>
      <c r="AC2624" s="7" t="b">
        <f t="shared" si="332"/>
        <v>0</v>
      </c>
      <c r="AD2624" s="7" t="b">
        <f t="shared" si="333"/>
        <v>0</v>
      </c>
      <c r="AE2624" s="7" t="b">
        <f t="shared" si="334"/>
        <v>0</v>
      </c>
      <c r="AF2624" s="7" t="b">
        <f t="shared" si="335"/>
        <v>0</v>
      </c>
      <c r="AH2624" t="b">
        <f>AND(Table252102[[#This Row],[Developmental toxicity]:[Reproductive toxicity]])</f>
        <v>0</v>
      </c>
    </row>
    <row r="2625" spans="1:34" x14ac:dyDescent="0.25">
      <c r="A2625" s="3">
        <f t="shared" si="328"/>
        <v>2624</v>
      </c>
      <c r="B2625" s="18">
        <v>83</v>
      </c>
      <c r="C2625" s="18" t="s">
        <v>442</v>
      </c>
      <c r="D2625" s="18" t="s">
        <v>5102</v>
      </c>
      <c r="E2625" s="70" t="s">
        <v>4601</v>
      </c>
      <c r="F2625" s="18" t="s">
        <v>5527</v>
      </c>
      <c r="G2625" s="18" t="s">
        <v>443</v>
      </c>
      <c r="H2625" s="18" t="s">
        <v>6020</v>
      </c>
      <c r="I2625" s="18" t="s">
        <v>6418</v>
      </c>
      <c r="J2625" s="18" t="s">
        <v>1431</v>
      </c>
      <c r="K2625" s="80" t="e">
        <v>#N/A</v>
      </c>
      <c r="L2625" s="80">
        <v>1</v>
      </c>
      <c r="M2625" s="80" t="e">
        <v>#N/A</v>
      </c>
      <c r="N2625" s="80" t="e">
        <v>#N/A</v>
      </c>
      <c r="O2625" s="80" t="e">
        <v>#N/A</v>
      </c>
      <c r="P2625" s="80" t="e">
        <v>#N/A</v>
      </c>
      <c r="Q2625" s="80" t="e">
        <v>#N/A</v>
      </c>
      <c r="R2625" s="80" t="e">
        <v>#N/A</v>
      </c>
      <c r="S2625" s="80" t="e">
        <v>#N/A</v>
      </c>
      <c r="T2625" s="80" t="e">
        <v>#N/A</v>
      </c>
      <c r="U2625" s="7" t="e">
        <v>#N/A</v>
      </c>
      <c r="V2625" s="80" t="e">
        <v>#N/A</v>
      </c>
      <c r="W2625" s="80">
        <v>1</v>
      </c>
      <c r="X2625" s="80" t="e">
        <v>#N/A</v>
      </c>
      <c r="Y2625" s="7">
        <v>1</v>
      </c>
      <c r="Z2625" s="7">
        <f t="shared" si="329"/>
        <v>1</v>
      </c>
      <c r="AA2625" s="7">
        <f t="shared" si="330"/>
        <v>1</v>
      </c>
      <c r="AB2625" s="7" t="b">
        <f t="shared" si="331"/>
        <v>1</v>
      </c>
      <c r="AC2625" s="7" t="b">
        <f t="shared" si="332"/>
        <v>1</v>
      </c>
      <c r="AD2625" s="7" t="b">
        <f t="shared" si="333"/>
        <v>0</v>
      </c>
      <c r="AE2625" s="7" t="b">
        <f t="shared" si="334"/>
        <v>1</v>
      </c>
      <c r="AF2625" s="7" t="b">
        <f t="shared" si="335"/>
        <v>0</v>
      </c>
      <c r="AH2625" t="b">
        <f>AND(Table252102[[#This Row],[Developmental toxicity]:[Reproductive toxicity]])</f>
        <v>1</v>
      </c>
    </row>
    <row r="2626" spans="1:34" x14ac:dyDescent="0.25">
      <c r="A2626" s="3">
        <f t="shared" si="328"/>
        <v>2625</v>
      </c>
      <c r="B2626" s="18"/>
      <c r="C2626" s="18" t="s">
        <v>12433</v>
      </c>
      <c r="D2626" s="18" t="s">
        <v>12432</v>
      </c>
      <c r="E2626" s="70" t="s">
        <v>16321</v>
      </c>
      <c r="F2626" s="18" t="s">
        <v>16322</v>
      </c>
      <c r="G2626" s="18" t="s">
        <v>16323</v>
      </c>
      <c r="H2626" s="18" t="s">
        <v>16323</v>
      </c>
      <c r="I2626" s="18" t="s">
        <v>16324</v>
      </c>
      <c r="J2626" s="18"/>
      <c r="K2626" s="80" t="e">
        <v>#N/A</v>
      </c>
      <c r="L2626" s="80" t="e">
        <v>#N/A</v>
      </c>
      <c r="M2626" s="80" t="e">
        <v>#N/A</v>
      </c>
      <c r="N2626" s="80" t="e">
        <v>#N/A</v>
      </c>
      <c r="O2626" s="80" t="e">
        <v>#N/A</v>
      </c>
      <c r="P2626" s="80" t="e">
        <v>#N/A</v>
      </c>
      <c r="Q2626" s="80" t="e">
        <v>#N/A</v>
      </c>
      <c r="R2626" s="80" t="e">
        <v>#N/A</v>
      </c>
      <c r="S2626" s="80" t="e">
        <v>#N/A</v>
      </c>
      <c r="T2626" s="80" t="e">
        <v>#N/A</v>
      </c>
      <c r="U2626" s="7" t="e">
        <v>#N/A</v>
      </c>
      <c r="V2626" s="80" t="e">
        <v>#N/A</v>
      </c>
      <c r="W2626" s="18">
        <v>0</v>
      </c>
      <c r="X2626" s="18" t="e">
        <v>#N/A</v>
      </c>
      <c r="Y2626" s="7" t="e">
        <v>#N/A</v>
      </c>
      <c r="Z2626" s="7">
        <f t="shared" si="329"/>
        <v>0</v>
      </c>
      <c r="AA2626" s="7">
        <f t="shared" si="330"/>
        <v>0</v>
      </c>
      <c r="AB2626" s="7" t="b">
        <f t="shared" si="331"/>
        <v>0</v>
      </c>
      <c r="AC2626" s="7" t="b">
        <f t="shared" si="332"/>
        <v>1</v>
      </c>
      <c r="AD2626" s="7" t="b">
        <f t="shared" si="333"/>
        <v>0</v>
      </c>
      <c r="AE2626" s="7" t="b">
        <f t="shared" si="334"/>
        <v>1</v>
      </c>
      <c r="AF2626" s="7" t="b">
        <f t="shared" si="335"/>
        <v>0</v>
      </c>
      <c r="AH2626" t="b">
        <f>AND(Table252102[[#This Row],[Developmental toxicity]:[Reproductive toxicity]])</f>
        <v>0</v>
      </c>
    </row>
    <row r="2627" spans="1:34" x14ac:dyDescent="0.25">
      <c r="A2627" s="3">
        <f t="shared" si="328"/>
        <v>2626</v>
      </c>
      <c r="B2627" s="18"/>
      <c r="C2627" s="18" t="s">
        <v>13188</v>
      </c>
      <c r="D2627" s="18" t="s">
        <v>13187</v>
      </c>
      <c r="E2627" s="70" t="s">
        <v>17476</v>
      </c>
      <c r="F2627" s="18" t="s">
        <v>17477</v>
      </c>
      <c r="G2627" s="18" t="s">
        <v>17478</v>
      </c>
      <c r="H2627" s="18" t="s">
        <v>17478</v>
      </c>
      <c r="I2627" s="18" t="s">
        <v>17479</v>
      </c>
      <c r="J2627" s="18"/>
      <c r="K2627" s="80" t="e">
        <v>#N/A</v>
      </c>
      <c r="L2627" s="80" t="e">
        <v>#N/A</v>
      </c>
      <c r="M2627" s="80" t="e">
        <v>#N/A</v>
      </c>
      <c r="N2627" s="80" t="e">
        <v>#N/A</v>
      </c>
      <c r="O2627" s="80" t="e">
        <v>#N/A</v>
      </c>
      <c r="P2627" s="80" t="e">
        <v>#N/A</v>
      </c>
      <c r="Q2627" s="80" t="e">
        <v>#N/A</v>
      </c>
      <c r="R2627" s="80" t="e">
        <v>#N/A</v>
      </c>
      <c r="S2627" s="80" t="e">
        <v>#N/A</v>
      </c>
      <c r="T2627" s="80" t="e">
        <v>#N/A</v>
      </c>
      <c r="U2627" s="7" t="e">
        <v>#N/A</v>
      </c>
      <c r="V2627" s="80" t="e">
        <v>#N/A</v>
      </c>
      <c r="W2627" s="18">
        <v>0</v>
      </c>
      <c r="X2627" s="18" t="e">
        <v>#N/A</v>
      </c>
      <c r="Y2627" s="7" t="e">
        <v>#N/A</v>
      </c>
      <c r="Z2627" s="7">
        <f t="shared" si="329"/>
        <v>0</v>
      </c>
      <c r="AA2627" s="7">
        <f t="shared" si="330"/>
        <v>0</v>
      </c>
      <c r="AB2627" s="7" t="b">
        <f t="shared" si="331"/>
        <v>0</v>
      </c>
      <c r="AC2627" s="7" t="b">
        <f t="shared" si="332"/>
        <v>1</v>
      </c>
      <c r="AD2627" s="7" t="b">
        <f t="shared" si="333"/>
        <v>0</v>
      </c>
      <c r="AE2627" s="7" t="b">
        <f t="shared" si="334"/>
        <v>1</v>
      </c>
      <c r="AF2627" s="7" t="b">
        <f t="shared" si="335"/>
        <v>0</v>
      </c>
      <c r="AH2627" t="b">
        <f>AND(Table252102[[#This Row],[Developmental toxicity]:[Reproductive toxicity]])</f>
        <v>0</v>
      </c>
    </row>
    <row r="2628" spans="1:34" x14ac:dyDescent="0.25">
      <c r="A2628" s="3">
        <f t="shared" si="328"/>
        <v>2627</v>
      </c>
      <c r="B2628" s="18"/>
      <c r="C2628" s="18" t="s">
        <v>12060</v>
      </c>
      <c r="D2628" s="18" t="s">
        <v>12059</v>
      </c>
      <c r="E2628" s="70" t="s">
        <v>15732</v>
      </c>
      <c r="F2628" s="18" t="s">
        <v>15733</v>
      </c>
      <c r="G2628" s="18" t="s">
        <v>12061</v>
      </c>
      <c r="H2628" s="18" t="s">
        <v>12061</v>
      </c>
      <c r="I2628" s="18" t="s">
        <v>15734</v>
      </c>
      <c r="J2628" s="18"/>
      <c r="K2628" s="80" t="e">
        <v>#N/A</v>
      </c>
      <c r="L2628" s="80" t="e">
        <v>#N/A</v>
      </c>
      <c r="M2628" s="80" t="e">
        <v>#N/A</v>
      </c>
      <c r="N2628" s="80" t="e">
        <v>#N/A</v>
      </c>
      <c r="O2628" s="80" t="e">
        <v>#N/A</v>
      </c>
      <c r="P2628" s="80" t="e">
        <v>#N/A</v>
      </c>
      <c r="Q2628" s="80" t="e">
        <v>#N/A</v>
      </c>
      <c r="R2628" s="80" t="e">
        <v>#N/A</v>
      </c>
      <c r="S2628" s="80" t="e">
        <v>#N/A</v>
      </c>
      <c r="T2628" s="80" t="e">
        <v>#N/A</v>
      </c>
      <c r="U2628" s="7" t="e">
        <v>#N/A</v>
      </c>
      <c r="V2628" s="80" t="e">
        <v>#N/A</v>
      </c>
      <c r="W2628" s="18">
        <v>0</v>
      </c>
      <c r="X2628" s="18" t="e">
        <v>#N/A</v>
      </c>
      <c r="Y2628" s="7" t="e">
        <v>#N/A</v>
      </c>
      <c r="Z2628" s="7">
        <f t="shared" si="329"/>
        <v>0</v>
      </c>
      <c r="AA2628" s="7">
        <f t="shared" si="330"/>
        <v>0</v>
      </c>
      <c r="AB2628" s="7" t="b">
        <f t="shared" si="331"/>
        <v>0</v>
      </c>
      <c r="AC2628" s="7" t="b">
        <f t="shared" si="332"/>
        <v>1</v>
      </c>
      <c r="AD2628" s="7" t="b">
        <f t="shared" si="333"/>
        <v>0</v>
      </c>
      <c r="AE2628" s="7" t="b">
        <f t="shared" si="334"/>
        <v>1</v>
      </c>
      <c r="AF2628" s="7" t="b">
        <f t="shared" si="335"/>
        <v>0</v>
      </c>
      <c r="AH2628" t="b">
        <f>AND(Table252102[[#This Row],[Developmental toxicity]:[Reproductive toxicity]])</f>
        <v>0</v>
      </c>
    </row>
    <row r="2629" spans="1:34" x14ac:dyDescent="0.25">
      <c r="A2629" s="3">
        <f t="shared" si="328"/>
        <v>2628</v>
      </c>
      <c r="B2629" s="18"/>
      <c r="C2629" s="18" t="s">
        <v>11416</v>
      </c>
      <c r="D2629" s="18" t="s">
        <v>17841</v>
      </c>
      <c r="E2629" s="70" t="s">
        <v>18105</v>
      </c>
      <c r="F2629" s="18" t="s">
        <v>18023</v>
      </c>
      <c r="G2629" s="18" t="s">
        <v>18225</v>
      </c>
      <c r="H2629" s="18" t="s">
        <v>18225</v>
      </c>
      <c r="I2629" s="18" t="s">
        <v>18226</v>
      </c>
      <c r="J2629" s="18"/>
      <c r="K2629" s="80" t="e">
        <v>#N/A</v>
      </c>
      <c r="L2629" s="80" t="e">
        <v>#N/A</v>
      </c>
      <c r="M2629" s="80" t="e">
        <v>#N/A</v>
      </c>
      <c r="N2629" s="80" t="e">
        <v>#N/A</v>
      </c>
      <c r="O2629" s="80" t="e">
        <v>#N/A</v>
      </c>
      <c r="P2629" s="80" t="e">
        <v>#N/A</v>
      </c>
      <c r="Q2629" s="80" t="e">
        <v>#N/A</v>
      </c>
      <c r="R2629" s="80" t="e">
        <v>#N/A</v>
      </c>
      <c r="S2629" s="80" t="e">
        <v>#N/A</v>
      </c>
      <c r="T2629" s="80" t="e">
        <v>#N/A</v>
      </c>
      <c r="U2629" s="7" t="e">
        <v>#N/A</v>
      </c>
      <c r="V2629" s="80" t="e">
        <v>#N/A</v>
      </c>
      <c r="W2629" s="18">
        <v>1</v>
      </c>
      <c r="X2629" s="18" t="e">
        <v>#N/A</v>
      </c>
      <c r="Y2629" s="7" t="e">
        <v>#N/A</v>
      </c>
      <c r="Z2629" s="7">
        <f t="shared" si="329"/>
        <v>1</v>
      </c>
      <c r="AA2629" s="7">
        <f t="shared" si="330"/>
        <v>1</v>
      </c>
      <c r="AB2629" s="7" t="b">
        <f t="shared" si="331"/>
        <v>0</v>
      </c>
      <c r="AC2629" s="7" t="b">
        <f t="shared" si="332"/>
        <v>1</v>
      </c>
      <c r="AD2629" s="7" t="b">
        <f t="shared" si="333"/>
        <v>0</v>
      </c>
      <c r="AE2629" s="7" t="b">
        <f t="shared" si="334"/>
        <v>1</v>
      </c>
      <c r="AF2629" s="7" t="b">
        <f t="shared" si="335"/>
        <v>0</v>
      </c>
      <c r="AH2629" t="b">
        <f>AND(Table252102[[#This Row],[Developmental toxicity]:[Reproductive toxicity]])</f>
        <v>0</v>
      </c>
    </row>
    <row r="2630" spans="1:34" x14ac:dyDescent="0.25">
      <c r="A2630" s="3">
        <f t="shared" si="328"/>
        <v>2629</v>
      </c>
      <c r="B2630" s="18"/>
      <c r="C2630" s="18" t="s">
        <v>12492</v>
      </c>
      <c r="D2630" s="18" t="s">
        <v>12491</v>
      </c>
      <c r="E2630" s="70" t="s">
        <v>16432</v>
      </c>
      <c r="F2630" s="18" t="s">
        <v>16431</v>
      </c>
      <c r="G2630" s="18" t="s">
        <v>12493</v>
      </c>
      <c r="H2630" s="18" t="s">
        <v>12493</v>
      </c>
      <c r="I2630" s="18" t="s">
        <v>16433</v>
      </c>
      <c r="J2630" s="18"/>
      <c r="K2630" s="80" t="e">
        <v>#N/A</v>
      </c>
      <c r="L2630" s="80" t="e">
        <v>#N/A</v>
      </c>
      <c r="M2630" s="80" t="e">
        <v>#N/A</v>
      </c>
      <c r="N2630" s="80" t="e">
        <v>#N/A</v>
      </c>
      <c r="O2630" s="80" t="e">
        <v>#N/A</v>
      </c>
      <c r="P2630" s="80" t="e">
        <v>#N/A</v>
      </c>
      <c r="Q2630" s="80" t="e">
        <v>#N/A</v>
      </c>
      <c r="R2630" s="80" t="e">
        <v>#N/A</v>
      </c>
      <c r="S2630" s="80" t="e">
        <v>#N/A</v>
      </c>
      <c r="T2630" s="80" t="e">
        <v>#N/A</v>
      </c>
      <c r="U2630" s="7" t="e">
        <v>#N/A</v>
      </c>
      <c r="V2630" s="80" t="e">
        <v>#N/A</v>
      </c>
      <c r="W2630" s="18">
        <v>0</v>
      </c>
      <c r="X2630" s="18" t="e">
        <v>#N/A</v>
      </c>
      <c r="Y2630" s="7" t="e">
        <v>#N/A</v>
      </c>
      <c r="Z2630" s="7">
        <f t="shared" si="329"/>
        <v>0</v>
      </c>
      <c r="AA2630" s="7">
        <f t="shared" si="330"/>
        <v>0</v>
      </c>
      <c r="AB2630" s="7" t="b">
        <f t="shared" si="331"/>
        <v>0</v>
      </c>
      <c r="AC2630" s="7" t="b">
        <f t="shared" si="332"/>
        <v>1</v>
      </c>
      <c r="AD2630" s="7" t="b">
        <f t="shared" si="333"/>
        <v>0</v>
      </c>
      <c r="AE2630" s="7" t="b">
        <f t="shared" si="334"/>
        <v>1</v>
      </c>
      <c r="AF2630" s="7" t="b">
        <f t="shared" si="335"/>
        <v>0</v>
      </c>
      <c r="AH2630" t="b">
        <f>AND(Table252102[[#This Row],[Developmental toxicity]:[Reproductive toxicity]])</f>
        <v>0</v>
      </c>
    </row>
    <row r="2631" spans="1:34" x14ac:dyDescent="0.25">
      <c r="A2631" s="3">
        <f t="shared" si="328"/>
        <v>2630</v>
      </c>
      <c r="B2631" s="18"/>
      <c r="C2631" s="18" t="s">
        <v>13359</v>
      </c>
      <c r="D2631" s="18" t="s">
        <v>17989</v>
      </c>
      <c r="E2631" s="70" t="s">
        <v>18155</v>
      </c>
      <c r="F2631" s="18" t="s">
        <v>18073</v>
      </c>
      <c r="G2631" s="18" t="s">
        <v>13360</v>
      </c>
      <c r="H2631" s="18" t="s">
        <v>13360</v>
      </c>
      <c r="I2631" s="18" t="s">
        <v>18332</v>
      </c>
      <c r="J2631" s="18"/>
      <c r="K2631" s="80" t="e">
        <v>#N/A</v>
      </c>
      <c r="L2631" s="80" t="e">
        <v>#N/A</v>
      </c>
      <c r="M2631" s="80" t="e">
        <v>#N/A</v>
      </c>
      <c r="N2631" s="80" t="e">
        <v>#N/A</v>
      </c>
      <c r="O2631" s="80" t="e">
        <v>#N/A</v>
      </c>
      <c r="P2631" s="80" t="e">
        <v>#N/A</v>
      </c>
      <c r="Q2631" s="80" t="e">
        <v>#N/A</v>
      </c>
      <c r="R2631" s="80" t="e">
        <v>#N/A</v>
      </c>
      <c r="S2631" s="80" t="e">
        <v>#N/A</v>
      </c>
      <c r="T2631" s="80" t="e">
        <v>#N/A</v>
      </c>
      <c r="U2631" s="7" t="e">
        <v>#N/A</v>
      </c>
      <c r="V2631" s="80" t="e">
        <v>#N/A</v>
      </c>
      <c r="W2631" s="18">
        <v>0</v>
      </c>
      <c r="X2631" s="18" t="e">
        <v>#N/A</v>
      </c>
      <c r="Y2631" s="7" t="e">
        <v>#N/A</v>
      </c>
      <c r="Z2631" s="7">
        <f t="shared" si="329"/>
        <v>0</v>
      </c>
      <c r="AA2631" s="7">
        <f t="shared" si="330"/>
        <v>0</v>
      </c>
      <c r="AB2631" s="7" t="b">
        <f t="shared" si="331"/>
        <v>0</v>
      </c>
      <c r="AC2631" s="7" t="b">
        <f t="shared" si="332"/>
        <v>1</v>
      </c>
      <c r="AD2631" s="7" t="b">
        <f t="shared" si="333"/>
        <v>0</v>
      </c>
      <c r="AE2631" s="7" t="b">
        <f t="shared" si="334"/>
        <v>1</v>
      </c>
      <c r="AF2631" s="7" t="b">
        <f t="shared" si="335"/>
        <v>0</v>
      </c>
      <c r="AH2631" t="b">
        <f>AND(Table252102[[#This Row],[Developmental toxicity]:[Reproductive toxicity]])</f>
        <v>0</v>
      </c>
    </row>
    <row r="2632" spans="1:34" x14ac:dyDescent="0.25">
      <c r="A2632" s="3">
        <f t="shared" si="328"/>
        <v>2631</v>
      </c>
      <c r="B2632" s="18">
        <v>237</v>
      </c>
      <c r="C2632" s="18" t="s">
        <v>682</v>
      </c>
      <c r="D2632" s="18" t="s">
        <v>3172</v>
      </c>
      <c r="E2632" s="70" t="s">
        <v>4712</v>
      </c>
      <c r="F2632" s="18" t="s">
        <v>5629</v>
      </c>
      <c r="G2632" s="18" t="s">
        <v>683</v>
      </c>
      <c r="H2632" s="18" t="s">
        <v>6105</v>
      </c>
      <c r="I2632" s="18" t="s">
        <v>6552</v>
      </c>
      <c r="J2632" s="18" t="s">
        <v>1431</v>
      </c>
      <c r="K2632" s="80" t="e">
        <v>#N/A</v>
      </c>
      <c r="L2632" s="80">
        <v>1</v>
      </c>
      <c r="M2632" s="80" t="e">
        <v>#N/A</v>
      </c>
      <c r="N2632" s="80" t="e">
        <v>#N/A</v>
      </c>
      <c r="O2632" s="80" t="e">
        <v>#N/A</v>
      </c>
      <c r="P2632" s="80" t="e">
        <v>#N/A</v>
      </c>
      <c r="Q2632" s="80" t="e">
        <v>#N/A</v>
      </c>
      <c r="R2632" s="80" t="e">
        <v>#N/A</v>
      </c>
      <c r="S2632" s="80" t="e">
        <v>#N/A</v>
      </c>
      <c r="T2632" s="80">
        <v>1</v>
      </c>
      <c r="U2632" s="7" t="e">
        <v>#N/A</v>
      </c>
      <c r="V2632" s="80" t="e">
        <v>#N/A</v>
      </c>
      <c r="W2632" s="80">
        <v>1</v>
      </c>
      <c r="X2632" s="80" t="e">
        <v>#N/A</v>
      </c>
      <c r="Y2632" s="7">
        <v>1</v>
      </c>
      <c r="Z2632" s="7">
        <f t="shared" si="329"/>
        <v>1</v>
      </c>
      <c r="AA2632" s="7">
        <f t="shared" si="330"/>
        <v>1</v>
      </c>
      <c r="AB2632" s="7" t="b">
        <f t="shared" si="331"/>
        <v>1</v>
      </c>
      <c r="AC2632" s="7" t="b">
        <f t="shared" si="332"/>
        <v>1</v>
      </c>
      <c r="AD2632" s="7" t="b">
        <f t="shared" si="333"/>
        <v>1</v>
      </c>
      <c r="AE2632" s="7" t="b">
        <f t="shared" si="334"/>
        <v>1</v>
      </c>
      <c r="AF2632" s="7" t="b">
        <f t="shared" si="335"/>
        <v>0</v>
      </c>
      <c r="AH2632" t="b">
        <f>AND(Table252102[[#This Row],[Developmental toxicity]:[Reproductive toxicity]])</f>
        <v>1</v>
      </c>
    </row>
    <row r="2633" spans="1:34" x14ac:dyDescent="0.25">
      <c r="A2633" s="3">
        <f t="shared" si="328"/>
        <v>2632</v>
      </c>
      <c r="B2633" s="18"/>
      <c r="C2633" s="18" t="s">
        <v>11132</v>
      </c>
      <c r="D2633" s="18" t="s">
        <v>11131</v>
      </c>
      <c r="E2633" s="70" t="s">
        <v>14082</v>
      </c>
      <c r="F2633" s="18" t="s">
        <v>14083</v>
      </c>
      <c r="G2633" s="18" t="s">
        <v>14084</v>
      </c>
      <c r="H2633" s="18" t="s">
        <v>14085</v>
      </c>
      <c r="I2633" s="18" t="s">
        <v>14086</v>
      </c>
      <c r="J2633" s="18"/>
      <c r="K2633" s="80" t="e">
        <v>#N/A</v>
      </c>
      <c r="L2633" s="80" t="e">
        <v>#N/A</v>
      </c>
      <c r="M2633" s="80" t="e">
        <v>#N/A</v>
      </c>
      <c r="N2633" s="80" t="e">
        <v>#N/A</v>
      </c>
      <c r="O2633" s="80" t="e">
        <v>#N/A</v>
      </c>
      <c r="P2633" s="80" t="e">
        <v>#N/A</v>
      </c>
      <c r="Q2633" s="80" t="e">
        <v>#N/A</v>
      </c>
      <c r="R2633" s="80" t="e">
        <v>#N/A</v>
      </c>
      <c r="S2633" s="80" t="e">
        <v>#N/A</v>
      </c>
      <c r="T2633" s="80" t="e">
        <v>#N/A</v>
      </c>
      <c r="U2633" s="7" t="e">
        <v>#N/A</v>
      </c>
      <c r="V2633" s="80" t="e">
        <v>#N/A</v>
      </c>
      <c r="W2633" s="18">
        <v>1</v>
      </c>
      <c r="X2633" s="18" t="e">
        <v>#N/A</v>
      </c>
      <c r="Y2633" s="7" t="e">
        <v>#N/A</v>
      </c>
      <c r="Z2633" s="7">
        <f t="shared" si="329"/>
        <v>1</v>
      </c>
      <c r="AA2633" s="7">
        <f t="shared" si="330"/>
        <v>1</v>
      </c>
      <c r="AB2633" s="7" t="b">
        <f t="shared" si="331"/>
        <v>0</v>
      </c>
      <c r="AC2633" s="7" t="b">
        <f t="shared" si="332"/>
        <v>1</v>
      </c>
      <c r="AD2633" s="7" t="b">
        <f t="shared" si="333"/>
        <v>0</v>
      </c>
      <c r="AE2633" s="7" t="b">
        <f t="shared" si="334"/>
        <v>1</v>
      </c>
      <c r="AF2633" s="7" t="b">
        <f t="shared" si="335"/>
        <v>0</v>
      </c>
      <c r="AH2633" t="b">
        <f>AND(Table252102[[#This Row],[Developmental toxicity]:[Reproductive toxicity]])</f>
        <v>0</v>
      </c>
    </row>
    <row r="2634" spans="1:34" x14ac:dyDescent="0.25">
      <c r="A2634" s="3">
        <f t="shared" si="328"/>
        <v>2633</v>
      </c>
      <c r="B2634" s="18"/>
      <c r="C2634" s="18" t="s">
        <v>10960</v>
      </c>
      <c r="D2634" s="18" t="s">
        <v>10959</v>
      </c>
      <c r="E2634" s="70" t="s">
        <v>13778</v>
      </c>
      <c r="F2634" s="18" t="s">
        <v>13779</v>
      </c>
      <c r="G2634" s="18" t="s">
        <v>13780</v>
      </c>
      <c r="H2634" s="18" t="s">
        <v>13781</v>
      </c>
      <c r="I2634" s="18" t="s">
        <v>13782</v>
      </c>
      <c r="J2634" s="18"/>
      <c r="K2634" s="80" t="e">
        <v>#N/A</v>
      </c>
      <c r="L2634" s="80" t="e">
        <v>#N/A</v>
      </c>
      <c r="M2634" s="80" t="e">
        <v>#N/A</v>
      </c>
      <c r="N2634" s="80" t="e">
        <v>#N/A</v>
      </c>
      <c r="O2634" s="80" t="e">
        <v>#N/A</v>
      </c>
      <c r="P2634" s="80" t="e">
        <v>#N/A</v>
      </c>
      <c r="Q2634" s="80" t="e">
        <v>#N/A</v>
      </c>
      <c r="R2634" s="80" t="e">
        <v>#N/A</v>
      </c>
      <c r="S2634" s="80" t="e">
        <v>#N/A</v>
      </c>
      <c r="T2634" s="80" t="e">
        <v>#N/A</v>
      </c>
      <c r="U2634" s="7" t="e">
        <v>#N/A</v>
      </c>
      <c r="V2634" s="80" t="e">
        <v>#N/A</v>
      </c>
      <c r="W2634" s="18">
        <v>1</v>
      </c>
      <c r="X2634" s="18" t="e">
        <v>#N/A</v>
      </c>
      <c r="Y2634" s="7" t="e">
        <v>#N/A</v>
      </c>
      <c r="Z2634" s="7">
        <f t="shared" si="329"/>
        <v>1</v>
      </c>
      <c r="AA2634" s="7">
        <f t="shared" si="330"/>
        <v>1</v>
      </c>
      <c r="AB2634" s="7" t="b">
        <f t="shared" si="331"/>
        <v>0</v>
      </c>
      <c r="AC2634" s="7" t="b">
        <f t="shared" si="332"/>
        <v>1</v>
      </c>
      <c r="AD2634" s="7" t="b">
        <f t="shared" si="333"/>
        <v>0</v>
      </c>
      <c r="AE2634" s="7" t="b">
        <f t="shared" si="334"/>
        <v>1</v>
      </c>
      <c r="AF2634" s="7" t="b">
        <f t="shared" si="335"/>
        <v>0</v>
      </c>
      <c r="AH2634" t="b">
        <f>AND(Table252102[[#This Row],[Developmental toxicity]:[Reproductive toxicity]])</f>
        <v>0</v>
      </c>
    </row>
    <row r="2635" spans="1:34" x14ac:dyDescent="0.25">
      <c r="A2635" s="3">
        <f t="shared" si="328"/>
        <v>2634</v>
      </c>
      <c r="B2635" s="18"/>
      <c r="C2635" s="18" t="s">
        <v>12577</v>
      </c>
      <c r="D2635" s="18" t="s">
        <v>17927</v>
      </c>
      <c r="E2635" s="70" t="s">
        <v>16565</v>
      </c>
      <c r="F2635" s="18" t="s">
        <v>16566</v>
      </c>
      <c r="G2635" s="18" t="s">
        <v>16567</v>
      </c>
      <c r="H2635" s="18" t="s">
        <v>16568</v>
      </c>
      <c r="I2635" s="18" t="s">
        <v>16569</v>
      </c>
      <c r="J2635" s="18"/>
      <c r="K2635" s="80" t="e">
        <v>#N/A</v>
      </c>
      <c r="L2635" s="80" t="e">
        <v>#N/A</v>
      </c>
      <c r="M2635" s="80" t="e">
        <v>#N/A</v>
      </c>
      <c r="N2635" s="80" t="e">
        <v>#N/A</v>
      </c>
      <c r="O2635" s="80" t="e">
        <v>#N/A</v>
      </c>
      <c r="P2635" s="80" t="e">
        <v>#N/A</v>
      </c>
      <c r="Q2635" s="80" t="e">
        <v>#N/A</v>
      </c>
      <c r="R2635" s="80" t="e">
        <v>#N/A</v>
      </c>
      <c r="S2635" s="80" t="e">
        <v>#N/A</v>
      </c>
      <c r="T2635" s="80" t="e">
        <v>#N/A</v>
      </c>
      <c r="U2635" s="7" t="e">
        <v>#N/A</v>
      </c>
      <c r="V2635" s="80" t="e">
        <v>#N/A</v>
      </c>
      <c r="W2635" s="18">
        <v>0</v>
      </c>
      <c r="X2635" s="18" t="e">
        <v>#N/A</v>
      </c>
      <c r="Y2635" s="7" t="e">
        <v>#N/A</v>
      </c>
      <c r="Z2635" s="7">
        <f t="shared" si="329"/>
        <v>0</v>
      </c>
      <c r="AA2635" s="7">
        <f t="shared" si="330"/>
        <v>0</v>
      </c>
      <c r="AB2635" s="7" t="b">
        <f t="shared" si="331"/>
        <v>0</v>
      </c>
      <c r="AC2635" s="7" t="b">
        <f t="shared" si="332"/>
        <v>1</v>
      </c>
      <c r="AD2635" s="7" t="b">
        <f t="shared" si="333"/>
        <v>0</v>
      </c>
      <c r="AE2635" s="7" t="b">
        <f t="shared" si="334"/>
        <v>1</v>
      </c>
      <c r="AF2635" s="7" t="b">
        <f t="shared" si="335"/>
        <v>0</v>
      </c>
      <c r="AH2635" t="b">
        <f>AND(Table252102[[#This Row],[Developmental toxicity]:[Reproductive toxicity]])</f>
        <v>0</v>
      </c>
    </row>
    <row r="2636" spans="1:34" x14ac:dyDescent="0.25">
      <c r="A2636" s="3">
        <f t="shared" si="328"/>
        <v>2635</v>
      </c>
      <c r="B2636" s="18" t="s">
        <v>1440</v>
      </c>
      <c r="C2636" s="18" t="s">
        <v>2056</v>
      </c>
      <c r="D2636" s="18" t="s">
        <v>2937</v>
      </c>
      <c r="E2636" s="79" t="s">
        <v>7337</v>
      </c>
      <c r="F2636" s="17" t="s">
        <v>8186</v>
      </c>
      <c r="G2636" s="17" t="s">
        <v>9155</v>
      </c>
      <c r="H2636" s="17" t="s">
        <v>9155</v>
      </c>
      <c r="I2636" s="17" t="s">
        <v>9156</v>
      </c>
      <c r="J2636" s="18"/>
      <c r="K2636" s="80" t="e">
        <v>#N/A</v>
      </c>
      <c r="L2636" s="80" t="e">
        <v>#N/A</v>
      </c>
      <c r="M2636" s="80" t="e">
        <v>#N/A</v>
      </c>
      <c r="N2636" s="80" t="e">
        <v>#N/A</v>
      </c>
      <c r="O2636" s="80" t="e">
        <v>#N/A</v>
      </c>
      <c r="P2636" s="80" t="e">
        <v>#N/A</v>
      </c>
      <c r="Q2636" s="80" t="e">
        <v>#N/A</v>
      </c>
      <c r="R2636" s="80" t="e">
        <v>#N/A</v>
      </c>
      <c r="S2636" s="80" t="e">
        <v>#N/A</v>
      </c>
      <c r="T2636" s="80">
        <v>0</v>
      </c>
      <c r="U2636" s="7" t="e">
        <v>#N/A</v>
      </c>
      <c r="V2636" s="80" t="e">
        <v>#N/A</v>
      </c>
      <c r="W2636" s="80" t="e">
        <v>#N/A</v>
      </c>
      <c r="X2636" s="80" t="e">
        <v>#N/A</v>
      </c>
      <c r="Y2636" s="7" t="e">
        <v>#N/A</v>
      </c>
      <c r="Z2636" s="7">
        <f t="shared" si="329"/>
        <v>0</v>
      </c>
      <c r="AA2636" s="7">
        <f t="shared" si="330"/>
        <v>0</v>
      </c>
      <c r="AB2636" s="7" t="b">
        <f t="shared" si="331"/>
        <v>1</v>
      </c>
      <c r="AC2636" s="7" t="b">
        <f t="shared" si="332"/>
        <v>0</v>
      </c>
      <c r="AD2636" s="7" t="b">
        <f t="shared" si="333"/>
        <v>1</v>
      </c>
      <c r="AE2636" s="7" t="b">
        <f t="shared" si="334"/>
        <v>0</v>
      </c>
      <c r="AF2636" s="7" t="b">
        <f t="shared" si="335"/>
        <v>0</v>
      </c>
      <c r="AH2636" t="b">
        <f>AND(Table252102[[#This Row],[Developmental toxicity]:[Reproductive toxicity]])</f>
        <v>0</v>
      </c>
    </row>
    <row r="2637" spans="1:34" x14ac:dyDescent="0.25">
      <c r="A2637" s="3">
        <f t="shared" si="328"/>
        <v>2636</v>
      </c>
      <c r="B2637" s="18">
        <v>77</v>
      </c>
      <c r="C2637" s="18" t="s">
        <v>430</v>
      </c>
      <c r="D2637" s="17" t="s">
        <v>5096</v>
      </c>
      <c r="E2637" s="79" t="s">
        <v>4595</v>
      </c>
      <c r="F2637" s="17" t="s">
        <v>5521</v>
      </c>
      <c r="G2637" s="18" t="s">
        <v>431</v>
      </c>
      <c r="H2637" s="17" t="s">
        <v>6014</v>
      </c>
      <c r="I2637" s="17" t="s">
        <v>6412</v>
      </c>
      <c r="J2637" s="18" t="s">
        <v>1433</v>
      </c>
      <c r="K2637" s="80" t="e">
        <v>#N/A</v>
      </c>
      <c r="L2637" s="80">
        <v>1</v>
      </c>
      <c r="M2637" s="80" t="e">
        <v>#N/A</v>
      </c>
      <c r="N2637" s="80" t="e">
        <v>#N/A</v>
      </c>
      <c r="O2637" s="80" t="e">
        <v>#N/A</v>
      </c>
      <c r="P2637" s="18" t="e">
        <v>#N/A</v>
      </c>
      <c r="Q2637" s="18" t="e">
        <v>#N/A</v>
      </c>
      <c r="R2637" s="80" t="e">
        <v>#N/A</v>
      </c>
      <c r="S2637" s="18" t="e">
        <v>#N/A</v>
      </c>
      <c r="T2637" s="18" t="e">
        <v>#N/A</v>
      </c>
      <c r="U2637" s="7" t="e">
        <v>#N/A</v>
      </c>
      <c r="V2637" s="80" t="e">
        <v>#N/A</v>
      </c>
      <c r="W2637" s="18" t="e">
        <v>#N/A</v>
      </c>
      <c r="X2637" s="18" t="e">
        <v>#N/A</v>
      </c>
      <c r="Y2637" s="7" t="e">
        <v>#N/A</v>
      </c>
      <c r="Z2637" s="7">
        <f t="shared" si="329"/>
        <v>1</v>
      </c>
      <c r="AA2637" s="7">
        <f t="shared" si="330"/>
        <v>1</v>
      </c>
      <c r="AB2637" s="7" t="b">
        <f t="shared" si="331"/>
        <v>0</v>
      </c>
      <c r="AC2637" s="7" t="b">
        <f t="shared" si="332"/>
        <v>0</v>
      </c>
      <c r="AD2637" s="7" t="b">
        <f t="shared" si="333"/>
        <v>0</v>
      </c>
      <c r="AE2637" s="7" t="b">
        <f t="shared" si="334"/>
        <v>0</v>
      </c>
      <c r="AF2637" s="7" t="b">
        <f t="shared" si="335"/>
        <v>0</v>
      </c>
      <c r="AH2637" t="b">
        <f>AND(Table252102[[#This Row],[Developmental toxicity]:[Reproductive toxicity]])</f>
        <v>0</v>
      </c>
    </row>
    <row r="2638" spans="1:34" x14ac:dyDescent="0.25">
      <c r="A2638" s="3">
        <f t="shared" si="328"/>
        <v>2637</v>
      </c>
      <c r="B2638" s="18">
        <v>650</v>
      </c>
      <c r="C2638" s="18" t="s">
        <v>1310</v>
      </c>
      <c r="D2638" s="18" t="s">
        <v>5426</v>
      </c>
      <c r="E2638" s="70" t="s">
        <v>4998</v>
      </c>
      <c r="F2638" s="18" t="s">
        <v>5904</v>
      </c>
      <c r="G2638" s="18" t="s">
        <v>1311</v>
      </c>
      <c r="H2638" s="18" t="s">
        <v>6937</v>
      </c>
      <c r="I2638" s="18" t="s">
        <v>6939</v>
      </c>
      <c r="J2638" s="18" t="s">
        <v>1431</v>
      </c>
      <c r="K2638" s="80" t="e">
        <v>#N/A</v>
      </c>
      <c r="L2638" s="80">
        <v>1</v>
      </c>
      <c r="M2638" s="80" t="e">
        <v>#N/A</v>
      </c>
      <c r="N2638" s="80" t="e">
        <v>#N/A</v>
      </c>
      <c r="O2638" s="80" t="e">
        <v>#N/A</v>
      </c>
      <c r="P2638" s="80" t="e">
        <v>#N/A</v>
      </c>
      <c r="Q2638" s="80" t="e">
        <v>#N/A</v>
      </c>
      <c r="R2638" s="80" t="e">
        <v>#N/A</v>
      </c>
      <c r="S2638" s="80" t="e">
        <v>#N/A</v>
      </c>
      <c r="T2638" s="80">
        <v>1</v>
      </c>
      <c r="U2638" s="7">
        <v>1</v>
      </c>
      <c r="V2638" s="80">
        <v>1</v>
      </c>
      <c r="W2638" s="80">
        <v>1</v>
      </c>
      <c r="X2638" s="80">
        <v>1</v>
      </c>
      <c r="Y2638" s="7">
        <v>1</v>
      </c>
      <c r="Z2638" s="7">
        <f t="shared" si="329"/>
        <v>1</v>
      </c>
      <c r="AA2638" s="7">
        <f t="shared" si="330"/>
        <v>1</v>
      </c>
      <c r="AB2638" s="7" t="b">
        <f t="shared" si="331"/>
        <v>1</v>
      </c>
      <c r="AC2638" s="7" t="b">
        <f t="shared" si="332"/>
        <v>1</v>
      </c>
      <c r="AD2638" s="7" t="b">
        <f t="shared" si="333"/>
        <v>1</v>
      </c>
      <c r="AE2638" s="7" t="b">
        <f t="shared" si="334"/>
        <v>1</v>
      </c>
      <c r="AF2638" s="7" t="b">
        <f t="shared" si="335"/>
        <v>1</v>
      </c>
      <c r="AH2638" t="b">
        <f>AND(Table252102[[#This Row],[Developmental toxicity]:[Reproductive toxicity]])</f>
        <v>1</v>
      </c>
    </row>
    <row r="2639" spans="1:34" x14ac:dyDescent="0.25">
      <c r="A2639" s="3">
        <f t="shared" si="328"/>
        <v>2638</v>
      </c>
      <c r="B2639" s="18"/>
      <c r="C2639" s="18" t="s">
        <v>11694</v>
      </c>
      <c r="D2639" s="18" t="s">
        <v>11693</v>
      </c>
      <c r="E2639" s="70" t="s">
        <v>15133</v>
      </c>
      <c r="F2639" s="18" t="s">
        <v>15134</v>
      </c>
      <c r="G2639" s="18" t="s">
        <v>15135</v>
      </c>
      <c r="H2639" s="18" t="s">
        <v>15136</v>
      </c>
      <c r="I2639" s="18" t="s">
        <v>15137</v>
      </c>
      <c r="J2639" s="18"/>
      <c r="K2639" s="80" t="e">
        <v>#N/A</v>
      </c>
      <c r="L2639" s="80" t="e">
        <v>#N/A</v>
      </c>
      <c r="M2639" s="80" t="e">
        <v>#N/A</v>
      </c>
      <c r="N2639" s="80" t="e">
        <v>#N/A</v>
      </c>
      <c r="O2639" s="80" t="e">
        <v>#N/A</v>
      </c>
      <c r="P2639" s="80" t="e">
        <v>#N/A</v>
      </c>
      <c r="Q2639" s="80" t="e">
        <v>#N/A</v>
      </c>
      <c r="R2639" s="80" t="e">
        <v>#N/A</v>
      </c>
      <c r="S2639" s="80" t="e">
        <v>#N/A</v>
      </c>
      <c r="T2639" s="80" t="e">
        <v>#N/A</v>
      </c>
      <c r="U2639" s="7" t="e">
        <v>#N/A</v>
      </c>
      <c r="V2639" s="80" t="e">
        <v>#N/A</v>
      </c>
      <c r="W2639" s="18">
        <v>1</v>
      </c>
      <c r="X2639" s="18" t="e">
        <v>#N/A</v>
      </c>
      <c r="Y2639" s="7" t="e">
        <v>#N/A</v>
      </c>
      <c r="Z2639" s="7">
        <f t="shared" si="329"/>
        <v>1</v>
      </c>
      <c r="AA2639" s="7">
        <f t="shared" si="330"/>
        <v>1</v>
      </c>
      <c r="AB2639" s="7" t="b">
        <f t="shared" si="331"/>
        <v>0</v>
      </c>
      <c r="AC2639" s="7" t="b">
        <f t="shared" si="332"/>
        <v>1</v>
      </c>
      <c r="AD2639" s="7" t="b">
        <f t="shared" si="333"/>
        <v>0</v>
      </c>
      <c r="AE2639" s="7" t="b">
        <f t="shared" si="334"/>
        <v>1</v>
      </c>
      <c r="AF2639" s="7" t="b">
        <f t="shared" si="335"/>
        <v>0</v>
      </c>
      <c r="AH2639" t="b">
        <f>AND(Table252102[[#This Row],[Developmental toxicity]:[Reproductive toxicity]])</f>
        <v>0</v>
      </c>
    </row>
    <row r="2640" spans="1:34" x14ac:dyDescent="0.25">
      <c r="A2640" s="3">
        <f t="shared" si="328"/>
        <v>2639</v>
      </c>
      <c r="B2640" s="18">
        <v>653</v>
      </c>
      <c r="C2640" s="18" t="s">
        <v>1316</v>
      </c>
      <c r="D2640" s="18" t="s">
        <v>5428</v>
      </c>
      <c r="E2640" s="70" t="s">
        <v>5001</v>
      </c>
      <c r="F2640" s="18" t="s">
        <v>5907</v>
      </c>
      <c r="G2640" s="18" t="s">
        <v>1317</v>
      </c>
      <c r="H2640" s="18" t="s">
        <v>6944</v>
      </c>
      <c r="I2640" s="18" t="s">
        <v>6945</v>
      </c>
      <c r="J2640" s="18" t="s">
        <v>1431</v>
      </c>
      <c r="K2640" s="80" t="e">
        <v>#N/A</v>
      </c>
      <c r="L2640" s="80">
        <v>1</v>
      </c>
      <c r="M2640" s="80" t="e">
        <v>#N/A</v>
      </c>
      <c r="N2640" s="80" t="e">
        <v>#N/A</v>
      </c>
      <c r="O2640" s="80" t="e">
        <v>#N/A</v>
      </c>
      <c r="P2640" s="80" t="e">
        <v>#N/A</v>
      </c>
      <c r="Q2640" s="80" t="e">
        <v>#N/A</v>
      </c>
      <c r="R2640" s="80" t="e">
        <v>#N/A</v>
      </c>
      <c r="S2640" s="80" t="e">
        <v>#N/A</v>
      </c>
      <c r="T2640" s="80" t="e">
        <v>#N/A</v>
      </c>
      <c r="U2640" s="7" t="e">
        <v>#N/A</v>
      </c>
      <c r="V2640" s="80" t="e">
        <v>#N/A</v>
      </c>
      <c r="W2640" s="80" t="e">
        <v>#N/A</v>
      </c>
      <c r="X2640" s="80" t="e">
        <v>#N/A</v>
      </c>
      <c r="Y2640" s="7">
        <v>1</v>
      </c>
      <c r="Z2640" s="7">
        <f t="shared" si="329"/>
        <v>1</v>
      </c>
      <c r="AA2640" s="7">
        <f t="shared" si="330"/>
        <v>1</v>
      </c>
      <c r="AB2640" s="7" t="b">
        <f t="shared" si="331"/>
        <v>1</v>
      </c>
      <c r="AC2640" s="7" t="b">
        <f t="shared" si="332"/>
        <v>0</v>
      </c>
      <c r="AD2640" s="7" t="b">
        <f t="shared" si="333"/>
        <v>0</v>
      </c>
      <c r="AE2640" s="7" t="b">
        <f t="shared" si="334"/>
        <v>0</v>
      </c>
      <c r="AF2640" s="7" t="b">
        <f t="shared" si="335"/>
        <v>0</v>
      </c>
      <c r="AH2640" t="b">
        <f>AND(Table252102[[#This Row],[Developmental toxicity]:[Reproductive toxicity]])</f>
        <v>0</v>
      </c>
    </row>
    <row r="2641" spans="1:34" x14ac:dyDescent="0.25">
      <c r="A2641" s="3">
        <f t="shared" si="328"/>
        <v>2640</v>
      </c>
      <c r="B2641" s="18">
        <v>651</v>
      </c>
      <c r="C2641" s="18" t="s">
        <v>1312</v>
      </c>
      <c r="D2641" s="18" t="s">
        <v>5427</v>
      </c>
      <c r="E2641" s="70" t="s">
        <v>4999</v>
      </c>
      <c r="F2641" s="18" t="s">
        <v>5905</v>
      </c>
      <c r="G2641" s="18" t="s">
        <v>1313</v>
      </c>
      <c r="H2641" s="18" t="s">
        <v>6940</v>
      </c>
      <c r="I2641" s="18" t="s">
        <v>6941</v>
      </c>
      <c r="J2641" s="18" t="s">
        <v>1431</v>
      </c>
      <c r="K2641" s="80" t="e">
        <v>#N/A</v>
      </c>
      <c r="L2641" s="80">
        <v>1</v>
      </c>
      <c r="M2641" s="80" t="e">
        <v>#N/A</v>
      </c>
      <c r="N2641" s="80" t="e">
        <v>#N/A</v>
      </c>
      <c r="O2641" s="80" t="e">
        <v>#N/A</v>
      </c>
      <c r="P2641" s="80" t="e">
        <v>#N/A</v>
      </c>
      <c r="Q2641" s="80" t="e">
        <v>#N/A</v>
      </c>
      <c r="R2641" s="80" t="e">
        <v>#N/A</v>
      </c>
      <c r="S2641" s="80" t="e">
        <v>#N/A</v>
      </c>
      <c r="T2641" s="80" t="e">
        <v>#N/A</v>
      </c>
      <c r="U2641" s="7" t="e">
        <v>#N/A</v>
      </c>
      <c r="V2641" s="80" t="e">
        <v>#N/A</v>
      </c>
      <c r="W2641" s="80">
        <v>1</v>
      </c>
      <c r="X2641" s="80" t="e">
        <v>#N/A</v>
      </c>
      <c r="Y2641" s="7">
        <v>1</v>
      </c>
      <c r="Z2641" s="7">
        <f t="shared" si="329"/>
        <v>1</v>
      </c>
      <c r="AA2641" s="7">
        <f t="shared" si="330"/>
        <v>1</v>
      </c>
      <c r="AB2641" s="7" t="b">
        <f t="shared" si="331"/>
        <v>1</v>
      </c>
      <c r="AC2641" s="7" t="b">
        <f t="shared" si="332"/>
        <v>1</v>
      </c>
      <c r="AD2641" s="7" t="b">
        <f t="shared" si="333"/>
        <v>0</v>
      </c>
      <c r="AE2641" s="7" t="b">
        <f t="shared" si="334"/>
        <v>1</v>
      </c>
      <c r="AF2641" s="7" t="b">
        <f t="shared" si="335"/>
        <v>0</v>
      </c>
      <c r="AH2641" t="b">
        <f>AND(Table252102[[#This Row],[Developmental toxicity]:[Reproductive toxicity]])</f>
        <v>1</v>
      </c>
    </row>
    <row r="2642" spans="1:34" x14ac:dyDescent="0.25">
      <c r="A2642" s="3">
        <f t="shared" si="328"/>
        <v>2641</v>
      </c>
      <c r="B2642" s="18"/>
      <c r="C2642" s="18" t="s">
        <v>20481</v>
      </c>
      <c r="D2642" s="18" t="s">
        <v>19153</v>
      </c>
      <c r="E2642" s="70" t="s">
        <v>20236</v>
      </c>
      <c r="F2642" s="18" t="s">
        <v>19503</v>
      </c>
      <c r="G2642" s="18" t="s">
        <v>19504</v>
      </c>
      <c r="H2642" s="18" t="s">
        <v>19505</v>
      </c>
      <c r="I2642" s="18" t="s">
        <v>19506</v>
      </c>
      <c r="J2642" s="18" t="s">
        <v>20</v>
      </c>
      <c r="K2642" s="80" t="e">
        <v>#N/A</v>
      </c>
      <c r="L2642" s="80" t="e">
        <v>#N/A</v>
      </c>
      <c r="M2642" s="80" t="e">
        <v>#N/A</v>
      </c>
      <c r="N2642" s="80" t="e">
        <v>#N/A</v>
      </c>
      <c r="O2642" s="80" t="e">
        <v>#N/A</v>
      </c>
      <c r="P2642" s="80" t="e">
        <v>#N/A</v>
      </c>
      <c r="Q2642" s="80" t="e">
        <v>#N/A</v>
      </c>
      <c r="R2642" s="80" t="e">
        <v>#N/A</v>
      </c>
      <c r="S2642" s="80" t="e">
        <v>#N/A</v>
      </c>
      <c r="T2642" s="80" t="e">
        <v>#N/A</v>
      </c>
      <c r="U2642" s="7" t="e">
        <v>#N/A</v>
      </c>
      <c r="V2642" s="80" t="e">
        <v>#N/A</v>
      </c>
      <c r="W2642" s="80" t="e">
        <v>#N/A</v>
      </c>
      <c r="X2642" s="80">
        <v>1</v>
      </c>
      <c r="Y2642" s="7" t="e">
        <v>#N/A</v>
      </c>
      <c r="Z2642" s="7">
        <f t="shared" si="329"/>
        <v>1</v>
      </c>
      <c r="AA2642" s="7">
        <f t="shared" si="330"/>
        <v>1</v>
      </c>
      <c r="AB2642" s="7" t="b">
        <f t="shared" si="331"/>
        <v>1</v>
      </c>
      <c r="AC2642" s="7" t="b">
        <f t="shared" si="332"/>
        <v>0</v>
      </c>
      <c r="AD2642" s="7" t="b">
        <f t="shared" si="333"/>
        <v>0</v>
      </c>
      <c r="AE2642" s="7" t="b">
        <f t="shared" si="334"/>
        <v>0</v>
      </c>
      <c r="AF2642" s="7" t="b">
        <f t="shared" si="335"/>
        <v>0</v>
      </c>
      <c r="AH2642" t="b">
        <f>AND(Table252102[[#This Row],[Developmental toxicity]:[Reproductive toxicity]])</f>
        <v>0</v>
      </c>
    </row>
    <row r="2643" spans="1:34" x14ac:dyDescent="0.25">
      <c r="A2643" s="3">
        <f t="shared" si="328"/>
        <v>2642</v>
      </c>
      <c r="B2643" s="18"/>
      <c r="C2643" s="18" t="s">
        <v>20467</v>
      </c>
      <c r="D2643" s="18" t="s">
        <v>19139</v>
      </c>
      <c r="E2643" s="70" t="s">
        <v>20222</v>
      </c>
      <c r="F2643" s="18" t="s">
        <v>19459</v>
      </c>
      <c r="G2643" s="18" t="s">
        <v>19458</v>
      </c>
      <c r="H2643" s="18" t="s">
        <v>19458</v>
      </c>
      <c r="I2643" s="18" t="s">
        <v>19460</v>
      </c>
      <c r="J2643" s="18" t="s">
        <v>20</v>
      </c>
      <c r="K2643" s="80" t="e">
        <v>#N/A</v>
      </c>
      <c r="L2643" s="80" t="e">
        <v>#N/A</v>
      </c>
      <c r="M2643" s="80" t="e">
        <v>#N/A</v>
      </c>
      <c r="N2643" s="80" t="e">
        <v>#N/A</v>
      </c>
      <c r="O2643" s="80" t="e">
        <v>#N/A</v>
      </c>
      <c r="P2643" s="80" t="e">
        <v>#N/A</v>
      </c>
      <c r="Q2643" s="80" t="e">
        <v>#N/A</v>
      </c>
      <c r="R2643" s="80" t="e">
        <v>#N/A</v>
      </c>
      <c r="S2643" s="80" t="e">
        <v>#N/A</v>
      </c>
      <c r="T2643" s="80" t="e">
        <v>#N/A</v>
      </c>
      <c r="U2643" s="7" t="e">
        <v>#N/A</v>
      </c>
      <c r="V2643" s="80" t="e">
        <v>#N/A</v>
      </c>
      <c r="W2643" s="80" t="e">
        <v>#N/A</v>
      </c>
      <c r="X2643" s="80">
        <v>1</v>
      </c>
      <c r="Y2643" s="7" t="e">
        <v>#N/A</v>
      </c>
      <c r="Z2643" s="7">
        <f t="shared" si="329"/>
        <v>1</v>
      </c>
      <c r="AA2643" s="7">
        <f t="shared" si="330"/>
        <v>1</v>
      </c>
      <c r="AB2643" s="7" t="b">
        <f t="shared" si="331"/>
        <v>1</v>
      </c>
      <c r="AC2643" s="7" t="b">
        <f t="shared" si="332"/>
        <v>0</v>
      </c>
      <c r="AD2643" s="7" t="b">
        <f t="shared" si="333"/>
        <v>0</v>
      </c>
      <c r="AE2643" s="7" t="b">
        <f t="shared" si="334"/>
        <v>0</v>
      </c>
      <c r="AF2643" s="7" t="b">
        <f t="shared" si="335"/>
        <v>0</v>
      </c>
      <c r="AH2643" t="b">
        <f>AND(Table252102[[#This Row],[Developmental toxicity]:[Reproductive toxicity]])</f>
        <v>0</v>
      </c>
    </row>
    <row r="2644" spans="1:34" x14ac:dyDescent="0.25">
      <c r="A2644" s="3">
        <f t="shared" si="328"/>
        <v>2643</v>
      </c>
      <c r="B2644" s="18"/>
      <c r="C2644" s="18" t="s">
        <v>13365</v>
      </c>
      <c r="D2644" s="18" t="s">
        <v>13364</v>
      </c>
      <c r="E2644" s="70" t="s">
        <v>17702</v>
      </c>
      <c r="F2644" s="18" t="s">
        <v>17703</v>
      </c>
      <c r="G2644" s="18" t="s">
        <v>13366</v>
      </c>
      <c r="H2644" s="18" t="s">
        <v>13366</v>
      </c>
      <c r="I2644" s="18" t="s">
        <v>17704</v>
      </c>
      <c r="J2644" s="18"/>
      <c r="K2644" s="80" t="e">
        <v>#N/A</v>
      </c>
      <c r="L2644" s="80" t="e">
        <v>#N/A</v>
      </c>
      <c r="M2644" s="80" t="e">
        <v>#N/A</v>
      </c>
      <c r="N2644" s="80" t="e">
        <v>#N/A</v>
      </c>
      <c r="O2644" s="80" t="e">
        <v>#N/A</v>
      </c>
      <c r="P2644" s="80" t="e">
        <v>#N/A</v>
      </c>
      <c r="Q2644" s="80" t="e">
        <v>#N/A</v>
      </c>
      <c r="R2644" s="80" t="e">
        <v>#N/A</v>
      </c>
      <c r="S2644" s="80" t="e">
        <v>#N/A</v>
      </c>
      <c r="T2644" s="80" t="e">
        <v>#N/A</v>
      </c>
      <c r="U2644" s="7" t="e">
        <v>#N/A</v>
      </c>
      <c r="V2644" s="80" t="e">
        <v>#N/A</v>
      </c>
      <c r="W2644" s="18">
        <v>0</v>
      </c>
      <c r="X2644" s="18" t="e">
        <v>#N/A</v>
      </c>
      <c r="Y2644" s="7" t="e">
        <v>#N/A</v>
      </c>
      <c r="Z2644" s="7">
        <f t="shared" si="329"/>
        <v>0</v>
      </c>
      <c r="AA2644" s="7">
        <f t="shared" si="330"/>
        <v>0</v>
      </c>
      <c r="AB2644" s="7" t="b">
        <f t="shared" si="331"/>
        <v>0</v>
      </c>
      <c r="AC2644" s="7" t="b">
        <f t="shared" si="332"/>
        <v>1</v>
      </c>
      <c r="AD2644" s="7" t="b">
        <f t="shared" si="333"/>
        <v>0</v>
      </c>
      <c r="AE2644" s="7" t="b">
        <f t="shared" si="334"/>
        <v>1</v>
      </c>
      <c r="AF2644" s="7" t="b">
        <f t="shared" si="335"/>
        <v>0</v>
      </c>
      <c r="AH2644" t="b">
        <f>AND(Table252102[[#This Row],[Developmental toxicity]:[Reproductive toxicity]])</f>
        <v>0</v>
      </c>
    </row>
    <row r="2645" spans="1:34" x14ac:dyDescent="0.25">
      <c r="A2645" s="3">
        <f t="shared" si="328"/>
        <v>2644</v>
      </c>
      <c r="B2645" s="18">
        <v>13511</v>
      </c>
      <c r="C2645" s="18" t="s">
        <v>4157</v>
      </c>
      <c r="D2645" s="18" t="s">
        <v>281</v>
      </c>
      <c r="E2645" s="70" t="s">
        <v>4081</v>
      </c>
      <c r="F2645" s="18" t="s">
        <v>3903</v>
      </c>
      <c r="G2645" s="18" t="s">
        <v>4470</v>
      </c>
      <c r="H2645" s="18" t="s">
        <v>4470</v>
      </c>
      <c r="I2645" s="18" t="s">
        <v>4471</v>
      </c>
      <c r="J2645" s="18" t="s">
        <v>280</v>
      </c>
      <c r="K2645" s="80">
        <v>1</v>
      </c>
      <c r="L2645" s="80" t="e">
        <v>#N/A</v>
      </c>
      <c r="M2645" s="80" t="e">
        <v>#N/A</v>
      </c>
      <c r="N2645" s="80" t="e">
        <v>#N/A</v>
      </c>
      <c r="O2645" s="80" t="e">
        <v>#N/A</v>
      </c>
      <c r="P2645" s="80" t="e">
        <v>#N/A</v>
      </c>
      <c r="Q2645" s="80" t="e">
        <v>#N/A</v>
      </c>
      <c r="R2645" s="80" t="e">
        <v>#N/A</v>
      </c>
      <c r="S2645" s="80" t="e">
        <v>#N/A</v>
      </c>
      <c r="T2645" s="80" t="e">
        <v>#N/A</v>
      </c>
      <c r="U2645" s="7" t="e">
        <v>#N/A</v>
      </c>
      <c r="V2645" s="80" t="e">
        <v>#N/A</v>
      </c>
      <c r="W2645" s="80" t="e">
        <v>#N/A</v>
      </c>
      <c r="X2645" s="80" t="e">
        <v>#N/A</v>
      </c>
      <c r="Y2645" s="7" t="e">
        <v>#N/A</v>
      </c>
      <c r="Z2645" s="7">
        <f t="shared" si="329"/>
        <v>1</v>
      </c>
      <c r="AA2645" s="7">
        <f t="shared" si="330"/>
        <v>1</v>
      </c>
      <c r="AB2645" s="7" t="b">
        <f t="shared" si="331"/>
        <v>1</v>
      </c>
      <c r="AC2645" s="7" t="b">
        <f t="shared" si="332"/>
        <v>0</v>
      </c>
      <c r="AD2645" s="7" t="b">
        <f t="shared" si="333"/>
        <v>0</v>
      </c>
      <c r="AE2645" s="7" t="b">
        <f t="shared" si="334"/>
        <v>1</v>
      </c>
      <c r="AF2645" s="7" t="b">
        <f t="shared" si="335"/>
        <v>0</v>
      </c>
      <c r="AH2645" t="b">
        <f>AND(Table252102[[#This Row],[Developmental toxicity]:[Reproductive toxicity]])</f>
        <v>0</v>
      </c>
    </row>
    <row r="2646" spans="1:34" x14ac:dyDescent="0.25">
      <c r="A2646" s="3">
        <f t="shared" si="328"/>
        <v>2645</v>
      </c>
      <c r="B2646" s="18" t="s">
        <v>1440</v>
      </c>
      <c r="C2646" s="18" t="s">
        <v>2308</v>
      </c>
      <c r="D2646" s="18" t="s">
        <v>3225</v>
      </c>
      <c r="E2646" s="79" t="s">
        <v>7585</v>
      </c>
      <c r="F2646" s="17" t="s">
        <v>8431</v>
      </c>
      <c r="G2646" s="17" t="s">
        <v>9696</v>
      </c>
      <c r="H2646" s="17" t="s">
        <v>9696</v>
      </c>
      <c r="I2646" s="17" t="s">
        <v>9697</v>
      </c>
      <c r="J2646" s="18"/>
      <c r="K2646" s="80" t="e">
        <v>#N/A</v>
      </c>
      <c r="L2646" s="80" t="e">
        <v>#N/A</v>
      </c>
      <c r="M2646" s="80" t="e">
        <v>#N/A</v>
      </c>
      <c r="N2646" s="80" t="e">
        <v>#N/A</v>
      </c>
      <c r="O2646" s="80" t="e">
        <v>#N/A</v>
      </c>
      <c r="P2646" s="80" t="e">
        <v>#N/A</v>
      </c>
      <c r="Q2646" s="80" t="e">
        <v>#N/A</v>
      </c>
      <c r="R2646" s="80" t="e">
        <v>#N/A</v>
      </c>
      <c r="S2646" s="80" t="e">
        <v>#N/A</v>
      </c>
      <c r="T2646" s="80">
        <v>0</v>
      </c>
      <c r="U2646" s="7" t="e">
        <v>#N/A</v>
      </c>
      <c r="V2646" s="80" t="e">
        <v>#N/A</v>
      </c>
      <c r="W2646" s="80" t="e">
        <v>#N/A</v>
      </c>
      <c r="X2646" s="80" t="e">
        <v>#N/A</v>
      </c>
      <c r="Y2646" s="7" t="e">
        <v>#N/A</v>
      </c>
      <c r="Z2646" s="7">
        <f t="shared" si="329"/>
        <v>0</v>
      </c>
      <c r="AA2646" s="7">
        <f t="shared" si="330"/>
        <v>0</v>
      </c>
      <c r="AB2646" s="7" t="b">
        <f t="shared" si="331"/>
        <v>1</v>
      </c>
      <c r="AC2646" s="7" t="b">
        <f t="shared" si="332"/>
        <v>0</v>
      </c>
      <c r="AD2646" s="7" t="b">
        <f t="shared" si="333"/>
        <v>1</v>
      </c>
      <c r="AE2646" s="7" t="b">
        <f t="shared" si="334"/>
        <v>0</v>
      </c>
      <c r="AF2646" s="7" t="b">
        <f t="shared" si="335"/>
        <v>0</v>
      </c>
      <c r="AH2646" t="b">
        <f>AND(Table252102[[#This Row],[Developmental toxicity]:[Reproductive toxicity]])</f>
        <v>0</v>
      </c>
    </row>
    <row r="2647" spans="1:34" x14ac:dyDescent="0.25">
      <c r="A2647" s="3">
        <f t="shared" si="328"/>
        <v>2646</v>
      </c>
      <c r="B2647" s="18" t="s">
        <v>1440</v>
      </c>
      <c r="C2647" s="18" t="s">
        <v>2144</v>
      </c>
      <c r="D2647" s="18" t="s">
        <v>3037</v>
      </c>
      <c r="E2647" s="79" t="s">
        <v>7424</v>
      </c>
      <c r="F2647" s="17" t="s">
        <v>8272</v>
      </c>
      <c r="G2647" s="17" t="s">
        <v>9340</v>
      </c>
      <c r="H2647" s="17" t="s">
        <v>9340</v>
      </c>
      <c r="I2647" s="17" t="s">
        <v>9341</v>
      </c>
      <c r="J2647" s="18"/>
      <c r="K2647" s="80" t="e">
        <v>#N/A</v>
      </c>
      <c r="L2647" s="80" t="e">
        <v>#N/A</v>
      </c>
      <c r="M2647" s="80" t="e">
        <v>#N/A</v>
      </c>
      <c r="N2647" s="80" t="e">
        <v>#N/A</v>
      </c>
      <c r="O2647" s="80" t="e">
        <v>#N/A</v>
      </c>
      <c r="P2647" s="80" t="e">
        <v>#N/A</v>
      </c>
      <c r="Q2647" s="80" t="e">
        <v>#N/A</v>
      </c>
      <c r="R2647" s="80" t="e">
        <v>#N/A</v>
      </c>
      <c r="S2647" s="80" t="e">
        <v>#N/A</v>
      </c>
      <c r="T2647" s="80">
        <v>0</v>
      </c>
      <c r="U2647" s="7" t="e">
        <v>#N/A</v>
      </c>
      <c r="V2647" s="80" t="e">
        <v>#N/A</v>
      </c>
      <c r="W2647" s="80" t="e">
        <v>#N/A</v>
      </c>
      <c r="X2647" s="80" t="e">
        <v>#N/A</v>
      </c>
      <c r="Y2647" s="7" t="e">
        <v>#N/A</v>
      </c>
      <c r="Z2647" s="7">
        <f t="shared" si="329"/>
        <v>0</v>
      </c>
      <c r="AA2647" s="7">
        <f t="shared" si="330"/>
        <v>0</v>
      </c>
      <c r="AB2647" s="7" t="b">
        <f t="shared" si="331"/>
        <v>1</v>
      </c>
      <c r="AC2647" s="7" t="b">
        <f t="shared" si="332"/>
        <v>0</v>
      </c>
      <c r="AD2647" s="7" t="b">
        <f t="shared" si="333"/>
        <v>1</v>
      </c>
      <c r="AE2647" s="7" t="b">
        <f t="shared" si="334"/>
        <v>0</v>
      </c>
      <c r="AF2647" s="7" t="b">
        <f t="shared" si="335"/>
        <v>0</v>
      </c>
      <c r="AH2647" t="b">
        <f>AND(Table252102[[#This Row],[Developmental toxicity]:[Reproductive toxicity]])</f>
        <v>0</v>
      </c>
    </row>
    <row r="2648" spans="1:34" x14ac:dyDescent="0.25">
      <c r="A2648" s="3">
        <f t="shared" si="328"/>
        <v>2647</v>
      </c>
      <c r="B2648" s="18"/>
      <c r="C2648" s="18" t="s">
        <v>12342</v>
      </c>
      <c r="D2648" s="18" t="s">
        <v>12341</v>
      </c>
      <c r="E2648" s="70" t="s">
        <v>16162</v>
      </c>
      <c r="F2648" s="18" t="s">
        <v>16163</v>
      </c>
      <c r="G2648" s="18" t="s">
        <v>16164</v>
      </c>
      <c r="H2648" s="18" t="s">
        <v>16164</v>
      </c>
      <c r="I2648" s="18" t="s">
        <v>16165</v>
      </c>
      <c r="J2648" s="18"/>
      <c r="K2648" s="80" t="e">
        <v>#N/A</v>
      </c>
      <c r="L2648" s="80" t="e">
        <v>#N/A</v>
      </c>
      <c r="M2648" s="80" t="e">
        <v>#N/A</v>
      </c>
      <c r="N2648" s="80" t="e">
        <v>#N/A</v>
      </c>
      <c r="O2648" s="80" t="e">
        <v>#N/A</v>
      </c>
      <c r="P2648" s="80" t="e">
        <v>#N/A</v>
      </c>
      <c r="Q2648" s="80" t="e">
        <v>#N/A</v>
      </c>
      <c r="R2648" s="80" t="e">
        <v>#N/A</v>
      </c>
      <c r="S2648" s="80" t="e">
        <v>#N/A</v>
      </c>
      <c r="T2648" s="80" t="e">
        <v>#N/A</v>
      </c>
      <c r="U2648" s="7" t="e">
        <v>#N/A</v>
      </c>
      <c r="V2648" s="80" t="e">
        <v>#N/A</v>
      </c>
      <c r="W2648" s="18">
        <v>0</v>
      </c>
      <c r="X2648" s="18" t="e">
        <v>#N/A</v>
      </c>
      <c r="Y2648" s="7" t="e">
        <v>#N/A</v>
      </c>
      <c r="Z2648" s="7">
        <f t="shared" si="329"/>
        <v>0</v>
      </c>
      <c r="AA2648" s="7">
        <f t="shared" si="330"/>
        <v>0</v>
      </c>
      <c r="AB2648" s="7" t="b">
        <f t="shared" si="331"/>
        <v>0</v>
      </c>
      <c r="AC2648" s="7" t="b">
        <f t="shared" si="332"/>
        <v>1</v>
      </c>
      <c r="AD2648" s="7" t="b">
        <f t="shared" si="333"/>
        <v>0</v>
      </c>
      <c r="AE2648" s="7" t="b">
        <f t="shared" si="334"/>
        <v>1</v>
      </c>
      <c r="AF2648" s="7" t="b">
        <f t="shared" si="335"/>
        <v>0</v>
      </c>
      <c r="AH2648" t="b">
        <f>AND(Table252102[[#This Row],[Developmental toxicity]:[Reproductive toxicity]])</f>
        <v>0</v>
      </c>
    </row>
    <row r="2649" spans="1:34" x14ac:dyDescent="0.25">
      <c r="A2649" s="3">
        <f t="shared" si="328"/>
        <v>2648</v>
      </c>
      <c r="B2649" s="18"/>
      <c r="C2649" s="17" t="s">
        <v>21093</v>
      </c>
      <c r="D2649" s="18" t="s">
        <v>20697</v>
      </c>
      <c r="E2649" s="83" t="s">
        <v>20895</v>
      </c>
      <c r="F2649" s="17" t="s">
        <v>21315</v>
      </c>
      <c r="G2649" s="17" t="s">
        <v>21316</v>
      </c>
      <c r="H2649" s="17" t="s">
        <v>21316</v>
      </c>
      <c r="I2649" s="17" t="s">
        <v>21317</v>
      </c>
      <c r="J2649" s="18"/>
      <c r="K2649" s="80" t="e">
        <v>#N/A</v>
      </c>
      <c r="L2649" s="80" t="e">
        <v>#N/A</v>
      </c>
      <c r="M2649" s="80" t="e">
        <v>#N/A</v>
      </c>
      <c r="N2649" s="80" t="e">
        <v>#N/A</v>
      </c>
      <c r="O2649" s="80" t="e">
        <v>#N/A</v>
      </c>
      <c r="P2649" s="80" t="e">
        <v>#N/A</v>
      </c>
      <c r="Q2649" s="80" t="e">
        <v>#N/A</v>
      </c>
      <c r="R2649" s="80" t="e">
        <v>#N/A</v>
      </c>
      <c r="S2649" s="80" t="e">
        <v>#N/A</v>
      </c>
      <c r="T2649" s="80" t="e">
        <v>#N/A</v>
      </c>
      <c r="U2649" s="7" t="e">
        <v>#N/A</v>
      </c>
      <c r="V2649" s="80" t="e">
        <v>#N/A</v>
      </c>
      <c r="W2649" s="80" t="e">
        <v>#N/A</v>
      </c>
      <c r="X2649" s="80" t="e">
        <v>#N/A</v>
      </c>
      <c r="Y2649" s="7">
        <v>0</v>
      </c>
      <c r="Z2649" s="7">
        <f t="shared" si="329"/>
        <v>0</v>
      </c>
      <c r="AA2649" s="7">
        <f t="shared" si="330"/>
        <v>0</v>
      </c>
      <c r="AB2649" s="7" t="b">
        <f t="shared" si="331"/>
        <v>1</v>
      </c>
      <c r="AC2649" s="7" t="b">
        <f t="shared" si="332"/>
        <v>0</v>
      </c>
      <c r="AD2649" s="7" t="b">
        <f t="shared" si="333"/>
        <v>0</v>
      </c>
      <c r="AE2649" s="7" t="b">
        <f t="shared" si="334"/>
        <v>0</v>
      </c>
      <c r="AF2649" s="7" t="b">
        <f t="shared" si="335"/>
        <v>0</v>
      </c>
      <c r="AH2649" t="b">
        <f>AND(Table252102[[#This Row],[Developmental toxicity]:[Reproductive toxicity]])</f>
        <v>0</v>
      </c>
    </row>
    <row r="2650" spans="1:34" x14ac:dyDescent="0.25">
      <c r="A2650" s="3">
        <f t="shared" si="328"/>
        <v>2649</v>
      </c>
      <c r="B2650" s="18" t="s">
        <v>1440</v>
      </c>
      <c r="C2650" s="75" t="s">
        <v>1581</v>
      </c>
      <c r="D2650" s="75" t="s">
        <v>1582</v>
      </c>
      <c r="E2650" s="70" t="s">
        <v>7037</v>
      </c>
      <c r="F2650" s="81" t="s">
        <v>1612</v>
      </c>
      <c r="G2650" s="85" t="s">
        <v>1611</v>
      </c>
      <c r="H2650" s="18" t="s">
        <v>1611</v>
      </c>
      <c r="I2650" s="18" t="s">
        <v>7132</v>
      </c>
      <c r="J2650" s="18" t="s">
        <v>1615</v>
      </c>
      <c r="K2650" s="80" t="e">
        <v>#N/A</v>
      </c>
      <c r="L2650" s="80" t="e">
        <v>#N/A</v>
      </c>
      <c r="M2650" s="74" t="e">
        <v>#N/A</v>
      </c>
      <c r="N2650" s="74">
        <v>0</v>
      </c>
      <c r="O2650" s="80" t="e">
        <v>#N/A</v>
      </c>
      <c r="P2650" s="74" t="e">
        <v>#N/A</v>
      </c>
      <c r="Q2650" s="74" t="e">
        <v>#N/A</v>
      </c>
      <c r="R2650" s="80" t="e">
        <v>#N/A</v>
      </c>
      <c r="S2650" s="74" t="e">
        <v>#N/A</v>
      </c>
      <c r="T2650" s="74">
        <v>0</v>
      </c>
      <c r="U2650" s="7" t="e">
        <v>#N/A</v>
      </c>
      <c r="V2650" s="80" t="e">
        <v>#N/A</v>
      </c>
      <c r="W2650" s="74" t="e">
        <v>#N/A</v>
      </c>
      <c r="X2650" s="74" t="e">
        <v>#N/A</v>
      </c>
      <c r="Y2650" s="7" t="e">
        <v>#N/A</v>
      </c>
      <c r="Z2650" s="7">
        <f t="shared" si="329"/>
        <v>0</v>
      </c>
      <c r="AA2650" s="7">
        <f t="shared" si="330"/>
        <v>0</v>
      </c>
      <c r="AB2650" s="7" t="b">
        <f t="shared" si="331"/>
        <v>1</v>
      </c>
      <c r="AC2650" s="7" t="b">
        <f t="shared" si="332"/>
        <v>1</v>
      </c>
      <c r="AD2650" s="7" t="b">
        <f t="shared" si="333"/>
        <v>1</v>
      </c>
      <c r="AE2650" s="7" t="b">
        <f t="shared" si="334"/>
        <v>1</v>
      </c>
      <c r="AF2650" s="7" t="b">
        <f t="shared" si="335"/>
        <v>1</v>
      </c>
      <c r="AH2650" t="b">
        <f>AND(Table252102[[#This Row],[Developmental toxicity]:[Reproductive toxicity]])</f>
        <v>1</v>
      </c>
    </row>
    <row r="2651" spans="1:34" x14ac:dyDescent="0.25">
      <c r="A2651" s="3">
        <f t="shared" si="328"/>
        <v>2650</v>
      </c>
      <c r="B2651" s="18" t="s">
        <v>1440</v>
      </c>
      <c r="C2651" s="18" t="s">
        <v>2547</v>
      </c>
      <c r="D2651" s="18" t="s">
        <v>3498</v>
      </c>
      <c r="E2651" s="70" t="s">
        <v>7820</v>
      </c>
      <c r="F2651" s="18" t="s">
        <v>8659</v>
      </c>
      <c r="G2651" s="18" t="s">
        <v>10197</v>
      </c>
      <c r="H2651" s="18" t="s">
        <v>10197</v>
      </c>
      <c r="I2651" s="18" t="s">
        <v>10198</v>
      </c>
      <c r="J2651" s="18"/>
      <c r="K2651" s="80" t="e">
        <v>#N/A</v>
      </c>
      <c r="L2651" s="80" t="e">
        <v>#N/A</v>
      </c>
      <c r="M2651" s="80" t="e">
        <v>#N/A</v>
      </c>
      <c r="N2651" s="80" t="e">
        <v>#N/A</v>
      </c>
      <c r="O2651" s="80" t="e">
        <v>#N/A</v>
      </c>
      <c r="P2651" s="80" t="e">
        <v>#N/A</v>
      </c>
      <c r="Q2651" s="80" t="e">
        <v>#N/A</v>
      </c>
      <c r="R2651" s="80" t="e">
        <v>#N/A</v>
      </c>
      <c r="S2651" s="80" t="e">
        <v>#N/A</v>
      </c>
      <c r="T2651" s="80">
        <v>0</v>
      </c>
      <c r="U2651" s="7" t="e">
        <v>#N/A</v>
      </c>
      <c r="V2651" s="80" t="e">
        <v>#N/A</v>
      </c>
      <c r="W2651" s="80" t="e">
        <v>#N/A</v>
      </c>
      <c r="X2651" s="80" t="e">
        <v>#N/A</v>
      </c>
      <c r="Y2651" s="7">
        <v>0</v>
      </c>
      <c r="Z2651" s="7">
        <f t="shared" si="329"/>
        <v>0</v>
      </c>
      <c r="AA2651" s="7">
        <f t="shared" si="330"/>
        <v>0</v>
      </c>
      <c r="AB2651" s="7" t="b">
        <f t="shared" si="331"/>
        <v>1</v>
      </c>
      <c r="AC2651" s="7" t="b">
        <f t="shared" si="332"/>
        <v>0</v>
      </c>
      <c r="AD2651" s="7" t="b">
        <f t="shared" si="333"/>
        <v>1</v>
      </c>
      <c r="AE2651" s="7" t="b">
        <f t="shared" si="334"/>
        <v>0</v>
      </c>
      <c r="AF2651" s="7" t="b">
        <f t="shared" si="335"/>
        <v>0</v>
      </c>
      <c r="AH2651" t="b">
        <f>AND(Table252102[[#This Row],[Developmental toxicity]:[Reproductive toxicity]])</f>
        <v>0</v>
      </c>
    </row>
    <row r="2652" spans="1:34" x14ac:dyDescent="0.25">
      <c r="A2652" s="3">
        <f t="shared" si="328"/>
        <v>2651</v>
      </c>
      <c r="B2652" s="86"/>
      <c r="C2652" s="88" t="s">
        <v>11945</v>
      </c>
      <c r="D2652" s="18" t="s">
        <v>11944</v>
      </c>
      <c r="E2652" s="70" t="s">
        <v>15562</v>
      </c>
      <c r="F2652" s="18" t="s">
        <v>15563</v>
      </c>
      <c r="G2652" s="88" t="s">
        <v>11946</v>
      </c>
      <c r="H2652" s="18" t="s">
        <v>11946</v>
      </c>
      <c r="I2652" s="18" t="s">
        <v>15564</v>
      </c>
      <c r="J2652" s="88"/>
      <c r="K2652" s="80" t="e">
        <v>#N/A</v>
      </c>
      <c r="L2652" s="80" t="e">
        <v>#N/A</v>
      </c>
      <c r="M2652" s="80" t="e">
        <v>#N/A</v>
      </c>
      <c r="N2652" s="80" t="e">
        <v>#N/A</v>
      </c>
      <c r="O2652" s="80" t="e">
        <v>#N/A</v>
      </c>
      <c r="P2652" s="80" t="e">
        <v>#N/A</v>
      </c>
      <c r="Q2652" s="80" t="e">
        <v>#N/A</v>
      </c>
      <c r="R2652" s="80" t="e">
        <v>#N/A</v>
      </c>
      <c r="S2652" s="80" t="e">
        <v>#N/A</v>
      </c>
      <c r="T2652" s="80" t="e">
        <v>#N/A</v>
      </c>
      <c r="U2652" s="7" t="e">
        <v>#N/A</v>
      </c>
      <c r="V2652" s="80" t="e">
        <v>#N/A</v>
      </c>
      <c r="W2652" s="18">
        <v>0</v>
      </c>
      <c r="X2652" s="18" t="e">
        <v>#N/A</v>
      </c>
      <c r="Y2652" s="7" t="e">
        <v>#N/A</v>
      </c>
      <c r="Z2652" s="7">
        <f t="shared" si="329"/>
        <v>0</v>
      </c>
      <c r="AA2652" s="7">
        <f t="shared" si="330"/>
        <v>0</v>
      </c>
      <c r="AB2652" s="7" t="b">
        <f t="shared" si="331"/>
        <v>0</v>
      </c>
      <c r="AC2652" s="7" t="b">
        <f t="shared" si="332"/>
        <v>1</v>
      </c>
      <c r="AD2652" s="7" t="b">
        <f t="shared" si="333"/>
        <v>0</v>
      </c>
      <c r="AE2652" s="7" t="b">
        <f t="shared" si="334"/>
        <v>1</v>
      </c>
      <c r="AF2652" s="7" t="b">
        <f t="shared" si="335"/>
        <v>0</v>
      </c>
      <c r="AH2652" t="b">
        <f>AND(Table252102[[#This Row],[Developmental toxicity]:[Reproductive toxicity]])</f>
        <v>0</v>
      </c>
    </row>
    <row r="2653" spans="1:34" x14ac:dyDescent="0.25">
      <c r="A2653" s="3">
        <f t="shared" si="328"/>
        <v>2652</v>
      </c>
      <c r="B2653" s="86"/>
      <c r="C2653" s="89" t="s">
        <v>21089</v>
      </c>
      <c r="D2653" s="18" t="s">
        <v>20693</v>
      </c>
      <c r="E2653" s="83" t="s">
        <v>20891</v>
      </c>
      <c r="F2653" s="17" t="s">
        <v>21303</v>
      </c>
      <c r="G2653" s="89" t="s">
        <v>21304</v>
      </c>
      <c r="H2653" s="17" t="s">
        <v>21304</v>
      </c>
      <c r="I2653" s="17" t="s">
        <v>21305</v>
      </c>
      <c r="J2653" s="88"/>
      <c r="K2653" s="80" t="e">
        <v>#N/A</v>
      </c>
      <c r="L2653" s="80" t="e">
        <v>#N/A</v>
      </c>
      <c r="M2653" s="80" t="e">
        <v>#N/A</v>
      </c>
      <c r="N2653" s="80" t="e">
        <v>#N/A</v>
      </c>
      <c r="O2653" s="80" t="e">
        <v>#N/A</v>
      </c>
      <c r="P2653" s="80" t="e">
        <v>#N/A</v>
      </c>
      <c r="Q2653" s="80" t="e">
        <v>#N/A</v>
      </c>
      <c r="R2653" s="80" t="e">
        <v>#N/A</v>
      </c>
      <c r="S2653" s="80" t="e">
        <v>#N/A</v>
      </c>
      <c r="T2653" s="80" t="e">
        <v>#N/A</v>
      </c>
      <c r="U2653" s="7" t="e">
        <v>#N/A</v>
      </c>
      <c r="V2653" s="80" t="e">
        <v>#N/A</v>
      </c>
      <c r="W2653" s="80" t="e">
        <v>#N/A</v>
      </c>
      <c r="X2653" s="80" t="e">
        <v>#N/A</v>
      </c>
      <c r="Y2653" s="7">
        <v>0</v>
      </c>
      <c r="Z2653" s="7">
        <f t="shared" si="329"/>
        <v>0</v>
      </c>
      <c r="AA2653" s="7">
        <f t="shared" si="330"/>
        <v>0</v>
      </c>
      <c r="AB2653" s="7" t="b">
        <f t="shared" si="331"/>
        <v>1</v>
      </c>
      <c r="AC2653" s="7" t="b">
        <f t="shared" si="332"/>
        <v>0</v>
      </c>
      <c r="AD2653" s="7" t="b">
        <f t="shared" si="333"/>
        <v>0</v>
      </c>
      <c r="AE2653" s="7" t="b">
        <f t="shared" si="334"/>
        <v>0</v>
      </c>
      <c r="AF2653" s="7" t="b">
        <f t="shared" si="335"/>
        <v>0</v>
      </c>
      <c r="AH2653" t="b">
        <f>AND(Table252102[[#This Row],[Developmental toxicity]:[Reproductive toxicity]])</f>
        <v>0</v>
      </c>
    </row>
    <row r="2654" spans="1:34" x14ac:dyDescent="0.25">
      <c r="A2654" s="3">
        <f t="shared" si="328"/>
        <v>2653</v>
      </c>
      <c r="B2654" s="86">
        <v>145</v>
      </c>
      <c r="C2654" s="88" t="s">
        <v>545</v>
      </c>
      <c r="D2654" s="18" t="s">
        <v>5139</v>
      </c>
      <c r="E2654" s="70" t="s">
        <v>4650</v>
      </c>
      <c r="F2654" s="18" t="s">
        <v>5571</v>
      </c>
      <c r="G2654" s="88" t="s">
        <v>546</v>
      </c>
      <c r="H2654" s="18" t="s">
        <v>6061</v>
      </c>
      <c r="I2654" s="18" t="s">
        <v>6474</v>
      </c>
      <c r="J2654" s="88" t="s">
        <v>1434</v>
      </c>
      <c r="K2654" s="80" t="e">
        <v>#N/A</v>
      </c>
      <c r="L2654" s="80">
        <v>1</v>
      </c>
      <c r="M2654" s="80" t="e">
        <v>#N/A</v>
      </c>
      <c r="N2654" s="80" t="e">
        <v>#N/A</v>
      </c>
      <c r="O2654" s="80" t="e">
        <v>#N/A</v>
      </c>
      <c r="P2654" s="80" t="e">
        <v>#N/A</v>
      </c>
      <c r="Q2654" s="80" t="e">
        <v>#N/A</v>
      </c>
      <c r="R2654" s="80" t="e">
        <v>#N/A</v>
      </c>
      <c r="S2654" s="80" t="e">
        <v>#N/A</v>
      </c>
      <c r="T2654" s="80" t="e">
        <v>#N/A</v>
      </c>
      <c r="U2654" s="7" t="e">
        <v>#N/A</v>
      </c>
      <c r="V2654" s="80" t="e">
        <v>#N/A</v>
      </c>
      <c r="W2654" s="80" t="e">
        <v>#N/A</v>
      </c>
      <c r="X2654" s="80" t="e">
        <v>#N/A</v>
      </c>
      <c r="Y2654" s="7">
        <v>0</v>
      </c>
      <c r="Z2654" s="7">
        <f t="shared" si="329"/>
        <v>1</v>
      </c>
      <c r="AA2654" s="7">
        <f t="shared" si="330"/>
        <v>0</v>
      </c>
      <c r="AB2654" s="7" t="b">
        <f t="shared" si="331"/>
        <v>1</v>
      </c>
      <c r="AC2654" s="7" t="b">
        <f t="shared" si="332"/>
        <v>0</v>
      </c>
      <c r="AD2654" s="7" t="b">
        <f t="shared" si="333"/>
        <v>0</v>
      </c>
      <c r="AE2654" s="7" t="b">
        <f t="shared" si="334"/>
        <v>0</v>
      </c>
      <c r="AF2654" s="7" t="b">
        <f t="shared" si="335"/>
        <v>0</v>
      </c>
      <c r="AH2654" t="b">
        <f>AND(Table252102[[#This Row],[Developmental toxicity]:[Reproductive toxicity]])</f>
        <v>0</v>
      </c>
    </row>
    <row r="2655" spans="1:34" x14ac:dyDescent="0.25">
      <c r="A2655" s="3">
        <f t="shared" si="328"/>
        <v>2654</v>
      </c>
      <c r="B2655" s="86" t="s">
        <v>1440</v>
      </c>
      <c r="C2655" s="88" t="s">
        <v>2200</v>
      </c>
      <c r="D2655" s="18" t="s">
        <v>3102</v>
      </c>
      <c r="E2655" s="70" t="s">
        <v>7479</v>
      </c>
      <c r="F2655" s="18" t="s">
        <v>8327</v>
      </c>
      <c r="G2655" s="88" t="s">
        <v>9457</v>
      </c>
      <c r="H2655" s="18" t="s">
        <v>9457</v>
      </c>
      <c r="I2655" s="18" t="s">
        <v>9458</v>
      </c>
      <c r="J2655" s="88"/>
      <c r="K2655" s="80" t="e">
        <v>#N/A</v>
      </c>
      <c r="L2655" s="80" t="e">
        <v>#N/A</v>
      </c>
      <c r="M2655" s="80" t="e">
        <v>#N/A</v>
      </c>
      <c r="N2655" s="80" t="e">
        <v>#N/A</v>
      </c>
      <c r="O2655" s="80" t="e">
        <v>#N/A</v>
      </c>
      <c r="P2655" s="80" t="e">
        <v>#N/A</v>
      </c>
      <c r="Q2655" s="80" t="e">
        <v>#N/A</v>
      </c>
      <c r="R2655" s="80" t="e">
        <v>#N/A</v>
      </c>
      <c r="S2655" s="80" t="e">
        <v>#N/A</v>
      </c>
      <c r="T2655" s="80">
        <v>1</v>
      </c>
      <c r="U2655" s="7" t="e">
        <v>#N/A</v>
      </c>
      <c r="V2655" s="80" t="e">
        <v>#N/A</v>
      </c>
      <c r="W2655" s="80" t="e">
        <v>#N/A</v>
      </c>
      <c r="X2655" s="80" t="e">
        <v>#N/A</v>
      </c>
      <c r="Y2655" s="7">
        <v>1</v>
      </c>
      <c r="Z2655" s="7">
        <f t="shared" si="329"/>
        <v>1</v>
      </c>
      <c r="AA2655" s="7">
        <f t="shared" si="330"/>
        <v>1</v>
      </c>
      <c r="AB2655" s="7" t="b">
        <f t="shared" si="331"/>
        <v>1</v>
      </c>
      <c r="AC2655" s="7" t="b">
        <f t="shared" si="332"/>
        <v>0</v>
      </c>
      <c r="AD2655" s="7" t="b">
        <f t="shared" si="333"/>
        <v>1</v>
      </c>
      <c r="AE2655" s="7" t="b">
        <f t="shared" si="334"/>
        <v>0</v>
      </c>
      <c r="AF2655" s="7" t="b">
        <f t="shared" si="335"/>
        <v>0</v>
      </c>
      <c r="AH2655" t="b">
        <f>AND(Table252102[[#This Row],[Developmental toxicity]:[Reproductive toxicity]])</f>
        <v>0</v>
      </c>
    </row>
    <row r="2656" spans="1:34" x14ac:dyDescent="0.25">
      <c r="A2656" s="3">
        <f t="shared" si="328"/>
        <v>2655</v>
      </c>
      <c r="B2656" s="86">
        <v>96</v>
      </c>
      <c r="C2656" s="88" t="s">
        <v>457</v>
      </c>
      <c r="D2656" s="18" t="s">
        <v>5109</v>
      </c>
      <c r="E2656" s="70" t="s">
        <v>4609</v>
      </c>
      <c r="F2656" s="18" t="s">
        <v>5534</v>
      </c>
      <c r="G2656" s="88" t="s">
        <v>458</v>
      </c>
      <c r="H2656" s="18" t="s">
        <v>6027</v>
      </c>
      <c r="I2656" s="18" t="s">
        <v>6426</v>
      </c>
      <c r="J2656" s="88" t="s">
        <v>1430</v>
      </c>
      <c r="K2656" s="80" t="e">
        <v>#N/A</v>
      </c>
      <c r="L2656" s="80">
        <v>1</v>
      </c>
      <c r="M2656" s="80" t="e">
        <v>#N/A</v>
      </c>
      <c r="N2656" s="80" t="e">
        <v>#N/A</v>
      </c>
      <c r="O2656" s="80" t="e">
        <v>#N/A</v>
      </c>
      <c r="P2656" s="80" t="e">
        <v>#N/A</v>
      </c>
      <c r="Q2656" s="80" t="e">
        <v>#N/A</v>
      </c>
      <c r="R2656" s="80" t="e">
        <v>#N/A</v>
      </c>
      <c r="S2656" s="80" t="e">
        <v>#N/A</v>
      </c>
      <c r="T2656" s="80" t="e">
        <v>#N/A</v>
      </c>
      <c r="U2656" s="7" t="e">
        <v>#N/A</v>
      </c>
      <c r="V2656" s="80" t="e">
        <v>#N/A</v>
      </c>
      <c r="W2656" s="80" t="e">
        <v>#N/A</v>
      </c>
      <c r="X2656" s="80" t="e">
        <v>#N/A</v>
      </c>
      <c r="Y2656" s="7">
        <v>0</v>
      </c>
      <c r="Z2656" s="7">
        <f t="shared" si="329"/>
        <v>1</v>
      </c>
      <c r="AA2656" s="7">
        <f t="shared" si="330"/>
        <v>0</v>
      </c>
      <c r="AB2656" s="7" t="b">
        <f t="shared" si="331"/>
        <v>1</v>
      </c>
      <c r="AC2656" s="7" t="b">
        <f t="shared" si="332"/>
        <v>0</v>
      </c>
      <c r="AD2656" s="7" t="b">
        <f t="shared" si="333"/>
        <v>0</v>
      </c>
      <c r="AE2656" s="7" t="b">
        <f t="shared" si="334"/>
        <v>0</v>
      </c>
      <c r="AF2656" s="7" t="b">
        <f t="shared" si="335"/>
        <v>0</v>
      </c>
      <c r="AH2656" t="b">
        <f>AND(Table252102[[#This Row],[Developmental toxicity]:[Reproductive toxicity]])</f>
        <v>0</v>
      </c>
    </row>
    <row r="2657" spans="1:34" x14ac:dyDescent="0.25">
      <c r="A2657" s="3">
        <f t="shared" si="328"/>
        <v>2656</v>
      </c>
      <c r="B2657" s="86"/>
      <c r="C2657" s="88" t="s">
        <v>12608</v>
      </c>
      <c r="D2657" s="18" t="s">
        <v>12607</v>
      </c>
      <c r="E2657" s="70" t="s">
        <v>16607</v>
      </c>
      <c r="F2657" s="18" t="s">
        <v>16608</v>
      </c>
      <c r="G2657" s="88" t="s">
        <v>12609</v>
      </c>
      <c r="H2657" s="18" t="s">
        <v>12609</v>
      </c>
      <c r="I2657" s="18" t="s">
        <v>16609</v>
      </c>
      <c r="J2657" s="88"/>
      <c r="K2657" s="80" t="e">
        <v>#N/A</v>
      </c>
      <c r="L2657" s="80" t="e">
        <v>#N/A</v>
      </c>
      <c r="M2657" s="80" t="e">
        <v>#N/A</v>
      </c>
      <c r="N2657" s="80" t="e">
        <v>#N/A</v>
      </c>
      <c r="O2657" s="80" t="e">
        <v>#N/A</v>
      </c>
      <c r="P2657" s="80" t="e">
        <v>#N/A</v>
      </c>
      <c r="Q2657" s="80" t="e">
        <v>#N/A</v>
      </c>
      <c r="R2657" s="80" t="e">
        <v>#N/A</v>
      </c>
      <c r="S2657" s="80" t="e">
        <v>#N/A</v>
      </c>
      <c r="T2657" s="80" t="e">
        <v>#N/A</v>
      </c>
      <c r="U2657" s="7" t="e">
        <v>#N/A</v>
      </c>
      <c r="V2657" s="80" t="e">
        <v>#N/A</v>
      </c>
      <c r="W2657" s="18">
        <v>0</v>
      </c>
      <c r="X2657" s="18" t="e">
        <v>#N/A</v>
      </c>
      <c r="Y2657" s="7" t="e">
        <v>#N/A</v>
      </c>
      <c r="Z2657" s="7">
        <f t="shared" si="329"/>
        <v>0</v>
      </c>
      <c r="AA2657" s="7">
        <f t="shared" si="330"/>
        <v>0</v>
      </c>
      <c r="AB2657" s="7" t="b">
        <f t="shared" si="331"/>
        <v>0</v>
      </c>
      <c r="AC2657" s="7" t="b">
        <f t="shared" si="332"/>
        <v>1</v>
      </c>
      <c r="AD2657" s="7" t="b">
        <f t="shared" si="333"/>
        <v>0</v>
      </c>
      <c r="AE2657" s="7" t="b">
        <f t="shared" si="334"/>
        <v>1</v>
      </c>
      <c r="AF2657" s="7" t="b">
        <f t="shared" si="335"/>
        <v>0</v>
      </c>
      <c r="AH2657" t="b">
        <f>AND(Table252102[[#This Row],[Developmental toxicity]:[Reproductive toxicity]])</f>
        <v>0</v>
      </c>
    </row>
    <row r="2658" spans="1:34" x14ac:dyDescent="0.25">
      <c r="A2658" s="3">
        <f t="shared" si="328"/>
        <v>2657</v>
      </c>
      <c r="B2658" s="86"/>
      <c r="C2658" s="88" t="s">
        <v>13231</v>
      </c>
      <c r="D2658" s="18" t="s">
        <v>13230</v>
      </c>
      <c r="E2658" s="70" t="s">
        <v>17535</v>
      </c>
      <c r="F2658" s="18" t="s">
        <v>17536</v>
      </c>
      <c r="G2658" s="88" t="s">
        <v>13232</v>
      </c>
      <c r="H2658" s="18" t="s">
        <v>13232</v>
      </c>
      <c r="I2658" s="18" t="s">
        <v>17537</v>
      </c>
      <c r="J2658" s="88"/>
      <c r="K2658" s="80" t="e">
        <v>#N/A</v>
      </c>
      <c r="L2658" s="80" t="e">
        <v>#N/A</v>
      </c>
      <c r="M2658" s="80" t="e">
        <v>#N/A</v>
      </c>
      <c r="N2658" s="80" t="e">
        <v>#N/A</v>
      </c>
      <c r="O2658" s="80" t="e">
        <v>#N/A</v>
      </c>
      <c r="P2658" s="80" t="e">
        <v>#N/A</v>
      </c>
      <c r="Q2658" s="80" t="e">
        <v>#N/A</v>
      </c>
      <c r="R2658" s="80" t="e">
        <v>#N/A</v>
      </c>
      <c r="S2658" s="80" t="e">
        <v>#N/A</v>
      </c>
      <c r="T2658" s="80" t="e">
        <v>#N/A</v>
      </c>
      <c r="U2658" s="7" t="e">
        <v>#N/A</v>
      </c>
      <c r="V2658" s="80" t="e">
        <v>#N/A</v>
      </c>
      <c r="W2658" s="18">
        <v>0</v>
      </c>
      <c r="X2658" s="18" t="e">
        <v>#N/A</v>
      </c>
      <c r="Y2658" s="7" t="e">
        <v>#N/A</v>
      </c>
      <c r="Z2658" s="7">
        <f t="shared" si="329"/>
        <v>0</v>
      </c>
      <c r="AA2658" s="7">
        <f t="shared" si="330"/>
        <v>0</v>
      </c>
      <c r="AB2658" s="7" t="b">
        <f t="shared" si="331"/>
        <v>0</v>
      </c>
      <c r="AC2658" s="7" t="b">
        <f t="shared" si="332"/>
        <v>1</v>
      </c>
      <c r="AD2658" s="7" t="b">
        <f t="shared" si="333"/>
        <v>0</v>
      </c>
      <c r="AE2658" s="7" t="b">
        <f t="shared" si="334"/>
        <v>1</v>
      </c>
      <c r="AF2658" s="7" t="b">
        <f t="shared" si="335"/>
        <v>0</v>
      </c>
      <c r="AH2658" t="b">
        <f>AND(Table252102[[#This Row],[Developmental toxicity]:[Reproductive toxicity]])</f>
        <v>0</v>
      </c>
    </row>
    <row r="2659" spans="1:34" x14ac:dyDescent="0.25">
      <c r="A2659" s="3">
        <f t="shared" si="328"/>
        <v>2658</v>
      </c>
      <c r="B2659" s="86"/>
      <c r="C2659" s="88" t="s">
        <v>11148</v>
      </c>
      <c r="D2659" s="18" t="s">
        <v>11147</v>
      </c>
      <c r="E2659" s="70" t="s">
        <v>14120</v>
      </c>
      <c r="F2659" s="18" t="s">
        <v>14121</v>
      </c>
      <c r="G2659" s="88" t="s">
        <v>14122</v>
      </c>
      <c r="H2659" s="18" t="s">
        <v>14123</v>
      </c>
      <c r="I2659" s="18" t="s">
        <v>14124</v>
      </c>
      <c r="J2659" s="88"/>
      <c r="K2659" s="80" t="e">
        <v>#N/A</v>
      </c>
      <c r="L2659" s="80" t="e">
        <v>#N/A</v>
      </c>
      <c r="M2659" s="80" t="e">
        <v>#N/A</v>
      </c>
      <c r="N2659" s="80" t="e">
        <v>#N/A</v>
      </c>
      <c r="O2659" s="80" t="e">
        <v>#N/A</v>
      </c>
      <c r="P2659" s="80" t="e">
        <v>#N/A</v>
      </c>
      <c r="Q2659" s="80" t="e">
        <v>#N/A</v>
      </c>
      <c r="R2659" s="80" t="e">
        <v>#N/A</v>
      </c>
      <c r="S2659" s="80" t="e">
        <v>#N/A</v>
      </c>
      <c r="T2659" s="80" t="e">
        <v>#N/A</v>
      </c>
      <c r="U2659" s="7" t="e">
        <v>#N/A</v>
      </c>
      <c r="V2659" s="80" t="e">
        <v>#N/A</v>
      </c>
      <c r="W2659" s="18">
        <v>1</v>
      </c>
      <c r="X2659" s="18">
        <v>1</v>
      </c>
      <c r="Y2659" s="7" t="e">
        <v>#N/A</v>
      </c>
      <c r="Z2659" s="7">
        <f t="shared" si="329"/>
        <v>1</v>
      </c>
      <c r="AA2659" s="7">
        <f t="shared" si="330"/>
        <v>1</v>
      </c>
      <c r="AB2659" s="7" t="b">
        <f t="shared" si="331"/>
        <v>1</v>
      </c>
      <c r="AC2659" s="7" t="b">
        <f t="shared" si="332"/>
        <v>1</v>
      </c>
      <c r="AD2659" s="7" t="b">
        <f t="shared" si="333"/>
        <v>0</v>
      </c>
      <c r="AE2659" s="7" t="b">
        <f t="shared" si="334"/>
        <v>1</v>
      </c>
      <c r="AF2659" s="7" t="b">
        <f t="shared" si="335"/>
        <v>0</v>
      </c>
      <c r="AH2659" t="b">
        <f>AND(Table252102[[#This Row],[Developmental toxicity]:[Reproductive toxicity]])</f>
        <v>1</v>
      </c>
    </row>
    <row r="2660" spans="1:34" x14ac:dyDescent="0.25">
      <c r="A2660" s="3">
        <f t="shared" si="328"/>
        <v>2659</v>
      </c>
      <c r="B2660" s="86"/>
      <c r="C2660" s="88" t="s">
        <v>11741</v>
      </c>
      <c r="D2660" s="18" t="s">
        <v>13436</v>
      </c>
      <c r="E2660" s="70" t="s">
        <v>15232</v>
      </c>
      <c r="F2660" s="18" t="s">
        <v>15233</v>
      </c>
      <c r="G2660" s="88" t="s">
        <v>15234</v>
      </c>
      <c r="H2660" s="18" t="s">
        <v>15235</v>
      </c>
      <c r="I2660" s="18" t="s">
        <v>15236</v>
      </c>
      <c r="J2660" s="88"/>
      <c r="K2660" s="80" t="e">
        <v>#N/A</v>
      </c>
      <c r="L2660" s="80" t="e">
        <v>#N/A</v>
      </c>
      <c r="M2660" s="80" t="e">
        <v>#N/A</v>
      </c>
      <c r="N2660" s="80" t="e">
        <v>#N/A</v>
      </c>
      <c r="O2660" s="80" t="e">
        <v>#N/A</v>
      </c>
      <c r="P2660" s="80" t="e">
        <v>#N/A</v>
      </c>
      <c r="Q2660" s="80" t="e">
        <v>#N/A</v>
      </c>
      <c r="R2660" s="80" t="e">
        <v>#N/A</v>
      </c>
      <c r="S2660" s="80" t="e">
        <v>#N/A</v>
      </c>
      <c r="T2660" s="80" t="e">
        <v>#N/A</v>
      </c>
      <c r="U2660" s="7" t="e">
        <v>#N/A</v>
      </c>
      <c r="V2660" s="80" t="e">
        <v>#N/A</v>
      </c>
      <c r="W2660" s="18">
        <v>1</v>
      </c>
      <c r="X2660" s="18" t="e">
        <v>#N/A</v>
      </c>
      <c r="Y2660" s="7" t="e">
        <v>#N/A</v>
      </c>
      <c r="Z2660" s="7">
        <f t="shared" si="329"/>
        <v>1</v>
      </c>
      <c r="AA2660" s="7">
        <f t="shared" si="330"/>
        <v>1</v>
      </c>
      <c r="AB2660" s="7" t="b">
        <f t="shared" si="331"/>
        <v>0</v>
      </c>
      <c r="AC2660" s="7" t="b">
        <f t="shared" si="332"/>
        <v>1</v>
      </c>
      <c r="AD2660" s="7" t="b">
        <f t="shared" si="333"/>
        <v>0</v>
      </c>
      <c r="AE2660" s="7" t="b">
        <f t="shared" si="334"/>
        <v>1</v>
      </c>
      <c r="AF2660" s="7" t="b">
        <f t="shared" si="335"/>
        <v>0</v>
      </c>
      <c r="AH2660" t="b">
        <f>AND(Table252102[[#This Row],[Developmental toxicity]:[Reproductive toxicity]])</f>
        <v>0</v>
      </c>
    </row>
    <row r="2661" spans="1:34" x14ac:dyDescent="0.25">
      <c r="A2661" s="3">
        <f t="shared" si="328"/>
        <v>2660</v>
      </c>
      <c r="B2661" s="86"/>
      <c r="C2661" s="88" t="s">
        <v>13424</v>
      </c>
      <c r="D2661" s="18" t="s">
        <v>13423</v>
      </c>
      <c r="E2661" s="70" t="s">
        <v>17791</v>
      </c>
      <c r="F2661" s="18" t="s">
        <v>17792</v>
      </c>
      <c r="G2661" s="88" t="s">
        <v>17793</v>
      </c>
      <c r="H2661" s="18" t="s">
        <v>17793</v>
      </c>
      <c r="I2661" s="18" t="s">
        <v>17794</v>
      </c>
      <c r="J2661" s="88"/>
      <c r="K2661" s="80" t="e">
        <v>#N/A</v>
      </c>
      <c r="L2661" s="80" t="e">
        <v>#N/A</v>
      </c>
      <c r="M2661" s="80" t="e">
        <v>#N/A</v>
      </c>
      <c r="N2661" s="80" t="e">
        <v>#N/A</v>
      </c>
      <c r="O2661" s="80" t="e">
        <v>#N/A</v>
      </c>
      <c r="P2661" s="80" t="e">
        <v>#N/A</v>
      </c>
      <c r="Q2661" s="80" t="e">
        <v>#N/A</v>
      </c>
      <c r="R2661" s="80" t="e">
        <v>#N/A</v>
      </c>
      <c r="S2661" s="80" t="e">
        <v>#N/A</v>
      </c>
      <c r="T2661" s="80" t="e">
        <v>#N/A</v>
      </c>
      <c r="U2661" s="7" t="e">
        <v>#N/A</v>
      </c>
      <c r="V2661" s="80" t="e">
        <v>#N/A</v>
      </c>
      <c r="W2661" s="18">
        <v>0</v>
      </c>
      <c r="X2661" s="18" t="e">
        <v>#N/A</v>
      </c>
      <c r="Y2661" s="7" t="e">
        <v>#N/A</v>
      </c>
      <c r="Z2661" s="7">
        <f t="shared" si="329"/>
        <v>0</v>
      </c>
      <c r="AA2661" s="7">
        <f t="shared" si="330"/>
        <v>0</v>
      </c>
      <c r="AB2661" s="7" t="b">
        <f t="shared" si="331"/>
        <v>0</v>
      </c>
      <c r="AC2661" s="7" t="b">
        <f t="shared" si="332"/>
        <v>1</v>
      </c>
      <c r="AD2661" s="7" t="b">
        <f t="shared" si="333"/>
        <v>0</v>
      </c>
      <c r="AE2661" s="7" t="b">
        <f t="shared" si="334"/>
        <v>1</v>
      </c>
      <c r="AF2661" s="7" t="b">
        <f t="shared" si="335"/>
        <v>0</v>
      </c>
      <c r="AH2661" t="b">
        <f>AND(Table252102[[#This Row],[Developmental toxicity]:[Reproductive toxicity]])</f>
        <v>0</v>
      </c>
    </row>
    <row r="2662" spans="1:34" x14ac:dyDescent="0.25">
      <c r="A2662" s="3">
        <f t="shared" si="328"/>
        <v>2661</v>
      </c>
      <c r="B2662" s="18" t="s">
        <v>1440</v>
      </c>
      <c r="C2662" s="18" t="s">
        <v>2375</v>
      </c>
      <c r="D2662" s="18" t="s">
        <v>3299</v>
      </c>
      <c r="E2662" s="79" t="s">
        <v>7652</v>
      </c>
      <c r="F2662" s="17" t="s">
        <v>8493</v>
      </c>
      <c r="G2662" s="17" t="s">
        <v>9836</v>
      </c>
      <c r="H2662" s="17" t="s">
        <v>9836</v>
      </c>
      <c r="I2662" s="17" t="s">
        <v>9837</v>
      </c>
      <c r="J2662" s="18"/>
      <c r="K2662" s="80" t="e">
        <v>#N/A</v>
      </c>
      <c r="L2662" s="80" t="e">
        <v>#N/A</v>
      </c>
      <c r="M2662" s="80" t="e">
        <v>#N/A</v>
      </c>
      <c r="N2662" s="80" t="e">
        <v>#N/A</v>
      </c>
      <c r="O2662" s="80" t="e">
        <v>#N/A</v>
      </c>
      <c r="P2662" s="80" t="e">
        <v>#N/A</v>
      </c>
      <c r="Q2662" s="80" t="e">
        <v>#N/A</v>
      </c>
      <c r="R2662" s="80" t="e">
        <v>#N/A</v>
      </c>
      <c r="S2662" s="80" t="e">
        <v>#N/A</v>
      </c>
      <c r="T2662" s="80">
        <v>0</v>
      </c>
      <c r="U2662" s="7" t="e">
        <v>#N/A</v>
      </c>
      <c r="V2662" s="80" t="e">
        <v>#N/A</v>
      </c>
      <c r="W2662" s="80" t="e">
        <v>#N/A</v>
      </c>
      <c r="X2662" s="80">
        <v>1</v>
      </c>
      <c r="Y2662" s="7" t="e">
        <v>#N/A</v>
      </c>
      <c r="Z2662" s="7">
        <f t="shared" si="329"/>
        <v>1</v>
      </c>
      <c r="AA2662" s="7">
        <f t="shared" si="330"/>
        <v>0</v>
      </c>
      <c r="AB2662" s="7" t="b">
        <f t="shared" si="331"/>
        <v>1</v>
      </c>
      <c r="AC2662" s="7" t="b">
        <f t="shared" si="332"/>
        <v>0</v>
      </c>
      <c r="AD2662" s="7" t="b">
        <f t="shared" si="333"/>
        <v>1</v>
      </c>
      <c r="AE2662" s="7" t="b">
        <f t="shared" si="334"/>
        <v>0</v>
      </c>
      <c r="AF2662" s="7" t="b">
        <f t="shared" si="335"/>
        <v>0</v>
      </c>
      <c r="AH2662" t="b">
        <f>AND(Table252102[[#This Row],[Developmental toxicity]:[Reproductive toxicity]])</f>
        <v>0</v>
      </c>
    </row>
    <row r="2663" spans="1:34" x14ac:dyDescent="0.25">
      <c r="A2663" s="3">
        <f t="shared" si="328"/>
        <v>2662</v>
      </c>
      <c r="B2663" s="18">
        <v>13473</v>
      </c>
      <c r="C2663" s="18" t="s">
        <v>4136</v>
      </c>
      <c r="D2663" s="18" t="s">
        <v>141</v>
      </c>
      <c r="E2663" s="70" t="s">
        <v>4008</v>
      </c>
      <c r="F2663" s="18" t="s">
        <v>3844</v>
      </c>
      <c r="G2663" s="18" t="s">
        <v>142</v>
      </c>
      <c r="H2663" s="18" t="s">
        <v>4328</v>
      </c>
      <c r="I2663" s="18" t="s">
        <v>4329</v>
      </c>
      <c r="J2663" s="18" t="s">
        <v>20</v>
      </c>
      <c r="K2663" s="80">
        <v>1</v>
      </c>
      <c r="L2663" s="80" t="e">
        <v>#N/A</v>
      </c>
      <c r="M2663" s="80" t="e">
        <v>#N/A</v>
      </c>
      <c r="N2663" s="80" t="e">
        <v>#N/A</v>
      </c>
      <c r="O2663" s="80" t="e">
        <v>#N/A</v>
      </c>
      <c r="P2663" s="80" t="e">
        <v>#N/A</v>
      </c>
      <c r="Q2663" s="80" t="e">
        <v>#N/A</v>
      </c>
      <c r="R2663" s="80" t="e">
        <v>#N/A</v>
      </c>
      <c r="S2663" s="80" t="e">
        <v>#N/A</v>
      </c>
      <c r="T2663" s="80" t="e">
        <v>#N/A</v>
      </c>
      <c r="U2663" s="7" t="e">
        <v>#N/A</v>
      </c>
      <c r="V2663" s="80" t="e">
        <v>#N/A</v>
      </c>
      <c r="W2663" s="80">
        <v>0</v>
      </c>
      <c r="X2663" s="80" t="e">
        <v>#N/A</v>
      </c>
      <c r="Y2663" s="7">
        <v>0</v>
      </c>
      <c r="Z2663" s="7">
        <f t="shared" si="329"/>
        <v>1</v>
      </c>
      <c r="AA2663" s="7">
        <f t="shared" si="330"/>
        <v>0</v>
      </c>
      <c r="AB2663" s="7" t="b">
        <f t="shared" si="331"/>
        <v>1</v>
      </c>
      <c r="AC2663" s="7" t="b">
        <f t="shared" si="332"/>
        <v>1</v>
      </c>
      <c r="AD2663" s="7" t="b">
        <f t="shared" si="333"/>
        <v>0</v>
      </c>
      <c r="AE2663" s="7" t="b">
        <f t="shared" si="334"/>
        <v>1</v>
      </c>
      <c r="AF2663" s="7" t="b">
        <f t="shared" si="335"/>
        <v>0</v>
      </c>
      <c r="AH2663" t="b">
        <f>AND(Table252102[[#This Row],[Developmental toxicity]:[Reproductive toxicity]])</f>
        <v>1</v>
      </c>
    </row>
    <row r="2664" spans="1:34" x14ac:dyDescent="0.25">
      <c r="A2664" s="3">
        <f t="shared" si="328"/>
        <v>2663</v>
      </c>
      <c r="B2664" s="18"/>
      <c r="C2664" s="18" t="s">
        <v>20620</v>
      </c>
      <c r="D2664" s="18" t="s">
        <v>19294</v>
      </c>
      <c r="E2664" s="70" t="s">
        <v>20375</v>
      </c>
      <c r="F2664" s="18" t="s">
        <v>19984</v>
      </c>
      <c r="G2664" s="18" t="s">
        <v>19985</v>
      </c>
      <c r="H2664" s="18" t="s">
        <v>19985</v>
      </c>
      <c r="I2664" s="18" t="s">
        <v>19986</v>
      </c>
      <c r="J2664" s="18" t="s">
        <v>20</v>
      </c>
      <c r="K2664" s="80" t="e">
        <v>#N/A</v>
      </c>
      <c r="L2664" s="80" t="e">
        <v>#N/A</v>
      </c>
      <c r="M2664" s="80" t="e">
        <v>#N/A</v>
      </c>
      <c r="N2664" s="80" t="e">
        <v>#N/A</v>
      </c>
      <c r="O2664" s="80" t="e">
        <v>#N/A</v>
      </c>
      <c r="P2664" s="80" t="e">
        <v>#N/A</v>
      </c>
      <c r="Q2664" s="80" t="e">
        <v>#N/A</v>
      </c>
      <c r="R2664" s="80" t="e">
        <v>#N/A</v>
      </c>
      <c r="S2664" s="80" t="e">
        <v>#N/A</v>
      </c>
      <c r="T2664" s="80" t="e">
        <v>#N/A</v>
      </c>
      <c r="U2664" s="7" t="e">
        <v>#N/A</v>
      </c>
      <c r="V2664" s="80" t="e">
        <v>#N/A</v>
      </c>
      <c r="W2664" s="80" t="e">
        <v>#N/A</v>
      </c>
      <c r="X2664" s="80">
        <v>1</v>
      </c>
      <c r="Y2664" s="7" t="e">
        <v>#N/A</v>
      </c>
      <c r="Z2664" s="7">
        <f t="shared" si="329"/>
        <v>1</v>
      </c>
      <c r="AA2664" s="7">
        <f t="shared" si="330"/>
        <v>1</v>
      </c>
      <c r="AB2664" s="7" t="b">
        <f t="shared" si="331"/>
        <v>1</v>
      </c>
      <c r="AC2664" s="7" t="b">
        <f t="shared" si="332"/>
        <v>0</v>
      </c>
      <c r="AD2664" s="7" t="b">
        <f t="shared" si="333"/>
        <v>0</v>
      </c>
      <c r="AE2664" s="7" t="b">
        <f t="shared" si="334"/>
        <v>0</v>
      </c>
      <c r="AF2664" s="7" t="b">
        <f t="shared" si="335"/>
        <v>0</v>
      </c>
      <c r="AH2664" t="b">
        <f>AND(Table252102[[#This Row],[Developmental toxicity]:[Reproductive toxicity]])</f>
        <v>0</v>
      </c>
    </row>
    <row r="2665" spans="1:34" x14ac:dyDescent="0.25">
      <c r="A2665" s="3">
        <f t="shared" si="328"/>
        <v>2664</v>
      </c>
      <c r="B2665" s="18"/>
      <c r="C2665" s="86" t="s">
        <v>20471</v>
      </c>
      <c r="D2665" s="88" t="s">
        <v>19143</v>
      </c>
      <c r="E2665" s="70" t="s">
        <v>20226</v>
      </c>
      <c r="F2665" s="88" t="s">
        <v>19470</v>
      </c>
      <c r="G2665" s="88" t="s">
        <v>14820</v>
      </c>
      <c r="H2665" s="18" t="s">
        <v>14820</v>
      </c>
      <c r="I2665" s="18" t="s">
        <v>19471</v>
      </c>
      <c r="J2665" s="18" t="s">
        <v>20</v>
      </c>
      <c r="K2665" s="80" t="e">
        <v>#N/A</v>
      </c>
      <c r="L2665" s="80" t="e">
        <v>#N/A</v>
      </c>
      <c r="M2665" s="80" t="e">
        <v>#N/A</v>
      </c>
      <c r="N2665" s="80" t="e">
        <v>#N/A</v>
      </c>
      <c r="O2665" s="80" t="e">
        <v>#N/A</v>
      </c>
      <c r="P2665" s="80" t="e">
        <v>#N/A</v>
      </c>
      <c r="Q2665" s="80" t="e">
        <v>#N/A</v>
      </c>
      <c r="R2665" s="80" t="e">
        <v>#N/A</v>
      </c>
      <c r="S2665" s="80" t="e">
        <v>#N/A</v>
      </c>
      <c r="T2665" s="80" t="e">
        <v>#N/A</v>
      </c>
      <c r="U2665" s="7" t="e">
        <v>#N/A</v>
      </c>
      <c r="V2665" s="80" t="e">
        <v>#N/A</v>
      </c>
      <c r="W2665" s="80">
        <v>1</v>
      </c>
      <c r="X2665" s="80">
        <v>1</v>
      </c>
      <c r="Y2665" s="7" t="e">
        <v>#N/A</v>
      </c>
      <c r="Z2665" s="7">
        <f t="shared" si="329"/>
        <v>1</v>
      </c>
      <c r="AA2665" s="7">
        <f t="shared" si="330"/>
        <v>1</v>
      </c>
      <c r="AB2665" s="7" t="b">
        <f t="shared" si="331"/>
        <v>1</v>
      </c>
      <c r="AC2665" s="7" t="b">
        <f t="shared" si="332"/>
        <v>1</v>
      </c>
      <c r="AD2665" s="7" t="b">
        <f t="shared" si="333"/>
        <v>0</v>
      </c>
      <c r="AE2665" s="7" t="b">
        <f t="shared" si="334"/>
        <v>1</v>
      </c>
      <c r="AF2665" s="7" t="b">
        <f t="shared" si="335"/>
        <v>0</v>
      </c>
      <c r="AH2665" t="b">
        <f>AND(Table252102[[#This Row],[Developmental toxicity]:[Reproductive toxicity]])</f>
        <v>1</v>
      </c>
    </row>
    <row r="2666" spans="1:34" x14ac:dyDescent="0.25">
      <c r="A2666" s="3">
        <f t="shared" si="328"/>
        <v>2665</v>
      </c>
      <c r="B2666" s="18"/>
      <c r="C2666" s="86" t="s">
        <v>20466</v>
      </c>
      <c r="D2666" s="88" t="s">
        <v>19138</v>
      </c>
      <c r="E2666" s="70" t="s">
        <v>20221</v>
      </c>
      <c r="F2666" s="88" t="s">
        <v>19455</v>
      </c>
      <c r="G2666" s="88" t="s">
        <v>19456</v>
      </c>
      <c r="H2666" s="18" t="s">
        <v>19456</v>
      </c>
      <c r="I2666" s="18" t="s">
        <v>19457</v>
      </c>
      <c r="J2666" s="18" t="s">
        <v>20</v>
      </c>
      <c r="K2666" s="80" t="e">
        <v>#N/A</v>
      </c>
      <c r="L2666" s="80" t="e">
        <v>#N/A</v>
      </c>
      <c r="M2666" s="80" t="e">
        <v>#N/A</v>
      </c>
      <c r="N2666" s="80" t="e">
        <v>#N/A</v>
      </c>
      <c r="O2666" s="80" t="e">
        <v>#N/A</v>
      </c>
      <c r="P2666" s="80" t="e">
        <v>#N/A</v>
      </c>
      <c r="Q2666" s="80" t="e">
        <v>#N/A</v>
      </c>
      <c r="R2666" s="80" t="e">
        <v>#N/A</v>
      </c>
      <c r="S2666" s="80" t="e">
        <v>#N/A</v>
      </c>
      <c r="T2666" s="80" t="e">
        <v>#N/A</v>
      </c>
      <c r="U2666" s="7" t="e">
        <v>#N/A</v>
      </c>
      <c r="V2666" s="80" t="e">
        <v>#N/A</v>
      </c>
      <c r="W2666" s="80" t="e">
        <v>#N/A</v>
      </c>
      <c r="X2666" s="80">
        <v>1</v>
      </c>
      <c r="Y2666" s="7" t="e">
        <v>#N/A</v>
      </c>
      <c r="Z2666" s="7">
        <f t="shared" si="329"/>
        <v>1</v>
      </c>
      <c r="AA2666" s="7">
        <f t="shared" si="330"/>
        <v>1</v>
      </c>
      <c r="AB2666" s="7" t="b">
        <f t="shared" si="331"/>
        <v>1</v>
      </c>
      <c r="AC2666" s="7" t="b">
        <f t="shared" si="332"/>
        <v>0</v>
      </c>
      <c r="AD2666" s="7" t="b">
        <f t="shared" si="333"/>
        <v>0</v>
      </c>
      <c r="AE2666" s="7" t="b">
        <f t="shared" si="334"/>
        <v>0</v>
      </c>
      <c r="AF2666" s="7" t="b">
        <f t="shared" si="335"/>
        <v>0</v>
      </c>
      <c r="AH2666" t="b">
        <f>AND(Table252102[[#This Row],[Developmental toxicity]:[Reproductive toxicity]])</f>
        <v>0</v>
      </c>
    </row>
    <row r="2667" spans="1:34" x14ac:dyDescent="0.25">
      <c r="A2667" s="3">
        <f t="shared" si="328"/>
        <v>2666</v>
      </c>
      <c r="B2667" s="18">
        <v>658</v>
      </c>
      <c r="C2667" s="18" t="s">
        <v>1326</v>
      </c>
      <c r="D2667" s="18" t="s">
        <v>5433</v>
      </c>
      <c r="E2667" s="70" t="s">
        <v>5006</v>
      </c>
      <c r="F2667" s="18" t="s">
        <v>5912</v>
      </c>
      <c r="G2667" s="18" t="s">
        <v>1327</v>
      </c>
      <c r="H2667" s="18" t="s">
        <v>6314</v>
      </c>
      <c r="I2667" s="18" t="s">
        <v>6951</v>
      </c>
      <c r="J2667" s="18" t="s">
        <v>1431</v>
      </c>
      <c r="K2667" s="80" t="e">
        <v>#N/A</v>
      </c>
      <c r="L2667" s="80">
        <v>1</v>
      </c>
      <c r="M2667" s="80" t="e">
        <v>#N/A</v>
      </c>
      <c r="N2667" s="80" t="e">
        <v>#N/A</v>
      </c>
      <c r="O2667" s="80" t="e">
        <v>#N/A</v>
      </c>
      <c r="P2667" s="80" t="e">
        <v>#N/A</v>
      </c>
      <c r="Q2667" s="80" t="e">
        <v>#N/A</v>
      </c>
      <c r="R2667" s="80" t="e">
        <v>#N/A</v>
      </c>
      <c r="S2667" s="80" t="e">
        <v>#N/A</v>
      </c>
      <c r="T2667" s="80" t="e">
        <v>#N/A</v>
      </c>
      <c r="U2667" s="7" t="e">
        <v>#N/A</v>
      </c>
      <c r="V2667" s="80" t="e">
        <v>#N/A</v>
      </c>
      <c r="W2667" s="80">
        <v>1</v>
      </c>
      <c r="X2667" s="80">
        <v>1</v>
      </c>
      <c r="Y2667" s="7">
        <v>0</v>
      </c>
      <c r="Z2667" s="7">
        <f t="shared" si="329"/>
        <v>1</v>
      </c>
      <c r="AA2667" s="7">
        <f t="shared" si="330"/>
        <v>1</v>
      </c>
      <c r="AB2667" s="7" t="b">
        <f t="shared" si="331"/>
        <v>1</v>
      </c>
      <c r="AC2667" s="7" t="b">
        <f t="shared" si="332"/>
        <v>1</v>
      </c>
      <c r="AD2667" s="7" t="b">
        <f t="shared" si="333"/>
        <v>0</v>
      </c>
      <c r="AE2667" s="7" t="b">
        <f t="shared" si="334"/>
        <v>1</v>
      </c>
      <c r="AF2667" s="7" t="b">
        <f t="shared" si="335"/>
        <v>0</v>
      </c>
      <c r="AH2667" t="b">
        <f>AND(Table252102[[#This Row],[Developmental toxicity]:[Reproductive toxicity]])</f>
        <v>1</v>
      </c>
    </row>
    <row r="2668" spans="1:34" x14ac:dyDescent="0.25">
      <c r="A2668" s="3">
        <f t="shared" si="328"/>
        <v>2667</v>
      </c>
      <c r="B2668" s="18">
        <v>656</v>
      </c>
      <c r="C2668" s="18" t="s">
        <v>1322</v>
      </c>
      <c r="D2668" s="18" t="s">
        <v>5431</v>
      </c>
      <c r="E2668" s="70" t="s">
        <v>5004</v>
      </c>
      <c r="F2668" s="18" t="s">
        <v>5910</v>
      </c>
      <c r="G2668" s="18" t="s">
        <v>1323</v>
      </c>
      <c r="H2668" s="18" t="s">
        <v>6312</v>
      </c>
      <c r="I2668" s="18" t="s">
        <v>6949</v>
      </c>
      <c r="J2668" s="18" t="s">
        <v>1430</v>
      </c>
      <c r="K2668" s="80" t="e">
        <v>#N/A</v>
      </c>
      <c r="L2668" s="80">
        <v>1</v>
      </c>
      <c r="M2668" s="80" t="e">
        <v>#N/A</v>
      </c>
      <c r="N2668" s="80" t="e">
        <v>#N/A</v>
      </c>
      <c r="O2668" s="80" t="e">
        <v>#N/A</v>
      </c>
      <c r="P2668" s="80" t="e">
        <v>#N/A</v>
      </c>
      <c r="Q2668" s="80" t="e">
        <v>#N/A</v>
      </c>
      <c r="R2668" s="80" t="e">
        <v>#N/A</v>
      </c>
      <c r="S2668" s="80" t="e">
        <v>#N/A</v>
      </c>
      <c r="T2668" s="80" t="e">
        <v>#N/A</v>
      </c>
      <c r="U2668" s="7" t="e">
        <v>#N/A</v>
      </c>
      <c r="V2668" s="80" t="e">
        <v>#N/A</v>
      </c>
      <c r="W2668" s="80" t="e">
        <v>#N/A</v>
      </c>
      <c r="X2668" s="80">
        <v>1</v>
      </c>
      <c r="Y2668" s="7">
        <v>1</v>
      </c>
      <c r="Z2668" s="7">
        <f t="shared" si="329"/>
        <v>1</v>
      </c>
      <c r="AA2668" s="7">
        <f t="shared" si="330"/>
        <v>1</v>
      </c>
      <c r="AB2668" s="7" t="b">
        <f t="shared" si="331"/>
        <v>1</v>
      </c>
      <c r="AC2668" s="7" t="b">
        <f t="shared" si="332"/>
        <v>0</v>
      </c>
      <c r="AD2668" s="7" t="b">
        <f t="shared" si="333"/>
        <v>0</v>
      </c>
      <c r="AE2668" s="7" t="b">
        <f t="shared" si="334"/>
        <v>0</v>
      </c>
      <c r="AF2668" s="7" t="b">
        <f t="shared" si="335"/>
        <v>0</v>
      </c>
      <c r="AH2668" t="b">
        <f>AND(Table252102[[#This Row],[Developmental toxicity]:[Reproductive toxicity]])</f>
        <v>0</v>
      </c>
    </row>
    <row r="2669" spans="1:34" x14ac:dyDescent="0.25">
      <c r="A2669" s="3">
        <f t="shared" si="328"/>
        <v>2668</v>
      </c>
      <c r="B2669" s="18">
        <v>657</v>
      </c>
      <c r="C2669" s="18" t="s">
        <v>1324</v>
      </c>
      <c r="D2669" s="18" t="s">
        <v>5432</v>
      </c>
      <c r="E2669" s="70" t="s">
        <v>5005</v>
      </c>
      <c r="F2669" s="18" t="s">
        <v>5911</v>
      </c>
      <c r="G2669" s="18" t="s">
        <v>1325</v>
      </c>
      <c r="H2669" s="18" t="s">
        <v>6313</v>
      </c>
      <c r="I2669" s="18" t="s">
        <v>6950</v>
      </c>
      <c r="J2669" s="18" t="s">
        <v>1430</v>
      </c>
      <c r="K2669" s="80" t="e">
        <v>#N/A</v>
      </c>
      <c r="L2669" s="80">
        <v>1</v>
      </c>
      <c r="M2669" s="80" t="e">
        <v>#N/A</v>
      </c>
      <c r="N2669" s="80" t="e">
        <v>#N/A</v>
      </c>
      <c r="O2669" s="80" t="e">
        <v>#N/A</v>
      </c>
      <c r="P2669" s="80" t="e">
        <v>#N/A</v>
      </c>
      <c r="Q2669" s="80" t="e">
        <v>#N/A</v>
      </c>
      <c r="R2669" s="80" t="e">
        <v>#N/A</v>
      </c>
      <c r="S2669" s="80" t="e">
        <v>#N/A</v>
      </c>
      <c r="T2669" s="80" t="e">
        <v>#N/A</v>
      </c>
      <c r="U2669" s="7" t="e">
        <v>#N/A</v>
      </c>
      <c r="V2669" s="80" t="e">
        <v>#N/A</v>
      </c>
      <c r="W2669" s="80">
        <v>1</v>
      </c>
      <c r="X2669" s="80">
        <v>1</v>
      </c>
      <c r="Y2669" s="7">
        <v>1</v>
      </c>
      <c r="Z2669" s="7">
        <f t="shared" si="329"/>
        <v>1</v>
      </c>
      <c r="AA2669" s="7">
        <f t="shared" si="330"/>
        <v>1</v>
      </c>
      <c r="AB2669" s="7" t="b">
        <f t="shared" si="331"/>
        <v>1</v>
      </c>
      <c r="AC2669" s="7" t="b">
        <f t="shared" si="332"/>
        <v>1</v>
      </c>
      <c r="AD2669" s="7" t="b">
        <f t="shared" si="333"/>
        <v>0</v>
      </c>
      <c r="AE2669" s="7" t="b">
        <f t="shared" si="334"/>
        <v>1</v>
      </c>
      <c r="AF2669" s="7" t="b">
        <f t="shared" si="335"/>
        <v>0</v>
      </c>
      <c r="AH2669" t="b">
        <f>AND(Table252102[[#This Row],[Developmental toxicity]:[Reproductive toxicity]])</f>
        <v>1</v>
      </c>
    </row>
    <row r="2670" spans="1:34" x14ac:dyDescent="0.25">
      <c r="A2670" s="3">
        <f t="shared" si="328"/>
        <v>2669</v>
      </c>
      <c r="B2670" s="18">
        <v>661</v>
      </c>
      <c r="C2670" s="18" t="s">
        <v>1332</v>
      </c>
      <c r="D2670" s="18" t="s">
        <v>5436</v>
      </c>
      <c r="E2670" s="70" t="s">
        <v>5009</v>
      </c>
      <c r="F2670" s="18" t="s">
        <v>5915</v>
      </c>
      <c r="G2670" s="18" t="s">
        <v>1333</v>
      </c>
      <c r="H2670" s="18" t="s">
        <v>6317</v>
      </c>
      <c r="I2670" s="18" t="s">
        <v>6954</v>
      </c>
      <c r="J2670" s="18" t="s">
        <v>1431</v>
      </c>
      <c r="K2670" s="80" t="e">
        <v>#N/A</v>
      </c>
      <c r="L2670" s="80">
        <v>1</v>
      </c>
      <c r="M2670" s="80" t="e">
        <v>#N/A</v>
      </c>
      <c r="N2670" s="80" t="e">
        <v>#N/A</v>
      </c>
      <c r="O2670" s="80" t="e">
        <v>#N/A</v>
      </c>
      <c r="P2670" s="80" t="e">
        <v>#N/A</v>
      </c>
      <c r="Q2670" s="80" t="e">
        <v>#N/A</v>
      </c>
      <c r="R2670" s="80" t="e">
        <v>#N/A</v>
      </c>
      <c r="S2670" s="80" t="e">
        <v>#N/A</v>
      </c>
      <c r="T2670" s="80" t="e">
        <v>#N/A</v>
      </c>
      <c r="U2670" s="7" t="e">
        <v>#N/A</v>
      </c>
      <c r="V2670" s="80" t="e">
        <v>#N/A</v>
      </c>
      <c r="W2670" s="80" t="e">
        <v>#N/A</v>
      </c>
      <c r="X2670" s="80" t="e">
        <v>#N/A</v>
      </c>
      <c r="Y2670" s="7">
        <v>1</v>
      </c>
      <c r="Z2670" s="7">
        <f t="shared" si="329"/>
        <v>1</v>
      </c>
      <c r="AA2670" s="7">
        <f t="shared" si="330"/>
        <v>1</v>
      </c>
      <c r="AB2670" s="7" t="b">
        <f t="shared" si="331"/>
        <v>1</v>
      </c>
      <c r="AC2670" s="7" t="b">
        <f t="shared" si="332"/>
        <v>0</v>
      </c>
      <c r="AD2670" s="7" t="b">
        <f t="shared" si="333"/>
        <v>0</v>
      </c>
      <c r="AE2670" s="7" t="b">
        <f t="shared" si="334"/>
        <v>0</v>
      </c>
      <c r="AF2670" s="7" t="b">
        <f t="shared" si="335"/>
        <v>0</v>
      </c>
      <c r="AH2670" t="b">
        <f>AND(Table252102[[#This Row],[Developmental toxicity]:[Reproductive toxicity]])</f>
        <v>0</v>
      </c>
    </row>
    <row r="2671" spans="1:34" x14ac:dyDescent="0.25">
      <c r="A2671" s="3">
        <f t="shared" si="328"/>
        <v>2670</v>
      </c>
      <c r="B2671" s="18" t="s">
        <v>1440</v>
      </c>
      <c r="C2671" s="18" t="s">
        <v>2455</v>
      </c>
      <c r="D2671" s="18" t="s">
        <v>3391</v>
      </c>
      <c r="E2671" s="79" t="s">
        <v>7732</v>
      </c>
      <c r="F2671" s="17" t="s">
        <v>8572</v>
      </c>
      <c r="G2671" s="17" t="s">
        <v>10008</v>
      </c>
      <c r="H2671" s="17" t="s">
        <v>6084</v>
      </c>
      <c r="I2671" s="17" t="s">
        <v>10009</v>
      </c>
      <c r="J2671" s="18"/>
      <c r="K2671" s="80" t="e">
        <v>#N/A</v>
      </c>
      <c r="L2671" s="80">
        <v>1</v>
      </c>
      <c r="M2671" s="80" t="e">
        <v>#N/A</v>
      </c>
      <c r="N2671" s="80" t="e">
        <v>#N/A</v>
      </c>
      <c r="O2671" s="80" t="e">
        <v>#N/A</v>
      </c>
      <c r="P2671" s="80" t="e">
        <v>#N/A</v>
      </c>
      <c r="Q2671" s="80" t="e">
        <v>#N/A</v>
      </c>
      <c r="R2671" s="80" t="e">
        <v>#N/A</v>
      </c>
      <c r="S2671" s="80" t="e">
        <v>#N/A</v>
      </c>
      <c r="T2671" s="80">
        <v>0</v>
      </c>
      <c r="U2671" s="7" t="e">
        <v>#N/A</v>
      </c>
      <c r="V2671" s="80" t="e">
        <v>#N/A</v>
      </c>
      <c r="W2671" s="80" t="e">
        <v>#N/A</v>
      </c>
      <c r="X2671" s="80">
        <v>1</v>
      </c>
      <c r="Y2671" s="7">
        <v>1</v>
      </c>
      <c r="Z2671" s="7">
        <f t="shared" si="329"/>
        <v>1</v>
      </c>
      <c r="AA2671" s="7">
        <f t="shared" si="330"/>
        <v>1</v>
      </c>
      <c r="AB2671" s="7" t="b">
        <f t="shared" si="331"/>
        <v>1</v>
      </c>
      <c r="AC2671" s="7" t="b">
        <f t="shared" si="332"/>
        <v>0</v>
      </c>
      <c r="AD2671" s="7" t="b">
        <f t="shared" si="333"/>
        <v>1</v>
      </c>
      <c r="AE2671" s="7" t="b">
        <f t="shared" si="334"/>
        <v>0</v>
      </c>
      <c r="AF2671" s="7" t="b">
        <f t="shared" si="335"/>
        <v>0</v>
      </c>
      <c r="AH2671" t="b">
        <f>AND(Table252102[[#This Row],[Developmental toxicity]:[Reproductive toxicity]])</f>
        <v>0</v>
      </c>
    </row>
    <row r="2672" spans="1:34" x14ac:dyDescent="0.25">
      <c r="A2672" s="3">
        <f t="shared" si="328"/>
        <v>2671</v>
      </c>
      <c r="B2672" s="18">
        <v>335</v>
      </c>
      <c r="C2672" s="18" t="s">
        <v>837</v>
      </c>
      <c r="D2672" s="18" t="s">
        <v>5255</v>
      </c>
      <c r="E2672" s="70" t="s">
        <v>4783</v>
      </c>
      <c r="F2672" s="18" t="s">
        <v>5699</v>
      </c>
      <c r="G2672" s="18" t="s">
        <v>838</v>
      </c>
      <c r="H2672" s="18" t="s">
        <v>6162</v>
      </c>
      <c r="I2672" s="18" t="s">
        <v>6640</v>
      </c>
      <c r="J2672" s="18" t="s">
        <v>1431</v>
      </c>
      <c r="K2672" s="80" t="e">
        <v>#N/A</v>
      </c>
      <c r="L2672" s="80">
        <v>1</v>
      </c>
      <c r="M2672" s="80" t="e">
        <v>#N/A</v>
      </c>
      <c r="N2672" s="80" t="e">
        <v>#N/A</v>
      </c>
      <c r="O2672" s="80" t="e">
        <v>#N/A</v>
      </c>
      <c r="P2672" s="80" t="e">
        <v>#N/A</v>
      </c>
      <c r="Q2672" s="80" t="e">
        <v>#N/A</v>
      </c>
      <c r="R2672" s="80" t="e">
        <v>#N/A</v>
      </c>
      <c r="S2672" s="80" t="e">
        <v>#N/A</v>
      </c>
      <c r="T2672" s="80" t="e">
        <v>#N/A</v>
      </c>
      <c r="U2672" s="7" t="e">
        <v>#N/A</v>
      </c>
      <c r="V2672" s="80" t="e">
        <v>#N/A</v>
      </c>
      <c r="W2672" s="80" t="e">
        <v>#N/A</v>
      </c>
      <c r="X2672" s="80">
        <v>0</v>
      </c>
      <c r="Y2672" s="7">
        <v>1</v>
      </c>
      <c r="Z2672" s="7">
        <f t="shared" si="329"/>
        <v>1</v>
      </c>
      <c r="AA2672" s="7">
        <f t="shared" si="330"/>
        <v>1</v>
      </c>
      <c r="AB2672" s="7" t="b">
        <f t="shared" si="331"/>
        <v>1</v>
      </c>
      <c r="AC2672" s="7" t="b">
        <f t="shared" si="332"/>
        <v>0</v>
      </c>
      <c r="AD2672" s="7" t="b">
        <f t="shared" si="333"/>
        <v>0</v>
      </c>
      <c r="AE2672" s="7" t="b">
        <f t="shared" si="334"/>
        <v>0</v>
      </c>
      <c r="AF2672" s="7" t="b">
        <f t="shared" si="335"/>
        <v>0</v>
      </c>
      <c r="AH2672" t="b">
        <f>AND(Table252102[[#This Row],[Developmental toxicity]:[Reproductive toxicity]])</f>
        <v>0</v>
      </c>
    </row>
    <row r="2673" spans="1:34" x14ac:dyDescent="0.25">
      <c r="A2673" s="3">
        <f t="shared" si="328"/>
        <v>2672</v>
      </c>
      <c r="B2673" s="18" t="s">
        <v>1440</v>
      </c>
      <c r="C2673" s="18" t="s">
        <v>2621</v>
      </c>
      <c r="D2673" s="18" t="s">
        <v>3580</v>
      </c>
      <c r="E2673" s="70" t="s">
        <v>7894</v>
      </c>
      <c r="F2673" s="18" t="s">
        <v>8733</v>
      </c>
      <c r="G2673" s="18" t="s">
        <v>10371</v>
      </c>
      <c r="H2673" s="18" t="s">
        <v>10371</v>
      </c>
      <c r="I2673" s="18" t="s">
        <v>10372</v>
      </c>
      <c r="J2673" s="18"/>
      <c r="K2673" s="80" t="e">
        <v>#N/A</v>
      </c>
      <c r="L2673" s="80" t="e">
        <v>#N/A</v>
      </c>
      <c r="M2673" s="80" t="e">
        <v>#N/A</v>
      </c>
      <c r="N2673" s="80" t="e">
        <v>#N/A</v>
      </c>
      <c r="O2673" s="80" t="e">
        <v>#N/A</v>
      </c>
      <c r="P2673" s="80" t="e">
        <v>#N/A</v>
      </c>
      <c r="Q2673" s="80" t="e">
        <v>#N/A</v>
      </c>
      <c r="R2673" s="80" t="e">
        <v>#N/A</v>
      </c>
      <c r="S2673" s="80" t="e">
        <v>#N/A</v>
      </c>
      <c r="T2673" s="80">
        <v>1</v>
      </c>
      <c r="U2673" s="7" t="e">
        <v>#N/A</v>
      </c>
      <c r="V2673" s="80" t="e">
        <v>#N/A</v>
      </c>
      <c r="W2673" s="80" t="e">
        <v>#N/A</v>
      </c>
      <c r="X2673" s="80" t="e">
        <v>#N/A</v>
      </c>
      <c r="Y2673" s="7" t="e">
        <v>#N/A</v>
      </c>
      <c r="Z2673" s="7">
        <f t="shared" si="329"/>
        <v>1</v>
      </c>
      <c r="AA2673" s="7">
        <f t="shared" si="330"/>
        <v>1</v>
      </c>
      <c r="AB2673" s="7" t="b">
        <f t="shared" si="331"/>
        <v>1</v>
      </c>
      <c r="AC2673" s="7" t="b">
        <f t="shared" si="332"/>
        <v>0</v>
      </c>
      <c r="AD2673" s="7" t="b">
        <f t="shared" si="333"/>
        <v>1</v>
      </c>
      <c r="AE2673" s="7" t="b">
        <f t="shared" si="334"/>
        <v>0</v>
      </c>
      <c r="AF2673" s="7" t="b">
        <f t="shared" si="335"/>
        <v>0</v>
      </c>
      <c r="AH2673" t="b">
        <f>AND(Table252102[[#This Row],[Developmental toxicity]:[Reproductive toxicity]])</f>
        <v>0</v>
      </c>
    </row>
    <row r="2674" spans="1:34" x14ac:dyDescent="0.25">
      <c r="A2674" s="3">
        <f t="shared" si="328"/>
        <v>2673</v>
      </c>
      <c r="B2674" s="18"/>
      <c r="C2674" s="17" t="s">
        <v>21267</v>
      </c>
      <c r="D2674" s="18" t="s">
        <v>20871</v>
      </c>
      <c r="E2674" s="83" t="s">
        <v>21069</v>
      </c>
      <c r="F2674" s="17" t="s">
        <v>21870</v>
      </c>
      <c r="G2674" s="17" t="s">
        <v>21871</v>
      </c>
      <c r="H2674" s="17" t="s">
        <v>21871</v>
      </c>
      <c r="I2674" s="17" t="s">
        <v>21872</v>
      </c>
      <c r="J2674" s="18"/>
      <c r="K2674" s="80" t="e">
        <v>#N/A</v>
      </c>
      <c r="L2674" s="80" t="e">
        <v>#N/A</v>
      </c>
      <c r="M2674" s="80" t="e">
        <v>#N/A</v>
      </c>
      <c r="N2674" s="80" t="e">
        <v>#N/A</v>
      </c>
      <c r="O2674" s="80" t="e">
        <v>#N/A</v>
      </c>
      <c r="P2674" s="80" t="e">
        <v>#N/A</v>
      </c>
      <c r="Q2674" s="80" t="e">
        <v>#N/A</v>
      </c>
      <c r="R2674" s="80" t="e">
        <v>#N/A</v>
      </c>
      <c r="S2674" s="80" t="e">
        <v>#N/A</v>
      </c>
      <c r="T2674" s="80" t="e">
        <v>#N/A</v>
      </c>
      <c r="U2674" s="7" t="e">
        <v>#N/A</v>
      </c>
      <c r="V2674" s="80" t="e">
        <v>#N/A</v>
      </c>
      <c r="W2674" s="80" t="e">
        <v>#N/A</v>
      </c>
      <c r="X2674" s="80" t="e">
        <v>#N/A</v>
      </c>
      <c r="Y2674" s="7">
        <v>1</v>
      </c>
      <c r="Z2674" s="7">
        <f t="shared" si="329"/>
        <v>1</v>
      </c>
      <c r="AA2674" s="7">
        <f t="shared" si="330"/>
        <v>1</v>
      </c>
      <c r="AB2674" s="7" t="b">
        <f t="shared" si="331"/>
        <v>1</v>
      </c>
      <c r="AC2674" s="7" t="b">
        <f t="shared" si="332"/>
        <v>0</v>
      </c>
      <c r="AD2674" s="7" t="b">
        <f t="shared" si="333"/>
        <v>0</v>
      </c>
      <c r="AE2674" s="7" t="b">
        <f t="shared" si="334"/>
        <v>0</v>
      </c>
      <c r="AF2674" s="7" t="b">
        <f t="shared" si="335"/>
        <v>0</v>
      </c>
      <c r="AH2674" t="b">
        <f>AND(Table252102[[#This Row],[Developmental toxicity]:[Reproductive toxicity]])</f>
        <v>0</v>
      </c>
    </row>
    <row r="2675" spans="1:34" x14ac:dyDescent="0.25">
      <c r="A2675" s="3">
        <f t="shared" si="328"/>
        <v>2674</v>
      </c>
      <c r="B2675" s="18"/>
      <c r="C2675" s="18" t="s">
        <v>20506</v>
      </c>
      <c r="D2675" s="18" t="s">
        <v>19178</v>
      </c>
      <c r="E2675" s="70" t="s">
        <v>20261</v>
      </c>
      <c r="F2675" s="18" t="s">
        <v>19595</v>
      </c>
      <c r="G2675" s="18" t="s">
        <v>19596</v>
      </c>
      <c r="H2675" s="18" t="s">
        <v>19596</v>
      </c>
      <c r="I2675" s="18" t="s">
        <v>19597</v>
      </c>
      <c r="J2675" s="18" t="s">
        <v>20</v>
      </c>
      <c r="K2675" s="80" t="e">
        <v>#N/A</v>
      </c>
      <c r="L2675" s="80" t="e">
        <v>#N/A</v>
      </c>
      <c r="M2675" s="80" t="e">
        <v>#N/A</v>
      </c>
      <c r="N2675" s="80" t="e">
        <v>#N/A</v>
      </c>
      <c r="O2675" s="80" t="e">
        <v>#N/A</v>
      </c>
      <c r="P2675" s="80" t="e">
        <v>#N/A</v>
      </c>
      <c r="Q2675" s="80" t="e">
        <v>#N/A</v>
      </c>
      <c r="R2675" s="80" t="e">
        <v>#N/A</v>
      </c>
      <c r="S2675" s="80" t="e">
        <v>#N/A</v>
      </c>
      <c r="T2675" s="80" t="e">
        <v>#N/A</v>
      </c>
      <c r="U2675" s="7" t="e">
        <v>#N/A</v>
      </c>
      <c r="V2675" s="80" t="e">
        <v>#N/A</v>
      </c>
      <c r="W2675" s="80" t="e">
        <v>#N/A</v>
      </c>
      <c r="X2675" s="80">
        <v>1</v>
      </c>
      <c r="Y2675" s="7" t="e">
        <v>#N/A</v>
      </c>
      <c r="Z2675" s="7">
        <f t="shared" si="329"/>
        <v>1</v>
      </c>
      <c r="AA2675" s="7">
        <f t="shared" si="330"/>
        <v>1</v>
      </c>
      <c r="AB2675" s="7" t="b">
        <f t="shared" si="331"/>
        <v>1</v>
      </c>
      <c r="AC2675" s="7" t="b">
        <f t="shared" si="332"/>
        <v>0</v>
      </c>
      <c r="AD2675" s="7" t="b">
        <f t="shared" si="333"/>
        <v>0</v>
      </c>
      <c r="AE2675" s="7" t="b">
        <f t="shared" si="334"/>
        <v>0</v>
      </c>
      <c r="AF2675" s="7" t="b">
        <f t="shared" si="335"/>
        <v>0</v>
      </c>
      <c r="AH2675" t="b">
        <f>AND(Table252102[[#This Row],[Developmental toxicity]:[Reproductive toxicity]])</f>
        <v>0</v>
      </c>
    </row>
    <row r="2676" spans="1:34" x14ac:dyDescent="0.25">
      <c r="A2676" s="3">
        <f t="shared" si="328"/>
        <v>2675</v>
      </c>
      <c r="B2676" s="18"/>
      <c r="C2676" s="18" t="s">
        <v>12549</v>
      </c>
      <c r="D2676" s="18" t="s">
        <v>12548</v>
      </c>
      <c r="E2676" s="70" t="s">
        <v>16518</v>
      </c>
      <c r="F2676" s="18" t="s">
        <v>16519</v>
      </c>
      <c r="G2676" s="18" t="s">
        <v>16520</v>
      </c>
      <c r="H2676" s="18" t="s">
        <v>16520</v>
      </c>
      <c r="I2676" s="18" t="s">
        <v>16521</v>
      </c>
      <c r="J2676" s="18"/>
      <c r="K2676" s="80" t="e">
        <v>#N/A</v>
      </c>
      <c r="L2676" s="80" t="e">
        <v>#N/A</v>
      </c>
      <c r="M2676" s="80" t="e">
        <v>#N/A</v>
      </c>
      <c r="N2676" s="80" t="e">
        <v>#N/A</v>
      </c>
      <c r="O2676" s="80" t="e">
        <v>#N/A</v>
      </c>
      <c r="P2676" s="80" t="e">
        <v>#N/A</v>
      </c>
      <c r="Q2676" s="80" t="e">
        <v>#N/A</v>
      </c>
      <c r="R2676" s="80" t="e">
        <v>#N/A</v>
      </c>
      <c r="S2676" s="80" t="e">
        <v>#N/A</v>
      </c>
      <c r="T2676" s="80" t="e">
        <v>#N/A</v>
      </c>
      <c r="U2676" s="7" t="e">
        <v>#N/A</v>
      </c>
      <c r="V2676" s="80" t="e">
        <v>#N/A</v>
      </c>
      <c r="W2676" s="18">
        <v>0</v>
      </c>
      <c r="X2676" s="18" t="e">
        <v>#N/A</v>
      </c>
      <c r="Y2676" s="7" t="e">
        <v>#N/A</v>
      </c>
      <c r="Z2676" s="7">
        <f t="shared" si="329"/>
        <v>0</v>
      </c>
      <c r="AA2676" s="7">
        <f t="shared" si="330"/>
        <v>0</v>
      </c>
      <c r="AB2676" s="7" t="b">
        <f t="shared" si="331"/>
        <v>0</v>
      </c>
      <c r="AC2676" s="7" t="b">
        <f t="shared" si="332"/>
        <v>1</v>
      </c>
      <c r="AD2676" s="7" t="b">
        <f t="shared" si="333"/>
        <v>0</v>
      </c>
      <c r="AE2676" s="7" t="b">
        <f t="shared" si="334"/>
        <v>1</v>
      </c>
      <c r="AF2676" s="7" t="b">
        <f t="shared" si="335"/>
        <v>0</v>
      </c>
      <c r="AH2676" t="b">
        <f>AND(Table252102[[#This Row],[Developmental toxicity]:[Reproductive toxicity]])</f>
        <v>0</v>
      </c>
    </row>
    <row r="2677" spans="1:34" x14ac:dyDescent="0.25">
      <c r="A2677" s="3">
        <f t="shared" si="328"/>
        <v>2676</v>
      </c>
      <c r="B2677" s="18"/>
      <c r="C2677" s="18" t="s">
        <v>12084</v>
      </c>
      <c r="D2677" s="18" t="s">
        <v>12083</v>
      </c>
      <c r="E2677" s="70" t="s">
        <v>15762</v>
      </c>
      <c r="F2677" s="18" t="s">
        <v>15763</v>
      </c>
      <c r="G2677" s="18" t="s">
        <v>12085</v>
      </c>
      <c r="H2677" s="18" t="s">
        <v>12085</v>
      </c>
      <c r="I2677" s="18" t="s">
        <v>15764</v>
      </c>
      <c r="J2677" s="18"/>
      <c r="K2677" s="80" t="e">
        <v>#N/A</v>
      </c>
      <c r="L2677" s="80" t="e">
        <v>#N/A</v>
      </c>
      <c r="M2677" s="80" t="e">
        <v>#N/A</v>
      </c>
      <c r="N2677" s="80" t="e">
        <v>#N/A</v>
      </c>
      <c r="O2677" s="80" t="e">
        <v>#N/A</v>
      </c>
      <c r="P2677" s="80" t="e">
        <v>#N/A</v>
      </c>
      <c r="Q2677" s="80" t="e">
        <v>#N/A</v>
      </c>
      <c r="R2677" s="80" t="e">
        <v>#N/A</v>
      </c>
      <c r="S2677" s="80" t="e">
        <v>#N/A</v>
      </c>
      <c r="T2677" s="80" t="e">
        <v>#N/A</v>
      </c>
      <c r="U2677" s="7" t="e">
        <v>#N/A</v>
      </c>
      <c r="V2677" s="80" t="e">
        <v>#N/A</v>
      </c>
      <c r="W2677" s="18">
        <v>0</v>
      </c>
      <c r="X2677" s="18" t="e">
        <v>#N/A</v>
      </c>
      <c r="Y2677" s="7" t="e">
        <v>#N/A</v>
      </c>
      <c r="Z2677" s="7">
        <f t="shared" si="329"/>
        <v>0</v>
      </c>
      <c r="AA2677" s="7">
        <f t="shared" si="330"/>
        <v>0</v>
      </c>
      <c r="AB2677" s="7" t="b">
        <f t="shared" si="331"/>
        <v>0</v>
      </c>
      <c r="AC2677" s="7" t="b">
        <f t="shared" si="332"/>
        <v>1</v>
      </c>
      <c r="AD2677" s="7" t="b">
        <f t="shared" si="333"/>
        <v>0</v>
      </c>
      <c r="AE2677" s="7" t="b">
        <f t="shared" si="334"/>
        <v>1</v>
      </c>
      <c r="AF2677" s="7" t="b">
        <f t="shared" si="335"/>
        <v>0</v>
      </c>
      <c r="AH2677" t="b">
        <f>AND(Table252102[[#This Row],[Developmental toxicity]:[Reproductive toxicity]])</f>
        <v>0</v>
      </c>
    </row>
    <row r="2678" spans="1:34" x14ac:dyDescent="0.25">
      <c r="A2678" s="3">
        <f t="shared" si="328"/>
        <v>2677</v>
      </c>
      <c r="B2678" s="18" t="s">
        <v>1440</v>
      </c>
      <c r="C2678" s="84" t="s">
        <v>473</v>
      </c>
      <c r="D2678" s="73" t="s">
        <v>1624</v>
      </c>
      <c r="E2678" s="70" t="s">
        <v>4617</v>
      </c>
      <c r="F2678" s="81" t="s">
        <v>1652</v>
      </c>
      <c r="G2678" s="81" t="s">
        <v>1640</v>
      </c>
      <c r="H2678" s="18" t="s">
        <v>1640</v>
      </c>
      <c r="I2678" s="18" t="s">
        <v>6437</v>
      </c>
      <c r="J2678" s="18" t="s">
        <v>1659</v>
      </c>
      <c r="K2678" s="80" t="e">
        <v>#N/A</v>
      </c>
      <c r="L2678" s="80">
        <v>1</v>
      </c>
      <c r="M2678" s="74" t="e">
        <v>#N/A</v>
      </c>
      <c r="N2678" s="74" t="e">
        <v>#N/A</v>
      </c>
      <c r="O2678" s="80">
        <v>1</v>
      </c>
      <c r="P2678" s="74">
        <v>0</v>
      </c>
      <c r="Q2678" s="74" t="e">
        <v>#N/A</v>
      </c>
      <c r="R2678" s="80" t="e">
        <v>#N/A</v>
      </c>
      <c r="S2678" s="74" t="e">
        <v>#N/A</v>
      </c>
      <c r="T2678" s="74">
        <v>0</v>
      </c>
      <c r="U2678" s="7" t="e">
        <v>#N/A</v>
      </c>
      <c r="V2678" s="80" t="e">
        <v>#N/A</v>
      </c>
      <c r="W2678" s="74" t="e">
        <v>#N/A</v>
      </c>
      <c r="X2678" s="74" t="e">
        <v>#N/A</v>
      </c>
      <c r="Y2678" s="7">
        <v>1</v>
      </c>
      <c r="Z2678" s="7">
        <f t="shared" si="329"/>
        <v>1</v>
      </c>
      <c r="AA2678" s="7">
        <f t="shared" si="330"/>
        <v>1</v>
      </c>
      <c r="AB2678" s="7" t="b">
        <f t="shared" si="331"/>
        <v>1</v>
      </c>
      <c r="AC2678" s="7" t="b">
        <f t="shared" si="332"/>
        <v>1</v>
      </c>
      <c r="AD2678" s="7" t="b">
        <f t="shared" si="333"/>
        <v>1</v>
      </c>
      <c r="AE2678" s="7" t="b">
        <f t="shared" si="334"/>
        <v>1</v>
      </c>
      <c r="AF2678" s="7" t="b">
        <f t="shared" si="335"/>
        <v>1</v>
      </c>
      <c r="AH2678" t="b">
        <f>AND(Table252102[[#This Row],[Developmental toxicity]:[Reproductive toxicity]])</f>
        <v>1</v>
      </c>
    </row>
    <row r="2679" spans="1:34" x14ac:dyDescent="0.25">
      <c r="A2679" s="3">
        <f t="shared" si="328"/>
        <v>2678</v>
      </c>
      <c r="B2679" s="18">
        <v>666</v>
      </c>
      <c r="C2679" s="18" t="s">
        <v>1342</v>
      </c>
      <c r="D2679" s="17" t="s">
        <v>5440</v>
      </c>
      <c r="E2679" s="79" t="s">
        <v>5014</v>
      </c>
      <c r="F2679" s="17" t="s">
        <v>5920</v>
      </c>
      <c r="G2679" s="18" t="s">
        <v>1343</v>
      </c>
      <c r="H2679" s="17" t="s">
        <v>6322</v>
      </c>
      <c r="I2679" s="17" t="s">
        <v>6959</v>
      </c>
      <c r="J2679" s="18" t="s">
        <v>1433</v>
      </c>
      <c r="K2679" s="80" t="e">
        <v>#N/A</v>
      </c>
      <c r="L2679" s="80">
        <v>1</v>
      </c>
      <c r="M2679" s="80" t="e">
        <v>#N/A</v>
      </c>
      <c r="N2679" s="80" t="e">
        <v>#N/A</v>
      </c>
      <c r="O2679" s="80" t="e">
        <v>#N/A</v>
      </c>
      <c r="P2679" s="18" t="e">
        <v>#N/A</v>
      </c>
      <c r="Q2679" s="18" t="e">
        <v>#N/A</v>
      </c>
      <c r="R2679" s="80" t="e">
        <v>#N/A</v>
      </c>
      <c r="S2679" s="18" t="e">
        <v>#N/A</v>
      </c>
      <c r="T2679" s="18" t="e">
        <v>#N/A</v>
      </c>
      <c r="U2679" s="7" t="e">
        <v>#N/A</v>
      </c>
      <c r="V2679" s="80" t="e">
        <v>#N/A</v>
      </c>
      <c r="W2679" s="18" t="e">
        <v>#N/A</v>
      </c>
      <c r="X2679" s="18" t="e">
        <v>#N/A</v>
      </c>
      <c r="Y2679" s="7" t="e">
        <v>#N/A</v>
      </c>
      <c r="Z2679" s="7">
        <f t="shared" si="329"/>
        <v>1</v>
      </c>
      <c r="AA2679" s="7">
        <f t="shared" si="330"/>
        <v>1</v>
      </c>
      <c r="AB2679" s="7" t="b">
        <f t="shared" si="331"/>
        <v>0</v>
      </c>
      <c r="AC2679" s="7" t="b">
        <f t="shared" si="332"/>
        <v>0</v>
      </c>
      <c r="AD2679" s="7" t="b">
        <f t="shared" si="333"/>
        <v>0</v>
      </c>
      <c r="AE2679" s="7" t="b">
        <f t="shared" si="334"/>
        <v>0</v>
      </c>
      <c r="AF2679" s="7" t="b">
        <f t="shared" si="335"/>
        <v>0</v>
      </c>
      <c r="AH2679" t="b">
        <f>AND(Table252102[[#This Row],[Developmental toxicity]:[Reproductive toxicity]])</f>
        <v>0</v>
      </c>
    </row>
    <row r="2680" spans="1:34" x14ac:dyDescent="0.25">
      <c r="A2680" s="3">
        <f t="shared" ref="A2680:A2743" si="336">ROW(A2679)</f>
        <v>2679</v>
      </c>
      <c r="B2680" s="18"/>
      <c r="C2680" s="18" t="s">
        <v>13151</v>
      </c>
      <c r="D2680" s="18" t="s">
        <v>13150</v>
      </c>
      <c r="E2680" s="70" t="s">
        <v>17420</v>
      </c>
      <c r="F2680" s="18" t="s">
        <v>17421</v>
      </c>
      <c r="G2680" s="18" t="s">
        <v>17422</v>
      </c>
      <c r="H2680" s="18" t="s">
        <v>17422</v>
      </c>
      <c r="I2680" s="18" t="s">
        <v>17423</v>
      </c>
      <c r="J2680" s="18"/>
      <c r="K2680" s="80" t="e">
        <v>#N/A</v>
      </c>
      <c r="L2680" s="80" t="e">
        <v>#N/A</v>
      </c>
      <c r="M2680" s="80" t="e">
        <v>#N/A</v>
      </c>
      <c r="N2680" s="80" t="e">
        <v>#N/A</v>
      </c>
      <c r="O2680" s="80" t="e">
        <v>#N/A</v>
      </c>
      <c r="P2680" s="80" t="e">
        <v>#N/A</v>
      </c>
      <c r="Q2680" s="80" t="e">
        <v>#N/A</v>
      </c>
      <c r="R2680" s="80" t="e">
        <v>#N/A</v>
      </c>
      <c r="S2680" s="80" t="e">
        <v>#N/A</v>
      </c>
      <c r="T2680" s="80" t="e">
        <v>#N/A</v>
      </c>
      <c r="U2680" s="7" t="e">
        <v>#N/A</v>
      </c>
      <c r="V2680" s="80" t="e">
        <v>#N/A</v>
      </c>
      <c r="W2680" s="18">
        <v>0</v>
      </c>
      <c r="X2680" s="18" t="e">
        <v>#N/A</v>
      </c>
      <c r="Y2680" s="7" t="e">
        <v>#N/A</v>
      </c>
      <c r="Z2680" s="7">
        <f t="shared" ref="Z2680:Z2743" si="337">IF(COUNTIF(K2680:Y2680,1)&gt;0,1,0)</f>
        <v>0</v>
      </c>
      <c r="AA2680" s="7">
        <f t="shared" ref="AA2680:AA2743" si="338">IF(COUNTIF(K2680:Y2680,1)&gt;COUNTIF(K2680:Y2680,0),1,0)</f>
        <v>0</v>
      </c>
      <c r="AB2680" s="7" t="b">
        <f t="shared" ref="AB2680:AB2743" si="339">OR(IF(COUNT(K2680)&gt;0,TRUE,FALSE),IF(COUNT(M2680)&gt;0,TRUE,FALSE),IF(COUNT(T2680:V2680)&gt;0,TRUE,FALSE),IF(COUNT(X2680:Y2680)&gt;0,TRUE,FALSE))</f>
        <v>0</v>
      </c>
      <c r="AC2680" s="7" t="b">
        <f t="shared" ref="AC2680:AC2743" si="340">OR(IF(COUNT(N2680:S2680)&gt;0,TRUE,FALSE),IF(COUNT(W2680)&gt;0,TRUE,FALSE))</f>
        <v>1</v>
      </c>
      <c r="AD2680" s="7" t="b">
        <f t="shared" ref="AD2680:AD2743" si="341">OR(IF(COUNT(T2680:V2680)&gt;0,TRUE,FALSE),IF(COUNT(P2680:S2680)&gt;0,TRUE,FALSE))</f>
        <v>0</v>
      </c>
      <c r="AE2680" s="7" t="b">
        <f t="shared" ref="AE2680:AE2743" si="342">OR(IF(COUNT(K2680)&gt;0,TRUE,FALSE),,IF(COUNT(W2680)&gt;0,TRUE,FALSE),IF(COUNT(M2680:O2680)&gt;0,TRUE,FALSE))</f>
        <v>1</v>
      </c>
      <c r="AF2680" s="7" t="b">
        <f t="shared" ref="AF2680:AF2743" si="343">OR(IF(COUNT(U2680:V2680)&gt;0,TRUE,FALSE),IF(COUNT(M2680)&gt;0,TRUE,FALSE),IF(COUNT(N2680:S2680)&gt;0,TRUE,FALSE))</f>
        <v>0</v>
      </c>
      <c r="AH2680" t="b">
        <f>AND(Table252102[[#This Row],[Developmental toxicity]:[Reproductive toxicity]])</f>
        <v>0</v>
      </c>
    </row>
    <row r="2681" spans="1:34" x14ac:dyDescent="0.25">
      <c r="A2681" s="3">
        <f t="shared" si="336"/>
        <v>2680</v>
      </c>
      <c r="B2681" s="18"/>
      <c r="C2681" s="18" t="s">
        <v>20640</v>
      </c>
      <c r="D2681" s="18" t="s">
        <v>19314</v>
      </c>
      <c r="E2681" s="70" t="s">
        <v>20395</v>
      </c>
      <c r="F2681" s="18" t="s">
        <v>20049</v>
      </c>
      <c r="G2681" s="18" t="s">
        <v>20050</v>
      </c>
      <c r="H2681" s="18" t="s">
        <v>20050</v>
      </c>
      <c r="I2681" s="18" t="s">
        <v>20051</v>
      </c>
      <c r="J2681" s="18" t="s">
        <v>20</v>
      </c>
      <c r="K2681" s="80" t="e">
        <v>#N/A</v>
      </c>
      <c r="L2681" s="80" t="e">
        <v>#N/A</v>
      </c>
      <c r="M2681" s="80" t="e">
        <v>#N/A</v>
      </c>
      <c r="N2681" s="80" t="e">
        <v>#N/A</v>
      </c>
      <c r="O2681" s="80" t="e">
        <v>#N/A</v>
      </c>
      <c r="P2681" s="80" t="e">
        <v>#N/A</v>
      </c>
      <c r="Q2681" s="80" t="e">
        <v>#N/A</v>
      </c>
      <c r="R2681" s="80" t="e">
        <v>#N/A</v>
      </c>
      <c r="S2681" s="80" t="e">
        <v>#N/A</v>
      </c>
      <c r="T2681" s="80" t="e">
        <v>#N/A</v>
      </c>
      <c r="U2681" s="7" t="e">
        <v>#N/A</v>
      </c>
      <c r="V2681" s="80" t="e">
        <v>#N/A</v>
      </c>
      <c r="W2681" s="80" t="e">
        <v>#N/A</v>
      </c>
      <c r="X2681" s="80">
        <v>0</v>
      </c>
      <c r="Y2681" s="7" t="e">
        <v>#N/A</v>
      </c>
      <c r="Z2681" s="7">
        <f t="shared" si="337"/>
        <v>0</v>
      </c>
      <c r="AA2681" s="7">
        <f t="shared" si="338"/>
        <v>0</v>
      </c>
      <c r="AB2681" s="7" t="b">
        <f t="shared" si="339"/>
        <v>1</v>
      </c>
      <c r="AC2681" s="7" t="b">
        <f t="shared" si="340"/>
        <v>0</v>
      </c>
      <c r="AD2681" s="7" t="b">
        <f t="shared" si="341"/>
        <v>0</v>
      </c>
      <c r="AE2681" s="7" t="b">
        <f t="shared" si="342"/>
        <v>0</v>
      </c>
      <c r="AF2681" s="7" t="b">
        <f t="shared" si="343"/>
        <v>0</v>
      </c>
      <c r="AH2681" t="b">
        <f>AND(Table252102[[#This Row],[Developmental toxicity]:[Reproductive toxicity]])</f>
        <v>0</v>
      </c>
    </row>
    <row r="2682" spans="1:34" x14ac:dyDescent="0.25">
      <c r="A2682" s="3">
        <f t="shared" si="336"/>
        <v>2681</v>
      </c>
      <c r="B2682" s="18" t="s">
        <v>1440</v>
      </c>
      <c r="C2682" s="18" t="s">
        <v>2171</v>
      </c>
      <c r="D2682" s="18" t="s">
        <v>3067</v>
      </c>
      <c r="E2682" s="79" t="s">
        <v>7451</v>
      </c>
      <c r="F2682" s="17" t="s">
        <v>8299</v>
      </c>
      <c r="G2682" s="17" t="s">
        <v>9396</v>
      </c>
      <c r="H2682" s="17" t="s">
        <v>9396</v>
      </c>
      <c r="I2682" s="17" t="s">
        <v>9397</v>
      </c>
      <c r="J2682" s="18"/>
      <c r="K2682" s="80" t="e">
        <v>#N/A</v>
      </c>
      <c r="L2682" s="80" t="e">
        <v>#N/A</v>
      </c>
      <c r="M2682" s="80" t="e">
        <v>#N/A</v>
      </c>
      <c r="N2682" s="80" t="e">
        <v>#N/A</v>
      </c>
      <c r="O2682" s="80" t="e">
        <v>#N/A</v>
      </c>
      <c r="P2682" s="80" t="e">
        <v>#N/A</v>
      </c>
      <c r="Q2682" s="80" t="e">
        <v>#N/A</v>
      </c>
      <c r="R2682" s="80" t="e">
        <v>#N/A</v>
      </c>
      <c r="S2682" s="80" t="e">
        <v>#N/A</v>
      </c>
      <c r="T2682" s="80">
        <v>0</v>
      </c>
      <c r="U2682" s="7" t="e">
        <v>#N/A</v>
      </c>
      <c r="V2682" s="80" t="e">
        <v>#N/A</v>
      </c>
      <c r="W2682" s="80" t="e">
        <v>#N/A</v>
      </c>
      <c r="X2682" s="80" t="e">
        <v>#N/A</v>
      </c>
      <c r="Y2682" s="7" t="e">
        <v>#N/A</v>
      </c>
      <c r="Z2682" s="7">
        <f t="shared" si="337"/>
        <v>0</v>
      </c>
      <c r="AA2682" s="7">
        <f t="shared" si="338"/>
        <v>0</v>
      </c>
      <c r="AB2682" s="7" t="b">
        <f t="shared" si="339"/>
        <v>1</v>
      </c>
      <c r="AC2682" s="7" t="b">
        <f t="shared" si="340"/>
        <v>0</v>
      </c>
      <c r="AD2682" s="7" t="b">
        <f t="shared" si="341"/>
        <v>1</v>
      </c>
      <c r="AE2682" s="7" t="b">
        <f t="shared" si="342"/>
        <v>0</v>
      </c>
      <c r="AF2682" s="7" t="b">
        <f t="shared" si="343"/>
        <v>0</v>
      </c>
      <c r="AH2682" t="b">
        <f>AND(Table252102[[#This Row],[Developmental toxicity]:[Reproductive toxicity]])</f>
        <v>0</v>
      </c>
    </row>
    <row r="2683" spans="1:34" x14ac:dyDescent="0.25">
      <c r="A2683" s="3">
        <f t="shared" si="336"/>
        <v>2682</v>
      </c>
      <c r="B2683" s="18"/>
      <c r="C2683" s="18" t="s">
        <v>11140</v>
      </c>
      <c r="D2683" s="18" t="s">
        <v>11139</v>
      </c>
      <c r="E2683" s="70" t="s">
        <v>14100</v>
      </c>
      <c r="F2683" s="18" t="s">
        <v>14101</v>
      </c>
      <c r="G2683" s="18" t="s">
        <v>14102</v>
      </c>
      <c r="H2683" s="18" t="s">
        <v>14103</v>
      </c>
      <c r="I2683" s="18" t="s">
        <v>14104</v>
      </c>
      <c r="J2683" s="18"/>
      <c r="K2683" s="80" t="e">
        <v>#N/A</v>
      </c>
      <c r="L2683" s="80" t="e">
        <v>#N/A</v>
      </c>
      <c r="M2683" s="80" t="e">
        <v>#N/A</v>
      </c>
      <c r="N2683" s="80" t="e">
        <v>#N/A</v>
      </c>
      <c r="O2683" s="80" t="e">
        <v>#N/A</v>
      </c>
      <c r="P2683" s="80" t="e">
        <v>#N/A</v>
      </c>
      <c r="Q2683" s="80" t="e">
        <v>#N/A</v>
      </c>
      <c r="R2683" s="80" t="e">
        <v>#N/A</v>
      </c>
      <c r="S2683" s="80" t="e">
        <v>#N/A</v>
      </c>
      <c r="T2683" s="80" t="e">
        <v>#N/A</v>
      </c>
      <c r="U2683" s="7" t="e">
        <v>#N/A</v>
      </c>
      <c r="V2683" s="80" t="e">
        <v>#N/A</v>
      </c>
      <c r="W2683" s="18">
        <v>1</v>
      </c>
      <c r="X2683" s="18" t="e">
        <v>#N/A</v>
      </c>
      <c r="Y2683" s="7" t="e">
        <v>#N/A</v>
      </c>
      <c r="Z2683" s="7">
        <f t="shared" si="337"/>
        <v>1</v>
      </c>
      <c r="AA2683" s="7">
        <f t="shared" si="338"/>
        <v>1</v>
      </c>
      <c r="AB2683" s="7" t="b">
        <f t="shared" si="339"/>
        <v>0</v>
      </c>
      <c r="AC2683" s="7" t="b">
        <f t="shared" si="340"/>
        <v>1</v>
      </c>
      <c r="AD2683" s="7" t="b">
        <f t="shared" si="341"/>
        <v>0</v>
      </c>
      <c r="AE2683" s="7" t="b">
        <f t="shared" si="342"/>
        <v>1</v>
      </c>
      <c r="AF2683" s="7" t="b">
        <f t="shared" si="343"/>
        <v>0</v>
      </c>
      <c r="AH2683" t="b">
        <f>AND(Table252102[[#This Row],[Developmental toxicity]:[Reproductive toxicity]])</f>
        <v>0</v>
      </c>
    </row>
    <row r="2684" spans="1:34" x14ac:dyDescent="0.25">
      <c r="A2684" s="3">
        <f t="shared" si="336"/>
        <v>2683</v>
      </c>
      <c r="B2684" s="18" t="s">
        <v>1440</v>
      </c>
      <c r="C2684" s="18" t="s">
        <v>2145</v>
      </c>
      <c r="D2684" s="18" t="s">
        <v>3038</v>
      </c>
      <c r="E2684" s="79" t="s">
        <v>7425</v>
      </c>
      <c r="F2684" s="17" t="s">
        <v>8273</v>
      </c>
      <c r="G2684" s="17" t="s">
        <v>9342</v>
      </c>
      <c r="H2684" s="17" t="s">
        <v>9342</v>
      </c>
      <c r="I2684" s="17" t="s">
        <v>9343</v>
      </c>
      <c r="J2684" s="18"/>
      <c r="K2684" s="80" t="e">
        <v>#N/A</v>
      </c>
      <c r="L2684" s="80" t="e">
        <v>#N/A</v>
      </c>
      <c r="M2684" s="80" t="e">
        <v>#N/A</v>
      </c>
      <c r="N2684" s="80" t="e">
        <v>#N/A</v>
      </c>
      <c r="O2684" s="80" t="e">
        <v>#N/A</v>
      </c>
      <c r="P2684" s="80" t="e">
        <v>#N/A</v>
      </c>
      <c r="Q2684" s="80" t="e">
        <v>#N/A</v>
      </c>
      <c r="R2684" s="80" t="e">
        <v>#N/A</v>
      </c>
      <c r="S2684" s="80" t="e">
        <v>#N/A</v>
      </c>
      <c r="T2684" s="80">
        <v>0</v>
      </c>
      <c r="U2684" s="7" t="e">
        <v>#N/A</v>
      </c>
      <c r="V2684" s="80" t="e">
        <v>#N/A</v>
      </c>
      <c r="W2684" s="80" t="e">
        <v>#N/A</v>
      </c>
      <c r="X2684" s="80" t="e">
        <v>#N/A</v>
      </c>
      <c r="Y2684" s="7" t="e">
        <v>#N/A</v>
      </c>
      <c r="Z2684" s="7">
        <f t="shared" si="337"/>
        <v>0</v>
      </c>
      <c r="AA2684" s="7">
        <f t="shared" si="338"/>
        <v>0</v>
      </c>
      <c r="AB2684" s="7" t="b">
        <f t="shared" si="339"/>
        <v>1</v>
      </c>
      <c r="AC2684" s="7" t="b">
        <f t="shared" si="340"/>
        <v>0</v>
      </c>
      <c r="AD2684" s="7" t="b">
        <f t="shared" si="341"/>
        <v>1</v>
      </c>
      <c r="AE2684" s="7" t="b">
        <f t="shared" si="342"/>
        <v>0</v>
      </c>
      <c r="AF2684" s="7" t="b">
        <f t="shared" si="343"/>
        <v>0</v>
      </c>
      <c r="AH2684" t="b">
        <f>AND(Table252102[[#This Row],[Developmental toxicity]:[Reproductive toxicity]])</f>
        <v>0</v>
      </c>
    </row>
    <row r="2685" spans="1:34" x14ac:dyDescent="0.25">
      <c r="A2685" s="3">
        <f t="shared" si="336"/>
        <v>2684</v>
      </c>
      <c r="B2685" s="18">
        <v>12852</v>
      </c>
      <c r="C2685" s="17" t="s">
        <v>4180</v>
      </c>
      <c r="D2685" s="18" t="s">
        <v>311</v>
      </c>
      <c r="E2685" s="79" t="s">
        <v>4110</v>
      </c>
      <c r="F2685" s="17" t="s">
        <v>3932</v>
      </c>
      <c r="G2685" s="17" t="s">
        <v>4529</v>
      </c>
      <c r="H2685" s="17" t="s">
        <v>4529</v>
      </c>
      <c r="I2685" s="17" t="s">
        <v>4530</v>
      </c>
      <c r="J2685" s="18" t="s">
        <v>283</v>
      </c>
      <c r="K2685" s="7" t="e">
        <v>#N/A</v>
      </c>
      <c r="L2685" s="80" t="e">
        <v>#N/A</v>
      </c>
      <c r="M2685" s="18" t="e">
        <v>#N/A</v>
      </c>
      <c r="N2685" s="80" t="e">
        <v>#N/A</v>
      </c>
      <c r="O2685" s="80" t="e">
        <v>#N/A</v>
      </c>
      <c r="P2685" s="18" t="e">
        <v>#N/A</v>
      </c>
      <c r="Q2685" s="18" t="e">
        <v>#N/A</v>
      </c>
      <c r="R2685" s="80" t="e">
        <v>#N/A</v>
      </c>
      <c r="S2685" s="18" t="e">
        <v>#N/A</v>
      </c>
      <c r="T2685" s="18" t="e">
        <v>#N/A</v>
      </c>
      <c r="U2685" s="7" t="e">
        <v>#N/A</v>
      </c>
      <c r="V2685" s="80" t="e">
        <v>#N/A</v>
      </c>
      <c r="W2685" s="18" t="e">
        <v>#N/A</v>
      </c>
      <c r="X2685" s="18">
        <v>1</v>
      </c>
      <c r="Y2685" s="7" t="e">
        <v>#N/A</v>
      </c>
      <c r="Z2685" s="7">
        <f t="shared" si="337"/>
        <v>1</v>
      </c>
      <c r="AA2685" s="7">
        <f t="shared" si="338"/>
        <v>1</v>
      </c>
      <c r="AB2685" s="7" t="b">
        <f t="shared" si="339"/>
        <v>1</v>
      </c>
      <c r="AC2685" s="7" t="b">
        <f t="shared" si="340"/>
        <v>0</v>
      </c>
      <c r="AD2685" s="7" t="b">
        <f t="shared" si="341"/>
        <v>0</v>
      </c>
      <c r="AE2685" s="7" t="b">
        <f t="shared" si="342"/>
        <v>0</v>
      </c>
      <c r="AF2685" s="7" t="b">
        <f t="shared" si="343"/>
        <v>0</v>
      </c>
      <c r="AH2685" t="b">
        <f>AND(Table252102[[#This Row],[Developmental toxicity]:[Reproductive toxicity]])</f>
        <v>0</v>
      </c>
    </row>
    <row r="2686" spans="1:34" x14ac:dyDescent="0.25">
      <c r="A2686" s="3">
        <f t="shared" si="336"/>
        <v>2685</v>
      </c>
      <c r="B2686" s="18"/>
      <c r="C2686" s="18" t="s">
        <v>20516</v>
      </c>
      <c r="D2686" s="18" t="s">
        <v>19188</v>
      </c>
      <c r="E2686" s="70" t="s">
        <v>20271</v>
      </c>
      <c r="F2686" s="18" t="s">
        <v>19630</v>
      </c>
      <c r="G2686" s="18" t="s">
        <v>19631</v>
      </c>
      <c r="H2686" s="18" t="s">
        <v>19631</v>
      </c>
      <c r="I2686" s="18" t="s">
        <v>19632</v>
      </c>
      <c r="J2686" s="18" t="s">
        <v>20</v>
      </c>
      <c r="K2686" s="80" t="e">
        <v>#N/A</v>
      </c>
      <c r="L2686" s="80" t="e">
        <v>#N/A</v>
      </c>
      <c r="M2686" s="80" t="e">
        <v>#N/A</v>
      </c>
      <c r="N2686" s="80" t="e">
        <v>#N/A</v>
      </c>
      <c r="O2686" s="80" t="e">
        <v>#N/A</v>
      </c>
      <c r="P2686" s="80" t="e">
        <v>#N/A</v>
      </c>
      <c r="Q2686" s="80" t="e">
        <v>#N/A</v>
      </c>
      <c r="R2686" s="80" t="e">
        <v>#N/A</v>
      </c>
      <c r="S2686" s="80" t="e">
        <v>#N/A</v>
      </c>
      <c r="T2686" s="80" t="e">
        <v>#N/A</v>
      </c>
      <c r="U2686" s="7" t="e">
        <v>#N/A</v>
      </c>
      <c r="V2686" s="80" t="e">
        <v>#N/A</v>
      </c>
      <c r="W2686" s="80" t="e">
        <v>#N/A</v>
      </c>
      <c r="X2686" s="80">
        <v>1</v>
      </c>
      <c r="Y2686" s="7" t="e">
        <v>#N/A</v>
      </c>
      <c r="Z2686" s="7">
        <f t="shared" si="337"/>
        <v>1</v>
      </c>
      <c r="AA2686" s="7">
        <f t="shared" si="338"/>
        <v>1</v>
      </c>
      <c r="AB2686" s="7" t="b">
        <f t="shared" si="339"/>
        <v>1</v>
      </c>
      <c r="AC2686" s="7" t="b">
        <f t="shared" si="340"/>
        <v>0</v>
      </c>
      <c r="AD2686" s="7" t="b">
        <f t="shared" si="341"/>
        <v>0</v>
      </c>
      <c r="AE2686" s="7" t="b">
        <f t="shared" si="342"/>
        <v>0</v>
      </c>
      <c r="AF2686" s="7" t="b">
        <f t="shared" si="343"/>
        <v>0</v>
      </c>
      <c r="AH2686" t="b">
        <f>AND(Table252102[[#This Row],[Developmental toxicity]:[Reproductive toxicity]])</f>
        <v>0</v>
      </c>
    </row>
    <row r="2687" spans="1:34" x14ac:dyDescent="0.25">
      <c r="A2687" s="3">
        <f t="shared" si="336"/>
        <v>2686</v>
      </c>
      <c r="B2687" s="18" t="s">
        <v>1440</v>
      </c>
      <c r="C2687" s="18" t="s">
        <v>2174</v>
      </c>
      <c r="D2687" s="18" t="s">
        <v>3071</v>
      </c>
      <c r="E2687" s="79" t="s">
        <v>7454</v>
      </c>
      <c r="F2687" s="17" t="s">
        <v>8302</v>
      </c>
      <c r="G2687" s="17" t="s">
        <v>9402</v>
      </c>
      <c r="H2687" s="17" t="s">
        <v>9402</v>
      </c>
      <c r="I2687" s="17" t="s">
        <v>9403</v>
      </c>
      <c r="J2687" s="18"/>
      <c r="K2687" s="80" t="e">
        <v>#N/A</v>
      </c>
      <c r="L2687" s="80" t="e">
        <v>#N/A</v>
      </c>
      <c r="M2687" s="80" t="e">
        <v>#N/A</v>
      </c>
      <c r="N2687" s="80" t="e">
        <v>#N/A</v>
      </c>
      <c r="O2687" s="80" t="e">
        <v>#N/A</v>
      </c>
      <c r="P2687" s="80" t="e">
        <v>#N/A</v>
      </c>
      <c r="Q2687" s="80" t="e">
        <v>#N/A</v>
      </c>
      <c r="R2687" s="80" t="e">
        <v>#N/A</v>
      </c>
      <c r="S2687" s="80" t="e">
        <v>#N/A</v>
      </c>
      <c r="T2687" s="80">
        <v>0</v>
      </c>
      <c r="U2687" s="7" t="e">
        <v>#N/A</v>
      </c>
      <c r="V2687" s="80" t="e">
        <v>#N/A</v>
      </c>
      <c r="W2687" s="80" t="e">
        <v>#N/A</v>
      </c>
      <c r="X2687" s="80" t="e">
        <v>#N/A</v>
      </c>
      <c r="Y2687" s="7" t="e">
        <v>#N/A</v>
      </c>
      <c r="Z2687" s="7">
        <f t="shared" si="337"/>
        <v>0</v>
      </c>
      <c r="AA2687" s="7">
        <f t="shared" si="338"/>
        <v>0</v>
      </c>
      <c r="AB2687" s="7" t="b">
        <f t="shared" si="339"/>
        <v>1</v>
      </c>
      <c r="AC2687" s="7" t="b">
        <f t="shared" si="340"/>
        <v>0</v>
      </c>
      <c r="AD2687" s="7" t="b">
        <f t="shared" si="341"/>
        <v>1</v>
      </c>
      <c r="AE2687" s="7" t="b">
        <f t="shared" si="342"/>
        <v>0</v>
      </c>
      <c r="AF2687" s="7" t="b">
        <f t="shared" si="343"/>
        <v>0</v>
      </c>
      <c r="AH2687" t="b">
        <f>AND(Table252102[[#This Row],[Developmental toxicity]:[Reproductive toxicity]])</f>
        <v>0</v>
      </c>
    </row>
    <row r="2688" spans="1:34" x14ac:dyDescent="0.25">
      <c r="A2688" s="3">
        <f t="shared" si="336"/>
        <v>2687</v>
      </c>
      <c r="B2688" s="18"/>
      <c r="C2688" s="18" t="s">
        <v>12076</v>
      </c>
      <c r="D2688" s="18" t="s">
        <v>17887</v>
      </c>
      <c r="E2688" s="70" t="s">
        <v>15752</v>
      </c>
      <c r="F2688" s="18" t="s">
        <v>15753</v>
      </c>
      <c r="G2688" s="18" t="s">
        <v>12077</v>
      </c>
      <c r="H2688" s="18" t="s">
        <v>12077</v>
      </c>
      <c r="I2688" s="18" t="s">
        <v>15754</v>
      </c>
      <c r="J2688" s="18"/>
      <c r="K2688" s="80" t="e">
        <v>#N/A</v>
      </c>
      <c r="L2688" s="80" t="e">
        <v>#N/A</v>
      </c>
      <c r="M2688" s="80" t="e">
        <v>#N/A</v>
      </c>
      <c r="N2688" s="80" t="e">
        <v>#N/A</v>
      </c>
      <c r="O2688" s="80" t="e">
        <v>#N/A</v>
      </c>
      <c r="P2688" s="80" t="e">
        <v>#N/A</v>
      </c>
      <c r="Q2688" s="80" t="e">
        <v>#N/A</v>
      </c>
      <c r="R2688" s="80" t="e">
        <v>#N/A</v>
      </c>
      <c r="S2688" s="80" t="e">
        <v>#N/A</v>
      </c>
      <c r="T2688" s="80" t="e">
        <v>#N/A</v>
      </c>
      <c r="U2688" s="7" t="e">
        <v>#N/A</v>
      </c>
      <c r="V2688" s="80" t="e">
        <v>#N/A</v>
      </c>
      <c r="W2688" s="18">
        <v>0</v>
      </c>
      <c r="X2688" s="18" t="e">
        <v>#N/A</v>
      </c>
      <c r="Y2688" s="7" t="e">
        <v>#N/A</v>
      </c>
      <c r="Z2688" s="7">
        <f t="shared" si="337"/>
        <v>0</v>
      </c>
      <c r="AA2688" s="7">
        <f t="shared" si="338"/>
        <v>0</v>
      </c>
      <c r="AB2688" s="7" t="b">
        <f t="shared" si="339"/>
        <v>0</v>
      </c>
      <c r="AC2688" s="7" t="b">
        <f t="shared" si="340"/>
        <v>1</v>
      </c>
      <c r="AD2688" s="7" t="b">
        <f t="shared" si="341"/>
        <v>0</v>
      </c>
      <c r="AE2688" s="7" t="b">
        <f t="shared" si="342"/>
        <v>1</v>
      </c>
      <c r="AF2688" s="7" t="b">
        <f t="shared" si="343"/>
        <v>0</v>
      </c>
      <c r="AH2688" t="b">
        <f>AND(Table252102[[#This Row],[Developmental toxicity]:[Reproductive toxicity]])</f>
        <v>0</v>
      </c>
    </row>
    <row r="2689" spans="1:34" x14ac:dyDescent="0.25">
      <c r="A2689" s="3">
        <f t="shared" si="336"/>
        <v>2688</v>
      </c>
      <c r="B2689" s="18" t="s">
        <v>1440</v>
      </c>
      <c r="C2689" s="18" t="s">
        <v>2739</v>
      </c>
      <c r="D2689" s="18" t="s">
        <v>3712</v>
      </c>
      <c r="E2689" s="70" t="s">
        <v>8009</v>
      </c>
      <c r="F2689" s="18" t="s">
        <v>8844</v>
      </c>
      <c r="G2689" s="18" t="s">
        <v>10640</v>
      </c>
      <c r="H2689" s="18" t="s">
        <v>10640</v>
      </c>
      <c r="I2689" s="18" t="s">
        <v>10641</v>
      </c>
      <c r="J2689" s="18"/>
      <c r="K2689" s="80" t="e">
        <v>#N/A</v>
      </c>
      <c r="L2689" s="80" t="e">
        <v>#N/A</v>
      </c>
      <c r="M2689" s="80" t="e">
        <v>#N/A</v>
      </c>
      <c r="N2689" s="80" t="e">
        <v>#N/A</v>
      </c>
      <c r="O2689" s="80" t="e">
        <v>#N/A</v>
      </c>
      <c r="P2689" s="80" t="e">
        <v>#N/A</v>
      </c>
      <c r="Q2689" s="80" t="e">
        <v>#N/A</v>
      </c>
      <c r="R2689" s="80" t="e">
        <v>#N/A</v>
      </c>
      <c r="S2689" s="80" t="e">
        <v>#N/A</v>
      </c>
      <c r="T2689" s="80">
        <v>1</v>
      </c>
      <c r="U2689" s="7" t="e">
        <v>#N/A</v>
      </c>
      <c r="V2689" s="80" t="e">
        <v>#N/A</v>
      </c>
      <c r="W2689" s="80" t="e">
        <v>#N/A</v>
      </c>
      <c r="X2689" s="80" t="e">
        <v>#N/A</v>
      </c>
      <c r="Y2689" s="7" t="e">
        <v>#N/A</v>
      </c>
      <c r="Z2689" s="7">
        <f t="shared" si="337"/>
        <v>1</v>
      </c>
      <c r="AA2689" s="7">
        <f t="shared" si="338"/>
        <v>1</v>
      </c>
      <c r="AB2689" s="7" t="b">
        <f t="shared" si="339"/>
        <v>1</v>
      </c>
      <c r="AC2689" s="7" t="b">
        <f t="shared" si="340"/>
        <v>0</v>
      </c>
      <c r="AD2689" s="7" t="b">
        <f t="shared" si="341"/>
        <v>1</v>
      </c>
      <c r="AE2689" s="7" t="b">
        <f t="shared" si="342"/>
        <v>0</v>
      </c>
      <c r="AF2689" s="7" t="b">
        <f t="shared" si="343"/>
        <v>0</v>
      </c>
      <c r="AH2689" t="b">
        <f>AND(Table252102[[#This Row],[Developmental toxicity]:[Reproductive toxicity]])</f>
        <v>0</v>
      </c>
    </row>
    <row r="2690" spans="1:34" x14ac:dyDescent="0.25">
      <c r="A2690" s="3">
        <f t="shared" si="336"/>
        <v>2689</v>
      </c>
      <c r="B2690" s="18" t="s">
        <v>1440</v>
      </c>
      <c r="C2690" s="18" t="s">
        <v>2385</v>
      </c>
      <c r="D2690" s="18" t="s">
        <v>3311</v>
      </c>
      <c r="E2690" s="70" t="s">
        <v>7662</v>
      </c>
      <c r="F2690" s="18" t="s">
        <v>8503</v>
      </c>
      <c r="G2690" s="18" t="s">
        <v>9856</v>
      </c>
      <c r="H2690" s="18" t="s">
        <v>9856</v>
      </c>
      <c r="I2690" s="18" t="s">
        <v>9857</v>
      </c>
      <c r="J2690" s="18"/>
      <c r="K2690" s="80" t="e">
        <v>#N/A</v>
      </c>
      <c r="L2690" s="80" t="e">
        <v>#N/A</v>
      </c>
      <c r="M2690" s="80" t="e">
        <v>#N/A</v>
      </c>
      <c r="N2690" s="80" t="e">
        <v>#N/A</v>
      </c>
      <c r="O2690" s="80" t="e">
        <v>#N/A</v>
      </c>
      <c r="P2690" s="80" t="e">
        <v>#N/A</v>
      </c>
      <c r="Q2690" s="80" t="e">
        <v>#N/A</v>
      </c>
      <c r="R2690" s="80" t="e">
        <v>#N/A</v>
      </c>
      <c r="S2690" s="80" t="e">
        <v>#N/A</v>
      </c>
      <c r="T2690" s="80">
        <v>0</v>
      </c>
      <c r="U2690" s="7" t="e">
        <v>#N/A</v>
      </c>
      <c r="V2690" s="80" t="e">
        <v>#N/A</v>
      </c>
      <c r="W2690" s="80" t="e">
        <v>#N/A</v>
      </c>
      <c r="X2690" s="80" t="e">
        <v>#N/A</v>
      </c>
      <c r="Y2690" s="7">
        <v>0</v>
      </c>
      <c r="Z2690" s="7">
        <f t="shared" si="337"/>
        <v>0</v>
      </c>
      <c r="AA2690" s="7">
        <f t="shared" si="338"/>
        <v>0</v>
      </c>
      <c r="AB2690" s="7" t="b">
        <f t="shared" si="339"/>
        <v>1</v>
      </c>
      <c r="AC2690" s="7" t="b">
        <f t="shared" si="340"/>
        <v>0</v>
      </c>
      <c r="AD2690" s="7" t="b">
        <f t="shared" si="341"/>
        <v>1</v>
      </c>
      <c r="AE2690" s="7" t="b">
        <f t="shared" si="342"/>
        <v>0</v>
      </c>
      <c r="AF2690" s="7" t="b">
        <f t="shared" si="343"/>
        <v>0</v>
      </c>
      <c r="AH2690" t="b">
        <f>AND(Table252102[[#This Row],[Developmental toxicity]:[Reproductive toxicity]])</f>
        <v>0</v>
      </c>
    </row>
    <row r="2691" spans="1:34" x14ac:dyDescent="0.25">
      <c r="A2691" s="3">
        <f t="shared" si="336"/>
        <v>2690</v>
      </c>
      <c r="B2691" s="18"/>
      <c r="C2691" s="18" t="s">
        <v>11888</v>
      </c>
      <c r="D2691" s="18" t="s">
        <v>11887</v>
      </c>
      <c r="E2691" s="70" t="s">
        <v>15487</v>
      </c>
      <c r="F2691" s="18" t="s">
        <v>15488</v>
      </c>
      <c r="G2691" s="18" t="s">
        <v>11889</v>
      </c>
      <c r="H2691" s="18" t="s">
        <v>11889</v>
      </c>
      <c r="I2691" s="18" t="s">
        <v>15489</v>
      </c>
      <c r="J2691" s="18"/>
      <c r="K2691" s="80" t="e">
        <v>#N/A</v>
      </c>
      <c r="L2691" s="80" t="e">
        <v>#N/A</v>
      </c>
      <c r="M2691" s="80" t="e">
        <v>#N/A</v>
      </c>
      <c r="N2691" s="80" t="e">
        <v>#N/A</v>
      </c>
      <c r="O2691" s="80" t="e">
        <v>#N/A</v>
      </c>
      <c r="P2691" s="80" t="e">
        <v>#N/A</v>
      </c>
      <c r="Q2691" s="80" t="e">
        <v>#N/A</v>
      </c>
      <c r="R2691" s="80" t="e">
        <v>#N/A</v>
      </c>
      <c r="S2691" s="80" t="e">
        <v>#N/A</v>
      </c>
      <c r="T2691" s="80" t="e">
        <v>#N/A</v>
      </c>
      <c r="U2691" s="7" t="e">
        <v>#N/A</v>
      </c>
      <c r="V2691" s="80" t="e">
        <v>#N/A</v>
      </c>
      <c r="W2691" s="80">
        <v>0</v>
      </c>
      <c r="X2691" s="80" t="e">
        <v>#N/A</v>
      </c>
      <c r="Y2691" s="7">
        <v>0</v>
      </c>
      <c r="Z2691" s="7">
        <f t="shared" si="337"/>
        <v>0</v>
      </c>
      <c r="AA2691" s="7">
        <f t="shared" si="338"/>
        <v>0</v>
      </c>
      <c r="AB2691" s="7" t="b">
        <f t="shared" si="339"/>
        <v>1</v>
      </c>
      <c r="AC2691" s="7" t="b">
        <f t="shared" si="340"/>
        <v>1</v>
      </c>
      <c r="AD2691" s="7" t="b">
        <f t="shared" si="341"/>
        <v>0</v>
      </c>
      <c r="AE2691" s="7" t="b">
        <f t="shared" si="342"/>
        <v>1</v>
      </c>
      <c r="AF2691" s="7" t="b">
        <f t="shared" si="343"/>
        <v>0</v>
      </c>
      <c r="AH2691" t="b">
        <f>AND(Table252102[[#This Row],[Developmental toxicity]:[Reproductive toxicity]])</f>
        <v>1</v>
      </c>
    </row>
    <row r="2692" spans="1:34" x14ac:dyDescent="0.25">
      <c r="A2692" s="3">
        <f t="shared" si="336"/>
        <v>2691</v>
      </c>
      <c r="B2692" s="18"/>
      <c r="C2692" s="18" t="s">
        <v>12568</v>
      </c>
      <c r="D2692" s="18" t="s">
        <v>17926</v>
      </c>
      <c r="E2692" s="70" t="s">
        <v>16548</v>
      </c>
      <c r="F2692" s="18" t="s">
        <v>16549</v>
      </c>
      <c r="G2692" s="18" t="s">
        <v>16550</v>
      </c>
      <c r="H2692" s="18" t="s">
        <v>16551</v>
      </c>
      <c r="I2692" s="18" t="s">
        <v>16552</v>
      </c>
      <c r="J2692" s="18"/>
      <c r="K2692" s="80" t="e">
        <v>#N/A</v>
      </c>
      <c r="L2692" s="80" t="e">
        <v>#N/A</v>
      </c>
      <c r="M2692" s="80" t="e">
        <v>#N/A</v>
      </c>
      <c r="N2692" s="80" t="e">
        <v>#N/A</v>
      </c>
      <c r="O2692" s="80" t="e">
        <v>#N/A</v>
      </c>
      <c r="P2692" s="80" t="e">
        <v>#N/A</v>
      </c>
      <c r="Q2692" s="80" t="e">
        <v>#N/A</v>
      </c>
      <c r="R2692" s="80" t="e">
        <v>#N/A</v>
      </c>
      <c r="S2692" s="80" t="e">
        <v>#N/A</v>
      </c>
      <c r="T2692" s="80" t="e">
        <v>#N/A</v>
      </c>
      <c r="U2692" s="7" t="e">
        <v>#N/A</v>
      </c>
      <c r="V2692" s="80" t="e">
        <v>#N/A</v>
      </c>
      <c r="W2692" s="18">
        <v>0</v>
      </c>
      <c r="X2692" s="18" t="e">
        <v>#N/A</v>
      </c>
      <c r="Y2692" s="7" t="e">
        <v>#N/A</v>
      </c>
      <c r="Z2692" s="7">
        <f t="shared" si="337"/>
        <v>0</v>
      </c>
      <c r="AA2692" s="7">
        <f t="shared" si="338"/>
        <v>0</v>
      </c>
      <c r="AB2692" s="7" t="b">
        <f t="shared" si="339"/>
        <v>0</v>
      </c>
      <c r="AC2692" s="7" t="b">
        <f t="shared" si="340"/>
        <v>1</v>
      </c>
      <c r="AD2692" s="7" t="b">
        <f t="shared" si="341"/>
        <v>0</v>
      </c>
      <c r="AE2692" s="7" t="b">
        <f t="shared" si="342"/>
        <v>1</v>
      </c>
      <c r="AF2692" s="7" t="b">
        <f t="shared" si="343"/>
        <v>0</v>
      </c>
      <c r="AH2692" t="b">
        <f>AND(Table252102[[#This Row],[Developmental toxicity]:[Reproductive toxicity]])</f>
        <v>0</v>
      </c>
    </row>
    <row r="2693" spans="1:34" x14ac:dyDescent="0.25">
      <c r="A2693" s="3">
        <f t="shared" si="336"/>
        <v>2692</v>
      </c>
      <c r="B2693" s="18"/>
      <c r="C2693" s="18" t="s">
        <v>12929</v>
      </c>
      <c r="D2693" s="18" t="s">
        <v>12928</v>
      </c>
      <c r="E2693" s="70" t="s">
        <v>17071</v>
      </c>
      <c r="F2693" s="18" t="s">
        <v>17072</v>
      </c>
      <c r="G2693" s="18" t="s">
        <v>12930</v>
      </c>
      <c r="H2693" s="18" t="s">
        <v>12930</v>
      </c>
      <c r="I2693" s="18" t="s">
        <v>17073</v>
      </c>
      <c r="J2693" s="18"/>
      <c r="K2693" s="80" t="e">
        <v>#N/A</v>
      </c>
      <c r="L2693" s="80" t="e">
        <v>#N/A</v>
      </c>
      <c r="M2693" s="80" t="e">
        <v>#N/A</v>
      </c>
      <c r="N2693" s="80" t="e">
        <v>#N/A</v>
      </c>
      <c r="O2693" s="80" t="e">
        <v>#N/A</v>
      </c>
      <c r="P2693" s="80" t="e">
        <v>#N/A</v>
      </c>
      <c r="Q2693" s="80" t="e">
        <v>#N/A</v>
      </c>
      <c r="R2693" s="80" t="e">
        <v>#N/A</v>
      </c>
      <c r="S2693" s="80" t="e">
        <v>#N/A</v>
      </c>
      <c r="T2693" s="80" t="e">
        <v>#N/A</v>
      </c>
      <c r="U2693" s="7" t="e">
        <v>#N/A</v>
      </c>
      <c r="V2693" s="80" t="e">
        <v>#N/A</v>
      </c>
      <c r="W2693" s="80">
        <v>0</v>
      </c>
      <c r="X2693" s="80" t="e">
        <v>#N/A</v>
      </c>
      <c r="Y2693" s="7">
        <v>0</v>
      </c>
      <c r="Z2693" s="7">
        <f t="shared" si="337"/>
        <v>0</v>
      </c>
      <c r="AA2693" s="7">
        <f t="shared" si="338"/>
        <v>0</v>
      </c>
      <c r="AB2693" s="7" t="b">
        <f t="shared" si="339"/>
        <v>1</v>
      </c>
      <c r="AC2693" s="7" t="b">
        <f t="shared" si="340"/>
        <v>1</v>
      </c>
      <c r="AD2693" s="7" t="b">
        <f t="shared" si="341"/>
        <v>0</v>
      </c>
      <c r="AE2693" s="7" t="b">
        <f t="shared" si="342"/>
        <v>1</v>
      </c>
      <c r="AF2693" s="7" t="b">
        <f t="shared" si="343"/>
        <v>0</v>
      </c>
      <c r="AH2693" t="b">
        <f>AND(Table252102[[#This Row],[Developmental toxicity]:[Reproductive toxicity]])</f>
        <v>1</v>
      </c>
    </row>
    <row r="2694" spans="1:34" x14ac:dyDescent="0.25">
      <c r="A2694" s="3">
        <f t="shared" si="336"/>
        <v>2693</v>
      </c>
      <c r="B2694" s="18">
        <v>501</v>
      </c>
      <c r="C2694" s="18" t="s">
        <v>1082</v>
      </c>
      <c r="D2694" s="18" t="s">
        <v>3222</v>
      </c>
      <c r="E2694" s="70" t="s">
        <v>4892</v>
      </c>
      <c r="F2694" s="18" t="s">
        <v>5798</v>
      </c>
      <c r="G2694" s="18" t="s">
        <v>1083</v>
      </c>
      <c r="H2694" s="18" t="s">
        <v>6235</v>
      </c>
      <c r="I2694" s="18" t="s">
        <v>6806</v>
      </c>
      <c r="J2694" s="18" t="s">
        <v>1431</v>
      </c>
      <c r="K2694" s="80" t="e">
        <v>#N/A</v>
      </c>
      <c r="L2694" s="80">
        <v>1</v>
      </c>
      <c r="M2694" s="80" t="e">
        <v>#N/A</v>
      </c>
      <c r="N2694" s="80" t="e">
        <v>#N/A</v>
      </c>
      <c r="O2694" s="80" t="e">
        <v>#N/A</v>
      </c>
      <c r="P2694" s="80" t="e">
        <v>#N/A</v>
      </c>
      <c r="Q2694" s="80" t="e">
        <v>#N/A</v>
      </c>
      <c r="R2694" s="80" t="e">
        <v>#N/A</v>
      </c>
      <c r="S2694" s="80" t="e">
        <v>#N/A</v>
      </c>
      <c r="T2694" s="80">
        <v>0</v>
      </c>
      <c r="U2694" s="7" t="e">
        <v>#N/A</v>
      </c>
      <c r="V2694" s="80" t="e">
        <v>#N/A</v>
      </c>
      <c r="W2694" s="80" t="e">
        <v>#N/A</v>
      </c>
      <c r="X2694" s="80" t="e">
        <v>#N/A</v>
      </c>
      <c r="Y2694" s="7">
        <v>1</v>
      </c>
      <c r="Z2694" s="7">
        <f t="shared" si="337"/>
        <v>1</v>
      </c>
      <c r="AA2694" s="7">
        <f t="shared" si="338"/>
        <v>1</v>
      </c>
      <c r="AB2694" s="7" t="b">
        <f t="shared" si="339"/>
        <v>1</v>
      </c>
      <c r="AC2694" s="7" t="b">
        <f t="shared" si="340"/>
        <v>0</v>
      </c>
      <c r="AD2694" s="7" t="b">
        <f t="shared" si="341"/>
        <v>1</v>
      </c>
      <c r="AE2694" s="7" t="b">
        <f t="shared" si="342"/>
        <v>0</v>
      </c>
      <c r="AF2694" s="7" t="b">
        <f t="shared" si="343"/>
        <v>0</v>
      </c>
      <c r="AH2694" t="b">
        <f>AND(Table252102[[#This Row],[Developmental toxicity]:[Reproductive toxicity]])</f>
        <v>0</v>
      </c>
    </row>
    <row r="2695" spans="1:34" x14ac:dyDescent="0.25">
      <c r="A2695" s="3">
        <f t="shared" si="336"/>
        <v>2694</v>
      </c>
      <c r="B2695" s="18"/>
      <c r="C2695" s="18" t="s">
        <v>13198</v>
      </c>
      <c r="D2695" s="18" t="s">
        <v>13197</v>
      </c>
      <c r="E2695" s="70" t="s">
        <v>17491</v>
      </c>
      <c r="F2695" s="18" t="s">
        <v>17492</v>
      </c>
      <c r="G2695" s="18" t="s">
        <v>13199</v>
      </c>
      <c r="H2695" s="18" t="s">
        <v>13199</v>
      </c>
      <c r="I2695" s="18" t="s">
        <v>17493</v>
      </c>
      <c r="J2695" s="18"/>
      <c r="K2695" s="80" t="e">
        <v>#N/A</v>
      </c>
      <c r="L2695" s="80" t="e">
        <v>#N/A</v>
      </c>
      <c r="M2695" s="80" t="e">
        <v>#N/A</v>
      </c>
      <c r="N2695" s="80" t="e">
        <v>#N/A</v>
      </c>
      <c r="O2695" s="80" t="e">
        <v>#N/A</v>
      </c>
      <c r="P2695" s="80" t="e">
        <v>#N/A</v>
      </c>
      <c r="Q2695" s="80" t="e">
        <v>#N/A</v>
      </c>
      <c r="R2695" s="80" t="e">
        <v>#N/A</v>
      </c>
      <c r="S2695" s="80" t="e">
        <v>#N/A</v>
      </c>
      <c r="T2695" s="80" t="e">
        <v>#N/A</v>
      </c>
      <c r="U2695" s="7" t="e">
        <v>#N/A</v>
      </c>
      <c r="V2695" s="80" t="e">
        <v>#N/A</v>
      </c>
      <c r="W2695" s="18">
        <v>0</v>
      </c>
      <c r="X2695" s="18" t="e">
        <v>#N/A</v>
      </c>
      <c r="Y2695" s="7" t="e">
        <v>#N/A</v>
      </c>
      <c r="Z2695" s="7">
        <f t="shared" si="337"/>
        <v>0</v>
      </c>
      <c r="AA2695" s="7">
        <f t="shared" si="338"/>
        <v>0</v>
      </c>
      <c r="AB2695" s="7" t="b">
        <f t="shared" si="339"/>
        <v>0</v>
      </c>
      <c r="AC2695" s="7" t="b">
        <f t="shared" si="340"/>
        <v>1</v>
      </c>
      <c r="AD2695" s="7" t="b">
        <f t="shared" si="341"/>
        <v>0</v>
      </c>
      <c r="AE2695" s="7" t="b">
        <f t="shared" si="342"/>
        <v>1</v>
      </c>
      <c r="AF2695" s="7" t="b">
        <f t="shared" si="343"/>
        <v>0</v>
      </c>
      <c r="AH2695" t="b">
        <f>AND(Table252102[[#This Row],[Developmental toxicity]:[Reproductive toxicity]])</f>
        <v>0</v>
      </c>
    </row>
    <row r="2696" spans="1:34" x14ac:dyDescent="0.25">
      <c r="A2696" s="3">
        <f t="shared" si="336"/>
        <v>2695</v>
      </c>
      <c r="B2696" s="18" t="s">
        <v>1440</v>
      </c>
      <c r="C2696" s="18" t="s">
        <v>2306</v>
      </c>
      <c r="D2696" s="18" t="s">
        <v>3223</v>
      </c>
      <c r="E2696" s="70" t="s">
        <v>7583</v>
      </c>
      <c r="F2696" s="18" t="s">
        <v>8430</v>
      </c>
      <c r="G2696" s="18" t="s">
        <v>9694</v>
      </c>
      <c r="H2696" s="18" t="s">
        <v>9694</v>
      </c>
      <c r="I2696" s="18" t="s">
        <v>9695</v>
      </c>
      <c r="J2696" s="18"/>
      <c r="K2696" s="80" t="e">
        <v>#N/A</v>
      </c>
      <c r="L2696" s="80" t="e">
        <v>#N/A</v>
      </c>
      <c r="M2696" s="80" t="e">
        <v>#N/A</v>
      </c>
      <c r="N2696" s="80" t="e">
        <v>#N/A</v>
      </c>
      <c r="O2696" s="80" t="e">
        <v>#N/A</v>
      </c>
      <c r="P2696" s="80" t="e">
        <v>#N/A</v>
      </c>
      <c r="Q2696" s="80" t="e">
        <v>#N/A</v>
      </c>
      <c r="R2696" s="80" t="e">
        <v>#N/A</v>
      </c>
      <c r="S2696" s="80" t="e">
        <v>#N/A</v>
      </c>
      <c r="T2696" s="80">
        <v>1</v>
      </c>
      <c r="U2696" s="7" t="e">
        <v>#N/A</v>
      </c>
      <c r="V2696" s="80" t="e">
        <v>#N/A</v>
      </c>
      <c r="W2696" s="80">
        <v>1</v>
      </c>
      <c r="X2696" s="80" t="e">
        <v>#N/A</v>
      </c>
      <c r="Y2696" s="7">
        <v>1</v>
      </c>
      <c r="Z2696" s="7">
        <f t="shared" si="337"/>
        <v>1</v>
      </c>
      <c r="AA2696" s="7">
        <f t="shared" si="338"/>
        <v>1</v>
      </c>
      <c r="AB2696" s="7" t="b">
        <f t="shared" si="339"/>
        <v>1</v>
      </c>
      <c r="AC2696" s="7" t="b">
        <f t="shared" si="340"/>
        <v>1</v>
      </c>
      <c r="AD2696" s="7" t="b">
        <f t="shared" si="341"/>
        <v>1</v>
      </c>
      <c r="AE2696" s="7" t="b">
        <f t="shared" si="342"/>
        <v>1</v>
      </c>
      <c r="AF2696" s="7" t="b">
        <f t="shared" si="343"/>
        <v>0</v>
      </c>
      <c r="AH2696" t="b">
        <f>AND(Table252102[[#This Row],[Developmental toxicity]:[Reproductive toxicity]])</f>
        <v>1</v>
      </c>
    </row>
    <row r="2697" spans="1:34" x14ac:dyDescent="0.25">
      <c r="A2697" s="3">
        <f t="shared" si="336"/>
        <v>2696</v>
      </c>
      <c r="B2697" s="18"/>
      <c r="C2697" s="18" t="s">
        <v>12171</v>
      </c>
      <c r="D2697" s="18" t="s">
        <v>12170</v>
      </c>
      <c r="E2697" s="70" t="s">
        <v>15883</v>
      </c>
      <c r="F2697" s="18" t="s">
        <v>15884</v>
      </c>
      <c r="G2697" s="18" t="s">
        <v>12172</v>
      </c>
      <c r="H2697" s="18" t="s">
        <v>12172</v>
      </c>
      <c r="I2697" s="18" t="s">
        <v>15885</v>
      </c>
      <c r="J2697" s="18"/>
      <c r="K2697" s="80" t="e">
        <v>#N/A</v>
      </c>
      <c r="L2697" s="80" t="e">
        <v>#N/A</v>
      </c>
      <c r="M2697" s="80" t="e">
        <v>#N/A</v>
      </c>
      <c r="N2697" s="80" t="e">
        <v>#N/A</v>
      </c>
      <c r="O2697" s="80" t="e">
        <v>#N/A</v>
      </c>
      <c r="P2697" s="80" t="e">
        <v>#N/A</v>
      </c>
      <c r="Q2697" s="80" t="e">
        <v>#N/A</v>
      </c>
      <c r="R2697" s="80" t="e">
        <v>#N/A</v>
      </c>
      <c r="S2697" s="80" t="e">
        <v>#N/A</v>
      </c>
      <c r="T2697" s="80" t="e">
        <v>#N/A</v>
      </c>
      <c r="U2697" s="7" t="e">
        <v>#N/A</v>
      </c>
      <c r="V2697" s="80" t="e">
        <v>#N/A</v>
      </c>
      <c r="W2697" s="80">
        <v>0</v>
      </c>
      <c r="X2697" s="80" t="e">
        <v>#N/A</v>
      </c>
      <c r="Y2697" s="7">
        <v>0</v>
      </c>
      <c r="Z2697" s="7">
        <f t="shared" si="337"/>
        <v>0</v>
      </c>
      <c r="AA2697" s="7">
        <f t="shared" si="338"/>
        <v>0</v>
      </c>
      <c r="AB2697" s="7" t="b">
        <f t="shared" si="339"/>
        <v>1</v>
      </c>
      <c r="AC2697" s="7" t="b">
        <f t="shared" si="340"/>
        <v>1</v>
      </c>
      <c r="AD2697" s="7" t="b">
        <f t="shared" si="341"/>
        <v>0</v>
      </c>
      <c r="AE2697" s="7" t="b">
        <f t="shared" si="342"/>
        <v>1</v>
      </c>
      <c r="AF2697" s="7" t="b">
        <f t="shared" si="343"/>
        <v>0</v>
      </c>
      <c r="AH2697" t="b">
        <f>AND(Table252102[[#This Row],[Developmental toxicity]:[Reproductive toxicity]])</f>
        <v>1</v>
      </c>
    </row>
    <row r="2698" spans="1:34" x14ac:dyDescent="0.25">
      <c r="A2698" s="3">
        <f t="shared" si="336"/>
        <v>2697</v>
      </c>
      <c r="B2698" s="18">
        <v>673</v>
      </c>
      <c r="C2698" s="18" t="s">
        <v>1356</v>
      </c>
      <c r="D2698" s="18" t="s">
        <v>5445</v>
      </c>
      <c r="E2698" s="70" t="s">
        <v>5021</v>
      </c>
      <c r="F2698" s="18" t="s">
        <v>5927</v>
      </c>
      <c r="G2698" s="18" t="s">
        <v>1357</v>
      </c>
      <c r="H2698" s="18" t="s">
        <v>6329</v>
      </c>
      <c r="I2698" s="18" t="s">
        <v>6966</v>
      </c>
      <c r="J2698" s="18" t="s">
        <v>1431</v>
      </c>
      <c r="K2698" s="80" t="e">
        <v>#N/A</v>
      </c>
      <c r="L2698" s="80">
        <v>1</v>
      </c>
      <c r="M2698" s="80" t="e">
        <v>#N/A</v>
      </c>
      <c r="N2698" s="80" t="e">
        <v>#N/A</v>
      </c>
      <c r="O2698" s="80" t="e">
        <v>#N/A</v>
      </c>
      <c r="P2698" s="80" t="e">
        <v>#N/A</v>
      </c>
      <c r="Q2698" s="80" t="e">
        <v>#N/A</v>
      </c>
      <c r="R2698" s="80" t="e">
        <v>#N/A</v>
      </c>
      <c r="S2698" s="80" t="e">
        <v>#N/A</v>
      </c>
      <c r="T2698" s="80" t="e">
        <v>#N/A</v>
      </c>
      <c r="U2698" s="7" t="e">
        <v>#N/A</v>
      </c>
      <c r="V2698" s="80" t="e">
        <v>#N/A</v>
      </c>
      <c r="W2698" s="80">
        <v>0</v>
      </c>
      <c r="X2698" s="80" t="e">
        <v>#N/A</v>
      </c>
      <c r="Y2698" s="7">
        <v>1</v>
      </c>
      <c r="Z2698" s="7">
        <f t="shared" si="337"/>
        <v>1</v>
      </c>
      <c r="AA2698" s="7">
        <f t="shared" si="338"/>
        <v>1</v>
      </c>
      <c r="AB2698" s="7" t="b">
        <f t="shared" si="339"/>
        <v>1</v>
      </c>
      <c r="AC2698" s="7" t="b">
        <f t="shared" si="340"/>
        <v>1</v>
      </c>
      <c r="AD2698" s="7" t="b">
        <f t="shared" si="341"/>
        <v>0</v>
      </c>
      <c r="AE2698" s="7" t="b">
        <f t="shared" si="342"/>
        <v>1</v>
      </c>
      <c r="AF2698" s="7" t="b">
        <f t="shared" si="343"/>
        <v>0</v>
      </c>
      <c r="AH2698" t="b">
        <f>AND(Table252102[[#This Row],[Developmental toxicity]:[Reproductive toxicity]])</f>
        <v>1</v>
      </c>
    </row>
    <row r="2699" spans="1:34" x14ac:dyDescent="0.25">
      <c r="A2699" s="3">
        <f t="shared" si="336"/>
        <v>2698</v>
      </c>
      <c r="B2699" s="18"/>
      <c r="C2699" s="18" t="s">
        <v>20567</v>
      </c>
      <c r="D2699" s="18" t="s">
        <v>19240</v>
      </c>
      <c r="E2699" s="70" t="s">
        <v>20322</v>
      </c>
      <c r="F2699" s="18" t="s">
        <v>19801</v>
      </c>
      <c r="G2699" s="18" t="s">
        <v>19802</v>
      </c>
      <c r="H2699" s="18" t="s">
        <v>19802</v>
      </c>
      <c r="I2699" s="18" t="s">
        <v>19803</v>
      </c>
      <c r="J2699" s="18" t="s">
        <v>20</v>
      </c>
      <c r="K2699" s="80" t="e">
        <v>#N/A</v>
      </c>
      <c r="L2699" s="80" t="e">
        <v>#N/A</v>
      </c>
      <c r="M2699" s="80" t="e">
        <v>#N/A</v>
      </c>
      <c r="N2699" s="80" t="e">
        <v>#N/A</v>
      </c>
      <c r="O2699" s="80" t="e">
        <v>#N/A</v>
      </c>
      <c r="P2699" s="80" t="e">
        <v>#N/A</v>
      </c>
      <c r="Q2699" s="80" t="e">
        <v>#N/A</v>
      </c>
      <c r="R2699" s="80" t="e">
        <v>#N/A</v>
      </c>
      <c r="S2699" s="80" t="e">
        <v>#N/A</v>
      </c>
      <c r="T2699" s="80" t="e">
        <v>#N/A</v>
      </c>
      <c r="U2699" s="7" t="e">
        <v>#N/A</v>
      </c>
      <c r="V2699" s="80" t="e">
        <v>#N/A</v>
      </c>
      <c r="W2699" s="80" t="e">
        <v>#N/A</v>
      </c>
      <c r="X2699" s="80">
        <v>1</v>
      </c>
      <c r="Y2699" s="7" t="e">
        <v>#N/A</v>
      </c>
      <c r="Z2699" s="7">
        <f t="shared" si="337"/>
        <v>1</v>
      </c>
      <c r="AA2699" s="7">
        <f t="shared" si="338"/>
        <v>1</v>
      </c>
      <c r="AB2699" s="7" t="b">
        <f t="shared" si="339"/>
        <v>1</v>
      </c>
      <c r="AC2699" s="7" t="b">
        <f t="shared" si="340"/>
        <v>0</v>
      </c>
      <c r="AD2699" s="7" t="b">
        <f t="shared" si="341"/>
        <v>0</v>
      </c>
      <c r="AE2699" s="7" t="b">
        <f t="shared" si="342"/>
        <v>0</v>
      </c>
      <c r="AF2699" s="7" t="b">
        <f t="shared" si="343"/>
        <v>0</v>
      </c>
      <c r="AH2699" t="b">
        <f>AND(Table252102[[#This Row],[Developmental toxicity]:[Reproductive toxicity]])</f>
        <v>0</v>
      </c>
    </row>
    <row r="2700" spans="1:34" x14ac:dyDescent="0.25">
      <c r="A2700" s="3">
        <f t="shared" si="336"/>
        <v>2699</v>
      </c>
      <c r="B2700" s="18"/>
      <c r="C2700" s="18" t="s">
        <v>20453</v>
      </c>
      <c r="D2700" s="18" t="s">
        <v>19125</v>
      </c>
      <c r="E2700" s="70" t="s">
        <v>20208</v>
      </c>
      <c r="F2700" s="18" t="s">
        <v>19407</v>
      </c>
      <c r="G2700" s="18" t="s">
        <v>19408</v>
      </c>
      <c r="H2700" s="18" t="s">
        <v>19409</v>
      </c>
      <c r="I2700" s="18" t="s">
        <v>19410</v>
      </c>
      <c r="J2700" s="18" t="s">
        <v>20</v>
      </c>
      <c r="K2700" s="80" t="e">
        <v>#N/A</v>
      </c>
      <c r="L2700" s="80" t="e">
        <v>#N/A</v>
      </c>
      <c r="M2700" s="80" t="e">
        <v>#N/A</v>
      </c>
      <c r="N2700" s="80" t="e">
        <v>#N/A</v>
      </c>
      <c r="O2700" s="80" t="e">
        <v>#N/A</v>
      </c>
      <c r="P2700" s="80" t="e">
        <v>#N/A</v>
      </c>
      <c r="Q2700" s="80" t="e">
        <v>#N/A</v>
      </c>
      <c r="R2700" s="80" t="e">
        <v>#N/A</v>
      </c>
      <c r="S2700" s="80" t="e">
        <v>#N/A</v>
      </c>
      <c r="T2700" s="80" t="e">
        <v>#N/A</v>
      </c>
      <c r="U2700" s="7" t="e">
        <v>#N/A</v>
      </c>
      <c r="V2700" s="80" t="e">
        <v>#N/A</v>
      </c>
      <c r="W2700" s="80" t="e">
        <v>#N/A</v>
      </c>
      <c r="X2700" s="80">
        <v>1</v>
      </c>
      <c r="Y2700" s="7" t="e">
        <v>#N/A</v>
      </c>
      <c r="Z2700" s="7">
        <f t="shared" si="337"/>
        <v>1</v>
      </c>
      <c r="AA2700" s="7">
        <f t="shared" si="338"/>
        <v>1</v>
      </c>
      <c r="AB2700" s="7" t="b">
        <f t="shared" si="339"/>
        <v>1</v>
      </c>
      <c r="AC2700" s="7" t="b">
        <f t="shared" si="340"/>
        <v>0</v>
      </c>
      <c r="AD2700" s="7" t="b">
        <f t="shared" si="341"/>
        <v>0</v>
      </c>
      <c r="AE2700" s="7" t="b">
        <f t="shared" si="342"/>
        <v>0</v>
      </c>
      <c r="AF2700" s="7" t="b">
        <f t="shared" si="343"/>
        <v>0</v>
      </c>
      <c r="AH2700" t="b">
        <f>AND(Table252102[[#This Row],[Developmental toxicity]:[Reproductive toxicity]])</f>
        <v>0</v>
      </c>
    </row>
    <row r="2701" spans="1:34" x14ac:dyDescent="0.25">
      <c r="A2701" s="3">
        <f t="shared" si="336"/>
        <v>2700</v>
      </c>
      <c r="B2701" s="18"/>
      <c r="C2701" s="18" t="s">
        <v>11977</v>
      </c>
      <c r="D2701" s="18" t="s">
        <v>11976</v>
      </c>
      <c r="E2701" s="70" t="s">
        <v>15602</v>
      </c>
      <c r="F2701" s="18" t="s">
        <v>15603</v>
      </c>
      <c r="G2701" s="18" t="s">
        <v>11978</v>
      </c>
      <c r="H2701" s="18" t="s">
        <v>11978</v>
      </c>
      <c r="I2701" s="18" t="s">
        <v>15604</v>
      </c>
      <c r="J2701" s="18"/>
      <c r="K2701" s="80" t="e">
        <v>#N/A</v>
      </c>
      <c r="L2701" s="80" t="e">
        <v>#N/A</v>
      </c>
      <c r="M2701" s="80" t="e">
        <v>#N/A</v>
      </c>
      <c r="N2701" s="80" t="e">
        <v>#N/A</v>
      </c>
      <c r="O2701" s="80" t="e">
        <v>#N/A</v>
      </c>
      <c r="P2701" s="80" t="e">
        <v>#N/A</v>
      </c>
      <c r="Q2701" s="80" t="e">
        <v>#N/A</v>
      </c>
      <c r="R2701" s="80" t="e">
        <v>#N/A</v>
      </c>
      <c r="S2701" s="80" t="e">
        <v>#N/A</v>
      </c>
      <c r="T2701" s="80" t="e">
        <v>#N/A</v>
      </c>
      <c r="U2701" s="7" t="e">
        <v>#N/A</v>
      </c>
      <c r="V2701" s="80" t="e">
        <v>#N/A</v>
      </c>
      <c r="W2701" s="18">
        <v>0</v>
      </c>
      <c r="X2701" s="18" t="e">
        <v>#N/A</v>
      </c>
      <c r="Y2701" s="7" t="e">
        <v>#N/A</v>
      </c>
      <c r="Z2701" s="7">
        <f t="shared" si="337"/>
        <v>0</v>
      </c>
      <c r="AA2701" s="7">
        <f t="shared" si="338"/>
        <v>0</v>
      </c>
      <c r="AB2701" s="7" t="b">
        <f t="shared" si="339"/>
        <v>0</v>
      </c>
      <c r="AC2701" s="7" t="b">
        <f t="shared" si="340"/>
        <v>1</v>
      </c>
      <c r="AD2701" s="7" t="b">
        <f t="shared" si="341"/>
        <v>0</v>
      </c>
      <c r="AE2701" s="7" t="b">
        <f t="shared" si="342"/>
        <v>1</v>
      </c>
      <c r="AF2701" s="7" t="b">
        <f t="shared" si="343"/>
        <v>0</v>
      </c>
      <c r="AH2701" t="b">
        <f>AND(Table252102[[#This Row],[Developmental toxicity]:[Reproductive toxicity]])</f>
        <v>0</v>
      </c>
    </row>
    <row r="2702" spans="1:34" x14ac:dyDescent="0.25">
      <c r="A2702" s="3">
        <f t="shared" si="336"/>
        <v>2701</v>
      </c>
      <c r="B2702" s="18"/>
      <c r="C2702" s="18" t="s">
        <v>12732</v>
      </c>
      <c r="D2702" s="18" t="s">
        <v>17937</v>
      </c>
      <c r="E2702" s="70" t="s">
        <v>16794</v>
      </c>
      <c r="F2702" s="18" t="s">
        <v>16795</v>
      </c>
      <c r="G2702" s="18" t="s">
        <v>12733</v>
      </c>
      <c r="H2702" s="18" t="s">
        <v>12733</v>
      </c>
      <c r="I2702" s="18" t="s">
        <v>16796</v>
      </c>
      <c r="J2702" s="18"/>
      <c r="K2702" s="80" t="e">
        <v>#N/A</v>
      </c>
      <c r="L2702" s="80" t="e">
        <v>#N/A</v>
      </c>
      <c r="M2702" s="80" t="e">
        <v>#N/A</v>
      </c>
      <c r="N2702" s="80" t="e">
        <v>#N/A</v>
      </c>
      <c r="O2702" s="80" t="e">
        <v>#N/A</v>
      </c>
      <c r="P2702" s="80" t="e">
        <v>#N/A</v>
      </c>
      <c r="Q2702" s="80" t="e">
        <v>#N/A</v>
      </c>
      <c r="R2702" s="80" t="e">
        <v>#N/A</v>
      </c>
      <c r="S2702" s="80" t="e">
        <v>#N/A</v>
      </c>
      <c r="T2702" s="80" t="e">
        <v>#N/A</v>
      </c>
      <c r="U2702" s="7" t="e">
        <v>#N/A</v>
      </c>
      <c r="V2702" s="80" t="e">
        <v>#N/A</v>
      </c>
      <c r="W2702" s="18">
        <v>0</v>
      </c>
      <c r="X2702" s="18" t="e">
        <v>#N/A</v>
      </c>
      <c r="Y2702" s="7" t="e">
        <v>#N/A</v>
      </c>
      <c r="Z2702" s="7">
        <f t="shared" si="337"/>
        <v>0</v>
      </c>
      <c r="AA2702" s="7">
        <f t="shared" si="338"/>
        <v>0</v>
      </c>
      <c r="AB2702" s="7" t="b">
        <f t="shared" si="339"/>
        <v>0</v>
      </c>
      <c r="AC2702" s="7" t="b">
        <f t="shared" si="340"/>
        <v>1</v>
      </c>
      <c r="AD2702" s="7" t="b">
        <f t="shared" si="341"/>
        <v>0</v>
      </c>
      <c r="AE2702" s="7" t="b">
        <f t="shared" si="342"/>
        <v>1</v>
      </c>
      <c r="AF2702" s="7" t="b">
        <f t="shared" si="343"/>
        <v>0</v>
      </c>
      <c r="AH2702" t="b">
        <f>AND(Table252102[[#This Row],[Developmental toxicity]:[Reproductive toxicity]])</f>
        <v>0</v>
      </c>
    </row>
    <row r="2703" spans="1:34" x14ac:dyDescent="0.25">
      <c r="A2703" s="3">
        <f t="shared" si="336"/>
        <v>2702</v>
      </c>
      <c r="B2703" s="86" t="s">
        <v>1440</v>
      </c>
      <c r="C2703" s="88" t="s">
        <v>2049</v>
      </c>
      <c r="D2703" s="18" t="s">
        <v>2929</v>
      </c>
      <c r="E2703" s="79" t="s">
        <v>7330</v>
      </c>
      <c r="F2703" s="17" t="s">
        <v>8179</v>
      </c>
      <c r="G2703" s="89" t="s">
        <v>9141</v>
      </c>
      <c r="H2703" s="17" t="s">
        <v>9141</v>
      </c>
      <c r="I2703" s="17" t="s">
        <v>9142</v>
      </c>
      <c r="J2703" s="88"/>
      <c r="K2703" s="80" t="e">
        <v>#N/A</v>
      </c>
      <c r="L2703" s="80" t="e">
        <v>#N/A</v>
      </c>
      <c r="M2703" s="80" t="e">
        <v>#N/A</v>
      </c>
      <c r="N2703" s="80" t="e">
        <v>#N/A</v>
      </c>
      <c r="O2703" s="80" t="e">
        <v>#N/A</v>
      </c>
      <c r="P2703" s="80" t="e">
        <v>#N/A</v>
      </c>
      <c r="Q2703" s="80" t="e">
        <v>#N/A</v>
      </c>
      <c r="R2703" s="80" t="e">
        <v>#N/A</v>
      </c>
      <c r="S2703" s="80" t="e">
        <v>#N/A</v>
      </c>
      <c r="T2703" s="80">
        <v>0</v>
      </c>
      <c r="U2703" s="7" t="e">
        <v>#N/A</v>
      </c>
      <c r="V2703" s="80" t="e">
        <v>#N/A</v>
      </c>
      <c r="W2703" s="18">
        <v>0</v>
      </c>
      <c r="X2703" s="18" t="e">
        <v>#N/A</v>
      </c>
      <c r="Y2703" s="7" t="e">
        <v>#N/A</v>
      </c>
      <c r="Z2703" s="7">
        <f t="shared" si="337"/>
        <v>0</v>
      </c>
      <c r="AA2703" s="7">
        <f t="shared" si="338"/>
        <v>0</v>
      </c>
      <c r="AB2703" s="7" t="b">
        <f t="shared" si="339"/>
        <v>1</v>
      </c>
      <c r="AC2703" s="7" t="b">
        <f t="shared" si="340"/>
        <v>1</v>
      </c>
      <c r="AD2703" s="7" t="b">
        <f t="shared" si="341"/>
        <v>1</v>
      </c>
      <c r="AE2703" s="7" t="b">
        <f t="shared" si="342"/>
        <v>1</v>
      </c>
      <c r="AF2703" s="7" t="b">
        <f t="shared" si="343"/>
        <v>0</v>
      </c>
      <c r="AH2703" t="b">
        <f>AND(Table252102[[#This Row],[Developmental toxicity]:[Reproductive toxicity]])</f>
        <v>1</v>
      </c>
    </row>
    <row r="2704" spans="1:34" x14ac:dyDescent="0.25">
      <c r="A2704" s="3">
        <f t="shared" si="336"/>
        <v>2703</v>
      </c>
      <c r="B2704" s="86"/>
      <c r="C2704" s="88" t="s">
        <v>11277</v>
      </c>
      <c r="D2704" s="18" t="s">
        <v>11276</v>
      </c>
      <c r="E2704" s="70" t="s">
        <v>14368</v>
      </c>
      <c r="F2704" s="18" t="s">
        <v>14369</v>
      </c>
      <c r="G2704" s="88" t="s">
        <v>14370</v>
      </c>
      <c r="H2704" s="18" t="s">
        <v>14370</v>
      </c>
      <c r="I2704" s="18" t="s">
        <v>14371</v>
      </c>
      <c r="J2704" s="88"/>
      <c r="K2704" s="80" t="e">
        <v>#N/A</v>
      </c>
      <c r="L2704" s="80" t="e">
        <v>#N/A</v>
      </c>
      <c r="M2704" s="80" t="e">
        <v>#N/A</v>
      </c>
      <c r="N2704" s="80" t="e">
        <v>#N/A</v>
      </c>
      <c r="O2704" s="80" t="e">
        <v>#N/A</v>
      </c>
      <c r="P2704" s="80" t="e">
        <v>#N/A</v>
      </c>
      <c r="Q2704" s="80" t="e">
        <v>#N/A</v>
      </c>
      <c r="R2704" s="80" t="e">
        <v>#N/A</v>
      </c>
      <c r="S2704" s="80" t="e">
        <v>#N/A</v>
      </c>
      <c r="T2704" s="80" t="e">
        <v>#N/A</v>
      </c>
      <c r="U2704" s="7" t="e">
        <v>#N/A</v>
      </c>
      <c r="V2704" s="80" t="e">
        <v>#N/A</v>
      </c>
      <c r="W2704" s="18">
        <v>1</v>
      </c>
      <c r="X2704" s="18" t="e">
        <v>#N/A</v>
      </c>
      <c r="Y2704" s="7" t="e">
        <v>#N/A</v>
      </c>
      <c r="Z2704" s="7">
        <f t="shared" si="337"/>
        <v>1</v>
      </c>
      <c r="AA2704" s="7">
        <f t="shared" si="338"/>
        <v>1</v>
      </c>
      <c r="AB2704" s="7" t="b">
        <f t="shared" si="339"/>
        <v>0</v>
      </c>
      <c r="AC2704" s="7" t="b">
        <f t="shared" si="340"/>
        <v>1</v>
      </c>
      <c r="AD2704" s="7" t="b">
        <f t="shared" si="341"/>
        <v>0</v>
      </c>
      <c r="AE2704" s="7" t="b">
        <f t="shared" si="342"/>
        <v>1</v>
      </c>
      <c r="AF2704" s="7" t="b">
        <f t="shared" si="343"/>
        <v>0</v>
      </c>
      <c r="AH2704" t="b">
        <f>AND(Table252102[[#This Row],[Developmental toxicity]:[Reproductive toxicity]])</f>
        <v>0</v>
      </c>
    </row>
    <row r="2705" spans="1:34" x14ac:dyDescent="0.25">
      <c r="A2705" s="3">
        <f t="shared" si="336"/>
        <v>2704</v>
      </c>
      <c r="B2705" s="86" t="s">
        <v>1440</v>
      </c>
      <c r="C2705" s="88" t="s">
        <v>2450</v>
      </c>
      <c r="D2705" s="18" t="s">
        <v>3386</v>
      </c>
      <c r="E2705" s="79" t="s">
        <v>7727</v>
      </c>
      <c r="F2705" s="17" t="s">
        <v>8567</v>
      </c>
      <c r="G2705" s="89" t="s">
        <v>9998</v>
      </c>
      <c r="H2705" s="17" t="s">
        <v>9998</v>
      </c>
      <c r="I2705" s="17" t="s">
        <v>9999</v>
      </c>
      <c r="J2705" s="88"/>
      <c r="K2705" s="80" t="e">
        <v>#N/A</v>
      </c>
      <c r="L2705" s="80" t="e">
        <v>#N/A</v>
      </c>
      <c r="M2705" s="80" t="e">
        <v>#N/A</v>
      </c>
      <c r="N2705" s="80" t="e">
        <v>#N/A</v>
      </c>
      <c r="O2705" s="80" t="e">
        <v>#N/A</v>
      </c>
      <c r="P2705" s="80" t="e">
        <v>#N/A</v>
      </c>
      <c r="Q2705" s="80" t="e">
        <v>#N/A</v>
      </c>
      <c r="R2705" s="80" t="e">
        <v>#N/A</v>
      </c>
      <c r="S2705" s="80" t="e">
        <v>#N/A</v>
      </c>
      <c r="T2705" s="80">
        <v>0</v>
      </c>
      <c r="U2705" s="7" t="e">
        <v>#N/A</v>
      </c>
      <c r="V2705" s="80" t="e">
        <v>#N/A</v>
      </c>
      <c r="W2705" s="18">
        <v>0</v>
      </c>
      <c r="X2705" s="18" t="e">
        <v>#N/A</v>
      </c>
      <c r="Y2705" s="7" t="e">
        <v>#N/A</v>
      </c>
      <c r="Z2705" s="7">
        <f t="shared" si="337"/>
        <v>0</v>
      </c>
      <c r="AA2705" s="7">
        <f t="shared" si="338"/>
        <v>0</v>
      </c>
      <c r="AB2705" s="7" t="b">
        <f t="shared" si="339"/>
        <v>1</v>
      </c>
      <c r="AC2705" s="7" t="b">
        <f t="shared" si="340"/>
        <v>1</v>
      </c>
      <c r="AD2705" s="7" t="b">
        <f t="shared" si="341"/>
        <v>1</v>
      </c>
      <c r="AE2705" s="7" t="b">
        <f t="shared" si="342"/>
        <v>1</v>
      </c>
      <c r="AF2705" s="7" t="b">
        <f t="shared" si="343"/>
        <v>0</v>
      </c>
      <c r="AH2705" t="b">
        <f>AND(Table252102[[#This Row],[Developmental toxicity]:[Reproductive toxicity]])</f>
        <v>1</v>
      </c>
    </row>
    <row r="2706" spans="1:34" x14ac:dyDescent="0.25">
      <c r="A2706" s="3">
        <f t="shared" si="336"/>
        <v>2705</v>
      </c>
      <c r="B2706" s="86"/>
      <c r="C2706" s="89" t="s">
        <v>21172</v>
      </c>
      <c r="D2706" s="18" t="s">
        <v>20776</v>
      </c>
      <c r="E2706" s="83" t="s">
        <v>20974</v>
      </c>
      <c r="F2706" s="17" t="s">
        <v>21576</v>
      </c>
      <c r="G2706" s="89" t="s">
        <v>21577</v>
      </c>
      <c r="H2706" s="17" t="s">
        <v>21577</v>
      </c>
      <c r="I2706" s="17" t="s">
        <v>21578</v>
      </c>
      <c r="J2706" s="88"/>
      <c r="K2706" s="80" t="e">
        <v>#N/A</v>
      </c>
      <c r="L2706" s="80" t="e">
        <v>#N/A</v>
      </c>
      <c r="M2706" s="80" t="e">
        <v>#N/A</v>
      </c>
      <c r="N2706" s="80" t="e">
        <v>#N/A</v>
      </c>
      <c r="O2706" s="80" t="e">
        <v>#N/A</v>
      </c>
      <c r="P2706" s="80" t="e">
        <v>#N/A</v>
      </c>
      <c r="Q2706" s="80" t="e">
        <v>#N/A</v>
      </c>
      <c r="R2706" s="80" t="e">
        <v>#N/A</v>
      </c>
      <c r="S2706" s="80" t="e">
        <v>#N/A</v>
      </c>
      <c r="T2706" s="80" t="e">
        <v>#N/A</v>
      </c>
      <c r="U2706" s="7" t="e">
        <v>#N/A</v>
      </c>
      <c r="V2706" s="80" t="e">
        <v>#N/A</v>
      </c>
      <c r="W2706" s="80" t="e">
        <v>#N/A</v>
      </c>
      <c r="X2706" s="80" t="e">
        <v>#N/A</v>
      </c>
      <c r="Y2706" s="7">
        <v>0</v>
      </c>
      <c r="Z2706" s="7">
        <f t="shared" si="337"/>
        <v>0</v>
      </c>
      <c r="AA2706" s="7">
        <f t="shared" si="338"/>
        <v>0</v>
      </c>
      <c r="AB2706" s="7" t="b">
        <f t="shared" si="339"/>
        <v>1</v>
      </c>
      <c r="AC2706" s="7" t="b">
        <f t="shared" si="340"/>
        <v>0</v>
      </c>
      <c r="AD2706" s="7" t="b">
        <f t="shared" si="341"/>
        <v>0</v>
      </c>
      <c r="AE2706" s="7" t="b">
        <f t="shared" si="342"/>
        <v>0</v>
      </c>
      <c r="AF2706" s="7" t="b">
        <f t="shared" si="343"/>
        <v>0</v>
      </c>
      <c r="AH2706" t="b">
        <f>AND(Table252102[[#This Row],[Developmental toxicity]:[Reproductive toxicity]])</f>
        <v>0</v>
      </c>
    </row>
    <row r="2707" spans="1:34" x14ac:dyDescent="0.25">
      <c r="A2707" s="3">
        <f t="shared" si="336"/>
        <v>2706</v>
      </c>
      <c r="B2707" s="86"/>
      <c r="C2707" s="88" t="s">
        <v>13234</v>
      </c>
      <c r="D2707" s="18" t="s">
        <v>13233</v>
      </c>
      <c r="E2707" s="70" t="s">
        <v>17538</v>
      </c>
      <c r="F2707" s="18" t="s">
        <v>17539</v>
      </c>
      <c r="G2707" s="88" t="s">
        <v>13235</v>
      </c>
      <c r="H2707" s="18" t="s">
        <v>13235</v>
      </c>
      <c r="I2707" s="18" t="s">
        <v>17540</v>
      </c>
      <c r="J2707" s="88"/>
      <c r="K2707" s="80" t="e">
        <v>#N/A</v>
      </c>
      <c r="L2707" s="80" t="e">
        <v>#N/A</v>
      </c>
      <c r="M2707" s="80" t="e">
        <v>#N/A</v>
      </c>
      <c r="N2707" s="80" t="e">
        <v>#N/A</v>
      </c>
      <c r="O2707" s="80" t="e">
        <v>#N/A</v>
      </c>
      <c r="P2707" s="80" t="e">
        <v>#N/A</v>
      </c>
      <c r="Q2707" s="80" t="e">
        <v>#N/A</v>
      </c>
      <c r="R2707" s="80" t="e">
        <v>#N/A</v>
      </c>
      <c r="S2707" s="80" t="e">
        <v>#N/A</v>
      </c>
      <c r="T2707" s="80" t="e">
        <v>#N/A</v>
      </c>
      <c r="U2707" s="7" t="e">
        <v>#N/A</v>
      </c>
      <c r="V2707" s="80" t="e">
        <v>#N/A</v>
      </c>
      <c r="W2707" s="80">
        <v>0</v>
      </c>
      <c r="X2707" s="80" t="e">
        <v>#N/A</v>
      </c>
      <c r="Y2707" s="7">
        <v>1</v>
      </c>
      <c r="Z2707" s="7">
        <f t="shared" si="337"/>
        <v>1</v>
      </c>
      <c r="AA2707" s="7">
        <f t="shared" si="338"/>
        <v>0</v>
      </c>
      <c r="AB2707" s="7" t="b">
        <f t="shared" si="339"/>
        <v>1</v>
      </c>
      <c r="AC2707" s="7" t="b">
        <f t="shared" si="340"/>
        <v>1</v>
      </c>
      <c r="AD2707" s="7" t="b">
        <f t="shared" si="341"/>
        <v>0</v>
      </c>
      <c r="AE2707" s="7" t="b">
        <f t="shared" si="342"/>
        <v>1</v>
      </c>
      <c r="AF2707" s="7" t="b">
        <f t="shared" si="343"/>
        <v>0</v>
      </c>
      <c r="AH2707" t="b">
        <f>AND(Table252102[[#This Row],[Developmental toxicity]:[Reproductive toxicity]])</f>
        <v>1</v>
      </c>
    </row>
    <row r="2708" spans="1:34" x14ac:dyDescent="0.25">
      <c r="A2708" s="3">
        <f t="shared" si="336"/>
        <v>2707</v>
      </c>
      <c r="B2708" s="86"/>
      <c r="C2708" s="88" t="s">
        <v>12823</v>
      </c>
      <c r="D2708" s="18" t="s">
        <v>17944</v>
      </c>
      <c r="E2708" s="70" t="s">
        <v>16925</v>
      </c>
      <c r="F2708" s="18" t="s">
        <v>16926</v>
      </c>
      <c r="G2708" s="88" t="s">
        <v>12824</v>
      </c>
      <c r="H2708" s="18" t="s">
        <v>12824</v>
      </c>
      <c r="I2708" s="18" t="s">
        <v>16927</v>
      </c>
      <c r="J2708" s="88"/>
      <c r="K2708" s="80" t="e">
        <v>#N/A</v>
      </c>
      <c r="L2708" s="80" t="e">
        <v>#N/A</v>
      </c>
      <c r="M2708" s="80" t="e">
        <v>#N/A</v>
      </c>
      <c r="N2708" s="80" t="e">
        <v>#N/A</v>
      </c>
      <c r="O2708" s="80" t="e">
        <v>#N/A</v>
      </c>
      <c r="P2708" s="80" t="e">
        <v>#N/A</v>
      </c>
      <c r="Q2708" s="80" t="e">
        <v>#N/A</v>
      </c>
      <c r="R2708" s="80" t="e">
        <v>#N/A</v>
      </c>
      <c r="S2708" s="80" t="e">
        <v>#N/A</v>
      </c>
      <c r="T2708" s="80" t="e">
        <v>#N/A</v>
      </c>
      <c r="U2708" s="7" t="e">
        <v>#N/A</v>
      </c>
      <c r="V2708" s="80" t="e">
        <v>#N/A</v>
      </c>
      <c r="W2708" s="18">
        <v>0</v>
      </c>
      <c r="X2708" s="18" t="e">
        <v>#N/A</v>
      </c>
      <c r="Y2708" s="7" t="e">
        <v>#N/A</v>
      </c>
      <c r="Z2708" s="7">
        <f t="shared" si="337"/>
        <v>0</v>
      </c>
      <c r="AA2708" s="7">
        <f t="shared" si="338"/>
        <v>0</v>
      </c>
      <c r="AB2708" s="7" t="b">
        <f t="shared" si="339"/>
        <v>0</v>
      </c>
      <c r="AC2708" s="7" t="b">
        <f t="shared" si="340"/>
        <v>1</v>
      </c>
      <c r="AD2708" s="7" t="b">
        <f t="shared" si="341"/>
        <v>0</v>
      </c>
      <c r="AE2708" s="7" t="b">
        <f t="shared" si="342"/>
        <v>1</v>
      </c>
      <c r="AF2708" s="7" t="b">
        <f t="shared" si="343"/>
        <v>0</v>
      </c>
      <c r="AH2708" t="b">
        <f>AND(Table252102[[#This Row],[Developmental toxicity]:[Reproductive toxicity]])</f>
        <v>0</v>
      </c>
    </row>
    <row r="2709" spans="1:34" x14ac:dyDescent="0.25">
      <c r="A2709" s="3">
        <f t="shared" si="336"/>
        <v>2708</v>
      </c>
      <c r="B2709" s="86"/>
      <c r="C2709" s="88" t="s">
        <v>11794</v>
      </c>
      <c r="D2709" s="18" t="s">
        <v>11793</v>
      </c>
      <c r="E2709" s="70" t="s">
        <v>15329</v>
      </c>
      <c r="F2709" s="18" t="s">
        <v>15330</v>
      </c>
      <c r="G2709" s="88" t="s">
        <v>15331</v>
      </c>
      <c r="H2709" s="18" t="s">
        <v>15332</v>
      </c>
      <c r="I2709" s="18" t="s">
        <v>15333</v>
      </c>
      <c r="J2709" s="88"/>
      <c r="K2709" s="80" t="e">
        <v>#N/A</v>
      </c>
      <c r="L2709" s="80" t="e">
        <v>#N/A</v>
      </c>
      <c r="M2709" s="80" t="e">
        <v>#N/A</v>
      </c>
      <c r="N2709" s="80" t="e">
        <v>#N/A</v>
      </c>
      <c r="O2709" s="80" t="e">
        <v>#N/A</v>
      </c>
      <c r="P2709" s="80" t="e">
        <v>#N/A</v>
      </c>
      <c r="Q2709" s="80" t="e">
        <v>#N/A</v>
      </c>
      <c r="R2709" s="80" t="e">
        <v>#N/A</v>
      </c>
      <c r="S2709" s="80" t="e">
        <v>#N/A</v>
      </c>
      <c r="T2709" s="80" t="e">
        <v>#N/A</v>
      </c>
      <c r="U2709" s="7" t="e">
        <v>#N/A</v>
      </c>
      <c r="V2709" s="80" t="e">
        <v>#N/A</v>
      </c>
      <c r="W2709" s="18">
        <v>1</v>
      </c>
      <c r="X2709" s="18" t="e">
        <v>#N/A</v>
      </c>
      <c r="Y2709" s="7" t="e">
        <v>#N/A</v>
      </c>
      <c r="Z2709" s="7">
        <f t="shared" si="337"/>
        <v>1</v>
      </c>
      <c r="AA2709" s="7">
        <f t="shared" si="338"/>
        <v>1</v>
      </c>
      <c r="AB2709" s="7" t="b">
        <f t="shared" si="339"/>
        <v>0</v>
      </c>
      <c r="AC2709" s="7" t="b">
        <f t="shared" si="340"/>
        <v>1</v>
      </c>
      <c r="AD2709" s="7" t="b">
        <f t="shared" si="341"/>
        <v>0</v>
      </c>
      <c r="AE2709" s="7" t="b">
        <f t="shared" si="342"/>
        <v>1</v>
      </c>
      <c r="AF2709" s="7" t="b">
        <f t="shared" si="343"/>
        <v>0</v>
      </c>
      <c r="AH2709" t="b">
        <f>AND(Table252102[[#This Row],[Developmental toxicity]:[Reproductive toxicity]])</f>
        <v>0</v>
      </c>
    </row>
    <row r="2710" spans="1:34" x14ac:dyDescent="0.25">
      <c r="A2710" s="3">
        <f t="shared" si="336"/>
        <v>2709</v>
      </c>
      <c r="B2710" s="86"/>
      <c r="C2710" s="88" t="s">
        <v>12859</v>
      </c>
      <c r="D2710" s="18" t="s">
        <v>12858</v>
      </c>
      <c r="E2710" s="70" t="s">
        <v>16966</v>
      </c>
      <c r="F2710" s="18" t="s">
        <v>16967</v>
      </c>
      <c r="G2710" s="88" t="s">
        <v>12860</v>
      </c>
      <c r="H2710" s="18" t="s">
        <v>12860</v>
      </c>
      <c r="I2710" s="18" t="s">
        <v>16968</v>
      </c>
      <c r="J2710" s="88"/>
      <c r="K2710" s="80" t="e">
        <v>#N/A</v>
      </c>
      <c r="L2710" s="80" t="e">
        <v>#N/A</v>
      </c>
      <c r="M2710" s="80" t="e">
        <v>#N/A</v>
      </c>
      <c r="N2710" s="80" t="e">
        <v>#N/A</v>
      </c>
      <c r="O2710" s="80" t="e">
        <v>#N/A</v>
      </c>
      <c r="P2710" s="80" t="e">
        <v>#N/A</v>
      </c>
      <c r="Q2710" s="80" t="e">
        <v>#N/A</v>
      </c>
      <c r="R2710" s="80" t="e">
        <v>#N/A</v>
      </c>
      <c r="S2710" s="80" t="e">
        <v>#N/A</v>
      </c>
      <c r="T2710" s="80" t="e">
        <v>#N/A</v>
      </c>
      <c r="U2710" s="7" t="e">
        <v>#N/A</v>
      </c>
      <c r="V2710" s="80" t="e">
        <v>#N/A</v>
      </c>
      <c r="W2710" s="18">
        <v>0</v>
      </c>
      <c r="X2710" s="18" t="e">
        <v>#N/A</v>
      </c>
      <c r="Y2710" s="7" t="e">
        <v>#N/A</v>
      </c>
      <c r="Z2710" s="7">
        <f t="shared" si="337"/>
        <v>0</v>
      </c>
      <c r="AA2710" s="7">
        <f t="shared" si="338"/>
        <v>0</v>
      </c>
      <c r="AB2710" s="7" t="b">
        <f t="shared" si="339"/>
        <v>0</v>
      </c>
      <c r="AC2710" s="7" t="b">
        <f t="shared" si="340"/>
        <v>1</v>
      </c>
      <c r="AD2710" s="7" t="b">
        <f t="shared" si="341"/>
        <v>0</v>
      </c>
      <c r="AE2710" s="7" t="b">
        <f t="shared" si="342"/>
        <v>1</v>
      </c>
      <c r="AF2710" s="7" t="b">
        <f t="shared" si="343"/>
        <v>0</v>
      </c>
      <c r="AH2710" t="b">
        <f>AND(Table252102[[#This Row],[Developmental toxicity]:[Reproductive toxicity]])</f>
        <v>0</v>
      </c>
    </row>
    <row r="2711" spans="1:34" x14ac:dyDescent="0.25">
      <c r="A2711" s="3">
        <f t="shared" si="336"/>
        <v>2710</v>
      </c>
      <c r="B2711" s="86"/>
      <c r="C2711" s="89" t="s">
        <v>21171</v>
      </c>
      <c r="D2711" s="18" t="s">
        <v>20775</v>
      </c>
      <c r="E2711" s="83" t="s">
        <v>20973</v>
      </c>
      <c r="F2711" s="17" t="s">
        <v>21573</v>
      </c>
      <c r="G2711" s="89" t="s">
        <v>21574</v>
      </c>
      <c r="H2711" s="17" t="s">
        <v>21574</v>
      </c>
      <c r="I2711" s="17" t="s">
        <v>21575</v>
      </c>
      <c r="J2711" s="88"/>
      <c r="K2711" s="80" t="e">
        <v>#N/A</v>
      </c>
      <c r="L2711" s="80" t="e">
        <v>#N/A</v>
      </c>
      <c r="M2711" s="80" t="e">
        <v>#N/A</v>
      </c>
      <c r="N2711" s="80" t="e">
        <v>#N/A</v>
      </c>
      <c r="O2711" s="80" t="e">
        <v>#N/A</v>
      </c>
      <c r="P2711" s="80" t="e">
        <v>#N/A</v>
      </c>
      <c r="Q2711" s="80" t="e">
        <v>#N/A</v>
      </c>
      <c r="R2711" s="80" t="e">
        <v>#N/A</v>
      </c>
      <c r="S2711" s="80" t="e">
        <v>#N/A</v>
      </c>
      <c r="T2711" s="80" t="e">
        <v>#N/A</v>
      </c>
      <c r="U2711" s="7" t="e">
        <v>#N/A</v>
      </c>
      <c r="V2711" s="80" t="e">
        <v>#N/A</v>
      </c>
      <c r="W2711" s="80" t="e">
        <v>#N/A</v>
      </c>
      <c r="X2711" s="80" t="e">
        <v>#N/A</v>
      </c>
      <c r="Y2711" s="7">
        <v>0</v>
      </c>
      <c r="Z2711" s="7">
        <f t="shared" si="337"/>
        <v>0</v>
      </c>
      <c r="AA2711" s="7">
        <f t="shared" si="338"/>
        <v>0</v>
      </c>
      <c r="AB2711" s="7" t="b">
        <f t="shared" si="339"/>
        <v>1</v>
      </c>
      <c r="AC2711" s="7" t="b">
        <f t="shared" si="340"/>
        <v>0</v>
      </c>
      <c r="AD2711" s="7" t="b">
        <f t="shared" si="341"/>
        <v>0</v>
      </c>
      <c r="AE2711" s="7" t="b">
        <f t="shared" si="342"/>
        <v>0</v>
      </c>
      <c r="AF2711" s="7" t="b">
        <f t="shared" si="343"/>
        <v>0</v>
      </c>
      <c r="AH2711" t="b">
        <f>AND(Table252102[[#This Row],[Developmental toxicity]:[Reproductive toxicity]])</f>
        <v>0</v>
      </c>
    </row>
    <row r="2712" spans="1:34" x14ac:dyDescent="0.25">
      <c r="A2712" s="3">
        <f t="shared" si="336"/>
        <v>2711</v>
      </c>
      <c r="B2712" s="86"/>
      <c r="C2712" s="88" t="s">
        <v>20677</v>
      </c>
      <c r="D2712" s="18" t="s">
        <v>19351</v>
      </c>
      <c r="E2712" s="70" t="s">
        <v>20432</v>
      </c>
      <c r="F2712" s="18" t="s">
        <v>20174</v>
      </c>
      <c r="G2712" s="88" t="s">
        <v>20175</v>
      </c>
      <c r="H2712" s="18" t="s">
        <v>20176</v>
      </c>
      <c r="I2712" s="18" t="s">
        <v>20177</v>
      </c>
      <c r="J2712" s="88" t="s">
        <v>20</v>
      </c>
      <c r="K2712" s="80" t="e">
        <v>#N/A</v>
      </c>
      <c r="L2712" s="80" t="e">
        <v>#N/A</v>
      </c>
      <c r="M2712" s="80" t="e">
        <v>#N/A</v>
      </c>
      <c r="N2712" s="80" t="e">
        <v>#N/A</v>
      </c>
      <c r="O2712" s="80" t="e">
        <v>#N/A</v>
      </c>
      <c r="P2712" s="80" t="e">
        <v>#N/A</v>
      </c>
      <c r="Q2712" s="80" t="e">
        <v>#N/A</v>
      </c>
      <c r="R2712" s="80" t="e">
        <v>#N/A</v>
      </c>
      <c r="S2712" s="80" t="e">
        <v>#N/A</v>
      </c>
      <c r="T2712" s="80" t="e">
        <v>#N/A</v>
      </c>
      <c r="U2712" s="7" t="e">
        <v>#N/A</v>
      </c>
      <c r="V2712" s="80" t="e">
        <v>#N/A</v>
      </c>
      <c r="W2712" s="80" t="e">
        <v>#N/A</v>
      </c>
      <c r="X2712" s="80">
        <v>1</v>
      </c>
      <c r="Y2712" s="7" t="e">
        <v>#N/A</v>
      </c>
      <c r="Z2712" s="7">
        <f t="shared" si="337"/>
        <v>1</v>
      </c>
      <c r="AA2712" s="7">
        <f t="shared" si="338"/>
        <v>1</v>
      </c>
      <c r="AB2712" s="7" t="b">
        <f t="shared" si="339"/>
        <v>1</v>
      </c>
      <c r="AC2712" s="7" t="b">
        <f t="shared" si="340"/>
        <v>0</v>
      </c>
      <c r="AD2712" s="7" t="b">
        <f t="shared" si="341"/>
        <v>0</v>
      </c>
      <c r="AE2712" s="7" t="b">
        <f t="shared" si="342"/>
        <v>0</v>
      </c>
      <c r="AF2712" s="7" t="b">
        <f t="shared" si="343"/>
        <v>0</v>
      </c>
      <c r="AH2712" t="b">
        <f>AND(Table252102[[#This Row],[Developmental toxicity]:[Reproductive toxicity]])</f>
        <v>0</v>
      </c>
    </row>
    <row r="2713" spans="1:34" x14ac:dyDescent="0.25">
      <c r="A2713" s="3">
        <f t="shared" si="336"/>
        <v>2712</v>
      </c>
      <c r="B2713" s="86"/>
      <c r="C2713" s="88" t="s">
        <v>20632</v>
      </c>
      <c r="D2713" s="18" t="s">
        <v>19306</v>
      </c>
      <c r="E2713" s="70" t="s">
        <v>20387</v>
      </c>
      <c r="F2713" s="18" t="s">
        <v>20022</v>
      </c>
      <c r="G2713" s="88" t="s">
        <v>20023</v>
      </c>
      <c r="H2713" s="18" t="s">
        <v>20024</v>
      </c>
      <c r="I2713" s="18" t="s">
        <v>20025</v>
      </c>
      <c r="J2713" s="88" t="s">
        <v>20</v>
      </c>
      <c r="K2713" s="80" t="e">
        <v>#N/A</v>
      </c>
      <c r="L2713" s="80" t="e">
        <v>#N/A</v>
      </c>
      <c r="M2713" s="80" t="e">
        <v>#N/A</v>
      </c>
      <c r="N2713" s="80" t="e">
        <v>#N/A</v>
      </c>
      <c r="O2713" s="80" t="e">
        <v>#N/A</v>
      </c>
      <c r="P2713" s="80" t="e">
        <v>#N/A</v>
      </c>
      <c r="Q2713" s="80" t="e">
        <v>#N/A</v>
      </c>
      <c r="R2713" s="80" t="e">
        <v>#N/A</v>
      </c>
      <c r="S2713" s="80" t="e">
        <v>#N/A</v>
      </c>
      <c r="T2713" s="80" t="e">
        <v>#N/A</v>
      </c>
      <c r="U2713" s="7" t="e">
        <v>#N/A</v>
      </c>
      <c r="V2713" s="80" t="e">
        <v>#N/A</v>
      </c>
      <c r="W2713" s="80" t="e">
        <v>#N/A</v>
      </c>
      <c r="X2713" s="80">
        <v>1</v>
      </c>
      <c r="Y2713" s="7" t="e">
        <v>#N/A</v>
      </c>
      <c r="Z2713" s="7">
        <f t="shared" si="337"/>
        <v>1</v>
      </c>
      <c r="AA2713" s="7">
        <f t="shared" si="338"/>
        <v>1</v>
      </c>
      <c r="AB2713" s="7" t="b">
        <f t="shared" si="339"/>
        <v>1</v>
      </c>
      <c r="AC2713" s="7" t="b">
        <f t="shared" si="340"/>
        <v>0</v>
      </c>
      <c r="AD2713" s="7" t="b">
        <f t="shared" si="341"/>
        <v>0</v>
      </c>
      <c r="AE2713" s="7" t="b">
        <f t="shared" si="342"/>
        <v>0</v>
      </c>
      <c r="AF2713" s="7" t="b">
        <f t="shared" si="343"/>
        <v>0</v>
      </c>
      <c r="AH2713" t="b">
        <f>AND(Table252102[[#This Row],[Developmental toxicity]:[Reproductive toxicity]])</f>
        <v>0</v>
      </c>
    </row>
    <row r="2714" spans="1:34" x14ac:dyDescent="0.25">
      <c r="A2714" s="3">
        <f t="shared" si="336"/>
        <v>2713</v>
      </c>
      <c r="B2714" s="86">
        <v>599</v>
      </c>
      <c r="C2714" s="88" t="s">
        <v>1253</v>
      </c>
      <c r="D2714" s="18" t="s">
        <v>5401</v>
      </c>
      <c r="E2714" s="70" t="s">
        <v>4972</v>
      </c>
      <c r="F2714" s="18" t="s">
        <v>5878</v>
      </c>
      <c r="G2714" s="88" t="s">
        <v>1254</v>
      </c>
      <c r="H2714" s="18" t="s">
        <v>6893</v>
      </c>
      <c r="I2714" s="18" t="s">
        <v>6894</v>
      </c>
      <c r="J2714" s="88" t="s">
        <v>1430</v>
      </c>
      <c r="K2714" s="80" t="e">
        <v>#N/A</v>
      </c>
      <c r="L2714" s="80">
        <v>1</v>
      </c>
      <c r="M2714" s="80" t="e">
        <v>#N/A</v>
      </c>
      <c r="N2714" s="80" t="e">
        <v>#N/A</v>
      </c>
      <c r="O2714" s="80" t="e">
        <v>#N/A</v>
      </c>
      <c r="P2714" s="80" t="e">
        <v>#N/A</v>
      </c>
      <c r="Q2714" s="80" t="e">
        <v>#N/A</v>
      </c>
      <c r="R2714" s="80" t="e">
        <v>#N/A</v>
      </c>
      <c r="S2714" s="80" t="e">
        <v>#N/A</v>
      </c>
      <c r="T2714" s="80" t="e">
        <v>#N/A</v>
      </c>
      <c r="U2714" s="7" t="e">
        <v>#N/A</v>
      </c>
      <c r="V2714" s="80" t="e">
        <v>#N/A</v>
      </c>
      <c r="W2714" s="80" t="e">
        <v>#N/A</v>
      </c>
      <c r="X2714" s="80">
        <v>0</v>
      </c>
      <c r="Y2714" s="7">
        <v>0</v>
      </c>
      <c r="Z2714" s="7">
        <f t="shared" si="337"/>
        <v>1</v>
      </c>
      <c r="AA2714" s="7">
        <f t="shared" si="338"/>
        <v>0</v>
      </c>
      <c r="AB2714" s="7" t="b">
        <f t="shared" si="339"/>
        <v>1</v>
      </c>
      <c r="AC2714" s="7" t="b">
        <f t="shared" si="340"/>
        <v>0</v>
      </c>
      <c r="AD2714" s="7" t="b">
        <f t="shared" si="341"/>
        <v>0</v>
      </c>
      <c r="AE2714" s="7" t="b">
        <f t="shared" si="342"/>
        <v>0</v>
      </c>
      <c r="AF2714" s="7" t="b">
        <f t="shared" si="343"/>
        <v>0</v>
      </c>
      <c r="AH2714" t="b">
        <f>AND(Table252102[[#This Row],[Developmental toxicity]:[Reproductive toxicity]])</f>
        <v>0</v>
      </c>
    </row>
    <row r="2715" spans="1:34" x14ac:dyDescent="0.25">
      <c r="A2715" s="3">
        <f t="shared" si="336"/>
        <v>2714</v>
      </c>
      <c r="B2715" s="86">
        <v>600</v>
      </c>
      <c r="C2715" s="88" t="s">
        <v>1255</v>
      </c>
      <c r="D2715" s="18" t="s">
        <v>5402</v>
      </c>
      <c r="E2715" s="70" t="s">
        <v>4973</v>
      </c>
      <c r="F2715" s="18" t="s">
        <v>5879</v>
      </c>
      <c r="G2715" s="88" t="s">
        <v>1256</v>
      </c>
      <c r="H2715" s="18" t="s">
        <v>6895</v>
      </c>
      <c r="I2715" s="18" t="s">
        <v>6896</v>
      </c>
      <c r="J2715" s="88" t="s">
        <v>1431</v>
      </c>
      <c r="K2715" s="80" t="e">
        <v>#N/A</v>
      </c>
      <c r="L2715" s="80">
        <v>1</v>
      </c>
      <c r="M2715" s="80" t="e">
        <v>#N/A</v>
      </c>
      <c r="N2715" s="80" t="e">
        <v>#N/A</v>
      </c>
      <c r="O2715" s="80" t="e">
        <v>#N/A</v>
      </c>
      <c r="P2715" s="80" t="e">
        <v>#N/A</v>
      </c>
      <c r="Q2715" s="80" t="e">
        <v>#N/A</v>
      </c>
      <c r="R2715" s="80" t="e">
        <v>#N/A</v>
      </c>
      <c r="S2715" s="80" t="e">
        <v>#N/A</v>
      </c>
      <c r="T2715" s="80" t="e">
        <v>#N/A</v>
      </c>
      <c r="U2715" s="7" t="e">
        <v>#N/A</v>
      </c>
      <c r="V2715" s="80" t="e">
        <v>#N/A</v>
      </c>
      <c r="W2715" s="80" t="e">
        <v>#N/A</v>
      </c>
      <c r="X2715" s="80" t="e">
        <v>#N/A</v>
      </c>
      <c r="Y2715" s="7">
        <v>0</v>
      </c>
      <c r="Z2715" s="7">
        <f t="shared" si="337"/>
        <v>1</v>
      </c>
      <c r="AA2715" s="7">
        <f t="shared" si="338"/>
        <v>0</v>
      </c>
      <c r="AB2715" s="7" t="b">
        <f t="shared" si="339"/>
        <v>1</v>
      </c>
      <c r="AC2715" s="7" t="b">
        <f t="shared" si="340"/>
        <v>0</v>
      </c>
      <c r="AD2715" s="7" t="b">
        <f t="shared" si="341"/>
        <v>0</v>
      </c>
      <c r="AE2715" s="7" t="b">
        <f t="shared" si="342"/>
        <v>0</v>
      </c>
      <c r="AF2715" s="7" t="b">
        <f t="shared" si="343"/>
        <v>0</v>
      </c>
      <c r="AH2715" t="b">
        <f>AND(Table252102[[#This Row],[Developmental toxicity]:[Reproductive toxicity]])</f>
        <v>0</v>
      </c>
    </row>
    <row r="2716" spans="1:34" x14ac:dyDescent="0.25">
      <c r="A2716" s="3">
        <f t="shared" si="336"/>
        <v>2715</v>
      </c>
      <c r="B2716" s="86"/>
      <c r="C2716" s="88" t="s">
        <v>12525</v>
      </c>
      <c r="D2716" s="18" t="s">
        <v>17916</v>
      </c>
      <c r="E2716" s="70" t="s">
        <v>16471</v>
      </c>
      <c r="F2716" s="18" t="s">
        <v>16472</v>
      </c>
      <c r="G2716" s="88" t="s">
        <v>16473</v>
      </c>
      <c r="H2716" s="18" t="s">
        <v>16473</v>
      </c>
      <c r="I2716" s="18" t="s">
        <v>16474</v>
      </c>
      <c r="J2716" s="88"/>
      <c r="K2716" s="80" t="e">
        <v>#N/A</v>
      </c>
      <c r="L2716" s="80" t="e">
        <v>#N/A</v>
      </c>
      <c r="M2716" s="80" t="e">
        <v>#N/A</v>
      </c>
      <c r="N2716" s="80" t="e">
        <v>#N/A</v>
      </c>
      <c r="O2716" s="80" t="e">
        <v>#N/A</v>
      </c>
      <c r="P2716" s="80" t="e">
        <v>#N/A</v>
      </c>
      <c r="Q2716" s="80" t="e">
        <v>#N/A</v>
      </c>
      <c r="R2716" s="80" t="e">
        <v>#N/A</v>
      </c>
      <c r="S2716" s="80" t="e">
        <v>#N/A</v>
      </c>
      <c r="T2716" s="80" t="e">
        <v>#N/A</v>
      </c>
      <c r="U2716" s="7" t="e">
        <v>#N/A</v>
      </c>
      <c r="V2716" s="80" t="e">
        <v>#N/A</v>
      </c>
      <c r="W2716" s="18">
        <v>0</v>
      </c>
      <c r="X2716" s="18" t="e">
        <v>#N/A</v>
      </c>
      <c r="Y2716" s="7" t="e">
        <v>#N/A</v>
      </c>
      <c r="Z2716" s="7">
        <f t="shared" si="337"/>
        <v>0</v>
      </c>
      <c r="AA2716" s="7">
        <f t="shared" si="338"/>
        <v>0</v>
      </c>
      <c r="AB2716" s="7" t="b">
        <f t="shared" si="339"/>
        <v>0</v>
      </c>
      <c r="AC2716" s="7" t="b">
        <f t="shared" si="340"/>
        <v>1</v>
      </c>
      <c r="AD2716" s="7" t="b">
        <f t="shared" si="341"/>
        <v>0</v>
      </c>
      <c r="AE2716" s="7" t="b">
        <f t="shared" si="342"/>
        <v>1</v>
      </c>
      <c r="AF2716" s="7" t="b">
        <f t="shared" si="343"/>
        <v>0</v>
      </c>
      <c r="AH2716" t="b">
        <f>AND(Table252102[[#This Row],[Developmental toxicity]:[Reproductive toxicity]])</f>
        <v>0</v>
      </c>
    </row>
    <row r="2717" spans="1:34" x14ac:dyDescent="0.25">
      <c r="A2717" s="3">
        <f t="shared" si="336"/>
        <v>2716</v>
      </c>
      <c r="B2717" s="86"/>
      <c r="C2717" s="88" t="s">
        <v>12051</v>
      </c>
      <c r="D2717" s="18" t="s">
        <v>12050</v>
      </c>
      <c r="E2717" s="70" t="s">
        <v>15721</v>
      </c>
      <c r="F2717" s="18" t="s">
        <v>15722</v>
      </c>
      <c r="G2717" s="88" t="s">
        <v>15723</v>
      </c>
      <c r="H2717" s="18" t="s">
        <v>15723</v>
      </c>
      <c r="I2717" s="18" t="s">
        <v>15724</v>
      </c>
      <c r="J2717" s="88"/>
      <c r="K2717" s="80" t="e">
        <v>#N/A</v>
      </c>
      <c r="L2717" s="80" t="e">
        <v>#N/A</v>
      </c>
      <c r="M2717" s="80" t="e">
        <v>#N/A</v>
      </c>
      <c r="N2717" s="80" t="e">
        <v>#N/A</v>
      </c>
      <c r="O2717" s="80" t="e">
        <v>#N/A</v>
      </c>
      <c r="P2717" s="80" t="e">
        <v>#N/A</v>
      </c>
      <c r="Q2717" s="80" t="e">
        <v>#N/A</v>
      </c>
      <c r="R2717" s="80" t="e">
        <v>#N/A</v>
      </c>
      <c r="S2717" s="80" t="e">
        <v>#N/A</v>
      </c>
      <c r="T2717" s="80" t="e">
        <v>#N/A</v>
      </c>
      <c r="U2717" s="7" t="e">
        <v>#N/A</v>
      </c>
      <c r="V2717" s="80" t="e">
        <v>#N/A</v>
      </c>
      <c r="W2717" s="18">
        <v>0</v>
      </c>
      <c r="X2717" s="18" t="e">
        <v>#N/A</v>
      </c>
      <c r="Y2717" s="7" t="e">
        <v>#N/A</v>
      </c>
      <c r="Z2717" s="7">
        <f t="shared" si="337"/>
        <v>0</v>
      </c>
      <c r="AA2717" s="7">
        <f t="shared" si="338"/>
        <v>0</v>
      </c>
      <c r="AB2717" s="7" t="b">
        <f t="shared" si="339"/>
        <v>0</v>
      </c>
      <c r="AC2717" s="7" t="b">
        <f t="shared" si="340"/>
        <v>1</v>
      </c>
      <c r="AD2717" s="7" t="b">
        <f t="shared" si="341"/>
        <v>0</v>
      </c>
      <c r="AE2717" s="7" t="b">
        <f t="shared" si="342"/>
        <v>1</v>
      </c>
      <c r="AF2717" s="7" t="b">
        <f t="shared" si="343"/>
        <v>0</v>
      </c>
      <c r="AH2717" t="b">
        <f>AND(Table252102[[#This Row],[Developmental toxicity]:[Reproductive toxicity]])</f>
        <v>0</v>
      </c>
    </row>
    <row r="2718" spans="1:34" x14ac:dyDescent="0.25">
      <c r="A2718" s="3">
        <f t="shared" si="336"/>
        <v>2717</v>
      </c>
      <c r="B2718" s="86"/>
      <c r="C2718" s="88" t="s">
        <v>12853</v>
      </c>
      <c r="D2718" s="18" t="s">
        <v>12852</v>
      </c>
      <c r="E2718" s="70" t="s">
        <v>16960</v>
      </c>
      <c r="F2718" s="18" t="s">
        <v>16961</v>
      </c>
      <c r="G2718" s="88" t="s">
        <v>12854</v>
      </c>
      <c r="H2718" s="18" t="s">
        <v>12854</v>
      </c>
      <c r="I2718" s="18" t="s">
        <v>16962</v>
      </c>
      <c r="J2718" s="88"/>
      <c r="K2718" s="80" t="e">
        <v>#N/A</v>
      </c>
      <c r="L2718" s="80" t="e">
        <v>#N/A</v>
      </c>
      <c r="M2718" s="80" t="e">
        <v>#N/A</v>
      </c>
      <c r="N2718" s="80" t="e">
        <v>#N/A</v>
      </c>
      <c r="O2718" s="80" t="e">
        <v>#N/A</v>
      </c>
      <c r="P2718" s="80" t="e">
        <v>#N/A</v>
      </c>
      <c r="Q2718" s="80" t="e">
        <v>#N/A</v>
      </c>
      <c r="R2718" s="80" t="e">
        <v>#N/A</v>
      </c>
      <c r="S2718" s="80" t="e">
        <v>#N/A</v>
      </c>
      <c r="T2718" s="80" t="e">
        <v>#N/A</v>
      </c>
      <c r="U2718" s="7" t="e">
        <v>#N/A</v>
      </c>
      <c r="V2718" s="80" t="e">
        <v>#N/A</v>
      </c>
      <c r="W2718" s="18">
        <v>0</v>
      </c>
      <c r="X2718" s="18" t="e">
        <v>#N/A</v>
      </c>
      <c r="Y2718" s="7" t="e">
        <v>#N/A</v>
      </c>
      <c r="Z2718" s="7">
        <f t="shared" si="337"/>
        <v>0</v>
      </c>
      <c r="AA2718" s="7">
        <f t="shared" si="338"/>
        <v>0</v>
      </c>
      <c r="AB2718" s="7" t="b">
        <f t="shared" si="339"/>
        <v>0</v>
      </c>
      <c r="AC2718" s="7" t="b">
        <f t="shared" si="340"/>
        <v>1</v>
      </c>
      <c r="AD2718" s="7" t="b">
        <f t="shared" si="341"/>
        <v>0</v>
      </c>
      <c r="AE2718" s="7" t="b">
        <f t="shared" si="342"/>
        <v>1</v>
      </c>
      <c r="AF2718" s="7" t="b">
        <f t="shared" si="343"/>
        <v>0</v>
      </c>
      <c r="AH2718" t="b">
        <f>AND(Table252102[[#This Row],[Developmental toxicity]:[Reproductive toxicity]])</f>
        <v>0</v>
      </c>
    </row>
    <row r="2719" spans="1:34" x14ac:dyDescent="0.25">
      <c r="A2719" s="3">
        <f t="shared" si="336"/>
        <v>2718</v>
      </c>
      <c r="B2719" s="86"/>
      <c r="C2719" s="88" t="s">
        <v>11303</v>
      </c>
      <c r="D2719" s="18" t="s">
        <v>11302</v>
      </c>
      <c r="E2719" s="70" t="s">
        <v>14421</v>
      </c>
      <c r="F2719" s="18" t="s">
        <v>14422</v>
      </c>
      <c r="G2719" s="88" t="s">
        <v>14423</v>
      </c>
      <c r="H2719" s="18" t="s">
        <v>11304</v>
      </c>
      <c r="I2719" s="18" t="s">
        <v>14424</v>
      </c>
      <c r="J2719" s="88"/>
      <c r="K2719" s="80" t="e">
        <v>#N/A</v>
      </c>
      <c r="L2719" s="80" t="e">
        <v>#N/A</v>
      </c>
      <c r="M2719" s="80" t="e">
        <v>#N/A</v>
      </c>
      <c r="N2719" s="80" t="e">
        <v>#N/A</v>
      </c>
      <c r="O2719" s="80" t="e">
        <v>#N/A</v>
      </c>
      <c r="P2719" s="80" t="e">
        <v>#N/A</v>
      </c>
      <c r="Q2719" s="80" t="e">
        <v>#N/A</v>
      </c>
      <c r="R2719" s="80" t="e">
        <v>#N/A</v>
      </c>
      <c r="S2719" s="80" t="e">
        <v>#N/A</v>
      </c>
      <c r="T2719" s="80" t="e">
        <v>#N/A</v>
      </c>
      <c r="U2719" s="7" t="e">
        <v>#N/A</v>
      </c>
      <c r="V2719" s="80" t="e">
        <v>#N/A</v>
      </c>
      <c r="W2719" s="18">
        <v>1</v>
      </c>
      <c r="X2719" s="18" t="e">
        <v>#N/A</v>
      </c>
      <c r="Y2719" s="7" t="e">
        <v>#N/A</v>
      </c>
      <c r="Z2719" s="7">
        <f t="shared" si="337"/>
        <v>1</v>
      </c>
      <c r="AA2719" s="7">
        <f t="shared" si="338"/>
        <v>1</v>
      </c>
      <c r="AB2719" s="7" t="b">
        <f t="shared" si="339"/>
        <v>0</v>
      </c>
      <c r="AC2719" s="7" t="b">
        <f t="shared" si="340"/>
        <v>1</v>
      </c>
      <c r="AD2719" s="7" t="b">
        <f t="shared" si="341"/>
        <v>0</v>
      </c>
      <c r="AE2719" s="7" t="b">
        <f t="shared" si="342"/>
        <v>1</v>
      </c>
      <c r="AF2719" s="7" t="b">
        <f t="shared" si="343"/>
        <v>0</v>
      </c>
      <c r="AH2719" t="b">
        <f>AND(Table252102[[#This Row],[Developmental toxicity]:[Reproductive toxicity]])</f>
        <v>0</v>
      </c>
    </row>
    <row r="2720" spans="1:34" x14ac:dyDescent="0.25">
      <c r="A2720" s="3">
        <f t="shared" si="336"/>
        <v>2719</v>
      </c>
      <c r="B2720" s="86"/>
      <c r="C2720" s="88" t="s">
        <v>20475</v>
      </c>
      <c r="D2720" s="18" t="s">
        <v>19147</v>
      </c>
      <c r="E2720" s="70" t="s">
        <v>20230</v>
      </c>
      <c r="F2720" s="18" t="s">
        <v>19482</v>
      </c>
      <c r="G2720" s="88" t="s">
        <v>19483</v>
      </c>
      <c r="H2720" s="18" t="s">
        <v>19484</v>
      </c>
      <c r="I2720" s="18" t="s">
        <v>19485</v>
      </c>
      <c r="J2720" s="88" t="s">
        <v>20</v>
      </c>
      <c r="K2720" s="80" t="e">
        <v>#N/A</v>
      </c>
      <c r="L2720" s="80" t="e">
        <v>#N/A</v>
      </c>
      <c r="M2720" s="80" t="e">
        <v>#N/A</v>
      </c>
      <c r="N2720" s="80" t="e">
        <v>#N/A</v>
      </c>
      <c r="O2720" s="80" t="e">
        <v>#N/A</v>
      </c>
      <c r="P2720" s="80" t="e">
        <v>#N/A</v>
      </c>
      <c r="Q2720" s="80" t="e">
        <v>#N/A</v>
      </c>
      <c r="R2720" s="80" t="e">
        <v>#N/A</v>
      </c>
      <c r="S2720" s="80" t="e">
        <v>#N/A</v>
      </c>
      <c r="T2720" s="80" t="e">
        <v>#N/A</v>
      </c>
      <c r="U2720" s="7" t="e">
        <v>#N/A</v>
      </c>
      <c r="V2720" s="80" t="e">
        <v>#N/A</v>
      </c>
      <c r="W2720" s="80" t="e">
        <v>#N/A</v>
      </c>
      <c r="X2720" s="80">
        <v>0</v>
      </c>
      <c r="Y2720" s="7" t="e">
        <v>#N/A</v>
      </c>
      <c r="Z2720" s="7">
        <f t="shared" si="337"/>
        <v>0</v>
      </c>
      <c r="AA2720" s="7">
        <f t="shared" si="338"/>
        <v>0</v>
      </c>
      <c r="AB2720" s="7" t="b">
        <f t="shared" si="339"/>
        <v>1</v>
      </c>
      <c r="AC2720" s="7" t="b">
        <f t="shared" si="340"/>
        <v>0</v>
      </c>
      <c r="AD2720" s="7" t="b">
        <f t="shared" si="341"/>
        <v>0</v>
      </c>
      <c r="AE2720" s="7" t="b">
        <f t="shared" si="342"/>
        <v>0</v>
      </c>
      <c r="AF2720" s="7" t="b">
        <f t="shared" si="343"/>
        <v>0</v>
      </c>
      <c r="AH2720" t="b">
        <f>AND(Table252102[[#This Row],[Developmental toxicity]:[Reproductive toxicity]])</f>
        <v>0</v>
      </c>
    </row>
    <row r="2721" spans="1:34" x14ac:dyDescent="0.25">
      <c r="A2721" s="3">
        <f t="shared" si="336"/>
        <v>2720</v>
      </c>
      <c r="B2721" s="86">
        <v>78</v>
      </c>
      <c r="C2721" s="88" t="s">
        <v>432</v>
      </c>
      <c r="D2721" s="17" t="s">
        <v>5097</v>
      </c>
      <c r="E2721" s="79" t="s">
        <v>4596</v>
      </c>
      <c r="F2721" s="17" t="s">
        <v>5522</v>
      </c>
      <c r="G2721" s="88" t="s">
        <v>433</v>
      </c>
      <c r="H2721" s="17" t="s">
        <v>6015</v>
      </c>
      <c r="I2721" s="17" t="s">
        <v>6413</v>
      </c>
      <c r="J2721" s="88" t="s">
        <v>1433</v>
      </c>
      <c r="K2721" s="80" t="e">
        <v>#N/A</v>
      </c>
      <c r="L2721" s="80">
        <v>1</v>
      </c>
      <c r="M2721" s="18" t="e">
        <v>#N/A</v>
      </c>
      <c r="N2721" s="80" t="e">
        <v>#N/A</v>
      </c>
      <c r="O2721" s="80" t="e">
        <v>#N/A</v>
      </c>
      <c r="P2721" s="18" t="e">
        <v>#N/A</v>
      </c>
      <c r="Q2721" s="18" t="e">
        <v>#N/A</v>
      </c>
      <c r="R2721" s="80" t="e">
        <v>#N/A</v>
      </c>
      <c r="S2721" s="18" t="e">
        <v>#N/A</v>
      </c>
      <c r="T2721" s="18" t="e">
        <v>#N/A</v>
      </c>
      <c r="U2721" s="7" t="e">
        <v>#N/A</v>
      </c>
      <c r="V2721" s="80" t="e">
        <v>#N/A</v>
      </c>
      <c r="W2721" s="18" t="e">
        <v>#N/A</v>
      </c>
      <c r="X2721" s="18" t="e">
        <v>#N/A</v>
      </c>
      <c r="Y2721" s="7" t="e">
        <v>#N/A</v>
      </c>
      <c r="Z2721" s="7">
        <f t="shared" si="337"/>
        <v>1</v>
      </c>
      <c r="AA2721" s="7">
        <f t="shared" si="338"/>
        <v>1</v>
      </c>
      <c r="AB2721" s="7" t="b">
        <f t="shared" si="339"/>
        <v>0</v>
      </c>
      <c r="AC2721" s="7" t="b">
        <f t="shared" si="340"/>
        <v>0</v>
      </c>
      <c r="AD2721" s="7" t="b">
        <f t="shared" si="341"/>
        <v>0</v>
      </c>
      <c r="AE2721" s="7" t="b">
        <f t="shared" si="342"/>
        <v>0</v>
      </c>
      <c r="AF2721" s="7" t="b">
        <f t="shared" si="343"/>
        <v>0</v>
      </c>
      <c r="AH2721" t="b">
        <f>AND(Table252102[[#This Row],[Developmental toxicity]:[Reproductive toxicity]])</f>
        <v>0</v>
      </c>
    </row>
    <row r="2722" spans="1:34" x14ac:dyDescent="0.25">
      <c r="A2722" s="3">
        <f t="shared" si="336"/>
        <v>2721</v>
      </c>
      <c r="B2722" s="86">
        <v>349</v>
      </c>
      <c r="C2722" s="88" t="s">
        <v>852</v>
      </c>
      <c r="D2722" s="18" t="s">
        <v>5262</v>
      </c>
      <c r="E2722" s="70" t="s">
        <v>4790</v>
      </c>
      <c r="F2722" s="18" t="s">
        <v>5706</v>
      </c>
      <c r="G2722" s="88" t="s">
        <v>853</v>
      </c>
      <c r="H2722" s="18" t="s">
        <v>6167</v>
      </c>
      <c r="I2722" s="18" t="s">
        <v>6652</v>
      </c>
      <c r="J2722" s="88" t="s">
        <v>1430</v>
      </c>
      <c r="K2722" s="80" t="e">
        <v>#N/A</v>
      </c>
      <c r="L2722" s="80">
        <v>1</v>
      </c>
      <c r="M2722" s="80" t="e">
        <v>#N/A</v>
      </c>
      <c r="N2722" s="80" t="e">
        <v>#N/A</v>
      </c>
      <c r="O2722" s="80" t="e">
        <v>#N/A</v>
      </c>
      <c r="P2722" s="80" t="e">
        <v>#N/A</v>
      </c>
      <c r="Q2722" s="80" t="e">
        <v>#N/A</v>
      </c>
      <c r="R2722" s="80" t="e">
        <v>#N/A</v>
      </c>
      <c r="S2722" s="80" t="e">
        <v>#N/A</v>
      </c>
      <c r="T2722" s="80" t="e">
        <v>#N/A</v>
      </c>
      <c r="U2722" s="7" t="e">
        <v>#N/A</v>
      </c>
      <c r="V2722" s="80">
        <v>1</v>
      </c>
      <c r="W2722" s="80" t="e">
        <v>#N/A</v>
      </c>
      <c r="X2722" s="80">
        <v>1</v>
      </c>
      <c r="Y2722" s="7">
        <v>1</v>
      </c>
      <c r="Z2722" s="7">
        <f t="shared" si="337"/>
        <v>1</v>
      </c>
      <c r="AA2722" s="7">
        <f t="shared" si="338"/>
        <v>1</v>
      </c>
      <c r="AB2722" s="7" t="b">
        <f t="shared" si="339"/>
        <v>1</v>
      </c>
      <c r="AC2722" s="7" t="b">
        <f t="shared" si="340"/>
        <v>0</v>
      </c>
      <c r="AD2722" s="7" t="b">
        <f t="shared" si="341"/>
        <v>1</v>
      </c>
      <c r="AE2722" s="7" t="b">
        <f t="shared" si="342"/>
        <v>0</v>
      </c>
      <c r="AF2722" s="7" t="b">
        <f t="shared" si="343"/>
        <v>1</v>
      </c>
      <c r="AH2722" t="b">
        <f>AND(Table252102[[#This Row],[Developmental toxicity]:[Reproductive toxicity]])</f>
        <v>0</v>
      </c>
    </row>
    <row r="2723" spans="1:34" x14ac:dyDescent="0.25">
      <c r="A2723" s="3">
        <f t="shared" si="336"/>
        <v>2722</v>
      </c>
      <c r="B2723" s="86">
        <v>428</v>
      </c>
      <c r="C2723" s="88" t="s">
        <v>965</v>
      </c>
      <c r="D2723" s="18" t="s">
        <v>5294</v>
      </c>
      <c r="E2723" s="70" t="s">
        <v>4843</v>
      </c>
      <c r="F2723" s="18" t="s">
        <v>5751</v>
      </c>
      <c r="G2723" s="88" t="s">
        <v>966</v>
      </c>
      <c r="H2723" s="18" t="s">
        <v>6193</v>
      </c>
      <c r="I2723" s="18" t="s">
        <v>6748</v>
      </c>
      <c r="J2723" s="88" t="s">
        <v>1431</v>
      </c>
      <c r="K2723" s="80" t="e">
        <v>#N/A</v>
      </c>
      <c r="L2723" s="80">
        <v>1</v>
      </c>
      <c r="M2723" s="80" t="e">
        <v>#N/A</v>
      </c>
      <c r="N2723" s="80" t="e">
        <v>#N/A</v>
      </c>
      <c r="O2723" s="80" t="e">
        <v>#N/A</v>
      </c>
      <c r="P2723" s="80" t="e">
        <v>#N/A</v>
      </c>
      <c r="Q2723" s="80" t="e">
        <v>#N/A</v>
      </c>
      <c r="R2723" s="80" t="e">
        <v>#N/A</v>
      </c>
      <c r="S2723" s="80" t="e">
        <v>#N/A</v>
      </c>
      <c r="T2723" s="80" t="e">
        <v>#N/A</v>
      </c>
      <c r="U2723" s="7" t="e">
        <v>#N/A</v>
      </c>
      <c r="V2723" s="80" t="e">
        <v>#N/A</v>
      </c>
      <c r="W2723" s="80" t="e">
        <v>#N/A</v>
      </c>
      <c r="X2723" s="80">
        <v>1</v>
      </c>
      <c r="Y2723" s="7">
        <v>1</v>
      </c>
      <c r="Z2723" s="7">
        <f t="shared" si="337"/>
        <v>1</v>
      </c>
      <c r="AA2723" s="7">
        <f t="shared" si="338"/>
        <v>1</v>
      </c>
      <c r="AB2723" s="7" t="b">
        <f t="shared" si="339"/>
        <v>1</v>
      </c>
      <c r="AC2723" s="7" t="b">
        <f t="shared" si="340"/>
        <v>0</v>
      </c>
      <c r="AD2723" s="7" t="b">
        <f t="shared" si="341"/>
        <v>0</v>
      </c>
      <c r="AE2723" s="7" t="b">
        <f t="shared" si="342"/>
        <v>0</v>
      </c>
      <c r="AF2723" s="7" t="b">
        <f t="shared" si="343"/>
        <v>0</v>
      </c>
      <c r="AH2723" t="b">
        <f>AND(Table252102[[#This Row],[Developmental toxicity]:[Reproductive toxicity]])</f>
        <v>0</v>
      </c>
    </row>
    <row r="2724" spans="1:34" x14ac:dyDescent="0.25">
      <c r="A2724" s="3">
        <f t="shared" si="336"/>
        <v>2723</v>
      </c>
      <c r="B2724" s="86"/>
      <c r="C2724" s="88" t="s">
        <v>11703</v>
      </c>
      <c r="D2724" s="88" t="s">
        <v>11702</v>
      </c>
      <c r="E2724" s="70" t="s">
        <v>15150</v>
      </c>
      <c r="F2724" s="88" t="s">
        <v>15151</v>
      </c>
      <c r="G2724" s="88" t="s">
        <v>15152</v>
      </c>
      <c r="H2724" s="18" t="s">
        <v>15153</v>
      </c>
      <c r="I2724" s="18" t="s">
        <v>15154</v>
      </c>
      <c r="J2724" s="88"/>
      <c r="K2724" s="80" t="e">
        <v>#N/A</v>
      </c>
      <c r="L2724" s="80" t="e">
        <v>#N/A</v>
      </c>
      <c r="M2724" s="80" t="e">
        <v>#N/A</v>
      </c>
      <c r="N2724" s="80" t="e">
        <v>#N/A</v>
      </c>
      <c r="O2724" s="80" t="e">
        <v>#N/A</v>
      </c>
      <c r="P2724" s="80" t="e">
        <v>#N/A</v>
      </c>
      <c r="Q2724" s="80" t="e">
        <v>#N/A</v>
      </c>
      <c r="R2724" s="80" t="e">
        <v>#N/A</v>
      </c>
      <c r="S2724" s="80" t="e">
        <v>#N/A</v>
      </c>
      <c r="T2724" s="80" t="e">
        <v>#N/A</v>
      </c>
      <c r="U2724" s="7" t="e">
        <v>#N/A</v>
      </c>
      <c r="V2724" s="80" t="e">
        <v>#N/A</v>
      </c>
      <c r="W2724" s="18">
        <v>1</v>
      </c>
      <c r="X2724" s="18" t="e">
        <v>#N/A</v>
      </c>
      <c r="Y2724" s="7" t="e">
        <v>#N/A</v>
      </c>
      <c r="Z2724" s="7">
        <f t="shared" si="337"/>
        <v>1</v>
      </c>
      <c r="AA2724" s="7">
        <f t="shared" si="338"/>
        <v>1</v>
      </c>
      <c r="AB2724" s="7" t="b">
        <f t="shared" si="339"/>
        <v>0</v>
      </c>
      <c r="AC2724" s="7" t="b">
        <f t="shared" si="340"/>
        <v>1</v>
      </c>
      <c r="AD2724" s="7" t="b">
        <f t="shared" si="341"/>
        <v>0</v>
      </c>
      <c r="AE2724" s="7" t="b">
        <f t="shared" si="342"/>
        <v>1</v>
      </c>
      <c r="AF2724" s="7" t="b">
        <f t="shared" si="343"/>
        <v>0</v>
      </c>
      <c r="AH2724" t="b">
        <f>AND(Table252102[[#This Row],[Developmental toxicity]:[Reproductive toxicity]])</f>
        <v>0</v>
      </c>
    </row>
    <row r="2725" spans="1:34" x14ac:dyDescent="0.25">
      <c r="A2725" s="3">
        <f t="shared" si="336"/>
        <v>2724</v>
      </c>
      <c r="B2725" s="86"/>
      <c r="C2725" s="88" t="s">
        <v>10890</v>
      </c>
      <c r="D2725" s="18" t="s">
        <v>17803</v>
      </c>
      <c r="E2725" s="70" t="s">
        <v>13638</v>
      </c>
      <c r="F2725" s="18" t="s">
        <v>13639</v>
      </c>
      <c r="G2725" s="88" t="s">
        <v>13640</v>
      </c>
      <c r="H2725" s="18" t="s">
        <v>13641</v>
      </c>
      <c r="I2725" s="18" t="s">
        <v>13642</v>
      </c>
      <c r="J2725" s="88"/>
      <c r="K2725" s="80" t="e">
        <v>#N/A</v>
      </c>
      <c r="L2725" s="80" t="e">
        <v>#N/A</v>
      </c>
      <c r="M2725" s="80" t="e">
        <v>#N/A</v>
      </c>
      <c r="N2725" s="80" t="e">
        <v>#N/A</v>
      </c>
      <c r="O2725" s="80" t="e">
        <v>#N/A</v>
      </c>
      <c r="P2725" s="80" t="e">
        <v>#N/A</v>
      </c>
      <c r="Q2725" s="80" t="e">
        <v>#N/A</v>
      </c>
      <c r="R2725" s="80" t="e">
        <v>#N/A</v>
      </c>
      <c r="S2725" s="80" t="e">
        <v>#N/A</v>
      </c>
      <c r="T2725" s="80" t="e">
        <v>#N/A</v>
      </c>
      <c r="U2725" s="7" t="e">
        <v>#N/A</v>
      </c>
      <c r="V2725" s="80" t="e">
        <v>#N/A</v>
      </c>
      <c r="W2725" s="18">
        <v>1</v>
      </c>
      <c r="X2725" s="18">
        <v>0</v>
      </c>
      <c r="Y2725" s="7" t="e">
        <v>#N/A</v>
      </c>
      <c r="Z2725" s="7">
        <f t="shared" si="337"/>
        <v>1</v>
      </c>
      <c r="AA2725" s="7">
        <f t="shared" si="338"/>
        <v>0</v>
      </c>
      <c r="AB2725" s="7" t="b">
        <f t="shared" si="339"/>
        <v>1</v>
      </c>
      <c r="AC2725" s="7" t="b">
        <f t="shared" si="340"/>
        <v>1</v>
      </c>
      <c r="AD2725" s="7" t="b">
        <f t="shared" si="341"/>
        <v>0</v>
      </c>
      <c r="AE2725" s="7" t="b">
        <f t="shared" si="342"/>
        <v>1</v>
      </c>
      <c r="AF2725" s="7" t="b">
        <f t="shared" si="343"/>
        <v>0</v>
      </c>
      <c r="AH2725" t="b">
        <f>AND(Table252102[[#This Row],[Developmental toxicity]:[Reproductive toxicity]])</f>
        <v>1</v>
      </c>
    </row>
    <row r="2726" spans="1:34" x14ac:dyDescent="0.25">
      <c r="A2726" s="3">
        <f t="shared" si="336"/>
        <v>2725</v>
      </c>
      <c r="B2726" s="86"/>
      <c r="C2726" s="88" t="s">
        <v>11217</v>
      </c>
      <c r="D2726" s="18" t="s">
        <v>11216</v>
      </c>
      <c r="E2726" s="70" t="s">
        <v>14274</v>
      </c>
      <c r="F2726" s="18" t="s">
        <v>14275</v>
      </c>
      <c r="G2726" s="88" t="s">
        <v>14276</v>
      </c>
      <c r="H2726" s="18" t="s">
        <v>14277</v>
      </c>
      <c r="I2726" s="18" t="s">
        <v>14278</v>
      </c>
      <c r="J2726" s="88"/>
      <c r="K2726" s="80" t="e">
        <v>#N/A</v>
      </c>
      <c r="L2726" s="80" t="e">
        <v>#N/A</v>
      </c>
      <c r="M2726" s="80" t="e">
        <v>#N/A</v>
      </c>
      <c r="N2726" s="80" t="e">
        <v>#N/A</v>
      </c>
      <c r="O2726" s="80" t="e">
        <v>#N/A</v>
      </c>
      <c r="P2726" s="80" t="e">
        <v>#N/A</v>
      </c>
      <c r="Q2726" s="80" t="e">
        <v>#N/A</v>
      </c>
      <c r="R2726" s="80" t="e">
        <v>#N/A</v>
      </c>
      <c r="S2726" s="80" t="e">
        <v>#N/A</v>
      </c>
      <c r="T2726" s="80" t="e">
        <v>#N/A</v>
      </c>
      <c r="U2726" s="7" t="e">
        <v>#N/A</v>
      </c>
      <c r="V2726" s="80" t="e">
        <v>#N/A</v>
      </c>
      <c r="W2726" s="18">
        <v>1</v>
      </c>
      <c r="X2726" s="18" t="e">
        <v>#N/A</v>
      </c>
      <c r="Y2726" s="7" t="e">
        <v>#N/A</v>
      </c>
      <c r="Z2726" s="7">
        <f t="shared" si="337"/>
        <v>1</v>
      </c>
      <c r="AA2726" s="7">
        <f t="shared" si="338"/>
        <v>1</v>
      </c>
      <c r="AB2726" s="7" t="b">
        <f t="shared" si="339"/>
        <v>0</v>
      </c>
      <c r="AC2726" s="7" t="b">
        <f t="shared" si="340"/>
        <v>1</v>
      </c>
      <c r="AD2726" s="7" t="b">
        <f t="shared" si="341"/>
        <v>0</v>
      </c>
      <c r="AE2726" s="7" t="b">
        <f t="shared" si="342"/>
        <v>1</v>
      </c>
      <c r="AF2726" s="7" t="b">
        <f t="shared" si="343"/>
        <v>0</v>
      </c>
      <c r="AH2726" t="b">
        <f>AND(Table252102[[#This Row],[Developmental toxicity]:[Reproductive toxicity]])</f>
        <v>0</v>
      </c>
    </row>
    <row r="2727" spans="1:34" x14ac:dyDescent="0.25">
      <c r="A2727" s="3">
        <f t="shared" si="336"/>
        <v>2726</v>
      </c>
      <c r="B2727" s="86"/>
      <c r="C2727" s="88" t="s">
        <v>20558</v>
      </c>
      <c r="D2727" s="18" t="s">
        <v>19231</v>
      </c>
      <c r="E2727" s="70" t="s">
        <v>20313</v>
      </c>
      <c r="F2727" s="18" t="s">
        <v>19773</v>
      </c>
      <c r="G2727" s="88" t="s">
        <v>19774</v>
      </c>
      <c r="H2727" s="18" t="s">
        <v>14203</v>
      </c>
      <c r="I2727" s="18" t="s">
        <v>19775</v>
      </c>
      <c r="J2727" s="88" t="s">
        <v>20</v>
      </c>
      <c r="K2727" s="80" t="e">
        <v>#N/A</v>
      </c>
      <c r="L2727" s="80" t="e">
        <v>#N/A</v>
      </c>
      <c r="M2727" s="80" t="e">
        <v>#N/A</v>
      </c>
      <c r="N2727" s="80" t="e">
        <v>#N/A</v>
      </c>
      <c r="O2727" s="80" t="e">
        <v>#N/A</v>
      </c>
      <c r="P2727" s="80" t="e">
        <v>#N/A</v>
      </c>
      <c r="Q2727" s="80" t="e">
        <v>#N/A</v>
      </c>
      <c r="R2727" s="80" t="e">
        <v>#N/A</v>
      </c>
      <c r="S2727" s="80" t="e">
        <v>#N/A</v>
      </c>
      <c r="T2727" s="80" t="e">
        <v>#N/A</v>
      </c>
      <c r="U2727" s="7" t="e">
        <v>#N/A</v>
      </c>
      <c r="V2727" s="80" t="e">
        <v>#N/A</v>
      </c>
      <c r="W2727" s="80">
        <v>1</v>
      </c>
      <c r="X2727" s="80">
        <v>1</v>
      </c>
      <c r="Y2727" s="7" t="e">
        <v>#N/A</v>
      </c>
      <c r="Z2727" s="7">
        <f t="shared" si="337"/>
        <v>1</v>
      </c>
      <c r="AA2727" s="7">
        <f t="shared" si="338"/>
        <v>1</v>
      </c>
      <c r="AB2727" s="7" t="b">
        <f t="shared" si="339"/>
        <v>1</v>
      </c>
      <c r="AC2727" s="7" t="b">
        <f t="shared" si="340"/>
        <v>1</v>
      </c>
      <c r="AD2727" s="7" t="b">
        <f t="shared" si="341"/>
        <v>0</v>
      </c>
      <c r="AE2727" s="7" t="b">
        <f t="shared" si="342"/>
        <v>1</v>
      </c>
      <c r="AF2727" s="7" t="b">
        <f t="shared" si="343"/>
        <v>0</v>
      </c>
      <c r="AH2727" t="b">
        <f>AND(Table252102[[#This Row],[Developmental toxicity]:[Reproductive toxicity]])</f>
        <v>1</v>
      </c>
    </row>
    <row r="2728" spans="1:34" x14ac:dyDescent="0.25">
      <c r="A2728" s="3">
        <f t="shared" si="336"/>
        <v>2727</v>
      </c>
      <c r="B2728" s="86"/>
      <c r="C2728" s="88" t="s">
        <v>20494</v>
      </c>
      <c r="D2728" s="18" t="s">
        <v>19166</v>
      </c>
      <c r="E2728" s="70" t="s">
        <v>20249</v>
      </c>
      <c r="F2728" s="18" t="s">
        <v>19554</v>
      </c>
      <c r="G2728" s="88" t="s">
        <v>19555</v>
      </c>
      <c r="H2728" s="18" t="s">
        <v>19556</v>
      </c>
      <c r="I2728" s="18" t="s">
        <v>19557</v>
      </c>
      <c r="J2728" s="88" t="s">
        <v>20</v>
      </c>
      <c r="K2728" s="80" t="e">
        <v>#N/A</v>
      </c>
      <c r="L2728" s="80" t="e">
        <v>#N/A</v>
      </c>
      <c r="M2728" s="80" t="e">
        <v>#N/A</v>
      </c>
      <c r="N2728" s="80" t="e">
        <v>#N/A</v>
      </c>
      <c r="O2728" s="80" t="e">
        <v>#N/A</v>
      </c>
      <c r="P2728" s="80" t="e">
        <v>#N/A</v>
      </c>
      <c r="Q2728" s="80" t="e">
        <v>#N/A</v>
      </c>
      <c r="R2728" s="80" t="e">
        <v>#N/A</v>
      </c>
      <c r="S2728" s="80" t="e">
        <v>#N/A</v>
      </c>
      <c r="T2728" s="80" t="e">
        <v>#N/A</v>
      </c>
      <c r="U2728" s="7" t="e">
        <v>#N/A</v>
      </c>
      <c r="V2728" s="80" t="e">
        <v>#N/A</v>
      </c>
      <c r="W2728" s="80" t="e">
        <v>#N/A</v>
      </c>
      <c r="X2728" s="80">
        <v>1</v>
      </c>
      <c r="Y2728" s="7" t="e">
        <v>#N/A</v>
      </c>
      <c r="Z2728" s="7">
        <f t="shared" si="337"/>
        <v>1</v>
      </c>
      <c r="AA2728" s="7">
        <f t="shared" si="338"/>
        <v>1</v>
      </c>
      <c r="AB2728" s="7" t="b">
        <f t="shared" si="339"/>
        <v>1</v>
      </c>
      <c r="AC2728" s="7" t="b">
        <f t="shared" si="340"/>
        <v>0</v>
      </c>
      <c r="AD2728" s="7" t="b">
        <f t="shared" si="341"/>
        <v>0</v>
      </c>
      <c r="AE2728" s="7" t="b">
        <f t="shared" si="342"/>
        <v>0</v>
      </c>
      <c r="AF2728" s="7" t="b">
        <f t="shared" si="343"/>
        <v>0</v>
      </c>
      <c r="AH2728" t="b">
        <f>AND(Table252102[[#This Row],[Developmental toxicity]:[Reproductive toxicity]])</f>
        <v>0</v>
      </c>
    </row>
    <row r="2729" spans="1:34" x14ac:dyDescent="0.25">
      <c r="A2729" s="3">
        <f t="shared" si="336"/>
        <v>2728</v>
      </c>
      <c r="B2729" s="86"/>
      <c r="C2729" s="88" t="s">
        <v>11219</v>
      </c>
      <c r="D2729" s="18" t="s">
        <v>11218</v>
      </c>
      <c r="E2729" s="70" t="s">
        <v>14279</v>
      </c>
      <c r="F2729" s="18" t="s">
        <v>14280</v>
      </c>
      <c r="G2729" s="88" t="s">
        <v>14281</v>
      </c>
      <c r="H2729" s="18" t="s">
        <v>14282</v>
      </c>
      <c r="I2729" s="18" t="s">
        <v>14283</v>
      </c>
      <c r="J2729" s="88"/>
      <c r="K2729" s="80" t="e">
        <v>#N/A</v>
      </c>
      <c r="L2729" s="80" t="e">
        <v>#N/A</v>
      </c>
      <c r="M2729" s="80" t="e">
        <v>#N/A</v>
      </c>
      <c r="N2729" s="80" t="e">
        <v>#N/A</v>
      </c>
      <c r="O2729" s="80" t="e">
        <v>#N/A</v>
      </c>
      <c r="P2729" s="80" t="e">
        <v>#N/A</v>
      </c>
      <c r="Q2729" s="80" t="e">
        <v>#N/A</v>
      </c>
      <c r="R2729" s="80" t="e">
        <v>#N/A</v>
      </c>
      <c r="S2729" s="80" t="e">
        <v>#N/A</v>
      </c>
      <c r="T2729" s="80" t="e">
        <v>#N/A</v>
      </c>
      <c r="U2729" s="7" t="e">
        <v>#N/A</v>
      </c>
      <c r="V2729" s="80" t="e">
        <v>#N/A</v>
      </c>
      <c r="W2729" s="18">
        <v>1</v>
      </c>
      <c r="X2729" s="18" t="e">
        <v>#N/A</v>
      </c>
      <c r="Y2729" s="7" t="e">
        <v>#N/A</v>
      </c>
      <c r="Z2729" s="7">
        <f t="shared" si="337"/>
        <v>1</v>
      </c>
      <c r="AA2729" s="7">
        <f t="shared" si="338"/>
        <v>1</v>
      </c>
      <c r="AB2729" s="7" t="b">
        <f t="shared" si="339"/>
        <v>0</v>
      </c>
      <c r="AC2729" s="7" t="b">
        <f t="shared" si="340"/>
        <v>1</v>
      </c>
      <c r="AD2729" s="7" t="b">
        <f t="shared" si="341"/>
        <v>0</v>
      </c>
      <c r="AE2729" s="7" t="b">
        <f t="shared" si="342"/>
        <v>1</v>
      </c>
      <c r="AF2729" s="7" t="b">
        <f t="shared" si="343"/>
        <v>0</v>
      </c>
      <c r="AH2729" t="b">
        <f>AND(Table252102[[#This Row],[Developmental toxicity]:[Reproductive toxicity]])</f>
        <v>0</v>
      </c>
    </row>
    <row r="2730" spans="1:34" x14ac:dyDescent="0.25">
      <c r="A2730" s="3">
        <f t="shared" si="336"/>
        <v>2729</v>
      </c>
      <c r="B2730" s="86"/>
      <c r="C2730" s="88" t="s">
        <v>11691</v>
      </c>
      <c r="D2730" s="18" t="s">
        <v>11690</v>
      </c>
      <c r="E2730" s="70" t="s">
        <v>15124</v>
      </c>
      <c r="F2730" s="18" t="s">
        <v>15125</v>
      </c>
      <c r="G2730" s="88" t="s">
        <v>15126</v>
      </c>
      <c r="H2730" s="18" t="s">
        <v>15127</v>
      </c>
      <c r="I2730" s="18" t="s">
        <v>15128</v>
      </c>
      <c r="J2730" s="88"/>
      <c r="K2730" s="80" t="e">
        <v>#N/A</v>
      </c>
      <c r="L2730" s="80" t="e">
        <v>#N/A</v>
      </c>
      <c r="M2730" s="80" t="e">
        <v>#N/A</v>
      </c>
      <c r="N2730" s="80" t="e">
        <v>#N/A</v>
      </c>
      <c r="O2730" s="80" t="e">
        <v>#N/A</v>
      </c>
      <c r="P2730" s="80" t="e">
        <v>#N/A</v>
      </c>
      <c r="Q2730" s="80" t="e">
        <v>#N/A</v>
      </c>
      <c r="R2730" s="80" t="e">
        <v>#N/A</v>
      </c>
      <c r="S2730" s="80" t="e">
        <v>#N/A</v>
      </c>
      <c r="T2730" s="80" t="e">
        <v>#N/A</v>
      </c>
      <c r="U2730" s="7" t="e">
        <v>#N/A</v>
      </c>
      <c r="V2730" s="80" t="e">
        <v>#N/A</v>
      </c>
      <c r="W2730" s="18">
        <v>1</v>
      </c>
      <c r="X2730" s="18" t="e">
        <v>#N/A</v>
      </c>
      <c r="Y2730" s="7" t="e">
        <v>#N/A</v>
      </c>
      <c r="Z2730" s="7">
        <f t="shared" si="337"/>
        <v>1</v>
      </c>
      <c r="AA2730" s="7">
        <f t="shared" si="338"/>
        <v>1</v>
      </c>
      <c r="AB2730" s="7" t="b">
        <f t="shared" si="339"/>
        <v>0</v>
      </c>
      <c r="AC2730" s="7" t="b">
        <f t="shared" si="340"/>
        <v>1</v>
      </c>
      <c r="AD2730" s="7" t="b">
        <f t="shared" si="341"/>
        <v>0</v>
      </c>
      <c r="AE2730" s="7" t="b">
        <f t="shared" si="342"/>
        <v>1</v>
      </c>
      <c r="AF2730" s="7" t="b">
        <f t="shared" si="343"/>
        <v>0</v>
      </c>
      <c r="AH2730" t="b">
        <f>AND(Table252102[[#This Row],[Developmental toxicity]:[Reproductive toxicity]])</f>
        <v>0</v>
      </c>
    </row>
    <row r="2731" spans="1:34" x14ac:dyDescent="0.25">
      <c r="A2731" s="3">
        <f t="shared" si="336"/>
        <v>2730</v>
      </c>
      <c r="B2731" s="86"/>
      <c r="C2731" s="88" t="s">
        <v>11214</v>
      </c>
      <c r="D2731" s="18" t="s">
        <v>11213</v>
      </c>
      <c r="E2731" s="70" t="s">
        <v>14264</v>
      </c>
      <c r="F2731" s="18" t="s">
        <v>14265</v>
      </c>
      <c r="G2731" s="88" t="s">
        <v>14266</v>
      </c>
      <c r="H2731" s="18" t="s">
        <v>14267</v>
      </c>
      <c r="I2731" s="18" t="s">
        <v>14268</v>
      </c>
      <c r="J2731" s="88"/>
      <c r="K2731" s="80" t="e">
        <v>#N/A</v>
      </c>
      <c r="L2731" s="80" t="e">
        <v>#N/A</v>
      </c>
      <c r="M2731" s="80" t="e">
        <v>#N/A</v>
      </c>
      <c r="N2731" s="80" t="e">
        <v>#N/A</v>
      </c>
      <c r="O2731" s="80" t="e">
        <v>#N/A</v>
      </c>
      <c r="P2731" s="80" t="e">
        <v>#N/A</v>
      </c>
      <c r="Q2731" s="80" t="e">
        <v>#N/A</v>
      </c>
      <c r="R2731" s="80" t="e">
        <v>#N/A</v>
      </c>
      <c r="S2731" s="80" t="e">
        <v>#N/A</v>
      </c>
      <c r="T2731" s="80" t="e">
        <v>#N/A</v>
      </c>
      <c r="U2731" s="7" t="e">
        <v>#N/A</v>
      </c>
      <c r="V2731" s="80" t="e">
        <v>#N/A</v>
      </c>
      <c r="W2731" s="18">
        <v>1</v>
      </c>
      <c r="X2731" s="18" t="e">
        <v>#N/A</v>
      </c>
      <c r="Y2731" s="7" t="e">
        <v>#N/A</v>
      </c>
      <c r="Z2731" s="7">
        <f t="shared" si="337"/>
        <v>1</v>
      </c>
      <c r="AA2731" s="7">
        <f t="shared" si="338"/>
        <v>1</v>
      </c>
      <c r="AB2731" s="7" t="b">
        <f t="shared" si="339"/>
        <v>0</v>
      </c>
      <c r="AC2731" s="7" t="b">
        <f t="shared" si="340"/>
        <v>1</v>
      </c>
      <c r="AD2731" s="7" t="b">
        <f t="shared" si="341"/>
        <v>0</v>
      </c>
      <c r="AE2731" s="7" t="b">
        <f t="shared" si="342"/>
        <v>1</v>
      </c>
      <c r="AF2731" s="7" t="b">
        <f t="shared" si="343"/>
        <v>0</v>
      </c>
      <c r="AH2731" t="b">
        <f>AND(Table252102[[#This Row],[Developmental toxicity]:[Reproductive toxicity]])</f>
        <v>0</v>
      </c>
    </row>
    <row r="2732" spans="1:34" x14ac:dyDescent="0.25">
      <c r="A2732" s="3">
        <f t="shared" si="336"/>
        <v>2731</v>
      </c>
      <c r="B2732" s="86"/>
      <c r="C2732" s="88" t="s">
        <v>11153</v>
      </c>
      <c r="D2732" s="18" t="s">
        <v>11152</v>
      </c>
      <c r="E2732" s="70" t="s">
        <v>14130</v>
      </c>
      <c r="F2732" s="18" t="s">
        <v>14131</v>
      </c>
      <c r="G2732" s="88" t="s">
        <v>14132</v>
      </c>
      <c r="H2732" s="18" t="s">
        <v>14133</v>
      </c>
      <c r="I2732" s="18" t="s">
        <v>14134</v>
      </c>
      <c r="J2732" s="88"/>
      <c r="K2732" s="80" t="e">
        <v>#N/A</v>
      </c>
      <c r="L2732" s="80" t="e">
        <v>#N/A</v>
      </c>
      <c r="M2732" s="80" t="e">
        <v>#N/A</v>
      </c>
      <c r="N2732" s="80" t="e">
        <v>#N/A</v>
      </c>
      <c r="O2732" s="80" t="e">
        <v>#N/A</v>
      </c>
      <c r="P2732" s="80" t="e">
        <v>#N/A</v>
      </c>
      <c r="Q2732" s="80" t="e">
        <v>#N/A</v>
      </c>
      <c r="R2732" s="80" t="e">
        <v>#N/A</v>
      </c>
      <c r="S2732" s="80" t="e">
        <v>#N/A</v>
      </c>
      <c r="T2732" s="80" t="e">
        <v>#N/A</v>
      </c>
      <c r="U2732" s="7" t="e">
        <v>#N/A</v>
      </c>
      <c r="V2732" s="80" t="e">
        <v>#N/A</v>
      </c>
      <c r="W2732" s="18">
        <v>1</v>
      </c>
      <c r="X2732" s="18" t="e">
        <v>#N/A</v>
      </c>
      <c r="Y2732" s="7" t="e">
        <v>#N/A</v>
      </c>
      <c r="Z2732" s="7">
        <f t="shared" si="337"/>
        <v>1</v>
      </c>
      <c r="AA2732" s="7">
        <f t="shared" si="338"/>
        <v>1</v>
      </c>
      <c r="AB2732" s="7" t="b">
        <f t="shared" si="339"/>
        <v>0</v>
      </c>
      <c r="AC2732" s="7" t="b">
        <f t="shared" si="340"/>
        <v>1</v>
      </c>
      <c r="AD2732" s="7" t="b">
        <f t="shared" si="341"/>
        <v>0</v>
      </c>
      <c r="AE2732" s="7" t="b">
        <f t="shared" si="342"/>
        <v>1</v>
      </c>
      <c r="AF2732" s="7" t="b">
        <f t="shared" si="343"/>
        <v>0</v>
      </c>
      <c r="AH2732" t="b">
        <f>AND(Table252102[[#This Row],[Developmental toxicity]:[Reproductive toxicity]])</f>
        <v>0</v>
      </c>
    </row>
    <row r="2733" spans="1:34" x14ac:dyDescent="0.25">
      <c r="A2733" s="3">
        <f t="shared" si="336"/>
        <v>2732</v>
      </c>
      <c r="B2733" s="86"/>
      <c r="C2733" s="88" t="s">
        <v>11155</v>
      </c>
      <c r="D2733" s="18" t="s">
        <v>11154</v>
      </c>
      <c r="E2733" s="70" t="s">
        <v>14135</v>
      </c>
      <c r="F2733" s="18" t="s">
        <v>14136</v>
      </c>
      <c r="G2733" s="88" t="s">
        <v>14137</v>
      </c>
      <c r="H2733" s="18" t="s">
        <v>14138</v>
      </c>
      <c r="I2733" s="18" t="s">
        <v>14139</v>
      </c>
      <c r="J2733" s="88"/>
      <c r="K2733" s="80" t="e">
        <v>#N/A</v>
      </c>
      <c r="L2733" s="80" t="e">
        <v>#N/A</v>
      </c>
      <c r="M2733" s="80" t="e">
        <v>#N/A</v>
      </c>
      <c r="N2733" s="80" t="e">
        <v>#N/A</v>
      </c>
      <c r="O2733" s="80" t="e">
        <v>#N/A</v>
      </c>
      <c r="P2733" s="80" t="e">
        <v>#N/A</v>
      </c>
      <c r="Q2733" s="80" t="e">
        <v>#N/A</v>
      </c>
      <c r="R2733" s="80" t="e">
        <v>#N/A</v>
      </c>
      <c r="S2733" s="80" t="e">
        <v>#N/A</v>
      </c>
      <c r="T2733" s="80" t="e">
        <v>#N/A</v>
      </c>
      <c r="U2733" s="7" t="e">
        <v>#N/A</v>
      </c>
      <c r="V2733" s="80" t="e">
        <v>#N/A</v>
      </c>
      <c r="W2733" s="18">
        <v>1</v>
      </c>
      <c r="X2733" s="18" t="e">
        <v>#N/A</v>
      </c>
      <c r="Y2733" s="7" t="e">
        <v>#N/A</v>
      </c>
      <c r="Z2733" s="7">
        <f t="shared" si="337"/>
        <v>1</v>
      </c>
      <c r="AA2733" s="7">
        <f t="shared" si="338"/>
        <v>1</v>
      </c>
      <c r="AB2733" s="7" t="b">
        <f t="shared" si="339"/>
        <v>0</v>
      </c>
      <c r="AC2733" s="7" t="b">
        <f t="shared" si="340"/>
        <v>1</v>
      </c>
      <c r="AD2733" s="7" t="b">
        <f t="shared" si="341"/>
        <v>0</v>
      </c>
      <c r="AE2733" s="7" t="b">
        <f t="shared" si="342"/>
        <v>1</v>
      </c>
      <c r="AF2733" s="7" t="b">
        <f t="shared" si="343"/>
        <v>0</v>
      </c>
      <c r="AH2733" t="b">
        <f>AND(Table252102[[#This Row],[Developmental toxicity]:[Reproductive toxicity]])</f>
        <v>0</v>
      </c>
    </row>
    <row r="2734" spans="1:34" x14ac:dyDescent="0.25">
      <c r="A2734" s="3">
        <f t="shared" si="336"/>
        <v>2733</v>
      </c>
      <c r="B2734" s="86"/>
      <c r="C2734" s="88" t="s">
        <v>20437</v>
      </c>
      <c r="D2734" s="18" t="s">
        <v>19109</v>
      </c>
      <c r="E2734" s="70" t="s">
        <v>20192</v>
      </c>
      <c r="F2734" s="18" t="s">
        <v>19356</v>
      </c>
      <c r="G2734" s="88" t="s">
        <v>19357</v>
      </c>
      <c r="H2734" s="18" t="s">
        <v>19358</v>
      </c>
      <c r="I2734" s="18" t="s">
        <v>19359</v>
      </c>
      <c r="J2734" s="88" t="s">
        <v>20</v>
      </c>
      <c r="K2734" s="80" t="e">
        <v>#N/A</v>
      </c>
      <c r="L2734" s="80" t="e">
        <v>#N/A</v>
      </c>
      <c r="M2734" s="80" t="e">
        <v>#N/A</v>
      </c>
      <c r="N2734" s="80" t="e">
        <v>#N/A</v>
      </c>
      <c r="O2734" s="80" t="e">
        <v>#N/A</v>
      </c>
      <c r="P2734" s="80" t="e">
        <v>#N/A</v>
      </c>
      <c r="Q2734" s="80" t="e">
        <v>#N/A</v>
      </c>
      <c r="R2734" s="80" t="e">
        <v>#N/A</v>
      </c>
      <c r="S2734" s="80" t="e">
        <v>#N/A</v>
      </c>
      <c r="T2734" s="80" t="e">
        <v>#N/A</v>
      </c>
      <c r="U2734" s="7" t="e">
        <v>#N/A</v>
      </c>
      <c r="V2734" s="80" t="e">
        <v>#N/A</v>
      </c>
      <c r="W2734" s="80" t="e">
        <v>#N/A</v>
      </c>
      <c r="X2734" s="80">
        <v>1</v>
      </c>
      <c r="Y2734" s="7" t="e">
        <v>#N/A</v>
      </c>
      <c r="Z2734" s="7">
        <f t="shared" si="337"/>
        <v>1</v>
      </c>
      <c r="AA2734" s="7">
        <f t="shared" si="338"/>
        <v>1</v>
      </c>
      <c r="AB2734" s="7" t="b">
        <f t="shared" si="339"/>
        <v>1</v>
      </c>
      <c r="AC2734" s="7" t="b">
        <f t="shared" si="340"/>
        <v>0</v>
      </c>
      <c r="AD2734" s="7" t="b">
        <f t="shared" si="341"/>
        <v>0</v>
      </c>
      <c r="AE2734" s="7" t="b">
        <f t="shared" si="342"/>
        <v>0</v>
      </c>
      <c r="AF2734" s="7" t="b">
        <f t="shared" si="343"/>
        <v>0</v>
      </c>
      <c r="AH2734" t="b">
        <f>AND(Table252102[[#This Row],[Developmental toxicity]:[Reproductive toxicity]])</f>
        <v>0</v>
      </c>
    </row>
    <row r="2735" spans="1:34" x14ac:dyDescent="0.25">
      <c r="A2735" s="3">
        <f t="shared" si="336"/>
        <v>2734</v>
      </c>
      <c r="B2735" s="86"/>
      <c r="C2735" s="88" t="s">
        <v>12700</v>
      </c>
      <c r="D2735" s="18" t="s">
        <v>12699</v>
      </c>
      <c r="E2735" s="70" t="s">
        <v>16743</v>
      </c>
      <c r="F2735" s="18" t="s">
        <v>16744</v>
      </c>
      <c r="G2735" s="88" t="s">
        <v>16745</v>
      </c>
      <c r="H2735" s="18" t="s">
        <v>16746</v>
      </c>
      <c r="I2735" s="18" t="s">
        <v>16747</v>
      </c>
      <c r="J2735" s="88"/>
      <c r="K2735" s="80" t="e">
        <v>#N/A</v>
      </c>
      <c r="L2735" s="80" t="e">
        <v>#N/A</v>
      </c>
      <c r="M2735" s="80" t="e">
        <v>#N/A</v>
      </c>
      <c r="N2735" s="80" t="e">
        <v>#N/A</v>
      </c>
      <c r="O2735" s="80" t="e">
        <v>#N/A</v>
      </c>
      <c r="P2735" s="80" t="e">
        <v>#N/A</v>
      </c>
      <c r="Q2735" s="80" t="e">
        <v>#N/A</v>
      </c>
      <c r="R2735" s="80" t="e">
        <v>#N/A</v>
      </c>
      <c r="S2735" s="80" t="e">
        <v>#N/A</v>
      </c>
      <c r="T2735" s="80" t="e">
        <v>#N/A</v>
      </c>
      <c r="U2735" s="7" t="e">
        <v>#N/A</v>
      </c>
      <c r="V2735" s="80" t="e">
        <v>#N/A</v>
      </c>
      <c r="W2735" s="18">
        <v>0</v>
      </c>
      <c r="X2735" s="18" t="e">
        <v>#N/A</v>
      </c>
      <c r="Y2735" s="7" t="e">
        <v>#N/A</v>
      </c>
      <c r="Z2735" s="7">
        <f t="shared" si="337"/>
        <v>0</v>
      </c>
      <c r="AA2735" s="7">
        <f t="shared" si="338"/>
        <v>0</v>
      </c>
      <c r="AB2735" s="7" t="b">
        <f t="shared" si="339"/>
        <v>0</v>
      </c>
      <c r="AC2735" s="7" t="b">
        <f t="shared" si="340"/>
        <v>1</v>
      </c>
      <c r="AD2735" s="7" t="b">
        <f t="shared" si="341"/>
        <v>0</v>
      </c>
      <c r="AE2735" s="7" t="b">
        <f t="shared" si="342"/>
        <v>1</v>
      </c>
      <c r="AF2735" s="7" t="b">
        <f t="shared" si="343"/>
        <v>0</v>
      </c>
      <c r="AH2735" t="b">
        <f>AND(Table252102[[#This Row],[Developmental toxicity]:[Reproductive toxicity]])</f>
        <v>0</v>
      </c>
    </row>
    <row r="2736" spans="1:34" x14ac:dyDescent="0.25">
      <c r="A2736" s="3">
        <f t="shared" si="336"/>
        <v>2735</v>
      </c>
      <c r="B2736" s="86" t="s">
        <v>1440</v>
      </c>
      <c r="C2736" s="88" t="s">
        <v>2080</v>
      </c>
      <c r="D2736" s="18" t="s">
        <v>2963</v>
      </c>
      <c r="E2736" s="70" t="s">
        <v>7361</v>
      </c>
      <c r="F2736" s="18" t="s">
        <v>8210</v>
      </c>
      <c r="G2736" s="88" t="s">
        <v>9203</v>
      </c>
      <c r="H2736" s="18" t="s">
        <v>9203</v>
      </c>
      <c r="I2736" s="18" t="s">
        <v>9204</v>
      </c>
      <c r="J2736" s="88"/>
      <c r="K2736" s="80" t="e">
        <v>#N/A</v>
      </c>
      <c r="L2736" s="80" t="e">
        <v>#N/A</v>
      </c>
      <c r="M2736" s="80" t="e">
        <v>#N/A</v>
      </c>
      <c r="N2736" s="80" t="e">
        <v>#N/A</v>
      </c>
      <c r="O2736" s="80" t="e">
        <v>#N/A</v>
      </c>
      <c r="P2736" s="80" t="e">
        <v>#N/A</v>
      </c>
      <c r="Q2736" s="80" t="e">
        <v>#N/A</v>
      </c>
      <c r="R2736" s="80" t="e">
        <v>#N/A</v>
      </c>
      <c r="S2736" s="80" t="e">
        <v>#N/A</v>
      </c>
      <c r="T2736" s="80">
        <v>0</v>
      </c>
      <c r="U2736" s="7" t="e">
        <v>#N/A</v>
      </c>
      <c r="V2736" s="80" t="e">
        <v>#N/A</v>
      </c>
      <c r="W2736" s="80" t="e">
        <v>#N/A</v>
      </c>
      <c r="X2736" s="80" t="e">
        <v>#N/A</v>
      </c>
      <c r="Y2736" s="7">
        <v>0</v>
      </c>
      <c r="Z2736" s="7">
        <f t="shared" si="337"/>
        <v>0</v>
      </c>
      <c r="AA2736" s="7">
        <f t="shared" si="338"/>
        <v>0</v>
      </c>
      <c r="AB2736" s="7" t="b">
        <f t="shared" si="339"/>
        <v>1</v>
      </c>
      <c r="AC2736" s="7" t="b">
        <f t="shared" si="340"/>
        <v>0</v>
      </c>
      <c r="AD2736" s="7" t="b">
        <f t="shared" si="341"/>
        <v>1</v>
      </c>
      <c r="AE2736" s="7" t="b">
        <f t="shared" si="342"/>
        <v>0</v>
      </c>
      <c r="AF2736" s="7" t="b">
        <f t="shared" si="343"/>
        <v>0</v>
      </c>
      <c r="AH2736" t="b">
        <f>AND(Table252102[[#This Row],[Developmental toxicity]:[Reproductive toxicity]])</f>
        <v>0</v>
      </c>
    </row>
    <row r="2737" spans="1:34" x14ac:dyDescent="0.25">
      <c r="A2737" s="3">
        <f t="shared" si="336"/>
        <v>2736</v>
      </c>
      <c r="B2737" s="86"/>
      <c r="C2737" s="88" t="s">
        <v>12531</v>
      </c>
      <c r="D2737" s="18" t="s">
        <v>17918</v>
      </c>
      <c r="E2737" s="70" t="s">
        <v>16481</v>
      </c>
      <c r="F2737" s="18" t="s">
        <v>16482</v>
      </c>
      <c r="G2737" s="88" t="s">
        <v>16483</v>
      </c>
      <c r="H2737" s="18" t="s">
        <v>16483</v>
      </c>
      <c r="I2737" s="18" t="s">
        <v>16484</v>
      </c>
      <c r="J2737" s="88"/>
      <c r="K2737" s="80" t="e">
        <v>#N/A</v>
      </c>
      <c r="L2737" s="80" t="e">
        <v>#N/A</v>
      </c>
      <c r="M2737" s="80" t="e">
        <v>#N/A</v>
      </c>
      <c r="N2737" s="80" t="e">
        <v>#N/A</v>
      </c>
      <c r="O2737" s="80" t="e">
        <v>#N/A</v>
      </c>
      <c r="P2737" s="80" t="e">
        <v>#N/A</v>
      </c>
      <c r="Q2737" s="80" t="e">
        <v>#N/A</v>
      </c>
      <c r="R2737" s="80" t="e">
        <v>#N/A</v>
      </c>
      <c r="S2737" s="80" t="e">
        <v>#N/A</v>
      </c>
      <c r="T2737" s="80" t="e">
        <v>#N/A</v>
      </c>
      <c r="U2737" s="7" t="e">
        <v>#N/A</v>
      </c>
      <c r="V2737" s="80" t="e">
        <v>#N/A</v>
      </c>
      <c r="W2737" s="80">
        <v>0</v>
      </c>
      <c r="X2737" s="80" t="e">
        <v>#N/A</v>
      </c>
      <c r="Y2737" s="7">
        <v>0</v>
      </c>
      <c r="Z2737" s="7">
        <f t="shared" si="337"/>
        <v>0</v>
      </c>
      <c r="AA2737" s="7">
        <f t="shared" si="338"/>
        <v>0</v>
      </c>
      <c r="AB2737" s="7" t="b">
        <f t="shared" si="339"/>
        <v>1</v>
      </c>
      <c r="AC2737" s="7" t="b">
        <f t="shared" si="340"/>
        <v>1</v>
      </c>
      <c r="AD2737" s="7" t="b">
        <f t="shared" si="341"/>
        <v>0</v>
      </c>
      <c r="AE2737" s="7" t="b">
        <f t="shared" si="342"/>
        <v>1</v>
      </c>
      <c r="AF2737" s="7" t="b">
        <f t="shared" si="343"/>
        <v>0</v>
      </c>
      <c r="AH2737" t="b">
        <f>AND(Table252102[[#This Row],[Developmental toxicity]:[Reproductive toxicity]])</f>
        <v>1</v>
      </c>
    </row>
    <row r="2738" spans="1:34" x14ac:dyDescent="0.25">
      <c r="A2738" s="3">
        <f t="shared" si="336"/>
        <v>2737</v>
      </c>
      <c r="B2738" s="86"/>
      <c r="C2738" s="88" t="s">
        <v>12862</v>
      </c>
      <c r="D2738" s="18" t="s">
        <v>12861</v>
      </c>
      <c r="E2738" s="70" t="s">
        <v>16969</v>
      </c>
      <c r="F2738" s="18" t="s">
        <v>16970</v>
      </c>
      <c r="G2738" s="88" t="s">
        <v>12863</v>
      </c>
      <c r="H2738" s="18" t="s">
        <v>12863</v>
      </c>
      <c r="I2738" s="18" t="s">
        <v>16971</v>
      </c>
      <c r="J2738" s="88"/>
      <c r="K2738" s="80" t="e">
        <v>#N/A</v>
      </c>
      <c r="L2738" s="80" t="e">
        <v>#N/A</v>
      </c>
      <c r="M2738" s="80" t="e">
        <v>#N/A</v>
      </c>
      <c r="N2738" s="80" t="e">
        <v>#N/A</v>
      </c>
      <c r="O2738" s="80" t="e">
        <v>#N/A</v>
      </c>
      <c r="P2738" s="80" t="e">
        <v>#N/A</v>
      </c>
      <c r="Q2738" s="80" t="e">
        <v>#N/A</v>
      </c>
      <c r="R2738" s="80" t="e">
        <v>#N/A</v>
      </c>
      <c r="S2738" s="80" t="e">
        <v>#N/A</v>
      </c>
      <c r="T2738" s="80" t="e">
        <v>#N/A</v>
      </c>
      <c r="U2738" s="7" t="e">
        <v>#N/A</v>
      </c>
      <c r="V2738" s="80" t="e">
        <v>#N/A</v>
      </c>
      <c r="W2738" s="18">
        <v>0</v>
      </c>
      <c r="X2738" s="18" t="e">
        <v>#N/A</v>
      </c>
      <c r="Y2738" s="7" t="e">
        <v>#N/A</v>
      </c>
      <c r="Z2738" s="7">
        <f t="shared" si="337"/>
        <v>0</v>
      </c>
      <c r="AA2738" s="7">
        <f t="shared" si="338"/>
        <v>0</v>
      </c>
      <c r="AB2738" s="7" t="b">
        <f t="shared" si="339"/>
        <v>0</v>
      </c>
      <c r="AC2738" s="7" t="b">
        <f t="shared" si="340"/>
        <v>1</v>
      </c>
      <c r="AD2738" s="7" t="b">
        <f t="shared" si="341"/>
        <v>0</v>
      </c>
      <c r="AE2738" s="7" t="b">
        <f t="shared" si="342"/>
        <v>1</v>
      </c>
      <c r="AF2738" s="7" t="b">
        <f t="shared" si="343"/>
        <v>0</v>
      </c>
      <c r="AH2738" t="b">
        <f>AND(Table252102[[#This Row],[Developmental toxicity]:[Reproductive toxicity]])</f>
        <v>0</v>
      </c>
    </row>
    <row r="2739" spans="1:34" x14ac:dyDescent="0.25">
      <c r="A2739" s="3">
        <f t="shared" si="336"/>
        <v>2738</v>
      </c>
      <c r="B2739" s="86"/>
      <c r="C2739" s="89" t="s">
        <v>21202</v>
      </c>
      <c r="D2739" s="18" t="s">
        <v>20806</v>
      </c>
      <c r="E2739" s="83" t="s">
        <v>21004</v>
      </c>
      <c r="F2739" s="17" t="s">
        <v>21668</v>
      </c>
      <c r="G2739" s="89" t="s">
        <v>21669</v>
      </c>
      <c r="H2739" s="17" t="s">
        <v>21669</v>
      </c>
      <c r="I2739" s="17" t="s">
        <v>21670</v>
      </c>
      <c r="J2739" s="88"/>
      <c r="K2739" s="80" t="e">
        <v>#N/A</v>
      </c>
      <c r="L2739" s="80" t="e">
        <v>#N/A</v>
      </c>
      <c r="M2739" s="80" t="e">
        <v>#N/A</v>
      </c>
      <c r="N2739" s="80" t="e">
        <v>#N/A</v>
      </c>
      <c r="O2739" s="80" t="e">
        <v>#N/A</v>
      </c>
      <c r="P2739" s="80" t="e">
        <v>#N/A</v>
      </c>
      <c r="Q2739" s="80" t="e">
        <v>#N/A</v>
      </c>
      <c r="R2739" s="80" t="e">
        <v>#N/A</v>
      </c>
      <c r="S2739" s="80" t="e">
        <v>#N/A</v>
      </c>
      <c r="T2739" s="80" t="e">
        <v>#N/A</v>
      </c>
      <c r="U2739" s="7" t="e">
        <v>#N/A</v>
      </c>
      <c r="V2739" s="80" t="e">
        <v>#N/A</v>
      </c>
      <c r="W2739" s="80" t="e">
        <v>#N/A</v>
      </c>
      <c r="X2739" s="80" t="e">
        <v>#N/A</v>
      </c>
      <c r="Y2739" s="7">
        <v>0</v>
      </c>
      <c r="Z2739" s="7">
        <f t="shared" si="337"/>
        <v>0</v>
      </c>
      <c r="AA2739" s="7">
        <f t="shared" si="338"/>
        <v>0</v>
      </c>
      <c r="AB2739" s="7" t="b">
        <f t="shared" si="339"/>
        <v>1</v>
      </c>
      <c r="AC2739" s="7" t="b">
        <f t="shared" si="340"/>
        <v>0</v>
      </c>
      <c r="AD2739" s="7" t="b">
        <f t="shared" si="341"/>
        <v>0</v>
      </c>
      <c r="AE2739" s="7" t="b">
        <f t="shared" si="342"/>
        <v>0</v>
      </c>
      <c r="AF2739" s="7" t="b">
        <f t="shared" si="343"/>
        <v>0</v>
      </c>
      <c r="AH2739" t="b">
        <f>AND(Table252102[[#This Row],[Developmental toxicity]:[Reproductive toxicity]])</f>
        <v>0</v>
      </c>
    </row>
    <row r="2740" spans="1:34" x14ac:dyDescent="0.25">
      <c r="A2740" s="3">
        <f t="shared" si="336"/>
        <v>2739</v>
      </c>
      <c r="B2740" s="86" t="s">
        <v>1440</v>
      </c>
      <c r="C2740" s="88" t="s">
        <v>1990</v>
      </c>
      <c r="D2740" s="18" t="s">
        <v>2862</v>
      </c>
      <c r="E2740" s="70" t="s">
        <v>7271</v>
      </c>
      <c r="F2740" s="18" t="s">
        <v>8120</v>
      </c>
      <c r="G2740" s="88" t="s">
        <v>9021</v>
      </c>
      <c r="H2740" s="18" t="s">
        <v>9021</v>
      </c>
      <c r="I2740" s="18" t="s">
        <v>9022</v>
      </c>
      <c r="J2740" s="88"/>
      <c r="K2740" s="80" t="e">
        <v>#N/A</v>
      </c>
      <c r="L2740" s="80" t="e">
        <v>#N/A</v>
      </c>
      <c r="M2740" s="80" t="e">
        <v>#N/A</v>
      </c>
      <c r="N2740" s="80" t="e">
        <v>#N/A</v>
      </c>
      <c r="O2740" s="80" t="e">
        <v>#N/A</v>
      </c>
      <c r="P2740" s="80" t="e">
        <v>#N/A</v>
      </c>
      <c r="Q2740" s="80" t="e">
        <v>#N/A</v>
      </c>
      <c r="R2740" s="80" t="e">
        <v>#N/A</v>
      </c>
      <c r="S2740" s="80" t="e">
        <v>#N/A</v>
      </c>
      <c r="T2740" s="80">
        <v>1</v>
      </c>
      <c r="U2740" s="7" t="e">
        <v>#N/A</v>
      </c>
      <c r="V2740" s="80" t="e">
        <v>#N/A</v>
      </c>
      <c r="W2740" s="80" t="e">
        <v>#N/A</v>
      </c>
      <c r="X2740" s="80" t="e">
        <v>#N/A</v>
      </c>
      <c r="Y2740" s="7" t="e">
        <v>#N/A</v>
      </c>
      <c r="Z2740" s="7">
        <f t="shared" si="337"/>
        <v>1</v>
      </c>
      <c r="AA2740" s="7">
        <f t="shared" si="338"/>
        <v>1</v>
      </c>
      <c r="AB2740" s="7" t="b">
        <f t="shared" si="339"/>
        <v>1</v>
      </c>
      <c r="AC2740" s="7" t="b">
        <f t="shared" si="340"/>
        <v>0</v>
      </c>
      <c r="AD2740" s="7" t="b">
        <f t="shared" si="341"/>
        <v>1</v>
      </c>
      <c r="AE2740" s="7" t="b">
        <f t="shared" si="342"/>
        <v>0</v>
      </c>
      <c r="AF2740" s="7" t="b">
        <f t="shared" si="343"/>
        <v>0</v>
      </c>
      <c r="AH2740" t="b">
        <f>AND(Table252102[[#This Row],[Developmental toxicity]:[Reproductive toxicity]])</f>
        <v>0</v>
      </c>
    </row>
    <row r="2741" spans="1:34" x14ac:dyDescent="0.25">
      <c r="A2741" s="3">
        <f t="shared" si="336"/>
        <v>2740</v>
      </c>
      <c r="B2741" s="86"/>
      <c r="C2741" s="89" t="s">
        <v>21218</v>
      </c>
      <c r="D2741" s="18" t="s">
        <v>20822</v>
      </c>
      <c r="E2741" s="83" t="s">
        <v>21020</v>
      </c>
      <c r="F2741" s="17" t="s">
        <v>21716</v>
      </c>
      <c r="G2741" s="89" t="s">
        <v>21717</v>
      </c>
      <c r="H2741" s="17" t="s">
        <v>21717</v>
      </c>
      <c r="I2741" s="17" t="s">
        <v>21718</v>
      </c>
      <c r="J2741" s="88"/>
      <c r="K2741" s="80" t="e">
        <v>#N/A</v>
      </c>
      <c r="L2741" s="80" t="e">
        <v>#N/A</v>
      </c>
      <c r="M2741" s="80" t="e">
        <v>#N/A</v>
      </c>
      <c r="N2741" s="80" t="e">
        <v>#N/A</v>
      </c>
      <c r="O2741" s="80" t="e">
        <v>#N/A</v>
      </c>
      <c r="P2741" s="80" t="e">
        <v>#N/A</v>
      </c>
      <c r="Q2741" s="80" t="e">
        <v>#N/A</v>
      </c>
      <c r="R2741" s="80" t="e">
        <v>#N/A</v>
      </c>
      <c r="S2741" s="80" t="e">
        <v>#N/A</v>
      </c>
      <c r="T2741" s="80" t="e">
        <v>#N/A</v>
      </c>
      <c r="U2741" s="7" t="e">
        <v>#N/A</v>
      </c>
      <c r="V2741" s="80" t="e">
        <v>#N/A</v>
      </c>
      <c r="W2741" s="80" t="e">
        <v>#N/A</v>
      </c>
      <c r="X2741" s="80" t="e">
        <v>#N/A</v>
      </c>
      <c r="Y2741" s="7">
        <v>0</v>
      </c>
      <c r="Z2741" s="7">
        <f t="shared" si="337"/>
        <v>0</v>
      </c>
      <c r="AA2741" s="7">
        <f t="shared" si="338"/>
        <v>0</v>
      </c>
      <c r="AB2741" s="7" t="b">
        <f t="shared" si="339"/>
        <v>1</v>
      </c>
      <c r="AC2741" s="7" t="b">
        <f t="shared" si="340"/>
        <v>0</v>
      </c>
      <c r="AD2741" s="7" t="b">
        <f t="shared" si="341"/>
        <v>0</v>
      </c>
      <c r="AE2741" s="7" t="b">
        <f t="shared" si="342"/>
        <v>0</v>
      </c>
      <c r="AF2741" s="7" t="b">
        <f t="shared" si="343"/>
        <v>0</v>
      </c>
      <c r="AH2741" t="b">
        <f>AND(Table252102[[#This Row],[Developmental toxicity]:[Reproductive toxicity]])</f>
        <v>0</v>
      </c>
    </row>
    <row r="2742" spans="1:34" x14ac:dyDescent="0.25">
      <c r="A2742" s="3">
        <f t="shared" si="336"/>
        <v>2741</v>
      </c>
      <c r="B2742" s="86"/>
      <c r="C2742" s="88" t="s">
        <v>11950</v>
      </c>
      <c r="D2742" s="18" t="s">
        <v>11949</v>
      </c>
      <c r="E2742" s="70" t="s">
        <v>15569</v>
      </c>
      <c r="F2742" s="18" t="s">
        <v>15570</v>
      </c>
      <c r="G2742" s="88" t="s">
        <v>11951</v>
      </c>
      <c r="H2742" s="18" t="s">
        <v>11951</v>
      </c>
      <c r="I2742" s="18" t="s">
        <v>15571</v>
      </c>
      <c r="J2742" s="88"/>
      <c r="K2742" s="80" t="e">
        <v>#N/A</v>
      </c>
      <c r="L2742" s="80" t="e">
        <v>#N/A</v>
      </c>
      <c r="M2742" s="80" t="e">
        <v>#N/A</v>
      </c>
      <c r="N2742" s="80" t="e">
        <v>#N/A</v>
      </c>
      <c r="O2742" s="80" t="e">
        <v>#N/A</v>
      </c>
      <c r="P2742" s="80" t="e">
        <v>#N/A</v>
      </c>
      <c r="Q2742" s="80" t="e">
        <v>#N/A</v>
      </c>
      <c r="R2742" s="80" t="e">
        <v>#N/A</v>
      </c>
      <c r="S2742" s="80" t="e">
        <v>#N/A</v>
      </c>
      <c r="T2742" s="80" t="e">
        <v>#N/A</v>
      </c>
      <c r="U2742" s="7" t="e">
        <v>#N/A</v>
      </c>
      <c r="V2742" s="80" t="e">
        <v>#N/A</v>
      </c>
      <c r="W2742" s="80">
        <v>0</v>
      </c>
      <c r="X2742" s="80" t="e">
        <v>#N/A</v>
      </c>
      <c r="Y2742" s="7">
        <v>0</v>
      </c>
      <c r="Z2742" s="7">
        <f t="shared" si="337"/>
        <v>0</v>
      </c>
      <c r="AA2742" s="7">
        <f t="shared" si="338"/>
        <v>0</v>
      </c>
      <c r="AB2742" s="7" t="b">
        <f t="shared" si="339"/>
        <v>1</v>
      </c>
      <c r="AC2742" s="7" t="b">
        <f t="shared" si="340"/>
        <v>1</v>
      </c>
      <c r="AD2742" s="7" t="b">
        <f t="shared" si="341"/>
        <v>0</v>
      </c>
      <c r="AE2742" s="7" t="b">
        <f t="shared" si="342"/>
        <v>1</v>
      </c>
      <c r="AF2742" s="7" t="b">
        <f t="shared" si="343"/>
        <v>0</v>
      </c>
      <c r="AH2742" t="b">
        <f>AND(Table252102[[#This Row],[Developmental toxicity]:[Reproductive toxicity]])</f>
        <v>1</v>
      </c>
    </row>
    <row r="2743" spans="1:34" x14ac:dyDescent="0.25">
      <c r="A2743" s="3">
        <f t="shared" si="336"/>
        <v>2742</v>
      </c>
      <c r="B2743" s="86"/>
      <c r="C2743" s="88" t="s">
        <v>11016</v>
      </c>
      <c r="D2743" s="18" t="s">
        <v>11015</v>
      </c>
      <c r="E2743" s="70" t="s">
        <v>13884</v>
      </c>
      <c r="F2743" s="18" t="s">
        <v>13885</v>
      </c>
      <c r="G2743" s="88" t="s">
        <v>13886</v>
      </c>
      <c r="H2743" s="18" t="s">
        <v>13887</v>
      </c>
      <c r="I2743" s="18" t="s">
        <v>13888</v>
      </c>
      <c r="J2743" s="88"/>
      <c r="K2743" s="80" t="e">
        <v>#N/A</v>
      </c>
      <c r="L2743" s="80" t="e">
        <v>#N/A</v>
      </c>
      <c r="M2743" s="80" t="e">
        <v>#N/A</v>
      </c>
      <c r="N2743" s="80" t="e">
        <v>#N/A</v>
      </c>
      <c r="O2743" s="80" t="e">
        <v>#N/A</v>
      </c>
      <c r="P2743" s="80" t="e">
        <v>#N/A</v>
      </c>
      <c r="Q2743" s="80" t="e">
        <v>#N/A</v>
      </c>
      <c r="R2743" s="80" t="e">
        <v>#N/A</v>
      </c>
      <c r="S2743" s="80" t="e">
        <v>#N/A</v>
      </c>
      <c r="T2743" s="80" t="e">
        <v>#N/A</v>
      </c>
      <c r="U2743" s="7" t="e">
        <v>#N/A</v>
      </c>
      <c r="V2743" s="80" t="e">
        <v>#N/A</v>
      </c>
      <c r="W2743" s="18">
        <v>1</v>
      </c>
      <c r="X2743" s="18" t="e">
        <v>#N/A</v>
      </c>
      <c r="Y2743" s="7" t="e">
        <v>#N/A</v>
      </c>
      <c r="Z2743" s="7">
        <f t="shared" si="337"/>
        <v>1</v>
      </c>
      <c r="AA2743" s="7">
        <f t="shared" si="338"/>
        <v>1</v>
      </c>
      <c r="AB2743" s="7" t="b">
        <f t="shared" si="339"/>
        <v>0</v>
      </c>
      <c r="AC2743" s="7" t="b">
        <f t="shared" si="340"/>
        <v>1</v>
      </c>
      <c r="AD2743" s="7" t="b">
        <f t="shared" si="341"/>
        <v>0</v>
      </c>
      <c r="AE2743" s="7" t="b">
        <f t="shared" si="342"/>
        <v>1</v>
      </c>
      <c r="AF2743" s="7" t="b">
        <f t="shared" si="343"/>
        <v>0</v>
      </c>
      <c r="AH2743" t="b">
        <f>AND(Table252102[[#This Row],[Developmental toxicity]:[Reproductive toxicity]])</f>
        <v>0</v>
      </c>
    </row>
    <row r="2744" spans="1:34" x14ac:dyDescent="0.25">
      <c r="A2744" s="3">
        <f t="shared" ref="A2744:A2807" si="344">ROW(A2743)</f>
        <v>2743</v>
      </c>
      <c r="B2744" s="86"/>
      <c r="C2744" s="88" t="s">
        <v>11150</v>
      </c>
      <c r="D2744" s="18" t="s">
        <v>11149</v>
      </c>
      <c r="E2744" s="70" t="s">
        <v>14125</v>
      </c>
      <c r="F2744" s="18" t="s">
        <v>14126</v>
      </c>
      <c r="G2744" s="88" t="s">
        <v>14127</v>
      </c>
      <c r="H2744" s="18" t="s">
        <v>14128</v>
      </c>
      <c r="I2744" s="18" t="s">
        <v>14129</v>
      </c>
      <c r="J2744" s="88"/>
      <c r="K2744" s="80" t="e">
        <v>#N/A</v>
      </c>
      <c r="L2744" s="80" t="e">
        <v>#N/A</v>
      </c>
      <c r="M2744" s="80" t="e">
        <v>#N/A</v>
      </c>
      <c r="N2744" s="80" t="e">
        <v>#N/A</v>
      </c>
      <c r="O2744" s="80" t="e">
        <v>#N/A</v>
      </c>
      <c r="P2744" s="80" t="e">
        <v>#N/A</v>
      </c>
      <c r="Q2744" s="80" t="e">
        <v>#N/A</v>
      </c>
      <c r="R2744" s="80" t="e">
        <v>#N/A</v>
      </c>
      <c r="S2744" s="80" t="e">
        <v>#N/A</v>
      </c>
      <c r="T2744" s="80" t="e">
        <v>#N/A</v>
      </c>
      <c r="U2744" s="7" t="e">
        <v>#N/A</v>
      </c>
      <c r="V2744" s="80" t="e">
        <v>#N/A</v>
      </c>
      <c r="W2744" s="18">
        <v>1</v>
      </c>
      <c r="X2744" s="18" t="e">
        <v>#N/A</v>
      </c>
      <c r="Y2744" s="7" t="e">
        <v>#N/A</v>
      </c>
      <c r="Z2744" s="7">
        <f t="shared" ref="Z2744:Z2807" si="345">IF(COUNTIF(K2744:Y2744,1)&gt;0,1,0)</f>
        <v>1</v>
      </c>
      <c r="AA2744" s="7">
        <f t="shared" ref="AA2744:AA2807" si="346">IF(COUNTIF(K2744:Y2744,1)&gt;COUNTIF(K2744:Y2744,0),1,0)</f>
        <v>1</v>
      </c>
      <c r="AB2744" s="7" t="b">
        <f t="shared" ref="AB2744:AB2807" si="347">OR(IF(COUNT(K2744)&gt;0,TRUE,FALSE),IF(COUNT(M2744)&gt;0,TRUE,FALSE),IF(COUNT(T2744:V2744)&gt;0,TRUE,FALSE),IF(COUNT(X2744:Y2744)&gt;0,TRUE,FALSE))</f>
        <v>0</v>
      </c>
      <c r="AC2744" s="7" t="b">
        <f t="shared" ref="AC2744:AC2807" si="348">OR(IF(COUNT(N2744:S2744)&gt;0,TRUE,FALSE),IF(COUNT(W2744)&gt;0,TRUE,FALSE))</f>
        <v>1</v>
      </c>
      <c r="AD2744" s="7" t="b">
        <f t="shared" ref="AD2744:AD2807" si="349">OR(IF(COUNT(T2744:V2744)&gt;0,TRUE,FALSE),IF(COUNT(P2744:S2744)&gt;0,TRUE,FALSE))</f>
        <v>0</v>
      </c>
      <c r="AE2744" s="7" t="b">
        <f t="shared" ref="AE2744:AE2807" si="350">OR(IF(COUNT(K2744)&gt;0,TRUE,FALSE),,IF(COUNT(W2744)&gt;0,TRUE,FALSE),IF(COUNT(M2744:O2744)&gt;0,TRUE,FALSE))</f>
        <v>1</v>
      </c>
      <c r="AF2744" s="7" t="b">
        <f t="shared" ref="AF2744:AF2807" si="351">OR(IF(COUNT(U2744:V2744)&gt;0,TRUE,FALSE),IF(COUNT(M2744)&gt;0,TRUE,FALSE),IF(COUNT(N2744:S2744)&gt;0,TRUE,FALSE))</f>
        <v>0</v>
      </c>
      <c r="AH2744" t="b">
        <f>AND(Table252102[[#This Row],[Developmental toxicity]:[Reproductive toxicity]])</f>
        <v>0</v>
      </c>
    </row>
    <row r="2745" spans="1:34" x14ac:dyDescent="0.25">
      <c r="A2745" s="3">
        <f t="shared" si="344"/>
        <v>2744</v>
      </c>
      <c r="B2745" s="86"/>
      <c r="C2745" s="89" t="s">
        <v>21259</v>
      </c>
      <c r="D2745" s="18" t="s">
        <v>20863</v>
      </c>
      <c r="E2745" s="83" t="s">
        <v>21061</v>
      </c>
      <c r="F2745" s="17" t="s">
        <v>21844</v>
      </c>
      <c r="G2745" s="89" t="s">
        <v>21845</v>
      </c>
      <c r="H2745" s="17" t="s">
        <v>21845</v>
      </c>
      <c r="I2745" s="17" t="s">
        <v>21846</v>
      </c>
      <c r="J2745" s="88"/>
      <c r="K2745" s="80" t="e">
        <v>#N/A</v>
      </c>
      <c r="L2745" s="80" t="e">
        <v>#N/A</v>
      </c>
      <c r="M2745" s="80" t="e">
        <v>#N/A</v>
      </c>
      <c r="N2745" s="80" t="e">
        <v>#N/A</v>
      </c>
      <c r="O2745" s="80" t="e">
        <v>#N/A</v>
      </c>
      <c r="P2745" s="80" t="e">
        <v>#N/A</v>
      </c>
      <c r="Q2745" s="80" t="e">
        <v>#N/A</v>
      </c>
      <c r="R2745" s="80" t="e">
        <v>#N/A</v>
      </c>
      <c r="S2745" s="80" t="e">
        <v>#N/A</v>
      </c>
      <c r="T2745" s="80" t="e">
        <v>#N/A</v>
      </c>
      <c r="U2745" s="7" t="e">
        <v>#N/A</v>
      </c>
      <c r="V2745" s="80" t="e">
        <v>#N/A</v>
      </c>
      <c r="W2745" s="80" t="e">
        <v>#N/A</v>
      </c>
      <c r="X2745" s="80" t="e">
        <v>#N/A</v>
      </c>
      <c r="Y2745" s="7">
        <v>0</v>
      </c>
      <c r="Z2745" s="7">
        <f t="shared" si="345"/>
        <v>0</v>
      </c>
      <c r="AA2745" s="7">
        <f t="shared" si="346"/>
        <v>0</v>
      </c>
      <c r="AB2745" s="7" t="b">
        <f t="shared" si="347"/>
        <v>1</v>
      </c>
      <c r="AC2745" s="7" t="b">
        <f t="shared" si="348"/>
        <v>0</v>
      </c>
      <c r="AD2745" s="7" t="b">
        <f t="shared" si="349"/>
        <v>0</v>
      </c>
      <c r="AE2745" s="7" t="b">
        <f t="shared" si="350"/>
        <v>0</v>
      </c>
      <c r="AF2745" s="7" t="b">
        <f t="shared" si="351"/>
        <v>0</v>
      </c>
      <c r="AH2745" t="b">
        <f>AND(Table252102[[#This Row],[Developmental toxicity]:[Reproductive toxicity]])</f>
        <v>0</v>
      </c>
    </row>
    <row r="2746" spans="1:34" x14ac:dyDescent="0.25">
      <c r="A2746" s="3">
        <f t="shared" si="344"/>
        <v>2745</v>
      </c>
      <c r="B2746" s="86"/>
      <c r="C2746" s="88" t="s">
        <v>13068</v>
      </c>
      <c r="D2746" s="18" t="s">
        <v>17966</v>
      </c>
      <c r="E2746" s="70" t="s">
        <v>17302</v>
      </c>
      <c r="F2746" s="18" t="s">
        <v>17303</v>
      </c>
      <c r="G2746" s="88" t="s">
        <v>13069</v>
      </c>
      <c r="H2746" s="18" t="s">
        <v>13069</v>
      </c>
      <c r="I2746" s="18" t="s">
        <v>17304</v>
      </c>
      <c r="J2746" s="88"/>
      <c r="K2746" s="80" t="e">
        <v>#N/A</v>
      </c>
      <c r="L2746" s="80" t="e">
        <v>#N/A</v>
      </c>
      <c r="M2746" s="80" t="e">
        <v>#N/A</v>
      </c>
      <c r="N2746" s="80" t="e">
        <v>#N/A</v>
      </c>
      <c r="O2746" s="80" t="e">
        <v>#N/A</v>
      </c>
      <c r="P2746" s="80" t="e">
        <v>#N/A</v>
      </c>
      <c r="Q2746" s="80" t="e">
        <v>#N/A</v>
      </c>
      <c r="R2746" s="80" t="e">
        <v>#N/A</v>
      </c>
      <c r="S2746" s="80" t="e">
        <v>#N/A</v>
      </c>
      <c r="T2746" s="80" t="e">
        <v>#N/A</v>
      </c>
      <c r="U2746" s="7" t="e">
        <v>#N/A</v>
      </c>
      <c r="V2746" s="80" t="e">
        <v>#N/A</v>
      </c>
      <c r="W2746" s="18">
        <v>0</v>
      </c>
      <c r="X2746" s="18" t="e">
        <v>#N/A</v>
      </c>
      <c r="Y2746" s="7" t="e">
        <v>#N/A</v>
      </c>
      <c r="Z2746" s="7">
        <f t="shared" si="345"/>
        <v>0</v>
      </c>
      <c r="AA2746" s="7">
        <f t="shared" si="346"/>
        <v>0</v>
      </c>
      <c r="AB2746" s="7" t="b">
        <f t="shared" si="347"/>
        <v>0</v>
      </c>
      <c r="AC2746" s="7" t="b">
        <f t="shared" si="348"/>
        <v>1</v>
      </c>
      <c r="AD2746" s="7" t="b">
        <f t="shared" si="349"/>
        <v>0</v>
      </c>
      <c r="AE2746" s="7" t="b">
        <f t="shared" si="350"/>
        <v>1</v>
      </c>
      <c r="AF2746" s="7" t="b">
        <f t="shared" si="351"/>
        <v>0</v>
      </c>
      <c r="AH2746" t="b">
        <f>AND(Table252102[[#This Row],[Developmental toxicity]:[Reproductive toxicity]])</f>
        <v>0</v>
      </c>
    </row>
    <row r="2747" spans="1:34" x14ac:dyDescent="0.25">
      <c r="A2747" s="3">
        <f t="shared" si="344"/>
        <v>2746</v>
      </c>
      <c r="B2747" s="86" t="s">
        <v>1440</v>
      </c>
      <c r="C2747" s="88" t="s">
        <v>2207</v>
      </c>
      <c r="D2747" s="18" t="s">
        <v>3109</v>
      </c>
      <c r="E2747" s="79" t="s">
        <v>7486</v>
      </c>
      <c r="F2747" s="17" t="s">
        <v>8334</v>
      </c>
      <c r="G2747" s="89" t="s">
        <v>9475</v>
      </c>
      <c r="H2747" s="17" t="s">
        <v>9476</v>
      </c>
      <c r="I2747" s="17" t="s">
        <v>9477</v>
      </c>
      <c r="J2747" s="88"/>
      <c r="K2747" s="80" t="e">
        <v>#N/A</v>
      </c>
      <c r="L2747" s="80" t="e">
        <v>#N/A</v>
      </c>
      <c r="M2747" s="80" t="e">
        <v>#N/A</v>
      </c>
      <c r="N2747" s="80" t="e">
        <v>#N/A</v>
      </c>
      <c r="O2747" s="80" t="e">
        <v>#N/A</v>
      </c>
      <c r="P2747" s="80" t="e">
        <v>#N/A</v>
      </c>
      <c r="Q2747" s="80" t="e">
        <v>#N/A</v>
      </c>
      <c r="R2747" s="80" t="e">
        <v>#N/A</v>
      </c>
      <c r="S2747" s="80" t="e">
        <v>#N/A</v>
      </c>
      <c r="T2747" s="80">
        <v>0</v>
      </c>
      <c r="U2747" s="7" t="e">
        <v>#N/A</v>
      </c>
      <c r="V2747" s="80" t="e">
        <v>#N/A</v>
      </c>
      <c r="W2747" s="80" t="e">
        <v>#N/A</v>
      </c>
      <c r="X2747" s="80" t="e">
        <v>#N/A</v>
      </c>
      <c r="Y2747" s="7" t="e">
        <v>#N/A</v>
      </c>
      <c r="Z2747" s="7">
        <f t="shared" si="345"/>
        <v>0</v>
      </c>
      <c r="AA2747" s="7">
        <f t="shared" si="346"/>
        <v>0</v>
      </c>
      <c r="AB2747" s="7" t="b">
        <f t="shared" si="347"/>
        <v>1</v>
      </c>
      <c r="AC2747" s="7" t="b">
        <f t="shared" si="348"/>
        <v>0</v>
      </c>
      <c r="AD2747" s="7" t="b">
        <f t="shared" si="349"/>
        <v>1</v>
      </c>
      <c r="AE2747" s="7" t="b">
        <f t="shared" si="350"/>
        <v>0</v>
      </c>
      <c r="AF2747" s="7" t="b">
        <f t="shared" si="351"/>
        <v>0</v>
      </c>
      <c r="AH2747" t="b">
        <f>AND(Table252102[[#This Row],[Developmental toxicity]:[Reproductive toxicity]])</f>
        <v>0</v>
      </c>
    </row>
    <row r="2748" spans="1:34" x14ac:dyDescent="0.25">
      <c r="A2748" s="3">
        <f t="shared" si="344"/>
        <v>2747</v>
      </c>
      <c r="B2748" s="86" t="s">
        <v>1440</v>
      </c>
      <c r="C2748" s="88" t="s">
        <v>2249</v>
      </c>
      <c r="D2748" s="18" t="s">
        <v>3154</v>
      </c>
      <c r="E2748" s="79" t="s">
        <v>7527</v>
      </c>
      <c r="F2748" s="17" t="s">
        <v>8375</v>
      </c>
      <c r="G2748" s="89" t="s">
        <v>9576</v>
      </c>
      <c r="H2748" s="17" t="s">
        <v>9576</v>
      </c>
      <c r="I2748" s="17" t="s">
        <v>9577</v>
      </c>
      <c r="J2748" s="88"/>
      <c r="K2748" s="80" t="e">
        <v>#N/A</v>
      </c>
      <c r="L2748" s="80" t="e">
        <v>#N/A</v>
      </c>
      <c r="M2748" s="80" t="e">
        <v>#N/A</v>
      </c>
      <c r="N2748" s="80" t="e">
        <v>#N/A</v>
      </c>
      <c r="O2748" s="80" t="e">
        <v>#N/A</v>
      </c>
      <c r="P2748" s="80" t="e">
        <v>#N/A</v>
      </c>
      <c r="Q2748" s="80" t="e">
        <v>#N/A</v>
      </c>
      <c r="R2748" s="80" t="e">
        <v>#N/A</v>
      </c>
      <c r="S2748" s="80" t="e">
        <v>#N/A</v>
      </c>
      <c r="T2748" s="80">
        <v>0</v>
      </c>
      <c r="U2748" s="7" t="e">
        <v>#N/A</v>
      </c>
      <c r="V2748" s="80" t="e">
        <v>#N/A</v>
      </c>
      <c r="W2748" s="80" t="e">
        <v>#N/A</v>
      </c>
      <c r="X2748" s="80" t="e">
        <v>#N/A</v>
      </c>
      <c r="Y2748" s="7" t="e">
        <v>#N/A</v>
      </c>
      <c r="Z2748" s="7">
        <f t="shared" si="345"/>
        <v>0</v>
      </c>
      <c r="AA2748" s="7">
        <f t="shared" si="346"/>
        <v>0</v>
      </c>
      <c r="AB2748" s="7" t="b">
        <f t="shared" si="347"/>
        <v>1</v>
      </c>
      <c r="AC2748" s="7" t="b">
        <f t="shared" si="348"/>
        <v>0</v>
      </c>
      <c r="AD2748" s="7" t="b">
        <f t="shared" si="349"/>
        <v>1</v>
      </c>
      <c r="AE2748" s="7" t="b">
        <f t="shared" si="350"/>
        <v>0</v>
      </c>
      <c r="AF2748" s="7" t="b">
        <f t="shared" si="351"/>
        <v>0</v>
      </c>
      <c r="AH2748" t="b">
        <f>AND(Table252102[[#This Row],[Developmental toxicity]:[Reproductive toxicity]])</f>
        <v>0</v>
      </c>
    </row>
    <row r="2749" spans="1:34" x14ac:dyDescent="0.25">
      <c r="A2749" s="3">
        <f t="shared" si="344"/>
        <v>2748</v>
      </c>
      <c r="B2749" s="86"/>
      <c r="C2749" s="88" t="s">
        <v>12027</v>
      </c>
      <c r="D2749" s="18" t="s">
        <v>12026</v>
      </c>
      <c r="E2749" s="70" t="s">
        <v>15682</v>
      </c>
      <c r="F2749" s="18" t="s">
        <v>15683</v>
      </c>
      <c r="G2749" s="88" t="s">
        <v>12028</v>
      </c>
      <c r="H2749" s="18" t="s">
        <v>12028</v>
      </c>
      <c r="I2749" s="18" t="s">
        <v>15684</v>
      </c>
      <c r="J2749" s="88"/>
      <c r="K2749" s="80" t="e">
        <v>#N/A</v>
      </c>
      <c r="L2749" s="80" t="e">
        <v>#N/A</v>
      </c>
      <c r="M2749" s="80" t="e">
        <v>#N/A</v>
      </c>
      <c r="N2749" s="80" t="e">
        <v>#N/A</v>
      </c>
      <c r="O2749" s="80" t="e">
        <v>#N/A</v>
      </c>
      <c r="P2749" s="80" t="e">
        <v>#N/A</v>
      </c>
      <c r="Q2749" s="80" t="e">
        <v>#N/A</v>
      </c>
      <c r="R2749" s="80" t="e">
        <v>#N/A</v>
      </c>
      <c r="S2749" s="80" t="e">
        <v>#N/A</v>
      </c>
      <c r="T2749" s="80" t="e">
        <v>#N/A</v>
      </c>
      <c r="U2749" s="7" t="e">
        <v>#N/A</v>
      </c>
      <c r="V2749" s="80" t="e">
        <v>#N/A</v>
      </c>
      <c r="W2749" s="18">
        <v>0</v>
      </c>
      <c r="X2749" s="18" t="e">
        <v>#N/A</v>
      </c>
      <c r="Y2749" s="7" t="e">
        <v>#N/A</v>
      </c>
      <c r="Z2749" s="7">
        <f t="shared" si="345"/>
        <v>0</v>
      </c>
      <c r="AA2749" s="7">
        <f t="shared" si="346"/>
        <v>0</v>
      </c>
      <c r="AB2749" s="7" t="b">
        <f t="shared" si="347"/>
        <v>0</v>
      </c>
      <c r="AC2749" s="7" t="b">
        <f t="shared" si="348"/>
        <v>1</v>
      </c>
      <c r="AD2749" s="7" t="b">
        <f t="shared" si="349"/>
        <v>0</v>
      </c>
      <c r="AE2749" s="7" t="b">
        <f t="shared" si="350"/>
        <v>1</v>
      </c>
      <c r="AF2749" s="7" t="b">
        <f t="shared" si="351"/>
        <v>0</v>
      </c>
      <c r="AH2749" t="b">
        <f>AND(Table252102[[#This Row],[Developmental toxicity]:[Reproductive toxicity]])</f>
        <v>0</v>
      </c>
    </row>
    <row r="2750" spans="1:34" x14ac:dyDescent="0.25">
      <c r="A2750" s="3">
        <f t="shared" si="344"/>
        <v>2749</v>
      </c>
      <c r="B2750" s="86"/>
      <c r="C2750" s="89" t="s">
        <v>21266</v>
      </c>
      <c r="D2750" s="18" t="s">
        <v>20870</v>
      </c>
      <c r="E2750" s="83" t="s">
        <v>21068</v>
      </c>
      <c r="F2750" s="17" t="s">
        <v>21867</v>
      </c>
      <c r="G2750" s="89" t="s">
        <v>21868</v>
      </c>
      <c r="H2750" s="17" t="s">
        <v>21868</v>
      </c>
      <c r="I2750" s="17" t="s">
        <v>21869</v>
      </c>
      <c r="J2750" s="88"/>
      <c r="K2750" s="80" t="e">
        <v>#N/A</v>
      </c>
      <c r="L2750" s="80" t="e">
        <v>#N/A</v>
      </c>
      <c r="M2750" s="80" t="e">
        <v>#N/A</v>
      </c>
      <c r="N2750" s="80" t="e">
        <v>#N/A</v>
      </c>
      <c r="O2750" s="80" t="e">
        <v>#N/A</v>
      </c>
      <c r="P2750" s="80" t="e">
        <v>#N/A</v>
      </c>
      <c r="Q2750" s="80" t="e">
        <v>#N/A</v>
      </c>
      <c r="R2750" s="80" t="e">
        <v>#N/A</v>
      </c>
      <c r="S2750" s="80" t="e">
        <v>#N/A</v>
      </c>
      <c r="T2750" s="80" t="e">
        <v>#N/A</v>
      </c>
      <c r="U2750" s="7" t="e">
        <v>#N/A</v>
      </c>
      <c r="V2750" s="80" t="e">
        <v>#N/A</v>
      </c>
      <c r="W2750" s="80" t="e">
        <v>#N/A</v>
      </c>
      <c r="X2750" s="80" t="e">
        <v>#N/A</v>
      </c>
      <c r="Y2750" s="7">
        <v>1</v>
      </c>
      <c r="Z2750" s="7">
        <f t="shared" si="345"/>
        <v>1</v>
      </c>
      <c r="AA2750" s="7">
        <f t="shared" si="346"/>
        <v>1</v>
      </c>
      <c r="AB2750" s="7" t="b">
        <f t="shared" si="347"/>
        <v>1</v>
      </c>
      <c r="AC2750" s="7" t="b">
        <f t="shared" si="348"/>
        <v>0</v>
      </c>
      <c r="AD2750" s="7" t="b">
        <f t="shared" si="349"/>
        <v>0</v>
      </c>
      <c r="AE2750" s="7" t="b">
        <f t="shared" si="350"/>
        <v>0</v>
      </c>
      <c r="AF2750" s="7" t="b">
        <f t="shared" si="351"/>
        <v>0</v>
      </c>
      <c r="AH2750" t="b">
        <f>AND(Table252102[[#This Row],[Developmental toxicity]:[Reproductive toxicity]])</f>
        <v>0</v>
      </c>
    </row>
    <row r="2751" spans="1:34" x14ac:dyDescent="0.25">
      <c r="A2751" s="3">
        <f t="shared" si="344"/>
        <v>2750</v>
      </c>
      <c r="B2751" s="86">
        <v>42</v>
      </c>
      <c r="C2751" s="88" t="s">
        <v>367</v>
      </c>
      <c r="D2751" s="18" t="s">
        <v>5076</v>
      </c>
      <c r="E2751" s="70" t="s">
        <v>4563</v>
      </c>
      <c r="F2751" s="18" t="s">
        <v>5491</v>
      </c>
      <c r="G2751" s="88" t="s">
        <v>368</v>
      </c>
      <c r="H2751" s="18" t="s">
        <v>5984</v>
      </c>
      <c r="I2751" s="18" t="s">
        <v>6380</v>
      </c>
      <c r="J2751" s="88" t="s">
        <v>1431</v>
      </c>
      <c r="K2751" s="80" t="e">
        <v>#N/A</v>
      </c>
      <c r="L2751" s="80">
        <v>1</v>
      </c>
      <c r="M2751" s="80" t="e">
        <v>#N/A</v>
      </c>
      <c r="N2751" s="80" t="e">
        <v>#N/A</v>
      </c>
      <c r="O2751" s="80" t="e">
        <v>#N/A</v>
      </c>
      <c r="P2751" s="80" t="e">
        <v>#N/A</v>
      </c>
      <c r="Q2751" s="80" t="e">
        <v>#N/A</v>
      </c>
      <c r="R2751" s="80" t="e">
        <v>#N/A</v>
      </c>
      <c r="S2751" s="80" t="e">
        <v>#N/A</v>
      </c>
      <c r="T2751" s="80" t="e">
        <v>#N/A</v>
      </c>
      <c r="U2751" s="7" t="e">
        <v>#N/A</v>
      </c>
      <c r="V2751" s="80" t="e">
        <v>#N/A</v>
      </c>
      <c r="W2751" s="80" t="e">
        <v>#N/A</v>
      </c>
      <c r="X2751" s="80" t="e">
        <v>#N/A</v>
      </c>
      <c r="Y2751" s="7">
        <v>1</v>
      </c>
      <c r="Z2751" s="7">
        <f t="shared" si="345"/>
        <v>1</v>
      </c>
      <c r="AA2751" s="7">
        <f t="shared" si="346"/>
        <v>1</v>
      </c>
      <c r="AB2751" s="7" t="b">
        <f t="shared" si="347"/>
        <v>1</v>
      </c>
      <c r="AC2751" s="7" t="b">
        <f t="shared" si="348"/>
        <v>0</v>
      </c>
      <c r="AD2751" s="7" t="b">
        <f t="shared" si="349"/>
        <v>0</v>
      </c>
      <c r="AE2751" s="7" t="b">
        <f t="shared" si="350"/>
        <v>0</v>
      </c>
      <c r="AF2751" s="7" t="b">
        <f t="shared" si="351"/>
        <v>0</v>
      </c>
      <c r="AH2751" t="b">
        <f>AND(Table252102[[#This Row],[Developmental toxicity]:[Reproductive toxicity]])</f>
        <v>0</v>
      </c>
    </row>
    <row r="2752" spans="1:34" x14ac:dyDescent="0.25">
      <c r="A2752" s="3">
        <f t="shared" si="344"/>
        <v>2751</v>
      </c>
      <c r="B2752" s="86"/>
      <c r="C2752" s="88" t="s">
        <v>20644</v>
      </c>
      <c r="D2752" s="18" t="s">
        <v>19318</v>
      </c>
      <c r="E2752" s="70" t="s">
        <v>20399</v>
      </c>
      <c r="F2752" s="18" t="s">
        <v>20061</v>
      </c>
      <c r="G2752" s="88" t="s">
        <v>20062</v>
      </c>
      <c r="H2752" s="18" t="s">
        <v>20062</v>
      </c>
      <c r="I2752" s="18" t="s">
        <v>20063</v>
      </c>
      <c r="J2752" s="88" t="s">
        <v>20</v>
      </c>
      <c r="K2752" s="80" t="e">
        <v>#N/A</v>
      </c>
      <c r="L2752" s="80" t="e">
        <v>#N/A</v>
      </c>
      <c r="M2752" s="80" t="e">
        <v>#N/A</v>
      </c>
      <c r="N2752" s="80" t="e">
        <v>#N/A</v>
      </c>
      <c r="O2752" s="80" t="e">
        <v>#N/A</v>
      </c>
      <c r="P2752" s="80" t="e">
        <v>#N/A</v>
      </c>
      <c r="Q2752" s="80" t="e">
        <v>#N/A</v>
      </c>
      <c r="R2752" s="80" t="e">
        <v>#N/A</v>
      </c>
      <c r="S2752" s="80" t="e">
        <v>#N/A</v>
      </c>
      <c r="T2752" s="80" t="e">
        <v>#N/A</v>
      </c>
      <c r="U2752" s="7" t="e">
        <v>#N/A</v>
      </c>
      <c r="V2752" s="80" t="e">
        <v>#N/A</v>
      </c>
      <c r="W2752" s="80" t="e">
        <v>#N/A</v>
      </c>
      <c r="X2752" s="80">
        <v>0</v>
      </c>
      <c r="Y2752" s="7" t="e">
        <v>#N/A</v>
      </c>
      <c r="Z2752" s="7">
        <f t="shared" si="345"/>
        <v>0</v>
      </c>
      <c r="AA2752" s="7">
        <f t="shared" si="346"/>
        <v>0</v>
      </c>
      <c r="AB2752" s="7" t="b">
        <f t="shared" si="347"/>
        <v>1</v>
      </c>
      <c r="AC2752" s="7" t="b">
        <f t="shared" si="348"/>
        <v>0</v>
      </c>
      <c r="AD2752" s="7" t="b">
        <f t="shared" si="349"/>
        <v>0</v>
      </c>
      <c r="AE2752" s="7" t="b">
        <f t="shared" si="350"/>
        <v>0</v>
      </c>
      <c r="AF2752" s="7" t="b">
        <f t="shared" si="351"/>
        <v>0</v>
      </c>
      <c r="AH2752" t="b">
        <f>AND(Table252102[[#This Row],[Developmental toxicity]:[Reproductive toxicity]])</f>
        <v>0</v>
      </c>
    </row>
    <row r="2753" spans="1:34" x14ac:dyDescent="0.25">
      <c r="A2753" s="3">
        <f t="shared" si="344"/>
        <v>2752</v>
      </c>
      <c r="B2753" s="86" t="s">
        <v>1440</v>
      </c>
      <c r="C2753" s="88" t="s">
        <v>2238</v>
      </c>
      <c r="D2753" s="18" t="s">
        <v>3143</v>
      </c>
      <c r="E2753" s="79" t="s">
        <v>7516</v>
      </c>
      <c r="F2753" s="17" t="s">
        <v>8364</v>
      </c>
      <c r="G2753" s="89" t="s">
        <v>9548</v>
      </c>
      <c r="H2753" s="17" t="s">
        <v>9549</v>
      </c>
      <c r="I2753" s="17" t="s">
        <v>9550</v>
      </c>
      <c r="J2753" s="88"/>
      <c r="K2753" s="80" t="e">
        <v>#N/A</v>
      </c>
      <c r="L2753" s="80" t="e">
        <v>#N/A</v>
      </c>
      <c r="M2753" s="80" t="e">
        <v>#N/A</v>
      </c>
      <c r="N2753" s="80" t="e">
        <v>#N/A</v>
      </c>
      <c r="O2753" s="80" t="e">
        <v>#N/A</v>
      </c>
      <c r="P2753" s="80" t="e">
        <v>#N/A</v>
      </c>
      <c r="Q2753" s="80" t="e">
        <v>#N/A</v>
      </c>
      <c r="R2753" s="80" t="e">
        <v>#N/A</v>
      </c>
      <c r="S2753" s="80" t="e">
        <v>#N/A</v>
      </c>
      <c r="T2753" s="80">
        <v>0</v>
      </c>
      <c r="U2753" s="7" t="e">
        <v>#N/A</v>
      </c>
      <c r="V2753" s="80" t="e">
        <v>#N/A</v>
      </c>
      <c r="W2753" s="80" t="e">
        <v>#N/A</v>
      </c>
      <c r="X2753" s="80" t="e">
        <v>#N/A</v>
      </c>
      <c r="Y2753" s="7" t="e">
        <v>#N/A</v>
      </c>
      <c r="Z2753" s="7">
        <f t="shared" si="345"/>
        <v>0</v>
      </c>
      <c r="AA2753" s="7">
        <f t="shared" si="346"/>
        <v>0</v>
      </c>
      <c r="AB2753" s="7" t="b">
        <f t="shared" si="347"/>
        <v>1</v>
      </c>
      <c r="AC2753" s="7" t="b">
        <f t="shared" si="348"/>
        <v>0</v>
      </c>
      <c r="AD2753" s="7" t="b">
        <f t="shared" si="349"/>
        <v>1</v>
      </c>
      <c r="AE2753" s="7" t="b">
        <f t="shared" si="350"/>
        <v>0</v>
      </c>
      <c r="AF2753" s="7" t="b">
        <f t="shared" si="351"/>
        <v>0</v>
      </c>
      <c r="AH2753" t="b">
        <f>AND(Table252102[[#This Row],[Developmental toxicity]:[Reproductive toxicity]])</f>
        <v>0</v>
      </c>
    </row>
    <row r="2754" spans="1:34" x14ac:dyDescent="0.25">
      <c r="A2754" s="3">
        <f t="shared" si="344"/>
        <v>2753</v>
      </c>
      <c r="B2754" s="86" t="s">
        <v>1440</v>
      </c>
      <c r="C2754" s="88" t="s">
        <v>2096</v>
      </c>
      <c r="D2754" s="18" t="s">
        <v>2983</v>
      </c>
      <c r="E2754" s="70" t="s">
        <v>7377</v>
      </c>
      <c r="F2754" s="18" t="s">
        <v>8225</v>
      </c>
      <c r="G2754" s="88" t="s">
        <v>9233</v>
      </c>
      <c r="H2754" s="18" t="s">
        <v>9233</v>
      </c>
      <c r="I2754" s="18" t="s">
        <v>9234</v>
      </c>
      <c r="J2754" s="88"/>
      <c r="K2754" s="80" t="e">
        <v>#N/A</v>
      </c>
      <c r="L2754" s="80" t="e">
        <v>#N/A</v>
      </c>
      <c r="M2754" s="80" t="e">
        <v>#N/A</v>
      </c>
      <c r="N2754" s="80" t="e">
        <v>#N/A</v>
      </c>
      <c r="O2754" s="80" t="e">
        <v>#N/A</v>
      </c>
      <c r="P2754" s="80" t="e">
        <v>#N/A</v>
      </c>
      <c r="Q2754" s="80" t="e">
        <v>#N/A</v>
      </c>
      <c r="R2754" s="80" t="e">
        <v>#N/A</v>
      </c>
      <c r="S2754" s="80" t="e">
        <v>#N/A</v>
      </c>
      <c r="T2754" s="80">
        <v>1</v>
      </c>
      <c r="U2754" s="7" t="e">
        <v>#N/A</v>
      </c>
      <c r="V2754" s="80" t="e">
        <v>#N/A</v>
      </c>
      <c r="W2754" s="80" t="e">
        <v>#N/A</v>
      </c>
      <c r="X2754" s="80" t="e">
        <v>#N/A</v>
      </c>
      <c r="Y2754" s="7" t="e">
        <v>#N/A</v>
      </c>
      <c r="Z2754" s="7">
        <f t="shared" si="345"/>
        <v>1</v>
      </c>
      <c r="AA2754" s="7">
        <f t="shared" si="346"/>
        <v>1</v>
      </c>
      <c r="AB2754" s="7" t="b">
        <f t="shared" si="347"/>
        <v>1</v>
      </c>
      <c r="AC2754" s="7" t="b">
        <f t="shared" si="348"/>
        <v>0</v>
      </c>
      <c r="AD2754" s="7" t="b">
        <f t="shared" si="349"/>
        <v>1</v>
      </c>
      <c r="AE2754" s="7" t="b">
        <f t="shared" si="350"/>
        <v>0</v>
      </c>
      <c r="AF2754" s="7" t="b">
        <f t="shared" si="351"/>
        <v>0</v>
      </c>
      <c r="AH2754" t="b">
        <f>AND(Table252102[[#This Row],[Developmental toxicity]:[Reproductive toxicity]])</f>
        <v>0</v>
      </c>
    </row>
    <row r="2755" spans="1:34" x14ac:dyDescent="0.25">
      <c r="A2755" s="3">
        <f t="shared" si="344"/>
        <v>2754</v>
      </c>
      <c r="B2755" s="86"/>
      <c r="C2755" s="88" t="s">
        <v>11322</v>
      </c>
      <c r="D2755" s="18" t="s">
        <v>11321</v>
      </c>
      <c r="E2755" s="70" t="s">
        <v>14459</v>
      </c>
      <c r="F2755" s="18" t="s">
        <v>14460</v>
      </c>
      <c r="G2755" s="88" t="s">
        <v>14461</v>
      </c>
      <c r="H2755" s="18" t="s">
        <v>14461</v>
      </c>
      <c r="I2755" s="18" t="s">
        <v>14462</v>
      </c>
      <c r="J2755" s="88"/>
      <c r="K2755" s="80" t="e">
        <v>#N/A</v>
      </c>
      <c r="L2755" s="80" t="e">
        <v>#N/A</v>
      </c>
      <c r="M2755" s="80" t="e">
        <v>#N/A</v>
      </c>
      <c r="N2755" s="80" t="e">
        <v>#N/A</v>
      </c>
      <c r="O2755" s="80" t="e">
        <v>#N/A</v>
      </c>
      <c r="P2755" s="80" t="e">
        <v>#N/A</v>
      </c>
      <c r="Q2755" s="80" t="e">
        <v>#N/A</v>
      </c>
      <c r="R2755" s="80" t="e">
        <v>#N/A</v>
      </c>
      <c r="S2755" s="80" t="e">
        <v>#N/A</v>
      </c>
      <c r="T2755" s="80" t="e">
        <v>#N/A</v>
      </c>
      <c r="U2755" s="7" t="e">
        <v>#N/A</v>
      </c>
      <c r="V2755" s="80" t="e">
        <v>#N/A</v>
      </c>
      <c r="W2755" s="18">
        <v>1</v>
      </c>
      <c r="X2755" s="18" t="e">
        <v>#N/A</v>
      </c>
      <c r="Y2755" s="7" t="e">
        <v>#N/A</v>
      </c>
      <c r="Z2755" s="7">
        <f t="shared" si="345"/>
        <v>1</v>
      </c>
      <c r="AA2755" s="7">
        <f t="shared" si="346"/>
        <v>1</v>
      </c>
      <c r="AB2755" s="7" t="b">
        <f t="shared" si="347"/>
        <v>0</v>
      </c>
      <c r="AC2755" s="7" t="b">
        <f t="shared" si="348"/>
        <v>1</v>
      </c>
      <c r="AD2755" s="7" t="b">
        <f t="shared" si="349"/>
        <v>0</v>
      </c>
      <c r="AE2755" s="7" t="b">
        <f t="shared" si="350"/>
        <v>1</v>
      </c>
      <c r="AF2755" s="7" t="b">
        <f t="shared" si="351"/>
        <v>0</v>
      </c>
      <c r="AH2755" t="b">
        <f>AND(Table252102[[#This Row],[Developmental toxicity]:[Reproductive toxicity]])</f>
        <v>0</v>
      </c>
    </row>
    <row r="2756" spans="1:34" x14ac:dyDescent="0.25">
      <c r="A2756" s="3">
        <f t="shared" si="344"/>
        <v>2755</v>
      </c>
      <c r="B2756" s="86"/>
      <c r="C2756" s="88" t="s">
        <v>20450</v>
      </c>
      <c r="D2756" s="18" t="s">
        <v>19122</v>
      </c>
      <c r="E2756" s="70" t="s">
        <v>20205</v>
      </c>
      <c r="F2756" s="18" t="s">
        <v>19396</v>
      </c>
      <c r="G2756" s="88" t="s">
        <v>19397</v>
      </c>
      <c r="H2756" s="18" t="s">
        <v>19397</v>
      </c>
      <c r="I2756" s="18" t="s">
        <v>19398</v>
      </c>
      <c r="J2756" s="88" t="s">
        <v>20</v>
      </c>
      <c r="K2756" s="80" t="e">
        <v>#N/A</v>
      </c>
      <c r="L2756" s="80" t="e">
        <v>#N/A</v>
      </c>
      <c r="M2756" s="80" t="e">
        <v>#N/A</v>
      </c>
      <c r="N2756" s="80" t="e">
        <v>#N/A</v>
      </c>
      <c r="O2756" s="80" t="e">
        <v>#N/A</v>
      </c>
      <c r="P2756" s="80" t="e">
        <v>#N/A</v>
      </c>
      <c r="Q2756" s="80" t="e">
        <v>#N/A</v>
      </c>
      <c r="R2756" s="80" t="e">
        <v>#N/A</v>
      </c>
      <c r="S2756" s="80" t="e">
        <v>#N/A</v>
      </c>
      <c r="T2756" s="80" t="e">
        <v>#N/A</v>
      </c>
      <c r="U2756" s="7" t="e">
        <v>#N/A</v>
      </c>
      <c r="V2756" s="80" t="e">
        <v>#N/A</v>
      </c>
      <c r="W2756" s="80" t="e">
        <v>#N/A</v>
      </c>
      <c r="X2756" s="80">
        <v>0</v>
      </c>
      <c r="Y2756" s="7" t="e">
        <v>#N/A</v>
      </c>
      <c r="Z2756" s="7">
        <f t="shared" si="345"/>
        <v>0</v>
      </c>
      <c r="AA2756" s="7">
        <f t="shared" si="346"/>
        <v>0</v>
      </c>
      <c r="AB2756" s="7" t="b">
        <f t="shared" si="347"/>
        <v>1</v>
      </c>
      <c r="AC2756" s="7" t="b">
        <f t="shared" si="348"/>
        <v>0</v>
      </c>
      <c r="AD2756" s="7" t="b">
        <f t="shared" si="349"/>
        <v>0</v>
      </c>
      <c r="AE2756" s="7" t="b">
        <f t="shared" si="350"/>
        <v>0</v>
      </c>
      <c r="AF2756" s="7" t="b">
        <f t="shared" si="351"/>
        <v>0</v>
      </c>
      <c r="AH2756" t="b">
        <f>AND(Table252102[[#This Row],[Developmental toxicity]:[Reproductive toxicity]])</f>
        <v>0</v>
      </c>
    </row>
    <row r="2757" spans="1:34" x14ac:dyDescent="0.25">
      <c r="A2757" s="3">
        <f t="shared" si="344"/>
        <v>2756</v>
      </c>
      <c r="B2757" s="86">
        <v>129</v>
      </c>
      <c r="C2757" s="88" t="s">
        <v>517</v>
      </c>
      <c r="D2757" s="18" t="s">
        <v>5133</v>
      </c>
      <c r="E2757" s="70" t="s">
        <v>4637</v>
      </c>
      <c r="F2757" s="18" t="s">
        <v>5560</v>
      </c>
      <c r="G2757" s="88" t="s">
        <v>518</v>
      </c>
      <c r="H2757" s="18" t="s">
        <v>6050</v>
      </c>
      <c r="I2757" s="18" t="s">
        <v>6457</v>
      </c>
      <c r="J2757" s="88" t="s">
        <v>1434</v>
      </c>
      <c r="K2757" s="80" t="e">
        <v>#N/A</v>
      </c>
      <c r="L2757" s="80">
        <v>1</v>
      </c>
      <c r="M2757" s="80" t="e">
        <v>#N/A</v>
      </c>
      <c r="N2757" s="80" t="e">
        <v>#N/A</v>
      </c>
      <c r="O2757" s="80" t="e">
        <v>#N/A</v>
      </c>
      <c r="P2757" s="80" t="e">
        <v>#N/A</v>
      </c>
      <c r="Q2757" s="80" t="e">
        <v>#N/A</v>
      </c>
      <c r="R2757" s="80" t="e">
        <v>#N/A</v>
      </c>
      <c r="S2757" s="80" t="e">
        <v>#N/A</v>
      </c>
      <c r="T2757" s="80" t="e">
        <v>#N/A</v>
      </c>
      <c r="U2757" s="7" t="e">
        <v>#N/A</v>
      </c>
      <c r="V2757" s="80" t="e">
        <v>#N/A</v>
      </c>
      <c r="W2757" s="80" t="e">
        <v>#N/A</v>
      </c>
      <c r="X2757" s="80" t="e">
        <v>#N/A</v>
      </c>
      <c r="Y2757" s="7">
        <v>0</v>
      </c>
      <c r="Z2757" s="7">
        <f t="shared" si="345"/>
        <v>1</v>
      </c>
      <c r="AA2757" s="7">
        <f t="shared" si="346"/>
        <v>0</v>
      </c>
      <c r="AB2757" s="7" t="b">
        <f t="shared" si="347"/>
        <v>1</v>
      </c>
      <c r="AC2757" s="7" t="b">
        <f t="shared" si="348"/>
        <v>0</v>
      </c>
      <c r="AD2757" s="7" t="b">
        <f t="shared" si="349"/>
        <v>0</v>
      </c>
      <c r="AE2757" s="7" t="b">
        <f t="shared" si="350"/>
        <v>0</v>
      </c>
      <c r="AF2757" s="7" t="b">
        <f t="shared" si="351"/>
        <v>0</v>
      </c>
      <c r="AH2757" t="b">
        <f>AND(Table252102[[#This Row],[Developmental toxicity]:[Reproductive toxicity]])</f>
        <v>0</v>
      </c>
    </row>
    <row r="2758" spans="1:34" x14ac:dyDescent="0.25">
      <c r="A2758" s="3">
        <f t="shared" si="344"/>
        <v>2757</v>
      </c>
      <c r="B2758" s="86">
        <v>79</v>
      </c>
      <c r="C2758" s="88" t="s">
        <v>434</v>
      </c>
      <c r="D2758" s="17" t="s">
        <v>5098</v>
      </c>
      <c r="E2758" s="79" t="s">
        <v>4597</v>
      </c>
      <c r="F2758" s="17" t="s">
        <v>5523</v>
      </c>
      <c r="G2758" s="88" t="s">
        <v>435</v>
      </c>
      <c r="H2758" s="17" t="s">
        <v>6016</v>
      </c>
      <c r="I2758" s="17" t="s">
        <v>6414</v>
      </c>
      <c r="J2758" s="88" t="s">
        <v>1433</v>
      </c>
      <c r="K2758" s="80" t="e">
        <v>#N/A</v>
      </c>
      <c r="L2758" s="80">
        <v>1</v>
      </c>
      <c r="M2758" s="80" t="e">
        <v>#N/A</v>
      </c>
      <c r="N2758" s="80" t="e">
        <v>#N/A</v>
      </c>
      <c r="O2758" s="80" t="e">
        <v>#N/A</v>
      </c>
      <c r="P2758" s="18" t="e">
        <v>#N/A</v>
      </c>
      <c r="Q2758" s="18" t="e">
        <v>#N/A</v>
      </c>
      <c r="R2758" s="80" t="e">
        <v>#N/A</v>
      </c>
      <c r="S2758" s="18" t="e">
        <v>#N/A</v>
      </c>
      <c r="T2758" s="18" t="e">
        <v>#N/A</v>
      </c>
      <c r="U2758" s="7" t="e">
        <v>#N/A</v>
      </c>
      <c r="V2758" s="80" t="e">
        <v>#N/A</v>
      </c>
      <c r="W2758" s="18" t="e">
        <v>#N/A</v>
      </c>
      <c r="X2758" s="18" t="e">
        <v>#N/A</v>
      </c>
      <c r="Y2758" s="7" t="e">
        <v>#N/A</v>
      </c>
      <c r="Z2758" s="7">
        <f t="shared" si="345"/>
        <v>1</v>
      </c>
      <c r="AA2758" s="7">
        <f t="shared" si="346"/>
        <v>1</v>
      </c>
      <c r="AB2758" s="7" t="b">
        <f t="shared" si="347"/>
        <v>0</v>
      </c>
      <c r="AC2758" s="7" t="b">
        <f t="shared" si="348"/>
        <v>0</v>
      </c>
      <c r="AD2758" s="7" t="b">
        <f t="shared" si="349"/>
        <v>0</v>
      </c>
      <c r="AE2758" s="7" t="b">
        <f t="shared" si="350"/>
        <v>0</v>
      </c>
      <c r="AF2758" s="7" t="b">
        <f t="shared" si="351"/>
        <v>0</v>
      </c>
      <c r="AH2758" t="b">
        <f>AND(Table252102[[#This Row],[Developmental toxicity]:[Reproductive toxicity]])</f>
        <v>0</v>
      </c>
    </row>
    <row r="2759" spans="1:34" x14ac:dyDescent="0.25">
      <c r="A2759" s="3">
        <f t="shared" si="344"/>
        <v>2758</v>
      </c>
      <c r="B2759" s="86" t="s">
        <v>1440</v>
      </c>
      <c r="C2759" s="88" t="s">
        <v>2189</v>
      </c>
      <c r="D2759" s="18" t="s">
        <v>3090</v>
      </c>
      <c r="E2759" s="79" t="s">
        <v>7469</v>
      </c>
      <c r="F2759" s="17" t="s">
        <v>8317</v>
      </c>
      <c r="G2759" s="89" t="s">
        <v>9434</v>
      </c>
      <c r="H2759" s="17" t="s">
        <v>9435</v>
      </c>
      <c r="I2759" s="17" t="s">
        <v>9436</v>
      </c>
      <c r="J2759" s="88"/>
      <c r="K2759" s="80" t="e">
        <v>#N/A</v>
      </c>
      <c r="L2759" s="80" t="e">
        <v>#N/A</v>
      </c>
      <c r="M2759" s="80" t="e">
        <v>#N/A</v>
      </c>
      <c r="N2759" s="80" t="e">
        <v>#N/A</v>
      </c>
      <c r="O2759" s="80" t="e">
        <v>#N/A</v>
      </c>
      <c r="P2759" s="80" t="e">
        <v>#N/A</v>
      </c>
      <c r="Q2759" s="80" t="e">
        <v>#N/A</v>
      </c>
      <c r="R2759" s="80" t="e">
        <v>#N/A</v>
      </c>
      <c r="S2759" s="80" t="e">
        <v>#N/A</v>
      </c>
      <c r="T2759" s="80">
        <v>0</v>
      </c>
      <c r="U2759" s="7" t="e">
        <v>#N/A</v>
      </c>
      <c r="V2759" s="80" t="e">
        <v>#N/A</v>
      </c>
      <c r="W2759" s="80" t="e">
        <v>#N/A</v>
      </c>
      <c r="X2759" s="80" t="e">
        <v>#N/A</v>
      </c>
      <c r="Y2759" s="7" t="e">
        <v>#N/A</v>
      </c>
      <c r="Z2759" s="7">
        <f t="shared" si="345"/>
        <v>0</v>
      </c>
      <c r="AA2759" s="7">
        <f t="shared" si="346"/>
        <v>0</v>
      </c>
      <c r="AB2759" s="7" t="b">
        <f t="shared" si="347"/>
        <v>1</v>
      </c>
      <c r="AC2759" s="7" t="b">
        <f t="shared" si="348"/>
        <v>0</v>
      </c>
      <c r="AD2759" s="7" t="b">
        <f t="shared" si="349"/>
        <v>1</v>
      </c>
      <c r="AE2759" s="7" t="b">
        <f t="shared" si="350"/>
        <v>0</v>
      </c>
      <c r="AF2759" s="7" t="b">
        <f t="shared" si="351"/>
        <v>0</v>
      </c>
      <c r="AH2759" t="b">
        <f>AND(Table252102[[#This Row],[Developmental toxicity]:[Reproductive toxicity]])</f>
        <v>0</v>
      </c>
    </row>
    <row r="2760" spans="1:34" x14ac:dyDescent="0.25">
      <c r="A2760" s="3">
        <f t="shared" si="344"/>
        <v>2759</v>
      </c>
      <c r="B2760" s="86"/>
      <c r="C2760" s="88" t="s">
        <v>11379</v>
      </c>
      <c r="D2760" s="18" t="s">
        <v>11378</v>
      </c>
      <c r="E2760" s="70" t="s">
        <v>14558</v>
      </c>
      <c r="F2760" s="18" t="s">
        <v>14559</v>
      </c>
      <c r="G2760" s="88" t="s">
        <v>11380</v>
      </c>
      <c r="H2760" s="18" t="s">
        <v>11380</v>
      </c>
      <c r="I2760" s="18" t="s">
        <v>14560</v>
      </c>
      <c r="J2760" s="88"/>
      <c r="K2760" s="80" t="e">
        <v>#N/A</v>
      </c>
      <c r="L2760" s="80" t="e">
        <v>#N/A</v>
      </c>
      <c r="M2760" s="80" t="e">
        <v>#N/A</v>
      </c>
      <c r="N2760" s="80" t="e">
        <v>#N/A</v>
      </c>
      <c r="O2760" s="80" t="e">
        <v>#N/A</v>
      </c>
      <c r="P2760" s="80" t="e">
        <v>#N/A</v>
      </c>
      <c r="Q2760" s="80" t="e">
        <v>#N/A</v>
      </c>
      <c r="R2760" s="80" t="e">
        <v>#N/A</v>
      </c>
      <c r="S2760" s="80" t="e">
        <v>#N/A</v>
      </c>
      <c r="T2760" s="80" t="e">
        <v>#N/A</v>
      </c>
      <c r="U2760" s="7" t="e">
        <v>#N/A</v>
      </c>
      <c r="V2760" s="80" t="e">
        <v>#N/A</v>
      </c>
      <c r="W2760" s="18">
        <v>1</v>
      </c>
      <c r="X2760" s="18" t="e">
        <v>#N/A</v>
      </c>
      <c r="Y2760" s="7" t="e">
        <v>#N/A</v>
      </c>
      <c r="Z2760" s="7">
        <f t="shared" si="345"/>
        <v>1</v>
      </c>
      <c r="AA2760" s="7">
        <f t="shared" si="346"/>
        <v>1</v>
      </c>
      <c r="AB2760" s="7" t="b">
        <f t="shared" si="347"/>
        <v>0</v>
      </c>
      <c r="AC2760" s="7" t="b">
        <f t="shared" si="348"/>
        <v>1</v>
      </c>
      <c r="AD2760" s="7" t="b">
        <f t="shared" si="349"/>
        <v>0</v>
      </c>
      <c r="AE2760" s="7" t="b">
        <f t="shared" si="350"/>
        <v>1</v>
      </c>
      <c r="AF2760" s="7" t="b">
        <f t="shared" si="351"/>
        <v>0</v>
      </c>
      <c r="AH2760" t="b">
        <f>AND(Table252102[[#This Row],[Developmental toxicity]:[Reproductive toxicity]])</f>
        <v>0</v>
      </c>
    </row>
    <row r="2761" spans="1:34" x14ac:dyDescent="0.25">
      <c r="A2761" s="3">
        <f t="shared" si="344"/>
        <v>2760</v>
      </c>
      <c r="B2761" s="86" t="s">
        <v>1440</v>
      </c>
      <c r="C2761" s="88" t="s">
        <v>2732</v>
      </c>
      <c r="D2761" s="18" t="s">
        <v>3702</v>
      </c>
      <c r="E2761" s="70" t="s">
        <v>8002</v>
      </c>
      <c r="F2761" s="18" t="s">
        <v>8837</v>
      </c>
      <c r="G2761" s="88" t="s">
        <v>10624</v>
      </c>
      <c r="H2761" s="18" t="s">
        <v>10624</v>
      </c>
      <c r="I2761" s="18" t="s">
        <v>10625</v>
      </c>
      <c r="J2761" s="88"/>
      <c r="K2761" s="80" t="e">
        <v>#N/A</v>
      </c>
      <c r="L2761" s="80" t="e">
        <v>#N/A</v>
      </c>
      <c r="M2761" s="80" t="e">
        <v>#N/A</v>
      </c>
      <c r="N2761" s="80" t="e">
        <v>#N/A</v>
      </c>
      <c r="O2761" s="80" t="e">
        <v>#N/A</v>
      </c>
      <c r="P2761" s="80" t="e">
        <v>#N/A</v>
      </c>
      <c r="Q2761" s="80" t="e">
        <v>#N/A</v>
      </c>
      <c r="R2761" s="80" t="e">
        <v>#N/A</v>
      </c>
      <c r="S2761" s="80" t="e">
        <v>#N/A</v>
      </c>
      <c r="T2761" s="80">
        <v>0</v>
      </c>
      <c r="U2761" s="7" t="e">
        <v>#N/A</v>
      </c>
      <c r="V2761" s="80" t="e">
        <v>#N/A</v>
      </c>
      <c r="W2761" s="80">
        <v>0</v>
      </c>
      <c r="X2761" s="80" t="e">
        <v>#N/A</v>
      </c>
      <c r="Y2761" s="7">
        <v>0</v>
      </c>
      <c r="Z2761" s="7">
        <f t="shared" si="345"/>
        <v>0</v>
      </c>
      <c r="AA2761" s="7">
        <f t="shared" si="346"/>
        <v>0</v>
      </c>
      <c r="AB2761" s="7" t="b">
        <f t="shared" si="347"/>
        <v>1</v>
      </c>
      <c r="AC2761" s="7" t="b">
        <f t="shared" si="348"/>
        <v>1</v>
      </c>
      <c r="AD2761" s="7" t="b">
        <f t="shared" si="349"/>
        <v>1</v>
      </c>
      <c r="AE2761" s="7" t="b">
        <f t="shared" si="350"/>
        <v>1</v>
      </c>
      <c r="AF2761" s="7" t="b">
        <f t="shared" si="351"/>
        <v>0</v>
      </c>
      <c r="AH2761" t="b">
        <f>AND(Table252102[[#This Row],[Developmental toxicity]:[Reproductive toxicity]])</f>
        <v>1</v>
      </c>
    </row>
    <row r="2762" spans="1:34" x14ac:dyDescent="0.25">
      <c r="A2762" s="3">
        <f t="shared" si="344"/>
        <v>2761</v>
      </c>
      <c r="B2762" s="86" t="s">
        <v>1440</v>
      </c>
      <c r="C2762" s="88" t="s">
        <v>2554</v>
      </c>
      <c r="D2762" s="18" t="s">
        <v>3507</v>
      </c>
      <c r="E2762" s="79" t="s">
        <v>7827</v>
      </c>
      <c r="F2762" s="17" t="s">
        <v>8666</v>
      </c>
      <c r="G2762" s="89" t="s">
        <v>10212</v>
      </c>
      <c r="H2762" s="17" t="s">
        <v>10212</v>
      </c>
      <c r="I2762" s="17" t="s">
        <v>10213</v>
      </c>
      <c r="J2762" s="88"/>
      <c r="K2762" s="80" t="e">
        <v>#N/A</v>
      </c>
      <c r="L2762" s="80" t="e">
        <v>#N/A</v>
      </c>
      <c r="M2762" s="80" t="e">
        <v>#N/A</v>
      </c>
      <c r="N2762" s="80" t="e">
        <v>#N/A</v>
      </c>
      <c r="O2762" s="80" t="e">
        <v>#N/A</v>
      </c>
      <c r="P2762" s="80" t="e">
        <v>#N/A</v>
      </c>
      <c r="Q2762" s="80" t="e">
        <v>#N/A</v>
      </c>
      <c r="R2762" s="80" t="e">
        <v>#N/A</v>
      </c>
      <c r="S2762" s="80" t="e">
        <v>#N/A</v>
      </c>
      <c r="T2762" s="80">
        <v>0</v>
      </c>
      <c r="U2762" s="7" t="e">
        <v>#N/A</v>
      </c>
      <c r="V2762" s="80" t="e">
        <v>#N/A</v>
      </c>
      <c r="W2762" s="80" t="e">
        <v>#N/A</v>
      </c>
      <c r="X2762" s="80" t="e">
        <v>#N/A</v>
      </c>
      <c r="Y2762" s="7" t="e">
        <v>#N/A</v>
      </c>
      <c r="Z2762" s="7">
        <f t="shared" si="345"/>
        <v>0</v>
      </c>
      <c r="AA2762" s="7">
        <f t="shared" si="346"/>
        <v>0</v>
      </c>
      <c r="AB2762" s="7" t="b">
        <f t="shared" si="347"/>
        <v>1</v>
      </c>
      <c r="AC2762" s="7" t="b">
        <f t="shared" si="348"/>
        <v>0</v>
      </c>
      <c r="AD2762" s="7" t="b">
        <f t="shared" si="349"/>
        <v>1</v>
      </c>
      <c r="AE2762" s="7" t="b">
        <f t="shared" si="350"/>
        <v>0</v>
      </c>
      <c r="AF2762" s="7" t="b">
        <f t="shared" si="351"/>
        <v>0</v>
      </c>
      <c r="AH2762" t="b">
        <f>AND(Table252102[[#This Row],[Developmental toxicity]:[Reproductive toxicity]])</f>
        <v>0</v>
      </c>
    </row>
    <row r="2763" spans="1:34" x14ac:dyDescent="0.25">
      <c r="A2763" s="3">
        <f t="shared" si="344"/>
        <v>2762</v>
      </c>
      <c r="B2763" s="87"/>
      <c r="C2763" s="18" t="s">
        <v>11948</v>
      </c>
      <c r="D2763" s="18" t="s">
        <v>11947</v>
      </c>
      <c r="E2763" s="70" t="s">
        <v>15565</v>
      </c>
      <c r="F2763" s="18" t="s">
        <v>15566</v>
      </c>
      <c r="G2763" s="18" t="s">
        <v>15567</v>
      </c>
      <c r="H2763" s="18" t="s">
        <v>15567</v>
      </c>
      <c r="I2763" s="18" t="s">
        <v>15568</v>
      </c>
      <c r="J2763" s="18"/>
      <c r="K2763" s="80" t="e">
        <v>#N/A</v>
      </c>
      <c r="L2763" s="80" t="e">
        <v>#N/A</v>
      </c>
      <c r="M2763" s="80" t="e">
        <v>#N/A</v>
      </c>
      <c r="N2763" s="80" t="e">
        <v>#N/A</v>
      </c>
      <c r="O2763" s="80" t="e">
        <v>#N/A</v>
      </c>
      <c r="P2763" s="80" t="e">
        <v>#N/A</v>
      </c>
      <c r="Q2763" s="80" t="e">
        <v>#N/A</v>
      </c>
      <c r="R2763" s="80" t="e">
        <v>#N/A</v>
      </c>
      <c r="S2763" s="80" t="e">
        <v>#N/A</v>
      </c>
      <c r="T2763" s="80" t="e">
        <v>#N/A</v>
      </c>
      <c r="U2763" s="7" t="e">
        <v>#N/A</v>
      </c>
      <c r="V2763" s="80" t="e">
        <v>#N/A</v>
      </c>
      <c r="W2763" s="18">
        <v>0</v>
      </c>
      <c r="X2763" s="18" t="e">
        <v>#N/A</v>
      </c>
      <c r="Y2763" s="7" t="e">
        <v>#N/A</v>
      </c>
      <c r="Z2763" s="7">
        <f t="shared" si="345"/>
        <v>0</v>
      </c>
      <c r="AA2763" s="7">
        <f t="shared" si="346"/>
        <v>0</v>
      </c>
      <c r="AB2763" s="7" t="b">
        <f t="shared" si="347"/>
        <v>0</v>
      </c>
      <c r="AC2763" s="7" t="b">
        <f t="shared" si="348"/>
        <v>1</v>
      </c>
      <c r="AD2763" s="7" t="b">
        <f t="shared" si="349"/>
        <v>0</v>
      </c>
      <c r="AE2763" s="7" t="b">
        <f t="shared" si="350"/>
        <v>1</v>
      </c>
      <c r="AF2763" s="7" t="b">
        <f t="shared" si="351"/>
        <v>0</v>
      </c>
      <c r="AH2763" t="b">
        <f>AND(Table252102[[#This Row],[Developmental toxicity]:[Reproductive toxicity]])</f>
        <v>0</v>
      </c>
    </row>
    <row r="2764" spans="1:34" x14ac:dyDescent="0.25">
      <c r="A2764" s="3">
        <f t="shared" si="344"/>
        <v>2763</v>
      </c>
      <c r="B2764" s="87" t="s">
        <v>1440</v>
      </c>
      <c r="C2764" s="18" t="s">
        <v>1948</v>
      </c>
      <c r="D2764" s="18" t="s">
        <v>2812</v>
      </c>
      <c r="E2764" s="79" t="s">
        <v>7231</v>
      </c>
      <c r="F2764" s="17" t="s">
        <v>8080</v>
      </c>
      <c r="G2764" s="17" t="s">
        <v>8939</v>
      </c>
      <c r="H2764" s="17" t="s">
        <v>8939</v>
      </c>
      <c r="I2764" s="17" t="s">
        <v>8940</v>
      </c>
      <c r="J2764" s="18"/>
      <c r="K2764" s="80" t="e">
        <v>#N/A</v>
      </c>
      <c r="L2764" s="80" t="e">
        <v>#N/A</v>
      </c>
      <c r="M2764" s="80" t="e">
        <v>#N/A</v>
      </c>
      <c r="N2764" s="80" t="e">
        <v>#N/A</v>
      </c>
      <c r="O2764" s="80" t="e">
        <v>#N/A</v>
      </c>
      <c r="P2764" s="80" t="e">
        <v>#N/A</v>
      </c>
      <c r="Q2764" s="80" t="e">
        <v>#N/A</v>
      </c>
      <c r="R2764" s="80" t="e">
        <v>#N/A</v>
      </c>
      <c r="S2764" s="80" t="e">
        <v>#N/A</v>
      </c>
      <c r="T2764" s="80">
        <v>0</v>
      </c>
      <c r="U2764" s="7" t="e">
        <v>#N/A</v>
      </c>
      <c r="V2764" s="80" t="e">
        <v>#N/A</v>
      </c>
      <c r="W2764" s="80" t="e">
        <v>#N/A</v>
      </c>
      <c r="X2764" s="80" t="e">
        <v>#N/A</v>
      </c>
      <c r="Y2764" s="7" t="e">
        <v>#N/A</v>
      </c>
      <c r="Z2764" s="7">
        <f t="shared" si="345"/>
        <v>0</v>
      </c>
      <c r="AA2764" s="7">
        <f t="shared" si="346"/>
        <v>0</v>
      </c>
      <c r="AB2764" s="7" t="b">
        <f t="shared" si="347"/>
        <v>1</v>
      </c>
      <c r="AC2764" s="7" t="b">
        <f t="shared" si="348"/>
        <v>0</v>
      </c>
      <c r="AD2764" s="7" t="b">
        <f t="shared" si="349"/>
        <v>1</v>
      </c>
      <c r="AE2764" s="7" t="b">
        <f t="shared" si="350"/>
        <v>0</v>
      </c>
      <c r="AF2764" s="7" t="b">
        <f t="shared" si="351"/>
        <v>0</v>
      </c>
      <c r="AH2764" t="b">
        <f>AND(Table252102[[#This Row],[Developmental toxicity]:[Reproductive toxicity]])</f>
        <v>0</v>
      </c>
    </row>
    <row r="2765" spans="1:34" x14ac:dyDescent="0.25">
      <c r="A2765" s="3">
        <f t="shared" si="344"/>
        <v>2764</v>
      </c>
      <c r="B2765" s="87"/>
      <c r="C2765" s="18" t="s">
        <v>11207</v>
      </c>
      <c r="D2765" s="18" t="s">
        <v>11206</v>
      </c>
      <c r="E2765" s="70" t="s">
        <v>14251</v>
      </c>
      <c r="F2765" s="18" t="s">
        <v>14252</v>
      </c>
      <c r="G2765" s="18" t="s">
        <v>14253</v>
      </c>
      <c r="H2765" s="18" t="s">
        <v>14254</v>
      </c>
      <c r="I2765" s="18" t="s">
        <v>14255</v>
      </c>
      <c r="J2765" s="18"/>
      <c r="K2765" s="80" t="e">
        <v>#N/A</v>
      </c>
      <c r="L2765" s="80" t="e">
        <v>#N/A</v>
      </c>
      <c r="M2765" s="80" t="e">
        <v>#N/A</v>
      </c>
      <c r="N2765" s="80" t="e">
        <v>#N/A</v>
      </c>
      <c r="O2765" s="80" t="e">
        <v>#N/A</v>
      </c>
      <c r="P2765" s="80" t="e">
        <v>#N/A</v>
      </c>
      <c r="Q2765" s="80" t="e">
        <v>#N/A</v>
      </c>
      <c r="R2765" s="80" t="e">
        <v>#N/A</v>
      </c>
      <c r="S2765" s="80" t="e">
        <v>#N/A</v>
      </c>
      <c r="T2765" s="80" t="e">
        <v>#N/A</v>
      </c>
      <c r="U2765" s="7" t="e">
        <v>#N/A</v>
      </c>
      <c r="V2765" s="80" t="e">
        <v>#N/A</v>
      </c>
      <c r="W2765" s="18">
        <v>1</v>
      </c>
      <c r="X2765" s="18">
        <v>1</v>
      </c>
      <c r="Y2765" s="7" t="e">
        <v>#N/A</v>
      </c>
      <c r="Z2765" s="7">
        <f t="shared" si="345"/>
        <v>1</v>
      </c>
      <c r="AA2765" s="7">
        <f t="shared" si="346"/>
        <v>1</v>
      </c>
      <c r="AB2765" s="7" t="b">
        <f t="shared" si="347"/>
        <v>1</v>
      </c>
      <c r="AC2765" s="7" t="b">
        <f t="shared" si="348"/>
        <v>1</v>
      </c>
      <c r="AD2765" s="7" t="b">
        <f t="shared" si="349"/>
        <v>0</v>
      </c>
      <c r="AE2765" s="7" t="b">
        <f t="shared" si="350"/>
        <v>1</v>
      </c>
      <c r="AF2765" s="7" t="b">
        <f t="shared" si="351"/>
        <v>0</v>
      </c>
      <c r="AH2765" t="b">
        <f>AND(Table252102[[#This Row],[Developmental toxicity]:[Reproductive toxicity]])</f>
        <v>1</v>
      </c>
    </row>
    <row r="2766" spans="1:34" x14ac:dyDescent="0.25">
      <c r="A2766" s="3">
        <f t="shared" si="344"/>
        <v>2765</v>
      </c>
      <c r="B2766" s="87" t="s">
        <v>1440</v>
      </c>
      <c r="C2766" s="18" t="s">
        <v>2204</v>
      </c>
      <c r="D2766" s="18" t="s">
        <v>3106</v>
      </c>
      <c r="E2766" s="79" t="s">
        <v>7483</v>
      </c>
      <c r="F2766" s="17" t="s">
        <v>8331</v>
      </c>
      <c r="G2766" s="17" t="s">
        <v>9466</v>
      </c>
      <c r="H2766" s="17" t="s">
        <v>9467</v>
      </c>
      <c r="I2766" s="17" t="s">
        <v>9468</v>
      </c>
      <c r="J2766" s="18"/>
      <c r="K2766" s="80" t="e">
        <v>#N/A</v>
      </c>
      <c r="L2766" s="80" t="e">
        <v>#N/A</v>
      </c>
      <c r="M2766" s="80" t="e">
        <v>#N/A</v>
      </c>
      <c r="N2766" s="80" t="e">
        <v>#N/A</v>
      </c>
      <c r="O2766" s="80" t="e">
        <v>#N/A</v>
      </c>
      <c r="P2766" s="80" t="e">
        <v>#N/A</v>
      </c>
      <c r="Q2766" s="80" t="e">
        <v>#N/A</v>
      </c>
      <c r="R2766" s="80" t="e">
        <v>#N/A</v>
      </c>
      <c r="S2766" s="80" t="e">
        <v>#N/A</v>
      </c>
      <c r="T2766" s="80">
        <v>0</v>
      </c>
      <c r="U2766" s="7" t="e">
        <v>#N/A</v>
      </c>
      <c r="V2766" s="80" t="e">
        <v>#N/A</v>
      </c>
      <c r="W2766" s="80" t="e">
        <v>#N/A</v>
      </c>
      <c r="X2766" s="80" t="e">
        <v>#N/A</v>
      </c>
      <c r="Y2766" s="7" t="e">
        <v>#N/A</v>
      </c>
      <c r="Z2766" s="7">
        <f t="shared" si="345"/>
        <v>0</v>
      </c>
      <c r="AA2766" s="7">
        <f t="shared" si="346"/>
        <v>0</v>
      </c>
      <c r="AB2766" s="7" t="b">
        <f t="shared" si="347"/>
        <v>1</v>
      </c>
      <c r="AC2766" s="7" t="b">
        <f t="shared" si="348"/>
        <v>0</v>
      </c>
      <c r="AD2766" s="7" t="b">
        <f t="shared" si="349"/>
        <v>1</v>
      </c>
      <c r="AE2766" s="7" t="b">
        <f t="shared" si="350"/>
        <v>0</v>
      </c>
      <c r="AF2766" s="7" t="b">
        <f t="shared" si="351"/>
        <v>0</v>
      </c>
      <c r="AH2766" t="b">
        <f>AND(Table252102[[#This Row],[Developmental toxicity]:[Reproductive toxicity]])</f>
        <v>0</v>
      </c>
    </row>
    <row r="2767" spans="1:34" x14ac:dyDescent="0.25">
      <c r="A2767" s="3">
        <f t="shared" si="344"/>
        <v>2766</v>
      </c>
      <c r="B2767" s="86" t="s">
        <v>1440</v>
      </c>
      <c r="C2767" s="18" t="s">
        <v>2437</v>
      </c>
      <c r="D2767" s="18" t="s">
        <v>3372</v>
      </c>
      <c r="E2767" s="79" t="s">
        <v>7714</v>
      </c>
      <c r="F2767" s="17" t="s">
        <v>8555</v>
      </c>
      <c r="G2767" s="17" t="s">
        <v>9971</v>
      </c>
      <c r="H2767" s="17" t="s">
        <v>9971</v>
      </c>
      <c r="I2767" s="17" t="s">
        <v>9972</v>
      </c>
      <c r="J2767" s="18"/>
      <c r="K2767" s="80" t="e">
        <v>#N/A</v>
      </c>
      <c r="L2767" s="80" t="e">
        <v>#N/A</v>
      </c>
      <c r="M2767" s="80" t="e">
        <v>#N/A</v>
      </c>
      <c r="N2767" s="80" t="e">
        <v>#N/A</v>
      </c>
      <c r="O2767" s="80" t="e">
        <v>#N/A</v>
      </c>
      <c r="P2767" s="80" t="e">
        <v>#N/A</v>
      </c>
      <c r="Q2767" s="80" t="e">
        <v>#N/A</v>
      </c>
      <c r="R2767" s="80" t="e">
        <v>#N/A</v>
      </c>
      <c r="S2767" s="80" t="e">
        <v>#N/A</v>
      </c>
      <c r="T2767" s="80">
        <v>0</v>
      </c>
      <c r="U2767" s="7" t="e">
        <v>#N/A</v>
      </c>
      <c r="V2767" s="80" t="e">
        <v>#N/A</v>
      </c>
      <c r="W2767" s="80" t="e">
        <v>#N/A</v>
      </c>
      <c r="X2767" s="80" t="e">
        <v>#N/A</v>
      </c>
      <c r="Y2767" s="7" t="e">
        <v>#N/A</v>
      </c>
      <c r="Z2767" s="7">
        <f t="shared" si="345"/>
        <v>0</v>
      </c>
      <c r="AA2767" s="7">
        <f t="shared" si="346"/>
        <v>0</v>
      </c>
      <c r="AB2767" s="7" t="b">
        <f t="shared" si="347"/>
        <v>1</v>
      </c>
      <c r="AC2767" s="7" t="b">
        <f t="shared" si="348"/>
        <v>0</v>
      </c>
      <c r="AD2767" s="7" t="b">
        <f t="shared" si="349"/>
        <v>1</v>
      </c>
      <c r="AE2767" s="7" t="b">
        <f t="shared" si="350"/>
        <v>0</v>
      </c>
      <c r="AF2767" s="7" t="b">
        <f t="shared" si="351"/>
        <v>0</v>
      </c>
      <c r="AH2767" t="b">
        <f>AND(Table252102[[#This Row],[Developmental toxicity]:[Reproductive toxicity]])</f>
        <v>0</v>
      </c>
    </row>
    <row r="2768" spans="1:34" x14ac:dyDescent="0.25">
      <c r="A2768" s="3">
        <f t="shared" si="344"/>
        <v>2767</v>
      </c>
      <c r="B2768" s="86" t="s">
        <v>1440</v>
      </c>
      <c r="C2768" s="18" t="s">
        <v>2439</v>
      </c>
      <c r="D2768" s="18" t="s">
        <v>3374</v>
      </c>
      <c r="E2768" s="79" t="s">
        <v>7716</v>
      </c>
      <c r="F2768" s="17" t="s">
        <v>8557</v>
      </c>
      <c r="G2768" s="17" t="s">
        <v>9975</v>
      </c>
      <c r="H2768" s="17" t="s">
        <v>9975</v>
      </c>
      <c r="I2768" s="17" t="s">
        <v>9976</v>
      </c>
      <c r="J2768" s="18"/>
      <c r="K2768" s="80" t="e">
        <v>#N/A</v>
      </c>
      <c r="L2768" s="80" t="e">
        <v>#N/A</v>
      </c>
      <c r="M2768" s="80" t="e">
        <v>#N/A</v>
      </c>
      <c r="N2768" s="80" t="e">
        <v>#N/A</v>
      </c>
      <c r="O2768" s="80" t="e">
        <v>#N/A</v>
      </c>
      <c r="P2768" s="80" t="e">
        <v>#N/A</v>
      </c>
      <c r="Q2768" s="80" t="e">
        <v>#N/A</v>
      </c>
      <c r="R2768" s="80" t="e">
        <v>#N/A</v>
      </c>
      <c r="S2768" s="80" t="e">
        <v>#N/A</v>
      </c>
      <c r="T2768" s="80">
        <v>0</v>
      </c>
      <c r="U2768" s="7" t="e">
        <v>#N/A</v>
      </c>
      <c r="V2768" s="80" t="e">
        <v>#N/A</v>
      </c>
      <c r="W2768" s="80" t="e">
        <v>#N/A</v>
      </c>
      <c r="X2768" s="80" t="e">
        <v>#N/A</v>
      </c>
      <c r="Y2768" s="7" t="e">
        <v>#N/A</v>
      </c>
      <c r="Z2768" s="7">
        <f t="shared" si="345"/>
        <v>0</v>
      </c>
      <c r="AA2768" s="7">
        <f t="shared" si="346"/>
        <v>0</v>
      </c>
      <c r="AB2768" s="7" t="b">
        <f t="shared" si="347"/>
        <v>1</v>
      </c>
      <c r="AC2768" s="7" t="b">
        <f t="shared" si="348"/>
        <v>0</v>
      </c>
      <c r="AD2768" s="7" t="b">
        <f t="shared" si="349"/>
        <v>1</v>
      </c>
      <c r="AE2768" s="7" t="b">
        <f t="shared" si="350"/>
        <v>0</v>
      </c>
      <c r="AF2768" s="7" t="b">
        <f t="shared" si="351"/>
        <v>0</v>
      </c>
      <c r="AH2768" t="b">
        <f>AND(Table252102[[#This Row],[Developmental toxicity]:[Reproductive toxicity]])</f>
        <v>0</v>
      </c>
    </row>
    <row r="2769" spans="1:34" x14ac:dyDescent="0.25">
      <c r="A2769" s="3">
        <f t="shared" si="344"/>
        <v>2768</v>
      </c>
      <c r="B2769" s="86" t="s">
        <v>1440</v>
      </c>
      <c r="C2769" s="18" t="s">
        <v>2438</v>
      </c>
      <c r="D2769" s="18" t="s">
        <v>3373</v>
      </c>
      <c r="E2769" s="79" t="s">
        <v>7715</v>
      </c>
      <c r="F2769" s="17" t="s">
        <v>8556</v>
      </c>
      <c r="G2769" s="17" t="s">
        <v>9973</v>
      </c>
      <c r="H2769" s="17" t="s">
        <v>9973</v>
      </c>
      <c r="I2769" s="17" t="s">
        <v>9974</v>
      </c>
      <c r="J2769" s="18"/>
      <c r="K2769" s="80" t="e">
        <v>#N/A</v>
      </c>
      <c r="L2769" s="80" t="e">
        <v>#N/A</v>
      </c>
      <c r="M2769" s="80" t="e">
        <v>#N/A</v>
      </c>
      <c r="N2769" s="80" t="e">
        <v>#N/A</v>
      </c>
      <c r="O2769" s="80" t="e">
        <v>#N/A</v>
      </c>
      <c r="P2769" s="80" t="e">
        <v>#N/A</v>
      </c>
      <c r="Q2769" s="80" t="e">
        <v>#N/A</v>
      </c>
      <c r="R2769" s="80" t="e">
        <v>#N/A</v>
      </c>
      <c r="S2769" s="80" t="e">
        <v>#N/A</v>
      </c>
      <c r="T2769" s="80">
        <v>0</v>
      </c>
      <c r="U2769" s="7" t="e">
        <v>#N/A</v>
      </c>
      <c r="V2769" s="80">
        <v>1</v>
      </c>
      <c r="W2769" s="80" t="e">
        <v>#N/A</v>
      </c>
      <c r="X2769" s="80" t="e">
        <v>#N/A</v>
      </c>
      <c r="Y2769" s="7" t="e">
        <v>#N/A</v>
      </c>
      <c r="Z2769" s="7">
        <f t="shared" si="345"/>
        <v>1</v>
      </c>
      <c r="AA2769" s="7">
        <f t="shared" si="346"/>
        <v>0</v>
      </c>
      <c r="AB2769" s="7" t="b">
        <f t="shared" si="347"/>
        <v>1</v>
      </c>
      <c r="AC2769" s="7" t="b">
        <f t="shared" si="348"/>
        <v>0</v>
      </c>
      <c r="AD2769" s="7" t="b">
        <f t="shared" si="349"/>
        <v>1</v>
      </c>
      <c r="AE2769" s="7" t="b">
        <f t="shared" si="350"/>
        <v>0</v>
      </c>
      <c r="AF2769" s="7" t="b">
        <f t="shared" si="351"/>
        <v>1</v>
      </c>
      <c r="AH2769" t="b">
        <f>AND(Table252102[[#This Row],[Developmental toxicity]:[Reproductive toxicity]])</f>
        <v>0</v>
      </c>
    </row>
    <row r="2770" spans="1:34" x14ac:dyDescent="0.25">
      <c r="A2770" s="3">
        <f t="shared" si="344"/>
        <v>2769</v>
      </c>
      <c r="B2770" s="87"/>
      <c r="C2770" s="17" t="s">
        <v>21131</v>
      </c>
      <c r="D2770" s="18" t="s">
        <v>20735</v>
      </c>
      <c r="E2770" s="83" t="s">
        <v>20933</v>
      </c>
      <c r="F2770" s="17" t="s">
        <v>21441</v>
      </c>
      <c r="G2770" s="17" t="s">
        <v>21442</v>
      </c>
      <c r="H2770" s="17" t="s">
        <v>21442</v>
      </c>
      <c r="I2770" s="17" t="s">
        <v>21443</v>
      </c>
      <c r="J2770" s="18"/>
      <c r="K2770" s="80" t="e">
        <v>#N/A</v>
      </c>
      <c r="L2770" s="80" t="e">
        <v>#N/A</v>
      </c>
      <c r="M2770" s="80" t="e">
        <v>#N/A</v>
      </c>
      <c r="N2770" s="80" t="e">
        <v>#N/A</v>
      </c>
      <c r="O2770" s="80" t="e">
        <v>#N/A</v>
      </c>
      <c r="P2770" s="80" t="e">
        <v>#N/A</v>
      </c>
      <c r="Q2770" s="80" t="e">
        <v>#N/A</v>
      </c>
      <c r="R2770" s="80" t="e">
        <v>#N/A</v>
      </c>
      <c r="S2770" s="80" t="e">
        <v>#N/A</v>
      </c>
      <c r="T2770" s="80" t="e">
        <v>#N/A</v>
      </c>
      <c r="U2770" s="7" t="e">
        <v>#N/A</v>
      </c>
      <c r="V2770" s="80" t="e">
        <v>#N/A</v>
      </c>
      <c r="W2770" s="80" t="e">
        <v>#N/A</v>
      </c>
      <c r="X2770" s="80" t="e">
        <v>#N/A</v>
      </c>
      <c r="Y2770" s="7">
        <v>0</v>
      </c>
      <c r="Z2770" s="7">
        <f t="shared" si="345"/>
        <v>0</v>
      </c>
      <c r="AA2770" s="7">
        <f t="shared" si="346"/>
        <v>0</v>
      </c>
      <c r="AB2770" s="7" t="b">
        <f t="shared" si="347"/>
        <v>1</v>
      </c>
      <c r="AC2770" s="7" t="b">
        <f t="shared" si="348"/>
        <v>0</v>
      </c>
      <c r="AD2770" s="7" t="b">
        <f t="shared" si="349"/>
        <v>0</v>
      </c>
      <c r="AE2770" s="7" t="b">
        <f t="shared" si="350"/>
        <v>0</v>
      </c>
      <c r="AF2770" s="7" t="b">
        <f t="shared" si="351"/>
        <v>0</v>
      </c>
      <c r="AH2770" t="b">
        <f>AND(Table252102[[#This Row],[Developmental toxicity]:[Reproductive toxicity]])</f>
        <v>0</v>
      </c>
    </row>
    <row r="2771" spans="1:34" x14ac:dyDescent="0.25">
      <c r="A2771" s="3">
        <f t="shared" si="344"/>
        <v>2770</v>
      </c>
      <c r="B2771" s="87" t="s">
        <v>1440</v>
      </c>
      <c r="C2771" s="18" t="s">
        <v>2435</v>
      </c>
      <c r="D2771" s="18" t="s">
        <v>3369</v>
      </c>
      <c r="E2771" s="79" t="s">
        <v>7712</v>
      </c>
      <c r="F2771" s="17" t="s">
        <v>8553</v>
      </c>
      <c r="G2771" s="17" t="s">
        <v>9966</v>
      </c>
      <c r="H2771" s="17" t="s">
        <v>9967</v>
      </c>
      <c r="I2771" s="17" t="s">
        <v>9968</v>
      </c>
      <c r="J2771" s="18"/>
      <c r="K2771" s="80" t="e">
        <v>#N/A</v>
      </c>
      <c r="L2771" s="80" t="e">
        <v>#N/A</v>
      </c>
      <c r="M2771" s="80" t="e">
        <v>#N/A</v>
      </c>
      <c r="N2771" s="80" t="e">
        <v>#N/A</v>
      </c>
      <c r="O2771" s="80" t="e">
        <v>#N/A</v>
      </c>
      <c r="P2771" s="80" t="e">
        <v>#N/A</v>
      </c>
      <c r="Q2771" s="80" t="e">
        <v>#N/A</v>
      </c>
      <c r="R2771" s="80" t="e">
        <v>#N/A</v>
      </c>
      <c r="S2771" s="80" t="e">
        <v>#N/A</v>
      </c>
      <c r="T2771" s="80">
        <v>0</v>
      </c>
      <c r="U2771" s="7" t="e">
        <v>#N/A</v>
      </c>
      <c r="V2771" s="80" t="e">
        <v>#N/A</v>
      </c>
      <c r="W2771" s="80" t="e">
        <v>#N/A</v>
      </c>
      <c r="X2771" s="80" t="e">
        <v>#N/A</v>
      </c>
      <c r="Y2771" s="7" t="e">
        <v>#N/A</v>
      </c>
      <c r="Z2771" s="7">
        <f t="shared" si="345"/>
        <v>0</v>
      </c>
      <c r="AA2771" s="7">
        <f t="shared" si="346"/>
        <v>0</v>
      </c>
      <c r="AB2771" s="7" t="b">
        <f t="shared" si="347"/>
        <v>1</v>
      </c>
      <c r="AC2771" s="7" t="b">
        <f t="shared" si="348"/>
        <v>0</v>
      </c>
      <c r="AD2771" s="7" t="b">
        <f t="shared" si="349"/>
        <v>1</v>
      </c>
      <c r="AE2771" s="7" t="b">
        <f t="shared" si="350"/>
        <v>0</v>
      </c>
      <c r="AF2771" s="7" t="b">
        <f t="shared" si="351"/>
        <v>0</v>
      </c>
      <c r="AH2771" t="b">
        <f>AND(Table252102[[#This Row],[Developmental toxicity]:[Reproductive toxicity]])</f>
        <v>0</v>
      </c>
    </row>
    <row r="2772" spans="1:34" x14ac:dyDescent="0.25">
      <c r="A2772" s="3">
        <f t="shared" si="344"/>
        <v>2771</v>
      </c>
      <c r="B2772" s="86" t="s">
        <v>1440</v>
      </c>
      <c r="C2772" s="18" t="s">
        <v>1978</v>
      </c>
      <c r="D2772" s="18" t="s">
        <v>2849</v>
      </c>
      <c r="E2772" s="79" t="s">
        <v>7259</v>
      </c>
      <c r="F2772" s="17" t="s">
        <v>8108</v>
      </c>
      <c r="G2772" s="17" t="s">
        <v>8996</v>
      </c>
      <c r="H2772" s="17" t="s">
        <v>8996</v>
      </c>
      <c r="I2772" s="17" t="s">
        <v>8997</v>
      </c>
      <c r="J2772" s="18"/>
      <c r="K2772" s="80" t="e">
        <v>#N/A</v>
      </c>
      <c r="L2772" s="80" t="e">
        <v>#N/A</v>
      </c>
      <c r="M2772" s="80" t="e">
        <v>#N/A</v>
      </c>
      <c r="N2772" s="80" t="e">
        <v>#N/A</v>
      </c>
      <c r="O2772" s="80" t="e">
        <v>#N/A</v>
      </c>
      <c r="P2772" s="80" t="e">
        <v>#N/A</v>
      </c>
      <c r="Q2772" s="80" t="e">
        <v>#N/A</v>
      </c>
      <c r="R2772" s="80" t="e">
        <v>#N/A</v>
      </c>
      <c r="S2772" s="80" t="e">
        <v>#N/A</v>
      </c>
      <c r="T2772" s="80">
        <v>0</v>
      </c>
      <c r="U2772" s="7" t="e">
        <v>#N/A</v>
      </c>
      <c r="V2772" s="80" t="e">
        <v>#N/A</v>
      </c>
      <c r="W2772" s="18">
        <v>0</v>
      </c>
      <c r="X2772" s="18" t="e">
        <v>#N/A</v>
      </c>
      <c r="Y2772" s="7" t="e">
        <v>#N/A</v>
      </c>
      <c r="Z2772" s="7">
        <f t="shared" si="345"/>
        <v>0</v>
      </c>
      <c r="AA2772" s="7">
        <f t="shared" si="346"/>
        <v>0</v>
      </c>
      <c r="AB2772" s="7" t="b">
        <f t="shared" si="347"/>
        <v>1</v>
      </c>
      <c r="AC2772" s="7" t="b">
        <f t="shared" si="348"/>
        <v>1</v>
      </c>
      <c r="AD2772" s="7" t="b">
        <f t="shared" si="349"/>
        <v>1</v>
      </c>
      <c r="AE2772" s="7" t="b">
        <f t="shared" si="350"/>
        <v>1</v>
      </c>
      <c r="AF2772" s="7" t="b">
        <f t="shared" si="351"/>
        <v>0</v>
      </c>
      <c r="AH2772" t="b">
        <f>AND(Table252102[[#This Row],[Developmental toxicity]:[Reproductive toxicity]])</f>
        <v>1</v>
      </c>
    </row>
    <row r="2773" spans="1:34" x14ac:dyDescent="0.25">
      <c r="A2773" s="3">
        <f t="shared" si="344"/>
        <v>2772</v>
      </c>
      <c r="B2773" s="86"/>
      <c r="C2773" s="18" t="s">
        <v>13092</v>
      </c>
      <c r="D2773" s="18" t="s">
        <v>13091</v>
      </c>
      <c r="E2773" s="70" t="s">
        <v>17328</v>
      </c>
      <c r="F2773" s="18" t="s">
        <v>17329</v>
      </c>
      <c r="G2773" s="18" t="s">
        <v>17330</v>
      </c>
      <c r="H2773" s="18" t="s">
        <v>17330</v>
      </c>
      <c r="I2773" s="18" t="s">
        <v>17331</v>
      </c>
      <c r="J2773" s="18"/>
      <c r="K2773" s="80" t="e">
        <v>#N/A</v>
      </c>
      <c r="L2773" s="80" t="e">
        <v>#N/A</v>
      </c>
      <c r="M2773" s="80" t="e">
        <v>#N/A</v>
      </c>
      <c r="N2773" s="80" t="e">
        <v>#N/A</v>
      </c>
      <c r="O2773" s="80" t="e">
        <v>#N/A</v>
      </c>
      <c r="P2773" s="80" t="e">
        <v>#N/A</v>
      </c>
      <c r="Q2773" s="80" t="e">
        <v>#N/A</v>
      </c>
      <c r="R2773" s="80" t="e">
        <v>#N/A</v>
      </c>
      <c r="S2773" s="80" t="e">
        <v>#N/A</v>
      </c>
      <c r="T2773" s="80" t="e">
        <v>#N/A</v>
      </c>
      <c r="U2773" s="7" t="e">
        <v>#N/A</v>
      </c>
      <c r="V2773" s="80" t="e">
        <v>#N/A</v>
      </c>
      <c r="W2773" s="80">
        <v>0</v>
      </c>
      <c r="X2773" s="80" t="e">
        <v>#N/A</v>
      </c>
      <c r="Y2773" s="7">
        <v>0</v>
      </c>
      <c r="Z2773" s="7">
        <f t="shared" si="345"/>
        <v>0</v>
      </c>
      <c r="AA2773" s="7">
        <f t="shared" si="346"/>
        <v>0</v>
      </c>
      <c r="AB2773" s="7" t="b">
        <f t="shared" si="347"/>
        <v>1</v>
      </c>
      <c r="AC2773" s="7" t="b">
        <f t="shared" si="348"/>
        <v>1</v>
      </c>
      <c r="AD2773" s="7" t="b">
        <f t="shared" si="349"/>
        <v>0</v>
      </c>
      <c r="AE2773" s="7" t="b">
        <f t="shared" si="350"/>
        <v>1</v>
      </c>
      <c r="AF2773" s="7" t="b">
        <f t="shared" si="351"/>
        <v>0</v>
      </c>
      <c r="AH2773" t="b">
        <f>AND(Table252102[[#This Row],[Developmental toxicity]:[Reproductive toxicity]])</f>
        <v>1</v>
      </c>
    </row>
    <row r="2774" spans="1:34" x14ac:dyDescent="0.25">
      <c r="A2774" s="3">
        <f t="shared" si="344"/>
        <v>2773</v>
      </c>
      <c r="B2774" s="87"/>
      <c r="C2774" s="18" t="s">
        <v>11179</v>
      </c>
      <c r="D2774" s="18" t="s">
        <v>11178</v>
      </c>
      <c r="E2774" s="70" t="s">
        <v>14188</v>
      </c>
      <c r="F2774" s="18" t="s">
        <v>14189</v>
      </c>
      <c r="G2774" s="18" t="s">
        <v>14190</v>
      </c>
      <c r="H2774" s="18" t="s">
        <v>14191</v>
      </c>
      <c r="I2774" s="18" t="s">
        <v>14192</v>
      </c>
      <c r="J2774" s="18"/>
      <c r="K2774" s="80" t="e">
        <v>#N/A</v>
      </c>
      <c r="L2774" s="80" t="e">
        <v>#N/A</v>
      </c>
      <c r="M2774" s="80" t="e">
        <v>#N/A</v>
      </c>
      <c r="N2774" s="80" t="e">
        <v>#N/A</v>
      </c>
      <c r="O2774" s="80" t="e">
        <v>#N/A</v>
      </c>
      <c r="P2774" s="80" t="e">
        <v>#N/A</v>
      </c>
      <c r="Q2774" s="80" t="e">
        <v>#N/A</v>
      </c>
      <c r="R2774" s="80" t="e">
        <v>#N/A</v>
      </c>
      <c r="S2774" s="80" t="e">
        <v>#N/A</v>
      </c>
      <c r="T2774" s="80" t="e">
        <v>#N/A</v>
      </c>
      <c r="U2774" s="7" t="e">
        <v>#N/A</v>
      </c>
      <c r="V2774" s="80" t="e">
        <v>#N/A</v>
      </c>
      <c r="W2774" s="18">
        <v>1</v>
      </c>
      <c r="X2774" s="18" t="e">
        <v>#N/A</v>
      </c>
      <c r="Y2774" s="7" t="e">
        <v>#N/A</v>
      </c>
      <c r="Z2774" s="7">
        <f t="shared" si="345"/>
        <v>1</v>
      </c>
      <c r="AA2774" s="7">
        <f t="shared" si="346"/>
        <v>1</v>
      </c>
      <c r="AB2774" s="7" t="b">
        <f t="shared" si="347"/>
        <v>0</v>
      </c>
      <c r="AC2774" s="7" t="b">
        <f t="shared" si="348"/>
        <v>1</v>
      </c>
      <c r="AD2774" s="7" t="b">
        <f t="shared" si="349"/>
        <v>0</v>
      </c>
      <c r="AE2774" s="7" t="b">
        <f t="shared" si="350"/>
        <v>1</v>
      </c>
      <c r="AF2774" s="7" t="b">
        <f t="shared" si="351"/>
        <v>0</v>
      </c>
      <c r="AH2774" t="b">
        <f>AND(Table252102[[#This Row],[Developmental toxicity]:[Reproductive toxicity]])</f>
        <v>0</v>
      </c>
    </row>
    <row r="2775" spans="1:34" x14ac:dyDescent="0.25">
      <c r="A2775" s="3">
        <f t="shared" si="344"/>
        <v>2774</v>
      </c>
      <c r="B2775" s="87"/>
      <c r="C2775" s="18" t="s">
        <v>20514</v>
      </c>
      <c r="D2775" s="18" t="s">
        <v>19186</v>
      </c>
      <c r="E2775" s="70" t="s">
        <v>20269</v>
      </c>
      <c r="F2775" s="18" t="s">
        <v>19623</v>
      </c>
      <c r="G2775" s="18" t="s">
        <v>19624</v>
      </c>
      <c r="H2775" s="18" t="s">
        <v>19625</v>
      </c>
      <c r="I2775" s="18" t="s">
        <v>19626</v>
      </c>
      <c r="J2775" s="18" t="s">
        <v>20</v>
      </c>
      <c r="K2775" s="80" t="e">
        <v>#N/A</v>
      </c>
      <c r="L2775" s="80" t="e">
        <v>#N/A</v>
      </c>
      <c r="M2775" s="80" t="e">
        <v>#N/A</v>
      </c>
      <c r="N2775" s="80" t="e">
        <v>#N/A</v>
      </c>
      <c r="O2775" s="80" t="e">
        <v>#N/A</v>
      </c>
      <c r="P2775" s="80" t="e">
        <v>#N/A</v>
      </c>
      <c r="Q2775" s="80" t="e">
        <v>#N/A</v>
      </c>
      <c r="R2775" s="80" t="e">
        <v>#N/A</v>
      </c>
      <c r="S2775" s="80" t="e">
        <v>#N/A</v>
      </c>
      <c r="T2775" s="80" t="e">
        <v>#N/A</v>
      </c>
      <c r="U2775" s="7" t="e">
        <v>#N/A</v>
      </c>
      <c r="V2775" s="80" t="e">
        <v>#N/A</v>
      </c>
      <c r="W2775" s="80" t="e">
        <v>#N/A</v>
      </c>
      <c r="X2775" s="80">
        <v>0</v>
      </c>
      <c r="Y2775" s="7" t="e">
        <v>#N/A</v>
      </c>
      <c r="Z2775" s="7">
        <f t="shared" si="345"/>
        <v>0</v>
      </c>
      <c r="AA2775" s="7">
        <f t="shared" si="346"/>
        <v>0</v>
      </c>
      <c r="AB2775" s="7" t="b">
        <f t="shared" si="347"/>
        <v>1</v>
      </c>
      <c r="AC2775" s="7" t="b">
        <f t="shared" si="348"/>
        <v>0</v>
      </c>
      <c r="AD2775" s="7" t="b">
        <f t="shared" si="349"/>
        <v>0</v>
      </c>
      <c r="AE2775" s="7" t="b">
        <f t="shared" si="350"/>
        <v>0</v>
      </c>
      <c r="AF2775" s="7" t="b">
        <f t="shared" si="351"/>
        <v>0</v>
      </c>
      <c r="AH2775" t="b">
        <f>AND(Table252102[[#This Row],[Developmental toxicity]:[Reproductive toxicity]])</f>
        <v>0</v>
      </c>
    </row>
    <row r="2776" spans="1:34" x14ac:dyDescent="0.25">
      <c r="A2776" s="3">
        <f t="shared" si="344"/>
        <v>2775</v>
      </c>
      <c r="B2776" s="86">
        <v>13553</v>
      </c>
      <c r="C2776" s="18" t="s">
        <v>4139</v>
      </c>
      <c r="D2776" s="18" t="s">
        <v>161</v>
      </c>
      <c r="E2776" s="70" t="s">
        <v>4019</v>
      </c>
      <c r="F2776" s="18" t="s">
        <v>3855</v>
      </c>
      <c r="G2776" s="18" t="s">
        <v>162</v>
      </c>
      <c r="H2776" s="18" t="s">
        <v>4352</v>
      </c>
      <c r="I2776" s="18" t="s">
        <v>4353</v>
      </c>
      <c r="J2776" s="88" t="s">
        <v>20</v>
      </c>
      <c r="K2776" s="7" t="e">
        <v>#N/A</v>
      </c>
      <c r="L2776" s="80" t="e">
        <v>#N/A</v>
      </c>
      <c r="M2776" s="80" t="e">
        <v>#N/A</v>
      </c>
      <c r="N2776" s="80" t="e">
        <v>#N/A</v>
      </c>
      <c r="O2776" s="80" t="e">
        <v>#N/A</v>
      </c>
      <c r="P2776" s="80" t="e">
        <v>#N/A</v>
      </c>
      <c r="Q2776" s="80" t="e">
        <v>#N/A</v>
      </c>
      <c r="R2776" s="80" t="e">
        <v>#N/A</v>
      </c>
      <c r="S2776" s="80" t="e">
        <v>#N/A</v>
      </c>
      <c r="T2776" s="80" t="e">
        <v>#N/A</v>
      </c>
      <c r="U2776" s="7" t="e">
        <v>#N/A</v>
      </c>
      <c r="V2776" s="80" t="e">
        <v>#N/A</v>
      </c>
      <c r="W2776" s="80" t="e">
        <v>#N/A</v>
      </c>
      <c r="X2776" s="80">
        <v>1</v>
      </c>
      <c r="Y2776" s="7" t="e">
        <v>#N/A</v>
      </c>
      <c r="Z2776" s="7">
        <f t="shared" si="345"/>
        <v>1</v>
      </c>
      <c r="AA2776" s="7">
        <f t="shared" si="346"/>
        <v>1</v>
      </c>
      <c r="AB2776" s="7" t="b">
        <f t="shared" si="347"/>
        <v>1</v>
      </c>
      <c r="AC2776" s="7" t="b">
        <f t="shared" si="348"/>
        <v>0</v>
      </c>
      <c r="AD2776" s="7" t="b">
        <f t="shared" si="349"/>
        <v>0</v>
      </c>
      <c r="AE2776" s="7" t="b">
        <f t="shared" si="350"/>
        <v>0</v>
      </c>
      <c r="AF2776" s="7" t="b">
        <f t="shared" si="351"/>
        <v>0</v>
      </c>
      <c r="AH2776" t="b">
        <f>AND(Table252102[[#This Row],[Developmental toxicity]:[Reproductive toxicity]])</f>
        <v>0</v>
      </c>
    </row>
    <row r="2777" spans="1:34" x14ac:dyDescent="0.25">
      <c r="A2777" s="3">
        <f t="shared" si="344"/>
        <v>2776</v>
      </c>
      <c r="B2777" s="86"/>
      <c r="C2777" s="18" t="s">
        <v>12021</v>
      </c>
      <c r="D2777" s="18" t="s">
        <v>12020</v>
      </c>
      <c r="E2777" s="70" t="s">
        <v>15670</v>
      </c>
      <c r="F2777" s="18" t="s">
        <v>15671</v>
      </c>
      <c r="G2777" s="18" t="s">
        <v>15672</v>
      </c>
      <c r="H2777" s="18" t="s">
        <v>15672</v>
      </c>
      <c r="I2777" s="18" t="s">
        <v>15673</v>
      </c>
      <c r="J2777" s="88"/>
      <c r="K2777" s="80" t="e">
        <v>#N/A</v>
      </c>
      <c r="L2777" s="80" t="e">
        <v>#N/A</v>
      </c>
      <c r="M2777" s="80" t="e">
        <v>#N/A</v>
      </c>
      <c r="N2777" s="80" t="e">
        <v>#N/A</v>
      </c>
      <c r="O2777" s="80" t="e">
        <v>#N/A</v>
      </c>
      <c r="P2777" s="80" t="e">
        <v>#N/A</v>
      </c>
      <c r="Q2777" s="80" t="e">
        <v>#N/A</v>
      </c>
      <c r="R2777" s="80" t="e">
        <v>#N/A</v>
      </c>
      <c r="S2777" s="80" t="e">
        <v>#N/A</v>
      </c>
      <c r="T2777" s="80" t="e">
        <v>#N/A</v>
      </c>
      <c r="U2777" s="7" t="e">
        <v>#N/A</v>
      </c>
      <c r="V2777" s="80" t="e">
        <v>#N/A</v>
      </c>
      <c r="W2777" s="18">
        <v>0</v>
      </c>
      <c r="X2777" s="18" t="e">
        <v>#N/A</v>
      </c>
      <c r="Y2777" s="7" t="e">
        <v>#N/A</v>
      </c>
      <c r="Z2777" s="7">
        <f t="shared" si="345"/>
        <v>0</v>
      </c>
      <c r="AA2777" s="7">
        <f t="shared" si="346"/>
        <v>0</v>
      </c>
      <c r="AB2777" s="7" t="b">
        <f t="shared" si="347"/>
        <v>0</v>
      </c>
      <c r="AC2777" s="7" t="b">
        <f t="shared" si="348"/>
        <v>1</v>
      </c>
      <c r="AD2777" s="7" t="b">
        <f t="shared" si="349"/>
        <v>0</v>
      </c>
      <c r="AE2777" s="7" t="b">
        <f t="shared" si="350"/>
        <v>1</v>
      </c>
      <c r="AF2777" s="7" t="b">
        <f t="shared" si="351"/>
        <v>0</v>
      </c>
      <c r="AH2777" t="b">
        <f>AND(Table252102[[#This Row],[Developmental toxicity]:[Reproductive toxicity]])</f>
        <v>0</v>
      </c>
    </row>
    <row r="2778" spans="1:34" x14ac:dyDescent="0.25">
      <c r="A2778" s="3">
        <f t="shared" si="344"/>
        <v>2777</v>
      </c>
      <c r="B2778" s="86"/>
      <c r="C2778" s="18" t="s">
        <v>12097</v>
      </c>
      <c r="D2778" s="18" t="s">
        <v>12096</v>
      </c>
      <c r="E2778" s="70" t="s">
        <v>15780</v>
      </c>
      <c r="F2778" s="18" t="s">
        <v>15781</v>
      </c>
      <c r="G2778" s="18" t="s">
        <v>12098</v>
      </c>
      <c r="H2778" s="18" t="s">
        <v>12098</v>
      </c>
      <c r="I2778" s="18" t="s">
        <v>15782</v>
      </c>
      <c r="J2778" s="88"/>
      <c r="K2778" s="80" t="e">
        <v>#N/A</v>
      </c>
      <c r="L2778" s="80" t="e">
        <v>#N/A</v>
      </c>
      <c r="M2778" s="80" t="e">
        <v>#N/A</v>
      </c>
      <c r="N2778" s="80" t="e">
        <v>#N/A</v>
      </c>
      <c r="O2778" s="80" t="e">
        <v>#N/A</v>
      </c>
      <c r="P2778" s="80" t="e">
        <v>#N/A</v>
      </c>
      <c r="Q2778" s="80" t="e">
        <v>#N/A</v>
      </c>
      <c r="R2778" s="80" t="e">
        <v>#N/A</v>
      </c>
      <c r="S2778" s="80" t="e">
        <v>#N/A</v>
      </c>
      <c r="T2778" s="80" t="e">
        <v>#N/A</v>
      </c>
      <c r="U2778" s="7" t="e">
        <v>#N/A</v>
      </c>
      <c r="V2778" s="80" t="e">
        <v>#N/A</v>
      </c>
      <c r="W2778" s="18">
        <v>0</v>
      </c>
      <c r="X2778" s="18" t="e">
        <v>#N/A</v>
      </c>
      <c r="Y2778" s="7" t="e">
        <v>#N/A</v>
      </c>
      <c r="Z2778" s="7">
        <f t="shared" si="345"/>
        <v>0</v>
      </c>
      <c r="AA2778" s="7">
        <f t="shared" si="346"/>
        <v>0</v>
      </c>
      <c r="AB2778" s="7" t="b">
        <f t="shared" si="347"/>
        <v>0</v>
      </c>
      <c r="AC2778" s="7" t="b">
        <f t="shared" si="348"/>
        <v>1</v>
      </c>
      <c r="AD2778" s="7" t="b">
        <f t="shared" si="349"/>
        <v>0</v>
      </c>
      <c r="AE2778" s="7" t="b">
        <f t="shared" si="350"/>
        <v>1</v>
      </c>
      <c r="AF2778" s="7" t="b">
        <f t="shared" si="351"/>
        <v>0</v>
      </c>
      <c r="AH2778" t="b">
        <f>AND(Table252102[[#This Row],[Developmental toxicity]:[Reproductive toxicity]])</f>
        <v>0</v>
      </c>
    </row>
    <row r="2779" spans="1:34" x14ac:dyDescent="0.25">
      <c r="A2779" s="3">
        <f t="shared" si="344"/>
        <v>2778</v>
      </c>
      <c r="B2779" s="86" t="s">
        <v>1440</v>
      </c>
      <c r="C2779" s="18" t="s">
        <v>1579</v>
      </c>
      <c r="D2779" s="18" t="s">
        <v>1580</v>
      </c>
      <c r="E2779" s="70" t="s">
        <v>7036</v>
      </c>
      <c r="F2779" s="18" t="s">
        <v>1610</v>
      </c>
      <c r="G2779" s="18" t="s">
        <v>1609</v>
      </c>
      <c r="H2779" s="18" t="s">
        <v>1718</v>
      </c>
      <c r="I2779" s="18" t="s">
        <v>7131</v>
      </c>
      <c r="J2779" s="88"/>
      <c r="K2779" s="80" t="e">
        <v>#N/A</v>
      </c>
      <c r="L2779" s="80" t="e">
        <v>#N/A</v>
      </c>
      <c r="M2779" s="80" t="e">
        <v>#N/A</v>
      </c>
      <c r="N2779" s="80">
        <v>0</v>
      </c>
      <c r="O2779" s="80" t="e">
        <v>#N/A</v>
      </c>
      <c r="P2779" s="80">
        <v>0</v>
      </c>
      <c r="Q2779" s="80" t="e">
        <v>#N/A</v>
      </c>
      <c r="R2779" s="80" t="e">
        <v>#N/A</v>
      </c>
      <c r="S2779" s="80" t="e">
        <v>#N/A</v>
      </c>
      <c r="T2779" s="80">
        <v>1</v>
      </c>
      <c r="U2779" s="7" t="e">
        <v>#N/A</v>
      </c>
      <c r="V2779" s="80" t="e">
        <v>#N/A</v>
      </c>
      <c r="W2779" s="80" t="e">
        <v>#N/A</v>
      </c>
      <c r="X2779" s="80" t="e">
        <v>#N/A</v>
      </c>
      <c r="Y2779" s="7" t="e">
        <v>#N/A</v>
      </c>
      <c r="Z2779" s="7">
        <f t="shared" si="345"/>
        <v>1</v>
      </c>
      <c r="AA2779" s="7">
        <f t="shared" si="346"/>
        <v>0</v>
      </c>
      <c r="AB2779" s="7" t="b">
        <f t="shared" si="347"/>
        <v>1</v>
      </c>
      <c r="AC2779" s="7" t="b">
        <f t="shared" si="348"/>
        <v>1</v>
      </c>
      <c r="AD2779" s="7" t="b">
        <f t="shared" si="349"/>
        <v>1</v>
      </c>
      <c r="AE2779" s="7" t="b">
        <f t="shared" si="350"/>
        <v>1</v>
      </c>
      <c r="AF2779" s="7" t="b">
        <f t="shared" si="351"/>
        <v>1</v>
      </c>
      <c r="AH2779" t="b">
        <f>AND(Table252102[[#This Row],[Developmental toxicity]:[Reproductive toxicity]])</f>
        <v>1</v>
      </c>
    </row>
    <row r="2780" spans="1:34" x14ac:dyDescent="0.25">
      <c r="A2780" s="3">
        <f t="shared" si="344"/>
        <v>2779</v>
      </c>
      <c r="B2780" s="86"/>
      <c r="C2780" s="18" t="s">
        <v>13390</v>
      </c>
      <c r="D2780" s="18" t="s">
        <v>13389</v>
      </c>
      <c r="E2780" s="70" t="s">
        <v>17745</v>
      </c>
      <c r="F2780" s="18" t="s">
        <v>17746</v>
      </c>
      <c r="G2780" s="18" t="s">
        <v>13391</v>
      </c>
      <c r="H2780" s="18" t="s">
        <v>13391</v>
      </c>
      <c r="I2780" s="18" t="s">
        <v>17747</v>
      </c>
      <c r="J2780" s="88"/>
      <c r="K2780" s="80" t="e">
        <v>#N/A</v>
      </c>
      <c r="L2780" s="80" t="e">
        <v>#N/A</v>
      </c>
      <c r="M2780" s="80" t="e">
        <v>#N/A</v>
      </c>
      <c r="N2780" s="80" t="e">
        <v>#N/A</v>
      </c>
      <c r="O2780" s="80" t="e">
        <v>#N/A</v>
      </c>
      <c r="P2780" s="80" t="e">
        <v>#N/A</v>
      </c>
      <c r="Q2780" s="80" t="e">
        <v>#N/A</v>
      </c>
      <c r="R2780" s="80" t="e">
        <v>#N/A</v>
      </c>
      <c r="S2780" s="80" t="e">
        <v>#N/A</v>
      </c>
      <c r="T2780" s="80" t="e">
        <v>#N/A</v>
      </c>
      <c r="U2780" s="7" t="e">
        <v>#N/A</v>
      </c>
      <c r="V2780" s="80" t="e">
        <v>#N/A</v>
      </c>
      <c r="W2780" s="18">
        <v>0</v>
      </c>
      <c r="X2780" s="18" t="e">
        <v>#N/A</v>
      </c>
      <c r="Y2780" s="7" t="e">
        <v>#N/A</v>
      </c>
      <c r="Z2780" s="7">
        <f t="shared" si="345"/>
        <v>0</v>
      </c>
      <c r="AA2780" s="7">
        <f t="shared" si="346"/>
        <v>0</v>
      </c>
      <c r="AB2780" s="7" t="b">
        <f t="shared" si="347"/>
        <v>0</v>
      </c>
      <c r="AC2780" s="7" t="b">
        <f t="shared" si="348"/>
        <v>1</v>
      </c>
      <c r="AD2780" s="7" t="b">
        <f t="shared" si="349"/>
        <v>0</v>
      </c>
      <c r="AE2780" s="7" t="b">
        <f t="shared" si="350"/>
        <v>1</v>
      </c>
      <c r="AF2780" s="7" t="b">
        <f t="shared" si="351"/>
        <v>0</v>
      </c>
      <c r="AH2780" t="b">
        <f>AND(Table252102[[#This Row],[Developmental toxicity]:[Reproductive toxicity]])</f>
        <v>0</v>
      </c>
    </row>
    <row r="2781" spans="1:34" x14ac:dyDescent="0.25">
      <c r="A2781" s="3">
        <f t="shared" si="344"/>
        <v>2780</v>
      </c>
      <c r="B2781" s="86">
        <v>13939</v>
      </c>
      <c r="C2781" s="18" t="s">
        <v>544</v>
      </c>
      <c r="D2781" s="18" t="s">
        <v>251</v>
      </c>
      <c r="E2781" s="70" t="s">
        <v>4065</v>
      </c>
      <c r="F2781" s="18" t="s">
        <v>1648</v>
      </c>
      <c r="G2781" s="18" t="s">
        <v>252</v>
      </c>
      <c r="H2781" s="18" t="s">
        <v>1636</v>
      </c>
      <c r="I2781" s="18" t="s">
        <v>4441</v>
      </c>
      <c r="J2781" s="88" t="s">
        <v>20</v>
      </c>
      <c r="K2781" s="7" t="e">
        <v>#N/A</v>
      </c>
      <c r="L2781" s="80">
        <v>1</v>
      </c>
      <c r="M2781" s="80" t="e">
        <v>#N/A</v>
      </c>
      <c r="N2781" s="80" t="e">
        <v>#N/A</v>
      </c>
      <c r="O2781" s="80">
        <v>1</v>
      </c>
      <c r="P2781" s="80">
        <v>0</v>
      </c>
      <c r="Q2781" s="80" t="e">
        <v>#N/A</v>
      </c>
      <c r="R2781" s="80" t="e">
        <v>#N/A</v>
      </c>
      <c r="S2781" s="80" t="e">
        <v>#N/A</v>
      </c>
      <c r="T2781" s="80">
        <v>1</v>
      </c>
      <c r="U2781" s="7" t="e">
        <v>#N/A</v>
      </c>
      <c r="V2781" s="80" t="e">
        <v>#N/A</v>
      </c>
      <c r="W2781" s="80">
        <v>1</v>
      </c>
      <c r="X2781" s="80">
        <v>1</v>
      </c>
      <c r="Y2781" s="7">
        <v>1</v>
      </c>
      <c r="Z2781" s="7">
        <f t="shared" si="345"/>
        <v>1</v>
      </c>
      <c r="AA2781" s="7">
        <f t="shared" si="346"/>
        <v>1</v>
      </c>
      <c r="AB2781" s="7" t="b">
        <f t="shared" si="347"/>
        <v>1</v>
      </c>
      <c r="AC2781" s="7" t="b">
        <f t="shared" si="348"/>
        <v>1</v>
      </c>
      <c r="AD2781" s="7" t="b">
        <f t="shared" si="349"/>
        <v>1</v>
      </c>
      <c r="AE2781" s="7" t="b">
        <f t="shared" si="350"/>
        <v>1</v>
      </c>
      <c r="AF2781" s="7" t="b">
        <f t="shared" si="351"/>
        <v>1</v>
      </c>
      <c r="AH2781" t="b">
        <f>AND(Table252102[[#This Row],[Developmental toxicity]:[Reproductive toxicity]])</f>
        <v>1</v>
      </c>
    </row>
    <row r="2782" spans="1:34" x14ac:dyDescent="0.25">
      <c r="A2782" s="3">
        <f t="shared" si="344"/>
        <v>2781</v>
      </c>
      <c r="B2782" s="86"/>
      <c r="C2782" s="17" t="s">
        <v>21226</v>
      </c>
      <c r="D2782" s="18" t="s">
        <v>20830</v>
      </c>
      <c r="E2782" s="83" t="s">
        <v>21028</v>
      </c>
      <c r="F2782" s="17" t="s">
        <v>21740</v>
      </c>
      <c r="G2782" s="17" t="s">
        <v>21741</v>
      </c>
      <c r="H2782" s="17" t="s">
        <v>21741</v>
      </c>
      <c r="I2782" s="17" t="s">
        <v>21742</v>
      </c>
      <c r="J2782" s="88"/>
      <c r="K2782" s="80" t="e">
        <v>#N/A</v>
      </c>
      <c r="L2782" s="80" t="e">
        <v>#N/A</v>
      </c>
      <c r="M2782" s="80" t="e">
        <v>#N/A</v>
      </c>
      <c r="N2782" s="80" t="e">
        <v>#N/A</v>
      </c>
      <c r="O2782" s="80" t="e">
        <v>#N/A</v>
      </c>
      <c r="P2782" s="80" t="e">
        <v>#N/A</v>
      </c>
      <c r="Q2782" s="80" t="e">
        <v>#N/A</v>
      </c>
      <c r="R2782" s="80" t="e">
        <v>#N/A</v>
      </c>
      <c r="S2782" s="80" t="e">
        <v>#N/A</v>
      </c>
      <c r="T2782" s="80" t="e">
        <v>#N/A</v>
      </c>
      <c r="U2782" s="7" t="e">
        <v>#N/A</v>
      </c>
      <c r="V2782" s="80" t="e">
        <v>#N/A</v>
      </c>
      <c r="W2782" s="80" t="e">
        <v>#N/A</v>
      </c>
      <c r="X2782" s="80" t="e">
        <v>#N/A</v>
      </c>
      <c r="Y2782" s="7">
        <v>0</v>
      </c>
      <c r="Z2782" s="7">
        <f t="shared" si="345"/>
        <v>0</v>
      </c>
      <c r="AA2782" s="7">
        <f t="shared" si="346"/>
        <v>0</v>
      </c>
      <c r="AB2782" s="7" t="b">
        <f t="shared" si="347"/>
        <v>1</v>
      </c>
      <c r="AC2782" s="7" t="b">
        <f t="shared" si="348"/>
        <v>0</v>
      </c>
      <c r="AD2782" s="7" t="b">
        <f t="shared" si="349"/>
        <v>0</v>
      </c>
      <c r="AE2782" s="7" t="b">
        <f t="shared" si="350"/>
        <v>0</v>
      </c>
      <c r="AF2782" s="7" t="b">
        <f t="shared" si="351"/>
        <v>0</v>
      </c>
      <c r="AH2782" t="b">
        <f>AND(Table252102[[#This Row],[Developmental toxicity]:[Reproductive toxicity]])</f>
        <v>0</v>
      </c>
    </row>
    <row r="2783" spans="1:34" x14ac:dyDescent="0.25">
      <c r="A2783" s="3">
        <f t="shared" si="344"/>
        <v>2782</v>
      </c>
      <c r="B2783" s="86">
        <v>541</v>
      </c>
      <c r="C2783" s="18" t="s">
        <v>1151</v>
      </c>
      <c r="D2783" s="17" t="s">
        <v>5359</v>
      </c>
      <c r="E2783" s="79" t="s">
        <v>4923</v>
      </c>
      <c r="F2783" s="17" t="s">
        <v>5829</v>
      </c>
      <c r="G2783" s="18" t="s">
        <v>1152</v>
      </c>
      <c r="H2783" s="17" t="s">
        <v>1152</v>
      </c>
      <c r="I2783" s="17" t="s">
        <v>6838</v>
      </c>
      <c r="J2783" s="88" t="s">
        <v>1433</v>
      </c>
      <c r="K2783" s="80" t="e">
        <v>#N/A</v>
      </c>
      <c r="L2783" s="80">
        <v>1</v>
      </c>
      <c r="M2783" s="18" t="e">
        <v>#N/A</v>
      </c>
      <c r="N2783" s="80" t="e">
        <v>#N/A</v>
      </c>
      <c r="O2783" s="80" t="e">
        <v>#N/A</v>
      </c>
      <c r="P2783" s="18" t="e">
        <v>#N/A</v>
      </c>
      <c r="Q2783" s="18" t="e">
        <v>#N/A</v>
      </c>
      <c r="R2783" s="80" t="e">
        <v>#N/A</v>
      </c>
      <c r="S2783" s="18" t="e">
        <v>#N/A</v>
      </c>
      <c r="T2783" s="18" t="e">
        <v>#N/A</v>
      </c>
      <c r="U2783" s="7" t="e">
        <v>#N/A</v>
      </c>
      <c r="V2783" s="80" t="e">
        <v>#N/A</v>
      </c>
      <c r="W2783" s="18">
        <v>1</v>
      </c>
      <c r="X2783" s="18" t="e">
        <v>#N/A</v>
      </c>
      <c r="Y2783" s="7" t="e">
        <v>#N/A</v>
      </c>
      <c r="Z2783" s="7">
        <f t="shared" si="345"/>
        <v>1</v>
      </c>
      <c r="AA2783" s="7">
        <f t="shared" si="346"/>
        <v>1</v>
      </c>
      <c r="AB2783" s="7" t="b">
        <f t="shared" si="347"/>
        <v>0</v>
      </c>
      <c r="AC2783" s="7" t="b">
        <f t="shared" si="348"/>
        <v>1</v>
      </c>
      <c r="AD2783" s="7" t="b">
        <f t="shared" si="349"/>
        <v>0</v>
      </c>
      <c r="AE2783" s="7" t="b">
        <f t="shared" si="350"/>
        <v>1</v>
      </c>
      <c r="AF2783" s="7" t="b">
        <f t="shared" si="351"/>
        <v>0</v>
      </c>
      <c r="AH2783" t="b">
        <f>AND(Table252102[[#This Row],[Developmental toxicity]:[Reproductive toxicity]])</f>
        <v>0</v>
      </c>
    </row>
    <row r="2784" spans="1:34" x14ac:dyDescent="0.25">
      <c r="A2784" s="3">
        <f t="shared" si="344"/>
        <v>2783</v>
      </c>
      <c r="B2784" s="86" t="s">
        <v>1440</v>
      </c>
      <c r="C2784" s="72" t="s">
        <v>1517</v>
      </c>
      <c r="D2784" s="75" t="s">
        <v>1518</v>
      </c>
      <c r="E2784" s="70" t="s">
        <v>7027</v>
      </c>
      <c r="F2784" s="75" t="s">
        <v>1555</v>
      </c>
      <c r="G2784" s="78" t="s">
        <v>1519</v>
      </c>
      <c r="H2784" s="18" t="s">
        <v>1519</v>
      </c>
      <c r="I2784" s="18" t="s">
        <v>7121</v>
      </c>
      <c r="J2784" s="88" t="s">
        <v>1558</v>
      </c>
      <c r="K2784" s="80" t="e">
        <v>#N/A</v>
      </c>
      <c r="L2784" s="80" t="e">
        <v>#N/A</v>
      </c>
      <c r="M2784" s="74">
        <v>0</v>
      </c>
      <c r="N2784" s="80">
        <v>0</v>
      </c>
      <c r="O2784" s="80" t="e">
        <v>#N/A</v>
      </c>
      <c r="P2784" s="74" t="e">
        <v>#N/A</v>
      </c>
      <c r="Q2784" s="74" t="e">
        <v>#N/A</v>
      </c>
      <c r="R2784" s="80">
        <v>0</v>
      </c>
      <c r="S2784" s="74">
        <v>0</v>
      </c>
      <c r="T2784" s="74" t="e">
        <v>#N/A</v>
      </c>
      <c r="U2784" s="7" t="e">
        <v>#N/A</v>
      </c>
      <c r="V2784" s="80" t="e">
        <v>#N/A</v>
      </c>
      <c r="W2784" s="74" t="e">
        <v>#N/A</v>
      </c>
      <c r="X2784" s="74" t="e">
        <v>#N/A</v>
      </c>
      <c r="Y2784" s="7">
        <v>0</v>
      </c>
      <c r="Z2784" s="7">
        <f t="shared" si="345"/>
        <v>0</v>
      </c>
      <c r="AA2784" s="7">
        <f t="shared" si="346"/>
        <v>0</v>
      </c>
      <c r="AB2784" s="7" t="b">
        <f t="shared" si="347"/>
        <v>1</v>
      </c>
      <c r="AC2784" s="7" t="b">
        <f t="shared" si="348"/>
        <v>1</v>
      </c>
      <c r="AD2784" s="7" t="b">
        <f t="shared" si="349"/>
        <v>1</v>
      </c>
      <c r="AE2784" s="7" t="b">
        <f t="shared" si="350"/>
        <v>1</v>
      </c>
      <c r="AF2784" s="7" t="b">
        <f t="shared" si="351"/>
        <v>1</v>
      </c>
      <c r="AH2784" t="b">
        <f>AND(Table252102[[#This Row],[Developmental toxicity]:[Reproductive toxicity]])</f>
        <v>1</v>
      </c>
    </row>
    <row r="2785" spans="1:34" x14ac:dyDescent="0.25">
      <c r="A2785" s="3">
        <f t="shared" si="344"/>
        <v>2784</v>
      </c>
      <c r="B2785" s="86"/>
      <c r="C2785" s="18" t="s">
        <v>11854</v>
      </c>
      <c r="D2785" s="18" t="s">
        <v>11853</v>
      </c>
      <c r="E2785" s="70" t="s">
        <v>15434</v>
      </c>
      <c r="F2785" s="18" t="s">
        <v>15435</v>
      </c>
      <c r="G2785" s="18" t="s">
        <v>15436</v>
      </c>
      <c r="H2785" s="18" t="s">
        <v>15436</v>
      </c>
      <c r="I2785" s="18" t="s">
        <v>15437</v>
      </c>
      <c r="J2785" s="88"/>
      <c r="K2785" s="80" t="e">
        <v>#N/A</v>
      </c>
      <c r="L2785" s="80" t="e">
        <v>#N/A</v>
      </c>
      <c r="M2785" s="80" t="e">
        <v>#N/A</v>
      </c>
      <c r="N2785" s="80" t="e">
        <v>#N/A</v>
      </c>
      <c r="O2785" s="80" t="e">
        <v>#N/A</v>
      </c>
      <c r="P2785" s="80" t="e">
        <v>#N/A</v>
      </c>
      <c r="Q2785" s="80" t="e">
        <v>#N/A</v>
      </c>
      <c r="R2785" s="80" t="e">
        <v>#N/A</v>
      </c>
      <c r="S2785" s="80" t="e">
        <v>#N/A</v>
      </c>
      <c r="T2785" s="80" t="e">
        <v>#N/A</v>
      </c>
      <c r="U2785" s="7" t="e">
        <v>#N/A</v>
      </c>
      <c r="V2785" s="80" t="e">
        <v>#N/A</v>
      </c>
      <c r="W2785" s="18">
        <v>0</v>
      </c>
      <c r="X2785" s="18" t="e">
        <v>#N/A</v>
      </c>
      <c r="Y2785" s="7" t="e">
        <v>#N/A</v>
      </c>
      <c r="Z2785" s="7">
        <f t="shared" si="345"/>
        <v>0</v>
      </c>
      <c r="AA2785" s="7">
        <f t="shared" si="346"/>
        <v>0</v>
      </c>
      <c r="AB2785" s="7" t="b">
        <f t="shared" si="347"/>
        <v>0</v>
      </c>
      <c r="AC2785" s="7" t="b">
        <f t="shared" si="348"/>
        <v>1</v>
      </c>
      <c r="AD2785" s="7" t="b">
        <f t="shared" si="349"/>
        <v>0</v>
      </c>
      <c r="AE2785" s="7" t="b">
        <f t="shared" si="350"/>
        <v>1</v>
      </c>
      <c r="AF2785" s="7" t="b">
        <f t="shared" si="351"/>
        <v>0</v>
      </c>
      <c r="AH2785" t="b">
        <f>AND(Table252102[[#This Row],[Developmental toxicity]:[Reproductive toxicity]])</f>
        <v>0</v>
      </c>
    </row>
    <row r="2786" spans="1:34" x14ac:dyDescent="0.25">
      <c r="A2786" s="3">
        <f t="shared" si="344"/>
        <v>2785</v>
      </c>
      <c r="B2786" s="86"/>
      <c r="C2786" s="17" t="s">
        <v>21154</v>
      </c>
      <c r="D2786" s="18" t="s">
        <v>20758</v>
      </c>
      <c r="E2786" s="83" t="s">
        <v>20956</v>
      </c>
      <c r="F2786" s="17" t="s">
        <v>21519</v>
      </c>
      <c r="G2786" s="17" t="s">
        <v>21520</v>
      </c>
      <c r="H2786" s="17" t="s">
        <v>21520</v>
      </c>
      <c r="I2786" s="17" t="s">
        <v>21521</v>
      </c>
      <c r="J2786" s="88"/>
      <c r="K2786" s="80" t="e">
        <v>#N/A</v>
      </c>
      <c r="L2786" s="80" t="e">
        <v>#N/A</v>
      </c>
      <c r="M2786" s="80" t="e">
        <v>#N/A</v>
      </c>
      <c r="N2786" s="80" t="e">
        <v>#N/A</v>
      </c>
      <c r="O2786" s="80" t="e">
        <v>#N/A</v>
      </c>
      <c r="P2786" s="80" t="e">
        <v>#N/A</v>
      </c>
      <c r="Q2786" s="80" t="e">
        <v>#N/A</v>
      </c>
      <c r="R2786" s="80" t="e">
        <v>#N/A</v>
      </c>
      <c r="S2786" s="80" t="e">
        <v>#N/A</v>
      </c>
      <c r="T2786" s="80" t="e">
        <v>#N/A</v>
      </c>
      <c r="U2786" s="7" t="e">
        <v>#N/A</v>
      </c>
      <c r="V2786" s="80" t="e">
        <v>#N/A</v>
      </c>
      <c r="W2786" s="80" t="e">
        <v>#N/A</v>
      </c>
      <c r="X2786" s="80" t="e">
        <v>#N/A</v>
      </c>
      <c r="Y2786" s="7">
        <v>0</v>
      </c>
      <c r="Z2786" s="7">
        <f t="shared" si="345"/>
        <v>0</v>
      </c>
      <c r="AA2786" s="7">
        <f t="shared" si="346"/>
        <v>0</v>
      </c>
      <c r="AB2786" s="7" t="b">
        <f t="shared" si="347"/>
        <v>1</v>
      </c>
      <c r="AC2786" s="7" t="b">
        <f t="shared" si="348"/>
        <v>0</v>
      </c>
      <c r="AD2786" s="7" t="b">
        <f t="shared" si="349"/>
        <v>0</v>
      </c>
      <c r="AE2786" s="7" t="b">
        <f t="shared" si="350"/>
        <v>0</v>
      </c>
      <c r="AF2786" s="7" t="b">
        <f t="shared" si="351"/>
        <v>0</v>
      </c>
      <c r="AH2786" t="b">
        <f>AND(Table252102[[#This Row],[Developmental toxicity]:[Reproductive toxicity]])</f>
        <v>0</v>
      </c>
    </row>
    <row r="2787" spans="1:34" x14ac:dyDescent="0.25">
      <c r="A2787" s="3">
        <f t="shared" si="344"/>
        <v>2786</v>
      </c>
      <c r="B2787" s="86" t="s">
        <v>1440</v>
      </c>
      <c r="C2787" s="18" t="s">
        <v>2413</v>
      </c>
      <c r="D2787" s="18" t="s">
        <v>3342</v>
      </c>
      <c r="E2787" s="79" t="s">
        <v>7690</v>
      </c>
      <c r="F2787" s="17" t="s">
        <v>8531</v>
      </c>
      <c r="G2787" s="17" t="s">
        <v>9918</v>
      </c>
      <c r="H2787" s="17" t="s">
        <v>9919</v>
      </c>
      <c r="I2787" s="17" t="s">
        <v>9920</v>
      </c>
      <c r="J2787" s="88"/>
      <c r="K2787" s="80" t="e">
        <v>#N/A</v>
      </c>
      <c r="L2787" s="80" t="e">
        <v>#N/A</v>
      </c>
      <c r="M2787" s="80" t="e">
        <v>#N/A</v>
      </c>
      <c r="N2787" s="80" t="e">
        <v>#N/A</v>
      </c>
      <c r="O2787" s="80" t="e">
        <v>#N/A</v>
      </c>
      <c r="P2787" s="80" t="e">
        <v>#N/A</v>
      </c>
      <c r="Q2787" s="80" t="e">
        <v>#N/A</v>
      </c>
      <c r="R2787" s="80" t="e">
        <v>#N/A</v>
      </c>
      <c r="S2787" s="80" t="e">
        <v>#N/A</v>
      </c>
      <c r="T2787" s="80">
        <v>0</v>
      </c>
      <c r="U2787" s="7" t="e">
        <v>#N/A</v>
      </c>
      <c r="V2787" s="80" t="e">
        <v>#N/A</v>
      </c>
      <c r="W2787" s="18">
        <v>0</v>
      </c>
      <c r="X2787" s="18" t="e">
        <v>#N/A</v>
      </c>
      <c r="Y2787" s="7" t="e">
        <v>#N/A</v>
      </c>
      <c r="Z2787" s="7">
        <f t="shared" si="345"/>
        <v>0</v>
      </c>
      <c r="AA2787" s="7">
        <f t="shared" si="346"/>
        <v>0</v>
      </c>
      <c r="AB2787" s="7" t="b">
        <f t="shared" si="347"/>
        <v>1</v>
      </c>
      <c r="AC2787" s="7" t="b">
        <f t="shared" si="348"/>
        <v>1</v>
      </c>
      <c r="AD2787" s="7" t="b">
        <f t="shared" si="349"/>
        <v>1</v>
      </c>
      <c r="AE2787" s="7" t="b">
        <f t="shared" si="350"/>
        <v>1</v>
      </c>
      <c r="AF2787" s="7" t="b">
        <f t="shared" si="351"/>
        <v>0</v>
      </c>
      <c r="AH2787" t="b">
        <f>AND(Table252102[[#This Row],[Developmental toxicity]:[Reproductive toxicity]])</f>
        <v>1</v>
      </c>
    </row>
    <row r="2788" spans="1:34" x14ac:dyDescent="0.25">
      <c r="A2788" s="3">
        <f t="shared" si="344"/>
        <v>2787</v>
      </c>
      <c r="B2788" s="86" t="s">
        <v>1440</v>
      </c>
      <c r="C2788" s="18" t="s">
        <v>2412</v>
      </c>
      <c r="D2788" s="18" t="s">
        <v>3341</v>
      </c>
      <c r="E2788" s="70" t="s">
        <v>7689</v>
      </c>
      <c r="F2788" s="18" t="s">
        <v>8530</v>
      </c>
      <c r="G2788" s="18" t="s">
        <v>9916</v>
      </c>
      <c r="H2788" s="18" t="s">
        <v>8888</v>
      </c>
      <c r="I2788" s="18" t="s">
        <v>9917</v>
      </c>
      <c r="J2788" s="88"/>
      <c r="K2788" s="80" t="e">
        <v>#N/A</v>
      </c>
      <c r="L2788" s="80" t="e">
        <v>#N/A</v>
      </c>
      <c r="M2788" s="80" t="e">
        <v>#N/A</v>
      </c>
      <c r="N2788" s="80" t="e">
        <v>#N/A</v>
      </c>
      <c r="O2788" s="80" t="e">
        <v>#N/A</v>
      </c>
      <c r="P2788" s="80" t="e">
        <v>#N/A</v>
      </c>
      <c r="Q2788" s="80" t="e">
        <v>#N/A</v>
      </c>
      <c r="R2788" s="80" t="e">
        <v>#N/A</v>
      </c>
      <c r="S2788" s="80" t="e">
        <v>#N/A</v>
      </c>
      <c r="T2788" s="80">
        <v>0</v>
      </c>
      <c r="U2788" s="7" t="e">
        <v>#N/A</v>
      </c>
      <c r="V2788" s="80" t="e">
        <v>#N/A</v>
      </c>
      <c r="W2788" s="80">
        <v>0</v>
      </c>
      <c r="X2788" s="80" t="e">
        <v>#N/A</v>
      </c>
      <c r="Y2788" s="7">
        <v>1</v>
      </c>
      <c r="Z2788" s="7">
        <f t="shared" si="345"/>
        <v>1</v>
      </c>
      <c r="AA2788" s="7">
        <f t="shared" si="346"/>
        <v>0</v>
      </c>
      <c r="AB2788" s="7" t="b">
        <f t="shared" si="347"/>
        <v>1</v>
      </c>
      <c r="AC2788" s="7" t="b">
        <f t="shared" si="348"/>
        <v>1</v>
      </c>
      <c r="AD2788" s="7" t="b">
        <f t="shared" si="349"/>
        <v>1</v>
      </c>
      <c r="AE2788" s="7" t="b">
        <f t="shared" si="350"/>
        <v>1</v>
      </c>
      <c r="AF2788" s="7" t="b">
        <f t="shared" si="351"/>
        <v>0</v>
      </c>
      <c r="AH2788" t="b">
        <f>AND(Table252102[[#This Row],[Developmental toxicity]:[Reproductive toxicity]])</f>
        <v>1</v>
      </c>
    </row>
    <row r="2789" spans="1:34" x14ac:dyDescent="0.25">
      <c r="A2789" s="3">
        <f t="shared" si="344"/>
        <v>2788</v>
      </c>
      <c r="B2789" s="86"/>
      <c r="C2789" s="18" t="s">
        <v>13161</v>
      </c>
      <c r="D2789" s="18" t="s">
        <v>13160</v>
      </c>
      <c r="E2789" s="70" t="s">
        <v>17433</v>
      </c>
      <c r="F2789" s="18" t="s">
        <v>17434</v>
      </c>
      <c r="G2789" s="18" t="s">
        <v>17435</v>
      </c>
      <c r="H2789" s="18" t="s">
        <v>17435</v>
      </c>
      <c r="I2789" s="18" t="s">
        <v>17436</v>
      </c>
      <c r="J2789" s="88"/>
      <c r="K2789" s="80" t="e">
        <v>#N/A</v>
      </c>
      <c r="L2789" s="80" t="e">
        <v>#N/A</v>
      </c>
      <c r="M2789" s="80" t="e">
        <v>#N/A</v>
      </c>
      <c r="N2789" s="80" t="e">
        <v>#N/A</v>
      </c>
      <c r="O2789" s="80" t="e">
        <v>#N/A</v>
      </c>
      <c r="P2789" s="80" t="e">
        <v>#N/A</v>
      </c>
      <c r="Q2789" s="80" t="e">
        <v>#N/A</v>
      </c>
      <c r="R2789" s="80" t="e">
        <v>#N/A</v>
      </c>
      <c r="S2789" s="80" t="e">
        <v>#N/A</v>
      </c>
      <c r="T2789" s="80" t="e">
        <v>#N/A</v>
      </c>
      <c r="U2789" s="7" t="e">
        <v>#N/A</v>
      </c>
      <c r="V2789" s="80" t="e">
        <v>#N/A</v>
      </c>
      <c r="W2789" s="18">
        <v>0</v>
      </c>
      <c r="X2789" s="18" t="e">
        <v>#N/A</v>
      </c>
      <c r="Y2789" s="7" t="e">
        <v>#N/A</v>
      </c>
      <c r="Z2789" s="7">
        <f t="shared" si="345"/>
        <v>0</v>
      </c>
      <c r="AA2789" s="7">
        <f t="shared" si="346"/>
        <v>0</v>
      </c>
      <c r="AB2789" s="7" t="b">
        <f t="shared" si="347"/>
        <v>0</v>
      </c>
      <c r="AC2789" s="7" t="b">
        <f t="shared" si="348"/>
        <v>1</v>
      </c>
      <c r="AD2789" s="7" t="b">
        <f t="shared" si="349"/>
        <v>0</v>
      </c>
      <c r="AE2789" s="7" t="b">
        <f t="shared" si="350"/>
        <v>1</v>
      </c>
      <c r="AF2789" s="7" t="b">
        <f t="shared" si="351"/>
        <v>0</v>
      </c>
      <c r="AH2789" t="b">
        <f>AND(Table252102[[#This Row],[Developmental toxicity]:[Reproductive toxicity]])</f>
        <v>0</v>
      </c>
    </row>
    <row r="2790" spans="1:34" x14ac:dyDescent="0.25">
      <c r="A2790" s="3">
        <f t="shared" si="344"/>
        <v>2789</v>
      </c>
      <c r="B2790" s="86" t="s">
        <v>1440</v>
      </c>
      <c r="C2790" s="18" t="s">
        <v>2043</v>
      </c>
      <c r="D2790" s="18" t="s">
        <v>2923</v>
      </c>
      <c r="E2790" s="79" t="s">
        <v>7324</v>
      </c>
      <c r="F2790" s="17" t="s">
        <v>8173</v>
      </c>
      <c r="G2790" s="17" t="s">
        <v>9128</v>
      </c>
      <c r="H2790" s="17" t="s">
        <v>9128</v>
      </c>
      <c r="I2790" s="17" t="s">
        <v>9129</v>
      </c>
      <c r="J2790" s="88"/>
      <c r="K2790" s="80" t="e">
        <v>#N/A</v>
      </c>
      <c r="L2790" s="80" t="e">
        <v>#N/A</v>
      </c>
      <c r="M2790" s="80" t="e">
        <v>#N/A</v>
      </c>
      <c r="N2790" s="80" t="e">
        <v>#N/A</v>
      </c>
      <c r="O2790" s="80" t="e">
        <v>#N/A</v>
      </c>
      <c r="P2790" s="80" t="e">
        <v>#N/A</v>
      </c>
      <c r="Q2790" s="80" t="e">
        <v>#N/A</v>
      </c>
      <c r="R2790" s="80" t="e">
        <v>#N/A</v>
      </c>
      <c r="S2790" s="80" t="e">
        <v>#N/A</v>
      </c>
      <c r="T2790" s="80">
        <v>0</v>
      </c>
      <c r="U2790" s="7" t="e">
        <v>#N/A</v>
      </c>
      <c r="V2790" s="80" t="e">
        <v>#N/A</v>
      </c>
      <c r="W2790" s="80">
        <v>0</v>
      </c>
      <c r="X2790" s="80" t="e">
        <v>#N/A</v>
      </c>
      <c r="Y2790" s="7">
        <v>0</v>
      </c>
      <c r="Z2790" s="7">
        <f t="shared" si="345"/>
        <v>0</v>
      </c>
      <c r="AA2790" s="7">
        <f t="shared" si="346"/>
        <v>0</v>
      </c>
      <c r="AB2790" s="7" t="b">
        <f t="shared" si="347"/>
        <v>1</v>
      </c>
      <c r="AC2790" s="7" t="b">
        <f t="shared" si="348"/>
        <v>1</v>
      </c>
      <c r="AD2790" s="7" t="b">
        <f t="shared" si="349"/>
        <v>1</v>
      </c>
      <c r="AE2790" s="7" t="b">
        <f t="shared" si="350"/>
        <v>1</v>
      </c>
      <c r="AF2790" s="7" t="b">
        <f t="shared" si="351"/>
        <v>0</v>
      </c>
      <c r="AH2790" t="b">
        <f>AND(Table252102[[#This Row],[Developmental toxicity]:[Reproductive toxicity]])</f>
        <v>1</v>
      </c>
    </row>
    <row r="2791" spans="1:34" x14ac:dyDescent="0.25">
      <c r="A2791" s="3">
        <f t="shared" si="344"/>
        <v>2790</v>
      </c>
      <c r="B2791" s="86"/>
      <c r="C2791" s="18" t="s">
        <v>11844</v>
      </c>
      <c r="D2791" s="18" t="s">
        <v>11843</v>
      </c>
      <c r="E2791" s="70" t="s">
        <v>15421</v>
      </c>
      <c r="F2791" s="18" t="s">
        <v>15422</v>
      </c>
      <c r="G2791" s="18" t="s">
        <v>15423</v>
      </c>
      <c r="H2791" s="18" t="s">
        <v>15423</v>
      </c>
      <c r="I2791" s="18" t="s">
        <v>15424</v>
      </c>
      <c r="J2791" s="88"/>
      <c r="K2791" s="80" t="e">
        <v>#N/A</v>
      </c>
      <c r="L2791" s="80" t="e">
        <v>#N/A</v>
      </c>
      <c r="M2791" s="80" t="e">
        <v>#N/A</v>
      </c>
      <c r="N2791" s="80" t="e">
        <v>#N/A</v>
      </c>
      <c r="O2791" s="80" t="e">
        <v>#N/A</v>
      </c>
      <c r="P2791" s="80" t="e">
        <v>#N/A</v>
      </c>
      <c r="Q2791" s="80" t="e">
        <v>#N/A</v>
      </c>
      <c r="R2791" s="80" t="e">
        <v>#N/A</v>
      </c>
      <c r="S2791" s="80" t="e">
        <v>#N/A</v>
      </c>
      <c r="T2791" s="80" t="e">
        <v>#N/A</v>
      </c>
      <c r="U2791" s="7" t="e">
        <v>#N/A</v>
      </c>
      <c r="V2791" s="80" t="e">
        <v>#N/A</v>
      </c>
      <c r="W2791" s="18">
        <v>0</v>
      </c>
      <c r="X2791" s="18" t="e">
        <v>#N/A</v>
      </c>
      <c r="Y2791" s="7" t="e">
        <v>#N/A</v>
      </c>
      <c r="Z2791" s="7">
        <f t="shared" si="345"/>
        <v>0</v>
      </c>
      <c r="AA2791" s="7">
        <f t="shared" si="346"/>
        <v>0</v>
      </c>
      <c r="AB2791" s="7" t="b">
        <f t="shared" si="347"/>
        <v>0</v>
      </c>
      <c r="AC2791" s="7" t="b">
        <f t="shared" si="348"/>
        <v>1</v>
      </c>
      <c r="AD2791" s="7" t="b">
        <f t="shared" si="349"/>
        <v>0</v>
      </c>
      <c r="AE2791" s="7" t="b">
        <f t="shared" si="350"/>
        <v>1</v>
      </c>
      <c r="AF2791" s="7" t="b">
        <f t="shared" si="351"/>
        <v>0</v>
      </c>
      <c r="AH2791" t="b">
        <f>AND(Table252102[[#This Row],[Developmental toxicity]:[Reproductive toxicity]])</f>
        <v>0</v>
      </c>
    </row>
    <row r="2792" spans="1:34" x14ac:dyDescent="0.25">
      <c r="A2792" s="3">
        <f t="shared" si="344"/>
        <v>2791</v>
      </c>
      <c r="B2792" s="86"/>
      <c r="C2792" s="17" t="s">
        <v>21103</v>
      </c>
      <c r="D2792" s="18" t="s">
        <v>20707</v>
      </c>
      <c r="E2792" s="83" t="s">
        <v>20905</v>
      </c>
      <c r="F2792" s="17" t="s">
        <v>21345</v>
      </c>
      <c r="G2792" s="17" t="s">
        <v>21346</v>
      </c>
      <c r="H2792" s="17" t="s">
        <v>21346</v>
      </c>
      <c r="I2792" s="17" t="s">
        <v>21347</v>
      </c>
      <c r="J2792" s="88"/>
      <c r="K2792" s="80" t="e">
        <v>#N/A</v>
      </c>
      <c r="L2792" s="80" t="e">
        <v>#N/A</v>
      </c>
      <c r="M2792" s="80" t="e">
        <v>#N/A</v>
      </c>
      <c r="N2792" s="80" t="e">
        <v>#N/A</v>
      </c>
      <c r="O2792" s="80" t="e">
        <v>#N/A</v>
      </c>
      <c r="P2792" s="80" t="e">
        <v>#N/A</v>
      </c>
      <c r="Q2792" s="80" t="e">
        <v>#N/A</v>
      </c>
      <c r="R2792" s="80" t="e">
        <v>#N/A</v>
      </c>
      <c r="S2792" s="80" t="e">
        <v>#N/A</v>
      </c>
      <c r="T2792" s="80" t="e">
        <v>#N/A</v>
      </c>
      <c r="U2792" s="7" t="e">
        <v>#N/A</v>
      </c>
      <c r="V2792" s="80" t="e">
        <v>#N/A</v>
      </c>
      <c r="W2792" s="80" t="e">
        <v>#N/A</v>
      </c>
      <c r="X2792" s="80" t="e">
        <v>#N/A</v>
      </c>
      <c r="Y2792" s="7">
        <v>0</v>
      </c>
      <c r="Z2792" s="7">
        <f t="shared" si="345"/>
        <v>0</v>
      </c>
      <c r="AA2792" s="7">
        <f t="shared" si="346"/>
        <v>0</v>
      </c>
      <c r="AB2792" s="7" t="b">
        <f t="shared" si="347"/>
        <v>1</v>
      </c>
      <c r="AC2792" s="7" t="b">
        <f t="shared" si="348"/>
        <v>0</v>
      </c>
      <c r="AD2792" s="7" t="b">
        <f t="shared" si="349"/>
        <v>0</v>
      </c>
      <c r="AE2792" s="7" t="b">
        <f t="shared" si="350"/>
        <v>0</v>
      </c>
      <c r="AF2792" s="7" t="b">
        <f t="shared" si="351"/>
        <v>0</v>
      </c>
      <c r="AH2792" t="b">
        <f>AND(Table252102[[#This Row],[Developmental toxicity]:[Reproductive toxicity]])</f>
        <v>0</v>
      </c>
    </row>
    <row r="2793" spans="1:34" x14ac:dyDescent="0.25">
      <c r="A2793" s="3">
        <f t="shared" si="344"/>
        <v>2792</v>
      </c>
      <c r="B2793" s="86"/>
      <c r="C2793" s="17" t="s">
        <v>21176</v>
      </c>
      <c r="D2793" s="18" t="s">
        <v>20780</v>
      </c>
      <c r="E2793" s="83" t="s">
        <v>20978</v>
      </c>
      <c r="F2793" s="17" t="s">
        <v>21588</v>
      </c>
      <c r="G2793" s="17" t="s">
        <v>21589</v>
      </c>
      <c r="H2793" s="17" t="s">
        <v>21589</v>
      </c>
      <c r="I2793" s="17" t="s">
        <v>21590</v>
      </c>
      <c r="J2793" s="88"/>
      <c r="K2793" s="80" t="e">
        <v>#N/A</v>
      </c>
      <c r="L2793" s="80" t="e">
        <v>#N/A</v>
      </c>
      <c r="M2793" s="80" t="e">
        <v>#N/A</v>
      </c>
      <c r="N2793" s="80" t="e">
        <v>#N/A</v>
      </c>
      <c r="O2793" s="80" t="e">
        <v>#N/A</v>
      </c>
      <c r="P2793" s="80" t="e">
        <v>#N/A</v>
      </c>
      <c r="Q2793" s="80" t="e">
        <v>#N/A</v>
      </c>
      <c r="R2793" s="80" t="e">
        <v>#N/A</v>
      </c>
      <c r="S2793" s="80" t="e">
        <v>#N/A</v>
      </c>
      <c r="T2793" s="80" t="e">
        <v>#N/A</v>
      </c>
      <c r="U2793" s="7" t="e">
        <v>#N/A</v>
      </c>
      <c r="V2793" s="80" t="e">
        <v>#N/A</v>
      </c>
      <c r="W2793" s="80" t="e">
        <v>#N/A</v>
      </c>
      <c r="X2793" s="80" t="e">
        <v>#N/A</v>
      </c>
      <c r="Y2793" s="7">
        <v>0</v>
      </c>
      <c r="Z2793" s="7">
        <f t="shared" si="345"/>
        <v>0</v>
      </c>
      <c r="AA2793" s="7">
        <f t="shared" si="346"/>
        <v>0</v>
      </c>
      <c r="AB2793" s="7" t="b">
        <f t="shared" si="347"/>
        <v>1</v>
      </c>
      <c r="AC2793" s="7" t="b">
        <f t="shared" si="348"/>
        <v>0</v>
      </c>
      <c r="AD2793" s="7" t="b">
        <f t="shared" si="349"/>
        <v>0</v>
      </c>
      <c r="AE2793" s="7" t="b">
        <f t="shared" si="350"/>
        <v>0</v>
      </c>
      <c r="AF2793" s="7" t="b">
        <f t="shared" si="351"/>
        <v>0</v>
      </c>
      <c r="AH2793" t="b">
        <f>AND(Table252102[[#This Row],[Developmental toxicity]:[Reproductive toxicity]])</f>
        <v>0</v>
      </c>
    </row>
    <row r="2794" spans="1:34" x14ac:dyDescent="0.25">
      <c r="A2794" s="3">
        <f t="shared" si="344"/>
        <v>2793</v>
      </c>
      <c r="B2794" s="86" t="s">
        <v>1440</v>
      </c>
      <c r="C2794" s="18" t="s">
        <v>2505</v>
      </c>
      <c r="D2794" s="18" t="s">
        <v>3449</v>
      </c>
      <c r="E2794" s="70" t="s">
        <v>7780</v>
      </c>
      <c r="F2794" s="18" t="s">
        <v>8619</v>
      </c>
      <c r="G2794" s="18" t="s">
        <v>10115</v>
      </c>
      <c r="H2794" s="18" t="s">
        <v>10115</v>
      </c>
      <c r="I2794" s="18" t="s">
        <v>10116</v>
      </c>
      <c r="J2794" s="88"/>
      <c r="K2794" s="80" t="e">
        <v>#N/A</v>
      </c>
      <c r="L2794" s="80" t="e">
        <v>#N/A</v>
      </c>
      <c r="M2794" s="80" t="e">
        <v>#N/A</v>
      </c>
      <c r="N2794" s="80" t="e">
        <v>#N/A</v>
      </c>
      <c r="O2794" s="80" t="e">
        <v>#N/A</v>
      </c>
      <c r="P2794" s="80" t="e">
        <v>#N/A</v>
      </c>
      <c r="Q2794" s="80" t="e">
        <v>#N/A</v>
      </c>
      <c r="R2794" s="80" t="e">
        <v>#N/A</v>
      </c>
      <c r="S2794" s="80" t="e">
        <v>#N/A</v>
      </c>
      <c r="T2794" s="80">
        <v>0</v>
      </c>
      <c r="U2794" s="7" t="e">
        <v>#N/A</v>
      </c>
      <c r="V2794" s="80" t="e">
        <v>#N/A</v>
      </c>
      <c r="W2794" s="80" t="e">
        <v>#N/A</v>
      </c>
      <c r="X2794" s="80" t="e">
        <v>#N/A</v>
      </c>
      <c r="Y2794" s="7">
        <v>0</v>
      </c>
      <c r="Z2794" s="7">
        <f t="shared" si="345"/>
        <v>0</v>
      </c>
      <c r="AA2794" s="7">
        <f t="shared" si="346"/>
        <v>0</v>
      </c>
      <c r="AB2794" s="7" t="b">
        <f t="shared" si="347"/>
        <v>1</v>
      </c>
      <c r="AC2794" s="7" t="b">
        <f t="shared" si="348"/>
        <v>0</v>
      </c>
      <c r="AD2794" s="7" t="b">
        <f t="shared" si="349"/>
        <v>1</v>
      </c>
      <c r="AE2794" s="7" t="b">
        <f t="shared" si="350"/>
        <v>0</v>
      </c>
      <c r="AF2794" s="7" t="b">
        <f t="shared" si="351"/>
        <v>0</v>
      </c>
      <c r="AH2794" t="b">
        <f>AND(Table252102[[#This Row],[Developmental toxicity]:[Reproductive toxicity]])</f>
        <v>0</v>
      </c>
    </row>
    <row r="2795" spans="1:34" x14ac:dyDescent="0.25">
      <c r="A2795" s="3">
        <f t="shared" si="344"/>
        <v>2794</v>
      </c>
      <c r="B2795" s="86"/>
      <c r="C2795" s="17" t="s">
        <v>21258</v>
      </c>
      <c r="D2795" s="18" t="s">
        <v>20862</v>
      </c>
      <c r="E2795" s="83" t="s">
        <v>21060</v>
      </c>
      <c r="F2795" s="17" t="s">
        <v>21841</v>
      </c>
      <c r="G2795" s="17" t="s">
        <v>21842</v>
      </c>
      <c r="H2795" s="17" t="s">
        <v>21842</v>
      </c>
      <c r="I2795" s="17" t="s">
        <v>21843</v>
      </c>
      <c r="J2795" s="88"/>
      <c r="K2795" s="80" t="e">
        <v>#N/A</v>
      </c>
      <c r="L2795" s="80" t="e">
        <v>#N/A</v>
      </c>
      <c r="M2795" s="80" t="e">
        <v>#N/A</v>
      </c>
      <c r="N2795" s="80" t="e">
        <v>#N/A</v>
      </c>
      <c r="O2795" s="80" t="e">
        <v>#N/A</v>
      </c>
      <c r="P2795" s="80" t="e">
        <v>#N/A</v>
      </c>
      <c r="Q2795" s="80" t="e">
        <v>#N/A</v>
      </c>
      <c r="R2795" s="80" t="e">
        <v>#N/A</v>
      </c>
      <c r="S2795" s="80" t="e">
        <v>#N/A</v>
      </c>
      <c r="T2795" s="80" t="e">
        <v>#N/A</v>
      </c>
      <c r="U2795" s="7" t="e">
        <v>#N/A</v>
      </c>
      <c r="V2795" s="80" t="e">
        <v>#N/A</v>
      </c>
      <c r="W2795" s="80" t="e">
        <v>#N/A</v>
      </c>
      <c r="X2795" s="80" t="e">
        <v>#N/A</v>
      </c>
      <c r="Y2795" s="7">
        <v>0</v>
      </c>
      <c r="Z2795" s="7">
        <f t="shared" si="345"/>
        <v>0</v>
      </c>
      <c r="AA2795" s="7">
        <f t="shared" si="346"/>
        <v>0</v>
      </c>
      <c r="AB2795" s="7" t="b">
        <f t="shared" si="347"/>
        <v>1</v>
      </c>
      <c r="AC2795" s="7" t="b">
        <f t="shared" si="348"/>
        <v>0</v>
      </c>
      <c r="AD2795" s="7" t="b">
        <f t="shared" si="349"/>
        <v>0</v>
      </c>
      <c r="AE2795" s="7" t="b">
        <f t="shared" si="350"/>
        <v>0</v>
      </c>
      <c r="AF2795" s="7" t="b">
        <f t="shared" si="351"/>
        <v>0</v>
      </c>
      <c r="AH2795" t="b">
        <f>AND(Table252102[[#This Row],[Developmental toxicity]:[Reproductive toxicity]])</f>
        <v>0</v>
      </c>
    </row>
    <row r="2796" spans="1:34" x14ac:dyDescent="0.25">
      <c r="A2796" s="3">
        <f t="shared" si="344"/>
        <v>2795</v>
      </c>
      <c r="B2796" s="86" t="s">
        <v>1440</v>
      </c>
      <c r="C2796" s="73" t="s">
        <v>1691</v>
      </c>
      <c r="D2796" s="73" t="s">
        <v>1692</v>
      </c>
      <c r="E2796" s="70" t="s">
        <v>7057</v>
      </c>
      <c r="F2796" s="18" t="s">
        <v>1739</v>
      </c>
      <c r="G2796" s="80" t="s">
        <v>1738</v>
      </c>
      <c r="H2796" s="18" t="s">
        <v>1738</v>
      </c>
      <c r="I2796" s="18" t="s">
        <v>7160</v>
      </c>
      <c r="J2796" s="88" t="s">
        <v>1749</v>
      </c>
      <c r="K2796" s="80" t="e">
        <v>#N/A</v>
      </c>
      <c r="L2796" s="80" t="e">
        <v>#N/A</v>
      </c>
      <c r="M2796" s="80" t="e">
        <v>#N/A</v>
      </c>
      <c r="N2796" s="80" t="e">
        <v>#N/A</v>
      </c>
      <c r="O2796" s="80" t="e">
        <v>#N/A</v>
      </c>
      <c r="P2796" s="80">
        <v>0</v>
      </c>
      <c r="Q2796" s="80" t="e">
        <v>#N/A</v>
      </c>
      <c r="R2796" s="80" t="e">
        <v>#N/A</v>
      </c>
      <c r="S2796" s="80" t="e">
        <v>#N/A</v>
      </c>
      <c r="T2796" s="80">
        <v>0</v>
      </c>
      <c r="U2796" s="7" t="e">
        <v>#N/A</v>
      </c>
      <c r="V2796" s="80" t="e">
        <v>#N/A</v>
      </c>
      <c r="W2796" s="80" t="e">
        <v>#N/A</v>
      </c>
      <c r="X2796" s="80" t="e">
        <v>#N/A</v>
      </c>
      <c r="Y2796" s="7" t="e">
        <v>#N/A</v>
      </c>
      <c r="Z2796" s="7">
        <f t="shared" si="345"/>
        <v>0</v>
      </c>
      <c r="AA2796" s="7">
        <f t="shared" si="346"/>
        <v>0</v>
      </c>
      <c r="AB2796" s="7" t="b">
        <f t="shared" si="347"/>
        <v>1</v>
      </c>
      <c r="AC2796" s="7" t="b">
        <f t="shared" si="348"/>
        <v>1</v>
      </c>
      <c r="AD2796" s="7" t="b">
        <f t="shared" si="349"/>
        <v>1</v>
      </c>
      <c r="AE2796" s="7" t="b">
        <f t="shared" si="350"/>
        <v>0</v>
      </c>
      <c r="AF2796" s="7" t="b">
        <f t="shared" si="351"/>
        <v>1</v>
      </c>
      <c r="AH2796" t="b">
        <f>AND(Table252102[[#This Row],[Developmental toxicity]:[Reproductive toxicity]])</f>
        <v>1</v>
      </c>
    </row>
    <row r="2797" spans="1:34" x14ac:dyDescent="0.25">
      <c r="A2797" s="3">
        <f t="shared" si="344"/>
        <v>2796</v>
      </c>
      <c r="B2797" s="86" t="s">
        <v>1440</v>
      </c>
      <c r="C2797" s="18" t="s">
        <v>2642</v>
      </c>
      <c r="D2797" s="18" t="s">
        <v>3603</v>
      </c>
      <c r="E2797" s="70" t="s">
        <v>7915</v>
      </c>
      <c r="F2797" s="18" t="s">
        <v>8754</v>
      </c>
      <c r="G2797" s="18" t="s">
        <v>10420</v>
      </c>
      <c r="H2797" s="18" t="s">
        <v>10420</v>
      </c>
      <c r="I2797" s="18" t="s">
        <v>10421</v>
      </c>
      <c r="J2797" s="88"/>
      <c r="K2797" s="80" t="e">
        <v>#N/A</v>
      </c>
      <c r="L2797" s="80" t="e">
        <v>#N/A</v>
      </c>
      <c r="M2797" s="80" t="e">
        <v>#N/A</v>
      </c>
      <c r="N2797" s="80" t="e">
        <v>#N/A</v>
      </c>
      <c r="O2797" s="80" t="e">
        <v>#N/A</v>
      </c>
      <c r="P2797" s="80" t="e">
        <v>#N/A</v>
      </c>
      <c r="Q2797" s="80" t="e">
        <v>#N/A</v>
      </c>
      <c r="R2797" s="80" t="e">
        <v>#N/A</v>
      </c>
      <c r="S2797" s="80" t="e">
        <v>#N/A</v>
      </c>
      <c r="T2797" s="80">
        <v>0</v>
      </c>
      <c r="U2797" s="7" t="e">
        <v>#N/A</v>
      </c>
      <c r="V2797" s="80" t="e">
        <v>#N/A</v>
      </c>
      <c r="W2797" s="80" t="e">
        <v>#N/A</v>
      </c>
      <c r="X2797" s="80" t="e">
        <v>#N/A</v>
      </c>
      <c r="Y2797" s="7">
        <v>0</v>
      </c>
      <c r="Z2797" s="7">
        <f t="shared" si="345"/>
        <v>0</v>
      </c>
      <c r="AA2797" s="7">
        <f t="shared" si="346"/>
        <v>0</v>
      </c>
      <c r="AB2797" s="7" t="b">
        <f t="shared" si="347"/>
        <v>1</v>
      </c>
      <c r="AC2797" s="7" t="b">
        <f t="shared" si="348"/>
        <v>0</v>
      </c>
      <c r="AD2797" s="7" t="b">
        <f t="shared" si="349"/>
        <v>1</v>
      </c>
      <c r="AE2797" s="7" t="b">
        <f t="shared" si="350"/>
        <v>0</v>
      </c>
      <c r="AF2797" s="7" t="b">
        <f t="shared" si="351"/>
        <v>0</v>
      </c>
      <c r="AH2797" t="b">
        <f>AND(Table252102[[#This Row],[Developmental toxicity]:[Reproductive toxicity]])</f>
        <v>0</v>
      </c>
    </row>
    <row r="2798" spans="1:34" x14ac:dyDescent="0.25">
      <c r="A2798" s="3">
        <f t="shared" si="344"/>
        <v>2797</v>
      </c>
      <c r="B2798" s="86" t="s">
        <v>1440</v>
      </c>
      <c r="C2798" s="18" t="s">
        <v>2660</v>
      </c>
      <c r="D2798" s="18" t="s">
        <v>3622</v>
      </c>
      <c r="E2798" s="79" t="s">
        <v>7932</v>
      </c>
      <c r="F2798" s="17" t="s">
        <v>8771</v>
      </c>
      <c r="G2798" s="17" t="s">
        <v>10462</v>
      </c>
      <c r="H2798" s="17" t="s">
        <v>9277</v>
      </c>
      <c r="I2798" s="17" t="s">
        <v>10463</v>
      </c>
      <c r="J2798" s="88"/>
      <c r="K2798" s="80" t="e">
        <v>#N/A</v>
      </c>
      <c r="L2798" s="80" t="e">
        <v>#N/A</v>
      </c>
      <c r="M2798" s="80" t="e">
        <v>#N/A</v>
      </c>
      <c r="N2798" s="80" t="e">
        <v>#N/A</v>
      </c>
      <c r="O2798" s="80" t="e">
        <v>#N/A</v>
      </c>
      <c r="P2798" s="80" t="e">
        <v>#N/A</v>
      </c>
      <c r="Q2798" s="80" t="e">
        <v>#N/A</v>
      </c>
      <c r="R2798" s="80" t="e">
        <v>#N/A</v>
      </c>
      <c r="S2798" s="80" t="e">
        <v>#N/A</v>
      </c>
      <c r="T2798" s="80">
        <v>0</v>
      </c>
      <c r="U2798" s="7" t="e">
        <v>#N/A</v>
      </c>
      <c r="V2798" s="80" t="e">
        <v>#N/A</v>
      </c>
      <c r="W2798" s="80" t="e">
        <v>#N/A</v>
      </c>
      <c r="X2798" s="80" t="e">
        <v>#N/A</v>
      </c>
      <c r="Y2798" s="7">
        <v>0</v>
      </c>
      <c r="Z2798" s="7">
        <f t="shared" si="345"/>
        <v>0</v>
      </c>
      <c r="AA2798" s="7">
        <f t="shared" si="346"/>
        <v>0</v>
      </c>
      <c r="AB2798" s="7" t="b">
        <f t="shared" si="347"/>
        <v>1</v>
      </c>
      <c r="AC2798" s="7" t="b">
        <f t="shared" si="348"/>
        <v>0</v>
      </c>
      <c r="AD2798" s="7" t="b">
        <f t="shared" si="349"/>
        <v>1</v>
      </c>
      <c r="AE2798" s="7" t="b">
        <f t="shared" si="350"/>
        <v>0</v>
      </c>
      <c r="AF2798" s="7" t="b">
        <f t="shared" si="351"/>
        <v>0</v>
      </c>
      <c r="AH2798" t="b">
        <f>AND(Table252102[[#This Row],[Developmental toxicity]:[Reproductive toxicity]])</f>
        <v>0</v>
      </c>
    </row>
    <row r="2799" spans="1:34" x14ac:dyDescent="0.25">
      <c r="A2799" s="3">
        <f t="shared" si="344"/>
        <v>2798</v>
      </c>
      <c r="B2799" s="86" t="s">
        <v>1440</v>
      </c>
      <c r="C2799" s="18" t="s">
        <v>2613</v>
      </c>
      <c r="D2799" s="18" t="s">
        <v>3571</v>
      </c>
      <c r="E2799" s="79" t="s">
        <v>7886</v>
      </c>
      <c r="F2799" s="17" t="s">
        <v>8725</v>
      </c>
      <c r="G2799" s="17" t="s">
        <v>10352</v>
      </c>
      <c r="H2799" s="17" t="s">
        <v>10352</v>
      </c>
      <c r="I2799" s="17" t="s">
        <v>10353</v>
      </c>
      <c r="J2799" s="88"/>
      <c r="K2799" s="80" t="e">
        <v>#N/A</v>
      </c>
      <c r="L2799" s="80" t="e">
        <v>#N/A</v>
      </c>
      <c r="M2799" s="80" t="e">
        <v>#N/A</v>
      </c>
      <c r="N2799" s="80" t="e">
        <v>#N/A</v>
      </c>
      <c r="O2799" s="80" t="e">
        <v>#N/A</v>
      </c>
      <c r="P2799" s="80" t="e">
        <v>#N/A</v>
      </c>
      <c r="Q2799" s="80" t="e">
        <v>#N/A</v>
      </c>
      <c r="R2799" s="80" t="e">
        <v>#N/A</v>
      </c>
      <c r="S2799" s="80" t="e">
        <v>#N/A</v>
      </c>
      <c r="T2799" s="80">
        <v>0</v>
      </c>
      <c r="U2799" s="7" t="e">
        <v>#N/A</v>
      </c>
      <c r="V2799" s="80" t="e">
        <v>#N/A</v>
      </c>
      <c r="W2799" s="80" t="e">
        <v>#N/A</v>
      </c>
      <c r="X2799" s="80" t="e">
        <v>#N/A</v>
      </c>
      <c r="Y2799" s="7" t="e">
        <v>#N/A</v>
      </c>
      <c r="Z2799" s="7">
        <f t="shared" si="345"/>
        <v>0</v>
      </c>
      <c r="AA2799" s="7">
        <f t="shared" si="346"/>
        <v>0</v>
      </c>
      <c r="AB2799" s="7" t="b">
        <f t="shared" si="347"/>
        <v>1</v>
      </c>
      <c r="AC2799" s="7" t="b">
        <f t="shared" si="348"/>
        <v>0</v>
      </c>
      <c r="AD2799" s="7" t="b">
        <f t="shared" si="349"/>
        <v>1</v>
      </c>
      <c r="AE2799" s="7" t="b">
        <f t="shared" si="350"/>
        <v>0</v>
      </c>
      <c r="AF2799" s="7" t="b">
        <f t="shared" si="351"/>
        <v>0</v>
      </c>
      <c r="AH2799" t="b">
        <f>AND(Table252102[[#This Row],[Developmental toxicity]:[Reproductive toxicity]])</f>
        <v>0</v>
      </c>
    </row>
    <row r="2800" spans="1:34" x14ac:dyDescent="0.25">
      <c r="A2800" s="3">
        <f t="shared" si="344"/>
        <v>2799</v>
      </c>
      <c r="B2800" s="86"/>
      <c r="C2800" s="17" t="s">
        <v>21086</v>
      </c>
      <c r="D2800" s="18" t="s">
        <v>20690</v>
      </c>
      <c r="E2800" s="83" t="s">
        <v>20888</v>
      </c>
      <c r="F2800" s="17" t="s">
        <v>21294</v>
      </c>
      <c r="G2800" s="17" t="s">
        <v>21295</v>
      </c>
      <c r="H2800" s="17" t="s">
        <v>21295</v>
      </c>
      <c r="I2800" s="17" t="s">
        <v>21296</v>
      </c>
      <c r="J2800" s="88"/>
      <c r="K2800" s="80" t="e">
        <v>#N/A</v>
      </c>
      <c r="L2800" s="80" t="e">
        <v>#N/A</v>
      </c>
      <c r="M2800" s="80" t="e">
        <v>#N/A</v>
      </c>
      <c r="N2800" s="80" t="e">
        <v>#N/A</v>
      </c>
      <c r="O2800" s="80" t="e">
        <v>#N/A</v>
      </c>
      <c r="P2800" s="80" t="e">
        <v>#N/A</v>
      </c>
      <c r="Q2800" s="80" t="e">
        <v>#N/A</v>
      </c>
      <c r="R2800" s="80" t="e">
        <v>#N/A</v>
      </c>
      <c r="S2800" s="80" t="e">
        <v>#N/A</v>
      </c>
      <c r="T2800" s="80" t="e">
        <v>#N/A</v>
      </c>
      <c r="U2800" s="7" t="e">
        <v>#N/A</v>
      </c>
      <c r="V2800" s="80" t="e">
        <v>#N/A</v>
      </c>
      <c r="W2800" s="80" t="e">
        <v>#N/A</v>
      </c>
      <c r="X2800" s="80" t="e">
        <v>#N/A</v>
      </c>
      <c r="Y2800" s="7">
        <v>0</v>
      </c>
      <c r="Z2800" s="7">
        <f t="shared" si="345"/>
        <v>0</v>
      </c>
      <c r="AA2800" s="7">
        <f t="shared" si="346"/>
        <v>0</v>
      </c>
      <c r="AB2800" s="7" t="b">
        <f t="shared" si="347"/>
        <v>1</v>
      </c>
      <c r="AC2800" s="7" t="b">
        <f t="shared" si="348"/>
        <v>0</v>
      </c>
      <c r="AD2800" s="7" t="b">
        <f t="shared" si="349"/>
        <v>0</v>
      </c>
      <c r="AE2800" s="7" t="b">
        <f t="shared" si="350"/>
        <v>0</v>
      </c>
      <c r="AF2800" s="7" t="b">
        <f t="shared" si="351"/>
        <v>0</v>
      </c>
      <c r="AH2800" t="b">
        <f>AND(Table252102[[#This Row],[Developmental toxicity]:[Reproductive toxicity]])</f>
        <v>0</v>
      </c>
    </row>
    <row r="2801" spans="1:34" x14ac:dyDescent="0.25">
      <c r="A2801" s="3">
        <f t="shared" si="344"/>
        <v>2800</v>
      </c>
      <c r="B2801" s="86"/>
      <c r="C2801" s="18" t="s">
        <v>13056</v>
      </c>
      <c r="D2801" s="18" t="s">
        <v>13055</v>
      </c>
      <c r="E2801" s="70" t="s">
        <v>17278</v>
      </c>
      <c r="F2801" s="18" t="s">
        <v>17279</v>
      </c>
      <c r="G2801" s="18" t="s">
        <v>17280</v>
      </c>
      <c r="H2801" s="18" t="s">
        <v>17280</v>
      </c>
      <c r="I2801" s="18" t="s">
        <v>17281</v>
      </c>
      <c r="J2801" s="88"/>
      <c r="K2801" s="80" t="e">
        <v>#N/A</v>
      </c>
      <c r="L2801" s="80" t="e">
        <v>#N/A</v>
      </c>
      <c r="M2801" s="80" t="e">
        <v>#N/A</v>
      </c>
      <c r="N2801" s="80" t="e">
        <v>#N/A</v>
      </c>
      <c r="O2801" s="80" t="e">
        <v>#N/A</v>
      </c>
      <c r="P2801" s="80" t="e">
        <v>#N/A</v>
      </c>
      <c r="Q2801" s="80" t="e">
        <v>#N/A</v>
      </c>
      <c r="R2801" s="80" t="e">
        <v>#N/A</v>
      </c>
      <c r="S2801" s="80" t="e">
        <v>#N/A</v>
      </c>
      <c r="T2801" s="80" t="e">
        <v>#N/A</v>
      </c>
      <c r="U2801" s="7" t="e">
        <v>#N/A</v>
      </c>
      <c r="V2801" s="80" t="e">
        <v>#N/A</v>
      </c>
      <c r="W2801" s="18">
        <v>0</v>
      </c>
      <c r="X2801" s="18" t="e">
        <v>#N/A</v>
      </c>
      <c r="Y2801" s="7" t="e">
        <v>#N/A</v>
      </c>
      <c r="Z2801" s="7">
        <f t="shared" si="345"/>
        <v>0</v>
      </c>
      <c r="AA2801" s="7">
        <f t="shared" si="346"/>
        <v>0</v>
      </c>
      <c r="AB2801" s="7" t="b">
        <f t="shared" si="347"/>
        <v>0</v>
      </c>
      <c r="AC2801" s="7" t="b">
        <f t="shared" si="348"/>
        <v>1</v>
      </c>
      <c r="AD2801" s="7" t="b">
        <f t="shared" si="349"/>
        <v>0</v>
      </c>
      <c r="AE2801" s="7" t="b">
        <f t="shared" si="350"/>
        <v>1</v>
      </c>
      <c r="AF2801" s="7" t="b">
        <f t="shared" si="351"/>
        <v>0</v>
      </c>
      <c r="AH2801" t="b">
        <f>AND(Table252102[[#This Row],[Developmental toxicity]:[Reproductive toxicity]])</f>
        <v>0</v>
      </c>
    </row>
    <row r="2802" spans="1:34" x14ac:dyDescent="0.25">
      <c r="A2802" s="3">
        <f t="shared" si="344"/>
        <v>2801</v>
      </c>
      <c r="B2802" s="86"/>
      <c r="C2802" s="18" t="s">
        <v>12348</v>
      </c>
      <c r="D2802" s="18" t="s">
        <v>12347</v>
      </c>
      <c r="E2802" s="70" t="s">
        <v>16173</v>
      </c>
      <c r="F2802" s="18" t="s">
        <v>16174</v>
      </c>
      <c r="G2802" s="18" t="s">
        <v>16175</v>
      </c>
      <c r="H2802" s="18" t="s">
        <v>16175</v>
      </c>
      <c r="I2802" s="18" t="s">
        <v>16176</v>
      </c>
      <c r="J2802" s="88"/>
      <c r="K2802" s="80" t="e">
        <v>#N/A</v>
      </c>
      <c r="L2802" s="80" t="e">
        <v>#N/A</v>
      </c>
      <c r="M2802" s="80" t="e">
        <v>#N/A</v>
      </c>
      <c r="N2802" s="80" t="e">
        <v>#N/A</v>
      </c>
      <c r="O2802" s="80" t="e">
        <v>#N/A</v>
      </c>
      <c r="P2802" s="80" t="e">
        <v>#N/A</v>
      </c>
      <c r="Q2802" s="80" t="e">
        <v>#N/A</v>
      </c>
      <c r="R2802" s="80" t="e">
        <v>#N/A</v>
      </c>
      <c r="S2802" s="80" t="e">
        <v>#N/A</v>
      </c>
      <c r="T2802" s="80" t="e">
        <v>#N/A</v>
      </c>
      <c r="U2802" s="7" t="e">
        <v>#N/A</v>
      </c>
      <c r="V2802" s="80" t="e">
        <v>#N/A</v>
      </c>
      <c r="W2802" s="18">
        <v>0</v>
      </c>
      <c r="X2802" s="18" t="e">
        <v>#N/A</v>
      </c>
      <c r="Y2802" s="7" t="e">
        <v>#N/A</v>
      </c>
      <c r="Z2802" s="7">
        <f t="shared" si="345"/>
        <v>0</v>
      </c>
      <c r="AA2802" s="7">
        <f t="shared" si="346"/>
        <v>0</v>
      </c>
      <c r="AB2802" s="7" t="b">
        <f t="shared" si="347"/>
        <v>0</v>
      </c>
      <c r="AC2802" s="7" t="b">
        <f t="shared" si="348"/>
        <v>1</v>
      </c>
      <c r="AD2802" s="7" t="b">
        <f t="shared" si="349"/>
        <v>0</v>
      </c>
      <c r="AE2802" s="7" t="b">
        <f t="shared" si="350"/>
        <v>1</v>
      </c>
      <c r="AF2802" s="7" t="b">
        <f t="shared" si="351"/>
        <v>0</v>
      </c>
      <c r="AH2802" t="b">
        <f>AND(Table252102[[#This Row],[Developmental toxicity]:[Reproductive toxicity]])</f>
        <v>0</v>
      </c>
    </row>
    <row r="2803" spans="1:34" x14ac:dyDescent="0.25">
      <c r="A2803" s="3">
        <f t="shared" si="344"/>
        <v>2802</v>
      </c>
      <c r="B2803" s="86"/>
      <c r="C2803" s="18" t="s">
        <v>13054</v>
      </c>
      <c r="D2803" s="18" t="s">
        <v>13053</v>
      </c>
      <c r="E2803" s="70" t="s">
        <v>17274</v>
      </c>
      <c r="F2803" s="18" t="s">
        <v>17275</v>
      </c>
      <c r="G2803" s="18" t="s">
        <v>17276</v>
      </c>
      <c r="H2803" s="18" t="s">
        <v>17276</v>
      </c>
      <c r="I2803" s="18" t="s">
        <v>17277</v>
      </c>
      <c r="J2803" s="88"/>
      <c r="K2803" s="80" t="e">
        <v>#N/A</v>
      </c>
      <c r="L2803" s="80" t="e">
        <v>#N/A</v>
      </c>
      <c r="M2803" s="80" t="e">
        <v>#N/A</v>
      </c>
      <c r="N2803" s="80" t="e">
        <v>#N/A</v>
      </c>
      <c r="O2803" s="80" t="e">
        <v>#N/A</v>
      </c>
      <c r="P2803" s="80" t="e">
        <v>#N/A</v>
      </c>
      <c r="Q2803" s="80" t="e">
        <v>#N/A</v>
      </c>
      <c r="R2803" s="80" t="e">
        <v>#N/A</v>
      </c>
      <c r="S2803" s="80" t="e">
        <v>#N/A</v>
      </c>
      <c r="T2803" s="80" t="e">
        <v>#N/A</v>
      </c>
      <c r="U2803" s="7" t="e">
        <v>#N/A</v>
      </c>
      <c r="V2803" s="80" t="e">
        <v>#N/A</v>
      </c>
      <c r="W2803" s="18">
        <v>0</v>
      </c>
      <c r="X2803" s="18" t="e">
        <v>#N/A</v>
      </c>
      <c r="Y2803" s="7" t="e">
        <v>#N/A</v>
      </c>
      <c r="Z2803" s="7">
        <f t="shared" si="345"/>
        <v>0</v>
      </c>
      <c r="AA2803" s="7">
        <f t="shared" si="346"/>
        <v>0</v>
      </c>
      <c r="AB2803" s="7" t="b">
        <f t="shared" si="347"/>
        <v>0</v>
      </c>
      <c r="AC2803" s="7" t="b">
        <f t="shared" si="348"/>
        <v>1</v>
      </c>
      <c r="AD2803" s="7" t="b">
        <f t="shared" si="349"/>
        <v>0</v>
      </c>
      <c r="AE2803" s="7" t="b">
        <f t="shared" si="350"/>
        <v>1</v>
      </c>
      <c r="AF2803" s="7" t="b">
        <f t="shared" si="351"/>
        <v>0</v>
      </c>
      <c r="AH2803" t="b">
        <f>AND(Table252102[[#This Row],[Developmental toxicity]:[Reproductive toxicity]])</f>
        <v>0</v>
      </c>
    </row>
    <row r="2804" spans="1:34" x14ac:dyDescent="0.25">
      <c r="A2804" s="3">
        <f t="shared" si="344"/>
        <v>2803</v>
      </c>
      <c r="B2804" s="86"/>
      <c r="C2804" s="18" t="s">
        <v>12954</v>
      </c>
      <c r="D2804" s="18" t="s">
        <v>12953</v>
      </c>
      <c r="E2804" s="70" t="s">
        <v>17105</v>
      </c>
      <c r="F2804" s="18" t="s">
        <v>17106</v>
      </c>
      <c r="G2804" s="18" t="s">
        <v>17107</v>
      </c>
      <c r="H2804" s="18" t="s">
        <v>17107</v>
      </c>
      <c r="I2804" s="18" t="s">
        <v>17108</v>
      </c>
      <c r="J2804" s="88"/>
      <c r="K2804" s="80" t="e">
        <v>#N/A</v>
      </c>
      <c r="L2804" s="80" t="e">
        <v>#N/A</v>
      </c>
      <c r="M2804" s="80" t="e">
        <v>#N/A</v>
      </c>
      <c r="N2804" s="80" t="e">
        <v>#N/A</v>
      </c>
      <c r="O2804" s="80" t="e">
        <v>#N/A</v>
      </c>
      <c r="P2804" s="80" t="e">
        <v>#N/A</v>
      </c>
      <c r="Q2804" s="80" t="e">
        <v>#N/A</v>
      </c>
      <c r="R2804" s="80" t="e">
        <v>#N/A</v>
      </c>
      <c r="S2804" s="80" t="e">
        <v>#N/A</v>
      </c>
      <c r="T2804" s="80" t="e">
        <v>#N/A</v>
      </c>
      <c r="U2804" s="7" t="e">
        <v>#N/A</v>
      </c>
      <c r="V2804" s="80" t="e">
        <v>#N/A</v>
      </c>
      <c r="W2804" s="80">
        <v>0</v>
      </c>
      <c r="X2804" s="80" t="e">
        <v>#N/A</v>
      </c>
      <c r="Y2804" s="7">
        <v>0</v>
      </c>
      <c r="Z2804" s="7">
        <f t="shared" si="345"/>
        <v>0</v>
      </c>
      <c r="AA2804" s="7">
        <f t="shared" si="346"/>
        <v>0</v>
      </c>
      <c r="AB2804" s="7" t="b">
        <f t="shared" si="347"/>
        <v>1</v>
      </c>
      <c r="AC2804" s="7" t="b">
        <f t="shared" si="348"/>
        <v>1</v>
      </c>
      <c r="AD2804" s="7" t="b">
        <f t="shared" si="349"/>
        <v>0</v>
      </c>
      <c r="AE2804" s="7" t="b">
        <f t="shared" si="350"/>
        <v>1</v>
      </c>
      <c r="AF2804" s="7" t="b">
        <f t="shared" si="351"/>
        <v>0</v>
      </c>
      <c r="AH2804" t="b">
        <f>AND(Table252102[[#This Row],[Developmental toxicity]:[Reproductive toxicity]])</f>
        <v>1</v>
      </c>
    </row>
    <row r="2805" spans="1:34" x14ac:dyDescent="0.25">
      <c r="A2805" s="3">
        <f t="shared" si="344"/>
        <v>2804</v>
      </c>
      <c r="B2805" s="86">
        <v>341</v>
      </c>
      <c r="C2805" s="18" t="s">
        <v>840</v>
      </c>
      <c r="D2805" s="18" t="s">
        <v>5256</v>
      </c>
      <c r="E2805" s="70" t="s">
        <v>4784</v>
      </c>
      <c r="F2805" s="18" t="s">
        <v>5700</v>
      </c>
      <c r="G2805" s="18" t="s">
        <v>841</v>
      </c>
      <c r="H2805" s="18" t="s">
        <v>6642</v>
      </c>
      <c r="I2805" s="18" t="s">
        <v>6643</v>
      </c>
      <c r="J2805" s="88" t="s">
        <v>1436</v>
      </c>
      <c r="K2805" s="80" t="e">
        <v>#N/A</v>
      </c>
      <c r="L2805" s="80">
        <v>1</v>
      </c>
      <c r="M2805" s="80" t="e">
        <v>#N/A</v>
      </c>
      <c r="N2805" s="80" t="e">
        <v>#N/A</v>
      </c>
      <c r="O2805" s="80" t="e">
        <v>#N/A</v>
      </c>
      <c r="P2805" s="80" t="e">
        <v>#N/A</v>
      </c>
      <c r="Q2805" s="80" t="e">
        <v>#N/A</v>
      </c>
      <c r="R2805" s="80" t="e">
        <v>#N/A</v>
      </c>
      <c r="S2805" s="80" t="e">
        <v>#N/A</v>
      </c>
      <c r="T2805" s="80" t="e">
        <v>#N/A</v>
      </c>
      <c r="U2805" s="7" t="e">
        <v>#N/A</v>
      </c>
      <c r="V2805" s="80" t="e">
        <v>#N/A</v>
      </c>
      <c r="W2805" s="80" t="e">
        <v>#N/A</v>
      </c>
      <c r="X2805" s="80">
        <v>0</v>
      </c>
      <c r="Y2805" s="7">
        <v>1</v>
      </c>
      <c r="Z2805" s="7">
        <f t="shared" si="345"/>
        <v>1</v>
      </c>
      <c r="AA2805" s="7">
        <f t="shared" si="346"/>
        <v>1</v>
      </c>
      <c r="AB2805" s="7" t="b">
        <f t="shared" si="347"/>
        <v>1</v>
      </c>
      <c r="AC2805" s="7" t="b">
        <f t="shared" si="348"/>
        <v>0</v>
      </c>
      <c r="AD2805" s="7" t="b">
        <f t="shared" si="349"/>
        <v>0</v>
      </c>
      <c r="AE2805" s="7" t="b">
        <f t="shared" si="350"/>
        <v>0</v>
      </c>
      <c r="AF2805" s="7" t="b">
        <f t="shared" si="351"/>
        <v>0</v>
      </c>
      <c r="AH2805" t="b">
        <f>AND(Table252102[[#This Row],[Developmental toxicity]:[Reproductive toxicity]])</f>
        <v>0</v>
      </c>
    </row>
    <row r="2806" spans="1:34" x14ac:dyDescent="0.25">
      <c r="A2806" s="3">
        <f t="shared" si="344"/>
        <v>2805</v>
      </c>
      <c r="B2806" s="86"/>
      <c r="C2806" s="18" t="s">
        <v>20642</v>
      </c>
      <c r="D2806" s="18" t="s">
        <v>19316</v>
      </c>
      <c r="E2806" s="70" t="s">
        <v>20397</v>
      </c>
      <c r="F2806" s="18" t="s">
        <v>20055</v>
      </c>
      <c r="G2806" s="18" t="s">
        <v>20056</v>
      </c>
      <c r="H2806" s="18" t="s">
        <v>20056</v>
      </c>
      <c r="I2806" s="18" t="s">
        <v>20057</v>
      </c>
      <c r="J2806" s="88" t="s">
        <v>20</v>
      </c>
      <c r="K2806" s="80" t="e">
        <v>#N/A</v>
      </c>
      <c r="L2806" s="80" t="e">
        <v>#N/A</v>
      </c>
      <c r="M2806" s="80" t="e">
        <v>#N/A</v>
      </c>
      <c r="N2806" s="80" t="e">
        <v>#N/A</v>
      </c>
      <c r="O2806" s="80" t="e">
        <v>#N/A</v>
      </c>
      <c r="P2806" s="80" t="e">
        <v>#N/A</v>
      </c>
      <c r="Q2806" s="80" t="e">
        <v>#N/A</v>
      </c>
      <c r="R2806" s="80" t="e">
        <v>#N/A</v>
      </c>
      <c r="S2806" s="80" t="e">
        <v>#N/A</v>
      </c>
      <c r="T2806" s="80" t="e">
        <v>#N/A</v>
      </c>
      <c r="U2806" s="7" t="e">
        <v>#N/A</v>
      </c>
      <c r="V2806" s="80" t="e">
        <v>#N/A</v>
      </c>
      <c r="W2806" s="80" t="e">
        <v>#N/A</v>
      </c>
      <c r="X2806" s="80">
        <v>1</v>
      </c>
      <c r="Y2806" s="7" t="e">
        <v>#N/A</v>
      </c>
      <c r="Z2806" s="7">
        <f t="shared" si="345"/>
        <v>1</v>
      </c>
      <c r="AA2806" s="7">
        <f t="shared" si="346"/>
        <v>1</v>
      </c>
      <c r="AB2806" s="7" t="b">
        <f t="shared" si="347"/>
        <v>1</v>
      </c>
      <c r="AC2806" s="7" t="b">
        <f t="shared" si="348"/>
        <v>0</v>
      </c>
      <c r="AD2806" s="7" t="b">
        <f t="shared" si="349"/>
        <v>0</v>
      </c>
      <c r="AE2806" s="7" t="b">
        <f t="shared" si="350"/>
        <v>0</v>
      </c>
      <c r="AF2806" s="7" t="b">
        <f t="shared" si="351"/>
        <v>0</v>
      </c>
      <c r="AH2806" t="b">
        <f>AND(Table252102[[#This Row],[Developmental toxicity]:[Reproductive toxicity]])</f>
        <v>0</v>
      </c>
    </row>
    <row r="2807" spans="1:34" x14ac:dyDescent="0.25">
      <c r="A2807" s="3">
        <f t="shared" si="344"/>
        <v>2806</v>
      </c>
      <c r="B2807" s="86">
        <v>595</v>
      </c>
      <c r="C2807" s="18" t="s">
        <v>1247</v>
      </c>
      <c r="D2807" s="18" t="s">
        <v>5399</v>
      </c>
      <c r="E2807" s="70" t="s">
        <v>4970</v>
      </c>
      <c r="F2807" s="18" t="s">
        <v>5876</v>
      </c>
      <c r="G2807" s="18" t="s">
        <v>1248</v>
      </c>
      <c r="H2807" s="18" t="s">
        <v>6890</v>
      </c>
      <c r="I2807" s="18" t="s">
        <v>6891</v>
      </c>
      <c r="J2807" s="88" t="s">
        <v>1431</v>
      </c>
      <c r="K2807" s="80" t="e">
        <v>#N/A</v>
      </c>
      <c r="L2807" s="80">
        <v>1</v>
      </c>
      <c r="M2807" s="80" t="e">
        <v>#N/A</v>
      </c>
      <c r="N2807" s="80" t="e">
        <v>#N/A</v>
      </c>
      <c r="O2807" s="80" t="e">
        <v>#N/A</v>
      </c>
      <c r="P2807" s="80" t="e">
        <v>#N/A</v>
      </c>
      <c r="Q2807" s="80" t="e">
        <v>#N/A</v>
      </c>
      <c r="R2807" s="80" t="e">
        <v>#N/A</v>
      </c>
      <c r="S2807" s="80" t="e">
        <v>#N/A</v>
      </c>
      <c r="T2807" s="80" t="e">
        <v>#N/A</v>
      </c>
      <c r="U2807" s="7" t="e">
        <v>#N/A</v>
      </c>
      <c r="V2807" s="80" t="e">
        <v>#N/A</v>
      </c>
      <c r="W2807" s="80">
        <v>1</v>
      </c>
      <c r="X2807" s="80">
        <v>1</v>
      </c>
      <c r="Y2807" s="7">
        <v>1</v>
      </c>
      <c r="Z2807" s="7">
        <f t="shared" si="345"/>
        <v>1</v>
      </c>
      <c r="AA2807" s="7">
        <f t="shared" si="346"/>
        <v>1</v>
      </c>
      <c r="AB2807" s="7" t="b">
        <f t="shared" si="347"/>
        <v>1</v>
      </c>
      <c r="AC2807" s="7" t="b">
        <f t="shared" si="348"/>
        <v>1</v>
      </c>
      <c r="AD2807" s="7" t="b">
        <f t="shared" si="349"/>
        <v>0</v>
      </c>
      <c r="AE2807" s="7" t="b">
        <f t="shared" si="350"/>
        <v>1</v>
      </c>
      <c r="AF2807" s="7" t="b">
        <f t="shared" si="351"/>
        <v>0</v>
      </c>
      <c r="AH2807" t="b">
        <f>AND(Table252102[[#This Row],[Developmental toxicity]:[Reproductive toxicity]])</f>
        <v>1</v>
      </c>
    </row>
    <row r="2808" spans="1:34" x14ac:dyDescent="0.25">
      <c r="A2808" s="3">
        <f t="shared" ref="A2808:A2871" si="352">ROW(A2807)</f>
        <v>2807</v>
      </c>
      <c r="B2808" s="86" t="s">
        <v>1440</v>
      </c>
      <c r="C2808" s="18" t="s">
        <v>2292</v>
      </c>
      <c r="D2808" s="18" t="s">
        <v>3207</v>
      </c>
      <c r="E2808" s="79" t="s">
        <v>7570</v>
      </c>
      <c r="F2808" s="17" t="s">
        <v>8417</v>
      </c>
      <c r="G2808" s="17" t="s">
        <v>9665</v>
      </c>
      <c r="H2808" s="17" t="s">
        <v>9665</v>
      </c>
      <c r="I2808" s="17" t="s">
        <v>9666</v>
      </c>
      <c r="J2808" s="88"/>
      <c r="K2808" s="80" t="e">
        <v>#N/A</v>
      </c>
      <c r="L2808" s="80" t="e">
        <v>#N/A</v>
      </c>
      <c r="M2808" s="80" t="e">
        <v>#N/A</v>
      </c>
      <c r="N2808" s="80" t="e">
        <v>#N/A</v>
      </c>
      <c r="O2808" s="80" t="e">
        <v>#N/A</v>
      </c>
      <c r="P2808" s="80" t="e">
        <v>#N/A</v>
      </c>
      <c r="Q2808" s="80" t="e">
        <v>#N/A</v>
      </c>
      <c r="R2808" s="80" t="e">
        <v>#N/A</v>
      </c>
      <c r="S2808" s="80" t="e">
        <v>#N/A</v>
      </c>
      <c r="T2808" s="80">
        <v>0</v>
      </c>
      <c r="U2808" s="7" t="e">
        <v>#N/A</v>
      </c>
      <c r="V2808" s="80" t="e">
        <v>#N/A</v>
      </c>
      <c r="W2808" s="80" t="e">
        <v>#N/A</v>
      </c>
      <c r="X2808" s="80" t="e">
        <v>#N/A</v>
      </c>
      <c r="Y2808" s="7" t="e">
        <v>#N/A</v>
      </c>
      <c r="Z2808" s="7">
        <f t="shared" ref="Z2808:Z2871" si="353">IF(COUNTIF(K2808:Y2808,1)&gt;0,1,0)</f>
        <v>0</v>
      </c>
      <c r="AA2808" s="7">
        <f t="shared" ref="AA2808:AA2871" si="354">IF(COUNTIF(K2808:Y2808,1)&gt;COUNTIF(K2808:Y2808,0),1,0)</f>
        <v>0</v>
      </c>
      <c r="AB2808" s="7" t="b">
        <f t="shared" ref="AB2808:AB2871" si="355">OR(IF(COUNT(K2808)&gt;0,TRUE,FALSE),IF(COUNT(M2808)&gt;0,TRUE,FALSE),IF(COUNT(T2808:V2808)&gt;0,TRUE,FALSE),IF(COUNT(X2808:Y2808)&gt;0,TRUE,FALSE))</f>
        <v>1</v>
      </c>
      <c r="AC2808" s="7" t="b">
        <f t="shared" ref="AC2808:AC2871" si="356">OR(IF(COUNT(N2808:S2808)&gt;0,TRUE,FALSE),IF(COUNT(W2808)&gt;0,TRUE,FALSE))</f>
        <v>0</v>
      </c>
      <c r="AD2808" s="7" t="b">
        <f t="shared" ref="AD2808:AD2871" si="357">OR(IF(COUNT(T2808:V2808)&gt;0,TRUE,FALSE),IF(COUNT(P2808:S2808)&gt;0,TRUE,FALSE))</f>
        <v>1</v>
      </c>
      <c r="AE2808" s="7" t="b">
        <f t="shared" ref="AE2808:AE2871" si="358">OR(IF(COUNT(K2808)&gt;0,TRUE,FALSE),,IF(COUNT(W2808)&gt;0,TRUE,FALSE),IF(COUNT(M2808:O2808)&gt;0,TRUE,FALSE))</f>
        <v>0</v>
      </c>
      <c r="AF2808" s="7" t="b">
        <f t="shared" ref="AF2808:AF2871" si="359">OR(IF(COUNT(U2808:V2808)&gt;0,TRUE,FALSE),IF(COUNT(M2808)&gt;0,TRUE,FALSE),IF(COUNT(N2808:S2808)&gt;0,TRUE,FALSE))</f>
        <v>0</v>
      </c>
      <c r="AH2808" t="b">
        <f>AND(Table252102[[#This Row],[Developmental toxicity]:[Reproductive toxicity]])</f>
        <v>0</v>
      </c>
    </row>
    <row r="2809" spans="1:34" x14ac:dyDescent="0.25">
      <c r="A2809" s="3">
        <f t="shared" si="352"/>
        <v>2808</v>
      </c>
      <c r="B2809" s="86" t="s">
        <v>1440</v>
      </c>
      <c r="C2809" s="18" t="s">
        <v>2250</v>
      </c>
      <c r="D2809" s="18" t="s">
        <v>3155</v>
      </c>
      <c r="E2809" s="79" t="s">
        <v>7528</v>
      </c>
      <c r="F2809" s="17" t="s">
        <v>8376</v>
      </c>
      <c r="G2809" s="17" t="s">
        <v>9578</v>
      </c>
      <c r="H2809" s="17" t="s">
        <v>9578</v>
      </c>
      <c r="I2809" s="17" t="s">
        <v>9579</v>
      </c>
      <c r="J2809" s="88"/>
      <c r="K2809" s="80" t="e">
        <v>#N/A</v>
      </c>
      <c r="L2809" s="80" t="e">
        <v>#N/A</v>
      </c>
      <c r="M2809" s="80" t="e">
        <v>#N/A</v>
      </c>
      <c r="N2809" s="80" t="e">
        <v>#N/A</v>
      </c>
      <c r="O2809" s="80" t="e">
        <v>#N/A</v>
      </c>
      <c r="P2809" s="80" t="e">
        <v>#N/A</v>
      </c>
      <c r="Q2809" s="80" t="e">
        <v>#N/A</v>
      </c>
      <c r="R2809" s="80" t="e">
        <v>#N/A</v>
      </c>
      <c r="S2809" s="80" t="e">
        <v>#N/A</v>
      </c>
      <c r="T2809" s="80">
        <v>0</v>
      </c>
      <c r="U2809" s="7" t="e">
        <v>#N/A</v>
      </c>
      <c r="V2809" s="80" t="e">
        <v>#N/A</v>
      </c>
      <c r="W2809" s="18">
        <v>0</v>
      </c>
      <c r="X2809" s="18" t="e">
        <v>#N/A</v>
      </c>
      <c r="Y2809" s="7" t="e">
        <v>#N/A</v>
      </c>
      <c r="Z2809" s="7">
        <f t="shared" si="353"/>
        <v>0</v>
      </c>
      <c r="AA2809" s="7">
        <f t="shared" si="354"/>
        <v>0</v>
      </c>
      <c r="AB2809" s="7" t="b">
        <f t="shared" si="355"/>
        <v>1</v>
      </c>
      <c r="AC2809" s="7" t="b">
        <f t="shared" si="356"/>
        <v>1</v>
      </c>
      <c r="AD2809" s="7" t="b">
        <f t="shared" si="357"/>
        <v>1</v>
      </c>
      <c r="AE2809" s="7" t="b">
        <f t="shared" si="358"/>
        <v>1</v>
      </c>
      <c r="AF2809" s="7" t="b">
        <f t="shared" si="359"/>
        <v>0</v>
      </c>
      <c r="AH2809" t="b">
        <f>AND(Table252102[[#This Row],[Developmental toxicity]:[Reproductive toxicity]])</f>
        <v>1</v>
      </c>
    </row>
    <row r="2810" spans="1:34" x14ac:dyDescent="0.25">
      <c r="A2810" s="3">
        <f t="shared" si="352"/>
        <v>2809</v>
      </c>
      <c r="B2810" s="86"/>
      <c r="C2810" s="18" t="s">
        <v>20490</v>
      </c>
      <c r="D2810" s="18" t="s">
        <v>19162</v>
      </c>
      <c r="E2810" s="70" t="s">
        <v>20245</v>
      </c>
      <c r="F2810" s="18" t="s">
        <v>19539</v>
      </c>
      <c r="G2810" s="18" t="s">
        <v>19540</v>
      </c>
      <c r="H2810" s="18" t="s">
        <v>19538</v>
      </c>
      <c r="I2810" s="18" t="s">
        <v>19541</v>
      </c>
      <c r="J2810" s="88" t="s">
        <v>20</v>
      </c>
      <c r="K2810" s="80" t="e">
        <v>#N/A</v>
      </c>
      <c r="L2810" s="80" t="e">
        <v>#N/A</v>
      </c>
      <c r="M2810" s="80" t="e">
        <v>#N/A</v>
      </c>
      <c r="N2810" s="80" t="e">
        <v>#N/A</v>
      </c>
      <c r="O2810" s="80" t="e">
        <v>#N/A</v>
      </c>
      <c r="P2810" s="80" t="e">
        <v>#N/A</v>
      </c>
      <c r="Q2810" s="80" t="e">
        <v>#N/A</v>
      </c>
      <c r="R2810" s="80" t="e">
        <v>#N/A</v>
      </c>
      <c r="S2810" s="80" t="e">
        <v>#N/A</v>
      </c>
      <c r="T2810" s="80" t="e">
        <v>#N/A</v>
      </c>
      <c r="U2810" s="7" t="e">
        <v>#N/A</v>
      </c>
      <c r="V2810" s="80" t="e">
        <v>#N/A</v>
      </c>
      <c r="W2810" s="80" t="e">
        <v>#N/A</v>
      </c>
      <c r="X2810" s="80">
        <v>0</v>
      </c>
      <c r="Y2810" s="7" t="e">
        <v>#N/A</v>
      </c>
      <c r="Z2810" s="7">
        <f t="shared" si="353"/>
        <v>0</v>
      </c>
      <c r="AA2810" s="7">
        <f t="shared" si="354"/>
        <v>0</v>
      </c>
      <c r="AB2810" s="7" t="b">
        <f t="shared" si="355"/>
        <v>1</v>
      </c>
      <c r="AC2810" s="7" t="b">
        <f t="shared" si="356"/>
        <v>0</v>
      </c>
      <c r="AD2810" s="7" t="b">
        <f t="shared" si="357"/>
        <v>0</v>
      </c>
      <c r="AE2810" s="7" t="b">
        <f t="shared" si="358"/>
        <v>0</v>
      </c>
      <c r="AF2810" s="7" t="b">
        <f t="shared" si="359"/>
        <v>0</v>
      </c>
      <c r="AH2810" t="b">
        <f>AND(Table252102[[#This Row],[Developmental toxicity]:[Reproductive toxicity]])</f>
        <v>0</v>
      </c>
    </row>
    <row r="2811" spans="1:34" x14ac:dyDescent="0.25">
      <c r="A2811" s="3">
        <f t="shared" si="352"/>
        <v>2810</v>
      </c>
      <c r="B2811" s="86"/>
      <c r="C2811" s="18" t="s">
        <v>20469</v>
      </c>
      <c r="D2811" s="18" t="s">
        <v>19141</v>
      </c>
      <c r="E2811" s="70" t="s">
        <v>20224</v>
      </c>
      <c r="F2811" s="18" t="s">
        <v>19464</v>
      </c>
      <c r="G2811" s="18" t="s">
        <v>19465</v>
      </c>
      <c r="H2811" s="18" t="s">
        <v>19465</v>
      </c>
      <c r="I2811" s="18" t="s">
        <v>19466</v>
      </c>
      <c r="J2811" s="88" t="s">
        <v>20</v>
      </c>
      <c r="K2811" s="80" t="e">
        <v>#N/A</v>
      </c>
      <c r="L2811" s="80" t="e">
        <v>#N/A</v>
      </c>
      <c r="M2811" s="80" t="e">
        <v>#N/A</v>
      </c>
      <c r="N2811" s="80" t="e">
        <v>#N/A</v>
      </c>
      <c r="O2811" s="80" t="e">
        <v>#N/A</v>
      </c>
      <c r="P2811" s="80" t="e">
        <v>#N/A</v>
      </c>
      <c r="Q2811" s="80" t="e">
        <v>#N/A</v>
      </c>
      <c r="R2811" s="80" t="e">
        <v>#N/A</v>
      </c>
      <c r="S2811" s="80" t="e">
        <v>#N/A</v>
      </c>
      <c r="T2811" s="80" t="e">
        <v>#N/A</v>
      </c>
      <c r="U2811" s="7" t="e">
        <v>#N/A</v>
      </c>
      <c r="V2811" s="80" t="e">
        <v>#N/A</v>
      </c>
      <c r="W2811" s="80" t="e">
        <v>#N/A</v>
      </c>
      <c r="X2811" s="80">
        <v>1</v>
      </c>
      <c r="Y2811" s="7" t="e">
        <v>#N/A</v>
      </c>
      <c r="Z2811" s="7">
        <f t="shared" si="353"/>
        <v>1</v>
      </c>
      <c r="AA2811" s="7">
        <f t="shared" si="354"/>
        <v>1</v>
      </c>
      <c r="AB2811" s="7" t="b">
        <f t="shared" si="355"/>
        <v>1</v>
      </c>
      <c r="AC2811" s="7" t="b">
        <f t="shared" si="356"/>
        <v>0</v>
      </c>
      <c r="AD2811" s="7" t="b">
        <f t="shared" si="357"/>
        <v>0</v>
      </c>
      <c r="AE2811" s="7" t="b">
        <f t="shared" si="358"/>
        <v>0</v>
      </c>
      <c r="AF2811" s="7" t="b">
        <f t="shared" si="359"/>
        <v>0</v>
      </c>
      <c r="AH2811" t="b">
        <f>AND(Table252102[[#This Row],[Developmental toxicity]:[Reproductive toxicity]])</f>
        <v>0</v>
      </c>
    </row>
    <row r="2812" spans="1:34" x14ac:dyDescent="0.25">
      <c r="A2812" s="3">
        <f t="shared" si="352"/>
        <v>2811</v>
      </c>
      <c r="B2812" s="86" t="s">
        <v>1440</v>
      </c>
      <c r="C2812" s="18" t="s">
        <v>2581</v>
      </c>
      <c r="D2812" s="18" t="s">
        <v>3537</v>
      </c>
      <c r="E2812" s="79" t="s">
        <v>7855</v>
      </c>
      <c r="F2812" s="17" t="s">
        <v>8694</v>
      </c>
      <c r="G2812" s="17" t="s">
        <v>10276</v>
      </c>
      <c r="H2812" s="17" t="s">
        <v>10276</v>
      </c>
      <c r="I2812" s="17" t="s">
        <v>10277</v>
      </c>
      <c r="J2812" s="88"/>
      <c r="K2812" s="80" t="e">
        <v>#N/A</v>
      </c>
      <c r="L2812" s="80" t="e">
        <v>#N/A</v>
      </c>
      <c r="M2812" s="80" t="e">
        <v>#N/A</v>
      </c>
      <c r="N2812" s="80" t="e">
        <v>#N/A</v>
      </c>
      <c r="O2812" s="80" t="e">
        <v>#N/A</v>
      </c>
      <c r="P2812" s="80" t="e">
        <v>#N/A</v>
      </c>
      <c r="Q2812" s="80" t="e">
        <v>#N/A</v>
      </c>
      <c r="R2812" s="80" t="e">
        <v>#N/A</v>
      </c>
      <c r="S2812" s="80" t="e">
        <v>#N/A</v>
      </c>
      <c r="T2812" s="80">
        <v>0</v>
      </c>
      <c r="U2812" s="7" t="e">
        <v>#N/A</v>
      </c>
      <c r="V2812" s="80" t="e">
        <v>#N/A</v>
      </c>
      <c r="W2812" s="80" t="e">
        <v>#N/A</v>
      </c>
      <c r="X2812" s="80" t="e">
        <v>#N/A</v>
      </c>
      <c r="Y2812" s="7" t="e">
        <v>#N/A</v>
      </c>
      <c r="Z2812" s="7">
        <f t="shared" si="353"/>
        <v>0</v>
      </c>
      <c r="AA2812" s="7">
        <f t="shared" si="354"/>
        <v>0</v>
      </c>
      <c r="AB2812" s="7" t="b">
        <f t="shared" si="355"/>
        <v>1</v>
      </c>
      <c r="AC2812" s="7" t="b">
        <f t="shared" si="356"/>
        <v>0</v>
      </c>
      <c r="AD2812" s="7" t="b">
        <f t="shared" si="357"/>
        <v>1</v>
      </c>
      <c r="AE2812" s="7" t="b">
        <f t="shared" si="358"/>
        <v>0</v>
      </c>
      <c r="AF2812" s="7" t="b">
        <f t="shared" si="359"/>
        <v>0</v>
      </c>
      <c r="AH2812" t="b">
        <f>AND(Table252102[[#This Row],[Developmental toxicity]:[Reproductive toxicity]])</f>
        <v>0</v>
      </c>
    </row>
    <row r="2813" spans="1:34" x14ac:dyDescent="0.25">
      <c r="A2813" s="3">
        <f t="shared" si="352"/>
        <v>2812</v>
      </c>
      <c r="B2813" s="86" t="s">
        <v>1440</v>
      </c>
      <c r="C2813" s="18" t="s">
        <v>2235</v>
      </c>
      <c r="D2813" s="18" t="s">
        <v>3140</v>
      </c>
      <c r="E2813" s="79" t="s">
        <v>7513</v>
      </c>
      <c r="F2813" s="17" t="s">
        <v>8361</v>
      </c>
      <c r="G2813" s="17" t="s">
        <v>9541</v>
      </c>
      <c r="H2813" s="17" t="s">
        <v>9541</v>
      </c>
      <c r="I2813" s="17" t="s">
        <v>9542</v>
      </c>
      <c r="J2813" s="88"/>
      <c r="K2813" s="80" t="e">
        <v>#N/A</v>
      </c>
      <c r="L2813" s="80" t="e">
        <v>#N/A</v>
      </c>
      <c r="M2813" s="80" t="e">
        <v>#N/A</v>
      </c>
      <c r="N2813" s="80" t="e">
        <v>#N/A</v>
      </c>
      <c r="O2813" s="80" t="e">
        <v>#N/A</v>
      </c>
      <c r="P2813" s="80" t="e">
        <v>#N/A</v>
      </c>
      <c r="Q2813" s="80" t="e">
        <v>#N/A</v>
      </c>
      <c r="R2813" s="80" t="e">
        <v>#N/A</v>
      </c>
      <c r="S2813" s="80" t="e">
        <v>#N/A</v>
      </c>
      <c r="T2813" s="80">
        <v>0</v>
      </c>
      <c r="U2813" s="7" t="e">
        <v>#N/A</v>
      </c>
      <c r="V2813" s="80" t="e">
        <v>#N/A</v>
      </c>
      <c r="W2813" s="80" t="e">
        <v>#N/A</v>
      </c>
      <c r="X2813" s="80" t="e">
        <v>#N/A</v>
      </c>
      <c r="Y2813" s="7" t="e">
        <v>#N/A</v>
      </c>
      <c r="Z2813" s="7">
        <f t="shared" si="353"/>
        <v>0</v>
      </c>
      <c r="AA2813" s="7">
        <f t="shared" si="354"/>
        <v>0</v>
      </c>
      <c r="AB2813" s="7" t="b">
        <f t="shared" si="355"/>
        <v>1</v>
      </c>
      <c r="AC2813" s="7" t="b">
        <f t="shared" si="356"/>
        <v>0</v>
      </c>
      <c r="AD2813" s="7" t="b">
        <f t="shared" si="357"/>
        <v>1</v>
      </c>
      <c r="AE2813" s="7" t="b">
        <f t="shared" si="358"/>
        <v>0</v>
      </c>
      <c r="AF2813" s="7" t="b">
        <f t="shared" si="359"/>
        <v>0</v>
      </c>
      <c r="AH2813" t="b">
        <f>AND(Table252102[[#This Row],[Developmental toxicity]:[Reproductive toxicity]])</f>
        <v>0</v>
      </c>
    </row>
    <row r="2814" spans="1:34" x14ac:dyDescent="0.25">
      <c r="A2814" s="3">
        <f t="shared" si="352"/>
        <v>2813</v>
      </c>
      <c r="B2814" s="86" t="s">
        <v>1440</v>
      </c>
      <c r="C2814" s="18" t="s">
        <v>2244</v>
      </c>
      <c r="D2814" s="18" t="s">
        <v>3149</v>
      </c>
      <c r="E2814" s="79" t="s">
        <v>7522</v>
      </c>
      <c r="F2814" s="17" t="s">
        <v>8370</v>
      </c>
      <c r="G2814" s="17" t="s">
        <v>9563</v>
      </c>
      <c r="H2814" s="17" t="s">
        <v>9563</v>
      </c>
      <c r="I2814" s="17" t="s">
        <v>9564</v>
      </c>
      <c r="J2814" s="88"/>
      <c r="K2814" s="80" t="e">
        <v>#N/A</v>
      </c>
      <c r="L2814" s="80" t="e">
        <v>#N/A</v>
      </c>
      <c r="M2814" s="80" t="e">
        <v>#N/A</v>
      </c>
      <c r="N2814" s="80" t="e">
        <v>#N/A</v>
      </c>
      <c r="O2814" s="80" t="e">
        <v>#N/A</v>
      </c>
      <c r="P2814" s="80" t="e">
        <v>#N/A</v>
      </c>
      <c r="Q2814" s="80" t="e">
        <v>#N/A</v>
      </c>
      <c r="R2814" s="80" t="e">
        <v>#N/A</v>
      </c>
      <c r="S2814" s="80" t="e">
        <v>#N/A</v>
      </c>
      <c r="T2814" s="80">
        <v>0</v>
      </c>
      <c r="U2814" s="7" t="e">
        <v>#N/A</v>
      </c>
      <c r="V2814" s="80" t="e">
        <v>#N/A</v>
      </c>
      <c r="W2814" s="80" t="e">
        <v>#N/A</v>
      </c>
      <c r="X2814" s="80" t="e">
        <v>#N/A</v>
      </c>
      <c r="Y2814" s="7" t="e">
        <v>#N/A</v>
      </c>
      <c r="Z2814" s="7">
        <f t="shared" si="353"/>
        <v>0</v>
      </c>
      <c r="AA2814" s="7">
        <f t="shared" si="354"/>
        <v>0</v>
      </c>
      <c r="AB2814" s="7" t="b">
        <f t="shared" si="355"/>
        <v>1</v>
      </c>
      <c r="AC2814" s="7" t="b">
        <f t="shared" si="356"/>
        <v>0</v>
      </c>
      <c r="AD2814" s="7" t="b">
        <f t="shared" si="357"/>
        <v>1</v>
      </c>
      <c r="AE2814" s="7" t="b">
        <f t="shared" si="358"/>
        <v>0</v>
      </c>
      <c r="AF2814" s="7" t="b">
        <f t="shared" si="359"/>
        <v>0</v>
      </c>
      <c r="AH2814" t="b">
        <f>AND(Table252102[[#This Row],[Developmental toxicity]:[Reproductive toxicity]])</f>
        <v>0</v>
      </c>
    </row>
    <row r="2815" spans="1:34" x14ac:dyDescent="0.25">
      <c r="A2815" s="3">
        <f t="shared" si="352"/>
        <v>2814</v>
      </c>
      <c r="B2815" s="86" t="s">
        <v>1440</v>
      </c>
      <c r="C2815" s="18" t="s">
        <v>2236</v>
      </c>
      <c r="D2815" s="18" t="s">
        <v>3141</v>
      </c>
      <c r="E2815" s="79" t="s">
        <v>7514</v>
      </c>
      <c r="F2815" s="17" t="s">
        <v>8362</v>
      </c>
      <c r="G2815" s="17" t="s">
        <v>9543</v>
      </c>
      <c r="H2815" s="17" t="s">
        <v>9543</v>
      </c>
      <c r="I2815" s="17" t="s">
        <v>9544</v>
      </c>
      <c r="J2815" s="88"/>
      <c r="K2815" s="80" t="e">
        <v>#N/A</v>
      </c>
      <c r="L2815" s="80" t="e">
        <v>#N/A</v>
      </c>
      <c r="M2815" s="80" t="e">
        <v>#N/A</v>
      </c>
      <c r="N2815" s="80" t="e">
        <v>#N/A</v>
      </c>
      <c r="O2815" s="80" t="e">
        <v>#N/A</v>
      </c>
      <c r="P2815" s="80" t="e">
        <v>#N/A</v>
      </c>
      <c r="Q2815" s="80" t="e">
        <v>#N/A</v>
      </c>
      <c r="R2815" s="80" t="e">
        <v>#N/A</v>
      </c>
      <c r="S2815" s="80" t="e">
        <v>#N/A</v>
      </c>
      <c r="T2815" s="80">
        <v>0</v>
      </c>
      <c r="U2815" s="7" t="e">
        <v>#N/A</v>
      </c>
      <c r="V2815" s="80" t="e">
        <v>#N/A</v>
      </c>
      <c r="W2815" s="80" t="e">
        <v>#N/A</v>
      </c>
      <c r="X2815" s="80" t="e">
        <v>#N/A</v>
      </c>
      <c r="Y2815" s="7" t="e">
        <v>#N/A</v>
      </c>
      <c r="Z2815" s="7">
        <f t="shared" si="353"/>
        <v>0</v>
      </c>
      <c r="AA2815" s="7">
        <f t="shared" si="354"/>
        <v>0</v>
      </c>
      <c r="AB2815" s="7" t="b">
        <f t="shared" si="355"/>
        <v>1</v>
      </c>
      <c r="AC2815" s="7" t="b">
        <f t="shared" si="356"/>
        <v>0</v>
      </c>
      <c r="AD2815" s="7" t="b">
        <f t="shared" si="357"/>
        <v>1</v>
      </c>
      <c r="AE2815" s="7" t="b">
        <f t="shared" si="358"/>
        <v>0</v>
      </c>
      <c r="AF2815" s="7" t="b">
        <f t="shared" si="359"/>
        <v>0</v>
      </c>
      <c r="AH2815" t="b">
        <f>AND(Table252102[[#This Row],[Developmental toxicity]:[Reproductive toxicity]])</f>
        <v>0</v>
      </c>
    </row>
    <row r="2816" spans="1:34" x14ac:dyDescent="0.25">
      <c r="A2816" s="3">
        <f t="shared" si="352"/>
        <v>2815</v>
      </c>
      <c r="B2816" s="86"/>
      <c r="C2816" s="18" t="s">
        <v>11929</v>
      </c>
      <c r="D2816" s="18" t="s">
        <v>11928</v>
      </c>
      <c r="E2816" s="70" t="s">
        <v>15542</v>
      </c>
      <c r="F2816" s="18" t="s">
        <v>15543</v>
      </c>
      <c r="G2816" s="18" t="s">
        <v>15544</v>
      </c>
      <c r="H2816" s="18" t="s">
        <v>15544</v>
      </c>
      <c r="I2816" s="18" t="s">
        <v>15545</v>
      </c>
      <c r="J2816" s="88"/>
      <c r="K2816" s="80" t="e">
        <v>#N/A</v>
      </c>
      <c r="L2816" s="80" t="e">
        <v>#N/A</v>
      </c>
      <c r="M2816" s="80" t="e">
        <v>#N/A</v>
      </c>
      <c r="N2816" s="80" t="e">
        <v>#N/A</v>
      </c>
      <c r="O2816" s="80" t="e">
        <v>#N/A</v>
      </c>
      <c r="P2816" s="80" t="e">
        <v>#N/A</v>
      </c>
      <c r="Q2816" s="80" t="e">
        <v>#N/A</v>
      </c>
      <c r="R2816" s="80" t="e">
        <v>#N/A</v>
      </c>
      <c r="S2816" s="80" t="e">
        <v>#N/A</v>
      </c>
      <c r="T2816" s="80" t="e">
        <v>#N/A</v>
      </c>
      <c r="U2816" s="7" t="e">
        <v>#N/A</v>
      </c>
      <c r="V2816" s="80" t="e">
        <v>#N/A</v>
      </c>
      <c r="W2816" s="18">
        <v>0</v>
      </c>
      <c r="X2816" s="18" t="e">
        <v>#N/A</v>
      </c>
      <c r="Y2816" s="7" t="e">
        <v>#N/A</v>
      </c>
      <c r="Z2816" s="7">
        <f t="shared" si="353"/>
        <v>0</v>
      </c>
      <c r="AA2816" s="7">
        <f t="shared" si="354"/>
        <v>0</v>
      </c>
      <c r="AB2816" s="7" t="b">
        <f t="shared" si="355"/>
        <v>0</v>
      </c>
      <c r="AC2816" s="7" t="b">
        <f t="shared" si="356"/>
        <v>1</v>
      </c>
      <c r="AD2816" s="7" t="b">
        <f t="shared" si="357"/>
        <v>0</v>
      </c>
      <c r="AE2816" s="7" t="b">
        <f t="shared" si="358"/>
        <v>1</v>
      </c>
      <c r="AF2816" s="7" t="b">
        <f t="shared" si="359"/>
        <v>0</v>
      </c>
      <c r="AH2816" t="b">
        <f>AND(Table252102[[#This Row],[Developmental toxicity]:[Reproductive toxicity]])</f>
        <v>0</v>
      </c>
    </row>
    <row r="2817" spans="1:34" x14ac:dyDescent="0.25">
      <c r="A2817" s="3">
        <f t="shared" si="352"/>
        <v>2816</v>
      </c>
      <c r="B2817" s="86"/>
      <c r="C2817" s="18" t="s">
        <v>12385</v>
      </c>
      <c r="D2817" s="18" t="s">
        <v>12384</v>
      </c>
      <c r="E2817" s="70" t="s">
        <v>16243</v>
      </c>
      <c r="F2817" s="18" t="s">
        <v>16244</v>
      </c>
      <c r="G2817" s="18" t="s">
        <v>12386</v>
      </c>
      <c r="H2817" s="18" t="s">
        <v>12386</v>
      </c>
      <c r="I2817" s="18" t="s">
        <v>16245</v>
      </c>
      <c r="J2817" s="88"/>
      <c r="K2817" s="80" t="e">
        <v>#N/A</v>
      </c>
      <c r="L2817" s="80" t="e">
        <v>#N/A</v>
      </c>
      <c r="M2817" s="80" t="e">
        <v>#N/A</v>
      </c>
      <c r="N2817" s="80" t="e">
        <v>#N/A</v>
      </c>
      <c r="O2817" s="80" t="e">
        <v>#N/A</v>
      </c>
      <c r="P2817" s="80" t="e">
        <v>#N/A</v>
      </c>
      <c r="Q2817" s="80" t="e">
        <v>#N/A</v>
      </c>
      <c r="R2817" s="80" t="e">
        <v>#N/A</v>
      </c>
      <c r="S2817" s="80" t="e">
        <v>#N/A</v>
      </c>
      <c r="T2817" s="80" t="e">
        <v>#N/A</v>
      </c>
      <c r="U2817" s="7" t="e">
        <v>#N/A</v>
      </c>
      <c r="V2817" s="80" t="e">
        <v>#N/A</v>
      </c>
      <c r="W2817" s="18">
        <v>0</v>
      </c>
      <c r="X2817" s="18" t="e">
        <v>#N/A</v>
      </c>
      <c r="Y2817" s="7" t="e">
        <v>#N/A</v>
      </c>
      <c r="Z2817" s="7">
        <f t="shared" si="353"/>
        <v>0</v>
      </c>
      <c r="AA2817" s="7">
        <f t="shared" si="354"/>
        <v>0</v>
      </c>
      <c r="AB2817" s="7" t="b">
        <f t="shared" si="355"/>
        <v>0</v>
      </c>
      <c r="AC2817" s="7" t="b">
        <f t="shared" si="356"/>
        <v>1</v>
      </c>
      <c r="AD2817" s="7" t="b">
        <f t="shared" si="357"/>
        <v>0</v>
      </c>
      <c r="AE2817" s="7" t="b">
        <f t="shared" si="358"/>
        <v>1</v>
      </c>
      <c r="AF2817" s="7" t="b">
        <f t="shared" si="359"/>
        <v>0</v>
      </c>
      <c r="AH2817" t="b">
        <f>AND(Table252102[[#This Row],[Developmental toxicity]:[Reproductive toxicity]])</f>
        <v>0</v>
      </c>
    </row>
    <row r="2818" spans="1:34" x14ac:dyDescent="0.25">
      <c r="A2818" s="3">
        <f t="shared" si="352"/>
        <v>2817</v>
      </c>
      <c r="B2818" s="86">
        <v>13940</v>
      </c>
      <c r="C2818" s="18" t="s">
        <v>1760</v>
      </c>
      <c r="D2818" s="18" t="s">
        <v>253</v>
      </c>
      <c r="E2818" s="70" t="s">
        <v>4066</v>
      </c>
      <c r="F2818" s="18" t="s">
        <v>1780</v>
      </c>
      <c r="G2818" s="18" t="s">
        <v>254</v>
      </c>
      <c r="H2818" s="18" t="s">
        <v>1779</v>
      </c>
      <c r="I2818" s="18" t="s">
        <v>4442</v>
      </c>
      <c r="J2818" s="88" t="s">
        <v>20</v>
      </c>
      <c r="K2818" s="7" t="e">
        <v>#N/A</v>
      </c>
      <c r="L2818" s="80" t="e">
        <v>#N/A</v>
      </c>
      <c r="M2818" s="80" t="e">
        <v>#N/A</v>
      </c>
      <c r="N2818" s="80" t="e">
        <v>#N/A</v>
      </c>
      <c r="O2818" s="80" t="e">
        <v>#N/A</v>
      </c>
      <c r="P2818" s="80" t="e">
        <v>#N/A</v>
      </c>
      <c r="Q2818" s="80">
        <v>1</v>
      </c>
      <c r="R2818" s="80" t="e">
        <v>#N/A</v>
      </c>
      <c r="S2818" s="80" t="e">
        <v>#N/A</v>
      </c>
      <c r="T2818" s="80">
        <v>0</v>
      </c>
      <c r="U2818" s="7" t="e">
        <v>#N/A</v>
      </c>
      <c r="V2818" s="80" t="e">
        <v>#N/A</v>
      </c>
      <c r="W2818" s="18">
        <v>1</v>
      </c>
      <c r="X2818" s="18" t="e">
        <v>#N/A</v>
      </c>
      <c r="Y2818" s="7" t="e">
        <v>#N/A</v>
      </c>
      <c r="Z2818" s="7">
        <f t="shared" si="353"/>
        <v>1</v>
      </c>
      <c r="AA2818" s="7">
        <f t="shared" si="354"/>
        <v>1</v>
      </c>
      <c r="AB2818" s="7" t="b">
        <f t="shared" si="355"/>
        <v>1</v>
      </c>
      <c r="AC2818" s="7" t="b">
        <f t="shared" si="356"/>
        <v>1</v>
      </c>
      <c r="AD2818" s="7" t="b">
        <f t="shared" si="357"/>
        <v>1</v>
      </c>
      <c r="AE2818" s="7" t="b">
        <f t="shared" si="358"/>
        <v>1</v>
      </c>
      <c r="AF2818" s="7" t="b">
        <f t="shared" si="359"/>
        <v>1</v>
      </c>
      <c r="AH2818" t="b">
        <f>AND(Table252102[[#This Row],[Developmental toxicity]:[Reproductive toxicity]])</f>
        <v>1</v>
      </c>
    </row>
    <row r="2819" spans="1:34" x14ac:dyDescent="0.25">
      <c r="A2819" s="3">
        <f t="shared" si="352"/>
        <v>2818</v>
      </c>
      <c r="B2819" s="86"/>
      <c r="C2819" s="18" t="s">
        <v>11992</v>
      </c>
      <c r="D2819" s="18" t="s">
        <v>11991</v>
      </c>
      <c r="E2819" s="70" t="s">
        <v>15622</v>
      </c>
      <c r="F2819" s="18" t="s">
        <v>15623</v>
      </c>
      <c r="G2819" s="18" t="s">
        <v>15624</v>
      </c>
      <c r="H2819" s="18" t="s">
        <v>15624</v>
      </c>
      <c r="I2819" s="18" t="s">
        <v>15625</v>
      </c>
      <c r="J2819" s="88"/>
      <c r="K2819" s="80" t="e">
        <v>#N/A</v>
      </c>
      <c r="L2819" s="80" t="e">
        <v>#N/A</v>
      </c>
      <c r="M2819" s="80" t="e">
        <v>#N/A</v>
      </c>
      <c r="N2819" s="80" t="e">
        <v>#N/A</v>
      </c>
      <c r="O2819" s="80" t="e">
        <v>#N/A</v>
      </c>
      <c r="P2819" s="80" t="e">
        <v>#N/A</v>
      </c>
      <c r="Q2819" s="80" t="e">
        <v>#N/A</v>
      </c>
      <c r="R2819" s="80" t="e">
        <v>#N/A</v>
      </c>
      <c r="S2819" s="80" t="e">
        <v>#N/A</v>
      </c>
      <c r="T2819" s="80" t="e">
        <v>#N/A</v>
      </c>
      <c r="U2819" s="7" t="e">
        <v>#N/A</v>
      </c>
      <c r="V2819" s="80" t="e">
        <v>#N/A</v>
      </c>
      <c r="W2819" s="18">
        <v>0</v>
      </c>
      <c r="X2819" s="18" t="e">
        <v>#N/A</v>
      </c>
      <c r="Y2819" s="7" t="e">
        <v>#N/A</v>
      </c>
      <c r="Z2819" s="7">
        <f t="shared" si="353"/>
        <v>0</v>
      </c>
      <c r="AA2819" s="7">
        <f t="shared" si="354"/>
        <v>0</v>
      </c>
      <c r="AB2819" s="7" t="b">
        <f t="shared" si="355"/>
        <v>0</v>
      </c>
      <c r="AC2819" s="7" t="b">
        <f t="shared" si="356"/>
        <v>1</v>
      </c>
      <c r="AD2819" s="7" t="b">
        <f t="shared" si="357"/>
        <v>0</v>
      </c>
      <c r="AE2819" s="7" t="b">
        <f t="shared" si="358"/>
        <v>1</v>
      </c>
      <c r="AF2819" s="7" t="b">
        <f t="shared" si="359"/>
        <v>0</v>
      </c>
      <c r="AH2819" t="b">
        <f>AND(Table252102[[#This Row],[Developmental toxicity]:[Reproductive toxicity]])</f>
        <v>0</v>
      </c>
    </row>
    <row r="2820" spans="1:34" x14ac:dyDescent="0.25">
      <c r="A2820" s="3">
        <f t="shared" si="352"/>
        <v>2819</v>
      </c>
      <c r="B2820" s="86"/>
      <c r="C2820" s="17" t="s">
        <v>21101</v>
      </c>
      <c r="D2820" s="18" t="s">
        <v>20705</v>
      </c>
      <c r="E2820" s="83" t="s">
        <v>20903</v>
      </c>
      <c r="F2820" s="17" t="s">
        <v>21339</v>
      </c>
      <c r="G2820" s="17" t="s">
        <v>21340</v>
      </c>
      <c r="H2820" s="17" t="s">
        <v>21340</v>
      </c>
      <c r="I2820" s="17" t="s">
        <v>21341</v>
      </c>
      <c r="J2820" s="88"/>
      <c r="K2820" s="80" t="e">
        <v>#N/A</v>
      </c>
      <c r="L2820" s="80" t="e">
        <v>#N/A</v>
      </c>
      <c r="M2820" s="80" t="e">
        <v>#N/A</v>
      </c>
      <c r="N2820" s="80" t="e">
        <v>#N/A</v>
      </c>
      <c r="O2820" s="80" t="e">
        <v>#N/A</v>
      </c>
      <c r="P2820" s="80" t="e">
        <v>#N/A</v>
      </c>
      <c r="Q2820" s="80" t="e">
        <v>#N/A</v>
      </c>
      <c r="R2820" s="80" t="e">
        <v>#N/A</v>
      </c>
      <c r="S2820" s="80" t="e">
        <v>#N/A</v>
      </c>
      <c r="T2820" s="80" t="e">
        <v>#N/A</v>
      </c>
      <c r="U2820" s="7" t="e">
        <v>#N/A</v>
      </c>
      <c r="V2820" s="80" t="e">
        <v>#N/A</v>
      </c>
      <c r="W2820" s="80" t="e">
        <v>#N/A</v>
      </c>
      <c r="X2820" s="80" t="e">
        <v>#N/A</v>
      </c>
      <c r="Y2820" s="7">
        <v>0</v>
      </c>
      <c r="Z2820" s="7">
        <f t="shared" si="353"/>
        <v>0</v>
      </c>
      <c r="AA2820" s="7">
        <f t="shared" si="354"/>
        <v>0</v>
      </c>
      <c r="AB2820" s="7" t="b">
        <f t="shared" si="355"/>
        <v>1</v>
      </c>
      <c r="AC2820" s="7" t="b">
        <f t="shared" si="356"/>
        <v>0</v>
      </c>
      <c r="AD2820" s="7" t="b">
        <f t="shared" si="357"/>
        <v>0</v>
      </c>
      <c r="AE2820" s="7" t="b">
        <f t="shared" si="358"/>
        <v>0</v>
      </c>
      <c r="AF2820" s="7" t="b">
        <f t="shared" si="359"/>
        <v>0</v>
      </c>
      <c r="AH2820" t="b">
        <f>AND(Table252102[[#This Row],[Developmental toxicity]:[Reproductive toxicity]])</f>
        <v>0</v>
      </c>
    </row>
    <row r="2821" spans="1:34" x14ac:dyDescent="0.25">
      <c r="A2821" s="3">
        <f t="shared" si="352"/>
        <v>2820</v>
      </c>
      <c r="B2821" s="86"/>
      <c r="C2821" s="17" t="s">
        <v>21273</v>
      </c>
      <c r="D2821" s="18" t="s">
        <v>20877</v>
      </c>
      <c r="E2821" s="83" t="s">
        <v>21075</v>
      </c>
      <c r="F2821" s="17" t="s">
        <v>21888</v>
      </c>
      <c r="G2821" s="17" t="s">
        <v>21889</v>
      </c>
      <c r="H2821" s="17" t="s">
        <v>21889</v>
      </c>
      <c r="I2821" s="17" t="s">
        <v>21890</v>
      </c>
      <c r="J2821" s="88"/>
      <c r="K2821" s="80" t="e">
        <v>#N/A</v>
      </c>
      <c r="L2821" s="80" t="e">
        <v>#N/A</v>
      </c>
      <c r="M2821" s="80" t="e">
        <v>#N/A</v>
      </c>
      <c r="N2821" s="80" t="e">
        <v>#N/A</v>
      </c>
      <c r="O2821" s="80" t="e">
        <v>#N/A</v>
      </c>
      <c r="P2821" s="80" t="e">
        <v>#N/A</v>
      </c>
      <c r="Q2821" s="80" t="e">
        <v>#N/A</v>
      </c>
      <c r="R2821" s="80" t="e">
        <v>#N/A</v>
      </c>
      <c r="S2821" s="80" t="e">
        <v>#N/A</v>
      </c>
      <c r="T2821" s="80" t="e">
        <v>#N/A</v>
      </c>
      <c r="U2821" s="7" t="e">
        <v>#N/A</v>
      </c>
      <c r="V2821" s="80" t="e">
        <v>#N/A</v>
      </c>
      <c r="W2821" s="80" t="e">
        <v>#N/A</v>
      </c>
      <c r="X2821" s="80" t="e">
        <v>#N/A</v>
      </c>
      <c r="Y2821" s="7">
        <v>1</v>
      </c>
      <c r="Z2821" s="7">
        <f t="shared" si="353"/>
        <v>1</v>
      </c>
      <c r="AA2821" s="7">
        <f t="shared" si="354"/>
        <v>1</v>
      </c>
      <c r="AB2821" s="7" t="b">
        <f t="shared" si="355"/>
        <v>1</v>
      </c>
      <c r="AC2821" s="7" t="b">
        <f t="shared" si="356"/>
        <v>0</v>
      </c>
      <c r="AD2821" s="7" t="b">
        <f t="shared" si="357"/>
        <v>0</v>
      </c>
      <c r="AE2821" s="7" t="b">
        <f t="shared" si="358"/>
        <v>0</v>
      </c>
      <c r="AF2821" s="7" t="b">
        <f t="shared" si="359"/>
        <v>0</v>
      </c>
      <c r="AH2821" t="b">
        <f>AND(Table252102[[#This Row],[Developmental toxicity]:[Reproductive toxicity]])</f>
        <v>0</v>
      </c>
    </row>
    <row r="2822" spans="1:34" x14ac:dyDescent="0.25">
      <c r="A2822" s="3">
        <f t="shared" si="352"/>
        <v>2821</v>
      </c>
      <c r="B2822" s="86" t="s">
        <v>1440</v>
      </c>
      <c r="C2822" s="72" t="s">
        <v>1502</v>
      </c>
      <c r="D2822" s="75" t="s">
        <v>1503</v>
      </c>
      <c r="E2822" s="70" t="s">
        <v>7023</v>
      </c>
      <c r="F2822" s="75" t="s">
        <v>1550</v>
      </c>
      <c r="G2822" s="75" t="s">
        <v>1504</v>
      </c>
      <c r="H2822" s="18" t="s">
        <v>1504</v>
      </c>
      <c r="I2822" s="18" t="s">
        <v>7116</v>
      </c>
      <c r="J2822" s="88" t="s">
        <v>1558</v>
      </c>
      <c r="K2822" s="80" t="e">
        <v>#N/A</v>
      </c>
      <c r="L2822" s="80" t="e">
        <v>#N/A</v>
      </c>
      <c r="M2822" s="74">
        <v>1</v>
      </c>
      <c r="N2822" s="80" t="e">
        <v>#N/A</v>
      </c>
      <c r="O2822" s="80">
        <v>1</v>
      </c>
      <c r="P2822" s="74" t="e">
        <v>#N/A</v>
      </c>
      <c r="Q2822" s="74" t="e">
        <v>#N/A</v>
      </c>
      <c r="R2822" s="80" t="e">
        <v>#N/A</v>
      </c>
      <c r="S2822" s="74" t="e">
        <v>#N/A</v>
      </c>
      <c r="T2822" s="74">
        <v>0</v>
      </c>
      <c r="U2822" s="7" t="e">
        <v>#N/A</v>
      </c>
      <c r="V2822" s="80" t="e">
        <v>#N/A</v>
      </c>
      <c r="W2822" s="74" t="e">
        <v>#N/A</v>
      </c>
      <c r="X2822" s="74" t="e">
        <v>#N/A</v>
      </c>
      <c r="Y2822" s="7" t="e">
        <v>#N/A</v>
      </c>
      <c r="Z2822" s="7">
        <f t="shared" si="353"/>
        <v>1</v>
      </c>
      <c r="AA2822" s="7">
        <f t="shared" si="354"/>
        <v>1</v>
      </c>
      <c r="AB2822" s="7" t="b">
        <f t="shared" si="355"/>
        <v>1</v>
      </c>
      <c r="AC2822" s="7" t="b">
        <f t="shared" si="356"/>
        <v>1</v>
      </c>
      <c r="AD2822" s="7" t="b">
        <f t="shared" si="357"/>
        <v>1</v>
      </c>
      <c r="AE2822" s="7" t="b">
        <f t="shared" si="358"/>
        <v>1</v>
      </c>
      <c r="AF2822" s="7" t="b">
        <f t="shared" si="359"/>
        <v>1</v>
      </c>
      <c r="AH2822" t="b">
        <f>AND(Table252102[[#This Row],[Developmental toxicity]:[Reproductive toxicity]])</f>
        <v>1</v>
      </c>
    </row>
    <row r="2823" spans="1:34" x14ac:dyDescent="0.25">
      <c r="A2823" s="3">
        <f t="shared" si="352"/>
        <v>2822</v>
      </c>
      <c r="B2823" s="86"/>
      <c r="C2823" s="18" t="s">
        <v>12318</v>
      </c>
      <c r="D2823" s="18" t="s">
        <v>12317</v>
      </c>
      <c r="E2823" s="70" t="s">
        <v>16118</v>
      </c>
      <c r="F2823" s="18" t="s">
        <v>16119</v>
      </c>
      <c r="G2823" s="18" t="s">
        <v>16120</v>
      </c>
      <c r="H2823" s="18" t="s">
        <v>16121</v>
      </c>
      <c r="I2823" s="18" t="s">
        <v>16122</v>
      </c>
      <c r="J2823" s="88"/>
      <c r="K2823" s="80" t="e">
        <v>#N/A</v>
      </c>
      <c r="L2823" s="80" t="e">
        <v>#N/A</v>
      </c>
      <c r="M2823" s="80" t="e">
        <v>#N/A</v>
      </c>
      <c r="N2823" s="80" t="e">
        <v>#N/A</v>
      </c>
      <c r="O2823" s="80" t="e">
        <v>#N/A</v>
      </c>
      <c r="P2823" s="80" t="e">
        <v>#N/A</v>
      </c>
      <c r="Q2823" s="80" t="e">
        <v>#N/A</v>
      </c>
      <c r="R2823" s="80" t="e">
        <v>#N/A</v>
      </c>
      <c r="S2823" s="80" t="e">
        <v>#N/A</v>
      </c>
      <c r="T2823" s="80" t="e">
        <v>#N/A</v>
      </c>
      <c r="U2823" s="7" t="e">
        <v>#N/A</v>
      </c>
      <c r="V2823" s="80" t="e">
        <v>#N/A</v>
      </c>
      <c r="W2823" s="18">
        <v>0</v>
      </c>
      <c r="X2823" s="18" t="e">
        <v>#N/A</v>
      </c>
      <c r="Y2823" s="7" t="e">
        <v>#N/A</v>
      </c>
      <c r="Z2823" s="7">
        <f t="shared" si="353"/>
        <v>0</v>
      </c>
      <c r="AA2823" s="7">
        <f t="shared" si="354"/>
        <v>0</v>
      </c>
      <c r="AB2823" s="7" t="b">
        <f t="shared" si="355"/>
        <v>0</v>
      </c>
      <c r="AC2823" s="7" t="b">
        <f t="shared" si="356"/>
        <v>1</v>
      </c>
      <c r="AD2823" s="7" t="b">
        <f t="shared" si="357"/>
        <v>0</v>
      </c>
      <c r="AE2823" s="7" t="b">
        <f t="shared" si="358"/>
        <v>1</v>
      </c>
      <c r="AF2823" s="7" t="b">
        <f t="shared" si="359"/>
        <v>0</v>
      </c>
      <c r="AH2823" t="b">
        <f>AND(Table252102[[#This Row],[Developmental toxicity]:[Reproductive toxicity]])</f>
        <v>0</v>
      </c>
    </row>
    <row r="2824" spans="1:34" x14ac:dyDescent="0.25">
      <c r="A2824" s="3">
        <f t="shared" si="352"/>
        <v>2823</v>
      </c>
      <c r="B2824" s="86"/>
      <c r="C2824" s="18" t="s">
        <v>12837</v>
      </c>
      <c r="D2824" s="18" t="s">
        <v>12836</v>
      </c>
      <c r="E2824" s="70" t="s">
        <v>16941</v>
      </c>
      <c r="F2824" s="18" t="s">
        <v>16942</v>
      </c>
      <c r="G2824" s="18" t="s">
        <v>12838</v>
      </c>
      <c r="H2824" s="18" t="s">
        <v>12838</v>
      </c>
      <c r="I2824" s="18" t="s">
        <v>16943</v>
      </c>
      <c r="J2824" s="88"/>
      <c r="K2824" s="80" t="e">
        <v>#N/A</v>
      </c>
      <c r="L2824" s="80" t="e">
        <v>#N/A</v>
      </c>
      <c r="M2824" s="80" t="e">
        <v>#N/A</v>
      </c>
      <c r="N2824" s="80" t="e">
        <v>#N/A</v>
      </c>
      <c r="O2824" s="80" t="e">
        <v>#N/A</v>
      </c>
      <c r="P2824" s="80" t="e">
        <v>#N/A</v>
      </c>
      <c r="Q2824" s="80" t="e">
        <v>#N/A</v>
      </c>
      <c r="R2824" s="80" t="e">
        <v>#N/A</v>
      </c>
      <c r="S2824" s="80" t="e">
        <v>#N/A</v>
      </c>
      <c r="T2824" s="80" t="e">
        <v>#N/A</v>
      </c>
      <c r="U2824" s="7" t="e">
        <v>#N/A</v>
      </c>
      <c r="V2824" s="80" t="e">
        <v>#N/A</v>
      </c>
      <c r="W2824" s="18">
        <v>0</v>
      </c>
      <c r="X2824" s="18" t="e">
        <v>#N/A</v>
      </c>
      <c r="Y2824" s="7" t="e">
        <v>#N/A</v>
      </c>
      <c r="Z2824" s="7">
        <f t="shared" si="353"/>
        <v>0</v>
      </c>
      <c r="AA2824" s="7">
        <f t="shared" si="354"/>
        <v>0</v>
      </c>
      <c r="AB2824" s="7" t="b">
        <f t="shared" si="355"/>
        <v>0</v>
      </c>
      <c r="AC2824" s="7" t="b">
        <f t="shared" si="356"/>
        <v>1</v>
      </c>
      <c r="AD2824" s="7" t="b">
        <f t="shared" si="357"/>
        <v>0</v>
      </c>
      <c r="AE2824" s="7" t="b">
        <f t="shared" si="358"/>
        <v>1</v>
      </c>
      <c r="AF2824" s="7" t="b">
        <f t="shared" si="359"/>
        <v>0</v>
      </c>
      <c r="AH2824" t="b">
        <f>AND(Table252102[[#This Row],[Developmental toxicity]:[Reproductive toxicity]])</f>
        <v>0</v>
      </c>
    </row>
    <row r="2825" spans="1:34" x14ac:dyDescent="0.25">
      <c r="A2825" s="3">
        <f t="shared" si="352"/>
        <v>2824</v>
      </c>
      <c r="B2825" s="86"/>
      <c r="C2825" s="18" t="s">
        <v>12260</v>
      </c>
      <c r="D2825" s="18" t="s">
        <v>12259</v>
      </c>
      <c r="E2825" s="70" t="s">
        <v>16005</v>
      </c>
      <c r="F2825" s="18" t="s">
        <v>16006</v>
      </c>
      <c r="G2825" s="18" t="s">
        <v>16007</v>
      </c>
      <c r="H2825" s="18" t="s">
        <v>16007</v>
      </c>
      <c r="I2825" s="18" t="s">
        <v>16008</v>
      </c>
      <c r="J2825" s="88"/>
      <c r="K2825" s="80" t="e">
        <v>#N/A</v>
      </c>
      <c r="L2825" s="80" t="e">
        <v>#N/A</v>
      </c>
      <c r="M2825" s="80" t="e">
        <v>#N/A</v>
      </c>
      <c r="N2825" s="80" t="e">
        <v>#N/A</v>
      </c>
      <c r="O2825" s="80" t="e">
        <v>#N/A</v>
      </c>
      <c r="P2825" s="80" t="e">
        <v>#N/A</v>
      </c>
      <c r="Q2825" s="80" t="e">
        <v>#N/A</v>
      </c>
      <c r="R2825" s="80" t="e">
        <v>#N/A</v>
      </c>
      <c r="S2825" s="80" t="e">
        <v>#N/A</v>
      </c>
      <c r="T2825" s="80" t="e">
        <v>#N/A</v>
      </c>
      <c r="U2825" s="7" t="e">
        <v>#N/A</v>
      </c>
      <c r="V2825" s="80" t="e">
        <v>#N/A</v>
      </c>
      <c r="W2825" s="80">
        <v>0</v>
      </c>
      <c r="X2825" s="80" t="e">
        <v>#N/A</v>
      </c>
      <c r="Y2825" s="7">
        <v>1</v>
      </c>
      <c r="Z2825" s="7">
        <f t="shared" si="353"/>
        <v>1</v>
      </c>
      <c r="AA2825" s="7">
        <f t="shared" si="354"/>
        <v>0</v>
      </c>
      <c r="AB2825" s="7" t="b">
        <f t="shared" si="355"/>
        <v>1</v>
      </c>
      <c r="AC2825" s="7" t="b">
        <f t="shared" si="356"/>
        <v>1</v>
      </c>
      <c r="AD2825" s="7" t="b">
        <f t="shared" si="357"/>
        <v>0</v>
      </c>
      <c r="AE2825" s="7" t="b">
        <f t="shared" si="358"/>
        <v>1</v>
      </c>
      <c r="AF2825" s="7" t="b">
        <f t="shared" si="359"/>
        <v>0</v>
      </c>
      <c r="AH2825" t="b">
        <f>AND(Table252102[[#This Row],[Developmental toxicity]:[Reproductive toxicity]])</f>
        <v>1</v>
      </c>
    </row>
    <row r="2826" spans="1:34" x14ac:dyDescent="0.25">
      <c r="A2826" s="3">
        <f t="shared" si="352"/>
        <v>2825</v>
      </c>
      <c r="B2826" s="86"/>
      <c r="C2826" s="18" t="s">
        <v>11969</v>
      </c>
      <c r="D2826" s="18" t="s">
        <v>11968</v>
      </c>
      <c r="E2826" s="70" t="s">
        <v>15592</v>
      </c>
      <c r="F2826" s="18" t="s">
        <v>15593</v>
      </c>
      <c r="G2826" s="18" t="s">
        <v>11970</v>
      </c>
      <c r="H2826" s="18" t="s">
        <v>11970</v>
      </c>
      <c r="I2826" s="18" t="s">
        <v>15594</v>
      </c>
      <c r="J2826" s="88"/>
      <c r="K2826" s="80" t="e">
        <v>#N/A</v>
      </c>
      <c r="L2826" s="80" t="e">
        <v>#N/A</v>
      </c>
      <c r="M2826" s="80" t="e">
        <v>#N/A</v>
      </c>
      <c r="N2826" s="80" t="e">
        <v>#N/A</v>
      </c>
      <c r="O2826" s="80" t="e">
        <v>#N/A</v>
      </c>
      <c r="P2826" s="80" t="e">
        <v>#N/A</v>
      </c>
      <c r="Q2826" s="80" t="e">
        <v>#N/A</v>
      </c>
      <c r="R2826" s="80" t="e">
        <v>#N/A</v>
      </c>
      <c r="S2826" s="80" t="e">
        <v>#N/A</v>
      </c>
      <c r="T2826" s="80" t="e">
        <v>#N/A</v>
      </c>
      <c r="U2826" s="7" t="e">
        <v>#N/A</v>
      </c>
      <c r="V2826" s="80" t="e">
        <v>#N/A</v>
      </c>
      <c r="W2826" s="80">
        <v>0</v>
      </c>
      <c r="X2826" s="80" t="e">
        <v>#N/A</v>
      </c>
      <c r="Y2826" s="7">
        <v>0</v>
      </c>
      <c r="Z2826" s="7">
        <f t="shared" si="353"/>
        <v>0</v>
      </c>
      <c r="AA2826" s="7">
        <f t="shared" si="354"/>
        <v>0</v>
      </c>
      <c r="AB2826" s="7" t="b">
        <f t="shared" si="355"/>
        <v>1</v>
      </c>
      <c r="AC2826" s="7" t="b">
        <f t="shared" si="356"/>
        <v>1</v>
      </c>
      <c r="AD2826" s="7" t="b">
        <f t="shared" si="357"/>
        <v>0</v>
      </c>
      <c r="AE2826" s="7" t="b">
        <f t="shared" si="358"/>
        <v>1</v>
      </c>
      <c r="AF2826" s="7" t="b">
        <f t="shared" si="359"/>
        <v>0</v>
      </c>
      <c r="AH2826" t="b">
        <f>AND(Table252102[[#This Row],[Developmental toxicity]:[Reproductive toxicity]])</f>
        <v>1</v>
      </c>
    </row>
    <row r="2827" spans="1:34" x14ac:dyDescent="0.25">
      <c r="A2827" s="3">
        <f t="shared" si="352"/>
        <v>2826</v>
      </c>
      <c r="B2827" s="86"/>
      <c r="C2827" s="18" t="s">
        <v>20631</v>
      </c>
      <c r="D2827" s="18" t="s">
        <v>19305</v>
      </c>
      <c r="E2827" s="70" t="s">
        <v>20386</v>
      </c>
      <c r="F2827" s="18" t="s">
        <v>20019</v>
      </c>
      <c r="G2827" s="18" t="s">
        <v>20020</v>
      </c>
      <c r="H2827" s="18" t="s">
        <v>20020</v>
      </c>
      <c r="I2827" s="18" t="s">
        <v>20021</v>
      </c>
      <c r="J2827" s="88" t="s">
        <v>20</v>
      </c>
      <c r="K2827" s="80" t="e">
        <v>#N/A</v>
      </c>
      <c r="L2827" s="80" t="e">
        <v>#N/A</v>
      </c>
      <c r="M2827" s="80" t="e">
        <v>#N/A</v>
      </c>
      <c r="N2827" s="80" t="e">
        <v>#N/A</v>
      </c>
      <c r="O2827" s="80" t="e">
        <v>#N/A</v>
      </c>
      <c r="P2827" s="80" t="e">
        <v>#N/A</v>
      </c>
      <c r="Q2827" s="80" t="e">
        <v>#N/A</v>
      </c>
      <c r="R2827" s="80" t="e">
        <v>#N/A</v>
      </c>
      <c r="S2827" s="80" t="e">
        <v>#N/A</v>
      </c>
      <c r="T2827" s="80" t="e">
        <v>#N/A</v>
      </c>
      <c r="U2827" s="7" t="e">
        <v>#N/A</v>
      </c>
      <c r="V2827" s="80" t="e">
        <v>#N/A</v>
      </c>
      <c r="W2827" s="80" t="e">
        <v>#N/A</v>
      </c>
      <c r="X2827" s="80">
        <v>1</v>
      </c>
      <c r="Y2827" s="7" t="e">
        <v>#N/A</v>
      </c>
      <c r="Z2827" s="7">
        <f t="shared" si="353"/>
        <v>1</v>
      </c>
      <c r="AA2827" s="7">
        <f t="shared" si="354"/>
        <v>1</v>
      </c>
      <c r="AB2827" s="7" t="b">
        <f t="shared" si="355"/>
        <v>1</v>
      </c>
      <c r="AC2827" s="7" t="b">
        <f t="shared" si="356"/>
        <v>0</v>
      </c>
      <c r="AD2827" s="7" t="b">
        <f t="shared" si="357"/>
        <v>0</v>
      </c>
      <c r="AE2827" s="7" t="b">
        <f t="shared" si="358"/>
        <v>0</v>
      </c>
      <c r="AF2827" s="7" t="b">
        <f t="shared" si="359"/>
        <v>0</v>
      </c>
      <c r="AH2827" t="b">
        <f>AND(Table252102[[#This Row],[Developmental toxicity]:[Reproductive toxicity]])</f>
        <v>0</v>
      </c>
    </row>
    <row r="2828" spans="1:34" x14ac:dyDescent="0.25">
      <c r="A2828" s="3">
        <f t="shared" si="352"/>
        <v>2827</v>
      </c>
      <c r="B2828" s="86"/>
      <c r="C2828" s="18" t="s">
        <v>12230</v>
      </c>
      <c r="D2828" s="18" t="s">
        <v>12229</v>
      </c>
      <c r="E2828" s="70" t="s">
        <v>15963</v>
      </c>
      <c r="F2828" s="18" t="s">
        <v>15964</v>
      </c>
      <c r="G2828" s="18" t="s">
        <v>15965</v>
      </c>
      <c r="H2828" s="18" t="s">
        <v>15965</v>
      </c>
      <c r="I2828" s="18" t="s">
        <v>15966</v>
      </c>
      <c r="J2828" s="88"/>
      <c r="K2828" s="80" t="e">
        <v>#N/A</v>
      </c>
      <c r="L2828" s="80" t="e">
        <v>#N/A</v>
      </c>
      <c r="M2828" s="80" t="e">
        <v>#N/A</v>
      </c>
      <c r="N2828" s="80" t="e">
        <v>#N/A</v>
      </c>
      <c r="O2828" s="80" t="e">
        <v>#N/A</v>
      </c>
      <c r="P2828" s="80" t="e">
        <v>#N/A</v>
      </c>
      <c r="Q2828" s="80" t="e">
        <v>#N/A</v>
      </c>
      <c r="R2828" s="80" t="e">
        <v>#N/A</v>
      </c>
      <c r="S2828" s="80" t="e">
        <v>#N/A</v>
      </c>
      <c r="T2828" s="80" t="e">
        <v>#N/A</v>
      </c>
      <c r="U2828" s="7" t="e">
        <v>#N/A</v>
      </c>
      <c r="V2828" s="80" t="e">
        <v>#N/A</v>
      </c>
      <c r="W2828" s="18">
        <v>0</v>
      </c>
      <c r="X2828" s="18" t="e">
        <v>#N/A</v>
      </c>
      <c r="Y2828" s="7" t="e">
        <v>#N/A</v>
      </c>
      <c r="Z2828" s="7">
        <f t="shared" si="353"/>
        <v>0</v>
      </c>
      <c r="AA2828" s="7">
        <f t="shared" si="354"/>
        <v>0</v>
      </c>
      <c r="AB2828" s="7" t="b">
        <f t="shared" si="355"/>
        <v>0</v>
      </c>
      <c r="AC2828" s="7" t="b">
        <f t="shared" si="356"/>
        <v>1</v>
      </c>
      <c r="AD2828" s="7" t="b">
        <f t="shared" si="357"/>
        <v>0</v>
      </c>
      <c r="AE2828" s="7" t="b">
        <f t="shared" si="358"/>
        <v>1</v>
      </c>
      <c r="AF2828" s="7" t="b">
        <f t="shared" si="359"/>
        <v>0</v>
      </c>
      <c r="AH2828" t="b">
        <f>AND(Table252102[[#This Row],[Developmental toxicity]:[Reproductive toxicity]])</f>
        <v>0</v>
      </c>
    </row>
    <row r="2829" spans="1:34" x14ac:dyDescent="0.25">
      <c r="A2829" s="3">
        <f t="shared" si="352"/>
        <v>2828</v>
      </c>
      <c r="B2829" s="86"/>
      <c r="C2829" s="18" t="s">
        <v>12999</v>
      </c>
      <c r="D2829" s="18" t="s">
        <v>12998</v>
      </c>
      <c r="E2829" s="70" t="s">
        <v>17178</v>
      </c>
      <c r="F2829" s="18" t="s">
        <v>17179</v>
      </c>
      <c r="G2829" s="18" t="s">
        <v>13000</v>
      </c>
      <c r="H2829" s="18" t="s">
        <v>13000</v>
      </c>
      <c r="I2829" s="18" t="s">
        <v>17180</v>
      </c>
      <c r="J2829" s="88"/>
      <c r="K2829" s="80" t="e">
        <v>#N/A</v>
      </c>
      <c r="L2829" s="80" t="e">
        <v>#N/A</v>
      </c>
      <c r="M2829" s="80" t="e">
        <v>#N/A</v>
      </c>
      <c r="N2829" s="80" t="e">
        <v>#N/A</v>
      </c>
      <c r="O2829" s="80" t="e">
        <v>#N/A</v>
      </c>
      <c r="P2829" s="80" t="e">
        <v>#N/A</v>
      </c>
      <c r="Q2829" s="80" t="e">
        <v>#N/A</v>
      </c>
      <c r="R2829" s="80" t="e">
        <v>#N/A</v>
      </c>
      <c r="S2829" s="80" t="e">
        <v>#N/A</v>
      </c>
      <c r="T2829" s="80" t="e">
        <v>#N/A</v>
      </c>
      <c r="U2829" s="7" t="e">
        <v>#N/A</v>
      </c>
      <c r="V2829" s="80" t="e">
        <v>#N/A</v>
      </c>
      <c r="W2829" s="80">
        <v>0</v>
      </c>
      <c r="X2829" s="80" t="e">
        <v>#N/A</v>
      </c>
      <c r="Y2829" s="7">
        <v>0</v>
      </c>
      <c r="Z2829" s="7">
        <f t="shared" si="353"/>
        <v>0</v>
      </c>
      <c r="AA2829" s="7">
        <f t="shared" si="354"/>
        <v>0</v>
      </c>
      <c r="AB2829" s="7" t="b">
        <f t="shared" si="355"/>
        <v>1</v>
      </c>
      <c r="AC2829" s="7" t="b">
        <f t="shared" si="356"/>
        <v>1</v>
      </c>
      <c r="AD2829" s="7" t="b">
        <f t="shared" si="357"/>
        <v>0</v>
      </c>
      <c r="AE2829" s="7" t="b">
        <f t="shared" si="358"/>
        <v>1</v>
      </c>
      <c r="AF2829" s="7" t="b">
        <f t="shared" si="359"/>
        <v>0</v>
      </c>
      <c r="AH2829" t="b">
        <f>AND(Table252102[[#This Row],[Developmental toxicity]:[Reproductive toxicity]])</f>
        <v>1</v>
      </c>
    </row>
    <row r="2830" spans="1:34" x14ac:dyDescent="0.25">
      <c r="A2830" s="3">
        <f t="shared" si="352"/>
        <v>2829</v>
      </c>
      <c r="B2830" s="86"/>
      <c r="C2830" s="18" t="s">
        <v>12848</v>
      </c>
      <c r="D2830" s="18" t="s">
        <v>12847</v>
      </c>
      <c r="E2830" s="70" t="s">
        <v>16953</v>
      </c>
      <c r="F2830" s="18" t="s">
        <v>16954</v>
      </c>
      <c r="G2830" s="18" t="s">
        <v>12849</v>
      </c>
      <c r="H2830" s="18" t="s">
        <v>12849</v>
      </c>
      <c r="I2830" s="18" t="s">
        <v>16955</v>
      </c>
      <c r="J2830" s="88"/>
      <c r="K2830" s="80" t="e">
        <v>#N/A</v>
      </c>
      <c r="L2830" s="80" t="e">
        <v>#N/A</v>
      </c>
      <c r="M2830" s="80" t="e">
        <v>#N/A</v>
      </c>
      <c r="N2830" s="80" t="e">
        <v>#N/A</v>
      </c>
      <c r="O2830" s="80" t="e">
        <v>#N/A</v>
      </c>
      <c r="P2830" s="80" t="e">
        <v>#N/A</v>
      </c>
      <c r="Q2830" s="80" t="e">
        <v>#N/A</v>
      </c>
      <c r="R2830" s="80" t="e">
        <v>#N/A</v>
      </c>
      <c r="S2830" s="80" t="e">
        <v>#N/A</v>
      </c>
      <c r="T2830" s="80" t="e">
        <v>#N/A</v>
      </c>
      <c r="U2830" s="7" t="e">
        <v>#N/A</v>
      </c>
      <c r="V2830" s="80" t="e">
        <v>#N/A</v>
      </c>
      <c r="W2830" s="80">
        <v>0</v>
      </c>
      <c r="X2830" s="80" t="e">
        <v>#N/A</v>
      </c>
      <c r="Y2830" s="7">
        <v>0</v>
      </c>
      <c r="Z2830" s="7">
        <f t="shared" si="353"/>
        <v>0</v>
      </c>
      <c r="AA2830" s="7">
        <f t="shared" si="354"/>
        <v>0</v>
      </c>
      <c r="AB2830" s="7" t="b">
        <f t="shared" si="355"/>
        <v>1</v>
      </c>
      <c r="AC2830" s="7" t="b">
        <f t="shared" si="356"/>
        <v>1</v>
      </c>
      <c r="AD2830" s="7" t="b">
        <f t="shared" si="357"/>
        <v>0</v>
      </c>
      <c r="AE2830" s="7" t="b">
        <f t="shared" si="358"/>
        <v>1</v>
      </c>
      <c r="AF2830" s="7" t="b">
        <f t="shared" si="359"/>
        <v>0</v>
      </c>
      <c r="AH2830" t="b">
        <f>AND(Table252102[[#This Row],[Developmental toxicity]:[Reproductive toxicity]])</f>
        <v>1</v>
      </c>
    </row>
    <row r="2831" spans="1:34" x14ac:dyDescent="0.25">
      <c r="A2831" s="3">
        <f t="shared" si="352"/>
        <v>2830</v>
      </c>
      <c r="B2831" s="86"/>
      <c r="C2831" s="18" t="s">
        <v>12720</v>
      </c>
      <c r="D2831" s="18" t="s">
        <v>12719</v>
      </c>
      <c r="E2831" s="70" t="s">
        <v>16772</v>
      </c>
      <c r="F2831" s="18" t="s">
        <v>16773</v>
      </c>
      <c r="G2831" s="18" t="s">
        <v>16774</v>
      </c>
      <c r="H2831" s="18" t="s">
        <v>16774</v>
      </c>
      <c r="I2831" s="18" t="s">
        <v>16775</v>
      </c>
      <c r="J2831" s="88"/>
      <c r="K2831" s="80" t="e">
        <v>#N/A</v>
      </c>
      <c r="L2831" s="80" t="e">
        <v>#N/A</v>
      </c>
      <c r="M2831" s="80" t="e">
        <v>#N/A</v>
      </c>
      <c r="N2831" s="80" t="e">
        <v>#N/A</v>
      </c>
      <c r="O2831" s="80" t="e">
        <v>#N/A</v>
      </c>
      <c r="P2831" s="80" t="e">
        <v>#N/A</v>
      </c>
      <c r="Q2831" s="80" t="e">
        <v>#N/A</v>
      </c>
      <c r="R2831" s="80" t="e">
        <v>#N/A</v>
      </c>
      <c r="S2831" s="80" t="e">
        <v>#N/A</v>
      </c>
      <c r="T2831" s="80" t="e">
        <v>#N/A</v>
      </c>
      <c r="U2831" s="7" t="e">
        <v>#N/A</v>
      </c>
      <c r="V2831" s="80" t="e">
        <v>#N/A</v>
      </c>
      <c r="W2831" s="18">
        <v>0</v>
      </c>
      <c r="X2831" s="18" t="e">
        <v>#N/A</v>
      </c>
      <c r="Y2831" s="7" t="e">
        <v>#N/A</v>
      </c>
      <c r="Z2831" s="7">
        <f t="shared" si="353"/>
        <v>0</v>
      </c>
      <c r="AA2831" s="7">
        <f t="shared" si="354"/>
        <v>0</v>
      </c>
      <c r="AB2831" s="7" t="b">
        <f t="shared" si="355"/>
        <v>0</v>
      </c>
      <c r="AC2831" s="7" t="b">
        <f t="shared" si="356"/>
        <v>1</v>
      </c>
      <c r="AD2831" s="7" t="b">
        <f t="shared" si="357"/>
        <v>0</v>
      </c>
      <c r="AE2831" s="7" t="b">
        <f t="shared" si="358"/>
        <v>1</v>
      </c>
      <c r="AF2831" s="7" t="b">
        <f t="shared" si="359"/>
        <v>0</v>
      </c>
      <c r="AH2831" t="b">
        <f>AND(Table252102[[#This Row],[Developmental toxicity]:[Reproductive toxicity]])</f>
        <v>0</v>
      </c>
    </row>
    <row r="2832" spans="1:34" x14ac:dyDescent="0.25">
      <c r="A2832" s="3">
        <f t="shared" si="352"/>
        <v>2831</v>
      </c>
      <c r="B2832" s="86"/>
      <c r="C2832" s="18" t="s">
        <v>12326</v>
      </c>
      <c r="D2832" s="18" t="s">
        <v>12325</v>
      </c>
      <c r="E2832" s="70" t="s">
        <v>16130</v>
      </c>
      <c r="F2832" s="18" t="s">
        <v>16131</v>
      </c>
      <c r="G2832" s="18" t="s">
        <v>16132</v>
      </c>
      <c r="H2832" s="18" t="s">
        <v>16132</v>
      </c>
      <c r="I2832" s="18" t="s">
        <v>16133</v>
      </c>
      <c r="J2832" s="88"/>
      <c r="K2832" s="80" t="e">
        <v>#N/A</v>
      </c>
      <c r="L2832" s="80" t="e">
        <v>#N/A</v>
      </c>
      <c r="M2832" s="80" t="e">
        <v>#N/A</v>
      </c>
      <c r="N2832" s="80" t="e">
        <v>#N/A</v>
      </c>
      <c r="O2832" s="80" t="e">
        <v>#N/A</v>
      </c>
      <c r="P2832" s="80" t="e">
        <v>#N/A</v>
      </c>
      <c r="Q2832" s="80" t="e">
        <v>#N/A</v>
      </c>
      <c r="R2832" s="80" t="e">
        <v>#N/A</v>
      </c>
      <c r="S2832" s="80" t="e">
        <v>#N/A</v>
      </c>
      <c r="T2832" s="80" t="e">
        <v>#N/A</v>
      </c>
      <c r="U2832" s="7" t="e">
        <v>#N/A</v>
      </c>
      <c r="V2832" s="80" t="e">
        <v>#N/A</v>
      </c>
      <c r="W2832" s="18">
        <v>0</v>
      </c>
      <c r="X2832" s="18" t="e">
        <v>#N/A</v>
      </c>
      <c r="Y2832" s="7" t="e">
        <v>#N/A</v>
      </c>
      <c r="Z2832" s="7">
        <f t="shared" si="353"/>
        <v>0</v>
      </c>
      <c r="AA2832" s="7">
        <f t="shared" si="354"/>
        <v>0</v>
      </c>
      <c r="AB2832" s="7" t="b">
        <f t="shared" si="355"/>
        <v>0</v>
      </c>
      <c r="AC2832" s="7" t="b">
        <f t="shared" si="356"/>
        <v>1</v>
      </c>
      <c r="AD2832" s="7" t="b">
        <f t="shared" si="357"/>
        <v>0</v>
      </c>
      <c r="AE2832" s="7" t="b">
        <f t="shared" si="358"/>
        <v>1</v>
      </c>
      <c r="AF2832" s="7" t="b">
        <f t="shared" si="359"/>
        <v>0</v>
      </c>
      <c r="AH2832" t="b">
        <f>AND(Table252102[[#This Row],[Developmental toxicity]:[Reproductive toxicity]])</f>
        <v>0</v>
      </c>
    </row>
    <row r="2833" spans="1:34" x14ac:dyDescent="0.25">
      <c r="A2833" s="3">
        <f t="shared" si="352"/>
        <v>2832</v>
      </c>
      <c r="B2833" s="86"/>
      <c r="C2833" s="18" t="s">
        <v>13037</v>
      </c>
      <c r="D2833" s="18" t="s">
        <v>13036</v>
      </c>
      <c r="E2833" s="70" t="s">
        <v>17242</v>
      </c>
      <c r="F2833" s="18" t="s">
        <v>17243</v>
      </c>
      <c r="G2833" s="18" t="s">
        <v>17244</v>
      </c>
      <c r="H2833" s="18" t="s">
        <v>17244</v>
      </c>
      <c r="I2833" s="18" t="s">
        <v>17245</v>
      </c>
      <c r="J2833" s="88"/>
      <c r="K2833" s="80" t="e">
        <v>#N/A</v>
      </c>
      <c r="L2833" s="80" t="e">
        <v>#N/A</v>
      </c>
      <c r="M2833" s="80" t="e">
        <v>#N/A</v>
      </c>
      <c r="N2833" s="80" t="e">
        <v>#N/A</v>
      </c>
      <c r="O2833" s="80" t="e">
        <v>#N/A</v>
      </c>
      <c r="P2833" s="80" t="e">
        <v>#N/A</v>
      </c>
      <c r="Q2833" s="80" t="e">
        <v>#N/A</v>
      </c>
      <c r="R2833" s="80" t="e">
        <v>#N/A</v>
      </c>
      <c r="S2833" s="80" t="e">
        <v>#N/A</v>
      </c>
      <c r="T2833" s="80" t="e">
        <v>#N/A</v>
      </c>
      <c r="U2833" s="7" t="e">
        <v>#N/A</v>
      </c>
      <c r="V2833" s="80" t="e">
        <v>#N/A</v>
      </c>
      <c r="W2833" s="18">
        <v>0</v>
      </c>
      <c r="X2833" s="18" t="e">
        <v>#N/A</v>
      </c>
      <c r="Y2833" s="7" t="e">
        <v>#N/A</v>
      </c>
      <c r="Z2833" s="7">
        <f t="shared" si="353"/>
        <v>0</v>
      </c>
      <c r="AA2833" s="7">
        <f t="shared" si="354"/>
        <v>0</v>
      </c>
      <c r="AB2833" s="7" t="b">
        <f t="shared" si="355"/>
        <v>0</v>
      </c>
      <c r="AC2833" s="7" t="b">
        <f t="shared" si="356"/>
        <v>1</v>
      </c>
      <c r="AD2833" s="7" t="b">
        <f t="shared" si="357"/>
        <v>0</v>
      </c>
      <c r="AE2833" s="7" t="b">
        <f t="shared" si="358"/>
        <v>1</v>
      </c>
      <c r="AF2833" s="7" t="b">
        <f t="shared" si="359"/>
        <v>0</v>
      </c>
      <c r="AH2833" t="b">
        <f>AND(Table252102[[#This Row],[Developmental toxicity]:[Reproductive toxicity]])</f>
        <v>0</v>
      </c>
    </row>
    <row r="2834" spans="1:34" x14ac:dyDescent="0.25">
      <c r="A2834" s="3">
        <f t="shared" si="352"/>
        <v>2833</v>
      </c>
      <c r="B2834" s="86" t="s">
        <v>1440</v>
      </c>
      <c r="C2834" s="18" t="s">
        <v>2072</v>
      </c>
      <c r="D2834" s="18" t="s">
        <v>2955</v>
      </c>
      <c r="E2834" s="79" t="s">
        <v>7353</v>
      </c>
      <c r="F2834" s="17" t="s">
        <v>8202</v>
      </c>
      <c r="G2834" s="17" t="s">
        <v>9187</v>
      </c>
      <c r="H2834" s="17" t="s">
        <v>9187</v>
      </c>
      <c r="I2834" s="17" t="s">
        <v>9188</v>
      </c>
      <c r="J2834" s="88"/>
      <c r="K2834" s="80" t="e">
        <v>#N/A</v>
      </c>
      <c r="L2834" s="80" t="e">
        <v>#N/A</v>
      </c>
      <c r="M2834" s="80" t="e">
        <v>#N/A</v>
      </c>
      <c r="N2834" s="80" t="e">
        <v>#N/A</v>
      </c>
      <c r="O2834" s="80" t="e">
        <v>#N/A</v>
      </c>
      <c r="P2834" s="80" t="e">
        <v>#N/A</v>
      </c>
      <c r="Q2834" s="80" t="e">
        <v>#N/A</v>
      </c>
      <c r="R2834" s="80" t="e">
        <v>#N/A</v>
      </c>
      <c r="S2834" s="80" t="e">
        <v>#N/A</v>
      </c>
      <c r="T2834" s="80">
        <v>0</v>
      </c>
      <c r="U2834" s="7" t="e">
        <v>#N/A</v>
      </c>
      <c r="V2834" s="80" t="e">
        <v>#N/A</v>
      </c>
      <c r="W2834" s="18">
        <v>0</v>
      </c>
      <c r="X2834" s="18" t="e">
        <v>#N/A</v>
      </c>
      <c r="Y2834" s="7" t="e">
        <v>#N/A</v>
      </c>
      <c r="Z2834" s="7">
        <f t="shared" si="353"/>
        <v>0</v>
      </c>
      <c r="AA2834" s="7">
        <f t="shared" si="354"/>
        <v>0</v>
      </c>
      <c r="AB2834" s="7" t="b">
        <f t="shared" si="355"/>
        <v>1</v>
      </c>
      <c r="AC2834" s="7" t="b">
        <f t="shared" si="356"/>
        <v>1</v>
      </c>
      <c r="AD2834" s="7" t="b">
        <f t="shared" si="357"/>
        <v>1</v>
      </c>
      <c r="AE2834" s="7" t="b">
        <f t="shared" si="358"/>
        <v>1</v>
      </c>
      <c r="AF2834" s="7" t="b">
        <f t="shared" si="359"/>
        <v>0</v>
      </c>
      <c r="AH2834" t="b">
        <f>AND(Table252102[[#This Row],[Developmental toxicity]:[Reproductive toxicity]])</f>
        <v>1</v>
      </c>
    </row>
    <row r="2835" spans="1:34" x14ac:dyDescent="0.25">
      <c r="A2835" s="3">
        <f t="shared" si="352"/>
        <v>2834</v>
      </c>
      <c r="B2835" s="86"/>
      <c r="C2835" s="18" t="s">
        <v>12445</v>
      </c>
      <c r="D2835" s="18" t="s">
        <v>12444</v>
      </c>
      <c r="E2835" s="70" t="s">
        <v>16345</v>
      </c>
      <c r="F2835" s="18" t="s">
        <v>16346</v>
      </c>
      <c r="G2835" s="18" t="s">
        <v>16347</v>
      </c>
      <c r="H2835" s="18" t="s">
        <v>16347</v>
      </c>
      <c r="I2835" s="18" t="s">
        <v>16348</v>
      </c>
      <c r="J2835" s="88"/>
      <c r="K2835" s="80" t="e">
        <v>#N/A</v>
      </c>
      <c r="L2835" s="80" t="e">
        <v>#N/A</v>
      </c>
      <c r="M2835" s="80" t="e">
        <v>#N/A</v>
      </c>
      <c r="N2835" s="80" t="e">
        <v>#N/A</v>
      </c>
      <c r="O2835" s="80" t="e">
        <v>#N/A</v>
      </c>
      <c r="P2835" s="80" t="e">
        <v>#N/A</v>
      </c>
      <c r="Q2835" s="80" t="e">
        <v>#N/A</v>
      </c>
      <c r="R2835" s="80" t="e">
        <v>#N/A</v>
      </c>
      <c r="S2835" s="80" t="e">
        <v>#N/A</v>
      </c>
      <c r="T2835" s="80" t="e">
        <v>#N/A</v>
      </c>
      <c r="U2835" s="7" t="e">
        <v>#N/A</v>
      </c>
      <c r="V2835" s="80" t="e">
        <v>#N/A</v>
      </c>
      <c r="W2835" s="18">
        <v>0</v>
      </c>
      <c r="X2835" s="18" t="e">
        <v>#N/A</v>
      </c>
      <c r="Y2835" s="7" t="e">
        <v>#N/A</v>
      </c>
      <c r="Z2835" s="7">
        <f t="shared" si="353"/>
        <v>0</v>
      </c>
      <c r="AA2835" s="7">
        <f t="shared" si="354"/>
        <v>0</v>
      </c>
      <c r="AB2835" s="7" t="b">
        <f t="shared" si="355"/>
        <v>0</v>
      </c>
      <c r="AC2835" s="7" t="b">
        <f t="shared" si="356"/>
        <v>1</v>
      </c>
      <c r="AD2835" s="7" t="b">
        <f t="shared" si="357"/>
        <v>0</v>
      </c>
      <c r="AE2835" s="7" t="b">
        <f t="shared" si="358"/>
        <v>1</v>
      </c>
      <c r="AF2835" s="7" t="b">
        <f t="shared" si="359"/>
        <v>0</v>
      </c>
      <c r="AH2835" t="b">
        <f>AND(Table252102[[#This Row],[Developmental toxicity]:[Reproductive toxicity]])</f>
        <v>0</v>
      </c>
    </row>
    <row r="2836" spans="1:34" x14ac:dyDescent="0.25">
      <c r="A2836" s="3">
        <f t="shared" si="352"/>
        <v>2835</v>
      </c>
      <c r="B2836" s="86" t="s">
        <v>1440</v>
      </c>
      <c r="C2836" s="18" t="s">
        <v>1991</v>
      </c>
      <c r="D2836" s="18" t="s">
        <v>2863</v>
      </c>
      <c r="E2836" s="79" t="s">
        <v>7272</v>
      </c>
      <c r="F2836" s="17" t="s">
        <v>8121</v>
      </c>
      <c r="G2836" s="17" t="s">
        <v>9023</v>
      </c>
      <c r="H2836" s="17" t="s">
        <v>9023</v>
      </c>
      <c r="I2836" s="17" t="s">
        <v>9024</v>
      </c>
      <c r="J2836" s="88"/>
      <c r="K2836" s="80" t="e">
        <v>#N/A</v>
      </c>
      <c r="L2836" s="80" t="e">
        <v>#N/A</v>
      </c>
      <c r="M2836" s="80" t="e">
        <v>#N/A</v>
      </c>
      <c r="N2836" s="80" t="e">
        <v>#N/A</v>
      </c>
      <c r="O2836" s="80" t="e">
        <v>#N/A</v>
      </c>
      <c r="P2836" s="80" t="e">
        <v>#N/A</v>
      </c>
      <c r="Q2836" s="80" t="e">
        <v>#N/A</v>
      </c>
      <c r="R2836" s="80" t="e">
        <v>#N/A</v>
      </c>
      <c r="S2836" s="80" t="e">
        <v>#N/A</v>
      </c>
      <c r="T2836" s="80">
        <v>0</v>
      </c>
      <c r="U2836" s="7" t="e">
        <v>#N/A</v>
      </c>
      <c r="V2836" s="80" t="e">
        <v>#N/A</v>
      </c>
      <c r="W2836" s="80" t="e">
        <v>#N/A</v>
      </c>
      <c r="X2836" s="80" t="e">
        <v>#N/A</v>
      </c>
      <c r="Y2836" s="7" t="e">
        <v>#N/A</v>
      </c>
      <c r="Z2836" s="7">
        <f t="shared" si="353"/>
        <v>0</v>
      </c>
      <c r="AA2836" s="7">
        <f t="shared" si="354"/>
        <v>0</v>
      </c>
      <c r="AB2836" s="7" t="b">
        <f t="shared" si="355"/>
        <v>1</v>
      </c>
      <c r="AC2836" s="7" t="b">
        <f t="shared" si="356"/>
        <v>0</v>
      </c>
      <c r="AD2836" s="7" t="b">
        <f t="shared" si="357"/>
        <v>1</v>
      </c>
      <c r="AE2836" s="7" t="b">
        <f t="shared" si="358"/>
        <v>0</v>
      </c>
      <c r="AF2836" s="7" t="b">
        <f t="shared" si="359"/>
        <v>0</v>
      </c>
      <c r="AH2836" t="b">
        <f>AND(Table252102[[#This Row],[Developmental toxicity]:[Reproductive toxicity]])</f>
        <v>0</v>
      </c>
    </row>
    <row r="2837" spans="1:34" x14ac:dyDescent="0.25">
      <c r="A2837" s="3">
        <f t="shared" si="352"/>
        <v>2836</v>
      </c>
      <c r="B2837" s="86"/>
      <c r="C2837" s="18" t="s">
        <v>12724</v>
      </c>
      <c r="D2837" s="18" t="s">
        <v>17936</v>
      </c>
      <c r="E2837" s="70" t="s">
        <v>16779</v>
      </c>
      <c r="F2837" s="18" t="s">
        <v>16780</v>
      </c>
      <c r="G2837" s="18" t="s">
        <v>16781</v>
      </c>
      <c r="H2837" s="18" t="s">
        <v>16781</v>
      </c>
      <c r="I2837" s="18" t="s">
        <v>16782</v>
      </c>
      <c r="J2837" s="88"/>
      <c r="K2837" s="80" t="e">
        <v>#N/A</v>
      </c>
      <c r="L2837" s="80" t="e">
        <v>#N/A</v>
      </c>
      <c r="M2837" s="80" t="e">
        <v>#N/A</v>
      </c>
      <c r="N2837" s="80" t="e">
        <v>#N/A</v>
      </c>
      <c r="O2837" s="80" t="e">
        <v>#N/A</v>
      </c>
      <c r="P2837" s="80" t="e">
        <v>#N/A</v>
      </c>
      <c r="Q2837" s="80" t="e">
        <v>#N/A</v>
      </c>
      <c r="R2837" s="80" t="e">
        <v>#N/A</v>
      </c>
      <c r="S2837" s="80" t="e">
        <v>#N/A</v>
      </c>
      <c r="T2837" s="80" t="e">
        <v>#N/A</v>
      </c>
      <c r="U2837" s="7" t="e">
        <v>#N/A</v>
      </c>
      <c r="V2837" s="80" t="e">
        <v>#N/A</v>
      </c>
      <c r="W2837" s="18">
        <v>0</v>
      </c>
      <c r="X2837" s="18" t="e">
        <v>#N/A</v>
      </c>
      <c r="Y2837" s="7" t="e">
        <v>#N/A</v>
      </c>
      <c r="Z2837" s="7">
        <f t="shared" si="353"/>
        <v>0</v>
      </c>
      <c r="AA2837" s="7">
        <f t="shared" si="354"/>
        <v>0</v>
      </c>
      <c r="AB2837" s="7" t="b">
        <f t="shared" si="355"/>
        <v>0</v>
      </c>
      <c r="AC2837" s="7" t="b">
        <f t="shared" si="356"/>
        <v>1</v>
      </c>
      <c r="AD2837" s="7" t="b">
        <f t="shared" si="357"/>
        <v>0</v>
      </c>
      <c r="AE2837" s="7" t="b">
        <f t="shared" si="358"/>
        <v>1</v>
      </c>
      <c r="AF2837" s="7" t="b">
        <f t="shared" si="359"/>
        <v>0</v>
      </c>
      <c r="AH2837" t="b">
        <f>AND(Table252102[[#This Row],[Developmental toxicity]:[Reproductive toxicity]])</f>
        <v>0</v>
      </c>
    </row>
    <row r="2838" spans="1:34" x14ac:dyDescent="0.25">
      <c r="A2838" s="3">
        <f t="shared" si="352"/>
        <v>2837</v>
      </c>
      <c r="B2838" s="86"/>
      <c r="C2838" s="17" t="s">
        <v>21146</v>
      </c>
      <c r="D2838" s="18" t="s">
        <v>20750</v>
      </c>
      <c r="E2838" s="83" t="s">
        <v>20948</v>
      </c>
      <c r="F2838" s="17" t="s">
        <v>21491</v>
      </c>
      <c r="G2838" s="17" t="s">
        <v>21492</v>
      </c>
      <c r="H2838" s="17" t="s">
        <v>21492</v>
      </c>
      <c r="I2838" s="17" t="s">
        <v>21493</v>
      </c>
      <c r="J2838" s="88"/>
      <c r="K2838" s="80" t="e">
        <v>#N/A</v>
      </c>
      <c r="L2838" s="80" t="e">
        <v>#N/A</v>
      </c>
      <c r="M2838" s="80" t="e">
        <v>#N/A</v>
      </c>
      <c r="N2838" s="80" t="e">
        <v>#N/A</v>
      </c>
      <c r="O2838" s="80" t="e">
        <v>#N/A</v>
      </c>
      <c r="P2838" s="80" t="e">
        <v>#N/A</v>
      </c>
      <c r="Q2838" s="80" t="e">
        <v>#N/A</v>
      </c>
      <c r="R2838" s="80" t="e">
        <v>#N/A</v>
      </c>
      <c r="S2838" s="80" t="e">
        <v>#N/A</v>
      </c>
      <c r="T2838" s="80" t="e">
        <v>#N/A</v>
      </c>
      <c r="U2838" s="7" t="e">
        <v>#N/A</v>
      </c>
      <c r="V2838" s="80" t="e">
        <v>#N/A</v>
      </c>
      <c r="W2838" s="80" t="e">
        <v>#N/A</v>
      </c>
      <c r="X2838" s="80" t="e">
        <v>#N/A</v>
      </c>
      <c r="Y2838" s="7">
        <v>0</v>
      </c>
      <c r="Z2838" s="7">
        <f t="shared" si="353"/>
        <v>0</v>
      </c>
      <c r="AA2838" s="7">
        <f t="shared" si="354"/>
        <v>0</v>
      </c>
      <c r="AB2838" s="7" t="b">
        <f t="shared" si="355"/>
        <v>1</v>
      </c>
      <c r="AC2838" s="7" t="b">
        <f t="shared" si="356"/>
        <v>0</v>
      </c>
      <c r="AD2838" s="7" t="b">
        <f t="shared" si="357"/>
        <v>0</v>
      </c>
      <c r="AE2838" s="7" t="b">
        <f t="shared" si="358"/>
        <v>0</v>
      </c>
      <c r="AF2838" s="7" t="b">
        <f t="shared" si="359"/>
        <v>0</v>
      </c>
      <c r="AH2838" t="b">
        <f>AND(Table252102[[#This Row],[Developmental toxicity]:[Reproductive toxicity]])</f>
        <v>0</v>
      </c>
    </row>
    <row r="2839" spans="1:34" x14ac:dyDescent="0.25">
      <c r="A2839" s="3">
        <f t="shared" si="352"/>
        <v>2838</v>
      </c>
      <c r="B2839" s="86" t="s">
        <v>1440</v>
      </c>
      <c r="C2839" s="73" t="s">
        <v>1766</v>
      </c>
      <c r="D2839" s="73" t="s">
        <v>1767</v>
      </c>
      <c r="E2839" s="70" t="s">
        <v>7066</v>
      </c>
      <c r="F2839" s="18" t="s">
        <v>1786</v>
      </c>
      <c r="G2839" s="18" t="s">
        <v>1785</v>
      </c>
      <c r="H2839" s="18" t="s">
        <v>1785</v>
      </c>
      <c r="I2839" s="18" t="s">
        <v>7172</v>
      </c>
      <c r="J2839" s="88" t="s">
        <v>1921</v>
      </c>
      <c r="K2839" s="80" t="e">
        <v>#N/A</v>
      </c>
      <c r="L2839" s="80" t="e">
        <v>#N/A</v>
      </c>
      <c r="M2839" s="80" t="e">
        <v>#N/A</v>
      </c>
      <c r="N2839" s="80" t="e">
        <v>#N/A</v>
      </c>
      <c r="O2839" s="80" t="e">
        <v>#N/A</v>
      </c>
      <c r="P2839" s="80" t="e">
        <v>#N/A</v>
      </c>
      <c r="Q2839" s="80">
        <v>1</v>
      </c>
      <c r="R2839" s="80" t="e">
        <v>#N/A</v>
      </c>
      <c r="S2839" s="80">
        <v>1</v>
      </c>
      <c r="T2839" s="80">
        <v>0</v>
      </c>
      <c r="U2839" s="7" t="e">
        <v>#N/A</v>
      </c>
      <c r="V2839" s="80" t="e">
        <v>#N/A</v>
      </c>
      <c r="W2839" s="80">
        <v>1</v>
      </c>
      <c r="X2839" s="80" t="e">
        <v>#N/A</v>
      </c>
      <c r="Y2839" s="7">
        <v>0</v>
      </c>
      <c r="Z2839" s="7">
        <f t="shared" si="353"/>
        <v>1</v>
      </c>
      <c r="AA2839" s="7">
        <f t="shared" si="354"/>
        <v>1</v>
      </c>
      <c r="AB2839" s="7" t="b">
        <f t="shared" si="355"/>
        <v>1</v>
      </c>
      <c r="AC2839" s="7" t="b">
        <f t="shared" si="356"/>
        <v>1</v>
      </c>
      <c r="AD2839" s="7" t="b">
        <f t="shared" si="357"/>
        <v>1</v>
      </c>
      <c r="AE2839" s="7" t="b">
        <f t="shared" si="358"/>
        <v>1</v>
      </c>
      <c r="AF2839" s="7" t="b">
        <f t="shared" si="359"/>
        <v>1</v>
      </c>
      <c r="AH2839" t="b">
        <f>AND(Table252102[[#This Row],[Developmental toxicity]:[Reproductive toxicity]])</f>
        <v>1</v>
      </c>
    </row>
    <row r="2840" spans="1:34" x14ac:dyDescent="0.25">
      <c r="A2840" s="3">
        <f t="shared" si="352"/>
        <v>2839</v>
      </c>
      <c r="B2840" s="86" t="s">
        <v>1440</v>
      </c>
      <c r="C2840" s="18" t="s">
        <v>2035</v>
      </c>
      <c r="D2840" s="18" t="s">
        <v>2915</v>
      </c>
      <c r="E2840" s="70" t="s">
        <v>7316</v>
      </c>
      <c r="F2840" s="18" t="s">
        <v>8165</v>
      </c>
      <c r="G2840" s="18" t="s">
        <v>9111</v>
      </c>
      <c r="H2840" s="18" t="s">
        <v>9111</v>
      </c>
      <c r="I2840" s="18" t="s">
        <v>9112</v>
      </c>
      <c r="J2840" s="88"/>
      <c r="K2840" s="80" t="e">
        <v>#N/A</v>
      </c>
      <c r="L2840" s="80" t="e">
        <v>#N/A</v>
      </c>
      <c r="M2840" s="80" t="e">
        <v>#N/A</v>
      </c>
      <c r="N2840" s="80" t="e">
        <v>#N/A</v>
      </c>
      <c r="O2840" s="80" t="e">
        <v>#N/A</v>
      </c>
      <c r="P2840" s="80" t="e">
        <v>#N/A</v>
      </c>
      <c r="Q2840" s="80" t="e">
        <v>#N/A</v>
      </c>
      <c r="R2840" s="80" t="e">
        <v>#N/A</v>
      </c>
      <c r="S2840" s="80" t="e">
        <v>#N/A</v>
      </c>
      <c r="T2840" s="80">
        <v>0</v>
      </c>
      <c r="U2840" s="7" t="e">
        <v>#N/A</v>
      </c>
      <c r="V2840" s="80">
        <v>1</v>
      </c>
      <c r="W2840" s="80">
        <v>0</v>
      </c>
      <c r="X2840" s="80" t="e">
        <v>#N/A</v>
      </c>
      <c r="Y2840" s="7">
        <v>0</v>
      </c>
      <c r="Z2840" s="7">
        <f t="shared" si="353"/>
        <v>1</v>
      </c>
      <c r="AA2840" s="7">
        <f t="shared" si="354"/>
        <v>0</v>
      </c>
      <c r="AB2840" s="7" t="b">
        <f t="shared" si="355"/>
        <v>1</v>
      </c>
      <c r="AC2840" s="7" t="b">
        <f t="shared" si="356"/>
        <v>1</v>
      </c>
      <c r="AD2840" s="7" t="b">
        <f t="shared" si="357"/>
        <v>1</v>
      </c>
      <c r="AE2840" s="7" t="b">
        <f t="shared" si="358"/>
        <v>1</v>
      </c>
      <c r="AF2840" s="7" t="b">
        <f t="shared" si="359"/>
        <v>1</v>
      </c>
      <c r="AH2840" t="b">
        <f>AND(Table252102[[#This Row],[Developmental toxicity]:[Reproductive toxicity]])</f>
        <v>1</v>
      </c>
    </row>
    <row r="2841" spans="1:34" x14ac:dyDescent="0.25">
      <c r="A2841" s="3">
        <f t="shared" si="352"/>
        <v>2840</v>
      </c>
      <c r="B2841" s="86" t="s">
        <v>1440</v>
      </c>
      <c r="C2841" s="18" t="s">
        <v>2163</v>
      </c>
      <c r="D2841" s="18" t="s">
        <v>3058</v>
      </c>
      <c r="E2841" s="79" t="s">
        <v>7443</v>
      </c>
      <c r="F2841" s="17" t="s">
        <v>8291</v>
      </c>
      <c r="G2841" s="17" t="s">
        <v>9379</v>
      </c>
      <c r="H2841" s="17" t="s">
        <v>9379</v>
      </c>
      <c r="I2841" s="17" t="s">
        <v>9380</v>
      </c>
      <c r="J2841" s="88"/>
      <c r="K2841" s="80" t="e">
        <v>#N/A</v>
      </c>
      <c r="L2841" s="80" t="e">
        <v>#N/A</v>
      </c>
      <c r="M2841" s="80" t="e">
        <v>#N/A</v>
      </c>
      <c r="N2841" s="80" t="e">
        <v>#N/A</v>
      </c>
      <c r="O2841" s="80" t="e">
        <v>#N/A</v>
      </c>
      <c r="P2841" s="80" t="e">
        <v>#N/A</v>
      </c>
      <c r="Q2841" s="80" t="e">
        <v>#N/A</v>
      </c>
      <c r="R2841" s="80" t="e">
        <v>#N/A</v>
      </c>
      <c r="S2841" s="80" t="e">
        <v>#N/A</v>
      </c>
      <c r="T2841" s="80">
        <v>0</v>
      </c>
      <c r="U2841" s="7" t="e">
        <v>#N/A</v>
      </c>
      <c r="V2841" s="80" t="e">
        <v>#N/A</v>
      </c>
      <c r="W2841" s="80" t="e">
        <v>#N/A</v>
      </c>
      <c r="X2841" s="80" t="e">
        <v>#N/A</v>
      </c>
      <c r="Y2841" s="7" t="e">
        <v>#N/A</v>
      </c>
      <c r="Z2841" s="7">
        <f t="shared" si="353"/>
        <v>0</v>
      </c>
      <c r="AA2841" s="7">
        <f t="shared" si="354"/>
        <v>0</v>
      </c>
      <c r="AB2841" s="7" t="b">
        <f t="shared" si="355"/>
        <v>1</v>
      </c>
      <c r="AC2841" s="7" t="b">
        <f t="shared" si="356"/>
        <v>0</v>
      </c>
      <c r="AD2841" s="7" t="b">
        <f t="shared" si="357"/>
        <v>1</v>
      </c>
      <c r="AE2841" s="7" t="b">
        <f t="shared" si="358"/>
        <v>0</v>
      </c>
      <c r="AF2841" s="7" t="b">
        <f t="shared" si="359"/>
        <v>0</v>
      </c>
      <c r="AH2841" t="b">
        <f>AND(Table252102[[#This Row],[Developmental toxicity]:[Reproductive toxicity]])</f>
        <v>0</v>
      </c>
    </row>
    <row r="2842" spans="1:34" x14ac:dyDescent="0.25">
      <c r="A2842" s="3">
        <f t="shared" si="352"/>
        <v>2841</v>
      </c>
      <c r="B2842" s="86"/>
      <c r="C2842" s="18" t="s">
        <v>12955</v>
      </c>
      <c r="D2842" s="18" t="s">
        <v>17953</v>
      </c>
      <c r="E2842" s="70" t="s">
        <v>17109</v>
      </c>
      <c r="F2842" s="18" t="s">
        <v>17110</v>
      </c>
      <c r="G2842" s="18" t="s">
        <v>12956</v>
      </c>
      <c r="H2842" s="18" t="s">
        <v>12956</v>
      </c>
      <c r="I2842" s="18" t="s">
        <v>17111</v>
      </c>
      <c r="J2842" s="88"/>
      <c r="K2842" s="80" t="e">
        <v>#N/A</v>
      </c>
      <c r="L2842" s="80" t="e">
        <v>#N/A</v>
      </c>
      <c r="M2842" s="80" t="e">
        <v>#N/A</v>
      </c>
      <c r="N2842" s="80" t="e">
        <v>#N/A</v>
      </c>
      <c r="O2842" s="80" t="e">
        <v>#N/A</v>
      </c>
      <c r="P2842" s="80" t="e">
        <v>#N/A</v>
      </c>
      <c r="Q2842" s="80" t="e">
        <v>#N/A</v>
      </c>
      <c r="R2842" s="80" t="e">
        <v>#N/A</v>
      </c>
      <c r="S2842" s="80" t="e">
        <v>#N/A</v>
      </c>
      <c r="T2842" s="80" t="e">
        <v>#N/A</v>
      </c>
      <c r="U2842" s="7" t="e">
        <v>#N/A</v>
      </c>
      <c r="V2842" s="80" t="e">
        <v>#N/A</v>
      </c>
      <c r="W2842" s="18">
        <v>0</v>
      </c>
      <c r="X2842" s="18" t="e">
        <v>#N/A</v>
      </c>
      <c r="Y2842" s="7" t="e">
        <v>#N/A</v>
      </c>
      <c r="Z2842" s="7">
        <f t="shared" si="353"/>
        <v>0</v>
      </c>
      <c r="AA2842" s="7">
        <f t="shared" si="354"/>
        <v>0</v>
      </c>
      <c r="AB2842" s="7" t="b">
        <f t="shared" si="355"/>
        <v>0</v>
      </c>
      <c r="AC2842" s="7" t="b">
        <f t="shared" si="356"/>
        <v>1</v>
      </c>
      <c r="AD2842" s="7" t="b">
        <f t="shared" si="357"/>
        <v>0</v>
      </c>
      <c r="AE2842" s="7" t="b">
        <f t="shared" si="358"/>
        <v>1</v>
      </c>
      <c r="AF2842" s="7" t="b">
        <f t="shared" si="359"/>
        <v>0</v>
      </c>
      <c r="AH2842" t="b">
        <f>AND(Table252102[[#This Row],[Developmental toxicity]:[Reproductive toxicity]])</f>
        <v>0</v>
      </c>
    </row>
    <row r="2843" spans="1:34" x14ac:dyDescent="0.25">
      <c r="A2843" s="3">
        <f t="shared" si="352"/>
        <v>2842</v>
      </c>
      <c r="B2843" s="86"/>
      <c r="C2843" s="18" t="s">
        <v>12742</v>
      </c>
      <c r="D2843" s="18" t="s">
        <v>17940</v>
      </c>
      <c r="E2843" s="70" t="s">
        <v>16808</v>
      </c>
      <c r="F2843" s="18" t="s">
        <v>16809</v>
      </c>
      <c r="G2843" s="18" t="s">
        <v>12743</v>
      </c>
      <c r="H2843" s="18" t="s">
        <v>12743</v>
      </c>
      <c r="I2843" s="18" t="s">
        <v>16810</v>
      </c>
      <c r="J2843" s="88"/>
      <c r="K2843" s="80" t="e">
        <v>#N/A</v>
      </c>
      <c r="L2843" s="80" t="e">
        <v>#N/A</v>
      </c>
      <c r="M2843" s="80" t="e">
        <v>#N/A</v>
      </c>
      <c r="N2843" s="80" t="e">
        <v>#N/A</v>
      </c>
      <c r="O2843" s="80" t="e">
        <v>#N/A</v>
      </c>
      <c r="P2843" s="80" t="e">
        <v>#N/A</v>
      </c>
      <c r="Q2843" s="80" t="e">
        <v>#N/A</v>
      </c>
      <c r="R2843" s="80" t="e">
        <v>#N/A</v>
      </c>
      <c r="S2843" s="80" t="e">
        <v>#N/A</v>
      </c>
      <c r="T2843" s="80" t="e">
        <v>#N/A</v>
      </c>
      <c r="U2843" s="7" t="e">
        <v>#N/A</v>
      </c>
      <c r="V2843" s="80" t="e">
        <v>#N/A</v>
      </c>
      <c r="W2843" s="18">
        <v>0</v>
      </c>
      <c r="X2843" s="18" t="e">
        <v>#N/A</v>
      </c>
      <c r="Y2843" s="7" t="e">
        <v>#N/A</v>
      </c>
      <c r="Z2843" s="7">
        <f t="shared" si="353"/>
        <v>0</v>
      </c>
      <c r="AA2843" s="7">
        <f t="shared" si="354"/>
        <v>0</v>
      </c>
      <c r="AB2843" s="7" t="b">
        <f t="shared" si="355"/>
        <v>0</v>
      </c>
      <c r="AC2843" s="7" t="b">
        <f t="shared" si="356"/>
        <v>1</v>
      </c>
      <c r="AD2843" s="7" t="b">
        <f t="shared" si="357"/>
        <v>0</v>
      </c>
      <c r="AE2843" s="7" t="b">
        <f t="shared" si="358"/>
        <v>1</v>
      </c>
      <c r="AF2843" s="7" t="b">
        <f t="shared" si="359"/>
        <v>0</v>
      </c>
      <c r="AH2843" t="b">
        <f>AND(Table252102[[#This Row],[Developmental toxicity]:[Reproductive toxicity]])</f>
        <v>0</v>
      </c>
    </row>
    <row r="2844" spans="1:34" x14ac:dyDescent="0.25">
      <c r="A2844" s="3">
        <f t="shared" si="352"/>
        <v>2843</v>
      </c>
      <c r="B2844" s="86" t="s">
        <v>1440</v>
      </c>
      <c r="C2844" s="18" t="s">
        <v>1998</v>
      </c>
      <c r="D2844" s="18" t="s">
        <v>2871</v>
      </c>
      <c r="E2844" s="79" t="s">
        <v>7279</v>
      </c>
      <c r="F2844" s="17" t="s">
        <v>8128</v>
      </c>
      <c r="G2844" s="17" t="s">
        <v>9037</v>
      </c>
      <c r="H2844" s="17" t="s">
        <v>9037</v>
      </c>
      <c r="I2844" s="17" t="s">
        <v>9038</v>
      </c>
      <c r="J2844" s="88"/>
      <c r="K2844" s="80" t="e">
        <v>#N/A</v>
      </c>
      <c r="L2844" s="80" t="e">
        <v>#N/A</v>
      </c>
      <c r="M2844" s="80" t="e">
        <v>#N/A</v>
      </c>
      <c r="N2844" s="80" t="e">
        <v>#N/A</v>
      </c>
      <c r="O2844" s="80" t="e">
        <v>#N/A</v>
      </c>
      <c r="P2844" s="80" t="e">
        <v>#N/A</v>
      </c>
      <c r="Q2844" s="80" t="e">
        <v>#N/A</v>
      </c>
      <c r="R2844" s="80" t="e">
        <v>#N/A</v>
      </c>
      <c r="S2844" s="80" t="e">
        <v>#N/A</v>
      </c>
      <c r="T2844" s="80">
        <v>0</v>
      </c>
      <c r="U2844" s="7" t="e">
        <v>#N/A</v>
      </c>
      <c r="V2844" s="80" t="e">
        <v>#N/A</v>
      </c>
      <c r="W2844" s="80" t="e">
        <v>#N/A</v>
      </c>
      <c r="X2844" s="80" t="e">
        <v>#N/A</v>
      </c>
      <c r="Y2844" s="7" t="e">
        <v>#N/A</v>
      </c>
      <c r="Z2844" s="7">
        <f t="shared" si="353"/>
        <v>0</v>
      </c>
      <c r="AA2844" s="7">
        <f t="shared" si="354"/>
        <v>0</v>
      </c>
      <c r="AB2844" s="7" t="b">
        <f t="shared" si="355"/>
        <v>1</v>
      </c>
      <c r="AC2844" s="7" t="b">
        <f t="shared" si="356"/>
        <v>0</v>
      </c>
      <c r="AD2844" s="7" t="b">
        <f t="shared" si="357"/>
        <v>1</v>
      </c>
      <c r="AE2844" s="7" t="b">
        <f t="shared" si="358"/>
        <v>0</v>
      </c>
      <c r="AF2844" s="7" t="b">
        <f t="shared" si="359"/>
        <v>0</v>
      </c>
      <c r="AH2844" t="b">
        <f>AND(Table252102[[#This Row],[Developmental toxicity]:[Reproductive toxicity]])</f>
        <v>0</v>
      </c>
    </row>
    <row r="2845" spans="1:34" x14ac:dyDescent="0.25">
      <c r="A2845" s="3">
        <f t="shared" si="352"/>
        <v>2844</v>
      </c>
      <c r="B2845" s="86"/>
      <c r="C2845" s="18" t="s">
        <v>13396</v>
      </c>
      <c r="D2845" s="18" t="s">
        <v>13395</v>
      </c>
      <c r="E2845" s="70" t="s">
        <v>17751</v>
      </c>
      <c r="F2845" s="18" t="s">
        <v>17752</v>
      </c>
      <c r="G2845" s="18" t="s">
        <v>17753</v>
      </c>
      <c r="H2845" s="18" t="s">
        <v>17753</v>
      </c>
      <c r="I2845" s="18" t="s">
        <v>17754</v>
      </c>
      <c r="J2845" s="88"/>
      <c r="K2845" s="80" t="e">
        <v>#N/A</v>
      </c>
      <c r="L2845" s="80" t="e">
        <v>#N/A</v>
      </c>
      <c r="M2845" s="80" t="e">
        <v>#N/A</v>
      </c>
      <c r="N2845" s="80" t="e">
        <v>#N/A</v>
      </c>
      <c r="O2845" s="80" t="e">
        <v>#N/A</v>
      </c>
      <c r="P2845" s="80" t="e">
        <v>#N/A</v>
      </c>
      <c r="Q2845" s="80" t="e">
        <v>#N/A</v>
      </c>
      <c r="R2845" s="80" t="e">
        <v>#N/A</v>
      </c>
      <c r="S2845" s="80" t="e">
        <v>#N/A</v>
      </c>
      <c r="T2845" s="80" t="e">
        <v>#N/A</v>
      </c>
      <c r="U2845" s="7" t="e">
        <v>#N/A</v>
      </c>
      <c r="V2845" s="80" t="e">
        <v>#N/A</v>
      </c>
      <c r="W2845" s="18">
        <v>0</v>
      </c>
      <c r="X2845" s="18" t="e">
        <v>#N/A</v>
      </c>
      <c r="Y2845" s="7" t="e">
        <v>#N/A</v>
      </c>
      <c r="Z2845" s="7">
        <f t="shared" si="353"/>
        <v>0</v>
      </c>
      <c r="AA2845" s="7">
        <f t="shared" si="354"/>
        <v>0</v>
      </c>
      <c r="AB2845" s="7" t="b">
        <f t="shared" si="355"/>
        <v>0</v>
      </c>
      <c r="AC2845" s="7" t="b">
        <f t="shared" si="356"/>
        <v>1</v>
      </c>
      <c r="AD2845" s="7" t="b">
        <f t="shared" si="357"/>
        <v>0</v>
      </c>
      <c r="AE2845" s="7" t="b">
        <f t="shared" si="358"/>
        <v>1</v>
      </c>
      <c r="AF2845" s="7" t="b">
        <f t="shared" si="359"/>
        <v>0</v>
      </c>
      <c r="AH2845" t="b">
        <f>AND(Table252102[[#This Row],[Developmental toxicity]:[Reproductive toxicity]])</f>
        <v>0</v>
      </c>
    </row>
    <row r="2846" spans="1:34" x14ac:dyDescent="0.25">
      <c r="A2846" s="3">
        <f t="shared" si="352"/>
        <v>2845</v>
      </c>
      <c r="B2846" s="86"/>
      <c r="C2846" s="18" t="s">
        <v>11899</v>
      </c>
      <c r="D2846" s="18" t="s">
        <v>11898</v>
      </c>
      <c r="E2846" s="70" t="s">
        <v>15500</v>
      </c>
      <c r="F2846" s="18" t="s">
        <v>15501</v>
      </c>
      <c r="G2846" s="18" t="s">
        <v>15502</v>
      </c>
      <c r="H2846" s="18" t="s">
        <v>15502</v>
      </c>
      <c r="I2846" s="18" t="s">
        <v>15503</v>
      </c>
      <c r="J2846" s="88"/>
      <c r="K2846" s="80" t="e">
        <v>#N/A</v>
      </c>
      <c r="L2846" s="80" t="e">
        <v>#N/A</v>
      </c>
      <c r="M2846" s="80" t="e">
        <v>#N/A</v>
      </c>
      <c r="N2846" s="80" t="e">
        <v>#N/A</v>
      </c>
      <c r="O2846" s="80" t="e">
        <v>#N/A</v>
      </c>
      <c r="P2846" s="80" t="e">
        <v>#N/A</v>
      </c>
      <c r="Q2846" s="80" t="e">
        <v>#N/A</v>
      </c>
      <c r="R2846" s="80" t="e">
        <v>#N/A</v>
      </c>
      <c r="S2846" s="80" t="e">
        <v>#N/A</v>
      </c>
      <c r="T2846" s="80" t="e">
        <v>#N/A</v>
      </c>
      <c r="U2846" s="7" t="e">
        <v>#N/A</v>
      </c>
      <c r="V2846" s="80" t="e">
        <v>#N/A</v>
      </c>
      <c r="W2846" s="18">
        <v>0</v>
      </c>
      <c r="X2846" s="18" t="e">
        <v>#N/A</v>
      </c>
      <c r="Y2846" s="7" t="e">
        <v>#N/A</v>
      </c>
      <c r="Z2846" s="7">
        <f t="shared" si="353"/>
        <v>0</v>
      </c>
      <c r="AA2846" s="7">
        <f t="shared" si="354"/>
        <v>0</v>
      </c>
      <c r="AB2846" s="7" t="b">
        <f t="shared" si="355"/>
        <v>0</v>
      </c>
      <c r="AC2846" s="7" t="b">
        <f t="shared" si="356"/>
        <v>1</v>
      </c>
      <c r="AD2846" s="7" t="b">
        <f t="shared" si="357"/>
        <v>0</v>
      </c>
      <c r="AE2846" s="7" t="b">
        <f t="shared" si="358"/>
        <v>1</v>
      </c>
      <c r="AF2846" s="7" t="b">
        <f t="shared" si="359"/>
        <v>0</v>
      </c>
      <c r="AH2846" t="b">
        <f>AND(Table252102[[#This Row],[Developmental toxicity]:[Reproductive toxicity]])</f>
        <v>0</v>
      </c>
    </row>
    <row r="2847" spans="1:34" x14ac:dyDescent="0.25">
      <c r="A2847" s="3">
        <f t="shared" si="352"/>
        <v>2846</v>
      </c>
      <c r="B2847" s="86" t="s">
        <v>1440</v>
      </c>
      <c r="C2847" s="18" t="s">
        <v>2335</v>
      </c>
      <c r="D2847" s="18" t="s">
        <v>3254</v>
      </c>
      <c r="E2847" s="79" t="s">
        <v>7612</v>
      </c>
      <c r="F2847" s="17" t="s">
        <v>8456</v>
      </c>
      <c r="G2847" s="17" t="s">
        <v>9748</v>
      </c>
      <c r="H2847" s="17" t="s">
        <v>9748</v>
      </c>
      <c r="I2847" s="17" t="s">
        <v>9749</v>
      </c>
      <c r="J2847" s="88"/>
      <c r="K2847" s="80" t="e">
        <v>#N/A</v>
      </c>
      <c r="L2847" s="80" t="e">
        <v>#N/A</v>
      </c>
      <c r="M2847" s="80" t="e">
        <v>#N/A</v>
      </c>
      <c r="N2847" s="80" t="e">
        <v>#N/A</v>
      </c>
      <c r="O2847" s="80" t="e">
        <v>#N/A</v>
      </c>
      <c r="P2847" s="80" t="e">
        <v>#N/A</v>
      </c>
      <c r="Q2847" s="80" t="e">
        <v>#N/A</v>
      </c>
      <c r="R2847" s="80" t="e">
        <v>#N/A</v>
      </c>
      <c r="S2847" s="80" t="e">
        <v>#N/A</v>
      </c>
      <c r="T2847" s="80">
        <v>0</v>
      </c>
      <c r="U2847" s="7" t="e">
        <v>#N/A</v>
      </c>
      <c r="V2847" s="80" t="e">
        <v>#N/A</v>
      </c>
      <c r="W2847" s="18">
        <v>0</v>
      </c>
      <c r="X2847" s="18" t="e">
        <v>#N/A</v>
      </c>
      <c r="Y2847" s="7" t="e">
        <v>#N/A</v>
      </c>
      <c r="Z2847" s="7">
        <f t="shared" si="353"/>
        <v>0</v>
      </c>
      <c r="AA2847" s="7">
        <f t="shared" si="354"/>
        <v>0</v>
      </c>
      <c r="AB2847" s="7" t="b">
        <f t="shared" si="355"/>
        <v>1</v>
      </c>
      <c r="AC2847" s="7" t="b">
        <f t="shared" si="356"/>
        <v>1</v>
      </c>
      <c r="AD2847" s="7" t="b">
        <f t="shared" si="357"/>
        <v>1</v>
      </c>
      <c r="AE2847" s="7" t="b">
        <f t="shared" si="358"/>
        <v>1</v>
      </c>
      <c r="AF2847" s="7" t="b">
        <f t="shared" si="359"/>
        <v>0</v>
      </c>
      <c r="AH2847" t="b">
        <f>AND(Table252102[[#This Row],[Developmental toxicity]:[Reproductive toxicity]])</f>
        <v>1</v>
      </c>
    </row>
    <row r="2848" spans="1:34" x14ac:dyDescent="0.25">
      <c r="A2848" s="3">
        <f t="shared" si="352"/>
        <v>2847</v>
      </c>
      <c r="B2848" s="86" t="s">
        <v>1440</v>
      </c>
      <c r="C2848" s="18" t="s">
        <v>2720</v>
      </c>
      <c r="D2848" s="18" t="s">
        <v>3683</v>
      </c>
      <c r="E2848" s="79" t="s">
        <v>7990</v>
      </c>
      <c r="F2848" s="17" t="s">
        <v>8825</v>
      </c>
      <c r="G2848" s="17" t="s">
        <v>10597</v>
      </c>
      <c r="H2848" s="17" t="s">
        <v>10597</v>
      </c>
      <c r="I2848" s="17" t="s">
        <v>10598</v>
      </c>
      <c r="J2848" s="88"/>
      <c r="K2848" s="80" t="e">
        <v>#N/A</v>
      </c>
      <c r="L2848" s="80" t="e">
        <v>#N/A</v>
      </c>
      <c r="M2848" s="80" t="e">
        <v>#N/A</v>
      </c>
      <c r="N2848" s="80" t="e">
        <v>#N/A</v>
      </c>
      <c r="O2848" s="80" t="e">
        <v>#N/A</v>
      </c>
      <c r="P2848" s="80" t="e">
        <v>#N/A</v>
      </c>
      <c r="Q2848" s="80" t="e">
        <v>#N/A</v>
      </c>
      <c r="R2848" s="80" t="e">
        <v>#N/A</v>
      </c>
      <c r="S2848" s="80" t="e">
        <v>#N/A</v>
      </c>
      <c r="T2848" s="80">
        <v>0</v>
      </c>
      <c r="U2848" s="7" t="e">
        <v>#N/A</v>
      </c>
      <c r="V2848" s="80" t="e">
        <v>#N/A</v>
      </c>
      <c r="W2848" s="18">
        <v>0</v>
      </c>
      <c r="X2848" s="18" t="e">
        <v>#N/A</v>
      </c>
      <c r="Y2848" s="7" t="e">
        <v>#N/A</v>
      </c>
      <c r="Z2848" s="7">
        <f t="shared" si="353"/>
        <v>0</v>
      </c>
      <c r="AA2848" s="7">
        <f t="shared" si="354"/>
        <v>0</v>
      </c>
      <c r="AB2848" s="7" t="b">
        <f t="shared" si="355"/>
        <v>1</v>
      </c>
      <c r="AC2848" s="7" t="b">
        <f t="shared" si="356"/>
        <v>1</v>
      </c>
      <c r="AD2848" s="7" t="b">
        <f t="shared" si="357"/>
        <v>1</v>
      </c>
      <c r="AE2848" s="7" t="b">
        <f t="shared" si="358"/>
        <v>1</v>
      </c>
      <c r="AF2848" s="7" t="b">
        <f t="shared" si="359"/>
        <v>0</v>
      </c>
      <c r="AH2848" t="b">
        <f>AND(Table252102[[#This Row],[Developmental toxicity]:[Reproductive toxicity]])</f>
        <v>1</v>
      </c>
    </row>
    <row r="2849" spans="1:34" x14ac:dyDescent="0.25">
      <c r="A2849" s="3">
        <f t="shared" si="352"/>
        <v>2848</v>
      </c>
      <c r="B2849" s="86"/>
      <c r="C2849" s="18" t="s">
        <v>13393</v>
      </c>
      <c r="D2849" s="18" t="s">
        <v>13392</v>
      </c>
      <c r="E2849" s="70" t="s">
        <v>17748</v>
      </c>
      <c r="F2849" s="18" t="s">
        <v>17749</v>
      </c>
      <c r="G2849" s="18" t="s">
        <v>13394</v>
      </c>
      <c r="H2849" s="18" t="s">
        <v>13394</v>
      </c>
      <c r="I2849" s="18" t="s">
        <v>17750</v>
      </c>
      <c r="J2849" s="88"/>
      <c r="K2849" s="80" t="e">
        <v>#N/A</v>
      </c>
      <c r="L2849" s="80" t="e">
        <v>#N/A</v>
      </c>
      <c r="M2849" s="80" t="e">
        <v>#N/A</v>
      </c>
      <c r="N2849" s="80" t="e">
        <v>#N/A</v>
      </c>
      <c r="O2849" s="80" t="e">
        <v>#N/A</v>
      </c>
      <c r="P2849" s="80" t="e">
        <v>#N/A</v>
      </c>
      <c r="Q2849" s="80" t="e">
        <v>#N/A</v>
      </c>
      <c r="R2849" s="80" t="e">
        <v>#N/A</v>
      </c>
      <c r="S2849" s="80" t="e">
        <v>#N/A</v>
      </c>
      <c r="T2849" s="80" t="e">
        <v>#N/A</v>
      </c>
      <c r="U2849" s="7" t="e">
        <v>#N/A</v>
      </c>
      <c r="V2849" s="80" t="e">
        <v>#N/A</v>
      </c>
      <c r="W2849" s="18">
        <v>0</v>
      </c>
      <c r="X2849" s="18" t="e">
        <v>#N/A</v>
      </c>
      <c r="Y2849" s="7" t="e">
        <v>#N/A</v>
      </c>
      <c r="Z2849" s="7">
        <f t="shared" si="353"/>
        <v>0</v>
      </c>
      <c r="AA2849" s="7">
        <f t="shared" si="354"/>
        <v>0</v>
      </c>
      <c r="AB2849" s="7" t="b">
        <f t="shared" si="355"/>
        <v>0</v>
      </c>
      <c r="AC2849" s="7" t="b">
        <f t="shared" si="356"/>
        <v>1</v>
      </c>
      <c r="AD2849" s="7" t="b">
        <f t="shared" si="357"/>
        <v>0</v>
      </c>
      <c r="AE2849" s="7" t="b">
        <f t="shared" si="358"/>
        <v>1</v>
      </c>
      <c r="AF2849" s="7" t="b">
        <f t="shared" si="359"/>
        <v>0</v>
      </c>
      <c r="AH2849" t="b">
        <f>AND(Table252102[[#This Row],[Developmental toxicity]:[Reproductive toxicity]])</f>
        <v>0</v>
      </c>
    </row>
    <row r="2850" spans="1:34" x14ac:dyDescent="0.25">
      <c r="A2850" s="3">
        <f t="shared" si="352"/>
        <v>2849</v>
      </c>
      <c r="B2850" s="86"/>
      <c r="C2850" s="18" t="s">
        <v>13084</v>
      </c>
      <c r="D2850" s="18" t="s">
        <v>13083</v>
      </c>
      <c r="E2850" s="70" t="s">
        <v>17317</v>
      </c>
      <c r="F2850" s="18" t="s">
        <v>17318</v>
      </c>
      <c r="G2850" s="18" t="s">
        <v>13085</v>
      </c>
      <c r="H2850" s="18" t="s">
        <v>13085</v>
      </c>
      <c r="I2850" s="18" t="s">
        <v>17319</v>
      </c>
      <c r="J2850" s="88"/>
      <c r="K2850" s="80" t="e">
        <v>#N/A</v>
      </c>
      <c r="L2850" s="80" t="e">
        <v>#N/A</v>
      </c>
      <c r="M2850" s="80" t="e">
        <v>#N/A</v>
      </c>
      <c r="N2850" s="80" t="e">
        <v>#N/A</v>
      </c>
      <c r="O2850" s="80" t="e">
        <v>#N/A</v>
      </c>
      <c r="P2850" s="80" t="e">
        <v>#N/A</v>
      </c>
      <c r="Q2850" s="80" t="e">
        <v>#N/A</v>
      </c>
      <c r="R2850" s="80" t="e">
        <v>#N/A</v>
      </c>
      <c r="S2850" s="80" t="e">
        <v>#N/A</v>
      </c>
      <c r="T2850" s="80" t="e">
        <v>#N/A</v>
      </c>
      <c r="U2850" s="7" t="e">
        <v>#N/A</v>
      </c>
      <c r="V2850" s="80" t="e">
        <v>#N/A</v>
      </c>
      <c r="W2850" s="80">
        <v>0</v>
      </c>
      <c r="X2850" s="80" t="e">
        <v>#N/A</v>
      </c>
      <c r="Y2850" s="7">
        <v>0</v>
      </c>
      <c r="Z2850" s="7">
        <f t="shared" si="353"/>
        <v>0</v>
      </c>
      <c r="AA2850" s="7">
        <f t="shared" si="354"/>
        <v>0</v>
      </c>
      <c r="AB2850" s="7" t="b">
        <f t="shared" si="355"/>
        <v>1</v>
      </c>
      <c r="AC2850" s="7" t="b">
        <f t="shared" si="356"/>
        <v>1</v>
      </c>
      <c r="AD2850" s="7" t="b">
        <f t="shared" si="357"/>
        <v>0</v>
      </c>
      <c r="AE2850" s="7" t="b">
        <f t="shared" si="358"/>
        <v>1</v>
      </c>
      <c r="AF2850" s="7" t="b">
        <f t="shared" si="359"/>
        <v>0</v>
      </c>
      <c r="AH2850" t="b">
        <f>AND(Table252102[[#This Row],[Developmental toxicity]:[Reproductive toxicity]])</f>
        <v>1</v>
      </c>
    </row>
    <row r="2851" spans="1:34" x14ac:dyDescent="0.25">
      <c r="A2851" s="3">
        <f t="shared" si="352"/>
        <v>2850</v>
      </c>
      <c r="B2851" s="86"/>
      <c r="C2851" s="18" t="s">
        <v>12212</v>
      </c>
      <c r="D2851" s="18" t="s">
        <v>12211</v>
      </c>
      <c r="E2851" s="70" t="s">
        <v>15939</v>
      </c>
      <c r="F2851" s="18" t="s">
        <v>15940</v>
      </c>
      <c r="G2851" s="18" t="s">
        <v>12213</v>
      </c>
      <c r="H2851" s="18" t="s">
        <v>12213</v>
      </c>
      <c r="I2851" s="18" t="s">
        <v>15941</v>
      </c>
      <c r="J2851" s="88"/>
      <c r="K2851" s="80" t="e">
        <v>#N/A</v>
      </c>
      <c r="L2851" s="80" t="e">
        <v>#N/A</v>
      </c>
      <c r="M2851" s="80" t="e">
        <v>#N/A</v>
      </c>
      <c r="N2851" s="80" t="e">
        <v>#N/A</v>
      </c>
      <c r="O2851" s="80" t="e">
        <v>#N/A</v>
      </c>
      <c r="P2851" s="80" t="e">
        <v>#N/A</v>
      </c>
      <c r="Q2851" s="80" t="e">
        <v>#N/A</v>
      </c>
      <c r="R2851" s="80" t="e">
        <v>#N/A</v>
      </c>
      <c r="S2851" s="80" t="e">
        <v>#N/A</v>
      </c>
      <c r="T2851" s="80" t="e">
        <v>#N/A</v>
      </c>
      <c r="U2851" s="7" t="e">
        <v>#N/A</v>
      </c>
      <c r="V2851" s="80" t="e">
        <v>#N/A</v>
      </c>
      <c r="W2851" s="80">
        <v>0</v>
      </c>
      <c r="X2851" s="80" t="e">
        <v>#N/A</v>
      </c>
      <c r="Y2851" s="7">
        <v>0</v>
      </c>
      <c r="Z2851" s="7">
        <f t="shared" si="353"/>
        <v>0</v>
      </c>
      <c r="AA2851" s="7">
        <f t="shared" si="354"/>
        <v>0</v>
      </c>
      <c r="AB2851" s="7" t="b">
        <f t="shared" si="355"/>
        <v>1</v>
      </c>
      <c r="AC2851" s="7" t="b">
        <f t="shared" si="356"/>
        <v>1</v>
      </c>
      <c r="AD2851" s="7" t="b">
        <f t="shared" si="357"/>
        <v>0</v>
      </c>
      <c r="AE2851" s="7" t="b">
        <f t="shared" si="358"/>
        <v>1</v>
      </c>
      <c r="AF2851" s="7" t="b">
        <f t="shared" si="359"/>
        <v>0</v>
      </c>
      <c r="AH2851" t="b">
        <f>AND(Table252102[[#This Row],[Developmental toxicity]:[Reproductive toxicity]])</f>
        <v>1</v>
      </c>
    </row>
    <row r="2852" spans="1:34" x14ac:dyDescent="0.25">
      <c r="A2852" s="3">
        <f t="shared" si="352"/>
        <v>2851</v>
      </c>
      <c r="B2852" s="86"/>
      <c r="C2852" s="18" t="s">
        <v>12382</v>
      </c>
      <c r="D2852" s="18" t="s">
        <v>12381</v>
      </c>
      <c r="E2852" s="70" t="s">
        <v>16240</v>
      </c>
      <c r="F2852" s="18" t="s">
        <v>16241</v>
      </c>
      <c r="G2852" s="18" t="s">
        <v>12383</v>
      </c>
      <c r="H2852" s="18" t="s">
        <v>12383</v>
      </c>
      <c r="I2852" s="18" t="s">
        <v>16242</v>
      </c>
      <c r="J2852" s="88"/>
      <c r="K2852" s="80" t="e">
        <v>#N/A</v>
      </c>
      <c r="L2852" s="80" t="e">
        <v>#N/A</v>
      </c>
      <c r="M2852" s="80" t="e">
        <v>#N/A</v>
      </c>
      <c r="N2852" s="80" t="e">
        <v>#N/A</v>
      </c>
      <c r="O2852" s="80" t="e">
        <v>#N/A</v>
      </c>
      <c r="P2852" s="80" t="e">
        <v>#N/A</v>
      </c>
      <c r="Q2852" s="80" t="e">
        <v>#N/A</v>
      </c>
      <c r="R2852" s="80" t="e">
        <v>#N/A</v>
      </c>
      <c r="S2852" s="80" t="e">
        <v>#N/A</v>
      </c>
      <c r="T2852" s="80" t="e">
        <v>#N/A</v>
      </c>
      <c r="U2852" s="7" t="e">
        <v>#N/A</v>
      </c>
      <c r="V2852" s="80" t="e">
        <v>#N/A</v>
      </c>
      <c r="W2852" s="18">
        <v>0</v>
      </c>
      <c r="X2852" s="18" t="e">
        <v>#N/A</v>
      </c>
      <c r="Y2852" s="7" t="e">
        <v>#N/A</v>
      </c>
      <c r="Z2852" s="7">
        <f t="shared" si="353"/>
        <v>0</v>
      </c>
      <c r="AA2852" s="7">
        <f t="shared" si="354"/>
        <v>0</v>
      </c>
      <c r="AB2852" s="7" t="b">
        <f t="shared" si="355"/>
        <v>0</v>
      </c>
      <c r="AC2852" s="7" t="b">
        <f t="shared" si="356"/>
        <v>1</v>
      </c>
      <c r="AD2852" s="7" t="b">
        <f t="shared" si="357"/>
        <v>0</v>
      </c>
      <c r="AE2852" s="7" t="b">
        <f t="shared" si="358"/>
        <v>1</v>
      </c>
      <c r="AF2852" s="7" t="b">
        <f t="shared" si="359"/>
        <v>0</v>
      </c>
      <c r="AH2852" t="b">
        <f>AND(Table252102[[#This Row],[Developmental toxicity]:[Reproductive toxicity]])</f>
        <v>0</v>
      </c>
    </row>
    <row r="2853" spans="1:34" x14ac:dyDescent="0.25">
      <c r="A2853" s="3">
        <f t="shared" si="352"/>
        <v>2852</v>
      </c>
      <c r="B2853" s="86"/>
      <c r="C2853" s="18" t="s">
        <v>13124</v>
      </c>
      <c r="D2853" s="18" t="s">
        <v>13123</v>
      </c>
      <c r="E2853" s="70" t="s">
        <v>17373</v>
      </c>
      <c r="F2853" s="18" t="s">
        <v>17374</v>
      </c>
      <c r="G2853" s="18" t="s">
        <v>17375</v>
      </c>
      <c r="H2853" s="18" t="s">
        <v>17375</v>
      </c>
      <c r="I2853" s="18" t="s">
        <v>17376</v>
      </c>
      <c r="J2853" s="88"/>
      <c r="K2853" s="80" t="e">
        <v>#N/A</v>
      </c>
      <c r="L2853" s="80" t="e">
        <v>#N/A</v>
      </c>
      <c r="M2853" s="80" t="e">
        <v>#N/A</v>
      </c>
      <c r="N2853" s="80" t="e">
        <v>#N/A</v>
      </c>
      <c r="O2853" s="80" t="e">
        <v>#N/A</v>
      </c>
      <c r="P2853" s="80" t="e">
        <v>#N/A</v>
      </c>
      <c r="Q2853" s="80" t="e">
        <v>#N/A</v>
      </c>
      <c r="R2853" s="80" t="e">
        <v>#N/A</v>
      </c>
      <c r="S2853" s="80" t="e">
        <v>#N/A</v>
      </c>
      <c r="T2853" s="80" t="e">
        <v>#N/A</v>
      </c>
      <c r="U2853" s="7" t="e">
        <v>#N/A</v>
      </c>
      <c r="V2853" s="80" t="e">
        <v>#N/A</v>
      </c>
      <c r="W2853" s="80">
        <v>0</v>
      </c>
      <c r="X2853" s="80" t="e">
        <v>#N/A</v>
      </c>
      <c r="Y2853" s="7">
        <v>0</v>
      </c>
      <c r="Z2853" s="7">
        <f t="shared" si="353"/>
        <v>0</v>
      </c>
      <c r="AA2853" s="7">
        <f t="shared" si="354"/>
        <v>0</v>
      </c>
      <c r="AB2853" s="7" t="b">
        <f t="shared" si="355"/>
        <v>1</v>
      </c>
      <c r="AC2853" s="7" t="b">
        <f t="shared" si="356"/>
        <v>1</v>
      </c>
      <c r="AD2853" s="7" t="b">
        <f t="shared" si="357"/>
        <v>0</v>
      </c>
      <c r="AE2853" s="7" t="b">
        <f t="shared" si="358"/>
        <v>1</v>
      </c>
      <c r="AF2853" s="7" t="b">
        <f t="shared" si="359"/>
        <v>0</v>
      </c>
      <c r="AH2853" t="b">
        <f>AND(Table252102[[#This Row],[Developmental toxicity]:[Reproductive toxicity]])</f>
        <v>1</v>
      </c>
    </row>
    <row r="2854" spans="1:34" x14ac:dyDescent="0.25">
      <c r="A2854" s="3">
        <f t="shared" si="352"/>
        <v>2853</v>
      </c>
      <c r="B2854" s="86"/>
      <c r="C2854" s="18" t="s">
        <v>11484</v>
      </c>
      <c r="D2854" s="18" t="s">
        <v>11483</v>
      </c>
      <c r="E2854" s="70" t="s">
        <v>14741</v>
      </c>
      <c r="F2854" s="18" t="s">
        <v>14742</v>
      </c>
      <c r="G2854" s="18" t="s">
        <v>14743</v>
      </c>
      <c r="H2854" s="18" t="s">
        <v>14744</v>
      </c>
      <c r="I2854" s="18" t="s">
        <v>14745</v>
      </c>
      <c r="J2854" s="88"/>
      <c r="K2854" s="80" t="e">
        <v>#N/A</v>
      </c>
      <c r="L2854" s="80" t="e">
        <v>#N/A</v>
      </c>
      <c r="M2854" s="80" t="e">
        <v>#N/A</v>
      </c>
      <c r="N2854" s="80" t="e">
        <v>#N/A</v>
      </c>
      <c r="O2854" s="80" t="e">
        <v>#N/A</v>
      </c>
      <c r="P2854" s="80" t="e">
        <v>#N/A</v>
      </c>
      <c r="Q2854" s="80" t="e">
        <v>#N/A</v>
      </c>
      <c r="R2854" s="80" t="e">
        <v>#N/A</v>
      </c>
      <c r="S2854" s="80" t="e">
        <v>#N/A</v>
      </c>
      <c r="T2854" s="80" t="e">
        <v>#N/A</v>
      </c>
      <c r="U2854" s="7" t="e">
        <v>#N/A</v>
      </c>
      <c r="V2854" s="80" t="e">
        <v>#N/A</v>
      </c>
      <c r="W2854" s="18">
        <v>1</v>
      </c>
      <c r="X2854" s="18">
        <v>1</v>
      </c>
      <c r="Y2854" s="7" t="e">
        <v>#N/A</v>
      </c>
      <c r="Z2854" s="7">
        <f t="shared" si="353"/>
        <v>1</v>
      </c>
      <c r="AA2854" s="7">
        <f t="shared" si="354"/>
        <v>1</v>
      </c>
      <c r="AB2854" s="7" t="b">
        <f t="shared" si="355"/>
        <v>1</v>
      </c>
      <c r="AC2854" s="7" t="b">
        <f t="shared" si="356"/>
        <v>1</v>
      </c>
      <c r="AD2854" s="7" t="b">
        <f t="shared" si="357"/>
        <v>0</v>
      </c>
      <c r="AE2854" s="7" t="b">
        <f t="shared" si="358"/>
        <v>1</v>
      </c>
      <c r="AF2854" s="7" t="b">
        <f t="shared" si="359"/>
        <v>0</v>
      </c>
      <c r="AH2854" t="b">
        <f>AND(Table252102[[#This Row],[Developmental toxicity]:[Reproductive toxicity]])</f>
        <v>1</v>
      </c>
    </row>
    <row r="2855" spans="1:34" x14ac:dyDescent="0.25">
      <c r="A2855" s="3">
        <f t="shared" si="352"/>
        <v>2854</v>
      </c>
      <c r="B2855" s="86"/>
      <c r="C2855" s="18" t="s">
        <v>20582</v>
      </c>
      <c r="D2855" s="18" t="s">
        <v>19255</v>
      </c>
      <c r="E2855" s="70" t="s">
        <v>20337</v>
      </c>
      <c r="F2855" s="18" t="s">
        <v>19854</v>
      </c>
      <c r="G2855" s="18" t="s">
        <v>19855</v>
      </c>
      <c r="H2855" s="18" t="s">
        <v>19856</v>
      </c>
      <c r="I2855" s="18" t="s">
        <v>19857</v>
      </c>
      <c r="J2855" s="88" t="s">
        <v>20</v>
      </c>
      <c r="K2855" s="80" t="e">
        <v>#N/A</v>
      </c>
      <c r="L2855" s="80" t="e">
        <v>#N/A</v>
      </c>
      <c r="M2855" s="80" t="e">
        <v>#N/A</v>
      </c>
      <c r="N2855" s="80" t="e">
        <v>#N/A</v>
      </c>
      <c r="O2855" s="80" t="e">
        <v>#N/A</v>
      </c>
      <c r="P2855" s="80" t="e">
        <v>#N/A</v>
      </c>
      <c r="Q2855" s="80" t="e">
        <v>#N/A</v>
      </c>
      <c r="R2855" s="80" t="e">
        <v>#N/A</v>
      </c>
      <c r="S2855" s="80" t="e">
        <v>#N/A</v>
      </c>
      <c r="T2855" s="80" t="e">
        <v>#N/A</v>
      </c>
      <c r="U2855" s="7" t="e">
        <v>#N/A</v>
      </c>
      <c r="V2855" s="80" t="e">
        <v>#N/A</v>
      </c>
      <c r="W2855" s="80" t="e">
        <v>#N/A</v>
      </c>
      <c r="X2855" s="80">
        <v>1</v>
      </c>
      <c r="Y2855" s="7" t="e">
        <v>#N/A</v>
      </c>
      <c r="Z2855" s="7">
        <f t="shared" si="353"/>
        <v>1</v>
      </c>
      <c r="AA2855" s="7">
        <f t="shared" si="354"/>
        <v>1</v>
      </c>
      <c r="AB2855" s="7" t="b">
        <f t="shared" si="355"/>
        <v>1</v>
      </c>
      <c r="AC2855" s="7" t="b">
        <f t="shared" si="356"/>
        <v>0</v>
      </c>
      <c r="AD2855" s="7" t="b">
        <f t="shared" si="357"/>
        <v>0</v>
      </c>
      <c r="AE2855" s="7" t="b">
        <f t="shared" si="358"/>
        <v>0</v>
      </c>
      <c r="AF2855" s="7" t="b">
        <f t="shared" si="359"/>
        <v>0</v>
      </c>
      <c r="AH2855" t="b">
        <f>AND(Table252102[[#This Row],[Developmental toxicity]:[Reproductive toxicity]])</f>
        <v>0</v>
      </c>
    </row>
    <row r="2856" spans="1:34" x14ac:dyDescent="0.25">
      <c r="A2856" s="3">
        <f t="shared" si="352"/>
        <v>2855</v>
      </c>
      <c r="B2856" s="86">
        <v>663</v>
      </c>
      <c r="C2856" s="18" t="s">
        <v>1336</v>
      </c>
      <c r="D2856" s="18" t="s">
        <v>5438</v>
      </c>
      <c r="E2856" s="70" t="s">
        <v>5011</v>
      </c>
      <c r="F2856" s="18" t="s">
        <v>5917</v>
      </c>
      <c r="G2856" s="18" t="s">
        <v>1337</v>
      </c>
      <c r="H2856" s="18" t="s">
        <v>6319</v>
      </c>
      <c r="I2856" s="18" t="s">
        <v>6956</v>
      </c>
      <c r="J2856" s="88" t="s">
        <v>1431</v>
      </c>
      <c r="K2856" s="80" t="e">
        <v>#N/A</v>
      </c>
      <c r="L2856" s="80">
        <v>1</v>
      </c>
      <c r="M2856" s="80" t="e">
        <v>#N/A</v>
      </c>
      <c r="N2856" s="80" t="e">
        <v>#N/A</v>
      </c>
      <c r="O2856" s="80" t="e">
        <v>#N/A</v>
      </c>
      <c r="P2856" s="80" t="e">
        <v>#N/A</v>
      </c>
      <c r="Q2856" s="80" t="e">
        <v>#N/A</v>
      </c>
      <c r="R2856" s="80" t="e">
        <v>#N/A</v>
      </c>
      <c r="S2856" s="80" t="e">
        <v>#N/A</v>
      </c>
      <c r="T2856" s="80" t="e">
        <v>#N/A</v>
      </c>
      <c r="U2856" s="7" t="e">
        <v>#N/A</v>
      </c>
      <c r="V2856" s="80" t="e">
        <v>#N/A</v>
      </c>
      <c r="W2856" s="80" t="e">
        <v>#N/A</v>
      </c>
      <c r="X2856" s="80" t="e">
        <v>#N/A</v>
      </c>
      <c r="Y2856" s="7">
        <v>1</v>
      </c>
      <c r="Z2856" s="7">
        <f t="shared" si="353"/>
        <v>1</v>
      </c>
      <c r="AA2856" s="7">
        <f t="shared" si="354"/>
        <v>1</v>
      </c>
      <c r="AB2856" s="7" t="b">
        <f t="shared" si="355"/>
        <v>1</v>
      </c>
      <c r="AC2856" s="7" t="b">
        <f t="shared" si="356"/>
        <v>0</v>
      </c>
      <c r="AD2856" s="7" t="b">
        <f t="shared" si="357"/>
        <v>0</v>
      </c>
      <c r="AE2856" s="7" t="b">
        <f t="shared" si="358"/>
        <v>0</v>
      </c>
      <c r="AF2856" s="7" t="b">
        <f t="shared" si="359"/>
        <v>0</v>
      </c>
      <c r="AH2856" t="b">
        <f>AND(Table252102[[#This Row],[Developmental toxicity]:[Reproductive toxicity]])</f>
        <v>0</v>
      </c>
    </row>
    <row r="2857" spans="1:34" x14ac:dyDescent="0.25">
      <c r="A2857" s="3">
        <f t="shared" si="352"/>
        <v>2856</v>
      </c>
      <c r="B2857" s="86"/>
      <c r="C2857" s="18" t="s">
        <v>20626</v>
      </c>
      <c r="D2857" s="18" t="s">
        <v>19300</v>
      </c>
      <c r="E2857" s="70" t="s">
        <v>20381</v>
      </c>
      <c r="F2857" s="18" t="s">
        <v>20003</v>
      </c>
      <c r="G2857" s="18" t="s">
        <v>20004</v>
      </c>
      <c r="H2857" s="18" t="s">
        <v>20005</v>
      </c>
      <c r="I2857" s="18" t="s">
        <v>20006</v>
      </c>
      <c r="J2857" s="88" t="s">
        <v>20</v>
      </c>
      <c r="K2857" s="80" t="e">
        <v>#N/A</v>
      </c>
      <c r="L2857" s="80" t="e">
        <v>#N/A</v>
      </c>
      <c r="M2857" s="80" t="e">
        <v>#N/A</v>
      </c>
      <c r="N2857" s="80" t="e">
        <v>#N/A</v>
      </c>
      <c r="O2857" s="80" t="e">
        <v>#N/A</v>
      </c>
      <c r="P2857" s="80" t="e">
        <v>#N/A</v>
      </c>
      <c r="Q2857" s="80" t="e">
        <v>#N/A</v>
      </c>
      <c r="R2857" s="80" t="e">
        <v>#N/A</v>
      </c>
      <c r="S2857" s="80" t="e">
        <v>#N/A</v>
      </c>
      <c r="T2857" s="80" t="e">
        <v>#N/A</v>
      </c>
      <c r="U2857" s="7" t="e">
        <v>#N/A</v>
      </c>
      <c r="V2857" s="80" t="e">
        <v>#N/A</v>
      </c>
      <c r="W2857" s="80" t="e">
        <v>#N/A</v>
      </c>
      <c r="X2857" s="80">
        <v>1</v>
      </c>
      <c r="Y2857" s="7" t="e">
        <v>#N/A</v>
      </c>
      <c r="Z2857" s="7">
        <f t="shared" si="353"/>
        <v>1</v>
      </c>
      <c r="AA2857" s="7">
        <f t="shared" si="354"/>
        <v>1</v>
      </c>
      <c r="AB2857" s="7" t="b">
        <f t="shared" si="355"/>
        <v>1</v>
      </c>
      <c r="AC2857" s="7" t="b">
        <f t="shared" si="356"/>
        <v>0</v>
      </c>
      <c r="AD2857" s="7" t="b">
        <f t="shared" si="357"/>
        <v>0</v>
      </c>
      <c r="AE2857" s="7" t="b">
        <f t="shared" si="358"/>
        <v>0</v>
      </c>
      <c r="AF2857" s="7" t="b">
        <f t="shared" si="359"/>
        <v>0</v>
      </c>
      <c r="AH2857" t="b">
        <f>AND(Table252102[[#This Row],[Developmental toxicity]:[Reproductive toxicity]])</f>
        <v>0</v>
      </c>
    </row>
    <row r="2858" spans="1:34" x14ac:dyDescent="0.25">
      <c r="A2858" s="3">
        <f t="shared" si="352"/>
        <v>2857</v>
      </c>
      <c r="B2858" s="86"/>
      <c r="C2858" s="18" t="s">
        <v>18631</v>
      </c>
      <c r="D2858" s="18" t="s">
        <v>18390</v>
      </c>
      <c r="E2858" s="70" t="s">
        <v>18511</v>
      </c>
      <c r="F2858" s="18" t="s">
        <v>18869</v>
      </c>
      <c r="G2858" s="18" t="s">
        <v>18870</v>
      </c>
      <c r="H2858" s="18" t="s">
        <v>18870</v>
      </c>
      <c r="I2858" s="18" t="s">
        <v>18871</v>
      </c>
      <c r="J2858" s="88" t="s">
        <v>20</v>
      </c>
      <c r="K2858" s="80" t="e">
        <v>#N/A</v>
      </c>
      <c r="L2858" s="80" t="e">
        <v>#N/A</v>
      </c>
      <c r="M2858" s="80" t="e">
        <v>#N/A</v>
      </c>
      <c r="N2858" s="80" t="e">
        <v>#N/A</v>
      </c>
      <c r="O2858" s="80" t="e">
        <v>#N/A</v>
      </c>
      <c r="P2858" s="80" t="e">
        <v>#N/A</v>
      </c>
      <c r="Q2858" s="80" t="e">
        <v>#N/A</v>
      </c>
      <c r="R2858" s="80" t="e">
        <v>#N/A</v>
      </c>
      <c r="S2858" s="80" t="e">
        <v>#N/A</v>
      </c>
      <c r="T2858" s="80" t="e">
        <v>#N/A</v>
      </c>
      <c r="U2858" s="7" t="e">
        <v>#N/A</v>
      </c>
      <c r="V2858" s="80" t="e">
        <v>#N/A</v>
      </c>
      <c r="W2858" s="80" t="e">
        <v>#N/A</v>
      </c>
      <c r="X2858" s="80">
        <v>0</v>
      </c>
      <c r="Y2858" s="7" t="e">
        <v>#N/A</v>
      </c>
      <c r="Z2858" s="7">
        <f t="shared" si="353"/>
        <v>0</v>
      </c>
      <c r="AA2858" s="7">
        <f t="shared" si="354"/>
        <v>0</v>
      </c>
      <c r="AB2858" s="7" t="b">
        <f t="shared" si="355"/>
        <v>1</v>
      </c>
      <c r="AC2858" s="7" t="b">
        <f t="shared" si="356"/>
        <v>0</v>
      </c>
      <c r="AD2858" s="7" t="b">
        <f t="shared" si="357"/>
        <v>0</v>
      </c>
      <c r="AE2858" s="7" t="b">
        <f t="shared" si="358"/>
        <v>0</v>
      </c>
      <c r="AF2858" s="7" t="b">
        <f t="shared" si="359"/>
        <v>0</v>
      </c>
      <c r="AH2858" t="b">
        <f>AND(Table252102[[#This Row],[Developmental toxicity]:[Reproductive toxicity]])</f>
        <v>0</v>
      </c>
    </row>
    <row r="2859" spans="1:34" x14ac:dyDescent="0.25">
      <c r="A2859" s="3">
        <f t="shared" si="352"/>
        <v>2858</v>
      </c>
      <c r="B2859" s="86"/>
      <c r="C2859" s="18" t="s">
        <v>20569</v>
      </c>
      <c r="D2859" s="18" t="s">
        <v>19242</v>
      </c>
      <c r="E2859" s="70" t="s">
        <v>20324</v>
      </c>
      <c r="F2859" s="18" t="s">
        <v>19807</v>
      </c>
      <c r="G2859" s="18" t="s">
        <v>19808</v>
      </c>
      <c r="H2859" s="18" t="s">
        <v>19809</v>
      </c>
      <c r="I2859" s="18" t="s">
        <v>19810</v>
      </c>
      <c r="J2859" s="88" t="s">
        <v>20</v>
      </c>
      <c r="K2859" s="80" t="e">
        <v>#N/A</v>
      </c>
      <c r="L2859" s="80" t="e">
        <v>#N/A</v>
      </c>
      <c r="M2859" s="80" t="e">
        <v>#N/A</v>
      </c>
      <c r="N2859" s="80" t="e">
        <v>#N/A</v>
      </c>
      <c r="O2859" s="80" t="e">
        <v>#N/A</v>
      </c>
      <c r="P2859" s="80" t="e">
        <v>#N/A</v>
      </c>
      <c r="Q2859" s="80" t="e">
        <v>#N/A</v>
      </c>
      <c r="R2859" s="80" t="e">
        <v>#N/A</v>
      </c>
      <c r="S2859" s="80" t="e">
        <v>#N/A</v>
      </c>
      <c r="T2859" s="80" t="e">
        <v>#N/A</v>
      </c>
      <c r="U2859" s="7" t="e">
        <v>#N/A</v>
      </c>
      <c r="V2859" s="80" t="e">
        <v>#N/A</v>
      </c>
      <c r="W2859" s="80" t="e">
        <v>#N/A</v>
      </c>
      <c r="X2859" s="80">
        <v>1</v>
      </c>
      <c r="Y2859" s="7" t="e">
        <v>#N/A</v>
      </c>
      <c r="Z2859" s="7">
        <f t="shared" si="353"/>
        <v>1</v>
      </c>
      <c r="AA2859" s="7">
        <f t="shared" si="354"/>
        <v>1</v>
      </c>
      <c r="AB2859" s="7" t="b">
        <f t="shared" si="355"/>
        <v>1</v>
      </c>
      <c r="AC2859" s="7" t="b">
        <f t="shared" si="356"/>
        <v>0</v>
      </c>
      <c r="AD2859" s="7" t="b">
        <f t="shared" si="357"/>
        <v>0</v>
      </c>
      <c r="AE2859" s="7" t="b">
        <f t="shared" si="358"/>
        <v>0</v>
      </c>
      <c r="AF2859" s="7" t="b">
        <f t="shared" si="359"/>
        <v>0</v>
      </c>
      <c r="AH2859" t="b">
        <f>AND(Table252102[[#This Row],[Developmental toxicity]:[Reproductive toxicity]])</f>
        <v>0</v>
      </c>
    </row>
    <row r="2860" spans="1:34" x14ac:dyDescent="0.25">
      <c r="A2860" s="3">
        <f t="shared" si="352"/>
        <v>2859</v>
      </c>
      <c r="B2860" s="86">
        <v>13944</v>
      </c>
      <c r="C2860" s="18" t="s">
        <v>1633</v>
      </c>
      <c r="D2860" s="18" t="s">
        <v>259</v>
      </c>
      <c r="E2860" s="70" t="s">
        <v>4069</v>
      </c>
      <c r="F2860" s="18" t="s">
        <v>1658</v>
      </c>
      <c r="G2860" s="18" t="s">
        <v>260</v>
      </c>
      <c r="H2860" s="18" t="s">
        <v>4445</v>
      </c>
      <c r="I2860" s="18" t="s">
        <v>4446</v>
      </c>
      <c r="J2860" s="88" t="s">
        <v>20</v>
      </c>
      <c r="K2860" s="7" t="e">
        <v>#N/A</v>
      </c>
      <c r="L2860" s="80" t="e">
        <v>#N/A</v>
      </c>
      <c r="M2860" s="80" t="e">
        <v>#N/A</v>
      </c>
      <c r="N2860" s="80" t="e">
        <v>#N/A</v>
      </c>
      <c r="O2860" s="80">
        <v>1</v>
      </c>
      <c r="P2860" s="80">
        <v>0</v>
      </c>
      <c r="Q2860" s="80" t="e">
        <v>#N/A</v>
      </c>
      <c r="R2860" s="80" t="e">
        <v>#N/A</v>
      </c>
      <c r="S2860" s="80">
        <v>1</v>
      </c>
      <c r="T2860" s="80" t="e">
        <v>#N/A</v>
      </c>
      <c r="U2860" s="7" t="e">
        <v>#N/A</v>
      </c>
      <c r="V2860" s="80" t="e">
        <v>#N/A</v>
      </c>
      <c r="W2860" s="18">
        <v>1</v>
      </c>
      <c r="X2860" s="18">
        <v>1</v>
      </c>
      <c r="Y2860" s="7" t="e">
        <v>#N/A</v>
      </c>
      <c r="Z2860" s="7">
        <f t="shared" si="353"/>
        <v>1</v>
      </c>
      <c r="AA2860" s="7">
        <f t="shared" si="354"/>
        <v>1</v>
      </c>
      <c r="AB2860" s="7" t="b">
        <f t="shared" si="355"/>
        <v>1</v>
      </c>
      <c r="AC2860" s="7" t="b">
        <f t="shared" si="356"/>
        <v>1</v>
      </c>
      <c r="AD2860" s="7" t="b">
        <f t="shared" si="357"/>
        <v>1</v>
      </c>
      <c r="AE2860" s="7" t="b">
        <f t="shared" si="358"/>
        <v>1</v>
      </c>
      <c r="AF2860" s="7" t="b">
        <f t="shared" si="359"/>
        <v>1</v>
      </c>
      <c r="AH2860" t="b">
        <f>AND(Table252102[[#This Row],[Developmental toxicity]:[Reproductive toxicity]])</f>
        <v>1</v>
      </c>
    </row>
    <row r="2861" spans="1:34" x14ac:dyDescent="0.25">
      <c r="A2861" s="3">
        <f t="shared" si="352"/>
        <v>2860</v>
      </c>
      <c r="B2861" s="86" t="s">
        <v>1440</v>
      </c>
      <c r="C2861" s="18" t="s">
        <v>2631</v>
      </c>
      <c r="D2861" s="18" t="s">
        <v>3591</v>
      </c>
      <c r="E2861" s="70" t="s">
        <v>7904</v>
      </c>
      <c r="F2861" s="18" t="s">
        <v>8743</v>
      </c>
      <c r="G2861" s="18" t="s">
        <v>10394</v>
      </c>
      <c r="H2861" s="18" t="s">
        <v>10394</v>
      </c>
      <c r="I2861" s="18" t="s">
        <v>10395</v>
      </c>
      <c r="J2861" s="88"/>
      <c r="K2861" s="80" t="e">
        <v>#N/A</v>
      </c>
      <c r="L2861" s="80" t="e">
        <v>#N/A</v>
      </c>
      <c r="M2861" s="80" t="e">
        <v>#N/A</v>
      </c>
      <c r="N2861" s="80" t="e">
        <v>#N/A</v>
      </c>
      <c r="O2861" s="80" t="e">
        <v>#N/A</v>
      </c>
      <c r="P2861" s="80" t="e">
        <v>#N/A</v>
      </c>
      <c r="Q2861" s="80" t="e">
        <v>#N/A</v>
      </c>
      <c r="R2861" s="80" t="e">
        <v>#N/A</v>
      </c>
      <c r="S2861" s="80" t="e">
        <v>#N/A</v>
      </c>
      <c r="T2861" s="80">
        <v>1</v>
      </c>
      <c r="U2861" s="7" t="e">
        <v>#N/A</v>
      </c>
      <c r="V2861" s="80" t="e">
        <v>#N/A</v>
      </c>
      <c r="W2861" s="80" t="e">
        <v>#N/A</v>
      </c>
      <c r="X2861" s="80" t="e">
        <v>#N/A</v>
      </c>
      <c r="Y2861" s="7" t="e">
        <v>#N/A</v>
      </c>
      <c r="Z2861" s="7">
        <f t="shared" si="353"/>
        <v>1</v>
      </c>
      <c r="AA2861" s="7">
        <f t="shared" si="354"/>
        <v>1</v>
      </c>
      <c r="AB2861" s="7" t="b">
        <f t="shared" si="355"/>
        <v>1</v>
      </c>
      <c r="AC2861" s="7" t="b">
        <f t="shared" si="356"/>
        <v>0</v>
      </c>
      <c r="AD2861" s="7" t="b">
        <f t="shared" si="357"/>
        <v>1</v>
      </c>
      <c r="AE2861" s="7" t="b">
        <f t="shared" si="358"/>
        <v>0</v>
      </c>
      <c r="AF2861" s="7" t="b">
        <f t="shared" si="359"/>
        <v>0</v>
      </c>
      <c r="AH2861" t="b">
        <f>AND(Table252102[[#This Row],[Developmental toxicity]:[Reproductive toxicity]])</f>
        <v>0</v>
      </c>
    </row>
    <row r="2862" spans="1:34" x14ac:dyDescent="0.25">
      <c r="A2862" s="3">
        <f t="shared" si="352"/>
        <v>2861</v>
      </c>
      <c r="B2862" s="86">
        <v>194</v>
      </c>
      <c r="C2862" s="18" t="s">
        <v>625</v>
      </c>
      <c r="D2862" s="18" t="s">
        <v>5173</v>
      </c>
      <c r="E2862" s="70" t="s">
        <v>4686</v>
      </c>
      <c r="F2862" s="18" t="s">
        <v>5607</v>
      </c>
      <c r="G2862" s="18" t="s">
        <v>626</v>
      </c>
      <c r="H2862" s="18" t="s">
        <v>6090</v>
      </c>
      <c r="I2862" s="18" t="s">
        <v>6520</v>
      </c>
      <c r="J2862" s="88" t="s">
        <v>1431</v>
      </c>
      <c r="K2862" s="80" t="e">
        <v>#N/A</v>
      </c>
      <c r="L2862" s="80">
        <v>1</v>
      </c>
      <c r="M2862" s="80" t="e">
        <v>#N/A</v>
      </c>
      <c r="N2862" s="80" t="e">
        <v>#N/A</v>
      </c>
      <c r="O2862" s="80" t="e">
        <v>#N/A</v>
      </c>
      <c r="P2862" s="80" t="e">
        <v>#N/A</v>
      </c>
      <c r="Q2862" s="80" t="e">
        <v>#N/A</v>
      </c>
      <c r="R2862" s="80" t="e">
        <v>#N/A</v>
      </c>
      <c r="S2862" s="80" t="e">
        <v>#N/A</v>
      </c>
      <c r="T2862" s="80" t="e">
        <v>#N/A</v>
      </c>
      <c r="U2862" s="7" t="e">
        <v>#N/A</v>
      </c>
      <c r="V2862" s="80" t="e">
        <v>#N/A</v>
      </c>
      <c r="W2862" s="80" t="e">
        <v>#N/A</v>
      </c>
      <c r="X2862" s="80" t="e">
        <v>#N/A</v>
      </c>
      <c r="Y2862" s="7">
        <v>1</v>
      </c>
      <c r="Z2862" s="7">
        <f t="shared" si="353"/>
        <v>1</v>
      </c>
      <c r="AA2862" s="7">
        <f t="shared" si="354"/>
        <v>1</v>
      </c>
      <c r="AB2862" s="7" t="b">
        <f t="shared" si="355"/>
        <v>1</v>
      </c>
      <c r="AC2862" s="7" t="b">
        <f t="shared" si="356"/>
        <v>0</v>
      </c>
      <c r="AD2862" s="7" t="b">
        <f t="shared" si="357"/>
        <v>0</v>
      </c>
      <c r="AE2862" s="7" t="b">
        <f t="shared" si="358"/>
        <v>0</v>
      </c>
      <c r="AF2862" s="7" t="b">
        <f t="shared" si="359"/>
        <v>0</v>
      </c>
      <c r="AH2862" t="b">
        <f>AND(Table252102[[#This Row],[Developmental toxicity]:[Reproductive toxicity]])</f>
        <v>0</v>
      </c>
    </row>
    <row r="2863" spans="1:34" x14ac:dyDescent="0.25">
      <c r="A2863" s="3">
        <f t="shared" si="352"/>
        <v>2862</v>
      </c>
      <c r="B2863" s="86"/>
      <c r="C2863" s="18" t="s">
        <v>13122</v>
      </c>
      <c r="D2863" s="18" t="s">
        <v>13121</v>
      </c>
      <c r="E2863" s="70" t="s">
        <v>17369</v>
      </c>
      <c r="F2863" s="18" t="s">
        <v>17370</v>
      </c>
      <c r="G2863" s="18" t="s">
        <v>17371</v>
      </c>
      <c r="H2863" s="18" t="s">
        <v>17371</v>
      </c>
      <c r="I2863" s="18" t="s">
        <v>17372</v>
      </c>
      <c r="J2863" s="88"/>
      <c r="K2863" s="80" t="e">
        <v>#N/A</v>
      </c>
      <c r="L2863" s="80" t="e">
        <v>#N/A</v>
      </c>
      <c r="M2863" s="80" t="e">
        <v>#N/A</v>
      </c>
      <c r="N2863" s="80" t="e">
        <v>#N/A</v>
      </c>
      <c r="O2863" s="80" t="e">
        <v>#N/A</v>
      </c>
      <c r="P2863" s="80" t="e">
        <v>#N/A</v>
      </c>
      <c r="Q2863" s="80" t="e">
        <v>#N/A</v>
      </c>
      <c r="R2863" s="80" t="e">
        <v>#N/A</v>
      </c>
      <c r="S2863" s="80" t="e">
        <v>#N/A</v>
      </c>
      <c r="T2863" s="80" t="e">
        <v>#N/A</v>
      </c>
      <c r="U2863" s="7" t="e">
        <v>#N/A</v>
      </c>
      <c r="V2863" s="80" t="e">
        <v>#N/A</v>
      </c>
      <c r="W2863" s="18">
        <v>0</v>
      </c>
      <c r="X2863" s="18" t="e">
        <v>#N/A</v>
      </c>
      <c r="Y2863" s="7" t="e">
        <v>#N/A</v>
      </c>
      <c r="Z2863" s="7">
        <f t="shared" si="353"/>
        <v>0</v>
      </c>
      <c r="AA2863" s="7">
        <f t="shared" si="354"/>
        <v>0</v>
      </c>
      <c r="AB2863" s="7" t="b">
        <f t="shared" si="355"/>
        <v>0</v>
      </c>
      <c r="AC2863" s="7" t="b">
        <f t="shared" si="356"/>
        <v>1</v>
      </c>
      <c r="AD2863" s="7" t="b">
        <f t="shared" si="357"/>
        <v>0</v>
      </c>
      <c r="AE2863" s="7" t="b">
        <f t="shared" si="358"/>
        <v>1</v>
      </c>
      <c r="AF2863" s="7" t="b">
        <f t="shared" si="359"/>
        <v>0</v>
      </c>
      <c r="AH2863" t="b">
        <f>AND(Table252102[[#This Row],[Developmental toxicity]:[Reproductive toxicity]])</f>
        <v>0</v>
      </c>
    </row>
    <row r="2864" spans="1:34" x14ac:dyDescent="0.25">
      <c r="A2864" s="3">
        <f t="shared" si="352"/>
        <v>2863</v>
      </c>
      <c r="B2864" s="86"/>
      <c r="C2864" s="17" t="s">
        <v>21247</v>
      </c>
      <c r="D2864" s="18" t="s">
        <v>20851</v>
      </c>
      <c r="E2864" s="83" t="s">
        <v>21049</v>
      </c>
      <c r="F2864" s="17" t="s">
        <v>21805</v>
      </c>
      <c r="G2864" s="17" t="s">
        <v>21806</v>
      </c>
      <c r="H2864" s="17" t="s">
        <v>21806</v>
      </c>
      <c r="I2864" s="17" t="s">
        <v>21807</v>
      </c>
      <c r="J2864" s="88"/>
      <c r="K2864" s="80" t="e">
        <v>#N/A</v>
      </c>
      <c r="L2864" s="80" t="e">
        <v>#N/A</v>
      </c>
      <c r="M2864" s="80" t="e">
        <v>#N/A</v>
      </c>
      <c r="N2864" s="80" t="e">
        <v>#N/A</v>
      </c>
      <c r="O2864" s="80" t="e">
        <v>#N/A</v>
      </c>
      <c r="P2864" s="80" t="e">
        <v>#N/A</v>
      </c>
      <c r="Q2864" s="80" t="e">
        <v>#N/A</v>
      </c>
      <c r="R2864" s="80" t="e">
        <v>#N/A</v>
      </c>
      <c r="S2864" s="80" t="e">
        <v>#N/A</v>
      </c>
      <c r="T2864" s="80" t="e">
        <v>#N/A</v>
      </c>
      <c r="U2864" s="7" t="e">
        <v>#N/A</v>
      </c>
      <c r="V2864" s="80" t="e">
        <v>#N/A</v>
      </c>
      <c r="W2864" s="80" t="e">
        <v>#N/A</v>
      </c>
      <c r="X2864" s="80" t="e">
        <v>#N/A</v>
      </c>
      <c r="Y2864" s="7">
        <v>0</v>
      </c>
      <c r="Z2864" s="7">
        <f t="shared" si="353"/>
        <v>0</v>
      </c>
      <c r="AA2864" s="7">
        <f t="shared" si="354"/>
        <v>0</v>
      </c>
      <c r="AB2864" s="7" t="b">
        <f t="shared" si="355"/>
        <v>1</v>
      </c>
      <c r="AC2864" s="7" t="b">
        <f t="shared" si="356"/>
        <v>0</v>
      </c>
      <c r="AD2864" s="7" t="b">
        <f t="shared" si="357"/>
        <v>0</v>
      </c>
      <c r="AE2864" s="7" t="b">
        <f t="shared" si="358"/>
        <v>0</v>
      </c>
      <c r="AF2864" s="7" t="b">
        <f t="shared" si="359"/>
        <v>0</v>
      </c>
      <c r="AH2864" t="b">
        <f>AND(Table252102[[#This Row],[Developmental toxicity]:[Reproductive toxicity]])</f>
        <v>0</v>
      </c>
    </row>
    <row r="2865" spans="1:34" x14ac:dyDescent="0.25">
      <c r="A2865" s="3">
        <f t="shared" si="352"/>
        <v>2864</v>
      </c>
      <c r="B2865" s="86"/>
      <c r="C2865" s="18" t="s">
        <v>13119</v>
      </c>
      <c r="D2865" s="18" t="s">
        <v>13118</v>
      </c>
      <c r="E2865" s="70" t="s">
        <v>17366</v>
      </c>
      <c r="F2865" s="18" t="s">
        <v>17367</v>
      </c>
      <c r="G2865" s="18" t="s">
        <v>13120</v>
      </c>
      <c r="H2865" s="18" t="s">
        <v>13120</v>
      </c>
      <c r="I2865" s="18" t="s">
        <v>17368</v>
      </c>
      <c r="J2865" s="88"/>
      <c r="K2865" s="80" t="e">
        <v>#N/A</v>
      </c>
      <c r="L2865" s="80" t="e">
        <v>#N/A</v>
      </c>
      <c r="M2865" s="80" t="e">
        <v>#N/A</v>
      </c>
      <c r="N2865" s="80" t="e">
        <v>#N/A</v>
      </c>
      <c r="O2865" s="80" t="e">
        <v>#N/A</v>
      </c>
      <c r="P2865" s="80" t="e">
        <v>#N/A</v>
      </c>
      <c r="Q2865" s="80" t="e">
        <v>#N/A</v>
      </c>
      <c r="R2865" s="80" t="e">
        <v>#N/A</v>
      </c>
      <c r="S2865" s="80" t="e">
        <v>#N/A</v>
      </c>
      <c r="T2865" s="80" t="e">
        <v>#N/A</v>
      </c>
      <c r="U2865" s="7" t="e">
        <v>#N/A</v>
      </c>
      <c r="V2865" s="80" t="e">
        <v>#N/A</v>
      </c>
      <c r="W2865" s="18">
        <v>0</v>
      </c>
      <c r="X2865" s="18" t="e">
        <v>#N/A</v>
      </c>
      <c r="Y2865" s="7" t="e">
        <v>#N/A</v>
      </c>
      <c r="Z2865" s="7">
        <f t="shared" si="353"/>
        <v>0</v>
      </c>
      <c r="AA2865" s="7">
        <f t="shared" si="354"/>
        <v>0</v>
      </c>
      <c r="AB2865" s="7" t="b">
        <f t="shared" si="355"/>
        <v>0</v>
      </c>
      <c r="AC2865" s="7" t="b">
        <f t="shared" si="356"/>
        <v>1</v>
      </c>
      <c r="AD2865" s="7" t="b">
        <f t="shared" si="357"/>
        <v>0</v>
      </c>
      <c r="AE2865" s="7" t="b">
        <f t="shared" si="358"/>
        <v>1</v>
      </c>
      <c r="AF2865" s="7" t="b">
        <f t="shared" si="359"/>
        <v>0</v>
      </c>
      <c r="AH2865" t="b">
        <f>AND(Table252102[[#This Row],[Developmental toxicity]:[Reproductive toxicity]])</f>
        <v>0</v>
      </c>
    </row>
    <row r="2866" spans="1:34" x14ac:dyDescent="0.25">
      <c r="A2866" s="3">
        <f t="shared" si="352"/>
        <v>2865</v>
      </c>
      <c r="B2866" s="86" t="s">
        <v>1440</v>
      </c>
      <c r="C2866" s="73" t="s">
        <v>1753</v>
      </c>
      <c r="D2866" s="73" t="s">
        <v>1754</v>
      </c>
      <c r="E2866" s="70" t="s">
        <v>7062</v>
      </c>
      <c r="F2866" s="81" t="s">
        <v>1773</v>
      </c>
      <c r="G2866" s="85" t="s">
        <v>1772</v>
      </c>
      <c r="H2866" s="18" t="s">
        <v>1772</v>
      </c>
      <c r="I2866" s="18" t="s">
        <v>7167</v>
      </c>
      <c r="J2866" s="88" t="s">
        <v>1790</v>
      </c>
      <c r="K2866" s="80" t="e">
        <v>#N/A</v>
      </c>
      <c r="L2866" s="80" t="e">
        <v>#N/A</v>
      </c>
      <c r="M2866" s="80" t="e">
        <v>#N/A</v>
      </c>
      <c r="N2866" s="80" t="e">
        <v>#N/A</v>
      </c>
      <c r="O2866" s="80" t="e">
        <v>#N/A</v>
      </c>
      <c r="P2866" s="80" t="e">
        <v>#N/A</v>
      </c>
      <c r="Q2866" s="80" t="e">
        <v>#N/A</v>
      </c>
      <c r="R2866" s="80" t="e">
        <v>#N/A</v>
      </c>
      <c r="S2866" s="80" t="e">
        <v>#N/A</v>
      </c>
      <c r="T2866" s="80">
        <v>0</v>
      </c>
      <c r="U2866" s="7" t="e">
        <v>#N/A</v>
      </c>
      <c r="V2866" s="80" t="e">
        <v>#N/A</v>
      </c>
      <c r="W2866" s="80">
        <v>0</v>
      </c>
      <c r="X2866" s="80" t="e">
        <v>#N/A</v>
      </c>
      <c r="Y2866" s="7">
        <v>0</v>
      </c>
      <c r="Z2866" s="7">
        <f t="shared" si="353"/>
        <v>0</v>
      </c>
      <c r="AA2866" s="7">
        <f t="shared" si="354"/>
        <v>0</v>
      </c>
      <c r="AB2866" s="7" t="b">
        <f t="shared" si="355"/>
        <v>1</v>
      </c>
      <c r="AC2866" s="7" t="b">
        <f t="shared" si="356"/>
        <v>1</v>
      </c>
      <c r="AD2866" s="7" t="b">
        <f t="shared" si="357"/>
        <v>1</v>
      </c>
      <c r="AE2866" s="7" t="b">
        <f t="shared" si="358"/>
        <v>1</v>
      </c>
      <c r="AF2866" s="7" t="b">
        <f t="shared" si="359"/>
        <v>0</v>
      </c>
      <c r="AH2866" t="b">
        <f>AND(Table252102[[#This Row],[Developmental toxicity]:[Reproductive toxicity]])</f>
        <v>1</v>
      </c>
    </row>
    <row r="2867" spans="1:34" x14ac:dyDescent="0.25">
      <c r="A2867" s="3">
        <f t="shared" si="352"/>
        <v>2866</v>
      </c>
      <c r="B2867" s="86"/>
      <c r="C2867" s="18" t="s">
        <v>13025</v>
      </c>
      <c r="D2867" s="18" t="s">
        <v>17963</v>
      </c>
      <c r="E2867" s="70" t="s">
        <v>17224</v>
      </c>
      <c r="F2867" s="18" t="s">
        <v>17225</v>
      </c>
      <c r="G2867" s="18" t="s">
        <v>17226</v>
      </c>
      <c r="H2867" s="18" t="s">
        <v>17226</v>
      </c>
      <c r="I2867" s="18" t="s">
        <v>17227</v>
      </c>
      <c r="J2867" s="88"/>
      <c r="K2867" s="80" t="e">
        <v>#N/A</v>
      </c>
      <c r="L2867" s="80" t="e">
        <v>#N/A</v>
      </c>
      <c r="M2867" s="80" t="e">
        <v>#N/A</v>
      </c>
      <c r="N2867" s="80" t="e">
        <v>#N/A</v>
      </c>
      <c r="O2867" s="80" t="e">
        <v>#N/A</v>
      </c>
      <c r="P2867" s="80" t="e">
        <v>#N/A</v>
      </c>
      <c r="Q2867" s="80" t="e">
        <v>#N/A</v>
      </c>
      <c r="R2867" s="80" t="e">
        <v>#N/A</v>
      </c>
      <c r="S2867" s="80" t="e">
        <v>#N/A</v>
      </c>
      <c r="T2867" s="80" t="e">
        <v>#N/A</v>
      </c>
      <c r="U2867" s="7" t="e">
        <v>#N/A</v>
      </c>
      <c r="V2867" s="80" t="e">
        <v>#N/A</v>
      </c>
      <c r="W2867" s="18">
        <v>0</v>
      </c>
      <c r="X2867" s="18" t="e">
        <v>#N/A</v>
      </c>
      <c r="Y2867" s="7" t="e">
        <v>#N/A</v>
      </c>
      <c r="Z2867" s="7">
        <f t="shared" si="353"/>
        <v>0</v>
      </c>
      <c r="AA2867" s="7">
        <f t="shared" si="354"/>
        <v>0</v>
      </c>
      <c r="AB2867" s="7" t="b">
        <f t="shared" si="355"/>
        <v>0</v>
      </c>
      <c r="AC2867" s="7" t="b">
        <f t="shared" si="356"/>
        <v>1</v>
      </c>
      <c r="AD2867" s="7" t="b">
        <f t="shared" si="357"/>
        <v>0</v>
      </c>
      <c r="AE2867" s="7" t="b">
        <f t="shared" si="358"/>
        <v>1</v>
      </c>
      <c r="AF2867" s="7" t="b">
        <f t="shared" si="359"/>
        <v>0</v>
      </c>
      <c r="AH2867" t="b">
        <f>AND(Table252102[[#This Row],[Developmental toxicity]:[Reproductive toxicity]])</f>
        <v>0</v>
      </c>
    </row>
    <row r="2868" spans="1:34" x14ac:dyDescent="0.25">
      <c r="A2868" s="3">
        <f t="shared" si="352"/>
        <v>2867</v>
      </c>
      <c r="B2868" s="86" t="s">
        <v>1440</v>
      </c>
      <c r="C2868" s="18" t="s">
        <v>2544</v>
      </c>
      <c r="D2868" s="18" t="s">
        <v>3495</v>
      </c>
      <c r="E2868" s="79" t="s">
        <v>7817</v>
      </c>
      <c r="F2868" s="17" t="s">
        <v>8656</v>
      </c>
      <c r="G2868" s="17" t="s">
        <v>10191</v>
      </c>
      <c r="H2868" s="17" t="s">
        <v>10191</v>
      </c>
      <c r="I2868" s="17" t="s">
        <v>10192</v>
      </c>
      <c r="J2868" s="88"/>
      <c r="K2868" s="80" t="e">
        <v>#N/A</v>
      </c>
      <c r="L2868" s="80" t="e">
        <v>#N/A</v>
      </c>
      <c r="M2868" s="80" t="e">
        <v>#N/A</v>
      </c>
      <c r="N2868" s="80" t="e">
        <v>#N/A</v>
      </c>
      <c r="O2868" s="80" t="e">
        <v>#N/A</v>
      </c>
      <c r="P2868" s="80" t="e">
        <v>#N/A</v>
      </c>
      <c r="Q2868" s="80" t="e">
        <v>#N/A</v>
      </c>
      <c r="R2868" s="80" t="e">
        <v>#N/A</v>
      </c>
      <c r="S2868" s="80" t="e">
        <v>#N/A</v>
      </c>
      <c r="T2868" s="80">
        <v>0</v>
      </c>
      <c r="U2868" s="7" t="e">
        <v>#N/A</v>
      </c>
      <c r="V2868" s="80" t="e">
        <v>#N/A</v>
      </c>
      <c r="W2868" s="18">
        <v>0</v>
      </c>
      <c r="X2868" s="18" t="e">
        <v>#N/A</v>
      </c>
      <c r="Y2868" s="7" t="e">
        <v>#N/A</v>
      </c>
      <c r="Z2868" s="7">
        <f t="shared" si="353"/>
        <v>0</v>
      </c>
      <c r="AA2868" s="7">
        <f t="shared" si="354"/>
        <v>0</v>
      </c>
      <c r="AB2868" s="7" t="b">
        <f t="shared" si="355"/>
        <v>1</v>
      </c>
      <c r="AC2868" s="7" t="b">
        <f t="shared" si="356"/>
        <v>1</v>
      </c>
      <c r="AD2868" s="7" t="b">
        <f t="shared" si="357"/>
        <v>1</v>
      </c>
      <c r="AE2868" s="7" t="b">
        <f t="shared" si="358"/>
        <v>1</v>
      </c>
      <c r="AF2868" s="7" t="b">
        <f t="shared" si="359"/>
        <v>0</v>
      </c>
      <c r="AH2868" t="b">
        <f>AND(Table252102[[#This Row],[Developmental toxicity]:[Reproductive toxicity]])</f>
        <v>1</v>
      </c>
    </row>
    <row r="2869" spans="1:34" x14ac:dyDescent="0.25">
      <c r="A2869" s="3">
        <f t="shared" si="352"/>
        <v>2868</v>
      </c>
      <c r="B2869" s="86"/>
      <c r="C2869" s="18" t="s">
        <v>10797</v>
      </c>
      <c r="D2869" s="18" t="s">
        <v>10796</v>
      </c>
      <c r="E2869" s="70" t="s">
        <v>13480</v>
      </c>
      <c r="F2869" s="18" t="s">
        <v>13481</v>
      </c>
      <c r="G2869" s="18" t="s">
        <v>13482</v>
      </c>
      <c r="H2869" s="18" t="s">
        <v>13482</v>
      </c>
      <c r="I2869" s="18" t="s">
        <v>13483</v>
      </c>
      <c r="J2869" s="88"/>
      <c r="K2869" s="80" t="e">
        <v>#N/A</v>
      </c>
      <c r="L2869" s="80" t="e">
        <v>#N/A</v>
      </c>
      <c r="M2869" s="80" t="e">
        <v>#N/A</v>
      </c>
      <c r="N2869" s="80" t="e">
        <v>#N/A</v>
      </c>
      <c r="O2869" s="80" t="e">
        <v>#N/A</v>
      </c>
      <c r="P2869" s="80" t="e">
        <v>#N/A</v>
      </c>
      <c r="Q2869" s="80" t="e">
        <v>#N/A</v>
      </c>
      <c r="R2869" s="80" t="e">
        <v>#N/A</v>
      </c>
      <c r="S2869" s="80" t="e">
        <v>#N/A</v>
      </c>
      <c r="T2869" s="80" t="e">
        <v>#N/A</v>
      </c>
      <c r="U2869" s="7" t="e">
        <v>#N/A</v>
      </c>
      <c r="V2869" s="80" t="e">
        <v>#N/A</v>
      </c>
      <c r="W2869" s="18">
        <v>1</v>
      </c>
      <c r="X2869" s="18" t="e">
        <v>#N/A</v>
      </c>
      <c r="Y2869" s="7" t="e">
        <v>#N/A</v>
      </c>
      <c r="Z2869" s="7">
        <f t="shared" si="353"/>
        <v>1</v>
      </c>
      <c r="AA2869" s="7">
        <f t="shared" si="354"/>
        <v>1</v>
      </c>
      <c r="AB2869" s="7" t="b">
        <f t="shared" si="355"/>
        <v>0</v>
      </c>
      <c r="AC2869" s="7" t="b">
        <f t="shared" si="356"/>
        <v>1</v>
      </c>
      <c r="AD2869" s="7" t="b">
        <f t="shared" si="357"/>
        <v>0</v>
      </c>
      <c r="AE2869" s="7" t="b">
        <f t="shared" si="358"/>
        <v>1</v>
      </c>
      <c r="AF2869" s="7" t="b">
        <f t="shared" si="359"/>
        <v>0</v>
      </c>
      <c r="AH2869" t="b">
        <f>AND(Table252102[[#This Row],[Developmental toxicity]:[Reproductive toxicity]])</f>
        <v>0</v>
      </c>
    </row>
    <row r="2870" spans="1:34" x14ac:dyDescent="0.25">
      <c r="A2870" s="3">
        <f t="shared" si="352"/>
        <v>2869</v>
      </c>
      <c r="B2870" s="86" t="s">
        <v>1440</v>
      </c>
      <c r="C2870" s="18" t="s">
        <v>2408</v>
      </c>
      <c r="D2870" s="18" t="s">
        <v>3335</v>
      </c>
      <c r="E2870" s="79" t="s">
        <v>7685</v>
      </c>
      <c r="F2870" s="17" t="s">
        <v>8526</v>
      </c>
      <c r="G2870" s="17" t="s">
        <v>9906</v>
      </c>
      <c r="H2870" s="17" t="s">
        <v>9906</v>
      </c>
      <c r="I2870" s="17" t="s">
        <v>9907</v>
      </c>
      <c r="J2870" s="88"/>
      <c r="K2870" s="80" t="e">
        <v>#N/A</v>
      </c>
      <c r="L2870" s="80" t="e">
        <v>#N/A</v>
      </c>
      <c r="M2870" s="80" t="e">
        <v>#N/A</v>
      </c>
      <c r="N2870" s="80" t="e">
        <v>#N/A</v>
      </c>
      <c r="O2870" s="80" t="e">
        <v>#N/A</v>
      </c>
      <c r="P2870" s="80" t="e">
        <v>#N/A</v>
      </c>
      <c r="Q2870" s="80" t="e">
        <v>#N/A</v>
      </c>
      <c r="R2870" s="80" t="e">
        <v>#N/A</v>
      </c>
      <c r="S2870" s="80" t="e">
        <v>#N/A</v>
      </c>
      <c r="T2870" s="80">
        <v>0</v>
      </c>
      <c r="U2870" s="7" t="e">
        <v>#N/A</v>
      </c>
      <c r="V2870" s="80" t="e">
        <v>#N/A</v>
      </c>
      <c r="W2870" s="80" t="e">
        <v>#N/A</v>
      </c>
      <c r="X2870" s="80" t="e">
        <v>#N/A</v>
      </c>
      <c r="Y2870" s="7" t="e">
        <v>#N/A</v>
      </c>
      <c r="Z2870" s="7">
        <f t="shared" si="353"/>
        <v>0</v>
      </c>
      <c r="AA2870" s="7">
        <f t="shared" si="354"/>
        <v>0</v>
      </c>
      <c r="AB2870" s="7" t="b">
        <f t="shared" si="355"/>
        <v>1</v>
      </c>
      <c r="AC2870" s="7" t="b">
        <f t="shared" si="356"/>
        <v>0</v>
      </c>
      <c r="AD2870" s="7" t="b">
        <f t="shared" si="357"/>
        <v>1</v>
      </c>
      <c r="AE2870" s="7" t="b">
        <f t="shared" si="358"/>
        <v>0</v>
      </c>
      <c r="AF2870" s="7" t="b">
        <f t="shared" si="359"/>
        <v>0</v>
      </c>
      <c r="AH2870" t="b">
        <f>AND(Table252102[[#This Row],[Developmental toxicity]:[Reproductive toxicity]])</f>
        <v>0</v>
      </c>
    </row>
    <row r="2871" spans="1:34" x14ac:dyDescent="0.25">
      <c r="A2871" s="3">
        <f t="shared" si="352"/>
        <v>2870</v>
      </c>
      <c r="B2871" s="86" t="s">
        <v>1440</v>
      </c>
      <c r="C2871" s="18" t="s">
        <v>2721</v>
      </c>
      <c r="D2871" s="18" t="s">
        <v>3684</v>
      </c>
      <c r="E2871" s="79" t="s">
        <v>7991</v>
      </c>
      <c r="F2871" s="17" t="s">
        <v>8826</v>
      </c>
      <c r="G2871" s="17" t="s">
        <v>10599</v>
      </c>
      <c r="H2871" s="17" t="s">
        <v>10599</v>
      </c>
      <c r="I2871" s="17" t="s">
        <v>10600</v>
      </c>
      <c r="J2871" s="88"/>
      <c r="K2871" s="80" t="e">
        <v>#N/A</v>
      </c>
      <c r="L2871" s="80" t="e">
        <v>#N/A</v>
      </c>
      <c r="M2871" s="80" t="e">
        <v>#N/A</v>
      </c>
      <c r="N2871" s="80" t="e">
        <v>#N/A</v>
      </c>
      <c r="O2871" s="80" t="e">
        <v>#N/A</v>
      </c>
      <c r="P2871" s="80" t="e">
        <v>#N/A</v>
      </c>
      <c r="Q2871" s="80" t="e">
        <v>#N/A</v>
      </c>
      <c r="R2871" s="80" t="e">
        <v>#N/A</v>
      </c>
      <c r="S2871" s="80" t="e">
        <v>#N/A</v>
      </c>
      <c r="T2871" s="80">
        <v>0</v>
      </c>
      <c r="U2871" s="7" t="e">
        <v>#N/A</v>
      </c>
      <c r="V2871" s="80" t="e">
        <v>#N/A</v>
      </c>
      <c r="W2871" s="80" t="e">
        <v>#N/A</v>
      </c>
      <c r="X2871" s="80" t="e">
        <v>#N/A</v>
      </c>
      <c r="Y2871" s="7" t="e">
        <v>#N/A</v>
      </c>
      <c r="Z2871" s="7">
        <f t="shared" si="353"/>
        <v>0</v>
      </c>
      <c r="AA2871" s="7">
        <f t="shared" si="354"/>
        <v>0</v>
      </c>
      <c r="AB2871" s="7" t="b">
        <f t="shared" si="355"/>
        <v>1</v>
      </c>
      <c r="AC2871" s="7" t="b">
        <f t="shared" si="356"/>
        <v>0</v>
      </c>
      <c r="AD2871" s="7" t="b">
        <f t="shared" si="357"/>
        <v>1</v>
      </c>
      <c r="AE2871" s="7" t="b">
        <f t="shared" si="358"/>
        <v>0</v>
      </c>
      <c r="AF2871" s="7" t="b">
        <f t="shared" si="359"/>
        <v>0</v>
      </c>
      <c r="AH2871" t="b">
        <f>AND(Table252102[[#This Row],[Developmental toxicity]:[Reproductive toxicity]])</f>
        <v>0</v>
      </c>
    </row>
    <row r="2872" spans="1:34" x14ac:dyDescent="0.25">
      <c r="A2872" s="3">
        <f t="shared" ref="A2872:A2935" si="360">ROW(A2871)</f>
        <v>2871</v>
      </c>
      <c r="B2872" s="86" t="s">
        <v>1440</v>
      </c>
      <c r="C2872" s="18" t="s">
        <v>2005</v>
      </c>
      <c r="D2872" s="18" t="s">
        <v>2879</v>
      </c>
      <c r="E2872" s="79" t="s">
        <v>7286</v>
      </c>
      <c r="F2872" s="17" t="s">
        <v>8135</v>
      </c>
      <c r="G2872" s="17" t="s">
        <v>9051</v>
      </c>
      <c r="H2872" s="17" t="s">
        <v>9051</v>
      </c>
      <c r="I2872" s="17" t="s">
        <v>9052</v>
      </c>
      <c r="J2872" s="88"/>
      <c r="K2872" s="80" t="e">
        <v>#N/A</v>
      </c>
      <c r="L2872" s="80" t="e">
        <v>#N/A</v>
      </c>
      <c r="M2872" s="80" t="e">
        <v>#N/A</v>
      </c>
      <c r="N2872" s="80" t="e">
        <v>#N/A</v>
      </c>
      <c r="O2872" s="80" t="e">
        <v>#N/A</v>
      </c>
      <c r="P2872" s="80" t="e">
        <v>#N/A</v>
      </c>
      <c r="Q2872" s="80" t="e">
        <v>#N/A</v>
      </c>
      <c r="R2872" s="80" t="e">
        <v>#N/A</v>
      </c>
      <c r="S2872" s="80" t="e">
        <v>#N/A</v>
      </c>
      <c r="T2872" s="80">
        <v>0</v>
      </c>
      <c r="U2872" s="7" t="e">
        <v>#N/A</v>
      </c>
      <c r="V2872" s="80" t="e">
        <v>#N/A</v>
      </c>
      <c r="W2872" s="80" t="e">
        <v>#N/A</v>
      </c>
      <c r="X2872" s="80" t="e">
        <v>#N/A</v>
      </c>
      <c r="Y2872" s="7" t="e">
        <v>#N/A</v>
      </c>
      <c r="Z2872" s="7">
        <f t="shared" ref="Z2872:Z2935" si="361">IF(COUNTIF(K2872:Y2872,1)&gt;0,1,0)</f>
        <v>0</v>
      </c>
      <c r="AA2872" s="7">
        <f t="shared" ref="AA2872:AA2935" si="362">IF(COUNTIF(K2872:Y2872,1)&gt;COUNTIF(K2872:Y2872,0),1,0)</f>
        <v>0</v>
      </c>
      <c r="AB2872" s="7" t="b">
        <f t="shared" ref="AB2872:AB2935" si="363">OR(IF(COUNT(K2872)&gt;0,TRUE,FALSE),IF(COUNT(M2872)&gt;0,TRUE,FALSE),IF(COUNT(T2872:V2872)&gt;0,TRUE,FALSE),IF(COUNT(X2872:Y2872)&gt;0,TRUE,FALSE))</f>
        <v>1</v>
      </c>
      <c r="AC2872" s="7" t="b">
        <f t="shared" ref="AC2872:AC2935" si="364">OR(IF(COUNT(N2872:S2872)&gt;0,TRUE,FALSE),IF(COUNT(W2872)&gt;0,TRUE,FALSE))</f>
        <v>0</v>
      </c>
      <c r="AD2872" s="7" t="b">
        <f t="shared" ref="AD2872:AD2935" si="365">OR(IF(COUNT(T2872:V2872)&gt;0,TRUE,FALSE),IF(COUNT(P2872:S2872)&gt;0,TRUE,FALSE))</f>
        <v>1</v>
      </c>
      <c r="AE2872" s="7" t="b">
        <f t="shared" ref="AE2872:AE2935" si="366">OR(IF(COUNT(K2872)&gt;0,TRUE,FALSE),,IF(COUNT(W2872)&gt;0,TRUE,FALSE),IF(COUNT(M2872:O2872)&gt;0,TRUE,FALSE))</f>
        <v>0</v>
      </c>
      <c r="AF2872" s="7" t="b">
        <f t="shared" ref="AF2872:AF2935" si="367">OR(IF(COUNT(U2872:V2872)&gt;0,TRUE,FALSE),IF(COUNT(M2872)&gt;0,TRUE,FALSE),IF(COUNT(N2872:S2872)&gt;0,TRUE,FALSE))</f>
        <v>0</v>
      </c>
      <c r="AH2872" t="b">
        <f>AND(Table252102[[#This Row],[Developmental toxicity]:[Reproductive toxicity]])</f>
        <v>0</v>
      </c>
    </row>
    <row r="2873" spans="1:34" x14ac:dyDescent="0.25">
      <c r="A2873" s="3">
        <f t="shared" si="360"/>
        <v>2872</v>
      </c>
      <c r="B2873" s="86"/>
      <c r="C2873" s="18" t="s">
        <v>11972</v>
      </c>
      <c r="D2873" s="18" t="s">
        <v>11971</v>
      </c>
      <c r="E2873" s="70" t="s">
        <v>15595</v>
      </c>
      <c r="F2873" s="18" t="s">
        <v>15596</v>
      </c>
      <c r="G2873" s="18" t="s">
        <v>15597</v>
      </c>
      <c r="H2873" s="18" t="s">
        <v>15597</v>
      </c>
      <c r="I2873" s="18" t="s">
        <v>15598</v>
      </c>
      <c r="J2873" s="88"/>
      <c r="K2873" s="80" t="e">
        <v>#N/A</v>
      </c>
      <c r="L2873" s="80" t="e">
        <v>#N/A</v>
      </c>
      <c r="M2873" s="80" t="e">
        <v>#N/A</v>
      </c>
      <c r="N2873" s="80" t="e">
        <v>#N/A</v>
      </c>
      <c r="O2873" s="80" t="e">
        <v>#N/A</v>
      </c>
      <c r="P2873" s="80" t="e">
        <v>#N/A</v>
      </c>
      <c r="Q2873" s="80" t="e">
        <v>#N/A</v>
      </c>
      <c r="R2873" s="80" t="e">
        <v>#N/A</v>
      </c>
      <c r="S2873" s="80" t="e">
        <v>#N/A</v>
      </c>
      <c r="T2873" s="80" t="e">
        <v>#N/A</v>
      </c>
      <c r="U2873" s="7" t="e">
        <v>#N/A</v>
      </c>
      <c r="V2873" s="80" t="e">
        <v>#N/A</v>
      </c>
      <c r="W2873" s="18">
        <v>0</v>
      </c>
      <c r="X2873" s="18" t="e">
        <v>#N/A</v>
      </c>
      <c r="Y2873" s="7" t="e">
        <v>#N/A</v>
      </c>
      <c r="Z2873" s="7">
        <f t="shared" si="361"/>
        <v>0</v>
      </c>
      <c r="AA2873" s="7">
        <f t="shared" si="362"/>
        <v>0</v>
      </c>
      <c r="AB2873" s="7" t="b">
        <f t="shared" si="363"/>
        <v>0</v>
      </c>
      <c r="AC2873" s="7" t="b">
        <f t="shared" si="364"/>
        <v>1</v>
      </c>
      <c r="AD2873" s="7" t="b">
        <f t="shared" si="365"/>
        <v>0</v>
      </c>
      <c r="AE2873" s="7" t="b">
        <f t="shared" si="366"/>
        <v>1</v>
      </c>
      <c r="AF2873" s="7" t="b">
        <f t="shared" si="367"/>
        <v>0</v>
      </c>
      <c r="AH2873" t="b">
        <f>AND(Table252102[[#This Row],[Developmental toxicity]:[Reproductive toxicity]])</f>
        <v>0</v>
      </c>
    </row>
    <row r="2874" spans="1:34" x14ac:dyDescent="0.25">
      <c r="A2874" s="3">
        <f t="shared" si="360"/>
        <v>2873</v>
      </c>
      <c r="B2874" s="86" t="s">
        <v>1440</v>
      </c>
      <c r="C2874" s="72" t="s">
        <v>1499</v>
      </c>
      <c r="D2874" s="75" t="s">
        <v>1500</v>
      </c>
      <c r="E2874" s="70" t="s">
        <v>7022</v>
      </c>
      <c r="F2874" s="75" t="s">
        <v>1549</v>
      </c>
      <c r="G2874" s="78" t="s">
        <v>1501</v>
      </c>
      <c r="H2874" s="18" t="s">
        <v>1501</v>
      </c>
      <c r="I2874" s="18" t="s">
        <v>7115</v>
      </c>
      <c r="J2874" s="88" t="s">
        <v>1558</v>
      </c>
      <c r="K2874" s="80" t="e">
        <v>#N/A</v>
      </c>
      <c r="L2874" s="80" t="e">
        <v>#N/A</v>
      </c>
      <c r="M2874" s="74">
        <v>1</v>
      </c>
      <c r="N2874" s="80" t="e">
        <v>#N/A</v>
      </c>
      <c r="O2874" s="80">
        <v>1</v>
      </c>
      <c r="P2874" s="74" t="e">
        <v>#N/A</v>
      </c>
      <c r="Q2874" s="74" t="e">
        <v>#N/A</v>
      </c>
      <c r="R2874" s="80" t="e">
        <v>#N/A</v>
      </c>
      <c r="S2874" s="74" t="e">
        <v>#N/A</v>
      </c>
      <c r="T2874" s="74">
        <v>1</v>
      </c>
      <c r="U2874" s="7" t="e">
        <v>#N/A</v>
      </c>
      <c r="V2874" s="80" t="e">
        <v>#N/A</v>
      </c>
      <c r="W2874" s="74" t="e">
        <v>#N/A</v>
      </c>
      <c r="X2874" s="74" t="e">
        <v>#N/A</v>
      </c>
      <c r="Y2874" s="7" t="e">
        <v>#N/A</v>
      </c>
      <c r="Z2874" s="7">
        <f t="shared" si="361"/>
        <v>1</v>
      </c>
      <c r="AA2874" s="7">
        <f t="shared" si="362"/>
        <v>1</v>
      </c>
      <c r="AB2874" s="7" t="b">
        <f t="shared" si="363"/>
        <v>1</v>
      </c>
      <c r="AC2874" s="7" t="b">
        <f t="shared" si="364"/>
        <v>1</v>
      </c>
      <c r="AD2874" s="7" t="b">
        <f t="shared" si="365"/>
        <v>1</v>
      </c>
      <c r="AE2874" s="7" t="b">
        <f t="shared" si="366"/>
        <v>1</v>
      </c>
      <c r="AF2874" s="7" t="b">
        <f t="shared" si="367"/>
        <v>1</v>
      </c>
      <c r="AH2874" t="b">
        <f>AND(Table252102[[#This Row],[Developmental toxicity]:[Reproductive toxicity]])</f>
        <v>1</v>
      </c>
    </row>
    <row r="2875" spans="1:34" x14ac:dyDescent="0.25">
      <c r="A2875" s="3">
        <f t="shared" si="360"/>
        <v>2874</v>
      </c>
      <c r="B2875" s="86" t="s">
        <v>1440</v>
      </c>
      <c r="C2875" s="18" t="s">
        <v>2089</v>
      </c>
      <c r="D2875" s="18" t="s">
        <v>2973</v>
      </c>
      <c r="E2875" s="70" t="s">
        <v>7370</v>
      </c>
      <c r="F2875" s="18" t="s">
        <v>8218</v>
      </c>
      <c r="G2875" s="18" t="s">
        <v>9219</v>
      </c>
      <c r="H2875" s="18" t="s">
        <v>9219</v>
      </c>
      <c r="I2875" s="18" t="s">
        <v>9220</v>
      </c>
      <c r="J2875" s="88"/>
      <c r="K2875" s="80" t="e">
        <v>#N/A</v>
      </c>
      <c r="L2875" s="80" t="e">
        <v>#N/A</v>
      </c>
      <c r="M2875" s="80" t="e">
        <v>#N/A</v>
      </c>
      <c r="N2875" s="80" t="e">
        <v>#N/A</v>
      </c>
      <c r="O2875" s="80" t="e">
        <v>#N/A</v>
      </c>
      <c r="P2875" s="80" t="e">
        <v>#N/A</v>
      </c>
      <c r="Q2875" s="80" t="e">
        <v>#N/A</v>
      </c>
      <c r="R2875" s="80" t="e">
        <v>#N/A</v>
      </c>
      <c r="S2875" s="80" t="e">
        <v>#N/A</v>
      </c>
      <c r="T2875" s="80">
        <v>0</v>
      </c>
      <c r="U2875" s="7" t="e">
        <v>#N/A</v>
      </c>
      <c r="V2875" s="80" t="e">
        <v>#N/A</v>
      </c>
      <c r="W2875" s="80">
        <v>0</v>
      </c>
      <c r="X2875" s="80" t="e">
        <v>#N/A</v>
      </c>
      <c r="Y2875" s="7">
        <v>0</v>
      </c>
      <c r="Z2875" s="7">
        <f t="shared" si="361"/>
        <v>0</v>
      </c>
      <c r="AA2875" s="7">
        <f t="shared" si="362"/>
        <v>0</v>
      </c>
      <c r="AB2875" s="7" t="b">
        <f t="shared" si="363"/>
        <v>1</v>
      </c>
      <c r="AC2875" s="7" t="b">
        <f t="shared" si="364"/>
        <v>1</v>
      </c>
      <c r="AD2875" s="7" t="b">
        <f t="shared" si="365"/>
        <v>1</v>
      </c>
      <c r="AE2875" s="7" t="b">
        <f t="shared" si="366"/>
        <v>1</v>
      </c>
      <c r="AF2875" s="7" t="b">
        <f t="shared" si="367"/>
        <v>0</v>
      </c>
      <c r="AH2875" t="b">
        <f>AND(Table252102[[#This Row],[Developmental toxicity]:[Reproductive toxicity]])</f>
        <v>1</v>
      </c>
    </row>
    <row r="2876" spans="1:34" x14ac:dyDescent="0.25">
      <c r="A2876" s="3">
        <f t="shared" si="360"/>
        <v>2875</v>
      </c>
      <c r="B2876" s="86">
        <v>198</v>
      </c>
      <c r="C2876" s="18" t="s">
        <v>631</v>
      </c>
      <c r="D2876" s="18" t="s">
        <v>5176</v>
      </c>
      <c r="E2876" s="70" t="s">
        <v>4689</v>
      </c>
      <c r="F2876" s="18" t="s">
        <v>5610</v>
      </c>
      <c r="G2876" s="18" t="s">
        <v>632</v>
      </c>
      <c r="H2876" s="18" t="s">
        <v>4336</v>
      </c>
      <c r="I2876" s="18" t="s">
        <v>6523</v>
      </c>
      <c r="J2876" s="88" t="s">
        <v>1431</v>
      </c>
      <c r="K2876" s="7" t="e">
        <v>#N/A</v>
      </c>
      <c r="L2876" s="80">
        <v>1</v>
      </c>
      <c r="M2876" s="80" t="e">
        <v>#N/A</v>
      </c>
      <c r="N2876" s="80" t="e">
        <v>#N/A</v>
      </c>
      <c r="O2876" s="80" t="e">
        <v>#N/A</v>
      </c>
      <c r="P2876" s="80" t="e">
        <v>#N/A</v>
      </c>
      <c r="Q2876" s="80" t="e">
        <v>#N/A</v>
      </c>
      <c r="R2876" s="80" t="e">
        <v>#N/A</v>
      </c>
      <c r="S2876" s="80" t="e">
        <v>#N/A</v>
      </c>
      <c r="T2876" s="80" t="e">
        <v>#N/A</v>
      </c>
      <c r="U2876" s="7" t="e">
        <v>#N/A</v>
      </c>
      <c r="V2876" s="80" t="e">
        <v>#N/A</v>
      </c>
      <c r="W2876" s="80" t="e">
        <v>#N/A</v>
      </c>
      <c r="X2876" s="80">
        <v>1</v>
      </c>
      <c r="Y2876" s="7">
        <v>1</v>
      </c>
      <c r="Z2876" s="7">
        <f t="shared" si="361"/>
        <v>1</v>
      </c>
      <c r="AA2876" s="7">
        <f t="shared" si="362"/>
        <v>1</v>
      </c>
      <c r="AB2876" s="7" t="b">
        <f t="shared" si="363"/>
        <v>1</v>
      </c>
      <c r="AC2876" s="7" t="b">
        <f t="shared" si="364"/>
        <v>0</v>
      </c>
      <c r="AD2876" s="7" t="b">
        <f t="shared" si="365"/>
        <v>0</v>
      </c>
      <c r="AE2876" s="7" t="b">
        <f t="shared" si="366"/>
        <v>0</v>
      </c>
      <c r="AF2876" s="7" t="b">
        <f t="shared" si="367"/>
        <v>0</v>
      </c>
      <c r="AH2876" t="b">
        <f>AND(Table252102[[#This Row],[Developmental toxicity]:[Reproductive toxicity]])</f>
        <v>0</v>
      </c>
    </row>
    <row r="2877" spans="1:34" x14ac:dyDescent="0.25">
      <c r="A2877" s="3">
        <f t="shared" si="360"/>
        <v>2876</v>
      </c>
      <c r="B2877" s="86">
        <v>82</v>
      </c>
      <c r="C2877" s="18" t="s">
        <v>440</v>
      </c>
      <c r="D2877" s="17" t="s">
        <v>5101</v>
      </c>
      <c r="E2877" s="79" t="s">
        <v>4600</v>
      </c>
      <c r="F2877" s="17" t="s">
        <v>5526</v>
      </c>
      <c r="G2877" s="18" t="s">
        <v>441</v>
      </c>
      <c r="H2877" s="17" t="s">
        <v>6019</v>
      </c>
      <c r="I2877" s="17" t="s">
        <v>6417</v>
      </c>
      <c r="J2877" s="88" t="s">
        <v>1433</v>
      </c>
      <c r="K2877" s="80" t="e">
        <v>#N/A</v>
      </c>
      <c r="L2877" s="80">
        <v>1</v>
      </c>
      <c r="M2877" s="18" t="e">
        <v>#N/A</v>
      </c>
      <c r="N2877" s="80" t="e">
        <v>#N/A</v>
      </c>
      <c r="O2877" s="80" t="e">
        <v>#N/A</v>
      </c>
      <c r="P2877" s="18" t="e">
        <v>#N/A</v>
      </c>
      <c r="Q2877" s="18" t="e">
        <v>#N/A</v>
      </c>
      <c r="R2877" s="80" t="e">
        <v>#N/A</v>
      </c>
      <c r="S2877" s="18" t="e">
        <v>#N/A</v>
      </c>
      <c r="T2877" s="18" t="e">
        <v>#N/A</v>
      </c>
      <c r="U2877" s="7" t="e">
        <v>#N/A</v>
      </c>
      <c r="V2877" s="80" t="e">
        <v>#N/A</v>
      </c>
      <c r="W2877" s="18" t="e">
        <v>#N/A</v>
      </c>
      <c r="X2877" s="18" t="e">
        <v>#N/A</v>
      </c>
      <c r="Y2877" s="7" t="e">
        <v>#N/A</v>
      </c>
      <c r="Z2877" s="7">
        <f t="shared" si="361"/>
        <v>1</v>
      </c>
      <c r="AA2877" s="7">
        <f t="shared" si="362"/>
        <v>1</v>
      </c>
      <c r="AB2877" s="7" t="b">
        <f t="shared" si="363"/>
        <v>0</v>
      </c>
      <c r="AC2877" s="7" t="b">
        <f t="shared" si="364"/>
        <v>0</v>
      </c>
      <c r="AD2877" s="7" t="b">
        <f t="shared" si="365"/>
        <v>0</v>
      </c>
      <c r="AE2877" s="7" t="b">
        <f t="shared" si="366"/>
        <v>0</v>
      </c>
      <c r="AF2877" s="7" t="b">
        <f t="shared" si="367"/>
        <v>0</v>
      </c>
      <c r="AH2877" t="b">
        <f>AND(Table252102[[#This Row],[Developmental toxicity]:[Reproductive toxicity]])</f>
        <v>0</v>
      </c>
    </row>
    <row r="2878" spans="1:34" x14ac:dyDescent="0.25">
      <c r="A2878" s="3">
        <f t="shared" si="360"/>
        <v>2877</v>
      </c>
      <c r="B2878" s="86">
        <v>76</v>
      </c>
      <c r="C2878" s="18" t="s">
        <v>428</v>
      </c>
      <c r="D2878" s="17" t="s">
        <v>5095</v>
      </c>
      <c r="E2878" s="79" t="s">
        <v>4594</v>
      </c>
      <c r="F2878" s="17" t="s">
        <v>5520</v>
      </c>
      <c r="G2878" s="18" t="s">
        <v>429</v>
      </c>
      <c r="H2878" s="17" t="s">
        <v>6013</v>
      </c>
      <c r="I2878" s="17" t="s">
        <v>6411</v>
      </c>
      <c r="J2878" s="88" t="s">
        <v>1433</v>
      </c>
      <c r="K2878" s="80" t="e">
        <v>#N/A</v>
      </c>
      <c r="L2878" s="80">
        <v>1</v>
      </c>
      <c r="M2878" s="18" t="e">
        <v>#N/A</v>
      </c>
      <c r="N2878" s="80" t="e">
        <v>#N/A</v>
      </c>
      <c r="O2878" s="80" t="e">
        <v>#N/A</v>
      </c>
      <c r="P2878" s="18" t="e">
        <v>#N/A</v>
      </c>
      <c r="Q2878" s="18" t="e">
        <v>#N/A</v>
      </c>
      <c r="R2878" s="80" t="e">
        <v>#N/A</v>
      </c>
      <c r="S2878" s="18" t="e">
        <v>#N/A</v>
      </c>
      <c r="T2878" s="18" t="e">
        <v>#N/A</v>
      </c>
      <c r="U2878" s="7" t="e">
        <v>#N/A</v>
      </c>
      <c r="V2878" s="80" t="e">
        <v>#N/A</v>
      </c>
      <c r="W2878" s="18" t="e">
        <v>#N/A</v>
      </c>
      <c r="X2878" s="18" t="e">
        <v>#N/A</v>
      </c>
      <c r="Y2878" s="7" t="e">
        <v>#N/A</v>
      </c>
      <c r="Z2878" s="7">
        <f t="shared" si="361"/>
        <v>1</v>
      </c>
      <c r="AA2878" s="7">
        <f t="shared" si="362"/>
        <v>1</v>
      </c>
      <c r="AB2878" s="7" t="b">
        <f t="shared" si="363"/>
        <v>0</v>
      </c>
      <c r="AC2878" s="7" t="b">
        <f t="shared" si="364"/>
        <v>0</v>
      </c>
      <c r="AD2878" s="7" t="b">
        <f t="shared" si="365"/>
        <v>0</v>
      </c>
      <c r="AE2878" s="7" t="b">
        <f t="shared" si="366"/>
        <v>0</v>
      </c>
      <c r="AF2878" s="7" t="b">
        <f t="shared" si="367"/>
        <v>0</v>
      </c>
      <c r="AH2878" t="b">
        <f>AND(Table252102[[#This Row],[Developmental toxicity]:[Reproductive toxicity]])</f>
        <v>0</v>
      </c>
    </row>
    <row r="2879" spans="1:34" x14ac:dyDescent="0.25">
      <c r="A2879" s="3">
        <f t="shared" si="360"/>
        <v>2878</v>
      </c>
      <c r="B2879" s="86">
        <v>81</v>
      </c>
      <c r="C2879" s="18" t="s">
        <v>438</v>
      </c>
      <c r="D2879" s="17" t="s">
        <v>5100</v>
      </c>
      <c r="E2879" s="79" t="s">
        <v>4599</v>
      </c>
      <c r="F2879" s="17" t="s">
        <v>5525</v>
      </c>
      <c r="G2879" s="18" t="s">
        <v>439</v>
      </c>
      <c r="H2879" s="17" t="s">
        <v>6018</v>
      </c>
      <c r="I2879" s="17" t="s">
        <v>6416</v>
      </c>
      <c r="J2879" s="88" t="s">
        <v>1433</v>
      </c>
      <c r="K2879" s="80" t="e">
        <v>#N/A</v>
      </c>
      <c r="L2879" s="80">
        <v>1</v>
      </c>
      <c r="M2879" s="80" t="e">
        <v>#N/A</v>
      </c>
      <c r="N2879" s="80" t="e">
        <v>#N/A</v>
      </c>
      <c r="O2879" s="80" t="e">
        <v>#N/A</v>
      </c>
      <c r="P2879" s="18" t="e">
        <v>#N/A</v>
      </c>
      <c r="Q2879" s="18" t="e">
        <v>#N/A</v>
      </c>
      <c r="R2879" s="80" t="e">
        <v>#N/A</v>
      </c>
      <c r="S2879" s="18" t="e">
        <v>#N/A</v>
      </c>
      <c r="T2879" s="18" t="e">
        <v>#N/A</v>
      </c>
      <c r="U2879" s="7" t="e">
        <v>#N/A</v>
      </c>
      <c r="V2879" s="80" t="e">
        <v>#N/A</v>
      </c>
      <c r="W2879" s="18" t="e">
        <v>#N/A</v>
      </c>
      <c r="X2879" s="18" t="e">
        <v>#N/A</v>
      </c>
      <c r="Y2879" s="7" t="e">
        <v>#N/A</v>
      </c>
      <c r="Z2879" s="7">
        <f t="shared" si="361"/>
        <v>1</v>
      </c>
      <c r="AA2879" s="7">
        <f t="shared" si="362"/>
        <v>1</v>
      </c>
      <c r="AB2879" s="7" t="b">
        <f t="shared" si="363"/>
        <v>0</v>
      </c>
      <c r="AC2879" s="7" t="b">
        <f t="shared" si="364"/>
        <v>0</v>
      </c>
      <c r="AD2879" s="7" t="b">
        <f t="shared" si="365"/>
        <v>0</v>
      </c>
      <c r="AE2879" s="7" t="b">
        <f t="shared" si="366"/>
        <v>0</v>
      </c>
      <c r="AF2879" s="7" t="b">
        <f t="shared" si="367"/>
        <v>0</v>
      </c>
      <c r="AH2879" t="b">
        <f>AND(Table252102[[#This Row],[Developmental toxicity]:[Reproductive toxicity]])</f>
        <v>0</v>
      </c>
    </row>
    <row r="2880" spans="1:34" x14ac:dyDescent="0.25">
      <c r="A2880" s="3">
        <f t="shared" si="360"/>
        <v>2879</v>
      </c>
      <c r="B2880" s="86">
        <v>12849</v>
      </c>
      <c r="C2880" s="17" t="s">
        <v>4178</v>
      </c>
      <c r="D2880" s="18" t="s">
        <v>309</v>
      </c>
      <c r="E2880" s="79" t="s">
        <v>4108</v>
      </c>
      <c r="F2880" s="17" t="s">
        <v>3930</v>
      </c>
      <c r="G2880" s="17" t="s">
        <v>4525</v>
      </c>
      <c r="H2880" s="17" t="s">
        <v>4525</v>
      </c>
      <c r="I2880" s="17" t="s">
        <v>4526</v>
      </c>
      <c r="J2880" s="88" t="s">
        <v>283</v>
      </c>
      <c r="K2880" s="7" t="e">
        <v>#N/A</v>
      </c>
      <c r="L2880" s="80" t="e">
        <v>#N/A</v>
      </c>
      <c r="M2880" s="18" t="e">
        <v>#N/A</v>
      </c>
      <c r="N2880" s="80" t="e">
        <v>#N/A</v>
      </c>
      <c r="O2880" s="80" t="e">
        <v>#N/A</v>
      </c>
      <c r="P2880" s="18" t="e">
        <v>#N/A</v>
      </c>
      <c r="Q2880" s="18" t="e">
        <v>#N/A</v>
      </c>
      <c r="R2880" s="80" t="e">
        <v>#N/A</v>
      </c>
      <c r="S2880" s="18" t="e">
        <v>#N/A</v>
      </c>
      <c r="T2880" s="18" t="e">
        <v>#N/A</v>
      </c>
      <c r="U2880" s="7" t="e">
        <v>#N/A</v>
      </c>
      <c r="V2880" s="80" t="e">
        <v>#N/A</v>
      </c>
      <c r="W2880" s="18" t="e">
        <v>#N/A</v>
      </c>
      <c r="X2880" s="18">
        <v>1</v>
      </c>
      <c r="Y2880" s="7" t="e">
        <v>#N/A</v>
      </c>
      <c r="Z2880" s="7">
        <f t="shared" si="361"/>
        <v>1</v>
      </c>
      <c r="AA2880" s="7">
        <f t="shared" si="362"/>
        <v>1</v>
      </c>
      <c r="AB2880" s="7" t="b">
        <f t="shared" si="363"/>
        <v>1</v>
      </c>
      <c r="AC2880" s="7" t="b">
        <f t="shared" si="364"/>
        <v>0</v>
      </c>
      <c r="AD2880" s="7" t="b">
        <f t="shared" si="365"/>
        <v>0</v>
      </c>
      <c r="AE2880" s="7" t="b">
        <f t="shared" si="366"/>
        <v>0</v>
      </c>
      <c r="AF2880" s="7" t="b">
        <f t="shared" si="367"/>
        <v>0</v>
      </c>
      <c r="AH2880" t="b">
        <f>AND(Table252102[[#This Row],[Developmental toxicity]:[Reproductive toxicity]])</f>
        <v>0</v>
      </c>
    </row>
    <row r="2881" spans="1:34" x14ac:dyDescent="0.25">
      <c r="A2881" s="3">
        <f t="shared" si="360"/>
        <v>2880</v>
      </c>
      <c r="B2881" s="86">
        <v>80</v>
      </c>
      <c r="C2881" s="86" t="s">
        <v>436</v>
      </c>
      <c r="D2881" s="17" t="s">
        <v>5099</v>
      </c>
      <c r="E2881" s="79" t="s">
        <v>4598</v>
      </c>
      <c r="F2881" s="17" t="s">
        <v>5524</v>
      </c>
      <c r="G2881" s="18" t="s">
        <v>437</v>
      </c>
      <c r="H2881" s="17" t="s">
        <v>6017</v>
      </c>
      <c r="I2881" s="17" t="s">
        <v>6415</v>
      </c>
      <c r="J2881" s="88" t="s">
        <v>1433</v>
      </c>
      <c r="K2881" s="80" t="e">
        <v>#N/A</v>
      </c>
      <c r="L2881" s="80">
        <v>1</v>
      </c>
      <c r="M2881" s="18" t="e">
        <v>#N/A</v>
      </c>
      <c r="N2881" s="80" t="e">
        <v>#N/A</v>
      </c>
      <c r="O2881" s="80" t="e">
        <v>#N/A</v>
      </c>
      <c r="P2881" s="18" t="e">
        <v>#N/A</v>
      </c>
      <c r="Q2881" s="18" t="e">
        <v>#N/A</v>
      </c>
      <c r="R2881" s="80" t="e">
        <v>#N/A</v>
      </c>
      <c r="S2881" s="18" t="e">
        <v>#N/A</v>
      </c>
      <c r="T2881" s="18" t="e">
        <v>#N/A</v>
      </c>
      <c r="U2881" s="7" t="e">
        <v>#N/A</v>
      </c>
      <c r="V2881" s="80" t="e">
        <v>#N/A</v>
      </c>
      <c r="W2881" s="18">
        <v>1</v>
      </c>
      <c r="X2881" s="18" t="e">
        <v>#N/A</v>
      </c>
      <c r="Y2881" s="7" t="e">
        <v>#N/A</v>
      </c>
      <c r="Z2881" s="7">
        <f t="shared" si="361"/>
        <v>1</v>
      </c>
      <c r="AA2881" s="7">
        <f t="shared" si="362"/>
        <v>1</v>
      </c>
      <c r="AB2881" s="7" t="b">
        <f t="shared" si="363"/>
        <v>0</v>
      </c>
      <c r="AC2881" s="7" t="b">
        <f t="shared" si="364"/>
        <v>1</v>
      </c>
      <c r="AD2881" s="7" t="b">
        <f t="shared" si="365"/>
        <v>0</v>
      </c>
      <c r="AE2881" s="7" t="b">
        <f t="shared" si="366"/>
        <v>1</v>
      </c>
      <c r="AF2881" s="7" t="b">
        <f t="shared" si="367"/>
        <v>0</v>
      </c>
      <c r="AH2881" t="b">
        <f>AND(Table252102[[#This Row],[Developmental toxicity]:[Reproductive toxicity]])</f>
        <v>0</v>
      </c>
    </row>
    <row r="2882" spans="1:34" x14ac:dyDescent="0.25">
      <c r="A2882" s="3">
        <f t="shared" si="360"/>
        <v>2881</v>
      </c>
      <c r="B2882" s="86" t="s">
        <v>1440</v>
      </c>
      <c r="C2882" s="18" t="s">
        <v>2722</v>
      </c>
      <c r="D2882" s="18" t="s">
        <v>3685</v>
      </c>
      <c r="E2882" s="79" t="s">
        <v>7992</v>
      </c>
      <c r="F2882" s="17" t="s">
        <v>8827</v>
      </c>
      <c r="G2882" s="17" t="s">
        <v>10601</v>
      </c>
      <c r="H2882" s="17" t="s">
        <v>10601</v>
      </c>
      <c r="I2882" s="17" t="s">
        <v>10602</v>
      </c>
      <c r="J2882" s="88"/>
      <c r="K2882" s="80" t="e">
        <v>#N/A</v>
      </c>
      <c r="L2882" s="80" t="e">
        <v>#N/A</v>
      </c>
      <c r="M2882" s="80" t="e">
        <v>#N/A</v>
      </c>
      <c r="N2882" s="80" t="e">
        <v>#N/A</v>
      </c>
      <c r="O2882" s="80" t="e">
        <v>#N/A</v>
      </c>
      <c r="P2882" s="80" t="e">
        <v>#N/A</v>
      </c>
      <c r="Q2882" s="80" t="e">
        <v>#N/A</v>
      </c>
      <c r="R2882" s="80" t="e">
        <v>#N/A</v>
      </c>
      <c r="S2882" s="80" t="e">
        <v>#N/A</v>
      </c>
      <c r="T2882" s="80">
        <v>0</v>
      </c>
      <c r="U2882" s="7" t="e">
        <v>#N/A</v>
      </c>
      <c r="V2882" s="80" t="e">
        <v>#N/A</v>
      </c>
      <c r="W2882" s="80" t="e">
        <v>#N/A</v>
      </c>
      <c r="X2882" s="80" t="e">
        <v>#N/A</v>
      </c>
      <c r="Y2882" s="7" t="e">
        <v>#N/A</v>
      </c>
      <c r="Z2882" s="7">
        <f t="shared" si="361"/>
        <v>0</v>
      </c>
      <c r="AA2882" s="7">
        <f t="shared" si="362"/>
        <v>0</v>
      </c>
      <c r="AB2882" s="7" t="b">
        <f t="shared" si="363"/>
        <v>1</v>
      </c>
      <c r="AC2882" s="7" t="b">
        <f t="shared" si="364"/>
        <v>0</v>
      </c>
      <c r="AD2882" s="7" t="b">
        <f t="shared" si="365"/>
        <v>1</v>
      </c>
      <c r="AE2882" s="7" t="b">
        <f t="shared" si="366"/>
        <v>0</v>
      </c>
      <c r="AF2882" s="7" t="b">
        <f t="shared" si="367"/>
        <v>0</v>
      </c>
      <c r="AH2882" t="b">
        <f>AND(Table252102[[#This Row],[Developmental toxicity]:[Reproductive toxicity]])</f>
        <v>0</v>
      </c>
    </row>
    <row r="2883" spans="1:34" x14ac:dyDescent="0.25">
      <c r="A2883" s="3">
        <f t="shared" si="360"/>
        <v>2882</v>
      </c>
      <c r="B2883" s="86"/>
      <c r="C2883" s="18" t="s">
        <v>12038</v>
      </c>
      <c r="D2883" s="18" t="s">
        <v>12037</v>
      </c>
      <c r="E2883" s="70" t="s">
        <v>15695</v>
      </c>
      <c r="F2883" s="18" t="s">
        <v>15696</v>
      </c>
      <c r="G2883" s="18" t="s">
        <v>15697</v>
      </c>
      <c r="H2883" s="18" t="s">
        <v>15697</v>
      </c>
      <c r="I2883" s="18" t="s">
        <v>15698</v>
      </c>
      <c r="J2883" s="88"/>
      <c r="K2883" s="80" t="e">
        <v>#N/A</v>
      </c>
      <c r="L2883" s="80" t="e">
        <v>#N/A</v>
      </c>
      <c r="M2883" s="80" t="e">
        <v>#N/A</v>
      </c>
      <c r="N2883" s="80" t="e">
        <v>#N/A</v>
      </c>
      <c r="O2883" s="80" t="e">
        <v>#N/A</v>
      </c>
      <c r="P2883" s="80" t="e">
        <v>#N/A</v>
      </c>
      <c r="Q2883" s="80" t="e">
        <v>#N/A</v>
      </c>
      <c r="R2883" s="80" t="e">
        <v>#N/A</v>
      </c>
      <c r="S2883" s="80" t="e">
        <v>#N/A</v>
      </c>
      <c r="T2883" s="80" t="e">
        <v>#N/A</v>
      </c>
      <c r="U2883" s="7" t="e">
        <v>#N/A</v>
      </c>
      <c r="V2883" s="80" t="e">
        <v>#N/A</v>
      </c>
      <c r="W2883" s="18">
        <v>0</v>
      </c>
      <c r="X2883" s="18" t="e">
        <v>#N/A</v>
      </c>
      <c r="Y2883" s="7" t="e">
        <v>#N/A</v>
      </c>
      <c r="Z2883" s="7">
        <f t="shared" si="361"/>
        <v>0</v>
      </c>
      <c r="AA2883" s="7">
        <f t="shared" si="362"/>
        <v>0</v>
      </c>
      <c r="AB2883" s="7" t="b">
        <f t="shared" si="363"/>
        <v>0</v>
      </c>
      <c r="AC2883" s="7" t="b">
        <f t="shared" si="364"/>
        <v>1</v>
      </c>
      <c r="AD2883" s="7" t="b">
        <f t="shared" si="365"/>
        <v>0</v>
      </c>
      <c r="AE2883" s="7" t="b">
        <f t="shared" si="366"/>
        <v>1</v>
      </c>
      <c r="AF2883" s="7" t="b">
        <f t="shared" si="367"/>
        <v>0</v>
      </c>
      <c r="AH2883" t="b">
        <f>AND(Table252102[[#This Row],[Developmental toxicity]:[Reproductive toxicity]])</f>
        <v>0</v>
      </c>
    </row>
    <row r="2884" spans="1:34" x14ac:dyDescent="0.25">
      <c r="A2884" s="3">
        <f t="shared" si="360"/>
        <v>2883</v>
      </c>
      <c r="B2884" s="86" t="s">
        <v>1440</v>
      </c>
      <c r="C2884" s="18" t="s">
        <v>2000</v>
      </c>
      <c r="D2884" s="18" t="s">
        <v>2873</v>
      </c>
      <c r="E2884" s="79" t="s">
        <v>7281</v>
      </c>
      <c r="F2884" s="17" t="s">
        <v>8130</v>
      </c>
      <c r="G2884" s="17" t="s">
        <v>9041</v>
      </c>
      <c r="H2884" s="17" t="s">
        <v>9041</v>
      </c>
      <c r="I2884" s="17" t="s">
        <v>9042</v>
      </c>
      <c r="J2884" s="88"/>
      <c r="K2884" s="80" t="e">
        <v>#N/A</v>
      </c>
      <c r="L2884" s="80" t="e">
        <v>#N/A</v>
      </c>
      <c r="M2884" s="80" t="e">
        <v>#N/A</v>
      </c>
      <c r="N2884" s="80" t="e">
        <v>#N/A</v>
      </c>
      <c r="O2884" s="80" t="e">
        <v>#N/A</v>
      </c>
      <c r="P2884" s="80" t="e">
        <v>#N/A</v>
      </c>
      <c r="Q2884" s="80" t="e">
        <v>#N/A</v>
      </c>
      <c r="R2884" s="80" t="e">
        <v>#N/A</v>
      </c>
      <c r="S2884" s="80" t="e">
        <v>#N/A</v>
      </c>
      <c r="T2884" s="80">
        <v>0</v>
      </c>
      <c r="U2884" s="7" t="e">
        <v>#N/A</v>
      </c>
      <c r="V2884" s="80" t="e">
        <v>#N/A</v>
      </c>
      <c r="W2884" s="80" t="e">
        <v>#N/A</v>
      </c>
      <c r="X2884" s="80" t="e">
        <v>#N/A</v>
      </c>
      <c r="Y2884" s="7" t="e">
        <v>#N/A</v>
      </c>
      <c r="Z2884" s="7">
        <f t="shared" si="361"/>
        <v>0</v>
      </c>
      <c r="AA2884" s="7">
        <f t="shared" si="362"/>
        <v>0</v>
      </c>
      <c r="AB2884" s="7" t="b">
        <f t="shared" si="363"/>
        <v>1</v>
      </c>
      <c r="AC2884" s="7" t="b">
        <f t="shared" si="364"/>
        <v>0</v>
      </c>
      <c r="AD2884" s="7" t="b">
        <f t="shared" si="365"/>
        <v>1</v>
      </c>
      <c r="AE2884" s="7" t="b">
        <f t="shared" si="366"/>
        <v>0</v>
      </c>
      <c r="AF2884" s="7" t="b">
        <f t="shared" si="367"/>
        <v>0</v>
      </c>
      <c r="AH2884" t="b">
        <f>AND(Table252102[[#This Row],[Developmental toxicity]:[Reproductive toxicity]])</f>
        <v>0</v>
      </c>
    </row>
    <row r="2885" spans="1:34" x14ac:dyDescent="0.25">
      <c r="A2885" s="3">
        <f t="shared" si="360"/>
        <v>2884</v>
      </c>
      <c r="B2885" s="86"/>
      <c r="C2885" s="17" t="s">
        <v>21162</v>
      </c>
      <c r="D2885" s="18" t="s">
        <v>20766</v>
      </c>
      <c r="E2885" s="83" t="s">
        <v>20964</v>
      </c>
      <c r="F2885" s="17" t="s">
        <v>21544</v>
      </c>
      <c r="G2885" s="17" t="s">
        <v>21545</v>
      </c>
      <c r="H2885" s="17" t="s">
        <v>21545</v>
      </c>
      <c r="I2885" s="17" t="s">
        <v>21546</v>
      </c>
      <c r="J2885" s="88"/>
      <c r="K2885" s="80" t="e">
        <v>#N/A</v>
      </c>
      <c r="L2885" s="80" t="e">
        <v>#N/A</v>
      </c>
      <c r="M2885" s="80" t="e">
        <v>#N/A</v>
      </c>
      <c r="N2885" s="80" t="e">
        <v>#N/A</v>
      </c>
      <c r="O2885" s="80" t="e">
        <v>#N/A</v>
      </c>
      <c r="P2885" s="80" t="e">
        <v>#N/A</v>
      </c>
      <c r="Q2885" s="80" t="e">
        <v>#N/A</v>
      </c>
      <c r="R2885" s="80" t="e">
        <v>#N/A</v>
      </c>
      <c r="S2885" s="80" t="e">
        <v>#N/A</v>
      </c>
      <c r="T2885" s="80" t="e">
        <v>#N/A</v>
      </c>
      <c r="U2885" s="7" t="e">
        <v>#N/A</v>
      </c>
      <c r="V2885" s="80" t="e">
        <v>#N/A</v>
      </c>
      <c r="W2885" s="80" t="e">
        <v>#N/A</v>
      </c>
      <c r="X2885" s="80" t="e">
        <v>#N/A</v>
      </c>
      <c r="Y2885" s="7">
        <v>0</v>
      </c>
      <c r="Z2885" s="7">
        <f t="shared" si="361"/>
        <v>0</v>
      </c>
      <c r="AA2885" s="7">
        <f t="shared" si="362"/>
        <v>0</v>
      </c>
      <c r="AB2885" s="7" t="b">
        <f t="shared" si="363"/>
        <v>1</v>
      </c>
      <c r="AC2885" s="7" t="b">
        <f t="shared" si="364"/>
        <v>0</v>
      </c>
      <c r="AD2885" s="7" t="b">
        <f t="shared" si="365"/>
        <v>0</v>
      </c>
      <c r="AE2885" s="7" t="b">
        <f t="shared" si="366"/>
        <v>0</v>
      </c>
      <c r="AF2885" s="7" t="b">
        <f t="shared" si="367"/>
        <v>0</v>
      </c>
      <c r="AH2885" t="b">
        <f>AND(Table252102[[#This Row],[Developmental toxicity]:[Reproductive toxicity]])</f>
        <v>0</v>
      </c>
    </row>
    <row r="2886" spans="1:34" x14ac:dyDescent="0.25">
      <c r="A2886" s="3">
        <f t="shared" si="360"/>
        <v>2885</v>
      </c>
      <c r="B2886" s="86"/>
      <c r="C2886" s="18" t="s">
        <v>12438</v>
      </c>
      <c r="D2886" s="18" t="s">
        <v>12437</v>
      </c>
      <c r="E2886" s="70" t="s">
        <v>16328</v>
      </c>
      <c r="F2886" s="18" t="s">
        <v>16329</v>
      </c>
      <c r="G2886" s="18" t="s">
        <v>16330</v>
      </c>
      <c r="H2886" s="18" t="s">
        <v>16330</v>
      </c>
      <c r="I2886" s="18" t="s">
        <v>16331</v>
      </c>
      <c r="J2886" s="88"/>
      <c r="K2886" s="80" t="e">
        <v>#N/A</v>
      </c>
      <c r="L2886" s="80" t="e">
        <v>#N/A</v>
      </c>
      <c r="M2886" s="80" t="e">
        <v>#N/A</v>
      </c>
      <c r="N2886" s="80" t="e">
        <v>#N/A</v>
      </c>
      <c r="O2886" s="80" t="e">
        <v>#N/A</v>
      </c>
      <c r="P2886" s="80" t="e">
        <v>#N/A</v>
      </c>
      <c r="Q2886" s="80" t="e">
        <v>#N/A</v>
      </c>
      <c r="R2886" s="80" t="e">
        <v>#N/A</v>
      </c>
      <c r="S2886" s="80" t="e">
        <v>#N/A</v>
      </c>
      <c r="T2886" s="80" t="e">
        <v>#N/A</v>
      </c>
      <c r="U2886" s="7" t="e">
        <v>#N/A</v>
      </c>
      <c r="V2886" s="80" t="e">
        <v>#N/A</v>
      </c>
      <c r="W2886" s="18">
        <v>0</v>
      </c>
      <c r="X2886" s="18" t="e">
        <v>#N/A</v>
      </c>
      <c r="Y2886" s="7" t="e">
        <v>#N/A</v>
      </c>
      <c r="Z2886" s="7">
        <f t="shared" si="361"/>
        <v>0</v>
      </c>
      <c r="AA2886" s="7">
        <f t="shared" si="362"/>
        <v>0</v>
      </c>
      <c r="AB2886" s="7" t="b">
        <f t="shared" si="363"/>
        <v>0</v>
      </c>
      <c r="AC2886" s="7" t="b">
        <f t="shared" si="364"/>
        <v>1</v>
      </c>
      <c r="AD2886" s="7" t="b">
        <f t="shared" si="365"/>
        <v>0</v>
      </c>
      <c r="AE2886" s="7" t="b">
        <f t="shared" si="366"/>
        <v>1</v>
      </c>
      <c r="AF2886" s="7" t="b">
        <f t="shared" si="367"/>
        <v>0</v>
      </c>
      <c r="AH2886" t="b">
        <f>AND(Table252102[[#This Row],[Developmental toxicity]:[Reproductive toxicity]])</f>
        <v>0</v>
      </c>
    </row>
    <row r="2887" spans="1:34" x14ac:dyDescent="0.25">
      <c r="A2887" s="3">
        <f t="shared" si="360"/>
        <v>2886</v>
      </c>
      <c r="B2887" s="86" t="s">
        <v>1440</v>
      </c>
      <c r="C2887" s="18" t="s">
        <v>2268</v>
      </c>
      <c r="D2887" s="18" t="s">
        <v>3179</v>
      </c>
      <c r="E2887" s="70" t="s">
        <v>7546</v>
      </c>
      <c r="F2887" s="18" t="s">
        <v>8394</v>
      </c>
      <c r="G2887" s="18" t="s">
        <v>9614</v>
      </c>
      <c r="H2887" s="18" t="s">
        <v>9615</v>
      </c>
      <c r="I2887" s="18" t="s">
        <v>9616</v>
      </c>
      <c r="J2887" s="88"/>
      <c r="K2887" s="80" t="e">
        <v>#N/A</v>
      </c>
      <c r="L2887" s="80" t="e">
        <v>#N/A</v>
      </c>
      <c r="M2887" s="80" t="e">
        <v>#N/A</v>
      </c>
      <c r="N2887" s="80" t="e">
        <v>#N/A</v>
      </c>
      <c r="O2887" s="80" t="e">
        <v>#N/A</v>
      </c>
      <c r="P2887" s="80" t="e">
        <v>#N/A</v>
      </c>
      <c r="Q2887" s="80" t="e">
        <v>#N/A</v>
      </c>
      <c r="R2887" s="80" t="e">
        <v>#N/A</v>
      </c>
      <c r="S2887" s="80" t="e">
        <v>#N/A</v>
      </c>
      <c r="T2887" s="80">
        <v>1</v>
      </c>
      <c r="U2887" s="7" t="e">
        <v>#N/A</v>
      </c>
      <c r="V2887" s="80" t="e">
        <v>#N/A</v>
      </c>
      <c r="W2887" s="80" t="e">
        <v>#N/A</v>
      </c>
      <c r="X2887" s="80" t="e">
        <v>#N/A</v>
      </c>
      <c r="Y2887" s="7" t="e">
        <v>#N/A</v>
      </c>
      <c r="Z2887" s="7">
        <f t="shared" si="361"/>
        <v>1</v>
      </c>
      <c r="AA2887" s="7">
        <f t="shared" si="362"/>
        <v>1</v>
      </c>
      <c r="AB2887" s="7" t="b">
        <f t="shared" si="363"/>
        <v>1</v>
      </c>
      <c r="AC2887" s="7" t="b">
        <f t="shared" si="364"/>
        <v>0</v>
      </c>
      <c r="AD2887" s="7" t="b">
        <f t="shared" si="365"/>
        <v>1</v>
      </c>
      <c r="AE2887" s="7" t="b">
        <f t="shared" si="366"/>
        <v>0</v>
      </c>
      <c r="AF2887" s="7" t="b">
        <f t="shared" si="367"/>
        <v>0</v>
      </c>
      <c r="AH2887" t="b">
        <f>AND(Table252102[[#This Row],[Developmental toxicity]:[Reproductive toxicity]])</f>
        <v>0</v>
      </c>
    </row>
    <row r="2888" spans="1:34" x14ac:dyDescent="0.25">
      <c r="A2888" s="3">
        <f t="shared" si="360"/>
        <v>2887</v>
      </c>
      <c r="B2888" s="86"/>
      <c r="C2888" s="18" t="s">
        <v>12332</v>
      </c>
      <c r="D2888" s="18" t="s">
        <v>12331</v>
      </c>
      <c r="E2888" s="70" t="s">
        <v>16142</v>
      </c>
      <c r="F2888" s="18" t="s">
        <v>16143</v>
      </c>
      <c r="G2888" s="18" t="s">
        <v>16144</v>
      </c>
      <c r="H2888" s="18" t="s">
        <v>16144</v>
      </c>
      <c r="I2888" s="18" t="s">
        <v>16145</v>
      </c>
      <c r="J2888" s="88"/>
      <c r="K2888" s="80" t="e">
        <v>#N/A</v>
      </c>
      <c r="L2888" s="80" t="e">
        <v>#N/A</v>
      </c>
      <c r="M2888" s="80" t="e">
        <v>#N/A</v>
      </c>
      <c r="N2888" s="80" t="e">
        <v>#N/A</v>
      </c>
      <c r="O2888" s="80" t="e">
        <v>#N/A</v>
      </c>
      <c r="P2888" s="80" t="e">
        <v>#N/A</v>
      </c>
      <c r="Q2888" s="80" t="e">
        <v>#N/A</v>
      </c>
      <c r="R2888" s="80" t="e">
        <v>#N/A</v>
      </c>
      <c r="S2888" s="80" t="e">
        <v>#N/A</v>
      </c>
      <c r="T2888" s="80" t="e">
        <v>#N/A</v>
      </c>
      <c r="U2888" s="7" t="e">
        <v>#N/A</v>
      </c>
      <c r="V2888" s="80" t="e">
        <v>#N/A</v>
      </c>
      <c r="W2888" s="18">
        <v>0</v>
      </c>
      <c r="X2888" s="18" t="e">
        <v>#N/A</v>
      </c>
      <c r="Y2888" s="7" t="e">
        <v>#N/A</v>
      </c>
      <c r="Z2888" s="7">
        <f t="shared" si="361"/>
        <v>0</v>
      </c>
      <c r="AA2888" s="7">
        <f t="shared" si="362"/>
        <v>0</v>
      </c>
      <c r="AB2888" s="7" t="b">
        <f t="shared" si="363"/>
        <v>0</v>
      </c>
      <c r="AC2888" s="7" t="b">
        <f t="shared" si="364"/>
        <v>1</v>
      </c>
      <c r="AD2888" s="7" t="b">
        <f t="shared" si="365"/>
        <v>0</v>
      </c>
      <c r="AE2888" s="7" t="b">
        <f t="shared" si="366"/>
        <v>1</v>
      </c>
      <c r="AF2888" s="7" t="b">
        <f t="shared" si="367"/>
        <v>0</v>
      </c>
      <c r="AH2888" t="b">
        <f>AND(Table252102[[#This Row],[Developmental toxicity]:[Reproductive toxicity]])</f>
        <v>0</v>
      </c>
    </row>
    <row r="2889" spans="1:34" x14ac:dyDescent="0.25">
      <c r="A2889" s="3">
        <f t="shared" si="360"/>
        <v>2888</v>
      </c>
      <c r="B2889" s="86"/>
      <c r="C2889" s="18" t="s">
        <v>11243</v>
      </c>
      <c r="D2889" s="18" t="s">
        <v>11242</v>
      </c>
      <c r="E2889" s="70" t="s">
        <v>14318</v>
      </c>
      <c r="F2889" s="18" t="s">
        <v>14319</v>
      </c>
      <c r="G2889" s="18" t="s">
        <v>14320</v>
      </c>
      <c r="H2889" s="18" t="s">
        <v>14321</v>
      </c>
      <c r="I2889" s="18" t="s">
        <v>14322</v>
      </c>
      <c r="J2889" s="88"/>
      <c r="K2889" s="80" t="e">
        <v>#N/A</v>
      </c>
      <c r="L2889" s="80" t="e">
        <v>#N/A</v>
      </c>
      <c r="M2889" s="80" t="e">
        <v>#N/A</v>
      </c>
      <c r="N2889" s="80" t="e">
        <v>#N/A</v>
      </c>
      <c r="O2889" s="80" t="e">
        <v>#N/A</v>
      </c>
      <c r="P2889" s="80" t="e">
        <v>#N/A</v>
      </c>
      <c r="Q2889" s="80" t="e">
        <v>#N/A</v>
      </c>
      <c r="R2889" s="80" t="e">
        <v>#N/A</v>
      </c>
      <c r="S2889" s="80" t="e">
        <v>#N/A</v>
      </c>
      <c r="T2889" s="80" t="e">
        <v>#N/A</v>
      </c>
      <c r="U2889" s="7" t="e">
        <v>#N/A</v>
      </c>
      <c r="V2889" s="80" t="e">
        <v>#N/A</v>
      </c>
      <c r="W2889" s="18">
        <v>1</v>
      </c>
      <c r="X2889" s="18" t="e">
        <v>#N/A</v>
      </c>
      <c r="Y2889" s="7" t="e">
        <v>#N/A</v>
      </c>
      <c r="Z2889" s="7">
        <f t="shared" si="361"/>
        <v>1</v>
      </c>
      <c r="AA2889" s="7">
        <f t="shared" si="362"/>
        <v>1</v>
      </c>
      <c r="AB2889" s="7" t="b">
        <f t="shared" si="363"/>
        <v>0</v>
      </c>
      <c r="AC2889" s="7" t="b">
        <f t="shared" si="364"/>
        <v>1</v>
      </c>
      <c r="AD2889" s="7" t="b">
        <f t="shared" si="365"/>
        <v>0</v>
      </c>
      <c r="AE2889" s="7" t="b">
        <f t="shared" si="366"/>
        <v>1</v>
      </c>
      <c r="AF2889" s="7" t="b">
        <f t="shared" si="367"/>
        <v>0</v>
      </c>
      <c r="AH2889" t="b">
        <f>AND(Table252102[[#This Row],[Developmental toxicity]:[Reproductive toxicity]])</f>
        <v>0</v>
      </c>
    </row>
    <row r="2890" spans="1:34" x14ac:dyDescent="0.25">
      <c r="A2890" s="3">
        <f t="shared" si="360"/>
        <v>2889</v>
      </c>
      <c r="B2890" s="86">
        <v>70</v>
      </c>
      <c r="C2890" s="18" t="s">
        <v>418</v>
      </c>
      <c r="D2890" s="18" t="s">
        <v>5090</v>
      </c>
      <c r="E2890" s="70" t="s">
        <v>4589</v>
      </c>
      <c r="F2890" s="18" t="s">
        <v>5515</v>
      </c>
      <c r="G2890" s="18" t="s">
        <v>419</v>
      </c>
      <c r="H2890" s="18" t="s">
        <v>6008</v>
      </c>
      <c r="I2890" s="18" t="s">
        <v>6406</v>
      </c>
      <c r="J2890" s="88" t="s">
        <v>1431</v>
      </c>
      <c r="K2890" s="80" t="e">
        <v>#N/A</v>
      </c>
      <c r="L2890" s="80">
        <v>1</v>
      </c>
      <c r="M2890" s="80" t="e">
        <v>#N/A</v>
      </c>
      <c r="N2890" s="80" t="e">
        <v>#N/A</v>
      </c>
      <c r="O2890" s="80" t="e">
        <v>#N/A</v>
      </c>
      <c r="P2890" s="80" t="e">
        <v>#N/A</v>
      </c>
      <c r="Q2890" s="80" t="e">
        <v>#N/A</v>
      </c>
      <c r="R2890" s="80" t="e">
        <v>#N/A</v>
      </c>
      <c r="S2890" s="80" t="e">
        <v>#N/A</v>
      </c>
      <c r="T2890" s="80" t="e">
        <v>#N/A</v>
      </c>
      <c r="U2890" s="7" t="e">
        <v>#N/A</v>
      </c>
      <c r="V2890" s="80" t="e">
        <v>#N/A</v>
      </c>
      <c r="W2890" s="80">
        <v>1</v>
      </c>
      <c r="X2890" s="80" t="e">
        <v>#N/A</v>
      </c>
      <c r="Y2890" s="7">
        <v>1</v>
      </c>
      <c r="Z2890" s="7">
        <f t="shared" si="361"/>
        <v>1</v>
      </c>
      <c r="AA2890" s="7">
        <f t="shared" si="362"/>
        <v>1</v>
      </c>
      <c r="AB2890" s="7" t="b">
        <f t="shared" si="363"/>
        <v>1</v>
      </c>
      <c r="AC2890" s="7" t="b">
        <f t="shared" si="364"/>
        <v>1</v>
      </c>
      <c r="AD2890" s="7" t="b">
        <f t="shared" si="365"/>
        <v>0</v>
      </c>
      <c r="AE2890" s="7" t="b">
        <f t="shared" si="366"/>
        <v>1</v>
      </c>
      <c r="AF2890" s="7" t="b">
        <f t="shared" si="367"/>
        <v>0</v>
      </c>
      <c r="AH2890" t="b">
        <f>AND(Table252102[[#This Row],[Developmental toxicity]:[Reproductive toxicity]])</f>
        <v>1</v>
      </c>
    </row>
    <row r="2891" spans="1:34" x14ac:dyDescent="0.25">
      <c r="A2891" s="3">
        <f t="shared" si="360"/>
        <v>2890</v>
      </c>
      <c r="B2891" s="86"/>
      <c r="C2891" s="17" t="s">
        <v>21143</v>
      </c>
      <c r="D2891" s="18" t="s">
        <v>20747</v>
      </c>
      <c r="E2891" s="83" t="s">
        <v>20945</v>
      </c>
      <c r="F2891" s="17" t="s">
        <v>21482</v>
      </c>
      <c r="G2891" s="17" t="s">
        <v>21483</v>
      </c>
      <c r="H2891" s="17" t="s">
        <v>21483</v>
      </c>
      <c r="I2891" s="17" t="s">
        <v>21484</v>
      </c>
      <c r="J2891" s="88"/>
      <c r="K2891" s="80" t="e">
        <v>#N/A</v>
      </c>
      <c r="L2891" s="80" t="e">
        <v>#N/A</v>
      </c>
      <c r="M2891" s="80" t="e">
        <v>#N/A</v>
      </c>
      <c r="N2891" s="80" t="e">
        <v>#N/A</v>
      </c>
      <c r="O2891" s="80" t="e">
        <v>#N/A</v>
      </c>
      <c r="P2891" s="80" t="e">
        <v>#N/A</v>
      </c>
      <c r="Q2891" s="80" t="e">
        <v>#N/A</v>
      </c>
      <c r="R2891" s="80" t="e">
        <v>#N/A</v>
      </c>
      <c r="S2891" s="80" t="e">
        <v>#N/A</v>
      </c>
      <c r="T2891" s="80" t="e">
        <v>#N/A</v>
      </c>
      <c r="U2891" s="7" t="e">
        <v>#N/A</v>
      </c>
      <c r="V2891" s="80" t="e">
        <v>#N/A</v>
      </c>
      <c r="W2891" s="80" t="e">
        <v>#N/A</v>
      </c>
      <c r="X2891" s="80" t="e">
        <v>#N/A</v>
      </c>
      <c r="Y2891" s="7">
        <v>0</v>
      </c>
      <c r="Z2891" s="7">
        <f t="shared" si="361"/>
        <v>0</v>
      </c>
      <c r="AA2891" s="7">
        <f t="shared" si="362"/>
        <v>0</v>
      </c>
      <c r="AB2891" s="7" t="b">
        <f t="shared" si="363"/>
        <v>1</v>
      </c>
      <c r="AC2891" s="7" t="b">
        <f t="shared" si="364"/>
        <v>0</v>
      </c>
      <c r="AD2891" s="7" t="b">
        <f t="shared" si="365"/>
        <v>0</v>
      </c>
      <c r="AE2891" s="7" t="b">
        <f t="shared" si="366"/>
        <v>0</v>
      </c>
      <c r="AF2891" s="7" t="b">
        <f t="shared" si="367"/>
        <v>0</v>
      </c>
      <c r="AH2891" t="b">
        <f>AND(Table252102[[#This Row],[Developmental toxicity]:[Reproductive toxicity]])</f>
        <v>0</v>
      </c>
    </row>
    <row r="2892" spans="1:34" x14ac:dyDescent="0.25">
      <c r="A2892" s="3">
        <f t="shared" si="360"/>
        <v>2891</v>
      </c>
      <c r="B2892" s="86" t="s">
        <v>1440</v>
      </c>
      <c r="C2892" s="18" t="s">
        <v>1997</v>
      </c>
      <c r="D2892" s="18" t="s">
        <v>2870</v>
      </c>
      <c r="E2892" s="79" t="s">
        <v>7278</v>
      </c>
      <c r="F2892" s="17" t="s">
        <v>8127</v>
      </c>
      <c r="G2892" s="17" t="s">
        <v>9035</v>
      </c>
      <c r="H2892" s="17" t="s">
        <v>9035</v>
      </c>
      <c r="I2892" s="17" t="s">
        <v>9036</v>
      </c>
      <c r="J2892" s="88"/>
      <c r="K2892" s="80" t="e">
        <v>#N/A</v>
      </c>
      <c r="L2892" s="80" t="e">
        <v>#N/A</v>
      </c>
      <c r="M2892" s="80" t="e">
        <v>#N/A</v>
      </c>
      <c r="N2892" s="80" t="e">
        <v>#N/A</v>
      </c>
      <c r="O2892" s="80" t="e">
        <v>#N/A</v>
      </c>
      <c r="P2892" s="80" t="e">
        <v>#N/A</v>
      </c>
      <c r="Q2892" s="80" t="e">
        <v>#N/A</v>
      </c>
      <c r="R2892" s="80" t="e">
        <v>#N/A</v>
      </c>
      <c r="S2892" s="80" t="e">
        <v>#N/A</v>
      </c>
      <c r="T2892" s="80">
        <v>0</v>
      </c>
      <c r="U2892" s="7" t="e">
        <v>#N/A</v>
      </c>
      <c r="V2892" s="80" t="e">
        <v>#N/A</v>
      </c>
      <c r="W2892" s="80" t="e">
        <v>#N/A</v>
      </c>
      <c r="X2892" s="80" t="e">
        <v>#N/A</v>
      </c>
      <c r="Y2892" s="7" t="e">
        <v>#N/A</v>
      </c>
      <c r="Z2892" s="7">
        <f t="shared" si="361"/>
        <v>0</v>
      </c>
      <c r="AA2892" s="7">
        <f t="shared" si="362"/>
        <v>0</v>
      </c>
      <c r="AB2892" s="7" t="b">
        <f t="shared" si="363"/>
        <v>1</v>
      </c>
      <c r="AC2892" s="7" t="b">
        <f t="shared" si="364"/>
        <v>0</v>
      </c>
      <c r="AD2892" s="7" t="b">
        <f t="shared" si="365"/>
        <v>1</v>
      </c>
      <c r="AE2892" s="7" t="b">
        <f t="shared" si="366"/>
        <v>0</v>
      </c>
      <c r="AF2892" s="7" t="b">
        <f t="shared" si="367"/>
        <v>0</v>
      </c>
      <c r="AH2892" t="b">
        <f>AND(Table252102[[#This Row],[Developmental toxicity]:[Reproductive toxicity]])</f>
        <v>0</v>
      </c>
    </row>
    <row r="2893" spans="1:34" x14ac:dyDescent="0.25">
      <c r="A2893" s="3">
        <f t="shared" si="360"/>
        <v>2892</v>
      </c>
      <c r="B2893" s="86" t="s">
        <v>1440</v>
      </c>
      <c r="C2893" s="18" t="s">
        <v>2033</v>
      </c>
      <c r="D2893" s="18" t="s">
        <v>2913</v>
      </c>
      <c r="E2893" s="79" t="s">
        <v>7314</v>
      </c>
      <c r="F2893" s="17" t="s">
        <v>8163</v>
      </c>
      <c r="G2893" s="17" t="s">
        <v>9107</v>
      </c>
      <c r="H2893" s="17" t="s">
        <v>9107</v>
      </c>
      <c r="I2893" s="17" t="s">
        <v>9108</v>
      </c>
      <c r="J2893" s="88"/>
      <c r="K2893" s="80" t="e">
        <v>#N/A</v>
      </c>
      <c r="L2893" s="80" t="e">
        <v>#N/A</v>
      </c>
      <c r="M2893" s="80" t="e">
        <v>#N/A</v>
      </c>
      <c r="N2893" s="80" t="e">
        <v>#N/A</v>
      </c>
      <c r="O2893" s="80" t="e">
        <v>#N/A</v>
      </c>
      <c r="P2893" s="80" t="e">
        <v>#N/A</v>
      </c>
      <c r="Q2893" s="80" t="e">
        <v>#N/A</v>
      </c>
      <c r="R2893" s="80" t="e">
        <v>#N/A</v>
      </c>
      <c r="S2893" s="80" t="e">
        <v>#N/A</v>
      </c>
      <c r="T2893" s="80">
        <v>0</v>
      </c>
      <c r="U2893" s="7" t="e">
        <v>#N/A</v>
      </c>
      <c r="V2893" s="80" t="e">
        <v>#N/A</v>
      </c>
      <c r="W2893" s="80" t="e">
        <v>#N/A</v>
      </c>
      <c r="X2893" s="80" t="e">
        <v>#N/A</v>
      </c>
      <c r="Y2893" s="7" t="e">
        <v>#N/A</v>
      </c>
      <c r="Z2893" s="7">
        <f t="shared" si="361"/>
        <v>0</v>
      </c>
      <c r="AA2893" s="7">
        <f t="shared" si="362"/>
        <v>0</v>
      </c>
      <c r="AB2893" s="7" t="b">
        <f t="shared" si="363"/>
        <v>1</v>
      </c>
      <c r="AC2893" s="7" t="b">
        <f t="shared" si="364"/>
        <v>0</v>
      </c>
      <c r="AD2893" s="7" t="b">
        <f t="shared" si="365"/>
        <v>1</v>
      </c>
      <c r="AE2893" s="7" t="b">
        <f t="shared" si="366"/>
        <v>0</v>
      </c>
      <c r="AF2893" s="7" t="b">
        <f t="shared" si="367"/>
        <v>0</v>
      </c>
      <c r="AH2893" t="b">
        <f>AND(Table252102[[#This Row],[Developmental toxicity]:[Reproductive toxicity]])</f>
        <v>0</v>
      </c>
    </row>
    <row r="2894" spans="1:34" x14ac:dyDescent="0.25">
      <c r="A2894" s="3">
        <f t="shared" si="360"/>
        <v>2893</v>
      </c>
      <c r="B2894" s="86">
        <v>234</v>
      </c>
      <c r="C2894" s="18" t="s">
        <v>676</v>
      </c>
      <c r="D2894" s="18" t="s">
        <v>3711</v>
      </c>
      <c r="E2894" s="70" t="s">
        <v>4709</v>
      </c>
      <c r="F2894" s="18" t="s">
        <v>5626</v>
      </c>
      <c r="G2894" s="18" t="s">
        <v>677</v>
      </c>
      <c r="H2894" s="18" t="s">
        <v>6102</v>
      </c>
      <c r="I2894" s="18" t="s">
        <v>6549</v>
      </c>
      <c r="J2894" s="88" t="s">
        <v>1431</v>
      </c>
      <c r="K2894" s="80" t="e">
        <v>#N/A</v>
      </c>
      <c r="L2894" s="80">
        <v>1</v>
      </c>
      <c r="M2894" s="80" t="e">
        <v>#N/A</v>
      </c>
      <c r="N2894" s="80" t="e">
        <v>#N/A</v>
      </c>
      <c r="O2894" s="80" t="e">
        <v>#N/A</v>
      </c>
      <c r="P2894" s="80" t="e">
        <v>#N/A</v>
      </c>
      <c r="Q2894" s="80" t="e">
        <v>#N/A</v>
      </c>
      <c r="R2894" s="80" t="e">
        <v>#N/A</v>
      </c>
      <c r="S2894" s="80" t="e">
        <v>#N/A</v>
      </c>
      <c r="T2894" s="80">
        <v>1</v>
      </c>
      <c r="U2894" s="7">
        <v>1</v>
      </c>
      <c r="V2894" s="80" t="e">
        <v>#N/A</v>
      </c>
      <c r="W2894" s="80">
        <v>1</v>
      </c>
      <c r="X2894" s="80" t="e">
        <v>#N/A</v>
      </c>
      <c r="Y2894" s="7">
        <v>0</v>
      </c>
      <c r="Z2894" s="7">
        <f t="shared" si="361"/>
        <v>1</v>
      </c>
      <c r="AA2894" s="7">
        <f t="shared" si="362"/>
        <v>1</v>
      </c>
      <c r="AB2894" s="7" t="b">
        <f t="shared" si="363"/>
        <v>1</v>
      </c>
      <c r="AC2894" s="7" t="b">
        <f t="shared" si="364"/>
        <v>1</v>
      </c>
      <c r="AD2894" s="7" t="b">
        <f t="shared" si="365"/>
        <v>1</v>
      </c>
      <c r="AE2894" s="7" t="b">
        <f t="shared" si="366"/>
        <v>1</v>
      </c>
      <c r="AF2894" s="7" t="b">
        <f t="shared" si="367"/>
        <v>1</v>
      </c>
      <c r="AH2894" t="b">
        <f>AND(Table252102[[#This Row],[Developmental toxicity]:[Reproductive toxicity]])</f>
        <v>1</v>
      </c>
    </row>
    <row r="2895" spans="1:34" x14ac:dyDescent="0.25">
      <c r="A2895" s="3">
        <f t="shared" si="360"/>
        <v>2894</v>
      </c>
      <c r="B2895" s="86">
        <v>235</v>
      </c>
      <c r="C2895" s="18" t="s">
        <v>678</v>
      </c>
      <c r="D2895" s="18" t="s">
        <v>5190</v>
      </c>
      <c r="E2895" s="70" t="s">
        <v>4710</v>
      </c>
      <c r="F2895" s="18" t="s">
        <v>5627</v>
      </c>
      <c r="G2895" s="18" t="s">
        <v>679</v>
      </c>
      <c r="H2895" s="18" t="s">
        <v>6103</v>
      </c>
      <c r="I2895" s="18" t="s">
        <v>6550</v>
      </c>
      <c r="J2895" s="88" t="s">
        <v>1431</v>
      </c>
      <c r="K2895" s="80" t="e">
        <v>#N/A</v>
      </c>
      <c r="L2895" s="80">
        <v>1</v>
      </c>
      <c r="M2895" s="80" t="e">
        <v>#N/A</v>
      </c>
      <c r="N2895" s="80" t="e">
        <v>#N/A</v>
      </c>
      <c r="O2895" s="80" t="e">
        <v>#N/A</v>
      </c>
      <c r="P2895" s="80" t="e">
        <v>#N/A</v>
      </c>
      <c r="Q2895" s="80" t="e">
        <v>#N/A</v>
      </c>
      <c r="R2895" s="80" t="e">
        <v>#N/A</v>
      </c>
      <c r="S2895" s="80" t="e">
        <v>#N/A</v>
      </c>
      <c r="T2895" s="80" t="e">
        <v>#N/A</v>
      </c>
      <c r="U2895" s="7">
        <v>1</v>
      </c>
      <c r="V2895" s="80" t="e">
        <v>#N/A</v>
      </c>
      <c r="W2895" s="80" t="e">
        <v>#N/A</v>
      </c>
      <c r="X2895" s="80" t="e">
        <v>#N/A</v>
      </c>
      <c r="Y2895" s="7">
        <v>0</v>
      </c>
      <c r="Z2895" s="7">
        <f t="shared" si="361"/>
        <v>1</v>
      </c>
      <c r="AA2895" s="7">
        <f t="shared" si="362"/>
        <v>1</v>
      </c>
      <c r="AB2895" s="7" t="b">
        <f t="shared" si="363"/>
        <v>1</v>
      </c>
      <c r="AC2895" s="7" t="b">
        <f t="shared" si="364"/>
        <v>0</v>
      </c>
      <c r="AD2895" s="7" t="b">
        <f t="shared" si="365"/>
        <v>1</v>
      </c>
      <c r="AE2895" s="7" t="b">
        <f t="shared" si="366"/>
        <v>0</v>
      </c>
      <c r="AF2895" s="7" t="b">
        <f t="shared" si="367"/>
        <v>1</v>
      </c>
      <c r="AH2895" t="b">
        <f>AND(Table252102[[#This Row],[Developmental toxicity]:[Reproductive toxicity]])</f>
        <v>0</v>
      </c>
    </row>
    <row r="2896" spans="1:34" x14ac:dyDescent="0.25">
      <c r="A2896" s="3">
        <f t="shared" si="360"/>
        <v>2895</v>
      </c>
      <c r="B2896" s="86" t="s">
        <v>1440</v>
      </c>
      <c r="C2896" s="18" t="s">
        <v>2550</v>
      </c>
      <c r="D2896" s="18" t="s">
        <v>3503</v>
      </c>
      <c r="E2896" s="70" t="s">
        <v>7823</v>
      </c>
      <c r="F2896" s="18" t="s">
        <v>8662</v>
      </c>
      <c r="G2896" s="18" t="s">
        <v>10203</v>
      </c>
      <c r="H2896" s="18" t="s">
        <v>10204</v>
      </c>
      <c r="I2896" s="18" t="s">
        <v>10205</v>
      </c>
      <c r="J2896" s="88"/>
      <c r="K2896" s="80" t="e">
        <v>#N/A</v>
      </c>
      <c r="L2896" s="80" t="e">
        <v>#N/A</v>
      </c>
      <c r="M2896" s="80" t="e">
        <v>#N/A</v>
      </c>
      <c r="N2896" s="80" t="e">
        <v>#N/A</v>
      </c>
      <c r="O2896" s="80" t="e">
        <v>#N/A</v>
      </c>
      <c r="P2896" s="80" t="e">
        <v>#N/A</v>
      </c>
      <c r="Q2896" s="80" t="e">
        <v>#N/A</v>
      </c>
      <c r="R2896" s="80" t="e">
        <v>#N/A</v>
      </c>
      <c r="S2896" s="80" t="e">
        <v>#N/A</v>
      </c>
      <c r="T2896" s="80">
        <v>1</v>
      </c>
      <c r="U2896" s="7" t="e">
        <v>#N/A</v>
      </c>
      <c r="V2896" s="80" t="e">
        <v>#N/A</v>
      </c>
      <c r="W2896" s="80" t="e">
        <v>#N/A</v>
      </c>
      <c r="X2896" s="80" t="e">
        <v>#N/A</v>
      </c>
      <c r="Y2896" s="7" t="e">
        <v>#N/A</v>
      </c>
      <c r="Z2896" s="7">
        <f t="shared" si="361"/>
        <v>1</v>
      </c>
      <c r="AA2896" s="7">
        <f t="shared" si="362"/>
        <v>1</v>
      </c>
      <c r="AB2896" s="7" t="b">
        <f t="shared" si="363"/>
        <v>1</v>
      </c>
      <c r="AC2896" s="7" t="b">
        <f t="shared" si="364"/>
        <v>0</v>
      </c>
      <c r="AD2896" s="7" t="b">
        <f t="shared" si="365"/>
        <v>1</v>
      </c>
      <c r="AE2896" s="7" t="b">
        <f t="shared" si="366"/>
        <v>0</v>
      </c>
      <c r="AF2896" s="7" t="b">
        <f t="shared" si="367"/>
        <v>0</v>
      </c>
      <c r="AH2896" t="b">
        <f>AND(Table252102[[#This Row],[Developmental toxicity]:[Reproductive toxicity]])</f>
        <v>0</v>
      </c>
    </row>
    <row r="2897" spans="1:34" x14ac:dyDescent="0.25">
      <c r="A2897" s="3">
        <f t="shared" si="360"/>
        <v>2896</v>
      </c>
      <c r="B2897" s="86"/>
      <c r="C2897" s="17" t="s">
        <v>21264</v>
      </c>
      <c r="D2897" s="18" t="s">
        <v>20868</v>
      </c>
      <c r="E2897" s="83" t="s">
        <v>21066</v>
      </c>
      <c r="F2897" s="17" t="s">
        <v>21860</v>
      </c>
      <c r="G2897" s="17" t="s">
        <v>21861</v>
      </c>
      <c r="H2897" s="17" t="s">
        <v>21862</v>
      </c>
      <c r="I2897" s="17" t="s">
        <v>21863</v>
      </c>
      <c r="J2897" s="88"/>
      <c r="K2897" s="80" t="e">
        <v>#N/A</v>
      </c>
      <c r="L2897" s="80" t="e">
        <v>#N/A</v>
      </c>
      <c r="M2897" s="80" t="e">
        <v>#N/A</v>
      </c>
      <c r="N2897" s="80" t="e">
        <v>#N/A</v>
      </c>
      <c r="O2897" s="80" t="e">
        <v>#N/A</v>
      </c>
      <c r="P2897" s="80" t="e">
        <v>#N/A</v>
      </c>
      <c r="Q2897" s="80" t="e">
        <v>#N/A</v>
      </c>
      <c r="R2897" s="80" t="e">
        <v>#N/A</v>
      </c>
      <c r="S2897" s="80" t="e">
        <v>#N/A</v>
      </c>
      <c r="T2897" s="80" t="e">
        <v>#N/A</v>
      </c>
      <c r="U2897" s="7" t="e">
        <v>#N/A</v>
      </c>
      <c r="V2897" s="80" t="e">
        <v>#N/A</v>
      </c>
      <c r="W2897" s="80" t="e">
        <v>#N/A</v>
      </c>
      <c r="X2897" s="80" t="e">
        <v>#N/A</v>
      </c>
      <c r="Y2897" s="7">
        <v>0</v>
      </c>
      <c r="Z2897" s="7">
        <f t="shared" si="361"/>
        <v>0</v>
      </c>
      <c r="AA2897" s="7">
        <f t="shared" si="362"/>
        <v>0</v>
      </c>
      <c r="AB2897" s="7" t="b">
        <f t="shared" si="363"/>
        <v>1</v>
      </c>
      <c r="AC2897" s="7" t="b">
        <f t="shared" si="364"/>
        <v>0</v>
      </c>
      <c r="AD2897" s="7" t="b">
        <f t="shared" si="365"/>
        <v>0</v>
      </c>
      <c r="AE2897" s="7" t="b">
        <f t="shared" si="366"/>
        <v>0</v>
      </c>
      <c r="AF2897" s="7" t="b">
        <f t="shared" si="367"/>
        <v>0</v>
      </c>
      <c r="AH2897" t="b">
        <f>AND(Table252102[[#This Row],[Developmental toxicity]:[Reproductive toxicity]])</f>
        <v>0</v>
      </c>
    </row>
    <row r="2898" spans="1:34" x14ac:dyDescent="0.25">
      <c r="A2898" s="3">
        <f t="shared" si="360"/>
        <v>2897</v>
      </c>
      <c r="B2898" s="86" t="s">
        <v>1440</v>
      </c>
      <c r="C2898" s="18" t="s">
        <v>2322</v>
      </c>
      <c r="D2898" s="18" t="s">
        <v>3240</v>
      </c>
      <c r="E2898" s="70" t="s">
        <v>7599</v>
      </c>
      <c r="F2898" s="18" t="s">
        <v>8445</v>
      </c>
      <c r="G2898" s="18" t="s">
        <v>9724</v>
      </c>
      <c r="H2898" s="18" t="s">
        <v>9725</v>
      </c>
      <c r="I2898" s="18" t="s">
        <v>9726</v>
      </c>
      <c r="J2898" s="88"/>
      <c r="K2898" s="80" t="e">
        <v>#N/A</v>
      </c>
      <c r="L2898" s="80" t="e">
        <v>#N/A</v>
      </c>
      <c r="M2898" s="80" t="e">
        <v>#N/A</v>
      </c>
      <c r="N2898" s="80" t="e">
        <v>#N/A</v>
      </c>
      <c r="O2898" s="80" t="e">
        <v>#N/A</v>
      </c>
      <c r="P2898" s="80" t="e">
        <v>#N/A</v>
      </c>
      <c r="Q2898" s="80" t="e">
        <v>#N/A</v>
      </c>
      <c r="R2898" s="80" t="e">
        <v>#N/A</v>
      </c>
      <c r="S2898" s="80" t="e">
        <v>#N/A</v>
      </c>
      <c r="T2898" s="80">
        <v>1</v>
      </c>
      <c r="U2898" s="7" t="e">
        <v>#N/A</v>
      </c>
      <c r="V2898" s="80" t="e">
        <v>#N/A</v>
      </c>
      <c r="W2898" s="80" t="e">
        <v>#N/A</v>
      </c>
      <c r="X2898" s="80" t="e">
        <v>#N/A</v>
      </c>
      <c r="Y2898" s="7" t="e">
        <v>#N/A</v>
      </c>
      <c r="Z2898" s="7">
        <f t="shared" si="361"/>
        <v>1</v>
      </c>
      <c r="AA2898" s="7">
        <f t="shared" si="362"/>
        <v>1</v>
      </c>
      <c r="AB2898" s="7" t="b">
        <f t="shared" si="363"/>
        <v>1</v>
      </c>
      <c r="AC2898" s="7" t="b">
        <f t="shared" si="364"/>
        <v>0</v>
      </c>
      <c r="AD2898" s="7" t="b">
        <f t="shared" si="365"/>
        <v>1</v>
      </c>
      <c r="AE2898" s="7" t="b">
        <f t="shared" si="366"/>
        <v>0</v>
      </c>
      <c r="AF2898" s="7" t="b">
        <f t="shared" si="367"/>
        <v>0</v>
      </c>
      <c r="AH2898" t="b">
        <f>AND(Table252102[[#This Row],[Developmental toxicity]:[Reproductive toxicity]])</f>
        <v>0</v>
      </c>
    </row>
    <row r="2899" spans="1:34" x14ac:dyDescent="0.25">
      <c r="A2899" s="3">
        <f t="shared" si="360"/>
        <v>2898</v>
      </c>
      <c r="B2899" s="86">
        <v>233</v>
      </c>
      <c r="C2899" s="18" t="s">
        <v>674</v>
      </c>
      <c r="D2899" s="18" t="s">
        <v>1799</v>
      </c>
      <c r="E2899" s="70" t="s">
        <v>4708</v>
      </c>
      <c r="F2899" s="18" t="s">
        <v>1843</v>
      </c>
      <c r="G2899" s="18" t="s">
        <v>675</v>
      </c>
      <c r="H2899" s="18" t="s">
        <v>1842</v>
      </c>
      <c r="I2899" s="18" t="s">
        <v>6548</v>
      </c>
      <c r="J2899" s="88" t="s">
        <v>1436</v>
      </c>
      <c r="K2899" s="80" t="e">
        <v>#N/A</v>
      </c>
      <c r="L2899" s="80">
        <v>1</v>
      </c>
      <c r="M2899" s="80" t="e">
        <v>#N/A</v>
      </c>
      <c r="N2899" s="80" t="e">
        <v>#N/A</v>
      </c>
      <c r="O2899" s="80" t="e">
        <v>#N/A</v>
      </c>
      <c r="P2899" s="80" t="e">
        <v>#N/A</v>
      </c>
      <c r="Q2899" s="80" t="e">
        <v>#N/A</v>
      </c>
      <c r="R2899" s="80">
        <v>0</v>
      </c>
      <c r="S2899" s="80">
        <v>1</v>
      </c>
      <c r="T2899" s="80">
        <v>1</v>
      </c>
      <c r="U2899" s="7" t="e">
        <v>#N/A</v>
      </c>
      <c r="V2899" s="80" t="e">
        <v>#N/A</v>
      </c>
      <c r="W2899" s="80" t="e">
        <v>#N/A</v>
      </c>
      <c r="X2899" s="80" t="e">
        <v>#N/A</v>
      </c>
      <c r="Y2899" s="7">
        <v>0</v>
      </c>
      <c r="Z2899" s="7">
        <f t="shared" si="361"/>
        <v>1</v>
      </c>
      <c r="AA2899" s="7">
        <f t="shared" si="362"/>
        <v>1</v>
      </c>
      <c r="AB2899" s="7" t="b">
        <f t="shared" si="363"/>
        <v>1</v>
      </c>
      <c r="AC2899" s="7" t="b">
        <f t="shared" si="364"/>
        <v>1</v>
      </c>
      <c r="AD2899" s="7" t="b">
        <f t="shared" si="365"/>
        <v>1</v>
      </c>
      <c r="AE2899" s="7" t="b">
        <f t="shared" si="366"/>
        <v>0</v>
      </c>
      <c r="AF2899" s="7" t="b">
        <f t="shared" si="367"/>
        <v>1</v>
      </c>
      <c r="AH2899" t="b">
        <f>AND(Table252102[[#This Row],[Developmental toxicity]:[Reproductive toxicity]])</f>
        <v>1</v>
      </c>
    </row>
    <row r="2900" spans="1:34" x14ac:dyDescent="0.25">
      <c r="A2900" s="3">
        <f t="shared" si="360"/>
        <v>2899</v>
      </c>
      <c r="B2900" s="86">
        <v>232</v>
      </c>
      <c r="C2900" s="18" t="s">
        <v>672</v>
      </c>
      <c r="D2900" s="18" t="s">
        <v>3710</v>
      </c>
      <c r="E2900" s="70" t="s">
        <v>4707</v>
      </c>
      <c r="F2900" s="18" t="s">
        <v>5625</v>
      </c>
      <c r="G2900" s="18" t="s">
        <v>673</v>
      </c>
      <c r="H2900" s="18" t="s">
        <v>6101</v>
      </c>
      <c r="I2900" s="18" t="s">
        <v>6547</v>
      </c>
      <c r="J2900" s="88" t="s">
        <v>1430</v>
      </c>
      <c r="K2900" s="80" t="e">
        <v>#N/A</v>
      </c>
      <c r="L2900" s="80">
        <v>1</v>
      </c>
      <c r="M2900" s="80" t="e">
        <v>#N/A</v>
      </c>
      <c r="N2900" s="80" t="e">
        <v>#N/A</v>
      </c>
      <c r="O2900" s="80" t="e">
        <v>#N/A</v>
      </c>
      <c r="P2900" s="80" t="e">
        <v>#N/A</v>
      </c>
      <c r="Q2900" s="80" t="e">
        <v>#N/A</v>
      </c>
      <c r="R2900" s="80" t="e">
        <v>#N/A</v>
      </c>
      <c r="S2900" s="80" t="e">
        <v>#N/A</v>
      </c>
      <c r="T2900" s="80">
        <v>1</v>
      </c>
      <c r="U2900" s="7" t="e">
        <v>#N/A</v>
      </c>
      <c r="V2900" s="80" t="e">
        <v>#N/A</v>
      </c>
      <c r="W2900" s="80" t="e">
        <v>#N/A</v>
      </c>
      <c r="X2900" s="80" t="e">
        <v>#N/A</v>
      </c>
      <c r="Y2900" s="7">
        <v>0</v>
      </c>
      <c r="Z2900" s="7">
        <f t="shared" si="361"/>
        <v>1</v>
      </c>
      <c r="AA2900" s="7">
        <f t="shared" si="362"/>
        <v>1</v>
      </c>
      <c r="AB2900" s="7" t="b">
        <f t="shared" si="363"/>
        <v>1</v>
      </c>
      <c r="AC2900" s="7" t="b">
        <f t="shared" si="364"/>
        <v>0</v>
      </c>
      <c r="AD2900" s="7" t="b">
        <f t="shared" si="365"/>
        <v>1</v>
      </c>
      <c r="AE2900" s="7" t="b">
        <f t="shared" si="366"/>
        <v>0</v>
      </c>
      <c r="AF2900" s="7" t="b">
        <f t="shared" si="367"/>
        <v>0</v>
      </c>
      <c r="AH2900" t="b">
        <f>AND(Table252102[[#This Row],[Developmental toxicity]:[Reproductive toxicity]])</f>
        <v>0</v>
      </c>
    </row>
    <row r="2901" spans="1:34" x14ac:dyDescent="0.25">
      <c r="A2901" s="3">
        <f t="shared" si="360"/>
        <v>2900</v>
      </c>
      <c r="B2901" s="86">
        <v>140</v>
      </c>
      <c r="C2901" s="18" t="s">
        <v>536</v>
      </c>
      <c r="D2901" s="18" t="s">
        <v>5137</v>
      </c>
      <c r="E2901" s="70" t="s">
        <v>4646</v>
      </c>
      <c r="F2901" s="18" t="s">
        <v>5567</v>
      </c>
      <c r="G2901" s="18" t="s">
        <v>537</v>
      </c>
      <c r="H2901" s="18" t="s">
        <v>6057</v>
      </c>
      <c r="I2901" s="18" t="s">
        <v>6469</v>
      </c>
      <c r="J2901" s="88" t="s">
        <v>1430</v>
      </c>
      <c r="K2901" s="80" t="e">
        <v>#N/A</v>
      </c>
      <c r="L2901" s="80">
        <v>1</v>
      </c>
      <c r="M2901" s="80" t="e">
        <v>#N/A</v>
      </c>
      <c r="N2901" s="80" t="e">
        <v>#N/A</v>
      </c>
      <c r="O2901" s="80" t="e">
        <v>#N/A</v>
      </c>
      <c r="P2901" s="80" t="e">
        <v>#N/A</v>
      </c>
      <c r="Q2901" s="80" t="e">
        <v>#N/A</v>
      </c>
      <c r="R2901" s="80" t="e">
        <v>#N/A</v>
      </c>
      <c r="S2901" s="80" t="e">
        <v>#N/A</v>
      </c>
      <c r="T2901" s="80" t="e">
        <v>#N/A</v>
      </c>
      <c r="U2901" s="7" t="e">
        <v>#N/A</v>
      </c>
      <c r="V2901" s="80" t="e">
        <v>#N/A</v>
      </c>
      <c r="W2901" s="80" t="e">
        <v>#N/A</v>
      </c>
      <c r="X2901" s="80" t="e">
        <v>#N/A</v>
      </c>
      <c r="Y2901" s="7">
        <v>0</v>
      </c>
      <c r="Z2901" s="7">
        <f t="shared" si="361"/>
        <v>1</v>
      </c>
      <c r="AA2901" s="7">
        <f t="shared" si="362"/>
        <v>0</v>
      </c>
      <c r="AB2901" s="7" t="b">
        <f t="shared" si="363"/>
        <v>1</v>
      </c>
      <c r="AC2901" s="7" t="b">
        <f t="shared" si="364"/>
        <v>0</v>
      </c>
      <c r="AD2901" s="7" t="b">
        <f t="shared" si="365"/>
        <v>0</v>
      </c>
      <c r="AE2901" s="7" t="b">
        <f t="shared" si="366"/>
        <v>0</v>
      </c>
      <c r="AF2901" s="7" t="b">
        <f t="shared" si="367"/>
        <v>0</v>
      </c>
      <c r="AH2901" t="b">
        <f>AND(Table252102[[#This Row],[Developmental toxicity]:[Reproductive toxicity]])</f>
        <v>0</v>
      </c>
    </row>
    <row r="2902" spans="1:34" x14ac:dyDescent="0.25">
      <c r="A2902" s="3">
        <f t="shared" si="360"/>
        <v>2901</v>
      </c>
      <c r="B2902" s="86"/>
      <c r="C2902" s="18" t="s">
        <v>11308</v>
      </c>
      <c r="D2902" s="18" t="s">
        <v>11307</v>
      </c>
      <c r="E2902" s="70" t="s">
        <v>14428</v>
      </c>
      <c r="F2902" s="18" t="s">
        <v>14429</v>
      </c>
      <c r="G2902" s="18" t="s">
        <v>14430</v>
      </c>
      <c r="H2902" s="18" t="s">
        <v>14431</v>
      </c>
      <c r="I2902" s="18" t="s">
        <v>14432</v>
      </c>
      <c r="J2902" s="88"/>
      <c r="K2902" s="80" t="e">
        <v>#N/A</v>
      </c>
      <c r="L2902" s="80" t="e">
        <v>#N/A</v>
      </c>
      <c r="M2902" s="80" t="e">
        <v>#N/A</v>
      </c>
      <c r="N2902" s="80" t="e">
        <v>#N/A</v>
      </c>
      <c r="O2902" s="80" t="e">
        <v>#N/A</v>
      </c>
      <c r="P2902" s="80" t="e">
        <v>#N/A</v>
      </c>
      <c r="Q2902" s="80" t="e">
        <v>#N/A</v>
      </c>
      <c r="R2902" s="80" t="e">
        <v>#N/A</v>
      </c>
      <c r="S2902" s="80" t="e">
        <v>#N/A</v>
      </c>
      <c r="T2902" s="80" t="e">
        <v>#N/A</v>
      </c>
      <c r="U2902" s="7" t="e">
        <v>#N/A</v>
      </c>
      <c r="V2902" s="80" t="e">
        <v>#N/A</v>
      </c>
      <c r="W2902" s="18">
        <v>1</v>
      </c>
      <c r="X2902" s="18">
        <v>1</v>
      </c>
      <c r="Y2902" s="7" t="e">
        <v>#N/A</v>
      </c>
      <c r="Z2902" s="7">
        <f t="shared" si="361"/>
        <v>1</v>
      </c>
      <c r="AA2902" s="7">
        <f t="shared" si="362"/>
        <v>1</v>
      </c>
      <c r="AB2902" s="7" t="b">
        <f t="shared" si="363"/>
        <v>1</v>
      </c>
      <c r="AC2902" s="7" t="b">
        <f t="shared" si="364"/>
        <v>1</v>
      </c>
      <c r="AD2902" s="7" t="b">
        <f t="shared" si="365"/>
        <v>0</v>
      </c>
      <c r="AE2902" s="7" t="b">
        <f t="shared" si="366"/>
        <v>1</v>
      </c>
      <c r="AF2902" s="7" t="b">
        <f t="shared" si="367"/>
        <v>0</v>
      </c>
      <c r="AH2902" t="b">
        <f>AND(Table252102[[#This Row],[Developmental toxicity]:[Reproductive toxicity]])</f>
        <v>1</v>
      </c>
    </row>
    <row r="2903" spans="1:34" x14ac:dyDescent="0.25">
      <c r="A2903" s="3">
        <f t="shared" si="360"/>
        <v>2902</v>
      </c>
      <c r="B2903" s="86"/>
      <c r="C2903" s="18" t="s">
        <v>11604</v>
      </c>
      <c r="D2903" s="18" t="s">
        <v>11603</v>
      </c>
      <c r="E2903" s="70" t="s">
        <v>14971</v>
      </c>
      <c r="F2903" s="18" t="s">
        <v>14972</v>
      </c>
      <c r="G2903" s="18" t="s">
        <v>14973</v>
      </c>
      <c r="H2903" s="18" t="s">
        <v>14973</v>
      </c>
      <c r="I2903" s="18" t="s">
        <v>14974</v>
      </c>
      <c r="J2903" s="88"/>
      <c r="K2903" s="80" t="e">
        <v>#N/A</v>
      </c>
      <c r="L2903" s="80" t="e">
        <v>#N/A</v>
      </c>
      <c r="M2903" s="80" t="e">
        <v>#N/A</v>
      </c>
      <c r="N2903" s="80" t="e">
        <v>#N/A</v>
      </c>
      <c r="O2903" s="80" t="e">
        <v>#N/A</v>
      </c>
      <c r="P2903" s="80" t="e">
        <v>#N/A</v>
      </c>
      <c r="Q2903" s="80" t="e">
        <v>#N/A</v>
      </c>
      <c r="R2903" s="80" t="e">
        <v>#N/A</v>
      </c>
      <c r="S2903" s="80" t="e">
        <v>#N/A</v>
      </c>
      <c r="T2903" s="80" t="e">
        <v>#N/A</v>
      </c>
      <c r="U2903" s="7" t="e">
        <v>#N/A</v>
      </c>
      <c r="V2903" s="80" t="e">
        <v>#N/A</v>
      </c>
      <c r="W2903" s="18">
        <v>1</v>
      </c>
      <c r="X2903" s="18">
        <v>1</v>
      </c>
      <c r="Y2903" s="7" t="e">
        <v>#N/A</v>
      </c>
      <c r="Z2903" s="7">
        <f t="shared" si="361"/>
        <v>1</v>
      </c>
      <c r="AA2903" s="7">
        <f t="shared" si="362"/>
        <v>1</v>
      </c>
      <c r="AB2903" s="7" t="b">
        <f t="shared" si="363"/>
        <v>1</v>
      </c>
      <c r="AC2903" s="7" t="b">
        <f t="shared" si="364"/>
        <v>1</v>
      </c>
      <c r="AD2903" s="7" t="b">
        <f t="shared" si="365"/>
        <v>0</v>
      </c>
      <c r="AE2903" s="7" t="b">
        <f t="shared" si="366"/>
        <v>1</v>
      </c>
      <c r="AF2903" s="7" t="b">
        <f t="shared" si="367"/>
        <v>0</v>
      </c>
      <c r="AH2903" t="b">
        <f>AND(Table252102[[#This Row],[Developmental toxicity]:[Reproductive toxicity]])</f>
        <v>1</v>
      </c>
    </row>
    <row r="2904" spans="1:34" x14ac:dyDescent="0.25">
      <c r="A2904" s="3">
        <f t="shared" si="360"/>
        <v>2903</v>
      </c>
      <c r="B2904" s="86"/>
      <c r="C2904" s="18" t="s">
        <v>20661</v>
      </c>
      <c r="D2904" s="18" t="s">
        <v>19335</v>
      </c>
      <c r="E2904" s="70" t="s">
        <v>20416</v>
      </c>
      <c r="F2904" s="18" t="s">
        <v>20116</v>
      </c>
      <c r="G2904" s="18" t="s">
        <v>20117</v>
      </c>
      <c r="H2904" s="18" t="s">
        <v>20117</v>
      </c>
      <c r="I2904" s="18" t="s">
        <v>20118</v>
      </c>
      <c r="J2904" s="88" t="s">
        <v>20</v>
      </c>
      <c r="K2904" s="80" t="e">
        <v>#N/A</v>
      </c>
      <c r="L2904" s="80" t="e">
        <v>#N/A</v>
      </c>
      <c r="M2904" s="80" t="e">
        <v>#N/A</v>
      </c>
      <c r="N2904" s="80" t="e">
        <v>#N/A</v>
      </c>
      <c r="O2904" s="80" t="e">
        <v>#N/A</v>
      </c>
      <c r="P2904" s="80" t="e">
        <v>#N/A</v>
      </c>
      <c r="Q2904" s="80" t="e">
        <v>#N/A</v>
      </c>
      <c r="R2904" s="80" t="e">
        <v>#N/A</v>
      </c>
      <c r="S2904" s="80" t="e">
        <v>#N/A</v>
      </c>
      <c r="T2904" s="80" t="e">
        <v>#N/A</v>
      </c>
      <c r="U2904" s="7" t="e">
        <v>#N/A</v>
      </c>
      <c r="V2904" s="80" t="e">
        <v>#N/A</v>
      </c>
      <c r="W2904" s="80" t="e">
        <v>#N/A</v>
      </c>
      <c r="X2904" s="80">
        <v>1</v>
      </c>
      <c r="Y2904" s="7" t="e">
        <v>#N/A</v>
      </c>
      <c r="Z2904" s="7">
        <f t="shared" si="361"/>
        <v>1</v>
      </c>
      <c r="AA2904" s="7">
        <f t="shared" si="362"/>
        <v>1</v>
      </c>
      <c r="AB2904" s="7" t="b">
        <f t="shared" si="363"/>
        <v>1</v>
      </c>
      <c r="AC2904" s="7" t="b">
        <f t="shared" si="364"/>
        <v>0</v>
      </c>
      <c r="AD2904" s="7" t="b">
        <f t="shared" si="365"/>
        <v>0</v>
      </c>
      <c r="AE2904" s="7" t="b">
        <f t="shared" si="366"/>
        <v>0</v>
      </c>
      <c r="AF2904" s="7" t="b">
        <f t="shared" si="367"/>
        <v>0</v>
      </c>
      <c r="AH2904" t="b">
        <f>AND(Table252102[[#This Row],[Developmental toxicity]:[Reproductive toxicity]])</f>
        <v>0</v>
      </c>
    </row>
    <row r="2905" spans="1:34" x14ac:dyDescent="0.25">
      <c r="A2905" s="3">
        <f t="shared" si="360"/>
        <v>2904</v>
      </c>
      <c r="B2905" s="86"/>
      <c r="C2905" s="18" t="s">
        <v>11391</v>
      </c>
      <c r="D2905" s="18" t="s">
        <v>11390</v>
      </c>
      <c r="E2905" s="70" t="s">
        <v>14580</v>
      </c>
      <c r="F2905" s="18" t="s">
        <v>14581</v>
      </c>
      <c r="G2905" s="18" t="s">
        <v>14582</v>
      </c>
      <c r="H2905" s="18" t="s">
        <v>14582</v>
      </c>
      <c r="I2905" s="18" t="s">
        <v>14583</v>
      </c>
      <c r="J2905" s="88"/>
      <c r="K2905" s="80" t="e">
        <v>#N/A</v>
      </c>
      <c r="L2905" s="80" t="e">
        <v>#N/A</v>
      </c>
      <c r="M2905" s="80" t="e">
        <v>#N/A</v>
      </c>
      <c r="N2905" s="80" t="e">
        <v>#N/A</v>
      </c>
      <c r="O2905" s="80" t="e">
        <v>#N/A</v>
      </c>
      <c r="P2905" s="80" t="e">
        <v>#N/A</v>
      </c>
      <c r="Q2905" s="80" t="e">
        <v>#N/A</v>
      </c>
      <c r="R2905" s="80" t="e">
        <v>#N/A</v>
      </c>
      <c r="S2905" s="80" t="e">
        <v>#N/A</v>
      </c>
      <c r="T2905" s="80" t="e">
        <v>#N/A</v>
      </c>
      <c r="U2905" s="7" t="e">
        <v>#N/A</v>
      </c>
      <c r="V2905" s="80" t="e">
        <v>#N/A</v>
      </c>
      <c r="W2905" s="18">
        <v>1</v>
      </c>
      <c r="X2905" s="18">
        <v>0</v>
      </c>
      <c r="Y2905" s="7" t="e">
        <v>#N/A</v>
      </c>
      <c r="Z2905" s="7">
        <f t="shared" si="361"/>
        <v>1</v>
      </c>
      <c r="AA2905" s="7">
        <f t="shared" si="362"/>
        <v>0</v>
      </c>
      <c r="AB2905" s="7" t="b">
        <f t="shared" si="363"/>
        <v>1</v>
      </c>
      <c r="AC2905" s="7" t="b">
        <f t="shared" si="364"/>
        <v>1</v>
      </c>
      <c r="AD2905" s="7" t="b">
        <f t="shared" si="365"/>
        <v>0</v>
      </c>
      <c r="AE2905" s="7" t="b">
        <f t="shared" si="366"/>
        <v>1</v>
      </c>
      <c r="AF2905" s="7" t="b">
        <f t="shared" si="367"/>
        <v>0</v>
      </c>
      <c r="AH2905" t="b">
        <f>AND(Table252102[[#This Row],[Developmental toxicity]:[Reproductive toxicity]])</f>
        <v>1</v>
      </c>
    </row>
    <row r="2906" spans="1:34" x14ac:dyDescent="0.25">
      <c r="A2906" s="3">
        <f t="shared" si="360"/>
        <v>2905</v>
      </c>
      <c r="B2906" s="86">
        <v>348</v>
      </c>
      <c r="C2906" s="18" t="s">
        <v>850</v>
      </c>
      <c r="D2906" s="18" t="s">
        <v>5261</v>
      </c>
      <c r="E2906" s="70" t="s">
        <v>4789</v>
      </c>
      <c r="F2906" s="18" t="s">
        <v>5705</v>
      </c>
      <c r="G2906" s="18" t="s">
        <v>851</v>
      </c>
      <c r="H2906" s="18" t="s">
        <v>6166</v>
      </c>
      <c r="I2906" s="18" t="s">
        <v>6651</v>
      </c>
      <c r="J2906" s="88" t="s">
        <v>1430</v>
      </c>
      <c r="K2906" s="80" t="e">
        <v>#N/A</v>
      </c>
      <c r="L2906" s="80">
        <v>1</v>
      </c>
      <c r="M2906" s="80" t="e">
        <v>#N/A</v>
      </c>
      <c r="N2906" s="80" t="e">
        <v>#N/A</v>
      </c>
      <c r="O2906" s="80" t="e">
        <v>#N/A</v>
      </c>
      <c r="P2906" s="80" t="e">
        <v>#N/A</v>
      </c>
      <c r="Q2906" s="80" t="e">
        <v>#N/A</v>
      </c>
      <c r="R2906" s="80" t="e">
        <v>#N/A</v>
      </c>
      <c r="S2906" s="80" t="e">
        <v>#N/A</v>
      </c>
      <c r="T2906" s="80" t="e">
        <v>#N/A</v>
      </c>
      <c r="U2906" s="7" t="e">
        <v>#N/A</v>
      </c>
      <c r="V2906" s="80" t="e">
        <v>#N/A</v>
      </c>
      <c r="W2906" s="80" t="e">
        <v>#N/A</v>
      </c>
      <c r="X2906" s="80" t="e">
        <v>#N/A</v>
      </c>
      <c r="Y2906" s="7">
        <v>1</v>
      </c>
      <c r="Z2906" s="7">
        <f t="shared" si="361"/>
        <v>1</v>
      </c>
      <c r="AA2906" s="7">
        <f t="shared" si="362"/>
        <v>1</v>
      </c>
      <c r="AB2906" s="7" t="b">
        <f t="shared" si="363"/>
        <v>1</v>
      </c>
      <c r="AC2906" s="7" t="b">
        <f t="shared" si="364"/>
        <v>0</v>
      </c>
      <c r="AD2906" s="7" t="b">
        <f t="shared" si="365"/>
        <v>0</v>
      </c>
      <c r="AE2906" s="7" t="b">
        <f t="shared" si="366"/>
        <v>0</v>
      </c>
      <c r="AF2906" s="7" t="b">
        <f t="shared" si="367"/>
        <v>0</v>
      </c>
      <c r="AH2906" t="b">
        <f>AND(Table252102[[#This Row],[Developmental toxicity]:[Reproductive toxicity]])</f>
        <v>0</v>
      </c>
    </row>
    <row r="2907" spans="1:34" x14ac:dyDescent="0.25">
      <c r="A2907" s="3">
        <f t="shared" si="360"/>
        <v>2906</v>
      </c>
      <c r="B2907" s="86">
        <v>351</v>
      </c>
      <c r="C2907" s="18" t="s">
        <v>856</v>
      </c>
      <c r="D2907" s="18" t="s">
        <v>5264</v>
      </c>
      <c r="E2907" s="70" t="s">
        <v>4792</v>
      </c>
      <c r="F2907" s="18" t="s">
        <v>5708</v>
      </c>
      <c r="G2907" s="18" t="s">
        <v>857</v>
      </c>
      <c r="H2907" s="18" t="s">
        <v>6169</v>
      </c>
      <c r="I2907" s="18" t="s">
        <v>6654</v>
      </c>
      <c r="J2907" s="88" t="s">
        <v>1431</v>
      </c>
      <c r="K2907" s="80" t="e">
        <v>#N/A</v>
      </c>
      <c r="L2907" s="80">
        <v>1</v>
      </c>
      <c r="M2907" s="80" t="e">
        <v>#N/A</v>
      </c>
      <c r="N2907" s="80" t="e">
        <v>#N/A</v>
      </c>
      <c r="O2907" s="80" t="e">
        <v>#N/A</v>
      </c>
      <c r="P2907" s="80" t="e">
        <v>#N/A</v>
      </c>
      <c r="Q2907" s="80" t="e">
        <v>#N/A</v>
      </c>
      <c r="R2907" s="80" t="e">
        <v>#N/A</v>
      </c>
      <c r="S2907" s="80" t="e">
        <v>#N/A</v>
      </c>
      <c r="T2907" s="80" t="e">
        <v>#N/A</v>
      </c>
      <c r="U2907" s="7" t="e">
        <v>#N/A</v>
      </c>
      <c r="V2907" s="80" t="e">
        <v>#N/A</v>
      </c>
      <c r="W2907" s="80" t="e">
        <v>#N/A</v>
      </c>
      <c r="X2907" s="80">
        <v>0</v>
      </c>
      <c r="Y2907" s="7">
        <v>1</v>
      </c>
      <c r="Z2907" s="7">
        <f t="shared" si="361"/>
        <v>1</v>
      </c>
      <c r="AA2907" s="7">
        <f t="shared" si="362"/>
        <v>1</v>
      </c>
      <c r="AB2907" s="7" t="b">
        <f t="shared" si="363"/>
        <v>1</v>
      </c>
      <c r="AC2907" s="7" t="b">
        <f t="shared" si="364"/>
        <v>0</v>
      </c>
      <c r="AD2907" s="7" t="b">
        <f t="shared" si="365"/>
        <v>0</v>
      </c>
      <c r="AE2907" s="7" t="b">
        <f t="shared" si="366"/>
        <v>0</v>
      </c>
      <c r="AF2907" s="7" t="b">
        <f t="shared" si="367"/>
        <v>0</v>
      </c>
      <c r="AH2907" t="b">
        <f>AND(Table252102[[#This Row],[Developmental toxicity]:[Reproductive toxicity]])</f>
        <v>0</v>
      </c>
    </row>
    <row r="2908" spans="1:34" x14ac:dyDescent="0.25">
      <c r="A2908" s="3">
        <f t="shared" si="360"/>
        <v>2907</v>
      </c>
      <c r="B2908" s="86">
        <v>394</v>
      </c>
      <c r="C2908" s="18" t="s">
        <v>913</v>
      </c>
      <c r="D2908" s="18" t="s">
        <v>1759</v>
      </c>
      <c r="E2908" s="70" t="s">
        <v>4819</v>
      </c>
      <c r="F2908" s="18" t="s">
        <v>1778</v>
      </c>
      <c r="G2908" s="18" t="s">
        <v>914</v>
      </c>
      <c r="H2908" s="18" t="s">
        <v>6707</v>
      </c>
      <c r="I2908" s="18" t="s">
        <v>6708</v>
      </c>
      <c r="J2908" s="88" t="s">
        <v>1430</v>
      </c>
      <c r="K2908" s="80" t="e">
        <v>#N/A</v>
      </c>
      <c r="L2908" s="80">
        <v>1</v>
      </c>
      <c r="M2908" s="80" t="e">
        <v>#N/A</v>
      </c>
      <c r="N2908" s="80" t="e">
        <v>#N/A</v>
      </c>
      <c r="O2908" s="80" t="e">
        <v>#N/A</v>
      </c>
      <c r="P2908" s="80" t="e">
        <v>#N/A</v>
      </c>
      <c r="Q2908" s="80">
        <v>1</v>
      </c>
      <c r="R2908" s="80">
        <v>0</v>
      </c>
      <c r="S2908" s="80">
        <v>1</v>
      </c>
      <c r="T2908" s="80">
        <v>0</v>
      </c>
      <c r="U2908" s="7" t="e">
        <v>#N/A</v>
      </c>
      <c r="V2908" s="80" t="e">
        <v>#N/A</v>
      </c>
      <c r="W2908" s="80">
        <v>1</v>
      </c>
      <c r="X2908" s="80">
        <v>1</v>
      </c>
      <c r="Y2908" s="7">
        <v>1</v>
      </c>
      <c r="Z2908" s="7">
        <f t="shared" si="361"/>
        <v>1</v>
      </c>
      <c r="AA2908" s="7">
        <f t="shared" si="362"/>
        <v>1</v>
      </c>
      <c r="AB2908" s="7" t="b">
        <f t="shared" si="363"/>
        <v>1</v>
      </c>
      <c r="AC2908" s="7" t="b">
        <f t="shared" si="364"/>
        <v>1</v>
      </c>
      <c r="AD2908" s="7" t="b">
        <f t="shared" si="365"/>
        <v>1</v>
      </c>
      <c r="AE2908" s="7" t="b">
        <f t="shared" si="366"/>
        <v>1</v>
      </c>
      <c r="AF2908" s="7" t="b">
        <f t="shared" si="367"/>
        <v>1</v>
      </c>
      <c r="AH2908" t="b">
        <f>AND(Table252102[[#This Row],[Developmental toxicity]:[Reproductive toxicity]])</f>
        <v>1</v>
      </c>
    </row>
    <row r="2909" spans="1:34" x14ac:dyDescent="0.25">
      <c r="A2909" s="3">
        <f t="shared" si="360"/>
        <v>2908</v>
      </c>
      <c r="B2909" s="86"/>
      <c r="C2909" s="17" t="s">
        <v>21179</v>
      </c>
      <c r="D2909" s="18" t="s">
        <v>20783</v>
      </c>
      <c r="E2909" s="83" t="s">
        <v>20981</v>
      </c>
      <c r="F2909" s="17" t="s">
        <v>21597</v>
      </c>
      <c r="G2909" s="17" t="s">
        <v>21598</v>
      </c>
      <c r="H2909" s="17" t="s">
        <v>21598</v>
      </c>
      <c r="I2909" s="17" t="s">
        <v>21599</v>
      </c>
      <c r="J2909" s="88"/>
      <c r="K2909" s="80" t="e">
        <v>#N/A</v>
      </c>
      <c r="L2909" s="80" t="e">
        <v>#N/A</v>
      </c>
      <c r="M2909" s="80" t="e">
        <v>#N/A</v>
      </c>
      <c r="N2909" s="80" t="e">
        <v>#N/A</v>
      </c>
      <c r="O2909" s="80" t="e">
        <v>#N/A</v>
      </c>
      <c r="P2909" s="80" t="e">
        <v>#N/A</v>
      </c>
      <c r="Q2909" s="80" t="e">
        <v>#N/A</v>
      </c>
      <c r="R2909" s="80" t="e">
        <v>#N/A</v>
      </c>
      <c r="S2909" s="80" t="e">
        <v>#N/A</v>
      </c>
      <c r="T2909" s="80" t="e">
        <v>#N/A</v>
      </c>
      <c r="U2909" s="7" t="e">
        <v>#N/A</v>
      </c>
      <c r="V2909" s="80" t="e">
        <v>#N/A</v>
      </c>
      <c r="W2909" s="80" t="e">
        <v>#N/A</v>
      </c>
      <c r="X2909" s="80" t="e">
        <v>#N/A</v>
      </c>
      <c r="Y2909" s="7">
        <v>1</v>
      </c>
      <c r="Z2909" s="7">
        <f t="shared" si="361"/>
        <v>1</v>
      </c>
      <c r="AA2909" s="7">
        <f t="shared" si="362"/>
        <v>1</v>
      </c>
      <c r="AB2909" s="7" t="b">
        <f t="shared" si="363"/>
        <v>1</v>
      </c>
      <c r="AC2909" s="7" t="b">
        <f t="shared" si="364"/>
        <v>0</v>
      </c>
      <c r="AD2909" s="7" t="b">
        <f t="shared" si="365"/>
        <v>0</v>
      </c>
      <c r="AE2909" s="7" t="b">
        <f t="shared" si="366"/>
        <v>0</v>
      </c>
      <c r="AF2909" s="7" t="b">
        <f t="shared" si="367"/>
        <v>0</v>
      </c>
      <c r="AH2909" t="b">
        <f>AND(Table252102[[#This Row],[Developmental toxicity]:[Reproductive toxicity]])</f>
        <v>0</v>
      </c>
    </row>
    <row r="2910" spans="1:34" x14ac:dyDescent="0.25">
      <c r="A2910" s="3">
        <f t="shared" si="360"/>
        <v>2909</v>
      </c>
      <c r="B2910" s="86">
        <v>535</v>
      </c>
      <c r="C2910" s="18" t="s">
        <v>1139</v>
      </c>
      <c r="D2910" s="18" t="s">
        <v>5353</v>
      </c>
      <c r="E2910" s="70" t="s">
        <v>4917</v>
      </c>
      <c r="F2910" s="18" t="s">
        <v>5823</v>
      </c>
      <c r="G2910" s="18" t="s">
        <v>1140</v>
      </c>
      <c r="H2910" s="18" t="s">
        <v>6831</v>
      </c>
      <c r="I2910" s="18" t="s">
        <v>6832</v>
      </c>
      <c r="J2910" s="88" t="s">
        <v>1431</v>
      </c>
      <c r="K2910" s="80" t="e">
        <v>#N/A</v>
      </c>
      <c r="L2910" s="80">
        <v>1</v>
      </c>
      <c r="M2910" s="80" t="e">
        <v>#N/A</v>
      </c>
      <c r="N2910" s="80" t="e">
        <v>#N/A</v>
      </c>
      <c r="O2910" s="80" t="e">
        <v>#N/A</v>
      </c>
      <c r="P2910" s="80" t="e">
        <v>#N/A</v>
      </c>
      <c r="Q2910" s="80" t="e">
        <v>#N/A</v>
      </c>
      <c r="R2910" s="80" t="e">
        <v>#N/A</v>
      </c>
      <c r="S2910" s="80" t="e">
        <v>#N/A</v>
      </c>
      <c r="T2910" s="80" t="e">
        <v>#N/A</v>
      </c>
      <c r="U2910" s="7" t="e">
        <v>#N/A</v>
      </c>
      <c r="V2910" s="80" t="e">
        <v>#N/A</v>
      </c>
      <c r="W2910" s="80">
        <v>1</v>
      </c>
      <c r="X2910" s="80" t="e">
        <v>#N/A</v>
      </c>
      <c r="Y2910" s="7">
        <v>1</v>
      </c>
      <c r="Z2910" s="7">
        <f t="shared" si="361"/>
        <v>1</v>
      </c>
      <c r="AA2910" s="7">
        <f t="shared" si="362"/>
        <v>1</v>
      </c>
      <c r="AB2910" s="7" t="b">
        <f t="shared" si="363"/>
        <v>1</v>
      </c>
      <c r="AC2910" s="7" t="b">
        <f t="shared" si="364"/>
        <v>1</v>
      </c>
      <c r="AD2910" s="7" t="b">
        <f t="shared" si="365"/>
        <v>0</v>
      </c>
      <c r="AE2910" s="7" t="b">
        <f t="shared" si="366"/>
        <v>1</v>
      </c>
      <c r="AF2910" s="7" t="b">
        <f t="shared" si="367"/>
        <v>0</v>
      </c>
      <c r="AH2910" t="b">
        <f>AND(Table252102[[#This Row],[Developmental toxicity]:[Reproductive toxicity]])</f>
        <v>1</v>
      </c>
    </row>
    <row r="2911" spans="1:34" x14ac:dyDescent="0.25">
      <c r="A2911" s="3">
        <f t="shared" si="360"/>
        <v>2910</v>
      </c>
      <c r="B2911" s="86" t="s">
        <v>1440</v>
      </c>
      <c r="C2911" s="18" t="s">
        <v>2755</v>
      </c>
      <c r="D2911" s="18" t="s">
        <v>3732</v>
      </c>
      <c r="E2911" s="79" t="s">
        <v>8025</v>
      </c>
      <c r="F2911" s="17" t="s">
        <v>8859</v>
      </c>
      <c r="G2911" s="17" t="s">
        <v>10670</v>
      </c>
      <c r="H2911" s="17" t="s">
        <v>10670</v>
      </c>
      <c r="I2911" s="17" t="s">
        <v>10671</v>
      </c>
      <c r="J2911" s="88"/>
      <c r="K2911" s="80" t="e">
        <v>#N/A</v>
      </c>
      <c r="L2911" s="80" t="e">
        <v>#N/A</v>
      </c>
      <c r="M2911" s="80" t="e">
        <v>#N/A</v>
      </c>
      <c r="N2911" s="80" t="e">
        <v>#N/A</v>
      </c>
      <c r="O2911" s="80" t="e">
        <v>#N/A</v>
      </c>
      <c r="P2911" s="80" t="e">
        <v>#N/A</v>
      </c>
      <c r="Q2911" s="80" t="e">
        <v>#N/A</v>
      </c>
      <c r="R2911" s="80" t="e">
        <v>#N/A</v>
      </c>
      <c r="S2911" s="80" t="e">
        <v>#N/A</v>
      </c>
      <c r="T2911" s="80">
        <v>0</v>
      </c>
      <c r="U2911" s="7" t="e">
        <v>#N/A</v>
      </c>
      <c r="V2911" s="80" t="e">
        <v>#N/A</v>
      </c>
      <c r="W2911" s="80" t="e">
        <v>#N/A</v>
      </c>
      <c r="X2911" s="80" t="e">
        <v>#N/A</v>
      </c>
      <c r="Y2911" s="7" t="e">
        <v>#N/A</v>
      </c>
      <c r="Z2911" s="7">
        <f t="shared" si="361"/>
        <v>0</v>
      </c>
      <c r="AA2911" s="7">
        <f t="shared" si="362"/>
        <v>0</v>
      </c>
      <c r="AB2911" s="7" t="b">
        <f t="shared" si="363"/>
        <v>1</v>
      </c>
      <c r="AC2911" s="7" t="b">
        <f t="shared" si="364"/>
        <v>0</v>
      </c>
      <c r="AD2911" s="7" t="b">
        <f t="shared" si="365"/>
        <v>1</v>
      </c>
      <c r="AE2911" s="7" t="b">
        <f t="shared" si="366"/>
        <v>0</v>
      </c>
      <c r="AF2911" s="7" t="b">
        <f t="shared" si="367"/>
        <v>0</v>
      </c>
      <c r="AH2911" t="b">
        <f>AND(Table252102[[#This Row],[Developmental toxicity]:[Reproductive toxicity]])</f>
        <v>0</v>
      </c>
    </row>
    <row r="2912" spans="1:34" x14ac:dyDescent="0.25">
      <c r="A2912" s="3">
        <f t="shared" si="360"/>
        <v>2911</v>
      </c>
      <c r="B2912" s="86" t="s">
        <v>1440</v>
      </c>
      <c r="C2912" s="18" t="s">
        <v>2702</v>
      </c>
      <c r="D2912" s="18" t="s">
        <v>3665</v>
      </c>
      <c r="E2912" s="79" t="s">
        <v>7972</v>
      </c>
      <c r="F2912" s="17" t="s">
        <v>8808</v>
      </c>
      <c r="G2912" s="17" t="s">
        <v>10558</v>
      </c>
      <c r="H2912" s="17" t="s">
        <v>10559</v>
      </c>
      <c r="I2912" s="17" t="s">
        <v>10560</v>
      </c>
      <c r="J2912" s="88"/>
      <c r="K2912" s="80" t="e">
        <v>#N/A</v>
      </c>
      <c r="L2912" s="80" t="e">
        <v>#N/A</v>
      </c>
      <c r="M2912" s="80" t="e">
        <v>#N/A</v>
      </c>
      <c r="N2912" s="80" t="e">
        <v>#N/A</v>
      </c>
      <c r="O2912" s="80" t="e">
        <v>#N/A</v>
      </c>
      <c r="P2912" s="80" t="e">
        <v>#N/A</v>
      </c>
      <c r="Q2912" s="80" t="e">
        <v>#N/A</v>
      </c>
      <c r="R2912" s="80" t="e">
        <v>#N/A</v>
      </c>
      <c r="S2912" s="80" t="e">
        <v>#N/A</v>
      </c>
      <c r="T2912" s="80">
        <v>0</v>
      </c>
      <c r="U2912" s="7" t="e">
        <v>#N/A</v>
      </c>
      <c r="V2912" s="80" t="e">
        <v>#N/A</v>
      </c>
      <c r="W2912" s="80" t="e">
        <v>#N/A</v>
      </c>
      <c r="X2912" s="80" t="e">
        <v>#N/A</v>
      </c>
      <c r="Y2912" s="7" t="e">
        <v>#N/A</v>
      </c>
      <c r="Z2912" s="7">
        <f t="shared" si="361"/>
        <v>0</v>
      </c>
      <c r="AA2912" s="7">
        <f t="shared" si="362"/>
        <v>0</v>
      </c>
      <c r="AB2912" s="7" t="b">
        <f t="shared" si="363"/>
        <v>1</v>
      </c>
      <c r="AC2912" s="7" t="b">
        <f t="shared" si="364"/>
        <v>0</v>
      </c>
      <c r="AD2912" s="7" t="b">
        <f t="shared" si="365"/>
        <v>1</v>
      </c>
      <c r="AE2912" s="7" t="b">
        <f t="shared" si="366"/>
        <v>0</v>
      </c>
      <c r="AF2912" s="7" t="b">
        <f t="shared" si="367"/>
        <v>0</v>
      </c>
      <c r="AH2912" t="b">
        <f>AND(Table252102[[#This Row],[Developmental toxicity]:[Reproductive toxicity]])</f>
        <v>0</v>
      </c>
    </row>
    <row r="2913" spans="1:34" x14ac:dyDescent="0.25">
      <c r="A2913" s="3">
        <f t="shared" si="360"/>
        <v>2912</v>
      </c>
      <c r="B2913" s="86"/>
      <c r="C2913" s="18" t="s">
        <v>18607</v>
      </c>
      <c r="D2913" s="18" t="s">
        <v>18366</v>
      </c>
      <c r="E2913" s="70" t="s">
        <v>18487</v>
      </c>
      <c r="F2913" s="18" t="s">
        <v>18784</v>
      </c>
      <c r="G2913" s="18" t="s">
        <v>18785</v>
      </c>
      <c r="H2913" s="18" t="s">
        <v>18786</v>
      </c>
      <c r="I2913" s="18" t="s">
        <v>18787</v>
      </c>
      <c r="J2913" s="88" t="s">
        <v>20</v>
      </c>
      <c r="K2913" s="80" t="e">
        <v>#N/A</v>
      </c>
      <c r="L2913" s="80" t="e">
        <v>#N/A</v>
      </c>
      <c r="M2913" s="80" t="e">
        <v>#N/A</v>
      </c>
      <c r="N2913" s="80" t="e">
        <v>#N/A</v>
      </c>
      <c r="O2913" s="80" t="e">
        <v>#N/A</v>
      </c>
      <c r="P2913" s="80" t="e">
        <v>#N/A</v>
      </c>
      <c r="Q2913" s="80" t="e">
        <v>#N/A</v>
      </c>
      <c r="R2913" s="80" t="e">
        <v>#N/A</v>
      </c>
      <c r="S2913" s="80" t="e">
        <v>#N/A</v>
      </c>
      <c r="T2913" s="80" t="e">
        <v>#N/A</v>
      </c>
      <c r="U2913" s="7" t="e">
        <v>#N/A</v>
      </c>
      <c r="V2913" s="80" t="e">
        <v>#N/A</v>
      </c>
      <c r="W2913" s="80" t="e">
        <v>#N/A</v>
      </c>
      <c r="X2913" s="80">
        <v>0</v>
      </c>
      <c r="Y2913" s="7" t="e">
        <v>#N/A</v>
      </c>
      <c r="Z2913" s="7">
        <f t="shared" si="361"/>
        <v>0</v>
      </c>
      <c r="AA2913" s="7">
        <f t="shared" si="362"/>
        <v>0</v>
      </c>
      <c r="AB2913" s="7" t="b">
        <f t="shared" si="363"/>
        <v>1</v>
      </c>
      <c r="AC2913" s="7" t="b">
        <f t="shared" si="364"/>
        <v>0</v>
      </c>
      <c r="AD2913" s="7" t="b">
        <f t="shared" si="365"/>
        <v>0</v>
      </c>
      <c r="AE2913" s="7" t="b">
        <f t="shared" si="366"/>
        <v>0</v>
      </c>
      <c r="AF2913" s="7" t="b">
        <f t="shared" si="367"/>
        <v>0</v>
      </c>
      <c r="AH2913" t="b">
        <f>AND(Table252102[[#This Row],[Developmental toxicity]:[Reproductive toxicity]])</f>
        <v>0</v>
      </c>
    </row>
    <row r="2914" spans="1:34" x14ac:dyDescent="0.25">
      <c r="A2914" s="3">
        <f t="shared" si="360"/>
        <v>2913</v>
      </c>
      <c r="B2914" s="86">
        <v>654</v>
      </c>
      <c r="C2914" s="18" t="s">
        <v>1318</v>
      </c>
      <c r="D2914" s="18" t="s">
        <v>5429</v>
      </c>
      <c r="E2914" s="70" t="s">
        <v>5002</v>
      </c>
      <c r="F2914" s="18" t="s">
        <v>5908</v>
      </c>
      <c r="G2914" s="18" t="s">
        <v>1319</v>
      </c>
      <c r="H2914" s="18" t="s">
        <v>6946</v>
      </c>
      <c r="I2914" s="18" t="s">
        <v>6947</v>
      </c>
      <c r="J2914" s="88" t="s">
        <v>1431</v>
      </c>
      <c r="K2914" s="80" t="e">
        <v>#N/A</v>
      </c>
      <c r="L2914" s="80">
        <v>1</v>
      </c>
      <c r="M2914" s="80" t="e">
        <v>#N/A</v>
      </c>
      <c r="N2914" s="80" t="e">
        <v>#N/A</v>
      </c>
      <c r="O2914" s="80" t="e">
        <v>#N/A</v>
      </c>
      <c r="P2914" s="80" t="e">
        <v>#N/A</v>
      </c>
      <c r="Q2914" s="80" t="e">
        <v>#N/A</v>
      </c>
      <c r="R2914" s="80" t="e">
        <v>#N/A</v>
      </c>
      <c r="S2914" s="80" t="e">
        <v>#N/A</v>
      </c>
      <c r="T2914" s="80" t="e">
        <v>#N/A</v>
      </c>
      <c r="U2914" s="7" t="e">
        <v>#N/A</v>
      </c>
      <c r="V2914" s="80" t="e">
        <v>#N/A</v>
      </c>
      <c r="W2914" s="80">
        <v>1</v>
      </c>
      <c r="X2914" s="80" t="e">
        <v>#N/A</v>
      </c>
      <c r="Y2914" s="7">
        <v>1</v>
      </c>
      <c r="Z2914" s="7">
        <f t="shared" si="361"/>
        <v>1</v>
      </c>
      <c r="AA2914" s="7">
        <f t="shared" si="362"/>
        <v>1</v>
      </c>
      <c r="AB2914" s="7" t="b">
        <f t="shared" si="363"/>
        <v>1</v>
      </c>
      <c r="AC2914" s="7" t="b">
        <f t="shared" si="364"/>
        <v>1</v>
      </c>
      <c r="AD2914" s="7" t="b">
        <f t="shared" si="365"/>
        <v>0</v>
      </c>
      <c r="AE2914" s="7" t="b">
        <f t="shared" si="366"/>
        <v>1</v>
      </c>
      <c r="AF2914" s="7" t="b">
        <f t="shared" si="367"/>
        <v>0</v>
      </c>
      <c r="AH2914" t="b">
        <f>AND(Table252102[[#This Row],[Developmental toxicity]:[Reproductive toxicity]])</f>
        <v>1</v>
      </c>
    </row>
    <row r="2915" spans="1:34" x14ac:dyDescent="0.25">
      <c r="A2915" s="3">
        <f t="shared" si="360"/>
        <v>2914</v>
      </c>
      <c r="B2915" s="86" t="s">
        <v>1440</v>
      </c>
      <c r="C2915" s="18" t="s">
        <v>2738</v>
      </c>
      <c r="D2915" s="18" t="s">
        <v>3709</v>
      </c>
      <c r="E2915" s="70" t="s">
        <v>8008</v>
      </c>
      <c r="F2915" s="18" t="s">
        <v>8843</v>
      </c>
      <c r="G2915" s="18" t="s">
        <v>10638</v>
      </c>
      <c r="H2915" s="18" t="s">
        <v>10638</v>
      </c>
      <c r="I2915" s="18" t="s">
        <v>10639</v>
      </c>
      <c r="J2915" s="88"/>
      <c r="K2915" s="80" t="e">
        <v>#N/A</v>
      </c>
      <c r="L2915" s="80" t="e">
        <v>#N/A</v>
      </c>
      <c r="M2915" s="80" t="e">
        <v>#N/A</v>
      </c>
      <c r="N2915" s="80" t="e">
        <v>#N/A</v>
      </c>
      <c r="O2915" s="80" t="e">
        <v>#N/A</v>
      </c>
      <c r="P2915" s="80" t="e">
        <v>#N/A</v>
      </c>
      <c r="Q2915" s="80" t="e">
        <v>#N/A</v>
      </c>
      <c r="R2915" s="80" t="e">
        <v>#N/A</v>
      </c>
      <c r="S2915" s="80" t="e">
        <v>#N/A</v>
      </c>
      <c r="T2915" s="80">
        <v>0</v>
      </c>
      <c r="U2915" s="7" t="e">
        <v>#N/A</v>
      </c>
      <c r="V2915" s="80" t="e">
        <v>#N/A</v>
      </c>
      <c r="W2915" s="80">
        <v>0</v>
      </c>
      <c r="X2915" s="80" t="e">
        <v>#N/A</v>
      </c>
      <c r="Y2915" s="7">
        <v>0</v>
      </c>
      <c r="Z2915" s="7">
        <f t="shared" si="361"/>
        <v>0</v>
      </c>
      <c r="AA2915" s="7">
        <f t="shared" si="362"/>
        <v>0</v>
      </c>
      <c r="AB2915" s="7" t="b">
        <f t="shared" si="363"/>
        <v>1</v>
      </c>
      <c r="AC2915" s="7" t="b">
        <f t="shared" si="364"/>
        <v>1</v>
      </c>
      <c r="AD2915" s="7" t="b">
        <f t="shared" si="365"/>
        <v>1</v>
      </c>
      <c r="AE2915" s="7" t="b">
        <f t="shared" si="366"/>
        <v>1</v>
      </c>
      <c r="AF2915" s="7" t="b">
        <f t="shared" si="367"/>
        <v>0</v>
      </c>
      <c r="AH2915" t="b">
        <f>AND(Table252102[[#This Row],[Developmental toxicity]:[Reproductive toxicity]])</f>
        <v>1</v>
      </c>
    </row>
    <row r="2916" spans="1:34" x14ac:dyDescent="0.25">
      <c r="A2916" s="3">
        <f t="shared" si="360"/>
        <v>2915</v>
      </c>
      <c r="B2916" s="86"/>
      <c r="C2916" s="18" t="s">
        <v>11665</v>
      </c>
      <c r="D2916" s="18" t="s">
        <v>11664</v>
      </c>
      <c r="E2916" s="70" t="s">
        <v>15081</v>
      </c>
      <c r="F2916" s="18" t="s">
        <v>15082</v>
      </c>
      <c r="G2916" s="18" t="s">
        <v>15083</v>
      </c>
      <c r="H2916" s="18" t="s">
        <v>15083</v>
      </c>
      <c r="I2916" s="18" t="s">
        <v>15084</v>
      </c>
      <c r="J2916" s="88"/>
      <c r="K2916" s="80" t="e">
        <v>#N/A</v>
      </c>
      <c r="L2916" s="80" t="e">
        <v>#N/A</v>
      </c>
      <c r="M2916" s="80" t="e">
        <v>#N/A</v>
      </c>
      <c r="N2916" s="80" t="e">
        <v>#N/A</v>
      </c>
      <c r="O2916" s="80" t="e">
        <v>#N/A</v>
      </c>
      <c r="P2916" s="80" t="e">
        <v>#N/A</v>
      </c>
      <c r="Q2916" s="80" t="e">
        <v>#N/A</v>
      </c>
      <c r="R2916" s="80" t="e">
        <v>#N/A</v>
      </c>
      <c r="S2916" s="80" t="e">
        <v>#N/A</v>
      </c>
      <c r="T2916" s="80" t="e">
        <v>#N/A</v>
      </c>
      <c r="U2916" s="7" t="e">
        <v>#N/A</v>
      </c>
      <c r="V2916" s="80" t="e">
        <v>#N/A</v>
      </c>
      <c r="W2916" s="18">
        <v>1</v>
      </c>
      <c r="X2916" s="18">
        <v>0</v>
      </c>
      <c r="Y2916" s="7" t="e">
        <v>#N/A</v>
      </c>
      <c r="Z2916" s="7">
        <f t="shared" si="361"/>
        <v>1</v>
      </c>
      <c r="AA2916" s="7">
        <f t="shared" si="362"/>
        <v>0</v>
      </c>
      <c r="AB2916" s="7" t="b">
        <f t="shared" si="363"/>
        <v>1</v>
      </c>
      <c r="AC2916" s="7" t="b">
        <f t="shared" si="364"/>
        <v>1</v>
      </c>
      <c r="AD2916" s="7" t="b">
        <f t="shared" si="365"/>
        <v>0</v>
      </c>
      <c r="AE2916" s="7" t="b">
        <f t="shared" si="366"/>
        <v>1</v>
      </c>
      <c r="AF2916" s="7" t="b">
        <f t="shared" si="367"/>
        <v>0</v>
      </c>
      <c r="AH2916" t="b">
        <f>AND(Table252102[[#This Row],[Developmental toxicity]:[Reproductive toxicity]])</f>
        <v>1</v>
      </c>
    </row>
    <row r="2917" spans="1:34" x14ac:dyDescent="0.25">
      <c r="A2917" s="3">
        <f t="shared" si="360"/>
        <v>2916</v>
      </c>
      <c r="B2917" s="86"/>
      <c r="C2917" s="18" t="s">
        <v>10857</v>
      </c>
      <c r="D2917" s="18" t="s">
        <v>10856</v>
      </c>
      <c r="E2917" s="70" t="s">
        <v>13580</v>
      </c>
      <c r="F2917" s="18" t="s">
        <v>13581</v>
      </c>
      <c r="G2917" s="18" t="s">
        <v>13582</v>
      </c>
      <c r="H2917" s="18" t="s">
        <v>10858</v>
      </c>
      <c r="I2917" s="18" t="s">
        <v>13583</v>
      </c>
      <c r="J2917" s="88"/>
      <c r="K2917" s="80" t="e">
        <v>#N/A</v>
      </c>
      <c r="L2917" s="80" t="e">
        <v>#N/A</v>
      </c>
      <c r="M2917" s="80" t="e">
        <v>#N/A</v>
      </c>
      <c r="N2917" s="80" t="e">
        <v>#N/A</v>
      </c>
      <c r="O2917" s="80" t="e">
        <v>#N/A</v>
      </c>
      <c r="P2917" s="80" t="e">
        <v>#N/A</v>
      </c>
      <c r="Q2917" s="80" t="e">
        <v>#N/A</v>
      </c>
      <c r="R2917" s="80" t="e">
        <v>#N/A</v>
      </c>
      <c r="S2917" s="80" t="e">
        <v>#N/A</v>
      </c>
      <c r="T2917" s="80" t="e">
        <v>#N/A</v>
      </c>
      <c r="U2917" s="7" t="e">
        <v>#N/A</v>
      </c>
      <c r="V2917" s="80" t="e">
        <v>#N/A</v>
      </c>
      <c r="W2917" s="18">
        <v>1</v>
      </c>
      <c r="X2917" s="18" t="e">
        <v>#N/A</v>
      </c>
      <c r="Y2917" s="7" t="e">
        <v>#N/A</v>
      </c>
      <c r="Z2917" s="7">
        <f t="shared" si="361"/>
        <v>1</v>
      </c>
      <c r="AA2917" s="7">
        <f t="shared" si="362"/>
        <v>1</v>
      </c>
      <c r="AB2917" s="7" t="b">
        <f t="shared" si="363"/>
        <v>0</v>
      </c>
      <c r="AC2917" s="7" t="b">
        <f t="shared" si="364"/>
        <v>1</v>
      </c>
      <c r="AD2917" s="7" t="b">
        <f t="shared" si="365"/>
        <v>0</v>
      </c>
      <c r="AE2917" s="7" t="b">
        <f t="shared" si="366"/>
        <v>1</v>
      </c>
      <c r="AF2917" s="7" t="b">
        <f t="shared" si="367"/>
        <v>0</v>
      </c>
      <c r="AH2917" t="b">
        <f>AND(Table252102[[#This Row],[Developmental toxicity]:[Reproductive toxicity]])</f>
        <v>0</v>
      </c>
    </row>
    <row r="2918" spans="1:34" x14ac:dyDescent="0.25">
      <c r="A2918" s="3">
        <f t="shared" si="360"/>
        <v>2917</v>
      </c>
      <c r="B2918" s="86"/>
      <c r="C2918" s="18" t="s">
        <v>10929</v>
      </c>
      <c r="D2918" s="18" t="s">
        <v>10928</v>
      </c>
      <c r="E2918" s="70" t="s">
        <v>13718</v>
      </c>
      <c r="F2918" s="18" t="s">
        <v>13719</v>
      </c>
      <c r="G2918" s="18" t="s">
        <v>13720</v>
      </c>
      <c r="H2918" s="18" t="s">
        <v>13721</v>
      </c>
      <c r="I2918" s="18" t="s">
        <v>13722</v>
      </c>
      <c r="J2918" s="88"/>
      <c r="K2918" s="80" t="e">
        <v>#N/A</v>
      </c>
      <c r="L2918" s="80" t="e">
        <v>#N/A</v>
      </c>
      <c r="M2918" s="80" t="e">
        <v>#N/A</v>
      </c>
      <c r="N2918" s="80" t="e">
        <v>#N/A</v>
      </c>
      <c r="O2918" s="80" t="e">
        <v>#N/A</v>
      </c>
      <c r="P2918" s="80" t="e">
        <v>#N/A</v>
      </c>
      <c r="Q2918" s="80" t="e">
        <v>#N/A</v>
      </c>
      <c r="R2918" s="80" t="e">
        <v>#N/A</v>
      </c>
      <c r="S2918" s="80" t="e">
        <v>#N/A</v>
      </c>
      <c r="T2918" s="80" t="e">
        <v>#N/A</v>
      </c>
      <c r="U2918" s="7" t="e">
        <v>#N/A</v>
      </c>
      <c r="V2918" s="80" t="e">
        <v>#N/A</v>
      </c>
      <c r="W2918" s="18">
        <v>1</v>
      </c>
      <c r="X2918" s="18" t="e">
        <v>#N/A</v>
      </c>
      <c r="Y2918" s="7" t="e">
        <v>#N/A</v>
      </c>
      <c r="Z2918" s="7">
        <f t="shared" si="361"/>
        <v>1</v>
      </c>
      <c r="AA2918" s="7">
        <f t="shared" si="362"/>
        <v>1</v>
      </c>
      <c r="AB2918" s="7" t="b">
        <f t="shared" si="363"/>
        <v>0</v>
      </c>
      <c r="AC2918" s="7" t="b">
        <f t="shared" si="364"/>
        <v>1</v>
      </c>
      <c r="AD2918" s="7" t="b">
        <f t="shared" si="365"/>
        <v>0</v>
      </c>
      <c r="AE2918" s="7" t="b">
        <f t="shared" si="366"/>
        <v>1</v>
      </c>
      <c r="AF2918" s="7" t="b">
        <f t="shared" si="367"/>
        <v>0</v>
      </c>
      <c r="AH2918" t="b">
        <f>AND(Table252102[[#This Row],[Developmental toxicity]:[Reproductive toxicity]])</f>
        <v>0</v>
      </c>
    </row>
    <row r="2919" spans="1:34" x14ac:dyDescent="0.25">
      <c r="A2919" s="3">
        <f t="shared" si="360"/>
        <v>2918</v>
      </c>
      <c r="B2919" s="86"/>
      <c r="C2919" s="18" t="s">
        <v>10936</v>
      </c>
      <c r="D2919" s="18" t="s">
        <v>10935</v>
      </c>
      <c r="E2919" s="70" t="s">
        <v>13732</v>
      </c>
      <c r="F2919" s="18" t="s">
        <v>13733</v>
      </c>
      <c r="G2919" s="18" t="s">
        <v>13734</v>
      </c>
      <c r="H2919" s="18" t="s">
        <v>10937</v>
      </c>
      <c r="I2919" s="18" t="s">
        <v>13735</v>
      </c>
      <c r="J2919" s="88"/>
      <c r="K2919" s="80" t="e">
        <v>#N/A</v>
      </c>
      <c r="L2919" s="80" t="e">
        <v>#N/A</v>
      </c>
      <c r="M2919" s="80" t="e">
        <v>#N/A</v>
      </c>
      <c r="N2919" s="80" t="e">
        <v>#N/A</v>
      </c>
      <c r="O2919" s="80" t="e">
        <v>#N/A</v>
      </c>
      <c r="P2919" s="80" t="e">
        <v>#N/A</v>
      </c>
      <c r="Q2919" s="80" t="e">
        <v>#N/A</v>
      </c>
      <c r="R2919" s="80" t="e">
        <v>#N/A</v>
      </c>
      <c r="S2919" s="80" t="e">
        <v>#N/A</v>
      </c>
      <c r="T2919" s="80" t="e">
        <v>#N/A</v>
      </c>
      <c r="U2919" s="7" t="e">
        <v>#N/A</v>
      </c>
      <c r="V2919" s="80" t="e">
        <v>#N/A</v>
      </c>
      <c r="W2919" s="18">
        <v>1</v>
      </c>
      <c r="X2919" s="18" t="e">
        <v>#N/A</v>
      </c>
      <c r="Y2919" s="7" t="e">
        <v>#N/A</v>
      </c>
      <c r="Z2919" s="7">
        <f t="shared" si="361"/>
        <v>1</v>
      </c>
      <c r="AA2919" s="7">
        <f t="shared" si="362"/>
        <v>1</v>
      </c>
      <c r="AB2919" s="7" t="b">
        <f t="shared" si="363"/>
        <v>0</v>
      </c>
      <c r="AC2919" s="7" t="b">
        <f t="shared" si="364"/>
        <v>1</v>
      </c>
      <c r="AD2919" s="7" t="b">
        <f t="shared" si="365"/>
        <v>0</v>
      </c>
      <c r="AE2919" s="7" t="b">
        <f t="shared" si="366"/>
        <v>1</v>
      </c>
      <c r="AF2919" s="7" t="b">
        <f t="shared" si="367"/>
        <v>0</v>
      </c>
      <c r="AH2919" t="b">
        <f>AND(Table252102[[#This Row],[Developmental toxicity]:[Reproductive toxicity]])</f>
        <v>0</v>
      </c>
    </row>
    <row r="2920" spans="1:34" x14ac:dyDescent="0.25">
      <c r="A2920" s="3">
        <f t="shared" si="360"/>
        <v>2919</v>
      </c>
      <c r="B2920" s="86"/>
      <c r="C2920" s="18" t="s">
        <v>11053</v>
      </c>
      <c r="D2920" s="18" t="s">
        <v>11052</v>
      </c>
      <c r="E2920" s="70" t="s">
        <v>13944</v>
      </c>
      <c r="F2920" s="18" t="s">
        <v>13945</v>
      </c>
      <c r="G2920" s="18" t="s">
        <v>13946</v>
      </c>
      <c r="H2920" s="18" t="s">
        <v>11054</v>
      </c>
      <c r="I2920" s="18" t="s">
        <v>13947</v>
      </c>
      <c r="J2920" s="88"/>
      <c r="K2920" s="80" t="e">
        <v>#N/A</v>
      </c>
      <c r="L2920" s="80" t="e">
        <v>#N/A</v>
      </c>
      <c r="M2920" s="80" t="e">
        <v>#N/A</v>
      </c>
      <c r="N2920" s="80" t="e">
        <v>#N/A</v>
      </c>
      <c r="O2920" s="80" t="e">
        <v>#N/A</v>
      </c>
      <c r="P2920" s="80" t="e">
        <v>#N/A</v>
      </c>
      <c r="Q2920" s="80" t="e">
        <v>#N/A</v>
      </c>
      <c r="R2920" s="80" t="e">
        <v>#N/A</v>
      </c>
      <c r="S2920" s="80" t="e">
        <v>#N/A</v>
      </c>
      <c r="T2920" s="80" t="e">
        <v>#N/A</v>
      </c>
      <c r="U2920" s="7" t="e">
        <v>#N/A</v>
      </c>
      <c r="V2920" s="80" t="e">
        <v>#N/A</v>
      </c>
      <c r="W2920" s="18">
        <v>1</v>
      </c>
      <c r="X2920" s="18" t="e">
        <v>#N/A</v>
      </c>
      <c r="Y2920" s="7" t="e">
        <v>#N/A</v>
      </c>
      <c r="Z2920" s="7">
        <f t="shared" si="361"/>
        <v>1</v>
      </c>
      <c r="AA2920" s="7">
        <f t="shared" si="362"/>
        <v>1</v>
      </c>
      <c r="AB2920" s="7" t="b">
        <f t="shared" si="363"/>
        <v>0</v>
      </c>
      <c r="AC2920" s="7" t="b">
        <f t="shared" si="364"/>
        <v>1</v>
      </c>
      <c r="AD2920" s="7" t="b">
        <f t="shared" si="365"/>
        <v>0</v>
      </c>
      <c r="AE2920" s="7" t="b">
        <f t="shared" si="366"/>
        <v>1</v>
      </c>
      <c r="AF2920" s="7" t="b">
        <f t="shared" si="367"/>
        <v>0</v>
      </c>
      <c r="AH2920" t="b">
        <f>AND(Table252102[[#This Row],[Developmental toxicity]:[Reproductive toxicity]])</f>
        <v>0</v>
      </c>
    </row>
    <row r="2921" spans="1:34" x14ac:dyDescent="0.25">
      <c r="A2921" s="3">
        <f t="shared" si="360"/>
        <v>2920</v>
      </c>
      <c r="B2921" s="86"/>
      <c r="C2921" s="18" t="s">
        <v>11359</v>
      </c>
      <c r="D2921" s="18" t="s">
        <v>11358</v>
      </c>
      <c r="E2921" s="70" t="s">
        <v>14517</v>
      </c>
      <c r="F2921" s="18" t="s">
        <v>14518</v>
      </c>
      <c r="G2921" s="18" t="s">
        <v>14519</v>
      </c>
      <c r="H2921" s="18" t="s">
        <v>14520</v>
      </c>
      <c r="I2921" s="18" t="s">
        <v>14521</v>
      </c>
      <c r="J2921" s="88"/>
      <c r="K2921" s="80" t="e">
        <v>#N/A</v>
      </c>
      <c r="L2921" s="80" t="e">
        <v>#N/A</v>
      </c>
      <c r="M2921" s="80" t="e">
        <v>#N/A</v>
      </c>
      <c r="N2921" s="80" t="e">
        <v>#N/A</v>
      </c>
      <c r="O2921" s="80" t="e">
        <v>#N/A</v>
      </c>
      <c r="P2921" s="80" t="e">
        <v>#N/A</v>
      </c>
      <c r="Q2921" s="80" t="e">
        <v>#N/A</v>
      </c>
      <c r="R2921" s="80" t="e">
        <v>#N/A</v>
      </c>
      <c r="S2921" s="80" t="e">
        <v>#N/A</v>
      </c>
      <c r="T2921" s="80" t="e">
        <v>#N/A</v>
      </c>
      <c r="U2921" s="7" t="e">
        <v>#N/A</v>
      </c>
      <c r="V2921" s="80" t="e">
        <v>#N/A</v>
      </c>
      <c r="W2921" s="18">
        <v>1</v>
      </c>
      <c r="X2921" s="18" t="e">
        <v>#N/A</v>
      </c>
      <c r="Y2921" s="7" t="e">
        <v>#N/A</v>
      </c>
      <c r="Z2921" s="7">
        <f t="shared" si="361"/>
        <v>1</v>
      </c>
      <c r="AA2921" s="7">
        <f t="shared" si="362"/>
        <v>1</v>
      </c>
      <c r="AB2921" s="7" t="b">
        <f t="shared" si="363"/>
        <v>0</v>
      </c>
      <c r="AC2921" s="7" t="b">
        <f t="shared" si="364"/>
        <v>1</v>
      </c>
      <c r="AD2921" s="7" t="b">
        <f t="shared" si="365"/>
        <v>0</v>
      </c>
      <c r="AE2921" s="7" t="b">
        <f t="shared" si="366"/>
        <v>1</v>
      </c>
      <c r="AF2921" s="7" t="b">
        <f t="shared" si="367"/>
        <v>0</v>
      </c>
      <c r="AH2921" t="b">
        <f>AND(Table252102[[#This Row],[Developmental toxicity]:[Reproductive toxicity]])</f>
        <v>0</v>
      </c>
    </row>
    <row r="2922" spans="1:34" x14ac:dyDescent="0.25">
      <c r="A2922" s="3">
        <f t="shared" si="360"/>
        <v>2921</v>
      </c>
      <c r="B2922" s="86"/>
      <c r="C2922" s="18" t="s">
        <v>12960</v>
      </c>
      <c r="D2922" s="18" t="s">
        <v>17954</v>
      </c>
      <c r="E2922" s="70" t="s">
        <v>17115</v>
      </c>
      <c r="F2922" s="18" t="s">
        <v>17116</v>
      </c>
      <c r="G2922" s="18" t="s">
        <v>17117</v>
      </c>
      <c r="H2922" s="18" t="s">
        <v>12961</v>
      </c>
      <c r="I2922" s="18" t="s">
        <v>17118</v>
      </c>
      <c r="J2922" s="88"/>
      <c r="K2922" s="80" t="e">
        <v>#N/A</v>
      </c>
      <c r="L2922" s="80" t="e">
        <v>#N/A</v>
      </c>
      <c r="M2922" s="80" t="e">
        <v>#N/A</v>
      </c>
      <c r="N2922" s="80" t="e">
        <v>#N/A</v>
      </c>
      <c r="O2922" s="80" t="e">
        <v>#N/A</v>
      </c>
      <c r="P2922" s="80" t="e">
        <v>#N/A</v>
      </c>
      <c r="Q2922" s="80" t="e">
        <v>#N/A</v>
      </c>
      <c r="R2922" s="80" t="e">
        <v>#N/A</v>
      </c>
      <c r="S2922" s="80" t="e">
        <v>#N/A</v>
      </c>
      <c r="T2922" s="80" t="e">
        <v>#N/A</v>
      </c>
      <c r="U2922" s="7" t="e">
        <v>#N/A</v>
      </c>
      <c r="V2922" s="80" t="e">
        <v>#N/A</v>
      </c>
      <c r="W2922" s="18">
        <v>0</v>
      </c>
      <c r="X2922" s="18" t="e">
        <v>#N/A</v>
      </c>
      <c r="Y2922" s="7" t="e">
        <v>#N/A</v>
      </c>
      <c r="Z2922" s="7">
        <f t="shared" si="361"/>
        <v>0</v>
      </c>
      <c r="AA2922" s="7">
        <f t="shared" si="362"/>
        <v>0</v>
      </c>
      <c r="AB2922" s="7" t="b">
        <f t="shared" si="363"/>
        <v>0</v>
      </c>
      <c r="AC2922" s="7" t="b">
        <f t="shared" si="364"/>
        <v>1</v>
      </c>
      <c r="AD2922" s="7" t="b">
        <f t="shared" si="365"/>
        <v>0</v>
      </c>
      <c r="AE2922" s="7" t="b">
        <f t="shared" si="366"/>
        <v>1</v>
      </c>
      <c r="AF2922" s="7" t="b">
        <f t="shared" si="367"/>
        <v>0</v>
      </c>
      <c r="AH2922" t="b">
        <f>AND(Table252102[[#This Row],[Developmental toxicity]:[Reproductive toxicity]])</f>
        <v>0</v>
      </c>
    </row>
    <row r="2923" spans="1:34" x14ac:dyDescent="0.25">
      <c r="A2923" s="3">
        <f t="shared" si="360"/>
        <v>2922</v>
      </c>
      <c r="B2923" s="86"/>
      <c r="C2923" s="18" t="s">
        <v>10965</v>
      </c>
      <c r="D2923" s="18" t="s">
        <v>10964</v>
      </c>
      <c r="E2923" s="70" t="s">
        <v>13786</v>
      </c>
      <c r="F2923" s="18" t="s">
        <v>13787</v>
      </c>
      <c r="G2923" s="18" t="s">
        <v>13788</v>
      </c>
      <c r="H2923" s="18" t="s">
        <v>10966</v>
      </c>
      <c r="I2923" s="18" t="s">
        <v>13789</v>
      </c>
      <c r="J2923" s="88"/>
      <c r="K2923" s="80" t="e">
        <v>#N/A</v>
      </c>
      <c r="L2923" s="80" t="e">
        <v>#N/A</v>
      </c>
      <c r="M2923" s="80" t="e">
        <v>#N/A</v>
      </c>
      <c r="N2923" s="80" t="e">
        <v>#N/A</v>
      </c>
      <c r="O2923" s="80" t="e">
        <v>#N/A</v>
      </c>
      <c r="P2923" s="80" t="e">
        <v>#N/A</v>
      </c>
      <c r="Q2923" s="80" t="e">
        <v>#N/A</v>
      </c>
      <c r="R2923" s="80" t="e">
        <v>#N/A</v>
      </c>
      <c r="S2923" s="80" t="e">
        <v>#N/A</v>
      </c>
      <c r="T2923" s="80" t="e">
        <v>#N/A</v>
      </c>
      <c r="U2923" s="7" t="e">
        <v>#N/A</v>
      </c>
      <c r="V2923" s="80" t="e">
        <v>#N/A</v>
      </c>
      <c r="W2923" s="18">
        <v>1</v>
      </c>
      <c r="X2923" s="18" t="e">
        <v>#N/A</v>
      </c>
      <c r="Y2923" s="7" t="e">
        <v>#N/A</v>
      </c>
      <c r="Z2923" s="7">
        <f t="shared" si="361"/>
        <v>1</v>
      </c>
      <c r="AA2923" s="7">
        <f t="shared" si="362"/>
        <v>1</v>
      </c>
      <c r="AB2923" s="7" t="b">
        <f t="shared" si="363"/>
        <v>0</v>
      </c>
      <c r="AC2923" s="7" t="b">
        <f t="shared" si="364"/>
        <v>1</v>
      </c>
      <c r="AD2923" s="7" t="b">
        <f t="shared" si="365"/>
        <v>0</v>
      </c>
      <c r="AE2923" s="7" t="b">
        <f t="shared" si="366"/>
        <v>1</v>
      </c>
      <c r="AF2923" s="7" t="b">
        <f t="shared" si="367"/>
        <v>0</v>
      </c>
      <c r="AH2923" t="b">
        <f>AND(Table252102[[#This Row],[Developmental toxicity]:[Reproductive toxicity]])</f>
        <v>0</v>
      </c>
    </row>
    <row r="2924" spans="1:34" x14ac:dyDescent="0.25">
      <c r="A2924" s="3">
        <f t="shared" si="360"/>
        <v>2923</v>
      </c>
      <c r="B2924" s="86"/>
      <c r="C2924" s="18" t="s">
        <v>10839</v>
      </c>
      <c r="D2924" s="18" t="s">
        <v>17799</v>
      </c>
      <c r="E2924" s="70" t="s">
        <v>13552</v>
      </c>
      <c r="F2924" s="18" t="s">
        <v>13553</v>
      </c>
      <c r="G2924" s="18" t="s">
        <v>13554</v>
      </c>
      <c r="H2924" s="18" t="s">
        <v>10840</v>
      </c>
      <c r="I2924" s="18" t="s">
        <v>13555</v>
      </c>
      <c r="J2924" s="88"/>
      <c r="K2924" s="80" t="e">
        <v>#N/A</v>
      </c>
      <c r="L2924" s="80" t="e">
        <v>#N/A</v>
      </c>
      <c r="M2924" s="80" t="e">
        <v>#N/A</v>
      </c>
      <c r="N2924" s="80" t="e">
        <v>#N/A</v>
      </c>
      <c r="O2924" s="80" t="e">
        <v>#N/A</v>
      </c>
      <c r="P2924" s="80" t="e">
        <v>#N/A</v>
      </c>
      <c r="Q2924" s="80" t="e">
        <v>#N/A</v>
      </c>
      <c r="R2924" s="80" t="e">
        <v>#N/A</v>
      </c>
      <c r="S2924" s="80" t="e">
        <v>#N/A</v>
      </c>
      <c r="T2924" s="80" t="e">
        <v>#N/A</v>
      </c>
      <c r="U2924" s="7" t="e">
        <v>#N/A</v>
      </c>
      <c r="V2924" s="80" t="e">
        <v>#N/A</v>
      </c>
      <c r="W2924" s="18">
        <v>1</v>
      </c>
      <c r="X2924" s="18" t="e">
        <v>#N/A</v>
      </c>
      <c r="Y2924" s="7" t="e">
        <v>#N/A</v>
      </c>
      <c r="Z2924" s="7">
        <f t="shared" si="361"/>
        <v>1</v>
      </c>
      <c r="AA2924" s="7">
        <f t="shared" si="362"/>
        <v>1</v>
      </c>
      <c r="AB2924" s="7" t="b">
        <f t="shared" si="363"/>
        <v>0</v>
      </c>
      <c r="AC2924" s="7" t="b">
        <f t="shared" si="364"/>
        <v>1</v>
      </c>
      <c r="AD2924" s="7" t="b">
        <f t="shared" si="365"/>
        <v>0</v>
      </c>
      <c r="AE2924" s="7" t="b">
        <f t="shared" si="366"/>
        <v>1</v>
      </c>
      <c r="AF2924" s="7" t="b">
        <f t="shared" si="367"/>
        <v>0</v>
      </c>
      <c r="AH2924" t="b">
        <f>AND(Table252102[[#This Row],[Developmental toxicity]:[Reproductive toxicity]])</f>
        <v>0</v>
      </c>
    </row>
    <row r="2925" spans="1:34" x14ac:dyDescent="0.25">
      <c r="A2925" s="3">
        <f t="shared" si="360"/>
        <v>2924</v>
      </c>
      <c r="B2925" s="86"/>
      <c r="C2925" s="18" t="s">
        <v>11519</v>
      </c>
      <c r="D2925" s="18" t="s">
        <v>11518</v>
      </c>
      <c r="E2925" s="70" t="s">
        <v>14812</v>
      </c>
      <c r="F2925" s="18" t="s">
        <v>14813</v>
      </c>
      <c r="G2925" s="18" t="s">
        <v>14814</v>
      </c>
      <c r="H2925" s="18" t="s">
        <v>11520</v>
      </c>
      <c r="I2925" s="18" t="s">
        <v>14815</v>
      </c>
      <c r="J2925" s="88"/>
      <c r="K2925" s="80" t="e">
        <v>#N/A</v>
      </c>
      <c r="L2925" s="80" t="e">
        <v>#N/A</v>
      </c>
      <c r="M2925" s="80" t="e">
        <v>#N/A</v>
      </c>
      <c r="N2925" s="80" t="e">
        <v>#N/A</v>
      </c>
      <c r="O2925" s="80" t="e">
        <v>#N/A</v>
      </c>
      <c r="P2925" s="80" t="e">
        <v>#N/A</v>
      </c>
      <c r="Q2925" s="80" t="e">
        <v>#N/A</v>
      </c>
      <c r="R2925" s="80" t="e">
        <v>#N/A</v>
      </c>
      <c r="S2925" s="80" t="e">
        <v>#N/A</v>
      </c>
      <c r="T2925" s="80" t="e">
        <v>#N/A</v>
      </c>
      <c r="U2925" s="7" t="e">
        <v>#N/A</v>
      </c>
      <c r="V2925" s="80" t="e">
        <v>#N/A</v>
      </c>
      <c r="W2925" s="18">
        <v>1</v>
      </c>
      <c r="X2925" s="18" t="e">
        <v>#N/A</v>
      </c>
      <c r="Y2925" s="7" t="e">
        <v>#N/A</v>
      </c>
      <c r="Z2925" s="7">
        <f t="shared" si="361"/>
        <v>1</v>
      </c>
      <c r="AA2925" s="7">
        <f t="shared" si="362"/>
        <v>1</v>
      </c>
      <c r="AB2925" s="7" t="b">
        <f t="shared" si="363"/>
        <v>0</v>
      </c>
      <c r="AC2925" s="7" t="b">
        <f t="shared" si="364"/>
        <v>1</v>
      </c>
      <c r="AD2925" s="7" t="b">
        <f t="shared" si="365"/>
        <v>0</v>
      </c>
      <c r="AE2925" s="7" t="b">
        <f t="shared" si="366"/>
        <v>1</v>
      </c>
      <c r="AF2925" s="7" t="b">
        <f t="shared" si="367"/>
        <v>0</v>
      </c>
      <c r="AH2925" t="b">
        <f>AND(Table252102[[#This Row],[Developmental toxicity]:[Reproductive toxicity]])</f>
        <v>0</v>
      </c>
    </row>
    <row r="2926" spans="1:34" x14ac:dyDescent="0.25">
      <c r="A2926" s="3">
        <f t="shared" si="360"/>
        <v>2925</v>
      </c>
      <c r="B2926" s="86"/>
      <c r="C2926" s="18" t="s">
        <v>11619</v>
      </c>
      <c r="D2926" s="18" t="s">
        <v>11618</v>
      </c>
      <c r="E2926" s="70" t="s">
        <v>14999</v>
      </c>
      <c r="F2926" s="18" t="s">
        <v>15000</v>
      </c>
      <c r="G2926" s="18" t="s">
        <v>15001</v>
      </c>
      <c r="H2926" s="18" t="s">
        <v>15002</v>
      </c>
      <c r="I2926" s="18" t="s">
        <v>15003</v>
      </c>
      <c r="J2926" s="88"/>
      <c r="K2926" s="80" t="e">
        <v>#N/A</v>
      </c>
      <c r="L2926" s="80" t="e">
        <v>#N/A</v>
      </c>
      <c r="M2926" s="80" t="e">
        <v>#N/A</v>
      </c>
      <c r="N2926" s="80" t="e">
        <v>#N/A</v>
      </c>
      <c r="O2926" s="80" t="e">
        <v>#N/A</v>
      </c>
      <c r="P2926" s="80" t="e">
        <v>#N/A</v>
      </c>
      <c r="Q2926" s="80" t="e">
        <v>#N/A</v>
      </c>
      <c r="R2926" s="80" t="e">
        <v>#N/A</v>
      </c>
      <c r="S2926" s="80" t="e">
        <v>#N/A</v>
      </c>
      <c r="T2926" s="80" t="e">
        <v>#N/A</v>
      </c>
      <c r="U2926" s="7" t="e">
        <v>#N/A</v>
      </c>
      <c r="V2926" s="80" t="e">
        <v>#N/A</v>
      </c>
      <c r="W2926" s="18">
        <v>1</v>
      </c>
      <c r="X2926" s="18">
        <v>1</v>
      </c>
      <c r="Y2926" s="7" t="e">
        <v>#N/A</v>
      </c>
      <c r="Z2926" s="7">
        <f t="shared" si="361"/>
        <v>1</v>
      </c>
      <c r="AA2926" s="7">
        <f t="shared" si="362"/>
        <v>1</v>
      </c>
      <c r="AB2926" s="7" t="b">
        <f t="shared" si="363"/>
        <v>1</v>
      </c>
      <c r="AC2926" s="7" t="b">
        <f t="shared" si="364"/>
        <v>1</v>
      </c>
      <c r="AD2926" s="7" t="b">
        <f t="shared" si="365"/>
        <v>0</v>
      </c>
      <c r="AE2926" s="7" t="b">
        <f t="shared" si="366"/>
        <v>1</v>
      </c>
      <c r="AF2926" s="7" t="b">
        <f t="shared" si="367"/>
        <v>0</v>
      </c>
      <c r="AH2926" t="b">
        <f>AND(Table252102[[#This Row],[Developmental toxicity]:[Reproductive toxicity]])</f>
        <v>1</v>
      </c>
    </row>
    <row r="2927" spans="1:34" x14ac:dyDescent="0.25">
      <c r="A2927" s="3">
        <f t="shared" si="360"/>
        <v>2926</v>
      </c>
      <c r="B2927" s="86"/>
      <c r="C2927" s="18" t="s">
        <v>11445</v>
      </c>
      <c r="D2927" s="18" t="s">
        <v>17847</v>
      </c>
      <c r="E2927" s="70" t="s">
        <v>14671</v>
      </c>
      <c r="F2927" s="18" t="s">
        <v>14672</v>
      </c>
      <c r="G2927" s="18" t="s">
        <v>14673</v>
      </c>
      <c r="H2927" s="18" t="s">
        <v>11446</v>
      </c>
      <c r="I2927" s="18" t="s">
        <v>14674</v>
      </c>
      <c r="J2927" s="88"/>
      <c r="K2927" s="80" t="e">
        <v>#N/A</v>
      </c>
      <c r="L2927" s="80" t="e">
        <v>#N/A</v>
      </c>
      <c r="M2927" s="80" t="e">
        <v>#N/A</v>
      </c>
      <c r="N2927" s="80" t="e">
        <v>#N/A</v>
      </c>
      <c r="O2927" s="80" t="e">
        <v>#N/A</v>
      </c>
      <c r="P2927" s="80" t="e">
        <v>#N/A</v>
      </c>
      <c r="Q2927" s="80" t="e">
        <v>#N/A</v>
      </c>
      <c r="R2927" s="80" t="e">
        <v>#N/A</v>
      </c>
      <c r="S2927" s="80" t="e">
        <v>#N/A</v>
      </c>
      <c r="T2927" s="80" t="e">
        <v>#N/A</v>
      </c>
      <c r="U2927" s="7" t="e">
        <v>#N/A</v>
      </c>
      <c r="V2927" s="80" t="e">
        <v>#N/A</v>
      </c>
      <c r="W2927" s="18">
        <v>1</v>
      </c>
      <c r="X2927" s="18" t="e">
        <v>#N/A</v>
      </c>
      <c r="Y2927" s="7" t="e">
        <v>#N/A</v>
      </c>
      <c r="Z2927" s="7">
        <f t="shared" si="361"/>
        <v>1</v>
      </c>
      <c r="AA2927" s="7">
        <f t="shared" si="362"/>
        <v>1</v>
      </c>
      <c r="AB2927" s="7" t="b">
        <f t="shared" si="363"/>
        <v>0</v>
      </c>
      <c r="AC2927" s="7" t="b">
        <f t="shared" si="364"/>
        <v>1</v>
      </c>
      <c r="AD2927" s="7" t="b">
        <f t="shared" si="365"/>
        <v>0</v>
      </c>
      <c r="AE2927" s="7" t="b">
        <f t="shared" si="366"/>
        <v>1</v>
      </c>
      <c r="AF2927" s="7" t="b">
        <f t="shared" si="367"/>
        <v>0</v>
      </c>
      <c r="AH2927" t="b">
        <f>AND(Table252102[[#This Row],[Developmental toxicity]:[Reproductive toxicity]])</f>
        <v>0</v>
      </c>
    </row>
    <row r="2928" spans="1:34" x14ac:dyDescent="0.25">
      <c r="A2928" s="3">
        <f t="shared" si="360"/>
        <v>2927</v>
      </c>
      <c r="B2928" s="86"/>
      <c r="C2928" s="18" t="s">
        <v>11652</v>
      </c>
      <c r="D2928" s="18" t="s">
        <v>11651</v>
      </c>
      <c r="E2928" s="70" t="s">
        <v>15057</v>
      </c>
      <c r="F2928" s="18" t="s">
        <v>15058</v>
      </c>
      <c r="G2928" s="18" t="s">
        <v>15059</v>
      </c>
      <c r="H2928" s="18" t="s">
        <v>15060</v>
      </c>
      <c r="I2928" s="18" t="s">
        <v>15061</v>
      </c>
      <c r="J2928" s="88"/>
      <c r="K2928" s="80" t="e">
        <v>#N/A</v>
      </c>
      <c r="L2928" s="80" t="e">
        <v>#N/A</v>
      </c>
      <c r="M2928" s="80" t="e">
        <v>#N/A</v>
      </c>
      <c r="N2928" s="80" t="e">
        <v>#N/A</v>
      </c>
      <c r="O2928" s="80" t="e">
        <v>#N/A</v>
      </c>
      <c r="P2928" s="80" t="e">
        <v>#N/A</v>
      </c>
      <c r="Q2928" s="80" t="e">
        <v>#N/A</v>
      </c>
      <c r="R2928" s="80" t="e">
        <v>#N/A</v>
      </c>
      <c r="S2928" s="80" t="e">
        <v>#N/A</v>
      </c>
      <c r="T2928" s="80" t="e">
        <v>#N/A</v>
      </c>
      <c r="U2928" s="7" t="e">
        <v>#N/A</v>
      </c>
      <c r="V2928" s="80" t="e">
        <v>#N/A</v>
      </c>
      <c r="W2928" s="18">
        <v>1</v>
      </c>
      <c r="X2928" s="18" t="e">
        <v>#N/A</v>
      </c>
      <c r="Y2928" s="7" t="e">
        <v>#N/A</v>
      </c>
      <c r="Z2928" s="7">
        <f t="shared" si="361"/>
        <v>1</v>
      </c>
      <c r="AA2928" s="7">
        <f t="shared" si="362"/>
        <v>1</v>
      </c>
      <c r="AB2928" s="7" t="b">
        <f t="shared" si="363"/>
        <v>0</v>
      </c>
      <c r="AC2928" s="7" t="b">
        <f t="shared" si="364"/>
        <v>1</v>
      </c>
      <c r="AD2928" s="7" t="b">
        <f t="shared" si="365"/>
        <v>0</v>
      </c>
      <c r="AE2928" s="7" t="b">
        <f t="shared" si="366"/>
        <v>1</v>
      </c>
      <c r="AF2928" s="7" t="b">
        <f t="shared" si="367"/>
        <v>0</v>
      </c>
      <c r="AH2928" t="b">
        <f>AND(Table252102[[#This Row],[Developmental toxicity]:[Reproductive toxicity]])</f>
        <v>0</v>
      </c>
    </row>
    <row r="2929" spans="1:34" x14ac:dyDescent="0.25">
      <c r="A2929" s="3">
        <f t="shared" si="360"/>
        <v>2928</v>
      </c>
      <c r="B2929" s="86"/>
      <c r="C2929" s="18" t="s">
        <v>10810</v>
      </c>
      <c r="D2929" s="18" t="s">
        <v>10809</v>
      </c>
      <c r="E2929" s="70" t="s">
        <v>13499</v>
      </c>
      <c r="F2929" s="18" t="s">
        <v>13500</v>
      </c>
      <c r="G2929" s="18" t="s">
        <v>13501</v>
      </c>
      <c r="H2929" s="18" t="s">
        <v>13502</v>
      </c>
      <c r="I2929" s="18" t="s">
        <v>13503</v>
      </c>
      <c r="J2929" s="88"/>
      <c r="K2929" s="80" t="e">
        <v>#N/A</v>
      </c>
      <c r="L2929" s="80" t="e">
        <v>#N/A</v>
      </c>
      <c r="M2929" s="80" t="e">
        <v>#N/A</v>
      </c>
      <c r="N2929" s="80" t="e">
        <v>#N/A</v>
      </c>
      <c r="O2929" s="80" t="e">
        <v>#N/A</v>
      </c>
      <c r="P2929" s="80" t="e">
        <v>#N/A</v>
      </c>
      <c r="Q2929" s="80" t="e">
        <v>#N/A</v>
      </c>
      <c r="R2929" s="80" t="e">
        <v>#N/A</v>
      </c>
      <c r="S2929" s="80" t="e">
        <v>#N/A</v>
      </c>
      <c r="T2929" s="80" t="e">
        <v>#N/A</v>
      </c>
      <c r="U2929" s="7" t="e">
        <v>#N/A</v>
      </c>
      <c r="V2929" s="80" t="e">
        <v>#N/A</v>
      </c>
      <c r="W2929" s="18">
        <v>1</v>
      </c>
      <c r="X2929" s="18" t="e">
        <v>#N/A</v>
      </c>
      <c r="Y2929" s="7" t="e">
        <v>#N/A</v>
      </c>
      <c r="Z2929" s="7">
        <f t="shared" si="361"/>
        <v>1</v>
      </c>
      <c r="AA2929" s="7">
        <f t="shared" si="362"/>
        <v>1</v>
      </c>
      <c r="AB2929" s="7" t="b">
        <f t="shared" si="363"/>
        <v>0</v>
      </c>
      <c r="AC2929" s="7" t="b">
        <f t="shared" si="364"/>
        <v>1</v>
      </c>
      <c r="AD2929" s="7" t="b">
        <f t="shared" si="365"/>
        <v>0</v>
      </c>
      <c r="AE2929" s="7" t="b">
        <f t="shared" si="366"/>
        <v>1</v>
      </c>
      <c r="AF2929" s="7" t="b">
        <f t="shared" si="367"/>
        <v>0</v>
      </c>
      <c r="AH2929" t="b">
        <f>AND(Table252102[[#This Row],[Developmental toxicity]:[Reproductive toxicity]])</f>
        <v>0</v>
      </c>
    </row>
    <row r="2930" spans="1:34" x14ac:dyDescent="0.25">
      <c r="A2930" s="3">
        <f t="shared" si="360"/>
        <v>2929</v>
      </c>
      <c r="B2930" s="86"/>
      <c r="C2930" s="18" t="s">
        <v>11058</v>
      </c>
      <c r="D2930" s="18" t="s">
        <v>11057</v>
      </c>
      <c r="E2930" s="70" t="s">
        <v>13953</v>
      </c>
      <c r="F2930" s="18" t="s">
        <v>13954</v>
      </c>
      <c r="G2930" s="18" t="s">
        <v>13955</v>
      </c>
      <c r="H2930" s="18" t="s">
        <v>13956</v>
      </c>
      <c r="I2930" s="18" t="s">
        <v>13957</v>
      </c>
      <c r="J2930" s="88"/>
      <c r="K2930" s="80" t="e">
        <v>#N/A</v>
      </c>
      <c r="L2930" s="80" t="e">
        <v>#N/A</v>
      </c>
      <c r="M2930" s="80" t="e">
        <v>#N/A</v>
      </c>
      <c r="N2930" s="80" t="e">
        <v>#N/A</v>
      </c>
      <c r="O2930" s="80" t="e">
        <v>#N/A</v>
      </c>
      <c r="P2930" s="80" t="e">
        <v>#N/A</v>
      </c>
      <c r="Q2930" s="80" t="e">
        <v>#N/A</v>
      </c>
      <c r="R2930" s="80" t="e">
        <v>#N/A</v>
      </c>
      <c r="S2930" s="80" t="e">
        <v>#N/A</v>
      </c>
      <c r="T2930" s="80" t="e">
        <v>#N/A</v>
      </c>
      <c r="U2930" s="7" t="e">
        <v>#N/A</v>
      </c>
      <c r="V2930" s="80" t="e">
        <v>#N/A</v>
      </c>
      <c r="W2930" s="18">
        <v>1</v>
      </c>
      <c r="X2930" s="18">
        <v>1</v>
      </c>
      <c r="Y2930" s="7" t="e">
        <v>#N/A</v>
      </c>
      <c r="Z2930" s="7">
        <f t="shared" si="361"/>
        <v>1</v>
      </c>
      <c r="AA2930" s="7">
        <f t="shared" si="362"/>
        <v>1</v>
      </c>
      <c r="AB2930" s="7" t="b">
        <f t="shared" si="363"/>
        <v>1</v>
      </c>
      <c r="AC2930" s="7" t="b">
        <f t="shared" si="364"/>
        <v>1</v>
      </c>
      <c r="AD2930" s="7" t="b">
        <f t="shared" si="365"/>
        <v>0</v>
      </c>
      <c r="AE2930" s="7" t="b">
        <f t="shared" si="366"/>
        <v>1</v>
      </c>
      <c r="AF2930" s="7" t="b">
        <f t="shared" si="367"/>
        <v>0</v>
      </c>
      <c r="AH2930" t="b">
        <f>AND(Table252102[[#This Row],[Developmental toxicity]:[Reproductive toxicity]])</f>
        <v>1</v>
      </c>
    </row>
    <row r="2931" spans="1:34" ht="30" x14ac:dyDescent="0.25">
      <c r="A2931" s="3">
        <f t="shared" si="360"/>
        <v>2930</v>
      </c>
      <c r="B2931" s="86" t="s">
        <v>1440</v>
      </c>
      <c r="C2931" s="75" t="s">
        <v>1806</v>
      </c>
      <c r="D2931" s="75" t="s">
        <v>1807</v>
      </c>
      <c r="E2931" s="70" t="s">
        <v>7074</v>
      </c>
      <c r="F2931" s="75" t="s">
        <v>1851</v>
      </c>
      <c r="G2931" s="78" t="s">
        <v>1850</v>
      </c>
      <c r="H2931" s="18" t="s">
        <v>7181</v>
      </c>
      <c r="I2931" s="18" t="s">
        <v>7182</v>
      </c>
      <c r="J2931" s="88" t="s">
        <v>1876</v>
      </c>
      <c r="K2931" s="80" t="e">
        <v>#N/A</v>
      </c>
      <c r="L2931" s="80" t="e">
        <v>#N/A</v>
      </c>
      <c r="M2931" s="80" t="e">
        <v>#N/A</v>
      </c>
      <c r="N2931" s="80" t="e">
        <v>#N/A</v>
      </c>
      <c r="O2931" s="80" t="e">
        <v>#N/A</v>
      </c>
      <c r="P2931" s="80" t="e">
        <v>#N/A</v>
      </c>
      <c r="Q2931" s="80" t="e">
        <v>#N/A</v>
      </c>
      <c r="R2931" s="80">
        <v>0</v>
      </c>
      <c r="S2931" s="80">
        <v>1</v>
      </c>
      <c r="T2931" s="80" t="e">
        <v>#N/A</v>
      </c>
      <c r="U2931" s="7" t="e">
        <v>#N/A</v>
      </c>
      <c r="V2931" s="80" t="e">
        <v>#N/A</v>
      </c>
      <c r="W2931" s="80" t="e">
        <v>#N/A</v>
      </c>
      <c r="X2931" s="80" t="e">
        <v>#N/A</v>
      </c>
      <c r="Y2931" s="7" t="e">
        <v>#N/A</v>
      </c>
      <c r="Z2931" s="7">
        <f t="shared" si="361"/>
        <v>1</v>
      </c>
      <c r="AA2931" s="7">
        <f t="shared" si="362"/>
        <v>0</v>
      </c>
      <c r="AB2931" s="7" t="b">
        <f t="shared" si="363"/>
        <v>0</v>
      </c>
      <c r="AC2931" s="7" t="b">
        <f t="shared" si="364"/>
        <v>1</v>
      </c>
      <c r="AD2931" s="7" t="b">
        <f t="shared" si="365"/>
        <v>1</v>
      </c>
      <c r="AE2931" s="7" t="b">
        <f t="shared" si="366"/>
        <v>0</v>
      </c>
      <c r="AF2931" s="7" t="b">
        <f t="shared" si="367"/>
        <v>1</v>
      </c>
      <c r="AH2931" t="b">
        <f>AND(Table252102[[#This Row],[Developmental toxicity]:[Reproductive toxicity]])</f>
        <v>0</v>
      </c>
    </row>
    <row r="2932" spans="1:34" x14ac:dyDescent="0.25">
      <c r="A2932" s="3">
        <f t="shared" si="360"/>
        <v>2931</v>
      </c>
      <c r="B2932" s="86"/>
      <c r="C2932" s="18" t="s">
        <v>11591</v>
      </c>
      <c r="D2932" s="18" t="s">
        <v>11590</v>
      </c>
      <c r="E2932" s="70" t="s">
        <v>14944</v>
      </c>
      <c r="F2932" s="18" t="s">
        <v>14945</v>
      </c>
      <c r="G2932" s="18" t="s">
        <v>14946</v>
      </c>
      <c r="H2932" s="18" t="s">
        <v>14947</v>
      </c>
      <c r="I2932" s="18" t="s">
        <v>14948</v>
      </c>
      <c r="J2932" s="88"/>
      <c r="K2932" s="80" t="e">
        <v>#N/A</v>
      </c>
      <c r="L2932" s="80" t="e">
        <v>#N/A</v>
      </c>
      <c r="M2932" s="80" t="e">
        <v>#N/A</v>
      </c>
      <c r="N2932" s="80" t="e">
        <v>#N/A</v>
      </c>
      <c r="O2932" s="80" t="e">
        <v>#N/A</v>
      </c>
      <c r="P2932" s="80" t="e">
        <v>#N/A</v>
      </c>
      <c r="Q2932" s="80" t="e">
        <v>#N/A</v>
      </c>
      <c r="R2932" s="80" t="e">
        <v>#N/A</v>
      </c>
      <c r="S2932" s="80" t="e">
        <v>#N/A</v>
      </c>
      <c r="T2932" s="80" t="e">
        <v>#N/A</v>
      </c>
      <c r="U2932" s="7" t="e">
        <v>#N/A</v>
      </c>
      <c r="V2932" s="80" t="e">
        <v>#N/A</v>
      </c>
      <c r="W2932" s="18">
        <v>1</v>
      </c>
      <c r="X2932" s="18">
        <v>1</v>
      </c>
      <c r="Y2932" s="7" t="e">
        <v>#N/A</v>
      </c>
      <c r="Z2932" s="7">
        <f t="shared" si="361"/>
        <v>1</v>
      </c>
      <c r="AA2932" s="7">
        <f t="shared" si="362"/>
        <v>1</v>
      </c>
      <c r="AB2932" s="7" t="b">
        <f t="shared" si="363"/>
        <v>1</v>
      </c>
      <c r="AC2932" s="7" t="b">
        <f t="shared" si="364"/>
        <v>1</v>
      </c>
      <c r="AD2932" s="7" t="b">
        <f t="shared" si="365"/>
        <v>0</v>
      </c>
      <c r="AE2932" s="7" t="b">
        <f t="shared" si="366"/>
        <v>1</v>
      </c>
      <c r="AF2932" s="7" t="b">
        <f t="shared" si="367"/>
        <v>0</v>
      </c>
      <c r="AH2932" t="b">
        <f>AND(Table252102[[#This Row],[Developmental toxicity]:[Reproductive toxicity]])</f>
        <v>1</v>
      </c>
    </row>
    <row r="2933" spans="1:34" x14ac:dyDescent="0.25">
      <c r="A2933" s="3">
        <f t="shared" si="360"/>
        <v>2932</v>
      </c>
      <c r="B2933" s="86"/>
      <c r="C2933" s="18" t="s">
        <v>11174</v>
      </c>
      <c r="D2933" s="18" t="s">
        <v>11173</v>
      </c>
      <c r="E2933" s="70" t="s">
        <v>14179</v>
      </c>
      <c r="F2933" s="18" t="s">
        <v>14180</v>
      </c>
      <c r="G2933" s="18" t="s">
        <v>14181</v>
      </c>
      <c r="H2933" s="18" t="s">
        <v>14182</v>
      </c>
      <c r="I2933" s="18" t="s">
        <v>14183</v>
      </c>
      <c r="J2933" s="88"/>
      <c r="K2933" s="80" t="e">
        <v>#N/A</v>
      </c>
      <c r="L2933" s="80" t="e">
        <v>#N/A</v>
      </c>
      <c r="M2933" s="80" t="e">
        <v>#N/A</v>
      </c>
      <c r="N2933" s="80" t="e">
        <v>#N/A</v>
      </c>
      <c r="O2933" s="80" t="e">
        <v>#N/A</v>
      </c>
      <c r="P2933" s="80" t="e">
        <v>#N/A</v>
      </c>
      <c r="Q2933" s="80" t="e">
        <v>#N/A</v>
      </c>
      <c r="R2933" s="80" t="e">
        <v>#N/A</v>
      </c>
      <c r="S2933" s="80" t="e">
        <v>#N/A</v>
      </c>
      <c r="T2933" s="80" t="e">
        <v>#N/A</v>
      </c>
      <c r="U2933" s="7" t="e">
        <v>#N/A</v>
      </c>
      <c r="V2933" s="80" t="e">
        <v>#N/A</v>
      </c>
      <c r="W2933" s="18">
        <v>1</v>
      </c>
      <c r="X2933" s="18" t="e">
        <v>#N/A</v>
      </c>
      <c r="Y2933" s="7" t="e">
        <v>#N/A</v>
      </c>
      <c r="Z2933" s="7">
        <f t="shared" si="361"/>
        <v>1</v>
      </c>
      <c r="AA2933" s="7">
        <f t="shared" si="362"/>
        <v>1</v>
      </c>
      <c r="AB2933" s="7" t="b">
        <f t="shared" si="363"/>
        <v>0</v>
      </c>
      <c r="AC2933" s="7" t="b">
        <f t="shared" si="364"/>
        <v>1</v>
      </c>
      <c r="AD2933" s="7" t="b">
        <f t="shared" si="365"/>
        <v>0</v>
      </c>
      <c r="AE2933" s="7" t="b">
        <f t="shared" si="366"/>
        <v>1</v>
      </c>
      <c r="AF2933" s="7" t="b">
        <f t="shared" si="367"/>
        <v>0</v>
      </c>
      <c r="AH2933" t="b">
        <f>AND(Table252102[[#This Row],[Developmental toxicity]:[Reproductive toxicity]])</f>
        <v>0</v>
      </c>
    </row>
    <row r="2934" spans="1:34" x14ac:dyDescent="0.25">
      <c r="A2934" s="3">
        <f t="shared" si="360"/>
        <v>2933</v>
      </c>
      <c r="B2934" s="86"/>
      <c r="C2934" s="18" t="s">
        <v>11151</v>
      </c>
      <c r="D2934" s="18" t="s">
        <v>17817</v>
      </c>
      <c r="E2934" s="70" t="s">
        <v>18090</v>
      </c>
      <c r="F2934" s="18" t="s">
        <v>18008</v>
      </c>
      <c r="G2934" s="18" t="s">
        <v>18188</v>
      </c>
      <c r="H2934" s="18" t="s">
        <v>18189</v>
      </c>
      <c r="I2934" s="18" t="s">
        <v>18190</v>
      </c>
      <c r="J2934" s="88"/>
      <c r="K2934" s="80" t="e">
        <v>#N/A</v>
      </c>
      <c r="L2934" s="80" t="e">
        <v>#N/A</v>
      </c>
      <c r="M2934" s="80" t="e">
        <v>#N/A</v>
      </c>
      <c r="N2934" s="80" t="e">
        <v>#N/A</v>
      </c>
      <c r="O2934" s="80" t="e">
        <v>#N/A</v>
      </c>
      <c r="P2934" s="80" t="e">
        <v>#N/A</v>
      </c>
      <c r="Q2934" s="80" t="e">
        <v>#N/A</v>
      </c>
      <c r="R2934" s="80" t="e">
        <v>#N/A</v>
      </c>
      <c r="S2934" s="80" t="e">
        <v>#N/A</v>
      </c>
      <c r="T2934" s="80" t="e">
        <v>#N/A</v>
      </c>
      <c r="U2934" s="7" t="e">
        <v>#N/A</v>
      </c>
      <c r="V2934" s="80" t="e">
        <v>#N/A</v>
      </c>
      <c r="W2934" s="18">
        <v>1</v>
      </c>
      <c r="X2934" s="18" t="e">
        <v>#N/A</v>
      </c>
      <c r="Y2934" s="7" t="e">
        <v>#N/A</v>
      </c>
      <c r="Z2934" s="7">
        <f t="shared" si="361"/>
        <v>1</v>
      </c>
      <c r="AA2934" s="7">
        <f t="shared" si="362"/>
        <v>1</v>
      </c>
      <c r="AB2934" s="7" t="b">
        <f t="shared" si="363"/>
        <v>0</v>
      </c>
      <c r="AC2934" s="7" t="b">
        <f t="shared" si="364"/>
        <v>1</v>
      </c>
      <c r="AD2934" s="7" t="b">
        <f t="shared" si="365"/>
        <v>0</v>
      </c>
      <c r="AE2934" s="7" t="b">
        <f t="shared" si="366"/>
        <v>1</v>
      </c>
      <c r="AF2934" s="7" t="b">
        <f t="shared" si="367"/>
        <v>0</v>
      </c>
      <c r="AH2934" t="b">
        <f>AND(Table252102[[#This Row],[Developmental toxicity]:[Reproductive toxicity]])</f>
        <v>0</v>
      </c>
    </row>
    <row r="2935" spans="1:34" x14ac:dyDescent="0.25">
      <c r="A2935" s="3">
        <f t="shared" si="360"/>
        <v>2934</v>
      </c>
      <c r="B2935" s="86" t="s">
        <v>1440</v>
      </c>
      <c r="C2935" s="71" t="s">
        <v>1879</v>
      </c>
      <c r="D2935" s="71" t="s">
        <v>1880</v>
      </c>
      <c r="E2935" s="79" t="s">
        <v>7087</v>
      </c>
      <c r="F2935" s="80" t="s">
        <v>1901</v>
      </c>
      <c r="G2935" s="80" t="s">
        <v>1900</v>
      </c>
      <c r="H2935" s="17" t="s">
        <v>7195</v>
      </c>
      <c r="I2935" s="17" t="s">
        <v>7196</v>
      </c>
      <c r="J2935" s="88" t="s">
        <v>1921</v>
      </c>
      <c r="K2935" s="80" t="e">
        <v>#N/A</v>
      </c>
      <c r="L2935" s="80" t="e">
        <v>#N/A</v>
      </c>
      <c r="M2935" s="80" t="e">
        <v>#N/A</v>
      </c>
      <c r="N2935" s="80" t="e">
        <v>#N/A</v>
      </c>
      <c r="O2935" s="80" t="e">
        <v>#N/A</v>
      </c>
      <c r="P2935" s="80" t="e">
        <v>#N/A</v>
      </c>
      <c r="Q2935" s="80" t="e">
        <v>#N/A</v>
      </c>
      <c r="R2935" s="80" t="e">
        <v>#N/A</v>
      </c>
      <c r="S2935" s="80">
        <v>1</v>
      </c>
      <c r="T2935" s="80" t="e">
        <v>#N/A</v>
      </c>
      <c r="U2935" s="7" t="e">
        <v>#N/A</v>
      </c>
      <c r="V2935" s="80" t="e">
        <v>#N/A</v>
      </c>
      <c r="W2935" s="80" t="e">
        <v>#N/A</v>
      </c>
      <c r="X2935" s="80" t="e">
        <v>#N/A</v>
      </c>
      <c r="Y2935" s="7" t="e">
        <v>#N/A</v>
      </c>
      <c r="Z2935" s="7">
        <f t="shared" si="361"/>
        <v>1</v>
      </c>
      <c r="AA2935" s="7">
        <f t="shared" si="362"/>
        <v>1</v>
      </c>
      <c r="AB2935" s="7" t="b">
        <f t="shared" si="363"/>
        <v>0</v>
      </c>
      <c r="AC2935" s="7" t="b">
        <f t="shared" si="364"/>
        <v>1</v>
      </c>
      <c r="AD2935" s="7" t="b">
        <f t="shared" si="365"/>
        <v>1</v>
      </c>
      <c r="AE2935" s="7" t="b">
        <f t="shared" si="366"/>
        <v>0</v>
      </c>
      <c r="AF2935" s="7" t="b">
        <f t="shared" si="367"/>
        <v>1</v>
      </c>
      <c r="AH2935" t="b">
        <f>AND(Table252102[[#This Row],[Developmental toxicity]:[Reproductive toxicity]])</f>
        <v>0</v>
      </c>
    </row>
    <row r="2936" spans="1:34" x14ac:dyDescent="0.25">
      <c r="A2936" s="3">
        <f t="shared" ref="A2936:A2999" si="368">ROW(A2935)</f>
        <v>2935</v>
      </c>
      <c r="B2936" s="86"/>
      <c r="C2936" s="18" t="s">
        <v>11821</v>
      </c>
      <c r="D2936" s="18" t="s">
        <v>11820</v>
      </c>
      <c r="E2936" s="70" t="s">
        <v>15379</v>
      </c>
      <c r="F2936" s="18" t="s">
        <v>15380</v>
      </c>
      <c r="G2936" s="18" t="s">
        <v>15381</v>
      </c>
      <c r="H2936" s="18" t="s">
        <v>15381</v>
      </c>
      <c r="I2936" s="18" t="s">
        <v>15382</v>
      </c>
      <c r="J2936" s="88"/>
      <c r="K2936" s="80" t="e">
        <v>#N/A</v>
      </c>
      <c r="L2936" s="80" t="e">
        <v>#N/A</v>
      </c>
      <c r="M2936" s="80" t="e">
        <v>#N/A</v>
      </c>
      <c r="N2936" s="80" t="e">
        <v>#N/A</v>
      </c>
      <c r="O2936" s="80" t="e">
        <v>#N/A</v>
      </c>
      <c r="P2936" s="80" t="e">
        <v>#N/A</v>
      </c>
      <c r="Q2936" s="80" t="e">
        <v>#N/A</v>
      </c>
      <c r="R2936" s="80" t="e">
        <v>#N/A</v>
      </c>
      <c r="S2936" s="80" t="e">
        <v>#N/A</v>
      </c>
      <c r="T2936" s="80" t="e">
        <v>#N/A</v>
      </c>
      <c r="U2936" s="7" t="e">
        <v>#N/A</v>
      </c>
      <c r="V2936" s="80" t="e">
        <v>#N/A</v>
      </c>
      <c r="W2936" s="18">
        <v>0</v>
      </c>
      <c r="X2936" s="18" t="e">
        <v>#N/A</v>
      </c>
      <c r="Y2936" s="7" t="e">
        <v>#N/A</v>
      </c>
      <c r="Z2936" s="7">
        <f t="shared" ref="Z2936:Z2999" si="369">IF(COUNTIF(K2936:Y2936,1)&gt;0,1,0)</f>
        <v>0</v>
      </c>
      <c r="AA2936" s="7">
        <f t="shared" ref="AA2936:AA2999" si="370">IF(COUNTIF(K2936:Y2936,1)&gt;COUNTIF(K2936:Y2936,0),1,0)</f>
        <v>0</v>
      </c>
      <c r="AB2936" s="7" t="b">
        <f t="shared" ref="AB2936:AB2999" si="371">OR(IF(COUNT(K2936)&gt;0,TRUE,FALSE),IF(COUNT(M2936)&gt;0,TRUE,FALSE),IF(COUNT(T2936:V2936)&gt;0,TRUE,FALSE),IF(COUNT(X2936:Y2936)&gt;0,TRUE,FALSE))</f>
        <v>0</v>
      </c>
      <c r="AC2936" s="7" t="b">
        <f t="shared" ref="AC2936:AC2999" si="372">OR(IF(COUNT(N2936:S2936)&gt;0,TRUE,FALSE),IF(COUNT(W2936)&gt;0,TRUE,FALSE))</f>
        <v>1</v>
      </c>
      <c r="AD2936" s="7" t="b">
        <f t="shared" ref="AD2936:AD2999" si="373">OR(IF(COUNT(T2936:V2936)&gt;0,TRUE,FALSE),IF(COUNT(P2936:S2936)&gt;0,TRUE,FALSE))</f>
        <v>0</v>
      </c>
      <c r="AE2936" s="7" t="b">
        <f t="shared" ref="AE2936:AE2999" si="374">OR(IF(COUNT(K2936)&gt;0,TRUE,FALSE),,IF(COUNT(W2936)&gt;0,TRUE,FALSE),IF(COUNT(M2936:O2936)&gt;0,TRUE,FALSE))</f>
        <v>1</v>
      </c>
      <c r="AF2936" s="7" t="b">
        <f t="shared" ref="AF2936:AF2999" si="375">OR(IF(COUNT(U2936:V2936)&gt;0,TRUE,FALSE),IF(COUNT(M2936)&gt;0,TRUE,FALSE),IF(COUNT(N2936:S2936)&gt;0,TRUE,FALSE))</f>
        <v>0</v>
      </c>
      <c r="AH2936" t="b">
        <f>AND(Table252102[[#This Row],[Developmental toxicity]:[Reproductive toxicity]])</f>
        <v>0</v>
      </c>
    </row>
    <row r="2937" spans="1:34" x14ac:dyDescent="0.25">
      <c r="A2937" s="3">
        <f t="shared" si="368"/>
        <v>2936</v>
      </c>
      <c r="B2937" s="86" t="s">
        <v>1440</v>
      </c>
      <c r="C2937" s="71" t="s">
        <v>1883</v>
      </c>
      <c r="D2937" s="71" t="s">
        <v>1884</v>
      </c>
      <c r="E2937" s="79" t="s">
        <v>7089</v>
      </c>
      <c r="F2937" s="80" t="s">
        <v>1905</v>
      </c>
      <c r="G2937" s="80" t="s">
        <v>1904</v>
      </c>
      <c r="H2937" s="17" t="s">
        <v>7198</v>
      </c>
      <c r="I2937" s="17" t="s">
        <v>7199</v>
      </c>
      <c r="J2937" s="88" t="s">
        <v>1921</v>
      </c>
      <c r="K2937" s="80" t="e">
        <v>#N/A</v>
      </c>
      <c r="L2937" s="80" t="e">
        <v>#N/A</v>
      </c>
      <c r="M2937" s="80" t="e">
        <v>#N/A</v>
      </c>
      <c r="N2937" s="80" t="e">
        <v>#N/A</v>
      </c>
      <c r="O2937" s="80" t="e">
        <v>#N/A</v>
      </c>
      <c r="P2937" s="80" t="e">
        <v>#N/A</v>
      </c>
      <c r="Q2937" s="80" t="e">
        <v>#N/A</v>
      </c>
      <c r="R2937" s="80" t="e">
        <v>#N/A</v>
      </c>
      <c r="S2937" s="80">
        <v>1</v>
      </c>
      <c r="T2937" s="80" t="e">
        <v>#N/A</v>
      </c>
      <c r="U2937" s="7" t="e">
        <v>#N/A</v>
      </c>
      <c r="V2937" s="80" t="e">
        <v>#N/A</v>
      </c>
      <c r="W2937" s="80" t="e">
        <v>#N/A</v>
      </c>
      <c r="X2937" s="80" t="e">
        <v>#N/A</v>
      </c>
      <c r="Y2937" s="7" t="e">
        <v>#N/A</v>
      </c>
      <c r="Z2937" s="7">
        <f t="shared" si="369"/>
        <v>1</v>
      </c>
      <c r="AA2937" s="7">
        <f t="shared" si="370"/>
        <v>1</v>
      </c>
      <c r="AB2937" s="7" t="b">
        <f t="shared" si="371"/>
        <v>0</v>
      </c>
      <c r="AC2937" s="7" t="b">
        <f t="shared" si="372"/>
        <v>1</v>
      </c>
      <c r="AD2937" s="7" t="b">
        <f t="shared" si="373"/>
        <v>1</v>
      </c>
      <c r="AE2937" s="7" t="b">
        <f t="shared" si="374"/>
        <v>0</v>
      </c>
      <c r="AF2937" s="7" t="b">
        <f t="shared" si="375"/>
        <v>1</v>
      </c>
      <c r="AH2937" t="b">
        <f>AND(Table252102[[#This Row],[Developmental toxicity]:[Reproductive toxicity]])</f>
        <v>0</v>
      </c>
    </row>
    <row r="2938" spans="1:34" x14ac:dyDescent="0.25">
      <c r="A2938" s="3">
        <f t="shared" si="368"/>
        <v>2937</v>
      </c>
      <c r="B2938" s="86" t="s">
        <v>1440</v>
      </c>
      <c r="C2938" s="18" t="s">
        <v>2128</v>
      </c>
      <c r="D2938" s="18" t="s">
        <v>3020</v>
      </c>
      <c r="E2938" s="79" t="s">
        <v>7409</v>
      </c>
      <c r="F2938" s="17" t="s">
        <v>8257</v>
      </c>
      <c r="G2938" s="17" t="s">
        <v>9304</v>
      </c>
      <c r="H2938" s="17" t="s">
        <v>9304</v>
      </c>
      <c r="I2938" s="17" t="s">
        <v>9305</v>
      </c>
      <c r="J2938" s="88"/>
      <c r="K2938" s="80" t="e">
        <v>#N/A</v>
      </c>
      <c r="L2938" s="80" t="e">
        <v>#N/A</v>
      </c>
      <c r="M2938" s="80" t="e">
        <v>#N/A</v>
      </c>
      <c r="N2938" s="80" t="e">
        <v>#N/A</v>
      </c>
      <c r="O2938" s="80" t="e">
        <v>#N/A</v>
      </c>
      <c r="P2938" s="80" t="e">
        <v>#N/A</v>
      </c>
      <c r="Q2938" s="80" t="e">
        <v>#N/A</v>
      </c>
      <c r="R2938" s="80" t="e">
        <v>#N/A</v>
      </c>
      <c r="S2938" s="80" t="e">
        <v>#N/A</v>
      </c>
      <c r="T2938" s="80">
        <v>0</v>
      </c>
      <c r="U2938" s="7">
        <v>1</v>
      </c>
      <c r="V2938" s="80" t="e">
        <v>#N/A</v>
      </c>
      <c r="W2938" s="18">
        <v>1</v>
      </c>
      <c r="X2938" s="18">
        <v>1</v>
      </c>
      <c r="Y2938" s="7" t="e">
        <v>#N/A</v>
      </c>
      <c r="Z2938" s="7">
        <f t="shared" si="369"/>
        <v>1</v>
      </c>
      <c r="AA2938" s="7">
        <f t="shared" si="370"/>
        <v>1</v>
      </c>
      <c r="AB2938" s="7" t="b">
        <f t="shared" si="371"/>
        <v>1</v>
      </c>
      <c r="AC2938" s="7" t="b">
        <f t="shared" si="372"/>
        <v>1</v>
      </c>
      <c r="AD2938" s="7" t="b">
        <f t="shared" si="373"/>
        <v>1</v>
      </c>
      <c r="AE2938" s="7" t="b">
        <f t="shared" si="374"/>
        <v>1</v>
      </c>
      <c r="AF2938" s="7" t="b">
        <f t="shared" si="375"/>
        <v>1</v>
      </c>
      <c r="AH2938" t="b">
        <f>AND(Table252102[[#This Row],[Developmental toxicity]:[Reproductive toxicity]])</f>
        <v>1</v>
      </c>
    </row>
    <row r="2939" spans="1:34" x14ac:dyDescent="0.25">
      <c r="A2939" s="3">
        <f t="shared" si="368"/>
        <v>2938</v>
      </c>
      <c r="B2939" s="86"/>
      <c r="C2939" s="18" t="s">
        <v>11420</v>
      </c>
      <c r="D2939" s="18" t="s">
        <v>11419</v>
      </c>
      <c r="E2939" s="70" t="s">
        <v>14633</v>
      </c>
      <c r="F2939" s="18" t="s">
        <v>14634</v>
      </c>
      <c r="G2939" s="18" t="s">
        <v>14635</v>
      </c>
      <c r="H2939" s="18" t="s">
        <v>14635</v>
      </c>
      <c r="I2939" s="18" t="s">
        <v>14636</v>
      </c>
      <c r="J2939" s="88"/>
      <c r="K2939" s="80" t="e">
        <v>#N/A</v>
      </c>
      <c r="L2939" s="80" t="e">
        <v>#N/A</v>
      </c>
      <c r="M2939" s="80" t="e">
        <v>#N/A</v>
      </c>
      <c r="N2939" s="80" t="e">
        <v>#N/A</v>
      </c>
      <c r="O2939" s="80" t="e">
        <v>#N/A</v>
      </c>
      <c r="P2939" s="80" t="e">
        <v>#N/A</v>
      </c>
      <c r="Q2939" s="80" t="e">
        <v>#N/A</v>
      </c>
      <c r="R2939" s="80" t="e">
        <v>#N/A</v>
      </c>
      <c r="S2939" s="80" t="e">
        <v>#N/A</v>
      </c>
      <c r="T2939" s="80" t="e">
        <v>#N/A</v>
      </c>
      <c r="U2939" s="7" t="e">
        <v>#N/A</v>
      </c>
      <c r="V2939" s="80" t="e">
        <v>#N/A</v>
      </c>
      <c r="W2939" s="18">
        <v>1</v>
      </c>
      <c r="X2939" s="18" t="e">
        <v>#N/A</v>
      </c>
      <c r="Y2939" s="7" t="e">
        <v>#N/A</v>
      </c>
      <c r="Z2939" s="7">
        <f t="shared" si="369"/>
        <v>1</v>
      </c>
      <c r="AA2939" s="7">
        <f t="shared" si="370"/>
        <v>1</v>
      </c>
      <c r="AB2939" s="7" t="b">
        <f t="shared" si="371"/>
        <v>0</v>
      </c>
      <c r="AC2939" s="7" t="b">
        <f t="shared" si="372"/>
        <v>1</v>
      </c>
      <c r="AD2939" s="7" t="b">
        <f t="shared" si="373"/>
        <v>0</v>
      </c>
      <c r="AE2939" s="7" t="b">
        <f t="shared" si="374"/>
        <v>1</v>
      </c>
      <c r="AF2939" s="7" t="b">
        <f t="shared" si="375"/>
        <v>0</v>
      </c>
      <c r="AH2939" t="b">
        <f>AND(Table252102[[#This Row],[Developmental toxicity]:[Reproductive toxicity]])</f>
        <v>0</v>
      </c>
    </row>
    <row r="2940" spans="1:34" x14ac:dyDescent="0.25">
      <c r="A2940" s="3">
        <f t="shared" si="368"/>
        <v>2939</v>
      </c>
      <c r="B2940" s="86"/>
      <c r="C2940" s="18" t="s">
        <v>10880</v>
      </c>
      <c r="D2940" s="18" t="s">
        <v>17802</v>
      </c>
      <c r="E2940" s="70" t="s">
        <v>18079</v>
      </c>
      <c r="F2940" s="18" t="s">
        <v>17997</v>
      </c>
      <c r="G2940" s="18" t="s">
        <v>18163</v>
      </c>
      <c r="H2940" s="18" t="s">
        <v>18164</v>
      </c>
      <c r="I2940" s="18" t="s">
        <v>18165</v>
      </c>
      <c r="J2940" s="88"/>
      <c r="K2940" s="80" t="e">
        <v>#N/A</v>
      </c>
      <c r="L2940" s="80" t="e">
        <v>#N/A</v>
      </c>
      <c r="M2940" s="80" t="e">
        <v>#N/A</v>
      </c>
      <c r="N2940" s="80" t="e">
        <v>#N/A</v>
      </c>
      <c r="O2940" s="80" t="e">
        <v>#N/A</v>
      </c>
      <c r="P2940" s="80" t="e">
        <v>#N/A</v>
      </c>
      <c r="Q2940" s="80" t="e">
        <v>#N/A</v>
      </c>
      <c r="R2940" s="80" t="e">
        <v>#N/A</v>
      </c>
      <c r="S2940" s="80" t="e">
        <v>#N/A</v>
      </c>
      <c r="T2940" s="80" t="e">
        <v>#N/A</v>
      </c>
      <c r="U2940" s="7" t="e">
        <v>#N/A</v>
      </c>
      <c r="V2940" s="80" t="e">
        <v>#N/A</v>
      </c>
      <c r="W2940" s="18">
        <v>1</v>
      </c>
      <c r="X2940" s="18" t="e">
        <v>#N/A</v>
      </c>
      <c r="Y2940" s="7" t="e">
        <v>#N/A</v>
      </c>
      <c r="Z2940" s="7">
        <f t="shared" si="369"/>
        <v>1</v>
      </c>
      <c r="AA2940" s="7">
        <f t="shared" si="370"/>
        <v>1</v>
      </c>
      <c r="AB2940" s="7" t="b">
        <f t="shared" si="371"/>
        <v>0</v>
      </c>
      <c r="AC2940" s="7" t="b">
        <f t="shared" si="372"/>
        <v>1</v>
      </c>
      <c r="AD2940" s="7" t="b">
        <f t="shared" si="373"/>
        <v>0</v>
      </c>
      <c r="AE2940" s="7" t="b">
        <f t="shared" si="374"/>
        <v>1</v>
      </c>
      <c r="AF2940" s="7" t="b">
        <f t="shared" si="375"/>
        <v>0</v>
      </c>
      <c r="AH2940" t="b">
        <f>AND(Table252102[[#This Row],[Developmental toxicity]:[Reproductive toxicity]])</f>
        <v>0</v>
      </c>
    </row>
    <row r="2941" spans="1:34" x14ac:dyDescent="0.25">
      <c r="A2941" s="3">
        <f t="shared" si="368"/>
        <v>2940</v>
      </c>
      <c r="B2941" s="86" t="s">
        <v>1440</v>
      </c>
      <c r="C2941" s="71" t="s">
        <v>1676</v>
      </c>
      <c r="D2941" s="71" t="s">
        <v>1677</v>
      </c>
      <c r="E2941" s="79" t="s">
        <v>7050</v>
      </c>
      <c r="F2941" s="80" t="s">
        <v>1720</v>
      </c>
      <c r="G2941" s="80" t="s">
        <v>1719</v>
      </c>
      <c r="H2941" s="17" t="s">
        <v>7149</v>
      </c>
      <c r="I2941" s="17" t="s">
        <v>7150</v>
      </c>
      <c r="J2941" s="88" t="s">
        <v>1749</v>
      </c>
      <c r="K2941" s="80" t="e">
        <v>#N/A</v>
      </c>
      <c r="L2941" s="80" t="e">
        <v>#N/A</v>
      </c>
      <c r="M2941" s="80" t="e">
        <v>#N/A</v>
      </c>
      <c r="N2941" s="80" t="e">
        <v>#N/A</v>
      </c>
      <c r="O2941" s="80" t="e">
        <v>#N/A</v>
      </c>
      <c r="P2941" s="80">
        <v>1</v>
      </c>
      <c r="Q2941" s="80" t="e">
        <v>#N/A</v>
      </c>
      <c r="R2941" s="80" t="e">
        <v>#N/A</v>
      </c>
      <c r="S2941" s="80" t="e">
        <v>#N/A</v>
      </c>
      <c r="T2941" s="80" t="e">
        <v>#N/A</v>
      </c>
      <c r="U2941" s="7" t="e">
        <v>#N/A</v>
      </c>
      <c r="V2941" s="80" t="e">
        <v>#N/A</v>
      </c>
      <c r="W2941" s="18">
        <v>1</v>
      </c>
      <c r="X2941" s="18" t="e">
        <v>#N/A</v>
      </c>
      <c r="Y2941" s="7" t="e">
        <v>#N/A</v>
      </c>
      <c r="Z2941" s="7">
        <f t="shared" si="369"/>
        <v>1</v>
      </c>
      <c r="AA2941" s="7">
        <f t="shared" si="370"/>
        <v>1</v>
      </c>
      <c r="AB2941" s="7" t="b">
        <f t="shared" si="371"/>
        <v>0</v>
      </c>
      <c r="AC2941" s="7" t="b">
        <f t="shared" si="372"/>
        <v>1</v>
      </c>
      <c r="AD2941" s="7" t="b">
        <f t="shared" si="373"/>
        <v>1</v>
      </c>
      <c r="AE2941" s="7" t="b">
        <f t="shared" si="374"/>
        <v>1</v>
      </c>
      <c r="AF2941" s="7" t="b">
        <f t="shared" si="375"/>
        <v>1</v>
      </c>
      <c r="AH2941" t="b">
        <f>AND(Table252102[[#This Row],[Developmental toxicity]:[Reproductive toxicity]])</f>
        <v>0</v>
      </c>
    </row>
    <row r="2942" spans="1:34" x14ac:dyDescent="0.25">
      <c r="A2942" s="3">
        <f t="shared" si="368"/>
        <v>2941</v>
      </c>
      <c r="B2942" s="86"/>
      <c r="C2942" s="18" t="s">
        <v>10847</v>
      </c>
      <c r="D2942" s="18" t="s">
        <v>10846</v>
      </c>
      <c r="E2942" s="70" t="s">
        <v>13565</v>
      </c>
      <c r="F2942" s="18" t="s">
        <v>13566</v>
      </c>
      <c r="G2942" s="18" t="s">
        <v>13567</v>
      </c>
      <c r="H2942" s="18" t="s">
        <v>13568</v>
      </c>
      <c r="I2942" s="18" t="s">
        <v>13569</v>
      </c>
      <c r="J2942" s="88"/>
      <c r="K2942" s="80" t="e">
        <v>#N/A</v>
      </c>
      <c r="L2942" s="80" t="e">
        <v>#N/A</v>
      </c>
      <c r="M2942" s="80" t="e">
        <v>#N/A</v>
      </c>
      <c r="N2942" s="80" t="e">
        <v>#N/A</v>
      </c>
      <c r="O2942" s="80" t="e">
        <v>#N/A</v>
      </c>
      <c r="P2942" s="80" t="e">
        <v>#N/A</v>
      </c>
      <c r="Q2942" s="80" t="e">
        <v>#N/A</v>
      </c>
      <c r="R2942" s="80" t="e">
        <v>#N/A</v>
      </c>
      <c r="S2942" s="80" t="e">
        <v>#N/A</v>
      </c>
      <c r="T2942" s="80" t="e">
        <v>#N/A</v>
      </c>
      <c r="U2942" s="7" t="e">
        <v>#N/A</v>
      </c>
      <c r="V2942" s="80" t="e">
        <v>#N/A</v>
      </c>
      <c r="W2942" s="18">
        <v>1</v>
      </c>
      <c r="X2942" s="18" t="e">
        <v>#N/A</v>
      </c>
      <c r="Y2942" s="7" t="e">
        <v>#N/A</v>
      </c>
      <c r="Z2942" s="7">
        <f t="shared" si="369"/>
        <v>1</v>
      </c>
      <c r="AA2942" s="7">
        <f t="shared" si="370"/>
        <v>1</v>
      </c>
      <c r="AB2942" s="7" t="b">
        <f t="shared" si="371"/>
        <v>0</v>
      </c>
      <c r="AC2942" s="7" t="b">
        <f t="shared" si="372"/>
        <v>1</v>
      </c>
      <c r="AD2942" s="7" t="b">
        <f t="shared" si="373"/>
        <v>0</v>
      </c>
      <c r="AE2942" s="7" t="b">
        <f t="shared" si="374"/>
        <v>1</v>
      </c>
      <c r="AF2942" s="7" t="b">
        <f t="shared" si="375"/>
        <v>0</v>
      </c>
      <c r="AH2942" t="b">
        <f>AND(Table252102[[#This Row],[Developmental toxicity]:[Reproductive toxicity]])</f>
        <v>0</v>
      </c>
    </row>
    <row r="2943" spans="1:34" x14ac:dyDescent="0.25">
      <c r="A2943" s="3">
        <f t="shared" si="368"/>
        <v>2942</v>
      </c>
      <c r="B2943" s="86"/>
      <c r="C2943" s="18" t="s">
        <v>11386</v>
      </c>
      <c r="D2943" s="18" t="s">
        <v>11385</v>
      </c>
      <c r="E2943" s="70" t="s">
        <v>14571</v>
      </c>
      <c r="F2943" s="18" t="s">
        <v>14572</v>
      </c>
      <c r="G2943" s="18" t="s">
        <v>14573</v>
      </c>
      <c r="H2943" s="18" t="s">
        <v>14574</v>
      </c>
      <c r="I2943" s="18" t="s">
        <v>14575</v>
      </c>
      <c r="J2943" s="88"/>
      <c r="K2943" s="80" t="e">
        <v>#N/A</v>
      </c>
      <c r="L2943" s="80" t="e">
        <v>#N/A</v>
      </c>
      <c r="M2943" s="80" t="e">
        <v>#N/A</v>
      </c>
      <c r="N2943" s="80" t="e">
        <v>#N/A</v>
      </c>
      <c r="O2943" s="80" t="e">
        <v>#N/A</v>
      </c>
      <c r="P2943" s="80" t="e">
        <v>#N/A</v>
      </c>
      <c r="Q2943" s="80" t="e">
        <v>#N/A</v>
      </c>
      <c r="R2943" s="80" t="e">
        <v>#N/A</v>
      </c>
      <c r="S2943" s="80" t="e">
        <v>#N/A</v>
      </c>
      <c r="T2943" s="80" t="e">
        <v>#N/A</v>
      </c>
      <c r="U2943" s="7" t="e">
        <v>#N/A</v>
      </c>
      <c r="V2943" s="80" t="e">
        <v>#N/A</v>
      </c>
      <c r="W2943" s="18">
        <v>1</v>
      </c>
      <c r="X2943" s="18" t="e">
        <v>#N/A</v>
      </c>
      <c r="Y2943" s="7" t="e">
        <v>#N/A</v>
      </c>
      <c r="Z2943" s="7">
        <f t="shared" si="369"/>
        <v>1</v>
      </c>
      <c r="AA2943" s="7">
        <f t="shared" si="370"/>
        <v>1</v>
      </c>
      <c r="AB2943" s="7" t="b">
        <f t="shared" si="371"/>
        <v>0</v>
      </c>
      <c r="AC2943" s="7" t="b">
        <f t="shared" si="372"/>
        <v>1</v>
      </c>
      <c r="AD2943" s="7" t="b">
        <f t="shared" si="373"/>
        <v>0</v>
      </c>
      <c r="AE2943" s="7" t="b">
        <f t="shared" si="374"/>
        <v>1</v>
      </c>
      <c r="AF2943" s="7" t="b">
        <f t="shared" si="375"/>
        <v>0</v>
      </c>
      <c r="AH2943" t="b">
        <f>AND(Table252102[[#This Row],[Developmental toxicity]:[Reproductive toxicity]])</f>
        <v>0</v>
      </c>
    </row>
    <row r="2944" spans="1:34" x14ac:dyDescent="0.25">
      <c r="A2944" s="3">
        <f t="shared" si="368"/>
        <v>2943</v>
      </c>
      <c r="B2944" s="86"/>
      <c r="C2944" s="18" t="s">
        <v>11114</v>
      </c>
      <c r="D2944" s="18" t="s">
        <v>17815</v>
      </c>
      <c r="E2944" s="70" t="s">
        <v>18088</v>
      </c>
      <c r="F2944" s="18" t="s">
        <v>18006</v>
      </c>
      <c r="G2944" s="18" t="s">
        <v>18182</v>
      </c>
      <c r="H2944" s="18" t="s">
        <v>18183</v>
      </c>
      <c r="I2944" s="18" t="s">
        <v>18184</v>
      </c>
      <c r="J2944" s="88"/>
      <c r="K2944" s="80" t="e">
        <v>#N/A</v>
      </c>
      <c r="L2944" s="80" t="e">
        <v>#N/A</v>
      </c>
      <c r="M2944" s="80" t="e">
        <v>#N/A</v>
      </c>
      <c r="N2944" s="80" t="e">
        <v>#N/A</v>
      </c>
      <c r="O2944" s="80" t="e">
        <v>#N/A</v>
      </c>
      <c r="P2944" s="80" t="e">
        <v>#N/A</v>
      </c>
      <c r="Q2944" s="80" t="e">
        <v>#N/A</v>
      </c>
      <c r="R2944" s="80" t="e">
        <v>#N/A</v>
      </c>
      <c r="S2944" s="80" t="e">
        <v>#N/A</v>
      </c>
      <c r="T2944" s="80" t="e">
        <v>#N/A</v>
      </c>
      <c r="U2944" s="7" t="e">
        <v>#N/A</v>
      </c>
      <c r="V2944" s="80" t="e">
        <v>#N/A</v>
      </c>
      <c r="W2944" s="18">
        <v>1</v>
      </c>
      <c r="X2944" s="18" t="e">
        <v>#N/A</v>
      </c>
      <c r="Y2944" s="7" t="e">
        <v>#N/A</v>
      </c>
      <c r="Z2944" s="7">
        <f t="shared" si="369"/>
        <v>1</v>
      </c>
      <c r="AA2944" s="7">
        <f t="shared" si="370"/>
        <v>1</v>
      </c>
      <c r="AB2944" s="7" t="b">
        <f t="shared" si="371"/>
        <v>0</v>
      </c>
      <c r="AC2944" s="7" t="b">
        <f t="shared" si="372"/>
        <v>1</v>
      </c>
      <c r="AD2944" s="7" t="b">
        <f t="shared" si="373"/>
        <v>0</v>
      </c>
      <c r="AE2944" s="7" t="b">
        <f t="shared" si="374"/>
        <v>1</v>
      </c>
      <c r="AF2944" s="7" t="b">
        <f t="shared" si="375"/>
        <v>0</v>
      </c>
      <c r="AH2944" t="b">
        <f>AND(Table252102[[#This Row],[Developmental toxicity]:[Reproductive toxicity]])</f>
        <v>0</v>
      </c>
    </row>
    <row r="2945" spans="1:34" x14ac:dyDescent="0.25">
      <c r="A2945" s="3">
        <f t="shared" si="368"/>
        <v>2944</v>
      </c>
      <c r="B2945" s="86">
        <v>16305</v>
      </c>
      <c r="C2945" s="18" t="s">
        <v>926</v>
      </c>
      <c r="D2945" s="18" t="s">
        <v>271</v>
      </c>
      <c r="E2945" s="70" t="s">
        <v>4076</v>
      </c>
      <c r="F2945" s="18" t="s">
        <v>3901</v>
      </c>
      <c r="G2945" s="18" t="s">
        <v>272</v>
      </c>
      <c r="H2945" s="18" t="s">
        <v>4461</v>
      </c>
      <c r="I2945" s="18" t="s">
        <v>4462</v>
      </c>
      <c r="J2945" s="88" t="s">
        <v>20</v>
      </c>
      <c r="K2945" s="7" t="e">
        <v>#N/A</v>
      </c>
      <c r="L2945" s="80">
        <v>1</v>
      </c>
      <c r="M2945" s="80" t="e">
        <v>#N/A</v>
      </c>
      <c r="N2945" s="80" t="e">
        <v>#N/A</v>
      </c>
      <c r="O2945" s="80" t="e">
        <v>#N/A</v>
      </c>
      <c r="P2945" s="80" t="e">
        <v>#N/A</v>
      </c>
      <c r="Q2945" s="80" t="e">
        <v>#N/A</v>
      </c>
      <c r="R2945" s="80" t="e">
        <v>#N/A</v>
      </c>
      <c r="S2945" s="80" t="e">
        <v>#N/A</v>
      </c>
      <c r="T2945" s="80" t="e">
        <v>#N/A</v>
      </c>
      <c r="U2945" s="7" t="e">
        <v>#N/A</v>
      </c>
      <c r="V2945" s="80" t="e">
        <v>#N/A</v>
      </c>
      <c r="W2945" s="80">
        <v>1</v>
      </c>
      <c r="X2945" s="80" t="e">
        <v>#N/A</v>
      </c>
      <c r="Y2945" s="7">
        <v>1</v>
      </c>
      <c r="Z2945" s="7">
        <f t="shared" si="369"/>
        <v>1</v>
      </c>
      <c r="AA2945" s="7">
        <f t="shared" si="370"/>
        <v>1</v>
      </c>
      <c r="AB2945" s="7" t="b">
        <f t="shared" si="371"/>
        <v>1</v>
      </c>
      <c r="AC2945" s="7" t="b">
        <f t="shared" si="372"/>
        <v>1</v>
      </c>
      <c r="AD2945" s="7" t="b">
        <f t="shared" si="373"/>
        <v>0</v>
      </c>
      <c r="AE2945" s="7" t="b">
        <f t="shared" si="374"/>
        <v>1</v>
      </c>
      <c r="AF2945" s="7" t="b">
        <f t="shared" si="375"/>
        <v>0</v>
      </c>
      <c r="AH2945" t="b">
        <f>AND(Table252102[[#This Row],[Developmental toxicity]:[Reproductive toxicity]])</f>
        <v>1</v>
      </c>
    </row>
    <row r="2946" spans="1:34" x14ac:dyDescent="0.25">
      <c r="A2946" s="3">
        <f t="shared" si="368"/>
        <v>2945</v>
      </c>
      <c r="B2946" s="86">
        <v>16392</v>
      </c>
      <c r="C2946" s="18" t="s">
        <v>1671</v>
      </c>
      <c r="D2946" s="18" t="s">
        <v>273</v>
      </c>
      <c r="E2946" s="70" t="s">
        <v>4077</v>
      </c>
      <c r="F2946" s="18" t="s">
        <v>1712</v>
      </c>
      <c r="G2946" s="18" t="s">
        <v>274</v>
      </c>
      <c r="H2946" s="18" t="s">
        <v>4463</v>
      </c>
      <c r="I2946" s="18" t="s">
        <v>4464</v>
      </c>
      <c r="J2946" s="88" t="s">
        <v>20</v>
      </c>
      <c r="K2946" s="7" t="e">
        <v>#N/A</v>
      </c>
      <c r="L2946" s="80" t="e">
        <v>#N/A</v>
      </c>
      <c r="M2946" s="80" t="e">
        <v>#N/A</v>
      </c>
      <c r="N2946" s="80" t="e">
        <v>#N/A</v>
      </c>
      <c r="O2946" s="80" t="e">
        <v>#N/A</v>
      </c>
      <c r="P2946" s="80">
        <v>0</v>
      </c>
      <c r="Q2946" s="80">
        <v>1</v>
      </c>
      <c r="R2946" s="80" t="e">
        <v>#N/A</v>
      </c>
      <c r="S2946" s="80" t="e">
        <v>#N/A</v>
      </c>
      <c r="T2946" s="80">
        <v>0</v>
      </c>
      <c r="U2946" s="7" t="e">
        <v>#N/A</v>
      </c>
      <c r="V2946" s="80" t="e">
        <v>#N/A</v>
      </c>
      <c r="W2946" s="80">
        <v>1</v>
      </c>
      <c r="X2946" s="80" t="e">
        <v>#N/A</v>
      </c>
      <c r="Y2946" s="7">
        <v>1</v>
      </c>
      <c r="Z2946" s="7">
        <f t="shared" si="369"/>
        <v>1</v>
      </c>
      <c r="AA2946" s="7">
        <f t="shared" si="370"/>
        <v>1</v>
      </c>
      <c r="AB2946" s="7" t="b">
        <f t="shared" si="371"/>
        <v>1</v>
      </c>
      <c r="AC2946" s="7" t="b">
        <f t="shared" si="372"/>
        <v>1</v>
      </c>
      <c r="AD2946" s="7" t="b">
        <f t="shared" si="373"/>
        <v>1</v>
      </c>
      <c r="AE2946" s="7" t="b">
        <f t="shared" si="374"/>
        <v>1</v>
      </c>
      <c r="AF2946" s="7" t="b">
        <f t="shared" si="375"/>
        <v>1</v>
      </c>
      <c r="AH2946" t="b">
        <f>AND(Table252102[[#This Row],[Developmental toxicity]:[Reproductive toxicity]])</f>
        <v>1</v>
      </c>
    </row>
    <row r="2947" spans="1:34" x14ac:dyDescent="0.25">
      <c r="A2947" s="3">
        <f t="shared" si="368"/>
        <v>2946</v>
      </c>
      <c r="B2947" s="86">
        <v>404</v>
      </c>
      <c r="C2947" s="18" t="s">
        <v>929</v>
      </c>
      <c r="D2947" s="18" t="s">
        <v>5287</v>
      </c>
      <c r="E2947" s="70" t="s">
        <v>4826</v>
      </c>
      <c r="F2947" s="18" t="s">
        <v>5739</v>
      </c>
      <c r="G2947" s="18" t="s">
        <v>930</v>
      </c>
      <c r="H2947" s="18" t="s">
        <v>6721</v>
      </c>
      <c r="I2947" s="18" t="s">
        <v>6722</v>
      </c>
      <c r="J2947" s="88" t="s">
        <v>1430</v>
      </c>
      <c r="K2947" s="80" t="e">
        <v>#N/A</v>
      </c>
      <c r="L2947" s="80">
        <v>1</v>
      </c>
      <c r="M2947" s="80" t="e">
        <v>#N/A</v>
      </c>
      <c r="N2947" s="80" t="e">
        <v>#N/A</v>
      </c>
      <c r="O2947" s="80" t="e">
        <v>#N/A</v>
      </c>
      <c r="P2947" s="80" t="e">
        <v>#N/A</v>
      </c>
      <c r="Q2947" s="80" t="e">
        <v>#N/A</v>
      </c>
      <c r="R2947" s="80" t="e">
        <v>#N/A</v>
      </c>
      <c r="S2947" s="80" t="e">
        <v>#N/A</v>
      </c>
      <c r="T2947" s="80" t="e">
        <v>#N/A</v>
      </c>
      <c r="U2947" s="7" t="e">
        <v>#N/A</v>
      </c>
      <c r="V2947" s="80" t="e">
        <v>#N/A</v>
      </c>
      <c r="W2947" s="80" t="e">
        <v>#N/A</v>
      </c>
      <c r="X2947" s="80" t="e">
        <v>#N/A</v>
      </c>
      <c r="Y2947" s="7">
        <v>1</v>
      </c>
      <c r="Z2947" s="7">
        <f t="shared" si="369"/>
        <v>1</v>
      </c>
      <c r="AA2947" s="7">
        <f t="shared" si="370"/>
        <v>1</v>
      </c>
      <c r="AB2947" s="7" t="b">
        <f t="shared" si="371"/>
        <v>1</v>
      </c>
      <c r="AC2947" s="7" t="b">
        <f t="shared" si="372"/>
        <v>0</v>
      </c>
      <c r="AD2947" s="7" t="b">
        <f t="shared" si="373"/>
        <v>0</v>
      </c>
      <c r="AE2947" s="7" t="b">
        <f t="shared" si="374"/>
        <v>0</v>
      </c>
      <c r="AF2947" s="7" t="b">
        <f t="shared" si="375"/>
        <v>0</v>
      </c>
      <c r="AH2947" t="b">
        <f>AND(Table252102[[#This Row],[Developmental toxicity]:[Reproductive toxicity]])</f>
        <v>0</v>
      </c>
    </row>
    <row r="2948" spans="1:34" x14ac:dyDescent="0.25">
      <c r="A2948" s="3">
        <f t="shared" si="368"/>
        <v>2947</v>
      </c>
      <c r="B2948" s="86"/>
      <c r="C2948" s="18" t="s">
        <v>11113</v>
      </c>
      <c r="D2948" s="18" t="s">
        <v>11112</v>
      </c>
      <c r="E2948" s="70" t="s">
        <v>14045</v>
      </c>
      <c r="F2948" s="18" t="s">
        <v>14046</v>
      </c>
      <c r="G2948" s="18" t="s">
        <v>14047</v>
      </c>
      <c r="H2948" s="18" t="s">
        <v>14048</v>
      </c>
      <c r="I2948" s="18" t="s">
        <v>14049</v>
      </c>
      <c r="J2948" s="88"/>
      <c r="K2948" s="80" t="e">
        <v>#N/A</v>
      </c>
      <c r="L2948" s="80" t="e">
        <v>#N/A</v>
      </c>
      <c r="M2948" s="80" t="e">
        <v>#N/A</v>
      </c>
      <c r="N2948" s="80" t="e">
        <v>#N/A</v>
      </c>
      <c r="O2948" s="80" t="e">
        <v>#N/A</v>
      </c>
      <c r="P2948" s="80" t="e">
        <v>#N/A</v>
      </c>
      <c r="Q2948" s="80" t="e">
        <v>#N/A</v>
      </c>
      <c r="R2948" s="80" t="e">
        <v>#N/A</v>
      </c>
      <c r="S2948" s="80" t="e">
        <v>#N/A</v>
      </c>
      <c r="T2948" s="80" t="e">
        <v>#N/A</v>
      </c>
      <c r="U2948" s="7" t="e">
        <v>#N/A</v>
      </c>
      <c r="V2948" s="80" t="e">
        <v>#N/A</v>
      </c>
      <c r="W2948" s="18">
        <v>1</v>
      </c>
      <c r="X2948" s="18" t="e">
        <v>#N/A</v>
      </c>
      <c r="Y2948" s="7" t="e">
        <v>#N/A</v>
      </c>
      <c r="Z2948" s="7">
        <f t="shared" si="369"/>
        <v>1</v>
      </c>
      <c r="AA2948" s="7">
        <f t="shared" si="370"/>
        <v>1</v>
      </c>
      <c r="AB2948" s="7" t="b">
        <f t="shared" si="371"/>
        <v>0</v>
      </c>
      <c r="AC2948" s="7" t="b">
        <f t="shared" si="372"/>
        <v>1</v>
      </c>
      <c r="AD2948" s="7" t="b">
        <f t="shared" si="373"/>
        <v>0</v>
      </c>
      <c r="AE2948" s="7" t="b">
        <f t="shared" si="374"/>
        <v>1</v>
      </c>
      <c r="AF2948" s="7" t="b">
        <f t="shared" si="375"/>
        <v>0</v>
      </c>
      <c r="AH2948" t="b">
        <f>AND(Table252102[[#This Row],[Developmental toxicity]:[Reproductive toxicity]])</f>
        <v>0</v>
      </c>
    </row>
    <row r="2949" spans="1:34" x14ac:dyDescent="0.25">
      <c r="A2949" s="3">
        <f t="shared" si="368"/>
        <v>2948</v>
      </c>
      <c r="B2949" s="86">
        <v>400</v>
      </c>
      <c r="C2949" s="18" t="s">
        <v>924</v>
      </c>
      <c r="D2949" s="18" t="s">
        <v>5285</v>
      </c>
      <c r="E2949" s="70" t="s">
        <v>4824</v>
      </c>
      <c r="F2949" s="18" t="s">
        <v>5737</v>
      </c>
      <c r="G2949" s="18" t="s">
        <v>925</v>
      </c>
      <c r="H2949" s="18" t="s">
        <v>6717</v>
      </c>
      <c r="I2949" s="18" t="s">
        <v>6718</v>
      </c>
      <c r="J2949" s="88" t="s">
        <v>1431</v>
      </c>
      <c r="K2949" s="80" t="e">
        <v>#N/A</v>
      </c>
      <c r="L2949" s="80">
        <v>1</v>
      </c>
      <c r="M2949" s="80" t="e">
        <v>#N/A</v>
      </c>
      <c r="N2949" s="80" t="e">
        <v>#N/A</v>
      </c>
      <c r="O2949" s="80" t="e">
        <v>#N/A</v>
      </c>
      <c r="P2949" s="80" t="e">
        <v>#N/A</v>
      </c>
      <c r="Q2949" s="80" t="e">
        <v>#N/A</v>
      </c>
      <c r="R2949" s="80" t="e">
        <v>#N/A</v>
      </c>
      <c r="S2949" s="80" t="e">
        <v>#N/A</v>
      </c>
      <c r="T2949" s="80" t="e">
        <v>#N/A</v>
      </c>
      <c r="U2949" s="7" t="e">
        <v>#N/A</v>
      </c>
      <c r="V2949" s="80" t="e">
        <v>#N/A</v>
      </c>
      <c r="W2949" s="80">
        <v>1</v>
      </c>
      <c r="X2949" s="80" t="e">
        <v>#N/A</v>
      </c>
      <c r="Y2949" s="7">
        <v>1</v>
      </c>
      <c r="Z2949" s="7">
        <f t="shared" si="369"/>
        <v>1</v>
      </c>
      <c r="AA2949" s="7">
        <f t="shared" si="370"/>
        <v>1</v>
      </c>
      <c r="AB2949" s="7" t="b">
        <f t="shared" si="371"/>
        <v>1</v>
      </c>
      <c r="AC2949" s="7" t="b">
        <f t="shared" si="372"/>
        <v>1</v>
      </c>
      <c r="AD2949" s="7" t="b">
        <f t="shared" si="373"/>
        <v>0</v>
      </c>
      <c r="AE2949" s="7" t="b">
        <f t="shared" si="374"/>
        <v>1</v>
      </c>
      <c r="AF2949" s="7" t="b">
        <f t="shared" si="375"/>
        <v>0</v>
      </c>
      <c r="AH2949" t="b">
        <f>AND(Table252102[[#This Row],[Developmental toxicity]:[Reproductive toxicity]])</f>
        <v>1</v>
      </c>
    </row>
    <row r="2950" spans="1:34" x14ac:dyDescent="0.25">
      <c r="A2950" s="3">
        <f t="shared" si="368"/>
        <v>2949</v>
      </c>
      <c r="B2950" s="86"/>
      <c r="C2950" s="17" t="s">
        <v>21088</v>
      </c>
      <c r="D2950" s="18" t="s">
        <v>20692</v>
      </c>
      <c r="E2950" s="83" t="s">
        <v>20890</v>
      </c>
      <c r="F2950" s="17" t="s">
        <v>21300</v>
      </c>
      <c r="G2950" s="17" t="s">
        <v>21301</v>
      </c>
      <c r="H2950" s="17" t="s">
        <v>21301</v>
      </c>
      <c r="I2950" s="17" t="s">
        <v>21302</v>
      </c>
      <c r="J2950" s="88"/>
      <c r="K2950" s="80" t="e">
        <v>#N/A</v>
      </c>
      <c r="L2950" s="80" t="e">
        <v>#N/A</v>
      </c>
      <c r="M2950" s="80" t="e">
        <v>#N/A</v>
      </c>
      <c r="N2950" s="80" t="e">
        <v>#N/A</v>
      </c>
      <c r="O2950" s="80" t="e">
        <v>#N/A</v>
      </c>
      <c r="P2950" s="80" t="e">
        <v>#N/A</v>
      </c>
      <c r="Q2950" s="80" t="e">
        <v>#N/A</v>
      </c>
      <c r="R2950" s="80" t="e">
        <v>#N/A</v>
      </c>
      <c r="S2950" s="80" t="e">
        <v>#N/A</v>
      </c>
      <c r="T2950" s="80" t="e">
        <v>#N/A</v>
      </c>
      <c r="U2950" s="7" t="e">
        <v>#N/A</v>
      </c>
      <c r="V2950" s="80" t="e">
        <v>#N/A</v>
      </c>
      <c r="W2950" s="80" t="e">
        <v>#N/A</v>
      </c>
      <c r="X2950" s="80" t="e">
        <v>#N/A</v>
      </c>
      <c r="Y2950" s="7">
        <v>0</v>
      </c>
      <c r="Z2950" s="7">
        <f t="shared" si="369"/>
        <v>0</v>
      </c>
      <c r="AA2950" s="7">
        <f t="shared" si="370"/>
        <v>0</v>
      </c>
      <c r="AB2950" s="7" t="b">
        <f t="shared" si="371"/>
        <v>1</v>
      </c>
      <c r="AC2950" s="7" t="b">
        <f t="shared" si="372"/>
        <v>0</v>
      </c>
      <c r="AD2950" s="7" t="b">
        <f t="shared" si="373"/>
        <v>0</v>
      </c>
      <c r="AE2950" s="7" t="b">
        <f t="shared" si="374"/>
        <v>0</v>
      </c>
      <c r="AF2950" s="7" t="b">
        <f t="shared" si="375"/>
        <v>0</v>
      </c>
      <c r="AH2950" t="b">
        <f>AND(Table252102[[#This Row],[Developmental toxicity]:[Reproductive toxicity]])</f>
        <v>0</v>
      </c>
    </row>
    <row r="2951" spans="1:34" x14ac:dyDescent="0.25">
      <c r="A2951" s="3">
        <f t="shared" si="368"/>
        <v>2950</v>
      </c>
      <c r="B2951" s="86"/>
      <c r="C2951" s="18" t="s">
        <v>12804</v>
      </c>
      <c r="D2951" s="18" t="s">
        <v>12803</v>
      </c>
      <c r="E2951" s="70" t="s">
        <v>16895</v>
      </c>
      <c r="F2951" s="18" t="s">
        <v>16896</v>
      </c>
      <c r="G2951" s="18" t="s">
        <v>16897</v>
      </c>
      <c r="H2951" s="18" t="s">
        <v>16897</v>
      </c>
      <c r="I2951" s="18" t="s">
        <v>16898</v>
      </c>
      <c r="J2951" s="88"/>
      <c r="K2951" s="80" t="e">
        <v>#N/A</v>
      </c>
      <c r="L2951" s="80" t="e">
        <v>#N/A</v>
      </c>
      <c r="M2951" s="80" t="e">
        <v>#N/A</v>
      </c>
      <c r="N2951" s="80" t="e">
        <v>#N/A</v>
      </c>
      <c r="O2951" s="80" t="e">
        <v>#N/A</v>
      </c>
      <c r="P2951" s="80" t="e">
        <v>#N/A</v>
      </c>
      <c r="Q2951" s="80" t="e">
        <v>#N/A</v>
      </c>
      <c r="R2951" s="80" t="e">
        <v>#N/A</v>
      </c>
      <c r="S2951" s="80" t="e">
        <v>#N/A</v>
      </c>
      <c r="T2951" s="80" t="e">
        <v>#N/A</v>
      </c>
      <c r="U2951" s="7" t="e">
        <v>#N/A</v>
      </c>
      <c r="V2951" s="80" t="e">
        <v>#N/A</v>
      </c>
      <c r="W2951" s="18">
        <v>0</v>
      </c>
      <c r="X2951" s="18" t="e">
        <v>#N/A</v>
      </c>
      <c r="Y2951" s="7" t="e">
        <v>#N/A</v>
      </c>
      <c r="Z2951" s="7">
        <f t="shared" si="369"/>
        <v>0</v>
      </c>
      <c r="AA2951" s="7">
        <f t="shared" si="370"/>
        <v>0</v>
      </c>
      <c r="AB2951" s="7" t="b">
        <f t="shared" si="371"/>
        <v>0</v>
      </c>
      <c r="AC2951" s="7" t="b">
        <f t="shared" si="372"/>
        <v>1</v>
      </c>
      <c r="AD2951" s="7" t="b">
        <f t="shared" si="373"/>
        <v>0</v>
      </c>
      <c r="AE2951" s="7" t="b">
        <f t="shared" si="374"/>
        <v>1</v>
      </c>
      <c r="AF2951" s="7" t="b">
        <f t="shared" si="375"/>
        <v>0</v>
      </c>
      <c r="AH2951" t="b">
        <f>AND(Table252102[[#This Row],[Developmental toxicity]:[Reproductive toxicity]])</f>
        <v>0</v>
      </c>
    </row>
    <row r="2952" spans="1:34" x14ac:dyDescent="0.25">
      <c r="A2952" s="3">
        <f t="shared" si="368"/>
        <v>2951</v>
      </c>
      <c r="B2952" s="86"/>
      <c r="C2952" s="18" t="s">
        <v>12692</v>
      </c>
      <c r="D2952" s="18" t="s">
        <v>12691</v>
      </c>
      <c r="E2952" s="70" t="s">
        <v>16727</v>
      </c>
      <c r="F2952" s="18" t="s">
        <v>16728</v>
      </c>
      <c r="G2952" s="18" t="s">
        <v>12693</v>
      </c>
      <c r="H2952" s="18" t="s">
        <v>12693</v>
      </c>
      <c r="I2952" s="18" t="s">
        <v>16729</v>
      </c>
      <c r="J2952" s="88"/>
      <c r="K2952" s="80" t="e">
        <v>#N/A</v>
      </c>
      <c r="L2952" s="80" t="e">
        <v>#N/A</v>
      </c>
      <c r="M2952" s="80" t="e">
        <v>#N/A</v>
      </c>
      <c r="N2952" s="80" t="e">
        <v>#N/A</v>
      </c>
      <c r="O2952" s="80" t="e">
        <v>#N/A</v>
      </c>
      <c r="P2952" s="80" t="e">
        <v>#N/A</v>
      </c>
      <c r="Q2952" s="80" t="e">
        <v>#N/A</v>
      </c>
      <c r="R2952" s="80" t="e">
        <v>#N/A</v>
      </c>
      <c r="S2952" s="80" t="e">
        <v>#N/A</v>
      </c>
      <c r="T2952" s="80" t="e">
        <v>#N/A</v>
      </c>
      <c r="U2952" s="7" t="e">
        <v>#N/A</v>
      </c>
      <c r="V2952" s="80" t="e">
        <v>#N/A</v>
      </c>
      <c r="W2952" s="80">
        <v>0</v>
      </c>
      <c r="X2952" s="80" t="e">
        <v>#N/A</v>
      </c>
      <c r="Y2952" s="7">
        <v>1</v>
      </c>
      <c r="Z2952" s="7">
        <f t="shared" si="369"/>
        <v>1</v>
      </c>
      <c r="AA2952" s="7">
        <f t="shared" si="370"/>
        <v>0</v>
      </c>
      <c r="AB2952" s="7" t="b">
        <f t="shared" si="371"/>
        <v>1</v>
      </c>
      <c r="AC2952" s="7" t="b">
        <f t="shared" si="372"/>
        <v>1</v>
      </c>
      <c r="AD2952" s="7" t="b">
        <f t="shared" si="373"/>
        <v>0</v>
      </c>
      <c r="AE2952" s="7" t="b">
        <f t="shared" si="374"/>
        <v>1</v>
      </c>
      <c r="AF2952" s="7" t="b">
        <f t="shared" si="375"/>
        <v>0</v>
      </c>
      <c r="AH2952" t="b">
        <f>AND(Table252102[[#This Row],[Developmental toxicity]:[Reproductive toxicity]])</f>
        <v>1</v>
      </c>
    </row>
    <row r="2953" spans="1:34" x14ac:dyDescent="0.25">
      <c r="A2953" s="3">
        <f t="shared" si="368"/>
        <v>2952</v>
      </c>
      <c r="B2953" s="86"/>
      <c r="C2953" s="18" t="s">
        <v>18672</v>
      </c>
      <c r="D2953" s="18" t="s">
        <v>18430</v>
      </c>
      <c r="E2953" s="70" t="s">
        <v>18552</v>
      </c>
      <c r="F2953" s="18" t="s">
        <v>19003</v>
      </c>
      <c r="G2953" s="18" t="s">
        <v>19004</v>
      </c>
      <c r="H2953" s="18" t="s">
        <v>19004</v>
      </c>
      <c r="I2953" s="18" t="s">
        <v>19005</v>
      </c>
      <c r="J2953" s="88" t="s">
        <v>20</v>
      </c>
      <c r="K2953" s="80" t="e">
        <v>#N/A</v>
      </c>
      <c r="L2953" s="80" t="e">
        <v>#N/A</v>
      </c>
      <c r="M2953" s="80" t="e">
        <v>#N/A</v>
      </c>
      <c r="N2953" s="80" t="e">
        <v>#N/A</v>
      </c>
      <c r="O2953" s="80" t="e">
        <v>#N/A</v>
      </c>
      <c r="P2953" s="80" t="e">
        <v>#N/A</v>
      </c>
      <c r="Q2953" s="80" t="e">
        <v>#N/A</v>
      </c>
      <c r="R2953" s="80" t="e">
        <v>#N/A</v>
      </c>
      <c r="S2953" s="80" t="e">
        <v>#N/A</v>
      </c>
      <c r="T2953" s="80" t="e">
        <v>#N/A</v>
      </c>
      <c r="U2953" s="7" t="e">
        <v>#N/A</v>
      </c>
      <c r="V2953" s="80" t="e">
        <v>#N/A</v>
      </c>
      <c r="W2953" s="80" t="e">
        <v>#N/A</v>
      </c>
      <c r="X2953" s="80">
        <v>1</v>
      </c>
      <c r="Y2953" s="7" t="e">
        <v>#N/A</v>
      </c>
      <c r="Z2953" s="7">
        <f t="shared" si="369"/>
        <v>1</v>
      </c>
      <c r="AA2953" s="7">
        <f t="shared" si="370"/>
        <v>1</v>
      </c>
      <c r="AB2953" s="7" t="b">
        <f t="shared" si="371"/>
        <v>1</v>
      </c>
      <c r="AC2953" s="7" t="b">
        <f t="shared" si="372"/>
        <v>0</v>
      </c>
      <c r="AD2953" s="7" t="b">
        <f t="shared" si="373"/>
        <v>0</v>
      </c>
      <c r="AE2953" s="7" t="b">
        <f t="shared" si="374"/>
        <v>0</v>
      </c>
      <c r="AF2953" s="7" t="b">
        <f t="shared" si="375"/>
        <v>0</v>
      </c>
      <c r="AH2953" t="b">
        <f>AND(Table252102[[#This Row],[Developmental toxicity]:[Reproductive toxicity]])</f>
        <v>0</v>
      </c>
    </row>
    <row r="2954" spans="1:34" x14ac:dyDescent="0.25">
      <c r="A2954" s="3">
        <f t="shared" si="368"/>
        <v>2953</v>
      </c>
      <c r="B2954" s="86">
        <v>13749</v>
      </c>
      <c r="C2954" s="18" t="s">
        <v>4145</v>
      </c>
      <c r="D2954" s="18" t="s">
        <v>199</v>
      </c>
      <c r="E2954" s="70" t="s">
        <v>4039</v>
      </c>
      <c r="F2954" s="18" t="s">
        <v>3874</v>
      </c>
      <c r="G2954" s="18" t="s">
        <v>200</v>
      </c>
      <c r="H2954" s="18" t="s">
        <v>200</v>
      </c>
      <c r="I2954" s="18" t="s">
        <v>4392</v>
      </c>
      <c r="J2954" s="88" t="s">
        <v>20</v>
      </c>
      <c r="K2954" s="7" t="e">
        <v>#N/A</v>
      </c>
      <c r="L2954" s="80" t="e">
        <v>#N/A</v>
      </c>
      <c r="M2954" s="80" t="e">
        <v>#N/A</v>
      </c>
      <c r="N2954" s="80" t="e">
        <v>#N/A</v>
      </c>
      <c r="O2954" s="80" t="e">
        <v>#N/A</v>
      </c>
      <c r="P2954" s="80" t="e">
        <v>#N/A</v>
      </c>
      <c r="Q2954" s="80" t="e">
        <v>#N/A</v>
      </c>
      <c r="R2954" s="80" t="e">
        <v>#N/A</v>
      </c>
      <c r="S2954" s="80" t="e">
        <v>#N/A</v>
      </c>
      <c r="T2954" s="80" t="e">
        <v>#N/A</v>
      </c>
      <c r="U2954" s="7" t="e">
        <v>#N/A</v>
      </c>
      <c r="V2954" s="80" t="e">
        <v>#N/A</v>
      </c>
      <c r="W2954" s="18">
        <v>1</v>
      </c>
      <c r="X2954" s="18" t="e">
        <v>#N/A</v>
      </c>
      <c r="Y2954" s="7" t="e">
        <v>#N/A</v>
      </c>
      <c r="Z2954" s="7">
        <f t="shared" si="369"/>
        <v>1</v>
      </c>
      <c r="AA2954" s="7">
        <f t="shared" si="370"/>
        <v>1</v>
      </c>
      <c r="AB2954" s="7" t="b">
        <f t="shared" si="371"/>
        <v>0</v>
      </c>
      <c r="AC2954" s="7" t="b">
        <f t="shared" si="372"/>
        <v>1</v>
      </c>
      <c r="AD2954" s="7" t="b">
        <f t="shared" si="373"/>
        <v>0</v>
      </c>
      <c r="AE2954" s="7" t="b">
        <f t="shared" si="374"/>
        <v>1</v>
      </c>
      <c r="AF2954" s="7" t="b">
        <f t="shared" si="375"/>
        <v>0</v>
      </c>
      <c r="AH2954" t="b">
        <f>AND(Table252102[[#This Row],[Developmental toxicity]:[Reproductive toxicity]])</f>
        <v>0</v>
      </c>
    </row>
    <row r="2955" spans="1:34" x14ac:dyDescent="0.25">
      <c r="A2955" s="3">
        <f t="shared" si="368"/>
        <v>2954</v>
      </c>
      <c r="B2955" s="86">
        <v>13115</v>
      </c>
      <c r="C2955" s="18" t="s">
        <v>478</v>
      </c>
      <c r="D2955" s="18" t="s">
        <v>47</v>
      </c>
      <c r="E2955" s="70" t="s">
        <v>3961</v>
      </c>
      <c r="F2955" s="18" t="s">
        <v>3799</v>
      </c>
      <c r="G2955" s="18" t="s">
        <v>48</v>
      </c>
      <c r="H2955" s="18" t="s">
        <v>4229</v>
      </c>
      <c r="I2955" s="18" t="s">
        <v>4230</v>
      </c>
      <c r="J2955" s="88" t="s">
        <v>20</v>
      </c>
      <c r="K2955" s="7" t="e">
        <v>#N/A</v>
      </c>
      <c r="L2955" s="80">
        <v>1</v>
      </c>
      <c r="M2955" s="80" t="e">
        <v>#N/A</v>
      </c>
      <c r="N2955" s="80" t="e">
        <v>#N/A</v>
      </c>
      <c r="O2955" s="80" t="e">
        <v>#N/A</v>
      </c>
      <c r="P2955" s="80" t="e">
        <v>#N/A</v>
      </c>
      <c r="Q2955" s="80" t="e">
        <v>#N/A</v>
      </c>
      <c r="R2955" s="80" t="e">
        <v>#N/A</v>
      </c>
      <c r="S2955" s="80" t="e">
        <v>#N/A</v>
      </c>
      <c r="T2955" s="80" t="e">
        <v>#N/A</v>
      </c>
      <c r="U2955" s="7" t="e">
        <v>#N/A</v>
      </c>
      <c r="V2955" s="80" t="e">
        <v>#N/A</v>
      </c>
      <c r="W2955" s="80">
        <v>1</v>
      </c>
      <c r="X2955" s="80">
        <v>1</v>
      </c>
      <c r="Y2955" s="7">
        <v>1</v>
      </c>
      <c r="Z2955" s="7">
        <f t="shared" si="369"/>
        <v>1</v>
      </c>
      <c r="AA2955" s="7">
        <f t="shared" si="370"/>
        <v>1</v>
      </c>
      <c r="AB2955" s="7" t="b">
        <f t="shared" si="371"/>
        <v>1</v>
      </c>
      <c r="AC2955" s="7" t="b">
        <f t="shared" si="372"/>
        <v>1</v>
      </c>
      <c r="AD2955" s="7" t="b">
        <f t="shared" si="373"/>
        <v>0</v>
      </c>
      <c r="AE2955" s="7" t="b">
        <f t="shared" si="374"/>
        <v>1</v>
      </c>
      <c r="AF2955" s="7" t="b">
        <f t="shared" si="375"/>
        <v>0</v>
      </c>
      <c r="AH2955" t="b">
        <f>AND(Table252102[[#This Row],[Developmental toxicity]:[Reproductive toxicity]])</f>
        <v>1</v>
      </c>
    </row>
    <row r="2956" spans="1:34" x14ac:dyDescent="0.25">
      <c r="A2956" s="3">
        <f t="shared" si="368"/>
        <v>2955</v>
      </c>
      <c r="B2956" s="86"/>
      <c r="C2956" s="18" t="s">
        <v>11878</v>
      </c>
      <c r="D2956" s="18" t="s">
        <v>11877</v>
      </c>
      <c r="E2956" s="70" t="s">
        <v>15471</v>
      </c>
      <c r="F2956" s="18" t="s">
        <v>15472</v>
      </c>
      <c r="G2956" s="18" t="s">
        <v>15473</v>
      </c>
      <c r="H2956" s="18" t="s">
        <v>15474</v>
      </c>
      <c r="I2956" s="18" t="s">
        <v>15475</v>
      </c>
      <c r="J2956" s="88"/>
      <c r="K2956" s="80" t="e">
        <v>#N/A</v>
      </c>
      <c r="L2956" s="80" t="e">
        <v>#N/A</v>
      </c>
      <c r="M2956" s="80" t="e">
        <v>#N/A</v>
      </c>
      <c r="N2956" s="80" t="e">
        <v>#N/A</v>
      </c>
      <c r="O2956" s="80" t="e">
        <v>#N/A</v>
      </c>
      <c r="P2956" s="80" t="e">
        <v>#N/A</v>
      </c>
      <c r="Q2956" s="80" t="e">
        <v>#N/A</v>
      </c>
      <c r="R2956" s="80" t="e">
        <v>#N/A</v>
      </c>
      <c r="S2956" s="80" t="e">
        <v>#N/A</v>
      </c>
      <c r="T2956" s="80" t="e">
        <v>#N/A</v>
      </c>
      <c r="U2956" s="7" t="e">
        <v>#N/A</v>
      </c>
      <c r="V2956" s="80" t="e">
        <v>#N/A</v>
      </c>
      <c r="W2956" s="18">
        <v>0</v>
      </c>
      <c r="X2956" s="18" t="e">
        <v>#N/A</v>
      </c>
      <c r="Y2956" s="7" t="e">
        <v>#N/A</v>
      </c>
      <c r="Z2956" s="7">
        <f t="shared" si="369"/>
        <v>0</v>
      </c>
      <c r="AA2956" s="7">
        <f t="shared" si="370"/>
        <v>0</v>
      </c>
      <c r="AB2956" s="7" t="b">
        <f t="shared" si="371"/>
        <v>0</v>
      </c>
      <c r="AC2956" s="7" t="b">
        <f t="shared" si="372"/>
        <v>1</v>
      </c>
      <c r="AD2956" s="7" t="b">
        <f t="shared" si="373"/>
        <v>0</v>
      </c>
      <c r="AE2956" s="7" t="b">
        <f t="shared" si="374"/>
        <v>1</v>
      </c>
      <c r="AF2956" s="7" t="b">
        <f t="shared" si="375"/>
        <v>0</v>
      </c>
      <c r="AH2956" t="b">
        <f>AND(Table252102[[#This Row],[Developmental toxicity]:[Reproductive toxicity]])</f>
        <v>0</v>
      </c>
    </row>
    <row r="2957" spans="1:34" x14ac:dyDescent="0.25">
      <c r="A2957" s="3">
        <f t="shared" si="368"/>
        <v>2956</v>
      </c>
      <c r="B2957" s="86" t="s">
        <v>1440</v>
      </c>
      <c r="C2957" s="18" t="s">
        <v>2106</v>
      </c>
      <c r="D2957" s="18" t="s">
        <v>2994</v>
      </c>
      <c r="E2957" s="79" t="s">
        <v>7387</v>
      </c>
      <c r="F2957" s="17" t="s">
        <v>8235</v>
      </c>
      <c r="G2957" s="17" t="s">
        <v>9254</v>
      </c>
      <c r="H2957" s="17" t="s">
        <v>9254</v>
      </c>
      <c r="I2957" s="17" t="s">
        <v>9255</v>
      </c>
      <c r="J2957" s="88"/>
      <c r="K2957" s="80" t="e">
        <v>#N/A</v>
      </c>
      <c r="L2957" s="80" t="e">
        <v>#N/A</v>
      </c>
      <c r="M2957" s="80" t="e">
        <v>#N/A</v>
      </c>
      <c r="N2957" s="80" t="e">
        <v>#N/A</v>
      </c>
      <c r="O2957" s="80" t="e">
        <v>#N/A</v>
      </c>
      <c r="P2957" s="80" t="e">
        <v>#N/A</v>
      </c>
      <c r="Q2957" s="80" t="e">
        <v>#N/A</v>
      </c>
      <c r="R2957" s="80" t="e">
        <v>#N/A</v>
      </c>
      <c r="S2957" s="80" t="e">
        <v>#N/A</v>
      </c>
      <c r="T2957" s="80">
        <v>0</v>
      </c>
      <c r="U2957" s="7">
        <v>0</v>
      </c>
      <c r="V2957" s="80" t="e">
        <v>#N/A</v>
      </c>
      <c r="W2957" s="80" t="e">
        <v>#N/A</v>
      </c>
      <c r="X2957" s="80">
        <v>0</v>
      </c>
      <c r="Y2957" s="7" t="e">
        <v>#N/A</v>
      </c>
      <c r="Z2957" s="7">
        <f t="shared" si="369"/>
        <v>0</v>
      </c>
      <c r="AA2957" s="7">
        <f t="shared" si="370"/>
        <v>0</v>
      </c>
      <c r="AB2957" s="7" t="b">
        <f t="shared" si="371"/>
        <v>1</v>
      </c>
      <c r="AC2957" s="7" t="b">
        <f t="shared" si="372"/>
        <v>0</v>
      </c>
      <c r="AD2957" s="7" t="b">
        <f t="shared" si="373"/>
        <v>1</v>
      </c>
      <c r="AE2957" s="7" t="b">
        <f t="shared" si="374"/>
        <v>0</v>
      </c>
      <c r="AF2957" s="7" t="b">
        <f t="shared" si="375"/>
        <v>1</v>
      </c>
      <c r="AH2957" t="b">
        <f>AND(Table252102[[#This Row],[Developmental toxicity]:[Reproductive toxicity]])</f>
        <v>0</v>
      </c>
    </row>
    <row r="2958" spans="1:34" x14ac:dyDescent="0.25">
      <c r="A2958" s="3">
        <f t="shared" si="368"/>
        <v>2957</v>
      </c>
      <c r="B2958" s="86"/>
      <c r="C2958" s="18" t="s">
        <v>12532</v>
      </c>
      <c r="D2958" s="18" t="s">
        <v>17919</v>
      </c>
      <c r="E2958" s="70" t="s">
        <v>16485</v>
      </c>
      <c r="F2958" s="18" t="s">
        <v>16486</v>
      </c>
      <c r="G2958" s="18" t="s">
        <v>16487</v>
      </c>
      <c r="H2958" s="18" t="s">
        <v>16487</v>
      </c>
      <c r="I2958" s="18" t="s">
        <v>16488</v>
      </c>
      <c r="J2958" s="88"/>
      <c r="K2958" s="80" t="e">
        <v>#N/A</v>
      </c>
      <c r="L2958" s="80" t="e">
        <v>#N/A</v>
      </c>
      <c r="M2958" s="80" t="e">
        <v>#N/A</v>
      </c>
      <c r="N2958" s="80" t="e">
        <v>#N/A</v>
      </c>
      <c r="O2958" s="80" t="e">
        <v>#N/A</v>
      </c>
      <c r="P2958" s="80" t="e">
        <v>#N/A</v>
      </c>
      <c r="Q2958" s="80" t="e">
        <v>#N/A</v>
      </c>
      <c r="R2958" s="80" t="e">
        <v>#N/A</v>
      </c>
      <c r="S2958" s="80" t="e">
        <v>#N/A</v>
      </c>
      <c r="T2958" s="80" t="e">
        <v>#N/A</v>
      </c>
      <c r="U2958" s="7" t="e">
        <v>#N/A</v>
      </c>
      <c r="V2958" s="80" t="e">
        <v>#N/A</v>
      </c>
      <c r="W2958" s="18">
        <v>0</v>
      </c>
      <c r="X2958" s="18" t="e">
        <v>#N/A</v>
      </c>
      <c r="Y2958" s="7" t="e">
        <v>#N/A</v>
      </c>
      <c r="Z2958" s="7">
        <f t="shared" si="369"/>
        <v>0</v>
      </c>
      <c r="AA2958" s="7">
        <f t="shared" si="370"/>
        <v>0</v>
      </c>
      <c r="AB2958" s="7" t="b">
        <f t="shared" si="371"/>
        <v>0</v>
      </c>
      <c r="AC2958" s="7" t="b">
        <f t="shared" si="372"/>
        <v>1</v>
      </c>
      <c r="AD2958" s="7" t="b">
        <f t="shared" si="373"/>
        <v>0</v>
      </c>
      <c r="AE2958" s="7" t="b">
        <f t="shared" si="374"/>
        <v>1</v>
      </c>
      <c r="AF2958" s="7" t="b">
        <f t="shared" si="375"/>
        <v>0</v>
      </c>
      <c r="AH2958" t="b">
        <f>AND(Table252102[[#This Row],[Developmental toxicity]:[Reproductive toxicity]])</f>
        <v>0</v>
      </c>
    </row>
    <row r="2959" spans="1:34" x14ac:dyDescent="0.25">
      <c r="A2959" s="3">
        <f t="shared" si="368"/>
        <v>2958</v>
      </c>
      <c r="B2959" s="86"/>
      <c r="C2959" s="18" t="s">
        <v>13045</v>
      </c>
      <c r="D2959" s="18" t="s">
        <v>13044</v>
      </c>
      <c r="E2959" s="70" t="s">
        <v>17259</v>
      </c>
      <c r="F2959" s="18" t="s">
        <v>17260</v>
      </c>
      <c r="G2959" s="18" t="s">
        <v>17261</v>
      </c>
      <c r="H2959" s="18" t="s">
        <v>17261</v>
      </c>
      <c r="I2959" s="18" t="s">
        <v>17262</v>
      </c>
      <c r="J2959" s="88"/>
      <c r="K2959" s="80" t="e">
        <v>#N/A</v>
      </c>
      <c r="L2959" s="80" t="e">
        <v>#N/A</v>
      </c>
      <c r="M2959" s="80" t="e">
        <v>#N/A</v>
      </c>
      <c r="N2959" s="80" t="e">
        <v>#N/A</v>
      </c>
      <c r="O2959" s="80" t="e">
        <v>#N/A</v>
      </c>
      <c r="P2959" s="80" t="e">
        <v>#N/A</v>
      </c>
      <c r="Q2959" s="80" t="e">
        <v>#N/A</v>
      </c>
      <c r="R2959" s="80" t="e">
        <v>#N/A</v>
      </c>
      <c r="S2959" s="80" t="e">
        <v>#N/A</v>
      </c>
      <c r="T2959" s="80" t="e">
        <v>#N/A</v>
      </c>
      <c r="U2959" s="7" t="e">
        <v>#N/A</v>
      </c>
      <c r="V2959" s="80" t="e">
        <v>#N/A</v>
      </c>
      <c r="W2959" s="18">
        <v>0</v>
      </c>
      <c r="X2959" s="18" t="e">
        <v>#N/A</v>
      </c>
      <c r="Y2959" s="7" t="e">
        <v>#N/A</v>
      </c>
      <c r="Z2959" s="7">
        <f t="shared" si="369"/>
        <v>0</v>
      </c>
      <c r="AA2959" s="7">
        <f t="shared" si="370"/>
        <v>0</v>
      </c>
      <c r="AB2959" s="7" t="b">
        <f t="shared" si="371"/>
        <v>0</v>
      </c>
      <c r="AC2959" s="7" t="b">
        <f t="shared" si="372"/>
        <v>1</v>
      </c>
      <c r="AD2959" s="7" t="b">
        <f t="shared" si="373"/>
        <v>0</v>
      </c>
      <c r="AE2959" s="7" t="b">
        <f t="shared" si="374"/>
        <v>1</v>
      </c>
      <c r="AF2959" s="7" t="b">
        <f t="shared" si="375"/>
        <v>0</v>
      </c>
      <c r="AH2959" t="b">
        <f>AND(Table252102[[#This Row],[Developmental toxicity]:[Reproductive toxicity]])</f>
        <v>0</v>
      </c>
    </row>
    <row r="2960" spans="1:34" x14ac:dyDescent="0.25">
      <c r="A2960" s="3">
        <f t="shared" si="368"/>
        <v>2959</v>
      </c>
      <c r="B2960" s="86"/>
      <c r="C2960" s="18" t="s">
        <v>12400</v>
      </c>
      <c r="D2960" s="18" t="s">
        <v>12399</v>
      </c>
      <c r="E2960" s="70" t="s">
        <v>16266</v>
      </c>
      <c r="F2960" s="18" t="s">
        <v>16267</v>
      </c>
      <c r="G2960" s="18" t="s">
        <v>16268</v>
      </c>
      <c r="H2960" s="18" t="s">
        <v>16268</v>
      </c>
      <c r="I2960" s="18" t="s">
        <v>16269</v>
      </c>
      <c r="J2960" s="88"/>
      <c r="K2960" s="80" t="e">
        <v>#N/A</v>
      </c>
      <c r="L2960" s="80" t="e">
        <v>#N/A</v>
      </c>
      <c r="M2960" s="80" t="e">
        <v>#N/A</v>
      </c>
      <c r="N2960" s="80" t="e">
        <v>#N/A</v>
      </c>
      <c r="O2960" s="80" t="e">
        <v>#N/A</v>
      </c>
      <c r="P2960" s="80" t="e">
        <v>#N/A</v>
      </c>
      <c r="Q2960" s="80" t="e">
        <v>#N/A</v>
      </c>
      <c r="R2960" s="80" t="e">
        <v>#N/A</v>
      </c>
      <c r="S2960" s="80" t="e">
        <v>#N/A</v>
      </c>
      <c r="T2960" s="80" t="e">
        <v>#N/A</v>
      </c>
      <c r="U2960" s="7" t="e">
        <v>#N/A</v>
      </c>
      <c r="V2960" s="80" t="e">
        <v>#N/A</v>
      </c>
      <c r="W2960" s="18">
        <v>0</v>
      </c>
      <c r="X2960" s="18" t="e">
        <v>#N/A</v>
      </c>
      <c r="Y2960" s="7" t="e">
        <v>#N/A</v>
      </c>
      <c r="Z2960" s="7">
        <f t="shared" si="369"/>
        <v>0</v>
      </c>
      <c r="AA2960" s="7">
        <f t="shared" si="370"/>
        <v>0</v>
      </c>
      <c r="AB2960" s="7" t="b">
        <f t="shared" si="371"/>
        <v>0</v>
      </c>
      <c r="AC2960" s="7" t="b">
        <f t="shared" si="372"/>
        <v>1</v>
      </c>
      <c r="AD2960" s="7" t="b">
        <f t="shared" si="373"/>
        <v>0</v>
      </c>
      <c r="AE2960" s="7" t="b">
        <f t="shared" si="374"/>
        <v>1</v>
      </c>
      <c r="AF2960" s="7" t="b">
        <f t="shared" si="375"/>
        <v>0</v>
      </c>
      <c r="AH2960" t="b">
        <f>AND(Table252102[[#This Row],[Developmental toxicity]:[Reproductive toxicity]])</f>
        <v>0</v>
      </c>
    </row>
    <row r="2961" spans="1:34" x14ac:dyDescent="0.25">
      <c r="A2961" s="3">
        <f t="shared" si="368"/>
        <v>2960</v>
      </c>
      <c r="B2961" s="86" t="s">
        <v>1440</v>
      </c>
      <c r="C2961" s="18" t="s">
        <v>2651</v>
      </c>
      <c r="D2961" s="18" t="s">
        <v>3613</v>
      </c>
      <c r="E2961" s="79" t="s">
        <v>7924</v>
      </c>
      <c r="F2961" s="17" t="s">
        <v>8763</v>
      </c>
      <c r="G2961" s="17" t="s">
        <v>10440</v>
      </c>
      <c r="H2961" s="17" t="s">
        <v>10441</v>
      </c>
      <c r="I2961" s="17" t="s">
        <v>10442</v>
      </c>
      <c r="J2961" s="88"/>
      <c r="K2961" s="80" t="e">
        <v>#N/A</v>
      </c>
      <c r="L2961" s="80" t="e">
        <v>#N/A</v>
      </c>
      <c r="M2961" s="80" t="e">
        <v>#N/A</v>
      </c>
      <c r="N2961" s="80" t="e">
        <v>#N/A</v>
      </c>
      <c r="O2961" s="80" t="e">
        <v>#N/A</v>
      </c>
      <c r="P2961" s="80" t="e">
        <v>#N/A</v>
      </c>
      <c r="Q2961" s="80" t="e">
        <v>#N/A</v>
      </c>
      <c r="R2961" s="80" t="e">
        <v>#N/A</v>
      </c>
      <c r="S2961" s="80" t="e">
        <v>#N/A</v>
      </c>
      <c r="T2961" s="80">
        <v>0</v>
      </c>
      <c r="U2961" s="7" t="e">
        <v>#N/A</v>
      </c>
      <c r="V2961" s="80" t="e">
        <v>#N/A</v>
      </c>
      <c r="W2961" s="80" t="e">
        <v>#N/A</v>
      </c>
      <c r="X2961" s="80" t="e">
        <v>#N/A</v>
      </c>
      <c r="Y2961" s="7" t="e">
        <v>#N/A</v>
      </c>
      <c r="Z2961" s="7">
        <f t="shared" si="369"/>
        <v>0</v>
      </c>
      <c r="AA2961" s="7">
        <f t="shared" si="370"/>
        <v>0</v>
      </c>
      <c r="AB2961" s="7" t="b">
        <f t="shared" si="371"/>
        <v>1</v>
      </c>
      <c r="AC2961" s="7" t="b">
        <f t="shared" si="372"/>
        <v>0</v>
      </c>
      <c r="AD2961" s="7" t="b">
        <f t="shared" si="373"/>
        <v>1</v>
      </c>
      <c r="AE2961" s="7" t="b">
        <f t="shared" si="374"/>
        <v>0</v>
      </c>
      <c r="AF2961" s="7" t="b">
        <f t="shared" si="375"/>
        <v>0</v>
      </c>
      <c r="AH2961" t="b">
        <f>AND(Table252102[[#This Row],[Developmental toxicity]:[Reproductive toxicity]])</f>
        <v>0</v>
      </c>
    </row>
    <row r="2962" spans="1:34" x14ac:dyDescent="0.25">
      <c r="A2962" s="3">
        <f t="shared" si="368"/>
        <v>2961</v>
      </c>
      <c r="B2962" s="86">
        <v>133</v>
      </c>
      <c r="C2962" s="18" t="s">
        <v>523</v>
      </c>
      <c r="D2962" s="18" t="s">
        <v>1798</v>
      </c>
      <c r="E2962" s="70" t="s">
        <v>4639</v>
      </c>
      <c r="F2962" s="18" t="s">
        <v>1841</v>
      </c>
      <c r="G2962" s="18" t="s">
        <v>524</v>
      </c>
      <c r="H2962" s="18" t="s">
        <v>6459</v>
      </c>
      <c r="I2962" s="18" t="s">
        <v>6460</v>
      </c>
      <c r="J2962" s="88" t="s">
        <v>1431</v>
      </c>
      <c r="K2962" s="80" t="e">
        <v>#N/A</v>
      </c>
      <c r="L2962" s="80">
        <v>1</v>
      </c>
      <c r="M2962" s="80" t="e">
        <v>#N/A</v>
      </c>
      <c r="N2962" s="80" t="e">
        <v>#N/A</v>
      </c>
      <c r="O2962" s="80" t="e">
        <v>#N/A</v>
      </c>
      <c r="P2962" s="80" t="e">
        <v>#N/A</v>
      </c>
      <c r="Q2962" s="80" t="e">
        <v>#N/A</v>
      </c>
      <c r="R2962" s="80">
        <v>0</v>
      </c>
      <c r="S2962" s="80">
        <v>1</v>
      </c>
      <c r="T2962" s="80">
        <v>1</v>
      </c>
      <c r="U2962" s="7" t="e">
        <v>#N/A</v>
      </c>
      <c r="V2962" s="80" t="e">
        <v>#N/A</v>
      </c>
      <c r="W2962" s="80">
        <v>1</v>
      </c>
      <c r="X2962" s="80">
        <v>1</v>
      </c>
      <c r="Y2962" s="7">
        <v>1</v>
      </c>
      <c r="Z2962" s="7">
        <f t="shared" si="369"/>
        <v>1</v>
      </c>
      <c r="AA2962" s="7">
        <f t="shared" si="370"/>
        <v>1</v>
      </c>
      <c r="AB2962" s="7" t="b">
        <f t="shared" si="371"/>
        <v>1</v>
      </c>
      <c r="AC2962" s="7" t="b">
        <f t="shared" si="372"/>
        <v>1</v>
      </c>
      <c r="AD2962" s="7" t="b">
        <f t="shared" si="373"/>
        <v>1</v>
      </c>
      <c r="AE2962" s="7" t="b">
        <f t="shared" si="374"/>
        <v>1</v>
      </c>
      <c r="AF2962" s="7" t="b">
        <f t="shared" si="375"/>
        <v>1</v>
      </c>
      <c r="AH2962" t="b">
        <f>AND(Table252102[[#This Row],[Developmental toxicity]:[Reproductive toxicity]])</f>
        <v>1</v>
      </c>
    </row>
    <row r="2963" spans="1:34" x14ac:dyDescent="0.25">
      <c r="A2963" s="3">
        <f t="shared" si="368"/>
        <v>2962</v>
      </c>
      <c r="B2963" s="86">
        <v>681</v>
      </c>
      <c r="C2963" s="18" t="s">
        <v>1368</v>
      </c>
      <c r="D2963" s="18" t="s">
        <v>5448</v>
      </c>
      <c r="E2963" s="70" t="s">
        <v>5027</v>
      </c>
      <c r="F2963" s="18" t="s">
        <v>5933</v>
      </c>
      <c r="G2963" s="18" t="s">
        <v>1369</v>
      </c>
      <c r="H2963" s="18" t="s">
        <v>6973</v>
      </c>
      <c r="I2963" s="18" t="s">
        <v>6974</v>
      </c>
      <c r="J2963" s="88" t="s">
        <v>1431</v>
      </c>
      <c r="K2963" s="80" t="e">
        <v>#N/A</v>
      </c>
      <c r="L2963" s="80">
        <v>1</v>
      </c>
      <c r="M2963" s="80" t="e">
        <v>#N/A</v>
      </c>
      <c r="N2963" s="80" t="e">
        <v>#N/A</v>
      </c>
      <c r="O2963" s="80" t="e">
        <v>#N/A</v>
      </c>
      <c r="P2963" s="80" t="e">
        <v>#N/A</v>
      </c>
      <c r="Q2963" s="80" t="e">
        <v>#N/A</v>
      </c>
      <c r="R2963" s="80" t="e">
        <v>#N/A</v>
      </c>
      <c r="S2963" s="80" t="e">
        <v>#N/A</v>
      </c>
      <c r="T2963" s="80" t="e">
        <v>#N/A</v>
      </c>
      <c r="U2963" s="7" t="e">
        <v>#N/A</v>
      </c>
      <c r="V2963" s="80" t="e">
        <v>#N/A</v>
      </c>
      <c r="W2963" s="80" t="e">
        <v>#N/A</v>
      </c>
      <c r="X2963" s="80" t="e">
        <v>#N/A</v>
      </c>
      <c r="Y2963" s="7">
        <v>1</v>
      </c>
      <c r="Z2963" s="7">
        <f t="shared" si="369"/>
        <v>1</v>
      </c>
      <c r="AA2963" s="7">
        <f t="shared" si="370"/>
        <v>1</v>
      </c>
      <c r="AB2963" s="7" t="b">
        <f t="shared" si="371"/>
        <v>1</v>
      </c>
      <c r="AC2963" s="7" t="b">
        <f t="shared" si="372"/>
        <v>0</v>
      </c>
      <c r="AD2963" s="7" t="b">
        <f t="shared" si="373"/>
        <v>0</v>
      </c>
      <c r="AE2963" s="7" t="b">
        <f t="shared" si="374"/>
        <v>0</v>
      </c>
      <c r="AF2963" s="7" t="b">
        <f t="shared" si="375"/>
        <v>0</v>
      </c>
      <c r="AH2963" t="b">
        <f>AND(Table252102[[#This Row],[Developmental toxicity]:[Reproductive toxicity]])</f>
        <v>0</v>
      </c>
    </row>
    <row r="2964" spans="1:34" x14ac:dyDescent="0.25">
      <c r="A2964" s="3">
        <f t="shared" si="368"/>
        <v>2963</v>
      </c>
      <c r="B2964" s="86"/>
      <c r="C2964" s="18" t="s">
        <v>13058</v>
      </c>
      <c r="D2964" s="18" t="s">
        <v>13057</v>
      </c>
      <c r="E2964" s="70" t="s">
        <v>17282</v>
      </c>
      <c r="F2964" s="18" t="s">
        <v>17283</v>
      </c>
      <c r="G2964" s="18" t="s">
        <v>17284</v>
      </c>
      <c r="H2964" s="18" t="s">
        <v>17284</v>
      </c>
      <c r="I2964" s="18" t="s">
        <v>17285</v>
      </c>
      <c r="J2964" s="88"/>
      <c r="K2964" s="80" t="e">
        <v>#N/A</v>
      </c>
      <c r="L2964" s="80" t="e">
        <v>#N/A</v>
      </c>
      <c r="M2964" s="80" t="e">
        <v>#N/A</v>
      </c>
      <c r="N2964" s="80" t="e">
        <v>#N/A</v>
      </c>
      <c r="O2964" s="80" t="e">
        <v>#N/A</v>
      </c>
      <c r="P2964" s="80" t="e">
        <v>#N/A</v>
      </c>
      <c r="Q2964" s="80" t="e">
        <v>#N/A</v>
      </c>
      <c r="R2964" s="80" t="e">
        <v>#N/A</v>
      </c>
      <c r="S2964" s="80" t="e">
        <v>#N/A</v>
      </c>
      <c r="T2964" s="80" t="e">
        <v>#N/A</v>
      </c>
      <c r="U2964" s="7" t="e">
        <v>#N/A</v>
      </c>
      <c r="V2964" s="80" t="e">
        <v>#N/A</v>
      </c>
      <c r="W2964" s="18">
        <v>0</v>
      </c>
      <c r="X2964" s="18" t="e">
        <v>#N/A</v>
      </c>
      <c r="Y2964" s="7" t="e">
        <v>#N/A</v>
      </c>
      <c r="Z2964" s="7">
        <f t="shared" si="369"/>
        <v>0</v>
      </c>
      <c r="AA2964" s="7">
        <f t="shared" si="370"/>
        <v>0</v>
      </c>
      <c r="AB2964" s="7" t="b">
        <f t="shared" si="371"/>
        <v>0</v>
      </c>
      <c r="AC2964" s="7" t="b">
        <f t="shared" si="372"/>
        <v>1</v>
      </c>
      <c r="AD2964" s="7" t="b">
        <f t="shared" si="373"/>
        <v>0</v>
      </c>
      <c r="AE2964" s="7" t="b">
        <f t="shared" si="374"/>
        <v>1</v>
      </c>
      <c r="AF2964" s="7" t="b">
        <f t="shared" si="375"/>
        <v>0</v>
      </c>
      <c r="AH2964" t="b">
        <f>AND(Table252102[[#This Row],[Developmental toxicity]:[Reproductive toxicity]])</f>
        <v>0</v>
      </c>
    </row>
    <row r="2965" spans="1:34" x14ac:dyDescent="0.25">
      <c r="A2965" s="3">
        <f t="shared" si="368"/>
        <v>2964</v>
      </c>
      <c r="B2965" s="86">
        <v>538</v>
      </c>
      <c r="C2965" s="18" t="s">
        <v>1145</v>
      </c>
      <c r="D2965" s="17" t="s">
        <v>5356</v>
      </c>
      <c r="E2965" s="79" t="s">
        <v>4920</v>
      </c>
      <c r="F2965" s="17" t="s">
        <v>5826</v>
      </c>
      <c r="G2965" s="18" t="s">
        <v>1146</v>
      </c>
      <c r="H2965" s="17" t="s">
        <v>6261</v>
      </c>
      <c r="I2965" s="17" t="s">
        <v>6835</v>
      </c>
      <c r="J2965" s="88" t="s">
        <v>1433</v>
      </c>
      <c r="K2965" s="80" t="e">
        <v>#N/A</v>
      </c>
      <c r="L2965" s="80">
        <v>1</v>
      </c>
      <c r="M2965" s="80" t="e">
        <v>#N/A</v>
      </c>
      <c r="N2965" s="80" t="e">
        <v>#N/A</v>
      </c>
      <c r="O2965" s="80" t="e">
        <v>#N/A</v>
      </c>
      <c r="P2965" s="18" t="e">
        <v>#N/A</v>
      </c>
      <c r="Q2965" s="18" t="e">
        <v>#N/A</v>
      </c>
      <c r="R2965" s="80" t="e">
        <v>#N/A</v>
      </c>
      <c r="S2965" s="18" t="e">
        <v>#N/A</v>
      </c>
      <c r="T2965" s="18" t="e">
        <v>#N/A</v>
      </c>
      <c r="U2965" s="7" t="e">
        <v>#N/A</v>
      </c>
      <c r="V2965" s="80" t="e">
        <v>#N/A</v>
      </c>
      <c r="W2965" s="18" t="e">
        <v>#N/A</v>
      </c>
      <c r="X2965" s="18" t="e">
        <v>#N/A</v>
      </c>
      <c r="Y2965" s="7" t="e">
        <v>#N/A</v>
      </c>
      <c r="Z2965" s="7">
        <f t="shared" si="369"/>
        <v>1</v>
      </c>
      <c r="AA2965" s="7">
        <f t="shared" si="370"/>
        <v>1</v>
      </c>
      <c r="AB2965" s="7" t="b">
        <f t="shared" si="371"/>
        <v>0</v>
      </c>
      <c r="AC2965" s="7" t="b">
        <f t="shared" si="372"/>
        <v>0</v>
      </c>
      <c r="AD2965" s="7" t="b">
        <f t="shared" si="373"/>
        <v>0</v>
      </c>
      <c r="AE2965" s="7" t="b">
        <f t="shared" si="374"/>
        <v>0</v>
      </c>
      <c r="AF2965" s="7" t="b">
        <f t="shared" si="375"/>
        <v>0</v>
      </c>
      <c r="AH2965" t="b">
        <f>AND(Table252102[[#This Row],[Developmental toxicity]:[Reproductive toxicity]])</f>
        <v>0</v>
      </c>
    </row>
    <row r="2966" spans="1:34" x14ac:dyDescent="0.25">
      <c r="A2966" s="3">
        <f t="shared" si="368"/>
        <v>2965</v>
      </c>
      <c r="B2966" s="86"/>
      <c r="C2966" s="18" t="s">
        <v>10787</v>
      </c>
      <c r="D2966" s="18" t="s">
        <v>10786</v>
      </c>
      <c r="E2966" s="70" t="s">
        <v>13459</v>
      </c>
      <c r="F2966" s="18" t="s">
        <v>13460</v>
      </c>
      <c r="G2966" s="18" t="s">
        <v>13461</v>
      </c>
      <c r="H2966" s="18" t="s">
        <v>4202</v>
      </c>
      <c r="I2966" s="18" t="s">
        <v>13462</v>
      </c>
      <c r="J2966" s="88"/>
      <c r="K2966" s="7" t="e">
        <v>#N/A</v>
      </c>
      <c r="L2966" s="80">
        <v>1</v>
      </c>
      <c r="M2966" s="80" t="e">
        <v>#N/A</v>
      </c>
      <c r="N2966" s="80" t="e">
        <v>#N/A</v>
      </c>
      <c r="O2966" s="80" t="e">
        <v>#N/A</v>
      </c>
      <c r="P2966" s="80" t="e">
        <v>#N/A</v>
      </c>
      <c r="Q2966" s="80" t="e">
        <v>#N/A</v>
      </c>
      <c r="R2966" s="80" t="e">
        <v>#N/A</v>
      </c>
      <c r="S2966" s="80" t="e">
        <v>#N/A</v>
      </c>
      <c r="T2966" s="80">
        <v>0</v>
      </c>
      <c r="U2966" s="7">
        <v>1</v>
      </c>
      <c r="V2966" s="80" t="e">
        <v>#N/A</v>
      </c>
      <c r="W2966" s="18">
        <v>1</v>
      </c>
      <c r="X2966" s="18">
        <v>1</v>
      </c>
      <c r="Y2966" s="7">
        <v>1</v>
      </c>
      <c r="Z2966" s="7">
        <f t="shared" si="369"/>
        <v>1</v>
      </c>
      <c r="AA2966" s="7">
        <f t="shared" si="370"/>
        <v>1</v>
      </c>
      <c r="AB2966" s="7" t="b">
        <f t="shared" si="371"/>
        <v>1</v>
      </c>
      <c r="AC2966" s="7" t="b">
        <f t="shared" si="372"/>
        <v>1</v>
      </c>
      <c r="AD2966" s="7" t="b">
        <f t="shared" si="373"/>
        <v>1</v>
      </c>
      <c r="AE2966" s="7" t="b">
        <f t="shared" si="374"/>
        <v>1</v>
      </c>
      <c r="AF2966" s="7" t="b">
        <f t="shared" si="375"/>
        <v>1</v>
      </c>
      <c r="AH2966" t="b">
        <f>AND(Table252102[[#This Row],[Developmental toxicity]:[Reproductive toxicity]])</f>
        <v>1</v>
      </c>
    </row>
    <row r="2967" spans="1:34" x14ac:dyDescent="0.25">
      <c r="A2967" s="3">
        <f t="shared" si="368"/>
        <v>2966</v>
      </c>
      <c r="B2967" s="86">
        <v>13083</v>
      </c>
      <c r="C2967" s="17" t="s">
        <v>4116</v>
      </c>
      <c r="D2967" s="18" t="s">
        <v>21</v>
      </c>
      <c r="E2967" s="79" t="s">
        <v>3948</v>
      </c>
      <c r="F2967" s="17" t="s">
        <v>3785</v>
      </c>
      <c r="G2967" s="18" t="s">
        <v>22</v>
      </c>
      <c r="H2967" s="17" t="s">
        <v>4204</v>
      </c>
      <c r="I2967" s="17" t="s">
        <v>4205</v>
      </c>
      <c r="J2967" s="88" t="s">
        <v>20</v>
      </c>
      <c r="K2967" s="7" t="e">
        <v>#N/A</v>
      </c>
      <c r="L2967" s="80" t="e">
        <v>#N/A</v>
      </c>
      <c r="M2967" s="18" t="e">
        <v>#N/A</v>
      </c>
      <c r="N2967" s="80" t="e">
        <v>#N/A</v>
      </c>
      <c r="O2967" s="80" t="e">
        <v>#N/A</v>
      </c>
      <c r="P2967" s="18" t="e">
        <v>#N/A</v>
      </c>
      <c r="Q2967" s="18" t="e">
        <v>#N/A</v>
      </c>
      <c r="R2967" s="80" t="e">
        <v>#N/A</v>
      </c>
      <c r="S2967" s="18" t="e">
        <v>#N/A</v>
      </c>
      <c r="T2967" s="18" t="e">
        <v>#N/A</v>
      </c>
      <c r="U2967" s="7" t="e">
        <v>#N/A</v>
      </c>
      <c r="V2967" s="80" t="e">
        <v>#N/A</v>
      </c>
      <c r="W2967" s="18">
        <v>1</v>
      </c>
      <c r="X2967" s="18">
        <v>1</v>
      </c>
      <c r="Y2967" s="7" t="e">
        <v>#N/A</v>
      </c>
      <c r="Z2967" s="7">
        <f t="shared" si="369"/>
        <v>1</v>
      </c>
      <c r="AA2967" s="7">
        <f t="shared" si="370"/>
        <v>1</v>
      </c>
      <c r="AB2967" s="7" t="b">
        <f t="shared" si="371"/>
        <v>1</v>
      </c>
      <c r="AC2967" s="7" t="b">
        <f t="shared" si="372"/>
        <v>1</v>
      </c>
      <c r="AD2967" s="7" t="b">
        <f t="shared" si="373"/>
        <v>0</v>
      </c>
      <c r="AE2967" s="7" t="b">
        <f t="shared" si="374"/>
        <v>1</v>
      </c>
      <c r="AF2967" s="7" t="b">
        <f t="shared" si="375"/>
        <v>0</v>
      </c>
      <c r="AH2967" t="b">
        <f>AND(Table252102[[#This Row],[Developmental toxicity]:[Reproductive toxicity]])</f>
        <v>1</v>
      </c>
    </row>
    <row r="2968" spans="1:34" x14ac:dyDescent="0.25">
      <c r="A2968" s="3">
        <f t="shared" si="368"/>
        <v>2967</v>
      </c>
      <c r="B2968" s="86"/>
      <c r="C2968" s="18" t="s">
        <v>11011</v>
      </c>
      <c r="D2968" s="18" t="s">
        <v>11010</v>
      </c>
      <c r="E2968" s="70" t="s">
        <v>13876</v>
      </c>
      <c r="F2968" s="18" t="s">
        <v>13877</v>
      </c>
      <c r="G2968" s="18" t="s">
        <v>13878</v>
      </c>
      <c r="H2968" s="18" t="s">
        <v>4201</v>
      </c>
      <c r="I2968" s="18" t="s">
        <v>13879</v>
      </c>
      <c r="J2968" s="88"/>
      <c r="K2968" s="80" t="e">
        <v>#N/A</v>
      </c>
      <c r="L2968" s="80" t="e">
        <v>#N/A</v>
      </c>
      <c r="M2968" s="80" t="e">
        <v>#N/A</v>
      </c>
      <c r="N2968" s="80" t="e">
        <v>#N/A</v>
      </c>
      <c r="O2968" s="80" t="e">
        <v>#N/A</v>
      </c>
      <c r="P2968" s="80" t="e">
        <v>#N/A</v>
      </c>
      <c r="Q2968" s="80" t="e">
        <v>#N/A</v>
      </c>
      <c r="R2968" s="80" t="e">
        <v>#N/A</v>
      </c>
      <c r="S2968" s="80" t="e">
        <v>#N/A</v>
      </c>
      <c r="T2968" s="80" t="e">
        <v>#N/A</v>
      </c>
      <c r="U2968" s="7" t="e">
        <v>#N/A</v>
      </c>
      <c r="V2968" s="80" t="e">
        <v>#N/A</v>
      </c>
      <c r="W2968" s="18">
        <v>1</v>
      </c>
      <c r="X2968" s="18" t="e">
        <v>#N/A</v>
      </c>
      <c r="Y2968" s="7" t="e">
        <v>#N/A</v>
      </c>
      <c r="Z2968" s="7">
        <f t="shared" si="369"/>
        <v>1</v>
      </c>
      <c r="AA2968" s="7">
        <f t="shared" si="370"/>
        <v>1</v>
      </c>
      <c r="AB2968" s="7" t="b">
        <f t="shared" si="371"/>
        <v>0</v>
      </c>
      <c r="AC2968" s="7" t="b">
        <f t="shared" si="372"/>
        <v>1</v>
      </c>
      <c r="AD2968" s="7" t="b">
        <f t="shared" si="373"/>
        <v>0</v>
      </c>
      <c r="AE2968" s="7" t="b">
        <f t="shared" si="374"/>
        <v>1</v>
      </c>
      <c r="AF2968" s="7" t="b">
        <f t="shared" si="375"/>
        <v>0</v>
      </c>
      <c r="AH2968" t="b">
        <f>AND(Table252102[[#This Row],[Developmental toxicity]:[Reproductive toxicity]])</f>
        <v>0</v>
      </c>
    </row>
    <row r="2969" spans="1:34" x14ac:dyDescent="0.25">
      <c r="A2969" s="3">
        <f t="shared" si="368"/>
        <v>2968</v>
      </c>
      <c r="B2969" s="86" t="s">
        <v>1440</v>
      </c>
      <c r="C2969" s="18" t="s">
        <v>2277</v>
      </c>
      <c r="D2969" s="18" t="s">
        <v>3189</v>
      </c>
      <c r="E2969" s="70" t="s">
        <v>7555</v>
      </c>
      <c r="F2969" s="18" t="s">
        <v>8402</v>
      </c>
      <c r="G2969" s="18" t="s">
        <v>9634</v>
      </c>
      <c r="H2969" s="18" t="s">
        <v>9634</v>
      </c>
      <c r="I2969" s="18" t="s">
        <v>9635</v>
      </c>
      <c r="J2969" s="88"/>
      <c r="K2969" s="80" t="e">
        <v>#N/A</v>
      </c>
      <c r="L2969" s="80" t="e">
        <v>#N/A</v>
      </c>
      <c r="M2969" s="80" t="e">
        <v>#N/A</v>
      </c>
      <c r="N2969" s="80" t="e">
        <v>#N/A</v>
      </c>
      <c r="O2969" s="80" t="e">
        <v>#N/A</v>
      </c>
      <c r="P2969" s="80" t="e">
        <v>#N/A</v>
      </c>
      <c r="Q2969" s="80" t="e">
        <v>#N/A</v>
      </c>
      <c r="R2969" s="80" t="e">
        <v>#N/A</v>
      </c>
      <c r="S2969" s="80" t="e">
        <v>#N/A</v>
      </c>
      <c r="T2969" s="80">
        <v>0</v>
      </c>
      <c r="U2969" s="7" t="e">
        <v>#N/A</v>
      </c>
      <c r="V2969" s="80" t="e">
        <v>#N/A</v>
      </c>
      <c r="W2969" s="80">
        <v>0</v>
      </c>
      <c r="X2969" s="80" t="e">
        <v>#N/A</v>
      </c>
      <c r="Y2969" s="7">
        <v>0</v>
      </c>
      <c r="Z2969" s="7">
        <f t="shared" si="369"/>
        <v>0</v>
      </c>
      <c r="AA2969" s="7">
        <f t="shared" si="370"/>
        <v>0</v>
      </c>
      <c r="AB2969" s="7" t="b">
        <f t="shared" si="371"/>
        <v>1</v>
      </c>
      <c r="AC2969" s="7" t="b">
        <f t="shared" si="372"/>
        <v>1</v>
      </c>
      <c r="AD2969" s="7" t="b">
        <f t="shared" si="373"/>
        <v>1</v>
      </c>
      <c r="AE2969" s="7" t="b">
        <f t="shared" si="374"/>
        <v>1</v>
      </c>
      <c r="AF2969" s="7" t="b">
        <f t="shared" si="375"/>
        <v>0</v>
      </c>
      <c r="AH2969" t="b">
        <f>AND(Table252102[[#This Row],[Developmental toxicity]:[Reproductive toxicity]])</f>
        <v>1</v>
      </c>
    </row>
    <row r="2970" spans="1:34" x14ac:dyDescent="0.25">
      <c r="A2970" s="3">
        <f t="shared" si="368"/>
        <v>2969</v>
      </c>
      <c r="B2970" s="86"/>
      <c r="C2970" s="18" t="s">
        <v>12345</v>
      </c>
      <c r="D2970" s="18" t="s">
        <v>17900</v>
      </c>
      <c r="E2970" s="70" t="s">
        <v>16169</v>
      </c>
      <c r="F2970" s="18" t="s">
        <v>16170</v>
      </c>
      <c r="G2970" s="18" t="s">
        <v>16171</v>
      </c>
      <c r="H2970" s="18" t="s">
        <v>16171</v>
      </c>
      <c r="I2970" s="18" t="s">
        <v>16172</v>
      </c>
      <c r="J2970" s="88"/>
      <c r="K2970" s="80" t="e">
        <v>#N/A</v>
      </c>
      <c r="L2970" s="80" t="e">
        <v>#N/A</v>
      </c>
      <c r="M2970" s="80" t="e">
        <v>#N/A</v>
      </c>
      <c r="N2970" s="80" t="e">
        <v>#N/A</v>
      </c>
      <c r="O2970" s="80" t="e">
        <v>#N/A</v>
      </c>
      <c r="P2970" s="80" t="e">
        <v>#N/A</v>
      </c>
      <c r="Q2970" s="80" t="e">
        <v>#N/A</v>
      </c>
      <c r="R2970" s="80" t="e">
        <v>#N/A</v>
      </c>
      <c r="S2970" s="80" t="e">
        <v>#N/A</v>
      </c>
      <c r="T2970" s="80" t="e">
        <v>#N/A</v>
      </c>
      <c r="U2970" s="7" t="e">
        <v>#N/A</v>
      </c>
      <c r="V2970" s="80" t="e">
        <v>#N/A</v>
      </c>
      <c r="W2970" s="18">
        <v>0</v>
      </c>
      <c r="X2970" s="18" t="e">
        <v>#N/A</v>
      </c>
      <c r="Y2970" s="7" t="e">
        <v>#N/A</v>
      </c>
      <c r="Z2970" s="7">
        <f t="shared" si="369"/>
        <v>0</v>
      </c>
      <c r="AA2970" s="7">
        <f t="shared" si="370"/>
        <v>0</v>
      </c>
      <c r="AB2970" s="7" t="b">
        <f t="shared" si="371"/>
        <v>0</v>
      </c>
      <c r="AC2970" s="7" t="b">
        <f t="shared" si="372"/>
        <v>1</v>
      </c>
      <c r="AD2970" s="7" t="b">
        <f t="shared" si="373"/>
        <v>0</v>
      </c>
      <c r="AE2970" s="7" t="b">
        <f t="shared" si="374"/>
        <v>1</v>
      </c>
      <c r="AF2970" s="7" t="b">
        <f t="shared" si="375"/>
        <v>0</v>
      </c>
      <c r="AH2970" t="b">
        <f>AND(Table252102[[#This Row],[Developmental toxicity]:[Reproductive toxicity]])</f>
        <v>0</v>
      </c>
    </row>
    <row r="2971" spans="1:34" x14ac:dyDescent="0.25">
      <c r="A2971" s="3">
        <f t="shared" si="368"/>
        <v>2970</v>
      </c>
      <c r="B2971" s="86"/>
      <c r="C2971" s="18" t="s">
        <v>13175</v>
      </c>
      <c r="D2971" s="18" t="s">
        <v>13174</v>
      </c>
      <c r="E2971" s="70" t="s">
        <v>17457</v>
      </c>
      <c r="F2971" s="18" t="s">
        <v>17458</v>
      </c>
      <c r="G2971" s="18" t="s">
        <v>13176</v>
      </c>
      <c r="H2971" s="18" t="s">
        <v>13176</v>
      </c>
      <c r="I2971" s="18" t="s">
        <v>17459</v>
      </c>
      <c r="J2971" s="88"/>
      <c r="K2971" s="80" t="e">
        <v>#N/A</v>
      </c>
      <c r="L2971" s="80" t="e">
        <v>#N/A</v>
      </c>
      <c r="M2971" s="80" t="e">
        <v>#N/A</v>
      </c>
      <c r="N2971" s="80" t="e">
        <v>#N/A</v>
      </c>
      <c r="O2971" s="80" t="e">
        <v>#N/A</v>
      </c>
      <c r="P2971" s="80" t="e">
        <v>#N/A</v>
      </c>
      <c r="Q2971" s="80" t="e">
        <v>#N/A</v>
      </c>
      <c r="R2971" s="80" t="e">
        <v>#N/A</v>
      </c>
      <c r="S2971" s="80" t="e">
        <v>#N/A</v>
      </c>
      <c r="T2971" s="80" t="e">
        <v>#N/A</v>
      </c>
      <c r="U2971" s="7" t="e">
        <v>#N/A</v>
      </c>
      <c r="V2971" s="80" t="e">
        <v>#N/A</v>
      </c>
      <c r="W2971" s="18">
        <v>0</v>
      </c>
      <c r="X2971" s="18" t="e">
        <v>#N/A</v>
      </c>
      <c r="Y2971" s="7" t="e">
        <v>#N/A</v>
      </c>
      <c r="Z2971" s="7">
        <f t="shared" si="369"/>
        <v>0</v>
      </c>
      <c r="AA2971" s="7">
        <f t="shared" si="370"/>
        <v>0</v>
      </c>
      <c r="AB2971" s="7" t="b">
        <f t="shared" si="371"/>
        <v>0</v>
      </c>
      <c r="AC2971" s="7" t="b">
        <f t="shared" si="372"/>
        <v>1</v>
      </c>
      <c r="AD2971" s="7" t="b">
        <f t="shared" si="373"/>
        <v>0</v>
      </c>
      <c r="AE2971" s="7" t="b">
        <f t="shared" si="374"/>
        <v>1</v>
      </c>
      <c r="AF2971" s="7" t="b">
        <f t="shared" si="375"/>
        <v>0</v>
      </c>
      <c r="AH2971" t="b">
        <f>AND(Table252102[[#This Row],[Developmental toxicity]:[Reproductive toxicity]])</f>
        <v>0</v>
      </c>
    </row>
    <row r="2972" spans="1:34" x14ac:dyDescent="0.25">
      <c r="A2972" s="3">
        <f t="shared" si="368"/>
        <v>2971</v>
      </c>
      <c r="B2972" s="86"/>
      <c r="C2972" s="18" t="s">
        <v>12424</v>
      </c>
      <c r="D2972" s="18" t="s">
        <v>12423</v>
      </c>
      <c r="E2972" s="70" t="s">
        <v>16306</v>
      </c>
      <c r="F2972" s="18" t="s">
        <v>16307</v>
      </c>
      <c r="G2972" s="18" t="s">
        <v>16308</v>
      </c>
      <c r="H2972" s="18" t="s">
        <v>16308</v>
      </c>
      <c r="I2972" s="18" t="s">
        <v>16309</v>
      </c>
      <c r="J2972" s="88"/>
      <c r="K2972" s="80" t="e">
        <v>#N/A</v>
      </c>
      <c r="L2972" s="80" t="e">
        <v>#N/A</v>
      </c>
      <c r="M2972" s="80" t="e">
        <v>#N/A</v>
      </c>
      <c r="N2972" s="80" t="e">
        <v>#N/A</v>
      </c>
      <c r="O2972" s="80" t="e">
        <v>#N/A</v>
      </c>
      <c r="P2972" s="80" t="e">
        <v>#N/A</v>
      </c>
      <c r="Q2972" s="80" t="e">
        <v>#N/A</v>
      </c>
      <c r="R2972" s="80" t="e">
        <v>#N/A</v>
      </c>
      <c r="S2972" s="80" t="e">
        <v>#N/A</v>
      </c>
      <c r="T2972" s="80" t="e">
        <v>#N/A</v>
      </c>
      <c r="U2972" s="7" t="e">
        <v>#N/A</v>
      </c>
      <c r="V2972" s="80" t="e">
        <v>#N/A</v>
      </c>
      <c r="W2972" s="18">
        <v>0</v>
      </c>
      <c r="X2972" s="18" t="e">
        <v>#N/A</v>
      </c>
      <c r="Y2972" s="7" t="e">
        <v>#N/A</v>
      </c>
      <c r="Z2972" s="7">
        <f t="shared" si="369"/>
        <v>0</v>
      </c>
      <c r="AA2972" s="7">
        <f t="shared" si="370"/>
        <v>0</v>
      </c>
      <c r="AB2972" s="7" t="b">
        <f t="shared" si="371"/>
        <v>0</v>
      </c>
      <c r="AC2972" s="7" t="b">
        <f t="shared" si="372"/>
        <v>1</v>
      </c>
      <c r="AD2972" s="7" t="b">
        <f t="shared" si="373"/>
        <v>0</v>
      </c>
      <c r="AE2972" s="7" t="b">
        <f t="shared" si="374"/>
        <v>1</v>
      </c>
      <c r="AF2972" s="7" t="b">
        <f t="shared" si="375"/>
        <v>0</v>
      </c>
      <c r="AH2972" t="b">
        <f>AND(Table252102[[#This Row],[Developmental toxicity]:[Reproductive toxicity]])</f>
        <v>0</v>
      </c>
    </row>
    <row r="2973" spans="1:34" x14ac:dyDescent="0.25">
      <c r="A2973" s="3">
        <f t="shared" si="368"/>
        <v>2972</v>
      </c>
      <c r="B2973" s="86">
        <v>396</v>
      </c>
      <c r="C2973" s="18" t="s">
        <v>917</v>
      </c>
      <c r="D2973" s="18" t="s">
        <v>3576</v>
      </c>
      <c r="E2973" s="70" t="s">
        <v>4821</v>
      </c>
      <c r="F2973" s="18" t="s">
        <v>5734</v>
      </c>
      <c r="G2973" s="18" t="s">
        <v>918</v>
      </c>
      <c r="H2973" s="18" t="s">
        <v>6711</v>
      </c>
      <c r="I2973" s="18" t="s">
        <v>6712</v>
      </c>
      <c r="J2973" s="88" t="s">
        <v>1430</v>
      </c>
      <c r="K2973" s="80" t="e">
        <v>#N/A</v>
      </c>
      <c r="L2973" s="80">
        <v>1</v>
      </c>
      <c r="M2973" s="80" t="e">
        <v>#N/A</v>
      </c>
      <c r="N2973" s="80" t="e">
        <v>#N/A</v>
      </c>
      <c r="O2973" s="80" t="e">
        <v>#N/A</v>
      </c>
      <c r="P2973" s="80" t="e">
        <v>#N/A</v>
      </c>
      <c r="Q2973" s="80" t="e">
        <v>#N/A</v>
      </c>
      <c r="R2973" s="80" t="e">
        <v>#N/A</v>
      </c>
      <c r="S2973" s="80" t="e">
        <v>#N/A</v>
      </c>
      <c r="T2973" s="80">
        <v>0</v>
      </c>
      <c r="U2973" s="7">
        <v>0</v>
      </c>
      <c r="V2973" s="80" t="e">
        <v>#N/A</v>
      </c>
      <c r="W2973" s="80">
        <v>1</v>
      </c>
      <c r="X2973" s="80">
        <v>1</v>
      </c>
      <c r="Y2973" s="7">
        <v>1</v>
      </c>
      <c r="Z2973" s="7">
        <f t="shared" si="369"/>
        <v>1</v>
      </c>
      <c r="AA2973" s="7">
        <f t="shared" si="370"/>
        <v>1</v>
      </c>
      <c r="AB2973" s="7" t="b">
        <f t="shared" si="371"/>
        <v>1</v>
      </c>
      <c r="AC2973" s="7" t="b">
        <f t="shared" si="372"/>
        <v>1</v>
      </c>
      <c r="AD2973" s="7" t="b">
        <f t="shared" si="373"/>
        <v>1</v>
      </c>
      <c r="AE2973" s="7" t="b">
        <f t="shared" si="374"/>
        <v>1</v>
      </c>
      <c r="AF2973" s="7" t="b">
        <f t="shared" si="375"/>
        <v>1</v>
      </c>
      <c r="AH2973" t="b">
        <f>AND(Table252102[[#This Row],[Developmental toxicity]:[Reproductive toxicity]])</f>
        <v>1</v>
      </c>
    </row>
    <row r="2974" spans="1:34" x14ac:dyDescent="0.25">
      <c r="A2974" s="3">
        <f t="shared" si="368"/>
        <v>2973</v>
      </c>
      <c r="B2974" s="86">
        <v>397</v>
      </c>
      <c r="C2974" s="18" t="s">
        <v>919</v>
      </c>
      <c r="D2974" s="18" t="s">
        <v>5284</v>
      </c>
      <c r="E2974" s="70" t="s">
        <v>4822</v>
      </c>
      <c r="F2974" s="18" t="s">
        <v>5735</v>
      </c>
      <c r="G2974" s="18" t="s">
        <v>920</v>
      </c>
      <c r="H2974" s="18" t="s">
        <v>6713</v>
      </c>
      <c r="I2974" s="18" t="s">
        <v>6714</v>
      </c>
      <c r="J2974" s="88" t="s">
        <v>1434</v>
      </c>
      <c r="K2974" s="80" t="e">
        <v>#N/A</v>
      </c>
      <c r="L2974" s="80">
        <v>1</v>
      </c>
      <c r="M2974" s="80" t="e">
        <v>#N/A</v>
      </c>
      <c r="N2974" s="80" t="e">
        <v>#N/A</v>
      </c>
      <c r="O2974" s="80" t="e">
        <v>#N/A</v>
      </c>
      <c r="P2974" s="80" t="e">
        <v>#N/A</v>
      </c>
      <c r="Q2974" s="80" t="e">
        <v>#N/A</v>
      </c>
      <c r="R2974" s="80" t="e">
        <v>#N/A</v>
      </c>
      <c r="S2974" s="80" t="e">
        <v>#N/A</v>
      </c>
      <c r="T2974" s="80" t="e">
        <v>#N/A</v>
      </c>
      <c r="U2974" s="7" t="e">
        <v>#N/A</v>
      </c>
      <c r="V2974" s="80" t="e">
        <v>#N/A</v>
      </c>
      <c r="W2974" s="80">
        <v>1</v>
      </c>
      <c r="X2974" s="80" t="e">
        <v>#N/A</v>
      </c>
      <c r="Y2974" s="7">
        <v>0</v>
      </c>
      <c r="Z2974" s="7">
        <f t="shared" si="369"/>
        <v>1</v>
      </c>
      <c r="AA2974" s="7">
        <f t="shared" si="370"/>
        <v>1</v>
      </c>
      <c r="AB2974" s="7" t="b">
        <f t="shared" si="371"/>
        <v>1</v>
      </c>
      <c r="AC2974" s="7" t="b">
        <f t="shared" si="372"/>
        <v>1</v>
      </c>
      <c r="AD2974" s="7" t="b">
        <f t="shared" si="373"/>
        <v>0</v>
      </c>
      <c r="AE2974" s="7" t="b">
        <f t="shared" si="374"/>
        <v>1</v>
      </c>
      <c r="AF2974" s="7" t="b">
        <f t="shared" si="375"/>
        <v>0</v>
      </c>
      <c r="AH2974" t="b">
        <f>AND(Table252102[[#This Row],[Developmental toxicity]:[Reproductive toxicity]])</f>
        <v>1</v>
      </c>
    </row>
    <row r="2975" spans="1:34" x14ac:dyDescent="0.25">
      <c r="A2975" s="3">
        <f t="shared" si="368"/>
        <v>2974</v>
      </c>
      <c r="B2975" s="86"/>
      <c r="C2975" s="18" t="s">
        <v>12782</v>
      </c>
      <c r="D2975" s="18" t="s">
        <v>12781</v>
      </c>
      <c r="E2975" s="70" t="s">
        <v>16863</v>
      </c>
      <c r="F2975" s="18" t="s">
        <v>16864</v>
      </c>
      <c r="G2975" s="18" t="s">
        <v>16865</v>
      </c>
      <c r="H2975" s="18" t="s">
        <v>16865</v>
      </c>
      <c r="I2975" s="18" t="s">
        <v>16866</v>
      </c>
      <c r="J2975" s="88"/>
      <c r="K2975" s="80" t="e">
        <v>#N/A</v>
      </c>
      <c r="L2975" s="80" t="e">
        <v>#N/A</v>
      </c>
      <c r="M2975" s="80" t="e">
        <v>#N/A</v>
      </c>
      <c r="N2975" s="80" t="e">
        <v>#N/A</v>
      </c>
      <c r="O2975" s="80" t="e">
        <v>#N/A</v>
      </c>
      <c r="P2975" s="80" t="e">
        <v>#N/A</v>
      </c>
      <c r="Q2975" s="80" t="e">
        <v>#N/A</v>
      </c>
      <c r="R2975" s="80" t="e">
        <v>#N/A</v>
      </c>
      <c r="S2975" s="80" t="e">
        <v>#N/A</v>
      </c>
      <c r="T2975" s="80" t="e">
        <v>#N/A</v>
      </c>
      <c r="U2975" s="7" t="e">
        <v>#N/A</v>
      </c>
      <c r="V2975" s="80" t="e">
        <v>#N/A</v>
      </c>
      <c r="W2975" s="18">
        <v>0</v>
      </c>
      <c r="X2975" s="18" t="e">
        <v>#N/A</v>
      </c>
      <c r="Y2975" s="7" t="e">
        <v>#N/A</v>
      </c>
      <c r="Z2975" s="7">
        <f t="shared" si="369"/>
        <v>0</v>
      </c>
      <c r="AA2975" s="7">
        <f t="shared" si="370"/>
        <v>0</v>
      </c>
      <c r="AB2975" s="7" t="b">
        <f t="shared" si="371"/>
        <v>0</v>
      </c>
      <c r="AC2975" s="7" t="b">
        <f t="shared" si="372"/>
        <v>1</v>
      </c>
      <c r="AD2975" s="7" t="b">
        <f t="shared" si="373"/>
        <v>0</v>
      </c>
      <c r="AE2975" s="7" t="b">
        <f t="shared" si="374"/>
        <v>1</v>
      </c>
      <c r="AF2975" s="7" t="b">
        <f t="shared" si="375"/>
        <v>0</v>
      </c>
      <c r="AH2975" t="b">
        <f>AND(Table252102[[#This Row],[Developmental toxicity]:[Reproductive toxicity]])</f>
        <v>0</v>
      </c>
    </row>
    <row r="2976" spans="1:34" x14ac:dyDescent="0.25">
      <c r="A2976" s="3">
        <f t="shared" si="368"/>
        <v>2975</v>
      </c>
      <c r="B2976" s="86"/>
      <c r="C2976" s="18" t="s">
        <v>11314</v>
      </c>
      <c r="D2976" s="18" t="s">
        <v>11313</v>
      </c>
      <c r="E2976" s="70" t="s">
        <v>14442</v>
      </c>
      <c r="F2976" s="18" t="s">
        <v>14443</v>
      </c>
      <c r="G2976" s="18" t="s">
        <v>14444</v>
      </c>
      <c r="H2976" s="18" t="s">
        <v>14444</v>
      </c>
      <c r="I2976" s="18" t="s">
        <v>14445</v>
      </c>
      <c r="J2976" s="88"/>
      <c r="K2976" s="80" t="e">
        <v>#N/A</v>
      </c>
      <c r="L2976" s="80" t="e">
        <v>#N/A</v>
      </c>
      <c r="M2976" s="80" t="e">
        <v>#N/A</v>
      </c>
      <c r="N2976" s="80" t="e">
        <v>#N/A</v>
      </c>
      <c r="O2976" s="80" t="e">
        <v>#N/A</v>
      </c>
      <c r="P2976" s="80" t="e">
        <v>#N/A</v>
      </c>
      <c r="Q2976" s="80" t="e">
        <v>#N/A</v>
      </c>
      <c r="R2976" s="80" t="e">
        <v>#N/A</v>
      </c>
      <c r="S2976" s="80" t="e">
        <v>#N/A</v>
      </c>
      <c r="T2976" s="80" t="e">
        <v>#N/A</v>
      </c>
      <c r="U2976" s="7" t="e">
        <v>#N/A</v>
      </c>
      <c r="V2976" s="80" t="e">
        <v>#N/A</v>
      </c>
      <c r="W2976" s="18">
        <v>1</v>
      </c>
      <c r="X2976" s="18" t="e">
        <v>#N/A</v>
      </c>
      <c r="Y2976" s="7" t="e">
        <v>#N/A</v>
      </c>
      <c r="Z2976" s="7">
        <f t="shared" si="369"/>
        <v>1</v>
      </c>
      <c r="AA2976" s="7">
        <f t="shared" si="370"/>
        <v>1</v>
      </c>
      <c r="AB2976" s="7" t="b">
        <f t="shared" si="371"/>
        <v>0</v>
      </c>
      <c r="AC2976" s="7" t="b">
        <f t="shared" si="372"/>
        <v>1</v>
      </c>
      <c r="AD2976" s="7" t="b">
        <f t="shared" si="373"/>
        <v>0</v>
      </c>
      <c r="AE2976" s="7" t="b">
        <f t="shared" si="374"/>
        <v>1</v>
      </c>
      <c r="AF2976" s="7" t="b">
        <f t="shared" si="375"/>
        <v>0</v>
      </c>
      <c r="AH2976" t="b">
        <f>AND(Table252102[[#This Row],[Developmental toxicity]:[Reproductive toxicity]])</f>
        <v>0</v>
      </c>
    </row>
    <row r="2977" spans="1:34" x14ac:dyDescent="0.25">
      <c r="A2977" s="3">
        <f t="shared" si="368"/>
        <v>2976</v>
      </c>
      <c r="B2977" s="86" t="s">
        <v>1440</v>
      </c>
      <c r="C2977" s="18" t="s">
        <v>2110</v>
      </c>
      <c r="D2977" s="18" t="s">
        <v>2998</v>
      </c>
      <c r="E2977" s="79" t="s">
        <v>7391</v>
      </c>
      <c r="F2977" s="17" t="s">
        <v>8239</v>
      </c>
      <c r="G2977" s="17" t="s">
        <v>9263</v>
      </c>
      <c r="H2977" s="17" t="s">
        <v>9263</v>
      </c>
      <c r="I2977" s="17" t="s">
        <v>9264</v>
      </c>
      <c r="J2977" s="88"/>
      <c r="K2977" s="80" t="e">
        <v>#N/A</v>
      </c>
      <c r="L2977" s="80" t="e">
        <v>#N/A</v>
      </c>
      <c r="M2977" s="80" t="e">
        <v>#N/A</v>
      </c>
      <c r="N2977" s="80" t="e">
        <v>#N/A</v>
      </c>
      <c r="O2977" s="80" t="e">
        <v>#N/A</v>
      </c>
      <c r="P2977" s="80" t="e">
        <v>#N/A</v>
      </c>
      <c r="Q2977" s="80" t="e">
        <v>#N/A</v>
      </c>
      <c r="R2977" s="80" t="e">
        <v>#N/A</v>
      </c>
      <c r="S2977" s="80" t="e">
        <v>#N/A</v>
      </c>
      <c r="T2977" s="80">
        <v>0</v>
      </c>
      <c r="U2977" s="7" t="e">
        <v>#N/A</v>
      </c>
      <c r="V2977" s="80" t="e">
        <v>#N/A</v>
      </c>
      <c r="W2977" s="18">
        <v>0</v>
      </c>
      <c r="X2977" s="18" t="e">
        <v>#N/A</v>
      </c>
      <c r="Y2977" s="7" t="e">
        <v>#N/A</v>
      </c>
      <c r="Z2977" s="7">
        <f t="shared" si="369"/>
        <v>0</v>
      </c>
      <c r="AA2977" s="7">
        <f t="shared" si="370"/>
        <v>0</v>
      </c>
      <c r="AB2977" s="7" t="b">
        <f t="shared" si="371"/>
        <v>1</v>
      </c>
      <c r="AC2977" s="7" t="b">
        <f t="shared" si="372"/>
        <v>1</v>
      </c>
      <c r="AD2977" s="7" t="b">
        <f t="shared" si="373"/>
        <v>1</v>
      </c>
      <c r="AE2977" s="7" t="b">
        <f t="shared" si="374"/>
        <v>1</v>
      </c>
      <c r="AF2977" s="7" t="b">
        <f t="shared" si="375"/>
        <v>0</v>
      </c>
      <c r="AH2977" t="b">
        <f>AND(Table252102[[#This Row],[Developmental toxicity]:[Reproductive toxicity]])</f>
        <v>1</v>
      </c>
    </row>
    <row r="2978" spans="1:34" x14ac:dyDescent="0.25">
      <c r="A2978" s="3">
        <f t="shared" si="368"/>
        <v>2977</v>
      </c>
      <c r="B2978" s="86" t="s">
        <v>1440</v>
      </c>
      <c r="C2978" s="18" t="s">
        <v>2186</v>
      </c>
      <c r="D2978" s="18" t="s">
        <v>3084</v>
      </c>
      <c r="E2978" s="79" t="s">
        <v>7466</v>
      </c>
      <c r="F2978" s="17" t="s">
        <v>8314</v>
      </c>
      <c r="G2978" s="17" t="s">
        <v>9427</v>
      </c>
      <c r="H2978" s="17" t="s">
        <v>9428</v>
      </c>
      <c r="I2978" s="17" t="s">
        <v>9429</v>
      </c>
      <c r="J2978" s="88"/>
      <c r="K2978" s="80" t="e">
        <v>#N/A</v>
      </c>
      <c r="L2978" s="80" t="e">
        <v>#N/A</v>
      </c>
      <c r="M2978" s="80" t="e">
        <v>#N/A</v>
      </c>
      <c r="N2978" s="80" t="e">
        <v>#N/A</v>
      </c>
      <c r="O2978" s="80" t="e">
        <v>#N/A</v>
      </c>
      <c r="P2978" s="80" t="e">
        <v>#N/A</v>
      </c>
      <c r="Q2978" s="80" t="e">
        <v>#N/A</v>
      </c>
      <c r="R2978" s="80" t="e">
        <v>#N/A</v>
      </c>
      <c r="S2978" s="80" t="e">
        <v>#N/A</v>
      </c>
      <c r="T2978" s="80">
        <v>0</v>
      </c>
      <c r="U2978" s="7" t="e">
        <v>#N/A</v>
      </c>
      <c r="V2978" s="80" t="e">
        <v>#N/A</v>
      </c>
      <c r="W2978" s="80" t="e">
        <v>#N/A</v>
      </c>
      <c r="X2978" s="80" t="e">
        <v>#N/A</v>
      </c>
      <c r="Y2978" s="7" t="e">
        <v>#N/A</v>
      </c>
      <c r="Z2978" s="7">
        <f t="shared" si="369"/>
        <v>0</v>
      </c>
      <c r="AA2978" s="7">
        <f t="shared" si="370"/>
        <v>0</v>
      </c>
      <c r="AB2978" s="7" t="b">
        <f t="shared" si="371"/>
        <v>1</v>
      </c>
      <c r="AC2978" s="7" t="b">
        <f t="shared" si="372"/>
        <v>0</v>
      </c>
      <c r="AD2978" s="7" t="b">
        <f t="shared" si="373"/>
        <v>1</v>
      </c>
      <c r="AE2978" s="7" t="b">
        <f t="shared" si="374"/>
        <v>0</v>
      </c>
      <c r="AF2978" s="7" t="b">
        <f t="shared" si="375"/>
        <v>0</v>
      </c>
      <c r="AH2978" t="b">
        <f>AND(Table252102[[#This Row],[Developmental toxicity]:[Reproductive toxicity]])</f>
        <v>0</v>
      </c>
    </row>
    <row r="2979" spans="1:34" x14ac:dyDescent="0.25">
      <c r="A2979" s="3">
        <f t="shared" si="368"/>
        <v>2978</v>
      </c>
      <c r="B2979" s="86"/>
      <c r="C2979" s="18" t="s">
        <v>12778</v>
      </c>
      <c r="D2979" s="18" t="s">
        <v>12777</v>
      </c>
      <c r="E2979" s="70" t="s">
        <v>16854</v>
      </c>
      <c r="F2979" s="18" t="s">
        <v>16855</v>
      </c>
      <c r="G2979" s="18" t="s">
        <v>16856</v>
      </c>
      <c r="H2979" s="18" t="s">
        <v>16856</v>
      </c>
      <c r="I2979" s="18" t="s">
        <v>16857</v>
      </c>
      <c r="J2979" s="88"/>
      <c r="K2979" s="80" t="e">
        <v>#N/A</v>
      </c>
      <c r="L2979" s="80" t="e">
        <v>#N/A</v>
      </c>
      <c r="M2979" s="80" t="e">
        <v>#N/A</v>
      </c>
      <c r="N2979" s="80" t="e">
        <v>#N/A</v>
      </c>
      <c r="O2979" s="80" t="e">
        <v>#N/A</v>
      </c>
      <c r="P2979" s="80" t="e">
        <v>#N/A</v>
      </c>
      <c r="Q2979" s="80" t="e">
        <v>#N/A</v>
      </c>
      <c r="R2979" s="80" t="e">
        <v>#N/A</v>
      </c>
      <c r="S2979" s="80" t="e">
        <v>#N/A</v>
      </c>
      <c r="T2979" s="80" t="e">
        <v>#N/A</v>
      </c>
      <c r="U2979" s="7" t="e">
        <v>#N/A</v>
      </c>
      <c r="V2979" s="80" t="e">
        <v>#N/A</v>
      </c>
      <c r="W2979" s="18">
        <v>0</v>
      </c>
      <c r="X2979" s="18" t="e">
        <v>#N/A</v>
      </c>
      <c r="Y2979" s="7" t="e">
        <v>#N/A</v>
      </c>
      <c r="Z2979" s="7">
        <f t="shared" si="369"/>
        <v>0</v>
      </c>
      <c r="AA2979" s="7">
        <f t="shared" si="370"/>
        <v>0</v>
      </c>
      <c r="AB2979" s="7" t="b">
        <f t="shared" si="371"/>
        <v>0</v>
      </c>
      <c r="AC2979" s="7" t="b">
        <f t="shared" si="372"/>
        <v>1</v>
      </c>
      <c r="AD2979" s="7" t="b">
        <f t="shared" si="373"/>
        <v>0</v>
      </c>
      <c r="AE2979" s="7" t="b">
        <f t="shared" si="374"/>
        <v>1</v>
      </c>
      <c r="AF2979" s="7" t="b">
        <f t="shared" si="375"/>
        <v>0</v>
      </c>
      <c r="AH2979" t="b">
        <f>AND(Table252102[[#This Row],[Developmental toxicity]:[Reproductive toxicity]])</f>
        <v>0</v>
      </c>
    </row>
    <row r="2980" spans="1:34" x14ac:dyDescent="0.25">
      <c r="A2980" s="3">
        <f t="shared" si="368"/>
        <v>2979</v>
      </c>
      <c r="B2980" s="86"/>
      <c r="C2980" s="18" t="s">
        <v>18650</v>
      </c>
      <c r="D2980" s="18" t="s">
        <v>18409</v>
      </c>
      <c r="E2980" s="70" t="s">
        <v>18530</v>
      </c>
      <c r="F2980" s="18" t="s">
        <v>18933</v>
      </c>
      <c r="G2980" s="18" t="s">
        <v>18934</v>
      </c>
      <c r="H2980" s="18" t="s">
        <v>18934</v>
      </c>
      <c r="I2980" s="18" t="s">
        <v>18935</v>
      </c>
      <c r="J2980" s="88" t="s">
        <v>20</v>
      </c>
      <c r="K2980" s="80" t="e">
        <v>#N/A</v>
      </c>
      <c r="L2980" s="80" t="e">
        <v>#N/A</v>
      </c>
      <c r="M2980" s="80" t="e">
        <v>#N/A</v>
      </c>
      <c r="N2980" s="80" t="e">
        <v>#N/A</v>
      </c>
      <c r="O2980" s="80" t="e">
        <v>#N/A</v>
      </c>
      <c r="P2980" s="80" t="e">
        <v>#N/A</v>
      </c>
      <c r="Q2980" s="80" t="e">
        <v>#N/A</v>
      </c>
      <c r="R2980" s="80" t="e">
        <v>#N/A</v>
      </c>
      <c r="S2980" s="80" t="e">
        <v>#N/A</v>
      </c>
      <c r="T2980" s="80" t="e">
        <v>#N/A</v>
      </c>
      <c r="U2980" s="7" t="e">
        <v>#N/A</v>
      </c>
      <c r="V2980" s="80" t="e">
        <v>#N/A</v>
      </c>
      <c r="W2980" s="80" t="e">
        <v>#N/A</v>
      </c>
      <c r="X2980" s="80">
        <v>1</v>
      </c>
      <c r="Y2980" s="7" t="e">
        <v>#N/A</v>
      </c>
      <c r="Z2980" s="7">
        <f t="shared" si="369"/>
        <v>1</v>
      </c>
      <c r="AA2980" s="7">
        <f t="shared" si="370"/>
        <v>1</v>
      </c>
      <c r="AB2980" s="7" t="b">
        <f t="shared" si="371"/>
        <v>1</v>
      </c>
      <c r="AC2980" s="7" t="b">
        <f t="shared" si="372"/>
        <v>0</v>
      </c>
      <c r="AD2980" s="7" t="b">
        <f t="shared" si="373"/>
        <v>0</v>
      </c>
      <c r="AE2980" s="7" t="b">
        <f t="shared" si="374"/>
        <v>0</v>
      </c>
      <c r="AF2980" s="7" t="b">
        <f t="shared" si="375"/>
        <v>0</v>
      </c>
      <c r="AH2980" t="b">
        <f>AND(Table252102[[#This Row],[Developmental toxicity]:[Reproductive toxicity]])</f>
        <v>0</v>
      </c>
    </row>
    <row r="2981" spans="1:34" x14ac:dyDescent="0.25">
      <c r="A2981" s="3">
        <f t="shared" si="368"/>
        <v>2980</v>
      </c>
      <c r="B2981" s="86"/>
      <c r="C2981" s="18" t="s">
        <v>12784</v>
      </c>
      <c r="D2981" s="18" t="s">
        <v>12783</v>
      </c>
      <c r="E2981" s="70" t="s">
        <v>16867</v>
      </c>
      <c r="F2981" s="18" t="s">
        <v>16868</v>
      </c>
      <c r="G2981" s="18" t="s">
        <v>16869</v>
      </c>
      <c r="H2981" s="18" t="s">
        <v>16869</v>
      </c>
      <c r="I2981" s="18" t="s">
        <v>16870</v>
      </c>
      <c r="J2981" s="88"/>
      <c r="K2981" s="80" t="e">
        <v>#N/A</v>
      </c>
      <c r="L2981" s="80" t="e">
        <v>#N/A</v>
      </c>
      <c r="M2981" s="80" t="e">
        <v>#N/A</v>
      </c>
      <c r="N2981" s="80" t="e">
        <v>#N/A</v>
      </c>
      <c r="O2981" s="80" t="e">
        <v>#N/A</v>
      </c>
      <c r="P2981" s="80" t="e">
        <v>#N/A</v>
      </c>
      <c r="Q2981" s="80" t="e">
        <v>#N/A</v>
      </c>
      <c r="R2981" s="80" t="e">
        <v>#N/A</v>
      </c>
      <c r="S2981" s="80" t="e">
        <v>#N/A</v>
      </c>
      <c r="T2981" s="80" t="e">
        <v>#N/A</v>
      </c>
      <c r="U2981" s="7" t="e">
        <v>#N/A</v>
      </c>
      <c r="V2981" s="80" t="e">
        <v>#N/A</v>
      </c>
      <c r="W2981" s="18">
        <v>0</v>
      </c>
      <c r="X2981" s="18" t="e">
        <v>#N/A</v>
      </c>
      <c r="Y2981" s="7" t="e">
        <v>#N/A</v>
      </c>
      <c r="Z2981" s="7">
        <f t="shared" si="369"/>
        <v>0</v>
      </c>
      <c r="AA2981" s="7">
        <f t="shared" si="370"/>
        <v>0</v>
      </c>
      <c r="AB2981" s="7" t="b">
        <f t="shared" si="371"/>
        <v>0</v>
      </c>
      <c r="AC2981" s="7" t="b">
        <f t="shared" si="372"/>
        <v>1</v>
      </c>
      <c r="AD2981" s="7" t="b">
        <f t="shared" si="373"/>
        <v>0</v>
      </c>
      <c r="AE2981" s="7" t="b">
        <f t="shared" si="374"/>
        <v>1</v>
      </c>
      <c r="AF2981" s="7" t="b">
        <f t="shared" si="375"/>
        <v>0</v>
      </c>
      <c r="AH2981" t="b">
        <f>AND(Table252102[[#This Row],[Developmental toxicity]:[Reproductive toxicity]])</f>
        <v>0</v>
      </c>
    </row>
    <row r="2982" spans="1:34" x14ac:dyDescent="0.25">
      <c r="A2982" s="3">
        <f t="shared" si="368"/>
        <v>2981</v>
      </c>
      <c r="B2982" s="86">
        <v>72</v>
      </c>
      <c r="C2982" s="18" t="s">
        <v>422</v>
      </c>
      <c r="D2982" s="18" t="s">
        <v>5092</v>
      </c>
      <c r="E2982" s="70" t="s">
        <v>4591</v>
      </c>
      <c r="F2982" s="18" t="s">
        <v>5517</v>
      </c>
      <c r="G2982" s="18" t="s">
        <v>423</v>
      </c>
      <c r="H2982" s="18" t="s">
        <v>6010</v>
      </c>
      <c r="I2982" s="18" t="s">
        <v>6408</v>
      </c>
      <c r="J2982" s="88" t="s">
        <v>1431</v>
      </c>
      <c r="K2982" s="80" t="e">
        <v>#N/A</v>
      </c>
      <c r="L2982" s="80">
        <v>1</v>
      </c>
      <c r="M2982" s="80" t="e">
        <v>#N/A</v>
      </c>
      <c r="N2982" s="80" t="e">
        <v>#N/A</v>
      </c>
      <c r="O2982" s="80" t="e">
        <v>#N/A</v>
      </c>
      <c r="P2982" s="80" t="e">
        <v>#N/A</v>
      </c>
      <c r="Q2982" s="80" t="e">
        <v>#N/A</v>
      </c>
      <c r="R2982" s="80" t="e">
        <v>#N/A</v>
      </c>
      <c r="S2982" s="80" t="e">
        <v>#N/A</v>
      </c>
      <c r="T2982" s="80" t="e">
        <v>#N/A</v>
      </c>
      <c r="U2982" s="7" t="e">
        <v>#N/A</v>
      </c>
      <c r="V2982" s="80" t="e">
        <v>#N/A</v>
      </c>
      <c r="W2982" s="80" t="e">
        <v>#N/A</v>
      </c>
      <c r="X2982" s="80" t="e">
        <v>#N/A</v>
      </c>
      <c r="Y2982" s="7">
        <v>1</v>
      </c>
      <c r="Z2982" s="7">
        <f t="shared" si="369"/>
        <v>1</v>
      </c>
      <c r="AA2982" s="7">
        <f t="shared" si="370"/>
        <v>1</v>
      </c>
      <c r="AB2982" s="7" t="b">
        <f t="shared" si="371"/>
        <v>1</v>
      </c>
      <c r="AC2982" s="7" t="b">
        <f t="shared" si="372"/>
        <v>0</v>
      </c>
      <c r="AD2982" s="7" t="b">
        <f t="shared" si="373"/>
        <v>0</v>
      </c>
      <c r="AE2982" s="7" t="b">
        <f t="shared" si="374"/>
        <v>0</v>
      </c>
      <c r="AF2982" s="7" t="b">
        <f t="shared" si="375"/>
        <v>0</v>
      </c>
      <c r="AH2982" t="b">
        <f>AND(Table252102[[#This Row],[Developmental toxicity]:[Reproductive toxicity]])</f>
        <v>0</v>
      </c>
    </row>
    <row r="2983" spans="1:34" x14ac:dyDescent="0.25">
      <c r="A2983" s="3">
        <f t="shared" si="368"/>
        <v>2982</v>
      </c>
      <c r="B2983" s="86"/>
      <c r="C2983" s="18" t="s">
        <v>11034</v>
      </c>
      <c r="D2983" s="18" t="s">
        <v>11033</v>
      </c>
      <c r="E2983" s="70" t="s">
        <v>13918</v>
      </c>
      <c r="F2983" s="18" t="s">
        <v>13919</v>
      </c>
      <c r="G2983" s="18" t="s">
        <v>13920</v>
      </c>
      <c r="H2983" s="18" t="s">
        <v>11035</v>
      </c>
      <c r="I2983" s="18" t="s">
        <v>13921</v>
      </c>
      <c r="J2983" s="88"/>
      <c r="K2983" s="80" t="e">
        <v>#N/A</v>
      </c>
      <c r="L2983" s="80" t="e">
        <v>#N/A</v>
      </c>
      <c r="M2983" s="80" t="e">
        <v>#N/A</v>
      </c>
      <c r="N2983" s="80" t="e">
        <v>#N/A</v>
      </c>
      <c r="O2983" s="80" t="e">
        <v>#N/A</v>
      </c>
      <c r="P2983" s="80" t="e">
        <v>#N/A</v>
      </c>
      <c r="Q2983" s="80" t="e">
        <v>#N/A</v>
      </c>
      <c r="R2983" s="80" t="e">
        <v>#N/A</v>
      </c>
      <c r="S2983" s="80" t="e">
        <v>#N/A</v>
      </c>
      <c r="T2983" s="80" t="e">
        <v>#N/A</v>
      </c>
      <c r="U2983" s="7" t="e">
        <v>#N/A</v>
      </c>
      <c r="V2983" s="80" t="e">
        <v>#N/A</v>
      </c>
      <c r="W2983" s="18">
        <v>1</v>
      </c>
      <c r="X2983" s="18" t="e">
        <v>#N/A</v>
      </c>
      <c r="Y2983" s="7" t="e">
        <v>#N/A</v>
      </c>
      <c r="Z2983" s="7">
        <f t="shared" si="369"/>
        <v>1</v>
      </c>
      <c r="AA2983" s="7">
        <f t="shared" si="370"/>
        <v>1</v>
      </c>
      <c r="AB2983" s="7" t="b">
        <f t="shared" si="371"/>
        <v>0</v>
      </c>
      <c r="AC2983" s="7" t="b">
        <f t="shared" si="372"/>
        <v>1</v>
      </c>
      <c r="AD2983" s="7" t="b">
        <f t="shared" si="373"/>
        <v>0</v>
      </c>
      <c r="AE2983" s="7" t="b">
        <f t="shared" si="374"/>
        <v>1</v>
      </c>
      <c r="AF2983" s="7" t="b">
        <f t="shared" si="375"/>
        <v>0</v>
      </c>
      <c r="AH2983" t="b">
        <f>AND(Table252102[[#This Row],[Developmental toxicity]:[Reproductive toxicity]])</f>
        <v>0</v>
      </c>
    </row>
    <row r="2984" spans="1:34" x14ac:dyDescent="0.25">
      <c r="A2984" s="3">
        <f t="shared" si="368"/>
        <v>2983</v>
      </c>
      <c r="B2984" s="86">
        <v>398</v>
      </c>
      <c r="C2984" s="18" t="s">
        <v>921</v>
      </c>
      <c r="D2984" s="18" t="s">
        <v>2824</v>
      </c>
      <c r="E2984" s="70" t="s">
        <v>4823</v>
      </c>
      <c r="F2984" s="18" t="s">
        <v>5736</v>
      </c>
      <c r="G2984" s="18" t="s">
        <v>922</v>
      </c>
      <c r="H2984" s="18" t="s">
        <v>6715</v>
      </c>
      <c r="I2984" s="18" t="s">
        <v>6716</v>
      </c>
      <c r="J2984" s="88" t="s">
        <v>1433</v>
      </c>
      <c r="K2984" s="80" t="e">
        <v>#N/A</v>
      </c>
      <c r="L2984" s="80">
        <v>1</v>
      </c>
      <c r="M2984" s="18" t="e">
        <v>#N/A</v>
      </c>
      <c r="N2984" s="80" t="e">
        <v>#N/A</v>
      </c>
      <c r="O2984" s="80" t="e">
        <v>#N/A</v>
      </c>
      <c r="P2984" s="80" t="e">
        <v>#N/A</v>
      </c>
      <c r="Q2984" s="80" t="e">
        <v>#N/A</v>
      </c>
      <c r="R2984" s="80" t="e">
        <v>#N/A</v>
      </c>
      <c r="S2984" s="80" t="e">
        <v>#N/A</v>
      </c>
      <c r="T2984" s="80">
        <v>1</v>
      </c>
      <c r="U2984" s="7" t="e">
        <v>#N/A</v>
      </c>
      <c r="V2984" s="80" t="e">
        <v>#N/A</v>
      </c>
      <c r="W2984" s="18">
        <v>1</v>
      </c>
      <c r="X2984" s="18" t="e">
        <v>#N/A</v>
      </c>
      <c r="Y2984" s="7" t="e">
        <v>#N/A</v>
      </c>
      <c r="Z2984" s="7">
        <f t="shared" si="369"/>
        <v>1</v>
      </c>
      <c r="AA2984" s="7">
        <f t="shared" si="370"/>
        <v>1</v>
      </c>
      <c r="AB2984" s="7" t="b">
        <f t="shared" si="371"/>
        <v>1</v>
      </c>
      <c r="AC2984" s="7" t="b">
        <f t="shared" si="372"/>
        <v>1</v>
      </c>
      <c r="AD2984" s="7" t="b">
        <f t="shared" si="373"/>
        <v>1</v>
      </c>
      <c r="AE2984" s="7" t="b">
        <f t="shared" si="374"/>
        <v>1</v>
      </c>
      <c r="AF2984" s="7" t="b">
        <f t="shared" si="375"/>
        <v>0</v>
      </c>
      <c r="AH2984" t="b">
        <f>AND(Table252102[[#This Row],[Developmental toxicity]:[Reproductive toxicity]])</f>
        <v>1</v>
      </c>
    </row>
    <row r="2985" spans="1:34" x14ac:dyDescent="0.25">
      <c r="A2985" s="3">
        <f t="shared" si="368"/>
        <v>2984</v>
      </c>
      <c r="B2985" s="86">
        <v>403</v>
      </c>
      <c r="C2985" s="18" t="s">
        <v>927</v>
      </c>
      <c r="D2985" s="18" t="s">
        <v>5286</v>
      </c>
      <c r="E2985" s="70" t="s">
        <v>4825</v>
      </c>
      <c r="F2985" s="18" t="s">
        <v>5738</v>
      </c>
      <c r="G2985" s="18" t="s">
        <v>928</v>
      </c>
      <c r="H2985" s="18" t="s">
        <v>6719</v>
      </c>
      <c r="I2985" s="18" t="s">
        <v>6720</v>
      </c>
      <c r="J2985" s="88" t="s">
        <v>1430</v>
      </c>
      <c r="K2985" s="80" t="e">
        <v>#N/A</v>
      </c>
      <c r="L2985" s="80">
        <v>1</v>
      </c>
      <c r="M2985" s="80" t="e">
        <v>#N/A</v>
      </c>
      <c r="N2985" s="80" t="e">
        <v>#N/A</v>
      </c>
      <c r="O2985" s="80" t="e">
        <v>#N/A</v>
      </c>
      <c r="P2985" s="80" t="e">
        <v>#N/A</v>
      </c>
      <c r="Q2985" s="80" t="e">
        <v>#N/A</v>
      </c>
      <c r="R2985" s="80" t="e">
        <v>#N/A</v>
      </c>
      <c r="S2985" s="80" t="e">
        <v>#N/A</v>
      </c>
      <c r="T2985" s="80" t="e">
        <v>#N/A</v>
      </c>
      <c r="U2985" s="7" t="e">
        <v>#N/A</v>
      </c>
      <c r="V2985" s="80" t="e">
        <v>#N/A</v>
      </c>
      <c r="W2985" s="80">
        <v>1</v>
      </c>
      <c r="X2985" s="80" t="e">
        <v>#N/A</v>
      </c>
      <c r="Y2985" s="7">
        <v>1</v>
      </c>
      <c r="Z2985" s="7">
        <f t="shared" si="369"/>
        <v>1</v>
      </c>
      <c r="AA2985" s="7">
        <f t="shared" si="370"/>
        <v>1</v>
      </c>
      <c r="AB2985" s="7" t="b">
        <f t="shared" si="371"/>
        <v>1</v>
      </c>
      <c r="AC2985" s="7" t="b">
        <f t="shared" si="372"/>
        <v>1</v>
      </c>
      <c r="AD2985" s="7" t="b">
        <f t="shared" si="373"/>
        <v>0</v>
      </c>
      <c r="AE2985" s="7" t="b">
        <f t="shared" si="374"/>
        <v>1</v>
      </c>
      <c r="AF2985" s="7" t="b">
        <f t="shared" si="375"/>
        <v>0</v>
      </c>
      <c r="AH2985" t="b">
        <f>AND(Table252102[[#This Row],[Developmental toxicity]:[Reproductive toxicity]])</f>
        <v>1</v>
      </c>
    </row>
    <row r="2986" spans="1:34" x14ac:dyDescent="0.25">
      <c r="A2986" s="3">
        <f t="shared" si="368"/>
        <v>2985</v>
      </c>
      <c r="B2986" s="86">
        <v>314</v>
      </c>
      <c r="C2986" s="18" t="s">
        <v>801</v>
      </c>
      <c r="D2986" s="18" t="s">
        <v>5239</v>
      </c>
      <c r="E2986" s="70" t="s">
        <v>4767</v>
      </c>
      <c r="F2986" s="18" t="s">
        <v>5683</v>
      </c>
      <c r="G2986" s="18" t="s">
        <v>802</v>
      </c>
      <c r="H2986" s="18" t="s">
        <v>6157</v>
      </c>
      <c r="I2986" s="18" t="s">
        <v>6613</v>
      </c>
      <c r="J2986" s="88" t="s">
        <v>1430</v>
      </c>
      <c r="K2986" s="80" t="e">
        <v>#N/A</v>
      </c>
      <c r="L2986" s="80">
        <v>1</v>
      </c>
      <c r="M2986" s="80" t="e">
        <v>#N/A</v>
      </c>
      <c r="N2986" s="80" t="e">
        <v>#N/A</v>
      </c>
      <c r="O2986" s="80" t="e">
        <v>#N/A</v>
      </c>
      <c r="P2986" s="80" t="e">
        <v>#N/A</v>
      </c>
      <c r="Q2986" s="80" t="e">
        <v>#N/A</v>
      </c>
      <c r="R2986" s="80" t="e">
        <v>#N/A</v>
      </c>
      <c r="S2986" s="80" t="e">
        <v>#N/A</v>
      </c>
      <c r="T2986" s="80" t="e">
        <v>#N/A</v>
      </c>
      <c r="U2986" s="7" t="e">
        <v>#N/A</v>
      </c>
      <c r="V2986" s="80" t="e">
        <v>#N/A</v>
      </c>
      <c r="W2986" s="80" t="e">
        <v>#N/A</v>
      </c>
      <c r="X2986" s="80" t="e">
        <v>#N/A</v>
      </c>
      <c r="Y2986" s="7">
        <v>1</v>
      </c>
      <c r="Z2986" s="7">
        <f t="shared" si="369"/>
        <v>1</v>
      </c>
      <c r="AA2986" s="7">
        <f t="shared" si="370"/>
        <v>1</v>
      </c>
      <c r="AB2986" s="7" t="b">
        <f t="shared" si="371"/>
        <v>1</v>
      </c>
      <c r="AC2986" s="7" t="b">
        <f t="shared" si="372"/>
        <v>0</v>
      </c>
      <c r="AD2986" s="7" t="b">
        <f t="shared" si="373"/>
        <v>0</v>
      </c>
      <c r="AE2986" s="7" t="b">
        <f t="shared" si="374"/>
        <v>0</v>
      </c>
      <c r="AF2986" s="7" t="b">
        <f t="shared" si="375"/>
        <v>0</v>
      </c>
      <c r="AH2986" t="b">
        <f>AND(Table252102[[#This Row],[Developmental toxicity]:[Reproductive toxicity]])</f>
        <v>0</v>
      </c>
    </row>
    <row r="2987" spans="1:34" x14ac:dyDescent="0.25">
      <c r="A2987" s="3">
        <f t="shared" si="368"/>
        <v>2986</v>
      </c>
      <c r="B2987" s="86"/>
      <c r="C2987" s="17" t="s">
        <v>21180</v>
      </c>
      <c r="D2987" s="18" t="s">
        <v>20784</v>
      </c>
      <c r="E2987" s="83" t="s">
        <v>20982</v>
      </c>
      <c r="F2987" s="17" t="s">
        <v>21600</v>
      </c>
      <c r="G2987" s="17" t="s">
        <v>21601</v>
      </c>
      <c r="H2987" s="17" t="s">
        <v>21602</v>
      </c>
      <c r="I2987" s="17" t="s">
        <v>21603</v>
      </c>
      <c r="J2987" s="88"/>
      <c r="K2987" s="80" t="e">
        <v>#N/A</v>
      </c>
      <c r="L2987" s="80" t="e">
        <v>#N/A</v>
      </c>
      <c r="M2987" s="80" t="e">
        <v>#N/A</v>
      </c>
      <c r="N2987" s="80" t="e">
        <v>#N/A</v>
      </c>
      <c r="O2987" s="80" t="e">
        <v>#N/A</v>
      </c>
      <c r="P2987" s="80" t="e">
        <v>#N/A</v>
      </c>
      <c r="Q2987" s="80" t="e">
        <v>#N/A</v>
      </c>
      <c r="R2987" s="80" t="e">
        <v>#N/A</v>
      </c>
      <c r="S2987" s="80" t="e">
        <v>#N/A</v>
      </c>
      <c r="T2987" s="80" t="e">
        <v>#N/A</v>
      </c>
      <c r="U2987" s="7" t="e">
        <v>#N/A</v>
      </c>
      <c r="V2987" s="80" t="e">
        <v>#N/A</v>
      </c>
      <c r="W2987" s="80" t="e">
        <v>#N/A</v>
      </c>
      <c r="X2987" s="80" t="e">
        <v>#N/A</v>
      </c>
      <c r="Y2987" s="7">
        <v>0</v>
      </c>
      <c r="Z2987" s="7">
        <f t="shared" si="369"/>
        <v>0</v>
      </c>
      <c r="AA2987" s="7">
        <f t="shared" si="370"/>
        <v>0</v>
      </c>
      <c r="AB2987" s="7" t="b">
        <f t="shared" si="371"/>
        <v>1</v>
      </c>
      <c r="AC2987" s="7" t="b">
        <f t="shared" si="372"/>
        <v>0</v>
      </c>
      <c r="AD2987" s="7" t="b">
        <f t="shared" si="373"/>
        <v>0</v>
      </c>
      <c r="AE2987" s="7" t="b">
        <f t="shared" si="374"/>
        <v>0</v>
      </c>
      <c r="AF2987" s="7" t="b">
        <f t="shared" si="375"/>
        <v>0</v>
      </c>
      <c r="AH2987" t="b">
        <f>AND(Table252102[[#This Row],[Developmental toxicity]:[Reproductive toxicity]])</f>
        <v>0</v>
      </c>
    </row>
    <row r="2988" spans="1:34" x14ac:dyDescent="0.25">
      <c r="A2988" s="3">
        <f t="shared" si="368"/>
        <v>2987</v>
      </c>
      <c r="B2988" s="86"/>
      <c r="C2988" s="18" t="s">
        <v>12346</v>
      </c>
      <c r="D2988" s="18" t="s">
        <v>17901</v>
      </c>
      <c r="E2988" s="70" t="s">
        <v>18137</v>
      </c>
      <c r="F2988" s="18" t="s">
        <v>18055</v>
      </c>
      <c r="G2988" s="18" t="s">
        <v>18297</v>
      </c>
      <c r="H2988" s="18" t="s">
        <v>18297</v>
      </c>
      <c r="I2988" s="18" t="s">
        <v>18298</v>
      </c>
      <c r="J2988" s="88"/>
      <c r="K2988" s="80" t="e">
        <v>#N/A</v>
      </c>
      <c r="L2988" s="80" t="e">
        <v>#N/A</v>
      </c>
      <c r="M2988" s="80" t="e">
        <v>#N/A</v>
      </c>
      <c r="N2988" s="80" t="e">
        <v>#N/A</v>
      </c>
      <c r="O2988" s="80" t="e">
        <v>#N/A</v>
      </c>
      <c r="P2988" s="80" t="e">
        <v>#N/A</v>
      </c>
      <c r="Q2988" s="80" t="e">
        <v>#N/A</v>
      </c>
      <c r="R2988" s="80" t="e">
        <v>#N/A</v>
      </c>
      <c r="S2988" s="80" t="e">
        <v>#N/A</v>
      </c>
      <c r="T2988" s="80" t="e">
        <v>#N/A</v>
      </c>
      <c r="U2988" s="7" t="e">
        <v>#N/A</v>
      </c>
      <c r="V2988" s="80" t="e">
        <v>#N/A</v>
      </c>
      <c r="W2988" s="18">
        <v>0</v>
      </c>
      <c r="X2988" s="18" t="e">
        <v>#N/A</v>
      </c>
      <c r="Y2988" s="7" t="e">
        <v>#N/A</v>
      </c>
      <c r="Z2988" s="7">
        <f t="shared" si="369"/>
        <v>0</v>
      </c>
      <c r="AA2988" s="7">
        <f t="shared" si="370"/>
        <v>0</v>
      </c>
      <c r="AB2988" s="7" t="b">
        <f t="shared" si="371"/>
        <v>0</v>
      </c>
      <c r="AC2988" s="7" t="b">
        <f t="shared" si="372"/>
        <v>1</v>
      </c>
      <c r="AD2988" s="7" t="b">
        <f t="shared" si="373"/>
        <v>0</v>
      </c>
      <c r="AE2988" s="7" t="b">
        <f t="shared" si="374"/>
        <v>1</v>
      </c>
      <c r="AF2988" s="7" t="b">
        <f t="shared" si="375"/>
        <v>0</v>
      </c>
      <c r="AH2988" t="b">
        <f>AND(Table252102[[#This Row],[Developmental toxicity]:[Reproductive toxicity]])</f>
        <v>0</v>
      </c>
    </row>
    <row r="2989" spans="1:34" x14ac:dyDescent="0.25">
      <c r="A2989" s="3">
        <f t="shared" si="368"/>
        <v>2988</v>
      </c>
      <c r="B2989" s="86"/>
      <c r="C2989" s="18" t="s">
        <v>12428</v>
      </c>
      <c r="D2989" s="18" t="s">
        <v>12427</v>
      </c>
      <c r="E2989" s="70" t="s">
        <v>16314</v>
      </c>
      <c r="F2989" s="18" t="s">
        <v>16315</v>
      </c>
      <c r="G2989" s="18" t="s">
        <v>16316</v>
      </c>
      <c r="H2989" s="18" t="s">
        <v>16316</v>
      </c>
      <c r="I2989" s="18" t="s">
        <v>16317</v>
      </c>
      <c r="J2989" s="88"/>
      <c r="K2989" s="80" t="e">
        <v>#N/A</v>
      </c>
      <c r="L2989" s="80" t="e">
        <v>#N/A</v>
      </c>
      <c r="M2989" s="80" t="e">
        <v>#N/A</v>
      </c>
      <c r="N2989" s="80" t="e">
        <v>#N/A</v>
      </c>
      <c r="O2989" s="80" t="e">
        <v>#N/A</v>
      </c>
      <c r="P2989" s="80" t="e">
        <v>#N/A</v>
      </c>
      <c r="Q2989" s="80" t="e">
        <v>#N/A</v>
      </c>
      <c r="R2989" s="80" t="e">
        <v>#N/A</v>
      </c>
      <c r="S2989" s="80" t="e">
        <v>#N/A</v>
      </c>
      <c r="T2989" s="80" t="e">
        <v>#N/A</v>
      </c>
      <c r="U2989" s="7" t="e">
        <v>#N/A</v>
      </c>
      <c r="V2989" s="80" t="e">
        <v>#N/A</v>
      </c>
      <c r="W2989" s="18">
        <v>0</v>
      </c>
      <c r="X2989" s="18" t="e">
        <v>#N/A</v>
      </c>
      <c r="Y2989" s="7" t="e">
        <v>#N/A</v>
      </c>
      <c r="Z2989" s="7">
        <f t="shared" si="369"/>
        <v>0</v>
      </c>
      <c r="AA2989" s="7">
        <f t="shared" si="370"/>
        <v>0</v>
      </c>
      <c r="AB2989" s="7" t="b">
        <f t="shared" si="371"/>
        <v>0</v>
      </c>
      <c r="AC2989" s="7" t="b">
        <f t="shared" si="372"/>
        <v>1</v>
      </c>
      <c r="AD2989" s="7" t="b">
        <f t="shared" si="373"/>
        <v>0</v>
      </c>
      <c r="AE2989" s="7" t="b">
        <f t="shared" si="374"/>
        <v>1</v>
      </c>
      <c r="AF2989" s="7" t="b">
        <f t="shared" si="375"/>
        <v>0</v>
      </c>
      <c r="AH2989" t="b">
        <f>AND(Table252102[[#This Row],[Developmental toxicity]:[Reproductive toxicity]])</f>
        <v>0</v>
      </c>
    </row>
    <row r="2990" spans="1:34" x14ac:dyDescent="0.25">
      <c r="A2990" s="3">
        <f t="shared" si="368"/>
        <v>2989</v>
      </c>
      <c r="B2990" s="86"/>
      <c r="C2990" s="18" t="s">
        <v>12316</v>
      </c>
      <c r="D2990" s="18" t="s">
        <v>12315</v>
      </c>
      <c r="E2990" s="70" t="s">
        <v>16114</v>
      </c>
      <c r="F2990" s="18" t="s">
        <v>16115</v>
      </c>
      <c r="G2990" s="18" t="s">
        <v>16116</v>
      </c>
      <c r="H2990" s="18" t="s">
        <v>16116</v>
      </c>
      <c r="I2990" s="18" t="s">
        <v>16117</v>
      </c>
      <c r="J2990" s="88"/>
      <c r="K2990" s="80" t="e">
        <v>#N/A</v>
      </c>
      <c r="L2990" s="80" t="e">
        <v>#N/A</v>
      </c>
      <c r="M2990" s="80" t="e">
        <v>#N/A</v>
      </c>
      <c r="N2990" s="80" t="e">
        <v>#N/A</v>
      </c>
      <c r="O2990" s="80" t="e">
        <v>#N/A</v>
      </c>
      <c r="P2990" s="80" t="e">
        <v>#N/A</v>
      </c>
      <c r="Q2990" s="80" t="e">
        <v>#N/A</v>
      </c>
      <c r="R2990" s="80" t="e">
        <v>#N/A</v>
      </c>
      <c r="S2990" s="80" t="e">
        <v>#N/A</v>
      </c>
      <c r="T2990" s="80" t="e">
        <v>#N/A</v>
      </c>
      <c r="U2990" s="7" t="e">
        <v>#N/A</v>
      </c>
      <c r="V2990" s="80" t="e">
        <v>#N/A</v>
      </c>
      <c r="W2990" s="18">
        <v>0</v>
      </c>
      <c r="X2990" s="18" t="e">
        <v>#N/A</v>
      </c>
      <c r="Y2990" s="7" t="e">
        <v>#N/A</v>
      </c>
      <c r="Z2990" s="7">
        <f t="shared" si="369"/>
        <v>0</v>
      </c>
      <c r="AA2990" s="7">
        <f t="shared" si="370"/>
        <v>0</v>
      </c>
      <c r="AB2990" s="7" t="b">
        <f t="shared" si="371"/>
        <v>0</v>
      </c>
      <c r="AC2990" s="7" t="b">
        <f t="shared" si="372"/>
        <v>1</v>
      </c>
      <c r="AD2990" s="7" t="b">
        <f t="shared" si="373"/>
        <v>0</v>
      </c>
      <c r="AE2990" s="7" t="b">
        <f t="shared" si="374"/>
        <v>1</v>
      </c>
      <c r="AF2990" s="7" t="b">
        <f t="shared" si="375"/>
        <v>0</v>
      </c>
      <c r="AH2990" t="b">
        <f>AND(Table252102[[#This Row],[Developmental toxicity]:[Reproductive toxicity]])</f>
        <v>0</v>
      </c>
    </row>
    <row r="2991" spans="1:34" x14ac:dyDescent="0.25">
      <c r="A2991" s="3">
        <f t="shared" si="368"/>
        <v>2990</v>
      </c>
      <c r="B2991" s="86"/>
      <c r="C2991" s="18" t="s">
        <v>12355</v>
      </c>
      <c r="D2991" s="18" t="s">
        <v>12354</v>
      </c>
      <c r="E2991" s="70" t="s">
        <v>16184</v>
      </c>
      <c r="F2991" s="18" t="s">
        <v>16185</v>
      </c>
      <c r="G2991" s="18" t="s">
        <v>16186</v>
      </c>
      <c r="H2991" s="18" t="s">
        <v>16187</v>
      </c>
      <c r="I2991" s="18" t="s">
        <v>16188</v>
      </c>
      <c r="J2991" s="88"/>
      <c r="K2991" s="80" t="e">
        <v>#N/A</v>
      </c>
      <c r="L2991" s="80" t="e">
        <v>#N/A</v>
      </c>
      <c r="M2991" s="80" t="e">
        <v>#N/A</v>
      </c>
      <c r="N2991" s="80" t="e">
        <v>#N/A</v>
      </c>
      <c r="O2991" s="80" t="e">
        <v>#N/A</v>
      </c>
      <c r="P2991" s="80" t="e">
        <v>#N/A</v>
      </c>
      <c r="Q2991" s="80" t="e">
        <v>#N/A</v>
      </c>
      <c r="R2991" s="80" t="e">
        <v>#N/A</v>
      </c>
      <c r="S2991" s="80" t="e">
        <v>#N/A</v>
      </c>
      <c r="T2991" s="80" t="e">
        <v>#N/A</v>
      </c>
      <c r="U2991" s="7" t="e">
        <v>#N/A</v>
      </c>
      <c r="V2991" s="80" t="e">
        <v>#N/A</v>
      </c>
      <c r="W2991" s="18">
        <v>0</v>
      </c>
      <c r="X2991" s="18" t="e">
        <v>#N/A</v>
      </c>
      <c r="Y2991" s="7" t="e">
        <v>#N/A</v>
      </c>
      <c r="Z2991" s="7">
        <f t="shared" si="369"/>
        <v>0</v>
      </c>
      <c r="AA2991" s="7">
        <f t="shared" si="370"/>
        <v>0</v>
      </c>
      <c r="AB2991" s="7" t="b">
        <f t="shared" si="371"/>
        <v>0</v>
      </c>
      <c r="AC2991" s="7" t="b">
        <f t="shared" si="372"/>
        <v>1</v>
      </c>
      <c r="AD2991" s="7" t="b">
        <f t="shared" si="373"/>
        <v>0</v>
      </c>
      <c r="AE2991" s="7" t="b">
        <f t="shared" si="374"/>
        <v>1</v>
      </c>
      <c r="AF2991" s="7" t="b">
        <f t="shared" si="375"/>
        <v>0</v>
      </c>
      <c r="AH2991" t="b">
        <f>AND(Table252102[[#This Row],[Developmental toxicity]:[Reproductive toxicity]])</f>
        <v>0</v>
      </c>
    </row>
    <row r="2992" spans="1:34" x14ac:dyDescent="0.25">
      <c r="A2992" s="3">
        <f t="shared" si="368"/>
        <v>2991</v>
      </c>
      <c r="B2992" s="86"/>
      <c r="C2992" s="18" t="s">
        <v>12903</v>
      </c>
      <c r="D2992" s="18" t="s">
        <v>12902</v>
      </c>
      <c r="E2992" s="70" t="s">
        <v>17032</v>
      </c>
      <c r="F2992" s="18" t="s">
        <v>17033</v>
      </c>
      <c r="G2992" s="18" t="s">
        <v>17034</v>
      </c>
      <c r="H2992" s="18" t="s">
        <v>17034</v>
      </c>
      <c r="I2992" s="18" t="s">
        <v>17035</v>
      </c>
      <c r="J2992" s="88"/>
      <c r="K2992" s="80" t="e">
        <v>#N/A</v>
      </c>
      <c r="L2992" s="80" t="e">
        <v>#N/A</v>
      </c>
      <c r="M2992" s="80" t="e">
        <v>#N/A</v>
      </c>
      <c r="N2992" s="80" t="e">
        <v>#N/A</v>
      </c>
      <c r="O2992" s="80" t="e">
        <v>#N/A</v>
      </c>
      <c r="P2992" s="80" t="e">
        <v>#N/A</v>
      </c>
      <c r="Q2992" s="80" t="e">
        <v>#N/A</v>
      </c>
      <c r="R2992" s="80" t="e">
        <v>#N/A</v>
      </c>
      <c r="S2992" s="80" t="e">
        <v>#N/A</v>
      </c>
      <c r="T2992" s="80" t="e">
        <v>#N/A</v>
      </c>
      <c r="U2992" s="7" t="e">
        <v>#N/A</v>
      </c>
      <c r="V2992" s="80" t="e">
        <v>#N/A</v>
      </c>
      <c r="W2992" s="18">
        <v>0</v>
      </c>
      <c r="X2992" s="18" t="e">
        <v>#N/A</v>
      </c>
      <c r="Y2992" s="7" t="e">
        <v>#N/A</v>
      </c>
      <c r="Z2992" s="7">
        <f t="shared" si="369"/>
        <v>0</v>
      </c>
      <c r="AA2992" s="7">
        <f t="shared" si="370"/>
        <v>0</v>
      </c>
      <c r="AB2992" s="7" t="b">
        <f t="shared" si="371"/>
        <v>0</v>
      </c>
      <c r="AC2992" s="7" t="b">
        <f t="shared" si="372"/>
        <v>1</v>
      </c>
      <c r="AD2992" s="7" t="b">
        <f t="shared" si="373"/>
        <v>0</v>
      </c>
      <c r="AE2992" s="7" t="b">
        <f t="shared" si="374"/>
        <v>1</v>
      </c>
      <c r="AF2992" s="7" t="b">
        <f t="shared" si="375"/>
        <v>0</v>
      </c>
      <c r="AH2992" t="b">
        <f>AND(Table252102[[#This Row],[Developmental toxicity]:[Reproductive toxicity]])</f>
        <v>0</v>
      </c>
    </row>
    <row r="2993" spans="1:34" x14ac:dyDescent="0.25">
      <c r="A2993" s="3">
        <f t="shared" si="368"/>
        <v>2992</v>
      </c>
      <c r="B2993" s="86"/>
      <c r="C2993" s="18" t="s">
        <v>12309</v>
      </c>
      <c r="D2993" s="18" t="s">
        <v>17896</v>
      </c>
      <c r="E2993" s="70" t="s">
        <v>16098</v>
      </c>
      <c r="F2993" s="18" t="s">
        <v>16099</v>
      </c>
      <c r="G2993" s="18" t="s">
        <v>16100</v>
      </c>
      <c r="H2993" s="18" t="s">
        <v>16100</v>
      </c>
      <c r="I2993" s="18" t="s">
        <v>16101</v>
      </c>
      <c r="J2993" s="88"/>
      <c r="K2993" s="80" t="e">
        <v>#N/A</v>
      </c>
      <c r="L2993" s="80" t="e">
        <v>#N/A</v>
      </c>
      <c r="M2993" s="80" t="e">
        <v>#N/A</v>
      </c>
      <c r="N2993" s="80" t="e">
        <v>#N/A</v>
      </c>
      <c r="O2993" s="80" t="e">
        <v>#N/A</v>
      </c>
      <c r="P2993" s="80" t="e">
        <v>#N/A</v>
      </c>
      <c r="Q2993" s="80" t="e">
        <v>#N/A</v>
      </c>
      <c r="R2993" s="80" t="e">
        <v>#N/A</v>
      </c>
      <c r="S2993" s="80" t="e">
        <v>#N/A</v>
      </c>
      <c r="T2993" s="80" t="e">
        <v>#N/A</v>
      </c>
      <c r="U2993" s="7" t="e">
        <v>#N/A</v>
      </c>
      <c r="V2993" s="80" t="e">
        <v>#N/A</v>
      </c>
      <c r="W2993" s="80">
        <v>0</v>
      </c>
      <c r="X2993" s="80" t="e">
        <v>#N/A</v>
      </c>
      <c r="Y2993" s="7">
        <v>0</v>
      </c>
      <c r="Z2993" s="7">
        <f t="shared" si="369"/>
        <v>0</v>
      </c>
      <c r="AA2993" s="7">
        <f t="shared" si="370"/>
        <v>0</v>
      </c>
      <c r="AB2993" s="7" t="b">
        <f t="shared" si="371"/>
        <v>1</v>
      </c>
      <c r="AC2993" s="7" t="b">
        <f t="shared" si="372"/>
        <v>1</v>
      </c>
      <c r="AD2993" s="7" t="b">
        <f t="shared" si="373"/>
        <v>0</v>
      </c>
      <c r="AE2993" s="7" t="b">
        <f t="shared" si="374"/>
        <v>1</v>
      </c>
      <c r="AF2993" s="7" t="b">
        <f t="shared" si="375"/>
        <v>0</v>
      </c>
      <c r="AH2993" t="b">
        <f>AND(Table252102[[#This Row],[Developmental toxicity]:[Reproductive toxicity]])</f>
        <v>1</v>
      </c>
    </row>
    <row r="2994" spans="1:34" x14ac:dyDescent="0.25">
      <c r="A2994" s="3">
        <f t="shared" si="368"/>
        <v>2993</v>
      </c>
      <c r="B2994" s="86"/>
      <c r="C2994" s="18" t="s">
        <v>12306</v>
      </c>
      <c r="D2994" s="18" t="s">
        <v>12305</v>
      </c>
      <c r="E2994" s="70" t="s">
        <v>16085</v>
      </c>
      <c r="F2994" s="18" t="s">
        <v>16086</v>
      </c>
      <c r="G2994" s="18" t="s">
        <v>16087</v>
      </c>
      <c r="H2994" s="18" t="s">
        <v>16088</v>
      </c>
      <c r="I2994" s="18" t="s">
        <v>16089</v>
      </c>
      <c r="J2994" s="88"/>
      <c r="K2994" s="80" t="e">
        <v>#N/A</v>
      </c>
      <c r="L2994" s="80" t="e">
        <v>#N/A</v>
      </c>
      <c r="M2994" s="80" t="e">
        <v>#N/A</v>
      </c>
      <c r="N2994" s="80" t="e">
        <v>#N/A</v>
      </c>
      <c r="O2994" s="80" t="e">
        <v>#N/A</v>
      </c>
      <c r="P2994" s="80" t="e">
        <v>#N/A</v>
      </c>
      <c r="Q2994" s="80" t="e">
        <v>#N/A</v>
      </c>
      <c r="R2994" s="80" t="e">
        <v>#N/A</v>
      </c>
      <c r="S2994" s="80" t="e">
        <v>#N/A</v>
      </c>
      <c r="T2994" s="80" t="e">
        <v>#N/A</v>
      </c>
      <c r="U2994" s="7" t="e">
        <v>#N/A</v>
      </c>
      <c r="V2994" s="80" t="e">
        <v>#N/A</v>
      </c>
      <c r="W2994" s="18">
        <v>0</v>
      </c>
      <c r="X2994" s="18" t="e">
        <v>#N/A</v>
      </c>
      <c r="Y2994" s="7" t="e">
        <v>#N/A</v>
      </c>
      <c r="Z2994" s="7">
        <f t="shared" si="369"/>
        <v>0</v>
      </c>
      <c r="AA2994" s="7">
        <f t="shared" si="370"/>
        <v>0</v>
      </c>
      <c r="AB2994" s="7" t="b">
        <f t="shared" si="371"/>
        <v>0</v>
      </c>
      <c r="AC2994" s="7" t="b">
        <f t="shared" si="372"/>
        <v>1</v>
      </c>
      <c r="AD2994" s="7" t="b">
        <f t="shared" si="373"/>
        <v>0</v>
      </c>
      <c r="AE2994" s="7" t="b">
        <f t="shared" si="374"/>
        <v>1</v>
      </c>
      <c r="AF2994" s="7" t="b">
        <f t="shared" si="375"/>
        <v>0</v>
      </c>
      <c r="AH2994" t="b">
        <f>AND(Table252102[[#This Row],[Developmental toxicity]:[Reproductive toxicity]])</f>
        <v>0</v>
      </c>
    </row>
    <row r="2995" spans="1:34" x14ac:dyDescent="0.25">
      <c r="A2995" s="3">
        <f t="shared" si="368"/>
        <v>2994</v>
      </c>
      <c r="B2995" s="86"/>
      <c r="C2995" s="18" t="s">
        <v>12534</v>
      </c>
      <c r="D2995" s="18" t="s">
        <v>12533</v>
      </c>
      <c r="E2995" s="70" t="s">
        <v>16489</v>
      </c>
      <c r="F2995" s="18" t="s">
        <v>16490</v>
      </c>
      <c r="G2995" s="18" t="s">
        <v>16491</v>
      </c>
      <c r="H2995" s="18" t="s">
        <v>16491</v>
      </c>
      <c r="I2995" s="18" t="s">
        <v>16492</v>
      </c>
      <c r="J2995" s="88"/>
      <c r="K2995" s="80" t="e">
        <v>#N/A</v>
      </c>
      <c r="L2995" s="80" t="e">
        <v>#N/A</v>
      </c>
      <c r="M2995" s="80" t="e">
        <v>#N/A</v>
      </c>
      <c r="N2995" s="80" t="e">
        <v>#N/A</v>
      </c>
      <c r="O2995" s="80" t="e">
        <v>#N/A</v>
      </c>
      <c r="P2995" s="80" t="e">
        <v>#N/A</v>
      </c>
      <c r="Q2995" s="80" t="e">
        <v>#N/A</v>
      </c>
      <c r="R2995" s="80" t="e">
        <v>#N/A</v>
      </c>
      <c r="S2995" s="80" t="e">
        <v>#N/A</v>
      </c>
      <c r="T2995" s="80" t="e">
        <v>#N/A</v>
      </c>
      <c r="U2995" s="7" t="e">
        <v>#N/A</v>
      </c>
      <c r="V2995" s="80" t="e">
        <v>#N/A</v>
      </c>
      <c r="W2995" s="18">
        <v>0</v>
      </c>
      <c r="X2995" s="18" t="e">
        <v>#N/A</v>
      </c>
      <c r="Y2995" s="7" t="e">
        <v>#N/A</v>
      </c>
      <c r="Z2995" s="7">
        <f t="shared" si="369"/>
        <v>0</v>
      </c>
      <c r="AA2995" s="7">
        <f t="shared" si="370"/>
        <v>0</v>
      </c>
      <c r="AB2995" s="7" t="b">
        <f t="shared" si="371"/>
        <v>0</v>
      </c>
      <c r="AC2995" s="7" t="b">
        <f t="shared" si="372"/>
        <v>1</v>
      </c>
      <c r="AD2995" s="7" t="b">
        <f t="shared" si="373"/>
        <v>0</v>
      </c>
      <c r="AE2995" s="7" t="b">
        <f t="shared" si="374"/>
        <v>1</v>
      </c>
      <c r="AF2995" s="7" t="b">
        <f t="shared" si="375"/>
        <v>0</v>
      </c>
      <c r="AH2995" t="b">
        <f>AND(Table252102[[#This Row],[Developmental toxicity]:[Reproductive toxicity]])</f>
        <v>0</v>
      </c>
    </row>
    <row r="2996" spans="1:34" x14ac:dyDescent="0.25">
      <c r="A2996" s="3">
        <f t="shared" si="368"/>
        <v>2995</v>
      </c>
      <c r="B2996" s="86"/>
      <c r="C2996" s="18" t="s">
        <v>12357</v>
      </c>
      <c r="D2996" s="18" t="s">
        <v>12356</v>
      </c>
      <c r="E2996" s="70" t="s">
        <v>16189</v>
      </c>
      <c r="F2996" s="18" t="s">
        <v>16190</v>
      </c>
      <c r="G2996" s="18" t="s">
        <v>16191</v>
      </c>
      <c r="H2996" s="18" t="s">
        <v>16191</v>
      </c>
      <c r="I2996" s="18" t="s">
        <v>16192</v>
      </c>
      <c r="J2996" s="88"/>
      <c r="K2996" s="80" t="e">
        <v>#N/A</v>
      </c>
      <c r="L2996" s="80" t="e">
        <v>#N/A</v>
      </c>
      <c r="M2996" s="80" t="e">
        <v>#N/A</v>
      </c>
      <c r="N2996" s="80" t="e">
        <v>#N/A</v>
      </c>
      <c r="O2996" s="80" t="e">
        <v>#N/A</v>
      </c>
      <c r="P2996" s="80" t="e">
        <v>#N/A</v>
      </c>
      <c r="Q2996" s="80" t="e">
        <v>#N/A</v>
      </c>
      <c r="R2996" s="80" t="e">
        <v>#N/A</v>
      </c>
      <c r="S2996" s="80" t="e">
        <v>#N/A</v>
      </c>
      <c r="T2996" s="80" t="e">
        <v>#N/A</v>
      </c>
      <c r="U2996" s="7" t="e">
        <v>#N/A</v>
      </c>
      <c r="V2996" s="80" t="e">
        <v>#N/A</v>
      </c>
      <c r="W2996" s="18">
        <v>0</v>
      </c>
      <c r="X2996" s="18" t="e">
        <v>#N/A</v>
      </c>
      <c r="Y2996" s="7" t="e">
        <v>#N/A</v>
      </c>
      <c r="Z2996" s="7">
        <f t="shared" si="369"/>
        <v>0</v>
      </c>
      <c r="AA2996" s="7">
        <f t="shared" si="370"/>
        <v>0</v>
      </c>
      <c r="AB2996" s="7" t="b">
        <f t="shared" si="371"/>
        <v>0</v>
      </c>
      <c r="AC2996" s="7" t="b">
        <f t="shared" si="372"/>
        <v>1</v>
      </c>
      <c r="AD2996" s="7" t="b">
        <f t="shared" si="373"/>
        <v>0</v>
      </c>
      <c r="AE2996" s="7" t="b">
        <f t="shared" si="374"/>
        <v>1</v>
      </c>
      <c r="AF2996" s="7" t="b">
        <f t="shared" si="375"/>
        <v>0</v>
      </c>
      <c r="AH2996" t="b">
        <f>AND(Table252102[[#This Row],[Developmental toxicity]:[Reproductive toxicity]])</f>
        <v>0</v>
      </c>
    </row>
    <row r="2997" spans="1:34" x14ac:dyDescent="0.25">
      <c r="A2997" s="3">
        <f t="shared" si="368"/>
        <v>2996</v>
      </c>
      <c r="B2997" s="86"/>
      <c r="C2997" s="18" t="s">
        <v>12907</v>
      </c>
      <c r="D2997" s="18" t="s">
        <v>12906</v>
      </c>
      <c r="E2997" s="70" t="s">
        <v>17040</v>
      </c>
      <c r="F2997" s="18" t="s">
        <v>17041</v>
      </c>
      <c r="G2997" s="18" t="s">
        <v>17042</v>
      </c>
      <c r="H2997" s="18" t="s">
        <v>17042</v>
      </c>
      <c r="I2997" s="18" t="s">
        <v>17043</v>
      </c>
      <c r="J2997" s="88"/>
      <c r="K2997" s="80" t="e">
        <v>#N/A</v>
      </c>
      <c r="L2997" s="80" t="e">
        <v>#N/A</v>
      </c>
      <c r="M2997" s="80" t="e">
        <v>#N/A</v>
      </c>
      <c r="N2997" s="80" t="e">
        <v>#N/A</v>
      </c>
      <c r="O2997" s="80" t="e">
        <v>#N/A</v>
      </c>
      <c r="P2997" s="80" t="e">
        <v>#N/A</v>
      </c>
      <c r="Q2997" s="80" t="e">
        <v>#N/A</v>
      </c>
      <c r="R2997" s="80" t="e">
        <v>#N/A</v>
      </c>
      <c r="S2997" s="80" t="e">
        <v>#N/A</v>
      </c>
      <c r="T2997" s="80" t="e">
        <v>#N/A</v>
      </c>
      <c r="U2997" s="7" t="e">
        <v>#N/A</v>
      </c>
      <c r="V2997" s="80" t="e">
        <v>#N/A</v>
      </c>
      <c r="W2997" s="18">
        <v>0</v>
      </c>
      <c r="X2997" s="18" t="e">
        <v>#N/A</v>
      </c>
      <c r="Y2997" s="7" t="e">
        <v>#N/A</v>
      </c>
      <c r="Z2997" s="7">
        <f t="shared" si="369"/>
        <v>0</v>
      </c>
      <c r="AA2997" s="7">
        <f t="shared" si="370"/>
        <v>0</v>
      </c>
      <c r="AB2997" s="7" t="b">
        <f t="shared" si="371"/>
        <v>0</v>
      </c>
      <c r="AC2997" s="7" t="b">
        <f t="shared" si="372"/>
        <v>1</v>
      </c>
      <c r="AD2997" s="7" t="b">
        <f t="shared" si="373"/>
        <v>0</v>
      </c>
      <c r="AE2997" s="7" t="b">
        <f t="shared" si="374"/>
        <v>1</v>
      </c>
      <c r="AF2997" s="7" t="b">
        <f t="shared" si="375"/>
        <v>0</v>
      </c>
      <c r="AH2997" t="b">
        <f>AND(Table252102[[#This Row],[Developmental toxicity]:[Reproductive toxicity]])</f>
        <v>0</v>
      </c>
    </row>
    <row r="2998" spans="1:34" x14ac:dyDescent="0.25">
      <c r="A2998" s="3">
        <f t="shared" si="368"/>
        <v>2997</v>
      </c>
      <c r="B2998" s="86"/>
      <c r="C2998" s="18" t="s">
        <v>12302</v>
      </c>
      <c r="D2998" s="18" t="s">
        <v>17893</v>
      </c>
      <c r="E2998" s="70" t="s">
        <v>16077</v>
      </c>
      <c r="F2998" s="18" t="s">
        <v>16078</v>
      </c>
      <c r="G2998" s="18" t="s">
        <v>16079</v>
      </c>
      <c r="H2998" s="18" t="s">
        <v>16079</v>
      </c>
      <c r="I2998" s="18" t="s">
        <v>16080</v>
      </c>
      <c r="J2998" s="88"/>
      <c r="K2998" s="80" t="e">
        <v>#N/A</v>
      </c>
      <c r="L2998" s="80" t="e">
        <v>#N/A</v>
      </c>
      <c r="M2998" s="80" t="e">
        <v>#N/A</v>
      </c>
      <c r="N2998" s="80" t="e">
        <v>#N/A</v>
      </c>
      <c r="O2998" s="80" t="e">
        <v>#N/A</v>
      </c>
      <c r="P2998" s="80" t="e">
        <v>#N/A</v>
      </c>
      <c r="Q2998" s="80" t="e">
        <v>#N/A</v>
      </c>
      <c r="R2998" s="80" t="e">
        <v>#N/A</v>
      </c>
      <c r="S2998" s="80" t="e">
        <v>#N/A</v>
      </c>
      <c r="T2998" s="80" t="e">
        <v>#N/A</v>
      </c>
      <c r="U2998" s="7" t="e">
        <v>#N/A</v>
      </c>
      <c r="V2998" s="80" t="e">
        <v>#N/A</v>
      </c>
      <c r="W2998" s="18">
        <v>0</v>
      </c>
      <c r="X2998" s="18" t="e">
        <v>#N/A</v>
      </c>
      <c r="Y2998" s="7" t="e">
        <v>#N/A</v>
      </c>
      <c r="Z2998" s="7">
        <f t="shared" si="369"/>
        <v>0</v>
      </c>
      <c r="AA2998" s="7">
        <f t="shared" si="370"/>
        <v>0</v>
      </c>
      <c r="AB2998" s="7" t="b">
        <f t="shared" si="371"/>
        <v>0</v>
      </c>
      <c r="AC2998" s="7" t="b">
        <f t="shared" si="372"/>
        <v>1</v>
      </c>
      <c r="AD2998" s="7" t="b">
        <f t="shared" si="373"/>
        <v>0</v>
      </c>
      <c r="AE2998" s="7" t="b">
        <f t="shared" si="374"/>
        <v>1</v>
      </c>
      <c r="AF2998" s="7" t="b">
        <f t="shared" si="375"/>
        <v>0</v>
      </c>
      <c r="AH2998" t="b">
        <f>AND(Table252102[[#This Row],[Developmental toxicity]:[Reproductive toxicity]])</f>
        <v>0</v>
      </c>
    </row>
    <row r="2999" spans="1:34" x14ac:dyDescent="0.25">
      <c r="A2999" s="3">
        <f t="shared" si="368"/>
        <v>2998</v>
      </c>
      <c r="B2999" s="86"/>
      <c r="C2999" s="18" t="s">
        <v>12982</v>
      </c>
      <c r="D2999" s="18" t="s">
        <v>17958</v>
      </c>
      <c r="E2999" s="70" t="s">
        <v>18146</v>
      </c>
      <c r="F2999" s="18" t="s">
        <v>18064</v>
      </c>
      <c r="G2999" s="18" t="s">
        <v>18314</v>
      </c>
      <c r="H2999" s="18" t="s">
        <v>18314</v>
      </c>
      <c r="I2999" s="18" t="s">
        <v>18315</v>
      </c>
      <c r="J2999" s="88"/>
      <c r="K2999" s="80" t="e">
        <v>#N/A</v>
      </c>
      <c r="L2999" s="80" t="e">
        <v>#N/A</v>
      </c>
      <c r="M2999" s="80" t="e">
        <v>#N/A</v>
      </c>
      <c r="N2999" s="80" t="e">
        <v>#N/A</v>
      </c>
      <c r="O2999" s="80" t="e">
        <v>#N/A</v>
      </c>
      <c r="P2999" s="80" t="e">
        <v>#N/A</v>
      </c>
      <c r="Q2999" s="80" t="e">
        <v>#N/A</v>
      </c>
      <c r="R2999" s="80" t="e">
        <v>#N/A</v>
      </c>
      <c r="S2999" s="80" t="e">
        <v>#N/A</v>
      </c>
      <c r="T2999" s="80" t="e">
        <v>#N/A</v>
      </c>
      <c r="U2999" s="7" t="e">
        <v>#N/A</v>
      </c>
      <c r="V2999" s="80" t="e">
        <v>#N/A</v>
      </c>
      <c r="W2999" s="18">
        <v>0</v>
      </c>
      <c r="X2999" s="18" t="e">
        <v>#N/A</v>
      </c>
      <c r="Y2999" s="7" t="e">
        <v>#N/A</v>
      </c>
      <c r="Z2999" s="7">
        <f t="shared" si="369"/>
        <v>0</v>
      </c>
      <c r="AA2999" s="7">
        <f t="shared" si="370"/>
        <v>0</v>
      </c>
      <c r="AB2999" s="7" t="b">
        <f t="shared" si="371"/>
        <v>0</v>
      </c>
      <c r="AC2999" s="7" t="b">
        <f t="shared" si="372"/>
        <v>1</v>
      </c>
      <c r="AD2999" s="7" t="b">
        <f t="shared" si="373"/>
        <v>0</v>
      </c>
      <c r="AE2999" s="7" t="b">
        <f t="shared" si="374"/>
        <v>1</v>
      </c>
      <c r="AF2999" s="7" t="b">
        <f t="shared" si="375"/>
        <v>0</v>
      </c>
      <c r="AH2999" t="b">
        <f>AND(Table252102[[#This Row],[Developmental toxicity]:[Reproductive toxicity]])</f>
        <v>0</v>
      </c>
    </row>
    <row r="3000" spans="1:34" x14ac:dyDescent="0.25">
      <c r="A3000" s="3">
        <f t="shared" ref="A3000:A3063" si="376">ROW(A2999)</f>
        <v>2999</v>
      </c>
      <c r="B3000" s="86"/>
      <c r="C3000" s="18" t="s">
        <v>12971</v>
      </c>
      <c r="D3000" s="18" t="s">
        <v>12970</v>
      </c>
      <c r="E3000" s="70" t="s">
        <v>17134</v>
      </c>
      <c r="F3000" s="18" t="s">
        <v>17135</v>
      </c>
      <c r="G3000" s="18" t="s">
        <v>17136</v>
      </c>
      <c r="H3000" s="18" t="s">
        <v>17137</v>
      </c>
      <c r="I3000" s="18" t="s">
        <v>17138</v>
      </c>
      <c r="J3000" s="88"/>
      <c r="K3000" s="80" t="e">
        <v>#N/A</v>
      </c>
      <c r="L3000" s="80" t="e">
        <v>#N/A</v>
      </c>
      <c r="M3000" s="80" t="e">
        <v>#N/A</v>
      </c>
      <c r="N3000" s="80" t="e">
        <v>#N/A</v>
      </c>
      <c r="O3000" s="80" t="e">
        <v>#N/A</v>
      </c>
      <c r="P3000" s="80" t="e">
        <v>#N/A</v>
      </c>
      <c r="Q3000" s="80" t="e">
        <v>#N/A</v>
      </c>
      <c r="R3000" s="80" t="e">
        <v>#N/A</v>
      </c>
      <c r="S3000" s="80" t="e">
        <v>#N/A</v>
      </c>
      <c r="T3000" s="80" t="e">
        <v>#N/A</v>
      </c>
      <c r="U3000" s="7" t="e">
        <v>#N/A</v>
      </c>
      <c r="V3000" s="80" t="e">
        <v>#N/A</v>
      </c>
      <c r="W3000" s="18">
        <v>0</v>
      </c>
      <c r="X3000" s="18" t="e">
        <v>#N/A</v>
      </c>
      <c r="Y3000" s="7" t="e">
        <v>#N/A</v>
      </c>
      <c r="Z3000" s="7">
        <f t="shared" ref="Z3000:Z3063" si="377">IF(COUNTIF(K3000:Y3000,1)&gt;0,1,0)</f>
        <v>0</v>
      </c>
      <c r="AA3000" s="7">
        <f t="shared" ref="AA3000:AA3063" si="378">IF(COUNTIF(K3000:Y3000,1)&gt;COUNTIF(K3000:Y3000,0),1,0)</f>
        <v>0</v>
      </c>
      <c r="AB3000" s="7" t="b">
        <f t="shared" ref="AB3000:AB3063" si="379">OR(IF(COUNT(K3000)&gt;0,TRUE,FALSE),IF(COUNT(M3000)&gt;0,TRUE,FALSE),IF(COUNT(T3000:V3000)&gt;0,TRUE,FALSE),IF(COUNT(X3000:Y3000)&gt;0,TRUE,FALSE))</f>
        <v>0</v>
      </c>
      <c r="AC3000" s="7" t="b">
        <f t="shared" ref="AC3000:AC3063" si="380">OR(IF(COUNT(N3000:S3000)&gt;0,TRUE,FALSE),IF(COUNT(W3000)&gt;0,TRUE,FALSE))</f>
        <v>1</v>
      </c>
      <c r="AD3000" s="7" t="b">
        <f t="shared" ref="AD3000:AD3063" si="381">OR(IF(COUNT(T3000:V3000)&gt;0,TRUE,FALSE),IF(COUNT(P3000:S3000)&gt;0,TRUE,FALSE))</f>
        <v>0</v>
      </c>
      <c r="AE3000" s="7" t="b">
        <f t="shared" ref="AE3000:AE3063" si="382">OR(IF(COUNT(K3000)&gt;0,TRUE,FALSE),,IF(COUNT(W3000)&gt;0,TRUE,FALSE),IF(COUNT(M3000:O3000)&gt;0,TRUE,FALSE))</f>
        <v>1</v>
      </c>
      <c r="AF3000" s="7" t="b">
        <f t="shared" ref="AF3000:AF3063" si="383">OR(IF(COUNT(U3000:V3000)&gt;0,TRUE,FALSE),IF(COUNT(M3000)&gt;0,TRUE,FALSE),IF(COUNT(N3000:S3000)&gt;0,TRUE,FALSE))</f>
        <v>0</v>
      </c>
      <c r="AH3000" t="b">
        <f>AND(Table252102[[#This Row],[Developmental toxicity]:[Reproductive toxicity]])</f>
        <v>0</v>
      </c>
    </row>
    <row r="3001" spans="1:34" x14ac:dyDescent="0.25">
      <c r="A3001" s="3">
        <f t="shared" si="376"/>
        <v>3000</v>
      </c>
      <c r="B3001" s="86"/>
      <c r="C3001" s="18" t="s">
        <v>12968</v>
      </c>
      <c r="D3001" s="18" t="s">
        <v>12967</v>
      </c>
      <c r="E3001" s="70" t="s">
        <v>17126</v>
      </c>
      <c r="F3001" s="18" t="s">
        <v>17127</v>
      </c>
      <c r="G3001" s="18" t="s">
        <v>17128</v>
      </c>
      <c r="H3001" s="18" t="s">
        <v>17128</v>
      </c>
      <c r="I3001" s="18" t="s">
        <v>17129</v>
      </c>
      <c r="J3001" s="88"/>
      <c r="K3001" s="80" t="e">
        <v>#N/A</v>
      </c>
      <c r="L3001" s="80" t="e">
        <v>#N/A</v>
      </c>
      <c r="M3001" s="80" t="e">
        <v>#N/A</v>
      </c>
      <c r="N3001" s="80" t="e">
        <v>#N/A</v>
      </c>
      <c r="O3001" s="80" t="e">
        <v>#N/A</v>
      </c>
      <c r="P3001" s="80" t="e">
        <v>#N/A</v>
      </c>
      <c r="Q3001" s="80" t="e">
        <v>#N/A</v>
      </c>
      <c r="R3001" s="80" t="e">
        <v>#N/A</v>
      </c>
      <c r="S3001" s="80" t="e">
        <v>#N/A</v>
      </c>
      <c r="T3001" s="80" t="e">
        <v>#N/A</v>
      </c>
      <c r="U3001" s="7" t="e">
        <v>#N/A</v>
      </c>
      <c r="V3001" s="80" t="e">
        <v>#N/A</v>
      </c>
      <c r="W3001" s="18">
        <v>0</v>
      </c>
      <c r="X3001" s="18" t="e">
        <v>#N/A</v>
      </c>
      <c r="Y3001" s="7" t="e">
        <v>#N/A</v>
      </c>
      <c r="Z3001" s="7">
        <f t="shared" si="377"/>
        <v>0</v>
      </c>
      <c r="AA3001" s="7">
        <f t="shared" si="378"/>
        <v>0</v>
      </c>
      <c r="AB3001" s="7" t="b">
        <f t="shared" si="379"/>
        <v>0</v>
      </c>
      <c r="AC3001" s="7" t="b">
        <f t="shared" si="380"/>
        <v>1</v>
      </c>
      <c r="AD3001" s="7" t="b">
        <f t="shared" si="381"/>
        <v>0</v>
      </c>
      <c r="AE3001" s="7" t="b">
        <f t="shared" si="382"/>
        <v>1</v>
      </c>
      <c r="AF3001" s="7" t="b">
        <f t="shared" si="383"/>
        <v>0</v>
      </c>
      <c r="AH3001" t="b">
        <f>AND(Table252102[[#This Row],[Developmental toxicity]:[Reproductive toxicity]])</f>
        <v>0</v>
      </c>
    </row>
    <row r="3002" spans="1:34" x14ac:dyDescent="0.25">
      <c r="A3002" s="3">
        <f t="shared" si="376"/>
        <v>3001</v>
      </c>
      <c r="B3002" s="86"/>
      <c r="C3002" s="18" t="s">
        <v>12979</v>
      </c>
      <c r="D3002" s="18" t="s">
        <v>12978</v>
      </c>
      <c r="E3002" s="70" t="s">
        <v>17145</v>
      </c>
      <c r="F3002" s="18" t="s">
        <v>17146</v>
      </c>
      <c r="G3002" s="18" t="s">
        <v>17147</v>
      </c>
      <c r="H3002" s="18" t="s">
        <v>17147</v>
      </c>
      <c r="I3002" s="18" t="s">
        <v>17148</v>
      </c>
      <c r="J3002" s="88"/>
      <c r="K3002" s="80" t="e">
        <v>#N/A</v>
      </c>
      <c r="L3002" s="80" t="e">
        <v>#N/A</v>
      </c>
      <c r="M3002" s="80" t="e">
        <v>#N/A</v>
      </c>
      <c r="N3002" s="80" t="e">
        <v>#N/A</v>
      </c>
      <c r="O3002" s="80" t="e">
        <v>#N/A</v>
      </c>
      <c r="P3002" s="80" t="e">
        <v>#N/A</v>
      </c>
      <c r="Q3002" s="80" t="e">
        <v>#N/A</v>
      </c>
      <c r="R3002" s="80" t="e">
        <v>#N/A</v>
      </c>
      <c r="S3002" s="80" t="e">
        <v>#N/A</v>
      </c>
      <c r="T3002" s="80" t="e">
        <v>#N/A</v>
      </c>
      <c r="U3002" s="7" t="e">
        <v>#N/A</v>
      </c>
      <c r="V3002" s="80" t="e">
        <v>#N/A</v>
      </c>
      <c r="W3002" s="18">
        <v>0</v>
      </c>
      <c r="X3002" s="18" t="e">
        <v>#N/A</v>
      </c>
      <c r="Y3002" s="7" t="e">
        <v>#N/A</v>
      </c>
      <c r="Z3002" s="7">
        <f t="shared" si="377"/>
        <v>0</v>
      </c>
      <c r="AA3002" s="7">
        <f t="shared" si="378"/>
        <v>0</v>
      </c>
      <c r="AB3002" s="7" t="b">
        <f t="shared" si="379"/>
        <v>0</v>
      </c>
      <c r="AC3002" s="7" t="b">
        <f t="shared" si="380"/>
        <v>1</v>
      </c>
      <c r="AD3002" s="7" t="b">
        <f t="shared" si="381"/>
        <v>0</v>
      </c>
      <c r="AE3002" s="7" t="b">
        <f t="shared" si="382"/>
        <v>1</v>
      </c>
      <c r="AF3002" s="7" t="b">
        <f t="shared" si="383"/>
        <v>0</v>
      </c>
      <c r="AH3002" t="b">
        <f>AND(Table252102[[#This Row],[Developmental toxicity]:[Reproductive toxicity]])</f>
        <v>0</v>
      </c>
    </row>
    <row r="3003" spans="1:34" x14ac:dyDescent="0.25">
      <c r="A3003" s="3">
        <f t="shared" si="376"/>
        <v>3002</v>
      </c>
      <c r="B3003" s="86"/>
      <c r="C3003" s="18" t="s">
        <v>12304</v>
      </c>
      <c r="D3003" s="18" t="s">
        <v>12303</v>
      </c>
      <c r="E3003" s="70" t="s">
        <v>16082</v>
      </c>
      <c r="F3003" s="18" t="s">
        <v>16083</v>
      </c>
      <c r="G3003" s="18" t="s">
        <v>16081</v>
      </c>
      <c r="H3003" s="18" t="s">
        <v>16081</v>
      </c>
      <c r="I3003" s="18" t="s">
        <v>16084</v>
      </c>
      <c r="J3003" s="88"/>
      <c r="K3003" s="80" t="e">
        <v>#N/A</v>
      </c>
      <c r="L3003" s="80" t="e">
        <v>#N/A</v>
      </c>
      <c r="M3003" s="80" t="e">
        <v>#N/A</v>
      </c>
      <c r="N3003" s="80" t="e">
        <v>#N/A</v>
      </c>
      <c r="O3003" s="80" t="e">
        <v>#N/A</v>
      </c>
      <c r="P3003" s="80" t="e">
        <v>#N/A</v>
      </c>
      <c r="Q3003" s="80" t="e">
        <v>#N/A</v>
      </c>
      <c r="R3003" s="80" t="e">
        <v>#N/A</v>
      </c>
      <c r="S3003" s="80" t="e">
        <v>#N/A</v>
      </c>
      <c r="T3003" s="80" t="e">
        <v>#N/A</v>
      </c>
      <c r="U3003" s="7" t="e">
        <v>#N/A</v>
      </c>
      <c r="V3003" s="80" t="e">
        <v>#N/A</v>
      </c>
      <c r="W3003" s="80">
        <v>0</v>
      </c>
      <c r="X3003" s="80" t="e">
        <v>#N/A</v>
      </c>
      <c r="Y3003" s="7">
        <v>0</v>
      </c>
      <c r="Z3003" s="7">
        <f t="shared" si="377"/>
        <v>0</v>
      </c>
      <c r="AA3003" s="7">
        <f t="shared" si="378"/>
        <v>0</v>
      </c>
      <c r="AB3003" s="7" t="b">
        <f t="shared" si="379"/>
        <v>1</v>
      </c>
      <c r="AC3003" s="7" t="b">
        <f t="shared" si="380"/>
        <v>1</v>
      </c>
      <c r="AD3003" s="7" t="b">
        <f t="shared" si="381"/>
        <v>0</v>
      </c>
      <c r="AE3003" s="7" t="b">
        <f t="shared" si="382"/>
        <v>1</v>
      </c>
      <c r="AF3003" s="7" t="b">
        <f t="shared" si="383"/>
        <v>0</v>
      </c>
      <c r="AH3003" t="b">
        <f>AND(Table252102[[#This Row],[Developmental toxicity]:[Reproductive toxicity]])</f>
        <v>1</v>
      </c>
    </row>
    <row r="3004" spans="1:34" x14ac:dyDescent="0.25">
      <c r="A3004" s="3">
        <f t="shared" si="376"/>
        <v>3003</v>
      </c>
      <c r="B3004" s="86"/>
      <c r="C3004" s="18" t="s">
        <v>12308</v>
      </c>
      <c r="D3004" s="18" t="s">
        <v>17895</v>
      </c>
      <c r="E3004" s="70" t="s">
        <v>16094</v>
      </c>
      <c r="F3004" s="18" t="s">
        <v>16095</v>
      </c>
      <c r="G3004" s="18" t="s">
        <v>16096</v>
      </c>
      <c r="H3004" s="18" t="s">
        <v>16096</v>
      </c>
      <c r="I3004" s="18" t="s">
        <v>16097</v>
      </c>
      <c r="J3004" s="88"/>
      <c r="K3004" s="80" t="e">
        <v>#N/A</v>
      </c>
      <c r="L3004" s="80" t="e">
        <v>#N/A</v>
      </c>
      <c r="M3004" s="80" t="e">
        <v>#N/A</v>
      </c>
      <c r="N3004" s="80" t="e">
        <v>#N/A</v>
      </c>
      <c r="O3004" s="80" t="e">
        <v>#N/A</v>
      </c>
      <c r="P3004" s="80" t="e">
        <v>#N/A</v>
      </c>
      <c r="Q3004" s="80" t="e">
        <v>#N/A</v>
      </c>
      <c r="R3004" s="80" t="e">
        <v>#N/A</v>
      </c>
      <c r="S3004" s="80" t="e">
        <v>#N/A</v>
      </c>
      <c r="T3004" s="80" t="e">
        <v>#N/A</v>
      </c>
      <c r="U3004" s="7" t="e">
        <v>#N/A</v>
      </c>
      <c r="V3004" s="80" t="e">
        <v>#N/A</v>
      </c>
      <c r="W3004" s="80">
        <v>0</v>
      </c>
      <c r="X3004" s="80" t="e">
        <v>#N/A</v>
      </c>
      <c r="Y3004" s="7">
        <v>0</v>
      </c>
      <c r="Z3004" s="7">
        <f t="shared" si="377"/>
        <v>0</v>
      </c>
      <c r="AA3004" s="7">
        <f t="shared" si="378"/>
        <v>0</v>
      </c>
      <c r="AB3004" s="7" t="b">
        <f t="shared" si="379"/>
        <v>1</v>
      </c>
      <c r="AC3004" s="7" t="b">
        <f t="shared" si="380"/>
        <v>1</v>
      </c>
      <c r="AD3004" s="7" t="b">
        <f t="shared" si="381"/>
        <v>0</v>
      </c>
      <c r="AE3004" s="7" t="b">
        <f t="shared" si="382"/>
        <v>1</v>
      </c>
      <c r="AF3004" s="7" t="b">
        <f t="shared" si="383"/>
        <v>0</v>
      </c>
      <c r="AH3004" t="b">
        <f>AND(Table252102[[#This Row],[Developmental toxicity]:[Reproductive toxicity]])</f>
        <v>1</v>
      </c>
    </row>
    <row r="3005" spans="1:34" x14ac:dyDescent="0.25">
      <c r="A3005" s="3">
        <f t="shared" si="376"/>
        <v>3004</v>
      </c>
      <c r="B3005" s="86"/>
      <c r="C3005" s="18" t="s">
        <v>12419</v>
      </c>
      <c r="D3005" s="18" t="s">
        <v>12418</v>
      </c>
      <c r="E3005" s="70" t="s">
        <v>16299</v>
      </c>
      <c r="F3005" s="18" t="s">
        <v>16300</v>
      </c>
      <c r="G3005" s="18" t="s">
        <v>16301</v>
      </c>
      <c r="H3005" s="18" t="s">
        <v>16301</v>
      </c>
      <c r="I3005" s="18" t="s">
        <v>16302</v>
      </c>
      <c r="J3005" s="88"/>
      <c r="K3005" s="80" t="e">
        <v>#N/A</v>
      </c>
      <c r="L3005" s="80" t="e">
        <v>#N/A</v>
      </c>
      <c r="M3005" s="80" t="e">
        <v>#N/A</v>
      </c>
      <c r="N3005" s="80" t="e">
        <v>#N/A</v>
      </c>
      <c r="O3005" s="80" t="e">
        <v>#N/A</v>
      </c>
      <c r="P3005" s="80" t="e">
        <v>#N/A</v>
      </c>
      <c r="Q3005" s="80" t="e">
        <v>#N/A</v>
      </c>
      <c r="R3005" s="80" t="e">
        <v>#N/A</v>
      </c>
      <c r="S3005" s="80" t="e">
        <v>#N/A</v>
      </c>
      <c r="T3005" s="80" t="e">
        <v>#N/A</v>
      </c>
      <c r="U3005" s="7" t="e">
        <v>#N/A</v>
      </c>
      <c r="V3005" s="80" t="e">
        <v>#N/A</v>
      </c>
      <c r="W3005" s="18">
        <v>0</v>
      </c>
      <c r="X3005" s="18" t="e">
        <v>#N/A</v>
      </c>
      <c r="Y3005" s="7" t="e">
        <v>#N/A</v>
      </c>
      <c r="Z3005" s="7">
        <f t="shared" si="377"/>
        <v>0</v>
      </c>
      <c r="AA3005" s="7">
        <f t="shared" si="378"/>
        <v>0</v>
      </c>
      <c r="AB3005" s="7" t="b">
        <f t="shared" si="379"/>
        <v>0</v>
      </c>
      <c r="AC3005" s="7" t="b">
        <f t="shared" si="380"/>
        <v>1</v>
      </c>
      <c r="AD3005" s="7" t="b">
        <f t="shared" si="381"/>
        <v>0</v>
      </c>
      <c r="AE3005" s="7" t="b">
        <f t="shared" si="382"/>
        <v>1</v>
      </c>
      <c r="AF3005" s="7" t="b">
        <f t="shared" si="383"/>
        <v>0</v>
      </c>
      <c r="AH3005" t="b">
        <f>AND(Table252102[[#This Row],[Developmental toxicity]:[Reproductive toxicity]])</f>
        <v>0</v>
      </c>
    </row>
    <row r="3006" spans="1:34" x14ac:dyDescent="0.25">
      <c r="A3006" s="3">
        <f t="shared" si="376"/>
        <v>3005</v>
      </c>
      <c r="B3006" s="86" t="s">
        <v>1440</v>
      </c>
      <c r="C3006" s="18" t="s">
        <v>2120</v>
      </c>
      <c r="D3006" s="18" t="s">
        <v>3012</v>
      </c>
      <c r="E3006" s="79" t="s">
        <v>7401</v>
      </c>
      <c r="F3006" s="17" t="s">
        <v>8249</v>
      </c>
      <c r="G3006" s="17" t="s">
        <v>9285</v>
      </c>
      <c r="H3006" s="17" t="s">
        <v>9285</v>
      </c>
      <c r="I3006" s="17" t="s">
        <v>9286</v>
      </c>
      <c r="J3006" s="88"/>
      <c r="K3006" s="80" t="e">
        <v>#N/A</v>
      </c>
      <c r="L3006" s="80" t="e">
        <v>#N/A</v>
      </c>
      <c r="M3006" s="80" t="e">
        <v>#N/A</v>
      </c>
      <c r="N3006" s="80" t="e">
        <v>#N/A</v>
      </c>
      <c r="O3006" s="80" t="e">
        <v>#N/A</v>
      </c>
      <c r="P3006" s="80" t="e">
        <v>#N/A</v>
      </c>
      <c r="Q3006" s="80" t="e">
        <v>#N/A</v>
      </c>
      <c r="R3006" s="80" t="e">
        <v>#N/A</v>
      </c>
      <c r="S3006" s="80" t="e">
        <v>#N/A</v>
      </c>
      <c r="T3006" s="80">
        <v>0</v>
      </c>
      <c r="U3006" s="7" t="e">
        <v>#N/A</v>
      </c>
      <c r="V3006" s="80" t="e">
        <v>#N/A</v>
      </c>
      <c r="W3006" s="80" t="e">
        <v>#N/A</v>
      </c>
      <c r="X3006" s="80" t="e">
        <v>#N/A</v>
      </c>
      <c r="Y3006" s="7" t="e">
        <v>#N/A</v>
      </c>
      <c r="Z3006" s="7">
        <f t="shared" si="377"/>
        <v>0</v>
      </c>
      <c r="AA3006" s="7">
        <f t="shared" si="378"/>
        <v>0</v>
      </c>
      <c r="AB3006" s="7" t="b">
        <f t="shared" si="379"/>
        <v>1</v>
      </c>
      <c r="AC3006" s="7" t="b">
        <f t="shared" si="380"/>
        <v>0</v>
      </c>
      <c r="AD3006" s="7" t="b">
        <f t="shared" si="381"/>
        <v>1</v>
      </c>
      <c r="AE3006" s="7" t="b">
        <f t="shared" si="382"/>
        <v>0</v>
      </c>
      <c r="AF3006" s="7" t="b">
        <f t="shared" si="383"/>
        <v>0</v>
      </c>
      <c r="AH3006" t="b">
        <f>AND(Table252102[[#This Row],[Developmental toxicity]:[Reproductive toxicity]])</f>
        <v>0</v>
      </c>
    </row>
    <row r="3007" spans="1:34" x14ac:dyDescent="0.25">
      <c r="A3007" s="3">
        <f t="shared" si="376"/>
        <v>3006</v>
      </c>
      <c r="B3007" s="86">
        <v>652</v>
      </c>
      <c r="C3007" s="18" t="s">
        <v>1314</v>
      </c>
      <c r="D3007" s="18" t="s">
        <v>3605</v>
      </c>
      <c r="E3007" s="70" t="s">
        <v>5000</v>
      </c>
      <c r="F3007" s="18" t="s">
        <v>5906</v>
      </c>
      <c r="G3007" s="18" t="s">
        <v>1315</v>
      </c>
      <c r="H3007" s="18" t="s">
        <v>6942</v>
      </c>
      <c r="I3007" s="18" t="s">
        <v>6943</v>
      </c>
      <c r="J3007" s="88" t="s">
        <v>1431</v>
      </c>
      <c r="K3007" s="80" t="e">
        <v>#N/A</v>
      </c>
      <c r="L3007" s="80">
        <v>1</v>
      </c>
      <c r="M3007" s="80" t="e">
        <v>#N/A</v>
      </c>
      <c r="N3007" s="80" t="e">
        <v>#N/A</v>
      </c>
      <c r="O3007" s="80" t="e">
        <v>#N/A</v>
      </c>
      <c r="P3007" s="80" t="e">
        <v>#N/A</v>
      </c>
      <c r="Q3007" s="80" t="e">
        <v>#N/A</v>
      </c>
      <c r="R3007" s="80" t="e">
        <v>#N/A</v>
      </c>
      <c r="S3007" s="80" t="e">
        <v>#N/A</v>
      </c>
      <c r="T3007" s="80">
        <v>0</v>
      </c>
      <c r="U3007" s="7" t="e">
        <v>#N/A</v>
      </c>
      <c r="V3007" s="80" t="e">
        <v>#N/A</v>
      </c>
      <c r="W3007" s="80">
        <v>1</v>
      </c>
      <c r="X3007" s="80">
        <v>1</v>
      </c>
      <c r="Y3007" s="7">
        <v>1</v>
      </c>
      <c r="Z3007" s="7">
        <f t="shared" si="377"/>
        <v>1</v>
      </c>
      <c r="AA3007" s="7">
        <f t="shared" si="378"/>
        <v>1</v>
      </c>
      <c r="AB3007" s="7" t="b">
        <f t="shared" si="379"/>
        <v>1</v>
      </c>
      <c r="AC3007" s="7" t="b">
        <f t="shared" si="380"/>
        <v>1</v>
      </c>
      <c r="AD3007" s="7" t="b">
        <f t="shared" si="381"/>
        <v>1</v>
      </c>
      <c r="AE3007" s="7" t="b">
        <f t="shared" si="382"/>
        <v>1</v>
      </c>
      <c r="AF3007" s="7" t="b">
        <f t="shared" si="383"/>
        <v>0</v>
      </c>
      <c r="AH3007" t="b">
        <f>AND(Table252102[[#This Row],[Developmental toxicity]:[Reproductive toxicity]])</f>
        <v>1</v>
      </c>
    </row>
    <row r="3008" spans="1:34" x14ac:dyDescent="0.25">
      <c r="A3008" s="3">
        <f t="shared" si="376"/>
        <v>3007</v>
      </c>
      <c r="B3008" s="86">
        <v>100</v>
      </c>
      <c r="C3008" s="18" t="s">
        <v>465</v>
      </c>
      <c r="D3008" s="18" t="s">
        <v>5113</v>
      </c>
      <c r="E3008" s="70" t="s">
        <v>4613</v>
      </c>
      <c r="F3008" s="18" t="s">
        <v>5538</v>
      </c>
      <c r="G3008" s="18" t="s">
        <v>466</v>
      </c>
      <c r="H3008" s="18" t="s">
        <v>6432</v>
      </c>
      <c r="I3008" s="18" t="s">
        <v>6433</v>
      </c>
      <c r="J3008" s="88" t="s">
        <v>1431</v>
      </c>
      <c r="K3008" s="80" t="e">
        <v>#N/A</v>
      </c>
      <c r="L3008" s="80">
        <v>1</v>
      </c>
      <c r="M3008" s="80" t="e">
        <v>#N/A</v>
      </c>
      <c r="N3008" s="80" t="e">
        <v>#N/A</v>
      </c>
      <c r="O3008" s="80" t="e">
        <v>#N/A</v>
      </c>
      <c r="P3008" s="80" t="e">
        <v>#N/A</v>
      </c>
      <c r="Q3008" s="80" t="e">
        <v>#N/A</v>
      </c>
      <c r="R3008" s="80" t="e">
        <v>#N/A</v>
      </c>
      <c r="S3008" s="80" t="e">
        <v>#N/A</v>
      </c>
      <c r="T3008" s="80" t="e">
        <v>#N/A</v>
      </c>
      <c r="U3008" s="7" t="e">
        <v>#N/A</v>
      </c>
      <c r="V3008" s="80">
        <v>1</v>
      </c>
      <c r="W3008" s="80">
        <v>1</v>
      </c>
      <c r="X3008" s="80" t="e">
        <v>#N/A</v>
      </c>
      <c r="Y3008" s="7">
        <v>1</v>
      </c>
      <c r="Z3008" s="7">
        <f t="shared" si="377"/>
        <v>1</v>
      </c>
      <c r="AA3008" s="7">
        <f t="shared" si="378"/>
        <v>1</v>
      </c>
      <c r="AB3008" s="7" t="b">
        <f t="shared" si="379"/>
        <v>1</v>
      </c>
      <c r="AC3008" s="7" t="b">
        <f t="shared" si="380"/>
        <v>1</v>
      </c>
      <c r="AD3008" s="7" t="b">
        <f t="shared" si="381"/>
        <v>1</v>
      </c>
      <c r="AE3008" s="7" t="b">
        <f t="shared" si="382"/>
        <v>1</v>
      </c>
      <c r="AF3008" s="7" t="b">
        <f t="shared" si="383"/>
        <v>1</v>
      </c>
      <c r="AH3008" t="b">
        <f>AND(Table252102[[#This Row],[Developmental toxicity]:[Reproductive toxicity]])</f>
        <v>1</v>
      </c>
    </row>
    <row r="3009" spans="1:34" x14ac:dyDescent="0.25">
      <c r="A3009" s="3">
        <f t="shared" si="376"/>
        <v>3008</v>
      </c>
      <c r="B3009" s="86"/>
      <c r="C3009" s="18" t="s">
        <v>12650</v>
      </c>
      <c r="D3009" s="18" t="s">
        <v>12649</v>
      </c>
      <c r="E3009" s="70" t="s">
        <v>16664</v>
      </c>
      <c r="F3009" s="18" t="s">
        <v>16665</v>
      </c>
      <c r="G3009" s="18" t="s">
        <v>16666</v>
      </c>
      <c r="H3009" s="18" t="s">
        <v>16666</v>
      </c>
      <c r="I3009" s="18" t="s">
        <v>16667</v>
      </c>
      <c r="J3009" s="88"/>
      <c r="K3009" s="80" t="e">
        <v>#N/A</v>
      </c>
      <c r="L3009" s="80" t="e">
        <v>#N/A</v>
      </c>
      <c r="M3009" s="80" t="e">
        <v>#N/A</v>
      </c>
      <c r="N3009" s="80" t="e">
        <v>#N/A</v>
      </c>
      <c r="O3009" s="80" t="e">
        <v>#N/A</v>
      </c>
      <c r="P3009" s="80" t="e">
        <v>#N/A</v>
      </c>
      <c r="Q3009" s="80" t="e">
        <v>#N/A</v>
      </c>
      <c r="R3009" s="80" t="e">
        <v>#N/A</v>
      </c>
      <c r="S3009" s="80" t="e">
        <v>#N/A</v>
      </c>
      <c r="T3009" s="80" t="e">
        <v>#N/A</v>
      </c>
      <c r="U3009" s="7" t="e">
        <v>#N/A</v>
      </c>
      <c r="V3009" s="80" t="e">
        <v>#N/A</v>
      </c>
      <c r="W3009" s="18">
        <v>0</v>
      </c>
      <c r="X3009" s="18" t="e">
        <v>#N/A</v>
      </c>
      <c r="Y3009" s="7" t="e">
        <v>#N/A</v>
      </c>
      <c r="Z3009" s="7">
        <f t="shared" si="377"/>
        <v>0</v>
      </c>
      <c r="AA3009" s="7">
        <f t="shared" si="378"/>
        <v>0</v>
      </c>
      <c r="AB3009" s="7" t="b">
        <f t="shared" si="379"/>
        <v>0</v>
      </c>
      <c r="AC3009" s="7" t="b">
        <f t="shared" si="380"/>
        <v>1</v>
      </c>
      <c r="AD3009" s="7" t="b">
        <f t="shared" si="381"/>
        <v>0</v>
      </c>
      <c r="AE3009" s="7" t="b">
        <f t="shared" si="382"/>
        <v>1</v>
      </c>
      <c r="AF3009" s="7" t="b">
        <f t="shared" si="383"/>
        <v>0</v>
      </c>
      <c r="AH3009" t="b">
        <f>AND(Table252102[[#This Row],[Developmental toxicity]:[Reproductive toxicity]])</f>
        <v>0</v>
      </c>
    </row>
    <row r="3010" spans="1:34" x14ac:dyDescent="0.25">
      <c r="A3010" s="3">
        <f t="shared" si="376"/>
        <v>3009</v>
      </c>
      <c r="B3010" s="86"/>
      <c r="C3010" s="18" t="s">
        <v>12684</v>
      </c>
      <c r="D3010" s="18" t="s">
        <v>12683</v>
      </c>
      <c r="E3010" s="70" t="s">
        <v>16713</v>
      </c>
      <c r="F3010" s="18" t="s">
        <v>16714</v>
      </c>
      <c r="G3010" s="18" t="s">
        <v>16715</v>
      </c>
      <c r="H3010" s="18" t="s">
        <v>16716</v>
      </c>
      <c r="I3010" s="18" t="s">
        <v>16717</v>
      </c>
      <c r="J3010" s="88"/>
      <c r="K3010" s="80" t="e">
        <v>#N/A</v>
      </c>
      <c r="L3010" s="80" t="e">
        <v>#N/A</v>
      </c>
      <c r="M3010" s="80" t="e">
        <v>#N/A</v>
      </c>
      <c r="N3010" s="80" t="e">
        <v>#N/A</v>
      </c>
      <c r="O3010" s="80" t="e">
        <v>#N/A</v>
      </c>
      <c r="P3010" s="80" t="e">
        <v>#N/A</v>
      </c>
      <c r="Q3010" s="80" t="e">
        <v>#N/A</v>
      </c>
      <c r="R3010" s="80" t="e">
        <v>#N/A</v>
      </c>
      <c r="S3010" s="80" t="e">
        <v>#N/A</v>
      </c>
      <c r="T3010" s="80" t="e">
        <v>#N/A</v>
      </c>
      <c r="U3010" s="7" t="e">
        <v>#N/A</v>
      </c>
      <c r="V3010" s="80" t="e">
        <v>#N/A</v>
      </c>
      <c r="W3010" s="18">
        <v>0</v>
      </c>
      <c r="X3010" s="18" t="e">
        <v>#N/A</v>
      </c>
      <c r="Y3010" s="7" t="e">
        <v>#N/A</v>
      </c>
      <c r="Z3010" s="7">
        <f t="shared" si="377"/>
        <v>0</v>
      </c>
      <c r="AA3010" s="7">
        <f t="shared" si="378"/>
        <v>0</v>
      </c>
      <c r="AB3010" s="7" t="b">
        <f t="shared" si="379"/>
        <v>0</v>
      </c>
      <c r="AC3010" s="7" t="b">
        <f t="shared" si="380"/>
        <v>1</v>
      </c>
      <c r="AD3010" s="7" t="b">
        <f t="shared" si="381"/>
        <v>0</v>
      </c>
      <c r="AE3010" s="7" t="b">
        <f t="shared" si="382"/>
        <v>1</v>
      </c>
      <c r="AF3010" s="7" t="b">
        <f t="shared" si="383"/>
        <v>0</v>
      </c>
      <c r="AH3010" t="b">
        <f>AND(Table252102[[#This Row],[Developmental toxicity]:[Reproductive toxicity]])</f>
        <v>0</v>
      </c>
    </row>
    <row r="3011" spans="1:34" x14ac:dyDescent="0.25">
      <c r="A3011" s="3">
        <f t="shared" si="376"/>
        <v>3010</v>
      </c>
      <c r="B3011" s="86"/>
      <c r="C3011" s="17" t="s">
        <v>21242</v>
      </c>
      <c r="D3011" s="18" t="s">
        <v>20846</v>
      </c>
      <c r="E3011" s="83" t="s">
        <v>21044</v>
      </c>
      <c r="F3011" s="17" t="s">
        <v>21790</v>
      </c>
      <c r="G3011" s="17" t="s">
        <v>21791</v>
      </c>
      <c r="H3011" s="17" t="s">
        <v>21791</v>
      </c>
      <c r="I3011" s="17" t="s">
        <v>21792</v>
      </c>
      <c r="J3011" s="88"/>
      <c r="K3011" s="80" t="e">
        <v>#N/A</v>
      </c>
      <c r="L3011" s="80" t="e">
        <v>#N/A</v>
      </c>
      <c r="M3011" s="80" t="e">
        <v>#N/A</v>
      </c>
      <c r="N3011" s="80" t="e">
        <v>#N/A</v>
      </c>
      <c r="O3011" s="80" t="e">
        <v>#N/A</v>
      </c>
      <c r="P3011" s="80" t="e">
        <v>#N/A</v>
      </c>
      <c r="Q3011" s="80" t="e">
        <v>#N/A</v>
      </c>
      <c r="R3011" s="80" t="e">
        <v>#N/A</v>
      </c>
      <c r="S3011" s="80" t="e">
        <v>#N/A</v>
      </c>
      <c r="T3011" s="80" t="e">
        <v>#N/A</v>
      </c>
      <c r="U3011" s="7" t="e">
        <v>#N/A</v>
      </c>
      <c r="V3011" s="80" t="e">
        <v>#N/A</v>
      </c>
      <c r="W3011" s="80" t="e">
        <v>#N/A</v>
      </c>
      <c r="X3011" s="80" t="e">
        <v>#N/A</v>
      </c>
      <c r="Y3011" s="7">
        <v>0</v>
      </c>
      <c r="Z3011" s="7">
        <f t="shared" si="377"/>
        <v>0</v>
      </c>
      <c r="AA3011" s="7">
        <f t="shared" si="378"/>
        <v>0</v>
      </c>
      <c r="AB3011" s="7" t="b">
        <f t="shared" si="379"/>
        <v>1</v>
      </c>
      <c r="AC3011" s="7" t="b">
        <f t="shared" si="380"/>
        <v>0</v>
      </c>
      <c r="AD3011" s="7" t="b">
        <f t="shared" si="381"/>
        <v>0</v>
      </c>
      <c r="AE3011" s="7" t="b">
        <f t="shared" si="382"/>
        <v>0</v>
      </c>
      <c r="AF3011" s="7" t="b">
        <f t="shared" si="383"/>
        <v>0</v>
      </c>
      <c r="AH3011" t="b">
        <f>AND(Table252102[[#This Row],[Developmental toxicity]:[Reproductive toxicity]])</f>
        <v>0</v>
      </c>
    </row>
    <row r="3012" spans="1:34" x14ac:dyDescent="0.25">
      <c r="A3012" s="3">
        <f t="shared" si="376"/>
        <v>3011</v>
      </c>
      <c r="B3012" s="86"/>
      <c r="C3012" s="18" t="s">
        <v>13303</v>
      </c>
      <c r="D3012" s="18" t="s">
        <v>13302</v>
      </c>
      <c r="E3012" s="70" t="s">
        <v>17624</v>
      </c>
      <c r="F3012" s="18" t="s">
        <v>17625</v>
      </c>
      <c r="G3012" s="18" t="s">
        <v>17626</v>
      </c>
      <c r="H3012" s="18" t="s">
        <v>17626</v>
      </c>
      <c r="I3012" s="18" t="s">
        <v>17627</v>
      </c>
      <c r="J3012" s="88"/>
      <c r="K3012" s="80" t="e">
        <v>#N/A</v>
      </c>
      <c r="L3012" s="80" t="e">
        <v>#N/A</v>
      </c>
      <c r="M3012" s="80" t="e">
        <v>#N/A</v>
      </c>
      <c r="N3012" s="80" t="e">
        <v>#N/A</v>
      </c>
      <c r="O3012" s="80" t="e">
        <v>#N/A</v>
      </c>
      <c r="P3012" s="80" t="e">
        <v>#N/A</v>
      </c>
      <c r="Q3012" s="80" t="e">
        <v>#N/A</v>
      </c>
      <c r="R3012" s="80" t="e">
        <v>#N/A</v>
      </c>
      <c r="S3012" s="80" t="e">
        <v>#N/A</v>
      </c>
      <c r="T3012" s="80" t="e">
        <v>#N/A</v>
      </c>
      <c r="U3012" s="7" t="e">
        <v>#N/A</v>
      </c>
      <c r="V3012" s="80" t="e">
        <v>#N/A</v>
      </c>
      <c r="W3012" s="18">
        <v>0</v>
      </c>
      <c r="X3012" s="18" t="e">
        <v>#N/A</v>
      </c>
      <c r="Y3012" s="7" t="e">
        <v>#N/A</v>
      </c>
      <c r="Z3012" s="7">
        <f t="shared" si="377"/>
        <v>0</v>
      </c>
      <c r="AA3012" s="7">
        <f t="shared" si="378"/>
        <v>0</v>
      </c>
      <c r="AB3012" s="7" t="b">
        <f t="shared" si="379"/>
        <v>0</v>
      </c>
      <c r="AC3012" s="7" t="b">
        <f t="shared" si="380"/>
        <v>1</v>
      </c>
      <c r="AD3012" s="7" t="b">
        <f t="shared" si="381"/>
        <v>0</v>
      </c>
      <c r="AE3012" s="7" t="b">
        <f t="shared" si="382"/>
        <v>1</v>
      </c>
      <c r="AF3012" s="7" t="b">
        <f t="shared" si="383"/>
        <v>0</v>
      </c>
      <c r="AH3012" t="b">
        <f>AND(Table252102[[#This Row],[Developmental toxicity]:[Reproductive toxicity]])</f>
        <v>0</v>
      </c>
    </row>
    <row r="3013" spans="1:34" x14ac:dyDescent="0.25">
      <c r="A3013" s="3">
        <f t="shared" si="376"/>
        <v>3012</v>
      </c>
      <c r="B3013" s="86"/>
      <c r="C3013" s="18" t="s">
        <v>11454</v>
      </c>
      <c r="D3013" s="18" t="s">
        <v>17849</v>
      </c>
      <c r="E3013" s="70" t="s">
        <v>14690</v>
      </c>
      <c r="F3013" s="18" t="s">
        <v>14691</v>
      </c>
      <c r="G3013" s="18" t="s">
        <v>14692</v>
      </c>
      <c r="H3013" s="18" t="s">
        <v>14692</v>
      </c>
      <c r="I3013" s="18" t="s">
        <v>14693</v>
      </c>
      <c r="J3013" s="88"/>
      <c r="K3013" s="80" t="e">
        <v>#N/A</v>
      </c>
      <c r="L3013" s="80" t="e">
        <v>#N/A</v>
      </c>
      <c r="M3013" s="80" t="e">
        <v>#N/A</v>
      </c>
      <c r="N3013" s="80" t="e">
        <v>#N/A</v>
      </c>
      <c r="O3013" s="80" t="e">
        <v>#N/A</v>
      </c>
      <c r="P3013" s="80" t="e">
        <v>#N/A</v>
      </c>
      <c r="Q3013" s="80" t="e">
        <v>#N/A</v>
      </c>
      <c r="R3013" s="80" t="e">
        <v>#N/A</v>
      </c>
      <c r="S3013" s="80" t="e">
        <v>#N/A</v>
      </c>
      <c r="T3013" s="80" t="e">
        <v>#N/A</v>
      </c>
      <c r="U3013" s="7" t="e">
        <v>#N/A</v>
      </c>
      <c r="V3013" s="80" t="e">
        <v>#N/A</v>
      </c>
      <c r="W3013" s="80">
        <v>1</v>
      </c>
      <c r="X3013" s="80" t="e">
        <v>#N/A</v>
      </c>
      <c r="Y3013" s="7">
        <v>0</v>
      </c>
      <c r="Z3013" s="7">
        <f t="shared" si="377"/>
        <v>1</v>
      </c>
      <c r="AA3013" s="7">
        <f t="shared" si="378"/>
        <v>0</v>
      </c>
      <c r="AB3013" s="7" t="b">
        <f t="shared" si="379"/>
        <v>1</v>
      </c>
      <c r="AC3013" s="7" t="b">
        <f t="shared" si="380"/>
        <v>1</v>
      </c>
      <c r="AD3013" s="7" t="b">
        <f t="shared" si="381"/>
        <v>0</v>
      </c>
      <c r="AE3013" s="7" t="b">
        <f t="shared" si="382"/>
        <v>1</v>
      </c>
      <c r="AF3013" s="7" t="b">
        <f t="shared" si="383"/>
        <v>0</v>
      </c>
      <c r="AH3013" t="b">
        <f>AND(Table252102[[#This Row],[Developmental toxicity]:[Reproductive toxicity]])</f>
        <v>1</v>
      </c>
    </row>
    <row r="3014" spans="1:34" x14ac:dyDescent="0.25">
      <c r="A3014" s="3">
        <f t="shared" si="376"/>
        <v>3013</v>
      </c>
      <c r="B3014" s="86"/>
      <c r="C3014" s="18" t="s">
        <v>12647</v>
      </c>
      <c r="D3014" s="18" t="s">
        <v>12646</v>
      </c>
      <c r="E3014" s="70" t="s">
        <v>16661</v>
      </c>
      <c r="F3014" s="18" t="s">
        <v>16662</v>
      </c>
      <c r="G3014" s="18" t="s">
        <v>12648</v>
      </c>
      <c r="H3014" s="18" t="s">
        <v>12648</v>
      </c>
      <c r="I3014" s="18" t="s">
        <v>16663</v>
      </c>
      <c r="J3014" s="88"/>
      <c r="K3014" s="80" t="e">
        <v>#N/A</v>
      </c>
      <c r="L3014" s="80" t="e">
        <v>#N/A</v>
      </c>
      <c r="M3014" s="80" t="e">
        <v>#N/A</v>
      </c>
      <c r="N3014" s="80" t="e">
        <v>#N/A</v>
      </c>
      <c r="O3014" s="80" t="e">
        <v>#N/A</v>
      </c>
      <c r="P3014" s="80" t="e">
        <v>#N/A</v>
      </c>
      <c r="Q3014" s="80" t="e">
        <v>#N/A</v>
      </c>
      <c r="R3014" s="80" t="e">
        <v>#N/A</v>
      </c>
      <c r="S3014" s="80" t="e">
        <v>#N/A</v>
      </c>
      <c r="T3014" s="80" t="e">
        <v>#N/A</v>
      </c>
      <c r="U3014" s="7" t="e">
        <v>#N/A</v>
      </c>
      <c r="V3014" s="80" t="e">
        <v>#N/A</v>
      </c>
      <c r="W3014" s="80">
        <v>0</v>
      </c>
      <c r="X3014" s="80" t="e">
        <v>#N/A</v>
      </c>
      <c r="Y3014" s="7">
        <v>0</v>
      </c>
      <c r="Z3014" s="7">
        <f t="shared" si="377"/>
        <v>0</v>
      </c>
      <c r="AA3014" s="7">
        <f t="shared" si="378"/>
        <v>0</v>
      </c>
      <c r="AB3014" s="7" t="b">
        <f t="shared" si="379"/>
        <v>1</v>
      </c>
      <c r="AC3014" s="7" t="b">
        <f t="shared" si="380"/>
        <v>1</v>
      </c>
      <c r="AD3014" s="7" t="b">
        <f t="shared" si="381"/>
        <v>0</v>
      </c>
      <c r="AE3014" s="7" t="b">
        <f t="shared" si="382"/>
        <v>1</v>
      </c>
      <c r="AF3014" s="7" t="b">
        <f t="shared" si="383"/>
        <v>0</v>
      </c>
      <c r="AH3014" t="b">
        <f>AND(Table252102[[#This Row],[Developmental toxicity]:[Reproductive toxicity]])</f>
        <v>1</v>
      </c>
    </row>
    <row r="3015" spans="1:34" x14ac:dyDescent="0.25">
      <c r="A3015" s="3">
        <f t="shared" si="376"/>
        <v>3014</v>
      </c>
      <c r="B3015" s="86"/>
      <c r="C3015" s="18" t="s">
        <v>12174</v>
      </c>
      <c r="D3015" s="18" t="s">
        <v>12173</v>
      </c>
      <c r="E3015" s="70" t="s">
        <v>15886</v>
      </c>
      <c r="F3015" s="18" t="s">
        <v>15887</v>
      </c>
      <c r="G3015" s="18" t="s">
        <v>15888</v>
      </c>
      <c r="H3015" s="18" t="s">
        <v>15888</v>
      </c>
      <c r="I3015" s="18" t="s">
        <v>15889</v>
      </c>
      <c r="J3015" s="88"/>
      <c r="K3015" s="80" t="e">
        <v>#N/A</v>
      </c>
      <c r="L3015" s="80" t="e">
        <v>#N/A</v>
      </c>
      <c r="M3015" s="80" t="e">
        <v>#N/A</v>
      </c>
      <c r="N3015" s="80" t="e">
        <v>#N/A</v>
      </c>
      <c r="O3015" s="80" t="e">
        <v>#N/A</v>
      </c>
      <c r="P3015" s="80" t="e">
        <v>#N/A</v>
      </c>
      <c r="Q3015" s="80" t="e">
        <v>#N/A</v>
      </c>
      <c r="R3015" s="80" t="e">
        <v>#N/A</v>
      </c>
      <c r="S3015" s="80" t="e">
        <v>#N/A</v>
      </c>
      <c r="T3015" s="80" t="e">
        <v>#N/A</v>
      </c>
      <c r="U3015" s="7" t="e">
        <v>#N/A</v>
      </c>
      <c r="V3015" s="80" t="e">
        <v>#N/A</v>
      </c>
      <c r="W3015" s="80">
        <v>0</v>
      </c>
      <c r="X3015" s="80" t="e">
        <v>#N/A</v>
      </c>
      <c r="Y3015" s="7">
        <v>0</v>
      </c>
      <c r="Z3015" s="7">
        <f t="shared" si="377"/>
        <v>0</v>
      </c>
      <c r="AA3015" s="7">
        <f t="shared" si="378"/>
        <v>0</v>
      </c>
      <c r="AB3015" s="7" t="b">
        <f t="shared" si="379"/>
        <v>1</v>
      </c>
      <c r="AC3015" s="7" t="b">
        <f t="shared" si="380"/>
        <v>1</v>
      </c>
      <c r="AD3015" s="7" t="b">
        <f t="shared" si="381"/>
        <v>0</v>
      </c>
      <c r="AE3015" s="7" t="b">
        <f t="shared" si="382"/>
        <v>1</v>
      </c>
      <c r="AF3015" s="7" t="b">
        <f t="shared" si="383"/>
        <v>0</v>
      </c>
      <c r="AH3015" t="b">
        <f>AND(Table252102[[#This Row],[Developmental toxicity]:[Reproductive toxicity]])</f>
        <v>1</v>
      </c>
    </row>
    <row r="3016" spans="1:34" x14ac:dyDescent="0.25">
      <c r="A3016" s="3">
        <f t="shared" si="376"/>
        <v>3015</v>
      </c>
      <c r="B3016" s="86">
        <v>667</v>
      </c>
      <c r="C3016" s="18" t="s">
        <v>1344</v>
      </c>
      <c r="D3016" s="18" t="s">
        <v>3414</v>
      </c>
      <c r="E3016" s="70" t="s">
        <v>5015</v>
      </c>
      <c r="F3016" s="18" t="s">
        <v>5921</v>
      </c>
      <c r="G3016" s="18" t="s">
        <v>1345</v>
      </c>
      <c r="H3016" s="18" t="s">
        <v>6323</v>
      </c>
      <c r="I3016" s="18" t="s">
        <v>6960</v>
      </c>
      <c r="J3016" s="88" t="s">
        <v>1430</v>
      </c>
      <c r="K3016" s="80" t="e">
        <v>#N/A</v>
      </c>
      <c r="L3016" s="80">
        <v>1</v>
      </c>
      <c r="M3016" s="80" t="e">
        <v>#N/A</v>
      </c>
      <c r="N3016" s="80" t="e">
        <v>#N/A</v>
      </c>
      <c r="O3016" s="80" t="e">
        <v>#N/A</v>
      </c>
      <c r="P3016" s="80" t="e">
        <v>#N/A</v>
      </c>
      <c r="Q3016" s="80" t="e">
        <v>#N/A</v>
      </c>
      <c r="R3016" s="80" t="e">
        <v>#N/A</v>
      </c>
      <c r="S3016" s="80" t="e">
        <v>#N/A</v>
      </c>
      <c r="T3016" s="80">
        <v>0</v>
      </c>
      <c r="U3016" s="7" t="e">
        <v>#N/A</v>
      </c>
      <c r="V3016" s="80" t="e">
        <v>#N/A</v>
      </c>
      <c r="W3016" s="80">
        <v>0</v>
      </c>
      <c r="X3016" s="80" t="e">
        <v>#N/A</v>
      </c>
      <c r="Y3016" s="7">
        <v>0</v>
      </c>
      <c r="Z3016" s="7">
        <f t="shared" si="377"/>
        <v>1</v>
      </c>
      <c r="AA3016" s="7">
        <f t="shared" si="378"/>
        <v>0</v>
      </c>
      <c r="AB3016" s="7" t="b">
        <f t="shared" si="379"/>
        <v>1</v>
      </c>
      <c r="AC3016" s="7" t="b">
        <f t="shared" si="380"/>
        <v>1</v>
      </c>
      <c r="AD3016" s="7" t="b">
        <f t="shared" si="381"/>
        <v>1</v>
      </c>
      <c r="AE3016" s="7" t="b">
        <f t="shared" si="382"/>
        <v>1</v>
      </c>
      <c r="AF3016" s="7" t="b">
        <f t="shared" si="383"/>
        <v>0</v>
      </c>
      <c r="AH3016" t="b">
        <f>AND(Table252102[[#This Row],[Developmental toxicity]:[Reproductive toxicity]])</f>
        <v>1</v>
      </c>
    </row>
    <row r="3017" spans="1:34" x14ac:dyDescent="0.25">
      <c r="A3017" s="3">
        <f t="shared" si="376"/>
        <v>3016</v>
      </c>
      <c r="B3017" s="86"/>
      <c r="C3017" s="18" t="s">
        <v>13260</v>
      </c>
      <c r="D3017" s="18" t="s">
        <v>13259</v>
      </c>
      <c r="E3017" s="70" t="s">
        <v>17577</v>
      </c>
      <c r="F3017" s="18" t="s">
        <v>17578</v>
      </c>
      <c r="G3017" s="18" t="s">
        <v>17579</v>
      </c>
      <c r="H3017" s="18" t="s">
        <v>17579</v>
      </c>
      <c r="I3017" s="18" t="s">
        <v>17580</v>
      </c>
      <c r="J3017" s="88"/>
      <c r="K3017" s="80" t="e">
        <v>#N/A</v>
      </c>
      <c r="L3017" s="80" t="e">
        <v>#N/A</v>
      </c>
      <c r="M3017" s="80" t="e">
        <v>#N/A</v>
      </c>
      <c r="N3017" s="80" t="e">
        <v>#N/A</v>
      </c>
      <c r="O3017" s="80" t="e">
        <v>#N/A</v>
      </c>
      <c r="P3017" s="80" t="e">
        <v>#N/A</v>
      </c>
      <c r="Q3017" s="80" t="e">
        <v>#N/A</v>
      </c>
      <c r="R3017" s="80" t="e">
        <v>#N/A</v>
      </c>
      <c r="S3017" s="80" t="e">
        <v>#N/A</v>
      </c>
      <c r="T3017" s="80" t="e">
        <v>#N/A</v>
      </c>
      <c r="U3017" s="7" t="e">
        <v>#N/A</v>
      </c>
      <c r="V3017" s="80" t="e">
        <v>#N/A</v>
      </c>
      <c r="W3017" s="18">
        <v>0</v>
      </c>
      <c r="X3017" s="18" t="e">
        <v>#N/A</v>
      </c>
      <c r="Y3017" s="7" t="e">
        <v>#N/A</v>
      </c>
      <c r="Z3017" s="7">
        <f t="shared" si="377"/>
        <v>0</v>
      </c>
      <c r="AA3017" s="7">
        <f t="shared" si="378"/>
        <v>0</v>
      </c>
      <c r="AB3017" s="7" t="b">
        <f t="shared" si="379"/>
        <v>0</v>
      </c>
      <c r="AC3017" s="7" t="b">
        <f t="shared" si="380"/>
        <v>1</v>
      </c>
      <c r="AD3017" s="7" t="b">
        <f t="shared" si="381"/>
        <v>0</v>
      </c>
      <c r="AE3017" s="7" t="b">
        <f t="shared" si="382"/>
        <v>1</v>
      </c>
      <c r="AF3017" s="7" t="b">
        <f t="shared" si="383"/>
        <v>0</v>
      </c>
      <c r="AH3017" t="b">
        <f>AND(Table252102[[#This Row],[Developmental toxicity]:[Reproductive toxicity]])</f>
        <v>0</v>
      </c>
    </row>
    <row r="3018" spans="1:34" x14ac:dyDescent="0.25">
      <c r="A3018" s="3">
        <f t="shared" si="376"/>
        <v>3017</v>
      </c>
      <c r="B3018" s="86"/>
      <c r="C3018" s="18" t="s">
        <v>12000</v>
      </c>
      <c r="D3018" s="18" t="s">
        <v>11999</v>
      </c>
      <c r="E3018" s="70" t="s">
        <v>15637</v>
      </c>
      <c r="F3018" s="18" t="s">
        <v>15638</v>
      </c>
      <c r="G3018" s="18" t="s">
        <v>12001</v>
      </c>
      <c r="H3018" s="18" t="s">
        <v>12001</v>
      </c>
      <c r="I3018" s="18" t="s">
        <v>15639</v>
      </c>
      <c r="J3018" s="88"/>
      <c r="K3018" s="80" t="e">
        <v>#N/A</v>
      </c>
      <c r="L3018" s="80" t="e">
        <v>#N/A</v>
      </c>
      <c r="M3018" s="80" t="e">
        <v>#N/A</v>
      </c>
      <c r="N3018" s="80" t="e">
        <v>#N/A</v>
      </c>
      <c r="O3018" s="80" t="e">
        <v>#N/A</v>
      </c>
      <c r="P3018" s="80" t="e">
        <v>#N/A</v>
      </c>
      <c r="Q3018" s="80" t="e">
        <v>#N/A</v>
      </c>
      <c r="R3018" s="80" t="e">
        <v>#N/A</v>
      </c>
      <c r="S3018" s="80" t="e">
        <v>#N/A</v>
      </c>
      <c r="T3018" s="80" t="e">
        <v>#N/A</v>
      </c>
      <c r="U3018" s="7" t="e">
        <v>#N/A</v>
      </c>
      <c r="V3018" s="80" t="e">
        <v>#N/A</v>
      </c>
      <c r="W3018" s="80">
        <v>0</v>
      </c>
      <c r="X3018" s="80" t="e">
        <v>#N/A</v>
      </c>
      <c r="Y3018" s="7">
        <v>0</v>
      </c>
      <c r="Z3018" s="7">
        <f t="shared" si="377"/>
        <v>0</v>
      </c>
      <c r="AA3018" s="7">
        <f t="shared" si="378"/>
        <v>0</v>
      </c>
      <c r="AB3018" s="7" t="b">
        <f t="shared" si="379"/>
        <v>1</v>
      </c>
      <c r="AC3018" s="7" t="b">
        <f t="shared" si="380"/>
        <v>1</v>
      </c>
      <c r="AD3018" s="7" t="b">
        <f t="shared" si="381"/>
        <v>0</v>
      </c>
      <c r="AE3018" s="7" t="b">
        <f t="shared" si="382"/>
        <v>1</v>
      </c>
      <c r="AF3018" s="7" t="b">
        <f t="shared" si="383"/>
        <v>0</v>
      </c>
      <c r="AH3018" t="b">
        <f>AND(Table252102[[#This Row],[Developmental toxicity]:[Reproductive toxicity]])</f>
        <v>1</v>
      </c>
    </row>
    <row r="3019" spans="1:34" x14ac:dyDescent="0.25">
      <c r="A3019" s="3">
        <f t="shared" si="376"/>
        <v>3018</v>
      </c>
      <c r="B3019" s="86"/>
      <c r="C3019" s="18" t="s">
        <v>12896</v>
      </c>
      <c r="D3019" s="18" t="s">
        <v>12895</v>
      </c>
      <c r="E3019" s="70" t="s">
        <v>17021</v>
      </c>
      <c r="F3019" s="18" t="s">
        <v>17022</v>
      </c>
      <c r="G3019" s="18" t="s">
        <v>12897</v>
      </c>
      <c r="H3019" s="18" t="s">
        <v>12897</v>
      </c>
      <c r="I3019" s="18" t="s">
        <v>17023</v>
      </c>
      <c r="J3019" s="88"/>
      <c r="K3019" s="80" t="e">
        <v>#N/A</v>
      </c>
      <c r="L3019" s="80" t="e">
        <v>#N/A</v>
      </c>
      <c r="M3019" s="80" t="e">
        <v>#N/A</v>
      </c>
      <c r="N3019" s="80" t="e">
        <v>#N/A</v>
      </c>
      <c r="O3019" s="80" t="e">
        <v>#N/A</v>
      </c>
      <c r="P3019" s="80" t="e">
        <v>#N/A</v>
      </c>
      <c r="Q3019" s="80" t="e">
        <v>#N/A</v>
      </c>
      <c r="R3019" s="80" t="e">
        <v>#N/A</v>
      </c>
      <c r="S3019" s="80" t="e">
        <v>#N/A</v>
      </c>
      <c r="T3019" s="80" t="e">
        <v>#N/A</v>
      </c>
      <c r="U3019" s="7" t="e">
        <v>#N/A</v>
      </c>
      <c r="V3019" s="80" t="e">
        <v>#N/A</v>
      </c>
      <c r="W3019" s="18">
        <v>0</v>
      </c>
      <c r="X3019" s="18" t="e">
        <v>#N/A</v>
      </c>
      <c r="Y3019" s="7" t="e">
        <v>#N/A</v>
      </c>
      <c r="Z3019" s="7">
        <f t="shared" si="377"/>
        <v>0</v>
      </c>
      <c r="AA3019" s="7">
        <f t="shared" si="378"/>
        <v>0</v>
      </c>
      <c r="AB3019" s="7" t="b">
        <f t="shared" si="379"/>
        <v>0</v>
      </c>
      <c r="AC3019" s="7" t="b">
        <f t="shared" si="380"/>
        <v>1</v>
      </c>
      <c r="AD3019" s="7" t="b">
        <f t="shared" si="381"/>
        <v>0</v>
      </c>
      <c r="AE3019" s="7" t="b">
        <f t="shared" si="382"/>
        <v>1</v>
      </c>
      <c r="AF3019" s="7" t="b">
        <f t="shared" si="383"/>
        <v>0</v>
      </c>
      <c r="AH3019" t="b">
        <f>AND(Table252102[[#This Row],[Developmental toxicity]:[Reproductive toxicity]])</f>
        <v>0</v>
      </c>
    </row>
    <row r="3020" spans="1:34" x14ac:dyDescent="0.25">
      <c r="A3020" s="3">
        <f t="shared" si="376"/>
        <v>3019</v>
      </c>
      <c r="B3020" s="86"/>
      <c r="C3020" s="18" t="s">
        <v>11964</v>
      </c>
      <c r="D3020" s="18" t="s">
        <v>11963</v>
      </c>
      <c r="E3020" s="70" t="s">
        <v>15585</v>
      </c>
      <c r="F3020" s="18" t="s">
        <v>15586</v>
      </c>
      <c r="G3020" s="18" t="s">
        <v>11965</v>
      </c>
      <c r="H3020" s="18" t="s">
        <v>11965</v>
      </c>
      <c r="I3020" s="18" t="s">
        <v>15587</v>
      </c>
      <c r="J3020" s="88"/>
      <c r="K3020" s="80" t="e">
        <v>#N/A</v>
      </c>
      <c r="L3020" s="80" t="e">
        <v>#N/A</v>
      </c>
      <c r="M3020" s="80" t="e">
        <v>#N/A</v>
      </c>
      <c r="N3020" s="80" t="e">
        <v>#N/A</v>
      </c>
      <c r="O3020" s="80" t="e">
        <v>#N/A</v>
      </c>
      <c r="P3020" s="80" t="e">
        <v>#N/A</v>
      </c>
      <c r="Q3020" s="80" t="e">
        <v>#N/A</v>
      </c>
      <c r="R3020" s="80" t="e">
        <v>#N/A</v>
      </c>
      <c r="S3020" s="80" t="e">
        <v>#N/A</v>
      </c>
      <c r="T3020" s="80" t="e">
        <v>#N/A</v>
      </c>
      <c r="U3020" s="7" t="e">
        <v>#N/A</v>
      </c>
      <c r="V3020" s="80" t="e">
        <v>#N/A</v>
      </c>
      <c r="W3020" s="18">
        <v>0</v>
      </c>
      <c r="X3020" s="18" t="e">
        <v>#N/A</v>
      </c>
      <c r="Y3020" s="7" t="e">
        <v>#N/A</v>
      </c>
      <c r="Z3020" s="7">
        <f t="shared" si="377"/>
        <v>0</v>
      </c>
      <c r="AA3020" s="7">
        <f t="shared" si="378"/>
        <v>0</v>
      </c>
      <c r="AB3020" s="7" t="b">
        <f t="shared" si="379"/>
        <v>0</v>
      </c>
      <c r="AC3020" s="7" t="b">
        <f t="shared" si="380"/>
        <v>1</v>
      </c>
      <c r="AD3020" s="7" t="b">
        <f t="shared" si="381"/>
        <v>0</v>
      </c>
      <c r="AE3020" s="7" t="b">
        <f t="shared" si="382"/>
        <v>1</v>
      </c>
      <c r="AF3020" s="7" t="b">
        <f t="shared" si="383"/>
        <v>0</v>
      </c>
      <c r="AH3020" t="b">
        <f>AND(Table252102[[#This Row],[Developmental toxicity]:[Reproductive toxicity]])</f>
        <v>0</v>
      </c>
    </row>
    <row r="3021" spans="1:34" x14ac:dyDescent="0.25">
      <c r="A3021" s="3">
        <f t="shared" si="376"/>
        <v>3020</v>
      </c>
      <c r="B3021" s="86"/>
      <c r="C3021" s="18" t="s">
        <v>13207</v>
      </c>
      <c r="D3021" s="18" t="s">
        <v>13206</v>
      </c>
      <c r="E3021" s="70" t="s">
        <v>17501</v>
      </c>
      <c r="F3021" s="18" t="s">
        <v>17502</v>
      </c>
      <c r="G3021" s="18" t="s">
        <v>17503</v>
      </c>
      <c r="H3021" s="18" t="s">
        <v>17503</v>
      </c>
      <c r="I3021" s="18" t="s">
        <v>17504</v>
      </c>
      <c r="J3021" s="88"/>
      <c r="K3021" s="80" t="e">
        <v>#N/A</v>
      </c>
      <c r="L3021" s="80" t="e">
        <v>#N/A</v>
      </c>
      <c r="M3021" s="80" t="e">
        <v>#N/A</v>
      </c>
      <c r="N3021" s="80" t="e">
        <v>#N/A</v>
      </c>
      <c r="O3021" s="80" t="e">
        <v>#N/A</v>
      </c>
      <c r="P3021" s="80" t="e">
        <v>#N/A</v>
      </c>
      <c r="Q3021" s="80" t="e">
        <v>#N/A</v>
      </c>
      <c r="R3021" s="80" t="e">
        <v>#N/A</v>
      </c>
      <c r="S3021" s="80" t="e">
        <v>#N/A</v>
      </c>
      <c r="T3021" s="80" t="e">
        <v>#N/A</v>
      </c>
      <c r="U3021" s="7" t="e">
        <v>#N/A</v>
      </c>
      <c r="V3021" s="80" t="e">
        <v>#N/A</v>
      </c>
      <c r="W3021" s="18">
        <v>0</v>
      </c>
      <c r="X3021" s="18" t="e">
        <v>#N/A</v>
      </c>
      <c r="Y3021" s="7" t="e">
        <v>#N/A</v>
      </c>
      <c r="Z3021" s="7">
        <f t="shared" si="377"/>
        <v>0</v>
      </c>
      <c r="AA3021" s="7">
        <f t="shared" si="378"/>
        <v>0</v>
      </c>
      <c r="AB3021" s="7" t="b">
        <f t="shared" si="379"/>
        <v>0</v>
      </c>
      <c r="AC3021" s="7" t="b">
        <f t="shared" si="380"/>
        <v>1</v>
      </c>
      <c r="AD3021" s="7" t="b">
        <f t="shared" si="381"/>
        <v>0</v>
      </c>
      <c r="AE3021" s="7" t="b">
        <f t="shared" si="382"/>
        <v>1</v>
      </c>
      <c r="AF3021" s="7" t="b">
        <f t="shared" si="383"/>
        <v>0</v>
      </c>
      <c r="AH3021" t="b">
        <f>AND(Table252102[[#This Row],[Developmental toxicity]:[Reproductive toxicity]])</f>
        <v>0</v>
      </c>
    </row>
    <row r="3022" spans="1:34" x14ac:dyDescent="0.25">
      <c r="A3022" s="3">
        <f t="shared" si="376"/>
        <v>3021</v>
      </c>
      <c r="B3022" s="86" t="s">
        <v>1440</v>
      </c>
      <c r="C3022" s="18" t="s">
        <v>2749</v>
      </c>
      <c r="D3022" s="18" t="s">
        <v>3725</v>
      </c>
      <c r="E3022" s="79" t="s">
        <v>8019</v>
      </c>
      <c r="F3022" s="17" t="s">
        <v>8853</v>
      </c>
      <c r="G3022" s="17" t="s">
        <v>10658</v>
      </c>
      <c r="H3022" s="17" t="s">
        <v>10658</v>
      </c>
      <c r="I3022" s="17" t="s">
        <v>10659</v>
      </c>
      <c r="J3022" s="88"/>
      <c r="K3022" s="80" t="e">
        <v>#N/A</v>
      </c>
      <c r="L3022" s="80" t="e">
        <v>#N/A</v>
      </c>
      <c r="M3022" s="80" t="e">
        <v>#N/A</v>
      </c>
      <c r="N3022" s="80" t="e">
        <v>#N/A</v>
      </c>
      <c r="O3022" s="80" t="e">
        <v>#N/A</v>
      </c>
      <c r="P3022" s="80" t="e">
        <v>#N/A</v>
      </c>
      <c r="Q3022" s="80" t="e">
        <v>#N/A</v>
      </c>
      <c r="R3022" s="80" t="e">
        <v>#N/A</v>
      </c>
      <c r="S3022" s="80" t="e">
        <v>#N/A</v>
      </c>
      <c r="T3022" s="80">
        <v>0</v>
      </c>
      <c r="U3022" s="7" t="e">
        <v>#N/A</v>
      </c>
      <c r="V3022" s="80" t="e">
        <v>#N/A</v>
      </c>
      <c r="W3022" s="18">
        <v>0</v>
      </c>
      <c r="X3022" s="18" t="e">
        <v>#N/A</v>
      </c>
      <c r="Y3022" s="7" t="e">
        <v>#N/A</v>
      </c>
      <c r="Z3022" s="7">
        <f t="shared" si="377"/>
        <v>0</v>
      </c>
      <c r="AA3022" s="7">
        <f t="shared" si="378"/>
        <v>0</v>
      </c>
      <c r="AB3022" s="7" t="b">
        <f t="shared" si="379"/>
        <v>1</v>
      </c>
      <c r="AC3022" s="7" t="b">
        <f t="shared" si="380"/>
        <v>1</v>
      </c>
      <c r="AD3022" s="7" t="b">
        <f t="shared" si="381"/>
        <v>1</v>
      </c>
      <c r="AE3022" s="7" t="b">
        <f t="shared" si="382"/>
        <v>1</v>
      </c>
      <c r="AF3022" s="7" t="b">
        <f t="shared" si="383"/>
        <v>0</v>
      </c>
      <c r="AH3022" t="b">
        <f>AND(Table252102[[#This Row],[Developmental toxicity]:[Reproductive toxicity]])</f>
        <v>1</v>
      </c>
    </row>
    <row r="3023" spans="1:34" x14ac:dyDescent="0.25">
      <c r="A3023" s="3">
        <f t="shared" si="376"/>
        <v>3022</v>
      </c>
      <c r="B3023" s="86"/>
      <c r="C3023" s="18" t="s">
        <v>10789</v>
      </c>
      <c r="D3023" s="18" t="s">
        <v>10788</v>
      </c>
      <c r="E3023" s="70" t="s">
        <v>13463</v>
      </c>
      <c r="F3023" s="18" t="s">
        <v>13464</v>
      </c>
      <c r="G3023" s="18" t="s">
        <v>10790</v>
      </c>
      <c r="H3023" s="18" t="s">
        <v>10790</v>
      </c>
      <c r="I3023" s="18" t="s">
        <v>13465</v>
      </c>
      <c r="J3023" s="88"/>
      <c r="K3023" s="80" t="e">
        <v>#N/A</v>
      </c>
      <c r="L3023" s="80" t="e">
        <v>#N/A</v>
      </c>
      <c r="M3023" s="80" t="e">
        <v>#N/A</v>
      </c>
      <c r="N3023" s="80" t="e">
        <v>#N/A</v>
      </c>
      <c r="O3023" s="80" t="e">
        <v>#N/A</v>
      </c>
      <c r="P3023" s="80" t="e">
        <v>#N/A</v>
      </c>
      <c r="Q3023" s="80" t="e">
        <v>#N/A</v>
      </c>
      <c r="R3023" s="80" t="e">
        <v>#N/A</v>
      </c>
      <c r="S3023" s="80" t="e">
        <v>#N/A</v>
      </c>
      <c r="T3023" s="80" t="e">
        <v>#N/A</v>
      </c>
      <c r="U3023" s="7" t="e">
        <v>#N/A</v>
      </c>
      <c r="V3023" s="80" t="e">
        <v>#N/A</v>
      </c>
      <c r="W3023" s="80">
        <v>1</v>
      </c>
      <c r="X3023" s="80" t="e">
        <v>#N/A</v>
      </c>
      <c r="Y3023" s="7">
        <v>1</v>
      </c>
      <c r="Z3023" s="7">
        <f t="shared" si="377"/>
        <v>1</v>
      </c>
      <c r="AA3023" s="7">
        <f t="shared" si="378"/>
        <v>1</v>
      </c>
      <c r="AB3023" s="7" t="b">
        <f t="shared" si="379"/>
        <v>1</v>
      </c>
      <c r="AC3023" s="7" t="b">
        <f t="shared" si="380"/>
        <v>1</v>
      </c>
      <c r="AD3023" s="7" t="b">
        <f t="shared" si="381"/>
        <v>0</v>
      </c>
      <c r="AE3023" s="7" t="b">
        <f t="shared" si="382"/>
        <v>1</v>
      </c>
      <c r="AF3023" s="7" t="b">
        <f t="shared" si="383"/>
        <v>0</v>
      </c>
      <c r="AH3023" t="b">
        <f>AND(Table252102[[#This Row],[Developmental toxicity]:[Reproductive toxicity]])</f>
        <v>1</v>
      </c>
    </row>
    <row r="3024" spans="1:34" x14ac:dyDescent="0.25">
      <c r="A3024" s="3">
        <f t="shared" si="376"/>
        <v>3023</v>
      </c>
      <c r="B3024" s="86"/>
      <c r="C3024" s="18" t="s">
        <v>11426</v>
      </c>
      <c r="D3024" s="18" t="s">
        <v>11425</v>
      </c>
      <c r="E3024" s="70" t="s">
        <v>14641</v>
      </c>
      <c r="F3024" s="18" t="s">
        <v>14642</v>
      </c>
      <c r="G3024" s="18" t="s">
        <v>11427</v>
      </c>
      <c r="H3024" s="18" t="s">
        <v>11427</v>
      </c>
      <c r="I3024" s="18" t="s">
        <v>14643</v>
      </c>
      <c r="J3024" s="88"/>
      <c r="K3024" s="80" t="e">
        <v>#N/A</v>
      </c>
      <c r="L3024" s="80" t="e">
        <v>#N/A</v>
      </c>
      <c r="M3024" s="80" t="e">
        <v>#N/A</v>
      </c>
      <c r="N3024" s="80" t="e">
        <v>#N/A</v>
      </c>
      <c r="O3024" s="80" t="e">
        <v>#N/A</v>
      </c>
      <c r="P3024" s="80" t="e">
        <v>#N/A</v>
      </c>
      <c r="Q3024" s="80" t="e">
        <v>#N/A</v>
      </c>
      <c r="R3024" s="80" t="e">
        <v>#N/A</v>
      </c>
      <c r="S3024" s="80" t="e">
        <v>#N/A</v>
      </c>
      <c r="T3024" s="80" t="e">
        <v>#N/A</v>
      </c>
      <c r="U3024" s="7" t="e">
        <v>#N/A</v>
      </c>
      <c r="V3024" s="80" t="e">
        <v>#N/A</v>
      </c>
      <c r="W3024" s="18">
        <v>1</v>
      </c>
      <c r="X3024" s="18" t="e">
        <v>#N/A</v>
      </c>
      <c r="Y3024" s="7" t="e">
        <v>#N/A</v>
      </c>
      <c r="Z3024" s="7">
        <f t="shared" si="377"/>
        <v>1</v>
      </c>
      <c r="AA3024" s="7">
        <f t="shared" si="378"/>
        <v>1</v>
      </c>
      <c r="AB3024" s="7" t="b">
        <f t="shared" si="379"/>
        <v>0</v>
      </c>
      <c r="AC3024" s="7" t="b">
        <f t="shared" si="380"/>
        <v>1</v>
      </c>
      <c r="AD3024" s="7" t="b">
        <f t="shared" si="381"/>
        <v>0</v>
      </c>
      <c r="AE3024" s="7" t="b">
        <f t="shared" si="382"/>
        <v>1</v>
      </c>
      <c r="AF3024" s="7" t="b">
        <f t="shared" si="383"/>
        <v>0</v>
      </c>
      <c r="AH3024" t="b">
        <f>AND(Table252102[[#This Row],[Developmental toxicity]:[Reproductive toxicity]])</f>
        <v>0</v>
      </c>
    </row>
    <row r="3025" spans="1:34" x14ac:dyDescent="0.25">
      <c r="A3025" s="3">
        <f t="shared" si="376"/>
        <v>3024</v>
      </c>
      <c r="B3025" s="86"/>
      <c r="C3025" s="18" t="s">
        <v>12108</v>
      </c>
      <c r="D3025" s="18" t="s">
        <v>12107</v>
      </c>
      <c r="E3025" s="70" t="s">
        <v>15794</v>
      </c>
      <c r="F3025" s="18" t="s">
        <v>15795</v>
      </c>
      <c r="G3025" s="18" t="s">
        <v>15796</v>
      </c>
      <c r="H3025" s="18" t="s">
        <v>15796</v>
      </c>
      <c r="I3025" s="18" t="s">
        <v>15797</v>
      </c>
      <c r="J3025" s="88"/>
      <c r="K3025" s="80" t="e">
        <v>#N/A</v>
      </c>
      <c r="L3025" s="80" t="e">
        <v>#N/A</v>
      </c>
      <c r="M3025" s="80" t="e">
        <v>#N/A</v>
      </c>
      <c r="N3025" s="80" t="e">
        <v>#N/A</v>
      </c>
      <c r="O3025" s="80" t="e">
        <v>#N/A</v>
      </c>
      <c r="P3025" s="80" t="e">
        <v>#N/A</v>
      </c>
      <c r="Q3025" s="80" t="e">
        <v>#N/A</v>
      </c>
      <c r="R3025" s="80" t="e">
        <v>#N/A</v>
      </c>
      <c r="S3025" s="80" t="e">
        <v>#N/A</v>
      </c>
      <c r="T3025" s="80" t="e">
        <v>#N/A</v>
      </c>
      <c r="U3025" s="7" t="e">
        <v>#N/A</v>
      </c>
      <c r="V3025" s="80" t="e">
        <v>#N/A</v>
      </c>
      <c r="W3025" s="18">
        <v>0</v>
      </c>
      <c r="X3025" s="18" t="e">
        <v>#N/A</v>
      </c>
      <c r="Y3025" s="7" t="e">
        <v>#N/A</v>
      </c>
      <c r="Z3025" s="7">
        <f t="shared" si="377"/>
        <v>0</v>
      </c>
      <c r="AA3025" s="7">
        <f t="shared" si="378"/>
        <v>0</v>
      </c>
      <c r="AB3025" s="7" t="b">
        <f t="shared" si="379"/>
        <v>0</v>
      </c>
      <c r="AC3025" s="7" t="b">
        <f t="shared" si="380"/>
        <v>1</v>
      </c>
      <c r="AD3025" s="7" t="b">
        <f t="shared" si="381"/>
        <v>0</v>
      </c>
      <c r="AE3025" s="7" t="b">
        <f t="shared" si="382"/>
        <v>1</v>
      </c>
      <c r="AF3025" s="7" t="b">
        <f t="shared" si="383"/>
        <v>0</v>
      </c>
      <c r="AH3025" t="b">
        <f>AND(Table252102[[#This Row],[Developmental toxicity]:[Reproductive toxicity]])</f>
        <v>0</v>
      </c>
    </row>
    <row r="3026" spans="1:34" x14ac:dyDescent="0.25">
      <c r="A3026" s="3">
        <f t="shared" si="376"/>
        <v>3025</v>
      </c>
      <c r="B3026" s="86"/>
      <c r="C3026" s="18" t="s">
        <v>12100</v>
      </c>
      <c r="D3026" s="18" t="s">
        <v>12099</v>
      </c>
      <c r="E3026" s="70" t="s">
        <v>15783</v>
      </c>
      <c r="F3026" s="18" t="s">
        <v>15784</v>
      </c>
      <c r="G3026" s="18" t="s">
        <v>12101</v>
      </c>
      <c r="H3026" s="18" t="s">
        <v>12101</v>
      </c>
      <c r="I3026" s="18" t="s">
        <v>15785</v>
      </c>
      <c r="J3026" s="88"/>
      <c r="K3026" s="80" t="e">
        <v>#N/A</v>
      </c>
      <c r="L3026" s="80" t="e">
        <v>#N/A</v>
      </c>
      <c r="M3026" s="80" t="e">
        <v>#N/A</v>
      </c>
      <c r="N3026" s="80" t="e">
        <v>#N/A</v>
      </c>
      <c r="O3026" s="80" t="e">
        <v>#N/A</v>
      </c>
      <c r="P3026" s="80" t="e">
        <v>#N/A</v>
      </c>
      <c r="Q3026" s="80" t="e">
        <v>#N/A</v>
      </c>
      <c r="R3026" s="80" t="e">
        <v>#N/A</v>
      </c>
      <c r="S3026" s="80" t="e">
        <v>#N/A</v>
      </c>
      <c r="T3026" s="80" t="e">
        <v>#N/A</v>
      </c>
      <c r="U3026" s="7" t="e">
        <v>#N/A</v>
      </c>
      <c r="V3026" s="80" t="e">
        <v>#N/A</v>
      </c>
      <c r="W3026" s="18">
        <v>0</v>
      </c>
      <c r="X3026" s="18" t="e">
        <v>#N/A</v>
      </c>
      <c r="Y3026" s="7" t="e">
        <v>#N/A</v>
      </c>
      <c r="Z3026" s="7">
        <f t="shared" si="377"/>
        <v>0</v>
      </c>
      <c r="AA3026" s="7">
        <f t="shared" si="378"/>
        <v>0</v>
      </c>
      <c r="AB3026" s="7" t="b">
        <f t="shared" si="379"/>
        <v>0</v>
      </c>
      <c r="AC3026" s="7" t="b">
        <f t="shared" si="380"/>
        <v>1</v>
      </c>
      <c r="AD3026" s="7" t="b">
        <f t="shared" si="381"/>
        <v>0</v>
      </c>
      <c r="AE3026" s="7" t="b">
        <f t="shared" si="382"/>
        <v>1</v>
      </c>
      <c r="AF3026" s="7" t="b">
        <f t="shared" si="383"/>
        <v>0</v>
      </c>
      <c r="AH3026" t="b">
        <f>AND(Table252102[[#This Row],[Developmental toxicity]:[Reproductive toxicity]])</f>
        <v>0</v>
      </c>
    </row>
    <row r="3027" spans="1:34" x14ac:dyDescent="0.25">
      <c r="A3027" s="3">
        <f t="shared" si="376"/>
        <v>3026</v>
      </c>
      <c r="B3027" s="86"/>
      <c r="C3027" s="18" t="s">
        <v>12573</v>
      </c>
      <c r="D3027" s="18" t="s">
        <v>12572</v>
      </c>
      <c r="E3027" s="70" t="s">
        <v>16557</v>
      </c>
      <c r="F3027" s="18" t="s">
        <v>16558</v>
      </c>
      <c r="G3027" s="18" t="s">
        <v>16559</v>
      </c>
      <c r="H3027" s="18" t="s">
        <v>12574</v>
      </c>
      <c r="I3027" s="18" t="s">
        <v>16560</v>
      </c>
      <c r="J3027" s="88"/>
      <c r="K3027" s="80" t="e">
        <v>#N/A</v>
      </c>
      <c r="L3027" s="80" t="e">
        <v>#N/A</v>
      </c>
      <c r="M3027" s="80" t="e">
        <v>#N/A</v>
      </c>
      <c r="N3027" s="80" t="e">
        <v>#N/A</v>
      </c>
      <c r="O3027" s="80" t="e">
        <v>#N/A</v>
      </c>
      <c r="P3027" s="80" t="e">
        <v>#N/A</v>
      </c>
      <c r="Q3027" s="80" t="e">
        <v>#N/A</v>
      </c>
      <c r="R3027" s="80" t="e">
        <v>#N/A</v>
      </c>
      <c r="S3027" s="80" t="e">
        <v>#N/A</v>
      </c>
      <c r="T3027" s="80" t="e">
        <v>#N/A</v>
      </c>
      <c r="U3027" s="7" t="e">
        <v>#N/A</v>
      </c>
      <c r="V3027" s="80" t="e">
        <v>#N/A</v>
      </c>
      <c r="W3027" s="18">
        <v>0</v>
      </c>
      <c r="X3027" s="18" t="e">
        <v>#N/A</v>
      </c>
      <c r="Y3027" s="7" t="e">
        <v>#N/A</v>
      </c>
      <c r="Z3027" s="7">
        <f t="shared" si="377"/>
        <v>0</v>
      </c>
      <c r="AA3027" s="7">
        <f t="shared" si="378"/>
        <v>0</v>
      </c>
      <c r="AB3027" s="7" t="b">
        <f t="shared" si="379"/>
        <v>0</v>
      </c>
      <c r="AC3027" s="7" t="b">
        <f t="shared" si="380"/>
        <v>1</v>
      </c>
      <c r="AD3027" s="7" t="b">
        <f t="shared" si="381"/>
        <v>0</v>
      </c>
      <c r="AE3027" s="7" t="b">
        <f t="shared" si="382"/>
        <v>1</v>
      </c>
      <c r="AF3027" s="7" t="b">
        <f t="shared" si="383"/>
        <v>0</v>
      </c>
      <c r="AH3027" t="b">
        <f>AND(Table252102[[#This Row],[Developmental toxicity]:[Reproductive toxicity]])</f>
        <v>0</v>
      </c>
    </row>
    <row r="3028" spans="1:34" x14ac:dyDescent="0.25">
      <c r="A3028" s="3">
        <f t="shared" si="376"/>
        <v>3027</v>
      </c>
      <c r="B3028" s="86"/>
      <c r="C3028" s="18" t="s">
        <v>11374</v>
      </c>
      <c r="D3028" s="18" t="s">
        <v>17836</v>
      </c>
      <c r="E3028" s="70" t="s">
        <v>14550</v>
      </c>
      <c r="F3028" s="18" t="s">
        <v>14551</v>
      </c>
      <c r="G3028" s="18" t="s">
        <v>11375</v>
      </c>
      <c r="H3028" s="18" t="s">
        <v>11375</v>
      </c>
      <c r="I3028" s="18" t="s">
        <v>14552</v>
      </c>
      <c r="J3028" s="88"/>
      <c r="K3028" s="80" t="e">
        <v>#N/A</v>
      </c>
      <c r="L3028" s="80" t="e">
        <v>#N/A</v>
      </c>
      <c r="M3028" s="80" t="e">
        <v>#N/A</v>
      </c>
      <c r="N3028" s="80" t="e">
        <v>#N/A</v>
      </c>
      <c r="O3028" s="80" t="e">
        <v>#N/A</v>
      </c>
      <c r="P3028" s="80" t="e">
        <v>#N/A</v>
      </c>
      <c r="Q3028" s="80" t="e">
        <v>#N/A</v>
      </c>
      <c r="R3028" s="80" t="e">
        <v>#N/A</v>
      </c>
      <c r="S3028" s="80" t="e">
        <v>#N/A</v>
      </c>
      <c r="T3028" s="80" t="e">
        <v>#N/A</v>
      </c>
      <c r="U3028" s="7" t="e">
        <v>#N/A</v>
      </c>
      <c r="V3028" s="80" t="e">
        <v>#N/A</v>
      </c>
      <c r="W3028" s="18">
        <v>1</v>
      </c>
      <c r="X3028" s="18" t="e">
        <v>#N/A</v>
      </c>
      <c r="Y3028" s="7" t="e">
        <v>#N/A</v>
      </c>
      <c r="Z3028" s="7">
        <f t="shared" si="377"/>
        <v>1</v>
      </c>
      <c r="AA3028" s="7">
        <f t="shared" si="378"/>
        <v>1</v>
      </c>
      <c r="AB3028" s="7" t="b">
        <f t="shared" si="379"/>
        <v>0</v>
      </c>
      <c r="AC3028" s="7" t="b">
        <f t="shared" si="380"/>
        <v>1</v>
      </c>
      <c r="AD3028" s="7" t="b">
        <f t="shared" si="381"/>
        <v>0</v>
      </c>
      <c r="AE3028" s="7" t="b">
        <f t="shared" si="382"/>
        <v>1</v>
      </c>
      <c r="AF3028" s="7" t="b">
        <f t="shared" si="383"/>
        <v>0</v>
      </c>
      <c r="AH3028" t="b">
        <f>AND(Table252102[[#This Row],[Developmental toxicity]:[Reproductive toxicity]])</f>
        <v>0</v>
      </c>
    </row>
    <row r="3029" spans="1:34" x14ac:dyDescent="0.25">
      <c r="A3029" s="3">
        <f t="shared" si="376"/>
        <v>3028</v>
      </c>
      <c r="B3029" s="86"/>
      <c r="C3029" s="18" t="s">
        <v>12127</v>
      </c>
      <c r="D3029" s="18" t="s">
        <v>12126</v>
      </c>
      <c r="E3029" s="70" t="s">
        <v>15824</v>
      </c>
      <c r="F3029" s="18" t="s">
        <v>15825</v>
      </c>
      <c r="G3029" s="18" t="s">
        <v>12128</v>
      </c>
      <c r="H3029" s="18" t="s">
        <v>12128</v>
      </c>
      <c r="I3029" s="18" t="s">
        <v>15826</v>
      </c>
      <c r="J3029" s="88"/>
      <c r="K3029" s="80" t="e">
        <v>#N/A</v>
      </c>
      <c r="L3029" s="80" t="e">
        <v>#N/A</v>
      </c>
      <c r="M3029" s="80" t="e">
        <v>#N/A</v>
      </c>
      <c r="N3029" s="80" t="e">
        <v>#N/A</v>
      </c>
      <c r="O3029" s="80" t="e">
        <v>#N/A</v>
      </c>
      <c r="P3029" s="80" t="e">
        <v>#N/A</v>
      </c>
      <c r="Q3029" s="80" t="e">
        <v>#N/A</v>
      </c>
      <c r="R3029" s="80" t="e">
        <v>#N/A</v>
      </c>
      <c r="S3029" s="80" t="e">
        <v>#N/A</v>
      </c>
      <c r="T3029" s="80" t="e">
        <v>#N/A</v>
      </c>
      <c r="U3029" s="7" t="e">
        <v>#N/A</v>
      </c>
      <c r="V3029" s="80" t="e">
        <v>#N/A</v>
      </c>
      <c r="W3029" s="80">
        <v>0</v>
      </c>
      <c r="X3029" s="80" t="e">
        <v>#N/A</v>
      </c>
      <c r="Y3029" s="7">
        <v>0</v>
      </c>
      <c r="Z3029" s="7">
        <f t="shared" si="377"/>
        <v>0</v>
      </c>
      <c r="AA3029" s="7">
        <f t="shared" si="378"/>
        <v>0</v>
      </c>
      <c r="AB3029" s="7" t="b">
        <f t="shared" si="379"/>
        <v>1</v>
      </c>
      <c r="AC3029" s="7" t="b">
        <f t="shared" si="380"/>
        <v>1</v>
      </c>
      <c r="AD3029" s="7" t="b">
        <f t="shared" si="381"/>
        <v>0</v>
      </c>
      <c r="AE3029" s="7" t="b">
        <f t="shared" si="382"/>
        <v>1</v>
      </c>
      <c r="AF3029" s="7" t="b">
        <f t="shared" si="383"/>
        <v>0</v>
      </c>
      <c r="AH3029" t="b">
        <f>AND(Table252102[[#This Row],[Developmental toxicity]:[Reproductive toxicity]])</f>
        <v>1</v>
      </c>
    </row>
    <row r="3030" spans="1:34" x14ac:dyDescent="0.25">
      <c r="A3030" s="3">
        <f t="shared" si="376"/>
        <v>3029</v>
      </c>
      <c r="B3030" s="86"/>
      <c r="C3030" s="18" t="s">
        <v>12215</v>
      </c>
      <c r="D3030" s="18" t="s">
        <v>12214</v>
      </c>
      <c r="E3030" s="70" t="s">
        <v>15942</v>
      </c>
      <c r="F3030" s="18" t="s">
        <v>15943</v>
      </c>
      <c r="G3030" s="18" t="s">
        <v>12216</v>
      </c>
      <c r="H3030" s="18" t="s">
        <v>12216</v>
      </c>
      <c r="I3030" s="18" t="s">
        <v>15944</v>
      </c>
      <c r="J3030" s="88"/>
      <c r="K3030" s="80" t="e">
        <v>#N/A</v>
      </c>
      <c r="L3030" s="80" t="e">
        <v>#N/A</v>
      </c>
      <c r="M3030" s="80" t="e">
        <v>#N/A</v>
      </c>
      <c r="N3030" s="80" t="e">
        <v>#N/A</v>
      </c>
      <c r="O3030" s="80" t="e">
        <v>#N/A</v>
      </c>
      <c r="P3030" s="80" t="e">
        <v>#N/A</v>
      </c>
      <c r="Q3030" s="80" t="e">
        <v>#N/A</v>
      </c>
      <c r="R3030" s="80" t="e">
        <v>#N/A</v>
      </c>
      <c r="S3030" s="80" t="e">
        <v>#N/A</v>
      </c>
      <c r="T3030" s="80" t="e">
        <v>#N/A</v>
      </c>
      <c r="U3030" s="7" t="e">
        <v>#N/A</v>
      </c>
      <c r="V3030" s="80" t="e">
        <v>#N/A</v>
      </c>
      <c r="W3030" s="80">
        <v>0</v>
      </c>
      <c r="X3030" s="80" t="e">
        <v>#N/A</v>
      </c>
      <c r="Y3030" s="7">
        <v>1</v>
      </c>
      <c r="Z3030" s="7">
        <f t="shared" si="377"/>
        <v>1</v>
      </c>
      <c r="AA3030" s="7">
        <f t="shared" si="378"/>
        <v>0</v>
      </c>
      <c r="AB3030" s="7" t="b">
        <f t="shared" si="379"/>
        <v>1</v>
      </c>
      <c r="AC3030" s="7" t="b">
        <f t="shared" si="380"/>
        <v>1</v>
      </c>
      <c r="AD3030" s="7" t="b">
        <f t="shared" si="381"/>
        <v>0</v>
      </c>
      <c r="AE3030" s="7" t="b">
        <f t="shared" si="382"/>
        <v>1</v>
      </c>
      <c r="AF3030" s="7" t="b">
        <f t="shared" si="383"/>
        <v>0</v>
      </c>
      <c r="AH3030" t="b">
        <f>AND(Table252102[[#This Row],[Developmental toxicity]:[Reproductive toxicity]])</f>
        <v>1</v>
      </c>
    </row>
    <row r="3031" spans="1:34" x14ac:dyDescent="0.25">
      <c r="A3031" s="3">
        <f t="shared" si="376"/>
        <v>3030</v>
      </c>
      <c r="B3031" s="86"/>
      <c r="C3031" s="18" t="s">
        <v>11998</v>
      </c>
      <c r="D3031" s="18" t="s">
        <v>17884</v>
      </c>
      <c r="E3031" s="70" t="s">
        <v>15633</v>
      </c>
      <c r="F3031" s="18" t="s">
        <v>15634</v>
      </c>
      <c r="G3031" s="18" t="s">
        <v>15635</v>
      </c>
      <c r="H3031" s="18" t="s">
        <v>15635</v>
      </c>
      <c r="I3031" s="18" t="s">
        <v>15636</v>
      </c>
      <c r="J3031" s="88"/>
      <c r="K3031" s="80" t="e">
        <v>#N/A</v>
      </c>
      <c r="L3031" s="80" t="e">
        <v>#N/A</v>
      </c>
      <c r="M3031" s="80" t="e">
        <v>#N/A</v>
      </c>
      <c r="N3031" s="80" t="e">
        <v>#N/A</v>
      </c>
      <c r="O3031" s="80" t="e">
        <v>#N/A</v>
      </c>
      <c r="P3031" s="80" t="e">
        <v>#N/A</v>
      </c>
      <c r="Q3031" s="80" t="e">
        <v>#N/A</v>
      </c>
      <c r="R3031" s="80" t="e">
        <v>#N/A</v>
      </c>
      <c r="S3031" s="80" t="e">
        <v>#N/A</v>
      </c>
      <c r="T3031" s="80" t="e">
        <v>#N/A</v>
      </c>
      <c r="U3031" s="7" t="e">
        <v>#N/A</v>
      </c>
      <c r="V3031" s="80" t="e">
        <v>#N/A</v>
      </c>
      <c r="W3031" s="18">
        <v>0</v>
      </c>
      <c r="X3031" s="18" t="e">
        <v>#N/A</v>
      </c>
      <c r="Y3031" s="7" t="e">
        <v>#N/A</v>
      </c>
      <c r="Z3031" s="7">
        <f t="shared" si="377"/>
        <v>0</v>
      </c>
      <c r="AA3031" s="7">
        <f t="shared" si="378"/>
        <v>0</v>
      </c>
      <c r="AB3031" s="7" t="b">
        <f t="shared" si="379"/>
        <v>0</v>
      </c>
      <c r="AC3031" s="7" t="b">
        <f t="shared" si="380"/>
        <v>1</v>
      </c>
      <c r="AD3031" s="7" t="b">
        <f t="shared" si="381"/>
        <v>0</v>
      </c>
      <c r="AE3031" s="7" t="b">
        <f t="shared" si="382"/>
        <v>1</v>
      </c>
      <c r="AF3031" s="7" t="b">
        <f t="shared" si="383"/>
        <v>0</v>
      </c>
      <c r="AH3031" t="b">
        <f>AND(Table252102[[#This Row],[Developmental toxicity]:[Reproductive toxicity]])</f>
        <v>0</v>
      </c>
    </row>
    <row r="3032" spans="1:34" x14ac:dyDescent="0.25">
      <c r="A3032" s="3">
        <f t="shared" si="376"/>
        <v>3031</v>
      </c>
      <c r="B3032" s="86"/>
      <c r="C3032" s="18" t="s">
        <v>12540</v>
      </c>
      <c r="D3032" s="18" t="s">
        <v>12539</v>
      </c>
      <c r="E3032" s="70" t="s">
        <v>16505</v>
      </c>
      <c r="F3032" s="18" t="s">
        <v>16506</v>
      </c>
      <c r="G3032" s="18" t="s">
        <v>12541</v>
      </c>
      <c r="H3032" s="18" t="s">
        <v>12541</v>
      </c>
      <c r="I3032" s="18" t="s">
        <v>16507</v>
      </c>
      <c r="J3032" s="88"/>
      <c r="K3032" s="80" t="e">
        <v>#N/A</v>
      </c>
      <c r="L3032" s="80" t="e">
        <v>#N/A</v>
      </c>
      <c r="M3032" s="80" t="e">
        <v>#N/A</v>
      </c>
      <c r="N3032" s="80" t="e">
        <v>#N/A</v>
      </c>
      <c r="O3032" s="80" t="e">
        <v>#N/A</v>
      </c>
      <c r="P3032" s="80" t="e">
        <v>#N/A</v>
      </c>
      <c r="Q3032" s="80" t="e">
        <v>#N/A</v>
      </c>
      <c r="R3032" s="80" t="e">
        <v>#N/A</v>
      </c>
      <c r="S3032" s="80" t="e">
        <v>#N/A</v>
      </c>
      <c r="T3032" s="80" t="e">
        <v>#N/A</v>
      </c>
      <c r="U3032" s="7" t="e">
        <v>#N/A</v>
      </c>
      <c r="V3032" s="80" t="e">
        <v>#N/A</v>
      </c>
      <c r="W3032" s="18">
        <v>0</v>
      </c>
      <c r="X3032" s="18" t="e">
        <v>#N/A</v>
      </c>
      <c r="Y3032" s="7" t="e">
        <v>#N/A</v>
      </c>
      <c r="Z3032" s="7">
        <f t="shared" si="377"/>
        <v>0</v>
      </c>
      <c r="AA3032" s="7">
        <f t="shared" si="378"/>
        <v>0</v>
      </c>
      <c r="AB3032" s="7" t="b">
        <f t="shared" si="379"/>
        <v>0</v>
      </c>
      <c r="AC3032" s="7" t="b">
        <f t="shared" si="380"/>
        <v>1</v>
      </c>
      <c r="AD3032" s="7" t="b">
        <f t="shared" si="381"/>
        <v>0</v>
      </c>
      <c r="AE3032" s="7" t="b">
        <f t="shared" si="382"/>
        <v>1</v>
      </c>
      <c r="AF3032" s="7" t="b">
        <f t="shared" si="383"/>
        <v>0</v>
      </c>
      <c r="AH3032" t="b">
        <f>AND(Table252102[[#This Row],[Developmental toxicity]:[Reproductive toxicity]])</f>
        <v>0</v>
      </c>
    </row>
    <row r="3033" spans="1:34" x14ac:dyDescent="0.25">
      <c r="A3033" s="3">
        <f t="shared" si="376"/>
        <v>3032</v>
      </c>
      <c r="B3033" s="86"/>
      <c r="C3033" s="18" t="s">
        <v>13414</v>
      </c>
      <c r="D3033" s="18" t="s">
        <v>13413</v>
      </c>
      <c r="E3033" s="70" t="s">
        <v>17775</v>
      </c>
      <c r="F3033" s="18" t="s">
        <v>17776</v>
      </c>
      <c r="G3033" s="18" t="s">
        <v>17777</v>
      </c>
      <c r="H3033" s="18" t="s">
        <v>13415</v>
      </c>
      <c r="I3033" s="18" t="s">
        <v>17778</v>
      </c>
      <c r="J3033" s="88"/>
      <c r="K3033" s="80" t="e">
        <v>#N/A</v>
      </c>
      <c r="L3033" s="80" t="e">
        <v>#N/A</v>
      </c>
      <c r="M3033" s="80" t="e">
        <v>#N/A</v>
      </c>
      <c r="N3033" s="80" t="e">
        <v>#N/A</v>
      </c>
      <c r="O3033" s="80" t="e">
        <v>#N/A</v>
      </c>
      <c r="P3033" s="80" t="e">
        <v>#N/A</v>
      </c>
      <c r="Q3033" s="80" t="e">
        <v>#N/A</v>
      </c>
      <c r="R3033" s="80" t="e">
        <v>#N/A</v>
      </c>
      <c r="S3033" s="80" t="e">
        <v>#N/A</v>
      </c>
      <c r="T3033" s="80" t="e">
        <v>#N/A</v>
      </c>
      <c r="U3033" s="7" t="e">
        <v>#N/A</v>
      </c>
      <c r="V3033" s="80" t="e">
        <v>#N/A</v>
      </c>
      <c r="W3033" s="18">
        <v>0</v>
      </c>
      <c r="X3033" s="18" t="e">
        <v>#N/A</v>
      </c>
      <c r="Y3033" s="7" t="e">
        <v>#N/A</v>
      </c>
      <c r="Z3033" s="7">
        <f t="shared" si="377"/>
        <v>0</v>
      </c>
      <c r="AA3033" s="7">
        <f t="shared" si="378"/>
        <v>0</v>
      </c>
      <c r="AB3033" s="7" t="b">
        <f t="shared" si="379"/>
        <v>0</v>
      </c>
      <c r="AC3033" s="7" t="b">
        <f t="shared" si="380"/>
        <v>1</v>
      </c>
      <c r="AD3033" s="7" t="b">
        <f t="shared" si="381"/>
        <v>0</v>
      </c>
      <c r="AE3033" s="7" t="b">
        <f t="shared" si="382"/>
        <v>1</v>
      </c>
      <c r="AF3033" s="7" t="b">
        <f t="shared" si="383"/>
        <v>0</v>
      </c>
      <c r="AH3033" t="b">
        <f>AND(Table252102[[#This Row],[Developmental toxicity]:[Reproductive toxicity]])</f>
        <v>0</v>
      </c>
    </row>
    <row r="3034" spans="1:34" x14ac:dyDescent="0.25">
      <c r="A3034" s="3">
        <f t="shared" si="376"/>
        <v>3033</v>
      </c>
      <c r="B3034" s="86">
        <v>581</v>
      </c>
      <c r="C3034" s="18" t="s">
        <v>1224</v>
      </c>
      <c r="D3034" s="18" t="s">
        <v>5389</v>
      </c>
      <c r="E3034" s="70" t="s">
        <v>4959</v>
      </c>
      <c r="F3034" s="18" t="s">
        <v>5865</v>
      </c>
      <c r="G3034" s="18" t="s">
        <v>1225</v>
      </c>
      <c r="H3034" s="18" t="s">
        <v>6294</v>
      </c>
      <c r="I3034" s="18" t="s">
        <v>6874</v>
      </c>
      <c r="J3034" s="88" t="s">
        <v>1431</v>
      </c>
      <c r="K3034" s="80" t="e">
        <v>#N/A</v>
      </c>
      <c r="L3034" s="80">
        <v>1</v>
      </c>
      <c r="M3034" s="80" t="e">
        <v>#N/A</v>
      </c>
      <c r="N3034" s="80" t="e">
        <v>#N/A</v>
      </c>
      <c r="O3034" s="80" t="e">
        <v>#N/A</v>
      </c>
      <c r="P3034" s="80" t="e">
        <v>#N/A</v>
      </c>
      <c r="Q3034" s="80" t="e">
        <v>#N/A</v>
      </c>
      <c r="R3034" s="80" t="e">
        <v>#N/A</v>
      </c>
      <c r="S3034" s="80" t="e">
        <v>#N/A</v>
      </c>
      <c r="T3034" s="80" t="e">
        <v>#N/A</v>
      </c>
      <c r="U3034" s="7" t="e">
        <v>#N/A</v>
      </c>
      <c r="V3034" s="80" t="e">
        <v>#N/A</v>
      </c>
      <c r="W3034" s="80">
        <v>0</v>
      </c>
      <c r="X3034" s="80" t="e">
        <v>#N/A</v>
      </c>
      <c r="Y3034" s="7">
        <v>1</v>
      </c>
      <c r="Z3034" s="7">
        <f t="shared" si="377"/>
        <v>1</v>
      </c>
      <c r="AA3034" s="7">
        <f t="shared" si="378"/>
        <v>1</v>
      </c>
      <c r="AB3034" s="7" t="b">
        <f t="shared" si="379"/>
        <v>1</v>
      </c>
      <c r="AC3034" s="7" t="b">
        <f t="shared" si="380"/>
        <v>1</v>
      </c>
      <c r="AD3034" s="7" t="b">
        <f t="shared" si="381"/>
        <v>0</v>
      </c>
      <c r="AE3034" s="7" t="b">
        <f t="shared" si="382"/>
        <v>1</v>
      </c>
      <c r="AF3034" s="7" t="b">
        <f t="shared" si="383"/>
        <v>0</v>
      </c>
      <c r="AH3034" t="b">
        <f>AND(Table252102[[#This Row],[Developmental toxicity]:[Reproductive toxicity]])</f>
        <v>1</v>
      </c>
    </row>
    <row r="3035" spans="1:34" x14ac:dyDescent="0.25">
      <c r="A3035" s="3">
        <f t="shared" si="376"/>
        <v>3034</v>
      </c>
      <c r="B3035" s="86">
        <v>578</v>
      </c>
      <c r="C3035" s="18" t="s">
        <v>1218</v>
      </c>
      <c r="D3035" s="18" t="s">
        <v>5386</v>
      </c>
      <c r="E3035" s="70" t="s">
        <v>4956</v>
      </c>
      <c r="F3035" s="18" t="s">
        <v>5862</v>
      </c>
      <c r="G3035" s="18" t="s">
        <v>1219</v>
      </c>
      <c r="H3035" s="18" t="s">
        <v>6291</v>
      </c>
      <c r="I3035" s="18" t="s">
        <v>6871</v>
      </c>
      <c r="J3035" s="88" t="s">
        <v>1431</v>
      </c>
      <c r="K3035" s="80" t="e">
        <v>#N/A</v>
      </c>
      <c r="L3035" s="80">
        <v>1</v>
      </c>
      <c r="M3035" s="80" t="e">
        <v>#N/A</v>
      </c>
      <c r="N3035" s="80" t="e">
        <v>#N/A</v>
      </c>
      <c r="O3035" s="80" t="e">
        <v>#N/A</v>
      </c>
      <c r="P3035" s="80" t="e">
        <v>#N/A</v>
      </c>
      <c r="Q3035" s="80" t="e">
        <v>#N/A</v>
      </c>
      <c r="R3035" s="80" t="e">
        <v>#N/A</v>
      </c>
      <c r="S3035" s="80" t="e">
        <v>#N/A</v>
      </c>
      <c r="T3035" s="80" t="e">
        <v>#N/A</v>
      </c>
      <c r="U3035" s="7" t="e">
        <v>#N/A</v>
      </c>
      <c r="V3035" s="80" t="e">
        <v>#N/A</v>
      </c>
      <c r="W3035" s="80">
        <v>0</v>
      </c>
      <c r="X3035" s="80" t="e">
        <v>#N/A</v>
      </c>
      <c r="Y3035" s="7">
        <v>1</v>
      </c>
      <c r="Z3035" s="7">
        <f t="shared" si="377"/>
        <v>1</v>
      </c>
      <c r="AA3035" s="7">
        <f t="shared" si="378"/>
        <v>1</v>
      </c>
      <c r="AB3035" s="7" t="b">
        <f t="shared" si="379"/>
        <v>1</v>
      </c>
      <c r="AC3035" s="7" t="b">
        <f t="shared" si="380"/>
        <v>1</v>
      </c>
      <c r="AD3035" s="7" t="b">
        <f t="shared" si="381"/>
        <v>0</v>
      </c>
      <c r="AE3035" s="7" t="b">
        <f t="shared" si="382"/>
        <v>1</v>
      </c>
      <c r="AF3035" s="7" t="b">
        <f t="shared" si="383"/>
        <v>0</v>
      </c>
      <c r="AH3035" t="b">
        <f>AND(Table252102[[#This Row],[Developmental toxicity]:[Reproductive toxicity]])</f>
        <v>1</v>
      </c>
    </row>
    <row r="3036" spans="1:34" x14ac:dyDescent="0.25">
      <c r="A3036" s="3">
        <f t="shared" si="376"/>
        <v>3035</v>
      </c>
      <c r="B3036" s="86" t="s">
        <v>1440</v>
      </c>
      <c r="C3036" s="18" t="s">
        <v>2471</v>
      </c>
      <c r="D3036" s="18" t="s">
        <v>3408</v>
      </c>
      <c r="E3036" s="79" t="s">
        <v>7747</v>
      </c>
      <c r="F3036" s="17" t="s">
        <v>8586</v>
      </c>
      <c r="G3036" s="17" t="s">
        <v>10040</v>
      </c>
      <c r="H3036" s="17" t="s">
        <v>10040</v>
      </c>
      <c r="I3036" s="17" t="s">
        <v>10041</v>
      </c>
      <c r="J3036" s="88"/>
      <c r="K3036" s="80" t="e">
        <v>#N/A</v>
      </c>
      <c r="L3036" s="80" t="e">
        <v>#N/A</v>
      </c>
      <c r="M3036" s="80" t="e">
        <v>#N/A</v>
      </c>
      <c r="N3036" s="80" t="e">
        <v>#N/A</v>
      </c>
      <c r="O3036" s="80" t="e">
        <v>#N/A</v>
      </c>
      <c r="P3036" s="80" t="e">
        <v>#N/A</v>
      </c>
      <c r="Q3036" s="80" t="e">
        <v>#N/A</v>
      </c>
      <c r="R3036" s="80" t="e">
        <v>#N/A</v>
      </c>
      <c r="S3036" s="80" t="e">
        <v>#N/A</v>
      </c>
      <c r="T3036" s="80">
        <v>0</v>
      </c>
      <c r="U3036" s="7" t="e">
        <v>#N/A</v>
      </c>
      <c r="V3036" s="80" t="e">
        <v>#N/A</v>
      </c>
      <c r="W3036" s="80" t="e">
        <v>#N/A</v>
      </c>
      <c r="X3036" s="80" t="e">
        <v>#N/A</v>
      </c>
      <c r="Y3036" s="7" t="e">
        <v>#N/A</v>
      </c>
      <c r="Z3036" s="7">
        <f t="shared" si="377"/>
        <v>0</v>
      </c>
      <c r="AA3036" s="7">
        <f t="shared" si="378"/>
        <v>0</v>
      </c>
      <c r="AB3036" s="7" t="b">
        <f t="shared" si="379"/>
        <v>1</v>
      </c>
      <c r="AC3036" s="7" t="b">
        <f t="shared" si="380"/>
        <v>0</v>
      </c>
      <c r="AD3036" s="7" t="b">
        <f t="shared" si="381"/>
        <v>1</v>
      </c>
      <c r="AE3036" s="7" t="b">
        <f t="shared" si="382"/>
        <v>0</v>
      </c>
      <c r="AF3036" s="7" t="b">
        <f t="shared" si="383"/>
        <v>0</v>
      </c>
      <c r="AH3036" t="b">
        <f>AND(Table252102[[#This Row],[Developmental toxicity]:[Reproductive toxicity]])</f>
        <v>0</v>
      </c>
    </row>
    <row r="3037" spans="1:34" x14ac:dyDescent="0.25">
      <c r="A3037" s="3">
        <f t="shared" si="376"/>
        <v>3036</v>
      </c>
      <c r="B3037" s="86">
        <v>389</v>
      </c>
      <c r="C3037" s="18" t="s">
        <v>906</v>
      </c>
      <c r="D3037" s="18" t="s">
        <v>3436</v>
      </c>
      <c r="E3037" s="70" t="s">
        <v>4816</v>
      </c>
      <c r="F3037" s="18" t="s">
        <v>1787</v>
      </c>
      <c r="G3037" s="18" t="s">
        <v>907</v>
      </c>
      <c r="H3037" s="18" t="s">
        <v>6701</v>
      </c>
      <c r="I3037" s="18" t="s">
        <v>6702</v>
      </c>
      <c r="J3037" s="88" t="s">
        <v>1431</v>
      </c>
      <c r="K3037" s="80" t="e">
        <v>#N/A</v>
      </c>
      <c r="L3037" s="80">
        <v>1</v>
      </c>
      <c r="M3037" s="80" t="e">
        <v>#N/A</v>
      </c>
      <c r="N3037" s="80" t="e">
        <v>#N/A</v>
      </c>
      <c r="O3037" s="80" t="e">
        <v>#N/A</v>
      </c>
      <c r="P3037" s="80" t="e">
        <v>#N/A</v>
      </c>
      <c r="Q3037" s="80">
        <v>1</v>
      </c>
      <c r="R3037" s="80" t="e">
        <v>#N/A</v>
      </c>
      <c r="S3037" s="80" t="e">
        <v>#N/A</v>
      </c>
      <c r="T3037" s="80">
        <v>0</v>
      </c>
      <c r="U3037" s="7" t="e">
        <v>#N/A</v>
      </c>
      <c r="V3037" s="80" t="e">
        <v>#N/A</v>
      </c>
      <c r="W3037" s="80">
        <v>1</v>
      </c>
      <c r="X3037" s="80" t="e">
        <v>#N/A</v>
      </c>
      <c r="Y3037" s="7">
        <v>1</v>
      </c>
      <c r="Z3037" s="7">
        <f t="shared" si="377"/>
        <v>1</v>
      </c>
      <c r="AA3037" s="7">
        <f t="shared" si="378"/>
        <v>1</v>
      </c>
      <c r="AB3037" s="7" t="b">
        <f t="shared" si="379"/>
        <v>1</v>
      </c>
      <c r="AC3037" s="7" t="b">
        <f t="shared" si="380"/>
        <v>1</v>
      </c>
      <c r="AD3037" s="7" t="b">
        <f t="shared" si="381"/>
        <v>1</v>
      </c>
      <c r="AE3037" s="7" t="b">
        <f t="shared" si="382"/>
        <v>1</v>
      </c>
      <c r="AF3037" s="7" t="b">
        <f t="shared" si="383"/>
        <v>1</v>
      </c>
      <c r="AH3037" t="b">
        <f>AND(Table252102[[#This Row],[Developmental toxicity]:[Reproductive toxicity]])</f>
        <v>1</v>
      </c>
    </row>
    <row r="3038" spans="1:34" x14ac:dyDescent="0.25">
      <c r="A3038" s="3">
        <f t="shared" si="376"/>
        <v>3037</v>
      </c>
      <c r="B3038" s="86"/>
      <c r="C3038" s="18" t="s">
        <v>13274</v>
      </c>
      <c r="D3038" s="18" t="s">
        <v>13273</v>
      </c>
      <c r="E3038" s="70" t="s">
        <v>17593</v>
      </c>
      <c r="F3038" s="18" t="s">
        <v>17594</v>
      </c>
      <c r="G3038" s="18" t="s">
        <v>13275</v>
      </c>
      <c r="H3038" s="18" t="s">
        <v>13275</v>
      </c>
      <c r="I3038" s="18" t="s">
        <v>17595</v>
      </c>
      <c r="J3038" s="88"/>
      <c r="K3038" s="80" t="e">
        <v>#N/A</v>
      </c>
      <c r="L3038" s="80" t="e">
        <v>#N/A</v>
      </c>
      <c r="M3038" s="80" t="e">
        <v>#N/A</v>
      </c>
      <c r="N3038" s="80" t="e">
        <v>#N/A</v>
      </c>
      <c r="O3038" s="80" t="e">
        <v>#N/A</v>
      </c>
      <c r="P3038" s="80" t="e">
        <v>#N/A</v>
      </c>
      <c r="Q3038" s="80" t="e">
        <v>#N/A</v>
      </c>
      <c r="R3038" s="80" t="e">
        <v>#N/A</v>
      </c>
      <c r="S3038" s="80" t="e">
        <v>#N/A</v>
      </c>
      <c r="T3038" s="80" t="e">
        <v>#N/A</v>
      </c>
      <c r="U3038" s="7" t="e">
        <v>#N/A</v>
      </c>
      <c r="V3038" s="80" t="e">
        <v>#N/A</v>
      </c>
      <c r="W3038" s="80">
        <v>0</v>
      </c>
      <c r="X3038" s="80" t="e">
        <v>#N/A</v>
      </c>
      <c r="Y3038" s="7">
        <v>0</v>
      </c>
      <c r="Z3038" s="7">
        <f t="shared" si="377"/>
        <v>0</v>
      </c>
      <c r="AA3038" s="7">
        <f t="shared" si="378"/>
        <v>0</v>
      </c>
      <c r="AB3038" s="7" t="b">
        <f t="shared" si="379"/>
        <v>1</v>
      </c>
      <c r="AC3038" s="7" t="b">
        <f t="shared" si="380"/>
        <v>1</v>
      </c>
      <c r="AD3038" s="7" t="b">
        <f t="shared" si="381"/>
        <v>0</v>
      </c>
      <c r="AE3038" s="7" t="b">
        <f t="shared" si="382"/>
        <v>1</v>
      </c>
      <c r="AF3038" s="7" t="b">
        <f t="shared" si="383"/>
        <v>0</v>
      </c>
      <c r="AH3038" t="b">
        <f>AND(Table252102[[#This Row],[Developmental toxicity]:[Reproductive toxicity]])</f>
        <v>1</v>
      </c>
    </row>
    <row r="3039" spans="1:34" x14ac:dyDescent="0.25">
      <c r="A3039" s="3">
        <f t="shared" si="376"/>
        <v>3038</v>
      </c>
      <c r="B3039" s="86"/>
      <c r="C3039" s="17" t="s">
        <v>21097</v>
      </c>
      <c r="D3039" s="18" t="s">
        <v>20701</v>
      </c>
      <c r="E3039" s="83" t="s">
        <v>20899</v>
      </c>
      <c r="F3039" s="17" t="s">
        <v>21327</v>
      </c>
      <c r="G3039" s="17" t="s">
        <v>21328</v>
      </c>
      <c r="H3039" s="17" t="s">
        <v>21328</v>
      </c>
      <c r="I3039" s="17" t="s">
        <v>21329</v>
      </c>
      <c r="J3039" s="88"/>
      <c r="K3039" s="80" t="e">
        <v>#N/A</v>
      </c>
      <c r="L3039" s="80" t="e">
        <v>#N/A</v>
      </c>
      <c r="M3039" s="80" t="e">
        <v>#N/A</v>
      </c>
      <c r="N3039" s="80" t="e">
        <v>#N/A</v>
      </c>
      <c r="O3039" s="80" t="e">
        <v>#N/A</v>
      </c>
      <c r="P3039" s="80" t="e">
        <v>#N/A</v>
      </c>
      <c r="Q3039" s="80" t="e">
        <v>#N/A</v>
      </c>
      <c r="R3039" s="80" t="e">
        <v>#N/A</v>
      </c>
      <c r="S3039" s="80" t="e">
        <v>#N/A</v>
      </c>
      <c r="T3039" s="80" t="e">
        <v>#N/A</v>
      </c>
      <c r="U3039" s="7" t="e">
        <v>#N/A</v>
      </c>
      <c r="V3039" s="80" t="e">
        <v>#N/A</v>
      </c>
      <c r="W3039" s="80" t="e">
        <v>#N/A</v>
      </c>
      <c r="X3039" s="80" t="e">
        <v>#N/A</v>
      </c>
      <c r="Y3039" s="7">
        <v>1</v>
      </c>
      <c r="Z3039" s="7">
        <f t="shared" si="377"/>
        <v>1</v>
      </c>
      <c r="AA3039" s="7">
        <f t="shared" si="378"/>
        <v>1</v>
      </c>
      <c r="AB3039" s="7" t="b">
        <f t="shared" si="379"/>
        <v>1</v>
      </c>
      <c r="AC3039" s="7" t="b">
        <f t="shared" si="380"/>
        <v>0</v>
      </c>
      <c r="AD3039" s="7" t="b">
        <f t="shared" si="381"/>
        <v>0</v>
      </c>
      <c r="AE3039" s="7" t="b">
        <f t="shared" si="382"/>
        <v>0</v>
      </c>
      <c r="AF3039" s="7" t="b">
        <f t="shared" si="383"/>
        <v>0</v>
      </c>
      <c r="AH3039" t="b">
        <f>AND(Table252102[[#This Row],[Developmental toxicity]:[Reproductive toxicity]])</f>
        <v>0</v>
      </c>
    </row>
    <row r="3040" spans="1:34" x14ac:dyDescent="0.25">
      <c r="A3040" s="3">
        <f t="shared" si="376"/>
        <v>3039</v>
      </c>
      <c r="B3040" s="86" t="s">
        <v>1440</v>
      </c>
      <c r="C3040" s="18" t="s">
        <v>2090</v>
      </c>
      <c r="D3040" s="18" t="s">
        <v>2974</v>
      </c>
      <c r="E3040" s="70" t="s">
        <v>7371</v>
      </c>
      <c r="F3040" s="18" t="s">
        <v>8219</v>
      </c>
      <c r="G3040" s="18" t="s">
        <v>9221</v>
      </c>
      <c r="H3040" s="18" t="s">
        <v>9221</v>
      </c>
      <c r="I3040" s="18" t="s">
        <v>9222</v>
      </c>
      <c r="J3040" s="88"/>
      <c r="K3040" s="80" t="e">
        <v>#N/A</v>
      </c>
      <c r="L3040" s="80" t="e">
        <v>#N/A</v>
      </c>
      <c r="M3040" s="80" t="e">
        <v>#N/A</v>
      </c>
      <c r="N3040" s="80" t="e">
        <v>#N/A</v>
      </c>
      <c r="O3040" s="80" t="e">
        <v>#N/A</v>
      </c>
      <c r="P3040" s="80" t="e">
        <v>#N/A</v>
      </c>
      <c r="Q3040" s="80" t="e">
        <v>#N/A</v>
      </c>
      <c r="R3040" s="80" t="e">
        <v>#N/A</v>
      </c>
      <c r="S3040" s="80" t="e">
        <v>#N/A</v>
      </c>
      <c r="T3040" s="80">
        <v>1</v>
      </c>
      <c r="U3040" s="7" t="e">
        <v>#N/A</v>
      </c>
      <c r="V3040" s="80" t="e">
        <v>#N/A</v>
      </c>
      <c r="W3040" s="80" t="e">
        <v>#N/A</v>
      </c>
      <c r="X3040" s="80" t="e">
        <v>#N/A</v>
      </c>
      <c r="Y3040" s="7" t="e">
        <v>#N/A</v>
      </c>
      <c r="Z3040" s="7">
        <f t="shared" si="377"/>
        <v>1</v>
      </c>
      <c r="AA3040" s="7">
        <f t="shared" si="378"/>
        <v>1</v>
      </c>
      <c r="AB3040" s="7" t="b">
        <f t="shared" si="379"/>
        <v>1</v>
      </c>
      <c r="AC3040" s="7" t="b">
        <f t="shared" si="380"/>
        <v>0</v>
      </c>
      <c r="AD3040" s="7" t="b">
        <f t="shared" si="381"/>
        <v>1</v>
      </c>
      <c r="AE3040" s="7" t="b">
        <f t="shared" si="382"/>
        <v>0</v>
      </c>
      <c r="AF3040" s="7" t="b">
        <f t="shared" si="383"/>
        <v>0</v>
      </c>
      <c r="AH3040" t="b">
        <f>AND(Table252102[[#This Row],[Developmental toxicity]:[Reproductive toxicity]])</f>
        <v>0</v>
      </c>
    </row>
    <row r="3041" spans="1:34" x14ac:dyDescent="0.25">
      <c r="A3041" s="3">
        <f t="shared" si="376"/>
        <v>3040</v>
      </c>
      <c r="B3041" s="86">
        <v>13290</v>
      </c>
      <c r="C3041" s="18" t="s">
        <v>2700</v>
      </c>
      <c r="D3041" s="18" t="s">
        <v>13</v>
      </c>
      <c r="E3041" s="70" t="s">
        <v>3943</v>
      </c>
      <c r="F3041" s="18" t="s">
        <v>3780</v>
      </c>
      <c r="G3041" s="18" t="s">
        <v>14</v>
      </c>
      <c r="H3041" s="18" t="s">
        <v>4192</v>
      </c>
      <c r="I3041" s="18" t="s">
        <v>4193</v>
      </c>
      <c r="J3041" s="88" t="s">
        <v>5</v>
      </c>
      <c r="K3041" s="80">
        <v>1</v>
      </c>
      <c r="L3041" s="80" t="e">
        <v>#N/A</v>
      </c>
      <c r="M3041" s="80" t="e">
        <v>#N/A</v>
      </c>
      <c r="N3041" s="80" t="e">
        <v>#N/A</v>
      </c>
      <c r="O3041" s="80" t="e">
        <v>#N/A</v>
      </c>
      <c r="P3041" s="80" t="e">
        <v>#N/A</v>
      </c>
      <c r="Q3041" s="80" t="e">
        <v>#N/A</v>
      </c>
      <c r="R3041" s="80" t="e">
        <v>#N/A</v>
      </c>
      <c r="S3041" s="80" t="e">
        <v>#N/A</v>
      </c>
      <c r="T3041" s="80">
        <v>0</v>
      </c>
      <c r="U3041" s="7" t="e">
        <v>#N/A</v>
      </c>
      <c r="V3041" s="80" t="e">
        <v>#N/A</v>
      </c>
      <c r="W3041" s="80" t="e">
        <v>#N/A</v>
      </c>
      <c r="X3041" s="80" t="e">
        <v>#N/A</v>
      </c>
      <c r="Y3041" s="7" t="e">
        <v>#N/A</v>
      </c>
      <c r="Z3041" s="7">
        <f t="shared" si="377"/>
        <v>1</v>
      </c>
      <c r="AA3041" s="7">
        <f t="shared" si="378"/>
        <v>0</v>
      </c>
      <c r="AB3041" s="7" t="b">
        <f t="shared" si="379"/>
        <v>1</v>
      </c>
      <c r="AC3041" s="7" t="b">
        <f t="shared" si="380"/>
        <v>0</v>
      </c>
      <c r="AD3041" s="7" t="b">
        <f t="shared" si="381"/>
        <v>1</v>
      </c>
      <c r="AE3041" s="7" t="b">
        <f t="shared" si="382"/>
        <v>1</v>
      </c>
      <c r="AF3041" s="7" t="b">
        <f t="shared" si="383"/>
        <v>0</v>
      </c>
      <c r="AH3041" t="b">
        <f>AND(Table252102[[#This Row],[Developmental toxicity]:[Reproductive toxicity]])</f>
        <v>0</v>
      </c>
    </row>
    <row r="3042" spans="1:34" x14ac:dyDescent="0.25">
      <c r="A3042" s="3">
        <f t="shared" si="376"/>
        <v>3041</v>
      </c>
      <c r="B3042" s="86" t="s">
        <v>1440</v>
      </c>
      <c r="C3042" s="18" t="s">
        <v>2480</v>
      </c>
      <c r="D3042" s="18" t="s">
        <v>3418</v>
      </c>
      <c r="E3042" s="70" t="s">
        <v>7756</v>
      </c>
      <c r="F3042" s="18" t="s">
        <v>8595</v>
      </c>
      <c r="G3042" s="18" t="s">
        <v>10061</v>
      </c>
      <c r="H3042" s="18" t="s">
        <v>10061</v>
      </c>
      <c r="I3042" s="18" t="s">
        <v>10062</v>
      </c>
      <c r="J3042" s="88"/>
      <c r="K3042" s="80" t="e">
        <v>#N/A</v>
      </c>
      <c r="L3042" s="80" t="e">
        <v>#N/A</v>
      </c>
      <c r="M3042" s="80" t="e">
        <v>#N/A</v>
      </c>
      <c r="N3042" s="80" t="e">
        <v>#N/A</v>
      </c>
      <c r="O3042" s="80" t="e">
        <v>#N/A</v>
      </c>
      <c r="P3042" s="80" t="e">
        <v>#N/A</v>
      </c>
      <c r="Q3042" s="80" t="e">
        <v>#N/A</v>
      </c>
      <c r="R3042" s="80" t="e">
        <v>#N/A</v>
      </c>
      <c r="S3042" s="80" t="e">
        <v>#N/A</v>
      </c>
      <c r="T3042" s="80">
        <v>0</v>
      </c>
      <c r="U3042" s="7" t="e">
        <v>#N/A</v>
      </c>
      <c r="V3042" s="80" t="e">
        <v>#N/A</v>
      </c>
      <c r="W3042" s="80" t="e">
        <v>#N/A</v>
      </c>
      <c r="X3042" s="80" t="e">
        <v>#N/A</v>
      </c>
      <c r="Y3042" s="7">
        <v>0</v>
      </c>
      <c r="Z3042" s="7">
        <f t="shared" si="377"/>
        <v>0</v>
      </c>
      <c r="AA3042" s="7">
        <f t="shared" si="378"/>
        <v>0</v>
      </c>
      <c r="AB3042" s="7" t="b">
        <f t="shared" si="379"/>
        <v>1</v>
      </c>
      <c r="AC3042" s="7" t="b">
        <f t="shared" si="380"/>
        <v>0</v>
      </c>
      <c r="AD3042" s="7" t="b">
        <f t="shared" si="381"/>
        <v>1</v>
      </c>
      <c r="AE3042" s="7" t="b">
        <f t="shared" si="382"/>
        <v>0</v>
      </c>
      <c r="AF3042" s="7" t="b">
        <f t="shared" si="383"/>
        <v>0</v>
      </c>
      <c r="AH3042" t="b">
        <f>AND(Table252102[[#This Row],[Developmental toxicity]:[Reproductive toxicity]])</f>
        <v>0</v>
      </c>
    </row>
    <row r="3043" spans="1:34" x14ac:dyDescent="0.25">
      <c r="A3043" s="3">
        <f t="shared" si="376"/>
        <v>3042</v>
      </c>
      <c r="B3043" s="86"/>
      <c r="C3043" s="18" t="s">
        <v>11265</v>
      </c>
      <c r="D3043" s="18" t="s">
        <v>11264</v>
      </c>
      <c r="E3043" s="70" t="s">
        <v>14348</v>
      </c>
      <c r="F3043" s="18" t="s">
        <v>14349</v>
      </c>
      <c r="G3043" s="18" t="s">
        <v>11266</v>
      </c>
      <c r="H3043" s="18" t="s">
        <v>11266</v>
      </c>
      <c r="I3043" s="18" t="s">
        <v>14350</v>
      </c>
      <c r="J3043" s="88"/>
      <c r="K3043" s="80" t="e">
        <v>#N/A</v>
      </c>
      <c r="L3043" s="80" t="e">
        <v>#N/A</v>
      </c>
      <c r="M3043" s="80" t="e">
        <v>#N/A</v>
      </c>
      <c r="N3043" s="80" t="e">
        <v>#N/A</v>
      </c>
      <c r="O3043" s="80" t="e">
        <v>#N/A</v>
      </c>
      <c r="P3043" s="80" t="e">
        <v>#N/A</v>
      </c>
      <c r="Q3043" s="80" t="e">
        <v>#N/A</v>
      </c>
      <c r="R3043" s="80" t="e">
        <v>#N/A</v>
      </c>
      <c r="S3043" s="80" t="e">
        <v>#N/A</v>
      </c>
      <c r="T3043" s="80" t="e">
        <v>#N/A</v>
      </c>
      <c r="U3043" s="7" t="e">
        <v>#N/A</v>
      </c>
      <c r="V3043" s="80" t="e">
        <v>#N/A</v>
      </c>
      <c r="W3043" s="18">
        <v>1</v>
      </c>
      <c r="X3043" s="18" t="e">
        <v>#N/A</v>
      </c>
      <c r="Y3043" s="7" t="e">
        <v>#N/A</v>
      </c>
      <c r="Z3043" s="7">
        <f t="shared" si="377"/>
        <v>1</v>
      </c>
      <c r="AA3043" s="7">
        <f t="shared" si="378"/>
        <v>1</v>
      </c>
      <c r="AB3043" s="7" t="b">
        <f t="shared" si="379"/>
        <v>0</v>
      </c>
      <c r="AC3043" s="7" t="b">
        <f t="shared" si="380"/>
        <v>1</v>
      </c>
      <c r="AD3043" s="7" t="b">
        <f t="shared" si="381"/>
        <v>0</v>
      </c>
      <c r="AE3043" s="7" t="b">
        <f t="shared" si="382"/>
        <v>1</v>
      </c>
      <c r="AF3043" s="7" t="b">
        <f t="shared" si="383"/>
        <v>0</v>
      </c>
      <c r="AH3043" t="b">
        <f>AND(Table252102[[#This Row],[Developmental toxicity]:[Reproductive toxicity]])</f>
        <v>0</v>
      </c>
    </row>
    <row r="3044" spans="1:34" x14ac:dyDescent="0.25">
      <c r="A3044" s="3">
        <f t="shared" si="376"/>
        <v>3043</v>
      </c>
      <c r="B3044" s="86">
        <v>702</v>
      </c>
      <c r="C3044" s="18" t="s">
        <v>1408</v>
      </c>
      <c r="D3044" s="18" t="s">
        <v>5460</v>
      </c>
      <c r="E3044" s="70" t="s">
        <v>5047</v>
      </c>
      <c r="F3044" s="18" t="s">
        <v>5951</v>
      </c>
      <c r="G3044" s="18" t="s">
        <v>1409</v>
      </c>
      <c r="H3044" s="18" t="s">
        <v>6347</v>
      </c>
      <c r="I3044" s="18" t="s">
        <v>6996</v>
      </c>
      <c r="J3044" s="88" t="s">
        <v>1431</v>
      </c>
      <c r="K3044" s="80" t="e">
        <v>#N/A</v>
      </c>
      <c r="L3044" s="80">
        <v>1</v>
      </c>
      <c r="M3044" s="80" t="e">
        <v>#N/A</v>
      </c>
      <c r="N3044" s="80" t="e">
        <v>#N/A</v>
      </c>
      <c r="O3044" s="80" t="e">
        <v>#N/A</v>
      </c>
      <c r="P3044" s="80" t="e">
        <v>#N/A</v>
      </c>
      <c r="Q3044" s="80" t="e">
        <v>#N/A</v>
      </c>
      <c r="R3044" s="80" t="e">
        <v>#N/A</v>
      </c>
      <c r="S3044" s="80" t="e">
        <v>#N/A</v>
      </c>
      <c r="T3044" s="80" t="e">
        <v>#N/A</v>
      </c>
      <c r="U3044" s="7" t="e">
        <v>#N/A</v>
      </c>
      <c r="V3044" s="80" t="e">
        <v>#N/A</v>
      </c>
      <c r="W3044" s="80">
        <v>0</v>
      </c>
      <c r="X3044" s="80" t="e">
        <v>#N/A</v>
      </c>
      <c r="Y3044" s="7">
        <v>0</v>
      </c>
      <c r="Z3044" s="7">
        <f t="shared" si="377"/>
        <v>1</v>
      </c>
      <c r="AA3044" s="7">
        <f t="shared" si="378"/>
        <v>0</v>
      </c>
      <c r="AB3044" s="7" t="b">
        <f t="shared" si="379"/>
        <v>1</v>
      </c>
      <c r="AC3044" s="7" t="b">
        <f t="shared" si="380"/>
        <v>1</v>
      </c>
      <c r="AD3044" s="7" t="b">
        <f t="shared" si="381"/>
        <v>0</v>
      </c>
      <c r="AE3044" s="7" t="b">
        <f t="shared" si="382"/>
        <v>1</v>
      </c>
      <c r="AF3044" s="7" t="b">
        <f t="shared" si="383"/>
        <v>0</v>
      </c>
      <c r="AH3044" t="b">
        <f>AND(Table252102[[#This Row],[Developmental toxicity]:[Reproductive toxicity]])</f>
        <v>1</v>
      </c>
    </row>
    <row r="3045" spans="1:34" x14ac:dyDescent="0.25">
      <c r="A3045" s="3">
        <f t="shared" si="376"/>
        <v>3044</v>
      </c>
      <c r="B3045" s="86"/>
      <c r="C3045" s="18" t="s">
        <v>12661</v>
      </c>
      <c r="D3045" s="18" t="s">
        <v>12660</v>
      </c>
      <c r="E3045" s="70" t="s">
        <v>16684</v>
      </c>
      <c r="F3045" s="18" t="s">
        <v>16685</v>
      </c>
      <c r="G3045" s="18" t="s">
        <v>16686</v>
      </c>
      <c r="H3045" s="18" t="s">
        <v>12662</v>
      </c>
      <c r="I3045" s="18" t="s">
        <v>16687</v>
      </c>
      <c r="J3045" s="88"/>
      <c r="K3045" s="80" t="e">
        <v>#N/A</v>
      </c>
      <c r="L3045" s="80" t="e">
        <v>#N/A</v>
      </c>
      <c r="M3045" s="80" t="e">
        <v>#N/A</v>
      </c>
      <c r="N3045" s="80" t="e">
        <v>#N/A</v>
      </c>
      <c r="O3045" s="80" t="e">
        <v>#N/A</v>
      </c>
      <c r="P3045" s="80" t="e">
        <v>#N/A</v>
      </c>
      <c r="Q3045" s="80" t="e">
        <v>#N/A</v>
      </c>
      <c r="R3045" s="80" t="e">
        <v>#N/A</v>
      </c>
      <c r="S3045" s="80" t="e">
        <v>#N/A</v>
      </c>
      <c r="T3045" s="80" t="e">
        <v>#N/A</v>
      </c>
      <c r="U3045" s="7" t="e">
        <v>#N/A</v>
      </c>
      <c r="V3045" s="80" t="e">
        <v>#N/A</v>
      </c>
      <c r="W3045" s="18">
        <v>0</v>
      </c>
      <c r="X3045" s="18" t="e">
        <v>#N/A</v>
      </c>
      <c r="Y3045" s="7" t="e">
        <v>#N/A</v>
      </c>
      <c r="Z3045" s="7">
        <f t="shared" si="377"/>
        <v>0</v>
      </c>
      <c r="AA3045" s="7">
        <f t="shared" si="378"/>
        <v>0</v>
      </c>
      <c r="AB3045" s="7" t="b">
        <f t="shared" si="379"/>
        <v>0</v>
      </c>
      <c r="AC3045" s="7" t="b">
        <f t="shared" si="380"/>
        <v>1</v>
      </c>
      <c r="AD3045" s="7" t="b">
        <f t="shared" si="381"/>
        <v>0</v>
      </c>
      <c r="AE3045" s="7" t="b">
        <f t="shared" si="382"/>
        <v>1</v>
      </c>
      <c r="AF3045" s="7" t="b">
        <f t="shared" si="383"/>
        <v>0</v>
      </c>
      <c r="AH3045" t="b">
        <f>AND(Table252102[[#This Row],[Developmental toxicity]:[Reproductive toxicity]])</f>
        <v>0</v>
      </c>
    </row>
    <row r="3046" spans="1:34" x14ac:dyDescent="0.25">
      <c r="A3046" s="3">
        <f t="shared" si="376"/>
        <v>3045</v>
      </c>
      <c r="B3046" s="86">
        <v>13292</v>
      </c>
      <c r="C3046" s="18" t="s">
        <v>1009</v>
      </c>
      <c r="D3046" s="18" t="s">
        <v>15</v>
      </c>
      <c r="E3046" s="70" t="s">
        <v>3944</v>
      </c>
      <c r="F3046" s="18" t="s">
        <v>3781</v>
      </c>
      <c r="G3046" s="18" t="s">
        <v>16</v>
      </c>
      <c r="H3046" s="18" t="s">
        <v>16</v>
      </c>
      <c r="I3046" s="18" t="s">
        <v>4194</v>
      </c>
      <c r="J3046" s="88" t="s">
        <v>5</v>
      </c>
      <c r="K3046" s="7" t="e">
        <v>#N/A</v>
      </c>
      <c r="L3046" s="80">
        <v>1</v>
      </c>
      <c r="M3046" s="80" t="e">
        <v>#N/A</v>
      </c>
      <c r="N3046" s="80" t="e">
        <v>#N/A</v>
      </c>
      <c r="O3046" s="80" t="e">
        <v>#N/A</v>
      </c>
      <c r="P3046" s="80" t="e">
        <v>#N/A</v>
      </c>
      <c r="Q3046" s="80" t="e">
        <v>#N/A</v>
      </c>
      <c r="R3046" s="80" t="e">
        <v>#N/A</v>
      </c>
      <c r="S3046" s="80" t="e">
        <v>#N/A</v>
      </c>
      <c r="T3046" s="80" t="e">
        <v>#N/A</v>
      </c>
      <c r="U3046" s="7" t="e">
        <v>#N/A</v>
      </c>
      <c r="V3046" s="80" t="e">
        <v>#N/A</v>
      </c>
      <c r="W3046" s="80" t="e">
        <v>#N/A</v>
      </c>
      <c r="X3046" s="80" t="e">
        <v>#N/A</v>
      </c>
      <c r="Y3046" s="7" t="e">
        <v>#N/A</v>
      </c>
      <c r="Z3046" s="7">
        <f t="shared" si="377"/>
        <v>1</v>
      </c>
      <c r="AA3046" s="7">
        <f t="shared" si="378"/>
        <v>1</v>
      </c>
      <c r="AB3046" s="7" t="b">
        <f t="shared" si="379"/>
        <v>0</v>
      </c>
      <c r="AC3046" s="7" t="b">
        <f t="shared" si="380"/>
        <v>0</v>
      </c>
      <c r="AD3046" s="7" t="b">
        <f t="shared" si="381"/>
        <v>0</v>
      </c>
      <c r="AE3046" s="7" t="b">
        <f t="shared" si="382"/>
        <v>0</v>
      </c>
      <c r="AF3046" s="7" t="b">
        <f t="shared" si="383"/>
        <v>0</v>
      </c>
      <c r="AH3046" t="b">
        <f>AND(Table252102[[#This Row],[Developmental toxicity]:[Reproductive toxicity]])</f>
        <v>0</v>
      </c>
    </row>
    <row r="3047" spans="1:34" x14ac:dyDescent="0.25">
      <c r="A3047" s="3">
        <f t="shared" si="376"/>
        <v>3046</v>
      </c>
      <c r="B3047" s="86">
        <v>705</v>
      </c>
      <c r="C3047" s="18" t="s">
        <v>1411</v>
      </c>
      <c r="D3047" s="18" t="s">
        <v>3565</v>
      </c>
      <c r="E3047" s="70" t="s">
        <v>5048</v>
      </c>
      <c r="F3047" s="18" t="s">
        <v>5952</v>
      </c>
      <c r="G3047" s="18" t="s">
        <v>1412</v>
      </c>
      <c r="H3047" s="18" t="s">
        <v>6348</v>
      </c>
      <c r="I3047" s="18" t="s">
        <v>6997</v>
      </c>
      <c r="J3047" s="88" t="s">
        <v>1430</v>
      </c>
      <c r="K3047" s="80" t="e">
        <v>#N/A</v>
      </c>
      <c r="L3047" s="80">
        <v>1</v>
      </c>
      <c r="M3047" s="80" t="e">
        <v>#N/A</v>
      </c>
      <c r="N3047" s="80" t="e">
        <v>#N/A</v>
      </c>
      <c r="O3047" s="80" t="e">
        <v>#N/A</v>
      </c>
      <c r="P3047" s="80" t="e">
        <v>#N/A</v>
      </c>
      <c r="Q3047" s="80" t="e">
        <v>#N/A</v>
      </c>
      <c r="R3047" s="80" t="e">
        <v>#N/A</v>
      </c>
      <c r="S3047" s="80" t="e">
        <v>#N/A</v>
      </c>
      <c r="T3047" s="80">
        <v>0</v>
      </c>
      <c r="U3047" s="7" t="e">
        <v>#N/A</v>
      </c>
      <c r="V3047" s="80" t="e">
        <v>#N/A</v>
      </c>
      <c r="W3047" s="80" t="e">
        <v>#N/A</v>
      </c>
      <c r="X3047" s="80">
        <v>0</v>
      </c>
      <c r="Y3047" s="7">
        <v>0</v>
      </c>
      <c r="Z3047" s="7">
        <f t="shared" si="377"/>
        <v>1</v>
      </c>
      <c r="AA3047" s="7">
        <f t="shared" si="378"/>
        <v>0</v>
      </c>
      <c r="AB3047" s="7" t="b">
        <f t="shared" si="379"/>
        <v>1</v>
      </c>
      <c r="AC3047" s="7" t="b">
        <f t="shared" si="380"/>
        <v>0</v>
      </c>
      <c r="AD3047" s="7" t="b">
        <f t="shared" si="381"/>
        <v>1</v>
      </c>
      <c r="AE3047" s="7" t="b">
        <f t="shared" si="382"/>
        <v>0</v>
      </c>
      <c r="AF3047" s="7" t="b">
        <f t="shared" si="383"/>
        <v>0</v>
      </c>
      <c r="AH3047" t="b">
        <f>AND(Table252102[[#This Row],[Developmental toxicity]:[Reproductive toxicity]])</f>
        <v>0</v>
      </c>
    </row>
    <row r="3048" spans="1:34" x14ac:dyDescent="0.25">
      <c r="A3048" s="3">
        <f t="shared" si="376"/>
        <v>3047</v>
      </c>
      <c r="B3048" s="86"/>
      <c r="C3048" s="18" t="s">
        <v>12761</v>
      </c>
      <c r="D3048" s="18" t="s">
        <v>12760</v>
      </c>
      <c r="E3048" s="70" t="s">
        <v>16835</v>
      </c>
      <c r="F3048" s="18" t="s">
        <v>16836</v>
      </c>
      <c r="G3048" s="18" t="s">
        <v>12762</v>
      </c>
      <c r="H3048" s="18" t="s">
        <v>12762</v>
      </c>
      <c r="I3048" s="18" t="s">
        <v>16837</v>
      </c>
      <c r="J3048" s="88"/>
      <c r="K3048" s="80" t="e">
        <v>#N/A</v>
      </c>
      <c r="L3048" s="80" t="e">
        <v>#N/A</v>
      </c>
      <c r="M3048" s="80" t="e">
        <v>#N/A</v>
      </c>
      <c r="N3048" s="80" t="e">
        <v>#N/A</v>
      </c>
      <c r="O3048" s="80" t="e">
        <v>#N/A</v>
      </c>
      <c r="P3048" s="80" t="e">
        <v>#N/A</v>
      </c>
      <c r="Q3048" s="80" t="e">
        <v>#N/A</v>
      </c>
      <c r="R3048" s="80" t="e">
        <v>#N/A</v>
      </c>
      <c r="S3048" s="80" t="e">
        <v>#N/A</v>
      </c>
      <c r="T3048" s="80" t="e">
        <v>#N/A</v>
      </c>
      <c r="U3048" s="7" t="e">
        <v>#N/A</v>
      </c>
      <c r="V3048" s="80" t="e">
        <v>#N/A</v>
      </c>
      <c r="W3048" s="18">
        <v>0</v>
      </c>
      <c r="X3048" s="18" t="e">
        <v>#N/A</v>
      </c>
      <c r="Y3048" s="7" t="e">
        <v>#N/A</v>
      </c>
      <c r="Z3048" s="7">
        <f t="shared" si="377"/>
        <v>0</v>
      </c>
      <c r="AA3048" s="7">
        <f t="shared" si="378"/>
        <v>0</v>
      </c>
      <c r="AB3048" s="7" t="b">
        <f t="shared" si="379"/>
        <v>0</v>
      </c>
      <c r="AC3048" s="7" t="b">
        <f t="shared" si="380"/>
        <v>1</v>
      </c>
      <c r="AD3048" s="7" t="b">
        <f t="shared" si="381"/>
        <v>0</v>
      </c>
      <c r="AE3048" s="7" t="b">
        <f t="shared" si="382"/>
        <v>1</v>
      </c>
      <c r="AF3048" s="7" t="b">
        <f t="shared" si="383"/>
        <v>0</v>
      </c>
      <c r="AH3048" t="b">
        <f>AND(Table252102[[#This Row],[Developmental toxicity]:[Reproductive toxicity]])</f>
        <v>0</v>
      </c>
    </row>
    <row r="3049" spans="1:34" x14ac:dyDescent="0.25">
      <c r="A3049" s="3">
        <f t="shared" si="376"/>
        <v>3048</v>
      </c>
      <c r="B3049" s="86"/>
      <c r="C3049" s="18" t="s">
        <v>20581</v>
      </c>
      <c r="D3049" s="18" t="s">
        <v>19254</v>
      </c>
      <c r="E3049" s="70" t="s">
        <v>20336</v>
      </c>
      <c r="F3049" s="18" t="s">
        <v>19850</v>
      </c>
      <c r="G3049" s="18" t="s">
        <v>19851</v>
      </c>
      <c r="H3049" s="18" t="s">
        <v>19852</v>
      </c>
      <c r="I3049" s="18" t="s">
        <v>19853</v>
      </c>
      <c r="J3049" s="88" t="s">
        <v>20</v>
      </c>
      <c r="K3049" s="80" t="e">
        <v>#N/A</v>
      </c>
      <c r="L3049" s="80" t="e">
        <v>#N/A</v>
      </c>
      <c r="M3049" s="80" t="e">
        <v>#N/A</v>
      </c>
      <c r="N3049" s="80" t="e">
        <v>#N/A</v>
      </c>
      <c r="O3049" s="80" t="e">
        <v>#N/A</v>
      </c>
      <c r="P3049" s="80" t="e">
        <v>#N/A</v>
      </c>
      <c r="Q3049" s="80" t="e">
        <v>#N/A</v>
      </c>
      <c r="R3049" s="80" t="e">
        <v>#N/A</v>
      </c>
      <c r="S3049" s="80" t="e">
        <v>#N/A</v>
      </c>
      <c r="T3049" s="80" t="e">
        <v>#N/A</v>
      </c>
      <c r="U3049" s="7" t="e">
        <v>#N/A</v>
      </c>
      <c r="V3049" s="80" t="e">
        <v>#N/A</v>
      </c>
      <c r="W3049" s="80" t="e">
        <v>#N/A</v>
      </c>
      <c r="X3049" s="80">
        <v>1</v>
      </c>
      <c r="Y3049" s="7" t="e">
        <v>#N/A</v>
      </c>
      <c r="Z3049" s="7">
        <f t="shared" si="377"/>
        <v>1</v>
      </c>
      <c r="AA3049" s="7">
        <f t="shared" si="378"/>
        <v>1</v>
      </c>
      <c r="AB3049" s="7" t="b">
        <f t="shared" si="379"/>
        <v>1</v>
      </c>
      <c r="AC3049" s="7" t="b">
        <f t="shared" si="380"/>
        <v>0</v>
      </c>
      <c r="AD3049" s="7" t="b">
        <f t="shared" si="381"/>
        <v>0</v>
      </c>
      <c r="AE3049" s="7" t="b">
        <f t="shared" si="382"/>
        <v>0</v>
      </c>
      <c r="AF3049" s="7" t="b">
        <f t="shared" si="383"/>
        <v>0</v>
      </c>
      <c r="AH3049" t="b">
        <f>AND(Table252102[[#This Row],[Developmental toxicity]:[Reproductive toxicity]])</f>
        <v>0</v>
      </c>
    </row>
    <row r="3050" spans="1:34" x14ac:dyDescent="0.25">
      <c r="A3050" s="3">
        <f t="shared" si="376"/>
        <v>3049</v>
      </c>
      <c r="B3050" s="86">
        <v>13130</v>
      </c>
      <c r="C3050" s="17" t="s">
        <v>4124</v>
      </c>
      <c r="D3050" s="18" t="s">
        <v>65</v>
      </c>
      <c r="E3050" s="79" t="s">
        <v>3970</v>
      </c>
      <c r="F3050" s="17" t="s">
        <v>3808</v>
      </c>
      <c r="G3050" s="18" t="s">
        <v>66</v>
      </c>
      <c r="H3050" s="17" t="s">
        <v>4247</v>
      </c>
      <c r="I3050" s="17" t="s">
        <v>4248</v>
      </c>
      <c r="J3050" s="88" t="s">
        <v>20</v>
      </c>
      <c r="K3050" s="80">
        <v>1</v>
      </c>
      <c r="L3050" s="80" t="e">
        <v>#N/A</v>
      </c>
      <c r="M3050" s="18" t="e">
        <v>#N/A</v>
      </c>
      <c r="N3050" s="80" t="e">
        <v>#N/A</v>
      </c>
      <c r="O3050" s="80" t="e">
        <v>#N/A</v>
      </c>
      <c r="P3050" s="18" t="e">
        <v>#N/A</v>
      </c>
      <c r="Q3050" s="18" t="e">
        <v>#N/A</v>
      </c>
      <c r="R3050" s="80" t="e">
        <v>#N/A</v>
      </c>
      <c r="S3050" s="18" t="e">
        <v>#N/A</v>
      </c>
      <c r="T3050" s="18" t="e">
        <v>#N/A</v>
      </c>
      <c r="U3050" s="7" t="e">
        <v>#N/A</v>
      </c>
      <c r="V3050" s="80" t="e">
        <v>#N/A</v>
      </c>
      <c r="W3050" s="18" t="e">
        <v>#N/A</v>
      </c>
      <c r="X3050" s="18" t="e">
        <v>#N/A</v>
      </c>
      <c r="Y3050" s="7" t="e">
        <v>#N/A</v>
      </c>
      <c r="Z3050" s="7">
        <f t="shared" si="377"/>
        <v>1</v>
      </c>
      <c r="AA3050" s="7">
        <f t="shared" si="378"/>
        <v>1</v>
      </c>
      <c r="AB3050" s="7" t="b">
        <f t="shared" si="379"/>
        <v>1</v>
      </c>
      <c r="AC3050" s="7" t="b">
        <f t="shared" si="380"/>
        <v>0</v>
      </c>
      <c r="AD3050" s="7" t="b">
        <f t="shared" si="381"/>
        <v>0</v>
      </c>
      <c r="AE3050" s="7" t="b">
        <f t="shared" si="382"/>
        <v>1</v>
      </c>
      <c r="AF3050" s="7" t="b">
        <f t="shared" si="383"/>
        <v>0</v>
      </c>
      <c r="AH3050" t="b">
        <f>AND(Table252102[[#This Row],[Developmental toxicity]:[Reproductive toxicity]])</f>
        <v>0</v>
      </c>
    </row>
    <row r="3051" spans="1:34" x14ac:dyDescent="0.25">
      <c r="A3051" s="3">
        <f t="shared" si="376"/>
        <v>3050</v>
      </c>
      <c r="B3051" s="86"/>
      <c r="C3051" s="18" t="s">
        <v>12328</v>
      </c>
      <c r="D3051" s="18" t="s">
        <v>12327</v>
      </c>
      <c r="E3051" s="70" t="s">
        <v>16134</v>
      </c>
      <c r="F3051" s="18" t="s">
        <v>16135</v>
      </c>
      <c r="G3051" s="18" t="s">
        <v>16136</v>
      </c>
      <c r="H3051" s="18" t="s">
        <v>16136</v>
      </c>
      <c r="I3051" s="18" t="s">
        <v>16137</v>
      </c>
      <c r="J3051" s="88"/>
      <c r="K3051" s="80" t="e">
        <v>#N/A</v>
      </c>
      <c r="L3051" s="80" t="e">
        <v>#N/A</v>
      </c>
      <c r="M3051" s="80" t="e">
        <v>#N/A</v>
      </c>
      <c r="N3051" s="80" t="e">
        <v>#N/A</v>
      </c>
      <c r="O3051" s="80" t="e">
        <v>#N/A</v>
      </c>
      <c r="P3051" s="80" t="e">
        <v>#N/A</v>
      </c>
      <c r="Q3051" s="80" t="e">
        <v>#N/A</v>
      </c>
      <c r="R3051" s="80" t="e">
        <v>#N/A</v>
      </c>
      <c r="S3051" s="80" t="e">
        <v>#N/A</v>
      </c>
      <c r="T3051" s="80" t="e">
        <v>#N/A</v>
      </c>
      <c r="U3051" s="7" t="e">
        <v>#N/A</v>
      </c>
      <c r="V3051" s="80" t="e">
        <v>#N/A</v>
      </c>
      <c r="W3051" s="18">
        <v>0</v>
      </c>
      <c r="X3051" s="18" t="e">
        <v>#N/A</v>
      </c>
      <c r="Y3051" s="7" t="e">
        <v>#N/A</v>
      </c>
      <c r="Z3051" s="7">
        <f t="shared" si="377"/>
        <v>0</v>
      </c>
      <c r="AA3051" s="7">
        <f t="shared" si="378"/>
        <v>0</v>
      </c>
      <c r="AB3051" s="7" t="b">
        <f t="shared" si="379"/>
        <v>0</v>
      </c>
      <c r="AC3051" s="7" t="b">
        <f t="shared" si="380"/>
        <v>1</v>
      </c>
      <c r="AD3051" s="7" t="b">
        <f t="shared" si="381"/>
        <v>0</v>
      </c>
      <c r="AE3051" s="7" t="b">
        <f t="shared" si="382"/>
        <v>1</v>
      </c>
      <c r="AF3051" s="7" t="b">
        <f t="shared" si="383"/>
        <v>0</v>
      </c>
      <c r="AH3051" t="b">
        <f>AND(Table252102[[#This Row],[Developmental toxicity]:[Reproductive toxicity]])</f>
        <v>0</v>
      </c>
    </row>
    <row r="3052" spans="1:34" x14ac:dyDescent="0.25">
      <c r="A3052" s="3">
        <f t="shared" si="376"/>
        <v>3051</v>
      </c>
      <c r="B3052" s="86"/>
      <c r="C3052" s="17" t="s">
        <v>21082</v>
      </c>
      <c r="D3052" s="18" t="s">
        <v>20686</v>
      </c>
      <c r="E3052" s="83" t="s">
        <v>20884</v>
      </c>
      <c r="F3052" s="17" t="s">
        <v>21282</v>
      </c>
      <c r="G3052" s="17" t="s">
        <v>21283</v>
      </c>
      <c r="H3052" s="17" t="s">
        <v>21283</v>
      </c>
      <c r="I3052" s="17" t="s">
        <v>21284</v>
      </c>
      <c r="J3052" s="88"/>
      <c r="K3052" s="80" t="e">
        <v>#N/A</v>
      </c>
      <c r="L3052" s="80" t="e">
        <v>#N/A</v>
      </c>
      <c r="M3052" s="80" t="e">
        <v>#N/A</v>
      </c>
      <c r="N3052" s="80" t="e">
        <v>#N/A</v>
      </c>
      <c r="O3052" s="80" t="e">
        <v>#N/A</v>
      </c>
      <c r="P3052" s="80" t="e">
        <v>#N/A</v>
      </c>
      <c r="Q3052" s="80" t="e">
        <v>#N/A</v>
      </c>
      <c r="R3052" s="80" t="e">
        <v>#N/A</v>
      </c>
      <c r="S3052" s="80" t="e">
        <v>#N/A</v>
      </c>
      <c r="T3052" s="80" t="e">
        <v>#N/A</v>
      </c>
      <c r="U3052" s="7" t="e">
        <v>#N/A</v>
      </c>
      <c r="V3052" s="80" t="e">
        <v>#N/A</v>
      </c>
      <c r="W3052" s="80" t="e">
        <v>#N/A</v>
      </c>
      <c r="X3052" s="80" t="e">
        <v>#N/A</v>
      </c>
      <c r="Y3052" s="7">
        <v>0</v>
      </c>
      <c r="Z3052" s="7">
        <f t="shared" si="377"/>
        <v>0</v>
      </c>
      <c r="AA3052" s="7">
        <f t="shared" si="378"/>
        <v>0</v>
      </c>
      <c r="AB3052" s="7" t="b">
        <f t="shared" si="379"/>
        <v>1</v>
      </c>
      <c r="AC3052" s="7" t="b">
        <f t="shared" si="380"/>
        <v>0</v>
      </c>
      <c r="AD3052" s="7" t="b">
        <f t="shared" si="381"/>
        <v>0</v>
      </c>
      <c r="AE3052" s="7" t="b">
        <f t="shared" si="382"/>
        <v>0</v>
      </c>
      <c r="AF3052" s="7" t="b">
        <f t="shared" si="383"/>
        <v>0</v>
      </c>
      <c r="AH3052" t="b">
        <f>AND(Table252102[[#This Row],[Developmental toxicity]:[Reproductive toxicity]])</f>
        <v>0</v>
      </c>
    </row>
    <row r="3053" spans="1:34" x14ac:dyDescent="0.25">
      <c r="A3053" s="3">
        <f t="shared" si="376"/>
        <v>3052</v>
      </c>
      <c r="B3053" s="86">
        <v>191</v>
      </c>
      <c r="C3053" s="18" t="s">
        <v>621</v>
      </c>
      <c r="D3053" s="18" t="s">
        <v>5171</v>
      </c>
      <c r="E3053" s="70" t="s">
        <v>4684</v>
      </c>
      <c r="F3053" s="18" t="s">
        <v>5605</v>
      </c>
      <c r="G3053" s="18" t="s">
        <v>622</v>
      </c>
      <c r="H3053" s="18" t="s">
        <v>6088</v>
      </c>
      <c r="I3053" s="18" t="s">
        <v>6517</v>
      </c>
      <c r="J3053" s="88" t="s">
        <v>1431</v>
      </c>
      <c r="K3053" s="80" t="e">
        <v>#N/A</v>
      </c>
      <c r="L3053" s="80">
        <v>1</v>
      </c>
      <c r="M3053" s="80" t="e">
        <v>#N/A</v>
      </c>
      <c r="N3053" s="80" t="e">
        <v>#N/A</v>
      </c>
      <c r="O3053" s="80" t="e">
        <v>#N/A</v>
      </c>
      <c r="P3053" s="80" t="e">
        <v>#N/A</v>
      </c>
      <c r="Q3053" s="80" t="e">
        <v>#N/A</v>
      </c>
      <c r="R3053" s="80" t="e">
        <v>#N/A</v>
      </c>
      <c r="S3053" s="80" t="e">
        <v>#N/A</v>
      </c>
      <c r="T3053" s="80" t="e">
        <v>#N/A</v>
      </c>
      <c r="U3053" s="7" t="e">
        <v>#N/A</v>
      </c>
      <c r="V3053" s="80" t="e">
        <v>#N/A</v>
      </c>
      <c r="W3053" s="80" t="e">
        <v>#N/A</v>
      </c>
      <c r="X3053" s="80" t="e">
        <v>#N/A</v>
      </c>
      <c r="Y3053" s="7">
        <v>1</v>
      </c>
      <c r="Z3053" s="7">
        <f t="shared" si="377"/>
        <v>1</v>
      </c>
      <c r="AA3053" s="7">
        <f t="shared" si="378"/>
        <v>1</v>
      </c>
      <c r="AB3053" s="7" t="b">
        <f t="shared" si="379"/>
        <v>1</v>
      </c>
      <c r="AC3053" s="7" t="b">
        <f t="shared" si="380"/>
        <v>0</v>
      </c>
      <c r="AD3053" s="7" t="b">
        <f t="shared" si="381"/>
        <v>0</v>
      </c>
      <c r="AE3053" s="7" t="b">
        <f t="shared" si="382"/>
        <v>0</v>
      </c>
      <c r="AF3053" s="7" t="b">
        <f t="shared" si="383"/>
        <v>0</v>
      </c>
      <c r="AH3053" t="b">
        <f>AND(Table252102[[#This Row],[Developmental toxicity]:[Reproductive toxicity]])</f>
        <v>0</v>
      </c>
    </row>
    <row r="3054" spans="1:34" x14ac:dyDescent="0.25">
      <c r="A3054" s="3">
        <f t="shared" si="376"/>
        <v>3053</v>
      </c>
      <c r="B3054" s="86"/>
      <c r="C3054" s="18" t="s">
        <v>11891</v>
      </c>
      <c r="D3054" s="18" t="s">
        <v>11890</v>
      </c>
      <c r="E3054" s="70" t="s">
        <v>15490</v>
      </c>
      <c r="F3054" s="18" t="s">
        <v>15491</v>
      </c>
      <c r="G3054" s="18" t="s">
        <v>11892</v>
      </c>
      <c r="H3054" s="18" t="s">
        <v>11892</v>
      </c>
      <c r="I3054" s="18" t="s">
        <v>15492</v>
      </c>
      <c r="J3054" s="88"/>
      <c r="K3054" s="80" t="e">
        <v>#N/A</v>
      </c>
      <c r="L3054" s="80" t="e">
        <v>#N/A</v>
      </c>
      <c r="M3054" s="80" t="e">
        <v>#N/A</v>
      </c>
      <c r="N3054" s="80" t="e">
        <v>#N/A</v>
      </c>
      <c r="O3054" s="80" t="e">
        <v>#N/A</v>
      </c>
      <c r="P3054" s="80" t="e">
        <v>#N/A</v>
      </c>
      <c r="Q3054" s="80" t="e">
        <v>#N/A</v>
      </c>
      <c r="R3054" s="80" t="e">
        <v>#N/A</v>
      </c>
      <c r="S3054" s="80" t="e">
        <v>#N/A</v>
      </c>
      <c r="T3054" s="80" t="e">
        <v>#N/A</v>
      </c>
      <c r="U3054" s="7" t="e">
        <v>#N/A</v>
      </c>
      <c r="V3054" s="80" t="e">
        <v>#N/A</v>
      </c>
      <c r="W3054" s="80">
        <v>0</v>
      </c>
      <c r="X3054" s="80" t="e">
        <v>#N/A</v>
      </c>
      <c r="Y3054" s="7">
        <v>0</v>
      </c>
      <c r="Z3054" s="7">
        <f t="shared" si="377"/>
        <v>0</v>
      </c>
      <c r="AA3054" s="7">
        <f t="shared" si="378"/>
        <v>0</v>
      </c>
      <c r="AB3054" s="7" t="b">
        <f t="shared" si="379"/>
        <v>1</v>
      </c>
      <c r="AC3054" s="7" t="b">
        <f t="shared" si="380"/>
        <v>1</v>
      </c>
      <c r="AD3054" s="7" t="b">
        <f t="shared" si="381"/>
        <v>0</v>
      </c>
      <c r="AE3054" s="7" t="b">
        <f t="shared" si="382"/>
        <v>1</v>
      </c>
      <c r="AF3054" s="7" t="b">
        <f t="shared" si="383"/>
        <v>0</v>
      </c>
      <c r="AH3054" t="b">
        <f>AND(Table252102[[#This Row],[Developmental toxicity]:[Reproductive toxicity]])</f>
        <v>1</v>
      </c>
    </row>
    <row r="3055" spans="1:34" x14ac:dyDescent="0.25">
      <c r="A3055" s="3">
        <f t="shared" si="376"/>
        <v>3054</v>
      </c>
      <c r="B3055" s="86"/>
      <c r="C3055" s="18" t="s">
        <v>13368</v>
      </c>
      <c r="D3055" s="18" t="s">
        <v>13367</v>
      </c>
      <c r="E3055" s="70" t="s">
        <v>17705</v>
      </c>
      <c r="F3055" s="18" t="s">
        <v>17706</v>
      </c>
      <c r="G3055" s="18" t="s">
        <v>13369</v>
      </c>
      <c r="H3055" s="18" t="s">
        <v>13369</v>
      </c>
      <c r="I3055" s="18" t="s">
        <v>17707</v>
      </c>
      <c r="J3055" s="88"/>
      <c r="K3055" s="80" t="e">
        <v>#N/A</v>
      </c>
      <c r="L3055" s="80" t="e">
        <v>#N/A</v>
      </c>
      <c r="M3055" s="80" t="e">
        <v>#N/A</v>
      </c>
      <c r="N3055" s="80" t="e">
        <v>#N/A</v>
      </c>
      <c r="O3055" s="80" t="e">
        <v>#N/A</v>
      </c>
      <c r="P3055" s="80" t="e">
        <v>#N/A</v>
      </c>
      <c r="Q3055" s="80" t="e">
        <v>#N/A</v>
      </c>
      <c r="R3055" s="80" t="e">
        <v>#N/A</v>
      </c>
      <c r="S3055" s="80" t="e">
        <v>#N/A</v>
      </c>
      <c r="T3055" s="80" t="e">
        <v>#N/A</v>
      </c>
      <c r="U3055" s="7" t="e">
        <v>#N/A</v>
      </c>
      <c r="V3055" s="80" t="e">
        <v>#N/A</v>
      </c>
      <c r="W3055" s="18">
        <v>0</v>
      </c>
      <c r="X3055" s="18" t="e">
        <v>#N/A</v>
      </c>
      <c r="Y3055" s="7" t="e">
        <v>#N/A</v>
      </c>
      <c r="Z3055" s="7">
        <f t="shared" si="377"/>
        <v>0</v>
      </c>
      <c r="AA3055" s="7">
        <f t="shared" si="378"/>
        <v>0</v>
      </c>
      <c r="AB3055" s="7" t="b">
        <f t="shared" si="379"/>
        <v>0</v>
      </c>
      <c r="AC3055" s="7" t="b">
        <f t="shared" si="380"/>
        <v>1</v>
      </c>
      <c r="AD3055" s="7" t="b">
        <f t="shared" si="381"/>
        <v>0</v>
      </c>
      <c r="AE3055" s="7" t="b">
        <f t="shared" si="382"/>
        <v>1</v>
      </c>
      <c r="AF3055" s="7" t="b">
        <f t="shared" si="383"/>
        <v>0</v>
      </c>
      <c r="AH3055" t="b">
        <f>AND(Table252102[[#This Row],[Developmental toxicity]:[Reproductive toxicity]])</f>
        <v>0</v>
      </c>
    </row>
    <row r="3056" spans="1:34" x14ac:dyDescent="0.25">
      <c r="A3056" s="3">
        <f t="shared" si="376"/>
        <v>3055</v>
      </c>
      <c r="B3056" s="86">
        <v>360</v>
      </c>
      <c r="C3056" s="18" t="s">
        <v>868</v>
      </c>
      <c r="D3056" s="18" t="s">
        <v>5267</v>
      </c>
      <c r="E3056" s="70" t="s">
        <v>4797</v>
      </c>
      <c r="F3056" s="18" t="s">
        <v>5713</v>
      </c>
      <c r="G3056" s="18" t="s">
        <v>869</v>
      </c>
      <c r="H3056" s="18" t="s">
        <v>6173</v>
      </c>
      <c r="I3056" s="18" t="s">
        <v>6662</v>
      </c>
      <c r="J3056" s="88" t="s">
        <v>1431</v>
      </c>
      <c r="K3056" s="80" t="e">
        <v>#N/A</v>
      </c>
      <c r="L3056" s="80">
        <v>1</v>
      </c>
      <c r="M3056" s="80" t="e">
        <v>#N/A</v>
      </c>
      <c r="N3056" s="80" t="e">
        <v>#N/A</v>
      </c>
      <c r="O3056" s="80" t="e">
        <v>#N/A</v>
      </c>
      <c r="P3056" s="80" t="e">
        <v>#N/A</v>
      </c>
      <c r="Q3056" s="80" t="e">
        <v>#N/A</v>
      </c>
      <c r="R3056" s="80" t="e">
        <v>#N/A</v>
      </c>
      <c r="S3056" s="80" t="e">
        <v>#N/A</v>
      </c>
      <c r="T3056" s="80" t="e">
        <v>#N/A</v>
      </c>
      <c r="U3056" s="7" t="e">
        <v>#N/A</v>
      </c>
      <c r="V3056" s="80" t="e">
        <v>#N/A</v>
      </c>
      <c r="W3056" s="80" t="e">
        <v>#N/A</v>
      </c>
      <c r="X3056" s="80" t="e">
        <v>#N/A</v>
      </c>
      <c r="Y3056" s="7">
        <v>0</v>
      </c>
      <c r="Z3056" s="7">
        <f t="shared" si="377"/>
        <v>1</v>
      </c>
      <c r="AA3056" s="7">
        <f t="shared" si="378"/>
        <v>0</v>
      </c>
      <c r="AB3056" s="7" t="b">
        <f t="shared" si="379"/>
        <v>1</v>
      </c>
      <c r="AC3056" s="7" t="b">
        <f t="shared" si="380"/>
        <v>0</v>
      </c>
      <c r="AD3056" s="7" t="b">
        <f t="shared" si="381"/>
        <v>0</v>
      </c>
      <c r="AE3056" s="7" t="b">
        <f t="shared" si="382"/>
        <v>0</v>
      </c>
      <c r="AF3056" s="7" t="b">
        <f t="shared" si="383"/>
        <v>0</v>
      </c>
      <c r="AH3056" t="b">
        <f>AND(Table252102[[#This Row],[Developmental toxicity]:[Reproductive toxicity]])</f>
        <v>0</v>
      </c>
    </row>
    <row r="3057" spans="1:34" x14ac:dyDescent="0.25">
      <c r="A3057" s="3">
        <f t="shared" si="376"/>
        <v>3056</v>
      </c>
      <c r="B3057" s="86"/>
      <c r="C3057" s="18" t="s">
        <v>13185</v>
      </c>
      <c r="D3057" s="18" t="s">
        <v>13184</v>
      </c>
      <c r="E3057" s="70" t="s">
        <v>17473</v>
      </c>
      <c r="F3057" s="18" t="s">
        <v>17474</v>
      </c>
      <c r="G3057" s="18" t="s">
        <v>13186</v>
      </c>
      <c r="H3057" s="18" t="s">
        <v>13186</v>
      </c>
      <c r="I3057" s="18" t="s">
        <v>17475</v>
      </c>
      <c r="J3057" s="88"/>
      <c r="K3057" s="80" t="e">
        <v>#N/A</v>
      </c>
      <c r="L3057" s="80" t="e">
        <v>#N/A</v>
      </c>
      <c r="M3057" s="80" t="e">
        <v>#N/A</v>
      </c>
      <c r="N3057" s="80" t="e">
        <v>#N/A</v>
      </c>
      <c r="O3057" s="80" t="e">
        <v>#N/A</v>
      </c>
      <c r="P3057" s="80" t="e">
        <v>#N/A</v>
      </c>
      <c r="Q3057" s="80" t="e">
        <v>#N/A</v>
      </c>
      <c r="R3057" s="80" t="e">
        <v>#N/A</v>
      </c>
      <c r="S3057" s="80" t="e">
        <v>#N/A</v>
      </c>
      <c r="T3057" s="80" t="e">
        <v>#N/A</v>
      </c>
      <c r="U3057" s="7" t="e">
        <v>#N/A</v>
      </c>
      <c r="V3057" s="80" t="e">
        <v>#N/A</v>
      </c>
      <c r="W3057" s="18">
        <v>0</v>
      </c>
      <c r="X3057" s="18" t="e">
        <v>#N/A</v>
      </c>
      <c r="Y3057" s="7" t="e">
        <v>#N/A</v>
      </c>
      <c r="Z3057" s="7">
        <f t="shared" si="377"/>
        <v>0</v>
      </c>
      <c r="AA3057" s="7">
        <f t="shared" si="378"/>
        <v>0</v>
      </c>
      <c r="AB3057" s="7" t="b">
        <f t="shared" si="379"/>
        <v>0</v>
      </c>
      <c r="AC3057" s="7" t="b">
        <f t="shared" si="380"/>
        <v>1</v>
      </c>
      <c r="AD3057" s="7" t="b">
        <f t="shared" si="381"/>
        <v>0</v>
      </c>
      <c r="AE3057" s="7" t="b">
        <f t="shared" si="382"/>
        <v>1</v>
      </c>
      <c r="AF3057" s="7" t="b">
        <f t="shared" si="383"/>
        <v>0</v>
      </c>
      <c r="AH3057" t="b">
        <f>AND(Table252102[[#This Row],[Developmental toxicity]:[Reproductive toxicity]])</f>
        <v>0</v>
      </c>
    </row>
    <row r="3058" spans="1:34" x14ac:dyDescent="0.25">
      <c r="A3058" s="3">
        <f t="shared" si="376"/>
        <v>3057</v>
      </c>
      <c r="B3058" s="86"/>
      <c r="C3058" s="17" t="s">
        <v>21204</v>
      </c>
      <c r="D3058" s="18" t="s">
        <v>20808</v>
      </c>
      <c r="E3058" s="83" t="s">
        <v>21006</v>
      </c>
      <c r="F3058" s="17" t="s">
        <v>21674</v>
      </c>
      <c r="G3058" s="17" t="s">
        <v>21675</v>
      </c>
      <c r="H3058" s="17" t="s">
        <v>21675</v>
      </c>
      <c r="I3058" s="17" t="s">
        <v>21676</v>
      </c>
      <c r="J3058" s="88"/>
      <c r="K3058" s="80" t="e">
        <v>#N/A</v>
      </c>
      <c r="L3058" s="80" t="e">
        <v>#N/A</v>
      </c>
      <c r="M3058" s="80" t="e">
        <v>#N/A</v>
      </c>
      <c r="N3058" s="80" t="e">
        <v>#N/A</v>
      </c>
      <c r="O3058" s="80" t="e">
        <v>#N/A</v>
      </c>
      <c r="P3058" s="80" t="e">
        <v>#N/A</v>
      </c>
      <c r="Q3058" s="80" t="e">
        <v>#N/A</v>
      </c>
      <c r="R3058" s="80" t="e">
        <v>#N/A</v>
      </c>
      <c r="S3058" s="80" t="e">
        <v>#N/A</v>
      </c>
      <c r="T3058" s="80" t="e">
        <v>#N/A</v>
      </c>
      <c r="U3058" s="7" t="e">
        <v>#N/A</v>
      </c>
      <c r="V3058" s="80" t="e">
        <v>#N/A</v>
      </c>
      <c r="W3058" s="80" t="e">
        <v>#N/A</v>
      </c>
      <c r="X3058" s="80" t="e">
        <v>#N/A</v>
      </c>
      <c r="Y3058" s="7">
        <v>0</v>
      </c>
      <c r="Z3058" s="7">
        <f t="shared" si="377"/>
        <v>0</v>
      </c>
      <c r="AA3058" s="7">
        <f t="shared" si="378"/>
        <v>0</v>
      </c>
      <c r="AB3058" s="7" t="b">
        <f t="shared" si="379"/>
        <v>1</v>
      </c>
      <c r="AC3058" s="7" t="b">
        <f t="shared" si="380"/>
        <v>0</v>
      </c>
      <c r="AD3058" s="7" t="b">
        <f t="shared" si="381"/>
        <v>0</v>
      </c>
      <c r="AE3058" s="7" t="b">
        <f t="shared" si="382"/>
        <v>0</v>
      </c>
      <c r="AF3058" s="7" t="b">
        <f t="shared" si="383"/>
        <v>0</v>
      </c>
      <c r="AH3058" t="b">
        <f>AND(Table252102[[#This Row],[Developmental toxicity]:[Reproductive toxicity]])</f>
        <v>0</v>
      </c>
    </row>
    <row r="3059" spans="1:34" x14ac:dyDescent="0.25">
      <c r="A3059" s="3">
        <f t="shared" si="376"/>
        <v>3058</v>
      </c>
      <c r="B3059" s="86"/>
      <c r="C3059" s="17" t="s">
        <v>21140</v>
      </c>
      <c r="D3059" s="18" t="s">
        <v>20744</v>
      </c>
      <c r="E3059" s="83" t="s">
        <v>20942</v>
      </c>
      <c r="F3059" s="17" t="s">
        <v>21471</v>
      </c>
      <c r="G3059" s="17" t="s">
        <v>21472</v>
      </c>
      <c r="H3059" s="17" t="s">
        <v>21472</v>
      </c>
      <c r="I3059" s="17" t="s">
        <v>21473</v>
      </c>
      <c r="J3059" s="88"/>
      <c r="K3059" s="80" t="e">
        <v>#N/A</v>
      </c>
      <c r="L3059" s="80" t="e">
        <v>#N/A</v>
      </c>
      <c r="M3059" s="80" t="e">
        <v>#N/A</v>
      </c>
      <c r="N3059" s="80" t="e">
        <v>#N/A</v>
      </c>
      <c r="O3059" s="80" t="e">
        <v>#N/A</v>
      </c>
      <c r="P3059" s="80" t="e">
        <v>#N/A</v>
      </c>
      <c r="Q3059" s="80" t="e">
        <v>#N/A</v>
      </c>
      <c r="R3059" s="80" t="e">
        <v>#N/A</v>
      </c>
      <c r="S3059" s="80" t="e">
        <v>#N/A</v>
      </c>
      <c r="T3059" s="80" t="e">
        <v>#N/A</v>
      </c>
      <c r="U3059" s="7" t="e">
        <v>#N/A</v>
      </c>
      <c r="V3059" s="80" t="e">
        <v>#N/A</v>
      </c>
      <c r="W3059" s="80" t="e">
        <v>#N/A</v>
      </c>
      <c r="X3059" s="80" t="e">
        <v>#N/A</v>
      </c>
      <c r="Y3059" s="7">
        <v>0</v>
      </c>
      <c r="Z3059" s="7">
        <f t="shared" si="377"/>
        <v>0</v>
      </c>
      <c r="AA3059" s="7">
        <f t="shared" si="378"/>
        <v>0</v>
      </c>
      <c r="AB3059" s="7" t="b">
        <f t="shared" si="379"/>
        <v>1</v>
      </c>
      <c r="AC3059" s="7" t="b">
        <f t="shared" si="380"/>
        <v>0</v>
      </c>
      <c r="AD3059" s="7" t="b">
        <f t="shared" si="381"/>
        <v>0</v>
      </c>
      <c r="AE3059" s="7" t="b">
        <f t="shared" si="382"/>
        <v>0</v>
      </c>
      <c r="AF3059" s="7" t="b">
        <f t="shared" si="383"/>
        <v>0</v>
      </c>
      <c r="AH3059" t="b">
        <f>AND(Table252102[[#This Row],[Developmental toxicity]:[Reproductive toxicity]])</f>
        <v>0</v>
      </c>
    </row>
    <row r="3060" spans="1:34" x14ac:dyDescent="0.25">
      <c r="A3060" s="3">
        <f t="shared" si="376"/>
        <v>3059</v>
      </c>
      <c r="B3060" s="86"/>
      <c r="C3060" s="18" t="s">
        <v>13212</v>
      </c>
      <c r="D3060" s="18" t="s">
        <v>17983</v>
      </c>
      <c r="E3060" s="70" t="s">
        <v>18154</v>
      </c>
      <c r="F3060" s="18" t="s">
        <v>18072</v>
      </c>
      <c r="G3060" s="18" t="s">
        <v>18330</v>
      </c>
      <c r="H3060" s="18" t="s">
        <v>13213</v>
      </c>
      <c r="I3060" s="18" t="s">
        <v>18331</v>
      </c>
      <c r="J3060" s="88"/>
      <c r="K3060" s="80" t="e">
        <v>#N/A</v>
      </c>
      <c r="L3060" s="80" t="e">
        <v>#N/A</v>
      </c>
      <c r="M3060" s="80" t="e">
        <v>#N/A</v>
      </c>
      <c r="N3060" s="80" t="e">
        <v>#N/A</v>
      </c>
      <c r="O3060" s="80" t="e">
        <v>#N/A</v>
      </c>
      <c r="P3060" s="80" t="e">
        <v>#N/A</v>
      </c>
      <c r="Q3060" s="80" t="e">
        <v>#N/A</v>
      </c>
      <c r="R3060" s="80" t="e">
        <v>#N/A</v>
      </c>
      <c r="S3060" s="80" t="e">
        <v>#N/A</v>
      </c>
      <c r="T3060" s="80" t="e">
        <v>#N/A</v>
      </c>
      <c r="U3060" s="7" t="e">
        <v>#N/A</v>
      </c>
      <c r="V3060" s="80" t="e">
        <v>#N/A</v>
      </c>
      <c r="W3060" s="18">
        <v>0</v>
      </c>
      <c r="X3060" s="18" t="e">
        <v>#N/A</v>
      </c>
      <c r="Y3060" s="7" t="e">
        <v>#N/A</v>
      </c>
      <c r="Z3060" s="7">
        <f t="shared" si="377"/>
        <v>0</v>
      </c>
      <c r="AA3060" s="7">
        <f t="shared" si="378"/>
        <v>0</v>
      </c>
      <c r="AB3060" s="7" t="b">
        <f t="shared" si="379"/>
        <v>0</v>
      </c>
      <c r="AC3060" s="7" t="b">
        <f t="shared" si="380"/>
        <v>1</v>
      </c>
      <c r="AD3060" s="7" t="b">
        <f t="shared" si="381"/>
        <v>0</v>
      </c>
      <c r="AE3060" s="7" t="b">
        <f t="shared" si="382"/>
        <v>1</v>
      </c>
      <c r="AF3060" s="7" t="b">
        <f t="shared" si="383"/>
        <v>0</v>
      </c>
      <c r="AH3060" t="b">
        <f>AND(Table252102[[#This Row],[Developmental toxicity]:[Reproductive toxicity]])</f>
        <v>0</v>
      </c>
    </row>
    <row r="3061" spans="1:34" x14ac:dyDescent="0.25">
      <c r="A3061" s="3">
        <f t="shared" si="376"/>
        <v>3060</v>
      </c>
      <c r="B3061" s="86"/>
      <c r="C3061" s="18" t="s">
        <v>12055</v>
      </c>
      <c r="D3061" s="18" t="s">
        <v>12054</v>
      </c>
      <c r="E3061" s="70" t="s">
        <v>15725</v>
      </c>
      <c r="F3061" s="18" t="s">
        <v>15726</v>
      </c>
      <c r="G3061" s="18" t="s">
        <v>12056</v>
      </c>
      <c r="H3061" s="18" t="s">
        <v>12056</v>
      </c>
      <c r="I3061" s="18" t="s">
        <v>15727</v>
      </c>
      <c r="J3061" s="88"/>
      <c r="K3061" s="80" t="e">
        <v>#N/A</v>
      </c>
      <c r="L3061" s="80" t="e">
        <v>#N/A</v>
      </c>
      <c r="M3061" s="80" t="e">
        <v>#N/A</v>
      </c>
      <c r="N3061" s="80" t="e">
        <v>#N/A</v>
      </c>
      <c r="O3061" s="80" t="e">
        <v>#N/A</v>
      </c>
      <c r="P3061" s="80" t="e">
        <v>#N/A</v>
      </c>
      <c r="Q3061" s="80" t="e">
        <v>#N/A</v>
      </c>
      <c r="R3061" s="80" t="e">
        <v>#N/A</v>
      </c>
      <c r="S3061" s="80" t="e">
        <v>#N/A</v>
      </c>
      <c r="T3061" s="80" t="e">
        <v>#N/A</v>
      </c>
      <c r="U3061" s="7" t="e">
        <v>#N/A</v>
      </c>
      <c r="V3061" s="80" t="e">
        <v>#N/A</v>
      </c>
      <c r="W3061" s="18">
        <v>0</v>
      </c>
      <c r="X3061" s="18" t="e">
        <v>#N/A</v>
      </c>
      <c r="Y3061" s="7" t="e">
        <v>#N/A</v>
      </c>
      <c r="Z3061" s="7">
        <f t="shared" si="377"/>
        <v>0</v>
      </c>
      <c r="AA3061" s="7">
        <f t="shared" si="378"/>
        <v>0</v>
      </c>
      <c r="AB3061" s="7" t="b">
        <f t="shared" si="379"/>
        <v>0</v>
      </c>
      <c r="AC3061" s="7" t="b">
        <f t="shared" si="380"/>
        <v>1</v>
      </c>
      <c r="AD3061" s="7" t="b">
        <f t="shared" si="381"/>
        <v>0</v>
      </c>
      <c r="AE3061" s="7" t="b">
        <f t="shared" si="382"/>
        <v>1</v>
      </c>
      <c r="AF3061" s="7" t="b">
        <f t="shared" si="383"/>
        <v>0</v>
      </c>
      <c r="AH3061" t="b">
        <f>AND(Table252102[[#This Row],[Developmental toxicity]:[Reproductive toxicity]])</f>
        <v>0</v>
      </c>
    </row>
    <row r="3062" spans="1:34" x14ac:dyDescent="0.25">
      <c r="A3062" s="3">
        <f t="shared" si="376"/>
        <v>3061</v>
      </c>
      <c r="B3062" s="86"/>
      <c r="C3062" s="18" t="s">
        <v>11897</v>
      </c>
      <c r="D3062" s="18" t="s">
        <v>11896</v>
      </c>
      <c r="E3062" s="70" t="s">
        <v>15496</v>
      </c>
      <c r="F3062" s="18" t="s">
        <v>15497</v>
      </c>
      <c r="G3062" s="18" t="s">
        <v>15498</v>
      </c>
      <c r="H3062" s="18" t="s">
        <v>15498</v>
      </c>
      <c r="I3062" s="18" t="s">
        <v>15499</v>
      </c>
      <c r="J3062" s="88"/>
      <c r="K3062" s="80" t="e">
        <v>#N/A</v>
      </c>
      <c r="L3062" s="80" t="e">
        <v>#N/A</v>
      </c>
      <c r="M3062" s="80" t="e">
        <v>#N/A</v>
      </c>
      <c r="N3062" s="80" t="e">
        <v>#N/A</v>
      </c>
      <c r="O3062" s="80" t="e">
        <v>#N/A</v>
      </c>
      <c r="P3062" s="80" t="e">
        <v>#N/A</v>
      </c>
      <c r="Q3062" s="80" t="e">
        <v>#N/A</v>
      </c>
      <c r="R3062" s="80" t="e">
        <v>#N/A</v>
      </c>
      <c r="S3062" s="80" t="e">
        <v>#N/A</v>
      </c>
      <c r="T3062" s="80" t="e">
        <v>#N/A</v>
      </c>
      <c r="U3062" s="7" t="e">
        <v>#N/A</v>
      </c>
      <c r="V3062" s="80" t="e">
        <v>#N/A</v>
      </c>
      <c r="W3062" s="18">
        <v>0</v>
      </c>
      <c r="X3062" s="18" t="e">
        <v>#N/A</v>
      </c>
      <c r="Y3062" s="7" t="e">
        <v>#N/A</v>
      </c>
      <c r="Z3062" s="7">
        <f t="shared" si="377"/>
        <v>0</v>
      </c>
      <c r="AA3062" s="7">
        <f t="shared" si="378"/>
        <v>0</v>
      </c>
      <c r="AB3062" s="7" t="b">
        <f t="shared" si="379"/>
        <v>0</v>
      </c>
      <c r="AC3062" s="7" t="b">
        <f t="shared" si="380"/>
        <v>1</v>
      </c>
      <c r="AD3062" s="7" t="b">
        <f t="shared" si="381"/>
        <v>0</v>
      </c>
      <c r="AE3062" s="7" t="b">
        <f t="shared" si="382"/>
        <v>1</v>
      </c>
      <c r="AF3062" s="7" t="b">
        <f t="shared" si="383"/>
        <v>0</v>
      </c>
      <c r="AH3062" t="b">
        <f>AND(Table252102[[#This Row],[Developmental toxicity]:[Reproductive toxicity]])</f>
        <v>0</v>
      </c>
    </row>
    <row r="3063" spans="1:34" x14ac:dyDescent="0.25">
      <c r="A3063" s="3">
        <f t="shared" si="376"/>
        <v>3062</v>
      </c>
      <c r="B3063" s="86"/>
      <c r="C3063" s="18" t="s">
        <v>13071</v>
      </c>
      <c r="D3063" s="18" t="s">
        <v>13070</v>
      </c>
      <c r="E3063" s="70" t="s">
        <v>17305</v>
      </c>
      <c r="F3063" s="18" t="s">
        <v>17306</v>
      </c>
      <c r="G3063" s="18" t="s">
        <v>13072</v>
      </c>
      <c r="H3063" s="18" t="s">
        <v>13072</v>
      </c>
      <c r="I3063" s="18" t="s">
        <v>17307</v>
      </c>
      <c r="J3063" s="88"/>
      <c r="K3063" s="80" t="e">
        <v>#N/A</v>
      </c>
      <c r="L3063" s="80" t="e">
        <v>#N/A</v>
      </c>
      <c r="M3063" s="80" t="e">
        <v>#N/A</v>
      </c>
      <c r="N3063" s="80" t="e">
        <v>#N/A</v>
      </c>
      <c r="O3063" s="80" t="e">
        <v>#N/A</v>
      </c>
      <c r="P3063" s="80" t="e">
        <v>#N/A</v>
      </c>
      <c r="Q3063" s="80" t="e">
        <v>#N/A</v>
      </c>
      <c r="R3063" s="80" t="e">
        <v>#N/A</v>
      </c>
      <c r="S3063" s="80" t="e">
        <v>#N/A</v>
      </c>
      <c r="T3063" s="80" t="e">
        <v>#N/A</v>
      </c>
      <c r="U3063" s="7" t="e">
        <v>#N/A</v>
      </c>
      <c r="V3063" s="80" t="e">
        <v>#N/A</v>
      </c>
      <c r="W3063" s="18">
        <v>0</v>
      </c>
      <c r="X3063" s="18" t="e">
        <v>#N/A</v>
      </c>
      <c r="Y3063" s="7" t="e">
        <v>#N/A</v>
      </c>
      <c r="Z3063" s="7">
        <f t="shared" si="377"/>
        <v>0</v>
      </c>
      <c r="AA3063" s="7">
        <f t="shared" si="378"/>
        <v>0</v>
      </c>
      <c r="AB3063" s="7" t="b">
        <f t="shared" si="379"/>
        <v>0</v>
      </c>
      <c r="AC3063" s="7" t="b">
        <f t="shared" si="380"/>
        <v>1</v>
      </c>
      <c r="AD3063" s="7" t="b">
        <f t="shared" si="381"/>
        <v>0</v>
      </c>
      <c r="AE3063" s="7" t="b">
        <f t="shared" si="382"/>
        <v>1</v>
      </c>
      <c r="AF3063" s="7" t="b">
        <f t="shared" si="383"/>
        <v>0</v>
      </c>
      <c r="AH3063" t="b">
        <f>AND(Table252102[[#This Row],[Developmental toxicity]:[Reproductive toxicity]])</f>
        <v>0</v>
      </c>
    </row>
    <row r="3064" spans="1:34" x14ac:dyDescent="0.25">
      <c r="A3064" s="3">
        <f t="shared" ref="A3064:A3127" si="384">ROW(A3063)</f>
        <v>3063</v>
      </c>
      <c r="B3064" s="86">
        <v>682</v>
      </c>
      <c r="C3064" s="18" t="s">
        <v>1370</v>
      </c>
      <c r="D3064" s="18" t="s">
        <v>5449</v>
      </c>
      <c r="E3064" s="70" t="s">
        <v>5028</v>
      </c>
      <c r="F3064" s="18" t="s">
        <v>5934</v>
      </c>
      <c r="G3064" s="18" t="s">
        <v>1371</v>
      </c>
      <c r="H3064" s="18" t="s">
        <v>6975</v>
      </c>
      <c r="I3064" s="18" t="s">
        <v>6976</v>
      </c>
      <c r="J3064" s="88" t="s">
        <v>1431</v>
      </c>
      <c r="K3064" s="80" t="e">
        <v>#N/A</v>
      </c>
      <c r="L3064" s="80">
        <v>1</v>
      </c>
      <c r="M3064" s="80" t="e">
        <v>#N/A</v>
      </c>
      <c r="N3064" s="80" t="e">
        <v>#N/A</v>
      </c>
      <c r="O3064" s="80" t="e">
        <v>#N/A</v>
      </c>
      <c r="P3064" s="80" t="e">
        <v>#N/A</v>
      </c>
      <c r="Q3064" s="80" t="e">
        <v>#N/A</v>
      </c>
      <c r="R3064" s="80" t="e">
        <v>#N/A</v>
      </c>
      <c r="S3064" s="80" t="e">
        <v>#N/A</v>
      </c>
      <c r="T3064" s="80" t="e">
        <v>#N/A</v>
      </c>
      <c r="U3064" s="7" t="e">
        <v>#N/A</v>
      </c>
      <c r="V3064" s="80" t="e">
        <v>#N/A</v>
      </c>
      <c r="W3064" s="80" t="e">
        <v>#N/A</v>
      </c>
      <c r="X3064" s="80" t="e">
        <v>#N/A</v>
      </c>
      <c r="Y3064" s="7">
        <v>1</v>
      </c>
      <c r="Z3064" s="7">
        <f t="shared" ref="Z3064:Z3127" si="385">IF(COUNTIF(K3064:Y3064,1)&gt;0,1,0)</f>
        <v>1</v>
      </c>
      <c r="AA3064" s="7">
        <f t="shared" ref="AA3064:AA3127" si="386">IF(COUNTIF(K3064:Y3064,1)&gt;COUNTIF(K3064:Y3064,0),1,0)</f>
        <v>1</v>
      </c>
      <c r="AB3064" s="7" t="b">
        <f t="shared" ref="AB3064:AB3127" si="387">OR(IF(COUNT(K3064)&gt;0,TRUE,FALSE),IF(COUNT(M3064)&gt;0,TRUE,FALSE),IF(COUNT(T3064:V3064)&gt;0,TRUE,FALSE),IF(COUNT(X3064:Y3064)&gt;0,TRUE,FALSE))</f>
        <v>1</v>
      </c>
      <c r="AC3064" s="7" t="b">
        <f t="shared" ref="AC3064:AC3127" si="388">OR(IF(COUNT(N3064:S3064)&gt;0,TRUE,FALSE),IF(COUNT(W3064)&gt;0,TRUE,FALSE))</f>
        <v>0</v>
      </c>
      <c r="AD3064" s="7" t="b">
        <f t="shared" ref="AD3064:AD3127" si="389">OR(IF(COUNT(T3064:V3064)&gt;0,TRUE,FALSE),IF(COUNT(P3064:S3064)&gt;0,TRUE,FALSE))</f>
        <v>0</v>
      </c>
      <c r="AE3064" s="7" t="b">
        <f t="shared" ref="AE3064:AE3127" si="390">OR(IF(COUNT(K3064)&gt;0,TRUE,FALSE),,IF(COUNT(W3064)&gt;0,TRUE,FALSE),IF(COUNT(M3064:O3064)&gt;0,TRUE,FALSE))</f>
        <v>0</v>
      </c>
      <c r="AF3064" s="7" t="b">
        <f t="shared" ref="AF3064:AF3127" si="391">OR(IF(COUNT(U3064:V3064)&gt;0,TRUE,FALSE),IF(COUNT(M3064)&gt;0,TRUE,FALSE),IF(COUNT(N3064:S3064)&gt;0,TRUE,FALSE))</f>
        <v>0</v>
      </c>
      <c r="AH3064" t="b">
        <f>AND(Table252102[[#This Row],[Developmental toxicity]:[Reproductive toxicity]])</f>
        <v>0</v>
      </c>
    </row>
    <row r="3065" spans="1:34" x14ac:dyDescent="0.25">
      <c r="A3065" s="3">
        <f t="shared" si="384"/>
        <v>3064</v>
      </c>
      <c r="B3065" s="86" t="s">
        <v>1440</v>
      </c>
      <c r="C3065" s="18" t="s">
        <v>2293</v>
      </c>
      <c r="D3065" s="18" t="s">
        <v>3208</v>
      </c>
      <c r="E3065" s="79" t="s">
        <v>7571</v>
      </c>
      <c r="F3065" s="17" t="s">
        <v>8418</v>
      </c>
      <c r="G3065" s="17" t="s">
        <v>9667</v>
      </c>
      <c r="H3065" s="17" t="s">
        <v>9667</v>
      </c>
      <c r="I3065" s="17" t="s">
        <v>9668</v>
      </c>
      <c r="J3065" s="88"/>
      <c r="K3065" s="80" t="e">
        <v>#N/A</v>
      </c>
      <c r="L3065" s="80" t="e">
        <v>#N/A</v>
      </c>
      <c r="M3065" s="80" t="e">
        <v>#N/A</v>
      </c>
      <c r="N3065" s="80" t="e">
        <v>#N/A</v>
      </c>
      <c r="O3065" s="80" t="e">
        <v>#N/A</v>
      </c>
      <c r="P3065" s="80" t="e">
        <v>#N/A</v>
      </c>
      <c r="Q3065" s="80" t="e">
        <v>#N/A</v>
      </c>
      <c r="R3065" s="80" t="e">
        <v>#N/A</v>
      </c>
      <c r="S3065" s="80" t="e">
        <v>#N/A</v>
      </c>
      <c r="T3065" s="80">
        <v>0</v>
      </c>
      <c r="U3065" s="7" t="e">
        <v>#N/A</v>
      </c>
      <c r="V3065" s="80" t="e">
        <v>#N/A</v>
      </c>
      <c r="W3065" s="80" t="e">
        <v>#N/A</v>
      </c>
      <c r="X3065" s="80" t="e">
        <v>#N/A</v>
      </c>
      <c r="Y3065" s="7" t="e">
        <v>#N/A</v>
      </c>
      <c r="Z3065" s="7">
        <f t="shared" si="385"/>
        <v>0</v>
      </c>
      <c r="AA3065" s="7">
        <f t="shared" si="386"/>
        <v>0</v>
      </c>
      <c r="AB3065" s="7" t="b">
        <f t="shared" si="387"/>
        <v>1</v>
      </c>
      <c r="AC3065" s="7" t="b">
        <f t="shared" si="388"/>
        <v>0</v>
      </c>
      <c r="AD3065" s="7" t="b">
        <f t="shared" si="389"/>
        <v>1</v>
      </c>
      <c r="AE3065" s="7" t="b">
        <f t="shared" si="390"/>
        <v>0</v>
      </c>
      <c r="AF3065" s="7" t="b">
        <f t="shared" si="391"/>
        <v>0</v>
      </c>
      <c r="AH3065" t="b">
        <f>AND(Table252102[[#This Row],[Developmental toxicity]:[Reproductive toxicity]])</f>
        <v>0</v>
      </c>
    </row>
    <row r="3066" spans="1:34" x14ac:dyDescent="0.25">
      <c r="A3066" s="3">
        <f t="shared" si="384"/>
        <v>3065</v>
      </c>
      <c r="B3066" s="86"/>
      <c r="C3066" s="17" t="s">
        <v>21191</v>
      </c>
      <c r="D3066" s="18" t="s">
        <v>20795</v>
      </c>
      <c r="E3066" s="83" t="s">
        <v>20993</v>
      </c>
      <c r="F3066" s="17" t="s">
        <v>21635</v>
      </c>
      <c r="G3066" s="17" t="s">
        <v>21636</v>
      </c>
      <c r="H3066" s="17" t="s">
        <v>21636</v>
      </c>
      <c r="I3066" s="17" t="s">
        <v>21637</v>
      </c>
      <c r="J3066" s="88"/>
      <c r="K3066" s="80" t="e">
        <v>#N/A</v>
      </c>
      <c r="L3066" s="80" t="e">
        <v>#N/A</v>
      </c>
      <c r="M3066" s="80" t="e">
        <v>#N/A</v>
      </c>
      <c r="N3066" s="80" t="e">
        <v>#N/A</v>
      </c>
      <c r="O3066" s="80" t="e">
        <v>#N/A</v>
      </c>
      <c r="P3066" s="80" t="e">
        <v>#N/A</v>
      </c>
      <c r="Q3066" s="80" t="e">
        <v>#N/A</v>
      </c>
      <c r="R3066" s="80" t="e">
        <v>#N/A</v>
      </c>
      <c r="S3066" s="80" t="e">
        <v>#N/A</v>
      </c>
      <c r="T3066" s="80" t="e">
        <v>#N/A</v>
      </c>
      <c r="U3066" s="7" t="e">
        <v>#N/A</v>
      </c>
      <c r="V3066" s="80" t="e">
        <v>#N/A</v>
      </c>
      <c r="W3066" s="80" t="e">
        <v>#N/A</v>
      </c>
      <c r="X3066" s="80" t="e">
        <v>#N/A</v>
      </c>
      <c r="Y3066" s="7">
        <v>0</v>
      </c>
      <c r="Z3066" s="7">
        <f t="shared" si="385"/>
        <v>0</v>
      </c>
      <c r="AA3066" s="7">
        <f t="shared" si="386"/>
        <v>0</v>
      </c>
      <c r="AB3066" s="7" t="b">
        <f t="shared" si="387"/>
        <v>1</v>
      </c>
      <c r="AC3066" s="7" t="b">
        <f t="shared" si="388"/>
        <v>0</v>
      </c>
      <c r="AD3066" s="7" t="b">
        <f t="shared" si="389"/>
        <v>0</v>
      </c>
      <c r="AE3066" s="7" t="b">
        <f t="shared" si="390"/>
        <v>0</v>
      </c>
      <c r="AF3066" s="7" t="b">
        <f t="shared" si="391"/>
        <v>0</v>
      </c>
      <c r="AH3066" t="b">
        <f>AND(Table252102[[#This Row],[Developmental toxicity]:[Reproductive toxicity]])</f>
        <v>0</v>
      </c>
    </row>
    <row r="3067" spans="1:34" x14ac:dyDescent="0.25">
      <c r="A3067" s="3">
        <f t="shared" si="384"/>
        <v>3066</v>
      </c>
      <c r="B3067" s="86"/>
      <c r="C3067" s="17" t="s">
        <v>21081</v>
      </c>
      <c r="D3067" s="18" t="s">
        <v>20685</v>
      </c>
      <c r="E3067" s="83" t="s">
        <v>20883</v>
      </c>
      <c r="F3067" s="17" t="s">
        <v>21279</v>
      </c>
      <c r="G3067" s="17" t="s">
        <v>21280</v>
      </c>
      <c r="H3067" s="17" t="s">
        <v>21280</v>
      </c>
      <c r="I3067" s="17" t="s">
        <v>21281</v>
      </c>
      <c r="J3067" s="88"/>
      <c r="K3067" s="80" t="e">
        <v>#N/A</v>
      </c>
      <c r="L3067" s="80" t="e">
        <v>#N/A</v>
      </c>
      <c r="M3067" s="80" t="e">
        <v>#N/A</v>
      </c>
      <c r="N3067" s="80" t="e">
        <v>#N/A</v>
      </c>
      <c r="O3067" s="80" t="e">
        <v>#N/A</v>
      </c>
      <c r="P3067" s="80" t="e">
        <v>#N/A</v>
      </c>
      <c r="Q3067" s="80" t="e">
        <v>#N/A</v>
      </c>
      <c r="R3067" s="80" t="e">
        <v>#N/A</v>
      </c>
      <c r="S3067" s="80" t="e">
        <v>#N/A</v>
      </c>
      <c r="T3067" s="80" t="e">
        <v>#N/A</v>
      </c>
      <c r="U3067" s="7" t="e">
        <v>#N/A</v>
      </c>
      <c r="V3067" s="80" t="e">
        <v>#N/A</v>
      </c>
      <c r="W3067" s="80" t="e">
        <v>#N/A</v>
      </c>
      <c r="X3067" s="80" t="e">
        <v>#N/A</v>
      </c>
      <c r="Y3067" s="7">
        <v>0</v>
      </c>
      <c r="Z3067" s="7">
        <f t="shared" si="385"/>
        <v>0</v>
      </c>
      <c r="AA3067" s="7">
        <f t="shared" si="386"/>
        <v>0</v>
      </c>
      <c r="AB3067" s="7" t="b">
        <f t="shared" si="387"/>
        <v>1</v>
      </c>
      <c r="AC3067" s="7" t="b">
        <f t="shared" si="388"/>
        <v>0</v>
      </c>
      <c r="AD3067" s="7" t="b">
        <f t="shared" si="389"/>
        <v>0</v>
      </c>
      <c r="AE3067" s="7" t="b">
        <f t="shared" si="390"/>
        <v>0</v>
      </c>
      <c r="AF3067" s="7" t="b">
        <f t="shared" si="391"/>
        <v>0</v>
      </c>
      <c r="AH3067" t="b">
        <f>AND(Table252102[[#This Row],[Developmental toxicity]:[Reproductive toxicity]])</f>
        <v>0</v>
      </c>
    </row>
    <row r="3068" spans="1:34" x14ac:dyDescent="0.25">
      <c r="A3068" s="3">
        <f t="shared" si="384"/>
        <v>3067</v>
      </c>
      <c r="B3068" s="86"/>
      <c r="C3068" s="18" t="s">
        <v>12075</v>
      </c>
      <c r="D3068" s="18" t="s">
        <v>12074</v>
      </c>
      <c r="E3068" s="70" t="s">
        <v>15748</v>
      </c>
      <c r="F3068" s="18" t="s">
        <v>15749</v>
      </c>
      <c r="G3068" s="18" t="s">
        <v>15750</v>
      </c>
      <c r="H3068" s="18" t="s">
        <v>15750</v>
      </c>
      <c r="I3068" s="18" t="s">
        <v>15751</v>
      </c>
      <c r="J3068" s="88"/>
      <c r="K3068" s="80" t="e">
        <v>#N/A</v>
      </c>
      <c r="L3068" s="80" t="e">
        <v>#N/A</v>
      </c>
      <c r="M3068" s="80" t="e">
        <v>#N/A</v>
      </c>
      <c r="N3068" s="80" t="e">
        <v>#N/A</v>
      </c>
      <c r="O3068" s="80" t="e">
        <v>#N/A</v>
      </c>
      <c r="P3068" s="80" t="e">
        <v>#N/A</v>
      </c>
      <c r="Q3068" s="80" t="e">
        <v>#N/A</v>
      </c>
      <c r="R3068" s="80" t="e">
        <v>#N/A</v>
      </c>
      <c r="S3068" s="80" t="e">
        <v>#N/A</v>
      </c>
      <c r="T3068" s="80" t="e">
        <v>#N/A</v>
      </c>
      <c r="U3068" s="7" t="e">
        <v>#N/A</v>
      </c>
      <c r="V3068" s="80" t="e">
        <v>#N/A</v>
      </c>
      <c r="W3068" s="80">
        <v>0</v>
      </c>
      <c r="X3068" s="80" t="e">
        <v>#N/A</v>
      </c>
      <c r="Y3068" s="7">
        <v>0</v>
      </c>
      <c r="Z3068" s="7">
        <f t="shared" si="385"/>
        <v>0</v>
      </c>
      <c r="AA3068" s="7">
        <f t="shared" si="386"/>
        <v>0</v>
      </c>
      <c r="AB3068" s="7" t="b">
        <f t="shared" si="387"/>
        <v>1</v>
      </c>
      <c r="AC3068" s="7" t="b">
        <f t="shared" si="388"/>
        <v>1</v>
      </c>
      <c r="AD3068" s="7" t="b">
        <f t="shared" si="389"/>
        <v>0</v>
      </c>
      <c r="AE3068" s="7" t="b">
        <f t="shared" si="390"/>
        <v>1</v>
      </c>
      <c r="AF3068" s="7" t="b">
        <f t="shared" si="391"/>
        <v>0</v>
      </c>
      <c r="AH3068" t="b">
        <f>AND(Table252102[[#This Row],[Developmental toxicity]:[Reproductive toxicity]])</f>
        <v>1</v>
      </c>
    </row>
    <row r="3069" spans="1:34" x14ac:dyDescent="0.25">
      <c r="A3069" s="3">
        <f t="shared" si="384"/>
        <v>3068</v>
      </c>
      <c r="B3069" s="86"/>
      <c r="C3069" s="18" t="s">
        <v>13215</v>
      </c>
      <c r="D3069" s="18" t="s">
        <v>13214</v>
      </c>
      <c r="E3069" s="70" t="s">
        <v>17513</v>
      </c>
      <c r="F3069" s="18" t="s">
        <v>17514</v>
      </c>
      <c r="G3069" s="18" t="s">
        <v>17515</v>
      </c>
      <c r="H3069" s="18" t="s">
        <v>17515</v>
      </c>
      <c r="I3069" s="18" t="s">
        <v>17516</v>
      </c>
      <c r="J3069" s="88"/>
      <c r="K3069" s="80" t="e">
        <v>#N/A</v>
      </c>
      <c r="L3069" s="80" t="e">
        <v>#N/A</v>
      </c>
      <c r="M3069" s="80" t="e">
        <v>#N/A</v>
      </c>
      <c r="N3069" s="80" t="e">
        <v>#N/A</v>
      </c>
      <c r="O3069" s="80" t="e">
        <v>#N/A</v>
      </c>
      <c r="P3069" s="80" t="e">
        <v>#N/A</v>
      </c>
      <c r="Q3069" s="80" t="e">
        <v>#N/A</v>
      </c>
      <c r="R3069" s="80" t="e">
        <v>#N/A</v>
      </c>
      <c r="S3069" s="80" t="e">
        <v>#N/A</v>
      </c>
      <c r="T3069" s="80" t="e">
        <v>#N/A</v>
      </c>
      <c r="U3069" s="7" t="e">
        <v>#N/A</v>
      </c>
      <c r="V3069" s="80" t="e">
        <v>#N/A</v>
      </c>
      <c r="W3069" s="18">
        <v>0</v>
      </c>
      <c r="X3069" s="18" t="e">
        <v>#N/A</v>
      </c>
      <c r="Y3069" s="7" t="e">
        <v>#N/A</v>
      </c>
      <c r="Z3069" s="7">
        <f t="shared" si="385"/>
        <v>0</v>
      </c>
      <c r="AA3069" s="7">
        <f t="shared" si="386"/>
        <v>0</v>
      </c>
      <c r="AB3069" s="7" t="b">
        <f t="shared" si="387"/>
        <v>0</v>
      </c>
      <c r="AC3069" s="7" t="b">
        <f t="shared" si="388"/>
        <v>1</v>
      </c>
      <c r="AD3069" s="7" t="b">
        <f t="shared" si="389"/>
        <v>0</v>
      </c>
      <c r="AE3069" s="7" t="b">
        <f t="shared" si="390"/>
        <v>1</v>
      </c>
      <c r="AF3069" s="7" t="b">
        <f t="shared" si="391"/>
        <v>0</v>
      </c>
      <c r="AH3069" t="b">
        <f>AND(Table252102[[#This Row],[Developmental toxicity]:[Reproductive toxicity]])</f>
        <v>0</v>
      </c>
    </row>
    <row r="3070" spans="1:34" x14ac:dyDescent="0.25">
      <c r="A3070" s="3">
        <f t="shared" si="384"/>
        <v>3069</v>
      </c>
      <c r="B3070" s="86">
        <v>683</v>
      </c>
      <c r="C3070" s="18" t="s">
        <v>1372</v>
      </c>
      <c r="D3070" s="17" t="s">
        <v>5450</v>
      </c>
      <c r="E3070" s="79" t="s">
        <v>5029</v>
      </c>
      <c r="F3070" s="17" t="s">
        <v>5935</v>
      </c>
      <c r="G3070" s="18" t="s">
        <v>1373</v>
      </c>
      <c r="H3070" s="17" t="s">
        <v>6332</v>
      </c>
      <c r="I3070" s="17" t="s">
        <v>6977</v>
      </c>
      <c r="J3070" s="88" t="s">
        <v>1431</v>
      </c>
      <c r="K3070" s="80" t="e">
        <v>#N/A</v>
      </c>
      <c r="L3070" s="80">
        <v>1</v>
      </c>
      <c r="M3070" s="18" t="e">
        <v>#N/A</v>
      </c>
      <c r="N3070" s="80" t="e">
        <v>#N/A</v>
      </c>
      <c r="O3070" s="80" t="e">
        <v>#N/A</v>
      </c>
      <c r="P3070" s="18" t="e">
        <v>#N/A</v>
      </c>
      <c r="Q3070" s="18" t="e">
        <v>#N/A</v>
      </c>
      <c r="R3070" s="80" t="e">
        <v>#N/A</v>
      </c>
      <c r="S3070" s="18" t="e">
        <v>#N/A</v>
      </c>
      <c r="T3070" s="18" t="e">
        <v>#N/A</v>
      </c>
      <c r="U3070" s="7" t="e">
        <v>#N/A</v>
      </c>
      <c r="V3070" s="80" t="e">
        <v>#N/A</v>
      </c>
      <c r="W3070" s="18" t="e">
        <v>#N/A</v>
      </c>
      <c r="X3070" s="18" t="e">
        <v>#N/A</v>
      </c>
      <c r="Y3070" s="7" t="e">
        <v>#N/A</v>
      </c>
      <c r="Z3070" s="7">
        <f t="shared" si="385"/>
        <v>1</v>
      </c>
      <c r="AA3070" s="7">
        <f t="shared" si="386"/>
        <v>1</v>
      </c>
      <c r="AB3070" s="7" t="b">
        <f t="shared" si="387"/>
        <v>0</v>
      </c>
      <c r="AC3070" s="7" t="b">
        <f t="shared" si="388"/>
        <v>0</v>
      </c>
      <c r="AD3070" s="7" t="b">
        <f t="shared" si="389"/>
        <v>0</v>
      </c>
      <c r="AE3070" s="7" t="b">
        <f t="shared" si="390"/>
        <v>0</v>
      </c>
      <c r="AF3070" s="7" t="b">
        <f t="shared" si="391"/>
        <v>0</v>
      </c>
      <c r="AH3070" t="b">
        <f>AND(Table252102[[#This Row],[Developmental toxicity]:[Reproductive toxicity]])</f>
        <v>0</v>
      </c>
    </row>
    <row r="3071" spans="1:34" x14ac:dyDescent="0.25">
      <c r="A3071" s="3">
        <f t="shared" si="384"/>
        <v>3070</v>
      </c>
      <c r="B3071" s="86"/>
      <c r="C3071" s="17" t="s">
        <v>21149</v>
      </c>
      <c r="D3071" s="18" t="s">
        <v>20753</v>
      </c>
      <c r="E3071" s="83" t="s">
        <v>20951</v>
      </c>
      <c r="F3071" s="17" t="s">
        <v>21502</v>
      </c>
      <c r="G3071" s="17" t="s">
        <v>21503</v>
      </c>
      <c r="H3071" s="17" t="s">
        <v>21503</v>
      </c>
      <c r="I3071" s="17" t="s">
        <v>21504</v>
      </c>
      <c r="J3071" s="88"/>
      <c r="K3071" s="80" t="e">
        <v>#N/A</v>
      </c>
      <c r="L3071" s="80" t="e">
        <v>#N/A</v>
      </c>
      <c r="M3071" s="80" t="e">
        <v>#N/A</v>
      </c>
      <c r="N3071" s="80" t="e">
        <v>#N/A</v>
      </c>
      <c r="O3071" s="80" t="e">
        <v>#N/A</v>
      </c>
      <c r="P3071" s="80" t="e">
        <v>#N/A</v>
      </c>
      <c r="Q3071" s="80" t="e">
        <v>#N/A</v>
      </c>
      <c r="R3071" s="80" t="e">
        <v>#N/A</v>
      </c>
      <c r="S3071" s="80" t="e">
        <v>#N/A</v>
      </c>
      <c r="T3071" s="80" t="e">
        <v>#N/A</v>
      </c>
      <c r="U3071" s="7" t="e">
        <v>#N/A</v>
      </c>
      <c r="V3071" s="80" t="e">
        <v>#N/A</v>
      </c>
      <c r="W3071" s="80" t="e">
        <v>#N/A</v>
      </c>
      <c r="X3071" s="80" t="e">
        <v>#N/A</v>
      </c>
      <c r="Y3071" s="7">
        <v>0</v>
      </c>
      <c r="Z3071" s="7">
        <f t="shared" si="385"/>
        <v>0</v>
      </c>
      <c r="AA3071" s="7">
        <f t="shared" si="386"/>
        <v>0</v>
      </c>
      <c r="AB3071" s="7" t="b">
        <f t="shared" si="387"/>
        <v>1</v>
      </c>
      <c r="AC3071" s="7" t="b">
        <f t="shared" si="388"/>
        <v>0</v>
      </c>
      <c r="AD3071" s="7" t="b">
        <f t="shared" si="389"/>
        <v>0</v>
      </c>
      <c r="AE3071" s="7" t="b">
        <f t="shared" si="390"/>
        <v>0</v>
      </c>
      <c r="AF3071" s="7" t="b">
        <f t="shared" si="391"/>
        <v>0</v>
      </c>
      <c r="AH3071" t="b">
        <f>AND(Table252102[[#This Row],[Developmental toxicity]:[Reproductive toxicity]])</f>
        <v>0</v>
      </c>
    </row>
    <row r="3072" spans="1:34" x14ac:dyDescent="0.25">
      <c r="A3072" s="3">
        <f t="shared" si="384"/>
        <v>3071</v>
      </c>
      <c r="B3072" s="86"/>
      <c r="C3072" s="17" t="s">
        <v>21151</v>
      </c>
      <c r="D3072" s="18" t="s">
        <v>20755</v>
      </c>
      <c r="E3072" s="83" t="s">
        <v>20953</v>
      </c>
      <c r="F3072" s="17" t="s">
        <v>21509</v>
      </c>
      <c r="G3072" s="17" t="s">
        <v>21510</v>
      </c>
      <c r="H3072" s="17" t="s">
        <v>21510</v>
      </c>
      <c r="I3072" s="17" t="s">
        <v>21511</v>
      </c>
      <c r="J3072" s="88"/>
      <c r="K3072" s="80" t="e">
        <v>#N/A</v>
      </c>
      <c r="L3072" s="80" t="e">
        <v>#N/A</v>
      </c>
      <c r="M3072" s="80" t="e">
        <v>#N/A</v>
      </c>
      <c r="N3072" s="80" t="e">
        <v>#N/A</v>
      </c>
      <c r="O3072" s="80" t="e">
        <v>#N/A</v>
      </c>
      <c r="P3072" s="80" t="e">
        <v>#N/A</v>
      </c>
      <c r="Q3072" s="80" t="e">
        <v>#N/A</v>
      </c>
      <c r="R3072" s="80" t="e">
        <v>#N/A</v>
      </c>
      <c r="S3072" s="80" t="e">
        <v>#N/A</v>
      </c>
      <c r="T3072" s="80" t="e">
        <v>#N/A</v>
      </c>
      <c r="U3072" s="7" t="e">
        <v>#N/A</v>
      </c>
      <c r="V3072" s="80" t="e">
        <v>#N/A</v>
      </c>
      <c r="W3072" s="80" t="e">
        <v>#N/A</v>
      </c>
      <c r="X3072" s="80" t="e">
        <v>#N/A</v>
      </c>
      <c r="Y3072" s="7">
        <v>1</v>
      </c>
      <c r="Z3072" s="7">
        <f t="shared" si="385"/>
        <v>1</v>
      </c>
      <c r="AA3072" s="7">
        <f t="shared" si="386"/>
        <v>1</v>
      </c>
      <c r="AB3072" s="7" t="b">
        <f t="shared" si="387"/>
        <v>1</v>
      </c>
      <c r="AC3072" s="7" t="b">
        <f t="shared" si="388"/>
        <v>0</v>
      </c>
      <c r="AD3072" s="7" t="b">
        <f t="shared" si="389"/>
        <v>0</v>
      </c>
      <c r="AE3072" s="7" t="b">
        <f t="shared" si="390"/>
        <v>0</v>
      </c>
      <c r="AF3072" s="7" t="b">
        <f t="shared" si="391"/>
        <v>0</v>
      </c>
      <c r="AH3072" t="b">
        <f>AND(Table252102[[#This Row],[Developmental toxicity]:[Reproductive toxicity]])</f>
        <v>0</v>
      </c>
    </row>
    <row r="3073" spans="1:34" x14ac:dyDescent="0.25">
      <c r="A3073" s="3">
        <f t="shared" si="384"/>
        <v>3072</v>
      </c>
      <c r="B3073" s="86" t="s">
        <v>1440</v>
      </c>
      <c r="C3073" s="18" t="s">
        <v>2102</v>
      </c>
      <c r="D3073" s="18" t="s">
        <v>2990</v>
      </c>
      <c r="E3073" s="79" t="s">
        <v>7383</v>
      </c>
      <c r="F3073" s="17" t="s">
        <v>8231</v>
      </c>
      <c r="G3073" s="17" t="s">
        <v>9246</v>
      </c>
      <c r="H3073" s="17" t="s">
        <v>9246</v>
      </c>
      <c r="I3073" s="17" t="s">
        <v>9247</v>
      </c>
      <c r="J3073" s="88"/>
      <c r="K3073" s="80" t="e">
        <v>#N/A</v>
      </c>
      <c r="L3073" s="80" t="e">
        <v>#N/A</v>
      </c>
      <c r="M3073" s="80" t="e">
        <v>#N/A</v>
      </c>
      <c r="N3073" s="80" t="e">
        <v>#N/A</v>
      </c>
      <c r="O3073" s="80" t="e">
        <v>#N/A</v>
      </c>
      <c r="P3073" s="80" t="e">
        <v>#N/A</v>
      </c>
      <c r="Q3073" s="80" t="e">
        <v>#N/A</v>
      </c>
      <c r="R3073" s="80" t="e">
        <v>#N/A</v>
      </c>
      <c r="S3073" s="80" t="e">
        <v>#N/A</v>
      </c>
      <c r="T3073" s="80">
        <v>0</v>
      </c>
      <c r="U3073" s="7" t="e">
        <v>#N/A</v>
      </c>
      <c r="V3073" s="80" t="e">
        <v>#N/A</v>
      </c>
      <c r="W3073" s="80" t="e">
        <v>#N/A</v>
      </c>
      <c r="X3073" s="80" t="e">
        <v>#N/A</v>
      </c>
      <c r="Y3073" s="7" t="e">
        <v>#N/A</v>
      </c>
      <c r="Z3073" s="7">
        <f t="shared" si="385"/>
        <v>0</v>
      </c>
      <c r="AA3073" s="7">
        <f t="shared" si="386"/>
        <v>0</v>
      </c>
      <c r="AB3073" s="7" t="b">
        <f t="shared" si="387"/>
        <v>1</v>
      </c>
      <c r="AC3073" s="7" t="b">
        <f t="shared" si="388"/>
        <v>0</v>
      </c>
      <c r="AD3073" s="7" t="b">
        <f t="shared" si="389"/>
        <v>1</v>
      </c>
      <c r="AE3073" s="7" t="b">
        <f t="shared" si="390"/>
        <v>0</v>
      </c>
      <c r="AF3073" s="7" t="b">
        <f t="shared" si="391"/>
        <v>0</v>
      </c>
      <c r="AH3073" t="b">
        <f>AND(Table252102[[#This Row],[Developmental toxicity]:[Reproductive toxicity]])</f>
        <v>0</v>
      </c>
    </row>
    <row r="3074" spans="1:34" x14ac:dyDescent="0.25">
      <c r="A3074" s="3">
        <f t="shared" si="384"/>
        <v>3073</v>
      </c>
      <c r="B3074" s="86" t="s">
        <v>1440</v>
      </c>
      <c r="C3074" s="18" t="s">
        <v>1951</v>
      </c>
      <c r="D3074" s="18" t="s">
        <v>2817</v>
      </c>
      <c r="E3074" s="70" t="s">
        <v>7234</v>
      </c>
      <c r="F3074" s="18" t="s">
        <v>8083</v>
      </c>
      <c r="G3074" s="18" t="s">
        <v>8945</v>
      </c>
      <c r="H3074" s="18" t="s">
        <v>8945</v>
      </c>
      <c r="I3074" s="18" t="s">
        <v>8946</v>
      </c>
      <c r="J3074" s="88"/>
      <c r="K3074" s="80" t="e">
        <v>#N/A</v>
      </c>
      <c r="L3074" s="80" t="e">
        <v>#N/A</v>
      </c>
      <c r="M3074" s="80" t="e">
        <v>#N/A</v>
      </c>
      <c r="N3074" s="80" t="e">
        <v>#N/A</v>
      </c>
      <c r="O3074" s="80" t="e">
        <v>#N/A</v>
      </c>
      <c r="P3074" s="80" t="e">
        <v>#N/A</v>
      </c>
      <c r="Q3074" s="80" t="e">
        <v>#N/A</v>
      </c>
      <c r="R3074" s="80" t="e">
        <v>#N/A</v>
      </c>
      <c r="S3074" s="80" t="e">
        <v>#N/A</v>
      </c>
      <c r="T3074" s="80">
        <v>0</v>
      </c>
      <c r="U3074" s="7" t="e">
        <v>#N/A</v>
      </c>
      <c r="V3074" s="80" t="e">
        <v>#N/A</v>
      </c>
      <c r="W3074" s="80" t="e">
        <v>#N/A</v>
      </c>
      <c r="X3074" s="80" t="e">
        <v>#N/A</v>
      </c>
      <c r="Y3074" s="7">
        <v>0</v>
      </c>
      <c r="Z3074" s="7">
        <f t="shared" si="385"/>
        <v>0</v>
      </c>
      <c r="AA3074" s="7">
        <f t="shared" si="386"/>
        <v>0</v>
      </c>
      <c r="AB3074" s="7" t="b">
        <f t="shared" si="387"/>
        <v>1</v>
      </c>
      <c r="AC3074" s="7" t="b">
        <f t="shared" si="388"/>
        <v>0</v>
      </c>
      <c r="AD3074" s="7" t="b">
        <f t="shared" si="389"/>
        <v>1</v>
      </c>
      <c r="AE3074" s="7" t="b">
        <f t="shared" si="390"/>
        <v>0</v>
      </c>
      <c r="AF3074" s="7" t="b">
        <f t="shared" si="391"/>
        <v>0</v>
      </c>
      <c r="AH3074" t="b">
        <f>AND(Table252102[[#This Row],[Developmental toxicity]:[Reproductive toxicity]])</f>
        <v>0</v>
      </c>
    </row>
    <row r="3075" spans="1:34" x14ac:dyDescent="0.25">
      <c r="A3075" s="3">
        <f t="shared" si="384"/>
        <v>3074</v>
      </c>
      <c r="B3075" s="86" t="s">
        <v>1440</v>
      </c>
      <c r="C3075" s="18" t="s">
        <v>2393</v>
      </c>
      <c r="D3075" s="18" t="s">
        <v>3319</v>
      </c>
      <c r="E3075" s="79" t="s">
        <v>7670</v>
      </c>
      <c r="F3075" s="17" t="s">
        <v>8511</v>
      </c>
      <c r="G3075" s="17" t="s">
        <v>9872</v>
      </c>
      <c r="H3075" s="17" t="s">
        <v>9872</v>
      </c>
      <c r="I3075" s="17" t="s">
        <v>9873</v>
      </c>
      <c r="J3075" s="88"/>
      <c r="K3075" s="80" t="e">
        <v>#N/A</v>
      </c>
      <c r="L3075" s="80" t="e">
        <v>#N/A</v>
      </c>
      <c r="M3075" s="80" t="e">
        <v>#N/A</v>
      </c>
      <c r="N3075" s="80" t="e">
        <v>#N/A</v>
      </c>
      <c r="O3075" s="80" t="e">
        <v>#N/A</v>
      </c>
      <c r="P3075" s="80" t="e">
        <v>#N/A</v>
      </c>
      <c r="Q3075" s="80" t="e">
        <v>#N/A</v>
      </c>
      <c r="R3075" s="80" t="e">
        <v>#N/A</v>
      </c>
      <c r="S3075" s="80" t="e">
        <v>#N/A</v>
      </c>
      <c r="T3075" s="80">
        <v>0</v>
      </c>
      <c r="U3075" s="7" t="e">
        <v>#N/A</v>
      </c>
      <c r="V3075" s="80" t="e">
        <v>#N/A</v>
      </c>
      <c r="W3075" s="80" t="e">
        <v>#N/A</v>
      </c>
      <c r="X3075" s="80" t="e">
        <v>#N/A</v>
      </c>
      <c r="Y3075" s="7" t="e">
        <v>#N/A</v>
      </c>
      <c r="Z3075" s="7">
        <f t="shared" si="385"/>
        <v>0</v>
      </c>
      <c r="AA3075" s="7">
        <f t="shared" si="386"/>
        <v>0</v>
      </c>
      <c r="AB3075" s="7" t="b">
        <f t="shared" si="387"/>
        <v>1</v>
      </c>
      <c r="AC3075" s="7" t="b">
        <f t="shared" si="388"/>
        <v>0</v>
      </c>
      <c r="AD3075" s="7" t="b">
        <f t="shared" si="389"/>
        <v>1</v>
      </c>
      <c r="AE3075" s="7" t="b">
        <f t="shared" si="390"/>
        <v>0</v>
      </c>
      <c r="AF3075" s="7" t="b">
        <f t="shared" si="391"/>
        <v>0</v>
      </c>
      <c r="AH3075" t="b">
        <f>AND(Table252102[[#This Row],[Developmental toxicity]:[Reproductive toxicity]])</f>
        <v>0</v>
      </c>
    </row>
    <row r="3076" spans="1:34" x14ac:dyDescent="0.25">
      <c r="A3076" s="3">
        <f t="shared" si="384"/>
        <v>3075</v>
      </c>
      <c r="B3076" s="86"/>
      <c r="C3076" s="18" t="s">
        <v>10778</v>
      </c>
      <c r="D3076" s="18" t="s">
        <v>10777</v>
      </c>
      <c r="E3076" s="70" t="s">
        <v>13450</v>
      </c>
      <c r="F3076" s="18" t="s">
        <v>13451</v>
      </c>
      <c r="G3076" s="18" t="s">
        <v>10779</v>
      </c>
      <c r="H3076" s="18" t="s">
        <v>10779</v>
      </c>
      <c r="I3076" s="18" t="s">
        <v>13452</v>
      </c>
      <c r="J3076" s="88"/>
      <c r="K3076" s="80" t="e">
        <v>#N/A</v>
      </c>
      <c r="L3076" s="80" t="e">
        <v>#N/A</v>
      </c>
      <c r="M3076" s="80" t="e">
        <v>#N/A</v>
      </c>
      <c r="N3076" s="80" t="e">
        <v>#N/A</v>
      </c>
      <c r="O3076" s="80" t="e">
        <v>#N/A</v>
      </c>
      <c r="P3076" s="80" t="e">
        <v>#N/A</v>
      </c>
      <c r="Q3076" s="80" t="e">
        <v>#N/A</v>
      </c>
      <c r="R3076" s="80" t="e">
        <v>#N/A</v>
      </c>
      <c r="S3076" s="80" t="e">
        <v>#N/A</v>
      </c>
      <c r="T3076" s="80" t="e">
        <v>#N/A</v>
      </c>
      <c r="U3076" s="7" t="e">
        <v>#N/A</v>
      </c>
      <c r="V3076" s="80" t="e">
        <v>#N/A</v>
      </c>
      <c r="W3076" s="80">
        <v>1</v>
      </c>
      <c r="X3076" s="80" t="e">
        <v>#N/A</v>
      </c>
      <c r="Y3076" s="7">
        <v>0</v>
      </c>
      <c r="Z3076" s="7">
        <f t="shared" si="385"/>
        <v>1</v>
      </c>
      <c r="AA3076" s="7">
        <f t="shared" si="386"/>
        <v>0</v>
      </c>
      <c r="AB3076" s="7" t="b">
        <f t="shared" si="387"/>
        <v>1</v>
      </c>
      <c r="AC3076" s="7" t="b">
        <f t="shared" si="388"/>
        <v>1</v>
      </c>
      <c r="AD3076" s="7" t="b">
        <f t="shared" si="389"/>
        <v>0</v>
      </c>
      <c r="AE3076" s="7" t="b">
        <f t="shared" si="390"/>
        <v>1</v>
      </c>
      <c r="AF3076" s="7" t="b">
        <f t="shared" si="391"/>
        <v>0</v>
      </c>
      <c r="AH3076" t="b">
        <f>AND(Table252102[[#This Row],[Developmental toxicity]:[Reproductive toxicity]])</f>
        <v>1</v>
      </c>
    </row>
    <row r="3077" spans="1:34" x14ac:dyDescent="0.25">
      <c r="A3077" s="3">
        <f t="shared" si="384"/>
        <v>3076</v>
      </c>
      <c r="B3077" s="86" t="s">
        <v>1440</v>
      </c>
      <c r="C3077" s="18" t="s">
        <v>2333</v>
      </c>
      <c r="D3077" s="18" t="s">
        <v>3251</v>
      </c>
      <c r="E3077" s="70" t="s">
        <v>7610</v>
      </c>
      <c r="F3077" s="18" t="s">
        <v>8454</v>
      </c>
      <c r="G3077" s="18" t="s">
        <v>9743</v>
      </c>
      <c r="H3077" s="18" t="s">
        <v>9744</v>
      </c>
      <c r="I3077" s="18" t="s">
        <v>9745</v>
      </c>
      <c r="J3077" s="88"/>
      <c r="K3077" s="80" t="e">
        <v>#N/A</v>
      </c>
      <c r="L3077" s="80" t="e">
        <v>#N/A</v>
      </c>
      <c r="M3077" s="80" t="e">
        <v>#N/A</v>
      </c>
      <c r="N3077" s="80" t="e">
        <v>#N/A</v>
      </c>
      <c r="O3077" s="80" t="e">
        <v>#N/A</v>
      </c>
      <c r="P3077" s="80" t="e">
        <v>#N/A</v>
      </c>
      <c r="Q3077" s="80" t="e">
        <v>#N/A</v>
      </c>
      <c r="R3077" s="80" t="e">
        <v>#N/A</v>
      </c>
      <c r="S3077" s="80" t="e">
        <v>#N/A</v>
      </c>
      <c r="T3077" s="80">
        <v>1</v>
      </c>
      <c r="U3077" s="7" t="e">
        <v>#N/A</v>
      </c>
      <c r="V3077" s="80" t="e">
        <v>#N/A</v>
      </c>
      <c r="W3077" s="80" t="e">
        <v>#N/A</v>
      </c>
      <c r="X3077" s="80" t="e">
        <v>#N/A</v>
      </c>
      <c r="Y3077" s="7" t="e">
        <v>#N/A</v>
      </c>
      <c r="Z3077" s="7">
        <f t="shared" si="385"/>
        <v>1</v>
      </c>
      <c r="AA3077" s="7">
        <f t="shared" si="386"/>
        <v>1</v>
      </c>
      <c r="AB3077" s="7" t="b">
        <f t="shared" si="387"/>
        <v>1</v>
      </c>
      <c r="AC3077" s="7" t="b">
        <f t="shared" si="388"/>
        <v>0</v>
      </c>
      <c r="AD3077" s="7" t="b">
        <f t="shared" si="389"/>
        <v>1</v>
      </c>
      <c r="AE3077" s="7" t="b">
        <f t="shared" si="390"/>
        <v>0</v>
      </c>
      <c r="AF3077" s="7" t="b">
        <f t="shared" si="391"/>
        <v>0</v>
      </c>
      <c r="AH3077" t="b">
        <f>AND(Table252102[[#This Row],[Developmental toxicity]:[Reproductive toxicity]])</f>
        <v>0</v>
      </c>
    </row>
    <row r="3078" spans="1:34" x14ac:dyDescent="0.25">
      <c r="A3078" s="3">
        <f t="shared" si="384"/>
        <v>3077</v>
      </c>
      <c r="B3078" s="86"/>
      <c r="C3078" s="18" t="s">
        <v>11541</v>
      </c>
      <c r="D3078" s="18" t="s">
        <v>11540</v>
      </c>
      <c r="E3078" s="70" t="s">
        <v>14856</v>
      </c>
      <c r="F3078" s="18" t="s">
        <v>14857</v>
      </c>
      <c r="G3078" s="18" t="s">
        <v>14858</v>
      </c>
      <c r="H3078" s="18" t="s">
        <v>14858</v>
      </c>
      <c r="I3078" s="18" t="s">
        <v>14859</v>
      </c>
      <c r="J3078" s="88"/>
      <c r="K3078" s="80" t="e">
        <v>#N/A</v>
      </c>
      <c r="L3078" s="80" t="e">
        <v>#N/A</v>
      </c>
      <c r="M3078" s="80" t="e">
        <v>#N/A</v>
      </c>
      <c r="N3078" s="80" t="e">
        <v>#N/A</v>
      </c>
      <c r="O3078" s="80" t="e">
        <v>#N/A</v>
      </c>
      <c r="P3078" s="80" t="e">
        <v>#N/A</v>
      </c>
      <c r="Q3078" s="80" t="e">
        <v>#N/A</v>
      </c>
      <c r="R3078" s="80" t="e">
        <v>#N/A</v>
      </c>
      <c r="S3078" s="80" t="e">
        <v>#N/A</v>
      </c>
      <c r="T3078" s="80" t="e">
        <v>#N/A</v>
      </c>
      <c r="U3078" s="7" t="e">
        <v>#N/A</v>
      </c>
      <c r="V3078" s="80" t="e">
        <v>#N/A</v>
      </c>
      <c r="W3078" s="18">
        <v>1</v>
      </c>
      <c r="X3078" s="18" t="e">
        <v>#N/A</v>
      </c>
      <c r="Y3078" s="7" t="e">
        <v>#N/A</v>
      </c>
      <c r="Z3078" s="7">
        <f t="shared" si="385"/>
        <v>1</v>
      </c>
      <c r="AA3078" s="7">
        <f t="shared" si="386"/>
        <v>1</v>
      </c>
      <c r="AB3078" s="7" t="b">
        <f t="shared" si="387"/>
        <v>0</v>
      </c>
      <c r="AC3078" s="7" t="b">
        <f t="shared" si="388"/>
        <v>1</v>
      </c>
      <c r="AD3078" s="7" t="b">
        <f t="shared" si="389"/>
        <v>0</v>
      </c>
      <c r="AE3078" s="7" t="b">
        <f t="shared" si="390"/>
        <v>1</v>
      </c>
      <c r="AF3078" s="7" t="b">
        <f t="shared" si="391"/>
        <v>0</v>
      </c>
      <c r="AH3078" t="b">
        <f>AND(Table252102[[#This Row],[Developmental toxicity]:[Reproductive toxicity]])</f>
        <v>0</v>
      </c>
    </row>
    <row r="3079" spans="1:34" x14ac:dyDescent="0.25">
      <c r="A3079" s="3">
        <f t="shared" si="384"/>
        <v>3078</v>
      </c>
      <c r="B3079" s="86">
        <v>242</v>
      </c>
      <c r="C3079" s="18" t="s">
        <v>691</v>
      </c>
      <c r="D3079" s="18" t="s">
        <v>5192</v>
      </c>
      <c r="E3079" s="70" t="s">
        <v>4716</v>
      </c>
      <c r="F3079" s="18" t="s">
        <v>5633</v>
      </c>
      <c r="G3079" s="18" t="s">
        <v>692</v>
      </c>
      <c r="H3079" s="18" t="s">
        <v>6109</v>
      </c>
      <c r="I3079" s="18" t="s">
        <v>6556</v>
      </c>
      <c r="J3079" s="88" t="s">
        <v>1430</v>
      </c>
      <c r="K3079" s="80" t="e">
        <v>#N/A</v>
      </c>
      <c r="L3079" s="80">
        <v>1</v>
      </c>
      <c r="M3079" s="80" t="e">
        <v>#N/A</v>
      </c>
      <c r="N3079" s="80" t="e">
        <v>#N/A</v>
      </c>
      <c r="O3079" s="80" t="e">
        <v>#N/A</v>
      </c>
      <c r="P3079" s="80" t="e">
        <v>#N/A</v>
      </c>
      <c r="Q3079" s="80" t="e">
        <v>#N/A</v>
      </c>
      <c r="R3079" s="80" t="e">
        <v>#N/A</v>
      </c>
      <c r="S3079" s="80" t="e">
        <v>#N/A</v>
      </c>
      <c r="T3079" s="80" t="e">
        <v>#N/A</v>
      </c>
      <c r="U3079" s="7" t="e">
        <v>#N/A</v>
      </c>
      <c r="V3079" s="80" t="e">
        <v>#N/A</v>
      </c>
      <c r="W3079" s="80">
        <v>1</v>
      </c>
      <c r="X3079" s="80" t="e">
        <v>#N/A</v>
      </c>
      <c r="Y3079" s="7">
        <v>1</v>
      </c>
      <c r="Z3079" s="7">
        <f t="shared" si="385"/>
        <v>1</v>
      </c>
      <c r="AA3079" s="7">
        <f t="shared" si="386"/>
        <v>1</v>
      </c>
      <c r="AB3079" s="7" t="b">
        <f t="shared" si="387"/>
        <v>1</v>
      </c>
      <c r="AC3079" s="7" t="b">
        <f t="shared" si="388"/>
        <v>1</v>
      </c>
      <c r="AD3079" s="7" t="b">
        <f t="shared" si="389"/>
        <v>0</v>
      </c>
      <c r="AE3079" s="7" t="b">
        <f t="shared" si="390"/>
        <v>1</v>
      </c>
      <c r="AF3079" s="7" t="b">
        <f t="shared" si="391"/>
        <v>0</v>
      </c>
      <c r="AH3079" t="b">
        <f>AND(Table252102[[#This Row],[Developmental toxicity]:[Reproductive toxicity]])</f>
        <v>1</v>
      </c>
    </row>
    <row r="3080" spans="1:34" x14ac:dyDescent="0.25">
      <c r="A3080" s="3">
        <f t="shared" si="384"/>
        <v>3079</v>
      </c>
      <c r="B3080" s="86" t="s">
        <v>1440</v>
      </c>
      <c r="C3080" s="18" t="s">
        <v>2126</v>
      </c>
      <c r="D3080" s="18" t="s">
        <v>3018</v>
      </c>
      <c r="E3080" s="79" t="s">
        <v>7407</v>
      </c>
      <c r="F3080" s="17" t="s">
        <v>8255</v>
      </c>
      <c r="G3080" s="17" t="s">
        <v>9299</v>
      </c>
      <c r="H3080" s="17" t="s">
        <v>9299</v>
      </c>
      <c r="I3080" s="17" t="s">
        <v>9300</v>
      </c>
      <c r="J3080" s="88"/>
      <c r="K3080" s="80" t="e">
        <v>#N/A</v>
      </c>
      <c r="L3080" s="80" t="e">
        <v>#N/A</v>
      </c>
      <c r="M3080" s="80" t="e">
        <v>#N/A</v>
      </c>
      <c r="N3080" s="80" t="e">
        <v>#N/A</v>
      </c>
      <c r="O3080" s="80" t="e">
        <v>#N/A</v>
      </c>
      <c r="P3080" s="80" t="e">
        <v>#N/A</v>
      </c>
      <c r="Q3080" s="80" t="e">
        <v>#N/A</v>
      </c>
      <c r="R3080" s="80" t="e">
        <v>#N/A</v>
      </c>
      <c r="S3080" s="80" t="e">
        <v>#N/A</v>
      </c>
      <c r="T3080" s="80">
        <v>0</v>
      </c>
      <c r="U3080" s="7" t="e">
        <v>#N/A</v>
      </c>
      <c r="V3080" s="80" t="e">
        <v>#N/A</v>
      </c>
      <c r="W3080" s="80" t="e">
        <v>#N/A</v>
      </c>
      <c r="X3080" s="80" t="e">
        <v>#N/A</v>
      </c>
      <c r="Y3080" s="7" t="e">
        <v>#N/A</v>
      </c>
      <c r="Z3080" s="7">
        <f t="shared" si="385"/>
        <v>0</v>
      </c>
      <c r="AA3080" s="7">
        <f t="shared" si="386"/>
        <v>0</v>
      </c>
      <c r="AB3080" s="7" t="b">
        <f t="shared" si="387"/>
        <v>1</v>
      </c>
      <c r="AC3080" s="7" t="b">
        <f t="shared" si="388"/>
        <v>0</v>
      </c>
      <c r="AD3080" s="7" t="b">
        <f t="shared" si="389"/>
        <v>1</v>
      </c>
      <c r="AE3080" s="7" t="b">
        <f t="shared" si="390"/>
        <v>0</v>
      </c>
      <c r="AF3080" s="7" t="b">
        <f t="shared" si="391"/>
        <v>0</v>
      </c>
      <c r="AH3080" t="b">
        <f>AND(Table252102[[#This Row],[Developmental toxicity]:[Reproductive toxicity]])</f>
        <v>0</v>
      </c>
    </row>
    <row r="3081" spans="1:34" x14ac:dyDescent="0.25">
      <c r="A3081" s="3">
        <f t="shared" si="384"/>
        <v>3080</v>
      </c>
      <c r="B3081" s="86" t="s">
        <v>1440</v>
      </c>
      <c r="C3081" s="18" t="s">
        <v>2516</v>
      </c>
      <c r="D3081" s="18" t="s">
        <v>3461</v>
      </c>
      <c r="E3081" s="79" t="s">
        <v>7790</v>
      </c>
      <c r="F3081" s="17" t="s">
        <v>8629</v>
      </c>
      <c r="G3081" s="17" t="s">
        <v>10136</v>
      </c>
      <c r="H3081" s="17" t="s">
        <v>10136</v>
      </c>
      <c r="I3081" s="17" t="s">
        <v>10137</v>
      </c>
      <c r="J3081" s="88"/>
      <c r="K3081" s="80" t="e">
        <v>#N/A</v>
      </c>
      <c r="L3081" s="80" t="e">
        <v>#N/A</v>
      </c>
      <c r="M3081" s="80" t="e">
        <v>#N/A</v>
      </c>
      <c r="N3081" s="80" t="e">
        <v>#N/A</v>
      </c>
      <c r="O3081" s="80" t="e">
        <v>#N/A</v>
      </c>
      <c r="P3081" s="80" t="e">
        <v>#N/A</v>
      </c>
      <c r="Q3081" s="80" t="e">
        <v>#N/A</v>
      </c>
      <c r="R3081" s="80" t="e">
        <v>#N/A</v>
      </c>
      <c r="S3081" s="80" t="e">
        <v>#N/A</v>
      </c>
      <c r="T3081" s="80">
        <v>0</v>
      </c>
      <c r="U3081" s="7" t="e">
        <v>#N/A</v>
      </c>
      <c r="V3081" s="80" t="e">
        <v>#N/A</v>
      </c>
      <c r="W3081" s="80" t="e">
        <v>#N/A</v>
      </c>
      <c r="X3081" s="80" t="e">
        <v>#N/A</v>
      </c>
      <c r="Y3081" s="7" t="e">
        <v>#N/A</v>
      </c>
      <c r="Z3081" s="7">
        <f t="shared" si="385"/>
        <v>0</v>
      </c>
      <c r="AA3081" s="7">
        <f t="shared" si="386"/>
        <v>0</v>
      </c>
      <c r="AB3081" s="7" t="b">
        <f t="shared" si="387"/>
        <v>1</v>
      </c>
      <c r="AC3081" s="7" t="b">
        <f t="shared" si="388"/>
        <v>0</v>
      </c>
      <c r="AD3081" s="7" t="b">
        <f t="shared" si="389"/>
        <v>1</v>
      </c>
      <c r="AE3081" s="7" t="b">
        <f t="shared" si="390"/>
        <v>0</v>
      </c>
      <c r="AF3081" s="7" t="b">
        <f t="shared" si="391"/>
        <v>0</v>
      </c>
      <c r="AH3081" t="b">
        <f>AND(Table252102[[#This Row],[Developmental toxicity]:[Reproductive toxicity]])</f>
        <v>0</v>
      </c>
    </row>
    <row r="3082" spans="1:34" x14ac:dyDescent="0.25">
      <c r="A3082" s="3">
        <f t="shared" si="384"/>
        <v>3081</v>
      </c>
      <c r="B3082" s="86" t="s">
        <v>1440</v>
      </c>
      <c r="C3082" s="18" t="s">
        <v>2103</v>
      </c>
      <c r="D3082" s="18" t="s">
        <v>2991</v>
      </c>
      <c r="E3082" s="79" t="s">
        <v>7384</v>
      </c>
      <c r="F3082" s="17" t="s">
        <v>8232</v>
      </c>
      <c r="G3082" s="17" t="s">
        <v>9248</v>
      </c>
      <c r="H3082" s="17" t="s">
        <v>9248</v>
      </c>
      <c r="I3082" s="17" t="s">
        <v>9249</v>
      </c>
      <c r="J3082" s="88"/>
      <c r="K3082" s="80" t="e">
        <v>#N/A</v>
      </c>
      <c r="L3082" s="80" t="e">
        <v>#N/A</v>
      </c>
      <c r="M3082" s="80" t="e">
        <v>#N/A</v>
      </c>
      <c r="N3082" s="80" t="e">
        <v>#N/A</v>
      </c>
      <c r="O3082" s="80" t="e">
        <v>#N/A</v>
      </c>
      <c r="P3082" s="80" t="e">
        <v>#N/A</v>
      </c>
      <c r="Q3082" s="80" t="e">
        <v>#N/A</v>
      </c>
      <c r="R3082" s="80" t="e">
        <v>#N/A</v>
      </c>
      <c r="S3082" s="80" t="e">
        <v>#N/A</v>
      </c>
      <c r="T3082" s="80">
        <v>0</v>
      </c>
      <c r="U3082" s="7" t="e">
        <v>#N/A</v>
      </c>
      <c r="V3082" s="80" t="e">
        <v>#N/A</v>
      </c>
      <c r="W3082" s="80" t="e">
        <v>#N/A</v>
      </c>
      <c r="X3082" s="80" t="e">
        <v>#N/A</v>
      </c>
      <c r="Y3082" s="7" t="e">
        <v>#N/A</v>
      </c>
      <c r="Z3082" s="7">
        <f t="shared" si="385"/>
        <v>0</v>
      </c>
      <c r="AA3082" s="7">
        <f t="shared" si="386"/>
        <v>0</v>
      </c>
      <c r="AB3082" s="7" t="b">
        <f t="shared" si="387"/>
        <v>1</v>
      </c>
      <c r="AC3082" s="7" t="b">
        <f t="shared" si="388"/>
        <v>0</v>
      </c>
      <c r="AD3082" s="7" t="b">
        <f t="shared" si="389"/>
        <v>1</v>
      </c>
      <c r="AE3082" s="7" t="b">
        <f t="shared" si="390"/>
        <v>0</v>
      </c>
      <c r="AF3082" s="7" t="b">
        <f t="shared" si="391"/>
        <v>0</v>
      </c>
      <c r="AH3082" t="b">
        <f>AND(Table252102[[#This Row],[Developmental toxicity]:[Reproductive toxicity]])</f>
        <v>0</v>
      </c>
    </row>
    <row r="3083" spans="1:34" x14ac:dyDescent="0.25">
      <c r="A3083" s="3">
        <f t="shared" si="384"/>
        <v>3082</v>
      </c>
      <c r="B3083" s="86" t="s">
        <v>1440</v>
      </c>
      <c r="C3083" s="18" t="s">
        <v>2630</v>
      </c>
      <c r="D3083" s="18" t="s">
        <v>3590</v>
      </c>
      <c r="E3083" s="79" t="s">
        <v>7903</v>
      </c>
      <c r="F3083" s="17" t="s">
        <v>8742</v>
      </c>
      <c r="G3083" s="17" t="s">
        <v>10392</v>
      </c>
      <c r="H3083" s="17" t="s">
        <v>10392</v>
      </c>
      <c r="I3083" s="17" t="s">
        <v>10393</v>
      </c>
      <c r="J3083" s="88"/>
      <c r="K3083" s="80" t="e">
        <v>#N/A</v>
      </c>
      <c r="L3083" s="80" t="e">
        <v>#N/A</v>
      </c>
      <c r="M3083" s="80" t="e">
        <v>#N/A</v>
      </c>
      <c r="N3083" s="80" t="e">
        <v>#N/A</v>
      </c>
      <c r="O3083" s="80" t="e">
        <v>#N/A</v>
      </c>
      <c r="P3083" s="80" t="e">
        <v>#N/A</v>
      </c>
      <c r="Q3083" s="80" t="e">
        <v>#N/A</v>
      </c>
      <c r="R3083" s="80" t="e">
        <v>#N/A</v>
      </c>
      <c r="S3083" s="80" t="e">
        <v>#N/A</v>
      </c>
      <c r="T3083" s="80">
        <v>0</v>
      </c>
      <c r="U3083" s="7" t="e">
        <v>#N/A</v>
      </c>
      <c r="V3083" s="80" t="e">
        <v>#N/A</v>
      </c>
      <c r="W3083" s="80" t="e">
        <v>#N/A</v>
      </c>
      <c r="X3083" s="80" t="e">
        <v>#N/A</v>
      </c>
      <c r="Y3083" s="7" t="e">
        <v>#N/A</v>
      </c>
      <c r="Z3083" s="7">
        <f t="shared" si="385"/>
        <v>0</v>
      </c>
      <c r="AA3083" s="7">
        <f t="shared" si="386"/>
        <v>0</v>
      </c>
      <c r="AB3083" s="7" t="b">
        <f t="shared" si="387"/>
        <v>1</v>
      </c>
      <c r="AC3083" s="7" t="b">
        <f t="shared" si="388"/>
        <v>0</v>
      </c>
      <c r="AD3083" s="7" t="b">
        <f t="shared" si="389"/>
        <v>1</v>
      </c>
      <c r="AE3083" s="7" t="b">
        <f t="shared" si="390"/>
        <v>0</v>
      </c>
      <c r="AF3083" s="7" t="b">
        <f t="shared" si="391"/>
        <v>0</v>
      </c>
      <c r="AH3083" t="b">
        <f>AND(Table252102[[#This Row],[Developmental toxicity]:[Reproductive toxicity]])</f>
        <v>0</v>
      </c>
    </row>
    <row r="3084" spans="1:34" x14ac:dyDescent="0.25">
      <c r="A3084" s="3">
        <f t="shared" si="384"/>
        <v>3083</v>
      </c>
      <c r="B3084" s="86" t="s">
        <v>1440</v>
      </c>
      <c r="C3084" s="18" t="s">
        <v>2637</v>
      </c>
      <c r="D3084" s="18" t="s">
        <v>3598</v>
      </c>
      <c r="E3084" s="79" t="s">
        <v>7910</v>
      </c>
      <c r="F3084" s="17" t="s">
        <v>8749</v>
      </c>
      <c r="G3084" s="17" t="s">
        <v>10408</v>
      </c>
      <c r="H3084" s="17" t="s">
        <v>10408</v>
      </c>
      <c r="I3084" s="17" t="s">
        <v>10409</v>
      </c>
      <c r="J3084" s="88"/>
      <c r="K3084" s="80" t="e">
        <v>#N/A</v>
      </c>
      <c r="L3084" s="80" t="e">
        <v>#N/A</v>
      </c>
      <c r="M3084" s="80" t="e">
        <v>#N/A</v>
      </c>
      <c r="N3084" s="80" t="e">
        <v>#N/A</v>
      </c>
      <c r="O3084" s="80" t="e">
        <v>#N/A</v>
      </c>
      <c r="P3084" s="80" t="e">
        <v>#N/A</v>
      </c>
      <c r="Q3084" s="80" t="e">
        <v>#N/A</v>
      </c>
      <c r="R3084" s="80" t="e">
        <v>#N/A</v>
      </c>
      <c r="S3084" s="80" t="e">
        <v>#N/A</v>
      </c>
      <c r="T3084" s="80">
        <v>0</v>
      </c>
      <c r="U3084" s="7" t="e">
        <v>#N/A</v>
      </c>
      <c r="V3084" s="80" t="e">
        <v>#N/A</v>
      </c>
      <c r="W3084" s="80" t="e">
        <v>#N/A</v>
      </c>
      <c r="X3084" s="80" t="e">
        <v>#N/A</v>
      </c>
      <c r="Y3084" s="7" t="e">
        <v>#N/A</v>
      </c>
      <c r="Z3084" s="7">
        <f t="shared" si="385"/>
        <v>0</v>
      </c>
      <c r="AA3084" s="7">
        <f t="shared" si="386"/>
        <v>0</v>
      </c>
      <c r="AB3084" s="7" t="b">
        <f t="shared" si="387"/>
        <v>1</v>
      </c>
      <c r="AC3084" s="7" t="b">
        <f t="shared" si="388"/>
        <v>0</v>
      </c>
      <c r="AD3084" s="7" t="b">
        <f t="shared" si="389"/>
        <v>1</v>
      </c>
      <c r="AE3084" s="7" t="b">
        <f t="shared" si="390"/>
        <v>0</v>
      </c>
      <c r="AF3084" s="7" t="b">
        <f t="shared" si="391"/>
        <v>0</v>
      </c>
      <c r="AH3084" t="b">
        <f>AND(Table252102[[#This Row],[Developmental toxicity]:[Reproductive toxicity]])</f>
        <v>0</v>
      </c>
    </row>
    <row r="3085" spans="1:34" x14ac:dyDescent="0.25">
      <c r="A3085" s="3">
        <f t="shared" si="384"/>
        <v>3084</v>
      </c>
      <c r="B3085" s="86" t="s">
        <v>1440</v>
      </c>
      <c r="C3085" s="18" t="s">
        <v>2392</v>
      </c>
      <c r="D3085" s="18" t="s">
        <v>3318</v>
      </c>
      <c r="E3085" s="79" t="s">
        <v>7669</v>
      </c>
      <c r="F3085" s="17" t="s">
        <v>8510</v>
      </c>
      <c r="G3085" s="17" t="s">
        <v>9870</v>
      </c>
      <c r="H3085" s="17" t="s">
        <v>9870</v>
      </c>
      <c r="I3085" s="17" t="s">
        <v>9871</v>
      </c>
      <c r="J3085" s="88"/>
      <c r="K3085" s="80" t="e">
        <v>#N/A</v>
      </c>
      <c r="L3085" s="80" t="e">
        <v>#N/A</v>
      </c>
      <c r="M3085" s="80" t="e">
        <v>#N/A</v>
      </c>
      <c r="N3085" s="80" t="e">
        <v>#N/A</v>
      </c>
      <c r="O3085" s="80" t="e">
        <v>#N/A</v>
      </c>
      <c r="P3085" s="80" t="e">
        <v>#N/A</v>
      </c>
      <c r="Q3085" s="80" t="e">
        <v>#N/A</v>
      </c>
      <c r="R3085" s="80" t="e">
        <v>#N/A</v>
      </c>
      <c r="S3085" s="80" t="e">
        <v>#N/A</v>
      </c>
      <c r="T3085" s="80">
        <v>0</v>
      </c>
      <c r="U3085" s="7" t="e">
        <v>#N/A</v>
      </c>
      <c r="V3085" s="80" t="e">
        <v>#N/A</v>
      </c>
      <c r="W3085" s="80" t="e">
        <v>#N/A</v>
      </c>
      <c r="X3085" s="80" t="e">
        <v>#N/A</v>
      </c>
      <c r="Y3085" s="7" t="e">
        <v>#N/A</v>
      </c>
      <c r="Z3085" s="7">
        <f t="shared" si="385"/>
        <v>0</v>
      </c>
      <c r="AA3085" s="7">
        <f t="shared" si="386"/>
        <v>0</v>
      </c>
      <c r="AB3085" s="7" t="b">
        <f t="shared" si="387"/>
        <v>1</v>
      </c>
      <c r="AC3085" s="7" t="b">
        <f t="shared" si="388"/>
        <v>0</v>
      </c>
      <c r="AD3085" s="7" t="b">
        <f t="shared" si="389"/>
        <v>1</v>
      </c>
      <c r="AE3085" s="7" t="b">
        <f t="shared" si="390"/>
        <v>0</v>
      </c>
      <c r="AF3085" s="7" t="b">
        <f t="shared" si="391"/>
        <v>0</v>
      </c>
      <c r="AH3085" t="b">
        <f>AND(Table252102[[#This Row],[Developmental toxicity]:[Reproductive toxicity]])</f>
        <v>0</v>
      </c>
    </row>
    <row r="3086" spans="1:34" x14ac:dyDescent="0.25">
      <c r="A3086" s="3">
        <f t="shared" si="384"/>
        <v>3085</v>
      </c>
      <c r="B3086" s="86" t="s">
        <v>1440</v>
      </c>
      <c r="C3086" s="18" t="s">
        <v>2598</v>
      </c>
      <c r="D3086" s="18" t="s">
        <v>3554</v>
      </c>
      <c r="E3086" s="70" t="s">
        <v>7872</v>
      </c>
      <c r="F3086" s="18" t="s">
        <v>8711</v>
      </c>
      <c r="G3086" s="18" t="s">
        <v>10322</v>
      </c>
      <c r="H3086" s="18" t="s">
        <v>10322</v>
      </c>
      <c r="I3086" s="18" t="s">
        <v>10323</v>
      </c>
      <c r="J3086" s="88"/>
      <c r="K3086" s="80" t="e">
        <v>#N/A</v>
      </c>
      <c r="L3086" s="80" t="e">
        <v>#N/A</v>
      </c>
      <c r="M3086" s="80" t="e">
        <v>#N/A</v>
      </c>
      <c r="N3086" s="80" t="e">
        <v>#N/A</v>
      </c>
      <c r="O3086" s="80" t="e">
        <v>#N/A</v>
      </c>
      <c r="P3086" s="80" t="e">
        <v>#N/A</v>
      </c>
      <c r="Q3086" s="80" t="e">
        <v>#N/A</v>
      </c>
      <c r="R3086" s="80" t="e">
        <v>#N/A</v>
      </c>
      <c r="S3086" s="80" t="e">
        <v>#N/A</v>
      </c>
      <c r="T3086" s="80">
        <v>1</v>
      </c>
      <c r="U3086" s="7" t="e">
        <v>#N/A</v>
      </c>
      <c r="V3086" s="80" t="e">
        <v>#N/A</v>
      </c>
      <c r="W3086" s="80" t="e">
        <v>#N/A</v>
      </c>
      <c r="X3086" s="80" t="e">
        <v>#N/A</v>
      </c>
      <c r="Y3086" s="7" t="e">
        <v>#N/A</v>
      </c>
      <c r="Z3086" s="7">
        <f t="shared" si="385"/>
        <v>1</v>
      </c>
      <c r="AA3086" s="7">
        <f t="shared" si="386"/>
        <v>1</v>
      </c>
      <c r="AB3086" s="7" t="b">
        <f t="shared" si="387"/>
        <v>1</v>
      </c>
      <c r="AC3086" s="7" t="b">
        <f t="shared" si="388"/>
        <v>0</v>
      </c>
      <c r="AD3086" s="7" t="b">
        <f t="shared" si="389"/>
        <v>1</v>
      </c>
      <c r="AE3086" s="7" t="b">
        <f t="shared" si="390"/>
        <v>0</v>
      </c>
      <c r="AF3086" s="7" t="b">
        <f t="shared" si="391"/>
        <v>0</v>
      </c>
      <c r="AH3086" t="b">
        <f>AND(Table252102[[#This Row],[Developmental toxicity]:[Reproductive toxicity]])</f>
        <v>0</v>
      </c>
    </row>
    <row r="3087" spans="1:34" x14ac:dyDescent="0.25">
      <c r="A3087" s="3">
        <f t="shared" si="384"/>
        <v>3086</v>
      </c>
      <c r="B3087" s="86" t="s">
        <v>1440</v>
      </c>
      <c r="C3087" s="18" t="s">
        <v>2146</v>
      </c>
      <c r="D3087" s="18" t="s">
        <v>3039</v>
      </c>
      <c r="E3087" s="79" t="s">
        <v>7426</v>
      </c>
      <c r="F3087" s="17" t="s">
        <v>8274</v>
      </c>
      <c r="G3087" s="17" t="s">
        <v>9344</v>
      </c>
      <c r="H3087" s="17" t="s">
        <v>9344</v>
      </c>
      <c r="I3087" s="17" t="s">
        <v>9345</v>
      </c>
      <c r="J3087" s="88"/>
      <c r="K3087" s="80" t="e">
        <v>#N/A</v>
      </c>
      <c r="L3087" s="80" t="e">
        <v>#N/A</v>
      </c>
      <c r="M3087" s="80" t="e">
        <v>#N/A</v>
      </c>
      <c r="N3087" s="80" t="e">
        <v>#N/A</v>
      </c>
      <c r="O3087" s="80" t="e">
        <v>#N/A</v>
      </c>
      <c r="P3087" s="80" t="e">
        <v>#N/A</v>
      </c>
      <c r="Q3087" s="80" t="e">
        <v>#N/A</v>
      </c>
      <c r="R3087" s="80" t="e">
        <v>#N/A</v>
      </c>
      <c r="S3087" s="80" t="e">
        <v>#N/A</v>
      </c>
      <c r="T3087" s="80">
        <v>0</v>
      </c>
      <c r="U3087" s="7" t="e">
        <v>#N/A</v>
      </c>
      <c r="V3087" s="80" t="e">
        <v>#N/A</v>
      </c>
      <c r="W3087" s="80" t="e">
        <v>#N/A</v>
      </c>
      <c r="X3087" s="80" t="e">
        <v>#N/A</v>
      </c>
      <c r="Y3087" s="7" t="e">
        <v>#N/A</v>
      </c>
      <c r="Z3087" s="7">
        <f t="shared" si="385"/>
        <v>0</v>
      </c>
      <c r="AA3087" s="7">
        <f t="shared" si="386"/>
        <v>0</v>
      </c>
      <c r="AB3087" s="7" t="b">
        <f t="shared" si="387"/>
        <v>1</v>
      </c>
      <c r="AC3087" s="7" t="b">
        <f t="shared" si="388"/>
        <v>0</v>
      </c>
      <c r="AD3087" s="7" t="b">
        <f t="shared" si="389"/>
        <v>1</v>
      </c>
      <c r="AE3087" s="7" t="b">
        <f t="shared" si="390"/>
        <v>0</v>
      </c>
      <c r="AF3087" s="7" t="b">
        <f t="shared" si="391"/>
        <v>0</v>
      </c>
      <c r="AH3087" t="b">
        <f>AND(Table252102[[#This Row],[Developmental toxicity]:[Reproductive toxicity]])</f>
        <v>0</v>
      </c>
    </row>
    <row r="3088" spans="1:34" x14ac:dyDescent="0.25">
      <c r="A3088" s="3">
        <f t="shared" si="384"/>
        <v>3087</v>
      </c>
      <c r="B3088" s="86"/>
      <c r="C3088" s="18" t="s">
        <v>12679</v>
      </c>
      <c r="D3088" s="18" t="s">
        <v>12678</v>
      </c>
      <c r="E3088" s="70" t="s">
        <v>16706</v>
      </c>
      <c r="F3088" s="18" t="s">
        <v>16707</v>
      </c>
      <c r="G3088" s="18" t="s">
        <v>16708</v>
      </c>
      <c r="H3088" s="18" t="s">
        <v>16708</v>
      </c>
      <c r="I3088" s="18" t="s">
        <v>16709</v>
      </c>
      <c r="J3088" s="88"/>
      <c r="K3088" s="80" t="e">
        <v>#N/A</v>
      </c>
      <c r="L3088" s="80" t="e">
        <v>#N/A</v>
      </c>
      <c r="M3088" s="80" t="e">
        <v>#N/A</v>
      </c>
      <c r="N3088" s="80" t="e">
        <v>#N/A</v>
      </c>
      <c r="O3088" s="80" t="e">
        <v>#N/A</v>
      </c>
      <c r="P3088" s="80" t="e">
        <v>#N/A</v>
      </c>
      <c r="Q3088" s="80" t="e">
        <v>#N/A</v>
      </c>
      <c r="R3088" s="80" t="e">
        <v>#N/A</v>
      </c>
      <c r="S3088" s="80" t="e">
        <v>#N/A</v>
      </c>
      <c r="T3088" s="80" t="e">
        <v>#N/A</v>
      </c>
      <c r="U3088" s="7" t="e">
        <v>#N/A</v>
      </c>
      <c r="V3088" s="80" t="e">
        <v>#N/A</v>
      </c>
      <c r="W3088" s="80">
        <v>0</v>
      </c>
      <c r="X3088" s="80" t="e">
        <v>#N/A</v>
      </c>
      <c r="Y3088" s="7">
        <v>1</v>
      </c>
      <c r="Z3088" s="7">
        <f t="shared" si="385"/>
        <v>1</v>
      </c>
      <c r="AA3088" s="7">
        <f t="shared" si="386"/>
        <v>0</v>
      </c>
      <c r="AB3088" s="7" t="b">
        <f t="shared" si="387"/>
        <v>1</v>
      </c>
      <c r="AC3088" s="7" t="b">
        <f t="shared" si="388"/>
        <v>1</v>
      </c>
      <c r="AD3088" s="7" t="b">
        <f t="shared" si="389"/>
        <v>0</v>
      </c>
      <c r="AE3088" s="7" t="b">
        <f t="shared" si="390"/>
        <v>1</v>
      </c>
      <c r="AF3088" s="7" t="b">
        <f t="shared" si="391"/>
        <v>0</v>
      </c>
      <c r="AH3088" t="b">
        <f>AND(Table252102[[#This Row],[Developmental toxicity]:[Reproductive toxicity]])</f>
        <v>1</v>
      </c>
    </row>
    <row r="3089" spans="1:34" x14ac:dyDescent="0.25">
      <c r="A3089" s="3">
        <f t="shared" si="384"/>
        <v>3088</v>
      </c>
      <c r="B3089" s="86"/>
      <c r="C3089" s="17" t="s">
        <v>21221</v>
      </c>
      <c r="D3089" s="18" t="s">
        <v>20825</v>
      </c>
      <c r="E3089" s="83" t="s">
        <v>21023</v>
      </c>
      <c r="F3089" s="17" t="s">
        <v>21725</v>
      </c>
      <c r="G3089" s="17" t="s">
        <v>21726</v>
      </c>
      <c r="H3089" s="17" t="s">
        <v>21726</v>
      </c>
      <c r="I3089" s="17" t="s">
        <v>21727</v>
      </c>
      <c r="J3089" s="88"/>
      <c r="K3089" s="80" t="e">
        <v>#N/A</v>
      </c>
      <c r="L3089" s="80" t="e">
        <v>#N/A</v>
      </c>
      <c r="M3089" s="80" t="e">
        <v>#N/A</v>
      </c>
      <c r="N3089" s="80" t="e">
        <v>#N/A</v>
      </c>
      <c r="O3089" s="80" t="e">
        <v>#N/A</v>
      </c>
      <c r="P3089" s="80" t="e">
        <v>#N/A</v>
      </c>
      <c r="Q3089" s="80" t="e">
        <v>#N/A</v>
      </c>
      <c r="R3089" s="80" t="e">
        <v>#N/A</v>
      </c>
      <c r="S3089" s="80" t="e">
        <v>#N/A</v>
      </c>
      <c r="T3089" s="80" t="e">
        <v>#N/A</v>
      </c>
      <c r="U3089" s="7" t="e">
        <v>#N/A</v>
      </c>
      <c r="V3089" s="80" t="e">
        <v>#N/A</v>
      </c>
      <c r="W3089" s="80" t="e">
        <v>#N/A</v>
      </c>
      <c r="X3089" s="80" t="e">
        <v>#N/A</v>
      </c>
      <c r="Y3089" s="7">
        <v>1</v>
      </c>
      <c r="Z3089" s="7">
        <f t="shared" si="385"/>
        <v>1</v>
      </c>
      <c r="AA3089" s="7">
        <f t="shared" si="386"/>
        <v>1</v>
      </c>
      <c r="AB3089" s="7" t="b">
        <f t="shared" si="387"/>
        <v>1</v>
      </c>
      <c r="AC3089" s="7" t="b">
        <f t="shared" si="388"/>
        <v>0</v>
      </c>
      <c r="AD3089" s="7" t="b">
        <f t="shared" si="389"/>
        <v>0</v>
      </c>
      <c r="AE3089" s="7" t="b">
        <f t="shared" si="390"/>
        <v>0</v>
      </c>
      <c r="AF3089" s="7" t="b">
        <f t="shared" si="391"/>
        <v>0</v>
      </c>
      <c r="AH3089" t="b">
        <f>AND(Table252102[[#This Row],[Developmental toxicity]:[Reproductive toxicity]])</f>
        <v>0</v>
      </c>
    </row>
    <row r="3090" spans="1:34" x14ac:dyDescent="0.25">
      <c r="A3090" s="3">
        <f t="shared" si="384"/>
        <v>3089</v>
      </c>
      <c r="B3090" s="86" t="s">
        <v>1440</v>
      </c>
      <c r="C3090" s="18" t="s">
        <v>2149</v>
      </c>
      <c r="D3090" s="18" t="s">
        <v>3042</v>
      </c>
      <c r="E3090" s="79" t="s">
        <v>7429</v>
      </c>
      <c r="F3090" s="17" t="s">
        <v>8277</v>
      </c>
      <c r="G3090" s="17" t="s">
        <v>9350</v>
      </c>
      <c r="H3090" s="17" t="s">
        <v>9350</v>
      </c>
      <c r="I3090" s="17" t="s">
        <v>9351</v>
      </c>
      <c r="J3090" s="88"/>
      <c r="K3090" s="80" t="e">
        <v>#N/A</v>
      </c>
      <c r="L3090" s="80" t="e">
        <v>#N/A</v>
      </c>
      <c r="M3090" s="80" t="e">
        <v>#N/A</v>
      </c>
      <c r="N3090" s="80" t="e">
        <v>#N/A</v>
      </c>
      <c r="O3090" s="80" t="e">
        <v>#N/A</v>
      </c>
      <c r="P3090" s="80" t="e">
        <v>#N/A</v>
      </c>
      <c r="Q3090" s="80" t="e">
        <v>#N/A</v>
      </c>
      <c r="R3090" s="80" t="e">
        <v>#N/A</v>
      </c>
      <c r="S3090" s="80" t="e">
        <v>#N/A</v>
      </c>
      <c r="T3090" s="80">
        <v>0</v>
      </c>
      <c r="U3090" s="7" t="e">
        <v>#N/A</v>
      </c>
      <c r="V3090" s="80" t="e">
        <v>#N/A</v>
      </c>
      <c r="W3090" s="80" t="e">
        <v>#N/A</v>
      </c>
      <c r="X3090" s="80" t="e">
        <v>#N/A</v>
      </c>
      <c r="Y3090" s="7" t="e">
        <v>#N/A</v>
      </c>
      <c r="Z3090" s="7">
        <f t="shared" si="385"/>
        <v>0</v>
      </c>
      <c r="AA3090" s="7">
        <f t="shared" si="386"/>
        <v>0</v>
      </c>
      <c r="AB3090" s="7" t="b">
        <f t="shared" si="387"/>
        <v>1</v>
      </c>
      <c r="AC3090" s="7" t="b">
        <f t="shared" si="388"/>
        <v>0</v>
      </c>
      <c r="AD3090" s="7" t="b">
        <f t="shared" si="389"/>
        <v>1</v>
      </c>
      <c r="AE3090" s="7" t="b">
        <f t="shared" si="390"/>
        <v>0</v>
      </c>
      <c r="AF3090" s="7" t="b">
        <f t="shared" si="391"/>
        <v>0</v>
      </c>
      <c r="AH3090" t="b">
        <f>AND(Table252102[[#This Row],[Developmental toxicity]:[Reproductive toxicity]])</f>
        <v>0</v>
      </c>
    </row>
    <row r="3091" spans="1:34" x14ac:dyDescent="0.25">
      <c r="A3091" s="3">
        <f t="shared" si="384"/>
        <v>3090</v>
      </c>
      <c r="B3091" s="86" t="s">
        <v>1440</v>
      </c>
      <c r="C3091" s="18" t="s">
        <v>2141</v>
      </c>
      <c r="D3091" s="18" t="s">
        <v>3033</v>
      </c>
      <c r="E3091" s="79" t="s">
        <v>7421</v>
      </c>
      <c r="F3091" s="17" t="s">
        <v>8269</v>
      </c>
      <c r="G3091" s="17" t="s">
        <v>9333</v>
      </c>
      <c r="H3091" s="17" t="s">
        <v>9333</v>
      </c>
      <c r="I3091" s="17" t="s">
        <v>9334</v>
      </c>
      <c r="J3091" s="88"/>
      <c r="K3091" s="80" t="e">
        <v>#N/A</v>
      </c>
      <c r="L3091" s="80" t="e">
        <v>#N/A</v>
      </c>
      <c r="M3091" s="80" t="e">
        <v>#N/A</v>
      </c>
      <c r="N3091" s="80" t="e">
        <v>#N/A</v>
      </c>
      <c r="O3091" s="80" t="e">
        <v>#N/A</v>
      </c>
      <c r="P3091" s="80" t="e">
        <v>#N/A</v>
      </c>
      <c r="Q3091" s="80" t="e">
        <v>#N/A</v>
      </c>
      <c r="R3091" s="80" t="e">
        <v>#N/A</v>
      </c>
      <c r="S3091" s="80" t="e">
        <v>#N/A</v>
      </c>
      <c r="T3091" s="80">
        <v>0</v>
      </c>
      <c r="U3091" s="7" t="e">
        <v>#N/A</v>
      </c>
      <c r="V3091" s="80" t="e">
        <v>#N/A</v>
      </c>
      <c r="W3091" s="80" t="e">
        <v>#N/A</v>
      </c>
      <c r="X3091" s="80" t="e">
        <v>#N/A</v>
      </c>
      <c r="Y3091" s="7" t="e">
        <v>#N/A</v>
      </c>
      <c r="Z3091" s="7">
        <f t="shared" si="385"/>
        <v>0</v>
      </c>
      <c r="AA3091" s="7">
        <f t="shared" si="386"/>
        <v>0</v>
      </c>
      <c r="AB3091" s="7" t="b">
        <f t="shared" si="387"/>
        <v>1</v>
      </c>
      <c r="AC3091" s="7" t="b">
        <f t="shared" si="388"/>
        <v>0</v>
      </c>
      <c r="AD3091" s="7" t="b">
        <f t="shared" si="389"/>
        <v>1</v>
      </c>
      <c r="AE3091" s="7" t="b">
        <f t="shared" si="390"/>
        <v>0</v>
      </c>
      <c r="AF3091" s="7" t="b">
        <f t="shared" si="391"/>
        <v>0</v>
      </c>
      <c r="AH3091" t="b">
        <f>AND(Table252102[[#This Row],[Developmental toxicity]:[Reproductive toxicity]])</f>
        <v>0</v>
      </c>
    </row>
    <row r="3092" spans="1:34" x14ac:dyDescent="0.25">
      <c r="A3092" s="3">
        <f t="shared" si="384"/>
        <v>3091</v>
      </c>
      <c r="B3092" s="86" t="s">
        <v>1440</v>
      </c>
      <c r="C3092" s="18" t="s">
        <v>2158</v>
      </c>
      <c r="D3092" s="18" t="s">
        <v>3052</v>
      </c>
      <c r="E3092" s="70" t="s">
        <v>7438</v>
      </c>
      <c r="F3092" s="18" t="s">
        <v>8286</v>
      </c>
      <c r="G3092" s="18" t="s">
        <v>9369</v>
      </c>
      <c r="H3092" s="18" t="s">
        <v>9369</v>
      </c>
      <c r="I3092" s="18" t="s">
        <v>9370</v>
      </c>
      <c r="J3092" s="88"/>
      <c r="K3092" s="80" t="e">
        <v>#N/A</v>
      </c>
      <c r="L3092" s="80" t="e">
        <v>#N/A</v>
      </c>
      <c r="M3092" s="80" t="e">
        <v>#N/A</v>
      </c>
      <c r="N3092" s="80" t="e">
        <v>#N/A</v>
      </c>
      <c r="O3092" s="80" t="e">
        <v>#N/A</v>
      </c>
      <c r="P3092" s="80" t="e">
        <v>#N/A</v>
      </c>
      <c r="Q3092" s="80" t="e">
        <v>#N/A</v>
      </c>
      <c r="R3092" s="80" t="e">
        <v>#N/A</v>
      </c>
      <c r="S3092" s="80" t="e">
        <v>#N/A</v>
      </c>
      <c r="T3092" s="80">
        <v>0</v>
      </c>
      <c r="U3092" s="7" t="e">
        <v>#N/A</v>
      </c>
      <c r="V3092" s="80" t="e">
        <v>#N/A</v>
      </c>
      <c r="W3092" s="80" t="e">
        <v>#N/A</v>
      </c>
      <c r="X3092" s="80" t="e">
        <v>#N/A</v>
      </c>
      <c r="Y3092" s="7">
        <v>0</v>
      </c>
      <c r="Z3092" s="7">
        <f t="shared" si="385"/>
        <v>0</v>
      </c>
      <c r="AA3092" s="7">
        <f t="shared" si="386"/>
        <v>0</v>
      </c>
      <c r="AB3092" s="7" t="b">
        <f t="shared" si="387"/>
        <v>1</v>
      </c>
      <c r="AC3092" s="7" t="b">
        <f t="shared" si="388"/>
        <v>0</v>
      </c>
      <c r="AD3092" s="7" t="b">
        <f t="shared" si="389"/>
        <v>1</v>
      </c>
      <c r="AE3092" s="7" t="b">
        <f t="shared" si="390"/>
        <v>0</v>
      </c>
      <c r="AF3092" s="7" t="b">
        <f t="shared" si="391"/>
        <v>0</v>
      </c>
      <c r="AH3092" t="b">
        <f>AND(Table252102[[#This Row],[Developmental toxicity]:[Reproductive toxicity]])</f>
        <v>0</v>
      </c>
    </row>
    <row r="3093" spans="1:34" x14ac:dyDescent="0.25">
      <c r="A3093" s="3">
        <f t="shared" si="384"/>
        <v>3092</v>
      </c>
      <c r="B3093" s="86" t="s">
        <v>1440</v>
      </c>
      <c r="C3093" s="18" t="s">
        <v>2057</v>
      </c>
      <c r="D3093" s="18" t="s">
        <v>2938</v>
      </c>
      <c r="E3093" s="79" t="s">
        <v>7338</v>
      </c>
      <c r="F3093" s="17" t="s">
        <v>8187</v>
      </c>
      <c r="G3093" s="17" t="s">
        <v>9157</v>
      </c>
      <c r="H3093" s="17" t="s">
        <v>9157</v>
      </c>
      <c r="I3093" s="17" t="s">
        <v>9158</v>
      </c>
      <c r="J3093" s="88"/>
      <c r="K3093" s="80" t="e">
        <v>#N/A</v>
      </c>
      <c r="L3093" s="80" t="e">
        <v>#N/A</v>
      </c>
      <c r="M3093" s="80" t="e">
        <v>#N/A</v>
      </c>
      <c r="N3093" s="80" t="e">
        <v>#N/A</v>
      </c>
      <c r="O3093" s="80" t="e">
        <v>#N/A</v>
      </c>
      <c r="P3093" s="80" t="e">
        <v>#N/A</v>
      </c>
      <c r="Q3093" s="80" t="e">
        <v>#N/A</v>
      </c>
      <c r="R3093" s="80" t="e">
        <v>#N/A</v>
      </c>
      <c r="S3093" s="80" t="e">
        <v>#N/A</v>
      </c>
      <c r="T3093" s="80">
        <v>0</v>
      </c>
      <c r="U3093" s="7" t="e">
        <v>#N/A</v>
      </c>
      <c r="V3093" s="80" t="e">
        <v>#N/A</v>
      </c>
      <c r="W3093" s="80" t="e">
        <v>#N/A</v>
      </c>
      <c r="X3093" s="80" t="e">
        <v>#N/A</v>
      </c>
      <c r="Y3093" s="7" t="e">
        <v>#N/A</v>
      </c>
      <c r="Z3093" s="7">
        <f t="shared" si="385"/>
        <v>0</v>
      </c>
      <c r="AA3093" s="7">
        <f t="shared" si="386"/>
        <v>0</v>
      </c>
      <c r="AB3093" s="7" t="b">
        <f t="shared" si="387"/>
        <v>1</v>
      </c>
      <c r="AC3093" s="7" t="b">
        <f t="shared" si="388"/>
        <v>0</v>
      </c>
      <c r="AD3093" s="7" t="b">
        <f t="shared" si="389"/>
        <v>1</v>
      </c>
      <c r="AE3093" s="7" t="b">
        <f t="shared" si="390"/>
        <v>0</v>
      </c>
      <c r="AF3093" s="7" t="b">
        <f t="shared" si="391"/>
        <v>0</v>
      </c>
      <c r="AH3093" t="b">
        <f>AND(Table252102[[#This Row],[Developmental toxicity]:[Reproductive toxicity]])</f>
        <v>0</v>
      </c>
    </row>
    <row r="3094" spans="1:34" x14ac:dyDescent="0.25">
      <c r="A3094" s="3">
        <f t="shared" si="384"/>
        <v>3093</v>
      </c>
      <c r="B3094" s="86"/>
      <c r="C3094" s="18" t="s">
        <v>11901</v>
      </c>
      <c r="D3094" s="18" t="s">
        <v>11900</v>
      </c>
      <c r="E3094" s="70" t="s">
        <v>15504</v>
      </c>
      <c r="F3094" s="18" t="s">
        <v>15505</v>
      </c>
      <c r="G3094" s="18" t="s">
        <v>11902</v>
      </c>
      <c r="H3094" s="18" t="s">
        <v>11902</v>
      </c>
      <c r="I3094" s="18" t="s">
        <v>15506</v>
      </c>
      <c r="J3094" s="88"/>
      <c r="K3094" s="80" t="e">
        <v>#N/A</v>
      </c>
      <c r="L3094" s="80" t="e">
        <v>#N/A</v>
      </c>
      <c r="M3094" s="80" t="e">
        <v>#N/A</v>
      </c>
      <c r="N3094" s="80" t="e">
        <v>#N/A</v>
      </c>
      <c r="O3094" s="80" t="e">
        <v>#N/A</v>
      </c>
      <c r="P3094" s="80" t="e">
        <v>#N/A</v>
      </c>
      <c r="Q3094" s="80" t="e">
        <v>#N/A</v>
      </c>
      <c r="R3094" s="80" t="e">
        <v>#N/A</v>
      </c>
      <c r="S3094" s="80" t="e">
        <v>#N/A</v>
      </c>
      <c r="T3094" s="80" t="e">
        <v>#N/A</v>
      </c>
      <c r="U3094" s="7" t="e">
        <v>#N/A</v>
      </c>
      <c r="V3094" s="80" t="e">
        <v>#N/A</v>
      </c>
      <c r="W3094" s="18">
        <v>0</v>
      </c>
      <c r="X3094" s="18" t="e">
        <v>#N/A</v>
      </c>
      <c r="Y3094" s="7" t="e">
        <v>#N/A</v>
      </c>
      <c r="Z3094" s="7">
        <f t="shared" si="385"/>
        <v>0</v>
      </c>
      <c r="AA3094" s="7">
        <f t="shared" si="386"/>
        <v>0</v>
      </c>
      <c r="AB3094" s="7" t="b">
        <f t="shared" si="387"/>
        <v>0</v>
      </c>
      <c r="AC3094" s="7" t="b">
        <f t="shared" si="388"/>
        <v>1</v>
      </c>
      <c r="AD3094" s="7" t="b">
        <f t="shared" si="389"/>
        <v>0</v>
      </c>
      <c r="AE3094" s="7" t="b">
        <f t="shared" si="390"/>
        <v>1</v>
      </c>
      <c r="AF3094" s="7" t="b">
        <f t="shared" si="391"/>
        <v>0</v>
      </c>
      <c r="AH3094" t="b">
        <f>AND(Table252102[[#This Row],[Developmental toxicity]:[Reproductive toxicity]])</f>
        <v>0</v>
      </c>
    </row>
    <row r="3095" spans="1:34" x14ac:dyDescent="0.25">
      <c r="A3095" s="3">
        <f t="shared" si="384"/>
        <v>3094</v>
      </c>
      <c r="B3095" s="86"/>
      <c r="C3095" s="18" t="s">
        <v>12237</v>
      </c>
      <c r="D3095" s="18" t="s">
        <v>12236</v>
      </c>
      <c r="E3095" s="70" t="s">
        <v>15975</v>
      </c>
      <c r="F3095" s="18" t="s">
        <v>15976</v>
      </c>
      <c r="G3095" s="18" t="s">
        <v>12238</v>
      </c>
      <c r="H3095" s="18" t="s">
        <v>12238</v>
      </c>
      <c r="I3095" s="18" t="s">
        <v>15977</v>
      </c>
      <c r="J3095" s="88"/>
      <c r="K3095" s="80" t="e">
        <v>#N/A</v>
      </c>
      <c r="L3095" s="80" t="e">
        <v>#N/A</v>
      </c>
      <c r="M3095" s="80" t="e">
        <v>#N/A</v>
      </c>
      <c r="N3095" s="80" t="e">
        <v>#N/A</v>
      </c>
      <c r="O3095" s="80" t="e">
        <v>#N/A</v>
      </c>
      <c r="P3095" s="80" t="e">
        <v>#N/A</v>
      </c>
      <c r="Q3095" s="80" t="e">
        <v>#N/A</v>
      </c>
      <c r="R3095" s="80" t="e">
        <v>#N/A</v>
      </c>
      <c r="S3095" s="80" t="e">
        <v>#N/A</v>
      </c>
      <c r="T3095" s="80" t="e">
        <v>#N/A</v>
      </c>
      <c r="U3095" s="7" t="e">
        <v>#N/A</v>
      </c>
      <c r="V3095" s="80" t="e">
        <v>#N/A</v>
      </c>
      <c r="W3095" s="18">
        <v>0</v>
      </c>
      <c r="X3095" s="18" t="e">
        <v>#N/A</v>
      </c>
      <c r="Y3095" s="7" t="e">
        <v>#N/A</v>
      </c>
      <c r="Z3095" s="7">
        <f t="shared" si="385"/>
        <v>0</v>
      </c>
      <c r="AA3095" s="7">
        <f t="shared" si="386"/>
        <v>0</v>
      </c>
      <c r="AB3095" s="7" t="b">
        <f t="shared" si="387"/>
        <v>0</v>
      </c>
      <c r="AC3095" s="7" t="b">
        <f t="shared" si="388"/>
        <v>1</v>
      </c>
      <c r="AD3095" s="7" t="b">
        <f t="shared" si="389"/>
        <v>0</v>
      </c>
      <c r="AE3095" s="7" t="b">
        <f t="shared" si="390"/>
        <v>1</v>
      </c>
      <c r="AF3095" s="7" t="b">
        <f t="shared" si="391"/>
        <v>0</v>
      </c>
      <c r="AH3095" t="b">
        <f>AND(Table252102[[#This Row],[Developmental toxicity]:[Reproductive toxicity]])</f>
        <v>0</v>
      </c>
    </row>
    <row r="3096" spans="1:34" x14ac:dyDescent="0.25">
      <c r="A3096" s="3">
        <f t="shared" si="384"/>
        <v>3095</v>
      </c>
      <c r="B3096" s="86" t="s">
        <v>1440</v>
      </c>
      <c r="C3096" s="18" t="s">
        <v>2537</v>
      </c>
      <c r="D3096" s="18" t="s">
        <v>3487</v>
      </c>
      <c r="E3096" s="79" t="s">
        <v>7810</v>
      </c>
      <c r="F3096" s="17" t="s">
        <v>8649</v>
      </c>
      <c r="G3096" s="17" t="s">
        <v>10177</v>
      </c>
      <c r="H3096" s="17" t="s">
        <v>10177</v>
      </c>
      <c r="I3096" s="17" t="s">
        <v>10178</v>
      </c>
      <c r="J3096" s="88"/>
      <c r="K3096" s="80" t="e">
        <v>#N/A</v>
      </c>
      <c r="L3096" s="80" t="e">
        <v>#N/A</v>
      </c>
      <c r="M3096" s="80" t="e">
        <v>#N/A</v>
      </c>
      <c r="N3096" s="80" t="e">
        <v>#N/A</v>
      </c>
      <c r="O3096" s="80" t="e">
        <v>#N/A</v>
      </c>
      <c r="P3096" s="80" t="e">
        <v>#N/A</v>
      </c>
      <c r="Q3096" s="80" t="e">
        <v>#N/A</v>
      </c>
      <c r="R3096" s="80" t="e">
        <v>#N/A</v>
      </c>
      <c r="S3096" s="80" t="e">
        <v>#N/A</v>
      </c>
      <c r="T3096" s="80">
        <v>0</v>
      </c>
      <c r="U3096" s="7" t="e">
        <v>#N/A</v>
      </c>
      <c r="V3096" s="80" t="e">
        <v>#N/A</v>
      </c>
      <c r="W3096" s="80" t="e">
        <v>#N/A</v>
      </c>
      <c r="X3096" s="80" t="e">
        <v>#N/A</v>
      </c>
      <c r="Y3096" s="7" t="e">
        <v>#N/A</v>
      </c>
      <c r="Z3096" s="7">
        <f t="shared" si="385"/>
        <v>0</v>
      </c>
      <c r="AA3096" s="7">
        <f t="shared" si="386"/>
        <v>0</v>
      </c>
      <c r="AB3096" s="7" t="b">
        <f t="shared" si="387"/>
        <v>1</v>
      </c>
      <c r="AC3096" s="7" t="b">
        <f t="shared" si="388"/>
        <v>0</v>
      </c>
      <c r="AD3096" s="7" t="b">
        <f t="shared" si="389"/>
        <v>1</v>
      </c>
      <c r="AE3096" s="7" t="b">
        <f t="shared" si="390"/>
        <v>0</v>
      </c>
      <c r="AF3096" s="7" t="b">
        <f t="shared" si="391"/>
        <v>0</v>
      </c>
      <c r="AH3096" t="b">
        <f>AND(Table252102[[#This Row],[Developmental toxicity]:[Reproductive toxicity]])</f>
        <v>0</v>
      </c>
    </row>
    <row r="3097" spans="1:34" x14ac:dyDescent="0.25">
      <c r="A3097" s="3">
        <f t="shared" si="384"/>
        <v>3096</v>
      </c>
      <c r="B3097" s="86"/>
      <c r="C3097" s="18" t="s">
        <v>11505</v>
      </c>
      <c r="D3097" s="18" t="s">
        <v>11504</v>
      </c>
      <c r="E3097" s="70" t="s">
        <v>14787</v>
      </c>
      <c r="F3097" s="18" t="s">
        <v>14788</v>
      </c>
      <c r="G3097" s="18" t="s">
        <v>14789</v>
      </c>
      <c r="H3097" s="18" t="s">
        <v>14789</v>
      </c>
      <c r="I3097" s="18" t="s">
        <v>14790</v>
      </c>
      <c r="J3097" s="88"/>
      <c r="K3097" s="80" t="e">
        <v>#N/A</v>
      </c>
      <c r="L3097" s="80" t="e">
        <v>#N/A</v>
      </c>
      <c r="M3097" s="80" t="e">
        <v>#N/A</v>
      </c>
      <c r="N3097" s="80" t="e">
        <v>#N/A</v>
      </c>
      <c r="O3097" s="80" t="e">
        <v>#N/A</v>
      </c>
      <c r="P3097" s="80" t="e">
        <v>#N/A</v>
      </c>
      <c r="Q3097" s="80" t="e">
        <v>#N/A</v>
      </c>
      <c r="R3097" s="80" t="e">
        <v>#N/A</v>
      </c>
      <c r="S3097" s="80" t="e">
        <v>#N/A</v>
      </c>
      <c r="T3097" s="80" t="e">
        <v>#N/A</v>
      </c>
      <c r="U3097" s="7" t="e">
        <v>#N/A</v>
      </c>
      <c r="V3097" s="80" t="e">
        <v>#N/A</v>
      </c>
      <c r="W3097" s="18">
        <v>1</v>
      </c>
      <c r="X3097" s="18" t="e">
        <v>#N/A</v>
      </c>
      <c r="Y3097" s="7" t="e">
        <v>#N/A</v>
      </c>
      <c r="Z3097" s="7">
        <f t="shared" si="385"/>
        <v>1</v>
      </c>
      <c r="AA3097" s="7">
        <f t="shared" si="386"/>
        <v>1</v>
      </c>
      <c r="AB3097" s="7" t="b">
        <f t="shared" si="387"/>
        <v>0</v>
      </c>
      <c r="AC3097" s="7" t="b">
        <f t="shared" si="388"/>
        <v>1</v>
      </c>
      <c r="AD3097" s="7" t="b">
        <f t="shared" si="389"/>
        <v>0</v>
      </c>
      <c r="AE3097" s="7" t="b">
        <f t="shared" si="390"/>
        <v>1</v>
      </c>
      <c r="AF3097" s="7" t="b">
        <f t="shared" si="391"/>
        <v>0</v>
      </c>
      <c r="AH3097" t="b">
        <f>AND(Table252102[[#This Row],[Developmental toxicity]:[Reproductive toxicity]])</f>
        <v>0</v>
      </c>
    </row>
    <row r="3098" spans="1:34" x14ac:dyDescent="0.25">
      <c r="A3098" s="3">
        <f t="shared" si="384"/>
        <v>3097</v>
      </c>
      <c r="B3098" s="86">
        <v>463</v>
      </c>
      <c r="C3098" s="18" t="s">
        <v>1013</v>
      </c>
      <c r="D3098" s="17" t="s">
        <v>5306</v>
      </c>
      <c r="E3098" s="79" t="s">
        <v>4859</v>
      </c>
      <c r="F3098" s="17" t="s">
        <v>5765</v>
      </c>
      <c r="G3098" s="18" t="s">
        <v>1014</v>
      </c>
      <c r="H3098" s="17" t="s">
        <v>6203</v>
      </c>
      <c r="I3098" s="17" t="s">
        <v>6771</v>
      </c>
      <c r="J3098" s="88" t="s">
        <v>1433</v>
      </c>
      <c r="K3098" s="80" t="e">
        <v>#N/A</v>
      </c>
      <c r="L3098" s="80">
        <v>1</v>
      </c>
      <c r="M3098" s="18" t="e">
        <v>#N/A</v>
      </c>
      <c r="N3098" s="80" t="e">
        <v>#N/A</v>
      </c>
      <c r="O3098" s="80" t="e">
        <v>#N/A</v>
      </c>
      <c r="P3098" s="18" t="e">
        <v>#N/A</v>
      </c>
      <c r="Q3098" s="18" t="e">
        <v>#N/A</v>
      </c>
      <c r="R3098" s="80" t="e">
        <v>#N/A</v>
      </c>
      <c r="S3098" s="18" t="e">
        <v>#N/A</v>
      </c>
      <c r="T3098" s="18" t="e">
        <v>#N/A</v>
      </c>
      <c r="U3098" s="7" t="e">
        <v>#N/A</v>
      </c>
      <c r="V3098" s="80" t="e">
        <v>#N/A</v>
      </c>
      <c r="W3098" s="18" t="e">
        <v>#N/A</v>
      </c>
      <c r="X3098" s="18" t="e">
        <v>#N/A</v>
      </c>
      <c r="Y3098" s="7" t="e">
        <v>#N/A</v>
      </c>
      <c r="Z3098" s="7">
        <f t="shared" si="385"/>
        <v>1</v>
      </c>
      <c r="AA3098" s="7">
        <f t="shared" si="386"/>
        <v>1</v>
      </c>
      <c r="AB3098" s="7" t="b">
        <f t="shared" si="387"/>
        <v>0</v>
      </c>
      <c r="AC3098" s="7" t="b">
        <f t="shared" si="388"/>
        <v>0</v>
      </c>
      <c r="AD3098" s="7" t="b">
        <f t="shared" si="389"/>
        <v>0</v>
      </c>
      <c r="AE3098" s="7" t="b">
        <f t="shared" si="390"/>
        <v>0</v>
      </c>
      <c r="AF3098" s="7" t="b">
        <f t="shared" si="391"/>
        <v>0</v>
      </c>
      <c r="AH3098" t="b">
        <f>AND(Table252102[[#This Row],[Developmental toxicity]:[Reproductive toxicity]])</f>
        <v>0</v>
      </c>
    </row>
    <row r="3099" spans="1:34" x14ac:dyDescent="0.25">
      <c r="A3099" s="3">
        <f t="shared" si="384"/>
        <v>3098</v>
      </c>
      <c r="B3099" s="86"/>
      <c r="C3099" s="18" t="s">
        <v>13220</v>
      </c>
      <c r="D3099" s="18" t="s">
        <v>13219</v>
      </c>
      <c r="E3099" s="70" t="s">
        <v>17520</v>
      </c>
      <c r="F3099" s="18" t="s">
        <v>17521</v>
      </c>
      <c r="G3099" s="18" t="s">
        <v>13221</v>
      </c>
      <c r="H3099" s="18" t="s">
        <v>13221</v>
      </c>
      <c r="I3099" s="18" t="s">
        <v>17522</v>
      </c>
      <c r="J3099" s="88"/>
      <c r="K3099" s="80" t="e">
        <v>#N/A</v>
      </c>
      <c r="L3099" s="80" t="e">
        <v>#N/A</v>
      </c>
      <c r="M3099" s="80" t="e">
        <v>#N/A</v>
      </c>
      <c r="N3099" s="80" t="e">
        <v>#N/A</v>
      </c>
      <c r="O3099" s="80" t="e">
        <v>#N/A</v>
      </c>
      <c r="P3099" s="80" t="e">
        <v>#N/A</v>
      </c>
      <c r="Q3099" s="80" t="e">
        <v>#N/A</v>
      </c>
      <c r="R3099" s="80" t="e">
        <v>#N/A</v>
      </c>
      <c r="S3099" s="80" t="e">
        <v>#N/A</v>
      </c>
      <c r="T3099" s="80" t="e">
        <v>#N/A</v>
      </c>
      <c r="U3099" s="7" t="e">
        <v>#N/A</v>
      </c>
      <c r="V3099" s="80" t="e">
        <v>#N/A</v>
      </c>
      <c r="W3099" s="18">
        <v>0</v>
      </c>
      <c r="X3099" s="18" t="e">
        <v>#N/A</v>
      </c>
      <c r="Y3099" s="7" t="e">
        <v>#N/A</v>
      </c>
      <c r="Z3099" s="7">
        <f t="shared" si="385"/>
        <v>0</v>
      </c>
      <c r="AA3099" s="7">
        <f t="shared" si="386"/>
        <v>0</v>
      </c>
      <c r="AB3099" s="7" t="b">
        <f t="shared" si="387"/>
        <v>0</v>
      </c>
      <c r="AC3099" s="7" t="b">
        <f t="shared" si="388"/>
        <v>1</v>
      </c>
      <c r="AD3099" s="7" t="b">
        <f t="shared" si="389"/>
        <v>0</v>
      </c>
      <c r="AE3099" s="7" t="b">
        <f t="shared" si="390"/>
        <v>1</v>
      </c>
      <c r="AF3099" s="7" t="b">
        <f t="shared" si="391"/>
        <v>0</v>
      </c>
      <c r="AH3099" t="b">
        <f>AND(Table252102[[#This Row],[Developmental toxicity]:[Reproductive toxicity]])</f>
        <v>0</v>
      </c>
    </row>
    <row r="3100" spans="1:34" x14ac:dyDescent="0.25">
      <c r="A3100" s="3">
        <f t="shared" si="384"/>
        <v>3099</v>
      </c>
      <c r="B3100" s="86"/>
      <c r="C3100" s="18" t="s">
        <v>11856</v>
      </c>
      <c r="D3100" s="18" t="s">
        <v>11855</v>
      </c>
      <c r="E3100" s="70" t="s">
        <v>15438</v>
      </c>
      <c r="F3100" s="18" t="s">
        <v>15439</v>
      </c>
      <c r="G3100" s="18" t="s">
        <v>11857</v>
      </c>
      <c r="H3100" s="18" t="s">
        <v>11857</v>
      </c>
      <c r="I3100" s="18" t="s">
        <v>15440</v>
      </c>
      <c r="J3100" s="88"/>
      <c r="K3100" s="80" t="e">
        <v>#N/A</v>
      </c>
      <c r="L3100" s="80" t="e">
        <v>#N/A</v>
      </c>
      <c r="M3100" s="80" t="e">
        <v>#N/A</v>
      </c>
      <c r="N3100" s="80" t="e">
        <v>#N/A</v>
      </c>
      <c r="O3100" s="80" t="e">
        <v>#N/A</v>
      </c>
      <c r="P3100" s="80" t="e">
        <v>#N/A</v>
      </c>
      <c r="Q3100" s="80" t="e">
        <v>#N/A</v>
      </c>
      <c r="R3100" s="80" t="e">
        <v>#N/A</v>
      </c>
      <c r="S3100" s="80" t="e">
        <v>#N/A</v>
      </c>
      <c r="T3100" s="80" t="e">
        <v>#N/A</v>
      </c>
      <c r="U3100" s="7" t="e">
        <v>#N/A</v>
      </c>
      <c r="V3100" s="80" t="e">
        <v>#N/A</v>
      </c>
      <c r="W3100" s="18">
        <v>0</v>
      </c>
      <c r="X3100" s="18" t="e">
        <v>#N/A</v>
      </c>
      <c r="Y3100" s="7" t="e">
        <v>#N/A</v>
      </c>
      <c r="Z3100" s="7">
        <f t="shared" si="385"/>
        <v>0</v>
      </c>
      <c r="AA3100" s="7">
        <f t="shared" si="386"/>
        <v>0</v>
      </c>
      <c r="AB3100" s="7" t="b">
        <f t="shared" si="387"/>
        <v>0</v>
      </c>
      <c r="AC3100" s="7" t="b">
        <f t="shared" si="388"/>
        <v>1</v>
      </c>
      <c r="AD3100" s="7" t="b">
        <f t="shared" si="389"/>
        <v>0</v>
      </c>
      <c r="AE3100" s="7" t="b">
        <f t="shared" si="390"/>
        <v>1</v>
      </c>
      <c r="AF3100" s="7" t="b">
        <f t="shared" si="391"/>
        <v>0</v>
      </c>
      <c r="AH3100" t="b">
        <f>AND(Table252102[[#This Row],[Developmental toxicity]:[Reproductive toxicity]])</f>
        <v>0</v>
      </c>
    </row>
    <row r="3101" spans="1:34" x14ac:dyDescent="0.25">
      <c r="A3101" s="3">
        <f t="shared" si="384"/>
        <v>3100</v>
      </c>
      <c r="B3101" s="18" t="s">
        <v>1440</v>
      </c>
      <c r="C3101" s="18" t="s">
        <v>2278</v>
      </c>
      <c r="D3101" s="18" t="s">
        <v>3190</v>
      </c>
      <c r="E3101" s="70" t="s">
        <v>7556</v>
      </c>
      <c r="F3101" s="18" t="s">
        <v>8403</v>
      </c>
      <c r="G3101" s="18" t="s">
        <v>9636</v>
      </c>
      <c r="H3101" s="18" t="s">
        <v>9636</v>
      </c>
      <c r="I3101" s="18" t="s">
        <v>9637</v>
      </c>
      <c r="J3101" s="18"/>
      <c r="K3101" s="80" t="e">
        <v>#N/A</v>
      </c>
      <c r="L3101" s="80" t="e">
        <v>#N/A</v>
      </c>
      <c r="M3101" s="80" t="e">
        <v>#N/A</v>
      </c>
      <c r="N3101" s="80" t="e">
        <v>#N/A</v>
      </c>
      <c r="O3101" s="80" t="e">
        <v>#N/A</v>
      </c>
      <c r="P3101" s="80" t="e">
        <v>#N/A</v>
      </c>
      <c r="Q3101" s="80" t="e">
        <v>#N/A</v>
      </c>
      <c r="R3101" s="80" t="e">
        <v>#N/A</v>
      </c>
      <c r="S3101" s="80" t="e">
        <v>#N/A</v>
      </c>
      <c r="T3101" s="80">
        <v>1</v>
      </c>
      <c r="U3101" s="7" t="e">
        <v>#N/A</v>
      </c>
      <c r="V3101" s="80" t="e">
        <v>#N/A</v>
      </c>
      <c r="W3101" s="80">
        <v>0</v>
      </c>
      <c r="X3101" s="80" t="e">
        <v>#N/A</v>
      </c>
      <c r="Y3101" s="7">
        <v>0</v>
      </c>
      <c r="Z3101" s="7">
        <f t="shared" si="385"/>
        <v>1</v>
      </c>
      <c r="AA3101" s="7">
        <f t="shared" si="386"/>
        <v>0</v>
      </c>
      <c r="AB3101" s="7" t="b">
        <f t="shared" si="387"/>
        <v>1</v>
      </c>
      <c r="AC3101" s="7" t="b">
        <f t="shared" si="388"/>
        <v>1</v>
      </c>
      <c r="AD3101" s="7" t="b">
        <f t="shared" si="389"/>
        <v>1</v>
      </c>
      <c r="AE3101" s="7" t="b">
        <f t="shared" si="390"/>
        <v>1</v>
      </c>
      <c r="AF3101" s="7" t="b">
        <f t="shared" si="391"/>
        <v>0</v>
      </c>
      <c r="AH3101" t="b">
        <f>AND(Table252102[[#This Row],[Developmental toxicity]:[Reproductive toxicity]])</f>
        <v>1</v>
      </c>
    </row>
    <row r="3102" spans="1:34" x14ac:dyDescent="0.25">
      <c r="A3102" s="3">
        <f t="shared" si="384"/>
        <v>3101</v>
      </c>
      <c r="B3102" s="18" t="s">
        <v>1440</v>
      </c>
      <c r="C3102" s="18" t="s">
        <v>2648</v>
      </c>
      <c r="D3102" s="18" t="s">
        <v>3610</v>
      </c>
      <c r="E3102" s="79" t="s">
        <v>7921</v>
      </c>
      <c r="F3102" s="17" t="s">
        <v>8760</v>
      </c>
      <c r="G3102" s="17" t="s">
        <v>10434</v>
      </c>
      <c r="H3102" s="17" t="s">
        <v>10434</v>
      </c>
      <c r="I3102" s="17" t="s">
        <v>10435</v>
      </c>
      <c r="J3102" s="18"/>
      <c r="K3102" s="80" t="e">
        <v>#N/A</v>
      </c>
      <c r="L3102" s="80" t="e">
        <v>#N/A</v>
      </c>
      <c r="M3102" s="80" t="e">
        <v>#N/A</v>
      </c>
      <c r="N3102" s="80" t="e">
        <v>#N/A</v>
      </c>
      <c r="O3102" s="80" t="e">
        <v>#N/A</v>
      </c>
      <c r="P3102" s="80" t="e">
        <v>#N/A</v>
      </c>
      <c r="Q3102" s="80" t="e">
        <v>#N/A</v>
      </c>
      <c r="R3102" s="80" t="e">
        <v>#N/A</v>
      </c>
      <c r="S3102" s="80" t="e">
        <v>#N/A</v>
      </c>
      <c r="T3102" s="80">
        <v>0</v>
      </c>
      <c r="U3102" s="7" t="e">
        <v>#N/A</v>
      </c>
      <c r="V3102" s="80" t="e">
        <v>#N/A</v>
      </c>
      <c r="W3102" s="80" t="e">
        <v>#N/A</v>
      </c>
      <c r="X3102" s="80" t="e">
        <v>#N/A</v>
      </c>
      <c r="Y3102" s="7" t="e">
        <v>#N/A</v>
      </c>
      <c r="Z3102" s="7">
        <f t="shared" si="385"/>
        <v>0</v>
      </c>
      <c r="AA3102" s="7">
        <f t="shared" si="386"/>
        <v>0</v>
      </c>
      <c r="AB3102" s="7" t="b">
        <f t="shared" si="387"/>
        <v>1</v>
      </c>
      <c r="AC3102" s="7" t="b">
        <f t="shared" si="388"/>
        <v>0</v>
      </c>
      <c r="AD3102" s="7" t="b">
        <f t="shared" si="389"/>
        <v>1</v>
      </c>
      <c r="AE3102" s="7" t="b">
        <f t="shared" si="390"/>
        <v>0</v>
      </c>
      <c r="AF3102" s="7" t="b">
        <f t="shared" si="391"/>
        <v>0</v>
      </c>
      <c r="AH3102" t="b">
        <f>AND(Table252102[[#This Row],[Developmental toxicity]:[Reproductive toxicity]])</f>
        <v>0</v>
      </c>
    </row>
    <row r="3103" spans="1:34" x14ac:dyDescent="0.25">
      <c r="A3103" s="3">
        <f t="shared" si="384"/>
        <v>3102</v>
      </c>
      <c r="B3103" s="18">
        <v>582</v>
      </c>
      <c r="C3103" s="18" t="s">
        <v>1226</v>
      </c>
      <c r="D3103" s="18" t="s">
        <v>5390</v>
      </c>
      <c r="E3103" s="70" t="s">
        <v>4960</v>
      </c>
      <c r="F3103" s="18" t="s">
        <v>5866</v>
      </c>
      <c r="G3103" s="18" t="s">
        <v>1227</v>
      </c>
      <c r="H3103" s="18" t="s">
        <v>6295</v>
      </c>
      <c r="I3103" s="18" t="s">
        <v>6875</v>
      </c>
      <c r="J3103" s="18" t="s">
        <v>1431</v>
      </c>
      <c r="K3103" s="80" t="e">
        <v>#N/A</v>
      </c>
      <c r="L3103" s="80">
        <v>1</v>
      </c>
      <c r="M3103" s="80" t="e">
        <v>#N/A</v>
      </c>
      <c r="N3103" s="80" t="e">
        <v>#N/A</v>
      </c>
      <c r="O3103" s="80" t="e">
        <v>#N/A</v>
      </c>
      <c r="P3103" s="80" t="e">
        <v>#N/A</v>
      </c>
      <c r="Q3103" s="80" t="e">
        <v>#N/A</v>
      </c>
      <c r="R3103" s="80" t="e">
        <v>#N/A</v>
      </c>
      <c r="S3103" s="80" t="e">
        <v>#N/A</v>
      </c>
      <c r="T3103" s="80" t="e">
        <v>#N/A</v>
      </c>
      <c r="U3103" s="7" t="e">
        <v>#N/A</v>
      </c>
      <c r="V3103" s="80" t="e">
        <v>#N/A</v>
      </c>
      <c r="W3103" s="80">
        <v>1</v>
      </c>
      <c r="X3103" s="80" t="e">
        <v>#N/A</v>
      </c>
      <c r="Y3103" s="7">
        <v>1</v>
      </c>
      <c r="Z3103" s="7">
        <f t="shared" si="385"/>
        <v>1</v>
      </c>
      <c r="AA3103" s="7">
        <f t="shared" si="386"/>
        <v>1</v>
      </c>
      <c r="AB3103" s="7" t="b">
        <f t="shared" si="387"/>
        <v>1</v>
      </c>
      <c r="AC3103" s="7" t="b">
        <f t="shared" si="388"/>
        <v>1</v>
      </c>
      <c r="AD3103" s="7" t="b">
        <f t="shared" si="389"/>
        <v>0</v>
      </c>
      <c r="AE3103" s="7" t="b">
        <f t="shared" si="390"/>
        <v>1</v>
      </c>
      <c r="AF3103" s="7" t="b">
        <f t="shared" si="391"/>
        <v>0</v>
      </c>
      <c r="AH3103" t="b">
        <f>AND(Table252102[[#This Row],[Developmental toxicity]:[Reproductive toxicity]])</f>
        <v>1</v>
      </c>
    </row>
    <row r="3104" spans="1:34" x14ac:dyDescent="0.25">
      <c r="A3104" s="3">
        <f t="shared" si="384"/>
        <v>3103</v>
      </c>
      <c r="B3104" s="18"/>
      <c r="C3104" s="18" t="s">
        <v>12466</v>
      </c>
      <c r="D3104" s="18" t="s">
        <v>12465</v>
      </c>
      <c r="E3104" s="70" t="s">
        <v>16393</v>
      </c>
      <c r="F3104" s="18" t="s">
        <v>16394</v>
      </c>
      <c r="G3104" s="18" t="s">
        <v>12467</v>
      </c>
      <c r="H3104" s="18" t="s">
        <v>12467</v>
      </c>
      <c r="I3104" s="18" t="s">
        <v>16395</v>
      </c>
      <c r="J3104" s="18"/>
      <c r="K3104" s="80" t="e">
        <v>#N/A</v>
      </c>
      <c r="L3104" s="80" t="e">
        <v>#N/A</v>
      </c>
      <c r="M3104" s="80" t="e">
        <v>#N/A</v>
      </c>
      <c r="N3104" s="80" t="e">
        <v>#N/A</v>
      </c>
      <c r="O3104" s="80" t="e">
        <v>#N/A</v>
      </c>
      <c r="P3104" s="80" t="e">
        <v>#N/A</v>
      </c>
      <c r="Q3104" s="80" t="e">
        <v>#N/A</v>
      </c>
      <c r="R3104" s="80" t="e">
        <v>#N/A</v>
      </c>
      <c r="S3104" s="80" t="e">
        <v>#N/A</v>
      </c>
      <c r="T3104" s="80" t="e">
        <v>#N/A</v>
      </c>
      <c r="U3104" s="7" t="e">
        <v>#N/A</v>
      </c>
      <c r="V3104" s="80" t="e">
        <v>#N/A</v>
      </c>
      <c r="W3104" s="18">
        <v>0</v>
      </c>
      <c r="X3104" s="18" t="e">
        <v>#N/A</v>
      </c>
      <c r="Y3104" s="7" t="e">
        <v>#N/A</v>
      </c>
      <c r="Z3104" s="7">
        <f t="shared" si="385"/>
        <v>0</v>
      </c>
      <c r="AA3104" s="7">
        <f t="shared" si="386"/>
        <v>0</v>
      </c>
      <c r="AB3104" s="7" t="b">
        <f t="shared" si="387"/>
        <v>0</v>
      </c>
      <c r="AC3104" s="7" t="b">
        <f t="shared" si="388"/>
        <v>1</v>
      </c>
      <c r="AD3104" s="7" t="b">
        <f t="shared" si="389"/>
        <v>0</v>
      </c>
      <c r="AE3104" s="7" t="b">
        <f t="shared" si="390"/>
        <v>1</v>
      </c>
      <c r="AF3104" s="7" t="b">
        <f t="shared" si="391"/>
        <v>0</v>
      </c>
      <c r="AH3104" t="b">
        <f>AND(Table252102[[#This Row],[Developmental toxicity]:[Reproductive toxicity]])</f>
        <v>0</v>
      </c>
    </row>
    <row r="3105" spans="1:34" x14ac:dyDescent="0.25">
      <c r="A3105" s="3">
        <f t="shared" si="384"/>
        <v>3104</v>
      </c>
      <c r="B3105" s="18"/>
      <c r="C3105" s="18" t="s">
        <v>11250</v>
      </c>
      <c r="D3105" s="18" t="s">
        <v>11249</v>
      </c>
      <c r="E3105" s="70" t="s">
        <v>14326</v>
      </c>
      <c r="F3105" s="18" t="s">
        <v>14327</v>
      </c>
      <c r="G3105" s="18" t="s">
        <v>14328</v>
      </c>
      <c r="H3105" s="18" t="s">
        <v>14328</v>
      </c>
      <c r="I3105" s="18" t="s">
        <v>14329</v>
      </c>
      <c r="J3105" s="18"/>
      <c r="K3105" s="80" t="e">
        <v>#N/A</v>
      </c>
      <c r="L3105" s="80" t="e">
        <v>#N/A</v>
      </c>
      <c r="M3105" s="80" t="e">
        <v>#N/A</v>
      </c>
      <c r="N3105" s="80" t="e">
        <v>#N/A</v>
      </c>
      <c r="O3105" s="80" t="e">
        <v>#N/A</v>
      </c>
      <c r="P3105" s="80" t="e">
        <v>#N/A</v>
      </c>
      <c r="Q3105" s="80" t="e">
        <v>#N/A</v>
      </c>
      <c r="R3105" s="80" t="e">
        <v>#N/A</v>
      </c>
      <c r="S3105" s="80" t="e">
        <v>#N/A</v>
      </c>
      <c r="T3105" s="80" t="e">
        <v>#N/A</v>
      </c>
      <c r="U3105" s="7" t="e">
        <v>#N/A</v>
      </c>
      <c r="V3105" s="80" t="e">
        <v>#N/A</v>
      </c>
      <c r="W3105" s="80">
        <v>1</v>
      </c>
      <c r="X3105" s="80" t="e">
        <v>#N/A</v>
      </c>
      <c r="Y3105" s="7">
        <v>0</v>
      </c>
      <c r="Z3105" s="7">
        <f t="shared" si="385"/>
        <v>1</v>
      </c>
      <c r="AA3105" s="7">
        <f t="shared" si="386"/>
        <v>0</v>
      </c>
      <c r="AB3105" s="7" t="b">
        <f t="shared" si="387"/>
        <v>1</v>
      </c>
      <c r="AC3105" s="7" t="b">
        <f t="shared" si="388"/>
        <v>1</v>
      </c>
      <c r="AD3105" s="7" t="b">
        <f t="shared" si="389"/>
        <v>0</v>
      </c>
      <c r="AE3105" s="7" t="b">
        <f t="shared" si="390"/>
        <v>1</v>
      </c>
      <c r="AF3105" s="7" t="b">
        <f t="shared" si="391"/>
        <v>0</v>
      </c>
      <c r="AH3105" t="b">
        <f>AND(Table252102[[#This Row],[Developmental toxicity]:[Reproductive toxicity]])</f>
        <v>1</v>
      </c>
    </row>
    <row r="3106" spans="1:34" x14ac:dyDescent="0.25">
      <c r="A3106" s="3">
        <f t="shared" si="384"/>
        <v>3105</v>
      </c>
      <c r="B3106" s="18">
        <v>669</v>
      </c>
      <c r="C3106" s="18" t="s">
        <v>1348</v>
      </c>
      <c r="D3106" s="18" t="s">
        <v>5441</v>
      </c>
      <c r="E3106" s="70" t="s">
        <v>5017</v>
      </c>
      <c r="F3106" s="18" t="s">
        <v>5923</v>
      </c>
      <c r="G3106" s="18" t="s">
        <v>1349</v>
      </c>
      <c r="H3106" s="18" t="s">
        <v>6325</v>
      </c>
      <c r="I3106" s="18" t="s">
        <v>6962</v>
      </c>
      <c r="J3106" s="18" t="s">
        <v>1436</v>
      </c>
      <c r="K3106" s="80" t="e">
        <v>#N/A</v>
      </c>
      <c r="L3106" s="80">
        <v>1</v>
      </c>
      <c r="M3106" s="80" t="e">
        <v>#N/A</v>
      </c>
      <c r="N3106" s="80" t="e">
        <v>#N/A</v>
      </c>
      <c r="O3106" s="80" t="e">
        <v>#N/A</v>
      </c>
      <c r="P3106" s="80" t="e">
        <v>#N/A</v>
      </c>
      <c r="Q3106" s="80" t="e">
        <v>#N/A</v>
      </c>
      <c r="R3106" s="80" t="e">
        <v>#N/A</v>
      </c>
      <c r="S3106" s="80" t="e">
        <v>#N/A</v>
      </c>
      <c r="T3106" s="80" t="e">
        <v>#N/A</v>
      </c>
      <c r="U3106" s="7" t="e">
        <v>#N/A</v>
      </c>
      <c r="V3106" s="80" t="e">
        <v>#N/A</v>
      </c>
      <c r="W3106" s="80" t="e">
        <v>#N/A</v>
      </c>
      <c r="X3106" s="80" t="e">
        <v>#N/A</v>
      </c>
      <c r="Y3106" s="7">
        <v>0</v>
      </c>
      <c r="Z3106" s="7">
        <f t="shared" si="385"/>
        <v>1</v>
      </c>
      <c r="AA3106" s="7">
        <f t="shared" si="386"/>
        <v>0</v>
      </c>
      <c r="AB3106" s="7" t="b">
        <f t="shared" si="387"/>
        <v>1</v>
      </c>
      <c r="AC3106" s="7" t="b">
        <f t="shared" si="388"/>
        <v>0</v>
      </c>
      <c r="AD3106" s="7" t="b">
        <f t="shared" si="389"/>
        <v>0</v>
      </c>
      <c r="AE3106" s="7" t="b">
        <f t="shared" si="390"/>
        <v>0</v>
      </c>
      <c r="AF3106" s="7" t="b">
        <f t="shared" si="391"/>
        <v>0</v>
      </c>
      <c r="AH3106" t="b">
        <f>AND(Table252102[[#This Row],[Developmental toxicity]:[Reproductive toxicity]])</f>
        <v>0</v>
      </c>
    </row>
    <row r="3107" spans="1:34" x14ac:dyDescent="0.25">
      <c r="A3107" s="3">
        <f t="shared" si="384"/>
        <v>3106</v>
      </c>
      <c r="B3107" s="18"/>
      <c r="C3107" s="18" t="s">
        <v>12592</v>
      </c>
      <c r="D3107" s="18" t="s">
        <v>12591</v>
      </c>
      <c r="E3107" s="70" t="s">
        <v>16588</v>
      </c>
      <c r="F3107" s="18" t="s">
        <v>16589</v>
      </c>
      <c r="G3107" s="18" t="s">
        <v>12593</v>
      </c>
      <c r="H3107" s="18" t="s">
        <v>12593</v>
      </c>
      <c r="I3107" s="18" t="s">
        <v>16590</v>
      </c>
      <c r="J3107" s="18"/>
      <c r="K3107" s="80" t="e">
        <v>#N/A</v>
      </c>
      <c r="L3107" s="80" t="e">
        <v>#N/A</v>
      </c>
      <c r="M3107" s="80" t="e">
        <v>#N/A</v>
      </c>
      <c r="N3107" s="80" t="e">
        <v>#N/A</v>
      </c>
      <c r="O3107" s="80" t="e">
        <v>#N/A</v>
      </c>
      <c r="P3107" s="80" t="e">
        <v>#N/A</v>
      </c>
      <c r="Q3107" s="80" t="e">
        <v>#N/A</v>
      </c>
      <c r="R3107" s="80" t="e">
        <v>#N/A</v>
      </c>
      <c r="S3107" s="80" t="e">
        <v>#N/A</v>
      </c>
      <c r="T3107" s="80" t="e">
        <v>#N/A</v>
      </c>
      <c r="U3107" s="7" t="e">
        <v>#N/A</v>
      </c>
      <c r="V3107" s="80" t="e">
        <v>#N/A</v>
      </c>
      <c r="W3107" s="80">
        <v>0</v>
      </c>
      <c r="X3107" s="80" t="e">
        <v>#N/A</v>
      </c>
      <c r="Y3107" s="7">
        <v>0</v>
      </c>
      <c r="Z3107" s="7">
        <f t="shared" si="385"/>
        <v>0</v>
      </c>
      <c r="AA3107" s="7">
        <f t="shared" si="386"/>
        <v>0</v>
      </c>
      <c r="AB3107" s="7" t="b">
        <f t="shared" si="387"/>
        <v>1</v>
      </c>
      <c r="AC3107" s="7" t="b">
        <f t="shared" si="388"/>
        <v>1</v>
      </c>
      <c r="AD3107" s="7" t="b">
        <f t="shared" si="389"/>
        <v>0</v>
      </c>
      <c r="AE3107" s="7" t="b">
        <f t="shared" si="390"/>
        <v>1</v>
      </c>
      <c r="AF3107" s="7" t="b">
        <f t="shared" si="391"/>
        <v>0</v>
      </c>
      <c r="AH3107" t="b">
        <f>AND(Table252102[[#This Row],[Developmental toxicity]:[Reproductive toxicity]])</f>
        <v>1</v>
      </c>
    </row>
    <row r="3108" spans="1:34" x14ac:dyDescent="0.25">
      <c r="A3108" s="3">
        <f t="shared" si="384"/>
        <v>3107</v>
      </c>
      <c r="B3108" s="18"/>
      <c r="C3108" s="18" t="s">
        <v>12952</v>
      </c>
      <c r="D3108" s="18" t="s">
        <v>12951</v>
      </c>
      <c r="E3108" s="70" t="s">
        <v>17101</v>
      </c>
      <c r="F3108" s="18" t="s">
        <v>17102</v>
      </c>
      <c r="G3108" s="18" t="s">
        <v>17103</v>
      </c>
      <c r="H3108" s="18" t="s">
        <v>17103</v>
      </c>
      <c r="I3108" s="18" t="s">
        <v>17104</v>
      </c>
      <c r="J3108" s="18"/>
      <c r="K3108" s="80" t="e">
        <v>#N/A</v>
      </c>
      <c r="L3108" s="80" t="e">
        <v>#N/A</v>
      </c>
      <c r="M3108" s="80" t="e">
        <v>#N/A</v>
      </c>
      <c r="N3108" s="80" t="e">
        <v>#N/A</v>
      </c>
      <c r="O3108" s="80" t="e">
        <v>#N/A</v>
      </c>
      <c r="P3108" s="80" t="e">
        <v>#N/A</v>
      </c>
      <c r="Q3108" s="80" t="e">
        <v>#N/A</v>
      </c>
      <c r="R3108" s="80" t="e">
        <v>#N/A</v>
      </c>
      <c r="S3108" s="80" t="e">
        <v>#N/A</v>
      </c>
      <c r="T3108" s="80" t="e">
        <v>#N/A</v>
      </c>
      <c r="U3108" s="7" t="e">
        <v>#N/A</v>
      </c>
      <c r="V3108" s="80" t="e">
        <v>#N/A</v>
      </c>
      <c r="W3108" s="18">
        <v>0</v>
      </c>
      <c r="X3108" s="18" t="e">
        <v>#N/A</v>
      </c>
      <c r="Y3108" s="7" t="e">
        <v>#N/A</v>
      </c>
      <c r="Z3108" s="7">
        <f t="shared" si="385"/>
        <v>0</v>
      </c>
      <c r="AA3108" s="7">
        <f t="shared" si="386"/>
        <v>0</v>
      </c>
      <c r="AB3108" s="7" t="b">
        <f t="shared" si="387"/>
        <v>0</v>
      </c>
      <c r="AC3108" s="7" t="b">
        <f t="shared" si="388"/>
        <v>1</v>
      </c>
      <c r="AD3108" s="7" t="b">
        <f t="shared" si="389"/>
        <v>0</v>
      </c>
      <c r="AE3108" s="7" t="b">
        <f t="shared" si="390"/>
        <v>1</v>
      </c>
      <c r="AF3108" s="7" t="b">
        <f t="shared" si="391"/>
        <v>0</v>
      </c>
      <c r="AH3108" t="b">
        <f>AND(Table252102[[#This Row],[Developmental toxicity]:[Reproductive toxicity]])</f>
        <v>0</v>
      </c>
    </row>
    <row r="3109" spans="1:34" x14ac:dyDescent="0.25">
      <c r="A3109" s="3">
        <f t="shared" si="384"/>
        <v>3108</v>
      </c>
      <c r="B3109" s="18"/>
      <c r="C3109" s="18" t="s">
        <v>13298</v>
      </c>
      <c r="D3109" s="18" t="s">
        <v>13297</v>
      </c>
      <c r="E3109" s="70" t="s">
        <v>17617</v>
      </c>
      <c r="F3109" s="18" t="s">
        <v>17618</v>
      </c>
      <c r="G3109" s="18" t="s">
        <v>13299</v>
      </c>
      <c r="H3109" s="18" t="s">
        <v>13299</v>
      </c>
      <c r="I3109" s="18" t="s">
        <v>17619</v>
      </c>
      <c r="J3109" s="18"/>
      <c r="K3109" s="80" t="e">
        <v>#N/A</v>
      </c>
      <c r="L3109" s="80" t="e">
        <v>#N/A</v>
      </c>
      <c r="M3109" s="80" t="e">
        <v>#N/A</v>
      </c>
      <c r="N3109" s="80" t="e">
        <v>#N/A</v>
      </c>
      <c r="O3109" s="80" t="e">
        <v>#N/A</v>
      </c>
      <c r="P3109" s="80" t="e">
        <v>#N/A</v>
      </c>
      <c r="Q3109" s="80" t="e">
        <v>#N/A</v>
      </c>
      <c r="R3109" s="80" t="e">
        <v>#N/A</v>
      </c>
      <c r="S3109" s="80" t="e">
        <v>#N/A</v>
      </c>
      <c r="T3109" s="80" t="e">
        <v>#N/A</v>
      </c>
      <c r="U3109" s="7" t="e">
        <v>#N/A</v>
      </c>
      <c r="V3109" s="80" t="e">
        <v>#N/A</v>
      </c>
      <c r="W3109" s="80">
        <v>0</v>
      </c>
      <c r="X3109" s="80" t="e">
        <v>#N/A</v>
      </c>
      <c r="Y3109" s="7">
        <v>0</v>
      </c>
      <c r="Z3109" s="7">
        <f t="shared" si="385"/>
        <v>0</v>
      </c>
      <c r="AA3109" s="7">
        <f t="shared" si="386"/>
        <v>0</v>
      </c>
      <c r="AB3109" s="7" t="b">
        <f t="shared" si="387"/>
        <v>1</v>
      </c>
      <c r="AC3109" s="7" t="b">
        <f t="shared" si="388"/>
        <v>1</v>
      </c>
      <c r="AD3109" s="7" t="b">
        <f t="shared" si="389"/>
        <v>0</v>
      </c>
      <c r="AE3109" s="7" t="b">
        <f t="shared" si="390"/>
        <v>1</v>
      </c>
      <c r="AF3109" s="7" t="b">
        <f t="shared" si="391"/>
        <v>0</v>
      </c>
      <c r="AH3109" t="b">
        <f>AND(Table252102[[#This Row],[Developmental toxicity]:[Reproductive toxicity]])</f>
        <v>1</v>
      </c>
    </row>
    <row r="3110" spans="1:34" x14ac:dyDescent="0.25">
      <c r="A3110" s="3">
        <f t="shared" si="384"/>
        <v>3109</v>
      </c>
      <c r="B3110" s="18"/>
      <c r="C3110" s="18" t="s">
        <v>11627</v>
      </c>
      <c r="D3110" s="18" t="s">
        <v>11626</v>
      </c>
      <c r="E3110" s="70" t="s">
        <v>15013</v>
      </c>
      <c r="F3110" s="18" t="s">
        <v>15014</v>
      </c>
      <c r="G3110" s="18" t="s">
        <v>11628</v>
      </c>
      <c r="H3110" s="18" t="s">
        <v>11628</v>
      </c>
      <c r="I3110" s="18" t="s">
        <v>15015</v>
      </c>
      <c r="J3110" s="18"/>
      <c r="K3110" s="80" t="e">
        <v>#N/A</v>
      </c>
      <c r="L3110" s="80" t="e">
        <v>#N/A</v>
      </c>
      <c r="M3110" s="80" t="e">
        <v>#N/A</v>
      </c>
      <c r="N3110" s="80" t="e">
        <v>#N/A</v>
      </c>
      <c r="O3110" s="80" t="e">
        <v>#N/A</v>
      </c>
      <c r="P3110" s="80" t="e">
        <v>#N/A</v>
      </c>
      <c r="Q3110" s="80" t="e">
        <v>#N/A</v>
      </c>
      <c r="R3110" s="80" t="e">
        <v>#N/A</v>
      </c>
      <c r="S3110" s="80" t="e">
        <v>#N/A</v>
      </c>
      <c r="T3110" s="80" t="e">
        <v>#N/A</v>
      </c>
      <c r="U3110" s="7" t="e">
        <v>#N/A</v>
      </c>
      <c r="V3110" s="80" t="e">
        <v>#N/A</v>
      </c>
      <c r="W3110" s="18">
        <v>1</v>
      </c>
      <c r="X3110" s="18" t="e">
        <v>#N/A</v>
      </c>
      <c r="Y3110" s="7" t="e">
        <v>#N/A</v>
      </c>
      <c r="Z3110" s="7">
        <f t="shared" si="385"/>
        <v>1</v>
      </c>
      <c r="AA3110" s="7">
        <f t="shared" si="386"/>
        <v>1</v>
      </c>
      <c r="AB3110" s="7" t="b">
        <f t="shared" si="387"/>
        <v>0</v>
      </c>
      <c r="AC3110" s="7" t="b">
        <f t="shared" si="388"/>
        <v>1</v>
      </c>
      <c r="AD3110" s="7" t="b">
        <f t="shared" si="389"/>
        <v>0</v>
      </c>
      <c r="AE3110" s="7" t="b">
        <f t="shared" si="390"/>
        <v>1</v>
      </c>
      <c r="AF3110" s="7" t="b">
        <f t="shared" si="391"/>
        <v>0</v>
      </c>
      <c r="AH3110" t="b">
        <f>AND(Table252102[[#This Row],[Developmental toxicity]:[Reproductive toxicity]])</f>
        <v>0</v>
      </c>
    </row>
    <row r="3111" spans="1:34" x14ac:dyDescent="0.25">
      <c r="A3111" s="3">
        <f t="shared" si="384"/>
        <v>3110</v>
      </c>
      <c r="B3111" s="18"/>
      <c r="C3111" s="18" t="s">
        <v>10813</v>
      </c>
      <c r="D3111" s="18" t="s">
        <v>17797</v>
      </c>
      <c r="E3111" s="70" t="s">
        <v>18077</v>
      </c>
      <c r="F3111" s="18" t="s">
        <v>17995</v>
      </c>
      <c r="G3111" s="18" t="s">
        <v>10814</v>
      </c>
      <c r="H3111" s="18" t="s">
        <v>10814</v>
      </c>
      <c r="I3111" s="18" t="s">
        <v>18160</v>
      </c>
      <c r="J3111" s="18"/>
      <c r="K3111" s="80" t="e">
        <v>#N/A</v>
      </c>
      <c r="L3111" s="80" t="e">
        <v>#N/A</v>
      </c>
      <c r="M3111" s="80" t="e">
        <v>#N/A</v>
      </c>
      <c r="N3111" s="80" t="e">
        <v>#N/A</v>
      </c>
      <c r="O3111" s="80" t="e">
        <v>#N/A</v>
      </c>
      <c r="P3111" s="80" t="e">
        <v>#N/A</v>
      </c>
      <c r="Q3111" s="80" t="e">
        <v>#N/A</v>
      </c>
      <c r="R3111" s="80" t="e">
        <v>#N/A</v>
      </c>
      <c r="S3111" s="80" t="e">
        <v>#N/A</v>
      </c>
      <c r="T3111" s="80" t="e">
        <v>#N/A</v>
      </c>
      <c r="U3111" s="7" t="e">
        <v>#N/A</v>
      </c>
      <c r="V3111" s="80" t="e">
        <v>#N/A</v>
      </c>
      <c r="W3111" s="18">
        <v>1</v>
      </c>
      <c r="X3111" s="18" t="e">
        <v>#N/A</v>
      </c>
      <c r="Y3111" s="7" t="e">
        <v>#N/A</v>
      </c>
      <c r="Z3111" s="7">
        <f t="shared" si="385"/>
        <v>1</v>
      </c>
      <c r="AA3111" s="7">
        <f t="shared" si="386"/>
        <v>1</v>
      </c>
      <c r="AB3111" s="7" t="b">
        <f t="shared" si="387"/>
        <v>0</v>
      </c>
      <c r="AC3111" s="7" t="b">
        <f t="shared" si="388"/>
        <v>1</v>
      </c>
      <c r="AD3111" s="7" t="b">
        <f t="shared" si="389"/>
        <v>0</v>
      </c>
      <c r="AE3111" s="7" t="b">
        <f t="shared" si="390"/>
        <v>1</v>
      </c>
      <c r="AF3111" s="7" t="b">
        <f t="shared" si="391"/>
        <v>0</v>
      </c>
      <c r="AH3111" t="b">
        <f>AND(Table252102[[#This Row],[Developmental toxicity]:[Reproductive toxicity]])</f>
        <v>0</v>
      </c>
    </row>
    <row r="3112" spans="1:34" x14ac:dyDescent="0.25">
      <c r="A3112" s="3">
        <f t="shared" si="384"/>
        <v>3111</v>
      </c>
      <c r="B3112" s="18"/>
      <c r="C3112" s="18" t="s">
        <v>11193</v>
      </c>
      <c r="D3112" s="18" t="s">
        <v>11192</v>
      </c>
      <c r="E3112" s="70" t="s">
        <v>14224</v>
      </c>
      <c r="F3112" s="18" t="s">
        <v>14225</v>
      </c>
      <c r="G3112" s="18" t="s">
        <v>11194</v>
      </c>
      <c r="H3112" s="18" t="s">
        <v>11194</v>
      </c>
      <c r="I3112" s="18" t="s">
        <v>14226</v>
      </c>
      <c r="J3112" s="18"/>
      <c r="K3112" s="80" t="e">
        <v>#N/A</v>
      </c>
      <c r="L3112" s="80" t="e">
        <v>#N/A</v>
      </c>
      <c r="M3112" s="80" t="e">
        <v>#N/A</v>
      </c>
      <c r="N3112" s="80" t="e">
        <v>#N/A</v>
      </c>
      <c r="O3112" s="80" t="e">
        <v>#N/A</v>
      </c>
      <c r="P3112" s="80" t="e">
        <v>#N/A</v>
      </c>
      <c r="Q3112" s="80" t="e">
        <v>#N/A</v>
      </c>
      <c r="R3112" s="80" t="e">
        <v>#N/A</v>
      </c>
      <c r="S3112" s="80" t="e">
        <v>#N/A</v>
      </c>
      <c r="T3112" s="80" t="e">
        <v>#N/A</v>
      </c>
      <c r="U3112" s="7" t="e">
        <v>#N/A</v>
      </c>
      <c r="V3112" s="80" t="e">
        <v>#N/A</v>
      </c>
      <c r="W3112" s="18">
        <v>1</v>
      </c>
      <c r="X3112" s="18" t="e">
        <v>#N/A</v>
      </c>
      <c r="Y3112" s="7" t="e">
        <v>#N/A</v>
      </c>
      <c r="Z3112" s="7">
        <f t="shared" si="385"/>
        <v>1</v>
      </c>
      <c r="AA3112" s="7">
        <f t="shared" si="386"/>
        <v>1</v>
      </c>
      <c r="AB3112" s="7" t="b">
        <f t="shared" si="387"/>
        <v>0</v>
      </c>
      <c r="AC3112" s="7" t="b">
        <f t="shared" si="388"/>
        <v>1</v>
      </c>
      <c r="AD3112" s="7" t="b">
        <f t="shared" si="389"/>
        <v>0</v>
      </c>
      <c r="AE3112" s="7" t="b">
        <f t="shared" si="390"/>
        <v>1</v>
      </c>
      <c r="AF3112" s="7" t="b">
        <f t="shared" si="391"/>
        <v>0</v>
      </c>
      <c r="AH3112" t="b">
        <f>AND(Table252102[[#This Row],[Developmental toxicity]:[Reproductive toxicity]])</f>
        <v>0</v>
      </c>
    </row>
    <row r="3113" spans="1:34" x14ac:dyDescent="0.25">
      <c r="A3113" s="3">
        <f t="shared" si="384"/>
        <v>3112</v>
      </c>
      <c r="B3113" s="18">
        <v>668</v>
      </c>
      <c r="C3113" s="18" t="s">
        <v>1346</v>
      </c>
      <c r="D3113" s="18" t="s">
        <v>3459</v>
      </c>
      <c r="E3113" s="70" t="s">
        <v>5016</v>
      </c>
      <c r="F3113" s="18" t="s">
        <v>5922</v>
      </c>
      <c r="G3113" s="18" t="s">
        <v>1347</v>
      </c>
      <c r="H3113" s="18" t="s">
        <v>6324</v>
      </c>
      <c r="I3113" s="18" t="s">
        <v>6961</v>
      </c>
      <c r="J3113" s="18" t="s">
        <v>1430</v>
      </c>
      <c r="K3113" s="80" t="e">
        <v>#N/A</v>
      </c>
      <c r="L3113" s="80">
        <v>1</v>
      </c>
      <c r="M3113" s="80" t="e">
        <v>#N/A</v>
      </c>
      <c r="N3113" s="80" t="e">
        <v>#N/A</v>
      </c>
      <c r="O3113" s="80" t="e">
        <v>#N/A</v>
      </c>
      <c r="P3113" s="80" t="e">
        <v>#N/A</v>
      </c>
      <c r="Q3113" s="80" t="e">
        <v>#N/A</v>
      </c>
      <c r="R3113" s="80" t="e">
        <v>#N/A</v>
      </c>
      <c r="S3113" s="80" t="e">
        <v>#N/A</v>
      </c>
      <c r="T3113" s="80">
        <v>1</v>
      </c>
      <c r="U3113" s="7" t="e">
        <v>#N/A</v>
      </c>
      <c r="V3113" s="80" t="e">
        <v>#N/A</v>
      </c>
      <c r="W3113" s="80">
        <v>1</v>
      </c>
      <c r="X3113" s="80" t="e">
        <v>#N/A</v>
      </c>
      <c r="Y3113" s="7">
        <v>1</v>
      </c>
      <c r="Z3113" s="7">
        <f t="shared" si="385"/>
        <v>1</v>
      </c>
      <c r="AA3113" s="7">
        <f t="shared" si="386"/>
        <v>1</v>
      </c>
      <c r="AB3113" s="7" t="b">
        <f t="shared" si="387"/>
        <v>1</v>
      </c>
      <c r="AC3113" s="7" t="b">
        <f t="shared" si="388"/>
        <v>1</v>
      </c>
      <c r="AD3113" s="7" t="b">
        <f t="shared" si="389"/>
        <v>1</v>
      </c>
      <c r="AE3113" s="7" t="b">
        <f t="shared" si="390"/>
        <v>1</v>
      </c>
      <c r="AF3113" s="7" t="b">
        <f t="shared" si="391"/>
        <v>0</v>
      </c>
      <c r="AH3113" t="b">
        <f>AND(Table252102[[#This Row],[Developmental toxicity]:[Reproductive toxicity]])</f>
        <v>1</v>
      </c>
    </row>
    <row r="3114" spans="1:34" x14ac:dyDescent="0.25">
      <c r="A3114" s="3">
        <f t="shared" si="384"/>
        <v>3113</v>
      </c>
      <c r="B3114" s="18">
        <v>15540</v>
      </c>
      <c r="C3114" s="18" t="s">
        <v>1230</v>
      </c>
      <c r="D3114" s="18" t="s">
        <v>267</v>
      </c>
      <c r="E3114" s="70" t="s">
        <v>4074</v>
      </c>
      <c r="F3114" s="18" t="s">
        <v>3899</v>
      </c>
      <c r="G3114" s="18" t="s">
        <v>268</v>
      </c>
      <c r="H3114" s="18" t="s">
        <v>4457</v>
      </c>
      <c r="I3114" s="18" t="s">
        <v>4458</v>
      </c>
      <c r="J3114" s="18" t="s">
        <v>20</v>
      </c>
      <c r="K3114" s="7" t="e">
        <v>#N/A</v>
      </c>
      <c r="L3114" s="80">
        <v>1</v>
      </c>
      <c r="M3114" s="80" t="e">
        <v>#N/A</v>
      </c>
      <c r="N3114" s="80" t="e">
        <v>#N/A</v>
      </c>
      <c r="O3114" s="80" t="e">
        <v>#N/A</v>
      </c>
      <c r="P3114" s="80" t="e">
        <v>#N/A</v>
      </c>
      <c r="Q3114" s="80" t="e">
        <v>#N/A</v>
      </c>
      <c r="R3114" s="80" t="e">
        <v>#N/A</v>
      </c>
      <c r="S3114" s="80" t="e">
        <v>#N/A</v>
      </c>
      <c r="T3114" s="80" t="e">
        <v>#N/A</v>
      </c>
      <c r="U3114" s="7" t="e">
        <v>#N/A</v>
      </c>
      <c r="V3114" s="80" t="e">
        <v>#N/A</v>
      </c>
      <c r="W3114" s="80">
        <v>0</v>
      </c>
      <c r="X3114" s="80" t="e">
        <v>#N/A</v>
      </c>
      <c r="Y3114" s="7">
        <v>1</v>
      </c>
      <c r="Z3114" s="7">
        <f t="shared" si="385"/>
        <v>1</v>
      </c>
      <c r="AA3114" s="7">
        <f t="shared" si="386"/>
        <v>1</v>
      </c>
      <c r="AB3114" s="7" t="b">
        <f t="shared" si="387"/>
        <v>1</v>
      </c>
      <c r="AC3114" s="7" t="b">
        <f t="shared" si="388"/>
        <v>1</v>
      </c>
      <c r="AD3114" s="7" t="b">
        <f t="shared" si="389"/>
        <v>0</v>
      </c>
      <c r="AE3114" s="7" t="b">
        <f t="shared" si="390"/>
        <v>1</v>
      </c>
      <c r="AF3114" s="7" t="b">
        <f t="shared" si="391"/>
        <v>0</v>
      </c>
      <c r="AH3114" t="b">
        <f>AND(Table252102[[#This Row],[Developmental toxicity]:[Reproductive toxicity]])</f>
        <v>1</v>
      </c>
    </row>
    <row r="3115" spans="1:34" x14ac:dyDescent="0.25">
      <c r="A3115" s="3">
        <f t="shared" si="384"/>
        <v>3114</v>
      </c>
      <c r="B3115" s="18"/>
      <c r="C3115" s="18" t="s">
        <v>12625</v>
      </c>
      <c r="D3115" s="18" t="s">
        <v>12624</v>
      </c>
      <c r="E3115" s="70" t="s">
        <v>16634</v>
      </c>
      <c r="F3115" s="18" t="s">
        <v>16635</v>
      </c>
      <c r="G3115" s="18" t="s">
        <v>12626</v>
      </c>
      <c r="H3115" s="18" t="s">
        <v>12626</v>
      </c>
      <c r="I3115" s="18" t="s">
        <v>16636</v>
      </c>
      <c r="J3115" s="18"/>
      <c r="K3115" s="80" t="e">
        <v>#N/A</v>
      </c>
      <c r="L3115" s="80" t="e">
        <v>#N/A</v>
      </c>
      <c r="M3115" s="80" t="e">
        <v>#N/A</v>
      </c>
      <c r="N3115" s="80" t="e">
        <v>#N/A</v>
      </c>
      <c r="O3115" s="80" t="e">
        <v>#N/A</v>
      </c>
      <c r="P3115" s="80" t="e">
        <v>#N/A</v>
      </c>
      <c r="Q3115" s="80" t="e">
        <v>#N/A</v>
      </c>
      <c r="R3115" s="80" t="e">
        <v>#N/A</v>
      </c>
      <c r="S3115" s="80" t="e">
        <v>#N/A</v>
      </c>
      <c r="T3115" s="80" t="e">
        <v>#N/A</v>
      </c>
      <c r="U3115" s="7" t="e">
        <v>#N/A</v>
      </c>
      <c r="V3115" s="80" t="e">
        <v>#N/A</v>
      </c>
      <c r="W3115" s="80">
        <v>0</v>
      </c>
      <c r="X3115" s="80" t="e">
        <v>#N/A</v>
      </c>
      <c r="Y3115" s="7">
        <v>0</v>
      </c>
      <c r="Z3115" s="7">
        <f t="shared" si="385"/>
        <v>0</v>
      </c>
      <c r="AA3115" s="7">
        <f t="shared" si="386"/>
        <v>0</v>
      </c>
      <c r="AB3115" s="7" t="b">
        <f t="shared" si="387"/>
        <v>1</v>
      </c>
      <c r="AC3115" s="7" t="b">
        <f t="shared" si="388"/>
        <v>1</v>
      </c>
      <c r="AD3115" s="7" t="b">
        <f t="shared" si="389"/>
        <v>0</v>
      </c>
      <c r="AE3115" s="7" t="b">
        <f t="shared" si="390"/>
        <v>1</v>
      </c>
      <c r="AF3115" s="7" t="b">
        <f t="shared" si="391"/>
        <v>0</v>
      </c>
      <c r="AH3115" t="b">
        <f>AND(Table252102[[#This Row],[Developmental toxicity]:[Reproductive toxicity]])</f>
        <v>1</v>
      </c>
    </row>
    <row r="3116" spans="1:34" x14ac:dyDescent="0.25">
      <c r="A3116" s="3">
        <f t="shared" si="384"/>
        <v>3115</v>
      </c>
      <c r="B3116" s="18"/>
      <c r="C3116" s="18" t="s">
        <v>20614</v>
      </c>
      <c r="D3116" s="18" t="s">
        <v>19288</v>
      </c>
      <c r="E3116" s="70" t="s">
        <v>20369</v>
      </c>
      <c r="F3116" s="18" t="s">
        <v>19963</v>
      </c>
      <c r="G3116" s="18" t="s">
        <v>19964</v>
      </c>
      <c r="H3116" s="18" t="s">
        <v>19965</v>
      </c>
      <c r="I3116" s="18" t="s">
        <v>19966</v>
      </c>
      <c r="J3116" s="18" t="s">
        <v>20</v>
      </c>
      <c r="K3116" s="80" t="e">
        <v>#N/A</v>
      </c>
      <c r="L3116" s="80" t="e">
        <v>#N/A</v>
      </c>
      <c r="M3116" s="80" t="e">
        <v>#N/A</v>
      </c>
      <c r="N3116" s="80" t="e">
        <v>#N/A</v>
      </c>
      <c r="O3116" s="80" t="e">
        <v>#N/A</v>
      </c>
      <c r="P3116" s="80" t="e">
        <v>#N/A</v>
      </c>
      <c r="Q3116" s="80" t="e">
        <v>#N/A</v>
      </c>
      <c r="R3116" s="80" t="e">
        <v>#N/A</v>
      </c>
      <c r="S3116" s="80" t="e">
        <v>#N/A</v>
      </c>
      <c r="T3116" s="80" t="e">
        <v>#N/A</v>
      </c>
      <c r="U3116" s="7" t="e">
        <v>#N/A</v>
      </c>
      <c r="V3116" s="80" t="e">
        <v>#N/A</v>
      </c>
      <c r="W3116" s="80" t="e">
        <v>#N/A</v>
      </c>
      <c r="X3116" s="80">
        <v>0</v>
      </c>
      <c r="Y3116" s="7" t="e">
        <v>#N/A</v>
      </c>
      <c r="Z3116" s="7">
        <f t="shared" si="385"/>
        <v>0</v>
      </c>
      <c r="AA3116" s="7">
        <f t="shared" si="386"/>
        <v>0</v>
      </c>
      <c r="AB3116" s="7" t="b">
        <f t="shared" si="387"/>
        <v>1</v>
      </c>
      <c r="AC3116" s="7" t="b">
        <f t="shared" si="388"/>
        <v>0</v>
      </c>
      <c r="AD3116" s="7" t="b">
        <f t="shared" si="389"/>
        <v>0</v>
      </c>
      <c r="AE3116" s="7" t="b">
        <f t="shared" si="390"/>
        <v>0</v>
      </c>
      <c r="AF3116" s="7" t="b">
        <f t="shared" si="391"/>
        <v>0</v>
      </c>
      <c r="AH3116" t="b">
        <f>AND(Table252102[[#This Row],[Developmental toxicity]:[Reproductive toxicity]])</f>
        <v>0</v>
      </c>
    </row>
    <row r="3117" spans="1:34" x14ac:dyDescent="0.25">
      <c r="A3117" s="3">
        <f t="shared" si="384"/>
        <v>3116</v>
      </c>
      <c r="B3117" s="18"/>
      <c r="C3117" s="18" t="s">
        <v>18639</v>
      </c>
      <c r="D3117" s="18" t="s">
        <v>18398</v>
      </c>
      <c r="E3117" s="70" t="s">
        <v>18519</v>
      </c>
      <c r="F3117" s="18" t="s">
        <v>18896</v>
      </c>
      <c r="G3117" s="18" t="s">
        <v>18897</v>
      </c>
      <c r="H3117" s="18" t="s">
        <v>18898</v>
      </c>
      <c r="I3117" s="18" t="s">
        <v>18899</v>
      </c>
      <c r="J3117" s="18" t="s">
        <v>20</v>
      </c>
      <c r="K3117" s="80" t="e">
        <v>#N/A</v>
      </c>
      <c r="L3117" s="80" t="e">
        <v>#N/A</v>
      </c>
      <c r="M3117" s="80" t="e">
        <v>#N/A</v>
      </c>
      <c r="N3117" s="80" t="e">
        <v>#N/A</v>
      </c>
      <c r="O3117" s="80" t="e">
        <v>#N/A</v>
      </c>
      <c r="P3117" s="80" t="e">
        <v>#N/A</v>
      </c>
      <c r="Q3117" s="80" t="e">
        <v>#N/A</v>
      </c>
      <c r="R3117" s="80" t="e">
        <v>#N/A</v>
      </c>
      <c r="S3117" s="80" t="e">
        <v>#N/A</v>
      </c>
      <c r="T3117" s="80" t="e">
        <v>#N/A</v>
      </c>
      <c r="U3117" s="7" t="e">
        <v>#N/A</v>
      </c>
      <c r="V3117" s="80" t="e">
        <v>#N/A</v>
      </c>
      <c r="W3117" s="80" t="e">
        <v>#N/A</v>
      </c>
      <c r="X3117" s="80">
        <v>0</v>
      </c>
      <c r="Y3117" s="7" t="e">
        <v>#N/A</v>
      </c>
      <c r="Z3117" s="7">
        <f t="shared" si="385"/>
        <v>0</v>
      </c>
      <c r="AA3117" s="7">
        <f t="shared" si="386"/>
        <v>0</v>
      </c>
      <c r="AB3117" s="7" t="b">
        <f t="shared" si="387"/>
        <v>1</v>
      </c>
      <c r="AC3117" s="7" t="b">
        <f t="shared" si="388"/>
        <v>0</v>
      </c>
      <c r="AD3117" s="7" t="b">
        <f t="shared" si="389"/>
        <v>0</v>
      </c>
      <c r="AE3117" s="7" t="b">
        <f t="shared" si="390"/>
        <v>0</v>
      </c>
      <c r="AF3117" s="7" t="b">
        <f t="shared" si="391"/>
        <v>0</v>
      </c>
      <c r="AH3117" t="b">
        <f>AND(Table252102[[#This Row],[Developmental toxicity]:[Reproductive toxicity]])</f>
        <v>0</v>
      </c>
    </row>
    <row r="3118" spans="1:34" x14ac:dyDescent="0.25">
      <c r="A3118" s="3">
        <f t="shared" si="384"/>
        <v>3117</v>
      </c>
      <c r="B3118" s="18"/>
      <c r="C3118" s="17" t="s">
        <v>21196</v>
      </c>
      <c r="D3118" s="18" t="s">
        <v>20800</v>
      </c>
      <c r="E3118" s="83" t="s">
        <v>20998</v>
      </c>
      <c r="F3118" s="17" t="s">
        <v>21650</v>
      </c>
      <c r="G3118" s="17" t="s">
        <v>21651</v>
      </c>
      <c r="H3118" s="17" t="s">
        <v>21651</v>
      </c>
      <c r="I3118" s="17" t="s">
        <v>21652</v>
      </c>
      <c r="J3118" s="18"/>
      <c r="K3118" s="80" t="e">
        <v>#N/A</v>
      </c>
      <c r="L3118" s="80" t="e">
        <v>#N/A</v>
      </c>
      <c r="M3118" s="80" t="e">
        <v>#N/A</v>
      </c>
      <c r="N3118" s="80" t="e">
        <v>#N/A</v>
      </c>
      <c r="O3118" s="80" t="e">
        <v>#N/A</v>
      </c>
      <c r="P3118" s="80" t="e">
        <v>#N/A</v>
      </c>
      <c r="Q3118" s="80" t="e">
        <v>#N/A</v>
      </c>
      <c r="R3118" s="80" t="e">
        <v>#N/A</v>
      </c>
      <c r="S3118" s="80" t="e">
        <v>#N/A</v>
      </c>
      <c r="T3118" s="80" t="e">
        <v>#N/A</v>
      </c>
      <c r="U3118" s="7" t="e">
        <v>#N/A</v>
      </c>
      <c r="V3118" s="80" t="e">
        <v>#N/A</v>
      </c>
      <c r="W3118" s="80" t="e">
        <v>#N/A</v>
      </c>
      <c r="X3118" s="80" t="e">
        <v>#N/A</v>
      </c>
      <c r="Y3118" s="7">
        <v>0</v>
      </c>
      <c r="Z3118" s="7">
        <f t="shared" si="385"/>
        <v>0</v>
      </c>
      <c r="AA3118" s="7">
        <f t="shared" si="386"/>
        <v>0</v>
      </c>
      <c r="AB3118" s="7" t="b">
        <f t="shared" si="387"/>
        <v>1</v>
      </c>
      <c r="AC3118" s="7" t="b">
        <f t="shared" si="388"/>
        <v>0</v>
      </c>
      <c r="AD3118" s="7" t="b">
        <f t="shared" si="389"/>
        <v>0</v>
      </c>
      <c r="AE3118" s="7" t="b">
        <f t="shared" si="390"/>
        <v>0</v>
      </c>
      <c r="AF3118" s="7" t="b">
        <f t="shared" si="391"/>
        <v>0</v>
      </c>
      <c r="AH3118" t="b">
        <f>AND(Table252102[[#This Row],[Developmental toxicity]:[Reproductive toxicity]])</f>
        <v>0</v>
      </c>
    </row>
    <row r="3119" spans="1:34" x14ac:dyDescent="0.25">
      <c r="A3119" s="3">
        <f t="shared" si="384"/>
        <v>3118</v>
      </c>
      <c r="B3119" s="18"/>
      <c r="C3119" s="17" t="s">
        <v>21168</v>
      </c>
      <c r="D3119" s="18" t="s">
        <v>20772</v>
      </c>
      <c r="E3119" s="83" t="s">
        <v>20970</v>
      </c>
      <c r="F3119" s="17" t="s">
        <v>21564</v>
      </c>
      <c r="G3119" s="17" t="s">
        <v>21565</v>
      </c>
      <c r="H3119" s="17" t="s">
        <v>21565</v>
      </c>
      <c r="I3119" s="17" t="s">
        <v>21566</v>
      </c>
      <c r="J3119" s="18"/>
      <c r="K3119" s="80" t="e">
        <v>#N/A</v>
      </c>
      <c r="L3119" s="80" t="e">
        <v>#N/A</v>
      </c>
      <c r="M3119" s="80" t="e">
        <v>#N/A</v>
      </c>
      <c r="N3119" s="80" t="e">
        <v>#N/A</v>
      </c>
      <c r="O3119" s="80" t="e">
        <v>#N/A</v>
      </c>
      <c r="P3119" s="80" t="e">
        <v>#N/A</v>
      </c>
      <c r="Q3119" s="80" t="e">
        <v>#N/A</v>
      </c>
      <c r="R3119" s="80" t="e">
        <v>#N/A</v>
      </c>
      <c r="S3119" s="80" t="e">
        <v>#N/A</v>
      </c>
      <c r="T3119" s="80" t="e">
        <v>#N/A</v>
      </c>
      <c r="U3119" s="7" t="e">
        <v>#N/A</v>
      </c>
      <c r="V3119" s="80" t="e">
        <v>#N/A</v>
      </c>
      <c r="W3119" s="80" t="e">
        <v>#N/A</v>
      </c>
      <c r="X3119" s="80" t="e">
        <v>#N/A</v>
      </c>
      <c r="Y3119" s="7">
        <v>0</v>
      </c>
      <c r="Z3119" s="7">
        <f t="shared" si="385"/>
        <v>0</v>
      </c>
      <c r="AA3119" s="7">
        <f t="shared" si="386"/>
        <v>0</v>
      </c>
      <c r="AB3119" s="7" t="b">
        <f t="shared" si="387"/>
        <v>1</v>
      </c>
      <c r="AC3119" s="7" t="b">
        <f t="shared" si="388"/>
        <v>0</v>
      </c>
      <c r="AD3119" s="7" t="b">
        <f t="shared" si="389"/>
        <v>0</v>
      </c>
      <c r="AE3119" s="7" t="b">
        <f t="shared" si="390"/>
        <v>0</v>
      </c>
      <c r="AF3119" s="7" t="b">
        <f t="shared" si="391"/>
        <v>0</v>
      </c>
      <c r="AH3119" t="b">
        <f>AND(Table252102[[#This Row],[Developmental toxicity]:[Reproductive toxicity]])</f>
        <v>0</v>
      </c>
    </row>
    <row r="3120" spans="1:34" x14ac:dyDescent="0.25">
      <c r="A3120" s="3">
        <f t="shared" si="384"/>
        <v>3119</v>
      </c>
      <c r="B3120" s="18">
        <v>626</v>
      </c>
      <c r="C3120" s="18" t="s">
        <v>1282</v>
      </c>
      <c r="D3120" s="18" t="s">
        <v>5413</v>
      </c>
      <c r="E3120" s="70" t="s">
        <v>4984</v>
      </c>
      <c r="F3120" s="18" t="s">
        <v>5890</v>
      </c>
      <c r="G3120" s="18" t="s">
        <v>1283</v>
      </c>
      <c r="H3120" s="18" t="s">
        <v>6308</v>
      </c>
      <c r="I3120" s="18" t="s">
        <v>6912</v>
      </c>
      <c r="J3120" s="18" t="s">
        <v>1430</v>
      </c>
      <c r="K3120" s="80" t="e">
        <v>#N/A</v>
      </c>
      <c r="L3120" s="80">
        <v>1</v>
      </c>
      <c r="M3120" s="80" t="e">
        <v>#N/A</v>
      </c>
      <c r="N3120" s="80" t="e">
        <v>#N/A</v>
      </c>
      <c r="O3120" s="80" t="e">
        <v>#N/A</v>
      </c>
      <c r="P3120" s="80" t="e">
        <v>#N/A</v>
      </c>
      <c r="Q3120" s="80" t="e">
        <v>#N/A</v>
      </c>
      <c r="R3120" s="80" t="e">
        <v>#N/A</v>
      </c>
      <c r="S3120" s="80" t="e">
        <v>#N/A</v>
      </c>
      <c r="T3120" s="80" t="e">
        <v>#N/A</v>
      </c>
      <c r="U3120" s="7" t="e">
        <v>#N/A</v>
      </c>
      <c r="V3120" s="80" t="e">
        <v>#N/A</v>
      </c>
      <c r="W3120" s="80" t="e">
        <v>#N/A</v>
      </c>
      <c r="X3120" s="80" t="e">
        <v>#N/A</v>
      </c>
      <c r="Y3120" s="7">
        <v>1</v>
      </c>
      <c r="Z3120" s="7">
        <f t="shared" si="385"/>
        <v>1</v>
      </c>
      <c r="AA3120" s="7">
        <f t="shared" si="386"/>
        <v>1</v>
      </c>
      <c r="AB3120" s="7" t="b">
        <f t="shared" si="387"/>
        <v>1</v>
      </c>
      <c r="AC3120" s="7" t="b">
        <f t="shared" si="388"/>
        <v>0</v>
      </c>
      <c r="AD3120" s="7" t="b">
        <f t="shared" si="389"/>
        <v>0</v>
      </c>
      <c r="AE3120" s="7" t="b">
        <f t="shared" si="390"/>
        <v>0</v>
      </c>
      <c r="AF3120" s="7" t="b">
        <f t="shared" si="391"/>
        <v>0</v>
      </c>
      <c r="AH3120" t="b">
        <f>AND(Table252102[[#This Row],[Developmental toxicity]:[Reproductive toxicity]])</f>
        <v>0</v>
      </c>
    </row>
    <row r="3121" spans="1:34" x14ac:dyDescent="0.25">
      <c r="A3121" s="3">
        <f t="shared" si="384"/>
        <v>3120</v>
      </c>
      <c r="B3121" s="18">
        <v>625</v>
      </c>
      <c r="C3121" s="18" t="s">
        <v>1280</v>
      </c>
      <c r="D3121" s="18" t="s">
        <v>5412</v>
      </c>
      <c r="E3121" s="70" t="s">
        <v>4983</v>
      </c>
      <c r="F3121" s="18" t="s">
        <v>5889</v>
      </c>
      <c r="G3121" s="18" t="s">
        <v>1281</v>
      </c>
      <c r="H3121" s="18" t="s">
        <v>6910</v>
      </c>
      <c r="I3121" s="18" t="s">
        <v>6911</v>
      </c>
      <c r="J3121" s="18" t="s">
        <v>1430</v>
      </c>
      <c r="K3121" s="80" t="e">
        <v>#N/A</v>
      </c>
      <c r="L3121" s="80">
        <v>1</v>
      </c>
      <c r="M3121" s="80" t="e">
        <v>#N/A</v>
      </c>
      <c r="N3121" s="80" t="e">
        <v>#N/A</v>
      </c>
      <c r="O3121" s="80" t="e">
        <v>#N/A</v>
      </c>
      <c r="P3121" s="80" t="e">
        <v>#N/A</v>
      </c>
      <c r="Q3121" s="80" t="e">
        <v>#N/A</v>
      </c>
      <c r="R3121" s="80" t="e">
        <v>#N/A</v>
      </c>
      <c r="S3121" s="80" t="e">
        <v>#N/A</v>
      </c>
      <c r="T3121" s="80" t="e">
        <v>#N/A</v>
      </c>
      <c r="U3121" s="7" t="e">
        <v>#N/A</v>
      </c>
      <c r="V3121" s="80" t="e">
        <v>#N/A</v>
      </c>
      <c r="W3121" s="80" t="e">
        <v>#N/A</v>
      </c>
      <c r="X3121" s="80" t="e">
        <v>#N/A</v>
      </c>
      <c r="Y3121" s="7">
        <v>1</v>
      </c>
      <c r="Z3121" s="7">
        <f t="shared" si="385"/>
        <v>1</v>
      </c>
      <c r="AA3121" s="7">
        <f t="shared" si="386"/>
        <v>1</v>
      </c>
      <c r="AB3121" s="7" t="b">
        <f t="shared" si="387"/>
        <v>1</v>
      </c>
      <c r="AC3121" s="7" t="b">
        <f t="shared" si="388"/>
        <v>0</v>
      </c>
      <c r="AD3121" s="7" t="b">
        <f t="shared" si="389"/>
        <v>0</v>
      </c>
      <c r="AE3121" s="7" t="b">
        <f t="shared" si="390"/>
        <v>0</v>
      </c>
      <c r="AF3121" s="7" t="b">
        <f t="shared" si="391"/>
        <v>0</v>
      </c>
      <c r="AH3121" t="b">
        <f>AND(Table252102[[#This Row],[Developmental toxicity]:[Reproductive toxicity]])</f>
        <v>0</v>
      </c>
    </row>
    <row r="3122" spans="1:34" x14ac:dyDescent="0.25">
      <c r="A3122" s="3">
        <f t="shared" si="384"/>
        <v>3121</v>
      </c>
      <c r="B3122" s="18"/>
      <c r="C3122" s="17" t="s">
        <v>21277</v>
      </c>
      <c r="D3122" s="18" t="s">
        <v>20881</v>
      </c>
      <c r="E3122" s="83" t="s">
        <v>21079</v>
      </c>
      <c r="F3122" s="17" t="s">
        <v>21902</v>
      </c>
      <c r="G3122" s="17" t="s">
        <v>21903</v>
      </c>
      <c r="H3122" s="17" t="s">
        <v>21903</v>
      </c>
      <c r="I3122" s="17" t="s">
        <v>21904</v>
      </c>
      <c r="J3122" s="18"/>
      <c r="K3122" s="80" t="e">
        <v>#N/A</v>
      </c>
      <c r="L3122" s="80" t="e">
        <v>#N/A</v>
      </c>
      <c r="M3122" s="80" t="e">
        <v>#N/A</v>
      </c>
      <c r="N3122" s="80" t="e">
        <v>#N/A</v>
      </c>
      <c r="O3122" s="80" t="e">
        <v>#N/A</v>
      </c>
      <c r="P3122" s="80" t="e">
        <v>#N/A</v>
      </c>
      <c r="Q3122" s="80" t="e">
        <v>#N/A</v>
      </c>
      <c r="R3122" s="80" t="e">
        <v>#N/A</v>
      </c>
      <c r="S3122" s="80" t="e">
        <v>#N/A</v>
      </c>
      <c r="T3122" s="80" t="e">
        <v>#N/A</v>
      </c>
      <c r="U3122" s="7" t="e">
        <v>#N/A</v>
      </c>
      <c r="V3122" s="80" t="e">
        <v>#N/A</v>
      </c>
      <c r="W3122" s="80" t="e">
        <v>#N/A</v>
      </c>
      <c r="X3122" s="80" t="e">
        <v>#N/A</v>
      </c>
      <c r="Y3122" s="7">
        <v>1</v>
      </c>
      <c r="Z3122" s="7">
        <f t="shared" si="385"/>
        <v>1</v>
      </c>
      <c r="AA3122" s="7">
        <f t="shared" si="386"/>
        <v>1</v>
      </c>
      <c r="AB3122" s="7" t="b">
        <f t="shared" si="387"/>
        <v>1</v>
      </c>
      <c r="AC3122" s="7" t="b">
        <f t="shared" si="388"/>
        <v>0</v>
      </c>
      <c r="AD3122" s="7" t="b">
        <f t="shared" si="389"/>
        <v>0</v>
      </c>
      <c r="AE3122" s="7" t="b">
        <f t="shared" si="390"/>
        <v>0</v>
      </c>
      <c r="AF3122" s="7" t="b">
        <f t="shared" si="391"/>
        <v>0</v>
      </c>
      <c r="AH3122" t="b">
        <f>AND(Table252102[[#This Row],[Developmental toxicity]:[Reproductive toxicity]])</f>
        <v>0</v>
      </c>
    </row>
    <row r="3123" spans="1:34" x14ac:dyDescent="0.25">
      <c r="A3123" s="3">
        <f t="shared" si="384"/>
        <v>3122</v>
      </c>
      <c r="B3123" s="18">
        <v>618</v>
      </c>
      <c r="C3123" s="18" t="s">
        <v>1276</v>
      </c>
      <c r="D3123" s="18" t="s">
        <v>5410</v>
      </c>
      <c r="E3123" s="70" t="s">
        <v>4981</v>
      </c>
      <c r="F3123" s="18" t="s">
        <v>5887</v>
      </c>
      <c r="G3123" s="18" t="s">
        <v>1277</v>
      </c>
      <c r="H3123" s="18" t="s">
        <v>6306</v>
      </c>
      <c r="I3123" s="18" t="s">
        <v>6908</v>
      </c>
      <c r="J3123" s="18" t="s">
        <v>1430</v>
      </c>
      <c r="K3123" s="80" t="e">
        <v>#N/A</v>
      </c>
      <c r="L3123" s="80">
        <v>1</v>
      </c>
      <c r="M3123" s="80" t="e">
        <v>#N/A</v>
      </c>
      <c r="N3123" s="80" t="e">
        <v>#N/A</v>
      </c>
      <c r="O3123" s="80" t="e">
        <v>#N/A</v>
      </c>
      <c r="P3123" s="80" t="e">
        <v>#N/A</v>
      </c>
      <c r="Q3123" s="80" t="e">
        <v>#N/A</v>
      </c>
      <c r="R3123" s="80" t="e">
        <v>#N/A</v>
      </c>
      <c r="S3123" s="80" t="e">
        <v>#N/A</v>
      </c>
      <c r="T3123" s="80" t="e">
        <v>#N/A</v>
      </c>
      <c r="U3123" s="7" t="e">
        <v>#N/A</v>
      </c>
      <c r="V3123" s="80" t="e">
        <v>#N/A</v>
      </c>
      <c r="W3123" s="80" t="e">
        <v>#N/A</v>
      </c>
      <c r="X3123" s="80" t="e">
        <v>#N/A</v>
      </c>
      <c r="Y3123" s="7">
        <v>1</v>
      </c>
      <c r="Z3123" s="7">
        <f t="shared" si="385"/>
        <v>1</v>
      </c>
      <c r="AA3123" s="7">
        <f t="shared" si="386"/>
        <v>1</v>
      </c>
      <c r="AB3123" s="7" t="b">
        <f t="shared" si="387"/>
        <v>1</v>
      </c>
      <c r="AC3123" s="7" t="b">
        <f t="shared" si="388"/>
        <v>0</v>
      </c>
      <c r="AD3123" s="7" t="b">
        <f t="shared" si="389"/>
        <v>0</v>
      </c>
      <c r="AE3123" s="7" t="b">
        <f t="shared" si="390"/>
        <v>0</v>
      </c>
      <c r="AF3123" s="7" t="b">
        <f t="shared" si="391"/>
        <v>0</v>
      </c>
      <c r="AH3123" t="b">
        <f>AND(Table252102[[#This Row],[Developmental toxicity]:[Reproductive toxicity]])</f>
        <v>0</v>
      </c>
    </row>
    <row r="3124" spans="1:34" x14ac:dyDescent="0.25">
      <c r="A3124" s="3">
        <f t="shared" si="384"/>
        <v>3123</v>
      </c>
      <c r="B3124" s="18">
        <v>621</v>
      </c>
      <c r="C3124" s="18" t="s">
        <v>1278</v>
      </c>
      <c r="D3124" s="18" t="s">
        <v>5411</v>
      </c>
      <c r="E3124" s="70" t="s">
        <v>4982</v>
      </c>
      <c r="F3124" s="18" t="s">
        <v>5888</v>
      </c>
      <c r="G3124" s="18" t="s">
        <v>1279</v>
      </c>
      <c r="H3124" s="18" t="s">
        <v>6307</v>
      </c>
      <c r="I3124" s="18" t="s">
        <v>6909</v>
      </c>
      <c r="J3124" s="18" t="s">
        <v>1430</v>
      </c>
      <c r="K3124" s="80" t="e">
        <v>#N/A</v>
      </c>
      <c r="L3124" s="80">
        <v>1</v>
      </c>
      <c r="M3124" s="80" t="e">
        <v>#N/A</v>
      </c>
      <c r="N3124" s="80" t="e">
        <v>#N/A</v>
      </c>
      <c r="O3124" s="80" t="e">
        <v>#N/A</v>
      </c>
      <c r="P3124" s="80" t="e">
        <v>#N/A</v>
      </c>
      <c r="Q3124" s="80" t="e">
        <v>#N/A</v>
      </c>
      <c r="R3124" s="80" t="e">
        <v>#N/A</v>
      </c>
      <c r="S3124" s="80" t="e">
        <v>#N/A</v>
      </c>
      <c r="T3124" s="80" t="e">
        <v>#N/A</v>
      </c>
      <c r="U3124" s="7" t="e">
        <v>#N/A</v>
      </c>
      <c r="V3124" s="80" t="e">
        <v>#N/A</v>
      </c>
      <c r="W3124" s="80" t="e">
        <v>#N/A</v>
      </c>
      <c r="X3124" s="80" t="e">
        <v>#N/A</v>
      </c>
      <c r="Y3124" s="7">
        <v>1</v>
      </c>
      <c r="Z3124" s="7">
        <f t="shared" si="385"/>
        <v>1</v>
      </c>
      <c r="AA3124" s="7">
        <f t="shared" si="386"/>
        <v>1</v>
      </c>
      <c r="AB3124" s="7" t="b">
        <f t="shared" si="387"/>
        <v>1</v>
      </c>
      <c r="AC3124" s="7" t="b">
        <f t="shared" si="388"/>
        <v>0</v>
      </c>
      <c r="AD3124" s="7" t="b">
        <f t="shared" si="389"/>
        <v>0</v>
      </c>
      <c r="AE3124" s="7" t="b">
        <f t="shared" si="390"/>
        <v>0</v>
      </c>
      <c r="AF3124" s="7" t="b">
        <f t="shared" si="391"/>
        <v>0</v>
      </c>
      <c r="AH3124" t="b">
        <f>AND(Table252102[[#This Row],[Developmental toxicity]:[Reproductive toxicity]])</f>
        <v>0</v>
      </c>
    </row>
    <row r="3125" spans="1:34" x14ac:dyDescent="0.25">
      <c r="A3125" s="3">
        <f t="shared" si="384"/>
        <v>3124</v>
      </c>
      <c r="B3125" s="18" t="s">
        <v>1440</v>
      </c>
      <c r="C3125" s="18" t="s">
        <v>2541</v>
      </c>
      <c r="D3125" s="18" t="s">
        <v>3491</v>
      </c>
      <c r="E3125" s="79" t="s">
        <v>7814</v>
      </c>
      <c r="F3125" s="17" t="s">
        <v>8653</v>
      </c>
      <c r="G3125" s="17" t="s">
        <v>10185</v>
      </c>
      <c r="H3125" s="17" t="s">
        <v>10185</v>
      </c>
      <c r="I3125" s="17" t="s">
        <v>10186</v>
      </c>
      <c r="J3125" s="18"/>
      <c r="K3125" s="80" t="e">
        <v>#N/A</v>
      </c>
      <c r="L3125" s="80" t="e">
        <v>#N/A</v>
      </c>
      <c r="M3125" s="80" t="e">
        <v>#N/A</v>
      </c>
      <c r="N3125" s="80" t="e">
        <v>#N/A</v>
      </c>
      <c r="O3125" s="80" t="e">
        <v>#N/A</v>
      </c>
      <c r="P3125" s="80" t="e">
        <v>#N/A</v>
      </c>
      <c r="Q3125" s="80" t="e">
        <v>#N/A</v>
      </c>
      <c r="R3125" s="80" t="e">
        <v>#N/A</v>
      </c>
      <c r="S3125" s="80" t="e">
        <v>#N/A</v>
      </c>
      <c r="T3125" s="80">
        <v>0</v>
      </c>
      <c r="U3125" s="7" t="e">
        <v>#N/A</v>
      </c>
      <c r="V3125" s="80" t="e">
        <v>#N/A</v>
      </c>
      <c r="W3125" s="80" t="e">
        <v>#N/A</v>
      </c>
      <c r="X3125" s="80" t="e">
        <v>#N/A</v>
      </c>
      <c r="Y3125" s="7" t="e">
        <v>#N/A</v>
      </c>
      <c r="Z3125" s="7">
        <f t="shared" si="385"/>
        <v>0</v>
      </c>
      <c r="AA3125" s="7">
        <f t="shared" si="386"/>
        <v>0</v>
      </c>
      <c r="AB3125" s="7" t="b">
        <f t="shared" si="387"/>
        <v>1</v>
      </c>
      <c r="AC3125" s="7" t="b">
        <f t="shared" si="388"/>
        <v>0</v>
      </c>
      <c r="AD3125" s="7" t="b">
        <f t="shared" si="389"/>
        <v>1</v>
      </c>
      <c r="AE3125" s="7" t="b">
        <f t="shared" si="390"/>
        <v>0</v>
      </c>
      <c r="AF3125" s="7" t="b">
        <f t="shared" si="391"/>
        <v>0</v>
      </c>
      <c r="AH3125" t="b">
        <f>AND(Table252102[[#This Row],[Developmental toxicity]:[Reproductive toxicity]])</f>
        <v>0</v>
      </c>
    </row>
    <row r="3126" spans="1:34" x14ac:dyDescent="0.25">
      <c r="A3126" s="3">
        <f t="shared" si="384"/>
        <v>3125</v>
      </c>
      <c r="B3126" s="18">
        <v>236</v>
      </c>
      <c r="C3126" s="18" t="s">
        <v>680</v>
      </c>
      <c r="D3126" s="18" t="s">
        <v>3324</v>
      </c>
      <c r="E3126" s="70" t="s">
        <v>4711</v>
      </c>
      <c r="F3126" s="18" t="s">
        <v>5628</v>
      </c>
      <c r="G3126" s="18" t="s">
        <v>681</v>
      </c>
      <c r="H3126" s="18" t="s">
        <v>6104</v>
      </c>
      <c r="I3126" s="18" t="s">
        <v>6551</v>
      </c>
      <c r="J3126" s="18" t="s">
        <v>1436</v>
      </c>
      <c r="K3126" s="80" t="e">
        <v>#N/A</v>
      </c>
      <c r="L3126" s="80">
        <v>1</v>
      </c>
      <c r="M3126" s="80" t="e">
        <v>#N/A</v>
      </c>
      <c r="N3126" s="80" t="e">
        <v>#N/A</v>
      </c>
      <c r="O3126" s="80" t="e">
        <v>#N/A</v>
      </c>
      <c r="P3126" s="80" t="e">
        <v>#N/A</v>
      </c>
      <c r="Q3126" s="80" t="e">
        <v>#N/A</v>
      </c>
      <c r="R3126" s="80" t="e">
        <v>#N/A</v>
      </c>
      <c r="S3126" s="80" t="e">
        <v>#N/A</v>
      </c>
      <c r="T3126" s="80">
        <v>1</v>
      </c>
      <c r="U3126" s="7" t="e">
        <v>#N/A</v>
      </c>
      <c r="V3126" s="80">
        <v>1</v>
      </c>
      <c r="W3126" s="80" t="e">
        <v>#N/A</v>
      </c>
      <c r="X3126" s="80" t="e">
        <v>#N/A</v>
      </c>
      <c r="Y3126" s="7">
        <v>1</v>
      </c>
      <c r="Z3126" s="7">
        <f t="shared" si="385"/>
        <v>1</v>
      </c>
      <c r="AA3126" s="7">
        <f t="shared" si="386"/>
        <v>1</v>
      </c>
      <c r="AB3126" s="7" t="b">
        <f t="shared" si="387"/>
        <v>1</v>
      </c>
      <c r="AC3126" s="7" t="b">
        <f t="shared" si="388"/>
        <v>0</v>
      </c>
      <c r="AD3126" s="7" t="b">
        <f t="shared" si="389"/>
        <v>1</v>
      </c>
      <c r="AE3126" s="7" t="b">
        <f t="shared" si="390"/>
        <v>0</v>
      </c>
      <c r="AF3126" s="7" t="b">
        <f t="shared" si="391"/>
        <v>1</v>
      </c>
      <c r="AH3126" t="b">
        <f>AND(Table252102[[#This Row],[Developmental toxicity]:[Reproductive toxicity]])</f>
        <v>0</v>
      </c>
    </row>
    <row r="3127" spans="1:34" x14ac:dyDescent="0.25">
      <c r="A3127" s="3">
        <f t="shared" si="384"/>
        <v>3126</v>
      </c>
      <c r="B3127" s="18"/>
      <c r="C3127" s="17" t="s">
        <v>21170</v>
      </c>
      <c r="D3127" s="18" t="s">
        <v>20774</v>
      </c>
      <c r="E3127" s="83" t="s">
        <v>20972</v>
      </c>
      <c r="F3127" s="17" t="s">
        <v>21570</v>
      </c>
      <c r="G3127" s="17" t="s">
        <v>21571</v>
      </c>
      <c r="H3127" s="17" t="s">
        <v>21571</v>
      </c>
      <c r="I3127" s="17" t="s">
        <v>21572</v>
      </c>
      <c r="J3127" s="18"/>
      <c r="K3127" s="80" t="e">
        <v>#N/A</v>
      </c>
      <c r="L3127" s="80" t="e">
        <v>#N/A</v>
      </c>
      <c r="M3127" s="80" t="e">
        <v>#N/A</v>
      </c>
      <c r="N3127" s="80" t="e">
        <v>#N/A</v>
      </c>
      <c r="O3127" s="80" t="e">
        <v>#N/A</v>
      </c>
      <c r="P3127" s="80" t="e">
        <v>#N/A</v>
      </c>
      <c r="Q3127" s="80" t="e">
        <v>#N/A</v>
      </c>
      <c r="R3127" s="80" t="e">
        <v>#N/A</v>
      </c>
      <c r="S3127" s="80" t="e">
        <v>#N/A</v>
      </c>
      <c r="T3127" s="80" t="e">
        <v>#N/A</v>
      </c>
      <c r="U3127" s="7" t="e">
        <v>#N/A</v>
      </c>
      <c r="V3127" s="80" t="e">
        <v>#N/A</v>
      </c>
      <c r="W3127" s="80" t="e">
        <v>#N/A</v>
      </c>
      <c r="X3127" s="80" t="e">
        <v>#N/A</v>
      </c>
      <c r="Y3127" s="7">
        <v>0</v>
      </c>
      <c r="Z3127" s="7">
        <f t="shared" si="385"/>
        <v>0</v>
      </c>
      <c r="AA3127" s="7">
        <f t="shared" si="386"/>
        <v>0</v>
      </c>
      <c r="AB3127" s="7" t="b">
        <f t="shared" si="387"/>
        <v>1</v>
      </c>
      <c r="AC3127" s="7" t="b">
        <f t="shared" si="388"/>
        <v>0</v>
      </c>
      <c r="AD3127" s="7" t="b">
        <f t="shared" si="389"/>
        <v>0</v>
      </c>
      <c r="AE3127" s="7" t="b">
        <f t="shared" si="390"/>
        <v>0</v>
      </c>
      <c r="AF3127" s="7" t="b">
        <f t="shared" si="391"/>
        <v>0</v>
      </c>
      <c r="AH3127" t="b">
        <f>AND(Table252102[[#This Row],[Developmental toxicity]:[Reproductive toxicity]])</f>
        <v>0</v>
      </c>
    </row>
    <row r="3128" spans="1:34" x14ac:dyDescent="0.25">
      <c r="A3128" s="3">
        <f t="shared" ref="A3128:A3191" si="392">ROW(A3127)</f>
        <v>3127</v>
      </c>
      <c r="B3128" s="18"/>
      <c r="C3128" s="17" t="s">
        <v>21211</v>
      </c>
      <c r="D3128" s="18" t="s">
        <v>20815</v>
      </c>
      <c r="E3128" s="83" t="s">
        <v>21013</v>
      </c>
      <c r="F3128" s="17" t="s">
        <v>21695</v>
      </c>
      <c r="G3128" s="17" t="s">
        <v>21696</v>
      </c>
      <c r="H3128" s="17" t="s">
        <v>21696</v>
      </c>
      <c r="I3128" s="17" t="s">
        <v>21697</v>
      </c>
      <c r="J3128" s="18"/>
      <c r="K3128" s="80" t="e">
        <v>#N/A</v>
      </c>
      <c r="L3128" s="80" t="e">
        <v>#N/A</v>
      </c>
      <c r="M3128" s="80" t="e">
        <v>#N/A</v>
      </c>
      <c r="N3128" s="80" t="e">
        <v>#N/A</v>
      </c>
      <c r="O3128" s="80" t="e">
        <v>#N/A</v>
      </c>
      <c r="P3128" s="80" t="e">
        <v>#N/A</v>
      </c>
      <c r="Q3128" s="80" t="e">
        <v>#N/A</v>
      </c>
      <c r="R3128" s="80" t="e">
        <v>#N/A</v>
      </c>
      <c r="S3128" s="80" t="e">
        <v>#N/A</v>
      </c>
      <c r="T3128" s="80" t="e">
        <v>#N/A</v>
      </c>
      <c r="U3128" s="7" t="e">
        <v>#N/A</v>
      </c>
      <c r="V3128" s="80" t="e">
        <v>#N/A</v>
      </c>
      <c r="W3128" s="80" t="e">
        <v>#N/A</v>
      </c>
      <c r="X3128" s="80" t="e">
        <v>#N/A</v>
      </c>
      <c r="Y3128" s="7">
        <v>0</v>
      </c>
      <c r="Z3128" s="7">
        <f t="shared" ref="Z3128:Z3191" si="393">IF(COUNTIF(K3128:Y3128,1)&gt;0,1,0)</f>
        <v>0</v>
      </c>
      <c r="AA3128" s="7">
        <f t="shared" ref="AA3128:AA3191" si="394">IF(COUNTIF(K3128:Y3128,1)&gt;COUNTIF(K3128:Y3128,0),1,0)</f>
        <v>0</v>
      </c>
      <c r="AB3128" s="7" t="b">
        <f t="shared" ref="AB3128:AB3191" si="395">OR(IF(COUNT(K3128)&gt;0,TRUE,FALSE),IF(COUNT(M3128)&gt;0,TRUE,FALSE),IF(COUNT(T3128:V3128)&gt;0,TRUE,FALSE),IF(COUNT(X3128:Y3128)&gt;0,TRUE,FALSE))</f>
        <v>1</v>
      </c>
      <c r="AC3128" s="7" t="b">
        <f t="shared" ref="AC3128:AC3191" si="396">OR(IF(COUNT(N3128:S3128)&gt;0,TRUE,FALSE),IF(COUNT(W3128)&gt;0,TRUE,FALSE))</f>
        <v>0</v>
      </c>
      <c r="AD3128" s="7" t="b">
        <f t="shared" ref="AD3128:AD3191" si="397">OR(IF(COUNT(T3128:V3128)&gt;0,TRUE,FALSE),IF(COUNT(P3128:S3128)&gt;0,TRUE,FALSE))</f>
        <v>0</v>
      </c>
      <c r="AE3128" s="7" t="b">
        <f t="shared" ref="AE3128:AE3191" si="398">OR(IF(COUNT(K3128)&gt;0,TRUE,FALSE),,IF(COUNT(W3128)&gt;0,TRUE,FALSE),IF(COUNT(M3128:O3128)&gt;0,TRUE,FALSE))</f>
        <v>0</v>
      </c>
      <c r="AF3128" s="7" t="b">
        <f t="shared" ref="AF3128:AF3191" si="399">OR(IF(COUNT(U3128:V3128)&gt;0,TRUE,FALSE),IF(COUNT(M3128)&gt;0,TRUE,FALSE),IF(COUNT(N3128:S3128)&gt;0,TRUE,FALSE))</f>
        <v>0</v>
      </c>
      <c r="AH3128" t="b">
        <f>AND(Table252102[[#This Row],[Developmental toxicity]:[Reproductive toxicity]])</f>
        <v>0</v>
      </c>
    </row>
    <row r="3129" spans="1:34" x14ac:dyDescent="0.25">
      <c r="A3129" s="3">
        <f t="shared" si="392"/>
        <v>3128</v>
      </c>
      <c r="B3129" s="18">
        <v>613</v>
      </c>
      <c r="C3129" s="18" t="s">
        <v>1270</v>
      </c>
      <c r="D3129" s="18" t="s">
        <v>5407</v>
      </c>
      <c r="E3129" s="70" t="s">
        <v>4978</v>
      </c>
      <c r="F3129" s="18" t="s">
        <v>5884</v>
      </c>
      <c r="G3129" s="18" t="s">
        <v>1271</v>
      </c>
      <c r="H3129" s="18" t="s">
        <v>6303</v>
      </c>
      <c r="I3129" s="18" t="s">
        <v>6905</v>
      </c>
      <c r="J3129" s="18" t="s">
        <v>1430</v>
      </c>
      <c r="K3129" s="80" t="e">
        <v>#N/A</v>
      </c>
      <c r="L3129" s="80">
        <v>1</v>
      </c>
      <c r="M3129" s="80" t="e">
        <v>#N/A</v>
      </c>
      <c r="N3129" s="80" t="e">
        <v>#N/A</v>
      </c>
      <c r="O3129" s="80" t="e">
        <v>#N/A</v>
      </c>
      <c r="P3129" s="80" t="e">
        <v>#N/A</v>
      </c>
      <c r="Q3129" s="80" t="e">
        <v>#N/A</v>
      </c>
      <c r="R3129" s="80" t="e">
        <v>#N/A</v>
      </c>
      <c r="S3129" s="80" t="e">
        <v>#N/A</v>
      </c>
      <c r="T3129" s="80" t="e">
        <v>#N/A</v>
      </c>
      <c r="U3129" s="7" t="e">
        <v>#N/A</v>
      </c>
      <c r="V3129" s="80" t="e">
        <v>#N/A</v>
      </c>
      <c r="W3129" s="80" t="e">
        <v>#N/A</v>
      </c>
      <c r="X3129" s="80" t="e">
        <v>#N/A</v>
      </c>
      <c r="Y3129" s="7">
        <v>1</v>
      </c>
      <c r="Z3129" s="7">
        <f t="shared" si="393"/>
        <v>1</v>
      </c>
      <c r="AA3129" s="7">
        <f t="shared" si="394"/>
        <v>1</v>
      </c>
      <c r="AB3129" s="7" t="b">
        <f t="shared" si="395"/>
        <v>1</v>
      </c>
      <c r="AC3129" s="7" t="b">
        <f t="shared" si="396"/>
        <v>0</v>
      </c>
      <c r="AD3129" s="7" t="b">
        <f t="shared" si="397"/>
        <v>0</v>
      </c>
      <c r="AE3129" s="7" t="b">
        <f t="shared" si="398"/>
        <v>0</v>
      </c>
      <c r="AF3129" s="7" t="b">
        <f t="shared" si="399"/>
        <v>0</v>
      </c>
      <c r="AH3129" t="b">
        <f>AND(Table252102[[#This Row],[Developmental toxicity]:[Reproductive toxicity]])</f>
        <v>0</v>
      </c>
    </row>
    <row r="3130" spans="1:34" x14ac:dyDescent="0.25">
      <c r="A3130" s="3">
        <f t="shared" si="392"/>
        <v>3129</v>
      </c>
      <c r="B3130" s="18"/>
      <c r="C3130" s="17" t="s">
        <v>21169</v>
      </c>
      <c r="D3130" s="18" t="s">
        <v>20773</v>
      </c>
      <c r="E3130" s="83" t="s">
        <v>20971</v>
      </c>
      <c r="F3130" s="17" t="s">
        <v>21567</v>
      </c>
      <c r="G3130" s="17" t="s">
        <v>21568</v>
      </c>
      <c r="H3130" s="17" t="s">
        <v>21568</v>
      </c>
      <c r="I3130" s="17" t="s">
        <v>21569</v>
      </c>
      <c r="J3130" s="18"/>
      <c r="K3130" s="80" t="e">
        <v>#N/A</v>
      </c>
      <c r="L3130" s="80" t="e">
        <v>#N/A</v>
      </c>
      <c r="M3130" s="80" t="e">
        <v>#N/A</v>
      </c>
      <c r="N3130" s="80" t="e">
        <v>#N/A</v>
      </c>
      <c r="O3130" s="80" t="e">
        <v>#N/A</v>
      </c>
      <c r="P3130" s="80" t="e">
        <v>#N/A</v>
      </c>
      <c r="Q3130" s="80" t="e">
        <v>#N/A</v>
      </c>
      <c r="R3130" s="80" t="e">
        <v>#N/A</v>
      </c>
      <c r="S3130" s="80" t="e">
        <v>#N/A</v>
      </c>
      <c r="T3130" s="80" t="e">
        <v>#N/A</v>
      </c>
      <c r="U3130" s="7" t="e">
        <v>#N/A</v>
      </c>
      <c r="V3130" s="80" t="e">
        <v>#N/A</v>
      </c>
      <c r="W3130" s="80" t="e">
        <v>#N/A</v>
      </c>
      <c r="X3130" s="80" t="e">
        <v>#N/A</v>
      </c>
      <c r="Y3130" s="7">
        <v>0</v>
      </c>
      <c r="Z3130" s="7">
        <f t="shared" si="393"/>
        <v>0</v>
      </c>
      <c r="AA3130" s="7">
        <f t="shared" si="394"/>
        <v>0</v>
      </c>
      <c r="AB3130" s="7" t="b">
        <f t="shared" si="395"/>
        <v>1</v>
      </c>
      <c r="AC3130" s="7" t="b">
        <f t="shared" si="396"/>
        <v>0</v>
      </c>
      <c r="AD3130" s="7" t="b">
        <f t="shared" si="397"/>
        <v>0</v>
      </c>
      <c r="AE3130" s="7" t="b">
        <f t="shared" si="398"/>
        <v>0</v>
      </c>
      <c r="AF3130" s="7" t="b">
        <f t="shared" si="399"/>
        <v>0</v>
      </c>
      <c r="AH3130" t="b">
        <f>AND(Table252102[[#This Row],[Developmental toxicity]:[Reproductive toxicity]])</f>
        <v>0</v>
      </c>
    </row>
    <row r="3131" spans="1:34" x14ac:dyDescent="0.25">
      <c r="A3131" s="3">
        <f t="shared" si="392"/>
        <v>3130</v>
      </c>
      <c r="B3131" s="18">
        <v>616</v>
      </c>
      <c r="C3131" s="18" t="s">
        <v>1272</v>
      </c>
      <c r="D3131" s="18" t="s">
        <v>5408</v>
      </c>
      <c r="E3131" s="70" t="s">
        <v>4979</v>
      </c>
      <c r="F3131" s="18" t="s">
        <v>5885</v>
      </c>
      <c r="G3131" s="18" t="s">
        <v>1273</v>
      </c>
      <c r="H3131" s="18" t="s">
        <v>6304</v>
      </c>
      <c r="I3131" s="18" t="s">
        <v>6906</v>
      </c>
      <c r="J3131" s="18" t="s">
        <v>1430</v>
      </c>
      <c r="K3131" s="80" t="e">
        <v>#N/A</v>
      </c>
      <c r="L3131" s="80">
        <v>1</v>
      </c>
      <c r="M3131" s="80" t="e">
        <v>#N/A</v>
      </c>
      <c r="N3131" s="80" t="e">
        <v>#N/A</v>
      </c>
      <c r="O3131" s="80" t="e">
        <v>#N/A</v>
      </c>
      <c r="P3131" s="80" t="e">
        <v>#N/A</v>
      </c>
      <c r="Q3131" s="80" t="e">
        <v>#N/A</v>
      </c>
      <c r="R3131" s="80" t="e">
        <v>#N/A</v>
      </c>
      <c r="S3131" s="80" t="e">
        <v>#N/A</v>
      </c>
      <c r="T3131" s="80" t="e">
        <v>#N/A</v>
      </c>
      <c r="U3131" s="7" t="e">
        <v>#N/A</v>
      </c>
      <c r="V3131" s="80" t="e">
        <v>#N/A</v>
      </c>
      <c r="W3131" s="80" t="e">
        <v>#N/A</v>
      </c>
      <c r="X3131" s="80" t="e">
        <v>#N/A</v>
      </c>
      <c r="Y3131" s="7">
        <v>1</v>
      </c>
      <c r="Z3131" s="7">
        <f t="shared" si="393"/>
        <v>1</v>
      </c>
      <c r="AA3131" s="7">
        <f t="shared" si="394"/>
        <v>1</v>
      </c>
      <c r="AB3131" s="7" t="b">
        <f t="shared" si="395"/>
        <v>1</v>
      </c>
      <c r="AC3131" s="7" t="b">
        <f t="shared" si="396"/>
        <v>0</v>
      </c>
      <c r="AD3131" s="7" t="b">
        <f t="shared" si="397"/>
        <v>0</v>
      </c>
      <c r="AE3131" s="7" t="b">
        <f t="shared" si="398"/>
        <v>0</v>
      </c>
      <c r="AF3131" s="7" t="b">
        <f t="shared" si="399"/>
        <v>0</v>
      </c>
      <c r="AH3131" t="b">
        <f>AND(Table252102[[#This Row],[Developmental toxicity]:[Reproductive toxicity]])</f>
        <v>0</v>
      </c>
    </row>
    <row r="3132" spans="1:34" x14ac:dyDescent="0.25">
      <c r="A3132" s="3">
        <f t="shared" si="392"/>
        <v>3131</v>
      </c>
      <c r="B3132" s="18">
        <v>617</v>
      </c>
      <c r="C3132" s="18" t="s">
        <v>1274</v>
      </c>
      <c r="D3132" s="18" t="s">
        <v>5409</v>
      </c>
      <c r="E3132" s="70" t="s">
        <v>4980</v>
      </c>
      <c r="F3132" s="18" t="s">
        <v>5886</v>
      </c>
      <c r="G3132" s="18" t="s">
        <v>1275</v>
      </c>
      <c r="H3132" s="18" t="s">
        <v>6305</v>
      </c>
      <c r="I3132" s="18" t="s">
        <v>6907</v>
      </c>
      <c r="J3132" s="18" t="s">
        <v>1430</v>
      </c>
      <c r="K3132" s="80" t="e">
        <v>#N/A</v>
      </c>
      <c r="L3132" s="80">
        <v>1</v>
      </c>
      <c r="M3132" s="80" t="e">
        <v>#N/A</v>
      </c>
      <c r="N3132" s="80" t="e">
        <v>#N/A</v>
      </c>
      <c r="O3132" s="80" t="e">
        <v>#N/A</v>
      </c>
      <c r="P3132" s="80" t="e">
        <v>#N/A</v>
      </c>
      <c r="Q3132" s="80" t="e">
        <v>#N/A</v>
      </c>
      <c r="R3132" s="80" t="e">
        <v>#N/A</v>
      </c>
      <c r="S3132" s="80" t="e">
        <v>#N/A</v>
      </c>
      <c r="T3132" s="80" t="e">
        <v>#N/A</v>
      </c>
      <c r="U3132" s="7" t="e">
        <v>#N/A</v>
      </c>
      <c r="V3132" s="80" t="e">
        <v>#N/A</v>
      </c>
      <c r="W3132" s="80" t="e">
        <v>#N/A</v>
      </c>
      <c r="X3132" s="80" t="e">
        <v>#N/A</v>
      </c>
      <c r="Y3132" s="7">
        <v>1</v>
      </c>
      <c r="Z3132" s="7">
        <f t="shared" si="393"/>
        <v>1</v>
      </c>
      <c r="AA3132" s="7">
        <f t="shared" si="394"/>
        <v>1</v>
      </c>
      <c r="AB3132" s="7" t="b">
        <f t="shared" si="395"/>
        <v>1</v>
      </c>
      <c r="AC3132" s="7" t="b">
        <f t="shared" si="396"/>
        <v>0</v>
      </c>
      <c r="AD3132" s="7" t="b">
        <f t="shared" si="397"/>
        <v>0</v>
      </c>
      <c r="AE3132" s="7" t="b">
        <f t="shared" si="398"/>
        <v>0</v>
      </c>
      <c r="AF3132" s="7" t="b">
        <f t="shared" si="399"/>
        <v>0</v>
      </c>
      <c r="AH3132" t="b">
        <f>AND(Table252102[[#This Row],[Developmental toxicity]:[Reproductive toxicity]])</f>
        <v>0</v>
      </c>
    </row>
    <row r="3133" spans="1:34" x14ac:dyDescent="0.25">
      <c r="A3133" s="3">
        <f t="shared" si="392"/>
        <v>3132</v>
      </c>
      <c r="B3133" s="18"/>
      <c r="C3133" s="17" t="s">
        <v>21201</v>
      </c>
      <c r="D3133" s="18" t="s">
        <v>20805</v>
      </c>
      <c r="E3133" s="83" t="s">
        <v>21003</v>
      </c>
      <c r="F3133" s="17" t="s">
        <v>21665</v>
      </c>
      <c r="G3133" s="17" t="s">
        <v>21666</v>
      </c>
      <c r="H3133" s="17" t="s">
        <v>21666</v>
      </c>
      <c r="I3133" s="17" t="s">
        <v>21667</v>
      </c>
      <c r="J3133" s="18"/>
      <c r="K3133" s="80" t="e">
        <v>#N/A</v>
      </c>
      <c r="L3133" s="80" t="e">
        <v>#N/A</v>
      </c>
      <c r="M3133" s="80" t="e">
        <v>#N/A</v>
      </c>
      <c r="N3133" s="80" t="e">
        <v>#N/A</v>
      </c>
      <c r="O3133" s="80" t="e">
        <v>#N/A</v>
      </c>
      <c r="P3133" s="80" t="e">
        <v>#N/A</v>
      </c>
      <c r="Q3133" s="80" t="e">
        <v>#N/A</v>
      </c>
      <c r="R3133" s="80" t="e">
        <v>#N/A</v>
      </c>
      <c r="S3133" s="80" t="e">
        <v>#N/A</v>
      </c>
      <c r="T3133" s="80" t="e">
        <v>#N/A</v>
      </c>
      <c r="U3133" s="7" t="e">
        <v>#N/A</v>
      </c>
      <c r="V3133" s="80" t="e">
        <v>#N/A</v>
      </c>
      <c r="W3133" s="80" t="e">
        <v>#N/A</v>
      </c>
      <c r="X3133" s="80" t="e">
        <v>#N/A</v>
      </c>
      <c r="Y3133" s="7">
        <v>0</v>
      </c>
      <c r="Z3133" s="7">
        <f t="shared" si="393"/>
        <v>0</v>
      </c>
      <c r="AA3133" s="7">
        <f t="shared" si="394"/>
        <v>0</v>
      </c>
      <c r="AB3133" s="7" t="b">
        <f t="shared" si="395"/>
        <v>1</v>
      </c>
      <c r="AC3133" s="7" t="b">
        <f t="shared" si="396"/>
        <v>0</v>
      </c>
      <c r="AD3133" s="7" t="b">
        <f t="shared" si="397"/>
        <v>0</v>
      </c>
      <c r="AE3133" s="7" t="b">
        <f t="shared" si="398"/>
        <v>0</v>
      </c>
      <c r="AF3133" s="7" t="b">
        <f t="shared" si="399"/>
        <v>0</v>
      </c>
      <c r="AH3133" t="b">
        <f>AND(Table252102[[#This Row],[Developmental toxicity]:[Reproductive toxicity]])</f>
        <v>0</v>
      </c>
    </row>
    <row r="3134" spans="1:34" x14ac:dyDescent="0.25">
      <c r="A3134" s="3">
        <f t="shared" si="392"/>
        <v>3133</v>
      </c>
      <c r="B3134" s="18"/>
      <c r="C3134" s="17" t="s">
        <v>21235</v>
      </c>
      <c r="D3134" s="18" t="s">
        <v>20839</v>
      </c>
      <c r="E3134" s="83" t="s">
        <v>21037</v>
      </c>
      <c r="F3134" s="17" t="s">
        <v>21767</v>
      </c>
      <c r="G3134" s="17" t="s">
        <v>21768</v>
      </c>
      <c r="H3134" s="17" t="s">
        <v>21768</v>
      </c>
      <c r="I3134" s="17" t="s">
        <v>21769</v>
      </c>
      <c r="J3134" s="18"/>
      <c r="K3134" s="80" t="e">
        <v>#N/A</v>
      </c>
      <c r="L3134" s="80" t="e">
        <v>#N/A</v>
      </c>
      <c r="M3134" s="80" t="e">
        <v>#N/A</v>
      </c>
      <c r="N3134" s="80" t="e">
        <v>#N/A</v>
      </c>
      <c r="O3134" s="80" t="e">
        <v>#N/A</v>
      </c>
      <c r="P3134" s="80" t="e">
        <v>#N/A</v>
      </c>
      <c r="Q3134" s="80" t="e">
        <v>#N/A</v>
      </c>
      <c r="R3134" s="80" t="e">
        <v>#N/A</v>
      </c>
      <c r="S3134" s="80" t="e">
        <v>#N/A</v>
      </c>
      <c r="T3134" s="80" t="e">
        <v>#N/A</v>
      </c>
      <c r="U3134" s="7" t="e">
        <v>#N/A</v>
      </c>
      <c r="V3134" s="80" t="e">
        <v>#N/A</v>
      </c>
      <c r="W3134" s="80" t="e">
        <v>#N/A</v>
      </c>
      <c r="X3134" s="80" t="e">
        <v>#N/A</v>
      </c>
      <c r="Y3134" s="7">
        <v>0</v>
      </c>
      <c r="Z3134" s="7">
        <f t="shared" si="393"/>
        <v>0</v>
      </c>
      <c r="AA3134" s="7">
        <f t="shared" si="394"/>
        <v>0</v>
      </c>
      <c r="AB3134" s="7" t="b">
        <f t="shared" si="395"/>
        <v>1</v>
      </c>
      <c r="AC3134" s="7" t="b">
        <f t="shared" si="396"/>
        <v>0</v>
      </c>
      <c r="AD3134" s="7" t="b">
        <f t="shared" si="397"/>
        <v>0</v>
      </c>
      <c r="AE3134" s="7" t="b">
        <f t="shared" si="398"/>
        <v>0</v>
      </c>
      <c r="AF3134" s="7" t="b">
        <f t="shared" si="399"/>
        <v>0</v>
      </c>
      <c r="AH3134" t="b">
        <f>AND(Table252102[[#This Row],[Developmental toxicity]:[Reproductive toxicity]])</f>
        <v>0</v>
      </c>
    </row>
    <row r="3135" spans="1:34" x14ac:dyDescent="0.25">
      <c r="A3135" s="3">
        <f t="shared" si="392"/>
        <v>3134</v>
      </c>
      <c r="B3135" s="18"/>
      <c r="C3135" s="17" t="s">
        <v>21228</v>
      </c>
      <c r="D3135" s="18" t="s">
        <v>20832</v>
      </c>
      <c r="E3135" s="83" t="s">
        <v>21030</v>
      </c>
      <c r="F3135" s="17" t="s">
        <v>21746</v>
      </c>
      <c r="G3135" s="17" t="s">
        <v>21747</v>
      </c>
      <c r="H3135" s="17" t="s">
        <v>21747</v>
      </c>
      <c r="I3135" s="17" t="s">
        <v>21748</v>
      </c>
      <c r="J3135" s="18"/>
      <c r="K3135" s="80" t="e">
        <v>#N/A</v>
      </c>
      <c r="L3135" s="80" t="e">
        <v>#N/A</v>
      </c>
      <c r="M3135" s="80" t="e">
        <v>#N/A</v>
      </c>
      <c r="N3135" s="80" t="e">
        <v>#N/A</v>
      </c>
      <c r="O3135" s="80" t="e">
        <v>#N/A</v>
      </c>
      <c r="P3135" s="80" t="e">
        <v>#N/A</v>
      </c>
      <c r="Q3135" s="80" t="e">
        <v>#N/A</v>
      </c>
      <c r="R3135" s="80" t="e">
        <v>#N/A</v>
      </c>
      <c r="S3135" s="80" t="e">
        <v>#N/A</v>
      </c>
      <c r="T3135" s="80" t="e">
        <v>#N/A</v>
      </c>
      <c r="U3135" s="7" t="e">
        <v>#N/A</v>
      </c>
      <c r="V3135" s="80" t="e">
        <v>#N/A</v>
      </c>
      <c r="W3135" s="80" t="e">
        <v>#N/A</v>
      </c>
      <c r="X3135" s="80" t="e">
        <v>#N/A</v>
      </c>
      <c r="Y3135" s="7">
        <v>0</v>
      </c>
      <c r="Z3135" s="7">
        <f t="shared" si="393"/>
        <v>0</v>
      </c>
      <c r="AA3135" s="7">
        <f t="shared" si="394"/>
        <v>0</v>
      </c>
      <c r="AB3135" s="7" t="b">
        <f t="shared" si="395"/>
        <v>1</v>
      </c>
      <c r="AC3135" s="7" t="b">
        <f t="shared" si="396"/>
        <v>0</v>
      </c>
      <c r="AD3135" s="7" t="b">
        <f t="shared" si="397"/>
        <v>0</v>
      </c>
      <c r="AE3135" s="7" t="b">
        <f t="shared" si="398"/>
        <v>0</v>
      </c>
      <c r="AF3135" s="7" t="b">
        <f t="shared" si="399"/>
        <v>0</v>
      </c>
      <c r="AH3135" t="b">
        <f>AND(Table252102[[#This Row],[Developmental toxicity]:[Reproductive toxicity]])</f>
        <v>0</v>
      </c>
    </row>
    <row r="3136" spans="1:34" x14ac:dyDescent="0.25">
      <c r="A3136" s="3">
        <f t="shared" si="392"/>
        <v>3135</v>
      </c>
      <c r="B3136" s="18"/>
      <c r="C3136" s="17" t="s">
        <v>21238</v>
      </c>
      <c r="D3136" s="18" t="s">
        <v>20842</v>
      </c>
      <c r="E3136" s="83" t="s">
        <v>21040</v>
      </c>
      <c r="F3136" s="17" t="s">
        <v>21776</v>
      </c>
      <c r="G3136" s="17" t="s">
        <v>21777</v>
      </c>
      <c r="H3136" s="17" t="s">
        <v>21778</v>
      </c>
      <c r="I3136" s="17" t="s">
        <v>21779</v>
      </c>
      <c r="J3136" s="18"/>
      <c r="K3136" s="80" t="e">
        <v>#N/A</v>
      </c>
      <c r="L3136" s="80" t="e">
        <v>#N/A</v>
      </c>
      <c r="M3136" s="80" t="e">
        <v>#N/A</v>
      </c>
      <c r="N3136" s="80" t="e">
        <v>#N/A</v>
      </c>
      <c r="O3136" s="80" t="e">
        <v>#N/A</v>
      </c>
      <c r="P3136" s="80" t="e">
        <v>#N/A</v>
      </c>
      <c r="Q3136" s="80" t="e">
        <v>#N/A</v>
      </c>
      <c r="R3136" s="80" t="e">
        <v>#N/A</v>
      </c>
      <c r="S3136" s="80" t="e">
        <v>#N/A</v>
      </c>
      <c r="T3136" s="80" t="e">
        <v>#N/A</v>
      </c>
      <c r="U3136" s="7" t="e">
        <v>#N/A</v>
      </c>
      <c r="V3136" s="80" t="e">
        <v>#N/A</v>
      </c>
      <c r="W3136" s="80" t="e">
        <v>#N/A</v>
      </c>
      <c r="X3136" s="80" t="e">
        <v>#N/A</v>
      </c>
      <c r="Y3136" s="7">
        <v>0</v>
      </c>
      <c r="Z3136" s="7">
        <f t="shared" si="393"/>
        <v>0</v>
      </c>
      <c r="AA3136" s="7">
        <f t="shared" si="394"/>
        <v>0</v>
      </c>
      <c r="AB3136" s="7" t="b">
        <f t="shared" si="395"/>
        <v>1</v>
      </c>
      <c r="AC3136" s="7" t="b">
        <f t="shared" si="396"/>
        <v>0</v>
      </c>
      <c r="AD3136" s="7" t="b">
        <f t="shared" si="397"/>
        <v>0</v>
      </c>
      <c r="AE3136" s="7" t="b">
        <f t="shared" si="398"/>
        <v>0</v>
      </c>
      <c r="AF3136" s="7" t="b">
        <f t="shared" si="399"/>
        <v>0</v>
      </c>
      <c r="AH3136" t="b">
        <f>AND(Table252102[[#This Row],[Developmental toxicity]:[Reproductive toxicity]])</f>
        <v>0</v>
      </c>
    </row>
    <row r="3137" spans="1:34" x14ac:dyDescent="0.25">
      <c r="A3137" s="3">
        <f t="shared" si="392"/>
        <v>3136</v>
      </c>
      <c r="B3137" s="18" t="s">
        <v>1440</v>
      </c>
      <c r="C3137" s="18" t="s">
        <v>2472</v>
      </c>
      <c r="D3137" s="18" t="s">
        <v>3409</v>
      </c>
      <c r="E3137" s="70" t="s">
        <v>7748</v>
      </c>
      <c r="F3137" s="18" t="s">
        <v>8587</v>
      </c>
      <c r="G3137" s="18" t="s">
        <v>10042</v>
      </c>
      <c r="H3137" s="18" t="s">
        <v>10043</v>
      </c>
      <c r="I3137" s="18" t="s">
        <v>10044</v>
      </c>
      <c r="J3137" s="18"/>
      <c r="K3137" s="80" t="e">
        <v>#N/A</v>
      </c>
      <c r="L3137" s="80" t="e">
        <v>#N/A</v>
      </c>
      <c r="M3137" s="80" t="e">
        <v>#N/A</v>
      </c>
      <c r="N3137" s="80" t="e">
        <v>#N/A</v>
      </c>
      <c r="O3137" s="80" t="e">
        <v>#N/A</v>
      </c>
      <c r="P3137" s="80" t="e">
        <v>#N/A</v>
      </c>
      <c r="Q3137" s="80" t="e">
        <v>#N/A</v>
      </c>
      <c r="R3137" s="80" t="e">
        <v>#N/A</v>
      </c>
      <c r="S3137" s="80" t="e">
        <v>#N/A</v>
      </c>
      <c r="T3137" s="80">
        <v>0</v>
      </c>
      <c r="U3137" s="7" t="e">
        <v>#N/A</v>
      </c>
      <c r="V3137" s="80" t="e">
        <v>#N/A</v>
      </c>
      <c r="W3137" s="80" t="e">
        <v>#N/A</v>
      </c>
      <c r="X3137" s="80" t="e">
        <v>#N/A</v>
      </c>
      <c r="Y3137" s="7">
        <v>1</v>
      </c>
      <c r="Z3137" s="7">
        <f t="shared" si="393"/>
        <v>1</v>
      </c>
      <c r="AA3137" s="7">
        <f t="shared" si="394"/>
        <v>0</v>
      </c>
      <c r="AB3137" s="7" t="b">
        <f t="shared" si="395"/>
        <v>1</v>
      </c>
      <c r="AC3137" s="7" t="b">
        <f t="shared" si="396"/>
        <v>0</v>
      </c>
      <c r="AD3137" s="7" t="b">
        <f t="shared" si="397"/>
        <v>1</v>
      </c>
      <c r="AE3137" s="7" t="b">
        <f t="shared" si="398"/>
        <v>0</v>
      </c>
      <c r="AF3137" s="7" t="b">
        <f t="shared" si="399"/>
        <v>0</v>
      </c>
      <c r="AH3137" t="b">
        <f>AND(Table252102[[#This Row],[Developmental toxicity]:[Reproductive toxicity]])</f>
        <v>0</v>
      </c>
    </row>
    <row r="3138" spans="1:34" x14ac:dyDescent="0.25">
      <c r="A3138" s="3">
        <f t="shared" si="392"/>
        <v>3137</v>
      </c>
      <c r="B3138" s="18">
        <v>344</v>
      </c>
      <c r="C3138" s="18" t="s">
        <v>844</v>
      </c>
      <c r="D3138" s="18" t="s">
        <v>5258</v>
      </c>
      <c r="E3138" s="70" t="s">
        <v>4786</v>
      </c>
      <c r="F3138" s="18" t="s">
        <v>5702</v>
      </c>
      <c r="G3138" s="18" t="s">
        <v>845</v>
      </c>
      <c r="H3138" s="18" t="s">
        <v>6646</v>
      </c>
      <c r="I3138" s="18" t="s">
        <v>6647</v>
      </c>
      <c r="J3138" s="18" t="s">
        <v>1434</v>
      </c>
      <c r="K3138" s="80" t="e">
        <v>#N/A</v>
      </c>
      <c r="L3138" s="80">
        <v>0</v>
      </c>
      <c r="M3138" s="80" t="e">
        <v>#N/A</v>
      </c>
      <c r="N3138" s="80" t="e">
        <v>#N/A</v>
      </c>
      <c r="O3138" s="80" t="e">
        <v>#N/A</v>
      </c>
      <c r="P3138" s="80" t="e">
        <v>#N/A</v>
      </c>
      <c r="Q3138" s="80" t="e">
        <v>#N/A</v>
      </c>
      <c r="R3138" s="80" t="e">
        <v>#N/A</v>
      </c>
      <c r="S3138" s="80" t="e">
        <v>#N/A</v>
      </c>
      <c r="T3138" s="80" t="e">
        <v>#N/A</v>
      </c>
      <c r="U3138" s="7" t="e">
        <v>#N/A</v>
      </c>
      <c r="V3138" s="80" t="e">
        <v>#N/A</v>
      </c>
      <c r="W3138" s="80" t="e">
        <v>#N/A</v>
      </c>
      <c r="X3138" s="80" t="e">
        <v>#N/A</v>
      </c>
      <c r="Y3138" s="7">
        <v>0</v>
      </c>
      <c r="Z3138" s="7">
        <f t="shared" si="393"/>
        <v>0</v>
      </c>
      <c r="AA3138" s="7">
        <f t="shared" si="394"/>
        <v>0</v>
      </c>
      <c r="AB3138" s="7" t="b">
        <f t="shared" si="395"/>
        <v>1</v>
      </c>
      <c r="AC3138" s="7" t="b">
        <f t="shared" si="396"/>
        <v>0</v>
      </c>
      <c r="AD3138" s="7" t="b">
        <f t="shared" si="397"/>
        <v>0</v>
      </c>
      <c r="AE3138" s="7" t="b">
        <f t="shared" si="398"/>
        <v>0</v>
      </c>
      <c r="AF3138" s="7" t="b">
        <f t="shared" si="399"/>
        <v>0</v>
      </c>
      <c r="AH3138" t="b">
        <f>AND(Table252102[[#This Row],[Developmental toxicity]:[Reproductive toxicity]])</f>
        <v>0</v>
      </c>
    </row>
    <row r="3139" spans="1:34" x14ac:dyDescent="0.25">
      <c r="A3139" s="3">
        <f t="shared" si="392"/>
        <v>3138</v>
      </c>
      <c r="B3139" s="18"/>
      <c r="C3139" s="18" t="s">
        <v>12035</v>
      </c>
      <c r="D3139" s="18" t="s">
        <v>12034</v>
      </c>
      <c r="E3139" s="70" t="s">
        <v>15692</v>
      </c>
      <c r="F3139" s="18" t="s">
        <v>15693</v>
      </c>
      <c r="G3139" s="18" t="s">
        <v>12036</v>
      </c>
      <c r="H3139" s="18" t="s">
        <v>12036</v>
      </c>
      <c r="I3139" s="18" t="s">
        <v>15694</v>
      </c>
      <c r="J3139" s="18"/>
      <c r="K3139" s="80" t="e">
        <v>#N/A</v>
      </c>
      <c r="L3139" s="80" t="e">
        <v>#N/A</v>
      </c>
      <c r="M3139" s="80" t="e">
        <v>#N/A</v>
      </c>
      <c r="N3139" s="80" t="e">
        <v>#N/A</v>
      </c>
      <c r="O3139" s="80" t="e">
        <v>#N/A</v>
      </c>
      <c r="P3139" s="80" t="e">
        <v>#N/A</v>
      </c>
      <c r="Q3139" s="80" t="e">
        <v>#N/A</v>
      </c>
      <c r="R3139" s="80" t="e">
        <v>#N/A</v>
      </c>
      <c r="S3139" s="80" t="e">
        <v>#N/A</v>
      </c>
      <c r="T3139" s="80" t="e">
        <v>#N/A</v>
      </c>
      <c r="U3139" s="7" t="e">
        <v>#N/A</v>
      </c>
      <c r="V3139" s="80" t="e">
        <v>#N/A</v>
      </c>
      <c r="W3139" s="18">
        <v>0</v>
      </c>
      <c r="X3139" s="18" t="e">
        <v>#N/A</v>
      </c>
      <c r="Y3139" s="7" t="e">
        <v>#N/A</v>
      </c>
      <c r="Z3139" s="7">
        <f t="shared" si="393"/>
        <v>0</v>
      </c>
      <c r="AA3139" s="7">
        <f t="shared" si="394"/>
        <v>0</v>
      </c>
      <c r="AB3139" s="7" t="b">
        <f t="shared" si="395"/>
        <v>0</v>
      </c>
      <c r="AC3139" s="7" t="b">
        <f t="shared" si="396"/>
        <v>1</v>
      </c>
      <c r="AD3139" s="7" t="b">
        <f t="shared" si="397"/>
        <v>0</v>
      </c>
      <c r="AE3139" s="7" t="b">
        <f t="shared" si="398"/>
        <v>1</v>
      </c>
      <c r="AF3139" s="7" t="b">
        <f t="shared" si="399"/>
        <v>0</v>
      </c>
      <c r="AH3139" t="b">
        <f>AND(Table252102[[#This Row],[Developmental toxicity]:[Reproductive toxicity]])</f>
        <v>0</v>
      </c>
    </row>
    <row r="3140" spans="1:34" x14ac:dyDescent="0.25">
      <c r="A3140" s="3">
        <f t="shared" si="392"/>
        <v>3139</v>
      </c>
      <c r="B3140" s="18"/>
      <c r="C3140" s="18" t="s">
        <v>13038</v>
      </c>
      <c r="D3140" s="18" t="s">
        <v>17964</v>
      </c>
      <c r="E3140" s="70" t="s">
        <v>18149</v>
      </c>
      <c r="F3140" s="18" t="s">
        <v>18067</v>
      </c>
      <c r="G3140" s="18" t="s">
        <v>18319</v>
      </c>
      <c r="H3140" s="18" t="s">
        <v>18320</v>
      </c>
      <c r="I3140" s="18" t="s">
        <v>18321</v>
      </c>
      <c r="J3140" s="18"/>
      <c r="K3140" s="80" t="e">
        <v>#N/A</v>
      </c>
      <c r="L3140" s="80" t="e">
        <v>#N/A</v>
      </c>
      <c r="M3140" s="80" t="e">
        <v>#N/A</v>
      </c>
      <c r="N3140" s="80" t="e">
        <v>#N/A</v>
      </c>
      <c r="O3140" s="80" t="e">
        <v>#N/A</v>
      </c>
      <c r="P3140" s="80" t="e">
        <v>#N/A</v>
      </c>
      <c r="Q3140" s="80" t="e">
        <v>#N/A</v>
      </c>
      <c r="R3140" s="80" t="e">
        <v>#N/A</v>
      </c>
      <c r="S3140" s="80" t="e">
        <v>#N/A</v>
      </c>
      <c r="T3140" s="80" t="e">
        <v>#N/A</v>
      </c>
      <c r="U3140" s="7" t="e">
        <v>#N/A</v>
      </c>
      <c r="V3140" s="80" t="e">
        <v>#N/A</v>
      </c>
      <c r="W3140" s="18">
        <v>0</v>
      </c>
      <c r="X3140" s="18" t="e">
        <v>#N/A</v>
      </c>
      <c r="Y3140" s="7" t="e">
        <v>#N/A</v>
      </c>
      <c r="Z3140" s="7">
        <f t="shared" si="393"/>
        <v>0</v>
      </c>
      <c r="AA3140" s="7">
        <f t="shared" si="394"/>
        <v>0</v>
      </c>
      <c r="AB3140" s="7" t="b">
        <f t="shared" si="395"/>
        <v>0</v>
      </c>
      <c r="AC3140" s="7" t="b">
        <f t="shared" si="396"/>
        <v>1</v>
      </c>
      <c r="AD3140" s="7" t="b">
        <f t="shared" si="397"/>
        <v>0</v>
      </c>
      <c r="AE3140" s="7" t="b">
        <f t="shared" si="398"/>
        <v>1</v>
      </c>
      <c r="AF3140" s="7" t="b">
        <f t="shared" si="399"/>
        <v>0</v>
      </c>
      <c r="AH3140" t="b">
        <f>AND(Table252102[[#This Row],[Developmental toxicity]:[Reproductive toxicity]])</f>
        <v>0</v>
      </c>
    </row>
    <row r="3141" spans="1:34" x14ac:dyDescent="0.25">
      <c r="A3141" s="3">
        <f t="shared" si="392"/>
        <v>3140</v>
      </c>
      <c r="B3141" s="18"/>
      <c r="C3141" s="18" t="s">
        <v>12477</v>
      </c>
      <c r="D3141" s="18" t="s">
        <v>12476</v>
      </c>
      <c r="E3141" s="70" t="s">
        <v>16408</v>
      </c>
      <c r="F3141" s="18" t="s">
        <v>16409</v>
      </c>
      <c r="G3141" s="18" t="s">
        <v>16410</v>
      </c>
      <c r="H3141" s="18" t="s">
        <v>16411</v>
      </c>
      <c r="I3141" s="18" t="s">
        <v>16412</v>
      </c>
      <c r="J3141" s="18"/>
      <c r="K3141" s="80" t="e">
        <v>#N/A</v>
      </c>
      <c r="L3141" s="80" t="e">
        <v>#N/A</v>
      </c>
      <c r="M3141" s="80" t="e">
        <v>#N/A</v>
      </c>
      <c r="N3141" s="80" t="e">
        <v>#N/A</v>
      </c>
      <c r="O3141" s="80" t="e">
        <v>#N/A</v>
      </c>
      <c r="P3141" s="80" t="e">
        <v>#N/A</v>
      </c>
      <c r="Q3141" s="80" t="e">
        <v>#N/A</v>
      </c>
      <c r="R3141" s="80" t="e">
        <v>#N/A</v>
      </c>
      <c r="S3141" s="80" t="e">
        <v>#N/A</v>
      </c>
      <c r="T3141" s="80" t="e">
        <v>#N/A</v>
      </c>
      <c r="U3141" s="7" t="e">
        <v>#N/A</v>
      </c>
      <c r="V3141" s="80" t="e">
        <v>#N/A</v>
      </c>
      <c r="W3141" s="18">
        <v>0</v>
      </c>
      <c r="X3141" s="18" t="e">
        <v>#N/A</v>
      </c>
      <c r="Y3141" s="7" t="e">
        <v>#N/A</v>
      </c>
      <c r="Z3141" s="7">
        <f t="shared" si="393"/>
        <v>0</v>
      </c>
      <c r="AA3141" s="7">
        <f t="shared" si="394"/>
        <v>0</v>
      </c>
      <c r="AB3141" s="7" t="b">
        <f t="shared" si="395"/>
        <v>0</v>
      </c>
      <c r="AC3141" s="7" t="b">
        <f t="shared" si="396"/>
        <v>1</v>
      </c>
      <c r="AD3141" s="7" t="b">
        <f t="shared" si="397"/>
        <v>0</v>
      </c>
      <c r="AE3141" s="7" t="b">
        <f t="shared" si="398"/>
        <v>1</v>
      </c>
      <c r="AF3141" s="7" t="b">
        <f t="shared" si="399"/>
        <v>0</v>
      </c>
      <c r="AH3141" t="b">
        <f>AND(Table252102[[#This Row],[Developmental toxicity]:[Reproductive toxicity]])</f>
        <v>0</v>
      </c>
    </row>
    <row r="3142" spans="1:34" x14ac:dyDescent="0.25">
      <c r="A3142" s="3">
        <f t="shared" si="392"/>
        <v>3141</v>
      </c>
      <c r="B3142" s="18"/>
      <c r="C3142" s="18" t="s">
        <v>12484</v>
      </c>
      <c r="D3142" s="18" t="s">
        <v>12483</v>
      </c>
      <c r="E3142" s="70" t="s">
        <v>16420</v>
      </c>
      <c r="F3142" s="18" t="s">
        <v>16421</v>
      </c>
      <c r="G3142" s="18" t="s">
        <v>16422</v>
      </c>
      <c r="H3142" s="18" t="s">
        <v>12485</v>
      </c>
      <c r="I3142" s="18" t="s">
        <v>16423</v>
      </c>
      <c r="J3142" s="18"/>
      <c r="K3142" s="80" t="e">
        <v>#N/A</v>
      </c>
      <c r="L3142" s="80" t="e">
        <v>#N/A</v>
      </c>
      <c r="M3142" s="80" t="e">
        <v>#N/A</v>
      </c>
      <c r="N3142" s="80" t="e">
        <v>#N/A</v>
      </c>
      <c r="O3142" s="80" t="e">
        <v>#N/A</v>
      </c>
      <c r="P3142" s="80" t="e">
        <v>#N/A</v>
      </c>
      <c r="Q3142" s="80" t="e">
        <v>#N/A</v>
      </c>
      <c r="R3142" s="80" t="e">
        <v>#N/A</v>
      </c>
      <c r="S3142" s="80" t="e">
        <v>#N/A</v>
      </c>
      <c r="T3142" s="80" t="e">
        <v>#N/A</v>
      </c>
      <c r="U3142" s="7" t="e">
        <v>#N/A</v>
      </c>
      <c r="V3142" s="80" t="e">
        <v>#N/A</v>
      </c>
      <c r="W3142" s="18">
        <v>0</v>
      </c>
      <c r="X3142" s="18" t="e">
        <v>#N/A</v>
      </c>
      <c r="Y3142" s="7" t="e">
        <v>#N/A</v>
      </c>
      <c r="Z3142" s="7">
        <f t="shared" si="393"/>
        <v>0</v>
      </c>
      <c r="AA3142" s="7">
        <f t="shared" si="394"/>
        <v>0</v>
      </c>
      <c r="AB3142" s="7" t="b">
        <f t="shared" si="395"/>
        <v>0</v>
      </c>
      <c r="AC3142" s="7" t="b">
        <f t="shared" si="396"/>
        <v>1</v>
      </c>
      <c r="AD3142" s="7" t="b">
        <f t="shared" si="397"/>
        <v>0</v>
      </c>
      <c r="AE3142" s="7" t="b">
        <f t="shared" si="398"/>
        <v>1</v>
      </c>
      <c r="AF3142" s="7" t="b">
        <f t="shared" si="399"/>
        <v>0</v>
      </c>
      <c r="AH3142" t="b">
        <f>AND(Table252102[[#This Row],[Developmental toxicity]:[Reproductive toxicity]])</f>
        <v>0</v>
      </c>
    </row>
    <row r="3143" spans="1:34" x14ac:dyDescent="0.25">
      <c r="A3143" s="3">
        <f t="shared" si="392"/>
        <v>3142</v>
      </c>
      <c r="B3143" s="18"/>
      <c r="C3143" s="18" t="s">
        <v>11659</v>
      </c>
      <c r="D3143" s="18" t="s">
        <v>17860</v>
      </c>
      <c r="E3143" s="70" t="s">
        <v>18117</v>
      </c>
      <c r="F3143" s="18" t="s">
        <v>18035</v>
      </c>
      <c r="G3143" s="18" t="s">
        <v>18254</v>
      </c>
      <c r="H3143" s="18" t="s">
        <v>11660</v>
      </c>
      <c r="I3143" s="18" t="s">
        <v>18255</v>
      </c>
      <c r="J3143" s="18"/>
      <c r="K3143" s="80" t="e">
        <v>#N/A</v>
      </c>
      <c r="L3143" s="80" t="e">
        <v>#N/A</v>
      </c>
      <c r="M3143" s="80" t="e">
        <v>#N/A</v>
      </c>
      <c r="N3143" s="80" t="e">
        <v>#N/A</v>
      </c>
      <c r="O3143" s="80" t="e">
        <v>#N/A</v>
      </c>
      <c r="P3143" s="80" t="e">
        <v>#N/A</v>
      </c>
      <c r="Q3143" s="80" t="e">
        <v>#N/A</v>
      </c>
      <c r="R3143" s="80" t="e">
        <v>#N/A</v>
      </c>
      <c r="S3143" s="80" t="e">
        <v>#N/A</v>
      </c>
      <c r="T3143" s="80" t="e">
        <v>#N/A</v>
      </c>
      <c r="U3143" s="7" t="e">
        <v>#N/A</v>
      </c>
      <c r="V3143" s="80" t="e">
        <v>#N/A</v>
      </c>
      <c r="W3143" s="18">
        <v>1</v>
      </c>
      <c r="X3143" s="18" t="e">
        <v>#N/A</v>
      </c>
      <c r="Y3143" s="7" t="e">
        <v>#N/A</v>
      </c>
      <c r="Z3143" s="7">
        <f t="shared" si="393"/>
        <v>1</v>
      </c>
      <c r="AA3143" s="7">
        <f t="shared" si="394"/>
        <v>1</v>
      </c>
      <c r="AB3143" s="7" t="b">
        <f t="shared" si="395"/>
        <v>0</v>
      </c>
      <c r="AC3143" s="7" t="b">
        <f t="shared" si="396"/>
        <v>1</v>
      </c>
      <c r="AD3143" s="7" t="b">
        <f t="shared" si="397"/>
        <v>0</v>
      </c>
      <c r="AE3143" s="7" t="b">
        <f t="shared" si="398"/>
        <v>1</v>
      </c>
      <c r="AF3143" s="7" t="b">
        <f t="shared" si="399"/>
        <v>0</v>
      </c>
      <c r="AH3143" t="b">
        <f>AND(Table252102[[#This Row],[Developmental toxicity]:[Reproductive toxicity]])</f>
        <v>0</v>
      </c>
    </row>
    <row r="3144" spans="1:34" x14ac:dyDescent="0.25">
      <c r="A3144" s="3">
        <f t="shared" si="392"/>
        <v>3143</v>
      </c>
      <c r="B3144" s="18"/>
      <c r="C3144" s="18" t="s">
        <v>20482</v>
      </c>
      <c r="D3144" s="18" t="s">
        <v>19154</v>
      </c>
      <c r="E3144" s="70" t="s">
        <v>20237</v>
      </c>
      <c r="F3144" s="18" t="s">
        <v>19507</v>
      </c>
      <c r="G3144" s="18" t="s">
        <v>19508</v>
      </c>
      <c r="H3144" s="18" t="s">
        <v>19509</v>
      </c>
      <c r="I3144" s="18" t="s">
        <v>19510</v>
      </c>
      <c r="J3144" s="18" t="s">
        <v>20</v>
      </c>
      <c r="K3144" s="80" t="e">
        <v>#N/A</v>
      </c>
      <c r="L3144" s="80" t="e">
        <v>#N/A</v>
      </c>
      <c r="M3144" s="80" t="e">
        <v>#N/A</v>
      </c>
      <c r="N3144" s="80" t="e">
        <v>#N/A</v>
      </c>
      <c r="O3144" s="80" t="e">
        <v>#N/A</v>
      </c>
      <c r="P3144" s="80" t="e">
        <v>#N/A</v>
      </c>
      <c r="Q3144" s="80" t="e">
        <v>#N/A</v>
      </c>
      <c r="R3144" s="80" t="e">
        <v>#N/A</v>
      </c>
      <c r="S3144" s="80" t="e">
        <v>#N/A</v>
      </c>
      <c r="T3144" s="80" t="e">
        <v>#N/A</v>
      </c>
      <c r="U3144" s="7" t="e">
        <v>#N/A</v>
      </c>
      <c r="V3144" s="80" t="e">
        <v>#N/A</v>
      </c>
      <c r="W3144" s="80" t="e">
        <v>#N/A</v>
      </c>
      <c r="X3144" s="80">
        <v>1</v>
      </c>
      <c r="Y3144" s="7" t="e">
        <v>#N/A</v>
      </c>
      <c r="Z3144" s="7">
        <f t="shared" si="393"/>
        <v>1</v>
      </c>
      <c r="AA3144" s="7">
        <f t="shared" si="394"/>
        <v>1</v>
      </c>
      <c r="AB3144" s="7" t="b">
        <f t="shared" si="395"/>
        <v>1</v>
      </c>
      <c r="AC3144" s="7" t="b">
        <f t="shared" si="396"/>
        <v>0</v>
      </c>
      <c r="AD3144" s="7" t="b">
        <f t="shared" si="397"/>
        <v>0</v>
      </c>
      <c r="AE3144" s="7" t="b">
        <f t="shared" si="398"/>
        <v>0</v>
      </c>
      <c r="AF3144" s="7" t="b">
        <f t="shared" si="399"/>
        <v>0</v>
      </c>
      <c r="AH3144" t="b">
        <f>AND(Table252102[[#This Row],[Developmental toxicity]:[Reproductive toxicity]])</f>
        <v>0</v>
      </c>
    </row>
    <row r="3145" spans="1:34" x14ac:dyDescent="0.25">
      <c r="A3145" s="3">
        <f t="shared" si="392"/>
        <v>3144</v>
      </c>
      <c r="B3145" s="18"/>
      <c r="C3145" s="18" t="s">
        <v>12570</v>
      </c>
      <c r="D3145" s="18" t="s">
        <v>12569</v>
      </c>
      <c r="E3145" s="70" t="s">
        <v>16553</v>
      </c>
      <c r="F3145" s="18" t="s">
        <v>16554</v>
      </c>
      <c r="G3145" s="18" t="s">
        <v>16555</v>
      </c>
      <c r="H3145" s="18" t="s">
        <v>12571</v>
      </c>
      <c r="I3145" s="18" t="s">
        <v>16556</v>
      </c>
      <c r="J3145" s="18"/>
      <c r="K3145" s="80" t="e">
        <v>#N/A</v>
      </c>
      <c r="L3145" s="80" t="e">
        <v>#N/A</v>
      </c>
      <c r="M3145" s="80" t="e">
        <v>#N/A</v>
      </c>
      <c r="N3145" s="80" t="e">
        <v>#N/A</v>
      </c>
      <c r="O3145" s="80" t="e">
        <v>#N/A</v>
      </c>
      <c r="P3145" s="80" t="e">
        <v>#N/A</v>
      </c>
      <c r="Q3145" s="80" t="e">
        <v>#N/A</v>
      </c>
      <c r="R3145" s="80" t="e">
        <v>#N/A</v>
      </c>
      <c r="S3145" s="80" t="e">
        <v>#N/A</v>
      </c>
      <c r="T3145" s="80" t="e">
        <v>#N/A</v>
      </c>
      <c r="U3145" s="7" t="e">
        <v>#N/A</v>
      </c>
      <c r="V3145" s="80" t="e">
        <v>#N/A</v>
      </c>
      <c r="W3145" s="18">
        <v>0</v>
      </c>
      <c r="X3145" s="18" t="e">
        <v>#N/A</v>
      </c>
      <c r="Y3145" s="7" t="e">
        <v>#N/A</v>
      </c>
      <c r="Z3145" s="7">
        <f t="shared" si="393"/>
        <v>0</v>
      </c>
      <c r="AA3145" s="7">
        <f t="shared" si="394"/>
        <v>0</v>
      </c>
      <c r="AB3145" s="7" t="b">
        <f t="shared" si="395"/>
        <v>0</v>
      </c>
      <c r="AC3145" s="7" t="b">
        <f t="shared" si="396"/>
        <v>1</v>
      </c>
      <c r="AD3145" s="7" t="b">
        <f t="shared" si="397"/>
        <v>0</v>
      </c>
      <c r="AE3145" s="7" t="b">
        <f t="shared" si="398"/>
        <v>1</v>
      </c>
      <c r="AF3145" s="7" t="b">
        <f t="shared" si="399"/>
        <v>0</v>
      </c>
      <c r="AH3145" t="b">
        <f>AND(Table252102[[#This Row],[Developmental toxicity]:[Reproductive toxicity]])</f>
        <v>0</v>
      </c>
    </row>
    <row r="3146" spans="1:34" x14ac:dyDescent="0.25">
      <c r="A3146" s="3">
        <f t="shared" si="392"/>
        <v>3145</v>
      </c>
      <c r="B3146" s="18"/>
      <c r="C3146" s="18" t="s">
        <v>11606</v>
      </c>
      <c r="D3146" s="18" t="s">
        <v>11605</v>
      </c>
      <c r="E3146" s="70" t="s">
        <v>14975</v>
      </c>
      <c r="F3146" s="18" t="s">
        <v>14976</v>
      </c>
      <c r="G3146" s="18" t="s">
        <v>11607</v>
      </c>
      <c r="H3146" s="18" t="s">
        <v>11607</v>
      </c>
      <c r="I3146" s="18" t="s">
        <v>14977</v>
      </c>
      <c r="J3146" s="18"/>
      <c r="K3146" s="80" t="e">
        <v>#N/A</v>
      </c>
      <c r="L3146" s="80" t="e">
        <v>#N/A</v>
      </c>
      <c r="M3146" s="80" t="e">
        <v>#N/A</v>
      </c>
      <c r="N3146" s="80" t="e">
        <v>#N/A</v>
      </c>
      <c r="O3146" s="80" t="e">
        <v>#N/A</v>
      </c>
      <c r="P3146" s="80" t="e">
        <v>#N/A</v>
      </c>
      <c r="Q3146" s="80" t="e">
        <v>#N/A</v>
      </c>
      <c r="R3146" s="80" t="e">
        <v>#N/A</v>
      </c>
      <c r="S3146" s="80" t="e">
        <v>#N/A</v>
      </c>
      <c r="T3146" s="80" t="e">
        <v>#N/A</v>
      </c>
      <c r="U3146" s="7" t="e">
        <v>#N/A</v>
      </c>
      <c r="V3146" s="80" t="e">
        <v>#N/A</v>
      </c>
      <c r="W3146" s="18">
        <v>1</v>
      </c>
      <c r="X3146" s="18">
        <v>1</v>
      </c>
      <c r="Y3146" s="7" t="e">
        <v>#N/A</v>
      </c>
      <c r="Z3146" s="7">
        <f t="shared" si="393"/>
        <v>1</v>
      </c>
      <c r="AA3146" s="7">
        <f t="shared" si="394"/>
        <v>1</v>
      </c>
      <c r="AB3146" s="7" t="b">
        <f t="shared" si="395"/>
        <v>1</v>
      </c>
      <c r="AC3146" s="7" t="b">
        <f t="shared" si="396"/>
        <v>1</v>
      </c>
      <c r="AD3146" s="7" t="b">
        <f t="shared" si="397"/>
        <v>0</v>
      </c>
      <c r="AE3146" s="7" t="b">
        <f t="shared" si="398"/>
        <v>1</v>
      </c>
      <c r="AF3146" s="7" t="b">
        <f t="shared" si="399"/>
        <v>0</v>
      </c>
      <c r="AH3146" t="b">
        <f>AND(Table252102[[#This Row],[Developmental toxicity]:[Reproductive toxicity]])</f>
        <v>1</v>
      </c>
    </row>
    <row r="3147" spans="1:34" x14ac:dyDescent="0.25">
      <c r="A3147" s="3">
        <f t="shared" si="392"/>
        <v>3146</v>
      </c>
      <c r="B3147" s="18"/>
      <c r="C3147" s="18" t="s">
        <v>12397</v>
      </c>
      <c r="D3147" s="18" t="s">
        <v>12396</v>
      </c>
      <c r="E3147" s="70" t="s">
        <v>16262</v>
      </c>
      <c r="F3147" s="18" t="s">
        <v>16263</v>
      </c>
      <c r="G3147" s="18" t="s">
        <v>16264</v>
      </c>
      <c r="H3147" s="18" t="s">
        <v>12398</v>
      </c>
      <c r="I3147" s="18" t="s">
        <v>16265</v>
      </c>
      <c r="J3147" s="18"/>
      <c r="K3147" s="80" t="e">
        <v>#N/A</v>
      </c>
      <c r="L3147" s="80" t="e">
        <v>#N/A</v>
      </c>
      <c r="M3147" s="80" t="e">
        <v>#N/A</v>
      </c>
      <c r="N3147" s="80" t="e">
        <v>#N/A</v>
      </c>
      <c r="O3147" s="80" t="e">
        <v>#N/A</v>
      </c>
      <c r="P3147" s="80" t="e">
        <v>#N/A</v>
      </c>
      <c r="Q3147" s="80" t="e">
        <v>#N/A</v>
      </c>
      <c r="R3147" s="80" t="e">
        <v>#N/A</v>
      </c>
      <c r="S3147" s="80" t="e">
        <v>#N/A</v>
      </c>
      <c r="T3147" s="80" t="e">
        <v>#N/A</v>
      </c>
      <c r="U3147" s="7" t="e">
        <v>#N/A</v>
      </c>
      <c r="V3147" s="80" t="e">
        <v>#N/A</v>
      </c>
      <c r="W3147" s="18">
        <v>0</v>
      </c>
      <c r="X3147" s="18" t="e">
        <v>#N/A</v>
      </c>
      <c r="Y3147" s="7" t="e">
        <v>#N/A</v>
      </c>
      <c r="Z3147" s="7">
        <f t="shared" si="393"/>
        <v>0</v>
      </c>
      <c r="AA3147" s="7">
        <f t="shared" si="394"/>
        <v>0</v>
      </c>
      <c r="AB3147" s="7" t="b">
        <f t="shared" si="395"/>
        <v>0</v>
      </c>
      <c r="AC3147" s="7" t="b">
        <f t="shared" si="396"/>
        <v>1</v>
      </c>
      <c r="AD3147" s="7" t="b">
        <f t="shared" si="397"/>
        <v>0</v>
      </c>
      <c r="AE3147" s="7" t="b">
        <f t="shared" si="398"/>
        <v>1</v>
      </c>
      <c r="AF3147" s="7" t="b">
        <f t="shared" si="399"/>
        <v>0</v>
      </c>
      <c r="AH3147" t="b">
        <f>AND(Table252102[[#This Row],[Developmental toxicity]:[Reproductive toxicity]])</f>
        <v>0</v>
      </c>
    </row>
    <row r="3148" spans="1:34" x14ac:dyDescent="0.25">
      <c r="A3148" s="3">
        <f t="shared" si="392"/>
        <v>3147</v>
      </c>
      <c r="B3148" s="18" t="s">
        <v>1440</v>
      </c>
      <c r="C3148" s="18" t="s">
        <v>2508</v>
      </c>
      <c r="D3148" s="18" t="s">
        <v>3452</v>
      </c>
      <c r="E3148" s="70" t="s">
        <v>7783</v>
      </c>
      <c r="F3148" s="18" t="s">
        <v>8622</v>
      </c>
      <c r="G3148" s="18" t="s">
        <v>10121</v>
      </c>
      <c r="H3148" s="18" t="s">
        <v>10122</v>
      </c>
      <c r="I3148" s="18" t="s">
        <v>10123</v>
      </c>
      <c r="J3148" s="18"/>
      <c r="K3148" s="80" t="e">
        <v>#N/A</v>
      </c>
      <c r="L3148" s="80" t="e">
        <v>#N/A</v>
      </c>
      <c r="M3148" s="80" t="e">
        <v>#N/A</v>
      </c>
      <c r="N3148" s="80" t="e">
        <v>#N/A</v>
      </c>
      <c r="O3148" s="80" t="e">
        <v>#N/A</v>
      </c>
      <c r="P3148" s="80" t="e">
        <v>#N/A</v>
      </c>
      <c r="Q3148" s="80" t="e">
        <v>#N/A</v>
      </c>
      <c r="R3148" s="80" t="e">
        <v>#N/A</v>
      </c>
      <c r="S3148" s="80" t="e">
        <v>#N/A</v>
      </c>
      <c r="T3148" s="80">
        <v>1</v>
      </c>
      <c r="U3148" s="7" t="e">
        <v>#N/A</v>
      </c>
      <c r="V3148" s="80" t="e">
        <v>#N/A</v>
      </c>
      <c r="W3148" s="80" t="e">
        <v>#N/A</v>
      </c>
      <c r="X3148" s="80" t="e">
        <v>#N/A</v>
      </c>
      <c r="Y3148" s="7" t="e">
        <v>#N/A</v>
      </c>
      <c r="Z3148" s="7">
        <f t="shared" si="393"/>
        <v>1</v>
      </c>
      <c r="AA3148" s="7">
        <f t="shared" si="394"/>
        <v>1</v>
      </c>
      <c r="AB3148" s="7" t="b">
        <f t="shared" si="395"/>
        <v>1</v>
      </c>
      <c r="AC3148" s="7" t="b">
        <f t="shared" si="396"/>
        <v>0</v>
      </c>
      <c r="AD3148" s="7" t="b">
        <f t="shared" si="397"/>
        <v>1</v>
      </c>
      <c r="AE3148" s="7" t="b">
        <f t="shared" si="398"/>
        <v>0</v>
      </c>
      <c r="AF3148" s="7" t="b">
        <f t="shared" si="399"/>
        <v>0</v>
      </c>
      <c r="AH3148" t="b">
        <f>AND(Table252102[[#This Row],[Developmental toxicity]:[Reproductive toxicity]])</f>
        <v>0</v>
      </c>
    </row>
    <row r="3149" spans="1:34" x14ac:dyDescent="0.25">
      <c r="A3149" s="3">
        <f t="shared" si="392"/>
        <v>3148</v>
      </c>
      <c r="B3149" s="18"/>
      <c r="C3149" s="18" t="s">
        <v>12506</v>
      </c>
      <c r="D3149" s="18" t="s">
        <v>12505</v>
      </c>
      <c r="E3149" s="70" t="s">
        <v>16447</v>
      </c>
      <c r="F3149" s="18" t="s">
        <v>16448</v>
      </c>
      <c r="G3149" s="18" t="s">
        <v>16449</v>
      </c>
      <c r="H3149" s="18" t="s">
        <v>12507</v>
      </c>
      <c r="I3149" s="18" t="s">
        <v>16450</v>
      </c>
      <c r="J3149" s="18"/>
      <c r="K3149" s="80" t="e">
        <v>#N/A</v>
      </c>
      <c r="L3149" s="80" t="e">
        <v>#N/A</v>
      </c>
      <c r="M3149" s="80" t="e">
        <v>#N/A</v>
      </c>
      <c r="N3149" s="80" t="e">
        <v>#N/A</v>
      </c>
      <c r="O3149" s="80" t="e">
        <v>#N/A</v>
      </c>
      <c r="P3149" s="80" t="e">
        <v>#N/A</v>
      </c>
      <c r="Q3149" s="80" t="e">
        <v>#N/A</v>
      </c>
      <c r="R3149" s="80" t="e">
        <v>#N/A</v>
      </c>
      <c r="S3149" s="80" t="e">
        <v>#N/A</v>
      </c>
      <c r="T3149" s="80" t="e">
        <v>#N/A</v>
      </c>
      <c r="U3149" s="7" t="e">
        <v>#N/A</v>
      </c>
      <c r="V3149" s="80" t="e">
        <v>#N/A</v>
      </c>
      <c r="W3149" s="18">
        <v>0</v>
      </c>
      <c r="X3149" s="18" t="e">
        <v>#N/A</v>
      </c>
      <c r="Y3149" s="7" t="e">
        <v>#N/A</v>
      </c>
      <c r="Z3149" s="7">
        <f t="shared" si="393"/>
        <v>0</v>
      </c>
      <c r="AA3149" s="7">
        <f t="shared" si="394"/>
        <v>0</v>
      </c>
      <c r="AB3149" s="7" t="b">
        <f t="shared" si="395"/>
        <v>0</v>
      </c>
      <c r="AC3149" s="7" t="b">
        <f t="shared" si="396"/>
        <v>1</v>
      </c>
      <c r="AD3149" s="7" t="b">
        <f t="shared" si="397"/>
        <v>0</v>
      </c>
      <c r="AE3149" s="7" t="b">
        <f t="shared" si="398"/>
        <v>1</v>
      </c>
      <c r="AF3149" s="7" t="b">
        <f t="shared" si="399"/>
        <v>0</v>
      </c>
      <c r="AH3149" t="b">
        <f>AND(Table252102[[#This Row],[Developmental toxicity]:[Reproductive toxicity]])</f>
        <v>0</v>
      </c>
    </row>
    <row r="3150" spans="1:34" x14ac:dyDescent="0.25">
      <c r="A3150" s="3">
        <f t="shared" si="392"/>
        <v>3149</v>
      </c>
      <c r="B3150" s="18"/>
      <c r="C3150" s="18" t="s">
        <v>13329</v>
      </c>
      <c r="D3150" s="18" t="s">
        <v>13328</v>
      </c>
      <c r="E3150" s="70" t="s">
        <v>17657</v>
      </c>
      <c r="F3150" s="18" t="s">
        <v>17658</v>
      </c>
      <c r="G3150" s="18" t="s">
        <v>17659</v>
      </c>
      <c r="H3150" s="18" t="s">
        <v>17659</v>
      </c>
      <c r="I3150" s="18" t="s">
        <v>17660</v>
      </c>
      <c r="J3150" s="18"/>
      <c r="K3150" s="80" t="e">
        <v>#N/A</v>
      </c>
      <c r="L3150" s="80" t="e">
        <v>#N/A</v>
      </c>
      <c r="M3150" s="80" t="e">
        <v>#N/A</v>
      </c>
      <c r="N3150" s="80" t="e">
        <v>#N/A</v>
      </c>
      <c r="O3150" s="80" t="e">
        <v>#N/A</v>
      </c>
      <c r="P3150" s="80" t="e">
        <v>#N/A</v>
      </c>
      <c r="Q3150" s="80" t="e">
        <v>#N/A</v>
      </c>
      <c r="R3150" s="80" t="e">
        <v>#N/A</v>
      </c>
      <c r="S3150" s="80" t="e">
        <v>#N/A</v>
      </c>
      <c r="T3150" s="80" t="e">
        <v>#N/A</v>
      </c>
      <c r="U3150" s="7" t="e">
        <v>#N/A</v>
      </c>
      <c r="V3150" s="80" t="e">
        <v>#N/A</v>
      </c>
      <c r="W3150" s="18">
        <v>0</v>
      </c>
      <c r="X3150" s="18" t="e">
        <v>#N/A</v>
      </c>
      <c r="Y3150" s="7" t="e">
        <v>#N/A</v>
      </c>
      <c r="Z3150" s="7">
        <f t="shared" si="393"/>
        <v>0</v>
      </c>
      <c r="AA3150" s="7">
        <f t="shared" si="394"/>
        <v>0</v>
      </c>
      <c r="AB3150" s="7" t="b">
        <f t="shared" si="395"/>
        <v>0</v>
      </c>
      <c r="AC3150" s="7" t="b">
        <f t="shared" si="396"/>
        <v>1</v>
      </c>
      <c r="AD3150" s="7" t="b">
        <f t="shared" si="397"/>
        <v>0</v>
      </c>
      <c r="AE3150" s="7" t="b">
        <f t="shared" si="398"/>
        <v>1</v>
      </c>
      <c r="AF3150" s="7" t="b">
        <f t="shared" si="399"/>
        <v>0</v>
      </c>
      <c r="AH3150" t="b">
        <f>AND(Table252102[[#This Row],[Developmental toxicity]:[Reproductive toxicity]])</f>
        <v>0</v>
      </c>
    </row>
    <row r="3151" spans="1:34" x14ac:dyDescent="0.25">
      <c r="A3151" s="3">
        <f t="shared" si="392"/>
        <v>3150</v>
      </c>
      <c r="B3151" s="18"/>
      <c r="C3151" s="18" t="s">
        <v>20584</v>
      </c>
      <c r="D3151" s="18" t="s">
        <v>19257</v>
      </c>
      <c r="E3151" s="70" t="s">
        <v>20339</v>
      </c>
      <c r="F3151" s="18" t="s">
        <v>19861</v>
      </c>
      <c r="G3151" s="18" t="s">
        <v>19862</v>
      </c>
      <c r="H3151" s="18" t="s">
        <v>19863</v>
      </c>
      <c r="I3151" s="18" t="s">
        <v>19864</v>
      </c>
      <c r="J3151" s="18" t="s">
        <v>20</v>
      </c>
      <c r="K3151" s="80" t="e">
        <v>#N/A</v>
      </c>
      <c r="L3151" s="80" t="e">
        <v>#N/A</v>
      </c>
      <c r="M3151" s="80" t="e">
        <v>#N/A</v>
      </c>
      <c r="N3151" s="80" t="e">
        <v>#N/A</v>
      </c>
      <c r="O3151" s="80" t="e">
        <v>#N/A</v>
      </c>
      <c r="P3151" s="80" t="e">
        <v>#N/A</v>
      </c>
      <c r="Q3151" s="80" t="e">
        <v>#N/A</v>
      </c>
      <c r="R3151" s="80" t="e">
        <v>#N/A</v>
      </c>
      <c r="S3151" s="80" t="e">
        <v>#N/A</v>
      </c>
      <c r="T3151" s="80" t="e">
        <v>#N/A</v>
      </c>
      <c r="U3151" s="7" t="e">
        <v>#N/A</v>
      </c>
      <c r="V3151" s="80" t="e">
        <v>#N/A</v>
      </c>
      <c r="W3151" s="80" t="e">
        <v>#N/A</v>
      </c>
      <c r="X3151" s="80">
        <v>1</v>
      </c>
      <c r="Y3151" s="7" t="e">
        <v>#N/A</v>
      </c>
      <c r="Z3151" s="7">
        <f t="shared" si="393"/>
        <v>1</v>
      </c>
      <c r="AA3151" s="7">
        <f t="shared" si="394"/>
        <v>1</v>
      </c>
      <c r="AB3151" s="7" t="b">
        <f t="shared" si="395"/>
        <v>1</v>
      </c>
      <c r="AC3151" s="7" t="b">
        <f t="shared" si="396"/>
        <v>0</v>
      </c>
      <c r="AD3151" s="7" t="b">
        <f t="shared" si="397"/>
        <v>0</v>
      </c>
      <c r="AE3151" s="7" t="b">
        <f t="shared" si="398"/>
        <v>0</v>
      </c>
      <c r="AF3151" s="7" t="b">
        <f t="shared" si="399"/>
        <v>0</v>
      </c>
      <c r="AH3151" t="b">
        <f>AND(Table252102[[#This Row],[Developmental toxicity]:[Reproductive toxicity]])</f>
        <v>0</v>
      </c>
    </row>
    <row r="3152" spans="1:34" x14ac:dyDescent="0.25">
      <c r="A3152" s="3">
        <f t="shared" si="392"/>
        <v>3151</v>
      </c>
      <c r="B3152" s="18"/>
      <c r="C3152" s="18" t="s">
        <v>11825</v>
      </c>
      <c r="D3152" s="18" t="s">
        <v>11824</v>
      </c>
      <c r="E3152" s="70" t="s">
        <v>15387</v>
      </c>
      <c r="F3152" s="18" t="s">
        <v>15388</v>
      </c>
      <c r="G3152" s="18" t="s">
        <v>15389</v>
      </c>
      <c r="H3152" s="18" t="s">
        <v>15389</v>
      </c>
      <c r="I3152" s="18" t="s">
        <v>15390</v>
      </c>
      <c r="J3152" s="18"/>
      <c r="K3152" s="80" t="e">
        <v>#N/A</v>
      </c>
      <c r="L3152" s="80" t="e">
        <v>#N/A</v>
      </c>
      <c r="M3152" s="80" t="e">
        <v>#N/A</v>
      </c>
      <c r="N3152" s="80" t="e">
        <v>#N/A</v>
      </c>
      <c r="O3152" s="80" t="e">
        <v>#N/A</v>
      </c>
      <c r="P3152" s="80" t="e">
        <v>#N/A</v>
      </c>
      <c r="Q3152" s="80" t="e">
        <v>#N/A</v>
      </c>
      <c r="R3152" s="80" t="e">
        <v>#N/A</v>
      </c>
      <c r="S3152" s="80" t="e">
        <v>#N/A</v>
      </c>
      <c r="T3152" s="80" t="e">
        <v>#N/A</v>
      </c>
      <c r="U3152" s="7" t="e">
        <v>#N/A</v>
      </c>
      <c r="V3152" s="80" t="e">
        <v>#N/A</v>
      </c>
      <c r="W3152" s="18">
        <v>0</v>
      </c>
      <c r="X3152" s="18" t="e">
        <v>#N/A</v>
      </c>
      <c r="Y3152" s="7" t="e">
        <v>#N/A</v>
      </c>
      <c r="Z3152" s="7">
        <f t="shared" si="393"/>
        <v>0</v>
      </c>
      <c r="AA3152" s="7">
        <f t="shared" si="394"/>
        <v>0</v>
      </c>
      <c r="AB3152" s="7" t="b">
        <f t="shared" si="395"/>
        <v>0</v>
      </c>
      <c r="AC3152" s="7" t="b">
        <f t="shared" si="396"/>
        <v>1</v>
      </c>
      <c r="AD3152" s="7" t="b">
        <f t="shared" si="397"/>
        <v>0</v>
      </c>
      <c r="AE3152" s="7" t="b">
        <f t="shared" si="398"/>
        <v>1</v>
      </c>
      <c r="AF3152" s="7" t="b">
        <f t="shared" si="399"/>
        <v>0</v>
      </c>
      <c r="AH3152" t="b">
        <f>AND(Table252102[[#This Row],[Developmental toxicity]:[Reproductive toxicity]])</f>
        <v>0</v>
      </c>
    </row>
    <row r="3153" spans="1:34" x14ac:dyDescent="0.25">
      <c r="A3153" s="3">
        <f t="shared" si="392"/>
        <v>3152</v>
      </c>
      <c r="B3153" s="18"/>
      <c r="C3153" s="18" t="s">
        <v>12025</v>
      </c>
      <c r="D3153" s="18" t="s">
        <v>12024</v>
      </c>
      <c r="E3153" s="70" t="s">
        <v>15678</v>
      </c>
      <c r="F3153" s="18" t="s">
        <v>15679</v>
      </c>
      <c r="G3153" s="18" t="s">
        <v>15680</v>
      </c>
      <c r="H3153" s="18" t="s">
        <v>15680</v>
      </c>
      <c r="I3153" s="18" t="s">
        <v>15681</v>
      </c>
      <c r="J3153" s="18"/>
      <c r="K3153" s="80" t="e">
        <v>#N/A</v>
      </c>
      <c r="L3153" s="80" t="e">
        <v>#N/A</v>
      </c>
      <c r="M3153" s="80" t="e">
        <v>#N/A</v>
      </c>
      <c r="N3153" s="80" t="e">
        <v>#N/A</v>
      </c>
      <c r="O3153" s="80" t="e">
        <v>#N/A</v>
      </c>
      <c r="P3153" s="80" t="e">
        <v>#N/A</v>
      </c>
      <c r="Q3153" s="80" t="e">
        <v>#N/A</v>
      </c>
      <c r="R3153" s="80" t="e">
        <v>#N/A</v>
      </c>
      <c r="S3153" s="80" t="e">
        <v>#N/A</v>
      </c>
      <c r="T3153" s="80" t="e">
        <v>#N/A</v>
      </c>
      <c r="U3153" s="7" t="e">
        <v>#N/A</v>
      </c>
      <c r="V3153" s="80" t="e">
        <v>#N/A</v>
      </c>
      <c r="W3153" s="18">
        <v>0</v>
      </c>
      <c r="X3153" s="18" t="e">
        <v>#N/A</v>
      </c>
      <c r="Y3153" s="7" t="e">
        <v>#N/A</v>
      </c>
      <c r="Z3153" s="7">
        <f t="shared" si="393"/>
        <v>0</v>
      </c>
      <c r="AA3153" s="7">
        <f t="shared" si="394"/>
        <v>0</v>
      </c>
      <c r="AB3153" s="7" t="b">
        <f t="shared" si="395"/>
        <v>0</v>
      </c>
      <c r="AC3153" s="7" t="b">
        <f t="shared" si="396"/>
        <v>1</v>
      </c>
      <c r="AD3153" s="7" t="b">
        <f t="shared" si="397"/>
        <v>0</v>
      </c>
      <c r="AE3153" s="7" t="b">
        <f t="shared" si="398"/>
        <v>1</v>
      </c>
      <c r="AF3153" s="7" t="b">
        <f t="shared" si="399"/>
        <v>0</v>
      </c>
      <c r="AH3153" t="b">
        <f>AND(Table252102[[#This Row],[Developmental toxicity]:[Reproductive toxicity]])</f>
        <v>0</v>
      </c>
    </row>
    <row r="3154" spans="1:34" x14ac:dyDescent="0.25">
      <c r="A3154" s="3">
        <f t="shared" si="392"/>
        <v>3153</v>
      </c>
      <c r="B3154" s="18"/>
      <c r="C3154" s="18" t="s">
        <v>12016</v>
      </c>
      <c r="D3154" s="18" t="s">
        <v>12015</v>
      </c>
      <c r="E3154" s="70" t="s">
        <v>15663</v>
      </c>
      <c r="F3154" s="18" t="s">
        <v>15664</v>
      </c>
      <c r="G3154" s="18" t="s">
        <v>15665</v>
      </c>
      <c r="H3154" s="18" t="s">
        <v>15665</v>
      </c>
      <c r="I3154" s="18" t="s">
        <v>15666</v>
      </c>
      <c r="J3154" s="18"/>
      <c r="K3154" s="80" t="e">
        <v>#N/A</v>
      </c>
      <c r="L3154" s="80" t="e">
        <v>#N/A</v>
      </c>
      <c r="M3154" s="80" t="e">
        <v>#N/A</v>
      </c>
      <c r="N3154" s="80" t="e">
        <v>#N/A</v>
      </c>
      <c r="O3154" s="80" t="e">
        <v>#N/A</v>
      </c>
      <c r="P3154" s="80" t="e">
        <v>#N/A</v>
      </c>
      <c r="Q3154" s="80" t="e">
        <v>#N/A</v>
      </c>
      <c r="R3154" s="80" t="e">
        <v>#N/A</v>
      </c>
      <c r="S3154" s="80" t="e">
        <v>#N/A</v>
      </c>
      <c r="T3154" s="80" t="e">
        <v>#N/A</v>
      </c>
      <c r="U3154" s="7" t="e">
        <v>#N/A</v>
      </c>
      <c r="V3154" s="80" t="e">
        <v>#N/A</v>
      </c>
      <c r="W3154" s="18">
        <v>0</v>
      </c>
      <c r="X3154" s="18" t="e">
        <v>#N/A</v>
      </c>
      <c r="Y3154" s="7" t="e">
        <v>#N/A</v>
      </c>
      <c r="Z3154" s="7">
        <f t="shared" si="393"/>
        <v>0</v>
      </c>
      <c r="AA3154" s="7">
        <f t="shared" si="394"/>
        <v>0</v>
      </c>
      <c r="AB3154" s="7" t="b">
        <f t="shared" si="395"/>
        <v>0</v>
      </c>
      <c r="AC3154" s="7" t="b">
        <f t="shared" si="396"/>
        <v>1</v>
      </c>
      <c r="AD3154" s="7" t="b">
        <f t="shared" si="397"/>
        <v>0</v>
      </c>
      <c r="AE3154" s="7" t="b">
        <f t="shared" si="398"/>
        <v>1</v>
      </c>
      <c r="AF3154" s="7" t="b">
        <f t="shared" si="399"/>
        <v>0</v>
      </c>
      <c r="AH3154" t="b">
        <f>AND(Table252102[[#This Row],[Developmental toxicity]:[Reproductive toxicity]])</f>
        <v>0</v>
      </c>
    </row>
    <row r="3155" spans="1:34" x14ac:dyDescent="0.25">
      <c r="A3155" s="3">
        <f t="shared" si="392"/>
        <v>3154</v>
      </c>
      <c r="B3155" s="18">
        <v>13154</v>
      </c>
      <c r="C3155" s="18" t="s">
        <v>4128</v>
      </c>
      <c r="D3155" s="18" t="s">
        <v>85</v>
      </c>
      <c r="E3155" s="70" t="s">
        <v>3980</v>
      </c>
      <c r="F3155" s="18" t="s">
        <v>3818</v>
      </c>
      <c r="G3155" s="18" t="s">
        <v>86</v>
      </c>
      <c r="H3155" s="18" t="s">
        <v>4269</v>
      </c>
      <c r="I3155" s="18" t="s">
        <v>4270</v>
      </c>
      <c r="J3155" s="18" t="s">
        <v>20</v>
      </c>
      <c r="K3155" s="80">
        <v>1</v>
      </c>
      <c r="L3155" s="80" t="e">
        <v>#N/A</v>
      </c>
      <c r="M3155" s="80" t="e">
        <v>#N/A</v>
      </c>
      <c r="N3155" s="80" t="e">
        <v>#N/A</v>
      </c>
      <c r="O3155" s="80" t="e">
        <v>#N/A</v>
      </c>
      <c r="P3155" s="80" t="e">
        <v>#N/A</v>
      </c>
      <c r="Q3155" s="80" t="e">
        <v>#N/A</v>
      </c>
      <c r="R3155" s="80" t="e">
        <v>#N/A</v>
      </c>
      <c r="S3155" s="80" t="e">
        <v>#N/A</v>
      </c>
      <c r="T3155" s="80" t="e">
        <v>#N/A</v>
      </c>
      <c r="U3155" s="7" t="e">
        <v>#N/A</v>
      </c>
      <c r="V3155" s="80" t="e">
        <v>#N/A</v>
      </c>
      <c r="W3155" s="80" t="e">
        <v>#N/A</v>
      </c>
      <c r="X3155" s="80" t="e">
        <v>#N/A</v>
      </c>
      <c r="Y3155" s="7" t="e">
        <v>#N/A</v>
      </c>
      <c r="Z3155" s="7">
        <f t="shared" si="393"/>
        <v>1</v>
      </c>
      <c r="AA3155" s="7">
        <f t="shared" si="394"/>
        <v>1</v>
      </c>
      <c r="AB3155" s="7" t="b">
        <f t="shared" si="395"/>
        <v>1</v>
      </c>
      <c r="AC3155" s="7" t="b">
        <f t="shared" si="396"/>
        <v>0</v>
      </c>
      <c r="AD3155" s="7" t="b">
        <f t="shared" si="397"/>
        <v>0</v>
      </c>
      <c r="AE3155" s="7" t="b">
        <f t="shared" si="398"/>
        <v>1</v>
      </c>
      <c r="AF3155" s="7" t="b">
        <f t="shared" si="399"/>
        <v>0</v>
      </c>
      <c r="AH3155" t="b">
        <f>AND(Table252102[[#This Row],[Developmental toxicity]:[Reproductive toxicity]])</f>
        <v>0</v>
      </c>
    </row>
    <row r="3156" spans="1:34" x14ac:dyDescent="0.25">
      <c r="A3156" s="3">
        <f t="shared" si="392"/>
        <v>3155</v>
      </c>
      <c r="B3156" s="18"/>
      <c r="C3156" s="18" t="s">
        <v>12240</v>
      </c>
      <c r="D3156" s="18" t="s">
        <v>12239</v>
      </c>
      <c r="E3156" s="70" t="s">
        <v>15978</v>
      </c>
      <c r="F3156" s="18" t="s">
        <v>15979</v>
      </c>
      <c r="G3156" s="18" t="s">
        <v>15980</v>
      </c>
      <c r="H3156" s="18" t="s">
        <v>15980</v>
      </c>
      <c r="I3156" s="18" t="s">
        <v>15981</v>
      </c>
      <c r="J3156" s="18"/>
      <c r="K3156" s="80" t="e">
        <v>#N/A</v>
      </c>
      <c r="L3156" s="80" t="e">
        <v>#N/A</v>
      </c>
      <c r="M3156" s="80" t="e">
        <v>#N/A</v>
      </c>
      <c r="N3156" s="80" t="e">
        <v>#N/A</v>
      </c>
      <c r="O3156" s="80" t="e">
        <v>#N/A</v>
      </c>
      <c r="P3156" s="80" t="e">
        <v>#N/A</v>
      </c>
      <c r="Q3156" s="80" t="e">
        <v>#N/A</v>
      </c>
      <c r="R3156" s="80" t="e">
        <v>#N/A</v>
      </c>
      <c r="S3156" s="80" t="e">
        <v>#N/A</v>
      </c>
      <c r="T3156" s="80" t="e">
        <v>#N/A</v>
      </c>
      <c r="U3156" s="7" t="e">
        <v>#N/A</v>
      </c>
      <c r="V3156" s="80" t="e">
        <v>#N/A</v>
      </c>
      <c r="W3156" s="18">
        <v>0</v>
      </c>
      <c r="X3156" s="18" t="e">
        <v>#N/A</v>
      </c>
      <c r="Y3156" s="7" t="e">
        <v>#N/A</v>
      </c>
      <c r="Z3156" s="7">
        <f t="shared" si="393"/>
        <v>0</v>
      </c>
      <c r="AA3156" s="7">
        <f t="shared" si="394"/>
        <v>0</v>
      </c>
      <c r="AB3156" s="7" t="b">
        <f t="shared" si="395"/>
        <v>0</v>
      </c>
      <c r="AC3156" s="7" t="b">
        <f t="shared" si="396"/>
        <v>1</v>
      </c>
      <c r="AD3156" s="7" t="b">
        <f t="shared" si="397"/>
        <v>0</v>
      </c>
      <c r="AE3156" s="7" t="b">
        <f t="shared" si="398"/>
        <v>1</v>
      </c>
      <c r="AF3156" s="7" t="b">
        <f t="shared" si="399"/>
        <v>0</v>
      </c>
      <c r="AH3156" t="b">
        <f>AND(Table252102[[#This Row],[Developmental toxicity]:[Reproductive toxicity]])</f>
        <v>0</v>
      </c>
    </row>
    <row r="3157" spans="1:34" x14ac:dyDescent="0.25">
      <c r="A3157" s="3">
        <f t="shared" si="392"/>
        <v>3156</v>
      </c>
      <c r="B3157" s="18"/>
      <c r="C3157" s="18" t="s">
        <v>13020</v>
      </c>
      <c r="D3157" s="18" t="s">
        <v>13019</v>
      </c>
      <c r="E3157" s="70" t="s">
        <v>17212</v>
      </c>
      <c r="F3157" s="18" t="s">
        <v>17213</v>
      </c>
      <c r="G3157" s="18" t="s">
        <v>17214</v>
      </c>
      <c r="H3157" s="18" t="s">
        <v>17214</v>
      </c>
      <c r="I3157" s="18" t="s">
        <v>17215</v>
      </c>
      <c r="J3157" s="18"/>
      <c r="K3157" s="80" t="e">
        <v>#N/A</v>
      </c>
      <c r="L3157" s="80" t="e">
        <v>#N/A</v>
      </c>
      <c r="M3157" s="80" t="e">
        <v>#N/A</v>
      </c>
      <c r="N3157" s="80" t="e">
        <v>#N/A</v>
      </c>
      <c r="O3157" s="80" t="e">
        <v>#N/A</v>
      </c>
      <c r="P3157" s="80" t="e">
        <v>#N/A</v>
      </c>
      <c r="Q3157" s="80" t="e">
        <v>#N/A</v>
      </c>
      <c r="R3157" s="80" t="e">
        <v>#N/A</v>
      </c>
      <c r="S3157" s="80" t="e">
        <v>#N/A</v>
      </c>
      <c r="T3157" s="80" t="e">
        <v>#N/A</v>
      </c>
      <c r="U3157" s="7" t="e">
        <v>#N/A</v>
      </c>
      <c r="V3157" s="80" t="e">
        <v>#N/A</v>
      </c>
      <c r="W3157" s="18">
        <v>0</v>
      </c>
      <c r="X3157" s="18" t="e">
        <v>#N/A</v>
      </c>
      <c r="Y3157" s="7" t="e">
        <v>#N/A</v>
      </c>
      <c r="Z3157" s="7">
        <f t="shared" si="393"/>
        <v>0</v>
      </c>
      <c r="AA3157" s="7">
        <f t="shared" si="394"/>
        <v>0</v>
      </c>
      <c r="AB3157" s="7" t="b">
        <f t="shared" si="395"/>
        <v>0</v>
      </c>
      <c r="AC3157" s="7" t="b">
        <f t="shared" si="396"/>
        <v>1</v>
      </c>
      <c r="AD3157" s="7" t="b">
        <f t="shared" si="397"/>
        <v>0</v>
      </c>
      <c r="AE3157" s="7" t="b">
        <f t="shared" si="398"/>
        <v>1</v>
      </c>
      <c r="AF3157" s="7" t="b">
        <f t="shared" si="399"/>
        <v>0</v>
      </c>
      <c r="AH3157" t="b">
        <f>AND(Table252102[[#This Row],[Developmental toxicity]:[Reproductive toxicity]])</f>
        <v>0</v>
      </c>
    </row>
    <row r="3158" spans="1:34" x14ac:dyDescent="0.25">
      <c r="A3158" s="3">
        <f t="shared" si="392"/>
        <v>3157</v>
      </c>
      <c r="B3158" s="18"/>
      <c r="C3158" s="18" t="s">
        <v>11907</v>
      </c>
      <c r="D3158" s="18" t="s">
        <v>11906</v>
      </c>
      <c r="E3158" s="70" t="s">
        <v>15510</v>
      </c>
      <c r="F3158" s="18" t="s">
        <v>15511</v>
      </c>
      <c r="G3158" s="18" t="s">
        <v>15512</v>
      </c>
      <c r="H3158" s="18" t="s">
        <v>15512</v>
      </c>
      <c r="I3158" s="18" t="s">
        <v>15513</v>
      </c>
      <c r="J3158" s="18"/>
      <c r="K3158" s="80" t="e">
        <v>#N/A</v>
      </c>
      <c r="L3158" s="80" t="e">
        <v>#N/A</v>
      </c>
      <c r="M3158" s="80" t="e">
        <v>#N/A</v>
      </c>
      <c r="N3158" s="80" t="e">
        <v>#N/A</v>
      </c>
      <c r="O3158" s="80" t="e">
        <v>#N/A</v>
      </c>
      <c r="P3158" s="80" t="e">
        <v>#N/A</v>
      </c>
      <c r="Q3158" s="80" t="e">
        <v>#N/A</v>
      </c>
      <c r="R3158" s="80" t="e">
        <v>#N/A</v>
      </c>
      <c r="S3158" s="80" t="e">
        <v>#N/A</v>
      </c>
      <c r="T3158" s="80" t="e">
        <v>#N/A</v>
      </c>
      <c r="U3158" s="7" t="e">
        <v>#N/A</v>
      </c>
      <c r="V3158" s="80" t="e">
        <v>#N/A</v>
      </c>
      <c r="W3158" s="18">
        <v>0</v>
      </c>
      <c r="X3158" s="18" t="e">
        <v>#N/A</v>
      </c>
      <c r="Y3158" s="7" t="e">
        <v>#N/A</v>
      </c>
      <c r="Z3158" s="7">
        <f t="shared" si="393"/>
        <v>0</v>
      </c>
      <c r="AA3158" s="7">
        <f t="shared" si="394"/>
        <v>0</v>
      </c>
      <c r="AB3158" s="7" t="b">
        <f t="shared" si="395"/>
        <v>0</v>
      </c>
      <c r="AC3158" s="7" t="b">
        <f t="shared" si="396"/>
        <v>1</v>
      </c>
      <c r="AD3158" s="7" t="b">
        <f t="shared" si="397"/>
        <v>0</v>
      </c>
      <c r="AE3158" s="7" t="b">
        <f t="shared" si="398"/>
        <v>1</v>
      </c>
      <c r="AF3158" s="7" t="b">
        <f t="shared" si="399"/>
        <v>0</v>
      </c>
      <c r="AH3158" t="b">
        <f>AND(Table252102[[#This Row],[Developmental toxicity]:[Reproductive toxicity]])</f>
        <v>0</v>
      </c>
    </row>
    <row r="3159" spans="1:34" x14ac:dyDescent="0.25">
      <c r="A3159" s="3">
        <f t="shared" si="392"/>
        <v>3158</v>
      </c>
      <c r="B3159" s="18" t="s">
        <v>1440</v>
      </c>
      <c r="C3159" s="18" t="s">
        <v>2781</v>
      </c>
      <c r="D3159" s="18" t="s">
        <v>3763</v>
      </c>
      <c r="E3159" s="79" t="s">
        <v>8051</v>
      </c>
      <c r="F3159" s="17" t="s">
        <v>8883</v>
      </c>
      <c r="G3159" s="17" t="s">
        <v>10723</v>
      </c>
      <c r="H3159" s="17" t="s">
        <v>10724</v>
      </c>
      <c r="I3159" s="17" t="s">
        <v>10725</v>
      </c>
      <c r="J3159" s="18"/>
      <c r="K3159" s="80" t="e">
        <v>#N/A</v>
      </c>
      <c r="L3159" s="80" t="e">
        <v>#N/A</v>
      </c>
      <c r="M3159" s="80" t="e">
        <v>#N/A</v>
      </c>
      <c r="N3159" s="80" t="e">
        <v>#N/A</v>
      </c>
      <c r="O3159" s="80" t="e">
        <v>#N/A</v>
      </c>
      <c r="P3159" s="80" t="e">
        <v>#N/A</v>
      </c>
      <c r="Q3159" s="80" t="e">
        <v>#N/A</v>
      </c>
      <c r="R3159" s="80" t="e">
        <v>#N/A</v>
      </c>
      <c r="S3159" s="80" t="e">
        <v>#N/A</v>
      </c>
      <c r="T3159" s="80">
        <v>0</v>
      </c>
      <c r="U3159" s="7" t="e">
        <v>#N/A</v>
      </c>
      <c r="V3159" s="80" t="e">
        <v>#N/A</v>
      </c>
      <c r="W3159" s="80" t="e">
        <v>#N/A</v>
      </c>
      <c r="X3159" s="80" t="e">
        <v>#N/A</v>
      </c>
      <c r="Y3159" s="7" t="e">
        <v>#N/A</v>
      </c>
      <c r="Z3159" s="7">
        <f t="shared" si="393"/>
        <v>0</v>
      </c>
      <c r="AA3159" s="7">
        <f t="shared" si="394"/>
        <v>0</v>
      </c>
      <c r="AB3159" s="7" t="b">
        <f t="shared" si="395"/>
        <v>1</v>
      </c>
      <c r="AC3159" s="7" t="b">
        <f t="shared" si="396"/>
        <v>0</v>
      </c>
      <c r="AD3159" s="7" t="b">
        <f t="shared" si="397"/>
        <v>1</v>
      </c>
      <c r="AE3159" s="7" t="b">
        <f t="shared" si="398"/>
        <v>0</v>
      </c>
      <c r="AF3159" s="7" t="b">
        <f t="shared" si="399"/>
        <v>0</v>
      </c>
      <c r="AH3159" t="b">
        <f>AND(Table252102[[#This Row],[Developmental toxicity]:[Reproductive toxicity]])</f>
        <v>0</v>
      </c>
    </row>
    <row r="3160" spans="1:34" x14ac:dyDescent="0.25">
      <c r="A3160" s="3">
        <f t="shared" si="392"/>
        <v>3159</v>
      </c>
      <c r="B3160" s="18" t="s">
        <v>1440</v>
      </c>
      <c r="C3160" s="18" t="s">
        <v>1958</v>
      </c>
      <c r="D3160" s="18" t="s">
        <v>2826</v>
      </c>
      <c r="E3160" s="79" t="s">
        <v>7239</v>
      </c>
      <c r="F3160" s="17" t="s">
        <v>8088</v>
      </c>
      <c r="G3160" s="17" t="s">
        <v>8955</v>
      </c>
      <c r="H3160" s="17" t="s">
        <v>8956</v>
      </c>
      <c r="I3160" s="17" t="s">
        <v>8957</v>
      </c>
      <c r="J3160" s="18"/>
      <c r="K3160" s="80" t="e">
        <v>#N/A</v>
      </c>
      <c r="L3160" s="80" t="e">
        <v>#N/A</v>
      </c>
      <c r="M3160" s="80" t="e">
        <v>#N/A</v>
      </c>
      <c r="N3160" s="80" t="e">
        <v>#N/A</v>
      </c>
      <c r="O3160" s="80" t="e">
        <v>#N/A</v>
      </c>
      <c r="P3160" s="80" t="e">
        <v>#N/A</v>
      </c>
      <c r="Q3160" s="80" t="e">
        <v>#N/A</v>
      </c>
      <c r="R3160" s="80" t="e">
        <v>#N/A</v>
      </c>
      <c r="S3160" s="80" t="e">
        <v>#N/A</v>
      </c>
      <c r="T3160" s="80">
        <v>0</v>
      </c>
      <c r="U3160" s="7" t="e">
        <v>#N/A</v>
      </c>
      <c r="V3160" s="80" t="e">
        <v>#N/A</v>
      </c>
      <c r="W3160" s="80" t="e">
        <v>#N/A</v>
      </c>
      <c r="X3160" s="80" t="e">
        <v>#N/A</v>
      </c>
      <c r="Y3160" s="7" t="e">
        <v>#N/A</v>
      </c>
      <c r="Z3160" s="7">
        <f t="shared" si="393"/>
        <v>0</v>
      </c>
      <c r="AA3160" s="7">
        <f t="shared" si="394"/>
        <v>0</v>
      </c>
      <c r="AB3160" s="7" t="b">
        <f t="shared" si="395"/>
        <v>1</v>
      </c>
      <c r="AC3160" s="7" t="b">
        <f t="shared" si="396"/>
        <v>0</v>
      </c>
      <c r="AD3160" s="7" t="b">
        <f t="shared" si="397"/>
        <v>1</v>
      </c>
      <c r="AE3160" s="7" t="b">
        <f t="shared" si="398"/>
        <v>0</v>
      </c>
      <c r="AF3160" s="7" t="b">
        <f t="shared" si="399"/>
        <v>0</v>
      </c>
      <c r="AH3160" t="b">
        <f>AND(Table252102[[#This Row],[Developmental toxicity]:[Reproductive toxicity]])</f>
        <v>0</v>
      </c>
    </row>
    <row r="3161" spans="1:34" x14ac:dyDescent="0.25">
      <c r="A3161" s="3">
        <f t="shared" si="392"/>
        <v>3160</v>
      </c>
      <c r="B3161" s="18"/>
      <c r="C3161" s="18" t="s">
        <v>11384</v>
      </c>
      <c r="D3161" s="18" t="s">
        <v>11383</v>
      </c>
      <c r="E3161" s="70" t="s">
        <v>14566</v>
      </c>
      <c r="F3161" s="18" t="s">
        <v>14567</v>
      </c>
      <c r="G3161" s="18" t="s">
        <v>14568</v>
      </c>
      <c r="H3161" s="18" t="s">
        <v>14569</v>
      </c>
      <c r="I3161" s="18" t="s">
        <v>14570</v>
      </c>
      <c r="J3161" s="18"/>
      <c r="K3161" s="80" t="e">
        <v>#N/A</v>
      </c>
      <c r="L3161" s="80" t="e">
        <v>#N/A</v>
      </c>
      <c r="M3161" s="80" t="e">
        <v>#N/A</v>
      </c>
      <c r="N3161" s="80" t="e">
        <v>#N/A</v>
      </c>
      <c r="O3161" s="80" t="e">
        <v>#N/A</v>
      </c>
      <c r="P3161" s="80" t="e">
        <v>#N/A</v>
      </c>
      <c r="Q3161" s="80" t="e">
        <v>#N/A</v>
      </c>
      <c r="R3161" s="80" t="e">
        <v>#N/A</v>
      </c>
      <c r="S3161" s="80" t="e">
        <v>#N/A</v>
      </c>
      <c r="T3161" s="80" t="e">
        <v>#N/A</v>
      </c>
      <c r="U3161" s="7" t="e">
        <v>#N/A</v>
      </c>
      <c r="V3161" s="80" t="e">
        <v>#N/A</v>
      </c>
      <c r="W3161" s="18">
        <v>1</v>
      </c>
      <c r="X3161" s="18">
        <v>1</v>
      </c>
      <c r="Y3161" s="7" t="e">
        <v>#N/A</v>
      </c>
      <c r="Z3161" s="7">
        <f t="shared" si="393"/>
        <v>1</v>
      </c>
      <c r="AA3161" s="7">
        <f t="shared" si="394"/>
        <v>1</v>
      </c>
      <c r="AB3161" s="7" t="b">
        <f t="shared" si="395"/>
        <v>1</v>
      </c>
      <c r="AC3161" s="7" t="b">
        <f t="shared" si="396"/>
        <v>1</v>
      </c>
      <c r="AD3161" s="7" t="b">
        <f t="shared" si="397"/>
        <v>0</v>
      </c>
      <c r="AE3161" s="7" t="b">
        <f t="shared" si="398"/>
        <v>1</v>
      </c>
      <c r="AF3161" s="7" t="b">
        <f t="shared" si="399"/>
        <v>0</v>
      </c>
      <c r="AH3161" t="b">
        <f>AND(Table252102[[#This Row],[Developmental toxicity]:[Reproductive toxicity]])</f>
        <v>1</v>
      </c>
    </row>
    <row r="3162" spans="1:34" x14ac:dyDescent="0.25">
      <c r="A3162" s="3">
        <f t="shared" si="392"/>
        <v>3161</v>
      </c>
      <c r="B3162" s="18"/>
      <c r="C3162" s="17" t="s">
        <v>21123</v>
      </c>
      <c r="D3162" s="18" t="s">
        <v>20727</v>
      </c>
      <c r="E3162" s="83" t="s">
        <v>20925</v>
      </c>
      <c r="F3162" s="17" t="s">
        <v>21410</v>
      </c>
      <c r="G3162" s="17" t="s">
        <v>21411</v>
      </c>
      <c r="H3162" s="17" t="s">
        <v>21412</v>
      </c>
      <c r="I3162" s="17" t="s">
        <v>21413</v>
      </c>
      <c r="J3162" s="18"/>
      <c r="K3162" s="80" t="e">
        <v>#N/A</v>
      </c>
      <c r="L3162" s="80" t="e">
        <v>#N/A</v>
      </c>
      <c r="M3162" s="80" t="e">
        <v>#N/A</v>
      </c>
      <c r="N3162" s="80" t="e">
        <v>#N/A</v>
      </c>
      <c r="O3162" s="80" t="e">
        <v>#N/A</v>
      </c>
      <c r="P3162" s="80" t="e">
        <v>#N/A</v>
      </c>
      <c r="Q3162" s="80" t="e">
        <v>#N/A</v>
      </c>
      <c r="R3162" s="80" t="e">
        <v>#N/A</v>
      </c>
      <c r="S3162" s="80" t="e">
        <v>#N/A</v>
      </c>
      <c r="T3162" s="80" t="e">
        <v>#N/A</v>
      </c>
      <c r="U3162" s="7" t="e">
        <v>#N/A</v>
      </c>
      <c r="V3162" s="80" t="e">
        <v>#N/A</v>
      </c>
      <c r="W3162" s="80" t="e">
        <v>#N/A</v>
      </c>
      <c r="X3162" s="80" t="e">
        <v>#N/A</v>
      </c>
      <c r="Y3162" s="7">
        <v>0</v>
      </c>
      <c r="Z3162" s="7">
        <f t="shared" si="393"/>
        <v>0</v>
      </c>
      <c r="AA3162" s="7">
        <f t="shared" si="394"/>
        <v>0</v>
      </c>
      <c r="AB3162" s="7" t="b">
        <f t="shared" si="395"/>
        <v>1</v>
      </c>
      <c r="AC3162" s="7" t="b">
        <f t="shared" si="396"/>
        <v>0</v>
      </c>
      <c r="AD3162" s="7" t="b">
        <f t="shared" si="397"/>
        <v>0</v>
      </c>
      <c r="AE3162" s="7" t="b">
        <f t="shared" si="398"/>
        <v>0</v>
      </c>
      <c r="AF3162" s="7" t="b">
        <f t="shared" si="399"/>
        <v>0</v>
      </c>
      <c r="AH3162" t="b">
        <f>AND(Table252102[[#This Row],[Developmental toxicity]:[Reproductive toxicity]])</f>
        <v>0</v>
      </c>
    </row>
    <row r="3163" spans="1:34" x14ac:dyDescent="0.25">
      <c r="A3163" s="3">
        <f t="shared" si="392"/>
        <v>3162</v>
      </c>
      <c r="B3163" s="18"/>
      <c r="C3163" s="18" t="s">
        <v>13305</v>
      </c>
      <c r="D3163" s="18" t="s">
        <v>13304</v>
      </c>
      <c r="E3163" s="70" t="s">
        <v>17628</v>
      </c>
      <c r="F3163" s="18" t="s">
        <v>17629</v>
      </c>
      <c r="G3163" s="18" t="s">
        <v>13306</v>
      </c>
      <c r="H3163" s="18" t="s">
        <v>13306</v>
      </c>
      <c r="I3163" s="18" t="s">
        <v>17630</v>
      </c>
      <c r="J3163" s="18"/>
      <c r="K3163" s="80" t="e">
        <v>#N/A</v>
      </c>
      <c r="L3163" s="80" t="e">
        <v>#N/A</v>
      </c>
      <c r="M3163" s="80" t="e">
        <v>#N/A</v>
      </c>
      <c r="N3163" s="80" t="e">
        <v>#N/A</v>
      </c>
      <c r="O3163" s="80" t="e">
        <v>#N/A</v>
      </c>
      <c r="P3163" s="80" t="e">
        <v>#N/A</v>
      </c>
      <c r="Q3163" s="80" t="e">
        <v>#N/A</v>
      </c>
      <c r="R3163" s="80" t="e">
        <v>#N/A</v>
      </c>
      <c r="S3163" s="80" t="e">
        <v>#N/A</v>
      </c>
      <c r="T3163" s="80" t="e">
        <v>#N/A</v>
      </c>
      <c r="U3163" s="7" t="e">
        <v>#N/A</v>
      </c>
      <c r="V3163" s="80" t="e">
        <v>#N/A</v>
      </c>
      <c r="W3163" s="18">
        <v>0</v>
      </c>
      <c r="X3163" s="18" t="e">
        <v>#N/A</v>
      </c>
      <c r="Y3163" s="7" t="e">
        <v>#N/A</v>
      </c>
      <c r="Z3163" s="7">
        <f t="shared" si="393"/>
        <v>0</v>
      </c>
      <c r="AA3163" s="7">
        <f t="shared" si="394"/>
        <v>0</v>
      </c>
      <c r="AB3163" s="7" t="b">
        <f t="shared" si="395"/>
        <v>0</v>
      </c>
      <c r="AC3163" s="7" t="b">
        <f t="shared" si="396"/>
        <v>1</v>
      </c>
      <c r="AD3163" s="7" t="b">
        <f t="shared" si="397"/>
        <v>0</v>
      </c>
      <c r="AE3163" s="7" t="b">
        <f t="shared" si="398"/>
        <v>1</v>
      </c>
      <c r="AF3163" s="7" t="b">
        <f t="shared" si="399"/>
        <v>0</v>
      </c>
      <c r="AH3163" t="b">
        <f>AND(Table252102[[#This Row],[Developmental toxicity]:[Reproductive toxicity]])</f>
        <v>0</v>
      </c>
    </row>
    <row r="3164" spans="1:34" x14ac:dyDescent="0.25">
      <c r="A3164" s="3">
        <f t="shared" si="392"/>
        <v>3163</v>
      </c>
      <c r="B3164" s="18"/>
      <c r="C3164" s="18" t="s">
        <v>11081</v>
      </c>
      <c r="D3164" s="18" t="s">
        <v>11080</v>
      </c>
      <c r="E3164" s="70" t="s">
        <v>13993</v>
      </c>
      <c r="F3164" s="18" t="s">
        <v>13994</v>
      </c>
      <c r="G3164" s="18" t="s">
        <v>11082</v>
      </c>
      <c r="H3164" s="18" t="s">
        <v>11082</v>
      </c>
      <c r="I3164" s="18" t="s">
        <v>13995</v>
      </c>
      <c r="J3164" s="18"/>
      <c r="K3164" s="80" t="e">
        <v>#N/A</v>
      </c>
      <c r="L3164" s="80" t="e">
        <v>#N/A</v>
      </c>
      <c r="M3164" s="80" t="e">
        <v>#N/A</v>
      </c>
      <c r="N3164" s="80" t="e">
        <v>#N/A</v>
      </c>
      <c r="O3164" s="80" t="e">
        <v>#N/A</v>
      </c>
      <c r="P3164" s="80" t="e">
        <v>#N/A</v>
      </c>
      <c r="Q3164" s="80" t="e">
        <v>#N/A</v>
      </c>
      <c r="R3164" s="80" t="e">
        <v>#N/A</v>
      </c>
      <c r="S3164" s="80" t="e">
        <v>#N/A</v>
      </c>
      <c r="T3164" s="80" t="e">
        <v>#N/A</v>
      </c>
      <c r="U3164" s="7" t="e">
        <v>#N/A</v>
      </c>
      <c r="V3164" s="80" t="e">
        <v>#N/A</v>
      </c>
      <c r="W3164" s="18">
        <v>1</v>
      </c>
      <c r="X3164" s="18" t="e">
        <v>#N/A</v>
      </c>
      <c r="Y3164" s="7" t="e">
        <v>#N/A</v>
      </c>
      <c r="Z3164" s="7">
        <f t="shared" si="393"/>
        <v>1</v>
      </c>
      <c r="AA3164" s="7">
        <f t="shared" si="394"/>
        <v>1</v>
      </c>
      <c r="AB3164" s="7" t="b">
        <f t="shared" si="395"/>
        <v>0</v>
      </c>
      <c r="AC3164" s="7" t="b">
        <f t="shared" si="396"/>
        <v>1</v>
      </c>
      <c r="AD3164" s="7" t="b">
        <f t="shared" si="397"/>
        <v>0</v>
      </c>
      <c r="AE3164" s="7" t="b">
        <f t="shared" si="398"/>
        <v>1</v>
      </c>
      <c r="AF3164" s="7" t="b">
        <f t="shared" si="399"/>
        <v>0</v>
      </c>
      <c r="AH3164" t="b">
        <f>AND(Table252102[[#This Row],[Developmental toxicity]:[Reproductive toxicity]])</f>
        <v>0</v>
      </c>
    </row>
    <row r="3165" spans="1:34" x14ac:dyDescent="0.25">
      <c r="A3165" s="3">
        <f t="shared" si="392"/>
        <v>3164</v>
      </c>
      <c r="B3165" s="18">
        <v>547</v>
      </c>
      <c r="C3165" s="18" t="s">
        <v>1163</v>
      </c>
      <c r="D3165" s="18" t="s">
        <v>5365</v>
      </c>
      <c r="E3165" s="70" t="s">
        <v>4929</v>
      </c>
      <c r="F3165" s="18" t="s">
        <v>5835</v>
      </c>
      <c r="G3165" s="18" t="s">
        <v>1164</v>
      </c>
      <c r="H3165" s="18" t="s">
        <v>6268</v>
      </c>
      <c r="I3165" s="18" t="s">
        <v>6844</v>
      </c>
      <c r="J3165" s="18" t="s">
        <v>1430</v>
      </c>
      <c r="K3165" s="80" t="e">
        <v>#N/A</v>
      </c>
      <c r="L3165" s="80">
        <v>1</v>
      </c>
      <c r="M3165" s="80" t="e">
        <v>#N/A</v>
      </c>
      <c r="N3165" s="80" t="e">
        <v>#N/A</v>
      </c>
      <c r="O3165" s="80" t="e">
        <v>#N/A</v>
      </c>
      <c r="P3165" s="80" t="e">
        <v>#N/A</v>
      </c>
      <c r="Q3165" s="80" t="e">
        <v>#N/A</v>
      </c>
      <c r="R3165" s="80" t="e">
        <v>#N/A</v>
      </c>
      <c r="S3165" s="80" t="e">
        <v>#N/A</v>
      </c>
      <c r="T3165" s="80" t="e">
        <v>#N/A</v>
      </c>
      <c r="U3165" s="7" t="e">
        <v>#N/A</v>
      </c>
      <c r="V3165" s="80" t="e">
        <v>#N/A</v>
      </c>
      <c r="W3165" s="80" t="e">
        <v>#N/A</v>
      </c>
      <c r="X3165" s="80" t="e">
        <v>#N/A</v>
      </c>
      <c r="Y3165" s="7">
        <v>0</v>
      </c>
      <c r="Z3165" s="7">
        <f t="shared" si="393"/>
        <v>1</v>
      </c>
      <c r="AA3165" s="7">
        <f t="shared" si="394"/>
        <v>0</v>
      </c>
      <c r="AB3165" s="7" t="b">
        <f t="shared" si="395"/>
        <v>1</v>
      </c>
      <c r="AC3165" s="7" t="b">
        <f t="shared" si="396"/>
        <v>0</v>
      </c>
      <c r="AD3165" s="7" t="b">
        <f t="shared" si="397"/>
        <v>0</v>
      </c>
      <c r="AE3165" s="7" t="b">
        <f t="shared" si="398"/>
        <v>0</v>
      </c>
      <c r="AF3165" s="7" t="b">
        <f t="shared" si="399"/>
        <v>0</v>
      </c>
      <c r="AH3165" t="b">
        <f>AND(Table252102[[#This Row],[Developmental toxicity]:[Reproductive toxicity]])</f>
        <v>0</v>
      </c>
    </row>
    <row r="3166" spans="1:34" x14ac:dyDescent="0.25">
      <c r="A3166" s="3">
        <f t="shared" si="392"/>
        <v>3165</v>
      </c>
      <c r="B3166" s="18"/>
      <c r="C3166" s="17" t="s">
        <v>21250</v>
      </c>
      <c r="D3166" s="18" t="s">
        <v>20854</v>
      </c>
      <c r="E3166" s="83" t="s">
        <v>21052</v>
      </c>
      <c r="F3166" s="17" t="s">
        <v>21814</v>
      </c>
      <c r="G3166" s="17" t="s">
        <v>21815</v>
      </c>
      <c r="H3166" s="17" t="s">
        <v>21815</v>
      </c>
      <c r="I3166" s="17" t="s">
        <v>21816</v>
      </c>
      <c r="J3166" s="18"/>
      <c r="K3166" s="80" t="e">
        <v>#N/A</v>
      </c>
      <c r="L3166" s="80" t="e">
        <v>#N/A</v>
      </c>
      <c r="M3166" s="80" t="e">
        <v>#N/A</v>
      </c>
      <c r="N3166" s="80" t="e">
        <v>#N/A</v>
      </c>
      <c r="O3166" s="80" t="e">
        <v>#N/A</v>
      </c>
      <c r="P3166" s="80" t="e">
        <v>#N/A</v>
      </c>
      <c r="Q3166" s="80" t="e">
        <v>#N/A</v>
      </c>
      <c r="R3166" s="80" t="e">
        <v>#N/A</v>
      </c>
      <c r="S3166" s="80" t="e">
        <v>#N/A</v>
      </c>
      <c r="T3166" s="80" t="e">
        <v>#N/A</v>
      </c>
      <c r="U3166" s="7" t="e">
        <v>#N/A</v>
      </c>
      <c r="V3166" s="80" t="e">
        <v>#N/A</v>
      </c>
      <c r="W3166" s="80" t="e">
        <v>#N/A</v>
      </c>
      <c r="X3166" s="80" t="e">
        <v>#N/A</v>
      </c>
      <c r="Y3166" s="7">
        <v>1</v>
      </c>
      <c r="Z3166" s="7">
        <f t="shared" si="393"/>
        <v>1</v>
      </c>
      <c r="AA3166" s="7">
        <f t="shared" si="394"/>
        <v>1</v>
      </c>
      <c r="AB3166" s="7" t="b">
        <f t="shared" si="395"/>
        <v>1</v>
      </c>
      <c r="AC3166" s="7" t="b">
        <f t="shared" si="396"/>
        <v>0</v>
      </c>
      <c r="AD3166" s="7" t="b">
        <f t="shared" si="397"/>
        <v>0</v>
      </c>
      <c r="AE3166" s="7" t="b">
        <f t="shared" si="398"/>
        <v>0</v>
      </c>
      <c r="AF3166" s="7" t="b">
        <f t="shared" si="399"/>
        <v>0</v>
      </c>
      <c r="AH3166" t="b">
        <f>AND(Table252102[[#This Row],[Developmental toxicity]:[Reproductive toxicity]])</f>
        <v>0</v>
      </c>
    </row>
    <row r="3167" spans="1:34" x14ac:dyDescent="0.25">
      <c r="A3167" s="3">
        <f t="shared" si="392"/>
        <v>3166</v>
      </c>
      <c r="B3167" s="18"/>
      <c r="C3167" s="18" t="s">
        <v>12479</v>
      </c>
      <c r="D3167" s="18" t="s">
        <v>12478</v>
      </c>
      <c r="E3167" s="70" t="s">
        <v>16413</v>
      </c>
      <c r="F3167" s="18" t="s">
        <v>16414</v>
      </c>
      <c r="G3167" s="18" t="s">
        <v>12480</v>
      </c>
      <c r="H3167" s="18" t="s">
        <v>12480</v>
      </c>
      <c r="I3167" s="18" t="s">
        <v>16415</v>
      </c>
      <c r="J3167" s="18"/>
      <c r="K3167" s="80" t="e">
        <v>#N/A</v>
      </c>
      <c r="L3167" s="80" t="e">
        <v>#N/A</v>
      </c>
      <c r="M3167" s="80" t="e">
        <v>#N/A</v>
      </c>
      <c r="N3167" s="80" t="e">
        <v>#N/A</v>
      </c>
      <c r="O3167" s="80" t="e">
        <v>#N/A</v>
      </c>
      <c r="P3167" s="80" t="e">
        <v>#N/A</v>
      </c>
      <c r="Q3167" s="80" t="e">
        <v>#N/A</v>
      </c>
      <c r="R3167" s="80" t="e">
        <v>#N/A</v>
      </c>
      <c r="S3167" s="80" t="e">
        <v>#N/A</v>
      </c>
      <c r="T3167" s="80" t="e">
        <v>#N/A</v>
      </c>
      <c r="U3167" s="7" t="e">
        <v>#N/A</v>
      </c>
      <c r="V3167" s="80" t="e">
        <v>#N/A</v>
      </c>
      <c r="W3167" s="18">
        <v>0</v>
      </c>
      <c r="X3167" s="18" t="e">
        <v>#N/A</v>
      </c>
      <c r="Y3167" s="7" t="e">
        <v>#N/A</v>
      </c>
      <c r="Z3167" s="7">
        <f t="shared" si="393"/>
        <v>0</v>
      </c>
      <c r="AA3167" s="7">
        <f t="shared" si="394"/>
        <v>0</v>
      </c>
      <c r="AB3167" s="7" t="b">
        <f t="shared" si="395"/>
        <v>0</v>
      </c>
      <c r="AC3167" s="7" t="b">
        <f t="shared" si="396"/>
        <v>1</v>
      </c>
      <c r="AD3167" s="7" t="b">
        <f t="shared" si="397"/>
        <v>0</v>
      </c>
      <c r="AE3167" s="7" t="b">
        <f t="shared" si="398"/>
        <v>1</v>
      </c>
      <c r="AF3167" s="7" t="b">
        <f t="shared" si="399"/>
        <v>0</v>
      </c>
      <c r="AH3167" t="b">
        <f>AND(Table252102[[#This Row],[Developmental toxicity]:[Reproductive toxicity]])</f>
        <v>0</v>
      </c>
    </row>
    <row r="3168" spans="1:34" x14ac:dyDescent="0.25">
      <c r="A3168" s="3">
        <f t="shared" si="392"/>
        <v>3167</v>
      </c>
      <c r="B3168" s="18"/>
      <c r="C3168" s="18" t="s">
        <v>11662</v>
      </c>
      <c r="D3168" s="18" t="s">
        <v>11661</v>
      </c>
      <c r="E3168" s="70" t="s">
        <v>15077</v>
      </c>
      <c r="F3168" s="18" t="s">
        <v>15078</v>
      </c>
      <c r="G3168" s="18" t="s">
        <v>15079</v>
      </c>
      <c r="H3168" s="18" t="s">
        <v>15079</v>
      </c>
      <c r="I3168" s="18" t="s">
        <v>15080</v>
      </c>
      <c r="J3168" s="18"/>
      <c r="K3168" s="80" t="e">
        <v>#N/A</v>
      </c>
      <c r="L3168" s="80" t="e">
        <v>#N/A</v>
      </c>
      <c r="M3168" s="80" t="e">
        <v>#N/A</v>
      </c>
      <c r="N3168" s="80" t="e">
        <v>#N/A</v>
      </c>
      <c r="O3168" s="80" t="e">
        <v>#N/A</v>
      </c>
      <c r="P3168" s="80" t="e">
        <v>#N/A</v>
      </c>
      <c r="Q3168" s="80" t="e">
        <v>#N/A</v>
      </c>
      <c r="R3168" s="80" t="e">
        <v>#N/A</v>
      </c>
      <c r="S3168" s="80" t="e">
        <v>#N/A</v>
      </c>
      <c r="T3168" s="80" t="e">
        <v>#N/A</v>
      </c>
      <c r="U3168" s="7" t="e">
        <v>#N/A</v>
      </c>
      <c r="V3168" s="80" t="e">
        <v>#N/A</v>
      </c>
      <c r="W3168" s="18">
        <v>1</v>
      </c>
      <c r="X3168" s="18" t="e">
        <v>#N/A</v>
      </c>
      <c r="Y3168" s="7" t="e">
        <v>#N/A</v>
      </c>
      <c r="Z3168" s="7">
        <f t="shared" si="393"/>
        <v>1</v>
      </c>
      <c r="AA3168" s="7">
        <f t="shared" si="394"/>
        <v>1</v>
      </c>
      <c r="AB3168" s="7" t="b">
        <f t="shared" si="395"/>
        <v>0</v>
      </c>
      <c r="AC3168" s="7" t="b">
        <f t="shared" si="396"/>
        <v>1</v>
      </c>
      <c r="AD3168" s="7" t="b">
        <f t="shared" si="397"/>
        <v>0</v>
      </c>
      <c r="AE3168" s="7" t="b">
        <f t="shared" si="398"/>
        <v>1</v>
      </c>
      <c r="AF3168" s="7" t="b">
        <f t="shared" si="399"/>
        <v>0</v>
      </c>
      <c r="AH3168" t="b">
        <f>AND(Table252102[[#This Row],[Developmental toxicity]:[Reproductive toxicity]])</f>
        <v>0</v>
      </c>
    </row>
    <row r="3169" spans="1:34" x14ac:dyDescent="0.25">
      <c r="A3169" s="3">
        <f t="shared" si="392"/>
        <v>3168</v>
      </c>
      <c r="B3169" s="18" t="s">
        <v>1440</v>
      </c>
      <c r="C3169" s="74" t="s">
        <v>1454</v>
      </c>
      <c r="D3169" s="78" t="s">
        <v>1455</v>
      </c>
      <c r="E3169" s="79" t="s">
        <v>7010</v>
      </c>
      <c r="F3169" s="78" t="s">
        <v>1533</v>
      </c>
      <c r="G3169" s="78" t="s">
        <v>1456</v>
      </c>
      <c r="H3169" s="17" t="s">
        <v>1456</v>
      </c>
      <c r="I3169" s="17" t="s">
        <v>7100</v>
      </c>
      <c r="J3169" s="18" t="s">
        <v>1558</v>
      </c>
      <c r="K3169" s="80" t="e">
        <v>#N/A</v>
      </c>
      <c r="L3169" s="80" t="e">
        <v>#N/A</v>
      </c>
      <c r="M3169" s="74">
        <v>1</v>
      </c>
      <c r="N3169" s="80" t="e">
        <v>#N/A</v>
      </c>
      <c r="O3169" s="80" t="e">
        <v>#N/A</v>
      </c>
      <c r="P3169" s="74" t="e">
        <v>#N/A</v>
      </c>
      <c r="Q3169" s="74" t="e">
        <v>#N/A</v>
      </c>
      <c r="R3169" s="80" t="e">
        <v>#N/A</v>
      </c>
      <c r="S3169" s="74" t="e">
        <v>#N/A</v>
      </c>
      <c r="T3169" s="74" t="e">
        <v>#N/A</v>
      </c>
      <c r="U3169" s="7" t="e">
        <v>#N/A</v>
      </c>
      <c r="V3169" s="80" t="e">
        <v>#N/A</v>
      </c>
      <c r="W3169" s="74" t="e">
        <v>#N/A</v>
      </c>
      <c r="X3169" s="74" t="e">
        <v>#N/A</v>
      </c>
      <c r="Y3169" s="7" t="e">
        <v>#N/A</v>
      </c>
      <c r="Z3169" s="7">
        <f t="shared" si="393"/>
        <v>1</v>
      </c>
      <c r="AA3169" s="7">
        <f t="shared" si="394"/>
        <v>1</v>
      </c>
      <c r="AB3169" s="7" t="b">
        <f t="shared" si="395"/>
        <v>1</v>
      </c>
      <c r="AC3169" s="7" t="b">
        <f t="shared" si="396"/>
        <v>0</v>
      </c>
      <c r="AD3169" s="7" t="b">
        <f t="shared" si="397"/>
        <v>0</v>
      </c>
      <c r="AE3169" s="7" t="b">
        <f t="shared" si="398"/>
        <v>1</v>
      </c>
      <c r="AF3169" s="7" t="b">
        <f t="shared" si="399"/>
        <v>1</v>
      </c>
      <c r="AH3169" t="b">
        <f>AND(Table252102[[#This Row],[Developmental toxicity]:[Reproductive toxicity]])</f>
        <v>0</v>
      </c>
    </row>
    <row r="3170" spans="1:34" x14ac:dyDescent="0.25">
      <c r="A3170" s="3">
        <f t="shared" si="392"/>
        <v>3169</v>
      </c>
      <c r="B3170" s="18" t="s">
        <v>1440</v>
      </c>
      <c r="C3170" s="18" t="s">
        <v>2552</v>
      </c>
      <c r="D3170" s="18" t="s">
        <v>3505</v>
      </c>
      <c r="E3170" s="79" t="s">
        <v>7825</v>
      </c>
      <c r="F3170" s="17" t="s">
        <v>8664</v>
      </c>
      <c r="G3170" s="17" t="s">
        <v>10208</v>
      </c>
      <c r="H3170" s="17" t="s">
        <v>10208</v>
      </c>
      <c r="I3170" s="17" t="s">
        <v>10209</v>
      </c>
      <c r="J3170" s="18"/>
      <c r="K3170" s="80" t="e">
        <v>#N/A</v>
      </c>
      <c r="L3170" s="80" t="e">
        <v>#N/A</v>
      </c>
      <c r="M3170" s="80" t="e">
        <v>#N/A</v>
      </c>
      <c r="N3170" s="80" t="e">
        <v>#N/A</v>
      </c>
      <c r="O3170" s="80" t="e">
        <v>#N/A</v>
      </c>
      <c r="P3170" s="80" t="e">
        <v>#N/A</v>
      </c>
      <c r="Q3170" s="80" t="e">
        <v>#N/A</v>
      </c>
      <c r="R3170" s="80" t="e">
        <v>#N/A</v>
      </c>
      <c r="S3170" s="80" t="e">
        <v>#N/A</v>
      </c>
      <c r="T3170" s="80">
        <v>0</v>
      </c>
      <c r="U3170" s="7" t="e">
        <v>#N/A</v>
      </c>
      <c r="V3170" s="80" t="e">
        <v>#N/A</v>
      </c>
      <c r="W3170" s="80" t="e">
        <v>#N/A</v>
      </c>
      <c r="X3170" s="80" t="e">
        <v>#N/A</v>
      </c>
      <c r="Y3170" s="7" t="e">
        <v>#N/A</v>
      </c>
      <c r="Z3170" s="7">
        <f t="shared" si="393"/>
        <v>0</v>
      </c>
      <c r="AA3170" s="7">
        <f t="shared" si="394"/>
        <v>0</v>
      </c>
      <c r="AB3170" s="7" t="b">
        <f t="shared" si="395"/>
        <v>1</v>
      </c>
      <c r="AC3170" s="7" t="b">
        <f t="shared" si="396"/>
        <v>0</v>
      </c>
      <c r="AD3170" s="7" t="b">
        <f t="shared" si="397"/>
        <v>1</v>
      </c>
      <c r="AE3170" s="7" t="b">
        <f t="shared" si="398"/>
        <v>0</v>
      </c>
      <c r="AF3170" s="7" t="b">
        <f t="shared" si="399"/>
        <v>0</v>
      </c>
      <c r="AH3170" t="b">
        <f>AND(Table252102[[#This Row],[Developmental toxicity]:[Reproductive toxicity]])</f>
        <v>0</v>
      </c>
    </row>
    <row r="3171" spans="1:34" x14ac:dyDescent="0.25">
      <c r="A3171" s="3">
        <f t="shared" si="392"/>
        <v>3170</v>
      </c>
      <c r="B3171" s="18" t="s">
        <v>1440</v>
      </c>
      <c r="C3171" s="18" t="s">
        <v>2696</v>
      </c>
      <c r="D3171" s="18" t="s">
        <v>3658</v>
      </c>
      <c r="E3171" s="79" t="s">
        <v>7968</v>
      </c>
      <c r="F3171" s="17" t="s">
        <v>8804</v>
      </c>
      <c r="G3171" s="17" t="s">
        <v>10548</v>
      </c>
      <c r="H3171" s="17" t="s">
        <v>10548</v>
      </c>
      <c r="I3171" s="17" t="s">
        <v>10549</v>
      </c>
      <c r="J3171" s="18"/>
      <c r="K3171" s="80" t="e">
        <v>#N/A</v>
      </c>
      <c r="L3171" s="80" t="e">
        <v>#N/A</v>
      </c>
      <c r="M3171" s="80" t="e">
        <v>#N/A</v>
      </c>
      <c r="N3171" s="80" t="e">
        <v>#N/A</v>
      </c>
      <c r="O3171" s="80" t="e">
        <v>#N/A</v>
      </c>
      <c r="P3171" s="80" t="e">
        <v>#N/A</v>
      </c>
      <c r="Q3171" s="80" t="e">
        <v>#N/A</v>
      </c>
      <c r="R3171" s="80" t="e">
        <v>#N/A</v>
      </c>
      <c r="S3171" s="80" t="e">
        <v>#N/A</v>
      </c>
      <c r="T3171" s="80">
        <v>0</v>
      </c>
      <c r="U3171" s="7" t="e">
        <v>#N/A</v>
      </c>
      <c r="V3171" s="80" t="e">
        <v>#N/A</v>
      </c>
      <c r="W3171" s="80" t="e">
        <v>#N/A</v>
      </c>
      <c r="X3171" s="80" t="e">
        <v>#N/A</v>
      </c>
      <c r="Y3171" s="7" t="e">
        <v>#N/A</v>
      </c>
      <c r="Z3171" s="7">
        <f t="shared" si="393"/>
        <v>0</v>
      </c>
      <c r="AA3171" s="7">
        <f t="shared" si="394"/>
        <v>0</v>
      </c>
      <c r="AB3171" s="7" t="b">
        <f t="shared" si="395"/>
        <v>1</v>
      </c>
      <c r="AC3171" s="7" t="b">
        <f t="shared" si="396"/>
        <v>0</v>
      </c>
      <c r="AD3171" s="7" t="b">
        <f t="shared" si="397"/>
        <v>1</v>
      </c>
      <c r="AE3171" s="7" t="b">
        <f t="shared" si="398"/>
        <v>0</v>
      </c>
      <c r="AF3171" s="7" t="b">
        <f t="shared" si="399"/>
        <v>0</v>
      </c>
      <c r="AH3171" t="b">
        <f>AND(Table252102[[#This Row],[Developmental toxicity]:[Reproductive toxicity]])</f>
        <v>0</v>
      </c>
    </row>
    <row r="3172" spans="1:34" x14ac:dyDescent="0.25">
      <c r="A3172" s="3">
        <f t="shared" si="392"/>
        <v>3171</v>
      </c>
      <c r="B3172" s="18"/>
      <c r="C3172" s="18" t="s">
        <v>11283</v>
      </c>
      <c r="D3172" s="18" t="s">
        <v>11282</v>
      </c>
      <c r="E3172" s="70" t="s">
        <v>14382</v>
      </c>
      <c r="F3172" s="18" t="s">
        <v>14383</v>
      </c>
      <c r="G3172" s="18" t="s">
        <v>14384</v>
      </c>
      <c r="H3172" s="18" t="s">
        <v>14385</v>
      </c>
      <c r="I3172" s="18" t="s">
        <v>14386</v>
      </c>
      <c r="J3172" s="18"/>
      <c r="K3172" s="80" t="e">
        <v>#N/A</v>
      </c>
      <c r="L3172" s="80" t="e">
        <v>#N/A</v>
      </c>
      <c r="M3172" s="80" t="e">
        <v>#N/A</v>
      </c>
      <c r="N3172" s="80" t="e">
        <v>#N/A</v>
      </c>
      <c r="O3172" s="80" t="e">
        <v>#N/A</v>
      </c>
      <c r="P3172" s="80" t="e">
        <v>#N/A</v>
      </c>
      <c r="Q3172" s="80" t="e">
        <v>#N/A</v>
      </c>
      <c r="R3172" s="80" t="e">
        <v>#N/A</v>
      </c>
      <c r="S3172" s="80" t="e">
        <v>#N/A</v>
      </c>
      <c r="T3172" s="80" t="e">
        <v>#N/A</v>
      </c>
      <c r="U3172" s="7" t="e">
        <v>#N/A</v>
      </c>
      <c r="V3172" s="80" t="e">
        <v>#N/A</v>
      </c>
      <c r="W3172" s="18">
        <v>1</v>
      </c>
      <c r="X3172" s="18" t="e">
        <v>#N/A</v>
      </c>
      <c r="Y3172" s="7" t="e">
        <v>#N/A</v>
      </c>
      <c r="Z3172" s="7">
        <f t="shared" si="393"/>
        <v>1</v>
      </c>
      <c r="AA3172" s="7">
        <f t="shared" si="394"/>
        <v>1</v>
      </c>
      <c r="AB3172" s="7" t="b">
        <f t="shared" si="395"/>
        <v>0</v>
      </c>
      <c r="AC3172" s="7" t="b">
        <f t="shared" si="396"/>
        <v>1</v>
      </c>
      <c r="AD3172" s="7" t="b">
        <f t="shared" si="397"/>
        <v>0</v>
      </c>
      <c r="AE3172" s="7" t="b">
        <f t="shared" si="398"/>
        <v>1</v>
      </c>
      <c r="AF3172" s="7" t="b">
        <f t="shared" si="399"/>
        <v>0</v>
      </c>
      <c r="AH3172" t="b">
        <f>AND(Table252102[[#This Row],[Developmental toxicity]:[Reproductive toxicity]])</f>
        <v>0</v>
      </c>
    </row>
    <row r="3173" spans="1:34" x14ac:dyDescent="0.25">
      <c r="A3173" s="3">
        <f t="shared" si="392"/>
        <v>3172</v>
      </c>
      <c r="B3173" s="18"/>
      <c r="C3173" s="18" t="s">
        <v>10792</v>
      </c>
      <c r="D3173" s="18" t="s">
        <v>10791</v>
      </c>
      <c r="E3173" s="70" t="s">
        <v>13466</v>
      </c>
      <c r="F3173" s="18" t="s">
        <v>13467</v>
      </c>
      <c r="G3173" s="18" t="s">
        <v>13468</v>
      </c>
      <c r="H3173" s="18" t="s">
        <v>13469</v>
      </c>
      <c r="I3173" s="18" t="s">
        <v>13470</v>
      </c>
      <c r="J3173" s="18"/>
      <c r="K3173" s="80" t="e">
        <v>#N/A</v>
      </c>
      <c r="L3173" s="80" t="e">
        <v>#N/A</v>
      </c>
      <c r="M3173" s="80" t="e">
        <v>#N/A</v>
      </c>
      <c r="N3173" s="80" t="e">
        <v>#N/A</v>
      </c>
      <c r="O3173" s="80" t="e">
        <v>#N/A</v>
      </c>
      <c r="P3173" s="80" t="e">
        <v>#N/A</v>
      </c>
      <c r="Q3173" s="80" t="e">
        <v>#N/A</v>
      </c>
      <c r="R3173" s="80" t="e">
        <v>#N/A</v>
      </c>
      <c r="S3173" s="80" t="e">
        <v>#N/A</v>
      </c>
      <c r="T3173" s="80" t="e">
        <v>#N/A</v>
      </c>
      <c r="U3173" s="7" t="e">
        <v>#N/A</v>
      </c>
      <c r="V3173" s="80" t="e">
        <v>#N/A</v>
      </c>
      <c r="W3173" s="18">
        <v>1</v>
      </c>
      <c r="X3173" s="18" t="e">
        <v>#N/A</v>
      </c>
      <c r="Y3173" s="7" t="e">
        <v>#N/A</v>
      </c>
      <c r="Z3173" s="7">
        <f t="shared" si="393"/>
        <v>1</v>
      </c>
      <c r="AA3173" s="7">
        <f t="shared" si="394"/>
        <v>1</v>
      </c>
      <c r="AB3173" s="7" t="b">
        <f t="shared" si="395"/>
        <v>0</v>
      </c>
      <c r="AC3173" s="7" t="b">
        <f t="shared" si="396"/>
        <v>1</v>
      </c>
      <c r="AD3173" s="7" t="b">
        <f t="shared" si="397"/>
        <v>0</v>
      </c>
      <c r="AE3173" s="7" t="b">
        <f t="shared" si="398"/>
        <v>1</v>
      </c>
      <c r="AF3173" s="7" t="b">
        <f t="shared" si="399"/>
        <v>0</v>
      </c>
      <c r="AH3173" t="b">
        <f>AND(Table252102[[#This Row],[Developmental toxicity]:[Reproductive toxicity]])</f>
        <v>0</v>
      </c>
    </row>
    <row r="3174" spans="1:34" x14ac:dyDescent="0.25">
      <c r="A3174" s="3">
        <f t="shared" si="392"/>
        <v>3173</v>
      </c>
      <c r="B3174" s="18"/>
      <c r="C3174" s="18" t="s">
        <v>11786</v>
      </c>
      <c r="D3174" s="18" t="s">
        <v>17877</v>
      </c>
      <c r="E3174" s="70" t="s">
        <v>18131</v>
      </c>
      <c r="F3174" s="18" t="s">
        <v>18049</v>
      </c>
      <c r="G3174" s="18" t="s">
        <v>18286</v>
      </c>
      <c r="H3174" s="18" t="s">
        <v>18287</v>
      </c>
      <c r="I3174" s="18" t="s">
        <v>18288</v>
      </c>
      <c r="J3174" s="18"/>
      <c r="K3174" s="80" t="e">
        <v>#N/A</v>
      </c>
      <c r="L3174" s="80" t="e">
        <v>#N/A</v>
      </c>
      <c r="M3174" s="80" t="e">
        <v>#N/A</v>
      </c>
      <c r="N3174" s="80" t="e">
        <v>#N/A</v>
      </c>
      <c r="O3174" s="80" t="e">
        <v>#N/A</v>
      </c>
      <c r="P3174" s="80" t="e">
        <v>#N/A</v>
      </c>
      <c r="Q3174" s="80" t="e">
        <v>#N/A</v>
      </c>
      <c r="R3174" s="80" t="e">
        <v>#N/A</v>
      </c>
      <c r="S3174" s="80" t="e">
        <v>#N/A</v>
      </c>
      <c r="T3174" s="80" t="e">
        <v>#N/A</v>
      </c>
      <c r="U3174" s="7" t="e">
        <v>#N/A</v>
      </c>
      <c r="V3174" s="80" t="e">
        <v>#N/A</v>
      </c>
      <c r="W3174" s="18">
        <v>1</v>
      </c>
      <c r="X3174" s="18" t="e">
        <v>#N/A</v>
      </c>
      <c r="Y3174" s="7" t="e">
        <v>#N/A</v>
      </c>
      <c r="Z3174" s="7">
        <f t="shared" si="393"/>
        <v>1</v>
      </c>
      <c r="AA3174" s="7">
        <f t="shared" si="394"/>
        <v>1</v>
      </c>
      <c r="AB3174" s="7" t="b">
        <f t="shared" si="395"/>
        <v>0</v>
      </c>
      <c r="AC3174" s="7" t="b">
        <f t="shared" si="396"/>
        <v>1</v>
      </c>
      <c r="AD3174" s="7" t="b">
        <f t="shared" si="397"/>
        <v>0</v>
      </c>
      <c r="AE3174" s="7" t="b">
        <f t="shared" si="398"/>
        <v>1</v>
      </c>
      <c r="AF3174" s="7" t="b">
        <f t="shared" si="399"/>
        <v>0</v>
      </c>
      <c r="AH3174" t="b">
        <f>AND(Table252102[[#This Row],[Developmental toxicity]:[Reproductive toxicity]])</f>
        <v>0</v>
      </c>
    </row>
    <row r="3175" spans="1:34" x14ac:dyDescent="0.25">
      <c r="A3175" s="3">
        <f t="shared" si="392"/>
        <v>3174</v>
      </c>
      <c r="B3175" s="18">
        <v>32</v>
      </c>
      <c r="C3175" s="18" t="s">
        <v>355</v>
      </c>
      <c r="D3175" s="17" t="s">
        <v>5070</v>
      </c>
      <c r="E3175" s="79" t="s">
        <v>4557</v>
      </c>
      <c r="F3175" s="17" t="s">
        <v>5485</v>
      </c>
      <c r="G3175" s="18" t="s">
        <v>356</v>
      </c>
      <c r="H3175" s="17" t="s">
        <v>5978</v>
      </c>
      <c r="I3175" s="17" t="s">
        <v>6374</v>
      </c>
      <c r="J3175" s="18" t="s">
        <v>1431</v>
      </c>
      <c r="K3175" s="80" t="e">
        <v>#N/A</v>
      </c>
      <c r="L3175" s="80">
        <v>1</v>
      </c>
      <c r="M3175" s="80" t="e">
        <v>#N/A</v>
      </c>
      <c r="N3175" s="80" t="e">
        <v>#N/A</v>
      </c>
      <c r="O3175" s="80" t="e">
        <v>#N/A</v>
      </c>
      <c r="P3175" s="18" t="e">
        <v>#N/A</v>
      </c>
      <c r="Q3175" s="18" t="e">
        <v>#N/A</v>
      </c>
      <c r="R3175" s="80" t="e">
        <v>#N/A</v>
      </c>
      <c r="S3175" s="18" t="e">
        <v>#N/A</v>
      </c>
      <c r="T3175" s="18" t="e">
        <v>#N/A</v>
      </c>
      <c r="U3175" s="7" t="e">
        <v>#N/A</v>
      </c>
      <c r="V3175" s="80" t="e">
        <v>#N/A</v>
      </c>
      <c r="W3175" s="18" t="e">
        <v>#N/A</v>
      </c>
      <c r="X3175" s="18" t="e">
        <v>#N/A</v>
      </c>
      <c r="Y3175" s="7" t="e">
        <v>#N/A</v>
      </c>
      <c r="Z3175" s="7">
        <f t="shared" si="393"/>
        <v>1</v>
      </c>
      <c r="AA3175" s="7">
        <f t="shared" si="394"/>
        <v>1</v>
      </c>
      <c r="AB3175" s="7" t="b">
        <f t="shared" si="395"/>
        <v>0</v>
      </c>
      <c r="AC3175" s="7" t="b">
        <f t="shared" si="396"/>
        <v>0</v>
      </c>
      <c r="AD3175" s="7" t="b">
        <f t="shared" si="397"/>
        <v>0</v>
      </c>
      <c r="AE3175" s="7" t="b">
        <f t="shared" si="398"/>
        <v>0</v>
      </c>
      <c r="AF3175" s="7" t="b">
        <f t="shared" si="399"/>
        <v>0</v>
      </c>
      <c r="AH3175" t="b">
        <f>AND(Table252102[[#This Row],[Developmental toxicity]:[Reproductive toxicity]])</f>
        <v>0</v>
      </c>
    </row>
    <row r="3176" spans="1:34" x14ac:dyDescent="0.25">
      <c r="A3176" s="3">
        <f t="shared" si="392"/>
        <v>3175</v>
      </c>
      <c r="B3176" s="18"/>
      <c r="C3176" s="18" t="s">
        <v>20473</v>
      </c>
      <c r="D3176" s="18" t="s">
        <v>19145</v>
      </c>
      <c r="E3176" s="70" t="s">
        <v>20228</v>
      </c>
      <c r="F3176" s="18" t="s">
        <v>19475</v>
      </c>
      <c r="G3176" s="18" t="s">
        <v>19476</v>
      </c>
      <c r="H3176" s="18" t="s">
        <v>19476</v>
      </c>
      <c r="I3176" s="18" t="s">
        <v>19477</v>
      </c>
      <c r="J3176" s="18" t="s">
        <v>20</v>
      </c>
      <c r="K3176" s="80" t="e">
        <v>#N/A</v>
      </c>
      <c r="L3176" s="80" t="e">
        <v>#N/A</v>
      </c>
      <c r="M3176" s="80" t="e">
        <v>#N/A</v>
      </c>
      <c r="N3176" s="80" t="e">
        <v>#N/A</v>
      </c>
      <c r="O3176" s="80" t="e">
        <v>#N/A</v>
      </c>
      <c r="P3176" s="80" t="e">
        <v>#N/A</v>
      </c>
      <c r="Q3176" s="80" t="e">
        <v>#N/A</v>
      </c>
      <c r="R3176" s="80" t="e">
        <v>#N/A</v>
      </c>
      <c r="S3176" s="80" t="e">
        <v>#N/A</v>
      </c>
      <c r="T3176" s="80" t="e">
        <v>#N/A</v>
      </c>
      <c r="U3176" s="7" t="e">
        <v>#N/A</v>
      </c>
      <c r="V3176" s="80" t="e">
        <v>#N/A</v>
      </c>
      <c r="W3176" s="80" t="e">
        <v>#N/A</v>
      </c>
      <c r="X3176" s="80">
        <v>0</v>
      </c>
      <c r="Y3176" s="7" t="e">
        <v>#N/A</v>
      </c>
      <c r="Z3176" s="7">
        <f t="shared" si="393"/>
        <v>0</v>
      </c>
      <c r="AA3176" s="7">
        <f t="shared" si="394"/>
        <v>0</v>
      </c>
      <c r="AB3176" s="7" t="b">
        <f t="shared" si="395"/>
        <v>1</v>
      </c>
      <c r="AC3176" s="7" t="b">
        <f t="shared" si="396"/>
        <v>0</v>
      </c>
      <c r="AD3176" s="7" t="b">
        <f t="shared" si="397"/>
        <v>0</v>
      </c>
      <c r="AE3176" s="7" t="b">
        <f t="shared" si="398"/>
        <v>0</v>
      </c>
      <c r="AF3176" s="7" t="b">
        <f t="shared" si="399"/>
        <v>0</v>
      </c>
      <c r="AH3176" t="b">
        <f>AND(Table252102[[#This Row],[Developmental toxicity]:[Reproductive toxicity]])</f>
        <v>0</v>
      </c>
    </row>
    <row r="3177" spans="1:34" x14ac:dyDescent="0.25">
      <c r="A3177" s="3">
        <f t="shared" si="392"/>
        <v>3176</v>
      </c>
      <c r="B3177" s="18"/>
      <c r="C3177" s="18" t="s">
        <v>13016</v>
      </c>
      <c r="D3177" s="18" t="s">
        <v>13015</v>
      </c>
      <c r="E3177" s="70" t="s">
        <v>17203</v>
      </c>
      <c r="F3177" s="18" t="s">
        <v>17204</v>
      </c>
      <c r="G3177" s="18" t="s">
        <v>17205</v>
      </c>
      <c r="H3177" s="18" t="s">
        <v>17205</v>
      </c>
      <c r="I3177" s="18" t="s">
        <v>17206</v>
      </c>
      <c r="J3177" s="18"/>
      <c r="K3177" s="80" t="e">
        <v>#N/A</v>
      </c>
      <c r="L3177" s="80" t="e">
        <v>#N/A</v>
      </c>
      <c r="M3177" s="80" t="e">
        <v>#N/A</v>
      </c>
      <c r="N3177" s="80" t="e">
        <v>#N/A</v>
      </c>
      <c r="O3177" s="80" t="e">
        <v>#N/A</v>
      </c>
      <c r="P3177" s="80" t="e">
        <v>#N/A</v>
      </c>
      <c r="Q3177" s="80" t="e">
        <v>#N/A</v>
      </c>
      <c r="R3177" s="80" t="e">
        <v>#N/A</v>
      </c>
      <c r="S3177" s="80" t="e">
        <v>#N/A</v>
      </c>
      <c r="T3177" s="80" t="e">
        <v>#N/A</v>
      </c>
      <c r="U3177" s="7" t="e">
        <v>#N/A</v>
      </c>
      <c r="V3177" s="80" t="e">
        <v>#N/A</v>
      </c>
      <c r="W3177" s="18">
        <v>0</v>
      </c>
      <c r="X3177" s="18" t="e">
        <v>#N/A</v>
      </c>
      <c r="Y3177" s="7" t="e">
        <v>#N/A</v>
      </c>
      <c r="Z3177" s="7">
        <f t="shared" si="393"/>
        <v>0</v>
      </c>
      <c r="AA3177" s="7">
        <f t="shared" si="394"/>
        <v>0</v>
      </c>
      <c r="AB3177" s="7" t="b">
        <f t="shared" si="395"/>
        <v>0</v>
      </c>
      <c r="AC3177" s="7" t="b">
        <f t="shared" si="396"/>
        <v>1</v>
      </c>
      <c r="AD3177" s="7" t="b">
        <f t="shared" si="397"/>
        <v>0</v>
      </c>
      <c r="AE3177" s="7" t="b">
        <f t="shared" si="398"/>
        <v>1</v>
      </c>
      <c r="AF3177" s="7" t="b">
        <f t="shared" si="399"/>
        <v>0</v>
      </c>
      <c r="AH3177" t="b">
        <f>AND(Table252102[[#This Row],[Developmental toxicity]:[Reproductive toxicity]])</f>
        <v>0</v>
      </c>
    </row>
    <row r="3178" spans="1:34" x14ac:dyDescent="0.25">
      <c r="A3178" s="3">
        <f t="shared" si="392"/>
        <v>3177</v>
      </c>
      <c r="B3178" s="18">
        <v>64</v>
      </c>
      <c r="C3178" s="18" t="s">
        <v>406</v>
      </c>
      <c r="D3178" s="18" t="s">
        <v>5085</v>
      </c>
      <c r="E3178" s="70" t="s">
        <v>4583</v>
      </c>
      <c r="F3178" s="18" t="s">
        <v>5509</v>
      </c>
      <c r="G3178" s="18" t="s">
        <v>407</v>
      </c>
      <c r="H3178" s="18" t="s">
        <v>6002</v>
      </c>
      <c r="I3178" s="18" t="s">
        <v>6400</v>
      </c>
      <c r="J3178" s="18" t="s">
        <v>1434</v>
      </c>
      <c r="K3178" s="80" t="e">
        <v>#N/A</v>
      </c>
      <c r="L3178" s="80">
        <v>0</v>
      </c>
      <c r="M3178" s="80" t="e">
        <v>#N/A</v>
      </c>
      <c r="N3178" s="80" t="e">
        <v>#N/A</v>
      </c>
      <c r="O3178" s="80" t="e">
        <v>#N/A</v>
      </c>
      <c r="P3178" s="80" t="e">
        <v>#N/A</v>
      </c>
      <c r="Q3178" s="80" t="e">
        <v>#N/A</v>
      </c>
      <c r="R3178" s="80" t="e">
        <v>#N/A</v>
      </c>
      <c r="S3178" s="80" t="e">
        <v>#N/A</v>
      </c>
      <c r="T3178" s="80" t="e">
        <v>#N/A</v>
      </c>
      <c r="U3178" s="7" t="e">
        <v>#N/A</v>
      </c>
      <c r="V3178" s="80" t="e">
        <v>#N/A</v>
      </c>
      <c r="W3178" s="80">
        <v>1</v>
      </c>
      <c r="X3178" s="80" t="e">
        <v>#N/A</v>
      </c>
      <c r="Y3178" s="7">
        <v>0</v>
      </c>
      <c r="Z3178" s="7">
        <f t="shared" si="393"/>
        <v>1</v>
      </c>
      <c r="AA3178" s="7">
        <f t="shared" si="394"/>
        <v>0</v>
      </c>
      <c r="AB3178" s="7" t="b">
        <f t="shared" si="395"/>
        <v>1</v>
      </c>
      <c r="AC3178" s="7" t="b">
        <f t="shared" si="396"/>
        <v>1</v>
      </c>
      <c r="AD3178" s="7" t="b">
        <f t="shared" si="397"/>
        <v>0</v>
      </c>
      <c r="AE3178" s="7" t="b">
        <f t="shared" si="398"/>
        <v>1</v>
      </c>
      <c r="AF3178" s="7" t="b">
        <f t="shared" si="399"/>
        <v>0</v>
      </c>
      <c r="AH3178" t="b">
        <f>AND(Table252102[[#This Row],[Developmental toxicity]:[Reproductive toxicity]])</f>
        <v>1</v>
      </c>
    </row>
    <row r="3179" spans="1:34" x14ac:dyDescent="0.25">
      <c r="A3179" s="3">
        <f t="shared" si="392"/>
        <v>3178</v>
      </c>
      <c r="B3179" s="18">
        <v>484</v>
      </c>
      <c r="C3179" s="18" t="s">
        <v>1050</v>
      </c>
      <c r="D3179" s="18" t="s">
        <v>3193</v>
      </c>
      <c r="E3179" s="70" t="s">
        <v>4877</v>
      </c>
      <c r="F3179" s="18" t="s">
        <v>5783</v>
      </c>
      <c r="G3179" s="18" t="s">
        <v>1051</v>
      </c>
      <c r="H3179" s="18" t="s">
        <v>6220</v>
      </c>
      <c r="I3179" s="18" t="s">
        <v>6791</v>
      </c>
      <c r="J3179" s="18" t="s">
        <v>1431</v>
      </c>
      <c r="K3179" s="80" t="e">
        <v>#N/A</v>
      </c>
      <c r="L3179" s="80">
        <v>1</v>
      </c>
      <c r="M3179" s="80" t="e">
        <v>#N/A</v>
      </c>
      <c r="N3179" s="80" t="e">
        <v>#N/A</v>
      </c>
      <c r="O3179" s="80" t="e">
        <v>#N/A</v>
      </c>
      <c r="P3179" s="80" t="e">
        <v>#N/A</v>
      </c>
      <c r="Q3179" s="80" t="e">
        <v>#N/A</v>
      </c>
      <c r="R3179" s="80" t="e">
        <v>#N/A</v>
      </c>
      <c r="S3179" s="80" t="e">
        <v>#N/A</v>
      </c>
      <c r="T3179" s="80">
        <v>0</v>
      </c>
      <c r="U3179" s="7" t="e">
        <v>#N/A</v>
      </c>
      <c r="V3179" s="80" t="e">
        <v>#N/A</v>
      </c>
      <c r="W3179" s="80" t="e">
        <v>#N/A</v>
      </c>
      <c r="X3179" s="80" t="e">
        <v>#N/A</v>
      </c>
      <c r="Y3179" s="7">
        <v>0</v>
      </c>
      <c r="Z3179" s="7">
        <f t="shared" si="393"/>
        <v>1</v>
      </c>
      <c r="AA3179" s="7">
        <f t="shared" si="394"/>
        <v>0</v>
      </c>
      <c r="AB3179" s="7" t="b">
        <f t="shared" si="395"/>
        <v>1</v>
      </c>
      <c r="AC3179" s="7" t="b">
        <f t="shared" si="396"/>
        <v>0</v>
      </c>
      <c r="AD3179" s="7" t="b">
        <f t="shared" si="397"/>
        <v>1</v>
      </c>
      <c r="AE3179" s="7" t="b">
        <f t="shared" si="398"/>
        <v>0</v>
      </c>
      <c r="AF3179" s="7" t="b">
        <f t="shared" si="399"/>
        <v>0</v>
      </c>
      <c r="AH3179" t="b">
        <f>AND(Table252102[[#This Row],[Developmental toxicity]:[Reproductive toxicity]])</f>
        <v>0</v>
      </c>
    </row>
    <row r="3180" spans="1:34" x14ac:dyDescent="0.25">
      <c r="A3180" s="3">
        <f t="shared" si="392"/>
        <v>3179</v>
      </c>
      <c r="B3180" s="18"/>
      <c r="C3180" s="18" t="s">
        <v>13009</v>
      </c>
      <c r="D3180" s="18" t="s">
        <v>13008</v>
      </c>
      <c r="E3180" s="70" t="s">
        <v>17192</v>
      </c>
      <c r="F3180" s="18" t="s">
        <v>17193</v>
      </c>
      <c r="G3180" s="18" t="s">
        <v>17194</v>
      </c>
      <c r="H3180" s="18" t="s">
        <v>17194</v>
      </c>
      <c r="I3180" s="18" t="s">
        <v>17195</v>
      </c>
      <c r="J3180" s="18"/>
      <c r="K3180" s="80" t="e">
        <v>#N/A</v>
      </c>
      <c r="L3180" s="80" t="e">
        <v>#N/A</v>
      </c>
      <c r="M3180" s="80" t="e">
        <v>#N/A</v>
      </c>
      <c r="N3180" s="80" t="e">
        <v>#N/A</v>
      </c>
      <c r="O3180" s="80" t="e">
        <v>#N/A</v>
      </c>
      <c r="P3180" s="80" t="e">
        <v>#N/A</v>
      </c>
      <c r="Q3180" s="80" t="e">
        <v>#N/A</v>
      </c>
      <c r="R3180" s="80" t="e">
        <v>#N/A</v>
      </c>
      <c r="S3180" s="80" t="e">
        <v>#N/A</v>
      </c>
      <c r="T3180" s="80" t="e">
        <v>#N/A</v>
      </c>
      <c r="U3180" s="7" t="e">
        <v>#N/A</v>
      </c>
      <c r="V3180" s="80" t="e">
        <v>#N/A</v>
      </c>
      <c r="W3180" s="18">
        <v>0</v>
      </c>
      <c r="X3180" s="18" t="e">
        <v>#N/A</v>
      </c>
      <c r="Y3180" s="7" t="e">
        <v>#N/A</v>
      </c>
      <c r="Z3180" s="7">
        <f t="shared" si="393"/>
        <v>0</v>
      </c>
      <c r="AA3180" s="7">
        <f t="shared" si="394"/>
        <v>0</v>
      </c>
      <c r="AB3180" s="7" t="b">
        <f t="shared" si="395"/>
        <v>0</v>
      </c>
      <c r="AC3180" s="7" t="b">
        <f t="shared" si="396"/>
        <v>1</v>
      </c>
      <c r="AD3180" s="7" t="b">
        <f t="shared" si="397"/>
        <v>0</v>
      </c>
      <c r="AE3180" s="7" t="b">
        <f t="shared" si="398"/>
        <v>1</v>
      </c>
      <c r="AF3180" s="7" t="b">
        <f t="shared" si="399"/>
        <v>0</v>
      </c>
      <c r="AH3180" t="b">
        <f>AND(Table252102[[#This Row],[Developmental toxicity]:[Reproductive toxicity]])</f>
        <v>0</v>
      </c>
    </row>
    <row r="3181" spans="1:34" x14ac:dyDescent="0.25">
      <c r="A3181" s="3">
        <f t="shared" si="392"/>
        <v>3180</v>
      </c>
      <c r="B3181" s="18"/>
      <c r="C3181" s="18" t="s">
        <v>20613</v>
      </c>
      <c r="D3181" s="18" t="s">
        <v>19287</v>
      </c>
      <c r="E3181" s="70" t="s">
        <v>20368</v>
      </c>
      <c r="F3181" s="18" t="s">
        <v>19960</v>
      </c>
      <c r="G3181" s="18" t="s">
        <v>19961</v>
      </c>
      <c r="H3181" s="18" t="s">
        <v>19961</v>
      </c>
      <c r="I3181" s="18" t="s">
        <v>19962</v>
      </c>
      <c r="J3181" s="18" t="s">
        <v>20</v>
      </c>
      <c r="K3181" s="80" t="e">
        <v>#N/A</v>
      </c>
      <c r="L3181" s="80" t="e">
        <v>#N/A</v>
      </c>
      <c r="M3181" s="80" t="e">
        <v>#N/A</v>
      </c>
      <c r="N3181" s="80" t="e">
        <v>#N/A</v>
      </c>
      <c r="O3181" s="80" t="e">
        <v>#N/A</v>
      </c>
      <c r="P3181" s="80" t="e">
        <v>#N/A</v>
      </c>
      <c r="Q3181" s="80" t="e">
        <v>#N/A</v>
      </c>
      <c r="R3181" s="80" t="e">
        <v>#N/A</v>
      </c>
      <c r="S3181" s="80" t="e">
        <v>#N/A</v>
      </c>
      <c r="T3181" s="80" t="e">
        <v>#N/A</v>
      </c>
      <c r="U3181" s="7" t="e">
        <v>#N/A</v>
      </c>
      <c r="V3181" s="80" t="e">
        <v>#N/A</v>
      </c>
      <c r="W3181" s="80" t="e">
        <v>#N/A</v>
      </c>
      <c r="X3181" s="80">
        <v>1</v>
      </c>
      <c r="Y3181" s="7" t="e">
        <v>#N/A</v>
      </c>
      <c r="Z3181" s="7">
        <f t="shared" si="393"/>
        <v>1</v>
      </c>
      <c r="AA3181" s="7">
        <f t="shared" si="394"/>
        <v>1</v>
      </c>
      <c r="AB3181" s="7" t="b">
        <f t="shared" si="395"/>
        <v>1</v>
      </c>
      <c r="AC3181" s="7" t="b">
        <f t="shared" si="396"/>
        <v>0</v>
      </c>
      <c r="AD3181" s="7" t="b">
        <f t="shared" si="397"/>
        <v>0</v>
      </c>
      <c r="AE3181" s="7" t="b">
        <f t="shared" si="398"/>
        <v>0</v>
      </c>
      <c r="AF3181" s="7" t="b">
        <f t="shared" si="399"/>
        <v>0</v>
      </c>
      <c r="AH3181" t="b">
        <f>AND(Table252102[[#This Row],[Developmental toxicity]:[Reproductive toxicity]])</f>
        <v>0</v>
      </c>
    </row>
    <row r="3182" spans="1:34" x14ac:dyDescent="0.25">
      <c r="A3182" s="3">
        <f t="shared" si="392"/>
        <v>3181</v>
      </c>
      <c r="B3182" s="18"/>
      <c r="C3182" s="18" t="s">
        <v>11030</v>
      </c>
      <c r="D3182" s="18" t="s">
        <v>11029</v>
      </c>
      <c r="E3182" s="70" t="s">
        <v>13909</v>
      </c>
      <c r="F3182" s="18" t="s">
        <v>13910</v>
      </c>
      <c r="G3182" s="18" t="s">
        <v>13911</v>
      </c>
      <c r="H3182" s="18" t="s">
        <v>13911</v>
      </c>
      <c r="I3182" s="18" t="s">
        <v>13912</v>
      </c>
      <c r="J3182" s="18"/>
      <c r="K3182" s="80" t="e">
        <v>#N/A</v>
      </c>
      <c r="L3182" s="80" t="e">
        <v>#N/A</v>
      </c>
      <c r="M3182" s="80" t="e">
        <v>#N/A</v>
      </c>
      <c r="N3182" s="80" t="e">
        <v>#N/A</v>
      </c>
      <c r="O3182" s="80" t="e">
        <v>#N/A</v>
      </c>
      <c r="P3182" s="80" t="e">
        <v>#N/A</v>
      </c>
      <c r="Q3182" s="80" t="e">
        <v>#N/A</v>
      </c>
      <c r="R3182" s="80" t="e">
        <v>#N/A</v>
      </c>
      <c r="S3182" s="80" t="e">
        <v>#N/A</v>
      </c>
      <c r="T3182" s="80" t="e">
        <v>#N/A</v>
      </c>
      <c r="U3182" s="7" t="e">
        <v>#N/A</v>
      </c>
      <c r="V3182" s="80" t="e">
        <v>#N/A</v>
      </c>
      <c r="W3182" s="18">
        <v>1</v>
      </c>
      <c r="X3182" s="18" t="e">
        <v>#N/A</v>
      </c>
      <c r="Y3182" s="7" t="e">
        <v>#N/A</v>
      </c>
      <c r="Z3182" s="7">
        <f t="shared" si="393"/>
        <v>1</v>
      </c>
      <c r="AA3182" s="7">
        <f t="shared" si="394"/>
        <v>1</v>
      </c>
      <c r="AB3182" s="7" t="b">
        <f t="shared" si="395"/>
        <v>0</v>
      </c>
      <c r="AC3182" s="7" t="b">
        <f t="shared" si="396"/>
        <v>1</v>
      </c>
      <c r="AD3182" s="7" t="b">
        <f t="shared" si="397"/>
        <v>0</v>
      </c>
      <c r="AE3182" s="7" t="b">
        <f t="shared" si="398"/>
        <v>1</v>
      </c>
      <c r="AF3182" s="7" t="b">
        <f t="shared" si="399"/>
        <v>0</v>
      </c>
      <c r="AH3182" t="b">
        <f>AND(Table252102[[#This Row],[Developmental toxicity]:[Reproductive toxicity]])</f>
        <v>0</v>
      </c>
    </row>
    <row r="3183" spans="1:34" x14ac:dyDescent="0.25">
      <c r="A3183" s="3">
        <f t="shared" si="392"/>
        <v>3182</v>
      </c>
      <c r="B3183" s="18">
        <v>282</v>
      </c>
      <c r="C3183" s="18" t="s">
        <v>755</v>
      </c>
      <c r="D3183" s="18" t="s">
        <v>5221</v>
      </c>
      <c r="E3183" s="70" t="s">
        <v>4746</v>
      </c>
      <c r="F3183" s="18" t="s">
        <v>5663</v>
      </c>
      <c r="G3183" s="18" t="s">
        <v>756</v>
      </c>
      <c r="H3183" s="18" t="s">
        <v>6138</v>
      </c>
      <c r="I3183" s="18" t="s">
        <v>6587</v>
      </c>
      <c r="J3183" s="18" t="s">
        <v>1431</v>
      </c>
      <c r="K3183" s="80" t="e">
        <v>#N/A</v>
      </c>
      <c r="L3183" s="80">
        <v>1</v>
      </c>
      <c r="M3183" s="80" t="e">
        <v>#N/A</v>
      </c>
      <c r="N3183" s="80" t="e">
        <v>#N/A</v>
      </c>
      <c r="O3183" s="80" t="e">
        <v>#N/A</v>
      </c>
      <c r="P3183" s="80" t="e">
        <v>#N/A</v>
      </c>
      <c r="Q3183" s="80" t="e">
        <v>#N/A</v>
      </c>
      <c r="R3183" s="80" t="e">
        <v>#N/A</v>
      </c>
      <c r="S3183" s="80" t="e">
        <v>#N/A</v>
      </c>
      <c r="T3183" s="80" t="e">
        <v>#N/A</v>
      </c>
      <c r="U3183" s="7" t="e">
        <v>#N/A</v>
      </c>
      <c r="V3183" s="80" t="e">
        <v>#N/A</v>
      </c>
      <c r="W3183" s="80" t="e">
        <v>#N/A</v>
      </c>
      <c r="X3183" s="80">
        <v>1</v>
      </c>
      <c r="Y3183" s="7">
        <v>1</v>
      </c>
      <c r="Z3183" s="7">
        <f t="shared" si="393"/>
        <v>1</v>
      </c>
      <c r="AA3183" s="7">
        <f t="shared" si="394"/>
        <v>1</v>
      </c>
      <c r="AB3183" s="7" t="b">
        <f t="shared" si="395"/>
        <v>1</v>
      </c>
      <c r="AC3183" s="7" t="b">
        <f t="shared" si="396"/>
        <v>0</v>
      </c>
      <c r="AD3183" s="7" t="b">
        <f t="shared" si="397"/>
        <v>0</v>
      </c>
      <c r="AE3183" s="7" t="b">
        <f t="shared" si="398"/>
        <v>0</v>
      </c>
      <c r="AF3183" s="7" t="b">
        <f t="shared" si="399"/>
        <v>0</v>
      </c>
      <c r="AH3183" t="b">
        <f>AND(Table252102[[#This Row],[Developmental toxicity]:[Reproductive toxicity]])</f>
        <v>0</v>
      </c>
    </row>
    <row r="3184" spans="1:34" x14ac:dyDescent="0.25">
      <c r="A3184" s="3">
        <f t="shared" si="392"/>
        <v>3183</v>
      </c>
      <c r="B3184" s="18"/>
      <c r="C3184" s="18" t="s">
        <v>11634</v>
      </c>
      <c r="D3184" s="18" t="s">
        <v>11633</v>
      </c>
      <c r="E3184" s="70" t="s">
        <v>15026</v>
      </c>
      <c r="F3184" s="18" t="s">
        <v>15027</v>
      </c>
      <c r="G3184" s="18" t="s">
        <v>15028</v>
      </c>
      <c r="H3184" s="18" t="s">
        <v>15028</v>
      </c>
      <c r="I3184" s="18" t="s">
        <v>15029</v>
      </c>
      <c r="J3184" s="18"/>
      <c r="K3184" s="80" t="e">
        <v>#N/A</v>
      </c>
      <c r="L3184" s="80" t="e">
        <v>#N/A</v>
      </c>
      <c r="M3184" s="80" t="e">
        <v>#N/A</v>
      </c>
      <c r="N3184" s="80" t="e">
        <v>#N/A</v>
      </c>
      <c r="O3184" s="80" t="e">
        <v>#N/A</v>
      </c>
      <c r="P3184" s="80" t="e">
        <v>#N/A</v>
      </c>
      <c r="Q3184" s="80" t="e">
        <v>#N/A</v>
      </c>
      <c r="R3184" s="80" t="e">
        <v>#N/A</v>
      </c>
      <c r="S3184" s="80" t="e">
        <v>#N/A</v>
      </c>
      <c r="T3184" s="80" t="e">
        <v>#N/A</v>
      </c>
      <c r="U3184" s="7" t="e">
        <v>#N/A</v>
      </c>
      <c r="V3184" s="80" t="e">
        <v>#N/A</v>
      </c>
      <c r="W3184" s="18">
        <v>1</v>
      </c>
      <c r="X3184" s="18" t="e">
        <v>#N/A</v>
      </c>
      <c r="Y3184" s="7" t="e">
        <v>#N/A</v>
      </c>
      <c r="Z3184" s="7">
        <f t="shared" si="393"/>
        <v>1</v>
      </c>
      <c r="AA3184" s="7">
        <f t="shared" si="394"/>
        <v>1</v>
      </c>
      <c r="AB3184" s="7" t="b">
        <f t="shared" si="395"/>
        <v>0</v>
      </c>
      <c r="AC3184" s="7" t="b">
        <f t="shared" si="396"/>
        <v>1</v>
      </c>
      <c r="AD3184" s="7" t="b">
        <f t="shared" si="397"/>
        <v>0</v>
      </c>
      <c r="AE3184" s="7" t="b">
        <f t="shared" si="398"/>
        <v>1</v>
      </c>
      <c r="AF3184" s="7" t="b">
        <f t="shared" si="399"/>
        <v>0</v>
      </c>
      <c r="AH3184" t="b">
        <f>AND(Table252102[[#This Row],[Developmental toxicity]:[Reproductive toxicity]])</f>
        <v>0</v>
      </c>
    </row>
    <row r="3185" spans="1:34" x14ac:dyDescent="0.25">
      <c r="A3185" s="3">
        <f t="shared" si="392"/>
        <v>3184</v>
      </c>
      <c r="B3185" s="18"/>
      <c r="C3185" s="18" t="s">
        <v>11692</v>
      </c>
      <c r="D3185" s="18" t="s">
        <v>17864</v>
      </c>
      <c r="E3185" s="70" t="s">
        <v>15129</v>
      </c>
      <c r="F3185" s="18" t="s">
        <v>15130</v>
      </c>
      <c r="G3185" s="18" t="s">
        <v>15131</v>
      </c>
      <c r="H3185" s="18" t="s">
        <v>15131</v>
      </c>
      <c r="I3185" s="18" t="s">
        <v>15132</v>
      </c>
      <c r="J3185" s="18"/>
      <c r="K3185" s="80" t="e">
        <v>#N/A</v>
      </c>
      <c r="L3185" s="80" t="e">
        <v>#N/A</v>
      </c>
      <c r="M3185" s="80" t="e">
        <v>#N/A</v>
      </c>
      <c r="N3185" s="80" t="e">
        <v>#N/A</v>
      </c>
      <c r="O3185" s="80" t="e">
        <v>#N/A</v>
      </c>
      <c r="P3185" s="80" t="e">
        <v>#N/A</v>
      </c>
      <c r="Q3185" s="80" t="e">
        <v>#N/A</v>
      </c>
      <c r="R3185" s="80" t="e">
        <v>#N/A</v>
      </c>
      <c r="S3185" s="80" t="e">
        <v>#N/A</v>
      </c>
      <c r="T3185" s="80" t="e">
        <v>#N/A</v>
      </c>
      <c r="U3185" s="7" t="e">
        <v>#N/A</v>
      </c>
      <c r="V3185" s="80" t="e">
        <v>#N/A</v>
      </c>
      <c r="W3185" s="18">
        <v>1</v>
      </c>
      <c r="X3185" s="18" t="e">
        <v>#N/A</v>
      </c>
      <c r="Y3185" s="7" t="e">
        <v>#N/A</v>
      </c>
      <c r="Z3185" s="7">
        <f t="shared" si="393"/>
        <v>1</v>
      </c>
      <c r="AA3185" s="7">
        <f t="shared" si="394"/>
        <v>1</v>
      </c>
      <c r="AB3185" s="7" t="b">
        <f t="shared" si="395"/>
        <v>0</v>
      </c>
      <c r="AC3185" s="7" t="b">
        <f t="shared" si="396"/>
        <v>1</v>
      </c>
      <c r="AD3185" s="7" t="b">
        <f t="shared" si="397"/>
        <v>0</v>
      </c>
      <c r="AE3185" s="7" t="b">
        <f t="shared" si="398"/>
        <v>1</v>
      </c>
      <c r="AF3185" s="7" t="b">
        <f t="shared" si="399"/>
        <v>0</v>
      </c>
      <c r="AH3185" t="b">
        <f>AND(Table252102[[#This Row],[Developmental toxicity]:[Reproductive toxicity]])</f>
        <v>0</v>
      </c>
    </row>
    <row r="3186" spans="1:34" x14ac:dyDescent="0.25">
      <c r="A3186" s="3">
        <f t="shared" si="392"/>
        <v>3185</v>
      </c>
      <c r="B3186" s="18"/>
      <c r="C3186" s="18" t="s">
        <v>11318</v>
      </c>
      <c r="D3186" s="18" t="s">
        <v>11317</v>
      </c>
      <c r="E3186" s="70" t="s">
        <v>14450</v>
      </c>
      <c r="F3186" s="18" t="s">
        <v>14451</v>
      </c>
      <c r="G3186" s="18" t="s">
        <v>14452</v>
      </c>
      <c r="H3186" s="18" t="s">
        <v>5990</v>
      </c>
      <c r="I3186" s="18" t="s">
        <v>14453</v>
      </c>
      <c r="J3186" s="18"/>
      <c r="K3186" s="80" t="e">
        <v>#N/A</v>
      </c>
      <c r="L3186" s="80">
        <v>1</v>
      </c>
      <c r="M3186" s="80" t="e">
        <v>#N/A</v>
      </c>
      <c r="N3186" s="80" t="e">
        <v>#N/A</v>
      </c>
      <c r="O3186" s="80" t="e">
        <v>#N/A</v>
      </c>
      <c r="P3186" s="80" t="e">
        <v>#N/A</v>
      </c>
      <c r="Q3186" s="80" t="e">
        <v>#N/A</v>
      </c>
      <c r="R3186" s="80" t="e">
        <v>#N/A</v>
      </c>
      <c r="S3186" s="80" t="e">
        <v>#N/A</v>
      </c>
      <c r="T3186" s="80">
        <v>0</v>
      </c>
      <c r="U3186" s="7" t="e">
        <v>#N/A</v>
      </c>
      <c r="V3186" s="80" t="e">
        <v>#N/A</v>
      </c>
      <c r="W3186" s="18">
        <v>1</v>
      </c>
      <c r="X3186" s="18" t="e">
        <v>#N/A</v>
      </c>
      <c r="Y3186" s="7" t="e">
        <v>#N/A</v>
      </c>
      <c r="Z3186" s="7">
        <f t="shared" si="393"/>
        <v>1</v>
      </c>
      <c r="AA3186" s="7">
        <f t="shared" si="394"/>
        <v>1</v>
      </c>
      <c r="AB3186" s="7" t="b">
        <f t="shared" si="395"/>
        <v>1</v>
      </c>
      <c r="AC3186" s="7" t="b">
        <f t="shared" si="396"/>
        <v>1</v>
      </c>
      <c r="AD3186" s="7" t="b">
        <f t="shared" si="397"/>
        <v>1</v>
      </c>
      <c r="AE3186" s="7" t="b">
        <f t="shared" si="398"/>
        <v>1</v>
      </c>
      <c r="AF3186" s="7" t="b">
        <f t="shared" si="399"/>
        <v>0</v>
      </c>
      <c r="AH3186" t="b">
        <f>AND(Table252102[[#This Row],[Developmental toxicity]:[Reproductive toxicity]])</f>
        <v>1</v>
      </c>
    </row>
    <row r="3187" spans="1:34" x14ac:dyDescent="0.25">
      <c r="A3187" s="3">
        <f t="shared" si="392"/>
        <v>3186</v>
      </c>
      <c r="B3187" s="18">
        <v>13302</v>
      </c>
      <c r="C3187" s="17" t="s">
        <v>4133</v>
      </c>
      <c r="D3187" s="18" t="s">
        <v>115</v>
      </c>
      <c r="E3187" s="79" t="s">
        <v>3995</v>
      </c>
      <c r="F3187" s="17" t="s">
        <v>3831</v>
      </c>
      <c r="G3187" s="18" t="s">
        <v>116</v>
      </c>
      <c r="H3187" s="17" t="s">
        <v>4300</v>
      </c>
      <c r="I3187" s="17" t="s">
        <v>4301</v>
      </c>
      <c r="J3187" s="18" t="s">
        <v>20</v>
      </c>
      <c r="K3187" s="80">
        <v>1</v>
      </c>
      <c r="L3187" s="80" t="e">
        <v>#N/A</v>
      </c>
      <c r="M3187" s="18" t="e">
        <v>#N/A</v>
      </c>
      <c r="N3187" s="80" t="e">
        <v>#N/A</v>
      </c>
      <c r="O3187" s="80" t="e">
        <v>#N/A</v>
      </c>
      <c r="P3187" s="18" t="e">
        <v>#N/A</v>
      </c>
      <c r="Q3187" s="18" t="e">
        <v>#N/A</v>
      </c>
      <c r="R3187" s="80" t="e">
        <v>#N/A</v>
      </c>
      <c r="S3187" s="18" t="e">
        <v>#N/A</v>
      </c>
      <c r="T3187" s="18" t="e">
        <v>#N/A</v>
      </c>
      <c r="U3187" s="7" t="e">
        <v>#N/A</v>
      </c>
      <c r="V3187" s="80" t="e">
        <v>#N/A</v>
      </c>
      <c r="W3187" s="18" t="e">
        <v>#N/A</v>
      </c>
      <c r="X3187" s="18" t="e">
        <v>#N/A</v>
      </c>
      <c r="Y3187" s="7" t="e">
        <v>#N/A</v>
      </c>
      <c r="Z3187" s="7">
        <f t="shared" si="393"/>
        <v>1</v>
      </c>
      <c r="AA3187" s="7">
        <f t="shared" si="394"/>
        <v>1</v>
      </c>
      <c r="AB3187" s="7" t="b">
        <f t="shared" si="395"/>
        <v>1</v>
      </c>
      <c r="AC3187" s="7" t="b">
        <f t="shared" si="396"/>
        <v>0</v>
      </c>
      <c r="AD3187" s="7" t="b">
        <f t="shared" si="397"/>
        <v>0</v>
      </c>
      <c r="AE3187" s="7" t="b">
        <f t="shared" si="398"/>
        <v>1</v>
      </c>
      <c r="AF3187" s="7" t="b">
        <f t="shared" si="399"/>
        <v>0</v>
      </c>
      <c r="AH3187" t="b">
        <f>AND(Table252102[[#This Row],[Developmental toxicity]:[Reproductive toxicity]])</f>
        <v>0</v>
      </c>
    </row>
    <row r="3188" spans="1:34" x14ac:dyDescent="0.25">
      <c r="A3188" s="3">
        <f t="shared" si="392"/>
        <v>3187</v>
      </c>
      <c r="B3188" s="18">
        <v>26</v>
      </c>
      <c r="C3188" s="18" t="s">
        <v>345</v>
      </c>
      <c r="D3188" s="18" t="s">
        <v>5065</v>
      </c>
      <c r="E3188" s="70" t="s">
        <v>4552</v>
      </c>
      <c r="F3188" s="18" t="s">
        <v>5480</v>
      </c>
      <c r="G3188" s="18" t="s">
        <v>346</v>
      </c>
      <c r="H3188" s="18" t="s">
        <v>5973</v>
      </c>
      <c r="I3188" s="18" t="s">
        <v>6369</v>
      </c>
      <c r="J3188" s="18" t="s">
        <v>1431</v>
      </c>
      <c r="K3188" s="80" t="e">
        <v>#N/A</v>
      </c>
      <c r="L3188" s="80">
        <v>1</v>
      </c>
      <c r="M3188" s="80" t="e">
        <v>#N/A</v>
      </c>
      <c r="N3188" s="80" t="e">
        <v>#N/A</v>
      </c>
      <c r="O3188" s="80" t="e">
        <v>#N/A</v>
      </c>
      <c r="P3188" s="80" t="e">
        <v>#N/A</v>
      </c>
      <c r="Q3188" s="80" t="e">
        <v>#N/A</v>
      </c>
      <c r="R3188" s="80" t="e">
        <v>#N/A</v>
      </c>
      <c r="S3188" s="80" t="e">
        <v>#N/A</v>
      </c>
      <c r="T3188" s="80" t="e">
        <v>#N/A</v>
      </c>
      <c r="U3188" s="7" t="e">
        <v>#N/A</v>
      </c>
      <c r="V3188" s="80" t="e">
        <v>#N/A</v>
      </c>
      <c r="W3188" s="80" t="e">
        <v>#N/A</v>
      </c>
      <c r="X3188" s="80" t="e">
        <v>#N/A</v>
      </c>
      <c r="Y3188" s="7">
        <v>1</v>
      </c>
      <c r="Z3188" s="7">
        <f t="shared" si="393"/>
        <v>1</v>
      </c>
      <c r="AA3188" s="7">
        <f t="shared" si="394"/>
        <v>1</v>
      </c>
      <c r="AB3188" s="7" t="b">
        <f t="shared" si="395"/>
        <v>1</v>
      </c>
      <c r="AC3188" s="7" t="b">
        <f t="shared" si="396"/>
        <v>0</v>
      </c>
      <c r="AD3188" s="7" t="b">
        <f t="shared" si="397"/>
        <v>0</v>
      </c>
      <c r="AE3188" s="7" t="b">
        <f t="shared" si="398"/>
        <v>0</v>
      </c>
      <c r="AF3188" s="7" t="b">
        <f t="shared" si="399"/>
        <v>0</v>
      </c>
      <c r="AH3188" t="b">
        <f>AND(Table252102[[#This Row],[Developmental toxicity]:[Reproductive toxicity]])</f>
        <v>0</v>
      </c>
    </row>
    <row r="3189" spans="1:34" x14ac:dyDescent="0.25">
      <c r="A3189" s="3">
        <f t="shared" si="392"/>
        <v>3188</v>
      </c>
      <c r="B3189" s="18">
        <v>25</v>
      </c>
      <c r="C3189" s="18" t="s">
        <v>343</v>
      </c>
      <c r="D3189" s="18" t="s">
        <v>5064</v>
      </c>
      <c r="E3189" s="70" t="s">
        <v>4551</v>
      </c>
      <c r="F3189" s="18" t="s">
        <v>5479</v>
      </c>
      <c r="G3189" s="18" t="s">
        <v>344</v>
      </c>
      <c r="H3189" s="18" t="s">
        <v>5972</v>
      </c>
      <c r="I3189" s="18" t="s">
        <v>6368</v>
      </c>
      <c r="J3189" s="18" t="s">
        <v>1431</v>
      </c>
      <c r="K3189" s="80" t="e">
        <v>#N/A</v>
      </c>
      <c r="L3189" s="80">
        <v>1</v>
      </c>
      <c r="M3189" s="80" t="e">
        <v>#N/A</v>
      </c>
      <c r="N3189" s="80" t="e">
        <v>#N/A</v>
      </c>
      <c r="O3189" s="80" t="e">
        <v>#N/A</v>
      </c>
      <c r="P3189" s="80" t="e">
        <v>#N/A</v>
      </c>
      <c r="Q3189" s="80" t="e">
        <v>#N/A</v>
      </c>
      <c r="R3189" s="80" t="e">
        <v>#N/A</v>
      </c>
      <c r="S3189" s="80" t="e">
        <v>#N/A</v>
      </c>
      <c r="T3189" s="80" t="e">
        <v>#N/A</v>
      </c>
      <c r="U3189" s="7" t="e">
        <v>#N/A</v>
      </c>
      <c r="V3189" s="80" t="e">
        <v>#N/A</v>
      </c>
      <c r="W3189" s="80" t="e">
        <v>#N/A</v>
      </c>
      <c r="X3189" s="80" t="e">
        <v>#N/A</v>
      </c>
      <c r="Y3189" s="7">
        <v>0</v>
      </c>
      <c r="Z3189" s="7">
        <f t="shared" si="393"/>
        <v>1</v>
      </c>
      <c r="AA3189" s="7">
        <f t="shared" si="394"/>
        <v>0</v>
      </c>
      <c r="AB3189" s="7" t="b">
        <f t="shared" si="395"/>
        <v>1</v>
      </c>
      <c r="AC3189" s="7" t="b">
        <f t="shared" si="396"/>
        <v>0</v>
      </c>
      <c r="AD3189" s="7" t="b">
        <f t="shared" si="397"/>
        <v>0</v>
      </c>
      <c r="AE3189" s="7" t="b">
        <f t="shared" si="398"/>
        <v>0</v>
      </c>
      <c r="AF3189" s="7" t="b">
        <f t="shared" si="399"/>
        <v>0</v>
      </c>
      <c r="AH3189" t="b">
        <f>AND(Table252102[[#This Row],[Developmental toxicity]:[Reproductive toxicity]])</f>
        <v>0</v>
      </c>
    </row>
    <row r="3190" spans="1:34" x14ac:dyDescent="0.25">
      <c r="A3190" s="3">
        <f t="shared" si="392"/>
        <v>3189</v>
      </c>
      <c r="B3190" s="18">
        <v>30</v>
      </c>
      <c r="C3190" s="18" t="s">
        <v>351</v>
      </c>
      <c r="D3190" s="18" t="s">
        <v>5068</v>
      </c>
      <c r="E3190" s="70" t="s">
        <v>4555</v>
      </c>
      <c r="F3190" s="18" t="s">
        <v>5483</v>
      </c>
      <c r="G3190" s="18" t="s">
        <v>352</v>
      </c>
      <c r="H3190" s="18" t="s">
        <v>5976</v>
      </c>
      <c r="I3190" s="18" t="s">
        <v>6372</v>
      </c>
      <c r="J3190" s="18" t="s">
        <v>1431</v>
      </c>
      <c r="K3190" s="80" t="e">
        <v>#N/A</v>
      </c>
      <c r="L3190" s="80">
        <v>1</v>
      </c>
      <c r="M3190" s="80" t="e">
        <v>#N/A</v>
      </c>
      <c r="N3190" s="80" t="e">
        <v>#N/A</v>
      </c>
      <c r="O3190" s="80" t="e">
        <v>#N/A</v>
      </c>
      <c r="P3190" s="80" t="e">
        <v>#N/A</v>
      </c>
      <c r="Q3190" s="80" t="e">
        <v>#N/A</v>
      </c>
      <c r="R3190" s="80" t="e">
        <v>#N/A</v>
      </c>
      <c r="S3190" s="80" t="e">
        <v>#N/A</v>
      </c>
      <c r="T3190" s="80" t="e">
        <v>#N/A</v>
      </c>
      <c r="U3190" s="7" t="e">
        <v>#N/A</v>
      </c>
      <c r="V3190" s="80" t="e">
        <v>#N/A</v>
      </c>
      <c r="W3190" s="80" t="e">
        <v>#N/A</v>
      </c>
      <c r="X3190" s="80" t="e">
        <v>#N/A</v>
      </c>
      <c r="Y3190" s="7">
        <v>1</v>
      </c>
      <c r="Z3190" s="7">
        <f t="shared" si="393"/>
        <v>1</v>
      </c>
      <c r="AA3190" s="7">
        <f t="shared" si="394"/>
        <v>1</v>
      </c>
      <c r="AB3190" s="7" t="b">
        <f t="shared" si="395"/>
        <v>1</v>
      </c>
      <c r="AC3190" s="7" t="b">
        <f t="shared" si="396"/>
        <v>0</v>
      </c>
      <c r="AD3190" s="7" t="b">
        <f t="shared" si="397"/>
        <v>0</v>
      </c>
      <c r="AE3190" s="7" t="b">
        <f t="shared" si="398"/>
        <v>0</v>
      </c>
      <c r="AF3190" s="7" t="b">
        <f t="shared" si="399"/>
        <v>0</v>
      </c>
      <c r="AH3190" t="b">
        <f>AND(Table252102[[#This Row],[Developmental toxicity]:[Reproductive toxicity]])</f>
        <v>0</v>
      </c>
    </row>
    <row r="3191" spans="1:34" x14ac:dyDescent="0.25">
      <c r="A3191" s="3">
        <f t="shared" si="392"/>
        <v>3190</v>
      </c>
      <c r="B3191" s="18">
        <v>33</v>
      </c>
      <c r="C3191" s="18" t="s">
        <v>357</v>
      </c>
      <c r="D3191" s="18" t="s">
        <v>5071</v>
      </c>
      <c r="E3191" s="70" t="s">
        <v>4558</v>
      </c>
      <c r="F3191" s="18" t="s">
        <v>5486</v>
      </c>
      <c r="G3191" s="18" t="s">
        <v>358</v>
      </c>
      <c r="H3191" s="18" t="s">
        <v>5979</v>
      </c>
      <c r="I3191" s="18" t="s">
        <v>6375</v>
      </c>
      <c r="J3191" s="18" t="s">
        <v>1431</v>
      </c>
      <c r="K3191" s="80" t="e">
        <v>#N/A</v>
      </c>
      <c r="L3191" s="80">
        <v>1</v>
      </c>
      <c r="M3191" s="80" t="e">
        <v>#N/A</v>
      </c>
      <c r="N3191" s="80" t="e">
        <v>#N/A</v>
      </c>
      <c r="O3191" s="80" t="e">
        <v>#N/A</v>
      </c>
      <c r="P3191" s="80" t="e">
        <v>#N/A</v>
      </c>
      <c r="Q3191" s="80" t="e">
        <v>#N/A</v>
      </c>
      <c r="R3191" s="80" t="e">
        <v>#N/A</v>
      </c>
      <c r="S3191" s="80" t="e">
        <v>#N/A</v>
      </c>
      <c r="T3191" s="80" t="e">
        <v>#N/A</v>
      </c>
      <c r="U3191" s="7" t="e">
        <v>#N/A</v>
      </c>
      <c r="V3191" s="80" t="e">
        <v>#N/A</v>
      </c>
      <c r="W3191" s="80" t="e">
        <v>#N/A</v>
      </c>
      <c r="X3191" s="80" t="e">
        <v>#N/A</v>
      </c>
      <c r="Y3191" s="7">
        <v>1</v>
      </c>
      <c r="Z3191" s="7">
        <f t="shared" si="393"/>
        <v>1</v>
      </c>
      <c r="AA3191" s="7">
        <f t="shared" si="394"/>
        <v>1</v>
      </c>
      <c r="AB3191" s="7" t="b">
        <f t="shared" si="395"/>
        <v>1</v>
      </c>
      <c r="AC3191" s="7" t="b">
        <f t="shared" si="396"/>
        <v>0</v>
      </c>
      <c r="AD3191" s="7" t="b">
        <f t="shared" si="397"/>
        <v>0</v>
      </c>
      <c r="AE3191" s="7" t="b">
        <f t="shared" si="398"/>
        <v>0</v>
      </c>
      <c r="AF3191" s="7" t="b">
        <f t="shared" si="399"/>
        <v>0</v>
      </c>
      <c r="AH3191" t="b">
        <f>AND(Table252102[[#This Row],[Developmental toxicity]:[Reproductive toxicity]])</f>
        <v>0</v>
      </c>
    </row>
    <row r="3192" spans="1:34" x14ac:dyDescent="0.25">
      <c r="A3192" s="3">
        <f t="shared" ref="A3192:A3246" si="400">ROW(A3191)</f>
        <v>3191</v>
      </c>
      <c r="B3192" s="18">
        <v>28</v>
      </c>
      <c r="C3192" s="18" t="s">
        <v>347</v>
      </c>
      <c r="D3192" s="18" t="s">
        <v>5066</v>
      </c>
      <c r="E3192" s="70" t="s">
        <v>4553</v>
      </c>
      <c r="F3192" s="18" t="s">
        <v>5481</v>
      </c>
      <c r="G3192" s="18" t="s">
        <v>348</v>
      </c>
      <c r="H3192" s="18" t="s">
        <v>5974</v>
      </c>
      <c r="I3192" s="18" t="s">
        <v>6370</v>
      </c>
      <c r="J3192" s="18" t="s">
        <v>1431</v>
      </c>
      <c r="K3192" s="80" t="e">
        <v>#N/A</v>
      </c>
      <c r="L3192" s="80">
        <v>1</v>
      </c>
      <c r="M3192" s="80" t="e">
        <v>#N/A</v>
      </c>
      <c r="N3192" s="80" t="e">
        <v>#N/A</v>
      </c>
      <c r="O3192" s="80" t="e">
        <v>#N/A</v>
      </c>
      <c r="P3192" s="80" t="e">
        <v>#N/A</v>
      </c>
      <c r="Q3192" s="80" t="e">
        <v>#N/A</v>
      </c>
      <c r="R3192" s="80" t="e">
        <v>#N/A</v>
      </c>
      <c r="S3192" s="80" t="e">
        <v>#N/A</v>
      </c>
      <c r="T3192" s="80" t="e">
        <v>#N/A</v>
      </c>
      <c r="U3192" s="7" t="e">
        <v>#N/A</v>
      </c>
      <c r="V3192" s="80" t="e">
        <v>#N/A</v>
      </c>
      <c r="W3192" s="80" t="e">
        <v>#N/A</v>
      </c>
      <c r="X3192" s="80" t="e">
        <v>#N/A</v>
      </c>
      <c r="Y3192" s="7">
        <v>1</v>
      </c>
      <c r="Z3192" s="7">
        <f t="shared" ref="Z3192:Z3246" si="401">IF(COUNTIF(K3192:Y3192,1)&gt;0,1,0)</f>
        <v>1</v>
      </c>
      <c r="AA3192" s="7">
        <f t="shared" ref="AA3192:AA3246" si="402">IF(COUNTIF(K3192:Y3192,1)&gt;COUNTIF(K3192:Y3192,0),1,0)</f>
        <v>1</v>
      </c>
      <c r="AB3192" s="7" t="b">
        <f t="shared" ref="AB3192:AB3246" si="403">OR(IF(COUNT(K3192)&gt;0,TRUE,FALSE),IF(COUNT(M3192)&gt;0,TRUE,FALSE),IF(COUNT(T3192:V3192)&gt;0,TRUE,FALSE),IF(COUNT(X3192:Y3192)&gt;0,TRUE,FALSE))</f>
        <v>1</v>
      </c>
      <c r="AC3192" s="7" t="b">
        <f t="shared" ref="AC3192:AC3246" si="404">OR(IF(COUNT(N3192:S3192)&gt;0,TRUE,FALSE),IF(COUNT(W3192)&gt;0,TRUE,FALSE))</f>
        <v>0</v>
      </c>
      <c r="AD3192" s="7" t="b">
        <f t="shared" ref="AD3192:AD3246" si="405">OR(IF(COUNT(T3192:V3192)&gt;0,TRUE,FALSE),IF(COUNT(P3192:S3192)&gt;0,TRUE,FALSE))</f>
        <v>0</v>
      </c>
      <c r="AE3192" s="7" t="b">
        <f t="shared" ref="AE3192:AE3246" si="406">OR(IF(COUNT(K3192)&gt;0,TRUE,FALSE),,IF(COUNT(W3192)&gt;0,TRUE,FALSE),IF(COUNT(M3192:O3192)&gt;0,TRUE,FALSE))</f>
        <v>0</v>
      </c>
      <c r="AF3192" s="7" t="b">
        <f t="shared" ref="AF3192:AF3246" si="407">OR(IF(COUNT(U3192:V3192)&gt;0,TRUE,FALSE),IF(COUNT(M3192)&gt;0,TRUE,FALSE),IF(COUNT(N3192:S3192)&gt;0,TRUE,FALSE))</f>
        <v>0</v>
      </c>
      <c r="AH3192" t="b">
        <f>AND(Table252102[[#This Row],[Developmental toxicity]:[Reproductive toxicity]])</f>
        <v>0</v>
      </c>
    </row>
    <row r="3193" spans="1:34" x14ac:dyDescent="0.25">
      <c r="A3193" s="3">
        <f t="shared" si="400"/>
        <v>3192</v>
      </c>
      <c r="B3193" s="18">
        <v>24</v>
      </c>
      <c r="C3193" s="18" t="s">
        <v>341</v>
      </c>
      <c r="D3193" s="18" t="s">
        <v>5063</v>
      </c>
      <c r="E3193" s="70" t="s">
        <v>4550</v>
      </c>
      <c r="F3193" s="18" t="s">
        <v>5478</v>
      </c>
      <c r="G3193" s="18" t="s">
        <v>342</v>
      </c>
      <c r="H3193" s="18" t="s">
        <v>5971</v>
      </c>
      <c r="I3193" s="18" t="s">
        <v>6367</v>
      </c>
      <c r="J3193" s="18" t="s">
        <v>1432</v>
      </c>
      <c r="K3193" s="80" t="e">
        <v>#N/A</v>
      </c>
      <c r="L3193" s="80">
        <v>0</v>
      </c>
      <c r="M3193" s="80" t="e">
        <v>#N/A</v>
      </c>
      <c r="N3193" s="80" t="e">
        <v>#N/A</v>
      </c>
      <c r="O3193" s="80" t="e">
        <v>#N/A</v>
      </c>
      <c r="P3193" s="80" t="e">
        <v>#N/A</v>
      </c>
      <c r="Q3193" s="80" t="e">
        <v>#N/A</v>
      </c>
      <c r="R3193" s="80" t="e">
        <v>#N/A</v>
      </c>
      <c r="S3193" s="80" t="e">
        <v>#N/A</v>
      </c>
      <c r="T3193" s="80" t="e">
        <v>#N/A</v>
      </c>
      <c r="U3193" s="7" t="e">
        <v>#N/A</v>
      </c>
      <c r="V3193" s="80" t="e">
        <v>#N/A</v>
      </c>
      <c r="W3193" s="80" t="e">
        <v>#N/A</v>
      </c>
      <c r="X3193" s="80" t="e">
        <v>#N/A</v>
      </c>
      <c r="Y3193" s="7">
        <v>0</v>
      </c>
      <c r="Z3193" s="7">
        <f t="shared" si="401"/>
        <v>0</v>
      </c>
      <c r="AA3193" s="7">
        <f t="shared" si="402"/>
        <v>0</v>
      </c>
      <c r="AB3193" s="7" t="b">
        <f t="shared" si="403"/>
        <v>1</v>
      </c>
      <c r="AC3193" s="7" t="b">
        <f t="shared" si="404"/>
        <v>0</v>
      </c>
      <c r="AD3193" s="7" t="b">
        <f t="shared" si="405"/>
        <v>0</v>
      </c>
      <c r="AE3193" s="7" t="b">
        <f t="shared" si="406"/>
        <v>0</v>
      </c>
      <c r="AF3193" s="7" t="b">
        <f t="shared" si="407"/>
        <v>0</v>
      </c>
      <c r="AH3193" t="b">
        <f>AND(Table252102[[#This Row],[Developmental toxicity]:[Reproductive toxicity]])</f>
        <v>0</v>
      </c>
    </row>
    <row r="3194" spans="1:34" x14ac:dyDescent="0.25">
      <c r="A3194" s="3">
        <f t="shared" si="400"/>
        <v>3193</v>
      </c>
      <c r="B3194" s="18">
        <v>23</v>
      </c>
      <c r="C3194" s="18" t="s">
        <v>339</v>
      </c>
      <c r="D3194" s="18" t="s">
        <v>3472</v>
      </c>
      <c r="E3194" s="70" t="s">
        <v>4549</v>
      </c>
      <c r="F3194" s="18" t="s">
        <v>5477</v>
      </c>
      <c r="G3194" s="18" t="s">
        <v>340</v>
      </c>
      <c r="H3194" s="18" t="s">
        <v>5970</v>
      </c>
      <c r="I3194" s="18" t="s">
        <v>6366</v>
      </c>
      <c r="J3194" s="18" t="s">
        <v>1431</v>
      </c>
      <c r="K3194" s="80" t="e">
        <v>#N/A</v>
      </c>
      <c r="L3194" s="80">
        <v>1</v>
      </c>
      <c r="M3194" s="80" t="e">
        <v>#N/A</v>
      </c>
      <c r="N3194" s="80" t="e">
        <v>#N/A</v>
      </c>
      <c r="O3194" s="80" t="e">
        <v>#N/A</v>
      </c>
      <c r="P3194" s="80" t="e">
        <v>#N/A</v>
      </c>
      <c r="Q3194" s="80" t="e">
        <v>#N/A</v>
      </c>
      <c r="R3194" s="80" t="e">
        <v>#N/A</v>
      </c>
      <c r="S3194" s="80" t="e">
        <v>#N/A</v>
      </c>
      <c r="T3194" s="80">
        <v>1</v>
      </c>
      <c r="U3194" s="7" t="e">
        <v>#N/A</v>
      </c>
      <c r="V3194" s="80" t="e">
        <v>#N/A</v>
      </c>
      <c r="W3194" s="80">
        <v>1</v>
      </c>
      <c r="X3194" s="80" t="e">
        <v>#N/A</v>
      </c>
      <c r="Y3194" s="7">
        <v>1</v>
      </c>
      <c r="Z3194" s="7">
        <f t="shared" si="401"/>
        <v>1</v>
      </c>
      <c r="AA3194" s="7">
        <f t="shared" si="402"/>
        <v>1</v>
      </c>
      <c r="AB3194" s="7" t="b">
        <f t="shared" si="403"/>
        <v>1</v>
      </c>
      <c r="AC3194" s="7" t="b">
        <f t="shared" si="404"/>
        <v>1</v>
      </c>
      <c r="AD3194" s="7" t="b">
        <f t="shared" si="405"/>
        <v>1</v>
      </c>
      <c r="AE3194" s="7" t="b">
        <f t="shared" si="406"/>
        <v>1</v>
      </c>
      <c r="AF3194" s="7" t="b">
        <f t="shared" si="407"/>
        <v>0</v>
      </c>
      <c r="AH3194" t="b">
        <f>AND(Table252102[[#This Row],[Developmental toxicity]:[Reproductive toxicity]])</f>
        <v>1</v>
      </c>
    </row>
    <row r="3195" spans="1:34" x14ac:dyDescent="0.25">
      <c r="A3195" s="3">
        <f t="shared" si="400"/>
        <v>3194</v>
      </c>
      <c r="B3195" s="18">
        <v>135</v>
      </c>
      <c r="C3195" s="18" t="s">
        <v>527</v>
      </c>
      <c r="D3195" s="18" t="s">
        <v>5134</v>
      </c>
      <c r="E3195" s="70" t="s">
        <v>4641</v>
      </c>
      <c r="F3195" s="18" t="s">
        <v>5562</v>
      </c>
      <c r="G3195" s="18" t="s">
        <v>528</v>
      </c>
      <c r="H3195" s="18" t="s">
        <v>6052</v>
      </c>
      <c r="I3195" s="18" t="s">
        <v>6463</v>
      </c>
      <c r="J3195" s="18" t="s">
        <v>1437</v>
      </c>
      <c r="K3195" s="80" t="e">
        <v>#N/A</v>
      </c>
      <c r="L3195" s="80">
        <v>1</v>
      </c>
      <c r="M3195" s="80" t="e">
        <v>#N/A</v>
      </c>
      <c r="N3195" s="80" t="e">
        <v>#N/A</v>
      </c>
      <c r="O3195" s="80" t="e">
        <v>#N/A</v>
      </c>
      <c r="P3195" s="80" t="e">
        <v>#N/A</v>
      </c>
      <c r="Q3195" s="80" t="e">
        <v>#N/A</v>
      </c>
      <c r="R3195" s="80" t="e">
        <v>#N/A</v>
      </c>
      <c r="S3195" s="80" t="e">
        <v>#N/A</v>
      </c>
      <c r="T3195" s="80" t="e">
        <v>#N/A</v>
      </c>
      <c r="U3195" s="7" t="e">
        <v>#N/A</v>
      </c>
      <c r="V3195" s="80" t="e">
        <v>#N/A</v>
      </c>
      <c r="W3195" s="80" t="e">
        <v>#N/A</v>
      </c>
      <c r="X3195" s="80" t="e">
        <v>#N/A</v>
      </c>
      <c r="Y3195" s="7">
        <v>0</v>
      </c>
      <c r="Z3195" s="7">
        <f t="shared" si="401"/>
        <v>1</v>
      </c>
      <c r="AA3195" s="7">
        <f t="shared" si="402"/>
        <v>0</v>
      </c>
      <c r="AB3195" s="7" t="b">
        <f t="shared" si="403"/>
        <v>1</v>
      </c>
      <c r="AC3195" s="7" t="b">
        <f t="shared" si="404"/>
        <v>0</v>
      </c>
      <c r="AD3195" s="7" t="b">
        <f t="shared" si="405"/>
        <v>0</v>
      </c>
      <c r="AE3195" s="7" t="b">
        <f t="shared" si="406"/>
        <v>0</v>
      </c>
      <c r="AF3195" s="7" t="b">
        <f t="shared" si="407"/>
        <v>0</v>
      </c>
      <c r="AH3195" t="b">
        <f>AND(Table252102[[#This Row],[Developmental toxicity]:[Reproductive toxicity]])</f>
        <v>0</v>
      </c>
    </row>
    <row r="3196" spans="1:34" x14ac:dyDescent="0.25">
      <c r="A3196" s="3">
        <f t="shared" si="400"/>
        <v>3195</v>
      </c>
      <c r="B3196" s="18" t="s">
        <v>1440</v>
      </c>
      <c r="C3196" s="18" t="s">
        <v>2525</v>
      </c>
      <c r="D3196" s="18" t="s">
        <v>3473</v>
      </c>
      <c r="E3196" s="70" t="s">
        <v>7799</v>
      </c>
      <c r="F3196" s="18" t="s">
        <v>8638</v>
      </c>
      <c r="G3196" s="18" t="s">
        <v>10155</v>
      </c>
      <c r="H3196" s="18" t="s">
        <v>10155</v>
      </c>
      <c r="I3196" s="18" t="s">
        <v>10156</v>
      </c>
      <c r="J3196" s="18"/>
      <c r="K3196" s="80" t="e">
        <v>#N/A</v>
      </c>
      <c r="L3196" s="80" t="e">
        <v>#N/A</v>
      </c>
      <c r="M3196" s="80" t="e">
        <v>#N/A</v>
      </c>
      <c r="N3196" s="80" t="e">
        <v>#N/A</v>
      </c>
      <c r="O3196" s="80" t="e">
        <v>#N/A</v>
      </c>
      <c r="P3196" s="80" t="e">
        <v>#N/A</v>
      </c>
      <c r="Q3196" s="80" t="e">
        <v>#N/A</v>
      </c>
      <c r="R3196" s="80" t="e">
        <v>#N/A</v>
      </c>
      <c r="S3196" s="80" t="e">
        <v>#N/A</v>
      </c>
      <c r="T3196" s="80">
        <v>1</v>
      </c>
      <c r="U3196" s="7" t="e">
        <v>#N/A</v>
      </c>
      <c r="V3196" s="80" t="e">
        <v>#N/A</v>
      </c>
      <c r="W3196" s="80" t="e">
        <v>#N/A</v>
      </c>
      <c r="X3196" s="80">
        <v>0</v>
      </c>
      <c r="Y3196" s="7" t="e">
        <v>#N/A</v>
      </c>
      <c r="Z3196" s="7">
        <f t="shared" si="401"/>
        <v>1</v>
      </c>
      <c r="AA3196" s="7">
        <f t="shared" si="402"/>
        <v>0</v>
      </c>
      <c r="AB3196" s="7" t="b">
        <f t="shared" si="403"/>
        <v>1</v>
      </c>
      <c r="AC3196" s="7" t="b">
        <f t="shared" si="404"/>
        <v>0</v>
      </c>
      <c r="AD3196" s="7" t="b">
        <f t="shared" si="405"/>
        <v>1</v>
      </c>
      <c r="AE3196" s="7" t="b">
        <f t="shared" si="406"/>
        <v>0</v>
      </c>
      <c r="AF3196" s="7" t="b">
        <f t="shared" si="407"/>
        <v>0</v>
      </c>
      <c r="AH3196" t="b">
        <f>AND(Table252102[[#This Row],[Developmental toxicity]:[Reproductive toxicity]])</f>
        <v>0</v>
      </c>
    </row>
    <row r="3197" spans="1:34" x14ac:dyDescent="0.25">
      <c r="A3197" s="3">
        <f t="shared" si="400"/>
        <v>3196</v>
      </c>
      <c r="B3197" s="18" t="s">
        <v>1440</v>
      </c>
      <c r="C3197" s="18" t="s">
        <v>1959</v>
      </c>
      <c r="D3197" s="18" t="s">
        <v>2827</v>
      </c>
      <c r="E3197" s="70" t="s">
        <v>7240</v>
      </c>
      <c r="F3197" s="18" t="s">
        <v>8089</v>
      </c>
      <c r="G3197" s="18" t="s">
        <v>8958</v>
      </c>
      <c r="H3197" s="18" t="s">
        <v>8958</v>
      </c>
      <c r="I3197" s="18" t="s">
        <v>8959</v>
      </c>
      <c r="J3197" s="18"/>
      <c r="K3197" s="80" t="e">
        <v>#N/A</v>
      </c>
      <c r="L3197" s="80" t="e">
        <v>#N/A</v>
      </c>
      <c r="M3197" s="80" t="e">
        <v>#N/A</v>
      </c>
      <c r="N3197" s="80" t="e">
        <v>#N/A</v>
      </c>
      <c r="O3197" s="80" t="e">
        <v>#N/A</v>
      </c>
      <c r="P3197" s="80" t="e">
        <v>#N/A</v>
      </c>
      <c r="Q3197" s="80" t="e">
        <v>#N/A</v>
      </c>
      <c r="R3197" s="80" t="e">
        <v>#N/A</v>
      </c>
      <c r="S3197" s="80" t="e">
        <v>#N/A</v>
      </c>
      <c r="T3197" s="80">
        <v>0</v>
      </c>
      <c r="U3197" s="7" t="e">
        <v>#N/A</v>
      </c>
      <c r="V3197" s="80" t="e">
        <v>#N/A</v>
      </c>
      <c r="W3197" s="80" t="e">
        <v>#N/A</v>
      </c>
      <c r="X3197" s="80" t="e">
        <v>#N/A</v>
      </c>
      <c r="Y3197" s="7">
        <v>1</v>
      </c>
      <c r="Z3197" s="7">
        <f t="shared" si="401"/>
        <v>1</v>
      </c>
      <c r="AA3197" s="7">
        <f t="shared" si="402"/>
        <v>0</v>
      </c>
      <c r="AB3197" s="7" t="b">
        <f t="shared" si="403"/>
        <v>1</v>
      </c>
      <c r="AC3197" s="7" t="b">
        <f t="shared" si="404"/>
        <v>0</v>
      </c>
      <c r="AD3197" s="7" t="b">
        <f t="shared" si="405"/>
        <v>1</v>
      </c>
      <c r="AE3197" s="7" t="b">
        <f t="shared" si="406"/>
        <v>0</v>
      </c>
      <c r="AF3197" s="7" t="b">
        <f t="shared" si="407"/>
        <v>0</v>
      </c>
      <c r="AH3197" t="b">
        <f>AND(Table252102[[#This Row],[Developmental toxicity]:[Reproductive toxicity]])</f>
        <v>0</v>
      </c>
    </row>
    <row r="3198" spans="1:34" x14ac:dyDescent="0.25">
      <c r="A3198" s="3">
        <f t="shared" si="400"/>
        <v>3197</v>
      </c>
      <c r="B3198" s="18" t="s">
        <v>1440</v>
      </c>
      <c r="C3198" s="18" t="s">
        <v>2040</v>
      </c>
      <c r="D3198" s="18" t="s">
        <v>2920</v>
      </c>
      <c r="E3198" s="79" t="s">
        <v>7321</v>
      </c>
      <c r="F3198" s="17" t="s">
        <v>8170</v>
      </c>
      <c r="G3198" s="17" t="s">
        <v>9121</v>
      </c>
      <c r="H3198" s="17" t="s">
        <v>9121</v>
      </c>
      <c r="I3198" s="17" t="s">
        <v>9122</v>
      </c>
      <c r="J3198" s="18"/>
      <c r="K3198" s="80" t="e">
        <v>#N/A</v>
      </c>
      <c r="L3198" s="80" t="e">
        <v>#N/A</v>
      </c>
      <c r="M3198" s="80" t="e">
        <v>#N/A</v>
      </c>
      <c r="N3198" s="80" t="e">
        <v>#N/A</v>
      </c>
      <c r="O3198" s="80" t="e">
        <v>#N/A</v>
      </c>
      <c r="P3198" s="80" t="e">
        <v>#N/A</v>
      </c>
      <c r="Q3198" s="80" t="e">
        <v>#N/A</v>
      </c>
      <c r="R3198" s="80" t="e">
        <v>#N/A</v>
      </c>
      <c r="S3198" s="80" t="e">
        <v>#N/A</v>
      </c>
      <c r="T3198" s="80">
        <v>0</v>
      </c>
      <c r="U3198" s="7" t="e">
        <v>#N/A</v>
      </c>
      <c r="V3198" s="80" t="e">
        <v>#N/A</v>
      </c>
      <c r="W3198" s="80" t="e">
        <v>#N/A</v>
      </c>
      <c r="X3198" s="80" t="e">
        <v>#N/A</v>
      </c>
      <c r="Y3198" s="7" t="e">
        <v>#N/A</v>
      </c>
      <c r="Z3198" s="7">
        <f t="shared" si="401"/>
        <v>0</v>
      </c>
      <c r="AA3198" s="7">
        <f t="shared" si="402"/>
        <v>0</v>
      </c>
      <c r="AB3198" s="7" t="b">
        <f t="shared" si="403"/>
        <v>1</v>
      </c>
      <c r="AC3198" s="7" t="b">
        <f t="shared" si="404"/>
        <v>0</v>
      </c>
      <c r="AD3198" s="7" t="b">
        <f t="shared" si="405"/>
        <v>1</v>
      </c>
      <c r="AE3198" s="7" t="b">
        <f t="shared" si="406"/>
        <v>0</v>
      </c>
      <c r="AF3198" s="7" t="b">
        <f t="shared" si="407"/>
        <v>0</v>
      </c>
      <c r="AH3198" t="b">
        <f>AND(Table252102[[#This Row],[Developmental toxicity]:[Reproductive toxicity]])</f>
        <v>0</v>
      </c>
    </row>
    <row r="3199" spans="1:34" x14ac:dyDescent="0.25">
      <c r="A3199" s="3">
        <f t="shared" si="400"/>
        <v>3198</v>
      </c>
      <c r="B3199" s="18"/>
      <c r="C3199" s="18" t="s">
        <v>20505</v>
      </c>
      <c r="D3199" s="18" t="s">
        <v>19177</v>
      </c>
      <c r="E3199" s="70" t="s">
        <v>20260</v>
      </c>
      <c r="F3199" s="18" t="s">
        <v>19592</v>
      </c>
      <c r="G3199" s="18" t="s">
        <v>19593</v>
      </c>
      <c r="H3199" s="18" t="s">
        <v>19593</v>
      </c>
      <c r="I3199" s="18" t="s">
        <v>19594</v>
      </c>
      <c r="J3199" s="18" t="s">
        <v>20</v>
      </c>
      <c r="K3199" s="80" t="e">
        <v>#N/A</v>
      </c>
      <c r="L3199" s="80" t="e">
        <v>#N/A</v>
      </c>
      <c r="M3199" s="80" t="e">
        <v>#N/A</v>
      </c>
      <c r="N3199" s="80" t="e">
        <v>#N/A</v>
      </c>
      <c r="O3199" s="80" t="e">
        <v>#N/A</v>
      </c>
      <c r="P3199" s="80" t="e">
        <v>#N/A</v>
      </c>
      <c r="Q3199" s="80" t="e">
        <v>#N/A</v>
      </c>
      <c r="R3199" s="80" t="e">
        <v>#N/A</v>
      </c>
      <c r="S3199" s="80" t="e">
        <v>#N/A</v>
      </c>
      <c r="T3199" s="80" t="e">
        <v>#N/A</v>
      </c>
      <c r="U3199" s="7" t="e">
        <v>#N/A</v>
      </c>
      <c r="V3199" s="80" t="e">
        <v>#N/A</v>
      </c>
      <c r="W3199" s="80" t="e">
        <v>#N/A</v>
      </c>
      <c r="X3199" s="80">
        <v>1</v>
      </c>
      <c r="Y3199" s="7" t="e">
        <v>#N/A</v>
      </c>
      <c r="Z3199" s="7">
        <f t="shared" si="401"/>
        <v>1</v>
      </c>
      <c r="AA3199" s="7">
        <f t="shared" si="402"/>
        <v>1</v>
      </c>
      <c r="AB3199" s="7" t="b">
        <f t="shared" si="403"/>
        <v>1</v>
      </c>
      <c r="AC3199" s="7" t="b">
        <f t="shared" si="404"/>
        <v>0</v>
      </c>
      <c r="AD3199" s="7" t="b">
        <f t="shared" si="405"/>
        <v>0</v>
      </c>
      <c r="AE3199" s="7" t="b">
        <f t="shared" si="406"/>
        <v>0</v>
      </c>
      <c r="AF3199" s="7" t="b">
        <f t="shared" si="407"/>
        <v>0</v>
      </c>
      <c r="AH3199" t="b">
        <f>AND(Table252102[[#This Row],[Developmental toxicity]:[Reproductive toxicity]])</f>
        <v>0</v>
      </c>
    </row>
    <row r="3200" spans="1:34" x14ac:dyDescent="0.25">
      <c r="A3200" s="3">
        <f t="shared" si="400"/>
        <v>3199</v>
      </c>
      <c r="B3200" s="18">
        <v>53</v>
      </c>
      <c r="C3200" s="18" t="s">
        <v>388</v>
      </c>
      <c r="D3200" s="17" t="s">
        <v>5080</v>
      </c>
      <c r="E3200" s="79" t="s">
        <v>4574</v>
      </c>
      <c r="F3200" s="17" t="s">
        <v>5501</v>
      </c>
      <c r="G3200" s="18" t="s">
        <v>389</v>
      </c>
      <c r="H3200" s="17" t="s">
        <v>5994</v>
      </c>
      <c r="I3200" s="17" t="s">
        <v>6391</v>
      </c>
      <c r="J3200" s="18" t="s">
        <v>1433</v>
      </c>
      <c r="K3200" s="80" t="e">
        <v>#N/A</v>
      </c>
      <c r="L3200" s="80">
        <v>1</v>
      </c>
      <c r="M3200" s="18" t="e">
        <v>#N/A</v>
      </c>
      <c r="N3200" s="80" t="e">
        <v>#N/A</v>
      </c>
      <c r="O3200" s="80" t="e">
        <v>#N/A</v>
      </c>
      <c r="P3200" s="18" t="e">
        <v>#N/A</v>
      </c>
      <c r="Q3200" s="18" t="e">
        <v>#N/A</v>
      </c>
      <c r="R3200" s="80" t="e">
        <v>#N/A</v>
      </c>
      <c r="S3200" s="18" t="e">
        <v>#N/A</v>
      </c>
      <c r="T3200" s="18" t="e">
        <v>#N/A</v>
      </c>
      <c r="U3200" s="7" t="e">
        <v>#N/A</v>
      </c>
      <c r="V3200" s="80" t="e">
        <v>#N/A</v>
      </c>
      <c r="W3200" s="18" t="e">
        <v>#N/A</v>
      </c>
      <c r="X3200" s="18" t="e">
        <v>#N/A</v>
      </c>
      <c r="Y3200" s="7" t="e">
        <v>#N/A</v>
      </c>
      <c r="Z3200" s="7">
        <f t="shared" si="401"/>
        <v>1</v>
      </c>
      <c r="AA3200" s="7">
        <f t="shared" si="402"/>
        <v>1</v>
      </c>
      <c r="AB3200" s="7" t="b">
        <f t="shared" si="403"/>
        <v>0</v>
      </c>
      <c r="AC3200" s="7" t="b">
        <f t="shared" si="404"/>
        <v>0</v>
      </c>
      <c r="AD3200" s="7" t="b">
        <f t="shared" si="405"/>
        <v>0</v>
      </c>
      <c r="AE3200" s="7" t="b">
        <f t="shared" si="406"/>
        <v>0</v>
      </c>
      <c r="AF3200" s="7" t="b">
        <f t="shared" si="407"/>
        <v>0</v>
      </c>
      <c r="AH3200" t="b">
        <f>AND(Table252102[[#This Row],[Developmental toxicity]:[Reproductive toxicity]])</f>
        <v>0</v>
      </c>
    </row>
    <row r="3201" spans="1:34" x14ac:dyDescent="0.25">
      <c r="A3201" s="3">
        <f t="shared" si="400"/>
        <v>3200</v>
      </c>
      <c r="B3201" s="18"/>
      <c r="C3201" s="18" t="s">
        <v>13041</v>
      </c>
      <c r="D3201" s="18" t="s">
        <v>13040</v>
      </c>
      <c r="E3201" s="70" t="s">
        <v>17251</v>
      </c>
      <c r="F3201" s="18" t="s">
        <v>17252</v>
      </c>
      <c r="G3201" s="18" t="s">
        <v>17253</v>
      </c>
      <c r="H3201" s="18" t="s">
        <v>17253</v>
      </c>
      <c r="I3201" s="18" t="s">
        <v>17254</v>
      </c>
      <c r="J3201" s="18"/>
      <c r="K3201" s="80" t="e">
        <v>#N/A</v>
      </c>
      <c r="L3201" s="80" t="e">
        <v>#N/A</v>
      </c>
      <c r="M3201" s="80" t="e">
        <v>#N/A</v>
      </c>
      <c r="N3201" s="80" t="e">
        <v>#N/A</v>
      </c>
      <c r="O3201" s="80" t="e">
        <v>#N/A</v>
      </c>
      <c r="P3201" s="80" t="e">
        <v>#N/A</v>
      </c>
      <c r="Q3201" s="80" t="e">
        <v>#N/A</v>
      </c>
      <c r="R3201" s="80" t="e">
        <v>#N/A</v>
      </c>
      <c r="S3201" s="80" t="e">
        <v>#N/A</v>
      </c>
      <c r="T3201" s="80" t="e">
        <v>#N/A</v>
      </c>
      <c r="U3201" s="7" t="e">
        <v>#N/A</v>
      </c>
      <c r="V3201" s="80" t="e">
        <v>#N/A</v>
      </c>
      <c r="W3201" s="18">
        <v>0</v>
      </c>
      <c r="X3201" s="18" t="e">
        <v>#N/A</v>
      </c>
      <c r="Y3201" s="7" t="e">
        <v>#N/A</v>
      </c>
      <c r="Z3201" s="7">
        <f t="shared" si="401"/>
        <v>0</v>
      </c>
      <c r="AA3201" s="7">
        <f t="shared" si="402"/>
        <v>0</v>
      </c>
      <c r="AB3201" s="7" t="b">
        <f t="shared" si="403"/>
        <v>0</v>
      </c>
      <c r="AC3201" s="7" t="b">
        <f t="shared" si="404"/>
        <v>1</v>
      </c>
      <c r="AD3201" s="7" t="b">
        <f t="shared" si="405"/>
        <v>0</v>
      </c>
      <c r="AE3201" s="7" t="b">
        <f t="shared" si="406"/>
        <v>1</v>
      </c>
      <c r="AF3201" s="7" t="b">
        <f t="shared" si="407"/>
        <v>0</v>
      </c>
      <c r="AH3201" t="b">
        <f>AND(Table252102[[#This Row],[Developmental toxicity]:[Reproductive toxicity]])</f>
        <v>0</v>
      </c>
    </row>
    <row r="3202" spans="1:34" x14ac:dyDescent="0.25">
      <c r="A3202" s="3">
        <f t="shared" si="400"/>
        <v>3201</v>
      </c>
      <c r="B3202" s="18">
        <v>52</v>
      </c>
      <c r="C3202" s="18" t="s">
        <v>386</v>
      </c>
      <c r="D3202" s="18" t="s">
        <v>2813</v>
      </c>
      <c r="E3202" s="70" t="s">
        <v>4573</v>
      </c>
      <c r="F3202" s="18" t="s">
        <v>5500</v>
      </c>
      <c r="G3202" s="18" t="s">
        <v>387</v>
      </c>
      <c r="H3202" s="18" t="s">
        <v>5993</v>
      </c>
      <c r="I3202" s="18" t="s">
        <v>6390</v>
      </c>
      <c r="J3202" s="18" t="s">
        <v>1433</v>
      </c>
      <c r="K3202" s="80" t="e">
        <v>#N/A</v>
      </c>
      <c r="L3202" s="80">
        <v>1</v>
      </c>
      <c r="M3202" s="80" t="e">
        <v>#N/A</v>
      </c>
      <c r="N3202" s="80" t="e">
        <v>#N/A</v>
      </c>
      <c r="O3202" s="80" t="e">
        <v>#N/A</v>
      </c>
      <c r="P3202" s="80" t="e">
        <v>#N/A</v>
      </c>
      <c r="Q3202" s="80" t="e">
        <v>#N/A</v>
      </c>
      <c r="R3202" s="80" t="e">
        <v>#N/A</v>
      </c>
      <c r="S3202" s="80" t="e">
        <v>#N/A</v>
      </c>
      <c r="T3202" s="80">
        <v>1</v>
      </c>
      <c r="U3202" s="7" t="e">
        <v>#N/A</v>
      </c>
      <c r="V3202" s="80" t="e">
        <v>#N/A</v>
      </c>
      <c r="W3202" s="80" t="e">
        <v>#N/A</v>
      </c>
      <c r="X3202" s="80" t="e">
        <v>#N/A</v>
      </c>
      <c r="Y3202" s="7" t="e">
        <v>#N/A</v>
      </c>
      <c r="Z3202" s="7">
        <f t="shared" si="401"/>
        <v>1</v>
      </c>
      <c r="AA3202" s="7">
        <f t="shared" si="402"/>
        <v>1</v>
      </c>
      <c r="AB3202" s="7" t="b">
        <f t="shared" si="403"/>
        <v>1</v>
      </c>
      <c r="AC3202" s="7" t="b">
        <f t="shared" si="404"/>
        <v>0</v>
      </c>
      <c r="AD3202" s="7" t="b">
        <f t="shared" si="405"/>
        <v>1</v>
      </c>
      <c r="AE3202" s="7" t="b">
        <f t="shared" si="406"/>
        <v>0</v>
      </c>
      <c r="AF3202" s="7" t="b">
        <f t="shared" si="407"/>
        <v>0</v>
      </c>
      <c r="AH3202" t="b">
        <f>AND(Table252102[[#This Row],[Developmental toxicity]:[Reproductive toxicity]])</f>
        <v>0</v>
      </c>
    </row>
    <row r="3203" spans="1:34" x14ac:dyDescent="0.25">
      <c r="A3203" s="3">
        <f t="shared" si="400"/>
        <v>3202</v>
      </c>
      <c r="B3203" s="18" t="s">
        <v>1440</v>
      </c>
      <c r="C3203" s="18" t="s">
        <v>2383</v>
      </c>
      <c r="D3203" s="18" t="s">
        <v>3308</v>
      </c>
      <c r="E3203" s="70" t="s">
        <v>7660</v>
      </c>
      <c r="F3203" s="18" t="s">
        <v>8501</v>
      </c>
      <c r="G3203" s="18" t="s">
        <v>9852</v>
      </c>
      <c r="H3203" s="18" t="s">
        <v>9852</v>
      </c>
      <c r="I3203" s="18" t="s">
        <v>9853</v>
      </c>
      <c r="J3203" s="18"/>
      <c r="K3203" s="80" t="e">
        <v>#N/A</v>
      </c>
      <c r="L3203" s="80" t="e">
        <v>#N/A</v>
      </c>
      <c r="M3203" s="80" t="e">
        <v>#N/A</v>
      </c>
      <c r="N3203" s="80" t="e">
        <v>#N/A</v>
      </c>
      <c r="O3203" s="80" t="e">
        <v>#N/A</v>
      </c>
      <c r="P3203" s="80" t="e">
        <v>#N/A</v>
      </c>
      <c r="Q3203" s="80" t="e">
        <v>#N/A</v>
      </c>
      <c r="R3203" s="80" t="e">
        <v>#N/A</v>
      </c>
      <c r="S3203" s="80" t="e">
        <v>#N/A</v>
      </c>
      <c r="T3203" s="80">
        <v>1</v>
      </c>
      <c r="U3203" s="7" t="e">
        <v>#N/A</v>
      </c>
      <c r="V3203" s="80" t="e">
        <v>#N/A</v>
      </c>
      <c r="W3203" s="80" t="e">
        <v>#N/A</v>
      </c>
      <c r="X3203" s="80" t="e">
        <v>#N/A</v>
      </c>
      <c r="Y3203" s="7">
        <v>1</v>
      </c>
      <c r="Z3203" s="7">
        <f t="shared" si="401"/>
        <v>1</v>
      </c>
      <c r="AA3203" s="7">
        <f t="shared" si="402"/>
        <v>1</v>
      </c>
      <c r="AB3203" s="7" t="b">
        <f t="shared" si="403"/>
        <v>1</v>
      </c>
      <c r="AC3203" s="7" t="b">
        <f t="shared" si="404"/>
        <v>0</v>
      </c>
      <c r="AD3203" s="7" t="b">
        <f t="shared" si="405"/>
        <v>1</v>
      </c>
      <c r="AE3203" s="7" t="b">
        <f t="shared" si="406"/>
        <v>0</v>
      </c>
      <c r="AF3203" s="7" t="b">
        <f t="shared" si="407"/>
        <v>0</v>
      </c>
      <c r="AH3203" t="b">
        <f>AND(Table252102[[#This Row],[Developmental toxicity]:[Reproductive toxicity]])</f>
        <v>0</v>
      </c>
    </row>
    <row r="3204" spans="1:34" x14ac:dyDescent="0.25">
      <c r="A3204" s="3">
        <f t="shared" si="400"/>
        <v>3203</v>
      </c>
      <c r="B3204" s="18" t="s">
        <v>1440</v>
      </c>
      <c r="C3204" s="72" t="s">
        <v>1488</v>
      </c>
      <c r="D3204" s="75" t="s">
        <v>1489</v>
      </c>
      <c r="E3204" s="70" t="s">
        <v>7019</v>
      </c>
      <c r="F3204" s="75" t="s">
        <v>1545</v>
      </c>
      <c r="G3204" s="75" t="s">
        <v>1490</v>
      </c>
      <c r="H3204" s="18" t="s">
        <v>1490</v>
      </c>
      <c r="I3204" s="18" t="s">
        <v>7111</v>
      </c>
      <c r="J3204" s="18" t="s">
        <v>1558</v>
      </c>
      <c r="K3204" s="80" t="e">
        <v>#N/A</v>
      </c>
      <c r="L3204" s="80" t="e">
        <v>#N/A</v>
      </c>
      <c r="M3204" s="74">
        <v>1</v>
      </c>
      <c r="N3204" s="80">
        <v>0</v>
      </c>
      <c r="O3204" s="80" t="e">
        <v>#N/A</v>
      </c>
      <c r="P3204" s="74" t="e">
        <v>#N/A</v>
      </c>
      <c r="Q3204" s="74" t="e">
        <v>#N/A</v>
      </c>
      <c r="R3204" s="80" t="e">
        <v>#N/A</v>
      </c>
      <c r="S3204" s="74" t="e">
        <v>#N/A</v>
      </c>
      <c r="T3204" s="74">
        <v>0</v>
      </c>
      <c r="U3204" s="7" t="e">
        <v>#N/A</v>
      </c>
      <c r="V3204" s="80" t="e">
        <v>#N/A</v>
      </c>
      <c r="W3204" s="74" t="e">
        <v>#N/A</v>
      </c>
      <c r="X3204" s="74" t="e">
        <v>#N/A</v>
      </c>
      <c r="Y3204" s="7">
        <v>1</v>
      </c>
      <c r="Z3204" s="7">
        <f t="shared" si="401"/>
        <v>1</v>
      </c>
      <c r="AA3204" s="7">
        <f t="shared" si="402"/>
        <v>0</v>
      </c>
      <c r="AB3204" s="7" t="b">
        <f t="shared" si="403"/>
        <v>1</v>
      </c>
      <c r="AC3204" s="7" t="b">
        <f t="shared" si="404"/>
        <v>1</v>
      </c>
      <c r="AD3204" s="7" t="b">
        <f t="shared" si="405"/>
        <v>1</v>
      </c>
      <c r="AE3204" s="7" t="b">
        <f t="shared" si="406"/>
        <v>1</v>
      </c>
      <c r="AF3204" s="7" t="b">
        <f t="shared" si="407"/>
        <v>1</v>
      </c>
      <c r="AH3204" t="b">
        <f>AND(Table252102[[#This Row],[Developmental toxicity]:[Reproductive toxicity]])</f>
        <v>1</v>
      </c>
    </row>
    <row r="3205" spans="1:34" x14ac:dyDescent="0.25">
      <c r="A3205" s="3">
        <f t="shared" si="400"/>
        <v>3204</v>
      </c>
      <c r="B3205" s="18" t="s">
        <v>1440</v>
      </c>
      <c r="C3205" s="18" t="s">
        <v>1936</v>
      </c>
      <c r="D3205" s="18" t="s">
        <v>2800</v>
      </c>
      <c r="E3205" s="79" t="s">
        <v>7219</v>
      </c>
      <c r="F3205" s="17" t="s">
        <v>8068</v>
      </c>
      <c r="G3205" s="17" t="s">
        <v>8915</v>
      </c>
      <c r="H3205" s="17" t="s">
        <v>8915</v>
      </c>
      <c r="I3205" s="17" t="s">
        <v>8916</v>
      </c>
      <c r="J3205" s="18"/>
      <c r="K3205" s="80" t="e">
        <v>#N/A</v>
      </c>
      <c r="L3205" s="80" t="e">
        <v>#N/A</v>
      </c>
      <c r="M3205" s="80" t="e">
        <v>#N/A</v>
      </c>
      <c r="N3205" s="80" t="e">
        <v>#N/A</v>
      </c>
      <c r="O3205" s="80" t="e">
        <v>#N/A</v>
      </c>
      <c r="P3205" s="80" t="e">
        <v>#N/A</v>
      </c>
      <c r="Q3205" s="80" t="e">
        <v>#N/A</v>
      </c>
      <c r="R3205" s="80" t="e">
        <v>#N/A</v>
      </c>
      <c r="S3205" s="80" t="e">
        <v>#N/A</v>
      </c>
      <c r="T3205" s="80">
        <v>0</v>
      </c>
      <c r="U3205" s="7" t="e">
        <v>#N/A</v>
      </c>
      <c r="V3205" s="80" t="e">
        <v>#N/A</v>
      </c>
      <c r="W3205" s="80" t="e">
        <v>#N/A</v>
      </c>
      <c r="X3205" s="80" t="e">
        <v>#N/A</v>
      </c>
      <c r="Y3205" s="7" t="e">
        <v>#N/A</v>
      </c>
      <c r="Z3205" s="7">
        <f t="shared" si="401"/>
        <v>0</v>
      </c>
      <c r="AA3205" s="7">
        <f t="shared" si="402"/>
        <v>0</v>
      </c>
      <c r="AB3205" s="7" t="b">
        <f t="shared" si="403"/>
        <v>1</v>
      </c>
      <c r="AC3205" s="7" t="b">
        <f t="shared" si="404"/>
        <v>0</v>
      </c>
      <c r="AD3205" s="7" t="b">
        <f t="shared" si="405"/>
        <v>1</v>
      </c>
      <c r="AE3205" s="7" t="b">
        <f t="shared" si="406"/>
        <v>0</v>
      </c>
      <c r="AF3205" s="7" t="b">
        <f t="shared" si="407"/>
        <v>0</v>
      </c>
      <c r="AH3205" t="b">
        <f>AND(Table252102[[#This Row],[Developmental toxicity]:[Reproductive toxicity]])</f>
        <v>0</v>
      </c>
    </row>
    <row r="3206" spans="1:34" x14ac:dyDescent="0.25">
      <c r="A3206" s="3">
        <f t="shared" si="400"/>
        <v>3205</v>
      </c>
      <c r="B3206" s="18" t="s">
        <v>1440</v>
      </c>
      <c r="C3206" s="18" t="s">
        <v>2441</v>
      </c>
      <c r="D3206" s="18" t="s">
        <v>3376</v>
      </c>
      <c r="E3206" s="70" t="s">
        <v>7718</v>
      </c>
      <c r="F3206" s="18" t="s">
        <v>8559</v>
      </c>
      <c r="G3206" s="18" t="s">
        <v>9979</v>
      </c>
      <c r="H3206" s="18" t="s">
        <v>9979</v>
      </c>
      <c r="I3206" s="18" t="s">
        <v>9980</v>
      </c>
      <c r="J3206" s="18"/>
      <c r="K3206" s="80" t="e">
        <v>#N/A</v>
      </c>
      <c r="L3206" s="80" t="e">
        <v>#N/A</v>
      </c>
      <c r="M3206" s="80" t="e">
        <v>#N/A</v>
      </c>
      <c r="N3206" s="80" t="e">
        <v>#N/A</v>
      </c>
      <c r="O3206" s="80" t="e">
        <v>#N/A</v>
      </c>
      <c r="P3206" s="80" t="e">
        <v>#N/A</v>
      </c>
      <c r="Q3206" s="80" t="e">
        <v>#N/A</v>
      </c>
      <c r="R3206" s="80" t="e">
        <v>#N/A</v>
      </c>
      <c r="S3206" s="80" t="e">
        <v>#N/A</v>
      </c>
      <c r="T3206" s="80">
        <v>0</v>
      </c>
      <c r="U3206" s="7" t="e">
        <v>#N/A</v>
      </c>
      <c r="V3206" s="80" t="e">
        <v>#N/A</v>
      </c>
      <c r="W3206" s="80" t="e">
        <v>#N/A</v>
      </c>
      <c r="X3206" s="80" t="e">
        <v>#N/A</v>
      </c>
      <c r="Y3206" s="7">
        <v>1</v>
      </c>
      <c r="Z3206" s="7">
        <f t="shared" si="401"/>
        <v>1</v>
      </c>
      <c r="AA3206" s="7">
        <f t="shared" si="402"/>
        <v>0</v>
      </c>
      <c r="AB3206" s="7" t="b">
        <f t="shared" si="403"/>
        <v>1</v>
      </c>
      <c r="AC3206" s="7" t="b">
        <f t="shared" si="404"/>
        <v>0</v>
      </c>
      <c r="AD3206" s="7" t="b">
        <f t="shared" si="405"/>
        <v>1</v>
      </c>
      <c r="AE3206" s="7" t="b">
        <f t="shared" si="406"/>
        <v>0</v>
      </c>
      <c r="AF3206" s="7" t="b">
        <f t="shared" si="407"/>
        <v>0</v>
      </c>
      <c r="AH3206" t="b">
        <f>AND(Table252102[[#This Row],[Developmental toxicity]:[Reproductive toxicity]])</f>
        <v>0</v>
      </c>
    </row>
    <row r="3207" spans="1:34" x14ac:dyDescent="0.25">
      <c r="A3207" s="3">
        <f t="shared" si="400"/>
        <v>3206</v>
      </c>
      <c r="B3207" s="18"/>
      <c r="C3207" s="18" t="s">
        <v>18645</v>
      </c>
      <c r="D3207" s="18" t="s">
        <v>18404</v>
      </c>
      <c r="E3207" s="70" t="s">
        <v>18525</v>
      </c>
      <c r="F3207" s="18" t="s">
        <v>18917</v>
      </c>
      <c r="G3207" s="18" t="s">
        <v>18918</v>
      </c>
      <c r="H3207" s="18" t="s">
        <v>18919</v>
      </c>
      <c r="I3207" s="18" t="s">
        <v>18920</v>
      </c>
      <c r="J3207" s="18" t="s">
        <v>20</v>
      </c>
      <c r="K3207" s="80" t="e">
        <v>#N/A</v>
      </c>
      <c r="L3207" s="80" t="e">
        <v>#N/A</v>
      </c>
      <c r="M3207" s="80" t="e">
        <v>#N/A</v>
      </c>
      <c r="N3207" s="80" t="e">
        <v>#N/A</v>
      </c>
      <c r="O3207" s="80" t="e">
        <v>#N/A</v>
      </c>
      <c r="P3207" s="80" t="e">
        <v>#N/A</v>
      </c>
      <c r="Q3207" s="80" t="e">
        <v>#N/A</v>
      </c>
      <c r="R3207" s="80" t="e">
        <v>#N/A</v>
      </c>
      <c r="S3207" s="80" t="e">
        <v>#N/A</v>
      </c>
      <c r="T3207" s="80" t="e">
        <v>#N/A</v>
      </c>
      <c r="U3207" s="7" t="e">
        <v>#N/A</v>
      </c>
      <c r="V3207" s="80" t="e">
        <v>#N/A</v>
      </c>
      <c r="W3207" s="80" t="e">
        <v>#N/A</v>
      </c>
      <c r="X3207" s="80">
        <v>0</v>
      </c>
      <c r="Y3207" s="7" t="e">
        <v>#N/A</v>
      </c>
      <c r="Z3207" s="7">
        <f t="shared" si="401"/>
        <v>0</v>
      </c>
      <c r="AA3207" s="7">
        <f t="shared" si="402"/>
        <v>0</v>
      </c>
      <c r="AB3207" s="7" t="b">
        <f t="shared" si="403"/>
        <v>1</v>
      </c>
      <c r="AC3207" s="7" t="b">
        <f t="shared" si="404"/>
        <v>0</v>
      </c>
      <c r="AD3207" s="7" t="b">
        <f t="shared" si="405"/>
        <v>0</v>
      </c>
      <c r="AE3207" s="7" t="b">
        <f t="shared" si="406"/>
        <v>0</v>
      </c>
      <c r="AF3207" s="7" t="b">
        <f t="shared" si="407"/>
        <v>0</v>
      </c>
      <c r="AH3207" t="b">
        <f>AND(Table252102[[#This Row],[Developmental toxicity]:[Reproductive toxicity]])</f>
        <v>0</v>
      </c>
    </row>
    <row r="3208" spans="1:34" x14ac:dyDescent="0.25">
      <c r="A3208" s="3">
        <f t="shared" si="400"/>
        <v>3207</v>
      </c>
      <c r="B3208" s="18"/>
      <c r="C3208" s="18" t="s">
        <v>12040</v>
      </c>
      <c r="D3208" s="18" t="s">
        <v>12039</v>
      </c>
      <c r="E3208" s="70" t="s">
        <v>15699</v>
      </c>
      <c r="F3208" s="18" t="s">
        <v>15700</v>
      </c>
      <c r="G3208" s="18" t="s">
        <v>15701</v>
      </c>
      <c r="H3208" s="18" t="s">
        <v>15702</v>
      </c>
      <c r="I3208" s="18" t="s">
        <v>15703</v>
      </c>
      <c r="J3208" s="18"/>
      <c r="K3208" s="80" t="e">
        <v>#N/A</v>
      </c>
      <c r="L3208" s="80" t="e">
        <v>#N/A</v>
      </c>
      <c r="M3208" s="80" t="e">
        <v>#N/A</v>
      </c>
      <c r="N3208" s="80" t="e">
        <v>#N/A</v>
      </c>
      <c r="O3208" s="80" t="e">
        <v>#N/A</v>
      </c>
      <c r="P3208" s="80" t="e">
        <v>#N/A</v>
      </c>
      <c r="Q3208" s="80" t="e">
        <v>#N/A</v>
      </c>
      <c r="R3208" s="80" t="e">
        <v>#N/A</v>
      </c>
      <c r="S3208" s="80" t="e">
        <v>#N/A</v>
      </c>
      <c r="T3208" s="80" t="e">
        <v>#N/A</v>
      </c>
      <c r="U3208" s="7" t="e">
        <v>#N/A</v>
      </c>
      <c r="V3208" s="80" t="e">
        <v>#N/A</v>
      </c>
      <c r="W3208" s="18">
        <v>0</v>
      </c>
      <c r="X3208" s="18" t="e">
        <v>#N/A</v>
      </c>
      <c r="Y3208" s="7" t="e">
        <v>#N/A</v>
      </c>
      <c r="Z3208" s="7">
        <f t="shared" si="401"/>
        <v>0</v>
      </c>
      <c r="AA3208" s="7">
        <f t="shared" si="402"/>
        <v>0</v>
      </c>
      <c r="AB3208" s="7" t="b">
        <f t="shared" si="403"/>
        <v>0</v>
      </c>
      <c r="AC3208" s="7" t="b">
        <f t="shared" si="404"/>
        <v>1</v>
      </c>
      <c r="AD3208" s="7" t="b">
        <f t="shared" si="405"/>
        <v>0</v>
      </c>
      <c r="AE3208" s="7" t="b">
        <f t="shared" si="406"/>
        <v>1</v>
      </c>
      <c r="AF3208" s="7" t="b">
        <f t="shared" si="407"/>
        <v>0</v>
      </c>
      <c r="AH3208" t="b">
        <f>AND(Table252102[[#This Row],[Developmental toxicity]:[Reproductive toxicity]])</f>
        <v>0</v>
      </c>
    </row>
    <row r="3209" spans="1:34" x14ac:dyDescent="0.25">
      <c r="A3209" s="3">
        <f t="shared" si="400"/>
        <v>3208</v>
      </c>
      <c r="B3209" s="18"/>
      <c r="C3209" s="18" t="s">
        <v>12045</v>
      </c>
      <c r="D3209" s="18" t="s">
        <v>12044</v>
      </c>
      <c r="E3209" s="70" t="s">
        <v>15707</v>
      </c>
      <c r="F3209" s="18" t="s">
        <v>15708</v>
      </c>
      <c r="G3209" s="18" t="s">
        <v>15709</v>
      </c>
      <c r="H3209" s="18" t="s">
        <v>15710</v>
      </c>
      <c r="I3209" s="18" t="s">
        <v>15711</v>
      </c>
      <c r="J3209" s="18"/>
      <c r="K3209" s="80" t="e">
        <v>#N/A</v>
      </c>
      <c r="L3209" s="80" t="e">
        <v>#N/A</v>
      </c>
      <c r="M3209" s="80" t="e">
        <v>#N/A</v>
      </c>
      <c r="N3209" s="80" t="e">
        <v>#N/A</v>
      </c>
      <c r="O3209" s="80" t="e">
        <v>#N/A</v>
      </c>
      <c r="P3209" s="80" t="e">
        <v>#N/A</v>
      </c>
      <c r="Q3209" s="80" t="e">
        <v>#N/A</v>
      </c>
      <c r="R3209" s="80" t="e">
        <v>#N/A</v>
      </c>
      <c r="S3209" s="80" t="e">
        <v>#N/A</v>
      </c>
      <c r="T3209" s="80" t="e">
        <v>#N/A</v>
      </c>
      <c r="U3209" s="7" t="e">
        <v>#N/A</v>
      </c>
      <c r="V3209" s="80" t="e">
        <v>#N/A</v>
      </c>
      <c r="W3209" s="80">
        <v>0</v>
      </c>
      <c r="X3209" s="80" t="e">
        <v>#N/A</v>
      </c>
      <c r="Y3209" s="7">
        <v>0</v>
      </c>
      <c r="Z3209" s="7">
        <f t="shared" si="401"/>
        <v>0</v>
      </c>
      <c r="AA3209" s="7">
        <f t="shared" si="402"/>
        <v>0</v>
      </c>
      <c r="AB3209" s="7" t="b">
        <f t="shared" si="403"/>
        <v>1</v>
      </c>
      <c r="AC3209" s="7" t="b">
        <f t="shared" si="404"/>
        <v>1</v>
      </c>
      <c r="AD3209" s="7" t="b">
        <f t="shared" si="405"/>
        <v>0</v>
      </c>
      <c r="AE3209" s="7" t="b">
        <f t="shared" si="406"/>
        <v>1</v>
      </c>
      <c r="AF3209" s="7" t="b">
        <f t="shared" si="407"/>
        <v>0</v>
      </c>
      <c r="AH3209" t="b">
        <f>AND(Table252102[[#This Row],[Developmental toxicity]:[Reproductive toxicity]])</f>
        <v>1</v>
      </c>
    </row>
    <row r="3210" spans="1:34" x14ac:dyDescent="0.25">
      <c r="A3210" s="3">
        <f t="shared" si="400"/>
        <v>3209</v>
      </c>
      <c r="B3210" s="18" t="s">
        <v>1440</v>
      </c>
      <c r="C3210" s="18" t="s">
        <v>2119</v>
      </c>
      <c r="D3210" s="18" t="s">
        <v>3011</v>
      </c>
      <c r="E3210" s="79" t="s">
        <v>7400</v>
      </c>
      <c r="F3210" s="17" t="s">
        <v>8248</v>
      </c>
      <c r="G3210" s="17" t="s">
        <v>9282</v>
      </c>
      <c r="H3210" s="17" t="s">
        <v>9283</v>
      </c>
      <c r="I3210" s="17" t="s">
        <v>9284</v>
      </c>
      <c r="J3210" s="18"/>
      <c r="K3210" s="80" t="e">
        <v>#N/A</v>
      </c>
      <c r="L3210" s="80" t="e">
        <v>#N/A</v>
      </c>
      <c r="M3210" s="80" t="e">
        <v>#N/A</v>
      </c>
      <c r="N3210" s="80" t="e">
        <v>#N/A</v>
      </c>
      <c r="O3210" s="80" t="e">
        <v>#N/A</v>
      </c>
      <c r="P3210" s="80" t="e">
        <v>#N/A</v>
      </c>
      <c r="Q3210" s="80" t="e">
        <v>#N/A</v>
      </c>
      <c r="R3210" s="80" t="e">
        <v>#N/A</v>
      </c>
      <c r="S3210" s="80" t="e">
        <v>#N/A</v>
      </c>
      <c r="T3210" s="80">
        <v>0</v>
      </c>
      <c r="U3210" s="7" t="e">
        <v>#N/A</v>
      </c>
      <c r="V3210" s="80" t="e">
        <v>#N/A</v>
      </c>
      <c r="W3210" s="18">
        <v>0</v>
      </c>
      <c r="X3210" s="18" t="e">
        <v>#N/A</v>
      </c>
      <c r="Y3210" s="7" t="e">
        <v>#N/A</v>
      </c>
      <c r="Z3210" s="7">
        <f t="shared" si="401"/>
        <v>0</v>
      </c>
      <c r="AA3210" s="7">
        <f t="shared" si="402"/>
        <v>0</v>
      </c>
      <c r="AB3210" s="7" t="b">
        <f t="shared" si="403"/>
        <v>1</v>
      </c>
      <c r="AC3210" s="7" t="b">
        <f t="shared" si="404"/>
        <v>1</v>
      </c>
      <c r="AD3210" s="7" t="b">
        <f t="shared" si="405"/>
        <v>1</v>
      </c>
      <c r="AE3210" s="7" t="b">
        <f t="shared" si="406"/>
        <v>1</v>
      </c>
      <c r="AF3210" s="7" t="b">
        <f t="shared" si="407"/>
        <v>0</v>
      </c>
      <c r="AH3210" t="b">
        <f>AND(Table252102[[#This Row],[Developmental toxicity]:[Reproductive toxicity]])</f>
        <v>1</v>
      </c>
    </row>
    <row r="3211" spans="1:34" x14ac:dyDescent="0.25">
      <c r="A3211" s="3">
        <f t="shared" si="400"/>
        <v>3210</v>
      </c>
      <c r="B3211" s="18"/>
      <c r="C3211" s="18" t="s">
        <v>20675</v>
      </c>
      <c r="D3211" s="18" t="s">
        <v>19349</v>
      </c>
      <c r="E3211" s="70" t="s">
        <v>20430</v>
      </c>
      <c r="F3211" s="18" t="s">
        <v>20167</v>
      </c>
      <c r="G3211" s="18" t="s">
        <v>20168</v>
      </c>
      <c r="H3211" s="18" t="s">
        <v>20169</v>
      </c>
      <c r="I3211" s="18" t="s">
        <v>20170</v>
      </c>
      <c r="J3211" s="18" t="s">
        <v>20</v>
      </c>
      <c r="K3211" s="80" t="e">
        <v>#N/A</v>
      </c>
      <c r="L3211" s="80" t="e">
        <v>#N/A</v>
      </c>
      <c r="M3211" s="80" t="e">
        <v>#N/A</v>
      </c>
      <c r="N3211" s="80" t="e">
        <v>#N/A</v>
      </c>
      <c r="O3211" s="80" t="e">
        <v>#N/A</v>
      </c>
      <c r="P3211" s="80" t="e">
        <v>#N/A</v>
      </c>
      <c r="Q3211" s="80" t="e">
        <v>#N/A</v>
      </c>
      <c r="R3211" s="80" t="e">
        <v>#N/A</v>
      </c>
      <c r="S3211" s="80" t="e">
        <v>#N/A</v>
      </c>
      <c r="T3211" s="80" t="e">
        <v>#N/A</v>
      </c>
      <c r="U3211" s="7" t="e">
        <v>#N/A</v>
      </c>
      <c r="V3211" s="80" t="e">
        <v>#N/A</v>
      </c>
      <c r="W3211" s="80" t="e">
        <v>#N/A</v>
      </c>
      <c r="X3211" s="80">
        <v>1</v>
      </c>
      <c r="Y3211" s="7" t="e">
        <v>#N/A</v>
      </c>
      <c r="Z3211" s="7">
        <f t="shared" si="401"/>
        <v>1</v>
      </c>
      <c r="AA3211" s="7">
        <f t="shared" si="402"/>
        <v>1</v>
      </c>
      <c r="AB3211" s="7" t="b">
        <f t="shared" si="403"/>
        <v>1</v>
      </c>
      <c r="AC3211" s="7" t="b">
        <f t="shared" si="404"/>
        <v>0</v>
      </c>
      <c r="AD3211" s="7" t="b">
        <f t="shared" si="405"/>
        <v>0</v>
      </c>
      <c r="AE3211" s="7" t="b">
        <f t="shared" si="406"/>
        <v>0</v>
      </c>
      <c r="AF3211" s="7" t="b">
        <f t="shared" si="407"/>
        <v>0</v>
      </c>
      <c r="AH3211" t="b">
        <f>AND(Table252102[[#This Row],[Developmental toxicity]:[Reproductive toxicity]])</f>
        <v>0</v>
      </c>
    </row>
    <row r="3212" spans="1:34" x14ac:dyDescent="0.25">
      <c r="A3212" s="3">
        <f t="shared" si="400"/>
        <v>3211</v>
      </c>
      <c r="B3212" s="18"/>
      <c r="C3212" s="18" t="s">
        <v>11215</v>
      </c>
      <c r="D3212" s="18" t="s">
        <v>17822</v>
      </c>
      <c r="E3212" s="70" t="s">
        <v>14269</v>
      </c>
      <c r="F3212" s="18" t="s">
        <v>14270</v>
      </c>
      <c r="G3212" s="18" t="s">
        <v>14271</v>
      </c>
      <c r="H3212" s="18" t="s">
        <v>14272</v>
      </c>
      <c r="I3212" s="18" t="s">
        <v>14273</v>
      </c>
      <c r="J3212" s="18"/>
      <c r="K3212" s="80" t="e">
        <v>#N/A</v>
      </c>
      <c r="L3212" s="80" t="e">
        <v>#N/A</v>
      </c>
      <c r="M3212" s="80" t="e">
        <v>#N/A</v>
      </c>
      <c r="N3212" s="80" t="e">
        <v>#N/A</v>
      </c>
      <c r="O3212" s="80" t="e">
        <v>#N/A</v>
      </c>
      <c r="P3212" s="80" t="e">
        <v>#N/A</v>
      </c>
      <c r="Q3212" s="80" t="e">
        <v>#N/A</v>
      </c>
      <c r="R3212" s="80" t="e">
        <v>#N/A</v>
      </c>
      <c r="S3212" s="80" t="e">
        <v>#N/A</v>
      </c>
      <c r="T3212" s="80" t="e">
        <v>#N/A</v>
      </c>
      <c r="U3212" s="7" t="e">
        <v>#N/A</v>
      </c>
      <c r="V3212" s="80" t="e">
        <v>#N/A</v>
      </c>
      <c r="W3212" s="18">
        <v>1</v>
      </c>
      <c r="X3212" s="18" t="e">
        <v>#N/A</v>
      </c>
      <c r="Y3212" s="7" t="e">
        <v>#N/A</v>
      </c>
      <c r="Z3212" s="7">
        <f t="shared" si="401"/>
        <v>1</v>
      </c>
      <c r="AA3212" s="7">
        <f t="shared" si="402"/>
        <v>1</v>
      </c>
      <c r="AB3212" s="7" t="b">
        <f t="shared" si="403"/>
        <v>0</v>
      </c>
      <c r="AC3212" s="7" t="b">
        <f t="shared" si="404"/>
        <v>1</v>
      </c>
      <c r="AD3212" s="7" t="b">
        <f t="shared" si="405"/>
        <v>0</v>
      </c>
      <c r="AE3212" s="7" t="b">
        <f t="shared" si="406"/>
        <v>1</v>
      </c>
      <c r="AF3212" s="7" t="b">
        <f t="shared" si="407"/>
        <v>0</v>
      </c>
      <c r="AH3212" t="b">
        <f>AND(Table252102[[#This Row],[Developmental toxicity]:[Reproductive toxicity]])</f>
        <v>0</v>
      </c>
    </row>
    <row r="3213" spans="1:34" x14ac:dyDescent="0.25">
      <c r="A3213" s="3">
        <f t="shared" si="400"/>
        <v>3212</v>
      </c>
      <c r="B3213" s="18">
        <v>13774</v>
      </c>
      <c r="C3213" s="18" t="s">
        <v>4149</v>
      </c>
      <c r="D3213" s="18" t="s">
        <v>215</v>
      </c>
      <c r="E3213" s="70" t="s">
        <v>4047</v>
      </c>
      <c r="F3213" s="18" t="s">
        <v>3882</v>
      </c>
      <c r="G3213" s="18" t="s">
        <v>216</v>
      </c>
      <c r="H3213" s="18" t="s">
        <v>4407</v>
      </c>
      <c r="I3213" s="18" t="s">
        <v>4408</v>
      </c>
      <c r="J3213" s="18" t="s">
        <v>20</v>
      </c>
      <c r="K3213" s="7" t="e">
        <v>#N/A</v>
      </c>
      <c r="L3213" s="80">
        <v>1</v>
      </c>
      <c r="M3213" s="80" t="e">
        <v>#N/A</v>
      </c>
      <c r="N3213" s="80" t="e">
        <v>#N/A</v>
      </c>
      <c r="O3213" s="80" t="e">
        <v>#N/A</v>
      </c>
      <c r="P3213" s="80" t="e">
        <v>#N/A</v>
      </c>
      <c r="Q3213" s="80" t="e">
        <v>#N/A</v>
      </c>
      <c r="R3213" s="80" t="e">
        <v>#N/A</v>
      </c>
      <c r="S3213" s="80" t="e">
        <v>#N/A</v>
      </c>
      <c r="T3213" s="80" t="e">
        <v>#N/A</v>
      </c>
      <c r="U3213" s="7" t="e">
        <v>#N/A</v>
      </c>
      <c r="V3213" s="80" t="e">
        <v>#N/A</v>
      </c>
      <c r="W3213" s="18">
        <v>1</v>
      </c>
      <c r="X3213" s="18">
        <v>1</v>
      </c>
      <c r="Y3213" s="7">
        <v>1</v>
      </c>
      <c r="Z3213" s="7">
        <f t="shared" si="401"/>
        <v>1</v>
      </c>
      <c r="AA3213" s="7">
        <f t="shared" si="402"/>
        <v>1</v>
      </c>
      <c r="AB3213" s="7" t="b">
        <f t="shared" si="403"/>
        <v>1</v>
      </c>
      <c r="AC3213" s="7" t="b">
        <f t="shared" si="404"/>
        <v>1</v>
      </c>
      <c r="AD3213" s="7" t="b">
        <f t="shared" si="405"/>
        <v>0</v>
      </c>
      <c r="AE3213" s="7" t="b">
        <f t="shared" si="406"/>
        <v>1</v>
      </c>
      <c r="AF3213" s="7" t="b">
        <f t="shared" si="407"/>
        <v>0</v>
      </c>
      <c r="AH3213" t="b">
        <f>AND(Table252102[[#This Row],[Developmental toxicity]:[Reproductive toxicity]])</f>
        <v>1</v>
      </c>
    </row>
    <row r="3214" spans="1:34" x14ac:dyDescent="0.25">
      <c r="A3214" s="3">
        <f t="shared" si="400"/>
        <v>3213</v>
      </c>
      <c r="B3214" s="18">
        <v>13770</v>
      </c>
      <c r="C3214" s="18" t="s">
        <v>864</v>
      </c>
      <c r="D3214" s="18" t="s">
        <v>213</v>
      </c>
      <c r="E3214" s="70" t="s">
        <v>4046</v>
      </c>
      <c r="F3214" s="18" t="s">
        <v>3881</v>
      </c>
      <c r="G3214" s="18" t="s">
        <v>214</v>
      </c>
      <c r="H3214" s="18" t="s">
        <v>4405</v>
      </c>
      <c r="I3214" s="18" t="s">
        <v>4406</v>
      </c>
      <c r="J3214" s="18" t="s">
        <v>20</v>
      </c>
      <c r="K3214" s="7" t="e">
        <v>#N/A</v>
      </c>
      <c r="L3214" s="80">
        <v>1</v>
      </c>
      <c r="M3214" s="80" t="e">
        <v>#N/A</v>
      </c>
      <c r="N3214" s="80" t="e">
        <v>#N/A</v>
      </c>
      <c r="O3214" s="80" t="e">
        <v>#N/A</v>
      </c>
      <c r="P3214" s="80" t="e">
        <v>#N/A</v>
      </c>
      <c r="Q3214" s="80" t="e">
        <v>#N/A</v>
      </c>
      <c r="R3214" s="80" t="e">
        <v>#N/A</v>
      </c>
      <c r="S3214" s="80" t="e">
        <v>#N/A</v>
      </c>
      <c r="T3214" s="80" t="e">
        <v>#N/A</v>
      </c>
      <c r="U3214" s="7" t="e">
        <v>#N/A</v>
      </c>
      <c r="V3214" s="80" t="e">
        <v>#N/A</v>
      </c>
      <c r="W3214" s="80">
        <v>1</v>
      </c>
      <c r="X3214" s="80" t="e">
        <v>#N/A</v>
      </c>
      <c r="Y3214" s="7">
        <v>1</v>
      </c>
      <c r="Z3214" s="7">
        <f t="shared" si="401"/>
        <v>1</v>
      </c>
      <c r="AA3214" s="7">
        <f t="shared" si="402"/>
        <v>1</v>
      </c>
      <c r="AB3214" s="7" t="b">
        <f t="shared" si="403"/>
        <v>1</v>
      </c>
      <c r="AC3214" s="7" t="b">
        <f t="shared" si="404"/>
        <v>1</v>
      </c>
      <c r="AD3214" s="7" t="b">
        <f t="shared" si="405"/>
        <v>0</v>
      </c>
      <c r="AE3214" s="7" t="b">
        <f t="shared" si="406"/>
        <v>1</v>
      </c>
      <c r="AF3214" s="7" t="b">
        <f t="shared" si="407"/>
        <v>0</v>
      </c>
      <c r="AH3214" t="b">
        <f>AND(Table252102[[#This Row],[Developmental toxicity]:[Reproductive toxicity]])</f>
        <v>1</v>
      </c>
    </row>
    <row r="3215" spans="1:34" x14ac:dyDescent="0.25">
      <c r="A3215" s="3">
        <f t="shared" si="400"/>
        <v>3214</v>
      </c>
      <c r="B3215" s="18">
        <v>635</v>
      </c>
      <c r="C3215" s="18" t="s">
        <v>1292</v>
      </c>
      <c r="D3215" s="18" t="s">
        <v>5418</v>
      </c>
      <c r="E3215" s="70" t="s">
        <v>4989</v>
      </c>
      <c r="F3215" s="18" t="s">
        <v>5895</v>
      </c>
      <c r="G3215" s="18" t="s">
        <v>1293</v>
      </c>
      <c r="H3215" s="18" t="s">
        <v>6922</v>
      </c>
      <c r="I3215" s="18" t="s">
        <v>6923</v>
      </c>
      <c r="J3215" s="18" t="s">
        <v>1431</v>
      </c>
      <c r="K3215" s="80" t="e">
        <v>#N/A</v>
      </c>
      <c r="L3215" s="80">
        <v>1</v>
      </c>
      <c r="M3215" s="80" t="e">
        <v>#N/A</v>
      </c>
      <c r="N3215" s="80" t="e">
        <v>#N/A</v>
      </c>
      <c r="O3215" s="80" t="e">
        <v>#N/A</v>
      </c>
      <c r="P3215" s="80" t="e">
        <v>#N/A</v>
      </c>
      <c r="Q3215" s="80" t="e">
        <v>#N/A</v>
      </c>
      <c r="R3215" s="80" t="e">
        <v>#N/A</v>
      </c>
      <c r="S3215" s="80" t="e">
        <v>#N/A</v>
      </c>
      <c r="T3215" s="80" t="e">
        <v>#N/A</v>
      </c>
      <c r="U3215" s="7" t="e">
        <v>#N/A</v>
      </c>
      <c r="V3215" s="80" t="e">
        <v>#N/A</v>
      </c>
      <c r="W3215" s="80" t="e">
        <v>#N/A</v>
      </c>
      <c r="X3215" s="80" t="e">
        <v>#N/A</v>
      </c>
      <c r="Y3215" s="7">
        <v>1</v>
      </c>
      <c r="Z3215" s="7">
        <f t="shared" si="401"/>
        <v>1</v>
      </c>
      <c r="AA3215" s="7">
        <f t="shared" si="402"/>
        <v>1</v>
      </c>
      <c r="AB3215" s="7" t="b">
        <f t="shared" si="403"/>
        <v>1</v>
      </c>
      <c r="AC3215" s="7" t="b">
        <f t="shared" si="404"/>
        <v>0</v>
      </c>
      <c r="AD3215" s="7" t="b">
        <f t="shared" si="405"/>
        <v>0</v>
      </c>
      <c r="AE3215" s="7" t="b">
        <f t="shared" si="406"/>
        <v>0</v>
      </c>
      <c r="AF3215" s="7" t="b">
        <f t="shared" si="407"/>
        <v>0</v>
      </c>
      <c r="AH3215" t="b">
        <f>AND(Table252102[[#This Row],[Developmental toxicity]:[Reproductive toxicity]])</f>
        <v>0</v>
      </c>
    </row>
    <row r="3216" spans="1:34" x14ac:dyDescent="0.25">
      <c r="A3216" s="3">
        <f t="shared" si="400"/>
        <v>3215</v>
      </c>
      <c r="B3216" s="18">
        <v>13778</v>
      </c>
      <c r="C3216" s="17" t="s">
        <v>4150</v>
      </c>
      <c r="D3216" s="18" t="s">
        <v>217</v>
      </c>
      <c r="E3216" s="79" t="s">
        <v>4048</v>
      </c>
      <c r="F3216" s="17" t="s">
        <v>3883</v>
      </c>
      <c r="G3216" s="18" t="s">
        <v>218</v>
      </c>
      <c r="H3216" s="17" t="s">
        <v>4409</v>
      </c>
      <c r="I3216" s="17" t="s">
        <v>4410</v>
      </c>
      <c r="J3216" s="18" t="s">
        <v>20</v>
      </c>
      <c r="K3216" s="7" t="e">
        <v>#N/A</v>
      </c>
      <c r="L3216" s="80">
        <v>1</v>
      </c>
      <c r="M3216" s="18" t="e">
        <v>#N/A</v>
      </c>
      <c r="N3216" s="80" t="e">
        <v>#N/A</v>
      </c>
      <c r="O3216" s="80" t="e">
        <v>#N/A</v>
      </c>
      <c r="P3216" s="18" t="e">
        <v>#N/A</v>
      </c>
      <c r="Q3216" s="18" t="e">
        <v>#N/A</v>
      </c>
      <c r="R3216" s="80" t="e">
        <v>#N/A</v>
      </c>
      <c r="S3216" s="18" t="e">
        <v>#N/A</v>
      </c>
      <c r="T3216" s="18" t="e">
        <v>#N/A</v>
      </c>
      <c r="U3216" s="7" t="e">
        <v>#N/A</v>
      </c>
      <c r="V3216" s="80" t="e">
        <v>#N/A</v>
      </c>
      <c r="W3216" s="18">
        <v>1</v>
      </c>
      <c r="X3216" s="18">
        <v>1</v>
      </c>
      <c r="Y3216" s="7">
        <v>1</v>
      </c>
      <c r="Z3216" s="7">
        <f t="shared" si="401"/>
        <v>1</v>
      </c>
      <c r="AA3216" s="7">
        <f t="shared" si="402"/>
        <v>1</v>
      </c>
      <c r="AB3216" s="7" t="b">
        <f t="shared" si="403"/>
        <v>1</v>
      </c>
      <c r="AC3216" s="7" t="b">
        <f t="shared" si="404"/>
        <v>1</v>
      </c>
      <c r="AD3216" s="7" t="b">
        <f t="shared" si="405"/>
        <v>0</v>
      </c>
      <c r="AE3216" s="7" t="b">
        <f t="shared" si="406"/>
        <v>1</v>
      </c>
      <c r="AF3216" s="7" t="b">
        <f t="shared" si="407"/>
        <v>0</v>
      </c>
      <c r="AH3216" t="b">
        <f>AND(Table252102[[#This Row],[Developmental toxicity]:[Reproductive toxicity]])</f>
        <v>1</v>
      </c>
    </row>
    <row r="3217" spans="1:34" x14ac:dyDescent="0.25">
      <c r="A3217" s="3">
        <f t="shared" si="400"/>
        <v>3216</v>
      </c>
      <c r="B3217" s="18"/>
      <c r="C3217" s="17" t="s">
        <v>21278</v>
      </c>
      <c r="D3217" s="18" t="s">
        <v>20882</v>
      </c>
      <c r="E3217" s="83" t="s">
        <v>21080</v>
      </c>
      <c r="F3217" s="17" t="s">
        <v>21905</v>
      </c>
      <c r="G3217" s="17" t="s">
        <v>21906</v>
      </c>
      <c r="H3217" s="17" t="s">
        <v>21907</v>
      </c>
      <c r="I3217" s="17" t="s">
        <v>21908</v>
      </c>
      <c r="J3217" s="18"/>
      <c r="K3217" s="80" t="e">
        <v>#N/A</v>
      </c>
      <c r="L3217" s="80" t="e">
        <v>#N/A</v>
      </c>
      <c r="M3217" s="80" t="e">
        <v>#N/A</v>
      </c>
      <c r="N3217" s="80" t="e">
        <v>#N/A</v>
      </c>
      <c r="O3217" s="80" t="e">
        <v>#N/A</v>
      </c>
      <c r="P3217" s="80" t="e">
        <v>#N/A</v>
      </c>
      <c r="Q3217" s="80" t="e">
        <v>#N/A</v>
      </c>
      <c r="R3217" s="80" t="e">
        <v>#N/A</v>
      </c>
      <c r="S3217" s="80" t="e">
        <v>#N/A</v>
      </c>
      <c r="T3217" s="80" t="e">
        <v>#N/A</v>
      </c>
      <c r="U3217" s="7" t="e">
        <v>#N/A</v>
      </c>
      <c r="V3217" s="80" t="e">
        <v>#N/A</v>
      </c>
      <c r="W3217" s="80" t="e">
        <v>#N/A</v>
      </c>
      <c r="X3217" s="80" t="e">
        <v>#N/A</v>
      </c>
      <c r="Y3217" s="7">
        <v>0</v>
      </c>
      <c r="Z3217" s="7">
        <f t="shared" si="401"/>
        <v>0</v>
      </c>
      <c r="AA3217" s="7">
        <f t="shared" si="402"/>
        <v>0</v>
      </c>
      <c r="AB3217" s="7" t="b">
        <f t="shared" si="403"/>
        <v>1</v>
      </c>
      <c r="AC3217" s="7" t="b">
        <f t="shared" si="404"/>
        <v>0</v>
      </c>
      <c r="AD3217" s="7" t="b">
        <f t="shared" si="405"/>
        <v>0</v>
      </c>
      <c r="AE3217" s="7" t="b">
        <f t="shared" si="406"/>
        <v>0</v>
      </c>
      <c r="AF3217" s="7" t="b">
        <f t="shared" si="407"/>
        <v>0</v>
      </c>
      <c r="AH3217" t="b">
        <f>AND(Table252102[[#This Row],[Developmental toxicity]:[Reproductive toxicity]])</f>
        <v>0</v>
      </c>
    </row>
    <row r="3218" spans="1:34" x14ac:dyDescent="0.25">
      <c r="A3218" s="3">
        <f t="shared" si="400"/>
        <v>3217</v>
      </c>
      <c r="B3218" s="18" t="s">
        <v>1440</v>
      </c>
      <c r="C3218" s="18" t="s">
        <v>2576</v>
      </c>
      <c r="D3218" s="18" t="s">
        <v>3532</v>
      </c>
      <c r="E3218" s="79" t="s">
        <v>7850</v>
      </c>
      <c r="F3218" s="17" t="s">
        <v>8689</v>
      </c>
      <c r="G3218" s="17" t="s">
        <v>10262</v>
      </c>
      <c r="H3218" s="17" t="s">
        <v>10263</v>
      </c>
      <c r="I3218" s="17" t="s">
        <v>10264</v>
      </c>
      <c r="J3218" s="18"/>
      <c r="K3218" s="80" t="e">
        <v>#N/A</v>
      </c>
      <c r="L3218" s="80" t="e">
        <v>#N/A</v>
      </c>
      <c r="M3218" s="80" t="e">
        <v>#N/A</v>
      </c>
      <c r="N3218" s="80" t="e">
        <v>#N/A</v>
      </c>
      <c r="O3218" s="80" t="e">
        <v>#N/A</v>
      </c>
      <c r="P3218" s="80" t="e">
        <v>#N/A</v>
      </c>
      <c r="Q3218" s="80" t="e">
        <v>#N/A</v>
      </c>
      <c r="R3218" s="80" t="e">
        <v>#N/A</v>
      </c>
      <c r="S3218" s="80" t="e">
        <v>#N/A</v>
      </c>
      <c r="T3218" s="80">
        <v>0</v>
      </c>
      <c r="U3218" s="7" t="e">
        <v>#N/A</v>
      </c>
      <c r="V3218" s="80" t="e">
        <v>#N/A</v>
      </c>
      <c r="W3218" s="80" t="e">
        <v>#N/A</v>
      </c>
      <c r="X3218" s="80" t="e">
        <v>#N/A</v>
      </c>
      <c r="Y3218" s="7" t="e">
        <v>#N/A</v>
      </c>
      <c r="Z3218" s="7">
        <f t="shared" si="401"/>
        <v>0</v>
      </c>
      <c r="AA3218" s="7">
        <f t="shared" si="402"/>
        <v>0</v>
      </c>
      <c r="AB3218" s="7" t="b">
        <f t="shared" si="403"/>
        <v>1</v>
      </c>
      <c r="AC3218" s="7" t="b">
        <f t="shared" si="404"/>
        <v>0</v>
      </c>
      <c r="AD3218" s="7" t="b">
        <f t="shared" si="405"/>
        <v>1</v>
      </c>
      <c r="AE3218" s="7" t="b">
        <f t="shared" si="406"/>
        <v>0</v>
      </c>
      <c r="AF3218" s="7" t="b">
        <f t="shared" si="407"/>
        <v>0</v>
      </c>
      <c r="AH3218" t="b">
        <f>AND(Table252102[[#This Row],[Developmental toxicity]:[Reproductive toxicity]])</f>
        <v>0</v>
      </c>
    </row>
    <row r="3219" spans="1:34" x14ac:dyDescent="0.25">
      <c r="A3219" s="3">
        <f t="shared" si="400"/>
        <v>3218</v>
      </c>
      <c r="B3219" s="18" t="s">
        <v>1440</v>
      </c>
      <c r="C3219" s="18" t="s">
        <v>2577</v>
      </c>
      <c r="D3219" s="18" t="s">
        <v>3533</v>
      </c>
      <c r="E3219" s="79" t="s">
        <v>7851</v>
      </c>
      <c r="F3219" s="17" t="s">
        <v>8690</v>
      </c>
      <c r="G3219" s="17" t="s">
        <v>10265</v>
      </c>
      <c r="H3219" s="17" t="s">
        <v>10266</v>
      </c>
      <c r="I3219" s="17" t="s">
        <v>10267</v>
      </c>
      <c r="J3219" s="18"/>
      <c r="K3219" s="80" t="e">
        <v>#N/A</v>
      </c>
      <c r="L3219" s="80" t="e">
        <v>#N/A</v>
      </c>
      <c r="M3219" s="80" t="e">
        <v>#N/A</v>
      </c>
      <c r="N3219" s="80" t="e">
        <v>#N/A</v>
      </c>
      <c r="O3219" s="80" t="e">
        <v>#N/A</v>
      </c>
      <c r="P3219" s="80" t="e">
        <v>#N/A</v>
      </c>
      <c r="Q3219" s="80" t="e">
        <v>#N/A</v>
      </c>
      <c r="R3219" s="80" t="e">
        <v>#N/A</v>
      </c>
      <c r="S3219" s="80" t="e">
        <v>#N/A</v>
      </c>
      <c r="T3219" s="80">
        <v>0</v>
      </c>
      <c r="U3219" s="7" t="e">
        <v>#N/A</v>
      </c>
      <c r="V3219" s="80" t="e">
        <v>#N/A</v>
      </c>
      <c r="W3219" s="80" t="e">
        <v>#N/A</v>
      </c>
      <c r="X3219" s="80" t="e">
        <v>#N/A</v>
      </c>
      <c r="Y3219" s="7" t="e">
        <v>#N/A</v>
      </c>
      <c r="Z3219" s="7">
        <f t="shared" si="401"/>
        <v>0</v>
      </c>
      <c r="AA3219" s="7">
        <f t="shared" si="402"/>
        <v>0</v>
      </c>
      <c r="AB3219" s="7" t="b">
        <f t="shared" si="403"/>
        <v>1</v>
      </c>
      <c r="AC3219" s="7" t="b">
        <f t="shared" si="404"/>
        <v>0</v>
      </c>
      <c r="AD3219" s="7" t="b">
        <f t="shared" si="405"/>
        <v>1</v>
      </c>
      <c r="AE3219" s="7" t="b">
        <f t="shared" si="406"/>
        <v>0</v>
      </c>
      <c r="AF3219" s="7" t="b">
        <f t="shared" si="407"/>
        <v>0</v>
      </c>
      <c r="AH3219" t="b">
        <f>AND(Table252102[[#This Row],[Developmental toxicity]:[Reproductive toxicity]])</f>
        <v>0</v>
      </c>
    </row>
    <row r="3220" spans="1:34" x14ac:dyDescent="0.25">
      <c r="A3220" s="3">
        <f t="shared" si="400"/>
        <v>3219</v>
      </c>
      <c r="B3220" s="18"/>
      <c r="C3220" s="18" t="s">
        <v>20559</v>
      </c>
      <c r="D3220" s="18" t="s">
        <v>19232</v>
      </c>
      <c r="E3220" s="70" t="s">
        <v>20314</v>
      </c>
      <c r="F3220" s="18" t="s">
        <v>19776</v>
      </c>
      <c r="G3220" s="18" t="s">
        <v>19777</v>
      </c>
      <c r="H3220" s="18" t="s">
        <v>19778</v>
      </c>
      <c r="I3220" s="18" t="s">
        <v>19779</v>
      </c>
      <c r="J3220" s="18" t="s">
        <v>20</v>
      </c>
      <c r="K3220" s="80" t="e">
        <v>#N/A</v>
      </c>
      <c r="L3220" s="80" t="e">
        <v>#N/A</v>
      </c>
      <c r="M3220" s="80" t="e">
        <v>#N/A</v>
      </c>
      <c r="N3220" s="80" t="e">
        <v>#N/A</v>
      </c>
      <c r="O3220" s="80" t="e">
        <v>#N/A</v>
      </c>
      <c r="P3220" s="80" t="e">
        <v>#N/A</v>
      </c>
      <c r="Q3220" s="80" t="e">
        <v>#N/A</v>
      </c>
      <c r="R3220" s="80" t="e">
        <v>#N/A</v>
      </c>
      <c r="S3220" s="80" t="e">
        <v>#N/A</v>
      </c>
      <c r="T3220" s="80" t="e">
        <v>#N/A</v>
      </c>
      <c r="U3220" s="7" t="e">
        <v>#N/A</v>
      </c>
      <c r="V3220" s="80" t="e">
        <v>#N/A</v>
      </c>
      <c r="W3220" s="80" t="e">
        <v>#N/A</v>
      </c>
      <c r="X3220" s="80">
        <v>0</v>
      </c>
      <c r="Y3220" s="7" t="e">
        <v>#N/A</v>
      </c>
      <c r="Z3220" s="7">
        <f t="shared" si="401"/>
        <v>0</v>
      </c>
      <c r="AA3220" s="7">
        <f t="shared" si="402"/>
        <v>0</v>
      </c>
      <c r="AB3220" s="7" t="b">
        <f t="shared" si="403"/>
        <v>1</v>
      </c>
      <c r="AC3220" s="7" t="b">
        <f t="shared" si="404"/>
        <v>0</v>
      </c>
      <c r="AD3220" s="7" t="b">
        <f t="shared" si="405"/>
        <v>0</v>
      </c>
      <c r="AE3220" s="7" t="b">
        <f t="shared" si="406"/>
        <v>0</v>
      </c>
      <c r="AF3220" s="7" t="b">
        <f t="shared" si="407"/>
        <v>0</v>
      </c>
      <c r="AH3220" t="b">
        <f>AND(Table252102[[#This Row],[Developmental toxicity]:[Reproductive toxicity]])</f>
        <v>0</v>
      </c>
    </row>
    <row r="3221" spans="1:34" x14ac:dyDescent="0.25">
      <c r="A3221" s="3">
        <f t="shared" si="400"/>
        <v>3220</v>
      </c>
      <c r="B3221" s="18"/>
      <c r="C3221" s="18" t="s">
        <v>12095</v>
      </c>
      <c r="D3221" s="18" t="s">
        <v>12094</v>
      </c>
      <c r="E3221" s="70" t="s">
        <v>15775</v>
      </c>
      <c r="F3221" s="18" t="s">
        <v>15776</v>
      </c>
      <c r="G3221" s="18" t="s">
        <v>15777</v>
      </c>
      <c r="H3221" s="18" t="s">
        <v>15778</v>
      </c>
      <c r="I3221" s="18" t="s">
        <v>15779</v>
      </c>
      <c r="J3221" s="18"/>
      <c r="K3221" s="80" t="e">
        <v>#N/A</v>
      </c>
      <c r="L3221" s="80" t="e">
        <v>#N/A</v>
      </c>
      <c r="M3221" s="80" t="e">
        <v>#N/A</v>
      </c>
      <c r="N3221" s="80" t="e">
        <v>#N/A</v>
      </c>
      <c r="O3221" s="80" t="e">
        <v>#N/A</v>
      </c>
      <c r="P3221" s="80" t="e">
        <v>#N/A</v>
      </c>
      <c r="Q3221" s="80" t="e">
        <v>#N/A</v>
      </c>
      <c r="R3221" s="80" t="e">
        <v>#N/A</v>
      </c>
      <c r="S3221" s="80" t="e">
        <v>#N/A</v>
      </c>
      <c r="T3221" s="80" t="e">
        <v>#N/A</v>
      </c>
      <c r="U3221" s="7" t="e">
        <v>#N/A</v>
      </c>
      <c r="V3221" s="80" t="e">
        <v>#N/A</v>
      </c>
      <c r="W3221" s="18">
        <v>0</v>
      </c>
      <c r="X3221" s="18" t="e">
        <v>#N/A</v>
      </c>
      <c r="Y3221" s="7" t="e">
        <v>#N/A</v>
      </c>
      <c r="Z3221" s="7">
        <f t="shared" si="401"/>
        <v>0</v>
      </c>
      <c r="AA3221" s="7">
        <f t="shared" si="402"/>
        <v>0</v>
      </c>
      <c r="AB3221" s="7" t="b">
        <f t="shared" si="403"/>
        <v>0</v>
      </c>
      <c r="AC3221" s="7" t="b">
        <f t="shared" si="404"/>
        <v>1</v>
      </c>
      <c r="AD3221" s="7" t="b">
        <f t="shared" si="405"/>
        <v>0</v>
      </c>
      <c r="AE3221" s="7" t="b">
        <f t="shared" si="406"/>
        <v>1</v>
      </c>
      <c r="AF3221" s="7" t="b">
        <f t="shared" si="407"/>
        <v>0</v>
      </c>
      <c r="AH3221" t="b">
        <f>AND(Table252102[[#This Row],[Developmental toxicity]:[Reproductive toxicity]])</f>
        <v>0</v>
      </c>
    </row>
    <row r="3222" spans="1:34" x14ac:dyDescent="0.25">
      <c r="A3222" s="3">
        <f t="shared" si="400"/>
        <v>3221</v>
      </c>
      <c r="B3222" s="18"/>
      <c r="C3222" s="18" t="s">
        <v>11911</v>
      </c>
      <c r="D3222" s="18" t="s">
        <v>11910</v>
      </c>
      <c r="E3222" s="70" t="s">
        <v>15518</v>
      </c>
      <c r="F3222" s="18" t="s">
        <v>15519</v>
      </c>
      <c r="G3222" s="18" t="s">
        <v>15520</v>
      </c>
      <c r="H3222" s="18" t="s">
        <v>15521</v>
      </c>
      <c r="I3222" s="18" t="s">
        <v>15522</v>
      </c>
      <c r="J3222" s="18"/>
      <c r="K3222" s="80" t="e">
        <v>#N/A</v>
      </c>
      <c r="L3222" s="80" t="e">
        <v>#N/A</v>
      </c>
      <c r="M3222" s="80" t="e">
        <v>#N/A</v>
      </c>
      <c r="N3222" s="80" t="e">
        <v>#N/A</v>
      </c>
      <c r="O3222" s="80" t="e">
        <v>#N/A</v>
      </c>
      <c r="P3222" s="80" t="e">
        <v>#N/A</v>
      </c>
      <c r="Q3222" s="80" t="e">
        <v>#N/A</v>
      </c>
      <c r="R3222" s="80" t="e">
        <v>#N/A</v>
      </c>
      <c r="S3222" s="80" t="e">
        <v>#N/A</v>
      </c>
      <c r="T3222" s="80" t="e">
        <v>#N/A</v>
      </c>
      <c r="U3222" s="7" t="e">
        <v>#N/A</v>
      </c>
      <c r="V3222" s="80" t="e">
        <v>#N/A</v>
      </c>
      <c r="W3222" s="80">
        <v>0</v>
      </c>
      <c r="X3222" s="80" t="e">
        <v>#N/A</v>
      </c>
      <c r="Y3222" s="7">
        <v>1</v>
      </c>
      <c r="Z3222" s="7">
        <f t="shared" si="401"/>
        <v>1</v>
      </c>
      <c r="AA3222" s="7">
        <f t="shared" si="402"/>
        <v>0</v>
      </c>
      <c r="AB3222" s="7" t="b">
        <f t="shared" si="403"/>
        <v>1</v>
      </c>
      <c r="AC3222" s="7" t="b">
        <f t="shared" si="404"/>
        <v>1</v>
      </c>
      <c r="AD3222" s="7" t="b">
        <f t="shared" si="405"/>
        <v>0</v>
      </c>
      <c r="AE3222" s="7" t="b">
        <f t="shared" si="406"/>
        <v>1</v>
      </c>
      <c r="AF3222" s="7" t="b">
        <f t="shared" si="407"/>
        <v>0</v>
      </c>
      <c r="AH3222" t="b">
        <f>AND(Table252102[[#This Row],[Developmental toxicity]:[Reproductive toxicity]])</f>
        <v>1</v>
      </c>
    </row>
    <row r="3223" spans="1:34" x14ac:dyDescent="0.25">
      <c r="A3223" s="3">
        <f t="shared" si="400"/>
        <v>3222</v>
      </c>
      <c r="B3223" s="18"/>
      <c r="C3223" s="18" t="s">
        <v>20465</v>
      </c>
      <c r="D3223" s="18" t="s">
        <v>19137</v>
      </c>
      <c r="E3223" s="70" t="s">
        <v>20220</v>
      </c>
      <c r="F3223" s="18" t="s">
        <v>19451</v>
      </c>
      <c r="G3223" s="18" t="s">
        <v>19452</v>
      </c>
      <c r="H3223" s="18" t="s">
        <v>19453</v>
      </c>
      <c r="I3223" s="18" t="s">
        <v>19454</v>
      </c>
      <c r="J3223" s="18" t="s">
        <v>20</v>
      </c>
      <c r="K3223" s="80" t="e">
        <v>#N/A</v>
      </c>
      <c r="L3223" s="80" t="e">
        <v>#N/A</v>
      </c>
      <c r="M3223" s="80" t="e">
        <v>#N/A</v>
      </c>
      <c r="N3223" s="80" t="e">
        <v>#N/A</v>
      </c>
      <c r="O3223" s="80" t="e">
        <v>#N/A</v>
      </c>
      <c r="P3223" s="80" t="e">
        <v>#N/A</v>
      </c>
      <c r="Q3223" s="80" t="e">
        <v>#N/A</v>
      </c>
      <c r="R3223" s="80" t="e">
        <v>#N/A</v>
      </c>
      <c r="S3223" s="80" t="e">
        <v>#N/A</v>
      </c>
      <c r="T3223" s="80" t="e">
        <v>#N/A</v>
      </c>
      <c r="U3223" s="7" t="e">
        <v>#N/A</v>
      </c>
      <c r="V3223" s="80" t="e">
        <v>#N/A</v>
      </c>
      <c r="W3223" s="80" t="e">
        <v>#N/A</v>
      </c>
      <c r="X3223" s="80">
        <v>1</v>
      </c>
      <c r="Y3223" s="7" t="e">
        <v>#N/A</v>
      </c>
      <c r="Z3223" s="7">
        <f t="shared" si="401"/>
        <v>1</v>
      </c>
      <c r="AA3223" s="7">
        <f t="shared" si="402"/>
        <v>1</v>
      </c>
      <c r="AB3223" s="7" t="b">
        <f t="shared" si="403"/>
        <v>1</v>
      </c>
      <c r="AC3223" s="7" t="b">
        <f t="shared" si="404"/>
        <v>0</v>
      </c>
      <c r="AD3223" s="7" t="b">
        <f t="shared" si="405"/>
        <v>0</v>
      </c>
      <c r="AE3223" s="7" t="b">
        <f t="shared" si="406"/>
        <v>0</v>
      </c>
      <c r="AF3223" s="7" t="b">
        <f t="shared" si="407"/>
        <v>0</v>
      </c>
      <c r="AH3223" t="b">
        <f>AND(Table252102[[#This Row],[Developmental toxicity]:[Reproductive toxicity]])</f>
        <v>0</v>
      </c>
    </row>
    <row r="3224" spans="1:34" x14ac:dyDescent="0.25">
      <c r="A3224" s="3">
        <f t="shared" si="400"/>
        <v>3223</v>
      </c>
      <c r="B3224" s="18"/>
      <c r="C3224" s="18" t="s">
        <v>20565</v>
      </c>
      <c r="D3224" s="18" t="s">
        <v>19238</v>
      </c>
      <c r="E3224" s="70" t="s">
        <v>20320</v>
      </c>
      <c r="F3224" s="18" t="s">
        <v>19796</v>
      </c>
      <c r="G3224" s="18" t="s">
        <v>19797</v>
      </c>
      <c r="H3224" s="18" t="s">
        <v>6641</v>
      </c>
      <c r="I3224" s="18" t="s">
        <v>19798</v>
      </c>
      <c r="J3224" s="18" t="s">
        <v>20</v>
      </c>
      <c r="K3224" s="80" t="e">
        <v>#N/A</v>
      </c>
      <c r="L3224" s="80">
        <v>1</v>
      </c>
      <c r="M3224" s="80" t="e">
        <v>#N/A</v>
      </c>
      <c r="N3224" s="80" t="e">
        <v>#N/A</v>
      </c>
      <c r="O3224" s="80" t="e">
        <v>#N/A</v>
      </c>
      <c r="P3224" s="80" t="e">
        <v>#N/A</v>
      </c>
      <c r="Q3224" s="80" t="e">
        <v>#N/A</v>
      </c>
      <c r="R3224" s="80" t="e">
        <v>#N/A</v>
      </c>
      <c r="S3224" s="80" t="e">
        <v>#N/A</v>
      </c>
      <c r="T3224" s="80" t="e">
        <v>#N/A</v>
      </c>
      <c r="U3224" s="7" t="e">
        <v>#N/A</v>
      </c>
      <c r="V3224" s="80" t="e">
        <v>#N/A</v>
      </c>
      <c r="W3224" s="80" t="e">
        <v>#N/A</v>
      </c>
      <c r="X3224" s="80">
        <v>1</v>
      </c>
      <c r="Y3224" s="7">
        <v>0</v>
      </c>
      <c r="Z3224" s="7">
        <f t="shared" si="401"/>
        <v>1</v>
      </c>
      <c r="AA3224" s="7">
        <f t="shared" si="402"/>
        <v>1</v>
      </c>
      <c r="AB3224" s="7" t="b">
        <f t="shared" si="403"/>
        <v>1</v>
      </c>
      <c r="AC3224" s="7" t="b">
        <f t="shared" si="404"/>
        <v>0</v>
      </c>
      <c r="AD3224" s="7" t="b">
        <f t="shared" si="405"/>
        <v>0</v>
      </c>
      <c r="AE3224" s="7" t="b">
        <f t="shared" si="406"/>
        <v>0</v>
      </c>
      <c r="AF3224" s="7" t="b">
        <f t="shared" si="407"/>
        <v>0</v>
      </c>
      <c r="AH3224" t="b">
        <f>AND(Table252102[[#This Row],[Developmental toxicity]:[Reproductive toxicity]])</f>
        <v>0</v>
      </c>
    </row>
    <row r="3225" spans="1:34" x14ac:dyDescent="0.25">
      <c r="A3225" s="3">
        <f t="shared" si="400"/>
        <v>3224</v>
      </c>
      <c r="B3225" s="18" t="s">
        <v>1440</v>
      </c>
      <c r="C3225" s="18" t="s">
        <v>2695</v>
      </c>
      <c r="D3225" s="18" t="s">
        <v>3657</v>
      </c>
      <c r="E3225" s="79" t="s">
        <v>7967</v>
      </c>
      <c r="F3225" s="17" t="s">
        <v>8803</v>
      </c>
      <c r="G3225" s="17" t="s">
        <v>10545</v>
      </c>
      <c r="H3225" s="17" t="s">
        <v>10546</v>
      </c>
      <c r="I3225" s="17" t="s">
        <v>10547</v>
      </c>
      <c r="J3225" s="18"/>
      <c r="K3225" s="80" t="e">
        <v>#N/A</v>
      </c>
      <c r="L3225" s="80" t="e">
        <v>#N/A</v>
      </c>
      <c r="M3225" s="80" t="e">
        <v>#N/A</v>
      </c>
      <c r="N3225" s="80" t="e">
        <v>#N/A</v>
      </c>
      <c r="O3225" s="80" t="e">
        <v>#N/A</v>
      </c>
      <c r="P3225" s="80" t="e">
        <v>#N/A</v>
      </c>
      <c r="Q3225" s="80" t="e">
        <v>#N/A</v>
      </c>
      <c r="R3225" s="80" t="e">
        <v>#N/A</v>
      </c>
      <c r="S3225" s="80" t="e">
        <v>#N/A</v>
      </c>
      <c r="T3225" s="80">
        <v>0</v>
      </c>
      <c r="U3225" s="7" t="e">
        <v>#N/A</v>
      </c>
      <c r="V3225" s="80" t="e">
        <v>#N/A</v>
      </c>
      <c r="W3225" s="80" t="e">
        <v>#N/A</v>
      </c>
      <c r="X3225" s="80" t="e">
        <v>#N/A</v>
      </c>
      <c r="Y3225" s="7" t="e">
        <v>#N/A</v>
      </c>
      <c r="Z3225" s="7">
        <f t="shared" si="401"/>
        <v>0</v>
      </c>
      <c r="AA3225" s="7">
        <f t="shared" si="402"/>
        <v>0</v>
      </c>
      <c r="AB3225" s="7" t="b">
        <f t="shared" si="403"/>
        <v>1</v>
      </c>
      <c r="AC3225" s="7" t="b">
        <f t="shared" si="404"/>
        <v>0</v>
      </c>
      <c r="AD3225" s="7" t="b">
        <f t="shared" si="405"/>
        <v>1</v>
      </c>
      <c r="AE3225" s="7" t="b">
        <f t="shared" si="406"/>
        <v>0</v>
      </c>
      <c r="AF3225" s="7" t="b">
        <f t="shared" si="407"/>
        <v>0</v>
      </c>
      <c r="AH3225" t="b">
        <f>AND(Table252102[[#This Row],[Developmental toxicity]:[Reproductive toxicity]])</f>
        <v>0</v>
      </c>
    </row>
    <row r="3226" spans="1:34" x14ac:dyDescent="0.25">
      <c r="A3226" s="3">
        <f t="shared" si="400"/>
        <v>3225</v>
      </c>
      <c r="B3226" s="18">
        <v>325</v>
      </c>
      <c r="C3226" s="18" t="s">
        <v>818</v>
      </c>
      <c r="D3226" s="18" t="s">
        <v>5246</v>
      </c>
      <c r="E3226" s="70" t="s">
        <v>4774</v>
      </c>
      <c r="F3226" s="18" t="s">
        <v>5690</v>
      </c>
      <c r="G3226" s="18" t="s">
        <v>819</v>
      </c>
      <c r="H3226" s="18" t="s">
        <v>6626</v>
      </c>
      <c r="I3226" s="18" t="s">
        <v>6627</v>
      </c>
      <c r="J3226" s="18" t="s">
        <v>1431</v>
      </c>
      <c r="K3226" s="80" t="e">
        <v>#N/A</v>
      </c>
      <c r="L3226" s="80">
        <v>1</v>
      </c>
      <c r="M3226" s="80" t="e">
        <v>#N/A</v>
      </c>
      <c r="N3226" s="80" t="e">
        <v>#N/A</v>
      </c>
      <c r="O3226" s="80" t="e">
        <v>#N/A</v>
      </c>
      <c r="P3226" s="80" t="e">
        <v>#N/A</v>
      </c>
      <c r="Q3226" s="80" t="e">
        <v>#N/A</v>
      </c>
      <c r="R3226" s="80" t="e">
        <v>#N/A</v>
      </c>
      <c r="S3226" s="80" t="e">
        <v>#N/A</v>
      </c>
      <c r="T3226" s="80" t="e">
        <v>#N/A</v>
      </c>
      <c r="U3226" s="7" t="e">
        <v>#N/A</v>
      </c>
      <c r="V3226" s="80" t="e">
        <v>#N/A</v>
      </c>
      <c r="W3226" s="80" t="e">
        <v>#N/A</v>
      </c>
      <c r="X3226" s="80">
        <v>1</v>
      </c>
      <c r="Y3226" s="7">
        <v>1</v>
      </c>
      <c r="Z3226" s="7">
        <f t="shared" si="401"/>
        <v>1</v>
      </c>
      <c r="AA3226" s="7">
        <f t="shared" si="402"/>
        <v>1</v>
      </c>
      <c r="AB3226" s="7" t="b">
        <f t="shared" si="403"/>
        <v>1</v>
      </c>
      <c r="AC3226" s="7" t="b">
        <f t="shared" si="404"/>
        <v>0</v>
      </c>
      <c r="AD3226" s="7" t="b">
        <f t="shared" si="405"/>
        <v>0</v>
      </c>
      <c r="AE3226" s="7" t="b">
        <f t="shared" si="406"/>
        <v>0</v>
      </c>
      <c r="AF3226" s="7" t="b">
        <f t="shared" si="407"/>
        <v>0</v>
      </c>
      <c r="AH3226" t="b">
        <f>AND(Table252102[[#This Row],[Developmental toxicity]:[Reproductive toxicity]])</f>
        <v>0</v>
      </c>
    </row>
    <row r="3227" spans="1:34" x14ac:dyDescent="0.25">
      <c r="A3227" s="3">
        <f t="shared" si="400"/>
        <v>3226</v>
      </c>
      <c r="B3227" s="18">
        <v>319</v>
      </c>
      <c r="C3227" s="18" t="s">
        <v>810</v>
      </c>
      <c r="D3227" s="18" t="s">
        <v>5243</v>
      </c>
      <c r="E3227" s="70" t="s">
        <v>4771</v>
      </c>
      <c r="F3227" s="18" t="s">
        <v>5687</v>
      </c>
      <c r="G3227" s="18" t="s">
        <v>811</v>
      </c>
      <c r="H3227" s="18" t="s">
        <v>6620</v>
      </c>
      <c r="I3227" s="18" t="s">
        <v>6621</v>
      </c>
      <c r="J3227" s="18" t="s">
        <v>1431</v>
      </c>
      <c r="K3227" s="80" t="e">
        <v>#N/A</v>
      </c>
      <c r="L3227" s="80">
        <v>1</v>
      </c>
      <c r="M3227" s="80" t="e">
        <v>#N/A</v>
      </c>
      <c r="N3227" s="80" t="e">
        <v>#N/A</v>
      </c>
      <c r="O3227" s="80" t="e">
        <v>#N/A</v>
      </c>
      <c r="P3227" s="80" t="e">
        <v>#N/A</v>
      </c>
      <c r="Q3227" s="80" t="e">
        <v>#N/A</v>
      </c>
      <c r="R3227" s="80" t="e">
        <v>#N/A</v>
      </c>
      <c r="S3227" s="80" t="e">
        <v>#N/A</v>
      </c>
      <c r="T3227" s="80" t="e">
        <v>#N/A</v>
      </c>
      <c r="U3227" s="7" t="e">
        <v>#N/A</v>
      </c>
      <c r="V3227" s="80" t="e">
        <v>#N/A</v>
      </c>
      <c r="W3227" s="80" t="e">
        <v>#N/A</v>
      </c>
      <c r="X3227" s="80" t="e">
        <v>#N/A</v>
      </c>
      <c r="Y3227" s="7">
        <v>1</v>
      </c>
      <c r="Z3227" s="7">
        <f t="shared" si="401"/>
        <v>1</v>
      </c>
      <c r="AA3227" s="7">
        <f t="shared" si="402"/>
        <v>1</v>
      </c>
      <c r="AB3227" s="7" t="b">
        <f t="shared" si="403"/>
        <v>1</v>
      </c>
      <c r="AC3227" s="7" t="b">
        <f t="shared" si="404"/>
        <v>0</v>
      </c>
      <c r="AD3227" s="7" t="b">
        <f t="shared" si="405"/>
        <v>0</v>
      </c>
      <c r="AE3227" s="7" t="b">
        <f t="shared" si="406"/>
        <v>0</v>
      </c>
      <c r="AF3227" s="7" t="b">
        <f t="shared" si="407"/>
        <v>0</v>
      </c>
      <c r="AH3227" t="b">
        <f>AND(Table252102[[#This Row],[Developmental toxicity]:[Reproductive toxicity]])</f>
        <v>0</v>
      </c>
    </row>
    <row r="3228" spans="1:34" x14ac:dyDescent="0.25">
      <c r="A3228" s="3">
        <f t="shared" si="400"/>
        <v>3227</v>
      </c>
      <c r="B3228" s="18">
        <v>13492</v>
      </c>
      <c r="C3228" s="18" t="s">
        <v>4137</v>
      </c>
      <c r="D3228" s="18" t="s">
        <v>153</v>
      </c>
      <c r="E3228" s="70" t="s">
        <v>4015</v>
      </c>
      <c r="F3228" s="18" t="s">
        <v>3851</v>
      </c>
      <c r="G3228" s="18" t="s">
        <v>154</v>
      </c>
      <c r="H3228" s="18" t="s">
        <v>4344</v>
      </c>
      <c r="I3228" s="18" t="s">
        <v>4345</v>
      </c>
      <c r="J3228" s="18" t="s">
        <v>20</v>
      </c>
      <c r="K3228" s="80">
        <v>1</v>
      </c>
      <c r="L3228" s="80" t="e">
        <v>#N/A</v>
      </c>
      <c r="M3228" s="80" t="e">
        <v>#N/A</v>
      </c>
      <c r="N3228" s="80" t="e">
        <v>#N/A</v>
      </c>
      <c r="O3228" s="80" t="e">
        <v>#N/A</v>
      </c>
      <c r="P3228" s="80" t="e">
        <v>#N/A</v>
      </c>
      <c r="Q3228" s="80" t="e">
        <v>#N/A</v>
      </c>
      <c r="R3228" s="80" t="e">
        <v>#N/A</v>
      </c>
      <c r="S3228" s="80" t="e">
        <v>#N/A</v>
      </c>
      <c r="T3228" s="80" t="e">
        <v>#N/A</v>
      </c>
      <c r="U3228" s="7" t="e">
        <v>#N/A</v>
      </c>
      <c r="V3228" s="80" t="e">
        <v>#N/A</v>
      </c>
      <c r="W3228" s="80" t="e">
        <v>#N/A</v>
      </c>
      <c r="X3228" s="80">
        <v>0</v>
      </c>
      <c r="Y3228" s="7" t="e">
        <v>#N/A</v>
      </c>
      <c r="Z3228" s="7">
        <f t="shared" si="401"/>
        <v>1</v>
      </c>
      <c r="AA3228" s="7">
        <f t="shared" si="402"/>
        <v>0</v>
      </c>
      <c r="AB3228" s="7" t="b">
        <f t="shared" si="403"/>
        <v>1</v>
      </c>
      <c r="AC3228" s="7" t="b">
        <f t="shared" si="404"/>
        <v>0</v>
      </c>
      <c r="AD3228" s="7" t="b">
        <f t="shared" si="405"/>
        <v>0</v>
      </c>
      <c r="AE3228" s="7" t="b">
        <f t="shared" si="406"/>
        <v>1</v>
      </c>
      <c r="AF3228" s="7" t="b">
        <f t="shared" si="407"/>
        <v>0</v>
      </c>
      <c r="AH3228" t="b">
        <f>AND(Table252102[[#This Row],[Developmental toxicity]:[Reproductive toxicity]])</f>
        <v>0</v>
      </c>
    </row>
    <row r="3229" spans="1:34" x14ac:dyDescent="0.25">
      <c r="A3229" s="3">
        <f t="shared" si="400"/>
        <v>3228</v>
      </c>
      <c r="B3229" s="18">
        <v>323</v>
      </c>
      <c r="C3229" s="18" t="s">
        <v>816</v>
      </c>
      <c r="D3229" s="18" t="s">
        <v>5245</v>
      </c>
      <c r="E3229" s="70" t="s">
        <v>4773</v>
      </c>
      <c r="F3229" s="18" t="s">
        <v>5689</v>
      </c>
      <c r="G3229" s="18" t="s">
        <v>817</v>
      </c>
      <c r="H3229" s="18" t="s">
        <v>6624</v>
      </c>
      <c r="I3229" s="18" t="s">
        <v>6625</v>
      </c>
      <c r="J3229" s="18" t="s">
        <v>1432</v>
      </c>
      <c r="K3229" s="80" t="e">
        <v>#N/A</v>
      </c>
      <c r="L3229" s="80">
        <v>0</v>
      </c>
      <c r="M3229" s="80" t="e">
        <v>#N/A</v>
      </c>
      <c r="N3229" s="80" t="e">
        <v>#N/A</v>
      </c>
      <c r="O3229" s="80" t="e">
        <v>#N/A</v>
      </c>
      <c r="P3229" s="80" t="e">
        <v>#N/A</v>
      </c>
      <c r="Q3229" s="80" t="e">
        <v>#N/A</v>
      </c>
      <c r="R3229" s="80" t="e">
        <v>#N/A</v>
      </c>
      <c r="S3229" s="80" t="e">
        <v>#N/A</v>
      </c>
      <c r="T3229" s="80" t="e">
        <v>#N/A</v>
      </c>
      <c r="U3229" s="7" t="e">
        <v>#N/A</v>
      </c>
      <c r="V3229" s="80" t="e">
        <v>#N/A</v>
      </c>
      <c r="W3229" s="80" t="e">
        <v>#N/A</v>
      </c>
      <c r="X3229" s="80">
        <v>0</v>
      </c>
      <c r="Y3229" s="7">
        <v>0</v>
      </c>
      <c r="Z3229" s="7">
        <f t="shared" si="401"/>
        <v>0</v>
      </c>
      <c r="AA3229" s="7">
        <f t="shared" si="402"/>
        <v>0</v>
      </c>
      <c r="AB3229" s="7" t="b">
        <f t="shared" si="403"/>
        <v>1</v>
      </c>
      <c r="AC3229" s="7" t="b">
        <f t="shared" si="404"/>
        <v>0</v>
      </c>
      <c r="AD3229" s="7" t="b">
        <f t="shared" si="405"/>
        <v>0</v>
      </c>
      <c r="AE3229" s="7" t="b">
        <f t="shared" si="406"/>
        <v>0</v>
      </c>
      <c r="AF3229" s="7" t="b">
        <f t="shared" si="407"/>
        <v>0</v>
      </c>
      <c r="AH3229" t="b">
        <f>AND(Table252102[[#This Row],[Developmental toxicity]:[Reproductive toxicity]])</f>
        <v>0</v>
      </c>
    </row>
    <row r="3230" spans="1:34" x14ac:dyDescent="0.25">
      <c r="A3230" s="3">
        <f t="shared" si="400"/>
        <v>3229</v>
      </c>
      <c r="B3230" s="18">
        <v>317</v>
      </c>
      <c r="C3230" s="18" t="s">
        <v>807</v>
      </c>
      <c r="D3230" s="18" t="s">
        <v>5242</v>
      </c>
      <c r="E3230" s="70" t="s">
        <v>4770</v>
      </c>
      <c r="F3230" s="18" t="s">
        <v>5686</v>
      </c>
      <c r="G3230" s="18" t="s">
        <v>808</v>
      </c>
      <c r="H3230" s="18" t="s">
        <v>6618</v>
      </c>
      <c r="I3230" s="18" t="s">
        <v>6619</v>
      </c>
      <c r="J3230" s="18" t="s">
        <v>1431</v>
      </c>
      <c r="K3230" s="80" t="e">
        <v>#N/A</v>
      </c>
      <c r="L3230" s="80">
        <v>1</v>
      </c>
      <c r="M3230" s="80" t="e">
        <v>#N/A</v>
      </c>
      <c r="N3230" s="80" t="e">
        <v>#N/A</v>
      </c>
      <c r="O3230" s="80" t="e">
        <v>#N/A</v>
      </c>
      <c r="P3230" s="80" t="e">
        <v>#N/A</v>
      </c>
      <c r="Q3230" s="80" t="e">
        <v>#N/A</v>
      </c>
      <c r="R3230" s="80" t="e">
        <v>#N/A</v>
      </c>
      <c r="S3230" s="80" t="e">
        <v>#N/A</v>
      </c>
      <c r="T3230" s="80" t="e">
        <v>#N/A</v>
      </c>
      <c r="U3230" s="7" t="e">
        <v>#N/A</v>
      </c>
      <c r="V3230" s="80" t="e">
        <v>#N/A</v>
      </c>
      <c r="W3230" s="80">
        <v>1</v>
      </c>
      <c r="X3230" s="80">
        <v>1</v>
      </c>
      <c r="Y3230" s="7">
        <v>0</v>
      </c>
      <c r="Z3230" s="7">
        <f t="shared" si="401"/>
        <v>1</v>
      </c>
      <c r="AA3230" s="7">
        <f t="shared" si="402"/>
        <v>1</v>
      </c>
      <c r="AB3230" s="7" t="b">
        <f t="shared" si="403"/>
        <v>1</v>
      </c>
      <c r="AC3230" s="7" t="b">
        <f t="shared" si="404"/>
        <v>1</v>
      </c>
      <c r="AD3230" s="7" t="b">
        <f t="shared" si="405"/>
        <v>0</v>
      </c>
      <c r="AE3230" s="7" t="b">
        <f t="shared" si="406"/>
        <v>1</v>
      </c>
      <c r="AF3230" s="7" t="b">
        <f t="shared" si="407"/>
        <v>0</v>
      </c>
      <c r="AH3230" t="b">
        <f>AND(Table252102[[#This Row],[Developmental toxicity]:[Reproductive toxicity]])</f>
        <v>1</v>
      </c>
    </row>
    <row r="3231" spans="1:34" x14ac:dyDescent="0.25">
      <c r="A3231" s="3">
        <f t="shared" si="400"/>
        <v>3230</v>
      </c>
      <c r="B3231" s="18">
        <v>13488</v>
      </c>
      <c r="C3231" s="18" t="s">
        <v>809</v>
      </c>
      <c r="D3231" s="18" t="s">
        <v>147</v>
      </c>
      <c r="E3231" s="70" t="s">
        <v>4012</v>
      </c>
      <c r="F3231" s="18" t="s">
        <v>3848</v>
      </c>
      <c r="G3231" s="18" t="s">
        <v>148</v>
      </c>
      <c r="H3231" s="18" t="s">
        <v>4338</v>
      </c>
      <c r="I3231" s="18" t="s">
        <v>4339</v>
      </c>
      <c r="J3231" s="18" t="s">
        <v>20</v>
      </c>
      <c r="K3231" s="7" t="e">
        <v>#N/A</v>
      </c>
      <c r="L3231" s="80">
        <v>1</v>
      </c>
      <c r="M3231" s="80" t="e">
        <v>#N/A</v>
      </c>
      <c r="N3231" s="80" t="e">
        <v>#N/A</v>
      </c>
      <c r="O3231" s="80" t="e">
        <v>#N/A</v>
      </c>
      <c r="P3231" s="80" t="e">
        <v>#N/A</v>
      </c>
      <c r="Q3231" s="80" t="e">
        <v>#N/A</v>
      </c>
      <c r="R3231" s="80" t="e">
        <v>#N/A</v>
      </c>
      <c r="S3231" s="80" t="e">
        <v>#N/A</v>
      </c>
      <c r="T3231" s="80" t="e">
        <v>#N/A</v>
      </c>
      <c r="U3231" s="7" t="e">
        <v>#N/A</v>
      </c>
      <c r="V3231" s="80" t="e">
        <v>#N/A</v>
      </c>
      <c r="W3231" s="80" t="e">
        <v>#N/A</v>
      </c>
      <c r="X3231" s="80">
        <v>1</v>
      </c>
      <c r="Y3231" s="7">
        <v>1</v>
      </c>
      <c r="Z3231" s="7">
        <f t="shared" si="401"/>
        <v>1</v>
      </c>
      <c r="AA3231" s="7">
        <f t="shared" si="402"/>
        <v>1</v>
      </c>
      <c r="AB3231" s="7" t="b">
        <f t="shared" si="403"/>
        <v>1</v>
      </c>
      <c r="AC3231" s="7" t="b">
        <f t="shared" si="404"/>
        <v>0</v>
      </c>
      <c r="AD3231" s="7" t="b">
        <f t="shared" si="405"/>
        <v>0</v>
      </c>
      <c r="AE3231" s="7" t="b">
        <f t="shared" si="406"/>
        <v>0</v>
      </c>
      <c r="AF3231" s="7" t="b">
        <f t="shared" si="407"/>
        <v>0</v>
      </c>
      <c r="AH3231" t="b">
        <f>AND(Table252102[[#This Row],[Developmental toxicity]:[Reproductive toxicity]])</f>
        <v>0</v>
      </c>
    </row>
    <row r="3232" spans="1:34" x14ac:dyDescent="0.25">
      <c r="A3232" s="3">
        <f t="shared" si="400"/>
        <v>3231</v>
      </c>
      <c r="B3232" s="18">
        <v>13490</v>
      </c>
      <c r="C3232" s="18" t="s">
        <v>814</v>
      </c>
      <c r="D3232" s="18" t="s">
        <v>149</v>
      </c>
      <c r="E3232" s="70" t="s">
        <v>4013</v>
      </c>
      <c r="F3232" s="18" t="s">
        <v>3849</v>
      </c>
      <c r="G3232" s="18" t="s">
        <v>150</v>
      </c>
      <c r="H3232" s="18" t="s">
        <v>4340</v>
      </c>
      <c r="I3232" s="18" t="s">
        <v>4341</v>
      </c>
      <c r="J3232" s="18" t="s">
        <v>20</v>
      </c>
      <c r="K3232" s="7" t="e">
        <v>#N/A</v>
      </c>
      <c r="L3232" s="80">
        <v>1</v>
      </c>
      <c r="M3232" s="80" t="e">
        <v>#N/A</v>
      </c>
      <c r="N3232" s="80" t="e">
        <v>#N/A</v>
      </c>
      <c r="O3232" s="80" t="e">
        <v>#N/A</v>
      </c>
      <c r="P3232" s="80" t="e">
        <v>#N/A</v>
      </c>
      <c r="Q3232" s="80" t="e">
        <v>#N/A</v>
      </c>
      <c r="R3232" s="80" t="e">
        <v>#N/A</v>
      </c>
      <c r="S3232" s="80" t="e">
        <v>#N/A</v>
      </c>
      <c r="T3232" s="80" t="e">
        <v>#N/A</v>
      </c>
      <c r="U3232" s="7" t="e">
        <v>#N/A</v>
      </c>
      <c r="V3232" s="80" t="e">
        <v>#N/A</v>
      </c>
      <c r="W3232" s="80" t="e">
        <v>#N/A</v>
      </c>
      <c r="X3232" s="80">
        <v>1</v>
      </c>
      <c r="Y3232" s="7">
        <v>0</v>
      </c>
      <c r="Z3232" s="7">
        <f t="shared" si="401"/>
        <v>1</v>
      </c>
      <c r="AA3232" s="7">
        <f t="shared" si="402"/>
        <v>1</v>
      </c>
      <c r="AB3232" s="7" t="b">
        <f t="shared" si="403"/>
        <v>1</v>
      </c>
      <c r="AC3232" s="7" t="b">
        <f t="shared" si="404"/>
        <v>0</v>
      </c>
      <c r="AD3232" s="7" t="b">
        <f t="shared" si="405"/>
        <v>0</v>
      </c>
      <c r="AE3232" s="7" t="b">
        <f t="shared" si="406"/>
        <v>0</v>
      </c>
      <c r="AF3232" s="7" t="b">
        <f t="shared" si="407"/>
        <v>0</v>
      </c>
      <c r="AH3232" t="b">
        <f>AND(Table252102[[#This Row],[Developmental toxicity]:[Reproductive toxicity]])</f>
        <v>0</v>
      </c>
    </row>
    <row r="3233" spans="1:34" x14ac:dyDescent="0.25">
      <c r="A3233" s="3">
        <f t="shared" si="400"/>
        <v>3232</v>
      </c>
      <c r="B3233" s="18">
        <v>320</v>
      </c>
      <c r="C3233" s="18" t="s">
        <v>812</v>
      </c>
      <c r="D3233" s="18" t="s">
        <v>5244</v>
      </c>
      <c r="E3233" s="70" t="s">
        <v>4772</v>
      </c>
      <c r="F3233" s="18" t="s">
        <v>5688</v>
      </c>
      <c r="G3233" s="18" t="s">
        <v>813</v>
      </c>
      <c r="H3233" s="18" t="s">
        <v>6622</v>
      </c>
      <c r="I3233" s="18" t="s">
        <v>6623</v>
      </c>
      <c r="J3233" s="18" t="s">
        <v>1431</v>
      </c>
      <c r="K3233" s="80" t="e">
        <v>#N/A</v>
      </c>
      <c r="L3233" s="80">
        <v>1</v>
      </c>
      <c r="M3233" s="80" t="e">
        <v>#N/A</v>
      </c>
      <c r="N3233" s="80" t="e">
        <v>#N/A</v>
      </c>
      <c r="O3233" s="80" t="e">
        <v>#N/A</v>
      </c>
      <c r="P3233" s="80" t="e">
        <v>#N/A</v>
      </c>
      <c r="Q3233" s="80" t="e">
        <v>#N/A</v>
      </c>
      <c r="R3233" s="80" t="e">
        <v>#N/A</v>
      </c>
      <c r="S3233" s="80" t="e">
        <v>#N/A</v>
      </c>
      <c r="T3233" s="80" t="e">
        <v>#N/A</v>
      </c>
      <c r="U3233" s="7" t="e">
        <v>#N/A</v>
      </c>
      <c r="V3233" s="80" t="e">
        <v>#N/A</v>
      </c>
      <c r="W3233" s="80" t="e">
        <v>#N/A</v>
      </c>
      <c r="X3233" s="80">
        <v>1</v>
      </c>
      <c r="Y3233" s="7">
        <v>1</v>
      </c>
      <c r="Z3233" s="7">
        <f t="shared" si="401"/>
        <v>1</v>
      </c>
      <c r="AA3233" s="7">
        <f t="shared" si="402"/>
        <v>1</v>
      </c>
      <c r="AB3233" s="7" t="b">
        <f t="shared" si="403"/>
        <v>1</v>
      </c>
      <c r="AC3233" s="7" t="b">
        <f t="shared" si="404"/>
        <v>0</v>
      </c>
      <c r="AD3233" s="7" t="b">
        <f t="shared" si="405"/>
        <v>0</v>
      </c>
      <c r="AE3233" s="7" t="b">
        <f t="shared" si="406"/>
        <v>0</v>
      </c>
      <c r="AF3233" s="7" t="b">
        <f t="shared" si="407"/>
        <v>0</v>
      </c>
      <c r="AH3233" t="b">
        <f>AND(Table252102[[#This Row],[Developmental toxicity]:[Reproductive toxicity]])</f>
        <v>0</v>
      </c>
    </row>
    <row r="3234" spans="1:34" x14ac:dyDescent="0.25">
      <c r="A3234" s="3">
        <f t="shared" si="400"/>
        <v>3233</v>
      </c>
      <c r="B3234" s="18">
        <v>326</v>
      </c>
      <c r="C3234" s="18" t="s">
        <v>820</v>
      </c>
      <c r="D3234" s="18" t="s">
        <v>5247</v>
      </c>
      <c r="E3234" s="70" t="s">
        <v>4775</v>
      </c>
      <c r="F3234" s="18" t="s">
        <v>5691</v>
      </c>
      <c r="G3234" s="18" t="s">
        <v>821</v>
      </c>
      <c r="H3234" s="18" t="s">
        <v>6628</v>
      </c>
      <c r="I3234" s="18" t="s">
        <v>6629</v>
      </c>
      <c r="J3234" s="18" t="s">
        <v>1431</v>
      </c>
      <c r="K3234" s="80" t="e">
        <v>#N/A</v>
      </c>
      <c r="L3234" s="80">
        <v>1</v>
      </c>
      <c r="M3234" s="80" t="e">
        <v>#N/A</v>
      </c>
      <c r="N3234" s="80" t="e">
        <v>#N/A</v>
      </c>
      <c r="O3234" s="80" t="e">
        <v>#N/A</v>
      </c>
      <c r="P3234" s="80" t="e">
        <v>#N/A</v>
      </c>
      <c r="Q3234" s="80" t="e">
        <v>#N/A</v>
      </c>
      <c r="R3234" s="80" t="e">
        <v>#N/A</v>
      </c>
      <c r="S3234" s="80" t="e">
        <v>#N/A</v>
      </c>
      <c r="T3234" s="80" t="e">
        <v>#N/A</v>
      </c>
      <c r="U3234" s="7" t="e">
        <v>#N/A</v>
      </c>
      <c r="V3234" s="80" t="e">
        <v>#N/A</v>
      </c>
      <c r="W3234" s="80" t="e">
        <v>#N/A</v>
      </c>
      <c r="X3234" s="80">
        <v>0</v>
      </c>
      <c r="Y3234" s="7">
        <v>1</v>
      </c>
      <c r="Z3234" s="7">
        <f t="shared" si="401"/>
        <v>1</v>
      </c>
      <c r="AA3234" s="7">
        <f t="shared" si="402"/>
        <v>1</v>
      </c>
      <c r="AB3234" s="7" t="b">
        <f t="shared" si="403"/>
        <v>1</v>
      </c>
      <c r="AC3234" s="7" t="b">
        <f t="shared" si="404"/>
        <v>0</v>
      </c>
      <c r="AD3234" s="7" t="b">
        <f t="shared" si="405"/>
        <v>0</v>
      </c>
      <c r="AE3234" s="7" t="b">
        <f t="shared" si="406"/>
        <v>0</v>
      </c>
      <c r="AF3234" s="7" t="b">
        <f t="shared" si="407"/>
        <v>0</v>
      </c>
      <c r="AH3234" t="b">
        <f>AND(Table252102[[#This Row],[Developmental toxicity]:[Reproductive toxicity]])</f>
        <v>0</v>
      </c>
    </row>
    <row r="3235" spans="1:34" x14ac:dyDescent="0.25">
      <c r="A3235" s="3">
        <f t="shared" si="400"/>
        <v>3234</v>
      </c>
      <c r="B3235" s="18">
        <v>13491</v>
      </c>
      <c r="C3235" s="18" t="s">
        <v>815</v>
      </c>
      <c r="D3235" s="18" t="s">
        <v>151</v>
      </c>
      <c r="E3235" s="70" t="s">
        <v>4014</v>
      </c>
      <c r="F3235" s="18" t="s">
        <v>3850</v>
      </c>
      <c r="G3235" s="18" t="s">
        <v>152</v>
      </c>
      <c r="H3235" s="18" t="s">
        <v>4342</v>
      </c>
      <c r="I3235" s="18" t="s">
        <v>4343</v>
      </c>
      <c r="J3235" s="18" t="s">
        <v>20</v>
      </c>
      <c r="K3235" s="7" t="e">
        <v>#N/A</v>
      </c>
      <c r="L3235" s="80">
        <v>1</v>
      </c>
      <c r="M3235" s="80" t="e">
        <v>#N/A</v>
      </c>
      <c r="N3235" s="80" t="e">
        <v>#N/A</v>
      </c>
      <c r="O3235" s="80" t="e">
        <v>#N/A</v>
      </c>
      <c r="P3235" s="80" t="e">
        <v>#N/A</v>
      </c>
      <c r="Q3235" s="80" t="e">
        <v>#N/A</v>
      </c>
      <c r="R3235" s="80" t="e">
        <v>#N/A</v>
      </c>
      <c r="S3235" s="80" t="e">
        <v>#N/A</v>
      </c>
      <c r="T3235" s="80" t="e">
        <v>#N/A</v>
      </c>
      <c r="U3235" s="7" t="e">
        <v>#N/A</v>
      </c>
      <c r="V3235" s="80" t="e">
        <v>#N/A</v>
      </c>
      <c r="W3235" s="80" t="e">
        <v>#N/A</v>
      </c>
      <c r="X3235" s="80" t="e">
        <v>#N/A</v>
      </c>
      <c r="Y3235" s="7">
        <v>0</v>
      </c>
      <c r="Z3235" s="7">
        <f t="shared" si="401"/>
        <v>1</v>
      </c>
      <c r="AA3235" s="7">
        <f t="shared" si="402"/>
        <v>0</v>
      </c>
      <c r="AB3235" s="7" t="b">
        <f t="shared" si="403"/>
        <v>1</v>
      </c>
      <c r="AC3235" s="7" t="b">
        <f t="shared" si="404"/>
        <v>0</v>
      </c>
      <c r="AD3235" s="7" t="b">
        <f t="shared" si="405"/>
        <v>0</v>
      </c>
      <c r="AE3235" s="7" t="b">
        <f t="shared" si="406"/>
        <v>0</v>
      </c>
      <c r="AF3235" s="7" t="b">
        <f t="shared" si="407"/>
        <v>0</v>
      </c>
      <c r="AH3235" t="b">
        <f>AND(Table252102[[#This Row],[Developmental toxicity]:[Reproductive toxicity]])</f>
        <v>0</v>
      </c>
    </row>
    <row r="3236" spans="1:34" x14ac:dyDescent="0.25">
      <c r="A3236" s="3">
        <f t="shared" si="400"/>
        <v>3235</v>
      </c>
      <c r="B3236" s="18"/>
      <c r="C3236" s="18" t="s">
        <v>20509</v>
      </c>
      <c r="D3236" s="18" t="s">
        <v>19181</v>
      </c>
      <c r="E3236" s="70" t="s">
        <v>20264</v>
      </c>
      <c r="F3236" s="18" t="s">
        <v>19605</v>
      </c>
      <c r="G3236" s="18" t="s">
        <v>19606</v>
      </c>
      <c r="H3236" s="18" t="s">
        <v>19607</v>
      </c>
      <c r="I3236" s="18" t="s">
        <v>19608</v>
      </c>
      <c r="J3236" s="18" t="s">
        <v>20</v>
      </c>
      <c r="K3236" s="80" t="e">
        <v>#N/A</v>
      </c>
      <c r="L3236" s="80" t="e">
        <v>#N/A</v>
      </c>
      <c r="M3236" s="80" t="e">
        <v>#N/A</v>
      </c>
      <c r="N3236" s="80" t="e">
        <v>#N/A</v>
      </c>
      <c r="O3236" s="80" t="e">
        <v>#N/A</v>
      </c>
      <c r="P3236" s="80" t="e">
        <v>#N/A</v>
      </c>
      <c r="Q3236" s="80" t="e">
        <v>#N/A</v>
      </c>
      <c r="R3236" s="80" t="e">
        <v>#N/A</v>
      </c>
      <c r="S3236" s="80" t="e">
        <v>#N/A</v>
      </c>
      <c r="T3236" s="80" t="e">
        <v>#N/A</v>
      </c>
      <c r="U3236" s="7" t="e">
        <v>#N/A</v>
      </c>
      <c r="V3236" s="80" t="e">
        <v>#N/A</v>
      </c>
      <c r="W3236" s="80" t="e">
        <v>#N/A</v>
      </c>
      <c r="X3236" s="80">
        <v>1</v>
      </c>
      <c r="Y3236" s="7" t="e">
        <v>#N/A</v>
      </c>
      <c r="Z3236" s="7">
        <f t="shared" si="401"/>
        <v>1</v>
      </c>
      <c r="AA3236" s="7">
        <f t="shared" si="402"/>
        <v>1</v>
      </c>
      <c r="AB3236" s="7" t="b">
        <f t="shared" si="403"/>
        <v>1</v>
      </c>
      <c r="AC3236" s="7" t="b">
        <f t="shared" si="404"/>
        <v>0</v>
      </c>
      <c r="AD3236" s="7" t="b">
        <f t="shared" si="405"/>
        <v>0</v>
      </c>
      <c r="AE3236" s="7" t="b">
        <f t="shared" si="406"/>
        <v>0</v>
      </c>
      <c r="AF3236" s="7" t="b">
        <f t="shared" si="407"/>
        <v>0</v>
      </c>
      <c r="AH3236" t="b">
        <f>AND(Table252102[[#This Row],[Developmental toxicity]:[Reproductive toxicity]])</f>
        <v>0</v>
      </c>
    </row>
    <row r="3237" spans="1:34" x14ac:dyDescent="0.25">
      <c r="A3237" s="3">
        <f t="shared" si="400"/>
        <v>3236</v>
      </c>
      <c r="B3237" s="18">
        <v>328</v>
      </c>
      <c r="C3237" s="18" t="s">
        <v>824</v>
      </c>
      <c r="D3237" s="18" t="s">
        <v>5249</v>
      </c>
      <c r="E3237" s="70" t="s">
        <v>4777</v>
      </c>
      <c r="F3237" s="18" t="s">
        <v>5693</v>
      </c>
      <c r="G3237" s="18" t="s">
        <v>825</v>
      </c>
      <c r="H3237" s="18" t="s">
        <v>6631</v>
      </c>
      <c r="I3237" s="18" t="s">
        <v>6632</v>
      </c>
      <c r="J3237" s="18" t="s">
        <v>1436</v>
      </c>
      <c r="K3237" s="80" t="e">
        <v>#N/A</v>
      </c>
      <c r="L3237" s="80">
        <v>1</v>
      </c>
      <c r="M3237" s="80" t="e">
        <v>#N/A</v>
      </c>
      <c r="N3237" s="80" t="e">
        <v>#N/A</v>
      </c>
      <c r="O3237" s="80" t="e">
        <v>#N/A</v>
      </c>
      <c r="P3237" s="80" t="e">
        <v>#N/A</v>
      </c>
      <c r="Q3237" s="80" t="e">
        <v>#N/A</v>
      </c>
      <c r="R3237" s="80" t="e">
        <v>#N/A</v>
      </c>
      <c r="S3237" s="80" t="e">
        <v>#N/A</v>
      </c>
      <c r="T3237" s="80" t="e">
        <v>#N/A</v>
      </c>
      <c r="U3237" s="7" t="e">
        <v>#N/A</v>
      </c>
      <c r="V3237" s="80" t="e">
        <v>#N/A</v>
      </c>
      <c r="W3237" s="80" t="e">
        <v>#N/A</v>
      </c>
      <c r="X3237" s="80">
        <v>1</v>
      </c>
      <c r="Y3237" s="7">
        <v>1</v>
      </c>
      <c r="Z3237" s="7">
        <f t="shared" si="401"/>
        <v>1</v>
      </c>
      <c r="AA3237" s="7">
        <f t="shared" si="402"/>
        <v>1</v>
      </c>
      <c r="AB3237" s="7" t="b">
        <f t="shared" si="403"/>
        <v>1</v>
      </c>
      <c r="AC3237" s="7" t="b">
        <f t="shared" si="404"/>
        <v>0</v>
      </c>
      <c r="AD3237" s="7" t="b">
        <f t="shared" si="405"/>
        <v>0</v>
      </c>
      <c r="AE3237" s="7" t="b">
        <f t="shared" si="406"/>
        <v>0</v>
      </c>
      <c r="AF3237" s="7" t="b">
        <f t="shared" si="407"/>
        <v>0</v>
      </c>
      <c r="AH3237" t="b">
        <f>AND(Table252102[[#This Row],[Developmental toxicity]:[Reproductive toxicity]])</f>
        <v>0</v>
      </c>
    </row>
    <row r="3238" spans="1:34" x14ac:dyDescent="0.25">
      <c r="A3238" s="3">
        <f t="shared" si="400"/>
        <v>3237</v>
      </c>
      <c r="B3238" s="18"/>
      <c r="C3238" s="18" t="s">
        <v>20519</v>
      </c>
      <c r="D3238" s="18" t="s">
        <v>19191</v>
      </c>
      <c r="E3238" s="70" t="s">
        <v>20274</v>
      </c>
      <c r="F3238" s="18" t="s">
        <v>19639</v>
      </c>
      <c r="G3238" s="18" t="s">
        <v>19640</v>
      </c>
      <c r="H3238" s="18" t="s">
        <v>19641</v>
      </c>
      <c r="I3238" s="18" t="s">
        <v>19642</v>
      </c>
      <c r="J3238" s="18" t="s">
        <v>20</v>
      </c>
      <c r="K3238" s="80" t="e">
        <v>#N/A</v>
      </c>
      <c r="L3238" s="80" t="e">
        <v>#N/A</v>
      </c>
      <c r="M3238" s="80" t="e">
        <v>#N/A</v>
      </c>
      <c r="N3238" s="80" t="e">
        <v>#N/A</v>
      </c>
      <c r="O3238" s="80" t="e">
        <v>#N/A</v>
      </c>
      <c r="P3238" s="80" t="e">
        <v>#N/A</v>
      </c>
      <c r="Q3238" s="80" t="e">
        <v>#N/A</v>
      </c>
      <c r="R3238" s="80" t="e">
        <v>#N/A</v>
      </c>
      <c r="S3238" s="80" t="e">
        <v>#N/A</v>
      </c>
      <c r="T3238" s="80" t="e">
        <v>#N/A</v>
      </c>
      <c r="U3238" s="7" t="e">
        <v>#N/A</v>
      </c>
      <c r="V3238" s="80" t="e">
        <v>#N/A</v>
      </c>
      <c r="W3238" s="80" t="e">
        <v>#N/A</v>
      </c>
      <c r="X3238" s="80">
        <v>0</v>
      </c>
      <c r="Y3238" s="7" t="e">
        <v>#N/A</v>
      </c>
      <c r="Z3238" s="7">
        <f t="shared" si="401"/>
        <v>0</v>
      </c>
      <c r="AA3238" s="7">
        <f t="shared" si="402"/>
        <v>0</v>
      </c>
      <c r="AB3238" s="7" t="b">
        <f t="shared" si="403"/>
        <v>1</v>
      </c>
      <c r="AC3238" s="7" t="b">
        <f t="shared" si="404"/>
        <v>0</v>
      </c>
      <c r="AD3238" s="7" t="b">
        <f t="shared" si="405"/>
        <v>0</v>
      </c>
      <c r="AE3238" s="7" t="b">
        <f t="shared" si="406"/>
        <v>0</v>
      </c>
      <c r="AF3238" s="7" t="b">
        <f t="shared" si="407"/>
        <v>0</v>
      </c>
      <c r="AH3238" t="b">
        <f>AND(Table252102[[#This Row],[Developmental toxicity]:[Reproductive toxicity]])</f>
        <v>0</v>
      </c>
    </row>
    <row r="3239" spans="1:34" x14ac:dyDescent="0.25">
      <c r="A3239" s="3">
        <f t="shared" si="400"/>
        <v>3238</v>
      </c>
      <c r="B3239" s="18">
        <v>342</v>
      </c>
      <c r="C3239" s="18" t="s">
        <v>842</v>
      </c>
      <c r="D3239" s="18" t="s">
        <v>5257</v>
      </c>
      <c r="E3239" s="70" t="s">
        <v>4785</v>
      </c>
      <c r="F3239" s="18" t="s">
        <v>5701</v>
      </c>
      <c r="G3239" s="18" t="s">
        <v>843</v>
      </c>
      <c r="H3239" s="18" t="s">
        <v>6644</v>
      </c>
      <c r="I3239" s="18" t="s">
        <v>6645</v>
      </c>
      <c r="J3239" s="18" t="s">
        <v>1431</v>
      </c>
      <c r="K3239" s="80" t="e">
        <v>#N/A</v>
      </c>
      <c r="L3239" s="80">
        <v>1</v>
      </c>
      <c r="M3239" s="80" t="e">
        <v>#N/A</v>
      </c>
      <c r="N3239" s="80" t="e">
        <v>#N/A</v>
      </c>
      <c r="O3239" s="80" t="e">
        <v>#N/A</v>
      </c>
      <c r="P3239" s="80" t="e">
        <v>#N/A</v>
      </c>
      <c r="Q3239" s="80" t="e">
        <v>#N/A</v>
      </c>
      <c r="R3239" s="80" t="e">
        <v>#N/A</v>
      </c>
      <c r="S3239" s="80" t="e">
        <v>#N/A</v>
      </c>
      <c r="T3239" s="80" t="e">
        <v>#N/A</v>
      </c>
      <c r="U3239" s="7" t="e">
        <v>#N/A</v>
      </c>
      <c r="V3239" s="80" t="e">
        <v>#N/A</v>
      </c>
      <c r="W3239" s="80" t="e">
        <v>#N/A</v>
      </c>
      <c r="X3239" s="80">
        <v>1</v>
      </c>
      <c r="Y3239" s="7">
        <v>0</v>
      </c>
      <c r="Z3239" s="7">
        <f t="shared" si="401"/>
        <v>1</v>
      </c>
      <c r="AA3239" s="7">
        <f t="shared" si="402"/>
        <v>1</v>
      </c>
      <c r="AB3239" s="7" t="b">
        <f t="shared" si="403"/>
        <v>1</v>
      </c>
      <c r="AC3239" s="7" t="b">
        <f t="shared" si="404"/>
        <v>0</v>
      </c>
      <c r="AD3239" s="7" t="b">
        <f t="shared" si="405"/>
        <v>0</v>
      </c>
      <c r="AE3239" s="7" t="b">
        <f t="shared" si="406"/>
        <v>0</v>
      </c>
      <c r="AF3239" s="7" t="b">
        <f t="shared" si="407"/>
        <v>0</v>
      </c>
      <c r="AH3239" t="b">
        <f>AND(Table252102[[#This Row],[Developmental toxicity]:[Reproductive toxicity]])</f>
        <v>0</v>
      </c>
    </row>
    <row r="3240" spans="1:34" x14ac:dyDescent="0.25">
      <c r="A3240" s="3">
        <f t="shared" si="400"/>
        <v>3239</v>
      </c>
      <c r="B3240" s="18" t="s">
        <v>1440</v>
      </c>
      <c r="C3240" s="18" t="s">
        <v>2502</v>
      </c>
      <c r="D3240" s="18" t="s">
        <v>3446</v>
      </c>
      <c r="E3240" s="79" t="s">
        <v>7777</v>
      </c>
      <c r="F3240" s="17" t="s">
        <v>8616</v>
      </c>
      <c r="G3240" s="17" t="s">
        <v>10108</v>
      </c>
      <c r="H3240" s="17" t="s">
        <v>10109</v>
      </c>
      <c r="I3240" s="17" t="s">
        <v>10110</v>
      </c>
      <c r="J3240" s="18"/>
      <c r="K3240" s="80" t="e">
        <v>#N/A</v>
      </c>
      <c r="L3240" s="80" t="e">
        <v>#N/A</v>
      </c>
      <c r="M3240" s="80" t="e">
        <v>#N/A</v>
      </c>
      <c r="N3240" s="80" t="e">
        <v>#N/A</v>
      </c>
      <c r="O3240" s="80" t="e">
        <v>#N/A</v>
      </c>
      <c r="P3240" s="80" t="e">
        <v>#N/A</v>
      </c>
      <c r="Q3240" s="80" t="e">
        <v>#N/A</v>
      </c>
      <c r="R3240" s="80" t="e">
        <v>#N/A</v>
      </c>
      <c r="S3240" s="80" t="e">
        <v>#N/A</v>
      </c>
      <c r="T3240" s="80">
        <v>0</v>
      </c>
      <c r="U3240" s="7" t="e">
        <v>#N/A</v>
      </c>
      <c r="V3240" s="80" t="e">
        <v>#N/A</v>
      </c>
      <c r="W3240" s="80" t="e">
        <v>#N/A</v>
      </c>
      <c r="X3240" s="80" t="e">
        <v>#N/A</v>
      </c>
      <c r="Y3240" s="7" t="e">
        <v>#N/A</v>
      </c>
      <c r="Z3240" s="7">
        <f t="shared" si="401"/>
        <v>0</v>
      </c>
      <c r="AA3240" s="7">
        <f t="shared" si="402"/>
        <v>0</v>
      </c>
      <c r="AB3240" s="7" t="b">
        <f t="shared" si="403"/>
        <v>1</v>
      </c>
      <c r="AC3240" s="7" t="b">
        <f t="shared" si="404"/>
        <v>0</v>
      </c>
      <c r="AD3240" s="7" t="b">
        <f t="shared" si="405"/>
        <v>1</v>
      </c>
      <c r="AE3240" s="7" t="b">
        <f t="shared" si="406"/>
        <v>0</v>
      </c>
      <c r="AF3240" s="7" t="b">
        <f t="shared" si="407"/>
        <v>0</v>
      </c>
      <c r="AH3240" t="b">
        <f>AND(Table252102[[#This Row],[Developmental toxicity]:[Reproductive toxicity]])</f>
        <v>0</v>
      </c>
    </row>
    <row r="3241" spans="1:34" x14ac:dyDescent="0.25">
      <c r="A3241" s="3">
        <f t="shared" si="400"/>
        <v>3240</v>
      </c>
      <c r="B3241" s="18"/>
      <c r="C3241" s="18" t="s">
        <v>20634</v>
      </c>
      <c r="D3241" s="18" t="s">
        <v>19308</v>
      </c>
      <c r="E3241" s="70" t="s">
        <v>20389</v>
      </c>
      <c r="F3241" s="18" t="s">
        <v>20030</v>
      </c>
      <c r="G3241" s="18" t="s">
        <v>20031</v>
      </c>
      <c r="H3241" s="18" t="s">
        <v>20032</v>
      </c>
      <c r="I3241" s="18" t="s">
        <v>20033</v>
      </c>
      <c r="J3241" s="18" t="s">
        <v>20</v>
      </c>
      <c r="K3241" s="80" t="e">
        <v>#N/A</v>
      </c>
      <c r="L3241" s="80" t="e">
        <v>#N/A</v>
      </c>
      <c r="M3241" s="80" t="e">
        <v>#N/A</v>
      </c>
      <c r="N3241" s="80" t="e">
        <v>#N/A</v>
      </c>
      <c r="O3241" s="80" t="e">
        <v>#N/A</v>
      </c>
      <c r="P3241" s="80" t="e">
        <v>#N/A</v>
      </c>
      <c r="Q3241" s="80" t="e">
        <v>#N/A</v>
      </c>
      <c r="R3241" s="80" t="e">
        <v>#N/A</v>
      </c>
      <c r="S3241" s="80" t="e">
        <v>#N/A</v>
      </c>
      <c r="T3241" s="80" t="e">
        <v>#N/A</v>
      </c>
      <c r="U3241" s="7" t="e">
        <v>#N/A</v>
      </c>
      <c r="V3241" s="80" t="e">
        <v>#N/A</v>
      </c>
      <c r="W3241" s="80" t="e">
        <v>#N/A</v>
      </c>
      <c r="X3241" s="80">
        <v>0</v>
      </c>
      <c r="Y3241" s="7" t="e">
        <v>#N/A</v>
      </c>
      <c r="Z3241" s="7">
        <f t="shared" si="401"/>
        <v>0</v>
      </c>
      <c r="AA3241" s="7">
        <f t="shared" si="402"/>
        <v>0</v>
      </c>
      <c r="AB3241" s="7" t="b">
        <f t="shared" si="403"/>
        <v>1</v>
      </c>
      <c r="AC3241" s="7" t="b">
        <f t="shared" si="404"/>
        <v>0</v>
      </c>
      <c r="AD3241" s="7" t="b">
        <f t="shared" si="405"/>
        <v>0</v>
      </c>
      <c r="AE3241" s="7" t="b">
        <f t="shared" si="406"/>
        <v>0</v>
      </c>
      <c r="AF3241" s="7" t="b">
        <f t="shared" si="407"/>
        <v>0</v>
      </c>
      <c r="AH3241" t="b">
        <f>AND(Table252102[[#This Row],[Developmental toxicity]:[Reproductive toxicity]])</f>
        <v>0</v>
      </c>
    </row>
    <row r="3242" spans="1:34" x14ac:dyDescent="0.25">
      <c r="A3242" s="3">
        <f t="shared" si="400"/>
        <v>3241</v>
      </c>
      <c r="B3242" s="18"/>
      <c r="C3242" s="18" t="s">
        <v>20572</v>
      </c>
      <c r="D3242" s="18" t="s">
        <v>19245</v>
      </c>
      <c r="E3242" s="70" t="s">
        <v>20327</v>
      </c>
      <c r="F3242" s="18" t="s">
        <v>19817</v>
      </c>
      <c r="G3242" s="18" t="s">
        <v>19818</v>
      </c>
      <c r="H3242" s="18" t="s">
        <v>19819</v>
      </c>
      <c r="I3242" s="18" t="s">
        <v>19820</v>
      </c>
      <c r="J3242" s="18" t="s">
        <v>20</v>
      </c>
      <c r="K3242" s="80" t="e">
        <v>#N/A</v>
      </c>
      <c r="L3242" s="80" t="e">
        <v>#N/A</v>
      </c>
      <c r="M3242" s="80" t="e">
        <v>#N/A</v>
      </c>
      <c r="N3242" s="80" t="e">
        <v>#N/A</v>
      </c>
      <c r="O3242" s="80" t="e">
        <v>#N/A</v>
      </c>
      <c r="P3242" s="80" t="e">
        <v>#N/A</v>
      </c>
      <c r="Q3242" s="80" t="e">
        <v>#N/A</v>
      </c>
      <c r="R3242" s="80" t="e">
        <v>#N/A</v>
      </c>
      <c r="S3242" s="80" t="e">
        <v>#N/A</v>
      </c>
      <c r="T3242" s="80" t="e">
        <v>#N/A</v>
      </c>
      <c r="U3242" s="7" t="e">
        <v>#N/A</v>
      </c>
      <c r="V3242" s="80" t="e">
        <v>#N/A</v>
      </c>
      <c r="W3242" s="80" t="e">
        <v>#N/A</v>
      </c>
      <c r="X3242" s="80">
        <v>1</v>
      </c>
      <c r="Y3242" s="7" t="e">
        <v>#N/A</v>
      </c>
      <c r="Z3242" s="7">
        <f t="shared" si="401"/>
        <v>1</v>
      </c>
      <c r="AA3242" s="7">
        <f t="shared" si="402"/>
        <v>1</v>
      </c>
      <c r="AB3242" s="7" t="b">
        <f t="shared" si="403"/>
        <v>1</v>
      </c>
      <c r="AC3242" s="7" t="b">
        <f t="shared" si="404"/>
        <v>0</v>
      </c>
      <c r="AD3242" s="7" t="b">
        <f t="shared" si="405"/>
        <v>0</v>
      </c>
      <c r="AE3242" s="7" t="b">
        <f t="shared" si="406"/>
        <v>0</v>
      </c>
      <c r="AF3242" s="7" t="b">
        <f t="shared" si="407"/>
        <v>0</v>
      </c>
      <c r="AH3242" t="b">
        <f>AND(Table252102[[#This Row],[Developmental toxicity]:[Reproductive toxicity]])</f>
        <v>0</v>
      </c>
    </row>
    <row r="3243" spans="1:34" x14ac:dyDescent="0.25">
      <c r="A3243" s="3">
        <f t="shared" si="400"/>
        <v>3242</v>
      </c>
      <c r="B3243" s="18"/>
      <c r="C3243" s="18" t="s">
        <v>20624</v>
      </c>
      <c r="D3243" s="18" t="s">
        <v>19298</v>
      </c>
      <c r="E3243" s="70" t="s">
        <v>20379</v>
      </c>
      <c r="F3243" s="18" t="s">
        <v>19996</v>
      </c>
      <c r="G3243" s="18" t="s">
        <v>19997</v>
      </c>
      <c r="H3243" s="18" t="s">
        <v>19998</v>
      </c>
      <c r="I3243" s="18" t="s">
        <v>19999</v>
      </c>
      <c r="J3243" s="18" t="s">
        <v>20</v>
      </c>
      <c r="K3243" s="80" t="e">
        <v>#N/A</v>
      </c>
      <c r="L3243" s="80" t="e">
        <v>#N/A</v>
      </c>
      <c r="M3243" s="80" t="e">
        <v>#N/A</v>
      </c>
      <c r="N3243" s="80" t="e">
        <v>#N/A</v>
      </c>
      <c r="O3243" s="80" t="e">
        <v>#N/A</v>
      </c>
      <c r="P3243" s="80" t="e">
        <v>#N/A</v>
      </c>
      <c r="Q3243" s="80" t="e">
        <v>#N/A</v>
      </c>
      <c r="R3243" s="80" t="e">
        <v>#N/A</v>
      </c>
      <c r="S3243" s="80" t="e">
        <v>#N/A</v>
      </c>
      <c r="T3243" s="80" t="e">
        <v>#N/A</v>
      </c>
      <c r="U3243" s="7" t="e">
        <v>#N/A</v>
      </c>
      <c r="V3243" s="80" t="e">
        <v>#N/A</v>
      </c>
      <c r="W3243" s="80" t="e">
        <v>#N/A</v>
      </c>
      <c r="X3243" s="80">
        <v>1</v>
      </c>
      <c r="Y3243" s="7" t="e">
        <v>#N/A</v>
      </c>
      <c r="Z3243" s="7">
        <f t="shared" si="401"/>
        <v>1</v>
      </c>
      <c r="AA3243" s="7">
        <f t="shared" si="402"/>
        <v>1</v>
      </c>
      <c r="AB3243" s="7" t="b">
        <f t="shared" si="403"/>
        <v>1</v>
      </c>
      <c r="AC3243" s="7" t="b">
        <f t="shared" si="404"/>
        <v>0</v>
      </c>
      <c r="AD3243" s="7" t="b">
        <f t="shared" si="405"/>
        <v>0</v>
      </c>
      <c r="AE3243" s="7" t="b">
        <f t="shared" si="406"/>
        <v>0</v>
      </c>
      <c r="AF3243" s="7" t="b">
        <f t="shared" si="407"/>
        <v>0</v>
      </c>
      <c r="AH3243" t="b">
        <f>AND(Table252102[[#This Row],[Developmental toxicity]:[Reproductive toxicity]])</f>
        <v>0</v>
      </c>
    </row>
    <row r="3244" spans="1:34" x14ac:dyDescent="0.25">
      <c r="A3244" s="3">
        <f t="shared" si="400"/>
        <v>3243</v>
      </c>
      <c r="B3244" s="18"/>
      <c r="C3244" s="18" t="s">
        <v>20672</v>
      </c>
      <c r="D3244" s="18" t="s">
        <v>19346</v>
      </c>
      <c r="E3244" s="70" t="s">
        <v>20427</v>
      </c>
      <c r="F3244" s="18" t="s">
        <v>20156</v>
      </c>
      <c r="G3244" s="18" t="s">
        <v>20157</v>
      </c>
      <c r="H3244" s="18" t="s">
        <v>20158</v>
      </c>
      <c r="I3244" s="18" t="s">
        <v>20159</v>
      </c>
      <c r="J3244" s="18" t="s">
        <v>20</v>
      </c>
      <c r="K3244" s="80" t="e">
        <v>#N/A</v>
      </c>
      <c r="L3244" s="80" t="e">
        <v>#N/A</v>
      </c>
      <c r="M3244" s="80" t="e">
        <v>#N/A</v>
      </c>
      <c r="N3244" s="80" t="e">
        <v>#N/A</v>
      </c>
      <c r="O3244" s="80" t="e">
        <v>#N/A</v>
      </c>
      <c r="P3244" s="80" t="e">
        <v>#N/A</v>
      </c>
      <c r="Q3244" s="80" t="e">
        <v>#N/A</v>
      </c>
      <c r="R3244" s="80" t="e">
        <v>#N/A</v>
      </c>
      <c r="S3244" s="80" t="e">
        <v>#N/A</v>
      </c>
      <c r="T3244" s="80" t="e">
        <v>#N/A</v>
      </c>
      <c r="U3244" s="7" t="e">
        <v>#N/A</v>
      </c>
      <c r="V3244" s="80" t="e">
        <v>#N/A</v>
      </c>
      <c r="W3244" s="80" t="e">
        <v>#N/A</v>
      </c>
      <c r="X3244" s="80">
        <v>0</v>
      </c>
      <c r="Y3244" s="7" t="e">
        <v>#N/A</v>
      </c>
      <c r="Z3244" s="7">
        <f t="shared" si="401"/>
        <v>0</v>
      </c>
      <c r="AA3244" s="7">
        <f t="shared" si="402"/>
        <v>0</v>
      </c>
      <c r="AB3244" s="7" t="b">
        <f t="shared" si="403"/>
        <v>1</v>
      </c>
      <c r="AC3244" s="7" t="b">
        <f t="shared" si="404"/>
        <v>0</v>
      </c>
      <c r="AD3244" s="7" t="b">
        <f t="shared" si="405"/>
        <v>0</v>
      </c>
      <c r="AE3244" s="7" t="b">
        <f t="shared" si="406"/>
        <v>0</v>
      </c>
      <c r="AF3244" s="7" t="b">
        <f t="shared" si="407"/>
        <v>0</v>
      </c>
      <c r="AH3244" t="b">
        <f>AND(Table252102[[#This Row],[Developmental toxicity]:[Reproductive toxicity]])</f>
        <v>0</v>
      </c>
    </row>
    <row r="3245" spans="1:34" x14ac:dyDescent="0.25">
      <c r="A3245" s="3">
        <f t="shared" si="400"/>
        <v>3244</v>
      </c>
      <c r="B3245" s="18"/>
      <c r="C3245" s="18" t="s">
        <v>11355</v>
      </c>
      <c r="D3245" s="18" t="s">
        <v>11354</v>
      </c>
      <c r="E3245" s="70" t="s">
        <v>14507</v>
      </c>
      <c r="F3245" s="18" t="s">
        <v>14508</v>
      </c>
      <c r="G3245" s="18" t="s">
        <v>14509</v>
      </c>
      <c r="H3245" s="18" t="s">
        <v>14510</v>
      </c>
      <c r="I3245" s="18" t="s">
        <v>14511</v>
      </c>
      <c r="J3245" s="18"/>
      <c r="K3245" s="80" t="e">
        <v>#N/A</v>
      </c>
      <c r="L3245" s="80" t="e">
        <v>#N/A</v>
      </c>
      <c r="M3245" s="80" t="e">
        <v>#N/A</v>
      </c>
      <c r="N3245" s="80" t="e">
        <v>#N/A</v>
      </c>
      <c r="O3245" s="80" t="e">
        <v>#N/A</v>
      </c>
      <c r="P3245" s="80" t="e">
        <v>#N/A</v>
      </c>
      <c r="Q3245" s="80" t="e">
        <v>#N/A</v>
      </c>
      <c r="R3245" s="80" t="e">
        <v>#N/A</v>
      </c>
      <c r="S3245" s="80" t="e">
        <v>#N/A</v>
      </c>
      <c r="T3245" s="80" t="e">
        <v>#N/A</v>
      </c>
      <c r="U3245" s="7" t="e">
        <v>#N/A</v>
      </c>
      <c r="V3245" s="80" t="e">
        <v>#N/A</v>
      </c>
      <c r="W3245" s="18">
        <v>1</v>
      </c>
      <c r="X3245" s="18" t="e">
        <v>#N/A</v>
      </c>
      <c r="Y3245" s="7" t="e">
        <v>#N/A</v>
      </c>
      <c r="Z3245" s="7">
        <f t="shared" si="401"/>
        <v>1</v>
      </c>
      <c r="AA3245" s="7">
        <f t="shared" si="402"/>
        <v>1</v>
      </c>
      <c r="AB3245" s="7" t="b">
        <f t="shared" si="403"/>
        <v>0</v>
      </c>
      <c r="AC3245" s="7" t="b">
        <f t="shared" si="404"/>
        <v>1</v>
      </c>
      <c r="AD3245" s="7" t="b">
        <f t="shared" si="405"/>
        <v>0</v>
      </c>
      <c r="AE3245" s="7" t="b">
        <f t="shared" si="406"/>
        <v>1</v>
      </c>
      <c r="AF3245" s="7" t="b">
        <f t="shared" si="407"/>
        <v>0</v>
      </c>
      <c r="AH3245" t="b">
        <f>AND(Table252102[[#This Row],[Developmental toxicity]:[Reproductive toxicity]])</f>
        <v>0</v>
      </c>
    </row>
    <row r="3246" spans="1:34" x14ac:dyDescent="0.25">
      <c r="A3246" s="3">
        <f t="shared" si="400"/>
        <v>3245</v>
      </c>
      <c r="B3246" s="18"/>
      <c r="C3246" s="18" t="s">
        <v>10773</v>
      </c>
      <c r="D3246" s="18" t="s">
        <v>10772</v>
      </c>
      <c r="E3246" s="70" t="s">
        <v>13443</v>
      </c>
      <c r="F3246" s="18" t="s">
        <v>13444</v>
      </c>
      <c r="G3246" s="18" t="s">
        <v>10774</v>
      </c>
      <c r="H3246" s="18" t="s">
        <v>10774</v>
      </c>
      <c r="I3246" s="18" t="s">
        <v>13445</v>
      </c>
      <c r="J3246" s="18"/>
      <c r="K3246" s="80" t="e">
        <v>#N/A</v>
      </c>
      <c r="L3246" s="80" t="e">
        <v>#N/A</v>
      </c>
      <c r="M3246" s="80" t="e">
        <v>#N/A</v>
      </c>
      <c r="N3246" s="80" t="e">
        <v>#N/A</v>
      </c>
      <c r="O3246" s="80" t="e">
        <v>#N/A</v>
      </c>
      <c r="P3246" s="80" t="e">
        <v>#N/A</v>
      </c>
      <c r="Q3246" s="80" t="e">
        <v>#N/A</v>
      </c>
      <c r="R3246" s="80" t="e">
        <v>#N/A</v>
      </c>
      <c r="S3246" s="80" t="e">
        <v>#N/A</v>
      </c>
      <c r="T3246" s="80" t="e">
        <v>#N/A</v>
      </c>
      <c r="U3246" s="7" t="e">
        <v>#N/A</v>
      </c>
      <c r="V3246" s="80" t="e">
        <v>#N/A</v>
      </c>
      <c r="W3246" s="18">
        <v>1</v>
      </c>
      <c r="X3246" s="18" t="e">
        <v>#N/A</v>
      </c>
      <c r="Y3246" s="7" t="e">
        <v>#N/A</v>
      </c>
      <c r="Z3246" s="7">
        <f t="shared" si="401"/>
        <v>1</v>
      </c>
      <c r="AA3246" s="7">
        <f t="shared" si="402"/>
        <v>1</v>
      </c>
      <c r="AB3246" s="7" t="b">
        <f t="shared" si="403"/>
        <v>0</v>
      </c>
      <c r="AC3246" s="7" t="b">
        <f t="shared" si="404"/>
        <v>1</v>
      </c>
      <c r="AD3246" s="7" t="b">
        <f t="shared" si="405"/>
        <v>0</v>
      </c>
      <c r="AE3246" s="7" t="b">
        <f t="shared" si="406"/>
        <v>1</v>
      </c>
      <c r="AF3246" s="7" t="b">
        <f t="shared" si="407"/>
        <v>0</v>
      </c>
      <c r="AH3246" t="b">
        <f>AND(Table252102[[#This Row],[Developmental toxicity]:[Reproductive toxicity]])</f>
        <v>0</v>
      </c>
    </row>
    <row r="3247" spans="1:34" x14ac:dyDescent="0.25">
      <c r="AH3247">
        <f>COUNTIF(AH2:AH3246,"True")</f>
        <v>593</v>
      </c>
    </row>
    <row r="3248" spans="1:34" x14ac:dyDescent="0.25">
      <c r="AB3248">
        <f>COUNTIF(Table252102[Developmental toxicity],"True")</f>
        <v>2202</v>
      </c>
      <c r="AC3248">
        <f>COUNTIF(Table252102[Reproductive toxicity],"True")</f>
        <v>1606</v>
      </c>
      <c r="AD3248">
        <f>COUNTIF(Table252102[in vitro],"True")</f>
        <v>1064</v>
      </c>
      <c r="AE3248">
        <f>COUNTIF(Table252102[in vivo],"True")</f>
        <v>1621</v>
      </c>
    </row>
  </sheetData>
  <conditionalFormatting sqref="I545 F545">
    <cfRule type="duplicateValues" dxfId="73" priority="29"/>
  </conditionalFormatting>
  <conditionalFormatting sqref="C695">
    <cfRule type="duplicateValues" dxfId="72" priority="20"/>
  </conditionalFormatting>
  <conditionalFormatting sqref="C696">
    <cfRule type="duplicateValues" dxfId="71" priority="21"/>
  </conditionalFormatting>
  <conditionalFormatting sqref="C704 E704">
    <cfRule type="duplicateValues" dxfId="70" priority="22"/>
  </conditionalFormatting>
  <conditionalFormatting sqref="E705">
    <cfRule type="duplicateValues" dxfId="69" priority="23"/>
  </conditionalFormatting>
  <conditionalFormatting sqref="C705">
    <cfRule type="duplicateValues" dxfId="68" priority="24"/>
  </conditionalFormatting>
  <conditionalFormatting sqref="C706 E706">
    <cfRule type="duplicateValues" dxfId="67" priority="25"/>
  </conditionalFormatting>
  <conditionalFormatting sqref="E707">
    <cfRule type="duplicateValues" dxfId="66" priority="26"/>
  </conditionalFormatting>
  <conditionalFormatting sqref="C707">
    <cfRule type="duplicateValues" dxfId="65" priority="27"/>
  </conditionalFormatting>
  <conditionalFormatting sqref="C708 E708">
    <cfRule type="duplicateValues" dxfId="64" priority="28"/>
  </conditionalFormatting>
  <conditionalFormatting sqref="C89 E89">
    <cfRule type="duplicateValues" dxfId="63" priority="30"/>
  </conditionalFormatting>
  <conditionalFormatting sqref="G3247:G1048576 G2250:G2504 G787:G817 G1783:G1837 F1:F2504 F2505:G2509">
    <cfRule type="duplicateValues" dxfId="62" priority="32"/>
  </conditionalFormatting>
  <conditionalFormatting sqref="C552:C553 E552:E553">
    <cfRule type="duplicateValues" dxfId="61" priority="35"/>
  </conditionalFormatting>
  <conditionalFormatting sqref="C545:C551 E545:E551">
    <cfRule type="duplicateValues" dxfId="60" priority="36"/>
  </conditionalFormatting>
  <conditionalFormatting sqref="C534:C538">
    <cfRule type="duplicateValues" dxfId="59" priority="37"/>
  </conditionalFormatting>
  <conditionalFormatting sqref="C2662">
    <cfRule type="duplicateValues" dxfId="58" priority="17"/>
  </conditionalFormatting>
  <conditionalFormatting sqref="C2665:C2666 E2665:E2666">
    <cfRule type="duplicateValues" dxfId="57" priority="16"/>
  </conditionalFormatting>
  <conditionalFormatting sqref="C2720">
    <cfRule type="duplicateValues" dxfId="56" priority="14"/>
  </conditionalFormatting>
  <conditionalFormatting sqref="C2724 E2724">
    <cfRule type="duplicateValues" dxfId="55" priority="13"/>
  </conditionalFormatting>
  <conditionalFormatting sqref="C2725 E2725">
    <cfRule type="duplicateValues" dxfId="54" priority="12"/>
  </conditionalFormatting>
  <conditionalFormatting sqref="C1:G1048576">
    <cfRule type="duplicateValues" dxfId="53" priority="7"/>
  </conditionalFormatting>
  <conditionalFormatting sqref="G1:G1048576">
    <cfRule type="duplicateValues" dxfId="52" priority="5"/>
  </conditionalFormatting>
  <conditionalFormatting sqref="H1:H1048576">
    <cfRule type="duplicateValues" dxfId="51" priority="3"/>
    <cfRule type="duplicateValues" dxfId="50" priority="4"/>
  </conditionalFormatting>
  <conditionalFormatting sqref="G3101:G3123 G2763:G2775 F2510:F3246">
    <cfRule type="duplicateValues" dxfId="49" priority="21879"/>
  </conditionalFormatting>
  <conditionalFormatting sqref="F3124:G3246">
    <cfRule type="duplicateValues" dxfId="48" priority="22731"/>
  </conditionalFormatting>
  <conditionalFormatting sqref="F3124:F3246">
    <cfRule type="duplicateValues" dxfId="47" priority="22733"/>
  </conditionalFormatting>
  <conditionalFormatting sqref="C2882:C3100 C2776:C2880">
    <cfRule type="duplicateValues" dxfId="46" priority="23486"/>
  </conditionalFormatting>
  <conditionalFormatting sqref="F2776:F3100">
    <cfRule type="duplicateValues" dxfId="45" priority="23891"/>
    <cfRule type="duplicateValues" dxfId="44" priority="23892"/>
  </conditionalFormatting>
  <conditionalFormatting sqref="F2776:F3100">
    <cfRule type="duplicateValues" dxfId="43" priority="23895"/>
  </conditionalFormatting>
  <conditionalFormatting sqref="C2667 E2667">
    <cfRule type="duplicateValues" dxfId="42" priority="24141"/>
  </conditionalFormatting>
  <conditionalFormatting sqref="C88 E88">
    <cfRule type="duplicateValues" dxfId="41" priority="25869"/>
  </conditionalFormatting>
  <conditionalFormatting sqref="H26">
    <cfRule type="duplicateValues" dxfId="40" priority="2"/>
  </conditionalFormatting>
  <conditionalFormatting sqref="D1:D1048576">
    <cfRule type="duplicateValues" dxfId="39" priority="1"/>
  </conditionalFormatting>
  <conditionalFormatting sqref="C1251:C1782 C818:C1249">
    <cfRule type="duplicateValues" dxfId="38" priority="30511"/>
  </conditionalFormatting>
  <conditionalFormatting sqref="F818:F1782">
    <cfRule type="duplicateValues" dxfId="37" priority="30514"/>
    <cfRule type="duplicateValues" dxfId="36" priority="30515"/>
  </conditionalFormatting>
  <conditionalFormatting sqref="F818:F1782">
    <cfRule type="duplicateValues" dxfId="35" priority="30518"/>
  </conditionalFormatting>
  <conditionalFormatting sqref="F1838:G2249">
    <cfRule type="duplicateValues" dxfId="34" priority="30610"/>
  </conditionalFormatting>
  <conditionalFormatting sqref="F1838:F2249">
    <cfRule type="duplicateValues" dxfId="33" priority="30612"/>
  </conditionalFormatting>
  <conditionalFormatting sqref="F2510:F3246">
    <cfRule type="duplicateValues" dxfId="32" priority="30691"/>
  </conditionalFormatting>
  <conditionalFormatting sqref="F2:F3246">
    <cfRule type="duplicateValues" dxfId="31" priority="30696"/>
  </conditionalFormatting>
  <hyperlinks>
    <hyperlink ref="E2967" r:id="rId1" xr:uid="{00000000-0004-0000-0200-000000000000}"/>
    <hyperlink ref="E2083" r:id="rId2" xr:uid="{00000000-0004-0000-0200-000001000000}"/>
    <hyperlink ref="E3050" r:id="rId3" xr:uid="{00000000-0004-0000-0200-000002000000}"/>
    <hyperlink ref="E1125" r:id="rId4" xr:uid="{00000000-0004-0000-0200-000003000000}"/>
    <hyperlink ref="E457" r:id="rId5" xr:uid="{00000000-0004-0000-0200-000004000000}"/>
    <hyperlink ref="E735" r:id="rId6" xr:uid="{00000000-0004-0000-0200-000005000000}"/>
    <hyperlink ref="E2601" r:id="rId7" xr:uid="{00000000-0004-0000-0200-000006000000}"/>
    <hyperlink ref="E1549" r:id="rId8" xr:uid="{00000000-0004-0000-0200-000007000000}"/>
    <hyperlink ref="E3187" r:id="rId9" xr:uid="{00000000-0004-0000-0200-000008000000}"/>
    <hyperlink ref="E862" r:id="rId10" xr:uid="{00000000-0004-0000-0200-000009000000}"/>
    <hyperlink ref="E1087" r:id="rId11" xr:uid="{00000000-0004-0000-0200-00000A000000}"/>
    <hyperlink ref="E2048" r:id="rId12" xr:uid="{00000000-0004-0000-0200-00000B000000}"/>
    <hyperlink ref="E3216" r:id="rId13" xr:uid="{00000000-0004-0000-0200-00000E000000}"/>
    <hyperlink ref="E2229" r:id="rId14" xr:uid="{00000000-0004-0000-0200-00000F000000}"/>
    <hyperlink ref="E2129" r:id="rId15" xr:uid="{00000000-0004-0000-0200-000010000000}"/>
    <hyperlink ref="E611" r:id="rId16" xr:uid="{00000000-0004-0000-0200-000011000000}"/>
    <hyperlink ref="E628" r:id="rId17" xr:uid="{00000000-0004-0000-0200-000016000000}"/>
    <hyperlink ref="E1255" r:id="rId18" xr:uid="{00000000-0004-0000-0200-000017000000}"/>
    <hyperlink ref="E629" r:id="rId19" xr:uid="{00000000-0004-0000-0200-000018000000}"/>
    <hyperlink ref="E792" r:id="rId20" xr:uid="{00000000-0004-0000-0200-000019000000}"/>
    <hyperlink ref="E2316" r:id="rId21" xr:uid="{00000000-0004-0000-0200-00001A000000}"/>
    <hyperlink ref="E846" r:id="rId22" xr:uid="{00000000-0004-0000-0200-00001B000000}"/>
    <hyperlink ref="E1066" r:id="rId23" xr:uid="{00000000-0004-0000-0200-00001C000000}"/>
    <hyperlink ref="E2880" r:id="rId24" xr:uid="{00000000-0004-0000-0200-00001D000000}"/>
    <hyperlink ref="E2342" r:id="rId25" xr:uid="{00000000-0004-0000-0200-00001E000000}"/>
    <hyperlink ref="E2685" r:id="rId26" xr:uid="{00000000-0004-0000-0200-000020000000}"/>
    <hyperlink ref="E1055" r:id="rId27" xr:uid="{00000000-0004-0000-0200-000021000000}"/>
    <hyperlink ref="E41" r:id="rId28" xr:uid="{00000000-0004-0000-0200-000023000000}"/>
    <hyperlink ref="E1530" r:id="rId29" xr:uid="{00000000-0004-0000-0200-000024000000}"/>
    <hyperlink ref="E3175" r:id="rId30" xr:uid="{00000000-0004-0000-0200-000025000000}"/>
    <hyperlink ref="E3200" r:id="rId31" xr:uid="{00000000-0004-0000-0200-000026000000}"/>
    <hyperlink ref="E2373" r:id="rId32" xr:uid="{00000000-0004-0000-0200-000027000000}"/>
    <hyperlink ref="E2413" r:id="rId33" xr:uid="{00000000-0004-0000-0200-000028000000}"/>
    <hyperlink ref="E2410" r:id="rId34" xr:uid="{00000000-0004-0000-0200-000029000000}"/>
    <hyperlink ref="E51" r:id="rId35" xr:uid="{00000000-0004-0000-0200-00002A000000}"/>
    <hyperlink ref="E2878" r:id="rId36" xr:uid="{00000000-0004-0000-0200-00002B000000}"/>
    <hyperlink ref="E2637" r:id="rId37" xr:uid="{00000000-0004-0000-0200-00002C000000}"/>
    <hyperlink ref="E2721" r:id="rId38" xr:uid="{00000000-0004-0000-0200-00002D000000}"/>
    <hyperlink ref="E2758" r:id="rId39" xr:uid="{00000000-0004-0000-0200-00002E000000}"/>
    <hyperlink ref="E2881" r:id="rId40" xr:uid="{00000000-0004-0000-0200-00002F000000}"/>
    <hyperlink ref="E2879" r:id="rId41" xr:uid="{00000000-0004-0000-0200-000030000000}"/>
    <hyperlink ref="E2877" r:id="rId42" xr:uid="{00000000-0004-0000-0200-000031000000}"/>
    <hyperlink ref="E2623" r:id="rId43" xr:uid="{00000000-0004-0000-0200-000032000000}"/>
    <hyperlink ref="E828" r:id="rId44" xr:uid="{00000000-0004-0000-0200-000033000000}"/>
    <hyperlink ref="E2622" r:id="rId45" xr:uid="{00000000-0004-0000-0200-000034000000}"/>
    <hyperlink ref="E2551" r:id="rId46" xr:uid="{00000000-0004-0000-0200-000035000000}"/>
    <hyperlink ref="E549" r:id="rId47" xr:uid="{00000000-0004-0000-0200-000036000000}"/>
    <hyperlink ref="E432" r:id="rId48" xr:uid="{00000000-0004-0000-0200-000037000000}"/>
    <hyperlink ref="E897" r:id="rId49" xr:uid="{00000000-0004-0000-0200-000038000000}"/>
    <hyperlink ref="E131" r:id="rId50" xr:uid="{00000000-0004-0000-0200-000039000000}"/>
    <hyperlink ref="E2201" r:id="rId51" xr:uid="{00000000-0004-0000-0200-00003A000000}"/>
    <hyperlink ref="E2504" r:id="rId52" xr:uid="{00000000-0004-0000-0200-00003B000000}"/>
    <hyperlink ref="E2277" r:id="rId53" xr:uid="{00000000-0004-0000-0200-00003C000000}"/>
    <hyperlink ref="E3098" r:id="rId54" xr:uid="{00000000-0004-0000-0200-00003D000000}"/>
    <hyperlink ref="E1629" r:id="rId55" xr:uid="{00000000-0004-0000-0200-00003E000000}"/>
    <hyperlink ref="E560" r:id="rId56" xr:uid="{00000000-0004-0000-0200-00003F000000}"/>
    <hyperlink ref="E1011" r:id="rId57" xr:uid="{00000000-0004-0000-0200-000040000000}"/>
    <hyperlink ref="E1963" r:id="rId58" xr:uid="{00000000-0004-0000-0200-000041000000}"/>
    <hyperlink ref="E2965" r:id="rId59" xr:uid="{00000000-0004-0000-0200-000042000000}"/>
    <hyperlink ref="E2783" r:id="rId60" xr:uid="{00000000-0004-0000-0200-000043000000}"/>
    <hyperlink ref="E1238" r:id="rId61" xr:uid="{00000000-0004-0000-0200-000044000000}"/>
    <hyperlink ref="E1327" r:id="rId62" xr:uid="{00000000-0004-0000-0200-000045000000}"/>
    <hyperlink ref="E220" r:id="rId63" xr:uid="{00000000-0004-0000-0200-000046000000}"/>
    <hyperlink ref="E1036" r:id="rId64" xr:uid="{00000000-0004-0000-0200-000047000000}"/>
    <hyperlink ref="E2679" r:id="rId65" xr:uid="{00000000-0004-0000-0200-000048000000}"/>
    <hyperlink ref="E3070" r:id="rId66" xr:uid="{00000000-0004-0000-0200-000049000000}"/>
    <hyperlink ref="E1028" r:id="rId67" xr:uid="{00000000-0004-0000-0200-00004A000000}"/>
    <hyperlink ref="E3169" r:id="rId68" xr:uid="{00000000-0004-0000-0200-00004B000000}"/>
    <hyperlink ref="E2081" r:id="rId69" xr:uid="{00000000-0004-0000-0200-00004C000000}"/>
    <hyperlink ref="E556" r:id="rId70" xr:uid="{00000000-0004-0000-0200-00004D000000}"/>
    <hyperlink ref="E2488" r:id="rId71" xr:uid="{00000000-0004-0000-0200-00004E000000}"/>
    <hyperlink ref="E1673" r:id="rId72" xr:uid="{00000000-0004-0000-0200-00004F000000}"/>
    <hyperlink ref="E1992" r:id="rId73" xr:uid="{00000000-0004-0000-0200-000050000000}"/>
    <hyperlink ref="E2485" r:id="rId74" xr:uid="{00000000-0004-0000-0200-000051000000}"/>
    <hyperlink ref="E2941" r:id="rId75" xr:uid="{00000000-0004-0000-0200-000052000000}"/>
    <hyperlink ref="E2492" r:id="rId76" xr:uid="{00000000-0004-0000-0200-000053000000}"/>
    <hyperlink ref="E2490" r:id="rId77" xr:uid="{00000000-0004-0000-0200-000054000000}"/>
    <hyperlink ref="E2178" r:id="rId78" xr:uid="{00000000-0004-0000-0200-000055000000}"/>
    <hyperlink ref="E2576" r:id="rId79" xr:uid="{00000000-0004-0000-0200-000056000000}"/>
    <hyperlink ref="E1252" r:id="rId80" xr:uid="{00000000-0004-0000-0200-000057000000}"/>
    <hyperlink ref="E614" r:id="rId81" xr:uid="{00000000-0004-0000-0200-000058000000}"/>
    <hyperlink ref="E613" r:id="rId82" xr:uid="{00000000-0004-0000-0200-000059000000}"/>
    <hyperlink ref="E144" r:id="rId83" xr:uid="{00000000-0004-0000-0200-00005A000000}"/>
    <hyperlink ref="E1990" r:id="rId84" xr:uid="{00000000-0004-0000-0200-00005B000000}"/>
    <hyperlink ref="E1300" r:id="rId85" xr:uid="{00000000-0004-0000-0200-00005C000000}"/>
    <hyperlink ref="E141" r:id="rId86" xr:uid="{00000000-0004-0000-0200-00005D000000}"/>
    <hyperlink ref="E677" r:id="rId87" xr:uid="{00000000-0004-0000-0200-00005E000000}"/>
    <hyperlink ref="E1297" r:id="rId88" xr:uid="{00000000-0004-0000-0200-00005F000000}"/>
    <hyperlink ref="E2935" r:id="rId89" xr:uid="{00000000-0004-0000-0200-000060000000}"/>
    <hyperlink ref="E2937" r:id="rId90" xr:uid="{00000000-0004-0000-0200-000061000000}"/>
    <hyperlink ref="E1212" r:id="rId91" xr:uid="{00000000-0004-0000-0200-000062000000}"/>
    <hyperlink ref="E1945" r:id="rId92" xr:uid="{00000000-0004-0000-0200-000063000000}"/>
    <hyperlink ref="E187" r:id="rId93" xr:uid="{00000000-0004-0000-0200-000064000000}"/>
    <hyperlink ref="E156" r:id="rId94" xr:uid="{00000000-0004-0000-0200-000065000000}"/>
    <hyperlink ref="E831" r:id="rId95" xr:uid="{00000000-0004-0000-0200-000066000000}"/>
    <hyperlink ref="E2509" r:id="rId96" xr:uid="{00000000-0004-0000-0200-000067000000}"/>
    <hyperlink ref="E75" r:id="rId97" xr:uid="{00000000-0004-0000-0200-000068000000}"/>
    <hyperlink ref="E595" r:id="rId98" xr:uid="{00000000-0004-0000-0200-000069000000}"/>
    <hyperlink ref="E1268" r:id="rId99" xr:uid="{00000000-0004-0000-0200-00006A000000}"/>
    <hyperlink ref="E1294" r:id="rId100" xr:uid="{00000000-0004-0000-0200-00006B000000}"/>
    <hyperlink ref="E329" r:id="rId101" xr:uid="{00000000-0004-0000-0200-00006C000000}"/>
    <hyperlink ref="E1308" r:id="rId102" xr:uid="{00000000-0004-0000-0200-00006D000000}"/>
    <hyperlink ref="E2344" r:id="rId103" xr:uid="{00000000-0004-0000-0200-00006E000000}"/>
    <hyperlink ref="E2357" r:id="rId104" xr:uid="{00000000-0004-0000-0200-00006F000000}"/>
    <hyperlink ref="E3205" r:id="rId105" xr:uid="{00000000-0004-0000-0200-000070000000}"/>
    <hyperlink ref="E604" r:id="rId106" xr:uid="{00000000-0004-0000-0200-000071000000}"/>
    <hyperlink ref="E514" r:id="rId107" xr:uid="{00000000-0004-0000-0200-000072000000}"/>
    <hyperlink ref="E275" r:id="rId108" xr:uid="{00000000-0004-0000-0200-000073000000}"/>
    <hyperlink ref="E2512" r:id="rId109" xr:uid="{00000000-0004-0000-0200-000074000000}"/>
    <hyperlink ref="E200" r:id="rId110" xr:uid="{00000000-0004-0000-0200-000075000000}"/>
    <hyperlink ref="E1290" r:id="rId111" xr:uid="{00000000-0004-0000-0200-000076000000}"/>
    <hyperlink ref="E2764" r:id="rId112" xr:uid="{00000000-0004-0000-0200-000077000000}"/>
    <hyperlink ref="E489" r:id="rId113" xr:uid="{00000000-0004-0000-0200-000078000000}"/>
    <hyperlink ref="E368" r:id="rId114" xr:uid="{00000000-0004-0000-0200-000079000000}"/>
    <hyperlink ref="E1474" r:id="rId115" xr:uid="{00000000-0004-0000-0200-00007A000000}"/>
    <hyperlink ref="E3160" r:id="rId116" xr:uid="{00000000-0004-0000-0200-00007B000000}"/>
    <hyperlink ref="E1728" r:id="rId117" xr:uid="{00000000-0004-0000-0200-00007C000000}"/>
    <hyperlink ref="E655" r:id="rId118" xr:uid="{00000000-0004-0000-0200-00007D000000}"/>
    <hyperlink ref="E154" r:id="rId119" xr:uid="{00000000-0004-0000-0200-00007E000000}"/>
    <hyperlink ref="E2420" r:id="rId120" xr:uid="{00000000-0004-0000-0200-00007F000000}"/>
    <hyperlink ref="E1743" r:id="rId121" xr:uid="{00000000-0004-0000-0200-000080000000}"/>
    <hyperlink ref="E1801" r:id="rId122" xr:uid="{00000000-0004-0000-0200-000081000000}"/>
    <hyperlink ref="E1732" r:id="rId123" xr:uid="{00000000-0004-0000-0200-000082000000}"/>
    <hyperlink ref="E2098" r:id="rId124" xr:uid="{00000000-0004-0000-0200-000083000000}"/>
    <hyperlink ref="E106" r:id="rId125" xr:uid="{00000000-0004-0000-0200-000084000000}"/>
    <hyperlink ref="E2772" r:id="rId126" xr:uid="{00000000-0004-0000-0200-000085000000}"/>
    <hyperlink ref="E408" r:id="rId127" xr:uid="{00000000-0004-0000-0200-000086000000}"/>
    <hyperlink ref="E148" r:id="rId128" xr:uid="{00000000-0004-0000-0200-000087000000}"/>
    <hyperlink ref="E107" r:id="rId129" xr:uid="{00000000-0004-0000-0200-000088000000}"/>
    <hyperlink ref="E585" r:id="rId130" xr:uid="{00000000-0004-0000-0200-000089000000}"/>
    <hyperlink ref="E302" r:id="rId131" xr:uid="{00000000-0004-0000-0200-00008A000000}"/>
    <hyperlink ref="E87" r:id="rId132" xr:uid="{00000000-0004-0000-0200-00008B000000}"/>
    <hyperlink ref="E169" r:id="rId133" xr:uid="{00000000-0004-0000-0200-00008C000000}"/>
    <hyperlink ref="E167" r:id="rId134" xr:uid="{00000000-0004-0000-0200-00008D000000}"/>
    <hyperlink ref="E2399" r:id="rId135" xr:uid="{00000000-0004-0000-0200-00008E000000}"/>
    <hyperlink ref="E2836" r:id="rId136" xr:uid="{00000000-0004-0000-0200-00008F000000}"/>
    <hyperlink ref="E2121" r:id="rId137" xr:uid="{00000000-0004-0000-0200-000090000000}"/>
    <hyperlink ref="E168" r:id="rId138" xr:uid="{00000000-0004-0000-0200-000091000000}"/>
    <hyperlink ref="E2398" r:id="rId139" xr:uid="{00000000-0004-0000-0200-000092000000}"/>
    <hyperlink ref="E2892" r:id="rId140" xr:uid="{00000000-0004-0000-0200-000093000000}"/>
    <hyperlink ref="E2844" r:id="rId141" xr:uid="{00000000-0004-0000-0200-000094000000}"/>
    <hyperlink ref="E2379" r:id="rId142" xr:uid="{00000000-0004-0000-0200-000095000000}"/>
    <hyperlink ref="E2884" r:id="rId143" xr:uid="{00000000-0004-0000-0200-000096000000}"/>
    <hyperlink ref="E1154" r:id="rId144" xr:uid="{00000000-0004-0000-0200-000097000000}"/>
    <hyperlink ref="E2040" r:id="rId145" xr:uid="{00000000-0004-0000-0200-000098000000}"/>
    <hyperlink ref="E2343" r:id="rId146" xr:uid="{00000000-0004-0000-0200-000099000000}"/>
    <hyperlink ref="E2341" r:id="rId147" xr:uid="{00000000-0004-0000-0200-00009A000000}"/>
    <hyperlink ref="E2872" r:id="rId148" xr:uid="{00000000-0004-0000-0200-00009B000000}"/>
    <hyperlink ref="E1381" r:id="rId149" xr:uid="{00000000-0004-0000-0200-00009C000000}"/>
    <hyperlink ref="E2337" r:id="rId150" xr:uid="{00000000-0004-0000-0200-00009D000000}"/>
    <hyperlink ref="E492" r:id="rId151" xr:uid="{00000000-0004-0000-0200-00009E000000}"/>
    <hyperlink ref="E809" r:id="rId152" xr:uid="{00000000-0004-0000-0200-00009F000000}"/>
    <hyperlink ref="E1873" r:id="rId153" xr:uid="{00000000-0004-0000-0200-0000A0000000}"/>
    <hyperlink ref="E1239" r:id="rId154" xr:uid="{00000000-0004-0000-0200-0000A1000000}"/>
    <hyperlink ref="E66" r:id="rId155" xr:uid="{00000000-0004-0000-0200-0000A2000000}"/>
    <hyperlink ref="E136" r:id="rId156" xr:uid="{00000000-0004-0000-0200-0000A3000000}"/>
    <hyperlink ref="E2449" r:id="rId157" xr:uid="{00000000-0004-0000-0200-0000A4000000}"/>
    <hyperlink ref="E839" r:id="rId158" xr:uid="{00000000-0004-0000-0200-0000A5000000}"/>
    <hyperlink ref="E890" r:id="rId159" xr:uid="{00000000-0004-0000-0200-0000A6000000}"/>
    <hyperlink ref="E2433" r:id="rId160" xr:uid="{00000000-0004-0000-0200-0000A7000000}"/>
    <hyperlink ref="E2443" r:id="rId161" xr:uid="{00000000-0004-0000-0200-0000A8000000}"/>
    <hyperlink ref="E2438" r:id="rId162" xr:uid="{00000000-0004-0000-0200-0000A9000000}"/>
    <hyperlink ref="E130" r:id="rId163" xr:uid="{00000000-0004-0000-0200-0000AA000000}"/>
    <hyperlink ref="E488" r:id="rId164" xr:uid="{00000000-0004-0000-0200-0000AB000000}"/>
    <hyperlink ref="E325" r:id="rId165" xr:uid="{00000000-0004-0000-0200-0000AC000000}"/>
    <hyperlink ref="E2044" r:id="rId166" xr:uid="{00000000-0004-0000-0200-0000AD000000}"/>
    <hyperlink ref="E816" r:id="rId167" xr:uid="{00000000-0004-0000-0200-0000AE000000}"/>
    <hyperlink ref="E2893" r:id="rId168" xr:uid="{00000000-0004-0000-0200-0000AF000000}"/>
    <hyperlink ref="E74" r:id="rId169" xr:uid="{00000000-0004-0000-0200-0000B0000000}"/>
    <hyperlink ref="E858" r:id="rId170" xr:uid="{00000000-0004-0000-0200-0000B1000000}"/>
    <hyperlink ref="E3198" r:id="rId171" xr:uid="{00000000-0004-0000-0200-0000B2000000}"/>
    <hyperlink ref="E2472" r:id="rId172" xr:uid="{00000000-0004-0000-0200-0000B3000000}"/>
    <hyperlink ref="E555" r:id="rId173" xr:uid="{00000000-0004-0000-0200-0000B4000000}"/>
    <hyperlink ref="E2790" r:id="rId174" xr:uid="{00000000-0004-0000-0200-0000B5000000}"/>
    <hyperlink ref="E72" r:id="rId175" xr:uid="{00000000-0004-0000-0200-0000B6000000}"/>
    <hyperlink ref="E128" r:id="rId176" xr:uid="{00000000-0004-0000-0200-0000B7000000}"/>
    <hyperlink ref="E1660" r:id="rId177" xr:uid="{00000000-0004-0000-0200-0000B8000000}"/>
    <hyperlink ref="E2389" r:id="rId178" xr:uid="{00000000-0004-0000-0200-0000B9000000}"/>
    <hyperlink ref="E2703" r:id="rId179" xr:uid="{00000000-0004-0000-0200-0000BA000000}"/>
    <hyperlink ref="E2411" r:id="rId180" xr:uid="{00000000-0004-0000-0200-0000BB000000}"/>
    <hyperlink ref="E272" r:id="rId181" xr:uid="{00000000-0004-0000-0200-0000BC000000}"/>
    <hyperlink ref="E612" r:id="rId182" xr:uid="{00000000-0004-0000-0200-0000BD000000}"/>
    <hyperlink ref="E2118" r:id="rId183" xr:uid="{00000000-0004-0000-0200-0000BE000000}"/>
    <hyperlink ref="E2094" r:id="rId184" xr:uid="{00000000-0004-0000-0200-0000BF000000}"/>
    <hyperlink ref="E2636" r:id="rId185" xr:uid="{00000000-0004-0000-0200-0000C0000000}"/>
    <hyperlink ref="E3093" r:id="rId186" xr:uid="{00000000-0004-0000-0200-0000C1000000}"/>
    <hyperlink ref="E2440" r:id="rId187" xr:uid="{00000000-0004-0000-0200-0000C2000000}"/>
    <hyperlink ref="E1181" r:id="rId188" xr:uid="{00000000-0004-0000-0200-0000C3000000}"/>
    <hyperlink ref="E501" r:id="rId189" xr:uid="{00000000-0004-0000-0200-0000C4000000}"/>
    <hyperlink ref="E173" r:id="rId190" xr:uid="{00000000-0004-0000-0200-0000C5000000}"/>
    <hyperlink ref="E407" r:id="rId191" xr:uid="{00000000-0004-0000-0200-0000C6000000}"/>
    <hyperlink ref="E508" r:id="rId192" xr:uid="{00000000-0004-0000-0200-0000C7000000}"/>
    <hyperlink ref="E512" r:id="rId193" xr:uid="{00000000-0004-0000-0200-0000C8000000}"/>
    <hyperlink ref="E531" r:id="rId194" xr:uid="{00000000-0004-0000-0200-0000C9000000}"/>
    <hyperlink ref="E2450" r:id="rId195" xr:uid="{00000000-0004-0000-0200-0000CA000000}"/>
    <hyperlink ref="E500" r:id="rId196" xr:uid="{00000000-0004-0000-0200-0000CB000000}"/>
    <hyperlink ref="E2353" r:id="rId197" xr:uid="{00000000-0004-0000-0200-0000CC000000}"/>
    <hyperlink ref="E2834" r:id="rId198" xr:uid="{00000000-0004-0000-0200-0000CD000000}"/>
    <hyperlink ref="E117" r:id="rId199" xr:uid="{00000000-0004-0000-0200-0000CE000000}"/>
    <hyperlink ref="E359" r:id="rId200" xr:uid="{00000000-0004-0000-0200-0000CF000000}"/>
    <hyperlink ref="E1955" r:id="rId201" xr:uid="{00000000-0004-0000-0200-0000D0000000}"/>
    <hyperlink ref="E1855" r:id="rId202" xr:uid="{00000000-0004-0000-0200-0000D1000000}"/>
    <hyperlink ref="E1867" r:id="rId203" xr:uid="{00000000-0004-0000-0200-0000D2000000}"/>
    <hyperlink ref="E883" r:id="rId204" xr:uid="{00000000-0004-0000-0200-0000D3000000}"/>
    <hyperlink ref="E2151" r:id="rId205" xr:uid="{00000000-0004-0000-0200-0000D4000000}"/>
    <hyperlink ref="E513" r:id="rId206" xr:uid="{00000000-0004-0000-0200-0000D5000000}"/>
    <hyperlink ref="E271" r:id="rId207" xr:uid="{00000000-0004-0000-0200-0000D6000000}"/>
    <hyperlink ref="E150" r:id="rId208" xr:uid="{00000000-0004-0000-0200-0000D7000000}"/>
    <hyperlink ref="E1823" r:id="rId209" xr:uid="{00000000-0004-0000-0200-0000D8000000}"/>
    <hyperlink ref="E1836" r:id="rId210" xr:uid="{00000000-0004-0000-0200-0000D9000000}"/>
    <hyperlink ref="E1888" r:id="rId211" xr:uid="{00000000-0004-0000-0200-0000DA000000}"/>
    <hyperlink ref="E2430" r:id="rId212" xr:uid="{00000000-0004-0000-0200-0000DB000000}"/>
    <hyperlink ref="E1038" r:id="rId213" xr:uid="{00000000-0004-0000-0200-0000DC000000}"/>
    <hyperlink ref="E2016" r:id="rId214" xr:uid="{00000000-0004-0000-0200-0000DD000000}"/>
    <hyperlink ref="E1853" r:id="rId215" xr:uid="{00000000-0004-0000-0200-0000DE000000}"/>
    <hyperlink ref="E2317" r:id="rId216" xr:uid="{00000000-0004-0000-0200-0000DF000000}"/>
    <hyperlink ref="E2326" r:id="rId217" xr:uid="{00000000-0004-0000-0200-0000E0000000}"/>
    <hyperlink ref="E135" r:id="rId218" xr:uid="{00000000-0004-0000-0200-0000E1000000}"/>
    <hyperlink ref="E129" r:id="rId219" xr:uid="{00000000-0004-0000-0200-0000E2000000}"/>
    <hyperlink ref="E3073" r:id="rId220" xr:uid="{00000000-0004-0000-0200-0000E3000000}"/>
    <hyperlink ref="E3082" r:id="rId221" xr:uid="{00000000-0004-0000-0200-0000E4000000}"/>
    <hyperlink ref="E711" r:id="rId222" xr:uid="{00000000-0004-0000-0200-0000E5000000}"/>
    <hyperlink ref="E2586" r:id="rId223" xr:uid="{00000000-0004-0000-0200-0000E6000000}"/>
    <hyperlink ref="E2957" r:id="rId224" xr:uid="{00000000-0004-0000-0200-0000E7000000}"/>
    <hyperlink ref="E2977" r:id="rId225" xr:uid="{00000000-0004-0000-0200-0000E8000000}"/>
    <hyperlink ref="E1639" r:id="rId226" xr:uid="{00000000-0004-0000-0200-0000E9000000}"/>
    <hyperlink ref="E1436" r:id="rId227" xr:uid="{00000000-0004-0000-0200-0000EA000000}"/>
    <hyperlink ref="E283" r:id="rId228" xr:uid="{00000000-0004-0000-0200-0000EB000000}"/>
    <hyperlink ref="E2039" r:id="rId229" xr:uid="{00000000-0004-0000-0200-0000EC000000}"/>
    <hyperlink ref="E671" r:id="rId230" xr:uid="{00000000-0004-0000-0200-0000ED000000}"/>
    <hyperlink ref="E902" r:id="rId231" xr:uid="{00000000-0004-0000-0200-0000EE000000}"/>
    <hyperlink ref="E3210" r:id="rId232" xr:uid="{00000000-0004-0000-0200-0000EF000000}"/>
    <hyperlink ref="E3006" r:id="rId233" xr:uid="{00000000-0004-0000-0200-0000F0000000}"/>
    <hyperlink ref="E1132" r:id="rId234" xr:uid="{00000000-0004-0000-0200-0000F1000000}"/>
    <hyperlink ref="E540" r:id="rId235" xr:uid="{00000000-0004-0000-0200-0000F2000000}"/>
    <hyperlink ref="E3080" r:id="rId236" xr:uid="{00000000-0004-0000-0200-0000F3000000}"/>
    <hyperlink ref="E2938" r:id="rId237" xr:uid="{00000000-0004-0000-0200-0000F4000000}"/>
    <hyperlink ref="E923" r:id="rId238" xr:uid="{00000000-0004-0000-0200-0000F5000000}"/>
    <hyperlink ref="E252" r:id="rId239" xr:uid="{00000000-0004-0000-0200-0000F6000000}"/>
    <hyperlink ref="E266" r:id="rId240" xr:uid="{00000000-0004-0000-0200-0000F7000000}"/>
    <hyperlink ref="E2070" r:id="rId241" xr:uid="{00000000-0004-0000-0200-0000F8000000}"/>
    <hyperlink ref="E446" r:id="rId242" xr:uid="{00000000-0004-0000-0200-0000F9000000}"/>
    <hyperlink ref="E1419" r:id="rId243" xr:uid="{00000000-0004-0000-0200-0000FA000000}"/>
    <hyperlink ref="E1582" r:id="rId244" xr:uid="{00000000-0004-0000-0200-0000FB000000}"/>
    <hyperlink ref="E263" r:id="rId245" xr:uid="{00000000-0004-0000-0200-0000FC000000}"/>
    <hyperlink ref="E705" r:id="rId246" xr:uid="{00000000-0004-0000-0200-0000FD000000}"/>
    <hyperlink ref="E698" r:id="rId247" xr:uid="{00000000-0004-0000-0200-0000FE000000}"/>
    <hyperlink ref="E3091" r:id="rId248" xr:uid="{00000000-0004-0000-0200-0000FF000000}"/>
    <hyperlink ref="E906" r:id="rId249" xr:uid="{00000000-0004-0000-0200-000000010000}"/>
    <hyperlink ref="E615" r:id="rId250" xr:uid="{00000000-0004-0000-0200-000001010000}"/>
    <hyperlink ref="E2647" r:id="rId251" xr:uid="{00000000-0004-0000-0200-000002010000}"/>
    <hyperlink ref="E2684" r:id="rId252" xr:uid="{00000000-0004-0000-0200-000003010000}"/>
    <hyperlink ref="E3087" r:id="rId253" xr:uid="{00000000-0004-0000-0200-000004010000}"/>
    <hyperlink ref="E1319" r:id="rId254" xr:uid="{00000000-0004-0000-0200-000005010000}"/>
    <hyperlink ref="E511" r:id="rId255" xr:uid="{00000000-0004-0000-0200-000006010000}"/>
    <hyperlink ref="E3090" r:id="rId256" xr:uid="{00000000-0004-0000-0200-000007010000}"/>
    <hyperlink ref="E1333" r:id="rId257" xr:uid="{00000000-0004-0000-0200-000008010000}"/>
    <hyperlink ref="E92" r:id="rId258" xr:uid="{00000000-0004-0000-0200-000009010000}"/>
    <hyperlink ref="E1936" r:id="rId259" xr:uid="{00000000-0004-0000-0200-00000A010000}"/>
    <hyperlink ref="E1244" r:id="rId260" xr:uid="{00000000-0004-0000-0200-00000B010000}"/>
    <hyperlink ref="E1220" r:id="rId261" xr:uid="{00000000-0004-0000-0200-00000C010000}"/>
    <hyperlink ref="E1934" r:id="rId262" xr:uid="{00000000-0004-0000-0200-00000D010000}"/>
    <hyperlink ref="E1935" r:id="rId263" xr:uid="{00000000-0004-0000-0200-00000E010000}"/>
    <hyperlink ref="E2841" r:id="rId264" xr:uid="{00000000-0004-0000-0200-00000F010000}"/>
    <hyperlink ref="E149" r:id="rId265" xr:uid="{00000000-0004-0000-0200-000010010000}"/>
    <hyperlink ref="E2113" r:id="rId266" xr:uid="{00000000-0004-0000-0200-000011010000}"/>
    <hyperlink ref="E174" r:id="rId267" xr:uid="{00000000-0004-0000-0200-000012010000}"/>
    <hyperlink ref="E2682" r:id="rId268" xr:uid="{00000000-0004-0000-0200-000013010000}"/>
    <hyperlink ref="E1615" r:id="rId269" xr:uid="{00000000-0004-0000-0200-000014010000}"/>
    <hyperlink ref="E1102" r:id="rId270" xr:uid="{00000000-0004-0000-0200-000015010000}"/>
    <hyperlink ref="E2687" r:id="rId271" xr:uid="{00000000-0004-0000-0200-000016010000}"/>
    <hyperlink ref="E1641" r:id="rId272" xr:uid="{00000000-0004-0000-0200-000017010000}"/>
    <hyperlink ref="E1348" r:id="rId273" xr:uid="{00000000-0004-0000-0200-000018010000}"/>
    <hyperlink ref="E1916" r:id="rId274" xr:uid="{00000000-0004-0000-0200-000019010000}"/>
    <hyperlink ref="E1690" r:id="rId275" xr:uid="{00000000-0004-0000-0200-00001A010000}"/>
    <hyperlink ref="E138" r:id="rId276" xr:uid="{00000000-0004-0000-0200-00001B010000}"/>
    <hyperlink ref="E729" r:id="rId277" xr:uid="{00000000-0004-0000-0200-00001C010000}"/>
    <hyperlink ref="E2978" r:id="rId278" xr:uid="{00000000-0004-0000-0200-00001D010000}"/>
    <hyperlink ref="E2423" r:id="rId279" xr:uid="{00000000-0004-0000-0200-00001E010000}"/>
    <hyperlink ref="E1457" r:id="rId280" xr:uid="{00000000-0004-0000-0200-00001F010000}"/>
    <hyperlink ref="E2759" r:id="rId281" xr:uid="{00000000-0004-0000-0200-000020010000}"/>
    <hyperlink ref="E2365" r:id="rId282" xr:uid="{00000000-0004-0000-0200-000021010000}"/>
    <hyperlink ref="E537" r:id="rId283" xr:uid="{00000000-0004-0000-0200-000022010000}"/>
    <hyperlink ref="E1241" r:id="rId284" xr:uid="{00000000-0004-0000-0200-000023010000}"/>
    <hyperlink ref="E256" r:id="rId285" xr:uid="{00000000-0004-0000-0200-000024010000}"/>
    <hyperlink ref="E1245" r:id="rId286" xr:uid="{00000000-0004-0000-0200-000025010000}"/>
    <hyperlink ref="E1456" r:id="rId287" xr:uid="{00000000-0004-0000-0200-000026010000}"/>
    <hyperlink ref="E851" r:id="rId288" xr:uid="{00000000-0004-0000-0200-000027010000}"/>
    <hyperlink ref="E1372" r:id="rId289" xr:uid="{00000000-0004-0000-0200-000028010000}"/>
    <hyperlink ref="E700" r:id="rId290" xr:uid="{00000000-0004-0000-0200-000029010000}"/>
    <hyperlink ref="E2327" r:id="rId291" xr:uid="{00000000-0004-0000-0200-00002A010000}"/>
    <hyperlink ref="E2766" r:id="rId292" xr:uid="{00000000-0004-0000-0200-00002B010000}"/>
    <hyperlink ref="E487" r:id="rId293" xr:uid="{00000000-0004-0000-0200-00002C010000}"/>
    <hyperlink ref="E2747" r:id="rId294" xr:uid="{00000000-0004-0000-0200-00002D010000}"/>
    <hyperlink ref="E245" r:id="rId295" xr:uid="{00000000-0004-0000-0200-00002E010000}"/>
    <hyperlink ref="E2309" r:id="rId296" xr:uid="{00000000-0004-0000-0200-00002F010000}"/>
    <hyperlink ref="E570" r:id="rId297" xr:uid="{00000000-0004-0000-0200-000030010000}"/>
    <hyperlink ref="E1261" r:id="rId298" xr:uid="{00000000-0004-0000-0200-000031010000}"/>
    <hyperlink ref="E1471" r:id="rId299" xr:uid="{00000000-0004-0000-0200-000032010000}"/>
    <hyperlink ref="E2549" r:id="rId300" xr:uid="{00000000-0004-0000-0200-000033010000}"/>
    <hyperlink ref="E280" r:id="rId301" xr:uid="{00000000-0004-0000-0200-000034010000}"/>
    <hyperlink ref="E172" r:id="rId302" xr:uid="{00000000-0004-0000-0200-000035010000}"/>
    <hyperlink ref="E1314" r:id="rId303" xr:uid="{00000000-0004-0000-0200-000036010000}"/>
    <hyperlink ref="E1096" r:id="rId304" xr:uid="{00000000-0004-0000-0200-000037010000}"/>
    <hyperlink ref="E120" r:id="rId305" xr:uid="{00000000-0004-0000-0200-000038010000}"/>
    <hyperlink ref="E566" r:id="rId306" xr:uid="{00000000-0004-0000-0200-000039010000}"/>
    <hyperlink ref="E119" r:id="rId307" xr:uid="{00000000-0004-0000-0200-00003A010000}"/>
    <hyperlink ref="E2619" r:id="rId308" xr:uid="{00000000-0004-0000-0200-00003B010000}"/>
    <hyperlink ref="E891" r:id="rId309" xr:uid="{00000000-0004-0000-0200-00003C010000}"/>
    <hyperlink ref="E118" r:id="rId310" xr:uid="{00000000-0004-0000-0200-00003D010000}"/>
    <hyperlink ref="E2025" r:id="rId311" xr:uid="{00000000-0004-0000-0200-00003E010000}"/>
    <hyperlink ref="E996" r:id="rId312" xr:uid="{00000000-0004-0000-0200-00003F010000}"/>
    <hyperlink ref="E1400" r:id="rId313" xr:uid="{00000000-0004-0000-0200-000040010000}"/>
    <hyperlink ref="E2813" r:id="rId314" xr:uid="{00000000-0004-0000-0200-000041010000}"/>
    <hyperlink ref="E2815" r:id="rId315" xr:uid="{00000000-0004-0000-0200-000042010000}"/>
    <hyperlink ref="E1395" r:id="rId316" xr:uid="{00000000-0004-0000-0200-000043010000}"/>
    <hyperlink ref="E2753" r:id="rId317" xr:uid="{00000000-0004-0000-0200-000044010000}"/>
    <hyperlink ref="E32" r:id="rId318" xr:uid="{00000000-0004-0000-0200-000045010000}"/>
    <hyperlink ref="E2014" r:id="rId319" xr:uid="{00000000-0004-0000-0200-000046010000}"/>
    <hyperlink ref="E31" r:id="rId320" xr:uid="{00000000-0004-0000-0200-000047010000}"/>
    <hyperlink ref="E997" r:id="rId321" xr:uid="{00000000-0004-0000-0200-000048010000}"/>
    <hyperlink ref="E1034" r:id="rId322" xr:uid="{00000000-0004-0000-0200-000049010000}"/>
    <hyperlink ref="E2814" r:id="rId323" xr:uid="{00000000-0004-0000-0200-00004A010000}"/>
    <hyperlink ref="E2384" r:id="rId324" xr:uid="{00000000-0004-0000-0200-00004B010000}"/>
    <hyperlink ref="E2568" r:id="rId325" xr:uid="{00000000-0004-0000-0200-00004C010000}"/>
    <hyperlink ref="E2548" r:id="rId326" xr:uid="{00000000-0004-0000-0200-00004D010000}"/>
    <hyperlink ref="E2748" r:id="rId327" xr:uid="{00000000-0004-0000-0200-00004E010000}"/>
    <hyperlink ref="E2809" r:id="rId328" xr:uid="{00000000-0004-0000-0200-00004F010000}"/>
    <hyperlink ref="E1491" r:id="rId329" xr:uid="{00000000-0004-0000-0200-000050010000}"/>
    <hyperlink ref="E383" r:id="rId330" xr:uid="{00000000-0004-0000-0200-000051010000}"/>
    <hyperlink ref="E464" r:id="rId331" xr:uid="{00000000-0004-0000-0200-000052010000}"/>
    <hyperlink ref="E2605" r:id="rId332" xr:uid="{00000000-0004-0000-0200-000053010000}"/>
    <hyperlink ref="E507" r:id="rId333" xr:uid="{00000000-0004-0000-0200-000054010000}"/>
    <hyperlink ref="E1045" r:id="rId334" xr:uid="{00000000-0004-0000-0200-000055010000}"/>
    <hyperlink ref="E1828" r:id="rId335" xr:uid="{00000000-0004-0000-0200-000056010000}"/>
    <hyperlink ref="E1373" r:id="rId336" xr:uid="{00000000-0004-0000-0200-000057010000}"/>
    <hyperlink ref="E301" r:id="rId337" xr:uid="{00000000-0004-0000-0200-000058010000}"/>
    <hyperlink ref="E1637" r:id="rId338" xr:uid="{00000000-0004-0000-0200-000059010000}"/>
    <hyperlink ref="E1269" r:id="rId339" xr:uid="{00000000-0004-0000-0200-00005A010000}"/>
    <hyperlink ref="E706" r:id="rId340" xr:uid="{00000000-0004-0000-0200-00005B010000}"/>
    <hyperlink ref="E975" r:id="rId341" xr:uid="{00000000-0004-0000-0200-00005C010000}"/>
    <hyperlink ref="E534" r:id="rId342" xr:uid="{00000000-0004-0000-0200-00005D010000}"/>
    <hyperlink ref="E1396" r:id="rId343" xr:uid="{00000000-0004-0000-0200-00005E010000}"/>
    <hyperlink ref="E206" r:id="rId344" xr:uid="{00000000-0004-0000-0200-00005F010000}"/>
    <hyperlink ref="E707" r:id="rId345" xr:uid="{00000000-0004-0000-0200-000060010000}"/>
    <hyperlink ref="E2808" r:id="rId346" xr:uid="{00000000-0004-0000-0200-000061010000}"/>
    <hyperlink ref="E3065" r:id="rId347" xr:uid="{00000000-0004-0000-0200-000062010000}"/>
    <hyperlink ref="E1430" r:id="rId348" xr:uid="{00000000-0004-0000-0200-000063010000}"/>
    <hyperlink ref="E1447" r:id="rId349" xr:uid="{00000000-0004-0000-0200-000064010000}"/>
    <hyperlink ref="E1353" r:id="rId350" xr:uid="{00000000-0004-0000-0200-000065010000}"/>
    <hyperlink ref="E2646" r:id="rId351" xr:uid="{00000000-0004-0000-0200-000066010000}"/>
    <hyperlink ref="E2470" r:id="rId352" xr:uid="{00000000-0004-0000-0200-000067010000}"/>
    <hyperlink ref="E1033" r:id="rId353" xr:uid="{00000000-0004-0000-0200-000068010000}"/>
    <hyperlink ref="E878" r:id="rId354" xr:uid="{00000000-0004-0000-0200-000069010000}"/>
    <hyperlink ref="E2213" r:id="rId355" xr:uid="{00000000-0004-0000-0200-00006A010000}"/>
    <hyperlink ref="E936" r:id="rId356" xr:uid="{00000000-0004-0000-0200-00006B010000}"/>
    <hyperlink ref="E941" r:id="rId357" xr:uid="{00000000-0004-0000-0200-00006C010000}"/>
    <hyperlink ref="E939" r:id="rId358" xr:uid="{00000000-0004-0000-0200-00006D010000}"/>
    <hyperlink ref="E695" r:id="rId359" xr:uid="{00000000-0004-0000-0200-00006E010000}"/>
    <hyperlink ref="E1192" r:id="rId360" xr:uid="{00000000-0004-0000-0200-00006F010000}"/>
    <hyperlink ref="E1704" r:id="rId361" xr:uid="{00000000-0004-0000-0200-000070010000}"/>
    <hyperlink ref="E1701" r:id="rId362" xr:uid="{00000000-0004-0000-0200-000071010000}"/>
    <hyperlink ref="E377" r:id="rId363" xr:uid="{00000000-0004-0000-0200-000072010000}"/>
    <hyperlink ref="E605" r:id="rId364" xr:uid="{00000000-0004-0000-0200-000073010000}"/>
    <hyperlink ref="E1588" r:id="rId365" xr:uid="{00000000-0004-0000-0200-000074010000}"/>
    <hyperlink ref="E2847" r:id="rId366" xr:uid="{00000000-0004-0000-0200-000075010000}"/>
    <hyperlink ref="E673" r:id="rId367" xr:uid="{00000000-0004-0000-0200-000076010000}"/>
    <hyperlink ref="E99" r:id="rId368" xr:uid="{00000000-0004-0000-0200-000077010000}"/>
    <hyperlink ref="E1938" r:id="rId369" xr:uid="{00000000-0004-0000-0200-000078010000}"/>
    <hyperlink ref="E1798" r:id="rId370" xr:uid="{00000000-0004-0000-0200-000079010000}"/>
    <hyperlink ref="E1130" r:id="rId371" xr:uid="{00000000-0004-0000-0200-00007A010000}"/>
    <hyperlink ref="E255" r:id="rId372" xr:uid="{00000000-0004-0000-0200-00007B010000}"/>
    <hyperlink ref="E1368" r:id="rId373" xr:uid="{00000000-0004-0000-0200-00007C010000}"/>
    <hyperlink ref="E1605" r:id="rId374" xr:uid="{00000000-0004-0000-0200-00007D010000}"/>
    <hyperlink ref="E2010" r:id="rId375" xr:uid="{00000000-0004-0000-0200-00007E010000}"/>
    <hyperlink ref="E2263" r:id="rId376" xr:uid="{00000000-0004-0000-0200-00007F010000}"/>
    <hyperlink ref="E1560" r:id="rId377" xr:uid="{00000000-0004-0000-0200-000080010000}"/>
    <hyperlink ref="E1398" r:id="rId378" xr:uid="{00000000-0004-0000-0200-000081010000}"/>
    <hyperlink ref="E1999" r:id="rId379" xr:uid="{00000000-0004-0000-0200-000082010000}"/>
    <hyperlink ref="E1880" r:id="rId380" xr:uid="{00000000-0004-0000-0200-000083010000}"/>
    <hyperlink ref="E1448" r:id="rId381" xr:uid="{00000000-0004-0000-0200-000084010000}"/>
    <hyperlink ref="E882" r:id="rId382" xr:uid="{00000000-0004-0000-0200-000085010000}"/>
    <hyperlink ref="E2456" r:id="rId383" xr:uid="{00000000-0004-0000-0200-000086010000}"/>
    <hyperlink ref="E2043" r:id="rId384" xr:uid="{00000000-0004-0000-0200-000087010000}"/>
    <hyperlink ref="E2453" r:id="rId385" xr:uid="{00000000-0004-0000-0200-000088010000}"/>
    <hyperlink ref="E258" r:id="rId386" xr:uid="{00000000-0004-0000-0200-000089010000}"/>
    <hyperlink ref="E162" r:id="rId387" xr:uid="{00000000-0004-0000-0200-00008A010000}"/>
    <hyperlink ref="E1376" r:id="rId388" xr:uid="{00000000-0004-0000-0200-00008B010000}"/>
    <hyperlink ref="E2662" r:id="rId389" xr:uid="{00000000-0004-0000-0200-00008C010000}"/>
    <hyperlink ref="E1466" r:id="rId390" xr:uid="{00000000-0004-0000-0200-00008D010000}"/>
    <hyperlink ref="E2528" r:id="rId391" xr:uid="{00000000-0004-0000-0200-00008E010000}"/>
    <hyperlink ref="E703" r:id="rId392" xr:uid="{00000000-0004-0000-0200-00008F010000}"/>
    <hyperlink ref="E1425" r:id="rId393" xr:uid="{00000000-0004-0000-0200-000090010000}"/>
    <hyperlink ref="E2306" r:id="rId394" xr:uid="{00000000-0004-0000-0200-000091010000}"/>
    <hyperlink ref="E3085" r:id="rId395" xr:uid="{00000000-0004-0000-0200-000092010000}"/>
    <hyperlink ref="E3075" r:id="rId396" xr:uid="{00000000-0004-0000-0200-000093010000}"/>
    <hyperlink ref="E535" r:id="rId397" xr:uid="{00000000-0004-0000-0200-000094010000}"/>
    <hyperlink ref="E1874" r:id="rId398" xr:uid="{00000000-0004-0000-0200-000095010000}"/>
    <hyperlink ref="E482" r:id="rId399" xr:uid="{00000000-0004-0000-0200-000096010000}"/>
    <hyperlink ref="E684" r:id="rId400" xr:uid="{00000000-0004-0000-0200-000097010000}"/>
    <hyperlink ref="E1249" r:id="rId401" xr:uid="{00000000-0004-0000-0200-000098010000}"/>
    <hyperlink ref="E1024" r:id="rId402" xr:uid="{00000000-0004-0000-0200-000099010000}"/>
    <hyperlink ref="E1370" r:id="rId403" xr:uid="{00000000-0004-0000-0200-00009A010000}"/>
    <hyperlink ref="E1912" r:id="rId404" xr:uid="{00000000-0004-0000-0200-00009B010000}"/>
    <hyperlink ref="E833" r:id="rId405" xr:uid="{00000000-0004-0000-0200-00009C010000}"/>
    <hyperlink ref="E2328" r:id="rId406" xr:uid="{00000000-0004-0000-0200-00009D010000}"/>
    <hyperlink ref="E2870" r:id="rId407" xr:uid="{00000000-0004-0000-0200-00009E010000}"/>
    <hyperlink ref="E2460" r:id="rId408" xr:uid="{00000000-0004-0000-0200-00009F010000}"/>
    <hyperlink ref="E2146" r:id="rId409" xr:uid="{00000000-0004-0000-0200-0000A0010000}"/>
    <hyperlink ref="E314" r:id="rId410" xr:uid="{00000000-0004-0000-0200-0000A1010000}"/>
    <hyperlink ref="E2787" r:id="rId411" xr:uid="{00000000-0004-0000-0200-0000A2010000}"/>
    <hyperlink ref="E96" r:id="rId412" xr:uid="{00000000-0004-0000-0200-0000A3010000}"/>
    <hyperlink ref="E988" r:id="rId413" xr:uid="{00000000-0004-0000-0200-0000A4010000}"/>
    <hyperlink ref="E573" r:id="rId414" xr:uid="{00000000-0004-0000-0200-0000A5010000}"/>
    <hyperlink ref="E188" r:id="rId415" xr:uid="{00000000-0004-0000-0200-0000A6010000}"/>
    <hyperlink ref="E1791" r:id="rId416" xr:uid="{00000000-0004-0000-0200-0000A7010000}"/>
    <hyperlink ref="E639" r:id="rId417" xr:uid="{00000000-0004-0000-0200-0000A8010000}"/>
    <hyperlink ref="E374" r:id="rId418" xr:uid="{00000000-0004-0000-0200-0000A9010000}"/>
    <hyperlink ref="E234" r:id="rId419" xr:uid="{00000000-0004-0000-0200-0000AA010000}"/>
    <hyperlink ref="E1897" r:id="rId420" xr:uid="{00000000-0004-0000-0200-0000AB010000}"/>
    <hyperlink ref="E2226" r:id="rId421" xr:uid="{00000000-0004-0000-0200-0000AC010000}"/>
    <hyperlink ref="E1557" r:id="rId422" xr:uid="{00000000-0004-0000-0200-0000AD010000}"/>
    <hyperlink ref="E121" r:id="rId423" xr:uid="{00000000-0004-0000-0200-0000AE010000}"/>
    <hyperlink ref="E391" r:id="rId424" xr:uid="{00000000-0004-0000-0200-0000AF010000}"/>
    <hyperlink ref="E2084" r:id="rId425" xr:uid="{00000000-0004-0000-0200-0000B0010000}"/>
    <hyperlink ref="E2771" r:id="rId426" xr:uid="{00000000-0004-0000-0200-0000B1010000}"/>
    <hyperlink ref="E747" r:id="rId427" xr:uid="{00000000-0004-0000-0200-0000B2010000}"/>
    <hyperlink ref="E2767" r:id="rId428" xr:uid="{00000000-0004-0000-0200-0000B3010000}"/>
    <hyperlink ref="E2769" r:id="rId429" xr:uid="{00000000-0004-0000-0200-0000B4010000}"/>
    <hyperlink ref="E2768" r:id="rId430" xr:uid="{00000000-0004-0000-0200-0000B5010000}"/>
    <hyperlink ref="E2033" r:id="rId431" xr:uid="{00000000-0004-0000-0200-0000B6010000}"/>
    <hyperlink ref="E208" r:id="rId432" xr:uid="{00000000-0004-0000-0200-0000B7010000}"/>
    <hyperlink ref="E964" r:id="rId433" xr:uid="{00000000-0004-0000-0200-0000B8010000}"/>
    <hyperlink ref="E856" r:id="rId434" xr:uid="{00000000-0004-0000-0200-0000B9010000}"/>
    <hyperlink ref="E406" r:id="rId435" xr:uid="{00000000-0004-0000-0200-0000BA010000}"/>
    <hyperlink ref="E2705" r:id="rId436" xr:uid="{00000000-0004-0000-0200-0000BB010000}"/>
    <hyperlink ref="E1998" r:id="rId437" xr:uid="{00000000-0004-0000-0200-0000BC010000}"/>
    <hyperlink ref="E2521" r:id="rId438" xr:uid="{00000000-0004-0000-0200-0000BD010000}"/>
    <hyperlink ref="E1603" r:id="rId439" xr:uid="{00000000-0004-0000-0200-0000BE010000}"/>
    <hyperlink ref="E2671" r:id="rId440" xr:uid="{00000000-0004-0000-0200-0000BF010000}"/>
    <hyperlink ref="E2112" r:id="rId441" xr:uid="{00000000-0004-0000-0200-0000C0010000}"/>
    <hyperlink ref="E691" r:id="rId442" xr:uid="{00000000-0004-0000-0200-0000C1010000}"/>
    <hyperlink ref="E548" r:id="rId443" xr:uid="{00000000-0004-0000-0200-0000C2010000}"/>
    <hyperlink ref="E1433" r:id="rId444" xr:uid="{00000000-0004-0000-0200-0000C3010000}"/>
    <hyperlink ref="E331" r:id="rId445" xr:uid="{00000000-0004-0000-0200-0000C4010000}"/>
    <hyperlink ref="E2156" r:id="rId446" xr:uid="{00000000-0004-0000-0200-0000C5010000}"/>
    <hyperlink ref="E3036" r:id="rId447" xr:uid="{00000000-0004-0000-0200-0000C6010000}"/>
    <hyperlink ref="E2124" r:id="rId448" xr:uid="{00000000-0004-0000-0200-0000C7010000}"/>
    <hyperlink ref="E2144" r:id="rId449" xr:uid="{00000000-0004-0000-0200-0000C8010000}"/>
    <hyperlink ref="E697" r:id="rId450" xr:uid="{00000000-0004-0000-0200-0000C9010000}"/>
    <hyperlink ref="E754" r:id="rId451" xr:uid="{00000000-0004-0000-0200-0000CA010000}"/>
    <hyperlink ref="E768" r:id="rId452" xr:uid="{00000000-0004-0000-0200-0000CB010000}"/>
    <hyperlink ref="E811" r:id="rId453" xr:uid="{00000000-0004-0000-0200-0000CC010000}"/>
    <hyperlink ref="E958" r:id="rId454" xr:uid="{00000000-0004-0000-0200-0000CD010000}"/>
    <hyperlink ref="E825" r:id="rId455" xr:uid="{00000000-0004-0000-0200-0000CE010000}"/>
    <hyperlink ref="E950" r:id="rId456" xr:uid="{00000000-0004-0000-0200-0000CF010000}"/>
    <hyperlink ref="E970" r:id="rId457" xr:uid="{00000000-0004-0000-0200-0000D0010000}"/>
    <hyperlink ref="E1186" r:id="rId458" xr:uid="{00000000-0004-0000-0200-0000D1010000}"/>
    <hyperlink ref="E1917" r:id="rId459" xr:uid="{00000000-0004-0000-0200-0000D2010000}"/>
    <hyperlink ref="E1508" r:id="rId460" xr:uid="{00000000-0004-0000-0200-0000D3010000}"/>
    <hyperlink ref="E757" r:id="rId461" xr:uid="{00000000-0004-0000-0200-0000D4010000}"/>
    <hyperlink ref="E661" r:id="rId462" xr:uid="{00000000-0004-0000-0200-0000D5010000}"/>
    <hyperlink ref="E1346" r:id="rId463" xr:uid="{00000000-0004-0000-0200-0000D6010000}"/>
    <hyperlink ref="E282" r:id="rId464" xr:uid="{00000000-0004-0000-0200-0000D7010000}"/>
    <hyperlink ref="E3240" r:id="rId465" xr:uid="{00000000-0004-0000-0200-0000D8010000}"/>
    <hyperlink ref="E962" r:id="rId466" xr:uid="{00000000-0004-0000-0200-0000D9010000}"/>
    <hyperlink ref="E1200" r:id="rId467" xr:uid="{00000000-0004-0000-0200-0000DA010000}"/>
    <hyperlink ref="E1188" r:id="rId468" xr:uid="{00000000-0004-0000-0200-0000DB010000}"/>
    <hyperlink ref="E2557" r:id="rId469" xr:uid="{00000000-0004-0000-0200-0000DC010000}"/>
    <hyperlink ref="E1547" r:id="rId470" xr:uid="{00000000-0004-0000-0200-0000DD010000}"/>
    <hyperlink ref="E1533" r:id="rId471" xr:uid="{00000000-0004-0000-0200-0000DE010000}"/>
    <hyperlink ref="E1180" r:id="rId472" xr:uid="{00000000-0004-0000-0200-0000DF010000}"/>
    <hyperlink ref="E1711" r:id="rId473" xr:uid="{00000000-0004-0000-0200-0000E0010000}"/>
    <hyperlink ref="E708" r:id="rId474" xr:uid="{00000000-0004-0000-0200-0000E1010000}"/>
    <hyperlink ref="E3081" r:id="rId475" xr:uid="{00000000-0004-0000-0200-0000E2010000}"/>
    <hyperlink ref="E840" r:id="rId476" xr:uid="{00000000-0004-0000-0200-0000E3010000}"/>
    <hyperlink ref="E1495" r:id="rId477" xr:uid="{00000000-0004-0000-0200-0000E4010000}"/>
    <hyperlink ref="E1494" r:id="rId478" xr:uid="{00000000-0004-0000-0200-0000E5010000}"/>
    <hyperlink ref="E182" r:id="rId479" xr:uid="{00000000-0004-0000-0200-0000E6010000}"/>
    <hyperlink ref="E262" r:id="rId480" xr:uid="{00000000-0004-0000-0200-0000E7010000}"/>
    <hyperlink ref="E1710" r:id="rId481" xr:uid="{00000000-0004-0000-0200-0000E8010000}"/>
    <hyperlink ref="E1669" r:id="rId482" xr:uid="{00000000-0004-0000-0200-0000E9010000}"/>
    <hyperlink ref="E1528" r:id="rId483" xr:uid="{00000000-0004-0000-0200-0000EA010000}"/>
    <hyperlink ref="E1135" r:id="rId484" xr:uid="{00000000-0004-0000-0200-0000EB010000}"/>
    <hyperlink ref="E1599" r:id="rId485" xr:uid="{00000000-0004-0000-0200-0000EC010000}"/>
    <hyperlink ref="E634" r:id="rId486" xr:uid="{00000000-0004-0000-0200-0000ED010000}"/>
    <hyperlink ref="E3096" r:id="rId487" xr:uid="{00000000-0004-0000-0200-0000EE010000}"/>
    <hyperlink ref="E1773" r:id="rId488" xr:uid="{00000000-0004-0000-0200-0000EF010000}"/>
    <hyperlink ref="E3125" r:id="rId489" xr:uid="{00000000-0004-0000-0200-0000F0010000}"/>
    <hyperlink ref="E1856" r:id="rId490" xr:uid="{00000000-0004-0000-0200-0000F1010000}"/>
    <hyperlink ref="E2868" r:id="rId491" xr:uid="{00000000-0004-0000-0200-0000F2010000}"/>
    <hyperlink ref="E1321" r:id="rId492" xr:uid="{00000000-0004-0000-0200-0000F3010000}"/>
    <hyperlink ref="E1366" r:id="rId493" xr:uid="{00000000-0004-0000-0200-0000F4010000}"/>
    <hyperlink ref="E3170" r:id="rId494" xr:uid="{00000000-0004-0000-0200-0000F5010000}"/>
    <hyperlink ref="E2347" r:id="rId495" xr:uid="{00000000-0004-0000-0200-0000F6010000}"/>
    <hyperlink ref="E2762" r:id="rId496" xr:uid="{00000000-0004-0000-0200-0000F7010000}"/>
    <hyperlink ref="E2452" r:id="rId497" xr:uid="{00000000-0004-0000-0200-0000F8010000}"/>
    <hyperlink ref="E2082" r:id="rId498" xr:uid="{00000000-0004-0000-0200-0000F9010000}"/>
    <hyperlink ref="E778" r:id="rId499" xr:uid="{00000000-0004-0000-0200-0000FA010000}"/>
    <hyperlink ref="E1250" r:id="rId500" xr:uid="{00000000-0004-0000-0200-0000FB010000}"/>
    <hyperlink ref="E1792" r:id="rId501" xr:uid="{00000000-0004-0000-0200-0000FC010000}"/>
    <hyperlink ref="E105" r:id="rId502" xr:uid="{00000000-0004-0000-0200-0000FD010000}"/>
    <hyperlink ref="E593" r:id="rId503" xr:uid="{00000000-0004-0000-0200-0000FE010000}"/>
    <hyperlink ref="E1919" r:id="rId504" xr:uid="{00000000-0004-0000-0200-0000FF010000}"/>
    <hyperlink ref="E373" r:id="rId505" xr:uid="{00000000-0004-0000-0200-000000020000}"/>
    <hyperlink ref="E1679" r:id="rId506" xr:uid="{00000000-0004-0000-0200-000001020000}"/>
    <hyperlink ref="E290" r:id="rId507" xr:uid="{00000000-0004-0000-0200-000002020000}"/>
    <hyperlink ref="E294" r:id="rId508" xr:uid="{00000000-0004-0000-0200-000003020000}"/>
    <hyperlink ref="E24" r:id="rId509" xr:uid="{00000000-0004-0000-0200-000004020000}"/>
    <hyperlink ref="E293" r:id="rId510" xr:uid="{00000000-0004-0000-0200-000005020000}"/>
    <hyperlink ref="E25" r:id="rId511" xr:uid="{00000000-0004-0000-0200-000006020000}"/>
    <hyperlink ref="E289" r:id="rId512" xr:uid="{00000000-0004-0000-0200-000007020000}"/>
    <hyperlink ref="E292" r:id="rId513" xr:uid="{00000000-0004-0000-0200-000008020000}"/>
    <hyperlink ref="E398" r:id="rId514" xr:uid="{00000000-0004-0000-0200-000009020000}"/>
    <hyperlink ref="E3218" r:id="rId515" xr:uid="{00000000-0004-0000-0200-00000A020000}"/>
    <hyperlink ref="E3219" r:id="rId516" xr:uid="{00000000-0004-0000-0200-00000B020000}"/>
    <hyperlink ref="E2099" r:id="rId517" xr:uid="{00000000-0004-0000-0200-00000C020000}"/>
    <hyperlink ref="E1509" r:id="rId518" xr:uid="{00000000-0004-0000-0200-00000D020000}"/>
    <hyperlink ref="E2812" r:id="rId519" xr:uid="{00000000-0004-0000-0200-00000E020000}"/>
    <hyperlink ref="E1405" r:id="rId520" xr:uid="{00000000-0004-0000-0200-00000F020000}"/>
    <hyperlink ref="E339" r:id="rId521" xr:uid="{00000000-0004-0000-0200-000010020000}"/>
    <hyperlink ref="E687" r:id="rId522" xr:uid="{00000000-0004-0000-0200-000011020000}"/>
    <hyperlink ref="E1607" r:id="rId523" xr:uid="{00000000-0004-0000-0200-000012020000}"/>
    <hyperlink ref="E274" r:id="rId524" xr:uid="{00000000-0004-0000-0200-000013020000}"/>
    <hyperlink ref="E1213" r:id="rId525" xr:uid="{00000000-0004-0000-0200-000014020000}"/>
    <hyperlink ref="E830" r:id="rId526" xr:uid="{00000000-0004-0000-0200-000015020000}"/>
    <hyperlink ref="E630" r:id="rId527" xr:uid="{00000000-0004-0000-0200-000016020000}"/>
    <hyperlink ref="E632" r:id="rId528" xr:uid="{00000000-0004-0000-0200-000017020000}"/>
    <hyperlink ref="E1910" r:id="rId529" xr:uid="{00000000-0004-0000-0200-000018020000}"/>
    <hyperlink ref="E146" r:id="rId530" xr:uid="{00000000-0004-0000-0200-000019020000}"/>
    <hyperlink ref="E281" r:id="rId531" xr:uid="{00000000-0004-0000-0200-00001A020000}"/>
    <hyperlink ref="E596" r:id="rId532" xr:uid="{00000000-0004-0000-0200-00001B020000}"/>
    <hyperlink ref="E1360" r:id="rId533" xr:uid="{00000000-0004-0000-0200-00001C020000}"/>
    <hyperlink ref="E536" r:id="rId534" xr:uid="{00000000-0004-0000-0200-00001D020000}"/>
    <hyperlink ref="E907" r:id="rId535" xr:uid="{00000000-0004-0000-0200-00001E020000}"/>
    <hyperlink ref="E1620" r:id="rId536" xr:uid="{00000000-0004-0000-0200-00001F020000}"/>
    <hyperlink ref="E1545" r:id="rId537" xr:uid="{00000000-0004-0000-0200-000020020000}"/>
    <hyperlink ref="E2090" r:id="rId538" xr:uid="{00000000-0004-0000-0200-000021020000}"/>
    <hyperlink ref="E2799" r:id="rId539" xr:uid="{00000000-0004-0000-0200-000022020000}"/>
    <hyperlink ref="E2294" r:id="rId540" xr:uid="{00000000-0004-0000-0200-000023020000}"/>
    <hyperlink ref="E1604" r:id="rId541" xr:uid="{00000000-0004-0000-0200-000024020000}"/>
    <hyperlink ref="E1578" r:id="rId542" xr:uid="{00000000-0004-0000-0200-000025020000}"/>
    <hyperlink ref="E1589" r:id="rId543" xr:uid="{00000000-0004-0000-0200-000026020000}"/>
    <hyperlink ref="E1983" r:id="rId544" xr:uid="{00000000-0004-0000-0200-000027020000}"/>
    <hyperlink ref="E1587" r:id="rId545" xr:uid="{00000000-0004-0000-0200-000028020000}"/>
    <hyperlink ref="E2171" r:id="rId546" xr:uid="{00000000-0004-0000-0200-000029020000}"/>
    <hyperlink ref="E1426" r:id="rId547" xr:uid="{00000000-0004-0000-0200-00002A020000}"/>
    <hyperlink ref="E3083" r:id="rId548" xr:uid="{00000000-0004-0000-0200-00002B020000}"/>
    <hyperlink ref="E2431" r:id="rId549" xr:uid="{00000000-0004-0000-0200-00002C020000}"/>
    <hyperlink ref="E134" r:id="rId550" xr:uid="{00000000-0004-0000-0200-00002D020000}"/>
    <hyperlink ref="E3084" r:id="rId551" xr:uid="{00000000-0004-0000-0200-00002E020000}"/>
    <hyperlink ref="E624" r:id="rId552" xr:uid="{00000000-0004-0000-0200-00002F020000}"/>
    <hyperlink ref="E1467" r:id="rId553" xr:uid="{00000000-0004-0000-0200-000030020000}"/>
    <hyperlink ref="E145" r:id="rId554" xr:uid="{00000000-0004-0000-0200-000031020000}"/>
    <hyperlink ref="E766" r:id="rId555" xr:uid="{00000000-0004-0000-0200-000032020000}"/>
    <hyperlink ref="E381" r:id="rId556" xr:uid="{00000000-0004-0000-0200-000033020000}"/>
    <hyperlink ref="E330" r:id="rId557" xr:uid="{00000000-0004-0000-0200-000034020000}"/>
    <hyperlink ref="E3102" r:id="rId558" xr:uid="{00000000-0004-0000-0200-000035020000}"/>
    <hyperlink ref="E2961" r:id="rId559" xr:uid="{00000000-0004-0000-0200-000036020000}"/>
    <hyperlink ref="E730" r:id="rId560" xr:uid="{00000000-0004-0000-0200-000037020000}"/>
    <hyperlink ref="E569" r:id="rId561" xr:uid="{00000000-0004-0000-0200-000038020000}"/>
    <hyperlink ref="E2331" r:id="rId562" xr:uid="{00000000-0004-0000-0200-000039020000}"/>
    <hyperlink ref="E104" r:id="rId563" xr:uid="{00000000-0004-0000-0200-00003A020000}"/>
    <hyperlink ref="E2319" r:id="rId564" xr:uid="{00000000-0004-0000-0200-00003B020000}"/>
    <hyperlink ref="E2798" r:id="rId565" xr:uid="{00000000-0004-0000-0200-00003C020000}"/>
    <hyperlink ref="E2004" r:id="rId566" xr:uid="{00000000-0004-0000-0200-00003D020000}"/>
    <hyperlink ref="E2122" r:id="rId567" xr:uid="{00000000-0004-0000-0200-00003E020000}"/>
    <hyperlink ref="E2574" r:id="rId568" xr:uid="{00000000-0004-0000-0200-00003F020000}"/>
    <hyperlink ref="E1722" r:id="rId569" xr:uid="{00000000-0004-0000-0200-000040020000}"/>
    <hyperlink ref="E1744" r:id="rId570" xr:uid="{00000000-0004-0000-0200-000041020000}"/>
    <hyperlink ref="E1735" r:id="rId571" xr:uid="{00000000-0004-0000-0200-000042020000}"/>
    <hyperlink ref="E2534" r:id="rId572" xr:uid="{00000000-0004-0000-0200-000043020000}"/>
    <hyperlink ref="E1842" r:id="rId573" xr:uid="{00000000-0004-0000-0200-000044020000}"/>
    <hyperlink ref="E1204" r:id="rId574" xr:uid="{00000000-0004-0000-0200-000045020000}"/>
    <hyperlink ref="E854" r:id="rId575" xr:uid="{00000000-0004-0000-0200-000046020000}"/>
    <hyperlink ref="E1424" r:id="rId576" xr:uid="{00000000-0004-0000-0200-000047020000}"/>
    <hyperlink ref="E1203" r:id="rId577" xr:uid="{00000000-0004-0000-0200-000048020000}"/>
    <hyperlink ref="E1452" r:id="rId578" xr:uid="{00000000-0004-0000-0200-000049020000}"/>
    <hyperlink ref="E837" r:id="rId579" xr:uid="{00000000-0004-0000-0200-00004A020000}"/>
    <hyperlink ref="E3225" r:id="rId580" xr:uid="{00000000-0004-0000-0200-00004B020000}"/>
    <hyperlink ref="E3171" r:id="rId581" xr:uid="{00000000-0004-0000-0200-00004C020000}"/>
    <hyperlink ref="E649" r:id="rId582" xr:uid="{00000000-0004-0000-0200-00004D020000}"/>
    <hyperlink ref="E799" r:id="rId583" xr:uid="{00000000-0004-0000-0200-00004E020000}"/>
    <hyperlink ref="E80" r:id="rId584" xr:uid="{00000000-0004-0000-0200-00004F020000}"/>
    <hyperlink ref="E2912" r:id="rId585" xr:uid="{00000000-0004-0000-0200-000050020000}"/>
    <hyperlink ref="E273" r:id="rId586" xr:uid="{00000000-0004-0000-0200-000051020000}"/>
    <hyperlink ref="E1480" r:id="rId587" xr:uid="{00000000-0004-0000-0200-000052020000}"/>
    <hyperlink ref="E2046" r:id="rId588" xr:uid="{00000000-0004-0000-0200-000053020000}"/>
    <hyperlink ref="E1215" r:id="rId589" xr:uid="{00000000-0004-0000-0200-000054020000}"/>
    <hyperlink ref="E2149" r:id="rId590" xr:uid="{00000000-0004-0000-0200-000055020000}"/>
    <hyperlink ref="E2042" r:id="rId591" xr:uid="{00000000-0004-0000-0200-000056020000}"/>
    <hyperlink ref="E1031" r:id="rId592" xr:uid="{00000000-0004-0000-0200-000057020000}"/>
    <hyperlink ref="E2318" r:id="rId593" xr:uid="{00000000-0004-0000-0200-000058020000}"/>
    <hyperlink ref="E1359" r:id="rId594" xr:uid="{00000000-0004-0000-0200-000059020000}"/>
    <hyperlink ref="E1490" r:id="rId595" xr:uid="{00000000-0004-0000-0200-00005A020000}"/>
    <hyperlink ref="E2848" r:id="rId596" xr:uid="{00000000-0004-0000-0200-00005B020000}"/>
    <hyperlink ref="E2871" r:id="rId597" xr:uid="{00000000-0004-0000-0200-00005C020000}"/>
    <hyperlink ref="E2882" r:id="rId598" xr:uid="{00000000-0004-0000-0200-00005D020000}"/>
    <hyperlink ref="E243" r:id="rId599" xr:uid="{00000000-0004-0000-0200-00005E020000}"/>
    <hyperlink ref="E8" r:id="rId600" xr:uid="{00000000-0004-0000-0200-00005F020000}"/>
    <hyperlink ref="E670" r:id="rId601" xr:uid="{00000000-0004-0000-0200-000060020000}"/>
    <hyperlink ref="E242" r:id="rId602" xr:uid="{00000000-0004-0000-0200-000061020000}"/>
    <hyperlink ref="E2356" r:id="rId603" xr:uid="{00000000-0004-0000-0200-000062020000}"/>
    <hyperlink ref="E572" r:id="rId604" xr:uid="{00000000-0004-0000-0200-000063020000}"/>
    <hyperlink ref="E1611" r:id="rId605" xr:uid="{00000000-0004-0000-0200-000064020000}"/>
    <hyperlink ref="E1276" r:id="rId606" xr:uid="{00000000-0004-0000-0200-000065020000}"/>
    <hyperlink ref="E214" r:id="rId607" xr:uid="{00000000-0004-0000-0200-000066020000}"/>
    <hyperlink ref="E3022" r:id="rId608" xr:uid="{00000000-0004-0000-0200-000067020000}"/>
    <hyperlink ref="E1857" r:id="rId609" xr:uid="{00000000-0004-0000-0200-000068020000}"/>
    <hyperlink ref="E1434" r:id="rId610" xr:uid="{00000000-0004-0000-0200-000069020000}"/>
    <hyperlink ref="E38" r:id="rId611" xr:uid="{00000000-0004-0000-0200-00006A020000}"/>
    <hyperlink ref="E1960" r:id="rId612" xr:uid="{00000000-0004-0000-0200-00006B020000}"/>
    <hyperlink ref="E2911" r:id="rId613" xr:uid="{00000000-0004-0000-0200-00006C020000}"/>
    <hyperlink ref="E1702" r:id="rId614" xr:uid="{00000000-0004-0000-0200-00006D020000}"/>
    <hyperlink ref="E308" r:id="rId615" xr:uid="{00000000-0004-0000-0200-00006E020000}"/>
    <hyperlink ref="E1217" r:id="rId616" xr:uid="{00000000-0004-0000-0200-00006F020000}"/>
    <hyperlink ref="E1927" r:id="rId617" xr:uid="{00000000-0004-0000-0200-000070020000}"/>
    <hyperlink ref="E1941" r:id="rId618" xr:uid="{00000000-0004-0000-0200-000071020000}"/>
    <hyperlink ref="E2432" r:id="rId619" xr:uid="{00000000-0004-0000-0200-000072020000}"/>
    <hyperlink ref="E2461" r:id="rId620" xr:uid="{00000000-0004-0000-0200-000073020000}"/>
    <hyperlink ref="E746" r:id="rId621" xr:uid="{00000000-0004-0000-0200-000074020000}"/>
    <hyperlink ref="E1581" r:id="rId622" xr:uid="{00000000-0004-0000-0200-000075020000}"/>
    <hyperlink ref="E1002" r:id="rId623" xr:uid="{00000000-0004-0000-0200-000076020000}"/>
    <hyperlink ref="E668" r:id="rId624" xr:uid="{00000000-0004-0000-0200-000077020000}"/>
    <hyperlink ref="E542" r:id="rId625" xr:uid="{00000000-0004-0000-0200-000078020000}"/>
    <hyperlink ref="E1571" r:id="rId626" xr:uid="{00000000-0004-0000-0200-000079020000}"/>
    <hyperlink ref="E2463" r:id="rId627" xr:uid="{00000000-0004-0000-0200-00007A020000}"/>
    <hyperlink ref="E3159" r:id="rId628" xr:uid="{00000000-0004-0000-0200-00007B020000}"/>
    <hyperlink ref="E217" r:id="rId629" xr:uid="{00000000-0004-0000-0200-00007C020000}"/>
    <hyperlink ref="E81" r:id="rId630" xr:uid="{00000000-0004-0000-0200-00007D020000}"/>
    <hyperlink ref="E772" r:id="rId631" xr:uid="{00000000-0004-0000-0200-00007E020000}"/>
    <hyperlink ref="E2503" r:id="rId632" xr:uid="{00000000-0004-0000-0200-000080020000}"/>
    <hyperlink ref="E888" r:id="rId633" xr:uid="{00000000-0004-0000-0200-000081020000}"/>
    <hyperlink ref="E26" r:id="rId634" xr:uid="{00000000-0004-0000-0200-000082020000}"/>
    <hyperlink ref="E2874" r:id="rId635" xr:uid="{00000000-0004-0000-0200-000083020000}"/>
    <hyperlink ref="E756" r:id="rId636" xr:uid="{00000000-0004-0000-0200-000084020000}"/>
    <hyperlink ref="E2378" r:id="rId637" xr:uid="{00000000-0004-0000-0200-000085020000}"/>
    <hyperlink ref="E1108" r:id="rId638" xr:uid="{00000000-0004-0000-0200-000086020000}"/>
    <hyperlink ref="E1043" r:id="rId639" xr:uid="{00000000-0004-0000-0200-000087020000}"/>
    <hyperlink ref="E538" r:id="rId640" xr:uid="{00000000-0004-0000-0200-000088020000}"/>
    <hyperlink ref="E1093" r:id="rId641" xr:uid="{00000000-0004-0000-0200-000089020000}"/>
    <hyperlink ref="E932" r:id="rId642" xr:uid="{00000000-0004-0000-0200-00008A020000}"/>
    <hyperlink ref="E1362" r:id="rId643" xr:uid="{00000000-0004-0000-0200-00008B020000}"/>
    <hyperlink ref="E1827" r:id="rId644" xr:uid="{00000000-0004-0000-0200-00008C020000}"/>
    <hyperlink ref="E3086" r:id="rId645" xr:uid="{00000000-0004-0000-0200-00008D020000}"/>
    <hyperlink ref="E2321" r:id="rId646" xr:uid="{00000000-0004-0000-0200-00008E020000}"/>
    <hyperlink ref="E2026" r:id="rId647" xr:uid="{00000000-0004-0000-0200-00008F020000}"/>
    <hyperlink ref="E3155" r:id="rId648" xr:uid="{00000000-0004-0000-0200-000090020000}"/>
    <hyperlink ref="E33" r:id="rId649" xr:uid="{00000000-0004-0000-0200-000091020000}"/>
    <hyperlink ref="E2189" r:id="rId650" xr:uid="{00000000-0004-0000-0200-000092020000}"/>
    <hyperlink ref="E2191" r:id="rId651" xr:uid="{00000000-0004-0000-0200-000093020000}"/>
    <hyperlink ref="E204" r:id="rId652" xr:uid="{00000000-0004-0000-0200-000094020000}"/>
    <hyperlink ref="E875" r:id="rId653" xr:uid="{00000000-0004-0000-0200-000095020000}"/>
    <hyperlink ref="E3202" r:id="rId654" xr:uid="{00000000-0004-0000-0200-000096020000}"/>
    <hyperlink ref="E2058" r:id="rId655" xr:uid="{00000000-0004-0000-0200-000097020000}"/>
    <hyperlink ref="E2272" r:id="rId656" xr:uid="{00000000-0004-0000-0200-000098020000}"/>
    <hyperlink ref="E157" r:id="rId657" xr:uid="{00000000-0004-0000-0200-000099020000}"/>
    <hyperlink ref="E143" r:id="rId658" xr:uid="{00000000-0004-0000-0200-00009A020000}"/>
    <hyperlink ref="E291" r:id="rId659" xr:uid="{00000000-0004-0000-0200-00009B020000}"/>
    <hyperlink ref="E607" r:id="rId660" xr:uid="{00000000-0004-0000-0200-00009C020000}"/>
    <hyperlink ref="E672" r:id="rId661" xr:uid="{00000000-0004-0000-0200-00009D020000}"/>
    <hyperlink ref="E884" r:id="rId662" xr:uid="{00000000-0004-0000-0200-00009E020000}"/>
    <hyperlink ref="E1284" r:id="rId663" xr:uid="{00000000-0004-0000-0200-00009F020000}"/>
    <hyperlink ref="E784" r:id="rId664" xr:uid="{00000000-0004-0000-0200-0000A0020000}"/>
    <hyperlink ref="E1651" r:id="rId665" xr:uid="{00000000-0004-0000-0200-0000A1020000}"/>
    <hyperlink ref="E1650" r:id="rId666" xr:uid="{00000000-0004-0000-0200-0000A2020000}"/>
    <hyperlink ref="E713" r:id="rId667" xr:uid="{00000000-0004-0000-0200-0000A3020000}"/>
    <hyperlink ref="E1921" r:id="rId668" xr:uid="{00000000-0004-0000-0200-0000A4020000}"/>
    <hyperlink ref="E1558" r:id="rId669" xr:uid="{00000000-0004-0000-0200-0000A5020000}"/>
    <hyperlink ref="E311" r:id="rId670" xr:uid="{00000000-0004-0000-0200-0000A6020000}"/>
    <hyperlink ref="E2391" r:id="rId671" xr:uid="{00000000-0004-0000-0200-0000A7020000}"/>
    <hyperlink ref="E2419" r:id="rId672" xr:uid="{00000000-0004-0000-0200-0000A8020000}"/>
    <hyperlink ref="E2474" r:id="rId673" xr:uid="{00000000-0004-0000-0200-0000A9020000}"/>
    <hyperlink ref="E2673" r:id="rId674" xr:uid="{00000000-0004-0000-0200-0000AA020000}"/>
    <hyperlink ref="E1209" r:id="rId675" xr:uid="{00000000-0004-0000-0200-0000AB020000}"/>
    <hyperlink ref="E2110" r:id="rId676" xr:uid="{00000000-0004-0000-0200-0000AC020000}"/>
    <hyperlink ref="E2776" r:id="rId677" xr:uid="{00000000-0004-0000-0200-0000AD020000}"/>
    <hyperlink ref="E545" r:id="rId678" xr:uid="{00000000-0004-0000-0200-0000AE020000}"/>
    <hyperlink ref="E842" r:id="rId679" xr:uid="{00000000-0004-0000-0200-0000AF020000}"/>
    <hyperlink ref="E2954" r:id="rId680" xr:uid="{00000000-0004-0000-0200-0000B0020000}"/>
    <hyperlink ref="E1088" r:id="rId681" xr:uid="{00000000-0004-0000-0200-0000B1020000}"/>
    <hyperlink ref="E2128" r:id="rId682" xr:uid="{00000000-0004-0000-0200-0000B2020000}"/>
    <hyperlink ref="E2148" r:id="rId683" xr:uid="{00000000-0004-0000-0200-0000B3020000}"/>
    <hyperlink ref="E2455" r:id="rId684" xr:uid="{00000000-0004-0000-0200-0000B4020000}"/>
    <hyperlink ref="E1313" r:id="rId685" xr:uid="{00000000-0004-0000-0200-0000B5020000}"/>
    <hyperlink ref="E790" r:id="rId686" xr:uid="{00000000-0004-0000-0200-0000B6020000}"/>
    <hyperlink ref="E874" r:id="rId687" xr:uid="{00000000-0004-0000-0200-0000B7020000}"/>
    <hyperlink ref="E1109" r:id="rId688" xr:uid="{00000000-0004-0000-0200-0000B8020000}"/>
    <hyperlink ref="E1363" r:id="rId689" xr:uid="{00000000-0004-0000-0200-0000B9020000}"/>
    <hyperlink ref="E2650" r:id="rId690" xr:uid="{00000000-0004-0000-0200-0000BA020000}"/>
    <hyperlink ref="E2527" r:id="rId691" xr:uid="{00000000-0004-0000-0200-0000BB020000}"/>
    <hyperlink ref="E2054" r:id="rId692" xr:uid="{00000000-0004-0000-0200-0000BC020000}"/>
    <hyperlink ref="E2931" r:id="rId693" xr:uid="{00000000-0004-0000-0200-0000BD020000}"/>
    <hyperlink ref="E1642" r:id="rId694" xr:uid="{00000000-0004-0000-0200-0000BE020000}"/>
    <hyperlink ref="E153" r:id="rId695" xr:uid="{00000000-0004-0000-0200-0000BF020000}"/>
    <hyperlink ref="E872" r:id="rId696" xr:uid="{00000000-0004-0000-0200-0000C0020000}"/>
    <hyperlink ref="E2740" r:id="rId697" xr:uid="{00000000-0004-0000-0200-0000C1020000}"/>
    <hyperlink ref="E2119" r:id="rId698" xr:uid="{00000000-0004-0000-0200-0000C2020000}"/>
    <hyperlink ref="E1286" r:id="rId699" xr:uid="{00000000-0004-0000-0200-0000C3020000}"/>
    <hyperlink ref="E2350" r:id="rId700" xr:uid="{00000000-0004-0000-0200-0000C4020000}"/>
    <hyperlink ref="E3040" r:id="rId701" xr:uid="{00000000-0004-0000-0200-0000C5020000}"/>
    <hyperlink ref="E1666" r:id="rId702" xr:uid="{00000000-0004-0000-0200-0000C6020000}"/>
    <hyperlink ref="E526" r:id="rId703" xr:uid="{00000000-0004-0000-0200-0000C7020000}"/>
    <hyperlink ref="E2184" r:id="rId704" xr:uid="{00000000-0004-0000-0200-0000C8020000}"/>
    <hyperlink ref="E1139" r:id="rId705" xr:uid="{00000000-0004-0000-0200-0000C9020000}"/>
    <hyperlink ref="E2484" r:id="rId706" xr:uid="{00000000-0004-0000-0200-0000CA020000}"/>
    <hyperlink ref="E633" r:id="rId707" xr:uid="{00000000-0004-0000-0200-0000CB020000}"/>
    <hyperlink ref="E2102" r:id="rId708" xr:uid="{00000000-0004-0000-0200-0000CC020000}"/>
    <hyperlink ref="E3148" r:id="rId709" xr:uid="{00000000-0004-0000-0200-0000CD020000}"/>
    <hyperlink ref="E222" r:id="rId710" xr:uid="{00000000-0004-0000-0200-0000CE020000}"/>
    <hyperlink ref="E3196" r:id="rId711" xr:uid="{00000000-0004-0000-0200-0000CF020000}"/>
    <hyperlink ref="E1703" r:id="rId712" xr:uid="{00000000-0004-0000-0200-0000D0020000}"/>
    <hyperlink ref="E2896" r:id="rId713" xr:uid="{00000000-0004-0000-0200-0000D1020000}"/>
    <hyperlink ref="E2314" r:id="rId714" xr:uid="{00000000-0004-0000-0200-0000D2020000}"/>
    <hyperlink ref="E1106" r:id="rId715" xr:uid="{00000000-0004-0000-0200-0000D3020000}"/>
    <hyperlink ref="E623" r:id="rId716" xr:uid="{00000000-0004-0000-0200-0000D4020000}"/>
    <hyperlink ref="E1514" r:id="rId717" xr:uid="{00000000-0004-0000-0200-0000D5020000}"/>
    <hyperlink ref="E812" r:id="rId718" xr:uid="{00000000-0004-0000-0200-0000D6020000}"/>
    <hyperlink ref="E765" r:id="rId719" xr:uid="{00000000-0004-0000-0200-0000D7020000}"/>
    <hyperlink ref="E2689" r:id="rId720" xr:uid="{00000000-0004-0000-0200-0000D8020000}"/>
    <hyperlink ref="E341" r:id="rId721" xr:uid="{00000000-0004-0000-0200-0000D9020000}"/>
    <hyperlink ref="E2518" r:id="rId722" xr:uid="{00000000-0004-0000-0200-0000DA020000}"/>
    <hyperlink ref="E3046" r:id="rId723" xr:uid="{00000000-0004-0000-0200-0000DB020000}"/>
    <hyperlink ref="E1486" r:id="rId724" xr:uid="{00000000-0004-0000-0200-0000DC020000}"/>
    <hyperlink ref="E1223" r:id="rId725" xr:uid="{00000000-0004-0000-0200-0000DD020000}"/>
    <hyperlink ref="E1136" r:id="rId726" xr:uid="{00000000-0004-0000-0200-0000DE020000}"/>
    <hyperlink ref="E3228" r:id="rId727" xr:uid="{00000000-0004-0000-0200-0000DF020000}"/>
    <hyperlink ref="E2254" r:id="rId728" xr:uid="{00000000-0004-0000-0200-0000E0020000}"/>
    <hyperlink ref="E1640" r:id="rId729" xr:uid="{00000000-0004-0000-0200-0000E1020000}"/>
    <hyperlink ref="E2645" r:id="rId730" xr:uid="{00000000-0004-0000-0200-0000E2020000}"/>
    <hyperlink ref="E626" r:id="rId731" xr:uid="{00000000-0004-0000-0200-0000E3020000}"/>
    <hyperlink ref="E780" r:id="rId732" xr:uid="{00000000-0004-0000-0200-0000E4020000}"/>
    <hyperlink ref="E1422" r:id="rId733" xr:uid="{00000000-0004-0000-0200-0000E5020000}"/>
    <hyperlink ref="E2984" r:id="rId734" xr:uid="{00000000-0004-0000-0200-0000E6020000}"/>
    <hyperlink ref="E1432" r:id="rId735" xr:uid="{00000000-0004-0000-0200-0000E7020000}"/>
    <hyperlink ref="E871" r:id="rId736" xr:uid="{00000000-0004-0000-0200-0000E8020000}"/>
    <hyperlink ref="E530" r:id="rId737" xr:uid="{00000000-0004-0000-0200-0000E9020000}"/>
    <hyperlink ref="E304" r:id="rId738" xr:uid="{00000000-0004-0000-0200-0000EA020000}"/>
    <hyperlink ref="E2351" r:id="rId739" xr:uid="{00000000-0004-0000-0200-0000EB020000}"/>
    <hyperlink ref="E2323" r:id="rId740" xr:uid="{00000000-0004-0000-0200-0000EC020000}"/>
    <hyperlink ref="E493" r:id="rId741" xr:uid="{00000000-0004-0000-0200-0000ED020000}"/>
    <hyperlink ref="E2754" r:id="rId742" xr:uid="{00000000-0004-0000-0200-0000EE020000}"/>
    <hyperlink ref="E1918" r:id="rId743" xr:uid="{00000000-0004-0000-0200-0000EF020000}"/>
    <hyperlink ref="E625" r:id="rId744" xr:uid="{00000000-0004-0000-0200-0000F0020000}"/>
    <hyperlink ref="E1320" r:id="rId745" xr:uid="{00000000-0004-0000-0200-0000F1020000}"/>
    <hyperlink ref="E2422" r:id="rId746" xr:uid="{00000000-0004-0000-0200-0000F2020000}"/>
    <hyperlink ref="E2514" r:id="rId747" xr:uid="{00000000-0004-0000-0200-0000F3020000}"/>
    <hyperlink ref="E2013" r:id="rId748" xr:uid="{00000000-0004-0000-0200-0000F4020000}"/>
    <hyperlink ref="E284" r:id="rId749" xr:uid="{00000000-0004-0000-0200-0000F5020000}"/>
    <hyperlink ref="E1347" r:id="rId750" xr:uid="{00000000-0004-0000-0200-0000F6020000}"/>
    <hyperlink ref="E477" r:id="rId751" xr:uid="{00000000-0004-0000-0200-0000F7020000}"/>
    <hyperlink ref="E1692" r:id="rId752" xr:uid="{00000000-0004-0000-0200-0000F8020000}"/>
    <hyperlink ref="E2898" r:id="rId753" xr:uid="{00000000-0004-0000-0200-0000F9020000}"/>
    <hyperlink ref="E1683" r:id="rId754" xr:uid="{00000000-0004-0000-0200-0000FA020000}"/>
    <hyperlink ref="E3077" r:id="rId755" xr:uid="{00000000-0004-0000-0200-0000FB020000}"/>
    <hyperlink ref="E1803" r:id="rId756" xr:uid="{00000000-0004-0000-0200-0000FC020000}"/>
    <hyperlink ref="E1057" r:id="rId757" xr:uid="{00000000-0004-0000-0200-0000FD020000}"/>
    <hyperlink ref="E1306" r:id="rId758" xr:uid="{00000000-0004-0000-0200-0000FE020000}"/>
    <hyperlink ref="E1182" r:id="rId759" xr:uid="{00000000-0004-0000-0200-0000FF020000}"/>
    <hyperlink ref="E1681" r:id="rId760" xr:uid="{00000000-0004-0000-0200-000000030000}"/>
    <hyperlink ref="E1564" r:id="rId761" xr:uid="{00000000-0004-0000-0200-000001030000}"/>
    <hyperlink ref="E1939" r:id="rId762" xr:uid="{00000000-0004-0000-0200-000002030000}"/>
    <hyperlink ref="E608" r:id="rId763" xr:uid="{00000000-0004-0000-0200-000003030000}"/>
    <hyperlink ref="E579" r:id="rId764" xr:uid="{00000000-0004-0000-0200-000004030000}"/>
    <hyperlink ref="E1707" r:id="rId765" xr:uid="{00000000-0004-0000-0200-000005030000}"/>
    <hyperlink ref="E1253" r:id="rId766" xr:uid="{00000000-0004-0000-0200-000006030000}"/>
    <hyperlink ref="E885" r:id="rId767" xr:uid="{00000000-0004-0000-0200-000007030000}"/>
    <hyperlink ref="E1101" r:id="rId768" xr:uid="{00000000-0004-0000-0200-000008030000}"/>
    <hyperlink ref="E2032" r:id="rId769" xr:uid="{00000000-0004-0000-0200-000009030000}"/>
    <hyperlink ref="E721" r:id="rId770" xr:uid="{00000000-0004-0000-0200-00000A030000}"/>
    <hyperlink ref="E2861" r:id="rId771" xr:uid="{00000000-0004-0000-0200-00000B030000}"/>
    <hyperlink ref="E762" r:id="rId772" xr:uid="{00000000-0004-0000-0200-00000C030000}"/>
    <hyperlink ref="E791" r:id="rId773" xr:uid="{00000000-0004-0000-0200-00000D030000}"/>
    <hyperlink ref="E1534" r:id="rId774" xr:uid="{00000000-0004-0000-0200-00000E030000}"/>
    <hyperlink ref="E1128" r:id="rId775" xr:uid="{00000000-0004-0000-0200-00000F030000}"/>
    <hyperlink ref="E810" r:id="rId776" xr:uid="{00000000-0004-0000-0200-000010030000}"/>
    <hyperlink ref="E1361" r:id="rId777" xr:uid="{00000000-0004-0000-0200-000011030000}"/>
    <hyperlink ref="E1226" r:id="rId778" xr:uid="{00000000-0004-0000-0200-000012030000}"/>
    <hyperlink ref="E438" r:id="rId779" xr:uid="{00000000-0004-0000-0200-000013030000}"/>
    <hyperlink ref="E1010" r:id="rId780" xr:uid="{00000000-0004-0000-0200-000014030000}"/>
    <hyperlink ref="E3213" r:id="rId781" xr:uid="{00000000-0004-0000-0200-000015030000}"/>
    <hyperlink ref="E2172" r:id="rId782" xr:uid="{00000000-0004-0000-0200-000016030000}"/>
    <hyperlink ref="E1236" r:id="rId783" xr:uid="{00000000-0004-0000-0200-000017030000}"/>
    <hyperlink ref="E2796" r:id="rId784" xr:uid="{00000000-0004-0000-0200-000018030000}"/>
    <hyperlink ref="E873" r:id="rId785" xr:uid="{00000000-0004-0000-0200-000019030000}"/>
    <hyperlink ref="E2444" r:id="rId786" xr:uid="{00000000-0004-0000-0200-00001A030000}"/>
    <hyperlink ref="E2421" r:id="rId787" xr:uid="{00000000-0004-0000-0200-00001B030000}"/>
    <hyperlink ref="E1054" r:id="rId788" xr:uid="{00000000-0004-0000-0200-00001C030000}"/>
    <hyperlink ref="E1365" r:id="rId789" xr:uid="{00000000-0004-0000-0200-00001D030000}"/>
    <hyperlink ref="E2887" r:id="rId790" xr:uid="{00000000-0004-0000-0200-00001E030000}"/>
    <hyperlink ref="E855" r:id="rId791" xr:uid="{00000000-0004-0000-0200-00001F030000}"/>
    <hyperlink ref="E665" r:id="rId792" xr:uid="{00000000-0004-0000-0200-000020030000}"/>
    <hyperlink ref="E1481" r:id="rId793" xr:uid="{00000000-0004-0000-0200-000021030000}"/>
    <hyperlink ref="E1113" r:id="rId794" xr:uid="{00000000-0004-0000-0200-000023030000}"/>
    <hyperlink ref="E142" r:id="rId795" xr:uid="{00000000-0004-0000-0200-000024030000}"/>
    <hyperlink ref="E1645" r:id="rId796" xr:uid="{00000000-0004-0000-0200-000025030000}"/>
    <hyperlink ref="E1288" r:id="rId797" xr:uid="{00000000-0004-0000-0200-000026030000}"/>
    <hyperlink ref="E2818" r:id="rId798" xr:uid="{00000000-0004-0000-0200-000027030000}"/>
    <hyperlink ref="E158" r:id="rId799" xr:uid="{00000000-0004-0000-0200-000028030000}"/>
    <hyperlink ref="E2508" r:id="rId800" xr:uid="{00000000-0004-0000-0200-000029030000}"/>
    <hyperlink ref="E2464" r:id="rId801" xr:uid="{00000000-0004-0000-0200-00002A030000}"/>
    <hyperlink ref="E152" r:id="rId802" xr:uid="{00000000-0004-0000-0200-00002B030000}"/>
    <hyperlink ref="E2019" r:id="rId803" xr:uid="{00000000-0004-0000-0200-00002C030000}"/>
    <hyperlink ref="E1952" r:id="rId804" xr:uid="{00000000-0004-0000-0200-00002D030000}"/>
    <hyperlink ref="E2441" r:id="rId805" xr:uid="{00000000-0004-0000-0200-00002E030000}"/>
    <hyperlink ref="E1568" r:id="rId806" xr:uid="{00000000-0004-0000-0200-00002F030000}"/>
    <hyperlink ref="E184" r:id="rId807" xr:uid="{00000000-0004-0000-0200-000030030000}"/>
    <hyperlink ref="E1328" r:id="rId808" xr:uid="{00000000-0004-0000-0200-000031030000}"/>
    <hyperlink ref="E709" r:id="rId809" xr:uid="{00000000-0004-0000-0200-000032030000}"/>
    <hyperlink ref="E1676" r:id="rId810" xr:uid="{00000000-0004-0000-0200-000033030000}"/>
    <hyperlink ref="E1980" r:id="rId811" xr:uid="{00000000-0004-0000-0200-000034030000}"/>
    <hyperlink ref="E2526" r:id="rId812" xr:uid="{00000000-0004-0000-0200-000035030000}"/>
    <hyperlink ref="E1216" r:id="rId813" xr:uid="{00000000-0004-0000-0200-000036030000}"/>
    <hyperlink ref="E2339" r:id="rId814" xr:uid="{00000000-0004-0000-0200-000037030000}"/>
    <hyperlink ref="E2822" r:id="rId815" xr:uid="{00000000-0004-0000-0200-000038030000}"/>
    <hyperlink ref="E2448" r:id="rId816" xr:uid="{00000000-0004-0000-0200-000039030000}"/>
    <hyperlink ref="E1488" r:id="rId817" xr:uid="{00000000-0004-0000-0200-00003A030000}"/>
    <hyperlink ref="E2779" r:id="rId818" xr:uid="{00000000-0004-0000-0200-00003B030000}"/>
    <hyperlink ref="E2409" r:id="rId819" xr:uid="{00000000-0004-0000-0200-00003C030000}"/>
    <hyperlink ref="E960" r:id="rId820" xr:uid="{00000000-0004-0000-0200-00003D030000}"/>
    <hyperlink ref="E205" r:id="rId821" xr:uid="{00000000-0004-0000-0200-00003E030000}"/>
    <hyperlink ref="E1489" r:id="rId822" xr:uid="{00000000-0004-0000-0200-00003F030000}"/>
    <hyperlink ref="E1274" r:id="rId823" xr:uid="{00000000-0004-0000-0200-000040030000}"/>
    <hyperlink ref="E140" r:id="rId824" xr:uid="{00000000-0004-0000-0200-000041030000}"/>
    <hyperlink ref="E2525" r:id="rId825" xr:uid="{00000000-0004-0000-0200-000042030000}"/>
    <hyperlink ref="E773" r:id="rId826" xr:uid="{00000000-0004-0000-0200-000043030000}"/>
    <hyperlink ref="E836" r:id="rId827" xr:uid="{00000000-0004-0000-0200-000044030000}"/>
    <hyperlink ref="E1224" r:id="rId828" xr:uid="{00000000-0004-0000-0200-000045030000}"/>
    <hyperlink ref="E664" r:id="rId829" xr:uid="{00000000-0004-0000-0200-000046030000}"/>
    <hyperlink ref="E867" r:id="rId830" xr:uid="{00000000-0004-0000-0200-000047030000}"/>
    <hyperlink ref="E2173" r:id="rId831" xr:uid="{00000000-0004-0000-0200-000048030000}"/>
    <hyperlink ref="E2345" r:id="rId832" xr:uid="{00000000-0004-0000-0200-000049030000}"/>
    <hyperlink ref="E2860" r:id="rId833" xr:uid="{00000000-0004-0000-0200-00004A030000}"/>
    <hyperlink ref="E1287" r:id="rId834" xr:uid="{00000000-0004-0000-0200-00004B030000}"/>
    <hyperlink ref="E2264" r:id="rId835" xr:uid="{00000000-0004-0000-0200-00004C030000}"/>
    <hyperlink ref="E3041" r:id="rId836" xr:uid="{00000000-0004-0000-0200-00004D030000}"/>
    <hyperlink ref="E2243" r:id="rId837" xr:uid="{00000000-0004-0000-0200-00004E030000}"/>
    <hyperlink ref="E2638" r:id="rId838" xr:uid="{00000000-0004-0000-0200-00004F030000}"/>
    <hyperlink ref="E1326" r:id="rId839" xr:uid="{00000000-0004-0000-0200-000050030000}"/>
    <hyperlink ref="E3246" r:id="rId840" xr:uid="{00000000-0004-0000-0200-000051030000}"/>
    <hyperlink ref="E2573" r:id="rId841" xr:uid="{00000000-0004-0000-0200-000052030000}"/>
    <hyperlink ref="E1229" r:id="rId842" xr:uid="{00000000-0004-0000-0200-000053030000}"/>
    <hyperlink ref="E1384" r:id="rId843" xr:uid="{00000000-0004-0000-0200-000054030000}"/>
    <hyperlink ref="E2966" r:id="rId844" xr:uid="{00000000-0004-0000-0200-000055030000}"/>
    <hyperlink ref="E3173" r:id="rId845" xr:uid="{00000000-0004-0000-0200-000056030000}"/>
    <hyperlink ref="E911" r:id="rId846" xr:uid="{00000000-0004-0000-0200-000057030000}"/>
    <hyperlink ref="E185" r:id="rId847" xr:uid="{00000000-0004-0000-0200-000058030000}"/>
    <hyperlink ref="E2869" r:id="rId848" xr:uid="{00000000-0004-0000-0200-000059030000}"/>
    <hyperlink ref="E599" r:id="rId849" xr:uid="{00000000-0004-0000-0200-00005A030000}"/>
    <hyperlink ref="E1513" r:id="rId850" xr:uid="{00000000-0004-0000-0200-00005B030000}"/>
    <hyperlink ref="E2661" r:id="rId851" xr:uid="{00000000-0004-0000-0200-00005C030000}"/>
    <hyperlink ref="E2224" r:id="rId852" xr:uid="{00000000-0004-0000-0200-00005D030000}"/>
    <hyperlink ref="E2929" r:id="rId853" xr:uid="{00000000-0004-0000-0200-00005E030000}"/>
    <hyperlink ref="E2199" r:id="rId854" xr:uid="{00000000-0004-0000-0200-00005F030000}"/>
    <hyperlink ref="E3111" r:id="rId855" xr:uid="{00000000-0004-0000-0200-000060030000}"/>
    <hyperlink ref="E1805" r:id="rId856" xr:uid="{00000000-0004-0000-0200-000061030000}"/>
    <hyperlink ref="E1970" r:id="rId857" xr:uid="{00000000-0004-0000-0200-000062030000}"/>
    <hyperlink ref="E786" r:id="rId858" xr:uid="{00000000-0004-0000-0200-000063030000}"/>
    <hyperlink ref="E3150" r:id="rId859" xr:uid="{00000000-0004-0000-0200-000064030000}"/>
    <hyperlink ref="E1838" r:id="rId860" xr:uid="{00000000-0004-0000-0200-000065030000}"/>
    <hyperlink ref="E412" r:id="rId861" xr:uid="{00000000-0004-0000-0200-000066030000}"/>
    <hyperlink ref="E2546" r:id="rId862" xr:uid="{00000000-0004-0000-0200-000067030000}"/>
    <hyperlink ref="E1698" r:id="rId863" xr:uid="{00000000-0004-0000-0200-000068030000}"/>
    <hyperlink ref="E1754" r:id="rId864" xr:uid="{00000000-0004-0000-0200-000069030000}"/>
    <hyperlink ref="E1712" r:id="rId865" xr:uid="{00000000-0004-0000-0200-00006A030000}"/>
    <hyperlink ref="E1784" r:id="rId866" xr:uid="{00000000-0004-0000-0200-00006B030000}"/>
    <hyperlink ref="E1684" r:id="rId867" xr:uid="{00000000-0004-0000-0200-00006C030000}"/>
    <hyperlink ref="E288" r:id="rId868" xr:uid="{00000000-0004-0000-0200-00006D030000}"/>
    <hyperlink ref="E2631" r:id="rId869" xr:uid="{00000000-0004-0000-0200-00006E030000}"/>
    <hyperlink ref="E2644" r:id="rId870" xr:uid="{00000000-0004-0000-0200-00006F030000}"/>
    <hyperlink ref="E3055" r:id="rId871" xr:uid="{00000000-0004-0000-0200-000070030000}"/>
    <hyperlink ref="E100" r:id="rId872" xr:uid="{00000000-0004-0000-0200-000071030000}"/>
    <hyperlink ref="E1730" r:id="rId873" xr:uid="{00000000-0004-0000-0200-000072030000}"/>
    <hyperlink ref="E2381" r:id="rId874" xr:uid="{00000000-0004-0000-0200-000073030000}"/>
    <hyperlink ref="E1129" r:id="rId875" xr:uid="{00000000-0004-0000-0200-000074030000}"/>
    <hyperlink ref="E20" r:id="rId876" xr:uid="{00000000-0004-0000-0200-000075030000}"/>
    <hyperlink ref="E23" r:id="rId877" xr:uid="{00000000-0004-0000-0200-000076030000}"/>
    <hyperlink ref="E692" r:id="rId878" xr:uid="{00000000-0004-0000-0200-000077030000}"/>
    <hyperlink ref="E2388" r:id="rId879" xr:uid="{00000000-0004-0000-0200-000078030000}"/>
    <hyperlink ref="E2386" r:id="rId880" xr:uid="{00000000-0004-0000-0200-000079030000}"/>
    <hyperlink ref="E2780" r:id="rId881" xr:uid="{00000000-0004-0000-0200-00007A030000}"/>
    <hyperlink ref="E2849" r:id="rId882" xr:uid="{00000000-0004-0000-0200-00007B030000}"/>
    <hyperlink ref="E2845" r:id="rId883" xr:uid="{00000000-0004-0000-0200-00007C030000}"/>
    <hyperlink ref="E1738" r:id="rId884" xr:uid="{00000000-0004-0000-0200-00007D030000}"/>
    <hyperlink ref="E1737" r:id="rId885" xr:uid="{00000000-0004-0000-0200-00007E030000}"/>
    <hyperlink ref="E1739" r:id="rId886" xr:uid="{00000000-0004-0000-0200-00007F030000}"/>
    <hyperlink ref="E954" r:id="rId887" xr:uid="{00000000-0004-0000-0200-000080030000}"/>
    <hyperlink ref="E353" r:id="rId888" xr:uid="{00000000-0004-0000-0200-000081030000}"/>
    <hyperlink ref="E230" r:id="rId889" xr:uid="{00000000-0004-0000-0200-000082030000}"/>
    <hyperlink ref="E3033" r:id="rId890" xr:uid="{00000000-0004-0000-0200-000083030000}"/>
    <hyperlink ref="E1818" r:id="rId891" xr:uid="{00000000-0004-0000-0200-000084030000}"/>
    <hyperlink ref="E1612" r:id="rId892" xr:uid="{00000000-0004-0000-0200-000085030000}"/>
    <hyperlink ref="E1443" r:id="rId893" xr:uid="{00000000-0004-0000-0200-000086030000}"/>
    <hyperlink ref="E1056" r:id="rId894" xr:uid="{00000000-0004-0000-0200-000087030000}"/>
    <hyperlink ref="E3067" r:id="rId895" xr:uid="{00000000-0004-0000-0200-000088030000}"/>
    <hyperlink ref="E3052" r:id="rId896" xr:uid="{00000000-0004-0000-0200-000089030000}"/>
    <hyperlink ref="E1811" r:id="rId897" xr:uid="{00000000-0004-0000-0200-00008A030000}"/>
    <hyperlink ref="E498" r:id="rId898" xr:uid="{00000000-0004-0000-0200-00008B030000}"/>
    <hyperlink ref="E739" r:id="rId899" xr:uid="{00000000-0004-0000-0200-00008C030000}"/>
    <hyperlink ref="E2800" r:id="rId900" xr:uid="{00000000-0004-0000-0200-00008D030000}"/>
    <hyperlink ref="E1339" r:id="rId901" xr:uid="{00000000-0004-0000-0200-00008E030000}"/>
    <hyperlink ref="E2950" r:id="rId902" xr:uid="{00000000-0004-0000-0200-00008F030000}"/>
    <hyperlink ref="E2653" r:id="rId903" xr:uid="{00000000-0004-0000-0200-000090030000}"/>
    <hyperlink ref="E328" r:id="rId904" xr:uid="{00000000-0004-0000-0200-000091030000}"/>
    <hyperlink ref="E2376" r:id="rId905" xr:uid="{00000000-0004-0000-0200-000092030000}"/>
    <hyperlink ref="E466" r:id="rId906" xr:uid="{00000000-0004-0000-0200-000093030000}"/>
    <hyperlink ref="E2649" r:id="rId907" xr:uid="{00000000-0004-0000-0200-000094030000}"/>
    <hyperlink ref="E1972" r:id="rId908" xr:uid="{00000000-0004-0000-0200-000095030000}"/>
    <hyperlink ref="E1795" r:id="rId909" xr:uid="{00000000-0004-0000-0200-000096030000}"/>
    <hyperlink ref="E423" r:id="rId910" xr:uid="{00000000-0004-0000-0200-000097030000}"/>
    <hyperlink ref="E3039" r:id="rId911" xr:uid="{00000000-0004-0000-0200-000098030000}"/>
    <hyperlink ref="E37" r:id="rId912" xr:uid="{00000000-0004-0000-0200-000099030000}"/>
    <hyperlink ref="E1868" r:id="rId913" xr:uid="{00000000-0004-0000-0200-00009A030000}"/>
    <hyperlink ref="E1756" r:id="rId914" xr:uid="{00000000-0004-0000-0200-00009B030000}"/>
    <hyperlink ref="E2820" r:id="rId915" xr:uid="{00000000-0004-0000-0200-00009C030000}"/>
    <hyperlink ref="E2541" r:id="rId916" xr:uid="{00000000-0004-0000-0200-00009D030000}"/>
    <hyperlink ref="E2792" r:id="rId917" xr:uid="{00000000-0004-0000-0200-00009E030000}"/>
    <hyperlink ref="E1302" r:id="rId918" xr:uid="{00000000-0004-0000-0200-00009F030000}"/>
    <hyperlink ref="E982" r:id="rId919" xr:uid="{00000000-0004-0000-0200-0000A0030000}"/>
    <hyperlink ref="E2392" r:id="rId920" xr:uid="{00000000-0004-0000-0200-0000A1030000}"/>
    <hyperlink ref="E16" r:id="rId921" xr:uid="{00000000-0004-0000-0200-0000A2030000}"/>
    <hyperlink ref="E2560" r:id="rId922" xr:uid="{00000000-0004-0000-0200-0000A3030000}"/>
    <hyperlink ref="E2227" r:id="rId923" xr:uid="{00000000-0004-0000-0200-0000A4030000}"/>
    <hyperlink ref="E600" r:id="rId924" xr:uid="{00000000-0004-0000-0200-0000A5030000}"/>
    <hyperlink ref="E424" r:id="rId925" xr:uid="{00000000-0004-0000-0200-0000A6030000}"/>
    <hyperlink ref="E2416" r:id="rId926" xr:uid="{00000000-0004-0000-0200-0000A7030000}"/>
    <hyperlink ref="E1674" r:id="rId927" xr:uid="{00000000-0004-0000-0200-0000A8030000}"/>
    <hyperlink ref="E2610" r:id="rId928" xr:uid="{00000000-0004-0000-0200-0000A9030000}"/>
    <hyperlink ref="E981" r:id="rId929" xr:uid="{00000000-0004-0000-0200-0000AA030000}"/>
    <hyperlink ref="E1117" r:id="rId930" xr:uid="{00000000-0004-0000-0200-0000AB030000}"/>
    <hyperlink ref="E191" r:id="rId931" xr:uid="{00000000-0004-0000-0200-0000AC030000}"/>
    <hyperlink ref="E1413" r:id="rId932" xr:uid="{00000000-0004-0000-0200-0000AD030000}"/>
    <hyperlink ref="E1789" r:id="rId933" xr:uid="{00000000-0004-0000-0200-0000AE030000}"/>
    <hyperlink ref="E1713" r:id="rId934" xr:uid="{00000000-0004-0000-0200-0000AF030000}"/>
    <hyperlink ref="E1618" r:id="rId935" xr:uid="{00000000-0004-0000-0200-0000B0030000}"/>
    <hyperlink ref="E1839" r:id="rId936" xr:uid="{00000000-0004-0000-0200-0000B1030000}"/>
    <hyperlink ref="E3162" r:id="rId937" xr:uid="{00000000-0004-0000-0200-0000B2030000}"/>
    <hyperlink ref="E601" r:id="rId938" xr:uid="{00000000-0004-0000-0200-0000B3030000}"/>
    <hyperlink ref="E7" r:id="rId939" xr:uid="{00000000-0004-0000-0200-0000B4030000}"/>
    <hyperlink ref="E27" r:id="rId940" xr:uid="{00000000-0004-0000-0200-0000B5030000}"/>
    <hyperlink ref="E22" r:id="rId941" xr:uid="{00000000-0004-0000-0200-0000B6030000}"/>
    <hyperlink ref="E49" r:id="rId942" xr:uid="{00000000-0004-0000-0200-0000B7030000}"/>
    <hyperlink ref="E62" r:id="rId943" xr:uid="{00000000-0004-0000-0200-0000B8030000}"/>
    <hyperlink ref="E50" r:id="rId944" xr:uid="{00000000-0004-0000-0200-0000B9030000}"/>
    <hyperlink ref="E2770" r:id="rId945" xr:uid="{00000000-0004-0000-0200-0000BA030000}"/>
    <hyperlink ref="E1753" r:id="rId946" xr:uid="{00000000-0004-0000-0200-0000BB030000}"/>
    <hyperlink ref="E724" r:id="rId947" xr:uid="{00000000-0004-0000-0200-0000BC030000}"/>
    <hyperlink ref="E1140" r:id="rId948" xr:uid="{00000000-0004-0000-0200-0000BD030000}"/>
    <hyperlink ref="E979" r:id="rId949" xr:uid="{00000000-0004-0000-0200-0000BE030000}"/>
    <hyperlink ref="E980" r:id="rId950" xr:uid="{00000000-0004-0000-0200-0000BF030000}"/>
    <hyperlink ref="E1844" r:id="rId951" xr:uid="{00000000-0004-0000-0200-0000C0030000}"/>
    <hyperlink ref="E574" r:id="rId952" xr:uid="{00000000-0004-0000-0200-0000C1030000}"/>
    <hyperlink ref="E19" r:id="rId953" xr:uid="{00000000-0004-0000-0200-0000C2030000}"/>
    <hyperlink ref="E3059" r:id="rId954" xr:uid="{00000000-0004-0000-0200-0000C3030000}"/>
    <hyperlink ref="E1214" r:id="rId955" xr:uid="{00000000-0004-0000-0200-0000C4030000}"/>
    <hyperlink ref="E21" r:id="rId956" xr:uid="{00000000-0004-0000-0200-0000C5030000}"/>
    <hyperlink ref="E2891" r:id="rId957" xr:uid="{00000000-0004-0000-0200-0000C6030000}"/>
    <hyperlink ref="E1478" r:id="rId958" xr:uid="{00000000-0004-0000-0200-0000C7030000}"/>
    <hyperlink ref="E241" r:id="rId959" xr:uid="{00000000-0004-0000-0200-0000C8030000}"/>
    <hyperlink ref="E2838" r:id="rId960" xr:uid="{00000000-0004-0000-0200-0000C9030000}"/>
    <hyperlink ref="E1546" r:id="rId961" xr:uid="{00000000-0004-0000-0200-0000CA030000}"/>
    <hyperlink ref="E61" r:id="rId962" xr:uid="{00000000-0004-0000-0200-0000CB030000}"/>
    <hyperlink ref="E3071" r:id="rId963" xr:uid="{00000000-0004-0000-0200-0000CC030000}"/>
    <hyperlink ref="E366" r:id="rId964" xr:uid="{00000000-0004-0000-0200-0000CD030000}"/>
    <hyperlink ref="E3072" r:id="rId965" xr:uid="{00000000-0004-0000-0200-0000CE030000}"/>
    <hyperlink ref="E1764" r:id="rId966" xr:uid="{00000000-0004-0000-0200-0000CF030000}"/>
    <hyperlink ref="E240" r:id="rId967" xr:uid="{00000000-0004-0000-0200-0000D0030000}"/>
    <hyperlink ref="E2786" r:id="rId968" xr:uid="{00000000-0004-0000-0200-0000D1030000}"/>
    <hyperlink ref="E592" r:id="rId969" xr:uid="{00000000-0004-0000-0200-0000D2030000}"/>
    <hyperlink ref="E309" r:id="rId970" xr:uid="{00000000-0004-0000-0200-0000D3030000}"/>
    <hyperlink ref="E722" r:id="rId971" xr:uid="{00000000-0004-0000-0200-0000D4030000}"/>
    <hyperlink ref="E221" r:id="rId972" xr:uid="{00000000-0004-0000-0200-0000D5030000}"/>
    <hyperlink ref="E352" r:id="rId973" xr:uid="{00000000-0004-0000-0200-0000D6030000}"/>
    <hyperlink ref="E2593" r:id="rId974" xr:uid="{00000000-0004-0000-0200-0000D7030000}"/>
    <hyperlink ref="E1760" r:id="rId975" xr:uid="{00000000-0004-0000-0200-0000D8030000}"/>
    <hyperlink ref="E2885" r:id="rId976" xr:uid="{00000000-0004-0000-0200-0000D9030000}"/>
    <hyperlink ref="E2561" r:id="rId977" xr:uid="{00000000-0004-0000-0200-0000DA030000}"/>
    <hyperlink ref="E1948" r:id="rId978" xr:uid="{00000000-0004-0000-0200-0000DB030000}"/>
    <hyperlink ref="E63" r:id="rId979" xr:uid="{00000000-0004-0000-0200-0000DC030000}"/>
    <hyperlink ref="E231" r:id="rId980" xr:uid="{00000000-0004-0000-0200-0000DD030000}"/>
    <hyperlink ref="E1329" r:id="rId981" xr:uid="{00000000-0004-0000-0200-0000DE030000}"/>
    <hyperlink ref="E3119" r:id="rId982" xr:uid="{00000000-0004-0000-0200-0000DF030000}"/>
    <hyperlink ref="E3130" r:id="rId983" xr:uid="{00000000-0004-0000-0200-0000E0030000}"/>
    <hyperlink ref="E3127" r:id="rId984" xr:uid="{00000000-0004-0000-0200-0000E1030000}"/>
    <hyperlink ref="E2711" r:id="rId985" xr:uid="{00000000-0004-0000-0200-0000E2030000}"/>
    <hyperlink ref="E2706" r:id="rId986" xr:uid="{00000000-0004-0000-0200-0000E3030000}"/>
    <hyperlink ref="E1473" r:id="rId987" xr:uid="{00000000-0004-0000-0200-0000E4030000}"/>
    <hyperlink ref="E1371" r:id="rId988" xr:uid="{00000000-0004-0000-0200-0000E5030000}"/>
    <hyperlink ref="E2109" r:id="rId989" xr:uid="{00000000-0004-0000-0200-0000E6030000}"/>
    <hyperlink ref="E2793" r:id="rId990" xr:uid="{00000000-0004-0000-0200-0000E7030000}"/>
    <hyperlink ref="E2103" r:id="rId991" xr:uid="{00000000-0004-0000-0200-0000E8030000}"/>
    <hyperlink ref="E2582" r:id="rId992" xr:uid="{00000000-0004-0000-0200-0000E9030000}"/>
    <hyperlink ref="E2909" r:id="rId993" xr:uid="{00000000-0004-0000-0200-0000EA030000}"/>
    <hyperlink ref="E2987" r:id="rId994" xr:uid="{00000000-0004-0000-0200-0000EB030000}"/>
    <hyperlink ref="E520" r:id="rId995" xr:uid="{00000000-0004-0000-0200-0000EC030000}"/>
    <hyperlink ref="E327" r:id="rId996" xr:uid="{00000000-0004-0000-0200-0000ED030000}"/>
    <hyperlink ref="E264" r:id="rId997" xr:uid="{00000000-0004-0000-0200-0000EE030000}"/>
    <hyperlink ref="E159" r:id="rId998" xr:uid="{00000000-0004-0000-0200-0000EF030000}"/>
    <hyperlink ref="E606" r:id="rId999" xr:uid="{00000000-0004-0000-0200-0000F0030000}"/>
    <hyperlink ref="E1475" r:id="rId1000" xr:uid="{00000000-0004-0000-0200-0000F1030000}"/>
    <hyperlink ref="E1477" r:id="rId1001" xr:uid="{00000000-0004-0000-0200-0000F2030000}"/>
    <hyperlink ref="E36" r:id="rId1002" xr:uid="{00000000-0004-0000-0200-0000F3030000}"/>
    <hyperlink ref="E1962" r:id="rId1003" xr:uid="{00000000-0004-0000-0200-0000F4030000}"/>
    <hyperlink ref="E355" r:id="rId1004" xr:uid="{00000000-0004-0000-0200-0000F5030000}"/>
    <hyperlink ref="E3066" r:id="rId1005" xr:uid="{00000000-0004-0000-0200-0000F6030000}"/>
    <hyperlink ref="E317" r:id="rId1006" xr:uid="{00000000-0004-0000-0200-0000F7030000}"/>
    <hyperlink ref="E91" r:id="rId1007" xr:uid="{00000000-0004-0000-0200-0000F8030000}"/>
    <hyperlink ref="E1340" r:id="rId1008" xr:uid="{00000000-0004-0000-0200-0000F9030000}"/>
    <hyperlink ref="E268" r:id="rId1009" xr:uid="{00000000-0004-0000-0200-0000FA030000}"/>
    <hyperlink ref="E3118" r:id="rId1010" xr:uid="{00000000-0004-0000-0200-0000FB030000}"/>
    <hyperlink ref="E270" r:id="rId1011" xr:uid="{00000000-0004-0000-0200-0000FC030000}"/>
    <hyperlink ref="E2006" r:id="rId1012" xr:uid="{00000000-0004-0000-0200-0000FD030000}"/>
    <hyperlink ref="E2065" r:id="rId1013" xr:uid="{00000000-0004-0000-0200-0000FE030000}"/>
    <hyperlink ref="E1235" r:id="rId1014" xr:uid="{00000000-0004-0000-0200-0000FF030000}"/>
    <hyperlink ref="E3133" r:id="rId1015" xr:uid="{00000000-0004-0000-0200-000000040000}"/>
    <hyperlink ref="E2739" r:id="rId1016" xr:uid="{00000000-0004-0000-0200-000001040000}"/>
    <hyperlink ref="E752" r:id="rId1017" xr:uid="{00000000-0004-0000-0200-000002040000}"/>
    <hyperlink ref="E3058" r:id="rId1018" xr:uid="{00000000-0004-0000-0200-000003040000}"/>
    <hyperlink ref="E1693" r:id="rId1019" xr:uid="{00000000-0004-0000-0200-000004040000}"/>
    <hyperlink ref="E1866" r:id="rId1020" xr:uid="{00000000-0004-0000-0200-000005040000}"/>
    <hyperlink ref="E1852" r:id="rId1021" xr:uid="{00000000-0004-0000-0200-000006040000}"/>
    <hyperlink ref="E1817" r:id="rId1022" xr:uid="{00000000-0004-0000-0200-000007040000}"/>
    <hyperlink ref="E978" r:id="rId1023" xr:uid="{00000000-0004-0000-0200-000008040000}"/>
    <hyperlink ref="E358" r:id="rId1024" xr:uid="{00000000-0004-0000-0200-000009040000}"/>
    <hyperlink ref="E3128" r:id="rId1025" xr:uid="{00000000-0004-0000-0200-00000A040000}"/>
    <hyperlink ref="E919" r:id="rId1026" xr:uid="{00000000-0004-0000-0200-00000B040000}"/>
    <hyperlink ref="E1573" r:id="rId1027" xr:uid="{00000000-0004-0000-0200-00000C040000}"/>
    <hyperlink ref="E2155" r:id="rId1028" xr:uid="{00000000-0004-0000-0200-00000D040000}"/>
    <hyperlink ref="E640" r:id="rId1029" xr:uid="{00000000-0004-0000-0200-00000E040000}"/>
    <hyperlink ref="E662" r:id="rId1030" xr:uid="{00000000-0004-0000-0200-00000F040000}"/>
    <hyperlink ref="E1476" r:id="rId1031" xr:uid="{00000000-0004-0000-0200-000010040000}"/>
    <hyperlink ref="E2741" r:id="rId1032" xr:uid="{00000000-0004-0000-0200-000011040000}"/>
    <hyperlink ref="E1342" r:id="rId1033" xr:uid="{00000000-0004-0000-0200-000012040000}"/>
    <hyperlink ref="E1797" r:id="rId1034" xr:uid="{00000000-0004-0000-0200-000013040000}"/>
    <hyperlink ref="E3089" r:id="rId1035" xr:uid="{00000000-0004-0000-0200-000014040000}"/>
    <hyperlink ref="E1567" r:id="rId1036" xr:uid="{00000000-0004-0000-0200-000015040000}"/>
    <hyperlink ref="E2153" r:id="rId1037" xr:uid="{00000000-0004-0000-0200-000016040000}"/>
    <hyperlink ref="E1610" r:id="rId1038" xr:uid="{00000000-0004-0000-0200-000017040000}"/>
    <hyperlink ref="E617" r:id="rId1039" xr:uid="{00000000-0004-0000-0200-000018040000}"/>
    <hyperlink ref="E2782" r:id="rId1040" xr:uid="{00000000-0004-0000-0200-000019040000}"/>
    <hyperlink ref="E642" r:id="rId1041" xr:uid="{00000000-0004-0000-0200-00001A040000}"/>
    <hyperlink ref="E3135" r:id="rId1042" xr:uid="{00000000-0004-0000-0200-00001B040000}"/>
    <hyperlink ref="E1341" r:id="rId1043" xr:uid="{00000000-0004-0000-0200-00001C040000}"/>
    <hyperlink ref="E2104" r:id="rId1044" xr:uid="{00000000-0004-0000-0200-00001D040000}"/>
    <hyperlink ref="E1316" r:id="rId1045" xr:uid="{00000000-0004-0000-0200-00001E040000}"/>
    <hyperlink ref="E618" r:id="rId1046" xr:uid="{00000000-0004-0000-0200-00001F040000}"/>
    <hyperlink ref="E2143" r:id="rId1047" xr:uid="{00000000-0004-0000-0200-000020040000}"/>
    <hyperlink ref="E2116" r:id="rId1048" xr:uid="{00000000-0004-0000-0200-000021040000}"/>
    <hyperlink ref="E3134" r:id="rId1049" xr:uid="{00000000-0004-0000-0200-000022040000}"/>
    <hyperlink ref="E583" r:id="rId1050" xr:uid="{00000000-0004-0000-0200-000023040000}"/>
    <hyperlink ref="E776" r:id="rId1051" xr:uid="{00000000-0004-0000-0200-000024040000}"/>
    <hyperlink ref="E3136" r:id="rId1052" xr:uid="{00000000-0004-0000-0200-000025040000}"/>
    <hyperlink ref="E775" r:id="rId1053" xr:uid="{00000000-0004-0000-0200-000026040000}"/>
    <hyperlink ref="E1315" r:id="rId1054" xr:uid="{00000000-0004-0000-0200-000027040000}"/>
    <hyperlink ref="E2167" r:id="rId1055" xr:uid="{00000000-0004-0000-0200-000028040000}"/>
    <hyperlink ref="E3011" r:id="rId1056" xr:uid="{00000000-0004-0000-0200-000029040000}"/>
    <hyperlink ref="E1708" r:id="rId1057" xr:uid="{00000000-0004-0000-0200-00002A040000}"/>
    <hyperlink ref="E1331" r:id="rId1058" xr:uid="{00000000-0004-0000-0200-00002B040000}"/>
    <hyperlink ref="E967" r:id="rId1059" xr:uid="{00000000-0004-0000-0200-00002C040000}"/>
    <hyperlink ref="E2302" r:id="rId1060" xr:uid="{00000000-0004-0000-0200-00002D040000}"/>
    <hyperlink ref="E2864" r:id="rId1061" xr:uid="{00000000-0004-0000-0200-00002E040000}"/>
    <hyperlink ref="E1350" r:id="rId1062" xr:uid="{00000000-0004-0000-0200-00002F040000}"/>
    <hyperlink ref="E1800" r:id="rId1063" xr:uid="{00000000-0004-0000-0200-000030040000}"/>
    <hyperlink ref="E3166" r:id="rId1064" xr:uid="{00000000-0004-0000-0200-000031040000}"/>
    <hyperlink ref="E2395" r:id="rId1065" xr:uid="{00000000-0004-0000-0200-000032040000}"/>
    <hyperlink ref="E1421" r:id="rId1066" xr:uid="{00000000-0004-0000-0200-000033040000}"/>
    <hyperlink ref="E2579" r:id="rId1067" xr:uid="{00000000-0004-0000-0200-000034040000}"/>
    <hyperlink ref="E2597" r:id="rId1068" xr:uid="{00000000-0004-0000-0200-000035040000}"/>
    <hyperlink ref="E647" r:id="rId1069" xr:uid="{00000000-0004-0000-0200-000036040000}"/>
    <hyperlink ref="E769" r:id="rId1070" xr:uid="{00000000-0004-0000-0200-000037040000}"/>
    <hyperlink ref="E959" r:id="rId1071" xr:uid="{00000000-0004-0000-0200-000038040000}"/>
    <hyperlink ref="E2795" r:id="rId1072" xr:uid="{00000000-0004-0000-0200-000039040000}"/>
    <hyperlink ref="E2745" r:id="rId1073" xr:uid="{00000000-0004-0000-0200-00003A040000}"/>
    <hyperlink ref="E2550" r:id="rId1074" xr:uid="{00000000-0004-0000-0200-00003B040000}"/>
    <hyperlink ref="E777" r:id="rId1075" xr:uid="{00000000-0004-0000-0200-00003C040000}"/>
    <hyperlink ref="E646" r:id="rId1076" xr:uid="{00000000-0004-0000-0200-00003D040000}"/>
    <hyperlink ref="E1734" r:id="rId1077" xr:uid="{00000000-0004-0000-0200-00003E040000}"/>
    <hyperlink ref="E2897" r:id="rId1078" xr:uid="{00000000-0004-0000-0200-00003F040000}"/>
    <hyperlink ref="E718" r:id="rId1079" xr:uid="{00000000-0004-0000-0200-000040040000}"/>
    <hyperlink ref="E2750" r:id="rId1080" xr:uid="{00000000-0004-0000-0200-000041040000}"/>
    <hyperlink ref="E2674" r:id="rId1081" xr:uid="{00000000-0004-0000-0200-000042040000}"/>
    <hyperlink ref="E1442" r:id="rId1082" xr:uid="{00000000-0004-0000-0200-000043040000}"/>
    <hyperlink ref="E1445" r:id="rId1083" xr:uid="{00000000-0004-0000-0200-000044040000}"/>
    <hyperlink ref="E650" r:id="rId1084" xr:uid="{00000000-0004-0000-0200-000045040000}"/>
    <hyperlink ref="E1044" r:id="rId1085" xr:uid="{00000000-0004-0000-0200-000046040000}"/>
    <hyperlink ref="E303" r:id="rId1086" xr:uid="{00000000-0004-0000-0200-000047040000}"/>
    <hyperlink ref="E2821" r:id="rId1087" xr:uid="{00000000-0004-0000-0200-000048040000}"/>
    <hyperlink ref="E1301" r:id="rId1088" xr:uid="{00000000-0004-0000-0200-000049040000}"/>
    <hyperlink ref="E246" r:id="rId1089" xr:uid="{00000000-0004-0000-0200-00004A040000}"/>
    <hyperlink ref="E239" r:id="rId1090" xr:uid="{00000000-0004-0000-0200-00004B040000}"/>
    <hyperlink ref="E3122" r:id="rId1091" xr:uid="{00000000-0004-0000-0200-00004C040000}"/>
    <hyperlink ref="E3217" r:id="rId1092" xr:uid="{00000000-0004-0000-0200-00004D040000}"/>
    <hyperlink ref="E3121" r:id="rId1093" xr:uid="{00000000-0004-0000-0200-00004E040000}"/>
    <hyperlink ref="E1082" r:id="rId1094" xr:uid="{00000000-0004-0000-0200-00004F040000}"/>
    <hyperlink ref="E29" r:id="rId1095" xr:uid="{00000000-0004-0000-0200-000050040000}"/>
    <hyperlink ref="E287" r:id="rId1096" xr:uid="{00000000-0004-0000-0200-000051040000}"/>
    <hyperlink ref="E114" r:id="rId1097" xr:uid="{00000000-0004-0000-0200-000052040000}"/>
    <hyperlink ref="E101" r:id="rId1098" xr:uid="{00000000-0004-0000-0200-000053040000}"/>
    <hyperlink ref="E1630" r:id="rId1099" xr:uid="{00000000-0004-0000-0200-000054040000}"/>
    <hyperlink ref="E814" r:id="rId1100" xr:uid="{00000000-0004-0000-0200-000055040000}"/>
    <hyperlink ref="E3189" r:id="rId1101" xr:uid="{00000000-0004-0000-0200-000056040000}"/>
    <hyperlink ref="E1696" r:id="rId1102" xr:uid="{00000000-0004-0000-0200-000057040000}"/>
    <hyperlink ref="E2963" r:id="rId1103" xr:uid="{00000000-0004-0000-0200-000058040000}"/>
    <hyperlink ref="E463" r:id="rId1104" xr:uid="{00000000-0004-0000-0200-000059040000}"/>
    <hyperlink ref="E2669" r:id="rId1105" xr:uid="{00000000-0004-0000-0200-00005A040000}"/>
    <hyperlink ref="E2163" r:id="rId1106" xr:uid="{00000000-0004-0000-0200-00005B040000}"/>
    <hyperlink ref="E753" r:id="rId1107" xr:uid="{00000000-0004-0000-0200-00005C040000}"/>
    <hyperlink ref="E1237" r:id="rId1108" xr:uid="{00000000-0004-0000-0200-00005D040000}"/>
    <hyperlink ref="E2393" r:id="rId1109" xr:uid="{00000000-0004-0000-0200-00005E040000}"/>
    <hyperlink ref="E496" r:id="rId1110" xr:uid="{00000000-0004-0000-0200-00005F040000}"/>
    <hyperlink ref="E2397" r:id="rId1111" xr:uid="{00000000-0004-0000-0200-000060040000}"/>
    <hyperlink ref="E1552" r:id="rId1112" xr:uid="{00000000-0004-0000-0200-000061040000}"/>
    <hyperlink ref="E1206" r:id="rId1113" xr:uid="{00000000-0004-0000-0200-000062040000}"/>
    <hyperlink ref="E1291" r:id="rId1114" xr:uid="{00000000-0004-0000-0200-000063040000}"/>
    <hyperlink ref="E2170" r:id="rId1115" xr:uid="{00000000-0004-0000-0200-000064040000}"/>
    <hyperlink ref="E1369" r:id="rId1116" xr:uid="{00000000-0004-0000-0200-000065040000}"/>
    <hyperlink ref="E971" r:id="rId1117" xr:uid="{00000000-0004-0000-0200-000066040000}"/>
    <hyperlink ref="E2894" r:id="rId1118" xr:uid="{00000000-0004-0000-0200-000067040000}"/>
    <hyperlink ref="E76" r:id="rId1119" xr:uid="{00000000-0004-0000-0200-000068040000}"/>
    <hyperlink ref="E1150" r:id="rId1120" xr:uid="{00000000-0004-0000-0200-000069040000}"/>
    <hyperlink ref="E658" r:id="rId1121" xr:uid="{00000000-0004-0000-0200-00006A040000}"/>
    <hyperlink ref="E1590" r:id="rId1122" xr:uid="{00000000-0004-0000-0200-00006B040000}"/>
    <hyperlink ref="E2910" r:id="rId1123" xr:uid="{00000000-0004-0000-0200-00006C040000}"/>
    <hyperlink ref="E3191" r:id="rId1124" xr:uid="{00000000-0004-0000-0200-00006D040000}"/>
    <hyperlink ref="E927" r:id="rId1125" xr:uid="{00000000-0004-0000-0200-00006E040000}"/>
    <hyperlink ref="E853" r:id="rId1126" xr:uid="{00000000-0004-0000-0200-00006F040000}"/>
    <hyperlink ref="E656" r:id="rId1127" xr:uid="{00000000-0004-0000-0200-000070040000}"/>
    <hyperlink ref="E433" r:id="rId1128" xr:uid="{00000000-0004-0000-0200-000071040000}"/>
    <hyperlink ref="E1895" r:id="rId1129" xr:uid="{00000000-0004-0000-0200-000072040000}"/>
    <hyperlink ref="E2137" r:id="rId1130" xr:uid="{00000000-0004-0000-0200-000073040000}"/>
    <hyperlink ref="E202" r:id="rId1131" xr:uid="{00000000-0004-0000-0200-000074040000}"/>
    <hyperlink ref="E1944" r:id="rId1132" xr:uid="{00000000-0004-0000-0200-000075040000}"/>
    <hyperlink ref="E782" r:id="rId1133" xr:uid="{00000000-0004-0000-0200-000076040000}"/>
    <hyperlink ref="E1335" r:id="rId1134" xr:uid="{00000000-0004-0000-0200-000077040000}"/>
    <hyperlink ref="E1293" r:id="rId1135" xr:uid="{00000000-0004-0000-0200-000078040000}"/>
    <hyperlink ref="E1058" r:id="rId1136" xr:uid="{00000000-0004-0000-0200-000079040000}"/>
    <hyperlink ref="E3231" r:id="rId1137" xr:uid="{00000000-0004-0000-0200-00007A040000}"/>
    <hyperlink ref="E2166" r:id="rId1138" xr:uid="{00000000-0004-0000-0200-00007B040000}"/>
    <hyperlink ref="E1233" r:id="rId1139" xr:uid="{00000000-0004-0000-0200-00007C040000}"/>
    <hyperlink ref="E402" r:id="rId1140" xr:uid="{00000000-0004-0000-0200-00007D040000}"/>
    <hyperlink ref="E610" r:id="rId1141" xr:uid="{00000000-0004-0000-0200-00007E040000}"/>
    <hyperlink ref="E1358" r:id="rId1142" xr:uid="{00000000-0004-0000-0200-00007F040000}"/>
    <hyperlink ref="E992" r:id="rId1143" xr:uid="{00000000-0004-0000-0200-000080040000}"/>
    <hyperlink ref="E1748" r:id="rId1144" xr:uid="{00000000-0004-0000-0200-000081040000}"/>
    <hyperlink ref="E1317" r:id="rId1145" xr:uid="{00000000-0004-0000-0200-000082040000}"/>
    <hyperlink ref="E2955" r:id="rId1146" xr:uid="{00000000-0004-0000-0200-000083040000}"/>
    <hyperlink ref="E1179" r:id="rId1147" xr:uid="{00000000-0004-0000-0200-000084040000}"/>
    <hyperlink ref="E1887" r:id="rId1148" xr:uid="{00000000-0004-0000-0200-000085040000}"/>
    <hyperlink ref="E1423" r:id="rId1149" xr:uid="{00000000-0004-0000-0200-000086040000}"/>
    <hyperlink ref="E2947" r:id="rId1150" xr:uid="{00000000-0004-0000-0200-000087040000}"/>
    <hyperlink ref="E795" r:id="rId1151" xr:uid="{00000000-0004-0000-0200-000088040000}"/>
    <hyperlink ref="E1928" r:id="rId1152" xr:uid="{00000000-0004-0000-0200-000089040000}"/>
    <hyperlink ref="E2651" r:id="rId1153" xr:uid="{00000000-0004-0000-0200-00008A040000}"/>
    <hyperlink ref="E2244" r:id="rId1154" xr:uid="{00000000-0004-0000-0200-00008B040000}"/>
    <hyperlink ref="E2587" r:id="rId1155" xr:uid="{00000000-0004-0000-0200-00008C040000}"/>
    <hyperlink ref="E1310" r:id="rId1156" xr:uid="{00000000-0004-0000-0200-00008D040000}"/>
    <hyperlink ref="E2220" r:id="rId1157" xr:uid="{00000000-0004-0000-0200-00008E040000}"/>
    <hyperlink ref="E841" r:id="rId1158" xr:uid="{00000000-0004-0000-0200-00008F040000}"/>
    <hyperlink ref="E551" r:id="rId1159" xr:uid="{00000000-0004-0000-0200-000090040000}"/>
    <hyperlink ref="E1468" r:id="rId1160" xr:uid="{00000000-0004-0000-0200-000091040000}"/>
    <hyperlink ref="E1032" r:id="rId1161" xr:uid="{00000000-0004-0000-0200-000092040000}"/>
    <hyperlink ref="E679" r:id="rId1162" xr:uid="{00000000-0004-0000-0200-000093040000}"/>
    <hyperlink ref="E925" r:id="rId1163" xr:uid="{00000000-0004-0000-0200-000094040000}"/>
    <hyperlink ref="E1312" r:id="rId1164" xr:uid="{00000000-0004-0000-0200-000095040000}"/>
    <hyperlink ref="E2784" r:id="rId1165" xr:uid="{00000000-0004-0000-0200-000096040000}"/>
    <hyperlink ref="E85" r:id="rId1166" xr:uid="{00000000-0004-0000-0200-000097040000}"/>
    <hyperlink ref="E2471" r:id="rId1167" xr:uid="{00000000-0004-0000-0200-000098040000}"/>
    <hyperlink ref="E2089" r:id="rId1168" xr:uid="{00000000-0004-0000-0200-000099040000}"/>
    <hyperlink ref="E238" r:id="rId1169" xr:uid="{00000000-0004-0000-0200-00009A040000}"/>
    <hyperlink ref="E334" r:id="rId1170" xr:uid="{00000000-0004-0000-0200-00009B040000}"/>
    <hyperlink ref="E1029" r:id="rId1171" xr:uid="{00000000-0004-0000-0200-00009C040000}"/>
    <hyperlink ref="E2655" r:id="rId1172" xr:uid="{00000000-0004-0000-0200-00009D040000}"/>
    <hyperlink ref="E2007" r:id="rId1173" xr:uid="{00000000-0004-0000-0200-00009E040000}"/>
    <hyperlink ref="E3197" r:id="rId1174" xr:uid="{00000000-0004-0000-0200-00009F040000}"/>
    <hyperlink ref="E2575" r:id="rId1175" xr:uid="{00000000-0004-0000-0200-0000A0040000}"/>
    <hyperlink ref="E244" r:id="rId1176" xr:uid="{00000000-0004-0000-0200-0000A1040000}"/>
    <hyperlink ref="E1270" r:id="rId1177" xr:uid="{00000000-0004-0000-0200-0000A2040000}"/>
    <hyperlink ref="E2059" r:id="rId1178" xr:uid="{00000000-0004-0000-0200-0000A3040000}"/>
    <hyperlink ref="E575" r:id="rId1179" xr:uid="{00000000-0004-0000-0200-0000A4040000}"/>
    <hyperlink ref="E616" r:id="rId1180" xr:uid="{00000000-0004-0000-0200-0000A5040000}"/>
    <hyperlink ref="E3183" r:id="rId1181" xr:uid="{00000000-0004-0000-0200-0000A6040000}"/>
    <hyperlink ref="E17" r:id="rId1182" xr:uid="{00000000-0004-0000-0200-0000A7040000}"/>
    <hyperlink ref="E1835" r:id="rId1183" xr:uid="{00000000-0004-0000-0200-0000A8040000}"/>
    <hyperlink ref="E113" r:id="rId1184" xr:uid="{00000000-0004-0000-0200-0000A9040000}"/>
    <hyperlink ref="E1323" r:id="rId1185" xr:uid="{00000000-0004-0000-0200-0000AA040000}"/>
    <hyperlink ref="E2907" r:id="rId1186" xr:uid="{00000000-0004-0000-0200-0000AB040000}"/>
    <hyperlink ref="E1665" r:id="rId1187" xr:uid="{00000000-0004-0000-0200-0000AC040000}"/>
    <hyperlink ref="E2554" r:id="rId1188" xr:uid="{00000000-0004-0000-0200-0000AD040000}"/>
    <hyperlink ref="E320" r:id="rId1189" xr:uid="{00000000-0004-0000-0200-0000AE040000}"/>
    <hyperlink ref="E2180" r:id="rId1190" xr:uid="{00000000-0004-0000-0200-0000AF040000}"/>
    <hyperlink ref="E1377" r:id="rId1191" xr:uid="{00000000-0004-0000-0200-0000B0040000}"/>
    <hyperlink ref="E1862" r:id="rId1192" xr:uid="{00000000-0004-0000-0200-0000B1040000}"/>
    <hyperlink ref="E2057" r:id="rId1193" xr:uid="{00000000-0004-0000-0200-0000B2040000}"/>
    <hyperlink ref="E1334" r:id="rId1194" xr:uid="{00000000-0004-0000-0200-0000B3040000}"/>
    <hyperlink ref="E2123" r:id="rId1195" xr:uid="{00000000-0004-0000-0200-0000B4040000}"/>
    <hyperlink ref="E1022" r:id="rId1196" xr:uid="{00000000-0004-0000-0200-0000B5040000}"/>
    <hyperlink ref="E403" r:id="rId1197" xr:uid="{00000000-0004-0000-0200-0000B6040000}"/>
    <hyperlink ref="E1628" r:id="rId1198" xr:uid="{00000000-0004-0000-0200-0000B7040000}"/>
    <hyperlink ref="E2985" r:id="rId1199" xr:uid="{00000000-0004-0000-0200-0000B8040000}"/>
    <hyperlink ref="E2589" r:id="rId1200" xr:uid="{00000000-0004-0000-0200-0000B9040000}"/>
    <hyperlink ref="E1123" r:id="rId1201" xr:uid="{00000000-0004-0000-0200-0000BA040000}"/>
    <hyperlink ref="E1152" r:id="rId1202" xr:uid="{00000000-0004-0000-0200-0000BB040000}"/>
    <hyperlink ref="E505" r:id="rId1203" xr:uid="{00000000-0004-0000-0200-0000BC040000}"/>
    <hyperlink ref="E1987" r:id="rId1204" xr:uid="{00000000-0004-0000-0200-0000BD040000}"/>
    <hyperlink ref="E207" r:id="rId1205" xr:uid="{00000000-0004-0000-0200-0000BE040000}"/>
    <hyperlink ref="E565" r:id="rId1206" xr:uid="{00000000-0004-0000-0200-0000BF040000}"/>
    <hyperlink ref="E279" r:id="rId1207" xr:uid="{00000000-0004-0000-0200-0000C0040000}"/>
    <hyperlink ref="E1364" r:id="rId1208" xr:uid="{00000000-0004-0000-0200-0000C1040000}"/>
    <hyperlink ref="E1042" r:id="rId1209" xr:uid="{00000000-0004-0000-0200-0000C2040000}"/>
    <hyperlink ref="E3079" r:id="rId1210" xr:uid="{00000000-0004-0000-0200-0000C3040000}"/>
    <hyperlink ref="E1175" r:id="rId1211" xr:uid="{00000000-0004-0000-0200-0000C4040000}"/>
    <hyperlink ref="E1325" r:id="rId1212" xr:uid="{00000000-0004-0000-0200-0000C5040000}"/>
    <hyperlink ref="E226" r:id="rId1213" xr:uid="{00000000-0004-0000-0200-0000C6040000}"/>
    <hyperlink ref="E2" r:id="rId1214" xr:uid="{00000000-0004-0000-0200-0000C7040000}"/>
    <hyperlink ref="E3008" r:id="rId1215" xr:uid="{00000000-0004-0000-0200-0000C8040000}"/>
    <hyperlink ref="E621" r:id="rId1216" xr:uid="{00000000-0004-0000-0200-0000C9040000}"/>
    <hyperlink ref="E3007" r:id="rId1217" xr:uid="{00000000-0004-0000-0200-0000CA040000}"/>
    <hyperlink ref="E3126" r:id="rId1218" xr:uid="{00000000-0004-0000-0200-0000CB040000}"/>
    <hyperlink ref="E3016" r:id="rId1219" xr:uid="{00000000-0004-0000-0200-0000CC040000}"/>
    <hyperlink ref="E3227" r:id="rId1220" xr:uid="{00000000-0004-0000-0200-0000CD040000}"/>
    <hyperlink ref="E1243" r:id="rId1221" xr:uid="{00000000-0004-0000-0200-0000CE040000}"/>
    <hyperlink ref="E2258" r:id="rId1222" xr:uid="{00000000-0004-0000-0200-0000CF040000}"/>
    <hyperlink ref="E232" r:id="rId1223" xr:uid="{00000000-0004-0000-0200-0000D0040000}"/>
    <hyperlink ref="E1374" r:id="rId1224" xr:uid="{00000000-0004-0000-0200-0000D1040000}"/>
    <hyperlink ref="E3" r:id="rId1225" xr:uid="{00000000-0004-0000-0200-0000D2040000}"/>
    <hyperlink ref="E471" r:id="rId1226" xr:uid="{00000000-0004-0000-0200-0000D3040000}"/>
    <hyperlink ref="E2152" r:id="rId1227" xr:uid="{00000000-0004-0000-0200-0000D4040000}"/>
    <hyperlink ref="E1193" r:id="rId1228" xr:uid="{00000000-0004-0000-0200-0000D5040000}"/>
    <hyperlink ref="E192" r:id="rId1229" xr:uid="{00000000-0004-0000-0200-0000D6040000}"/>
    <hyperlink ref="E1427" r:id="rId1230" xr:uid="{00000000-0004-0000-0200-0000D7040000}"/>
    <hyperlink ref="E2200" r:id="rId1231" xr:uid="{00000000-0004-0000-0200-0000D8040000}"/>
    <hyperlink ref="E1460" r:id="rId1232" xr:uid="{00000000-0004-0000-0200-0000D9040000}"/>
    <hyperlink ref="E2491" r:id="rId1233" xr:uid="{00000000-0004-0000-0200-0000DA040000}"/>
    <hyperlink ref="E3188" r:id="rId1234" xr:uid="{00000000-0004-0000-0200-0000DB040000}"/>
    <hyperlink ref="E1151" r:id="rId1235" xr:uid="{00000000-0004-0000-0200-0000DC040000}"/>
    <hyperlink ref="E296" r:id="rId1236" xr:uid="{00000000-0004-0000-0200-0000DD040000}"/>
    <hyperlink ref="E462" r:id="rId1237" xr:uid="{00000000-0004-0000-0200-0000DE040000}"/>
    <hyperlink ref="E2292" r:id="rId1238" xr:uid="{00000000-0004-0000-0200-0000DF040000}"/>
    <hyperlink ref="E2640" r:id="rId1239" xr:uid="{00000000-0004-0000-0200-0000E0040000}"/>
    <hyperlink ref="E619" r:id="rId1240" xr:uid="{00000000-0004-0000-0200-0000E1040000}"/>
    <hyperlink ref="E151" r:id="rId1241" xr:uid="{00000000-0004-0000-0200-0000E2040000}"/>
    <hyperlink ref="E394" r:id="rId1242" xr:uid="{00000000-0004-0000-0200-0000E3040000}"/>
    <hyperlink ref="E2407" r:id="rId1243" xr:uid="{00000000-0004-0000-0200-0000E4040000}"/>
    <hyperlink ref="E3047" r:id="rId1244" xr:uid="{00000000-0004-0000-0200-0000E5040000}"/>
    <hyperlink ref="E12" r:id="rId1245" xr:uid="{00000000-0004-0000-0200-0000E6040000}"/>
    <hyperlink ref="E2788" r:id="rId1246" xr:uid="{00000000-0004-0000-0200-0000E7040000}"/>
    <hyperlink ref="E2625" r:id="rId1247" xr:uid="{00000000-0004-0000-0200-0000E8040000}"/>
    <hyperlink ref="E1496" r:id="rId1248" xr:uid="{00000000-0004-0000-0200-0000E9040000}"/>
    <hyperlink ref="E2051" r:id="rId1249" xr:uid="{00000000-0004-0000-0200-0000EA040000}"/>
    <hyperlink ref="E2613" r:id="rId1250" xr:uid="{00000000-0004-0000-0200-0000EB040000}"/>
    <hyperlink ref="E1892" r:id="rId1251" xr:uid="{00000000-0004-0000-0200-0000EC040000}"/>
    <hyperlink ref="E2002" r:id="rId1252" xr:uid="{00000000-0004-0000-0200-0000ED040000}"/>
    <hyperlink ref="E2168" r:id="rId1253" xr:uid="{00000000-0004-0000-0200-0000EE040000}"/>
    <hyperlink ref="E527" r:id="rId1254" xr:uid="{00000000-0004-0000-0200-0000EF040000}"/>
    <hyperlink ref="E779" r:id="rId1255" xr:uid="{00000000-0004-0000-0200-0000F0040000}"/>
    <hyperlink ref="E59" r:id="rId1256" xr:uid="{00000000-0004-0000-0200-0000F1040000}"/>
    <hyperlink ref="E1246" r:id="rId1257" xr:uid="{00000000-0004-0000-0200-0000F2040000}"/>
    <hyperlink ref="E348" r:id="rId1258" xr:uid="{00000000-0004-0000-0200-0000F3040000}"/>
    <hyperlink ref="E2402" r:id="rId1259" xr:uid="{00000000-0004-0000-0200-0000F4040000}"/>
    <hyperlink ref="E820" r:id="rId1260" xr:uid="{00000000-0004-0000-0200-0000F5040000}"/>
    <hyperlink ref="E3034" r:id="rId1261" xr:uid="{00000000-0004-0000-0200-0000F6040000}"/>
    <hyperlink ref="E2315" r:id="rId1262" xr:uid="{00000000-0004-0000-0200-0000F7040000}"/>
    <hyperlink ref="E1120" r:id="rId1263" xr:uid="{00000000-0004-0000-0200-0000F8040000}"/>
    <hyperlink ref="E2012" r:id="rId1264" xr:uid="{00000000-0004-0000-0200-0000F9040000}"/>
    <hyperlink ref="E991" r:id="rId1265" xr:uid="{00000000-0004-0000-0200-0000FA040000}"/>
    <hyperlink ref="E926" r:id="rId1266" xr:uid="{00000000-0004-0000-0200-0000FB040000}"/>
    <hyperlink ref="E3076" r:id="rId1267" xr:uid="{00000000-0004-0000-0200-0000FC040000}"/>
    <hyperlink ref="E1318" r:id="rId1268" xr:uid="{00000000-0004-0000-0200-0000FD040000}"/>
    <hyperlink ref="E2722" r:id="rId1269" xr:uid="{00000000-0004-0000-0200-0000FE040000}"/>
    <hyperlink ref="E1345" r:id="rId1270" xr:uid="{00000000-0004-0000-0200-0000FF040000}"/>
    <hyperlink ref="E379" r:id="rId1271" xr:uid="{00000000-0004-0000-0200-000000050000}"/>
    <hyperlink ref="E3106" r:id="rId1272" xr:uid="{00000000-0004-0000-0200-000001050000}"/>
    <hyperlink ref="E3215" r:id="rId1273" xr:uid="{00000000-0004-0000-0200-000002050000}"/>
    <hyperlink ref="E2405" r:id="rId1274" xr:uid="{00000000-0004-0000-0200-000003050000}"/>
    <hyperlink ref="E1420" r:id="rId1275" xr:uid="{00000000-0004-0000-0200-000004050000}"/>
    <hyperlink ref="E1330" r:id="rId1276" xr:uid="{00000000-0004-0000-0200-000005050000}"/>
    <hyperlink ref="E1741" r:id="rId1277" xr:uid="{00000000-0004-0000-0200-000006050000}"/>
    <hyperlink ref="E755" r:id="rId1278" xr:uid="{00000000-0004-0000-0200-000007050000}"/>
    <hyperlink ref="E228" r:id="rId1279" xr:uid="{00000000-0004-0000-0200-000008050000}"/>
    <hyperlink ref="E1279" r:id="rId1280" xr:uid="{00000000-0004-0000-0200-000009050000}"/>
    <hyperlink ref="E1221" r:id="rId1281" xr:uid="{00000000-0004-0000-0200-00000A050000}"/>
    <hyperlink ref="E1779" r:id="rId1282" xr:uid="{00000000-0004-0000-0200-00000B050000}"/>
    <hyperlink ref="E116" r:id="rId1283" xr:uid="{00000000-0004-0000-0200-00000C050000}"/>
    <hyperlink ref="E2308" r:id="rId1284" xr:uid="{00000000-0004-0000-0200-00000D050000}"/>
    <hyperlink ref="E343" r:id="rId1285" xr:uid="{00000000-0004-0000-0200-00000E050000}"/>
    <hyperlink ref="E1454" r:id="rId1286" xr:uid="{00000000-0004-0000-0200-00000F050000}"/>
    <hyperlink ref="E584" r:id="rId1287" xr:uid="{00000000-0004-0000-0200-000010050000}"/>
    <hyperlink ref="E1577" r:id="rId1288" xr:uid="{00000000-0004-0000-0200-000011050000}"/>
    <hyperlink ref="E1393" r:id="rId1289" xr:uid="{00000000-0004-0000-0200-000012050000}"/>
    <hyperlink ref="E1523" r:id="rId1290" xr:uid="{00000000-0004-0000-0200-000013050000}"/>
    <hyperlink ref="E390" r:id="rId1291" xr:uid="{00000000-0004-0000-0200-000014050000}"/>
    <hyperlink ref="E1924" r:id="rId1292" xr:uid="{00000000-0004-0000-0200-000015050000}"/>
    <hyperlink ref="E1570" r:id="rId1293" xr:uid="{00000000-0004-0000-0200-000016050000}"/>
    <hyperlink ref="E410" r:id="rId1294" xr:uid="{00000000-0004-0000-0200-000017050000}"/>
    <hyperlink ref="E1922" r:id="rId1295" xr:uid="{00000000-0004-0000-0200-000018050000}"/>
    <hyperlink ref="E567" r:id="rId1296" xr:uid="{00000000-0004-0000-0200-000019050000}"/>
    <hyperlink ref="E2690" r:id="rId1297" xr:uid="{00000000-0004-0000-0200-00001A050000}"/>
    <hyperlink ref="E879" r:id="rId1298" xr:uid="{00000000-0004-0000-0200-00001B050000}"/>
    <hyperlink ref="E345" r:id="rId1299" xr:uid="{00000000-0004-0000-0200-00001C050000}"/>
    <hyperlink ref="E915" r:id="rId1300" xr:uid="{00000000-0004-0000-0200-00001D050000}"/>
    <hyperlink ref="E476" r:id="rId1301" xr:uid="{00000000-0004-0000-0200-00001E050000}"/>
    <hyperlink ref="E852" r:id="rId1302" xr:uid="{00000000-0004-0000-0200-00001F050000}"/>
    <hyperlink ref="E3226" r:id="rId1303" xr:uid="{00000000-0004-0000-0200-000020050000}"/>
    <hyperlink ref="E2338" r:id="rId1304" xr:uid="{00000000-0004-0000-0200-000021050000}"/>
    <hyperlink ref="E903" r:id="rId1305" xr:uid="{00000000-0004-0000-0200-000022050000}"/>
    <hyperlink ref="E2890" r:id="rId1306" xr:uid="{00000000-0004-0000-0200-000023050000}"/>
    <hyperlink ref="E2839" r:id="rId1307" xr:uid="{00000000-0004-0000-0200-000024050000}"/>
    <hyperlink ref="E1671" r:id="rId1308" xr:uid="{00000000-0004-0000-0200-000025050000}"/>
    <hyperlink ref="E1258" r:id="rId1309" xr:uid="{00000000-0004-0000-0200-000026050000}"/>
    <hyperlink ref="E1027" r:id="rId1310" xr:uid="{00000000-0004-0000-0200-000027050000}"/>
    <hyperlink ref="E2145" r:id="rId1311" xr:uid="{00000000-0004-0000-0200-000028050000}"/>
    <hyperlink ref="E1988" r:id="rId1312" xr:uid="{00000000-0004-0000-0200-000029050000}"/>
    <hyperlink ref="E1254" r:id="rId1313" xr:uid="{00000000-0004-0000-0200-00002A050000}"/>
    <hyperlink ref="E676" r:id="rId1314" xr:uid="{00000000-0004-0000-0200-00002B050000}"/>
    <hyperlink ref="E1554" r:id="rId1315" xr:uid="{00000000-0004-0000-0200-00002C050000}"/>
    <hyperlink ref="E1392" r:id="rId1316" xr:uid="{00000000-0004-0000-0200-00002D050000}"/>
    <hyperlink ref="E1646" r:id="rId1317" xr:uid="{00000000-0004-0000-0200-00002E050000}"/>
    <hyperlink ref="E1100" r:id="rId1318" xr:uid="{00000000-0004-0000-0200-00002F050000}"/>
    <hyperlink ref="E2866" r:id="rId1319" xr:uid="{00000000-0004-0000-0200-000030050000}"/>
    <hyperlink ref="E2064" r:id="rId1320" xr:uid="{00000000-0004-0000-0200-000031050000}"/>
    <hyperlink ref="E1023" r:id="rId1321" xr:uid="{00000000-0004-0000-0200-000032050000}"/>
    <hyperlink ref="E137" r:id="rId1322" xr:uid="{00000000-0004-0000-0200-000033050000}"/>
    <hyperlink ref="E745" r:id="rId1323" xr:uid="{00000000-0004-0000-0200-000034050000}"/>
    <hyperlink ref="E1492" r:id="rId1324" xr:uid="{00000000-0004-0000-0200-000035050000}"/>
    <hyperlink ref="E2396" r:id="rId1325" xr:uid="{00000000-0004-0000-0200-000036050000}"/>
    <hyperlink ref="E90" r:id="rId1326" xr:uid="{00000000-0004-0000-0200-000037050000}"/>
    <hyperlink ref="E892" r:id="rId1327" xr:uid="{00000000-0004-0000-0200-000038050000}"/>
    <hyperlink ref="E124" r:id="rId1328" xr:uid="{00000000-0004-0000-0200-000039050000}"/>
    <hyperlink ref="E1409" r:id="rId1329" xr:uid="{00000000-0004-0000-0200-00003A050000}"/>
    <hyperlink ref="E1115" r:id="rId1330" xr:uid="{00000000-0004-0000-0200-00003B050000}"/>
    <hyperlink ref="E171" r:id="rId1331" xr:uid="{00000000-0004-0000-0200-00003C050000}"/>
    <hyperlink ref="E1266" r:id="rId1332" xr:uid="{00000000-0004-0000-0200-00003D050000}"/>
    <hyperlink ref="E1105" r:id="rId1333" xr:uid="{00000000-0004-0000-0200-00003E050000}"/>
    <hyperlink ref="E2547" r:id="rId1334" xr:uid="{00000000-0004-0000-0200-00003F050000}"/>
    <hyperlink ref="E354" r:id="rId1335" xr:uid="{00000000-0004-0000-0200-000040050000}"/>
    <hyperlink ref="E392" r:id="rId1336" xr:uid="{00000000-0004-0000-0200-000041050000}"/>
    <hyperlink ref="E236" r:id="rId1337" xr:uid="{00000000-0004-0000-0200-000042050000}"/>
    <hyperlink ref="E1465" r:id="rId1338" xr:uid="{00000000-0004-0000-0200-000043050000}"/>
    <hyperlink ref="E1863" r:id="rId1339" xr:uid="{00000000-0004-0000-0200-000044050000}"/>
    <hyperlink ref="E2974" r:id="rId1340" xr:uid="{00000000-0004-0000-0200-000045050000}"/>
    <hyperlink ref="E1714" r:id="rId1341" xr:uid="{00000000-0004-0000-0200-000046050000}"/>
    <hyperlink ref="E357" r:id="rId1342" xr:uid="{00000000-0004-0000-0200-000047050000}"/>
    <hyperlink ref="E3123" r:id="rId1343" xr:uid="{00000000-0004-0000-0200-000048050000}"/>
    <hyperlink ref="E395" r:id="rId1344" xr:uid="{00000000-0004-0000-0200-000049050000}"/>
    <hyperlink ref="E1072" r:id="rId1345" xr:uid="{00000000-0004-0000-0200-00004A050000}"/>
    <hyperlink ref="E443" r:id="rId1346" xr:uid="{00000000-0004-0000-0200-00004B050000}"/>
    <hyperlink ref="E726" r:id="rId1347" xr:uid="{00000000-0004-0000-0200-00004C050000}"/>
    <hyperlink ref="E1668" r:id="rId1348" xr:uid="{00000000-0004-0000-0200-00004D050000}"/>
    <hyperlink ref="E1662" r:id="rId1349" xr:uid="{00000000-0004-0000-0200-00004E050000}"/>
    <hyperlink ref="E122" r:id="rId1350" xr:uid="{00000000-0004-0000-0200-00004F050000}"/>
    <hyperlink ref="E1412" r:id="rId1351" xr:uid="{00000000-0004-0000-0200-000050050000}"/>
    <hyperlink ref="E636" r:id="rId1352" xr:uid="{00000000-0004-0000-0200-000051050000}"/>
    <hyperlink ref="E3056" r:id="rId1353" xr:uid="{00000000-0004-0000-0200-000052050000}"/>
    <hyperlink ref="E943" r:id="rId1354" xr:uid="{00000000-0004-0000-0200-000053050000}"/>
    <hyperlink ref="E1202" r:id="rId1355" xr:uid="{00000000-0004-0000-0200-000054050000}"/>
    <hyperlink ref="E3214" r:id="rId1356" xr:uid="{00000000-0004-0000-0200-000055050000}"/>
    <hyperlink ref="E295" r:id="rId1357" xr:uid="{00000000-0004-0000-0200-000056050000}"/>
    <hyperlink ref="E2286" r:id="rId1358" xr:uid="{00000000-0004-0000-0200-000057050000}"/>
    <hyperlink ref="E2506" r:id="rId1359" xr:uid="{00000000-0004-0000-0200-000058050000}"/>
    <hyperlink ref="E2668" r:id="rId1360" xr:uid="{00000000-0004-0000-0200-000059050000}"/>
    <hyperlink ref="E1706" r:id="rId1361" xr:uid="{00000000-0004-0000-0200-00005A050000}"/>
    <hyperlink ref="E2517" r:id="rId1362" xr:uid="{00000000-0004-0000-0200-00005B050000}"/>
    <hyperlink ref="E2511" r:id="rId1363" xr:uid="{00000000-0004-0000-0200-00005C050000}"/>
    <hyperlink ref="E1659" r:id="rId1364" xr:uid="{00000000-0004-0000-0200-00005D050000}"/>
    <hyperlink ref="E2663" r:id="rId1365" xr:uid="{00000000-0004-0000-0200-00005E050000}"/>
    <hyperlink ref="E84" r:id="rId1366" xr:uid="{00000000-0004-0000-0200-00005F050000}"/>
    <hyperlink ref="E1720" r:id="rId1367" xr:uid="{00000000-0004-0000-0200-000060050000}"/>
    <hyperlink ref="E667" r:id="rId1368" xr:uid="{00000000-0004-0000-0200-000061050000}"/>
    <hyperlink ref="E456" r:id="rId1369" xr:uid="{00000000-0004-0000-0200-000062050000}"/>
    <hyperlink ref="E1981" r:id="rId1370" xr:uid="{00000000-0004-0000-0200-000063050000}"/>
    <hyperlink ref="E690" r:id="rId1371" xr:uid="{00000000-0004-0000-0200-000064050000}"/>
    <hyperlink ref="E1013" r:id="rId1372" xr:uid="{00000000-0004-0000-0200-000065050000}"/>
    <hyperlink ref="E1993" r:id="rId1373" xr:uid="{00000000-0004-0000-0200-000066050000}"/>
    <hyperlink ref="E1923" r:id="rId1374" xr:uid="{00000000-0004-0000-0200-000067050000}"/>
    <hyperlink ref="E1397" r:id="rId1375" xr:uid="{00000000-0004-0000-0200-000068050000}"/>
    <hyperlink ref="E1163" r:id="rId1376" xr:uid="{00000000-0004-0000-0200-000069050000}"/>
    <hyperlink ref="E1194" r:id="rId1377" xr:uid="{00000000-0004-0000-0200-00006A050000}"/>
    <hyperlink ref="E2005" r:id="rId1378" xr:uid="{00000000-0004-0000-0200-00006B050000}"/>
    <hyperlink ref="E126" r:id="rId1379" xr:uid="{00000000-0004-0000-0200-00006C050000}"/>
    <hyperlink ref="E1289" r:id="rId1380" xr:uid="{00000000-0004-0000-0200-00006D050000}"/>
    <hyperlink ref="E1019" r:id="rId1381" xr:uid="{00000000-0004-0000-0200-00006E050000}"/>
    <hyperlink ref="E824" r:id="rId1382" xr:uid="{00000000-0004-0000-0200-00006F050000}"/>
    <hyperlink ref="E1479" r:id="rId1383" xr:uid="{00000000-0004-0000-0200-000070050000}"/>
    <hyperlink ref="E1110" r:id="rId1384" xr:uid="{00000000-0004-0000-0200-000071050000}"/>
    <hyperlink ref="E2140" r:id="rId1385" xr:uid="{00000000-0004-0000-0200-000072050000}"/>
    <hyperlink ref="E826" r:id="rId1386" xr:uid="{00000000-0004-0000-0200-000073050000}"/>
    <hyperlink ref="E1247" r:id="rId1387" xr:uid="{00000000-0004-0000-0200-000074050000}"/>
    <hyperlink ref="E435" r:id="rId1388" xr:uid="{00000000-0004-0000-0200-000075050000}"/>
    <hyperlink ref="E719" r:id="rId1389" xr:uid="{00000000-0004-0000-0200-000076050000}"/>
    <hyperlink ref="E3204" r:id="rId1390" xr:uid="{00000000-0004-0000-0200-000077050000}"/>
    <hyperlink ref="E175" r:id="rId1391" xr:uid="{00000000-0004-0000-0200-000078050000}"/>
    <hyperlink ref="E3232" r:id="rId1392" xr:uid="{00000000-0004-0000-0200-000079050000}"/>
    <hyperlink ref="E699" r:id="rId1393" xr:uid="{00000000-0004-0000-0200-00007A050000}"/>
    <hyperlink ref="E666" r:id="rId1394" xr:uid="{00000000-0004-0000-0200-00007B050000}"/>
    <hyperlink ref="E1205" r:id="rId1395" xr:uid="{00000000-0004-0000-0200-00007C050000}"/>
    <hyperlink ref="E458" r:id="rId1396" xr:uid="{00000000-0004-0000-0200-00007D050000}"/>
    <hyperlink ref="E638" r:id="rId1397" xr:uid="{00000000-0004-0000-0200-00007E050000}"/>
    <hyperlink ref="E1727" r:id="rId1398" xr:uid="{00000000-0004-0000-0200-00007F050000}"/>
    <hyperlink ref="E1653" r:id="rId1399" xr:uid="{00000000-0004-0000-0200-000080050000}"/>
    <hyperlink ref="E110" r:id="rId1400" xr:uid="{00000000-0004-0000-0200-000081050000}"/>
    <hyperlink ref="E2908" r:id="rId1401" xr:uid="{00000000-0004-0000-0200-000082050000}"/>
    <hyperlink ref="E46" r:id="rId1402" xr:uid="{00000000-0004-0000-0200-000083050000}"/>
    <hyperlink ref="E678" r:id="rId1403" xr:uid="{00000000-0004-0000-0200-000084050000}"/>
    <hyperlink ref="E694" r:id="rId1404" xr:uid="{00000000-0004-0000-0200-000085050000}"/>
    <hyperlink ref="E2295" r:id="rId1405" xr:uid="{00000000-0004-0000-0200-000086050000}"/>
    <hyperlink ref="E349" r:id="rId1406" xr:uid="{00000000-0004-0000-0200-000087050000}"/>
    <hyperlink ref="E2667" r:id="rId1407" xr:uid="{00000000-0004-0000-0200-000088050000}"/>
    <hyperlink ref="E2293" r:id="rId1408" xr:uid="{00000000-0004-0000-0200-000089050000}"/>
    <hyperlink ref="E1030" r:id="rId1409" xr:uid="{00000000-0004-0000-0200-00008A050000}"/>
    <hyperlink ref="E2204" r:id="rId1410" xr:uid="{00000000-0004-0000-0200-00008B050000}"/>
    <hyperlink ref="E2761" r:id="rId1411" xr:uid="{00000000-0004-0000-0200-00008C050000}"/>
    <hyperlink ref="E2696" r:id="rId1412" xr:uid="{00000000-0004-0000-0200-00008D050000}"/>
    <hyperlink ref="E1517" r:id="rId1413" xr:uid="{00000000-0004-0000-0200-00008E050000}"/>
    <hyperlink ref="E1585" r:id="rId1414" xr:uid="{00000000-0004-0000-0200-00008F050000}"/>
    <hyperlink ref="E2781" r:id="rId1415" xr:uid="{00000000-0004-0000-0200-000090050000}"/>
    <hyperlink ref="E2458" r:id="rId1416" xr:uid="{00000000-0004-0000-0200-000091050000}"/>
    <hyperlink ref="E1556" r:id="rId1417" xr:uid="{00000000-0004-0000-0200-000092050000}"/>
    <hyperlink ref="E1195" r:id="rId1418" xr:uid="{00000000-0004-0000-0200-000093050000}"/>
    <hyperlink ref="E1872" r:id="rId1419" xr:uid="{00000000-0004-0000-0200-000094050000}"/>
    <hyperlink ref="E2876" r:id="rId1420" xr:uid="{00000000-0004-0000-0200-000095050000}"/>
    <hyperlink ref="E518" r:id="rId1421" xr:uid="{00000000-0004-0000-0200-000096050000}"/>
    <hyperlink ref="E1060" r:id="rId1422" xr:uid="{00000000-0004-0000-0200-000097050000}"/>
    <hyperlink ref="E40" r:id="rId1423" xr:uid="{00000000-0004-0000-0200-000098050000}"/>
    <hyperlink ref="E3064" r:id="rId1424" xr:uid="{00000000-0004-0000-0200-000099050000}"/>
    <hyperlink ref="E2241" r:id="rId1425" xr:uid="{00000000-0004-0000-0200-00009A050000}"/>
    <hyperlink ref="E3131" r:id="rId1426" xr:uid="{00000000-0004-0000-0200-00009B050000}"/>
    <hyperlink ref="E1717" r:id="rId1427" xr:uid="{00000000-0004-0000-0200-00009C050000}"/>
    <hyperlink ref="E259" r:id="rId1428" xr:uid="{00000000-0004-0000-0200-00009D050000}"/>
    <hyperlink ref="E1014" r:id="rId1429" xr:uid="{00000000-0004-0000-0200-00009E050000}"/>
    <hyperlink ref="E1265" r:id="rId1430" xr:uid="{00000000-0004-0000-0200-00009F050000}"/>
    <hyperlink ref="E2641" r:id="rId1431" xr:uid="{00000000-0004-0000-0200-0000A0050000}"/>
    <hyperlink ref="E1975" r:id="rId1432" xr:uid="{00000000-0004-0000-0200-0000A1050000}"/>
    <hyperlink ref="E3179" r:id="rId1433" xr:uid="{00000000-0004-0000-0200-0000A2050000}"/>
    <hyperlink ref="E3229" r:id="rId1434" xr:uid="{00000000-0004-0000-0200-0000A3050000}"/>
    <hyperlink ref="E710" r:id="rId1435" xr:uid="{00000000-0004-0000-0200-0000A4050000}"/>
    <hyperlink ref="E367" r:id="rId1436" xr:uid="{00000000-0004-0000-0200-0000A5050000}"/>
    <hyperlink ref="E125" r:id="rId1437" xr:uid="{00000000-0004-0000-0200-0000A6050000}"/>
    <hyperlink ref="E2169" r:id="rId1438" xr:uid="{00000000-0004-0000-0200-0000A7050000}"/>
    <hyperlink ref="E2591" r:id="rId1439" xr:uid="{00000000-0004-0000-0200-0000A8050000}"/>
    <hyperlink ref="E680" r:id="rId1440" xr:uid="{00000000-0004-0000-0200-0000A9050000}"/>
    <hyperlink ref="E2297" r:id="rId1441" xr:uid="{00000000-0004-0000-0200-0000AA050000}"/>
    <hyperlink ref="E963" r:id="rId1442" xr:uid="{00000000-0004-0000-0200-0000AB050000}"/>
    <hyperlink ref="E440" r:id="rId1443" xr:uid="{00000000-0004-0000-0200-0000AC050000}"/>
    <hyperlink ref="E1586" r:id="rId1444" xr:uid="{00000000-0004-0000-0200-0000AD050000}"/>
    <hyperlink ref="E3114" r:id="rId1445" xr:uid="{00000000-0004-0000-0200-0000AE050000}"/>
    <hyperlink ref="E474" r:id="rId1446" xr:uid="{00000000-0004-0000-0200-0000AF050000}"/>
    <hyperlink ref="E2037" r:id="rId1447" xr:uid="{00000000-0004-0000-0200-0000B0050000}"/>
    <hyperlink ref="E1059" r:id="rId1448" xr:uid="{00000000-0004-0000-0200-0000B1050000}"/>
    <hyperlink ref="E1134" r:id="rId1449" xr:uid="{00000000-0004-0000-0200-0000B2050000}"/>
    <hyperlink ref="E847" r:id="rId1450" xr:uid="{00000000-0004-0000-0200-0000B3050000}"/>
    <hyperlink ref="E2247" r:id="rId1451" xr:uid="{00000000-0004-0000-0200-0000B4050000}"/>
    <hyperlink ref="E166" r:id="rId1452" xr:uid="{00000000-0004-0000-0200-0000B5050000}"/>
    <hyperlink ref="E1624" r:id="rId1453" xr:uid="{00000000-0004-0000-0200-0000B6050000}"/>
    <hyperlink ref="E1259" r:id="rId1454" xr:uid="{00000000-0004-0000-0200-0000B7050000}"/>
    <hyperlink ref="E3124" r:id="rId1455" xr:uid="{00000000-0004-0000-0200-0000B8050000}"/>
    <hyperlink ref="E598" r:id="rId1456" xr:uid="{00000000-0004-0000-0200-0000B9050000}"/>
    <hyperlink ref="E2476" r:id="rId1457" xr:uid="{00000000-0004-0000-0200-0000BA050000}"/>
    <hyperlink ref="E3053" r:id="rId1458" xr:uid="{00000000-0004-0000-0200-0000BB050000}"/>
    <hyperlink ref="E2231" r:id="rId1459" xr:uid="{00000000-0004-0000-0200-0000BC050000}"/>
    <hyperlink ref="E1046" r:id="rId1460" xr:uid="{00000000-0004-0000-0200-0000BD050000}"/>
    <hyperlink ref="E2390" r:id="rId1461" xr:uid="{00000000-0004-0000-0200-0000BE050000}"/>
    <hyperlink ref="E1623" r:id="rId1462" xr:uid="{00000000-0004-0000-0200-0000BF050000}"/>
    <hyperlink ref="E372" r:id="rId1463" xr:uid="{00000000-0004-0000-0200-0000C0050000}"/>
    <hyperlink ref="E1956" r:id="rId1464" xr:uid="{00000000-0004-0000-0200-0000C1050000}"/>
    <hyperlink ref="E1280" r:id="rId1465" xr:uid="{00000000-0004-0000-0200-0000C2050000}"/>
    <hyperlink ref="E82" r:id="rId1466" xr:uid="{00000000-0004-0000-0200-0000C3050000}"/>
    <hyperlink ref="E2805" r:id="rId1467" xr:uid="{00000000-0004-0000-0200-0000C4050000}"/>
    <hyperlink ref="E2715" r:id="rId1468" xr:uid="{00000000-0004-0000-0200-0000C5050000}"/>
    <hyperlink ref="E237" r:id="rId1469" xr:uid="{00000000-0004-0000-0200-0000C6050000}"/>
    <hyperlink ref="E1177" r:id="rId1470" xr:uid="{00000000-0004-0000-0200-0000C7050000}"/>
    <hyperlink ref="E1416" r:id="rId1471" xr:uid="{00000000-0004-0000-0200-0000C8050000}"/>
    <hyperlink ref="E2289" r:id="rId1472" xr:uid="{00000000-0004-0000-0200-0000C9050000}"/>
    <hyperlink ref="E1016" r:id="rId1473" xr:uid="{00000000-0004-0000-0200-0000CA050000}"/>
    <hyperlink ref="E571" r:id="rId1474" xr:uid="{00000000-0004-0000-0200-0000CB050000}"/>
    <hyperlink ref="E1964" r:id="rId1475" xr:uid="{00000000-0004-0000-0200-0000CC050000}"/>
    <hyperlink ref="E1976" r:id="rId1476" xr:uid="{00000000-0004-0000-0200-0000CD050000}"/>
    <hyperlink ref="E857" r:id="rId1477" xr:uid="{00000000-0004-0000-0200-0000CE050000}"/>
    <hyperlink ref="E525" r:id="rId1478" xr:uid="{00000000-0004-0000-0200-0000CF050000}"/>
    <hyperlink ref="E2284" r:id="rId1479" xr:uid="{00000000-0004-0000-0200-0000D0050000}"/>
    <hyperlink ref="E2678" r:id="rId1480" xr:uid="{00000000-0004-0000-0200-0000D1050000}"/>
    <hyperlink ref="E2303" r:id="rId1481" xr:uid="{00000000-0004-0000-0200-0000D2050000}"/>
    <hyperlink ref="E929" r:id="rId1482" xr:uid="{00000000-0004-0000-0200-0000D3050000}"/>
    <hyperlink ref="E3230" r:id="rId1483" xr:uid="{00000000-0004-0000-0200-0000D4050000}"/>
    <hyperlink ref="E1404" r:id="rId1484" xr:uid="{00000000-0004-0000-0200-0000D5050000}"/>
    <hyperlink ref="E2221" r:id="rId1485" xr:uid="{00000000-0004-0000-0200-0000D6050000}"/>
    <hyperlink ref="E957" r:id="rId1486" xr:uid="{00000000-0004-0000-0200-0000D7050000}"/>
    <hyperlink ref="E689" r:id="rId1487" xr:uid="{00000000-0004-0000-0200-0000D8050000}"/>
    <hyperlink ref="E2901" r:id="rId1488" xr:uid="{00000000-0004-0000-0200-0000D9050000}"/>
    <hyperlink ref="E1401" r:id="rId1489" xr:uid="{00000000-0004-0000-0200-0000DA050000}"/>
    <hyperlink ref="E2361" r:id="rId1490" xr:uid="{00000000-0004-0000-0200-0000DB050000}"/>
    <hyperlink ref="E921" r:id="rId1491" xr:uid="{00000000-0004-0000-0200-0000DC050000}"/>
    <hyperlink ref="E603" r:id="rId1492" xr:uid="{00000000-0004-0000-0200-0000DD050000}"/>
    <hyperlink ref="E2096" r:id="rId1493" xr:uid="{00000000-0004-0000-0200-0000DE050000}"/>
    <hyperlink ref="E1338" r:id="rId1494" xr:uid="{00000000-0004-0000-0200-0000DF050000}"/>
    <hyperlink ref="E3165" r:id="rId1495" xr:uid="{00000000-0004-0000-0200-0000E0050000}"/>
    <hyperlink ref="E451" r:id="rId1496" xr:uid="{00000000-0004-0000-0200-0000E1050000}"/>
    <hyperlink ref="E2670" r:id="rId1497" xr:uid="{00000000-0004-0000-0200-0000E2050000}"/>
    <hyperlink ref="E1295" r:id="rId1498" xr:uid="{00000000-0004-0000-0200-0000E3050000}"/>
    <hyperlink ref="E9" r:id="rId1499" xr:uid="{00000000-0004-0000-0200-0000E4050000}"/>
    <hyperlink ref="E1292" r:id="rId1500" xr:uid="{00000000-0004-0000-0200-0000E5050000}"/>
    <hyperlink ref="E1111" r:id="rId1501" xr:uid="{00000000-0004-0000-0200-0000E6050000}"/>
    <hyperlink ref="E1162" r:id="rId1502" xr:uid="{00000000-0004-0000-0200-0000E7050000}"/>
    <hyperlink ref="E994" r:id="rId1503" xr:uid="{00000000-0004-0000-0200-0000E8050000}"/>
    <hyperlink ref="E415" r:id="rId1504" xr:uid="{00000000-0004-0000-0200-0000E9050000}"/>
    <hyperlink ref="E800" r:id="rId1505" xr:uid="{00000000-0004-0000-0200-0000EA050000}"/>
    <hyperlink ref="E2141" r:id="rId1506" xr:uid="{00000000-0004-0000-0200-0000EB050000}"/>
    <hyperlink ref="E3195" r:id="rId1507" xr:uid="{00000000-0004-0000-0200-0000EC050000}"/>
    <hyperlink ref="E494" r:id="rId1508" xr:uid="{00000000-0004-0000-0200-0000ED050000}"/>
    <hyperlink ref="E1627" r:id="rId1509" xr:uid="{00000000-0004-0000-0200-0000EE050000}"/>
    <hyperlink ref="E1352" r:id="rId1510" xr:uid="{00000000-0004-0000-0200-0000EF050000}"/>
    <hyperlink ref="E1074" r:id="rId1511" xr:uid="{00000000-0004-0000-0200-0000F0050000}"/>
    <hyperlink ref="E2236" r:id="rId1512" xr:uid="{00000000-0004-0000-0200-0000F1050000}"/>
    <hyperlink ref="E1354" r:id="rId1513" xr:uid="{00000000-0004-0000-0200-0000F2050000}"/>
    <hyperlink ref="E1083" r:id="rId1514" xr:uid="{00000000-0004-0000-0200-0000F3050000}"/>
    <hyperlink ref="E1979" r:id="rId1515" xr:uid="{00000000-0004-0000-0200-0000F4050000}"/>
    <hyperlink ref="E2194" r:id="rId1516" xr:uid="{00000000-0004-0000-0200-0000F5050000}"/>
    <hyperlink ref="E338" r:id="rId1517" xr:uid="{00000000-0004-0000-0200-0000F6050000}"/>
    <hyperlink ref="E1915" r:id="rId1518" xr:uid="{00000000-0004-0000-0200-0000F7050000}"/>
    <hyperlink ref="E2757" r:id="rId1519" xr:uid="{00000000-0004-0000-0200-0000F8050000}"/>
    <hyperlink ref="E2566" r:id="rId1520" xr:uid="{00000000-0004-0000-0200-0000F9050000}"/>
    <hyperlink ref="E1526" r:id="rId1521" xr:uid="{00000000-0004-0000-0200-0000FA050000}"/>
    <hyperlink ref="E1606" r:id="rId1522" xr:uid="{00000000-0004-0000-0200-0000FB050000}"/>
    <hyperlink ref="E2599" r:id="rId1523" xr:uid="{00000000-0004-0000-0200-0000FC050000}"/>
    <hyperlink ref="E1861" r:id="rId1524" xr:uid="{00000000-0004-0000-0200-0000FD050000}"/>
    <hyperlink ref="E1298" r:id="rId1525" xr:uid="{00000000-0004-0000-0200-0000FE050000}"/>
    <hyperlink ref="E2899" r:id="rId1526" xr:uid="{00000000-0004-0000-0200-0000FF050000}"/>
    <hyperlink ref="E2219" r:id="rId1527" xr:uid="{00000000-0004-0000-0200-000000060000}"/>
    <hyperlink ref="E3132" r:id="rId1528" xr:uid="{00000000-0004-0000-0200-000001060000}"/>
    <hyperlink ref="E2031" r:id="rId1529" xr:uid="{00000000-0004-0000-0200-000002060000}"/>
    <hyperlink ref="E2366" r:id="rId1530" xr:uid="{00000000-0004-0000-0200-000003060000}"/>
    <hyperlink ref="E43" r:id="rId1531" xr:uid="{00000000-0004-0000-0200-000004060000}"/>
    <hyperlink ref="E1307" r:id="rId1532" xr:uid="{00000000-0004-0000-0200-000005060000}"/>
    <hyperlink ref="E930" r:id="rId1533" xr:uid="{00000000-0004-0000-0200-000006060000}"/>
    <hyperlink ref="E13" r:id="rId1534" xr:uid="{00000000-0004-0000-0200-000007060000}"/>
    <hyperlink ref="E1994" r:id="rId1535" xr:uid="{00000000-0004-0000-0200-000008060000}"/>
    <hyperlink ref="E1018" r:id="rId1536" xr:uid="{00000000-0004-0000-0200-000009060000}"/>
    <hyperlink ref="E2914" r:id="rId1537" xr:uid="{00000000-0004-0000-0200-00000A060000}"/>
    <hyperlink ref="E2875" r:id="rId1538" xr:uid="{00000000-0004-0000-0200-00000B060000}"/>
    <hyperlink ref="E1553" r:id="rId1539" xr:uid="{00000000-0004-0000-0200-00000C060000}"/>
    <hyperlink ref="E139" r:id="rId1540" xr:uid="{00000000-0004-0000-0200-00000D060000}"/>
    <hyperlink ref="E774" r:id="rId1541" xr:uid="{00000000-0004-0000-0200-00000E060000}"/>
    <hyperlink ref="E859" r:id="rId1542" xr:uid="{00000000-0004-0000-0200-00000F060000}"/>
    <hyperlink ref="E2609" r:id="rId1543" xr:uid="{00000000-0004-0000-0200-000010060000}"/>
    <hyperlink ref="E2945" r:id="rId1544" xr:uid="{00000000-0004-0000-0200-000011060000}"/>
    <hyperlink ref="E2372" r:id="rId1545" xr:uid="{00000000-0004-0000-0200-000012060000}"/>
    <hyperlink ref="E344" r:id="rId1546" xr:uid="{00000000-0004-0000-0200-000013060000}"/>
    <hyperlink ref="E1700" r:id="rId1547" xr:uid="{00000000-0004-0000-0200-000014060000}"/>
    <hyperlink ref="E3101" r:id="rId1548" xr:uid="{00000000-0004-0000-0200-000015060000}"/>
    <hyperlink ref="E993" r:id="rId1549" xr:uid="{00000000-0004-0000-0200-000016060000}"/>
    <hyperlink ref="E1272" r:id="rId1550" xr:uid="{00000000-0004-0000-0200-000017060000}"/>
    <hyperlink ref="E109" r:id="rId1551" xr:uid="{00000000-0004-0000-0200-000018060000}"/>
    <hyperlink ref="E865" r:id="rId1552" xr:uid="{00000000-0004-0000-0200-000019060000}"/>
    <hyperlink ref="E2428" r:id="rId1553" xr:uid="{00000000-0004-0000-0200-00001A060000}"/>
    <hyperlink ref="E2281" r:id="rId1554" xr:uid="{00000000-0004-0000-0200-00001B060000}"/>
    <hyperlink ref="E1569" r:id="rId1555" xr:uid="{00000000-0004-0000-0200-00001C060000}"/>
    <hyperlink ref="E2714" r:id="rId1556" xr:uid="{00000000-0004-0000-0200-00001D060000}"/>
    <hyperlink ref="E431" r:id="rId1557" xr:uid="{00000000-0004-0000-0200-00001E060000}"/>
    <hyperlink ref="E1933" r:id="rId1558" xr:uid="{00000000-0004-0000-0200-00001F060000}"/>
    <hyperlink ref="E2459" r:id="rId1559" xr:uid="{00000000-0004-0000-0200-000020060000}"/>
    <hyperlink ref="E2906" r:id="rId1560" xr:uid="{00000000-0004-0000-0200-000021060000}"/>
    <hyperlink ref="E2694" r:id="rId1561" xr:uid="{00000000-0004-0000-0200-000022060000}"/>
    <hyperlink ref="E1304" r:id="rId1562" xr:uid="{00000000-0004-0000-0200-000023060000}"/>
    <hyperlink ref="E1594" r:id="rId1563" xr:uid="{00000000-0004-0000-0200-000024060000}"/>
    <hyperlink ref="E1240" r:id="rId1564" xr:uid="{00000000-0004-0000-0200-000025060000}"/>
    <hyperlink ref="E909" r:id="rId1565" xr:uid="{00000000-0004-0000-0200-000026060000}"/>
    <hyperlink ref="E1357" r:id="rId1566" xr:uid="{00000000-0004-0000-0200-000027060000}"/>
    <hyperlink ref="E54" r:id="rId1567" xr:uid="{00000000-0004-0000-0200-000028060000}"/>
    <hyperlink ref="E195" r:id="rId1568" xr:uid="{00000000-0004-0000-0200-000029060000}"/>
    <hyperlink ref="E2973" r:id="rId1569" xr:uid="{00000000-0004-0000-0200-00002A060000}"/>
    <hyperlink ref="E1663" r:id="rId1570" xr:uid="{00000000-0004-0000-0200-00002B060000}"/>
    <hyperlink ref="E2363" r:id="rId1571" xr:uid="{00000000-0004-0000-0200-00002C060000}"/>
    <hyperlink ref="E2524" r:id="rId1572" xr:uid="{00000000-0004-0000-0200-00002D060000}"/>
    <hyperlink ref="E701" r:id="rId1573" xr:uid="{00000000-0004-0000-0200-00002E060000}"/>
    <hyperlink ref="E428" r:id="rId1574" xr:uid="{00000000-0004-0000-0200-00002F060000}"/>
    <hyperlink ref="E1050" r:id="rId1575" xr:uid="{00000000-0004-0000-0200-000030060000}"/>
    <hyperlink ref="E2949" r:id="rId1576" xr:uid="{00000000-0004-0000-0200-000031060000}"/>
    <hyperlink ref="E750" r:id="rId1577" xr:uid="{00000000-0004-0000-0200-000032060000}"/>
    <hyperlink ref="E2469" r:id="rId1578" xr:uid="{00000000-0004-0000-0200-000033060000}"/>
    <hyperlink ref="E1487" r:id="rId1579" xr:uid="{00000000-0004-0000-0200-000034060000}"/>
    <hyperlink ref="E1281" r:id="rId1580" xr:uid="{00000000-0004-0000-0200-000035060000}"/>
    <hyperlink ref="E1382" r:id="rId1581" xr:uid="{00000000-0004-0000-0200-000036060000}"/>
    <hyperlink ref="E1821" r:id="rId1582" xr:uid="{00000000-0004-0000-0200-000037060000}"/>
    <hyperlink ref="E2698" r:id="rId1583" xr:uid="{00000000-0004-0000-0200-000038060000}"/>
    <hyperlink ref="E1826" r:id="rId1584" xr:uid="{00000000-0004-0000-0200-000039060000}"/>
    <hyperlink ref="E1391" r:id="rId1585" xr:uid="{00000000-0004-0000-0200-00003A060000}"/>
    <hyperlink ref="E3044" r:id="rId1586" xr:uid="{00000000-0004-0000-0200-00003B060000}"/>
    <hyperlink ref="E384" r:id="rId1587" xr:uid="{00000000-0004-0000-0200-00003C060000}"/>
    <hyperlink ref="E1940" r:id="rId1588" xr:uid="{00000000-0004-0000-0200-00003D060000}"/>
    <hyperlink ref="E2751" r:id="rId1589" xr:uid="{00000000-0004-0000-0200-00003E060000}"/>
    <hyperlink ref="E1118" r:id="rId1590" xr:uid="{00000000-0004-0000-0200-00003F060000}"/>
    <hyperlink ref="E728" r:id="rId1591" xr:uid="{00000000-0004-0000-0200-000040060000}"/>
    <hyperlink ref="E297" r:id="rId1592" xr:uid="{00000000-0004-0000-0200-000041060000}"/>
    <hyperlink ref="E1086" r:id="rId1593" xr:uid="{00000000-0004-0000-0200-000042060000}"/>
    <hyperlink ref="E1199" r:id="rId1594" xr:uid="{00000000-0004-0000-0200-000043060000}"/>
    <hyperlink ref="E1937" r:id="rId1595" xr:uid="{00000000-0004-0000-0200-000044060000}"/>
    <hyperlink ref="E727" r:id="rId1596" xr:uid="{00000000-0004-0000-0200-000045060000}"/>
    <hyperlink ref="E1069" r:id="rId1597" xr:uid="{00000000-0004-0000-0200-000046060000}"/>
    <hyperlink ref="E506" r:id="rId1598" xr:uid="{00000000-0004-0000-0200-000047060000}"/>
    <hyperlink ref="E1077" r:id="rId1599" xr:uid="{00000000-0004-0000-0200-000048060000}"/>
    <hyperlink ref="E553" r:id="rId1600" xr:uid="{00000000-0004-0000-0200-000049060000}"/>
    <hyperlink ref="E2615" r:id="rId1601" xr:uid="{00000000-0004-0000-0200-00004A060000}"/>
    <hyperlink ref="E1525" r:id="rId1602" xr:uid="{00000000-0004-0000-0200-00004B060000}"/>
    <hyperlink ref="E1574" r:id="rId1603" xr:uid="{00000000-0004-0000-0200-00004C060000}"/>
    <hyperlink ref="E299" r:id="rId1604" xr:uid="{00000000-0004-0000-0200-00004D060000}"/>
    <hyperlink ref="E3103" r:id="rId1605" xr:uid="{00000000-0004-0000-0200-00004E060000}"/>
    <hyperlink ref="E2457" r:id="rId1606" xr:uid="{00000000-0004-0000-0200-00004F060000}"/>
    <hyperlink ref="E215" r:id="rId1607" xr:uid="{00000000-0004-0000-0200-000050060000}"/>
    <hyperlink ref="E2425" r:id="rId1608" xr:uid="{00000000-0004-0000-0200-000051060000}"/>
    <hyperlink ref="E3239" r:id="rId1609" xr:uid="{00000000-0004-0000-0200-000052060000}"/>
    <hyperlink ref="E1324" r:id="rId1610" xr:uid="{00000000-0004-0000-0200-000053060000}"/>
    <hyperlink ref="E1511" r:id="rId1611" xr:uid="{00000000-0004-0000-0200-000054060000}"/>
    <hyperlink ref="E2087" r:id="rId1612" xr:uid="{00000000-0004-0000-0200-000055060000}"/>
    <hyperlink ref="E1068" r:id="rId1613" xr:uid="{00000000-0004-0000-0200-000056060000}"/>
    <hyperlink ref="E1614" r:id="rId1614" xr:uid="{00000000-0004-0000-0200-000057060000}"/>
    <hyperlink ref="E1974" r:id="rId1615" xr:uid="{00000000-0004-0000-0200-000058060000}"/>
    <hyperlink ref="E999" r:id="rId1616" xr:uid="{00000000-0004-0000-0200-000059060000}"/>
    <hyperlink ref="E1470" r:id="rId1617" xr:uid="{00000000-0004-0000-0200-00005A060000}"/>
    <hyperlink ref="E2567" r:id="rId1618" xr:uid="{00000000-0004-0000-0200-00005B060000}"/>
    <hyperlink ref="E1385" r:id="rId1619" xr:uid="{00000000-0004-0000-0200-00005C060000}"/>
    <hyperlink ref="E3192" r:id="rId1620" xr:uid="{00000000-0004-0000-0200-00005D060000}"/>
    <hyperlink ref="E3190" r:id="rId1621" xr:uid="{00000000-0004-0000-0200-00005E060000}"/>
    <hyperlink ref="E2371" r:id="rId1622" xr:uid="{00000000-0004-0000-0200-00005F060000}"/>
    <hyperlink ref="E2451" r:id="rId1623" xr:uid="{00000000-0004-0000-0200-000060060000}"/>
    <hyperlink ref="E2312" r:id="rId1624" xr:uid="{00000000-0004-0000-0200-000061060000}"/>
    <hyperlink ref="E1520" r:id="rId1625" xr:uid="{00000000-0004-0000-0200-000062060000}"/>
    <hyperlink ref="E1000" r:id="rId1626" xr:uid="{00000000-0004-0000-0200-000063060000}"/>
    <hyperlink ref="E1285" r:id="rId1627" xr:uid="{00000000-0004-0000-0200-000064060000}"/>
    <hyperlink ref="E1061" r:id="rId1628" xr:uid="{00000000-0004-0000-0200-000065060000}"/>
    <hyperlink ref="E528" r:id="rId1629" xr:uid="{00000000-0004-0000-0200-000066060000}"/>
    <hyperlink ref="E3234" r:id="rId1630" xr:uid="{00000000-0004-0000-0200-000067060000}"/>
    <hyperlink ref="E1097" r:id="rId1631" xr:uid="{00000000-0004-0000-0200-000068060000}"/>
    <hyperlink ref="E2723" r:id="rId1632" xr:uid="{00000000-0004-0000-0200-000069060000}"/>
    <hyperlink ref="E461" r:id="rId1633" xr:uid="{00000000-0004-0000-0200-00006A060000}"/>
    <hyperlink ref="E310" r:id="rId1634" xr:uid="{00000000-0004-0000-0200-00006B060000}"/>
    <hyperlink ref="E660" r:id="rId1635" xr:uid="{00000000-0004-0000-0200-00006C060000}"/>
    <hyperlink ref="E1529" r:id="rId1636" xr:uid="{00000000-0004-0000-0200-00006D060000}"/>
    <hyperlink ref="E1461" r:id="rId1637" xr:uid="{00000000-0004-0000-0200-00006E060000}"/>
    <hyperlink ref="E1687" r:id="rId1638" xr:uid="{00000000-0004-0000-0200-00006F060000}"/>
    <hyperlink ref="E2840" r:id="rId1639" xr:uid="{00000000-0004-0000-0200-000070060000}"/>
    <hyperlink ref="E2969" r:id="rId1640" xr:uid="{00000000-0004-0000-0200-000071060000}"/>
    <hyperlink ref="E1143" r:id="rId1641" xr:uid="{00000000-0004-0000-0200-000072060000}"/>
    <hyperlink ref="E28" r:id="rId1642" xr:uid="{00000000-0004-0000-0200-000073060000}"/>
    <hyperlink ref="E2494" r:id="rId1643" xr:uid="{00000000-0004-0000-0200-000074060000}"/>
    <hyperlink ref="E313" r:id="rId1644" xr:uid="{00000000-0004-0000-0200-000075060000}"/>
    <hyperlink ref="E931" r:id="rId1645" xr:uid="{00000000-0004-0000-0200-000076060000}"/>
    <hyperlink ref="E1812" r:id="rId1646" xr:uid="{00000000-0004-0000-0200-000077060000}"/>
    <hyperlink ref="E2794" r:id="rId1647" xr:uid="{00000000-0004-0000-0200-000078060000}"/>
    <hyperlink ref="E1601" r:id="rId1648" xr:uid="{00000000-0004-0000-0200-000079060000}"/>
    <hyperlink ref="E2797" r:id="rId1649" xr:uid="{00000000-0004-0000-0200-00007A060000}"/>
    <hyperlink ref="E2915" r:id="rId1650" xr:uid="{00000000-0004-0000-0200-00007B060000}"/>
    <hyperlink ref="E843" r:id="rId1651" xr:uid="{00000000-0004-0000-0200-00007C060000}"/>
    <hyperlink ref="E1661" r:id="rId1652" xr:uid="{00000000-0004-0000-0200-00007D060000}"/>
    <hyperlink ref="E346" r:id="rId1653" xr:uid="{00000000-0004-0000-0200-00007E060000}"/>
    <hyperlink ref="E3235" r:id="rId1654" xr:uid="{00000000-0004-0000-0200-00007F060000}"/>
    <hyperlink ref="E2632" r:id="rId1655" xr:uid="{00000000-0004-0000-0200-000080060000}"/>
    <hyperlink ref="E3203" r:id="rId1656" xr:uid="{00000000-0004-0000-0200-000081060000}"/>
    <hyperlink ref="E2946" r:id="rId1657" xr:uid="{00000000-0004-0000-0200-000082060000}"/>
    <hyperlink ref="E186" r:id="rId1658" xr:uid="{00000000-0004-0000-0200-000083060000}"/>
    <hyperlink ref="E935" r:id="rId1659" xr:uid="{00000000-0004-0000-0200-000084060000}"/>
    <hyperlink ref="E924" r:id="rId1660" xr:uid="{00000000-0004-0000-0200-000085060000}"/>
    <hyperlink ref="E467" r:id="rId1661" xr:uid="{00000000-0004-0000-0200-000086060000}"/>
    <hyperlink ref="E1598" r:id="rId1662" xr:uid="{00000000-0004-0000-0200-000087060000}"/>
    <hyperlink ref="E541" r:id="rId1663" xr:uid="{00000000-0004-0000-0200-000088060000}"/>
    <hyperlink ref="E1020" r:id="rId1664" xr:uid="{00000000-0004-0000-0200-000089060000}"/>
    <hyperlink ref="E2895" r:id="rId1665" xr:uid="{00000000-0004-0000-0200-00008A060000}"/>
    <hyperlink ref="E3137" r:id="rId1666" xr:uid="{00000000-0004-0000-0200-00008B060000}"/>
    <hyperlink ref="E2862" r:id="rId1667" xr:uid="{00000000-0004-0000-0200-00008C060000}"/>
    <hyperlink ref="E863" r:id="rId1668" xr:uid="{00000000-0004-0000-0200-00008D060000}"/>
    <hyperlink ref="E2053" r:id="rId1669" xr:uid="{00000000-0004-0000-0200-00008E060000}"/>
    <hyperlink ref="E1428" r:id="rId1670" xr:uid="{00000000-0004-0000-0200-00008F060000}"/>
    <hyperlink ref="E2249" r:id="rId1671" xr:uid="{00000000-0004-0000-0200-000090060000}"/>
    <hyperlink ref="E817" r:id="rId1672" xr:uid="{00000000-0004-0000-0200-000091060000}"/>
    <hyperlink ref="E2477" r:id="rId1673" xr:uid="{00000000-0004-0000-0200-000092060000}"/>
    <hyperlink ref="E2986" r:id="rId1674" xr:uid="{00000000-0004-0000-0200-000093060000}"/>
    <hyperlink ref="E3237" r:id="rId1675" xr:uid="{00000000-0004-0000-0200-000094060000}"/>
    <hyperlink ref="E1973" r:id="rId1676" xr:uid="{00000000-0004-0000-0200-000095060000}"/>
    <hyperlink ref="E2055" r:id="rId1677" xr:uid="{00000000-0004-0000-0200-000096060000}"/>
    <hyperlink ref="E1909" r:id="rId1678" xr:uid="{00000000-0004-0000-0200-000097060000}"/>
    <hyperlink ref="E3042" r:id="rId1679" xr:uid="{00000000-0004-0000-0200-000098060000}"/>
    <hyperlink ref="E1191" r:id="rId1680" xr:uid="{00000000-0004-0000-0200-000099060000}"/>
    <hyperlink ref="E3037" r:id="rId1681" xr:uid="{00000000-0004-0000-0200-00009A060000}"/>
    <hyperlink ref="E3138" r:id="rId1682" xr:uid="{00000000-0004-0000-0200-00009B060000}"/>
    <hyperlink ref="E3023" r:id="rId1683" xr:uid="{00000000-0004-0000-0200-00009C060000}"/>
    <hyperlink ref="E2299" r:id="rId1684" xr:uid="{00000000-0004-0000-0200-00009D060000}"/>
    <hyperlink ref="E2807" r:id="rId1685" xr:uid="{00000000-0004-0000-0200-00009E060000}"/>
    <hyperlink ref="E976" r:id="rId1686" xr:uid="{00000000-0004-0000-0200-00009F060000}"/>
    <hyperlink ref="E1379" r:id="rId1687" xr:uid="{00000000-0004-0000-0200-0000A0060000}"/>
    <hyperlink ref="E562" r:id="rId1688" xr:uid="{00000000-0004-0000-0200-0000A1060000}"/>
    <hyperlink ref="E1311" r:id="rId1689" xr:uid="{00000000-0004-0000-0200-0000A2060000}"/>
    <hyperlink ref="E2483" r:id="rId1690" xr:uid="{00000000-0004-0000-0200-0000A3060000}"/>
    <hyperlink ref="E3178" r:id="rId1691" xr:uid="{00000000-0004-0000-0200-0000A4060000}"/>
    <hyperlink ref="E2982" r:id="rId1692" xr:uid="{00000000-0004-0000-0200-0000A5060000}"/>
    <hyperlink ref="E2656" r:id="rId1693" xr:uid="{00000000-0004-0000-0200-0000A6060000}"/>
    <hyperlink ref="E771" r:id="rId1694" xr:uid="{00000000-0004-0000-0200-0000A7060000}"/>
    <hyperlink ref="E2654" r:id="rId1695" xr:uid="{00000000-0004-0000-0200-0000A8060000}"/>
    <hyperlink ref="E434" r:id="rId1696" xr:uid="{00000000-0004-0000-0200-0000A9060000}"/>
    <hyperlink ref="E102" r:id="rId1697" xr:uid="{00000000-0004-0000-0200-0000AA060000}"/>
    <hyperlink ref="E1065" r:id="rId1698" xr:uid="{00000000-0004-0000-0200-0000AB060000}"/>
    <hyperlink ref="E1985" r:id="rId1699" xr:uid="{00000000-0004-0000-0200-0000AC060000}"/>
    <hyperlink ref="E1989" r:id="rId1700" xr:uid="{00000000-0004-0000-0200-0000AD060000}"/>
    <hyperlink ref="E938" r:id="rId1701" xr:uid="{00000000-0004-0000-0200-0000AE060000}"/>
    <hyperlink ref="E342" r:id="rId1702" xr:uid="{00000000-0004-0000-0200-0000AF060000}"/>
    <hyperlink ref="E218" r:id="rId1703" xr:uid="{00000000-0004-0000-0200-0000B0060000}"/>
    <hyperlink ref="E333" r:id="rId1704" xr:uid="{00000000-0004-0000-0200-0000B1060000}"/>
    <hyperlink ref="E3233" r:id="rId1705" xr:uid="{00000000-0004-0000-0200-0000B2060000}"/>
    <hyperlink ref="E2000" r:id="rId1706" xr:uid="{00000000-0004-0000-0200-0000B3060000}"/>
    <hyperlink ref="E2296" r:id="rId1707" xr:uid="{00000000-0004-0000-0200-0000B4060000}"/>
    <hyperlink ref="E83" r:id="rId1708" xr:uid="{00000000-0004-0000-0200-0000B5060000}"/>
    <hyperlink ref="E1114" r:id="rId1709" xr:uid="{00000000-0004-0000-0200-0000B6060000}"/>
    <hyperlink ref="E1332" r:id="rId1710" xr:uid="{00000000-0004-0000-0200-0000B7060000}"/>
    <hyperlink ref="E1231" r:id="rId1711" xr:uid="{00000000-0004-0000-0200-0000B8060000}"/>
    <hyperlink ref="E732" r:id="rId1712" xr:uid="{00000000-0004-0000-0200-0000B9060000}"/>
    <hyperlink ref="E69" r:id="rId1713" xr:uid="{00000000-0004-0000-0200-0000BA060000}"/>
    <hyperlink ref="E3035" r:id="rId1714" xr:uid="{00000000-0004-0000-0200-0000BB060000}"/>
    <hyperlink ref="E95" r:id="rId1715" xr:uid="{00000000-0004-0000-0200-0000BC060000}"/>
    <hyperlink ref="E1894" r:id="rId1716" xr:uid="{00000000-0004-0000-0200-0000BD060000}"/>
    <hyperlink ref="E764" r:id="rId1717" xr:uid="{00000000-0004-0000-0200-0000BE060000}"/>
    <hyperlink ref="E880" r:id="rId1718" xr:uid="{00000000-0004-0000-0200-0000BF060000}"/>
    <hyperlink ref="E2856" r:id="rId1719" xr:uid="{00000000-0004-0000-0200-0000C0060000}"/>
    <hyperlink ref="E454" r:id="rId1720" xr:uid="{00000000-0004-0000-0200-0000C1060000}"/>
    <hyperlink ref="E2105" r:id="rId1721" xr:uid="{00000000-0004-0000-0200-0000C2060000}"/>
    <hyperlink ref="E2736" r:id="rId1722" xr:uid="{00000000-0004-0000-0200-0000C3060000}"/>
    <hyperlink ref="E1124" r:id="rId1723" xr:uid="{00000000-0004-0000-0200-0000C4060000}"/>
    <hyperlink ref="E1367" r:id="rId1724" xr:uid="{00000000-0004-0000-0200-0000C5060000}"/>
    <hyperlink ref="E952" r:id="rId1725" xr:uid="{00000000-0004-0000-0200-0000C6060000}"/>
    <hyperlink ref="E2424" r:id="rId1726" xr:uid="{00000000-0004-0000-0200-0000C7060000}"/>
    <hyperlink ref="E3194" r:id="rId1727" xr:uid="{00000000-0004-0000-0200-0000C8060000}"/>
    <hyperlink ref="E1201" r:id="rId1728" xr:uid="{00000000-0004-0000-0200-0000C9060000}"/>
    <hyperlink ref="E720" r:id="rId1729" xr:uid="{00000000-0004-0000-0200-0000CA060000}"/>
    <hyperlink ref="E2962" r:id="rId1730" xr:uid="{00000000-0004-0000-0200-0000CB060000}"/>
    <hyperlink ref="E2322" r:id="rId1731" xr:uid="{00000000-0004-0000-0200-0000CC060000}"/>
    <hyperlink ref="E1498" r:id="rId1732" xr:uid="{00000000-0004-0000-0200-0000CD060000}"/>
    <hyperlink ref="E155" r:id="rId1733" xr:uid="{00000000-0004-0000-0200-0000CE060000}"/>
    <hyperlink ref="E88" r:id="rId1734" xr:uid="{00000000-0004-0000-0200-0000CF060000}"/>
    <hyperlink ref="E475" r:id="rId1735" xr:uid="{00000000-0004-0000-0200-0000D0060000}"/>
    <hyperlink ref="E2029" r:id="rId1736" xr:uid="{00000000-0004-0000-0200-0000D1060000}"/>
    <hyperlink ref="E459" r:id="rId1737" xr:uid="{00000000-0004-0000-0200-0000D2060000}"/>
    <hyperlink ref="E2900" r:id="rId1738" xr:uid="{00000000-0004-0000-0200-0000D3060000}"/>
    <hyperlink ref="E216" r:id="rId1739" xr:uid="{00000000-0004-0000-0200-0000D4060000}"/>
    <hyperlink ref="E386" r:id="rId1740" xr:uid="{00000000-0004-0000-0200-0000D5060000}"/>
    <hyperlink ref="E1021" r:id="rId1741" xr:uid="{00000000-0004-0000-0200-0000D6060000}"/>
    <hyperlink ref="E2047" r:id="rId1742" xr:uid="{00000000-0004-0000-0200-0000D7060000}"/>
    <hyperlink ref="E597" r:id="rId1743" xr:uid="{00000000-0004-0000-0200-0000D8060000}"/>
    <hyperlink ref="E147" r:id="rId1744" xr:uid="{00000000-0004-0000-0200-0000D9060000}"/>
    <hyperlink ref="E350" r:id="rId1745" xr:uid="{00000000-0004-0000-0200-0000DA060000}"/>
    <hyperlink ref="E1187" r:id="rId1746" xr:uid="{00000000-0004-0000-0200-0000DB060000}"/>
    <hyperlink ref="E1609" r:id="rId1747" xr:uid="{00000000-0004-0000-0200-0000DC060000}"/>
    <hyperlink ref="E2340" r:id="rId1748" xr:uid="{00000000-0004-0000-0200-0000DD060000}"/>
    <hyperlink ref="E2442" r:id="rId1749" xr:uid="{00000000-0004-0000-0200-0000DE060000}"/>
    <hyperlink ref="E563" r:id="rId1750" xr:uid="{00000000-0004-0000-0200-0000DF060000}"/>
    <hyperlink ref="E861" r:id="rId1751" xr:uid="{00000000-0004-0000-0200-0000E0060000}"/>
    <hyperlink ref="E1009" r:id="rId1752" xr:uid="{00000000-0004-0000-0200-0000E1060000}"/>
    <hyperlink ref="E298" r:id="rId1753" xr:uid="{00000000-0004-0000-0200-0000E2060000}"/>
    <hyperlink ref="E912" r:id="rId1754" xr:uid="{00000000-0004-0000-0200-0000E3060000}"/>
    <hyperlink ref="E1597" r:id="rId1755" xr:uid="{00000000-0004-0000-0200-0000E4060000}"/>
    <hyperlink ref="E1583" r:id="rId1756" xr:uid="{00000000-0004-0000-0200-0000E5060000}"/>
    <hyperlink ref="E1349" r:id="rId1757" xr:uid="{00000000-0004-0000-0200-0000E6060000}"/>
    <hyperlink ref="E1336" r:id="rId1758" xr:uid="{00000000-0004-0000-0200-0000E7060000}"/>
    <hyperlink ref="E738" r:id="rId1759" xr:uid="{00000000-0004-0000-0200-0000E8060000}"/>
    <hyperlink ref="E1913" r:id="rId1760" xr:uid="{00000000-0004-0000-0200-0000E9060000}"/>
    <hyperlink ref="E3129" r:id="rId1761" xr:uid="{00000000-0004-0000-0200-0000EA060000}"/>
    <hyperlink ref="E3120" r:id="rId1762" xr:uid="{00000000-0004-0000-0200-0000EB060000}"/>
    <hyperlink ref="E1889" r:id="rId1763" xr:uid="{00000000-0004-0000-0200-0000EC060000}"/>
    <hyperlink ref="E1561" r:id="rId1764" xr:uid="{00000000-0004-0000-0200-0000ED060000}"/>
    <hyperlink ref="E1025" r:id="rId1765" xr:uid="{00000000-0004-0000-0200-0000EE060000}"/>
    <hyperlink ref="E1026" r:id="rId1766" xr:uid="{00000000-0004-0000-0200-0000EF060000}"/>
    <hyperlink ref="E227" r:id="rId1767" xr:uid="{00000000-0004-0000-0200-0000F0060000}"/>
    <hyperlink ref="E5" r:id="rId1768" xr:uid="{00000000-0004-0000-0200-0000F1060000}"/>
    <hyperlink ref="E351" r:id="rId1769" xr:uid="{00000000-0004-0000-0200-0000F2060000}"/>
    <hyperlink ref="E2507" r:id="rId1770" xr:uid="{00000000-0004-0000-0200-0000F3060000}"/>
    <hyperlink ref="E1403" r:id="rId1771" xr:uid="{00000000-0004-0000-0200-0000F4060000}"/>
    <hyperlink ref="E3206" r:id="rId1772" xr:uid="{00000000-0004-0000-0200-0000F5060000}"/>
    <hyperlink ref="E961" r:id="rId1773" xr:uid="{00000000-0004-0000-0200-0000F6060000}"/>
    <hyperlink ref="E515" r:id="rId1774" xr:uid="{00000000-0004-0000-0200-0000F7060000}"/>
    <hyperlink ref="E1733" r:id="rId1775" xr:uid="{00000000-0004-0000-0200-0000F8060000}"/>
    <hyperlink ref="E2217" r:id="rId1776" xr:uid="{00000000-0004-0000-0200-0000F9060000}"/>
    <hyperlink ref="E725" r:id="rId1777" xr:uid="{00000000-0004-0000-0200-0000FA060000}"/>
    <hyperlink ref="E6" r:id="rId1778" xr:uid="{00000000-0004-0000-0200-0000FB060000}"/>
    <hyperlink ref="E1950" r:id="rId1779" xr:uid="{00000000-0004-0000-0200-0000FC060000}"/>
    <hyperlink ref="E1084" r:id="rId1780" xr:uid="{00000000-0004-0000-0200-0000FD060000}"/>
    <hyperlink ref="E1383" r:id="rId1781" xr:uid="{00000000-0004-0000-0200-0000FE060000}"/>
    <hyperlink ref="E1198" r:id="rId1782" xr:uid="{00000000-0004-0000-0200-0000FF060000}"/>
    <hyperlink ref="E1638" r:id="rId1783" xr:uid="{00000000-0004-0000-0200-000000070000}"/>
    <hyperlink ref="E740" r:id="rId1784" xr:uid="{00000000-0004-0000-0200-000001070000}"/>
    <hyperlink ref="E3193" r:id="rId1785" xr:uid="{00000000-0004-0000-0200-000002070000}"/>
    <hyperlink ref="E2223" r:id="rId1786" xr:uid="{00000000-0004-0000-0200-000003070000}"/>
    <hyperlink ref="E65" r:id="rId1787" xr:uid="{00000000-0004-0000-0200-000004070000}"/>
    <hyperlink ref="E2621" r:id="rId1788" xr:uid="{00000000-0004-0000-0200-000005070000}"/>
    <hyperlink ref="E2672" r:id="rId1789" xr:uid="{00000000-0004-0000-0200-000006070000}"/>
    <hyperlink ref="E2242" r:id="rId1790" xr:uid="{00000000-0004-0000-0200-000007070000}"/>
    <hyperlink ref="E1388" r:id="rId1791" xr:uid="{00000000-0004-0000-0200-000008070000}"/>
    <hyperlink ref="E123" r:id="rId1792" xr:uid="{00000000-0004-0000-0200-000009070000}"/>
    <hyperlink ref="E2446" r:id="rId1793" xr:uid="{00000000-0004-0000-0200-00000A070000}"/>
    <hyperlink ref="E1052" r:id="rId1794" xr:uid="{00000000-0004-0000-0200-00000B070000}"/>
    <hyperlink ref="E47" r:id="rId1795" xr:uid="{00000000-0004-0000-0200-00000C070000}"/>
    <hyperlink ref="E1133" r:id="rId1796" xr:uid="{00000000-0004-0000-0200-00000D070000}"/>
    <hyperlink ref="E539" r:id="rId1797" xr:uid="{00000000-0004-0000-0200-00000E070000}"/>
    <hyperlink ref="E3113" r:id="rId1798" xr:uid="{00000000-0004-0000-0200-00000F070000}"/>
    <hyperlink ref="E2394" r:id="rId1799" xr:uid="{00000000-0004-0000-0200-000010070000}"/>
    <hyperlink ref="E580" r:id="rId1800" xr:uid="{00000000-0004-0000-0200-000011070000}"/>
    <hyperlink ref="E2095" r:id="rId1801" xr:uid="{00000000-0004-0000-0200-000012070000}"/>
    <hyperlink ref="E1625" r:id="rId1802" xr:uid="{00000000-0004-0000-0200-000013070000}"/>
    <hyperlink ref="E3074" r:id="rId1803" xr:uid="{00000000-0004-0000-0200-000014070000}"/>
    <hyperlink ref="E1190" r:id="rId1804" xr:uid="{00000000-0004-0000-0200-000015070000}"/>
    <hyperlink ref="E2369" r:id="rId1805" xr:uid="{00000000-0004-0000-0200-000016070000}"/>
    <hyperlink ref="E1386" r:id="rId1806" xr:uid="{00000000-0004-0000-0200-000017070000}"/>
    <hyperlink ref="E702" r:id="rId1807" xr:uid="{00000000-0004-0000-0200-000018070000}"/>
    <hyperlink ref="E1104" r:id="rId1808" xr:uid="{00000000-0004-0000-0200-000019070000}"/>
    <hyperlink ref="E2604" r:id="rId1809" xr:uid="{00000000-0004-0000-0200-00001A070000}"/>
    <hyperlink ref="E315" r:id="rId1810" xr:uid="{00000000-0004-0000-0200-00001B070000}"/>
    <hyperlink ref="E3092" r:id="rId1811" xr:uid="{00000000-0004-0000-0200-00001C070000}"/>
    <hyperlink ref="E1112" r:id="rId1812" xr:uid="{00000000-0004-0000-0200-00001D070000}"/>
    <hyperlink ref="E1602" r:id="rId1813" xr:uid="{00000000-0004-0000-0200-00001E070000}"/>
    <hyperlink ref="E1185" r:id="rId1814" xr:uid="{00000000-0004-0000-0200-00001F070000}"/>
    <hyperlink ref="E319" r:id="rId1815" xr:uid="{00000000-0004-0000-0200-000020070000}"/>
    <hyperlink ref="E1242" r:id="rId1816" xr:uid="{00000000-0004-0000-0200-000021070000}"/>
    <hyperlink ref="E396" r:id="rId1817" xr:uid="{00000000-0004-0000-0200-000022070000}"/>
    <hyperlink ref="E1131" r:id="rId1818" xr:uid="{00000000-0004-0000-0200-000023070000}"/>
  </hyperlinks>
  <pageMargins left="0.7" right="0.7" top="0.75" bottom="0.75" header="0.3" footer="0.3"/>
  <pageSetup paperSize="9" orientation="portrait" r:id="rId1819"/>
  <tableParts count="1">
    <tablePart r:id="rId182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69"/>
  <sheetViews>
    <sheetView workbookViewId="0">
      <selection activeCell="O6" sqref="O6"/>
    </sheetView>
  </sheetViews>
  <sheetFormatPr defaultRowHeight="15" x14ac:dyDescent="0.25"/>
  <cols>
    <col min="1" max="1" width="11.42578125" customWidth="1"/>
    <col min="4" max="4" width="25" customWidth="1"/>
    <col min="5" max="5" width="15.42578125" customWidth="1"/>
    <col min="6" max="6" width="39.7109375" customWidth="1"/>
    <col min="7" max="7" width="15.7109375" customWidth="1"/>
    <col min="8" max="8" width="31.140625" customWidth="1"/>
    <col min="9" max="9" width="13.42578125" customWidth="1"/>
    <col min="10" max="10" width="11.140625" customWidth="1"/>
    <col min="11" max="11" width="12.7109375" customWidth="1"/>
  </cols>
  <sheetData>
    <row r="1" spans="1:13" ht="60" x14ac:dyDescent="0.25">
      <c r="A1" s="41" t="s">
        <v>1660</v>
      </c>
      <c r="B1" s="41" t="s">
        <v>0</v>
      </c>
      <c r="C1" s="41" t="s">
        <v>1429</v>
      </c>
      <c r="D1" s="41" t="s">
        <v>1</v>
      </c>
      <c r="E1" s="41" t="s">
        <v>3937</v>
      </c>
      <c r="F1" s="41" t="s">
        <v>3776</v>
      </c>
      <c r="G1" s="41" t="s">
        <v>2</v>
      </c>
      <c r="H1" s="41" t="s">
        <v>3938</v>
      </c>
      <c r="I1" s="41" t="s">
        <v>3939</v>
      </c>
      <c r="J1" s="41" t="s">
        <v>3</v>
      </c>
      <c r="K1" s="42" t="s">
        <v>19108</v>
      </c>
      <c r="M1" t="s">
        <v>21982</v>
      </c>
    </row>
    <row r="2" spans="1:13" x14ac:dyDescent="0.25">
      <c r="A2" s="59">
        <f t="shared" ref="A2:A33" si="0">ROW(A1)</f>
        <v>1</v>
      </c>
      <c r="B2" s="60"/>
      <c r="C2" s="33" t="s">
        <v>18695</v>
      </c>
      <c r="D2" s="61" t="s">
        <v>18453</v>
      </c>
      <c r="E2" s="34" t="s">
        <v>18575</v>
      </c>
      <c r="F2" s="33" t="s">
        <v>19079</v>
      </c>
      <c r="G2" s="33" t="s">
        <v>19080</v>
      </c>
      <c r="H2" s="33" t="s">
        <v>19080</v>
      </c>
      <c r="I2" s="33" t="s">
        <v>19081</v>
      </c>
      <c r="J2" s="60"/>
      <c r="K2" s="69">
        <v>1</v>
      </c>
      <c r="M2" t="e">
        <f>VLOOKUP(Table2[[#This Row],[QSAR Ready SMILES]],'Master list(no salts, metals)'!$H$2:$H$3246,1,FALSE)</f>
        <v>#N/A</v>
      </c>
    </row>
    <row r="3" spans="1:13" x14ac:dyDescent="0.25">
      <c r="A3" s="62">
        <f t="shared" si="0"/>
        <v>2</v>
      </c>
      <c r="B3" s="63"/>
      <c r="C3" s="44" t="s">
        <v>18696</v>
      </c>
      <c r="D3" s="64" t="s">
        <v>18454</v>
      </c>
      <c r="E3" s="53" t="s">
        <v>18576</v>
      </c>
      <c r="F3" s="44" t="s">
        <v>19082</v>
      </c>
      <c r="G3" s="44" t="s">
        <v>19083</v>
      </c>
      <c r="H3" s="44" t="s">
        <v>19083</v>
      </c>
      <c r="I3" s="44" t="s">
        <v>19084</v>
      </c>
      <c r="J3" s="63"/>
      <c r="K3" s="68">
        <v>1</v>
      </c>
      <c r="M3" t="e">
        <f>VLOOKUP(Table2[[#This Row],[QSAR Ready SMILES]],'Master list(no salts, metals)'!$H$2:$H$3246,1,FALSE)</f>
        <v>#N/A</v>
      </c>
    </row>
    <row r="4" spans="1:13" x14ac:dyDescent="0.25">
      <c r="A4" s="59">
        <f t="shared" si="0"/>
        <v>3</v>
      </c>
      <c r="B4" s="60"/>
      <c r="C4" s="33" t="s">
        <v>18648</v>
      </c>
      <c r="D4" s="61" t="s">
        <v>18407</v>
      </c>
      <c r="E4" s="34" t="s">
        <v>18528</v>
      </c>
      <c r="F4" s="33" t="s">
        <v>18927</v>
      </c>
      <c r="G4" s="33" t="s">
        <v>18928</v>
      </c>
      <c r="H4" s="33" t="s">
        <v>18928</v>
      </c>
      <c r="I4" s="33" t="s">
        <v>18929</v>
      </c>
      <c r="J4" s="60"/>
      <c r="K4" s="69">
        <v>1</v>
      </c>
      <c r="M4" t="e">
        <f>VLOOKUP(Table2[[#This Row],[QSAR Ready SMILES]],'Master list(no salts, metals)'!$H$2:$H$3246,1,FALSE)</f>
        <v>#N/A</v>
      </c>
    </row>
    <row r="5" spans="1:13" x14ac:dyDescent="0.25">
      <c r="A5" s="59">
        <f t="shared" si="0"/>
        <v>4</v>
      </c>
      <c r="B5" s="60"/>
      <c r="C5" s="33" t="s">
        <v>18703</v>
      </c>
      <c r="D5" s="61" t="s">
        <v>18461</v>
      </c>
      <c r="E5" s="34" t="s">
        <v>18583</v>
      </c>
      <c r="F5" s="33" t="s">
        <v>19102</v>
      </c>
      <c r="G5" s="33" t="s">
        <v>19103</v>
      </c>
      <c r="H5" s="33" t="s">
        <v>19103</v>
      </c>
      <c r="I5" s="33" t="s">
        <v>19104</v>
      </c>
      <c r="J5" s="60"/>
      <c r="K5" s="69">
        <v>1</v>
      </c>
      <c r="M5" t="e">
        <f>VLOOKUP(Table2[[#This Row],[QSAR Ready SMILES]],'Master list(no salts, metals)'!$H$2:$H$3246,1,FALSE)</f>
        <v>#N/A</v>
      </c>
    </row>
    <row r="6" spans="1:13" x14ac:dyDescent="0.25">
      <c r="A6" s="62">
        <f t="shared" si="0"/>
        <v>5</v>
      </c>
      <c r="B6" s="63"/>
      <c r="C6" s="44" t="s">
        <v>18680</v>
      </c>
      <c r="D6" s="64" t="s">
        <v>18438</v>
      </c>
      <c r="E6" s="53" t="s">
        <v>18560</v>
      </c>
      <c r="F6" s="44" t="s">
        <v>19029</v>
      </c>
      <c r="G6" s="44" t="s">
        <v>19030</v>
      </c>
      <c r="H6" s="44" t="s">
        <v>19030</v>
      </c>
      <c r="I6" s="44" t="s">
        <v>19031</v>
      </c>
      <c r="J6" s="63"/>
      <c r="K6" s="68">
        <v>1</v>
      </c>
      <c r="M6" t="e">
        <f>VLOOKUP(Table2[[#This Row],[QSAR Ready SMILES]],'Master list(no salts, metals)'!$H$2:$H$3246,1,FALSE)</f>
        <v>#N/A</v>
      </c>
    </row>
    <row r="7" spans="1:13" x14ac:dyDescent="0.25">
      <c r="A7" s="59">
        <f t="shared" si="0"/>
        <v>6</v>
      </c>
      <c r="B7" s="60"/>
      <c r="C7" s="33" t="s">
        <v>18647</v>
      </c>
      <c r="D7" s="61" t="s">
        <v>18406</v>
      </c>
      <c r="E7" s="34" t="s">
        <v>18527</v>
      </c>
      <c r="F7" s="33" t="s">
        <v>18924</v>
      </c>
      <c r="G7" s="33" t="s">
        <v>18925</v>
      </c>
      <c r="H7" s="33" t="s">
        <v>18925</v>
      </c>
      <c r="I7" s="33" t="s">
        <v>18926</v>
      </c>
      <c r="J7" s="60"/>
      <c r="K7" s="69">
        <v>1</v>
      </c>
      <c r="M7" t="e">
        <f>VLOOKUP(Table2[[#This Row],[QSAR Ready SMILES]],'Master list(no salts, metals)'!$H$2:$H$3246,1,FALSE)</f>
        <v>#N/A</v>
      </c>
    </row>
    <row r="8" spans="1:13" x14ac:dyDescent="0.25">
      <c r="A8" s="59">
        <f t="shared" si="0"/>
        <v>7</v>
      </c>
      <c r="B8" s="60"/>
      <c r="C8" s="33" t="s">
        <v>18629</v>
      </c>
      <c r="D8" s="61" t="s">
        <v>18388</v>
      </c>
      <c r="E8" s="34" t="s">
        <v>18509</v>
      </c>
      <c r="F8" s="33" t="s">
        <v>18862</v>
      </c>
      <c r="G8" s="33" t="s">
        <v>18863</v>
      </c>
      <c r="H8" s="33" t="s">
        <v>18863</v>
      </c>
      <c r="I8" s="33" t="s">
        <v>18864</v>
      </c>
      <c r="J8" s="60"/>
      <c r="K8" s="69">
        <v>0</v>
      </c>
      <c r="M8" t="e">
        <f>VLOOKUP(Table2[[#This Row],[QSAR Ready SMILES]],'Master list(no salts, metals)'!$H$2:$H$3246,1,FALSE)</f>
        <v>#N/A</v>
      </c>
    </row>
    <row r="9" spans="1:13" x14ac:dyDescent="0.25">
      <c r="A9" s="59">
        <f t="shared" si="0"/>
        <v>8</v>
      </c>
      <c r="B9" s="60"/>
      <c r="C9" s="33" t="s">
        <v>18615</v>
      </c>
      <c r="D9" s="61" t="s">
        <v>18374</v>
      </c>
      <c r="E9" s="34" t="s">
        <v>18495</v>
      </c>
      <c r="F9" s="33" t="s">
        <v>18813</v>
      </c>
      <c r="G9" s="33" t="s">
        <v>18814</v>
      </c>
      <c r="H9" s="33" t="s">
        <v>18814</v>
      </c>
      <c r="I9" s="33" t="s">
        <v>18815</v>
      </c>
      <c r="J9" s="60"/>
      <c r="K9" s="69">
        <v>0</v>
      </c>
      <c r="M9" t="e">
        <f>VLOOKUP(Table2[[#This Row],[QSAR Ready SMILES]],'Master list(no salts, metals)'!$H$2:$H$3246,1,FALSE)</f>
        <v>#N/A</v>
      </c>
    </row>
    <row r="10" spans="1:13" x14ac:dyDescent="0.25">
      <c r="A10" s="59">
        <f t="shared" si="0"/>
        <v>9</v>
      </c>
      <c r="B10" s="60"/>
      <c r="C10" s="33" t="s">
        <v>18663</v>
      </c>
      <c r="D10" s="61" t="s">
        <v>18421</v>
      </c>
      <c r="E10" s="34" t="s">
        <v>18543</v>
      </c>
      <c r="F10" s="33" t="s">
        <v>18974</v>
      </c>
      <c r="G10" s="33" t="s">
        <v>18975</v>
      </c>
      <c r="H10" s="33" t="s">
        <v>18975</v>
      </c>
      <c r="I10" s="33" t="s">
        <v>18976</v>
      </c>
      <c r="J10" s="60"/>
      <c r="K10" s="69">
        <v>1</v>
      </c>
      <c r="M10" t="e">
        <f>VLOOKUP(Table2[[#This Row],[QSAR Ready SMILES]],'Master list(no salts, metals)'!$H$2:$H$3246,1,FALSE)</f>
        <v>#N/A</v>
      </c>
    </row>
    <row r="11" spans="1:13" x14ac:dyDescent="0.25">
      <c r="A11" s="62">
        <f t="shared" si="0"/>
        <v>10</v>
      </c>
      <c r="B11" s="63"/>
      <c r="C11" s="44" t="s">
        <v>18620</v>
      </c>
      <c r="D11" s="64" t="s">
        <v>18379</v>
      </c>
      <c r="E11" s="53" t="s">
        <v>18500</v>
      </c>
      <c r="F11" s="44" t="s">
        <v>18828</v>
      </c>
      <c r="G11" s="44" t="s">
        <v>18829</v>
      </c>
      <c r="H11" s="44" t="s">
        <v>18830</v>
      </c>
      <c r="I11" s="44" t="s">
        <v>18831</v>
      </c>
      <c r="J11" s="63"/>
      <c r="K11" s="68">
        <v>0</v>
      </c>
      <c r="M11" t="e">
        <f>VLOOKUP(Table2[[#This Row],[QSAR Ready SMILES]],'Master list(no salts, metals)'!$H$2:$H$3246,1,FALSE)</f>
        <v>#N/A</v>
      </c>
    </row>
    <row r="12" spans="1:13" x14ac:dyDescent="0.25">
      <c r="A12" s="59">
        <f t="shared" si="0"/>
        <v>11</v>
      </c>
      <c r="B12" s="60"/>
      <c r="C12" s="33" t="s">
        <v>18667</v>
      </c>
      <c r="D12" s="61" t="s">
        <v>18425</v>
      </c>
      <c r="E12" s="34" t="s">
        <v>18547</v>
      </c>
      <c r="F12" s="33" t="s">
        <v>18986</v>
      </c>
      <c r="G12" s="33" t="s">
        <v>18987</v>
      </c>
      <c r="H12" s="33" t="s">
        <v>18987</v>
      </c>
      <c r="I12" s="33" t="s">
        <v>18988</v>
      </c>
      <c r="J12" s="60"/>
      <c r="K12" s="69">
        <v>1</v>
      </c>
      <c r="M12" t="e">
        <f>VLOOKUP(Table2[[#This Row],[QSAR Ready SMILES]],'Master list(no salts, metals)'!$H$2:$H$3246,1,FALSE)</f>
        <v>#N/A</v>
      </c>
    </row>
    <row r="13" spans="1:13" x14ac:dyDescent="0.25">
      <c r="A13" s="62">
        <f t="shared" si="0"/>
        <v>12</v>
      </c>
      <c r="B13" s="63"/>
      <c r="C13" s="44" t="s">
        <v>18701</v>
      </c>
      <c r="D13" s="64" t="s">
        <v>18459</v>
      </c>
      <c r="E13" s="53" t="s">
        <v>18581</v>
      </c>
      <c r="F13" s="44" t="s">
        <v>19096</v>
      </c>
      <c r="G13" s="44" t="s">
        <v>19097</v>
      </c>
      <c r="H13" s="44" t="s">
        <v>19097</v>
      </c>
      <c r="I13" s="44" t="s">
        <v>19098</v>
      </c>
      <c r="J13" s="63"/>
      <c r="K13" s="68">
        <v>1</v>
      </c>
      <c r="M13" t="e">
        <f>VLOOKUP(Table2[[#This Row],[QSAR Ready SMILES]],'Master list(no salts, metals)'!$H$2:$H$3246,1,FALSE)</f>
        <v>#N/A</v>
      </c>
    </row>
    <row r="14" spans="1:13" x14ac:dyDescent="0.25">
      <c r="A14" s="59">
        <f t="shared" si="0"/>
        <v>13</v>
      </c>
      <c r="B14" s="60"/>
      <c r="C14" s="33" t="s">
        <v>18587</v>
      </c>
      <c r="D14" s="61" t="s">
        <v>18346</v>
      </c>
      <c r="E14" s="34" t="s">
        <v>18467</v>
      </c>
      <c r="F14" s="33" t="s">
        <v>18711</v>
      </c>
      <c r="G14" s="33" t="s">
        <v>18712</v>
      </c>
      <c r="H14" s="33" t="s">
        <v>18713</v>
      </c>
      <c r="I14" s="33" t="s">
        <v>18714</v>
      </c>
      <c r="J14" s="60"/>
      <c r="K14" s="69">
        <v>0</v>
      </c>
      <c r="M14" t="e">
        <f>VLOOKUP(Table2[[#This Row],[QSAR Ready SMILES]],'Master list(no salts, metals)'!$H$2:$H$3246,1,FALSE)</f>
        <v>#N/A</v>
      </c>
    </row>
    <row r="15" spans="1:13" x14ac:dyDescent="0.25">
      <c r="A15" s="62">
        <f t="shared" si="0"/>
        <v>14</v>
      </c>
      <c r="B15" s="63"/>
      <c r="C15" s="44" t="s">
        <v>18682</v>
      </c>
      <c r="D15" s="64" t="s">
        <v>18440</v>
      </c>
      <c r="E15" s="53" t="s">
        <v>18562</v>
      </c>
      <c r="F15" s="44" t="s">
        <v>19036</v>
      </c>
      <c r="G15" s="44" t="s">
        <v>19037</v>
      </c>
      <c r="H15" s="44" t="s">
        <v>19038</v>
      </c>
      <c r="I15" s="44" t="s">
        <v>19039</v>
      </c>
      <c r="J15" s="63"/>
      <c r="K15" s="68">
        <v>1</v>
      </c>
      <c r="M15" t="e">
        <f>VLOOKUP(Table2[[#This Row],[QSAR Ready SMILES]],'Master list(no salts, metals)'!$H$2:$H$3246,1,FALSE)</f>
        <v>#N/A</v>
      </c>
    </row>
    <row r="16" spans="1:13" x14ac:dyDescent="0.25">
      <c r="A16" s="62">
        <f t="shared" si="0"/>
        <v>15</v>
      </c>
      <c r="B16" s="63"/>
      <c r="C16" s="44" t="s">
        <v>18624</v>
      </c>
      <c r="D16" s="64" t="s">
        <v>18383</v>
      </c>
      <c r="E16" s="53" t="s">
        <v>18504</v>
      </c>
      <c r="F16" s="44" t="s">
        <v>18842</v>
      </c>
      <c r="G16" s="44" t="s">
        <v>18843</v>
      </c>
      <c r="H16" s="44" t="s">
        <v>18844</v>
      </c>
      <c r="I16" s="44" t="s">
        <v>18845</v>
      </c>
      <c r="J16" s="63"/>
      <c r="K16" s="68">
        <v>0</v>
      </c>
      <c r="M16" t="e">
        <f>VLOOKUP(Table2[[#This Row],[QSAR Ready SMILES]],'Master list(no salts, metals)'!$H$2:$H$3246,1,FALSE)</f>
        <v>#N/A</v>
      </c>
    </row>
    <row r="17" spans="1:13" x14ac:dyDescent="0.25">
      <c r="A17" s="59">
        <f t="shared" si="0"/>
        <v>16</v>
      </c>
      <c r="B17" s="60"/>
      <c r="C17" s="33" t="s">
        <v>18686</v>
      </c>
      <c r="D17" s="61" t="s">
        <v>18444</v>
      </c>
      <c r="E17" s="34" t="s">
        <v>18566</v>
      </c>
      <c r="F17" s="33" t="s">
        <v>19050</v>
      </c>
      <c r="G17" s="33" t="s">
        <v>19051</v>
      </c>
      <c r="H17" s="33" t="s">
        <v>19051</v>
      </c>
      <c r="I17" s="33" t="s">
        <v>19052</v>
      </c>
      <c r="J17" s="60"/>
      <c r="K17" s="69">
        <v>1</v>
      </c>
      <c r="M17" t="e">
        <f>VLOOKUP(Table2[[#This Row],[QSAR Ready SMILES]],'Master list(no salts, metals)'!$H$2:$H$3246,1,FALSE)</f>
        <v>#N/A</v>
      </c>
    </row>
    <row r="18" spans="1:13" x14ac:dyDescent="0.25">
      <c r="A18" s="65">
        <f t="shared" si="0"/>
        <v>17</v>
      </c>
      <c r="B18" s="66"/>
      <c r="C18" s="37" t="s">
        <v>18585</v>
      </c>
      <c r="D18" s="67" t="s">
        <v>18345</v>
      </c>
      <c r="E18" s="36" t="s">
        <v>18465</v>
      </c>
      <c r="F18" s="37" t="s">
        <v>18705</v>
      </c>
      <c r="G18" s="37" t="s">
        <v>18706</v>
      </c>
      <c r="H18" s="37" t="s">
        <v>18706</v>
      </c>
      <c r="I18" s="37" t="s">
        <v>18707</v>
      </c>
      <c r="J18" s="66"/>
      <c r="K18" s="82">
        <v>0</v>
      </c>
      <c r="M18" t="e">
        <f>VLOOKUP(Table2[[#This Row],[QSAR Ready SMILES]],'Master list(no salts, metals)'!$H$2:$H$3246,1,FALSE)</f>
        <v>#N/A</v>
      </c>
    </row>
    <row r="19" spans="1:13" x14ac:dyDescent="0.25">
      <c r="A19" s="59">
        <f t="shared" si="0"/>
        <v>18</v>
      </c>
      <c r="B19" s="60"/>
      <c r="C19" s="33" t="s">
        <v>18652</v>
      </c>
      <c r="D19" s="61" t="s">
        <v>18411</v>
      </c>
      <c r="E19" s="34" t="s">
        <v>18532</v>
      </c>
      <c r="F19" s="33" t="s">
        <v>18940</v>
      </c>
      <c r="G19" s="33" t="s">
        <v>18941</v>
      </c>
      <c r="H19" s="33" t="s">
        <v>18941</v>
      </c>
      <c r="I19" s="33" t="s">
        <v>18942</v>
      </c>
      <c r="J19" s="60"/>
      <c r="K19" s="69">
        <v>1</v>
      </c>
      <c r="M19" t="e">
        <f>VLOOKUP(Table2[[#This Row],[QSAR Ready SMILES]],'Master list(no salts, metals)'!$H$2:$H$3246,1,FALSE)</f>
        <v>#N/A</v>
      </c>
    </row>
    <row r="20" spans="1:13" x14ac:dyDescent="0.25">
      <c r="A20" s="62">
        <f t="shared" si="0"/>
        <v>19</v>
      </c>
      <c r="B20" s="63"/>
      <c r="C20" s="44" t="s">
        <v>18613</v>
      </c>
      <c r="D20" s="64" t="s">
        <v>18372</v>
      </c>
      <c r="E20" s="53" t="s">
        <v>18493</v>
      </c>
      <c r="F20" s="44" t="s">
        <v>18805</v>
      </c>
      <c r="G20" s="44" t="s">
        <v>18806</v>
      </c>
      <c r="H20" s="44" t="s">
        <v>18807</v>
      </c>
      <c r="I20" s="44" t="s">
        <v>18808</v>
      </c>
      <c r="J20" s="63"/>
      <c r="K20" s="68">
        <v>0</v>
      </c>
      <c r="M20" t="e">
        <f>VLOOKUP(Table2[[#This Row],[QSAR Ready SMILES]],'Master list(no salts, metals)'!$H$2:$H$3246,1,FALSE)</f>
        <v>#N/A</v>
      </c>
    </row>
    <row r="21" spans="1:13" x14ac:dyDescent="0.25">
      <c r="A21" s="59">
        <f t="shared" si="0"/>
        <v>20</v>
      </c>
      <c r="B21" s="60"/>
      <c r="C21" s="33" t="s">
        <v>18590</v>
      </c>
      <c r="D21" s="61" t="s">
        <v>18349</v>
      </c>
      <c r="E21" s="34" t="s">
        <v>18470</v>
      </c>
      <c r="F21" s="33" t="s">
        <v>18723</v>
      </c>
      <c r="G21" s="33" t="s">
        <v>18724</v>
      </c>
      <c r="H21" s="33" t="s">
        <v>18724</v>
      </c>
      <c r="I21" s="33" t="s">
        <v>18725</v>
      </c>
      <c r="J21" s="60"/>
      <c r="K21" s="69">
        <v>0</v>
      </c>
      <c r="M21" t="e">
        <f>VLOOKUP(Table2[[#This Row],[QSAR Ready SMILES]],'Master list(no salts, metals)'!$H$2:$H$3246,1,FALSE)</f>
        <v>#N/A</v>
      </c>
    </row>
    <row r="22" spans="1:13" x14ac:dyDescent="0.25">
      <c r="A22" s="62">
        <f t="shared" si="0"/>
        <v>21</v>
      </c>
      <c r="B22" s="63"/>
      <c r="C22" s="44" t="s">
        <v>18612</v>
      </c>
      <c r="D22" s="64" t="s">
        <v>18371</v>
      </c>
      <c r="E22" s="53" t="s">
        <v>18492</v>
      </c>
      <c r="F22" s="44" t="s">
        <v>18802</v>
      </c>
      <c r="G22" s="44" t="s">
        <v>18803</v>
      </c>
      <c r="H22" s="44" t="s">
        <v>18803</v>
      </c>
      <c r="I22" s="44" t="s">
        <v>18804</v>
      </c>
      <c r="J22" s="63"/>
      <c r="K22" s="68">
        <v>0</v>
      </c>
      <c r="M22" t="e">
        <f>VLOOKUP(Table2[[#This Row],[QSAR Ready SMILES]],'Master list(no salts, metals)'!$H$2:$H$3246,1,FALSE)</f>
        <v>#N/A</v>
      </c>
    </row>
    <row r="23" spans="1:13" x14ac:dyDescent="0.25">
      <c r="A23" s="59">
        <f t="shared" si="0"/>
        <v>22</v>
      </c>
      <c r="B23" s="60"/>
      <c r="C23" s="33" t="s">
        <v>18681</v>
      </c>
      <c r="D23" s="61" t="s">
        <v>18439</v>
      </c>
      <c r="E23" s="34" t="s">
        <v>18561</v>
      </c>
      <c r="F23" s="33" t="s">
        <v>19032</v>
      </c>
      <c r="G23" s="33" t="s">
        <v>19033</v>
      </c>
      <c r="H23" s="33" t="s">
        <v>19034</v>
      </c>
      <c r="I23" s="33" t="s">
        <v>19035</v>
      </c>
      <c r="J23" s="60"/>
      <c r="K23" s="69">
        <v>1</v>
      </c>
      <c r="M23" t="e">
        <f>VLOOKUP(Table2[[#This Row],[QSAR Ready SMILES]],'Master list(no salts, metals)'!$H$2:$H$3246,1,FALSE)</f>
        <v>#N/A</v>
      </c>
    </row>
    <row r="24" spans="1:13" x14ac:dyDescent="0.25">
      <c r="A24" s="62">
        <f t="shared" si="0"/>
        <v>23</v>
      </c>
      <c r="B24" s="63"/>
      <c r="C24" s="44" t="s">
        <v>18666</v>
      </c>
      <c r="D24" s="64" t="s">
        <v>18424</v>
      </c>
      <c r="E24" s="53" t="s">
        <v>18546</v>
      </c>
      <c r="F24" s="44" t="s">
        <v>18983</v>
      </c>
      <c r="G24" s="44" t="s">
        <v>18984</v>
      </c>
      <c r="H24" s="44" t="s">
        <v>18984</v>
      </c>
      <c r="I24" s="44" t="s">
        <v>18985</v>
      </c>
      <c r="J24" s="63"/>
      <c r="K24" s="68">
        <v>1</v>
      </c>
      <c r="M24" t="e">
        <f>VLOOKUP(Table2[[#This Row],[QSAR Ready SMILES]],'Master list(no salts, metals)'!$H$2:$H$3246,1,FALSE)</f>
        <v>#N/A</v>
      </c>
    </row>
    <row r="25" spans="1:13" x14ac:dyDescent="0.25">
      <c r="A25" s="62">
        <f t="shared" si="0"/>
        <v>24</v>
      </c>
      <c r="B25" s="63"/>
      <c r="C25" s="44" t="s">
        <v>18662</v>
      </c>
      <c r="D25" s="64" t="s">
        <v>18420</v>
      </c>
      <c r="E25" s="53" t="s">
        <v>18542</v>
      </c>
      <c r="F25" s="44" t="s">
        <v>18971</v>
      </c>
      <c r="G25" s="44" t="s">
        <v>18972</v>
      </c>
      <c r="H25" s="44" t="s">
        <v>18972</v>
      </c>
      <c r="I25" s="44" t="s">
        <v>18973</v>
      </c>
      <c r="J25" s="63"/>
      <c r="K25" s="68">
        <v>1</v>
      </c>
      <c r="M25" t="e">
        <f>VLOOKUP(Table2[[#This Row],[QSAR Ready SMILES]],'Master list(no salts, metals)'!$H$2:$H$3246,1,FALSE)</f>
        <v>#N/A</v>
      </c>
    </row>
    <row r="26" spans="1:13" x14ac:dyDescent="0.25">
      <c r="A26" s="59">
        <f t="shared" si="0"/>
        <v>25</v>
      </c>
      <c r="B26" s="60"/>
      <c r="C26" s="33" t="s">
        <v>18676</v>
      </c>
      <c r="D26" s="61" t="s">
        <v>18434</v>
      </c>
      <c r="E26" s="34" t="s">
        <v>18556</v>
      </c>
      <c r="F26" s="33" t="s">
        <v>19016</v>
      </c>
      <c r="G26" s="33" t="s">
        <v>19017</v>
      </c>
      <c r="H26" s="33" t="s">
        <v>19018</v>
      </c>
      <c r="I26" s="33" t="s">
        <v>19019</v>
      </c>
      <c r="J26" s="60"/>
      <c r="K26" s="69">
        <v>1</v>
      </c>
      <c r="M26" t="e">
        <f>VLOOKUP(Table2[[#This Row],[QSAR Ready SMILES]],'Master list(no salts, metals)'!$H$2:$H$3246,1,FALSE)</f>
        <v>#N/A</v>
      </c>
    </row>
    <row r="27" spans="1:13" x14ac:dyDescent="0.25">
      <c r="A27" s="62">
        <f t="shared" si="0"/>
        <v>26</v>
      </c>
      <c r="B27" s="63"/>
      <c r="C27" s="44" t="s">
        <v>18691</v>
      </c>
      <c r="D27" s="64" t="s">
        <v>18449</v>
      </c>
      <c r="E27" s="53" t="s">
        <v>18571</v>
      </c>
      <c r="F27" s="44" t="s">
        <v>19066</v>
      </c>
      <c r="G27" s="44" t="s">
        <v>19067</v>
      </c>
      <c r="H27" s="44" t="s">
        <v>19067</v>
      </c>
      <c r="I27" s="44" t="s">
        <v>19068</v>
      </c>
      <c r="J27" s="63"/>
      <c r="K27" s="68">
        <v>1</v>
      </c>
      <c r="M27" t="e">
        <f>VLOOKUP(Table2[[#This Row],[QSAR Ready SMILES]],'Master list(no salts, metals)'!$H$2:$H$3246,1,FALSE)</f>
        <v>#N/A</v>
      </c>
    </row>
    <row r="28" spans="1:13" x14ac:dyDescent="0.25">
      <c r="A28" s="59">
        <f t="shared" si="0"/>
        <v>27</v>
      </c>
      <c r="B28" s="60"/>
      <c r="C28" s="33" t="s">
        <v>18673</v>
      </c>
      <c r="D28" s="61" t="s">
        <v>18431</v>
      </c>
      <c r="E28" s="34" t="s">
        <v>18553</v>
      </c>
      <c r="F28" s="33" t="s">
        <v>19006</v>
      </c>
      <c r="G28" s="33" t="s">
        <v>19007</v>
      </c>
      <c r="H28" s="33" t="s">
        <v>19007</v>
      </c>
      <c r="I28" s="33" t="s">
        <v>19008</v>
      </c>
      <c r="J28" s="60"/>
      <c r="K28" s="69">
        <v>1</v>
      </c>
      <c r="M28" t="e">
        <f>VLOOKUP(Table2[[#This Row],[QSAR Ready SMILES]],'Master list(no salts, metals)'!$H$2:$H$3246,1,FALSE)</f>
        <v>#N/A</v>
      </c>
    </row>
    <row r="29" spans="1:13" x14ac:dyDescent="0.25">
      <c r="A29" s="62">
        <f t="shared" si="0"/>
        <v>28</v>
      </c>
      <c r="B29" s="63"/>
      <c r="C29" s="44" t="s">
        <v>18659</v>
      </c>
      <c r="D29" s="64" t="s">
        <v>18417</v>
      </c>
      <c r="E29" s="53" t="s">
        <v>18539</v>
      </c>
      <c r="F29" s="44" t="s">
        <v>18962</v>
      </c>
      <c r="G29" s="44" t="s">
        <v>18963</v>
      </c>
      <c r="H29" s="44" t="s">
        <v>18963</v>
      </c>
      <c r="I29" s="44" t="s">
        <v>18964</v>
      </c>
      <c r="J29" s="63"/>
      <c r="K29" s="68">
        <v>1</v>
      </c>
      <c r="M29" t="e">
        <f>VLOOKUP(Table2[[#This Row],[QSAR Ready SMILES]],'Master list(no salts, metals)'!$H$2:$H$3246,1,FALSE)</f>
        <v>#N/A</v>
      </c>
    </row>
    <row r="30" spans="1:13" x14ac:dyDescent="0.25">
      <c r="A30" s="59">
        <f t="shared" si="0"/>
        <v>29</v>
      </c>
      <c r="B30" s="60"/>
      <c r="C30" s="33" t="s">
        <v>18698</v>
      </c>
      <c r="D30" s="61" t="s">
        <v>18456</v>
      </c>
      <c r="E30" s="34" t="s">
        <v>18578</v>
      </c>
      <c r="F30" s="33" t="s">
        <v>19087</v>
      </c>
      <c r="G30" s="33" t="s">
        <v>19088</v>
      </c>
      <c r="H30" s="33" t="s">
        <v>19088</v>
      </c>
      <c r="I30" s="33" t="s">
        <v>19089</v>
      </c>
      <c r="J30" s="60"/>
      <c r="K30" s="69">
        <v>1</v>
      </c>
      <c r="M30" t="e">
        <f>VLOOKUP(Table2[[#This Row],[QSAR Ready SMILES]],'Master list(no salts, metals)'!$H$2:$H$3246,1,FALSE)</f>
        <v>#N/A</v>
      </c>
    </row>
    <row r="31" spans="1:13" x14ac:dyDescent="0.25">
      <c r="A31" s="62">
        <f t="shared" si="0"/>
        <v>30</v>
      </c>
      <c r="B31" s="63"/>
      <c r="C31" s="44" t="s">
        <v>18685</v>
      </c>
      <c r="D31" s="64" t="s">
        <v>18443</v>
      </c>
      <c r="E31" s="53" t="s">
        <v>18565</v>
      </c>
      <c r="F31" s="44" t="s">
        <v>19046</v>
      </c>
      <c r="G31" s="44" t="s">
        <v>19047</v>
      </c>
      <c r="H31" s="44" t="s">
        <v>19048</v>
      </c>
      <c r="I31" s="44" t="s">
        <v>19049</v>
      </c>
      <c r="J31" s="63"/>
      <c r="K31" s="68">
        <v>1</v>
      </c>
      <c r="M31" t="e">
        <f>VLOOKUP(Table2[[#This Row],[QSAR Ready SMILES]],'Master list(no salts, metals)'!$H$2:$H$3246,1,FALSE)</f>
        <v>#N/A</v>
      </c>
    </row>
    <row r="32" spans="1:13" x14ac:dyDescent="0.25">
      <c r="A32" s="62">
        <f t="shared" si="0"/>
        <v>31</v>
      </c>
      <c r="B32" s="63"/>
      <c r="C32" s="44" t="s">
        <v>18643</v>
      </c>
      <c r="D32" s="64" t="s">
        <v>18402</v>
      </c>
      <c r="E32" s="53" t="s">
        <v>18523</v>
      </c>
      <c r="F32" s="44" t="s">
        <v>18911</v>
      </c>
      <c r="G32" s="44" t="s">
        <v>18912</v>
      </c>
      <c r="H32" s="44" t="s">
        <v>18912</v>
      </c>
      <c r="I32" s="44" t="s">
        <v>18913</v>
      </c>
      <c r="J32" s="63"/>
      <c r="K32" s="68">
        <v>1</v>
      </c>
      <c r="M32" t="e">
        <f>VLOOKUP(Table2[[#This Row],[QSAR Ready SMILES]],'Master list(no salts, metals)'!$H$2:$H$3246,1,FALSE)</f>
        <v>#N/A</v>
      </c>
    </row>
    <row r="33" spans="1:13" x14ac:dyDescent="0.25">
      <c r="A33" s="59">
        <f t="shared" si="0"/>
        <v>32</v>
      </c>
      <c r="B33" s="60"/>
      <c r="C33" s="33" t="s">
        <v>18679</v>
      </c>
      <c r="D33" s="61" t="s">
        <v>18437</v>
      </c>
      <c r="E33" s="34" t="s">
        <v>18559</v>
      </c>
      <c r="F33" s="33" t="s">
        <v>19026</v>
      </c>
      <c r="G33" s="33" t="s">
        <v>19027</v>
      </c>
      <c r="H33" s="33" t="s">
        <v>19027</v>
      </c>
      <c r="I33" s="33" t="s">
        <v>19028</v>
      </c>
      <c r="J33" s="60"/>
      <c r="K33" s="69">
        <v>1</v>
      </c>
      <c r="M33" t="e">
        <f>VLOOKUP(Table2[[#This Row],[QSAR Ready SMILES]],'Master list(no salts, metals)'!$H$2:$H$3246,1,FALSE)</f>
        <v>#N/A</v>
      </c>
    </row>
    <row r="34" spans="1:13" x14ac:dyDescent="0.25">
      <c r="A34" s="59">
        <f t="shared" ref="A34:A69" si="1">ROW(A33)</f>
        <v>33</v>
      </c>
      <c r="B34" s="60"/>
      <c r="C34" s="33" t="s">
        <v>18625</v>
      </c>
      <c r="D34" s="61" t="s">
        <v>18384</v>
      </c>
      <c r="E34" s="34" t="s">
        <v>18505</v>
      </c>
      <c r="F34" s="33" t="s">
        <v>18846</v>
      </c>
      <c r="G34" s="33" t="s">
        <v>18847</v>
      </c>
      <c r="H34" s="33" t="s">
        <v>18848</v>
      </c>
      <c r="I34" s="33" t="s">
        <v>18849</v>
      </c>
      <c r="J34" s="60"/>
      <c r="K34" s="69">
        <v>0</v>
      </c>
      <c r="M34" t="e">
        <f>VLOOKUP(Table2[[#This Row],[QSAR Ready SMILES]],'Master list(no salts, metals)'!$H$2:$H$3246,1,FALSE)</f>
        <v>#N/A</v>
      </c>
    </row>
    <row r="35" spans="1:13" x14ac:dyDescent="0.25">
      <c r="A35" s="59">
        <f t="shared" si="1"/>
        <v>34</v>
      </c>
      <c r="B35" s="60"/>
      <c r="C35" s="33" t="s">
        <v>18596</v>
      </c>
      <c r="D35" s="61" t="s">
        <v>18355</v>
      </c>
      <c r="E35" s="34" t="s">
        <v>18476</v>
      </c>
      <c r="F35" s="33" t="s">
        <v>18741</v>
      </c>
      <c r="G35" s="33" t="s">
        <v>18742</v>
      </c>
      <c r="H35" s="33" t="s">
        <v>18742</v>
      </c>
      <c r="I35" s="33" t="s">
        <v>18743</v>
      </c>
      <c r="J35" s="60"/>
      <c r="K35" s="69">
        <v>0</v>
      </c>
      <c r="M35" t="e">
        <f>VLOOKUP(Table2[[#This Row],[QSAR Ready SMILES]],'Master list(no salts, metals)'!$H$2:$H$3246,1,FALSE)</f>
        <v>#N/A</v>
      </c>
    </row>
    <row r="36" spans="1:13" x14ac:dyDescent="0.25">
      <c r="A36" s="59">
        <f t="shared" si="1"/>
        <v>35</v>
      </c>
      <c r="B36" s="60"/>
      <c r="C36" s="33" t="s">
        <v>18677</v>
      </c>
      <c r="D36" s="61" t="s">
        <v>18435</v>
      </c>
      <c r="E36" s="34" t="s">
        <v>18557</v>
      </c>
      <c r="F36" s="33" t="s">
        <v>19020</v>
      </c>
      <c r="G36" s="33" t="s">
        <v>19021</v>
      </c>
      <c r="H36" s="33" t="s">
        <v>19021</v>
      </c>
      <c r="I36" s="33" t="s">
        <v>19022</v>
      </c>
      <c r="J36" s="60"/>
      <c r="K36" s="69">
        <v>1</v>
      </c>
      <c r="M36" t="e">
        <f>VLOOKUP(Table2[[#This Row],[QSAR Ready SMILES]],'Master list(no salts, metals)'!$H$2:$H$3246,1,FALSE)</f>
        <v>#N/A</v>
      </c>
    </row>
    <row r="37" spans="1:13" x14ac:dyDescent="0.25">
      <c r="A37" s="62">
        <f t="shared" si="1"/>
        <v>36</v>
      </c>
      <c r="B37" s="63"/>
      <c r="C37" s="44" t="s">
        <v>18593</v>
      </c>
      <c r="D37" s="64" t="s">
        <v>18352</v>
      </c>
      <c r="E37" s="53" t="s">
        <v>18473</v>
      </c>
      <c r="F37" s="44" t="s">
        <v>18732</v>
      </c>
      <c r="G37" s="44" t="s">
        <v>18733</v>
      </c>
      <c r="H37" s="44" t="s">
        <v>18733</v>
      </c>
      <c r="I37" s="44" t="s">
        <v>18734</v>
      </c>
      <c r="J37" s="63"/>
      <c r="K37" s="68">
        <v>0</v>
      </c>
      <c r="M37" t="e">
        <f>VLOOKUP(Table2[[#This Row],[QSAR Ready SMILES]],'Master list(no salts, metals)'!$H$2:$H$3246,1,FALSE)</f>
        <v>#N/A</v>
      </c>
    </row>
    <row r="38" spans="1:13" x14ac:dyDescent="0.25">
      <c r="A38" s="59">
        <f t="shared" si="1"/>
        <v>37</v>
      </c>
      <c r="B38" s="60"/>
      <c r="C38" s="33" t="s">
        <v>18641</v>
      </c>
      <c r="D38" s="61" t="s">
        <v>18400</v>
      </c>
      <c r="E38" s="34" t="s">
        <v>18521</v>
      </c>
      <c r="F38" s="33" t="s">
        <v>18904</v>
      </c>
      <c r="G38" s="33" t="s">
        <v>18905</v>
      </c>
      <c r="H38" s="33" t="s">
        <v>18906</v>
      </c>
      <c r="I38" s="33" t="s">
        <v>18907</v>
      </c>
      <c r="J38" s="60"/>
      <c r="K38" s="69">
        <v>0</v>
      </c>
      <c r="M38" t="e">
        <f>VLOOKUP(Table2[[#This Row],[QSAR Ready SMILES]],'Master list(no salts, metals)'!$H$2:$H$3246,1,FALSE)</f>
        <v>#N/A</v>
      </c>
    </row>
    <row r="39" spans="1:13" x14ac:dyDescent="0.25">
      <c r="A39" s="62">
        <f t="shared" si="1"/>
        <v>38</v>
      </c>
      <c r="B39" s="63"/>
      <c r="C39" s="44" t="s">
        <v>18602</v>
      </c>
      <c r="D39" s="64" t="s">
        <v>18361</v>
      </c>
      <c r="E39" s="53" t="s">
        <v>18482</v>
      </c>
      <c r="F39" s="44" t="s">
        <v>18764</v>
      </c>
      <c r="G39" s="44" t="s">
        <v>18765</v>
      </c>
      <c r="H39" s="44" t="s">
        <v>18766</v>
      </c>
      <c r="I39" s="44" t="s">
        <v>18767</v>
      </c>
      <c r="J39" s="63"/>
      <c r="K39" s="68">
        <v>0</v>
      </c>
      <c r="M39" t="e">
        <f>VLOOKUP(Table2[[#This Row],[QSAR Ready SMILES]],'Master list(no salts, metals)'!$H$2:$H$3246,1,FALSE)</f>
        <v>#N/A</v>
      </c>
    </row>
    <row r="40" spans="1:13" x14ac:dyDescent="0.25">
      <c r="A40" s="59">
        <f t="shared" si="1"/>
        <v>39</v>
      </c>
      <c r="B40" s="60"/>
      <c r="C40" s="33" t="s">
        <v>18689</v>
      </c>
      <c r="D40" s="61" t="s">
        <v>18447</v>
      </c>
      <c r="E40" s="34" t="s">
        <v>18569</v>
      </c>
      <c r="F40" s="33" t="s">
        <v>19059</v>
      </c>
      <c r="G40" s="33" t="s">
        <v>19060</v>
      </c>
      <c r="H40" s="33" t="s">
        <v>19061</v>
      </c>
      <c r="I40" s="33" t="s">
        <v>19062</v>
      </c>
      <c r="J40" s="60"/>
      <c r="K40" s="69">
        <v>1</v>
      </c>
      <c r="M40" t="e">
        <f>VLOOKUP(Table2[[#This Row],[QSAR Ready SMILES]],'Master list(no salts, metals)'!$H$2:$H$3246,1,FALSE)</f>
        <v>#N/A</v>
      </c>
    </row>
    <row r="41" spans="1:13" x14ac:dyDescent="0.25">
      <c r="A41" s="62">
        <f t="shared" si="1"/>
        <v>40</v>
      </c>
      <c r="B41" s="63"/>
      <c r="C41" s="44" t="s">
        <v>18671</v>
      </c>
      <c r="D41" s="64" t="s">
        <v>18429</v>
      </c>
      <c r="E41" s="53" t="s">
        <v>18551</v>
      </c>
      <c r="F41" s="44" t="s">
        <v>19000</v>
      </c>
      <c r="G41" s="44" t="s">
        <v>19001</v>
      </c>
      <c r="H41" s="44" t="s">
        <v>19001</v>
      </c>
      <c r="I41" s="44" t="s">
        <v>19002</v>
      </c>
      <c r="J41" s="63"/>
      <c r="K41" s="68">
        <v>1</v>
      </c>
      <c r="M41" t="e">
        <f>VLOOKUP(Table2[[#This Row],[QSAR Ready SMILES]],'Master list(no salts, metals)'!$H$2:$H$3246,1,FALSE)</f>
        <v>#N/A</v>
      </c>
    </row>
    <row r="42" spans="1:13" x14ac:dyDescent="0.25">
      <c r="A42" s="59">
        <f t="shared" si="1"/>
        <v>41</v>
      </c>
      <c r="B42" s="60"/>
      <c r="C42" s="33" t="s">
        <v>18700</v>
      </c>
      <c r="D42" s="61" t="s">
        <v>18458</v>
      </c>
      <c r="E42" s="34" t="s">
        <v>18580</v>
      </c>
      <c r="F42" s="33" t="s">
        <v>19093</v>
      </c>
      <c r="G42" s="33" t="s">
        <v>19094</v>
      </c>
      <c r="H42" s="33" t="s">
        <v>19094</v>
      </c>
      <c r="I42" s="33" t="s">
        <v>19095</v>
      </c>
      <c r="J42" s="60"/>
      <c r="K42" s="69">
        <v>1</v>
      </c>
      <c r="M42" t="e">
        <f>VLOOKUP(Table2[[#This Row],[QSAR Ready SMILES]],'Master list(no salts, metals)'!$H$2:$H$3246,1,FALSE)</f>
        <v>#N/A</v>
      </c>
    </row>
    <row r="43" spans="1:13" x14ac:dyDescent="0.25">
      <c r="A43" s="62">
        <f t="shared" si="1"/>
        <v>42</v>
      </c>
      <c r="B43" s="63"/>
      <c r="C43" s="44" t="s">
        <v>18591</v>
      </c>
      <c r="D43" s="64" t="s">
        <v>18350</v>
      </c>
      <c r="E43" s="53" t="s">
        <v>18471</v>
      </c>
      <c r="F43" s="44" t="s">
        <v>18726</v>
      </c>
      <c r="G43" s="44" t="s">
        <v>18727</v>
      </c>
      <c r="H43" s="44" t="s">
        <v>18727</v>
      </c>
      <c r="I43" s="44" t="s">
        <v>18728</v>
      </c>
      <c r="J43" s="63"/>
      <c r="K43" s="68">
        <v>0</v>
      </c>
      <c r="M43" t="e">
        <f>VLOOKUP(Table2[[#This Row],[QSAR Ready SMILES]],'Master list(no salts, metals)'!$H$2:$H$3246,1,FALSE)</f>
        <v>#N/A</v>
      </c>
    </row>
    <row r="44" spans="1:13" x14ac:dyDescent="0.25">
      <c r="A44" s="62">
        <f t="shared" si="1"/>
        <v>43</v>
      </c>
      <c r="B44" s="63"/>
      <c r="C44" s="44" t="s">
        <v>18638</v>
      </c>
      <c r="D44" s="64" t="s">
        <v>18397</v>
      </c>
      <c r="E44" s="53" t="s">
        <v>18518</v>
      </c>
      <c r="F44" s="44" t="s">
        <v>18893</v>
      </c>
      <c r="G44" s="44" t="s">
        <v>18894</v>
      </c>
      <c r="H44" s="44" t="s">
        <v>18894</v>
      </c>
      <c r="I44" s="44" t="s">
        <v>18895</v>
      </c>
      <c r="J44" s="63"/>
      <c r="K44" s="68">
        <v>0</v>
      </c>
      <c r="M44" t="e">
        <f>VLOOKUP(Table2[[#This Row],[QSAR Ready SMILES]],'Master list(no salts, metals)'!$H$2:$H$3246,1,FALSE)</f>
        <v>#N/A</v>
      </c>
    </row>
    <row r="45" spans="1:13" x14ac:dyDescent="0.25">
      <c r="A45" s="59">
        <f t="shared" si="1"/>
        <v>44</v>
      </c>
      <c r="B45" s="60"/>
      <c r="C45" s="33" t="s">
        <v>18684</v>
      </c>
      <c r="D45" s="61" t="s">
        <v>18442</v>
      </c>
      <c r="E45" s="34" t="s">
        <v>18564</v>
      </c>
      <c r="F45" s="33" t="s">
        <v>19043</v>
      </c>
      <c r="G45" s="33" t="s">
        <v>19044</v>
      </c>
      <c r="H45" s="33" t="s">
        <v>19044</v>
      </c>
      <c r="I45" s="33" t="s">
        <v>19045</v>
      </c>
      <c r="J45" s="60"/>
      <c r="K45" s="69">
        <v>1</v>
      </c>
      <c r="M45" t="e">
        <f>VLOOKUP(Table2[[#This Row],[QSAR Ready SMILES]],'Master list(no salts, metals)'!$H$2:$H$3246,1,FALSE)</f>
        <v>#N/A</v>
      </c>
    </row>
    <row r="46" spans="1:13" x14ac:dyDescent="0.25">
      <c r="A46" s="59">
        <f t="shared" si="1"/>
        <v>45</v>
      </c>
      <c r="B46" s="60"/>
      <c r="C46" s="33" t="s">
        <v>18608</v>
      </c>
      <c r="D46" s="61" t="s">
        <v>18367</v>
      </c>
      <c r="E46" s="34" t="s">
        <v>18488</v>
      </c>
      <c r="F46" s="33" t="s">
        <v>18788</v>
      </c>
      <c r="G46" s="33" t="s">
        <v>18789</v>
      </c>
      <c r="H46" s="33" t="s">
        <v>18790</v>
      </c>
      <c r="I46" s="33" t="s">
        <v>18791</v>
      </c>
      <c r="J46" s="60"/>
      <c r="K46" s="69">
        <v>0</v>
      </c>
      <c r="M46" t="e">
        <f>VLOOKUP(Table2[[#This Row],[QSAR Ready SMILES]],'Master list(no salts, metals)'!$H$2:$H$3246,1,FALSE)</f>
        <v>#N/A</v>
      </c>
    </row>
    <row r="47" spans="1:13" x14ac:dyDescent="0.25">
      <c r="A47" s="59">
        <f t="shared" si="1"/>
        <v>46</v>
      </c>
      <c r="B47" s="60"/>
      <c r="C47" s="33" t="s">
        <v>18623</v>
      </c>
      <c r="D47" s="61" t="s">
        <v>18382</v>
      </c>
      <c r="E47" s="34" t="s">
        <v>18503</v>
      </c>
      <c r="F47" s="33" t="s">
        <v>18838</v>
      </c>
      <c r="G47" s="33" t="s">
        <v>18839</v>
      </c>
      <c r="H47" s="33" t="s">
        <v>18840</v>
      </c>
      <c r="I47" s="33" t="s">
        <v>18841</v>
      </c>
      <c r="J47" s="60"/>
      <c r="K47" s="69">
        <v>0</v>
      </c>
      <c r="M47" t="e">
        <f>VLOOKUP(Table2[[#This Row],[QSAR Ready SMILES]],'Master list(no salts, metals)'!$H$2:$H$3246,1,FALSE)</f>
        <v>#N/A</v>
      </c>
    </row>
    <row r="48" spans="1:13" x14ac:dyDescent="0.25">
      <c r="A48" s="59">
        <f t="shared" si="1"/>
        <v>47</v>
      </c>
      <c r="B48" s="60"/>
      <c r="C48" s="33" t="s">
        <v>18649</v>
      </c>
      <c r="D48" s="61" t="s">
        <v>18408</v>
      </c>
      <c r="E48" s="34" t="s">
        <v>18529</v>
      </c>
      <c r="F48" s="33" t="s">
        <v>18930</v>
      </c>
      <c r="G48" s="33" t="s">
        <v>18931</v>
      </c>
      <c r="H48" s="33" t="s">
        <v>18931</v>
      </c>
      <c r="I48" s="33" t="s">
        <v>18932</v>
      </c>
      <c r="J48" s="60"/>
      <c r="K48" s="69">
        <v>1</v>
      </c>
      <c r="M48" t="e">
        <f>VLOOKUP(Table2[[#This Row],[QSAR Ready SMILES]],'Master list(no salts, metals)'!$H$2:$H$3246,1,FALSE)</f>
        <v>#N/A</v>
      </c>
    </row>
    <row r="49" spans="1:13" x14ac:dyDescent="0.25">
      <c r="A49" s="62">
        <f t="shared" si="1"/>
        <v>48</v>
      </c>
      <c r="B49" s="63"/>
      <c r="C49" s="44" t="s">
        <v>18610</v>
      </c>
      <c r="D49" s="64" t="s">
        <v>18369</v>
      </c>
      <c r="E49" s="53" t="s">
        <v>18490</v>
      </c>
      <c r="F49" s="44" t="s">
        <v>18795</v>
      </c>
      <c r="G49" s="44" t="s">
        <v>18796</v>
      </c>
      <c r="H49" s="44" t="s">
        <v>18796</v>
      </c>
      <c r="I49" s="44" t="s">
        <v>18797</v>
      </c>
      <c r="J49" s="63"/>
      <c r="K49" s="68">
        <v>0</v>
      </c>
      <c r="M49" t="e">
        <f>VLOOKUP(Table2[[#This Row],[QSAR Ready SMILES]],'Master list(no salts, metals)'!$H$2:$H$3246,1,FALSE)</f>
        <v>#N/A</v>
      </c>
    </row>
    <row r="50" spans="1:13" x14ac:dyDescent="0.25">
      <c r="A50" s="59">
        <f t="shared" si="1"/>
        <v>49</v>
      </c>
      <c r="B50" s="60"/>
      <c r="C50" s="33" t="s">
        <v>18634</v>
      </c>
      <c r="D50" s="61" t="s">
        <v>18393</v>
      </c>
      <c r="E50" s="34" t="s">
        <v>18514</v>
      </c>
      <c r="F50" s="33" t="s">
        <v>18879</v>
      </c>
      <c r="G50" s="33" t="s">
        <v>18880</v>
      </c>
      <c r="H50" s="33" t="s">
        <v>18880</v>
      </c>
      <c r="I50" s="33" t="s">
        <v>18881</v>
      </c>
      <c r="J50" s="60"/>
      <c r="K50" s="69">
        <v>0</v>
      </c>
      <c r="M50" t="e">
        <f>VLOOKUP(Table2[[#This Row],[QSAR Ready SMILES]],'Master list(no salts, metals)'!$H$2:$H$3246,1,FALSE)</f>
        <v>#N/A</v>
      </c>
    </row>
    <row r="51" spans="1:13" x14ac:dyDescent="0.25">
      <c r="A51" s="59">
        <f t="shared" si="1"/>
        <v>50</v>
      </c>
      <c r="B51" s="60"/>
      <c r="C51" s="33" t="s">
        <v>18594</v>
      </c>
      <c r="D51" s="61" t="s">
        <v>18353</v>
      </c>
      <c r="E51" s="34" t="s">
        <v>18474</v>
      </c>
      <c r="F51" s="33" t="s">
        <v>18735</v>
      </c>
      <c r="G51" s="33" t="s">
        <v>18736</v>
      </c>
      <c r="H51" s="33" t="s">
        <v>18736</v>
      </c>
      <c r="I51" s="33" t="s">
        <v>18737</v>
      </c>
      <c r="J51" s="60"/>
      <c r="K51" s="69">
        <v>0</v>
      </c>
      <c r="M51" t="e">
        <f>VLOOKUP(Table2[[#This Row],[QSAR Ready SMILES]],'Master list(no salts, metals)'!$H$2:$H$3246,1,FALSE)</f>
        <v>#N/A</v>
      </c>
    </row>
    <row r="52" spans="1:13" x14ac:dyDescent="0.25">
      <c r="A52" s="62">
        <f t="shared" si="1"/>
        <v>51</v>
      </c>
      <c r="B52" s="63"/>
      <c r="C52" s="44" t="s">
        <v>18632</v>
      </c>
      <c r="D52" s="64" t="s">
        <v>18391</v>
      </c>
      <c r="E52" s="53" t="s">
        <v>18512</v>
      </c>
      <c r="F52" s="44" t="s">
        <v>18872</v>
      </c>
      <c r="G52" s="44" t="s">
        <v>18873</v>
      </c>
      <c r="H52" s="44" t="s">
        <v>18873</v>
      </c>
      <c r="I52" s="44" t="s">
        <v>18874</v>
      </c>
      <c r="J52" s="63"/>
      <c r="K52" s="68">
        <v>0</v>
      </c>
      <c r="M52" t="e">
        <f>VLOOKUP(Table2[[#This Row],[QSAR Ready SMILES]],'Master list(no salts, metals)'!$H$2:$H$3246,1,FALSE)</f>
        <v>#N/A</v>
      </c>
    </row>
    <row r="53" spans="1:13" x14ac:dyDescent="0.25">
      <c r="A53" s="59">
        <f t="shared" si="1"/>
        <v>52</v>
      </c>
      <c r="B53" s="60"/>
      <c r="C53" s="33" t="s">
        <v>18692</v>
      </c>
      <c r="D53" s="61" t="s">
        <v>18450</v>
      </c>
      <c r="E53" s="34" t="s">
        <v>18572</v>
      </c>
      <c r="F53" s="33" t="s">
        <v>19069</v>
      </c>
      <c r="G53" s="33" t="s">
        <v>19070</v>
      </c>
      <c r="H53" s="33" t="s">
        <v>19071</v>
      </c>
      <c r="I53" s="33" t="s">
        <v>19072</v>
      </c>
      <c r="J53" s="60"/>
      <c r="K53" s="69">
        <v>1</v>
      </c>
      <c r="M53" t="e">
        <f>VLOOKUP(Table2[[#This Row],[QSAR Ready SMILES]],'Master list(no salts, metals)'!$H$2:$H$3246,1,FALSE)</f>
        <v>#N/A</v>
      </c>
    </row>
    <row r="54" spans="1:13" x14ac:dyDescent="0.25">
      <c r="A54" s="59">
        <f t="shared" si="1"/>
        <v>53</v>
      </c>
      <c r="B54" s="60"/>
      <c r="C54" s="33" t="s">
        <v>18603</v>
      </c>
      <c r="D54" s="61" t="s">
        <v>18362</v>
      </c>
      <c r="E54" s="34" t="s">
        <v>18483</v>
      </c>
      <c r="F54" s="33" t="s">
        <v>18768</v>
      </c>
      <c r="G54" s="33" t="s">
        <v>18769</v>
      </c>
      <c r="H54" s="33" t="s">
        <v>18770</v>
      </c>
      <c r="I54" s="33" t="s">
        <v>18771</v>
      </c>
      <c r="J54" s="60"/>
      <c r="K54" s="69">
        <v>0</v>
      </c>
      <c r="M54" t="e">
        <f>VLOOKUP(Table2[[#This Row],[QSAR Ready SMILES]],'Master list(no salts, metals)'!$H$2:$H$3246,1,FALSE)</f>
        <v>#N/A</v>
      </c>
    </row>
    <row r="55" spans="1:13" x14ac:dyDescent="0.25">
      <c r="A55" s="59">
        <f t="shared" si="1"/>
        <v>54</v>
      </c>
      <c r="B55" s="60"/>
      <c r="C55" s="33" t="s">
        <v>18688</v>
      </c>
      <c r="D55" s="61" t="s">
        <v>18446</v>
      </c>
      <c r="E55" s="34" t="s">
        <v>18568</v>
      </c>
      <c r="F55" s="33" t="s">
        <v>19056</v>
      </c>
      <c r="G55" s="33" t="s">
        <v>19057</v>
      </c>
      <c r="H55" s="33" t="s">
        <v>19057</v>
      </c>
      <c r="I55" s="33" t="s">
        <v>19058</v>
      </c>
      <c r="J55" s="60"/>
      <c r="K55" s="69">
        <v>1</v>
      </c>
      <c r="M55" t="e">
        <f>VLOOKUP(Table2[[#This Row],[QSAR Ready SMILES]],'Master list(no salts, metals)'!$H$2:$H$3246,1,FALSE)</f>
        <v>#N/A</v>
      </c>
    </row>
    <row r="56" spans="1:13" x14ac:dyDescent="0.25">
      <c r="A56" s="62">
        <f t="shared" si="1"/>
        <v>55</v>
      </c>
      <c r="B56" s="63"/>
      <c r="C56" s="44" t="s">
        <v>18658</v>
      </c>
      <c r="D56" s="64" t="s">
        <v>18416</v>
      </c>
      <c r="E56" s="53" t="s">
        <v>18538</v>
      </c>
      <c r="F56" s="44" t="s">
        <v>18959</v>
      </c>
      <c r="G56" s="44" t="s">
        <v>18960</v>
      </c>
      <c r="H56" s="44" t="s">
        <v>18960</v>
      </c>
      <c r="I56" s="44" t="s">
        <v>18961</v>
      </c>
      <c r="J56" s="63"/>
      <c r="K56" s="68">
        <v>1</v>
      </c>
      <c r="M56" t="e">
        <f>VLOOKUP(Table2[[#This Row],[QSAR Ready SMILES]],'Master list(no salts, metals)'!$H$2:$H$3246,1,FALSE)</f>
        <v>#N/A</v>
      </c>
    </row>
    <row r="57" spans="1:13" x14ac:dyDescent="0.25">
      <c r="A57" s="59">
        <f t="shared" si="1"/>
        <v>56</v>
      </c>
      <c r="B57" s="60"/>
      <c r="C57" s="33" t="s">
        <v>18653</v>
      </c>
      <c r="D57" s="61" t="s">
        <v>18412</v>
      </c>
      <c r="E57" s="34" t="s">
        <v>18533</v>
      </c>
      <c r="F57" s="33" t="s">
        <v>18943</v>
      </c>
      <c r="G57" s="33" t="s">
        <v>18944</v>
      </c>
      <c r="H57" s="33" t="s">
        <v>18944</v>
      </c>
      <c r="I57" s="33" t="s">
        <v>18945</v>
      </c>
      <c r="J57" s="60"/>
      <c r="K57" s="69">
        <v>1</v>
      </c>
      <c r="M57" t="e">
        <f>VLOOKUP(Table2[[#This Row],[QSAR Ready SMILES]],'Master list(no salts, metals)'!$H$2:$H$3246,1,FALSE)</f>
        <v>#N/A</v>
      </c>
    </row>
    <row r="58" spans="1:13" x14ac:dyDescent="0.25">
      <c r="A58" s="62">
        <f t="shared" si="1"/>
        <v>57</v>
      </c>
      <c r="B58" s="63"/>
      <c r="C58" s="44" t="s">
        <v>18687</v>
      </c>
      <c r="D58" s="64" t="s">
        <v>18445</v>
      </c>
      <c r="E58" s="53" t="s">
        <v>18567</v>
      </c>
      <c r="F58" s="44" t="s">
        <v>19053</v>
      </c>
      <c r="G58" s="44" t="s">
        <v>19054</v>
      </c>
      <c r="H58" s="44" t="s">
        <v>19054</v>
      </c>
      <c r="I58" s="44" t="s">
        <v>19055</v>
      </c>
      <c r="J58" s="63"/>
      <c r="K58" s="68">
        <v>1</v>
      </c>
      <c r="M58" t="e">
        <f>VLOOKUP(Table2[[#This Row],[QSAR Ready SMILES]],'Master list(no salts, metals)'!$H$2:$H$3246,1,FALSE)</f>
        <v>#N/A</v>
      </c>
    </row>
    <row r="59" spans="1:13" x14ac:dyDescent="0.25">
      <c r="A59" s="59">
        <f t="shared" si="1"/>
        <v>58</v>
      </c>
      <c r="B59" s="60"/>
      <c r="C59" s="33" t="s">
        <v>18640</v>
      </c>
      <c r="D59" s="61" t="s">
        <v>18399</v>
      </c>
      <c r="E59" s="34" t="s">
        <v>18520</v>
      </c>
      <c r="F59" s="33" t="s">
        <v>18900</v>
      </c>
      <c r="G59" s="33" t="s">
        <v>18901</v>
      </c>
      <c r="H59" s="33" t="s">
        <v>18902</v>
      </c>
      <c r="I59" s="33" t="s">
        <v>18903</v>
      </c>
      <c r="J59" s="60"/>
      <c r="K59" s="69">
        <v>0</v>
      </c>
      <c r="M59" t="e">
        <f>VLOOKUP(Table2[[#This Row],[QSAR Ready SMILES]],'Master list(no salts, metals)'!$H$2:$H$3246,1,FALSE)</f>
        <v>#N/A</v>
      </c>
    </row>
    <row r="60" spans="1:13" x14ac:dyDescent="0.25">
      <c r="A60" s="59">
        <f t="shared" si="1"/>
        <v>59</v>
      </c>
      <c r="B60" s="60"/>
      <c r="C60" s="33" t="s">
        <v>18655</v>
      </c>
      <c r="D60" s="61" t="s">
        <v>18414</v>
      </c>
      <c r="E60" s="34" t="s">
        <v>18535</v>
      </c>
      <c r="F60" s="33" t="s">
        <v>18950</v>
      </c>
      <c r="G60" s="33" t="s">
        <v>18951</v>
      </c>
      <c r="H60" s="33" t="s">
        <v>18951</v>
      </c>
      <c r="I60" s="33" t="s">
        <v>18952</v>
      </c>
      <c r="J60" s="60"/>
      <c r="K60" s="69">
        <v>1</v>
      </c>
      <c r="M60" t="e">
        <f>VLOOKUP(Table2[[#This Row],[QSAR Ready SMILES]],'Master list(no salts, metals)'!$H$2:$H$3246,1,FALSE)</f>
        <v>#N/A</v>
      </c>
    </row>
    <row r="61" spans="1:13" x14ac:dyDescent="0.25">
      <c r="A61" s="59">
        <f t="shared" si="1"/>
        <v>60</v>
      </c>
      <c r="B61" s="60"/>
      <c r="C61" s="33" t="s">
        <v>18694</v>
      </c>
      <c r="D61" s="61" t="s">
        <v>18452</v>
      </c>
      <c r="E61" s="34" t="s">
        <v>18574</v>
      </c>
      <c r="F61" s="33" t="s">
        <v>19076</v>
      </c>
      <c r="G61" s="33" t="s">
        <v>19077</v>
      </c>
      <c r="H61" s="33" t="s">
        <v>19077</v>
      </c>
      <c r="I61" s="33" t="s">
        <v>19078</v>
      </c>
      <c r="J61" s="60"/>
      <c r="K61" s="69">
        <v>1</v>
      </c>
      <c r="M61" t="e">
        <f>VLOOKUP(Table2[[#This Row],[QSAR Ready SMILES]],'Master list(no salts, metals)'!$H$2:$H$3246,1,FALSE)</f>
        <v>#N/A</v>
      </c>
    </row>
    <row r="62" spans="1:13" x14ac:dyDescent="0.25">
      <c r="A62" s="62">
        <f t="shared" si="1"/>
        <v>61</v>
      </c>
      <c r="B62" s="63"/>
      <c r="C62" s="44" t="s">
        <v>18595</v>
      </c>
      <c r="D62" s="64" t="s">
        <v>18354</v>
      </c>
      <c r="E62" s="53" t="s">
        <v>18475</v>
      </c>
      <c r="F62" s="44" t="s">
        <v>18738</v>
      </c>
      <c r="G62" s="44" t="s">
        <v>18739</v>
      </c>
      <c r="H62" s="44" t="s">
        <v>18739</v>
      </c>
      <c r="I62" s="44" t="s">
        <v>18740</v>
      </c>
      <c r="J62" s="63"/>
      <c r="K62" s="68">
        <v>0</v>
      </c>
      <c r="M62" t="e">
        <f>VLOOKUP(Table2[[#This Row],[QSAR Ready SMILES]],'Master list(no salts, metals)'!$H$2:$H$3246,1,FALSE)</f>
        <v>#N/A</v>
      </c>
    </row>
    <row r="63" spans="1:13" x14ac:dyDescent="0.25">
      <c r="A63" s="59">
        <f t="shared" si="1"/>
        <v>62</v>
      </c>
      <c r="B63" s="60"/>
      <c r="C63" s="33" t="s">
        <v>18636</v>
      </c>
      <c r="D63" s="61" t="s">
        <v>18395</v>
      </c>
      <c r="E63" s="34" t="s">
        <v>18516</v>
      </c>
      <c r="F63" s="33" t="s">
        <v>18886</v>
      </c>
      <c r="G63" s="33" t="s">
        <v>18887</v>
      </c>
      <c r="H63" s="33" t="s">
        <v>18888</v>
      </c>
      <c r="I63" s="33" t="s">
        <v>18889</v>
      </c>
      <c r="J63" s="60"/>
      <c r="K63" s="69">
        <v>0</v>
      </c>
      <c r="M63" t="e">
        <f>VLOOKUP(Table2[[#This Row],[QSAR Ready SMILES]],'Master list(no salts, metals)'!$H$2:$H$3246,1,FALSE)</f>
        <v>#N/A</v>
      </c>
    </row>
    <row r="64" spans="1:13" x14ac:dyDescent="0.25">
      <c r="A64" s="62">
        <f t="shared" si="1"/>
        <v>63</v>
      </c>
      <c r="B64" s="63"/>
      <c r="C64" s="44" t="s">
        <v>18592</v>
      </c>
      <c r="D64" s="64" t="s">
        <v>18351</v>
      </c>
      <c r="E64" s="53" t="s">
        <v>18472</v>
      </c>
      <c r="F64" s="44" t="s">
        <v>18729</v>
      </c>
      <c r="G64" s="44" t="s">
        <v>18730</v>
      </c>
      <c r="H64" s="44" t="s">
        <v>18730</v>
      </c>
      <c r="I64" s="44" t="s">
        <v>18731</v>
      </c>
      <c r="J64" s="63"/>
      <c r="K64" s="68">
        <v>0</v>
      </c>
      <c r="M64" t="e">
        <f>VLOOKUP(Table2[[#This Row],[QSAR Ready SMILES]],'Master list(no salts, metals)'!$H$2:$H$3246,1,FALSE)</f>
        <v>#N/A</v>
      </c>
    </row>
    <row r="65" spans="1:13" x14ac:dyDescent="0.25">
      <c r="A65" s="59">
        <f t="shared" si="1"/>
        <v>64</v>
      </c>
      <c r="B65" s="60"/>
      <c r="C65" s="33" t="s">
        <v>18665</v>
      </c>
      <c r="D65" s="61" t="s">
        <v>18423</v>
      </c>
      <c r="E65" s="34" t="s">
        <v>18545</v>
      </c>
      <c r="F65" s="33" t="s">
        <v>18980</v>
      </c>
      <c r="G65" s="33" t="s">
        <v>18981</v>
      </c>
      <c r="H65" s="33" t="s">
        <v>18981</v>
      </c>
      <c r="I65" s="33" t="s">
        <v>18982</v>
      </c>
      <c r="J65" s="60"/>
      <c r="K65" s="69">
        <v>1</v>
      </c>
      <c r="M65" t="e">
        <f>VLOOKUP(Table2[[#This Row],[QSAR Ready SMILES]],'Master list(no salts, metals)'!$H$2:$H$3246,1,FALSE)</f>
        <v>#N/A</v>
      </c>
    </row>
    <row r="66" spans="1:13" x14ac:dyDescent="0.25">
      <c r="A66" s="59">
        <f t="shared" si="1"/>
        <v>65</v>
      </c>
      <c r="B66" s="60"/>
      <c r="C66" s="33" t="s">
        <v>18693</v>
      </c>
      <c r="D66" s="61" t="s">
        <v>18451</v>
      </c>
      <c r="E66" s="34" t="s">
        <v>18573</v>
      </c>
      <c r="F66" s="33" t="s">
        <v>19073</v>
      </c>
      <c r="G66" s="33" t="s">
        <v>19074</v>
      </c>
      <c r="H66" s="33" t="s">
        <v>19074</v>
      </c>
      <c r="I66" s="33" t="s">
        <v>19075</v>
      </c>
      <c r="J66" s="60"/>
      <c r="K66" s="69">
        <v>1</v>
      </c>
      <c r="M66" t="e">
        <f>VLOOKUP(Table2[[#This Row],[QSAR Ready SMILES]],'Master list(no salts, metals)'!$H$2:$H$3246,1,FALSE)</f>
        <v>#N/A</v>
      </c>
    </row>
    <row r="67" spans="1:13" x14ac:dyDescent="0.25">
      <c r="A67" s="62">
        <f t="shared" si="1"/>
        <v>66</v>
      </c>
      <c r="B67" s="63"/>
      <c r="C67" s="44" t="s">
        <v>18683</v>
      </c>
      <c r="D67" s="64" t="s">
        <v>18441</v>
      </c>
      <c r="E67" s="53" t="s">
        <v>18563</v>
      </c>
      <c r="F67" s="44" t="s">
        <v>19040</v>
      </c>
      <c r="G67" s="44" t="s">
        <v>19041</v>
      </c>
      <c r="H67" s="44" t="s">
        <v>19041</v>
      </c>
      <c r="I67" s="44" t="s">
        <v>19042</v>
      </c>
      <c r="J67" s="63"/>
      <c r="K67" s="68">
        <v>1</v>
      </c>
      <c r="M67" t="e">
        <f>VLOOKUP(Table2[[#This Row],[QSAR Ready SMILES]],'Master list(no salts, metals)'!$H$2:$H$3246,1,FALSE)</f>
        <v>#N/A</v>
      </c>
    </row>
    <row r="68" spans="1:13" x14ac:dyDescent="0.25">
      <c r="A68" s="62">
        <f t="shared" si="1"/>
        <v>67</v>
      </c>
      <c r="B68" s="63"/>
      <c r="C68" s="44" t="s">
        <v>18674</v>
      </c>
      <c r="D68" s="64" t="s">
        <v>18432</v>
      </c>
      <c r="E68" s="53" t="s">
        <v>18554</v>
      </c>
      <c r="F68" s="44" t="s">
        <v>19009</v>
      </c>
      <c r="G68" s="44" t="s">
        <v>19010</v>
      </c>
      <c r="H68" s="44" t="s">
        <v>19010</v>
      </c>
      <c r="I68" s="44" t="s">
        <v>19011</v>
      </c>
      <c r="J68" s="63"/>
      <c r="K68" s="68">
        <v>1</v>
      </c>
      <c r="M68" t="e">
        <f>VLOOKUP(Table2[[#This Row],[QSAR Ready SMILES]],'Master list(no salts, metals)'!$H$2:$H$3246,1,FALSE)</f>
        <v>#N/A</v>
      </c>
    </row>
    <row r="69" spans="1:13" x14ac:dyDescent="0.25">
      <c r="A69" s="59">
        <f t="shared" si="1"/>
        <v>68</v>
      </c>
      <c r="B69" s="60"/>
      <c r="C69" s="33" t="s">
        <v>18702</v>
      </c>
      <c r="D69" s="61" t="s">
        <v>18460</v>
      </c>
      <c r="E69" s="34" t="s">
        <v>18582</v>
      </c>
      <c r="F69" s="33" t="s">
        <v>19099</v>
      </c>
      <c r="G69" s="33" t="s">
        <v>19100</v>
      </c>
      <c r="H69" s="33" t="s">
        <v>19100</v>
      </c>
      <c r="I69" s="33" t="s">
        <v>19101</v>
      </c>
      <c r="J69" s="60"/>
      <c r="K69" s="69">
        <v>1</v>
      </c>
      <c r="M69" t="e">
        <f>VLOOKUP(Table2[[#This Row],[QSAR Ready SMILES]],'Master list(no salts, metals)'!$H$2:$H$3246,1,FALSE)</f>
        <v>#N/A</v>
      </c>
    </row>
  </sheetData>
  <conditionalFormatting sqref="D1">
    <cfRule type="duplicateValues" dxfId="30" priority="9"/>
    <cfRule type="duplicateValues" dxfId="29" priority="10"/>
  </conditionalFormatting>
  <conditionalFormatting sqref="D2:D69">
    <cfRule type="duplicateValues" dxfId="28" priority="30233"/>
    <cfRule type="duplicateValues" dxfId="27" priority="30234"/>
  </conditionalFormatting>
  <conditionalFormatting sqref="F1">
    <cfRule type="duplicateValues" dxfId="26" priority="11"/>
  </conditionalFormatting>
  <conditionalFormatting sqref="F2:F69">
    <cfRule type="duplicateValues" dxfId="25" priority="30239"/>
  </conditionalFormatting>
  <conditionalFormatting sqref="F19:F69">
    <cfRule type="duplicateValues" dxfId="24" priority="30231"/>
  </conditionalFormatting>
  <conditionalFormatting sqref="F2:G69">
    <cfRule type="duplicateValues" dxfId="23" priority="30237"/>
  </conditionalFormatting>
  <hyperlinks>
    <hyperlink ref="E18" r:id="rId1" xr:uid="{00000000-0004-0000-0300-000000000000}"/>
    <hyperlink ref="E14" r:id="rId2" xr:uid="{00000000-0004-0000-0300-000001000000}"/>
    <hyperlink ref="E21" r:id="rId3" xr:uid="{00000000-0004-0000-0300-000002000000}"/>
    <hyperlink ref="E43" r:id="rId4" xr:uid="{00000000-0004-0000-0300-000003000000}"/>
    <hyperlink ref="E64" r:id="rId5" xr:uid="{00000000-0004-0000-0300-000004000000}"/>
    <hyperlink ref="E37" r:id="rId6" xr:uid="{00000000-0004-0000-0300-000005000000}"/>
    <hyperlink ref="E51" r:id="rId7" xr:uid="{00000000-0004-0000-0300-000006000000}"/>
    <hyperlink ref="E62" r:id="rId8" xr:uid="{00000000-0004-0000-0300-000007000000}"/>
    <hyperlink ref="E35" r:id="rId9" xr:uid="{00000000-0004-0000-0300-000008000000}"/>
    <hyperlink ref="E39" r:id="rId10" xr:uid="{00000000-0004-0000-0300-000009000000}"/>
    <hyperlink ref="E54" r:id="rId11" xr:uid="{00000000-0004-0000-0300-00000A000000}"/>
    <hyperlink ref="E46" r:id="rId12" xr:uid="{00000000-0004-0000-0300-00000B000000}"/>
    <hyperlink ref="E49" r:id="rId13" xr:uid="{00000000-0004-0000-0300-00000C000000}"/>
    <hyperlink ref="E22" r:id="rId14" xr:uid="{00000000-0004-0000-0300-00000D000000}"/>
    <hyperlink ref="E20" r:id="rId15" xr:uid="{00000000-0004-0000-0300-00000E000000}"/>
    <hyperlink ref="E9" r:id="rId16" xr:uid="{00000000-0004-0000-0300-00000F000000}"/>
    <hyperlink ref="E11" r:id="rId17" xr:uid="{00000000-0004-0000-0300-000010000000}"/>
    <hyperlink ref="E47" r:id="rId18" xr:uid="{00000000-0004-0000-0300-000011000000}"/>
    <hyperlink ref="E16" r:id="rId19" xr:uid="{00000000-0004-0000-0300-000012000000}"/>
    <hyperlink ref="E34" r:id="rId20" xr:uid="{00000000-0004-0000-0300-000013000000}"/>
    <hyperlink ref="E8" r:id="rId21" xr:uid="{00000000-0004-0000-0300-000014000000}"/>
    <hyperlink ref="E52" r:id="rId22" xr:uid="{00000000-0004-0000-0300-000015000000}"/>
    <hyperlink ref="E50" r:id="rId23" xr:uid="{00000000-0004-0000-0300-000016000000}"/>
    <hyperlink ref="E63" r:id="rId24" xr:uid="{00000000-0004-0000-0300-000017000000}"/>
    <hyperlink ref="E44" r:id="rId25" xr:uid="{00000000-0004-0000-0300-000018000000}"/>
    <hyperlink ref="E59" r:id="rId26" xr:uid="{00000000-0004-0000-0300-000019000000}"/>
    <hyperlink ref="E38" r:id="rId27" xr:uid="{00000000-0004-0000-0300-00001A000000}"/>
    <hyperlink ref="E32" r:id="rId28" xr:uid="{00000000-0004-0000-0300-00001B000000}"/>
    <hyperlink ref="E7" r:id="rId29" xr:uid="{00000000-0004-0000-0300-00001C000000}"/>
    <hyperlink ref="E4" r:id="rId30" xr:uid="{00000000-0004-0000-0300-00001D000000}"/>
    <hyperlink ref="E48" r:id="rId31" xr:uid="{00000000-0004-0000-0300-00001E000000}"/>
    <hyperlink ref="E19" r:id="rId32" xr:uid="{00000000-0004-0000-0300-00001F000000}"/>
    <hyperlink ref="E57" r:id="rId33" xr:uid="{00000000-0004-0000-0300-000020000000}"/>
    <hyperlink ref="E60" r:id="rId34" xr:uid="{00000000-0004-0000-0300-000021000000}"/>
    <hyperlink ref="E56" r:id="rId35" xr:uid="{00000000-0004-0000-0300-000022000000}"/>
    <hyperlink ref="E29" r:id="rId36" xr:uid="{00000000-0004-0000-0300-000023000000}"/>
    <hyperlink ref="E25" r:id="rId37" xr:uid="{00000000-0004-0000-0300-000024000000}"/>
    <hyperlink ref="E10" r:id="rId38" xr:uid="{00000000-0004-0000-0300-000025000000}"/>
    <hyperlink ref="E65" r:id="rId39" xr:uid="{00000000-0004-0000-0300-000026000000}"/>
    <hyperlink ref="E24" r:id="rId40" xr:uid="{00000000-0004-0000-0300-000027000000}"/>
    <hyperlink ref="E12" r:id="rId41" xr:uid="{00000000-0004-0000-0300-000028000000}"/>
    <hyperlink ref="E41" r:id="rId42" xr:uid="{00000000-0004-0000-0300-000029000000}"/>
    <hyperlink ref="E28" r:id="rId43" xr:uid="{00000000-0004-0000-0300-00002A000000}"/>
    <hyperlink ref="E68" r:id="rId44" xr:uid="{00000000-0004-0000-0300-00002B000000}"/>
    <hyperlink ref="E26" r:id="rId45" xr:uid="{00000000-0004-0000-0300-00002C000000}"/>
    <hyperlink ref="E36" r:id="rId46" xr:uid="{00000000-0004-0000-0300-00002D000000}"/>
    <hyperlink ref="E33" r:id="rId47" xr:uid="{00000000-0004-0000-0300-00002E000000}"/>
    <hyperlink ref="E6" r:id="rId48" xr:uid="{00000000-0004-0000-0300-00002F000000}"/>
    <hyperlink ref="E23" r:id="rId49" xr:uid="{00000000-0004-0000-0300-000030000000}"/>
    <hyperlink ref="E15" r:id="rId50" xr:uid="{00000000-0004-0000-0300-000031000000}"/>
    <hyperlink ref="E67" r:id="rId51" xr:uid="{00000000-0004-0000-0300-000032000000}"/>
    <hyperlink ref="E45" r:id="rId52" xr:uid="{00000000-0004-0000-0300-000033000000}"/>
    <hyperlink ref="E31" r:id="rId53" xr:uid="{00000000-0004-0000-0300-000034000000}"/>
    <hyperlink ref="E17" r:id="rId54" xr:uid="{00000000-0004-0000-0300-000035000000}"/>
    <hyperlink ref="E58" r:id="rId55" xr:uid="{00000000-0004-0000-0300-000036000000}"/>
    <hyperlink ref="E55" r:id="rId56" xr:uid="{00000000-0004-0000-0300-000037000000}"/>
    <hyperlink ref="E40" r:id="rId57" xr:uid="{00000000-0004-0000-0300-000038000000}"/>
    <hyperlink ref="E27" r:id="rId58" xr:uid="{00000000-0004-0000-0300-000039000000}"/>
    <hyperlink ref="E53" r:id="rId59" xr:uid="{00000000-0004-0000-0300-00003A000000}"/>
    <hyperlink ref="E66" r:id="rId60" xr:uid="{00000000-0004-0000-0300-00003B000000}"/>
    <hyperlink ref="E61" r:id="rId61" xr:uid="{00000000-0004-0000-0300-00003C000000}"/>
    <hyperlink ref="E2" r:id="rId62" xr:uid="{00000000-0004-0000-0300-00003D000000}"/>
    <hyperlink ref="E3" r:id="rId63" xr:uid="{00000000-0004-0000-0300-00003E000000}"/>
    <hyperlink ref="E30" r:id="rId64" xr:uid="{00000000-0004-0000-0300-00003F000000}"/>
    <hyperlink ref="E42" r:id="rId65" xr:uid="{00000000-0004-0000-0300-000040000000}"/>
    <hyperlink ref="E13" r:id="rId66" xr:uid="{00000000-0004-0000-0300-000041000000}"/>
    <hyperlink ref="E69" r:id="rId67" xr:uid="{00000000-0004-0000-0300-000042000000}"/>
    <hyperlink ref="E5" r:id="rId68" xr:uid="{00000000-0004-0000-0300-000043000000}"/>
  </hyperlinks>
  <pageMargins left="0.7" right="0.7" top="0.75" bottom="0.75" header="0.3" footer="0.3"/>
  <tableParts count="1">
    <tablePart r:id="rId69"/>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259"/>
  <sheetViews>
    <sheetView zoomScale="85" zoomScaleNormal="85" workbookViewId="0">
      <selection activeCell="B11" sqref="B11"/>
    </sheetView>
  </sheetViews>
  <sheetFormatPr defaultColWidth="9.140625" defaultRowHeight="15" x14ac:dyDescent="0.25"/>
  <cols>
    <col min="1" max="1" width="11.42578125" customWidth="1"/>
    <col min="3" max="3" width="23.28515625" customWidth="1"/>
    <col min="4" max="5" width="41.140625" customWidth="1"/>
    <col min="6" max="6" width="32" customWidth="1"/>
    <col min="7" max="7" width="33.28515625" customWidth="1"/>
    <col min="8" max="8" width="29.7109375" customWidth="1"/>
    <col min="9" max="9" width="36" customWidth="1"/>
    <col min="10" max="10" width="32" customWidth="1"/>
    <col min="11" max="11" width="57.5703125" customWidth="1"/>
    <col min="12" max="12" width="30.140625" customWidth="1"/>
    <col min="13" max="13" width="23.140625" customWidth="1"/>
    <col min="14" max="14" width="46.85546875" customWidth="1"/>
    <col min="15" max="15" width="43.140625" bestFit="1" customWidth="1"/>
  </cols>
  <sheetData>
    <row r="1" spans="1:14" ht="36" customHeight="1" x14ac:dyDescent="0.25">
      <c r="A1" s="2" t="s">
        <v>1660</v>
      </c>
      <c r="B1" s="2" t="s">
        <v>0</v>
      </c>
      <c r="C1" s="2" t="s">
        <v>1429</v>
      </c>
      <c r="D1" s="2" t="s">
        <v>1</v>
      </c>
      <c r="E1" s="2" t="s">
        <v>3937</v>
      </c>
      <c r="F1" s="2" t="s">
        <v>3776</v>
      </c>
      <c r="G1" s="2" t="s">
        <v>2</v>
      </c>
      <c r="H1" s="2" t="s">
        <v>3938</v>
      </c>
      <c r="I1" s="2" t="s">
        <v>3939</v>
      </c>
      <c r="J1" s="2" t="s">
        <v>3</v>
      </c>
      <c r="K1" s="2" t="s">
        <v>4</v>
      </c>
      <c r="L1" s="2" t="s">
        <v>1439</v>
      </c>
      <c r="M1" s="2" t="s">
        <v>1750</v>
      </c>
      <c r="N1" s="2" t="s">
        <v>1922</v>
      </c>
    </row>
    <row r="2" spans="1:14" x14ac:dyDescent="0.25">
      <c r="A2" s="3">
        <v>1</v>
      </c>
      <c r="B2" s="3" t="s">
        <v>1440</v>
      </c>
      <c r="C2" s="3" t="s">
        <v>2086</v>
      </c>
      <c r="D2" s="3" t="s">
        <v>2970</v>
      </c>
      <c r="E2" s="12" t="s">
        <v>7367</v>
      </c>
      <c r="F2" s="3" t="s">
        <v>10756</v>
      </c>
      <c r="G2" t="s">
        <v>4187</v>
      </c>
      <c r="H2" t="s">
        <v>4187</v>
      </c>
      <c r="I2" t="s">
        <v>4187</v>
      </c>
      <c r="J2" s="3"/>
      <c r="K2" s="3" t="s">
        <v>1440</v>
      </c>
      <c r="L2" s="3">
        <v>1</v>
      </c>
      <c r="M2" s="7">
        <f t="shared" ref="M2:M18" si="0">IF(IFERROR(L2,0),1,0)</f>
        <v>1</v>
      </c>
      <c r="N2" s="3" t="s">
        <v>3767</v>
      </c>
    </row>
    <row r="3" spans="1:14" x14ac:dyDescent="0.25">
      <c r="A3" s="3">
        <v>2</v>
      </c>
      <c r="B3" s="3" t="s">
        <v>1440</v>
      </c>
      <c r="C3" s="3" t="s">
        <v>2276</v>
      </c>
      <c r="D3" s="3" t="s">
        <v>3188</v>
      </c>
      <c r="E3" s="12" t="s">
        <v>7554</v>
      </c>
      <c r="F3" s="3" t="s">
        <v>10747</v>
      </c>
      <c r="G3" t="s">
        <v>9633</v>
      </c>
      <c r="H3" t="s">
        <v>4187</v>
      </c>
      <c r="I3" t="s">
        <v>4187</v>
      </c>
      <c r="J3" s="3"/>
      <c r="K3" s="3" t="s">
        <v>1440</v>
      </c>
      <c r="L3" s="3">
        <v>1</v>
      </c>
      <c r="M3" s="7">
        <f t="shared" si="0"/>
        <v>1</v>
      </c>
      <c r="N3" s="3" t="s">
        <v>3767</v>
      </c>
    </row>
    <row r="4" spans="1:14" x14ac:dyDescent="0.25">
      <c r="A4" s="3">
        <v>3</v>
      </c>
      <c r="B4" s="3" t="s">
        <v>1440</v>
      </c>
      <c r="C4" s="3" t="s">
        <v>2307</v>
      </c>
      <c r="D4" s="3" t="s">
        <v>3224</v>
      </c>
      <c r="E4" s="12" t="s">
        <v>7584</v>
      </c>
      <c r="F4" s="3" t="s">
        <v>10743</v>
      </c>
      <c r="G4" t="s">
        <v>4187</v>
      </c>
      <c r="H4" t="s">
        <v>4187</v>
      </c>
      <c r="I4" t="s">
        <v>4187</v>
      </c>
      <c r="J4" s="3"/>
      <c r="K4" s="3" t="s">
        <v>1440</v>
      </c>
      <c r="L4" s="3" t="e">
        <v>#VALUE!</v>
      </c>
      <c r="M4" s="7">
        <f t="shared" si="0"/>
        <v>0</v>
      </c>
      <c r="N4" s="3" t="s">
        <v>3767</v>
      </c>
    </row>
    <row r="5" spans="1:14" x14ac:dyDescent="0.25">
      <c r="A5" s="3">
        <v>4</v>
      </c>
      <c r="B5" s="3" t="s">
        <v>1440</v>
      </c>
      <c r="C5" s="3" t="s">
        <v>2331</v>
      </c>
      <c r="D5" s="3" t="s">
        <v>3249</v>
      </c>
      <c r="E5" s="12" t="s">
        <v>7608</v>
      </c>
      <c r="F5" s="3" t="s">
        <v>10745</v>
      </c>
      <c r="G5" t="s">
        <v>4187</v>
      </c>
      <c r="H5" t="s">
        <v>4187</v>
      </c>
      <c r="I5" t="s">
        <v>4187</v>
      </c>
      <c r="J5" s="3"/>
      <c r="K5" s="3" t="s">
        <v>1440</v>
      </c>
      <c r="L5" s="3">
        <v>1</v>
      </c>
      <c r="M5" s="7">
        <f t="shared" si="0"/>
        <v>1</v>
      </c>
      <c r="N5" s="3" t="s">
        <v>3767</v>
      </c>
    </row>
    <row r="6" spans="1:14" x14ac:dyDescent="0.25">
      <c r="A6" s="3">
        <v>5</v>
      </c>
      <c r="B6" s="3" t="s">
        <v>1440</v>
      </c>
      <c r="C6" s="3" t="s">
        <v>2332</v>
      </c>
      <c r="D6" s="3" t="s">
        <v>3250</v>
      </c>
      <c r="E6" s="12" t="s">
        <v>7609</v>
      </c>
      <c r="F6" s="3" t="s">
        <v>10751</v>
      </c>
      <c r="G6" t="s">
        <v>4187</v>
      </c>
      <c r="H6" t="s">
        <v>4187</v>
      </c>
      <c r="I6" t="s">
        <v>4187</v>
      </c>
      <c r="J6" s="3"/>
      <c r="K6" s="3" t="s">
        <v>1440</v>
      </c>
      <c r="L6" s="3" t="e">
        <v>#VALUE!</v>
      </c>
      <c r="M6" s="7">
        <f t="shared" si="0"/>
        <v>0</v>
      </c>
      <c r="N6" s="3" t="s">
        <v>3767</v>
      </c>
    </row>
    <row r="7" spans="1:14" x14ac:dyDescent="0.25">
      <c r="A7" s="3">
        <v>6</v>
      </c>
      <c r="B7" s="3" t="s">
        <v>1440</v>
      </c>
      <c r="C7" s="3" t="s">
        <v>2340</v>
      </c>
      <c r="D7" s="3" t="s">
        <v>3260</v>
      </c>
      <c r="E7" s="12" t="s">
        <v>7617</v>
      </c>
      <c r="F7" s="3" t="s">
        <v>10749</v>
      </c>
      <c r="G7" t="s">
        <v>4187</v>
      </c>
      <c r="H7" t="s">
        <v>4187</v>
      </c>
      <c r="I7" t="s">
        <v>4187</v>
      </c>
      <c r="J7" s="3"/>
      <c r="K7" s="3" t="s">
        <v>1440</v>
      </c>
      <c r="L7" s="3" t="e">
        <v>#VALUE!</v>
      </c>
      <c r="M7" s="7">
        <f t="shared" si="0"/>
        <v>0</v>
      </c>
      <c r="N7" s="3" t="s">
        <v>3767</v>
      </c>
    </row>
    <row r="8" spans="1:14" x14ac:dyDescent="0.25">
      <c r="A8" s="3">
        <v>7</v>
      </c>
      <c r="B8" s="3" t="s">
        <v>1440</v>
      </c>
      <c r="C8" s="3" t="s">
        <v>2341</v>
      </c>
      <c r="D8" s="3" t="s">
        <v>3261</v>
      </c>
      <c r="E8" s="12" t="s">
        <v>7618</v>
      </c>
      <c r="F8" s="3" t="s">
        <v>10748</v>
      </c>
      <c r="G8" t="s">
        <v>9760</v>
      </c>
      <c r="H8" t="s">
        <v>4187</v>
      </c>
      <c r="I8" t="s">
        <v>4187</v>
      </c>
      <c r="J8" s="3"/>
      <c r="K8" s="3" t="s">
        <v>1440</v>
      </c>
      <c r="L8" s="3" t="e">
        <v>#VALUE!</v>
      </c>
      <c r="M8" s="7">
        <f t="shared" si="0"/>
        <v>0</v>
      </c>
      <c r="N8" s="3" t="s">
        <v>3767</v>
      </c>
    </row>
    <row r="9" spans="1:14" x14ac:dyDescent="0.25">
      <c r="A9" s="3">
        <v>8</v>
      </c>
      <c r="B9" s="3" t="s">
        <v>1440</v>
      </c>
      <c r="C9" s="3" t="s">
        <v>2344</v>
      </c>
      <c r="D9" s="3" t="s">
        <v>3264</v>
      </c>
      <c r="E9" s="12" t="s">
        <v>7621</v>
      </c>
      <c r="F9" s="3" t="s">
        <v>10739</v>
      </c>
      <c r="G9" t="s">
        <v>4187</v>
      </c>
      <c r="H9" t="s">
        <v>4187</v>
      </c>
      <c r="I9" t="s">
        <v>4187</v>
      </c>
      <c r="J9" s="3"/>
      <c r="K9" s="3" t="s">
        <v>1440</v>
      </c>
      <c r="L9" s="3" t="e">
        <v>#VALUE!</v>
      </c>
      <c r="M9" s="7">
        <f t="shared" si="0"/>
        <v>0</v>
      </c>
      <c r="N9" s="3" t="s">
        <v>3767</v>
      </c>
    </row>
    <row r="10" spans="1:14" x14ac:dyDescent="0.25">
      <c r="A10" s="3">
        <v>9</v>
      </c>
      <c r="B10" s="3" t="s">
        <v>1440</v>
      </c>
      <c r="C10" s="3" t="s">
        <v>2449</v>
      </c>
      <c r="D10" s="3" t="s">
        <v>3385</v>
      </c>
      <c r="E10" s="12" t="s">
        <v>7726</v>
      </c>
      <c r="F10" s="3" t="s">
        <v>10750</v>
      </c>
      <c r="G10" t="s">
        <v>4187</v>
      </c>
      <c r="H10" t="s">
        <v>4187</v>
      </c>
      <c r="I10" t="s">
        <v>4187</v>
      </c>
      <c r="J10" s="3"/>
      <c r="K10" s="3" t="s">
        <v>1440</v>
      </c>
      <c r="L10" s="3" t="e">
        <v>#VALUE!</v>
      </c>
      <c r="M10" s="7">
        <f t="shared" si="0"/>
        <v>0</v>
      </c>
      <c r="N10" s="3" t="s">
        <v>3767</v>
      </c>
    </row>
    <row r="11" spans="1:14" x14ac:dyDescent="0.25">
      <c r="A11" s="3">
        <v>10</v>
      </c>
      <c r="B11" s="3" t="s">
        <v>1440</v>
      </c>
      <c r="C11" s="3" t="s">
        <v>2467</v>
      </c>
      <c r="D11" s="3" t="s">
        <v>3404</v>
      </c>
      <c r="E11" s="12" t="s">
        <v>7744</v>
      </c>
      <c r="F11" s="3" t="s">
        <v>10755</v>
      </c>
      <c r="G11" t="s">
        <v>4187</v>
      </c>
      <c r="H11" t="s">
        <v>4187</v>
      </c>
      <c r="I11" t="s">
        <v>4187</v>
      </c>
      <c r="J11" s="3"/>
      <c r="K11" s="3" t="s">
        <v>1440</v>
      </c>
      <c r="L11" s="3">
        <v>1</v>
      </c>
      <c r="M11" s="7">
        <f t="shared" si="0"/>
        <v>1</v>
      </c>
      <c r="N11" s="3" t="s">
        <v>3767</v>
      </c>
    </row>
    <row r="12" spans="1:14" x14ac:dyDescent="0.25">
      <c r="A12" s="3">
        <v>11</v>
      </c>
      <c r="B12" s="3" t="s">
        <v>1440</v>
      </c>
      <c r="C12" s="3" t="s">
        <v>2672</v>
      </c>
      <c r="D12" s="3" t="s">
        <v>3634</v>
      </c>
      <c r="E12" s="12" t="s">
        <v>7944</v>
      </c>
      <c r="F12" s="3" t="s">
        <v>10744</v>
      </c>
      <c r="G12" t="s">
        <v>10491</v>
      </c>
      <c r="H12" t="s">
        <v>4187</v>
      </c>
      <c r="I12" t="s">
        <v>4187</v>
      </c>
      <c r="J12" s="3"/>
      <c r="K12" s="3" t="s">
        <v>1440</v>
      </c>
      <c r="L12" s="3">
        <v>1</v>
      </c>
      <c r="M12" s="7">
        <f t="shared" si="0"/>
        <v>1</v>
      </c>
      <c r="N12" s="3" t="s">
        <v>3767</v>
      </c>
    </row>
    <row r="13" spans="1:14" x14ac:dyDescent="0.25">
      <c r="A13" s="3">
        <v>12</v>
      </c>
      <c r="B13" s="3" t="s">
        <v>1440</v>
      </c>
      <c r="C13" s="3" t="s">
        <v>2680</v>
      </c>
      <c r="D13" s="3" t="s">
        <v>3642</v>
      </c>
      <c r="E13" s="12" t="s">
        <v>7952</v>
      </c>
      <c r="F13" s="3" t="s">
        <v>10741</v>
      </c>
      <c r="G13" t="s">
        <v>10509</v>
      </c>
      <c r="H13" t="s">
        <v>4187</v>
      </c>
      <c r="I13" t="s">
        <v>4187</v>
      </c>
      <c r="J13" s="3"/>
      <c r="K13" s="3" t="s">
        <v>1440</v>
      </c>
      <c r="L13" s="3" t="e">
        <v>#VALUE!</v>
      </c>
      <c r="M13" s="7">
        <f t="shared" si="0"/>
        <v>0</v>
      </c>
      <c r="N13" s="3" t="s">
        <v>3767</v>
      </c>
    </row>
    <row r="14" spans="1:14" x14ac:dyDescent="0.25">
      <c r="A14" s="3">
        <v>13</v>
      </c>
      <c r="B14" s="3" t="s">
        <v>1440</v>
      </c>
      <c r="C14" s="3" t="s">
        <v>2691</v>
      </c>
      <c r="D14" s="3" t="s">
        <v>3653</v>
      </c>
      <c r="E14" s="12" t="s">
        <v>7963</v>
      </c>
      <c r="F14" s="3" t="s">
        <v>10740</v>
      </c>
      <c r="G14" t="s">
        <v>4187</v>
      </c>
      <c r="H14" t="s">
        <v>4187</v>
      </c>
      <c r="I14" t="s">
        <v>4187</v>
      </c>
      <c r="J14" s="3"/>
      <c r="K14" s="3" t="s">
        <v>1440</v>
      </c>
      <c r="L14" s="3" t="e">
        <v>#VALUE!</v>
      </c>
      <c r="M14" s="7">
        <f t="shared" si="0"/>
        <v>0</v>
      </c>
      <c r="N14" s="3" t="s">
        <v>3767</v>
      </c>
    </row>
    <row r="15" spans="1:14" x14ac:dyDescent="0.25">
      <c r="A15" s="3">
        <v>14</v>
      </c>
      <c r="B15" s="3" t="s">
        <v>1440</v>
      </c>
      <c r="C15" s="3" t="s">
        <v>2709</v>
      </c>
      <c r="D15" s="3" t="s">
        <v>3672</v>
      </c>
      <c r="E15" s="12" t="s">
        <v>7979</v>
      </c>
      <c r="F15" s="3" t="s">
        <v>10742</v>
      </c>
      <c r="G15" t="s">
        <v>4187</v>
      </c>
      <c r="H15" t="s">
        <v>4187</v>
      </c>
      <c r="I15" t="s">
        <v>4187</v>
      </c>
      <c r="J15" s="3"/>
      <c r="K15" s="3" t="s">
        <v>1440</v>
      </c>
      <c r="L15" s="3" t="e">
        <v>#VALUE!</v>
      </c>
      <c r="M15" s="7">
        <f t="shared" si="0"/>
        <v>0</v>
      </c>
      <c r="N15" s="3" t="s">
        <v>3767</v>
      </c>
    </row>
    <row r="16" spans="1:14" x14ac:dyDescent="0.25">
      <c r="A16" s="3">
        <v>15</v>
      </c>
      <c r="B16" s="3" t="s">
        <v>1440</v>
      </c>
      <c r="C16" s="3" t="s">
        <v>2748</v>
      </c>
      <c r="D16" s="3" t="s">
        <v>3724</v>
      </c>
      <c r="E16" s="12" t="s">
        <v>8018</v>
      </c>
      <c r="F16" s="3" t="s">
        <v>10738</v>
      </c>
      <c r="G16" t="s">
        <v>4187</v>
      </c>
      <c r="H16" t="s">
        <v>4187</v>
      </c>
      <c r="I16" t="s">
        <v>4187</v>
      </c>
      <c r="J16" s="3"/>
      <c r="K16" s="3" t="s">
        <v>1440</v>
      </c>
      <c r="L16" s="3">
        <v>1</v>
      </c>
      <c r="M16" s="7">
        <f t="shared" si="0"/>
        <v>1</v>
      </c>
      <c r="N16" s="3" t="s">
        <v>3767</v>
      </c>
    </row>
    <row r="17" spans="1:14" x14ac:dyDescent="0.25">
      <c r="A17" s="3">
        <v>16</v>
      </c>
      <c r="B17" s="3" t="s">
        <v>1440</v>
      </c>
      <c r="C17" s="3" t="s">
        <v>2759</v>
      </c>
      <c r="D17" s="3" t="s">
        <v>3738</v>
      </c>
      <c r="E17" s="12" t="s">
        <v>8029</v>
      </c>
      <c r="F17" s="3" t="s">
        <v>10754</v>
      </c>
      <c r="G17" t="s">
        <v>4187</v>
      </c>
      <c r="H17" t="s">
        <v>4187</v>
      </c>
      <c r="I17" t="s">
        <v>4187</v>
      </c>
      <c r="J17" s="3"/>
      <c r="K17" s="3" t="s">
        <v>1440</v>
      </c>
      <c r="L17" s="3" t="e">
        <v>#VALUE!</v>
      </c>
      <c r="M17" s="7">
        <f t="shared" si="0"/>
        <v>0</v>
      </c>
      <c r="N17" s="3" t="s">
        <v>3767</v>
      </c>
    </row>
    <row r="18" spans="1:14" x14ac:dyDescent="0.25">
      <c r="A18" s="3">
        <v>17</v>
      </c>
      <c r="B18" s="3" t="s">
        <v>1440</v>
      </c>
      <c r="C18" s="3" t="s">
        <v>2764</v>
      </c>
      <c r="D18" s="3" t="s">
        <v>3743</v>
      </c>
      <c r="E18" s="12" t="s">
        <v>8034</v>
      </c>
      <c r="F18" s="3" t="s">
        <v>10746</v>
      </c>
      <c r="G18" t="s">
        <v>4187</v>
      </c>
      <c r="H18" t="s">
        <v>4187</v>
      </c>
      <c r="I18" t="s">
        <v>4187</v>
      </c>
      <c r="J18" s="3"/>
      <c r="K18" s="3" t="s">
        <v>1440</v>
      </c>
      <c r="L18" s="3" t="e">
        <v>#VALUE!</v>
      </c>
      <c r="M18" s="7">
        <f t="shared" si="0"/>
        <v>0</v>
      </c>
      <c r="N18" s="3" t="s">
        <v>3767</v>
      </c>
    </row>
    <row r="19" spans="1:14" x14ac:dyDescent="0.25">
      <c r="A19" s="3">
        <v>18</v>
      </c>
      <c r="B19" s="3" t="s">
        <v>1440</v>
      </c>
      <c r="C19" t="s">
        <v>2748</v>
      </c>
      <c r="D19" s="3" t="s">
        <v>3724</v>
      </c>
      <c r="E19" s="12" t="s">
        <v>8018</v>
      </c>
      <c r="F19" s="3" t="s">
        <v>10738</v>
      </c>
      <c r="G19" t="s">
        <v>4187</v>
      </c>
      <c r="H19" t="s">
        <v>4187</v>
      </c>
      <c r="I19" t="s">
        <v>4187</v>
      </c>
      <c r="J19" s="3"/>
      <c r="K19" s="3" t="s">
        <v>1440</v>
      </c>
      <c r="L19" s="3" t="s">
        <v>6</v>
      </c>
      <c r="M19" s="7">
        <v>1</v>
      </c>
      <c r="N19" s="3" t="s">
        <v>4538</v>
      </c>
    </row>
    <row r="20" spans="1:14" x14ac:dyDescent="0.25">
      <c r="A20" s="3">
        <v>19</v>
      </c>
      <c r="B20" s="3" t="s">
        <v>1440</v>
      </c>
      <c r="C20" t="s">
        <v>2086</v>
      </c>
      <c r="D20" s="3" t="s">
        <v>2970</v>
      </c>
      <c r="E20" s="12" t="s">
        <v>7367</v>
      </c>
      <c r="F20" s="3" t="s">
        <v>10756</v>
      </c>
      <c r="G20" t="s">
        <v>4187</v>
      </c>
      <c r="H20" t="s">
        <v>4187</v>
      </c>
      <c r="I20" t="s">
        <v>4187</v>
      </c>
      <c r="J20" s="3"/>
      <c r="K20" s="3" t="s">
        <v>1440</v>
      </c>
      <c r="L20" s="3" t="s">
        <v>6</v>
      </c>
      <c r="M20" s="7">
        <v>1</v>
      </c>
      <c r="N20" s="3" t="s">
        <v>4538</v>
      </c>
    </row>
    <row r="21" spans="1:14" x14ac:dyDescent="0.25">
      <c r="A21" s="3">
        <v>20</v>
      </c>
      <c r="B21" s="3" t="s">
        <v>1440</v>
      </c>
      <c r="C21" s="3" t="s">
        <v>2618</v>
      </c>
      <c r="D21" s="3" t="s">
        <v>3577</v>
      </c>
      <c r="E21" s="12" t="s">
        <v>7891</v>
      </c>
      <c r="F21" t="s">
        <v>8730</v>
      </c>
      <c r="G21" t="s">
        <v>10364</v>
      </c>
      <c r="H21" t="s">
        <v>10364</v>
      </c>
      <c r="I21" t="s">
        <v>10365</v>
      </c>
      <c r="J21" s="3"/>
      <c r="K21" s="3" t="s">
        <v>1440</v>
      </c>
      <c r="L21" s="3">
        <v>1</v>
      </c>
      <c r="M21" s="7">
        <f>IF(IFERROR(L21,0),1,0)</f>
        <v>1</v>
      </c>
      <c r="N21" s="3" t="s">
        <v>3767</v>
      </c>
    </row>
    <row r="22" spans="1:14" x14ac:dyDescent="0.25">
      <c r="A22" s="3">
        <v>21</v>
      </c>
      <c r="B22" s="3" t="s">
        <v>1440</v>
      </c>
      <c r="C22" t="s">
        <v>2618</v>
      </c>
      <c r="D22" s="3" t="s">
        <v>3577</v>
      </c>
      <c r="E22" s="12" t="s">
        <v>7891</v>
      </c>
      <c r="F22" t="s">
        <v>8730</v>
      </c>
      <c r="G22" t="s">
        <v>10364</v>
      </c>
      <c r="H22" t="s">
        <v>10364</v>
      </c>
      <c r="I22" t="s">
        <v>10365</v>
      </c>
      <c r="J22" s="3"/>
      <c r="K22" s="3" t="s">
        <v>1440</v>
      </c>
      <c r="L22" s="3" t="s">
        <v>6</v>
      </c>
      <c r="M22" s="7">
        <v>1</v>
      </c>
      <c r="N22" s="3" t="s">
        <v>4538</v>
      </c>
    </row>
    <row r="23" spans="1:14" x14ac:dyDescent="0.25">
      <c r="A23" s="3">
        <v>22</v>
      </c>
      <c r="B23" s="3" t="s">
        <v>1440</v>
      </c>
      <c r="C23" s="3" t="s">
        <v>1683</v>
      </c>
      <c r="D23" s="3" t="s">
        <v>2948</v>
      </c>
      <c r="E23" s="12" t="s">
        <v>7054</v>
      </c>
      <c r="F23" t="s">
        <v>1730</v>
      </c>
      <c r="G23" t="s">
        <v>1729</v>
      </c>
      <c r="H23" t="s">
        <v>7155</v>
      </c>
      <c r="I23" t="s">
        <v>7156</v>
      </c>
      <c r="J23" s="3"/>
      <c r="K23" s="3" t="s">
        <v>1440</v>
      </c>
      <c r="L23" s="3" t="e">
        <v>#VALUE!</v>
      </c>
      <c r="M23" s="7">
        <f t="shared" ref="M23:M31" si="1">IF(IFERROR(L23,0),1,0)</f>
        <v>0</v>
      </c>
      <c r="N23" s="3" t="s">
        <v>3767</v>
      </c>
    </row>
    <row r="24" spans="1:14" x14ac:dyDescent="0.25">
      <c r="A24" s="3">
        <v>23</v>
      </c>
      <c r="B24" s="3" t="s">
        <v>1440</v>
      </c>
      <c r="C24" s="3" t="s">
        <v>2073</v>
      </c>
      <c r="D24" s="3" t="s">
        <v>2956</v>
      </c>
      <c r="E24" s="12" t="s">
        <v>7354</v>
      </c>
      <c r="F24" t="s">
        <v>8203</v>
      </c>
      <c r="G24" t="s">
        <v>9189</v>
      </c>
      <c r="H24" t="s">
        <v>9189</v>
      </c>
      <c r="I24" t="s">
        <v>9190</v>
      </c>
      <c r="J24" s="3"/>
      <c r="K24" s="3" t="s">
        <v>1440</v>
      </c>
      <c r="L24" s="3" t="e">
        <v>#VALUE!</v>
      </c>
      <c r="M24" s="7">
        <f t="shared" si="1"/>
        <v>0</v>
      </c>
      <c r="N24" s="3" t="s">
        <v>3767</v>
      </c>
    </row>
    <row r="25" spans="1:14" x14ac:dyDescent="0.25">
      <c r="A25" s="3">
        <v>24</v>
      </c>
      <c r="B25" s="3" t="s">
        <v>1440</v>
      </c>
      <c r="C25" s="3" t="s">
        <v>2549</v>
      </c>
      <c r="D25" s="3" t="s">
        <v>3501</v>
      </c>
      <c r="E25" s="12" t="s">
        <v>7822</v>
      </c>
      <c r="F25" t="s">
        <v>8661</v>
      </c>
      <c r="G25" t="s">
        <v>10201</v>
      </c>
      <c r="H25" t="s">
        <v>10201</v>
      </c>
      <c r="I25" t="s">
        <v>10202</v>
      </c>
      <c r="J25" s="3"/>
      <c r="K25" s="3" t="s">
        <v>1440</v>
      </c>
      <c r="L25" s="3">
        <v>1</v>
      </c>
      <c r="M25" s="7">
        <f t="shared" si="1"/>
        <v>1</v>
      </c>
      <c r="N25" s="3" t="s">
        <v>3767</v>
      </c>
    </row>
    <row r="26" spans="1:14" x14ac:dyDescent="0.25">
      <c r="A26" s="3">
        <v>25</v>
      </c>
      <c r="B26" s="3" t="s">
        <v>1440</v>
      </c>
      <c r="C26" s="3" t="s">
        <v>2348</v>
      </c>
      <c r="D26" s="3" t="s">
        <v>3269</v>
      </c>
      <c r="E26" s="12" t="s">
        <v>7625</v>
      </c>
      <c r="F26" t="s">
        <v>8466</v>
      </c>
      <c r="G26" t="s">
        <v>9774</v>
      </c>
      <c r="H26" t="s">
        <v>9774</v>
      </c>
      <c r="I26" t="s">
        <v>9775</v>
      </c>
      <c r="J26" s="3"/>
      <c r="K26" s="3" t="s">
        <v>1440</v>
      </c>
      <c r="L26" s="3" t="e">
        <v>#VALUE!</v>
      </c>
      <c r="M26" s="7">
        <f t="shared" si="1"/>
        <v>0</v>
      </c>
      <c r="N26" s="3" t="s">
        <v>3767</v>
      </c>
    </row>
    <row r="27" spans="1:14" x14ac:dyDescent="0.25">
      <c r="A27" s="3">
        <v>26</v>
      </c>
      <c r="B27" s="3" t="s">
        <v>1440</v>
      </c>
      <c r="C27" s="3" t="s">
        <v>2659</v>
      </c>
      <c r="D27" s="3" t="s">
        <v>3621</v>
      </c>
      <c r="E27" s="12" t="s">
        <v>7931</v>
      </c>
      <c r="F27" t="s">
        <v>8770</v>
      </c>
      <c r="G27" t="s">
        <v>10459</v>
      </c>
      <c r="H27" t="s">
        <v>10460</v>
      </c>
      <c r="I27" t="s">
        <v>10461</v>
      </c>
      <c r="J27" s="3"/>
      <c r="K27" s="3" t="s">
        <v>1440</v>
      </c>
      <c r="L27" s="3">
        <v>1</v>
      </c>
      <c r="M27" s="7">
        <f t="shared" si="1"/>
        <v>1</v>
      </c>
      <c r="N27" s="3" t="s">
        <v>3767</v>
      </c>
    </row>
    <row r="28" spans="1:14" x14ac:dyDescent="0.25">
      <c r="A28" s="3">
        <v>27</v>
      </c>
      <c r="B28" s="3" t="s">
        <v>1440</v>
      </c>
      <c r="C28" s="3" t="s">
        <v>2065</v>
      </c>
      <c r="D28" s="3" t="s">
        <v>2946</v>
      </c>
      <c r="E28" s="12" t="s">
        <v>7346</v>
      </c>
      <c r="F28" t="s">
        <v>8195</v>
      </c>
      <c r="G28" t="s">
        <v>9173</v>
      </c>
      <c r="H28" t="s">
        <v>9173</v>
      </c>
      <c r="I28" t="s">
        <v>9174</v>
      </c>
      <c r="J28" s="3"/>
      <c r="K28" s="3" t="s">
        <v>1440</v>
      </c>
      <c r="L28" s="3" t="e">
        <v>#VALUE!</v>
      </c>
      <c r="M28" s="7">
        <f t="shared" si="1"/>
        <v>0</v>
      </c>
      <c r="N28" s="3" t="s">
        <v>3767</v>
      </c>
    </row>
    <row r="29" spans="1:14" x14ac:dyDescent="0.25">
      <c r="A29" s="3">
        <v>28</v>
      </c>
      <c r="B29" s="3" t="s">
        <v>1440</v>
      </c>
      <c r="C29" s="3" t="s">
        <v>2338</v>
      </c>
      <c r="D29" s="3" t="s">
        <v>3258</v>
      </c>
      <c r="E29" s="12" t="s">
        <v>7615</v>
      </c>
      <c r="F29" t="s">
        <v>8459</v>
      </c>
      <c r="G29" t="s">
        <v>9755</v>
      </c>
      <c r="H29" t="s">
        <v>9756</v>
      </c>
      <c r="I29" t="s">
        <v>9757</v>
      </c>
      <c r="J29" s="3"/>
      <c r="K29" s="3" t="s">
        <v>1440</v>
      </c>
      <c r="L29" s="3">
        <v>1</v>
      </c>
      <c r="M29" s="7">
        <f t="shared" si="1"/>
        <v>1</v>
      </c>
      <c r="N29" s="3" t="s">
        <v>3767</v>
      </c>
    </row>
    <row r="30" spans="1:14" x14ac:dyDescent="0.25">
      <c r="A30" s="3">
        <v>29</v>
      </c>
      <c r="B30" s="3" t="s">
        <v>1440</v>
      </c>
      <c r="C30" s="3" t="s">
        <v>2629</v>
      </c>
      <c r="D30" s="3" t="s">
        <v>3589</v>
      </c>
      <c r="E30" s="12" t="s">
        <v>7902</v>
      </c>
      <c r="F30" t="s">
        <v>8741</v>
      </c>
      <c r="G30" t="s">
        <v>10390</v>
      </c>
      <c r="H30" t="s">
        <v>10390</v>
      </c>
      <c r="I30" t="s">
        <v>10391</v>
      </c>
      <c r="J30" s="3"/>
      <c r="K30" s="3" t="s">
        <v>1440</v>
      </c>
      <c r="L30" s="3" t="e">
        <v>#VALUE!</v>
      </c>
      <c r="M30" s="7">
        <f t="shared" si="1"/>
        <v>0</v>
      </c>
      <c r="N30" s="3" t="s">
        <v>3767</v>
      </c>
    </row>
    <row r="31" spans="1:14" x14ac:dyDescent="0.25">
      <c r="A31" s="3">
        <v>30</v>
      </c>
      <c r="B31" s="3" t="s">
        <v>1440</v>
      </c>
      <c r="C31" s="3" t="s">
        <v>2099</v>
      </c>
      <c r="D31" s="3" t="s">
        <v>2987</v>
      </c>
      <c r="E31" s="12" t="s">
        <v>7380</v>
      </c>
      <c r="F31" t="s">
        <v>8228</v>
      </c>
      <c r="G31" t="s">
        <v>9240</v>
      </c>
      <c r="H31" t="s">
        <v>9240</v>
      </c>
      <c r="I31" t="s">
        <v>9241</v>
      </c>
      <c r="J31" s="3"/>
      <c r="K31" s="3" t="s">
        <v>1440</v>
      </c>
      <c r="L31" s="3">
        <v>1</v>
      </c>
      <c r="M31" s="7">
        <f t="shared" si="1"/>
        <v>1</v>
      </c>
      <c r="N31" s="3" t="s">
        <v>3767</v>
      </c>
    </row>
    <row r="32" spans="1:14" x14ac:dyDescent="0.25">
      <c r="A32" s="3">
        <v>31</v>
      </c>
      <c r="B32" s="3" t="s">
        <v>1440</v>
      </c>
      <c r="C32" t="s">
        <v>2099</v>
      </c>
      <c r="D32" s="3" t="s">
        <v>2987</v>
      </c>
      <c r="E32" s="12" t="s">
        <v>7380</v>
      </c>
      <c r="F32" t="s">
        <v>8228</v>
      </c>
      <c r="G32" t="s">
        <v>9240</v>
      </c>
      <c r="H32" t="s">
        <v>9240</v>
      </c>
      <c r="I32" t="s">
        <v>9241</v>
      </c>
      <c r="J32" s="3"/>
      <c r="K32" s="3" t="s">
        <v>1440</v>
      </c>
      <c r="L32" s="3" t="s">
        <v>6</v>
      </c>
      <c r="M32" s="7">
        <v>1</v>
      </c>
      <c r="N32" s="3" t="s">
        <v>4538</v>
      </c>
    </row>
    <row r="33" spans="1:14" x14ac:dyDescent="0.25">
      <c r="A33" s="3">
        <v>32</v>
      </c>
      <c r="B33" s="3" t="s">
        <v>1440</v>
      </c>
      <c r="C33" s="3" t="s">
        <v>1058</v>
      </c>
      <c r="D33" s="3" t="s">
        <v>2835</v>
      </c>
      <c r="E33" s="12" t="s">
        <v>4881</v>
      </c>
      <c r="F33" t="s">
        <v>5787</v>
      </c>
      <c r="G33" t="s">
        <v>6224</v>
      </c>
      <c r="H33" t="s">
        <v>6224</v>
      </c>
      <c r="I33" t="s">
        <v>6795</v>
      </c>
      <c r="J33" s="3"/>
      <c r="K33" s="3" t="s">
        <v>1440</v>
      </c>
      <c r="L33" s="3" t="e">
        <v>#VALUE!</v>
      </c>
      <c r="M33" s="7">
        <f>IF(IFERROR(L33,0),1,0)</f>
        <v>0</v>
      </c>
      <c r="N33" s="3" t="s">
        <v>3767</v>
      </c>
    </row>
    <row r="34" spans="1:14" x14ac:dyDescent="0.25">
      <c r="A34" s="3">
        <v>33</v>
      </c>
      <c r="B34" s="3" t="s">
        <v>1440</v>
      </c>
      <c r="C34" s="3" t="s">
        <v>2710</v>
      </c>
      <c r="D34" s="3" t="s">
        <v>3673</v>
      </c>
      <c r="E34" s="12" t="s">
        <v>7980</v>
      </c>
      <c r="F34" t="s">
        <v>8815</v>
      </c>
      <c r="G34" t="s">
        <v>10574</v>
      </c>
      <c r="H34" t="s">
        <v>10574</v>
      </c>
      <c r="I34" t="s">
        <v>10575</v>
      </c>
      <c r="J34" s="3"/>
      <c r="K34" s="3" t="s">
        <v>1440</v>
      </c>
      <c r="L34" s="3">
        <v>1</v>
      </c>
      <c r="M34" s="7">
        <f>IF(IFERROR(L34,0),1,0)</f>
        <v>1</v>
      </c>
      <c r="N34" s="3" t="s">
        <v>3767</v>
      </c>
    </row>
    <row r="35" spans="1:14" x14ac:dyDescent="0.25">
      <c r="A35" s="3">
        <v>34</v>
      </c>
      <c r="B35" s="3" t="s">
        <v>1440</v>
      </c>
      <c r="C35" s="3" t="s">
        <v>2536</v>
      </c>
      <c r="D35" s="3" t="s">
        <v>3486</v>
      </c>
      <c r="E35" s="12" t="s">
        <v>7809</v>
      </c>
      <c r="F35" t="s">
        <v>8648</v>
      </c>
      <c r="G35" t="s">
        <v>10175</v>
      </c>
      <c r="H35" t="s">
        <v>10175</v>
      </c>
      <c r="I35" t="s">
        <v>10176</v>
      </c>
      <c r="J35" s="3"/>
      <c r="K35" s="3" t="s">
        <v>1440</v>
      </c>
      <c r="L35" s="3">
        <v>0</v>
      </c>
      <c r="M35" s="7">
        <f>IF(IFERROR(L35,0),1,0)</f>
        <v>0</v>
      </c>
      <c r="N35" s="3" t="s">
        <v>3767</v>
      </c>
    </row>
    <row r="36" spans="1:14" x14ac:dyDescent="0.25">
      <c r="A36" s="3">
        <v>35</v>
      </c>
      <c r="B36" s="3" t="s">
        <v>1440</v>
      </c>
      <c r="C36" t="s">
        <v>2536</v>
      </c>
      <c r="D36" s="3" t="s">
        <v>3486</v>
      </c>
      <c r="E36" s="12" t="s">
        <v>7809</v>
      </c>
      <c r="F36" t="s">
        <v>8648</v>
      </c>
      <c r="G36" t="s">
        <v>10175</v>
      </c>
      <c r="H36" t="s">
        <v>10175</v>
      </c>
      <c r="I36" t="s">
        <v>10176</v>
      </c>
      <c r="J36" s="3"/>
      <c r="K36" s="3" t="s">
        <v>1440</v>
      </c>
      <c r="L36" s="3" t="s">
        <v>6</v>
      </c>
      <c r="M36" s="7">
        <v>1</v>
      </c>
      <c r="N36" s="3" t="s">
        <v>4538</v>
      </c>
    </row>
    <row r="37" spans="1:14" x14ac:dyDescent="0.25">
      <c r="A37" s="3">
        <v>36</v>
      </c>
      <c r="B37" s="3" t="s">
        <v>1440</v>
      </c>
      <c r="C37" s="3" t="s">
        <v>1940</v>
      </c>
      <c r="D37" s="3" t="s">
        <v>2804</v>
      </c>
      <c r="E37" s="12" t="s">
        <v>7223</v>
      </c>
      <c r="F37" t="s">
        <v>8072</v>
      </c>
      <c r="G37" t="s">
        <v>8923</v>
      </c>
      <c r="H37" t="s">
        <v>8923</v>
      </c>
      <c r="I37" t="s">
        <v>8924</v>
      </c>
      <c r="J37" s="3"/>
      <c r="K37" s="3" t="s">
        <v>1440</v>
      </c>
      <c r="L37" s="3" t="e">
        <v>#VALUE!</v>
      </c>
      <c r="M37" s="7">
        <f>IF(IFERROR(L37,0),1,0)</f>
        <v>0</v>
      </c>
      <c r="N37" s="3" t="s">
        <v>3767</v>
      </c>
    </row>
    <row r="38" spans="1:14" x14ac:dyDescent="0.25">
      <c r="A38" s="3">
        <v>37</v>
      </c>
      <c r="B38" s="3" t="s">
        <v>1440</v>
      </c>
      <c r="C38" s="3" t="s">
        <v>2042</v>
      </c>
      <c r="D38" s="3" t="s">
        <v>2922</v>
      </c>
      <c r="E38" s="12" t="s">
        <v>7323</v>
      </c>
      <c r="F38" t="s">
        <v>8172</v>
      </c>
      <c r="G38" t="s">
        <v>9125</v>
      </c>
      <c r="H38" t="s">
        <v>9126</v>
      </c>
      <c r="I38" t="s">
        <v>9127</v>
      </c>
      <c r="J38" s="3"/>
      <c r="K38" s="3" t="s">
        <v>1440</v>
      </c>
      <c r="L38" s="3">
        <v>1</v>
      </c>
      <c r="M38" s="7">
        <f>IF(IFERROR(L38,0),1,0)</f>
        <v>1</v>
      </c>
      <c r="N38" s="3" t="s">
        <v>3767</v>
      </c>
    </row>
    <row r="39" spans="1:14" x14ac:dyDescent="0.25">
      <c r="A39" s="3">
        <v>38</v>
      </c>
      <c r="B39" s="3" t="s">
        <v>1440</v>
      </c>
      <c r="C39" s="3" t="s">
        <v>1126</v>
      </c>
      <c r="D39" s="3" t="s">
        <v>3252</v>
      </c>
      <c r="E39" s="12" t="s">
        <v>4911</v>
      </c>
      <c r="F39" t="s">
        <v>5817</v>
      </c>
      <c r="G39" t="s">
        <v>6254</v>
      </c>
      <c r="H39" t="s">
        <v>6254</v>
      </c>
      <c r="I39" t="s">
        <v>6825</v>
      </c>
      <c r="J39" s="3"/>
      <c r="K39" s="3" t="s">
        <v>1440</v>
      </c>
      <c r="L39" s="3">
        <v>1</v>
      </c>
      <c r="M39" s="7">
        <f>IF(IFERROR(L39,0),1,0)</f>
        <v>1</v>
      </c>
      <c r="N39" s="3" t="s">
        <v>3767</v>
      </c>
    </row>
    <row r="40" spans="1:14" x14ac:dyDescent="0.25">
      <c r="A40" s="3">
        <v>39</v>
      </c>
      <c r="B40" s="3" t="s">
        <v>1440</v>
      </c>
      <c r="C40" t="s">
        <v>1126</v>
      </c>
      <c r="D40" s="3" t="s">
        <v>3252</v>
      </c>
      <c r="E40" s="12" t="s">
        <v>4911</v>
      </c>
      <c r="F40" t="s">
        <v>5817</v>
      </c>
      <c r="G40" t="s">
        <v>6254</v>
      </c>
      <c r="H40" t="s">
        <v>6254</v>
      </c>
      <c r="I40" t="s">
        <v>6825</v>
      </c>
      <c r="J40" s="3"/>
      <c r="K40" s="3" t="s">
        <v>1440</v>
      </c>
      <c r="L40" s="3" t="s">
        <v>6</v>
      </c>
      <c r="M40" s="7">
        <v>1</v>
      </c>
      <c r="N40" s="3" t="s">
        <v>4538</v>
      </c>
    </row>
    <row r="41" spans="1:14" x14ac:dyDescent="0.25">
      <c r="A41" s="3">
        <v>40</v>
      </c>
      <c r="B41" s="3" t="s">
        <v>1440</v>
      </c>
      <c r="C41" s="3" t="s">
        <v>2700</v>
      </c>
      <c r="D41" s="3" t="s">
        <v>3663</v>
      </c>
      <c r="E41" s="12" t="s">
        <v>3943</v>
      </c>
      <c r="F41" t="s">
        <v>3780</v>
      </c>
      <c r="G41" t="s">
        <v>4192</v>
      </c>
      <c r="H41" t="s">
        <v>4192</v>
      </c>
      <c r="I41" t="s">
        <v>4193</v>
      </c>
      <c r="J41" s="3"/>
      <c r="K41" s="3" t="s">
        <v>1440</v>
      </c>
      <c r="L41" s="3" t="e">
        <v>#VALUE!</v>
      </c>
      <c r="M41" s="7">
        <f>IF(IFERROR(L41,0),1,0)</f>
        <v>0</v>
      </c>
      <c r="N41" s="3" t="s">
        <v>3767</v>
      </c>
    </row>
    <row r="42" spans="1:14" x14ac:dyDescent="0.25">
      <c r="A42" s="3">
        <v>41</v>
      </c>
      <c r="B42" s="3" t="s">
        <v>1440</v>
      </c>
      <c r="C42" s="3" t="s">
        <v>2416</v>
      </c>
      <c r="D42" s="3" t="s">
        <v>3346</v>
      </c>
      <c r="E42" s="12" t="s">
        <v>7693</v>
      </c>
      <c r="F42" t="s">
        <v>8534</v>
      </c>
      <c r="G42" t="s">
        <v>9925</v>
      </c>
      <c r="H42" t="s">
        <v>9925</v>
      </c>
      <c r="I42" t="s">
        <v>9926</v>
      </c>
      <c r="J42" s="3"/>
      <c r="K42" s="3" t="s">
        <v>1440</v>
      </c>
      <c r="L42" s="3" t="e">
        <v>#VALUE!</v>
      </c>
      <c r="M42" s="7">
        <f>IF(IFERROR(L42,0),1,0)</f>
        <v>0</v>
      </c>
      <c r="N42" s="3" t="s">
        <v>3767</v>
      </c>
    </row>
    <row r="43" spans="1:14" x14ac:dyDescent="0.25">
      <c r="A43" s="3">
        <v>42</v>
      </c>
      <c r="B43" s="3" t="s">
        <v>1440</v>
      </c>
      <c r="C43" s="3" t="s">
        <v>2713</v>
      </c>
      <c r="D43" s="3" t="s">
        <v>3676</v>
      </c>
      <c r="E43" s="12" t="s">
        <v>7983</v>
      </c>
      <c r="F43" t="s">
        <v>8818</v>
      </c>
      <c r="G43" t="s">
        <v>10580</v>
      </c>
      <c r="H43" t="s">
        <v>10580</v>
      </c>
      <c r="I43" t="s">
        <v>10581</v>
      </c>
      <c r="J43" s="3"/>
      <c r="K43" s="3" t="s">
        <v>1440</v>
      </c>
      <c r="L43" s="3" t="e">
        <v>#VALUE!</v>
      </c>
      <c r="M43" s="7">
        <f>IF(IFERROR(L43,0),1,0)</f>
        <v>0</v>
      </c>
      <c r="N43" s="3" t="s">
        <v>3767</v>
      </c>
    </row>
    <row r="44" spans="1:14" x14ac:dyDescent="0.25">
      <c r="A44" s="3">
        <v>43</v>
      </c>
      <c r="B44" s="3" t="s">
        <v>1440</v>
      </c>
      <c r="C44" s="3" t="s">
        <v>1985</v>
      </c>
      <c r="D44" s="3" t="s">
        <v>2856</v>
      </c>
      <c r="E44" s="12" t="s">
        <v>7266</v>
      </c>
      <c r="F44" t="s">
        <v>8115</v>
      </c>
      <c r="G44" t="s">
        <v>9010</v>
      </c>
      <c r="H44" t="s">
        <v>9010</v>
      </c>
      <c r="I44" t="s">
        <v>9011</v>
      </c>
      <c r="J44" s="3"/>
      <c r="K44" s="3" t="s">
        <v>1440</v>
      </c>
      <c r="L44" s="3">
        <v>1</v>
      </c>
      <c r="M44" s="7">
        <f>IF(IFERROR(L44,0),1,0)</f>
        <v>1</v>
      </c>
      <c r="N44" s="3" t="s">
        <v>3767</v>
      </c>
    </row>
    <row r="45" spans="1:14" x14ac:dyDescent="0.25">
      <c r="A45" s="3">
        <v>44</v>
      </c>
      <c r="B45" s="3" t="s">
        <v>1440</v>
      </c>
      <c r="C45" t="s">
        <v>1985</v>
      </c>
      <c r="D45" s="3" t="s">
        <v>2856</v>
      </c>
      <c r="E45" s="12" t="s">
        <v>7266</v>
      </c>
      <c r="F45" t="s">
        <v>8115</v>
      </c>
      <c r="G45" t="s">
        <v>9010</v>
      </c>
      <c r="H45" t="s">
        <v>9010</v>
      </c>
      <c r="I45" t="s">
        <v>9011</v>
      </c>
      <c r="J45" s="3"/>
      <c r="K45" s="3" t="s">
        <v>1440</v>
      </c>
      <c r="L45" s="3" t="s">
        <v>6</v>
      </c>
      <c r="M45" s="7">
        <v>1</v>
      </c>
      <c r="N45" s="3" t="s">
        <v>4538</v>
      </c>
    </row>
    <row r="46" spans="1:14" x14ac:dyDescent="0.25">
      <c r="A46" s="3">
        <v>45</v>
      </c>
      <c r="B46" s="3" t="s">
        <v>1440</v>
      </c>
      <c r="C46" s="3" t="s">
        <v>2287</v>
      </c>
      <c r="D46" s="3" t="s">
        <v>3202</v>
      </c>
      <c r="E46" s="12" t="s">
        <v>7565</v>
      </c>
      <c r="F46" t="s">
        <v>8412</v>
      </c>
      <c r="G46" t="s">
        <v>9654</v>
      </c>
      <c r="H46" t="s">
        <v>9654</v>
      </c>
      <c r="I46" t="s">
        <v>9655</v>
      </c>
      <c r="J46" s="3"/>
      <c r="K46" s="3" t="s">
        <v>1440</v>
      </c>
      <c r="L46" s="3" t="e">
        <v>#VALUE!</v>
      </c>
      <c r="M46" s="7">
        <f>IF(IFERROR(L46,0),1,0)</f>
        <v>0</v>
      </c>
      <c r="N46" s="3" t="s">
        <v>3767</v>
      </c>
    </row>
    <row r="47" spans="1:14" x14ac:dyDescent="0.25">
      <c r="A47" s="3">
        <v>46</v>
      </c>
      <c r="B47" s="3" t="s">
        <v>1440</v>
      </c>
      <c r="C47" s="3" t="s">
        <v>2268</v>
      </c>
      <c r="D47" s="3" t="s">
        <v>3179</v>
      </c>
      <c r="E47" s="12" t="s">
        <v>7546</v>
      </c>
      <c r="F47" t="s">
        <v>8394</v>
      </c>
      <c r="G47" t="s">
        <v>9614</v>
      </c>
      <c r="H47" t="s">
        <v>9615</v>
      </c>
      <c r="I47" t="s">
        <v>9616</v>
      </c>
      <c r="J47" s="3"/>
      <c r="K47" s="3" t="s">
        <v>1440</v>
      </c>
      <c r="L47" s="3">
        <v>1</v>
      </c>
      <c r="M47" s="7">
        <f>IF(IFERROR(L47,0),1,0)</f>
        <v>1</v>
      </c>
      <c r="N47" s="3" t="s">
        <v>3767</v>
      </c>
    </row>
    <row r="48" spans="1:14" x14ac:dyDescent="0.25">
      <c r="A48" s="3">
        <v>47</v>
      </c>
      <c r="B48" s="3" t="s">
        <v>1440</v>
      </c>
      <c r="C48" t="s">
        <v>2268</v>
      </c>
      <c r="D48" s="3" t="s">
        <v>3179</v>
      </c>
      <c r="E48" s="12" t="s">
        <v>7546</v>
      </c>
      <c r="F48" t="s">
        <v>8394</v>
      </c>
      <c r="G48" t="s">
        <v>9614</v>
      </c>
      <c r="H48" t="s">
        <v>9615</v>
      </c>
      <c r="I48" t="s">
        <v>9616</v>
      </c>
      <c r="J48" s="3"/>
      <c r="K48" s="3" t="s">
        <v>1440</v>
      </c>
      <c r="L48" s="3" t="s">
        <v>6</v>
      </c>
      <c r="M48" s="7">
        <v>1</v>
      </c>
      <c r="N48" s="3" t="s">
        <v>4538</v>
      </c>
    </row>
    <row r="49" spans="1:14" x14ac:dyDescent="0.25">
      <c r="A49" s="3">
        <v>48</v>
      </c>
      <c r="B49" s="3" t="s">
        <v>1440</v>
      </c>
      <c r="C49" s="3" t="s">
        <v>676</v>
      </c>
      <c r="D49" s="3" t="s">
        <v>3711</v>
      </c>
      <c r="E49" s="12" t="s">
        <v>4709</v>
      </c>
      <c r="F49" t="s">
        <v>5626</v>
      </c>
      <c r="G49" t="s">
        <v>6102</v>
      </c>
      <c r="H49" t="s">
        <v>6102</v>
      </c>
      <c r="I49" t="s">
        <v>6549</v>
      </c>
      <c r="J49" s="3"/>
      <c r="K49" s="3" t="s">
        <v>1440</v>
      </c>
      <c r="L49" s="3">
        <v>1</v>
      </c>
      <c r="M49" s="7">
        <f>IF(IFERROR(L49,0),1,0)</f>
        <v>1</v>
      </c>
      <c r="N49" s="3" t="s">
        <v>3767</v>
      </c>
    </row>
    <row r="50" spans="1:14" x14ac:dyDescent="0.25">
      <c r="A50" s="3">
        <v>49</v>
      </c>
      <c r="B50" s="3" t="s">
        <v>1440</v>
      </c>
      <c r="C50" t="s">
        <v>676</v>
      </c>
      <c r="D50" s="3" t="s">
        <v>3711</v>
      </c>
      <c r="E50" s="12" t="s">
        <v>4709</v>
      </c>
      <c r="F50" t="s">
        <v>5626</v>
      </c>
      <c r="G50" t="s">
        <v>6102</v>
      </c>
      <c r="H50" t="s">
        <v>6102</v>
      </c>
      <c r="I50" t="s">
        <v>6549</v>
      </c>
      <c r="J50" s="3"/>
      <c r="K50" s="3" t="s">
        <v>1440</v>
      </c>
      <c r="L50" s="3" t="s">
        <v>6</v>
      </c>
      <c r="M50" s="7">
        <v>1</v>
      </c>
      <c r="N50" s="3" t="s">
        <v>4538</v>
      </c>
    </row>
    <row r="51" spans="1:14" x14ac:dyDescent="0.25">
      <c r="A51" s="3">
        <v>50</v>
      </c>
      <c r="B51" s="3" t="s">
        <v>1440</v>
      </c>
      <c r="C51" s="3" t="s">
        <v>2630</v>
      </c>
      <c r="D51" s="3" t="s">
        <v>3590</v>
      </c>
      <c r="E51" s="12" t="s">
        <v>7903</v>
      </c>
      <c r="F51" t="s">
        <v>8742</v>
      </c>
      <c r="G51" t="s">
        <v>10392</v>
      </c>
      <c r="H51" t="s">
        <v>10392</v>
      </c>
      <c r="I51" t="s">
        <v>10393</v>
      </c>
      <c r="J51" s="3"/>
      <c r="K51" s="3" t="s">
        <v>1440</v>
      </c>
      <c r="L51" s="3" t="e">
        <v>#VALUE!</v>
      </c>
      <c r="M51" s="7">
        <f t="shared" ref="M51:M57" si="2">IF(IFERROR(L51,0),1,0)</f>
        <v>0</v>
      </c>
      <c r="N51" s="3" t="s">
        <v>3767</v>
      </c>
    </row>
    <row r="52" spans="1:14" x14ac:dyDescent="0.25">
      <c r="A52" s="3">
        <v>51</v>
      </c>
      <c r="B52" s="3" t="s">
        <v>1440</v>
      </c>
      <c r="C52" s="3" t="s">
        <v>2781</v>
      </c>
      <c r="D52" s="3" t="s">
        <v>3763</v>
      </c>
      <c r="E52" s="12" t="s">
        <v>8051</v>
      </c>
      <c r="F52" t="s">
        <v>8883</v>
      </c>
      <c r="G52" t="s">
        <v>10723</v>
      </c>
      <c r="H52" t="s">
        <v>10724</v>
      </c>
      <c r="I52" t="s">
        <v>10725</v>
      </c>
      <c r="J52" s="3"/>
      <c r="K52" s="3" t="s">
        <v>1440</v>
      </c>
      <c r="L52" s="3" t="e">
        <v>#VALUE!</v>
      </c>
      <c r="M52" s="7">
        <f t="shared" si="2"/>
        <v>0</v>
      </c>
      <c r="N52" s="3" t="s">
        <v>3767</v>
      </c>
    </row>
    <row r="53" spans="1:14" x14ac:dyDescent="0.25">
      <c r="A53" s="3">
        <v>52</v>
      </c>
      <c r="B53" s="3" t="s">
        <v>1440</v>
      </c>
      <c r="C53" s="3" t="s">
        <v>2580</v>
      </c>
      <c r="D53" s="3" t="s">
        <v>3536</v>
      </c>
      <c r="E53" s="12" t="s">
        <v>7854</v>
      </c>
      <c r="F53" t="s">
        <v>8693</v>
      </c>
      <c r="G53" t="s">
        <v>10274</v>
      </c>
      <c r="H53" t="s">
        <v>10274</v>
      </c>
      <c r="I53" t="s">
        <v>10275</v>
      </c>
      <c r="J53" s="3"/>
      <c r="K53" s="3" t="s">
        <v>1440</v>
      </c>
      <c r="L53" s="3" t="e">
        <v>#VALUE!</v>
      </c>
      <c r="M53" s="7">
        <f t="shared" si="2"/>
        <v>0</v>
      </c>
      <c r="N53" s="3" t="s">
        <v>3767</v>
      </c>
    </row>
    <row r="54" spans="1:14" x14ac:dyDescent="0.25">
      <c r="A54" s="3">
        <v>53</v>
      </c>
      <c r="B54" s="3" t="s">
        <v>1440</v>
      </c>
      <c r="C54" s="3" t="s">
        <v>2314</v>
      </c>
      <c r="D54" s="3" t="s">
        <v>3232</v>
      </c>
      <c r="E54" s="12" t="s">
        <v>7591</v>
      </c>
      <c r="F54" t="s">
        <v>8437</v>
      </c>
      <c r="G54" t="s">
        <v>9708</v>
      </c>
      <c r="H54" t="s">
        <v>9708</v>
      </c>
      <c r="I54" t="s">
        <v>9709</v>
      </c>
      <c r="J54" s="3"/>
      <c r="K54" s="3" t="s">
        <v>1440</v>
      </c>
      <c r="L54" s="3" t="e">
        <v>#VALUE!</v>
      </c>
      <c r="M54" s="7">
        <f t="shared" si="2"/>
        <v>0</v>
      </c>
      <c r="N54" s="3" t="s">
        <v>3767</v>
      </c>
    </row>
    <row r="55" spans="1:14" x14ac:dyDescent="0.25">
      <c r="A55" s="3">
        <v>54</v>
      </c>
      <c r="B55" s="3" t="s">
        <v>1440</v>
      </c>
      <c r="C55" s="3" t="s">
        <v>1956</v>
      </c>
      <c r="D55" s="3" t="s">
        <v>2823</v>
      </c>
      <c r="E55" s="12" t="s">
        <v>3946</v>
      </c>
      <c r="F55" t="s">
        <v>3783</v>
      </c>
      <c r="G55" t="s">
        <v>4198</v>
      </c>
      <c r="H55" t="s">
        <v>4199</v>
      </c>
      <c r="I55" t="s">
        <v>4200</v>
      </c>
      <c r="J55" s="3"/>
      <c r="K55" s="3" t="s">
        <v>1440</v>
      </c>
      <c r="L55" s="3" t="e">
        <v>#VALUE!</v>
      </c>
      <c r="M55" s="7">
        <f t="shared" si="2"/>
        <v>0</v>
      </c>
      <c r="N55" s="3" t="s">
        <v>3767</v>
      </c>
    </row>
    <row r="56" spans="1:14" x14ac:dyDescent="0.25">
      <c r="A56" s="3">
        <v>55</v>
      </c>
      <c r="B56" s="3" t="s">
        <v>1440</v>
      </c>
      <c r="C56" s="3" t="s">
        <v>2510</v>
      </c>
      <c r="D56" s="3" t="s">
        <v>3454</v>
      </c>
      <c r="E56" s="12" t="s">
        <v>7785</v>
      </c>
      <c r="F56" t="s">
        <v>8624</v>
      </c>
      <c r="G56" t="s">
        <v>10126</v>
      </c>
      <c r="H56" t="s">
        <v>10126</v>
      </c>
      <c r="I56" t="s">
        <v>10127</v>
      </c>
      <c r="J56" s="3"/>
      <c r="K56" s="3" t="s">
        <v>1440</v>
      </c>
      <c r="L56" s="3" t="e">
        <v>#VALUE!</v>
      </c>
      <c r="M56" s="7">
        <f t="shared" si="2"/>
        <v>0</v>
      </c>
      <c r="N56" s="3" t="s">
        <v>3767</v>
      </c>
    </row>
    <row r="57" spans="1:14" x14ac:dyDescent="0.25">
      <c r="A57" s="3">
        <v>56</v>
      </c>
      <c r="B57" s="3" t="s">
        <v>1440</v>
      </c>
      <c r="C57" s="3" t="s">
        <v>2763</v>
      </c>
      <c r="D57" s="3" t="s">
        <v>3742</v>
      </c>
      <c r="E57" s="12" t="s">
        <v>8033</v>
      </c>
      <c r="F57" t="s">
        <v>8866</v>
      </c>
      <c r="G57" t="s">
        <v>10685</v>
      </c>
      <c r="H57" t="s">
        <v>4187</v>
      </c>
      <c r="I57" t="s">
        <v>10686</v>
      </c>
      <c r="J57" s="3"/>
      <c r="K57" s="3" t="s">
        <v>1440</v>
      </c>
      <c r="L57" s="3">
        <v>1</v>
      </c>
      <c r="M57" s="7">
        <f t="shared" si="2"/>
        <v>1</v>
      </c>
      <c r="N57" s="3" t="s">
        <v>3767</v>
      </c>
    </row>
    <row r="58" spans="1:14" x14ac:dyDescent="0.25">
      <c r="A58" s="3">
        <v>57</v>
      </c>
      <c r="B58" s="3" t="s">
        <v>1440</v>
      </c>
      <c r="C58" t="s">
        <v>2763</v>
      </c>
      <c r="D58" s="3" t="s">
        <v>3742</v>
      </c>
      <c r="E58" s="12" t="s">
        <v>8033</v>
      </c>
      <c r="F58" t="s">
        <v>8866</v>
      </c>
      <c r="G58" t="s">
        <v>10685</v>
      </c>
      <c r="H58" t="s">
        <v>4187</v>
      </c>
      <c r="I58" t="s">
        <v>10686</v>
      </c>
      <c r="J58" s="3"/>
      <c r="K58" s="3" t="s">
        <v>1440</v>
      </c>
      <c r="L58" s="3" t="s">
        <v>6</v>
      </c>
      <c r="M58" s="7">
        <v>1</v>
      </c>
      <c r="N58" s="3" t="s">
        <v>4538</v>
      </c>
    </row>
    <row r="59" spans="1:14" x14ac:dyDescent="0.25">
      <c r="A59" s="3">
        <v>58</v>
      </c>
      <c r="B59" s="3" t="s">
        <v>1440</v>
      </c>
      <c r="C59" s="3" t="s">
        <v>2722</v>
      </c>
      <c r="D59" s="3" t="s">
        <v>3685</v>
      </c>
      <c r="E59" s="12" t="s">
        <v>7992</v>
      </c>
      <c r="F59" t="s">
        <v>8827</v>
      </c>
      <c r="G59" t="s">
        <v>10601</v>
      </c>
      <c r="H59" t="s">
        <v>10601</v>
      </c>
      <c r="I59" t="s">
        <v>10602</v>
      </c>
      <c r="J59" s="3"/>
      <c r="K59" s="3" t="s">
        <v>1440</v>
      </c>
      <c r="L59" s="3">
        <v>1</v>
      </c>
      <c r="M59" s="7">
        <f t="shared" ref="M59:M68" si="3">IF(IFERROR(L59,0),1,0)</f>
        <v>1</v>
      </c>
      <c r="N59" s="3" t="s">
        <v>3767</v>
      </c>
    </row>
    <row r="60" spans="1:14" x14ac:dyDescent="0.25">
      <c r="A60" s="3">
        <v>59</v>
      </c>
      <c r="B60" s="3" t="s">
        <v>1440</v>
      </c>
      <c r="C60" s="3" t="s">
        <v>2464</v>
      </c>
      <c r="D60" s="3" t="s">
        <v>3401</v>
      </c>
      <c r="E60" s="12" t="s">
        <v>7741</v>
      </c>
      <c r="F60" t="s">
        <v>8581</v>
      </c>
      <c r="G60" t="s">
        <v>10029</v>
      </c>
      <c r="H60" t="s">
        <v>10029</v>
      </c>
      <c r="I60" t="s">
        <v>10030</v>
      </c>
      <c r="J60" s="3"/>
      <c r="K60" s="3" t="s">
        <v>1440</v>
      </c>
      <c r="L60" s="3" t="e">
        <v>#VALUE!</v>
      </c>
      <c r="M60" s="7">
        <f t="shared" si="3"/>
        <v>0</v>
      </c>
      <c r="N60" s="3" t="s">
        <v>3767</v>
      </c>
    </row>
    <row r="61" spans="1:14" x14ac:dyDescent="0.25">
      <c r="A61" s="3">
        <v>60</v>
      </c>
      <c r="B61" s="3" t="s">
        <v>1440</v>
      </c>
      <c r="C61" s="3" t="s">
        <v>2400</v>
      </c>
      <c r="D61" s="3" t="s">
        <v>3327</v>
      </c>
      <c r="E61" s="12" t="s">
        <v>7677</v>
      </c>
      <c r="F61" t="s">
        <v>8518</v>
      </c>
      <c r="G61" t="s">
        <v>9888</v>
      </c>
      <c r="H61" t="s">
        <v>9888</v>
      </c>
      <c r="I61" t="s">
        <v>9889</v>
      </c>
      <c r="J61" s="3"/>
      <c r="K61" s="3" t="s">
        <v>1440</v>
      </c>
      <c r="L61" s="3" t="e">
        <v>#VALUE!</v>
      </c>
      <c r="M61" s="7">
        <f t="shared" si="3"/>
        <v>0</v>
      </c>
      <c r="N61" s="3" t="s">
        <v>3767</v>
      </c>
    </row>
    <row r="62" spans="1:14" x14ac:dyDescent="0.25">
      <c r="A62" s="3">
        <v>61</v>
      </c>
      <c r="B62" s="3" t="s">
        <v>1440</v>
      </c>
      <c r="C62" s="3" t="s">
        <v>1965</v>
      </c>
      <c r="D62" s="3" t="s">
        <v>2834</v>
      </c>
      <c r="E62" s="12" t="s">
        <v>7246</v>
      </c>
      <c r="F62" t="s">
        <v>8095</v>
      </c>
      <c r="G62" t="s">
        <v>8970</v>
      </c>
      <c r="H62" t="s">
        <v>8970</v>
      </c>
      <c r="I62" t="s">
        <v>8971</v>
      </c>
      <c r="J62" s="3"/>
      <c r="K62" s="3" t="s">
        <v>1440</v>
      </c>
      <c r="L62" s="3">
        <v>1</v>
      </c>
      <c r="M62" s="7">
        <f t="shared" si="3"/>
        <v>1</v>
      </c>
      <c r="N62" s="3" t="s">
        <v>3767</v>
      </c>
    </row>
    <row r="63" spans="1:14" x14ac:dyDescent="0.25">
      <c r="A63" s="3">
        <v>62</v>
      </c>
      <c r="B63" s="3" t="s">
        <v>1440</v>
      </c>
      <c r="C63" s="3" t="s">
        <v>2194</v>
      </c>
      <c r="D63" s="3" t="s">
        <v>3095</v>
      </c>
      <c r="E63" s="12" t="s">
        <v>7473</v>
      </c>
      <c r="F63" t="s">
        <v>8321</v>
      </c>
      <c r="G63" t="s">
        <v>9444</v>
      </c>
      <c r="H63" t="s">
        <v>9444</v>
      </c>
      <c r="I63" t="s">
        <v>9445</v>
      </c>
      <c r="J63" s="3"/>
      <c r="K63" s="3" t="s">
        <v>1440</v>
      </c>
      <c r="L63" s="3" t="e">
        <v>#VALUE!</v>
      </c>
      <c r="M63" s="7">
        <f t="shared" si="3"/>
        <v>0</v>
      </c>
      <c r="N63" s="3" t="s">
        <v>3767</v>
      </c>
    </row>
    <row r="64" spans="1:14" x14ac:dyDescent="0.25">
      <c r="A64" s="3">
        <v>63</v>
      </c>
      <c r="B64" s="3" t="s">
        <v>1440</v>
      </c>
      <c r="C64" s="3" t="s">
        <v>2288</v>
      </c>
      <c r="D64" s="3" t="s">
        <v>3203</v>
      </c>
      <c r="E64" s="12" t="s">
        <v>7566</v>
      </c>
      <c r="F64" t="s">
        <v>8413</v>
      </c>
      <c r="G64" t="s">
        <v>9656</v>
      </c>
      <c r="H64" t="s">
        <v>9656</v>
      </c>
      <c r="I64" t="s">
        <v>9657</v>
      </c>
      <c r="J64" s="3"/>
      <c r="K64" s="3" t="s">
        <v>1440</v>
      </c>
      <c r="L64" s="3" t="e">
        <v>#VALUE!</v>
      </c>
      <c r="M64" s="7">
        <f t="shared" si="3"/>
        <v>0</v>
      </c>
      <c r="N64" s="3" t="s">
        <v>3767</v>
      </c>
    </row>
    <row r="65" spans="1:14" x14ac:dyDescent="0.25">
      <c r="A65" s="3">
        <v>64</v>
      </c>
      <c r="B65" s="3" t="s">
        <v>1440</v>
      </c>
      <c r="C65" s="3" t="s">
        <v>2780</v>
      </c>
      <c r="D65" s="3" t="s">
        <v>3762</v>
      </c>
      <c r="E65" s="12" t="s">
        <v>8050</v>
      </c>
      <c r="F65" t="s">
        <v>8882</v>
      </c>
      <c r="G65" t="s">
        <v>10720</v>
      </c>
      <c r="H65" t="s">
        <v>10721</v>
      </c>
      <c r="I65" t="s">
        <v>10722</v>
      </c>
      <c r="J65" s="3"/>
      <c r="K65" s="3" t="s">
        <v>1440</v>
      </c>
      <c r="L65" s="3" t="e">
        <v>#VALUE!</v>
      </c>
      <c r="M65" s="7">
        <f t="shared" si="3"/>
        <v>0</v>
      </c>
      <c r="N65" s="3" t="s">
        <v>3767</v>
      </c>
    </row>
    <row r="66" spans="1:14" x14ac:dyDescent="0.25">
      <c r="A66" s="3">
        <v>65</v>
      </c>
      <c r="B66" s="3" t="s">
        <v>1440</v>
      </c>
      <c r="C66" s="3" t="s">
        <v>2465</v>
      </c>
      <c r="D66" s="3" t="s">
        <v>3402</v>
      </c>
      <c r="E66" s="12" t="s">
        <v>7742</v>
      </c>
      <c r="F66" t="s">
        <v>8582</v>
      </c>
      <c r="G66" t="s">
        <v>10031</v>
      </c>
      <c r="H66" t="s">
        <v>10031</v>
      </c>
      <c r="I66" t="s">
        <v>10032</v>
      </c>
      <c r="J66" s="3"/>
      <c r="K66" s="3" t="s">
        <v>1440</v>
      </c>
      <c r="L66" s="3" t="e">
        <v>#VALUE!</v>
      </c>
      <c r="M66" s="7">
        <f t="shared" si="3"/>
        <v>0</v>
      </c>
      <c r="N66" s="3" t="s">
        <v>3767</v>
      </c>
    </row>
    <row r="67" spans="1:14" x14ac:dyDescent="0.25">
      <c r="A67" s="3">
        <v>66</v>
      </c>
      <c r="B67" s="3" t="s">
        <v>1440</v>
      </c>
      <c r="C67" s="3" t="s">
        <v>2447</v>
      </c>
      <c r="D67" s="3" t="s">
        <v>3383</v>
      </c>
      <c r="E67" s="12" t="s">
        <v>7724</v>
      </c>
      <c r="F67" t="s">
        <v>8565</v>
      </c>
      <c r="G67" t="s">
        <v>9994</v>
      </c>
      <c r="H67" t="s">
        <v>9994</v>
      </c>
      <c r="I67" t="s">
        <v>9995</v>
      </c>
      <c r="J67" s="3"/>
      <c r="K67" s="3" t="s">
        <v>1440</v>
      </c>
      <c r="L67" s="3" t="e">
        <v>#VALUE!</v>
      </c>
      <c r="M67" s="7">
        <f t="shared" si="3"/>
        <v>0</v>
      </c>
      <c r="N67" s="3" t="s">
        <v>3767</v>
      </c>
    </row>
    <row r="68" spans="1:14" x14ac:dyDescent="0.25">
      <c r="A68" s="3">
        <v>67</v>
      </c>
      <c r="B68" s="3" t="s">
        <v>1440</v>
      </c>
      <c r="C68" s="3" t="s">
        <v>1069</v>
      </c>
      <c r="D68" s="3" t="s">
        <v>1616</v>
      </c>
      <c r="E68" s="12" t="s">
        <v>3984</v>
      </c>
      <c r="F68" t="s">
        <v>1646</v>
      </c>
      <c r="G68" t="s">
        <v>1634</v>
      </c>
      <c r="H68" t="s">
        <v>1634</v>
      </c>
      <c r="I68" t="s">
        <v>4277</v>
      </c>
      <c r="J68" s="3"/>
      <c r="K68" s="3" t="s">
        <v>1440</v>
      </c>
      <c r="L68" s="3">
        <v>1</v>
      </c>
      <c r="M68" s="7">
        <f t="shared" si="3"/>
        <v>1</v>
      </c>
      <c r="N68" s="3" t="s">
        <v>3767</v>
      </c>
    </row>
    <row r="69" spans="1:14" x14ac:dyDescent="0.25">
      <c r="A69" s="3">
        <v>68</v>
      </c>
      <c r="B69" s="3" t="s">
        <v>1440</v>
      </c>
      <c r="C69" t="s">
        <v>1069</v>
      </c>
      <c r="D69" s="3" t="s">
        <v>1616</v>
      </c>
      <c r="E69" s="12" t="s">
        <v>3984</v>
      </c>
      <c r="F69" t="s">
        <v>1646</v>
      </c>
      <c r="G69" t="s">
        <v>1634</v>
      </c>
      <c r="H69" t="s">
        <v>1634</v>
      </c>
      <c r="I69" t="s">
        <v>4277</v>
      </c>
      <c r="J69" s="3"/>
      <c r="K69" s="3" t="s">
        <v>1440</v>
      </c>
      <c r="L69" s="3" t="s">
        <v>6</v>
      </c>
      <c r="M69" s="7">
        <v>1</v>
      </c>
      <c r="N69" s="3" t="s">
        <v>4538</v>
      </c>
    </row>
    <row r="70" spans="1:14" x14ac:dyDescent="0.25">
      <c r="A70" s="3">
        <v>69</v>
      </c>
      <c r="B70" s="3" t="s">
        <v>1440</v>
      </c>
      <c r="C70" s="3" t="s">
        <v>2163</v>
      </c>
      <c r="D70" s="3" t="s">
        <v>3058</v>
      </c>
      <c r="E70" s="12" t="s">
        <v>7443</v>
      </c>
      <c r="F70" t="s">
        <v>8291</v>
      </c>
      <c r="G70" t="s">
        <v>9379</v>
      </c>
      <c r="H70" t="s">
        <v>9379</v>
      </c>
      <c r="I70" t="s">
        <v>9380</v>
      </c>
      <c r="J70" s="3"/>
      <c r="K70" s="3" t="s">
        <v>1440</v>
      </c>
      <c r="L70" s="3" t="e">
        <v>#VALUE!</v>
      </c>
      <c r="M70" s="7">
        <f t="shared" ref="M70:M76" si="4">IF(IFERROR(L70,0),1,0)</f>
        <v>0</v>
      </c>
      <c r="N70" s="3" t="s">
        <v>3767</v>
      </c>
    </row>
    <row r="71" spans="1:14" x14ac:dyDescent="0.25">
      <c r="A71" s="3">
        <v>70</v>
      </c>
      <c r="B71" s="3" t="s">
        <v>1440</v>
      </c>
      <c r="C71" s="3" t="s">
        <v>2640</v>
      </c>
      <c r="D71" s="3" t="s">
        <v>3601</v>
      </c>
      <c r="E71" s="12" t="s">
        <v>7913</v>
      </c>
      <c r="F71" t="s">
        <v>8752</v>
      </c>
      <c r="G71" t="s">
        <v>10414</v>
      </c>
      <c r="H71" t="s">
        <v>10415</v>
      </c>
      <c r="I71" t="s">
        <v>10416</v>
      </c>
      <c r="J71" s="3"/>
      <c r="K71" s="3" t="s">
        <v>1440</v>
      </c>
      <c r="L71" s="3" t="e">
        <v>#VALUE!</v>
      </c>
      <c r="M71" s="7">
        <f t="shared" si="4"/>
        <v>0</v>
      </c>
      <c r="N71" s="3" t="s">
        <v>3767</v>
      </c>
    </row>
    <row r="72" spans="1:14" x14ac:dyDescent="0.25">
      <c r="A72" s="3">
        <v>71</v>
      </c>
      <c r="B72" s="3" t="s">
        <v>1440</v>
      </c>
      <c r="C72" s="3" t="s">
        <v>2259</v>
      </c>
      <c r="D72" s="3" t="s">
        <v>3166</v>
      </c>
      <c r="E72" s="12" t="s">
        <v>7537</v>
      </c>
      <c r="F72" t="s">
        <v>8385</v>
      </c>
      <c r="G72" t="s">
        <v>9595</v>
      </c>
      <c r="H72" t="s">
        <v>9595</v>
      </c>
      <c r="I72" t="s">
        <v>9596</v>
      </c>
      <c r="J72" s="3"/>
      <c r="K72" s="3" t="s">
        <v>1440</v>
      </c>
      <c r="L72" s="3" t="e">
        <v>#VALUE!</v>
      </c>
      <c r="M72" s="7">
        <f t="shared" si="4"/>
        <v>0</v>
      </c>
      <c r="N72" s="3" t="s">
        <v>3767</v>
      </c>
    </row>
    <row r="73" spans="1:14" x14ac:dyDescent="0.25">
      <c r="A73" s="3">
        <v>72</v>
      </c>
      <c r="B73" s="3" t="s">
        <v>1440</v>
      </c>
      <c r="C73" s="3" t="s">
        <v>2504</v>
      </c>
      <c r="D73" s="3" t="s">
        <v>3448</v>
      </c>
      <c r="E73" s="12" t="s">
        <v>7779</v>
      </c>
      <c r="F73" t="s">
        <v>8618</v>
      </c>
      <c r="G73" t="s">
        <v>10113</v>
      </c>
      <c r="H73" t="s">
        <v>10113</v>
      </c>
      <c r="I73" t="s">
        <v>10114</v>
      </c>
      <c r="J73" s="3"/>
      <c r="K73" s="3" t="s">
        <v>1440</v>
      </c>
      <c r="L73" s="3">
        <v>1</v>
      </c>
      <c r="M73" s="7">
        <f t="shared" si="4"/>
        <v>1</v>
      </c>
      <c r="N73" s="3" t="s">
        <v>3767</v>
      </c>
    </row>
    <row r="74" spans="1:14" x14ac:dyDescent="0.25">
      <c r="A74" s="3">
        <v>73</v>
      </c>
      <c r="B74" s="3" t="s">
        <v>1440</v>
      </c>
      <c r="C74" s="3" t="s">
        <v>2178</v>
      </c>
      <c r="D74" s="3" t="s">
        <v>3075</v>
      </c>
      <c r="E74" s="12" t="s">
        <v>7458</v>
      </c>
      <c r="F74" t="s">
        <v>8306</v>
      </c>
      <c r="G74" t="s">
        <v>9410</v>
      </c>
      <c r="H74" t="s">
        <v>9410</v>
      </c>
      <c r="I74" t="s">
        <v>9411</v>
      </c>
      <c r="J74" s="3"/>
      <c r="K74" s="3" t="s">
        <v>1440</v>
      </c>
      <c r="L74" s="3">
        <v>1</v>
      </c>
      <c r="M74" s="7">
        <f t="shared" si="4"/>
        <v>1</v>
      </c>
      <c r="N74" s="3" t="s">
        <v>3767</v>
      </c>
    </row>
    <row r="75" spans="1:14" x14ac:dyDescent="0.25">
      <c r="A75" s="3">
        <v>74</v>
      </c>
      <c r="B75" s="3" t="s">
        <v>1440</v>
      </c>
      <c r="C75" s="3" t="s">
        <v>1989</v>
      </c>
      <c r="D75" s="3" t="s">
        <v>2861</v>
      </c>
      <c r="E75" s="12" t="s">
        <v>7270</v>
      </c>
      <c r="F75" t="s">
        <v>8119</v>
      </c>
      <c r="G75" t="s">
        <v>9019</v>
      </c>
      <c r="H75" t="s">
        <v>9019</v>
      </c>
      <c r="I75" t="s">
        <v>9020</v>
      </c>
      <c r="J75" s="3"/>
      <c r="K75" s="3" t="s">
        <v>1440</v>
      </c>
      <c r="L75" s="3" t="e">
        <v>#VALUE!</v>
      </c>
      <c r="M75" s="7">
        <f t="shared" si="4"/>
        <v>0</v>
      </c>
      <c r="N75" s="3" t="s">
        <v>3767</v>
      </c>
    </row>
    <row r="76" spans="1:14" x14ac:dyDescent="0.25">
      <c r="A76" s="3">
        <v>75</v>
      </c>
      <c r="B76" s="3" t="s">
        <v>1440</v>
      </c>
      <c r="C76" s="3" t="s">
        <v>2135</v>
      </c>
      <c r="D76" s="3" t="s">
        <v>3027</v>
      </c>
      <c r="E76" s="12" t="s">
        <v>7416</v>
      </c>
      <c r="F76" t="s">
        <v>8264</v>
      </c>
      <c r="G76" t="s">
        <v>9321</v>
      </c>
      <c r="H76" t="s">
        <v>9322</v>
      </c>
      <c r="I76" t="s">
        <v>9323</v>
      </c>
      <c r="J76" s="3"/>
      <c r="K76" s="3" t="s">
        <v>1440</v>
      </c>
      <c r="L76" s="3">
        <v>1</v>
      </c>
      <c r="M76" s="7">
        <f t="shared" si="4"/>
        <v>1</v>
      </c>
      <c r="N76" s="3" t="s">
        <v>3767</v>
      </c>
    </row>
    <row r="77" spans="1:14" x14ac:dyDescent="0.25">
      <c r="A77" s="3">
        <v>76</v>
      </c>
      <c r="B77" s="3" t="s">
        <v>1440</v>
      </c>
      <c r="C77" t="s">
        <v>2135</v>
      </c>
      <c r="D77" s="3" t="s">
        <v>3027</v>
      </c>
      <c r="E77" s="12" t="s">
        <v>7416</v>
      </c>
      <c r="F77" t="s">
        <v>8264</v>
      </c>
      <c r="G77" t="s">
        <v>9321</v>
      </c>
      <c r="H77" t="s">
        <v>9322</v>
      </c>
      <c r="I77" t="s">
        <v>9323</v>
      </c>
      <c r="J77" s="3"/>
      <c r="K77" s="3" t="s">
        <v>1440</v>
      </c>
      <c r="L77" s="3" t="s">
        <v>6</v>
      </c>
      <c r="M77" s="7">
        <v>1</v>
      </c>
      <c r="N77" s="3" t="s">
        <v>4538</v>
      </c>
    </row>
    <row r="78" spans="1:14" x14ac:dyDescent="0.25">
      <c r="A78" s="3">
        <v>77</v>
      </c>
      <c r="B78" s="3" t="s">
        <v>1440</v>
      </c>
      <c r="C78" s="3" t="s">
        <v>2303</v>
      </c>
      <c r="D78" s="3" t="s">
        <v>3219</v>
      </c>
      <c r="E78" s="12" t="s">
        <v>7580</v>
      </c>
      <c r="F78" t="s">
        <v>8427</v>
      </c>
      <c r="G78" t="s">
        <v>9687</v>
      </c>
      <c r="H78" t="s">
        <v>9687</v>
      </c>
      <c r="I78" t="s">
        <v>9688</v>
      </c>
      <c r="J78" s="3"/>
      <c r="K78" s="3" t="s">
        <v>1440</v>
      </c>
      <c r="L78" s="3">
        <v>1</v>
      </c>
      <c r="M78" s="7">
        <f>IF(IFERROR(L78,0),1,0)</f>
        <v>1</v>
      </c>
      <c r="N78" s="3" t="s">
        <v>3767</v>
      </c>
    </row>
    <row r="79" spans="1:14" x14ac:dyDescent="0.25">
      <c r="A79" s="3">
        <v>78</v>
      </c>
      <c r="B79" s="3" t="s">
        <v>1440</v>
      </c>
      <c r="C79" t="s">
        <v>2303</v>
      </c>
      <c r="D79" s="3" t="s">
        <v>3219</v>
      </c>
      <c r="E79" s="12" t="s">
        <v>7580</v>
      </c>
      <c r="F79" t="s">
        <v>8427</v>
      </c>
      <c r="G79" t="s">
        <v>9687</v>
      </c>
      <c r="H79" t="s">
        <v>9687</v>
      </c>
      <c r="I79" t="s">
        <v>9688</v>
      </c>
      <c r="J79" s="3"/>
      <c r="K79" s="3" t="s">
        <v>1440</v>
      </c>
      <c r="L79" s="3" t="s">
        <v>6</v>
      </c>
      <c r="M79" s="7">
        <v>1</v>
      </c>
      <c r="N79" s="3" t="s">
        <v>4538</v>
      </c>
    </row>
    <row r="80" spans="1:14" x14ac:dyDescent="0.25">
      <c r="A80" s="3">
        <v>79</v>
      </c>
      <c r="B80" s="3" t="s">
        <v>1440</v>
      </c>
      <c r="C80" s="3" t="s">
        <v>2056</v>
      </c>
      <c r="D80" s="3" t="s">
        <v>2937</v>
      </c>
      <c r="E80" s="12" t="s">
        <v>7337</v>
      </c>
      <c r="F80" t="s">
        <v>8186</v>
      </c>
      <c r="G80" t="s">
        <v>9155</v>
      </c>
      <c r="H80" t="s">
        <v>9155</v>
      </c>
      <c r="I80" t="s">
        <v>9156</v>
      </c>
      <c r="J80" s="3"/>
      <c r="K80" s="3" t="s">
        <v>1440</v>
      </c>
      <c r="L80" s="3" t="e">
        <v>#VALUE!</v>
      </c>
      <c r="M80" s="7">
        <f t="shared" ref="M80:M86" si="5">IF(IFERROR(L80,0),1,0)</f>
        <v>0</v>
      </c>
      <c r="N80" s="3" t="s">
        <v>3767</v>
      </c>
    </row>
    <row r="81" spans="1:14" x14ac:dyDescent="0.25">
      <c r="A81" s="3">
        <v>80</v>
      </c>
      <c r="B81" s="3" t="s">
        <v>1440</v>
      </c>
      <c r="C81" s="3" t="s">
        <v>2128</v>
      </c>
      <c r="D81" s="3" t="s">
        <v>3020</v>
      </c>
      <c r="E81" s="12" t="s">
        <v>7409</v>
      </c>
      <c r="F81" t="s">
        <v>8257</v>
      </c>
      <c r="G81" t="s">
        <v>9304</v>
      </c>
      <c r="H81" t="s">
        <v>9304</v>
      </c>
      <c r="I81" t="s">
        <v>9305</v>
      </c>
      <c r="J81" s="3"/>
      <c r="K81" s="3" t="s">
        <v>1440</v>
      </c>
      <c r="L81" s="3" t="e">
        <v>#VALUE!</v>
      </c>
      <c r="M81" s="7">
        <f t="shared" si="5"/>
        <v>0</v>
      </c>
      <c r="N81" s="3" t="s">
        <v>3767</v>
      </c>
    </row>
    <row r="82" spans="1:14" x14ac:dyDescent="0.25">
      <c r="A82" s="3">
        <v>81</v>
      </c>
      <c r="B82" s="3" t="s">
        <v>1440</v>
      </c>
      <c r="C82" s="3" t="s">
        <v>2425</v>
      </c>
      <c r="D82" s="3" t="s">
        <v>3358</v>
      </c>
      <c r="E82" s="12" t="s">
        <v>7702</v>
      </c>
      <c r="F82" t="s">
        <v>8543</v>
      </c>
      <c r="G82" t="s">
        <v>9944</v>
      </c>
      <c r="H82" t="s">
        <v>9944</v>
      </c>
      <c r="I82" t="s">
        <v>9945</v>
      </c>
      <c r="J82" s="3"/>
      <c r="K82" s="3" t="s">
        <v>1440</v>
      </c>
      <c r="L82" s="3" t="e">
        <v>#VALUE!</v>
      </c>
      <c r="M82" s="7">
        <f t="shared" si="5"/>
        <v>0</v>
      </c>
      <c r="N82" s="3" t="s">
        <v>3767</v>
      </c>
    </row>
    <row r="83" spans="1:14" x14ac:dyDescent="0.25">
      <c r="A83" s="3">
        <v>82</v>
      </c>
      <c r="B83" s="3" t="s">
        <v>1440</v>
      </c>
      <c r="C83" s="3" t="s">
        <v>2084</v>
      </c>
      <c r="D83" s="3" t="s">
        <v>2967</v>
      </c>
      <c r="E83" s="12" t="s">
        <v>7365</v>
      </c>
      <c r="F83" t="s">
        <v>8214</v>
      </c>
      <c r="G83" t="s">
        <v>9211</v>
      </c>
      <c r="H83" t="s">
        <v>9211</v>
      </c>
      <c r="I83" t="s">
        <v>9212</v>
      </c>
      <c r="J83" s="3"/>
      <c r="K83" s="3" t="s">
        <v>1440</v>
      </c>
      <c r="L83" s="3" t="e">
        <v>#VALUE!</v>
      </c>
      <c r="M83" s="7">
        <f t="shared" si="5"/>
        <v>0</v>
      </c>
      <c r="N83" s="3" t="s">
        <v>3767</v>
      </c>
    </row>
    <row r="84" spans="1:14" x14ac:dyDescent="0.25">
      <c r="A84" s="3">
        <v>83</v>
      </c>
      <c r="B84" s="3" t="s">
        <v>1440</v>
      </c>
      <c r="C84" s="3" t="s">
        <v>2604</v>
      </c>
      <c r="D84" s="3" t="s">
        <v>3560</v>
      </c>
      <c r="E84" s="12" t="s">
        <v>7877</v>
      </c>
      <c r="F84" t="s">
        <v>8716</v>
      </c>
      <c r="G84" t="s">
        <v>10332</v>
      </c>
      <c r="H84" t="s">
        <v>10332</v>
      </c>
      <c r="I84" t="s">
        <v>10333</v>
      </c>
      <c r="J84" s="3"/>
      <c r="K84" s="3" t="s">
        <v>1440</v>
      </c>
      <c r="L84" s="3" t="e">
        <v>#VALUE!</v>
      </c>
      <c r="M84" s="7">
        <f t="shared" si="5"/>
        <v>0</v>
      </c>
      <c r="N84" s="3" t="s">
        <v>3767</v>
      </c>
    </row>
    <row r="85" spans="1:14" x14ac:dyDescent="0.25">
      <c r="A85" s="3">
        <v>84</v>
      </c>
      <c r="B85" s="3" t="s">
        <v>1440</v>
      </c>
      <c r="C85" s="3" t="s">
        <v>2515</v>
      </c>
      <c r="D85" s="3" t="s">
        <v>3460</v>
      </c>
      <c r="E85" s="12" t="s">
        <v>7789</v>
      </c>
      <c r="F85" t="s">
        <v>8628</v>
      </c>
      <c r="G85" t="s">
        <v>10134</v>
      </c>
      <c r="H85" t="s">
        <v>10134</v>
      </c>
      <c r="I85" t="s">
        <v>10135</v>
      </c>
      <c r="J85" s="3"/>
      <c r="K85" s="3" t="s">
        <v>1440</v>
      </c>
      <c r="L85" s="3" t="e">
        <v>#VALUE!</v>
      </c>
      <c r="M85" s="7">
        <f t="shared" si="5"/>
        <v>0</v>
      </c>
      <c r="N85" s="3" t="s">
        <v>3767</v>
      </c>
    </row>
    <row r="86" spans="1:14" x14ac:dyDescent="0.25">
      <c r="A86" s="3">
        <v>85</v>
      </c>
      <c r="B86" s="3" t="s">
        <v>1440</v>
      </c>
      <c r="C86" s="3" t="s">
        <v>2584</v>
      </c>
      <c r="D86" s="3" t="s">
        <v>3540</v>
      </c>
      <c r="E86" s="12" t="s">
        <v>7858</v>
      </c>
      <c r="F86" t="s">
        <v>8697</v>
      </c>
      <c r="G86" t="s">
        <v>10284</v>
      </c>
      <c r="H86" t="s">
        <v>10285</v>
      </c>
      <c r="I86" t="s">
        <v>10286</v>
      </c>
      <c r="J86" s="3"/>
      <c r="K86" s="3" t="s">
        <v>1440</v>
      </c>
      <c r="L86" s="3">
        <v>1</v>
      </c>
      <c r="M86" s="7">
        <f t="shared" si="5"/>
        <v>1</v>
      </c>
      <c r="N86" s="3" t="s">
        <v>3767</v>
      </c>
    </row>
    <row r="87" spans="1:14" x14ac:dyDescent="0.25">
      <c r="A87" s="3">
        <v>86</v>
      </c>
      <c r="B87" s="3" t="s">
        <v>1440</v>
      </c>
      <c r="C87" t="s">
        <v>2584</v>
      </c>
      <c r="D87" s="3" t="s">
        <v>3540</v>
      </c>
      <c r="E87" s="12" t="s">
        <v>7858</v>
      </c>
      <c r="F87" t="s">
        <v>8697</v>
      </c>
      <c r="G87" t="s">
        <v>10284</v>
      </c>
      <c r="H87" t="s">
        <v>10285</v>
      </c>
      <c r="I87" t="s">
        <v>10286</v>
      </c>
      <c r="J87" s="3"/>
      <c r="K87" s="3" t="s">
        <v>1440</v>
      </c>
      <c r="L87" s="3" t="s">
        <v>6</v>
      </c>
      <c r="M87" s="7">
        <v>1</v>
      </c>
      <c r="N87" s="3" t="s">
        <v>4538</v>
      </c>
    </row>
    <row r="88" spans="1:14" x14ac:dyDescent="0.25">
      <c r="A88" s="3">
        <v>87</v>
      </c>
      <c r="B88" s="3" t="s">
        <v>1440</v>
      </c>
      <c r="C88" s="3" t="s">
        <v>2124</v>
      </c>
      <c r="D88" s="3" t="s">
        <v>3016</v>
      </c>
      <c r="E88" s="12" t="s">
        <v>7405</v>
      </c>
      <c r="F88" t="s">
        <v>8253</v>
      </c>
      <c r="G88" t="s">
        <v>9294</v>
      </c>
      <c r="H88" t="s">
        <v>9295</v>
      </c>
      <c r="I88" t="s">
        <v>9296</v>
      </c>
      <c r="J88" s="3"/>
      <c r="K88" s="3" t="s">
        <v>1440</v>
      </c>
      <c r="L88" s="3" t="e">
        <v>#VALUE!</v>
      </c>
      <c r="M88" s="7">
        <f>IF(IFERROR(L88,0),1,0)</f>
        <v>0</v>
      </c>
      <c r="N88" s="3" t="s">
        <v>3767</v>
      </c>
    </row>
    <row r="89" spans="1:14" x14ac:dyDescent="0.25">
      <c r="A89" s="3">
        <v>88</v>
      </c>
      <c r="B89" s="3" t="s">
        <v>1440</v>
      </c>
      <c r="C89" s="3" t="s">
        <v>2067</v>
      </c>
      <c r="D89" s="3" t="s">
        <v>2950</v>
      </c>
      <c r="E89" s="12" t="s">
        <v>7348</v>
      </c>
      <c r="F89" t="s">
        <v>8197</v>
      </c>
      <c r="G89" t="s">
        <v>9177</v>
      </c>
      <c r="H89" t="s">
        <v>9177</v>
      </c>
      <c r="I89" t="s">
        <v>9178</v>
      </c>
      <c r="J89" s="3"/>
      <c r="K89" s="3" t="s">
        <v>1440</v>
      </c>
      <c r="L89" s="3" t="e">
        <v>#VALUE!</v>
      </c>
      <c r="M89" s="7">
        <f>IF(IFERROR(L89,0),1,0)</f>
        <v>0</v>
      </c>
      <c r="N89" s="3" t="s">
        <v>3767</v>
      </c>
    </row>
    <row r="90" spans="1:14" x14ac:dyDescent="0.25">
      <c r="A90" s="3">
        <v>89</v>
      </c>
      <c r="B90" s="3" t="s">
        <v>1440</v>
      </c>
      <c r="C90" s="3" t="s">
        <v>2225</v>
      </c>
      <c r="D90" s="3" t="s">
        <v>3129</v>
      </c>
      <c r="E90" s="12" t="s">
        <v>7503</v>
      </c>
      <c r="F90" t="s">
        <v>8351</v>
      </c>
      <c r="G90" t="s">
        <v>9515</v>
      </c>
      <c r="H90" t="s">
        <v>9515</v>
      </c>
      <c r="I90" t="s">
        <v>9516</v>
      </c>
      <c r="J90" s="3"/>
      <c r="K90" s="3" t="s">
        <v>1440</v>
      </c>
      <c r="L90" s="3">
        <v>1</v>
      </c>
      <c r="M90" s="7">
        <f>IF(IFERROR(L90,0),1,0)</f>
        <v>1</v>
      </c>
      <c r="N90" s="3" t="s">
        <v>3767</v>
      </c>
    </row>
    <row r="91" spans="1:14" x14ac:dyDescent="0.25">
      <c r="A91" s="3">
        <v>90</v>
      </c>
      <c r="B91" s="3" t="s">
        <v>1440</v>
      </c>
      <c r="C91" t="s">
        <v>2225</v>
      </c>
      <c r="D91" s="3" t="s">
        <v>3129</v>
      </c>
      <c r="E91" s="12" t="s">
        <v>7503</v>
      </c>
      <c r="F91" t="s">
        <v>8351</v>
      </c>
      <c r="G91" t="s">
        <v>9515</v>
      </c>
      <c r="H91" t="s">
        <v>9515</v>
      </c>
      <c r="I91" t="s">
        <v>9516</v>
      </c>
      <c r="J91" s="3"/>
      <c r="K91" s="3" t="s">
        <v>1440</v>
      </c>
      <c r="L91" s="3" t="s">
        <v>6</v>
      </c>
      <c r="M91" s="7">
        <v>1</v>
      </c>
      <c r="N91" s="3" t="s">
        <v>4538</v>
      </c>
    </row>
    <row r="92" spans="1:14" x14ac:dyDescent="0.25">
      <c r="A92" s="3">
        <v>91</v>
      </c>
      <c r="B92" s="3" t="s">
        <v>1440</v>
      </c>
      <c r="C92" s="3" t="s">
        <v>1964</v>
      </c>
      <c r="D92" s="3" t="s">
        <v>2833</v>
      </c>
      <c r="E92" s="12" t="s">
        <v>7245</v>
      </c>
      <c r="F92" t="s">
        <v>8094</v>
      </c>
      <c r="G92" t="s">
        <v>8968</v>
      </c>
      <c r="H92" t="s">
        <v>8968</v>
      </c>
      <c r="I92" t="s">
        <v>8969</v>
      </c>
      <c r="J92" s="3"/>
      <c r="K92" s="3" t="s">
        <v>1440</v>
      </c>
      <c r="L92" s="3">
        <v>1</v>
      </c>
      <c r="M92" s="7">
        <f>IF(IFERROR(L92,0),1,0)</f>
        <v>1</v>
      </c>
      <c r="N92" s="3" t="s">
        <v>3767</v>
      </c>
    </row>
    <row r="93" spans="1:14" x14ac:dyDescent="0.25">
      <c r="A93" s="3">
        <v>92</v>
      </c>
      <c r="B93" s="3" t="s">
        <v>1440</v>
      </c>
      <c r="C93" s="3" t="s">
        <v>1986</v>
      </c>
      <c r="D93" s="3" t="s">
        <v>2857</v>
      </c>
      <c r="E93" s="12" t="s">
        <v>7267</v>
      </c>
      <c r="F93" t="s">
        <v>8116</v>
      </c>
      <c r="G93" t="s">
        <v>9012</v>
      </c>
      <c r="H93" t="s">
        <v>9013</v>
      </c>
      <c r="I93" t="s">
        <v>9014</v>
      </c>
      <c r="J93" s="3"/>
      <c r="K93" s="3" t="s">
        <v>1440</v>
      </c>
      <c r="L93" s="3">
        <v>1</v>
      </c>
      <c r="M93" s="7">
        <f>IF(IFERROR(L93,0),1,0)</f>
        <v>1</v>
      </c>
      <c r="N93" s="3" t="s">
        <v>3767</v>
      </c>
    </row>
    <row r="94" spans="1:14" x14ac:dyDescent="0.25">
      <c r="A94" s="3">
        <v>93</v>
      </c>
      <c r="B94" s="3" t="s">
        <v>1440</v>
      </c>
      <c r="C94" s="3" t="s">
        <v>2622</v>
      </c>
      <c r="D94" s="3" t="s">
        <v>3581</v>
      </c>
      <c r="E94" s="12" t="s">
        <v>7895</v>
      </c>
      <c r="F94" t="s">
        <v>8734</v>
      </c>
      <c r="G94" t="s">
        <v>10373</v>
      </c>
      <c r="H94" t="s">
        <v>10374</v>
      </c>
      <c r="I94" t="s">
        <v>10375</v>
      </c>
      <c r="J94" s="3"/>
      <c r="K94" s="3" t="s">
        <v>1440</v>
      </c>
      <c r="L94" s="3">
        <v>1</v>
      </c>
      <c r="M94" s="7">
        <f>IF(IFERROR(L94,0),1,0)</f>
        <v>1</v>
      </c>
      <c r="N94" s="3" t="s">
        <v>3767</v>
      </c>
    </row>
    <row r="95" spans="1:14" x14ac:dyDescent="0.25">
      <c r="A95" s="3">
        <v>94</v>
      </c>
      <c r="B95" s="3" t="s">
        <v>1440</v>
      </c>
      <c r="C95" t="s">
        <v>2622</v>
      </c>
      <c r="D95" s="3" t="s">
        <v>3581</v>
      </c>
      <c r="E95" s="12" t="s">
        <v>7895</v>
      </c>
      <c r="F95" t="s">
        <v>8734</v>
      </c>
      <c r="G95" t="s">
        <v>10373</v>
      </c>
      <c r="H95" t="s">
        <v>10374</v>
      </c>
      <c r="I95" t="s">
        <v>10375</v>
      </c>
      <c r="J95" s="3"/>
      <c r="K95" s="3" t="s">
        <v>1440</v>
      </c>
      <c r="L95" s="3" t="s">
        <v>6</v>
      </c>
      <c r="M95" s="7">
        <v>1</v>
      </c>
      <c r="N95" s="3" t="s">
        <v>4538</v>
      </c>
    </row>
    <row r="96" spans="1:14" x14ac:dyDescent="0.25">
      <c r="A96" s="3">
        <v>95</v>
      </c>
      <c r="B96" s="3" t="s">
        <v>1440</v>
      </c>
      <c r="C96" s="3" t="s">
        <v>2439</v>
      </c>
      <c r="D96" s="3" t="s">
        <v>3374</v>
      </c>
      <c r="E96" s="12" t="s">
        <v>7716</v>
      </c>
      <c r="F96" t="s">
        <v>8557</v>
      </c>
      <c r="G96" t="s">
        <v>9975</v>
      </c>
      <c r="H96" t="s">
        <v>9975</v>
      </c>
      <c r="I96" t="s">
        <v>9976</v>
      </c>
      <c r="J96" s="3"/>
      <c r="K96" s="3" t="s">
        <v>1440</v>
      </c>
      <c r="L96" s="3" t="e">
        <v>#VALUE!</v>
      </c>
      <c r="M96" s="7">
        <f t="shared" ref="M96:M105" si="6">IF(IFERROR(L96,0),1,0)</f>
        <v>0</v>
      </c>
      <c r="N96" s="3" t="s">
        <v>3767</v>
      </c>
    </row>
    <row r="97" spans="1:14" x14ac:dyDescent="0.25">
      <c r="A97" s="3">
        <v>96</v>
      </c>
      <c r="B97" s="3" t="s">
        <v>1440</v>
      </c>
      <c r="C97" s="3" t="s">
        <v>2147</v>
      </c>
      <c r="D97" s="3" t="s">
        <v>3040</v>
      </c>
      <c r="E97" s="12" t="s">
        <v>7427</v>
      </c>
      <c r="F97" t="s">
        <v>8275</v>
      </c>
      <c r="G97" t="s">
        <v>9346</v>
      </c>
      <c r="H97" t="s">
        <v>9346</v>
      </c>
      <c r="I97" t="s">
        <v>9347</v>
      </c>
      <c r="J97" s="3"/>
      <c r="K97" s="3" t="s">
        <v>1440</v>
      </c>
      <c r="L97" s="3" t="e">
        <v>#VALUE!</v>
      </c>
      <c r="M97" s="7">
        <f t="shared" si="6"/>
        <v>0</v>
      </c>
      <c r="N97" s="3" t="s">
        <v>3767</v>
      </c>
    </row>
    <row r="98" spans="1:14" x14ac:dyDescent="0.25">
      <c r="A98" s="3">
        <v>97</v>
      </c>
      <c r="B98" s="3" t="s">
        <v>1440</v>
      </c>
      <c r="C98" s="3" t="s">
        <v>2428</v>
      </c>
      <c r="D98" s="3" t="s">
        <v>3361</v>
      </c>
      <c r="E98" s="12" t="s">
        <v>7705</v>
      </c>
      <c r="F98" t="s">
        <v>8546</v>
      </c>
      <c r="G98" t="s">
        <v>9950</v>
      </c>
      <c r="H98" t="s">
        <v>9950</v>
      </c>
      <c r="I98" t="s">
        <v>9951</v>
      </c>
      <c r="J98" s="3"/>
      <c r="K98" s="3" t="s">
        <v>1440</v>
      </c>
      <c r="L98" s="3" t="e">
        <v>#VALUE!</v>
      </c>
      <c r="M98" s="7">
        <f t="shared" si="6"/>
        <v>0</v>
      </c>
      <c r="N98" s="3" t="s">
        <v>3767</v>
      </c>
    </row>
    <row r="99" spans="1:14" x14ac:dyDescent="0.25">
      <c r="A99" s="3">
        <v>98</v>
      </c>
      <c r="B99" s="3" t="s">
        <v>1440</v>
      </c>
      <c r="C99" s="3" t="s">
        <v>2705</v>
      </c>
      <c r="D99" s="3" t="s">
        <v>3668</v>
      </c>
      <c r="E99" s="12" t="s">
        <v>7975</v>
      </c>
      <c r="F99" t="s">
        <v>8811</v>
      </c>
      <c r="G99" t="s">
        <v>10566</v>
      </c>
      <c r="H99" t="s">
        <v>10566</v>
      </c>
      <c r="I99" t="s">
        <v>10567</v>
      </c>
      <c r="J99" s="3"/>
      <c r="K99" s="3" t="s">
        <v>1440</v>
      </c>
      <c r="L99" s="3" t="e">
        <v>#VALUE!</v>
      </c>
      <c r="M99" s="7">
        <f t="shared" si="6"/>
        <v>0</v>
      </c>
      <c r="N99" s="3" t="s">
        <v>3767</v>
      </c>
    </row>
    <row r="100" spans="1:14" x14ac:dyDescent="0.25">
      <c r="A100" s="3">
        <v>99</v>
      </c>
      <c r="B100" s="3" t="s">
        <v>1440</v>
      </c>
      <c r="C100" s="3" t="s">
        <v>2749</v>
      </c>
      <c r="D100" s="3" t="s">
        <v>3725</v>
      </c>
      <c r="E100" s="12" t="s">
        <v>8019</v>
      </c>
      <c r="F100" t="s">
        <v>8853</v>
      </c>
      <c r="G100" t="s">
        <v>10658</v>
      </c>
      <c r="H100" t="s">
        <v>10658</v>
      </c>
      <c r="I100" t="s">
        <v>10659</v>
      </c>
      <c r="J100" s="3"/>
      <c r="K100" s="3" t="s">
        <v>1440</v>
      </c>
      <c r="L100" s="3" t="e">
        <v>#VALUE!</v>
      </c>
      <c r="M100" s="7">
        <f t="shared" si="6"/>
        <v>0</v>
      </c>
      <c r="N100" s="3" t="s">
        <v>3767</v>
      </c>
    </row>
    <row r="101" spans="1:14" x14ac:dyDescent="0.25">
      <c r="A101" s="3">
        <v>100</v>
      </c>
      <c r="B101" s="3" t="s">
        <v>1440</v>
      </c>
      <c r="C101" s="3" t="s">
        <v>2245</v>
      </c>
      <c r="D101" s="3" t="s">
        <v>3150</v>
      </c>
      <c r="E101" s="12" t="s">
        <v>7523</v>
      </c>
      <c r="F101" t="s">
        <v>8371</v>
      </c>
      <c r="G101" t="s">
        <v>9565</v>
      </c>
      <c r="H101" t="s">
        <v>9565</v>
      </c>
      <c r="I101" t="s">
        <v>9566</v>
      </c>
      <c r="J101" s="3"/>
      <c r="K101" s="3" t="s">
        <v>1440</v>
      </c>
      <c r="L101" s="3">
        <v>1</v>
      </c>
      <c r="M101" s="7">
        <f t="shared" si="6"/>
        <v>1</v>
      </c>
      <c r="N101" s="3" t="s">
        <v>3767</v>
      </c>
    </row>
    <row r="102" spans="1:14" x14ac:dyDescent="0.25">
      <c r="A102" s="3">
        <v>101</v>
      </c>
      <c r="B102" s="3" t="s">
        <v>1440</v>
      </c>
      <c r="C102" s="3" t="s">
        <v>2118</v>
      </c>
      <c r="D102" s="3" t="s">
        <v>3010</v>
      </c>
      <c r="E102" s="12" t="s">
        <v>7399</v>
      </c>
      <c r="F102" t="s">
        <v>8247</v>
      </c>
      <c r="G102" t="s">
        <v>9279</v>
      </c>
      <c r="H102" t="s">
        <v>9280</v>
      </c>
      <c r="I102" t="s">
        <v>9281</v>
      </c>
      <c r="J102" s="3"/>
      <c r="K102" s="3" t="s">
        <v>1440</v>
      </c>
      <c r="L102" s="3" t="e">
        <v>#VALUE!</v>
      </c>
      <c r="M102" s="7">
        <f t="shared" si="6"/>
        <v>0</v>
      </c>
      <c r="N102" s="3" t="s">
        <v>3767</v>
      </c>
    </row>
    <row r="103" spans="1:14" x14ac:dyDescent="0.25">
      <c r="A103" s="3">
        <v>102</v>
      </c>
      <c r="B103" s="3" t="s">
        <v>1440</v>
      </c>
      <c r="C103" s="3" t="s">
        <v>2068</v>
      </c>
      <c r="D103" s="3" t="s">
        <v>2951</v>
      </c>
      <c r="E103" s="12" t="s">
        <v>7349</v>
      </c>
      <c r="F103" t="s">
        <v>8198</v>
      </c>
      <c r="G103" t="s">
        <v>9179</v>
      </c>
      <c r="H103" t="s">
        <v>9179</v>
      </c>
      <c r="I103" t="s">
        <v>9180</v>
      </c>
      <c r="J103" s="3"/>
      <c r="K103" s="3" t="s">
        <v>1440</v>
      </c>
      <c r="L103" s="3">
        <v>1</v>
      </c>
      <c r="M103" s="7">
        <f t="shared" si="6"/>
        <v>1</v>
      </c>
      <c r="N103" s="3" t="s">
        <v>3767</v>
      </c>
    </row>
    <row r="104" spans="1:14" x14ac:dyDescent="0.25">
      <c r="A104" s="3">
        <v>103</v>
      </c>
      <c r="B104" s="3" t="s">
        <v>1440</v>
      </c>
      <c r="C104" s="3" t="s">
        <v>1169</v>
      </c>
      <c r="D104" s="3" t="s">
        <v>2791</v>
      </c>
      <c r="E104" s="12" t="s">
        <v>4932</v>
      </c>
      <c r="F104" t="s">
        <v>5838</v>
      </c>
      <c r="G104" t="s">
        <v>6271</v>
      </c>
      <c r="H104" t="s">
        <v>6271</v>
      </c>
      <c r="I104" t="s">
        <v>6847</v>
      </c>
      <c r="J104" s="3"/>
      <c r="K104" s="3" t="s">
        <v>1440</v>
      </c>
      <c r="L104" s="3">
        <v>1</v>
      </c>
      <c r="M104" s="7">
        <f t="shared" si="6"/>
        <v>1</v>
      </c>
      <c r="N104" s="3" t="s">
        <v>3767</v>
      </c>
    </row>
    <row r="105" spans="1:14" x14ac:dyDescent="0.25">
      <c r="A105" s="3">
        <v>104</v>
      </c>
      <c r="B105" s="3" t="s">
        <v>1440</v>
      </c>
      <c r="C105" s="3" t="s">
        <v>854</v>
      </c>
      <c r="D105" s="3" t="s">
        <v>3378</v>
      </c>
      <c r="E105" s="12" t="s">
        <v>4791</v>
      </c>
      <c r="F105" t="s">
        <v>5707</v>
      </c>
      <c r="G105" t="s">
        <v>6168</v>
      </c>
      <c r="H105" t="s">
        <v>6168</v>
      </c>
      <c r="I105" t="s">
        <v>6653</v>
      </c>
      <c r="J105" s="3"/>
      <c r="K105" s="3" t="s">
        <v>1440</v>
      </c>
      <c r="L105" s="3">
        <v>1</v>
      </c>
      <c r="M105" s="7">
        <f t="shared" si="6"/>
        <v>1</v>
      </c>
      <c r="N105" s="3" t="s">
        <v>3767</v>
      </c>
    </row>
    <row r="106" spans="1:14" x14ac:dyDescent="0.25">
      <c r="A106" s="3">
        <v>105</v>
      </c>
      <c r="B106" s="3" t="s">
        <v>1440</v>
      </c>
      <c r="C106" t="s">
        <v>854</v>
      </c>
      <c r="D106" s="3" t="s">
        <v>3378</v>
      </c>
      <c r="E106" s="12" t="s">
        <v>4791</v>
      </c>
      <c r="F106" t="s">
        <v>5707</v>
      </c>
      <c r="G106" t="s">
        <v>6168</v>
      </c>
      <c r="H106" t="s">
        <v>6168</v>
      </c>
      <c r="I106" t="s">
        <v>6653</v>
      </c>
      <c r="J106" s="3"/>
      <c r="K106" s="3" t="s">
        <v>1440</v>
      </c>
      <c r="L106" s="3" t="s">
        <v>6</v>
      </c>
      <c r="M106" s="7">
        <v>1</v>
      </c>
      <c r="N106" s="3" t="s">
        <v>4538</v>
      </c>
    </row>
    <row r="107" spans="1:14" x14ac:dyDescent="0.25">
      <c r="A107" s="3">
        <v>106</v>
      </c>
      <c r="B107" s="3" t="s">
        <v>1440</v>
      </c>
      <c r="C107" s="3" t="s">
        <v>2017</v>
      </c>
      <c r="D107" s="3" t="s">
        <v>2895</v>
      </c>
      <c r="E107" s="12" t="s">
        <v>7298</v>
      </c>
      <c r="F107" t="s">
        <v>8147</v>
      </c>
      <c r="G107" t="s">
        <v>9075</v>
      </c>
      <c r="H107" t="s">
        <v>9075</v>
      </c>
      <c r="I107" t="s">
        <v>9076</v>
      </c>
      <c r="J107" s="3"/>
      <c r="K107" s="3" t="s">
        <v>1440</v>
      </c>
      <c r="L107" s="3">
        <v>0</v>
      </c>
      <c r="M107" s="7">
        <f t="shared" ref="M107:M118" si="7">IF(IFERROR(L107,0),1,0)</f>
        <v>0</v>
      </c>
      <c r="N107" s="3" t="s">
        <v>3767</v>
      </c>
    </row>
    <row r="108" spans="1:14" x14ac:dyDescent="0.25">
      <c r="A108" s="3">
        <v>107</v>
      </c>
      <c r="B108" s="3" t="s">
        <v>1440</v>
      </c>
      <c r="C108" s="3" t="s">
        <v>2557</v>
      </c>
      <c r="D108" s="3" t="s">
        <v>3510</v>
      </c>
      <c r="E108" s="12" t="s">
        <v>7830</v>
      </c>
      <c r="F108" t="s">
        <v>8669</v>
      </c>
      <c r="G108" t="s">
        <v>10219</v>
      </c>
      <c r="H108" t="s">
        <v>10219</v>
      </c>
      <c r="I108" t="s">
        <v>10220</v>
      </c>
      <c r="J108" s="3"/>
      <c r="K108" s="3" t="s">
        <v>1440</v>
      </c>
      <c r="L108" s="3" t="e">
        <v>#VALUE!</v>
      </c>
      <c r="M108" s="7">
        <f t="shared" si="7"/>
        <v>0</v>
      </c>
      <c r="N108" s="3" t="s">
        <v>3767</v>
      </c>
    </row>
    <row r="109" spans="1:14" x14ac:dyDescent="0.25">
      <c r="A109" s="3">
        <v>108</v>
      </c>
      <c r="B109" s="3" t="s">
        <v>1440</v>
      </c>
      <c r="C109" s="3" t="s">
        <v>2547</v>
      </c>
      <c r="D109" s="3" t="s">
        <v>3498</v>
      </c>
      <c r="E109" s="12" t="s">
        <v>7820</v>
      </c>
      <c r="F109" t="s">
        <v>8659</v>
      </c>
      <c r="G109" t="s">
        <v>10197</v>
      </c>
      <c r="H109" t="s">
        <v>10197</v>
      </c>
      <c r="I109" t="s">
        <v>10198</v>
      </c>
      <c r="J109" s="3"/>
      <c r="K109" s="3" t="s">
        <v>1440</v>
      </c>
      <c r="L109" s="3" t="e">
        <v>#VALUE!</v>
      </c>
      <c r="M109" s="7">
        <f t="shared" si="7"/>
        <v>0</v>
      </c>
      <c r="N109" s="3" t="s">
        <v>3767</v>
      </c>
    </row>
    <row r="110" spans="1:14" x14ac:dyDescent="0.25">
      <c r="A110" s="3">
        <v>109</v>
      </c>
      <c r="B110" s="3" t="s">
        <v>1440</v>
      </c>
      <c r="C110" s="3" t="s">
        <v>1981</v>
      </c>
      <c r="D110" s="3" t="s">
        <v>2852</v>
      </c>
      <c r="E110" s="12" t="s">
        <v>7262</v>
      </c>
      <c r="F110" t="s">
        <v>8111</v>
      </c>
      <c r="G110" t="s">
        <v>9002</v>
      </c>
      <c r="H110" t="s">
        <v>9002</v>
      </c>
      <c r="I110" t="s">
        <v>9003</v>
      </c>
      <c r="J110" s="3"/>
      <c r="K110" s="3" t="s">
        <v>1440</v>
      </c>
      <c r="L110" s="3">
        <v>1</v>
      </c>
      <c r="M110" s="7">
        <f t="shared" si="7"/>
        <v>1</v>
      </c>
      <c r="N110" s="3" t="s">
        <v>3767</v>
      </c>
    </row>
    <row r="111" spans="1:14" x14ac:dyDescent="0.25">
      <c r="A111" s="3">
        <v>110</v>
      </c>
      <c r="B111" s="3" t="s">
        <v>1440</v>
      </c>
      <c r="C111" s="3" t="s">
        <v>2471</v>
      </c>
      <c r="D111" s="3" t="s">
        <v>3408</v>
      </c>
      <c r="E111" s="12" t="s">
        <v>7747</v>
      </c>
      <c r="F111" t="s">
        <v>8586</v>
      </c>
      <c r="G111" t="s">
        <v>10040</v>
      </c>
      <c r="H111" t="s">
        <v>10040</v>
      </c>
      <c r="I111" t="s">
        <v>10041</v>
      </c>
      <c r="J111" s="3"/>
      <c r="K111" s="3" t="s">
        <v>1440</v>
      </c>
      <c r="L111" s="3" t="e">
        <v>#VALUE!</v>
      </c>
      <c r="M111" s="7">
        <f t="shared" si="7"/>
        <v>0</v>
      </c>
      <c r="N111" s="3" t="s">
        <v>3767</v>
      </c>
    </row>
    <row r="112" spans="1:14" x14ac:dyDescent="0.25">
      <c r="A112" s="3">
        <v>111</v>
      </c>
      <c r="B112" s="3" t="s">
        <v>1440</v>
      </c>
      <c r="C112" s="3" t="s">
        <v>2211</v>
      </c>
      <c r="D112" s="3" t="s">
        <v>3113</v>
      </c>
      <c r="E112" s="12" t="s">
        <v>7490</v>
      </c>
      <c r="F112" t="s">
        <v>8338</v>
      </c>
      <c r="G112" t="s">
        <v>9485</v>
      </c>
      <c r="H112" t="s">
        <v>9486</v>
      </c>
      <c r="I112" t="s">
        <v>9487</v>
      </c>
      <c r="J112" s="3"/>
      <c r="K112" s="3" t="s">
        <v>1440</v>
      </c>
      <c r="L112" s="3" t="e">
        <v>#VALUE!</v>
      </c>
      <c r="M112" s="7">
        <f t="shared" si="7"/>
        <v>0</v>
      </c>
      <c r="N112" s="3" t="s">
        <v>3767</v>
      </c>
    </row>
    <row r="113" spans="1:14" x14ac:dyDescent="0.25">
      <c r="A113" s="3">
        <v>112</v>
      </c>
      <c r="B113" s="3" t="s">
        <v>1440</v>
      </c>
      <c r="C113" s="3" t="s">
        <v>2140</v>
      </c>
      <c r="D113" s="3" t="s">
        <v>3032</v>
      </c>
      <c r="E113" s="12" t="s">
        <v>7420</v>
      </c>
      <c r="F113" t="s">
        <v>8268</v>
      </c>
      <c r="G113" t="s">
        <v>9331</v>
      </c>
      <c r="H113" t="s">
        <v>9331</v>
      </c>
      <c r="I113" t="s">
        <v>9332</v>
      </c>
      <c r="J113" s="3"/>
      <c r="K113" s="3" t="s">
        <v>1440</v>
      </c>
      <c r="L113" s="3" t="e">
        <v>#VALUE!</v>
      </c>
      <c r="M113" s="7">
        <f t="shared" si="7"/>
        <v>0</v>
      </c>
      <c r="N113" s="3" t="s">
        <v>3767</v>
      </c>
    </row>
    <row r="114" spans="1:14" x14ac:dyDescent="0.25">
      <c r="A114" s="3">
        <v>113</v>
      </c>
      <c r="B114" s="3" t="s">
        <v>1440</v>
      </c>
      <c r="C114" s="3" t="s">
        <v>2438</v>
      </c>
      <c r="D114" s="3" t="s">
        <v>3373</v>
      </c>
      <c r="E114" s="12" t="s">
        <v>7715</v>
      </c>
      <c r="F114" t="s">
        <v>8556</v>
      </c>
      <c r="G114" t="s">
        <v>9973</v>
      </c>
      <c r="H114" t="s">
        <v>9973</v>
      </c>
      <c r="I114" t="s">
        <v>9974</v>
      </c>
      <c r="J114" s="3"/>
      <c r="K114" s="3" t="s">
        <v>1440</v>
      </c>
      <c r="L114" s="3">
        <v>1</v>
      </c>
      <c r="M114" s="7">
        <f t="shared" si="7"/>
        <v>1</v>
      </c>
      <c r="N114" s="3" t="s">
        <v>3767</v>
      </c>
    </row>
    <row r="115" spans="1:14" x14ac:dyDescent="0.25">
      <c r="A115" s="3">
        <v>114</v>
      </c>
      <c r="B115" s="3" t="s">
        <v>1440</v>
      </c>
      <c r="C115" s="3" t="s">
        <v>2247</v>
      </c>
      <c r="D115" s="3" t="s">
        <v>3152</v>
      </c>
      <c r="E115" s="12" t="s">
        <v>7525</v>
      </c>
      <c r="F115" t="s">
        <v>8373</v>
      </c>
      <c r="G115" t="s">
        <v>9570</v>
      </c>
      <c r="H115" t="s">
        <v>9571</v>
      </c>
      <c r="I115" t="s">
        <v>9572</v>
      </c>
      <c r="J115" s="3"/>
      <c r="K115" s="3" t="s">
        <v>1440</v>
      </c>
      <c r="L115" s="3" t="e">
        <v>#VALUE!</v>
      </c>
      <c r="M115" s="7">
        <f t="shared" si="7"/>
        <v>0</v>
      </c>
      <c r="N115" s="3" t="s">
        <v>3767</v>
      </c>
    </row>
    <row r="116" spans="1:14" x14ac:dyDescent="0.25">
      <c r="A116" s="3">
        <v>115</v>
      </c>
      <c r="B116" s="3" t="s">
        <v>1440</v>
      </c>
      <c r="C116" s="3" t="s">
        <v>2634</v>
      </c>
      <c r="D116" s="3" t="s">
        <v>3595</v>
      </c>
      <c r="E116" s="12" t="s">
        <v>7907</v>
      </c>
      <c r="F116" t="s">
        <v>8746</v>
      </c>
      <c r="G116" t="s">
        <v>10400</v>
      </c>
      <c r="H116" t="s">
        <v>10401</v>
      </c>
      <c r="I116" t="s">
        <v>10402</v>
      </c>
      <c r="J116" s="3"/>
      <c r="K116" s="3" t="s">
        <v>1440</v>
      </c>
      <c r="L116" s="3" t="e">
        <v>#VALUE!</v>
      </c>
      <c r="M116" s="7">
        <f t="shared" si="7"/>
        <v>0</v>
      </c>
      <c r="N116" s="3" t="s">
        <v>3767</v>
      </c>
    </row>
    <row r="117" spans="1:14" x14ac:dyDescent="0.25">
      <c r="A117" s="3">
        <v>116</v>
      </c>
      <c r="B117" s="3" t="s">
        <v>1440</v>
      </c>
      <c r="C117" s="3" t="s">
        <v>2458</v>
      </c>
      <c r="D117" s="3" t="s">
        <v>3395</v>
      </c>
      <c r="E117" s="12" t="s">
        <v>7735</v>
      </c>
      <c r="F117" t="s">
        <v>8575</v>
      </c>
      <c r="G117" t="s">
        <v>10014</v>
      </c>
      <c r="H117" t="s">
        <v>10014</v>
      </c>
      <c r="I117" t="s">
        <v>10015</v>
      </c>
      <c r="J117" s="3"/>
      <c r="K117" s="3" t="s">
        <v>1440</v>
      </c>
      <c r="L117" s="3" t="e">
        <v>#VALUE!</v>
      </c>
      <c r="M117" s="7">
        <f t="shared" si="7"/>
        <v>0</v>
      </c>
      <c r="N117" s="3" t="s">
        <v>3767</v>
      </c>
    </row>
    <row r="118" spans="1:14" x14ac:dyDescent="0.25">
      <c r="A118" s="3">
        <v>117</v>
      </c>
      <c r="B118" s="3" t="s">
        <v>1440</v>
      </c>
      <c r="C118" s="3" t="s">
        <v>1251</v>
      </c>
      <c r="D118" s="3" t="s">
        <v>3068</v>
      </c>
      <c r="E118" s="12" t="s">
        <v>3959</v>
      </c>
      <c r="F118" t="s">
        <v>3797</v>
      </c>
      <c r="G118" t="s">
        <v>4225</v>
      </c>
      <c r="H118" t="s">
        <v>4225</v>
      </c>
      <c r="I118" t="s">
        <v>4226</v>
      </c>
      <c r="J118" s="3"/>
      <c r="K118" s="3" t="s">
        <v>1440</v>
      </c>
      <c r="L118" s="3">
        <v>1</v>
      </c>
      <c r="M118" s="7">
        <f t="shared" si="7"/>
        <v>1</v>
      </c>
      <c r="N118" s="3" t="s">
        <v>3767</v>
      </c>
    </row>
    <row r="119" spans="1:14" x14ac:dyDescent="0.25">
      <c r="A119" s="3">
        <v>118</v>
      </c>
      <c r="B119" s="3" t="s">
        <v>1440</v>
      </c>
      <c r="C119" t="s">
        <v>1251</v>
      </c>
      <c r="D119" s="3" t="s">
        <v>3068</v>
      </c>
      <c r="E119" s="12" t="s">
        <v>3959</v>
      </c>
      <c r="F119" t="s">
        <v>3797</v>
      </c>
      <c r="G119" t="s">
        <v>4225</v>
      </c>
      <c r="H119" t="s">
        <v>4225</v>
      </c>
      <c r="I119" t="s">
        <v>4226</v>
      </c>
      <c r="J119" s="3"/>
      <c r="K119" s="3" t="s">
        <v>1440</v>
      </c>
      <c r="L119" s="3" t="s">
        <v>6</v>
      </c>
      <c r="M119" s="7">
        <v>1</v>
      </c>
      <c r="N119" s="3" t="s">
        <v>4538</v>
      </c>
    </row>
    <row r="120" spans="1:14" x14ac:dyDescent="0.25">
      <c r="A120" s="3">
        <v>119</v>
      </c>
      <c r="B120" s="3" t="s">
        <v>1440</v>
      </c>
      <c r="C120" s="3" t="s">
        <v>373</v>
      </c>
      <c r="D120" s="3" t="s">
        <v>1449</v>
      </c>
      <c r="E120" s="12" t="s">
        <v>4566</v>
      </c>
      <c r="F120" t="s">
        <v>1531</v>
      </c>
      <c r="G120" t="s">
        <v>1450</v>
      </c>
      <c r="H120" t="s">
        <v>1450</v>
      </c>
      <c r="I120" t="s">
        <v>6383</v>
      </c>
      <c r="J120" s="3"/>
      <c r="K120" s="3" t="s">
        <v>1440</v>
      </c>
      <c r="L120" s="3" t="e">
        <v>#VALUE!</v>
      </c>
      <c r="M120" s="7">
        <f t="shared" ref="M120:M128" si="8">IF(IFERROR(L120,0),1,0)</f>
        <v>0</v>
      </c>
      <c r="N120" s="3" t="s">
        <v>3767</v>
      </c>
    </row>
    <row r="121" spans="1:14" x14ac:dyDescent="0.25">
      <c r="A121" s="3">
        <v>120</v>
      </c>
      <c r="B121" s="3" t="s">
        <v>1440</v>
      </c>
      <c r="C121" s="3" t="s">
        <v>2661</v>
      </c>
      <c r="D121" s="3" t="s">
        <v>3623</v>
      </c>
      <c r="E121" s="12" t="s">
        <v>7933</v>
      </c>
      <c r="F121" t="s">
        <v>8772</v>
      </c>
      <c r="G121" t="s">
        <v>10464</v>
      </c>
      <c r="H121" t="s">
        <v>10465</v>
      </c>
      <c r="I121" t="s">
        <v>10466</v>
      </c>
      <c r="J121" s="3"/>
      <c r="K121" s="3" t="s">
        <v>1440</v>
      </c>
      <c r="L121" s="3" t="e">
        <v>#VALUE!</v>
      </c>
      <c r="M121" s="7">
        <f t="shared" si="8"/>
        <v>0</v>
      </c>
      <c r="N121" s="3" t="s">
        <v>3767</v>
      </c>
    </row>
    <row r="122" spans="1:14" x14ac:dyDescent="0.25">
      <c r="A122" s="3">
        <v>121</v>
      </c>
      <c r="B122" s="3" t="s">
        <v>1440</v>
      </c>
      <c r="C122" s="3" t="s">
        <v>1010</v>
      </c>
      <c r="D122" s="3" t="s">
        <v>3345</v>
      </c>
      <c r="E122" s="12" t="s">
        <v>3941</v>
      </c>
      <c r="F122" t="s">
        <v>3778</v>
      </c>
      <c r="G122" t="s">
        <v>4188</v>
      </c>
      <c r="H122" t="s">
        <v>4188</v>
      </c>
      <c r="I122" t="s">
        <v>4189</v>
      </c>
      <c r="J122" s="3"/>
      <c r="K122" s="3" t="s">
        <v>1440</v>
      </c>
      <c r="L122" s="3" t="e">
        <v>#VALUE!</v>
      </c>
      <c r="M122" s="7">
        <f t="shared" si="8"/>
        <v>0</v>
      </c>
      <c r="N122" s="3" t="s">
        <v>3767</v>
      </c>
    </row>
    <row r="123" spans="1:14" x14ac:dyDescent="0.25">
      <c r="A123" s="3">
        <v>122</v>
      </c>
      <c r="B123" s="3" t="s">
        <v>1440</v>
      </c>
      <c r="C123" s="3" t="s">
        <v>2169</v>
      </c>
      <c r="D123" s="3" t="s">
        <v>3064</v>
      </c>
      <c r="E123" s="12" t="s">
        <v>7449</v>
      </c>
      <c r="F123" t="s">
        <v>8297</v>
      </c>
      <c r="G123" t="s">
        <v>9391</v>
      </c>
      <c r="H123" t="s">
        <v>9392</v>
      </c>
      <c r="I123" t="s">
        <v>9393</v>
      </c>
      <c r="J123" s="3"/>
      <c r="K123" s="3" t="s">
        <v>1440</v>
      </c>
      <c r="L123" s="3">
        <v>1</v>
      </c>
      <c r="M123" s="7">
        <f t="shared" si="8"/>
        <v>1</v>
      </c>
      <c r="N123" s="3" t="s">
        <v>3767</v>
      </c>
    </row>
    <row r="124" spans="1:14" x14ac:dyDescent="0.25">
      <c r="A124" s="3">
        <v>123</v>
      </c>
      <c r="B124" s="3" t="s">
        <v>1440</v>
      </c>
      <c r="C124" s="3" t="s">
        <v>2665</v>
      </c>
      <c r="D124" s="3" t="s">
        <v>3627</v>
      </c>
      <c r="E124" s="12" t="s">
        <v>7937</v>
      </c>
      <c r="F124" t="s">
        <v>8776</v>
      </c>
      <c r="G124" t="s">
        <v>10475</v>
      </c>
      <c r="H124" t="s">
        <v>9211</v>
      </c>
      <c r="I124" t="s">
        <v>10476</v>
      </c>
      <c r="J124" s="3"/>
      <c r="K124" s="3" t="s">
        <v>1440</v>
      </c>
      <c r="L124" s="3" t="e">
        <v>#VALUE!</v>
      </c>
      <c r="M124" s="7">
        <f t="shared" si="8"/>
        <v>0</v>
      </c>
      <c r="N124" s="3" t="s">
        <v>3767</v>
      </c>
    </row>
    <row r="125" spans="1:14" x14ac:dyDescent="0.25">
      <c r="A125" s="3">
        <v>124</v>
      </c>
      <c r="B125" s="3" t="s">
        <v>1440</v>
      </c>
      <c r="C125" s="3" t="s">
        <v>2075</v>
      </c>
      <c r="D125" s="3" t="s">
        <v>2958</v>
      </c>
      <c r="E125" s="12" t="s">
        <v>7356</v>
      </c>
      <c r="F125" t="s">
        <v>8205</v>
      </c>
      <c r="G125" t="s">
        <v>9193</v>
      </c>
      <c r="H125" t="s">
        <v>9193</v>
      </c>
      <c r="I125" t="s">
        <v>9194</v>
      </c>
      <c r="J125" s="3"/>
      <c r="K125" s="3" t="s">
        <v>1440</v>
      </c>
      <c r="L125" s="3" t="e">
        <v>#VALUE!</v>
      </c>
      <c r="M125" s="7">
        <f t="shared" si="8"/>
        <v>0</v>
      </c>
      <c r="N125" s="3" t="s">
        <v>3767</v>
      </c>
    </row>
    <row r="126" spans="1:14" x14ac:dyDescent="0.25">
      <c r="A126" s="3">
        <v>125</v>
      </c>
      <c r="B126" s="3" t="s">
        <v>1440</v>
      </c>
      <c r="C126" s="3" t="s">
        <v>2686</v>
      </c>
      <c r="D126" s="3" t="s">
        <v>3648</v>
      </c>
      <c r="E126" s="12" t="s">
        <v>7958</v>
      </c>
      <c r="F126" t="s">
        <v>8795</v>
      </c>
      <c r="G126" t="s">
        <v>10523</v>
      </c>
      <c r="H126" t="s">
        <v>10524</v>
      </c>
      <c r="I126" t="s">
        <v>10525</v>
      </c>
      <c r="J126" s="3"/>
      <c r="K126" s="3" t="s">
        <v>1440</v>
      </c>
      <c r="L126" s="3" t="e">
        <v>#VALUE!</v>
      </c>
      <c r="M126" s="7">
        <f t="shared" si="8"/>
        <v>0</v>
      </c>
      <c r="N126" s="3" t="s">
        <v>3767</v>
      </c>
    </row>
    <row r="127" spans="1:14" x14ac:dyDescent="0.25">
      <c r="A127" s="3">
        <v>126</v>
      </c>
      <c r="B127" s="3" t="s">
        <v>1440</v>
      </c>
      <c r="C127" s="3" t="s">
        <v>2647</v>
      </c>
      <c r="D127" s="3" t="s">
        <v>3609</v>
      </c>
      <c r="E127" s="12" t="s">
        <v>7920</v>
      </c>
      <c r="F127" t="s">
        <v>8759</v>
      </c>
      <c r="G127" t="s">
        <v>10432</v>
      </c>
      <c r="H127" t="s">
        <v>10432</v>
      </c>
      <c r="I127" t="s">
        <v>10433</v>
      </c>
      <c r="J127" s="3"/>
      <c r="K127" s="3" t="s">
        <v>1440</v>
      </c>
      <c r="L127" s="3">
        <v>1</v>
      </c>
      <c r="M127" s="7">
        <f t="shared" si="8"/>
        <v>1</v>
      </c>
      <c r="N127" s="3" t="s">
        <v>3767</v>
      </c>
    </row>
    <row r="128" spans="1:14" x14ac:dyDescent="0.25">
      <c r="A128" s="3">
        <v>127</v>
      </c>
      <c r="B128" s="3" t="s">
        <v>1440</v>
      </c>
      <c r="C128" s="3" t="s">
        <v>1693</v>
      </c>
      <c r="D128" s="3" t="s">
        <v>1765</v>
      </c>
      <c r="E128" s="12" t="s">
        <v>7058</v>
      </c>
      <c r="F128" t="s">
        <v>1741</v>
      </c>
      <c r="G128" t="s">
        <v>1740</v>
      </c>
      <c r="H128" t="s">
        <v>1740</v>
      </c>
      <c r="I128" t="s">
        <v>7161</v>
      </c>
      <c r="J128" s="3"/>
      <c r="K128" s="3" t="s">
        <v>1440</v>
      </c>
      <c r="L128" s="3">
        <v>1</v>
      </c>
      <c r="M128" s="7">
        <f t="shared" si="8"/>
        <v>1</v>
      </c>
      <c r="N128" s="3" t="s">
        <v>3767</v>
      </c>
    </row>
    <row r="129" spans="1:14" x14ac:dyDescent="0.25">
      <c r="A129" s="3">
        <v>128</v>
      </c>
      <c r="B129" s="3" t="s">
        <v>1440</v>
      </c>
      <c r="C129" t="s">
        <v>1693</v>
      </c>
      <c r="D129" s="3" t="s">
        <v>1765</v>
      </c>
      <c r="E129" s="12" t="s">
        <v>7058</v>
      </c>
      <c r="F129" t="s">
        <v>1741</v>
      </c>
      <c r="G129" t="s">
        <v>1740</v>
      </c>
      <c r="H129" t="s">
        <v>1740</v>
      </c>
      <c r="I129" t="s">
        <v>7161</v>
      </c>
      <c r="J129" s="3"/>
      <c r="K129" s="3" t="s">
        <v>1440</v>
      </c>
      <c r="L129" s="3" t="s">
        <v>6</v>
      </c>
      <c r="M129" s="7">
        <v>1</v>
      </c>
      <c r="N129" s="3" t="s">
        <v>4538</v>
      </c>
    </row>
    <row r="130" spans="1:14" x14ac:dyDescent="0.25">
      <c r="A130" s="3">
        <v>129</v>
      </c>
      <c r="B130" s="3" t="s">
        <v>1440</v>
      </c>
      <c r="C130" s="3" t="s">
        <v>1400</v>
      </c>
      <c r="D130" s="3" t="s">
        <v>3086</v>
      </c>
      <c r="E130" s="12" t="s">
        <v>5043</v>
      </c>
      <c r="F130" t="s">
        <v>5948</v>
      </c>
      <c r="G130" t="s">
        <v>6344</v>
      </c>
      <c r="H130" t="s">
        <v>6344</v>
      </c>
      <c r="I130" t="s">
        <v>6992</v>
      </c>
      <c r="J130" s="3"/>
      <c r="K130" s="3" t="s">
        <v>1440</v>
      </c>
      <c r="L130" s="3">
        <v>1</v>
      </c>
      <c r="M130" s="7">
        <f>IF(IFERROR(L130,0),1,0)</f>
        <v>1</v>
      </c>
      <c r="N130" s="3" t="s">
        <v>3767</v>
      </c>
    </row>
    <row r="131" spans="1:14" x14ac:dyDescent="0.25">
      <c r="A131" s="3">
        <v>130</v>
      </c>
      <c r="B131" s="3" t="s">
        <v>1440</v>
      </c>
      <c r="C131" t="s">
        <v>1400</v>
      </c>
      <c r="D131" s="3" t="s">
        <v>3086</v>
      </c>
      <c r="E131" s="12" t="s">
        <v>5043</v>
      </c>
      <c r="F131" t="s">
        <v>5948</v>
      </c>
      <c r="G131" t="s">
        <v>6344</v>
      </c>
      <c r="H131" t="s">
        <v>6344</v>
      </c>
      <c r="I131" t="s">
        <v>6992</v>
      </c>
      <c r="J131" s="3"/>
      <c r="K131" s="3" t="s">
        <v>1440</v>
      </c>
      <c r="L131" s="3" t="s">
        <v>6</v>
      </c>
      <c r="M131" s="7">
        <v>1</v>
      </c>
      <c r="N131" s="3" t="s">
        <v>4538</v>
      </c>
    </row>
    <row r="132" spans="1:14" x14ac:dyDescent="0.25">
      <c r="A132" s="3">
        <v>131</v>
      </c>
      <c r="B132" s="3" t="s">
        <v>1440</v>
      </c>
      <c r="C132" s="3" t="s">
        <v>2200</v>
      </c>
      <c r="D132" s="3" t="s">
        <v>3102</v>
      </c>
      <c r="E132" s="12" t="s">
        <v>7479</v>
      </c>
      <c r="F132" t="s">
        <v>8327</v>
      </c>
      <c r="G132" t="s">
        <v>9457</v>
      </c>
      <c r="H132" t="s">
        <v>9457</v>
      </c>
      <c r="I132" t="s">
        <v>9458</v>
      </c>
      <c r="J132" s="3"/>
      <c r="K132" s="3" t="s">
        <v>1440</v>
      </c>
      <c r="L132" s="3">
        <v>1</v>
      </c>
      <c r="M132" s="7">
        <f>IF(IFERROR(L132,0),1,0)</f>
        <v>1</v>
      </c>
      <c r="N132" s="3" t="s">
        <v>3767</v>
      </c>
    </row>
    <row r="133" spans="1:14" x14ac:dyDescent="0.25">
      <c r="A133" s="3">
        <v>132</v>
      </c>
      <c r="B133" s="3" t="s">
        <v>1440</v>
      </c>
      <c r="C133" t="s">
        <v>2200</v>
      </c>
      <c r="D133" s="3" t="s">
        <v>3102</v>
      </c>
      <c r="E133" s="12" t="s">
        <v>7479</v>
      </c>
      <c r="F133" t="s">
        <v>8327</v>
      </c>
      <c r="G133" t="s">
        <v>9457</v>
      </c>
      <c r="H133" t="s">
        <v>9457</v>
      </c>
      <c r="I133" t="s">
        <v>9458</v>
      </c>
      <c r="J133" s="3"/>
      <c r="K133" s="3" t="s">
        <v>1440</v>
      </c>
      <c r="L133" s="3" t="s">
        <v>6</v>
      </c>
      <c r="M133" s="7">
        <v>1</v>
      </c>
      <c r="N133" s="3" t="s">
        <v>4538</v>
      </c>
    </row>
    <row r="134" spans="1:14" x14ac:dyDescent="0.25">
      <c r="A134" s="3">
        <v>133</v>
      </c>
      <c r="B134" s="3" t="s">
        <v>1440</v>
      </c>
      <c r="C134" s="3" t="s">
        <v>2102</v>
      </c>
      <c r="D134" s="3" t="s">
        <v>2990</v>
      </c>
      <c r="E134" s="12" t="s">
        <v>7383</v>
      </c>
      <c r="F134" t="s">
        <v>8231</v>
      </c>
      <c r="G134" t="s">
        <v>9246</v>
      </c>
      <c r="H134" t="s">
        <v>9246</v>
      </c>
      <c r="I134" t="s">
        <v>9247</v>
      </c>
      <c r="J134" s="3"/>
      <c r="K134" s="3" t="s">
        <v>1440</v>
      </c>
      <c r="L134" s="3" t="e">
        <v>#VALUE!</v>
      </c>
      <c r="M134" s="7">
        <f t="shared" ref="M134:M142" si="9">IF(IFERROR(L134,0),1,0)</f>
        <v>0</v>
      </c>
      <c r="N134" s="3" t="s">
        <v>3767</v>
      </c>
    </row>
    <row r="135" spans="1:14" x14ac:dyDescent="0.25">
      <c r="A135" s="3">
        <v>134</v>
      </c>
      <c r="B135" s="3" t="s">
        <v>1440</v>
      </c>
      <c r="C135" s="3" t="s">
        <v>1691</v>
      </c>
      <c r="D135" s="3" t="s">
        <v>1692</v>
      </c>
      <c r="E135" s="12" t="s">
        <v>7057</v>
      </c>
      <c r="F135" t="s">
        <v>1739</v>
      </c>
      <c r="G135" t="s">
        <v>1738</v>
      </c>
      <c r="H135" t="s">
        <v>1738</v>
      </c>
      <c r="I135" t="s">
        <v>7160</v>
      </c>
      <c r="J135" s="3"/>
      <c r="K135" s="3" t="s">
        <v>1440</v>
      </c>
      <c r="L135" s="3" t="e">
        <v>#VALUE!</v>
      </c>
      <c r="M135" s="7">
        <f t="shared" si="9"/>
        <v>0</v>
      </c>
      <c r="N135" s="3" t="s">
        <v>3767</v>
      </c>
    </row>
    <row r="136" spans="1:14" x14ac:dyDescent="0.25">
      <c r="A136" s="3">
        <v>135</v>
      </c>
      <c r="B136" s="3" t="s">
        <v>1440</v>
      </c>
      <c r="C136" s="3" t="s">
        <v>563</v>
      </c>
      <c r="D136" s="3" t="s">
        <v>2976</v>
      </c>
      <c r="E136" s="12" t="s">
        <v>3987</v>
      </c>
      <c r="F136" t="s">
        <v>3823</v>
      </c>
      <c r="G136" t="s">
        <v>4282</v>
      </c>
      <c r="H136" t="s">
        <v>4282</v>
      </c>
      <c r="I136" t="s">
        <v>4283</v>
      </c>
      <c r="J136" s="3"/>
      <c r="K136" s="3" t="s">
        <v>1440</v>
      </c>
      <c r="L136" s="3">
        <v>1</v>
      </c>
      <c r="M136" s="7">
        <f t="shared" si="9"/>
        <v>1</v>
      </c>
      <c r="N136" s="3" t="s">
        <v>3767</v>
      </c>
    </row>
    <row r="137" spans="1:14" x14ac:dyDescent="0.25">
      <c r="A137" s="3">
        <v>136</v>
      </c>
      <c r="B137" s="3" t="s">
        <v>1440</v>
      </c>
      <c r="C137" s="3" t="s">
        <v>2597</v>
      </c>
      <c r="D137" s="3" t="s">
        <v>3553</v>
      </c>
      <c r="E137" s="12" t="s">
        <v>7871</v>
      </c>
      <c r="F137" t="s">
        <v>8710</v>
      </c>
      <c r="G137" t="s">
        <v>10319</v>
      </c>
      <c r="H137" t="s">
        <v>10320</v>
      </c>
      <c r="I137" t="s">
        <v>10321</v>
      </c>
      <c r="J137" s="3"/>
      <c r="K137" s="3" t="s">
        <v>1440</v>
      </c>
      <c r="L137" s="3">
        <v>1</v>
      </c>
      <c r="M137" s="7">
        <f t="shared" si="9"/>
        <v>1</v>
      </c>
      <c r="N137" s="3" t="s">
        <v>3767</v>
      </c>
    </row>
    <row r="138" spans="1:14" x14ac:dyDescent="0.25">
      <c r="A138" s="3">
        <v>137</v>
      </c>
      <c r="B138" s="3" t="s">
        <v>1440</v>
      </c>
      <c r="C138" s="3" t="s">
        <v>1959</v>
      </c>
      <c r="D138" s="3" t="s">
        <v>2827</v>
      </c>
      <c r="E138" s="12" t="s">
        <v>7240</v>
      </c>
      <c r="F138" t="s">
        <v>8089</v>
      </c>
      <c r="G138" t="s">
        <v>8958</v>
      </c>
      <c r="H138" t="s">
        <v>8958</v>
      </c>
      <c r="I138" t="s">
        <v>8959</v>
      </c>
      <c r="J138" s="3"/>
      <c r="K138" s="3" t="s">
        <v>1440</v>
      </c>
      <c r="L138" s="3" t="e">
        <v>#VALUE!</v>
      </c>
      <c r="M138" s="7">
        <f t="shared" si="9"/>
        <v>0</v>
      </c>
      <c r="N138" s="3" t="s">
        <v>3767</v>
      </c>
    </row>
    <row r="139" spans="1:14" x14ac:dyDescent="0.25">
      <c r="A139" s="3">
        <v>138</v>
      </c>
      <c r="B139" s="3" t="s">
        <v>1440</v>
      </c>
      <c r="C139" s="3" t="s">
        <v>2701</v>
      </c>
      <c r="D139" s="3" t="s">
        <v>3664</v>
      </c>
      <c r="E139" s="12" t="s">
        <v>7971</v>
      </c>
      <c r="F139" t="s">
        <v>8807</v>
      </c>
      <c r="G139" t="s">
        <v>10555</v>
      </c>
      <c r="H139" t="s">
        <v>10556</v>
      </c>
      <c r="I139" t="s">
        <v>10557</v>
      </c>
      <c r="J139" s="3"/>
      <c r="K139" s="3" t="s">
        <v>1440</v>
      </c>
      <c r="L139" s="3" t="e">
        <v>#VALUE!</v>
      </c>
      <c r="M139" s="7">
        <f t="shared" si="9"/>
        <v>0</v>
      </c>
      <c r="N139" s="3" t="s">
        <v>3767</v>
      </c>
    </row>
    <row r="140" spans="1:14" x14ac:dyDescent="0.25">
      <c r="A140" s="3">
        <v>139</v>
      </c>
      <c r="B140" s="3" t="s">
        <v>1440</v>
      </c>
      <c r="C140" s="3" t="s">
        <v>2092</v>
      </c>
      <c r="D140" s="3" t="s">
        <v>2978</v>
      </c>
      <c r="E140" s="12" t="s">
        <v>7373</v>
      </c>
      <c r="F140" t="s">
        <v>8221</v>
      </c>
      <c r="G140" t="s">
        <v>9225</v>
      </c>
      <c r="H140" t="s">
        <v>9225</v>
      </c>
      <c r="I140" t="s">
        <v>9226</v>
      </c>
      <c r="J140" s="3"/>
      <c r="K140" s="3" t="s">
        <v>1440</v>
      </c>
      <c r="L140" s="3" t="e">
        <v>#VALUE!</v>
      </c>
      <c r="M140" s="7">
        <f t="shared" si="9"/>
        <v>0</v>
      </c>
      <c r="N140" s="3" t="s">
        <v>3767</v>
      </c>
    </row>
    <row r="141" spans="1:14" x14ac:dyDescent="0.25">
      <c r="A141" s="3">
        <v>140</v>
      </c>
      <c r="B141" s="3" t="s">
        <v>1440</v>
      </c>
      <c r="C141" s="3" t="s">
        <v>2671</v>
      </c>
      <c r="D141" s="3" t="s">
        <v>3633</v>
      </c>
      <c r="E141" s="12" t="s">
        <v>7943</v>
      </c>
      <c r="F141" t="s">
        <v>8782</v>
      </c>
      <c r="G141" t="s">
        <v>10488</v>
      </c>
      <c r="H141" t="s">
        <v>10489</v>
      </c>
      <c r="I141" t="s">
        <v>10490</v>
      </c>
      <c r="J141" s="3"/>
      <c r="K141" s="3" t="s">
        <v>1440</v>
      </c>
      <c r="L141" s="3" t="e">
        <v>#VALUE!</v>
      </c>
      <c r="M141" s="7">
        <f t="shared" si="9"/>
        <v>0</v>
      </c>
      <c r="N141" s="3" t="s">
        <v>3767</v>
      </c>
    </row>
    <row r="142" spans="1:14" x14ac:dyDescent="0.25">
      <c r="A142" s="3">
        <v>141</v>
      </c>
      <c r="B142" s="3" t="s">
        <v>1440</v>
      </c>
      <c r="C142" s="3" t="s">
        <v>921</v>
      </c>
      <c r="D142" s="3" t="s">
        <v>2824</v>
      </c>
      <c r="E142" s="12" t="s">
        <v>4823</v>
      </c>
      <c r="F142" t="s">
        <v>5736</v>
      </c>
      <c r="G142" t="s">
        <v>6182</v>
      </c>
      <c r="H142" t="s">
        <v>6715</v>
      </c>
      <c r="I142" t="s">
        <v>6716</v>
      </c>
      <c r="J142" s="3"/>
      <c r="K142" s="3" t="s">
        <v>1440</v>
      </c>
      <c r="L142" s="3">
        <v>1</v>
      </c>
      <c r="M142" s="7">
        <f t="shared" si="9"/>
        <v>1</v>
      </c>
      <c r="N142" s="3" t="s">
        <v>3767</v>
      </c>
    </row>
    <row r="143" spans="1:14" x14ac:dyDescent="0.25">
      <c r="A143" s="3">
        <v>142</v>
      </c>
      <c r="B143" s="3" t="s">
        <v>1440</v>
      </c>
      <c r="C143" t="s">
        <v>921</v>
      </c>
      <c r="D143" s="3" t="s">
        <v>2824</v>
      </c>
      <c r="E143" s="12" t="s">
        <v>4823</v>
      </c>
      <c r="F143" t="s">
        <v>5736</v>
      </c>
      <c r="G143" t="s">
        <v>6182</v>
      </c>
      <c r="H143" t="s">
        <v>6715</v>
      </c>
      <c r="I143" t="s">
        <v>6716</v>
      </c>
      <c r="J143" s="3"/>
      <c r="K143" s="3" t="s">
        <v>1440</v>
      </c>
      <c r="L143" s="3" t="s">
        <v>6</v>
      </c>
      <c r="M143" s="7">
        <v>1</v>
      </c>
      <c r="N143" s="3" t="s">
        <v>4538</v>
      </c>
    </row>
    <row r="144" spans="1:14" x14ac:dyDescent="0.25">
      <c r="A144" s="3">
        <v>143</v>
      </c>
      <c r="B144" s="3" t="s">
        <v>1440</v>
      </c>
      <c r="C144" s="3" t="s">
        <v>2422</v>
      </c>
      <c r="D144" s="3" t="s">
        <v>3355</v>
      </c>
      <c r="E144" s="12" t="s">
        <v>7699</v>
      </c>
      <c r="F144" t="s">
        <v>8540</v>
      </c>
      <c r="G144" t="s">
        <v>9938</v>
      </c>
      <c r="H144" t="s">
        <v>9938</v>
      </c>
      <c r="I144" t="s">
        <v>9939</v>
      </c>
      <c r="J144" s="3"/>
      <c r="K144" s="3" t="s">
        <v>1440</v>
      </c>
      <c r="L144" s="3" t="e">
        <v>#VALUE!</v>
      </c>
      <c r="M144" s="7">
        <f>IF(IFERROR(L144,0),1,0)</f>
        <v>0</v>
      </c>
      <c r="N144" s="3" t="s">
        <v>3767</v>
      </c>
    </row>
    <row r="145" spans="1:14" x14ac:dyDescent="0.25">
      <c r="A145" s="3">
        <v>144</v>
      </c>
      <c r="B145" s="3" t="s">
        <v>1440</v>
      </c>
      <c r="C145" s="3" t="s">
        <v>2523</v>
      </c>
      <c r="D145" s="3" t="s">
        <v>3469</v>
      </c>
      <c r="E145" s="12" t="s">
        <v>7797</v>
      </c>
      <c r="F145" t="s">
        <v>8636</v>
      </c>
      <c r="G145" t="s">
        <v>10151</v>
      </c>
      <c r="H145" t="s">
        <v>10151</v>
      </c>
      <c r="I145" t="s">
        <v>10152</v>
      </c>
      <c r="J145" s="3"/>
      <c r="K145" s="3" t="s">
        <v>1440</v>
      </c>
      <c r="L145" s="3">
        <v>1</v>
      </c>
      <c r="M145" s="7">
        <f>IF(IFERROR(L145,0),1,0)</f>
        <v>1</v>
      </c>
      <c r="N145" s="3" t="s">
        <v>3767</v>
      </c>
    </row>
    <row r="146" spans="1:14" x14ac:dyDescent="0.25">
      <c r="A146" s="3">
        <v>145</v>
      </c>
      <c r="B146" s="3" t="s">
        <v>1440</v>
      </c>
      <c r="C146" s="3" t="s">
        <v>2342</v>
      </c>
      <c r="D146" s="3" t="s">
        <v>3262</v>
      </c>
      <c r="E146" s="12" t="s">
        <v>7619</v>
      </c>
      <c r="F146" t="s">
        <v>8461</v>
      </c>
      <c r="G146" t="s">
        <v>9761</v>
      </c>
      <c r="H146" t="s">
        <v>9762</v>
      </c>
      <c r="I146" t="s">
        <v>9763</v>
      </c>
      <c r="J146" s="3"/>
      <c r="K146" s="3" t="s">
        <v>1440</v>
      </c>
      <c r="L146" s="3">
        <v>1</v>
      </c>
      <c r="M146" s="7">
        <f>IF(IFERROR(L146,0),1,0)</f>
        <v>1</v>
      </c>
      <c r="N146" s="3" t="s">
        <v>3767</v>
      </c>
    </row>
    <row r="147" spans="1:14" x14ac:dyDescent="0.25">
      <c r="A147" s="3">
        <v>146</v>
      </c>
      <c r="B147" s="3" t="s">
        <v>1440</v>
      </c>
      <c r="C147" t="s">
        <v>2342</v>
      </c>
      <c r="D147" s="3" t="s">
        <v>3262</v>
      </c>
      <c r="E147" s="12" t="s">
        <v>7619</v>
      </c>
      <c r="F147" t="s">
        <v>8461</v>
      </c>
      <c r="G147" t="s">
        <v>9761</v>
      </c>
      <c r="H147" t="s">
        <v>9762</v>
      </c>
      <c r="I147" t="s">
        <v>9763</v>
      </c>
      <c r="J147" s="3"/>
      <c r="K147" s="3" t="s">
        <v>1440</v>
      </c>
      <c r="L147" s="3" t="s">
        <v>6</v>
      </c>
      <c r="M147" s="7">
        <v>1</v>
      </c>
      <c r="N147" s="3" t="s">
        <v>4538</v>
      </c>
    </row>
    <row r="148" spans="1:14" x14ac:dyDescent="0.25">
      <c r="A148" s="3">
        <v>147</v>
      </c>
      <c r="B148" s="3" t="s">
        <v>1440</v>
      </c>
      <c r="C148" s="3" t="s">
        <v>2357</v>
      </c>
      <c r="D148" s="3" t="s">
        <v>3278</v>
      </c>
      <c r="E148" s="12" t="s">
        <v>7634</v>
      </c>
      <c r="F148" t="s">
        <v>8475</v>
      </c>
      <c r="G148" t="s">
        <v>9794</v>
      </c>
      <c r="H148" t="s">
        <v>9794</v>
      </c>
      <c r="I148" t="s">
        <v>9795</v>
      </c>
      <c r="J148" s="3"/>
      <c r="K148" s="3" t="s">
        <v>1440</v>
      </c>
      <c r="L148" s="3">
        <v>1</v>
      </c>
      <c r="M148" s="7">
        <f>IF(IFERROR(L148,0),1,0)</f>
        <v>1</v>
      </c>
      <c r="N148" s="3" t="s">
        <v>3767</v>
      </c>
    </row>
    <row r="149" spans="1:14" x14ac:dyDescent="0.25">
      <c r="A149" s="3">
        <v>148</v>
      </c>
      <c r="B149" s="3" t="s">
        <v>1440</v>
      </c>
      <c r="C149" s="3" t="s">
        <v>2499</v>
      </c>
      <c r="D149" s="3" t="s">
        <v>3443</v>
      </c>
      <c r="E149" s="12" t="s">
        <v>7775</v>
      </c>
      <c r="F149" t="s">
        <v>8614</v>
      </c>
      <c r="G149" t="s">
        <v>10104</v>
      </c>
      <c r="H149" t="s">
        <v>10104</v>
      </c>
      <c r="I149" t="s">
        <v>10105</v>
      </c>
      <c r="J149" s="3"/>
      <c r="K149" s="3" t="s">
        <v>1440</v>
      </c>
      <c r="L149" s="3" t="e">
        <v>#VALUE!</v>
      </c>
      <c r="M149" s="7">
        <f>IF(IFERROR(L149,0),1,0)</f>
        <v>0</v>
      </c>
      <c r="N149" s="3" t="s">
        <v>3767</v>
      </c>
    </row>
    <row r="150" spans="1:14" x14ac:dyDescent="0.25">
      <c r="A150" s="3">
        <v>149</v>
      </c>
      <c r="B150" s="3" t="s">
        <v>1440</v>
      </c>
      <c r="C150" s="3" t="s">
        <v>2299</v>
      </c>
      <c r="D150" s="3" t="s">
        <v>3214</v>
      </c>
      <c r="E150" s="12" t="s">
        <v>7577</v>
      </c>
      <c r="F150" t="s">
        <v>8424</v>
      </c>
      <c r="G150" t="s">
        <v>9681</v>
      </c>
      <c r="H150" t="s">
        <v>9681</v>
      </c>
      <c r="I150" t="s">
        <v>9682</v>
      </c>
      <c r="J150" s="3"/>
      <c r="K150" s="3" t="s">
        <v>1440</v>
      </c>
      <c r="L150" s="3" t="e">
        <v>#VALUE!</v>
      </c>
      <c r="M150" s="7">
        <f>IF(IFERROR(L150,0),1,0)</f>
        <v>0</v>
      </c>
      <c r="N150" s="3" t="s">
        <v>3767</v>
      </c>
    </row>
    <row r="151" spans="1:14" x14ac:dyDescent="0.25">
      <c r="A151" s="3">
        <v>150</v>
      </c>
      <c r="B151" s="3" t="s">
        <v>1440</v>
      </c>
      <c r="C151" s="3" t="s">
        <v>1945</v>
      </c>
      <c r="D151" s="3" t="s">
        <v>2809</v>
      </c>
      <c r="E151" s="12" t="s">
        <v>7228</v>
      </c>
      <c r="F151" t="s">
        <v>8077</v>
      </c>
      <c r="G151" t="s">
        <v>8933</v>
      </c>
      <c r="H151" t="s">
        <v>8933</v>
      </c>
      <c r="I151" t="s">
        <v>8934</v>
      </c>
      <c r="J151" s="3"/>
      <c r="K151" s="3" t="s">
        <v>1440</v>
      </c>
      <c r="L151" s="3" t="e">
        <v>#VALUE!</v>
      </c>
      <c r="M151" s="7">
        <f>IF(IFERROR(L151,0),1,0)</f>
        <v>0</v>
      </c>
      <c r="N151" s="3" t="s">
        <v>3767</v>
      </c>
    </row>
    <row r="152" spans="1:14" x14ac:dyDescent="0.25">
      <c r="A152" s="3">
        <v>151</v>
      </c>
      <c r="B152" s="3" t="s">
        <v>1440</v>
      </c>
      <c r="C152" s="3" t="s">
        <v>2347</v>
      </c>
      <c r="D152" s="3" t="s">
        <v>3268</v>
      </c>
      <c r="E152" s="12" t="s">
        <v>7624</v>
      </c>
      <c r="F152" t="s">
        <v>8465</v>
      </c>
      <c r="G152" t="s">
        <v>9772</v>
      </c>
      <c r="H152" t="s">
        <v>9673</v>
      </c>
      <c r="I152" t="s">
        <v>9773</v>
      </c>
      <c r="J152" s="3"/>
      <c r="K152" s="3" t="s">
        <v>1440</v>
      </c>
      <c r="L152" s="3">
        <v>1</v>
      </c>
      <c r="M152" s="7">
        <f>IF(IFERROR(L152,0),1,0)</f>
        <v>1</v>
      </c>
      <c r="N152" s="3" t="s">
        <v>3767</v>
      </c>
    </row>
    <row r="153" spans="1:14" x14ac:dyDescent="0.25">
      <c r="A153" s="3">
        <v>152</v>
      </c>
      <c r="B153" s="3" t="s">
        <v>1440</v>
      </c>
      <c r="C153" t="s">
        <v>2347</v>
      </c>
      <c r="D153" s="3" t="s">
        <v>3268</v>
      </c>
      <c r="E153" s="12" t="s">
        <v>7624</v>
      </c>
      <c r="F153" t="s">
        <v>8465</v>
      </c>
      <c r="G153" t="s">
        <v>9772</v>
      </c>
      <c r="H153" t="s">
        <v>9673</v>
      </c>
      <c r="I153" t="s">
        <v>9773</v>
      </c>
      <c r="J153" s="3"/>
      <c r="K153" s="3" t="s">
        <v>1440</v>
      </c>
      <c r="L153" s="3" t="s">
        <v>6</v>
      </c>
      <c r="M153" s="7">
        <v>1</v>
      </c>
      <c r="N153" s="3" t="s">
        <v>4538</v>
      </c>
    </row>
    <row r="154" spans="1:14" x14ac:dyDescent="0.25">
      <c r="A154" s="3">
        <v>153</v>
      </c>
      <c r="B154" s="3" t="s">
        <v>1440</v>
      </c>
      <c r="C154" s="3" t="s">
        <v>2295</v>
      </c>
      <c r="D154" s="3" t="s">
        <v>3210</v>
      </c>
      <c r="E154" s="12" t="s">
        <v>7573</v>
      </c>
      <c r="F154" t="s">
        <v>8420</v>
      </c>
      <c r="G154" t="s">
        <v>9672</v>
      </c>
      <c r="H154" t="s">
        <v>9673</v>
      </c>
      <c r="I154" t="s">
        <v>9674</v>
      </c>
      <c r="J154" s="3"/>
      <c r="K154" s="3" t="s">
        <v>1440</v>
      </c>
      <c r="L154" s="3">
        <v>1</v>
      </c>
      <c r="M154" s="7">
        <f>IF(IFERROR(L154,0),1,0)</f>
        <v>1</v>
      </c>
      <c r="N154" s="3" t="s">
        <v>3767</v>
      </c>
    </row>
    <row r="155" spans="1:14" x14ac:dyDescent="0.25">
      <c r="A155" s="3">
        <v>154</v>
      </c>
      <c r="B155" s="3" t="s">
        <v>1440</v>
      </c>
      <c r="C155" s="3" t="s">
        <v>2255</v>
      </c>
      <c r="D155" s="3" t="s">
        <v>3161</v>
      </c>
      <c r="E155" s="12" t="s">
        <v>7533</v>
      </c>
      <c r="F155" t="s">
        <v>8381</v>
      </c>
      <c r="G155" t="s">
        <v>9588</v>
      </c>
      <c r="H155" t="s">
        <v>9588</v>
      </c>
      <c r="I155" t="s">
        <v>9589</v>
      </c>
      <c r="J155" s="3"/>
      <c r="K155" s="3" t="s">
        <v>1440</v>
      </c>
      <c r="L155" s="3">
        <v>1</v>
      </c>
      <c r="M155" s="7">
        <f>IF(IFERROR(L155,0),1,0)</f>
        <v>1</v>
      </c>
      <c r="N155" s="3" t="s">
        <v>3767</v>
      </c>
    </row>
    <row r="156" spans="1:14" x14ac:dyDescent="0.25">
      <c r="A156" s="3">
        <v>155</v>
      </c>
      <c r="B156" s="3" t="s">
        <v>1440</v>
      </c>
      <c r="C156" t="s">
        <v>2255</v>
      </c>
      <c r="D156" s="3" t="s">
        <v>3161</v>
      </c>
      <c r="E156" s="12" t="s">
        <v>7533</v>
      </c>
      <c r="F156" t="s">
        <v>8381</v>
      </c>
      <c r="G156" t="s">
        <v>9588</v>
      </c>
      <c r="H156" t="s">
        <v>9588</v>
      </c>
      <c r="I156" t="s">
        <v>9589</v>
      </c>
      <c r="J156" s="3"/>
      <c r="K156" s="3" t="s">
        <v>1440</v>
      </c>
      <c r="L156" s="3" t="s">
        <v>6</v>
      </c>
      <c r="M156" s="7">
        <v>1</v>
      </c>
      <c r="N156" s="3" t="s">
        <v>4538</v>
      </c>
    </row>
    <row r="157" spans="1:14" x14ac:dyDescent="0.25">
      <c r="A157" s="3">
        <v>156</v>
      </c>
      <c r="B157" s="3" t="s">
        <v>1440</v>
      </c>
      <c r="C157" s="3" t="s">
        <v>2088</v>
      </c>
      <c r="D157" s="3" t="s">
        <v>2972</v>
      </c>
      <c r="E157" s="12" t="s">
        <v>7369</v>
      </c>
      <c r="F157" t="s">
        <v>8217</v>
      </c>
      <c r="G157" t="s">
        <v>9217</v>
      </c>
      <c r="H157" t="s">
        <v>9217</v>
      </c>
      <c r="I157" t="s">
        <v>9218</v>
      </c>
      <c r="J157" s="3"/>
      <c r="K157" s="3" t="s">
        <v>1440</v>
      </c>
      <c r="L157" s="3" t="e">
        <v>#VALUE!</v>
      </c>
      <c r="M157" s="7">
        <f>IF(IFERROR(L157,0),1,0)</f>
        <v>0</v>
      </c>
      <c r="N157" s="3" t="s">
        <v>3767</v>
      </c>
    </row>
    <row r="158" spans="1:14" x14ac:dyDescent="0.25">
      <c r="A158" s="3">
        <v>157</v>
      </c>
      <c r="B158" s="3" t="s">
        <v>1440</v>
      </c>
      <c r="C158" s="3" t="s">
        <v>2237</v>
      </c>
      <c r="D158" s="3" t="s">
        <v>3142</v>
      </c>
      <c r="E158" s="12" t="s">
        <v>7515</v>
      </c>
      <c r="F158" t="s">
        <v>8363</v>
      </c>
      <c r="G158" t="s">
        <v>9545</v>
      </c>
      <c r="H158" t="s">
        <v>9546</v>
      </c>
      <c r="I158" t="s">
        <v>9547</v>
      </c>
      <c r="J158" s="3"/>
      <c r="K158" s="3" t="s">
        <v>1440</v>
      </c>
      <c r="L158" s="3" t="e">
        <v>#VALUE!</v>
      </c>
      <c r="M158" s="7">
        <f>IF(IFERROR(L158,0),1,0)</f>
        <v>0</v>
      </c>
      <c r="N158" s="3" t="s">
        <v>3767</v>
      </c>
    </row>
    <row r="159" spans="1:14" x14ac:dyDescent="0.25">
      <c r="A159" s="3">
        <v>158</v>
      </c>
      <c r="B159" s="3" t="s">
        <v>1440</v>
      </c>
      <c r="C159" s="3" t="s">
        <v>2190</v>
      </c>
      <c r="D159" s="3" t="s">
        <v>3091</v>
      </c>
      <c r="E159" s="12" t="s">
        <v>7470</v>
      </c>
      <c r="F159" t="s">
        <v>8318</v>
      </c>
      <c r="G159" t="s">
        <v>9437</v>
      </c>
      <c r="H159" t="s">
        <v>9438</v>
      </c>
      <c r="I159" t="s">
        <v>9439</v>
      </c>
      <c r="J159" s="3"/>
      <c r="K159" s="3" t="s">
        <v>1440</v>
      </c>
      <c r="L159" s="3">
        <v>1</v>
      </c>
      <c r="M159" s="7">
        <f>IF(IFERROR(L159,0),1,0)</f>
        <v>1</v>
      </c>
      <c r="N159" s="3" t="s">
        <v>3767</v>
      </c>
    </row>
    <row r="160" spans="1:14" x14ac:dyDescent="0.25">
      <c r="A160" s="3">
        <v>159</v>
      </c>
      <c r="B160" s="3" t="s">
        <v>1440</v>
      </c>
      <c r="C160" t="s">
        <v>2190</v>
      </c>
      <c r="D160" s="3" t="s">
        <v>3091</v>
      </c>
      <c r="E160" s="12" t="s">
        <v>7470</v>
      </c>
      <c r="F160" t="s">
        <v>8318</v>
      </c>
      <c r="G160" t="s">
        <v>9437</v>
      </c>
      <c r="H160" t="s">
        <v>9438</v>
      </c>
      <c r="I160" t="s">
        <v>9439</v>
      </c>
      <c r="J160" s="3"/>
      <c r="K160" s="3" t="s">
        <v>1440</v>
      </c>
      <c r="L160" s="3" t="s">
        <v>6</v>
      </c>
      <c r="M160" s="7">
        <v>1</v>
      </c>
      <c r="N160" s="3" t="s">
        <v>4538</v>
      </c>
    </row>
    <row r="161" spans="1:14" x14ac:dyDescent="0.25">
      <c r="A161" s="3">
        <v>160</v>
      </c>
      <c r="B161" s="3" t="s">
        <v>1440</v>
      </c>
      <c r="C161" s="3" t="s">
        <v>2039</v>
      </c>
      <c r="D161" s="3" t="s">
        <v>2919</v>
      </c>
      <c r="E161" s="12" t="s">
        <v>7320</v>
      </c>
      <c r="F161" t="s">
        <v>8169</v>
      </c>
      <c r="G161" t="s">
        <v>9119</v>
      </c>
      <c r="H161" t="s">
        <v>9119</v>
      </c>
      <c r="I161" t="s">
        <v>9120</v>
      </c>
      <c r="J161" s="3"/>
      <c r="K161" s="3" t="s">
        <v>1440</v>
      </c>
      <c r="L161" s="3">
        <v>1</v>
      </c>
      <c r="M161" s="7">
        <f>IF(IFERROR(L161,0),1,0)</f>
        <v>1</v>
      </c>
      <c r="N161" s="3" t="s">
        <v>3767</v>
      </c>
    </row>
    <row r="162" spans="1:14" x14ac:dyDescent="0.25">
      <c r="A162" s="3">
        <v>161</v>
      </c>
      <c r="B162" s="3" t="s">
        <v>1440</v>
      </c>
      <c r="C162" t="s">
        <v>2039</v>
      </c>
      <c r="D162" s="3" t="s">
        <v>2919</v>
      </c>
      <c r="E162" s="12" t="s">
        <v>7320</v>
      </c>
      <c r="F162" t="s">
        <v>8169</v>
      </c>
      <c r="G162" t="s">
        <v>9119</v>
      </c>
      <c r="H162" t="s">
        <v>9119</v>
      </c>
      <c r="I162" t="s">
        <v>9120</v>
      </c>
      <c r="J162" s="3"/>
      <c r="K162" s="3" t="s">
        <v>1440</v>
      </c>
      <c r="L162" s="3" t="s">
        <v>6</v>
      </c>
      <c r="M162" s="7">
        <v>1</v>
      </c>
      <c r="N162" s="3" t="s">
        <v>4538</v>
      </c>
    </row>
    <row r="163" spans="1:14" x14ac:dyDescent="0.25">
      <c r="A163" s="3">
        <v>162</v>
      </c>
      <c r="B163" s="3" t="s">
        <v>1440</v>
      </c>
      <c r="C163" s="3" t="s">
        <v>2418</v>
      </c>
      <c r="D163" s="3" t="s">
        <v>3348</v>
      </c>
      <c r="E163" s="12" t="s">
        <v>7695</v>
      </c>
      <c r="F163" t="s">
        <v>8536</v>
      </c>
      <c r="G163" t="s">
        <v>9929</v>
      </c>
      <c r="H163" t="s">
        <v>9930</v>
      </c>
      <c r="I163" t="s">
        <v>9931</v>
      </c>
      <c r="J163" s="3"/>
      <c r="K163" s="3" t="s">
        <v>1440</v>
      </c>
      <c r="L163" s="3">
        <v>1</v>
      </c>
      <c r="M163" s="7">
        <f>IF(IFERROR(L163,0),1,0)</f>
        <v>1</v>
      </c>
      <c r="N163" s="3" t="s">
        <v>3767</v>
      </c>
    </row>
    <row r="164" spans="1:14" x14ac:dyDescent="0.25">
      <c r="A164" s="3">
        <v>163</v>
      </c>
      <c r="B164" s="3" t="s">
        <v>1440</v>
      </c>
      <c r="C164" t="s">
        <v>2418</v>
      </c>
      <c r="D164" s="3" t="s">
        <v>3348</v>
      </c>
      <c r="E164" s="12" t="s">
        <v>7695</v>
      </c>
      <c r="F164" t="s">
        <v>8536</v>
      </c>
      <c r="G164" t="s">
        <v>9929</v>
      </c>
      <c r="H164" t="s">
        <v>9930</v>
      </c>
      <c r="I164" t="s">
        <v>9931</v>
      </c>
      <c r="J164" s="3"/>
      <c r="K164" s="3" t="s">
        <v>1440</v>
      </c>
      <c r="L164" s="3" t="s">
        <v>6</v>
      </c>
      <c r="M164" s="7">
        <v>1</v>
      </c>
      <c r="N164" s="3" t="s">
        <v>4538</v>
      </c>
    </row>
    <row r="165" spans="1:14" x14ac:dyDescent="0.25">
      <c r="A165" s="3">
        <v>164</v>
      </c>
      <c r="B165" s="3" t="s">
        <v>1440</v>
      </c>
      <c r="C165" s="3" t="s">
        <v>2093</v>
      </c>
      <c r="D165" s="3" t="s">
        <v>2979</v>
      </c>
      <c r="E165" s="12" t="s">
        <v>7374</v>
      </c>
      <c r="F165" t="s">
        <v>8222</v>
      </c>
      <c r="G165" t="s">
        <v>9227</v>
      </c>
      <c r="H165" t="s">
        <v>9227</v>
      </c>
      <c r="I165" t="s">
        <v>9228</v>
      </c>
      <c r="J165" s="3"/>
      <c r="K165" s="3" t="s">
        <v>1440</v>
      </c>
      <c r="L165" s="3" t="e">
        <v>#VALUE!</v>
      </c>
      <c r="M165" s="7">
        <f>IF(IFERROR(L165,0),1,0)</f>
        <v>0</v>
      </c>
      <c r="N165" s="3" t="s">
        <v>3767</v>
      </c>
    </row>
    <row r="166" spans="1:14" x14ac:dyDescent="0.25">
      <c r="A166" s="3">
        <v>165</v>
      </c>
      <c r="B166" s="3" t="s">
        <v>1440</v>
      </c>
      <c r="C166" s="3" t="s">
        <v>2271</v>
      </c>
      <c r="D166" s="3" t="s">
        <v>3182</v>
      </c>
      <c r="E166" s="12" t="s">
        <v>7549</v>
      </c>
      <c r="F166" t="s">
        <v>8397</v>
      </c>
      <c r="G166" t="s">
        <v>9622</v>
      </c>
      <c r="H166" t="s">
        <v>9622</v>
      </c>
      <c r="I166" t="s">
        <v>9623</v>
      </c>
      <c r="J166" s="3"/>
      <c r="K166" s="3" t="s">
        <v>1440</v>
      </c>
      <c r="L166" s="3">
        <v>1</v>
      </c>
      <c r="M166" s="7">
        <f>IF(IFERROR(L166,0),1,0)</f>
        <v>1</v>
      </c>
      <c r="N166" s="3" t="s">
        <v>3767</v>
      </c>
    </row>
    <row r="167" spans="1:14" x14ac:dyDescent="0.25">
      <c r="A167" s="3">
        <v>166</v>
      </c>
      <c r="B167" s="3" t="s">
        <v>1440</v>
      </c>
      <c r="C167" s="3" t="s">
        <v>2470</v>
      </c>
      <c r="D167" s="3" t="s">
        <v>3407</v>
      </c>
      <c r="E167" s="12" t="s">
        <v>7746</v>
      </c>
      <c r="F167" t="s">
        <v>8585</v>
      </c>
      <c r="G167" t="s">
        <v>10038</v>
      </c>
      <c r="H167" t="s">
        <v>10038</v>
      </c>
      <c r="I167" t="s">
        <v>10039</v>
      </c>
      <c r="J167" s="3"/>
      <c r="K167" s="3" t="s">
        <v>1440</v>
      </c>
      <c r="L167" s="3">
        <v>1</v>
      </c>
      <c r="M167" s="7">
        <f>IF(IFERROR(L167,0),1,0)</f>
        <v>1</v>
      </c>
      <c r="N167" s="3" t="s">
        <v>3767</v>
      </c>
    </row>
    <row r="168" spans="1:14" x14ac:dyDescent="0.25">
      <c r="A168" s="3">
        <v>167</v>
      </c>
      <c r="B168" s="3" t="s">
        <v>1440</v>
      </c>
      <c r="C168" t="s">
        <v>2470</v>
      </c>
      <c r="D168" s="3" t="s">
        <v>3407</v>
      </c>
      <c r="E168" s="12" t="s">
        <v>7746</v>
      </c>
      <c r="F168" t="s">
        <v>8585</v>
      </c>
      <c r="G168" t="s">
        <v>10038</v>
      </c>
      <c r="H168" t="s">
        <v>10038</v>
      </c>
      <c r="I168" t="s">
        <v>10039</v>
      </c>
      <c r="J168" s="3"/>
      <c r="K168" s="3" t="s">
        <v>1440</v>
      </c>
      <c r="L168" s="3" t="s">
        <v>6</v>
      </c>
      <c r="M168" s="7">
        <v>1</v>
      </c>
      <c r="N168" s="3" t="s">
        <v>4538</v>
      </c>
    </row>
    <row r="169" spans="1:14" x14ac:dyDescent="0.25">
      <c r="A169" s="3">
        <v>168</v>
      </c>
      <c r="B169" s="3" t="s">
        <v>1440</v>
      </c>
      <c r="C169" s="3" t="s">
        <v>2195</v>
      </c>
      <c r="D169" s="3" t="s">
        <v>3096</v>
      </c>
      <c r="E169" s="12" t="s">
        <v>7474</v>
      </c>
      <c r="F169" t="s">
        <v>8322</v>
      </c>
      <c r="G169" t="s">
        <v>9446</v>
      </c>
      <c r="H169" t="s">
        <v>9446</v>
      </c>
      <c r="I169" t="s">
        <v>9447</v>
      </c>
      <c r="J169" s="3"/>
      <c r="K169" s="3" t="s">
        <v>1440</v>
      </c>
      <c r="L169" s="3">
        <v>1</v>
      </c>
      <c r="M169" s="7">
        <f>IF(IFERROR(L169,0),1,0)</f>
        <v>1</v>
      </c>
      <c r="N169" s="3" t="s">
        <v>3767</v>
      </c>
    </row>
    <row r="170" spans="1:14" x14ac:dyDescent="0.25">
      <c r="A170" s="3">
        <v>169</v>
      </c>
      <c r="B170" s="3" t="s">
        <v>1440</v>
      </c>
      <c r="C170" s="3" t="s">
        <v>2591</v>
      </c>
      <c r="D170" s="3" t="s">
        <v>3547</v>
      </c>
      <c r="E170" s="12" t="s">
        <v>7865</v>
      </c>
      <c r="F170" t="s">
        <v>8704</v>
      </c>
      <c r="G170" t="s">
        <v>10303</v>
      </c>
      <c r="H170" t="s">
        <v>10303</v>
      </c>
      <c r="I170" t="s">
        <v>10304</v>
      </c>
      <c r="J170" s="3"/>
      <c r="K170" s="3" t="s">
        <v>1440</v>
      </c>
      <c r="L170" s="3">
        <v>1</v>
      </c>
      <c r="M170" s="7">
        <f>IF(IFERROR(L170,0),1,0)</f>
        <v>1</v>
      </c>
      <c r="N170" s="3" t="s">
        <v>3767</v>
      </c>
    </row>
    <row r="171" spans="1:14" x14ac:dyDescent="0.25">
      <c r="A171" s="3">
        <v>170</v>
      </c>
      <c r="B171" s="3" t="s">
        <v>1440</v>
      </c>
      <c r="C171" t="s">
        <v>2591</v>
      </c>
      <c r="D171" s="3" t="s">
        <v>3547</v>
      </c>
      <c r="E171" s="12" t="s">
        <v>7865</v>
      </c>
      <c r="F171" t="s">
        <v>8704</v>
      </c>
      <c r="G171" t="s">
        <v>10303</v>
      </c>
      <c r="H171" t="s">
        <v>10303</v>
      </c>
      <c r="I171" t="s">
        <v>10304</v>
      </c>
      <c r="J171" s="3"/>
      <c r="K171" s="3" t="s">
        <v>1440</v>
      </c>
      <c r="L171" s="3" t="s">
        <v>6</v>
      </c>
      <c r="M171" s="7">
        <v>1</v>
      </c>
      <c r="N171" s="3" t="s">
        <v>4538</v>
      </c>
    </row>
    <row r="172" spans="1:14" x14ac:dyDescent="0.25">
      <c r="A172" s="3">
        <v>171</v>
      </c>
      <c r="B172" s="3" t="s">
        <v>1440</v>
      </c>
      <c r="C172" s="3" t="s">
        <v>2005</v>
      </c>
      <c r="D172" s="3" t="s">
        <v>2879</v>
      </c>
      <c r="E172" s="12" t="s">
        <v>7286</v>
      </c>
      <c r="F172" t="s">
        <v>8135</v>
      </c>
      <c r="G172" t="s">
        <v>9051</v>
      </c>
      <c r="H172" t="s">
        <v>9051</v>
      </c>
      <c r="I172" t="s">
        <v>9052</v>
      </c>
      <c r="J172" s="3"/>
      <c r="K172" s="3" t="s">
        <v>1440</v>
      </c>
      <c r="L172" s="3" t="e">
        <v>#VALUE!</v>
      </c>
      <c r="M172" s="7">
        <f t="shared" ref="M172:M183" si="10">IF(IFERROR(L172,0),1,0)</f>
        <v>0</v>
      </c>
      <c r="N172" s="3" t="s">
        <v>3767</v>
      </c>
    </row>
    <row r="173" spans="1:14" x14ac:dyDescent="0.25">
      <c r="A173" s="3">
        <v>172</v>
      </c>
      <c r="B173" s="3" t="s">
        <v>1440</v>
      </c>
      <c r="C173" s="3" t="s">
        <v>2297</v>
      </c>
      <c r="D173" s="3" t="s">
        <v>3212</v>
      </c>
      <c r="E173" s="12" t="s">
        <v>7575</v>
      </c>
      <c r="F173" t="s">
        <v>8422</v>
      </c>
      <c r="G173" t="s">
        <v>9677</v>
      </c>
      <c r="H173" t="s">
        <v>9677</v>
      </c>
      <c r="I173" t="s">
        <v>9678</v>
      </c>
      <c r="J173" s="3"/>
      <c r="K173" s="3" t="s">
        <v>1440</v>
      </c>
      <c r="L173" s="3" t="e">
        <v>#VALUE!</v>
      </c>
      <c r="M173" s="7">
        <f t="shared" si="10"/>
        <v>0</v>
      </c>
      <c r="N173" s="3" t="s">
        <v>3767</v>
      </c>
    </row>
    <row r="174" spans="1:14" x14ac:dyDescent="0.25">
      <c r="A174" s="3">
        <v>173</v>
      </c>
      <c r="B174" s="3" t="s">
        <v>1440</v>
      </c>
      <c r="C174" s="3" t="s">
        <v>2105</v>
      </c>
      <c r="D174" s="3" t="s">
        <v>2993</v>
      </c>
      <c r="E174" s="12" t="s">
        <v>7386</v>
      </c>
      <c r="F174" t="s">
        <v>8234</v>
      </c>
      <c r="G174" t="s">
        <v>9252</v>
      </c>
      <c r="H174" t="s">
        <v>9252</v>
      </c>
      <c r="I174" t="s">
        <v>9253</v>
      </c>
      <c r="J174" s="3"/>
      <c r="K174" s="3" t="s">
        <v>1440</v>
      </c>
      <c r="L174" s="3" t="e">
        <v>#VALUE!</v>
      </c>
      <c r="M174" s="7">
        <f t="shared" si="10"/>
        <v>0</v>
      </c>
      <c r="N174" s="3" t="s">
        <v>3767</v>
      </c>
    </row>
    <row r="175" spans="1:14" x14ac:dyDescent="0.25">
      <c r="A175" s="3">
        <v>174</v>
      </c>
      <c r="B175" s="3" t="s">
        <v>1440</v>
      </c>
      <c r="C175" s="3" t="s">
        <v>2329</v>
      </c>
      <c r="D175" s="3" t="s">
        <v>3247</v>
      </c>
      <c r="E175" s="12" t="s">
        <v>7606</v>
      </c>
      <c r="F175" t="s">
        <v>8452</v>
      </c>
      <c r="G175" t="s">
        <v>9739</v>
      </c>
      <c r="H175" t="s">
        <v>9739</v>
      </c>
      <c r="I175" t="s">
        <v>9740</v>
      </c>
      <c r="J175" s="3"/>
      <c r="K175" s="3" t="s">
        <v>1440</v>
      </c>
      <c r="L175" s="3" t="e">
        <v>#VALUE!</v>
      </c>
      <c r="M175" s="7">
        <f t="shared" si="10"/>
        <v>0</v>
      </c>
      <c r="N175" s="3" t="s">
        <v>3767</v>
      </c>
    </row>
    <row r="176" spans="1:14" x14ac:dyDescent="0.25">
      <c r="A176" s="3">
        <v>175</v>
      </c>
      <c r="B176" s="3" t="s">
        <v>1440</v>
      </c>
      <c r="C176" s="3" t="s">
        <v>2141</v>
      </c>
      <c r="D176" s="3" t="s">
        <v>3033</v>
      </c>
      <c r="E176" s="12" t="s">
        <v>7421</v>
      </c>
      <c r="F176" t="s">
        <v>8269</v>
      </c>
      <c r="G176" t="s">
        <v>9333</v>
      </c>
      <c r="H176" t="s">
        <v>9333</v>
      </c>
      <c r="I176" t="s">
        <v>9334</v>
      </c>
      <c r="J176" s="3"/>
      <c r="K176" s="3" t="s">
        <v>1440</v>
      </c>
      <c r="L176" s="3" t="e">
        <v>#VALUE!</v>
      </c>
      <c r="M176" s="7">
        <f t="shared" si="10"/>
        <v>0</v>
      </c>
      <c r="N176" s="3" t="s">
        <v>3767</v>
      </c>
    </row>
    <row r="177" spans="1:14" x14ac:dyDescent="0.25">
      <c r="A177" s="3">
        <v>176</v>
      </c>
      <c r="B177" s="3" t="s">
        <v>1440</v>
      </c>
      <c r="C177" s="3" t="s">
        <v>1932</v>
      </c>
      <c r="D177" s="3" t="s">
        <v>2796</v>
      </c>
      <c r="E177" s="12" t="s">
        <v>7215</v>
      </c>
      <c r="F177" t="s">
        <v>8064</v>
      </c>
      <c r="G177" t="s">
        <v>8907</v>
      </c>
      <c r="H177" t="s">
        <v>8907</v>
      </c>
      <c r="I177" t="s">
        <v>8908</v>
      </c>
      <c r="J177" s="3"/>
      <c r="K177" s="3" t="s">
        <v>1440</v>
      </c>
      <c r="L177" s="3" t="e">
        <v>#VALUE!</v>
      </c>
      <c r="M177" s="7">
        <f t="shared" si="10"/>
        <v>0</v>
      </c>
      <c r="N177" s="3" t="s">
        <v>3767</v>
      </c>
    </row>
    <row r="178" spans="1:14" x14ac:dyDescent="0.25">
      <c r="A178" s="3">
        <v>177</v>
      </c>
      <c r="B178" s="3" t="s">
        <v>1440</v>
      </c>
      <c r="C178" s="3" t="s">
        <v>1998</v>
      </c>
      <c r="D178" s="3" t="s">
        <v>2871</v>
      </c>
      <c r="E178" s="12" t="s">
        <v>7279</v>
      </c>
      <c r="F178" t="s">
        <v>8128</v>
      </c>
      <c r="G178" t="s">
        <v>9037</v>
      </c>
      <c r="H178" t="s">
        <v>9037</v>
      </c>
      <c r="I178" t="s">
        <v>9038</v>
      </c>
      <c r="J178" s="3"/>
      <c r="K178" s="3" t="s">
        <v>1440</v>
      </c>
      <c r="L178" s="3" t="e">
        <v>#VALUE!</v>
      </c>
      <c r="M178" s="7">
        <f t="shared" si="10"/>
        <v>0</v>
      </c>
      <c r="N178" s="3" t="s">
        <v>3767</v>
      </c>
    </row>
    <row r="179" spans="1:14" x14ac:dyDescent="0.25">
      <c r="A179" s="3">
        <v>178</v>
      </c>
      <c r="B179" s="3" t="s">
        <v>1440</v>
      </c>
      <c r="C179" s="3" t="s">
        <v>2560</v>
      </c>
      <c r="D179" s="3" t="s">
        <v>3513</v>
      </c>
      <c r="E179" s="12" t="s">
        <v>7833</v>
      </c>
      <c r="F179" t="s">
        <v>8672</v>
      </c>
      <c r="G179" t="s">
        <v>10225</v>
      </c>
      <c r="H179" t="s">
        <v>10225</v>
      </c>
      <c r="I179" t="s">
        <v>10226</v>
      </c>
      <c r="J179" s="3"/>
      <c r="K179" s="3" t="s">
        <v>1440</v>
      </c>
      <c r="L179" s="3" t="e">
        <v>#VALUE!</v>
      </c>
      <c r="M179" s="7">
        <f t="shared" si="10"/>
        <v>0</v>
      </c>
      <c r="N179" s="3" t="s">
        <v>3767</v>
      </c>
    </row>
    <row r="180" spans="1:14" x14ac:dyDescent="0.25">
      <c r="A180" s="3">
        <v>179</v>
      </c>
      <c r="B180" s="3" t="s">
        <v>1440</v>
      </c>
      <c r="C180" s="3" t="s">
        <v>1939</v>
      </c>
      <c r="D180" s="3" t="s">
        <v>2803</v>
      </c>
      <c r="E180" s="12" t="s">
        <v>7222</v>
      </c>
      <c r="F180" t="s">
        <v>8071</v>
      </c>
      <c r="G180" t="s">
        <v>8921</v>
      </c>
      <c r="H180" t="s">
        <v>8921</v>
      </c>
      <c r="I180" t="s">
        <v>8922</v>
      </c>
      <c r="J180" s="3"/>
      <c r="K180" s="3" t="s">
        <v>1440</v>
      </c>
      <c r="L180" s="3">
        <v>1</v>
      </c>
      <c r="M180" s="7">
        <f t="shared" si="10"/>
        <v>1</v>
      </c>
      <c r="N180" s="3" t="s">
        <v>3767</v>
      </c>
    </row>
    <row r="181" spans="1:14" x14ac:dyDescent="0.25">
      <c r="A181" s="3">
        <v>180</v>
      </c>
      <c r="B181" s="3" t="s">
        <v>1440</v>
      </c>
      <c r="C181" s="3" t="s">
        <v>2386</v>
      </c>
      <c r="D181" s="3" t="s">
        <v>3312</v>
      </c>
      <c r="E181" s="12" t="s">
        <v>7663</v>
      </c>
      <c r="F181" t="s">
        <v>8504</v>
      </c>
      <c r="G181" t="s">
        <v>9858</v>
      </c>
      <c r="H181" t="s">
        <v>9858</v>
      </c>
      <c r="I181" t="s">
        <v>9859</v>
      </c>
      <c r="J181" s="3"/>
      <c r="K181" s="3" t="s">
        <v>1440</v>
      </c>
      <c r="L181" s="3" t="e">
        <v>#VALUE!</v>
      </c>
      <c r="M181" s="7">
        <f t="shared" si="10"/>
        <v>0</v>
      </c>
      <c r="N181" s="3" t="s">
        <v>3767</v>
      </c>
    </row>
    <row r="182" spans="1:14" x14ac:dyDescent="0.25">
      <c r="A182" s="3">
        <v>181</v>
      </c>
      <c r="B182" s="3" t="s">
        <v>1440</v>
      </c>
      <c r="C182" s="3" t="s">
        <v>2351</v>
      </c>
      <c r="D182" s="3" t="s">
        <v>3272</v>
      </c>
      <c r="E182" s="12" t="s">
        <v>7628</v>
      </c>
      <c r="F182" t="s">
        <v>8469</v>
      </c>
      <c r="G182" t="s">
        <v>9781</v>
      </c>
      <c r="H182" t="s">
        <v>9782</v>
      </c>
      <c r="I182" t="s">
        <v>9783</v>
      </c>
      <c r="J182" s="3"/>
      <c r="K182" s="3" t="s">
        <v>1440</v>
      </c>
      <c r="L182" s="3" t="e">
        <v>#VALUE!</v>
      </c>
      <c r="M182" s="7">
        <f t="shared" si="10"/>
        <v>0</v>
      </c>
      <c r="N182" s="3" t="s">
        <v>3767</v>
      </c>
    </row>
    <row r="183" spans="1:14" x14ac:dyDescent="0.25">
      <c r="A183" s="3">
        <v>182</v>
      </c>
      <c r="B183" s="3" t="s">
        <v>1440</v>
      </c>
      <c r="C183" s="3" t="s">
        <v>2334</v>
      </c>
      <c r="D183" s="3" t="s">
        <v>3253</v>
      </c>
      <c r="E183" s="12" t="s">
        <v>7611</v>
      </c>
      <c r="F183" t="s">
        <v>8455</v>
      </c>
      <c r="G183" t="s">
        <v>9746</v>
      </c>
      <c r="H183" t="s">
        <v>9746</v>
      </c>
      <c r="I183" t="s">
        <v>9747</v>
      </c>
      <c r="J183" s="3"/>
      <c r="K183" s="3" t="s">
        <v>1440</v>
      </c>
      <c r="L183" s="3">
        <v>1</v>
      </c>
      <c r="M183" s="7">
        <f t="shared" si="10"/>
        <v>1</v>
      </c>
      <c r="N183" s="3" t="s">
        <v>3767</v>
      </c>
    </row>
    <row r="184" spans="1:14" x14ac:dyDescent="0.25">
      <c r="A184" s="3">
        <v>183</v>
      </c>
      <c r="B184" s="3" t="s">
        <v>1440</v>
      </c>
      <c r="C184" t="s">
        <v>2334</v>
      </c>
      <c r="D184" s="3" t="s">
        <v>3253</v>
      </c>
      <c r="E184" s="12" t="s">
        <v>7611</v>
      </c>
      <c r="F184" t="s">
        <v>8455</v>
      </c>
      <c r="G184" t="s">
        <v>9746</v>
      </c>
      <c r="H184" t="s">
        <v>9746</v>
      </c>
      <c r="I184" t="s">
        <v>9747</v>
      </c>
      <c r="J184" s="3"/>
      <c r="K184" s="3" t="s">
        <v>1440</v>
      </c>
      <c r="L184" s="3" t="s">
        <v>6</v>
      </c>
      <c r="M184" s="7">
        <v>1</v>
      </c>
      <c r="N184" s="3" t="s">
        <v>4538</v>
      </c>
    </row>
    <row r="185" spans="1:14" x14ac:dyDescent="0.25">
      <c r="A185" s="3">
        <v>184</v>
      </c>
      <c r="B185" s="3" t="s">
        <v>1440</v>
      </c>
      <c r="C185" s="3" t="s">
        <v>1460</v>
      </c>
      <c r="D185" s="3" t="s">
        <v>1461</v>
      </c>
      <c r="E185" s="12" t="s">
        <v>4079</v>
      </c>
      <c r="F185" t="s">
        <v>1535</v>
      </c>
      <c r="G185" t="s">
        <v>1462</v>
      </c>
      <c r="H185" t="s">
        <v>1462</v>
      </c>
      <c r="I185" t="s">
        <v>4467</v>
      </c>
      <c r="J185" s="3"/>
      <c r="K185" s="3" t="s">
        <v>1440</v>
      </c>
      <c r="L185" s="3">
        <v>1</v>
      </c>
      <c r="M185" s="7">
        <f>IF(IFERROR(L185,0),1,0)</f>
        <v>1</v>
      </c>
      <c r="N185" s="3" t="s">
        <v>3767</v>
      </c>
    </row>
    <row r="186" spans="1:14" x14ac:dyDescent="0.25">
      <c r="A186" s="3">
        <v>185</v>
      </c>
      <c r="B186" s="3" t="s">
        <v>1440</v>
      </c>
      <c r="C186" t="s">
        <v>1460</v>
      </c>
      <c r="D186" s="3" t="s">
        <v>1461</v>
      </c>
      <c r="E186" s="12" t="s">
        <v>4079</v>
      </c>
      <c r="F186" t="s">
        <v>1535</v>
      </c>
      <c r="G186" t="s">
        <v>1462</v>
      </c>
      <c r="H186" t="s">
        <v>1462</v>
      </c>
      <c r="I186" t="s">
        <v>4467</v>
      </c>
      <c r="J186" s="3"/>
      <c r="K186" s="3" t="s">
        <v>1440</v>
      </c>
      <c r="L186" s="3" t="s">
        <v>6</v>
      </c>
      <c r="M186" s="7">
        <v>1</v>
      </c>
      <c r="N186" s="3" t="s">
        <v>4538</v>
      </c>
    </row>
    <row r="187" spans="1:14" x14ac:dyDescent="0.25">
      <c r="A187" s="3">
        <v>186</v>
      </c>
      <c r="B187" s="3" t="s">
        <v>1440</v>
      </c>
      <c r="C187" s="3" t="s">
        <v>2752</v>
      </c>
      <c r="D187" s="3" t="s">
        <v>3729</v>
      </c>
      <c r="E187" s="12" t="s">
        <v>8022</v>
      </c>
      <c r="F187" t="s">
        <v>8856</v>
      </c>
      <c r="G187" t="s">
        <v>10664</v>
      </c>
      <c r="H187" t="s">
        <v>10664</v>
      </c>
      <c r="I187" t="s">
        <v>10665</v>
      </c>
      <c r="J187" s="3"/>
      <c r="K187" s="3" t="s">
        <v>1440</v>
      </c>
      <c r="L187" s="3" t="e">
        <v>#VALUE!</v>
      </c>
      <c r="M187" s="7">
        <f>IF(IFERROR(L187,0),1,0)</f>
        <v>0</v>
      </c>
      <c r="N187" s="3" t="s">
        <v>3767</v>
      </c>
    </row>
    <row r="188" spans="1:14" x14ac:dyDescent="0.25">
      <c r="A188" s="3">
        <v>187</v>
      </c>
      <c r="B188" s="3" t="s">
        <v>1440</v>
      </c>
      <c r="C188" s="3" t="s">
        <v>2736</v>
      </c>
      <c r="D188" s="3" t="s">
        <v>3707</v>
      </c>
      <c r="E188" s="12" t="s">
        <v>8006</v>
      </c>
      <c r="F188" t="s">
        <v>8841</v>
      </c>
      <c r="G188" t="s">
        <v>10633</v>
      </c>
      <c r="H188" t="s">
        <v>10634</v>
      </c>
      <c r="I188" t="s">
        <v>10635</v>
      </c>
      <c r="J188" s="3"/>
      <c r="K188" s="3" t="s">
        <v>1440</v>
      </c>
      <c r="L188" s="3">
        <v>1</v>
      </c>
      <c r="M188" s="7">
        <f>IF(IFERROR(L188,0),1,0)</f>
        <v>1</v>
      </c>
      <c r="N188" s="3" t="s">
        <v>3767</v>
      </c>
    </row>
    <row r="189" spans="1:14" x14ac:dyDescent="0.25">
      <c r="A189" s="3">
        <v>188</v>
      </c>
      <c r="B189" s="3" t="s">
        <v>1440</v>
      </c>
      <c r="C189" t="s">
        <v>2736</v>
      </c>
      <c r="D189" s="3" t="s">
        <v>3707</v>
      </c>
      <c r="E189" s="12" t="s">
        <v>8006</v>
      </c>
      <c r="F189" t="s">
        <v>8841</v>
      </c>
      <c r="G189" t="s">
        <v>10633</v>
      </c>
      <c r="H189" t="s">
        <v>10634</v>
      </c>
      <c r="I189" t="s">
        <v>10635</v>
      </c>
      <c r="J189" s="3"/>
      <c r="K189" s="3" t="s">
        <v>1440</v>
      </c>
      <c r="L189" s="3" t="s">
        <v>6</v>
      </c>
      <c r="M189" s="7">
        <v>1</v>
      </c>
      <c r="N189" s="3" t="s">
        <v>4538</v>
      </c>
    </row>
    <row r="190" spans="1:14" x14ac:dyDescent="0.25">
      <c r="A190" s="3">
        <v>189</v>
      </c>
      <c r="B190" s="3" t="s">
        <v>1440</v>
      </c>
      <c r="C190" s="3" t="s">
        <v>2699</v>
      </c>
      <c r="D190" s="3" t="s">
        <v>3661</v>
      </c>
      <c r="E190" s="12" t="s">
        <v>7970</v>
      </c>
      <c r="F190" t="s">
        <v>8806</v>
      </c>
      <c r="G190" t="s">
        <v>10553</v>
      </c>
      <c r="H190" t="s">
        <v>10553</v>
      </c>
      <c r="I190" t="s">
        <v>10554</v>
      </c>
      <c r="J190" s="3"/>
      <c r="K190" s="3" t="s">
        <v>1440</v>
      </c>
      <c r="L190" s="3" t="e">
        <v>#VALUE!</v>
      </c>
      <c r="M190" s="7">
        <f t="shared" ref="M190:M199" si="11">IF(IFERROR(L190,0),1,0)</f>
        <v>0</v>
      </c>
      <c r="N190" s="3" t="s">
        <v>3767</v>
      </c>
    </row>
    <row r="191" spans="1:14" x14ac:dyDescent="0.25">
      <c r="A191" s="3">
        <v>190</v>
      </c>
      <c r="B191" s="3" t="s">
        <v>1440</v>
      </c>
      <c r="C191" s="3" t="s">
        <v>2023</v>
      </c>
      <c r="D191" s="3" t="s">
        <v>2902</v>
      </c>
      <c r="E191" s="12" t="s">
        <v>7304</v>
      </c>
      <c r="F191" t="s">
        <v>8153</v>
      </c>
      <c r="G191" t="s">
        <v>9087</v>
      </c>
      <c r="H191" t="s">
        <v>9087</v>
      </c>
      <c r="I191" t="s">
        <v>9088</v>
      </c>
      <c r="J191" s="3"/>
      <c r="K191" s="3" t="s">
        <v>1440</v>
      </c>
      <c r="L191" s="3" t="e">
        <v>#VALUE!</v>
      </c>
      <c r="M191" s="7">
        <f t="shared" si="11"/>
        <v>0</v>
      </c>
      <c r="N191" s="3" t="s">
        <v>3767</v>
      </c>
    </row>
    <row r="192" spans="1:14" x14ac:dyDescent="0.25">
      <c r="A192" s="3">
        <v>191</v>
      </c>
      <c r="B192" s="3" t="s">
        <v>1440</v>
      </c>
      <c r="C192" s="3" t="s">
        <v>2669</v>
      </c>
      <c r="D192" s="3" t="s">
        <v>3631</v>
      </c>
      <c r="E192" s="12" t="s">
        <v>7941</v>
      </c>
      <c r="F192" t="s">
        <v>8780</v>
      </c>
      <c r="G192" t="s">
        <v>10483</v>
      </c>
      <c r="H192" t="s">
        <v>10484</v>
      </c>
      <c r="I192" t="s">
        <v>10485</v>
      </c>
      <c r="J192" s="3"/>
      <c r="K192" s="3" t="s">
        <v>1440</v>
      </c>
      <c r="L192" s="3" t="e">
        <v>#VALUE!</v>
      </c>
      <c r="M192" s="7">
        <f t="shared" si="11"/>
        <v>0</v>
      </c>
      <c r="N192" s="3" t="s">
        <v>3767</v>
      </c>
    </row>
    <row r="193" spans="1:14" x14ac:dyDescent="0.25">
      <c r="A193" s="3">
        <v>192</v>
      </c>
      <c r="B193" s="3" t="s">
        <v>1440</v>
      </c>
      <c r="C193" s="3" t="s">
        <v>2270</v>
      </c>
      <c r="D193" s="3" t="s">
        <v>3181</v>
      </c>
      <c r="E193" s="12" t="s">
        <v>7548</v>
      </c>
      <c r="F193" t="s">
        <v>8396</v>
      </c>
      <c r="G193" t="s">
        <v>9619</v>
      </c>
      <c r="H193" t="s">
        <v>9620</v>
      </c>
      <c r="I193" t="s">
        <v>9621</v>
      </c>
      <c r="J193" s="3"/>
      <c r="K193" s="3" t="s">
        <v>1440</v>
      </c>
      <c r="L193" s="3">
        <v>1</v>
      </c>
      <c r="M193" s="7">
        <f t="shared" si="11"/>
        <v>1</v>
      </c>
      <c r="N193" s="3" t="s">
        <v>3767</v>
      </c>
    </row>
    <row r="194" spans="1:14" x14ac:dyDescent="0.25">
      <c r="A194" s="3">
        <v>193</v>
      </c>
      <c r="B194" s="3" t="s">
        <v>1440</v>
      </c>
      <c r="C194" s="3" t="s">
        <v>2683</v>
      </c>
      <c r="D194" s="3" t="s">
        <v>3645</v>
      </c>
      <c r="E194" s="12" t="s">
        <v>7955</v>
      </c>
      <c r="F194" t="s">
        <v>8792</v>
      </c>
      <c r="G194" t="s">
        <v>10516</v>
      </c>
      <c r="H194" t="s">
        <v>10516</v>
      </c>
      <c r="I194" t="s">
        <v>10517</v>
      </c>
      <c r="J194" s="3"/>
      <c r="K194" s="3" t="s">
        <v>1440</v>
      </c>
      <c r="L194" s="3" t="e">
        <v>#VALUE!</v>
      </c>
      <c r="M194" s="7">
        <f t="shared" si="11"/>
        <v>0</v>
      </c>
      <c r="N194" s="3" t="s">
        <v>3767</v>
      </c>
    </row>
    <row r="195" spans="1:14" x14ac:dyDescent="0.25">
      <c r="A195" s="3">
        <v>194</v>
      </c>
      <c r="B195" s="3" t="s">
        <v>1440</v>
      </c>
      <c r="C195" s="3" t="s">
        <v>2783</v>
      </c>
      <c r="D195" s="3" t="s">
        <v>3765</v>
      </c>
      <c r="E195" s="12" t="s">
        <v>8053</v>
      </c>
      <c r="F195" t="s">
        <v>8885</v>
      </c>
      <c r="G195" t="s">
        <v>10728</v>
      </c>
      <c r="H195" t="s">
        <v>4187</v>
      </c>
      <c r="I195" t="s">
        <v>10729</v>
      </c>
      <c r="J195" s="3"/>
      <c r="K195" s="3" t="s">
        <v>1440</v>
      </c>
      <c r="L195" s="3">
        <v>0</v>
      </c>
      <c r="M195" s="7">
        <f t="shared" si="11"/>
        <v>0</v>
      </c>
      <c r="N195" s="3" t="s">
        <v>3767</v>
      </c>
    </row>
    <row r="196" spans="1:14" x14ac:dyDescent="0.25">
      <c r="A196" s="3">
        <v>195</v>
      </c>
      <c r="B196" s="3" t="s">
        <v>1440</v>
      </c>
      <c r="C196" s="3" t="s">
        <v>1394</v>
      </c>
      <c r="D196" s="3" t="s">
        <v>1570</v>
      </c>
      <c r="E196" s="12" t="s">
        <v>5040</v>
      </c>
      <c r="F196" t="s">
        <v>1599</v>
      </c>
      <c r="G196" t="s">
        <v>1598</v>
      </c>
      <c r="H196" t="s">
        <v>1598</v>
      </c>
      <c r="I196" t="s">
        <v>6989</v>
      </c>
      <c r="J196" s="3"/>
      <c r="K196" s="3" t="s">
        <v>1440</v>
      </c>
      <c r="L196" s="3">
        <v>0</v>
      </c>
      <c r="M196" s="7">
        <f t="shared" si="11"/>
        <v>0</v>
      </c>
      <c r="N196" s="3" t="s">
        <v>3767</v>
      </c>
    </row>
    <row r="197" spans="1:14" x14ac:dyDescent="0.25">
      <c r="A197" s="3">
        <v>196</v>
      </c>
      <c r="B197" s="3" t="s">
        <v>1440</v>
      </c>
      <c r="C197" s="3" t="s">
        <v>2404</v>
      </c>
      <c r="D197" s="3" t="s">
        <v>3331</v>
      </c>
      <c r="E197" s="12" t="s">
        <v>7681</v>
      </c>
      <c r="F197" t="s">
        <v>8522</v>
      </c>
      <c r="G197" t="s">
        <v>9897</v>
      </c>
      <c r="H197" t="s">
        <v>9897</v>
      </c>
      <c r="I197" t="s">
        <v>9898</v>
      </c>
      <c r="J197" s="3"/>
      <c r="K197" s="3" t="s">
        <v>1440</v>
      </c>
      <c r="L197" s="3" t="e">
        <v>#VALUE!</v>
      </c>
      <c r="M197" s="7">
        <f t="shared" si="11"/>
        <v>0</v>
      </c>
      <c r="N197" s="3" t="s">
        <v>3767</v>
      </c>
    </row>
    <row r="198" spans="1:14" x14ac:dyDescent="0.25">
      <c r="A198" s="3">
        <v>197</v>
      </c>
      <c r="B198" s="3" t="s">
        <v>1440</v>
      </c>
      <c r="C198" s="3" t="s">
        <v>2735</v>
      </c>
      <c r="D198" s="3" t="s">
        <v>3706</v>
      </c>
      <c r="E198" s="12" t="s">
        <v>8005</v>
      </c>
      <c r="F198" t="s">
        <v>8840</v>
      </c>
      <c r="G198" t="s">
        <v>10631</v>
      </c>
      <c r="H198" t="s">
        <v>10631</v>
      </c>
      <c r="I198" t="s">
        <v>10632</v>
      </c>
      <c r="J198" s="3"/>
      <c r="K198" s="3" t="s">
        <v>1440</v>
      </c>
      <c r="L198" s="3" t="e">
        <v>#VALUE!</v>
      </c>
      <c r="M198" s="7">
        <f t="shared" si="11"/>
        <v>0</v>
      </c>
      <c r="N198" s="3" t="s">
        <v>3767</v>
      </c>
    </row>
    <row r="199" spans="1:14" x14ac:dyDescent="0.25">
      <c r="A199" s="3">
        <v>198</v>
      </c>
      <c r="B199" s="3" t="s">
        <v>1440</v>
      </c>
      <c r="C199" s="3" t="s">
        <v>2631</v>
      </c>
      <c r="D199" s="3" t="s">
        <v>3591</v>
      </c>
      <c r="E199" s="12" t="s">
        <v>7904</v>
      </c>
      <c r="F199" t="s">
        <v>8743</v>
      </c>
      <c r="G199" t="s">
        <v>10394</v>
      </c>
      <c r="H199" t="s">
        <v>10394</v>
      </c>
      <c r="I199" t="s">
        <v>10395</v>
      </c>
      <c r="J199" s="3"/>
      <c r="K199" s="3" t="s">
        <v>1440</v>
      </c>
      <c r="L199" s="3">
        <v>1</v>
      </c>
      <c r="M199" s="7">
        <f t="shared" si="11"/>
        <v>1</v>
      </c>
      <c r="N199" s="3" t="s">
        <v>3767</v>
      </c>
    </row>
    <row r="200" spans="1:14" x14ac:dyDescent="0.25">
      <c r="A200" s="3">
        <v>199</v>
      </c>
      <c r="B200" s="3" t="s">
        <v>1440</v>
      </c>
      <c r="C200" t="s">
        <v>2631</v>
      </c>
      <c r="D200" s="3" t="s">
        <v>3591</v>
      </c>
      <c r="E200" s="12" t="s">
        <v>7904</v>
      </c>
      <c r="F200" t="s">
        <v>8743</v>
      </c>
      <c r="G200" t="s">
        <v>10394</v>
      </c>
      <c r="H200" t="s">
        <v>10394</v>
      </c>
      <c r="I200" t="s">
        <v>10395</v>
      </c>
      <c r="J200" s="3"/>
      <c r="K200" s="3" t="s">
        <v>1440</v>
      </c>
      <c r="L200" s="3" t="s">
        <v>6</v>
      </c>
      <c r="M200" s="7">
        <v>1</v>
      </c>
      <c r="N200" s="3" t="s">
        <v>4538</v>
      </c>
    </row>
    <row r="201" spans="1:14" x14ac:dyDescent="0.25">
      <c r="A201" s="3">
        <v>200</v>
      </c>
      <c r="B201" s="3" t="s">
        <v>1440</v>
      </c>
      <c r="C201" s="3" t="s">
        <v>2146</v>
      </c>
      <c r="D201" s="3" t="s">
        <v>3039</v>
      </c>
      <c r="E201" s="12" t="s">
        <v>7426</v>
      </c>
      <c r="F201" t="s">
        <v>8274</v>
      </c>
      <c r="G201" t="s">
        <v>9344</v>
      </c>
      <c r="H201" t="s">
        <v>9344</v>
      </c>
      <c r="I201" t="s">
        <v>9345</v>
      </c>
      <c r="J201" s="3"/>
      <c r="K201" s="3" t="s">
        <v>1440</v>
      </c>
      <c r="L201" s="3" t="e">
        <v>#VALUE!</v>
      </c>
      <c r="M201" s="7">
        <f>IF(IFERROR(L201,0),1,0)</f>
        <v>0</v>
      </c>
      <c r="N201" s="3" t="s">
        <v>3767</v>
      </c>
    </row>
    <row r="202" spans="1:14" x14ac:dyDescent="0.25">
      <c r="A202" s="3">
        <v>201</v>
      </c>
      <c r="B202" s="3" t="s">
        <v>1440</v>
      </c>
      <c r="C202" s="3" t="s">
        <v>394</v>
      </c>
      <c r="D202" s="3" t="s">
        <v>2858</v>
      </c>
      <c r="E202" s="12" t="s">
        <v>4577</v>
      </c>
      <c r="F202" t="s">
        <v>5504</v>
      </c>
      <c r="G202" t="s">
        <v>5997</v>
      </c>
      <c r="H202" t="s">
        <v>5997</v>
      </c>
      <c r="I202" t="s">
        <v>6394</v>
      </c>
      <c r="J202" s="3"/>
      <c r="K202" s="3" t="s">
        <v>1440</v>
      </c>
      <c r="L202" s="3" t="e">
        <v>#VALUE!</v>
      </c>
      <c r="M202" s="7">
        <f>IF(IFERROR(L202,0),1,0)</f>
        <v>0</v>
      </c>
      <c r="N202" s="3" t="s">
        <v>3767</v>
      </c>
    </row>
    <row r="203" spans="1:14" x14ac:dyDescent="0.25">
      <c r="A203" s="3">
        <v>202</v>
      </c>
      <c r="B203" s="3" t="s">
        <v>1440</v>
      </c>
      <c r="C203" s="3" t="s">
        <v>2101</v>
      </c>
      <c r="D203" s="3" t="s">
        <v>2989</v>
      </c>
      <c r="E203" s="12" t="s">
        <v>7382</v>
      </c>
      <c r="F203" t="s">
        <v>8230</v>
      </c>
      <c r="G203" t="s">
        <v>9244</v>
      </c>
      <c r="H203" t="s">
        <v>9244</v>
      </c>
      <c r="I203" t="s">
        <v>9245</v>
      </c>
      <c r="J203" s="3"/>
      <c r="K203" s="3" t="s">
        <v>1440</v>
      </c>
      <c r="L203" s="3" t="e">
        <v>#VALUE!</v>
      </c>
      <c r="M203" s="7">
        <f>IF(IFERROR(L203,0),1,0)</f>
        <v>0</v>
      </c>
      <c r="N203" s="3" t="s">
        <v>3767</v>
      </c>
    </row>
    <row r="204" spans="1:14" x14ac:dyDescent="0.25">
      <c r="A204" s="3">
        <v>203</v>
      </c>
      <c r="B204" s="3" t="s">
        <v>1440</v>
      </c>
      <c r="C204" s="3" t="s">
        <v>2322</v>
      </c>
      <c r="D204" s="3" t="s">
        <v>3240</v>
      </c>
      <c r="E204" s="12" t="s">
        <v>7599</v>
      </c>
      <c r="F204" t="s">
        <v>8445</v>
      </c>
      <c r="G204" t="s">
        <v>9724</v>
      </c>
      <c r="H204" t="s">
        <v>9725</v>
      </c>
      <c r="I204" t="s">
        <v>9726</v>
      </c>
      <c r="J204" s="3"/>
      <c r="K204" s="3" t="s">
        <v>1440</v>
      </c>
      <c r="L204" s="3">
        <v>1</v>
      </c>
      <c r="M204" s="7">
        <f>IF(IFERROR(L204,0),1,0)</f>
        <v>1</v>
      </c>
      <c r="N204" s="3" t="s">
        <v>3767</v>
      </c>
    </row>
    <row r="205" spans="1:14" x14ac:dyDescent="0.25">
      <c r="A205" s="3">
        <v>204</v>
      </c>
      <c r="B205" s="3" t="s">
        <v>1440</v>
      </c>
      <c r="C205" t="s">
        <v>2322</v>
      </c>
      <c r="D205" s="3" t="s">
        <v>3240</v>
      </c>
      <c r="E205" s="12" t="s">
        <v>7599</v>
      </c>
      <c r="F205" t="s">
        <v>8445</v>
      </c>
      <c r="G205" t="s">
        <v>9724</v>
      </c>
      <c r="H205" t="s">
        <v>9725</v>
      </c>
      <c r="I205" t="s">
        <v>9726</v>
      </c>
      <c r="J205" s="3"/>
      <c r="K205" s="3" t="s">
        <v>1440</v>
      </c>
      <c r="L205" s="3" t="s">
        <v>6</v>
      </c>
      <c r="M205" s="7">
        <v>1</v>
      </c>
      <c r="N205" s="3" t="s">
        <v>4538</v>
      </c>
    </row>
    <row r="206" spans="1:14" x14ac:dyDescent="0.25">
      <c r="A206" s="3">
        <v>205</v>
      </c>
      <c r="B206" s="3" t="s">
        <v>1440</v>
      </c>
      <c r="C206" s="3" t="s">
        <v>661</v>
      </c>
      <c r="D206" s="3" t="s">
        <v>3420</v>
      </c>
      <c r="E206" s="12" t="s">
        <v>3974</v>
      </c>
      <c r="F206" t="s">
        <v>3812</v>
      </c>
      <c r="G206" t="s">
        <v>4255</v>
      </c>
      <c r="H206" t="s">
        <v>4256</v>
      </c>
      <c r="I206" t="s">
        <v>4257</v>
      </c>
      <c r="J206" s="3"/>
      <c r="K206" s="3" t="s">
        <v>1440</v>
      </c>
      <c r="L206" s="3">
        <v>1</v>
      </c>
      <c r="M206" s="7">
        <f>IF(IFERROR(L206,0),1,0)</f>
        <v>1</v>
      </c>
      <c r="N206" s="3" t="s">
        <v>3767</v>
      </c>
    </row>
    <row r="207" spans="1:14" x14ac:dyDescent="0.25">
      <c r="A207" s="3">
        <v>206</v>
      </c>
      <c r="B207" s="3" t="s">
        <v>1440</v>
      </c>
      <c r="C207" t="s">
        <v>661</v>
      </c>
      <c r="D207" s="3" t="s">
        <v>3420</v>
      </c>
      <c r="E207" s="12" t="s">
        <v>3974</v>
      </c>
      <c r="F207" t="s">
        <v>3812</v>
      </c>
      <c r="G207" t="s">
        <v>4255</v>
      </c>
      <c r="H207" t="s">
        <v>4256</v>
      </c>
      <c r="I207" t="s">
        <v>4257</v>
      </c>
      <c r="J207" s="3"/>
      <c r="K207" s="3" t="s">
        <v>1440</v>
      </c>
      <c r="L207" s="3" t="s">
        <v>6</v>
      </c>
      <c r="M207" s="7">
        <v>1</v>
      </c>
      <c r="N207" s="3" t="s">
        <v>4538</v>
      </c>
    </row>
    <row r="208" spans="1:14" x14ac:dyDescent="0.25">
      <c r="A208" s="3">
        <v>207</v>
      </c>
      <c r="B208" s="3" t="s">
        <v>1440</v>
      </c>
      <c r="C208" s="3" t="s">
        <v>2337</v>
      </c>
      <c r="D208" s="3" t="s">
        <v>3257</v>
      </c>
      <c r="E208" s="12" t="s">
        <v>7614</v>
      </c>
      <c r="F208" t="s">
        <v>8458</v>
      </c>
      <c r="G208" t="s">
        <v>9752</v>
      </c>
      <c r="H208" t="s">
        <v>9753</v>
      </c>
      <c r="I208" t="s">
        <v>9754</v>
      </c>
      <c r="J208" s="3"/>
      <c r="K208" s="3" t="s">
        <v>1440</v>
      </c>
      <c r="L208" s="3">
        <v>1</v>
      </c>
      <c r="M208" s="7">
        <f>IF(IFERROR(L208,0),1,0)</f>
        <v>1</v>
      </c>
      <c r="N208" s="3" t="s">
        <v>3767</v>
      </c>
    </row>
    <row r="209" spans="1:14" x14ac:dyDescent="0.25">
      <c r="A209" s="3">
        <v>208</v>
      </c>
      <c r="B209" s="3" t="s">
        <v>1440</v>
      </c>
      <c r="C209" s="3" t="s">
        <v>781</v>
      </c>
      <c r="D209" s="3" t="s">
        <v>3101</v>
      </c>
      <c r="E209" s="12" t="s">
        <v>4759</v>
      </c>
      <c r="F209" t="s">
        <v>5675</v>
      </c>
      <c r="G209" t="s">
        <v>6150</v>
      </c>
      <c r="H209" t="s">
        <v>4312</v>
      </c>
      <c r="I209" t="s">
        <v>6599</v>
      </c>
      <c r="J209" s="3"/>
      <c r="K209" s="3" t="s">
        <v>1440</v>
      </c>
      <c r="L209" s="3">
        <v>1</v>
      </c>
      <c r="M209" s="7">
        <f>IF(IFERROR(L209,0),1,0)</f>
        <v>1</v>
      </c>
      <c r="N209" s="3" t="s">
        <v>3767</v>
      </c>
    </row>
    <row r="210" spans="1:14" x14ac:dyDescent="0.25">
      <c r="A210" s="3">
        <v>209</v>
      </c>
      <c r="B210" s="3" t="s">
        <v>1440</v>
      </c>
      <c r="C210" t="s">
        <v>781</v>
      </c>
      <c r="D210" s="3" t="s">
        <v>3101</v>
      </c>
      <c r="E210" s="12" t="s">
        <v>4759</v>
      </c>
      <c r="F210" t="s">
        <v>5675</v>
      </c>
      <c r="G210" t="s">
        <v>6150</v>
      </c>
      <c r="H210" t="s">
        <v>4312</v>
      </c>
      <c r="I210" t="s">
        <v>6599</v>
      </c>
      <c r="J210" s="3"/>
      <c r="K210" s="3" t="s">
        <v>1440</v>
      </c>
      <c r="L210" s="3" t="s">
        <v>6</v>
      </c>
      <c r="M210" s="7">
        <v>1</v>
      </c>
      <c r="N210" s="3" t="s">
        <v>4538</v>
      </c>
    </row>
    <row r="211" spans="1:14" x14ac:dyDescent="0.25">
      <c r="A211" s="3">
        <v>210</v>
      </c>
      <c r="B211" s="3" t="s">
        <v>1440</v>
      </c>
      <c r="C211" s="3" t="s">
        <v>2534</v>
      </c>
      <c r="D211" s="3" t="s">
        <v>3483</v>
      </c>
      <c r="E211" s="12" t="s">
        <v>7807</v>
      </c>
      <c r="F211" t="s">
        <v>8646</v>
      </c>
      <c r="G211" t="s">
        <v>10171</v>
      </c>
      <c r="H211" t="s">
        <v>10171</v>
      </c>
      <c r="I211" t="s">
        <v>10172</v>
      </c>
      <c r="J211" s="3"/>
      <c r="K211" s="3" t="s">
        <v>1440</v>
      </c>
      <c r="L211" s="3" t="e">
        <v>#VALUE!</v>
      </c>
      <c r="M211" s="7">
        <f>IF(IFERROR(L211,0),1,0)</f>
        <v>0</v>
      </c>
      <c r="N211" s="3" t="s">
        <v>3767</v>
      </c>
    </row>
    <row r="212" spans="1:14" x14ac:dyDescent="0.25">
      <c r="A212" s="3">
        <v>211</v>
      </c>
      <c r="B212" s="3" t="s">
        <v>1440</v>
      </c>
      <c r="C212" s="3" t="s">
        <v>2155</v>
      </c>
      <c r="D212" s="3" t="s">
        <v>3049</v>
      </c>
      <c r="E212" s="12" t="s">
        <v>7435</v>
      </c>
      <c r="F212" t="s">
        <v>8283</v>
      </c>
      <c r="G212" t="s">
        <v>9362</v>
      </c>
      <c r="H212" t="s">
        <v>9362</v>
      </c>
      <c r="I212" t="s">
        <v>9363</v>
      </c>
      <c r="J212" s="3"/>
      <c r="K212" s="3" t="s">
        <v>1440</v>
      </c>
      <c r="L212" s="3">
        <v>1</v>
      </c>
      <c r="M212" s="7">
        <f>IF(IFERROR(L212,0),1,0)</f>
        <v>1</v>
      </c>
      <c r="N212" s="3" t="s">
        <v>3767</v>
      </c>
    </row>
    <row r="213" spans="1:14" x14ac:dyDescent="0.25">
      <c r="A213" s="3">
        <v>212</v>
      </c>
      <c r="B213" s="3" t="s">
        <v>1440</v>
      </c>
      <c r="C213" t="s">
        <v>2155</v>
      </c>
      <c r="D213" s="3" t="s">
        <v>3049</v>
      </c>
      <c r="E213" s="12" t="s">
        <v>7435</v>
      </c>
      <c r="F213" t="s">
        <v>8283</v>
      </c>
      <c r="G213" t="s">
        <v>9362</v>
      </c>
      <c r="H213" t="s">
        <v>9362</v>
      </c>
      <c r="I213" t="s">
        <v>9363</v>
      </c>
      <c r="J213" s="3"/>
      <c r="K213" s="3" t="s">
        <v>1440</v>
      </c>
      <c r="L213" s="3" t="s">
        <v>6</v>
      </c>
      <c r="M213" s="7">
        <v>1</v>
      </c>
      <c r="N213" s="3" t="s">
        <v>4538</v>
      </c>
    </row>
    <row r="214" spans="1:14" x14ac:dyDescent="0.25">
      <c r="A214" s="3">
        <v>213</v>
      </c>
      <c r="B214" s="3" t="s">
        <v>1440</v>
      </c>
      <c r="C214" s="3" t="s">
        <v>2175</v>
      </c>
      <c r="D214" s="3" t="s">
        <v>3072</v>
      </c>
      <c r="E214" s="12" t="s">
        <v>7455</v>
      </c>
      <c r="F214" t="s">
        <v>8303</v>
      </c>
      <c r="G214" t="s">
        <v>9404</v>
      </c>
      <c r="H214" t="s">
        <v>9404</v>
      </c>
      <c r="I214" t="s">
        <v>9405</v>
      </c>
      <c r="J214" s="3"/>
      <c r="K214" s="3" t="s">
        <v>1440</v>
      </c>
      <c r="L214" s="3" t="e">
        <v>#VALUE!</v>
      </c>
      <c r="M214" s="7">
        <f>IF(IFERROR(L214,0),1,0)</f>
        <v>0</v>
      </c>
      <c r="N214" s="3" t="s">
        <v>3767</v>
      </c>
    </row>
    <row r="215" spans="1:14" x14ac:dyDescent="0.25">
      <c r="A215" s="3">
        <v>214</v>
      </c>
      <c r="B215" s="3" t="s">
        <v>1440</v>
      </c>
      <c r="C215" s="3" t="s">
        <v>2695</v>
      </c>
      <c r="D215" s="3" t="s">
        <v>3657</v>
      </c>
      <c r="E215" s="12" t="s">
        <v>7967</v>
      </c>
      <c r="F215" t="s">
        <v>8803</v>
      </c>
      <c r="G215" t="s">
        <v>10545</v>
      </c>
      <c r="H215" t="s">
        <v>10546</v>
      </c>
      <c r="I215" t="s">
        <v>10547</v>
      </c>
      <c r="J215" s="3"/>
      <c r="K215" s="3" t="s">
        <v>1440</v>
      </c>
      <c r="L215" s="3">
        <v>1</v>
      </c>
      <c r="M215" s="7">
        <f>IF(IFERROR(L215,0),1,0)</f>
        <v>1</v>
      </c>
      <c r="N215" s="3" t="s">
        <v>3767</v>
      </c>
    </row>
    <row r="216" spans="1:14" x14ac:dyDescent="0.25">
      <c r="A216" s="3">
        <v>215</v>
      </c>
      <c r="B216" s="3" t="s">
        <v>1440</v>
      </c>
      <c r="C216" s="3" t="s">
        <v>2461</v>
      </c>
      <c r="D216" s="3" t="s">
        <v>3398</v>
      </c>
      <c r="E216" s="12" t="s">
        <v>7738</v>
      </c>
      <c r="F216" t="s">
        <v>8578</v>
      </c>
      <c r="G216" t="s">
        <v>10021</v>
      </c>
      <c r="H216" t="s">
        <v>10022</v>
      </c>
      <c r="I216" t="s">
        <v>10023</v>
      </c>
      <c r="J216" s="3"/>
      <c r="K216" s="3" t="s">
        <v>1440</v>
      </c>
      <c r="L216" s="3" t="e">
        <v>#VALUE!</v>
      </c>
      <c r="M216" s="7">
        <f>IF(IFERROR(L216,0),1,0)</f>
        <v>0</v>
      </c>
      <c r="N216" s="3" t="s">
        <v>3767</v>
      </c>
    </row>
    <row r="217" spans="1:14" x14ac:dyDescent="0.25">
      <c r="A217" s="3">
        <v>216</v>
      </c>
      <c r="B217" s="3" t="s">
        <v>1440</v>
      </c>
      <c r="C217" s="3" t="s">
        <v>2601</v>
      </c>
      <c r="D217" s="3" t="s">
        <v>3557</v>
      </c>
      <c r="E217" s="12" t="s">
        <v>7874</v>
      </c>
      <c r="F217" t="s">
        <v>8713</v>
      </c>
      <c r="G217" t="s">
        <v>10326</v>
      </c>
      <c r="H217" t="s">
        <v>10326</v>
      </c>
      <c r="I217" t="s">
        <v>10327</v>
      </c>
      <c r="J217" s="3"/>
      <c r="K217" s="3" t="s">
        <v>1440</v>
      </c>
      <c r="L217" s="3" t="e">
        <v>#VALUE!</v>
      </c>
      <c r="M217" s="7">
        <f>IF(IFERROR(L217,0),1,0)</f>
        <v>0</v>
      </c>
      <c r="N217" s="3" t="s">
        <v>3767</v>
      </c>
    </row>
    <row r="218" spans="1:14" x14ac:dyDescent="0.25">
      <c r="A218" s="3">
        <v>217</v>
      </c>
      <c r="B218" s="3" t="s">
        <v>1440</v>
      </c>
      <c r="C218" s="3" t="s">
        <v>1022</v>
      </c>
      <c r="D218" s="3" t="s">
        <v>3085</v>
      </c>
      <c r="E218" s="12" t="s">
        <v>4863</v>
      </c>
      <c r="F218" t="s">
        <v>5769</v>
      </c>
      <c r="G218" t="s">
        <v>6207</v>
      </c>
      <c r="H218" t="s">
        <v>6207</v>
      </c>
      <c r="I218" t="s">
        <v>6775</v>
      </c>
      <c r="J218" s="3"/>
      <c r="K218" s="3" t="s">
        <v>1440</v>
      </c>
      <c r="L218" s="3">
        <v>1</v>
      </c>
      <c r="M218" s="7">
        <f>IF(IFERROR(L218,0),1,0)</f>
        <v>1</v>
      </c>
      <c r="N218" s="3" t="s">
        <v>3767</v>
      </c>
    </row>
    <row r="219" spans="1:14" x14ac:dyDescent="0.25">
      <c r="A219" s="3">
        <v>218</v>
      </c>
      <c r="B219" s="3" t="s">
        <v>1440</v>
      </c>
      <c r="C219" t="s">
        <v>1022</v>
      </c>
      <c r="D219" s="3" t="s">
        <v>3085</v>
      </c>
      <c r="E219" s="12" t="s">
        <v>4863</v>
      </c>
      <c r="F219" t="s">
        <v>5769</v>
      </c>
      <c r="G219" t="s">
        <v>6207</v>
      </c>
      <c r="H219" t="s">
        <v>6207</v>
      </c>
      <c r="I219" t="s">
        <v>6775</v>
      </c>
      <c r="J219" s="3"/>
      <c r="K219" s="3" t="s">
        <v>1440</v>
      </c>
      <c r="L219" s="3" t="s">
        <v>6</v>
      </c>
      <c r="M219" s="7">
        <v>1</v>
      </c>
      <c r="N219" s="3" t="s">
        <v>4538</v>
      </c>
    </row>
    <row r="220" spans="1:14" x14ac:dyDescent="0.25">
      <c r="A220" s="3">
        <v>219</v>
      </c>
      <c r="B220" s="3" t="s">
        <v>1440</v>
      </c>
      <c r="C220" s="3" t="s">
        <v>2694</v>
      </c>
      <c r="D220" s="3" t="s">
        <v>3656</v>
      </c>
      <c r="E220" s="12" t="s">
        <v>7966</v>
      </c>
      <c r="F220" t="s">
        <v>8802</v>
      </c>
      <c r="G220" t="s">
        <v>10543</v>
      </c>
      <c r="H220" t="s">
        <v>10543</v>
      </c>
      <c r="I220" t="s">
        <v>10544</v>
      </c>
      <c r="J220" s="3"/>
      <c r="K220" s="3" t="s">
        <v>1440</v>
      </c>
      <c r="L220" s="3" t="e">
        <v>#VALUE!</v>
      </c>
      <c r="M220" s="7">
        <f>IF(IFERROR(L220,0),1,0)</f>
        <v>0</v>
      </c>
      <c r="N220" s="3" t="s">
        <v>3767</v>
      </c>
    </row>
    <row r="221" spans="1:14" x14ac:dyDescent="0.25">
      <c r="A221" s="3">
        <v>220</v>
      </c>
      <c r="B221" s="3" t="s">
        <v>1440</v>
      </c>
      <c r="C221" s="3" t="s">
        <v>2636</v>
      </c>
      <c r="D221" s="3" t="s">
        <v>3597</v>
      </c>
      <c r="E221" s="12" t="s">
        <v>7909</v>
      </c>
      <c r="F221" t="s">
        <v>8748</v>
      </c>
      <c r="G221" t="s">
        <v>10406</v>
      </c>
      <c r="H221" t="s">
        <v>10406</v>
      </c>
      <c r="I221" t="s">
        <v>10407</v>
      </c>
      <c r="J221" s="3"/>
      <c r="K221" s="3" t="s">
        <v>1440</v>
      </c>
      <c r="L221" s="3" t="e">
        <v>#VALUE!</v>
      </c>
      <c r="M221" s="7">
        <f>IF(IFERROR(L221,0),1,0)</f>
        <v>0</v>
      </c>
      <c r="N221" s="3" t="s">
        <v>3767</v>
      </c>
    </row>
    <row r="222" spans="1:14" x14ac:dyDescent="0.25">
      <c r="A222" s="3">
        <v>221</v>
      </c>
      <c r="B222" s="3" t="s">
        <v>1440</v>
      </c>
      <c r="C222" s="3" t="s">
        <v>2328</v>
      </c>
      <c r="D222" s="3" t="s">
        <v>3246</v>
      </c>
      <c r="E222" s="12" t="s">
        <v>7605</v>
      </c>
      <c r="F222" t="s">
        <v>8451</v>
      </c>
      <c r="G222" t="s">
        <v>9737</v>
      </c>
      <c r="H222" t="s">
        <v>9737</v>
      </c>
      <c r="I222" t="s">
        <v>9738</v>
      </c>
      <c r="J222" s="3"/>
      <c r="K222" s="3" t="s">
        <v>1440</v>
      </c>
      <c r="L222" s="3">
        <v>1</v>
      </c>
      <c r="M222" s="7">
        <f>IF(IFERROR(L222,0),1,0)</f>
        <v>1</v>
      </c>
      <c r="N222" s="3" t="s">
        <v>3767</v>
      </c>
    </row>
    <row r="223" spans="1:14" x14ac:dyDescent="0.25">
      <c r="A223" s="3">
        <v>222</v>
      </c>
      <c r="B223" s="3" t="s">
        <v>1440</v>
      </c>
      <c r="C223" s="3" t="s">
        <v>1457</v>
      </c>
      <c r="D223" s="3" t="s">
        <v>1458</v>
      </c>
      <c r="E223" s="12" t="s">
        <v>7011</v>
      </c>
      <c r="F223" t="s">
        <v>1534</v>
      </c>
      <c r="G223" t="s">
        <v>1459</v>
      </c>
      <c r="H223" t="s">
        <v>1459</v>
      </c>
      <c r="I223" t="s">
        <v>7101</v>
      </c>
      <c r="J223" s="3"/>
      <c r="K223" s="3" t="s">
        <v>1440</v>
      </c>
      <c r="L223" s="3">
        <v>1</v>
      </c>
      <c r="M223" s="7">
        <f>IF(IFERROR(L223,0),1,0)</f>
        <v>1</v>
      </c>
      <c r="N223" s="3" t="s">
        <v>3767</v>
      </c>
    </row>
    <row r="224" spans="1:14" x14ac:dyDescent="0.25">
      <c r="A224" s="3">
        <v>223</v>
      </c>
      <c r="B224" s="3" t="s">
        <v>1440</v>
      </c>
      <c r="C224" t="s">
        <v>1457</v>
      </c>
      <c r="D224" s="3" t="s">
        <v>1458</v>
      </c>
      <c r="E224" s="12" t="s">
        <v>7011</v>
      </c>
      <c r="F224" t="s">
        <v>1534</v>
      </c>
      <c r="G224" t="s">
        <v>1459</v>
      </c>
      <c r="H224" t="s">
        <v>1459</v>
      </c>
      <c r="I224" t="s">
        <v>7101</v>
      </c>
      <c r="J224" s="3"/>
      <c r="K224" s="3" t="s">
        <v>1440</v>
      </c>
      <c r="L224" s="3" t="s">
        <v>6</v>
      </c>
      <c r="M224" s="7">
        <v>1</v>
      </c>
      <c r="N224" s="3" t="s">
        <v>4538</v>
      </c>
    </row>
    <row r="225" spans="1:14" x14ac:dyDescent="0.25">
      <c r="A225" s="3">
        <v>224</v>
      </c>
      <c r="B225" s="3" t="s">
        <v>1440</v>
      </c>
      <c r="C225" s="3" t="s">
        <v>2609</v>
      </c>
      <c r="D225" s="3" t="s">
        <v>3566</v>
      </c>
      <c r="E225" s="12" t="s">
        <v>7882</v>
      </c>
      <c r="F225" t="s">
        <v>8721</v>
      </c>
      <c r="G225" t="s">
        <v>10344</v>
      </c>
      <c r="H225" t="s">
        <v>10344</v>
      </c>
      <c r="I225" t="s">
        <v>10345</v>
      </c>
      <c r="J225" s="3"/>
      <c r="K225" s="3" t="s">
        <v>1440</v>
      </c>
      <c r="L225" s="3" t="e">
        <v>#VALUE!</v>
      </c>
      <c r="M225" s="7">
        <f t="shared" ref="M225:M232" si="12">IF(IFERROR(L225,0),1,0)</f>
        <v>0</v>
      </c>
      <c r="N225" s="3" t="s">
        <v>3767</v>
      </c>
    </row>
    <row r="226" spans="1:14" x14ac:dyDescent="0.25">
      <c r="A226" s="3">
        <v>225</v>
      </c>
      <c r="B226" s="3" t="s">
        <v>1440</v>
      </c>
      <c r="C226" s="3" t="s">
        <v>2477</v>
      </c>
      <c r="D226" s="3" t="s">
        <v>3415</v>
      </c>
      <c r="E226" s="12" t="s">
        <v>7753</v>
      </c>
      <c r="F226" t="s">
        <v>8592</v>
      </c>
      <c r="G226" t="s">
        <v>10054</v>
      </c>
      <c r="H226" t="s">
        <v>10055</v>
      </c>
      <c r="I226" t="s">
        <v>10056</v>
      </c>
      <c r="J226" s="3"/>
      <c r="K226" s="3" t="s">
        <v>1440</v>
      </c>
      <c r="L226" s="3" t="e">
        <v>#VALUE!</v>
      </c>
      <c r="M226" s="7">
        <f t="shared" si="12"/>
        <v>0</v>
      </c>
      <c r="N226" s="3" t="s">
        <v>3767</v>
      </c>
    </row>
    <row r="227" spans="1:14" x14ac:dyDescent="0.25">
      <c r="A227" s="3">
        <v>226</v>
      </c>
      <c r="B227" s="3" t="s">
        <v>1440</v>
      </c>
      <c r="C227" s="3" t="s">
        <v>2298</v>
      </c>
      <c r="D227" s="3" t="s">
        <v>3213</v>
      </c>
      <c r="E227" s="12" t="s">
        <v>7576</v>
      </c>
      <c r="F227" t="s">
        <v>8423</v>
      </c>
      <c r="G227" t="s">
        <v>9679</v>
      </c>
      <c r="H227" t="s">
        <v>9679</v>
      </c>
      <c r="I227" t="s">
        <v>9680</v>
      </c>
      <c r="J227" s="3"/>
      <c r="K227" s="3" t="s">
        <v>1440</v>
      </c>
      <c r="L227" s="3">
        <v>1</v>
      </c>
      <c r="M227" s="7">
        <f t="shared" si="12"/>
        <v>1</v>
      </c>
      <c r="N227" s="3" t="s">
        <v>3767</v>
      </c>
    </row>
    <row r="228" spans="1:14" x14ac:dyDescent="0.25">
      <c r="A228" s="3">
        <v>227</v>
      </c>
      <c r="B228" s="3" t="s">
        <v>1440</v>
      </c>
      <c r="C228" s="3" t="s">
        <v>2063</v>
      </c>
      <c r="D228" s="3" t="s">
        <v>2944</v>
      </c>
      <c r="E228" s="12" t="s">
        <v>7344</v>
      </c>
      <c r="F228" t="s">
        <v>8193</v>
      </c>
      <c r="G228" t="s">
        <v>9169</v>
      </c>
      <c r="H228" t="s">
        <v>9169</v>
      </c>
      <c r="I228" t="s">
        <v>9170</v>
      </c>
      <c r="J228" s="3"/>
      <c r="K228" s="3" t="s">
        <v>1440</v>
      </c>
      <c r="L228" s="3">
        <v>1</v>
      </c>
      <c r="M228" s="7">
        <f t="shared" si="12"/>
        <v>1</v>
      </c>
      <c r="N228" s="3" t="s">
        <v>3767</v>
      </c>
    </row>
    <row r="229" spans="1:14" x14ac:dyDescent="0.25">
      <c r="A229" s="3">
        <v>228</v>
      </c>
      <c r="B229" s="3" t="s">
        <v>1440</v>
      </c>
      <c r="C229" s="3" t="s">
        <v>1991</v>
      </c>
      <c r="D229" s="3" t="s">
        <v>2863</v>
      </c>
      <c r="E229" s="12" t="s">
        <v>7272</v>
      </c>
      <c r="F229" t="s">
        <v>8121</v>
      </c>
      <c r="G229" t="s">
        <v>9023</v>
      </c>
      <c r="H229" t="s">
        <v>9023</v>
      </c>
      <c r="I229" t="s">
        <v>9024</v>
      </c>
      <c r="J229" s="3"/>
      <c r="K229" s="3" t="s">
        <v>1440</v>
      </c>
      <c r="L229" s="3" t="e">
        <v>#VALUE!</v>
      </c>
      <c r="M229" s="7">
        <f t="shared" si="12"/>
        <v>0</v>
      </c>
      <c r="N229" s="3" t="s">
        <v>3767</v>
      </c>
    </row>
    <row r="230" spans="1:14" x14ac:dyDescent="0.25">
      <c r="A230" s="3">
        <v>229</v>
      </c>
      <c r="B230" s="3" t="s">
        <v>1440</v>
      </c>
      <c r="C230" s="3" t="s">
        <v>2189</v>
      </c>
      <c r="D230" s="3" t="s">
        <v>3090</v>
      </c>
      <c r="E230" s="12" t="s">
        <v>7469</v>
      </c>
      <c r="F230" t="s">
        <v>8317</v>
      </c>
      <c r="G230" t="s">
        <v>9434</v>
      </c>
      <c r="H230" t="s">
        <v>9435</v>
      </c>
      <c r="I230" t="s">
        <v>9436</v>
      </c>
      <c r="J230" s="3"/>
      <c r="K230" s="3" t="s">
        <v>1440</v>
      </c>
      <c r="L230" s="3" t="e">
        <v>#VALUE!</v>
      </c>
      <c r="M230" s="7">
        <f t="shared" si="12"/>
        <v>0</v>
      </c>
      <c r="N230" s="3" t="s">
        <v>3767</v>
      </c>
    </row>
    <row r="231" spans="1:14" x14ac:dyDescent="0.25">
      <c r="A231" s="3">
        <v>230</v>
      </c>
      <c r="B231" s="3" t="s">
        <v>1440</v>
      </c>
      <c r="C231" s="3" t="s">
        <v>2503</v>
      </c>
      <c r="D231" s="3" t="s">
        <v>3447</v>
      </c>
      <c r="E231" s="12" t="s">
        <v>7778</v>
      </c>
      <c r="F231" t="s">
        <v>8617</v>
      </c>
      <c r="G231" t="s">
        <v>10111</v>
      </c>
      <c r="H231" t="s">
        <v>10111</v>
      </c>
      <c r="I231" t="s">
        <v>10112</v>
      </c>
      <c r="J231" s="3"/>
      <c r="K231" s="3" t="s">
        <v>1440</v>
      </c>
      <c r="L231" s="3">
        <v>1</v>
      </c>
      <c r="M231" s="7">
        <f t="shared" si="12"/>
        <v>1</v>
      </c>
      <c r="N231" s="3" t="s">
        <v>3767</v>
      </c>
    </row>
    <row r="232" spans="1:14" x14ac:dyDescent="0.25">
      <c r="A232" s="3">
        <v>231</v>
      </c>
      <c r="B232" s="3" t="s">
        <v>1440</v>
      </c>
      <c r="C232" s="3" t="s">
        <v>2390</v>
      </c>
      <c r="D232" s="3" t="s">
        <v>3316</v>
      </c>
      <c r="E232" s="12" t="s">
        <v>7667</v>
      </c>
      <c r="F232" t="s">
        <v>8508</v>
      </c>
      <c r="G232" t="s">
        <v>9866</v>
      </c>
      <c r="H232" t="s">
        <v>9866</v>
      </c>
      <c r="I232" t="s">
        <v>9867</v>
      </c>
      <c r="J232" s="3"/>
      <c r="K232" s="3" t="s">
        <v>1440</v>
      </c>
      <c r="L232" s="3">
        <v>1</v>
      </c>
      <c r="M232" s="7">
        <f t="shared" si="12"/>
        <v>1</v>
      </c>
      <c r="N232" s="3" t="s">
        <v>3767</v>
      </c>
    </row>
    <row r="233" spans="1:14" x14ac:dyDescent="0.25">
      <c r="A233" s="3">
        <v>232</v>
      </c>
      <c r="B233" s="3" t="s">
        <v>1440</v>
      </c>
      <c r="C233" t="s">
        <v>2390</v>
      </c>
      <c r="D233" s="3" t="s">
        <v>3316</v>
      </c>
      <c r="E233" s="12" t="s">
        <v>7667</v>
      </c>
      <c r="F233" t="s">
        <v>8508</v>
      </c>
      <c r="G233" t="s">
        <v>9866</v>
      </c>
      <c r="H233" t="s">
        <v>9866</v>
      </c>
      <c r="I233" t="s">
        <v>9867</v>
      </c>
      <c r="J233" s="3"/>
      <c r="K233" s="3" t="s">
        <v>1440</v>
      </c>
      <c r="L233" s="3" t="s">
        <v>6</v>
      </c>
      <c r="M233" s="7">
        <v>1</v>
      </c>
      <c r="N233" s="3" t="s">
        <v>4538</v>
      </c>
    </row>
    <row r="234" spans="1:14" x14ac:dyDescent="0.25">
      <c r="A234" s="3">
        <v>233</v>
      </c>
      <c r="B234" s="3" t="s">
        <v>1440</v>
      </c>
      <c r="C234" s="3" t="s">
        <v>1479</v>
      </c>
      <c r="D234" s="3" t="s">
        <v>1480</v>
      </c>
      <c r="E234" s="12" t="s">
        <v>7016</v>
      </c>
      <c r="F234" t="s">
        <v>1542</v>
      </c>
      <c r="G234" t="s">
        <v>1481</v>
      </c>
      <c r="H234" t="s">
        <v>1481</v>
      </c>
      <c r="I234" t="s">
        <v>7107</v>
      </c>
      <c r="J234" s="3"/>
      <c r="K234" s="3" t="s">
        <v>1440</v>
      </c>
      <c r="L234" s="3">
        <v>1</v>
      </c>
      <c r="M234" s="7">
        <f>IF(IFERROR(L234,0),1,0)</f>
        <v>1</v>
      </c>
      <c r="N234" s="3" t="s">
        <v>3767</v>
      </c>
    </row>
    <row r="235" spans="1:14" x14ac:dyDescent="0.25">
      <c r="A235" s="3">
        <v>234</v>
      </c>
      <c r="B235" s="3" t="s">
        <v>1440</v>
      </c>
      <c r="C235" s="3" t="s">
        <v>2002</v>
      </c>
      <c r="D235" s="3" t="s">
        <v>2875</v>
      </c>
      <c r="E235" s="12" t="s">
        <v>7283</v>
      </c>
      <c r="F235" t="s">
        <v>8132</v>
      </c>
      <c r="G235" t="s">
        <v>9045</v>
      </c>
      <c r="H235" t="s">
        <v>9045</v>
      </c>
      <c r="I235" t="s">
        <v>9046</v>
      </c>
      <c r="J235" s="3"/>
      <c r="K235" s="3" t="s">
        <v>1440</v>
      </c>
      <c r="L235" s="3" t="e">
        <v>#VALUE!</v>
      </c>
      <c r="M235" s="7">
        <f>IF(IFERROR(L235,0),1,0)</f>
        <v>0</v>
      </c>
      <c r="N235" s="3" t="s">
        <v>3767</v>
      </c>
    </row>
    <row r="236" spans="1:14" x14ac:dyDescent="0.25">
      <c r="A236" s="3">
        <v>235</v>
      </c>
      <c r="B236" s="3" t="s">
        <v>1440</v>
      </c>
      <c r="C236" s="3" t="s">
        <v>1314</v>
      </c>
      <c r="D236" s="3" t="s">
        <v>3605</v>
      </c>
      <c r="E236" s="12" t="s">
        <v>5000</v>
      </c>
      <c r="F236" t="s">
        <v>5906</v>
      </c>
      <c r="G236" t="s">
        <v>6310</v>
      </c>
      <c r="H236" t="s">
        <v>6942</v>
      </c>
      <c r="I236" t="s">
        <v>6943</v>
      </c>
      <c r="J236" s="3"/>
      <c r="K236" s="3" t="s">
        <v>1440</v>
      </c>
      <c r="L236" s="3">
        <v>1</v>
      </c>
      <c r="M236" s="7">
        <f>IF(IFERROR(L236,0),1,0)</f>
        <v>1</v>
      </c>
      <c r="N236" s="3" t="s">
        <v>3767</v>
      </c>
    </row>
    <row r="237" spans="1:14" x14ac:dyDescent="0.25">
      <c r="A237" s="3">
        <v>236</v>
      </c>
      <c r="B237" s="3" t="s">
        <v>1440</v>
      </c>
      <c r="C237" s="3" t="s">
        <v>2242</v>
      </c>
      <c r="D237" s="3" t="s">
        <v>3147</v>
      </c>
      <c r="E237" s="12" t="s">
        <v>7520</v>
      </c>
      <c r="F237" t="s">
        <v>8368</v>
      </c>
      <c r="G237" t="s">
        <v>9558</v>
      </c>
      <c r="H237" t="s">
        <v>9558</v>
      </c>
      <c r="I237" t="s">
        <v>9559</v>
      </c>
      <c r="J237" s="3"/>
      <c r="K237" s="3" t="s">
        <v>1440</v>
      </c>
      <c r="L237" s="3" t="e">
        <v>#VALUE!</v>
      </c>
      <c r="M237" s="7">
        <f>IF(IFERROR(L237,0),1,0)</f>
        <v>0</v>
      </c>
      <c r="N237" s="3" t="s">
        <v>3767</v>
      </c>
    </row>
    <row r="238" spans="1:14" x14ac:dyDescent="0.25">
      <c r="A238" s="3">
        <v>237</v>
      </c>
      <c r="B238" s="3" t="s">
        <v>1440</v>
      </c>
      <c r="C238" s="3" t="s">
        <v>680</v>
      </c>
      <c r="D238" s="3" t="s">
        <v>3324</v>
      </c>
      <c r="E238" s="12" t="s">
        <v>4711</v>
      </c>
      <c r="F238" t="s">
        <v>5628</v>
      </c>
      <c r="G238" t="s">
        <v>6104</v>
      </c>
      <c r="H238" t="s">
        <v>6104</v>
      </c>
      <c r="I238" t="s">
        <v>6551</v>
      </c>
      <c r="J238" s="3"/>
      <c r="K238" s="3" t="s">
        <v>1440</v>
      </c>
      <c r="L238" s="3">
        <v>1</v>
      </c>
      <c r="M238" s="7">
        <f>IF(IFERROR(L238,0),1,0)</f>
        <v>1</v>
      </c>
      <c r="N238" s="3" t="s">
        <v>3767</v>
      </c>
    </row>
    <row r="239" spans="1:14" x14ac:dyDescent="0.25">
      <c r="A239" s="3">
        <v>238</v>
      </c>
      <c r="B239" s="3" t="s">
        <v>1440</v>
      </c>
      <c r="C239" t="s">
        <v>680</v>
      </c>
      <c r="D239" s="3" t="s">
        <v>3324</v>
      </c>
      <c r="E239" s="12" t="s">
        <v>4711</v>
      </c>
      <c r="F239" t="s">
        <v>5628</v>
      </c>
      <c r="G239" t="s">
        <v>6104</v>
      </c>
      <c r="H239" t="s">
        <v>6104</v>
      </c>
      <c r="I239" t="s">
        <v>6551</v>
      </c>
      <c r="J239" s="3"/>
      <c r="K239" s="3" t="s">
        <v>1440</v>
      </c>
      <c r="L239" s="3" t="s">
        <v>6</v>
      </c>
      <c r="M239" s="7">
        <v>1</v>
      </c>
      <c r="N239" s="3" t="s">
        <v>4538</v>
      </c>
    </row>
    <row r="240" spans="1:14" x14ac:dyDescent="0.25">
      <c r="A240" s="3">
        <v>239</v>
      </c>
      <c r="B240" s="3" t="s">
        <v>1440</v>
      </c>
      <c r="C240" s="3" t="s">
        <v>1344</v>
      </c>
      <c r="D240" s="3" t="s">
        <v>3414</v>
      </c>
      <c r="E240" s="12" t="s">
        <v>5015</v>
      </c>
      <c r="F240" t="s">
        <v>5921</v>
      </c>
      <c r="G240" t="s">
        <v>6323</v>
      </c>
      <c r="H240" t="s">
        <v>6323</v>
      </c>
      <c r="I240" t="s">
        <v>6960</v>
      </c>
      <c r="J240" s="3"/>
      <c r="K240" s="3" t="s">
        <v>1440</v>
      </c>
      <c r="L240" s="3" t="e">
        <v>#VALUE!</v>
      </c>
      <c r="M240" s="7">
        <f t="shared" ref="M240:M246" si="13">IF(IFERROR(L240,0),1,0)</f>
        <v>0</v>
      </c>
      <c r="N240" s="3" t="s">
        <v>3767</v>
      </c>
    </row>
    <row r="241" spans="1:14" x14ac:dyDescent="0.25">
      <c r="A241" s="3">
        <v>240</v>
      </c>
      <c r="B241" s="3" t="s">
        <v>1440</v>
      </c>
      <c r="C241" s="3" t="s">
        <v>2708</v>
      </c>
      <c r="D241" s="3" t="s">
        <v>3671</v>
      </c>
      <c r="E241" s="12" t="s">
        <v>7978</v>
      </c>
      <c r="F241" t="s">
        <v>8814</v>
      </c>
      <c r="G241" t="s">
        <v>10572</v>
      </c>
      <c r="H241" t="s">
        <v>7141</v>
      </c>
      <c r="I241" t="s">
        <v>10573</v>
      </c>
      <c r="J241" s="3"/>
      <c r="K241" s="3" t="s">
        <v>1440</v>
      </c>
      <c r="L241" s="3" t="e">
        <v>#VALUE!</v>
      </c>
      <c r="M241" s="7">
        <f t="shared" si="13"/>
        <v>0</v>
      </c>
      <c r="N241" s="3" t="s">
        <v>3767</v>
      </c>
    </row>
    <row r="242" spans="1:14" x14ac:dyDescent="0.25">
      <c r="A242" s="3">
        <v>241</v>
      </c>
      <c r="B242" s="3" t="s">
        <v>1440</v>
      </c>
      <c r="C242" s="3" t="s">
        <v>949</v>
      </c>
      <c r="D242" s="3" t="s">
        <v>3350</v>
      </c>
      <c r="E242" s="12" t="s">
        <v>4835</v>
      </c>
      <c r="F242" t="s">
        <v>5743</v>
      </c>
      <c r="G242" t="s">
        <v>6185</v>
      </c>
      <c r="H242" t="s">
        <v>6185</v>
      </c>
      <c r="I242" t="s">
        <v>6738</v>
      </c>
      <c r="J242" s="3"/>
      <c r="K242" s="3" t="s">
        <v>1440</v>
      </c>
      <c r="L242" s="3" t="e">
        <v>#VALUE!</v>
      </c>
      <c r="M242" s="7">
        <f t="shared" si="13"/>
        <v>0</v>
      </c>
      <c r="N242" s="3" t="s">
        <v>3767</v>
      </c>
    </row>
    <row r="243" spans="1:14" x14ac:dyDescent="0.25">
      <c r="A243" s="3">
        <v>242</v>
      </c>
      <c r="B243" s="3" t="s">
        <v>1440</v>
      </c>
      <c r="C243" s="3" t="s">
        <v>1955</v>
      </c>
      <c r="D243" s="3" t="s">
        <v>2821</v>
      </c>
      <c r="E243" s="12" t="s">
        <v>7238</v>
      </c>
      <c r="F243" t="s">
        <v>8087</v>
      </c>
      <c r="G243" t="s">
        <v>8953</v>
      </c>
      <c r="H243" t="s">
        <v>8953</v>
      </c>
      <c r="I243" t="s">
        <v>8954</v>
      </c>
      <c r="J243" s="3"/>
      <c r="K243" s="3" t="s">
        <v>1440</v>
      </c>
      <c r="L243" s="3" t="e">
        <v>#VALUE!</v>
      </c>
      <c r="M243" s="7">
        <f t="shared" si="13"/>
        <v>0</v>
      </c>
      <c r="N243" s="3" t="s">
        <v>3767</v>
      </c>
    </row>
    <row r="244" spans="1:14" x14ac:dyDescent="0.25">
      <c r="A244" s="3">
        <v>243</v>
      </c>
      <c r="B244" s="3" t="s">
        <v>1440</v>
      </c>
      <c r="C244" s="3" t="s">
        <v>2754</v>
      </c>
      <c r="D244" s="3" t="s">
        <v>3731</v>
      </c>
      <c r="E244" s="12" t="s">
        <v>8024</v>
      </c>
      <c r="F244" t="s">
        <v>8858</v>
      </c>
      <c r="G244" t="s">
        <v>10668</v>
      </c>
      <c r="H244" t="s">
        <v>10668</v>
      </c>
      <c r="I244" t="s">
        <v>10669</v>
      </c>
      <c r="J244" s="3"/>
      <c r="K244" s="3" t="s">
        <v>1440</v>
      </c>
      <c r="L244" s="3" t="e">
        <v>#VALUE!</v>
      </c>
      <c r="M244" s="7">
        <f t="shared" si="13"/>
        <v>0</v>
      </c>
      <c r="N244" s="3" t="s">
        <v>3767</v>
      </c>
    </row>
    <row r="245" spans="1:14" x14ac:dyDescent="0.25">
      <c r="A245" s="3">
        <v>244</v>
      </c>
      <c r="B245" s="3" t="s">
        <v>1440</v>
      </c>
      <c r="C245" s="3" t="s">
        <v>519</v>
      </c>
      <c r="D245" s="3" t="s">
        <v>1625</v>
      </c>
      <c r="E245" s="12" t="s">
        <v>4067</v>
      </c>
      <c r="F245" t="s">
        <v>1653</v>
      </c>
      <c r="G245" t="s">
        <v>1641</v>
      </c>
      <c r="H245" t="s">
        <v>1641</v>
      </c>
      <c r="I245" t="s">
        <v>4443</v>
      </c>
      <c r="J245" s="3"/>
      <c r="K245" s="3" t="s">
        <v>1440</v>
      </c>
      <c r="L245" s="3">
        <v>1</v>
      </c>
      <c r="M245" s="7">
        <f t="shared" si="13"/>
        <v>1</v>
      </c>
      <c r="N245" s="3" t="s">
        <v>3767</v>
      </c>
    </row>
    <row r="246" spans="1:14" x14ac:dyDescent="0.25">
      <c r="A246" s="3">
        <v>245</v>
      </c>
      <c r="B246" s="3" t="s">
        <v>1440</v>
      </c>
      <c r="C246" s="3" t="s">
        <v>1950</v>
      </c>
      <c r="D246" s="3" t="s">
        <v>2815</v>
      </c>
      <c r="E246" s="12" t="s">
        <v>7233</v>
      </c>
      <c r="F246" t="s">
        <v>8082</v>
      </c>
      <c r="G246" t="s">
        <v>8943</v>
      </c>
      <c r="H246" t="s">
        <v>8943</v>
      </c>
      <c r="I246" t="s">
        <v>8944</v>
      </c>
      <c r="J246" s="3"/>
      <c r="K246" s="3" t="s">
        <v>1440</v>
      </c>
      <c r="L246" s="3">
        <v>1</v>
      </c>
      <c r="M246" s="7">
        <f t="shared" si="13"/>
        <v>1</v>
      </c>
      <c r="N246" s="3" t="s">
        <v>3767</v>
      </c>
    </row>
    <row r="247" spans="1:14" x14ac:dyDescent="0.25">
      <c r="A247" s="3">
        <v>246</v>
      </c>
      <c r="B247" s="3" t="s">
        <v>1440</v>
      </c>
      <c r="C247" t="s">
        <v>1950</v>
      </c>
      <c r="D247" s="3" t="s">
        <v>2815</v>
      </c>
      <c r="E247" s="12" t="s">
        <v>7233</v>
      </c>
      <c r="F247" t="s">
        <v>8082</v>
      </c>
      <c r="G247" t="s">
        <v>8943</v>
      </c>
      <c r="H247" t="s">
        <v>8943</v>
      </c>
      <c r="I247" t="s">
        <v>8944</v>
      </c>
      <c r="J247" s="3"/>
      <c r="K247" s="3" t="s">
        <v>1440</v>
      </c>
      <c r="L247" s="3" t="s">
        <v>6</v>
      </c>
      <c r="M247" s="7">
        <v>1</v>
      </c>
      <c r="N247" s="3" t="s">
        <v>4538</v>
      </c>
    </row>
    <row r="248" spans="1:14" x14ac:dyDescent="0.25">
      <c r="A248" s="3">
        <v>247</v>
      </c>
      <c r="B248" s="3" t="s">
        <v>1440</v>
      </c>
      <c r="C248" s="3" t="s">
        <v>2246</v>
      </c>
      <c r="D248" s="3" t="s">
        <v>3151</v>
      </c>
      <c r="E248" s="12" t="s">
        <v>7524</v>
      </c>
      <c r="F248" t="s">
        <v>8372</v>
      </c>
      <c r="G248" t="s">
        <v>9567</v>
      </c>
      <c r="H248" t="s">
        <v>9568</v>
      </c>
      <c r="I248" t="s">
        <v>9569</v>
      </c>
      <c r="J248" s="3"/>
      <c r="K248" s="3" t="s">
        <v>1440</v>
      </c>
      <c r="L248" s="3" t="e">
        <v>#VALUE!</v>
      </c>
      <c r="M248" s="7">
        <f t="shared" ref="M248:M259" si="14">IF(IFERROR(L248,0),1,0)</f>
        <v>0</v>
      </c>
      <c r="N248" s="3" t="s">
        <v>3767</v>
      </c>
    </row>
    <row r="249" spans="1:14" x14ac:dyDescent="0.25">
      <c r="A249" s="3">
        <v>248</v>
      </c>
      <c r="B249" s="3" t="s">
        <v>1440</v>
      </c>
      <c r="C249" s="3" t="s">
        <v>2133</v>
      </c>
      <c r="D249" s="3" t="s">
        <v>3025</v>
      </c>
      <c r="E249" s="12" t="s">
        <v>7414</v>
      </c>
      <c r="F249" t="s">
        <v>8262</v>
      </c>
      <c r="G249" t="s">
        <v>9316</v>
      </c>
      <c r="H249" t="s">
        <v>9316</v>
      </c>
      <c r="I249" t="s">
        <v>9317</v>
      </c>
      <c r="J249" s="3"/>
      <c r="K249" s="3" t="s">
        <v>1440</v>
      </c>
      <c r="L249" s="3" t="e">
        <v>#VALUE!</v>
      </c>
      <c r="M249" s="7">
        <f t="shared" si="14"/>
        <v>0</v>
      </c>
      <c r="N249" s="3" t="s">
        <v>3767</v>
      </c>
    </row>
    <row r="250" spans="1:14" x14ac:dyDescent="0.25">
      <c r="A250" s="3">
        <v>249</v>
      </c>
      <c r="B250" s="3" t="s">
        <v>1440</v>
      </c>
      <c r="C250" s="3" t="s">
        <v>2149</v>
      </c>
      <c r="D250" s="3" t="s">
        <v>3042</v>
      </c>
      <c r="E250" s="12" t="s">
        <v>7429</v>
      </c>
      <c r="F250" t="s">
        <v>8277</v>
      </c>
      <c r="G250" t="s">
        <v>9350</v>
      </c>
      <c r="H250" t="s">
        <v>9350</v>
      </c>
      <c r="I250" t="s">
        <v>9351</v>
      </c>
      <c r="J250" s="3"/>
      <c r="K250" s="3" t="s">
        <v>1440</v>
      </c>
      <c r="L250" s="3" t="e">
        <v>#VALUE!</v>
      </c>
      <c r="M250" s="7">
        <f t="shared" si="14"/>
        <v>0</v>
      </c>
      <c r="N250" s="3" t="s">
        <v>3767</v>
      </c>
    </row>
    <row r="251" spans="1:14" x14ac:dyDescent="0.25">
      <c r="A251" s="3">
        <v>250</v>
      </c>
      <c r="B251" s="3" t="s">
        <v>1440</v>
      </c>
      <c r="C251" s="3" t="s">
        <v>2579</v>
      </c>
      <c r="D251" s="3" t="s">
        <v>3535</v>
      </c>
      <c r="E251" s="12" t="s">
        <v>7853</v>
      </c>
      <c r="F251" t="s">
        <v>8692</v>
      </c>
      <c r="G251" t="s">
        <v>10271</v>
      </c>
      <c r="H251" t="s">
        <v>10272</v>
      </c>
      <c r="I251" t="s">
        <v>10273</v>
      </c>
      <c r="J251" s="3"/>
      <c r="K251" s="3" t="s">
        <v>1440</v>
      </c>
      <c r="L251" s="3" t="e">
        <v>#VALUE!</v>
      </c>
      <c r="M251" s="7">
        <f t="shared" si="14"/>
        <v>0</v>
      </c>
      <c r="N251" s="3" t="s">
        <v>3767</v>
      </c>
    </row>
    <row r="252" spans="1:14" x14ac:dyDescent="0.25">
      <c r="A252" s="3">
        <v>251</v>
      </c>
      <c r="B252" s="3" t="s">
        <v>1440</v>
      </c>
      <c r="C252" s="3" t="s">
        <v>2427</v>
      </c>
      <c r="D252" s="3" t="s">
        <v>3360</v>
      </c>
      <c r="E252" s="12" t="s">
        <v>7704</v>
      </c>
      <c r="F252" t="s">
        <v>8545</v>
      </c>
      <c r="G252" t="s">
        <v>9948</v>
      </c>
      <c r="H252" t="s">
        <v>9948</v>
      </c>
      <c r="I252" t="s">
        <v>9949</v>
      </c>
      <c r="J252" s="3"/>
      <c r="K252" s="3" t="s">
        <v>1440</v>
      </c>
      <c r="L252" s="3" t="e">
        <v>#VALUE!</v>
      </c>
      <c r="M252" s="7">
        <f t="shared" si="14"/>
        <v>0</v>
      </c>
      <c r="N252" s="3" t="s">
        <v>3767</v>
      </c>
    </row>
    <row r="253" spans="1:14" x14ac:dyDescent="0.25">
      <c r="A253" s="3">
        <v>252</v>
      </c>
      <c r="B253" s="3" t="s">
        <v>1440</v>
      </c>
      <c r="C253" s="3" t="s">
        <v>1934</v>
      </c>
      <c r="D253" s="3" t="s">
        <v>2798</v>
      </c>
      <c r="E253" s="12" t="s">
        <v>7217</v>
      </c>
      <c r="F253" t="s">
        <v>8066</v>
      </c>
      <c r="G253" t="s">
        <v>8911</v>
      </c>
      <c r="H253" t="s">
        <v>8911</v>
      </c>
      <c r="I253" t="s">
        <v>8912</v>
      </c>
      <c r="J253" s="3"/>
      <c r="K253" s="3" t="s">
        <v>1440</v>
      </c>
      <c r="L253" s="3" t="e">
        <v>#VALUE!</v>
      </c>
      <c r="M253" s="7">
        <f t="shared" si="14"/>
        <v>0</v>
      </c>
      <c r="N253" s="3" t="s">
        <v>3767</v>
      </c>
    </row>
    <row r="254" spans="1:14" x14ac:dyDescent="0.25">
      <c r="A254" s="3">
        <v>253</v>
      </c>
      <c r="B254" s="3" t="s">
        <v>1440</v>
      </c>
      <c r="C254" s="3" t="s">
        <v>2435</v>
      </c>
      <c r="D254" s="3" t="s">
        <v>3369</v>
      </c>
      <c r="E254" s="12" t="s">
        <v>7712</v>
      </c>
      <c r="F254" t="s">
        <v>8553</v>
      </c>
      <c r="G254" t="s">
        <v>9966</v>
      </c>
      <c r="H254" t="s">
        <v>9967</v>
      </c>
      <c r="I254" t="s">
        <v>9968</v>
      </c>
      <c r="J254" s="3"/>
      <c r="K254" s="3" t="s">
        <v>1440</v>
      </c>
      <c r="L254" s="3">
        <v>1</v>
      </c>
      <c r="M254" s="7">
        <f t="shared" si="14"/>
        <v>1</v>
      </c>
      <c r="N254" s="3" t="s">
        <v>3767</v>
      </c>
    </row>
    <row r="255" spans="1:14" x14ac:dyDescent="0.25">
      <c r="A255" s="3">
        <v>254</v>
      </c>
      <c r="B255" s="3" t="s">
        <v>1440</v>
      </c>
      <c r="C255" s="3" t="s">
        <v>2655</v>
      </c>
      <c r="D255" s="3" t="s">
        <v>3617</v>
      </c>
      <c r="E255" s="12" t="s">
        <v>7927</v>
      </c>
      <c r="F255" t="s">
        <v>8766</v>
      </c>
      <c r="G255" t="s">
        <v>10448</v>
      </c>
      <c r="H255" t="s">
        <v>10449</v>
      </c>
      <c r="I255" t="s">
        <v>10450</v>
      </c>
      <c r="J255" s="3"/>
      <c r="K255" s="3" t="s">
        <v>1440</v>
      </c>
      <c r="L255" s="3" t="e">
        <v>#VALUE!</v>
      </c>
      <c r="M255" s="7">
        <f t="shared" si="14"/>
        <v>0</v>
      </c>
      <c r="N255" s="3" t="s">
        <v>3767</v>
      </c>
    </row>
    <row r="256" spans="1:14" x14ac:dyDescent="0.25">
      <c r="A256" s="3">
        <v>255</v>
      </c>
      <c r="B256" s="3" t="s">
        <v>1440</v>
      </c>
      <c r="C256" s="3" t="s">
        <v>2719</v>
      </c>
      <c r="D256" s="3" t="s">
        <v>3682</v>
      </c>
      <c r="E256" s="12" t="s">
        <v>7989</v>
      </c>
      <c r="F256" t="s">
        <v>8824</v>
      </c>
      <c r="G256" t="s">
        <v>10595</v>
      </c>
      <c r="H256" t="s">
        <v>10595</v>
      </c>
      <c r="I256" t="s">
        <v>10596</v>
      </c>
      <c r="J256" s="3"/>
      <c r="K256" s="3" t="s">
        <v>1440</v>
      </c>
      <c r="L256" s="3" t="e">
        <v>#VALUE!</v>
      </c>
      <c r="M256" s="7">
        <f t="shared" si="14"/>
        <v>0</v>
      </c>
      <c r="N256" s="3" t="s">
        <v>3767</v>
      </c>
    </row>
    <row r="257" spans="1:14" x14ac:dyDescent="0.25">
      <c r="A257" s="3">
        <v>256</v>
      </c>
      <c r="B257" s="3" t="s">
        <v>1440</v>
      </c>
      <c r="C257" s="3" t="s">
        <v>2409</v>
      </c>
      <c r="D257" s="3" t="s">
        <v>3336</v>
      </c>
      <c r="E257" s="12" t="s">
        <v>7686</v>
      </c>
      <c r="F257" t="s">
        <v>8527</v>
      </c>
      <c r="G257" t="s">
        <v>9908</v>
      </c>
      <c r="H257" t="s">
        <v>9908</v>
      </c>
      <c r="I257" t="s">
        <v>9909</v>
      </c>
      <c r="J257" s="3"/>
      <c r="K257" s="3" t="s">
        <v>1440</v>
      </c>
      <c r="L257" s="3" t="e">
        <v>#VALUE!</v>
      </c>
      <c r="M257" s="7">
        <f t="shared" si="14"/>
        <v>0</v>
      </c>
      <c r="N257" s="3" t="s">
        <v>3767</v>
      </c>
    </row>
    <row r="258" spans="1:14" x14ac:dyDescent="0.25">
      <c r="A258" s="3">
        <v>257</v>
      </c>
      <c r="B258" s="3" t="s">
        <v>1440</v>
      </c>
      <c r="C258" s="3" t="s">
        <v>933</v>
      </c>
      <c r="D258" s="3" t="s">
        <v>1562</v>
      </c>
      <c r="E258" s="12" t="s">
        <v>4828</v>
      </c>
      <c r="F258" t="s">
        <v>1590</v>
      </c>
      <c r="G258" t="s">
        <v>1589</v>
      </c>
      <c r="H258" t="s">
        <v>6725</v>
      </c>
      <c r="I258" t="s">
        <v>6726</v>
      </c>
      <c r="J258" s="3"/>
      <c r="K258" s="3" t="s">
        <v>1440</v>
      </c>
      <c r="L258" s="3" t="e">
        <v>#VALUE!</v>
      </c>
      <c r="M258" s="7">
        <f t="shared" si="14"/>
        <v>0</v>
      </c>
      <c r="N258" s="3" t="s">
        <v>3767</v>
      </c>
    </row>
    <row r="259" spans="1:14" x14ac:dyDescent="0.25">
      <c r="A259" s="3">
        <v>258</v>
      </c>
      <c r="B259" s="3" t="s">
        <v>1440</v>
      </c>
      <c r="C259" s="3" t="s">
        <v>2743</v>
      </c>
      <c r="D259" s="3" t="s">
        <v>3717</v>
      </c>
      <c r="E259" s="12" t="s">
        <v>8013</v>
      </c>
      <c r="F259" t="s">
        <v>8848</v>
      </c>
      <c r="G259" t="s">
        <v>10648</v>
      </c>
      <c r="H259" t="s">
        <v>4187</v>
      </c>
      <c r="I259" t="s">
        <v>10649</v>
      </c>
      <c r="J259" s="3"/>
      <c r="K259" s="3" t="s">
        <v>1440</v>
      </c>
      <c r="L259" s="3">
        <v>1</v>
      </c>
      <c r="M259" s="7">
        <f t="shared" si="14"/>
        <v>1</v>
      </c>
      <c r="N259" s="3" t="s">
        <v>3767</v>
      </c>
    </row>
    <row r="260" spans="1:14" x14ac:dyDescent="0.25">
      <c r="A260" s="3">
        <v>259</v>
      </c>
      <c r="B260" s="3" t="s">
        <v>1440</v>
      </c>
      <c r="C260" t="s">
        <v>2743</v>
      </c>
      <c r="D260" s="3" t="s">
        <v>3717</v>
      </c>
      <c r="E260" s="12" t="s">
        <v>8013</v>
      </c>
      <c r="F260" t="s">
        <v>8848</v>
      </c>
      <c r="G260" t="s">
        <v>10648</v>
      </c>
      <c r="H260" t="s">
        <v>4187</v>
      </c>
      <c r="I260" t="s">
        <v>10649</v>
      </c>
      <c r="J260" s="3"/>
      <c r="K260" s="3" t="s">
        <v>1440</v>
      </c>
      <c r="L260" s="3" t="s">
        <v>6</v>
      </c>
      <c r="M260" s="7">
        <v>1</v>
      </c>
      <c r="N260" s="3" t="s">
        <v>4538</v>
      </c>
    </row>
    <row r="261" spans="1:14" x14ac:dyDescent="0.25">
      <c r="A261" s="3">
        <v>260</v>
      </c>
      <c r="B261" s="3" t="s">
        <v>1440</v>
      </c>
      <c r="C261" s="3" t="s">
        <v>2492</v>
      </c>
      <c r="D261" s="3" t="s">
        <v>3433</v>
      </c>
      <c r="E261" s="12" t="s">
        <v>7768</v>
      </c>
      <c r="F261" t="s">
        <v>8607</v>
      </c>
      <c r="G261" t="s">
        <v>10085</v>
      </c>
      <c r="H261" t="s">
        <v>10085</v>
      </c>
      <c r="I261" t="s">
        <v>10086</v>
      </c>
      <c r="J261" s="3"/>
      <c r="K261" s="3" t="s">
        <v>1440</v>
      </c>
      <c r="L261" s="3" t="e">
        <v>#VALUE!</v>
      </c>
      <c r="M261" s="7">
        <f>IF(IFERROR(L261,0),1,0)</f>
        <v>0</v>
      </c>
      <c r="N261" s="3" t="s">
        <v>3767</v>
      </c>
    </row>
    <row r="262" spans="1:14" x14ac:dyDescent="0.25">
      <c r="A262" s="3">
        <v>261</v>
      </c>
      <c r="B262" s="3" t="s">
        <v>1440</v>
      </c>
      <c r="C262" s="3" t="s">
        <v>1938</v>
      </c>
      <c r="D262" s="3" t="s">
        <v>2802</v>
      </c>
      <c r="E262" s="12" t="s">
        <v>7221</v>
      </c>
      <c r="F262" t="s">
        <v>8070</v>
      </c>
      <c r="G262" t="s">
        <v>8919</v>
      </c>
      <c r="H262" t="s">
        <v>8919</v>
      </c>
      <c r="I262" t="s">
        <v>8920</v>
      </c>
      <c r="J262" s="3"/>
      <c r="K262" s="3" t="s">
        <v>1440</v>
      </c>
      <c r="L262" s="3">
        <v>1</v>
      </c>
      <c r="M262" s="7">
        <f>IF(IFERROR(L262,0),1,0)</f>
        <v>1</v>
      </c>
      <c r="N262" s="3" t="s">
        <v>3767</v>
      </c>
    </row>
    <row r="263" spans="1:14" x14ac:dyDescent="0.25">
      <c r="A263" s="3">
        <v>262</v>
      </c>
      <c r="B263" s="3" t="s">
        <v>1440</v>
      </c>
      <c r="C263" t="s">
        <v>1938</v>
      </c>
      <c r="D263" s="3" t="s">
        <v>2802</v>
      </c>
      <c r="E263" s="12" t="s">
        <v>7221</v>
      </c>
      <c r="F263" t="s">
        <v>8070</v>
      </c>
      <c r="G263" t="s">
        <v>8919</v>
      </c>
      <c r="H263" t="s">
        <v>8919</v>
      </c>
      <c r="I263" t="s">
        <v>8920</v>
      </c>
      <c r="J263" s="3"/>
      <c r="K263" s="3" t="s">
        <v>1440</v>
      </c>
      <c r="L263" s="3" t="s">
        <v>6</v>
      </c>
      <c r="M263" s="7">
        <v>1</v>
      </c>
      <c r="N263" s="3" t="s">
        <v>4538</v>
      </c>
    </row>
    <row r="264" spans="1:14" x14ac:dyDescent="0.25">
      <c r="A264" s="3">
        <v>263</v>
      </c>
      <c r="B264" s="3" t="s">
        <v>1440</v>
      </c>
      <c r="C264" s="3" t="s">
        <v>1958</v>
      </c>
      <c r="D264" s="3" t="s">
        <v>2826</v>
      </c>
      <c r="E264" s="12" t="s">
        <v>7239</v>
      </c>
      <c r="F264" t="s">
        <v>8088</v>
      </c>
      <c r="G264" t="s">
        <v>8955</v>
      </c>
      <c r="H264" t="s">
        <v>8956</v>
      </c>
      <c r="I264" t="s">
        <v>8957</v>
      </c>
      <c r="J264" s="3"/>
      <c r="K264" s="3" t="s">
        <v>1440</v>
      </c>
      <c r="L264" s="3" t="e">
        <v>#VALUE!</v>
      </c>
      <c r="M264" s="7">
        <f>IF(IFERROR(L264,0),1,0)</f>
        <v>0</v>
      </c>
      <c r="N264" s="3" t="s">
        <v>3767</v>
      </c>
    </row>
    <row r="265" spans="1:14" x14ac:dyDescent="0.25">
      <c r="A265" s="3">
        <v>264</v>
      </c>
      <c r="B265" s="3" t="s">
        <v>1440</v>
      </c>
      <c r="C265" s="3" t="s">
        <v>891</v>
      </c>
      <c r="D265" s="3" t="s">
        <v>3713</v>
      </c>
      <c r="E265" s="12" t="s">
        <v>4808</v>
      </c>
      <c r="F265" t="s">
        <v>5724</v>
      </c>
      <c r="G265" t="s">
        <v>6177</v>
      </c>
      <c r="H265" t="s">
        <v>6685</v>
      </c>
      <c r="I265" t="s">
        <v>6686</v>
      </c>
      <c r="J265" s="3"/>
      <c r="K265" s="3" t="s">
        <v>1440</v>
      </c>
      <c r="L265" s="3">
        <v>1</v>
      </c>
      <c r="M265" s="7">
        <f>IF(IFERROR(L265,0),1,0)</f>
        <v>1</v>
      </c>
      <c r="N265" s="3" t="s">
        <v>3767</v>
      </c>
    </row>
    <row r="266" spans="1:14" x14ac:dyDescent="0.25">
      <c r="A266" s="3">
        <v>265</v>
      </c>
      <c r="B266" s="3" t="s">
        <v>1440</v>
      </c>
      <c r="C266" s="3" t="s">
        <v>2674</v>
      </c>
      <c r="D266" s="3" t="s">
        <v>3636</v>
      </c>
      <c r="E266" s="12" t="s">
        <v>7946</v>
      </c>
      <c r="F266" t="s">
        <v>8784</v>
      </c>
      <c r="G266" t="s">
        <v>10495</v>
      </c>
      <c r="H266" t="s">
        <v>10496</v>
      </c>
      <c r="I266" t="s">
        <v>10497</v>
      </c>
      <c r="J266" s="3"/>
      <c r="K266" s="3" t="s">
        <v>1440</v>
      </c>
      <c r="L266" s="3" t="e">
        <v>#VALUE!</v>
      </c>
      <c r="M266" s="7">
        <f>IF(IFERROR(L266,0),1,0)</f>
        <v>0</v>
      </c>
      <c r="N266" s="3" t="s">
        <v>3767</v>
      </c>
    </row>
    <row r="267" spans="1:14" x14ac:dyDescent="0.25">
      <c r="A267" s="3">
        <v>266</v>
      </c>
      <c r="B267" s="3" t="s">
        <v>1440</v>
      </c>
      <c r="C267" s="3" t="s">
        <v>2509</v>
      </c>
      <c r="D267" s="3" t="s">
        <v>3453</v>
      </c>
      <c r="E267" s="12" t="s">
        <v>7784</v>
      </c>
      <c r="F267" t="s">
        <v>8623</v>
      </c>
      <c r="G267" t="s">
        <v>10124</v>
      </c>
      <c r="H267" t="s">
        <v>10124</v>
      </c>
      <c r="I267" t="s">
        <v>10125</v>
      </c>
      <c r="J267" s="3"/>
      <c r="K267" s="3" t="s">
        <v>1440</v>
      </c>
      <c r="L267" s="3" t="e">
        <v>#VALUE!</v>
      </c>
      <c r="M267" s="7">
        <f>IF(IFERROR(L267,0),1,0)</f>
        <v>0</v>
      </c>
      <c r="N267" s="3" t="s">
        <v>3767</v>
      </c>
    </row>
    <row r="268" spans="1:14" x14ac:dyDescent="0.25">
      <c r="A268" s="3">
        <v>267</v>
      </c>
      <c r="B268" s="3" t="s">
        <v>1440</v>
      </c>
      <c r="C268" s="3" t="s">
        <v>996</v>
      </c>
      <c r="D268" s="3" t="s">
        <v>2981</v>
      </c>
      <c r="E268" s="12" t="s">
        <v>3981</v>
      </c>
      <c r="F268" t="s">
        <v>3819</v>
      </c>
      <c r="G268" t="s">
        <v>4271</v>
      </c>
      <c r="H268" t="s">
        <v>4272</v>
      </c>
      <c r="I268" t="s">
        <v>4273</v>
      </c>
      <c r="J268" s="3"/>
      <c r="K268" s="3" t="s">
        <v>1440</v>
      </c>
      <c r="L268" s="3">
        <v>1</v>
      </c>
      <c r="M268" s="7">
        <f>IF(IFERROR(L268,0),1,0)</f>
        <v>1</v>
      </c>
      <c r="N268" s="3" t="s">
        <v>3767</v>
      </c>
    </row>
    <row r="269" spans="1:14" x14ac:dyDescent="0.25">
      <c r="A269" s="3">
        <v>268</v>
      </c>
      <c r="B269" s="3" t="s">
        <v>1440</v>
      </c>
      <c r="C269" t="s">
        <v>996</v>
      </c>
      <c r="D269" s="3" t="s">
        <v>2981</v>
      </c>
      <c r="E269" s="12" t="s">
        <v>3981</v>
      </c>
      <c r="F269" t="s">
        <v>3819</v>
      </c>
      <c r="G269" t="s">
        <v>4271</v>
      </c>
      <c r="H269" t="s">
        <v>4272</v>
      </c>
      <c r="I269" t="s">
        <v>4273</v>
      </c>
      <c r="J269" s="3"/>
      <c r="K269" s="3" t="s">
        <v>1440</v>
      </c>
      <c r="L269" s="3" t="s">
        <v>6</v>
      </c>
      <c r="M269" s="7">
        <v>1</v>
      </c>
      <c r="N269" s="3" t="s">
        <v>4538</v>
      </c>
    </row>
    <row r="270" spans="1:14" x14ac:dyDescent="0.25">
      <c r="A270" s="3">
        <v>269</v>
      </c>
      <c r="B270" s="3" t="s">
        <v>1440</v>
      </c>
      <c r="C270" s="3" t="s">
        <v>2498</v>
      </c>
      <c r="D270" s="3" t="s">
        <v>3442</v>
      </c>
      <c r="E270" s="12" t="s">
        <v>7774</v>
      </c>
      <c r="F270" t="s">
        <v>8613</v>
      </c>
      <c r="G270" t="s">
        <v>10101</v>
      </c>
      <c r="H270" t="s">
        <v>10102</v>
      </c>
      <c r="I270" t="s">
        <v>10103</v>
      </c>
      <c r="J270" s="3"/>
      <c r="K270" s="3" t="s">
        <v>1440</v>
      </c>
      <c r="L270" s="3">
        <v>1</v>
      </c>
      <c r="M270" s="7">
        <f>IF(IFERROR(L270,0),1,0)</f>
        <v>1</v>
      </c>
      <c r="N270" s="3" t="s">
        <v>3767</v>
      </c>
    </row>
    <row r="271" spans="1:14" x14ac:dyDescent="0.25">
      <c r="A271" s="3">
        <v>270</v>
      </c>
      <c r="B271" s="3" t="s">
        <v>1440</v>
      </c>
      <c r="C271" s="3" t="s">
        <v>2643</v>
      </c>
      <c r="D271" s="3" t="s">
        <v>3604</v>
      </c>
      <c r="E271" s="12" t="s">
        <v>7916</v>
      </c>
      <c r="F271" t="s">
        <v>8755</v>
      </c>
      <c r="G271" t="s">
        <v>10422</v>
      </c>
      <c r="H271" t="s">
        <v>10422</v>
      </c>
      <c r="I271" t="s">
        <v>10423</v>
      </c>
      <c r="J271" s="3"/>
      <c r="K271" s="3" t="s">
        <v>1440</v>
      </c>
      <c r="L271" s="3" t="e">
        <v>#VALUE!</v>
      </c>
      <c r="M271" s="7">
        <f>IF(IFERROR(L271,0),1,0)</f>
        <v>0</v>
      </c>
      <c r="N271" s="3" t="s">
        <v>3767</v>
      </c>
    </row>
    <row r="272" spans="1:14" x14ac:dyDescent="0.25">
      <c r="A272" s="3">
        <v>271</v>
      </c>
      <c r="B272" s="3" t="s">
        <v>1440</v>
      </c>
      <c r="C272" s="3" t="s">
        <v>2608</v>
      </c>
      <c r="D272" s="3" t="s">
        <v>3564</v>
      </c>
      <c r="E272" s="12" t="s">
        <v>7881</v>
      </c>
      <c r="F272" t="s">
        <v>8720</v>
      </c>
      <c r="G272" t="s">
        <v>10341</v>
      </c>
      <c r="H272" t="s">
        <v>10342</v>
      </c>
      <c r="I272" t="s">
        <v>10343</v>
      </c>
      <c r="J272" s="3"/>
      <c r="K272" s="3" t="s">
        <v>1440</v>
      </c>
      <c r="L272" s="3">
        <v>1</v>
      </c>
      <c r="M272" s="7">
        <f>IF(IFERROR(L272,0),1,0)</f>
        <v>1</v>
      </c>
      <c r="N272" s="3" t="s">
        <v>3767</v>
      </c>
    </row>
    <row r="273" spans="1:14" x14ac:dyDescent="0.25">
      <c r="A273" s="3">
        <v>272</v>
      </c>
      <c r="B273" s="3" t="s">
        <v>1440</v>
      </c>
      <c r="C273" t="s">
        <v>2608</v>
      </c>
      <c r="D273" s="3" t="s">
        <v>3564</v>
      </c>
      <c r="E273" s="12" t="s">
        <v>7881</v>
      </c>
      <c r="F273" t="s">
        <v>8720</v>
      </c>
      <c r="G273" t="s">
        <v>10341</v>
      </c>
      <c r="H273" t="s">
        <v>10342</v>
      </c>
      <c r="I273" t="s">
        <v>10343</v>
      </c>
      <c r="J273" s="3"/>
      <c r="K273" s="3" t="s">
        <v>1440</v>
      </c>
      <c r="L273" s="3" t="s">
        <v>6</v>
      </c>
      <c r="M273" s="7">
        <v>1</v>
      </c>
      <c r="N273" s="3" t="s">
        <v>4538</v>
      </c>
    </row>
    <row r="274" spans="1:14" x14ac:dyDescent="0.25">
      <c r="A274" s="3">
        <v>273</v>
      </c>
      <c r="B274" s="3" t="s">
        <v>1440</v>
      </c>
      <c r="C274" s="3" t="s">
        <v>2272</v>
      </c>
      <c r="D274" s="3" t="s">
        <v>3183</v>
      </c>
      <c r="E274" s="12" t="s">
        <v>7550</v>
      </c>
      <c r="F274" t="s">
        <v>8398</v>
      </c>
      <c r="G274" t="s">
        <v>9624</v>
      </c>
      <c r="H274" t="s">
        <v>9624</v>
      </c>
      <c r="I274" t="s">
        <v>9625</v>
      </c>
      <c r="J274" s="3"/>
      <c r="K274" s="3" t="s">
        <v>1440</v>
      </c>
      <c r="L274" s="3" t="e">
        <v>#VALUE!</v>
      </c>
      <c r="M274" s="7">
        <f t="shared" ref="M274:M279" si="15">IF(IFERROR(L274,0),1,0)</f>
        <v>0</v>
      </c>
      <c r="N274" s="3" t="s">
        <v>3767</v>
      </c>
    </row>
    <row r="275" spans="1:14" x14ac:dyDescent="0.25">
      <c r="A275" s="3">
        <v>274</v>
      </c>
      <c r="B275" s="3" t="s">
        <v>1440</v>
      </c>
      <c r="C275" s="3" t="s">
        <v>2720</v>
      </c>
      <c r="D275" s="3" t="s">
        <v>3683</v>
      </c>
      <c r="E275" s="12" t="s">
        <v>7990</v>
      </c>
      <c r="F275" t="s">
        <v>8825</v>
      </c>
      <c r="G275" t="s">
        <v>10597</v>
      </c>
      <c r="H275" t="s">
        <v>10597</v>
      </c>
      <c r="I275" t="s">
        <v>10598</v>
      </c>
      <c r="J275" s="3"/>
      <c r="K275" s="3" t="s">
        <v>1440</v>
      </c>
      <c r="L275" s="3" t="e">
        <v>#VALUE!</v>
      </c>
      <c r="M275" s="7">
        <f t="shared" si="15"/>
        <v>0</v>
      </c>
      <c r="N275" s="3" t="s">
        <v>3767</v>
      </c>
    </row>
    <row r="276" spans="1:14" x14ac:dyDescent="0.25">
      <c r="A276" s="3">
        <v>275</v>
      </c>
      <c r="B276" s="3" t="s">
        <v>1440</v>
      </c>
      <c r="C276" s="3" t="s">
        <v>2407</v>
      </c>
      <c r="D276" s="3" t="s">
        <v>3334</v>
      </c>
      <c r="E276" s="12" t="s">
        <v>7684</v>
      </c>
      <c r="F276" t="s">
        <v>8525</v>
      </c>
      <c r="G276" t="s">
        <v>9904</v>
      </c>
      <c r="H276" t="s">
        <v>9904</v>
      </c>
      <c r="I276" t="s">
        <v>9905</v>
      </c>
      <c r="J276" s="3"/>
      <c r="K276" s="3" t="s">
        <v>1440</v>
      </c>
      <c r="L276" s="3" t="e">
        <v>#VALUE!</v>
      </c>
      <c r="M276" s="7">
        <f t="shared" si="15"/>
        <v>0</v>
      </c>
      <c r="N276" s="3" t="s">
        <v>3767</v>
      </c>
    </row>
    <row r="277" spans="1:14" x14ac:dyDescent="0.25">
      <c r="A277" s="3">
        <v>276</v>
      </c>
      <c r="B277" s="3" t="s">
        <v>1440</v>
      </c>
      <c r="C277" s="3" t="s">
        <v>2590</v>
      </c>
      <c r="D277" s="3" t="s">
        <v>3546</v>
      </c>
      <c r="E277" s="12" t="s">
        <v>7864</v>
      </c>
      <c r="F277" t="s">
        <v>8703</v>
      </c>
      <c r="G277" t="s">
        <v>10301</v>
      </c>
      <c r="H277" t="s">
        <v>10301</v>
      </c>
      <c r="I277" t="s">
        <v>10302</v>
      </c>
      <c r="J277" s="3"/>
      <c r="K277" s="3" t="s">
        <v>1440</v>
      </c>
      <c r="L277" s="3" t="e">
        <v>#VALUE!</v>
      </c>
      <c r="M277" s="7">
        <f t="shared" si="15"/>
        <v>0</v>
      </c>
      <c r="N277" s="3" t="s">
        <v>3767</v>
      </c>
    </row>
    <row r="278" spans="1:14" x14ac:dyDescent="0.25">
      <c r="A278" s="3">
        <v>277</v>
      </c>
      <c r="B278" s="3" t="s">
        <v>1440</v>
      </c>
      <c r="C278" s="3" t="s">
        <v>1411</v>
      </c>
      <c r="D278" s="3" t="s">
        <v>3565</v>
      </c>
      <c r="E278" s="12" t="s">
        <v>5048</v>
      </c>
      <c r="F278" t="s">
        <v>5952</v>
      </c>
      <c r="G278" t="s">
        <v>6348</v>
      </c>
      <c r="H278" t="s">
        <v>6348</v>
      </c>
      <c r="I278" t="s">
        <v>6997</v>
      </c>
      <c r="J278" s="3"/>
      <c r="K278" s="3" t="s">
        <v>1440</v>
      </c>
      <c r="L278" s="3" t="e">
        <v>#VALUE!</v>
      </c>
      <c r="M278" s="7">
        <f t="shared" si="15"/>
        <v>0</v>
      </c>
      <c r="N278" s="3" t="s">
        <v>3767</v>
      </c>
    </row>
    <row r="279" spans="1:14" x14ac:dyDescent="0.25">
      <c r="A279" s="3">
        <v>278</v>
      </c>
      <c r="B279" s="3" t="s">
        <v>1440</v>
      </c>
      <c r="C279" s="3" t="s">
        <v>2254</v>
      </c>
      <c r="D279" s="3" t="s">
        <v>3160</v>
      </c>
      <c r="E279" s="12" t="s">
        <v>7532</v>
      </c>
      <c r="F279" t="s">
        <v>8380</v>
      </c>
      <c r="G279" t="s">
        <v>9586</v>
      </c>
      <c r="H279" t="s">
        <v>9586</v>
      </c>
      <c r="I279" t="s">
        <v>9587</v>
      </c>
      <c r="J279" s="3"/>
      <c r="K279" s="3" t="s">
        <v>1440</v>
      </c>
      <c r="L279" s="3">
        <v>1</v>
      </c>
      <c r="M279" s="7">
        <f t="shared" si="15"/>
        <v>1</v>
      </c>
      <c r="N279" s="3" t="s">
        <v>3767</v>
      </c>
    </row>
    <row r="280" spans="1:14" x14ac:dyDescent="0.25">
      <c r="A280" s="3">
        <v>279</v>
      </c>
      <c r="B280" s="3" t="s">
        <v>1440</v>
      </c>
      <c r="C280" t="s">
        <v>2254</v>
      </c>
      <c r="D280" s="3" t="s">
        <v>3160</v>
      </c>
      <c r="E280" s="12" t="s">
        <v>7532</v>
      </c>
      <c r="F280" t="s">
        <v>8380</v>
      </c>
      <c r="G280" t="s">
        <v>9586</v>
      </c>
      <c r="H280" t="s">
        <v>9586</v>
      </c>
      <c r="I280" t="s">
        <v>9587</v>
      </c>
      <c r="J280" s="3"/>
      <c r="K280" s="3" t="s">
        <v>1440</v>
      </c>
      <c r="L280" s="3" t="s">
        <v>6</v>
      </c>
      <c r="M280" s="7">
        <v>1</v>
      </c>
      <c r="N280" s="3" t="s">
        <v>4538</v>
      </c>
    </row>
    <row r="281" spans="1:14" x14ac:dyDescent="0.25">
      <c r="A281" s="3">
        <v>280</v>
      </c>
      <c r="B281" s="3" t="s">
        <v>1440</v>
      </c>
      <c r="C281" s="3" t="s">
        <v>2412</v>
      </c>
      <c r="D281" s="3" t="s">
        <v>3341</v>
      </c>
      <c r="E281" s="12" t="s">
        <v>7689</v>
      </c>
      <c r="F281" t="s">
        <v>8530</v>
      </c>
      <c r="G281" t="s">
        <v>9916</v>
      </c>
      <c r="H281" t="s">
        <v>8888</v>
      </c>
      <c r="I281" t="s">
        <v>9917</v>
      </c>
      <c r="J281" s="3"/>
      <c r="K281" s="3" t="s">
        <v>1440</v>
      </c>
      <c r="L281" s="3" t="e">
        <v>#VALUE!</v>
      </c>
      <c r="M281" s="7">
        <f t="shared" ref="M281:M292" si="16">IF(IFERROR(L281,0),1,0)</f>
        <v>0</v>
      </c>
      <c r="N281" s="3" t="s">
        <v>3767</v>
      </c>
    </row>
    <row r="282" spans="1:14" x14ac:dyDescent="0.25">
      <c r="A282" s="3">
        <v>281</v>
      </c>
      <c r="B282" s="3" t="s">
        <v>1440</v>
      </c>
      <c r="C282" s="3" t="s">
        <v>1923</v>
      </c>
      <c r="D282" s="3" t="s">
        <v>2785</v>
      </c>
      <c r="E282" s="12" t="s">
        <v>7206</v>
      </c>
      <c r="F282" t="s">
        <v>8055</v>
      </c>
      <c r="G282" t="s">
        <v>8887</v>
      </c>
      <c r="H282" t="s">
        <v>8888</v>
      </c>
      <c r="I282" t="s">
        <v>8889</v>
      </c>
      <c r="J282" s="3"/>
      <c r="K282" s="3" t="s">
        <v>1440</v>
      </c>
      <c r="L282" s="3" t="e">
        <v>#VALUE!</v>
      </c>
      <c r="M282" s="7">
        <f t="shared" si="16"/>
        <v>0</v>
      </c>
      <c r="N282" s="3" t="s">
        <v>3767</v>
      </c>
    </row>
    <row r="283" spans="1:14" x14ac:dyDescent="0.25">
      <c r="A283" s="3">
        <v>282</v>
      </c>
      <c r="B283" s="3" t="s">
        <v>1440</v>
      </c>
      <c r="C283" s="3" t="s">
        <v>2401</v>
      </c>
      <c r="D283" s="3" t="s">
        <v>3328</v>
      </c>
      <c r="E283" s="12" t="s">
        <v>7678</v>
      </c>
      <c r="F283" t="s">
        <v>8519</v>
      </c>
      <c r="G283" t="s">
        <v>9890</v>
      </c>
      <c r="H283" t="s">
        <v>9890</v>
      </c>
      <c r="I283" t="s">
        <v>9891</v>
      </c>
      <c r="J283" s="3"/>
      <c r="K283" s="3" t="s">
        <v>1440</v>
      </c>
      <c r="L283" s="3" t="e">
        <v>#VALUE!</v>
      </c>
      <c r="M283" s="7">
        <f t="shared" si="16"/>
        <v>0</v>
      </c>
      <c r="N283" s="3" t="s">
        <v>3767</v>
      </c>
    </row>
    <row r="284" spans="1:14" x14ac:dyDescent="0.25">
      <c r="A284" s="3">
        <v>283</v>
      </c>
      <c r="B284" s="3" t="s">
        <v>1440</v>
      </c>
      <c r="C284" s="3" t="s">
        <v>2034</v>
      </c>
      <c r="D284" s="3" t="s">
        <v>2914</v>
      </c>
      <c r="E284" s="12" t="s">
        <v>7315</v>
      </c>
      <c r="F284" t="s">
        <v>8164</v>
      </c>
      <c r="G284" t="s">
        <v>9109</v>
      </c>
      <c r="H284" t="s">
        <v>9109</v>
      </c>
      <c r="I284" t="s">
        <v>9110</v>
      </c>
      <c r="J284" s="3"/>
      <c r="K284" s="3" t="s">
        <v>1440</v>
      </c>
      <c r="L284" s="3" t="e">
        <v>#VALUE!</v>
      </c>
      <c r="M284" s="7">
        <f t="shared" si="16"/>
        <v>0</v>
      </c>
      <c r="N284" s="3" t="s">
        <v>3767</v>
      </c>
    </row>
    <row r="285" spans="1:14" x14ac:dyDescent="0.25">
      <c r="A285" s="3">
        <v>284</v>
      </c>
      <c r="B285" s="3" t="s">
        <v>1440</v>
      </c>
      <c r="C285" s="3" t="s">
        <v>2750</v>
      </c>
      <c r="D285" s="3" t="s">
        <v>3727</v>
      </c>
      <c r="E285" s="12" t="s">
        <v>8020</v>
      </c>
      <c r="F285" t="s">
        <v>8854</v>
      </c>
      <c r="G285" t="s">
        <v>10660</v>
      </c>
      <c r="H285" t="s">
        <v>10660</v>
      </c>
      <c r="I285" t="s">
        <v>10661</v>
      </c>
      <c r="J285" s="3"/>
      <c r="K285" s="3" t="s">
        <v>1440</v>
      </c>
      <c r="L285" s="3">
        <v>1</v>
      </c>
      <c r="M285" s="7">
        <f t="shared" si="16"/>
        <v>1</v>
      </c>
      <c r="N285" s="3" t="s">
        <v>3767</v>
      </c>
    </row>
    <row r="286" spans="1:14" x14ac:dyDescent="0.25">
      <c r="A286" s="3">
        <v>285</v>
      </c>
      <c r="B286" s="3" t="s">
        <v>1440</v>
      </c>
      <c r="C286" s="3" t="s">
        <v>2766</v>
      </c>
      <c r="D286" s="3" t="s">
        <v>3745</v>
      </c>
      <c r="E286" s="12" t="s">
        <v>8036</v>
      </c>
      <c r="F286" t="s">
        <v>8868</v>
      </c>
      <c r="G286" t="s">
        <v>10689</v>
      </c>
      <c r="H286" t="s">
        <v>10689</v>
      </c>
      <c r="I286" t="s">
        <v>10690</v>
      </c>
      <c r="J286" s="3"/>
      <c r="K286" s="3" t="s">
        <v>1440</v>
      </c>
      <c r="L286" s="3">
        <v>1</v>
      </c>
      <c r="M286" s="7">
        <f t="shared" si="16"/>
        <v>1</v>
      </c>
      <c r="N286" s="3" t="s">
        <v>3767</v>
      </c>
    </row>
    <row r="287" spans="1:14" x14ac:dyDescent="0.25">
      <c r="A287" s="3">
        <v>286</v>
      </c>
      <c r="B287" s="3" t="s">
        <v>1440</v>
      </c>
      <c r="C287" s="3" t="s">
        <v>2010</v>
      </c>
      <c r="D287" s="3" t="s">
        <v>2884</v>
      </c>
      <c r="E287" s="12" t="s">
        <v>7291</v>
      </c>
      <c r="F287" t="s">
        <v>8140</v>
      </c>
      <c r="G287" t="s">
        <v>9061</v>
      </c>
      <c r="H287" t="s">
        <v>9061</v>
      </c>
      <c r="I287" t="s">
        <v>9062</v>
      </c>
      <c r="J287" s="3"/>
      <c r="K287" s="3" t="s">
        <v>1440</v>
      </c>
      <c r="L287" s="3" t="e">
        <v>#VALUE!</v>
      </c>
      <c r="M287" s="7">
        <f t="shared" si="16"/>
        <v>0</v>
      </c>
      <c r="N287" s="3" t="s">
        <v>3767</v>
      </c>
    </row>
    <row r="288" spans="1:14" x14ac:dyDescent="0.25">
      <c r="A288" s="3">
        <v>287</v>
      </c>
      <c r="B288" s="3" t="s">
        <v>1440</v>
      </c>
      <c r="C288" s="3" t="s">
        <v>2349</v>
      </c>
      <c r="D288" s="3" t="s">
        <v>3270</v>
      </c>
      <c r="E288" s="12" t="s">
        <v>7626</v>
      </c>
      <c r="F288" t="s">
        <v>8467</v>
      </c>
      <c r="G288" t="s">
        <v>9776</v>
      </c>
      <c r="H288" t="s">
        <v>9776</v>
      </c>
      <c r="I288" t="s">
        <v>9777</v>
      </c>
      <c r="J288" s="3"/>
      <c r="K288" s="3" t="s">
        <v>1440</v>
      </c>
      <c r="L288" s="3" t="e">
        <v>#VALUE!</v>
      </c>
      <c r="M288" s="7">
        <f t="shared" si="16"/>
        <v>0</v>
      </c>
      <c r="N288" s="3" t="s">
        <v>3767</v>
      </c>
    </row>
    <row r="289" spans="1:14" x14ac:dyDescent="0.25">
      <c r="A289" s="3">
        <v>288</v>
      </c>
      <c r="B289" s="3" t="s">
        <v>1440</v>
      </c>
      <c r="C289" s="3" t="s">
        <v>2519</v>
      </c>
      <c r="D289" s="3" t="s">
        <v>3464</v>
      </c>
      <c r="E289" s="12" t="s">
        <v>7793</v>
      </c>
      <c r="F289" t="s">
        <v>8632</v>
      </c>
      <c r="G289" t="s">
        <v>10143</v>
      </c>
      <c r="H289" t="s">
        <v>10143</v>
      </c>
      <c r="I289" t="s">
        <v>10144</v>
      </c>
      <c r="J289" s="3"/>
      <c r="K289" s="3" t="s">
        <v>1440</v>
      </c>
      <c r="L289" s="3" t="e">
        <v>#VALUE!</v>
      </c>
      <c r="M289" s="7">
        <f t="shared" si="16"/>
        <v>0</v>
      </c>
      <c r="N289" s="3" t="s">
        <v>3767</v>
      </c>
    </row>
    <row r="290" spans="1:14" x14ac:dyDescent="0.25">
      <c r="A290" s="3">
        <v>289</v>
      </c>
      <c r="B290" s="3" t="s">
        <v>1440</v>
      </c>
      <c r="C290" s="3" t="s">
        <v>2444</v>
      </c>
      <c r="D290" s="3" t="s">
        <v>3380</v>
      </c>
      <c r="E290" s="12" t="s">
        <v>7721</v>
      </c>
      <c r="F290" t="s">
        <v>8562</v>
      </c>
      <c r="G290" t="s">
        <v>9986</v>
      </c>
      <c r="H290" t="s">
        <v>9987</v>
      </c>
      <c r="I290" t="s">
        <v>9988</v>
      </c>
      <c r="J290" s="3"/>
      <c r="K290" s="3" t="s">
        <v>1440</v>
      </c>
      <c r="L290" s="3" t="e">
        <v>#VALUE!</v>
      </c>
      <c r="M290" s="7">
        <f t="shared" si="16"/>
        <v>0</v>
      </c>
      <c r="N290" s="3" t="s">
        <v>3767</v>
      </c>
    </row>
    <row r="291" spans="1:14" x14ac:dyDescent="0.25">
      <c r="A291" s="3">
        <v>290</v>
      </c>
      <c r="B291" s="3" t="s">
        <v>1440</v>
      </c>
      <c r="C291" s="3" t="s">
        <v>2392</v>
      </c>
      <c r="D291" s="3" t="s">
        <v>3318</v>
      </c>
      <c r="E291" s="12" t="s">
        <v>7669</v>
      </c>
      <c r="F291" t="s">
        <v>8510</v>
      </c>
      <c r="G291" t="s">
        <v>9870</v>
      </c>
      <c r="H291" t="s">
        <v>9870</v>
      </c>
      <c r="I291" t="s">
        <v>9871</v>
      </c>
      <c r="J291" s="3"/>
      <c r="K291" s="3" t="s">
        <v>1440</v>
      </c>
      <c r="L291" s="3" t="e">
        <v>#VALUE!</v>
      </c>
      <c r="M291" s="7">
        <f t="shared" si="16"/>
        <v>0</v>
      </c>
      <c r="N291" s="3" t="s">
        <v>3767</v>
      </c>
    </row>
    <row r="292" spans="1:14" x14ac:dyDescent="0.25">
      <c r="A292" s="3">
        <v>291</v>
      </c>
      <c r="B292" s="3" t="s">
        <v>1440</v>
      </c>
      <c r="C292" s="3" t="s">
        <v>957</v>
      </c>
      <c r="D292" s="3" t="s">
        <v>3437</v>
      </c>
      <c r="E292" s="12" t="s">
        <v>4839</v>
      </c>
      <c r="F292" t="s">
        <v>5747</v>
      </c>
      <c r="G292" t="s">
        <v>6189</v>
      </c>
      <c r="H292" t="s">
        <v>6189</v>
      </c>
      <c r="I292" t="s">
        <v>6744</v>
      </c>
      <c r="J292" s="3"/>
      <c r="K292" s="3" t="s">
        <v>1440</v>
      </c>
      <c r="L292" s="3">
        <v>1</v>
      </c>
      <c r="M292" s="7">
        <f t="shared" si="16"/>
        <v>1</v>
      </c>
      <c r="N292" s="3" t="s">
        <v>3767</v>
      </c>
    </row>
    <row r="293" spans="1:14" x14ac:dyDescent="0.25">
      <c r="A293" s="3">
        <v>292</v>
      </c>
      <c r="B293" s="3" t="s">
        <v>1440</v>
      </c>
      <c r="C293" t="s">
        <v>957</v>
      </c>
      <c r="D293" s="3" t="s">
        <v>3437</v>
      </c>
      <c r="E293" s="12" t="s">
        <v>4839</v>
      </c>
      <c r="F293" t="s">
        <v>5747</v>
      </c>
      <c r="G293" t="s">
        <v>6189</v>
      </c>
      <c r="H293" t="s">
        <v>6189</v>
      </c>
      <c r="I293" t="s">
        <v>6744</v>
      </c>
      <c r="J293" s="3"/>
      <c r="K293" s="3" t="s">
        <v>1440</v>
      </c>
      <c r="L293" s="3" t="s">
        <v>6</v>
      </c>
      <c r="M293" s="7">
        <v>1</v>
      </c>
      <c r="N293" s="3" t="s">
        <v>4538</v>
      </c>
    </row>
    <row r="294" spans="1:14" x14ac:dyDescent="0.25">
      <c r="A294" s="3">
        <v>293</v>
      </c>
      <c r="B294" s="3" t="s">
        <v>1440</v>
      </c>
      <c r="C294" s="3" t="s">
        <v>1930</v>
      </c>
      <c r="D294" s="3" t="s">
        <v>2794</v>
      </c>
      <c r="E294" s="12" t="s">
        <v>7213</v>
      </c>
      <c r="F294" t="s">
        <v>8062</v>
      </c>
      <c r="G294" t="s">
        <v>8903</v>
      </c>
      <c r="H294" t="s">
        <v>8903</v>
      </c>
      <c r="I294" t="s">
        <v>8904</v>
      </c>
      <c r="J294" s="3"/>
      <c r="K294" s="3" t="s">
        <v>1440</v>
      </c>
      <c r="L294" s="3" t="e">
        <v>#VALUE!</v>
      </c>
      <c r="M294" s="7">
        <f>IF(IFERROR(L294,0),1,0)</f>
        <v>0</v>
      </c>
      <c r="N294" s="3" t="s">
        <v>3767</v>
      </c>
    </row>
    <row r="295" spans="1:14" x14ac:dyDescent="0.25">
      <c r="A295" s="3">
        <v>294</v>
      </c>
      <c r="B295" s="3" t="s">
        <v>1440</v>
      </c>
      <c r="C295" s="3" t="s">
        <v>2688</v>
      </c>
      <c r="D295" s="3" t="s">
        <v>3650</v>
      </c>
      <c r="E295" s="12" t="s">
        <v>7960</v>
      </c>
      <c r="F295" t="s">
        <v>8797</v>
      </c>
      <c r="G295" t="s">
        <v>10529</v>
      </c>
      <c r="H295" t="s">
        <v>10529</v>
      </c>
      <c r="I295" t="s">
        <v>10530</v>
      </c>
      <c r="J295" s="3"/>
      <c r="K295" s="3" t="s">
        <v>1440</v>
      </c>
      <c r="L295" s="3">
        <v>1</v>
      </c>
      <c r="M295" s="7">
        <f>IF(IFERROR(L295,0),1,0)</f>
        <v>1</v>
      </c>
      <c r="N295" s="3" t="s">
        <v>3767</v>
      </c>
    </row>
    <row r="296" spans="1:14" x14ac:dyDescent="0.25">
      <c r="A296" s="3">
        <v>295</v>
      </c>
      <c r="B296" s="3" t="s">
        <v>1440</v>
      </c>
      <c r="C296" t="s">
        <v>2688</v>
      </c>
      <c r="D296" s="3" t="s">
        <v>3650</v>
      </c>
      <c r="E296" s="12" t="s">
        <v>7960</v>
      </c>
      <c r="F296" t="s">
        <v>8797</v>
      </c>
      <c r="G296" t="s">
        <v>10529</v>
      </c>
      <c r="H296" t="s">
        <v>10529</v>
      </c>
      <c r="I296" t="s">
        <v>10530</v>
      </c>
      <c r="J296" s="3"/>
      <c r="K296" s="3" t="s">
        <v>1440</v>
      </c>
      <c r="L296" s="3" t="s">
        <v>6</v>
      </c>
      <c r="M296" s="7">
        <v>1</v>
      </c>
      <c r="N296" s="3" t="s">
        <v>4538</v>
      </c>
    </row>
    <row r="297" spans="1:14" x14ac:dyDescent="0.25">
      <c r="A297" s="3">
        <v>296</v>
      </c>
      <c r="B297" s="3" t="s">
        <v>1440</v>
      </c>
      <c r="C297" s="3" t="s">
        <v>2180</v>
      </c>
      <c r="D297" s="3" t="s">
        <v>3077</v>
      </c>
      <c r="E297" s="12" t="s">
        <v>7460</v>
      </c>
      <c r="F297" t="s">
        <v>8308</v>
      </c>
      <c r="G297" t="s">
        <v>9414</v>
      </c>
      <c r="H297" t="s">
        <v>9414</v>
      </c>
      <c r="I297" t="s">
        <v>9415</v>
      </c>
      <c r="J297" s="3"/>
      <c r="K297" s="3" t="s">
        <v>1440</v>
      </c>
      <c r="L297" s="3" t="e">
        <v>#VALUE!</v>
      </c>
      <c r="M297" s="7">
        <f t="shared" ref="M297:M304" si="17">IF(IFERROR(L297,0),1,0)</f>
        <v>0</v>
      </c>
      <c r="N297" s="3" t="s">
        <v>3767</v>
      </c>
    </row>
    <row r="298" spans="1:14" x14ac:dyDescent="0.25">
      <c r="A298" s="3">
        <v>297</v>
      </c>
      <c r="B298" s="3" t="s">
        <v>1440</v>
      </c>
      <c r="C298" s="3" t="s">
        <v>2346</v>
      </c>
      <c r="D298" s="3" t="s">
        <v>3267</v>
      </c>
      <c r="E298" s="12" t="s">
        <v>7623</v>
      </c>
      <c r="F298" t="s">
        <v>8464</v>
      </c>
      <c r="G298" t="s">
        <v>9770</v>
      </c>
      <c r="H298" t="s">
        <v>9770</v>
      </c>
      <c r="I298" t="s">
        <v>9771</v>
      </c>
      <c r="J298" s="3"/>
      <c r="K298" s="3" t="s">
        <v>1440</v>
      </c>
      <c r="L298" s="3" t="e">
        <v>#VALUE!</v>
      </c>
      <c r="M298" s="7">
        <f t="shared" si="17"/>
        <v>0</v>
      </c>
      <c r="N298" s="3" t="s">
        <v>3767</v>
      </c>
    </row>
    <row r="299" spans="1:14" x14ac:dyDescent="0.25">
      <c r="A299" s="3">
        <v>298</v>
      </c>
      <c r="B299" s="3" t="s">
        <v>1440</v>
      </c>
      <c r="C299" s="3" t="s">
        <v>2769</v>
      </c>
      <c r="D299" s="3" t="s">
        <v>3748</v>
      </c>
      <c r="E299" s="12" t="s">
        <v>8039</v>
      </c>
      <c r="F299" t="s">
        <v>8871</v>
      </c>
      <c r="G299" t="s">
        <v>10695</v>
      </c>
      <c r="H299" t="s">
        <v>10695</v>
      </c>
      <c r="I299" t="s">
        <v>10696</v>
      </c>
      <c r="J299" s="3"/>
      <c r="K299" s="3" t="s">
        <v>1440</v>
      </c>
      <c r="L299" s="3" t="e">
        <v>#VALUE!</v>
      </c>
      <c r="M299" s="7">
        <f t="shared" si="17"/>
        <v>0</v>
      </c>
      <c r="N299" s="3" t="s">
        <v>3767</v>
      </c>
    </row>
    <row r="300" spans="1:14" x14ac:dyDescent="0.25">
      <c r="A300" s="3">
        <v>299</v>
      </c>
      <c r="B300" s="3" t="s">
        <v>1440</v>
      </c>
      <c r="C300" s="3" t="s">
        <v>2187</v>
      </c>
      <c r="D300" s="3" t="s">
        <v>3088</v>
      </c>
      <c r="E300" s="12" t="s">
        <v>7467</v>
      </c>
      <c r="F300" t="s">
        <v>8315</v>
      </c>
      <c r="G300" t="s">
        <v>9430</v>
      </c>
      <c r="H300" t="s">
        <v>9430</v>
      </c>
      <c r="I300" t="s">
        <v>9431</v>
      </c>
      <c r="J300" s="3"/>
      <c r="K300" s="3" t="s">
        <v>1440</v>
      </c>
      <c r="L300" s="3" t="e">
        <v>#VALUE!</v>
      </c>
      <c r="M300" s="7">
        <f t="shared" si="17"/>
        <v>0</v>
      </c>
      <c r="N300" s="3" t="s">
        <v>3767</v>
      </c>
    </row>
    <row r="301" spans="1:14" x14ac:dyDescent="0.25">
      <c r="A301" s="3">
        <v>300</v>
      </c>
      <c r="B301" s="3" t="s">
        <v>1440</v>
      </c>
      <c r="C301" s="3" t="s">
        <v>2506</v>
      </c>
      <c r="D301" s="3" t="s">
        <v>3450</v>
      </c>
      <c r="E301" s="12" t="s">
        <v>7781</v>
      </c>
      <c r="F301" t="s">
        <v>8620</v>
      </c>
      <c r="G301" t="s">
        <v>10117</v>
      </c>
      <c r="H301" t="s">
        <v>10117</v>
      </c>
      <c r="I301" t="s">
        <v>10118</v>
      </c>
      <c r="J301" s="3"/>
      <c r="K301" s="3" t="s">
        <v>1440</v>
      </c>
      <c r="L301" s="3" t="e">
        <v>#VALUE!</v>
      </c>
      <c r="M301" s="7">
        <f t="shared" si="17"/>
        <v>0</v>
      </c>
      <c r="N301" s="3" t="s">
        <v>3767</v>
      </c>
    </row>
    <row r="302" spans="1:14" x14ac:dyDescent="0.25">
      <c r="A302" s="3">
        <v>301</v>
      </c>
      <c r="B302" s="3" t="s">
        <v>1440</v>
      </c>
      <c r="C302" s="3" t="s">
        <v>2052</v>
      </c>
      <c r="D302" s="3" t="s">
        <v>2932</v>
      </c>
      <c r="E302" s="12" t="s">
        <v>7333</v>
      </c>
      <c r="F302" t="s">
        <v>8182</v>
      </c>
      <c r="G302" t="s">
        <v>9147</v>
      </c>
      <c r="H302" t="s">
        <v>9147</v>
      </c>
      <c r="I302" t="s">
        <v>9148</v>
      </c>
      <c r="J302" s="3"/>
      <c r="K302" s="3" t="s">
        <v>1440</v>
      </c>
      <c r="L302" s="3" t="e">
        <v>#VALUE!</v>
      </c>
      <c r="M302" s="7">
        <f t="shared" si="17"/>
        <v>0</v>
      </c>
      <c r="N302" s="3" t="s">
        <v>3767</v>
      </c>
    </row>
    <row r="303" spans="1:14" x14ac:dyDescent="0.25">
      <c r="A303" s="3">
        <v>302</v>
      </c>
      <c r="B303" s="3" t="s">
        <v>1440</v>
      </c>
      <c r="C303" s="3" t="s">
        <v>2262</v>
      </c>
      <c r="D303" s="3" t="s">
        <v>3173</v>
      </c>
      <c r="E303" s="12" t="s">
        <v>7540</v>
      </c>
      <c r="F303" t="s">
        <v>8388</v>
      </c>
      <c r="G303" t="s">
        <v>9602</v>
      </c>
      <c r="H303" t="s">
        <v>9602</v>
      </c>
      <c r="I303" t="s">
        <v>9603</v>
      </c>
      <c r="J303" s="3"/>
      <c r="K303" s="3" t="s">
        <v>1440</v>
      </c>
      <c r="L303" s="3" t="e">
        <v>#VALUE!</v>
      </c>
      <c r="M303" s="7">
        <f t="shared" si="17"/>
        <v>0</v>
      </c>
      <c r="N303" s="3" t="s">
        <v>3767</v>
      </c>
    </row>
    <row r="304" spans="1:14" x14ac:dyDescent="0.25">
      <c r="A304" s="3">
        <v>303</v>
      </c>
      <c r="B304" s="3" t="s">
        <v>1440</v>
      </c>
      <c r="C304" s="3" t="s">
        <v>2044</v>
      </c>
      <c r="D304" s="3" t="s">
        <v>2924</v>
      </c>
      <c r="E304" s="12" t="s">
        <v>7325</v>
      </c>
      <c r="F304" t="s">
        <v>8174</v>
      </c>
      <c r="G304" t="s">
        <v>9130</v>
      </c>
      <c r="H304" t="s">
        <v>9131</v>
      </c>
      <c r="I304" t="s">
        <v>9132</v>
      </c>
      <c r="J304" s="3"/>
      <c r="K304" s="3" t="s">
        <v>1440</v>
      </c>
      <c r="L304" s="3">
        <v>1</v>
      </c>
      <c r="M304" s="7">
        <f t="shared" si="17"/>
        <v>1</v>
      </c>
      <c r="N304" s="3" t="s">
        <v>3767</v>
      </c>
    </row>
    <row r="305" spans="1:14" x14ac:dyDescent="0.25">
      <c r="A305" s="3">
        <v>304</v>
      </c>
      <c r="B305" s="3" t="s">
        <v>1440</v>
      </c>
      <c r="C305" t="s">
        <v>2044</v>
      </c>
      <c r="D305" s="3" t="s">
        <v>2924</v>
      </c>
      <c r="E305" s="12" t="s">
        <v>7325</v>
      </c>
      <c r="F305" t="s">
        <v>8174</v>
      </c>
      <c r="G305" t="s">
        <v>9130</v>
      </c>
      <c r="H305" t="s">
        <v>9131</v>
      </c>
      <c r="I305" t="s">
        <v>9132</v>
      </c>
      <c r="J305" s="3"/>
      <c r="K305" s="3" t="s">
        <v>1440</v>
      </c>
      <c r="L305" s="3" t="s">
        <v>6</v>
      </c>
      <c r="M305" s="7">
        <v>1</v>
      </c>
      <c r="N305" s="3" t="s">
        <v>4538</v>
      </c>
    </row>
    <row r="306" spans="1:14" x14ac:dyDescent="0.25">
      <c r="A306" s="3">
        <v>305</v>
      </c>
      <c r="B306" s="3" t="s">
        <v>1440</v>
      </c>
      <c r="C306" s="3" t="s">
        <v>2714</v>
      </c>
      <c r="D306" s="3" t="s">
        <v>3677</v>
      </c>
      <c r="E306" s="12" t="s">
        <v>7984</v>
      </c>
      <c r="F306" t="s">
        <v>8819</v>
      </c>
      <c r="G306" t="s">
        <v>10582</v>
      </c>
      <c r="H306" t="s">
        <v>10582</v>
      </c>
      <c r="I306" t="s">
        <v>10583</v>
      </c>
      <c r="J306" s="3"/>
      <c r="K306" s="3" t="s">
        <v>1440</v>
      </c>
      <c r="L306" s="3" t="e">
        <v>#VALUE!</v>
      </c>
      <c r="M306" s="7">
        <f>IF(IFERROR(L306,0),1,0)</f>
        <v>0</v>
      </c>
      <c r="N306" s="3" t="s">
        <v>3767</v>
      </c>
    </row>
    <row r="307" spans="1:14" x14ac:dyDescent="0.25">
      <c r="A307" s="3">
        <v>306</v>
      </c>
      <c r="B307" s="3" t="s">
        <v>1440</v>
      </c>
      <c r="C307" s="3" t="s">
        <v>2494</v>
      </c>
      <c r="D307" s="3" t="s">
        <v>3438</v>
      </c>
      <c r="E307" s="12" t="s">
        <v>7770</v>
      </c>
      <c r="F307" t="s">
        <v>8609</v>
      </c>
      <c r="G307" t="s">
        <v>10089</v>
      </c>
      <c r="H307" t="s">
        <v>10090</v>
      </c>
      <c r="I307" t="s">
        <v>10091</v>
      </c>
      <c r="J307" s="3"/>
      <c r="K307" s="3" t="s">
        <v>1440</v>
      </c>
      <c r="L307" s="3">
        <v>1</v>
      </c>
      <c r="M307" s="7">
        <f>IF(IFERROR(L307,0),1,0)</f>
        <v>1</v>
      </c>
      <c r="N307" s="3" t="s">
        <v>3767</v>
      </c>
    </row>
    <row r="308" spans="1:14" x14ac:dyDescent="0.25">
      <c r="A308" s="3">
        <v>307</v>
      </c>
      <c r="B308" s="3" t="s">
        <v>1440</v>
      </c>
      <c r="C308" t="s">
        <v>2494</v>
      </c>
      <c r="D308" s="3" t="s">
        <v>3438</v>
      </c>
      <c r="E308" s="12" t="s">
        <v>7770</v>
      </c>
      <c r="F308" t="s">
        <v>8609</v>
      </c>
      <c r="G308" t="s">
        <v>10089</v>
      </c>
      <c r="H308" t="s">
        <v>10090</v>
      </c>
      <c r="I308" t="s">
        <v>10091</v>
      </c>
      <c r="J308" s="3"/>
      <c r="K308" s="3" t="s">
        <v>1440</v>
      </c>
      <c r="L308" s="3" t="s">
        <v>6</v>
      </c>
      <c r="M308" s="7">
        <v>1</v>
      </c>
      <c r="N308" s="3" t="s">
        <v>4538</v>
      </c>
    </row>
    <row r="309" spans="1:14" x14ac:dyDescent="0.25">
      <c r="A309" s="3">
        <v>308</v>
      </c>
      <c r="B309" s="3" t="s">
        <v>1440</v>
      </c>
      <c r="C309" s="3" t="s">
        <v>2148</v>
      </c>
      <c r="D309" s="3" t="s">
        <v>3041</v>
      </c>
      <c r="E309" s="12" t="s">
        <v>7428</v>
      </c>
      <c r="F309" t="s">
        <v>8276</v>
      </c>
      <c r="G309" t="s">
        <v>9348</v>
      </c>
      <c r="H309" t="s">
        <v>9348</v>
      </c>
      <c r="I309" t="s">
        <v>9349</v>
      </c>
      <c r="J309" s="3"/>
      <c r="K309" s="3" t="s">
        <v>1440</v>
      </c>
      <c r="L309" s="3" t="e">
        <v>#VALUE!</v>
      </c>
      <c r="M309" s="7">
        <f>IF(IFERROR(L309,0),1,0)</f>
        <v>0</v>
      </c>
      <c r="N309" s="3" t="s">
        <v>3767</v>
      </c>
    </row>
    <row r="310" spans="1:14" x14ac:dyDescent="0.25">
      <c r="A310" s="3">
        <v>309</v>
      </c>
      <c r="B310" s="3" t="s">
        <v>1440</v>
      </c>
      <c r="C310" s="3" t="s">
        <v>2728</v>
      </c>
      <c r="D310" s="3" t="s">
        <v>3696</v>
      </c>
      <c r="E310" s="12" t="s">
        <v>7998</v>
      </c>
      <c r="F310" t="s">
        <v>8833</v>
      </c>
      <c r="G310" t="s">
        <v>10614</v>
      </c>
      <c r="H310" t="s">
        <v>10614</v>
      </c>
      <c r="I310" t="s">
        <v>10615</v>
      </c>
      <c r="J310" s="3"/>
      <c r="K310" s="3" t="s">
        <v>1440</v>
      </c>
      <c r="L310" s="3">
        <v>1</v>
      </c>
      <c r="M310" s="7">
        <f>IF(IFERROR(L310,0),1,0)</f>
        <v>1</v>
      </c>
      <c r="N310" s="3" t="s">
        <v>3767</v>
      </c>
    </row>
    <row r="311" spans="1:14" x14ac:dyDescent="0.25">
      <c r="A311" s="3">
        <v>310</v>
      </c>
      <c r="B311" s="3" t="s">
        <v>1440</v>
      </c>
      <c r="C311" t="s">
        <v>2728</v>
      </c>
      <c r="D311" s="3" t="s">
        <v>3696</v>
      </c>
      <c r="E311" s="12" t="s">
        <v>7998</v>
      </c>
      <c r="F311" t="s">
        <v>8833</v>
      </c>
      <c r="G311" t="s">
        <v>10614</v>
      </c>
      <c r="H311" t="s">
        <v>10614</v>
      </c>
      <c r="I311" t="s">
        <v>10615</v>
      </c>
      <c r="J311" s="3"/>
      <c r="K311" s="3" t="s">
        <v>1440</v>
      </c>
      <c r="L311" s="3" t="s">
        <v>6</v>
      </c>
      <c r="M311" s="7">
        <v>1</v>
      </c>
      <c r="N311" s="3" t="s">
        <v>4538</v>
      </c>
    </row>
    <row r="312" spans="1:14" x14ac:dyDescent="0.25">
      <c r="A312" s="3">
        <v>311</v>
      </c>
      <c r="B312" s="3" t="s">
        <v>1440</v>
      </c>
      <c r="C312" s="3" t="s">
        <v>1970</v>
      </c>
      <c r="D312" s="3" t="s">
        <v>2840</v>
      </c>
      <c r="E312" s="12" t="s">
        <v>7251</v>
      </c>
      <c r="F312" t="s">
        <v>8100</v>
      </c>
      <c r="G312" t="s">
        <v>8980</v>
      </c>
      <c r="H312" t="s">
        <v>8980</v>
      </c>
      <c r="I312" t="s">
        <v>8981</v>
      </c>
      <c r="J312" s="3"/>
      <c r="K312" s="3" t="s">
        <v>1440</v>
      </c>
      <c r="L312" s="3" t="e">
        <v>#VALUE!</v>
      </c>
      <c r="M312" s="7">
        <f t="shared" ref="M312:M324" si="18">IF(IFERROR(L312,0),1,0)</f>
        <v>0</v>
      </c>
      <c r="N312" s="3" t="s">
        <v>3767</v>
      </c>
    </row>
    <row r="313" spans="1:14" x14ac:dyDescent="0.25">
      <c r="A313" s="3">
        <v>312</v>
      </c>
      <c r="B313" s="3" t="s">
        <v>1440</v>
      </c>
      <c r="C313" s="3" t="s">
        <v>2119</v>
      </c>
      <c r="D313" s="3" t="s">
        <v>3011</v>
      </c>
      <c r="E313" s="12" t="s">
        <v>7400</v>
      </c>
      <c r="F313" t="s">
        <v>8248</v>
      </c>
      <c r="G313" t="s">
        <v>9282</v>
      </c>
      <c r="H313" t="s">
        <v>9283</v>
      </c>
      <c r="I313" t="s">
        <v>9284</v>
      </c>
      <c r="J313" s="3"/>
      <c r="K313" s="3" t="s">
        <v>1440</v>
      </c>
      <c r="L313" s="3" t="e">
        <v>#VALUE!</v>
      </c>
      <c r="M313" s="7">
        <f t="shared" si="18"/>
        <v>0</v>
      </c>
      <c r="N313" s="3" t="s">
        <v>3767</v>
      </c>
    </row>
    <row r="314" spans="1:14" x14ac:dyDescent="0.25">
      <c r="A314" s="3">
        <v>313</v>
      </c>
      <c r="B314" s="3" t="s">
        <v>1440</v>
      </c>
      <c r="C314" s="3" t="s">
        <v>2554</v>
      </c>
      <c r="D314" s="3" t="s">
        <v>3507</v>
      </c>
      <c r="E314" s="12" t="s">
        <v>7827</v>
      </c>
      <c r="F314" t="s">
        <v>8666</v>
      </c>
      <c r="G314" t="s">
        <v>10212</v>
      </c>
      <c r="H314" t="s">
        <v>10212</v>
      </c>
      <c r="I314" t="s">
        <v>10213</v>
      </c>
      <c r="J314" s="3"/>
      <c r="K314" s="3" t="s">
        <v>1440</v>
      </c>
      <c r="L314" s="3" t="e">
        <v>#VALUE!</v>
      </c>
      <c r="M314" s="7">
        <f t="shared" si="18"/>
        <v>0</v>
      </c>
      <c r="N314" s="3" t="s">
        <v>3767</v>
      </c>
    </row>
    <row r="315" spans="1:14" x14ac:dyDescent="0.25">
      <c r="A315" s="3">
        <v>314</v>
      </c>
      <c r="B315" s="3" t="s">
        <v>1440</v>
      </c>
      <c r="C315" s="3" t="s">
        <v>1935</v>
      </c>
      <c r="D315" s="3" t="s">
        <v>2799</v>
      </c>
      <c r="E315" s="12" t="s">
        <v>7218</v>
      </c>
      <c r="F315" t="s">
        <v>8067</v>
      </c>
      <c r="G315" t="s">
        <v>8913</v>
      </c>
      <c r="H315" t="s">
        <v>8913</v>
      </c>
      <c r="I315" t="s">
        <v>8914</v>
      </c>
      <c r="J315" s="3"/>
      <c r="K315" s="3" t="s">
        <v>1440</v>
      </c>
      <c r="L315" s="3" t="e">
        <v>#VALUE!</v>
      </c>
      <c r="M315" s="7">
        <f t="shared" si="18"/>
        <v>0</v>
      </c>
      <c r="N315" s="3" t="s">
        <v>3767</v>
      </c>
    </row>
    <row r="316" spans="1:14" x14ac:dyDescent="0.25">
      <c r="A316" s="3">
        <v>315</v>
      </c>
      <c r="B316" s="3" t="s">
        <v>1440</v>
      </c>
      <c r="C316" s="3" t="s">
        <v>1995</v>
      </c>
      <c r="D316" s="3" t="s">
        <v>2867</v>
      </c>
      <c r="E316" s="12" t="s">
        <v>7276</v>
      </c>
      <c r="F316" t="s">
        <v>8125</v>
      </c>
      <c r="G316" t="s">
        <v>9031</v>
      </c>
      <c r="H316" t="s">
        <v>9031</v>
      </c>
      <c r="I316" t="s">
        <v>9032</v>
      </c>
      <c r="J316" s="3"/>
      <c r="K316" s="3" t="s">
        <v>1440</v>
      </c>
      <c r="L316" s="3" t="e">
        <v>#VALUE!</v>
      </c>
      <c r="M316" s="7">
        <f t="shared" si="18"/>
        <v>0</v>
      </c>
      <c r="N316" s="3" t="s">
        <v>3767</v>
      </c>
    </row>
    <row r="317" spans="1:14" x14ac:dyDescent="0.25">
      <c r="A317" s="3">
        <v>316</v>
      </c>
      <c r="B317" s="3" t="s">
        <v>1440</v>
      </c>
      <c r="C317" s="3" t="s">
        <v>2774</v>
      </c>
      <c r="D317" s="3" t="s">
        <v>3753</v>
      </c>
      <c r="E317" s="12" t="s">
        <v>8044</v>
      </c>
      <c r="F317" t="s">
        <v>8876</v>
      </c>
      <c r="G317" t="s">
        <v>10706</v>
      </c>
      <c r="H317" t="s">
        <v>10707</v>
      </c>
      <c r="I317" t="s">
        <v>10708</v>
      </c>
      <c r="J317" s="3"/>
      <c r="K317" s="3" t="s">
        <v>1440</v>
      </c>
      <c r="L317" s="3" t="e">
        <v>#VALUE!</v>
      </c>
      <c r="M317" s="7">
        <f t="shared" si="18"/>
        <v>0</v>
      </c>
      <c r="N317" s="3" t="s">
        <v>3767</v>
      </c>
    </row>
    <row r="318" spans="1:14" x14ac:dyDescent="0.25">
      <c r="A318" s="3">
        <v>317</v>
      </c>
      <c r="B318" s="3" t="s">
        <v>1440</v>
      </c>
      <c r="C318" s="3" t="s">
        <v>2564</v>
      </c>
      <c r="D318" s="3" t="s">
        <v>3517</v>
      </c>
      <c r="E318" s="12" t="s">
        <v>7837</v>
      </c>
      <c r="F318" t="s">
        <v>8676</v>
      </c>
      <c r="G318" t="s">
        <v>10234</v>
      </c>
      <c r="H318" t="s">
        <v>10234</v>
      </c>
      <c r="I318" t="s">
        <v>10235</v>
      </c>
      <c r="J318" s="3"/>
      <c r="K318" s="3" t="s">
        <v>1440</v>
      </c>
      <c r="L318" s="3" t="e">
        <v>#VALUE!</v>
      </c>
      <c r="M318" s="7">
        <f t="shared" si="18"/>
        <v>0</v>
      </c>
      <c r="N318" s="3" t="s">
        <v>3767</v>
      </c>
    </row>
    <row r="319" spans="1:14" x14ac:dyDescent="0.25">
      <c r="A319" s="3">
        <v>318</v>
      </c>
      <c r="B319" s="3" t="s">
        <v>1440</v>
      </c>
      <c r="C319" s="3" t="s">
        <v>2413</v>
      </c>
      <c r="D319" s="3" t="s">
        <v>3342</v>
      </c>
      <c r="E319" s="12" t="s">
        <v>7690</v>
      </c>
      <c r="F319" t="s">
        <v>8531</v>
      </c>
      <c r="G319" t="s">
        <v>9918</v>
      </c>
      <c r="H319" t="s">
        <v>9919</v>
      </c>
      <c r="I319" t="s">
        <v>9920</v>
      </c>
      <c r="J319" s="3"/>
      <c r="K319" s="3" t="s">
        <v>1440</v>
      </c>
      <c r="L319" s="3" t="e">
        <v>#VALUE!</v>
      </c>
      <c r="M319" s="7">
        <f t="shared" si="18"/>
        <v>0</v>
      </c>
      <c r="N319" s="3" t="s">
        <v>3767</v>
      </c>
    </row>
    <row r="320" spans="1:14" x14ac:dyDescent="0.25">
      <c r="A320" s="3">
        <v>319</v>
      </c>
      <c r="B320" s="3" t="s">
        <v>1440</v>
      </c>
      <c r="C320" s="3" t="s">
        <v>1520</v>
      </c>
      <c r="D320" s="3" t="s">
        <v>1521</v>
      </c>
      <c r="E320" s="12" t="s">
        <v>7028</v>
      </c>
      <c r="F320" t="s">
        <v>1556</v>
      </c>
      <c r="G320" t="s">
        <v>1522</v>
      </c>
      <c r="H320" t="s">
        <v>1522</v>
      </c>
      <c r="I320" t="s">
        <v>7122</v>
      </c>
      <c r="J320" s="3"/>
      <c r="K320" s="3" t="s">
        <v>1440</v>
      </c>
      <c r="L320" s="3" t="e">
        <v>#VALUE!</v>
      </c>
      <c r="M320" s="7">
        <f t="shared" si="18"/>
        <v>0</v>
      </c>
      <c r="N320" s="3" t="s">
        <v>3767</v>
      </c>
    </row>
    <row r="321" spans="1:14" x14ac:dyDescent="0.25">
      <c r="A321" s="3">
        <v>320</v>
      </c>
      <c r="B321" s="3" t="s">
        <v>1440</v>
      </c>
      <c r="C321" s="3" t="s">
        <v>1378</v>
      </c>
      <c r="D321" s="3" t="s">
        <v>3301</v>
      </c>
      <c r="E321" s="12" t="s">
        <v>5032</v>
      </c>
      <c r="F321" t="s">
        <v>5938</v>
      </c>
      <c r="G321" t="s">
        <v>6334</v>
      </c>
      <c r="H321" t="s">
        <v>6334</v>
      </c>
      <c r="I321" t="s">
        <v>6981</v>
      </c>
      <c r="J321" s="3"/>
      <c r="K321" s="3" t="s">
        <v>1440</v>
      </c>
      <c r="L321" s="3" t="e">
        <v>#VALUE!</v>
      </c>
      <c r="M321" s="7">
        <f t="shared" si="18"/>
        <v>0</v>
      </c>
      <c r="N321" s="3" t="s">
        <v>3767</v>
      </c>
    </row>
    <row r="322" spans="1:14" x14ac:dyDescent="0.25">
      <c r="A322" s="3">
        <v>321</v>
      </c>
      <c r="B322" s="3" t="s">
        <v>1440</v>
      </c>
      <c r="C322" s="3" t="s">
        <v>1568</v>
      </c>
      <c r="D322" s="3" t="s">
        <v>1569</v>
      </c>
      <c r="E322" s="12" t="s">
        <v>7032</v>
      </c>
      <c r="F322" t="s">
        <v>1597</v>
      </c>
      <c r="G322" t="s">
        <v>1596</v>
      </c>
      <c r="H322" t="s">
        <v>1596</v>
      </c>
      <c r="I322" t="s">
        <v>7127</v>
      </c>
      <c r="J322" s="3"/>
      <c r="K322" s="3" t="s">
        <v>1440</v>
      </c>
      <c r="L322" s="3" t="e">
        <v>#VALUE!</v>
      </c>
      <c r="M322" s="7">
        <f t="shared" si="18"/>
        <v>0</v>
      </c>
      <c r="N322" s="3" t="s">
        <v>3767</v>
      </c>
    </row>
    <row r="323" spans="1:14" x14ac:dyDescent="0.25">
      <c r="A323" s="3">
        <v>322</v>
      </c>
      <c r="B323" s="3" t="s">
        <v>1440</v>
      </c>
      <c r="C323" s="3" t="s">
        <v>2172</v>
      </c>
      <c r="D323" s="3" t="s">
        <v>3069</v>
      </c>
      <c r="E323" s="12" t="s">
        <v>7452</v>
      </c>
      <c r="F323" t="s">
        <v>8300</v>
      </c>
      <c r="G323" t="s">
        <v>9398</v>
      </c>
      <c r="H323" t="s">
        <v>9398</v>
      </c>
      <c r="I323" t="s">
        <v>9399</v>
      </c>
      <c r="J323" s="3"/>
      <c r="K323" s="3" t="s">
        <v>1440</v>
      </c>
      <c r="L323" s="3" t="e">
        <v>#VALUE!</v>
      </c>
      <c r="M323" s="7">
        <f t="shared" si="18"/>
        <v>0</v>
      </c>
      <c r="N323" s="3" t="s">
        <v>3767</v>
      </c>
    </row>
    <row r="324" spans="1:14" x14ac:dyDescent="0.25">
      <c r="A324" s="3">
        <v>323</v>
      </c>
      <c r="B324" s="3" t="s">
        <v>1440</v>
      </c>
      <c r="C324" s="3" t="s">
        <v>2061</v>
      </c>
      <c r="D324" s="3" t="s">
        <v>2942</v>
      </c>
      <c r="E324" s="12" t="s">
        <v>7342</v>
      </c>
      <c r="F324" t="s">
        <v>8191</v>
      </c>
      <c r="G324" t="s">
        <v>9165</v>
      </c>
      <c r="H324" t="s">
        <v>9165</v>
      </c>
      <c r="I324" t="s">
        <v>9166</v>
      </c>
      <c r="J324" s="3"/>
      <c r="K324" s="3" t="s">
        <v>1440</v>
      </c>
      <c r="L324" s="3">
        <v>1</v>
      </c>
      <c r="M324" s="7">
        <f t="shared" si="18"/>
        <v>1</v>
      </c>
      <c r="N324" s="3" t="s">
        <v>3767</v>
      </c>
    </row>
    <row r="325" spans="1:14" x14ac:dyDescent="0.25">
      <c r="A325" s="3">
        <v>324</v>
      </c>
      <c r="B325" s="3" t="s">
        <v>1440</v>
      </c>
      <c r="C325" t="s">
        <v>2061</v>
      </c>
      <c r="D325" s="3" t="s">
        <v>2942</v>
      </c>
      <c r="E325" s="12" t="s">
        <v>7342</v>
      </c>
      <c r="F325" t="s">
        <v>8191</v>
      </c>
      <c r="G325" t="s">
        <v>9165</v>
      </c>
      <c r="H325" t="s">
        <v>9165</v>
      </c>
      <c r="I325" t="s">
        <v>9166</v>
      </c>
      <c r="J325" s="3"/>
      <c r="K325" s="3" t="s">
        <v>1440</v>
      </c>
      <c r="L325" s="3" t="s">
        <v>6</v>
      </c>
      <c r="M325" s="7">
        <v>1</v>
      </c>
      <c r="N325" s="3" t="s">
        <v>4538</v>
      </c>
    </row>
    <row r="326" spans="1:14" x14ac:dyDescent="0.25">
      <c r="A326" s="3">
        <v>325</v>
      </c>
      <c r="B326" s="3" t="s">
        <v>1440</v>
      </c>
      <c r="C326" s="3" t="s">
        <v>1969</v>
      </c>
      <c r="D326" s="3" t="s">
        <v>2839</v>
      </c>
      <c r="E326" s="12" t="s">
        <v>7250</v>
      </c>
      <c r="F326" t="s">
        <v>8099</v>
      </c>
      <c r="G326" t="s">
        <v>8978</v>
      </c>
      <c r="H326" t="s">
        <v>8978</v>
      </c>
      <c r="I326" t="s">
        <v>8979</v>
      </c>
      <c r="J326" s="3"/>
      <c r="K326" s="3" t="s">
        <v>1440</v>
      </c>
      <c r="L326" s="3" t="e">
        <v>#VALUE!</v>
      </c>
      <c r="M326" s="7">
        <f t="shared" ref="M326:M342" si="19">IF(IFERROR(L326,0),1,0)</f>
        <v>0</v>
      </c>
      <c r="N326" s="3" t="s">
        <v>3767</v>
      </c>
    </row>
    <row r="327" spans="1:14" x14ac:dyDescent="0.25">
      <c r="A327" s="3">
        <v>326</v>
      </c>
      <c r="B327" s="3" t="s">
        <v>1440</v>
      </c>
      <c r="C327" s="3" t="s">
        <v>2541</v>
      </c>
      <c r="D327" s="3" t="s">
        <v>3491</v>
      </c>
      <c r="E327" s="12" t="s">
        <v>7814</v>
      </c>
      <c r="F327" t="s">
        <v>8653</v>
      </c>
      <c r="G327" t="s">
        <v>10185</v>
      </c>
      <c r="H327" t="s">
        <v>10185</v>
      </c>
      <c r="I327" t="s">
        <v>10186</v>
      </c>
      <c r="J327" s="3"/>
      <c r="K327" s="3" t="s">
        <v>1440</v>
      </c>
      <c r="L327" s="3" t="e">
        <v>#VALUE!</v>
      </c>
      <c r="M327" s="7">
        <f t="shared" si="19"/>
        <v>0</v>
      </c>
      <c r="N327" s="3" t="s">
        <v>3767</v>
      </c>
    </row>
    <row r="328" spans="1:14" x14ac:dyDescent="0.25">
      <c r="A328" s="3">
        <v>327</v>
      </c>
      <c r="B328" s="3" t="s">
        <v>1440</v>
      </c>
      <c r="C328" s="3" t="s">
        <v>2706</v>
      </c>
      <c r="D328" s="3" t="s">
        <v>3669</v>
      </c>
      <c r="E328" s="12" t="s">
        <v>7976</v>
      </c>
      <c r="F328" t="s">
        <v>8812</v>
      </c>
      <c r="G328" t="s">
        <v>10568</v>
      </c>
      <c r="H328" t="s">
        <v>10568</v>
      </c>
      <c r="I328" t="s">
        <v>10569</v>
      </c>
      <c r="J328" s="3"/>
      <c r="K328" s="3" t="s">
        <v>1440</v>
      </c>
      <c r="L328" s="3" t="e">
        <v>#VALUE!</v>
      </c>
      <c r="M328" s="7">
        <f t="shared" si="19"/>
        <v>0</v>
      </c>
      <c r="N328" s="3" t="s">
        <v>3767</v>
      </c>
    </row>
    <row r="329" spans="1:14" x14ac:dyDescent="0.25">
      <c r="A329" s="3">
        <v>328</v>
      </c>
      <c r="B329" s="3" t="s">
        <v>1440</v>
      </c>
      <c r="C329" s="3" t="s">
        <v>2725</v>
      </c>
      <c r="D329" s="3" t="s">
        <v>3693</v>
      </c>
      <c r="E329" s="12" t="s">
        <v>7995</v>
      </c>
      <c r="F329" t="s">
        <v>8830</v>
      </c>
      <c r="G329" t="s">
        <v>10607</v>
      </c>
      <c r="H329" t="s">
        <v>10608</v>
      </c>
      <c r="I329" t="s">
        <v>10609</v>
      </c>
      <c r="J329" s="3"/>
      <c r="K329" s="3" t="s">
        <v>1440</v>
      </c>
      <c r="L329" s="3">
        <v>1</v>
      </c>
      <c r="M329" s="7">
        <f t="shared" si="19"/>
        <v>1</v>
      </c>
      <c r="N329" s="3" t="s">
        <v>3767</v>
      </c>
    </row>
    <row r="330" spans="1:14" x14ac:dyDescent="0.25">
      <c r="A330" s="3">
        <v>329</v>
      </c>
      <c r="B330" s="3" t="s">
        <v>1440</v>
      </c>
      <c r="C330" s="3" t="s">
        <v>2256</v>
      </c>
      <c r="D330" s="3" t="s">
        <v>3162</v>
      </c>
      <c r="E330" s="12" t="s">
        <v>7534</v>
      </c>
      <c r="F330" t="s">
        <v>8382</v>
      </c>
      <c r="G330" t="s">
        <v>9590</v>
      </c>
      <c r="H330" t="s">
        <v>9590</v>
      </c>
      <c r="I330" t="s">
        <v>9591</v>
      </c>
      <c r="J330" s="3"/>
      <c r="K330" s="3" t="s">
        <v>1440</v>
      </c>
      <c r="L330" s="3" t="e">
        <v>#VALUE!</v>
      </c>
      <c r="M330" s="7">
        <f t="shared" si="19"/>
        <v>0</v>
      </c>
      <c r="N330" s="3" t="s">
        <v>3767</v>
      </c>
    </row>
    <row r="331" spans="1:14" x14ac:dyDescent="0.25">
      <c r="A331" s="3">
        <v>330</v>
      </c>
      <c r="B331" s="3" t="s">
        <v>1440</v>
      </c>
      <c r="C331" s="3" t="s">
        <v>2765</v>
      </c>
      <c r="D331" s="3" t="s">
        <v>3744</v>
      </c>
      <c r="E331" s="12" t="s">
        <v>8035</v>
      </c>
      <c r="F331" t="s">
        <v>8867</v>
      </c>
      <c r="G331" t="s">
        <v>10687</v>
      </c>
      <c r="H331" t="s">
        <v>10687</v>
      </c>
      <c r="I331" t="s">
        <v>10688</v>
      </c>
      <c r="J331" s="3"/>
      <c r="K331" s="3" t="s">
        <v>1440</v>
      </c>
      <c r="L331" s="3">
        <v>1</v>
      </c>
      <c r="M331" s="7">
        <f t="shared" si="19"/>
        <v>1</v>
      </c>
      <c r="N331" s="3" t="s">
        <v>3767</v>
      </c>
    </row>
    <row r="332" spans="1:14" x14ac:dyDescent="0.25">
      <c r="A332" s="3">
        <v>331</v>
      </c>
      <c r="B332" s="3" t="s">
        <v>1440</v>
      </c>
      <c r="C332" s="3" t="s">
        <v>2202</v>
      </c>
      <c r="D332" s="3" t="s">
        <v>3104</v>
      </c>
      <c r="E332" s="12" t="s">
        <v>7481</v>
      </c>
      <c r="F332" t="s">
        <v>8329</v>
      </c>
      <c r="G332" t="s">
        <v>9461</v>
      </c>
      <c r="H332" t="s">
        <v>9461</v>
      </c>
      <c r="I332" t="s">
        <v>9462</v>
      </c>
      <c r="J332" s="3"/>
      <c r="K332" s="3" t="s">
        <v>1440</v>
      </c>
      <c r="L332" s="3" t="e">
        <v>#VALUE!</v>
      </c>
      <c r="M332" s="7">
        <f t="shared" si="19"/>
        <v>0</v>
      </c>
      <c r="N332" s="3" t="s">
        <v>3767</v>
      </c>
    </row>
    <row r="333" spans="1:14" x14ac:dyDescent="0.25">
      <c r="A333" s="3">
        <v>332</v>
      </c>
      <c r="B333" s="3" t="s">
        <v>1440</v>
      </c>
      <c r="C333" s="3" t="s">
        <v>1338</v>
      </c>
      <c r="D333" s="3" t="s">
        <v>3003</v>
      </c>
      <c r="E333" s="12" t="s">
        <v>5012</v>
      </c>
      <c r="F333" t="s">
        <v>5918</v>
      </c>
      <c r="G333" t="s">
        <v>6320</v>
      </c>
      <c r="H333" t="s">
        <v>6320</v>
      </c>
      <c r="I333" t="s">
        <v>6957</v>
      </c>
      <c r="J333" s="3"/>
      <c r="K333" s="3" t="s">
        <v>1440</v>
      </c>
      <c r="L333" s="3">
        <v>1</v>
      </c>
      <c r="M333" s="7">
        <f t="shared" si="19"/>
        <v>1</v>
      </c>
      <c r="N333" s="3" t="s">
        <v>3767</v>
      </c>
    </row>
    <row r="334" spans="1:14" x14ac:dyDescent="0.25">
      <c r="A334" s="3">
        <v>333</v>
      </c>
      <c r="B334" s="3" t="s">
        <v>1440</v>
      </c>
      <c r="C334" s="3" t="s">
        <v>538</v>
      </c>
      <c r="D334" s="3" t="s">
        <v>3736</v>
      </c>
      <c r="E334" s="12" t="s">
        <v>4647</v>
      </c>
      <c r="F334" t="s">
        <v>5568</v>
      </c>
      <c r="G334" t="s">
        <v>6058</v>
      </c>
      <c r="H334" t="s">
        <v>6470</v>
      </c>
      <c r="I334" t="s">
        <v>6471</v>
      </c>
      <c r="J334" s="3"/>
      <c r="K334" s="3" t="s">
        <v>1440</v>
      </c>
      <c r="L334" s="3" t="e">
        <v>#VALUE!</v>
      </c>
      <c r="M334" s="7">
        <f t="shared" si="19"/>
        <v>0</v>
      </c>
      <c r="N334" s="3" t="s">
        <v>3767</v>
      </c>
    </row>
    <row r="335" spans="1:14" x14ac:dyDescent="0.25">
      <c r="A335" s="3">
        <v>334</v>
      </c>
      <c r="B335" s="3" t="s">
        <v>1440</v>
      </c>
      <c r="C335" s="3" t="s">
        <v>2193</v>
      </c>
      <c r="D335" s="3" t="s">
        <v>3094</v>
      </c>
      <c r="E335" s="12" t="s">
        <v>7472</v>
      </c>
      <c r="F335" t="s">
        <v>8320</v>
      </c>
      <c r="G335" t="s">
        <v>9442</v>
      </c>
      <c r="H335" t="s">
        <v>9442</v>
      </c>
      <c r="I335" t="s">
        <v>9443</v>
      </c>
      <c r="J335" s="3"/>
      <c r="K335" s="3" t="s">
        <v>1440</v>
      </c>
      <c r="L335" s="3" t="e">
        <v>#VALUE!</v>
      </c>
      <c r="M335" s="7">
        <f t="shared" si="19"/>
        <v>0</v>
      </c>
      <c r="N335" s="3" t="s">
        <v>3767</v>
      </c>
    </row>
    <row r="336" spans="1:14" x14ac:dyDescent="0.25">
      <c r="A336" s="3">
        <v>335</v>
      </c>
      <c r="B336" s="3" t="s">
        <v>1440</v>
      </c>
      <c r="C336" s="3" t="s">
        <v>2165</v>
      </c>
      <c r="D336" s="3" t="s">
        <v>3060</v>
      </c>
      <c r="E336" s="12" t="s">
        <v>7445</v>
      </c>
      <c r="F336" t="s">
        <v>8293</v>
      </c>
      <c r="G336" t="s">
        <v>9383</v>
      </c>
      <c r="H336" t="s">
        <v>9383</v>
      </c>
      <c r="I336" t="s">
        <v>9384</v>
      </c>
      <c r="J336" s="3"/>
      <c r="K336" s="3" t="s">
        <v>1440</v>
      </c>
      <c r="L336" s="3" t="e">
        <v>#VALUE!</v>
      </c>
      <c r="M336" s="7">
        <f t="shared" si="19"/>
        <v>0</v>
      </c>
      <c r="N336" s="3" t="s">
        <v>3767</v>
      </c>
    </row>
    <row r="337" spans="1:14" x14ac:dyDescent="0.25">
      <c r="A337" s="3">
        <v>336</v>
      </c>
      <c r="B337" s="3" t="s">
        <v>1440</v>
      </c>
      <c r="C337" s="3" t="s">
        <v>2219</v>
      </c>
      <c r="D337" s="3" t="s">
        <v>3121</v>
      </c>
      <c r="E337" s="12" t="s">
        <v>7497</v>
      </c>
      <c r="F337" t="s">
        <v>8345</v>
      </c>
      <c r="G337" t="s">
        <v>9502</v>
      </c>
      <c r="H337" t="s">
        <v>9502</v>
      </c>
      <c r="I337" t="s">
        <v>9503</v>
      </c>
      <c r="J337" s="3"/>
      <c r="K337" s="3" t="s">
        <v>1440</v>
      </c>
      <c r="L337" s="3" t="e">
        <v>#VALUE!</v>
      </c>
      <c r="M337" s="7">
        <f t="shared" si="19"/>
        <v>0</v>
      </c>
      <c r="N337" s="3" t="s">
        <v>3767</v>
      </c>
    </row>
    <row r="338" spans="1:14" x14ac:dyDescent="0.25">
      <c r="A338" s="3">
        <v>337</v>
      </c>
      <c r="B338" s="3" t="s">
        <v>1440</v>
      </c>
      <c r="C338" s="3" t="s">
        <v>2235</v>
      </c>
      <c r="D338" s="3" t="s">
        <v>3140</v>
      </c>
      <c r="E338" s="12" t="s">
        <v>7513</v>
      </c>
      <c r="F338" t="s">
        <v>8361</v>
      </c>
      <c r="G338" t="s">
        <v>9541</v>
      </c>
      <c r="H338" t="s">
        <v>9541</v>
      </c>
      <c r="I338" t="s">
        <v>9542</v>
      </c>
      <c r="J338" s="3"/>
      <c r="K338" s="3" t="s">
        <v>1440</v>
      </c>
      <c r="L338" s="3" t="e">
        <v>#VALUE!</v>
      </c>
      <c r="M338" s="7">
        <f t="shared" si="19"/>
        <v>0</v>
      </c>
      <c r="N338" s="3" t="s">
        <v>3767</v>
      </c>
    </row>
    <row r="339" spans="1:14" x14ac:dyDescent="0.25">
      <c r="A339" s="3">
        <v>338</v>
      </c>
      <c r="B339" s="3" t="s">
        <v>1440</v>
      </c>
      <c r="C339" s="3" t="s">
        <v>2762</v>
      </c>
      <c r="D339" s="3" t="s">
        <v>3741</v>
      </c>
      <c r="E339" s="12" t="s">
        <v>8032</v>
      </c>
      <c r="F339" t="s">
        <v>8865</v>
      </c>
      <c r="G339" t="s">
        <v>10683</v>
      </c>
      <c r="H339" t="s">
        <v>10683</v>
      </c>
      <c r="I339" t="s">
        <v>10684</v>
      </c>
      <c r="J339" s="3"/>
      <c r="K339" s="3" t="s">
        <v>1440</v>
      </c>
      <c r="L339" s="3" t="e">
        <v>#VALUE!</v>
      </c>
      <c r="M339" s="7">
        <f t="shared" si="19"/>
        <v>0</v>
      </c>
      <c r="N339" s="3" t="s">
        <v>3767</v>
      </c>
    </row>
    <row r="340" spans="1:14" x14ac:dyDescent="0.25">
      <c r="A340" s="3">
        <v>339</v>
      </c>
      <c r="B340" s="3" t="s">
        <v>1440</v>
      </c>
      <c r="C340" s="3" t="s">
        <v>2097</v>
      </c>
      <c r="D340" s="3" t="s">
        <v>2984</v>
      </c>
      <c r="E340" s="12" t="s">
        <v>7378</v>
      </c>
      <c r="F340" t="s">
        <v>8226</v>
      </c>
      <c r="G340" t="s">
        <v>9235</v>
      </c>
      <c r="H340" t="s">
        <v>9236</v>
      </c>
      <c r="I340" t="s">
        <v>9237</v>
      </c>
      <c r="J340" s="3"/>
      <c r="K340" s="3" t="s">
        <v>1440</v>
      </c>
      <c r="L340" s="3" t="e">
        <v>#VALUE!</v>
      </c>
      <c r="M340" s="7">
        <f t="shared" si="19"/>
        <v>0</v>
      </c>
      <c r="N340" s="3" t="s">
        <v>3767</v>
      </c>
    </row>
    <row r="341" spans="1:14" x14ac:dyDescent="0.25">
      <c r="A341" s="3">
        <v>340</v>
      </c>
      <c r="B341" s="3" t="s">
        <v>1440</v>
      </c>
      <c r="C341" s="3" t="s">
        <v>2103</v>
      </c>
      <c r="D341" s="3" t="s">
        <v>2991</v>
      </c>
      <c r="E341" s="12" t="s">
        <v>7384</v>
      </c>
      <c r="F341" t="s">
        <v>8232</v>
      </c>
      <c r="G341" t="s">
        <v>9248</v>
      </c>
      <c r="H341" t="s">
        <v>9248</v>
      </c>
      <c r="I341" t="s">
        <v>9249</v>
      </c>
      <c r="J341" s="3"/>
      <c r="K341" s="3" t="s">
        <v>1440</v>
      </c>
      <c r="L341" s="3" t="e">
        <v>#VALUE!</v>
      </c>
      <c r="M341" s="7">
        <f t="shared" si="19"/>
        <v>0</v>
      </c>
      <c r="N341" s="3" t="s">
        <v>3767</v>
      </c>
    </row>
    <row r="342" spans="1:14" x14ac:dyDescent="0.25">
      <c r="A342" s="3">
        <v>341</v>
      </c>
      <c r="B342" s="3" t="s">
        <v>1440</v>
      </c>
      <c r="C342" s="3" t="s">
        <v>2779</v>
      </c>
      <c r="D342" s="3" t="s">
        <v>3760</v>
      </c>
      <c r="E342" s="12" t="s">
        <v>8049</v>
      </c>
      <c r="F342" t="s">
        <v>8881</v>
      </c>
      <c r="G342" t="s">
        <v>10717</v>
      </c>
      <c r="H342" t="s">
        <v>10718</v>
      </c>
      <c r="I342" t="s">
        <v>10719</v>
      </c>
      <c r="J342" s="3"/>
      <c r="K342" s="3" t="s">
        <v>1440</v>
      </c>
      <c r="L342" s="3">
        <v>1</v>
      </c>
      <c r="M342" s="7">
        <f t="shared" si="19"/>
        <v>1</v>
      </c>
      <c r="N342" s="3" t="s">
        <v>3767</v>
      </c>
    </row>
    <row r="343" spans="1:14" x14ac:dyDescent="0.25">
      <c r="A343" s="3">
        <v>342</v>
      </c>
      <c r="B343" s="3" t="s">
        <v>1440</v>
      </c>
      <c r="C343" t="s">
        <v>2779</v>
      </c>
      <c r="D343" s="3" t="s">
        <v>3760</v>
      </c>
      <c r="E343" s="12" t="s">
        <v>8049</v>
      </c>
      <c r="F343" t="s">
        <v>8881</v>
      </c>
      <c r="G343" t="s">
        <v>10717</v>
      </c>
      <c r="H343" t="s">
        <v>10718</v>
      </c>
      <c r="I343" t="s">
        <v>10719</v>
      </c>
      <c r="J343" s="3"/>
      <c r="K343" s="3" t="s">
        <v>1440</v>
      </c>
      <c r="L343" s="3" t="s">
        <v>6</v>
      </c>
      <c r="M343" s="7">
        <v>1</v>
      </c>
      <c r="N343" s="3" t="s">
        <v>4538</v>
      </c>
    </row>
    <row r="344" spans="1:14" x14ac:dyDescent="0.25">
      <c r="A344" s="3">
        <v>343</v>
      </c>
      <c r="B344" s="3" t="s">
        <v>1440</v>
      </c>
      <c r="C344" s="3" t="s">
        <v>2411</v>
      </c>
      <c r="D344" s="3" t="s">
        <v>3339</v>
      </c>
      <c r="E344" s="12" t="s">
        <v>7688</v>
      </c>
      <c r="F344" t="s">
        <v>8529</v>
      </c>
      <c r="G344" t="s">
        <v>9914</v>
      </c>
      <c r="H344" t="s">
        <v>9914</v>
      </c>
      <c r="I344" t="s">
        <v>9915</v>
      </c>
      <c r="J344" s="3"/>
      <c r="K344" s="3" t="s">
        <v>1440</v>
      </c>
      <c r="L344" s="3" t="e">
        <v>#VALUE!</v>
      </c>
      <c r="M344" s="7">
        <f>IF(IFERROR(L344,0),1,0)</f>
        <v>0</v>
      </c>
      <c r="N344" s="3" t="s">
        <v>3767</v>
      </c>
    </row>
    <row r="345" spans="1:14" x14ac:dyDescent="0.25">
      <c r="A345" s="3">
        <v>344</v>
      </c>
      <c r="B345" s="3" t="s">
        <v>1440</v>
      </c>
      <c r="C345" s="3" t="s">
        <v>2353</v>
      </c>
      <c r="D345" s="3" t="s">
        <v>3274</v>
      </c>
      <c r="E345" s="12" t="s">
        <v>7630</v>
      </c>
      <c r="F345" t="s">
        <v>8471</v>
      </c>
      <c r="G345" t="s">
        <v>9786</v>
      </c>
      <c r="H345" t="s">
        <v>9786</v>
      </c>
      <c r="I345" t="s">
        <v>9787</v>
      </c>
      <c r="J345" s="3"/>
      <c r="K345" s="3" t="s">
        <v>1440</v>
      </c>
      <c r="L345" s="3" t="e">
        <v>#VALUE!</v>
      </c>
      <c r="M345" s="7">
        <f>IF(IFERROR(L345,0),1,0)</f>
        <v>0</v>
      </c>
      <c r="N345" s="3" t="s">
        <v>3767</v>
      </c>
    </row>
    <row r="346" spans="1:14" x14ac:dyDescent="0.25">
      <c r="A346" s="3">
        <v>345</v>
      </c>
      <c r="B346" s="3" t="s">
        <v>1440</v>
      </c>
      <c r="C346" s="3" t="s">
        <v>668</v>
      </c>
      <c r="D346" s="3" t="s">
        <v>1795</v>
      </c>
      <c r="E346" s="12" t="s">
        <v>4705</v>
      </c>
      <c r="F346" t="s">
        <v>1837</v>
      </c>
      <c r="G346" t="s">
        <v>1836</v>
      </c>
      <c r="H346" t="s">
        <v>1836</v>
      </c>
      <c r="I346" t="s">
        <v>6545</v>
      </c>
      <c r="J346" s="3"/>
      <c r="K346" s="3" t="s">
        <v>1440</v>
      </c>
      <c r="L346" s="3">
        <v>1</v>
      </c>
      <c r="M346" s="7">
        <f>IF(IFERROR(L346,0),1,0)</f>
        <v>1</v>
      </c>
      <c r="N346" s="3" t="s">
        <v>3767</v>
      </c>
    </row>
    <row r="347" spans="1:14" x14ac:dyDescent="0.25">
      <c r="A347" s="3">
        <v>346</v>
      </c>
      <c r="B347" s="3" t="s">
        <v>1440</v>
      </c>
      <c r="C347" t="s">
        <v>668</v>
      </c>
      <c r="D347" s="3" t="s">
        <v>1795</v>
      </c>
      <c r="E347" s="12" t="s">
        <v>4705</v>
      </c>
      <c r="F347" t="s">
        <v>1837</v>
      </c>
      <c r="G347" t="s">
        <v>1836</v>
      </c>
      <c r="H347" t="s">
        <v>1836</v>
      </c>
      <c r="I347" t="s">
        <v>6545</v>
      </c>
      <c r="J347" s="3"/>
      <c r="K347" s="3" t="s">
        <v>1440</v>
      </c>
      <c r="L347" s="3" t="s">
        <v>6</v>
      </c>
      <c r="M347" s="7">
        <v>1</v>
      </c>
      <c r="N347" s="3" t="s">
        <v>4538</v>
      </c>
    </row>
    <row r="348" spans="1:14" x14ac:dyDescent="0.25">
      <c r="A348" s="3">
        <v>347</v>
      </c>
      <c r="B348" s="3" t="s">
        <v>1440</v>
      </c>
      <c r="C348" s="3" t="s">
        <v>2628</v>
      </c>
      <c r="D348" s="3" t="s">
        <v>3588</v>
      </c>
      <c r="E348" s="12" t="s">
        <v>7901</v>
      </c>
      <c r="F348" t="s">
        <v>8740</v>
      </c>
      <c r="G348" t="s">
        <v>10388</v>
      </c>
      <c r="H348" t="s">
        <v>10388</v>
      </c>
      <c r="I348" t="s">
        <v>10389</v>
      </c>
      <c r="J348" s="3"/>
      <c r="K348" s="3" t="s">
        <v>1440</v>
      </c>
      <c r="L348" s="3">
        <v>1</v>
      </c>
      <c r="M348" s="7">
        <f>IF(IFERROR(L348,0),1,0)</f>
        <v>1</v>
      </c>
      <c r="N348" s="3" t="s">
        <v>3767</v>
      </c>
    </row>
    <row r="349" spans="1:14" x14ac:dyDescent="0.25">
      <c r="A349" s="3">
        <v>348</v>
      </c>
      <c r="B349" s="3" t="s">
        <v>1440</v>
      </c>
      <c r="C349" t="s">
        <v>2628</v>
      </c>
      <c r="D349" s="3" t="s">
        <v>3588</v>
      </c>
      <c r="E349" s="12" t="s">
        <v>7901</v>
      </c>
      <c r="F349" t="s">
        <v>8740</v>
      </c>
      <c r="G349" t="s">
        <v>10388</v>
      </c>
      <c r="H349" t="s">
        <v>10388</v>
      </c>
      <c r="I349" t="s">
        <v>10389</v>
      </c>
      <c r="J349" s="3"/>
      <c r="K349" s="3" t="s">
        <v>1440</v>
      </c>
      <c r="L349" s="3" t="s">
        <v>6</v>
      </c>
      <c r="M349" s="7">
        <v>1</v>
      </c>
      <c r="N349" s="3" t="s">
        <v>4538</v>
      </c>
    </row>
    <row r="350" spans="1:14" x14ac:dyDescent="0.25">
      <c r="A350" s="3">
        <v>349</v>
      </c>
      <c r="B350" s="3" t="s">
        <v>1440</v>
      </c>
      <c r="C350" s="3" t="s">
        <v>525</v>
      </c>
      <c r="D350" s="3" t="s">
        <v>3474</v>
      </c>
      <c r="E350" s="12" t="s">
        <v>4640</v>
      </c>
      <c r="F350" t="s">
        <v>5561</v>
      </c>
      <c r="G350" t="s">
        <v>6051</v>
      </c>
      <c r="H350" t="s">
        <v>6461</v>
      </c>
      <c r="I350" t="s">
        <v>6462</v>
      </c>
      <c r="J350" s="3"/>
      <c r="K350" s="3" t="s">
        <v>1440</v>
      </c>
      <c r="L350" s="3">
        <v>1</v>
      </c>
      <c r="M350" s="7">
        <f>IF(IFERROR(L350,0),1,0)</f>
        <v>1</v>
      </c>
      <c r="N350" s="3" t="s">
        <v>3767</v>
      </c>
    </row>
    <row r="351" spans="1:14" x14ac:dyDescent="0.25">
      <c r="A351" s="3">
        <v>350</v>
      </c>
      <c r="B351" s="3" t="s">
        <v>1440</v>
      </c>
      <c r="C351" t="s">
        <v>525</v>
      </c>
      <c r="D351" s="3" t="s">
        <v>3474</v>
      </c>
      <c r="E351" s="12" t="s">
        <v>4640</v>
      </c>
      <c r="F351" t="s">
        <v>5561</v>
      </c>
      <c r="G351" t="s">
        <v>6051</v>
      </c>
      <c r="H351" t="s">
        <v>6461</v>
      </c>
      <c r="I351" t="s">
        <v>6462</v>
      </c>
      <c r="J351" s="3"/>
      <c r="K351" s="3" t="s">
        <v>1440</v>
      </c>
      <c r="L351" s="3" t="s">
        <v>6</v>
      </c>
      <c r="M351" s="7">
        <v>1</v>
      </c>
      <c r="N351" s="3" t="s">
        <v>4538</v>
      </c>
    </row>
    <row r="352" spans="1:14" x14ac:dyDescent="0.25">
      <c r="A352" s="3">
        <v>351</v>
      </c>
      <c r="B352" s="3" t="s">
        <v>1440</v>
      </c>
      <c r="C352" s="3" t="s">
        <v>860</v>
      </c>
      <c r="D352" s="3" t="s">
        <v>3126</v>
      </c>
      <c r="E352" s="12" t="s">
        <v>4794</v>
      </c>
      <c r="F352" t="s">
        <v>5710</v>
      </c>
      <c r="G352" t="s">
        <v>6171</v>
      </c>
      <c r="H352" t="s">
        <v>6656</v>
      </c>
      <c r="I352" t="s">
        <v>6657</v>
      </c>
      <c r="J352" s="3"/>
      <c r="K352" s="3" t="s">
        <v>1440</v>
      </c>
      <c r="L352" s="3">
        <v>1</v>
      </c>
      <c r="M352" s="7">
        <f>IF(IFERROR(L352,0),1,0)</f>
        <v>1</v>
      </c>
      <c r="N352" s="3" t="s">
        <v>3767</v>
      </c>
    </row>
    <row r="353" spans="1:14" x14ac:dyDescent="0.25">
      <c r="A353" s="3">
        <v>352</v>
      </c>
      <c r="B353" s="3" t="s">
        <v>1440</v>
      </c>
      <c r="C353" t="s">
        <v>860</v>
      </c>
      <c r="D353" s="3" t="s">
        <v>3126</v>
      </c>
      <c r="E353" s="12" t="s">
        <v>4794</v>
      </c>
      <c r="F353" t="s">
        <v>5710</v>
      </c>
      <c r="G353" t="s">
        <v>6171</v>
      </c>
      <c r="H353" t="s">
        <v>6656</v>
      </c>
      <c r="I353" t="s">
        <v>6657</v>
      </c>
      <c r="J353" s="3"/>
      <c r="K353" s="3" t="s">
        <v>1440</v>
      </c>
      <c r="L353" s="3" t="s">
        <v>6</v>
      </c>
      <c r="M353" s="7">
        <v>1</v>
      </c>
      <c r="N353" s="3" t="s">
        <v>4538</v>
      </c>
    </row>
    <row r="354" spans="1:14" x14ac:dyDescent="0.25">
      <c r="A354" s="3">
        <v>353</v>
      </c>
      <c r="B354" s="3" t="s">
        <v>1440</v>
      </c>
      <c r="C354" s="3" t="s">
        <v>1763</v>
      </c>
      <c r="D354" s="3" t="s">
        <v>1764</v>
      </c>
      <c r="E354" s="12" t="s">
        <v>7065</v>
      </c>
      <c r="F354" t="s">
        <v>1784</v>
      </c>
      <c r="G354" t="s">
        <v>1783</v>
      </c>
      <c r="H354" t="s">
        <v>1783</v>
      </c>
      <c r="I354" t="s">
        <v>7171</v>
      </c>
      <c r="J354" s="3"/>
      <c r="K354" s="3" t="s">
        <v>1440</v>
      </c>
      <c r="L354" s="3">
        <v>1</v>
      </c>
      <c r="M354" s="7">
        <f t="shared" ref="M354:M371" si="20">IF(IFERROR(L354,0),1,0)</f>
        <v>1</v>
      </c>
      <c r="N354" s="3" t="s">
        <v>3767</v>
      </c>
    </row>
    <row r="355" spans="1:14" x14ac:dyDescent="0.25">
      <c r="A355" s="3">
        <v>354</v>
      </c>
      <c r="B355" s="3" t="s">
        <v>1440</v>
      </c>
      <c r="C355" s="3" t="s">
        <v>1984</v>
      </c>
      <c r="D355" s="3" t="s">
        <v>2855</v>
      </c>
      <c r="E355" s="12" t="s">
        <v>7265</v>
      </c>
      <c r="F355" t="s">
        <v>8114</v>
      </c>
      <c r="G355" t="s">
        <v>9008</v>
      </c>
      <c r="H355" t="s">
        <v>9008</v>
      </c>
      <c r="I355" t="s">
        <v>9009</v>
      </c>
      <c r="J355" s="3"/>
      <c r="K355" s="3" t="s">
        <v>1440</v>
      </c>
      <c r="L355" s="3" t="e">
        <v>#VALUE!</v>
      </c>
      <c r="M355" s="7">
        <f t="shared" si="20"/>
        <v>0</v>
      </c>
      <c r="N355" s="3" t="s">
        <v>3767</v>
      </c>
    </row>
    <row r="356" spans="1:14" x14ac:dyDescent="0.25">
      <c r="A356" s="3">
        <v>355</v>
      </c>
      <c r="B356" s="3" t="s">
        <v>1440</v>
      </c>
      <c r="C356" s="3" t="s">
        <v>2385</v>
      </c>
      <c r="D356" s="3" t="s">
        <v>3311</v>
      </c>
      <c r="E356" s="12" t="s">
        <v>7662</v>
      </c>
      <c r="F356" t="s">
        <v>8503</v>
      </c>
      <c r="G356" t="s">
        <v>9856</v>
      </c>
      <c r="H356" t="s">
        <v>9856</v>
      </c>
      <c r="I356" t="s">
        <v>9857</v>
      </c>
      <c r="J356" s="3"/>
      <c r="K356" s="3" t="s">
        <v>1440</v>
      </c>
      <c r="L356" s="3" t="e">
        <v>#VALUE!</v>
      </c>
      <c r="M356" s="7">
        <f t="shared" si="20"/>
        <v>0</v>
      </c>
      <c r="N356" s="3" t="s">
        <v>3767</v>
      </c>
    </row>
    <row r="357" spans="1:14" x14ac:dyDescent="0.25">
      <c r="A357" s="3">
        <v>356</v>
      </c>
      <c r="B357" s="3" t="s">
        <v>1440</v>
      </c>
      <c r="C357" s="3" t="s">
        <v>2607</v>
      </c>
      <c r="D357" s="3" t="s">
        <v>3563</v>
      </c>
      <c r="E357" s="12" t="s">
        <v>7880</v>
      </c>
      <c r="F357" t="s">
        <v>8719</v>
      </c>
      <c r="G357" t="s">
        <v>10338</v>
      </c>
      <c r="H357" t="s">
        <v>10339</v>
      </c>
      <c r="I357" t="s">
        <v>10340</v>
      </c>
      <c r="J357" s="3"/>
      <c r="K357" s="3" t="s">
        <v>1440</v>
      </c>
      <c r="L357" s="3">
        <v>1</v>
      </c>
      <c r="M357" s="7">
        <f t="shared" si="20"/>
        <v>1</v>
      </c>
      <c r="N357" s="3" t="s">
        <v>3767</v>
      </c>
    </row>
    <row r="358" spans="1:14" x14ac:dyDescent="0.25">
      <c r="A358" s="3">
        <v>357</v>
      </c>
      <c r="B358" s="3" t="s">
        <v>1440</v>
      </c>
      <c r="C358" s="3" t="s">
        <v>2016</v>
      </c>
      <c r="D358" s="3" t="s">
        <v>2890</v>
      </c>
      <c r="E358" s="12" t="s">
        <v>7297</v>
      </c>
      <c r="F358" t="s">
        <v>8146</v>
      </c>
      <c r="G358" t="s">
        <v>9073</v>
      </c>
      <c r="H358" t="s">
        <v>9073</v>
      </c>
      <c r="I358" t="s">
        <v>9074</v>
      </c>
      <c r="J358" s="3"/>
      <c r="K358" s="3" t="s">
        <v>1440</v>
      </c>
      <c r="L358" s="3" t="e">
        <v>#VALUE!</v>
      </c>
      <c r="M358" s="7">
        <f t="shared" si="20"/>
        <v>0</v>
      </c>
      <c r="N358" s="3" t="s">
        <v>3767</v>
      </c>
    </row>
    <row r="359" spans="1:14" x14ac:dyDescent="0.25">
      <c r="A359" s="3">
        <v>358</v>
      </c>
      <c r="B359" s="3" t="s">
        <v>1440</v>
      </c>
      <c r="C359" s="3" t="s">
        <v>1997</v>
      </c>
      <c r="D359" s="3" t="s">
        <v>2870</v>
      </c>
      <c r="E359" s="12" t="s">
        <v>7278</v>
      </c>
      <c r="F359" t="s">
        <v>8127</v>
      </c>
      <c r="G359" t="s">
        <v>9035</v>
      </c>
      <c r="H359" t="s">
        <v>9035</v>
      </c>
      <c r="I359" t="s">
        <v>9036</v>
      </c>
      <c r="J359" s="3"/>
      <c r="K359" s="3" t="s">
        <v>1440</v>
      </c>
      <c r="L359" s="3" t="e">
        <v>#VALUE!</v>
      </c>
      <c r="M359" s="7">
        <f t="shared" si="20"/>
        <v>0</v>
      </c>
      <c r="N359" s="3" t="s">
        <v>3767</v>
      </c>
    </row>
    <row r="360" spans="1:14" x14ac:dyDescent="0.25">
      <c r="A360" s="3">
        <v>359</v>
      </c>
      <c r="B360" s="3" t="s">
        <v>1440</v>
      </c>
      <c r="C360" s="3" t="s">
        <v>2745</v>
      </c>
      <c r="D360" s="3" t="s">
        <v>3721</v>
      </c>
      <c r="E360" s="12" t="s">
        <v>8015</v>
      </c>
      <c r="F360" t="s">
        <v>8850</v>
      </c>
      <c r="G360" t="s">
        <v>10652</v>
      </c>
      <c r="H360" t="s">
        <v>10652</v>
      </c>
      <c r="I360" t="s">
        <v>10653</v>
      </c>
      <c r="J360" s="3"/>
      <c r="K360" s="3" t="s">
        <v>1440</v>
      </c>
      <c r="L360" s="3">
        <v>1</v>
      </c>
      <c r="M360" s="7">
        <f t="shared" si="20"/>
        <v>1</v>
      </c>
      <c r="N360" s="3" t="s">
        <v>3767</v>
      </c>
    </row>
    <row r="361" spans="1:14" x14ac:dyDescent="0.25">
      <c r="A361" s="3">
        <v>360</v>
      </c>
      <c r="B361" s="3" t="s">
        <v>1440</v>
      </c>
      <c r="C361" s="3" t="s">
        <v>2771</v>
      </c>
      <c r="D361" s="3" t="s">
        <v>3750</v>
      </c>
      <c r="E361" s="12" t="s">
        <v>8041</v>
      </c>
      <c r="F361" t="s">
        <v>8873</v>
      </c>
      <c r="G361" t="s">
        <v>10699</v>
      </c>
      <c r="H361" t="s">
        <v>10699</v>
      </c>
      <c r="I361" t="s">
        <v>10700</v>
      </c>
      <c r="J361" s="3"/>
      <c r="K361" s="3" t="s">
        <v>1440</v>
      </c>
      <c r="L361" s="3" t="e">
        <v>#VALUE!</v>
      </c>
      <c r="M361" s="7">
        <f t="shared" si="20"/>
        <v>0</v>
      </c>
      <c r="N361" s="3" t="s">
        <v>3767</v>
      </c>
    </row>
    <row r="362" spans="1:14" x14ac:dyDescent="0.25">
      <c r="A362" s="3">
        <v>361</v>
      </c>
      <c r="B362" s="3" t="s">
        <v>1440</v>
      </c>
      <c r="C362" s="3" t="s">
        <v>2085</v>
      </c>
      <c r="D362" s="3" t="s">
        <v>2969</v>
      </c>
      <c r="E362" s="12" t="s">
        <v>7366</v>
      </c>
      <c r="F362" t="s">
        <v>8215</v>
      </c>
      <c r="G362" t="s">
        <v>9213</v>
      </c>
      <c r="H362" t="s">
        <v>9213</v>
      </c>
      <c r="I362" t="s">
        <v>9214</v>
      </c>
      <c r="J362" s="3"/>
      <c r="K362" s="3" t="s">
        <v>1440</v>
      </c>
      <c r="L362" s="3" t="e">
        <v>#VALUE!</v>
      </c>
      <c r="M362" s="7">
        <f t="shared" si="20"/>
        <v>0</v>
      </c>
      <c r="N362" s="3" t="s">
        <v>3767</v>
      </c>
    </row>
    <row r="363" spans="1:14" x14ac:dyDescent="0.25">
      <c r="A363" s="3">
        <v>362</v>
      </c>
      <c r="B363" s="3" t="s">
        <v>1440</v>
      </c>
      <c r="C363" s="3" t="s">
        <v>1766</v>
      </c>
      <c r="D363" s="3" t="s">
        <v>1767</v>
      </c>
      <c r="E363" s="12" t="s">
        <v>7066</v>
      </c>
      <c r="F363" t="s">
        <v>1786</v>
      </c>
      <c r="G363" t="s">
        <v>1785</v>
      </c>
      <c r="H363" t="s">
        <v>1785</v>
      </c>
      <c r="I363" t="s">
        <v>7172</v>
      </c>
      <c r="J363" s="3"/>
      <c r="K363" s="3" t="s">
        <v>1440</v>
      </c>
      <c r="L363" s="3">
        <v>0</v>
      </c>
      <c r="M363" s="7">
        <f t="shared" si="20"/>
        <v>0</v>
      </c>
      <c r="N363" s="3" t="s">
        <v>3767</v>
      </c>
    </row>
    <row r="364" spans="1:14" x14ac:dyDescent="0.25">
      <c r="A364" s="3">
        <v>363</v>
      </c>
      <c r="B364" s="3" t="s">
        <v>1440</v>
      </c>
      <c r="C364" s="3" t="s">
        <v>2330</v>
      </c>
      <c r="D364" s="3" t="s">
        <v>3248</v>
      </c>
      <c r="E364" s="12" t="s">
        <v>7607</v>
      </c>
      <c r="F364" t="s">
        <v>8453</v>
      </c>
      <c r="G364" t="s">
        <v>9741</v>
      </c>
      <c r="H364" t="s">
        <v>9741</v>
      </c>
      <c r="I364" t="s">
        <v>9742</v>
      </c>
      <c r="J364" s="3"/>
      <c r="K364" s="3" t="s">
        <v>1440</v>
      </c>
      <c r="L364" s="3" t="e">
        <v>#VALUE!</v>
      </c>
      <c r="M364" s="7">
        <f t="shared" si="20"/>
        <v>0</v>
      </c>
      <c r="N364" s="3" t="s">
        <v>3767</v>
      </c>
    </row>
    <row r="365" spans="1:14" x14ac:dyDescent="0.25">
      <c r="A365" s="3">
        <v>364</v>
      </c>
      <c r="B365" s="3" t="s">
        <v>1440</v>
      </c>
      <c r="C365" s="3" t="s">
        <v>2678</v>
      </c>
      <c r="D365" s="3" t="s">
        <v>3640</v>
      </c>
      <c r="E365" s="12" t="s">
        <v>7950</v>
      </c>
      <c r="F365" t="s">
        <v>8788</v>
      </c>
      <c r="G365" t="s">
        <v>10505</v>
      </c>
      <c r="H365" t="s">
        <v>10432</v>
      </c>
      <c r="I365" t="s">
        <v>10506</v>
      </c>
      <c r="J365" s="3"/>
      <c r="K365" s="3" t="s">
        <v>1440</v>
      </c>
      <c r="L365" s="3" t="e">
        <v>#VALUE!</v>
      </c>
      <c r="M365" s="7">
        <f t="shared" si="20"/>
        <v>0</v>
      </c>
      <c r="N365" s="3" t="s">
        <v>3767</v>
      </c>
    </row>
    <row r="366" spans="1:14" x14ac:dyDescent="0.25">
      <c r="A366" s="3">
        <v>365</v>
      </c>
      <c r="B366" s="3" t="s">
        <v>1440</v>
      </c>
      <c r="C366" s="3" t="s">
        <v>2013</v>
      </c>
      <c r="D366" s="3" t="s">
        <v>2887</v>
      </c>
      <c r="E366" s="12" t="s">
        <v>7294</v>
      </c>
      <c r="F366" t="s">
        <v>8143</v>
      </c>
      <c r="G366" t="s">
        <v>9067</v>
      </c>
      <c r="H366" t="s">
        <v>9067</v>
      </c>
      <c r="I366" t="s">
        <v>9068</v>
      </c>
      <c r="J366" s="3"/>
      <c r="K366" s="3" t="s">
        <v>1440</v>
      </c>
      <c r="L366" s="3" t="e">
        <v>#VALUE!</v>
      </c>
      <c r="M366" s="7">
        <f t="shared" si="20"/>
        <v>0</v>
      </c>
      <c r="N366" s="3" t="s">
        <v>3767</v>
      </c>
    </row>
    <row r="367" spans="1:14" x14ac:dyDescent="0.25">
      <c r="A367" s="3">
        <v>366</v>
      </c>
      <c r="B367" s="3" t="s">
        <v>1440</v>
      </c>
      <c r="C367" s="3" t="s">
        <v>2742</v>
      </c>
      <c r="D367" s="3" t="s">
        <v>3716</v>
      </c>
      <c r="E367" s="12" t="s">
        <v>8012</v>
      </c>
      <c r="F367" t="s">
        <v>8847</v>
      </c>
      <c r="G367" t="s">
        <v>10646</v>
      </c>
      <c r="H367" t="s">
        <v>10646</v>
      </c>
      <c r="I367" t="s">
        <v>10647</v>
      </c>
      <c r="J367" s="3"/>
      <c r="K367" s="3" t="s">
        <v>1440</v>
      </c>
      <c r="L367" s="3" t="e">
        <v>#VALUE!</v>
      </c>
      <c r="M367" s="7">
        <f t="shared" si="20"/>
        <v>0</v>
      </c>
      <c r="N367" s="3" t="s">
        <v>3767</v>
      </c>
    </row>
    <row r="368" spans="1:14" x14ac:dyDescent="0.25">
      <c r="A368" s="3">
        <v>367</v>
      </c>
      <c r="B368" s="3" t="s">
        <v>1440</v>
      </c>
      <c r="C368" s="3" t="s">
        <v>2125</v>
      </c>
      <c r="D368" s="3" t="s">
        <v>3017</v>
      </c>
      <c r="E368" s="12" t="s">
        <v>7406</v>
      </c>
      <c r="F368" t="s">
        <v>8254</v>
      </c>
      <c r="G368" t="s">
        <v>9297</v>
      </c>
      <c r="H368" t="s">
        <v>9297</v>
      </c>
      <c r="I368" t="s">
        <v>9298</v>
      </c>
      <c r="J368" s="3"/>
      <c r="K368" s="3" t="s">
        <v>1440</v>
      </c>
      <c r="L368" s="3" t="e">
        <v>#VALUE!</v>
      </c>
      <c r="M368" s="7">
        <f t="shared" si="20"/>
        <v>0</v>
      </c>
      <c r="N368" s="3" t="s">
        <v>3767</v>
      </c>
    </row>
    <row r="369" spans="1:14" x14ac:dyDescent="0.25">
      <c r="A369" s="3">
        <v>368</v>
      </c>
      <c r="B369" s="3" t="s">
        <v>1440</v>
      </c>
      <c r="C369" s="3" t="s">
        <v>2605</v>
      </c>
      <c r="D369" s="3" t="s">
        <v>3561</v>
      </c>
      <c r="E369" s="12" t="s">
        <v>7878</v>
      </c>
      <c r="F369" t="s">
        <v>8717</v>
      </c>
      <c r="G369" t="s">
        <v>10334</v>
      </c>
      <c r="H369" t="s">
        <v>10334</v>
      </c>
      <c r="I369" t="s">
        <v>10335</v>
      </c>
      <c r="J369" s="3"/>
      <c r="K369" s="3" t="s">
        <v>1440</v>
      </c>
      <c r="L369" s="3" t="e">
        <v>#VALUE!</v>
      </c>
      <c r="M369" s="7">
        <f t="shared" si="20"/>
        <v>0</v>
      </c>
      <c r="N369" s="3" t="s">
        <v>3767</v>
      </c>
    </row>
    <row r="370" spans="1:14" x14ac:dyDescent="0.25">
      <c r="A370" s="3">
        <v>369</v>
      </c>
      <c r="B370" s="3" t="s">
        <v>1440</v>
      </c>
      <c r="C370" s="3" t="s">
        <v>2716</v>
      </c>
      <c r="D370" s="3" t="s">
        <v>3679</v>
      </c>
      <c r="E370" s="12" t="s">
        <v>7986</v>
      </c>
      <c r="F370" t="s">
        <v>8821</v>
      </c>
      <c r="G370" t="s">
        <v>10587</v>
      </c>
      <c r="H370" t="s">
        <v>10588</v>
      </c>
      <c r="I370" t="s">
        <v>10589</v>
      </c>
      <c r="J370" s="3"/>
      <c r="K370" s="3" t="s">
        <v>1440</v>
      </c>
      <c r="L370" s="3">
        <v>1</v>
      </c>
      <c r="M370" s="7">
        <f t="shared" si="20"/>
        <v>1</v>
      </c>
      <c r="N370" s="3" t="s">
        <v>3767</v>
      </c>
    </row>
    <row r="371" spans="1:14" x14ac:dyDescent="0.25">
      <c r="A371" s="3">
        <v>370</v>
      </c>
      <c r="B371" s="3" t="s">
        <v>1440</v>
      </c>
      <c r="C371" s="3" t="s">
        <v>2326</v>
      </c>
      <c r="D371" s="3" t="s">
        <v>3244</v>
      </c>
      <c r="E371" s="12" t="s">
        <v>7603</v>
      </c>
      <c r="F371" t="s">
        <v>8449</v>
      </c>
      <c r="G371" t="s">
        <v>9733</v>
      </c>
      <c r="H371" t="s">
        <v>9733</v>
      </c>
      <c r="I371" t="s">
        <v>9734</v>
      </c>
      <c r="J371" s="3"/>
      <c r="K371" s="3" t="s">
        <v>1440</v>
      </c>
      <c r="L371" s="3">
        <v>1</v>
      </c>
      <c r="M371" s="7">
        <f t="shared" si="20"/>
        <v>1</v>
      </c>
      <c r="N371" s="3" t="s">
        <v>3767</v>
      </c>
    </row>
    <row r="372" spans="1:14" x14ac:dyDescent="0.25">
      <c r="A372" s="3">
        <v>371</v>
      </c>
      <c r="B372" s="3" t="s">
        <v>1440</v>
      </c>
      <c r="C372" t="s">
        <v>2326</v>
      </c>
      <c r="D372" s="3" t="s">
        <v>3244</v>
      </c>
      <c r="E372" s="12" t="s">
        <v>7603</v>
      </c>
      <c r="F372" t="s">
        <v>8449</v>
      </c>
      <c r="G372" t="s">
        <v>9733</v>
      </c>
      <c r="H372" t="s">
        <v>9733</v>
      </c>
      <c r="I372" t="s">
        <v>9734</v>
      </c>
      <c r="J372" s="3"/>
      <c r="K372" s="3" t="s">
        <v>1440</v>
      </c>
      <c r="L372" s="3" t="s">
        <v>6</v>
      </c>
      <c r="M372" s="7">
        <v>1</v>
      </c>
      <c r="N372" s="3" t="s">
        <v>4538</v>
      </c>
    </row>
    <row r="373" spans="1:14" x14ac:dyDescent="0.25">
      <c r="A373" s="3">
        <v>372</v>
      </c>
      <c r="B373" s="3" t="s">
        <v>1440</v>
      </c>
      <c r="C373" s="3" t="s">
        <v>2576</v>
      </c>
      <c r="D373" s="3" t="s">
        <v>3532</v>
      </c>
      <c r="E373" s="12" t="s">
        <v>7850</v>
      </c>
      <c r="F373" t="s">
        <v>8689</v>
      </c>
      <c r="G373" t="s">
        <v>10262</v>
      </c>
      <c r="H373" t="s">
        <v>10263</v>
      </c>
      <c r="I373" t="s">
        <v>10264</v>
      </c>
      <c r="J373" s="3"/>
      <c r="K373" s="3" t="s">
        <v>1440</v>
      </c>
      <c r="L373" s="3" t="e">
        <v>#VALUE!</v>
      </c>
      <c r="M373" s="7">
        <f>IF(IFERROR(L373,0),1,0)</f>
        <v>0</v>
      </c>
      <c r="N373" s="3" t="s">
        <v>3767</v>
      </c>
    </row>
    <row r="374" spans="1:14" x14ac:dyDescent="0.25">
      <c r="A374" s="3">
        <v>373</v>
      </c>
      <c r="B374" s="3" t="s">
        <v>1440</v>
      </c>
      <c r="C374" s="3" t="s">
        <v>2356</v>
      </c>
      <c r="D374" s="3" t="s">
        <v>3277</v>
      </c>
      <c r="E374" s="12" t="s">
        <v>7633</v>
      </c>
      <c r="F374" t="s">
        <v>8474</v>
      </c>
      <c r="G374" t="s">
        <v>9792</v>
      </c>
      <c r="H374" t="s">
        <v>9792</v>
      </c>
      <c r="I374" t="s">
        <v>9793</v>
      </c>
      <c r="J374" s="3"/>
      <c r="K374" s="3" t="s">
        <v>1440</v>
      </c>
      <c r="L374" s="3">
        <v>1</v>
      </c>
      <c r="M374" s="7">
        <f>IF(IFERROR(L374,0),1,0)</f>
        <v>1</v>
      </c>
      <c r="N374" s="3" t="s">
        <v>3767</v>
      </c>
    </row>
    <row r="375" spans="1:14" x14ac:dyDescent="0.25">
      <c r="A375" s="3">
        <v>374</v>
      </c>
      <c r="B375" s="3" t="s">
        <v>1440</v>
      </c>
      <c r="C375" t="s">
        <v>2356</v>
      </c>
      <c r="D375" s="3" t="s">
        <v>3277</v>
      </c>
      <c r="E375" s="12" t="s">
        <v>7633</v>
      </c>
      <c r="F375" t="s">
        <v>8474</v>
      </c>
      <c r="G375" t="s">
        <v>9792</v>
      </c>
      <c r="H375" t="s">
        <v>9792</v>
      </c>
      <c r="I375" t="s">
        <v>9793</v>
      </c>
      <c r="J375" s="3"/>
      <c r="K375" s="3" t="s">
        <v>1440</v>
      </c>
      <c r="L375" s="3" t="s">
        <v>6</v>
      </c>
      <c r="M375" s="7">
        <v>1</v>
      </c>
      <c r="N375" s="3" t="s">
        <v>4538</v>
      </c>
    </row>
    <row r="376" spans="1:14" x14ac:dyDescent="0.25">
      <c r="A376" s="3">
        <v>375</v>
      </c>
      <c r="B376" s="3" t="s">
        <v>1440</v>
      </c>
      <c r="C376" s="3" t="s">
        <v>2389</v>
      </c>
      <c r="D376" s="3" t="s">
        <v>3315</v>
      </c>
      <c r="E376" s="12" t="s">
        <v>7666</v>
      </c>
      <c r="F376" t="s">
        <v>8507</v>
      </c>
      <c r="G376" t="s">
        <v>9864</v>
      </c>
      <c r="H376" t="s">
        <v>9864</v>
      </c>
      <c r="I376" t="s">
        <v>9865</v>
      </c>
      <c r="J376" s="3"/>
      <c r="K376" s="3" t="s">
        <v>1440</v>
      </c>
      <c r="L376" s="3">
        <v>1</v>
      </c>
      <c r="M376" s="7">
        <f>IF(IFERROR(L376,0),1,0)</f>
        <v>1</v>
      </c>
      <c r="N376" s="3" t="s">
        <v>3767</v>
      </c>
    </row>
    <row r="377" spans="1:14" x14ac:dyDescent="0.25">
      <c r="A377" s="3">
        <v>376</v>
      </c>
      <c r="B377" s="3" t="s">
        <v>1440</v>
      </c>
      <c r="C377" t="s">
        <v>2389</v>
      </c>
      <c r="D377" s="3" t="s">
        <v>3315</v>
      </c>
      <c r="E377" s="12" t="s">
        <v>7666</v>
      </c>
      <c r="F377" t="s">
        <v>8507</v>
      </c>
      <c r="G377" t="s">
        <v>9864</v>
      </c>
      <c r="H377" t="s">
        <v>9864</v>
      </c>
      <c r="I377" t="s">
        <v>9865</v>
      </c>
      <c r="J377" s="3"/>
      <c r="K377" s="3" t="s">
        <v>1440</v>
      </c>
      <c r="L377" s="3" t="s">
        <v>6</v>
      </c>
      <c r="M377" s="7">
        <v>1</v>
      </c>
      <c r="N377" s="3" t="s">
        <v>4538</v>
      </c>
    </row>
    <row r="378" spans="1:14" x14ac:dyDescent="0.25">
      <c r="A378" s="3">
        <v>377</v>
      </c>
      <c r="B378" s="3" t="s">
        <v>1440</v>
      </c>
      <c r="C378" s="3" t="s">
        <v>1696</v>
      </c>
      <c r="D378" s="3" t="s">
        <v>3047</v>
      </c>
      <c r="E378" s="12" t="s">
        <v>3983</v>
      </c>
      <c r="F378" t="s">
        <v>1745</v>
      </c>
      <c r="G378" t="s">
        <v>1744</v>
      </c>
      <c r="H378" t="s">
        <v>1744</v>
      </c>
      <c r="I378" t="s">
        <v>4276</v>
      </c>
      <c r="J378" s="3"/>
      <c r="K378" s="3" t="s">
        <v>1440</v>
      </c>
      <c r="L378" s="3">
        <v>1</v>
      </c>
      <c r="M378" s="7">
        <f>IF(IFERROR(L378,0),1,0)</f>
        <v>1</v>
      </c>
      <c r="N378" s="3" t="s">
        <v>3767</v>
      </c>
    </row>
    <row r="379" spans="1:14" x14ac:dyDescent="0.25">
      <c r="A379" s="3">
        <v>378</v>
      </c>
      <c r="B379" s="3" t="s">
        <v>1440</v>
      </c>
      <c r="C379" t="s">
        <v>1696</v>
      </c>
      <c r="D379" s="3" t="s">
        <v>3047</v>
      </c>
      <c r="E379" s="12" t="s">
        <v>3983</v>
      </c>
      <c r="F379" t="s">
        <v>1745</v>
      </c>
      <c r="G379" t="s">
        <v>1744</v>
      </c>
      <c r="H379" t="s">
        <v>1744</v>
      </c>
      <c r="I379" t="s">
        <v>4276</v>
      </c>
      <c r="J379" s="3"/>
      <c r="K379" s="3" t="s">
        <v>1440</v>
      </c>
      <c r="L379" s="3" t="s">
        <v>6</v>
      </c>
      <c r="M379" s="7">
        <v>1</v>
      </c>
      <c r="N379" s="3" t="s">
        <v>4538</v>
      </c>
    </row>
    <row r="380" spans="1:14" x14ac:dyDescent="0.25">
      <c r="A380" s="3">
        <v>379</v>
      </c>
      <c r="B380" s="3" t="s">
        <v>1440</v>
      </c>
      <c r="C380" s="3" t="s">
        <v>2455</v>
      </c>
      <c r="D380" s="3" t="s">
        <v>3391</v>
      </c>
      <c r="E380" s="12" t="s">
        <v>7732</v>
      </c>
      <c r="F380" t="s">
        <v>8572</v>
      </c>
      <c r="G380" t="s">
        <v>10008</v>
      </c>
      <c r="H380" t="s">
        <v>6084</v>
      </c>
      <c r="I380" t="s">
        <v>10009</v>
      </c>
      <c r="J380" s="3"/>
      <c r="K380" s="3" t="s">
        <v>1440</v>
      </c>
      <c r="L380" s="3" t="e">
        <v>#VALUE!</v>
      </c>
      <c r="M380" s="7">
        <f>IF(IFERROR(L380,0),1,0)</f>
        <v>0</v>
      </c>
      <c r="N380" s="3" t="s">
        <v>3767</v>
      </c>
    </row>
    <row r="381" spans="1:14" x14ac:dyDescent="0.25">
      <c r="A381" s="3">
        <v>380</v>
      </c>
      <c r="B381" s="3" t="s">
        <v>1440</v>
      </c>
      <c r="C381" s="3" t="s">
        <v>1753</v>
      </c>
      <c r="D381" s="3" t="s">
        <v>2933</v>
      </c>
      <c r="E381" s="12" t="s">
        <v>7062</v>
      </c>
      <c r="F381" t="s">
        <v>1773</v>
      </c>
      <c r="G381" t="s">
        <v>1772</v>
      </c>
      <c r="H381" t="s">
        <v>1772</v>
      </c>
      <c r="I381" t="s">
        <v>7167</v>
      </c>
      <c r="J381" s="3"/>
      <c r="K381" s="3" t="s">
        <v>1440</v>
      </c>
      <c r="L381" s="3" t="e">
        <v>#VALUE!</v>
      </c>
      <c r="M381" s="7">
        <f>IF(IFERROR(L381,0),1,0)</f>
        <v>0</v>
      </c>
      <c r="N381" s="3" t="s">
        <v>3767</v>
      </c>
    </row>
    <row r="382" spans="1:14" x14ac:dyDescent="0.25">
      <c r="A382" s="3">
        <v>381</v>
      </c>
      <c r="B382" s="3" t="s">
        <v>1440</v>
      </c>
      <c r="C382" s="3" t="s">
        <v>1812</v>
      </c>
      <c r="D382" s="3" t="s">
        <v>1813</v>
      </c>
      <c r="E382" s="12" t="s">
        <v>7077</v>
      </c>
      <c r="F382" t="s">
        <v>1857</v>
      </c>
      <c r="G382" t="s">
        <v>1856</v>
      </c>
      <c r="H382" t="s">
        <v>1856</v>
      </c>
      <c r="I382" t="s">
        <v>7185</v>
      </c>
      <c r="J382" s="3"/>
      <c r="K382" s="3" t="s">
        <v>1440</v>
      </c>
      <c r="L382" s="3">
        <v>1</v>
      </c>
      <c r="M382" s="7">
        <f>IF(IFERROR(L382,0),1,0)</f>
        <v>1</v>
      </c>
      <c r="N382" s="3" t="s">
        <v>3767</v>
      </c>
    </row>
    <row r="383" spans="1:14" x14ac:dyDescent="0.25">
      <c r="A383" s="3">
        <v>382</v>
      </c>
      <c r="B383" s="3" t="s">
        <v>1440</v>
      </c>
      <c r="C383" t="s">
        <v>1812</v>
      </c>
      <c r="D383" s="3" t="s">
        <v>1813</v>
      </c>
      <c r="E383" s="12" t="s">
        <v>7077</v>
      </c>
      <c r="F383" t="s">
        <v>1857</v>
      </c>
      <c r="G383" t="s">
        <v>1856</v>
      </c>
      <c r="H383" t="s">
        <v>1856</v>
      </c>
      <c r="I383" t="s">
        <v>7185</v>
      </c>
      <c r="J383" s="3"/>
      <c r="K383" s="3" t="s">
        <v>1440</v>
      </c>
      <c r="L383" s="3" t="s">
        <v>6</v>
      </c>
      <c r="M383" s="7">
        <v>1</v>
      </c>
      <c r="N383" s="3" t="s">
        <v>4538</v>
      </c>
    </row>
    <row r="384" spans="1:14" x14ac:dyDescent="0.25">
      <c r="A384" s="3">
        <v>383</v>
      </c>
      <c r="B384" s="3" t="s">
        <v>1440</v>
      </c>
      <c r="C384" s="3" t="s">
        <v>2015</v>
      </c>
      <c r="D384" s="3" t="s">
        <v>2889</v>
      </c>
      <c r="E384" s="12" t="s">
        <v>7296</v>
      </c>
      <c r="F384" t="s">
        <v>8145</v>
      </c>
      <c r="G384" t="s">
        <v>9071</v>
      </c>
      <c r="H384" t="s">
        <v>9071</v>
      </c>
      <c r="I384" t="s">
        <v>9072</v>
      </c>
      <c r="J384" s="3"/>
      <c r="K384" s="3" t="s">
        <v>1440</v>
      </c>
      <c r="L384" s="3" t="e">
        <v>#VALUE!</v>
      </c>
      <c r="M384" s="7">
        <f>IF(IFERROR(L384,0),1,0)</f>
        <v>0</v>
      </c>
      <c r="N384" s="3" t="s">
        <v>3767</v>
      </c>
    </row>
    <row r="385" spans="1:14" x14ac:dyDescent="0.25">
      <c r="A385" s="3">
        <v>384</v>
      </c>
      <c r="B385" s="3" t="s">
        <v>1440</v>
      </c>
      <c r="C385" s="3" t="s">
        <v>1398</v>
      </c>
      <c r="D385" s="3" t="s">
        <v>3582</v>
      </c>
      <c r="E385" s="12" t="s">
        <v>5042</v>
      </c>
      <c r="F385" t="s">
        <v>5947</v>
      </c>
      <c r="G385" t="s">
        <v>6343</v>
      </c>
      <c r="H385" t="s">
        <v>6343</v>
      </c>
      <c r="I385" t="s">
        <v>6991</v>
      </c>
      <c r="J385" s="3"/>
      <c r="K385" s="3" t="s">
        <v>1440</v>
      </c>
      <c r="L385" s="3" t="e">
        <v>#VALUE!</v>
      </c>
      <c r="M385" s="7">
        <f>IF(IFERROR(L385,0),1,0)</f>
        <v>0</v>
      </c>
      <c r="N385" s="3" t="s">
        <v>3767</v>
      </c>
    </row>
    <row r="386" spans="1:14" x14ac:dyDescent="0.25">
      <c r="A386" s="3">
        <v>385</v>
      </c>
      <c r="B386" s="3" t="s">
        <v>1440</v>
      </c>
      <c r="C386" s="3" t="s">
        <v>2599</v>
      </c>
      <c r="D386" s="3" t="s">
        <v>3555</v>
      </c>
      <c r="E386" s="12" t="s">
        <v>4018</v>
      </c>
      <c r="F386" t="s">
        <v>3854</v>
      </c>
      <c r="G386" t="s">
        <v>4350</v>
      </c>
      <c r="H386" t="s">
        <v>4350</v>
      </c>
      <c r="I386" t="s">
        <v>4351</v>
      </c>
      <c r="J386" s="3"/>
      <c r="K386" s="3" t="s">
        <v>1440</v>
      </c>
      <c r="L386" s="3" t="e">
        <v>#VALUE!</v>
      </c>
      <c r="M386" s="7">
        <f>IF(IFERROR(L386,0),1,0)</f>
        <v>0</v>
      </c>
      <c r="N386" s="3" t="s">
        <v>3767</v>
      </c>
    </row>
    <row r="387" spans="1:14" x14ac:dyDescent="0.25">
      <c r="A387" s="3">
        <v>386</v>
      </c>
      <c r="B387" s="3" t="s">
        <v>1440</v>
      </c>
      <c r="C387" s="3" t="s">
        <v>2122</v>
      </c>
      <c r="D387" s="3" t="s">
        <v>3014</v>
      </c>
      <c r="E387" s="12" t="s">
        <v>7403</v>
      </c>
      <c r="F387" t="s">
        <v>8251</v>
      </c>
      <c r="G387" t="s">
        <v>9289</v>
      </c>
      <c r="H387" t="s">
        <v>6163</v>
      </c>
      <c r="I387" t="s">
        <v>9290</v>
      </c>
      <c r="J387" s="3"/>
      <c r="K387" s="3" t="s">
        <v>1440</v>
      </c>
      <c r="L387" s="3">
        <v>1</v>
      </c>
      <c r="M387" s="7">
        <f>IF(IFERROR(L387,0),1,0)</f>
        <v>1</v>
      </c>
      <c r="N387" s="3" t="s">
        <v>3767</v>
      </c>
    </row>
    <row r="388" spans="1:14" x14ac:dyDescent="0.25">
      <c r="A388" s="3">
        <v>387</v>
      </c>
      <c r="B388" s="3" t="s">
        <v>1440</v>
      </c>
      <c r="C388" t="s">
        <v>2122</v>
      </c>
      <c r="D388" s="3" t="s">
        <v>3014</v>
      </c>
      <c r="E388" s="12" t="s">
        <v>7403</v>
      </c>
      <c r="F388" t="s">
        <v>8251</v>
      </c>
      <c r="G388" t="s">
        <v>9289</v>
      </c>
      <c r="H388" t="s">
        <v>6163</v>
      </c>
      <c r="I388" t="s">
        <v>9290</v>
      </c>
      <c r="J388" s="3"/>
      <c r="K388" s="3" t="s">
        <v>1440</v>
      </c>
      <c r="L388" s="3" t="s">
        <v>6</v>
      </c>
      <c r="M388" s="7">
        <v>1</v>
      </c>
      <c r="N388" s="3" t="s">
        <v>4538</v>
      </c>
    </row>
    <row r="389" spans="1:14" x14ac:dyDescent="0.25">
      <c r="A389" s="3">
        <v>388</v>
      </c>
      <c r="B389" s="3" t="s">
        <v>1440</v>
      </c>
      <c r="C389" s="3" t="s">
        <v>1980</v>
      </c>
      <c r="D389" s="3" t="s">
        <v>2851</v>
      </c>
      <c r="E389" s="12" t="s">
        <v>7261</v>
      </c>
      <c r="F389" t="s">
        <v>8110</v>
      </c>
      <c r="G389" t="s">
        <v>9000</v>
      </c>
      <c r="H389" t="s">
        <v>9000</v>
      </c>
      <c r="I389" t="s">
        <v>9001</v>
      </c>
      <c r="J389" s="3"/>
      <c r="K389" s="3" t="s">
        <v>1440</v>
      </c>
      <c r="L389" s="3">
        <v>1</v>
      </c>
      <c r="M389" s="7">
        <f>IF(IFERROR(L389,0),1,0)</f>
        <v>1</v>
      </c>
      <c r="N389" s="3" t="s">
        <v>3767</v>
      </c>
    </row>
    <row r="390" spans="1:14" x14ac:dyDescent="0.25">
      <c r="A390" s="3">
        <v>389</v>
      </c>
      <c r="B390" s="3" t="s">
        <v>1440</v>
      </c>
      <c r="C390" s="3" t="s">
        <v>2274</v>
      </c>
      <c r="D390" s="3" t="s">
        <v>3185</v>
      </c>
      <c r="E390" s="12" t="s">
        <v>7552</v>
      </c>
      <c r="F390" t="s">
        <v>8400</v>
      </c>
      <c r="G390" t="s">
        <v>9628</v>
      </c>
      <c r="H390" t="s">
        <v>9628</v>
      </c>
      <c r="I390" t="s">
        <v>9629</v>
      </c>
      <c r="J390" s="3"/>
      <c r="K390" s="3" t="s">
        <v>1440</v>
      </c>
      <c r="L390" s="3">
        <v>1</v>
      </c>
      <c r="M390" s="7">
        <f>IF(IFERROR(L390,0),1,0)</f>
        <v>1</v>
      </c>
      <c r="N390" s="3" t="s">
        <v>3767</v>
      </c>
    </row>
    <row r="391" spans="1:14" x14ac:dyDescent="0.25">
      <c r="A391" s="3">
        <v>390</v>
      </c>
      <c r="B391" s="3" t="s">
        <v>1440</v>
      </c>
      <c r="C391" s="3" t="s">
        <v>1979</v>
      </c>
      <c r="D391" s="3" t="s">
        <v>2850</v>
      </c>
      <c r="E391" s="12" t="s">
        <v>7260</v>
      </c>
      <c r="F391" t="s">
        <v>8109</v>
      </c>
      <c r="G391" t="s">
        <v>8998</v>
      </c>
      <c r="H391" t="s">
        <v>8998</v>
      </c>
      <c r="I391" t="s">
        <v>8999</v>
      </c>
      <c r="J391" s="3"/>
      <c r="K391" s="3" t="s">
        <v>1440</v>
      </c>
      <c r="L391" s="3" t="e">
        <v>#VALUE!</v>
      </c>
      <c r="M391" s="7">
        <f>IF(IFERROR(L391,0),1,0)</f>
        <v>0</v>
      </c>
      <c r="N391" s="3" t="s">
        <v>3767</v>
      </c>
    </row>
    <row r="392" spans="1:14" x14ac:dyDescent="0.25">
      <c r="A392" s="3">
        <v>391</v>
      </c>
      <c r="B392" s="3" t="s">
        <v>1440</v>
      </c>
      <c r="C392" s="3" t="s">
        <v>2553</v>
      </c>
      <c r="D392" s="3" t="s">
        <v>3506</v>
      </c>
      <c r="E392" s="12" t="s">
        <v>7826</v>
      </c>
      <c r="F392" t="s">
        <v>8665</v>
      </c>
      <c r="G392" t="s">
        <v>10210</v>
      </c>
      <c r="H392" t="s">
        <v>10210</v>
      </c>
      <c r="I392" t="s">
        <v>10211</v>
      </c>
      <c r="J392" s="3"/>
      <c r="K392" s="3" t="s">
        <v>1440</v>
      </c>
      <c r="L392" s="3" t="e">
        <v>#VALUE!</v>
      </c>
      <c r="M392" s="7">
        <f>IF(IFERROR(L392,0),1,0)</f>
        <v>0</v>
      </c>
      <c r="N392" s="3" t="s">
        <v>3767</v>
      </c>
    </row>
    <row r="393" spans="1:14" x14ac:dyDescent="0.25">
      <c r="A393" s="3">
        <v>392</v>
      </c>
      <c r="B393" s="3" t="s">
        <v>1440</v>
      </c>
      <c r="C393" s="3" t="s">
        <v>2372</v>
      </c>
      <c r="D393" s="3" t="s">
        <v>3295</v>
      </c>
      <c r="E393" s="12" t="s">
        <v>7649</v>
      </c>
      <c r="F393" t="s">
        <v>8490</v>
      </c>
      <c r="G393" t="s">
        <v>9829</v>
      </c>
      <c r="H393" t="s">
        <v>9830</v>
      </c>
      <c r="I393" t="s">
        <v>9831</v>
      </c>
      <c r="J393" s="3"/>
      <c r="K393" s="3" t="s">
        <v>1440</v>
      </c>
      <c r="L393" s="3">
        <v>1</v>
      </c>
      <c r="M393" s="7">
        <f>IF(IFERROR(L393,0),1,0)</f>
        <v>1</v>
      </c>
      <c r="N393" s="3" t="s">
        <v>3767</v>
      </c>
    </row>
    <row r="394" spans="1:14" x14ac:dyDescent="0.25">
      <c r="A394" s="3">
        <v>393</v>
      </c>
      <c r="B394" s="3" t="s">
        <v>1440</v>
      </c>
      <c r="C394" t="s">
        <v>2372</v>
      </c>
      <c r="D394" s="3" t="s">
        <v>3295</v>
      </c>
      <c r="E394" s="12" t="s">
        <v>7649</v>
      </c>
      <c r="F394" t="s">
        <v>8490</v>
      </c>
      <c r="G394" t="s">
        <v>9829</v>
      </c>
      <c r="H394" t="s">
        <v>9830</v>
      </c>
      <c r="I394" t="s">
        <v>9831</v>
      </c>
      <c r="J394" s="3"/>
      <c r="K394" s="3" t="s">
        <v>1440</v>
      </c>
      <c r="L394" s="3" t="s">
        <v>6</v>
      </c>
      <c r="M394" s="7">
        <v>1</v>
      </c>
      <c r="N394" s="3" t="s">
        <v>4538</v>
      </c>
    </row>
    <row r="395" spans="1:14" x14ac:dyDescent="0.25">
      <c r="A395" s="3">
        <v>394</v>
      </c>
      <c r="B395" s="3" t="s">
        <v>1440</v>
      </c>
      <c r="C395" s="3" t="s">
        <v>2282</v>
      </c>
      <c r="D395" s="3" t="s">
        <v>3196</v>
      </c>
      <c r="E395" s="12" t="s">
        <v>7560</v>
      </c>
      <c r="F395" t="s">
        <v>8407</v>
      </c>
      <c r="G395" t="s">
        <v>9644</v>
      </c>
      <c r="H395" t="s">
        <v>9644</v>
      </c>
      <c r="I395" t="s">
        <v>9645</v>
      </c>
      <c r="J395" s="3"/>
      <c r="K395" s="3" t="s">
        <v>1440</v>
      </c>
      <c r="L395" s="3" t="e">
        <v>#VALUE!</v>
      </c>
      <c r="M395" s="7">
        <f t="shared" ref="M395:M400" si="21">IF(IFERROR(L395,0),1,0)</f>
        <v>0</v>
      </c>
      <c r="N395" s="3" t="s">
        <v>3767</v>
      </c>
    </row>
    <row r="396" spans="1:14" x14ac:dyDescent="0.25">
      <c r="A396" s="3">
        <v>395</v>
      </c>
      <c r="B396" s="3" t="s">
        <v>1440</v>
      </c>
      <c r="C396" s="3" t="s">
        <v>2363</v>
      </c>
      <c r="D396" s="3" t="s">
        <v>3284</v>
      </c>
      <c r="E396" s="12" t="s">
        <v>7640</v>
      </c>
      <c r="F396" t="s">
        <v>8481</v>
      </c>
      <c r="G396" t="s">
        <v>9806</v>
      </c>
      <c r="H396" t="s">
        <v>9806</v>
      </c>
      <c r="I396" t="s">
        <v>9807</v>
      </c>
      <c r="J396" s="3"/>
      <c r="K396" s="3" t="s">
        <v>1440</v>
      </c>
      <c r="L396" s="3" t="e">
        <v>#VALUE!</v>
      </c>
      <c r="M396" s="7">
        <f t="shared" si="21"/>
        <v>0</v>
      </c>
      <c r="N396" s="3" t="s">
        <v>3767</v>
      </c>
    </row>
    <row r="397" spans="1:14" x14ac:dyDescent="0.25">
      <c r="A397" s="3">
        <v>396</v>
      </c>
      <c r="B397" s="3" t="s">
        <v>1440</v>
      </c>
      <c r="C397" s="3" t="s">
        <v>2544</v>
      </c>
      <c r="D397" s="3" t="s">
        <v>3495</v>
      </c>
      <c r="E397" s="12" t="s">
        <v>7817</v>
      </c>
      <c r="F397" t="s">
        <v>8656</v>
      </c>
      <c r="G397" t="s">
        <v>10191</v>
      </c>
      <c r="H397" t="s">
        <v>10191</v>
      </c>
      <c r="I397" t="s">
        <v>10192</v>
      </c>
      <c r="J397" s="3"/>
      <c r="K397" s="3" t="s">
        <v>1440</v>
      </c>
      <c r="L397" s="3" t="e">
        <v>#VALUE!</v>
      </c>
      <c r="M397" s="7">
        <f t="shared" si="21"/>
        <v>0</v>
      </c>
      <c r="N397" s="3" t="s">
        <v>3767</v>
      </c>
    </row>
    <row r="398" spans="1:14" x14ac:dyDescent="0.25">
      <c r="A398" s="3">
        <v>397</v>
      </c>
      <c r="B398" s="3" t="s">
        <v>1440</v>
      </c>
      <c r="C398" s="3" t="s">
        <v>1936</v>
      </c>
      <c r="D398" s="3" t="s">
        <v>2800</v>
      </c>
      <c r="E398" s="12" t="s">
        <v>7219</v>
      </c>
      <c r="F398" t="s">
        <v>8068</v>
      </c>
      <c r="G398" t="s">
        <v>8915</v>
      </c>
      <c r="H398" t="s">
        <v>8915</v>
      </c>
      <c r="I398" t="s">
        <v>8916</v>
      </c>
      <c r="J398" s="3"/>
      <c r="K398" s="3" t="s">
        <v>1440</v>
      </c>
      <c r="L398" s="3" t="e">
        <v>#VALUE!</v>
      </c>
      <c r="M398" s="7">
        <f t="shared" si="21"/>
        <v>0</v>
      </c>
      <c r="N398" s="3" t="s">
        <v>3767</v>
      </c>
    </row>
    <row r="399" spans="1:14" x14ac:dyDescent="0.25">
      <c r="A399" s="3">
        <v>398</v>
      </c>
      <c r="B399" s="3" t="s">
        <v>1440</v>
      </c>
      <c r="C399" s="3" t="s">
        <v>2559</v>
      </c>
      <c r="D399" s="3" t="s">
        <v>3512</v>
      </c>
      <c r="E399" s="12" t="s">
        <v>7832</v>
      </c>
      <c r="F399" t="s">
        <v>8671</v>
      </c>
      <c r="G399" t="s">
        <v>10223</v>
      </c>
      <c r="H399" t="s">
        <v>10223</v>
      </c>
      <c r="I399" t="s">
        <v>10224</v>
      </c>
      <c r="J399" s="3"/>
      <c r="K399" s="3" t="s">
        <v>1440</v>
      </c>
      <c r="L399" s="3" t="e">
        <v>#VALUE!</v>
      </c>
      <c r="M399" s="7">
        <f t="shared" si="21"/>
        <v>0</v>
      </c>
      <c r="N399" s="3" t="s">
        <v>3767</v>
      </c>
    </row>
    <row r="400" spans="1:14" x14ac:dyDescent="0.25">
      <c r="A400" s="3">
        <v>399</v>
      </c>
      <c r="B400" s="3" t="s">
        <v>1440</v>
      </c>
      <c r="C400" s="3" t="s">
        <v>2213</v>
      </c>
      <c r="D400" s="3" t="s">
        <v>3115</v>
      </c>
      <c r="E400" s="12" t="s">
        <v>7492</v>
      </c>
      <c r="F400" t="s">
        <v>8340</v>
      </c>
      <c r="G400" t="s">
        <v>9491</v>
      </c>
      <c r="H400" t="s">
        <v>9492</v>
      </c>
      <c r="I400" t="s">
        <v>9493</v>
      </c>
      <c r="J400" s="3"/>
      <c r="K400" s="3" t="s">
        <v>1440</v>
      </c>
      <c r="L400" s="3">
        <v>1</v>
      </c>
      <c r="M400" s="7">
        <f t="shared" si="21"/>
        <v>1</v>
      </c>
      <c r="N400" s="3" t="s">
        <v>3767</v>
      </c>
    </row>
    <row r="401" spans="1:14" x14ac:dyDescent="0.25">
      <c r="A401" s="3">
        <v>400</v>
      </c>
      <c r="B401" s="3" t="s">
        <v>1440</v>
      </c>
      <c r="C401" t="s">
        <v>2213</v>
      </c>
      <c r="D401" s="3" t="s">
        <v>3115</v>
      </c>
      <c r="E401" s="12" t="s">
        <v>7492</v>
      </c>
      <c r="F401" t="s">
        <v>8340</v>
      </c>
      <c r="G401" t="s">
        <v>9491</v>
      </c>
      <c r="H401" t="s">
        <v>9492</v>
      </c>
      <c r="I401" t="s">
        <v>9493</v>
      </c>
      <c r="J401" s="3"/>
      <c r="K401" s="3" t="s">
        <v>1440</v>
      </c>
      <c r="L401" s="3" t="s">
        <v>6</v>
      </c>
      <c r="M401" s="7">
        <v>1</v>
      </c>
      <c r="N401" s="3" t="s">
        <v>4538</v>
      </c>
    </row>
    <row r="402" spans="1:14" x14ac:dyDescent="0.25">
      <c r="A402" s="3">
        <v>401</v>
      </c>
      <c r="B402" s="3" t="s">
        <v>1440</v>
      </c>
      <c r="C402" s="3" t="s">
        <v>2026</v>
      </c>
      <c r="D402" s="3" t="s">
        <v>2905</v>
      </c>
      <c r="E402" s="12" t="s">
        <v>7307</v>
      </c>
      <c r="F402" t="s">
        <v>8156</v>
      </c>
      <c r="G402" t="s">
        <v>9093</v>
      </c>
      <c r="H402" t="s">
        <v>9093</v>
      </c>
      <c r="I402" t="s">
        <v>9094</v>
      </c>
      <c r="J402" s="3"/>
      <c r="K402" s="3" t="s">
        <v>1440</v>
      </c>
      <c r="L402" s="3">
        <v>1</v>
      </c>
      <c r="M402" s="7">
        <f t="shared" ref="M402:M407" si="22">IF(IFERROR(L402,0),1,0)</f>
        <v>1</v>
      </c>
      <c r="N402" s="3" t="s">
        <v>3767</v>
      </c>
    </row>
    <row r="403" spans="1:14" x14ac:dyDescent="0.25">
      <c r="A403" s="3">
        <v>402</v>
      </c>
      <c r="B403" s="3" t="s">
        <v>1440</v>
      </c>
      <c r="C403" s="3" t="s">
        <v>2183</v>
      </c>
      <c r="D403" s="3" t="s">
        <v>3081</v>
      </c>
      <c r="E403" s="12" t="s">
        <v>7463</v>
      </c>
      <c r="F403" t="s">
        <v>8311</v>
      </c>
      <c r="G403" t="s">
        <v>9421</v>
      </c>
      <c r="H403" t="s">
        <v>9421</v>
      </c>
      <c r="I403" t="s">
        <v>9422</v>
      </c>
      <c r="J403" s="3"/>
      <c r="K403" s="3" t="s">
        <v>1440</v>
      </c>
      <c r="L403" s="3" t="e">
        <v>#VALUE!</v>
      </c>
      <c r="M403" s="7">
        <f t="shared" si="22"/>
        <v>0</v>
      </c>
      <c r="N403" s="3" t="s">
        <v>3767</v>
      </c>
    </row>
    <row r="404" spans="1:14" x14ac:dyDescent="0.25">
      <c r="A404" s="3">
        <v>403</v>
      </c>
      <c r="B404" s="3" t="s">
        <v>1440</v>
      </c>
      <c r="C404" s="3" t="s">
        <v>2737</v>
      </c>
      <c r="D404" s="3" t="s">
        <v>3708</v>
      </c>
      <c r="E404" s="12" t="s">
        <v>8007</v>
      </c>
      <c r="F404" t="s">
        <v>8842</v>
      </c>
      <c r="G404" t="s">
        <v>10636</v>
      </c>
      <c r="H404" t="s">
        <v>10636</v>
      </c>
      <c r="I404" t="s">
        <v>10637</v>
      </c>
      <c r="J404" s="3"/>
      <c r="K404" s="3" t="s">
        <v>1440</v>
      </c>
      <c r="L404" s="3">
        <v>1</v>
      </c>
      <c r="M404" s="7">
        <f t="shared" si="22"/>
        <v>1</v>
      </c>
      <c r="N404" s="3" t="s">
        <v>3767</v>
      </c>
    </row>
    <row r="405" spans="1:14" x14ac:dyDescent="0.25">
      <c r="A405" s="3">
        <v>404</v>
      </c>
      <c r="B405" s="3" t="s">
        <v>1440</v>
      </c>
      <c r="C405" s="3" t="s">
        <v>2552</v>
      </c>
      <c r="D405" s="3" t="s">
        <v>3505</v>
      </c>
      <c r="E405" s="12" t="s">
        <v>7825</v>
      </c>
      <c r="F405" t="s">
        <v>8664</v>
      </c>
      <c r="G405" t="s">
        <v>10208</v>
      </c>
      <c r="H405" t="s">
        <v>10208</v>
      </c>
      <c r="I405" t="s">
        <v>10209</v>
      </c>
      <c r="J405" s="3"/>
      <c r="K405" s="3" t="s">
        <v>1440</v>
      </c>
      <c r="L405" s="3">
        <v>1</v>
      </c>
      <c r="M405" s="7">
        <f t="shared" si="22"/>
        <v>1</v>
      </c>
      <c r="N405" s="3" t="s">
        <v>3767</v>
      </c>
    </row>
    <row r="406" spans="1:14" x14ac:dyDescent="0.25">
      <c r="A406" s="3">
        <v>405</v>
      </c>
      <c r="B406" s="3" t="s">
        <v>1440</v>
      </c>
      <c r="C406" s="3" t="s">
        <v>2173</v>
      </c>
      <c r="D406" s="3" t="s">
        <v>3070</v>
      </c>
      <c r="E406" s="12" t="s">
        <v>7453</v>
      </c>
      <c r="F406" t="s">
        <v>8301</v>
      </c>
      <c r="G406" t="s">
        <v>9400</v>
      </c>
      <c r="H406" t="s">
        <v>9400</v>
      </c>
      <c r="I406" t="s">
        <v>9401</v>
      </c>
      <c r="J406" s="3"/>
      <c r="K406" s="3" t="s">
        <v>1440</v>
      </c>
      <c r="L406" s="3" t="e">
        <v>#VALUE!</v>
      </c>
      <c r="M406" s="7">
        <f t="shared" si="22"/>
        <v>0</v>
      </c>
      <c r="N406" s="3" t="s">
        <v>3767</v>
      </c>
    </row>
    <row r="407" spans="1:14" x14ac:dyDescent="0.25">
      <c r="A407" s="3">
        <v>406</v>
      </c>
      <c r="B407" s="3" t="s">
        <v>1440</v>
      </c>
      <c r="C407" s="3" t="s">
        <v>2772</v>
      </c>
      <c r="D407" s="3" t="s">
        <v>3751</v>
      </c>
      <c r="E407" s="12" t="s">
        <v>8042</v>
      </c>
      <c r="F407" t="s">
        <v>8874</v>
      </c>
      <c r="G407" t="s">
        <v>10701</v>
      </c>
      <c r="H407" t="s">
        <v>10702</v>
      </c>
      <c r="I407" t="s">
        <v>10703</v>
      </c>
      <c r="J407" s="3"/>
      <c r="K407" s="3" t="s">
        <v>1440</v>
      </c>
      <c r="L407" s="3">
        <v>1</v>
      </c>
      <c r="M407" s="7">
        <f t="shared" si="22"/>
        <v>1</v>
      </c>
      <c r="N407" s="3" t="s">
        <v>3767</v>
      </c>
    </row>
    <row r="408" spans="1:14" x14ac:dyDescent="0.25">
      <c r="A408" s="3">
        <v>407</v>
      </c>
      <c r="B408" s="3" t="s">
        <v>1440</v>
      </c>
      <c r="C408" t="s">
        <v>2772</v>
      </c>
      <c r="D408" s="3" t="s">
        <v>3751</v>
      </c>
      <c r="E408" s="12" t="s">
        <v>8042</v>
      </c>
      <c r="F408" t="s">
        <v>8874</v>
      </c>
      <c r="G408" t="s">
        <v>10701</v>
      </c>
      <c r="H408" t="s">
        <v>10702</v>
      </c>
      <c r="I408" t="s">
        <v>10703</v>
      </c>
      <c r="J408" s="3"/>
      <c r="K408" s="3" t="s">
        <v>1440</v>
      </c>
      <c r="L408" s="3" t="s">
        <v>6</v>
      </c>
      <c r="M408" s="7">
        <v>1</v>
      </c>
      <c r="N408" s="3" t="s">
        <v>4538</v>
      </c>
    </row>
    <row r="409" spans="1:14" x14ac:dyDescent="0.25">
      <c r="A409" s="3">
        <v>408</v>
      </c>
      <c r="B409" s="3" t="s">
        <v>1440</v>
      </c>
      <c r="C409" s="3" t="s">
        <v>2486</v>
      </c>
      <c r="D409" s="3" t="s">
        <v>3426</v>
      </c>
      <c r="E409" s="12" t="s">
        <v>7762</v>
      </c>
      <c r="F409" t="s">
        <v>8601</v>
      </c>
      <c r="G409" t="s">
        <v>10073</v>
      </c>
      <c r="H409" t="s">
        <v>10073</v>
      </c>
      <c r="I409" t="s">
        <v>10074</v>
      </c>
      <c r="J409" s="3"/>
      <c r="K409" s="3" t="s">
        <v>1440</v>
      </c>
      <c r="L409" s="3" t="e">
        <v>#VALUE!</v>
      </c>
      <c r="M409" s="7">
        <f>IF(IFERROR(L409,0),1,0)</f>
        <v>0</v>
      </c>
      <c r="N409" s="3" t="s">
        <v>3767</v>
      </c>
    </row>
    <row r="410" spans="1:14" x14ac:dyDescent="0.25">
      <c r="A410" s="3">
        <v>409</v>
      </c>
      <c r="B410" s="3" t="s">
        <v>1440</v>
      </c>
      <c r="C410" s="3" t="s">
        <v>2231</v>
      </c>
      <c r="D410" s="3" t="s">
        <v>3136</v>
      </c>
      <c r="E410" s="12" t="s">
        <v>7509</v>
      </c>
      <c r="F410" t="s">
        <v>8357</v>
      </c>
      <c r="G410" t="s">
        <v>9530</v>
      </c>
      <c r="H410" t="s">
        <v>9531</v>
      </c>
      <c r="I410" t="s">
        <v>9532</v>
      </c>
      <c r="J410" s="3"/>
      <c r="K410" s="3" t="s">
        <v>1440</v>
      </c>
      <c r="L410" s="3" t="e">
        <v>#VALUE!</v>
      </c>
      <c r="M410" s="7">
        <f>IF(IFERROR(L410,0),1,0)</f>
        <v>0</v>
      </c>
      <c r="N410" s="3" t="s">
        <v>3767</v>
      </c>
    </row>
    <row r="411" spans="1:14" x14ac:dyDescent="0.25">
      <c r="A411" s="3">
        <v>410</v>
      </c>
      <c r="B411" s="3" t="s">
        <v>1440</v>
      </c>
      <c r="C411" s="3" t="s">
        <v>1929</v>
      </c>
      <c r="D411" s="3" t="s">
        <v>2792</v>
      </c>
      <c r="E411" s="12" t="s">
        <v>7212</v>
      </c>
      <c r="F411" t="s">
        <v>8061</v>
      </c>
      <c r="G411" t="s">
        <v>8901</v>
      </c>
      <c r="H411" t="s">
        <v>8901</v>
      </c>
      <c r="I411" t="s">
        <v>8902</v>
      </c>
      <c r="J411" s="3"/>
      <c r="K411" s="3" t="s">
        <v>1440</v>
      </c>
      <c r="L411" s="3" t="e">
        <v>#VALUE!</v>
      </c>
      <c r="M411" s="7">
        <f>IF(IFERROR(L411,0),1,0)</f>
        <v>0</v>
      </c>
      <c r="N411" s="3" t="s">
        <v>3767</v>
      </c>
    </row>
    <row r="412" spans="1:14" x14ac:dyDescent="0.25">
      <c r="A412" s="3">
        <v>411</v>
      </c>
      <c r="B412" s="3" t="s">
        <v>1440</v>
      </c>
      <c r="C412" s="3" t="s">
        <v>2257</v>
      </c>
      <c r="D412" s="3" t="s">
        <v>3163</v>
      </c>
      <c r="E412" s="12" t="s">
        <v>7535</v>
      </c>
      <c r="F412" t="s">
        <v>8383</v>
      </c>
      <c r="G412" t="s">
        <v>9592</v>
      </c>
      <c r="H412" t="s">
        <v>9592</v>
      </c>
      <c r="I412" t="s">
        <v>9593</v>
      </c>
      <c r="J412" s="3"/>
      <c r="K412" s="3" t="s">
        <v>1440</v>
      </c>
      <c r="L412" s="3" t="e">
        <v>#VALUE!</v>
      </c>
      <c r="M412" s="7">
        <f>IF(IFERROR(L412,0),1,0)</f>
        <v>0</v>
      </c>
      <c r="N412" s="3" t="s">
        <v>3767</v>
      </c>
    </row>
    <row r="413" spans="1:14" x14ac:dyDescent="0.25">
      <c r="A413" s="3">
        <v>412</v>
      </c>
      <c r="B413" s="3" t="s">
        <v>1440</v>
      </c>
      <c r="C413" s="3" t="s">
        <v>2184</v>
      </c>
      <c r="D413" s="3" t="s">
        <v>3082</v>
      </c>
      <c r="E413" s="12" t="s">
        <v>7464</v>
      </c>
      <c r="F413" t="s">
        <v>8312</v>
      </c>
      <c r="G413" t="s">
        <v>9423</v>
      </c>
      <c r="H413" t="s">
        <v>9423</v>
      </c>
      <c r="I413" t="s">
        <v>9424</v>
      </c>
      <c r="J413" s="3"/>
      <c r="K413" s="3" t="s">
        <v>1440</v>
      </c>
      <c r="L413" s="3">
        <v>1</v>
      </c>
      <c r="M413" s="7">
        <f>IF(IFERROR(L413,0),1,0)</f>
        <v>1</v>
      </c>
      <c r="N413" s="3" t="s">
        <v>3767</v>
      </c>
    </row>
    <row r="414" spans="1:14" x14ac:dyDescent="0.25">
      <c r="A414" s="3">
        <v>413</v>
      </c>
      <c r="B414" s="3" t="s">
        <v>1440</v>
      </c>
      <c r="C414" t="s">
        <v>10732</v>
      </c>
      <c r="D414" s="3" t="s">
        <v>3082</v>
      </c>
      <c r="E414" s="12" t="s">
        <v>7464</v>
      </c>
      <c r="F414" t="s">
        <v>8312</v>
      </c>
      <c r="G414" t="s">
        <v>9423</v>
      </c>
      <c r="H414" t="s">
        <v>9423</v>
      </c>
      <c r="I414" t="s">
        <v>9424</v>
      </c>
      <c r="J414" s="3"/>
      <c r="K414" s="3" t="s">
        <v>1440</v>
      </c>
      <c r="L414" s="3" t="s">
        <v>6</v>
      </c>
      <c r="M414" s="7">
        <v>1</v>
      </c>
      <c r="N414" s="3" t="s">
        <v>4538</v>
      </c>
    </row>
    <row r="415" spans="1:14" x14ac:dyDescent="0.25">
      <c r="A415" s="3">
        <v>414</v>
      </c>
      <c r="B415" s="3" t="s">
        <v>1440</v>
      </c>
      <c r="C415" s="3" t="s">
        <v>2406</v>
      </c>
      <c r="D415" s="3" t="s">
        <v>3333</v>
      </c>
      <c r="E415" s="12" t="s">
        <v>7683</v>
      </c>
      <c r="F415" t="s">
        <v>8524</v>
      </c>
      <c r="G415" t="s">
        <v>9902</v>
      </c>
      <c r="H415" t="s">
        <v>9902</v>
      </c>
      <c r="I415" t="s">
        <v>9903</v>
      </c>
      <c r="J415" s="3"/>
      <c r="K415" s="3" t="s">
        <v>1440</v>
      </c>
      <c r="L415" s="3" t="e">
        <v>#VALUE!</v>
      </c>
      <c r="M415" s="7">
        <f t="shared" ref="M415:M427" si="23">IF(IFERROR(L415,0),1,0)</f>
        <v>0</v>
      </c>
      <c r="N415" s="3" t="s">
        <v>3767</v>
      </c>
    </row>
    <row r="416" spans="1:14" x14ac:dyDescent="0.25">
      <c r="A416" s="3">
        <v>415</v>
      </c>
      <c r="B416" s="3" t="s">
        <v>1440</v>
      </c>
      <c r="C416" s="3" t="s">
        <v>1926</v>
      </c>
      <c r="D416" s="3" t="s">
        <v>2788</v>
      </c>
      <c r="E416" s="12" t="s">
        <v>7209</v>
      </c>
      <c r="F416" t="s">
        <v>8058</v>
      </c>
      <c r="G416" t="s">
        <v>8895</v>
      </c>
      <c r="H416" t="s">
        <v>8895</v>
      </c>
      <c r="I416" t="s">
        <v>8896</v>
      </c>
      <c r="J416" s="3"/>
      <c r="K416" s="3" t="s">
        <v>1440</v>
      </c>
      <c r="L416" s="3" t="e">
        <v>#VALUE!</v>
      </c>
      <c r="M416" s="7">
        <f t="shared" si="23"/>
        <v>0</v>
      </c>
      <c r="N416" s="3" t="s">
        <v>3767</v>
      </c>
    </row>
    <row r="417" spans="1:14" x14ac:dyDescent="0.25">
      <c r="A417" s="3">
        <v>416</v>
      </c>
      <c r="B417" s="3" t="s">
        <v>1440</v>
      </c>
      <c r="C417" s="3" t="s">
        <v>2048</v>
      </c>
      <c r="D417" s="3" t="s">
        <v>2928</v>
      </c>
      <c r="E417" s="12" t="s">
        <v>7329</v>
      </c>
      <c r="F417" t="s">
        <v>8178</v>
      </c>
      <c r="G417" t="s">
        <v>9139</v>
      </c>
      <c r="H417" t="s">
        <v>9139</v>
      </c>
      <c r="I417" t="s">
        <v>9140</v>
      </c>
      <c r="J417" s="3"/>
      <c r="K417" s="3" t="s">
        <v>1440</v>
      </c>
      <c r="L417" s="3" t="e">
        <v>#VALUE!</v>
      </c>
      <c r="M417" s="7">
        <f t="shared" si="23"/>
        <v>0</v>
      </c>
      <c r="N417" s="3" t="s">
        <v>3767</v>
      </c>
    </row>
    <row r="418" spans="1:14" x14ac:dyDescent="0.25">
      <c r="A418" s="3">
        <v>417</v>
      </c>
      <c r="B418" s="3" t="s">
        <v>1440</v>
      </c>
      <c r="C418" s="3" t="s">
        <v>1380</v>
      </c>
      <c r="D418" s="3" t="s">
        <v>3087</v>
      </c>
      <c r="E418" s="12" t="s">
        <v>5033</v>
      </c>
      <c r="F418" t="s">
        <v>5939</v>
      </c>
      <c r="G418" t="s">
        <v>6335</v>
      </c>
      <c r="H418" t="s">
        <v>6335</v>
      </c>
      <c r="I418" t="s">
        <v>6982</v>
      </c>
      <c r="J418" s="3"/>
      <c r="K418" s="3" t="s">
        <v>1440</v>
      </c>
      <c r="L418" s="3" t="e">
        <v>#VALUE!</v>
      </c>
      <c r="M418" s="7">
        <f t="shared" si="23"/>
        <v>0</v>
      </c>
      <c r="N418" s="3" t="s">
        <v>3767</v>
      </c>
    </row>
    <row r="419" spans="1:14" x14ac:dyDescent="0.25">
      <c r="A419" s="3">
        <v>418</v>
      </c>
      <c r="B419" s="3" t="s">
        <v>1440</v>
      </c>
      <c r="C419" s="3" t="s">
        <v>2511</v>
      </c>
      <c r="D419" s="3" t="s">
        <v>3455</v>
      </c>
      <c r="E419" s="12" t="s">
        <v>7786</v>
      </c>
      <c r="F419" t="s">
        <v>8625</v>
      </c>
      <c r="G419" t="s">
        <v>10128</v>
      </c>
      <c r="H419" t="s">
        <v>10128</v>
      </c>
      <c r="I419" t="s">
        <v>10129</v>
      </c>
      <c r="J419" s="3"/>
      <c r="K419" s="3" t="s">
        <v>1440</v>
      </c>
      <c r="L419" s="3" t="e">
        <v>#VALUE!</v>
      </c>
      <c r="M419" s="7">
        <f t="shared" si="23"/>
        <v>0</v>
      </c>
      <c r="N419" s="3" t="s">
        <v>3767</v>
      </c>
    </row>
    <row r="420" spans="1:14" x14ac:dyDescent="0.25">
      <c r="A420" s="3">
        <v>419</v>
      </c>
      <c r="B420" s="3" t="s">
        <v>1440</v>
      </c>
      <c r="C420" s="3" t="s">
        <v>2074</v>
      </c>
      <c r="D420" s="3" t="s">
        <v>2957</v>
      </c>
      <c r="E420" s="12" t="s">
        <v>7355</v>
      </c>
      <c r="F420" t="s">
        <v>8204</v>
      </c>
      <c r="G420" t="s">
        <v>9191</v>
      </c>
      <c r="H420" t="s">
        <v>9191</v>
      </c>
      <c r="I420" t="s">
        <v>9192</v>
      </c>
      <c r="J420" s="3"/>
      <c r="K420" s="3" t="s">
        <v>1440</v>
      </c>
      <c r="L420" s="3" t="e">
        <v>#VALUE!</v>
      </c>
      <c r="M420" s="7">
        <f t="shared" si="23"/>
        <v>0</v>
      </c>
      <c r="N420" s="3" t="s">
        <v>3767</v>
      </c>
    </row>
    <row r="421" spans="1:14" x14ac:dyDescent="0.25">
      <c r="A421" s="3">
        <v>420</v>
      </c>
      <c r="B421" s="3" t="s">
        <v>1440</v>
      </c>
      <c r="C421" s="3" t="s">
        <v>2156</v>
      </c>
      <c r="D421" s="3" t="s">
        <v>3050</v>
      </c>
      <c r="E421" s="12" t="s">
        <v>7436</v>
      </c>
      <c r="F421" t="s">
        <v>8284</v>
      </c>
      <c r="G421" t="s">
        <v>9364</v>
      </c>
      <c r="H421" t="s">
        <v>9365</v>
      </c>
      <c r="I421" t="s">
        <v>9366</v>
      </c>
      <c r="J421" s="3"/>
      <c r="K421" s="3" t="s">
        <v>1440</v>
      </c>
      <c r="L421" s="3" t="e">
        <v>#VALUE!</v>
      </c>
      <c r="M421" s="7">
        <f t="shared" si="23"/>
        <v>0</v>
      </c>
      <c r="N421" s="3" t="s">
        <v>3767</v>
      </c>
    </row>
    <row r="422" spans="1:14" x14ac:dyDescent="0.25">
      <c r="A422" s="3">
        <v>421</v>
      </c>
      <c r="B422" s="3" t="s">
        <v>1440</v>
      </c>
      <c r="C422" s="3" t="s">
        <v>2459</v>
      </c>
      <c r="D422" s="3" t="s">
        <v>3396</v>
      </c>
      <c r="E422" s="12" t="s">
        <v>7736</v>
      </c>
      <c r="F422" t="s">
        <v>8576</v>
      </c>
      <c r="G422" t="s">
        <v>10016</v>
      </c>
      <c r="H422" t="s">
        <v>9365</v>
      </c>
      <c r="I422" t="s">
        <v>10017</v>
      </c>
      <c r="J422" s="3"/>
      <c r="K422" s="3" t="s">
        <v>1440</v>
      </c>
      <c r="L422" s="3" t="e">
        <v>#VALUE!</v>
      </c>
      <c r="M422" s="7">
        <f t="shared" si="23"/>
        <v>0</v>
      </c>
      <c r="N422" s="3" t="s">
        <v>3767</v>
      </c>
    </row>
    <row r="423" spans="1:14" x14ac:dyDescent="0.25">
      <c r="A423" s="3">
        <v>422</v>
      </c>
      <c r="B423" s="3" t="s">
        <v>1440</v>
      </c>
      <c r="C423" s="3" t="s">
        <v>2345</v>
      </c>
      <c r="D423" s="3" t="s">
        <v>3265</v>
      </c>
      <c r="E423" s="12" t="s">
        <v>7622</v>
      </c>
      <c r="F423" t="s">
        <v>8463</v>
      </c>
      <c r="G423" t="s">
        <v>9767</v>
      </c>
      <c r="H423" t="s">
        <v>9768</v>
      </c>
      <c r="I423" t="s">
        <v>9769</v>
      </c>
      <c r="J423" s="3"/>
      <c r="K423" s="3" t="s">
        <v>1440</v>
      </c>
      <c r="L423" s="3" t="e">
        <v>#VALUE!</v>
      </c>
      <c r="M423" s="7">
        <f t="shared" si="23"/>
        <v>0</v>
      </c>
      <c r="N423" s="3" t="s">
        <v>3767</v>
      </c>
    </row>
    <row r="424" spans="1:14" x14ac:dyDescent="0.25">
      <c r="A424" s="3">
        <v>423</v>
      </c>
      <c r="B424" s="3" t="s">
        <v>1440</v>
      </c>
      <c r="C424" s="3" t="s">
        <v>2059</v>
      </c>
      <c r="D424" s="3" t="s">
        <v>2940</v>
      </c>
      <c r="E424" s="12" t="s">
        <v>7340</v>
      </c>
      <c r="F424" t="s">
        <v>8189</v>
      </c>
      <c r="G424" t="s">
        <v>9161</v>
      </c>
      <c r="H424" t="s">
        <v>9161</v>
      </c>
      <c r="I424" t="s">
        <v>9162</v>
      </c>
      <c r="J424" s="3"/>
      <c r="K424" s="3" t="s">
        <v>1440</v>
      </c>
      <c r="L424" s="3" t="e">
        <v>#VALUE!</v>
      </c>
      <c r="M424" s="7">
        <f t="shared" si="23"/>
        <v>0</v>
      </c>
      <c r="N424" s="3" t="s">
        <v>3767</v>
      </c>
    </row>
    <row r="425" spans="1:14" x14ac:dyDescent="0.25">
      <c r="A425" s="3">
        <v>424</v>
      </c>
      <c r="B425" s="3" t="s">
        <v>1440</v>
      </c>
      <c r="C425" s="3" t="s">
        <v>2760</v>
      </c>
      <c r="D425" s="3" t="s">
        <v>3739</v>
      </c>
      <c r="E425" s="12" t="s">
        <v>8030</v>
      </c>
      <c r="F425" t="s">
        <v>8863</v>
      </c>
      <c r="G425" t="s">
        <v>10679</v>
      </c>
      <c r="H425" t="s">
        <v>10679</v>
      </c>
      <c r="I425" t="s">
        <v>10680</v>
      </c>
      <c r="J425" s="3"/>
      <c r="K425" s="3" t="s">
        <v>1440</v>
      </c>
      <c r="L425" s="3" t="e">
        <v>#VALUE!</v>
      </c>
      <c r="M425" s="7">
        <f t="shared" si="23"/>
        <v>0</v>
      </c>
      <c r="N425" s="3" t="s">
        <v>3767</v>
      </c>
    </row>
    <row r="426" spans="1:14" x14ac:dyDescent="0.25">
      <c r="A426" s="3">
        <v>425</v>
      </c>
      <c r="B426" s="3" t="s">
        <v>1440</v>
      </c>
      <c r="C426" s="3" t="s">
        <v>1115</v>
      </c>
      <c r="D426" s="3" t="s">
        <v>3757</v>
      </c>
      <c r="E426" s="12" t="s">
        <v>4906</v>
      </c>
      <c r="F426" t="s">
        <v>5812</v>
      </c>
      <c r="G426" t="s">
        <v>6249</v>
      </c>
      <c r="H426" t="s">
        <v>6249</v>
      </c>
      <c r="I426" t="s">
        <v>6820</v>
      </c>
      <c r="J426" s="3"/>
      <c r="K426" s="3" t="s">
        <v>1440</v>
      </c>
      <c r="L426" s="3" t="e">
        <v>#VALUE!</v>
      </c>
      <c r="M426" s="7">
        <f t="shared" si="23"/>
        <v>0</v>
      </c>
      <c r="N426" s="3" t="s">
        <v>3767</v>
      </c>
    </row>
    <row r="427" spans="1:14" x14ac:dyDescent="0.25">
      <c r="A427" s="3">
        <v>426</v>
      </c>
      <c r="B427" s="3" t="s">
        <v>1440</v>
      </c>
      <c r="C427" s="3" t="s">
        <v>2543</v>
      </c>
      <c r="D427" s="3" t="s">
        <v>3494</v>
      </c>
      <c r="E427" s="12" t="s">
        <v>7816</v>
      </c>
      <c r="F427" t="s">
        <v>8655</v>
      </c>
      <c r="G427" t="s">
        <v>10189</v>
      </c>
      <c r="H427" t="s">
        <v>10189</v>
      </c>
      <c r="I427" t="s">
        <v>10190</v>
      </c>
      <c r="J427" s="3"/>
      <c r="K427" s="3" t="s">
        <v>1440</v>
      </c>
      <c r="L427" s="3">
        <v>1</v>
      </c>
      <c r="M427" s="7">
        <f t="shared" si="23"/>
        <v>1</v>
      </c>
      <c r="N427" s="3" t="s">
        <v>3767</v>
      </c>
    </row>
    <row r="428" spans="1:14" x14ac:dyDescent="0.25">
      <c r="A428" s="3">
        <v>427</v>
      </c>
      <c r="B428" s="3" t="s">
        <v>1440</v>
      </c>
      <c r="C428" t="s">
        <v>2543</v>
      </c>
      <c r="D428" s="3" t="s">
        <v>3494</v>
      </c>
      <c r="E428" s="12" t="s">
        <v>7816</v>
      </c>
      <c r="F428" t="s">
        <v>8655</v>
      </c>
      <c r="G428" t="s">
        <v>10189</v>
      </c>
      <c r="H428" t="s">
        <v>10189</v>
      </c>
      <c r="I428" t="s">
        <v>10190</v>
      </c>
      <c r="J428" s="3"/>
      <c r="K428" s="3" t="s">
        <v>1440</v>
      </c>
      <c r="L428" s="3" t="s">
        <v>6</v>
      </c>
      <c r="M428" s="7">
        <v>1</v>
      </c>
      <c r="N428" s="3" t="s">
        <v>4538</v>
      </c>
    </row>
    <row r="429" spans="1:14" x14ac:dyDescent="0.25">
      <c r="A429" s="3">
        <v>428</v>
      </c>
      <c r="B429" s="3" t="s">
        <v>1440</v>
      </c>
      <c r="C429" s="3" t="s">
        <v>2644</v>
      </c>
      <c r="D429" s="3" t="s">
        <v>3606</v>
      </c>
      <c r="E429" s="12" t="s">
        <v>7917</v>
      </c>
      <c r="F429" t="s">
        <v>8756</v>
      </c>
      <c r="G429" t="s">
        <v>10424</v>
      </c>
      <c r="H429" t="s">
        <v>10425</v>
      </c>
      <c r="I429" t="s">
        <v>10426</v>
      </c>
      <c r="J429" s="3"/>
      <c r="K429" s="3" t="s">
        <v>1440</v>
      </c>
      <c r="L429" s="3">
        <v>1</v>
      </c>
      <c r="M429" s="7">
        <f>IF(IFERROR(L429,0),1,0)</f>
        <v>1</v>
      </c>
      <c r="N429" s="3" t="s">
        <v>3767</v>
      </c>
    </row>
    <row r="430" spans="1:14" x14ac:dyDescent="0.25">
      <c r="A430" s="3">
        <v>429</v>
      </c>
      <c r="B430" s="3" t="s">
        <v>1440</v>
      </c>
      <c r="C430" t="s">
        <v>2644</v>
      </c>
      <c r="D430" s="3" t="s">
        <v>3606</v>
      </c>
      <c r="E430" s="12" t="s">
        <v>7917</v>
      </c>
      <c r="F430" t="s">
        <v>8756</v>
      </c>
      <c r="G430" t="s">
        <v>10424</v>
      </c>
      <c r="H430" t="s">
        <v>10425</v>
      </c>
      <c r="I430" t="s">
        <v>10426</v>
      </c>
      <c r="J430" s="3"/>
      <c r="K430" s="3" t="s">
        <v>1440</v>
      </c>
      <c r="L430" s="3" t="s">
        <v>6</v>
      </c>
      <c r="M430" s="7">
        <v>1</v>
      </c>
      <c r="N430" s="3" t="s">
        <v>4538</v>
      </c>
    </row>
    <row r="431" spans="1:14" x14ac:dyDescent="0.25">
      <c r="A431" s="3">
        <v>430</v>
      </c>
      <c r="B431" s="3" t="s">
        <v>1440</v>
      </c>
      <c r="C431" s="3" t="s">
        <v>2036</v>
      </c>
      <c r="D431" s="3" t="s">
        <v>2916</v>
      </c>
      <c r="E431" s="12" t="s">
        <v>7317</v>
      </c>
      <c r="F431" t="s">
        <v>8166</v>
      </c>
      <c r="G431" t="s">
        <v>9113</v>
      </c>
      <c r="H431" t="s">
        <v>9113</v>
      </c>
      <c r="I431" t="s">
        <v>9114</v>
      </c>
      <c r="J431" s="3"/>
      <c r="K431" s="3" t="s">
        <v>1440</v>
      </c>
      <c r="L431" s="3" t="e">
        <v>#VALUE!</v>
      </c>
      <c r="M431" s="7">
        <f>IF(IFERROR(L431,0),1,0)</f>
        <v>0</v>
      </c>
      <c r="N431" s="3" t="s">
        <v>3767</v>
      </c>
    </row>
    <row r="432" spans="1:14" x14ac:dyDescent="0.25">
      <c r="A432" s="3">
        <v>431</v>
      </c>
      <c r="B432" s="3" t="s">
        <v>1440</v>
      </c>
      <c r="C432" s="3" t="s">
        <v>2120</v>
      </c>
      <c r="D432" s="3" t="s">
        <v>3012</v>
      </c>
      <c r="E432" s="12" t="s">
        <v>7401</v>
      </c>
      <c r="F432" t="s">
        <v>8249</v>
      </c>
      <c r="G432" t="s">
        <v>9285</v>
      </c>
      <c r="H432" t="s">
        <v>9285</v>
      </c>
      <c r="I432" t="s">
        <v>9286</v>
      </c>
      <c r="J432" s="3"/>
      <c r="K432" s="3" t="s">
        <v>1440</v>
      </c>
      <c r="L432" s="3" t="e">
        <v>#VALUE!</v>
      </c>
      <c r="M432" s="7">
        <f>IF(IFERROR(L432,0),1,0)</f>
        <v>0</v>
      </c>
      <c r="N432" s="3" t="s">
        <v>3767</v>
      </c>
    </row>
    <row r="433" spans="1:14" x14ac:dyDescent="0.25">
      <c r="A433" s="3">
        <v>432</v>
      </c>
      <c r="B433" s="3" t="s">
        <v>1440</v>
      </c>
      <c r="C433" s="3" t="s">
        <v>2623</v>
      </c>
      <c r="D433" s="3" t="s">
        <v>3583</v>
      </c>
      <c r="E433" s="12" t="s">
        <v>7896</v>
      </c>
      <c r="F433" t="s">
        <v>8735</v>
      </c>
      <c r="G433" t="s">
        <v>10376</v>
      </c>
      <c r="H433" t="s">
        <v>10377</v>
      </c>
      <c r="I433" t="s">
        <v>10378</v>
      </c>
      <c r="J433" s="3"/>
      <c r="K433" s="3" t="s">
        <v>1440</v>
      </c>
      <c r="L433" s="3" t="e">
        <v>#VALUE!</v>
      </c>
      <c r="M433" s="7">
        <f>IF(IFERROR(L433,0),1,0)</f>
        <v>0</v>
      </c>
      <c r="N433" s="3" t="s">
        <v>3767</v>
      </c>
    </row>
    <row r="434" spans="1:14" x14ac:dyDescent="0.25">
      <c r="A434" s="3">
        <v>433</v>
      </c>
      <c r="B434" s="3" t="s">
        <v>1440</v>
      </c>
      <c r="C434" s="3" t="s">
        <v>2445</v>
      </c>
      <c r="D434" s="3" t="s">
        <v>3381</v>
      </c>
      <c r="E434" s="12" t="s">
        <v>7722</v>
      </c>
      <c r="F434" t="s">
        <v>8563</v>
      </c>
      <c r="G434" t="s">
        <v>9989</v>
      </c>
      <c r="H434" t="s">
        <v>9990</v>
      </c>
      <c r="I434" t="s">
        <v>9991</v>
      </c>
      <c r="J434" s="3"/>
      <c r="K434" s="3" t="s">
        <v>1440</v>
      </c>
      <c r="L434" s="3">
        <v>1</v>
      </c>
      <c r="M434" s="7">
        <f>IF(IFERROR(L434,0),1,0)</f>
        <v>1</v>
      </c>
      <c r="N434" s="3" t="s">
        <v>3767</v>
      </c>
    </row>
    <row r="435" spans="1:14" x14ac:dyDescent="0.25">
      <c r="A435" s="3">
        <v>434</v>
      </c>
      <c r="B435" s="3" t="s">
        <v>1440</v>
      </c>
      <c r="C435" s="3" t="s">
        <v>2646</v>
      </c>
      <c r="D435" s="3" t="s">
        <v>3608</v>
      </c>
      <c r="E435" s="12" t="s">
        <v>7919</v>
      </c>
      <c r="F435" t="s">
        <v>8758</v>
      </c>
      <c r="G435" t="s">
        <v>10429</v>
      </c>
      <c r="H435" t="s">
        <v>10430</v>
      </c>
      <c r="I435" t="s">
        <v>10431</v>
      </c>
      <c r="J435" s="3"/>
      <c r="K435" s="3" t="s">
        <v>1440</v>
      </c>
      <c r="L435" s="3">
        <v>1</v>
      </c>
      <c r="M435" s="7">
        <f>IF(IFERROR(L435,0),1,0)</f>
        <v>1</v>
      </c>
      <c r="N435" s="3" t="s">
        <v>3767</v>
      </c>
    </row>
    <row r="436" spans="1:14" x14ac:dyDescent="0.25">
      <c r="A436" s="3">
        <v>435</v>
      </c>
      <c r="B436" s="3" t="s">
        <v>1440</v>
      </c>
      <c r="C436" t="s">
        <v>2646</v>
      </c>
      <c r="D436" s="3" t="s">
        <v>3608</v>
      </c>
      <c r="E436" s="12" t="s">
        <v>7919</v>
      </c>
      <c r="F436" t="s">
        <v>8758</v>
      </c>
      <c r="G436" t="s">
        <v>10429</v>
      </c>
      <c r="H436" t="s">
        <v>10430</v>
      </c>
      <c r="I436" t="s">
        <v>10431</v>
      </c>
      <c r="J436" s="3"/>
      <c r="K436" s="3" t="s">
        <v>1440</v>
      </c>
      <c r="L436" s="3" t="s">
        <v>6</v>
      </c>
      <c r="M436" s="7">
        <v>1</v>
      </c>
      <c r="N436" s="3" t="s">
        <v>4538</v>
      </c>
    </row>
    <row r="437" spans="1:14" x14ac:dyDescent="0.25">
      <c r="A437" s="3">
        <v>436</v>
      </c>
      <c r="B437" s="3" t="s">
        <v>1440</v>
      </c>
      <c r="C437" s="3" t="s">
        <v>2025</v>
      </c>
      <c r="D437" s="3" t="s">
        <v>2904</v>
      </c>
      <c r="E437" s="12" t="s">
        <v>7306</v>
      </c>
      <c r="F437" t="s">
        <v>8155</v>
      </c>
      <c r="G437" t="s">
        <v>9091</v>
      </c>
      <c r="H437" t="s">
        <v>9091</v>
      </c>
      <c r="I437" t="s">
        <v>9092</v>
      </c>
      <c r="J437" s="3"/>
      <c r="K437" s="3" t="s">
        <v>1440</v>
      </c>
      <c r="L437" s="3" t="e">
        <v>#VALUE!</v>
      </c>
      <c r="M437" s="7">
        <f>IF(IFERROR(L437,0),1,0)</f>
        <v>0</v>
      </c>
      <c r="N437" s="3" t="s">
        <v>3767</v>
      </c>
    </row>
    <row r="438" spans="1:14" x14ac:dyDescent="0.25">
      <c r="A438" s="3">
        <v>437</v>
      </c>
      <c r="B438" s="3" t="s">
        <v>1440</v>
      </c>
      <c r="C438" s="3" t="s">
        <v>2489</v>
      </c>
      <c r="D438" s="3" t="s">
        <v>3430</v>
      </c>
      <c r="E438" s="12" t="s">
        <v>7765</v>
      </c>
      <c r="F438" t="s">
        <v>8604</v>
      </c>
      <c r="G438" t="s">
        <v>10079</v>
      </c>
      <c r="H438" t="s">
        <v>10079</v>
      </c>
      <c r="I438" t="s">
        <v>10080</v>
      </c>
      <c r="J438" s="3"/>
      <c r="K438" s="3" t="s">
        <v>1440</v>
      </c>
      <c r="L438" s="3">
        <v>1</v>
      </c>
      <c r="M438" s="7">
        <f>IF(IFERROR(L438,0),1,0)</f>
        <v>1</v>
      </c>
      <c r="N438" s="3" t="s">
        <v>3767</v>
      </c>
    </row>
    <row r="439" spans="1:14" x14ac:dyDescent="0.25">
      <c r="A439" s="3">
        <v>438</v>
      </c>
      <c r="B439" s="3" t="s">
        <v>1440</v>
      </c>
      <c r="C439" t="s">
        <v>2489</v>
      </c>
      <c r="D439" s="3" t="s">
        <v>3430</v>
      </c>
      <c r="E439" s="12" t="s">
        <v>7765</v>
      </c>
      <c r="F439" t="s">
        <v>8604</v>
      </c>
      <c r="G439" t="s">
        <v>10079</v>
      </c>
      <c r="H439" t="s">
        <v>10079</v>
      </c>
      <c r="I439" t="s">
        <v>10080</v>
      </c>
      <c r="J439" s="3"/>
      <c r="K439" s="3" t="s">
        <v>1440</v>
      </c>
      <c r="L439" s="3" t="s">
        <v>6</v>
      </c>
      <c r="M439" s="7">
        <v>1</v>
      </c>
      <c r="N439" s="3" t="s">
        <v>4538</v>
      </c>
    </row>
    <row r="440" spans="1:14" x14ac:dyDescent="0.25">
      <c r="A440" s="3">
        <v>439</v>
      </c>
      <c r="B440" s="3" t="s">
        <v>1440</v>
      </c>
      <c r="C440" s="3" t="s">
        <v>1471</v>
      </c>
      <c r="D440" s="3" t="s">
        <v>1472</v>
      </c>
      <c r="E440" s="12" t="s">
        <v>7014</v>
      </c>
      <c r="F440" t="s">
        <v>1539</v>
      </c>
      <c r="G440" t="s">
        <v>1473</v>
      </c>
      <c r="H440" t="s">
        <v>1473</v>
      </c>
      <c r="I440" t="s">
        <v>7105</v>
      </c>
      <c r="J440" s="3"/>
      <c r="K440" s="3" t="s">
        <v>1440</v>
      </c>
      <c r="L440" s="3">
        <v>1</v>
      </c>
      <c r="M440" s="7">
        <f>IF(IFERROR(L440,0),1,0)</f>
        <v>1</v>
      </c>
      <c r="N440" s="3" t="s">
        <v>3767</v>
      </c>
    </row>
    <row r="441" spans="1:14" x14ac:dyDescent="0.25">
      <c r="A441" s="3">
        <v>440</v>
      </c>
      <c r="B441" s="3" t="s">
        <v>1440</v>
      </c>
      <c r="C441" t="s">
        <v>1471</v>
      </c>
      <c r="D441" s="3" t="s">
        <v>1472</v>
      </c>
      <c r="E441" s="12" t="s">
        <v>7014</v>
      </c>
      <c r="F441" t="s">
        <v>1539</v>
      </c>
      <c r="G441" t="s">
        <v>1473</v>
      </c>
      <c r="H441" t="s">
        <v>1473</v>
      </c>
      <c r="I441" t="s">
        <v>7105</v>
      </c>
      <c r="J441" s="3"/>
      <c r="K441" s="3" t="s">
        <v>1440</v>
      </c>
      <c r="L441" s="3" t="s">
        <v>6</v>
      </c>
      <c r="M441" s="7">
        <v>1</v>
      </c>
      <c r="N441" s="3" t="s">
        <v>4538</v>
      </c>
    </row>
    <row r="442" spans="1:14" x14ac:dyDescent="0.25">
      <c r="A442" s="3">
        <v>441</v>
      </c>
      <c r="B442" s="3" t="s">
        <v>1440</v>
      </c>
      <c r="C442" s="3" t="s">
        <v>1030</v>
      </c>
      <c r="D442" s="3" t="s">
        <v>3198</v>
      </c>
      <c r="E442" s="12" t="s">
        <v>4867</v>
      </c>
      <c r="F442" t="s">
        <v>5773</v>
      </c>
      <c r="G442" t="s">
        <v>6210</v>
      </c>
      <c r="H442" t="s">
        <v>6210</v>
      </c>
      <c r="I442" t="s">
        <v>6781</v>
      </c>
      <c r="J442" s="3"/>
      <c r="K442" s="3" t="s">
        <v>1440</v>
      </c>
      <c r="L442" s="3">
        <v>1</v>
      </c>
      <c r="M442" s="7">
        <f t="shared" ref="M442:M448" si="24">IF(IFERROR(L442,0),1,0)</f>
        <v>1</v>
      </c>
      <c r="N442" s="3" t="s">
        <v>3767</v>
      </c>
    </row>
    <row r="443" spans="1:14" x14ac:dyDescent="0.25">
      <c r="A443" s="3">
        <v>442</v>
      </c>
      <c r="B443" s="3" t="s">
        <v>1440</v>
      </c>
      <c r="C443" s="3" t="s">
        <v>2000</v>
      </c>
      <c r="D443" s="3" t="s">
        <v>2873</v>
      </c>
      <c r="E443" s="12" t="s">
        <v>7281</v>
      </c>
      <c r="F443" t="s">
        <v>8130</v>
      </c>
      <c r="G443" t="s">
        <v>9041</v>
      </c>
      <c r="H443" t="s">
        <v>9041</v>
      </c>
      <c r="I443" t="s">
        <v>9042</v>
      </c>
      <c r="J443" s="3"/>
      <c r="K443" s="3" t="s">
        <v>1440</v>
      </c>
      <c r="L443" s="3" t="e">
        <v>#VALUE!</v>
      </c>
      <c r="M443" s="7">
        <f t="shared" si="24"/>
        <v>0</v>
      </c>
      <c r="N443" s="3" t="s">
        <v>3767</v>
      </c>
    </row>
    <row r="444" spans="1:14" x14ac:dyDescent="0.25">
      <c r="A444" s="3">
        <v>443</v>
      </c>
      <c r="B444" s="3" t="s">
        <v>1440</v>
      </c>
      <c r="C444" s="3" t="s">
        <v>2432</v>
      </c>
      <c r="D444" s="3" t="s">
        <v>3365</v>
      </c>
      <c r="E444" s="12" t="s">
        <v>7709</v>
      </c>
      <c r="F444" t="s">
        <v>8550</v>
      </c>
      <c r="G444" t="s">
        <v>9960</v>
      </c>
      <c r="H444" t="s">
        <v>9960</v>
      </c>
      <c r="I444" t="s">
        <v>9961</v>
      </c>
      <c r="J444" s="3"/>
      <c r="K444" s="3" t="s">
        <v>1440</v>
      </c>
      <c r="L444" s="3" t="e">
        <v>#VALUE!</v>
      </c>
      <c r="M444" s="7">
        <f t="shared" si="24"/>
        <v>0</v>
      </c>
      <c r="N444" s="3" t="s">
        <v>3767</v>
      </c>
    </row>
    <row r="445" spans="1:14" x14ac:dyDescent="0.25">
      <c r="A445" s="3">
        <v>444</v>
      </c>
      <c r="B445" s="3" t="s">
        <v>1440</v>
      </c>
      <c r="C445" s="3" t="s">
        <v>1679</v>
      </c>
      <c r="D445" s="3" t="s">
        <v>3171</v>
      </c>
      <c r="E445" s="12" t="s">
        <v>7051</v>
      </c>
      <c r="F445" t="s">
        <v>1724</v>
      </c>
      <c r="G445" t="s">
        <v>1723</v>
      </c>
      <c r="H445" t="s">
        <v>1723</v>
      </c>
      <c r="I445" t="s">
        <v>7151</v>
      </c>
      <c r="J445" s="3"/>
      <c r="K445" s="3" t="s">
        <v>1440</v>
      </c>
      <c r="L445" s="3">
        <v>1</v>
      </c>
      <c r="M445" s="7">
        <f t="shared" si="24"/>
        <v>1</v>
      </c>
      <c r="N445" s="3" t="s">
        <v>3767</v>
      </c>
    </row>
    <row r="446" spans="1:14" x14ac:dyDescent="0.25">
      <c r="A446" s="3">
        <v>445</v>
      </c>
      <c r="B446" s="3" t="s">
        <v>1440</v>
      </c>
      <c r="C446" s="3" t="s">
        <v>2130</v>
      </c>
      <c r="D446" s="3" t="s">
        <v>3022</v>
      </c>
      <c r="E446" s="12" t="s">
        <v>7411</v>
      </c>
      <c r="F446" t="s">
        <v>8259</v>
      </c>
      <c r="G446" t="s">
        <v>9308</v>
      </c>
      <c r="H446" t="s">
        <v>9308</v>
      </c>
      <c r="I446" t="s">
        <v>9309</v>
      </c>
      <c r="J446" s="3"/>
      <c r="K446" s="3" t="s">
        <v>1440</v>
      </c>
      <c r="L446" s="3" t="e">
        <v>#VALUE!</v>
      </c>
      <c r="M446" s="7">
        <f t="shared" si="24"/>
        <v>0</v>
      </c>
      <c r="N446" s="3" t="s">
        <v>3767</v>
      </c>
    </row>
    <row r="447" spans="1:14" x14ac:dyDescent="0.25">
      <c r="A447" s="3">
        <v>446</v>
      </c>
      <c r="B447" s="3" t="s">
        <v>1440</v>
      </c>
      <c r="C447" s="3" t="s">
        <v>1967</v>
      </c>
      <c r="D447" s="3" t="s">
        <v>2837</v>
      </c>
      <c r="E447" s="12" t="s">
        <v>7248</v>
      </c>
      <c r="F447" t="s">
        <v>8097</v>
      </c>
      <c r="G447" t="s">
        <v>8974</v>
      </c>
      <c r="H447" t="s">
        <v>8974</v>
      </c>
      <c r="I447" t="s">
        <v>8975</v>
      </c>
      <c r="J447" s="3"/>
      <c r="K447" s="3" t="s">
        <v>1440</v>
      </c>
      <c r="L447" s="3" t="e">
        <v>#VALUE!</v>
      </c>
      <c r="M447" s="7">
        <f t="shared" si="24"/>
        <v>0</v>
      </c>
      <c r="N447" s="3" t="s">
        <v>3767</v>
      </c>
    </row>
    <row r="448" spans="1:14" x14ac:dyDescent="0.25">
      <c r="A448" s="3">
        <v>447</v>
      </c>
      <c r="B448" s="3" t="s">
        <v>1440</v>
      </c>
      <c r="C448" s="3" t="s">
        <v>2596</v>
      </c>
      <c r="D448" s="3" t="s">
        <v>3552</v>
      </c>
      <c r="E448" s="12" t="s">
        <v>7870</v>
      </c>
      <c r="F448" t="s">
        <v>8709</v>
      </c>
      <c r="G448" t="s">
        <v>10317</v>
      </c>
      <c r="H448" t="s">
        <v>10317</v>
      </c>
      <c r="I448" t="s">
        <v>10318</v>
      </c>
      <c r="J448" s="3"/>
      <c r="K448" s="3" t="s">
        <v>1440</v>
      </c>
      <c r="L448" s="3">
        <v>1</v>
      </c>
      <c r="M448" s="7">
        <f t="shared" si="24"/>
        <v>1</v>
      </c>
      <c r="N448" s="3" t="s">
        <v>3767</v>
      </c>
    </row>
    <row r="449" spans="1:14" x14ac:dyDescent="0.25">
      <c r="A449" s="3">
        <v>448</v>
      </c>
      <c r="B449" s="3" t="s">
        <v>1440</v>
      </c>
      <c r="C449" t="s">
        <v>2596</v>
      </c>
      <c r="D449" s="3" t="s">
        <v>3552</v>
      </c>
      <c r="E449" s="12" t="s">
        <v>7870</v>
      </c>
      <c r="F449" t="s">
        <v>8709</v>
      </c>
      <c r="G449" t="s">
        <v>10317</v>
      </c>
      <c r="H449" t="s">
        <v>10317</v>
      </c>
      <c r="I449" t="s">
        <v>10318</v>
      </c>
      <c r="J449" s="3"/>
      <c r="K449" s="3" t="s">
        <v>1440</v>
      </c>
      <c r="L449" s="3" t="s">
        <v>6</v>
      </c>
      <c r="M449" s="7">
        <v>1</v>
      </c>
      <c r="N449" s="3" t="s">
        <v>4538</v>
      </c>
    </row>
    <row r="450" spans="1:14" x14ac:dyDescent="0.25">
      <c r="A450" s="3">
        <v>449</v>
      </c>
      <c r="B450" s="3" t="s">
        <v>1440</v>
      </c>
      <c r="C450" s="3" t="s">
        <v>2264</v>
      </c>
      <c r="D450" s="3" t="s">
        <v>3175</v>
      </c>
      <c r="E450" s="12" t="s">
        <v>7542</v>
      </c>
      <c r="F450" t="s">
        <v>8390</v>
      </c>
      <c r="G450" t="s">
        <v>9606</v>
      </c>
      <c r="H450" t="s">
        <v>4371</v>
      </c>
      <c r="I450" t="s">
        <v>9607</v>
      </c>
      <c r="J450" s="3"/>
      <c r="K450" s="3" t="s">
        <v>1440</v>
      </c>
      <c r="L450" s="3">
        <v>1</v>
      </c>
      <c r="M450" s="7">
        <f>IF(IFERROR(L450,0),1,0)</f>
        <v>1</v>
      </c>
      <c r="N450" s="3" t="s">
        <v>3767</v>
      </c>
    </row>
    <row r="451" spans="1:14" x14ac:dyDescent="0.25">
      <c r="A451" s="3">
        <v>450</v>
      </c>
      <c r="B451" s="3" t="s">
        <v>1440</v>
      </c>
      <c r="C451" t="s">
        <v>2264</v>
      </c>
      <c r="D451" s="3" t="s">
        <v>3175</v>
      </c>
      <c r="E451" s="12" t="s">
        <v>7542</v>
      </c>
      <c r="F451" t="s">
        <v>8390</v>
      </c>
      <c r="G451" t="s">
        <v>9606</v>
      </c>
      <c r="H451" t="s">
        <v>4371</v>
      </c>
      <c r="I451" t="s">
        <v>9607</v>
      </c>
      <c r="J451" s="3"/>
      <c r="K451" s="3" t="s">
        <v>1440</v>
      </c>
      <c r="L451" s="3" t="s">
        <v>6</v>
      </c>
      <c r="M451" s="7">
        <v>1</v>
      </c>
      <c r="N451" s="3" t="s">
        <v>4538</v>
      </c>
    </row>
    <row r="452" spans="1:14" x14ac:dyDescent="0.25">
      <c r="A452" s="3">
        <v>451</v>
      </c>
      <c r="B452" s="3" t="s">
        <v>1440</v>
      </c>
      <c r="C452" s="3" t="s">
        <v>2305</v>
      </c>
      <c r="D452" s="3" t="s">
        <v>3221</v>
      </c>
      <c r="E452" s="12" t="s">
        <v>7582</v>
      </c>
      <c r="F452" t="s">
        <v>8429</v>
      </c>
      <c r="G452" t="s">
        <v>9692</v>
      </c>
      <c r="H452" t="s">
        <v>9692</v>
      </c>
      <c r="I452" t="s">
        <v>9693</v>
      </c>
      <c r="J452" s="3"/>
      <c r="K452" s="3" t="s">
        <v>1440</v>
      </c>
      <c r="L452" s="3">
        <v>1</v>
      </c>
      <c r="M452" s="7">
        <f>IF(IFERROR(L452,0),1,0)</f>
        <v>1</v>
      </c>
      <c r="N452" s="3" t="s">
        <v>3767</v>
      </c>
    </row>
    <row r="453" spans="1:14" x14ac:dyDescent="0.25">
      <c r="A453" s="3">
        <v>452</v>
      </c>
      <c r="B453" s="3" t="s">
        <v>1440</v>
      </c>
      <c r="C453" t="s">
        <v>2305</v>
      </c>
      <c r="D453" s="3" t="s">
        <v>3221</v>
      </c>
      <c r="E453" s="12" t="s">
        <v>7582</v>
      </c>
      <c r="F453" t="s">
        <v>8429</v>
      </c>
      <c r="G453" t="s">
        <v>9692</v>
      </c>
      <c r="H453" t="s">
        <v>9692</v>
      </c>
      <c r="I453" t="s">
        <v>9693</v>
      </c>
      <c r="J453" s="3"/>
      <c r="K453" s="3" t="s">
        <v>1440</v>
      </c>
      <c r="L453" s="3" t="s">
        <v>6</v>
      </c>
      <c r="M453" s="7">
        <v>1</v>
      </c>
      <c r="N453" s="3" t="s">
        <v>4538</v>
      </c>
    </row>
    <row r="454" spans="1:14" x14ac:dyDescent="0.25">
      <c r="A454" s="3">
        <v>453</v>
      </c>
      <c r="B454" s="3" t="s">
        <v>1440</v>
      </c>
      <c r="C454" s="3" t="s">
        <v>2248</v>
      </c>
      <c r="D454" s="3" t="s">
        <v>3153</v>
      </c>
      <c r="E454" s="12" t="s">
        <v>7526</v>
      </c>
      <c r="F454" t="s">
        <v>8374</v>
      </c>
      <c r="G454" t="s">
        <v>9573</v>
      </c>
      <c r="H454" t="s">
        <v>9574</v>
      </c>
      <c r="I454" t="s">
        <v>9575</v>
      </c>
      <c r="J454" s="3"/>
      <c r="K454" s="3" t="s">
        <v>1440</v>
      </c>
      <c r="L454" s="3">
        <v>1</v>
      </c>
      <c r="M454" s="7">
        <f>IF(IFERROR(L454,0),1,0)</f>
        <v>1</v>
      </c>
      <c r="N454" s="3" t="s">
        <v>3767</v>
      </c>
    </row>
    <row r="455" spans="1:14" x14ac:dyDescent="0.25">
      <c r="A455" s="3">
        <v>454</v>
      </c>
      <c r="B455" s="3" t="s">
        <v>1440</v>
      </c>
      <c r="C455" t="s">
        <v>2248</v>
      </c>
      <c r="D455" s="3" t="s">
        <v>3153</v>
      </c>
      <c r="E455" s="12" t="s">
        <v>7526</v>
      </c>
      <c r="F455" t="s">
        <v>8374</v>
      </c>
      <c r="G455" t="s">
        <v>9573</v>
      </c>
      <c r="H455" t="s">
        <v>9574</v>
      </c>
      <c r="I455" t="s">
        <v>9575</v>
      </c>
      <c r="J455" s="3"/>
      <c r="K455" s="3" t="s">
        <v>1440</v>
      </c>
      <c r="L455" s="3" t="s">
        <v>6</v>
      </c>
      <c r="M455" s="7">
        <v>1</v>
      </c>
      <c r="N455" s="3" t="s">
        <v>4538</v>
      </c>
    </row>
    <row r="456" spans="1:14" x14ac:dyDescent="0.25">
      <c r="A456" s="3">
        <v>455</v>
      </c>
      <c r="B456" s="3" t="s">
        <v>1440</v>
      </c>
      <c r="C456" s="3" t="s">
        <v>1946</v>
      </c>
      <c r="D456" s="3" t="s">
        <v>2810</v>
      </c>
      <c r="E456" s="12" t="s">
        <v>7229</v>
      </c>
      <c r="F456" t="s">
        <v>8078</v>
      </c>
      <c r="G456" t="s">
        <v>8935</v>
      </c>
      <c r="H456" t="s">
        <v>8935</v>
      </c>
      <c r="I456" t="s">
        <v>8936</v>
      </c>
      <c r="J456" s="3"/>
      <c r="K456" s="3" t="s">
        <v>1440</v>
      </c>
      <c r="L456" s="3" t="e">
        <v>#VALUE!</v>
      </c>
      <c r="M456" s="7">
        <f>IF(IFERROR(L456,0),1,0)</f>
        <v>0</v>
      </c>
      <c r="N456" s="3" t="s">
        <v>3767</v>
      </c>
    </row>
    <row r="457" spans="1:14" x14ac:dyDescent="0.25">
      <c r="A457" s="3">
        <v>456</v>
      </c>
      <c r="B457" s="3" t="s">
        <v>1440</v>
      </c>
      <c r="C457" s="3" t="s">
        <v>2166</v>
      </c>
      <c r="D457" s="3" t="s">
        <v>3061</v>
      </c>
      <c r="E457" s="12" t="s">
        <v>7446</v>
      </c>
      <c r="F457" t="s">
        <v>8294</v>
      </c>
      <c r="G457" t="s">
        <v>9385</v>
      </c>
      <c r="H457" t="s">
        <v>4187</v>
      </c>
      <c r="I457" t="s">
        <v>9386</v>
      </c>
      <c r="J457" s="3"/>
      <c r="K457" s="3" t="s">
        <v>1440</v>
      </c>
      <c r="L457" s="3">
        <v>1</v>
      </c>
      <c r="M457" s="7">
        <f>IF(IFERROR(L457,0),1,0)</f>
        <v>1</v>
      </c>
      <c r="N457" s="3" t="s">
        <v>3767</v>
      </c>
    </row>
    <row r="458" spans="1:14" x14ac:dyDescent="0.25">
      <c r="A458" s="3">
        <v>457</v>
      </c>
      <c r="B458" s="3" t="s">
        <v>1440</v>
      </c>
      <c r="C458" s="3" t="s">
        <v>2216</v>
      </c>
      <c r="D458" s="3" t="s">
        <v>3118</v>
      </c>
      <c r="E458" s="12" t="s">
        <v>7495</v>
      </c>
      <c r="F458" t="s">
        <v>8343</v>
      </c>
      <c r="G458" t="s">
        <v>9498</v>
      </c>
      <c r="H458" t="s">
        <v>9498</v>
      </c>
      <c r="I458" t="s">
        <v>9499</v>
      </c>
      <c r="J458" s="3"/>
      <c r="K458" s="3" t="s">
        <v>1440</v>
      </c>
      <c r="L458" s="3">
        <v>1</v>
      </c>
      <c r="M458" s="7">
        <f>IF(IFERROR(L458,0),1,0)</f>
        <v>1</v>
      </c>
      <c r="N458" s="3" t="s">
        <v>3767</v>
      </c>
    </row>
    <row r="459" spans="1:14" x14ac:dyDescent="0.25">
      <c r="A459" s="3">
        <v>458</v>
      </c>
      <c r="B459" s="3" t="s">
        <v>1440</v>
      </c>
      <c r="C459" t="s">
        <v>2216</v>
      </c>
      <c r="D459" s="3" t="s">
        <v>3118</v>
      </c>
      <c r="E459" s="12" t="s">
        <v>7495</v>
      </c>
      <c r="F459" t="s">
        <v>8343</v>
      </c>
      <c r="G459" t="s">
        <v>9498</v>
      </c>
      <c r="H459" t="s">
        <v>9498</v>
      </c>
      <c r="I459" t="s">
        <v>9499</v>
      </c>
      <c r="J459" s="3"/>
      <c r="K459" s="3" t="s">
        <v>1440</v>
      </c>
      <c r="L459" s="3" t="s">
        <v>6</v>
      </c>
      <c r="M459" s="7">
        <v>1</v>
      </c>
      <c r="N459" s="3" t="s">
        <v>4538</v>
      </c>
    </row>
    <row r="460" spans="1:14" x14ac:dyDescent="0.25">
      <c r="A460" s="3">
        <v>459</v>
      </c>
      <c r="B460" s="3" t="s">
        <v>1440</v>
      </c>
      <c r="C460" s="3" t="s">
        <v>2600</v>
      </c>
      <c r="D460" s="3" t="s">
        <v>3556</v>
      </c>
      <c r="E460" s="12" t="s">
        <v>7873</v>
      </c>
      <c r="F460" t="s">
        <v>8712</v>
      </c>
      <c r="G460" t="s">
        <v>10324</v>
      </c>
      <c r="H460" t="s">
        <v>10324</v>
      </c>
      <c r="I460" t="s">
        <v>10325</v>
      </c>
      <c r="J460" s="3"/>
      <c r="K460" s="3" t="s">
        <v>1440</v>
      </c>
      <c r="L460" s="3">
        <v>1</v>
      </c>
      <c r="M460" s="7">
        <f>IF(IFERROR(L460,0),1,0)</f>
        <v>1</v>
      </c>
      <c r="N460" s="3" t="s">
        <v>3767</v>
      </c>
    </row>
    <row r="461" spans="1:14" x14ac:dyDescent="0.25">
      <c r="A461" s="3">
        <v>460</v>
      </c>
      <c r="B461" s="3" t="s">
        <v>1440</v>
      </c>
      <c r="C461" s="3" t="s">
        <v>1972</v>
      </c>
      <c r="D461" s="3" t="s">
        <v>2842</v>
      </c>
      <c r="E461" s="12" t="s">
        <v>7253</v>
      </c>
      <c r="F461" t="s">
        <v>8102</v>
      </c>
      <c r="G461" t="s">
        <v>8984</v>
      </c>
      <c r="H461" t="s">
        <v>8984</v>
      </c>
      <c r="I461" t="s">
        <v>8985</v>
      </c>
      <c r="J461" s="3"/>
      <c r="K461" s="3" t="s">
        <v>1440</v>
      </c>
      <c r="L461" s="3" t="e">
        <v>#VALUE!</v>
      </c>
      <c r="M461" s="7">
        <f>IF(IFERROR(L461,0),1,0)</f>
        <v>0</v>
      </c>
      <c r="N461" s="3" t="s">
        <v>3767</v>
      </c>
    </row>
    <row r="462" spans="1:14" x14ac:dyDescent="0.25">
      <c r="A462" s="3">
        <v>461</v>
      </c>
      <c r="B462" s="3" t="s">
        <v>1440</v>
      </c>
      <c r="C462" s="3" t="s">
        <v>2333</v>
      </c>
      <c r="D462" s="3" t="s">
        <v>3251</v>
      </c>
      <c r="E462" s="12" t="s">
        <v>7610</v>
      </c>
      <c r="F462" t="s">
        <v>8454</v>
      </c>
      <c r="G462" t="s">
        <v>9743</v>
      </c>
      <c r="H462" t="s">
        <v>9744</v>
      </c>
      <c r="I462" t="s">
        <v>9745</v>
      </c>
      <c r="J462" s="3"/>
      <c r="K462" s="3" t="s">
        <v>1440</v>
      </c>
      <c r="L462" s="3">
        <v>1</v>
      </c>
      <c r="M462" s="7">
        <f>IF(IFERROR(L462,0),1,0)</f>
        <v>1</v>
      </c>
      <c r="N462" s="3" t="s">
        <v>3767</v>
      </c>
    </row>
    <row r="463" spans="1:14" x14ac:dyDescent="0.25">
      <c r="A463" s="3">
        <v>462</v>
      </c>
      <c r="B463" s="3" t="s">
        <v>1440</v>
      </c>
      <c r="C463" t="s">
        <v>2333</v>
      </c>
      <c r="D463" s="3" t="s">
        <v>3251</v>
      </c>
      <c r="E463" s="12" t="s">
        <v>7610</v>
      </c>
      <c r="F463" t="s">
        <v>8454</v>
      </c>
      <c r="G463" t="s">
        <v>9743</v>
      </c>
      <c r="H463" t="s">
        <v>9744</v>
      </c>
      <c r="I463" t="s">
        <v>9745</v>
      </c>
      <c r="J463" s="3"/>
      <c r="K463" s="3" t="s">
        <v>1440</v>
      </c>
      <c r="L463" s="3" t="s">
        <v>6</v>
      </c>
      <c r="M463" s="7">
        <v>1</v>
      </c>
      <c r="N463" s="3" t="s">
        <v>4538</v>
      </c>
    </row>
    <row r="464" spans="1:14" x14ac:dyDescent="0.25">
      <c r="A464" s="3">
        <v>463</v>
      </c>
      <c r="B464" s="3" t="s">
        <v>1440</v>
      </c>
      <c r="C464" s="3" t="s">
        <v>666</v>
      </c>
      <c r="D464" s="3" t="s">
        <v>1578</v>
      </c>
      <c r="E464" s="12" t="s">
        <v>4704</v>
      </c>
      <c r="F464" t="s">
        <v>1608</v>
      </c>
      <c r="G464" t="s">
        <v>1607</v>
      </c>
      <c r="H464" t="s">
        <v>1607</v>
      </c>
      <c r="I464" t="s">
        <v>6544</v>
      </c>
      <c r="J464" s="3"/>
      <c r="K464" s="3" t="s">
        <v>1440</v>
      </c>
      <c r="L464" s="3">
        <v>1</v>
      </c>
      <c r="M464" s="7">
        <f t="shared" ref="M464:M472" si="25">IF(IFERROR(L464,0),1,0)</f>
        <v>1</v>
      </c>
      <c r="N464" s="3" t="s">
        <v>3767</v>
      </c>
    </row>
    <row r="465" spans="1:14" x14ac:dyDescent="0.25">
      <c r="A465" s="3">
        <v>464</v>
      </c>
      <c r="B465" s="3" t="s">
        <v>1440</v>
      </c>
      <c r="C465" s="3" t="s">
        <v>2228</v>
      </c>
      <c r="D465" s="3" t="s">
        <v>3133</v>
      </c>
      <c r="E465" s="12" t="s">
        <v>7506</v>
      </c>
      <c r="F465" t="s">
        <v>8354</v>
      </c>
      <c r="G465" t="s">
        <v>9522</v>
      </c>
      <c r="H465" t="s">
        <v>9523</v>
      </c>
      <c r="I465" t="s">
        <v>9524</v>
      </c>
      <c r="J465" s="3"/>
      <c r="K465" s="3" t="s">
        <v>1440</v>
      </c>
      <c r="L465" s="3" t="e">
        <v>#VALUE!</v>
      </c>
      <c r="M465" s="7">
        <f t="shared" si="25"/>
        <v>0</v>
      </c>
      <c r="N465" s="3" t="s">
        <v>3767</v>
      </c>
    </row>
    <row r="466" spans="1:14" x14ac:dyDescent="0.25">
      <c r="A466" s="3">
        <v>465</v>
      </c>
      <c r="B466" s="3" t="s">
        <v>1440</v>
      </c>
      <c r="C466" s="3" t="s">
        <v>997</v>
      </c>
      <c r="D466" s="3" t="s">
        <v>1441</v>
      </c>
      <c r="E466" s="12" t="s">
        <v>4853</v>
      </c>
      <c r="F466" t="s">
        <v>1528</v>
      </c>
      <c r="G466" t="s">
        <v>1442</v>
      </c>
      <c r="H466" t="s">
        <v>6763</v>
      </c>
      <c r="I466" t="s">
        <v>6764</v>
      </c>
      <c r="J466" s="3"/>
      <c r="K466" s="3" t="s">
        <v>1440</v>
      </c>
      <c r="L466" s="3">
        <v>1</v>
      </c>
      <c r="M466" s="7">
        <f t="shared" si="25"/>
        <v>1</v>
      </c>
      <c r="N466" s="3" t="s">
        <v>3767</v>
      </c>
    </row>
    <row r="467" spans="1:14" x14ac:dyDescent="0.25">
      <c r="A467" s="3">
        <v>466</v>
      </c>
      <c r="B467" s="3" t="s">
        <v>1440</v>
      </c>
      <c r="C467" s="3" t="s">
        <v>2076</v>
      </c>
      <c r="D467" s="3" t="s">
        <v>2959</v>
      </c>
      <c r="E467" s="12" t="s">
        <v>7357</v>
      </c>
      <c r="F467" t="s">
        <v>8206</v>
      </c>
      <c r="G467" t="s">
        <v>9195</v>
      </c>
      <c r="H467" t="s">
        <v>9195</v>
      </c>
      <c r="I467" t="s">
        <v>9196</v>
      </c>
      <c r="J467" s="3"/>
      <c r="K467" s="3" t="s">
        <v>1440</v>
      </c>
      <c r="L467" s="3" t="e">
        <v>#VALUE!</v>
      </c>
      <c r="M467" s="7">
        <f t="shared" si="25"/>
        <v>0</v>
      </c>
      <c r="N467" s="3" t="s">
        <v>3767</v>
      </c>
    </row>
    <row r="468" spans="1:14" x14ac:dyDescent="0.25">
      <c r="A468" s="3">
        <v>467</v>
      </c>
      <c r="B468" s="3" t="s">
        <v>1440</v>
      </c>
      <c r="C468" s="3" t="s">
        <v>2027</v>
      </c>
      <c r="D468" s="3" t="s">
        <v>2907</v>
      </c>
      <c r="E468" s="12" t="s">
        <v>7308</v>
      </c>
      <c r="F468" t="s">
        <v>8157</v>
      </c>
      <c r="G468" t="s">
        <v>9095</v>
      </c>
      <c r="H468" t="s">
        <v>9095</v>
      </c>
      <c r="I468" t="s">
        <v>9096</v>
      </c>
      <c r="J468" s="3"/>
      <c r="K468" s="3" t="s">
        <v>1440</v>
      </c>
      <c r="L468" s="3" t="e">
        <v>#VALUE!</v>
      </c>
      <c r="M468" s="7">
        <f t="shared" si="25"/>
        <v>0</v>
      </c>
      <c r="N468" s="3" t="s">
        <v>3767</v>
      </c>
    </row>
    <row r="469" spans="1:14" x14ac:dyDescent="0.25">
      <c r="A469" s="3">
        <v>468</v>
      </c>
      <c r="B469" s="3" t="s">
        <v>1440</v>
      </c>
      <c r="C469" s="3" t="s">
        <v>2215</v>
      </c>
      <c r="D469" s="3" t="s">
        <v>3117</v>
      </c>
      <c r="E469" s="12" t="s">
        <v>7494</v>
      </c>
      <c r="F469" t="s">
        <v>8342</v>
      </c>
      <c r="G469" t="s">
        <v>9496</v>
      </c>
      <c r="H469" t="s">
        <v>9496</v>
      </c>
      <c r="I469" t="s">
        <v>9497</v>
      </c>
      <c r="J469" s="3"/>
      <c r="K469" s="3" t="s">
        <v>1440</v>
      </c>
      <c r="L469" s="3" t="e">
        <v>#VALUE!</v>
      </c>
      <c r="M469" s="7">
        <f t="shared" si="25"/>
        <v>0</v>
      </c>
      <c r="N469" s="3" t="s">
        <v>3767</v>
      </c>
    </row>
    <row r="470" spans="1:14" x14ac:dyDescent="0.25">
      <c r="A470" s="3">
        <v>469</v>
      </c>
      <c r="B470" s="3" t="s">
        <v>1440</v>
      </c>
      <c r="C470" s="3" t="s">
        <v>2286</v>
      </c>
      <c r="D470" s="3" t="s">
        <v>3201</v>
      </c>
      <c r="E470" s="12" t="s">
        <v>7564</v>
      </c>
      <c r="F470" t="s">
        <v>8411</v>
      </c>
      <c r="G470" t="s">
        <v>9652</v>
      </c>
      <c r="H470" t="s">
        <v>6164</v>
      </c>
      <c r="I470" t="s">
        <v>9653</v>
      </c>
      <c r="J470" s="3"/>
      <c r="K470" s="3" t="s">
        <v>1440</v>
      </c>
      <c r="L470" s="3">
        <v>1</v>
      </c>
      <c r="M470" s="7">
        <f t="shared" si="25"/>
        <v>1</v>
      </c>
      <c r="N470" s="3" t="s">
        <v>3767</v>
      </c>
    </row>
    <row r="471" spans="1:14" x14ac:dyDescent="0.25">
      <c r="A471" s="3">
        <v>470</v>
      </c>
      <c r="B471" s="3" t="s">
        <v>1440</v>
      </c>
      <c r="C471" s="3" t="s">
        <v>2475</v>
      </c>
      <c r="D471" s="3" t="s">
        <v>3412</v>
      </c>
      <c r="E471" s="12" t="s">
        <v>7751</v>
      </c>
      <c r="F471" t="s">
        <v>8590</v>
      </c>
      <c r="G471" t="s">
        <v>10050</v>
      </c>
      <c r="H471" t="s">
        <v>10050</v>
      </c>
      <c r="I471" t="s">
        <v>10051</v>
      </c>
      <c r="J471" s="3"/>
      <c r="K471" s="3" t="s">
        <v>1440</v>
      </c>
      <c r="L471" s="3">
        <v>1</v>
      </c>
      <c r="M471" s="7">
        <f t="shared" si="25"/>
        <v>1</v>
      </c>
      <c r="N471" s="3" t="s">
        <v>3767</v>
      </c>
    </row>
    <row r="472" spans="1:14" x14ac:dyDescent="0.25">
      <c r="A472" s="3">
        <v>471</v>
      </c>
      <c r="B472" s="3" t="s">
        <v>1440</v>
      </c>
      <c r="C472" s="3" t="s">
        <v>2578</v>
      </c>
      <c r="D472" s="3" t="s">
        <v>3534</v>
      </c>
      <c r="E472" s="12" t="s">
        <v>7852</v>
      </c>
      <c r="F472" t="s">
        <v>8691</v>
      </c>
      <c r="G472" t="s">
        <v>10268</v>
      </c>
      <c r="H472" t="s">
        <v>10269</v>
      </c>
      <c r="I472" t="s">
        <v>10270</v>
      </c>
      <c r="J472" s="3"/>
      <c r="K472" s="3" t="s">
        <v>1440</v>
      </c>
      <c r="L472" s="3">
        <v>1</v>
      </c>
      <c r="M472" s="7">
        <f t="shared" si="25"/>
        <v>1</v>
      </c>
      <c r="N472" s="3" t="s">
        <v>3767</v>
      </c>
    </row>
    <row r="473" spans="1:14" x14ac:dyDescent="0.25">
      <c r="A473" s="3">
        <v>472</v>
      </c>
      <c r="B473" s="3" t="s">
        <v>1440</v>
      </c>
      <c r="C473" t="s">
        <v>2578</v>
      </c>
      <c r="D473" s="3" t="s">
        <v>3534</v>
      </c>
      <c r="E473" s="12" t="s">
        <v>7852</v>
      </c>
      <c r="F473" t="s">
        <v>8691</v>
      </c>
      <c r="G473" t="s">
        <v>10268</v>
      </c>
      <c r="H473" t="s">
        <v>10269</v>
      </c>
      <c r="I473" t="s">
        <v>10270</v>
      </c>
      <c r="J473" s="3"/>
      <c r="K473" s="3" t="s">
        <v>1440</v>
      </c>
      <c r="L473" s="3" t="s">
        <v>6</v>
      </c>
      <c r="M473" s="7">
        <v>1</v>
      </c>
      <c r="N473" s="3" t="s">
        <v>4538</v>
      </c>
    </row>
    <row r="474" spans="1:14" x14ac:dyDescent="0.25">
      <c r="A474" s="3">
        <v>473</v>
      </c>
      <c r="B474" s="3" t="s">
        <v>1440</v>
      </c>
      <c r="C474" s="3" t="s">
        <v>2583</v>
      </c>
      <c r="D474" s="3" t="s">
        <v>3539</v>
      </c>
      <c r="E474" s="12" t="s">
        <v>7857</v>
      </c>
      <c r="F474" t="s">
        <v>8696</v>
      </c>
      <c r="G474" t="s">
        <v>10281</v>
      </c>
      <c r="H474" t="s">
        <v>10282</v>
      </c>
      <c r="I474" t="s">
        <v>10283</v>
      </c>
      <c r="J474" s="3"/>
      <c r="K474" s="3" t="s">
        <v>1440</v>
      </c>
      <c r="L474" s="3" t="e">
        <v>#VALUE!</v>
      </c>
      <c r="M474" s="7">
        <f>IF(IFERROR(L474,0),1,0)</f>
        <v>0</v>
      </c>
      <c r="N474" s="3" t="s">
        <v>3767</v>
      </c>
    </row>
    <row r="475" spans="1:14" x14ac:dyDescent="0.25">
      <c r="A475" s="3">
        <v>474</v>
      </c>
      <c r="B475" s="3" t="s">
        <v>1440</v>
      </c>
      <c r="C475" s="3" t="s">
        <v>1952</v>
      </c>
      <c r="D475" s="3" t="s">
        <v>2818</v>
      </c>
      <c r="E475" s="12" t="s">
        <v>7235</v>
      </c>
      <c r="F475" t="s">
        <v>8084</v>
      </c>
      <c r="G475" t="s">
        <v>8947</v>
      </c>
      <c r="H475" t="s">
        <v>8947</v>
      </c>
      <c r="I475" t="s">
        <v>8948</v>
      </c>
      <c r="J475" s="3"/>
      <c r="K475" s="3" t="s">
        <v>1440</v>
      </c>
      <c r="L475" s="3">
        <v>1</v>
      </c>
      <c r="M475" s="7">
        <f>IF(IFERROR(L475,0),1,0)</f>
        <v>1</v>
      </c>
      <c r="N475" s="3" t="s">
        <v>3767</v>
      </c>
    </row>
    <row r="476" spans="1:14" x14ac:dyDescent="0.25">
      <c r="A476" s="3">
        <v>475</v>
      </c>
      <c r="B476" s="3" t="s">
        <v>1440</v>
      </c>
      <c r="C476" s="3" t="s">
        <v>2364</v>
      </c>
      <c r="D476" s="3" t="s">
        <v>3285</v>
      </c>
      <c r="E476" s="12" t="s">
        <v>7641</v>
      </c>
      <c r="F476" t="s">
        <v>8482</v>
      </c>
      <c r="G476" t="s">
        <v>9808</v>
      </c>
      <c r="H476" t="s">
        <v>9808</v>
      </c>
      <c r="I476" t="s">
        <v>9809</v>
      </c>
      <c r="J476" s="3"/>
      <c r="K476" s="3" t="s">
        <v>1440</v>
      </c>
      <c r="L476" s="3">
        <v>1</v>
      </c>
      <c r="M476" s="7">
        <f>IF(IFERROR(L476,0),1,0)</f>
        <v>1</v>
      </c>
      <c r="N476" s="3" t="s">
        <v>3767</v>
      </c>
    </row>
    <row r="477" spans="1:14" x14ac:dyDescent="0.25">
      <c r="A477" s="3">
        <v>476</v>
      </c>
      <c r="B477" s="3" t="s">
        <v>1440</v>
      </c>
      <c r="C477" t="s">
        <v>2364</v>
      </c>
      <c r="D477" s="3" t="s">
        <v>3285</v>
      </c>
      <c r="E477" s="12" t="s">
        <v>7641</v>
      </c>
      <c r="F477" t="s">
        <v>8482</v>
      </c>
      <c r="G477" t="s">
        <v>9808</v>
      </c>
      <c r="H477" t="s">
        <v>9808</v>
      </c>
      <c r="I477" t="s">
        <v>9809</v>
      </c>
      <c r="J477" s="3"/>
      <c r="K477" s="3" t="s">
        <v>1440</v>
      </c>
      <c r="L477" s="3" t="s">
        <v>6</v>
      </c>
      <c r="M477" s="7">
        <v>1</v>
      </c>
      <c r="N477" s="3" t="s">
        <v>4538</v>
      </c>
    </row>
    <row r="478" spans="1:14" x14ac:dyDescent="0.25">
      <c r="A478" s="3">
        <v>477</v>
      </c>
      <c r="B478" s="3" t="s">
        <v>1440</v>
      </c>
      <c r="C478" s="3" t="s">
        <v>2767</v>
      </c>
      <c r="D478" s="3" t="s">
        <v>3746</v>
      </c>
      <c r="E478" s="12" t="s">
        <v>8037</v>
      </c>
      <c r="F478" t="s">
        <v>8869</v>
      </c>
      <c r="G478" t="s">
        <v>10691</v>
      </c>
      <c r="H478" t="s">
        <v>10691</v>
      </c>
      <c r="I478" t="s">
        <v>10692</v>
      </c>
      <c r="J478" s="3"/>
      <c r="K478" s="3" t="s">
        <v>1440</v>
      </c>
      <c r="L478" s="3" t="e">
        <v>#VALUE!</v>
      </c>
      <c r="M478" s="7">
        <f>IF(IFERROR(L478,0),1,0)</f>
        <v>0</v>
      </c>
      <c r="N478" s="3" t="s">
        <v>3767</v>
      </c>
    </row>
    <row r="479" spans="1:14" x14ac:dyDescent="0.25">
      <c r="A479" s="3">
        <v>478</v>
      </c>
      <c r="B479" s="3" t="s">
        <v>1440</v>
      </c>
      <c r="C479" s="3" t="s">
        <v>2208</v>
      </c>
      <c r="D479" s="3" t="s">
        <v>3110</v>
      </c>
      <c r="E479" s="12" t="s">
        <v>7487</v>
      </c>
      <c r="F479" t="s">
        <v>8335</v>
      </c>
      <c r="G479" t="s">
        <v>9478</v>
      </c>
      <c r="H479" t="s">
        <v>9478</v>
      </c>
      <c r="I479" t="s">
        <v>9479</v>
      </c>
      <c r="J479" s="3"/>
      <c r="K479" s="3" t="s">
        <v>1440</v>
      </c>
      <c r="L479" s="3" t="e">
        <v>#VALUE!</v>
      </c>
      <c r="M479" s="7">
        <f>IF(IFERROR(L479,0),1,0)</f>
        <v>0</v>
      </c>
      <c r="N479" s="3" t="s">
        <v>3767</v>
      </c>
    </row>
    <row r="480" spans="1:14" x14ac:dyDescent="0.25">
      <c r="A480" s="3">
        <v>479</v>
      </c>
      <c r="B480" s="3" t="s">
        <v>1440</v>
      </c>
      <c r="C480" s="3" t="s">
        <v>2502</v>
      </c>
      <c r="D480" s="3" t="s">
        <v>3446</v>
      </c>
      <c r="E480" s="12" t="s">
        <v>7777</v>
      </c>
      <c r="F480" t="s">
        <v>8616</v>
      </c>
      <c r="G480" t="s">
        <v>10108</v>
      </c>
      <c r="H480" t="s">
        <v>10109</v>
      </c>
      <c r="I480" t="s">
        <v>10110</v>
      </c>
      <c r="J480" s="3"/>
      <c r="K480" s="3" t="s">
        <v>1440</v>
      </c>
      <c r="L480" s="3" t="e">
        <v>#VALUE!</v>
      </c>
      <c r="M480" s="7">
        <f>IF(IFERROR(L480,0),1,0)</f>
        <v>0</v>
      </c>
      <c r="N480" s="3" t="s">
        <v>3767</v>
      </c>
    </row>
    <row r="481" spans="1:14" x14ac:dyDescent="0.25">
      <c r="A481" s="3">
        <v>480</v>
      </c>
      <c r="B481" s="3" t="s">
        <v>1440</v>
      </c>
      <c r="C481" s="3" t="s">
        <v>2589</v>
      </c>
      <c r="D481" s="3" t="s">
        <v>3545</v>
      </c>
      <c r="E481" s="12" t="s">
        <v>7863</v>
      </c>
      <c r="F481" t="s">
        <v>8702</v>
      </c>
      <c r="G481" t="s">
        <v>10298</v>
      </c>
      <c r="H481" t="s">
        <v>10299</v>
      </c>
      <c r="I481" t="s">
        <v>10300</v>
      </c>
      <c r="J481" s="3"/>
      <c r="K481" s="3" t="s">
        <v>1440</v>
      </c>
      <c r="L481" s="3" t="e">
        <v>#VALUE!</v>
      </c>
      <c r="M481" s="7">
        <f>IF(IFERROR(L481,0),1,0)</f>
        <v>0</v>
      </c>
      <c r="N481" s="3" t="s">
        <v>3767</v>
      </c>
    </row>
    <row r="482" spans="1:14" x14ac:dyDescent="0.25">
      <c r="A482" s="3">
        <v>481</v>
      </c>
      <c r="B482" s="3" t="s">
        <v>1440</v>
      </c>
      <c r="C482" s="3" t="s">
        <v>1125</v>
      </c>
      <c r="D482" s="3" t="s">
        <v>3701</v>
      </c>
      <c r="E482" s="12" t="s">
        <v>3990</v>
      </c>
      <c r="F482" t="s">
        <v>3826</v>
      </c>
      <c r="G482" t="s">
        <v>4290</v>
      </c>
      <c r="H482" t="s">
        <v>4290</v>
      </c>
      <c r="I482" t="s">
        <v>4291</v>
      </c>
      <c r="J482" s="3"/>
      <c r="K482" s="3" t="s">
        <v>1440</v>
      </c>
      <c r="L482" s="3">
        <v>1</v>
      </c>
      <c r="M482" s="7">
        <f>IF(IFERROR(L482,0),1,0)</f>
        <v>1</v>
      </c>
      <c r="N482" s="3" t="s">
        <v>3767</v>
      </c>
    </row>
    <row r="483" spans="1:14" x14ac:dyDescent="0.25">
      <c r="A483" s="3">
        <v>482</v>
      </c>
      <c r="B483" s="3" t="s">
        <v>1440</v>
      </c>
      <c r="C483" t="s">
        <v>1125</v>
      </c>
      <c r="D483" s="3" t="s">
        <v>3701</v>
      </c>
      <c r="E483" s="12" t="s">
        <v>3990</v>
      </c>
      <c r="F483" t="s">
        <v>3826</v>
      </c>
      <c r="G483" t="s">
        <v>4290</v>
      </c>
      <c r="H483" t="s">
        <v>4290</v>
      </c>
      <c r="I483" t="s">
        <v>4291</v>
      </c>
      <c r="J483" s="3"/>
      <c r="K483" s="3" t="s">
        <v>1440</v>
      </c>
      <c r="L483" s="3" t="s">
        <v>6</v>
      </c>
      <c r="M483" s="7">
        <v>1</v>
      </c>
      <c r="N483" s="3" t="s">
        <v>4538</v>
      </c>
    </row>
    <row r="484" spans="1:14" x14ac:dyDescent="0.25">
      <c r="A484" s="3">
        <v>483</v>
      </c>
      <c r="B484" s="3" t="s">
        <v>1440</v>
      </c>
      <c r="C484" s="3" t="s">
        <v>1996</v>
      </c>
      <c r="D484" s="3" t="s">
        <v>2868</v>
      </c>
      <c r="E484" s="12" t="s">
        <v>7277</v>
      </c>
      <c r="F484" t="s">
        <v>8126</v>
      </c>
      <c r="G484" t="s">
        <v>9033</v>
      </c>
      <c r="H484" t="s">
        <v>9033</v>
      </c>
      <c r="I484" t="s">
        <v>9034</v>
      </c>
      <c r="J484" s="3"/>
      <c r="K484" s="3" t="s">
        <v>1440</v>
      </c>
      <c r="L484" s="3" t="e">
        <v>#VALUE!</v>
      </c>
      <c r="M484" s="7">
        <f t="shared" ref="M484:M490" si="26">IF(IFERROR(L484,0),1,0)</f>
        <v>0</v>
      </c>
      <c r="N484" s="3" t="s">
        <v>3767</v>
      </c>
    </row>
    <row r="485" spans="1:14" x14ac:dyDescent="0.25">
      <c r="A485" s="3">
        <v>484</v>
      </c>
      <c r="B485" s="3" t="s">
        <v>1440</v>
      </c>
      <c r="C485" s="3" t="s">
        <v>2339</v>
      </c>
      <c r="D485" s="3" t="s">
        <v>3259</v>
      </c>
      <c r="E485" s="12" t="s">
        <v>7616</v>
      </c>
      <c r="F485" t="s">
        <v>8460</v>
      </c>
      <c r="G485" t="s">
        <v>9758</v>
      </c>
      <c r="H485" t="s">
        <v>9758</v>
      </c>
      <c r="I485" t="s">
        <v>9759</v>
      </c>
      <c r="J485" s="3"/>
      <c r="K485" s="3" t="s">
        <v>1440</v>
      </c>
      <c r="L485" s="3">
        <v>1</v>
      </c>
      <c r="M485" s="7">
        <f t="shared" si="26"/>
        <v>1</v>
      </c>
      <c r="N485" s="3" t="s">
        <v>3767</v>
      </c>
    </row>
    <row r="486" spans="1:14" x14ac:dyDescent="0.25">
      <c r="A486" s="3">
        <v>485</v>
      </c>
      <c r="B486" s="3" t="s">
        <v>1440</v>
      </c>
      <c r="C486" s="3" t="s">
        <v>2110</v>
      </c>
      <c r="D486" s="3" t="s">
        <v>2998</v>
      </c>
      <c r="E486" s="12" t="s">
        <v>7391</v>
      </c>
      <c r="F486" t="s">
        <v>8239</v>
      </c>
      <c r="G486" t="s">
        <v>9263</v>
      </c>
      <c r="H486" t="s">
        <v>9263</v>
      </c>
      <c r="I486" t="s">
        <v>9264</v>
      </c>
      <c r="J486" s="3"/>
      <c r="K486" s="3" t="s">
        <v>1440</v>
      </c>
      <c r="L486" s="3" t="e">
        <v>#VALUE!</v>
      </c>
      <c r="M486" s="7">
        <f t="shared" si="26"/>
        <v>0</v>
      </c>
      <c r="N486" s="3" t="s">
        <v>3767</v>
      </c>
    </row>
    <row r="487" spans="1:14" x14ac:dyDescent="0.25">
      <c r="A487" s="3">
        <v>486</v>
      </c>
      <c r="B487" s="3" t="s">
        <v>1440</v>
      </c>
      <c r="C487" s="3" t="s">
        <v>2134</v>
      </c>
      <c r="D487" s="3" t="s">
        <v>3026</v>
      </c>
      <c r="E487" s="12" t="s">
        <v>7415</v>
      </c>
      <c r="F487" t="s">
        <v>8263</v>
      </c>
      <c r="G487" t="s">
        <v>9318</v>
      </c>
      <c r="H487" t="s">
        <v>9319</v>
      </c>
      <c r="I487" t="s">
        <v>9320</v>
      </c>
      <c r="J487" s="3"/>
      <c r="K487" s="3" t="s">
        <v>1440</v>
      </c>
      <c r="L487" s="3">
        <v>1</v>
      </c>
      <c r="M487" s="7">
        <f t="shared" si="26"/>
        <v>1</v>
      </c>
      <c r="N487" s="3" t="s">
        <v>3767</v>
      </c>
    </row>
    <row r="488" spans="1:14" x14ac:dyDescent="0.25">
      <c r="A488" s="3">
        <v>487</v>
      </c>
      <c r="B488" s="3" t="s">
        <v>1440</v>
      </c>
      <c r="C488" s="3" t="s">
        <v>2203</v>
      </c>
      <c r="D488" s="3" t="s">
        <v>3105</v>
      </c>
      <c r="E488" s="12" t="s">
        <v>7482</v>
      </c>
      <c r="F488" t="s">
        <v>8330</v>
      </c>
      <c r="G488" t="s">
        <v>9463</v>
      </c>
      <c r="H488" t="s">
        <v>9464</v>
      </c>
      <c r="I488" t="s">
        <v>9465</v>
      </c>
      <c r="J488" s="3"/>
      <c r="K488" s="3" t="s">
        <v>1440</v>
      </c>
      <c r="L488" s="3" t="e">
        <v>#VALUE!</v>
      </c>
      <c r="M488" s="7">
        <f t="shared" si="26"/>
        <v>0</v>
      </c>
      <c r="N488" s="3" t="s">
        <v>3767</v>
      </c>
    </row>
    <row r="489" spans="1:14" x14ac:dyDescent="0.25">
      <c r="A489" s="3">
        <v>488</v>
      </c>
      <c r="B489" s="3" t="s">
        <v>1440</v>
      </c>
      <c r="C489" s="3" t="s">
        <v>1358</v>
      </c>
      <c r="D489" s="3" t="s">
        <v>1571</v>
      </c>
      <c r="E489" s="12" t="s">
        <v>5022</v>
      </c>
      <c r="F489" t="s">
        <v>5928</v>
      </c>
      <c r="G489" t="s">
        <v>1600</v>
      </c>
      <c r="H489" t="s">
        <v>1600</v>
      </c>
      <c r="I489" t="s">
        <v>6967</v>
      </c>
      <c r="J489" s="3"/>
      <c r="K489" s="3" t="s">
        <v>1440</v>
      </c>
      <c r="L489" s="3" t="e">
        <v>#VALUE!</v>
      </c>
      <c r="M489" s="7">
        <f t="shared" si="26"/>
        <v>0</v>
      </c>
      <c r="N489" s="3" t="s">
        <v>3767</v>
      </c>
    </row>
    <row r="490" spans="1:14" x14ac:dyDescent="0.25">
      <c r="A490" s="3">
        <v>489</v>
      </c>
      <c r="B490" s="3" t="s">
        <v>1440</v>
      </c>
      <c r="C490" s="3" t="s">
        <v>2096</v>
      </c>
      <c r="D490" s="3" t="s">
        <v>2983</v>
      </c>
      <c r="E490" s="12" t="s">
        <v>7377</v>
      </c>
      <c r="F490" t="s">
        <v>8225</v>
      </c>
      <c r="G490" t="s">
        <v>9233</v>
      </c>
      <c r="H490" t="s">
        <v>9233</v>
      </c>
      <c r="I490" t="s">
        <v>9234</v>
      </c>
      <c r="J490" s="3"/>
      <c r="K490" s="3" t="s">
        <v>1440</v>
      </c>
      <c r="L490" s="3">
        <v>1</v>
      </c>
      <c r="M490" s="7">
        <f t="shared" si="26"/>
        <v>1</v>
      </c>
      <c r="N490" s="3" t="s">
        <v>3767</v>
      </c>
    </row>
    <row r="491" spans="1:14" x14ac:dyDescent="0.25">
      <c r="A491" s="3">
        <v>490</v>
      </c>
      <c r="B491" s="3" t="s">
        <v>1440</v>
      </c>
      <c r="C491" t="s">
        <v>2096</v>
      </c>
      <c r="D491" s="3" t="s">
        <v>2983</v>
      </c>
      <c r="E491" s="12" t="s">
        <v>7377</v>
      </c>
      <c r="F491" t="s">
        <v>8225</v>
      </c>
      <c r="G491" t="s">
        <v>9233</v>
      </c>
      <c r="H491" t="s">
        <v>9233</v>
      </c>
      <c r="I491" t="s">
        <v>9234</v>
      </c>
      <c r="J491" s="3"/>
      <c r="K491" s="3" t="s">
        <v>1440</v>
      </c>
      <c r="L491" s="3" t="s">
        <v>6</v>
      </c>
      <c r="M491" s="7">
        <v>1</v>
      </c>
      <c r="N491" s="3" t="s">
        <v>4538</v>
      </c>
    </row>
    <row r="492" spans="1:14" x14ac:dyDescent="0.25">
      <c r="A492" s="3">
        <v>491</v>
      </c>
      <c r="B492" s="3" t="s">
        <v>1440</v>
      </c>
      <c r="C492" s="3" t="s">
        <v>2551</v>
      </c>
      <c r="D492" s="3" t="s">
        <v>3504</v>
      </c>
      <c r="E492" s="12" t="s">
        <v>7824</v>
      </c>
      <c r="F492" t="s">
        <v>8663</v>
      </c>
      <c r="G492" t="s">
        <v>10206</v>
      </c>
      <c r="H492" t="s">
        <v>10206</v>
      </c>
      <c r="I492" t="s">
        <v>10207</v>
      </c>
      <c r="J492" s="3"/>
      <c r="K492" s="3" t="s">
        <v>1440</v>
      </c>
      <c r="L492" s="3" t="e">
        <v>#VALUE!</v>
      </c>
      <c r="M492" s="7">
        <f t="shared" ref="M492:M498" si="27">IF(IFERROR(L492,0),1,0)</f>
        <v>0</v>
      </c>
      <c r="N492" s="3" t="s">
        <v>3767</v>
      </c>
    </row>
    <row r="493" spans="1:14" x14ac:dyDescent="0.25">
      <c r="A493" s="3">
        <v>492</v>
      </c>
      <c r="B493" s="3" t="s">
        <v>1440</v>
      </c>
      <c r="C493" s="3" t="s">
        <v>2185</v>
      </c>
      <c r="D493" s="3" t="s">
        <v>3083</v>
      </c>
      <c r="E493" s="12" t="s">
        <v>7465</v>
      </c>
      <c r="F493" t="s">
        <v>8313</v>
      </c>
      <c r="G493" t="s">
        <v>9425</v>
      </c>
      <c r="H493" t="s">
        <v>4187</v>
      </c>
      <c r="I493" t="s">
        <v>9426</v>
      </c>
      <c r="J493" s="3"/>
      <c r="K493" s="3" t="s">
        <v>1440</v>
      </c>
      <c r="L493" s="3">
        <v>1</v>
      </c>
      <c r="M493" s="7">
        <f t="shared" si="27"/>
        <v>1</v>
      </c>
      <c r="N493" s="3" t="s">
        <v>3767</v>
      </c>
    </row>
    <row r="494" spans="1:14" x14ac:dyDescent="0.25">
      <c r="A494" s="3">
        <v>493</v>
      </c>
      <c r="B494" s="3" t="s">
        <v>1440</v>
      </c>
      <c r="C494" s="3" t="s">
        <v>2620</v>
      </c>
      <c r="D494" s="3" t="s">
        <v>3579</v>
      </c>
      <c r="E494" s="12" t="s">
        <v>7893</v>
      </c>
      <c r="F494" t="s">
        <v>8732</v>
      </c>
      <c r="G494" t="s">
        <v>10369</v>
      </c>
      <c r="H494" t="s">
        <v>10369</v>
      </c>
      <c r="I494" t="s">
        <v>10370</v>
      </c>
      <c r="J494" s="3"/>
      <c r="K494" s="3" t="s">
        <v>1440</v>
      </c>
      <c r="L494" s="3" t="e">
        <v>#VALUE!</v>
      </c>
      <c r="M494" s="7">
        <f t="shared" si="27"/>
        <v>0</v>
      </c>
      <c r="N494" s="3" t="s">
        <v>3767</v>
      </c>
    </row>
    <row r="495" spans="1:14" x14ac:dyDescent="0.25">
      <c r="A495" s="3">
        <v>494</v>
      </c>
      <c r="B495" s="3" t="s">
        <v>1440</v>
      </c>
      <c r="C495" s="3" t="s">
        <v>2485</v>
      </c>
      <c r="D495" s="3" t="s">
        <v>3424</v>
      </c>
      <c r="E495" s="12" t="s">
        <v>7761</v>
      </c>
      <c r="F495" t="s">
        <v>8600</v>
      </c>
      <c r="G495" t="s">
        <v>10071</v>
      </c>
      <c r="H495" t="s">
        <v>10071</v>
      </c>
      <c r="I495" t="s">
        <v>10072</v>
      </c>
      <c r="J495" s="3"/>
      <c r="K495" s="3" t="s">
        <v>1440</v>
      </c>
      <c r="L495" s="3" t="e">
        <v>#VALUE!</v>
      </c>
      <c r="M495" s="7">
        <f t="shared" si="27"/>
        <v>0</v>
      </c>
      <c r="N495" s="3" t="s">
        <v>3767</v>
      </c>
    </row>
    <row r="496" spans="1:14" x14ac:dyDescent="0.25">
      <c r="A496" s="3">
        <v>495</v>
      </c>
      <c r="B496" s="3" t="s">
        <v>1440</v>
      </c>
      <c r="C496" s="3" t="s">
        <v>959</v>
      </c>
      <c r="D496" s="3" t="s">
        <v>3394</v>
      </c>
      <c r="E496" s="12" t="s">
        <v>4840</v>
      </c>
      <c r="F496" t="s">
        <v>5748</v>
      </c>
      <c r="G496" t="s">
        <v>6190</v>
      </c>
      <c r="H496" t="s">
        <v>6190</v>
      </c>
      <c r="I496" t="s">
        <v>6745</v>
      </c>
      <c r="J496" s="3"/>
      <c r="K496" s="3" t="s">
        <v>1440</v>
      </c>
      <c r="L496" s="3">
        <v>1</v>
      </c>
      <c r="M496" s="7">
        <f t="shared" si="27"/>
        <v>1</v>
      </c>
      <c r="N496" s="3" t="s">
        <v>3767</v>
      </c>
    </row>
    <row r="497" spans="1:14" x14ac:dyDescent="0.25">
      <c r="A497" s="3">
        <v>496</v>
      </c>
      <c r="B497" s="3" t="s">
        <v>1440</v>
      </c>
      <c r="C497" s="3" t="s">
        <v>1987</v>
      </c>
      <c r="D497" s="3" t="s">
        <v>2859</v>
      </c>
      <c r="E497" s="12" t="s">
        <v>7268</v>
      </c>
      <c r="F497" t="s">
        <v>8117</v>
      </c>
      <c r="G497" t="s">
        <v>9015</v>
      </c>
      <c r="H497" t="s">
        <v>9015</v>
      </c>
      <c r="I497" t="s">
        <v>9016</v>
      </c>
      <c r="J497" s="3"/>
      <c r="K497" s="3" t="s">
        <v>1440</v>
      </c>
      <c r="L497" s="3" t="e">
        <v>#VALUE!</v>
      </c>
      <c r="M497" s="7">
        <f t="shared" si="27"/>
        <v>0</v>
      </c>
      <c r="N497" s="3" t="s">
        <v>3767</v>
      </c>
    </row>
    <row r="498" spans="1:14" x14ac:dyDescent="0.25">
      <c r="A498" s="3">
        <v>497</v>
      </c>
      <c r="B498" s="3" t="s">
        <v>1440</v>
      </c>
      <c r="C498" s="3" t="s">
        <v>2343</v>
      </c>
      <c r="D498" s="3" t="s">
        <v>3263</v>
      </c>
      <c r="E498" s="12" t="s">
        <v>7620</v>
      </c>
      <c r="F498" t="s">
        <v>8462</v>
      </c>
      <c r="G498" t="s">
        <v>9764</v>
      </c>
      <c r="H498" t="s">
        <v>9765</v>
      </c>
      <c r="I498" t="s">
        <v>9766</v>
      </c>
      <c r="J498" s="3"/>
      <c r="K498" s="3" t="s">
        <v>1440</v>
      </c>
      <c r="L498" s="3">
        <v>1</v>
      </c>
      <c r="M498" s="7">
        <f t="shared" si="27"/>
        <v>1</v>
      </c>
      <c r="N498" s="3" t="s">
        <v>3767</v>
      </c>
    </row>
    <row r="499" spans="1:14" x14ac:dyDescent="0.25">
      <c r="A499" s="3">
        <v>498</v>
      </c>
      <c r="B499" s="3" t="s">
        <v>1440</v>
      </c>
      <c r="C499" t="s">
        <v>2343</v>
      </c>
      <c r="D499" s="3" t="s">
        <v>3263</v>
      </c>
      <c r="E499" s="12" t="s">
        <v>7620</v>
      </c>
      <c r="F499" t="s">
        <v>8462</v>
      </c>
      <c r="G499" t="s">
        <v>9764</v>
      </c>
      <c r="H499" t="s">
        <v>9765</v>
      </c>
      <c r="I499" t="s">
        <v>9766</v>
      </c>
      <c r="J499" s="3"/>
      <c r="K499" s="3" t="s">
        <v>1440</v>
      </c>
      <c r="L499" s="3" t="s">
        <v>6</v>
      </c>
      <c r="M499" s="7">
        <v>1</v>
      </c>
      <c r="N499" s="3" t="s">
        <v>4538</v>
      </c>
    </row>
    <row r="500" spans="1:14" x14ac:dyDescent="0.25">
      <c r="A500" s="3">
        <v>499</v>
      </c>
      <c r="B500" s="3" t="s">
        <v>1440</v>
      </c>
      <c r="C500" s="3" t="s">
        <v>1988</v>
      </c>
      <c r="D500" s="3" t="s">
        <v>2860</v>
      </c>
      <c r="E500" s="12" t="s">
        <v>7269</v>
      </c>
      <c r="F500" t="s">
        <v>8118</v>
      </c>
      <c r="G500" t="s">
        <v>9017</v>
      </c>
      <c r="H500" t="s">
        <v>9017</v>
      </c>
      <c r="I500" t="s">
        <v>9018</v>
      </c>
      <c r="J500" s="3"/>
      <c r="K500" s="3" t="s">
        <v>1440</v>
      </c>
      <c r="L500" s="3" t="e">
        <v>#VALUE!</v>
      </c>
      <c r="M500" s="7">
        <f>IF(IFERROR(L500,0),1,0)</f>
        <v>0</v>
      </c>
      <c r="N500" s="3" t="s">
        <v>3767</v>
      </c>
    </row>
    <row r="501" spans="1:14" x14ac:dyDescent="0.25">
      <c r="A501" s="3">
        <v>500</v>
      </c>
      <c r="B501" s="3" t="s">
        <v>1440</v>
      </c>
      <c r="C501" s="3" t="s">
        <v>2143</v>
      </c>
      <c r="D501" s="3" t="s">
        <v>3036</v>
      </c>
      <c r="E501" s="12" t="s">
        <v>7423</v>
      </c>
      <c r="F501" t="s">
        <v>8271</v>
      </c>
      <c r="G501" t="s">
        <v>9338</v>
      </c>
      <c r="H501" t="s">
        <v>9338</v>
      </c>
      <c r="I501" t="s">
        <v>9339</v>
      </c>
      <c r="J501" s="3"/>
      <c r="K501" s="3" t="s">
        <v>1440</v>
      </c>
      <c r="L501" s="3" t="e">
        <v>#VALUE!</v>
      </c>
      <c r="M501" s="7">
        <f>IF(IFERROR(L501,0),1,0)</f>
        <v>0</v>
      </c>
      <c r="N501" s="3" t="s">
        <v>3767</v>
      </c>
    </row>
    <row r="502" spans="1:14" x14ac:dyDescent="0.25">
      <c r="A502" s="3">
        <v>501</v>
      </c>
      <c r="B502" s="3" t="s">
        <v>1440</v>
      </c>
      <c r="C502" s="3" t="s">
        <v>1488</v>
      </c>
      <c r="D502" s="3" t="s">
        <v>1489</v>
      </c>
      <c r="E502" s="12" t="s">
        <v>7019</v>
      </c>
      <c r="F502" t="s">
        <v>1545</v>
      </c>
      <c r="G502" t="s">
        <v>1490</v>
      </c>
      <c r="H502" t="s">
        <v>1490</v>
      </c>
      <c r="I502" t="s">
        <v>7111</v>
      </c>
      <c r="J502" s="3"/>
      <c r="K502" s="3" t="s">
        <v>1440</v>
      </c>
      <c r="L502" s="3" t="e">
        <v>#VALUE!</v>
      </c>
      <c r="M502" s="7">
        <f>IF(IFERROR(L502,0),1,0)</f>
        <v>0</v>
      </c>
      <c r="N502" s="3" t="s">
        <v>3767</v>
      </c>
    </row>
    <row r="503" spans="1:14" x14ac:dyDescent="0.25">
      <c r="A503" s="3">
        <v>502</v>
      </c>
      <c r="B503" s="3" t="s">
        <v>1440</v>
      </c>
      <c r="C503" s="3" t="s">
        <v>2029</v>
      </c>
      <c r="D503" s="3" t="s">
        <v>2909</v>
      </c>
      <c r="E503" s="12" t="s">
        <v>7310</v>
      </c>
      <c r="F503" t="s">
        <v>8159</v>
      </c>
      <c r="G503" t="s">
        <v>9099</v>
      </c>
      <c r="H503" t="s">
        <v>9099</v>
      </c>
      <c r="I503" t="s">
        <v>9100</v>
      </c>
      <c r="J503" s="3"/>
      <c r="K503" s="3" t="s">
        <v>1440</v>
      </c>
      <c r="L503" s="3" t="e">
        <v>#VALUE!</v>
      </c>
      <c r="M503" s="7">
        <f>IF(IFERROR(L503,0),1,0)</f>
        <v>0</v>
      </c>
      <c r="N503" s="3" t="s">
        <v>3767</v>
      </c>
    </row>
    <row r="504" spans="1:14" x14ac:dyDescent="0.25">
      <c r="A504" s="3">
        <v>503</v>
      </c>
      <c r="B504" s="3" t="s">
        <v>1440</v>
      </c>
      <c r="C504" s="3" t="s">
        <v>2139</v>
      </c>
      <c r="D504" s="3" t="s">
        <v>3031</v>
      </c>
      <c r="E504" s="12" t="s">
        <v>4054</v>
      </c>
      <c r="F504" t="s">
        <v>3887</v>
      </c>
      <c r="G504" t="s">
        <v>4419</v>
      </c>
      <c r="H504" t="s">
        <v>4419</v>
      </c>
      <c r="I504" t="s">
        <v>4420</v>
      </c>
      <c r="J504" s="3"/>
      <c r="K504" s="3" t="s">
        <v>1440</v>
      </c>
      <c r="L504" s="3">
        <v>1</v>
      </c>
      <c r="M504" s="7">
        <f>IF(IFERROR(L504,0),1,0)</f>
        <v>1</v>
      </c>
      <c r="N504" s="3" t="s">
        <v>3767</v>
      </c>
    </row>
    <row r="505" spans="1:14" x14ac:dyDescent="0.25">
      <c r="A505" s="3">
        <v>504</v>
      </c>
      <c r="B505" s="3" t="s">
        <v>1440</v>
      </c>
      <c r="C505" t="s">
        <v>2139</v>
      </c>
      <c r="D505" s="3" t="s">
        <v>3031</v>
      </c>
      <c r="E505" s="12" t="s">
        <v>4054</v>
      </c>
      <c r="F505" t="s">
        <v>3887</v>
      </c>
      <c r="G505" t="s">
        <v>4419</v>
      </c>
      <c r="H505" t="s">
        <v>4419</v>
      </c>
      <c r="I505" t="s">
        <v>4420</v>
      </c>
      <c r="J505" s="3"/>
      <c r="K505" s="3" t="s">
        <v>1440</v>
      </c>
      <c r="L505" s="3" t="s">
        <v>6</v>
      </c>
      <c r="M505" s="7">
        <v>1</v>
      </c>
      <c r="N505" s="3" t="s">
        <v>4538</v>
      </c>
    </row>
    <row r="506" spans="1:14" x14ac:dyDescent="0.25">
      <c r="A506" s="3">
        <v>505</v>
      </c>
      <c r="B506" s="3" t="s">
        <v>1440</v>
      </c>
      <c r="C506" s="3" t="s">
        <v>322</v>
      </c>
      <c r="D506" s="3" t="s">
        <v>1497</v>
      </c>
      <c r="E506" s="12" t="s">
        <v>4542</v>
      </c>
      <c r="F506" t="s">
        <v>1548</v>
      </c>
      <c r="G506" t="s">
        <v>1498</v>
      </c>
      <c r="H506" t="s">
        <v>1498</v>
      </c>
      <c r="I506" t="s">
        <v>6359</v>
      </c>
      <c r="J506" s="3"/>
      <c r="K506" s="3" t="s">
        <v>1440</v>
      </c>
      <c r="L506" s="3" t="e">
        <v>#VALUE!</v>
      </c>
      <c r="M506" s="7">
        <f>IF(IFERROR(L506,0),1,0)</f>
        <v>0</v>
      </c>
      <c r="N506" s="3" t="s">
        <v>3767</v>
      </c>
    </row>
    <row r="507" spans="1:14" x14ac:dyDescent="0.25">
      <c r="A507" s="3">
        <v>506</v>
      </c>
      <c r="B507" s="3" t="s">
        <v>1440</v>
      </c>
      <c r="C507" s="3" t="s">
        <v>535</v>
      </c>
      <c r="D507" s="3" t="s">
        <v>3294</v>
      </c>
      <c r="E507" s="12" t="s">
        <v>4645</v>
      </c>
      <c r="F507" t="s">
        <v>5566</v>
      </c>
      <c r="G507" t="s">
        <v>6056</v>
      </c>
      <c r="H507" t="s">
        <v>6467</v>
      </c>
      <c r="I507" t="s">
        <v>6468</v>
      </c>
      <c r="J507" s="3"/>
      <c r="K507" s="3" t="s">
        <v>1440</v>
      </c>
      <c r="L507" s="3">
        <v>1</v>
      </c>
      <c r="M507" s="7">
        <f>IF(IFERROR(L507,0),1,0)</f>
        <v>1</v>
      </c>
      <c r="N507" s="3" t="s">
        <v>3767</v>
      </c>
    </row>
    <row r="508" spans="1:14" x14ac:dyDescent="0.25">
      <c r="A508" s="3">
        <v>507</v>
      </c>
      <c r="B508" s="3" t="s">
        <v>1440</v>
      </c>
      <c r="C508" t="s">
        <v>535</v>
      </c>
      <c r="D508" s="3" t="s">
        <v>3294</v>
      </c>
      <c r="E508" s="12" t="s">
        <v>4645</v>
      </c>
      <c r="F508" t="s">
        <v>5566</v>
      </c>
      <c r="G508" t="s">
        <v>6056</v>
      </c>
      <c r="H508" t="s">
        <v>6467</v>
      </c>
      <c r="I508" t="s">
        <v>6468</v>
      </c>
      <c r="J508" s="3"/>
      <c r="K508" s="3" t="s">
        <v>1440</v>
      </c>
      <c r="L508" s="3" t="s">
        <v>6</v>
      </c>
      <c r="M508" s="7">
        <v>1</v>
      </c>
      <c r="N508" s="3" t="s">
        <v>4538</v>
      </c>
    </row>
    <row r="509" spans="1:14" x14ac:dyDescent="0.25">
      <c r="A509" s="3">
        <v>508</v>
      </c>
      <c r="B509" s="3" t="s">
        <v>1440</v>
      </c>
      <c r="C509" s="3" t="s">
        <v>2419</v>
      </c>
      <c r="D509" s="3" t="s">
        <v>3349</v>
      </c>
      <c r="E509" s="12" t="s">
        <v>7696</v>
      </c>
      <c r="F509" t="s">
        <v>8537</v>
      </c>
      <c r="G509" t="s">
        <v>9932</v>
      </c>
      <c r="H509" t="s">
        <v>9932</v>
      </c>
      <c r="I509" t="s">
        <v>9933</v>
      </c>
      <c r="J509" s="3"/>
      <c r="K509" s="3" t="s">
        <v>1440</v>
      </c>
      <c r="L509" s="3">
        <v>1</v>
      </c>
      <c r="M509" s="7">
        <f>IF(IFERROR(L509,0),1,0)</f>
        <v>1</v>
      </c>
      <c r="N509" s="3" t="s">
        <v>3767</v>
      </c>
    </row>
    <row r="510" spans="1:14" x14ac:dyDescent="0.25">
      <c r="A510" s="3">
        <v>509</v>
      </c>
      <c r="B510" s="3" t="s">
        <v>1440</v>
      </c>
      <c r="C510" s="3" t="s">
        <v>2744</v>
      </c>
      <c r="D510" s="3" t="s">
        <v>3718</v>
      </c>
      <c r="E510" s="12" t="s">
        <v>8014</v>
      </c>
      <c r="F510" t="s">
        <v>8849</v>
      </c>
      <c r="G510" t="s">
        <v>10650</v>
      </c>
      <c r="H510" t="s">
        <v>4187</v>
      </c>
      <c r="I510" t="s">
        <v>10651</v>
      </c>
      <c r="J510" s="3"/>
      <c r="K510" s="3" t="s">
        <v>1440</v>
      </c>
      <c r="L510" s="3">
        <v>1</v>
      </c>
      <c r="M510" s="7">
        <f>IF(IFERROR(L510,0),1,0)</f>
        <v>1</v>
      </c>
      <c r="N510" s="3" t="s">
        <v>3767</v>
      </c>
    </row>
    <row r="511" spans="1:14" x14ac:dyDescent="0.25">
      <c r="A511" s="3">
        <v>510</v>
      </c>
      <c r="B511" s="3" t="s">
        <v>1440</v>
      </c>
      <c r="C511" t="s">
        <v>2744</v>
      </c>
      <c r="D511" s="3" t="s">
        <v>3718</v>
      </c>
      <c r="E511" s="12" t="s">
        <v>8014</v>
      </c>
      <c r="F511" t="s">
        <v>8849</v>
      </c>
      <c r="G511" t="s">
        <v>10650</v>
      </c>
      <c r="H511" t="s">
        <v>4187</v>
      </c>
      <c r="I511" t="s">
        <v>10651</v>
      </c>
      <c r="J511" s="3"/>
      <c r="K511" s="3" t="s">
        <v>1440</v>
      </c>
      <c r="L511" s="3" t="s">
        <v>6</v>
      </c>
      <c r="M511" s="7">
        <v>1</v>
      </c>
      <c r="N511" s="3" t="s">
        <v>4538</v>
      </c>
    </row>
    <row r="512" spans="1:14" x14ac:dyDescent="0.25">
      <c r="A512" s="3">
        <v>511</v>
      </c>
      <c r="B512" s="3" t="s">
        <v>1440</v>
      </c>
      <c r="C512" s="3" t="s">
        <v>2677</v>
      </c>
      <c r="D512" s="3" t="s">
        <v>3639</v>
      </c>
      <c r="E512" s="12" t="s">
        <v>7949</v>
      </c>
      <c r="F512" t="s">
        <v>8787</v>
      </c>
      <c r="G512" t="s">
        <v>10503</v>
      </c>
      <c r="H512" t="s">
        <v>4187</v>
      </c>
      <c r="I512" t="s">
        <v>10504</v>
      </c>
      <c r="J512" s="3"/>
      <c r="K512" s="3" t="s">
        <v>1440</v>
      </c>
      <c r="L512" s="3">
        <v>1</v>
      </c>
      <c r="M512" s="7">
        <f t="shared" ref="M512:M519" si="28">IF(IFERROR(L512,0),1,0)</f>
        <v>1</v>
      </c>
      <c r="N512" s="3" t="s">
        <v>3767</v>
      </c>
    </row>
    <row r="513" spans="1:14" x14ac:dyDescent="0.25">
      <c r="A513" s="3">
        <v>512</v>
      </c>
      <c r="B513" s="3" t="s">
        <v>1440</v>
      </c>
      <c r="C513" s="3" t="s">
        <v>2724</v>
      </c>
      <c r="D513" s="3" t="s">
        <v>3687</v>
      </c>
      <c r="E513" s="12" t="s">
        <v>7994</v>
      </c>
      <c r="F513" t="s">
        <v>8829</v>
      </c>
      <c r="G513" t="s">
        <v>10605</v>
      </c>
      <c r="H513" t="s">
        <v>10605</v>
      </c>
      <c r="I513" t="s">
        <v>10606</v>
      </c>
      <c r="J513" s="3"/>
      <c r="K513" s="3" t="s">
        <v>1440</v>
      </c>
      <c r="L513" s="3">
        <v>1</v>
      </c>
      <c r="M513" s="7">
        <f t="shared" si="28"/>
        <v>1</v>
      </c>
      <c r="N513" s="3" t="s">
        <v>3767</v>
      </c>
    </row>
    <row r="514" spans="1:14" x14ac:dyDescent="0.25">
      <c r="A514" s="3">
        <v>513</v>
      </c>
      <c r="B514" s="3" t="s">
        <v>1440</v>
      </c>
      <c r="C514" s="3" t="s">
        <v>381</v>
      </c>
      <c r="D514" s="3" t="s">
        <v>3471</v>
      </c>
      <c r="E514" s="12" t="s">
        <v>4570</v>
      </c>
      <c r="F514" t="s">
        <v>5497</v>
      </c>
      <c r="G514" t="s">
        <v>5990</v>
      </c>
      <c r="H514" t="s">
        <v>5990</v>
      </c>
      <c r="I514" t="s">
        <v>6387</v>
      </c>
      <c r="J514" s="3"/>
      <c r="K514" s="3" t="s">
        <v>1440</v>
      </c>
      <c r="L514" s="3">
        <v>1</v>
      </c>
      <c r="M514" s="7">
        <f t="shared" si="28"/>
        <v>1</v>
      </c>
      <c r="N514" s="3" t="s">
        <v>3767</v>
      </c>
    </row>
    <row r="515" spans="1:14" x14ac:dyDescent="0.25">
      <c r="A515" s="3">
        <v>514</v>
      </c>
      <c r="B515" s="3" t="s">
        <v>1440</v>
      </c>
      <c r="C515" s="3" t="s">
        <v>1961</v>
      </c>
      <c r="D515" s="3" t="s">
        <v>2829</v>
      </c>
      <c r="E515" s="12" t="s">
        <v>7242</v>
      </c>
      <c r="F515" t="s">
        <v>8091</v>
      </c>
      <c r="G515" t="s">
        <v>8962</v>
      </c>
      <c r="H515" t="s">
        <v>8962</v>
      </c>
      <c r="I515" t="s">
        <v>8963</v>
      </c>
      <c r="J515" s="3"/>
      <c r="K515" s="3" t="s">
        <v>1440</v>
      </c>
      <c r="L515" s="3" t="e">
        <v>#VALUE!</v>
      </c>
      <c r="M515" s="7">
        <f t="shared" si="28"/>
        <v>0</v>
      </c>
      <c r="N515" s="3" t="s">
        <v>3767</v>
      </c>
    </row>
    <row r="516" spans="1:14" x14ac:dyDescent="0.25">
      <c r="A516" s="3">
        <v>515</v>
      </c>
      <c r="B516" s="3" t="s">
        <v>1440</v>
      </c>
      <c r="C516" s="3" t="s">
        <v>2335</v>
      </c>
      <c r="D516" s="3" t="s">
        <v>3254</v>
      </c>
      <c r="E516" s="12" t="s">
        <v>7612</v>
      </c>
      <c r="F516" t="s">
        <v>8456</v>
      </c>
      <c r="G516" t="s">
        <v>9748</v>
      </c>
      <c r="H516" t="s">
        <v>9748</v>
      </c>
      <c r="I516" t="s">
        <v>9749</v>
      </c>
      <c r="J516" s="3"/>
      <c r="K516" s="3" t="s">
        <v>1440</v>
      </c>
      <c r="L516" s="3" t="e">
        <v>#VALUE!</v>
      </c>
      <c r="M516" s="7">
        <f t="shared" si="28"/>
        <v>0</v>
      </c>
      <c r="N516" s="3" t="s">
        <v>3767</v>
      </c>
    </row>
    <row r="517" spans="1:14" x14ac:dyDescent="0.25">
      <c r="A517" s="3">
        <v>516</v>
      </c>
      <c r="B517" s="3" t="s">
        <v>1440</v>
      </c>
      <c r="C517" s="3" t="s">
        <v>2577</v>
      </c>
      <c r="D517" s="3" t="s">
        <v>3533</v>
      </c>
      <c r="E517" s="12" t="s">
        <v>7851</v>
      </c>
      <c r="F517" t="s">
        <v>8690</v>
      </c>
      <c r="G517" t="s">
        <v>10265</v>
      </c>
      <c r="H517" t="s">
        <v>10266</v>
      </c>
      <c r="I517" t="s">
        <v>10267</v>
      </c>
      <c r="J517" s="3"/>
      <c r="K517" s="3" t="s">
        <v>1440</v>
      </c>
      <c r="L517" s="3" t="e">
        <v>#VALUE!</v>
      </c>
      <c r="M517" s="7">
        <f t="shared" si="28"/>
        <v>0</v>
      </c>
      <c r="N517" s="3" t="s">
        <v>3767</v>
      </c>
    </row>
    <row r="518" spans="1:14" x14ac:dyDescent="0.25">
      <c r="A518" s="3">
        <v>517</v>
      </c>
      <c r="B518" s="3" t="s">
        <v>1440</v>
      </c>
      <c r="C518" s="3" t="s">
        <v>2098</v>
      </c>
      <c r="D518" s="3" t="s">
        <v>2985</v>
      </c>
      <c r="E518" s="12" t="s">
        <v>7379</v>
      </c>
      <c r="F518" t="s">
        <v>8227</v>
      </c>
      <c r="G518" t="s">
        <v>9238</v>
      </c>
      <c r="H518" t="s">
        <v>9238</v>
      </c>
      <c r="I518" t="s">
        <v>9239</v>
      </c>
      <c r="J518" s="3"/>
      <c r="K518" s="3" t="s">
        <v>1440</v>
      </c>
      <c r="L518" s="3" t="e">
        <v>#VALUE!</v>
      </c>
      <c r="M518" s="7">
        <f t="shared" si="28"/>
        <v>0</v>
      </c>
      <c r="N518" s="3" t="s">
        <v>3767</v>
      </c>
    </row>
    <row r="519" spans="1:14" x14ac:dyDescent="0.25">
      <c r="A519" s="3">
        <v>518</v>
      </c>
      <c r="B519" s="3" t="s">
        <v>1440</v>
      </c>
      <c r="C519" s="3" t="s">
        <v>2656</v>
      </c>
      <c r="D519" s="3" t="s">
        <v>3618</v>
      </c>
      <c r="E519" s="12" t="s">
        <v>7928</v>
      </c>
      <c r="F519" t="s">
        <v>8767</v>
      </c>
      <c r="G519" t="s">
        <v>10451</v>
      </c>
      <c r="H519" t="s">
        <v>10452</v>
      </c>
      <c r="I519" t="s">
        <v>10453</v>
      </c>
      <c r="J519" s="3"/>
      <c r="K519" s="3" t="s">
        <v>1440</v>
      </c>
      <c r="L519" s="3">
        <v>1</v>
      </c>
      <c r="M519" s="7">
        <f t="shared" si="28"/>
        <v>1</v>
      </c>
      <c r="N519" s="3" t="s">
        <v>3767</v>
      </c>
    </row>
    <row r="520" spans="1:14" x14ac:dyDescent="0.25">
      <c r="A520" s="3">
        <v>519</v>
      </c>
      <c r="B520" s="3" t="s">
        <v>1440</v>
      </c>
      <c r="C520" t="s">
        <v>2656</v>
      </c>
      <c r="D520" s="3" t="s">
        <v>3618</v>
      </c>
      <c r="E520" s="12" t="s">
        <v>7928</v>
      </c>
      <c r="F520" t="s">
        <v>8767</v>
      </c>
      <c r="G520" t="s">
        <v>10451</v>
      </c>
      <c r="H520" t="s">
        <v>10452</v>
      </c>
      <c r="I520" t="s">
        <v>10453</v>
      </c>
      <c r="J520" s="3"/>
      <c r="K520" s="3" t="s">
        <v>1440</v>
      </c>
      <c r="L520" s="3" t="s">
        <v>6</v>
      </c>
      <c r="M520" s="7">
        <v>1</v>
      </c>
      <c r="N520" s="3" t="s">
        <v>4538</v>
      </c>
    </row>
    <row r="521" spans="1:14" x14ac:dyDescent="0.25">
      <c r="A521" s="3">
        <v>520</v>
      </c>
      <c r="B521" s="3" t="s">
        <v>1440</v>
      </c>
      <c r="C521" s="3" t="s">
        <v>2170</v>
      </c>
      <c r="D521" s="3" t="s">
        <v>3066</v>
      </c>
      <c r="E521" s="12" t="s">
        <v>7450</v>
      </c>
      <c r="F521" t="s">
        <v>8298</v>
      </c>
      <c r="G521" t="s">
        <v>9394</v>
      </c>
      <c r="H521" t="s">
        <v>9394</v>
      </c>
      <c r="I521" t="s">
        <v>9395</v>
      </c>
      <c r="J521" s="3"/>
      <c r="K521" s="3" t="s">
        <v>1440</v>
      </c>
      <c r="L521" s="3" t="e">
        <v>#VALUE!</v>
      </c>
      <c r="M521" s="7">
        <f>IF(IFERROR(L521,0),1,0)</f>
        <v>0</v>
      </c>
      <c r="N521" s="3" t="s">
        <v>3767</v>
      </c>
    </row>
    <row r="522" spans="1:14" x14ac:dyDescent="0.25">
      <c r="A522" s="3">
        <v>521</v>
      </c>
      <c r="B522" s="3" t="s">
        <v>1440</v>
      </c>
      <c r="C522" s="3" t="s">
        <v>1954</v>
      </c>
      <c r="D522" s="3" t="s">
        <v>2820</v>
      </c>
      <c r="E522" s="12" t="s">
        <v>7237</v>
      </c>
      <c r="F522" t="s">
        <v>8086</v>
      </c>
      <c r="G522" t="s">
        <v>8951</v>
      </c>
      <c r="H522" t="s">
        <v>8951</v>
      </c>
      <c r="I522" t="s">
        <v>8952</v>
      </c>
      <c r="J522" s="3"/>
      <c r="K522" s="3" t="s">
        <v>1440</v>
      </c>
      <c r="L522" s="3" t="e">
        <v>#VALUE!</v>
      </c>
      <c r="M522" s="7">
        <f>IF(IFERROR(L522,0),1,0)</f>
        <v>0</v>
      </c>
      <c r="N522" s="3" t="s">
        <v>3767</v>
      </c>
    </row>
    <row r="523" spans="1:14" x14ac:dyDescent="0.25">
      <c r="A523" s="3">
        <v>522</v>
      </c>
      <c r="B523" s="3" t="s">
        <v>1440</v>
      </c>
      <c r="C523" s="3" t="s">
        <v>2263</v>
      </c>
      <c r="D523" s="3" t="s">
        <v>3174</v>
      </c>
      <c r="E523" s="12" t="s">
        <v>7541</v>
      </c>
      <c r="F523" t="s">
        <v>8389</v>
      </c>
      <c r="G523" t="s">
        <v>9604</v>
      </c>
      <c r="H523" t="s">
        <v>9604</v>
      </c>
      <c r="I523" t="s">
        <v>9605</v>
      </c>
      <c r="J523" s="3"/>
      <c r="K523" s="3" t="s">
        <v>1440</v>
      </c>
      <c r="L523" s="3" t="e">
        <v>#VALUE!</v>
      </c>
      <c r="M523" s="7">
        <f>IF(IFERROR(L523,0),1,0)</f>
        <v>0</v>
      </c>
      <c r="N523" s="3" t="s">
        <v>3767</v>
      </c>
    </row>
    <row r="524" spans="1:14" x14ac:dyDescent="0.25">
      <c r="A524" s="3">
        <v>523</v>
      </c>
      <c r="B524" s="3" t="s">
        <v>1440</v>
      </c>
      <c r="C524" s="3" t="s">
        <v>2569</v>
      </c>
      <c r="D524" s="3" t="s">
        <v>3522</v>
      </c>
      <c r="E524" s="12" t="s">
        <v>7842</v>
      </c>
      <c r="F524" t="s">
        <v>8681</v>
      </c>
      <c r="G524" t="s">
        <v>10244</v>
      </c>
      <c r="H524" t="s">
        <v>10245</v>
      </c>
      <c r="I524" t="s">
        <v>10246</v>
      </c>
      <c r="J524" s="3"/>
      <c r="K524" s="3" t="s">
        <v>1440</v>
      </c>
      <c r="L524" s="3" t="e">
        <v>#VALUE!</v>
      </c>
      <c r="M524" s="7">
        <f>IF(IFERROR(L524,0),1,0)</f>
        <v>0</v>
      </c>
      <c r="N524" s="3" t="s">
        <v>3767</v>
      </c>
    </row>
    <row r="525" spans="1:14" x14ac:dyDescent="0.25">
      <c r="A525" s="3">
        <v>524</v>
      </c>
      <c r="B525" s="3" t="s">
        <v>1440</v>
      </c>
      <c r="C525" s="3" t="s">
        <v>2070</v>
      </c>
      <c r="D525" s="3" t="s">
        <v>2953</v>
      </c>
      <c r="E525" s="12" t="s">
        <v>7351</v>
      </c>
      <c r="F525" t="s">
        <v>8200</v>
      </c>
      <c r="G525" t="s">
        <v>9183</v>
      </c>
      <c r="H525" t="s">
        <v>9183</v>
      </c>
      <c r="I525" t="s">
        <v>9184</v>
      </c>
      <c r="J525" s="3"/>
      <c r="K525" s="3" t="s">
        <v>1440</v>
      </c>
      <c r="L525" s="3">
        <v>1</v>
      </c>
      <c r="M525" s="7">
        <f>IF(IFERROR(L525,0),1,0)</f>
        <v>1</v>
      </c>
      <c r="N525" s="3" t="s">
        <v>3767</v>
      </c>
    </row>
    <row r="526" spans="1:14" x14ac:dyDescent="0.25">
      <c r="A526" s="3">
        <v>525</v>
      </c>
      <c r="B526" s="3" t="s">
        <v>1440</v>
      </c>
      <c r="C526" t="s">
        <v>2070</v>
      </c>
      <c r="D526" s="3" t="s">
        <v>2953</v>
      </c>
      <c r="E526" s="12" t="s">
        <v>7351</v>
      </c>
      <c r="F526" t="s">
        <v>8200</v>
      </c>
      <c r="G526" t="s">
        <v>9183</v>
      </c>
      <c r="H526" t="s">
        <v>9183</v>
      </c>
      <c r="I526" t="s">
        <v>9184</v>
      </c>
      <c r="J526" s="3"/>
      <c r="K526" s="3" t="s">
        <v>1440</v>
      </c>
      <c r="L526" s="3" t="s">
        <v>6</v>
      </c>
      <c r="M526" s="7">
        <v>1</v>
      </c>
      <c r="N526" s="3" t="s">
        <v>4538</v>
      </c>
    </row>
    <row r="527" spans="1:14" x14ac:dyDescent="0.25">
      <c r="A527" s="3">
        <v>526</v>
      </c>
      <c r="B527" s="3" t="s">
        <v>1440</v>
      </c>
      <c r="C527" s="3" t="s">
        <v>2473</v>
      </c>
      <c r="D527" s="3" t="s">
        <v>3410</v>
      </c>
      <c r="E527" s="12" t="s">
        <v>7749</v>
      </c>
      <c r="F527" t="s">
        <v>8588</v>
      </c>
      <c r="G527" t="s">
        <v>10045</v>
      </c>
      <c r="H527" t="s">
        <v>4187</v>
      </c>
      <c r="I527" t="s">
        <v>10046</v>
      </c>
      <c r="J527" s="3"/>
      <c r="K527" s="3" t="s">
        <v>1440</v>
      </c>
      <c r="L527" s="3">
        <v>1</v>
      </c>
      <c r="M527" s="7">
        <f>IF(IFERROR(L527,0),1,0)</f>
        <v>1</v>
      </c>
      <c r="N527" s="3" t="s">
        <v>3767</v>
      </c>
    </row>
    <row r="528" spans="1:14" x14ac:dyDescent="0.25">
      <c r="A528" s="3">
        <v>527</v>
      </c>
      <c r="B528" s="3" t="s">
        <v>1440</v>
      </c>
      <c r="C528" t="s">
        <v>2473</v>
      </c>
      <c r="D528" s="3" t="s">
        <v>3410</v>
      </c>
      <c r="E528" s="12" t="s">
        <v>7749</v>
      </c>
      <c r="F528" t="s">
        <v>8588</v>
      </c>
      <c r="G528" t="s">
        <v>10045</v>
      </c>
      <c r="H528" t="s">
        <v>4187</v>
      </c>
      <c r="I528" t="s">
        <v>10046</v>
      </c>
      <c r="J528" s="3"/>
      <c r="K528" s="3" t="s">
        <v>1440</v>
      </c>
      <c r="L528" s="3" t="s">
        <v>6</v>
      </c>
      <c r="M528" s="7">
        <v>1</v>
      </c>
      <c r="N528" s="3" t="s">
        <v>4538</v>
      </c>
    </row>
    <row r="529" spans="1:14" x14ac:dyDescent="0.25">
      <c r="A529" s="3">
        <v>528</v>
      </c>
      <c r="B529" s="3" t="s">
        <v>1440</v>
      </c>
      <c r="C529" s="3" t="s">
        <v>2491</v>
      </c>
      <c r="D529" s="3" t="s">
        <v>3432</v>
      </c>
      <c r="E529" s="12" t="s">
        <v>7767</v>
      </c>
      <c r="F529" t="s">
        <v>8606</v>
      </c>
      <c r="G529" t="s">
        <v>10083</v>
      </c>
      <c r="H529" t="s">
        <v>10083</v>
      </c>
      <c r="I529" t="s">
        <v>10084</v>
      </c>
      <c r="J529" s="3"/>
      <c r="K529" s="3" t="s">
        <v>1440</v>
      </c>
      <c r="L529" s="3">
        <v>1</v>
      </c>
      <c r="M529" s="7">
        <f>IF(IFERROR(L529,0),1,0)</f>
        <v>1</v>
      </c>
      <c r="N529" s="3" t="s">
        <v>3767</v>
      </c>
    </row>
    <row r="530" spans="1:14" x14ac:dyDescent="0.25">
      <c r="A530" s="3">
        <v>529</v>
      </c>
      <c r="B530" s="3" t="s">
        <v>1440</v>
      </c>
      <c r="C530" s="3" t="s">
        <v>913</v>
      </c>
      <c r="D530" s="3" t="s">
        <v>1759</v>
      </c>
      <c r="E530" s="12" t="s">
        <v>4819</v>
      </c>
      <c r="F530" t="s">
        <v>1778</v>
      </c>
      <c r="G530" t="s">
        <v>6180</v>
      </c>
      <c r="H530" t="s">
        <v>6707</v>
      </c>
      <c r="I530" t="s">
        <v>6708</v>
      </c>
      <c r="J530" s="3"/>
      <c r="K530" s="3" t="s">
        <v>1440</v>
      </c>
      <c r="L530" s="3" t="e">
        <v>#VALUE!</v>
      </c>
      <c r="M530" s="7">
        <f>IF(IFERROR(L530,0),1,0)</f>
        <v>0</v>
      </c>
      <c r="N530" s="3" t="s">
        <v>3767</v>
      </c>
    </row>
    <row r="531" spans="1:14" x14ac:dyDescent="0.25">
      <c r="A531" s="3">
        <v>530</v>
      </c>
      <c r="B531" s="3" t="s">
        <v>1440</v>
      </c>
      <c r="C531" s="3" t="s">
        <v>2632</v>
      </c>
      <c r="D531" s="3" t="s">
        <v>3592</v>
      </c>
      <c r="E531" s="12" t="s">
        <v>7905</v>
      </c>
      <c r="F531" t="s">
        <v>8744</v>
      </c>
      <c r="G531" t="s">
        <v>10396</v>
      </c>
      <c r="H531" t="s">
        <v>10396</v>
      </c>
      <c r="I531" t="s">
        <v>10397</v>
      </c>
      <c r="J531" s="3"/>
      <c r="K531" s="3" t="s">
        <v>1440</v>
      </c>
      <c r="L531" s="3" t="e">
        <v>#VALUE!</v>
      </c>
      <c r="M531" s="7">
        <f>IF(IFERROR(L531,0),1,0)</f>
        <v>0</v>
      </c>
      <c r="N531" s="3" t="s">
        <v>3767</v>
      </c>
    </row>
    <row r="532" spans="1:14" x14ac:dyDescent="0.25">
      <c r="A532" s="3">
        <v>531</v>
      </c>
      <c r="B532" s="3" t="s">
        <v>1440</v>
      </c>
      <c r="C532" s="3" t="s">
        <v>1990</v>
      </c>
      <c r="D532" s="3" t="s">
        <v>2862</v>
      </c>
      <c r="E532" s="12" t="s">
        <v>7271</v>
      </c>
      <c r="F532" t="s">
        <v>8120</v>
      </c>
      <c r="G532" t="s">
        <v>9021</v>
      </c>
      <c r="H532" t="s">
        <v>9021</v>
      </c>
      <c r="I532" t="s">
        <v>9022</v>
      </c>
      <c r="J532" s="3"/>
      <c r="K532" s="3" t="s">
        <v>1440</v>
      </c>
      <c r="L532" s="3">
        <v>1</v>
      </c>
      <c r="M532" s="7">
        <f>IF(IFERROR(L532,0),1,0)</f>
        <v>1</v>
      </c>
      <c r="N532" s="3" t="s">
        <v>3767</v>
      </c>
    </row>
    <row r="533" spans="1:14" x14ac:dyDescent="0.25">
      <c r="A533" s="3">
        <v>532</v>
      </c>
      <c r="B533" s="3" t="s">
        <v>1440</v>
      </c>
      <c r="C533" t="s">
        <v>1990</v>
      </c>
      <c r="D533" s="3" t="s">
        <v>2862</v>
      </c>
      <c r="E533" s="12" t="s">
        <v>7271</v>
      </c>
      <c r="F533" t="s">
        <v>8120</v>
      </c>
      <c r="G533" t="s">
        <v>9021</v>
      </c>
      <c r="H533" t="s">
        <v>9021</v>
      </c>
      <c r="I533" t="s">
        <v>9022</v>
      </c>
      <c r="J533" s="3"/>
      <c r="K533" s="3" t="s">
        <v>1440</v>
      </c>
      <c r="L533" s="3" t="s">
        <v>6</v>
      </c>
      <c r="M533" s="7">
        <v>1</v>
      </c>
      <c r="N533" s="3" t="s">
        <v>4538</v>
      </c>
    </row>
    <row r="534" spans="1:14" x14ac:dyDescent="0.25">
      <c r="A534" s="3">
        <v>533</v>
      </c>
      <c r="B534" s="3" t="s">
        <v>1440</v>
      </c>
      <c r="C534" s="3" t="s">
        <v>2360</v>
      </c>
      <c r="D534" s="3" t="s">
        <v>3281</v>
      </c>
      <c r="E534" s="12" t="s">
        <v>7637</v>
      </c>
      <c r="F534" t="s">
        <v>8478</v>
      </c>
      <c r="G534" t="s">
        <v>9800</v>
      </c>
      <c r="H534" t="s">
        <v>9800</v>
      </c>
      <c r="I534" t="s">
        <v>9801</v>
      </c>
      <c r="J534" s="3"/>
      <c r="K534" s="3" t="s">
        <v>1440</v>
      </c>
      <c r="L534" s="3">
        <v>1</v>
      </c>
      <c r="M534" s="7">
        <f>IF(IFERROR(L534,0),1,0)</f>
        <v>1</v>
      </c>
      <c r="N534" s="3" t="s">
        <v>3767</v>
      </c>
    </row>
    <row r="535" spans="1:14" x14ac:dyDescent="0.25">
      <c r="A535" s="3">
        <v>534</v>
      </c>
      <c r="B535" s="3" t="s">
        <v>1440</v>
      </c>
      <c r="C535" s="3" t="s">
        <v>2030</v>
      </c>
      <c r="D535" s="3" t="s">
        <v>2910</v>
      </c>
      <c r="E535" s="12" t="s">
        <v>7311</v>
      </c>
      <c r="F535" t="s">
        <v>8160</v>
      </c>
      <c r="G535" t="s">
        <v>9101</v>
      </c>
      <c r="H535" t="s">
        <v>9101</v>
      </c>
      <c r="I535" t="s">
        <v>9102</v>
      </c>
      <c r="J535" s="3"/>
      <c r="K535" s="3" t="s">
        <v>1440</v>
      </c>
      <c r="L535" s="3" t="e">
        <v>#VALUE!</v>
      </c>
      <c r="M535" s="7">
        <f>IF(IFERROR(L535,0),1,0)</f>
        <v>0</v>
      </c>
      <c r="N535" s="3" t="s">
        <v>3767</v>
      </c>
    </row>
    <row r="536" spans="1:14" x14ac:dyDescent="0.25">
      <c r="A536" s="3">
        <v>535</v>
      </c>
      <c r="B536" s="3" t="s">
        <v>1440</v>
      </c>
      <c r="C536" s="3" t="s">
        <v>1128</v>
      </c>
      <c r="D536" s="3" t="s">
        <v>3425</v>
      </c>
      <c r="E536" s="12" t="s">
        <v>4912</v>
      </c>
      <c r="F536" t="s">
        <v>5818</v>
      </c>
      <c r="G536" t="s">
        <v>6255</v>
      </c>
      <c r="H536" t="s">
        <v>6255</v>
      </c>
      <c r="I536" t="s">
        <v>6826</v>
      </c>
      <c r="J536" s="3"/>
      <c r="K536" s="3" t="s">
        <v>1440</v>
      </c>
      <c r="L536" s="3">
        <v>1</v>
      </c>
      <c r="M536" s="7">
        <f>IF(IFERROR(L536,0),1,0)</f>
        <v>1</v>
      </c>
      <c r="N536" s="3" t="s">
        <v>3767</v>
      </c>
    </row>
    <row r="537" spans="1:14" x14ac:dyDescent="0.25">
      <c r="A537" s="3">
        <v>536</v>
      </c>
      <c r="B537" s="3" t="s">
        <v>1440</v>
      </c>
      <c r="C537" t="s">
        <v>1128</v>
      </c>
      <c r="D537" s="3" t="s">
        <v>3425</v>
      </c>
      <c r="E537" s="12" t="s">
        <v>4912</v>
      </c>
      <c r="F537" t="s">
        <v>5818</v>
      </c>
      <c r="G537" t="s">
        <v>6255</v>
      </c>
      <c r="H537" t="s">
        <v>6255</v>
      </c>
      <c r="I537" t="s">
        <v>6826</v>
      </c>
      <c r="J537" s="3"/>
      <c r="K537" s="3" t="s">
        <v>1440</v>
      </c>
      <c r="L537" s="3" t="s">
        <v>6</v>
      </c>
      <c r="M537" s="7">
        <v>1</v>
      </c>
      <c r="N537" s="3" t="s">
        <v>4538</v>
      </c>
    </row>
    <row r="538" spans="1:14" x14ac:dyDescent="0.25">
      <c r="A538" s="3">
        <v>537</v>
      </c>
      <c r="B538" s="3" t="s">
        <v>1440</v>
      </c>
      <c r="C538" s="3" t="s">
        <v>2100</v>
      </c>
      <c r="D538" s="3" t="s">
        <v>2988</v>
      </c>
      <c r="E538" s="12" t="s">
        <v>7381</v>
      </c>
      <c r="F538" t="s">
        <v>8229</v>
      </c>
      <c r="G538" t="s">
        <v>9242</v>
      </c>
      <c r="H538" t="s">
        <v>9242</v>
      </c>
      <c r="I538" t="s">
        <v>9243</v>
      </c>
      <c r="J538" s="3"/>
      <c r="K538" s="3" t="s">
        <v>1440</v>
      </c>
      <c r="L538" s="3" t="e">
        <v>#VALUE!</v>
      </c>
      <c r="M538" s="7">
        <f t="shared" ref="M538:M545" si="29">IF(IFERROR(L538,0),1,0)</f>
        <v>0</v>
      </c>
      <c r="N538" s="3" t="s">
        <v>3767</v>
      </c>
    </row>
    <row r="539" spans="1:14" x14ac:dyDescent="0.25">
      <c r="A539" s="3">
        <v>538</v>
      </c>
      <c r="B539" s="3" t="s">
        <v>1440</v>
      </c>
      <c r="C539" s="3" t="s">
        <v>2310</v>
      </c>
      <c r="D539" s="3" t="s">
        <v>3227</v>
      </c>
      <c r="E539" s="12" t="s">
        <v>7587</v>
      </c>
      <c r="F539" t="s">
        <v>8433</v>
      </c>
      <c r="G539" t="s">
        <v>9700</v>
      </c>
      <c r="H539" t="s">
        <v>9700</v>
      </c>
      <c r="I539" t="s">
        <v>9701</v>
      </c>
      <c r="J539" s="3"/>
      <c r="K539" s="3" t="s">
        <v>1440</v>
      </c>
      <c r="L539" s="3" t="e">
        <v>#VALUE!</v>
      </c>
      <c r="M539" s="7">
        <f t="shared" si="29"/>
        <v>0</v>
      </c>
      <c r="N539" s="3" t="s">
        <v>3767</v>
      </c>
    </row>
    <row r="540" spans="1:14" x14ac:dyDescent="0.25">
      <c r="A540" s="3">
        <v>539</v>
      </c>
      <c r="B540" s="3" t="s">
        <v>1440</v>
      </c>
      <c r="C540" s="3" t="s">
        <v>2481</v>
      </c>
      <c r="D540" s="3" t="s">
        <v>3419</v>
      </c>
      <c r="E540" s="12" t="s">
        <v>7757</v>
      </c>
      <c r="F540" t="s">
        <v>8596</v>
      </c>
      <c r="G540" t="s">
        <v>10063</v>
      </c>
      <c r="H540" t="s">
        <v>10063</v>
      </c>
      <c r="I540" t="s">
        <v>10064</v>
      </c>
      <c r="J540" s="3"/>
      <c r="K540" s="3" t="s">
        <v>1440</v>
      </c>
      <c r="L540" s="3" t="e">
        <v>#VALUE!</v>
      </c>
      <c r="M540" s="7">
        <f t="shared" si="29"/>
        <v>0</v>
      </c>
      <c r="N540" s="3" t="s">
        <v>3767</v>
      </c>
    </row>
    <row r="541" spans="1:14" x14ac:dyDescent="0.25">
      <c r="A541" s="3">
        <v>540</v>
      </c>
      <c r="B541" s="3" t="s">
        <v>1440</v>
      </c>
      <c r="C541" s="3" t="s">
        <v>2396</v>
      </c>
      <c r="D541" s="3" t="s">
        <v>3322</v>
      </c>
      <c r="E541" s="12" t="s">
        <v>7673</v>
      </c>
      <c r="F541" t="s">
        <v>8514</v>
      </c>
      <c r="G541" t="s">
        <v>9879</v>
      </c>
      <c r="H541" t="s">
        <v>9879</v>
      </c>
      <c r="I541" t="s">
        <v>9880</v>
      </c>
      <c r="J541" s="3"/>
      <c r="K541" s="3" t="s">
        <v>1440</v>
      </c>
      <c r="L541" s="3" t="e">
        <v>#VALUE!</v>
      </c>
      <c r="M541" s="7">
        <f t="shared" si="29"/>
        <v>0</v>
      </c>
      <c r="N541" s="3" t="s">
        <v>3767</v>
      </c>
    </row>
    <row r="542" spans="1:14" x14ac:dyDescent="0.25">
      <c r="A542" s="3">
        <v>541</v>
      </c>
      <c r="B542" s="3" t="s">
        <v>1440</v>
      </c>
      <c r="C542" s="3" t="s">
        <v>940</v>
      </c>
      <c r="D542" s="3" t="s">
        <v>1559</v>
      </c>
      <c r="E542" s="12" t="s">
        <v>4831</v>
      </c>
      <c r="F542" t="s">
        <v>1586</v>
      </c>
      <c r="G542" t="s">
        <v>1585</v>
      </c>
      <c r="H542" t="s">
        <v>6731</v>
      </c>
      <c r="I542" t="s">
        <v>6732</v>
      </c>
      <c r="J542" s="3"/>
      <c r="K542" s="3" t="s">
        <v>1440</v>
      </c>
      <c r="L542" s="3" t="e">
        <v>#VALUE!</v>
      </c>
      <c r="M542" s="7">
        <f t="shared" si="29"/>
        <v>0</v>
      </c>
      <c r="N542" s="3" t="s">
        <v>3767</v>
      </c>
    </row>
    <row r="543" spans="1:14" x14ac:dyDescent="0.25">
      <c r="A543" s="3">
        <v>542</v>
      </c>
      <c r="B543" s="3" t="s">
        <v>1440</v>
      </c>
      <c r="C543" s="3" t="s">
        <v>2698</v>
      </c>
      <c r="D543" s="3" t="s">
        <v>3660</v>
      </c>
      <c r="E543" s="12" t="s">
        <v>7969</v>
      </c>
      <c r="F543" t="s">
        <v>8805</v>
      </c>
      <c r="G543" t="s">
        <v>10550</v>
      </c>
      <c r="H543" t="s">
        <v>10551</v>
      </c>
      <c r="I543" t="s">
        <v>10552</v>
      </c>
      <c r="J543" s="3"/>
      <c r="K543" s="3" t="s">
        <v>1440</v>
      </c>
      <c r="L543" s="3" t="e">
        <v>#VALUE!</v>
      </c>
      <c r="M543" s="7">
        <f t="shared" si="29"/>
        <v>0</v>
      </c>
      <c r="N543" s="3" t="s">
        <v>3767</v>
      </c>
    </row>
    <row r="544" spans="1:14" x14ac:dyDescent="0.25">
      <c r="A544" s="3">
        <v>543</v>
      </c>
      <c r="B544" s="3" t="s">
        <v>1440</v>
      </c>
      <c r="C544" s="3" t="s">
        <v>2693</v>
      </c>
      <c r="D544" s="3" t="s">
        <v>3655</v>
      </c>
      <c r="E544" s="12" t="s">
        <v>7965</v>
      </c>
      <c r="F544" t="s">
        <v>8801</v>
      </c>
      <c r="G544" t="s">
        <v>10540</v>
      </c>
      <c r="H544" t="s">
        <v>10541</v>
      </c>
      <c r="I544" t="s">
        <v>10542</v>
      </c>
      <c r="J544" s="3"/>
      <c r="K544" s="3" t="s">
        <v>1440</v>
      </c>
      <c r="L544" s="3" t="e">
        <v>#VALUE!</v>
      </c>
      <c r="M544" s="7">
        <f t="shared" si="29"/>
        <v>0</v>
      </c>
      <c r="N544" s="3" t="s">
        <v>3767</v>
      </c>
    </row>
    <row r="545" spans="1:14" x14ac:dyDescent="0.25">
      <c r="A545" s="3">
        <v>544</v>
      </c>
      <c r="B545" s="3" t="s">
        <v>1440</v>
      </c>
      <c r="C545" s="3" t="s">
        <v>2524</v>
      </c>
      <c r="D545" s="3" t="s">
        <v>3470</v>
      </c>
      <c r="E545" s="12" t="s">
        <v>7798</v>
      </c>
      <c r="F545" t="s">
        <v>8637</v>
      </c>
      <c r="G545" t="s">
        <v>10153</v>
      </c>
      <c r="H545" t="s">
        <v>10153</v>
      </c>
      <c r="I545" t="s">
        <v>10154</v>
      </c>
      <c r="J545" s="3"/>
      <c r="K545" s="3" t="s">
        <v>1440</v>
      </c>
      <c r="L545" s="3">
        <v>1</v>
      </c>
      <c r="M545" s="7">
        <f t="shared" si="29"/>
        <v>1</v>
      </c>
      <c r="N545" s="3" t="s">
        <v>3767</v>
      </c>
    </row>
    <row r="546" spans="1:14" x14ac:dyDescent="0.25">
      <c r="A546" s="3">
        <v>545</v>
      </c>
      <c r="B546" s="3" t="s">
        <v>1440</v>
      </c>
      <c r="C546" t="s">
        <v>2524</v>
      </c>
      <c r="D546" s="3" t="s">
        <v>3470</v>
      </c>
      <c r="E546" s="12" t="s">
        <v>7798</v>
      </c>
      <c r="F546" t="s">
        <v>8637</v>
      </c>
      <c r="G546" t="s">
        <v>10153</v>
      </c>
      <c r="H546" t="s">
        <v>10153</v>
      </c>
      <c r="I546" t="s">
        <v>10154</v>
      </c>
      <c r="J546" s="3"/>
      <c r="K546" s="3" t="s">
        <v>1440</v>
      </c>
      <c r="L546" s="3" t="s">
        <v>6</v>
      </c>
      <c r="M546" s="7">
        <v>1</v>
      </c>
      <c r="N546" s="3" t="s">
        <v>4538</v>
      </c>
    </row>
    <row r="547" spans="1:14" x14ac:dyDescent="0.25">
      <c r="A547" s="3">
        <v>546</v>
      </c>
      <c r="B547" s="3" t="s">
        <v>1440</v>
      </c>
      <c r="C547" s="3" t="s">
        <v>2732</v>
      </c>
      <c r="D547" s="3" t="s">
        <v>3702</v>
      </c>
      <c r="E547" s="12" t="s">
        <v>8002</v>
      </c>
      <c r="F547" t="s">
        <v>8837</v>
      </c>
      <c r="G547" t="s">
        <v>10624</v>
      </c>
      <c r="H547" t="s">
        <v>10624</v>
      </c>
      <c r="I547" t="s">
        <v>10625</v>
      </c>
      <c r="J547" s="3"/>
      <c r="K547" s="3" t="s">
        <v>1440</v>
      </c>
      <c r="L547" s="3" t="e">
        <v>#VALUE!</v>
      </c>
      <c r="M547" s="7">
        <f>IF(IFERROR(L547,0),1,0)</f>
        <v>0</v>
      </c>
      <c r="N547" s="3" t="s">
        <v>3767</v>
      </c>
    </row>
    <row r="548" spans="1:14" x14ac:dyDescent="0.25">
      <c r="A548" s="3">
        <v>547</v>
      </c>
      <c r="B548" s="3" t="s">
        <v>1440</v>
      </c>
      <c r="C548" s="3" t="s">
        <v>2306</v>
      </c>
      <c r="D548" s="3" t="s">
        <v>3223</v>
      </c>
      <c r="E548" s="12" t="s">
        <v>7583</v>
      </c>
      <c r="F548" t="s">
        <v>8430</v>
      </c>
      <c r="G548" t="s">
        <v>9694</v>
      </c>
      <c r="H548" t="s">
        <v>9694</v>
      </c>
      <c r="I548" t="s">
        <v>9695</v>
      </c>
      <c r="J548" s="3"/>
      <c r="K548" s="3" t="s">
        <v>1440</v>
      </c>
      <c r="L548" s="3">
        <v>1</v>
      </c>
      <c r="M548" s="7">
        <f>IF(IFERROR(L548,0),1,0)</f>
        <v>1</v>
      </c>
      <c r="N548" s="3" t="s">
        <v>3767</v>
      </c>
    </row>
    <row r="549" spans="1:14" x14ac:dyDescent="0.25">
      <c r="A549" s="3">
        <v>548</v>
      </c>
      <c r="B549" s="3" t="s">
        <v>1440</v>
      </c>
      <c r="C549" t="s">
        <v>2306</v>
      </c>
      <c r="D549" s="3" t="s">
        <v>3223</v>
      </c>
      <c r="E549" s="12" t="s">
        <v>7583</v>
      </c>
      <c r="F549" t="s">
        <v>8430</v>
      </c>
      <c r="G549" t="s">
        <v>9694</v>
      </c>
      <c r="H549" t="s">
        <v>9694</v>
      </c>
      <c r="I549" t="s">
        <v>9695</v>
      </c>
      <c r="J549" s="3"/>
      <c r="K549" s="3" t="s">
        <v>1440</v>
      </c>
      <c r="L549" s="3" t="s">
        <v>6</v>
      </c>
      <c r="M549" s="7">
        <v>1</v>
      </c>
      <c r="N549" s="3" t="s">
        <v>4538</v>
      </c>
    </row>
    <row r="550" spans="1:14" x14ac:dyDescent="0.25">
      <c r="A550" s="3">
        <v>549</v>
      </c>
      <c r="B550" s="3" t="s">
        <v>1440</v>
      </c>
      <c r="C550" s="3" t="s">
        <v>2325</v>
      </c>
      <c r="D550" s="3" t="s">
        <v>3243</v>
      </c>
      <c r="E550" s="12" t="s">
        <v>7602</v>
      </c>
      <c r="F550" t="s">
        <v>8448</v>
      </c>
      <c r="G550" t="s">
        <v>9731</v>
      </c>
      <c r="H550" t="s">
        <v>9731</v>
      </c>
      <c r="I550" t="s">
        <v>9732</v>
      </c>
      <c r="J550" s="3"/>
      <c r="K550" s="3" t="s">
        <v>1440</v>
      </c>
      <c r="L550" s="3" t="e">
        <v>#VALUE!</v>
      </c>
      <c r="M550" s="7">
        <f>IF(IFERROR(L550,0),1,0)</f>
        <v>0</v>
      </c>
      <c r="N550" s="3" t="s">
        <v>3767</v>
      </c>
    </row>
    <row r="551" spans="1:14" x14ac:dyDescent="0.25">
      <c r="A551" s="3">
        <v>550</v>
      </c>
      <c r="B551" s="3" t="s">
        <v>1440</v>
      </c>
      <c r="C551" s="3" t="s">
        <v>2619</v>
      </c>
      <c r="D551" s="3" t="s">
        <v>3578</v>
      </c>
      <c r="E551" s="12" t="s">
        <v>7892</v>
      </c>
      <c r="F551" t="s">
        <v>8731</v>
      </c>
      <c r="G551" t="s">
        <v>10366</v>
      </c>
      <c r="H551" t="s">
        <v>10367</v>
      </c>
      <c r="I551" t="s">
        <v>10368</v>
      </c>
      <c r="J551" s="3"/>
      <c r="K551" s="3" t="s">
        <v>1440</v>
      </c>
      <c r="L551" s="3" t="e">
        <v>#VALUE!</v>
      </c>
      <c r="M551" s="7">
        <f>IF(IFERROR(L551,0),1,0)</f>
        <v>0</v>
      </c>
      <c r="N551" s="3" t="s">
        <v>3767</v>
      </c>
    </row>
    <row r="552" spans="1:14" x14ac:dyDescent="0.25">
      <c r="A552" s="3">
        <v>551</v>
      </c>
      <c r="B552" s="3" t="s">
        <v>1440</v>
      </c>
      <c r="C552" s="3" t="s">
        <v>544</v>
      </c>
      <c r="D552" s="3" t="s">
        <v>1619</v>
      </c>
      <c r="E552" s="12" t="s">
        <v>4065</v>
      </c>
      <c r="F552" t="s">
        <v>1648</v>
      </c>
      <c r="G552" t="s">
        <v>1636</v>
      </c>
      <c r="H552" t="s">
        <v>1636</v>
      </c>
      <c r="I552" t="s">
        <v>4441</v>
      </c>
      <c r="J552" s="3"/>
      <c r="K552" s="3" t="s">
        <v>1440</v>
      </c>
      <c r="L552" s="3">
        <v>1</v>
      </c>
      <c r="M552" s="7">
        <f>IF(IFERROR(L552,0),1,0)</f>
        <v>1</v>
      </c>
      <c r="N552" s="3" t="s">
        <v>3767</v>
      </c>
    </row>
    <row r="553" spans="1:14" x14ac:dyDescent="0.25">
      <c r="A553" s="3">
        <v>552</v>
      </c>
      <c r="B553" s="3" t="s">
        <v>1440</v>
      </c>
      <c r="C553" t="s">
        <v>544</v>
      </c>
      <c r="D553" s="3" t="s">
        <v>1619</v>
      </c>
      <c r="E553" s="12" t="s">
        <v>4065</v>
      </c>
      <c r="F553" t="s">
        <v>1648</v>
      </c>
      <c r="G553" t="s">
        <v>1636</v>
      </c>
      <c r="H553" t="s">
        <v>1636</v>
      </c>
      <c r="I553" t="s">
        <v>4441</v>
      </c>
      <c r="J553" s="3"/>
      <c r="K553" s="3" t="s">
        <v>1440</v>
      </c>
      <c r="L553" s="3" t="s">
        <v>6</v>
      </c>
      <c r="M553" s="7">
        <v>1</v>
      </c>
      <c r="N553" s="3" t="s">
        <v>4538</v>
      </c>
    </row>
    <row r="554" spans="1:14" x14ac:dyDescent="0.25">
      <c r="A554" s="3">
        <v>553</v>
      </c>
      <c r="B554" s="3" t="s">
        <v>1440</v>
      </c>
      <c r="C554" s="3" t="s">
        <v>2049</v>
      </c>
      <c r="D554" s="3" t="s">
        <v>2929</v>
      </c>
      <c r="E554" s="12" t="s">
        <v>7330</v>
      </c>
      <c r="F554" t="s">
        <v>8179</v>
      </c>
      <c r="G554" t="s">
        <v>9141</v>
      </c>
      <c r="H554" t="s">
        <v>9141</v>
      </c>
      <c r="I554" t="s">
        <v>9142</v>
      </c>
      <c r="J554" s="3"/>
      <c r="K554" s="3" t="s">
        <v>1440</v>
      </c>
      <c r="L554" s="3" t="e">
        <v>#VALUE!</v>
      </c>
      <c r="M554" s="7">
        <f t="shared" ref="M554:M562" si="30">IF(IFERROR(L554,0),1,0)</f>
        <v>0</v>
      </c>
      <c r="N554" s="3" t="s">
        <v>3767</v>
      </c>
    </row>
    <row r="555" spans="1:14" x14ac:dyDescent="0.25">
      <c r="A555" s="3">
        <v>554</v>
      </c>
      <c r="B555" s="3" t="s">
        <v>1440</v>
      </c>
      <c r="C555" s="3" t="s">
        <v>2188</v>
      </c>
      <c r="D555" s="3" t="s">
        <v>3089</v>
      </c>
      <c r="E555" s="12" t="s">
        <v>7468</v>
      </c>
      <c r="F555" t="s">
        <v>8316</v>
      </c>
      <c r="G555" t="s">
        <v>9432</v>
      </c>
      <c r="H555" t="s">
        <v>9432</v>
      </c>
      <c r="I555" t="s">
        <v>9433</v>
      </c>
      <c r="J555" s="3"/>
      <c r="K555" s="3" t="s">
        <v>1440</v>
      </c>
      <c r="L555" s="3" t="e">
        <v>#VALUE!</v>
      </c>
      <c r="M555" s="7">
        <f t="shared" si="30"/>
        <v>0</v>
      </c>
      <c r="N555" s="3" t="s">
        <v>3767</v>
      </c>
    </row>
    <row r="556" spans="1:14" x14ac:dyDescent="0.25">
      <c r="A556" s="3">
        <v>555</v>
      </c>
      <c r="B556" s="3" t="s">
        <v>1440</v>
      </c>
      <c r="C556" s="3" t="s">
        <v>2273</v>
      </c>
      <c r="D556" s="3" t="s">
        <v>3184</v>
      </c>
      <c r="E556" s="12" t="s">
        <v>7551</v>
      </c>
      <c r="F556" t="s">
        <v>8399</v>
      </c>
      <c r="G556" t="s">
        <v>9626</v>
      </c>
      <c r="H556" t="s">
        <v>9626</v>
      </c>
      <c r="I556" t="s">
        <v>9627</v>
      </c>
      <c r="J556" s="3"/>
      <c r="K556" s="3" t="s">
        <v>1440</v>
      </c>
      <c r="L556" s="3" t="e">
        <v>#VALUE!</v>
      </c>
      <c r="M556" s="7">
        <f t="shared" si="30"/>
        <v>0</v>
      </c>
      <c r="N556" s="3" t="s">
        <v>3767</v>
      </c>
    </row>
    <row r="557" spans="1:14" x14ac:dyDescent="0.25">
      <c r="A557" s="3">
        <v>556</v>
      </c>
      <c r="B557" s="3" t="s">
        <v>1440</v>
      </c>
      <c r="C557" s="3" t="s">
        <v>2420</v>
      </c>
      <c r="D557" s="3" t="s">
        <v>3352</v>
      </c>
      <c r="E557" s="12" t="s">
        <v>7697</v>
      </c>
      <c r="F557" t="s">
        <v>8538</v>
      </c>
      <c r="G557" t="s">
        <v>9934</v>
      </c>
      <c r="H557" t="s">
        <v>9934</v>
      </c>
      <c r="I557" t="s">
        <v>9935</v>
      </c>
      <c r="J557" s="3"/>
      <c r="K557" s="3" t="s">
        <v>1440</v>
      </c>
      <c r="L557" s="3" t="e">
        <v>#VALUE!</v>
      </c>
      <c r="M557" s="7">
        <f t="shared" si="30"/>
        <v>0</v>
      </c>
      <c r="N557" s="3" t="s">
        <v>3767</v>
      </c>
    </row>
    <row r="558" spans="1:14" x14ac:dyDescent="0.25">
      <c r="A558" s="3">
        <v>557</v>
      </c>
      <c r="B558" s="3" t="s">
        <v>1440</v>
      </c>
      <c r="C558" s="3" t="s">
        <v>2324</v>
      </c>
      <c r="D558" s="3" t="s">
        <v>3242</v>
      </c>
      <c r="E558" s="12" t="s">
        <v>7601</v>
      </c>
      <c r="F558" t="s">
        <v>8447</v>
      </c>
      <c r="G558" t="s">
        <v>9729</v>
      </c>
      <c r="H558" t="s">
        <v>9729</v>
      </c>
      <c r="I558" t="s">
        <v>9730</v>
      </c>
      <c r="J558" s="3"/>
      <c r="K558" s="3" t="s">
        <v>1440</v>
      </c>
      <c r="L558" s="3">
        <v>1</v>
      </c>
      <c r="M558" s="7">
        <f t="shared" si="30"/>
        <v>1</v>
      </c>
      <c r="N558" s="3" t="s">
        <v>3767</v>
      </c>
    </row>
    <row r="559" spans="1:14" x14ac:dyDescent="0.25">
      <c r="A559" s="3">
        <v>558</v>
      </c>
      <c r="B559" s="3" t="s">
        <v>1440</v>
      </c>
      <c r="C559" s="3" t="s">
        <v>2267</v>
      </c>
      <c r="D559" s="3" t="s">
        <v>3178</v>
      </c>
      <c r="E559" s="12" t="s">
        <v>7545</v>
      </c>
      <c r="F559" t="s">
        <v>8393</v>
      </c>
      <c r="G559" t="s">
        <v>9612</v>
      </c>
      <c r="H559" t="s">
        <v>9612</v>
      </c>
      <c r="I559" t="s">
        <v>9613</v>
      </c>
      <c r="J559" s="3"/>
      <c r="K559" s="3" t="s">
        <v>1440</v>
      </c>
      <c r="L559" s="3" t="e">
        <v>#VALUE!</v>
      </c>
      <c r="M559" s="7">
        <f t="shared" si="30"/>
        <v>0</v>
      </c>
      <c r="N559" s="3" t="s">
        <v>3767</v>
      </c>
    </row>
    <row r="560" spans="1:14" x14ac:dyDescent="0.25">
      <c r="A560" s="3">
        <v>559</v>
      </c>
      <c r="B560" s="3" t="s">
        <v>1440</v>
      </c>
      <c r="C560" s="3" t="s">
        <v>2031</v>
      </c>
      <c r="D560" s="3" t="s">
        <v>2911</v>
      </c>
      <c r="E560" s="12" t="s">
        <v>7312</v>
      </c>
      <c r="F560" t="s">
        <v>8161</v>
      </c>
      <c r="G560" t="s">
        <v>9103</v>
      </c>
      <c r="H560" t="s">
        <v>9103</v>
      </c>
      <c r="I560" t="s">
        <v>9104</v>
      </c>
      <c r="J560" s="3"/>
      <c r="K560" s="3" t="s">
        <v>1440</v>
      </c>
      <c r="L560" s="3" t="e">
        <v>#VALUE!</v>
      </c>
      <c r="M560" s="7">
        <f t="shared" si="30"/>
        <v>0</v>
      </c>
      <c r="N560" s="3" t="s">
        <v>3767</v>
      </c>
    </row>
    <row r="561" spans="1:14" x14ac:dyDescent="0.25">
      <c r="A561" s="3">
        <v>560</v>
      </c>
      <c r="B561" s="3" t="s">
        <v>1440</v>
      </c>
      <c r="C561" s="3" t="s">
        <v>2181</v>
      </c>
      <c r="D561" s="3" t="s">
        <v>3078</v>
      </c>
      <c r="E561" s="12" t="s">
        <v>7461</v>
      </c>
      <c r="F561" t="s">
        <v>8309</v>
      </c>
      <c r="G561" t="s">
        <v>9416</v>
      </c>
      <c r="H561" t="s">
        <v>9416</v>
      </c>
      <c r="I561" t="s">
        <v>9417</v>
      </c>
      <c r="J561" s="3"/>
      <c r="K561" s="3" t="s">
        <v>1440</v>
      </c>
      <c r="L561" s="3">
        <v>0</v>
      </c>
      <c r="M561" s="7">
        <f t="shared" si="30"/>
        <v>0</v>
      </c>
      <c r="N561" s="3" t="s">
        <v>3767</v>
      </c>
    </row>
    <row r="562" spans="1:14" x14ac:dyDescent="0.25">
      <c r="A562" s="3">
        <v>561</v>
      </c>
      <c r="B562" s="3" t="s">
        <v>1440</v>
      </c>
      <c r="C562" s="3" t="s">
        <v>2734</v>
      </c>
      <c r="D562" s="3" t="s">
        <v>3704</v>
      </c>
      <c r="E562" s="12" t="s">
        <v>8004</v>
      </c>
      <c r="F562" t="s">
        <v>8839</v>
      </c>
      <c r="G562" t="s">
        <v>10628</v>
      </c>
      <c r="H562" t="s">
        <v>10629</v>
      </c>
      <c r="I562" t="s">
        <v>10630</v>
      </c>
      <c r="J562" s="3"/>
      <c r="K562" s="3" t="s">
        <v>1440</v>
      </c>
      <c r="L562" s="3">
        <v>1</v>
      </c>
      <c r="M562" s="7">
        <f t="shared" si="30"/>
        <v>1</v>
      </c>
      <c r="N562" s="3" t="s">
        <v>3767</v>
      </c>
    </row>
    <row r="563" spans="1:14" x14ac:dyDescent="0.25">
      <c r="A563" s="3">
        <v>562</v>
      </c>
      <c r="B563" s="3" t="s">
        <v>1440</v>
      </c>
      <c r="C563" t="s">
        <v>2734</v>
      </c>
      <c r="D563" s="3" t="s">
        <v>3704</v>
      </c>
      <c r="E563" s="12" t="s">
        <v>8004</v>
      </c>
      <c r="F563" t="s">
        <v>8839</v>
      </c>
      <c r="G563" t="s">
        <v>10628</v>
      </c>
      <c r="H563" t="s">
        <v>10629</v>
      </c>
      <c r="I563" t="s">
        <v>10630</v>
      </c>
      <c r="J563" s="3"/>
      <c r="K563" s="3" t="s">
        <v>1440</v>
      </c>
      <c r="L563" s="3" t="s">
        <v>6</v>
      </c>
      <c r="M563" s="7">
        <v>1</v>
      </c>
      <c r="N563" s="3" t="s">
        <v>4538</v>
      </c>
    </row>
    <row r="564" spans="1:14" x14ac:dyDescent="0.25">
      <c r="A564" s="3">
        <v>563</v>
      </c>
      <c r="B564" s="3" t="s">
        <v>1440</v>
      </c>
      <c r="C564" s="3" t="s">
        <v>2751</v>
      </c>
      <c r="D564" s="3" t="s">
        <v>3728</v>
      </c>
      <c r="E564" s="12" t="s">
        <v>8021</v>
      </c>
      <c r="F564" t="s">
        <v>8855</v>
      </c>
      <c r="G564" t="s">
        <v>10662</v>
      </c>
      <c r="H564" t="s">
        <v>10662</v>
      </c>
      <c r="I564" t="s">
        <v>10663</v>
      </c>
      <c r="J564" s="3"/>
      <c r="K564" s="3" t="s">
        <v>1440</v>
      </c>
      <c r="L564" s="3" t="e">
        <v>#VALUE!</v>
      </c>
      <c r="M564" s="7">
        <f>IF(IFERROR(L564,0),1,0)</f>
        <v>0</v>
      </c>
      <c r="N564" s="3" t="s">
        <v>3767</v>
      </c>
    </row>
    <row r="565" spans="1:14" x14ac:dyDescent="0.25">
      <c r="A565" s="3">
        <v>564</v>
      </c>
      <c r="B565" s="3" t="s">
        <v>1440</v>
      </c>
      <c r="C565" s="3" t="s">
        <v>1213</v>
      </c>
      <c r="D565" s="3" t="s">
        <v>3215</v>
      </c>
      <c r="E565" s="12" t="s">
        <v>4954</v>
      </c>
      <c r="F565" t="s">
        <v>5860</v>
      </c>
      <c r="G565" t="s">
        <v>1214</v>
      </c>
      <c r="H565" t="s">
        <v>1214</v>
      </c>
      <c r="I565" t="s">
        <v>6869</v>
      </c>
      <c r="J565" s="3"/>
      <c r="K565" s="3" t="s">
        <v>1440</v>
      </c>
      <c r="L565" s="3" t="e">
        <v>#VALUE!</v>
      </c>
      <c r="M565" s="7">
        <f>IF(IFERROR(L565,0),1,0)</f>
        <v>0</v>
      </c>
      <c r="N565" s="3" t="s">
        <v>3767</v>
      </c>
    </row>
    <row r="566" spans="1:14" x14ac:dyDescent="0.25">
      <c r="A566" s="3">
        <v>565</v>
      </c>
      <c r="B566" s="3" t="s">
        <v>1440</v>
      </c>
      <c r="C566" s="3" t="s">
        <v>2062</v>
      </c>
      <c r="D566" s="3" t="s">
        <v>2943</v>
      </c>
      <c r="E566" s="12" t="s">
        <v>7343</v>
      </c>
      <c r="F566" t="s">
        <v>8192</v>
      </c>
      <c r="G566" t="s">
        <v>9167</v>
      </c>
      <c r="H566" t="s">
        <v>9167</v>
      </c>
      <c r="I566" t="s">
        <v>9168</v>
      </c>
      <c r="J566" s="3"/>
      <c r="K566" s="3" t="s">
        <v>1440</v>
      </c>
      <c r="L566" s="3" t="e">
        <v>#VALUE!</v>
      </c>
      <c r="M566" s="7">
        <f>IF(IFERROR(L566,0),1,0)</f>
        <v>0</v>
      </c>
      <c r="N566" s="3" t="s">
        <v>3767</v>
      </c>
    </row>
    <row r="567" spans="1:14" x14ac:dyDescent="0.25">
      <c r="A567" s="3">
        <v>566</v>
      </c>
      <c r="B567" s="3" t="s">
        <v>1440</v>
      </c>
      <c r="C567" s="3" t="s">
        <v>2384</v>
      </c>
      <c r="D567" s="3" t="s">
        <v>3310</v>
      </c>
      <c r="E567" s="12" t="s">
        <v>7661</v>
      </c>
      <c r="F567" t="s">
        <v>8502</v>
      </c>
      <c r="G567" t="s">
        <v>9854</v>
      </c>
      <c r="H567" t="s">
        <v>9854</v>
      </c>
      <c r="I567" t="s">
        <v>9855</v>
      </c>
      <c r="J567" s="3"/>
      <c r="K567" s="3" t="s">
        <v>1440</v>
      </c>
      <c r="L567" s="3">
        <v>1</v>
      </c>
      <c r="M567" s="7">
        <f>IF(IFERROR(L567,0),1,0)</f>
        <v>1</v>
      </c>
      <c r="N567" s="3" t="s">
        <v>3767</v>
      </c>
    </row>
    <row r="568" spans="1:14" x14ac:dyDescent="0.25">
      <c r="A568" s="3">
        <v>567</v>
      </c>
      <c r="B568" s="3" t="s">
        <v>1440</v>
      </c>
      <c r="C568" t="s">
        <v>2384</v>
      </c>
      <c r="D568" s="3" t="s">
        <v>3310</v>
      </c>
      <c r="E568" s="12" t="s">
        <v>7661</v>
      </c>
      <c r="F568" t="s">
        <v>8502</v>
      </c>
      <c r="G568" t="s">
        <v>9854</v>
      </c>
      <c r="H568" t="s">
        <v>9854</v>
      </c>
      <c r="I568" t="s">
        <v>9855</v>
      </c>
      <c r="J568" s="3"/>
      <c r="K568" s="3" t="s">
        <v>1440</v>
      </c>
      <c r="L568" s="3" t="s">
        <v>6</v>
      </c>
      <c r="M568" s="7">
        <v>1</v>
      </c>
      <c r="N568" s="3" t="s">
        <v>4538</v>
      </c>
    </row>
    <row r="569" spans="1:14" x14ac:dyDescent="0.25">
      <c r="A569" s="3">
        <v>568</v>
      </c>
      <c r="B569" s="3" t="s">
        <v>1440</v>
      </c>
      <c r="C569" s="3" t="s">
        <v>2316</v>
      </c>
      <c r="D569" s="3" t="s">
        <v>3234</v>
      </c>
      <c r="E569" s="12" t="s">
        <v>7593</v>
      </c>
      <c r="F569" t="s">
        <v>8439</v>
      </c>
      <c r="G569" t="s">
        <v>9712</v>
      </c>
      <c r="H569" t="s">
        <v>9712</v>
      </c>
      <c r="I569" t="s">
        <v>9713</v>
      </c>
      <c r="J569" s="3"/>
      <c r="K569" s="3" t="s">
        <v>1440</v>
      </c>
      <c r="L569" s="3" t="e">
        <v>#VALUE!</v>
      </c>
      <c r="M569" s="7">
        <f>IF(IFERROR(L569,0),1,0)</f>
        <v>0</v>
      </c>
      <c r="N569" s="3" t="s">
        <v>3767</v>
      </c>
    </row>
    <row r="570" spans="1:14" x14ac:dyDescent="0.25">
      <c r="A570" s="3">
        <v>569</v>
      </c>
      <c r="B570" s="3" t="s">
        <v>1440</v>
      </c>
      <c r="C570" s="3" t="s">
        <v>2739</v>
      </c>
      <c r="D570" s="3" t="s">
        <v>3712</v>
      </c>
      <c r="E570" s="12" t="s">
        <v>8009</v>
      </c>
      <c r="F570" t="s">
        <v>8844</v>
      </c>
      <c r="G570" t="s">
        <v>10640</v>
      </c>
      <c r="H570" t="s">
        <v>10640</v>
      </c>
      <c r="I570" t="s">
        <v>10641</v>
      </c>
      <c r="J570" s="3"/>
      <c r="K570" s="3" t="s">
        <v>1440</v>
      </c>
      <c r="L570" s="3">
        <v>1</v>
      </c>
      <c r="M570" s="7">
        <f>IF(IFERROR(L570,0),1,0)</f>
        <v>1</v>
      </c>
      <c r="N570" s="3" t="s">
        <v>3767</v>
      </c>
    </row>
    <row r="571" spans="1:14" x14ac:dyDescent="0.25">
      <c r="A571" s="3">
        <v>570</v>
      </c>
      <c r="B571" s="3" t="s">
        <v>1440</v>
      </c>
      <c r="C571" t="s">
        <v>2739</v>
      </c>
      <c r="D571" s="3" t="s">
        <v>3712</v>
      </c>
      <c r="E571" s="12" t="s">
        <v>8009</v>
      </c>
      <c r="F571" t="s">
        <v>8844</v>
      </c>
      <c r="G571" t="s">
        <v>10640</v>
      </c>
      <c r="H571" t="s">
        <v>10640</v>
      </c>
      <c r="I571" t="s">
        <v>10641</v>
      </c>
      <c r="J571" s="3"/>
      <c r="K571" s="3" t="s">
        <v>1440</v>
      </c>
      <c r="L571" s="3" t="s">
        <v>6</v>
      </c>
      <c r="M571" s="7">
        <v>1</v>
      </c>
      <c r="N571" s="3" t="s">
        <v>4538</v>
      </c>
    </row>
    <row r="572" spans="1:14" x14ac:dyDescent="0.25">
      <c r="A572" s="3">
        <v>571</v>
      </c>
      <c r="B572" s="3" t="s">
        <v>1440</v>
      </c>
      <c r="C572" s="3" t="s">
        <v>1960</v>
      </c>
      <c r="D572" s="3" t="s">
        <v>2828</v>
      </c>
      <c r="E572" s="12" t="s">
        <v>7241</v>
      </c>
      <c r="F572" t="s">
        <v>8090</v>
      </c>
      <c r="G572" t="s">
        <v>8960</v>
      </c>
      <c r="H572" t="s">
        <v>8960</v>
      </c>
      <c r="I572" t="s">
        <v>8961</v>
      </c>
      <c r="J572" s="3"/>
      <c r="K572" s="3" t="s">
        <v>1440</v>
      </c>
      <c r="L572" s="3" t="e">
        <v>#VALUE!</v>
      </c>
      <c r="M572" s="7">
        <f>IF(IFERROR(L572,0),1,0)</f>
        <v>0</v>
      </c>
      <c r="N572" s="3" t="s">
        <v>3767</v>
      </c>
    </row>
    <row r="573" spans="1:14" x14ac:dyDescent="0.25">
      <c r="A573" s="3">
        <v>572</v>
      </c>
      <c r="B573" s="3" t="s">
        <v>1440</v>
      </c>
      <c r="C573" s="3" t="s">
        <v>2078</v>
      </c>
      <c r="D573" s="3" t="s">
        <v>2961</v>
      </c>
      <c r="E573" s="12" t="s">
        <v>7359</v>
      </c>
      <c r="F573" t="s">
        <v>8208</v>
      </c>
      <c r="G573" t="s">
        <v>9199</v>
      </c>
      <c r="H573" t="s">
        <v>9199</v>
      </c>
      <c r="I573" t="s">
        <v>9200</v>
      </c>
      <c r="J573" s="3"/>
      <c r="K573" s="3" t="s">
        <v>1440</v>
      </c>
      <c r="L573" s="3" t="e">
        <v>#VALUE!</v>
      </c>
      <c r="M573" s="7">
        <f>IF(IFERROR(L573,0),1,0)</f>
        <v>0</v>
      </c>
      <c r="N573" s="3" t="s">
        <v>3767</v>
      </c>
    </row>
    <row r="574" spans="1:14" x14ac:dyDescent="0.25">
      <c r="A574" s="3">
        <v>573</v>
      </c>
      <c r="B574" s="3" t="s">
        <v>1440</v>
      </c>
      <c r="C574" s="3" t="s">
        <v>2126</v>
      </c>
      <c r="D574" s="3" t="s">
        <v>3018</v>
      </c>
      <c r="E574" s="12" t="s">
        <v>7407</v>
      </c>
      <c r="F574" t="s">
        <v>8255</v>
      </c>
      <c r="G574" t="s">
        <v>9299</v>
      </c>
      <c r="H574" t="s">
        <v>9299</v>
      </c>
      <c r="I574" t="s">
        <v>9300</v>
      </c>
      <c r="J574" s="3"/>
      <c r="K574" s="3" t="s">
        <v>1440</v>
      </c>
      <c r="L574" s="3" t="e">
        <v>#VALUE!</v>
      </c>
      <c r="M574" s="7">
        <f>IF(IFERROR(L574,0),1,0)</f>
        <v>0</v>
      </c>
      <c r="N574" s="3" t="s">
        <v>3767</v>
      </c>
    </row>
    <row r="575" spans="1:14" x14ac:dyDescent="0.25">
      <c r="A575" s="3">
        <v>574</v>
      </c>
      <c r="B575" s="3" t="s">
        <v>1440</v>
      </c>
      <c r="C575" s="3" t="s">
        <v>2057</v>
      </c>
      <c r="D575" s="3" t="s">
        <v>2938</v>
      </c>
      <c r="E575" s="12" t="s">
        <v>7338</v>
      </c>
      <c r="F575" t="s">
        <v>8187</v>
      </c>
      <c r="G575" t="s">
        <v>9157</v>
      </c>
      <c r="H575" t="s">
        <v>9157</v>
      </c>
      <c r="I575" t="s">
        <v>9158</v>
      </c>
      <c r="J575" s="3"/>
      <c r="K575" s="3" t="s">
        <v>1440</v>
      </c>
      <c r="L575" s="3" t="e">
        <v>#VALUE!</v>
      </c>
      <c r="M575" s="7">
        <f>IF(IFERROR(L575,0),1,0)</f>
        <v>0</v>
      </c>
      <c r="N575" s="3" t="s">
        <v>3767</v>
      </c>
    </row>
    <row r="576" spans="1:14" x14ac:dyDescent="0.25">
      <c r="A576" s="3">
        <v>575</v>
      </c>
      <c r="B576" s="3" t="s">
        <v>1440</v>
      </c>
      <c r="C576" s="3" t="s">
        <v>1669</v>
      </c>
      <c r="D576" s="3" t="s">
        <v>1670</v>
      </c>
      <c r="E576" s="12" t="s">
        <v>7047</v>
      </c>
      <c r="F576" t="s">
        <v>1710</v>
      </c>
      <c r="G576" t="s">
        <v>1709</v>
      </c>
      <c r="H576" t="s">
        <v>1709</v>
      </c>
      <c r="I576" t="s">
        <v>7145</v>
      </c>
      <c r="J576" s="3"/>
      <c r="K576" s="3" t="s">
        <v>1440</v>
      </c>
      <c r="L576" s="3">
        <v>1</v>
      </c>
      <c r="M576" s="7">
        <f>IF(IFERROR(L576,0),1,0)</f>
        <v>1</v>
      </c>
      <c r="N576" s="3" t="s">
        <v>3767</v>
      </c>
    </row>
    <row r="577" spans="1:14" x14ac:dyDescent="0.25">
      <c r="A577" s="3">
        <v>576</v>
      </c>
      <c r="B577" s="3" t="s">
        <v>1440</v>
      </c>
      <c r="C577" t="s">
        <v>1669</v>
      </c>
      <c r="D577" s="3" t="s">
        <v>1670</v>
      </c>
      <c r="E577" s="12" t="s">
        <v>7047</v>
      </c>
      <c r="F577" t="s">
        <v>1710</v>
      </c>
      <c r="G577" t="s">
        <v>1709</v>
      </c>
      <c r="H577" t="s">
        <v>1709</v>
      </c>
      <c r="I577" t="s">
        <v>7145</v>
      </c>
      <c r="J577" s="3"/>
      <c r="K577" s="3" t="s">
        <v>1440</v>
      </c>
      <c r="L577" s="3" t="s">
        <v>6</v>
      </c>
      <c r="M577" s="7">
        <v>1</v>
      </c>
      <c r="N577" s="3" t="s">
        <v>4538</v>
      </c>
    </row>
    <row r="578" spans="1:14" x14ac:dyDescent="0.25">
      <c r="A578" s="3">
        <v>577</v>
      </c>
      <c r="B578" s="3" t="s">
        <v>1440</v>
      </c>
      <c r="C578" s="3" t="s">
        <v>2770</v>
      </c>
      <c r="D578" s="3" t="s">
        <v>3749</v>
      </c>
      <c r="E578" s="12" t="s">
        <v>8040</v>
      </c>
      <c r="F578" t="s">
        <v>8872</v>
      </c>
      <c r="G578" t="s">
        <v>10697</v>
      </c>
      <c r="H578" t="s">
        <v>10697</v>
      </c>
      <c r="I578" t="s">
        <v>10698</v>
      </c>
      <c r="J578" s="3"/>
      <c r="K578" s="3" t="s">
        <v>1440</v>
      </c>
      <c r="L578" s="3" t="e">
        <v>#VALUE!</v>
      </c>
      <c r="M578" s="7">
        <f t="shared" ref="M578:M584" si="31">IF(IFERROR(L578,0),1,0)</f>
        <v>0</v>
      </c>
      <c r="N578" s="3" t="s">
        <v>3767</v>
      </c>
    </row>
    <row r="579" spans="1:14" x14ac:dyDescent="0.25">
      <c r="A579" s="3">
        <v>578</v>
      </c>
      <c r="B579" s="3" t="s">
        <v>1440</v>
      </c>
      <c r="C579" s="3" t="s">
        <v>2403</v>
      </c>
      <c r="D579" s="3" t="s">
        <v>3330</v>
      </c>
      <c r="E579" s="12" t="s">
        <v>7680</v>
      </c>
      <c r="F579" t="s">
        <v>8521</v>
      </c>
      <c r="G579" t="s">
        <v>9894</v>
      </c>
      <c r="H579" t="s">
        <v>9895</v>
      </c>
      <c r="I579" t="s">
        <v>9896</v>
      </c>
      <c r="J579" s="3"/>
      <c r="K579" s="3" t="s">
        <v>1440</v>
      </c>
      <c r="L579" s="3" t="e">
        <v>#VALUE!</v>
      </c>
      <c r="M579" s="7">
        <f t="shared" si="31"/>
        <v>0</v>
      </c>
      <c r="N579" s="3" t="s">
        <v>3767</v>
      </c>
    </row>
    <row r="580" spans="1:14" x14ac:dyDescent="0.25">
      <c r="A580" s="3">
        <v>579</v>
      </c>
      <c r="B580" s="3" t="s">
        <v>1440</v>
      </c>
      <c r="C580" s="3" t="s">
        <v>2410</v>
      </c>
      <c r="D580" s="3" t="s">
        <v>3337</v>
      </c>
      <c r="E580" s="12" t="s">
        <v>7687</v>
      </c>
      <c r="F580" t="s">
        <v>8528</v>
      </c>
      <c r="G580" t="s">
        <v>9910</v>
      </c>
      <c r="H580" t="s">
        <v>9911</v>
      </c>
      <c r="I580" t="s">
        <v>9912</v>
      </c>
      <c r="J580" s="3"/>
      <c r="K580" s="3" t="s">
        <v>1440</v>
      </c>
      <c r="L580" s="3" t="e">
        <v>#VALUE!</v>
      </c>
      <c r="M580" s="7">
        <f t="shared" si="31"/>
        <v>0</v>
      </c>
      <c r="N580" s="3" t="s">
        <v>3767</v>
      </c>
    </row>
    <row r="581" spans="1:14" x14ac:dyDescent="0.25">
      <c r="A581" s="3">
        <v>580</v>
      </c>
      <c r="B581" s="3" t="s">
        <v>1440</v>
      </c>
      <c r="C581" s="3" t="s">
        <v>2284</v>
      </c>
      <c r="D581" s="3" t="s">
        <v>3199</v>
      </c>
      <c r="E581" s="12" t="s">
        <v>7562</v>
      </c>
      <c r="F581" t="s">
        <v>8409</v>
      </c>
      <c r="G581" t="s">
        <v>9648</v>
      </c>
      <c r="H581" t="s">
        <v>9648</v>
      </c>
      <c r="I581" t="s">
        <v>9649</v>
      </c>
      <c r="J581" s="3"/>
      <c r="K581" s="3" t="s">
        <v>1440</v>
      </c>
      <c r="L581" s="3" t="e">
        <v>#VALUE!</v>
      </c>
      <c r="M581" s="7">
        <f t="shared" si="31"/>
        <v>0</v>
      </c>
      <c r="N581" s="3" t="s">
        <v>3767</v>
      </c>
    </row>
    <row r="582" spans="1:14" x14ac:dyDescent="0.25">
      <c r="A582" s="3">
        <v>581</v>
      </c>
      <c r="B582" s="3" t="s">
        <v>1440</v>
      </c>
      <c r="C582" s="3" t="s">
        <v>2368</v>
      </c>
      <c r="D582" s="3" t="s">
        <v>3289</v>
      </c>
      <c r="E582" s="12" t="s">
        <v>7645</v>
      </c>
      <c r="F582" t="s">
        <v>8486</v>
      </c>
      <c r="G582" t="s">
        <v>9817</v>
      </c>
      <c r="H582" t="s">
        <v>9818</v>
      </c>
      <c r="I582" t="s">
        <v>9819</v>
      </c>
      <c r="J582" s="3"/>
      <c r="K582" s="3" t="s">
        <v>1440</v>
      </c>
      <c r="L582" s="3">
        <v>1</v>
      </c>
      <c r="M582" s="7">
        <f t="shared" si="31"/>
        <v>1</v>
      </c>
      <c r="N582" s="3" t="s">
        <v>3767</v>
      </c>
    </row>
    <row r="583" spans="1:14" x14ac:dyDescent="0.25">
      <c r="A583" s="3">
        <v>582</v>
      </c>
      <c r="B583" s="3" t="s">
        <v>1440</v>
      </c>
      <c r="C583" s="3" t="s">
        <v>2252</v>
      </c>
      <c r="D583" s="3" t="s">
        <v>3157</v>
      </c>
      <c r="E583" s="12" t="s">
        <v>7530</v>
      </c>
      <c r="F583" t="s">
        <v>8378</v>
      </c>
      <c r="G583" t="s">
        <v>9582</v>
      </c>
      <c r="H583" t="s">
        <v>9582</v>
      </c>
      <c r="I583" t="s">
        <v>9583</v>
      </c>
      <c r="J583" s="3"/>
      <c r="K583" s="3" t="s">
        <v>1440</v>
      </c>
      <c r="L583" s="3">
        <v>1</v>
      </c>
      <c r="M583" s="7">
        <f t="shared" si="31"/>
        <v>1</v>
      </c>
      <c r="N583" s="3" t="s">
        <v>3767</v>
      </c>
    </row>
    <row r="584" spans="1:14" x14ac:dyDescent="0.25">
      <c r="A584" s="3">
        <v>583</v>
      </c>
      <c r="B584" s="3" t="s">
        <v>1440</v>
      </c>
      <c r="C584" s="3" t="s">
        <v>2588</v>
      </c>
      <c r="D584" s="3" t="s">
        <v>3544</v>
      </c>
      <c r="E584" s="12" t="s">
        <v>7862</v>
      </c>
      <c r="F584" t="s">
        <v>8701</v>
      </c>
      <c r="G584" t="s">
        <v>10295</v>
      </c>
      <c r="H584" t="s">
        <v>10296</v>
      </c>
      <c r="I584" t="s">
        <v>10297</v>
      </c>
      <c r="J584" s="3"/>
      <c r="K584" s="3" t="s">
        <v>1440</v>
      </c>
      <c r="L584" s="3">
        <v>1</v>
      </c>
      <c r="M584" s="7">
        <f t="shared" si="31"/>
        <v>1</v>
      </c>
      <c r="N584" s="3" t="s">
        <v>3767</v>
      </c>
    </row>
    <row r="585" spans="1:14" x14ac:dyDescent="0.25">
      <c r="A585" s="3">
        <v>584</v>
      </c>
      <c r="B585" s="3" t="s">
        <v>1440</v>
      </c>
      <c r="C585" t="s">
        <v>2588</v>
      </c>
      <c r="D585" s="3" t="s">
        <v>3544</v>
      </c>
      <c r="E585" s="12" t="s">
        <v>7862</v>
      </c>
      <c r="F585" t="s">
        <v>8701</v>
      </c>
      <c r="G585" t="s">
        <v>10295</v>
      </c>
      <c r="H585" t="s">
        <v>10296</v>
      </c>
      <c r="I585" t="s">
        <v>10297</v>
      </c>
      <c r="J585" s="3"/>
      <c r="K585" s="3" t="s">
        <v>1440</v>
      </c>
      <c r="L585" s="3" t="s">
        <v>6</v>
      </c>
      <c r="M585" s="7">
        <v>1</v>
      </c>
      <c r="N585" s="3" t="s">
        <v>4538</v>
      </c>
    </row>
    <row r="586" spans="1:14" x14ac:dyDescent="0.25">
      <c r="A586" s="3">
        <v>585</v>
      </c>
      <c r="B586" s="3" t="s">
        <v>1440</v>
      </c>
      <c r="C586" s="3" t="s">
        <v>2717</v>
      </c>
      <c r="D586" s="3" t="s">
        <v>3680</v>
      </c>
      <c r="E586" s="12" t="s">
        <v>7987</v>
      </c>
      <c r="F586" t="s">
        <v>8822</v>
      </c>
      <c r="G586" t="s">
        <v>10590</v>
      </c>
      <c r="H586" t="s">
        <v>10591</v>
      </c>
      <c r="I586" t="s">
        <v>10592</v>
      </c>
      <c r="J586" s="3"/>
      <c r="K586" s="3" t="s">
        <v>1440</v>
      </c>
      <c r="L586" s="3">
        <v>1</v>
      </c>
      <c r="M586" s="7">
        <f t="shared" ref="M586:M596" si="32">IF(IFERROR(L586,0),1,0)</f>
        <v>1</v>
      </c>
      <c r="N586" s="3" t="s">
        <v>3767</v>
      </c>
    </row>
    <row r="587" spans="1:14" x14ac:dyDescent="0.25">
      <c r="A587" s="3">
        <v>586</v>
      </c>
      <c r="B587" s="3" t="s">
        <v>1440</v>
      </c>
      <c r="C587" s="3" t="s">
        <v>2703</v>
      </c>
      <c r="D587" s="3" t="s">
        <v>3666</v>
      </c>
      <c r="E587" s="12" t="s">
        <v>7973</v>
      </c>
      <c r="F587" t="s">
        <v>8809</v>
      </c>
      <c r="G587" t="s">
        <v>10561</v>
      </c>
      <c r="H587" t="s">
        <v>10562</v>
      </c>
      <c r="I587" t="s">
        <v>10563</v>
      </c>
      <c r="J587" s="3"/>
      <c r="K587" s="3" t="s">
        <v>1440</v>
      </c>
      <c r="L587" s="3" t="e">
        <v>#VALUE!</v>
      </c>
      <c r="M587" s="7">
        <f t="shared" si="32"/>
        <v>0</v>
      </c>
      <c r="N587" s="3" t="s">
        <v>3767</v>
      </c>
    </row>
    <row r="588" spans="1:14" x14ac:dyDescent="0.25">
      <c r="A588" s="3">
        <v>587</v>
      </c>
      <c r="B588" s="3" t="s">
        <v>1440</v>
      </c>
      <c r="C588" s="3" t="s">
        <v>2221</v>
      </c>
      <c r="D588" s="3" t="s">
        <v>3123</v>
      </c>
      <c r="E588" s="12" t="s">
        <v>7499</v>
      </c>
      <c r="F588" t="s">
        <v>8347</v>
      </c>
      <c r="G588" t="s">
        <v>9506</v>
      </c>
      <c r="H588" t="s">
        <v>9506</v>
      </c>
      <c r="I588" t="s">
        <v>9507</v>
      </c>
      <c r="J588" s="3"/>
      <c r="K588" s="3" t="s">
        <v>1440</v>
      </c>
      <c r="L588" s="3">
        <v>1</v>
      </c>
      <c r="M588" s="7">
        <f t="shared" si="32"/>
        <v>1</v>
      </c>
      <c r="N588" s="3" t="s">
        <v>3767</v>
      </c>
    </row>
    <row r="589" spans="1:14" x14ac:dyDescent="0.25">
      <c r="A589" s="3">
        <v>588</v>
      </c>
      <c r="B589" s="3" t="s">
        <v>1440</v>
      </c>
      <c r="C589" s="3" t="s">
        <v>1050</v>
      </c>
      <c r="D589" s="3" t="s">
        <v>3193</v>
      </c>
      <c r="E589" s="12" t="s">
        <v>4877</v>
      </c>
      <c r="F589" t="s">
        <v>5783</v>
      </c>
      <c r="G589" t="s">
        <v>6220</v>
      </c>
      <c r="H589" t="s">
        <v>6220</v>
      </c>
      <c r="I589" t="s">
        <v>6791</v>
      </c>
      <c r="J589" s="3"/>
      <c r="K589" s="3" t="s">
        <v>1440</v>
      </c>
      <c r="L589" s="3" t="e">
        <v>#VALUE!</v>
      </c>
      <c r="M589" s="7">
        <f t="shared" si="32"/>
        <v>0</v>
      </c>
      <c r="N589" s="3" t="s">
        <v>3767</v>
      </c>
    </row>
    <row r="590" spans="1:14" x14ac:dyDescent="0.25">
      <c r="A590" s="3">
        <v>589</v>
      </c>
      <c r="B590" s="3" t="s">
        <v>1440</v>
      </c>
      <c r="C590" s="3" t="s">
        <v>2265</v>
      </c>
      <c r="D590" s="3" t="s">
        <v>3176</v>
      </c>
      <c r="E590" s="12" t="s">
        <v>7543</v>
      </c>
      <c r="F590" t="s">
        <v>8391</v>
      </c>
      <c r="G590" t="s">
        <v>9608</v>
      </c>
      <c r="H590" t="s">
        <v>9608</v>
      </c>
      <c r="I590" t="s">
        <v>9609</v>
      </c>
      <c r="J590" s="3"/>
      <c r="K590" s="3" t="s">
        <v>1440</v>
      </c>
      <c r="L590" s="3" t="e">
        <v>#VALUE!</v>
      </c>
      <c r="M590" s="7">
        <f t="shared" si="32"/>
        <v>0</v>
      </c>
      <c r="N590" s="3" t="s">
        <v>3767</v>
      </c>
    </row>
    <row r="591" spans="1:14" x14ac:dyDescent="0.25">
      <c r="A591" s="3">
        <v>590</v>
      </c>
      <c r="B591" s="3" t="s">
        <v>1440</v>
      </c>
      <c r="C591" s="3" t="s">
        <v>2453</v>
      </c>
      <c r="D591" s="3" t="s">
        <v>3389</v>
      </c>
      <c r="E591" s="12" t="s">
        <v>7730</v>
      </c>
      <c r="F591" t="s">
        <v>8570</v>
      </c>
      <c r="G591" t="s">
        <v>10004</v>
      </c>
      <c r="H591" t="s">
        <v>10004</v>
      </c>
      <c r="I591" t="s">
        <v>10005</v>
      </c>
      <c r="J591" s="3"/>
      <c r="K591" s="3" t="s">
        <v>1440</v>
      </c>
      <c r="L591" s="3" t="e">
        <v>#VALUE!</v>
      </c>
      <c r="M591" s="7">
        <f t="shared" si="32"/>
        <v>0</v>
      </c>
      <c r="N591" s="3" t="s">
        <v>3767</v>
      </c>
    </row>
    <row r="592" spans="1:14" x14ac:dyDescent="0.25">
      <c r="A592" s="3">
        <v>591</v>
      </c>
      <c r="B592" s="3" t="s">
        <v>1440</v>
      </c>
      <c r="C592" s="3" t="s">
        <v>324</v>
      </c>
      <c r="D592" s="3" t="s">
        <v>3719</v>
      </c>
      <c r="E592" s="12" t="s">
        <v>4080</v>
      </c>
      <c r="F592" t="s">
        <v>3902</v>
      </c>
      <c r="G592" t="s">
        <v>4468</v>
      </c>
      <c r="H592" t="s">
        <v>4468</v>
      </c>
      <c r="I592" t="s">
        <v>4469</v>
      </c>
      <c r="J592" s="3"/>
      <c r="K592" s="3" t="s">
        <v>1440</v>
      </c>
      <c r="L592" s="3" t="e">
        <v>#VALUE!</v>
      </c>
      <c r="M592" s="7">
        <f t="shared" si="32"/>
        <v>0</v>
      </c>
      <c r="N592" s="3" t="s">
        <v>3767</v>
      </c>
    </row>
    <row r="593" spans="1:14" x14ac:dyDescent="0.25">
      <c r="A593" s="3">
        <v>592</v>
      </c>
      <c r="B593" s="3" t="s">
        <v>1440</v>
      </c>
      <c r="C593" s="3" t="s">
        <v>1974</v>
      </c>
      <c r="D593" s="3" t="s">
        <v>2845</v>
      </c>
      <c r="E593" s="12" t="s">
        <v>7255</v>
      </c>
      <c r="F593" t="s">
        <v>8104</v>
      </c>
      <c r="G593" t="s">
        <v>8988</v>
      </c>
      <c r="H593" t="s">
        <v>8988</v>
      </c>
      <c r="I593" t="s">
        <v>8989</v>
      </c>
      <c r="J593" s="3"/>
      <c r="K593" s="3" t="s">
        <v>1440</v>
      </c>
      <c r="L593" s="3" t="e">
        <v>#VALUE!</v>
      </c>
      <c r="M593" s="7">
        <f t="shared" si="32"/>
        <v>0</v>
      </c>
      <c r="N593" s="3" t="s">
        <v>3767</v>
      </c>
    </row>
    <row r="594" spans="1:14" x14ac:dyDescent="0.25">
      <c r="A594" s="3">
        <v>593</v>
      </c>
      <c r="B594" s="3" t="s">
        <v>1440</v>
      </c>
      <c r="C594" s="3" t="s">
        <v>1505</v>
      </c>
      <c r="D594" s="3" t="s">
        <v>1506</v>
      </c>
      <c r="E594" s="12" t="s">
        <v>7024</v>
      </c>
      <c r="F594" t="s">
        <v>1551</v>
      </c>
      <c r="G594" t="s">
        <v>1507</v>
      </c>
      <c r="H594" t="s">
        <v>1507</v>
      </c>
      <c r="I594" t="s">
        <v>7117</v>
      </c>
      <c r="J594" s="3"/>
      <c r="K594" s="3" t="s">
        <v>1440</v>
      </c>
      <c r="L594" s="3">
        <v>0</v>
      </c>
      <c r="M594" s="7">
        <f t="shared" si="32"/>
        <v>0</v>
      </c>
      <c r="N594" s="3" t="s">
        <v>3767</v>
      </c>
    </row>
    <row r="595" spans="1:14" x14ac:dyDescent="0.25">
      <c r="A595" s="3">
        <v>594</v>
      </c>
      <c r="B595" s="3" t="s">
        <v>1440</v>
      </c>
      <c r="C595" s="3" t="s">
        <v>2645</v>
      </c>
      <c r="D595" s="3" t="s">
        <v>3607</v>
      </c>
      <c r="E595" s="12" t="s">
        <v>7918</v>
      </c>
      <c r="F595" t="s">
        <v>8757</v>
      </c>
      <c r="G595" t="s">
        <v>10427</v>
      </c>
      <c r="H595" t="s">
        <v>10427</v>
      </c>
      <c r="I595" t="s">
        <v>10428</v>
      </c>
      <c r="J595" s="3"/>
      <c r="K595" s="3" t="s">
        <v>1440</v>
      </c>
      <c r="L595" s="3" t="e">
        <v>#VALUE!</v>
      </c>
      <c r="M595" s="7">
        <f t="shared" si="32"/>
        <v>0</v>
      </c>
      <c r="N595" s="3" t="s">
        <v>3767</v>
      </c>
    </row>
    <row r="596" spans="1:14" x14ac:dyDescent="0.25">
      <c r="A596" s="3">
        <v>595</v>
      </c>
      <c r="B596" s="3" t="s">
        <v>1440</v>
      </c>
      <c r="C596" s="3" t="s">
        <v>1626</v>
      </c>
      <c r="D596" s="3" t="s">
        <v>1627</v>
      </c>
      <c r="E596" s="12" t="s">
        <v>7041</v>
      </c>
      <c r="F596" t="s">
        <v>1654</v>
      </c>
      <c r="G596" t="s">
        <v>1642</v>
      </c>
      <c r="H596" t="s">
        <v>1642</v>
      </c>
      <c r="I596" t="s">
        <v>7136</v>
      </c>
      <c r="J596" s="3"/>
      <c r="K596" s="3" t="s">
        <v>1440</v>
      </c>
      <c r="L596" s="3">
        <v>1</v>
      </c>
      <c r="M596" s="7">
        <f t="shared" si="32"/>
        <v>1</v>
      </c>
      <c r="N596" s="3" t="s">
        <v>3767</v>
      </c>
    </row>
    <row r="597" spans="1:14" x14ac:dyDescent="0.25">
      <c r="A597" s="3">
        <v>596</v>
      </c>
      <c r="B597" s="3" t="s">
        <v>1440</v>
      </c>
      <c r="C597" t="s">
        <v>1626</v>
      </c>
      <c r="D597" s="3" t="s">
        <v>1627</v>
      </c>
      <c r="E597" s="12" t="s">
        <v>7041</v>
      </c>
      <c r="F597" t="s">
        <v>1654</v>
      </c>
      <c r="G597" t="s">
        <v>1642</v>
      </c>
      <c r="H597" t="s">
        <v>1642</v>
      </c>
      <c r="I597" t="s">
        <v>7136</v>
      </c>
      <c r="J597" s="3"/>
      <c r="K597" s="3" t="s">
        <v>1440</v>
      </c>
      <c r="L597" s="3" t="s">
        <v>6</v>
      </c>
      <c r="M597" s="7">
        <v>1</v>
      </c>
      <c r="N597" s="3" t="s">
        <v>4538</v>
      </c>
    </row>
    <row r="598" spans="1:14" x14ac:dyDescent="0.25">
      <c r="A598" s="3">
        <v>597</v>
      </c>
      <c r="B598" s="3" t="s">
        <v>1440</v>
      </c>
      <c r="C598" s="3" t="s">
        <v>2773</v>
      </c>
      <c r="D598" s="3" t="s">
        <v>3752</v>
      </c>
      <c r="E598" s="12" t="s">
        <v>8043</v>
      </c>
      <c r="F598" t="s">
        <v>8875</v>
      </c>
      <c r="G598" t="s">
        <v>10704</v>
      </c>
      <c r="H598" t="s">
        <v>10704</v>
      </c>
      <c r="I598" t="s">
        <v>10705</v>
      </c>
      <c r="J598" s="3"/>
      <c r="K598" s="3" t="s">
        <v>1440</v>
      </c>
      <c r="L598" s="3" t="e">
        <v>#VALUE!</v>
      </c>
      <c r="M598" s="7">
        <f>IF(IFERROR(L598,0),1,0)</f>
        <v>0</v>
      </c>
      <c r="N598" s="3" t="s">
        <v>3767</v>
      </c>
    </row>
    <row r="599" spans="1:14" x14ac:dyDescent="0.25">
      <c r="A599" s="3">
        <v>598</v>
      </c>
      <c r="B599" s="3" t="s">
        <v>1440</v>
      </c>
      <c r="C599" s="3" t="s">
        <v>2393</v>
      </c>
      <c r="D599" s="3" t="s">
        <v>3319</v>
      </c>
      <c r="E599" s="12" t="s">
        <v>7670</v>
      </c>
      <c r="F599" t="s">
        <v>8511</v>
      </c>
      <c r="G599" t="s">
        <v>9872</v>
      </c>
      <c r="H599" t="s">
        <v>9872</v>
      </c>
      <c r="I599" t="s">
        <v>9873</v>
      </c>
      <c r="J599" s="3"/>
      <c r="K599" s="3" t="s">
        <v>1440</v>
      </c>
      <c r="L599" s="3" t="e">
        <v>#VALUE!</v>
      </c>
      <c r="M599" s="7">
        <f>IF(IFERROR(L599,0),1,0)</f>
        <v>0</v>
      </c>
      <c r="N599" s="3" t="s">
        <v>3767</v>
      </c>
    </row>
    <row r="600" spans="1:14" x14ac:dyDescent="0.25">
      <c r="A600" s="3">
        <v>599</v>
      </c>
      <c r="B600" s="3" t="s">
        <v>1440</v>
      </c>
      <c r="C600" s="3" t="s">
        <v>1035</v>
      </c>
      <c r="D600" s="3" t="s">
        <v>3758</v>
      </c>
      <c r="E600" s="12" t="s">
        <v>4009</v>
      </c>
      <c r="F600" t="s">
        <v>3845</v>
      </c>
      <c r="G600" t="s">
        <v>4330</v>
      </c>
      <c r="H600" t="s">
        <v>4330</v>
      </c>
      <c r="I600" t="s">
        <v>4331</v>
      </c>
      <c r="J600" s="3"/>
      <c r="K600" s="3" t="s">
        <v>1440</v>
      </c>
      <c r="L600" s="3">
        <v>1</v>
      </c>
      <c r="M600" s="7">
        <f>IF(IFERROR(L600,0),1,0)</f>
        <v>1</v>
      </c>
      <c r="N600" s="3" t="s">
        <v>3767</v>
      </c>
    </row>
    <row r="601" spans="1:14" x14ac:dyDescent="0.25">
      <c r="A601" s="3">
        <v>600</v>
      </c>
      <c r="B601" s="3" t="s">
        <v>1440</v>
      </c>
      <c r="C601" t="s">
        <v>1035</v>
      </c>
      <c r="D601" s="3" t="s">
        <v>3758</v>
      </c>
      <c r="E601" s="12" t="s">
        <v>4009</v>
      </c>
      <c r="F601" t="s">
        <v>3845</v>
      </c>
      <c r="G601" t="s">
        <v>4330</v>
      </c>
      <c r="H601" t="s">
        <v>4330</v>
      </c>
      <c r="I601" t="s">
        <v>4331</v>
      </c>
      <c r="J601" s="3"/>
      <c r="K601" s="3" t="s">
        <v>1440</v>
      </c>
      <c r="L601" s="3" t="s">
        <v>6</v>
      </c>
      <c r="M601" s="7">
        <v>1</v>
      </c>
      <c r="N601" s="3" t="s">
        <v>4538</v>
      </c>
    </row>
    <row r="602" spans="1:14" x14ac:dyDescent="0.25">
      <c r="A602" s="3">
        <v>601</v>
      </c>
      <c r="B602" s="3" t="s">
        <v>1440</v>
      </c>
      <c r="C602" s="3" t="s">
        <v>2452</v>
      </c>
      <c r="D602" s="3" t="s">
        <v>3388</v>
      </c>
      <c r="E602" s="12" t="s">
        <v>7729</v>
      </c>
      <c r="F602" t="s">
        <v>8569</v>
      </c>
      <c r="G602" t="s">
        <v>10002</v>
      </c>
      <c r="H602" t="s">
        <v>10002</v>
      </c>
      <c r="I602" t="s">
        <v>10003</v>
      </c>
      <c r="J602" s="3"/>
      <c r="K602" s="3" t="s">
        <v>1440</v>
      </c>
      <c r="L602" s="3" t="e">
        <v>#VALUE!</v>
      </c>
      <c r="M602" s="7">
        <f>IF(IFERROR(L602,0),1,0)</f>
        <v>0</v>
      </c>
      <c r="N602" s="3" t="s">
        <v>3767</v>
      </c>
    </row>
    <row r="603" spans="1:14" x14ac:dyDescent="0.25">
      <c r="A603" s="3">
        <v>602</v>
      </c>
      <c r="B603" s="3" t="s">
        <v>1440</v>
      </c>
      <c r="C603" s="3" t="s">
        <v>2020</v>
      </c>
      <c r="D603" s="3" t="s">
        <v>2898</v>
      </c>
      <c r="E603" s="12" t="s">
        <v>7301</v>
      </c>
      <c r="F603" t="s">
        <v>8150</v>
      </c>
      <c r="G603" t="s">
        <v>9081</v>
      </c>
      <c r="H603" t="s">
        <v>9081</v>
      </c>
      <c r="I603" t="s">
        <v>9082</v>
      </c>
      <c r="J603" s="3"/>
      <c r="K603" s="3" t="s">
        <v>1440</v>
      </c>
      <c r="L603" s="3">
        <v>1</v>
      </c>
      <c r="M603" s="7">
        <f>IF(IFERROR(L603,0),1,0)</f>
        <v>1</v>
      </c>
      <c r="N603" s="3" t="s">
        <v>3767</v>
      </c>
    </row>
    <row r="604" spans="1:14" x14ac:dyDescent="0.25">
      <c r="A604" s="3">
        <v>603</v>
      </c>
      <c r="B604" s="3" t="s">
        <v>1440</v>
      </c>
      <c r="C604" s="3" t="s">
        <v>2315</v>
      </c>
      <c r="D604" s="3" t="s">
        <v>3233</v>
      </c>
      <c r="E604" s="12" t="s">
        <v>7592</v>
      </c>
      <c r="F604" t="s">
        <v>8438</v>
      </c>
      <c r="G604" t="s">
        <v>9710</v>
      </c>
      <c r="H604" t="s">
        <v>9710</v>
      </c>
      <c r="I604" t="s">
        <v>9711</v>
      </c>
      <c r="J604" s="3"/>
      <c r="K604" s="3" t="s">
        <v>1440</v>
      </c>
      <c r="L604" s="3">
        <v>1</v>
      </c>
      <c r="M604" s="7">
        <f>IF(IFERROR(L604,0),1,0)</f>
        <v>1</v>
      </c>
      <c r="N604" s="3" t="s">
        <v>3767</v>
      </c>
    </row>
    <row r="605" spans="1:14" x14ac:dyDescent="0.25">
      <c r="A605" s="3">
        <v>604</v>
      </c>
      <c r="B605" s="3" t="s">
        <v>1440</v>
      </c>
      <c r="C605" s="3" t="s">
        <v>2582</v>
      </c>
      <c r="D605" s="3" t="s">
        <v>3538</v>
      </c>
      <c r="E605" s="12" t="s">
        <v>7856</v>
      </c>
      <c r="F605" t="s">
        <v>8695</v>
      </c>
      <c r="G605" t="s">
        <v>10278</v>
      </c>
      <c r="H605" t="s">
        <v>10279</v>
      </c>
      <c r="I605" t="s">
        <v>10280</v>
      </c>
      <c r="J605" s="3"/>
      <c r="K605" s="3" t="s">
        <v>1440</v>
      </c>
      <c r="L605" s="3">
        <v>1</v>
      </c>
      <c r="M605" s="7">
        <f>IF(IFERROR(L605,0),1,0)</f>
        <v>1</v>
      </c>
      <c r="N605" s="3" t="s">
        <v>3767</v>
      </c>
    </row>
    <row r="606" spans="1:14" x14ac:dyDescent="0.25">
      <c r="A606" s="3">
        <v>605</v>
      </c>
      <c r="B606" s="3" t="s">
        <v>1440</v>
      </c>
      <c r="C606" t="s">
        <v>2582</v>
      </c>
      <c r="D606" s="3" t="s">
        <v>3538</v>
      </c>
      <c r="E606" s="12" t="s">
        <v>7856</v>
      </c>
      <c r="F606" t="s">
        <v>8695</v>
      </c>
      <c r="G606" t="s">
        <v>10278</v>
      </c>
      <c r="H606" t="s">
        <v>10279</v>
      </c>
      <c r="I606" t="s">
        <v>10280</v>
      </c>
      <c r="J606" s="3"/>
      <c r="K606" s="3" t="s">
        <v>1440</v>
      </c>
      <c r="L606" s="3" t="s">
        <v>6</v>
      </c>
      <c r="M606" s="7">
        <v>1</v>
      </c>
      <c r="N606" s="3" t="s">
        <v>4538</v>
      </c>
    </row>
    <row r="607" spans="1:14" x14ac:dyDescent="0.25">
      <c r="A607" s="3">
        <v>606</v>
      </c>
      <c r="B607" s="3" t="s">
        <v>1440</v>
      </c>
      <c r="C607" s="3" t="s">
        <v>2535</v>
      </c>
      <c r="D607" s="3" t="s">
        <v>3485</v>
      </c>
      <c r="E607" s="12" t="s">
        <v>7808</v>
      </c>
      <c r="F607" t="s">
        <v>8647</v>
      </c>
      <c r="G607" t="s">
        <v>10173</v>
      </c>
      <c r="H607" t="s">
        <v>10173</v>
      </c>
      <c r="I607" t="s">
        <v>10174</v>
      </c>
      <c r="J607" s="3"/>
      <c r="K607" s="3" t="s">
        <v>1440</v>
      </c>
      <c r="L607" s="3">
        <v>1</v>
      </c>
      <c r="M607" s="7">
        <f t="shared" ref="M607:M619" si="33">IF(IFERROR(L607,0),1,0)</f>
        <v>1</v>
      </c>
      <c r="N607" s="3" t="s">
        <v>3767</v>
      </c>
    </row>
    <row r="608" spans="1:14" x14ac:dyDescent="0.25">
      <c r="A608" s="3">
        <v>607</v>
      </c>
      <c r="B608" s="3" t="s">
        <v>1440</v>
      </c>
      <c r="C608" s="3" t="s">
        <v>1962</v>
      </c>
      <c r="D608" s="3" t="s">
        <v>2830</v>
      </c>
      <c r="E608" s="12" t="s">
        <v>7243</v>
      </c>
      <c r="F608" t="s">
        <v>8092</v>
      </c>
      <c r="G608" t="s">
        <v>8964</v>
      </c>
      <c r="H608" t="s">
        <v>8964</v>
      </c>
      <c r="I608" t="s">
        <v>8965</v>
      </c>
      <c r="J608" s="3"/>
      <c r="K608" s="3" t="s">
        <v>1440</v>
      </c>
      <c r="L608" s="3" t="e">
        <v>#VALUE!</v>
      </c>
      <c r="M608" s="7">
        <f t="shared" si="33"/>
        <v>0</v>
      </c>
      <c r="N608" s="3" t="s">
        <v>3767</v>
      </c>
    </row>
    <row r="609" spans="1:14" x14ac:dyDescent="0.25">
      <c r="A609" s="3">
        <v>608</v>
      </c>
      <c r="B609" s="3" t="s">
        <v>1440</v>
      </c>
      <c r="C609" s="3" t="s">
        <v>2518</v>
      </c>
      <c r="D609" s="3" t="s">
        <v>3463</v>
      </c>
      <c r="E609" s="12" t="s">
        <v>7792</v>
      </c>
      <c r="F609" t="s">
        <v>8631</v>
      </c>
      <c r="G609" t="s">
        <v>10140</v>
      </c>
      <c r="H609" t="s">
        <v>10141</v>
      </c>
      <c r="I609" t="s">
        <v>10142</v>
      </c>
      <c r="J609" s="3"/>
      <c r="K609" s="3" t="s">
        <v>1440</v>
      </c>
      <c r="L609" s="3">
        <v>1</v>
      </c>
      <c r="M609" s="7">
        <f t="shared" si="33"/>
        <v>1</v>
      </c>
      <c r="N609" s="3" t="s">
        <v>3767</v>
      </c>
    </row>
    <row r="610" spans="1:14" x14ac:dyDescent="0.25">
      <c r="A610" s="3">
        <v>609</v>
      </c>
      <c r="B610" s="3" t="s">
        <v>1440</v>
      </c>
      <c r="C610" s="3" t="s">
        <v>1663</v>
      </c>
      <c r="D610" s="3" t="s">
        <v>1664</v>
      </c>
      <c r="E610" s="12" t="s">
        <v>7045</v>
      </c>
      <c r="F610" t="s">
        <v>1702</v>
      </c>
      <c r="G610" t="s">
        <v>1701</v>
      </c>
      <c r="H610" t="s">
        <v>7141</v>
      </c>
      <c r="I610" t="s">
        <v>7142</v>
      </c>
      <c r="J610" s="3"/>
      <c r="K610" s="3" t="s">
        <v>1440</v>
      </c>
      <c r="L610" s="3" t="e">
        <v>#VALUE!</v>
      </c>
      <c r="M610" s="7">
        <f t="shared" si="33"/>
        <v>0</v>
      </c>
      <c r="N610" s="3" t="s">
        <v>3767</v>
      </c>
    </row>
    <row r="611" spans="1:14" x14ac:dyDescent="0.25">
      <c r="A611" s="3">
        <v>610</v>
      </c>
      <c r="B611" s="3" t="s">
        <v>1440</v>
      </c>
      <c r="C611" s="3" t="s">
        <v>1999</v>
      </c>
      <c r="D611" s="3" t="s">
        <v>2872</v>
      </c>
      <c r="E611" s="12" t="s">
        <v>7280</v>
      </c>
      <c r="F611" t="s">
        <v>8129</v>
      </c>
      <c r="G611" t="s">
        <v>9039</v>
      </c>
      <c r="H611" t="s">
        <v>9039</v>
      </c>
      <c r="I611" t="s">
        <v>9040</v>
      </c>
      <c r="J611" s="3"/>
      <c r="K611" s="3" t="s">
        <v>1440</v>
      </c>
      <c r="L611" s="3" t="e">
        <v>#VALUE!</v>
      </c>
      <c r="M611" s="7">
        <f t="shared" si="33"/>
        <v>0</v>
      </c>
      <c r="N611" s="3" t="s">
        <v>3767</v>
      </c>
    </row>
    <row r="612" spans="1:14" x14ac:dyDescent="0.25">
      <c r="A612" s="3">
        <v>611</v>
      </c>
      <c r="B612" s="3" t="s">
        <v>1440</v>
      </c>
      <c r="C612" s="3" t="s">
        <v>2478</v>
      </c>
      <c r="D612" s="3" t="s">
        <v>3416</v>
      </c>
      <c r="E612" s="12" t="s">
        <v>7754</v>
      </c>
      <c r="F612" t="s">
        <v>8593</v>
      </c>
      <c r="G612" t="s">
        <v>10057</v>
      </c>
      <c r="H612" t="s">
        <v>10057</v>
      </c>
      <c r="I612" t="s">
        <v>10058</v>
      </c>
      <c r="J612" s="3"/>
      <c r="K612" s="3" t="s">
        <v>1440</v>
      </c>
      <c r="L612" s="3" t="e">
        <v>#VALUE!</v>
      </c>
      <c r="M612" s="7">
        <f t="shared" si="33"/>
        <v>0</v>
      </c>
      <c r="N612" s="3" t="s">
        <v>3767</v>
      </c>
    </row>
    <row r="613" spans="1:14" x14ac:dyDescent="0.25">
      <c r="A613" s="3">
        <v>612</v>
      </c>
      <c r="B613" s="3" t="s">
        <v>1440</v>
      </c>
      <c r="C613" s="3" t="s">
        <v>2266</v>
      </c>
      <c r="D613" s="3" t="s">
        <v>3177</v>
      </c>
      <c r="E613" s="12" t="s">
        <v>7544</v>
      </c>
      <c r="F613" t="s">
        <v>8392</v>
      </c>
      <c r="G613" t="s">
        <v>9610</v>
      </c>
      <c r="H613" t="s">
        <v>9610</v>
      </c>
      <c r="I613" t="s">
        <v>9611</v>
      </c>
      <c r="J613" s="3"/>
      <c r="K613" s="3" t="s">
        <v>1440</v>
      </c>
      <c r="L613" s="3" t="e">
        <v>#VALUE!</v>
      </c>
      <c r="M613" s="7">
        <f t="shared" si="33"/>
        <v>0</v>
      </c>
      <c r="N613" s="3" t="s">
        <v>3767</v>
      </c>
    </row>
    <row r="614" spans="1:14" x14ac:dyDescent="0.25">
      <c r="A614" s="3">
        <v>613</v>
      </c>
      <c r="B614" s="3" t="s">
        <v>1440</v>
      </c>
      <c r="C614" s="3" t="s">
        <v>2071</v>
      </c>
      <c r="D614" s="3" t="s">
        <v>2954</v>
      </c>
      <c r="E614" s="12" t="s">
        <v>7352</v>
      </c>
      <c r="F614" t="s">
        <v>8201</v>
      </c>
      <c r="G614" t="s">
        <v>9185</v>
      </c>
      <c r="H614" t="s">
        <v>9185</v>
      </c>
      <c r="I614" t="s">
        <v>9186</v>
      </c>
      <c r="J614" s="3"/>
      <c r="K614" s="3" t="s">
        <v>1440</v>
      </c>
      <c r="L614" s="3" t="e">
        <v>#VALUE!</v>
      </c>
      <c r="M614" s="7">
        <f t="shared" si="33"/>
        <v>0</v>
      </c>
      <c r="N614" s="3" t="s">
        <v>3767</v>
      </c>
    </row>
    <row r="615" spans="1:14" x14ac:dyDescent="0.25">
      <c r="A615" s="3">
        <v>614</v>
      </c>
      <c r="B615" s="3" t="s">
        <v>1440</v>
      </c>
      <c r="C615" s="3" t="s">
        <v>1451</v>
      </c>
      <c r="D615" s="3" t="s">
        <v>1452</v>
      </c>
      <c r="E615" s="12" t="s">
        <v>7009</v>
      </c>
      <c r="F615" t="s">
        <v>1532</v>
      </c>
      <c r="G615" t="s">
        <v>1453</v>
      </c>
      <c r="H615" t="s">
        <v>1453</v>
      </c>
      <c r="I615" t="s">
        <v>7099</v>
      </c>
      <c r="J615" s="3"/>
      <c r="K615" s="3" t="s">
        <v>1440</v>
      </c>
      <c r="L615" s="3" t="e">
        <v>#VALUE!</v>
      </c>
      <c r="M615" s="7">
        <f t="shared" si="33"/>
        <v>0</v>
      </c>
      <c r="N615" s="3" t="s">
        <v>3767</v>
      </c>
    </row>
    <row r="616" spans="1:14" x14ac:dyDescent="0.25">
      <c r="A616" s="3">
        <v>615</v>
      </c>
      <c r="B616" s="3" t="s">
        <v>1440</v>
      </c>
      <c r="C616" s="3" t="s">
        <v>2689</v>
      </c>
      <c r="D616" s="3" t="s">
        <v>3651</v>
      </c>
      <c r="E616" s="12" t="s">
        <v>7961</v>
      </c>
      <c r="F616" t="s">
        <v>8798</v>
      </c>
      <c r="G616" t="s">
        <v>10531</v>
      </c>
      <c r="H616" t="s">
        <v>10532</v>
      </c>
      <c r="I616" t="s">
        <v>10533</v>
      </c>
      <c r="J616" s="3"/>
      <c r="K616" s="3" t="s">
        <v>1440</v>
      </c>
      <c r="L616" s="3" t="e">
        <v>#VALUE!</v>
      </c>
      <c r="M616" s="7">
        <f t="shared" si="33"/>
        <v>0</v>
      </c>
      <c r="N616" s="3" t="s">
        <v>3767</v>
      </c>
    </row>
    <row r="617" spans="1:14" x14ac:dyDescent="0.25">
      <c r="A617" s="3">
        <v>616</v>
      </c>
      <c r="B617" s="3" t="s">
        <v>1440</v>
      </c>
      <c r="C617" s="3" t="s">
        <v>2220</v>
      </c>
      <c r="D617" s="3" t="s">
        <v>3122</v>
      </c>
      <c r="E617" s="12" t="s">
        <v>7498</v>
      </c>
      <c r="F617" t="s">
        <v>8346</v>
      </c>
      <c r="G617" t="s">
        <v>9504</v>
      </c>
      <c r="H617" t="s">
        <v>9502</v>
      </c>
      <c r="I617" t="s">
        <v>9505</v>
      </c>
      <c r="J617" s="3"/>
      <c r="K617" s="3" t="s">
        <v>1440</v>
      </c>
      <c r="L617" s="3" t="e">
        <v>#VALUE!</v>
      </c>
      <c r="M617" s="7">
        <f t="shared" si="33"/>
        <v>0</v>
      </c>
      <c r="N617" s="3" t="s">
        <v>3767</v>
      </c>
    </row>
    <row r="618" spans="1:14" x14ac:dyDescent="0.25">
      <c r="A618" s="3">
        <v>617</v>
      </c>
      <c r="B618" s="3" t="s">
        <v>1440</v>
      </c>
      <c r="C618" s="3" t="s">
        <v>2606</v>
      </c>
      <c r="D618" s="3" t="s">
        <v>3562</v>
      </c>
      <c r="E618" s="12" t="s">
        <v>7879</v>
      </c>
      <c r="F618" t="s">
        <v>8718</v>
      </c>
      <c r="G618" t="s">
        <v>10336</v>
      </c>
      <c r="H618" t="s">
        <v>10336</v>
      </c>
      <c r="I618" t="s">
        <v>10337</v>
      </c>
      <c r="J618" s="3"/>
      <c r="K618" s="3" t="s">
        <v>1440</v>
      </c>
      <c r="L618" s="3" t="e">
        <v>#VALUE!</v>
      </c>
      <c r="M618" s="7">
        <f t="shared" si="33"/>
        <v>0</v>
      </c>
      <c r="N618" s="3" t="s">
        <v>3767</v>
      </c>
    </row>
    <row r="619" spans="1:14" x14ac:dyDescent="0.25">
      <c r="A619" s="3">
        <v>618</v>
      </c>
      <c r="B619" s="3" t="s">
        <v>1440</v>
      </c>
      <c r="C619" s="3" t="s">
        <v>2545</v>
      </c>
      <c r="D619" s="3" t="s">
        <v>3496</v>
      </c>
      <c r="E619" s="12" t="s">
        <v>7818</v>
      </c>
      <c r="F619" t="s">
        <v>8657</v>
      </c>
      <c r="G619" t="s">
        <v>10193</v>
      </c>
      <c r="H619" t="s">
        <v>10193</v>
      </c>
      <c r="I619" t="s">
        <v>10194</v>
      </c>
      <c r="J619" s="3"/>
      <c r="K619" s="3" t="s">
        <v>1440</v>
      </c>
      <c r="L619" s="3">
        <v>1</v>
      </c>
      <c r="M619" s="7">
        <f t="shared" si="33"/>
        <v>1</v>
      </c>
      <c r="N619" s="3" t="s">
        <v>3767</v>
      </c>
    </row>
    <row r="620" spans="1:14" x14ac:dyDescent="0.25">
      <c r="A620" s="3">
        <v>619</v>
      </c>
      <c r="B620" s="3" t="s">
        <v>1440</v>
      </c>
      <c r="C620" t="s">
        <v>2545</v>
      </c>
      <c r="D620" s="3" t="s">
        <v>3496</v>
      </c>
      <c r="E620" s="12" t="s">
        <v>7818</v>
      </c>
      <c r="F620" t="s">
        <v>8657</v>
      </c>
      <c r="G620" t="s">
        <v>10193</v>
      </c>
      <c r="H620" t="s">
        <v>10193</v>
      </c>
      <c r="I620" t="s">
        <v>10194</v>
      </c>
      <c r="J620" s="3"/>
      <c r="K620" s="3" t="s">
        <v>1440</v>
      </c>
      <c r="L620" s="3" t="s">
        <v>6</v>
      </c>
      <c r="M620" s="7">
        <v>1</v>
      </c>
      <c r="N620" s="3" t="s">
        <v>4538</v>
      </c>
    </row>
    <row r="621" spans="1:14" x14ac:dyDescent="0.25">
      <c r="A621" s="3">
        <v>620</v>
      </c>
      <c r="B621" s="3" t="s">
        <v>1440</v>
      </c>
      <c r="C621" s="3" t="s">
        <v>2054</v>
      </c>
      <c r="D621" s="3" t="s">
        <v>2935</v>
      </c>
      <c r="E621" s="12" t="s">
        <v>7335</v>
      </c>
      <c r="F621" t="s">
        <v>8184</v>
      </c>
      <c r="G621" t="s">
        <v>9151</v>
      </c>
      <c r="H621" t="s">
        <v>9151</v>
      </c>
      <c r="I621" t="s">
        <v>9152</v>
      </c>
      <c r="J621" s="3"/>
      <c r="K621" s="3" t="s">
        <v>1440</v>
      </c>
      <c r="L621" s="3">
        <v>1</v>
      </c>
      <c r="M621" s="7">
        <f>IF(IFERROR(L621,0),1,0)</f>
        <v>1</v>
      </c>
      <c r="N621" s="3" t="s">
        <v>3767</v>
      </c>
    </row>
    <row r="622" spans="1:14" x14ac:dyDescent="0.25">
      <c r="A622" s="3">
        <v>621</v>
      </c>
      <c r="B622" s="3" t="s">
        <v>1440</v>
      </c>
      <c r="C622" t="s">
        <v>2054</v>
      </c>
      <c r="D622" s="3" t="s">
        <v>2935</v>
      </c>
      <c r="E622" s="12" t="s">
        <v>7335</v>
      </c>
      <c r="F622" t="s">
        <v>8184</v>
      </c>
      <c r="G622" t="s">
        <v>9151</v>
      </c>
      <c r="H622" t="s">
        <v>9151</v>
      </c>
      <c r="I622" t="s">
        <v>9152</v>
      </c>
      <c r="J622" s="3"/>
      <c r="K622" s="3" t="s">
        <v>1440</v>
      </c>
      <c r="L622" s="3" t="s">
        <v>6</v>
      </c>
      <c r="M622" s="7">
        <v>1</v>
      </c>
      <c r="N622" s="3" t="s">
        <v>4538</v>
      </c>
    </row>
    <row r="623" spans="1:14" x14ac:dyDescent="0.25">
      <c r="A623" s="3">
        <v>622</v>
      </c>
      <c r="B623" s="3" t="s">
        <v>1440</v>
      </c>
      <c r="C623" s="3" t="s">
        <v>2507</v>
      </c>
      <c r="D623" s="3" t="s">
        <v>3451</v>
      </c>
      <c r="E623" s="12" t="s">
        <v>7782</v>
      </c>
      <c r="F623" t="s">
        <v>8621</v>
      </c>
      <c r="G623" t="s">
        <v>10119</v>
      </c>
      <c r="H623" t="s">
        <v>10119</v>
      </c>
      <c r="I623" t="s">
        <v>10120</v>
      </c>
      <c r="J623" s="3"/>
      <c r="K623" s="3" t="s">
        <v>1440</v>
      </c>
      <c r="L623" s="3" t="e">
        <v>#VALUE!</v>
      </c>
      <c r="M623" s="7">
        <f t="shared" ref="M623:M628" si="34">IF(IFERROR(L623,0),1,0)</f>
        <v>0</v>
      </c>
      <c r="N623" s="3" t="s">
        <v>3767</v>
      </c>
    </row>
    <row r="624" spans="1:14" x14ac:dyDescent="0.25">
      <c r="A624" s="3">
        <v>623</v>
      </c>
      <c r="B624" s="3" t="s">
        <v>1440</v>
      </c>
      <c r="C624" s="3" t="s">
        <v>664</v>
      </c>
      <c r="D624" s="3" t="s">
        <v>2832</v>
      </c>
      <c r="E624" s="12" t="s">
        <v>4703</v>
      </c>
      <c r="F624" t="s">
        <v>5624</v>
      </c>
      <c r="G624" t="s">
        <v>6100</v>
      </c>
      <c r="H624" t="s">
        <v>6100</v>
      </c>
      <c r="I624" t="s">
        <v>6543</v>
      </c>
      <c r="J624" s="3"/>
      <c r="K624" s="3" t="s">
        <v>1440</v>
      </c>
      <c r="L624" s="3" t="e">
        <v>#VALUE!</v>
      </c>
      <c r="M624" s="7">
        <f t="shared" si="34"/>
        <v>0</v>
      </c>
      <c r="N624" s="3" t="s">
        <v>3767</v>
      </c>
    </row>
    <row r="625" spans="1:14" x14ac:dyDescent="0.25">
      <c r="A625" s="3">
        <v>624</v>
      </c>
      <c r="B625" s="3" t="s">
        <v>1440</v>
      </c>
      <c r="C625" s="3" t="s">
        <v>2040</v>
      </c>
      <c r="D625" s="3" t="s">
        <v>2920</v>
      </c>
      <c r="E625" s="12" t="s">
        <v>7321</v>
      </c>
      <c r="F625" t="s">
        <v>8170</v>
      </c>
      <c r="G625" t="s">
        <v>9121</v>
      </c>
      <c r="H625" t="s">
        <v>9121</v>
      </c>
      <c r="I625" t="s">
        <v>9122</v>
      </c>
      <c r="J625" s="3"/>
      <c r="K625" s="3" t="s">
        <v>1440</v>
      </c>
      <c r="L625" s="3" t="e">
        <v>#VALUE!</v>
      </c>
      <c r="M625" s="7">
        <f t="shared" si="34"/>
        <v>0</v>
      </c>
      <c r="N625" s="3" t="s">
        <v>3767</v>
      </c>
    </row>
    <row r="626" spans="1:14" x14ac:dyDescent="0.25">
      <c r="A626" s="3">
        <v>625</v>
      </c>
      <c r="B626" s="3" t="s">
        <v>1440</v>
      </c>
      <c r="C626" s="3" t="s">
        <v>2087</v>
      </c>
      <c r="D626" s="3" t="s">
        <v>2971</v>
      </c>
      <c r="E626" s="12" t="s">
        <v>7368</v>
      </c>
      <c r="F626" t="s">
        <v>8216</v>
      </c>
      <c r="G626" t="s">
        <v>9215</v>
      </c>
      <c r="H626" t="s">
        <v>9215</v>
      </c>
      <c r="I626" t="s">
        <v>9216</v>
      </c>
      <c r="J626" s="3"/>
      <c r="K626" s="3" t="s">
        <v>1440</v>
      </c>
      <c r="L626" s="3" t="e">
        <v>#VALUE!</v>
      </c>
      <c r="M626" s="7">
        <f t="shared" si="34"/>
        <v>0</v>
      </c>
      <c r="N626" s="3" t="s">
        <v>3767</v>
      </c>
    </row>
    <row r="627" spans="1:14" x14ac:dyDescent="0.25">
      <c r="A627" s="3">
        <v>626</v>
      </c>
      <c r="B627" s="3" t="s">
        <v>1440</v>
      </c>
      <c r="C627" s="3" t="s">
        <v>2114</v>
      </c>
      <c r="D627" s="3" t="s">
        <v>3002</v>
      </c>
      <c r="E627" s="12" t="s">
        <v>7395</v>
      </c>
      <c r="F627" t="s">
        <v>8243</v>
      </c>
      <c r="G627" t="s">
        <v>9271</v>
      </c>
      <c r="H627" t="s">
        <v>9271</v>
      </c>
      <c r="I627" t="s">
        <v>9272</v>
      </c>
      <c r="J627" s="3"/>
      <c r="K627" s="3" t="s">
        <v>1440</v>
      </c>
      <c r="L627" s="3" t="e">
        <v>#VALUE!</v>
      </c>
      <c r="M627" s="7">
        <f t="shared" si="34"/>
        <v>0</v>
      </c>
      <c r="N627" s="3" t="s">
        <v>3767</v>
      </c>
    </row>
    <row r="628" spans="1:14" x14ac:dyDescent="0.25">
      <c r="A628" s="3">
        <v>627</v>
      </c>
      <c r="B628" s="3" t="s">
        <v>1440</v>
      </c>
      <c r="C628" s="3" t="s">
        <v>2038</v>
      </c>
      <c r="D628" s="3" t="s">
        <v>2918</v>
      </c>
      <c r="E628" s="12" t="s">
        <v>7319</v>
      </c>
      <c r="F628" t="s">
        <v>8168</v>
      </c>
      <c r="G628" t="s">
        <v>9117</v>
      </c>
      <c r="H628" t="s">
        <v>9117</v>
      </c>
      <c r="I628" t="s">
        <v>9118</v>
      </c>
      <c r="J628" s="3"/>
      <c r="K628" s="3" t="s">
        <v>1440</v>
      </c>
      <c r="L628" s="3" t="e">
        <v>#VALUE!</v>
      </c>
      <c r="M628" s="7">
        <f t="shared" si="34"/>
        <v>0</v>
      </c>
      <c r="N628" s="3" t="s">
        <v>3767</v>
      </c>
    </row>
    <row r="629" spans="1:14" x14ac:dyDescent="0.25">
      <c r="A629" s="3">
        <v>628</v>
      </c>
      <c r="B629" s="3" t="s">
        <v>1440</v>
      </c>
      <c r="C629" t="s">
        <v>2038</v>
      </c>
      <c r="D629" s="3" t="s">
        <v>2918</v>
      </c>
      <c r="E629" s="12" t="s">
        <v>7319</v>
      </c>
      <c r="F629" t="s">
        <v>8168</v>
      </c>
      <c r="G629" t="s">
        <v>9117</v>
      </c>
      <c r="H629" t="s">
        <v>9117</v>
      </c>
      <c r="I629" t="s">
        <v>9118</v>
      </c>
      <c r="J629" s="3"/>
      <c r="K629" s="3" t="s">
        <v>1440</v>
      </c>
      <c r="L629" s="3" t="s">
        <v>6</v>
      </c>
      <c r="M629" s="7">
        <v>1</v>
      </c>
      <c r="N629" s="3" t="s">
        <v>4538</v>
      </c>
    </row>
    <row r="630" spans="1:14" x14ac:dyDescent="0.25">
      <c r="A630" s="3">
        <v>629</v>
      </c>
      <c r="B630" s="3" t="s">
        <v>1440</v>
      </c>
      <c r="C630" s="3" t="s">
        <v>2542</v>
      </c>
      <c r="D630" s="3" t="s">
        <v>3492</v>
      </c>
      <c r="E630" s="12" t="s">
        <v>7815</v>
      </c>
      <c r="F630" t="s">
        <v>8654</v>
      </c>
      <c r="G630" t="s">
        <v>10187</v>
      </c>
      <c r="H630" t="s">
        <v>10187</v>
      </c>
      <c r="I630" t="s">
        <v>10188</v>
      </c>
      <c r="J630" s="3"/>
      <c r="K630" s="3" t="s">
        <v>1440</v>
      </c>
      <c r="L630" s="3" t="e">
        <v>#VALUE!</v>
      </c>
      <c r="M630" s="7">
        <f>IF(IFERROR(L630,0),1,0)</f>
        <v>0</v>
      </c>
      <c r="N630" s="3" t="s">
        <v>3767</v>
      </c>
    </row>
    <row r="631" spans="1:14" x14ac:dyDescent="0.25">
      <c r="A631" s="3">
        <v>630</v>
      </c>
      <c r="B631" s="3" t="s">
        <v>1440</v>
      </c>
      <c r="C631" s="3" t="s">
        <v>2436</v>
      </c>
      <c r="D631" s="3" t="s">
        <v>3371</v>
      </c>
      <c r="E631" s="12" t="s">
        <v>7713</v>
      </c>
      <c r="F631" t="s">
        <v>8554</v>
      </c>
      <c r="G631" t="s">
        <v>9969</v>
      </c>
      <c r="H631" t="s">
        <v>9969</v>
      </c>
      <c r="I631" t="s">
        <v>9970</v>
      </c>
      <c r="J631" s="3"/>
      <c r="K631" s="3" t="s">
        <v>1440</v>
      </c>
      <c r="L631" s="3">
        <v>1</v>
      </c>
      <c r="M631" s="7">
        <f>IF(IFERROR(L631,0),1,0)</f>
        <v>1</v>
      </c>
      <c r="N631" s="3" t="s">
        <v>3767</v>
      </c>
    </row>
    <row r="632" spans="1:14" x14ac:dyDescent="0.25">
      <c r="A632" s="3">
        <v>631</v>
      </c>
      <c r="B632" s="3" t="s">
        <v>1440</v>
      </c>
      <c r="C632" s="3" t="s">
        <v>2361</v>
      </c>
      <c r="D632" s="3" t="s">
        <v>3282</v>
      </c>
      <c r="E632" s="12" t="s">
        <v>7638</v>
      </c>
      <c r="F632" t="s">
        <v>8479</v>
      </c>
      <c r="G632" t="s">
        <v>9802</v>
      </c>
      <c r="H632" t="s">
        <v>9802</v>
      </c>
      <c r="I632" t="s">
        <v>9803</v>
      </c>
      <c r="J632" s="3"/>
      <c r="K632" s="3" t="s">
        <v>1440</v>
      </c>
      <c r="L632" s="3" t="e">
        <v>#VALUE!</v>
      </c>
      <c r="M632" s="7">
        <f>IF(IFERROR(L632,0),1,0)</f>
        <v>0</v>
      </c>
      <c r="N632" s="3" t="s">
        <v>3767</v>
      </c>
    </row>
    <row r="633" spans="1:14" x14ac:dyDescent="0.25">
      <c r="A633" s="3">
        <v>632</v>
      </c>
      <c r="B633" s="3" t="s">
        <v>1440</v>
      </c>
      <c r="C633" s="3" t="s">
        <v>1485</v>
      </c>
      <c r="D633" s="3" t="s">
        <v>1486</v>
      </c>
      <c r="E633" s="12" t="s">
        <v>7018</v>
      </c>
      <c r="F633" t="s">
        <v>1544</v>
      </c>
      <c r="G633" t="s">
        <v>1487</v>
      </c>
      <c r="H633" t="s">
        <v>7109</v>
      </c>
      <c r="I633" t="s">
        <v>7110</v>
      </c>
      <c r="J633" s="3"/>
      <c r="K633" s="3" t="s">
        <v>1440</v>
      </c>
      <c r="L633" s="3">
        <v>1</v>
      </c>
      <c r="M633" s="7">
        <f>IF(IFERROR(L633,0),1,0)</f>
        <v>1</v>
      </c>
      <c r="N633" s="3" t="s">
        <v>3767</v>
      </c>
    </row>
    <row r="634" spans="1:14" x14ac:dyDescent="0.25">
      <c r="A634" s="3">
        <v>633</v>
      </c>
      <c r="B634" s="3" t="s">
        <v>1440</v>
      </c>
      <c r="C634" t="s">
        <v>1485</v>
      </c>
      <c r="D634" s="3" t="s">
        <v>1486</v>
      </c>
      <c r="E634" s="12" t="s">
        <v>7018</v>
      </c>
      <c r="F634" t="s">
        <v>1544</v>
      </c>
      <c r="G634" t="s">
        <v>1487</v>
      </c>
      <c r="H634" t="s">
        <v>7109</v>
      </c>
      <c r="I634" t="s">
        <v>7110</v>
      </c>
      <c r="J634" s="3"/>
      <c r="K634" s="3" t="s">
        <v>1440</v>
      </c>
      <c r="L634" s="3" t="s">
        <v>6</v>
      </c>
      <c r="M634" s="7">
        <v>1</v>
      </c>
      <c r="N634" s="3" t="s">
        <v>4538</v>
      </c>
    </row>
    <row r="635" spans="1:14" x14ac:dyDescent="0.25">
      <c r="A635" s="3">
        <v>634</v>
      </c>
      <c r="B635" s="3" t="s">
        <v>1440</v>
      </c>
      <c r="C635" s="3" t="s">
        <v>905</v>
      </c>
      <c r="D635" s="3" t="s">
        <v>2977</v>
      </c>
      <c r="E635" s="12" t="s">
        <v>4815</v>
      </c>
      <c r="F635" t="s">
        <v>1722</v>
      </c>
      <c r="G635" t="s">
        <v>1721</v>
      </c>
      <c r="H635" t="s">
        <v>6699</v>
      </c>
      <c r="I635" t="s">
        <v>6700</v>
      </c>
      <c r="J635" s="3"/>
      <c r="K635" s="3" t="s">
        <v>1440</v>
      </c>
      <c r="L635" s="3" t="e">
        <v>#VALUE!</v>
      </c>
      <c r="M635" s="7">
        <f>IF(IFERROR(L635,0),1,0)</f>
        <v>0</v>
      </c>
      <c r="N635" s="3" t="s">
        <v>3767</v>
      </c>
    </row>
    <row r="636" spans="1:14" x14ac:dyDescent="0.25">
      <c r="A636" s="3">
        <v>635</v>
      </c>
      <c r="B636" s="3" t="s">
        <v>1440</v>
      </c>
      <c r="C636" s="3" t="s">
        <v>1963</v>
      </c>
      <c r="D636" s="3" t="s">
        <v>2831</v>
      </c>
      <c r="E636" s="12" t="s">
        <v>7244</v>
      </c>
      <c r="F636" t="s">
        <v>8093</v>
      </c>
      <c r="G636" t="s">
        <v>8966</v>
      </c>
      <c r="H636" t="s">
        <v>8966</v>
      </c>
      <c r="I636" t="s">
        <v>8967</v>
      </c>
      <c r="J636" s="3"/>
      <c r="K636" s="3" t="s">
        <v>1440</v>
      </c>
      <c r="L636" s="3" t="e">
        <v>#VALUE!</v>
      </c>
      <c r="M636" s="7">
        <f>IF(IFERROR(L636,0),1,0)</f>
        <v>0</v>
      </c>
      <c r="N636" s="3" t="s">
        <v>3767</v>
      </c>
    </row>
    <row r="637" spans="1:14" x14ac:dyDescent="0.25">
      <c r="A637" s="3">
        <v>636</v>
      </c>
      <c r="B637" s="3" t="s">
        <v>1440</v>
      </c>
      <c r="C637" s="3" t="s">
        <v>2682</v>
      </c>
      <c r="D637" s="3" t="s">
        <v>3644</v>
      </c>
      <c r="E637" s="12" t="s">
        <v>7954</v>
      </c>
      <c r="F637" t="s">
        <v>8791</v>
      </c>
      <c r="G637" t="s">
        <v>10513</v>
      </c>
      <c r="H637" t="s">
        <v>10514</v>
      </c>
      <c r="I637" t="s">
        <v>10515</v>
      </c>
      <c r="J637" s="3"/>
      <c r="K637" s="3" t="s">
        <v>1440</v>
      </c>
      <c r="L637" s="3" t="e">
        <v>#VALUE!</v>
      </c>
      <c r="M637" s="7">
        <f>IF(IFERROR(L637,0),1,0)</f>
        <v>0</v>
      </c>
      <c r="N637" s="3" t="s">
        <v>3767</v>
      </c>
    </row>
    <row r="638" spans="1:14" x14ac:dyDescent="0.25">
      <c r="A638" s="3">
        <v>637</v>
      </c>
      <c r="B638" s="3" t="s">
        <v>1440</v>
      </c>
      <c r="C638" s="3" t="s">
        <v>2726</v>
      </c>
      <c r="D638" s="3" t="s">
        <v>3694</v>
      </c>
      <c r="E638" s="12" t="s">
        <v>7996</v>
      </c>
      <c r="F638" t="s">
        <v>8831</v>
      </c>
      <c r="G638" t="s">
        <v>10610</v>
      </c>
      <c r="H638" t="s">
        <v>10610</v>
      </c>
      <c r="I638" t="s">
        <v>10611</v>
      </c>
      <c r="J638" s="3"/>
      <c r="K638" s="3" t="s">
        <v>1440</v>
      </c>
      <c r="L638" s="3" t="e">
        <v>#VALUE!</v>
      </c>
      <c r="M638" s="7">
        <f>IF(IFERROR(L638,0),1,0)</f>
        <v>0</v>
      </c>
      <c r="N638" s="3" t="s">
        <v>3767</v>
      </c>
    </row>
    <row r="639" spans="1:14" x14ac:dyDescent="0.25">
      <c r="A639" s="3">
        <v>638</v>
      </c>
      <c r="B639" s="3" t="s">
        <v>1440</v>
      </c>
      <c r="C639" s="3" t="s">
        <v>2525</v>
      </c>
      <c r="D639" s="3" t="s">
        <v>3473</v>
      </c>
      <c r="E639" s="12" t="s">
        <v>7799</v>
      </c>
      <c r="F639" t="s">
        <v>8638</v>
      </c>
      <c r="G639" t="s">
        <v>10155</v>
      </c>
      <c r="H639" t="s">
        <v>10155</v>
      </c>
      <c r="I639" t="s">
        <v>10156</v>
      </c>
      <c r="J639" s="3"/>
      <c r="K639" s="3" t="s">
        <v>1440</v>
      </c>
      <c r="L639" s="3">
        <v>1</v>
      </c>
      <c r="M639" s="7">
        <f>IF(IFERROR(L639,0),1,0)</f>
        <v>1</v>
      </c>
      <c r="N639" s="3" t="s">
        <v>3767</v>
      </c>
    </row>
    <row r="640" spans="1:14" x14ac:dyDescent="0.25">
      <c r="A640" s="3">
        <v>639</v>
      </c>
      <c r="B640" s="3" t="s">
        <v>1440</v>
      </c>
      <c r="C640" t="s">
        <v>2525</v>
      </c>
      <c r="D640" s="3" t="s">
        <v>3473</v>
      </c>
      <c r="E640" s="12" t="s">
        <v>7799</v>
      </c>
      <c r="F640" t="s">
        <v>8638</v>
      </c>
      <c r="G640" t="s">
        <v>10155</v>
      </c>
      <c r="H640" t="s">
        <v>10155</v>
      </c>
      <c r="I640" t="s">
        <v>10156</v>
      </c>
      <c r="J640" s="3"/>
      <c r="K640" s="3" t="s">
        <v>1440</v>
      </c>
      <c r="L640" s="3" t="s">
        <v>6</v>
      </c>
      <c r="M640" s="7">
        <v>1</v>
      </c>
      <c r="N640" s="3" t="s">
        <v>4538</v>
      </c>
    </row>
    <row r="641" spans="1:14" x14ac:dyDescent="0.25">
      <c r="A641" s="3">
        <v>640</v>
      </c>
      <c r="B641" s="3" t="s">
        <v>1440</v>
      </c>
      <c r="C641" s="3" t="s">
        <v>2300</v>
      </c>
      <c r="D641" s="3" t="s">
        <v>3216</v>
      </c>
      <c r="E641" s="12" t="s">
        <v>7578</v>
      </c>
      <c r="F641" t="s">
        <v>8425</v>
      </c>
      <c r="G641" t="s">
        <v>9683</v>
      </c>
      <c r="H641" t="s">
        <v>9683</v>
      </c>
      <c r="I641" t="s">
        <v>9684</v>
      </c>
      <c r="J641" s="3"/>
      <c r="K641" s="3" t="s">
        <v>1440</v>
      </c>
      <c r="L641" s="3">
        <v>1</v>
      </c>
      <c r="M641" s="7">
        <f>IF(IFERROR(L641,0),1,0)</f>
        <v>1</v>
      </c>
      <c r="N641" s="3" t="s">
        <v>3767</v>
      </c>
    </row>
    <row r="642" spans="1:14" x14ac:dyDescent="0.25">
      <c r="A642" s="3">
        <v>641</v>
      </c>
      <c r="B642" s="3" t="s">
        <v>1440</v>
      </c>
      <c r="C642" s="3" t="s">
        <v>2051</v>
      </c>
      <c r="D642" s="3" t="s">
        <v>2931</v>
      </c>
      <c r="E642" s="12" t="s">
        <v>7332</v>
      </c>
      <c r="F642" t="s">
        <v>8181</v>
      </c>
      <c r="G642" t="s">
        <v>9145</v>
      </c>
      <c r="H642" t="s">
        <v>9145</v>
      </c>
      <c r="I642" t="s">
        <v>9146</v>
      </c>
      <c r="J642" s="3"/>
      <c r="K642" s="3" t="s">
        <v>1440</v>
      </c>
      <c r="L642" s="3" t="e">
        <v>#VALUE!</v>
      </c>
      <c r="M642" s="7">
        <f>IF(IFERROR(L642,0),1,0)</f>
        <v>0</v>
      </c>
      <c r="N642" s="3" t="s">
        <v>3767</v>
      </c>
    </row>
    <row r="643" spans="1:14" x14ac:dyDescent="0.25">
      <c r="A643" s="3">
        <v>642</v>
      </c>
      <c r="B643" s="3" t="s">
        <v>1440</v>
      </c>
      <c r="C643" s="3" t="s">
        <v>2004</v>
      </c>
      <c r="D643" s="3" t="s">
        <v>2877</v>
      </c>
      <c r="E643" s="12" t="s">
        <v>7285</v>
      </c>
      <c r="F643" t="s">
        <v>8134</v>
      </c>
      <c r="G643" t="s">
        <v>9049</v>
      </c>
      <c r="H643" t="s">
        <v>9049</v>
      </c>
      <c r="I643" t="s">
        <v>9050</v>
      </c>
      <c r="J643" s="3"/>
      <c r="K643" s="3" t="s">
        <v>1440</v>
      </c>
      <c r="L643" s="3" t="e">
        <v>#VALUE!</v>
      </c>
      <c r="M643" s="7">
        <f>IF(IFERROR(L643,0),1,0)</f>
        <v>0</v>
      </c>
      <c r="N643" s="3" t="s">
        <v>3767</v>
      </c>
    </row>
    <row r="644" spans="1:14" x14ac:dyDescent="0.25">
      <c r="A644" s="3">
        <v>643</v>
      </c>
      <c r="B644" s="3" t="s">
        <v>1440</v>
      </c>
      <c r="C644" s="3" t="s">
        <v>1579</v>
      </c>
      <c r="D644" s="3" t="s">
        <v>1580</v>
      </c>
      <c r="E644" s="12" t="s">
        <v>7036</v>
      </c>
      <c r="F644" t="s">
        <v>1610</v>
      </c>
      <c r="G644" t="s">
        <v>1609</v>
      </c>
      <c r="H644" t="s">
        <v>1718</v>
      </c>
      <c r="I644" t="s">
        <v>7131</v>
      </c>
      <c r="J644" s="3"/>
      <c r="K644" s="3" t="s">
        <v>1440</v>
      </c>
      <c r="L644" s="3">
        <v>1</v>
      </c>
      <c r="M644" s="7">
        <f>IF(IFERROR(L644,0),1,0)</f>
        <v>1</v>
      </c>
      <c r="N644" s="3" t="s">
        <v>3767</v>
      </c>
    </row>
    <row r="645" spans="1:14" x14ac:dyDescent="0.25">
      <c r="A645" s="3">
        <v>644</v>
      </c>
      <c r="B645" s="3" t="s">
        <v>1440</v>
      </c>
      <c r="C645" t="s">
        <v>1579</v>
      </c>
      <c r="D645" s="3" t="s">
        <v>1580</v>
      </c>
      <c r="E645" s="12" t="s">
        <v>7036</v>
      </c>
      <c r="F645" t="s">
        <v>1610</v>
      </c>
      <c r="G645" t="s">
        <v>1609</v>
      </c>
      <c r="H645" t="s">
        <v>1718</v>
      </c>
      <c r="I645" t="s">
        <v>7131</v>
      </c>
      <c r="J645" s="3"/>
      <c r="K645" s="3" t="s">
        <v>1440</v>
      </c>
      <c r="L645" s="3" t="s">
        <v>6</v>
      </c>
      <c r="M645" s="7">
        <v>1</v>
      </c>
      <c r="N645" s="3" t="s">
        <v>4538</v>
      </c>
    </row>
    <row r="646" spans="1:14" x14ac:dyDescent="0.25">
      <c r="A646" s="3">
        <v>645</v>
      </c>
      <c r="B646" s="3" t="s">
        <v>1440</v>
      </c>
      <c r="C646" s="3" t="s">
        <v>2168</v>
      </c>
      <c r="D646" s="3" t="s">
        <v>3063</v>
      </c>
      <c r="E646" s="12" t="s">
        <v>7448</v>
      </c>
      <c r="F646" t="s">
        <v>8296</v>
      </c>
      <c r="G646" t="s">
        <v>9389</v>
      </c>
      <c r="H646" t="s">
        <v>9389</v>
      </c>
      <c r="I646" t="s">
        <v>9390</v>
      </c>
      <c r="J646" s="3"/>
      <c r="K646" s="3" t="s">
        <v>1440</v>
      </c>
      <c r="L646" s="3" t="e">
        <v>#VALUE!</v>
      </c>
      <c r="M646" s="7">
        <f t="shared" ref="M646:M652" si="35">IF(IFERROR(L646,0),1,0)</f>
        <v>0</v>
      </c>
      <c r="N646" s="3" t="s">
        <v>3767</v>
      </c>
    </row>
    <row r="647" spans="1:14" x14ac:dyDescent="0.25">
      <c r="A647" s="3">
        <v>646</v>
      </c>
      <c r="B647" s="3" t="s">
        <v>1440</v>
      </c>
      <c r="C647" s="3" t="s">
        <v>1973</v>
      </c>
      <c r="D647" s="3" t="s">
        <v>2843</v>
      </c>
      <c r="E647" s="12" t="s">
        <v>7254</v>
      </c>
      <c r="F647" t="s">
        <v>8103</v>
      </c>
      <c r="G647" t="s">
        <v>8986</v>
      </c>
      <c r="H647" t="s">
        <v>8986</v>
      </c>
      <c r="I647" t="s">
        <v>8987</v>
      </c>
      <c r="J647" s="3"/>
      <c r="K647" s="3" t="s">
        <v>1440</v>
      </c>
      <c r="L647" s="3" t="e">
        <v>#VALUE!</v>
      </c>
      <c r="M647" s="7">
        <f t="shared" si="35"/>
        <v>0</v>
      </c>
      <c r="N647" s="3" t="s">
        <v>3767</v>
      </c>
    </row>
    <row r="648" spans="1:14" x14ac:dyDescent="0.25">
      <c r="A648" s="3">
        <v>647</v>
      </c>
      <c r="B648" s="3" t="s">
        <v>1440</v>
      </c>
      <c r="C648" s="3" t="s">
        <v>1036</v>
      </c>
      <c r="D648" s="3" t="s">
        <v>2894</v>
      </c>
      <c r="E648" s="12" t="s">
        <v>4010</v>
      </c>
      <c r="F648" t="s">
        <v>3846</v>
      </c>
      <c r="G648" t="s">
        <v>4332</v>
      </c>
      <c r="H648" t="s">
        <v>4332</v>
      </c>
      <c r="I648" t="s">
        <v>4333</v>
      </c>
      <c r="J648" s="3"/>
      <c r="K648" s="3" t="s">
        <v>1440</v>
      </c>
      <c r="L648" s="3">
        <v>1</v>
      </c>
      <c r="M648" s="7">
        <f t="shared" si="35"/>
        <v>1</v>
      </c>
      <c r="N648" s="3" t="s">
        <v>3767</v>
      </c>
    </row>
    <row r="649" spans="1:14" x14ac:dyDescent="0.25">
      <c r="A649" s="3">
        <v>648</v>
      </c>
      <c r="B649" s="3" t="s">
        <v>1440</v>
      </c>
      <c r="C649" s="3" t="s">
        <v>2358</v>
      </c>
      <c r="D649" s="3" t="s">
        <v>3279</v>
      </c>
      <c r="E649" s="12" t="s">
        <v>7635</v>
      </c>
      <c r="F649" t="s">
        <v>8476</v>
      </c>
      <c r="G649" t="s">
        <v>9796</v>
      </c>
      <c r="H649" t="s">
        <v>9796</v>
      </c>
      <c r="I649" t="s">
        <v>9797</v>
      </c>
      <c r="J649" s="3"/>
      <c r="K649" s="3" t="s">
        <v>1440</v>
      </c>
      <c r="L649" s="3" t="e">
        <v>#VALUE!</v>
      </c>
      <c r="M649" s="7">
        <f t="shared" si="35"/>
        <v>0</v>
      </c>
      <c r="N649" s="3" t="s">
        <v>3767</v>
      </c>
    </row>
    <row r="650" spans="1:14" x14ac:dyDescent="0.25">
      <c r="A650" s="3">
        <v>649</v>
      </c>
      <c r="B650" s="3" t="s">
        <v>1440</v>
      </c>
      <c r="C650" s="3" t="s">
        <v>371</v>
      </c>
      <c r="D650" s="3" t="s">
        <v>2816</v>
      </c>
      <c r="E650" s="12" t="s">
        <v>4565</v>
      </c>
      <c r="F650" t="s">
        <v>5493</v>
      </c>
      <c r="G650" t="s">
        <v>5986</v>
      </c>
      <c r="H650" t="s">
        <v>5986</v>
      </c>
      <c r="I650" t="s">
        <v>6382</v>
      </c>
      <c r="J650" s="3"/>
      <c r="K650" s="3" t="s">
        <v>1440</v>
      </c>
      <c r="L650" s="3" t="e">
        <v>#VALUE!</v>
      </c>
      <c r="M650" s="7">
        <f t="shared" si="35"/>
        <v>0</v>
      </c>
      <c r="N650" s="3" t="s">
        <v>3767</v>
      </c>
    </row>
    <row r="651" spans="1:14" x14ac:dyDescent="0.25">
      <c r="A651" s="3">
        <v>650</v>
      </c>
      <c r="B651" s="3" t="s">
        <v>1440</v>
      </c>
      <c r="C651" s="3" t="s">
        <v>2179</v>
      </c>
      <c r="D651" s="3" t="s">
        <v>3076</v>
      </c>
      <c r="E651" s="12" t="s">
        <v>7459</v>
      </c>
      <c r="F651" t="s">
        <v>8307</v>
      </c>
      <c r="G651" t="s">
        <v>9412</v>
      </c>
      <c r="H651" t="s">
        <v>9412</v>
      </c>
      <c r="I651" t="s">
        <v>9413</v>
      </c>
      <c r="J651" s="3"/>
      <c r="K651" s="3" t="s">
        <v>1440</v>
      </c>
      <c r="L651" s="3" t="e">
        <v>#VALUE!</v>
      </c>
      <c r="M651" s="7">
        <f t="shared" si="35"/>
        <v>0</v>
      </c>
      <c r="N651" s="3" t="s">
        <v>3767</v>
      </c>
    </row>
    <row r="652" spans="1:14" x14ac:dyDescent="0.25">
      <c r="A652" s="3">
        <v>651</v>
      </c>
      <c r="B652" s="3" t="s">
        <v>1440</v>
      </c>
      <c r="C652" s="3" t="s">
        <v>2652</v>
      </c>
      <c r="D652" s="3" t="s">
        <v>3614</v>
      </c>
      <c r="E652" s="12" t="s">
        <v>7925</v>
      </c>
      <c r="F652" t="s">
        <v>8764</v>
      </c>
      <c r="G652" t="s">
        <v>10443</v>
      </c>
      <c r="H652" t="s">
        <v>10443</v>
      </c>
      <c r="I652" t="s">
        <v>10444</v>
      </c>
      <c r="J652" s="3"/>
      <c r="K652" s="3" t="s">
        <v>1440</v>
      </c>
      <c r="L652" s="3">
        <v>1</v>
      </c>
      <c r="M652" s="7">
        <f t="shared" si="35"/>
        <v>1</v>
      </c>
      <c r="N652" s="3" t="s">
        <v>3767</v>
      </c>
    </row>
    <row r="653" spans="1:14" x14ac:dyDescent="0.25">
      <c r="A653" s="3">
        <v>652</v>
      </c>
      <c r="B653" s="3" t="s">
        <v>1440</v>
      </c>
      <c r="C653" t="s">
        <v>2652</v>
      </c>
      <c r="D653" s="3" t="s">
        <v>3614</v>
      </c>
      <c r="E653" s="12" t="s">
        <v>7925</v>
      </c>
      <c r="F653" t="s">
        <v>8764</v>
      </c>
      <c r="G653" t="s">
        <v>10443</v>
      </c>
      <c r="H653" t="s">
        <v>10443</v>
      </c>
      <c r="I653" t="s">
        <v>10444</v>
      </c>
      <c r="J653" s="3"/>
      <c r="K653" s="3" t="s">
        <v>1440</v>
      </c>
      <c r="L653" s="3" t="s">
        <v>6</v>
      </c>
      <c r="M653" s="7">
        <v>1</v>
      </c>
      <c r="N653" s="3" t="s">
        <v>4538</v>
      </c>
    </row>
    <row r="654" spans="1:14" x14ac:dyDescent="0.25">
      <c r="A654" s="3">
        <v>653</v>
      </c>
      <c r="B654" s="3" t="s">
        <v>1440</v>
      </c>
      <c r="C654" s="3" t="s">
        <v>1508</v>
      </c>
      <c r="D654" s="3" t="s">
        <v>1509</v>
      </c>
      <c r="E654" s="12" t="s">
        <v>7025</v>
      </c>
      <c r="F654" t="s">
        <v>1552</v>
      </c>
      <c r="G654" t="s">
        <v>1510</v>
      </c>
      <c r="H654" t="s">
        <v>1510</v>
      </c>
      <c r="I654" t="s">
        <v>7118</v>
      </c>
      <c r="J654" s="3"/>
      <c r="K654" s="3" t="s">
        <v>1440</v>
      </c>
      <c r="L654" s="3">
        <v>1</v>
      </c>
      <c r="M654" s="7">
        <f>IF(IFERROR(L654,0),1,0)</f>
        <v>1</v>
      </c>
      <c r="N654" s="3" t="s">
        <v>3767</v>
      </c>
    </row>
    <row r="655" spans="1:14" x14ac:dyDescent="0.25">
      <c r="A655" s="3">
        <v>654</v>
      </c>
      <c r="B655" s="3" t="s">
        <v>1440</v>
      </c>
      <c r="C655" s="3" t="s">
        <v>2293</v>
      </c>
      <c r="D655" s="3" t="s">
        <v>3208</v>
      </c>
      <c r="E655" s="12" t="s">
        <v>7571</v>
      </c>
      <c r="F655" t="s">
        <v>8418</v>
      </c>
      <c r="G655" t="s">
        <v>9667</v>
      </c>
      <c r="H655" t="s">
        <v>9667</v>
      </c>
      <c r="I655" t="s">
        <v>9668</v>
      </c>
      <c r="J655" s="3"/>
      <c r="K655" s="3" t="s">
        <v>1440</v>
      </c>
      <c r="L655" s="3" t="e">
        <v>#VALUE!</v>
      </c>
      <c r="M655" s="7">
        <f>IF(IFERROR(L655,0),1,0)</f>
        <v>0</v>
      </c>
      <c r="N655" s="3" t="s">
        <v>3767</v>
      </c>
    </row>
    <row r="656" spans="1:14" x14ac:dyDescent="0.25">
      <c r="A656" s="3">
        <v>655</v>
      </c>
      <c r="B656" s="3" t="s">
        <v>1440</v>
      </c>
      <c r="C656" s="3" t="s">
        <v>2625</v>
      </c>
      <c r="D656" s="3" t="s">
        <v>3585</v>
      </c>
      <c r="E656" s="12" t="s">
        <v>7898</v>
      </c>
      <c r="F656" t="s">
        <v>8737</v>
      </c>
      <c r="G656" t="s">
        <v>10381</v>
      </c>
      <c r="H656" t="s">
        <v>10381</v>
      </c>
      <c r="I656" t="s">
        <v>10382</v>
      </c>
      <c r="J656" s="3"/>
      <c r="K656" s="3" t="s">
        <v>1440</v>
      </c>
      <c r="L656" s="3" t="e">
        <v>#VALUE!</v>
      </c>
      <c r="M656" s="7">
        <f>IF(IFERROR(L656,0),1,0)</f>
        <v>0</v>
      </c>
      <c r="N656" s="3" t="s">
        <v>3767</v>
      </c>
    </row>
    <row r="657" spans="1:14" x14ac:dyDescent="0.25">
      <c r="A657" s="3">
        <v>656</v>
      </c>
      <c r="B657" s="3" t="s">
        <v>1440</v>
      </c>
      <c r="C657" s="3" t="s">
        <v>2285</v>
      </c>
      <c r="D657" s="3" t="s">
        <v>3200</v>
      </c>
      <c r="E657" s="12" t="s">
        <v>7563</v>
      </c>
      <c r="F657" t="s">
        <v>8410</v>
      </c>
      <c r="G657" t="s">
        <v>9650</v>
      </c>
      <c r="H657" t="s">
        <v>9650</v>
      </c>
      <c r="I657" t="s">
        <v>9651</v>
      </c>
      <c r="J657" s="3"/>
      <c r="K657" s="3" t="s">
        <v>1440</v>
      </c>
      <c r="L657" s="3" t="e">
        <v>#VALUE!</v>
      </c>
      <c r="M657" s="7">
        <f>IF(IFERROR(L657,0),1,0)</f>
        <v>0</v>
      </c>
      <c r="N657" s="3" t="s">
        <v>3767</v>
      </c>
    </row>
    <row r="658" spans="1:14" x14ac:dyDescent="0.25">
      <c r="A658" s="3">
        <v>657</v>
      </c>
      <c r="B658" s="3" t="s">
        <v>1440</v>
      </c>
      <c r="C658" s="3" t="s">
        <v>2090</v>
      </c>
      <c r="D658" s="3" t="s">
        <v>2974</v>
      </c>
      <c r="E658" s="12" t="s">
        <v>7371</v>
      </c>
      <c r="F658" t="s">
        <v>8219</v>
      </c>
      <c r="G658" t="s">
        <v>9221</v>
      </c>
      <c r="H658" t="s">
        <v>9221</v>
      </c>
      <c r="I658" t="s">
        <v>9222</v>
      </c>
      <c r="J658" s="3"/>
      <c r="K658" s="3" t="s">
        <v>1440</v>
      </c>
      <c r="L658" s="3">
        <v>1</v>
      </c>
      <c r="M658" s="7">
        <f>IF(IFERROR(L658,0),1,0)</f>
        <v>1</v>
      </c>
      <c r="N658" s="3" t="s">
        <v>3767</v>
      </c>
    </row>
    <row r="659" spans="1:14" x14ac:dyDescent="0.25">
      <c r="A659" s="3">
        <v>658</v>
      </c>
      <c r="B659" s="3" t="s">
        <v>1440</v>
      </c>
      <c r="C659" t="s">
        <v>2090</v>
      </c>
      <c r="D659" s="3" t="s">
        <v>2974</v>
      </c>
      <c r="E659" s="12" t="s">
        <v>7371</v>
      </c>
      <c r="F659" t="s">
        <v>8219</v>
      </c>
      <c r="G659" t="s">
        <v>9221</v>
      </c>
      <c r="H659" t="s">
        <v>9221</v>
      </c>
      <c r="I659" t="s">
        <v>9222</v>
      </c>
      <c r="J659" s="3"/>
      <c r="K659" s="3" t="s">
        <v>1440</v>
      </c>
      <c r="L659" s="3" t="s">
        <v>6</v>
      </c>
      <c r="M659" s="7">
        <v>1</v>
      </c>
      <c r="N659" s="3" t="s">
        <v>4538</v>
      </c>
    </row>
    <row r="660" spans="1:14" x14ac:dyDescent="0.25">
      <c r="A660" s="3">
        <v>659</v>
      </c>
      <c r="B660" s="3" t="s">
        <v>1440</v>
      </c>
      <c r="C660" s="3" t="s">
        <v>2137</v>
      </c>
      <c r="D660" s="3" t="s">
        <v>3029</v>
      </c>
      <c r="E660" s="12" t="s">
        <v>7418</v>
      </c>
      <c r="F660" t="s">
        <v>8266</v>
      </c>
      <c r="G660" t="s">
        <v>9327</v>
      </c>
      <c r="H660" t="s">
        <v>9327</v>
      </c>
      <c r="I660" t="s">
        <v>9328</v>
      </c>
      <c r="J660" s="3"/>
      <c r="K660" s="3" t="s">
        <v>1440</v>
      </c>
      <c r="L660" s="3" t="e">
        <v>#VALUE!</v>
      </c>
      <c r="M660" s="7">
        <f>IF(IFERROR(L660,0),1,0)</f>
        <v>0</v>
      </c>
      <c r="N660" s="3" t="s">
        <v>3767</v>
      </c>
    </row>
    <row r="661" spans="1:14" x14ac:dyDescent="0.25">
      <c r="A661" s="3">
        <v>660</v>
      </c>
      <c r="B661" s="3" t="s">
        <v>1440</v>
      </c>
      <c r="C661" s="3" t="s">
        <v>796</v>
      </c>
      <c r="D661" s="3" t="s">
        <v>3688</v>
      </c>
      <c r="E661" s="12" t="s">
        <v>4764</v>
      </c>
      <c r="F661" t="s">
        <v>5680</v>
      </c>
      <c r="G661" t="s">
        <v>6155</v>
      </c>
      <c r="H661" t="s">
        <v>6604</v>
      </c>
      <c r="I661" t="s">
        <v>6605</v>
      </c>
      <c r="J661" s="3"/>
      <c r="K661" s="3" t="s">
        <v>1440</v>
      </c>
      <c r="L661" s="3" t="e">
        <v>#VALUE!</v>
      </c>
      <c r="M661" s="7">
        <f>IF(IFERROR(L661,0),1,0)</f>
        <v>0</v>
      </c>
      <c r="N661" s="3" t="s">
        <v>3767</v>
      </c>
    </row>
    <row r="662" spans="1:14" x14ac:dyDescent="0.25">
      <c r="A662" s="3">
        <v>661</v>
      </c>
      <c r="B662" s="3" t="s">
        <v>1440</v>
      </c>
      <c r="C662" t="s">
        <v>796</v>
      </c>
      <c r="D662" s="3" t="s">
        <v>3688</v>
      </c>
      <c r="E662" s="12" t="s">
        <v>4764</v>
      </c>
      <c r="F662" t="s">
        <v>5680</v>
      </c>
      <c r="G662" t="s">
        <v>6155</v>
      </c>
      <c r="H662" t="s">
        <v>6604</v>
      </c>
      <c r="I662" t="s">
        <v>6605</v>
      </c>
      <c r="J662" s="3"/>
      <c r="K662" s="3" t="s">
        <v>1440</v>
      </c>
      <c r="L662" s="3" t="s">
        <v>6</v>
      </c>
      <c r="M662" s="7">
        <v>1</v>
      </c>
      <c r="N662" s="3" t="s">
        <v>4538</v>
      </c>
    </row>
    <row r="663" spans="1:14" x14ac:dyDescent="0.25">
      <c r="A663" s="3">
        <v>662</v>
      </c>
      <c r="B663" s="3" t="s">
        <v>1440</v>
      </c>
      <c r="C663" s="3" t="s">
        <v>2320</v>
      </c>
      <c r="D663" s="3" t="s">
        <v>3238</v>
      </c>
      <c r="E663" s="12" t="s">
        <v>7597</v>
      </c>
      <c r="F663" t="s">
        <v>8443</v>
      </c>
      <c r="G663" t="s">
        <v>9720</v>
      </c>
      <c r="H663" t="s">
        <v>4187</v>
      </c>
      <c r="I663" t="s">
        <v>9721</v>
      </c>
      <c r="J663" s="3"/>
      <c r="K663" s="3" t="s">
        <v>1440</v>
      </c>
      <c r="L663" s="3" t="e">
        <v>#VALUE!</v>
      </c>
      <c r="M663" s="7">
        <f t="shared" ref="M663:M671" si="36">IF(IFERROR(L663,0),1,0)</f>
        <v>0</v>
      </c>
      <c r="N663" s="3" t="s">
        <v>3767</v>
      </c>
    </row>
    <row r="664" spans="1:14" x14ac:dyDescent="0.25">
      <c r="A664" s="3">
        <v>663</v>
      </c>
      <c r="B664" s="3" t="s">
        <v>1440</v>
      </c>
      <c r="C664" s="3" t="s">
        <v>2527</v>
      </c>
      <c r="D664" s="3" t="s">
        <v>3476</v>
      </c>
      <c r="E664" s="12" t="s">
        <v>4044</v>
      </c>
      <c r="F664" t="s">
        <v>3879</v>
      </c>
      <c r="G664" t="s">
        <v>4401</v>
      </c>
      <c r="H664" t="s">
        <v>4401</v>
      </c>
      <c r="I664" t="s">
        <v>4402</v>
      </c>
      <c r="J664" s="3"/>
      <c r="K664" s="3" t="s">
        <v>1440</v>
      </c>
      <c r="L664" s="3" t="e">
        <v>#VALUE!</v>
      </c>
      <c r="M664" s="7">
        <f t="shared" si="36"/>
        <v>0</v>
      </c>
      <c r="N664" s="3" t="s">
        <v>3767</v>
      </c>
    </row>
    <row r="665" spans="1:14" x14ac:dyDescent="0.25">
      <c r="A665" s="3">
        <v>664</v>
      </c>
      <c r="B665" s="3" t="s">
        <v>1440</v>
      </c>
      <c r="C665" s="3" t="s">
        <v>2371</v>
      </c>
      <c r="D665" s="3" t="s">
        <v>3293</v>
      </c>
      <c r="E665" s="12" t="s">
        <v>7648</v>
      </c>
      <c r="F665" t="s">
        <v>8489</v>
      </c>
      <c r="G665" t="s">
        <v>9826</v>
      </c>
      <c r="H665" t="s">
        <v>9827</v>
      </c>
      <c r="I665" t="s">
        <v>9828</v>
      </c>
      <c r="J665" s="3"/>
      <c r="K665" s="3" t="s">
        <v>1440</v>
      </c>
      <c r="L665" s="3" t="e">
        <v>#VALUE!</v>
      </c>
      <c r="M665" s="7">
        <f t="shared" si="36"/>
        <v>0</v>
      </c>
      <c r="N665" s="3" t="s">
        <v>3767</v>
      </c>
    </row>
    <row r="666" spans="1:14" x14ac:dyDescent="0.25">
      <c r="A666" s="3">
        <v>665</v>
      </c>
      <c r="B666" s="3" t="s">
        <v>1440</v>
      </c>
      <c r="C666" s="3" t="s">
        <v>2520</v>
      </c>
      <c r="D666" s="3" t="s">
        <v>3465</v>
      </c>
      <c r="E666" s="12" t="s">
        <v>7794</v>
      </c>
      <c r="F666" t="s">
        <v>8633</v>
      </c>
      <c r="G666" t="s">
        <v>10145</v>
      </c>
      <c r="H666" t="s">
        <v>10145</v>
      </c>
      <c r="I666" t="s">
        <v>10146</v>
      </c>
      <c r="J666" s="3"/>
      <c r="K666" s="3" t="s">
        <v>1440</v>
      </c>
      <c r="L666" s="3" t="e">
        <v>#VALUE!</v>
      </c>
      <c r="M666" s="7">
        <f t="shared" si="36"/>
        <v>0</v>
      </c>
      <c r="N666" s="3" t="s">
        <v>3767</v>
      </c>
    </row>
    <row r="667" spans="1:14" x14ac:dyDescent="0.25">
      <c r="A667" s="3">
        <v>666</v>
      </c>
      <c r="B667" s="3" t="s">
        <v>1440</v>
      </c>
      <c r="C667" s="3" t="s">
        <v>2778</v>
      </c>
      <c r="D667" s="3" t="s">
        <v>3759</v>
      </c>
      <c r="E667" s="12" t="s">
        <v>8048</v>
      </c>
      <c r="F667" t="s">
        <v>8880</v>
      </c>
      <c r="G667" t="s">
        <v>10715</v>
      </c>
      <c r="H667" t="s">
        <v>10715</v>
      </c>
      <c r="I667" t="s">
        <v>10716</v>
      </c>
      <c r="J667" s="3"/>
      <c r="K667" s="3" t="s">
        <v>1440</v>
      </c>
      <c r="L667" s="3" t="e">
        <v>#VALUE!</v>
      </c>
      <c r="M667" s="7">
        <f t="shared" si="36"/>
        <v>0</v>
      </c>
      <c r="N667" s="3" t="s">
        <v>3767</v>
      </c>
    </row>
    <row r="668" spans="1:14" x14ac:dyDescent="0.25">
      <c r="A668" s="3">
        <v>667</v>
      </c>
      <c r="B668" s="3" t="s">
        <v>1440</v>
      </c>
      <c r="C668" s="3" t="s">
        <v>1976</v>
      </c>
      <c r="D668" s="3" t="s">
        <v>2847</v>
      </c>
      <c r="E668" s="12" t="s">
        <v>7257</v>
      </c>
      <c r="F668" t="s">
        <v>8106</v>
      </c>
      <c r="G668" t="s">
        <v>8992</v>
      </c>
      <c r="H668" t="s">
        <v>8992</v>
      </c>
      <c r="I668" t="s">
        <v>8993</v>
      </c>
      <c r="J668" s="3"/>
      <c r="K668" s="3" t="s">
        <v>1440</v>
      </c>
      <c r="L668" s="3" t="e">
        <v>#VALUE!</v>
      </c>
      <c r="M668" s="7">
        <f t="shared" si="36"/>
        <v>0</v>
      </c>
      <c r="N668" s="3" t="s">
        <v>3767</v>
      </c>
    </row>
    <row r="669" spans="1:14" x14ac:dyDescent="0.25">
      <c r="A669" s="3">
        <v>668</v>
      </c>
      <c r="B669" s="3" t="s">
        <v>1440</v>
      </c>
      <c r="C669" s="3" t="s">
        <v>2397</v>
      </c>
      <c r="D669" s="3" t="s">
        <v>3323</v>
      </c>
      <c r="E669" s="12" t="s">
        <v>7674</v>
      </c>
      <c r="F669" t="s">
        <v>8515</v>
      </c>
      <c r="G669" t="s">
        <v>9881</v>
      </c>
      <c r="H669" t="s">
        <v>9881</v>
      </c>
      <c r="I669" t="s">
        <v>9882</v>
      </c>
      <c r="J669" s="3"/>
      <c r="K669" s="3" t="s">
        <v>1440</v>
      </c>
      <c r="L669" s="3" t="e">
        <v>#VALUE!</v>
      </c>
      <c r="M669" s="7">
        <f t="shared" si="36"/>
        <v>0</v>
      </c>
      <c r="N669" s="3" t="s">
        <v>3767</v>
      </c>
    </row>
    <row r="670" spans="1:14" x14ac:dyDescent="0.25">
      <c r="A670" s="3">
        <v>669</v>
      </c>
      <c r="B670" s="3" t="s">
        <v>1440</v>
      </c>
      <c r="C670" s="3" t="s">
        <v>1446</v>
      </c>
      <c r="D670" s="3" t="s">
        <v>1447</v>
      </c>
      <c r="E670" s="12" t="s">
        <v>7008</v>
      </c>
      <c r="F670" t="s">
        <v>1530</v>
      </c>
      <c r="G670" t="s">
        <v>1448</v>
      </c>
      <c r="H670" t="s">
        <v>7097</v>
      </c>
      <c r="I670" t="s">
        <v>7098</v>
      </c>
      <c r="J670" s="3"/>
      <c r="K670" s="3" t="s">
        <v>1440</v>
      </c>
      <c r="L670" s="3" t="e">
        <v>#VALUE!</v>
      </c>
      <c r="M670" s="7">
        <f t="shared" si="36"/>
        <v>0</v>
      </c>
      <c r="N670" s="3" t="s">
        <v>3767</v>
      </c>
    </row>
    <row r="671" spans="1:14" x14ac:dyDescent="0.25">
      <c r="A671" s="3">
        <v>670</v>
      </c>
      <c r="B671" s="3" t="s">
        <v>1440</v>
      </c>
      <c r="C671" s="3" t="s">
        <v>911</v>
      </c>
      <c r="D671" s="3" t="s">
        <v>3127</v>
      </c>
      <c r="E671" s="12" t="s">
        <v>4818</v>
      </c>
      <c r="F671" t="s">
        <v>5732</v>
      </c>
      <c r="G671" t="s">
        <v>6179</v>
      </c>
      <c r="H671" t="s">
        <v>6705</v>
      </c>
      <c r="I671" t="s">
        <v>6706</v>
      </c>
      <c r="J671" s="3"/>
      <c r="K671" s="3" t="s">
        <v>1440</v>
      </c>
      <c r="L671" s="3">
        <v>1</v>
      </c>
      <c r="M671" s="7">
        <f t="shared" si="36"/>
        <v>1</v>
      </c>
      <c r="N671" s="3" t="s">
        <v>3767</v>
      </c>
    </row>
    <row r="672" spans="1:14" x14ac:dyDescent="0.25">
      <c r="A672" s="3">
        <v>671</v>
      </c>
      <c r="B672" s="3" t="s">
        <v>1440</v>
      </c>
      <c r="C672" t="s">
        <v>911</v>
      </c>
      <c r="D672" s="3" t="s">
        <v>3127</v>
      </c>
      <c r="E672" s="12" t="s">
        <v>4818</v>
      </c>
      <c r="F672" t="s">
        <v>5732</v>
      </c>
      <c r="G672" t="s">
        <v>6179</v>
      </c>
      <c r="H672" t="s">
        <v>6705</v>
      </c>
      <c r="I672" t="s">
        <v>6706</v>
      </c>
      <c r="J672" s="3"/>
      <c r="K672" s="3" t="s">
        <v>1440</v>
      </c>
      <c r="L672" s="3" t="s">
        <v>6</v>
      </c>
      <c r="M672" s="7">
        <v>1</v>
      </c>
      <c r="N672" s="3" t="s">
        <v>4538</v>
      </c>
    </row>
    <row r="673" spans="1:14" x14ac:dyDescent="0.25">
      <c r="A673" s="3">
        <v>672</v>
      </c>
      <c r="B673" s="3" t="s">
        <v>1440</v>
      </c>
      <c r="C673" s="3" t="s">
        <v>2556</v>
      </c>
      <c r="D673" s="3" t="s">
        <v>3509</v>
      </c>
      <c r="E673" s="12" t="s">
        <v>7829</v>
      </c>
      <c r="F673" t="s">
        <v>8668</v>
      </c>
      <c r="G673" t="s">
        <v>10217</v>
      </c>
      <c r="H673" t="s">
        <v>10217</v>
      </c>
      <c r="I673" t="s">
        <v>10218</v>
      </c>
      <c r="J673" s="3"/>
      <c r="K673" s="3" t="s">
        <v>1440</v>
      </c>
      <c r="L673" s="3">
        <v>1</v>
      </c>
      <c r="M673" s="7">
        <f t="shared" ref="M673:M686" si="37">IF(IFERROR(L673,0),1,0)</f>
        <v>1</v>
      </c>
      <c r="N673" s="3" t="s">
        <v>3767</v>
      </c>
    </row>
    <row r="674" spans="1:14" x14ac:dyDescent="0.25">
      <c r="A674" s="3">
        <v>673</v>
      </c>
      <c r="B674" s="3" t="s">
        <v>1440</v>
      </c>
      <c r="C674" s="3" t="s">
        <v>1978</v>
      </c>
      <c r="D674" s="3" t="s">
        <v>2849</v>
      </c>
      <c r="E674" s="12" t="s">
        <v>7259</v>
      </c>
      <c r="F674" t="s">
        <v>8108</v>
      </c>
      <c r="G674" t="s">
        <v>8996</v>
      </c>
      <c r="H674" t="s">
        <v>8996</v>
      </c>
      <c r="I674" t="s">
        <v>8997</v>
      </c>
      <c r="J674" s="3"/>
      <c r="K674" s="3" t="s">
        <v>1440</v>
      </c>
      <c r="L674" s="3" t="e">
        <v>#VALUE!</v>
      </c>
      <c r="M674" s="7">
        <f t="shared" si="37"/>
        <v>0</v>
      </c>
      <c r="N674" s="3" t="s">
        <v>3767</v>
      </c>
    </row>
    <row r="675" spans="1:14" x14ac:dyDescent="0.25">
      <c r="A675" s="3">
        <v>674</v>
      </c>
      <c r="B675" s="3" t="s">
        <v>1440</v>
      </c>
      <c r="C675" s="3" t="s">
        <v>2756</v>
      </c>
      <c r="D675" s="3" t="s">
        <v>3734</v>
      </c>
      <c r="E675" s="12" t="s">
        <v>8026</v>
      </c>
      <c r="F675" t="s">
        <v>8860</v>
      </c>
      <c r="G675" t="s">
        <v>10672</v>
      </c>
      <c r="H675" t="s">
        <v>4187</v>
      </c>
      <c r="I675" t="s">
        <v>10673</v>
      </c>
      <c r="J675" s="3"/>
      <c r="K675" s="3" t="s">
        <v>1440</v>
      </c>
      <c r="L675" s="3">
        <v>1</v>
      </c>
      <c r="M675" s="7">
        <f t="shared" si="37"/>
        <v>1</v>
      </c>
      <c r="N675" s="3" t="s">
        <v>3767</v>
      </c>
    </row>
    <row r="676" spans="1:14" x14ac:dyDescent="0.25">
      <c r="A676" s="3">
        <v>675</v>
      </c>
      <c r="B676" s="3" t="s">
        <v>1440</v>
      </c>
      <c r="C676" s="3" t="s">
        <v>473</v>
      </c>
      <c r="D676" s="3" t="s">
        <v>1624</v>
      </c>
      <c r="E676" s="12" t="s">
        <v>4617</v>
      </c>
      <c r="F676" t="s">
        <v>1652</v>
      </c>
      <c r="G676" t="s">
        <v>1640</v>
      </c>
      <c r="H676" t="s">
        <v>1640</v>
      </c>
      <c r="I676" t="s">
        <v>6437</v>
      </c>
      <c r="J676" s="3"/>
      <c r="K676" s="3" t="s">
        <v>1440</v>
      </c>
      <c r="L676" s="3" t="e">
        <v>#VALUE!</v>
      </c>
      <c r="M676" s="7">
        <f t="shared" si="37"/>
        <v>0</v>
      </c>
      <c r="N676" s="3" t="s">
        <v>3767</v>
      </c>
    </row>
    <row r="677" spans="1:14" x14ac:dyDescent="0.25">
      <c r="A677" s="3">
        <v>676</v>
      </c>
      <c r="B677" s="3" t="s">
        <v>1440</v>
      </c>
      <c r="C677" s="3" t="s">
        <v>2657</v>
      </c>
      <c r="D677" s="3" t="s">
        <v>3619</v>
      </c>
      <c r="E677" s="12" t="s">
        <v>7929</v>
      </c>
      <c r="F677" t="s">
        <v>8768</v>
      </c>
      <c r="G677" t="s">
        <v>10454</v>
      </c>
      <c r="H677" t="s">
        <v>10455</v>
      </c>
      <c r="I677" t="s">
        <v>10456</v>
      </c>
      <c r="J677" s="3"/>
      <c r="K677" s="3" t="s">
        <v>1440</v>
      </c>
      <c r="L677" s="3" t="e">
        <v>#VALUE!</v>
      </c>
      <c r="M677" s="7">
        <f t="shared" si="37"/>
        <v>0</v>
      </c>
      <c r="N677" s="3" t="s">
        <v>3767</v>
      </c>
    </row>
    <row r="678" spans="1:14" x14ac:dyDescent="0.25">
      <c r="A678" s="3">
        <v>677</v>
      </c>
      <c r="B678" s="3" t="s">
        <v>1440</v>
      </c>
      <c r="C678" s="3" t="s">
        <v>2704</v>
      </c>
      <c r="D678" s="3" t="s">
        <v>3667</v>
      </c>
      <c r="E678" s="12" t="s">
        <v>7974</v>
      </c>
      <c r="F678" t="s">
        <v>8810</v>
      </c>
      <c r="G678" t="s">
        <v>10564</v>
      </c>
      <c r="H678" t="s">
        <v>10564</v>
      </c>
      <c r="I678" t="s">
        <v>10565</v>
      </c>
      <c r="J678" s="3"/>
      <c r="K678" s="3" t="s">
        <v>1440</v>
      </c>
      <c r="L678" s="3">
        <v>1</v>
      </c>
      <c r="M678" s="7">
        <f t="shared" si="37"/>
        <v>1</v>
      </c>
      <c r="N678" s="3" t="s">
        <v>3767</v>
      </c>
    </row>
    <row r="679" spans="1:14" x14ac:dyDescent="0.25">
      <c r="A679" s="3">
        <v>678</v>
      </c>
      <c r="B679" s="3" t="s">
        <v>1440</v>
      </c>
      <c r="C679" s="3" t="s">
        <v>2154</v>
      </c>
      <c r="D679" s="3" t="s">
        <v>3048</v>
      </c>
      <c r="E679" s="12" t="s">
        <v>7434</v>
      </c>
      <c r="F679" t="s">
        <v>8282</v>
      </c>
      <c r="G679" t="s">
        <v>9360</v>
      </c>
      <c r="H679" t="s">
        <v>9360</v>
      </c>
      <c r="I679" t="s">
        <v>9361</v>
      </c>
      <c r="J679" s="3"/>
      <c r="K679" s="3" t="s">
        <v>1440</v>
      </c>
      <c r="L679" s="3" t="e">
        <v>#VALUE!</v>
      </c>
      <c r="M679" s="7">
        <f t="shared" si="37"/>
        <v>0</v>
      </c>
      <c r="N679" s="3" t="s">
        <v>3767</v>
      </c>
    </row>
    <row r="680" spans="1:14" x14ac:dyDescent="0.25">
      <c r="A680" s="3">
        <v>679</v>
      </c>
      <c r="B680" s="3" t="s">
        <v>1440</v>
      </c>
      <c r="C680" s="3" t="s">
        <v>2548</v>
      </c>
      <c r="D680" s="3" t="s">
        <v>3499</v>
      </c>
      <c r="E680" s="12" t="s">
        <v>7821</v>
      </c>
      <c r="F680" t="s">
        <v>8660</v>
      </c>
      <c r="G680" t="s">
        <v>10199</v>
      </c>
      <c r="H680" t="s">
        <v>10199</v>
      </c>
      <c r="I680" t="s">
        <v>10200</v>
      </c>
      <c r="J680" s="3"/>
      <c r="K680" s="3" t="s">
        <v>1440</v>
      </c>
      <c r="L680" s="3" t="e">
        <v>#VALUE!</v>
      </c>
      <c r="M680" s="7">
        <f t="shared" si="37"/>
        <v>0</v>
      </c>
      <c r="N680" s="3" t="s">
        <v>3767</v>
      </c>
    </row>
    <row r="681" spans="1:14" x14ac:dyDescent="0.25">
      <c r="A681" s="3">
        <v>680</v>
      </c>
      <c r="B681" s="3" t="s">
        <v>1440</v>
      </c>
      <c r="C681" s="3" t="s">
        <v>2639</v>
      </c>
      <c r="D681" s="3" t="s">
        <v>3600</v>
      </c>
      <c r="E681" s="12" t="s">
        <v>7912</v>
      </c>
      <c r="F681" t="s">
        <v>8751</v>
      </c>
      <c r="G681" t="s">
        <v>10412</v>
      </c>
      <c r="H681" t="s">
        <v>10412</v>
      </c>
      <c r="I681" t="s">
        <v>10413</v>
      </c>
      <c r="J681" s="3"/>
      <c r="K681" s="3" t="s">
        <v>1440</v>
      </c>
      <c r="L681" s="3">
        <v>1</v>
      </c>
      <c r="M681" s="7">
        <f t="shared" si="37"/>
        <v>1</v>
      </c>
      <c r="N681" s="3" t="s">
        <v>3767</v>
      </c>
    </row>
    <row r="682" spans="1:14" x14ac:dyDescent="0.25">
      <c r="A682" s="3">
        <v>681</v>
      </c>
      <c r="B682" s="3" t="s">
        <v>1440</v>
      </c>
      <c r="C682" s="3" t="s">
        <v>2487</v>
      </c>
      <c r="D682" s="3" t="s">
        <v>3428</v>
      </c>
      <c r="E682" s="12" t="s">
        <v>7763</v>
      </c>
      <c r="F682" t="s">
        <v>8602</v>
      </c>
      <c r="G682" t="s">
        <v>10075</v>
      </c>
      <c r="H682" t="s">
        <v>10075</v>
      </c>
      <c r="I682" t="s">
        <v>10076</v>
      </c>
      <c r="J682" s="3"/>
      <c r="K682" s="3" t="s">
        <v>1440</v>
      </c>
      <c r="L682" s="3" t="e">
        <v>#VALUE!</v>
      </c>
      <c r="M682" s="7">
        <f t="shared" si="37"/>
        <v>0</v>
      </c>
      <c r="N682" s="3" t="s">
        <v>3767</v>
      </c>
    </row>
    <row r="683" spans="1:14" x14ac:dyDescent="0.25">
      <c r="A683" s="3">
        <v>682</v>
      </c>
      <c r="B683" s="3" t="s">
        <v>1440</v>
      </c>
      <c r="C683" s="3" t="s">
        <v>2083</v>
      </c>
      <c r="D683" s="3" t="s">
        <v>2966</v>
      </c>
      <c r="E683" s="12" t="s">
        <v>7364</v>
      </c>
      <c r="F683" t="s">
        <v>8213</v>
      </c>
      <c r="G683" t="s">
        <v>9209</v>
      </c>
      <c r="H683" t="s">
        <v>9209</v>
      </c>
      <c r="I683" t="s">
        <v>9210</v>
      </c>
      <c r="J683" s="3"/>
      <c r="K683" s="3" t="s">
        <v>1440</v>
      </c>
      <c r="L683" s="3" t="e">
        <v>#VALUE!</v>
      </c>
      <c r="M683" s="7">
        <f t="shared" si="37"/>
        <v>0</v>
      </c>
      <c r="N683" s="3" t="s">
        <v>3767</v>
      </c>
    </row>
    <row r="684" spans="1:14" x14ac:dyDescent="0.25">
      <c r="A684" s="3">
        <v>683</v>
      </c>
      <c r="B684" s="3" t="s">
        <v>1440</v>
      </c>
      <c r="C684" s="3" t="s">
        <v>2201</v>
      </c>
      <c r="D684" s="3" t="s">
        <v>3103</v>
      </c>
      <c r="E684" s="12" t="s">
        <v>7480</v>
      </c>
      <c r="F684" t="s">
        <v>8328</v>
      </c>
      <c r="G684" t="s">
        <v>9459</v>
      </c>
      <c r="H684" t="s">
        <v>9459</v>
      </c>
      <c r="I684" t="s">
        <v>9460</v>
      </c>
      <c r="J684" s="3"/>
      <c r="K684" s="3" t="s">
        <v>1440</v>
      </c>
      <c r="L684" s="3" t="e">
        <v>#VALUE!</v>
      </c>
      <c r="M684" s="7">
        <f t="shared" si="37"/>
        <v>0</v>
      </c>
      <c r="N684" s="3" t="s">
        <v>3767</v>
      </c>
    </row>
    <row r="685" spans="1:14" x14ac:dyDescent="0.25">
      <c r="A685" s="3">
        <v>684</v>
      </c>
      <c r="B685" s="3" t="s">
        <v>1440</v>
      </c>
      <c r="C685" s="3" t="s">
        <v>505</v>
      </c>
      <c r="D685" s="3" t="s">
        <v>3705</v>
      </c>
      <c r="E685" s="12" t="s">
        <v>4631</v>
      </c>
      <c r="F685" t="s">
        <v>5555</v>
      </c>
      <c r="G685" t="s">
        <v>6045</v>
      </c>
      <c r="H685" t="s">
        <v>6045</v>
      </c>
      <c r="I685" t="s">
        <v>6451</v>
      </c>
      <c r="J685" s="3"/>
      <c r="K685" s="3" t="s">
        <v>1440</v>
      </c>
      <c r="L685" s="3" t="e">
        <v>#VALUE!</v>
      </c>
      <c r="M685" s="7">
        <f t="shared" si="37"/>
        <v>0</v>
      </c>
      <c r="N685" s="3" t="s">
        <v>3767</v>
      </c>
    </row>
    <row r="686" spans="1:14" x14ac:dyDescent="0.25">
      <c r="A686" s="3">
        <v>685</v>
      </c>
      <c r="B686" s="3" t="s">
        <v>1440</v>
      </c>
      <c r="C686" s="3" t="s">
        <v>2758</v>
      </c>
      <c r="D686" s="3" t="s">
        <v>3737</v>
      </c>
      <c r="E686" s="12" t="s">
        <v>8028</v>
      </c>
      <c r="F686" t="s">
        <v>8862</v>
      </c>
      <c r="G686" t="s">
        <v>10677</v>
      </c>
      <c r="H686" t="s">
        <v>10677</v>
      </c>
      <c r="I686" t="s">
        <v>10678</v>
      </c>
      <c r="J686" s="3"/>
      <c r="K686" s="3" t="s">
        <v>1440</v>
      </c>
      <c r="L686" s="3">
        <v>1</v>
      </c>
      <c r="M686" s="7">
        <f t="shared" si="37"/>
        <v>1</v>
      </c>
      <c r="N686" s="3" t="s">
        <v>3767</v>
      </c>
    </row>
    <row r="687" spans="1:14" x14ac:dyDescent="0.25">
      <c r="A687" s="3">
        <v>686</v>
      </c>
      <c r="B687" s="3" t="s">
        <v>1440</v>
      </c>
      <c r="C687" t="s">
        <v>2758</v>
      </c>
      <c r="D687" s="3" t="s">
        <v>3737</v>
      </c>
      <c r="E687" s="12" t="s">
        <v>8028</v>
      </c>
      <c r="F687" t="s">
        <v>8862</v>
      </c>
      <c r="G687" t="s">
        <v>10677</v>
      </c>
      <c r="H687" t="s">
        <v>10677</v>
      </c>
      <c r="I687" t="s">
        <v>10678</v>
      </c>
      <c r="J687" s="3"/>
      <c r="K687" s="3" t="s">
        <v>1440</v>
      </c>
      <c r="L687" s="3" t="s">
        <v>6</v>
      </c>
      <c r="M687" s="7">
        <v>1</v>
      </c>
      <c r="N687" s="3" t="s">
        <v>4538</v>
      </c>
    </row>
    <row r="688" spans="1:14" x14ac:dyDescent="0.25">
      <c r="A688" s="3">
        <v>687</v>
      </c>
      <c r="B688" s="3" t="s">
        <v>1440</v>
      </c>
      <c r="C688" s="3" t="s">
        <v>2399</v>
      </c>
      <c r="D688" s="3" t="s">
        <v>3326</v>
      </c>
      <c r="E688" s="12" t="s">
        <v>7676</v>
      </c>
      <c r="F688" t="s">
        <v>8517</v>
      </c>
      <c r="G688" t="s">
        <v>9885</v>
      </c>
      <c r="H688" t="s">
        <v>9886</v>
      </c>
      <c r="I688" t="s">
        <v>9887</v>
      </c>
      <c r="J688" s="3"/>
      <c r="K688" s="3" t="s">
        <v>1440</v>
      </c>
      <c r="L688" s="3">
        <v>1</v>
      </c>
      <c r="M688" s="7">
        <f>IF(IFERROR(L688,0),1,0)</f>
        <v>1</v>
      </c>
      <c r="N688" s="3" t="s">
        <v>3767</v>
      </c>
    </row>
    <row r="689" spans="1:14" x14ac:dyDescent="0.25">
      <c r="A689" s="3">
        <v>688</v>
      </c>
      <c r="B689" s="3" t="s">
        <v>1440</v>
      </c>
      <c r="C689" s="3" t="s">
        <v>2755</v>
      </c>
      <c r="D689" s="3" t="s">
        <v>3732</v>
      </c>
      <c r="E689" s="12" t="s">
        <v>8025</v>
      </c>
      <c r="F689" t="s">
        <v>8859</v>
      </c>
      <c r="G689" t="s">
        <v>10670</v>
      </c>
      <c r="H689" t="s">
        <v>10670</v>
      </c>
      <c r="I689" t="s">
        <v>10671</v>
      </c>
      <c r="J689" s="3"/>
      <c r="K689" s="3" t="s">
        <v>1440</v>
      </c>
      <c r="L689" s="3" t="e">
        <v>#VALUE!</v>
      </c>
      <c r="M689" s="7">
        <f>IF(IFERROR(L689,0),1,0)</f>
        <v>0</v>
      </c>
      <c r="N689" s="3" t="s">
        <v>3767</v>
      </c>
    </row>
    <row r="690" spans="1:14" x14ac:dyDescent="0.25">
      <c r="A690" s="3">
        <v>689</v>
      </c>
      <c r="B690" s="3" t="s">
        <v>1440</v>
      </c>
      <c r="C690" s="3" t="s">
        <v>452</v>
      </c>
      <c r="D690" s="3" t="s">
        <v>1897</v>
      </c>
      <c r="E690" s="12" t="s">
        <v>4606</v>
      </c>
      <c r="F690" t="s">
        <v>1919</v>
      </c>
      <c r="G690" t="s">
        <v>1918</v>
      </c>
      <c r="H690" t="s">
        <v>1918</v>
      </c>
      <c r="I690" t="s">
        <v>6423</v>
      </c>
      <c r="J690" s="3"/>
      <c r="K690" s="3" t="s">
        <v>1440</v>
      </c>
      <c r="L690" s="3" t="e">
        <v>#VALUE!</v>
      </c>
      <c r="M690" s="7">
        <f>IF(IFERROR(L690,0),1,0)</f>
        <v>0</v>
      </c>
      <c r="N690" s="3" t="s">
        <v>3767</v>
      </c>
    </row>
    <row r="691" spans="1:14" x14ac:dyDescent="0.25">
      <c r="A691" s="3">
        <v>690</v>
      </c>
      <c r="B691" s="3" t="s">
        <v>1440</v>
      </c>
      <c r="C691" s="3" t="s">
        <v>1949</v>
      </c>
      <c r="D691" s="3" t="s">
        <v>2814</v>
      </c>
      <c r="E691" s="12" t="s">
        <v>7232</v>
      </c>
      <c r="F691" t="s">
        <v>8081</v>
      </c>
      <c r="G691" t="s">
        <v>8941</v>
      </c>
      <c r="H691" t="s">
        <v>8941</v>
      </c>
      <c r="I691" t="s">
        <v>8942</v>
      </c>
      <c r="J691" s="3"/>
      <c r="K691" s="3" t="s">
        <v>1440</v>
      </c>
      <c r="L691" s="3">
        <v>1</v>
      </c>
      <c r="M691" s="7">
        <f>IF(IFERROR(L691,0),1,0)</f>
        <v>1</v>
      </c>
      <c r="N691" s="3" t="s">
        <v>3767</v>
      </c>
    </row>
    <row r="692" spans="1:14" x14ac:dyDescent="0.25">
      <c r="A692" s="3">
        <v>691</v>
      </c>
      <c r="B692" s="3" t="s">
        <v>1440</v>
      </c>
      <c r="C692" s="3" t="s">
        <v>2323</v>
      </c>
      <c r="D692" s="3" t="s">
        <v>3241</v>
      </c>
      <c r="E692" s="12" t="s">
        <v>7600</v>
      </c>
      <c r="F692" t="s">
        <v>8446</v>
      </c>
      <c r="G692" t="s">
        <v>9727</v>
      </c>
      <c r="H692" t="s">
        <v>9727</v>
      </c>
      <c r="I692" t="s">
        <v>9728</v>
      </c>
      <c r="J692" s="3"/>
      <c r="K692" s="3" t="s">
        <v>1440</v>
      </c>
      <c r="L692" s="3">
        <v>1</v>
      </c>
      <c r="M692" s="7">
        <f>IF(IFERROR(L692,0),1,0)</f>
        <v>1</v>
      </c>
      <c r="N692" s="3" t="s">
        <v>3767</v>
      </c>
    </row>
    <row r="693" spans="1:14" x14ac:dyDescent="0.25">
      <c r="A693" s="3">
        <v>692</v>
      </c>
      <c r="B693" s="3" t="s">
        <v>1440</v>
      </c>
      <c r="C693" t="s">
        <v>2323</v>
      </c>
      <c r="D693" s="3" t="s">
        <v>3241</v>
      </c>
      <c r="E693" s="12" t="s">
        <v>7600</v>
      </c>
      <c r="F693" t="s">
        <v>8446</v>
      </c>
      <c r="G693" t="s">
        <v>9727</v>
      </c>
      <c r="H693" t="s">
        <v>9727</v>
      </c>
      <c r="I693" t="s">
        <v>9728</v>
      </c>
      <c r="J693" s="3"/>
      <c r="K693" s="3" t="s">
        <v>1440</v>
      </c>
      <c r="L693" s="3" t="s">
        <v>6</v>
      </c>
      <c r="M693" s="7">
        <v>1</v>
      </c>
      <c r="N693" s="3" t="s">
        <v>4538</v>
      </c>
    </row>
    <row r="694" spans="1:14" x14ac:dyDescent="0.25">
      <c r="A694" s="3">
        <v>693</v>
      </c>
      <c r="B694" s="3" t="s">
        <v>1440</v>
      </c>
      <c r="C694" s="3" t="s">
        <v>2457</v>
      </c>
      <c r="D694" s="3" t="s">
        <v>3393</v>
      </c>
      <c r="E694" s="12" t="s">
        <v>7734</v>
      </c>
      <c r="F694" t="s">
        <v>8574</v>
      </c>
      <c r="G694" t="s">
        <v>10012</v>
      </c>
      <c r="H694" t="s">
        <v>10012</v>
      </c>
      <c r="I694" t="s">
        <v>10013</v>
      </c>
      <c r="J694" s="3"/>
      <c r="K694" s="3" t="s">
        <v>1440</v>
      </c>
      <c r="L694" s="3">
        <v>1</v>
      </c>
      <c r="M694" s="7">
        <f>IF(IFERROR(L694,0),1,0)</f>
        <v>1</v>
      </c>
      <c r="N694" s="3" t="s">
        <v>3767</v>
      </c>
    </row>
    <row r="695" spans="1:14" x14ac:dyDescent="0.25">
      <c r="A695" s="3">
        <v>694</v>
      </c>
      <c r="B695" s="3" t="s">
        <v>1440</v>
      </c>
      <c r="C695" s="3" t="s">
        <v>2258</v>
      </c>
      <c r="D695" s="3" t="s">
        <v>3165</v>
      </c>
      <c r="E695" s="12" t="s">
        <v>7536</v>
      </c>
      <c r="F695" t="s">
        <v>8384</v>
      </c>
      <c r="G695" t="s">
        <v>1410</v>
      </c>
      <c r="H695" t="s">
        <v>1410</v>
      </c>
      <c r="I695" t="s">
        <v>9594</v>
      </c>
      <c r="J695" s="3"/>
      <c r="K695" s="3" t="s">
        <v>1440</v>
      </c>
      <c r="L695" s="3" t="e">
        <v>#VALUE!</v>
      </c>
      <c r="M695" s="7">
        <f>IF(IFERROR(L695,0),1,0)</f>
        <v>0</v>
      </c>
      <c r="N695" s="3" t="s">
        <v>3767</v>
      </c>
    </row>
    <row r="696" spans="1:14" x14ac:dyDescent="0.25">
      <c r="A696" s="3">
        <v>695</v>
      </c>
      <c r="B696" s="3" t="s">
        <v>1440</v>
      </c>
      <c r="C696" s="3" t="s">
        <v>2474</v>
      </c>
      <c r="D696" s="3" t="s">
        <v>3411</v>
      </c>
      <c r="E696" s="12" t="s">
        <v>7750</v>
      </c>
      <c r="F696" t="s">
        <v>8589</v>
      </c>
      <c r="G696" t="s">
        <v>10047</v>
      </c>
      <c r="H696" t="s">
        <v>10048</v>
      </c>
      <c r="I696" t="s">
        <v>10049</v>
      </c>
      <c r="J696" s="3"/>
      <c r="K696" s="3" t="s">
        <v>1440</v>
      </c>
      <c r="L696" s="3" t="e">
        <v>#VALUE!</v>
      </c>
      <c r="M696" s="7">
        <f>IF(IFERROR(L696,0),1,0)</f>
        <v>0</v>
      </c>
      <c r="N696" s="3" t="s">
        <v>3767</v>
      </c>
    </row>
    <row r="697" spans="1:14" x14ac:dyDescent="0.25">
      <c r="A697" s="3">
        <v>696</v>
      </c>
      <c r="B697" s="3" t="s">
        <v>1440</v>
      </c>
      <c r="C697" s="3" t="s">
        <v>377</v>
      </c>
      <c r="D697" s="3" t="s">
        <v>2793</v>
      </c>
      <c r="E697" s="12" t="s">
        <v>4568</v>
      </c>
      <c r="F697" t="s">
        <v>5495</v>
      </c>
      <c r="G697" t="s">
        <v>5988</v>
      </c>
      <c r="H697" t="s">
        <v>5988</v>
      </c>
      <c r="I697" t="s">
        <v>6385</v>
      </c>
      <c r="J697" s="3"/>
      <c r="K697" s="3" t="s">
        <v>1440</v>
      </c>
      <c r="L697" s="3">
        <v>1</v>
      </c>
      <c r="M697" s="7">
        <f>IF(IFERROR(L697,0),1,0)</f>
        <v>1</v>
      </c>
      <c r="N697" s="3" t="s">
        <v>3767</v>
      </c>
    </row>
    <row r="698" spans="1:14" x14ac:dyDescent="0.25">
      <c r="A698" s="3">
        <v>697</v>
      </c>
      <c r="B698" s="3" t="s">
        <v>1440</v>
      </c>
      <c r="C698" s="3" t="s">
        <v>2367</v>
      </c>
      <c r="D698" s="3" t="s">
        <v>3288</v>
      </c>
      <c r="E698" s="12" t="s">
        <v>7644</v>
      </c>
      <c r="F698" t="s">
        <v>8485</v>
      </c>
      <c r="G698" t="s">
        <v>9815</v>
      </c>
      <c r="H698" t="s">
        <v>9815</v>
      </c>
      <c r="I698" t="s">
        <v>9816</v>
      </c>
      <c r="J698" s="3"/>
      <c r="K698" s="3" t="s">
        <v>1440</v>
      </c>
      <c r="L698" s="3">
        <v>1</v>
      </c>
      <c r="M698" s="7">
        <f>IF(IFERROR(L698,0),1,0)</f>
        <v>1</v>
      </c>
      <c r="N698" s="3" t="s">
        <v>3767</v>
      </c>
    </row>
    <row r="699" spans="1:14" x14ac:dyDescent="0.25">
      <c r="A699" s="3">
        <v>698</v>
      </c>
      <c r="B699" s="3" t="s">
        <v>1440</v>
      </c>
      <c r="C699" t="s">
        <v>2367</v>
      </c>
      <c r="D699" s="3" t="s">
        <v>3288</v>
      </c>
      <c r="E699" s="12" t="s">
        <v>7644</v>
      </c>
      <c r="F699" t="s">
        <v>8485</v>
      </c>
      <c r="G699" t="s">
        <v>9815</v>
      </c>
      <c r="H699" t="s">
        <v>9815</v>
      </c>
      <c r="I699" t="s">
        <v>9816</v>
      </c>
      <c r="J699" s="3"/>
      <c r="K699" s="3" t="s">
        <v>1440</v>
      </c>
      <c r="L699" s="3" t="s">
        <v>6</v>
      </c>
      <c r="M699" s="7">
        <v>1</v>
      </c>
      <c r="N699" s="3" t="s">
        <v>4538</v>
      </c>
    </row>
    <row r="700" spans="1:14" x14ac:dyDescent="0.25">
      <c r="A700" s="3">
        <v>699</v>
      </c>
      <c r="B700" s="3" t="s">
        <v>1440</v>
      </c>
      <c r="C700" s="3" t="s">
        <v>2327</v>
      </c>
      <c r="D700" s="3" t="s">
        <v>3245</v>
      </c>
      <c r="E700" s="12" t="s">
        <v>7604</v>
      </c>
      <c r="F700" t="s">
        <v>8450</v>
      </c>
      <c r="G700" t="s">
        <v>9735</v>
      </c>
      <c r="H700" t="s">
        <v>6277</v>
      </c>
      <c r="I700" t="s">
        <v>9736</v>
      </c>
      <c r="J700" s="3"/>
      <c r="K700" s="3" t="s">
        <v>1440</v>
      </c>
      <c r="L700" s="3">
        <v>1</v>
      </c>
      <c r="M700" s="7">
        <f>IF(IFERROR(L700,0),1,0)</f>
        <v>1</v>
      </c>
      <c r="N700" s="3" t="s">
        <v>3767</v>
      </c>
    </row>
    <row r="701" spans="1:14" x14ac:dyDescent="0.25">
      <c r="A701" s="3">
        <v>700</v>
      </c>
      <c r="B701" s="3" t="s">
        <v>1440</v>
      </c>
      <c r="C701" t="s">
        <v>2327</v>
      </c>
      <c r="D701" s="3" t="s">
        <v>3245</v>
      </c>
      <c r="E701" s="12" t="s">
        <v>7604</v>
      </c>
      <c r="F701" t="s">
        <v>8450</v>
      </c>
      <c r="G701" t="s">
        <v>9735</v>
      </c>
      <c r="H701" t="s">
        <v>6277</v>
      </c>
      <c r="I701" t="s">
        <v>9736</v>
      </c>
      <c r="J701" s="3"/>
      <c r="K701" s="3" t="s">
        <v>1440</v>
      </c>
      <c r="L701" s="3" t="s">
        <v>6</v>
      </c>
      <c r="M701" s="7">
        <v>1</v>
      </c>
      <c r="N701" s="3" t="s">
        <v>4538</v>
      </c>
    </row>
    <row r="702" spans="1:14" x14ac:dyDescent="0.25">
      <c r="A702" s="3">
        <v>701</v>
      </c>
      <c r="B702" s="3" t="s">
        <v>1440</v>
      </c>
      <c r="C702" s="3" t="s">
        <v>2570</v>
      </c>
      <c r="D702" s="3" t="s">
        <v>3523</v>
      </c>
      <c r="E702" s="12" t="s">
        <v>7843</v>
      </c>
      <c r="F702" t="s">
        <v>8682</v>
      </c>
      <c r="G702" t="s">
        <v>10247</v>
      </c>
      <c r="H702" t="s">
        <v>10247</v>
      </c>
      <c r="I702" t="s">
        <v>10248</v>
      </c>
      <c r="J702" s="3"/>
      <c r="K702" s="3" t="s">
        <v>1440</v>
      </c>
      <c r="L702" s="3" t="e">
        <v>#VALUE!</v>
      </c>
      <c r="M702" s="7">
        <f>IF(IFERROR(L702,0),1,0)</f>
        <v>0</v>
      </c>
      <c r="N702" s="3" t="s">
        <v>3767</v>
      </c>
    </row>
    <row r="703" spans="1:14" x14ac:dyDescent="0.25">
      <c r="A703" s="3">
        <v>702</v>
      </c>
      <c r="B703" s="3" t="s">
        <v>1440</v>
      </c>
      <c r="C703" s="3" t="s">
        <v>2581</v>
      </c>
      <c r="D703" s="3" t="s">
        <v>3537</v>
      </c>
      <c r="E703" s="12" t="s">
        <v>7855</v>
      </c>
      <c r="F703" t="s">
        <v>8694</v>
      </c>
      <c r="G703" t="s">
        <v>10276</v>
      </c>
      <c r="H703" t="s">
        <v>10276</v>
      </c>
      <c r="I703" t="s">
        <v>10277</v>
      </c>
      <c r="J703" s="3"/>
      <c r="K703" s="3" t="s">
        <v>1440</v>
      </c>
      <c r="L703" s="3" t="e">
        <v>#VALUE!</v>
      </c>
      <c r="M703" s="7">
        <f>IF(IFERROR(L703,0),1,0)</f>
        <v>0</v>
      </c>
      <c r="N703" s="3" t="s">
        <v>3767</v>
      </c>
    </row>
    <row r="704" spans="1:14" x14ac:dyDescent="0.25">
      <c r="A704" s="3">
        <v>703</v>
      </c>
      <c r="B704" s="3" t="s">
        <v>1440</v>
      </c>
      <c r="C704" s="3" t="s">
        <v>2460</v>
      </c>
      <c r="D704" s="3" t="s">
        <v>3397</v>
      </c>
      <c r="E704" s="12" t="s">
        <v>7737</v>
      </c>
      <c r="F704" t="s">
        <v>8577</v>
      </c>
      <c r="G704" t="s">
        <v>10018</v>
      </c>
      <c r="H704" t="s">
        <v>10019</v>
      </c>
      <c r="I704" t="s">
        <v>10020</v>
      </c>
      <c r="J704" s="3"/>
      <c r="K704" s="3" t="s">
        <v>1440</v>
      </c>
      <c r="L704" s="3">
        <v>1</v>
      </c>
      <c r="M704" s="7">
        <f>IF(IFERROR(L704,0),1,0)</f>
        <v>1</v>
      </c>
      <c r="N704" s="3" t="s">
        <v>3767</v>
      </c>
    </row>
    <row r="705" spans="1:14" x14ac:dyDescent="0.25">
      <c r="A705" s="3">
        <v>704</v>
      </c>
      <c r="B705" s="3" t="s">
        <v>1440</v>
      </c>
      <c r="C705" t="s">
        <v>2460</v>
      </c>
      <c r="D705" s="3" t="s">
        <v>3397</v>
      </c>
      <c r="E705" s="12" t="s">
        <v>7737</v>
      </c>
      <c r="F705" t="s">
        <v>8577</v>
      </c>
      <c r="G705" t="s">
        <v>10018</v>
      </c>
      <c r="H705" t="s">
        <v>10019</v>
      </c>
      <c r="I705" t="s">
        <v>10020</v>
      </c>
      <c r="J705" s="3"/>
      <c r="K705" s="3" t="s">
        <v>1440</v>
      </c>
      <c r="L705" s="3" t="s">
        <v>6</v>
      </c>
      <c r="M705" s="7">
        <v>1</v>
      </c>
      <c r="N705" s="3" t="s">
        <v>4538</v>
      </c>
    </row>
    <row r="706" spans="1:14" x14ac:dyDescent="0.25">
      <c r="A706" s="3">
        <v>705</v>
      </c>
      <c r="B706" s="3" t="s">
        <v>1440</v>
      </c>
      <c r="C706" s="3" t="s">
        <v>1560</v>
      </c>
      <c r="D706" s="3" t="s">
        <v>1561</v>
      </c>
      <c r="E706" s="12" t="s">
        <v>4059</v>
      </c>
      <c r="F706" t="s">
        <v>1588</v>
      </c>
      <c r="G706" t="s">
        <v>1587</v>
      </c>
      <c r="H706" t="s">
        <v>4429</v>
      </c>
      <c r="I706" t="s">
        <v>4430</v>
      </c>
      <c r="J706" s="3"/>
      <c r="K706" s="3" t="s">
        <v>1440</v>
      </c>
      <c r="L706" s="3">
        <v>1</v>
      </c>
      <c r="M706" s="7">
        <f>IF(IFERROR(L706,0),1,0)</f>
        <v>1</v>
      </c>
      <c r="N706" s="3" t="s">
        <v>3767</v>
      </c>
    </row>
    <row r="707" spans="1:14" x14ac:dyDescent="0.25">
      <c r="A707" s="3">
        <v>706</v>
      </c>
      <c r="B707" s="3" t="s">
        <v>1440</v>
      </c>
      <c r="C707" t="s">
        <v>1560</v>
      </c>
      <c r="D707" s="3" t="s">
        <v>1561</v>
      </c>
      <c r="E707" s="12" t="s">
        <v>4059</v>
      </c>
      <c r="F707" t="s">
        <v>1588</v>
      </c>
      <c r="G707" t="s">
        <v>1587</v>
      </c>
      <c r="H707" t="s">
        <v>4429</v>
      </c>
      <c r="I707" t="s">
        <v>4430</v>
      </c>
      <c r="J707" s="3"/>
      <c r="K707" s="3" t="s">
        <v>1440</v>
      </c>
      <c r="L707" s="3" t="s">
        <v>6</v>
      </c>
      <c r="M707" s="7">
        <v>1</v>
      </c>
      <c r="N707" s="3" t="s">
        <v>4538</v>
      </c>
    </row>
    <row r="708" spans="1:14" x14ac:dyDescent="0.25">
      <c r="A708" s="3">
        <v>707</v>
      </c>
      <c r="B708" s="3" t="s">
        <v>1440</v>
      </c>
      <c r="C708" s="3" t="s">
        <v>999</v>
      </c>
      <c r="D708" s="3" t="s">
        <v>1463</v>
      </c>
      <c r="E708" s="12" t="s">
        <v>4022</v>
      </c>
      <c r="F708" t="s">
        <v>1536</v>
      </c>
      <c r="G708" t="s">
        <v>1464</v>
      </c>
      <c r="H708" t="s">
        <v>1464</v>
      </c>
      <c r="I708" t="s">
        <v>4358</v>
      </c>
      <c r="J708" s="3"/>
      <c r="K708" s="3" t="s">
        <v>1440</v>
      </c>
      <c r="L708" s="3">
        <v>1</v>
      </c>
      <c r="M708" s="7">
        <f t="shared" ref="M708:M722" si="38">IF(IFERROR(L708,0),1,0)</f>
        <v>1</v>
      </c>
      <c r="N708" s="3" t="s">
        <v>3767</v>
      </c>
    </row>
    <row r="709" spans="1:14" x14ac:dyDescent="0.25">
      <c r="A709" s="3">
        <v>708</v>
      </c>
      <c r="B709" s="3" t="s">
        <v>1440</v>
      </c>
      <c r="C709" s="3" t="s">
        <v>2415</v>
      </c>
      <c r="D709" s="3" t="s">
        <v>3344</v>
      </c>
      <c r="E709" s="12" t="s">
        <v>7692</v>
      </c>
      <c r="F709" t="s">
        <v>8533</v>
      </c>
      <c r="G709" t="s">
        <v>9923</v>
      </c>
      <c r="H709" t="s">
        <v>9923</v>
      </c>
      <c r="I709" t="s">
        <v>9924</v>
      </c>
      <c r="J709" s="3"/>
      <c r="K709" s="3" t="s">
        <v>1440</v>
      </c>
      <c r="L709" s="3" t="e">
        <v>#VALUE!</v>
      </c>
      <c r="M709" s="7">
        <f t="shared" si="38"/>
        <v>0</v>
      </c>
      <c r="N709" s="3" t="s">
        <v>3767</v>
      </c>
    </row>
    <row r="710" spans="1:14" x14ac:dyDescent="0.25">
      <c r="A710" s="3">
        <v>709</v>
      </c>
      <c r="B710" s="3" t="s">
        <v>1440</v>
      </c>
      <c r="C710" s="3" t="s">
        <v>2199</v>
      </c>
      <c r="D710" s="3" t="s">
        <v>3100</v>
      </c>
      <c r="E710" s="12" t="s">
        <v>7478</v>
      </c>
      <c r="F710" t="s">
        <v>8326</v>
      </c>
      <c r="G710" t="s">
        <v>9455</v>
      </c>
      <c r="H710" t="s">
        <v>9455</v>
      </c>
      <c r="I710" t="s">
        <v>9456</v>
      </c>
      <c r="J710" s="3"/>
      <c r="K710" s="3" t="s">
        <v>1440</v>
      </c>
      <c r="L710" s="3" t="e">
        <v>#VALUE!</v>
      </c>
      <c r="M710" s="7">
        <f t="shared" si="38"/>
        <v>0</v>
      </c>
      <c r="N710" s="3" t="s">
        <v>3767</v>
      </c>
    </row>
    <row r="711" spans="1:14" x14ac:dyDescent="0.25">
      <c r="A711" s="3">
        <v>710</v>
      </c>
      <c r="B711" s="3" t="s">
        <v>1440</v>
      </c>
      <c r="C711" s="3" t="s">
        <v>2007</v>
      </c>
      <c r="D711" s="3" t="s">
        <v>2881</v>
      </c>
      <c r="E711" s="12" t="s">
        <v>7288</v>
      </c>
      <c r="F711" t="s">
        <v>8137</v>
      </c>
      <c r="G711" t="s">
        <v>9055</v>
      </c>
      <c r="H711" t="s">
        <v>9055</v>
      </c>
      <c r="I711" t="s">
        <v>9056</v>
      </c>
      <c r="J711" s="3"/>
      <c r="K711" s="3" t="s">
        <v>1440</v>
      </c>
      <c r="L711" s="3" t="e">
        <v>#VALUE!</v>
      </c>
      <c r="M711" s="7">
        <f t="shared" si="38"/>
        <v>0</v>
      </c>
      <c r="N711" s="3" t="s">
        <v>3767</v>
      </c>
    </row>
    <row r="712" spans="1:14" x14ac:dyDescent="0.25">
      <c r="A712" s="3">
        <v>711</v>
      </c>
      <c r="B712" s="3" t="s">
        <v>1440</v>
      </c>
      <c r="C712" s="3" t="s">
        <v>2566</v>
      </c>
      <c r="D712" s="3" t="s">
        <v>3519</v>
      </c>
      <c r="E712" s="12" t="s">
        <v>7839</v>
      </c>
      <c r="F712" t="s">
        <v>8678</v>
      </c>
      <c r="G712" t="s">
        <v>10238</v>
      </c>
      <c r="H712" t="s">
        <v>10238</v>
      </c>
      <c r="I712" t="s">
        <v>10239</v>
      </c>
      <c r="J712" s="3"/>
      <c r="K712" s="3" t="s">
        <v>1440</v>
      </c>
      <c r="L712" s="3" t="e">
        <v>#VALUE!</v>
      </c>
      <c r="M712" s="7">
        <f t="shared" si="38"/>
        <v>0</v>
      </c>
      <c r="N712" s="3" t="s">
        <v>3767</v>
      </c>
    </row>
    <row r="713" spans="1:14" x14ac:dyDescent="0.25">
      <c r="A713" s="3">
        <v>712</v>
      </c>
      <c r="B713" s="3" t="s">
        <v>1440</v>
      </c>
      <c r="C713" s="3" t="s">
        <v>2222</v>
      </c>
      <c r="D713" s="3" t="s">
        <v>3124</v>
      </c>
      <c r="E713" s="12" t="s">
        <v>7500</v>
      </c>
      <c r="F713" t="s">
        <v>8348</v>
      </c>
      <c r="G713" t="s">
        <v>9508</v>
      </c>
      <c r="H713" t="s">
        <v>9508</v>
      </c>
      <c r="I713" t="s">
        <v>9509</v>
      </c>
      <c r="J713" s="3"/>
      <c r="K713" s="3" t="s">
        <v>1440</v>
      </c>
      <c r="L713" s="3" t="e">
        <v>#VALUE!</v>
      </c>
      <c r="M713" s="7">
        <f t="shared" si="38"/>
        <v>0</v>
      </c>
      <c r="N713" s="3" t="s">
        <v>3767</v>
      </c>
    </row>
    <row r="714" spans="1:14" x14ac:dyDescent="0.25">
      <c r="A714" s="3">
        <v>713</v>
      </c>
      <c r="B714" s="3" t="s">
        <v>1440</v>
      </c>
      <c r="C714" s="3" t="s">
        <v>2312</v>
      </c>
      <c r="D714" s="3" t="s">
        <v>3229</v>
      </c>
      <c r="E714" s="12" t="s">
        <v>7589</v>
      </c>
      <c r="F714" t="s">
        <v>8435</v>
      </c>
      <c r="G714" t="s">
        <v>9704</v>
      </c>
      <c r="H714" t="s">
        <v>9704</v>
      </c>
      <c r="I714" t="s">
        <v>9705</v>
      </c>
      <c r="J714" s="3"/>
      <c r="K714" s="3" t="s">
        <v>1440</v>
      </c>
      <c r="L714" s="3" t="e">
        <v>#VALUE!</v>
      </c>
      <c r="M714" s="7">
        <f t="shared" si="38"/>
        <v>0</v>
      </c>
      <c r="N714" s="3" t="s">
        <v>3767</v>
      </c>
    </row>
    <row r="715" spans="1:14" x14ac:dyDescent="0.25">
      <c r="A715" s="3">
        <v>714</v>
      </c>
      <c r="B715" s="3" t="s">
        <v>1440</v>
      </c>
      <c r="C715" s="3" t="s">
        <v>1502</v>
      </c>
      <c r="D715" s="3" t="s">
        <v>1503</v>
      </c>
      <c r="E715" s="12" t="s">
        <v>7023</v>
      </c>
      <c r="F715" t="s">
        <v>1550</v>
      </c>
      <c r="G715" t="s">
        <v>1504</v>
      </c>
      <c r="H715" t="s">
        <v>1504</v>
      </c>
      <c r="I715" t="s">
        <v>7116</v>
      </c>
      <c r="J715" s="3"/>
      <c r="K715" s="3" t="s">
        <v>1440</v>
      </c>
      <c r="L715" s="3" t="e">
        <v>#VALUE!</v>
      </c>
      <c r="M715" s="7">
        <f t="shared" si="38"/>
        <v>0</v>
      </c>
      <c r="N715" s="3" t="s">
        <v>3767</v>
      </c>
    </row>
    <row r="716" spans="1:14" x14ac:dyDescent="0.25">
      <c r="A716" s="3">
        <v>715</v>
      </c>
      <c r="B716" s="3" t="s">
        <v>1440</v>
      </c>
      <c r="C716" s="3" t="s">
        <v>2450</v>
      </c>
      <c r="D716" s="3" t="s">
        <v>3386</v>
      </c>
      <c r="E716" s="12" t="s">
        <v>7727</v>
      </c>
      <c r="F716" t="s">
        <v>8567</v>
      </c>
      <c r="G716" t="s">
        <v>9998</v>
      </c>
      <c r="H716" t="s">
        <v>9998</v>
      </c>
      <c r="I716" t="s">
        <v>9999</v>
      </c>
      <c r="J716" s="3"/>
      <c r="K716" s="3" t="s">
        <v>1440</v>
      </c>
      <c r="L716" s="3">
        <v>1</v>
      </c>
      <c r="M716" s="7">
        <f t="shared" si="38"/>
        <v>1</v>
      </c>
      <c r="N716" s="3" t="s">
        <v>3767</v>
      </c>
    </row>
    <row r="717" spans="1:14" x14ac:dyDescent="0.25">
      <c r="A717" s="3">
        <v>716</v>
      </c>
      <c r="B717" s="3" t="s">
        <v>1440</v>
      </c>
      <c r="C717" s="3" t="s">
        <v>2309</v>
      </c>
      <c r="D717" s="3" t="s">
        <v>3226</v>
      </c>
      <c r="E717" s="12" t="s">
        <v>7586</v>
      </c>
      <c r="F717" t="s">
        <v>8432</v>
      </c>
      <c r="G717" t="s">
        <v>9698</v>
      </c>
      <c r="H717" t="s">
        <v>9698</v>
      </c>
      <c r="I717" t="s">
        <v>9699</v>
      </c>
      <c r="J717" s="3"/>
      <c r="K717" s="3" t="s">
        <v>1440</v>
      </c>
      <c r="L717" s="3" t="e">
        <v>#VALUE!</v>
      </c>
      <c r="M717" s="7">
        <f t="shared" si="38"/>
        <v>0</v>
      </c>
      <c r="N717" s="3" t="s">
        <v>3767</v>
      </c>
    </row>
    <row r="718" spans="1:14" x14ac:dyDescent="0.25">
      <c r="A718" s="3">
        <v>717</v>
      </c>
      <c r="B718" s="3" t="s">
        <v>1440</v>
      </c>
      <c r="C718" s="3" t="s">
        <v>2095</v>
      </c>
      <c r="D718" s="3" t="s">
        <v>2982</v>
      </c>
      <c r="E718" s="12" t="s">
        <v>7376</v>
      </c>
      <c r="F718" t="s">
        <v>8224</v>
      </c>
      <c r="G718" t="s">
        <v>9231</v>
      </c>
      <c r="H718" t="s">
        <v>9231</v>
      </c>
      <c r="I718" t="s">
        <v>9232</v>
      </c>
      <c r="J718" s="3"/>
      <c r="K718" s="3" t="s">
        <v>1440</v>
      </c>
      <c r="L718" s="3" t="e">
        <v>#VALUE!</v>
      </c>
      <c r="M718" s="7">
        <f t="shared" si="38"/>
        <v>0</v>
      </c>
      <c r="N718" s="3" t="s">
        <v>3767</v>
      </c>
    </row>
    <row r="719" spans="1:14" x14ac:dyDescent="0.25">
      <c r="A719" s="3">
        <v>718</v>
      </c>
      <c r="B719" s="3" t="s">
        <v>1440</v>
      </c>
      <c r="C719" s="3" t="s">
        <v>697</v>
      </c>
      <c r="D719" s="3" t="s">
        <v>3761</v>
      </c>
      <c r="E719" s="12" t="s">
        <v>3947</v>
      </c>
      <c r="F719" t="s">
        <v>3784</v>
      </c>
      <c r="G719" t="s">
        <v>4201</v>
      </c>
      <c r="H719" t="s">
        <v>4202</v>
      </c>
      <c r="I719" t="s">
        <v>4203</v>
      </c>
      <c r="J719" s="3"/>
      <c r="K719" s="3" t="s">
        <v>1440</v>
      </c>
      <c r="L719" s="3">
        <v>1</v>
      </c>
      <c r="M719" s="7">
        <f t="shared" si="38"/>
        <v>1</v>
      </c>
      <c r="N719" s="3" t="s">
        <v>3767</v>
      </c>
    </row>
    <row r="720" spans="1:14" x14ac:dyDescent="0.25">
      <c r="A720" s="3">
        <v>719</v>
      </c>
      <c r="B720" s="3" t="s">
        <v>1440</v>
      </c>
      <c r="C720" s="3" t="s">
        <v>2243</v>
      </c>
      <c r="D720" s="3" t="s">
        <v>3148</v>
      </c>
      <c r="E720" s="12" t="s">
        <v>7521</v>
      </c>
      <c r="F720" t="s">
        <v>8369</v>
      </c>
      <c r="G720" t="s">
        <v>9560</v>
      </c>
      <c r="H720" t="s">
        <v>9561</v>
      </c>
      <c r="I720" t="s">
        <v>9562</v>
      </c>
      <c r="J720" s="3"/>
      <c r="K720" s="3" t="s">
        <v>1440</v>
      </c>
      <c r="L720" s="3" t="e">
        <v>#VALUE!</v>
      </c>
      <c r="M720" s="7">
        <f t="shared" si="38"/>
        <v>0</v>
      </c>
      <c r="N720" s="3" t="s">
        <v>3767</v>
      </c>
    </row>
    <row r="721" spans="1:14" x14ac:dyDescent="0.25">
      <c r="A721" s="3">
        <v>720</v>
      </c>
      <c r="B721" s="3" t="s">
        <v>1440</v>
      </c>
      <c r="C721" s="3" t="s">
        <v>384</v>
      </c>
      <c r="D721" s="3" t="s">
        <v>2906</v>
      </c>
      <c r="E721" s="12" t="s">
        <v>4572</v>
      </c>
      <c r="F721" t="s">
        <v>5499</v>
      </c>
      <c r="G721" t="s">
        <v>5992</v>
      </c>
      <c r="H721" t="s">
        <v>5992</v>
      </c>
      <c r="I721" t="s">
        <v>6389</v>
      </c>
      <c r="J721" s="3"/>
      <c r="K721" s="3" t="s">
        <v>1440</v>
      </c>
      <c r="L721" s="3" t="e">
        <v>#VALUE!</v>
      </c>
      <c r="M721" s="7">
        <f t="shared" si="38"/>
        <v>0</v>
      </c>
      <c r="N721" s="3" t="s">
        <v>3767</v>
      </c>
    </row>
    <row r="722" spans="1:14" x14ac:dyDescent="0.25">
      <c r="A722" s="3">
        <v>721</v>
      </c>
      <c r="B722" s="3" t="s">
        <v>1440</v>
      </c>
      <c r="C722" s="3" t="s">
        <v>2275</v>
      </c>
      <c r="D722" s="3" t="s">
        <v>3186</v>
      </c>
      <c r="E722" s="12" t="s">
        <v>7553</v>
      </c>
      <c r="F722" t="s">
        <v>8401</v>
      </c>
      <c r="G722" t="s">
        <v>9630</v>
      </c>
      <c r="H722" t="s">
        <v>9631</v>
      </c>
      <c r="I722" t="s">
        <v>9632</v>
      </c>
      <c r="J722" s="3"/>
      <c r="K722" s="3" t="s">
        <v>1440</v>
      </c>
      <c r="L722" s="3">
        <v>1</v>
      </c>
      <c r="M722" s="7">
        <f t="shared" si="38"/>
        <v>1</v>
      </c>
      <c r="N722" s="3" t="s">
        <v>3767</v>
      </c>
    </row>
    <row r="723" spans="1:14" x14ac:dyDescent="0.25">
      <c r="A723" s="3">
        <v>722</v>
      </c>
      <c r="B723" s="3" t="s">
        <v>1440</v>
      </c>
      <c r="C723" t="s">
        <v>2275</v>
      </c>
      <c r="D723" s="3" t="s">
        <v>3186</v>
      </c>
      <c r="E723" s="12" t="s">
        <v>7553</v>
      </c>
      <c r="F723" t="s">
        <v>8401</v>
      </c>
      <c r="G723" t="s">
        <v>9630</v>
      </c>
      <c r="H723" t="s">
        <v>9631</v>
      </c>
      <c r="I723" t="s">
        <v>9632</v>
      </c>
      <c r="J723" s="3"/>
      <c r="K723" s="3" t="s">
        <v>1440</v>
      </c>
      <c r="L723" s="3" t="s">
        <v>6</v>
      </c>
      <c r="M723" s="7">
        <v>1</v>
      </c>
      <c r="N723" s="3" t="s">
        <v>4538</v>
      </c>
    </row>
    <row r="724" spans="1:14" x14ac:dyDescent="0.25">
      <c r="A724" s="3">
        <v>723</v>
      </c>
      <c r="B724" s="3" t="s">
        <v>1440</v>
      </c>
      <c r="C724" s="3" t="s">
        <v>2456</v>
      </c>
      <c r="D724" s="3" t="s">
        <v>3392</v>
      </c>
      <c r="E724" s="12" t="s">
        <v>7733</v>
      </c>
      <c r="F724" t="s">
        <v>8573</v>
      </c>
      <c r="G724" t="s">
        <v>10010</v>
      </c>
      <c r="H724" t="s">
        <v>10010</v>
      </c>
      <c r="I724" t="s">
        <v>10011</v>
      </c>
      <c r="J724" s="3"/>
      <c r="K724" s="3" t="s">
        <v>1440</v>
      </c>
      <c r="L724" s="3" t="e">
        <v>#VALUE!</v>
      </c>
      <c r="M724" s="7">
        <f t="shared" ref="M724:M731" si="39">IF(IFERROR(L724,0),1,0)</f>
        <v>0</v>
      </c>
      <c r="N724" s="3" t="s">
        <v>3767</v>
      </c>
    </row>
    <row r="725" spans="1:14" x14ac:dyDescent="0.25">
      <c r="A725" s="3">
        <v>724</v>
      </c>
      <c r="B725" s="3" t="s">
        <v>1440</v>
      </c>
      <c r="C725" s="3" t="s">
        <v>1005</v>
      </c>
      <c r="D725" s="3" t="s">
        <v>1474</v>
      </c>
      <c r="E725" s="12" t="s">
        <v>4856</v>
      </c>
      <c r="F725" t="s">
        <v>1540</v>
      </c>
      <c r="G725" t="s">
        <v>1475</v>
      </c>
      <c r="H725" t="s">
        <v>6767</v>
      </c>
      <c r="I725" t="s">
        <v>6768</v>
      </c>
      <c r="J725" s="3"/>
      <c r="K725" s="3" t="s">
        <v>1440</v>
      </c>
      <c r="L725" s="3">
        <v>1</v>
      </c>
      <c r="M725" s="7">
        <f t="shared" si="39"/>
        <v>1</v>
      </c>
      <c r="N725" s="3" t="s">
        <v>3767</v>
      </c>
    </row>
    <row r="726" spans="1:14" x14ac:dyDescent="0.25">
      <c r="A726" s="3">
        <v>725</v>
      </c>
      <c r="B726" s="3" t="s">
        <v>1440</v>
      </c>
      <c r="C726" s="3" t="s">
        <v>2379</v>
      </c>
      <c r="D726" s="3" t="s">
        <v>3304</v>
      </c>
      <c r="E726" s="12" t="s">
        <v>7656</v>
      </c>
      <c r="F726" t="s">
        <v>8497</v>
      </c>
      <c r="G726" t="s">
        <v>9844</v>
      </c>
      <c r="H726" t="s">
        <v>9844</v>
      </c>
      <c r="I726" t="s">
        <v>9845</v>
      </c>
      <c r="J726" s="3"/>
      <c r="K726" s="3" t="s">
        <v>1440</v>
      </c>
      <c r="L726" s="3" t="e">
        <v>#VALUE!</v>
      </c>
      <c r="M726" s="7">
        <f t="shared" si="39"/>
        <v>0</v>
      </c>
      <c r="N726" s="3" t="s">
        <v>3767</v>
      </c>
    </row>
    <row r="727" spans="1:14" x14ac:dyDescent="0.25">
      <c r="A727" s="3">
        <v>726</v>
      </c>
      <c r="B727" s="3" t="s">
        <v>1440</v>
      </c>
      <c r="C727" s="3" t="s">
        <v>2012</v>
      </c>
      <c r="D727" s="3" t="s">
        <v>2886</v>
      </c>
      <c r="E727" s="12" t="s">
        <v>7293</v>
      </c>
      <c r="F727" t="s">
        <v>8142</v>
      </c>
      <c r="G727" t="s">
        <v>9065</v>
      </c>
      <c r="H727" t="s">
        <v>9065</v>
      </c>
      <c r="I727" t="s">
        <v>9066</v>
      </c>
      <c r="J727" s="3"/>
      <c r="K727" s="3" t="s">
        <v>1440</v>
      </c>
      <c r="L727" s="3" t="e">
        <v>#VALUE!</v>
      </c>
      <c r="M727" s="7">
        <f t="shared" si="39"/>
        <v>0</v>
      </c>
      <c r="N727" s="3" t="s">
        <v>3767</v>
      </c>
    </row>
    <row r="728" spans="1:14" x14ac:dyDescent="0.25">
      <c r="A728" s="3">
        <v>727</v>
      </c>
      <c r="B728" s="3" t="s">
        <v>1440</v>
      </c>
      <c r="C728" s="3" t="s">
        <v>2366</v>
      </c>
      <c r="D728" s="3" t="s">
        <v>3287</v>
      </c>
      <c r="E728" s="12" t="s">
        <v>7643</v>
      </c>
      <c r="F728" t="s">
        <v>8484</v>
      </c>
      <c r="G728" t="s">
        <v>9812</v>
      </c>
      <c r="H728" t="s">
        <v>9813</v>
      </c>
      <c r="I728" t="s">
        <v>9814</v>
      </c>
      <c r="J728" s="3"/>
      <c r="K728" s="3" t="s">
        <v>1440</v>
      </c>
      <c r="L728" s="3" t="e">
        <v>#VALUE!</v>
      </c>
      <c r="M728" s="7">
        <f t="shared" si="39"/>
        <v>0</v>
      </c>
      <c r="N728" s="3" t="s">
        <v>3767</v>
      </c>
    </row>
    <row r="729" spans="1:14" x14ac:dyDescent="0.25">
      <c r="A729" s="3">
        <v>728</v>
      </c>
      <c r="B729" s="3" t="s">
        <v>1440</v>
      </c>
      <c r="C729" s="3" t="s">
        <v>2673</v>
      </c>
      <c r="D729" s="3" t="s">
        <v>3635</v>
      </c>
      <c r="E729" s="12" t="s">
        <v>7945</v>
      </c>
      <c r="F729" t="s">
        <v>8783</v>
      </c>
      <c r="G729" t="s">
        <v>10492</v>
      </c>
      <c r="H729" t="s">
        <v>10493</v>
      </c>
      <c r="I729" t="s">
        <v>10494</v>
      </c>
      <c r="J729" s="3"/>
      <c r="K729" s="3" t="s">
        <v>1440</v>
      </c>
      <c r="L729" s="3" t="e">
        <v>#VALUE!</v>
      </c>
      <c r="M729" s="7">
        <f t="shared" si="39"/>
        <v>0</v>
      </c>
      <c r="N729" s="3" t="s">
        <v>3767</v>
      </c>
    </row>
    <row r="730" spans="1:14" x14ac:dyDescent="0.25">
      <c r="A730" s="3">
        <v>729</v>
      </c>
      <c r="B730" s="3" t="s">
        <v>1440</v>
      </c>
      <c r="C730" s="3" t="s">
        <v>2675</v>
      </c>
      <c r="D730" s="3" t="s">
        <v>3637</v>
      </c>
      <c r="E730" s="12" t="s">
        <v>7947</v>
      </c>
      <c r="F730" t="s">
        <v>8785</v>
      </c>
      <c r="G730" t="s">
        <v>10498</v>
      </c>
      <c r="H730" t="s">
        <v>10493</v>
      </c>
      <c r="I730" t="s">
        <v>10499</v>
      </c>
      <c r="J730" s="3"/>
      <c r="K730" s="3" t="s">
        <v>1440</v>
      </c>
      <c r="L730" s="3" t="e">
        <v>#VALUE!</v>
      </c>
      <c r="M730" s="7">
        <f t="shared" si="39"/>
        <v>0</v>
      </c>
      <c r="N730" s="3" t="s">
        <v>3767</v>
      </c>
    </row>
    <row r="731" spans="1:14" x14ac:dyDescent="0.25">
      <c r="A731" s="3">
        <v>730</v>
      </c>
      <c r="B731" s="3" t="s">
        <v>1440</v>
      </c>
      <c r="C731" s="3" t="s">
        <v>2768</v>
      </c>
      <c r="D731" s="3" t="s">
        <v>3747</v>
      </c>
      <c r="E731" s="12" t="s">
        <v>8038</v>
      </c>
      <c r="F731" t="s">
        <v>8870</v>
      </c>
      <c r="G731" t="s">
        <v>10693</v>
      </c>
      <c r="H731" t="s">
        <v>10693</v>
      </c>
      <c r="I731" t="s">
        <v>10694</v>
      </c>
      <c r="J731" s="3"/>
      <c r="K731" s="3" t="s">
        <v>1440</v>
      </c>
      <c r="L731" s="3">
        <v>1</v>
      </c>
      <c r="M731" s="7">
        <f t="shared" si="39"/>
        <v>1</v>
      </c>
      <c r="N731" s="3" t="s">
        <v>3767</v>
      </c>
    </row>
    <row r="732" spans="1:14" x14ac:dyDescent="0.25">
      <c r="A732" s="3">
        <v>731</v>
      </c>
      <c r="B732" s="3" t="s">
        <v>1440</v>
      </c>
      <c r="C732" t="s">
        <v>2768</v>
      </c>
      <c r="D732" s="3" t="s">
        <v>3747</v>
      </c>
      <c r="E732" s="12" t="s">
        <v>8038</v>
      </c>
      <c r="F732" t="s">
        <v>8870</v>
      </c>
      <c r="G732" t="s">
        <v>10693</v>
      </c>
      <c r="H732" t="s">
        <v>10693</v>
      </c>
      <c r="I732" t="s">
        <v>10694</v>
      </c>
      <c r="J732" s="3"/>
      <c r="K732" s="3" t="s">
        <v>1440</v>
      </c>
      <c r="L732" s="3" t="s">
        <v>6</v>
      </c>
      <c r="M732" s="7">
        <v>1</v>
      </c>
      <c r="N732" s="3" t="s">
        <v>4538</v>
      </c>
    </row>
    <row r="733" spans="1:14" x14ac:dyDescent="0.25">
      <c r="A733" s="3">
        <v>732</v>
      </c>
      <c r="B733" s="3" t="s">
        <v>1440</v>
      </c>
      <c r="C733" s="3" t="s">
        <v>2723</v>
      </c>
      <c r="D733" s="3" t="s">
        <v>3686</v>
      </c>
      <c r="E733" s="12" t="s">
        <v>7993</v>
      </c>
      <c r="F733" t="s">
        <v>8828</v>
      </c>
      <c r="G733" t="s">
        <v>10603</v>
      </c>
      <c r="H733" t="s">
        <v>10603</v>
      </c>
      <c r="I733" t="s">
        <v>10604</v>
      </c>
      <c r="J733" s="3"/>
      <c r="K733" s="3" t="s">
        <v>1440</v>
      </c>
      <c r="L733" s="3">
        <v>1</v>
      </c>
      <c r="M733" s="7">
        <f t="shared" ref="M733:M742" si="40">IF(IFERROR(L733,0),1,0)</f>
        <v>1</v>
      </c>
      <c r="N733" s="3" t="s">
        <v>3767</v>
      </c>
    </row>
    <row r="734" spans="1:14" x14ac:dyDescent="0.25">
      <c r="A734" s="3">
        <v>733</v>
      </c>
      <c r="B734" s="3" t="s">
        <v>1440</v>
      </c>
      <c r="C734" s="3" t="s">
        <v>2376</v>
      </c>
      <c r="D734" s="3" t="s">
        <v>3300</v>
      </c>
      <c r="E734" s="12" t="s">
        <v>7653</v>
      </c>
      <c r="F734" t="s">
        <v>8494</v>
      </c>
      <c r="G734" t="s">
        <v>9838</v>
      </c>
      <c r="H734" t="s">
        <v>9838</v>
      </c>
      <c r="I734" t="s">
        <v>9839</v>
      </c>
      <c r="J734" s="3"/>
      <c r="K734" s="3" t="s">
        <v>1440</v>
      </c>
      <c r="L734" s="3" t="e">
        <v>#VALUE!</v>
      </c>
      <c r="M734" s="7">
        <f t="shared" si="40"/>
        <v>0</v>
      </c>
      <c r="N734" s="3" t="s">
        <v>3767</v>
      </c>
    </row>
    <row r="735" spans="1:14" x14ac:dyDescent="0.25">
      <c r="A735" s="3">
        <v>734</v>
      </c>
      <c r="B735" s="3" t="s">
        <v>1440</v>
      </c>
      <c r="C735" s="3" t="s">
        <v>2451</v>
      </c>
      <c r="D735" s="3" t="s">
        <v>3387</v>
      </c>
      <c r="E735" s="12" t="s">
        <v>7728</v>
      </c>
      <c r="F735" t="s">
        <v>8568</v>
      </c>
      <c r="G735" t="s">
        <v>10000</v>
      </c>
      <c r="H735" t="s">
        <v>10000</v>
      </c>
      <c r="I735" t="s">
        <v>10001</v>
      </c>
      <c r="J735" s="3"/>
      <c r="K735" s="3" t="s">
        <v>1440</v>
      </c>
      <c r="L735" s="3" t="e">
        <v>#VALUE!</v>
      </c>
      <c r="M735" s="7">
        <f t="shared" si="40"/>
        <v>0</v>
      </c>
      <c r="N735" s="3" t="s">
        <v>3767</v>
      </c>
    </row>
    <row r="736" spans="1:14" x14ac:dyDescent="0.25">
      <c r="A736" s="3">
        <v>735</v>
      </c>
      <c r="B736" s="3" t="s">
        <v>1440</v>
      </c>
      <c r="C736" s="3" t="s">
        <v>2171</v>
      </c>
      <c r="D736" s="3" t="s">
        <v>3067</v>
      </c>
      <c r="E736" s="12" t="s">
        <v>7451</v>
      </c>
      <c r="F736" t="s">
        <v>8299</v>
      </c>
      <c r="G736" t="s">
        <v>9396</v>
      </c>
      <c r="H736" t="s">
        <v>9396</v>
      </c>
      <c r="I736" t="s">
        <v>9397</v>
      </c>
      <c r="J736" s="3"/>
      <c r="K736" s="3" t="s">
        <v>1440</v>
      </c>
      <c r="L736" s="3" t="e">
        <v>#VALUE!</v>
      </c>
      <c r="M736" s="7">
        <f t="shared" si="40"/>
        <v>0</v>
      </c>
      <c r="N736" s="3" t="s">
        <v>3767</v>
      </c>
    </row>
    <row r="737" spans="1:14" x14ac:dyDescent="0.25">
      <c r="A737" s="3">
        <v>736</v>
      </c>
      <c r="B737" s="3" t="s">
        <v>1440</v>
      </c>
      <c r="C737" s="3" t="s">
        <v>2232</v>
      </c>
      <c r="D737" s="3" t="s">
        <v>3137</v>
      </c>
      <c r="E737" s="12" t="s">
        <v>7510</v>
      </c>
      <c r="F737" t="s">
        <v>8358</v>
      </c>
      <c r="G737" t="s">
        <v>9533</v>
      </c>
      <c r="H737" t="s">
        <v>9534</v>
      </c>
      <c r="I737" t="s">
        <v>9535</v>
      </c>
      <c r="J737" s="3"/>
      <c r="K737" s="3" t="s">
        <v>1440</v>
      </c>
      <c r="L737" s="3" t="e">
        <v>#VALUE!</v>
      </c>
      <c r="M737" s="7">
        <f t="shared" si="40"/>
        <v>0</v>
      </c>
      <c r="N737" s="3" t="s">
        <v>3767</v>
      </c>
    </row>
    <row r="738" spans="1:14" x14ac:dyDescent="0.25">
      <c r="A738" s="3">
        <v>737</v>
      </c>
      <c r="B738" s="3" t="s">
        <v>1440</v>
      </c>
      <c r="C738" s="3" t="s">
        <v>2408</v>
      </c>
      <c r="D738" s="3" t="s">
        <v>3335</v>
      </c>
      <c r="E738" s="12" t="s">
        <v>7685</v>
      </c>
      <c r="F738" t="s">
        <v>8526</v>
      </c>
      <c r="G738" t="s">
        <v>9906</v>
      </c>
      <c r="H738" t="s">
        <v>9906</v>
      </c>
      <c r="I738" t="s">
        <v>9907</v>
      </c>
      <c r="J738" s="3"/>
      <c r="K738" s="3" t="s">
        <v>1440</v>
      </c>
      <c r="L738" s="3" t="e">
        <v>#VALUE!</v>
      </c>
      <c r="M738" s="7">
        <f t="shared" si="40"/>
        <v>0</v>
      </c>
      <c r="N738" s="3" t="s">
        <v>3767</v>
      </c>
    </row>
    <row r="739" spans="1:14" x14ac:dyDescent="0.25">
      <c r="A739" s="3">
        <v>738</v>
      </c>
      <c r="B739" s="3" t="s">
        <v>1440</v>
      </c>
      <c r="C739" s="3" t="s">
        <v>1581</v>
      </c>
      <c r="D739" s="3" t="s">
        <v>1582</v>
      </c>
      <c r="E739" s="12" t="s">
        <v>7037</v>
      </c>
      <c r="F739" t="s">
        <v>1612</v>
      </c>
      <c r="G739" t="s">
        <v>1611</v>
      </c>
      <c r="H739" t="s">
        <v>1611</v>
      </c>
      <c r="I739" t="s">
        <v>7132</v>
      </c>
      <c r="J739" s="3"/>
      <c r="K739" s="3" t="s">
        <v>1440</v>
      </c>
      <c r="L739" s="3" t="e">
        <v>#VALUE!</v>
      </c>
      <c r="M739" s="7">
        <f t="shared" si="40"/>
        <v>0</v>
      </c>
      <c r="N739" s="3" t="s">
        <v>3767</v>
      </c>
    </row>
    <row r="740" spans="1:14" x14ac:dyDescent="0.25">
      <c r="A740" s="3">
        <v>739</v>
      </c>
      <c r="B740" s="3" t="s">
        <v>1440</v>
      </c>
      <c r="C740" s="3" t="s">
        <v>2352</v>
      </c>
      <c r="D740" s="3" t="s">
        <v>3273</v>
      </c>
      <c r="E740" s="12" t="s">
        <v>7629</v>
      </c>
      <c r="F740" t="s">
        <v>8470</v>
      </c>
      <c r="G740" t="s">
        <v>9784</v>
      </c>
      <c r="H740" t="s">
        <v>9784</v>
      </c>
      <c r="I740" t="s">
        <v>9785</v>
      </c>
      <c r="J740" s="3"/>
      <c r="K740" s="3" t="s">
        <v>1440</v>
      </c>
      <c r="L740" s="3" t="e">
        <v>#VALUE!</v>
      </c>
      <c r="M740" s="7">
        <f t="shared" si="40"/>
        <v>0</v>
      </c>
      <c r="N740" s="3" t="s">
        <v>3767</v>
      </c>
    </row>
    <row r="741" spans="1:14" x14ac:dyDescent="0.25">
      <c r="A741" s="3">
        <v>740</v>
      </c>
      <c r="B741" s="3" t="s">
        <v>1440</v>
      </c>
      <c r="C741" s="3" t="s">
        <v>2238</v>
      </c>
      <c r="D741" s="3" t="s">
        <v>3143</v>
      </c>
      <c r="E741" s="12" t="s">
        <v>7516</v>
      </c>
      <c r="F741" t="s">
        <v>8364</v>
      </c>
      <c r="G741" t="s">
        <v>9548</v>
      </c>
      <c r="H741" t="s">
        <v>9549</v>
      </c>
      <c r="I741" t="s">
        <v>9550</v>
      </c>
      <c r="J741" s="3"/>
      <c r="K741" s="3" t="s">
        <v>1440</v>
      </c>
      <c r="L741" s="3" t="e">
        <v>#VALUE!</v>
      </c>
      <c r="M741" s="7">
        <f t="shared" si="40"/>
        <v>0</v>
      </c>
      <c r="N741" s="3" t="s">
        <v>3767</v>
      </c>
    </row>
    <row r="742" spans="1:14" x14ac:dyDescent="0.25">
      <c r="A742" s="3">
        <v>741</v>
      </c>
      <c r="B742" s="3" t="s">
        <v>1440</v>
      </c>
      <c r="C742" s="3" t="s">
        <v>2212</v>
      </c>
      <c r="D742" s="3" t="s">
        <v>3114</v>
      </c>
      <c r="E742" s="12" t="s">
        <v>7491</v>
      </c>
      <c r="F742" t="s">
        <v>8339</v>
      </c>
      <c r="G742" t="s">
        <v>9488</v>
      </c>
      <c r="H742" t="s">
        <v>9489</v>
      </c>
      <c r="I742" t="s">
        <v>9490</v>
      </c>
      <c r="J742" s="3"/>
      <c r="K742" s="3" t="s">
        <v>1440</v>
      </c>
      <c r="L742" s="3">
        <v>1</v>
      </c>
      <c r="M742" s="7">
        <f t="shared" si="40"/>
        <v>1</v>
      </c>
      <c r="N742" s="3" t="s">
        <v>3767</v>
      </c>
    </row>
    <row r="743" spans="1:14" x14ac:dyDescent="0.25">
      <c r="A743" s="3">
        <v>742</v>
      </c>
      <c r="B743" s="3" t="s">
        <v>1440</v>
      </c>
      <c r="C743" t="s">
        <v>2212</v>
      </c>
      <c r="D743" s="3" t="s">
        <v>3114</v>
      </c>
      <c r="E743" s="12" t="s">
        <v>7491</v>
      </c>
      <c r="F743" t="s">
        <v>8339</v>
      </c>
      <c r="G743" t="s">
        <v>9488</v>
      </c>
      <c r="H743" t="s">
        <v>9489</v>
      </c>
      <c r="I743" t="s">
        <v>9490</v>
      </c>
      <c r="J743" s="3"/>
      <c r="K743" s="3" t="s">
        <v>1440</v>
      </c>
      <c r="L743" s="3" t="s">
        <v>6</v>
      </c>
      <c r="M743" s="7">
        <v>1</v>
      </c>
      <c r="N743" s="3" t="s">
        <v>4538</v>
      </c>
    </row>
    <row r="744" spans="1:14" x14ac:dyDescent="0.25">
      <c r="A744" s="3">
        <v>743</v>
      </c>
      <c r="B744" s="3" t="s">
        <v>1440</v>
      </c>
      <c r="C744" s="3" t="s">
        <v>2685</v>
      </c>
      <c r="D744" s="3" t="s">
        <v>3647</v>
      </c>
      <c r="E744" s="12" t="s">
        <v>7957</v>
      </c>
      <c r="F744" t="s">
        <v>8794</v>
      </c>
      <c r="G744" t="s">
        <v>10520</v>
      </c>
      <c r="H744" t="s">
        <v>10521</v>
      </c>
      <c r="I744" t="s">
        <v>10522</v>
      </c>
      <c r="J744" s="3"/>
      <c r="K744" s="3" t="s">
        <v>1440</v>
      </c>
      <c r="L744" s="3">
        <v>1</v>
      </c>
      <c r="M744" s="7">
        <f>IF(IFERROR(L744,0),1,0)</f>
        <v>1</v>
      </c>
      <c r="N744" s="3" t="s">
        <v>3767</v>
      </c>
    </row>
    <row r="745" spans="1:14" x14ac:dyDescent="0.25">
      <c r="A745" s="3">
        <v>744</v>
      </c>
      <c r="B745" s="3" t="s">
        <v>1440</v>
      </c>
      <c r="C745" t="s">
        <v>2685</v>
      </c>
      <c r="D745" s="3" t="s">
        <v>3647</v>
      </c>
      <c r="E745" s="12" t="s">
        <v>7957</v>
      </c>
      <c r="F745" t="s">
        <v>8794</v>
      </c>
      <c r="G745" t="s">
        <v>10520</v>
      </c>
      <c r="H745" t="s">
        <v>10521</v>
      </c>
      <c r="I745" t="s">
        <v>10522</v>
      </c>
      <c r="J745" s="3"/>
      <c r="K745" s="3" t="s">
        <v>1440</v>
      </c>
      <c r="L745" s="3" t="s">
        <v>6</v>
      </c>
      <c r="M745" s="7">
        <v>1</v>
      </c>
      <c r="N745" s="3" t="s">
        <v>4538</v>
      </c>
    </row>
    <row r="746" spans="1:14" x14ac:dyDescent="0.25">
      <c r="A746" s="3">
        <v>745</v>
      </c>
      <c r="B746" s="3" t="s">
        <v>1440</v>
      </c>
      <c r="C746" s="3" t="s">
        <v>1943</v>
      </c>
      <c r="D746" s="3" t="s">
        <v>2807</v>
      </c>
      <c r="E746" s="12" t="s">
        <v>7226</v>
      </c>
      <c r="F746" t="s">
        <v>8075</v>
      </c>
      <c r="G746" t="s">
        <v>8929</v>
      </c>
      <c r="H746" t="s">
        <v>8929</v>
      </c>
      <c r="I746" t="s">
        <v>8930</v>
      </c>
      <c r="J746" s="3"/>
      <c r="K746" s="3" t="s">
        <v>1440</v>
      </c>
      <c r="L746" s="3" t="e">
        <v>#VALUE!</v>
      </c>
      <c r="M746" s="7">
        <f>IF(IFERROR(L746,0),1,0)</f>
        <v>0</v>
      </c>
      <c r="N746" s="3" t="s">
        <v>3767</v>
      </c>
    </row>
    <row r="747" spans="1:14" x14ac:dyDescent="0.25">
      <c r="A747" s="3">
        <v>746</v>
      </c>
      <c r="B747" s="3" t="s">
        <v>1440</v>
      </c>
      <c r="C747" s="3" t="s">
        <v>2508</v>
      </c>
      <c r="D747" s="3" t="s">
        <v>3452</v>
      </c>
      <c r="E747" s="12" t="s">
        <v>7783</v>
      </c>
      <c r="F747" t="s">
        <v>8622</v>
      </c>
      <c r="G747" t="s">
        <v>10121</v>
      </c>
      <c r="H747" t="s">
        <v>10122</v>
      </c>
      <c r="I747" t="s">
        <v>10123</v>
      </c>
      <c r="J747" s="3"/>
      <c r="K747" s="3" t="s">
        <v>1440</v>
      </c>
      <c r="L747" s="3">
        <v>1</v>
      </c>
      <c r="M747" s="7">
        <f>IF(IFERROR(L747,0),1,0)</f>
        <v>1</v>
      </c>
      <c r="N747" s="3" t="s">
        <v>3767</v>
      </c>
    </row>
    <row r="748" spans="1:14" x14ac:dyDescent="0.25">
      <c r="A748" s="3">
        <v>747</v>
      </c>
      <c r="B748" s="3" t="s">
        <v>1440</v>
      </c>
      <c r="C748" t="s">
        <v>2508</v>
      </c>
      <c r="D748" s="3" t="s">
        <v>3452</v>
      </c>
      <c r="E748" s="12" t="s">
        <v>7783</v>
      </c>
      <c r="F748" t="s">
        <v>8622</v>
      </c>
      <c r="G748" t="s">
        <v>10121</v>
      </c>
      <c r="H748" t="s">
        <v>10122</v>
      </c>
      <c r="I748" t="s">
        <v>10123</v>
      </c>
      <c r="J748" s="3"/>
      <c r="K748" s="3" t="s">
        <v>1440</v>
      </c>
      <c r="L748" s="3" t="s">
        <v>6</v>
      </c>
      <c r="M748" s="7">
        <v>1</v>
      </c>
      <c r="N748" s="3" t="s">
        <v>4538</v>
      </c>
    </row>
    <row r="749" spans="1:14" x14ac:dyDescent="0.25">
      <c r="A749" s="3">
        <v>748</v>
      </c>
      <c r="B749" s="3" t="s">
        <v>1440</v>
      </c>
      <c r="C749" s="3" t="s">
        <v>2684</v>
      </c>
      <c r="D749" s="3" t="s">
        <v>3646</v>
      </c>
      <c r="E749" s="12" t="s">
        <v>7956</v>
      </c>
      <c r="F749" t="s">
        <v>8793</v>
      </c>
      <c r="G749" t="s">
        <v>10518</v>
      </c>
      <c r="H749" t="s">
        <v>10518</v>
      </c>
      <c r="I749" t="s">
        <v>10519</v>
      </c>
      <c r="J749" s="3"/>
      <c r="K749" s="3" t="s">
        <v>1440</v>
      </c>
      <c r="L749" s="3">
        <v>1</v>
      </c>
      <c r="M749" s="7">
        <f>IF(IFERROR(L749,0),1,0)</f>
        <v>1</v>
      </c>
      <c r="N749" s="3" t="s">
        <v>3767</v>
      </c>
    </row>
    <row r="750" spans="1:14" x14ac:dyDescent="0.25">
      <c r="A750" s="3">
        <v>749</v>
      </c>
      <c r="B750" s="3" t="s">
        <v>1440</v>
      </c>
      <c r="C750" t="s">
        <v>2684</v>
      </c>
      <c r="D750" s="3" t="s">
        <v>3646</v>
      </c>
      <c r="E750" s="12" t="s">
        <v>7956</v>
      </c>
      <c r="F750" t="s">
        <v>8793</v>
      </c>
      <c r="G750" t="s">
        <v>10518</v>
      </c>
      <c r="H750" t="s">
        <v>10518</v>
      </c>
      <c r="I750" t="s">
        <v>10519</v>
      </c>
      <c r="J750" s="3"/>
      <c r="K750" s="3" t="s">
        <v>1440</v>
      </c>
      <c r="L750" s="3" t="s">
        <v>6</v>
      </c>
      <c r="M750" s="7">
        <v>1</v>
      </c>
      <c r="N750" s="3" t="s">
        <v>4538</v>
      </c>
    </row>
    <row r="751" spans="1:14" x14ac:dyDescent="0.25">
      <c r="A751" s="3">
        <v>750</v>
      </c>
      <c r="B751" s="3" t="s">
        <v>1440</v>
      </c>
      <c r="C751" s="3" t="s">
        <v>2522</v>
      </c>
      <c r="D751" s="3" t="s">
        <v>3468</v>
      </c>
      <c r="E751" s="12" t="s">
        <v>7796</v>
      </c>
      <c r="F751" t="s">
        <v>8635</v>
      </c>
      <c r="G751" t="s">
        <v>10149</v>
      </c>
      <c r="H751" t="s">
        <v>10149</v>
      </c>
      <c r="I751" t="s">
        <v>10150</v>
      </c>
      <c r="J751" s="3"/>
      <c r="K751" s="3" t="s">
        <v>1440</v>
      </c>
      <c r="L751" s="3">
        <v>1</v>
      </c>
      <c r="M751" s="7">
        <f>IF(IFERROR(L751,0),1,0)</f>
        <v>1</v>
      </c>
      <c r="N751" s="3" t="s">
        <v>3767</v>
      </c>
    </row>
    <row r="752" spans="1:14" x14ac:dyDescent="0.25">
      <c r="A752" s="3">
        <v>751</v>
      </c>
      <c r="B752" s="3" t="s">
        <v>1440</v>
      </c>
      <c r="C752" s="3" t="s">
        <v>2437</v>
      </c>
      <c r="D752" s="3" t="s">
        <v>3372</v>
      </c>
      <c r="E752" s="12" t="s">
        <v>7714</v>
      </c>
      <c r="F752" t="s">
        <v>8555</v>
      </c>
      <c r="G752" t="s">
        <v>9971</v>
      </c>
      <c r="H752" t="s">
        <v>9971</v>
      </c>
      <c r="I752" t="s">
        <v>9972</v>
      </c>
      <c r="J752" s="3"/>
      <c r="K752" s="3" t="s">
        <v>1440</v>
      </c>
      <c r="L752" s="3" t="e">
        <v>#VALUE!</v>
      </c>
      <c r="M752" s="7">
        <f>IF(IFERROR(L752,0),1,0)</f>
        <v>0</v>
      </c>
      <c r="N752" s="3" t="s">
        <v>3767</v>
      </c>
    </row>
    <row r="753" spans="1:14" x14ac:dyDescent="0.25">
      <c r="A753" s="3">
        <v>752</v>
      </c>
      <c r="B753" s="3" t="s">
        <v>1440</v>
      </c>
      <c r="C753" s="3" t="s">
        <v>2046</v>
      </c>
      <c r="D753" s="3" t="s">
        <v>2926</v>
      </c>
      <c r="E753" s="12" t="s">
        <v>7327</v>
      </c>
      <c r="F753" t="s">
        <v>8176</v>
      </c>
      <c r="G753" t="s">
        <v>9135</v>
      </c>
      <c r="H753" t="s">
        <v>9135</v>
      </c>
      <c r="I753" t="s">
        <v>9136</v>
      </c>
      <c r="J753" s="3"/>
      <c r="K753" s="3" t="s">
        <v>1440</v>
      </c>
      <c r="L753" s="3" t="e">
        <v>#VALUE!</v>
      </c>
      <c r="M753" s="7">
        <f>IF(IFERROR(L753,0),1,0)</f>
        <v>0</v>
      </c>
      <c r="N753" s="3" t="s">
        <v>3767</v>
      </c>
    </row>
    <row r="754" spans="1:14" x14ac:dyDescent="0.25">
      <c r="A754" s="3">
        <v>753</v>
      </c>
      <c r="B754" s="3" t="s">
        <v>1440</v>
      </c>
      <c r="C754" s="3" t="s">
        <v>2387</v>
      </c>
      <c r="D754" s="3" t="s">
        <v>3313</v>
      </c>
      <c r="E754" s="12" t="s">
        <v>7664</v>
      </c>
      <c r="F754" t="s">
        <v>8505</v>
      </c>
      <c r="G754" t="s">
        <v>9860</v>
      </c>
      <c r="H754" t="s">
        <v>9860</v>
      </c>
      <c r="I754" t="s">
        <v>9861</v>
      </c>
      <c r="J754" s="3"/>
      <c r="K754" s="3" t="s">
        <v>1440</v>
      </c>
      <c r="L754" s="3">
        <v>1</v>
      </c>
      <c r="M754" s="7">
        <f>IF(IFERROR(L754,0),1,0)</f>
        <v>1</v>
      </c>
      <c r="N754" s="3" t="s">
        <v>3767</v>
      </c>
    </row>
    <row r="755" spans="1:14" x14ac:dyDescent="0.25">
      <c r="A755" s="3">
        <v>754</v>
      </c>
      <c r="B755" s="3" t="s">
        <v>1440</v>
      </c>
      <c r="C755" t="s">
        <v>2387</v>
      </c>
      <c r="D755" s="3" t="s">
        <v>3313</v>
      </c>
      <c r="E755" s="12" t="s">
        <v>7664</v>
      </c>
      <c r="F755" t="s">
        <v>8505</v>
      </c>
      <c r="G755" t="s">
        <v>9860</v>
      </c>
      <c r="H755" t="s">
        <v>9860</v>
      </c>
      <c r="I755" t="s">
        <v>9861</v>
      </c>
      <c r="J755" s="3"/>
      <c r="K755" s="3" t="s">
        <v>1440</v>
      </c>
      <c r="L755" s="3" t="s">
        <v>6</v>
      </c>
      <c r="M755" s="7">
        <v>1</v>
      </c>
      <c r="N755" s="3" t="s">
        <v>4538</v>
      </c>
    </row>
    <row r="756" spans="1:14" x14ac:dyDescent="0.25">
      <c r="A756" s="3">
        <v>755</v>
      </c>
      <c r="B756" s="3" t="s">
        <v>1440</v>
      </c>
      <c r="C756" s="3" t="s">
        <v>316</v>
      </c>
      <c r="D756" s="3" t="s">
        <v>3168</v>
      </c>
      <c r="E756" s="12" t="s">
        <v>4539</v>
      </c>
      <c r="F756" t="s">
        <v>3792</v>
      </c>
      <c r="G756" t="s">
        <v>5961</v>
      </c>
      <c r="H756" t="s">
        <v>4216</v>
      </c>
      <c r="I756" t="s">
        <v>6356</v>
      </c>
      <c r="J756" s="3"/>
      <c r="K756" s="3" t="s">
        <v>1440</v>
      </c>
      <c r="L756" s="3" t="e">
        <v>#VALUE!</v>
      </c>
      <c r="M756" s="7">
        <f>IF(IFERROR(L756,0),1,0)</f>
        <v>0</v>
      </c>
      <c r="N756" s="3" t="s">
        <v>3767</v>
      </c>
    </row>
    <row r="757" spans="1:14" x14ac:dyDescent="0.25">
      <c r="A757" s="3">
        <v>756</v>
      </c>
      <c r="B757" s="3" t="s">
        <v>1440</v>
      </c>
      <c r="C757" s="3" t="s">
        <v>2666</v>
      </c>
      <c r="D757" s="3" t="s">
        <v>3628</v>
      </c>
      <c r="E757" s="12" t="s">
        <v>7938</v>
      </c>
      <c r="F757" t="s">
        <v>8777</v>
      </c>
      <c r="G757" t="s">
        <v>10477</v>
      </c>
      <c r="H757" t="s">
        <v>4187</v>
      </c>
      <c r="I757" t="s">
        <v>10478</v>
      </c>
      <c r="J757" s="3"/>
      <c r="K757" s="3" t="s">
        <v>1440</v>
      </c>
      <c r="L757" s="3" t="e">
        <v>#VALUE!</v>
      </c>
      <c r="M757" s="7">
        <f>IF(IFERROR(L757,0),1,0)</f>
        <v>0</v>
      </c>
      <c r="N757" s="3" t="s">
        <v>3767</v>
      </c>
    </row>
    <row r="758" spans="1:14" x14ac:dyDescent="0.25">
      <c r="A758" s="3">
        <v>757</v>
      </c>
      <c r="B758" s="3" t="s">
        <v>1440</v>
      </c>
      <c r="C758" s="3" t="s">
        <v>674</v>
      </c>
      <c r="D758" s="3" t="s">
        <v>1799</v>
      </c>
      <c r="E758" s="12" t="s">
        <v>4708</v>
      </c>
      <c r="F758" t="s">
        <v>1843</v>
      </c>
      <c r="G758" t="s">
        <v>1842</v>
      </c>
      <c r="H758" t="s">
        <v>1842</v>
      </c>
      <c r="I758" t="s">
        <v>6548</v>
      </c>
      <c r="J758" s="3"/>
      <c r="K758" s="3" t="s">
        <v>1440</v>
      </c>
      <c r="L758" s="3">
        <v>1</v>
      </c>
      <c r="M758" s="7">
        <f>IF(IFERROR(L758,0),1,0)</f>
        <v>1</v>
      </c>
      <c r="N758" s="3" t="s">
        <v>3767</v>
      </c>
    </row>
    <row r="759" spans="1:14" x14ac:dyDescent="0.25">
      <c r="A759" s="3">
        <v>758</v>
      </c>
      <c r="B759" s="3" t="s">
        <v>1440</v>
      </c>
      <c r="C759" t="s">
        <v>674</v>
      </c>
      <c r="D759" s="3" t="s">
        <v>1799</v>
      </c>
      <c r="E759" s="12" t="s">
        <v>4708</v>
      </c>
      <c r="F759" t="s">
        <v>1843</v>
      </c>
      <c r="G759" t="s">
        <v>1842</v>
      </c>
      <c r="H759" t="s">
        <v>1842</v>
      </c>
      <c r="I759" t="s">
        <v>6548</v>
      </c>
      <c r="J759" s="3"/>
      <c r="K759" s="3" t="s">
        <v>1440</v>
      </c>
      <c r="L759" s="3" t="s">
        <v>6</v>
      </c>
      <c r="M759" s="7">
        <v>1</v>
      </c>
      <c r="N759" s="3" t="s">
        <v>4538</v>
      </c>
    </row>
    <row r="760" spans="1:14" x14ac:dyDescent="0.25">
      <c r="A760" s="3">
        <v>759</v>
      </c>
      <c r="B760" s="3" t="s">
        <v>1440</v>
      </c>
      <c r="C760" s="3" t="s">
        <v>2572</v>
      </c>
      <c r="D760" s="3" t="s">
        <v>3525</v>
      </c>
      <c r="E760" s="12" t="s">
        <v>7845</v>
      </c>
      <c r="F760" t="s">
        <v>8684</v>
      </c>
      <c r="G760" t="s">
        <v>10252</v>
      </c>
      <c r="H760" t="s">
        <v>10252</v>
      </c>
      <c r="I760" t="s">
        <v>10253</v>
      </c>
      <c r="J760" s="3"/>
      <c r="K760" s="3" t="s">
        <v>1440</v>
      </c>
      <c r="L760" s="3" t="e">
        <v>#VALUE!</v>
      </c>
      <c r="M760" s="7">
        <f>IF(IFERROR(L760,0),1,0)</f>
        <v>0</v>
      </c>
      <c r="N760" s="3" t="s">
        <v>3767</v>
      </c>
    </row>
    <row r="761" spans="1:14" x14ac:dyDescent="0.25">
      <c r="A761" s="3">
        <v>760</v>
      </c>
      <c r="B761" s="3" t="s">
        <v>1440</v>
      </c>
      <c r="C761" s="3" t="s">
        <v>2281</v>
      </c>
      <c r="D761" s="3" t="s">
        <v>3194</v>
      </c>
      <c r="E761" s="12" t="s">
        <v>7559</v>
      </c>
      <c r="F761" t="s">
        <v>8406</v>
      </c>
      <c r="G761" t="s">
        <v>9642</v>
      </c>
      <c r="H761" t="s">
        <v>9642</v>
      </c>
      <c r="I761" t="s">
        <v>9643</v>
      </c>
      <c r="J761" s="3"/>
      <c r="K761" s="3" t="s">
        <v>1440</v>
      </c>
      <c r="L761" s="3" t="e">
        <v>#VALUE!</v>
      </c>
      <c r="M761" s="7">
        <f>IF(IFERROR(L761,0),1,0)</f>
        <v>0</v>
      </c>
      <c r="N761" s="3" t="s">
        <v>3767</v>
      </c>
    </row>
    <row r="762" spans="1:14" x14ac:dyDescent="0.25">
      <c r="A762" s="3">
        <v>761</v>
      </c>
      <c r="B762" s="3" t="s">
        <v>1440</v>
      </c>
      <c r="C762" s="3" t="s">
        <v>2217</v>
      </c>
      <c r="D762" s="3" t="s">
        <v>3119</v>
      </c>
      <c r="E762" s="12" t="s">
        <v>4073</v>
      </c>
      <c r="F762" t="s">
        <v>3898</v>
      </c>
      <c r="G762" t="s">
        <v>4454</v>
      </c>
      <c r="H762" t="s">
        <v>4455</v>
      </c>
      <c r="I762" t="s">
        <v>4456</v>
      </c>
      <c r="J762" s="3"/>
      <c r="K762" s="3" t="s">
        <v>1440</v>
      </c>
      <c r="L762" s="3">
        <v>1</v>
      </c>
      <c r="M762" s="7">
        <f>IF(IFERROR(L762,0),1,0)</f>
        <v>1</v>
      </c>
      <c r="N762" s="3" t="s">
        <v>3767</v>
      </c>
    </row>
    <row r="763" spans="1:14" x14ac:dyDescent="0.25">
      <c r="A763" s="3">
        <v>762</v>
      </c>
      <c r="B763" s="3" t="s">
        <v>1440</v>
      </c>
      <c r="C763" t="s">
        <v>2217</v>
      </c>
      <c r="D763" s="3" t="s">
        <v>3119</v>
      </c>
      <c r="E763" s="12" t="s">
        <v>4073</v>
      </c>
      <c r="F763" t="s">
        <v>3898</v>
      </c>
      <c r="G763" t="s">
        <v>4454</v>
      </c>
      <c r="H763" t="s">
        <v>4455</v>
      </c>
      <c r="I763" t="s">
        <v>4456</v>
      </c>
      <c r="J763" s="3"/>
      <c r="K763" s="3" t="s">
        <v>1440</v>
      </c>
      <c r="L763" s="3" t="s">
        <v>6</v>
      </c>
      <c r="M763" s="7">
        <v>1</v>
      </c>
      <c r="N763" s="3" t="s">
        <v>4538</v>
      </c>
    </row>
    <row r="764" spans="1:14" x14ac:dyDescent="0.25">
      <c r="A764" s="3">
        <v>763</v>
      </c>
      <c r="B764" s="3" t="s">
        <v>1440</v>
      </c>
      <c r="C764" s="3" t="s">
        <v>542</v>
      </c>
      <c r="D764" s="3" t="s">
        <v>3370</v>
      </c>
      <c r="E764" s="12" t="s">
        <v>4649</v>
      </c>
      <c r="F764" t="s">
        <v>5570</v>
      </c>
      <c r="G764" t="s">
        <v>6060</v>
      </c>
      <c r="H764" t="s">
        <v>6060</v>
      </c>
      <c r="I764" t="s">
        <v>6473</v>
      </c>
      <c r="J764" s="3"/>
      <c r="K764" s="3" t="s">
        <v>1440</v>
      </c>
      <c r="L764" s="3">
        <v>1</v>
      </c>
      <c r="M764" s="7">
        <f t="shared" ref="M764:M788" si="41">IF(IFERROR(L764,0),1,0)</f>
        <v>1</v>
      </c>
      <c r="N764" s="3" t="s">
        <v>3767</v>
      </c>
    </row>
    <row r="765" spans="1:14" x14ac:dyDescent="0.25">
      <c r="A765" s="3">
        <v>764</v>
      </c>
      <c r="B765" s="3" t="s">
        <v>1440</v>
      </c>
      <c r="C765" s="3" t="s">
        <v>1233</v>
      </c>
      <c r="D765" s="3" t="s">
        <v>3167</v>
      </c>
      <c r="E765" s="12" t="s">
        <v>4963</v>
      </c>
      <c r="F765" t="s">
        <v>5869</v>
      </c>
      <c r="G765" t="s">
        <v>6297</v>
      </c>
      <c r="H765" t="s">
        <v>6879</v>
      </c>
      <c r="I765" t="s">
        <v>6880</v>
      </c>
      <c r="J765" s="3"/>
      <c r="K765" s="3" t="s">
        <v>1440</v>
      </c>
      <c r="L765" s="3">
        <v>1</v>
      </c>
      <c r="M765" s="7">
        <f t="shared" si="41"/>
        <v>1</v>
      </c>
      <c r="N765" s="3" t="s">
        <v>3767</v>
      </c>
    </row>
    <row r="766" spans="1:14" x14ac:dyDescent="0.25">
      <c r="A766" s="3">
        <v>765</v>
      </c>
      <c r="B766" s="3" t="s">
        <v>1440</v>
      </c>
      <c r="C766" s="3" t="s">
        <v>2269</v>
      </c>
      <c r="D766" s="3" t="s">
        <v>3180</v>
      </c>
      <c r="E766" s="12" t="s">
        <v>7547</v>
      </c>
      <c r="F766" t="s">
        <v>8395</v>
      </c>
      <c r="G766" t="s">
        <v>9617</v>
      </c>
      <c r="H766" t="s">
        <v>9617</v>
      </c>
      <c r="I766" t="s">
        <v>9618</v>
      </c>
      <c r="J766" s="3"/>
      <c r="K766" s="3" t="s">
        <v>1440</v>
      </c>
      <c r="L766" s="3" t="e">
        <v>#VALUE!</v>
      </c>
      <c r="M766" s="7">
        <f t="shared" si="41"/>
        <v>0</v>
      </c>
      <c r="N766" s="3" t="s">
        <v>3767</v>
      </c>
    </row>
    <row r="767" spans="1:14" x14ac:dyDescent="0.25">
      <c r="A767" s="3">
        <v>766</v>
      </c>
      <c r="B767" s="3" t="s">
        <v>1440</v>
      </c>
      <c r="C767" s="3" t="s">
        <v>2072</v>
      </c>
      <c r="D767" s="3" t="s">
        <v>2955</v>
      </c>
      <c r="E767" s="12" t="s">
        <v>7353</v>
      </c>
      <c r="F767" t="s">
        <v>8202</v>
      </c>
      <c r="G767" t="s">
        <v>9187</v>
      </c>
      <c r="H767" t="s">
        <v>9187</v>
      </c>
      <c r="I767" t="s">
        <v>9188</v>
      </c>
      <c r="J767" s="3"/>
      <c r="K767" s="3" t="s">
        <v>1440</v>
      </c>
      <c r="L767" s="3" t="e">
        <v>#VALUE!</v>
      </c>
      <c r="M767" s="7">
        <f t="shared" si="41"/>
        <v>0</v>
      </c>
      <c r="N767" s="3" t="s">
        <v>3767</v>
      </c>
    </row>
    <row r="768" spans="1:14" x14ac:dyDescent="0.25">
      <c r="A768" s="3">
        <v>767</v>
      </c>
      <c r="B768" s="3" t="s">
        <v>1440</v>
      </c>
      <c r="C768" s="3" t="s">
        <v>953</v>
      </c>
      <c r="D768" s="3" t="s">
        <v>3007</v>
      </c>
      <c r="E768" s="12" t="s">
        <v>4837</v>
      </c>
      <c r="F768" t="s">
        <v>5745</v>
      </c>
      <c r="G768" t="s">
        <v>6187</v>
      </c>
      <c r="H768" t="s">
        <v>6741</v>
      </c>
      <c r="I768" t="s">
        <v>6742</v>
      </c>
      <c r="J768" s="3"/>
      <c r="K768" s="3" t="s">
        <v>1440</v>
      </c>
      <c r="L768" s="3">
        <v>1</v>
      </c>
      <c r="M768" s="7">
        <f t="shared" si="41"/>
        <v>1</v>
      </c>
      <c r="N768" s="3" t="s">
        <v>3767</v>
      </c>
    </row>
    <row r="769" spans="1:14" x14ac:dyDescent="0.25">
      <c r="A769" s="3">
        <v>768</v>
      </c>
      <c r="B769" s="3" t="s">
        <v>1440</v>
      </c>
      <c r="C769" s="3" t="s">
        <v>2482</v>
      </c>
      <c r="D769" s="3" t="s">
        <v>3421</v>
      </c>
      <c r="E769" s="12" t="s">
        <v>7758</v>
      </c>
      <c r="F769" t="s">
        <v>8597</v>
      </c>
      <c r="G769" t="s">
        <v>10065</v>
      </c>
      <c r="H769" t="s">
        <v>10065</v>
      </c>
      <c r="I769" t="s">
        <v>10066</v>
      </c>
      <c r="J769" s="3"/>
      <c r="K769" s="3" t="s">
        <v>1440</v>
      </c>
      <c r="L769" s="3" t="e">
        <v>#VALUE!</v>
      </c>
      <c r="M769" s="7">
        <f t="shared" si="41"/>
        <v>0</v>
      </c>
      <c r="N769" s="3" t="s">
        <v>3767</v>
      </c>
    </row>
    <row r="770" spans="1:14" x14ac:dyDescent="0.25">
      <c r="A770" s="3">
        <v>769</v>
      </c>
      <c r="B770" s="3" t="s">
        <v>1440</v>
      </c>
      <c r="C770" s="3" t="s">
        <v>2028</v>
      </c>
      <c r="D770" s="3" t="s">
        <v>2908</v>
      </c>
      <c r="E770" s="12" t="s">
        <v>7309</v>
      </c>
      <c r="F770" t="s">
        <v>8158</v>
      </c>
      <c r="G770" t="s">
        <v>9097</v>
      </c>
      <c r="H770" t="s">
        <v>9097</v>
      </c>
      <c r="I770" t="s">
        <v>9098</v>
      </c>
      <c r="J770" s="3"/>
      <c r="K770" s="3" t="s">
        <v>1440</v>
      </c>
      <c r="L770" s="3" t="e">
        <v>#VALUE!</v>
      </c>
      <c r="M770" s="7">
        <f t="shared" si="41"/>
        <v>0</v>
      </c>
      <c r="N770" s="3" t="s">
        <v>3767</v>
      </c>
    </row>
    <row r="771" spans="1:14" x14ac:dyDescent="0.25">
      <c r="A771" s="3">
        <v>770</v>
      </c>
      <c r="B771" s="3" t="s">
        <v>1440</v>
      </c>
      <c r="C771" s="3" t="s">
        <v>2626</v>
      </c>
      <c r="D771" s="3" t="s">
        <v>3586</v>
      </c>
      <c r="E771" s="12" t="s">
        <v>7899</v>
      </c>
      <c r="F771" t="s">
        <v>8738</v>
      </c>
      <c r="G771" t="s">
        <v>10383</v>
      </c>
      <c r="H771" t="s">
        <v>10383</v>
      </c>
      <c r="I771" t="s">
        <v>10384</v>
      </c>
      <c r="J771" s="3"/>
      <c r="K771" s="3" t="s">
        <v>1440</v>
      </c>
      <c r="L771" s="3" t="e">
        <v>#VALUE!</v>
      </c>
      <c r="M771" s="7">
        <f t="shared" si="41"/>
        <v>0</v>
      </c>
      <c r="N771" s="3" t="s">
        <v>3767</v>
      </c>
    </row>
    <row r="772" spans="1:14" x14ac:dyDescent="0.25">
      <c r="A772" s="3">
        <v>771</v>
      </c>
      <c r="B772" s="3" t="s">
        <v>1440</v>
      </c>
      <c r="C772" s="3" t="s">
        <v>2641</v>
      </c>
      <c r="D772" s="3" t="s">
        <v>3602</v>
      </c>
      <c r="E772" s="12" t="s">
        <v>7914</v>
      </c>
      <c r="F772" t="s">
        <v>8753</v>
      </c>
      <c r="G772" t="s">
        <v>10417</v>
      </c>
      <c r="H772" t="s">
        <v>10418</v>
      </c>
      <c r="I772" t="s">
        <v>10419</v>
      </c>
      <c r="J772" s="3"/>
      <c r="K772" s="3" t="s">
        <v>1440</v>
      </c>
      <c r="L772" s="3">
        <v>1</v>
      </c>
      <c r="M772" s="7">
        <f t="shared" si="41"/>
        <v>1</v>
      </c>
      <c r="N772" s="3" t="s">
        <v>3767</v>
      </c>
    </row>
    <row r="773" spans="1:14" x14ac:dyDescent="0.25">
      <c r="A773" s="3">
        <v>772</v>
      </c>
      <c r="B773" s="3" t="s">
        <v>1440</v>
      </c>
      <c r="C773" s="3" t="s">
        <v>1810</v>
      </c>
      <c r="D773" s="3" t="s">
        <v>1811</v>
      </c>
      <c r="E773" s="12" t="s">
        <v>7076</v>
      </c>
      <c r="F773" t="s">
        <v>1855</v>
      </c>
      <c r="G773" t="s">
        <v>1854</v>
      </c>
      <c r="H773" t="s">
        <v>1854</v>
      </c>
      <c r="I773" t="s">
        <v>7184</v>
      </c>
      <c r="J773" s="3"/>
      <c r="K773" s="3" t="s">
        <v>1440</v>
      </c>
      <c r="L773" s="3">
        <v>1</v>
      </c>
      <c r="M773" s="7">
        <f t="shared" si="41"/>
        <v>1</v>
      </c>
      <c r="N773" s="3" t="s">
        <v>3767</v>
      </c>
    </row>
    <row r="774" spans="1:14" x14ac:dyDescent="0.25">
      <c r="A774" s="3">
        <v>773</v>
      </c>
      <c r="B774" s="3" t="s">
        <v>1440</v>
      </c>
      <c r="C774" s="3" t="s">
        <v>548</v>
      </c>
      <c r="D774" s="3" t="s">
        <v>3700</v>
      </c>
      <c r="E774" s="12" t="s">
        <v>4651</v>
      </c>
      <c r="F774" t="s">
        <v>5572</v>
      </c>
      <c r="G774" t="s">
        <v>6062</v>
      </c>
      <c r="H774" t="s">
        <v>6062</v>
      </c>
      <c r="I774" t="s">
        <v>6475</v>
      </c>
      <c r="J774" s="3"/>
      <c r="K774" s="3" t="s">
        <v>1440</v>
      </c>
      <c r="L774" s="3" t="e">
        <v>#VALUE!</v>
      </c>
      <c r="M774" s="7">
        <f t="shared" si="41"/>
        <v>0</v>
      </c>
      <c r="N774" s="3" t="s">
        <v>3767</v>
      </c>
    </row>
    <row r="775" spans="1:14" x14ac:dyDescent="0.25">
      <c r="A775" s="3">
        <v>774</v>
      </c>
      <c r="B775" s="3" t="s">
        <v>1440</v>
      </c>
      <c r="C775" s="3" t="s">
        <v>1362</v>
      </c>
      <c r="D775" s="3" t="s">
        <v>3005</v>
      </c>
      <c r="E775" s="12" t="s">
        <v>5024</v>
      </c>
      <c r="F775" t="s">
        <v>5930</v>
      </c>
      <c r="G775" t="s">
        <v>6330</v>
      </c>
      <c r="H775" t="s">
        <v>6330</v>
      </c>
      <c r="I775" t="s">
        <v>6969</v>
      </c>
      <c r="J775" s="3"/>
      <c r="K775" s="3" t="s">
        <v>1440</v>
      </c>
      <c r="L775" s="3" t="e">
        <v>#VALUE!</v>
      </c>
      <c r="M775" s="7">
        <f t="shared" si="41"/>
        <v>0</v>
      </c>
      <c r="N775" s="3" t="s">
        <v>3767</v>
      </c>
    </row>
    <row r="776" spans="1:14" x14ac:dyDescent="0.25">
      <c r="A776" s="3">
        <v>775</v>
      </c>
      <c r="B776" s="3" t="s">
        <v>1440</v>
      </c>
      <c r="C776" s="3" t="s">
        <v>2627</v>
      </c>
      <c r="D776" s="3" t="s">
        <v>3587</v>
      </c>
      <c r="E776" s="12" t="s">
        <v>7900</v>
      </c>
      <c r="F776" t="s">
        <v>8739</v>
      </c>
      <c r="G776" t="s">
        <v>10385</v>
      </c>
      <c r="H776" t="s">
        <v>10386</v>
      </c>
      <c r="I776" t="s">
        <v>10387</v>
      </c>
      <c r="J776" s="3"/>
      <c r="K776" s="3" t="s">
        <v>1440</v>
      </c>
      <c r="L776" s="3">
        <v>1</v>
      </c>
      <c r="M776" s="7">
        <f t="shared" si="41"/>
        <v>1</v>
      </c>
      <c r="N776" s="3" t="s">
        <v>3767</v>
      </c>
    </row>
    <row r="777" spans="1:14" x14ac:dyDescent="0.25">
      <c r="A777" s="3">
        <v>776</v>
      </c>
      <c r="B777" s="3" t="s">
        <v>1440</v>
      </c>
      <c r="C777" s="3" t="s">
        <v>2610</v>
      </c>
      <c r="D777" s="3" t="s">
        <v>3568</v>
      </c>
      <c r="E777" s="12" t="s">
        <v>7883</v>
      </c>
      <c r="F777" t="s">
        <v>8722</v>
      </c>
      <c r="G777" t="s">
        <v>10346</v>
      </c>
      <c r="H777" t="s">
        <v>10346</v>
      </c>
      <c r="I777" t="s">
        <v>10347</v>
      </c>
      <c r="J777" s="3"/>
      <c r="K777" s="3" t="s">
        <v>1440</v>
      </c>
      <c r="L777" s="3" t="e">
        <v>#VALUE!</v>
      </c>
      <c r="M777" s="7">
        <f t="shared" si="41"/>
        <v>0</v>
      </c>
      <c r="N777" s="3" t="s">
        <v>3767</v>
      </c>
    </row>
    <row r="778" spans="1:14" x14ac:dyDescent="0.25">
      <c r="A778" s="3">
        <v>777</v>
      </c>
      <c r="B778" s="3" t="s">
        <v>1440</v>
      </c>
      <c r="C778" s="3" t="s">
        <v>2089</v>
      </c>
      <c r="D778" s="3" t="s">
        <v>2973</v>
      </c>
      <c r="E778" s="12" t="s">
        <v>7370</v>
      </c>
      <c r="F778" t="s">
        <v>8218</v>
      </c>
      <c r="G778" t="s">
        <v>9219</v>
      </c>
      <c r="H778" t="s">
        <v>9219</v>
      </c>
      <c r="I778" t="s">
        <v>9220</v>
      </c>
      <c r="J778" s="3"/>
      <c r="K778" s="3" t="s">
        <v>1440</v>
      </c>
      <c r="L778" s="3" t="e">
        <v>#VALUE!</v>
      </c>
      <c r="M778" s="7">
        <f t="shared" si="41"/>
        <v>0</v>
      </c>
      <c r="N778" s="3" t="s">
        <v>3767</v>
      </c>
    </row>
    <row r="779" spans="1:14" x14ac:dyDescent="0.25">
      <c r="A779" s="3">
        <v>778</v>
      </c>
      <c r="B779" s="3" t="s">
        <v>1440</v>
      </c>
      <c r="C779" s="3" t="s">
        <v>2729</v>
      </c>
      <c r="D779" s="3" t="s">
        <v>3697</v>
      </c>
      <c r="E779" s="12" t="s">
        <v>7999</v>
      </c>
      <c r="F779" t="s">
        <v>8834</v>
      </c>
      <c r="G779" t="s">
        <v>10616</v>
      </c>
      <c r="H779" t="s">
        <v>10616</v>
      </c>
      <c r="I779" t="s">
        <v>10617</v>
      </c>
      <c r="J779" s="3"/>
      <c r="K779" s="3" t="s">
        <v>1440</v>
      </c>
      <c r="L779" s="3" t="e">
        <v>#VALUE!</v>
      </c>
      <c r="M779" s="7">
        <f t="shared" si="41"/>
        <v>0</v>
      </c>
      <c r="N779" s="3" t="s">
        <v>3767</v>
      </c>
    </row>
    <row r="780" spans="1:14" x14ac:dyDescent="0.25">
      <c r="A780" s="3">
        <v>779</v>
      </c>
      <c r="B780" s="3" t="s">
        <v>1440</v>
      </c>
      <c r="C780" s="3" t="s">
        <v>2433</v>
      </c>
      <c r="D780" s="3" t="s">
        <v>3366</v>
      </c>
      <c r="E780" s="12" t="s">
        <v>7710</v>
      </c>
      <c r="F780" t="s">
        <v>8551</v>
      </c>
      <c r="G780" t="s">
        <v>9962</v>
      </c>
      <c r="H780" t="s">
        <v>9962</v>
      </c>
      <c r="I780" t="s">
        <v>9963</v>
      </c>
      <c r="J780" s="3"/>
      <c r="K780" s="3" t="s">
        <v>1440</v>
      </c>
      <c r="L780" s="3" t="e">
        <v>#VALUE!</v>
      </c>
      <c r="M780" s="7">
        <f t="shared" si="41"/>
        <v>0</v>
      </c>
      <c r="N780" s="3" t="s">
        <v>3767</v>
      </c>
    </row>
    <row r="781" spans="1:14" x14ac:dyDescent="0.25">
      <c r="A781" s="3">
        <v>780</v>
      </c>
      <c r="B781" s="3" t="s">
        <v>1440</v>
      </c>
      <c r="C781" s="3" t="s">
        <v>2540</v>
      </c>
      <c r="D781" s="3" t="s">
        <v>3490</v>
      </c>
      <c r="E781" s="12" t="s">
        <v>7813</v>
      </c>
      <c r="F781" t="s">
        <v>8652</v>
      </c>
      <c r="G781" t="s">
        <v>10183</v>
      </c>
      <c r="H781" t="s">
        <v>10183</v>
      </c>
      <c r="I781" t="s">
        <v>10184</v>
      </c>
      <c r="J781" s="3"/>
      <c r="K781" s="3" t="s">
        <v>1440</v>
      </c>
      <c r="L781" s="3" t="e">
        <v>#VALUE!</v>
      </c>
      <c r="M781" s="7">
        <f t="shared" si="41"/>
        <v>0</v>
      </c>
      <c r="N781" s="3" t="s">
        <v>3767</v>
      </c>
    </row>
    <row r="782" spans="1:14" x14ac:dyDescent="0.25">
      <c r="A782" s="3">
        <v>781</v>
      </c>
      <c r="B782" s="3" t="s">
        <v>1440</v>
      </c>
      <c r="C782" s="3" t="s">
        <v>2462</v>
      </c>
      <c r="D782" s="3" t="s">
        <v>3399</v>
      </c>
      <c r="E782" s="12" t="s">
        <v>7739</v>
      </c>
      <c r="F782" t="s">
        <v>8579</v>
      </c>
      <c r="G782" t="s">
        <v>10024</v>
      </c>
      <c r="H782" t="s">
        <v>10025</v>
      </c>
      <c r="I782" t="s">
        <v>10026</v>
      </c>
      <c r="J782" s="3"/>
      <c r="K782" s="3" t="s">
        <v>1440</v>
      </c>
      <c r="L782" s="3">
        <v>1</v>
      </c>
      <c r="M782" s="7">
        <f t="shared" si="41"/>
        <v>1</v>
      </c>
      <c r="N782" s="3" t="s">
        <v>3767</v>
      </c>
    </row>
    <row r="783" spans="1:14" x14ac:dyDescent="0.25">
      <c r="A783" s="3">
        <v>782</v>
      </c>
      <c r="B783" s="3" t="s">
        <v>1440</v>
      </c>
      <c r="C783" s="3" t="s">
        <v>2775</v>
      </c>
      <c r="D783" s="3" t="s">
        <v>3754</v>
      </c>
      <c r="E783" s="12" t="s">
        <v>8045</v>
      </c>
      <c r="F783" t="s">
        <v>8877</v>
      </c>
      <c r="G783" t="s">
        <v>10709</v>
      </c>
      <c r="H783" t="s">
        <v>10709</v>
      </c>
      <c r="I783" t="s">
        <v>10710</v>
      </c>
      <c r="J783" s="3"/>
      <c r="K783" s="3" t="s">
        <v>1440</v>
      </c>
      <c r="L783" s="3" t="e">
        <v>#VALUE!</v>
      </c>
      <c r="M783" s="7">
        <f t="shared" si="41"/>
        <v>0</v>
      </c>
      <c r="N783" s="3" t="s">
        <v>3767</v>
      </c>
    </row>
    <row r="784" spans="1:14" x14ac:dyDescent="0.25">
      <c r="A784" s="3">
        <v>783</v>
      </c>
      <c r="B784" s="3" t="s">
        <v>1440</v>
      </c>
      <c r="C784" s="3" t="s">
        <v>2434</v>
      </c>
      <c r="D784" s="3" t="s">
        <v>3368</v>
      </c>
      <c r="E784" s="12" t="s">
        <v>7711</v>
      </c>
      <c r="F784" t="s">
        <v>8552</v>
      </c>
      <c r="G784" t="s">
        <v>9964</v>
      </c>
      <c r="H784" t="s">
        <v>9964</v>
      </c>
      <c r="I784" t="s">
        <v>9965</v>
      </c>
      <c r="J784" s="3"/>
      <c r="K784" s="3" t="s">
        <v>1440</v>
      </c>
      <c r="L784" s="3" t="e">
        <v>#VALUE!</v>
      </c>
      <c r="M784" s="7">
        <f t="shared" si="41"/>
        <v>0</v>
      </c>
      <c r="N784" s="3" t="s">
        <v>3767</v>
      </c>
    </row>
    <row r="785" spans="1:14" x14ac:dyDescent="0.25">
      <c r="A785" s="3">
        <v>784</v>
      </c>
      <c r="B785" s="3" t="s">
        <v>1440</v>
      </c>
      <c r="C785" s="3" t="s">
        <v>2207</v>
      </c>
      <c r="D785" s="3" t="s">
        <v>3109</v>
      </c>
      <c r="E785" s="12" t="s">
        <v>7486</v>
      </c>
      <c r="F785" t="s">
        <v>8334</v>
      </c>
      <c r="G785" t="s">
        <v>9475</v>
      </c>
      <c r="H785" t="s">
        <v>9476</v>
      </c>
      <c r="I785" t="s">
        <v>9477</v>
      </c>
      <c r="J785" s="3"/>
      <c r="K785" s="3" t="s">
        <v>1440</v>
      </c>
      <c r="L785" s="3" t="e">
        <v>#VALUE!</v>
      </c>
      <c r="M785" s="7">
        <f t="shared" si="41"/>
        <v>0</v>
      </c>
      <c r="N785" s="3" t="s">
        <v>3767</v>
      </c>
    </row>
    <row r="786" spans="1:14" x14ac:dyDescent="0.25">
      <c r="A786" s="3">
        <v>785</v>
      </c>
      <c r="B786" s="3" t="s">
        <v>1440</v>
      </c>
      <c r="C786" s="3" t="s">
        <v>2209</v>
      </c>
      <c r="D786" s="3" t="s">
        <v>3111</v>
      </c>
      <c r="E786" s="12" t="s">
        <v>7488</v>
      </c>
      <c r="F786" t="s">
        <v>8336</v>
      </c>
      <c r="G786" t="s">
        <v>9480</v>
      </c>
      <c r="H786" t="s">
        <v>9480</v>
      </c>
      <c r="I786" t="s">
        <v>9481</v>
      </c>
      <c r="J786" s="3"/>
      <c r="K786" s="3" t="s">
        <v>1440</v>
      </c>
      <c r="L786" s="3" t="e">
        <v>#VALUE!</v>
      </c>
      <c r="M786" s="7">
        <f t="shared" si="41"/>
        <v>0</v>
      </c>
      <c r="N786" s="3" t="s">
        <v>3767</v>
      </c>
    </row>
    <row r="787" spans="1:14" x14ac:dyDescent="0.25">
      <c r="A787" s="3">
        <v>786</v>
      </c>
      <c r="B787" s="3" t="s">
        <v>1440</v>
      </c>
      <c r="C787" s="3" t="s">
        <v>2311</v>
      </c>
      <c r="D787" s="3" t="s">
        <v>3228</v>
      </c>
      <c r="E787" s="12" t="s">
        <v>7588</v>
      </c>
      <c r="F787" t="s">
        <v>8434</v>
      </c>
      <c r="G787" t="s">
        <v>9702</v>
      </c>
      <c r="H787" t="s">
        <v>9702</v>
      </c>
      <c r="I787" t="s">
        <v>9703</v>
      </c>
      <c r="J787" s="3"/>
      <c r="K787" s="3" t="s">
        <v>1440</v>
      </c>
      <c r="L787" s="3">
        <v>1</v>
      </c>
      <c r="M787" s="7">
        <f t="shared" si="41"/>
        <v>1</v>
      </c>
      <c r="N787" s="3" t="s">
        <v>3767</v>
      </c>
    </row>
    <row r="788" spans="1:14" x14ac:dyDescent="0.25">
      <c r="A788" s="3">
        <v>787</v>
      </c>
      <c r="B788" s="3" t="s">
        <v>1440</v>
      </c>
      <c r="C788" s="3" t="s">
        <v>2127</v>
      </c>
      <c r="D788" s="3" t="s">
        <v>3019</v>
      </c>
      <c r="E788" s="12" t="s">
        <v>7408</v>
      </c>
      <c r="F788" t="s">
        <v>8256</v>
      </c>
      <c r="G788" t="s">
        <v>9301</v>
      </c>
      <c r="H788" t="s">
        <v>9302</v>
      </c>
      <c r="I788" t="s">
        <v>9303</v>
      </c>
      <c r="J788" s="3"/>
      <c r="K788" s="3" t="s">
        <v>1440</v>
      </c>
      <c r="L788" s="3">
        <v>1</v>
      </c>
      <c r="M788" s="7">
        <f t="shared" si="41"/>
        <v>1</v>
      </c>
      <c r="N788" s="3" t="s">
        <v>3767</v>
      </c>
    </row>
    <row r="789" spans="1:14" x14ac:dyDescent="0.25">
      <c r="A789" s="3">
        <v>788</v>
      </c>
      <c r="B789" s="3" t="s">
        <v>1440</v>
      </c>
      <c r="C789" t="s">
        <v>2127</v>
      </c>
      <c r="D789" s="3" t="s">
        <v>3019</v>
      </c>
      <c r="E789" s="12" t="s">
        <v>7408</v>
      </c>
      <c r="F789" t="s">
        <v>8256</v>
      </c>
      <c r="G789" t="s">
        <v>9301</v>
      </c>
      <c r="H789" t="s">
        <v>9302</v>
      </c>
      <c r="I789" t="s">
        <v>9303</v>
      </c>
      <c r="J789" s="3"/>
      <c r="K789" s="3" t="s">
        <v>1440</v>
      </c>
      <c r="L789" s="3" t="s">
        <v>6</v>
      </c>
      <c r="M789" s="7">
        <v>1</v>
      </c>
      <c r="N789" s="3" t="s">
        <v>4538</v>
      </c>
    </row>
    <row r="790" spans="1:14" x14ac:dyDescent="0.25">
      <c r="A790" s="3">
        <v>789</v>
      </c>
      <c r="B790" s="3" t="s">
        <v>1440</v>
      </c>
      <c r="C790" s="3" t="s">
        <v>2289</v>
      </c>
      <c r="D790" s="3" t="s">
        <v>3204</v>
      </c>
      <c r="E790" s="12" t="s">
        <v>7567</v>
      </c>
      <c r="F790" t="s">
        <v>8414</v>
      </c>
      <c r="G790" t="s">
        <v>9658</v>
      </c>
      <c r="H790" t="s">
        <v>9658</v>
      </c>
      <c r="I790" t="s">
        <v>9659</v>
      </c>
      <c r="J790" s="3"/>
      <c r="K790" s="3" t="s">
        <v>1440</v>
      </c>
      <c r="L790" s="3">
        <v>1</v>
      </c>
      <c r="M790" s="7">
        <f t="shared" ref="M790:M803" si="42">IF(IFERROR(L790,0),1,0)</f>
        <v>1</v>
      </c>
      <c r="N790" s="3" t="s">
        <v>3767</v>
      </c>
    </row>
    <row r="791" spans="1:14" x14ac:dyDescent="0.25">
      <c r="A791" s="3">
        <v>790</v>
      </c>
      <c r="B791" s="3" t="s">
        <v>1440</v>
      </c>
      <c r="C791" s="3" t="s">
        <v>2592</v>
      </c>
      <c r="D791" s="3" t="s">
        <v>3548</v>
      </c>
      <c r="E791" s="12" t="s">
        <v>7866</v>
      </c>
      <c r="F791" t="s">
        <v>8705</v>
      </c>
      <c r="G791" t="s">
        <v>10305</v>
      </c>
      <c r="H791" t="s">
        <v>10306</v>
      </c>
      <c r="I791" t="s">
        <v>10307</v>
      </c>
      <c r="J791" s="3"/>
      <c r="K791" s="3" t="s">
        <v>1440</v>
      </c>
      <c r="L791" s="3" t="e">
        <v>#VALUE!</v>
      </c>
      <c r="M791" s="7">
        <f t="shared" si="42"/>
        <v>0</v>
      </c>
      <c r="N791" s="3" t="s">
        <v>3767</v>
      </c>
    </row>
    <row r="792" spans="1:14" x14ac:dyDescent="0.25">
      <c r="A792" s="3">
        <v>791</v>
      </c>
      <c r="B792" s="3" t="s">
        <v>1440</v>
      </c>
      <c r="C792" s="3" t="s">
        <v>2064</v>
      </c>
      <c r="D792" s="3" t="s">
        <v>2945</v>
      </c>
      <c r="E792" s="12" t="s">
        <v>7345</v>
      </c>
      <c r="F792" t="s">
        <v>8194</v>
      </c>
      <c r="G792" t="s">
        <v>9171</v>
      </c>
      <c r="H792" t="s">
        <v>9171</v>
      </c>
      <c r="I792" t="s">
        <v>9172</v>
      </c>
      <c r="J792" s="3"/>
      <c r="K792" s="3" t="s">
        <v>1440</v>
      </c>
      <c r="L792" s="3" t="e">
        <v>#VALUE!</v>
      </c>
      <c r="M792" s="7">
        <f t="shared" si="42"/>
        <v>0</v>
      </c>
      <c r="N792" s="3" t="s">
        <v>3767</v>
      </c>
    </row>
    <row r="793" spans="1:14" x14ac:dyDescent="0.25">
      <c r="A793" s="3">
        <v>792</v>
      </c>
      <c r="B793" s="3" t="s">
        <v>1440</v>
      </c>
      <c r="C793" s="3" t="s">
        <v>1966</v>
      </c>
      <c r="D793" s="3" t="s">
        <v>2836</v>
      </c>
      <c r="E793" s="12" t="s">
        <v>7247</v>
      </c>
      <c r="F793" t="s">
        <v>8096</v>
      </c>
      <c r="G793" t="s">
        <v>8972</v>
      </c>
      <c r="H793" t="s">
        <v>8972</v>
      </c>
      <c r="I793" t="s">
        <v>8973</v>
      </c>
      <c r="J793" s="3"/>
      <c r="K793" s="3" t="s">
        <v>1440</v>
      </c>
      <c r="L793" s="3" t="e">
        <v>#VALUE!</v>
      </c>
      <c r="M793" s="7">
        <f t="shared" si="42"/>
        <v>0</v>
      </c>
      <c r="N793" s="3" t="s">
        <v>3767</v>
      </c>
    </row>
    <row r="794" spans="1:14" x14ac:dyDescent="0.25">
      <c r="A794" s="3">
        <v>793</v>
      </c>
      <c r="B794" s="3" t="s">
        <v>1440</v>
      </c>
      <c r="C794" s="3" t="s">
        <v>1629</v>
      </c>
      <c r="D794" s="3" t="s">
        <v>1630</v>
      </c>
      <c r="E794" s="12" t="s">
        <v>7042</v>
      </c>
      <c r="F794" t="s">
        <v>1656</v>
      </c>
      <c r="G794" t="s">
        <v>1644</v>
      </c>
      <c r="H794" t="s">
        <v>1644</v>
      </c>
      <c r="I794" t="s">
        <v>7137</v>
      </c>
      <c r="J794" s="3"/>
      <c r="K794" s="3" t="s">
        <v>1440</v>
      </c>
      <c r="L794" s="3">
        <v>1</v>
      </c>
      <c r="M794" s="7">
        <f t="shared" si="42"/>
        <v>1</v>
      </c>
      <c r="N794" s="3" t="s">
        <v>3767</v>
      </c>
    </row>
    <row r="795" spans="1:14" x14ac:dyDescent="0.25">
      <c r="A795" s="3">
        <v>794</v>
      </c>
      <c r="B795" s="3" t="s">
        <v>1440</v>
      </c>
      <c r="C795" s="3" t="s">
        <v>1983</v>
      </c>
      <c r="D795" s="3" t="s">
        <v>2854</v>
      </c>
      <c r="E795" s="12" t="s">
        <v>7264</v>
      </c>
      <c r="F795" t="s">
        <v>8113</v>
      </c>
      <c r="G795" t="s">
        <v>9006</v>
      </c>
      <c r="H795" t="s">
        <v>9006</v>
      </c>
      <c r="I795" t="s">
        <v>9007</v>
      </c>
      <c r="J795" s="3"/>
      <c r="K795" s="3" t="s">
        <v>1440</v>
      </c>
      <c r="L795" s="3" t="e">
        <v>#VALUE!</v>
      </c>
      <c r="M795" s="7">
        <f t="shared" si="42"/>
        <v>0</v>
      </c>
      <c r="N795" s="3" t="s">
        <v>3767</v>
      </c>
    </row>
    <row r="796" spans="1:14" x14ac:dyDescent="0.25">
      <c r="A796" s="3">
        <v>795</v>
      </c>
      <c r="B796" s="3" t="s">
        <v>1440</v>
      </c>
      <c r="C796" s="3" t="s">
        <v>1942</v>
      </c>
      <c r="D796" s="3" t="s">
        <v>2806</v>
      </c>
      <c r="E796" s="12" t="s">
        <v>7225</v>
      </c>
      <c r="F796" t="s">
        <v>8074</v>
      </c>
      <c r="G796" t="s">
        <v>8927</v>
      </c>
      <c r="H796" t="s">
        <v>8927</v>
      </c>
      <c r="I796" t="s">
        <v>8928</v>
      </c>
      <c r="J796" s="3"/>
      <c r="K796" s="3" t="s">
        <v>1440</v>
      </c>
      <c r="L796" s="3" t="e">
        <v>#VALUE!</v>
      </c>
      <c r="M796" s="7">
        <f t="shared" si="42"/>
        <v>0</v>
      </c>
      <c r="N796" s="3" t="s">
        <v>3767</v>
      </c>
    </row>
    <row r="797" spans="1:14" x14ac:dyDescent="0.25">
      <c r="A797" s="3">
        <v>796</v>
      </c>
      <c r="B797" s="3" t="s">
        <v>1440</v>
      </c>
      <c r="C797" s="3" t="s">
        <v>2476</v>
      </c>
      <c r="D797" s="3" t="s">
        <v>3413</v>
      </c>
      <c r="E797" s="12" t="s">
        <v>7752</v>
      </c>
      <c r="F797" t="s">
        <v>8591</v>
      </c>
      <c r="G797" t="s">
        <v>10052</v>
      </c>
      <c r="H797" t="s">
        <v>6253</v>
      </c>
      <c r="I797" t="s">
        <v>10053</v>
      </c>
      <c r="J797" s="3"/>
      <c r="K797" s="3" t="s">
        <v>1440</v>
      </c>
      <c r="L797" s="3" t="e">
        <v>#VALUE!</v>
      </c>
      <c r="M797" s="7">
        <f t="shared" si="42"/>
        <v>0</v>
      </c>
      <c r="N797" s="3" t="s">
        <v>3767</v>
      </c>
    </row>
    <row r="798" spans="1:14" x14ac:dyDescent="0.25">
      <c r="A798" s="3">
        <v>797</v>
      </c>
      <c r="B798" s="3" t="s">
        <v>1440</v>
      </c>
      <c r="C798" s="3" t="s">
        <v>1927</v>
      </c>
      <c r="D798" s="3" t="s">
        <v>2789</v>
      </c>
      <c r="E798" s="12" t="s">
        <v>7210</v>
      </c>
      <c r="F798" t="s">
        <v>8059</v>
      </c>
      <c r="G798" t="s">
        <v>8897</v>
      </c>
      <c r="H798" t="s">
        <v>8897</v>
      </c>
      <c r="I798" t="s">
        <v>8898</v>
      </c>
      <c r="J798" s="3"/>
      <c r="K798" s="3" t="s">
        <v>1440</v>
      </c>
      <c r="L798" s="3" t="e">
        <v>#VALUE!</v>
      </c>
      <c r="M798" s="7">
        <f t="shared" si="42"/>
        <v>0</v>
      </c>
      <c r="N798" s="3" t="s">
        <v>3767</v>
      </c>
    </row>
    <row r="799" spans="1:14" x14ac:dyDescent="0.25">
      <c r="A799" s="3">
        <v>798</v>
      </c>
      <c r="B799" s="3" t="s">
        <v>1440</v>
      </c>
      <c r="C799" s="3" t="s">
        <v>2448</v>
      </c>
      <c r="D799" s="3" t="s">
        <v>3384</v>
      </c>
      <c r="E799" s="12" t="s">
        <v>7725</v>
      </c>
      <c r="F799" t="s">
        <v>8566</v>
      </c>
      <c r="G799" t="s">
        <v>9996</v>
      </c>
      <c r="H799" t="s">
        <v>9996</v>
      </c>
      <c r="I799" t="s">
        <v>9997</v>
      </c>
      <c r="J799" s="3"/>
      <c r="K799" s="3" t="s">
        <v>1440</v>
      </c>
      <c r="L799" s="3" t="e">
        <v>#VALUE!</v>
      </c>
      <c r="M799" s="7">
        <f t="shared" si="42"/>
        <v>0</v>
      </c>
      <c r="N799" s="3" t="s">
        <v>3767</v>
      </c>
    </row>
    <row r="800" spans="1:14" x14ac:dyDescent="0.25">
      <c r="A800" s="3">
        <v>799</v>
      </c>
      <c r="B800" s="3" t="s">
        <v>1440</v>
      </c>
      <c r="C800" s="3" t="s">
        <v>2069</v>
      </c>
      <c r="D800" s="3" t="s">
        <v>2952</v>
      </c>
      <c r="E800" s="12" t="s">
        <v>7350</v>
      </c>
      <c r="F800" t="s">
        <v>8199</v>
      </c>
      <c r="G800" t="s">
        <v>9181</v>
      </c>
      <c r="H800" t="s">
        <v>9181</v>
      </c>
      <c r="I800" t="s">
        <v>9182</v>
      </c>
      <c r="J800" s="3"/>
      <c r="K800" s="3" t="s">
        <v>1440</v>
      </c>
      <c r="L800" s="3" t="e">
        <v>#VALUE!</v>
      </c>
      <c r="M800" s="7">
        <f t="shared" si="42"/>
        <v>0</v>
      </c>
      <c r="N800" s="3" t="s">
        <v>3767</v>
      </c>
    </row>
    <row r="801" spans="1:14" x14ac:dyDescent="0.25">
      <c r="A801" s="3">
        <v>800</v>
      </c>
      <c r="B801" s="3" t="s">
        <v>1440</v>
      </c>
      <c r="C801" s="3" t="s">
        <v>2108</v>
      </c>
      <c r="D801" s="3" t="s">
        <v>2996</v>
      </c>
      <c r="E801" s="12" t="s">
        <v>7389</v>
      </c>
      <c r="F801" t="s">
        <v>8237</v>
      </c>
      <c r="G801" t="s">
        <v>9259</v>
      </c>
      <c r="H801" t="s">
        <v>9259</v>
      </c>
      <c r="I801" t="s">
        <v>9260</v>
      </c>
      <c r="J801" s="3"/>
      <c r="K801" s="3" t="s">
        <v>1440</v>
      </c>
      <c r="L801" s="3" t="e">
        <v>#VALUE!</v>
      </c>
      <c r="M801" s="7">
        <f t="shared" si="42"/>
        <v>0</v>
      </c>
      <c r="N801" s="3" t="s">
        <v>3767</v>
      </c>
    </row>
    <row r="802" spans="1:14" x14ac:dyDescent="0.25">
      <c r="A802" s="3">
        <v>801</v>
      </c>
      <c r="B802" s="3" t="s">
        <v>1440</v>
      </c>
      <c r="C802" s="3" t="s">
        <v>2539</v>
      </c>
      <c r="D802" s="3" t="s">
        <v>3489</v>
      </c>
      <c r="E802" s="12" t="s">
        <v>7812</v>
      </c>
      <c r="F802" t="s">
        <v>8651</v>
      </c>
      <c r="G802" t="s">
        <v>10181</v>
      </c>
      <c r="H802" t="s">
        <v>10181</v>
      </c>
      <c r="I802" t="s">
        <v>10182</v>
      </c>
      <c r="J802" s="3"/>
      <c r="K802" s="3" t="s">
        <v>1440</v>
      </c>
      <c r="L802" s="3" t="e">
        <v>#VALUE!</v>
      </c>
      <c r="M802" s="7">
        <f t="shared" si="42"/>
        <v>0</v>
      </c>
      <c r="N802" s="3" t="s">
        <v>3767</v>
      </c>
    </row>
    <row r="803" spans="1:14" x14ac:dyDescent="0.25">
      <c r="A803" s="3">
        <v>802</v>
      </c>
      <c r="B803" s="3" t="s">
        <v>1440</v>
      </c>
      <c r="C803" s="3" t="s">
        <v>2278</v>
      </c>
      <c r="D803" s="3" t="s">
        <v>3190</v>
      </c>
      <c r="E803" s="12" t="s">
        <v>7556</v>
      </c>
      <c r="F803" t="s">
        <v>8403</v>
      </c>
      <c r="G803" t="s">
        <v>9636</v>
      </c>
      <c r="H803" t="s">
        <v>9636</v>
      </c>
      <c r="I803" t="s">
        <v>9637</v>
      </c>
      <c r="J803" s="3"/>
      <c r="K803" s="3" t="s">
        <v>1440</v>
      </c>
      <c r="L803" s="3">
        <v>1</v>
      </c>
      <c r="M803" s="7">
        <f t="shared" si="42"/>
        <v>1</v>
      </c>
      <c r="N803" s="3" t="s">
        <v>3767</v>
      </c>
    </row>
    <row r="804" spans="1:14" x14ac:dyDescent="0.25">
      <c r="A804" s="3">
        <v>803</v>
      </c>
      <c r="B804" s="3" t="s">
        <v>1440</v>
      </c>
      <c r="C804" t="s">
        <v>2278</v>
      </c>
      <c r="D804" s="3" t="s">
        <v>3190</v>
      </c>
      <c r="E804" s="12" t="s">
        <v>7556</v>
      </c>
      <c r="F804" t="s">
        <v>8403</v>
      </c>
      <c r="G804" t="s">
        <v>9636</v>
      </c>
      <c r="H804" t="s">
        <v>9636</v>
      </c>
      <c r="I804" t="s">
        <v>9637</v>
      </c>
      <c r="J804" s="3"/>
      <c r="K804" s="3" t="s">
        <v>1440</v>
      </c>
      <c r="L804" s="3" t="s">
        <v>6</v>
      </c>
      <c r="M804" s="7">
        <v>1</v>
      </c>
      <c r="N804" s="3" t="s">
        <v>4538</v>
      </c>
    </row>
    <row r="805" spans="1:14" x14ac:dyDescent="0.25">
      <c r="A805" s="3">
        <v>804</v>
      </c>
      <c r="B805" s="3" t="s">
        <v>1440</v>
      </c>
      <c r="C805" s="3" t="s">
        <v>2587</v>
      </c>
      <c r="D805" s="3" t="s">
        <v>3543</v>
      </c>
      <c r="E805" s="12" t="s">
        <v>7861</v>
      </c>
      <c r="F805" t="s">
        <v>8700</v>
      </c>
      <c r="G805" t="s">
        <v>10292</v>
      </c>
      <c r="H805" t="s">
        <v>10293</v>
      </c>
      <c r="I805" t="s">
        <v>10294</v>
      </c>
      <c r="J805" s="3"/>
      <c r="K805" s="3" t="s">
        <v>1440</v>
      </c>
      <c r="L805" s="3" t="e">
        <v>#VALUE!</v>
      </c>
      <c r="M805" s="7">
        <f>IF(IFERROR(L805,0),1,0)</f>
        <v>0</v>
      </c>
      <c r="N805" s="3" t="s">
        <v>3767</v>
      </c>
    </row>
    <row r="806" spans="1:14" x14ac:dyDescent="0.25">
      <c r="A806" s="3">
        <v>805</v>
      </c>
      <c r="B806" s="3" t="s">
        <v>1440</v>
      </c>
      <c r="C806" s="3" t="s">
        <v>2538</v>
      </c>
      <c r="D806" s="3" t="s">
        <v>3488</v>
      </c>
      <c r="E806" s="12" t="s">
        <v>7811</v>
      </c>
      <c r="F806" t="s">
        <v>8650</v>
      </c>
      <c r="G806" t="s">
        <v>10179</v>
      </c>
      <c r="H806" t="s">
        <v>10179</v>
      </c>
      <c r="I806" t="s">
        <v>10180</v>
      </c>
      <c r="J806" s="3"/>
      <c r="K806" s="3" t="s">
        <v>1440</v>
      </c>
      <c r="L806" s="3" t="e">
        <v>#VALUE!</v>
      </c>
      <c r="M806" s="7">
        <f>IF(IFERROR(L806,0),1,0)</f>
        <v>0</v>
      </c>
      <c r="N806" s="3" t="s">
        <v>3767</v>
      </c>
    </row>
    <row r="807" spans="1:14" x14ac:dyDescent="0.25">
      <c r="A807" s="3">
        <v>806</v>
      </c>
      <c r="B807" s="3" t="s">
        <v>1440</v>
      </c>
      <c r="C807" s="3" t="s">
        <v>2123</v>
      </c>
      <c r="D807" s="3" t="s">
        <v>3015</v>
      </c>
      <c r="E807" s="12" t="s">
        <v>7404</v>
      </c>
      <c r="F807" t="s">
        <v>8252</v>
      </c>
      <c r="G807" t="s">
        <v>9291</v>
      </c>
      <c r="H807" t="s">
        <v>9292</v>
      </c>
      <c r="I807" t="s">
        <v>9293</v>
      </c>
      <c r="J807" s="3"/>
      <c r="K807" s="3" t="s">
        <v>1440</v>
      </c>
      <c r="L807" s="3" t="e">
        <v>#VALUE!</v>
      </c>
      <c r="M807" s="7">
        <f>IF(IFERROR(L807,0),1,0)</f>
        <v>0</v>
      </c>
      <c r="N807" s="3" t="s">
        <v>3767</v>
      </c>
    </row>
    <row r="808" spans="1:14" x14ac:dyDescent="0.25">
      <c r="A808" s="3">
        <v>807</v>
      </c>
      <c r="B808" s="3" t="s">
        <v>1440</v>
      </c>
      <c r="C808" s="3" t="s">
        <v>520</v>
      </c>
      <c r="D808" s="3" t="s">
        <v>1622</v>
      </c>
      <c r="E808" s="12" t="s">
        <v>4068</v>
      </c>
      <c r="F808" t="s">
        <v>1650</v>
      </c>
      <c r="G808" t="s">
        <v>1638</v>
      </c>
      <c r="H808" t="s">
        <v>1638</v>
      </c>
      <c r="I808" t="s">
        <v>4444</v>
      </c>
      <c r="J808" s="3"/>
      <c r="K808" s="3" t="s">
        <v>1440</v>
      </c>
      <c r="L808" s="3">
        <v>1</v>
      </c>
      <c r="M808" s="7">
        <f>IF(IFERROR(L808,0),1,0)</f>
        <v>1</v>
      </c>
      <c r="N808" s="3" t="s">
        <v>3767</v>
      </c>
    </row>
    <row r="809" spans="1:14" x14ac:dyDescent="0.25">
      <c r="A809" s="3">
        <v>808</v>
      </c>
      <c r="B809" s="3" t="s">
        <v>1440</v>
      </c>
      <c r="C809" t="s">
        <v>520</v>
      </c>
      <c r="D809" s="3" t="s">
        <v>1622</v>
      </c>
      <c r="E809" s="12" t="s">
        <v>4068</v>
      </c>
      <c r="F809" t="s">
        <v>1650</v>
      </c>
      <c r="G809" t="s">
        <v>1638</v>
      </c>
      <c r="H809" t="s">
        <v>1638</v>
      </c>
      <c r="I809" t="s">
        <v>4444</v>
      </c>
      <c r="J809" s="3"/>
      <c r="K809" s="3" t="s">
        <v>1440</v>
      </c>
      <c r="L809" s="3" t="s">
        <v>6</v>
      </c>
      <c r="M809" s="7">
        <v>1</v>
      </c>
      <c r="N809" s="3" t="s">
        <v>4538</v>
      </c>
    </row>
    <row r="810" spans="1:14" x14ac:dyDescent="0.25">
      <c r="A810" s="3">
        <v>809</v>
      </c>
      <c r="B810" s="3" t="s">
        <v>1440</v>
      </c>
      <c r="C810" s="3" t="s">
        <v>2595</v>
      </c>
      <c r="D810" s="3" t="s">
        <v>3551</v>
      </c>
      <c r="E810" s="12" t="s">
        <v>7869</v>
      </c>
      <c r="F810" t="s">
        <v>8708</v>
      </c>
      <c r="G810" t="s">
        <v>10314</v>
      </c>
      <c r="H810" t="s">
        <v>10315</v>
      </c>
      <c r="I810" t="s">
        <v>10316</v>
      </c>
      <c r="J810" s="3"/>
      <c r="K810" s="3" t="s">
        <v>1440</v>
      </c>
      <c r="L810" s="3" t="e">
        <v>#VALUE!</v>
      </c>
      <c r="M810" s="7">
        <f t="shared" ref="M810:M821" si="43">IF(IFERROR(L810,0),1,0)</f>
        <v>0</v>
      </c>
      <c r="N810" s="3" t="s">
        <v>3767</v>
      </c>
    </row>
    <row r="811" spans="1:14" x14ac:dyDescent="0.25">
      <c r="A811" s="3">
        <v>810</v>
      </c>
      <c r="B811" s="3" t="s">
        <v>1440</v>
      </c>
      <c r="C811" s="3" t="s">
        <v>2617</v>
      </c>
      <c r="D811" s="3" t="s">
        <v>3575</v>
      </c>
      <c r="E811" s="12" t="s">
        <v>7890</v>
      </c>
      <c r="F811" t="s">
        <v>8729</v>
      </c>
      <c r="G811" t="s">
        <v>10362</v>
      </c>
      <c r="H811" t="s">
        <v>10362</v>
      </c>
      <c r="I811" t="s">
        <v>10363</v>
      </c>
      <c r="J811" s="3"/>
      <c r="K811" s="3" t="s">
        <v>1440</v>
      </c>
      <c r="L811" s="3" t="e">
        <v>#VALUE!</v>
      </c>
      <c r="M811" s="7">
        <f t="shared" si="43"/>
        <v>0</v>
      </c>
      <c r="N811" s="3" t="s">
        <v>3767</v>
      </c>
    </row>
    <row r="812" spans="1:14" x14ac:dyDescent="0.25">
      <c r="A812" s="3">
        <v>811</v>
      </c>
      <c r="B812" s="3" t="s">
        <v>1440</v>
      </c>
      <c r="C812" s="3" t="s">
        <v>2711</v>
      </c>
      <c r="D812" s="3" t="s">
        <v>3674</v>
      </c>
      <c r="E812" s="12" t="s">
        <v>7981</v>
      </c>
      <c r="F812" t="s">
        <v>8816</v>
      </c>
      <c r="G812" t="s">
        <v>10576</v>
      </c>
      <c r="H812" t="s">
        <v>10576</v>
      </c>
      <c r="I812" t="s">
        <v>10577</v>
      </c>
      <c r="J812" s="3"/>
      <c r="K812" s="3" t="s">
        <v>1440</v>
      </c>
      <c r="L812" s="3" t="e">
        <v>#VALUE!</v>
      </c>
      <c r="M812" s="7">
        <f t="shared" si="43"/>
        <v>0</v>
      </c>
      <c r="N812" s="3" t="s">
        <v>3767</v>
      </c>
    </row>
    <row r="813" spans="1:14" x14ac:dyDescent="0.25">
      <c r="A813" s="3">
        <v>812</v>
      </c>
      <c r="B813" s="3" t="s">
        <v>1440</v>
      </c>
      <c r="C813" s="3" t="s">
        <v>2244</v>
      </c>
      <c r="D813" s="3" t="s">
        <v>3149</v>
      </c>
      <c r="E813" s="12" t="s">
        <v>7522</v>
      </c>
      <c r="F813" t="s">
        <v>8370</v>
      </c>
      <c r="G813" t="s">
        <v>9563</v>
      </c>
      <c r="H813" t="s">
        <v>9563</v>
      </c>
      <c r="I813" t="s">
        <v>9564</v>
      </c>
      <c r="J813" s="3"/>
      <c r="K813" s="3" t="s">
        <v>1440</v>
      </c>
      <c r="L813" s="3" t="e">
        <v>#VALUE!</v>
      </c>
      <c r="M813" s="7">
        <f t="shared" si="43"/>
        <v>0</v>
      </c>
      <c r="N813" s="3" t="s">
        <v>3767</v>
      </c>
    </row>
    <row r="814" spans="1:14" x14ac:dyDescent="0.25">
      <c r="A814" s="3">
        <v>813</v>
      </c>
      <c r="B814" s="3" t="s">
        <v>1440</v>
      </c>
      <c r="C814" s="3" t="s">
        <v>2111</v>
      </c>
      <c r="D814" s="3" t="s">
        <v>2999</v>
      </c>
      <c r="E814" s="12" t="s">
        <v>7392</v>
      </c>
      <c r="F814" t="s">
        <v>8240</v>
      </c>
      <c r="G814" t="s">
        <v>9265</v>
      </c>
      <c r="H814" t="s">
        <v>9265</v>
      </c>
      <c r="I814" t="s">
        <v>9266</v>
      </c>
      <c r="J814" s="3"/>
      <c r="K814" s="3" t="s">
        <v>1440</v>
      </c>
      <c r="L814" s="3" t="e">
        <v>#VALUE!</v>
      </c>
      <c r="M814" s="7">
        <f t="shared" si="43"/>
        <v>0</v>
      </c>
      <c r="N814" s="3" t="s">
        <v>3767</v>
      </c>
    </row>
    <row r="815" spans="1:14" x14ac:dyDescent="0.25">
      <c r="A815" s="3">
        <v>814</v>
      </c>
      <c r="B815" s="3" t="s">
        <v>1440</v>
      </c>
      <c r="C815" s="3" t="s">
        <v>2050</v>
      </c>
      <c r="D815" s="3" t="s">
        <v>2930</v>
      </c>
      <c r="E815" s="12" t="s">
        <v>7331</v>
      </c>
      <c r="F815" t="s">
        <v>8180</v>
      </c>
      <c r="G815" t="s">
        <v>9143</v>
      </c>
      <c r="H815" t="s">
        <v>9143</v>
      </c>
      <c r="I815" t="s">
        <v>9144</v>
      </c>
      <c r="J815" s="3"/>
      <c r="K815" s="3" t="s">
        <v>1440</v>
      </c>
      <c r="L815" s="3" t="e">
        <v>#VALUE!</v>
      </c>
      <c r="M815" s="7">
        <f t="shared" si="43"/>
        <v>0</v>
      </c>
      <c r="N815" s="3" t="s">
        <v>3767</v>
      </c>
    </row>
    <row r="816" spans="1:14" x14ac:dyDescent="0.25">
      <c r="A816" s="3">
        <v>815</v>
      </c>
      <c r="B816" s="3" t="s">
        <v>1440</v>
      </c>
      <c r="C816" s="3" t="s">
        <v>2198</v>
      </c>
      <c r="D816" s="3" t="s">
        <v>3099</v>
      </c>
      <c r="E816" s="12" t="s">
        <v>7477</v>
      </c>
      <c r="F816" t="s">
        <v>8325</v>
      </c>
      <c r="G816" t="s">
        <v>9453</v>
      </c>
      <c r="H816" t="s">
        <v>9453</v>
      </c>
      <c r="I816" t="s">
        <v>9454</v>
      </c>
      <c r="J816" s="3"/>
      <c r="K816" s="3" t="s">
        <v>1440</v>
      </c>
      <c r="L816" s="3" t="e">
        <v>#VALUE!</v>
      </c>
      <c r="M816" s="7">
        <f t="shared" si="43"/>
        <v>0</v>
      </c>
      <c r="N816" s="3" t="s">
        <v>3767</v>
      </c>
    </row>
    <row r="817" spans="1:14" x14ac:dyDescent="0.25">
      <c r="A817" s="3">
        <v>816</v>
      </c>
      <c r="B817" s="3" t="s">
        <v>1440</v>
      </c>
      <c r="C817" s="3" t="s">
        <v>2612</v>
      </c>
      <c r="D817" s="3" t="s">
        <v>3570</v>
      </c>
      <c r="E817" s="12" t="s">
        <v>7885</v>
      </c>
      <c r="F817" t="s">
        <v>8724</v>
      </c>
      <c r="G817" t="s">
        <v>10350</v>
      </c>
      <c r="H817" t="s">
        <v>10350</v>
      </c>
      <c r="I817" t="s">
        <v>10351</v>
      </c>
      <c r="J817" s="3"/>
      <c r="K817" s="3" t="s">
        <v>1440</v>
      </c>
      <c r="L817" s="3">
        <v>1</v>
      </c>
      <c r="M817" s="7">
        <f t="shared" si="43"/>
        <v>1</v>
      </c>
      <c r="N817" s="3" t="s">
        <v>3767</v>
      </c>
    </row>
    <row r="818" spans="1:14" x14ac:dyDescent="0.25">
      <c r="A818" s="3">
        <v>817</v>
      </c>
      <c r="B818" s="3" t="s">
        <v>1440</v>
      </c>
      <c r="C818" s="3" t="s">
        <v>2585</v>
      </c>
      <c r="D818" s="3" t="s">
        <v>3541</v>
      </c>
      <c r="E818" s="12" t="s">
        <v>7859</v>
      </c>
      <c r="F818" t="s">
        <v>8698</v>
      </c>
      <c r="G818" t="s">
        <v>10287</v>
      </c>
      <c r="H818" t="s">
        <v>10288</v>
      </c>
      <c r="I818" t="s">
        <v>10289</v>
      </c>
      <c r="J818" s="3"/>
      <c r="K818" s="3" t="s">
        <v>1440</v>
      </c>
      <c r="L818" s="3" t="e">
        <v>#VALUE!</v>
      </c>
      <c r="M818" s="7">
        <f t="shared" si="43"/>
        <v>0</v>
      </c>
      <c r="N818" s="3" t="s">
        <v>3767</v>
      </c>
    </row>
    <row r="819" spans="1:14" x14ac:dyDescent="0.25">
      <c r="A819" s="3">
        <v>818</v>
      </c>
      <c r="B819" s="3" t="s">
        <v>1440</v>
      </c>
      <c r="C819" s="3" t="s">
        <v>2186</v>
      </c>
      <c r="D819" s="3" t="s">
        <v>3084</v>
      </c>
      <c r="E819" s="12" t="s">
        <v>7466</v>
      </c>
      <c r="F819" t="s">
        <v>8314</v>
      </c>
      <c r="G819" t="s">
        <v>9427</v>
      </c>
      <c r="H819" t="s">
        <v>9428</v>
      </c>
      <c r="I819" t="s">
        <v>9429</v>
      </c>
      <c r="J819" s="3"/>
      <c r="K819" s="3" t="s">
        <v>1440</v>
      </c>
      <c r="L819" s="3" t="e">
        <v>#VALUE!</v>
      </c>
      <c r="M819" s="7">
        <f t="shared" si="43"/>
        <v>0</v>
      </c>
      <c r="N819" s="3" t="s">
        <v>3767</v>
      </c>
    </row>
    <row r="820" spans="1:14" x14ac:dyDescent="0.25">
      <c r="A820" s="3">
        <v>819</v>
      </c>
      <c r="B820" s="3" t="s">
        <v>1440</v>
      </c>
      <c r="C820" s="3" t="s">
        <v>1082</v>
      </c>
      <c r="D820" s="3" t="s">
        <v>3222</v>
      </c>
      <c r="E820" s="12" t="s">
        <v>4892</v>
      </c>
      <c r="F820" t="s">
        <v>5798</v>
      </c>
      <c r="G820" t="s">
        <v>6235</v>
      </c>
      <c r="H820" t="s">
        <v>6235</v>
      </c>
      <c r="I820" t="s">
        <v>6806</v>
      </c>
      <c r="J820" s="3"/>
      <c r="K820" s="3" t="s">
        <v>1440</v>
      </c>
      <c r="L820" s="3" t="e">
        <v>#VALUE!</v>
      </c>
      <c r="M820" s="7">
        <f t="shared" si="43"/>
        <v>0</v>
      </c>
      <c r="N820" s="3" t="s">
        <v>3767</v>
      </c>
    </row>
    <row r="821" spans="1:14" x14ac:dyDescent="0.25">
      <c r="A821" s="3">
        <v>820</v>
      </c>
      <c r="B821" s="3" t="s">
        <v>1440</v>
      </c>
      <c r="C821" s="3" t="s">
        <v>955</v>
      </c>
      <c r="D821" s="3" t="s">
        <v>3266</v>
      </c>
      <c r="E821" s="12" t="s">
        <v>4838</v>
      </c>
      <c r="F821" t="s">
        <v>5746</v>
      </c>
      <c r="G821" t="s">
        <v>6188</v>
      </c>
      <c r="H821" t="s">
        <v>6188</v>
      </c>
      <c r="I821" t="s">
        <v>6743</v>
      </c>
      <c r="J821" s="3"/>
      <c r="K821" s="3" t="s">
        <v>1440</v>
      </c>
      <c r="L821" s="3">
        <v>1</v>
      </c>
      <c r="M821" s="7">
        <f t="shared" si="43"/>
        <v>1</v>
      </c>
      <c r="N821" s="3" t="s">
        <v>3767</v>
      </c>
    </row>
    <row r="822" spans="1:14" x14ac:dyDescent="0.25">
      <c r="A822" s="3">
        <v>821</v>
      </c>
      <c r="B822" s="3" t="s">
        <v>1440</v>
      </c>
      <c r="C822" t="s">
        <v>955</v>
      </c>
      <c r="D822" s="3" t="s">
        <v>3266</v>
      </c>
      <c r="E822" s="12" t="s">
        <v>4838</v>
      </c>
      <c r="F822" t="s">
        <v>5746</v>
      </c>
      <c r="G822" t="s">
        <v>6188</v>
      </c>
      <c r="H822" t="s">
        <v>6188</v>
      </c>
      <c r="I822" t="s">
        <v>6743</v>
      </c>
      <c r="J822" s="3"/>
      <c r="K822" s="3" t="s">
        <v>1440</v>
      </c>
      <c r="L822" s="3" t="s">
        <v>6</v>
      </c>
      <c r="M822" s="7">
        <v>1</v>
      </c>
      <c r="N822" s="3" t="s">
        <v>4538</v>
      </c>
    </row>
    <row r="823" spans="1:14" x14ac:dyDescent="0.25">
      <c r="A823" s="3">
        <v>822</v>
      </c>
      <c r="B823" s="3" t="s">
        <v>1440</v>
      </c>
      <c r="C823" s="3" t="s">
        <v>2746</v>
      </c>
      <c r="D823" s="3" t="s">
        <v>3722</v>
      </c>
      <c r="E823" s="12" t="s">
        <v>8016</v>
      </c>
      <c r="F823" t="s">
        <v>8851</v>
      </c>
      <c r="G823" t="s">
        <v>10654</v>
      </c>
      <c r="H823" t="s">
        <v>10654</v>
      </c>
      <c r="I823" t="s">
        <v>10655</v>
      </c>
      <c r="J823" s="3"/>
      <c r="K823" s="3" t="s">
        <v>1440</v>
      </c>
      <c r="L823" s="3" t="e">
        <v>#VALUE!</v>
      </c>
      <c r="M823" s="7">
        <f t="shared" ref="M823:M831" si="44">IF(IFERROR(L823,0),1,0)</f>
        <v>0</v>
      </c>
      <c r="N823" s="3" t="s">
        <v>3767</v>
      </c>
    </row>
    <row r="824" spans="1:14" x14ac:dyDescent="0.25">
      <c r="A824" s="3">
        <v>823</v>
      </c>
      <c r="B824" s="3" t="s">
        <v>1440</v>
      </c>
      <c r="C824" s="3" t="s">
        <v>2635</v>
      </c>
      <c r="D824" s="3" t="s">
        <v>3596</v>
      </c>
      <c r="E824" s="12" t="s">
        <v>7908</v>
      </c>
      <c r="F824" t="s">
        <v>8747</v>
      </c>
      <c r="G824" t="s">
        <v>10403</v>
      </c>
      <c r="H824" t="s">
        <v>10404</v>
      </c>
      <c r="I824" t="s">
        <v>10405</v>
      </c>
      <c r="J824" s="3"/>
      <c r="K824" s="3" t="s">
        <v>1440</v>
      </c>
      <c r="L824" s="3">
        <v>0</v>
      </c>
      <c r="M824" s="7">
        <f t="shared" si="44"/>
        <v>0</v>
      </c>
      <c r="N824" s="3" t="s">
        <v>3767</v>
      </c>
    </row>
    <row r="825" spans="1:14" x14ac:dyDescent="0.25">
      <c r="A825" s="3">
        <v>824</v>
      </c>
      <c r="B825" s="3" t="s">
        <v>1440</v>
      </c>
      <c r="C825" s="3" t="s">
        <v>1968</v>
      </c>
      <c r="D825" s="3" t="s">
        <v>2838</v>
      </c>
      <c r="E825" s="12" t="s">
        <v>7249</v>
      </c>
      <c r="F825" t="s">
        <v>8098</v>
      </c>
      <c r="G825" t="s">
        <v>8976</v>
      </c>
      <c r="H825" t="s">
        <v>8976</v>
      </c>
      <c r="I825" t="s">
        <v>8977</v>
      </c>
      <c r="J825" s="3"/>
      <c r="K825" s="3" t="s">
        <v>1440</v>
      </c>
      <c r="L825" s="3" t="e">
        <v>#VALUE!</v>
      </c>
      <c r="M825" s="7">
        <f t="shared" si="44"/>
        <v>0</v>
      </c>
      <c r="N825" s="3" t="s">
        <v>3767</v>
      </c>
    </row>
    <row r="826" spans="1:14" x14ac:dyDescent="0.25">
      <c r="A826" s="3">
        <v>825</v>
      </c>
      <c r="B826" s="3" t="s">
        <v>1440</v>
      </c>
      <c r="C826" s="3" t="s">
        <v>1928</v>
      </c>
      <c r="D826" s="3" t="s">
        <v>2790</v>
      </c>
      <c r="E826" s="12" t="s">
        <v>7211</v>
      </c>
      <c r="F826" t="s">
        <v>8060</v>
      </c>
      <c r="G826" t="s">
        <v>8899</v>
      </c>
      <c r="H826" t="s">
        <v>8899</v>
      </c>
      <c r="I826" t="s">
        <v>8900</v>
      </c>
      <c r="J826" s="3"/>
      <c r="K826" s="3" t="s">
        <v>1440</v>
      </c>
      <c r="L826" s="3" t="e">
        <v>#VALUE!</v>
      </c>
      <c r="M826" s="7">
        <f t="shared" si="44"/>
        <v>0</v>
      </c>
      <c r="N826" s="3" t="s">
        <v>3767</v>
      </c>
    </row>
    <row r="827" spans="1:14" x14ac:dyDescent="0.25">
      <c r="A827" s="3">
        <v>826</v>
      </c>
      <c r="B827" s="3" t="s">
        <v>1440</v>
      </c>
      <c r="C827" s="3" t="s">
        <v>1933</v>
      </c>
      <c r="D827" s="3" t="s">
        <v>2797</v>
      </c>
      <c r="E827" s="12" t="s">
        <v>7216</v>
      </c>
      <c r="F827" t="s">
        <v>8065</v>
      </c>
      <c r="G827" t="s">
        <v>8909</v>
      </c>
      <c r="H827" t="s">
        <v>8909</v>
      </c>
      <c r="I827" t="s">
        <v>8910</v>
      </c>
      <c r="J827" s="3"/>
      <c r="K827" s="3" t="s">
        <v>1440</v>
      </c>
      <c r="L827" s="3" t="e">
        <v>#VALUE!</v>
      </c>
      <c r="M827" s="7">
        <f t="shared" si="44"/>
        <v>0</v>
      </c>
      <c r="N827" s="3" t="s">
        <v>3767</v>
      </c>
    </row>
    <row r="828" spans="1:14" x14ac:dyDescent="0.25">
      <c r="A828" s="3">
        <v>827</v>
      </c>
      <c r="B828" s="3" t="s">
        <v>1440</v>
      </c>
      <c r="C828" s="3" t="s">
        <v>688</v>
      </c>
      <c r="D828" s="3" t="s">
        <v>3309</v>
      </c>
      <c r="E828" s="12" t="s">
        <v>4715</v>
      </c>
      <c r="F828" t="s">
        <v>5632</v>
      </c>
      <c r="G828" t="s">
        <v>6108</v>
      </c>
      <c r="H828" t="s">
        <v>6108</v>
      </c>
      <c r="I828" t="s">
        <v>6555</v>
      </c>
      <c r="J828" s="3"/>
      <c r="K828" s="3" t="s">
        <v>1440</v>
      </c>
      <c r="L828" s="3">
        <v>1</v>
      </c>
      <c r="M828" s="7">
        <f t="shared" si="44"/>
        <v>1</v>
      </c>
      <c r="N828" s="3" t="s">
        <v>3767</v>
      </c>
    </row>
    <row r="829" spans="1:14" x14ac:dyDescent="0.25">
      <c r="A829" s="3">
        <v>828</v>
      </c>
      <c r="B829" s="3" t="s">
        <v>1440</v>
      </c>
      <c r="C829" s="3" t="s">
        <v>2302</v>
      </c>
      <c r="D829" s="3" t="s">
        <v>3218</v>
      </c>
      <c r="E829" s="12" t="s">
        <v>4072</v>
      </c>
      <c r="F829" t="s">
        <v>3897</v>
      </c>
      <c r="G829" t="s">
        <v>4451</v>
      </c>
      <c r="H829" t="s">
        <v>4452</v>
      </c>
      <c r="I829" t="s">
        <v>4453</v>
      </c>
      <c r="J829" s="3"/>
      <c r="K829" s="3" t="s">
        <v>1440</v>
      </c>
      <c r="L829" s="3">
        <v>1</v>
      </c>
      <c r="M829" s="7">
        <f t="shared" si="44"/>
        <v>1</v>
      </c>
      <c r="N829" s="3" t="s">
        <v>3767</v>
      </c>
    </row>
    <row r="830" spans="1:14" x14ac:dyDescent="0.25">
      <c r="A830" s="3">
        <v>829</v>
      </c>
      <c r="B830" s="3" t="s">
        <v>1440</v>
      </c>
      <c r="C830" s="3" t="s">
        <v>2423</v>
      </c>
      <c r="D830" s="3" t="s">
        <v>3356</v>
      </c>
      <c r="E830" s="12" t="s">
        <v>7700</v>
      </c>
      <c r="F830" t="s">
        <v>8541</v>
      </c>
      <c r="G830" t="s">
        <v>9940</v>
      </c>
      <c r="H830" t="s">
        <v>9940</v>
      </c>
      <c r="I830" t="s">
        <v>9941</v>
      </c>
      <c r="J830" s="3"/>
      <c r="K830" s="3" t="s">
        <v>1440</v>
      </c>
      <c r="L830" s="3" t="e">
        <v>#VALUE!</v>
      </c>
      <c r="M830" s="7">
        <f t="shared" si="44"/>
        <v>0</v>
      </c>
      <c r="N830" s="3" t="s">
        <v>3767</v>
      </c>
    </row>
    <row r="831" spans="1:14" x14ac:dyDescent="0.25">
      <c r="A831" s="3">
        <v>830</v>
      </c>
      <c r="B831" s="3" t="s">
        <v>1440</v>
      </c>
      <c r="C831" s="3" t="s">
        <v>547</v>
      </c>
      <c r="D831" s="3" t="s">
        <v>1668</v>
      </c>
      <c r="E831" s="12" t="s">
        <v>4049</v>
      </c>
      <c r="F831" t="s">
        <v>1708</v>
      </c>
      <c r="G831" t="s">
        <v>1707</v>
      </c>
      <c r="H831" t="s">
        <v>1707</v>
      </c>
      <c r="I831" t="s">
        <v>4411</v>
      </c>
      <c r="J831" s="3"/>
      <c r="K831" s="3" t="s">
        <v>1440</v>
      </c>
      <c r="L831" s="3">
        <v>1</v>
      </c>
      <c r="M831" s="7">
        <f t="shared" si="44"/>
        <v>1</v>
      </c>
      <c r="N831" s="3" t="s">
        <v>3767</v>
      </c>
    </row>
    <row r="832" spans="1:14" x14ac:dyDescent="0.25">
      <c r="A832" s="3">
        <v>831</v>
      </c>
      <c r="B832" s="3" t="s">
        <v>1440</v>
      </c>
      <c r="C832" t="s">
        <v>547</v>
      </c>
      <c r="D832" s="3" t="s">
        <v>1668</v>
      </c>
      <c r="E832" s="12" t="s">
        <v>4049</v>
      </c>
      <c r="F832" t="s">
        <v>1708</v>
      </c>
      <c r="G832" t="s">
        <v>1707</v>
      </c>
      <c r="H832" t="s">
        <v>1707</v>
      </c>
      <c r="I832" t="s">
        <v>4411</v>
      </c>
      <c r="J832" s="3"/>
      <c r="K832" s="3" t="s">
        <v>1440</v>
      </c>
      <c r="L832" s="3" t="s">
        <v>6</v>
      </c>
      <c r="M832" s="7">
        <v>1</v>
      </c>
      <c r="N832" s="3" t="s">
        <v>4538</v>
      </c>
    </row>
    <row r="833" spans="1:14" x14ac:dyDescent="0.25">
      <c r="A833" s="3">
        <v>832</v>
      </c>
      <c r="B833" s="3" t="s">
        <v>1440</v>
      </c>
      <c r="C833" s="3" t="s">
        <v>2355</v>
      </c>
      <c r="D833" s="3" t="s">
        <v>3276</v>
      </c>
      <c r="E833" s="12" t="s">
        <v>7632</v>
      </c>
      <c r="F833" t="s">
        <v>8473</v>
      </c>
      <c r="G833" t="s">
        <v>9790</v>
      </c>
      <c r="H833" t="s">
        <v>9790</v>
      </c>
      <c r="I833" t="s">
        <v>9791</v>
      </c>
      <c r="J833" s="3"/>
      <c r="K833" s="3" t="s">
        <v>1440</v>
      </c>
      <c r="L833" s="3" t="e">
        <v>#VALUE!</v>
      </c>
      <c r="M833" s="7">
        <f t="shared" ref="M833:M839" si="45">IF(IFERROR(L833,0),1,0)</f>
        <v>0</v>
      </c>
      <c r="N833" s="3" t="s">
        <v>3767</v>
      </c>
    </row>
    <row r="834" spans="1:14" x14ac:dyDescent="0.25">
      <c r="A834" s="3">
        <v>833</v>
      </c>
      <c r="B834" s="3" t="s">
        <v>1440</v>
      </c>
      <c r="C834" s="3" t="s">
        <v>2174</v>
      </c>
      <c r="D834" s="3" t="s">
        <v>3071</v>
      </c>
      <c r="E834" s="12" t="s">
        <v>7454</v>
      </c>
      <c r="F834" t="s">
        <v>8302</v>
      </c>
      <c r="G834" t="s">
        <v>9402</v>
      </c>
      <c r="H834" t="s">
        <v>9402</v>
      </c>
      <c r="I834" t="s">
        <v>9403</v>
      </c>
      <c r="J834" s="3"/>
      <c r="K834" s="3" t="s">
        <v>1440</v>
      </c>
      <c r="L834" s="3" t="e">
        <v>#VALUE!</v>
      </c>
      <c r="M834" s="7">
        <f t="shared" si="45"/>
        <v>0</v>
      </c>
      <c r="N834" s="3" t="s">
        <v>3767</v>
      </c>
    </row>
    <row r="835" spans="1:14" x14ac:dyDescent="0.25">
      <c r="A835" s="3">
        <v>834</v>
      </c>
      <c r="B835" s="3" t="s">
        <v>1440</v>
      </c>
      <c r="C835" s="3" t="s">
        <v>917</v>
      </c>
      <c r="D835" s="3" t="s">
        <v>3576</v>
      </c>
      <c r="E835" s="12" t="s">
        <v>4821</v>
      </c>
      <c r="F835" t="s">
        <v>5734</v>
      </c>
      <c r="G835" t="s">
        <v>6181</v>
      </c>
      <c r="H835" t="s">
        <v>6711</v>
      </c>
      <c r="I835" t="s">
        <v>6712</v>
      </c>
      <c r="J835" s="3"/>
      <c r="K835" s="3" t="s">
        <v>1440</v>
      </c>
      <c r="L835" s="3" t="e">
        <v>#VALUE!</v>
      </c>
      <c r="M835" s="7">
        <f t="shared" si="45"/>
        <v>0</v>
      </c>
      <c r="N835" s="3" t="s">
        <v>3767</v>
      </c>
    </row>
    <row r="836" spans="1:14" x14ac:dyDescent="0.25">
      <c r="A836" s="3">
        <v>835</v>
      </c>
      <c r="B836" s="3" t="s">
        <v>1440</v>
      </c>
      <c r="C836" s="3" t="s">
        <v>2521</v>
      </c>
      <c r="D836" s="3" t="s">
        <v>3466</v>
      </c>
      <c r="E836" s="12" t="s">
        <v>7795</v>
      </c>
      <c r="F836" t="s">
        <v>8634</v>
      </c>
      <c r="G836" t="s">
        <v>10147</v>
      </c>
      <c r="H836" t="s">
        <v>10147</v>
      </c>
      <c r="I836" t="s">
        <v>10148</v>
      </c>
      <c r="J836" s="3"/>
      <c r="K836" s="3" t="s">
        <v>1440</v>
      </c>
      <c r="L836" s="3">
        <v>1</v>
      </c>
      <c r="M836" s="7">
        <f t="shared" si="45"/>
        <v>1</v>
      </c>
      <c r="N836" s="3" t="s">
        <v>3767</v>
      </c>
    </row>
    <row r="837" spans="1:14" x14ac:dyDescent="0.25">
      <c r="A837" s="3">
        <v>836</v>
      </c>
      <c r="B837" s="3" t="s">
        <v>1440</v>
      </c>
      <c r="C837" s="3" t="s">
        <v>320</v>
      </c>
      <c r="D837" s="3" t="s">
        <v>3427</v>
      </c>
      <c r="E837" s="12" t="s">
        <v>4541</v>
      </c>
      <c r="F837" t="s">
        <v>5470</v>
      </c>
      <c r="G837" t="s">
        <v>5963</v>
      </c>
      <c r="H837" t="s">
        <v>5963</v>
      </c>
      <c r="I837" t="s">
        <v>6358</v>
      </c>
      <c r="J837" s="3"/>
      <c r="K837" s="3" t="s">
        <v>1440</v>
      </c>
      <c r="L837" s="3" t="e">
        <v>#VALUE!</v>
      </c>
      <c r="M837" s="7">
        <f t="shared" si="45"/>
        <v>0</v>
      </c>
      <c r="N837" s="3" t="s">
        <v>3767</v>
      </c>
    </row>
    <row r="838" spans="1:14" x14ac:dyDescent="0.25">
      <c r="A838" s="3">
        <v>837</v>
      </c>
      <c r="B838" s="3" t="s">
        <v>1440</v>
      </c>
      <c r="C838" s="3" t="s">
        <v>1491</v>
      </c>
      <c r="D838" s="3" t="s">
        <v>1492</v>
      </c>
      <c r="E838" s="12" t="s">
        <v>7020</v>
      </c>
      <c r="F838" t="s">
        <v>1546</v>
      </c>
      <c r="G838" t="s">
        <v>1493</v>
      </c>
      <c r="H838" t="s">
        <v>1493</v>
      </c>
      <c r="I838" t="s">
        <v>7112</v>
      </c>
      <c r="J838" s="3"/>
      <c r="K838" s="3" t="s">
        <v>1440</v>
      </c>
      <c r="L838" s="3" t="e">
        <v>#VALUE!</v>
      </c>
      <c r="M838" s="7">
        <f t="shared" si="45"/>
        <v>0</v>
      </c>
      <c r="N838" s="3" t="s">
        <v>3767</v>
      </c>
    </row>
    <row r="839" spans="1:14" x14ac:dyDescent="0.25">
      <c r="A839" s="3">
        <v>838</v>
      </c>
      <c r="B839" s="3" t="s">
        <v>1440</v>
      </c>
      <c r="C839" s="3" t="s">
        <v>390</v>
      </c>
      <c r="D839" s="3" t="s">
        <v>2869</v>
      </c>
      <c r="E839" s="12" t="s">
        <v>4575</v>
      </c>
      <c r="F839" t="s">
        <v>5502</v>
      </c>
      <c r="G839" t="s">
        <v>5995</v>
      </c>
      <c r="H839" t="s">
        <v>5995</v>
      </c>
      <c r="I839" t="s">
        <v>6392</v>
      </c>
      <c r="J839" s="3"/>
      <c r="K839" s="3" t="s">
        <v>1440</v>
      </c>
      <c r="L839" s="3">
        <v>1</v>
      </c>
      <c r="M839" s="7">
        <f t="shared" si="45"/>
        <v>1</v>
      </c>
      <c r="N839" s="3" t="s">
        <v>3767</v>
      </c>
    </row>
    <row r="840" spans="1:14" x14ac:dyDescent="0.25">
      <c r="A840" s="3">
        <v>839</v>
      </c>
      <c r="B840" s="3" t="s">
        <v>1440</v>
      </c>
      <c r="C840" t="s">
        <v>390</v>
      </c>
      <c r="D840" s="3" t="s">
        <v>2869</v>
      </c>
      <c r="E840" s="12" t="s">
        <v>4575</v>
      </c>
      <c r="F840" t="s">
        <v>5502</v>
      </c>
      <c r="G840" t="s">
        <v>5995</v>
      </c>
      <c r="H840" t="s">
        <v>5995</v>
      </c>
      <c r="I840" t="s">
        <v>6392</v>
      </c>
      <c r="J840" s="3"/>
      <c r="K840" s="3" t="s">
        <v>1440</v>
      </c>
      <c r="L840" s="3" t="s">
        <v>6</v>
      </c>
      <c r="M840" s="7">
        <v>1</v>
      </c>
      <c r="N840" s="3" t="s">
        <v>4538</v>
      </c>
    </row>
    <row r="841" spans="1:14" x14ac:dyDescent="0.25">
      <c r="A841" s="3">
        <v>840</v>
      </c>
      <c r="B841" s="3" t="s">
        <v>1440</v>
      </c>
      <c r="C841" s="3" t="s">
        <v>2550</v>
      </c>
      <c r="D841" s="3" t="s">
        <v>3503</v>
      </c>
      <c r="E841" s="12" t="s">
        <v>7823</v>
      </c>
      <c r="F841" t="s">
        <v>8662</v>
      </c>
      <c r="G841" t="s">
        <v>10203</v>
      </c>
      <c r="H841" t="s">
        <v>10204</v>
      </c>
      <c r="I841" t="s">
        <v>10205</v>
      </c>
      <c r="J841" s="3"/>
      <c r="K841" s="3" t="s">
        <v>1440</v>
      </c>
      <c r="L841" s="3">
        <v>1</v>
      </c>
      <c r="M841" s="7">
        <f>IF(IFERROR(L841,0),1,0)</f>
        <v>1</v>
      </c>
      <c r="N841" s="3" t="s">
        <v>3767</v>
      </c>
    </row>
    <row r="842" spans="1:14" x14ac:dyDescent="0.25">
      <c r="A842" s="3">
        <v>841</v>
      </c>
      <c r="B842" s="3" t="s">
        <v>1440</v>
      </c>
      <c r="C842" t="s">
        <v>2550</v>
      </c>
      <c r="D842" s="3" t="s">
        <v>3503</v>
      </c>
      <c r="E842" s="12" t="s">
        <v>7823</v>
      </c>
      <c r="F842" t="s">
        <v>8662</v>
      </c>
      <c r="G842" t="s">
        <v>10203</v>
      </c>
      <c r="H842" t="s">
        <v>10204</v>
      </c>
      <c r="I842" t="s">
        <v>10205</v>
      </c>
      <c r="J842" s="3"/>
      <c r="K842" s="3" t="s">
        <v>1440</v>
      </c>
      <c r="L842" s="3" t="s">
        <v>6</v>
      </c>
      <c r="M842" s="7">
        <v>1</v>
      </c>
      <c r="N842" s="3" t="s">
        <v>4538</v>
      </c>
    </row>
    <row r="843" spans="1:14" x14ac:dyDescent="0.25">
      <c r="A843" s="3">
        <v>842</v>
      </c>
      <c r="B843" s="3" t="s">
        <v>1440</v>
      </c>
      <c r="C843" s="3" t="s">
        <v>2024</v>
      </c>
      <c r="D843" s="3" t="s">
        <v>2903</v>
      </c>
      <c r="E843" s="12" t="s">
        <v>7305</v>
      </c>
      <c r="F843" t="s">
        <v>8154</v>
      </c>
      <c r="G843" t="s">
        <v>9089</v>
      </c>
      <c r="H843" t="s">
        <v>9089</v>
      </c>
      <c r="I843" t="s">
        <v>9090</v>
      </c>
      <c r="J843" s="3"/>
      <c r="K843" s="3" t="s">
        <v>1440</v>
      </c>
      <c r="L843" s="3" t="e">
        <v>#VALUE!</v>
      </c>
      <c r="M843" s="7">
        <f t="shared" ref="M843:M848" si="46">IF(IFERROR(L843,0),1,0)</f>
        <v>0</v>
      </c>
      <c r="N843" s="3" t="s">
        <v>3767</v>
      </c>
    </row>
    <row r="844" spans="1:14" x14ac:dyDescent="0.25">
      <c r="A844" s="3">
        <v>843</v>
      </c>
      <c r="B844" s="3" t="s">
        <v>1440</v>
      </c>
      <c r="C844" s="3" t="s">
        <v>2442</v>
      </c>
      <c r="D844" s="3" t="s">
        <v>3377</v>
      </c>
      <c r="E844" s="12" t="s">
        <v>7719</v>
      </c>
      <c r="F844" t="s">
        <v>8560</v>
      </c>
      <c r="G844" t="s">
        <v>9981</v>
      </c>
      <c r="H844" t="s">
        <v>4187</v>
      </c>
      <c r="I844" t="s">
        <v>9982</v>
      </c>
      <c r="J844" s="3"/>
      <c r="K844" s="3" t="s">
        <v>1440</v>
      </c>
      <c r="L844" s="3" t="e">
        <v>#VALUE!</v>
      </c>
      <c r="M844" s="7">
        <f t="shared" si="46"/>
        <v>0</v>
      </c>
      <c r="N844" s="3" t="s">
        <v>3767</v>
      </c>
    </row>
    <row r="845" spans="1:14" x14ac:dyDescent="0.25">
      <c r="A845" s="3">
        <v>844</v>
      </c>
      <c r="B845" s="3" t="s">
        <v>1440</v>
      </c>
      <c r="C845" s="3" t="s">
        <v>2131</v>
      </c>
      <c r="D845" s="3" t="s">
        <v>3023</v>
      </c>
      <c r="E845" s="12" t="s">
        <v>7412</v>
      </c>
      <c r="F845" t="s">
        <v>8260</v>
      </c>
      <c r="G845" t="s">
        <v>9310</v>
      </c>
      <c r="H845" t="s">
        <v>9311</v>
      </c>
      <c r="I845" t="s">
        <v>9312</v>
      </c>
      <c r="J845" s="3"/>
      <c r="K845" s="3" t="s">
        <v>1440</v>
      </c>
      <c r="L845" s="3" t="e">
        <v>#VALUE!</v>
      </c>
      <c r="M845" s="7">
        <f t="shared" si="46"/>
        <v>0</v>
      </c>
      <c r="N845" s="3" t="s">
        <v>3767</v>
      </c>
    </row>
    <row r="846" spans="1:14" x14ac:dyDescent="0.25">
      <c r="A846" s="3">
        <v>845</v>
      </c>
      <c r="B846" s="3" t="s">
        <v>1440</v>
      </c>
      <c r="C846" s="3" t="s">
        <v>684</v>
      </c>
      <c r="D846" s="3" t="s">
        <v>3297</v>
      </c>
      <c r="E846" s="12" t="s">
        <v>4713</v>
      </c>
      <c r="F846" t="s">
        <v>5630</v>
      </c>
      <c r="G846" t="s">
        <v>6106</v>
      </c>
      <c r="H846" t="s">
        <v>6106</v>
      </c>
      <c r="I846" t="s">
        <v>6553</v>
      </c>
      <c r="J846" s="3"/>
      <c r="K846" s="3" t="s">
        <v>1440</v>
      </c>
      <c r="L846" s="3" t="e">
        <v>#VALUE!</v>
      </c>
      <c r="M846" s="7">
        <f t="shared" si="46"/>
        <v>0</v>
      </c>
      <c r="N846" s="3" t="s">
        <v>3767</v>
      </c>
    </row>
    <row r="847" spans="1:14" x14ac:dyDescent="0.25">
      <c r="A847" s="3">
        <v>846</v>
      </c>
      <c r="B847" s="3" t="s">
        <v>1440</v>
      </c>
      <c r="C847" s="3" t="s">
        <v>2045</v>
      </c>
      <c r="D847" s="3" t="s">
        <v>2925</v>
      </c>
      <c r="E847" s="12" t="s">
        <v>7326</v>
      </c>
      <c r="F847" t="s">
        <v>8175</v>
      </c>
      <c r="G847" t="s">
        <v>9133</v>
      </c>
      <c r="H847" t="s">
        <v>9133</v>
      </c>
      <c r="I847" t="s">
        <v>9134</v>
      </c>
      <c r="J847" s="3"/>
      <c r="K847" s="3" t="s">
        <v>1440</v>
      </c>
      <c r="L847" s="3">
        <v>1</v>
      </c>
      <c r="M847" s="7">
        <f t="shared" si="46"/>
        <v>1</v>
      </c>
      <c r="N847" s="3" t="s">
        <v>3767</v>
      </c>
    </row>
    <row r="848" spans="1:14" x14ac:dyDescent="0.25">
      <c r="A848" s="3">
        <v>847</v>
      </c>
      <c r="B848" s="3" t="s">
        <v>1440</v>
      </c>
      <c r="C848" s="3" t="s">
        <v>2121</v>
      </c>
      <c r="D848" s="3" t="s">
        <v>3013</v>
      </c>
      <c r="E848" s="12" t="s">
        <v>7402</v>
      </c>
      <c r="F848" t="s">
        <v>8250</v>
      </c>
      <c r="G848" t="s">
        <v>9287</v>
      </c>
      <c r="H848" t="s">
        <v>9287</v>
      </c>
      <c r="I848" t="s">
        <v>9288</v>
      </c>
      <c r="J848" s="3"/>
      <c r="K848" s="3" t="s">
        <v>1440</v>
      </c>
      <c r="L848" s="3">
        <v>1</v>
      </c>
      <c r="M848" s="7">
        <f t="shared" si="46"/>
        <v>1</v>
      </c>
      <c r="N848" s="3" t="s">
        <v>3767</v>
      </c>
    </row>
    <row r="849" spans="1:14" x14ac:dyDescent="0.25">
      <c r="A849" s="3">
        <v>848</v>
      </c>
      <c r="B849" s="3" t="s">
        <v>1440</v>
      </c>
      <c r="C849" t="s">
        <v>2121</v>
      </c>
      <c r="D849" s="3" t="s">
        <v>3013</v>
      </c>
      <c r="E849" s="12" t="s">
        <v>7402</v>
      </c>
      <c r="F849" t="s">
        <v>8250</v>
      </c>
      <c r="G849" t="s">
        <v>9287</v>
      </c>
      <c r="H849" t="s">
        <v>9287</v>
      </c>
      <c r="I849" t="s">
        <v>9288</v>
      </c>
      <c r="J849" s="3"/>
      <c r="K849" s="3" t="s">
        <v>1440</v>
      </c>
      <c r="L849" s="3" t="s">
        <v>6</v>
      </c>
      <c r="M849" s="7">
        <v>1</v>
      </c>
      <c r="N849" s="3" t="s">
        <v>4538</v>
      </c>
    </row>
    <row r="850" spans="1:14" x14ac:dyDescent="0.25">
      <c r="A850" s="3">
        <v>849</v>
      </c>
      <c r="B850" s="3" t="s">
        <v>1440</v>
      </c>
      <c r="C850" s="3" t="s">
        <v>2365</v>
      </c>
      <c r="D850" s="3" t="s">
        <v>3286</v>
      </c>
      <c r="E850" s="12" t="s">
        <v>7642</v>
      </c>
      <c r="F850" t="s">
        <v>8483</v>
      </c>
      <c r="G850" t="s">
        <v>9810</v>
      </c>
      <c r="H850" t="s">
        <v>9810</v>
      </c>
      <c r="I850" t="s">
        <v>9811</v>
      </c>
      <c r="J850" s="3"/>
      <c r="K850" s="3" t="s">
        <v>1440</v>
      </c>
      <c r="L850" s="3" t="e">
        <v>#VALUE!</v>
      </c>
      <c r="M850" s="7">
        <f t="shared" ref="M850:M858" si="47">IF(IFERROR(L850,0),1,0)</f>
        <v>0</v>
      </c>
      <c r="N850" s="3" t="s">
        <v>3767</v>
      </c>
    </row>
    <row r="851" spans="1:14" x14ac:dyDescent="0.25">
      <c r="A851" s="3">
        <v>850</v>
      </c>
      <c r="B851" s="3" t="s">
        <v>1440</v>
      </c>
      <c r="C851" s="3" t="s">
        <v>1953</v>
      </c>
      <c r="D851" s="3" t="s">
        <v>2819</v>
      </c>
      <c r="E851" s="12" t="s">
        <v>7236</v>
      </c>
      <c r="F851" t="s">
        <v>8085</v>
      </c>
      <c r="G851" t="s">
        <v>8949</v>
      </c>
      <c r="H851" t="s">
        <v>8949</v>
      </c>
      <c r="I851" t="s">
        <v>8950</v>
      </c>
      <c r="J851" s="3"/>
      <c r="K851" s="3" t="s">
        <v>1440</v>
      </c>
      <c r="L851" s="3">
        <v>1</v>
      </c>
      <c r="M851" s="7">
        <f t="shared" si="47"/>
        <v>1</v>
      </c>
      <c r="N851" s="3" t="s">
        <v>3767</v>
      </c>
    </row>
    <row r="852" spans="1:14" x14ac:dyDescent="0.25">
      <c r="A852" s="3">
        <v>851</v>
      </c>
      <c r="B852" s="3" t="s">
        <v>1440</v>
      </c>
      <c r="C852" s="3" t="s">
        <v>2144</v>
      </c>
      <c r="D852" s="3" t="s">
        <v>3037</v>
      </c>
      <c r="E852" s="12" t="s">
        <v>7424</v>
      </c>
      <c r="F852" t="s">
        <v>8272</v>
      </c>
      <c r="G852" t="s">
        <v>9340</v>
      </c>
      <c r="H852" t="s">
        <v>9340</v>
      </c>
      <c r="I852" t="s">
        <v>9341</v>
      </c>
      <c r="J852" s="3"/>
      <c r="K852" s="3" t="s">
        <v>1440</v>
      </c>
      <c r="L852" s="3" t="e">
        <v>#VALUE!</v>
      </c>
      <c r="M852" s="7">
        <f t="shared" si="47"/>
        <v>0</v>
      </c>
      <c r="N852" s="3" t="s">
        <v>3767</v>
      </c>
    </row>
    <row r="853" spans="1:14" x14ac:dyDescent="0.25">
      <c r="A853" s="3">
        <v>852</v>
      </c>
      <c r="B853" s="3" t="s">
        <v>1440</v>
      </c>
      <c r="C853" s="3" t="s">
        <v>2575</v>
      </c>
      <c r="D853" s="3" t="s">
        <v>3530</v>
      </c>
      <c r="E853" s="12" t="s">
        <v>7848</v>
      </c>
      <c r="F853" t="s">
        <v>8687</v>
      </c>
      <c r="G853" t="s">
        <v>10258</v>
      </c>
      <c r="H853" t="s">
        <v>10258</v>
      </c>
      <c r="I853" t="s">
        <v>10259</v>
      </c>
      <c r="J853" s="3"/>
      <c r="K853" s="3" t="s">
        <v>1440</v>
      </c>
      <c r="L853" s="3" t="e">
        <v>#VALUE!</v>
      </c>
      <c r="M853" s="7">
        <f t="shared" si="47"/>
        <v>0</v>
      </c>
      <c r="N853" s="3" t="s">
        <v>3767</v>
      </c>
    </row>
    <row r="854" spans="1:14" x14ac:dyDescent="0.25">
      <c r="A854" s="3">
        <v>853</v>
      </c>
      <c r="B854" s="3" t="s">
        <v>1440</v>
      </c>
      <c r="C854" s="3" t="s">
        <v>2571</v>
      </c>
      <c r="D854" s="3" t="s">
        <v>3524</v>
      </c>
      <c r="E854" s="12" t="s">
        <v>7844</v>
      </c>
      <c r="F854" t="s">
        <v>8683</v>
      </c>
      <c r="G854" t="s">
        <v>10249</v>
      </c>
      <c r="H854" t="s">
        <v>10250</v>
      </c>
      <c r="I854" t="s">
        <v>10251</v>
      </c>
      <c r="J854" s="3"/>
      <c r="K854" s="3" t="s">
        <v>1440</v>
      </c>
      <c r="L854" s="3" t="e">
        <v>#VALUE!</v>
      </c>
      <c r="M854" s="7">
        <f t="shared" si="47"/>
        <v>0</v>
      </c>
      <c r="N854" s="3" t="s">
        <v>3767</v>
      </c>
    </row>
    <row r="855" spans="1:14" x14ac:dyDescent="0.25">
      <c r="A855" s="3">
        <v>854</v>
      </c>
      <c r="B855" s="3" t="s">
        <v>1440</v>
      </c>
      <c r="C855" s="3" t="s">
        <v>2776</v>
      </c>
      <c r="D855" s="3" t="s">
        <v>3755</v>
      </c>
      <c r="E855" s="12" t="s">
        <v>8046</v>
      </c>
      <c r="F855" t="s">
        <v>8878</v>
      </c>
      <c r="G855" t="s">
        <v>10711</v>
      </c>
      <c r="H855" t="s">
        <v>10711</v>
      </c>
      <c r="I855" t="s">
        <v>10712</v>
      </c>
      <c r="J855" s="3"/>
      <c r="K855" s="3" t="s">
        <v>1440</v>
      </c>
      <c r="L855" s="3" t="e">
        <v>#VALUE!</v>
      </c>
      <c r="M855" s="7">
        <f t="shared" si="47"/>
        <v>0</v>
      </c>
      <c r="N855" s="3" t="s">
        <v>3767</v>
      </c>
    </row>
    <row r="856" spans="1:14" x14ac:dyDescent="0.25">
      <c r="A856" s="3">
        <v>855</v>
      </c>
      <c r="B856" s="3" t="s">
        <v>1440</v>
      </c>
      <c r="C856" s="3" t="s">
        <v>2616</v>
      </c>
      <c r="D856" s="3" t="s">
        <v>3574</v>
      </c>
      <c r="E856" s="12" t="s">
        <v>7889</v>
      </c>
      <c r="F856" t="s">
        <v>8728</v>
      </c>
      <c r="G856" t="s">
        <v>10360</v>
      </c>
      <c r="H856" t="s">
        <v>10360</v>
      </c>
      <c r="I856" t="s">
        <v>10361</v>
      </c>
      <c r="J856" s="3"/>
      <c r="K856" s="3" t="s">
        <v>1440</v>
      </c>
      <c r="L856" s="3">
        <v>1</v>
      </c>
      <c r="M856" s="7">
        <f t="shared" si="47"/>
        <v>1</v>
      </c>
      <c r="N856" s="3" t="s">
        <v>3767</v>
      </c>
    </row>
    <row r="857" spans="1:14" x14ac:dyDescent="0.25">
      <c r="A857" s="3">
        <v>856</v>
      </c>
      <c r="B857" s="3" t="s">
        <v>1440</v>
      </c>
      <c r="C857" s="3" t="s">
        <v>2431</v>
      </c>
      <c r="D857" s="3" t="s">
        <v>3364</v>
      </c>
      <c r="E857" s="12" t="s">
        <v>7708</v>
      </c>
      <c r="F857" t="s">
        <v>8549</v>
      </c>
      <c r="G857" t="s">
        <v>9958</v>
      </c>
      <c r="H857" t="s">
        <v>9958</v>
      </c>
      <c r="I857" t="s">
        <v>9959</v>
      </c>
      <c r="J857" s="3"/>
      <c r="K857" s="3" t="s">
        <v>1440</v>
      </c>
      <c r="L857" s="3" t="e">
        <v>#VALUE!</v>
      </c>
      <c r="M857" s="7">
        <f t="shared" si="47"/>
        <v>0</v>
      </c>
      <c r="N857" s="3" t="s">
        <v>3767</v>
      </c>
    </row>
    <row r="858" spans="1:14" x14ac:dyDescent="0.25">
      <c r="A858" s="3">
        <v>857</v>
      </c>
      <c r="B858" s="3" t="s">
        <v>1440</v>
      </c>
      <c r="C858" s="3" t="s">
        <v>2294</v>
      </c>
      <c r="D858" s="3" t="s">
        <v>3209</v>
      </c>
      <c r="E858" s="12" t="s">
        <v>7572</v>
      </c>
      <c r="F858" t="s">
        <v>8419</v>
      </c>
      <c r="G858" t="s">
        <v>9669</v>
      </c>
      <c r="H858" t="s">
        <v>9670</v>
      </c>
      <c r="I858" t="s">
        <v>9671</v>
      </c>
      <c r="J858" s="3"/>
      <c r="K858" s="3" t="s">
        <v>1440</v>
      </c>
      <c r="L858" s="3">
        <v>1</v>
      </c>
      <c r="M858" s="7">
        <f t="shared" si="47"/>
        <v>1</v>
      </c>
      <c r="N858" s="3" t="s">
        <v>3767</v>
      </c>
    </row>
    <row r="859" spans="1:14" x14ac:dyDescent="0.25">
      <c r="A859" s="3">
        <v>858</v>
      </c>
      <c r="B859" s="3" t="s">
        <v>1440</v>
      </c>
      <c r="C859" t="s">
        <v>2294</v>
      </c>
      <c r="D859" s="3" t="s">
        <v>3209</v>
      </c>
      <c r="E859" s="12" t="s">
        <v>7572</v>
      </c>
      <c r="F859" t="s">
        <v>8419</v>
      </c>
      <c r="G859" t="s">
        <v>9669</v>
      </c>
      <c r="H859" t="s">
        <v>9670</v>
      </c>
      <c r="I859" t="s">
        <v>9671</v>
      </c>
      <c r="J859" s="3"/>
      <c r="K859" s="3" t="s">
        <v>1440</v>
      </c>
      <c r="L859" s="3" t="s">
        <v>6</v>
      </c>
      <c r="M859" s="7">
        <v>1</v>
      </c>
      <c r="N859" s="3" t="s">
        <v>4538</v>
      </c>
    </row>
    <row r="860" spans="1:14" x14ac:dyDescent="0.25">
      <c r="A860" s="3">
        <v>859</v>
      </c>
      <c r="B860" s="3" t="s">
        <v>1440</v>
      </c>
      <c r="C860" s="3" t="s">
        <v>1924</v>
      </c>
      <c r="D860" s="3" t="s">
        <v>2786</v>
      </c>
      <c r="E860" s="12" t="s">
        <v>7207</v>
      </c>
      <c r="F860" t="s">
        <v>8056</v>
      </c>
      <c r="G860" t="s">
        <v>8890</v>
      </c>
      <c r="H860" t="s">
        <v>8891</v>
      </c>
      <c r="I860" t="s">
        <v>8892</v>
      </c>
      <c r="J860" s="3"/>
      <c r="K860" s="3" t="s">
        <v>1440</v>
      </c>
      <c r="L860" s="3" t="e">
        <v>#VALUE!</v>
      </c>
      <c r="M860" s="7">
        <f t="shared" ref="M860:M869" si="48">IF(IFERROR(L860,0),1,0)</f>
        <v>0</v>
      </c>
      <c r="N860" s="3" t="s">
        <v>3767</v>
      </c>
    </row>
    <row r="861" spans="1:14" x14ac:dyDescent="0.25">
      <c r="A861" s="3">
        <v>860</v>
      </c>
      <c r="B861" s="3" t="s">
        <v>1440</v>
      </c>
      <c r="C861" s="3" t="s">
        <v>2151</v>
      </c>
      <c r="D861" s="3" t="s">
        <v>3044</v>
      </c>
      <c r="E861" s="12" t="s">
        <v>7431</v>
      </c>
      <c r="F861" t="s">
        <v>8279</v>
      </c>
      <c r="G861" t="s">
        <v>9354</v>
      </c>
      <c r="H861" t="s">
        <v>9354</v>
      </c>
      <c r="I861" t="s">
        <v>9355</v>
      </c>
      <c r="J861" s="3"/>
      <c r="K861" s="3" t="s">
        <v>1440</v>
      </c>
      <c r="L861" s="3">
        <v>1</v>
      </c>
      <c r="M861" s="7">
        <f t="shared" si="48"/>
        <v>1</v>
      </c>
      <c r="N861" s="3" t="s">
        <v>3767</v>
      </c>
    </row>
    <row r="862" spans="1:14" x14ac:dyDescent="0.25">
      <c r="A862" s="3">
        <v>861</v>
      </c>
      <c r="B862" s="3" t="s">
        <v>1440</v>
      </c>
      <c r="C862" s="3" t="s">
        <v>2162</v>
      </c>
      <c r="D862" s="3" t="s">
        <v>3056</v>
      </c>
      <c r="E862" s="12" t="s">
        <v>7442</v>
      </c>
      <c r="F862" t="s">
        <v>8290</v>
      </c>
      <c r="G862" t="s">
        <v>9377</v>
      </c>
      <c r="H862" t="s">
        <v>9377</v>
      </c>
      <c r="I862" t="s">
        <v>9378</v>
      </c>
      <c r="J862" s="3"/>
      <c r="K862" s="3" t="s">
        <v>1440</v>
      </c>
      <c r="L862" s="3" t="e">
        <v>#VALUE!</v>
      </c>
      <c r="M862" s="7">
        <f t="shared" si="48"/>
        <v>0</v>
      </c>
      <c r="N862" s="3" t="s">
        <v>3767</v>
      </c>
    </row>
    <row r="863" spans="1:14" x14ac:dyDescent="0.25">
      <c r="A863" s="3">
        <v>862</v>
      </c>
      <c r="B863" s="3" t="s">
        <v>1440</v>
      </c>
      <c r="C863" s="3" t="s">
        <v>2388</v>
      </c>
      <c r="D863" s="3" t="s">
        <v>3314</v>
      </c>
      <c r="E863" s="12" t="s">
        <v>7665</v>
      </c>
      <c r="F863" t="s">
        <v>8506</v>
      </c>
      <c r="G863" t="s">
        <v>9862</v>
      </c>
      <c r="H863" t="s">
        <v>9862</v>
      </c>
      <c r="I863" t="s">
        <v>9863</v>
      </c>
      <c r="J863" s="3"/>
      <c r="K863" s="3" t="s">
        <v>1440</v>
      </c>
      <c r="L863" s="3">
        <v>1</v>
      </c>
      <c r="M863" s="7">
        <f t="shared" si="48"/>
        <v>1</v>
      </c>
      <c r="N863" s="3" t="s">
        <v>3767</v>
      </c>
    </row>
    <row r="864" spans="1:14" x14ac:dyDescent="0.25">
      <c r="A864" s="3">
        <v>863</v>
      </c>
      <c r="B864" s="3" t="s">
        <v>1440</v>
      </c>
      <c r="C864" s="3" t="s">
        <v>2696</v>
      </c>
      <c r="D864" s="3" t="s">
        <v>3658</v>
      </c>
      <c r="E864" s="12" t="s">
        <v>7968</v>
      </c>
      <c r="F864" t="s">
        <v>8804</v>
      </c>
      <c r="G864" t="s">
        <v>10548</v>
      </c>
      <c r="H864" t="s">
        <v>10548</v>
      </c>
      <c r="I864" t="s">
        <v>10549</v>
      </c>
      <c r="J864" s="3"/>
      <c r="K864" s="3" t="s">
        <v>1440</v>
      </c>
      <c r="L864" s="3" t="e">
        <v>#VALUE!</v>
      </c>
      <c r="M864" s="7">
        <f t="shared" si="48"/>
        <v>0</v>
      </c>
      <c r="N864" s="3" t="s">
        <v>3767</v>
      </c>
    </row>
    <row r="865" spans="1:14" x14ac:dyDescent="0.25">
      <c r="A865" s="3">
        <v>864</v>
      </c>
      <c r="B865" s="3" t="s">
        <v>1440</v>
      </c>
      <c r="C865" s="3" t="s">
        <v>2663</v>
      </c>
      <c r="D865" s="3" t="s">
        <v>3625</v>
      </c>
      <c r="E865" s="12" t="s">
        <v>7935</v>
      </c>
      <c r="F865" t="s">
        <v>8774</v>
      </c>
      <c r="G865" t="s">
        <v>10469</v>
      </c>
      <c r="H865" t="s">
        <v>10470</v>
      </c>
      <c r="I865" t="s">
        <v>10471</v>
      </c>
      <c r="J865" s="3"/>
      <c r="K865" s="3" t="s">
        <v>1440</v>
      </c>
      <c r="L865" s="3">
        <v>1</v>
      </c>
      <c r="M865" s="7">
        <f t="shared" si="48"/>
        <v>1</v>
      </c>
      <c r="N865" s="3" t="s">
        <v>3767</v>
      </c>
    </row>
    <row r="866" spans="1:14" x14ac:dyDescent="0.25">
      <c r="A866" s="3">
        <v>865</v>
      </c>
      <c r="B866" s="3" t="s">
        <v>1440</v>
      </c>
      <c r="C866" s="3" t="s">
        <v>2226</v>
      </c>
      <c r="D866" s="3" t="s">
        <v>3131</v>
      </c>
      <c r="E866" s="12" t="s">
        <v>7504</v>
      </c>
      <c r="F866" t="s">
        <v>8352</v>
      </c>
      <c r="G866" t="s">
        <v>9517</v>
      </c>
      <c r="H866" t="s">
        <v>9518</v>
      </c>
      <c r="I866" t="s">
        <v>9519</v>
      </c>
      <c r="J866" s="3"/>
      <c r="K866" s="3" t="s">
        <v>1440</v>
      </c>
      <c r="L866" s="3" t="e">
        <v>#VALUE!</v>
      </c>
      <c r="M866" s="7">
        <f t="shared" si="48"/>
        <v>0</v>
      </c>
      <c r="N866" s="3" t="s">
        <v>3767</v>
      </c>
    </row>
    <row r="867" spans="1:14" x14ac:dyDescent="0.25">
      <c r="A867" s="3">
        <v>866</v>
      </c>
      <c r="B867" s="3" t="s">
        <v>1440</v>
      </c>
      <c r="C867" s="3" t="s">
        <v>991</v>
      </c>
      <c r="D867" s="3" t="s">
        <v>3079</v>
      </c>
      <c r="E867" s="12" t="s">
        <v>4025</v>
      </c>
      <c r="F867" t="s">
        <v>3860</v>
      </c>
      <c r="G867" t="s">
        <v>4363</v>
      </c>
      <c r="H867" t="s">
        <v>4363</v>
      </c>
      <c r="I867" t="s">
        <v>4364</v>
      </c>
      <c r="J867" s="3"/>
      <c r="K867" s="3" t="s">
        <v>1440</v>
      </c>
      <c r="L867" s="3">
        <v>1</v>
      </c>
      <c r="M867" s="7">
        <f t="shared" si="48"/>
        <v>1</v>
      </c>
      <c r="N867" s="3" t="s">
        <v>3767</v>
      </c>
    </row>
    <row r="868" spans="1:14" x14ac:dyDescent="0.25">
      <c r="A868" s="3">
        <v>867</v>
      </c>
      <c r="B868" s="3" t="s">
        <v>1440</v>
      </c>
      <c r="C868" s="3" t="s">
        <v>2192</v>
      </c>
      <c r="D868" s="3" t="s">
        <v>3093</v>
      </c>
      <c r="E868" s="12" t="s">
        <v>7471</v>
      </c>
      <c r="F868" t="s">
        <v>8319</v>
      </c>
      <c r="G868" t="s">
        <v>9440</v>
      </c>
      <c r="H868" t="s">
        <v>9440</v>
      </c>
      <c r="I868" t="s">
        <v>9441</v>
      </c>
      <c r="J868" s="3"/>
      <c r="K868" s="3" t="s">
        <v>1440</v>
      </c>
      <c r="L868" s="3">
        <v>1</v>
      </c>
      <c r="M868" s="7">
        <f t="shared" si="48"/>
        <v>1</v>
      </c>
      <c r="N868" s="3" t="s">
        <v>3767</v>
      </c>
    </row>
    <row r="869" spans="1:14" x14ac:dyDescent="0.25">
      <c r="A869" s="3">
        <v>868</v>
      </c>
      <c r="B869" s="3" t="s">
        <v>1440</v>
      </c>
      <c r="C869" s="3" t="s">
        <v>2391</v>
      </c>
      <c r="D869" s="3" t="s">
        <v>3317</v>
      </c>
      <c r="E869" s="12" t="s">
        <v>7668</v>
      </c>
      <c r="F869" t="s">
        <v>8509</v>
      </c>
      <c r="G869" t="s">
        <v>9868</v>
      </c>
      <c r="H869" t="s">
        <v>9868</v>
      </c>
      <c r="I869" t="s">
        <v>9869</v>
      </c>
      <c r="J869" s="3"/>
      <c r="K869" s="3" t="s">
        <v>1440</v>
      </c>
      <c r="L869" s="3">
        <v>1</v>
      </c>
      <c r="M869" s="7">
        <f t="shared" si="48"/>
        <v>1</v>
      </c>
      <c r="N869" s="3" t="s">
        <v>3767</v>
      </c>
    </row>
    <row r="870" spans="1:14" x14ac:dyDescent="0.25">
      <c r="A870" s="3">
        <v>869</v>
      </c>
      <c r="B870" s="3" t="s">
        <v>1440</v>
      </c>
      <c r="C870" t="s">
        <v>2391</v>
      </c>
      <c r="D870" s="3" t="s">
        <v>3317</v>
      </c>
      <c r="E870" s="12" t="s">
        <v>7668</v>
      </c>
      <c r="F870" t="s">
        <v>8509</v>
      </c>
      <c r="G870" t="s">
        <v>9868</v>
      </c>
      <c r="H870" t="s">
        <v>9868</v>
      </c>
      <c r="I870" t="s">
        <v>9869</v>
      </c>
      <c r="J870" s="3"/>
      <c r="K870" s="3" t="s">
        <v>1440</v>
      </c>
      <c r="L870" s="3" t="s">
        <v>6</v>
      </c>
      <c r="M870" s="7">
        <v>1</v>
      </c>
      <c r="N870" s="3" t="s">
        <v>4538</v>
      </c>
    </row>
    <row r="871" spans="1:14" x14ac:dyDescent="0.25">
      <c r="A871" s="3">
        <v>870</v>
      </c>
      <c r="B871" s="3" t="s">
        <v>1440</v>
      </c>
      <c r="C871" s="3" t="s">
        <v>2106</v>
      </c>
      <c r="D871" s="3" t="s">
        <v>2994</v>
      </c>
      <c r="E871" s="12" t="s">
        <v>7387</v>
      </c>
      <c r="F871" t="s">
        <v>8235</v>
      </c>
      <c r="G871" t="s">
        <v>9254</v>
      </c>
      <c r="H871" t="s">
        <v>9254</v>
      </c>
      <c r="I871" t="s">
        <v>9255</v>
      </c>
      <c r="J871" s="3"/>
      <c r="K871" s="3" t="s">
        <v>1440</v>
      </c>
      <c r="L871" s="3" t="e">
        <v>#VALUE!</v>
      </c>
      <c r="M871" s="7">
        <f>IF(IFERROR(L871,0),1,0)</f>
        <v>0</v>
      </c>
      <c r="N871" s="3" t="s">
        <v>3767</v>
      </c>
    </row>
    <row r="872" spans="1:14" x14ac:dyDescent="0.25">
      <c r="A872" s="3">
        <v>871</v>
      </c>
      <c r="B872" s="3" t="s">
        <v>1440</v>
      </c>
      <c r="C872" s="3" t="s">
        <v>2081</v>
      </c>
      <c r="D872" s="3" t="s">
        <v>2964</v>
      </c>
      <c r="E872" s="12" t="s">
        <v>7362</v>
      </c>
      <c r="F872" t="s">
        <v>8211</v>
      </c>
      <c r="G872" t="s">
        <v>9205</v>
      </c>
      <c r="H872" t="s">
        <v>9205</v>
      </c>
      <c r="I872" t="s">
        <v>9206</v>
      </c>
      <c r="J872" s="3"/>
      <c r="K872" s="3" t="s">
        <v>1440</v>
      </c>
      <c r="L872" s="3">
        <v>1</v>
      </c>
      <c r="M872" s="7">
        <f>IF(IFERROR(L872,0),1,0)</f>
        <v>1</v>
      </c>
      <c r="N872" s="3" t="s">
        <v>3767</v>
      </c>
    </row>
    <row r="873" spans="1:14" x14ac:dyDescent="0.25">
      <c r="A873" s="3">
        <v>872</v>
      </c>
      <c r="B873" s="3" t="s">
        <v>1440</v>
      </c>
      <c r="C873" t="s">
        <v>2081</v>
      </c>
      <c r="D873" s="3" t="s">
        <v>2964</v>
      </c>
      <c r="E873" s="12" t="s">
        <v>7362</v>
      </c>
      <c r="F873" t="s">
        <v>8211</v>
      </c>
      <c r="G873" t="s">
        <v>9205</v>
      </c>
      <c r="H873" t="s">
        <v>9205</v>
      </c>
      <c r="I873" t="s">
        <v>9206</v>
      </c>
      <c r="J873" s="3"/>
      <c r="K873" s="3" t="s">
        <v>1440</v>
      </c>
      <c r="L873" s="3" t="s">
        <v>6</v>
      </c>
      <c r="M873" s="7">
        <v>1</v>
      </c>
      <c r="N873" s="3" t="s">
        <v>4538</v>
      </c>
    </row>
    <row r="874" spans="1:14" x14ac:dyDescent="0.25">
      <c r="A874" s="3">
        <v>873</v>
      </c>
      <c r="B874" s="3" t="s">
        <v>1440</v>
      </c>
      <c r="C874" s="3" t="s">
        <v>1084</v>
      </c>
      <c r="D874" s="3" t="s">
        <v>3187</v>
      </c>
      <c r="E874" s="12" t="s">
        <v>4893</v>
      </c>
      <c r="F874" t="s">
        <v>5799</v>
      </c>
      <c r="G874" t="s">
        <v>6236</v>
      </c>
      <c r="H874" t="s">
        <v>6236</v>
      </c>
      <c r="I874" t="s">
        <v>6807</v>
      </c>
      <c r="J874" s="3"/>
      <c r="K874" s="3" t="s">
        <v>1440</v>
      </c>
      <c r="L874" s="3" t="e">
        <v>#VALUE!</v>
      </c>
      <c r="M874" s="7">
        <f t="shared" ref="M874:M881" si="49">IF(IFERROR(L874,0),1,0)</f>
        <v>0</v>
      </c>
      <c r="N874" s="3" t="s">
        <v>3767</v>
      </c>
    </row>
    <row r="875" spans="1:14" x14ac:dyDescent="0.25">
      <c r="A875" s="3">
        <v>874</v>
      </c>
      <c r="B875" s="3" t="s">
        <v>1440</v>
      </c>
      <c r="C875" s="3" t="s">
        <v>2679</v>
      </c>
      <c r="D875" s="3" t="s">
        <v>3641</v>
      </c>
      <c r="E875" s="12" t="s">
        <v>7951</v>
      </c>
      <c r="F875" t="s">
        <v>8789</v>
      </c>
      <c r="G875" t="s">
        <v>10507</v>
      </c>
      <c r="H875" t="s">
        <v>6211</v>
      </c>
      <c r="I875" t="s">
        <v>10508</v>
      </c>
      <c r="J875" s="3"/>
      <c r="K875" s="3" t="s">
        <v>1440</v>
      </c>
      <c r="L875" s="3" t="e">
        <v>#VALUE!</v>
      </c>
      <c r="M875" s="7">
        <f t="shared" si="49"/>
        <v>0</v>
      </c>
      <c r="N875" s="3" t="s">
        <v>3767</v>
      </c>
    </row>
    <row r="876" spans="1:14" x14ac:dyDescent="0.25">
      <c r="A876" s="3">
        <v>875</v>
      </c>
      <c r="B876" s="3" t="s">
        <v>1440</v>
      </c>
      <c r="C876" s="3" t="s">
        <v>2301</v>
      </c>
      <c r="D876" s="3" t="s">
        <v>3217</v>
      </c>
      <c r="E876" s="12" t="s">
        <v>7579</v>
      </c>
      <c r="F876" t="s">
        <v>8426</v>
      </c>
      <c r="G876" t="s">
        <v>9685</v>
      </c>
      <c r="H876" t="s">
        <v>9685</v>
      </c>
      <c r="I876" t="s">
        <v>9686</v>
      </c>
      <c r="J876" s="3"/>
      <c r="K876" s="3" t="s">
        <v>1440</v>
      </c>
      <c r="L876" s="3">
        <v>1</v>
      </c>
      <c r="M876" s="7">
        <f t="shared" si="49"/>
        <v>1</v>
      </c>
      <c r="N876" s="3" t="s">
        <v>3767</v>
      </c>
    </row>
    <row r="877" spans="1:14" x14ac:dyDescent="0.25">
      <c r="A877" s="3">
        <v>876</v>
      </c>
      <c r="B877" s="3" t="s">
        <v>1440</v>
      </c>
      <c r="C877" s="3" t="s">
        <v>1572</v>
      </c>
      <c r="D877" s="3" t="s">
        <v>1573</v>
      </c>
      <c r="E877" s="12" t="s">
        <v>7033</v>
      </c>
      <c r="F877" t="s">
        <v>1602</v>
      </c>
      <c r="G877" t="s">
        <v>1601</v>
      </c>
      <c r="H877" t="s">
        <v>1601</v>
      </c>
      <c r="I877" t="s">
        <v>7128</v>
      </c>
      <c r="J877" s="3"/>
      <c r="K877" s="3" t="s">
        <v>1440</v>
      </c>
      <c r="L877" s="3" t="e">
        <v>#VALUE!</v>
      </c>
      <c r="M877" s="7">
        <f t="shared" si="49"/>
        <v>0</v>
      </c>
      <c r="N877" s="3" t="s">
        <v>3767</v>
      </c>
    </row>
    <row r="878" spans="1:14" x14ac:dyDescent="0.25">
      <c r="A878" s="3">
        <v>877</v>
      </c>
      <c r="B878" s="3" t="s">
        <v>1440</v>
      </c>
      <c r="C878" s="3" t="s">
        <v>1199</v>
      </c>
      <c r="D878" s="3" t="s">
        <v>3057</v>
      </c>
      <c r="E878" s="12" t="s">
        <v>4947</v>
      </c>
      <c r="F878" t="s">
        <v>5853</v>
      </c>
      <c r="G878" t="s">
        <v>6284</v>
      </c>
      <c r="H878" t="s">
        <v>6284</v>
      </c>
      <c r="I878" t="s">
        <v>6862</v>
      </c>
      <c r="J878" s="3"/>
      <c r="K878" s="3" t="s">
        <v>1440</v>
      </c>
      <c r="L878" s="3">
        <v>1</v>
      </c>
      <c r="M878" s="7">
        <f t="shared" si="49"/>
        <v>1</v>
      </c>
      <c r="N878" s="3" t="s">
        <v>3767</v>
      </c>
    </row>
    <row r="879" spans="1:14" x14ac:dyDescent="0.25">
      <c r="A879" s="3">
        <v>878</v>
      </c>
      <c r="B879" s="3" t="s">
        <v>1440</v>
      </c>
      <c r="C879" s="3" t="s">
        <v>2526</v>
      </c>
      <c r="D879" s="3" t="s">
        <v>3475</v>
      </c>
      <c r="E879" s="12" t="s">
        <v>7800</v>
      </c>
      <c r="F879" t="s">
        <v>8639</v>
      </c>
      <c r="G879" t="s">
        <v>10157</v>
      </c>
      <c r="H879" t="s">
        <v>10157</v>
      </c>
      <c r="I879" t="s">
        <v>10158</v>
      </c>
      <c r="J879" s="3"/>
      <c r="K879" s="3" t="s">
        <v>1440</v>
      </c>
      <c r="L879" s="3" t="e">
        <v>#VALUE!</v>
      </c>
      <c r="M879" s="7">
        <f t="shared" si="49"/>
        <v>0</v>
      </c>
      <c r="N879" s="3" t="s">
        <v>3767</v>
      </c>
    </row>
    <row r="880" spans="1:14" x14ac:dyDescent="0.25">
      <c r="A880" s="3">
        <v>879</v>
      </c>
      <c r="B880" s="3" t="s">
        <v>1440</v>
      </c>
      <c r="C880" s="3" t="s">
        <v>874</v>
      </c>
      <c r="D880" s="3" t="s">
        <v>3291</v>
      </c>
      <c r="E880" s="12" t="s">
        <v>4800</v>
      </c>
      <c r="F880" t="s">
        <v>5716</v>
      </c>
      <c r="G880" t="s">
        <v>6176</v>
      </c>
      <c r="H880" t="s">
        <v>6666</v>
      </c>
      <c r="I880" t="s">
        <v>6667</v>
      </c>
      <c r="J880" s="3"/>
      <c r="K880" s="3" t="s">
        <v>1440</v>
      </c>
      <c r="L880" s="3" t="e">
        <v>#VALUE!</v>
      </c>
      <c r="M880" s="7">
        <f t="shared" si="49"/>
        <v>0</v>
      </c>
      <c r="N880" s="3" t="s">
        <v>3767</v>
      </c>
    </row>
    <row r="881" spans="1:14" x14ac:dyDescent="0.25">
      <c r="A881" s="3">
        <v>880</v>
      </c>
      <c r="B881" s="3" t="s">
        <v>1440</v>
      </c>
      <c r="C881" s="3" t="s">
        <v>1309</v>
      </c>
      <c r="D881" s="3" t="s">
        <v>3009</v>
      </c>
      <c r="E881" s="12" t="s">
        <v>4997</v>
      </c>
      <c r="F881" t="s">
        <v>5903</v>
      </c>
      <c r="G881" t="s">
        <v>6309</v>
      </c>
      <c r="H881" t="s">
        <v>6937</v>
      </c>
      <c r="I881" t="s">
        <v>6938</v>
      </c>
      <c r="J881" s="3"/>
      <c r="K881" s="3" t="s">
        <v>1440</v>
      </c>
      <c r="L881" s="3">
        <v>1</v>
      </c>
      <c r="M881" s="7">
        <f t="shared" si="49"/>
        <v>1</v>
      </c>
      <c r="N881" s="3" t="s">
        <v>3767</v>
      </c>
    </row>
    <row r="882" spans="1:14" x14ac:dyDescent="0.25">
      <c r="A882" s="3">
        <v>881</v>
      </c>
      <c r="B882" s="3" t="s">
        <v>1440</v>
      </c>
      <c r="C882" t="s">
        <v>1309</v>
      </c>
      <c r="D882" s="3" t="s">
        <v>3009</v>
      </c>
      <c r="E882" s="12" t="s">
        <v>4997</v>
      </c>
      <c r="F882" t="s">
        <v>5903</v>
      </c>
      <c r="G882" t="s">
        <v>6309</v>
      </c>
      <c r="H882" t="s">
        <v>6937</v>
      </c>
      <c r="I882" t="s">
        <v>6938</v>
      </c>
      <c r="J882" s="3"/>
      <c r="K882" s="3" t="s">
        <v>1440</v>
      </c>
      <c r="L882" s="3" t="s">
        <v>6</v>
      </c>
      <c r="M882" s="7">
        <v>1</v>
      </c>
      <c r="N882" s="3" t="s">
        <v>4538</v>
      </c>
    </row>
    <row r="883" spans="1:14" x14ac:dyDescent="0.25">
      <c r="A883" s="3">
        <v>882</v>
      </c>
      <c r="B883" s="3" t="s">
        <v>1440</v>
      </c>
      <c r="C883" s="3" t="s">
        <v>2593</v>
      </c>
      <c r="D883" s="3" t="s">
        <v>3549</v>
      </c>
      <c r="E883" s="12" t="s">
        <v>7867</v>
      </c>
      <c r="F883" t="s">
        <v>8706</v>
      </c>
      <c r="G883" t="s">
        <v>10308</v>
      </c>
      <c r="H883" t="s">
        <v>10309</v>
      </c>
      <c r="I883" t="s">
        <v>10310</v>
      </c>
      <c r="J883" s="3"/>
      <c r="K883" s="3" t="s">
        <v>1440</v>
      </c>
      <c r="L883" s="3" t="e">
        <v>#VALUE!</v>
      </c>
      <c r="M883" s="7">
        <f t="shared" ref="M883:M893" si="50">IF(IFERROR(L883,0),1,0)</f>
        <v>0</v>
      </c>
      <c r="N883" s="3" t="s">
        <v>3767</v>
      </c>
    </row>
    <row r="884" spans="1:14" x14ac:dyDescent="0.25">
      <c r="A884" s="3">
        <v>883</v>
      </c>
      <c r="B884" s="3" t="s">
        <v>1440</v>
      </c>
      <c r="C884" s="3" t="s">
        <v>2568</v>
      </c>
      <c r="D884" s="3" t="s">
        <v>3521</v>
      </c>
      <c r="E884" s="12" t="s">
        <v>7841</v>
      </c>
      <c r="F884" t="s">
        <v>8680</v>
      </c>
      <c r="G884" t="s">
        <v>10242</v>
      </c>
      <c r="H884" t="s">
        <v>10242</v>
      </c>
      <c r="I884" t="s">
        <v>10243</v>
      </c>
      <c r="J884" s="3"/>
      <c r="K884" s="3" t="s">
        <v>1440</v>
      </c>
      <c r="L884" s="3" t="e">
        <v>#VALUE!</v>
      </c>
      <c r="M884" s="7">
        <f t="shared" si="50"/>
        <v>0</v>
      </c>
      <c r="N884" s="3" t="s">
        <v>3767</v>
      </c>
    </row>
    <row r="885" spans="1:14" x14ac:dyDescent="0.25">
      <c r="A885" s="3">
        <v>884</v>
      </c>
      <c r="B885" s="3" t="s">
        <v>1440</v>
      </c>
      <c r="C885" s="3" t="s">
        <v>1925</v>
      </c>
      <c r="D885" s="3" t="s">
        <v>2787</v>
      </c>
      <c r="E885" s="12" t="s">
        <v>7208</v>
      </c>
      <c r="F885" t="s">
        <v>8057</v>
      </c>
      <c r="G885" t="s">
        <v>8893</v>
      </c>
      <c r="H885" t="s">
        <v>8893</v>
      </c>
      <c r="I885" t="s">
        <v>8894</v>
      </c>
      <c r="J885" s="3"/>
      <c r="K885" s="3" t="s">
        <v>1440</v>
      </c>
      <c r="L885" s="3" t="e">
        <v>#VALUE!</v>
      </c>
      <c r="M885" s="7">
        <f t="shared" si="50"/>
        <v>0</v>
      </c>
      <c r="N885" s="3" t="s">
        <v>3767</v>
      </c>
    </row>
    <row r="886" spans="1:14" x14ac:dyDescent="0.25">
      <c r="A886" s="3">
        <v>885</v>
      </c>
      <c r="B886" s="3" t="s">
        <v>1440</v>
      </c>
      <c r="C886" s="3" t="s">
        <v>2001</v>
      </c>
      <c r="D886" s="3" t="s">
        <v>2874</v>
      </c>
      <c r="E886" s="12" t="s">
        <v>7282</v>
      </c>
      <c r="F886" t="s">
        <v>8131</v>
      </c>
      <c r="G886" t="s">
        <v>9043</v>
      </c>
      <c r="H886" t="s">
        <v>9043</v>
      </c>
      <c r="I886" t="s">
        <v>9044</v>
      </c>
      <c r="J886" s="3"/>
      <c r="K886" s="3" t="s">
        <v>1440</v>
      </c>
      <c r="L886" s="3" t="e">
        <v>#VALUE!</v>
      </c>
      <c r="M886" s="7">
        <f t="shared" si="50"/>
        <v>0</v>
      </c>
      <c r="N886" s="3" t="s">
        <v>3767</v>
      </c>
    </row>
    <row r="887" spans="1:14" x14ac:dyDescent="0.25">
      <c r="A887" s="3">
        <v>886</v>
      </c>
      <c r="B887" s="3" t="s">
        <v>1440</v>
      </c>
      <c r="C887" s="3" t="s">
        <v>1620</v>
      </c>
      <c r="D887" s="3" t="s">
        <v>1621</v>
      </c>
      <c r="E887" s="12" t="s">
        <v>7040</v>
      </c>
      <c r="F887" t="s">
        <v>1649</v>
      </c>
      <c r="G887" t="s">
        <v>1637</v>
      </c>
      <c r="H887" t="s">
        <v>1637</v>
      </c>
      <c r="I887" t="s">
        <v>7135</v>
      </c>
      <c r="J887" s="3"/>
      <c r="K887" s="3" t="s">
        <v>1440</v>
      </c>
      <c r="L887" s="3" t="e">
        <v>#VALUE!</v>
      </c>
      <c r="M887" s="7">
        <f t="shared" si="50"/>
        <v>0</v>
      </c>
      <c r="N887" s="3" t="s">
        <v>3767</v>
      </c>
    </row>
    <row r="888" spans="1:14" x14ac:dyDescent="0.25">
      <c r="A888" s="3">
        <v>887</v>
      </c>
      <c r="B888" s="3" t="s">
        <v>1440</v>
      </c>
      <c r="C888" s="3" t="s">
        <v>2613</v>
      </c>
      <c r="D888" s="3" t="s">
        <v>3571</v>
      </c>
      <c r="E888" s="12" t="s">
        <v>7886</v>
      </c>
      <c r="F888" t="s">
        <v>8725</v>
      </c>
      <c r="G888" t="s">
        <v>10352</v>
      </c>
      <c r="H888" t="s">
        <v>10352</v>
      </c>
      <c r="I888" t="s">
        <v>10353</v>
      </c>
      <c r="J888" s="3"/>
      <c r="K888" s="3" t="s">
        <v>1440</v>
      </c>
      <c r="L888" s="3" t="e">
        <v>#VALUE!</v>
      </c>
      <c r="M888" s="7">
        <f t="shared" si="50"/>
        <v>0</v>
      </c>
      <c r="N888" s="3" t="s">
        <v>3767</v>
      </c>
    </row>
    <row r="889" spans="1:14" x14ac:dyDescent="0.25">
      <c r="A889" s="3">
        <v>888</v>
      </c>
      <c r="B889" s="3" t="s">
        <v>1440</v>
      </c>
      <c r="C889" s="3" t="s">
        <v>2637</v>
      </c>
      <c r="D889" s="3" t="s">
        <v>3598</v>
      </c>
      <c r="E889" s="12" t="s">
        <v>7910</v>
      </c>
      <c r="F889" t="s">
        <v>8749</v>
      </c>
      <c r="G889" t="s">
        <v>10408</v>
      </c>
      <c r="H889" t="s">
        <v>10408</v>
      </c>
      <c r="I889" t="s">
        <v>10409</v>
      </c>
      <c r="J889" s="3"/>
      <c r="K889" s="3" t="s">
        <v>1440</v>
      </c>
      <c r="L889" s="3" t="e">
        <v>#VALUE!</v>
      </c>
      <c r="M889" s="7">
        <f t="shared" si="50"/>
        <v>0</v>
      </c>
      <c r="N889" s="3" t="s">
        <v>3767</v>
      </c>
    </row>
    <row r="890" spans="1:14" x14ac:dyDescent="0.25">
      <c r="A890" s="3">
        <v>889</v>
      </c>
      <c r="B890" s="3" t="s">
        <v>1440</v>
      </c>
      <c r="C890" s="3" t="s">
        <v>1885</v>
      </c>
      <c r="D890" s="3" t="s">
        <v>3527</v>
      </c>
      <c r="E890" s="12" t="s">
        <v>7090</v>
      </c>
      <c r="F890" t="s">
        <v>1907</v>
      </c>
      <c r="G890" t="s">
        <v>1906</v>
      </c>
      <c r="H890" t="s">
        <v>1906</v>
      </c>
      <c r="I890" t="s">
        <v>7200</v>
      </c>
      <c r="J890" s="3"/>
      <c r="K890" s="3" t="s">
        <v>1440</v>
      </c>
      <c r="L890" s="3">
        <v>1</v>
      </c>
      <c r="M890" s="7">
        <f t="shared" si="50"/>
        <v>1</v>
      </c>
      <c r="N890" s="3" t="s">
        <v>3767</v>
      </c>
    </row>
    <row r="891" spans="1:14" x14ac:dyDescent="0.25">
      <c r="A891" s="3">
        <v>890</v>
      </c>
      <c r="B891" s="3" t="s">
        <v>1440</v>
      </c>
      <c r="C891" s="3" t="s">
        <v>866</v>
      </c>
      <c r="D891" s="3" t="s">
        <v>3467</v>
      </c>
      <c r="E891" s="12" t="s">
        <v>4796</v>
      </c>
      <c r="F891" t="s">
        <v>5712</v>
      </c>
      <c r="G891" t="s">
        <v>6172</v>
      </c>
      <c r="H891" t="s">
        <v>6660</v>
      </c>
      <c r="I891" t="s">
        <v>6661</v>
      </c>
      <c r="J891" s="3"/>
      <c r="K891" s="3" t="s">
        <v>1440</v>
      </c>
      <c r="L891" s="3">
        <v>1</v>
      </c>
      <c r="M891" s="7">
        <f t="shared" si="50"/>
        <v>1</v>
      </c>
      <c r="N891" s="3" t="s">
        <v>3767</v>
      </c>
    </row>
    <row r="892" spans="1:14" x14ac:dyDescent="0.25">
      <c r="A892" s="3">
        <v>891</v>
      </c>
      <c r="B892" s="3" t="s">
        <v>1440</v>
      </c>
      <c r="C892" s="3" t="s">
        <v>2730</v>
      </c>
      <c r="D892" s="3" t="s">
        <v>3698</v>
      </c>
      <c r="E892" s="12" t="s">
        <v>8000</v>
      </c>
      <c r="F892" t="s">
        <v>8835</v>
      </c>
      <c r="G892" t="s">
        <v>10618</v>
      </c>
      <c r="H892" t="s">
        <v>10619</v>
      </c>
      <c r="I892" t="s">
        <v>10620</v>
      </c>
      <c r="J892" s="3"/>
      <c r="K892" s="3" t="s">
        <v>1440</v>
      </c>
      <c r="L892" s="3">
        <v>1</v>
      </c>
      <c r="M892" s="7">
        <f t="shared" si="50"/>
        <v>1</v>
      </c>
      <c r="N892" s="3" t="s">
        <v>3767</v>
      </c>
    </row>
    <row r="893" spans="1:14" x14ac:dyDescent="0.25">
      <c r="A893" s="3">
        <v>892</v>
      </c>
      <c r="B893" s="3" t="s">
        <v>1440</v>
      </c>
      <c r="C893" s="3" t="s">
        <v>2784</v>
      </c>
      <c r="D893" s="3" t="s">
        <v>3766</v>
      </c>
      <c r="E893" s="12" t="s">
        <v>8054</v>
      </c>
      <c r="F893" t="s">
        <v>8886</v>
      </c>
      <c r="G893" t="s">
        <v>10730</v>
      </c>
      <c r="H893" t="s">
        <v>10730</v>
      </c>
      <c r="I893" t="s">
        <v>10731</v>
      </c>
      <c r="J893" s="3"/>
      <c r="K893" s="3" t="s">
        <v>1440</v>
      </c>
      <c r="L893" s="3">
        <v>1</v>
      </c>
      <c r="M893" s="7">
        <f t="shared" si="50"/>
        <v>1</v>
      </c>
      <c r="N893" s="3" t="s">
        <v>3767</v>
      </c>
    </row>
    <row r="894" spans="1:14" x14ac:dyDescent="0.25">
      <c r="A894" s="3">
        <v>893</v>
      </c>
      <c r="B894" s="3" t="s">
        <v>1440</v>
      </c>
      <c r="C894" t="s">
        <v>2784</v>
      </c>
      <c r="D894" s="3" t="s">
        <v>3766</v>
      </c>
      <c r="E894" s="12" t="s">
        <v>8054</v>
      </c>
      <c r="F894" t="s">
        <v>8886</v>
      </c>
      <c r="G894" t="s">
        <v>10730</v>
      </c>
      <c r="H894" t="s">
        <v>10730</v>
      </c>
      <c r="I894" t="s">
        <v>10731</v>
      </c>
      <c r="J894" s="3"/>
      <c r="K894" s="3" t="s">
        <v>1440</v>
      </c>
      <c r="L894" s="3" t="s">
        <v>6</v>
      </c>
      <c r="M894" s="7">
        <v>1</v>
      </c>
      <c r="N894" s="3" t="s">
        <v>4538</v>
      </c>
    </row>
    <row r="895" spans="1:14" x14ac:dyDescent="0.25">
      <c r="A895" s="3">
        <v>894</v>
      </c>
      <c r="B895" s="3" t="s">
        <v>1440</v>
      </c>
      <c r="C895" s="3" t="s">
        <v>2594</v>
      </c>
      <c r="D895" s="3" t="s">
        <v>3550</v>
      </c>
      <c r="E895" s="12" t="s">
        <v>7868</v>
      </c>
      <c r="F895" t="s">
        <v>8707</v>
      </c>
      <c r="G895" t="s">
        <v>10311</v>
      </c>
      <c r="H895" t="s">
        <v>10312</v>
      </c>
      <c r="I895" t="s">
        <v>10313</v>
      </c>
      <c r="J895" s="3"/>
      <c r="K895" s="3" t="s">
        <v>1440</v>
      </c>
      <c r="L895" s="3" t="e">
        <v>#VALUE!</v>
      </c>
      <c r="M895" s="7">
        <f>IF(IFERROR(L895,0),1,0)</f>
        <v>0</v>
      </c>
      <c r="N895" s="3" t="s">
        <v>3767</v>
      </c>
    </row>
    <row r="896" spans="1:14" x14ac:dyDescent="0.25">
      <c r="A896" s="3">
        <v>895</v>
      </c>
      <c r="B896" s="3" t="s">
        <v>1440</v>
      </c>
      <c r="C896" s="3" t="s">
        <v>2176</v>
      </c>
      <c r="D896" s="3" t="s">
        <v>3073</v>
      </c>
      <c r="E896" s="12" t="s">
        <v>7456</v>
      </c>
      <c r="F896" t="s">
        <v>8304</v>
      </c>
      <c r="G896" t="s">
        <v>9406</v>
      </c>
      <c r="H896" t="s">
        <v>9406</v>
      </c>
      <c r="I896" t="s">
        <v>9407</v>
      </c>
      <c r="J896" s="3"/>
      <c r="K896" s="3" t="s">
        <v>1440</v>
      </c>
      <c r="L896" s="3">
        <v>1</v>
      </c>
      <c r="M896" s="7">
        <f>IF(IFERROR(L896,0),1,0)</f>
        <v>1</v>
      </c>
      <c r="N896" s="3" t="s">
        <v>3767</v>
      </c>
    </row>
    <row r="897" spans="1:14" x14ac:dyDescent="0.25">
      <c r="A897" s="3">
        <v>896</v>
      </c>
      <c r="B897" s="3" t="s">
        <v>1440</v>
      </c>
      <c r="C897" s="3" t="s">
        <v>2555</v>
      </c>
      <c r="D897" s="3" t="s">
        <v>3508</v>
      </c>
      <c r="E897" s="12" t="s">
        <v>7828</v>
      </c>
      <c r="F897" t="s">
        <v>8667</v>
      </c>
      <c r="G897" t="s">
        <v>10214</v>
      </c>
      <c r="H897" t="s">
        <v>10215</v>
      </c>
      <c r="I897" t="s">
        <v>10216</v>
      </c>
      <c r="J897" s="3"/>
      <c r="K897" s="3" t="s">
        <v>1440</v>
      </c>
      <c r="L897" s="3">
        <v>1</v>
      </c>
      <c r="M897" s="7">
        <f>IF(IFERROR(L897,0),1,0)</f>
        <v>1</v>
      </c>
      <c r="N897" s="3" t="s">
        <v>3767</v>
      </c>
    </row>
    <row r="898" spans="1:14" x14ac:dyDescent="0.25">
      <c r="A898" s="3">
        <v>897</v>
      </c>
      <c r="B898" s="3" t="s">
        <v>1440</v>
      </c>
      <c r="C898" t="s">
        <v>2555</v>
      </c>
      <c r="D898" s="3" t="s">
        <v>3508</v>
      </c>
      <c r="E898" s="12" t="s">
        <v>7828</v>
      </c>
      <c r="F898" t="s">
        <v>8667</v>
      </c>
      <c r="G898" t="s">
        <v>10214</v>
      </c>
      <c r="H898" t="s">
        <v>10215</v>
      </c>
      <c r="I898" t="s">
        <v>10216</v>
      </c>
      <c r="J898" s="3"/>
      <c r="K898" s="3" t="s">
        <v>1440</v>
      </c>
      <c r="L898" s="3" t="s">
        <v>6</v>
      </c>
      <c r="M898" s="7">
        <v>1</v>
      </c>
      <c r="N898" s="3" t="s">
        <v>4538</v>
      </c>
    </row>
    <row r="899" spans="1:14" x14ac:dyDescent="0.25">
      <c r="A899" s="3">
        <v>898</v>
      </c>
      <c r="B899" s="3" t="s">
        <v>1440</v>
      </c>
      <c r="C899" s="3" t="s">
        <v>1895</v>
      </c>
      <c r="D899" s="3" t="s">
        <v>1896</v>
      </c>
      <c r="E899" s="12" t="s">
        <v>7095</v>
      </c>
      <c r="F899" t="s">
        <v>1917</v>
      </c>
      <c r="G899" t="s">
        <v>1916</v>
      </c>
      <c r="H899" t="s">
        <v>6606</v>
      </c>
      <c r="I899" t="s">
        <v>7205</v>
      </c>
      <c r="J899" s="3"/>
      <c r="K899" s="3" t="s">
        <v>1440</v>
      </c>
      <c r="L899" s="3">
        <v>1</v>
      </c>
      <c r="M899" s="7">
        <f>IF(IFERROR(L899,0),1,0)</f>
        <v>1</v>
      </c>
      <c r="N899" s="3" t="s">
        <v>3767</v>
      </c>
    </row>
    <row r="900" spans="1:14" x14ac:dyDescent="0.25">
      <c r="A900" s="3">
        <v>899</v>
      </c>
      <c r="B900" s="3" t="s">
        <v>1440</v>
      </c>
      <c r="C900" s="3" t="s">
        <v>2741</v>
      </c>
      <c r="D900" s="3" t="s">
        <v>3715</v>
      </c>
      <c r="E900" s="12" t="s">
        <v>8011</v>
      </c>
      <c r="F900" t="s">
        <v>8846</v>
      </c>
      <c r="G900" t="s">
        <v>10644</v>
      </c>
      <c r="H900" t="s">
        <v>10644</v>
      </c>
      <c r="I900" t="s">
        <v>10645</v>
      </c>
      <c r="J900" s="3"/>
      <c r="K900" s="3" t="s">
        <v>1440</v>
      </c>
      <c r="L900" s="3">
        <v>1</v>
      </c>
      <c r="M900" s="7">
        <f>IF(IFERROR(L900,0),1,0)</f>
        <v>1</v>
      </c>
      <c r="N900" s="3" t="s">
        <v>3767</v>
      </c>
    </row>
    <row r="901" spans="1:14" x14ac:dyDescent="0.25">
      <c r="A901" s="3">
        <v>900</v>
      </c>
      <c r="B901" s="3" t="s">
        <v>1440</v>
      </c>
      <c r="C901" t="s">
        <v>2741</v>
      </c>
      <c r="D901" s="3" t="s">
        <v>3715</v>
      </c>
      <c r="E901" s="12" t="s">
        <v>8011</v>
      </c>
      <c r="F901" t="s">
        <v>8846</v>
      </c>
      <c r="G901" t="s">
        <v>10644</v>
      </c>
      <c r="H901" t="s">
        <v>10644</v>
      </c>
      <c r="I901" t="s">
        <v>10645</v>
      </c>
      <c r="J901" s="3"/>
      <c r="K901" s="3" t="s">
        <v>1440</v>
      </c>
      <c r="L901" s="3" t="s">
        <v>6</v>
      </c>
      <c r="M901" s="7">
        <v>1</v>
      </c>
      <c r="N901" s="3" t="s">
        <v>4538</v>
      </c>
    </row>
    <row r="902" spans="1:14" x14ac:dyDescent="0.25">
      <c r="A902" s="3">
        <v>901</v>
      </c>
      <c r="B902" s="3" t="s">
        <v>1440</v>
      </c>
      <c r="C902" s="3" t="s">
        <v>670</v>
      </c>
      <c r="D902" s="3" t="s">
        <v>1762</v>
      </c>
      <c r="E902" s="12" t="s">
        <v>4706</v>
      </c>
      <c r="F902" t="s">
        <v>1782</v>
      </c>
      <c r="G902" t="s">
        <v>1781</v>
      </c>
      <c r="H902" t="s">
        <v>1781</v>
      </c>
      <c r="I902" t="s">
        <v>6546</v>
      </c>
      <c r="J902" s="3"/>
      <c r="K902" s="3" t="s">
        <v>1440</v>
      </c>
      <c r="L902" s="3">
        <v>1</v>
      </c>
      <c r="M902" s="7">
        <f>IF(IFERROR(L902,0),1,0)</f>
        <v>1</v>
      </c>
      <c r="N902" s="3" t="s">
        <v>3767</v>
      </c>
    </row>
    <row r="903" spans="1:14" x14ac:dyDescent="0.25">
      <c r="A903" s="3">
        <v>902</v>
      </c>
      <c r="B903" s="3" t="s">
        <v>1440</v>
      </c>
      <c r="C903" t="s">
        <v>670</v>
      </c>
      <c r="D903" s="3" t="s">
        <v>1762</v>
      </c>
      <c r="E903" s="12" t="s">
        <v>4706</v>
      </c>
      <c r="F903" t="s">
        <v>1782</v>
      </c>
      <c r="G903" t="s">
        <v>1781</v>
      </c>
      <c r="H903" t="s">
        <v>1781</v>
      </c>
      <c r="I903" t="s">
        <v>6546</v>
      </c>
      <c r="J903" s="3"/>
      <c r="K903" s="3" t="s">
        <v>1440</v>
      </c>
      <c r="L903" s="3" t="s">
        <v>6</v>
      </c>
      <c r="M903" s="7">
        <v>1</v>
      </c>
      <c r="N903" s="3" t="s">
        <v>4538</v>
      </c>
    </row>
    <row r="904" spans="1:14" x14ac:dyDescent="0.25">
      <c r="A904" s="3">
        <v>903</v>
      </c>
      <c r="B904" s="3" t="s">
        <v>1440</v>
      </c>
      <c r="C904" s="3" t="s">
        <v>2421</v>
      </c>
      <c r="D904" s="3" t="s">
        <v>3354</v>
      </c>
      <c r="E904" s="12" t="s">
        <v>7698</v>
      </c>
      <c r="F904" t="s">
        <v>8539</v>
      </c>
      <c r="G904" t="s">
        <v>9936</v>
      </c>
      <c r="H904" t="s">
        <v>9936</v>
      </c>
      <c r="I904" t="s">
        <v>9937</v>
      </c>
      <c r="J904" s="3"/>
      <c r="K904" s="3" t="s">
        <v>1440</v>
      </c>
      <c r="L904" s="3">
        <v>1</v>
      </c>
      <c r="M904" s="7">
        <f>IF(IFERROR(L904,0),1,0)</f>
        <v>1</v>
      </c>
      <c r="N904" s="3" t="s">
        <v>3767</v>
      </c>
    </row>
    <row r="905" spans="1:14" x14ac:dyDescent="0.25">
      <c r="A905" s="3">
        <v>904</v>
      </c>
      <c r="B905" s="3" t="s">
        <v>1440</v>
      </c>
      <c r="C905" t="s">
        <v>2421</v>
      </c>
      <c r="D905" s="3" t="s">
        <v>3354</v>
      </c>
      <c r="E905" s="12" t="s">
        <v>7698</v>
      </c>
      <c r="F905" t="s">
        <v>8539</v>
      </c>
      <c r="G905" t="s">
        <v>9936</v>
      </c>
      <c r="H905" t="s">
        <v>9936</v>
      </c>
      <c r="I905" t="s">
        <v>9937</v>
      </c>
      <c r="J905" s="3"/>
      <c r="K905" s="3" t="s">
        <v>1440</v>
      </c>
      <c r="L905" s="3" t="s">
        <v>6</v>
      </c>
      <c r="M905" s="7">
        <v>1</v>
      </c>
      <c r="N905" s="3" t="s">
        <v>4538</v>
      </c>
    </row>
    <row r="906" spans="1:14" x14ac:dyDescent="0.25">
      <c r="A906" s="3">
        <v>905</v>
      </c>
      <c r="B906" s="3" t="s">
        <v>1440</v>
      </c>
      <c r="C906" s="3" t="s">
        <v>1209</v>
      </c>
      <c r="D906" s="3" t="s">
        <v>2892</v>
      </c>
      <c r="E906" s="12" t="s">
        <v>4952</v>
      </c>
      <c r="F906" t="s">
        <v>5858</v>
      </c>
      <c r="G906" t="s">
        <v>6289</v>
      </c>
      <c r="H906" t="s">
        <v>6289</v>
      </c>
      <c r="I906" t="s">
        <v>6867</v>
      </c>
      <c r="J906" s="3"/>
      <c r="K906" s="3" t="s">
        <v>1440</v>
      </c>
      <c r="L906" s="3">
        <v>1</v>
      </c>
      <c r="M906" s="7">
        <f t="shared" ref="M906:M913" si="51">IF(IFERROR(L906,0),1,0)</f>
        <v>1</v>
      </c>
      <c r="N906" s="3" t="s">
        <v>3767</v>
      </c>
    </row>
    <row r="907" spans="1:14" x14ac:dyDescent="0.25">
      <c r="A907" s="3">
        <v>906</v>
      </c>
      <c r="B907" s="3" t="s">
        <v>1440</v>
      </c>
      <c r="C907" s="3" t="s">
        <v>2021</v>
      </c>
      <c r="D907" s="3" t="s">
        <v>2900</v>
      </c>
      <c r="E907" s="12" t="s">
        <v>7302</v>
      </c>
      <c r="F907" t="s">
        <v>8151</v>
      </c>
      <c r="G907" t="s">
        <v>9083</v>
      </c>
      <c r="H907" t="s">
        <v>9083</v>
      </c>
      <c r="I907" t="s">
        <v>9084</v>
      </c>
      <c r="J907" s="3"/>
      <c r="K907" s="3" t="s">
        <v>1440</v>
      </c>
      <c r="L907" s="3" t="e">
        <v>#VALUE!</v>
      </c>
      <c r="M907" s="7">
        <f t="shared" si="51"/>
        <v>0</v>
      </c>
      <c r="N907" s="3" t="s">
        <v>3767</v>
      </c>
    </row>
    <row r="908" spans="1:14" x14ac:dyDescent="0.25">
      <c r="A908" s="3">
        <v>907</v>
      </c>
      <c r="B908" s="3" t="s">
        <v>1440</v>
      </c>
      <c r="C908" s="3" t="s">
        <v>2277</v>
      </c>
      <c r="D908" s="3" t="s">
        <v>3189</v>
      </c>
      <c r="E908" s="12" t="s">
        <v>7555</v>
      </c>
      <c r="F908" t="s">
        <v>8402</v>
      </c>
      <c r="G908" t="s">
        <v>9634</v>
      </c>
      <c r="H908" t="s">
        <v>9634</v>
      </c>
      <c r="I908" t="s">
        <v>9635</v>
      </c>
      <c r="J908" s="3"/>
      <c r="K908" s="3" t="s">
        <v>1440</v>
      </c>
      <c r="L908" s="3" t="e">
        <v>#VALUE!</v>
      </c>
      <c r="M908" s="7">
        <f t="shared" si="51"/>
        <v>0</v>
      </c>
      <c r="N908" s="3" t="s">
        <v>3767</v>
      </c>
    </row>
    <row r="909" spans="1:14" x14ac:dyDescent="0.25">
      <c r="A909" s="3">
        <v>908</v>
      </c>
      <c r="B909" s="3" t="s">
        <v>1440</v>
      </c>
      <c r="C909" s="3" t="s">
        <v>2782</v>
      </c>
      <c r="D909" s="3" t="s">
        <v>3764</v>
      </c>
      <c r="E909" s="12" t="s">
        <v>8052</v>
      </c>
      <c r="F909" t="s">
        <v>8884</v>
      </c>
      <c r="G909" t="s">
        <v>10726</v>
      </c>
      <c r="H909" t="s">
        <v>10726</v>
      </c>
      <c r="I909" t="s">
        <v>10727</v>
      </c>
      <c r="J909" s="3"/>
      <c r="K909" s="3" t="s">
        <v>1440</v>
      </c>
      <c r="L909" s="3" t="e">
        <v>#VALUE!</v>
      </c>
      <c r="M909" s="7">
        <f t="shared" si="51"/>
        <v>0</v>
      </c>
      <c r="N909" s="3" t="s">
        <v>3767</v>
      </c>
    </row>
    <row r="910" spans="1:14" x14ac:dyDescent="0.25">
      <c r="A910" s="3">
        <v>909</v>
      </c>
      <c r="B910" s="3" t="s">
        <v>1440</v>
      </c>
      <c r="C910" s="3" t="s">
        <v>2414</v>
      </c>
      <c r="D910" s="3" t="s">
        <v>3343</v>
      </c>
      <c r="E910" s="12" t="s">
        <v>7691</v>
      </c>
      <c r="F910" t="s">
        <v>8532</v>
      </c>
      <c r="G910" t="s">
        <v>9921</v>
      </c>
      <c r="H910" t="s">
        <v>9921</v>
      </c>
      <c r="I910" t="s">
        <v>9922</v>
      </c>
      <c r="J910" s="3"/>
      <c r="K910" s="3" t="s">
        <v>1440</v>
      </c>
      <c r="L910" s="3" t="e">
        <v>#VALUE!</v>
      </c>
      <c r="M910" s="7">
        <f t="shared" si="51"/>
        <v>0</v>
      </c>
      <c r="N910" s="3" t="s">
        <v>3767</v>
      </c>
    </row>
    <row r="911" spans="1:14" x14ac:dyDescent="0.25">
      <c r="A911" s="3">
        <v>910</v>
      </c>
      <c r="B911" s="3" t="s">
        <v>1440</v>
      </c>
      <c r="C911" s="3" t="s">
        <v>2558</v>
      </c>
      <c r="D911" s="3" t="s">
        <v>3511</v>
      </c>
      <c r="E911" s="12" t="s">
        <v>7831</v>
      </c>
      <c r="F911" t="s">
        <v>8670</v>
      </c>
      <c r="G911" t="s">
        <v>10221</v>
      </c>
      <c r="H911" t="s">
        <v>10221</v>
      </c>
      <c r="I911" t="s">
        <v>10222</v>
      </c>
      <c r="J911" s="3"/>
      <c r="K911" s="3" t="s">
        <v>1440</v>
      </c>
      <c r="L911" s="3" t="e">
        <v>#VALUE!</v>
      </c>
      <c r="M911" s="7">
        <f t="shared" si="51"/>
        <v>0</v>
      </c>
      <c r="N911" s="3" t="s">
        <v>3767</v>
      </c>
    </row>
    <row r="912" spans="1:14" x14ac:dyDescent="0.25">
      <c r="A912" s="3">
        <v>911</v>
      </c>
      <c r="B912" s="3" t="s">
        <v>1440</v>
      </c>
      <c r="C912" s="3" t="s">
        <v>2014</v>
      </c>
      <c r="D912" s="3" t="s">
        <v>2888</v>
      </c>
      <c r="E912" s="12" t="s">
        <v>7295</v>
      </c>
      <c r="F912" t="s">
        <v>8144</v>
      </c>
      <c r="G912" t="s">
        <v>9069</v>
      </c>
      <c r="H912" t="s">
        <v>9069</v>
      </c>
      <c r="I912" t="s">
        <v>9070</v>
      </c>
      <c r="J912" s="3"/>
      <c r="K912" s="3" t="s">
        <v>1440</v>
      </c>
      <c r="L912" s="3" t="e">
        <v>#VALUE!</v>
      </c>
      <c r="M912" s="7">
        <f t="shared" si="51"/>
        <v>0</v>
      </c>
      <c r="N912" s="3" t="s">
        <v>3767</v>
      </c>
    </row>
    <row r="913" spans="1:14" x14ac:dyDescent="0.25">
      <c r="A913" s="3">
        <v>912</v>
      </c>
      <c r="B913" s="3" t="s">
        <v>1440</v>
      </c>
      <c r="C913" s="3" t="s">
        <v>2611</v>
      </c>
      <c r="D913" s="3" t="s">
        <v>3569</v>
      </c>
      <c r="E913" s="12" t="s">
        <v>7884</v>
      </c>
      <c r="F913" t="s">
        <v>8723</v>
      </c>
      <c r="G913" t="s">
        <v>10348</v>
      </c>
      <c r="H913" t="s">
        <v>10348</v>
      </c>
      <c r="I913" t="s">
        <v>10349</v>
      </c>
      <c r="J913" s="3"/>
      <c r="K913" s="3" t="s">
        <v>1440</v>
      </c>
      <c r="L913" s="3">
        <v>1</v>
      </c>
      <c r="M913" s="7">
        <f t="shared" si="51"/>
        <v>1</v>
      </c>
      <c r="N913" s="3" t="s">
        <v>3767</v>
      </c>
    </row>
    <row r="914" spans="1:14" x14ac:dyDescent="0.25">
      <c r="A914" s="3">
        <v>913</v>
      </c>
      <c r="B914" s="3" t="s">
        <v>1440</v>
      </c>
      <c r="C914" t="s">
        <v>2611</v>
      </c>
      <c r="D914" s="3" t="s">
        <v>3569</v>
      </c>
      <c r="E914" s="12" t="s">
        <v>7884</v>
      </c>
      <c r="F914" t="s">
        <v>8723</v>
      </c>
      <c r="G914" t="s">
        <v>10348</v>
      </c>
      <c r="H914" t="s">
        <v>10348</v>
      </c>
      <c r="I914" t="s">
        <v>10349</v>
      </c>
      <c r="J914" s="3"/>
      <c r="K914" s="3" t="s">
        <v>1440</v>
      </c>
      <c r="L914" s="3" t="s">
        <v>6</v>
      </c>
      <c r="M914" s="7">
        <v>1</v>
      </c>
      <c r="N914" s="3" t="s">
        <v>4538</v>
      </c>
    </row>
    <row r="915" spans="1:14" x14ac:dyDescent="0.25">
      <c r="A915" s="3">
        <v>914</v>
      </c>
      <c r="B915" s="3" t="s">
        <v>1440</v>
      </c>
      <c r="C915" s="3" t="s">
        <v>1977</v>
      </c>
      <c r="D915" s="3" t="s">
        <v>2848</v>
      </c>
      <c r="E915" s="12" t="s">
        <v>7258</v>
      </c>
      <c r="F915" t="s">
        <v>8107</v>
      </c>
      <c r="G915" t="s">
        <v>8994</v>
      </c>
      <c r="H915" t="s">
        <v>8994</v>
      </c>
      <c r="I915" t="s">
        <v>8995</v>
      </c>
      <c r="J915" s="3"/>
      <c r="K915" s="3" t="s">
        <v>1440</v>
      </c>
      <c r="L915" s="3">
        <v>1</v>
      </c>
      <c r="M915" s="7">
        <f>IF(IFERROR(L915,0),1,0)</f>
        <v>1</v>
      </c>
      <c r="N915" s="3" t="s">
        <v>3767</v>
      </c>
    </row>
    <row r="916" spans="1:14" x14ac:dyDescent="0.25">
      <c r="A916" s="3">
        <v>915</v>
      </c>
      <c r="B916" s="3" t="s">
        <v>1440</v>
      </c>
      <c r="C916" t="s">
        <v>1977</v>
      </c>
      <c r="D916" s="3" t="s">
        <v>2848</v>
      </c>
      <c r="E916" s="12" t="s">
        <v>7258</v>
      </c>
      <c r="F916" t="s">
        <v>8107</v>
      </c>
      <c r="G916" t="s">
        <v>8994</v>
      </c>
      <c r="H916" t="s">
        <v>8994</v>
      </c>
      <c r="I916" t="s">
        <v>8995</v>
      </c>
      <c r="J916" s="3"/>
      <c r="K916" s="3" t="s">
        <v>1440</v>
      </c>
      <c r="L916" s="3" t="s">
        <v>6</v>
      </c>
      <c r="M916" s="7">
        <v>1</v>
      </c>
      <c r="N916" s="3" t="s">
        <v>4538</v>
      </c>
    </row>
    <row r="917" spans="1:14" x14ac:dyDescent="0.25">
      <c r="A917" s="3">
        <v>916</v>
      </c>
      <c r="B917" s="3" t="s">
        <v>1440</v>
      </c>
      <c r="C917" s="3" t="s">
        <v>2240</v>
      </c>
      <c r="D917" s="3" t="s">
        <v>3145</v>
      </c>
      <c r="E917" s="12" t="s">
        <v>7518</v>
      </c>
      <c r="F917" t="s">
        <v>8366</v>
      </c>
      <c r="G917" t="s">
        <v>9553</v>
      </c>
      <c r="H917" t="s">
        <v>9554</v>
      </c>
      <c r="I917" t="s">
        <v>9555</v>
      </c>
      <c r="J917" s="3"/>
      <c r="K917" s="3" t="s">
        <v>1440</v>
      </c>
      <c r="L917" s="3" t="e">
        <v>#VALUE!</v>
      </c>
      <c r="M917" s="7">
        <f t="shared" ref="M917:M922" si="52">IF(IFERROR(L917,0),1,0)</f>
        <v>0</v>
      </c>
      <c r="N917" s="3" t="s">
        <v>3767</v>
      </c>
    </row>
    <row r="918" spans="1:14" x14ac:dyDescent="0.25">
      <c r="A918" s="3">
        <v>917</v>
      </c>
      <c r="B918" s="3" t="s">
        <v>1440</v>
      </c>
      <c r="C918" s="3" t="s">
        <v>2227</v>
      </c>
      <c r="D918" s="3" t="s">
        <v>3132</v>
      </c>
      <c r="E918" s="12" t="s">
        <v>7505</v>
      </c>
      <c r="F918" t="s">
        <v>8353</v>
      </c>
      <c r="G918" t="s">
        <v>9520</v>
      </c>
      <c r="H918" t="s">
        <v>9520</v>
      </c>
      <c r="I918" t="s">
        <v>9521</v>
      </c>
      <c r="J918" s="3"/>
      <c r="K918" s="3" t="s">
        <v>1440</v>
      </c>
      <c r="L918" s="3" t="e">
        <v>#VALUE!</v>
      </c>
      <c r="M918" s="7">
        <f t="shared" si="52"/>
        <v>0</v>
      </c>
      <c r="N918" s="3" t="s">
        <v>3767</v>
      </c>
    </row>
    <row r="919" spans="1:14" x14ac:dyDescent="0.25">
      <c r="A919" s="3">
        <v>918</v>
      </c>
      <c r="B919" s="3" t="s">
        <v>1440</v>
      </c>
      <c r="C919" s="3" t="s">
        <v>521</v>
      </c>
      <c r="D919" s="3" t="s">
        <v>1628</v>
      </c>
      <c r="E919" s="12" t="s">
        <v>4638</v>
      </c>
      <c r="F919" t="s">
        <v>1655</v>
      </c>
      <c r="G919" t="s">
        <v>1643</v>
      </c>
      <c r="H919" t="s">
        <v>1643</v>
      </c>
      <c r="I919" t="s">
        <v>6458</v>
      </c>
      <c r="J919" s="3"/>
      <c r="K919" s="3" t="s">
        <v>1440</v>
      </c>
      <c r="L919" s="3" t="e">
        <v>#VALUE!</v>
      </c>
      <c r="M919" s="7">
        <f t="shared" si="52"/>
        <v>0</v>
      </c>
      <c r="N919" s="3" t="s">
        <v>3767</v>
      </c>
    </row>
    <row r="920" spans="1:14" x14ac:dyDescent="0.25">
      <c r="A920" s="3">
        <v>919</v>
      </c>
      <c r="B920" s="3" t="s">
        <v>1440</v>
      </c>
      <c r="C920" s="3" t="s">
        <v>2359</v>
      </c>
      <c r="D920" s="3" t="s">
        <v>3280</v>
      </c>
      <c r="E920" s="12" t="s">
        <v>7636</v>
      </c>
      <c r="F920" t="s">
        <v>8477</v>
      </c>
      <c r="G920" t="s">
        <v>9798</v>
      </c>
      <c r="H920" t="s">
        <v>9798</v>
      </c>
      <c r="I920" t="s">
        <v>9799</v>
      </c>
      <c r="J920" s="3"/>
      <c r="K920" s="3" t="s">
        <v>1440</v>
      </c>
      <c r="L920" s="3" t="e">
        <v>#VALUE!</v>
      </c>
      <c r="M920" s="7">
        <f t="shared" si="52"/>
        <v>0</v>
      </c>
      <c r="N920" s="3" t="s">
        <v>3767</v>
      </c>
    </row>
    <row r="921" spans="1:14" x14ac:dyDescent="0.25">
      <c r="A921" s="3">
        <v>920</v>
      </c>
      <c r="B921" s="3" t="s">
        <v>1440</v>
      </c>
      <c r="C921" s="3" t="s">
        <v>663</v>
      </c>
      <c r="D921" s="3" t="s">
        <v>2947</v>
      </c>
      <c r="E921" s="12" t="s">
        <v>3975</v>
      </c>
      <c r="F921" t="s">
        <v>3813</v>
      </c>
      <c r="G921" t="s">
        <v>4258</v>
      </c>
      <c r="H921" t="s">
        <v>4259</v>
      </c>
      <c r="I921" t="s">
        <v>4260</v>
      </c>
      <c r="J921" s="3"/>
      <c r="K921" s="3" t="s">
        <v>1440</v>
      </c>
      <c r="L921" s="3" t="e">
        <v>#VALUE!</v>
      </c>
      <c r="M921" s="7">
        <f t="shared" si="52"/>
        <v>0</v>
      </c>
      <c r="N921" s="3" t="s">
        <v>3767</v>
      </c>
    </row>
    <row r="922" spans="1:14" x14ac:dyDescent="0.25">
      <c r="A922" s="3">
        <v>921</v>
      </c>
      <c r="B922" s="3" t="s">
        <v>1440</v>
      </c>
      <c r="C922" s="3" t="s">
        <v>550</v>
      </c>
      <c r="D922" s="3" t="s">
        <v>1665</v>
      </c>
      <c r="E922" s="12" t="s">
        <v>4050</v>
      </c>
      <c r="F922" t="s">
        <v>1704</v>
      </c>
      <c r="G922" t="s">
        <v>1703</v>
      </c>
      <c r="H922" t="s">
        <v>1703</v>
      </c>
      <c r="I922" t="s">
        <v>4412</v>
      </c>
      <c r="J922" s="3"/>
      <c r="K922" s="3" t="s">
        <v>1440</v>
      </c>
      <c r="L922" s="3">
        <v>1</v>
      </c>
      <c r="M922" s="7">
        <f t="shared" si="52"/>
        <v>1</v>
      </c>
      <c r="N922" s="3" t="s">
        <v>3767</v>
      </c>
    </row>
    <row r="923" spans="1:14" x14ac:dyDescent="0.25">
      <c r="A923" s="3">
        <v>922</v>
      </c>
      <c r="B923" s="3" t="s">
        <v>1440</v>
      </c>
      <c r="C923" t="s">
        <v>550</v>
      </c>
      <c r="D923" s="3" t="s">
        <v>1665</v>
      </c>
      <c r="E923" s="12" t="s">
        <v>4050</v>
      </c>
      <c r="F923" t="s">
        <v>1704</v>
      </c>
      <c r="G923" t="s">
        <v>1703</v>
      </c>
      <c r="H923" t="s">
        <v>1703</v>
      </c>
      <c r="I923" t="s">
        <v>4412</v>
      </c>
      <c r="J923" s="3"/>
      <c r="K923" s="3" t="s">
        <v>1440</v>
      </c>
      <c r="L923" s="3" t="s">
        <v>6</v>
      </c>
      <c r="M923" s="7">
        <v>1</v>
      </c>
      <c r="N923" s="3" t="s">
        <v>4538</v>
      </c>
    </row>
    <row r="924" spans="1:14" x14ac:dyDescent="0.25">
      <c r="A924" s="3">
        <v>923</v>
      </c>
      <c r="B924" s="3" t="s">
        <v>1440</v>
      </c>
      <c r="C924" s="3" t="s">
        <v>2280</v>
      </c>
      <c r="D924" s="3" t="s">
        <v>3192</v>
      </c>
      <c r="E924" s="12" t="s">
        <v>7558</v>
      </c>
      <c r="F924" t="s">
        <v>8405</v>
      </c>
      <c r="G924" t="s">
        <v>9640</v>
      </c>
      <c r="H924" t="s">
        <v>9640</v>
      </c>
      <c r="I924" t="s">
        <v>9641</v>
      </c>
      <c r="J924" s="3"/>
      <c r="K924" s="3" t="s">
        <v>1440</v>
      </c>
      <c r="L924" s="3" t="e">
        <v>#VALUE!</v>
      </c>
      <c r="M924" s="7">
        <f>IF(IFERROR(L924,0),1,0)</f>
        <v>0</v>
      </c>
      <c r="N924" s="3" t="s">
        <v>3767</v>
      </c>
    </row>
    <row r="925" spans="1:14" x14ac:dyDescent="0.25">
      <c r="A925" s="3">
        <v>924</v>
      </c>
      <c r="B925" s="3" t="s">
        <v>1440</v>
      </c>
      <c r="C925" s="3" t="s">
        <v>2079</v>
      </c>
      <c r="D925" s="3" t="s">
        <v>2962</v>
      </c>
      <c r="E925" s="12" t="s">
        <v>7360</v>
      </c>
      <c r="F925" t="s">
        <v>8209</v>
      </c>
      <c r="G925" t="s">
        <v>9201</v>
      </c>
      <c r="H925" t="s">
        <v>9201</v>
      </c>
      <c r="I925" t="s">
        <v>9202</v>
      </c>
      <c r="J925" s="3"/>
      <c r="K925" s="3" t="s">
        <v>1440</v>
      </c>
      <c r="L925" s="3" t="e">
        <v>#VALUE!</v>
      </c>
      <c r="M925" s="7">
        <f>IF(IFERROR(L925,0),1,0)</f>
        <v>0</v>
      </c>
      <c r="N925" s="3" t="s">
        <v>3767</v>
      </c>
    </row>
    <row r="926" spans="1:14" x14ac:dyDescent="0.25">
      <c r="A926" s="3">
        <v>925</v>
      </c>
      <c r="B926" s="3" t="s">
        <v>1440</v>
      </c>
      <c r="C926" s="3" t="s">
        <v>2260</v>
      </c>
      <c r="D926" s="3" t="s">
        <v>3169</v>
      </c>
      <c r="E926" s="12" t="s">
        <v>7538</v>
      </c>
      <c r="F926" t="s">
        <v>8386</v>
      </c>
      <c r="G926" t="s">
        <v>9597</v>
      </c>
      <c r="H926" t="s">
        <v>9598</v>
      </c>
      <c r="I926" t="s">
        <v>9599</v>
      </c>
      <c r="J926" s="3"/>
      <c r="K926" s="3" t="s">
        <v>1440</v>
      </c>
      <c r="L926" s="3">
        <v>1</v>
      </c>
      <c r="M926" s="7">
        <f>IF(IFERROR(L926,0),1,0)</f>
        <v>1</v>
      </c>
      <c r="N926" s="3" t="s">
        <v>3767</v>
      </c>
    </row>
    <row r="927" spans="1:14" x14ac:dyDescent="0.25">
      <c r="A927" s="3">
        <v>926</v>
      </c>
      <c r="B927" s="3" t="s">
        <v>1440</v>
      </c>
      <c r="C927" t="s">
        <v>2260</v>
      </c>
      <c r="D927" s="3" t="s">
        <v>3169</v>
      </c>
      <c r="E927" s="12" t="s">
        <v>7538</v>
      </c>
      <c r="F927" t="s">
        <v>8386</v>
      </c>
      <c r="G927" t="s">
        <v>9597</v>
      </c>
      <c r="H927" t="s">
        <v>9598</v>
      </c>
      <c r="I927" t="s">
        <v>9599</v>
      </c>
      <c r="J927" s="3"/>
      <c r="K927" s="3" t="s">
        <v>1440</v>
      </c>
      <c r="L927" s="3" t="s">
        <v>6</v>
      </c>
      <c r="M927" s="7">
        <v>1</v>
      </c>
      <c r="N927" s="3" t="s">
        <v>4538</v>
      </c>
    </row>
    <row r="928" spans="1:14" x14ac:dyDescent="0.25">
      <c r="A928" s="3">
        <v>927</v>
      </c>
      <c r="B928" s="3" t="s">
        <v>1440</v>
      </c>
      <c r="C928" s="3" t="s">
        <v>2082</v>
      </c>
      <c r="D928" s="3" t="s">
        <v>2965</v>
      </c>
      <c r="E928" s="12" t="s">
        <v>7363</v>
      </c>
      <c r="F928" t="s">
        <v>8212</v>
      </c>
      <c r="G928" t="s">
        <v>9207</v>
      </c>
      <c r="H928" t="s">
        <v>9207</v>
      </c>
      <c r="I928" t="s">
        <v>9208</v>
      </c>
      <c r="J928" s="3"/>
      <c r="K928" s="3" t="s">
        <v>1440</v>
      </c>
      <c r="L928" s="3" t="e">
        <v>#VALUE!</v>
      </c>
      <c r="M928" s="7">
        <f>IF(IFERROR(L928,0),1,0)</f>
        <v>0</v>
      </c>
      <c r="N928" s="3" t="s">
        <v>3767</v>
      </c>
    </row>
    <row r="929" spans="1:14" x14ac:dyDescent="0.25">
      <c r="A929" s="3">
        <v>928</v>
      </c>
      <c r="B929" s="3" t="s">
        <v>1440</v>
      </c>
      <c r="C929" s="3" t="s">
        <v>2424</v>
      </c>
      <c r="D929" s="3" t="s">
        <v>3357</v>
      </c>
      <c r="E929" s="12" t="s">
        <v>7701</v>
      </c>
      <c r="F929" t="s">
        <v>8542</v>
      </c>
      <c r="G929" t="s">
        <v>9942</v>
      </c>
      <c r="H929" t="s">
        <v>9942</v>
      </c>
      <c r="I929" t="s">
        <v>9943</v>
      </c>
      <c r="J929" s="3"/>
      <c r="K929" s="3" t="s">
        <v>1440</v>
      </c>
      <c r="L929" s="3" t="e">
        <v>#VALUE!</v>
      </c>
      <c r="M929" s="7">
        <f>IF(IFERROR(L929,0),1,0)</f>
        <v>0</v>
      </c>
      <c r="N929" s="3" t="s">
        <v>3767</v>
      </c>
    </row>
    <row r="930" spans="1:14" x14ac:dyDescent="0.25">
      <c r="A930" s="3">
        <v>929</v>
      </c>
      <c r="B930" s="3" t="s">
        <v>1440</v>
      </c>
      <c r="C930" s="3" t="s">
        <v>1881</v>
      </c>
      <c r="D930" s="3" t="s">
        <v>1882</v>
      </c>
      <c r="E930" s="12" t="s">
        <v>7088</v>
      </c>
      <c r="F930" t="s">
        <v>1903</v>
      </c>
      <c r="G930" t="s">
        <v>1902</v>
      </c>
      <c r="H930" t="s">
        <v>1902</v>
      </c>
      <c r="I930" t="s">
        <v>7197</v>
      </c>
      <c r="J930" s="3"/>
      <c r="K930" s="3" t="s">
        <v>1440</v>
      </c>
      <c r="L930" s="3">
        <v>1</v>
      </c>
      <c r="M930" s="7">
        <f>IF(IFERROR(L930,0),1,0)</f>
        <v>1</v>
      </c>
      <c r="N930" s="3" t="s">
        <v>3767</v>
      </c>
    </row>
    <row r="931" spans="1:14" x14ac:dyDescent="0.25">
      <c r="A931" s="3">
        <v>930</v>
      </c>
      <c r="B931" s="3" t="s">
        <v>1440</v>
      </c>
      <c r="C931" t="s">
        <v>1881</v>
      </c>
      <c r="D931" s="3" t="s">
        <v>1882</v>
      </c>
      <c r="E931" s="12" t="s">
        <v>7088</v>
      </c>
      <c r="F931" t="s">
        <v>1903</v>
      </c>
      <c r="G931" t="s">
        <v>1902</v>
      </c>
      <c r="H931" t="s">
        <v>1902</v>
      </c>
      <c r="I931" t="s">
        <v>7197</v>
      </c>
      <c r="J931" s="3"/>
      <c r="K931" s="3" t="s">
        <v>1440</v>
      </c>
      <c r="L931" s="3" t="s">
        <v>6</v>
      </c>
      <c r="M931" s="7">
        <v>1</v>
      </c>
      <c r="N931" s="3" t="s">
        <v>4538</v>
      </c>
    </row>
    <row r="932" spans="1:14" x14ac:dyDescent="0.25">
      <c r="A932" s="3">
        <v>931</v>
      </c>
      <c r="B932" s="3" t="s">
        <v>1440</v>
      </c>
      <c r="C932" s="3" t="s">
        <v>2249</v>
      </c>
      <c r="D932" s="3" t="s">
        <v>3154</v>
      </c>
      <c r="E932" s="12" t="s">
        <v>7527</v>
      </c>
      <c r="F932" t="s">
        <v>8375</v>
      </c>
      <c r="G932" t="s">
        <v>9576</v>
      </c>
      <c r="H932" t="s">
        <v>9576</v>
      </c>
      <c r="I932" t="s">
        <v>9577</v>
      </c>
      <c r="J932" s="3"/>
      <c r="K932" s="3" t="s">
        <v>1440</v>
      </c>
      <c r="L932" s="3" t="e">
        <v>#VALUE!</v>
      </c>
      <c r="M932" s="7">
        <f>IF(IFERROR(L932,0),1,0)</f>
        <v>0</v>
      </c>
      <c r="N932" s="3" t="s">
        <v>3767</v>
      </c>
    </row>
    <row r="933" spans="1:14" x14ac:dyDescent="0.25">
      <c r="A933" s="3">
        <v>932</v>
      </c>
      <c r="B933" s="3" t="s">
        <v>1440</v>
      </c>
      <c r="C933" s="3" t="s">
        <v>2505</v>
      </c>
      <c r="D933" s="3" t="s">
        <v>3449</v>
      </c>
      <c r="E933" s="12" t="s">
        <v>7780</v>
      </c>
      <c r="F933" t="s">
        <v>8619</v>
      </c>
      <c r="G933" t="s">
        <v>10115</v>
      </c>
      <c r="H933" t="s">
        <v>10115</v>
      </c>
      <c r="I933" t="s">
        <v>10116</v>
      </c>
      <c r="J933" s="3"/>
      <c r="K933" s="3" t="s">
        <v>1440</v>
      </c>
      <c r="L933" s="3" t="e">
        <v>#VALUE!</v>
      </c>
      <c r="M933" s="7">
        <f>IF(IFERROR(L933,0),1,0)</f>
        <v>0</v>
      </c>
      <c r="N933" s="3" t="s">
        <v>3767</v>
      </c>
    </row>
    <row r="934" spans="1:14" x14ac:dyDescent="0.25">
      <c r="A934" s="3">
        <v>933</v>
      </c>
      <c r="B934" s="3" t="s">
        <v>1440</v>
      </c>
      <c r="C934" s="3" t="s">
        <v>798</v>
      </c>
      <c r="D934" s="3" t="s">
        <v>3500</v>
      </c>
      <c r="E934" s="12" t="s">
        <v>4765</v>
      </c>
      <c r="F934" t="s">
        <v>5681</v>
      </c>
      <c r="G934" t="s">
        <v>6156</v>
      </c>
      <c r="H934" t="s">
        <v>6606</v>
      </c>
      <c r="I934" t="s">
        <v>6607</v>
      </c>
      <c r="J934" s="3"/>
      <c r="K934" s="3" t="s">
        <v>1440</v>
      </c>
      <c r="L934" s="3">
        <v>0</v>
      </c>
      <c r="M934" s="7">
        <f>IF(IFERROR(L934,0),1,0)</f>
        <v>0</v>
      </c>
      <c r="N934" s="3" t="s">
        <v>3767</v>
      </c>
    </row>
    <row r="935" spans="1:14" x14ac:dyDescent="0.25">
      <c r="A935" s="3">
        <v>934</v>
      </c>
      <c r="B935" s="3" t="s">
        <v>1440</v>
      </c>
      <c r="C935" t="s">
        <v>798</v>
      </c>
      <c r="D935" s="3" t="s">
        <v>3500</v>
      </c>
      <c r="E935" s="12" t="s">
        <v>4765</v>
      </c>
      <c r="F935" t="s">
        <v>5681</v>
      </c>
      <c r="G935" t="s">
        <v>6156</v>
      </c>
      <c r="H935" t="s">
        <v>6606</v>
      </c>
      <c r="I935" t="s">
        <v>6607</v>
      </c>
      <c r="J935" s="3"/>
      <c r="K935" s="3" t="s">
        <v>1440</v>
      </c>
      <c r="L935" s="3" t="s">
        <v>6</v>
      </c>
      <c r="M935" s="7">
        <v>1</v>
      </c>
      <c r="N935" s="3" t="s">
        <v>4538</v>
      </c>
    </row>
    <row r="936" spans="1:14" x14ac:dyDescent="0.25">
      <c r="A936" s="3">
        <v>935</v>
      </c>
      <c r="B936" s="3" t="s">
        <v>1440</v>
      </c>
      <c r="C936" s="3" t="s">
        <v>2532</v>
      </c>
      <c r="D936" s="3" t="s">
        <v>3481</v>
      </c>
      <c r="E936" s="12" t="s">
        <v>7805</v>
      </c>
      <c r="F936" t="s">
        <v>8644</v>
      </c>
      <c r="G936" t="s">
        <v>10167</v>
      </c>
      <c r="H936" t="s">
        <v>10167</v>
      </c>
      <c r="I936" t="s">
        <v>10168</v>
      </c>
      <c r="J936" s="3"/>
      <c r="K936" s="3" t="s">
        <v>1440</v>
      </c>
      <c r="L936" s="3">
        <v>1</v>
      </c>
      <c r="M936" s="7">
        <f>IF(IFERROR(L936,0),1,0)</f>
        <v>1</v>
      </c>
      <c r="N936" s="3" t="s">
        <v>3767</v>
      </c>
    </row>
    <row r="937" spans="1:14" x14ac:dyDescent="0.25">
      <c r="A937" s="3">
        <v>936</v>
      </c>
      <c r="B937" s="3" t="s">
        <v>1440</v>
      </c>
      <c r="C937" t="s">
        <v>2532</v>
      </c>
      <c r="D937" s="3" t="s">
        <v>3481</v>
      </c>
      <c r="E937" s="12" t="s">
        <v>7805</v>
      </c>
      <c r="F937" t="s">
        <v>8644</v>
      </c>
      <c r="G937" t="s">
        <v>10167</v>
      </c>
      <c r="H937" t="s">
        <v>10167</v>
      </c>
      <c r="I937" t="s">
        <v>10168</v>
      </c>
      <c r="J937" s="3"/>
      <c r="K937" s="3" t="s">
        <v>1440</v>
      </c>
      <c r="L937" s="3" t="s">
        <v>6</v>
      </c>
      <c r="M937" s="7">
        <v>1</v>
      </c>
      <c r="N937" s="3" t="s">
        <v>4538</v>
      </c>
    </row>
    <row r="938" spans="1:14" x14ac:dyDescent="0.25">
      <c r="A938" s="3">
        <v>937</v>
      </c>
      <c r="B938" s="3" t="s">
        <v>1440</v>
      </c>
      <c r="C938" s="3" t="s">
        <v>2206</v>
      </c>
      <c r="D938" s="3" t="s">
        <v>3108</v>
      </c>
      <c r="E938" s="12" t="s">
        <v>7485</v>
      </c>
      <c r="F938" t="s">
        <v>8333</v>
      </c>
      <c r="G938" t="s">
        <v>9472</v>
      </c>
      <c r="H938" t="s">
        <v>9473</v>
      </c>
      <c r="I938" t="s">
        <v>9474</v>
      </c>
      <c r="J938" s="3"/>
      <c r="K938" s="3" t="s">
        <v>1440</v>
      </c>
      <c r="L938" s="3">
        <v>1</v>
      </c>
      <c r="M938" s="7">
        <f>IF(IFERROR(L938,0),1,0)</f>
        <v>1</v>
      </c>
      <c r="N938" s="3" t="s">
        <v>3767</v>
      </c>
    </row>
    <row r="939" spans="1:14" x14ac:dyDescent="0.25">
      <c r="A939" s="3">
        <v>938</v>
      </c>
      <c r="B939" s="3" t="s">
        <v>1440</v>
      </c>
      <c r="C939" t="s">
        <v>2206</v>
      </c>
      <c r="D939" s="3" t="s">
        <v>3108</v>
      </c>
      <c r="E939" s="12" t="s">
        <v>7485</v>
      </c>
      <c r="F939" t="s">
        <v>8333</v>
      </c>
      <c r="G939" t="s">
        <v>9472</v>
      </c>
      <c r="H939" t="s">
        <v>9473</v>
      </c>
      <c r="I939" t="s">
        <v>9474</v>
      </c>
      <c r="J939" s="3"/>
      <c r="K939" s="3" t="s">
        <v>1440</v>
      </c>
      <c r="L939" s="3" t="s">
        <v>6</v>
      </c>
      <c r="M939" s="7">
        <v>1</v>
      </c>
      <c r="N939" s="3" t="s">
        <v>4538</v>
      </c>
    </row>
    <row r="940" spans="1:14" x14ac:dyDescent="0.25">
      <c r="A940" s="3">
        <v>939</v>
      </c>
      <c r="B940" s="3" t="s">
        <v>1440</v>
      </c>
      <c r="C940" s="3" t="s">
        <v>1631</v>
      </c>
      <c r="D940" s="3" t="s">
        <v>1632</v>
      </c>
      <c r="E940" s="12" t="s">
        <v>7043</v>
      </c>
      <c r="F940" t="s">
        <v>1657</v>
      </c>
      <c r="G940" t="s">
        <v>1645</v>
      </c>
      <c r="H940" t="s">
        <v>1645</v>
      </c>
      <c r="I940" t="s">
        <v>7138</v>
      </c>
      <c r="J940" s="3"/>
      <c r="K940" s="3" t="s">
        <v>1440</v>
      </c>
      <c r="L940" s="3" t="e">
        <v>#VALUE!</v>
      </c>
      <c r="M940" s="7">
        <f>IF(IFERROR(L940,0),1,0)</f>
        <v>0</v>
      </c>
      <c r="N940" s="3" t="s">
        <v>3767</v>
      </c>
    </row>
    <row r="941" spans="1:14" x14ac:dyDescent="0.25">
      <c r="A941" s="3">
        <v>940</v>
      </c>
      <c r="B941" s="3" t="s">
        <v>1440</v>
      </c>
      <c r="C941" s="3" t="s">
        <v>2354</v>
      </c>
      <c r="D941" s="3" t="s">
        <v>3275</v>
      </c>
      <c r="E941" s="12" t="s">
        <v>7631</v>
      </c>
      <c r="F941" t="s">
        <v>8472</v>
      </c>
      <c r="G941" t="s">
        <v>9788</v>
      </c>
      <c r="H941" t="s">
        <v>9788</v>
      </c>
      <c r="I941" t="s">
        <v>9789</v>
      </c>
      <c r="J941" s="3"/>
      <c r="K941" s="3" t="s">
        <v>1440</v>
      </c>
      <c r="L941" s="3" t="e">
        <v>#VALUE!</v>
      </c>
      <c r="M941" s="7">
        <f>IF(IFERROR(L941,0),1,0)</f>
        <v>0</v>
      </c>
      <c r="N941" s="3" t="s">
        <v>3767</v>
      </c>
    </row>
    <row r="942" spans="1:14" x14ac:dyDescent="0.25">
      <c r="A942" s="3">
        <v>941</v>
      </c>
      <c r="B942" s="3" t="s">
        <v>1440</v>
      </c>
      <c r="C942" s="3" t="s">
        <v>1074</v>
      </c>
      <c r="D942" s="3" t="s">
        <v>3230</v>
      </c>
      <c r="E942" s="12" t="s">
        <v>4888</v>
      </c>
      <c r="F942" t="s">
        <v>5794</v>
      </c>
      <c r="G942" t="s">
        <v>6231</v>
      </c>
      <c r="H942" t="s">
        <v>6231</v>
      </c>
      <c r="I942" t="s">
        <v>6802</v>
      </c>
      <c r="J942" s="3"/>
      <c r="K942" s="3" t="s">
        <v>1440</v>
      </c>
      <c r="L942" s="3" t="e">
        <v>#VALUE!</v>
      </c>
      <c r="M942" s="7">
        <f>IF(IFERROR(L942,0),1,0)</f>
        <v>0</v>
      </c>
      <c r="N942" s="3" t="s">
        <v>3767</v>
      </c>
    </row>
    <row r="943" spans="1:14" x14ac:dyDescent="0.25">
      <c r="A943" s="3">
        <v>942</v>
      </c>
      <c r="B943" s="3" t="s">
        <v>1440</v>
      </c>
      <c r="C943" s="3" t="s">
        <v>2319</v>
      </c>
      <c r="D943" s="3" t="s">
        <v>3237</v>
      </c>
      <c r="E943" s="12" t="s">
        <v>7596</v>
      </c>
      <c r="F943" t="s">
        <v>8442</v>
      </c>
      <c r="G943" t="s">
        <v>9718</v>
      </c>
      <c r="H943" t="s">
        <v>9718</v>
      </c>
      <c r="I943" t="s">
        <v>9719</v>
      </c>
      <c r="J943" s="3"/>
      <c r="K943" s="3" t="s">
        <v>1440</v>
      </c>
      <c r="L943" s="3" t="e">
        <v>#VALUE!</v>
      </c>
      <c r="M943" s="7">
        <f>IF(IFERROR(L943,0),1,0)</f>
        <v>0</v>
      </c>
      <c r="N943" s="3" t="s">
        <v>3767</v>
      </c>
    </row>
    <row r="944" spans="1:14" x14ac:dyDescent="0.25">
      <c r="A944" s="3">
        <v>943</v>
      </c>
      <c r="B944" s="3" t="s">
        <v>1440</v>
      </c>
      <c r="C944" s="3" t="s">
        <v>705</v>
      </c>
      <c r="D944" s="3" t="s">
        <v>3689</v>
      </c>
      <c r="E944" s="12" t="s">
        <v>4004</v>
      </c>
      <c r="F944" t="s">
        <v>3840</v>
      </c>
      <c r="G944" t="s">
        <v>4319</v>
      </c>
      <c r="H944" t="s">
        <v>4319</v>
      </c>
      <c r="I944" t="s">
        <v>4320</v>
      </c>
      <c r="J944" s="3"/>
      <c r="K944" s="3" t="s">
        <v>1440</v>
      </c>
      <c r="L944" s="3">
        <v>1</v>
      </c>
      <c r="M944" s="7">
        <f>IF(IFERROR(L944,0),1,0)</f>
        <v>1</v>
      </c>
      <c r="N944" s="3" t="s">
        <v>3767</v>
      </c>
    </row>
    <row r="945" spans="1:14" x14ac:dyDescent="0.25">
      <c r="A945" s="3">
        <v>944</v>
      </c>
      <c r="B945" s="3" t="s">
        <v>1440</v>
      </c>
      <c r="C945" t="s">
        <v>705</v>
      </c>
      <c r="D945" s="3" t="s">
        <v>3689</v>
      </c>
      <c r="E945" s="12" t="s">
        <v>4004</v>
      </c>
      <c r="F945" t="s">
        <v>3840</v>
      </c>
      <c r="G945" t="s">
        <v>4319</v>
      </c>
      <c r="H945" t="s">
        <v>4319</v>
      </c>
      <c r="I945" t="s">
        <v>4320</v>
      </c>
      <c r="J945" s="3"/>
      <c r="K945" s="3" t="s">
        <v>1440</v>
      </c>
      <c r="L945" s="3" t="s">
        <v>6</v>
      </c>
      <c r="M945" s="7">
        <v>1</v>
      </c>
      <c r="N945" s="3" t="s">
        <v>4538</v>
      </c>
    </row>
    <row r="946" spans="1:14" x14ac:dyDescent="0.25">
      <c r="A946" s="3">
        <v>945</v>
      </c>
      <c r="B946" s="3" t="s">
        <v>1440</v>
      </c>
      <c r="C946" s="3" t="s">
        <v>2113</v>
      </c>
      <c r="D946" s="3" t="s">
        <v>3001</v>
      </c>
      <c r="E946" s="12" t="s">
        <v>7394</v>
      </c>
      <c r="F946" t="s">
        <v>8242</v>
      </c>
      <c r="G946" t="s">
        <v>9269</v>
      </c>
      <c r="H946" t="s">
        <v>9269</v>
      </c>
      <c r="I946" t="s">
        <v>9270</v>
      </c>
      <c r="J946" s="3"/>
      <c r="K946" s="3" t="s">
        <v>1440</v>
      </c>
      <c r="L946" s="3">
        <v>1</v>
      </c>
      <c r="M946" s="7">
        <f>IF(IFERROR(L946,0),1,0)</f>
        <v>1</v>
      </c>
      <c r="N946" s="3" t="s">
        <v>3767</v>
      </c>
    </row>
    <row r="947" spans="1:14" x14ac:dyDescent="0.25">
      <c r="A947" s="3">
        <v>946</v>
      </c>
      <c r="B947" s="3" t="s">
        <v>1440</v>
      </c>
      <c r="C947" t="s">
        <v>2113</v>
      </c>
      <c r="D947" s="3" t="s">
        <v>3001</v>
      </c>
      <c r="E947" s="12" t="s">
        <v>7394</v>
      </c>
      <c r="F947" t="s">
        <v>8242</v>
      </c>
      <c r="G947" t="s">
        <v>9269</v>
      </c>
      <c r="H947" t="s">
        <v>9269</v>
      </c>
      <c r="I947" t="s">
        <v>9270</v>
      </c>
      <c r="J947" s="3"/>
      <c r="K947" s="3" t="s">
        <v>1440</v>
      </c>
      <c r="L947" s="3" t="s">
        <v>6</v>
      </c>
      <c r="M947" s="7">
        <v>1</v>
      </c>
      <c r="N947" s="3" t="s">
        <v>4538</v>
      </c>
    </row>
    <row r="948" spans="1:14" x14ac:dyDescent="0.25">
      <c r="A948" s="3">
        <v>947</v>
      </c>
      <c r="B948" s="3" t="s">
        <v>1440</v>
      </c>
      <c r="C948" s="3" t="s">
        <v>1576</v>
      </c>
      <c r="D948" s="3" t="s">
        <v>1577</v>
      </c>
      <c r="E948" s="12" t="s">
        <v>7035</v>
      </c>
      <c r="F948" t="s">
        <v>1606</v>
      </c>
      <c r="G948" t="s">
        <v>1605</v>
      </c>
      <c r="H948" t="s">
        <v>1605</v>
      </c>
      <c r="I948" t="s">
        <v>7130</v>
      </c>
      <c r="J948" s="3"/>
      <c r="K948" s="3" t="s">
        <v>1440</v>
      </c>
      <c r="L948" s="3">
        <v>1</v>
      </c>
      <c r="M948" s="7">
        <f>IF(IFERROR(L948,0),1,0)</f>
        <v>1</v>
      </c>
      <c r="N948" s="3" t="s">
        <v>3767</v>
      </c>
    </row>
    <row r="949" spans="1:14" x14ac:dyDescent="0.25">
      <c r="A949" s="3">
        <v>948</v>
      </c>
      <c r="B949" s="3" t="s">
        <v>1440</v>
      </c>
      <c r="C949" t="s">
        <v>1576</v>
      </c>
      <c r="D949" s="3" t="s">
        <v>1577</v>
      </c>
      <c r="E949" s="12" t="s">
        <v>7035</v>
      </c>
      <c r="F949" t="s">
        <v>1606</v>
      </c>
      <c r="G949" t="s">
        <v>1605</v>
      </c>
      <c r="H949" t="s">
        <v>1605</v>
      </c>
      <c r="I949" t="s">
        <v>7130</v>
      </c>
      <c r="J949" s="3"/>
      <c r="K949" s="3" t="s">
        <v>1440</v>
      </c>
      <c r="L949" s="3" t="s">
        <v>6</v>
      </c>
      <c r="M949" s="7">
        <v>1</v>
      </c>
      <c r="N949" s="3" t="s">
        <v>4538</v>
      </c>
    </row>
    <row r="950" spans="1:14" x14ac:dyDescent="0.25">
      <c r="A950" s="3">
        <v>949</v>
      </c>
      <c r="B950" s="3" t="s">
        <v>1440</v>
      </c>
      <c r="C950" s="3" t="s">
        <v>2757</v>
      </c>
      <c r="D950" s="3" t="s">
        <v>3735</v>
      </c>
      <c r="E950" s="12" t="s">
        <v>8027</v>
      </c>
      <c r="F950" t="s">
        <v>8861</v>
      </c>
      <c r="G950" t="s">
        <v>10674</v>
      </c>
      <c r="H950" t="s">
        <v>10675</v>
      </c>
      <c r="I950" t="s">
        <v>10676</v>
      </c>
      <c r="J950" s="3"/>
      <c r="K950" s="3" t="s">
        <v>1440</v>
      </c>
      <c r="L950" s="3">
        <v>1</v>
      </c>
      <c r="M950" s="7">
        <f>IF(IFERROR(L950,0),1,0)</f>
        <v>1</v>
      </c>
      <c r="N950" s="3" t="s">
        <v>3767</v>
      </c>
    </row>
    <row r="951" spans="1:14" x14ac:dyDescent="0.25">
      <c r="A951" s="3">
        <v>950</v>
      </c>
      <c r="B951" s="3" t="s">
        <v>1440</v>
      </c>
      <c r="C951" s="3" t="s">
        <v>2394</v>
      </c>
      <c r="D951" s="3" t="s">
        <v>3320</v>
      </c>
      <c r="E951" s="12" t="s">
        <v>7671</v>
      </c>
      <c r="F951" t="s">
        <v>8512</v>
      </c>
      <c r="G951" t="s">
        <v>9874</v>
      </c>
      <c r="H951" t="s">
        <v>9875</v>
      </c>
      <c r="I951" t="s">
        <v>9876</v>
      </c>
      <c r="J951" s="3"/>
      <c r="K951" s="3" t="s">
        <v>1440</v>
      </c>
      <c r="L951" s="3">
        <v>1</v>
      </c>
      <c r="M951" s="7">
        <f>IF(IFERROR(L951,0),1,0)</f>
        <v>1</v>
      </c>
      <c r="N951" s="3" t="s">
        <v>3767</v>
      </c>
    </row>
    <row r="952" spans="1:14" x14ac:dyDescent="0.25">
      <c r="A952" s="3">
        <v>951</v>
      </c>
      <c r="B952" s="3" t="s">
        <v>1440</v>
      </c>
      <c r="C952" t="s">
        <v>2394</v>
      </c>
      <c r="D952" s="3" t="s">
        <v>3320</v>
      </c>
      <c r="E952" s="12" t="s">
        <v>7671</v>
      </c>
      <c r="F952" t="s">
        <v>8512</v>
      </c>
      <c r="G952" t="s">
        <v>9874</v>
      </c>
      <c r="H952" t="s">
        <v>9875</v>
      </c>
      <c r="I952" t="s">
        <v>9876</v>
      </c>
      <c r="J952" s="3"/>
      <c r="K952" s="3" t="s">
        <v>1440</v>
      </c>
      <c r="L952" s="3" t="s">
        <v>6</v>
      </c>
      <c r="M952" s="7">
        <v>1</v>
      </c>
      <c r="N952" s="3" t="s">
        <v>4538</v>
      </c>
    </row>
    <row r="953" spans="1:14" x14ac:dyDescent="0.25">
      <c r="A953" s="3">
        <v>952</v>
      </c>
      <c r="B953" s="3" t="s">
        <v>1440</v>
      </c>
      <c r="C953" s="3" t="s">
        <v>2003</v>
      </c>
      <c r="D953" s="3" t="s">
        <v>2876</v>
      </c>
      <c r="E953" s="12" t="s">
        <v>7284</v>
      </c>
      <c r="F953" t="s">
        <v>8133</v>
      </c>
      <c r="G953" t="s">
        <v>9047</v>
      </c>
      <c r="H953" t="s">
        <v>9047</v>
      </c>
      <c r="I953" t="s">
        <v>9048</v>
      </c>
      <c r="J953" s="3"/>
      <c r="K953" s="3" t="s">
        <v>1440</v>
      </c>
      <c r="L953" s="3" t="e">
        <v>#VALUE!</v>
      </c>
      <c r="M953" s="7">
        <f>IF(IFERROR(L953,0),1,0)</f>
        <v>0</v>
      </c>
      <c r="N953" s="3" t="s">
        <v>3767</v>
      </c>
    </row>
    <row r="954" spans="1:14" x14ac:dyDescent="0.25">
      <c r="A954" s="3">
        <v>953</v>
      </c>
      <c r="B954" s="3" t="s">
        <v>1440</v>
      </c>
      <c r="C954" s="3" t="s">
        <v>682</v>
      </c>
      <c r="D954" s="3" t="s">
        <v>3172</v>
      </c>
      <c r="E954" s="12" t="s">
        <v>4712</v>
      </c>
      <c r="F954" t="s">
        <v>5629</v>
      </c>
      <c r="G954" t="s">
        <v>6105</v>
      </c>
      <c r="H954" t="s">
        <v>6105</v>
      </c>
      <c r="I954" t="s">
        <v>6552</v>
      </c>
      <c r="J954" s="3"/>
      <c r="K954" s="3" t="s">
        <v>1440</v>
      </c>
      <c r="L954" s="3">
        <v>1</v>
      </c>
      <c r="M954" s="7">
        <f>IF(IFERROR(L954,0),1,0)</f>
        <v>1</v>
      </c>
      <c r="N954" s="3" t="s">
        <v>3767</v>
      </c>
    </row>
    <row r="955" spans="1:14" x14ac:dyDescent="0.25">
      <c r="A955" s="3">
        <v>954</v>
      </c>
      <c r="B955" s="3" t="s">
        <v>1440</v>
      </c>
      <c r="C955" t="s">
        <v>682</v>
      </c>
      <c r="D955" s="3" t="s">
        <v>3172</v>
      </c>
      <c r="E955" s="12" t="s">
        <v>4712</v>
      </c>
      <c r="F955" t="s">
        <v>5629</v>
      </c>
      <c r="G955" t="s">
        <v>6105</v>
      </c>
      <c r="H955" t="s">
        <v>6105</v>
      </c>
      <c r="I955" t="s">
        <v>6552</v>
      </c>
      <c r="J955" s="3"/>
      <c r="K955" s="3" t="s">
        <v>1440</v>
      </c>
      <c r="L955" s="3" t="s">
        <v>6</v>
      </c>
      <c r="M955" s="7">
        <v>1</v>
      </c>
      <c r="N955" s="3" t="s">
        <v>4538</v>
      </c>
    </row>
    <row r="956" spans="1:14" x14ac:dyDescent="0.25">
      <c r="A956" s="3">
        <v>955</v>
      </c>
      <c r="B956" s="3" t="s">
        <v>1440</v>
      </c>
      <c r="C956" s="3" t="s">
        <v>2516</v>
      </c>
      <c r="D956" s="3" t="s">
        <v>3461</v>
      </c>
      <c r="E956" s="12" t="s">
        <v>7790</v>
      </c>
      <c r="F956" t="s">
        <v>8629</v>
      </c>
      <c r="G956" t="s">
        <v>10136</v>
      </c>
      <c r="H956" t="s">
        <v>10136</v>
      </c>
      <c r="I956" t="s">
        <v>10137</v>
      </c>
      <c r="J956" s="3"/>
      <c r="K956" s="3" t="s">
        <v>1440</v>
      </c>
      <c r="L956" s="3" t="e">
        <v>#VALUE!</v>
      </c>
      <c r="M956" s="7">
        <f t="shared" ref="M956:M977" si="53">IF(IFERROR(L956,0),1,0)</f>
        <v>0</v>
      </c>
      <c r="N956" s="3" t="s">
        <v>3767</v>
      </c>
    </row>
    <row r="957" spans="1:14" x14ac:dyDescent="0.25">
      <c r="A957" s="3">
        <v>956</v>
      </c>
      <c r="B957" s="3" t="s">
        <v>1440</v>
      </c>
      <c r="C957" s="3" t="s">
        <v>2236</v>
      </c>
      <c r="D957" s="3" t="s">
        <v>3141</v>
      </c>
      <c r="E957" s="12" t="s">
        <v>7514</v>
      </c>
      <c r="F957" t="s">
        <v>8362</v>
      </c>
      <c r="G957" t="s">
        <v>9543</v>
      </c>
      <c r="H957" t="s">
        <v>9543</v>
      </c>
      <c r="I957" t="s">
        <v>9544</v>
      </c>
      <c r="J957" s="3"/>
      <c r="K957" s="3" t="s">
        <v>1440</v>
      </c>
      <c r="L957" s="3" t="e">
        <v>#VALUE!</v>
      </c>
      <c r="M957" s="7">
        <f t="shared" si="53"/>
        <v>0</v>
      </c>
      <c r="N957" s="3" t="s">
        <v>3767</v>
      </c>
    </row>
    <row r="958" spans="1:14" x14ac:dyDescent="0.25">
      <c r="A958" s="3">
        <v>957</v>
      </c>
      <c r="B958" s="3" t="s">
        <v>1440</v>
      </c>
      <c r="C958" s="3" t="s">
        <v>1360</v>
      </c>
      <c r="D958" s="3" t="s">
        <v>1526</v>
      </c>
      <c r="E958" s="12" t="s">
        <v>5023</v>
      </c>
      <c r="F958" t="s">
        <v>5929</v>
      </c>
      <c r="G958" t="s">
        <v>1527</v>
      </c>
      <c r="H958" t="s">
        <v>1527</v>
      </c>
      <c r="I958" t="s">
        <v>6968</v>
      </c>
      <c r="J958" s="3"/>
      <c r="K958" s="3" t="s">
        <v>1440</v>
      </c>
      <c r="L958" s="3" t="e">
        <v>#VALUE!</v>
      </c>
      <c r="M958" s="7">
        <f t="shared" si="53"/>
        <v>0</v>
      </c>
      <c r="N958" s="3" t="s">
        <v>3767</v>
      </c>
    </row>
    <row r="959" spans="1:14" x14ac:dyDescent="0.25">
      <c r="A959" s="3">
        <v>958</v>
      </c>
      <c r="B959" s="3" t="s">
        <v>1440</v>
      </c>
      <c r="C959" s="3" t="s">
        <v>2224</v>
      </c>
      <c r="D959" s="3" t="s">
        <v>3128</v>
      </c>
      <c r="E959" s="12" t="s">
        <v>7502</v>
      </c>
      <c r="F959" t="s">
        <v>8350</v>
      </c>
      <c r="G959" t="s">
        <v>9512</v>
      </c>
      <c r="H959" t="s">
        <v>9513</v>
      </c>
      <c r="I959" t="s">
        <v>9514</v>
      </c>
      <c r="J959" s="3"/>
      <c r="K959" s="3" t="s">
        <v>1440</v>
      </c>
      <c r="L959" s="3">
        <v>1</v>
      </c>
      <c r="M959" s="7">
        <f t="shared" si="53"/>
        <v>1</v>
      </c>
      <c r="N959" s="3" t="s">
        <v>3767</v>
      </c>
    </row>
    <row r="960" spans="1:14" x14ac:dyDescent="0.25">
      <c r="A960" s="3">
        <v>959</v>
      </c>
      <c r="B960" s="3" t="s">
        <v>1440</v>
      </c>
      <c r="C960" s="3" t="s">
        <v>2687</v>
      </c>
      <c r="D960" s="3" t="s">
        <v>3649</v>
      </c>
      <c r="E960" s="12" t="s">
        <v>7959</v>
      </c>
      <c r="F960" t="s">
        <v>8796</v>
      </c>
      <c r="G960" t="s">
        <v>10526</v>
      </c>
      <c r="H960" t="s">
        <v>10527</v>
      </c>
      <c r="I960" t="s">
        <v>10528</v>
      </c>
      <c r="J960" s="3"/>
      <c r="K960" s="3" t="s">
        <v>1440</v>
      </c>
      <c r="L960" s="3" t="e">
        <v>#VALUE!</v>
      </c>
      <c r="M960" s="7">
        <f t="shared" si="53"/>
        <v>0</v>
      </c>
      <c r="N960" s="3" t="s">
        <v>3767</v>
      </c>
    </row>
    <row r="961" spans="1:14" x14ac:dyDescent="0.25">
      <c r="A961" s="3">
        <v>960</v>
      </c>
      <c r="B961" s="3" t="s">
        <v>1440</v>
      </c>
      <c r="C961" s="3" t="s">
        <v>2668</v>
      </c>
      <c r="D961" s="3" t="s">
        <v>3630</v>
      </c>
      <c r="E961" s="12" t="s">
        <v>7940</v>
      </c>
      <c r="F961" t="s">
        <v>8779</v>
      </c>
      <c r="G961" t="s">
        <v>10481</v>
      </c>
      <c r="H961" t="s">
        <v>4187</v>
      </c>
      <c r="I961" t="s">
        <v>10482</v>
      </c>
      <c r="J961" s="3"/>
      <c r="K961" s="3" t="s">
        <v>1440</v>
      </c>
      <c r="L961" s="3" t="e">
        <v>#VALUE!</v>
      </c>
      <c r="M961" s="7">
        <f t="shared" si="53"/>
        <v>0</v>
      </c>
      <c r="N961" s="3" t="s">
        <v>3767</v>
      </c>
    </row>
    <row r="962" spans="1:14" x14ac:dyDescent="0.25">
      <c r="A962" s="3">
        <v>961</v>
      </c>
      <c r="B962" s="3" t="s">
        <v>1440</v>
      </c>
      <c r="C962" s="3" t="s">
        <v>2350</v>
      </c>
      <c r="D962" s="3" t="s">
        <v>3271</v>
      </c>
      <c r="E962" s="12" t="s">
        <v>7627</v>
      </c>
      <c r="F962" t="s">
        <v>8468</v>
      </c>
      <c r="G962" t="s">
        <v>9778</v>
      </c>
      <c r="H962" t="s">
        <v>9779</v>
      </c>
      <c r="I962" t="s">
        <v>9780</v>
      </c>
      <c r="J962" s="3"/>
      <c r="K962" s="3" t="s">
        <v>1440</v>
      </c>
      <c r="L962" s="3" t="e">
        <v>#VALUE!</v>
      </c>
      <c r="M962" s="7">
        <f t="shared" si="53"/>
        <v>0</v>
      </c>
      <c r="N962" s="3" t="s">
        <v>3767</v>
      </c>
    </row>
    <row r="963" spans="1:14" x14ac:dyDescent="0.25">
      <c r="A963" s="3">
        <v>962</v>
      </c>
      <c r="B963" s="3" t="s">
        <v>1440</v>
      </c>
      <c r="C963" s="3" t="s">
        <v>2531</v>
      </c>
      <c r="D963" s="3" t="s">
        <v>3480</v>
      </c>
      <c r="E963" s="12" t="s">
        <v>7804</v>
      </c>
      <c r="F963" t="s">
        <v>8643</v>
      </c>
      <c r="G963" t="s">
        <v>10165</v>
      </c>
      <c r="H963" t="s">
        <v>10165</v>
      </c>
      <c r="I963" t="s">
        <v>10166</v>
      </c>
      <c r="J963" s="3"/>
      <c r="K963" s="3" t="s">
        <v>1440</v>
      </c>
      <c r="L963" s="3" t="e">
        <v>#VALUE!</v>
      </c>
      <c r="M963" s="7">
        <f t="shared" si="53"/>
        <v>0</v>
      </c>
      <c r="N963" s="3" t="s">
        <v>3767</v>
      </c>
    </row>
    <row r="964" spans="1:14" x14ac:dyDescent="0.25">
      <c r="A964" s="3">
        <v>963</v>
      </c>
      <c r="B964" s="3" t="s">
        <v>1440</v>
      </c>
      <c r="C964" s="3" t="s">
        <v>2565</v>
      </c>
      <c r="D964" s="3" t="s">
        <v>3518</v>
      </c>
      <c r="E964" s="12" t="s">
        <v>7838</v>
      </c>
      <c r="F964" t="s">
        <v>8677</v>
      </c>
      <c r="G964" t="s">
        <v>10236</v>
      </c>
      <c r="H964" t="s">
        <v>10236</v>
      </c>
      <c r="I964" t="s">
        <v>10237</v>
      </c>
      <c r="J964" s="3"/>
      <c r="K964" s="3" t="s">
        <v>1440</v>
      </c>
      <c r="L964" s="3" t="e">
        <v>#VALUE!</v>
      </c>
      <c r="M964" s="7">
        <f t="shared" si="53"/>
        <v>0</v>
      </c>
      <c r="N964" s="3" t="s">
        <v>3767</v>
      </c>
    </row>
    <row r="965" spans="1:14" x14ac:dyDescent="0.25">
      <c r="A965" s="3">
        <v>964</v>
      </c>
      <c r="B965" s="3" t="s">
        <v>1440</v>
      </c>
      <c r="C965" s="3" t="s">
        <v>2546</v>
      </c>
      <c r="D965" s="3" t="s">
        <v>3497</v>
      </c>
      <c r="E965" s="12" t="s">
        <v>7819</v>
      </c>
      <c r="F965" t="s">
        <v>8658</v>
      </c>
      <c r="G965" t="s">
        <v>10195</v>
      </c>
      <c r="H965" t="s">
        <v>10195</v>
      </c>
      <c r="I965" t="s">
        <v>10196</v>
      </c>
      <c r="J965" s="3"/>
      <c r="K965" s="3" t="s">
        <v>1440</v>
      </c>
      <c r="L965" s="3" t="e">
        <v>#VALUE!</v>
      </c>
      <c r="M965" s="7">
        <f t="shared" si="53"/>
        <v>0</v>
      </c>
      <c r="N965" s="3" t="s">
        <v>3767</v>
      </c>
    </row>
    <row r="966" spans="1:14" x14ac:dyDescent="0.25">
      <c r="A966" s="3">
        <v>965</v>
      </c>
      <c r="B966" s="3" t="s">
        <v>1440</v>
      </c>
      <c r="C966" s="3" t="s">
        <v>1948</v>
      </c>
      <c r="D966" s="3" t="s">
        <v>2812</v>
      </c>
      <c r="E966" s="12" t="s">
        <v>7231</v>
      </c>
      <c r="F966" t="s">
        <v>8080</v>
      </c>
      <c r="G966" t="s">
        <v>8939</v>
      </c>
      <c r="H966" t="s">
        <v>8939</v>
      </c>
      <c r="I966" t="s">
        <v>8940</v>
      </c>
      <c r="J966" s="3"/>
      <c r="K966" s="3" t="s">
        <v>1440</v>
      </c>
      <c r="L966" s="3" t="e">
        <v>#VALUE!</v>
      </c>
      <c r="M966" s="7">
        <f t="shared" si="53"/>
        <v>0</v>
      </c>
      <c r="N966" s="3" t="s">
        <v>3767</v>
      </c>
    </row>
    <row r="967" spans="1:14" x14ac:dyDescent="0.25">
      <c r="A967" s="3">
        <v>966</v>
      </c>
      <c r="B967" s="3" t="s">
        <v>1440</v>
      </c>
      <c r="C967" s="3" t="s">
        <v>2290</v>
      </c>
      <c r="D967" s="3" t="s">
        <v>3205</v>
      </c>
      <c r="E967" s="12" t="s">
        <v>7568</v>
      </c>
      <c r="F967" t="s">
        <v>8415</v>
      </c>
      <c r="G967" t="s">
        <v>9660</v>
      </c>
      <c r="H967" t="s">
        <v>9660</v>
      </c>
      <c r="I967" t="s">
        <v>9661</v>
      </c>
      <c r="J967" s="3"/>
      <c r="K967" s="3" t="s">
        <v>1440</v>
      </c>
      <c r="L967" s="3" t="e">
        <v>#VALUE!</v>
      </c>
      <c r="M967" s="7">
        <f t="shared" si="53"/>
        <v>0</v>
      </c>
      <c r="N967" s="3" t="s">
        <v>3767</v>
      </c>
    </row>
    <row r="968" spans="1:14" x14ac:dyDescent="0.25">
      <c r="A968" s="3">
        <v>967</v>
      </c>
      <c r="B968" s="3" t="s">
        <v>1440</v>
      </c>
      <c r="C968" s="3" t="s">
        <v>2733</v>
      </c>
      <c r="D968" s="3" t="s">
        <v>3703</v>
      </c>
      <c r="E968" s="12" t="s">
        <v>8003</v>
      </c>
      <c r="F968" t="s">
        <v>8838</v>
      </c>
      <c r="G968" t="s">
        <v>10626</v>
      </c>
      <c r="H968" t="s">
        <v>10626</v>
      </c>
      <c r="I968" t="s">
        <v>10627</v>
      </c>
      <c r="J968" s="3"/>
      <c r="K968" s="3" t="s">
        <v>1440</v>
      </c>
      <c r="L968" s="3" t="e">
        <v>#VALUE!</v>
      </c>
      <c r="M968" s="7">
        <f t="shared" si="53"/>
        <v>0</v>
      </c>
      <c r="N968" s="3" t="s">
        <v>3767</v>
      </c>
    </row>
    <row r="969" spans="1:14" x14ac:dyDescent="0.25">
      <c r="A969" s="3">
        <v>968</v>
      </c>
      <c r="B969" s="3" t="s">
        <v>1440</v>
      </c>
      <c r="C969" s="3" t="s">
        <v>1975</v>
      </c>
      <c r="D969" s="3" t="s">
        <v>2846</v>
      </c>
      <c r="E969" s="12" t="s">
        <v>7256</v>
      </c>
      <c r="F969" t="s">
        <v>8105</v>
      </c>
      <c r="G969" t="s">
        <v>8990</v>
      </c>
      <c r="H969" t="s">
        <v>8990</v>
      </c>
      <c r="I969" t="s">
        <v>8991</v>
      </c>
      <c r="J969" s="3"/>
      <c r="K969" s="3" t="s">
        <v>1440</v>
      </c>
      <c r="L969" s="3" t="e">
        <v>#VALUE!</v>
      </c>
      <c r="M969" s="7">
        <f t="shared" si="53"/>
        <v>0</v>
      </c>
      <c r="N969" s="3" t="s">
        <v>3767</v>
      </c>
    </row>
    <row r="970" spans="1:14" x14ac:dyDescent="0.25">
      <c r="A970" s="3">
        <v>969</v>
      </c>
      <c r="B970" s="3" t="s">
        <v>1440</v>
      </c>
      <c r="C970" s="3" t="s">
        <v>410</v>
      </c>
      <c r="D970" s="3" t="s">
        <v>3065</v>
      </c>
      <c r="E970" s="12" t="s">
        <v>4585</v>
      </c>
      <c r="F970" t="s">
        <v>5511</v>
      </c>
      <c r="G970" t="s">
        <v>6004</v>
      </c>
      <c r="H970" t="s">
        <v>6004</v>
      </c>
      <c r="I970" t="s">
        <v>6402</v>
      </c>
      <c r="J970" s="3"/>
      <c r="K970" s="3" t="s">
        <v>1440</v>
      </c>
      <c r="L970" s="3" t="e">
        <v>#VALUE!</v>
      </c>
      <c r="M970" s="7">
        <f t="shared" si="53"/>
        <v>0</v>
      </c>
      <c r="N970" s="3" t="s">
        <v>3767</v>
      </c>
    </row>
    <row r="971" spans="1:14" x14ac:dyDescent="0.25">
      <c r="A971" s="3">
        <v>970</v>
      </c>
      <c r="B971" s="3" t="s">
        <v>1440</v>
      </c>
      <c r="C971" s="3" t="s">
        <v>2676</v>
      </c>
      <c r="D971" s="3" t="s">
        <v>3638</v>
      </c>
      <c r="E971" s="12" t="s">
        <v>7948</v>
      </c>
      <c r="F971" t="s">
        <v>8786</v>
      </c>
      <c r="G971" t="s">
        <v>10500</v>
      </c>
      <c r="H971" t="s">
        <v>10501</v>
      </c>
      <c r="I971" t="s">
        <v>10502</v>
      </c>
      <c r="J971" s="3"/>
      <c r="K971" s="3" t="s">
        <v>1440</v>
      </c>
      <c r="L971" s="3" t="e">
        <v>#VALUE!</v>
      </c>
      <c r="M971" s="7">
        <f t="shared" si="53"/>
        <v>0</v>
      </c>
      <c r="N971" s="3" t="s">
        <v>3767</v>
      </c>
    </row>
    <row r="972" spans="1:14" x14ac:dyDescent="0.25">
      <c r="A972" s="3">
        <v>971</v>
      </c>
      <c r="B972" s="3" t="s">
        <v>1440</v>
      </c>
      <c r="C972" s="3" t="s">
        <v>2484</v>
      </c>
      <c r="D972" s="3" t="s">
        <v>3423</v>
      </c>
      <c r="E972" s="12" t="s">
        <v>7760</v>
      </c>
      <c r="F972" t="s">
        <v>8599</v>
      </c>
      <c r="G972" t="s">
        <v>10069</v>
      </c>
      <c r="H972" t="s">
        <v>10069</v>
      </c>
      <c r="I972" t="s">
        <v>10070</v>
      </c>
      <c r="J972" s="3"/>
      <c r="K972" s="3" t="s">
        <v>1440</v>
      </c>
      <c r="L972" s="3" t="e">
        <v>#VALUE!</v>
      </c>
      <c r="M972" s="7">
        <f t="shared" si="53"/>
        <v>0</v>
      </c>
      <c r="N972" s="3" t="s">
        <v>3767</v>
      </c>
    </row>
    <row r="973" spans="1:14" x14ac:dyDescent="0.25">
      <c r="A973" s="3">
        <v>972</v>
      </c>
      <c r="B973" s="3" t="s">
        <v>1440</v>
      </c>
      <c r="C973" s="3" t="s">
        <v>2514</v>
      </c>
      <c r="D973" s="3" t="s">
        <v>3458</v>
      </c>
      <c r="E973" s="12" t="s">
        <v>7788</v>
      </c>
      <c r="F973" t="s">
        <v>8627</v>
      </c>
      <c r="G973" t="s">
        <v>10132</v>
      </c>
      <c r="H973" t="s">
        <v>10132</v>
      </c>
      <c r="I973" t="s">
        <v>10133</v>
      </c>
      <c r="J973" s="3"/>
      <c r="K973" s="3" t="s">
        <v>1440</v>
      </c>
      <c r="L973" s="3" t="e">
        <v>#VALUE!</v>
      </c>
      <c r="M973" s="7">
        <f t="shared" si="53"/>
        <v>0</v>
      </c>
      <c r="N973" s="3" t="s">
        <v>3767</v>
      </c>
    </row>
    <row r="974" spans="1:14" x14ac:dyDescent="0.25">
      <c r="A974" s="3">
        <v>973</v>
      </c>
      <c r="B974" s="3" t="s">
        <v>1440</v>
      </c>
      <c r="C974" s="3" t="s">
        <v>2738</v>
      </c>
      <c r="D974" s="3" t="s">
        <v>3709</v>
      </c>
      <c r="E974" s="12" t="s">
        <v>8008</v>
      </c>
      <c r="F974" t="s">
        <v>8843</v>
      </c>
      <c r="G974" t="s">
        <v>10638</v>
      </c>
      <c r="H974" t="s">
        <v>10638</v>
      </c>
      <c r="I974" t="s">
        <v>10639</v>
      </c>
      <c r="J974" s="3"/>
      <c r="K974" s="3" t="s">
        <v>1440</v>
      </c>
      <c r="L974" s="3" t="e">
        <v>#VALUE!</v>
      </c>
      <c r="M974" s="7">
        <f t="shared" si="53"/>
        <v>0</v>
      </c>
      <c r="N974" s="3" t="s">
        <v>3767</v>
      </c>
    </row>
    <row r="975" spans="1:14" x14ac:dyDescent="0.25">
      <c r="A975" s="3">
        <v>974</v>
      </c>
      <c r="B975" s="3" t="s">
        <v>1440</v>
      </c>
      <c r="C975" s="3" t="s">
        <v>2132</v>
      </c>
      <c r="D975" s="3" t="s">
        <v>3024</v>
      </c>
      <c r="E975" s="12" t="s">
        <v>7413</v>
      </c>
      <c r="F975" t="s">
        <v>8261</v>
      </c>
      <c r="G975" t="s">
        <v>9313</v>
      </c>
      <c r="H975" t="s">
        <v>9314</v>
      </c>
      <c r="I975" t="s">
        <v>9315</v>
      </c>
      <c r="J975" s="3"/>
      <c r="K975" s="3" t="s">
        <v>1440</v>
      </c>
      <c r="L975" s="3">
        <v>1</v>
      </c>
      <c r="M975" s="7">
        <f t="shared" si="53"/>
        <v>1</v>
      </c>
      <c r="N975" s="3" t="s">
        <v>3767</v>
      </c>
    </row>
    <row r="976" spans="1:14" x14ac:dyDescent="0.25">
      <c r="A976" s="3">
        <v>975</v>
      </c>
      <c r="B976" s="3" t="s">
        <v>1440</v>
      </c>
      <c r="C976" s="3" t="s">
        <v>1982</v>
      </c>
      <c r="D976" s="3" t="s">
        <v>2853</v>
      </c>
      <c r="E976" s="12" t="s">
        <v>7263</v>
      </c>
      <c r="F976" t="s">
        <v>8112</v>
      </c>
      <c r="G976" t="s">
        <v>9004</v>
      </c>
      <c r="H976" t="s">
        <v>9004</v>
      </c>
      <c r="I976" t="s">
        <v>9005</v>
      </c>
      <c r="J976" s="3"/>
      <c r="K976" s="3" t="s">
        <v>1440</v>
      </c>
      <c r="L976" s="3" t="e">
        <v>#VALUE!</v>
      </c>
      <c r="M976" s="7">
        <f t="shared" si="53"/>
        <v>0</v>
      </c>
      <c r="N976" s="3" t="s">
        <v>3767</v>
      </c>
    </row>
    <row r="977" spans="1:14" x14ac:dyDescent="0.25">
      <c r="A977" s="3">
        <v>976</v>
      </c>
      <c r="B977" s="3" t="s">
        <v>1440</v>
      </c>
      <c r="C977" s="3" t="s">
        <v>2586</v>
      </c>
      <c r="D977" s="3" t="s">
        <v>3542</v>
      </c>
      <c r="E977" s="12" t="s">
        <v>7860</v>
      </c>
      <c r="F977" t="s">
        <v>8699</v>
      </c>
      <c r="G977" t="s">
        <v>10290</v>
      </c>
      <c r="H977" t="s">
        <v>10290</v>
      </c>
      <c r="I977" t="s">
        <v>10291</v>
      </c>
      <c r="J977" s="3"/>
      <c r="K977" s="3" t="s">
        <v>1440</v>
      </c>
      <c r="L977" s="3">
        <v>1</v>
      </c>
      <c r="M977" s="7">
        <f t="shared" si="53"/>
        <v>1</v>
      </c>
      <c r="N977" s="3" t="s">
        <v>3767</v>
      </c>
    </row>
    <row r="978" spans="1:14" x14ac:dyDescent="0.25">
      <c r="A978" s="3">
        <v>977</v>
      </c>
      <c r="B978" s="3" t="s">
        <v>1440</v>
      </c>
      <c r="C978" t="s">
        <v>2586</v>
      </c>
      <c r="D978" s="3" t="s">
        <v>3542</v>
      </c>
      <c r="E978" s="12" t="s">
        <v>7860</v>
      </c>
      <c r="F978" t="s">
        <v>8699</v>
      </c>
      <c r="G978" t="s">
        <v>10290</v>
      </c>
      <c r="H978" t="s">
        <v>10290</v>
      </c>
      <c r="I978" t="s">
        <v>10291</v>
      </c>
      <c r="J978" s="3"/>
      <c r="K978" s="3" t="s">
        <v>1440</v>
      </c>
      <c r="L978" s="3" t="s">
        <v>6</v>
      </c>
      <c r="M978" s="7">
        <v>1</v>
      </c>
      <c r="N978" s="3" t="s">
        <v>4538</v>
      </c>
    </row>
    <row r="979" spans="1:14" x14ac:dyDescent="0.25">
      <c r="A979" s="3">
        <v>978</v>
      </c>
      <c r="B979" s="3" t="s">
        <v>1440</v>
      </c>
      <c r="C979" s="3" t="s">
        <v>1671</v>
      </c>
      <c r="D979" s="3" t="s">
        <v>1672</v>
      </c>
      <c r="E979" s="12" t="s">
        <v>4077</v>
      </c>
      <c r="F979" t="s">
        <v>1712</v>
      </c>
      <c r="G979" t="s">
        <v>1711</v>
      </c>
      <c r="H979" t="s">
        <v>4463</v>
      </c>
      <c r="I979" t="s">
        <v>4464</v>
      </c>
      <c r="J979" s="3"/>
      <c r="K979" s="3" t="s">
        <v>1440</v>
      </c>
      <c r="L979" s="3" t="e">
        <v>#VALUE!</v>
      </c>
      <c r="M979" s="7">
        <f>IF(IFERROR(L979,0),1,0)</f>
        <v>0</v>
      </c>
      <c r="N979" s="3" t="s">
        <v>3767</v>
      </c>
    </row>
    <row r="980" spans="1:14" x14ac:dyDescent="0.25">
      <c r="A980" s="3">
        <v>979</v>
      </c>
      <c r="B980" s="3" t="s">
        <v>1440</v>
      </c>
      <c r="C980" s="3" t="s">
        <v>2214</v>
      </c>
      <c r="D980" s="3" t="s">
        <v>3116</v>
      </c>
      <c r="E980" s="12" t="s">
        <v>7493</v>
      </c>
      <c r="F980" t="s">
        <v>8341</v>
      </c>
      <c r="G980" t="s">
        <v>9494</v>
      </c>
      <c r="H980" t="s">
        <v>9494</v>
      </c>
      <c r="I980" t="s">
        <v>9495</v>
      </c>
      <c r="J980" s="3"/>
      <c r="K980" s="3" t="s">
        <v>1440</v>
      </c>
      <c r="L980" s="3" t="e">
        <v>#VALUE!</v>
      </c>
      <c r="M980" s="7">
        <f>IF(IFERROR(L980,0),1,0)</f>
        <v>0</v>
      </c>
      <c r="N980" s="3" t="s">
        <v>3767</v>
      </c>
    </row>
    <row r="981" spans="1:14" x14ac:dyDescent="0.25">
      <c r="A981" s="3">
        <v>980</v>
      </c>
      <c r="B981" s="3" t="s">
        <v>1440</v>
      </c>
      <c r="C981" s="3" t="s">
        <v>2037</v>
      </c>
      <c r="D981" s="3" t="s">
        <v>2917</v>
      </c>
      <c r="E981" s="12" t="s">
        <v>7318</v>
      </c>
      <c r="F981" t="s">
        <v>8167</v>
      </c>
      <c r="G981" t="s">
        <v>9115</v>
      </c>
      <c r="H981" t="s">
        <v>9113</v>
      </c>
      <c r="I981" t="s">
        <v>9116</v>
      </c>
      <c r="J981" s="3"/>
      <c r="K981" s="3" t="s">
        <v>1440</v>
      </c>
      <c r="L981" s="3" t="e">
        <v>#VALUE!</v>
      </c>
      <c r="M981" s="7">
        <f>IF(IFERROR(L981,0),1,0)</f>
        <v>0</v>
      </c>
      <c r="N981" s="3" t="s">
        <v>3767</v>
      </c>
    </row>
    <row r="982" spans="1:14" x14ac:dyDescent="0.25">
      <c r="A982" s="3">
        <v>981</v>
      </c>
      <c r="B982" s="3" t="s">
        <v>1440</v>
      </c>
      <c r="C982" s="3" t="s">
        <v>2495</v>
      </c>
      <c r="D982" s="3" t="s">
        <v>3439</v>
      </c>
      <c r="E982" s="12" t="s">
        <v>7771</v>
      </c>
      <c r="F982" t="s">
        <v>8610</v>
      </c>
      <c r="G982" t="s">
        <v>10092</v>
      </c>
      <c r="H982" t="s">
        <v>10093</v>
      </c>
      <c r="I982" t="s">
        <v>10094</v>
      </c>
      <c r="J982" s="3"/>
      <c r="K982" s="3" t="s">
        <v>1440</v>
      </c>
      <c r="L982" s="3">
        <v>1</v>
      </c>
      <c r="M982" s="7">
        <f>IF(IFERROR(L982,0),1,0)</f>
        <v>1</v>
      </c>
      <c r="N982" s="3" t="s">
        <v>3767</v>
      </c>
    </row>
    <row r="983" spans="1:14" x14ac:dyDescent="0.25">
      <c r="A983" s="3">
        <v>982</v>
      </c>
      <c r="B983" s="3" t="s">
        <v>1440</v>
      </c>
      <c r="C983" s="3" t="s">
        <v>2383</v>
      </c>
      <c r="D983" s="3" t="s">
        <v>3308</v>
      </c>
      <c r="E983" s="12" t="s">
        <v>7660</v>
      </c>
      <c r="F983" t="s">
        <v>8501</v>
      </c>
      <c r="G983" t="s">
        <v>9852</v>
      </c>
      <c r="H983" t="s">
        <v>9852</v>
      </c>
      <c r="I983" t="s">
        <v>9853</v>
      </c>
      <c r="J983" s="3"/>
      <c r="K983" s="3" t="s">
        <v>1440</v>
      </c>
      <c r="L983" s="3">
        <v>1</v>
      </c>
      <c r="M983" s="7">
        <f>IF(IFERROR(L983,0),1,0)</f>
        <v>1</v>
      </c>
      <c r="N983" s="3" t="s">
        <v>3767</v>
      </c>
    </row>
    <row r="984" spans="1:14" x14ac:dyDescent="0.25">
      <c r="A984" s="3">
        <v>983</v>
      </c>
      <c r="B984" s="3" t="s">
        <v>1440</v>
      </c>
      <c r="C984" t="s">
        <v>2383</v>
      </c>
      <c r="D984" s="3" t="s">
        <v>3308</v>
      </c>
      <c r="E984" s="12" t="s">
        <v>7660</v>
      </c>
      <c r="F984" t="s">
        <v>8501</v>
      </c>
      <c r="G984" t="s">
        <v>9852</v>
      </c>
      <c r="H984" t="s">
        <v>9852</v>
      </c>
      <c r="I984" t="s">
        <v>9853</v>
      </c>
      <c r="J984" s="3"/>
      <c r="K984" s="3" t="s">
        <v>1440</v>
      </c>
      <c r="L984" s="3" t="s">
        <v>6</v>
      </c>
      <c r="M984" s="7">
        <v>1</v>
      </c>
      <c r="N984" s="3" t="s">
        <v>4538</v>
      </c>
    </row>
    <row r="985" spans="1:14" x14ac:dyDescent="0.25">
      <c r="A985" s="3">
        <v>984</v>
      </c>
      <c r="B985" s="3" t="s">
        <v>1440</v>
      </c>
      <c r="C985" s="3" t="s">
        <v>2479</v>
      </c>
      <c r="D985" s="3" t="s">
        <v>3417</v>
      </c>
      <c r="E985" s="12" t="s">
        <v>7755</v>
      </c>
      <c r="F985" t="s">
        <v>8594</v>
      </c>
      <c r="G985" t="s">
        <v>10059</v>
      </c>
      <c r="H985" t="s">
        <v>10059</v>
      </c>
      <c r="I985" t="s">
        <v>10060</v>
      </c>
      <c r="J985" s="3"/>
      <c r="K985" s="3" t="s">
        <v>1440</v>
      </c>
      <c r="L985" s="3" t="e">
        <v>#VALUE!</v>
      </c>
      <c r="M985" s="7">
        <f>IF(IFERROR(L985,0),1,0)</f>
        <v>0</v>
      </c>
      <c r="N985" s="3" t="s">
        <v>3767</v>
      </c>
    </row>
    <row r="986" spans="1:14" x14ac:dyDescent="0.25">
      <c r="A986" s="3">
        <v>985</v>
      </c>
      <c r="B986" s="3" t="s">
        <v>1440</v>
      </c>
      <c r="C986" s="3" t="s">
        <v>2573</v>
      </c>
      <c r="D986" s="3" t="s">
        <v>3526</v>
      </c>
      <c r="E986" s="12" t="s">
        <v>7846</v>
      </c>
      <c r="F986" t="s">
        <v>8685</v>
      </c>
      <c r="G986" t="s">
        <v>10254</v>
      </c>
      <c r="H986" t="s">
        <v>10254</v>
      </c>
      <c r="I986" t="s">
        <v>10255</v>
      </c>
      <c r="J986" s="3"/>
      <c r="K986" s="3" t="s">
        <v>1440</v>
      </c>
      <c r="L986" s="3" t="e">
        <v>#VALUE!</v>
      </c>
      <c r="M986" s="7">
        <f>IF(IFERROR(L986,0),1,0)</f>
        <v>0</v>
      </c>
      <c r="N986" s="3" t="s">
        <v>3767</v>
      </c>
    </row>
    <row r="987" spans="1:14" x14ac:dyDescent="0.25">
      <c r="A987" s="3">
        <v>986</v>
      </c>
      <c r="B987" s="3" t="s">
        <v>1440</v>
      </c>
      <c r="C987" s="3" t="s">
        <v>2382</v>
      </c>
      <c r="D987" s="3" t="s">
        <v>3307</v>
      </c>
      <c r="E987" s="12" t="s">
        <v>7659</v>
      </c>
      <c r="F987" t="s">
        <v>8500</v>
      </c>
      <c r="G987" t="s">
        <v>9850</v>
      </c>
      <c r="H987" t="s">
        <v>9848</v>
      </c>
      <c r="I987" t="s">
        <v>9851</v>
      </c>
      <c r="J987" s="3"/>
      <c r="K987" s="3" t="s">
        <v>1440</v>
      </c>
      <c r="L987" s="3">
        <v>1</v>
      </c>
      <c r="M987" s="7">
        <f>IF(IFERROR(L987,0),1,0)</f>
        <v>1</v>
      </c>
      <c r="N987" s="3" t="s">
        <v>3767</v>
      </c>
    </row>
    <row r="988" spans="1:14" x14ac:dyDescent="0.25">
      <c r="A988" s="3">
        <v>987</v>
      </c>
      <c r="B988" s="3" t="s">
        <v>1440</v>
      </c>
      <c r="C988" t="s">
        <v>2382</v>
      </c>
      <c r="D988" s="3" t="s">
        <v>3307</v>
      </c>
      <c r="E988" s="12" t="s">
        <v>7659</v>
      </c>
      <c r="F988" t="s">
        <v>8500</v>
      </c>
      <c r="G988" t="s">
        <v>9850</v>
      </c>
      <c r="H988" t="s">
        <v>9848</v>
      </c>
      <c r="I988" t="s">
        <v>9851</v>
      </c>
      <c r="J988" s="3"/>
      <c r="K988" s="3" t="s">
        <v>1440</v>
      </c>
      <c r="L988" s="3" t="s">
        <v>6</v>
      </c>
      <c r="M988" s="7">
        <v>1</v>
      </c>
      <c r="N988" s="3" t="s">
        <v>4538</v>
      </c>
    </row>
    <row r="989" spans="1:14" x14ac:dyDescent="0.25">
      <c r="A989" s="3">
        <v>988</v>
      </c>
      <c r="B989" s="3" t="s">
        <v>1440</v>
      </c>
      <c r="C989" s="3" t="s">
        <v>2381</v>
      </c>
      <c r="D989" s="3" t="s">
        <v>3306</v>
      </c>
      <c r="E989" s="12" t="s">
        <v>7658</v>
      </c>
      <c r="F989" t="s">
        <v>8499</v>
      </c>
      <c r="G989" t="s">
        <v>9848</v>
      </c>
      <c r="H989" t="s">
        <v>9848</v>
      </c>
      <c r="I989" t="s">
        <v>9849</v>
      </c>
      <c r="J989" s="3"/>
      <c r="K989" s="3" t="s">
        <v>1440</v>
      </c>
      <c r="L989" s="3">
        <v>1</v>
      </c>
      <c r="M989" s="7">
        <f t="shared" ref="M989:M1001" si="54">IF(IFERROR(L989,0),1,0)</f>
        <v>1</v>
      </c>
      <c r="N989" s="3" t="s">
        <v>3767</v>
      </c>
    </row>
    <row r="990" spans="1:14" x14ac:dyDescent="0.25">
      <c r="A990" s="3">
        <v>989</v>
      </c>
      <c r="B990" s="3" t="s">
        <v>1440</v>
      </c>
      <c r="C990" s="3" t="s">
        <v>2483</v>
      </c>
      <c r="D990" s="3" t="s">
        <v>3422</v>
      </c>
      <c r="E990" s="12" t="s">
        <v>7759</v>
      </c>
      <c r="F990" t="s">
        <v>8598</v>
      </c>
      <c r="G990" t="s">
        <v>10067</v>
      </c>
      <c r="H990" t="s">
        <v>10067</v>
      </c>
      <c r="I990" t="s">
        <v>10068</v>
      </c>
      <c r="J990" s="3"/>
      <c r="K990" s="3" t="s">
        <v>1440</v>
      </c>
      <c r="L990" s="3" t="e">
        <v>#VALUE!</v>
      </c>
      <c r="M990" s="7">
        <f t="shared" si="54"/>
        <v>0</v>
      </c>
      <c r="N990" s="3" t="s">
        <v>3767</v>
      </c>
    </row>
    <row r="991" spans="1:14" x14ac:dyDescent="0.25">
      <c r="A991" s="3">
        <v>990</v>
      </c>
      <c r="B991" s="3" t="s">
        <v>1440</v>
      </c>
      <c r="C991" s="3" t="s">
        <v>2317</v>
      </c>
      <c r="D991" s="3" t="s">
        <v>3235</v>
      </c>
      <c r="E991" s="12" t="s">
        <v>7594</v>
      </c>
      <c r="F991" t="s">
        <v>8440</v>
      </c>
      <c r="G991" t="s">
        <v>9714</v>
      </c>
      <c r="H991" t="s">
        <v>9714</v>
      </c>
      <c r="I991" t="s">
        <v>9715</v>
      </c>
      <c r="J991" s="3"/>
      <c r="K991" s="3" t="s">
        <v>1440</v>
      </c>
      <c r="L991" s="3">
        <v>1</v>
      </c>
      <c r="M991" s="7">
        <f t="shared" si="54"/>
        <v>1</v>
      </c>
      <c r="N991" s="3" t="s">
        <v>3767</v>
      </c>
    </row>
    <row r="992" spans="1:14" x14ac:dyDescent="0.25">
      <c r="A992" s="3">
        <v>991</v>
      </c>
      <c r="B992" s="3" t="s">
        <v>1440</v>
      </c>
      <c r="C992" s="3" t="s">
        <v>2443</v>
      </c>
      <c r="D992" s="3" t="s">
        <v>3379</v>
      </c>
      <c r="E992" s="12" t="s">
        <v>7720</v>
      </c>
      <c r="F992" t="s">
        <v>8561</v>
      </c>
      <c r="G992" t="s">
        <v>9983</v>
      </c>
      <c r="H992" t="s">
        <v>9984</v>
      </c>
      <c r="I992" t="s">
        <v>9985</v>
      </c>
      <c r="J992" s="3"/>
      <c r="K992" s="3" t="s">
        <v>1440</v>
      </c>
      <c r="L992" s="3" t="e">
        <v>#VALUE!</v>
      </c>
      <c r="M992" s="7">
        <f t="shared" si="54"/>
        <v>0</v>
      </c>
      <c r="N992" s="3" t="s">
        <v>3767</v>
      </c>
    </row>
    <row r="993" spans="1:14" x14ac:dyDescent="0.25">
      <c r="A993" s="3">
        <v>992</v>
      </c>
      <c r="B993" s="3" t="s">
        <v>1440</v>
      </c>
      <c r="C993" s="3" t="s">
        <v>2279</v>
      </c>
      <c r="D993" s="3" t="s">
        <v>3191</v>
      </c>
      <c r="E993" s="12" t="s">
        <v>7557</v>
      </c>
      <c r="F993" t="s">
        <v>8404</v>
      </c>
      <c r="G993" t="s">
        <v>9638</v>
      </c>
      <c r="H993" t="s">
        <v>9638</v>
      </c>
      <c r="I993" t="s">
        <v>9639</v>
      </c>
      <c r="J993" s="3"/>
      <c r="K993" s="3" t="s">
        <v>1440</v>
      </c>
      <c r="L993" s="3" t="e">
        <v>#VALUE!</v>
      </c>
      <c r="M993" s="7">
        <f t="shared" si="54"/>
        <v>0</v>
      </c>
      <c r="N993" s="3" t="s">
        <v>3767</v>
      </c>
    </row>
    <row r="994" spans="1:14" x14ac:dyDescent="0.25">
      <c r="A994" s="3">
        <v>993</v>
      </c>
      <c r="B994" s="3" t="s">
        <v>1440</v>
      </c>
      <c r="C994" s="3" t="s">
        <v>2374</v>
      </c>
      <c r="D994" s="3" t="s">
        <v>3298</v>
      </c>
      <c r="E994" s="12" t="s">
        <v>7651</v>
      </c>
      <c r="F994" t="s">
        <v>8492</v>
      </c>
      <c r="G994" t="s">
        <v>9834</v>
      </c>
      <c r="H994" t="s">
        <v>9834</v>
      </c>
      <c r="I994" t="s">
        <v>9835</v>
      </c>
      <c r="J994" s="3"/>
      <c r="K994" s="3" t="s">
        <v>1440</v>
      </c>
      <c r="L994" s="3" t="e">
        <v>#VALUE!</v>
      </c>
      <c r="M994" s="7">
        <f t="shared" si="54"/>
        <v>0</v>
      </c>
      <c r="N994" s="3" t="s">
        <v>3767</v>
      </c>
    </row>
    <row r="995" spans="1:14" x14ac:dyDescent="0.25">
      <c r="A995" s="3">
        <v>994</v>
      </c>
      <c r="B995" s="3" t="s">
        <v>1440</v>
      </c>
      <c r="C995" s="3" t="s">
        <v>2053</v>
      </c>
      <c r="D995" s="3" t="s">
        <v>2934</v>
      </c>
      <c r="E995" s="12" t="s">
        <v>7334</v>
      </c>
      <c r="F995" t="s">
        <v>8183</v>
      </c>
      <c r="G995" t="s">
        <v>9149</v>
      </c>
      <c r="H995" t="s">
        <v>9149</v>
      </c>
      <c r="I995" t="s">
        <v>9150</v>
      </c>
      <c r="J995" s="3"/>
      <c r="K995" s="3" t="s">
        <v>1440</v>
      </c>
      <c r="L995" s="3" t="e">
        <v>#VALUE!</v>
      </c>
      <c r="M995" s="7">
        <f t="shared" si="54"/>
        <v>0</v>
      </c>
      <c r="N995" s="3" t="s">
        <v>3767</v>
      </c>
    </row>
    <row r="996" spans="1:14" x14ac:dyDescent="0.25">
      <c r="A996" s="3">
        <v>995</v>
      </c>
      <c r="B996" s="3" t="s">
        <v>1440</v>
      </c>
      <c r="C996" s="3" t="s">
        <v>2291</v>
      </c>
      <c r="D996" s="3" t="s">
        <v>3206</v>
      </c>
      <c r="E996" s="12" t="s">
        <v>7569</v>
      </c>
      <c r="F996" t="s">
        <v>8416</v>
      </c>
      <c r="G996" t="s">
        <v>9662</v>
      </c>
      <c r="H996" t="s">
        <v>9663</v>
      </c>
      <c r="I996" t="s">
        <v>9664</v>
      </c>
      <c r="J996" s="3"/>
      <c r="K996" s="3" t="s">
        <v>1440</v>
      </c>
      <c r="L996" s="3" t="e">
        <v>#VALUE!</v>
      </c>
      <c r="M996" s="7">
        <f t="shared" si="54"/>
        <v>0</v>
      </c>
      <c r="N996" s="3" t="s">
        <v>3767</v>
      </c>
    </row>
    <row r="997" spans="1:14" x14ac:dyDescent="0.25">
      <c r="A997" s="3">
        <v>996</v>
      </c>
      <c r="B997" s="3" t="s">
        <v>1440</v>
      </c>
      <c r="C997" s="3" t="s">
        <v>2642</v>
      </c>
      <c r="D997" s="3" t="s">
        <v>3603</v>
      </c>
      <c r="E997" s="12" t="s">
        <v>7915</v>
      </c>
      <c r="F997" t="s">
        <v>8754</v>
      </c>
      <c r="G997" t="s">
        <v>10420</v>
      </c>
      <c r="H997" t="s">
        <v>10420</v>
      </c>
      <c r="I997" t="s">
        <v>10421</v>
      </c>
      <c r="J997" s="3"/>
      <c r="K997" s="3" t="s">
        <v>1440</v>
      </c>
      <c r="L997" s="3" t="e">
        <v>#VALUE!</v>
      </c>
      <c r="M997" s="7">
        <f t="shared" si="54"/>
        <v>0</v>
      </c>
      <c r="N997" s="3" t="s">
        <v>3767</v>
      </c>
    </row>
    <row r="998" spans="1:14" x14ac:dyDescent="0.25">
      <c r="A998" s="3">
        <v>997</v>
      </c>
      <c r="B998" s="3" t="s">
        <v>1440</v>
      </c>
      <c r="C998" s="3" t="s">
        <v>2035</v>
      </c>
      <c r="D998" s="3" t="s">
        <v>2915</v>
      </c>
      <c r="E998" s="12" t="s">
        <v>7316</v>
      </c>
      <c r="F998" t="s">
        <v>8165</v>
      </c>
      <c r="G998" t="s">
        <v>9111</v>
      </c>
      <c r="H998" t="s">
        <v>9111</v>
      </c>
      <c r="I998" t="s">
        <v>9112</v>
      </c>
      <c r="J998" s="3"/>
      <c r="K998" s="3" t="s">
        <v>1440</v>
      </c>
      <c r="L998" s="3">
        <v>1</v>
      </c>
      <c r="M998" s="7">
        <f t="shared" si="54"/>
        <v>1</v>
      </c>
      <c r="N998" s="3" t="s">
        <v>3767</v>
      </c>
    </row>
    <row r="999" spans="1:14" x14ac:dyDescent="0.25">
      <c r="A999" s="3">
        <v>998</v>
      </c>
      <c r="B999" s="3" t="s">
        <v>1440</v>
      </c>
      <c r="C999" s="3" t="s">
        <v>2129</v>
      </c>
      <c r="D999" s="3" t="s">
        <v>3021</v>
      </c>
      <c r="E999" s="12" t="s">
        <v>7410</v>
      </c>
      <c r="F999" t="s">
        <v>8258</v>
      </c>
      <c r="G999" t="s">
        <v>9306</v>
      </c>
      <c r="H999" t="s">
        <v>9306</v>
      </c>
      <c r="I999" t="s">
        <v>9307</v>
      </c>
      <c r="J999" s="3"/>
      <c r="K999" s="3" t="s">
        <v>1440</v>
      </c>
      <c r="L999" s="3" t="e">
        <v>#VALUE!</v>
      </c>
      <c r="M999" s="7">
        <f t="shared" si="54"/>
        <v>0</v>
      </c>
      <c r="N999" s="3" t="s">
        <v>3767</v>
      </c>
    </row>
    <row r="1000" spans="1:14" x14ac:dyDescent="0.25">
      <c r="A1000" s="3">
        <v>999</v>
      </c>
      <c r="B1000" s="3" t="s">
        <v>1440</v>
      </c>
      <c r="C1000" s="3" t="s">
        <v>2239</v>
      </c>
      <c r="D1000" s="3" t="s">
        <v>3144</v>
      </c>
      <c r="E1000" s="12" t="s">
        <v>7517</v>
      </c>
      <c r="F1000" t="s">
        <v>8365</v>
      </c>
      <c r="G1000" t="s">
        <v>9551</v>
      </c>
      <c r="H1000" t="s">
        <v>9551</v>
      </c>
      <c r="I1000" t="s">
        <v>9552</v>
      </c>
      <c r="J1000" s="3"/>
      <c r="K1000" s="3" t="s">
        <v>1440</v>
      </c>
      <c r="L1000" s="3" t="e">
        <v>#VALUE!</v>
      </c>
      <c r="M1000" s="7">
        <f t="shared" si="54"/>
        <v>0</v>
      </c>
      <c r="N1000" s="3" t="s">
        <v>3767</v>
      </c>
    </row>
    <row r="1001" spans="1:14" x14ac:dyDescent="0.25">
      <c r="A1001" s="3">
        <v>1000</v>
      </c>
      <c r="B1001" s="3" t="s">
        <v>1440</v>
      </c>
      <c r="C1001" s="3" t="s">
        <v>2157</v>
      </c>
      <c r="D1001" s="3" t="s">
        <v>3051</v>
      </c>
      <c r="E1001" s="12" t="s">
        <v>7437</v>
      </c>
      <c r="F1001" t="s">
        <v>8285</v>
      </c>
      <c r="G1001" t="s">
        <v>9367</v>
      </c>
      <c r="H1001" t="s">
        <v>9367</v>
      </c>
      <c r="I1001" t="s">
        <v>9368</v>
      </c>
      <c r="J1001" s="3"/>
      <c r="K1001" s="3" t="s">
        <v>1440</v>
      </c>
      <c r="L1001" s="3">
        <v>1</v>
      </c>
      <c r="M1001" s="7">
        <f t="shared" si="54"/>
        <v>1</v>
      </c>
      <c r="N1001" s="3" t="s">
        <v>3767</v>
      </c>
    </row>
    <row r="1002" spans="1:14" x14ac:dyDescent="0.25">
      <c r="A1002" s="3">
        <v>1001</v>
      </c>
      <c r="B1002" s="3" t="s">
        <v>1440</v>
      </c>
      <c r="C1002" t="s">
        <v>2157</v>
      </c>
      <c r="D1002" s="3" t="s">
        <v>3051</v>
      </c>
      <c r="E1002" s="12" t="s">
        <v>7437</v>
      </c>
      <c r="F1002" t="s">
        <v>8285</v>
      </c>
      <c r="G1002" t="s">
        <v>9367</v>
      </c>
      <c r="H1002" t="s">
        <v>9367</v>
      </c>
      <c r="I1002" t="s">
        <v>9368</v>
      </c>
      <c r="J1002" s="3"/>
      <c r="K1002" s="3" t="s">
        <v>1440</v>
      </c>
      <c r="L1002" s="3" t="s">
        <v>6</v>
      </c>
      <c r="M1002" s="7">
        <v>1</v>
      </c>
      <c r="N1002" s="3" t="s">
        <v>4538</v>
      </c>
    </row>
    <row r="1003" spans="1:14" x14ac:dyDescent="0.25">
      <c r="A1003" s="3">
        <v>1002</v>
      </c>
      <c r="B1003" s="3" t="s">
        <v>1440</v>
      </c>
      <c r="C1003" s="3" t="s">
        <v>2472</v>
      </c>
      <c r="D1003" s="3" t="s">
        <v>3409</v>
      </c>
      <c r="E1003" s="12" t="s">
        <v>7748</v>
      </c>
      <c r="F1003" t="s">
        <v>8587</v>
      </c>
      <c r="G1003" t="s">
        <v>10042</v>
      </c>
      <c r="H1003" t="s">
        <v>10043</v>
      </c>
      <c r="I1003" t="s">
        <v>10044</v>
      </c>
      <c r="J1003" s="3"/>
      <c r="K1003" s="3" t="s">
        <v>1440</v>
      </c>
      <c r="L1003" s="3">
        <v>1</v>
      </c>
      <c r="M1003" s="7">
        <f>IF(IFERROR(L1003,0),1,0)</f>
        <v>1</v>
      </c>
      <c r="N1003" s="3" t="s">
        <v>3767</v>
      </c>
    </row>
    <row r="1004" spans="1:14" x14ac:dyDescent="0.25">
      <c r="A1004" s="3">
        <v>1003</v>
      </c>
      <c r="B1004" s="3" t="s">
        <v>1440</v>
      </c>
      <c r="C1004" s="3" t="s">
        <v>938</v>
      </c>
      <c r="D1004" s="3" t="s">
        <v>1687</v>
      </c>
      <c r="E1004" s="12" t="s">
        <v>4830</v>
      </c>
      <c r="F1004" t="s">
        <v>1733</v>
      </c>
      <c r="G1004" t="s">
        <v>6183</v>
      </c>
      <c r="H1004" t="s">
        <v>6729</v>
      </c>
      <c r="I1004" t="s">
        <v>6730</v>
      </c>
      <c r="J1004" s="3"/>
      <c r="K1004" s="3" t="s">
        <v>1440</v>
      </c>
      <c r="L1004" s="3">
        <v>1</v>
      </c>
      <c r="M1004" s="7">
        <f>IF(IFERROR(L1004,0),1,0)</f>
        <v>1</v>
      </c>
      <c r="N1004" s="3" t="s">
        <v>3767</v>
      </c>
    </row>
    <row r="1005" spans="1:14" x14ac:dyDescent="0.25">
      <c r="A1005" s="3">
        <v>1004</v>
      </c>
      <c r="B1005" s="3" t="s">
        <v>1440</v>
      </c>
      <c r="C1005" t="s">
        <v>938</v>
      </c>
      <c r="D1005" s="3" t="s">
        <v>1687</v>
      </c>
      <c r="E1005" s="12" t="s">
        <v>4830</v>
      </c>
      <c r="F1005" t="s">
        <v>1733</v>
      </c>
      <c r="G1005" t="s">
        <v>6183</v>
      </c>
      <c r="H1005" t="s">
        <v>6729</v>
      </c>
      <c r="I1005" t="s">
        <v>6730</v>
      </c>
      <c r="J1005" s="3"/>
      <c r="K1005" s="3" t="s">
        <v>1440</v>
      </c>
      <c r="L1005" s="3" t="s">
        <v>6</v>
      </c>
      <c r="M1005" s="7">
        <v>1</v>
      </c>
      <c r="N1005" s="3" t="s">
        <v>4538</v>
      </c>
    </row>
    <row r="1006" spans="1:14" x14ac:dyDescent="0.25">
      <c r="A1006" s="3">
        <v>1005</v>
      </c>
      <c r="B1006" s="3" t="s">
        <v>1440</v>
      </c>
      <c r="C1006" s="3" t="s">
        <v>2160</v>
      </c>
      <c r="D1006" s="3" t="s">
        <v>3054</v>
      </c>
      <c r="E1006" s="12" t="s">
        <v>7440</v>
      </c>
      <c r="F1006" t="s">
        <v>8288</v>
      </c>
      <c r="G1006" t="s">
        <v>9373</v>
      </c>
      <c r="H1006" t="s">
        <v>9373</v>
      </c>
      <c r="I1006" t="s">
        <v>9374</v>
      </c>
      <c r="J1006" s="3"/>
      <c r="K1006" s="3" t="s">
        <v>1440</v>
      </c>
      <c r="L1006" s="3" t="e">
        <v>#VALUE!</v>
      </c>
      <c r="M1006" s="7">
        <f t="shared" ref="M1006:M1011" si="55">IF(IFERROR(L1006,0),1,0)</f>
        <v>0</v>
      </c>
      <c r="N1006" s="3" t="s">
        <v>3767</v>
      </c>
    </row>
    <row r="1007" spans="1:14" x14ac:dyDescent="0.25">
      <c r="A1007" s="3">
        <v>1006</v>
      </c>
      <c r="B1007" s="3" t="s">
        <v>1440</v>
      </c>
      <c r="C1007" s="3" t="s">
        <v>1617</v>
      </c>
      <c r="D1007" s="3" t="s">
        <v>1618</v>
      </c>
      <c r="E1007" s="12" t="s">
        <v>7039</v>
      </c>
      <c r="F1007" t="s">
        <v>1647</v>
      </c>
      <c r="G1007" t="s">
        <v>1635</v>
      </c>
      <c r="H1007" t="s">
        <v>1635</v>
      </c>
      <c r="I1007" t="s">
        <v>7134</v>
      </c>
      <c r="J1007" s="3"/>
      <c r="K1007" s="3" t="s">
        <v>1440</v>
      </c>
      <c r="L1007" s="3" t="e">
        <v>#VALUE!</v>
      </c>
      <c r="M1007" s="7">
        <f t="shared" si="55"/>
        <v>0</v>
      </c>
      <c r="N1007" s="3" t="s">
        <v>3767</v>
      </c>
    </row>
    <row r="1008" spans="1:14" x14ac:dyDescent="0.25">
      <c r="A1008" s="3">
        <v>1007</v>
      </c>
      <c r="B1008" s="3" t="s">
        <v>1440</v>
      </c>
      <c r="C1008" s="3" t="s">
        <v>906</v>
      </c>
      <c r="D1008" s="3" t="s">
        <v>3436</v>
      </c>
      <c r="E1008" s="12" t="s">
        <v>4816</v>
      </c>
      <c r="F1008" t="s">
        <v>1787</v>
      </c>
      <c r="G1008" t="s">
        <v>6178</v>
      </c>
      <c r="H1008" t="s">
        <v>6701</v>
      </c>
      <c r="I1008" t="s">
        <v>6702</v>
      </c>
      <c r="J1008" s="3"/>
      <c r="K1008" s="3" t="s">
        <v>1440</v>
      </c>
      <c r="L1008" s="3" t="e">
        <v>#VALUE!</v>
      </c>
      <c r="M1008" s="7">
        <f t="shared" si="55"/>
        <v>0</v>
      </c>
      <c r="N1008" s="3" t="s">
        <v>3767</v>
      </c>
    </row>
    <row r="1009" spans="1:14" x14ac:dyDescent="0.25">
      <c r="A1009" s="3">
        <v>1008</v>
      </c>
      <c r="B1009" s="3" t="s">
        <v>1440</v>
      </c>
      <c r="C1009" s="3" t="s">
        <v>2480</v>
      </c>
      <c r="D1009" s="3" t="s">
        <v>3418</v>
      </c>
      <c r="E1009" s="12" t="s">
        <v>7756</v>
      </c>
      <c r="F1009" t="s">
        <v>8595</v>
      </c>
      <c r="G1009" t="s">
        <v>10061</v>
      </c>
      <c r="H1009" t="s">
        <v>10061</v>
      </c>
      <c r="I1009" t="s">
        <v>10062</v>
      </c>
      <c r="J1009" s="3"/>
      <c r="K1009" s="3" t="s">
        <v>1440</v>
      </c>
      <c r="L1009" s="3" t="e">
        <v>#VALUE!</v>
      </c>
      <c r="M1009" s="7">
        <f t="shared" si="55"/>
        <v>0</v>
      </c>
      <c r="N1009" s="3" t="s">
        <v>3767</v>
      </c>
    </row>
    <row r="1010" spans="1:14" x14ac:dyDescent="0.25">
      <c r="A1010" s="3">
        <v>1009</v>
      </c>
      <c r="B1010" s="3" t="s">
        <v>1440</v>
      </c>
      <c r="C1010" s="3" t="s">
        <v>2009</v>
      </c>
      <c r="D1010" s="3" t="s">
        <v>2883</v>
      </c>
      <c r="E1010" s="12" t="s">
        <v>7290</v>
      </c>
      <c r="F1010" t="s">
        <v>8139</v>
      </c>
      <c r="G1010" t="s">
        <v>9059</v>
      </c>
      <c r="H1010" t="s">
        <v>9059</v>
      </c>
      <c r="I1010" t="s">
        <v>9060</v>
      </c>
      <c r="J1010" s="3"/>
      <c r="K1010" s="3" t="s">
        <v>1440</v>
      </c>
      <c r="L1010" s="3" t="e">
        <v>#VALUE!</v>
      </c>
      <c r="M1010" s="7">
        <f t="shared" si="55"/>
        <v>0</v>
      </c>
      <c r="N1010" s="3" t="s">
        <v>3767</v>
      </c>
    </row>
    <row r="1011" spans="1:14" x14ac:dyDescent="0.25">
      <c r="A1011" s="3">
        <v>1010</v>
      </c>
      <c r="B1011" s="3" t="s">
        <v>1440</v>
      </c>
      <c r="C1011" s="3" t="s">
        <v>2670</v>
      </c>
      <c r="D1011" s="3" t="s">
        <v>3632</v>
      </c>
      <c r="E1011" s="12" t="s">
        <v>7942</v>
      </c>
      <c r="F1011" t="s">
        <v>8781</v>
      </c>
      <c r="G1011" t="s">
        <v>10486</v>
      </c>
      <c r="H1011" t="s">
        <v>4284</v>
      </c>
      <c r="I1011" t="s">
        <v>10487</v>
      </c>
      <c r="J1011" s="3"/>
      <c r="K1011" s="3" t="s">
        <v>1440</v>
      </c>
      <c r="L1011" s="3">
        <v>0</v>
      </c>
      <c r="M1011" s="7">
        <f t="shared" si="55"/>
        <v>0</v>
      </c>
      <c r="N1011" s="3" t="s">
        <v>3767</v>
      </c>
    </row>
    <row r="1012" spans="1:14" x14ac:dyDescent="0.25">
      <c r="A1012" s="3">
        <v>1011</v>
      </c>
      <c r="B1012" s="3" t="s">
        <v>1440</v>
      </c>
      <c r="C1012" t="s">
        <v>2670</v>
      </c>
      <c r="D1012" s="3" t="s">
        <v>3632</v>
      </c>
      <c r="E1012" s="12" t="s">
        <v>7942</v>
      </c>
      <c r="F1012" t="s">
        <v>8781</v>
      </c>
      <c r="G1012" t="s">
        <v>10486</v>
      </c>
      <c r="H1012" t="s">
        <v>4284</v>
      </c>
      <c r="I1012" t="s">
        <v>10487</v>
      </c>
      <c r="J1012" s="3"/>
      <c r="K1012" s="3" t="s">
        <v>1440</v>
      </c>
      <c r="L1012" s="3" t="s">
        <v>6</v>
      </c>
      <c r="M1012" s="7">
        <v>1</v>
      </c>
      <c r="N1012" s="3" t="s">
        <v>4538</v>
      </c>
    </row>
    <row r="1013" spans="1:14" x14ac:dyDescent="0.25">
      <c r="A1013" s="3">
        <v>1012</v>
      </c>
      <c r="B1013" s="3" t="s">
        <v>1440</v>
      </c>
      <c r="C1013" s="3" t="s">
        <v>2223</v>
      </c>
      <c r="D1013" s="3" t="s">
        <v>3125</v>
      </c>
      <c r="E1013" s="12" t="s">
        <v>7501</v>
      </c>
      <c r="F1013" t="s">
        <v>8349</v>
      </c>
      <c r="G1013" t="s">
        <v>9510</v>
      </c>
      <c r="H1013" t="s">
        <v>9510</v>
      </c>
      <c r="I1013" t="s">
        <v>9511</v>
      </c>
      <c r="J1013" s="3"/>
      <c r="K1013" s="3" t="s">
        <v>1440</v>
      </c>
      <c r="L1013" s="3" t="e">
        <v>#VALUE!</v>
      </c>
      <c r="M1013" s="7">
        <f>IF(IFERROR(L1013,0),1,0)</f>
        <v>0</v>
      </c>
      <c r="N1013" s="3" t="s">
        <v>3767</v>
      </c>
    </row>
    <row r="1014" spans="1:14" x14ac:dyDescent="0.25">
      <c r="A1014" s="3">
        <v>1013</v>
      </c>
      <c r="B1014" s="3" t="s">
        <v>1440</v>
      </c>
      <c r="C1014" s="3" t="s">
        <v>2138</v>
      </c>
      <c r="D1014" s="3" t="s">
        <v>3030</v>
      </c>
      <c r="E1014" s="12" t="s">
        <v>7419</v>
      </c>
      <c r="F1014" t="s">
        <v>8267</v>
      </c>
      <c r="G1014" t="s">
        <v>9329</v>
      </c>
      <c r="H1014" t="s">
        <v>9329</v>
      </c>
      <c r="I1014" t="s">
        <v>9330</v>
      </c>
      <c r="J1014" s="3"/>
      <c r="K1014" s="3" t="s">
        <v>1440</v>
      </c>
      <c r="L1014" s="3" t="e">
        <v>#VALUE!</v>
      </c>
      <c r="M1014" s="7">
        <f>IF(IFERROR(L1014,0),1,0)</f>
        <v>0</v>
      </c>
      <c r="N1014" s="3" t="s">
        <v>3767</v>
      </c>
    </row>
    <row r="1015" spans="1:14" x14ac:dyDescent="0.25">
      <c r="A1015" s="3">
        <v>1014</v>
      </c>
      <c r="B1015" s="3" t="s">
        <v>1440</v>
      </c>
      <c r="C1015" s="3" t="s">
        <v>1682</v>
      </c>
      <c r="D1015" s="3" t="s">
        <v>2822</v>
      </c>
      <c r="E1015" s="12" t="s">
        <v>7053</v>
      </c>
      <c r="F1015" t="s">
        <v>1728</v>
      </c>
      <c r="G1015" t="s">
        <v>1727</v>
      </c>
      <c r="H1015" t="s">
        <v>4196</v>
      </c>
      <c r="I1015" t="s">
        <v>7154</v>
      </c>
      <c r="J1015" s="3"/>
      <c r="K1015" s="3" t="s">
        <v>1440</v>
      </c>
      <c r="L1015" s="3" t="e">
        <v>#VALUE!</v>
      </c>
      <c r="M1015" s="7">
        <f>IF(IFERROR(L1015,0),1,0)</f>
        <v>0</v>
      </c>
      <c r="N1015" s="3" t="s">
        <v>3767</v>
      </c>
    </row>
    <row r="1016" spans="1:14" x14ac:dyDescent="0.25">
      <c r="A1016" s="3">
        <v>1015</v>
      </c>
      <c r="B1016" s="3" t="s">
        <v>1440</v>
      </c>
      <c r="C1016" s="3" t="s">
        <v>1957</v>
      </c>
      <c r="D1016" s="3" t="s">
        <v>2825</v>
      </c>
      <c r="E1016" s="12" t="s">
        <v>3945</v>
      </c>
      <c r="F1016" t="s">
        <v>3782</v>
      </c>
      <c r="G1016" t="s">
        <v>4195</v>
      </c>
      <c r="H1016" t="s">
        <v>4196</v>
      </c>
      <c r="I1016" t="s">
        <v>4197</v>
      </c>
      <c r="J1016" s="3"/>
      <c r="K1016" s="3" t="s">
        <v>1440</v>
      </c>
      <c r="L1016" s="3" t="e">
        <v>#VALUE!</v>
      </c>
      <c r="M1016" s="7">
        <f>IF(IFERROR(L1016,0),1,0)</f>
        <v>0</v>
      </c>
      <c r="N1016" s="3" t="s">
        <v>3767</v>
      </c>
    </row>
    <row r="1017" spans="1:14" x14ac:dyDescent="0.25">
      <c r="A1017" s="3">
        <v>1016</v>
      </c>
      <c r="B1017" s="3" t="s">
        <v>1440</v>
      </c>
      <c r="C1017" s="3" t="s">
        <v>1994</v>
      </c>
      <c r="D1017" s="3" t="s">
        <v>2866</v>
      </c>
      <c r="E1017" s="12" t="s">
        <v>7275</v>
      </c>
      <c r="F1017" t="s">
        <v>8124</v>
      </c>
      <c r="G1017" t="s">
        <v>9029</v>
      </c>
      <c r="H1017" t="s">
        <v>9029</v>
      </c>
      <c r="I1017" t="s">
        <v>9030</v>
      </c>
      <c r="J1017" s="3"/>
      <c r="K1017" s="3" t="s">
        <v>1440</v>
      </c>
      <c r="L1017" s="3">
        <v>0</v>
      </c>
      <c r="M1017" s="7">
        <f>IF(IFERROR(L1017,0),1,0)</f>
        <v>0</v>
      </c>
      <c r="N1017" s="3" t="s">
        <v>3767</v>
      </c>
    </row>
    <row r="1018" spans="1:14" x14ac:dyDescent="0.25">
      <c r="A1018" s="3">
        <v>1017</v>
      </c>
      <c r="B1018" s="3" t="s">
        <v>1440</v>
      </c>
      <c r="C1018" t="s">
        <v>1994</v>
      </c>
      <c r="D1018" s="3" t="s">
        <v>2866</v>
      </c>
      <c r="E1018" s="12" t="s">
        <v>7275</v>
      </c>
      <c r="F1018" t="s">
        <v>8124</v>
      </c>
      <c r="G1018" t="s">
        <v>9029</v>
      </c>
      <c r="H1018" t="s">
        <v>9029</v>
      </c>
      <c r="I1018" t="s">
        <v>9030</v>
      </c>
      <c r="J1018" s="3"/>
      <c r="K1018" s="3" t="s">
        <v>1440</v>
      </c>
      <c r="L1018" s="3" t="s">
        <v>6</v>
      </c>
      <c r="M1018" s="7">
        <v>1</v>
      </c>
      <c r="N1018" s="3" t="s">
        <v>4538</v>
      </c>
    </row>
    <row r="1019" spans="1:14" x14ac:dyDescent="0.25">
      <c r="A1019" s="3">
        <v>1018</v>
      </c>
      <c r="B1019" s="3" t="s">
        <v>1440</v>
      </c>
      <c r="C1019" s="3" t="s">
        <v>1944</v>
      </c>
      <c r="D1019" s="3" t="s">
        <v>2808</v>
      </c>
      <c r="E1019" s="12" t="s">
        <v>7227</v>
      </c>
      <c r="F1019" t="s">
        <v>8076</v>
      </c>
      <c r="G1019" t="s">
        <v>8931</v>
      </c>
      <c r="H1019" t="s">
        <v>8931</v>
      </c>
      <c r="I1019" t="s">
        <v>8932</v>
      </c>
      <c r="J1019" s="3"/>
      <c r="K1019" s="3" t="s">
        <v>1440</v>
      </c>
      <c r="L1019" s="3" t="e">
        <v>#VALUE!</v>
      </c>
      <c r="M1019" s="7">
        <f>IF(IFERROR(L1019,0),1,0)</f>
        <v>0</v>
      </c>
      <c r="N1019" s="3" t="s">
        <v>3767</v>
      </c>
    </row>
    <row r="1020" spans="1:14" x14ac:dyDescent="0.25">
      <c r="A1020" s="3">
        <v>1019</v>
      </c>
      <c r="B1020" s="3" t="s">
        <v>1440</v>
      </c>
      <c r="C1020" s="3" t="s">
        <v>1110</v>
      </c>
      <c r="D1020" s="3" t="s">
        <v>3367</v>
      </c>
      <c r="E1020" s="12" t="s">
        <v>4041</v>
      </c>
      <c r="F1020" t="s">
        <v>3876</v>
      </c>
      <c r="G1020" t="s">
        <v>4395</v>
      </c>
      <c r="H1020" t="s">
        <v>4395</v>
      </c>
      <c r="I1020" t="s">
        <v>4396</v>
      </c>
      <c r="J1020" s="3"/>
      <c r="K1020" s="3" t="s">
        <v>1440</v>
      </c>
      <c r="L1020" s="3">
        <v>1</v>
      </c>
      <c r="M1020" s="7">
        <f>IF(IFERROR(L1020,0),1,0)</f>
        <v>1</v>
      </c>
      <c r="N1020" s="3" t="s">
        <v>3767</v>
      </c>
    </row>
    <row r="1021" spans="1:14" x14ac:dyDescent="0.25">
      <c r="A1021" s="3">
        <v>1020</v>
      </c>
      <c r="B1021" s="3" t="s">
        <v>1440</v>
      </c>
      <c r="C1021" t="s">
        <v>1110</v>
      </c>
      <c r="D1021" s="3" t="s">
        <v>3367</v>
      </c>
      <c r="E1021" s="12" t="s">
        <v>4041</v>
      </c>
      <c r="F1021" t="s">
        <v>3876</v>
      </c>
      <c r="G1021" t="s">
        <v>4395</v>
      </c>
      <c r="H1021" t="s">
        <v>4395</v>
      </c>
      <c r="I1021" t="s">
        <v>4396</v>
      </c>
      <c r="J1021" s="3"/>
      <c r="K1021" s="3" t="s">
        <v>1440</v>
      </c>
      <c r="L1021" s="3" t="s">
        <v>6</v>
      </c>
      <c r="M1021" s="7">
        <v>1</v>
      </c>
      <c r="N1021" s="3" t="s">
        <v>4538</v>
      </c>
    </row>
    <row r="1022" spans="1:14" x14ac:dyDescent="0.25">
      <c r="A1022" s="3">
        <v>1021</v>
      </c>
      <c r="B1022" s="3" t="s">
        <v>1440</v>
      </c>
      <c r="C1022" s="3" t="s">
        <v>2109</v>
      </c>
      <c r="D1022" s="3" t="s">
        <v>2997</v>
      </c>
      <c r="E1022" s="12" t="s">
        <v>7390</v>
      </c>
      <c r="F1022" t="s">
        <v>8238</v>
      </c>
      <c r="G1022" t="s">
        <v>9261</v>
      </c>
      <c r="H1022" t="s">
        <v>9261</v>
      </c>
      <c r="I1022" t="s">
        <v>9262</v>
      </c>
      <c r="J1022" s="3"/>
      <c r="K1022" s="3" t="s">
        <v>1440</v>
      </c>
      <c r="L1022" s="3">
        <v>1</v>
      </c>
      <c r="M1022" s="7">
        <f t="shared" ref="M1022:M1030" si="56">IF(IFERROR(L1022,0),1,0)</f>
        <v>1</v>
      </c>
      <c r="N1022" s="3" t="s">
        <v>3767</v>
      </c>
    </row>
    <row r="1023" spans="1:14" x14ac:dyDescent="0.25">
      <c r="A1023" s="3">
        <v>1022</v>
      </c>
      <c r="B1023" s="3" t="s">
        <v>1440</v>
      </c>
      <c r="C1023" s="3" t="s">
        <v>947</v>
      </c>
      <c r="D1023" s="3" t="s">
        <v>3353</v>
      </c>
      <c r="E1023" s="12" t="s">
        <v>4834</v>
      </c>
      <c r="F1023" t="s">
        <v>5742</v>
      </c>
      <c r="G1023" t="s">
        <v>6184</v>
      </c>
      <c r="H1023" t="s">
        <v>6184</v>
      </c>
      <c r="I1023" t="s">
        <v>6737</v>
      </c>
      <c r="J1023" s="3"/>
      <c r="K1023" s="3" t="s">
        <v>1440</v>
      </c>
      <c r="L1023" s="3" t="e">
        <v>#VALUE!</v>
      </c>
      <c r="M1023" s="7">
        <f t="shared" si="56"/>
        <v>0</v>
      </c>
      <c r="N1023" s="3" t="s">
        <v>3767</v>
      </c>
    </row>
    <row r="1024" spans="1:14" x14ac:dyDescent="0.25">
      <c r="A1024" s="3">
        <v>1023</v>
      </c>
      <c r="B1024" s="3" t="s">
        <v>1440</v>
      </c>
      <c r="C1024" s="3" t="s">
        <v>2493</v>
      </c>
      <c r="D1024" s="3" t="s">
        <v>3435</v>
      </c>
      <c r="E1024" s="12" t="s">
        <v>7769</v>
      </c>
      <c r="F1024" t="s">
        <v>8608</v>
      </c>
      <c r="G1024" t="s">
        <v>10087</v>
      </c>
      <c r="H1024" t="s">
        <v>10087</v>
      </c>
      <c r="I1024" t="s">
        <v>10088</v>
      </c>
      <c r="J1024" s="3"/>
      <c r="K1024" s="3" t="s">
        <v>1440</v>
      </c>
      <c r="L1024" s="3" t="e">
        <v>#VALUE!</v>
      </c>
      <c r="M1024" s="7">
        <f t="shared" si="56"/>
        <v>0</v>
      </c>
      <c r="N1024" s="3" t="s">
        <v>3767</v>
      </c>
    </row>
    <row r="1025" spans="1:14" x14ac:dyDescent="0.25">
      <c r="A1025" s="3">
        <v>1024</v>
      </c>
      <c r="B1025" s="3" t="s">
        <v>1440</v>
      </c>
      <c r="C1025" s="3" t="s">
        <v>2614</v>
      </c>
      <c r="D1025" s="3" t="s">
        <v>3572</v>
      </c>
      <c r="E1025" s="12" t="s">
        <v>7887</v>
      </c>
      <c r="F1025" t="s">
        <v>8726</v>
      </c>
      <c r="G1025" t="s">
        <v>10354</v>
      </c>
      <c r="H1025" t="s">
        <v>10355</v>
      </c>
      <c r="I1025" t="s">
        <v>10356</v>
      </c>
      <c r="J1025" s="3"/>
      <c r="K1025" s="3" t="s">
        <v>1440</v>
      </c>
      <c r="L1025" s="3">
        <v>1</v>
      </c>
      <c r="M1025" s="7">
        <f t="shared" si="56"/>
        <v>1</v>
      </c>
      <c r="N1025" s="3" t="s">
        <v>3767</v>
      </c>
    </row>
    <row r="1026" spans="1:14" x14ac:dyDescent="0.25">
      <c r="A1026" s="3">
        <v>1025</v>
      </c>
      <c r="B1026" s="3" t="s">
        <v>1440</v>
      </c>
      <c r="C1026" s="3" t="s">
        <v>1666</v>
      </c>
      <c r="D1026" s="3" t="s">
        <v>3338</v>
      </c>
      <c r="E1026" s="12" t="s">
        <v>7046</v>
      </c>
      <c r="F1026" t="s">
        <v>1706</v>
      </c>
      <c r="G1026" t="s">
        <v>9913</v>
      </c>
      <c r="H1026" t="s">
        <v>7143</v>
      </c>
      <c r="I1026" t="s">
        <v>7144</v>
      </c>
      <c r="J1026" s="3"/>
      <c r="K1026" s="3" t="s">
        <v>1440</v>
      </c>
      <c r="L1026" s="3" t="e">
        <v>#VALUE!</v>
      </c>
      <c r="M1026" s="7">
        <f t="shared" si="56"/>
        <v>0</v>
      </c>
      <c r="N1026" s="3" t="s">
        <v>3767</v>
      </c>
    </row>
    <row r="1027" spans="1:14" x14ac:dyDescent="0.25">
      <c r="A1027" s="3">
        <v>1026</v>
      </c>
      <c r="B1027" s="3" t="s">
        <v>1440</v>
      </c>
      <c r="C1027" s="3" t="s">
        <v>2662</v>
      </c>
      <c r="D1027" s="3" t="s">
        <v>3624</v>
      </c>
      <c r="E1027" s="12" t="s">
        <v>7934</v>
      </c>
      <c r="F1027" t="s">
        <v>8773</v>
      </c>
      <c r="G1027" t="s">
        <v>10467</v>
      </c>
      <c r="H1027" t="s">
        <v>4187</v>
      </c>
      <c r="I1027" t="s">
        <v>10468</v>
      </c>
      <c r="J1027" s="3"/>
      <c r="K1027" s="3" t="s">
        <v>1440</v>
      </c>
      <c r="L1027" s="3" t="e">
        <v>#VALUE!</v>
      </c>
      <c r="M1027" s="7">
        <f t="shared" si="56"/>
        <v>0</v>
      </c>
      <c r="N1027" s="3" t="s">
        <v>3767</v>
      </c>
    </row>
    <row r="1028" spans="1:14" x14ac:dyDescent="0.25">
      <c r="A1028" s="3">
        <v>1027</v>
      </c>
      <c r="B1028" s="3" t="s">
        <v>1440</v>
      </c>
      <c r="C1028" s="3" t="s">
        <v>2530</v>
      </c>
      <c r="D1028" s="3" t="s">
        <v>3479</v>
      </c>
      <c r="E1028" s="12" t="s">
        <v>7803</v>
      </c>
      <c r="F1028" t="s">
        <v>8642</v>
      </c>
      <c r="G1028" t="s">
        <v>10163</v>
      </c>
      <c r="H1028" t="s">
        <v>10163</v>
      </c>
      <c r="I1028" t="s">
        <v>10164</v>
      </c>
      <c r="J1028" s="3"/>
      <c r="K1028" s="3" t="s">
        <v>1440</v>
      </c>
      <c r="L1028" s="3">
        <v>1</v>
      </c>
      <c r="M1028" s="7">
        <f t="shared" si="56"/>
        <v>1</v>
      </c>
      <c r="N1028" s="3" t="s">
        <v>3767</v>
      </c>
    </row>
    <row r="1029" spans="1:14" x14ac:dyDescent="0.25">
      <c r="A1029" s="3">
        <v>1028</v>
      </c>
      <c r="B1029" s="3" t="s">
        <v>1440</v>
      </c>
      <c r="C1029" s="3" t="s">
        <v>2107</v>
      </c>
      <c r="D1029" s="3" t="s">
        <v>2995</v>
      </c>
      <c r="E1029" s="12" t="s">
        <v>7388</v>
      </c>
      <c r="F1029" t="s">
        <v>8236</v>
      </c>
      <c r="G1029" t="s">
        <v>9256</v>
      </c>
      <c r="H1029" t="s">
        <v>9257</v>
      </c>
      <c r="I1029" t="s">
        <v>9258</v>
      </c>
      <c r="J1029" s="3"/>
      <c r="K1029" s="3" t="s">
        <v>1440</v>
      </c>
      <c r="L1029" s="3" t="e">
        <v>#VALUE!</v>
      </c>
      <c r="M1029" s="7">
        <f t="shared" si="56"/>
        <v>0</v>
      </c>
      <c r="N1029" s="3" t="s">
        <v>3767</v>
      </c>
    </row>
    <row r="1030" spans="1:14" x14ac:dyDescent="0.25">
      <c r="A1030" s="3">
        <v>1029</v>
      </c>
      <c r="B1030" s="3" t="s">
        <v>1440</v>
      </c>
      <c r="C1030" s="3" t="s">
        <v>386</v>
      </c>
      <c r="D1030" s="3" t="s">
        <v>2813</v>
      </c>
      <c r="E1030" s="12" t="s">
        <v>4573</v>
      </c>
      <c r="F1030" t="s">
        <v>5500</v>
      </c>
      <c r="G1030" t="s">
        <v>5993</v>
      </c>
      <c r="H1030" t="s">
        <v>5993</v>
      </c>
      <c r="I1030" t="s">
        <v>6390</v>
      </c>
      <c r="J1030" s="3"/>
      <c r="K1030" s="3" t="s">
        <v>1440</v>
      </c>
      <c r="L1030" s="3">
        <v>1</v>
      </c>
      <c r="M1030" s="7">
        <f t="shared" si="56"/>
        <v>1</v>
      </c>
      <c r="N1030" s="3" t="s">
        <v>3767</v>
      </c>
    </row>
    <row r="1031" spans="1:14" x14ac:dyDescent="0.25">
      <c r="A1031" s="3">
        <v>1030</v>
      </c>
      <c r="B1031" s="3" t="s">
        <v>1440</v>
      </c>
      <c r="C1031" t="s">
        <v>386</v>
      </c>
      <c r="D1031" s="3" t="s">
        <v>2813</v>
      </c>
      <c r="E1031" s="12" t="s">
        <v>4573</v>
      </c>
      <c r="F1031" t="s">
        <v>5500</v>
      </c>
      <c r="G1031" t="s">
        <v>5993</v>
      </c>
      <c r="H1031" t="s">
        <v>5993</v>
      </c>
      <c r="I1031" t="s">
        <v>6390</v>
      </c>
      <c r="J1031" s="3"/>
      <c r="K1031" s="3" t="s">
        <v>1440</v>
      </c>
      <c r="L1031" s="3" t="s">
        <v>6</v>
      </c>
      <c r="M1031" s="7">
        <v>1</v>
      </c>
      <c r="N1031" s="3" t="s">
        <v>4538</v>
      </c>
    </row>
    <row r="1032" spans="1:14" x14ac:dyDescent="0.25">
      <c r="A1032" s="3">
        <v>1031</v>
      </c>
      <c r="B1032" s="3" t="s">
        <v>1440</v>
      </c>
      <c r="C1032" s="3" t="s">
        <v>2112</v>
      </c>
      <c r="D1032" s="3" t="s">
        <v>3000</v>
      </c>
      <c r="E1032" s="12" t="s">
        <v>7393</v>
      </c>
      <c r="F1032" t="s">
        <v>8241</v>
      </c>
      <c r="G1032" t="s">
        <v>9267</v>
      </c>
      <c r="H1032" t="s">
        <v>9267</v>
      </c>
      <c r="I1032" t="s">
        <v>9268</v>
      </c>
      <c r="J1032" s="3"/>
      <c r="K1032" s="3" t="s">
        <v>1440</v>
      </c>
      <c r="L1032" s="3" t="e">
        <v>#VALUE!</v>
      </c>
      <c r="M1032" s="7">
        <f t="shared" ref="M1032:M1043" si="57">IF(IFERROR(L1032,0),1,0)</f>
        <v>0</v>
      </c>
      <c r="N1032" s="3" t="s">
        <v>3767</v>
      </c>
    </row>
    <row r="1033" spans="1:14" x14ac:dyDescent="0.25">
      <c r="A1033" s="3">
        <v>1032</v>
      </c>
      <c r="B1033" s="3" t="s">
        <v>1440</v>
      </c>
      <c r="C1033" s="3" t="s">
        <v>2058</v>
      </c>
      <c r="D1033" s="3" t="s">
        <v>2939</v>
      </c>
      <c r="E1033" s="12" t="s">
        <v>7339</v>
      </c>
      <c r="F1033" t="s">
        <v>8188</v>
      </c>
      <c r="G1033" t="s">
        <v>9159</v>
      </c>
      <c r="H1033" t="s">
        <v>9159</v>
      </c>
      <c r="I1033" t="s">
        <v>9160</v>
      </c>
      <c r="J1033" s="3"/>
      <c r="K1033" s="3" t="s">
        <v>1440</v>
      </c>
      <c r="L1033" s="3">
        <v>1</v>
      </c>
      <c r="M1033" s="7">
        <f t="shared" si="57"/>
        <v>1</v>
      </c>
      <c r="N1033" s="3" t="s">
        <v>3767</v>
      </c>
    </row>
    <row r="1034" spans="1:14" x14ac:dyDescent="0.25">
      <c r="A1034" s="3">
        <v>1033</v>
      </c>
      <c r="B1034" s="3" t="s">
        <v>1440</v>
      </c>
      <c r="C1034" s="3" t="s">
        <v>2142</v>
      </c>
      <c r="D1034" s="3" t="s">
        <v>3034</v>
      </c>
      <c r="E1034" s="12" t="s">
        <v>7422</v>
      </c>
      <c r="F1034" t="s">
        <v>8270</v>
      </c>
      <c r="G1034" t="s">
        <v>9335</v>
      </c>
      <c r="H1034" t="s">
        <v>9336</v>
      </c>
      <c r="I1034" t="s">
        <v>9337</v>
      </c>
      <c r="J1034" s="3"/>
      <c r="K1034" s="3" t="s">
        <v>1440</v>
      </c>
      <c r="L1034" s="3">
        <v>1</v>
      </c>
      <c r="M1034" s="7">
        <f t="shared" si="57"/>
        <v>1</v>
      </c>
      <c r="N1034" s="3" t="s">
        <v>3767</v>
      </c>
    </row>
    <row r="1035" spans="1:14" x14ac:dyDescent="0.25">
      <c r="A1035" s="3">
        <v>1034</v>
      </c>
      <c r="B1035" s="3" t="s">
        <v>1440</v>
      </c>
      <c r="C1035" s="3" t="s">
        <v>2077</v>
      </c>
      <c r="D1035" s="3" t="s">
        <v>2960</v>
      </c>
      <c r="E1035" s="12" t="s">
        <v>7358</v>
      </c>
      <c r="F1035" t="s">
        <v>8207</v>
      </c>
      <c r="G1035" t="s">
        <v>9197</v>
      </c>
      <c r="H1035" t="s">
        <v>9197</v>
      </c>
      <c r="I1035" t="s">
        <v>9198</v>
      </c>
      <c r="J1035" s="3"/>
      <c r="K1035" s="3" t="s">
        <v>1440</v>
      </c>
      <c r="L1035" s="3" t="e">
        <v>#VALUE!</v>
      </c>
      <c r="M1035" s="7">
        <f t="shared" si="57"/>
        <v>0</v>
      </c>
      <c r="N1035" s="3" t="s">
        <v>3767</v>
      </c>
    </row>
    <row r="1036" spans="1:14" x14ac:dyDescent="0.25">
      <c r="A1036" s="3">
        <v>1035</v>
      </c>
      <c r="B1036" s="3" t="s">
        <v>1440</v>
      </c>
      <c r="C1036" s="3" t="s">
        <v>1406</v>
      </c>
      <c r="D1036" s="3" t="s">
        <v>3531</v>
      </c>
      <c r="E1036" s="12" t="s">
        <v>7849</v>
      </c>
      <c r="F1036" t="s">
        <v>8688</v>
      </c>
      <c r="G1036" t="s">
        <v>10260</v>
      </c>
      <c r="H1036" t="s">
        <v>1858</v>
      </c>
      <c r="I1036" t="s">
        <v>10261</v>
      </c>
      <c r="J1036" s="3"/>
      <c r="K1036" s="3" t="s">
        <v>1440</v>
      </c>
      <c r="L1036" s="3" t="e">
        <v>#VALUE!</v>
      </c>
      <c r="M1036" s="7">
        <f t="shared" si="57"/>
        <v>0</v>
      </c>
      <c r="N1036" s="3" t="s">
        <v>3767</v>
      </c>
    </row>
    <row r="1037" spans="1:14" x14ac:dyDescent="0.25">
      <c r="A1037" s="3">
        <v>1036</v>
      </c>
      <c r="B1037" s="3" t="s">
        <v>1440</v>
      </c>
      <c r="C1037" s="3" t="s">
        <v>2006</v>
      </c>
      <c r="D1037" s="3" t="s">
        <v>2880</v>
      </c>
      <c r="E1037" s="12" t="s">
        <v>7287</v>
      </c>
      <c r="F1037" t="s">
        <v>8136</v>
      </c>
      <c r="G1037" t="s">
        <v>9053</v>
      </c>
      <c r="H1037" t="s">
        <v>9053</v>
      </c>
      <c r="I1037" t="s">
        <v>9054</v>
      </c>
      <c r="J1037" s="3"/>
      <c r="K1037" s="3" t="s">
        <v>1440</v>
      </c>
      <c r="L1037" s="3" t="e">
        <v>#VALUE!</v>
      </c>
      <c r="M1037" s="7">
        <f t="shared" si="57"/>
        <v>0</v>
      </c>
      <c r="N1037" s="3" t="s">
        <v>3767</v>
      </c>
    </row>
    <row r="1038" spans="1:14" x14ac:dyDescent="0.25">
      <c r="A1038" s="3">
        <v>1037</v>
      </c>
      <c r="B1038" s="3" t="s">
        <v>1440</v>
      </c>
      <c r="C1038" s="3" t="s">
        <v>2011</v>
      </c>
      <c r="D1038" s="3" t="s">
        <v>2885</v>
      </c>
      <c r="E1038" s="12" t="s">
        <v>7292</v>
      </c>
      <c r="F1038" t="s">
        <v>8141</v>
      </c>
      <c r="G1038" t="s">
        <v>9063</v>
      </c>
      <c r="H1038" t="s">
        <v>9063</v>
      </c>
      <c r="I1038" t="s">
        <v>9064</v>
      </c>
      <c r="J1038" s="3"/>
      <c r="K1038" s="3" t="s">
        <v>1440</v>
      </c>
      <c r="L1038" s="3" t="e">
        <v>#VALUE!</v>
      </c>
      <c r="M1038" s="7">
        <f t="shared" si="57"/>
        <v>0</v>
      </c>
      <c r="N1038" s="3" t="s">
        <v>3767</v>
      </c>
    </row>
    <row r="1039" spans="1:14" x14ac:dyDescent="0.25">
      <c r="A1039" s="3">
        <v>1038</v>
      </c>
      <c r="B1039" s="3" t="s">
        <v>1440</v>
      </c>
      <c r="C1039" s="3" t="s">
        <v>2469</v>
      </c>
      <c r="D1039" s="3" t="s">
        <v>3406</v>
      </c>
      <c r="E1039" s="12" t="s">
        <v>7745</v>
      </c>
      <c r="F1039" t="s">
        <v>8584</v>
      </c>
      <c r="G1039" t="s">
        <v>10036</v>
      </c>
      <c r="H1039" t="s">
        <v>10036</v>
      </c>
      <c r="I1039" t="s">
        <v>10037</v>
      </c>
      <c r="J1039" s="3"/>
      <c r="K1039" s="3" t="s">
        <v>1440</v>
      </c>
      <c r="L1039" s="3" t="e">
        <v>#VALUE!</v>
      </c>
      <c r="M1039" s="7">
        <f t="shared" si="57"/>
        <v>0</v>
      </c>
      <c r="N1039" s="3" t="s">
        <v>3767</v>
      </c>
    </row>
    <row r="1040" spans="1:14" x14ac:dyDescent="0.25">
      <c r="A1040" s="3">
        <v>1039</v>
      </c>
      <c r="B1040" s="3" t="s">
        <v>1440</v>
      </c>
      <c r="C1040" s="3" t="s">
        <v>2537</v>
      </c>
      <c r="D1040" s="3" t="s">
        <v>3487</v>
      </c>
      <c r="E1040" s="12" t="s">
        <v>7810</v>
      </c>
      <c r="F1040" t="s">
        <v>8649</v>
      </c>
      <c r="G1040" t="s">
        <v>10177</v>
      </c>
      <c r="H1040" t="s">
        <v>10177</v>
      </c>
      <c r="I1040" t="s">
        <v>10178</v>
      </c>
      <c r="J1040" s="3"/>
      <c r="K1040" s="3" t="s">
        <v>1440</v>
      </c>
      <c r="L1040" s="3" t="e">
        <v>#VALUE!</v>
      </c>
      <c r="M1040" s="7">
        <f t="shared" si="57"/>
        <v>0</v>
      </c>
      <c r="N1040" s="3" t="s">
        <v>3767</v>
      </c>
    </row>
    <row r="1041" spans="1:14" x14ac:dyDescent="0.25">
      <c r="A1041" s="3">
        <v>1040</v>
      </c>
      <c r="B1041" s="3" t="s">
        <v>1440</v>
      </c>
      <c r="C1041" s="3" t="s">
        <v>557</v>
      </c>
      <c r="D1041" s="3" t="s">
        <v>3692</v>
      </c>
      <c r="E1041" s="12" t="s">
        <v>4655</v>
      </c>
      <c r="F1041" t="s">
        <v>5576</v>
      </c>
      <c r="G1041" t="s">
        <v>6066</v>
      </c>
      <c r="H1041" t="s">
        <v>6066</v>
      </c>
      <c r="I1041" t="s">
        <v>6479</v>
      </c>
      <c r="J1041" s="3"/>
      <c r="K1041" s="3" t="s">
        <v>1440</v>
      </c>
      <c r="L1041" s="3" t="e">
        <v>#VALUE!</v>
      </c>
      <c r="M1041" s="7">
        <f t="shared" si="57"/>
        <v>0</v>
      </c>
      <c r="N1041" s="3" t="s">
        <v>3767</v>
      </c>
    </row>
    <row r="1042" spans="1:14" x14ac:dyDescent="0.25">
      <c r="A1042" s="3">
        <v>1041</v>
      </c>
      <c r="B1042" s="3" t="s">
        <v>1440</v>
      </c>
      <c r="C1042" s="3" t="s">
        <v>2602</v>
      </c>
      <c r="D1042" s="3" t="s">
        <v>3558</v>
      </c>
      <c r="E1042" s="12" t="s">
        <v>7875</v>
      </c>
      <c r="F1042" t="s">
        <v>8714</v>
      </c>
      <c r="G1042" t="s">
        <v>10328</v>
      </c>
      <c r="H1042" t="s">
        <v>10328</v>
      </c>
      <c r="I1042" t="s">
        <v>10329</v>
      </c>
      <c r="J1042" s="3"/>
      <c r="K1042" s="3" t="s">
        <v>1440</v>
      </c>
      <c r="L1042" s="3">
        <v>1</v>
      </c>
      <c r="M1042" s="7">
        <f t="shared" si="57"/>
        <v>1</v>
      </c>
      <c r="N1042" s="3" t="s">
        <v>3767</v>
      </c>
    </row>
    <row r="1043" spans="1:14" x14ac:dyDescent="0.25">
      <c r="A1043" s="3">
        <v>1042</v>
      </c>
      <c r="B1043" s="3" t="s">
        <v>1440</v>
      </c>
      <c r="C1043" s="3" t="s">
        <v>2621</v>
      </c>
      <c r="D1043" s="3" t="s">
        <v>3580</v>
      </c>
      <c r="E1043" s="12" t="s">
        <v>7894</v>
      </c>
      <c r="F1043" t="s">
        <v>8733</v>
      </c>
      <c r="G1043" t="s">
        <v>10371</v>
      </c>
      <c r="H1043" t="s">
        <v>10371</v>
      </c>
      <c r="I1043" t="s">
        <v>10372</v>
      </c>
      <c r="J1043" s="3"/>
      <c r="K1043" s="3" t="s">
        <v>1440</v>
      </c>
      <c r="L1043" s="3">
        <v>1</v>
      </c>
      <c r="M1043" s="7">
        <f t="shared" si="57"/>
        <v>1</v>
      </c>
      <c r="N1043" s="3" t="s">
        <v>3767</v>
      </c>
    </row>
    <row r="1044" spans="1:14" x14ac:dyDescent="0.25">
      <c r="A1044" s="3">
        <v>1043</v>
      </c>
      <c r="B1044" s="3" t="s">
        <v>1440</v>
      </c>
      <c r="C1044" t="s">
        <v>2621</v>
      </c>
      <c r="D1044" s="3" t="s">
        <v>3580</v>
      </c>
      <c r="E1044" s="12" t="s">
        <v>7894</v>
      </c>
      <c r="F1044" t="s">
        <v>8733</v>
      </c>
      <c r="G1044" t="s">
        <v>10371</v>
      </c>
      <c r="H1044" t="s">
        <v>10371</v>
      </c>
      <c r="I1044" t="s">
        <v>10372</v>
      </c>
      <c r="J1044" s="3"/>
      <c r="K1044" s="3" t="s">
        <v>1440</v>
      </c>
      <c r="L1044" s="3" t="s">
        <v>6</v>
      </c>
      <c r="M1044" s="7">
        <v>1</v>
      </c>
      <c r="N1044" s="3" t="s">
        <v>4538</v>
      </c>
    </row>
    <row r="1045" spans="1:14" x14ac:dyDescent="0.25">
      <c r="A1045" s="3">
        <v>1044</v>
      </c>
      <c r="B1045" s="3" t="s">
        <v>1440</v>
      </c>
      <c r="C1045" s="3" t="s">
        <v>2033</v>
      </c>
      <c r="D1045" s="3" t="s">
        <v>2913</v>
      </c>
      <c r="E1045" s="12" t="s">
        <v>7314</v>
      </c>
      <c r="F1045" t="s">
        <v>8163</v>
      </c>
      <c r="G1045" t="s">
        <v>9107</v>
      </c>
      <c r="H1045" t="s">
        <v>9107</v>
      </c>
      <c r="I1045" t="s">
        <v>9108</v>
      </c>
      <c r="J1045" s="3"/>
      <c r="K1045" s="3" t="s">
        <v>1440</v>
      </c>
      <c r="L1045" s="3" t="e">
        <v>#VALUE!</v>
      </c>
      <c r="M1045" s="7">
        <f>IF(IFERROR(L1045,0),1,0)</f>
        <v>0</v>
      </c>
      <c r="N1045" s="3" t="s">
        <v>3767</v>
      </c>
    </row>
    <row r="1046" spans="1:14" x14ac:dyDescent="0.25">
      <c r="A1046" s="3">
        <v>1045</v>
      </c>
      <c r="B1046" s="3" t="s">
        <v>1440</v>
      </c>
      <c r="C1046" s="3" t="s">
        <v>660</v>
      </c>
      <c r="D1046" s="3" t="s">
        <v>3593</v>
      </c>
      <c r="E1046" s="12" t="s">
        <v>4036</v>
      </c>
      <c r="F1046" t="s">
        <v>3871</v>
      </c>
      <c r="G1046" t="s">
        <v>4386</v>
      </c>
      <c r="H1046" t="s">
        <v>4386</v>
      </c>
      <c r="I1046" t="s">
        <v>4387</v>
      </c>
      <c r="J1046" s="3"/>
      <c r="K1046" s="3" t="s">
        <v>1440</v>
      </c>
      <c r="L1046" s="3">
        <v>1</v>
      </c>
      <c r="M1046" s="7">
        <f>IF(IFERROR(L1046,0),1,0)</f>
        <v>1</v>
      </c>
      <c r="N1046" s="3" t="s">
        <v>3767</v>
      </c>
    </row>
    <row r="1047" spans="1:14" x14ac:dyDescent="0.25">
      <c r="A1047" s="3">
        <v>1046</v>
      </c>
      <c r="B1047" s="3" t="s">
        <v>1440</v>
      </c>
      <c r="C1047" t="s">
        <v>660</v>
      </c>
      <c r="D1047" s="3" t="s">
        <v>3593</v>
      </c>
      <c r="E1047" s="12" t="s">
        <v>4036</v>
      </c>
      <c r="F1047" t="s">
        <v>3871</v>
      </c>
      <c r="G1047" t="s">
        <v>4386</v>
      </c>
      <c r="H1047" t="s">
        <v>4386</v>
      </c>
      <c r="I1047" t="s">
        <v>4387</v>
      </c>
      <c r="J1047" s="3"/>
      <c r="K1047" s="3" t="s">
        <v>1440</v>
      </c>
      <c r="L1047" s="3" t="s">
        <v>6</v>
      </c>
      <c r="M1047" s="7">
        <v>1</v>
      </c>
      <c r="N1047" s="3" t="s">
        <v>4538</v>
      </c>
    </row>
    <row r="1048" spans="1:14" ht="39.950000000000003" customHeight="1" x14ac:dyDescent="0.25">
      <c r="A1048" s="3">
        <v>1047</v>
      </c>
      <c r="B1048" s="3" t="s">
        <v>1440</v>
      </c>
      <c r="C1048" s="3" t="s">
        <v>1482</v>
      </c>
      <c r="D1048" s="3" t="s">
        <v>3434</v>
      </c>
      <c r="E1048" s="12" t="s">
        <v>7017</v>
      </c>
      <c r="F1048" t="s">
        <v>1543</v>
      </c>
      <c r="G1048" t="s">
        <v>1484</v>
      </c>
      <c r="H1048" t="s">
        <v>1484</v>
      </c>
      <c r="I1048" t="s">
        <v>7108</v>
      </c>
      <c r="J1048" s="3"/>
      <c r="K1048" s="3" t="s">
        <v>1440</v>
      </c>
      <c r="L1048" s="3" t="e">
        <v>#VALUE!</v>
      </c>
      <c r="M1048" s="7">
        <f>IF(IFERROR(L1048,0),1,0)</f>
        <v>0</v>
      </c>
      <c r="N1048" s="3" t="s">
        <v>3767</v>
      </c>
    </row>
    <row r="1049" spans="1:14" ht="39.950000000000003" customHeight="1" x14ac:dyDescent="0.25">
      <c r="A1049" s="3">
        <v>1048</v>
      </c>
      <c r="B1049" s="3" t="s">
        <v>1440</v>
      </c>
      <c r="C1049" s="3" t="s">
        <v>1992</v>
      </c>
      <c r="D1049" s="3" t="s">
        <v>2864</v>
      </c>
      <c r="E1049" s="12" t="s">
        <v>7273</v>
      </c>
      <c r="F1049" t="s">
        <v>8122</v>
      </c>
      <c r="G1049" t="s">
        <v>9025</v>
      </c>
      <c r="H1049" t="s">
        <v>9025</v>
      </c>
      <c r="I1049" t="s">
        <v>9026</v>
      </c>
      <c r="J1049" s="3"/>
      <c r="K1049" s="3" t="s">
        <v>1440</v>
      </c>
      <c r="L1049" s="3" t="e">
        <v>#VALUE!</v>
      </c>
      <c r="M1049" s="7">
        <f>IF(IFERROR(L1049,0),1,0)</f>
        <v>0</v>
      </c>
      <c r="N1049" s="3" t="s">
        <v>3767</v>
      </c>
    </row>
    <row r="1050" spans="1:14" ht="39.950000000000003" customHeight="1" x14ac:dyDescent="0.25">
      <c r="A1050" s="3">
        <v>1049</v>
      </c>
      <c r="B1050" s="3" t="s">
        <v>1440</v>
      </c>
      <c r="C1050" s="3" t="s">
        <v>2664</v>
      </c>
      <c r="D1050" s="3" t="s">
        <v>3626</v>
      </c>
      <c r="E1050" s="12" t="s">
        <v>7936</v>
      </c>
      <c r="F1050" t="s">
        <v>8775</v>
      </c>
      <c r="G1050" t="s">
        <v>10472</v>
      </c>
      <c r="H1050" t="s">
        <v>10473</v>
      </c>
      <c r="I1050" t="s">
        <v>10474</v>
      </c>
      <c r="J1050" s="3"/>
      <c r="K1050" s="3" t="s">
        <v>1440</v>
      </c>
      <c r="L1050" s="3">
        <v>1</v>
      </c>
      <c r="M1050" s="7">
        <f>IF(IFERROR(L1050,0),1,0)</f>
        <v>1</v>
      </c>
      <c r="N1050" s="3" t="s">
        <v>3767</v>
      </c>
    </row>
    <row r="1051" spans="1:14" ht="39.950000000000003" customHeight="1" x14ac:dyDescent="0.25">
      <c r="A1051" s="3">
        <v>1050</v>
      </c>
      <c r="B1051" s="3" t="s">
        <v>1440</v>
      </c>
      <c r="C1051" t="s">
        <v>2664</v>
      </c>
      <c r="D1051" s="3" t="s">
        <v>3626</v>
      </c>
      <c r="E1051" s="12" t="s">
        <v>7936</v>
      </c>
      <c r="F1051" t="s">
        <v>8775</v>
      </c>
      <c r="G1051" t="s">
        <v>10472</v>
      </c>
      <c r="H1051" t="s">
        <v>10473</v>
      </c>
      <c r="I1051" t="s">
        <v>10474</v>
      </c>
      <c r="J1051" s="3"/>
      <c r="K1051" s="3" t="s">
        <v>1440</v>
      </c>
      <c r="L1051" s="3" t="s">
        <v>6</v>
      </c>
      <c r="M1051" s="7">
        <v>1</v>
      </c>
      <c r="N1051" s="3" t="s">
        <v>4538</v>
      </c>
    </row>
    <row r="1052" spans="1:14" ht="39.950000000000003" customHeight="1" x14ac:dyDescent="0.25">
      <c r="A1052" s="3">
        <v>1051</v>
      </c>
      <c r="B1052" s="3" t="s">
        <v>1440</v>
      </c>
      <c r="C1052" s="3" t="s">
        <v>2426</v>
      </c>
      <c r="D1052" s="3" t="s">
        <v>3359</v>
      </c>
      <c r="E1052" s="12" t="s">
        <v>7703</v>
      </c>
      <c r="F1052" t="s">
        <v>8544</v>
      </c>
      <c r="G1052" t="s">
        <v>9946</v>
      </c>
      <c r="H1052" t="s">
        <v>9946</v>
      </c>
      <c r="I1052" t="s">
        <v>9947</v>
      </c>
      <c r="J1052" s="3"/>
      <c r="K1052" s="3" t="s">
        <v>1440</v>
      </c>
      <c r="L1052" s="3" t="e">
        <v>#VALUE!</v>
      </c>
      <c r="M1052" s="7">
        <f>IF(IFERROR(L1052,0),1,0)</f>
        <v>0</v>
      </c>
      <c r="N1052" s="3" t="s">
        <v>3767</v>
      </c>
    </row>
    <row r="1053" spans="1:14" ht="39.950000000000003" customHeight="1" x14ac:dyDescent="0.25">
      <c r="A1053" s="3">
        <v>1052</v>
      </c>
      <c r="B1053" s="3" t="s">
        <v>1440</v>
      </c>
      <c r="C1053" s="3" t="s">
        <v>2308</v>
      </c>
      <c r="D1053" s="3" t="s">
        <v>3225</v>
      </c>
      <c r="E1053" s="12" t="s">
        <v>7585</v>
      </c>
      <c r="F1053" t="s">
        <v>8431</v>
      </c>
      <c r="G1053" t="s">
        <v>9696</v>
      </c>
      <c r="H1053" t="s">
        <v>9696</v>
      </c>
      <c r="I1053" t="s">
        <v>9697</v>
      </c>
      <c r="J1053" s="3"/>
      <c r="K1053" s="3" t="s">
        <v>1440</v>
      </c>
      <c r="L1053" s="3" t="e">
        <v>#VALUE!</v>
      </c>
      <c r="M1053" s="7">
        <f>IF(IFERROR(L1053,0),1,0)</f>
        <v>0</v>
      </c>
      <c r="N1053" s="3" t="s">
        <v>3767</v>
      </c>
    </row>
    <row r="1054" spans="1:14" ht="39.950000000000003" customHeight="1" x14ac:dyDescent="0.25">
      <c r="A1054" s="3">
        <v>1053</v>
      </c>
      <c r="B1054" s="3" t="s">
        <v>1440</v>
      </c>
      <c r="C1054" s="3" t="s">
        <v>2690</v>
      </c>
      <c r="D1054" s="3" t="s">
        <v>3652</v>
      </c>
      <c r="E1054" s="12" t="s">
        <v>7962</v>
      </c>
      <c r="F1054" t="s">
        <v>8799</v>
      </c>
      <c r="G1054" t="s">
        <v>10534</v>
      </c>
      <c r="H1054" t="s">
        <v>10535</v>
      </c>
      <c r="I1054" t="s">
        <v>10536</v>
      </c>
      <c r="J1054" s="3"/>
      <c r="K1054" s="3" t="s">
        <v>1440</v>
      </c>
      <c r="L1054" s="3">
        <v>1</v>
      </c>
      <c r="M1054" s="7">
        <f>IF(IFERROR(L1054,0),1,0)</f>
        <v>1</v>
      </c>
      <c r="N1054" s="3" t="s">
        <v>3767</v>
      </c>
    </row>
    <row r="1055" spans="1:14" ht="39.950000000000003" customHeight="1" x14ac:dyDescent="0.25">
      <c r="A1055" s="3">
        <v>1054</v>
      </c>
      <c r="B1055" s="3" t="s">
        <v>1440</v>
      </c>
      <c r="C1055" t="s">
        <v>2690</v>
      </c>
      <c r="D1055" s="3" t="s">
        <v>3652</v>
      </c>
      <c r="E1055" s="12" t="s">
        <v>7962</v>
      </c>
      <c r="F1055" t="s">
        <v>8799</v>
      </c>
      <c r="G1055" t="s">
        <v>10534</v>
      </c>
      <c r="H1055" t="s">
        <v>10535</v>
      </c>
      <c r="I1055" t="s">
        <v>10536</v>
      </c>
      <c r="J1055" s="3"/>
      <c r="K1055" s="3" t="s">
        <v>1440</v>
      </c>
      <c r="L1055" s="3" t="s">
        <v>6</v>
      </c>
      <c r="M1055" s="7">
        <v>1</v>
      </c>
      <c r="N1055" s="3" t="s">
        <v>4538</v>
      </c>
    </row>
    <row r="1056" spans="1:14" ht="39.950000000000003" customHeight="1" x14ac:dyDescent="0.25">
      <c r="A1056" s="3">
        <v>1055</v>
      </c>
      <c r="B1056" s="3" t="s">
        <v>1440</v>
      </c>
      <c r="C1056" s="3" t="s">
        <v>2318</v>
      </c>
      <c r="D1056" s="3" t="s">
        <v>3236</v>
      </c>
      <c r="E1056" s="12" t="s">
        <v>7595</v>
      </c>
      <c r="F1056" t="s">
        <v>8441</v>
      </c>
      <c r="G1056" t="s">
        <v>9716</v>
      </c>
      <c r="H1056" t="s">
        <v>9716</v>
      </c>
      <c r="I1056" t="s">
        <v>9717</v>
      </c>
      <c r="J1056" s="3"/>
      <c r="K1056" s="3" t="s">
        <v>1440</v>
      </c>
      <c r="L1056" s="3">
        <v>1</v>
      </c>
      <c r="M1056" s="7">
        <f t="shared" ref="M1056:M1066" si="58">IF(IFERROR(L1056,0),1,0)</f>
        <v>1</v>
      </c>
      <c r="N1056" s="3" t="s">
        <v>3767</v>
      </c>
    </row>
    <row r="1057" spans="1:14" ht="39.950000000000003" customHeight="1" x14ac:dyDescent="0.25">
      <c r="A1057" s="3">
        <v>1056</v>
      </c>
      <c r="B1057" s="3" t="s">
        <v>1440</v>
      </c>
      <c r="C1057" s="3" t="s">
        <v>2497</v>
      </c>
      <c r="D1057" s="3" t="s">
        <v>3441</v>
      </c>
      <c r="E1057" s="12" t="s">
        <v>7773</v>
      </c>
      <c r="F1057" t="s">
        <v>8612</v>
      </c>
      <c r="G1057" t="s">
        <v>10098</v>
      </c>
      <c r="H1057" t="s">
        <v>10099</v>
      </c>
      <c r="I1057" t="s">
        <v>10100</v>
      </c>
      <c r="J1057" s="3"/>
      <c r="K1057" s="3" t="s">
        <v>1440</v>
      </c>
      <c r="L1057" s="3" t="e">
        <v>#VALUE!</v>
      </c>
      <c r="M1057" s="7">
        <f t="shared" si="58"/>
        <v>0</v>
      </c>
      <c r="N1057" s="3" t="s">
        <v>3767</v>
      </c>
    </row>
    <row r="1058" spans="1:14" ht="39.950000000000003" customHeight="1" x14ac:dyDescent="0.25">
      <c r="A1058" s="3">
        <v>1057</v>
      </c>
      <c r="B1058" s="3" t="s">
        <v>1440</v>
      </c>
      <c r="C1058" s="3" t="s">
        <v>2150</v>
      </c>
      <c r="D1058" s="3" t="s">
        <v>3043</v>
      </c>
      <c r="E1058" s="12" t="s">
        <v>7430</v>
      </c>
      <c r="F1058" t="s">
        <v>8278</v>
      </c>
      <c r="G1058" t="s">
        <v>9352</v>
      </c>
      <c r="H1058" t="s">
        <v>9352</v>
      </c>
      <c r="I1058" t="s">
        <v>9353</v>
      </c>
      <c r="J1058" s="3"/>
      <c r="K1058" s="3" t="s">
        <v>1440</v>
      </c>
      <c r="L1058" s="3" t="e">
        <v>#VALUE!</v>
      </c>
      <c r="M1058" s="7">
        <f t="shared" si="58"/>
        <v>0</v>
      </c>
      <c r="N1058" s="3" t="s">
        <v>3767</v>
      </c>
    </row>
    <row r="1059" spans="1:14" ht="39.950000000000003" customHeight="1" x14ac:dyDescent="0.25">
      <c r="A1059" s="3">
        <v>1058</v>
      </c>
      <c r="B1059" s="3" t="s">
        <v>1440</v>
      </c>
      <c r="C1059" s="3" t="s">
        <v>1494</v>
      </c>
      <c r="D1059" s="3" t="s">
        <v>1495</v>
      </c>
      <c r="E1059" s="12" t="s">
        <v>7021</v>
      </c>
      <c r="F1059" t="s">
        <v>1547</v>
      </c>
      <c r="G1059" t="s">
        <v>1496</v>
      </c>
      <c r="H1059" t="s">
        <v>7113</v>
      </c>
      <c r="I1059" t="s">
        <v>7114</v>
      </c>
      <c r="J1059" s="3"/>
      <c r="K1059" s="3" t="s">
        <v>1440</v>
      </c>
      <c r="L1059" s="3">
        <v>1</v>
      </c>
      <c r="M1059" s="7">
        <f t="shared" si="58"/>
        <v>1</v>
      </c>
      <c r="N1059" s="3" t="s">
        <v>3767</v>
      </c>
    </row>
    <row r="1060" spans="1:14" ht="39.950000000000003" customHeight="1" x14ac:dyDescent="0.25">
      <c r="A1060" s="3">
        <v>1059</v>
      </c>
      <c r="B1060" s="3" t="s">
        <v>1440</v>
      </c>
      <c r="C1060" s="3" t="s">
        <v>2638</v>
      </c>
      <c r="D1060" s="3" t="s">
        <v>3599</v>
      </c>
      <c r="E1060" s="12" t="s">
        <v>7911</v>
      </c>
      <c r="F1060" t="s">
        <v>8750</v>
      </c>
      <c r="G1060" t="s">
        <v>10410</v>
      </c>
      <c r="H1060" t="s">
        <v>10410</v>
      </c>
      <c r="I1060" t="s">
        <v>10411</v>
      </c>
      <c r="J1060" s="3"/>
      <c r="K1060" s="3" t="s">
        <v>1440</v>
      </c>
      <c r="L1060" s="3" t="e">
        <v>#VALUE!</v>
      </c>
      <c r="M1060" s="7">
        <f t="shared" si="58"/>
        <v>0</v>
      </c>
      <c r="N1060" s="3" t="s">
        <v>3767</v>
      </c>
    </row>
    <row r="1061" spans="1:14" ht="39.950000000000003" customHeight="1" x14ac:dyDescent="0.25">
      <c r="A1061" s="3">
        <v>1060</v>
      </c>
      <c r="B1061" s="3" t="s">
        <v>1440</v>
      </c>
      <c r="C1061" s="3" t="s">
        <v>2210</v>
      </c>
      <c r="D1061" s="3" t="s">
        <v>3112</v>
      </c>
      <c r="E1061" s="12" t="s">
        <v>7489</v>
      </c>
      <c r="F1061" t="s">
        <v>8337</v>
      </c>
      <c r="G1061" t="s">
        <v>9482</v>
      </c>
      <c r="H1061" t="s">
        <v>9483</v>
      </c>
      <c r="I1061" t="s">
        <v>9484</v>
      </c>
      <c r="J1061" s="3"/>
      <c r="K1061" s="3" t="s">
        <v>1440</v>
      </c>
      <c r="L1061" s="3" t="e">
        <v>#VALUE!</v>
      </c>
      <c r="M1061" s="7">
        <f t="shared" si="58"/>
        <v>0</v>
      </c>
      <c r="N1061" s="3" t="s">
        <v>3767</v>
      </c>
    </row>
    <row r="1062" spans="1:14" ht="39.950000000000003" customHeight="1" x14ac:dyDescent="0.25">
      <c r="A1062" s="3">
        <v>1061</v>
      </c>
      <c r="B1062" s="3" t="s">
        <v>1440</v>
      </c>
      <c r="C1062" s="3" t="s">
        <v>2234</v>
      </c>
      <c r="D1062" s="3" t="s">
        <v>3139</v>
      </c>
      <c r="E1062" s="12" t="s">
        <v>7512</v>
      </c>
      <c r="F1062" t="s">
        <v>8360</v>
      </c>
      <c r="G1062" t="s">
        <v>9538</v>
      </c>
      <c r="H1062" t="s">
        <v>9539</v>
      </c>
      <c r="I1062" t="s">
        <v>9540</v>
      </c>
      <c r="J1062" s="3"/>
      <c r="K1062" s="3" t="s">
        <v>1440</v>
      </c>
      <c r="L1062" s="3" t="e">
        <v>#VALUE!</v>
      </c>
      <c r="M1062" s="7">
        <f t="shared" si="58"/>
        <v>0</v>
      </c>
      <c r="N1062" s="3" t="s">
        <v>3767</v>
      </c>
    </row>
    <row r="1063" spans="1:14" ht="39.950000000000003" customHeight="1" x14ac:dyDescent="0.25">
      <c r="A1063" s="3">
        <v>1062</v>
      </c>
      <c r="B1063" s="3" t="s">
        <v>1440</v>
      </c>
      <c r="C1063" s="3" t="s">
        <v>2463</v>
      </c>
      <c r="D1063" s="3" t="s">
        <v>3400</v>
      </c>
      <c r="E1063" s="12" t="s">
        <v>7740</v>
      </c>
      <c r="F1063" t="s">
        <v>8580</v>
      </c>
      <c r="G1063" t="s">
        <v>10027</v>
      </c>
      <c r="H1063" t="s">
        <v>10027</v>
      </c>
      <c r="I1063" t="s">
        <v>10028</v>
      </c>
      <c r="J1063" s="3"/>
      <c r="K1063" s="3" t="s">
        <v>1440</v>
      </c>
      <c r="L1063" s="3" t="e">
        <v>#VALUE!</v>
      </c>
      <c r="M1063" s="7">
        <f t="shared" si="58"/>
        <v>0</v>
      </c>
      <c r="N1063" s="3" t="s">
        <v>3767</v>
      </c>
    </row>
    <row r="1064" spans="1:14" ht="39.950000000000003" customHeight="1" x14ac:dyDescent="0.25">
      <c r="A1064" s="3">
        <v>1063</v>
      </c>
      <c r="B1064" s="3" t="s">
        <v>1440</v>
      </c>
      <c r="C1064" s="3" t="s">
        <v>2681</v>
      </c>
      <c r="D1064" s="3" t="s">
        <v>3643</v>
      </c>
      <c r="E1064" s="12" t="s">
        <v>7953</v>
      </c>
      <c r="F1064" t="s">
        <v>8790</v>
      </c>
      <c r="G1064" t="s">
        <v>10510</v>
      </c>
      <c r="H1064" t="s">
        <v>10511</v>
      </c>
      <c r="I1064" t="s">
        <v>10512</v>
      </c>
      <c r="J1064" s="3"/>
      <c r="K1064" s="3" t="s">
        <v>1440</v>
      </c>
      <c r="L1064" s="3" t="e">
        <v>#VALUE!</v>
      </c>
      <c r="M1064" s="7">
        <f t="shared" si="58"/>
        <v>0</v>
      </c>
      <c r="N1064" s="3" t="s">
        <v>3767</v>
      </c>
    </row>
    <row r="1065" spans="1:14" ht="39.950000000000003" customHeight="1" x14ac:dyDescent="0.25">
      <c r="A1065" s="3">
        <v>1064</v>
      </c>
      <c r="B1065" s="3" t="s">
        <v>1440</v>
      </c>
      <c r="C1065" s="3" t="s">
        <v>2043</v>
      </c>
      <c r="D1065" s="3" t="s">
        <v>2923</v>
      </c>
      <c r="E1065" s="12" t="s">
        <v>7324</v>
      </c>
      <c r="F1065" t="s">
        <v>8173</v>
      </c>
      <c r="G1065" t="s">
        <v>9128</v>
      </c>
      <c r="H1065" t="s">
        <v>9128</v>
      </c>
      <c r="I1065" t="s">
        <v>9129</v>
      </c>
      <c r="J1065" s="3"/>
      <c r="K1065" s="3" t="s">
        <v>1440</v>
      </c>
      <c r="L1065" s="3">
        <v>1</v>
      </c>
      <c r="M1065" s="7">
        <f t="shared" si="58"/>
        <v>1</v>
      </c>
      <c r="N1065" s="3" t="s">
        <v>3767</v>
      </c>
    </row>
    <row r="1066" spans="1:14" ht="39.950000000000003" customHeight="1" x14ac:dyDescent="0.25">
      <c r="A1066" s="3">
        <v>1065</v>
      </c>
      <c r="B1066" s="3" t="s">
        <v>1440</v>
      </c>
      <c r="C1066" s="3" t="s">
        <v>672</v>
      </c>
      <c r="D1066" s="3" t="s">
        <v>3710</v>
      </c>
      <c r="E1066" s="12" t="s">
        <v>4707</v>
      </c>
      <c r="F1066" t="s">
        <v>5625</v>
      </c>
      <c r="G1066" t="s">
        <v>6101</v>
      </c>
      <c r="H1066" t="s">
        <v>6101</v>
      </c>
      <c r="I1066" t="s">
        <v>6547</v>
      </c>
      <c r="J1066" s="3"/>
      <c r="K1066" s="3" t="s">
        <v>1440</v>
      </c>
      <c r="L1066" s="3">
        <v>1</v>
      </c>
      <c r="M1066" s="7">
        <f t="shared" si="58"/>
        <v>1</v>
      </c>
      <c r="N1066" s="3" t="s">
        <v>3767</v>
      </c>
    </row>
    <row r="1067" spans="1:14" ht="39.950000000000003" customHeight="1" x14ac:dyDescent="0.25">
      <c r="A1067" s="3">
        <v>1066</v>
      </c>
      <c r="B1067" s="3" t="s">
        <v>1440</v>
      </c>
      <c r="C1067" t="s">
        <v>672</v>
      </c>
      <c r="D1067" s="3" t="s">
        <v>3710</v>
      </c>
      <c r="E1067" s="12" t="s">
        <v>4707</v>
      </c>
      <c r="F1067" t="s">
        <v>5625</v>
      </c>
      <c r="G1067" t="s">
        <v>6101</v>
      </c>
      <c r="H1067" t="s">
        <v>6101</v>
      </c>
      <c r="I1067" t="s">
        <v>6547</v>
      </c>
      <c r="J1067" s="3"/>
      <c r="K1067" s="3" t="s">
        <v>1440</v>
      </c>
      <c r="L1067" s="3" t="s">
        <v>6</v>
      </c>
      <c r="M1067" s="7">
        <v>1</v>
      </c>
      <c r="N1067" s="3" t="s">
        <v>4538</v>
      </c>
    </row>
    <row r="1068" spans="1:14" ht="39.950000000000003" customHeight="1" x14ac:dyDescent="0.25">
      <c r="A1068" s="3">
        <v>1067</v>
      </c>
      <c r="B1068" s="3" t="s">
        <v>1440</v>
      </c>
      <c r="C1068" s="3" t="s">
        <v>2153</v>
      </c>
      <c r="D1068" s="3" t="s">
        <v>3046</v>
      </c>
      <c r="E1068" s="12" t="s">
        <v>7433</v>
      </c>
      <c r="F1068" t="s">
        <v>8281</v>
      </c>
      <c r="G1068" t="s">
        <v>9358</v>
      </c>
      <c r="H1068" t="s">
        <v>9358</v>
      </c>
      <c r="I1068" t="s">
        <v>9359</v>
      </c>
      <c r="J1068" s="3"/>
      <c r="K1068" s="3" t="s">
        <v>1440</v>
      </c>
      <c r="L1068" s="3" t="e">
        <v>#VALUE!</v>
      </c>
      <c r="M1068" s="7">
        <f t="shared" ref="M1068:M1077" si="59">IF(IFERROR(L1068,0),1,0)</f>
        <v>0</v>
      </c>
      <c r="N1068" s="3" t="s">
        <v>3767</v>
      </c>
    </row>
    <row r="1069" spans="1:14" ht="39.950000000000003" customHeight="1" x14ac:dyDescent="0.25">
      <c r="A1069" s="3">
        <v>1068</v>
      </c>
      <c r="B1069" s="3" t="s">
        <v>1440</v>
      </c>
      <c r="C1069" s="3" t="s">
        <v>1476</v>
      </c>
      <c r="D1069" s="3" t="s">
        <v>1477</v>
      </c>
      <c r="E1069" s="12" t="s">
        <v>7015</v>
      </c>
      <c r="F1069" t="s">
        <v>1541</v>
      </c>
      <c r="G1069" t="s">
        <v>1478</v>
      </c>
      <c r="H1069" t="s">
        <v>1478</v>
      </c>
      <c r="I1069" t="s">
        <v>7106</v>
      </c>
      <c r="J1069" s="3"/>
      <c r="K1069" s="3" t="s">
        <v>1440</v>
      </c>
      <c r="L1069" s="3" t="e">
        <v>#VALUE!</v>
      </c>
      <c r="M1069" s="7">
        <f t="shared" si="59"/>
        <v>0</v>
      </c>
      <c r="N1069" s="3" t="s">
        <v>3767</v>
      </c>
    </row>
    <row r="1070" spans="1:14" ht="39.950000000000003" customHeight="1" x14ac:dyDescent="0.25">
      <c r="A1070" s="3">
        <v>1069</v>
      </c>
      <c r="B1070" s="3" t="s">
        <v>1440</v>
      </c>
      <c r="C1070" s="3" t="s">
        <v>2080</v>
      </c>
      <c r="D1070" s="3" t="s">
        <v>2963</v>
      </c>
      <c r="E1070" s="12" t="s">
        <v>7361</v>
      </c>
      <c r="F1070" t="s">
        <v>8210</v>
      </c>
      <c r="G1070" t="s">
        <v>9203</v>
      </c>
      <c r="H1070" t="s">
        <v>9203</v>
      </c>
      <c r="I1070" t="s">
        <v>9204</v>
      </c>
      <c r="J1070" s="3"/>
      <c r="K1070" s="3" t="s">
        <v>1440</v>
      </c>
      <c r="L1070" s="3" t="e">
        <v>#VALUE!</v>
      </c>
      <c r="M1070" s="7">
        <f t="shared" si="59"/>
        <v>0</v>
      </c>
      <c r="N1070" s="3" t="s">
        <v>3767</v>
      </c>
    </row>
    <row r="1071" spans="1:14" ht="39.950000000000003" customHeight="1" x14ac:dyDescent="0.25">
      <c r="A1071" s="3">
        <v>1070</v>
      </c>
      <c r="B1071" s="3" t="s">
        <v>1440</v>
      </c>
      <c r="C1071" s="3" t="s">
        <v>1694</v>
      </c>
      <c r="D1071" s="3" t="s">
        <v>3484</v>
      </c>
      <c r="E1071" s="12" t="s">
        <v>7059</v>
      </c>
      <c r="F1071" t="s">
        <v>1743</v>
      </c>
      <c r="G1071" t="s">
        <v>1742</v>
      </c>
      <c r="H1071" t="s">
        <v>7162</v>
      </c>
      <c r="I1071" t="s">
        <v>7163</v>
      </c>
      <c r="J1071" s="3"/>
      <c r="K1071" s="3" t="s">
        <v>1440</v>
      </c>
      <c r="L1071" s="3" t="e">
        <v>#VALUE!</v>
      </c>
      <c r="M1071" s="7">
        <f t="shared" si="59"/>
        <v>0</v>
      </c>
      <c r="N1071" s="3" t="s">
        <v>3767</v>
      </c>
    </row>
    <row r="1072" spans="1:14" ht="39.950000000000003" customHeight="1" x14ac:dyDescent="0.25">
      <c r="A1072" s="3">
        <v>1071</v>
      </c>
      <c r="B1072" s="3" t="s">
        <v>1440</v>
      </c>
      <c r="C1072" s="3" t="s">
        <v>1037</v>
      </c>
      <c r="D1072" s="3" t="s">
        <v>3493</v>
      </c>
      <c r="E1072" s="12" t="s">
        <v>4870</v>
      </c>
      <c r="F1072" t="s">
        <v>5776</v>
      </c>
      <c r="G1072" t="s">
        <v>6213</v>
      </c>
      <c r="H1072" t="s">
        <v>6213</v>
      </c>
      <c r="I1072" t="s">
        <v>6784</v>
      </c>
      <c r="J1072" s="3"/>
      <c r="K1072" s="3" t="s">
        <v>1440</v>
      </c>
      <c r="L1072" s="3" t="e">
        <v>#VALUE!</v>
      </c>
      <c r="M1072" s="7">
        <f t="shared" si="59"/>
        <v>0</v>
      </c>
      <c r="N1072" s="3" t="s">
        <v>3767</v>
      </c>
    </row>
    <row r="1073" spans="1:14" ht="39.950000000000003" customHeight="1" x14ac:dyDescent="0.25">
      <c r="A1073" s="3">
        <v>1072</v>
      </c>
      <c r="B1073" s="3" t="s">
        <v>1440</v>
      </c>
      <c r="C1073" s="3" t="s">
        <v>2667</v>
      </c>
      <c r="D1073" s="3" t="s">
        <v>3629</v>
      </c>
      <c r="E1073" s="12" t="s">
        <v>7939</v>
      </c>
      <c r="F1073" t="s">
        <v>8778</v>
      </c>
      <c r="G1073" t="s">
        <v>10479</v>
      </c>
      <c r="H1073" t="s">
        <v>9352</v>
      </c>
      <c r="I1073" t="s">
        <v>10480</v>
      </c>
      <c r="J1073" s="3"/>
      <c r="K1073" s="3" t="s">
        <v>1440</v>
      </c>
      <c r="L1073" s="3" t="e">
        <v>#VALUE!</v>
      </c>
      <c r="M1073" s="7">
        <f t="shared" si="59"/>
        <v>0</v>
      </c>
      <c r="N1073" s="3" t="s">
        <v>3767</v>
      </c>
    </row>
    <row r="1074" spans="1:14" ht="39.950000000000003" customHeight="1" x14ac:dyDescent="0.25">
      <c r="A1074" s="3">
        <v>1073</v>
      </c>
      <c r="B1074" s="3" t="s">
        <v>1440</v>
      </c>
      <c r="C1074" s="3" t="s">
        <v>1443</v>
      </c>
      <c r="D1074" s="3" t="s">
        <v>1444</v>
      </c>
      <c r="E1074" s="12" t="s">
        <v>7007</v>
      </c>
      <c r="F1074" t="s">
        <v>1529</v>
      </c>
      <c r="G1074" t="s">
        <v>1445</v>
      </c>
      <c r="H1074" t="s">
        <v>1445</v>
      </c>
      <c r="I1074" t="s">
        <v>7096</v>
      </c>
      <c r="J1074" s="3"/>
      <c r="K1074" s="3" t="s">
        <v>1440</v>
      </c>
      <c r="L1074" s="3">
        <v>0</v>
      </c>
      <c r="M1074" s="7">
        <f t="shared" si="59"/>
        <v>0</v>
      </c>
      <c r="N1074" s="3" t="s">
        <v>3767</v>
      </c>
    </row>
    <row r="1075" spans="1:14" ht="39.950000000000003" customHeight="1" x14ac:dyDescent="0.25">
      <c r="A1075" s="3">
        <v>1074</v>
      </c>
      <c r="B1075" s="3" t="s">
        <v>1440</v>
      </c>
      <c r="C1075" s="3" t="s">
        <v>2019</v>
      </c>
      <c r="D1075" s="3" t="s">
        <v>2897</v>
      </c>
      <c r="E1075" s="12" t="s">
        <v>7300</v>
      </c>
      <c r="F1075" t="s">
        <v>8149</v>
      </c>
      <c r="G1075" t="s">
        <v>9079</v>
      </c>
      <c r="H1075" t="s">
        <v>9079</v>
      </c>
      <c r="I1075" t="s">
        <v>9080</v>
      </c>
      <c r="J1075" s="3"/>
      <c r="K1075" s="3" t="s">
        <v>1440</v>
      </c>
      <c r="L1075" s="3" t="e">
        <v>#VALUE!</v>
      </c>
      <c r="M1075" s="7">
        <f t="shared" si="59"/>
        <v>0</v>
      </c>
      <c r="N1075" s="3" t="s">
        <v>3767</v>
      </c>
    </row>
    <row r="1076" spans="1:14" ht="39.950000000000003" customHeight="1" x14ac:dyDescent="0.25">
      <c r="A1076" s="3">
        <v>1075</v>
      </c>
      <c r="B1076" s="3" t="s">
        <v>1440</v>
      </c>
      <c r="C1076" s="3" t="s">
        <v>2562</v>
      </c>
      <c r="D1076" s="3" t="s">
        <v>3515</v>
      </c>
      <c r="E1076" s="12" t="s">
        <v>7835</v>
      </c>
      <c r="F1076" t="s">
        <v>8674</v>
      </c>
      <c r="G1076" t="s">
        <v>10229</v>
      </c>
      <c r="H1076" t="s">
        <v>10229</v>
      </c>
      <c r="I1076" t="s">
        <v>10230</v>
      </c>
      <c r="J1076" s="3"/>
      <c r="K1076" s="3" t="s">
        <v>1440</v>
      </c>
      <c r="L1076" s="3" t="e">
        <v>#VALUE!</v>
      </c>
      <c r="M1076" s="7">
        <f t="shared" si="59"/>
        <v>0</v>
      </c>
      <c r="N1076" s="3" t="s">
        <v>3767</v>
      </c>
    </row>
    <row r="1077" spans="1:14" ht="39.950000000000003" customHeight="1" x14ac:dyDescent="0.25">
      <c r="A1077" s="3">
        <v>1076</v>
      </c>
      <c r="B1077" s="3" t="s">
        <v>1440</v>
      </c>
      <c r="C1077" s="3" t="s">
        <v>2517</v>
      </c>
      <c r="D1077" s="3" t="s">
        <v>3462</v>
      </c>
      <c r="E1077" s="12" t="s">
        <v>7791</v>
      </c>
      <c r="F1077" t="s">
        <v>8630</v>
      </c>
      <c r="G1077" t="s">
        <v>10138</v>
      </c>
      <c r="H1077" t="s">
        <v>10138</v>
      </c>
      <c r="I1077" t="s">
        <v>10139</v>
      </c>
      <c r="J1077" s="3"/>
      <c r="K1077" s="3" t="s">
        <v>1440</v>
      </c>
      <c r="L1077" s="3">
        <v>1</v>
      </c>
      <c r="M1077" s="7">
        <f t="shared" si="59"/>
        <v>1</v>
      </c>
      <c r="N1077" s="3" t="s">
        <v>3767</v>
      </c>
    </row>
    <row r="1078" spans="1:14" ht="39.950000000000003" customHeight="1" x14ac:dyDescent="0.25">
      <c r="A1078" s="3">
        <v>1077</v>
      </c>
      <c r="B1078" s="3" t="s">
        <v>1440</v>
      </c>
      <c r="C1078" t="s">
        <v>2517</v>
      </c>
      <c r="D1078" s="3" t="s">
        <v>3462</v>
      </c>
      <c r="E1078" s="12" t="s">
        <v>7791</v>
      </c>
      <c r="F1078" t="s">
        <v>8630</v>
      </c>
      <c r="G1078" t="s">
        <v>10138</v>
      </c>
      <c r="H1078" t="s">
        <v>10138</v>
      </c>
      <c r="I1078" t="s">
        <v>10139</v>
      </c>
      <c r="J1078" s="3"/>
      <c r="K1078" s="3" t="s">
        <v>1440</v>
      </c>
      <c r="L1078" s="3" t="s">
        <v>6</v>
      </c>
      <c r="M1078" s="7">
        <v>1</v>
      </c>
      <c r="N1078" s="3" t="s">
        <v>4538</v>
      </c>
    </row>
    <row r="1079" spans="1:14" ht="39.950000000000003" customHeight="1" x14ac:dyDescent="0.25">
      <c r="A1079" s="3">
        <v>1078</v>
      </c>
      <c r="B1079" s="3" t="s">
        <v>1440</v>
      </c>
      <c r="C1079" s="3" t="s">
        <v>2167</v>
      </c>
      <c r="D1079" s="3" t="s">
        <v>3062</v>
      </c>
      <c r="E1079" s="12" t="s">
        <v>7447</v>
      </c>
      <c r="F1079" t="s">
        <v>8295</v>
      </c>
      <c r="G1079" t="s">
        <v>9387</v>
      </c>
      <c r="H1079" t="s">
        <v>9387</v>
      </c>
      <c r="I1079" t="s">
        <v>9388</v>
      </c>
      <c r="J1079" s="3"/>
      <c r="K1079" s="3" t="s">
        <v>1440</v>
      </c>
      <c r="L1079" s="3">
        <v>1</v>
      </c>
      <c r="M1079" s="7">
        <f>IF(IFERROR(L1079,0),1,0)</f>
        <v>1</v>
      </c>
      <c r="N1079" s="3" t="s">
        <v>3767</v>
      </c>
    </row>
    <row r="1080" spans="1:14" ht="39.950000000000003" customHeight="1" x14ac:dyDescent="0.25">
      <c r="A1080" s="3">
        <v>1079</v>
      </c>
      <c r="B1080" s="3" t="s">
        <v>1440</v>
      </c>
      <c r="C1080" t="s">
        <v>2167</v>
      </c>
      <c r="D1080" s="3" t="s">
        <v>3062</v>
      </c>
      <c r="E1080" s="12" t="s">
        <v>7447</v>
      </c>
      <c r="F1080" t="s">
        <v>8295</v>
      </c>
      <c r="G1080" t="s">
        <v>9387</v>
      </c>
      <c r="H1080" t="s">
        <v>9387</v>
      </c>
      <c r="I1080" t="s">
        <v>9388</v>
      </c>
      <c r="J1080" s="3"/>
      <c r="K1080" s="3" t="s">
        <v>1440</v>
      </c>
      <c r="L1080" s="3" t="s">
        <v>6</v>
      </c>
      <c r="M1080" s="7">
        <v>1</v>
      </c>
      <c r="N1080" s="3" t="s">
        <v>4538</v>
      </c>
    </row>
    <row r="1081" spans="1:14" ht="39.950000000000003" customHeight="1" x14ac:dyDescent="0.25">
      <c r="A1081" s="3">
        <v>1080</v>
      </c>
      <c r="B1081" s="3" t="s">
        <v>1440</v>
      </c>
      <c r="C1081" s="3" t="s">
        <v>2197</v>
      </c>
      <c r="D1081" s="3" t="s">
        <v>3098</v>
      </c>
      <c r="E1081" s="12" t="s">
        <v>7476</v>
      </c>
      <c r="F1081" t="s">
        <v>8324</v>
      </c>
      <c r="G1081" t="s">
        <v>9450</v>
      </c>
      <c r="H1081" t="s">
        <v>9451</v>
      </c>
      <c r="I1081" t="s">
        <v>9452</v>
      </c>
      <c r="J1081" s="3"/>
      <c r="K1081" s="3" t="s">
        <v>1440</v>
      </c>
      <c r="L1081" s="3" t="e">
        <v>#VALUE!</v>
      </c>
      <c r="M1081" s="7">
        <f>IF(IFERROR(L1081,0),1,0)</f>
        <v>0</v>
      </c>
      <c r="N1081" s="3" t="s">
        <v>3767</v>
      </c>
    </row>
    <row r="1082" spans="1:14" x14ac:dyDescent="0.25">
      <c r="A1082" s="3">
        <v>1081</v>
      </c>
      <c r="B1082" s="3" t="s">
        <v>1440</v>
      </c>
      <c r="C1082" s="3" t="s">
        <v>2047</v>
      </c>
      <c r="D1082" s="3" t="s">
        <v>2927</v>
      </c>
      <c r="E1082" s="12" t="s">
        <v>7328</v>
      </c>
      <c r="F1082" t="s">
        <v>8177</v>
      </c>
      <c r="G1082" t="s">
        <v>9137</v>
      </c>
      <c r="H1082" t="s">
        <v>9137</v>
      </c>
      <c r="I1082" t="s">
        <v>9138</v>
      </c>
      <c r="J1082" s="3"/>
      <c r="K1082" s="3" t="s">
        <v>1440</v>
      </c>
      <c r="L1082" s="3" t="e">
        <v>#VALUE!</v>
      </c>
      <c r="M1082" s="7">
        <f>IF(IFERROR(L1082,0),1,0)</f>
        <v>0</v>
      </c>
      <c r="N1082" s="3" t="s">
        <v>3767</v>
      </c>
    </row>
    <row r="1083" spans="1:14" x14ac:dyDescent="0.25">
      <c r="A1083" s="3">
        <v>1082</v>
      </c>
      <c r="B1083" s="3" t="s">
        <v>1440</v>
      </c>
      <c r="C1083" s="3" t="s">
        <v>994</v>
      </c>
      <c r="D1083" s="3" t="s">
        <v>2986</v>
      </c>
      <c r="E1083" s="12" t="s">
        <v>4055</v>
      </c>
      <c r="F1083" t="s">
        <v>3888</v>
      </c>
      <c r="G1083" t="s">
        <v>4421</v>
      </c>
      <c r="H1083" t="s">
        <v>4421</v>
      </c>
      <c r="I1083" t="s">
        <v>4422</v>
      </c>
      <c r="J1083" s="3"/>
      <c r="K1083" s="3" t="s">
        <v>1440</v>
      </c>
      <c r="L1083" s="3">
        <v>1</v>
      </c>
      <c r="M1083" s="7">
        <f>IF(IFERROR(L1083,0),1,0)</f>
        <v>1</v>
      </c>
      <c r="N1083" s="3" t="s">
        <v>3767</v>
      </c>
    </row>
    <row r="1084" spans="1:14" x14ac:dyDescent="0.25">
      <c r="A1084" s="3">
        <v>1083</v>
      </c>
      <c r="B1084" s="3" t="s">
        <v>1440</v>
      </c>
      <c r="C1084" t="s">
        <v>994</v>
      </c>
      <c r="D1084" s="3" t="s">
        <v>2986</v>
      </c>
      <c r="E1084" s="12" t="s">
        <v>4055</v>
      </c>
      <c r="F1084" t="s">
        <v>3888</v>
      </c>
      <c r="G1084" t="s">
        <v>4421</v>
      </c>
      <c r="H1084" t="s">
        <v>4421</v>
      </c>
      <c r="I1084" t="s">
        <v>4422</v>
      </c>
      <c r="J1084" s="3"/>
      <c r="K1084" s="3" t="s">
        <v>1440</v>
      </c>
      <c r="L1084" s="3" t="s">
        <v>6</v>
      </c>
      <c r="M1084" s="7">
        <v>1</v>
      </c>
      <c r="N1084" s="3" t="s">
        <v>4538</v>
      </c>
    </row>
    <row r="1085" spans="1:14" x14ac:dyDescent="0.25">
      <c r="A1085" s="3">
        <v>1084</v>
      </c>
      <c r="B1085" s="3" t="s">
        <v>1440</v>
      </c>
      <c r="C1085" s="3" t="s">
        <v>1941</v>
      </c>
      <c r="D1085" s="3" t="s">
        <v>2805</v>
      </c>
      <c r="E1085" s="12" t="s">
        <v>7224</v>
      </c>
      <c r="F1085" t="s">
        <v>8073</v>
      </c>
      <c r="G1085" t="s">
        <v>8925</v>
      </c>
      <c r="H1085" t="s">
        <v>8925</v>
      </c>
      <c r="I1085" t="s">
        <v>8926</v>
      </c>
      <c r="J1085" s="3"/>
      <c r="K1085" s="3" t="s">
        <v>1440</v>
      </c>
      <c r="L1085" s="3" t="e">
        <v>#VALUE!</v>
      </c>
      <c r="M1085" s="7">
        <f>IF(IFERROR(L1085,0),1,0)</f>
        <v>0</v>
      </c>
      <c r="N1085" s="3" t="s">
        <v>3767</v>
      </c>
    </row>
    <row r="1086" spans="1:14" x14ac:dyDescent="0.25">
      <c r="A1086" s="3">
        <v>1085</v>
      </c>
      <c r="B1086" s="3" t="s">
        <v>1440</v>
      </c>
      <c r="C1086" s="3" t="s">
        <v>2454</v>
      </c>
      <c r="D1086" s="3" t="s">
        <v>3390</v>
      </c>
      <c r="E1086" s="12" t="s">
        <v>7731</v>
      </c>
      <c r="F1086" t="s">
        <v>8571</v>
      </c>
      <c r="G1086" t="s">
        <v>10006</v>
      </c>
      <c r="H1086" t="s">
        <v>4187</v>
      </c>
      <c r="I1086" t="s">
        <v>10007</v>
      </c>
      <c r="J1086" s="3"/>
      <c r="K1086" s="3" t="s">
        <v>1440</v>
      </c>
      <c r="L1086" s="3">
        <v>1</v>
      </c>
      <c r="M1086" s="7">
        <f>IF(IFERROR(L1086,0),1,0)</f>
        <v>1</v>
      </c>
      <c r="N1086" s="3" t="s">
        <v>3767</v>
      </c>
    </row>
    <row r="1087" spans="1:14" x14ac:dyDescent="0.25">
      <c r="A1087" s="3">
        <v>1086</v>
      </c>
      <c r="B1087" s="3" t="s">
        <v>1440</v>
      </c>
      <c r="C1087" t="s">
        <v>2454</v>
      </c>
      <c r="D1087" s="3" t="s">
        <v>3390</v>
      </c>
      <c r="E1087" s="12" t="s">
        <v>7731</v>
      </c>
      <c r="F1087" t="s">
        <v>8571</v>
      </c>
      <c r="G1087" t="s">
        <v>10006</v>
      </c>
      <c r="H1087" t="s">
        <v>4187</v>
      </c>
      <c r="I1087" t="s">
        <v>10007</v>
      </c>
      <c r="J1087" s="3"/>
      <c r="K1087" s="3" t="s">
        <v>1440</v>
      </c>
      <c r="L1087" s="3" t="s">
        <v>6</v>
      </c>
      <c r="M1087" s="7">
        <v>1</v>
      </c>
      <c r="N1087" s="3" t="s">
        <v>4538</v>
      </c>
    </row>
    <row r="1088" spans="1:14" x14ac:dyDescent="0.25">
      <c r="A1088" s="3">
        <v>1087</v>
      </c>
      <c r="B1088" s="3" t="s">
        <v>1440</v>
      </c>
      <c r="C1088" s="3" t="s">
        <v>2115</v>
      </c>
      <c r="D1088" s="3" t="s">
        <v>3004</v>
      </c>
      <c r="E1088" s="12" t="s">
        <v>7396</v>
      </c>
      <c r="F1088" t="s">
        <v>8244</v>
      </c>
      <c r="G1088" t="s">
        <v>9273</v>
      </c>
      <c r="H1088" t="s">
        <v>9273</v>
      </c>
      <c r="I1088" t="s">
        <v>9274</v>
      </c>
      <c r="J1088" s="3"/>
      <c r="K1088" s="3" t="s">
        <v>1440</v>
      </c>
      <c r="L1088" s="3" t="e">
        <v>#VALUE!</v>
      </c>
      <c r="M1088" s="7">
        <f>IF(IFERROR(L1088,0),1,0)</f>
        <v>0</v>
      </c>
      <c r="N1088" s="3" t="s">
        <v>3767</v>
      </c>
    </row>
    <row r="1089" spans="1:14" x14ac:dyDescent="0.25">
      <c r="A1089" s="3">
        <v>1088</v>
      </c>
      <c r="B1089" s="3" t="s">
        <v>1440</v>
      </c>
      <c r="C1089" s="3" t="s">
        <v>2731</v>
      </c>
      <c r="D1089" s="3" t="s">
        <v>3699</v>
      </c>
      <c r="E1089" s="12" t="s">
        <v>8001</v>
      </c>
      <c r="F1089" t="s">
        <v>8836</v>
      </c>
      <c r="G1089" t="s">
        <v>10621</v>
      </c>
      <c r="H1089" t="s">
        <v>10622</v>
      </c>
      <c r="I1089" t="s">
        <v>10623</v>
      </c>
      <c r="J1089" s="3"/>
      <c r="K1089" s="3" t="s">
        <v>1440</v>
      </c>
      <c r="L1089" s="3" t="e">
        <v>#VALUE!</v>
      </c>
      <c r="M1089" s="7">
        <f>IF(IFERROR(L1089,0),1,0)</f>
        <v>0</v>
      </c>
      <c r="N1089" s="3" t="s">
        <v>3767</v>
      </c>
    </row>
    <row r="1090" spans="1:14" x14ac:dyDescent="0.25">
      <c r="A1090" s="3">
        <v>1089</v>
      </c>
      <c r="B1090" s="3" t="s">
        <v>1440</v>
      </c>
      <c r="C1090" s="3" t="s">
        <v>2430</v>
      </c>
      <c r="D1090" s="3" t="s">
        <v>3363</v>
      </c>
      <c r="E1090" s="12" t="s">
        <v>7707</v>
      </c>
      <c r="F1090" t="s">
        <v>8548</v>
      </c>
      <c r="G1090" t="s">
        <v>9955</v>
      </c>
      <c r="H1090" t="s">
        <v>9956</v>
      </c>
      <c r="I1090" t="s">
        <v>9957</v>
      </c>
      <c r="J1090" s="3"/>
      <c r="K1090" s="3" t="s">
        <v>1440</v>
      </c>
      <c r="L1090" s="3" t="e">
        <v>#VALUE!</v>
      </c>
      <c r="M1090" s="7">
        <f>IF(IFERROR(L1090,0),1,0)</f>
        <v>0</v>
      </c>
      <c r="N1090" s="3" t="s">
        <v>3767</v>
      </c>
    </row>
    <row r="1091" spans="1:14" x14ac:dyDescent="0.25">
      <c r="A1091" s="3">
        <v>1090</v>
      </c>
      <c r="B1091" s="3" t="s">
        <v>1440</v>
      </c>
      <c r="C1091" s="3" t="s">
        <v>2603</v>
      </c>
      <c r="D1091" s="3" t="s">
        <v>3559</v>
      </c>
      <c r="E1091" s="12" t="s">
        <v>7876</v>
      </c>
      <c r="F1091" t="s">
        <v>8715</v>
      </c>
      <c r="G1091" t="s">
        <v>10330</v>
      </c>
      <c r="H1091" t="s">
        <v>4187</v>
      </c>
      <c r="I1091" t="s">
        <v>10331</v>
      </c>
      <c r="J1091" s="3"/>
      <c r="K1091" s="3" t="s">
        <v>1440</v>
      </c>
      <c r="L1091" s="3">
        <v>1</v>
      </c>
      <c r="M1091" s="7">
        <f>IF(IFERROR(L1091,0),1,0)</f>
        <v>1</v>
      </c>
      <c r="N1091" s="3" t="s">
        <v>3767</v>
      </c>
    </row>
    <row r="1092" spans="1:14" x14ac:dyDescent="0.25">
      <c r="A1092" s="3">
        <v>1091</v>
      </c>
      <c r="B1092" s="3" t="s">
        <v>1440</v>
      </c>
      <c r="C1092" t="s">
        <v>2603</v>
      </c>
      <c r="D1092" s="3" t="s">
        <v>3559</v>
      </c>
      <c r="E1092" s="12" t="s">
        <v>7876</v>
      </c>
      <c r="F1092" t="s">
        <v>8715</v>
      </c>
      <c r="G1092" t="s">
        <v>10330</v>
      </c>
      <c r="H1092" t="s">
        <v>4187</v>
      </c>
      <c r="I1092" t="s">
        <v>10331</v>
      </c>
      <c r="J1092" s="3"/>
      <c r="K1092" s="3" t="s">
        <v>1440</v>
      </c>
      <c r="L1092" s="3" t="s">
        <v>6</v>
      </c>
      <c r="M1092" s="7">
        <v>1</v>
      </c>
      <c r="N1092" s="3" t="s">
        <v>4538</v>
      </c>
    </row>
    <row r="1093" spans="1:14" x14ac:dyDescent="0.25">
      <c r="A1093" s="3">
        <v>1092</v>
      </c>
      <c r="B1093" s="3" t="s">
        <v>1440</v>
      </c>
      <c r="C1093" s="3" t="s">
        <v>2747</v>
      </c>
      <c r="D1093" s="3" t="s">
        <v>3723</v>
      </c>
      <c r="E1093" s="12" t="s">
        <v>8017</v>
      </c>
      <c r="F1093" t="s">
        <v>8852</v>
      </c>
      <c r="G1093" t="s">
        <v>10656</v>
      </c>
      <c r="H1093" t="s">
        <v>10656</v>
      </c>
      <c r="I1093" t="s">
        <v>10657</v>
      </c>
      <c r="J1093" s="3"/>
      <c r="K1093" s="3" t="s">
        <v>1440</v>
      </c>
      <c r="L1093" s="3">
        <v>1</v>
      </c>
      <c r="M1093" s="7">
        <f>IF(IFERROR(L1093,0),1,0)</f>
        <v>1</v>
      </c>
      <c r="N1093" s="3" t="s">
        <v>3767</v>
      </c>
    </row>
    <row r="1094" spans="1:14" x14ac:dyDescent="0.25">
      <c r="A1094" s="3">
        <v>1093</v>
      </c>
      <c r="B1094" s="3" t="s">
        <v>1440</v>
      </c>
      <c r="C1094" t="s">
        <v>2747</v>
      </c>
      <c r="D1094" s="3" t="s">
        <v>3723</v>
      </c>
      <c r="E1094" s="12" t="s">
        <v>8017</v>
      </c>
      <c r="F1094" t="s">
        <v>8852</v>
      </c>
      <c r="G1094" t="s">
        <v>10656</v>
      </c>
      <c r="H1094" t="s">
        <v>10656</v>
      </c>
      <c r="I1094" t="s">
        <v>10657</v>
      </c>
      <c r="J1094" s="3"/>
      <c r="K1094" s="3" t="s">
        <v>1440</v>
      </c>
      <c r="L1094" s="3" t="s">
        <v>6</v>
      </c>
      <c r="M1094" s="7">
        <v>1</v>
      </c>
      <c r="N1094" s="3" t="s">
        <v>4538</v>
      </c>
    </row>
    <row r="1095" spans="1:14" x14ac:dyDescent="0.25">
      <c r="A1095" s="3">
        <v>1094</v>
      </c>
      <c r="B1095" s="3" t="s">
        <v>1440</v>
      </c>
      <c r="C1095" s="3" t="s">
        <v>1386</v>
      </c>
      <c r="D1095" s="3" t="s">
        <v>3035</v>
      </c>
      <c r="E1095" s="12" t="s">
        <v>5036</v>
      </c>
      <c r="F1095" t="s">
        <v>5942</v>
      </c>
      <c r="G1095" t="s">
        <v>6338</v>
      </c>
      <c r="H1095" t="s">
        <v>6338</v>
      </c>
      <c r="I1095" t="s">
        <v>6985</v>
      </c>
      <c r="J1095" s="3"/>
      <c r="K1095" s="3" t="s">
        <v>1440</v>
      </c>
      <c r="L1095" s="3" t="e">
        <v>#VALUE!</v>
      </c>
      <c r="M1095" s="7">
        <f>IF(IFERROR(L1095,0),1,0)</f>
        <v>0</v>
      </c>
      <c r="N1095" s="3" t="s">
        <v>3767</v>
      </c>
    </row>
    <row r="1096" spans="1:14" x14ac:dyDescent="0.25">
      <c r="A1096" s="3">
        <v>1095</v>
      </c>
      <c r="B1096" s="3" t="s">
        <v>1440</v>
      </c>
      <c r="C1096" s="3" t="s">
        <v>2152</v>
      </c>
      <c r="D1096" s="3" t="s">
        <v>3045</v>
      </c>
      <c r="E1096" s="12" t="s">
        <v>7432</v>
      </c>
      <c r="F1096" t="s">
        <v>8280</v>
      </c>
      <c r="G1096" t="s">
        <v>9356</v>
      </c>
      <c r="H1096" t="s">
        <v>9356</v>
      </c>
      <c r="I1096" t="s">
        <v>9357</v>
      </c>
      <c r="J1096" s="3"/>
      <c r="K1096" s="3" t="s">
        <v>1440</v>
      </c>
      <c r="L1096" s="3" t="e">
        <v>#VALUE!</v>
      </c>
      <c r="M1096" s="7">
        <f>IF(IFERROR(L1096,0),1,0)</f>
        <v>0</v>
      </c>
      <c r="N1096" s="3" t="s">
        <v>3767</v>
      </c>
    </row>
    <row r="1097" spans="1:14" x14ac:dyDescent="0.25">
      <c r="A1097" s="3">
        <v>1096</v>
      </c>
      <c r="B1097" s="3" t="s">
        <v>1440</v>
      </c>
      <c r="C1097" s="3" t="s">
        <v>2261</v>
      </c>
      <c r="D1097" s="3" t="s">
        <v>3170</v>
      </c>
      <c r="E1097" s="12" t="s">
        <v>7539</v>
      </c>
      <c r="F1097" t="s">
        <v>8387</v>
      </c>
      <c r="G1097" t="s">
        <v>9600</v>
      </c>
      <c r="H1097" t="s">
        <v>9600</v>
      </c>
      <c r="I1097" t="s">
        <v>9601</v>
      </c>
      <c r="J1097" s="3"/>
      <c r="K1097" s="3" t="s">
        <v>1440</v>
      </c>
      <c r="L1097" s="3">
        <v>1</v>
      </c>
      <c r="M1097" s="7">
        <f>IF(IFERROR(L1097,0),1,0)</f>
        <v>1</v>
      </c>
      <c r="N1097" s="3" t="s">
        <v>3767</v>
      </c>
    </row>
    <row r="1098" spans="1:14" x14ac:dyDescent="0.25">
      <c r="A1098" s="3">
        <v>1097</v>
      </c>
      <c r="B1098" s="3" t="s">
        <v>1440</v>
      </c>
      <c r="C1098" t="s">
        <v>2261</v>
      </c>
      <c r="D1098" s="3" t="s">
        <v>3170</v>
      </c>
      <c r="E1098" s="12" t="s">
        <v>7539</v>
      </c>
      <c r="F1098" t="s">
        <v>8387</v>
      </c>
      <c r="G1098" t="s">
        <v>9600</v>
      </c>
      <c r="H1098" t="s">
        <v>9600</v>
      </c>
      <c r="I1098" t="s">
        <v>9601</v>
      </c>
      <c r="J1098" s="3"/>
      <c r="K1098" s="3" t="s">
        <v>1440</v>
      </c>
      <c r="L1098" s="3" t="s">
        <v>6</v>
      </c>
      <c r="M1098" s="7">
        <v>1</v>
      </c>
      <c r="N1098" s="3" t="s">
        <v>4538</v>
      </c>
    </row>
    <row r="1099" spans="1:14" x14ac:dyDescent="0.25">
      <c r="A1099" s="3">
        <v>1098</v>
      </c>
      <c r="B1099" s="3" t="s">
        <v>1440</v>
      </c>
      <c r="C1099" s="3" t="s">
        <v>2196</v>
      </c>
      <c r="D1099" s="3" t="s">
        <v>3097</v>
      </c>
      <c r="E1099" s="12" t="s">
        <v>7475</v>
      </c>
      <c r="F1099" t="s">
        <v>8323</v>
      </c>
      <c r="G1099" t="s">
        <v>9448</v>
      </c>
      <c r="H1099" t="s">
        <v>9448</v>
      </c>
      <c r="I1099" t="s">
        <v>9449</v>
      </c>
      <c r="J1099" s="3"/>
      <c r="K1099" s="3" t="s">
        <v>1440</v>
      </c>
      <c r="L1099" s="3" t="e">
        <v>#VALUE!</v>
      </c>
      <c r="M1099" s="7">
        <f t="shared" ref="M1099:M1107" si="60">IF(IFERROR(L1099,0),1,0)</f>
        <v>0</v>
      </c>
      <c r="N1099" s="3" t="s">
        <v>3767</v>
      </c>
    </row>
    <row r="1100" spans="1:14" x14ac:dyDescent="0.25">
      <c r="A1100" s="3">
        <v>1099</v>
      </c>
      <c r="B1100" s="3" t="s">
        <v>1440</v>
      </c>
      <c r="C1100" s="3" t="s">
        <v>2233</v>
      </c>
      <c r="D1100" s="3" t="s">
        <v>3138</v>
      </c>
      <c r="E1100" s="12" t="s">
        <v>7511</v>
      </c>
      <c r="F1100" t="s">
        <v>8359</v>
      </c>
      <c r="G1100" t="s">
        <v>9536</v>
      </c>
      <c r="H1100" t="s">
        <v>9536</v>
      </c>
      <c r="I1100" t="s">
        <v>9537</v>
      </c>
      <c r="J1100" s="3"/>
      <c r="K1100" s="3" t="s">
        <v>1440</v>
      </c>
      <c r="L1100" s="3">
        <v>1</v>
      </c>
      <c r="M1100" s="7">
        <f t="shared" si="60"/>
        <v>1</v>
      </c>
      <c r="N1100" s="3" t="s">
        <v>3767</v>
      </c>
    </row>
    <row r="1101" spans="1:14" x14ac:dyDescent="0.25">
      <c r="A1101" s="3">
        <v>1100</v>
      </c>
      <c r="B1101" s="3" t="s">
        <v>1440</v>
      </c>
      <c r="C1101" s="3" t="s">
        <v>1971</v>
      </c>
      <c r="D1101" s="3" t="s">
        <v>2841</v>
      </c>
      <c r="E1101" s="12" t="s">
        <v>7252</v>
      </c>
      <c r="F1101" t="s">
        <v>8101</v>
      </c>
      <c r="G1101" t="s">
        <v>8982</v>
      </c>
      <c r="H1101" t="s">
        <v>8982</v>
      </c>
      <c r="I1101" t="s">
        <v>8983</v>
      </c>
      <c r="J1101" s="3"/>
      <c r="K1101" s="3" t="s">
        <v>1440</v>
      </c>
      <c r="L1101" s="3" t="e">
        <v>#VALUE!</v>
      </c>
      <c r="M1101" s="7">
        <f t="shared" si="60"/>
        <v>0</v>
      </c>
      <c r="N1101" s="3" t="s">
        <v>3767</v>
      </c>
    </row>
    <row r="1102" spans="1:14" x14ac:dyDescent="0.25">
      <c r="A1102" s="3">
        <v>1101</v>
      </c>
      <c r="B1102" s="3" t="s">
        <v>1440</v>
      </c>
      <c r="C1102" s="3" t="s">
        <v>2651</v>
      </c>
      <c r="D1102" s="3" t="s">
        <v>3613</v>
      </c>
      <c r="E1102" s="12" t="s">
        <v>7924</v>
      </c>
      <c r="F1102" t="s">
        <v>8763</v>
      </c>
      <c r="G1102" t="s">
        <v>10440</v>
      </c>
      <c r="H1102" t="s">
        <v>10441</v>
      </c>
      <c r="I1102" t="s">
        <v>10442</v>
      </c>
      <c r="J1102" s="3"/>
      <c r="K1102" s="3" t="s">
        <v>1440</v>
      </c>
      <c r="L1102" s="3" t="e">
        <v>#VALUE!</v>
      </c>
      <c r="M1102" s="7">
        <f t="shared" si="60"/>
        <v>0</v>
      </c>
      <c r="N1102" s="3" t="s">
        <v>3767</v>
      </c>
    </row>
    <row r="1103" spans="1:14" x14ac:dyDescent="0.25">
      <c r="A1103" s="3">
        <v>1102</v>
      </c>
      <c r="B1103" s="3" t="s">
        <v>1440</v>
      </c>
      <c r="C1103" s="3" t="s">
        <v>2654</v>
      </c>
      <c r="D1103" s="3" t="s">
        <v>3616</v>
      </c>
      <c r="E1103" s="12" t="s">
        <v>7926</v>
      </c>
      <c r="F1103" t="s">
        <v>8765</v>
      </c>
      <c r="G1103" t="s">
        <v>10445</v>
      </c>
      <c r="H1103" t="s">
        <v>10446</v>
      </c>
      <c r="I1103" t="s">
        <v>10447</v>
      </c>
      <c r="J1103" s="3"/>
      <c r="K1103" s="3" t="s">
        <v>1440</v>
      </c>
      <c r="L1103" s="3" t="e">
        <v>#VALUE!</v>
      </c>
      <c r="M1103" s="7">
        <f t="shared" si="60"/>
        <v>0</v>
      </c>
      <c r="N1103" s="3" t="s">
        <v>3767</v>
      </c>
    </row>
    <row r="1104" spans="1:14" x14ac:dyDescent="0.25">
      <c r="A1104" s="3">
        <v>1103</v>
      </c>
      <c r="B1104" s="3" t="s">
        <v>1440</v>
      </c>
      <c r="C1104" s="3" t="s">
        <v>2429</v>
      </c>
      <c r="D1104" s="3" t="s">
        <v>3362</v>
      </c>
      <c r="E1104" s="12" t="s">
        <v>7706</v>
      </c>
      <c r="F1104" t="s">
        <v>8547</v>
      </c>
      <c r="G1104" t="s">
        <v>9952</v>
      </c>
      <c r="H1104" t="s">
        <v>9953</v>
      </c>
      <c r="I1104" t="s">
        <v>9954</v>
      </c>
      <c r="J1104" s="3"/>
      <c r="K1104" s="3" t="s">
        <v>1440</v>
      </c>
      <c r="L1104" s="3" t="e">
        <v>#VALUE!</v>
      </c>
      <c r="M1104" s="7">
        <f t="shared" si="60"/>
        <v>0</v>
      </c>
      <c r="N1104" s="3" t="s">
        <v>3767</v>
      </c>
    </row>
    <row r="1105" spans="1:14" x14ac:dyDescent="0.25">
      <c r="A1105" s="3">
        <v>1104</v>
      </c>
      <c r="B1105" s="3" t="s">
        <v>1440</v>
      </c>
      <c r="C1105" s="3" t="s">
        <v>2205</v>
      </c>
      <c r="D1105" s="3" t="s">
        <v>3107</v>
      </c>
      <c r="E1105" s="12" t="s">
        <v>7484</v>
      </c>
      <c r="F1105" t="s">
        <v>8332</v>
      </c>
      <c r="G1105" t="s">
        <v>9469</v>
      </c>
      <c r="H1105" t="s">
        <v>9470</v>
      </c>
      <c r="I1105" t="s">
        <v>9471</v>
      </c>
      <c r="J1105" s="3"/>
      <c r="K1105" s="3" t="s">
        <v>1440</v>
      </c>
      <c r="L1105" s="3" t="e">
        <v>#VALUE!</v>
      </c>
      <c r="M1105" s="7">
        <f t="shared" si="60"/>
        <v>0</v>
      </c>
      <c r="N1105" s="3" t="s">
        <v>3767</v>
      </c>
    </row>
    <row r="1106" spans="1:14" x14ac:dyDescent="0.25">
      <c r="A1106" s="3">
        <v>1105</v>
      </c>
      <c r="B1106" s="3" t="s">
        <v>1440</v>
      </c>
      <c r="C1106" s="3" t="s">
        <v>2500</v>
      </c>
      <c r="D1106" s="3" t="s">
        <v>3444</v>
      </c>
      <c r="E1106" s="12" t="s">
        <v>7776</v>
      </c>
      <c r="F1106" t="s">
        <v>8615</v>
      </c>
      <c r="G1106" t="s">
        <v>10106</v>
      </c>
      <c r="H1106" t="s">
        <v>10106</v>
      </c>
      <c r="I1106" t="s">
        <v>10107</v>
      </c>
      <c r="J1106" s="3"/>
      <c r="K1106" s="3" t="s">
        <v>1440</v>
      </c>
      <c r="L1106" s="3" t="e">
        <v>#VALUE!</v>
      </c>
      <c r="M1106" s="7">
        <f t="shared" si="60"/>
        <v>0</v>
      </c>
      <c r="N1106" s="3" t="s">
        <v>3767</v>
      </c>
    </row>
    <row r="1107" spans="1:14" x14ac:dyDescent="0.25">
      <c r="A1107" s="3">
        <v>1106</v>
      </c>
      <c r="B1107" s="3" t="s">
        <v>1440</v>
      </c>
      <c r="C1107" s="3" t="s">
        <v>339</v>
      </c>
      <c r="D1107" s="3" t="s">
        <v>3472</v>
      </c>
      <c r="E1107" s="12" t="s">
        <v>4549</v>
      </c>
      <c r="F1107" t="s">
        <v>5477</v>
      </c>
      <c r="G1107" t="s">
        <v>5970</v>
      </c>
      <c r="H1107" t="s">
        <v>5970</v>
      </c>
      <c r="I1107" t="s">
        <v>6366</v>
      </c>
      <c r="J1107" s="3"/>
      <c r="K1107" s="3" t="s">
        <v>1440</v>
      </c>
      <c r="L1107" s="3">
        <v>1</v>
      </c>
      <c r="M1107" s="7">
        <f t="shared" si="60"/>
        <v>1</v>
      </c>
      <c r="N1107" s="3" t="s">
        <v>3767</v>
      </c>
    </row>
    <row r="1108" spans="1:14" x14ac:dyDescent="0.25">
      <c r="A1108" s="3">
        <v>1107</v>
      </c>
      <c r="B1108" s="3" t="s">
        <v>1440</v>
      </c>
      <c r="C1108" t="s">
        <v>339</v>
      </c>
      <c r="D1108" s="3" t="s">
        <v>3472</v>
      </c>
      <c r="E1108" s="12" t="s">
        <v>4549</v>
      </c>
      <c r="F1108" t="s">
        <v>5477</v>
      </c>
      <c r="G1108" t="s">
        <v>5970</v>
      </c>
      <c r="H1108" t="s">
        <v>5970</v>
      </c>
      <c r="I1108" t="s">
        <v>6366</v>
      </c>
      <c r="J1108" s="3"/>
      <c r="K1108" s="3" t="s">
        <v>1440</v>
      </c>
      <c r="L1108" s="3" t="s">
        <v>6</v>
      </c>
      <c r="M1108" s="7">
        <v>1</v>
      </c>
      <c r="N1108" s="3" t="s">
        <v>4538</v>
      </c>
    </row>
    <row r="1109" spans="1:14" x14ac:dyDescent="0.25">
      <c r="A1109" s="3">
        <v>1108</v>
      </c>
      <c r="B1109" s="3" t="s">
        <v>1440</v>
      </c>
      <c r="C1109" s="3" t="s">
        <v>513</v>
      </c>
      <c r="D1109" s="3" t="s">
        <v>1623</v>
      </c>
      <c r="E1109" s="12" t="s">
        <v>4635</v>
      </c>
      <c r="F1109" t="s">
        <v>1651</v>
      </c>
      <c r="G1109" t="s">
        <v>1639</v>
      </c>
      <c r="H1109" t="s">
        <v>1639</v>
      </c>
      <c r="I1109" t="s">
        <v>6455</v>
      </c>
      <c r="J1109" s="3"/>
      <c r="K1109" s="3" t="s">
        <v>1440</v>
      </c>
      <c r="L1109" s="3">
        <v>1</v>
      </c>
      <c r="M1109" s="7">
        <f>IF(IFERROR(L1109,0),1,0)</f>
        <v>1</v>
      </c>
      <c r="N1109" s="3" t="s">
        <v>3767</v>
      </c>
    </row>
    <row r="1110" spans="1:14" x14ac:dyDescent="0.25">
      <c r="A1110" s="3">
        <v>1109</v>
      </c>
      <c r="B1110" s="3" t="s">
        <v>1440</v>
      </c>
      <c r="C1110" t="s">
        <v>513</v>
      </c>
      <c r="D1110" s="3" t="s">
        <v>1623</v>
      </c>
      <c r="E1110" s="12" t="s">
        <v>4635</v>
      </c>
      <c r="F1110" t="s">
        <v>1651</v>
      </c>
      <c r="G1110" t="s">
        <v>1639</v>
      </c>
      <c r="H1110" t="s">
        <v>1639</v>
      </c>
      <c r="I1110" t="s">
        <v>6455</v>
      </c>
      <c r="J1110" s="3"/>
      <c r="K1110" s="3" t="s">
        <v>1440</v>
      </c>
      <c r="L1110" s="3" t="s">
        <v>6</v>
      </c>
      <c r="M1110" s="7">
        <v>1</v>
      </c>
      <c r="N1110" s="3" t="s">
        <v>4538</v>
      </c>
    </row>
    <row r="1111" spans="1:14" x14ac:dyDescent="0.25">
      <c r="A1111" s="3">
        <v>1110</v>
      </c>
      <c r="B1111" s="3" t="s">
        <v>1440</v>
      </c>
      <c r="C1111" s="3" t="s">
        <v>2718</v>
      </c>
      <c r="D1111" s="3" t="s">
        <v>3681</v>
      </c>
      <c r="E1111" s="12" t="s">
        <v>7988</v>
      </c>
      <c r="F1111" t="s">
        <v>8823</v>
      </c>
      <c r="G1111" t="s">
        <v>10593</v>
      </c>
      <c r="H1111" t="s">
        <v>10593</v>
      </c>
      <c r="I1111" t="s">
        <v>10594</v>
      </c>
      <c r="J1111" s="3"/>
      <c r="K1111" s="3" t="s">
        <v>1440</v>
      </c>
      <c r="L1111" s="3" t="e">
        <v>#VALUE!</v>
      </c>
      <c r="M1111" s="7">
        <f>IF(IFERROR(L1111,0),1,0)</f>
        <v>0</v>
      </c>
      <c r="N1111" s="3" t="s">
        <v>3767</v>
      </c>
    </row>
    <row r="1112" spans="1:14" x14ac:dyDescent="0.25">
      <c r="A1112" s="3">
        <v>1111</v>
      </c>
      <c r="B1112" s="3" t="s">
        <v>1440</v>
      </c>
      <c r="C1112" s="3" t="s">
        <v>523</v>
      </c>
      <c r="D1112" s="3" t="s">
        <v>1798</v>
      </c>
      <c r="E1112" s="12" t="s">
        <v>4639</v>
      </c>
      <c r="F1112" t="s">
        <v>1841</v>
      </c>
      <c r="G1112" t="s">
        <v>1840</v>
      </c>
      <c r="H1112" t="s">
        <v>6459</v>
      </c>
      <c r="I1112" t="s">
        <v>6460</v>
      </c>
      <c r="J1112" s="3"/>
      <c r="K1112" s="3" t="s">
        <v>1440</v>
      </c>
      <c r="L1112" s="3">
        <v>1</v>
      </c>
      <c r="M1112" s="7">
        <f>IF(IFERROR(L1112,0),1,0)</f>
        <v>1</v>
      </c>
      <c r="N1112" s="3" t="s">
        <v>3767</v>
      </c>
    </row>
    <row r="1113" spans="1:14" x14ac:dyDescent="0.25">
      <c r="A1113" s="3">
        <v>1112</v>
      </c>
      <c r="B1113" s="3" t="s">
        <v>1440</v>
      </c>
      <c r="C1113" t="s">
        <v>523</v>
      </c>
      <c r="D1113" s="3" t="s">
        <v>1798</v>
      </c>
      <c r="E1113" s="12" t="s">
        <v>4639</v>
      </c>
      <c r="F1113" t="s">
        <v>1841</v>
      </c>
      <c r="G1113" t="s">
        <v>1840</v>
      </c>
      <c r="H1113" t="s">
        <v>6459</v>
      </c>
      <c r="I1113" t="s">
        <v>6460</v>
      </c>
      <c r="J1113" s="3"/>
      <c r="K1113" s="3" t="s">
        <v>1440</v>
      </c>
      <c r="L1113" s="3" t="s">
        <v>6</v>
      </c>
      <c r="M1113" s="7">
        <v>1</v>
      </c>
      <c r="N1113" s="3" t="s">
        <v>4538</v>
      </c>
    </row>
    <row r="1114" spans="1:14" x14ac:dyDescent="0.25">
      <c r="A1114" s="3">
        <v>1113</v>
      </c>
      <c r="B1114" s="3" t="s">
        <v>1440</v>
      </c>
      <c r="C1114" s="3" t="s">
        <v>2292</v>
      </c>
      <c r="D1114" s="3" t="s">
        <v>3207</v>
      </c>
      <c r="E1114" s="12" t="s">
        <v>7570</v>
      </c>
      <c r="F1114" t="s">
        <v>8417</v>
      </c>
      <c r="G1114" t="s">
        <v>9665</v>
      </c>
      <c r="H1114" t="s">
        <v>9665</v>
      </c>
      <c r="I1114" t="s">
        <v>9666</v>
      </c>
      <c r="J1114" s="3"/>
      <c r="K1114" s="3" t="s">
        <v>1440</v>
      </c>
      <c r="L1114" s="3" t="e">
        <v>#VALUE!</v>
      </c>
      <c r="M1114" s="7">
        <f>IF(IFERROR(L1114,0),1,0)</f>
        <v>0</v>
      </c>
      <c r="N1114" s="3" t="s">
        <v>3767</v>
      </c>
    </row>
    <row r="1115" spans="1:14" x14ac:dyDescent="0.25">
      <c r="A1115" s="3">
        <v>1114</v>
      </c>
      <c r="B1115" s="3" t="s">
        <v>1440</v>
      </c>
      <c r="C1115" s="3" t="s">
        <v>511</v>
      </c>
      <c r="D1115" s="3" t="s">
        <v>3256</v>
      </c>
      <c r="E1115" s="12" t="s">
        <v>4634</v>
      </c>
      <c r="F1115" t="s">
        <v>5558</v>
      </c>
      <c r="G1115" t="s">
        <v>6048</v>
      </c>
      <c r="H1115" t="s">
        <v>6048</v>
      </c>
      <c r="I1115" t="s">
        <v>6454</v>
      </c>
      <c r="J1115" s="3"/>
      <c r="K1115" s="3" t="s">
        <v>1440</v>
      </c>
      <c r="L1115" s="3">
        <v>1</v>
      </c>
      <c r="M1115" s="7">
        <f>IF(IFERROR(L1115,0),1,0)</f>
        <v>1</v>
      </c>
      <c r="N1115" s="3" t="s">
        <v>3767</v>
      </c>
    </row>
    <row r="1116" spans="1:14" x14ac:dyDescent="0.25">
      <c r="A1116" s="3">
        <v>1115</v>
      </c>
      <c r="B1116" s="3" t="s">
        <v>1440</v>
      </c>
      <c r="C1116" t="s">
        <v>511</v>
      </c>
      <c r="D1116" s="3" t="s">
        <v>3256</v>
      </c>
      <c r="E1116" s="12" t="s">
        <v>4634</v>
      </c>
      <c r="F1116" t="s">
        <v>5558</v>
      </c>
      <c r="G1116" t="s">
        <v>6048</v>
      </c>
      <c r="H1116" t="s">
        <v>6048</v>
      </c>
      <c r="I1116" t="s">
        <v>6454</v>
      </c>
      <c r="J1116" s="3"/>
      <c r="K1116" s="3" t="s">
        <v>1440</v>
      </c>
      <c r="L1116" s="3" t="s">
        <v>6</v>
      </c>
      <c r="M1116" s="7">
        <v>1</v>
      </c>
      <c r="N1116" s="3" t="s">
        <v>4538</v>
      </c>
    </row>
    <row r="1117" spans="1:14" x14ac:dyDescent="0.25">
      <c r="A1117" s="3">
        <v>1116</v>
      </c>
      <c r="B1117" s="3" t="s">
        <v>1440</v>
      </c>
      <c r="C1117" s="3" t="s">
        <v>975</v>
      </c>
      <c r="D1117" s="3" t="s">
        <v>3662</v>
      </c>
      <c r="E1117" s="12" t="s">
        <v>4847</v>
      </c>
      <c r="F1117" t="s">
        <v>5755</v>
      </c>
      <c r="G1117" t="s">
        <v>6194</v>
      </c>
      <c r="H1117" t="s">
        <v>6755</v>
      </c>
      <c r="I1117" t="s">
        <v>6756</v>
      </c>
      <c r="J1117" s="3"/>
      <c r="K1117" s="3" t="s">
        <v>1440</v>
      </c>
      <c r="L1117" s="3">
        <v>1</v>
      </c>
      <c r="M1117" s="7">
        <f>IF(IFERROR(L1117,0),1,0)</f>
        <v>1</v>
      </c>
      <c r="N1117" s="3" t="s">
        <v>3767</v>
      </c>
    </row>
    <row r="1118" spans="1:14" x14ac:dyDescent="0.25">
      <c r="A1118" s="3">
        <v>1117</v>
      </c>
      <c r="B1118" s="3" t="s">
        <v>1440</v>
      </c>
      <c r="C1118" t="s">
        <v>975</v>
      </c>
      <c r="D1118" s="3" t="s">
        <v>3662</v>
      </c>
      <c r="E1118" s="12" t="s">
        <v>4847</v>
      </c>
      <c r="F1118" t="s">
        <v>5755</v>
      </c>
      <c r="G1118" t="s">
        <v>6194</v>
      </c>
      <c r="H1118" t="s">
        <v>6755</v>
      </c>
      <c r="I1118" t="s">
        <v>6756</v>
      </c>
      <c r="J1118" s="3"/>
      <c r="K1118" s="3" t="s">
        <v>1440</v>
      </c>
      <c r="L1118" s="3" t="s">
        <v>6</v>
      </c>
      <c r="M1118" s="7">
        <v>1</v>
      </c>
      <c r="N1118" s="3" t="s">
        <v>4538</v>
      </c>
    </row>
    <row r="1119" spans="1:14" x14ac:dyDescent="0.25">
      <c r="A1119" s="3">
        <v>1118</v>
      </c>
      <c r="B1119" s="3" t="s">
        <v>1440</v>
      </c>
      <c r="C1119" s="3" t="s">
        <v>1187</v>
      </c>
      <c r="D1119" s="3" t="s">
        <v>2899</v>
      </c>
      <c r="E1119" s="12" t="s">
        <v>4941</v>
      </c>
      <c r="F1119" t="s">
        <v>5847</v>
      </c>
      <c r="G1119" t="s">
        <v>6278</v>
      </c>
      <c r="H1119" t="s">
        <v>6278</v>
      </c>
      <c r="I1119" t="s">
        <v>6856</v>
      </c>
      <c r="J1119" s="3"/>
      <c r="K1119" s="3" t="s">
        <v>1440</v>
      </c>
      <c r="L1119" s="3" t="e">
        <v>#VALUE!</v>
      </c>
      <c r="M1119" s="7">
        <f>IF(IFERROR(L1119,0),1,0)</f>
        <v>0</v>
      </c>
      <c r="N1119" s="3" t="s">
        <v>3767</v>
      </c>
    </row>
    <row r="1120" spans="1:14" x14ac:dyDescent="0.25">
      <c r="A1120" s="3">
        <v>1119</v>
      </c>
      <c r="B1120" s="3" t="s">
        <v>1440</v>
      </c>
      <c r="C1120" s="3" t="s">
        <v>2615</v>
      </c>
      <c r="D1120" s="3" t="s">
        <v>3573</v>
      </c>
      <c r="E1120" s="12" t="s">
        <v>7888</v>
      </c>
      <c r="F1120" t="s">
        <v>8727</v>
      </c>
      <c r="G1120" t="s">
        <v>10357</v>
      </c>
      <c r="H1120" t="s">
        <v>10358</v>
      </c>
      <c r="I1120" t="s">
        <v>10359</v>
      </c>
      <c r="J1120" s="3"/>
      <c r="K1120" s="3" t="s">
        <v>1440</v>
      </c>
      <c r="L1120" s="3" t="e">
        <v>#VALUE!</v>
      </c>
      <c r="M1120" s="7">
        <f>IF(IFERROR(L1120,0),1,0)</f>
        <v>0</v>
      </c>
      <c r="N1120" s="3" t="s">
        <v>3767</v>
      </c>
    </row>
    <row r="1121" spans="1:14" x14ac:dyDescent="0.25">
      <c r="A1121" s="3">
        <v>1120</v>
      </c>
      <c r="B1121" s="3" t="s">
        <v>1440</v>
      </c>
      <c r="C1121" s="3" t="s">
        <v>2008</v>
      </c>
      <c r="D1121" s="3" t="s">
        <v>2882</v>
      </c>
      <c r="E1121" s="12" t="s">
        <v>7289</v>
      </c>
      <c r="F1121" t="s">
        <v>8138</v>
      </c>
      <c r="G1121" t="s">
        <v>9057</v>
      </c>
      <c r="H1121" t="s">
        <v>9057</v>
      </c>
      <c r="I1121" t="s">
        <v>9058</v>
      </c>
      <c r="J1121" s="3"/>
      <c r="K1121" s="3" t="s">
        <v>1440</v>
      </c>
      <c r="L1121" s="3" t="e">
        <v>#VALUE!</v>
      </c>
      <c r="M1121" s="7">
        <f>IF(IFERROR(L1121,0),1,0)</f>
        <v>0</v>
      </c>
      <c r="N1121" s="3" t="s">
        <v>3767</v>
      </c>
    </row>
    <row r="1122" spans="1:14" x14ac:dyDescent="0.25">
      <c r="A1122" s="3">
        <v>1121</v>
      </c>
      <c r="B1122" s="3" t="s">
        <v>1440</v>
      </c>
      <c r="C1122" s="3" t="s">
        <v>2032</v>
      </c>
      <c r="D1122" s="3" t="s">
        <v>2912</v>
      </c>
      <c r="E1122" s="12" t="s">
        <v>7313</v>
      </c>
      <c r="F1122" t="s">
        <v>8162</v>
      </c>
      <c r="G1122" t="s">
        <v>9105</v>
      </c>
      <c r="H1122" t="s">
        <v>9105</v>
      </c>
      <c r="I1122" t="s">
        <v>9106</v>
      </c>
      <c r="J1122" s="3"/>
      <c r="K1122" s="3" t="s">
        <v>1440</v>
      </c>
      <c r="L1122" s="3">
        <v>1</v>
      </c>
      <c r="M1122" s="7">
        <f>IF(IFERROR(L1122,0),1,0)</f>
        <v>1</v>
      </c>
      <c r="N1122" s="3" t="s">
        <v>3767</v>
      </c>
    </row>
    <row r="1123" spans="1:14" x14ac:dyDescent="0.25">
      <c r="A1123" s="3">
        <v>1122</v>
      </c>
      <c r="B1123" s="3" t="s">
        <v>1440</v>
      </c>
      <c r="C1123" t="s">
        <v>2032</v>
      </c>
      <c r="D1123" s="3" t="s">
        <v>2912</v>
      </c>
      <c r="E1123" s="12" t="s">
        <v>7313</v>
      </c>
      <c r="F1123" t="s">
        <v>8162</v>
      </c>
      <c r="G1123" t="s">
        <v>9105</v>
      </c>
      <c r="H1123" t="s">
        <v>9105</v>
      </c>
      <c r="I1123" t="s">
        <v>9106</v>
      </c>
      <c r="J1123" s="3"/>
      <c r="K1123" s="3" t="s">
        <v>1440</v>
      </c>
      <c r="L1123" s="3" t="s">
        <v>6</v>
      </c>
      <c r="M1123" s="7">
        <v>1</v>
      </c>
      <c r="N1123" s="3" t="s">
        <v>4538</v>
      </c>
    </row>
    <row r="1124" spans="1:14" x14ac:dyDescent="0.25">
      <c r="A1124" s="3">
        <v>1123</v>
      </c>
      <c r="B1124" s="3" t="s">
        <v>1440</v>
      </c>
      <c r="C1124" s="3" t="s">
        <v>2466</v>
      </c>
      <c r="D1124" s="3" t="s">
        <v>3403</v>
      </c>
      <c r="E1124" s="12" t="s">
        <v>7743</v>
      </c>
      <c r="F1124" t="s">
        <v>8583</v>
      </c>
      <c r="G1124" t="s">
        <v>10033</v>
      </c>
      <c r="H1124" t="s">
        <v>10034</v>
      </c>
      <c r="I1124" t="s">
        <v>10035</v>
      </c>
      <c r="J1124" s="3"/>
      <c r="K1124" s="3" t="s">
        <v>1440</v>
      </c>
      <c r="L1124" s="3" t="e">
        <v>#VALUE!</v>
      </c>
      <c r="M1124" s="7">
        <f>IF(IFERROR(L1124,0),1,0)</f>
        <v>0</v>
      </c>
      <c r="N1124" s="3" t="s">
        <v>3767</v>
      </c>
    </row>
    <row r="1125" spans="1:14" x14ac:dyDescent="0.25">
      <c r="A1125" s="3">
        <v>1124</v>
      </c>
      <c r="B1125" s="3" t="s">
        <v>1440</v>
      </c>
      <c r="C1125" s="3" t="s">
        <v>2304</v>
      </c>
      <c r="D1125" s="3" t="s">
        <v>3220</v>
      </c>
      <c r="E1125" s="12" t="s">
        <v>7581</v>
      </c>
      <c r="F1125" t="s">
        <v>8428</v>
      </c>
      <c r="G1125" t="s">
        <v>9689</v>
      </c>
      <c r="H1125" t="s">
        <v>9690</v>
      </c>
      <c r="I1125" t="s">
        <v>9691</v>
      </c>
      <c r="J1125" s="3"/>
      <c r="K1125" s="3" t="s">
        <v>1440</v>
      </c>
      <c r="L1125" s="3">
        <v>1</v>
      </c>
      <c r="M1125" s="7">
        <f>IF(IFERROR(L1125,0),1,0)</f>
        <v>1</v>
      </c>
      <c r="N1125" s="3" t="s">
        <v>3767</v>
      </c>
    </row>
    <row r="1126" spans="1:14" x14ac:dyDescent="0.25">
      <c r="A1126" s="3">
        <v>1125</v>
      </c>
      <c r="B1126" s="3" t="s">
        <v>1440</v>
      </c>
      <c r="C1126" t="s">
        <v>2304</v>
      </c>
      <c r="D1126" s="3" t="s">
        <v>3220</v>
      </c>
      <c r="E1126" s="12" t="s">
        <v>7581</v>
      </c>
      <c r="F1126" t="s">
        <v>8428</v>
      </c>
      <c r="G1126" t="s">
        <v>9689</v>
      </c>
      <c r="H1126" t="s">
        <v>9690</v>
      </c>
      <c r="I1126" t="s">
        <v>9691</v>
      </c>
      <c r="J1126" s="3"/>
      <c r="K1126" s="3" t="s">
        <v>1440</v>
      </c>
      <c r="L1126" s="3" t="s">
        <v>6</v>
      </c>
      <c r="M1126" s="7">
        <v>1</v>
      </c>
      <c r="N1126" s="3" t="s">
        <v>4538</v>
      </c>
    </row>
    <row r="1127" spans="1:14" x14ac:dyDescent="0.25">
      <c r="A1127" s="3">
        <v>1126</v>
      </c>
      <c r="B1127" s="3" t="s">
        <v>1440</v>
      </c>
      <c r="C1127" s="3" t="s">
        <v>2377</v>
      </c>
      <c r="D1127" s="3" t="s">
        <v>3302</v>
      </c>
      <c r="E1127" s="12" t="s">
        <v>7654</v>
      </c>
      <c r="F1127" t="s">
        <v>8495</v>
      </c>
      <c r="G1127" t="s">
        <v>9840</v>
      </c>
      <c r="H1127" t="s">
        <v>9840</v>
      </c>
      <c r="I1127" t="s">
        <v>9841</v>
      </c>
      <c r="J1127" s="3"/>
      <c r="K1127" s="3" t="s">
        <v>1440</v>
      </c>
      <c r="L1127" s="3" t="e">
        <v>#VALUE!</v>
      </c>
      <c r="M1127" s="7">
        <f>IF(IFERROR(L1127,0),1,0)</f>
        <v>0</v>
      </c>
      <c r="N1127" s="3" t="s">
        <v>3767</v>
      </c>
    </row>
    <row r="1128" spans="1:14" x14ac:dyDescent="0.25">
      <c r="A1128" s="3">
        <v>1127</v>
      </c>
      <c r="B1128" s="3" t="s">
        <v>1440</v>
      </c>
      <c r="C1128" s="3" t="s">
        <v>2136</v>
      </c>
      <c r="D1128" s="3" t="s">
        <v>3028</v>
      </c>
      <c r="E1128" s="12" t="s">
        <v>7417</v>
      </c>
      <c r="F1128" t="s">
        <v>8265</v>
      </c>
      <c r="G1128" t="s">
        <v>9324</v>
      </c>
      <c r="H1128" t="s">
        <v>9325</v>
      </c>
      <c r="I1128" t="s">
        <v>9326</v>
      </c>
      <c r="J1128" s="3"/>
      <c r="K1128" s="3" t="s">
        <v>1440</v>
      </c>
      <c r="L1128" s="3" t="e">
        <v>#VALUE!</v>
      </c>
      <c r="M1128" s="7">
        <f>IF(IFERROR(L1128,0),1,0)</f>
        <v>0</v>
      </c>
      <c r="N1128" s="3" t="s">
        <v>3767</v>
      </c>
    </row>
    <row r="1129" spans="1:14" x14ac:dyDescent="0.25">
      <c r="A1129" s="3">
        <v>1128</v>
      </c>
      <c r="B1129" s="3" t="s">
        <v>1440</v>
      </c>
      <c r="C1129" s="3" t="s">
        <v>2446</v>
      </c>
      <c r="D1129" s="3" t="s">
        <v>3382</v>
      </c>
      <c r="E1129" s="12" t="s">
        <v>7723</v>
      </c>
      <c r="F1129" t="s">
        <v>8564</v>
      </c>
      <c r="G1129" t="s">
        <v>9992</v>
      </c>
      <c r="H1129" t="s">
        <v>9992</v>
      </c>
      <c r="I1129" t="s">
        <v>9993</v>
      </c>
      <c r="J1129" s="3"/>
      <c r="K1129" s="3" t="s">
        <v>1440</v>
      </c>
      <c r="L1129" s="3">
        <v>1</v>
      </c>
      <c r="M1129" s="7">
        <f>IF(IFERROR(L1129,0),1,0)</f>
        <v>1</v>
      </c>
      <c r="N1129" s="3" t="s">
        <v>3767</v>
      </c>
    </row>
    <row r="1130" spans="1:14" x14ac:dyDescent="0.25">
      <c r="A1130" s="3">
        <v>1129</v>
      </c>
      <c r="B1130" s="3" t="s">
        <v>1440</v>
      </c>
      <c r="C1130" t="s">
        <v>2446</v>
      </c>
      <c r="D1130" s="3" t="s">
        <v>3382</v>
      </c>
      <c r="E1130" s="12" t="s">
        <v>7723</v>
      </c>
      <c r="F1130" t="s">
        <v>8564</v>
      </c>
      <c r="G1130" t="s">
        <v>9992</v>
      </c>
      <c r="H1130" t="s">
        <v>9992</v>
      </c>
      <c r="I1130" t="s">
        <v>9993</v>
      </c>
      <c r="J1130" s="3"/>
      <c r="K1130" s="3" t="s">
        <v>1440</v>
      </c>
      <c r="L1130" s="3" t="s">
        <v>6</v>
      </c>
      <c r="M1130" s="7">
        <v>1</v>
      </c>
      <c r="N1130" s="3" t="s">
        <v>4538</v>
      </c>
    </row>
    <row r="1131" spans="1:14" x14ac:dyDescent="0.25">
      <c r="A1131" s="3">
        <v>1130</v>
      </c>
      <c r="B1131" s="3" t="s">
        <v>1440</v>
      </c>
      <c r="C1131" s="3" t="s">
        <v>2177</v>
      </c>
      <c r="D1131" s="3" t="s">
        <v>3074</v>
      </c>
      <c r="E1131" s="12" t="s">
        <v>7457</v>
      </c>
      <c r="F1131" t="s">
        <v>8305</v>
      </c>
      <c r="G1131" t="s">
        <v>9408</v>
      </c>
      <c r="H1131" t="s">
        <v>9408</v>
      </c>
      <c r="I1131" t="s">
        <v>9409</v>
      </c>
      <c r="J1131" s="3"/>
      <c r="K1131" s="3" t="s">
        <v>1440</v>
      </c>
      <c r="L1131" s="3" t="e">
        <v>#VALUE!</v>
      </c>
      <c r="M1131" s="7">
        <f t="shared" ref="M1131:M1168" si="61">IF(IFERROR(L1131,0),1,0)</f>
        <v>0</v>
      </c>
      <c r="N1131" s="3" t="s">
        <v>3767</v>
      </c>
    </row>
    <row r="1132" spans="1:14" x14ac:dyDescent="0.25">
      <c r="A1132" s="3">
        <v>1131</v>
      </c>
      <c r="B1132" s="3" t="s">
        <v>1440</v>
      </c>
      <c r="C1132" s="3" t="s">
        <v>2777</v>
      </c>
      <c r="D1132" s="3" t="s">
        <v>3756</v>
      </c>
      <c r="E1132" s="12" t="s">
        <v>8047</v>
      </c>
      <c r="F1132" t="s">
        <v>8879</v>
      </c>
      <c r="G1132" t="s">
        <v>10713</v>
      </c>
      <c r="H1132" t="s">
        <v>10713</v>
      </c>
      <c r="I1132" t="s">
        <v>10714</v>
      </c>
      <c r="J1132" s="3"/>
      <c r="K1132" s="3" t="s">
        <v>1440</v>
      </c>
      <c r="L1132" s="3" t="e">
        <v>#VALUE!</v>
      </c>
      <c r="M1132" s="7">
        <f t="shared" si="61"/>
        <v>0</v>
      </c>
      <c r="N1132" s="3" t="s">
        <v>3767</v>
      </c>
    </row>
    <row r="1133" spans="1:14" x14ac:dyDescent="0.25">
      <c r="A1133" s="3">
        <v>1132</v>
      </c>
      <c r="B1133" s="3" t="s">
        <v>1440</v>
      </c>
      <c r="C1133" s="3" t="s">
        <v>2313</v>
      </c>
      <c r="D1133" s="3" t="s">
        <v>3231</v>
      </c>
      <c r="E1133" s="12" t="s">
        <v>7590</v>
      </c>
      <c r="F1133" t="s">
        <v>8436</v>
      </c>
      <c r="G1133" t="s">
        <v>9706</v>
      </c>
      <c r="H1133" t="s">
        <v>9706</v>
      </c>
      <c r="I1133" t="s">
        <v>9707</v>
      </c>
      <c r="J1133" s="3"/>
      <c r="K1133" s="3" t="s">
        <v>1440</v>
      </c>
      <c r="L1133" s="3" t="e">
        <v>#VALUE!</v>
      </c>
      <c r="M1133" s="7">
        <f t="shared" si="61"/>
        <v>0</v>
      </c>
      <c r="N1133" s="3" t="s">
        <v>3767</v>
      </c>
    </row>
    <row r="1134" spans="1:14" x14ac:dyDescent="0.25">
      <c r="A1134" s="3">
        <v>1133</v>
      </c>
      <c r="B1134" s="3" t="s">
        <v>1440</v>
      </c>
      <c r="C1134" s="3" t="s">
        <v>1080</v>
      </c>
      <c r="D1134" s="3" t="s">
        <v>3195</v>
      </c>
      <c r="E1134" s="12" t="s">
        <v>4891</v>
      </c>
      <c r="F1134" t="s">
        <v>5797</v>
      </c>
      <c r="G1134" t="s">
        <v>6234</v>
      </c>
      <c r="H1134" t="s">
        <v>6234</v>
      </c>
      <c r="I1134" t="s">
        <v>6805</v>
      </c>
      <c r="J1134" s="3"/>
      <c r="K1134" s="3" t="s">
        <v>1440</v>
      </c>
      <c r="L1134" s="3" t="e">
        <v>#VALUE!</v>
      </c>
      <c r="M1134" s="7">
        <f t="shared" si="61"/>
        <v>0</v>
      </c>
      <c r="N1134" s="3" t="s">
        <v>3767</v>
      </c>
    </row>
    <row r="1135" spans="1:14" x14ac:dyDescent="0.25">
      <c r="A1135" s="3">
        <v>1134</v>
      </c>
      <c r="B1135" s="3" t="s">
        <v>1440</v>
      </c>
      <c r="C1135" s="3" t="s">
        <v>392</v>
      </c>
      <c r="D1135" s="3" t="s">
        <v>2878</v>
      </c>
      <c r="E1135" s="12" t="s">
        <v>4576</v>
      </c>
      <c r="F1135" t="s">
        <v>5503</v>
      </c>
      <c r="G1135" t="s">
        <v>5996</v>
      </c>
      <c r="H1135" t="s">
        <v>5996</v>
      </c>
      <c r="I1135" t="s">
        <v>6393</v>
      </c>
      <c r="J1135" s="3"/>
      <c r="K1135" s="3" t="s">
        <v>1440</v>
      </c>
      <c r="L1135" s="3" t="e">
        <v>#VALUE!</v>
      </c>
      <c r="M1135" s="7">
        <f t="shared" si="61"/>
        <v>0</v>
      </c>
      <c r="N1135" s="3" t="s">
        <v>3767</v>
      </c>
    </row>
    <row r="1136" spans="1:14" x14ac:dyDescent="0.25">
      <c r="A1136" s="3">
        <v>1135</v>
      </c>
      <c r="B1136" s="3" t="s">
        <v>1440</v>
      </c>
      <c r="C1136" s="3" t="s">
        <v>2440</v>
      </c>
      <c r="D1136" s="3" t="s">
        <v>3375</v>
      </c>
      <c r="E1136" s="12" t="s">
        <v>7717</v>
      </c>
      <c r="F1136" t="s">
        <v>8558</v>
      </c>
      <c r="G1136" t="s">
        <v>9977</v>
      </c>
      <c r="H1136" t="s">
        <v>9977</v>
      </c>
      <c r="I1136" t="s">
        <v>9978</v>
      </c>
      <c r="J1136" s="3"/>
      <c r="K1136" s="3" t="s">
        <v>1440</v>
      </c>
      <c r="L1136" s="3" t="e">
        <v>#VALUE!</v>
      </c>
      <c r="M1136" s="7">
        <f t="shared" si="61"/>
        <v>0</v>
      </c>
      <c r="N1136" s="3" t="s">
        <v>3767</v>
      </c>
    </row>
    <row r="1137" spans="1:14" x14ac:dyDescent="0.25">
      <c r="A1137" s="3">
        <v>1136</v>
      </c>
      <c r="B1137" s="3" t="s">
        <v>1440</v>
      </c>
      <c r="C1137" s="3" t="s">
        <v>2692</v>
      </c>
      <c r="D1137" s="3" t="s">
        <v>3654</v>
      </c>
      <c r="E1137" s="12" t="s">
        <v>7964</v>
      </c>
      <c r="F1137" t="s">
        <v>8800</v>
      </c>
      <c r="G1137" t="s">
        <v>10537</v>
      </c>
      <c r="H1137" t="s">
        <v>10538</v>
      </c>
      <c r="I1137" t="s">
        <v>10539</v>
      </c>
      <c r="J1137" s="3"/>
      <c r="K1137" s="3" t="s">
        <v>1440</v>
      </c>
      <c r="L1137" s="3" t="e">
        <v>#VALUE!</v>
      </c>
      <c r="M1137" s="7">
        <f t="shared" si="61"/>
        <v>0</v>
      </c>
      <c r="N1137" s="3" t="s">
        <v>3767</v>
      </c>
    </row>
    <row r="1138" spans="1:14" x14ac:dyDescent="0.25">
      <c r="A1138" s="3">
        <v>1137</v>
      </c>
      <c r="B1138" s="3" t="s">
        <v>1440</v>
      </c>
      <c r="C1138" s="3" t="s">
        <v>1685</v>
      </c>
      <c r="D1138" s="3" t="s">
        <v>1686</v>
      </c>
      <c r="E1138" s="12" t="s">
        <v>7055</v>
      </c>
      <c r="F1138" t="s">
        <v>1732</v>
      </c>
      <c r="G1138" t="s">
        <v>1731</v>
      </c>
      <c r="H1138" t="s">
        <v>1731</v>
      </c>
      <c r="I1138" t="s">
        <v>7157</v>
      </c>
      <c r="J1138" s="3"/>
      <c r="K1138" s="3" t="s">
        <v>1440</v>
      </c>
      <c r="L1138" s="3" t="e">
        <v>#VALUE!</v>
      </c>
      <c r="M1138" s="7">
        <f t="shared" si="61"/>
        <v>0</v>
      </c>
      <c r="N1138" s="3" t="s">
        <v>3767</v>
      </c>
    </row>
    <row r="1139" spans="1:14" x14ac:dyDescent="0.25">
      <c r="A1139" s="3">
        <v>1138</v>
      </c>
      <c r="B1139" s="3" t="s">
        <v>1440</v>
      </c>
      <c r="C1139" s="3" t="s">
        <v>1207</v>
      </c>
      <c r="D1139" s="3" t="s">
        <v>2844</v>
      </c>
      <c r="E1139" s="12" t="s">
        <v>4951</v>
      </c>
      <c r="F1139" t="s">
        <v>5857</v>
      </c>
      <c r="G1139" t="s">
        <v>6288</v>
      </c>
      <c r="H1139" t="s">
        <v>6288</v>
      </c>
      <c r="I1139" t="s">
        <v>6866</v>
      </c>
      <c r="J1139" s="3"/>
      <c r="K1139" s="3" t="s">
        <v>1440</v>
      </c>
      <c r="L1139" s="3" t="e">
        <v>#VALUE!</v>
      </c>
      <c r="M1139" s="7">
        <f t="shared" si="61"/>
        <v>0</v>
      </c>
      <c r="N1139" s="3" t="s">
        <v>3767</v>
      </c>
    </row>
    <row r="1140" spans="1:14" x14ac:dyDescent="0.25">
      <c r="A1140" s="3">
        <v>1139</v>
      </c>
      <c r="B1140" s="3" t="s">
        <v>1440</v>
      </c>
      <c r="C1140" s="3" t="s">
        <v>2251</v>
      </c>
      <c r="D1140" s="3" t="s">
        <v>3156</v>
      </c>
      <c r="E1140" s="12" t="s">
        <v>7529</v>
      </c>
      <c r="F1140" t="s">
        <v>8377</v>
      </c>
      <c r="G1140" t="s">
        <v>9580</v>
      </c>
      <c r="H1140" t="s">
        <v>9580</v>
      </c>
      <c r="I1140" t="s">
        <v>9581</v>
      </c>
      <c r="J1140" s="3"/>
      <c r="K1140" s="3" t="s">
        <v>1440</v>
      </c>
      <c r="L1140" s="3" t="e">
        <v>#VALUE!</v>
      </c>
      <c r="M1140" s="7">
        <f t="shared" si="61"/>
        <v>0</v>
      </c>
      <c r="N1140" s="3" t="s">
        <v>3767</v>
      </c>
    </row>
    <row r="1141" spans="1:14" x14ac:dyDescent="0.25">
      <c r="A1141" s="3">
        <v>1140</v>
      </c>
      <c r="B1141" s="3" t="s">
        <v>1440</v>
      </c>
      <c r="C1141" s="3" t="s">
        <v>2761</v>
      </c>
      <c r="D1141" s="3" t="s">
        <v>3740</v>
      </c>
      <c r="E1141" s="12" t="s">
        <v>8031</v>
      </c>
      <c r="F1141" t="s">
        <v>8864</v>
      </c>
      <c r="G1141" t="s">
        <v>10681</v>
      </c>
      <c r="H1141" t="s">
        <v>10681</v>
      </c>
      <c r="I1141" t="s">
        <v>10682</v>
      </c>
      <c r="J1141" s="3"/>
      <c r="K1141" s="3" t="s">
        <v>1440</v>
      </c>
      <c r="L1141" s="3">
        <v>1</v>
      </c>
      <c r="M1141" s="7">
        <f t="shared" si="61"/>
        <v>1</v>
      </c>
      <c r="N1141" s="3" t="s">
        <v>3767</v>
      </c>
    </row>
    <row r="1142" spans="1:14" x14ac:dyDescent="0.25">
      <c r="A1142" s="3">
        <v>1141</v>
      </c>
      <c r="B1142" s="3" t="s">
        <v>1440</v>
      </c>
      <c r="C1142" s="3" t="s">
        <v>992</v>
      </c>
      <c r="D1142" s="3" t="s">
        <v>3690</v>
      </c>
      <c r="E1142" s="12" t="s">
        <v>4028</v>
      </c>
      <c r="F1142" t="s">
        <v>3863</v>
      </c>
      <c r="G1142" t="s">
        <v>4369</v>
      </c>
      <c r="H1142" t="s">
        <v>4369</v>
      </c>
      <c r="I1142" t="s">
        <v>4370</v>
      </c>
      <c r="J1142" s="3"/>
      <c r="K1142" s="3" t="s">
        <v>1440</v>
      </c>
      <c r="L1142" s="3" t="e">
        <v>#VALUE!</v>
      </c>
      <c r="M1142" s="7">
        <f t="shared" si="61"/>
        <v>0</v>
      </c>
      <c r="N1142" s="3" t="s">
        <v>3767</v>
      </c>
    </row>
    <row r="1143" spans="1:14" x14ac:dyDescent="0.25">
      <c r="A1143" s="3">
        <v>1142</v>
      </c>
      <c r="B1143" s="3" t="s">
        <v>1440</v>
      </c>
      <c r="C1143" s="3" t="s">
        <v>2104</v>
      </c>
      <c r="D1143" s="3" t="s">
        <v>2992</v>
      </c>
      <c r="E1143" s="12" t="s">
        <v>7385</v>
      </c>
      <c r="F1143" t="s">
        <v>8233</v>
      </c>
      <c r="G1143" t="s">
        <v>9250</v>
      </c>
      <c r="H1143" t="s">
        <v>9250</v>
      </c>
      <c r="I1143" t="s">
        <v>9251</v>
      </c>
      <c r="J1143" s="3"/>
      <c r="K1143" s="3" t="s">
        <v>1440</v>
      </c>
      <c r="L1143" s="3" t="e">
        <v>#VALUE!</v>
      </c>
      <c r="M1143" s="7">
        <f t="shared" si="61"/>
        <v>0</v>
      </c>
      <c r="N1143" s="3" t="s">
        <v>3767</v>
      </c>
    </row>
    <row r="1144" spans="1:14" x14ac:dyDescent="0.25">
      <c r="A1144" s="3">
        <v>1143</v>
      </c>
      <c r="B1144" s="3" t="s">
        <v>1440</v>
      </c>
      <c r="C1144" s="3" t="s">
        <v>1937</v>
      </c>
      <c r="D1144" s="3" t="s">
        <v>2801</v>
      </c>
      <c r="E1144" s="12" t="s">
        <v>7220</v>
      </c>
      <c r="F1144" t="s">
        <v>8069</v>
      </c>
      <c r="G1144" t="s">
        <v>8917</v>
      </c>
      <c r="H1144" t="s">
        <v>8917</v>
      </c>
      <c r="I1144" t="s">
        <v>8918</v>
      </c>
      <c r="J1144" s="3"/>
      <c r="K1144" s="3" t="s">
        <v>1440</v>
      </c>
      <c r="L1144" s="3" t="e">
        <v>#VALUE!</v>
      </c>
      <c r="M1144" s="7">
        <f t="shared" si="61"/>
        <v>0</v>
      </c>
      <c r="N1144" s="3" t="s">
        <v>3767</v>
      </c>
    </row>
    <row r="1145" spans="1:14" x14ac:dyDescent="0.25">
      <c r="A1145" s="3">
        <v>1144</v>
      </c>
      <c r="B1145" s="3" t="s">
        <v>1440</v>
      </c>
      <c r="C1145" s="3" t="s">
        <v>2060</v>
      </c>
      <c r="D1145" s="3" t="s">
        <v>2941</v>
      </c>
      <c r="E1145" s="12" t="s">
        <v>7341</v>
      </c>
      <c r="F1145" t="s">
        <v>8190</v>
      </c>
      <c r="G1145" t="s">
        <v>9163</v>
      </c>
      <c r="H1145" t="s">
        <v>9163</v>
      </c>
      <c r="I1145" t="s">
        <v>9164</v>
      </c>
      <c r="J1145" s="3"/>
      <c r="K1145" s="3" t="s">
        <v>1440</v>
      </c>
      <c r="L1145" s="3" t="e">
        <v>#VALUE!</v>
      </c>
      <c r="M1145" s="7">
        <f t="shared" si="61"/>
        <v>0</v>
      </c>
      <c r="N1145" s="3" t="s">
        <v>3767</v>
      </c>
    </row>
    <row r="1146" spans="1:14" x14ac:dyDescent="0.25">
      <c r="A1146" s="3">
        <v>1145</v>
      </c>
      <c r="B1146" s="3" t="s">
        <v>1440</v>
      </c>
      <c r="C1146" s="3" t="s">
        <v>2563</v>
      </c>
      <c r="D1146" s="3" t="s">
        <v>3516</v>
      </c>
      <c r="E1146" s="12" t="s">
        <v>7836</v>
      </c>
      <c r="F1146" t="s">
        <v>8675</v>
      </c>
      <c r="G1146" t="s">
        <v>10231</v>
      </c>
      <c r="H1146" t="s">
        <v>10232</v>
      </c>
      <c r="I1146" t="s">
        <v>10233</v>
      </c>
      <c r="J1146" s="3"/>
      <c r="K1146" s="3" t="s">
        <v>1440</v>
      </c>
      <c r="L1146" s="3" t="e">
        <v>#VALUE!</v>
      </c>
      <c r="M1146" s="7">
        <f t="shared" si="61"/>
        <v>0</v>
      </c>
      <c r="N1146" s="3" t="s">
        <v>3767</v>
      </c>
    </row>
    <row r="1147" spans="1:14" x14ac:dyDescent="0.25">
      <c r="A1147" s="3">
        <v>1146</v>
      </c>
      <c r="B1147" s="3" t="s">
        <v>1440</v>
      </c>
      <c r="C1147" s="3" t="s">
        <v>2191</v>
      </c>
      <c r="D1147" s="3" t="s">
        <v>3092</v>
      </c>
      <c r="E1147" s="12" t="s">
        <v>4017</v>
      </c>
      <c r="F1147" t="s">
        <v>3853</v>
      </c>
      <c r="G1147" t="s">
        <v>4348</v>
      </c>
      <c r="H1147" t="s">
        <v>4348</v>
      </c>
      <c r="I1147" t="s">
        <v>4349</v>
      </c>
      <c r="J1147" s="3"/>
      <c r="K1147" s="3" t="s">
        <v>1440</v>
      </c>
      <c r="L1147" s="3" t="e">
        <v>#VALUE!</v>
      </c>
      <c r="M1147" s="7">
        <f t="shared" si="61"/>
        <v>0</v>
      </c>
      <c r="N1147" s="3" t="s">
        <v>3767</v>
      </c>
    </row>
    <row r="1148" spans="1:14" x14ac:dyDescent="0.25">
      <c r="A1148" s="3">
        <v>1147</v>
      </c>
      <c r="B1148" s="3" t="s">
        <v>1440</v>
      </c>
      <c r="C1148" s="3" t="s">
        <v>2041</v>
      </c>
      <c r="D1148" s="3" t="s">
        <v>2921</v>
      </c>
      <c r="E1148" s="12" t="s">
        <v>7322</v>
      </c>
      <c r="F1148" t="s">
        <v>8171</v>
      </c>
      <c r="G1148" t="s">
        <v>9123</v>
      </c>
      <c r="H1148" t="s">
        <v>9123</v>
      </c>
      <c r="I1148" t="s">
        <v>9124</v>
      </c>
      <c r="J1148" s="3"/>
      <c r="K1148" s="3" t="s">
        <v>1440</v>
      </c>
      <c r="L1148" s="3" t="e">
        <v>#VALUE!</v>
      </c>
      <c r="M1148" s="7">
        <f t="shared" si="61"/>
        <v>0</v>
      </c>
      <c r="N1148" s="3" t="s">
        <v>3767</v>
      </c>
    </row>
    <row r="1149" spans="1:14" x14ac:dyDescent="0.25">
      <c r="A1149" s="3">
        <v>1148</v>
      </c>
      <c r="B1149" s="3" t="s">
        <v>1440</v>
      </c>
      <c r="C1149" s="3" t="s">
        <v>2561</v>
      </c>
      <c r="D1149" s="3" t="s">
        <v>3514</v>
      </c>
      <c r="E1149" s="12" t="s">
        <v>7834</v>
      </c>
      <c r="F1149" t="s">
        <v>8673</v>
      </c>
      <c r="G1149" t="s">
        <v>10227</v>
      </c>
      <c r="H1149" t="s">
        <v>10227</v>
      </c>
      <c r="I1149" t="s">
        <v>10228</v>
      </c>
      <c r="J1149" s="3"/>
      <c r="K1149" s="3" t="s">
        <v>1440</v>
      </c>
      <c r="L1149" s="3" t="e">
        <v>#VALUE!</v>
      </c>
      <c r="M1149" s="7">
        <f t="shared" si="61"/>
        <v>0</v>
      </c>
      <c r="N1149" s="3" t="s">
        <v>3767</v>
      </c>
    </row>
    <row r="1150" spans="1:14" x14ac:dyDescent="0.25">
      <c r="A1150" s="3">
        <v>1149</v>
      </c>
      <c r="B1150" s="3" t="s">
        <v>1440</v>
      </c>
      <c r="C1150" s="3" t="s">
        <v>2066</v>
      </c>
      <c r="D1150" s="3" t="s">
        <v>2949</v>
      </c>
      <c r="E1150" s="12" t="s">
        <v>7347</v>
      </c>
      <c r="F1150" t="s">
        <v>8196</v>
      </c>
      <c r="G1150" t="s">
        <v>9175</v>
      </c>
      <c r="H1150" t="s">
        <v>9175</v>
      </c>
      <c r="I1150" t="s">
        <v>9176</v>
      </c>
      <c r="J1150" s="3"/>
      <c r="K1150" s="3" t="s">
        <v>1440</v>
      </c>
      <c r="L1150" s="3">
        <v>1</v>
      </c>
      <c r="M1150" s="7">
        <f t="shared" si="61"/>
        <v>1</v>
      </c>
      <c r="N1150" s="3" t="s">
        <v>3767</v>
      </c>
    </row>
    <row r="1151" spans="1:14" x14ac:dyDescent="0.25">
      <c r="A1151" s="3">
        <v>1150</v>
      </c>
      <c r="B1151" s="3" t="s">
        <v>1440</v>
      </c>
      <c r="C1151" s="3" t="s">
        <v>2405</v>
      </c>
      <c r="D1151" s="3" t="s">
        <v>3332</v>
      </c>
      <c r="E1151" s="12" t="s">
        <v>7682</v>
      </c>
      <c r="F1151" t="s">
        <v>8523</v>
      </c>
      <c r="G1151" t="s">
        <v>9899</v>
      </c>
      <c r="H1151" t="s">
        <v>9900</v>
      </c>
      <c r="I1151" t="s">
        <v>9901</v>
      </c>
      <c r="J1151" s="3"/>
      <c r="K1151" s="3" t="s">
        <v>1440</v>
      </c>
      <c r="L1151" s="3" t="e">
        <v>#VALUE!</v>
      </c>
      <c r="M1151" s="7">
        <f t="shared" si="61"/>
        <v>0</v>
      </c>
      <c r="N1151" s="3" t="s">
        <v>3767</v>
      </c>
    </row>
    <row r="1152" spans="1:14" x14ac:dyDescent="0.25">
      <c r="A1152" s="3">
        <v>1151</v>
      </c>
      <c r="B1152" s="3" t="s">
        <v>1440</v>
      </c>
      <c r="C1152" s="3" t="s">
        <v>1384</v>
      </c>
      <c r="D1152" s="3" t="s">
        <v>3567</v>
      </c>
      <c r="E1152" s="12" t="s">
        <v>5035</v>
      </c>
      <c r="F1152" t="s">
        <v>5941</v>
      </c>
      <c r="G1152" t="s">
        <v>6337</v>
      </c>
      <c r="H1152" t="s">
        <v>6337</v>
      </c>
      <c r="I1152" t="s">
        <v>6984</v>
      </c>
      <c r="J1152" s="3"/>
      <c r="K1152" s="3" t="s">
        <v>1440</v>
      </c>
      <c r="L1152" s="3" t="e">
        <v>#VALUE!</v>
      </c>
      <c r="M1152" s="7">
        <f t="shared" si="61"/>
        <v>0</v>
      </c>
      <c r="N1152" s="3" t="s">
        <v>3767</v>
      </c>
    </row>
    <row r="1153" spans="1:14" x14ac:dyDescent="0.25">
      <c r="A1153" s="3">
        <v>1152</v>
      </c>
      <c r="B1153" s="3" t="s">
        <v>1440</v>
      </c>
      <c r="C1153" s="3" t="s">
        <v>1201</v>
      </c>
      <c r="D1153" s="3" t="s">
        <v>3733</v>
      </c>
      <c r="E1153" s="12" t="s">
        <v>4948</v>
      </c>
      <c r="F1153" t="s">
        <v>5854</v>
      </c>
      <c r="G1153" t="s">
        <v>6285</v>
      </c>
      <c r="H1153" t="s">
        <v>6285</v>
      </c>
      <c r="I1153" t="s">
        <v>6863</v>
      </c>
      <c r="J1153" s="3"/>
      <c r="K1153" s="3" t="s">
        <v>1440</v>
      </c>
      <c r="L1153" s="3">
        <v>1</v>
      </c>
      <c r="M1153" s="7">
        <f t="shared" si="61"/>
        <v>1</v>
      </c>
      <c r="N1153" s="3" t="s">
        <v>3767</v>
      </c>
    </row>
    <row r="1154" spans="1:14" x14ac:dyDescent="0.25">
      <c r="A1154" s="3">
        <v>1153</v>
      </c>
      <c r="B1154" s="3" t="s">
        <v>1440</v>
      </c>
      <c r="C1154" s="3" t="s">
        <v>1814</v>
      </c>
      <c r="D1154" s="3" t="s">
        <v>3529</v>
      </c>
      <c r="E1154" s="12" t="s">
        <v>5046</v>
      </c>
      <c r="F1154" t="s">
        <v>1859</v>
      </c>
      <c r="G1154" t="s">
        <v>1858</v>
      </c>
      <c r="H1154" t="s">
        <v>1858</v>
      </c>
      <c r="I1154" t="s">
        <v>6995</v>
      </c>
      <c r="J1154" s="3"/>
      <c r="K1154" s="3" t="s">
        <v>1440</v>
      </c>
      <c r="L1154" s="3">
        <v>1</v>
      </c>
      <c r="M1154" s="7">
        <f t="shared" si="61"/>
        <v>1</v>
      </c>
      <c r="N1154" s="3" t="s">
        <v>3767</v>
      </c>
    </row>
    <row r="1155" spans="1:14" x14ac:dyDescent="0.25">
      <c r="A1155" s="3">
        <v>1154</v>
      </c>
      <c r="B1155" s="3" t="s">
        <v>1440</v>
      </c>
      <c r="C1155" s="3" t="s">
        <v>2529</v>
      </c>
      <c r="D1155" s="3" t="s">
        <v>3478</v>
      </c>
      <c r="E1155" s="12" t="s">
        <v>7802</v>
      </c>
      <c r="F1155" t="s">
        <v>8641</v>
      </c>
      <c r="G1155" t="s">
        <v>10161</v>
      </c>
      <c r="H1155" t="s">
        <v>10161</v>
      </c>
      <c r="I1155" t="s">
        <v>10162</v>
      </c>
      <c r="J1155" s="3"/>
      <c r="K1155" s="3" t="s">
        <v>1440</v>
      </c>
      <c r="L1155" s="3" t="e">
        <v>#VALUE!</v>
      </c>
      <c r="M1155" s="7">
        <f t="shared" si="61"/>
        <v>0</v>
      </c>
      <c r="N1155" s="3" t="s">
        <v>3767</v>
      </c>
    </row>
    <row r="1156" spans="1:14" x14ac:dyDescent="0.25">
      <c r="A1156" s="3">
        <v>1155</v>
      </c>
      <c r="B1156" s="3" t="s">
        <v>1440</v>
      </c>
      <c r="C1156" s="3" t="s">
        <v>2649</v>
      </c>
      <c r="D1156" s="3" t="s">
        <v>3611</v>
      </c>
      <c r="E1156" s="12" t="s">
        <v>7922</v>
      </c>
      <c r="F1156" t="s">
        <v>8761</v>
      </c>
      <c r="G1156" t="s">
        <v>10436</v>
      </c>
      <c r="H1156" t="s">
        <v>10436</v>
      </c>
      <c r="I1156" t="s">
        <v>10437</v>
      </c>
      <c r="J1156" s="3"/>
      <c r="K1156" s="3" t="s">
        <v>1440</v>
      </c>
      <c r="L1156" s="3">
        <v>1</v>
      </c>
      <c r="M1156" s="7">
        <f t="shared" si="61"/>
        <v>1</v>
      </c>
      <c r="N1156" s="3" t="s">
        <v>3767</v>
      </c>
    </row>
    <row r="1157" spans="1:14" x14ac:dyDescent="0.25">
      <c r="A1157" s="3">
        <v>1156</v>
      </c>
      <c r="B1157" s="3" t="s">
        <v>1440</v>
      </c>
      <c r="C1157" s="3" t="s">
        <v>2321</v>
      </c>
      <c r="D1157" s="3" t="s">
        <v>3239</v>
      </c>
      <c r="E1157" s="12" t="s">
        <v>7598</v>
      </c>
      <c r="F1157" t="s">
        <v>8444</v>
      </c>
      <c r="G1157" t="s">
        <v>9722</v>
      </c>
      <c r="H1157" t="s">
        <v>9722</v>
      </c>
      <c r="I1157" t="s">
        <v>9723</v>
      </c>
      <c r="J1157" s="3"/>
      <c r="K1157" s="3" t="s">
        <v>1440</v>
      </c>
      <c r="L1157" s="3" t="e">
        <v>#VALUE!</v>
      </c>
      <c r="M1157" s="7">
        <f t="shared" si="61"/>
        <v>0</v>
      </c>
      <c r="N1157" s="3" t="s">
        <v>3767</v>
      </c>
    </row>
    <row r="1158" spans="1:14" x14ac:dyDescent="0.25">
      <c r="A1158" s="3">
        <v>1157</v>
      </c>
      <c r="B1158" s="3" t="s">
        <v>1440</v>
      </c>
      <c r="C1158" s="3" t="s">
        <v>2727</v>
      </c>
      <c r="D1158" s="3" t="s">
        <v>3695</v>
      </c>
      <c r="E1158" s="12" t="s">
        <v>7997</v>
      </c>
      <c r="F1158" t="s">
        <v>8832</v>
      </c>
      <c r="G1158" t="s">
        <v>10612</v>
      </c>
      <c r="H1158" t="s">
        <v>10612</v>
      </c>
      <c r="I1158" t="s">
        <v>10613</v>
      </c>
      <c r="J1158" s="3"/>
      <c r="K1158" s="3" t="s">
        <v>1440</v>
      </c>
      <c r="L1158" s="3" t="e">
        <v>#VALUE!</v>
      </c>
      <c r="M1158" s="7">
        <f t="shared" si="61"/>
        <v>0</v>
      </c>
      <c r="N1158" s="3" t="s">
        <v>3767</v>
      </c>
    </row>
    <row r="1159" spans="1:14" x14ac:dyDescent="0.25">
      <c r="A1159" s="3">
        <v>1158</v>
      </c>
      <c r="B1159" s="3" t="s">
        <v>1440</v>
      </c>
      <c r="C1159" s="3" t="s">
        <v>2091</v>
      </c>
      <c r="D1159" s="3" t="s">
        <v>2975</v>
      </c>
      <c r="E1159" s="12" t="s">
        <v>7372</v>
      </c>
      <c r="F1159" t="s">
        <v>8220</v>
      </c>
      <c r="G1159" t="s">
        <v>9223</v>
      </c>
      <c r="H1159" t="s">
        <v>9223</v>
      </c>
      <c r="I1159" t="s">
        <v>9224</v>
      </c>
      <c r="J1159" s="3"/>
      <c r="K1159" s="3" t="s">
        <v>1440</v>
      </c>
      <c r="L1159" s="3" t="e">
        <v>#VALUE!</v>
      </c>
      <c r="M1159" s="7">
        <f t="shared" si="61"/>
        <v>0</v>
      </c>
      <c r="N1159" s="3" t="s">
        <v>3767</v>
      </c>
    </row>
    <row r="1160" spans="1:14" x14ac:dyDescent="0.25">
      <c r="A1160" s="3">
        <v>1159</v>
      </c>
      <c r="B1160" s="3" t="s">
        <v>1440</v>
      </c>
      <c r="C1160" s="3" t="s">
        <v>1993</v>
      </c>
      <c r="D1160" s="3" t="s">
        <v>2865</v>
      </c>
      <c r="E1160" s="12" t="s">
        <v>7274</v>
      </c>
      <c r="F1160" t="s">
        <v>8123</v>
      </c>
      <c r="G1160" t="s">
        <v>9027</v>
      </c>
      <c r="H1160" t="s">
        <v>9027</v>
      </c>
      <c r="I1160" t="s">
        <v>9028</v>
      </c>
      <c r="J1160" s="3"/>
      <c r="K1160" s="3" t="s">
        <v>1440</v>
      </c>
      <c r="L1160" s="3" t="e">
        <v>#VALUE!</v>
      </c>
      <c r="M1160" s="7">
        <f t="shared" si="61"/>
        <v>0</v>
      </c>
      <c r="N1160" s="3" t="s">
        <v>3767</v>
      </c>
    </row>
    <row r="1161" spans="1:14" x14ac:dyDescent="0.25">
      <c r="A1161" s="3">
        <v>1160</v>
      </c>
      <c r="B1161" s="3" t="s">
        <v>1440</v>
      </c>
      <c r="C1161" s="3" t="s">
        <v>1068</v>
      </c>
      <c r="D1161" s="3" t="s">
        <v>2893</v>
      </c>
      <c r="E1161" s="12" t="s">
        <v>4011</v>
      </c>
      <c r="F1161" t="s">
        <v>3847</v>
      </c>
      <c r="G1161" t="s">
        <v>4334</v>
      </c>
      <c r="H1161" t="s">
        <v>4334</v>
      </c>
      <c r="I1161" t="s">
        <v>4335</v>
      </c>
      <c r="J1161" s="3"/>
      <c r="K1161" s="3" t="s">
        <v>1440</v>
      </c>
      <c r="L1161" s="3" t="e">
        <v>#VALUE!</v>
      </c>
      <c r="M1161" s="7">
        <f t="shared" si="61"/>
        <v>0</v>
      </c>
      <c r="N1161" s="3" t="s">
        <v>3767</v>
      </c>
    </row>
    <row r="1162" spans="1:14" x14ac:dyDescent="0.25">
      <c r="A1162" s="3">
        <v>1161</v>
      </c>
      <c r="B1162" s="3" t="s">
        <v>1440</v>
      </c>
      <c r="C1162" s="3" t="s">
        <v>2528</v>
      </c>
      <c r="D1162" s="3" t="s">
        <v>3477</v>
      </c>
      <c r="E1162" s="12" t="s">
        <v>7801</v>
      </c>
      <c r="F1162" t="s">
        <v>8640</v>
      </c>
      <c r="G1162" t="s">
        <v>10159</v>
      </c>
      <c r="H1162" t="s">
        <v>10159</v>
      </c>
      <c r="I1162" t="s">
        <v>10160</v>
      </c>
      <c r="J1162" s="3"/>
      <c r="K1162" s="3" t="s">
        <v>1440</v>
      </c>
      <c r="L1162" s="3">
        <v>1</v>
      </c>
      <c r="M1162" s="7">
        <f t="shared" si="61"/>
        <v>1</v>
      </c>
      <c r="N1162" s="3" t="s">
        <v>3767</v>
      </c>
    </row>
    <row r="1163" spans="1:14" x14ac:dyDescent="0.25">
      <c r="A1163" s="3">
        <v>1162</v>
      </c>
      <c r="B1163" s="3" t="s">
        <v>1440</v>
      </c>
      <c r="C1163" s="3" t="s">
        <v>2488</v>
      </c>
      <c r="D1163" s="3" t="s">
        <v>3429</v>
      </c>
      <c r="E1163" s="12" t="s">
        <v>7764</v>
      </c>
      <c r="F1163" t="s">
        <v>8603</v>
      </c>
      <c r="G1163" t="s">
        <v>10077</v>
      </c>
      <c r="H1163" t="s">
        <v>6502</v>
      </c>
      <c r="I1163" t="s">
        <v>10078</v>
      </c>
      <c r="J1163" s="3"/>
      <c r="K1163" s="3" t="s">
        <v>1440</v>
      </c>
      <c r="L1163" s="3" t="e">
        <v>#VALUE!</v>
      </c>
      <c r="M1163" s="7">
        <f t="shared" si="61"/>
        <v>0</v>
      </c>
      <c r="N1163" s="3" t="s">
        <v>3767</v>
      </c>
    </row>
    <row r="1164" spans="1:14" x14ac:dyDescent="0.25">
      <c r="A1164" s="3">
        <v>1163</v>
      </c>
      <c r="B1164" s="3" t="s">
        <v>1440</v>
      </c>
      <c r="C1164" s="3" t="s">
        <v>2468</v>
      </c>
      <c r="D1164" s="3" t="s">
        <v>3405</v>
      </c>
      <c r="E1164" s="12" t="s">
        <v>3988</v>
      </c>
      <c r="F1164" t="s">
        <v>3824</v>
      </c>
      <c r="G1164" t="s">
        <v>4285</v>
      </c>
      <c r="H1164" t="s">
        <v>4286</v>
      </c>
      <c r="I1164" t="s">
        <v>4287</v>
      </c>
      <c r="J1164" s="3"/>
      <c r="K1164" s="3" t="s">
        <v>1440</v>
      </c>
      <c r="L1164" s="3">
        <v>0</v>
      </c>
      <c r="M1164" s="7">
        <f t="shared" si="61"/>
        <v>0</v>
      </c>
      <c r="N1164" s="3" t="s">
        <v>3767</v>
      </c>
    </row>
    <row r="1165" spans="1:14" x14ac:dyDescent="0.25">
      <c r="A1165" s="3">
        <v>1164</v>
      </c>
      <c r="B1165" s="3" t="s">
        <v>1440</v>
      </c>
      <c r="C1165" s="3" t="s">
        <v>2533</v>
      </c>
      <c r="D1165" s="3" t="s">
        <v>3482</v>
      </c>
      <c r="E1165" s="12" t="s">
        <v>7806</v>
      </c>
      <c r="F1165" t="s">
        <v>8645</v>
      </c>
      <c r="G1165" t="s">
        <v>10169</v>
      </c>
      <c r="H1165" t="s">
        <v>10169</v>
      </c>
      <c r="I1165" t="s">
        <v>10170</v>
      </c>
      <c r="J1165" s="3"/>
      <c r="K1165" s="3" t="s">
        <v>1440</v>
      </c>
      <c r="L1165" s="3" t="e">
        <v>#VALUE!</v>
      </c>
      <c r="M1165" s="7">
        <f t="shared" si="61"/>
        <v>0</v>
      </c>
      <c r="N1165" s="3" t="s">
        <v>3767</v>
      </c>
    </row>
    <row r="1166" spans="1:14" x14ac:dyDescent="0.25">
      <c r="A1166" s="3">
        <v>1165</v>
      </c>
      <c r="B1166" s="3" t="s">
        <v>1440</v>
      </c>
      <c r="C1166" s="3" t="s">
        <v>2375</v>
      </c>
      <c r="D1166" s="3" t="s">
        <v>3299</v>
      </c>
      <c r="E1166" s="12" t="s">
        <v>7652</v>
      </c>
      <c r="F1166" t="s">
        <v>8493</v>
      </c>
      <c r="G1166" t="s">
        <v>9836</v>
      </c>
      <c r="H1166" t="s">
        <v>9836</v>
      </c>
      <c r="I1166" t="s">
        <v>9837</v>
      </c>
      <c r="J1166" s="3"/>
      <c r="K1166" s="3" t="s">
        <v>1440</v>
      </c>
      <c r="L1166" s="3">
        <v>1</v>
      </c>
      <c r="M1166" s="7">
        <f t="shared" si="61"/>
        <v>1</v>
      </c>
      <c r="N1166" s="3" t="s">
        <v>3767</v>
      </c>
    </row>
    <row r="1167" spans="1:14" x14ac:dyDescent="0.25">
      <c r="A1167" s="3">
        <v>1166</v>
      </c>
      <c r="B1167" s="3" t="s">
        <v>1440</v>
      </c>
      <c r="C1167" s="3" t="s">
        <v>1032</v>
      </c>
      <c r="D1167" s="3" t="s">
        <v>3720</v>
      </c>
      <c r="E1167" s="12" t="s">
        <v>4868</v>
      </c>
      <c r="F1167" t="s">
        <v>5774</v>
      </c>
      <c r="G1167" t="s">
        <v>6211</v>
      </c>
      <c r="H1167" t="s">
        <v>6211</v>
      </c>
      <c r="I1167" t="s">
        <v>6782</v>
      </c>
      <c r="J1167" s="3"/>
      <c r="K1167" s="3" t="s">
        <v>1440</v>
      </c>
      <c r="L1167" s="3">
        <v>1</v>
      </c>
      <c r="M1167" s="7">
        <f t="shared" si="61"/>
        <v>1</v>
      </c>
      <c r="N1167" s="3" t="s">
        <v>3767</v>
      </c>
    </row>
    <row r="1168" spans="1:14" x14ac:dyDescent="0.25">
      <c r="A1168" s="3">
        <v>1167</v>
      </c>
      <c r="B1168" s="3" t="s">
        <v>1440</v>
      </c>
      <c r="C1168" s="3" t="s">
        <v>2598</v>
      </c>
      <c r="D1168" s="3" t="s">
        <v>3554</v>
      </c>
      <c r="E1168" s="12" t="s">
        <v>7872</v>
      </c>
      <c r="F1168" t="s">
        <v>8711</v>
      </c>
      <c r="G1168" t="s">
        <v>10322</v>
      </c>
      <c r="H1168" t="s">
        <v>10322</v>
      </c>
      <c r="I1168" t="s">
        <v>10323</v>
      </c>
      <c r="J1168" s="3"/>
      <c r="K1168" s="3" t="s">
        <v>1440</v>
      </c>
      <c r="L1168" s="3">
        <v>1</v>
      </c>
      <c r="M1168" s="7">
        <f t="shared" si="61"/>
        <v>1</v>
      </c>
      <c r="N1168" s="3" t="s">
        <v>3767</v>
      </c>
    </row>
    <row r="1169" spans="1:14" x14ac:dyDescent="0.25">
      <c r="A1169" s="3">
        <v>1168</v>
      </c>
      <c r="B1169" s="3" t="s">
        <v>1440</v>
      </c>
      <c r="C1169" t="s">
        <v>2598</v>
      </c>
      <c r="D1169" s="3" t="s">
        <v>3554</v>
      </c>
      <c r="E1169" s="12" t="s">
        <v>7872</v>
      </c>
      <c r="F1169" t="s">
        <v>8711</v>
      </c>
      <c r="G1169" t="s">
        <v>10322</v>
      </c>
      <c r="H1169" t="s">
        <v>10322</v>
      </c>
      <c r="I1169" t="s">
        <v>10323</v>
      </c>
      <c r="J1169" s="3"/>
      <c r="K1169" s="3" t="s">
        <v>1440</v>
      </c>
      <c r="L1169" s="3" t="s">
        <v>6</v>
      </c>
      <c r="M1169" s="7">
        <v>1</v>
      </c>
      <c r="N1169" s="3" t="s">
        <v>4538</v>
      </c>
    </row>
    <row r="1170" spans="1:14" x14ac:dyDescent="0.25">
      <c r="A1170" s="3">
        <v>1169</v>
      </c>
      <c r="B1170" s="3" t="s">
        <v>1440</v>
      </c>
      <c r="C1170" s="3" t="s">
        <v>2218</v>
      </c>
      <c r="D1170" s="3" t="s">
        <v>3120</v>
      </c>
      <c r="E1170" s="12" t="s">
        <v>7496</v>
      </c>
      <c r="F1170" t="s">
        <v>8344</v>
      </c>
      <c r="G1170" t="s">
        <v>9500</v>
      </c>
      <c r="H1170" t="s">
        <v>9500</v>
      </c>
      <c r="I1170" t="s">
        <v>9501</v>
      </c>
      <c r="J1170" s="3"/>
      <c r="K1170" s="3" t="s">
        <v>1440</v>
      </c>
      <c r="L1170" s="3" t="e">
        <v>#VALUE!</v>
      </c>
      <c r="M1170" s="7">
        <f>IF(IFERROR(L1170,0),1,0)</f>
        <v>0</v>
      </c>
      <c r="N1170" s="3" t="s">
        <v>3767</v>
      </c>
    </row>
    <row r="1171" spans="1:14" x14ac:dyDescent="0.25">
      <c r="A1171" s="3">
        <v>1170</v>
      </c>
      <c r="B1171" s="3" t="s">
        <v>1440</v>
      </c>
      <c r="C1171" s="3" t="s">
        <v>2650</v>
      </c>
      <c r="D1171" s="3" t="s">
        <v>3612</v>
      </c>
      <c r="E1171" s="12" t="s">
        <v>7923</v>
      </c>
      <c r="F1171" t="s">
        <v>8762</v>
      </c>
      <c r="G1171" t="s">
        <v>10438</v>
      </c>
      <c r="H1171" t="s">
        <v>10438</v>
      </c>
      <c r="I1171" t="s">
        <v>10439</v>
      </c>
      <c r="J1171" s="3"/>
      <c r="K1171" s="3" t="s">
        <v>1440</v>
      </c>
      <c r="L1171" s="3">
        <v>1</v>
      </c>
      <c r="M1171" s="7">
        <f>IF(IFERROR(L1171,0),1,0)</f>
        <v>1</v>
      </c>
      <c r="N1171" s="3" t="s">
        <v>3767</v>
      </c>
    </row>
    <row r="1172" spans="1:14" x14ac:dyDescent="0.25">
      <c r="A1172" s="3">
        <v>1171</v>
      </c>
      <c r="B1172" s="3" t="s">
        <v>1440</v>
      </c>
      <c r="C1172" t="s">
        <v>2650</v>
      </c>
      <c r="D1172" s="3" t="s">
        <v>3612</v>
      </c>
      <c r="E1172" s="12" t="s">
        <v>7923</v>
      </c>
      <c r="F1172" t="s">
        <v>8762</v>
      </c>
      <c r="G1172" t="s">
        <v>10438</v>
      </c>
      <c r="H1172" t="s">
        <v>10438</v>
      </c>
      <c r="I1172" t="s">
        <v>10439</v>
      </c>
      <c r="J1172" s="3"/>
      <c r="K1172" s="3" t="s">
        <v>1440</v>
      </c>
      <c r="L1172" s="3" t="s">
        <v>6</v>
      </c>
      <c r="M1172" s="7">
        <v>1</v>
      </c>
      <c r="N1172" s="3" t="s">
        <v>4538</v>
      </c>
    </row>
    <row r="1173" spans="1:14" x14ac:dyDescent="0.25">
      <c r="A1173" s="3">
        <v>1172</v>
      </c>
      <c r="B1173" s="3" t="s">
        <v>1440</v>
      </c>
      <c r="C1173" s="3" t="s">
        <v>2574</v>
      </c>
      <c r="D1173" s="3" t="s">
        <v>3528</v>
      </c>
      <c r="E1173" s="12" t="s">
        <v>7847</v>
      </c>
      <c r="F1173" t="s">
        <v>8686</v>
      </c>
      <c r="G1173" t="s">
        <v>10256</v>
      </c>
      <c r="H1173" t="s">
        <v>1906</v>
      </c>
      <c r="I1173" t="s">
        <v>10257</v>
      </c>
      <c r="J1173" s="3"/>
      <c r="K1173" s="3" t="s">
        <v>1440</v>
      </c>
      <c r="L1173" s="3" t="e">
        <v>#VALUE!</v>
      </c>
      <c r="M1173" s="7">
        <f>IF(IFERROR(L1173,0),1,0)</f>
        <v>0</v>
      </c>
      <c r="N1173" s="3" t="s">
        <v>3767</v>
      </c>
    </row>
    <row r="1174" spans="1:14" x14ac:dyDescent="0.25">
      <c r="A1174" s="3">
        <v>1173</v>
      </c>
      <c r="B1174" s="3" t="s">
        <v>1440</v>
      </c>
      <c r="C1174" s="3" t="s">
        <v>2283</v>
      </c>
      <c r="D1174" s="3" t="s">
        <v>3197</v>
      </c>
      <c r="E1174" s="12" t="s">
        <v>7561</v>
      </c>
      <c r="F1174" t="s">
        <v>8408</v>
      </c>
      <c r="G1174" t="s">
        <v>9646</v>
      </c>
      <c r="H1174" t="s">
        <v>9646</v>
      </c>
      <c r="I1174" t="s">
        <v>9647</v>
      </c>
      <c r="J1174" s="3"/>
      <c r="K1174" s="3" t="s">
        <v>1440</v>
      </c>
      <c r="L1174" s="3" t="e">
        <v>#VALUE!</v>
      </c>
      <c r="M1174" s="7">
        <f>IF(IFERROR(L1174,0),1,0)</f>
        <v>0</v>
      </c>
      <c r="N1174" s="3" t="s">
        <v>3767</v>
      </c>
    </row>
    <row r="1175" spans="1:14" x14ac:dyDescent="0.25">
      <c r="A1175" s="3">
        <v>1174</v>
      </c>
      <c r="B1175" s="3" t="s">
        <v>1440</v>
      </c>
      <c r="C1175" s="3" t="s">
        <v>1026</v>
      </c>
      <c r="D1175" s="3" t="s">
        <v>3164</v>
      </c>
      <c r="E1175" s="12" t="s">
        <v>4865</v>
      </c>
      <c r="F1175" t="s">
        <v>5771</v>
      </c>
      <c r="G1175" t="s">
        <v>6208</v>
      </c>
      <c r="H1175" t="s">
        <v>6778</v>
      </c>
      <c r="I1175" t="s">
        <v>6779</v>
      </c>
      <c r="J1175" s="3"/>
      <c r="K1175" s="3" t="s">
        <v>1440</v>
      </c>
      <c r="L1175" s="3">
        <v>1</v>
      </c>
      <c r="M1175" s="7">
        <f>IF(IFERROR(L1175,0),1,0)</f>
        <v>1</v>
      </c>
      <c r="N1175" s="3" t="s">
        <v>3767</v>
      </c>
    </row>
    <row r="1176" spans="1:14" x14ac:dyDescent="0.25">
      <c r="A1176" s="3">
        <v>1175</v>
      </c>
      <c r="B1176" s="3" t="s">
        <v>1440</v>
      </c>
      <c r="C1176" t="s">
        <v>1026</v>
      </c>
      <c r="D1176" s="3" t="s">
        <v>3164</v>
      </c>
      <c r="E1176" s="12" t="s">
        <v>4865</v>
      </c>
      <c r="F1176" t="s">
        <v>5771</v>
      </c>
      <c r="G1176" t="s">
        <v>6208</v>
      </c>
      <c r="H1176" t="s">
        <v>6778</v>
      </c>
      <c r="I1176" t="s">
        <v>6779</v>
      </c>
      <c r="J1176" s="3"/>
      <c r="K1176" s="3" t="s">
        <v>1440</v>
      </c>
      <c r="L1176" s="3" t="s">
        <v>6</v>
      </c>
      <c r="M1176" s="7">
        <v>1</v>
      </c>
      <c r="N1176" s="3" t="s">
        <v>4538</v>
      </c>
    </row>
    <row r="1177" spans="1:14" x14ac:dyDescent="0.25">
      <c r="A1177" s="3">
        <v>1176</v>
      </c>
      <c r="B1177" s="3" t="s">
        <v>1440</v>
      </c>
      <c r="C1177" s="3" t="s">
        <v>1760</v>
      </c>
      <c r="D1177" s="3" t="s">
        <v>1761</v>
      </c>
      <c r="E1177" s="12" t="s">
        <v>4066</v>
      </c>
      <c r="F1177" t="s">
        <v>1780</v>
      </c>
      <c r="G1177" t="s">
        <v>1779</v>
      </c>
      <c r="H1177" t="s">
        <v>1779</v>
      </c>
      <c r="I1177" t="s">
        <v>4442</v>
      </c>
      <c r="J1177" s="3"/>
      <c r="K1177" s="3" t="s">
        <v>1440</v>
      </c>
      <c r="L1177" s="3" t="e">
        <v>#VALUE!</v>
      </c>
      <c r="M1177" s="7">
        <f>IF(IFERROR(L1177,0),1,0)</f>
        <v>0</v>
      </c>
      <c r="N1177" s="3" t="s">
        <v>3767</v>
      </c>
    </row>
    <row r="1178" spans="1:14" x14ac:dyDescent="0.25">
      <c r="A1178" s="3">
        <v>1177</v>
      </c>
      <c r="B1178" s="3" t="s">
        <v>1440</v>
      </c>
      <c r="C1178" s="3" t="s">
        <v>2250</v>
      </c>
      <c r="D1178" s="3" t="s">
        <v>3155</v>
      </c>
      <c r="E1178" s="12" t="s">
        <v>7528</v>
      </c>
      <c r="F1178" t="s">
        <v>8376</v>
      </c>
      <c r="G1178" t="s">
        <v>9578</v>
      </c>
      <c r="H1178" t="s">
        <v>9578</v>
      </c>
      <c r="I1178" t="s">
        <v>9579</v>
      </c>
      <c r="J1178" s="3"/>
      <c r="K1178" s="3" t="s">
        <v>1440</v>
      </c>
      <c r="L1178" s="3" t="e">
        <v>#VALUE!</v>
      </c>
      <c r="M1178" s="7">
        <f>IF(IFERROR(L1178,0),1,0)</f>
        <v>0</v>
      </c>
      <c r="N1178" s="3" t="s">
        <v>3767</v>
      </c>
    </row>
    <row r="1179" spans="1:14" x14ac:dyDescent="0.25">
      <c r="A1179" s="3">
        <v>1178</v>
      </c>
      <c r="B1179" s="3" t="s">
        <v>1440</v>
      </c>
      <c r="C1179" s="3" t="s">
        <v>2362</v>
      </c>
      <c r="D1179" s="3" t="s">
        <v>3283</v>
      </c>
      <c r="E1179" s="12" t="s">
        <v>7639</v>
      </c>
      <c r="F1179" t="s">
        <v>8480</v>
      </c>
      <c r="G1179" t="s">
        <v>9804</v>
      </c>
      <c r="H1179" t="s">
        <v>9804</v>
      </c>
      <c r="I1179" t="s">
        <v>9805</v>
      </c>
      <c r="J1179" s="3"/>
      <c r="K1179" s="3" t="s">
        <v>1440</v>
      </c>
      <c r="L1179" s="3" t="e">
        <v>#VALUE!</v>
      </c>
      <c r="M1179" s="7">
        <f>IF(IFERROR(L1179,0),1,0)</f>
        <v>0</v>
      </c>
      <c r="N1179" s="3" t="s">
        <v>3767</v>
      </c>
    </row>
    <row r="1180" spans="1:14" x14ac:dyDescent="0.25">
      <c r="A1180" s="3">
        <v>1179</v>
      </c>
      <c r="B1180" s="3" t="s">
        <v>1440</v>
      </c>
      <c r="C1180" s="3" t="s">
        <v>2707</v>
      </c>
      <c r="D1180" s="3" t="s">
        <v>3670</v>
      </c>
      <c r="E1180" s="12" t="s">
        <v>7977</v>
      </c>
      <c r="F1180" t="s">
        <v>8813</v>
      </c>
      <c r="G1180" t="s">
        <v>10570</v>
      </c>
      <c r="H1180" t="s">
        <v>10570</v>
      </c>
      <c r="I1180" t="s">
        <v>10571</v>
      </c>
      <c r="J1180" s="3"/>
      <c r="K1180" s="3" t="s">
        <v>1440</v>
      </c>
      <c r="L1180" s="3" t="e">
        <v>#VALUE!</v>
      </c>
      <c r="M1180" s="7">
        <f>IF(IFERROR(L1180,0),1,0)</f>
        <v>0</v>
      </c>
      <c r="N1180" s="3" t="s">
        <v>3767</v>
      </c>
    </row>
    <row r="1181" spans="1:14" x14ac:dyDescent="0.25">
      <c r="A1181" s="3">
        <v>1180</v>
      </c>
      <c r="B1181" s="3" t="s">
        <v>1440</v>
      </c>
      <c r="C1181" s="3" t="s">
        <v>1007</v>
      </c>
      <c r="D1181" s="3" t="s">
        <v>3726</v>
      </c>
      <c r="E1181" s="12" t="s">
        <v>4857</v>
      </c>
      <c r="F1181" t="s">
        <v>5763</v>
      </c>
      <c r="G1181" t="s">
        <v>6201</v>
      </c>
      <c r="H1181" t="s">
        <v>6201</v>
      </c>
      <c r="I1181" t="s">
        <v>6769</v>
      </c>
      <c r="J1181" s="3"/>
      <c r="K1181" s="3" t="s">
        <v>1440</v>
      </c>
      <c r="L1181" s="3">
        <v>1</v>
      </c>
      <c r="M1181" s="7">
        <f>IF(IFERROR(L1181,0),1,0)</f>
        <v>1</v>
      </c>
      <c r="N1181" s="3" t="s">
        <v>3767</v>
      </c>
    </row>
    <row r="1182" spans="1:14" x14ac:dyDescent="0.25">
      <c r="A1182" s="3">
        <v>1181</v>
      </c>
      <c r="B1182" s="3" t="s">
        <v>1440</v>
      </c>
      <c r="C1182" t="s">
        <v>1007</v>
      </c>
      <c r="D1182" s="3" t="s">
        <v>3726</v>
      </c>
      <c r="E1182" s="12" t="s">
        <v>4857</v>
      </c>
      <c r="F1182" t="s">
        <v>5763</v>
      </c>
      <c r="G1182" t="s">
        <v>6201</v>
      </c>
      <c r="H1182" t="s">
        <v>6201</v>
      </c>
      <c r="I1182" t="s">
        <v>6769</v>
      </c>
      <c r="J1182" s="3"/>
      <c r="K1182" s="3" t="s">
        <v>1440</v>
      </c>
      <c r="L1182" s="3" t="s">
        <v>6</v>
      </c>
      <c r="M1182" s="7">
        <v>1</v>
      </c>
      <c r="N1182" s="3" t="s">
        <v>4538</v>
      </c>
    </row>
    <row r="1183" spans="1:14" x14ac:dyDescent="0.25">
      <c r="A1183" s="3">
        <v>1182</v>
      </c>
      <c r="B1183" s="3" t="s">
        <v>1440</v>
      </c>
      <c r="C1183" s="3" t="s">
        <v>2721</v>
      </c>
      <c r="D1183" s="3" t="s">
        <v>3684</v>
      </c>
      <c r="E1183" s="12" t="s">
        <v>7991</v>
      </c>
      <c r="F1183" t="s">
        <v>8826</v>
      </c>
      <c r="G1183" t="s">
        <v>10599</v>
      </c>
      <c r="H1183" t="s">
        <v>10599</v>
      </c>
      <c r="I1183" t="s">
        <v>10600</v>
      </c>
      <c r="J1183" s="3"/>
      <c r="K1183" s="3" t="s">
        <v>1440</v>
      </c>
      <c r="L1183" s="3" t="e">
        <v>#VALUE!</v>
      </c>
      <c r="M1183" s="7">
        <f>IF(IFERROR(L1183,0),1,0)</f>
        <v>0</v>
      </c>
      <c r="N1183" s="3" t="s">
        <v>3767</v>
      </c>
    </row>
    <row r="1184" spans="1:14" x14ac:dyDescent="0.25">
      <c r="A1184" s="3">
        <v>1183</v>
      </c>
      <c r="B1184" s="3" t="s">
        <v>1440</v>
      </c>
      <c r="C1184" s="3" t="s">
        <v>2336</v>
      </c>
      <c r="D1184" s="3" t="s">
        <v>3255</v>
      </c>
      <c r="E1184" s="12" t="s">
        <v>7613</v>
      </c>
      <c r="F1184" t="s">
        <v>8457</v>
      </c>
      <c r="G1184" t="s">
        <v>9750</v>
      </c>
      <c r="H1184" t="s">
        <v>9750</v>
      </c>
      <c r="I1184" t="s">
        <v>9751</v>
      </c>
      <c r="J1184" s="3"/>
      <c r="K1184" s="3" t="s">
        <v>1440</v>
      </c>
      <c r="L1184" s="3" t="e">
        <v>#VALUE!</v>
      </c>
      <c r="M1184" s="7">
        <f>IF(IFERROR(L1184,0),1,0)</f>
        <v>0</v>
      </c>
      <c r="N1184" s="3" t="s">
        <v>3767</v>
      </c>
    </row>
    <row r="1185" spans="1:14" x14ac:dyDescent="0.25">
      <c r="A1185" s="3">
        <v>1184</v>
      </c>
      <c r="B1185" s="3" t="s">
        <v>1440</v>
      </c>
      <c r="C1185" s="3" t="s">
        <v>1675</v>
      </c>
      <c r="D1185" s="3" t="s">
        <v>3502</v>
      </c>
      <c r="E1185" s="12" t="s">
        <v>7049</v>
      </c>
      <c r="F1185" t="s">
        <v>1717</v>
      </c>
      <c r="G1185" t="s">
        <v>1716</v>
      </c>
      <c r="H1185" t="s">
        <v>1716</v>
      </c>
      <c r="I1185" t="s">
        <v>7148</v>
      </c>
      <c r="J1185" s="3"/>
      <c r="K1185" s="3" t="s">
        <v>1440</v>
      </c>
      <c r="L1185" s="3">
        <v>1</v>
      </c>
      <c r="M1185" s="7">
        <f>IF(IFERROR(L1185,0),1,0)</f>
        <v>1</v>
      </c>
      <c r="N1185" s="3" t="s">
        <v>3767</v>
      </c>
    </row>
    <row r="1186" spans="1:14" x14ac:dyDescent="0.25">
      <c r="A1186" s="3">
        <v>1185</v>
      </c>
      <c r="B1186" s="3" t="s">
        <v>1440</v>
      </c>
      <c r="C1186" s="3" t="s">
        <v>2229</v>
      </c>
      <c r="D1186" s="3" t="s">
        <v>3134</v>
      </c>
      <c r="E1186" s="12" t="s">
        <v>7507</v>
      </c>
      <c r="F1186" t="s">
        <v>8355</v>
      </c>
      <c r="G1186" t="s">
        <v>9525</v>
      </c>
      <c r="H1186" t="s">
        <v>9525</v>
      </c>
      <c r="I1186" t="s">
        <v>9526</v>
      </c>
      <c r="J1186" s="3"/>
      <c r="K1186" s="3" t="s">
        <v>1440</v>
      </c>
      <c r="L1186" s="3" t="e">
        <v>#VALUE!</v>
      </c>
      <c r="M1186" s="7">
        <f>IF(IFERROR(L1186,0),1,0)</f>
        <v>0</v>
      </c>
      <c r="N1186" s="3" t="s">
        <v>3767</v>
      </c>
    </row>
    <row r="1187" spans="1:14" x14ac:dyDescent="0.25">
      <c r="A1187" s="3">
        <v>1186</v>
      </c>
      <c r="B1187" s="3" t="s">
        <v>1440</v>
      </c>
      <c r="C1187" s="3" t="s">
        <v>2395</v>
      </c>
      <c r="D1187" s="3" t="s">
        <v>3321</v>
      </c>
      <c r="E1187" s="12" t="s">
        <v>7672</v>
      </c>
      <c r="F1187" t="s">
        <v>8513</v>
      </c>
      <c r="G1187" t="s">
        <v>9877</v>
      </c>
      <c r="H1187" t="s">
        <v>9877</v>
      </c>
      <c r="I1187" t="s">
        <v>9878</v>
      </c>
      <c r="J1187" s="3"/>
      <c r="K1187" s="3" t="s">
        <v>1440</v>
      </c>
      <c r="L1187" s="3">
        <v>1</v>
      </c>
      <c r="M1187" s="7">
        <f>IF(IFERROR(L1187,0),1,0)</f>
        <v>1</v>
      </c>
      <c r="N1187" s="3" t="s">
        <v>3767</v>
      </c>
    </row>
    <row r="1188" spans="1:14" x14ac:dyDescent="0.25">
      <c r="A1188" s="3">
        <v>1187</v>
      </c>
      <c r="B1188" s="3" t="s">
        <v>1440</v>
      </c>
      <c r="C1188" t="s">
        <v>2395</v>
      </c>
      <c r="D1188" s="3" t="s">
        <v>3321</v>
      </c>
      <c r="E1188" s="12" t="s">
        <v>7672</v>
      </c>
      <c r="F1188" t="s">
        <v>8513</v>
      </c>
      <c r="G1188" t="s">
        <v>9877</v>
      </c>
      <c r="H1188" t="s">
        <v>9877</v>
      </c>
      <c r="I1188" t="s">
        <v>9878</v>
      </c>
      <c r="J1188" s="3"/>
      <c r="K1188" s="3" t="s">
        <v>1440</v>
      </c>
      <c r="L1188" s="3" t="s">
        <v>6</v>
      </c>
      <c r="M1188" s="7">
        <v>1</v>
      </c>
      <c r="N1188" s="3" t="s">
        <v>4538</v>
      </c>
    </row>
    <row r="1189" spans="1:14" x14ac:dyDescent="0.25">
      <c r="A1189" s="3">
        <v>1188</v>
      </c>
      <c r="B1189" s="3" t="s">
        <v>1440</v>
      </c>
      <c r="C1189" s="3" t="s">
        <v>2441</v>
      </c>
      <c r="D1189" s="3" t="s">
        <v>3376</v>
      </c>
      <c r="E1189" s="12" t="s">
        <v>7718</v>
      </c>
      <c r="F1189" t="s">
        <v>8559</v>
      </c>
      <c r="G1189" t="s">
        <v>9979</v>
      </c>
      <c r="H1189" t="s">
        <v>9979</v>
      </c>
      <c r="I1189" t="s">
        <v>9980</v>
      </c>
      <c r="J1189" s="3"/>
      <c r="K1189" s="3" t="s">
        <v>1440</v>
      </c>
      <c r="L1189" s="3" t="e">
        <v>#VALUE!</v>
      </c>
      <c r="M1189" s="7">
        <f>IF(IFERROR(L1189,0),1,0)</f>
        <v>0</v>
      </c>
      <c r="N1189" s="3" t="s">
        <v>3767</v>
      </c>
    </row>
    <row r="1190" spans="1:14" x14ac:dyDescent="0.25">
      <c r="A1190" s="3">
        <v>1189</v>
      </c>
      <c r="B1190" s="3" t="s">
        <v>1440</v>
      </c>
      <c r="C1190" s="3" t="s">
        <v>2018</v>
      </c>
      <c r="D1190" s="3" t="s">
        <v>2896</v>
      </c>
      <c r="E1190" s="12" t="s">
        <v>7299</v>
      </c>
      <c r="F1190" t="s">
        <v>8148</v>
      </c>
      <c r="G1190" t="s">
        <v>9077</v>
      </c>
      <c r="H1190" t="s">
        <v>9077</v>
      </c>
      <c r="I1190" t="s">
        <v>9078</v>
      </c>
      <c r="J1190" s="3"/>
      <c r="K1190" s="3" t="s">
        <v>1440</v>
      </c>
      <c r="L1190" s="3" t="e">
        <v>#VALUE!</v>
      </c>
      <c r="M1190" s="7">
        <f>IF(IFERROR(L1190,0),1,0)</f>
        <v>0</v>
      </c>
      <c r="N1190" s="3" t="s">
        <v>3767</v>
      </c>
    </row>
    <row r="1191" spans="1:14" x14ac:dyDescent="0.25">
      <c r="A1191" s="3">
        <v>1190</v>
      </c>
      <c r="B1191" s="3" t="s">
        <v>1440</v>
      </c>
      <c r="C1191" s="3" t="s">
        <v>533</v>
      </c>
      <c r="D1191" s="3" t="s">
        <v>3159</v>
      </c>
      <c r="E1191" s="12" t="s">
        <v>4644</v>
      </c>
      <c r="F1191" t="s">
        <v>5565</v>
      </c>
      <c r="G1191" t="s">
        <v>6055</v>
      </c>
      <c r="H1191" t="s">
        <v>6055</v>
      </c>
      <c r="I1191" t="s">
        <v>6466</v>
      </c>
      <c r="J1191" s="3"/>
      <c r="K1191" s="3" t="s">
        <v>1440</v>
      </c>
      <c r="L1191" s="3" t="e">
        <v>#VALUE!</v>
      </c>
      <c r="M1191" s="7">
        <f>IF(IFERROR(L1191,0),1,0)</f>
        <v>0</v>
      </c>
      <c r="N1191" s="3" t="s">
        <v>3767</v>
      </c>
    </row>
    <row r="1192" spans="1:14" x14ac:dyDescent="0.25">
      <c r="A1192" s="3">
        <v>1191</v>
      </c>
      <c r="B1192" s="3" t="s">
        <v>1440</v>
      </c>
      <c r="C1192" s="3" t="s">
        <v>2378</v>
      </c>
      <c r="D1192" s="3" t="s">
        <v>3303</v>
      </c>
      <c r="E1192" s="12" t="s">
        <v>7655</v>
      </c>
      <c r="F1192" t="s">
        <v>8496</v>
      </c>
      <c r="G1192" t="s">
        <v>9842</v>
      </c>
      <c r="H1192" t="s">
        <v>9842</v>
      </c>
      <c r="I1192" t="s">
        <v>9843</v>
      </c>
      <c r="J1192" s="3"/>
      <c r="K1192" s="3" t="s">
        <v>1440</v>
      </c>
      <c r="L1192" s="3">
        <v>1</v>
      </c>
      <c r="M1192" s="7">
        <f>IF(IFERROR(L1192,0),1,0)</f>
        <v>1</v>
      </c>
      <c r="N1192" s="3" t="s">
        <v>3767</v>
      </c>
    </row>
    <row r="1193" spans="1:14" x14ac:dyDescent="0.25">
      <c r="A1193" s="3">
        <v>1192</v>
      </c>
      <c r="B1193" s="3" t="s">
        <v>1440</v>
      </c>
      <c r="C1193" t="s">
        <v>2378</v>
      </c>
      <c r="D1193" s="3" t="s">
        <v>3303</v>
      </c>
      <c r="E1193" s="12" t="s">
        <v>7655</v>
      </c>
      <c r="F1193" t="s">
        <v>8496</v>
      </c>
      <c r="G1193" t="s">
        <v>9842</v>
      </c>
      <c r="H1193" t="s">
        <v>9842</v>
      </c>
      <c r="I1193" t="s">
        <v>9843</v>
      </c>
      <c r="J1193" s="3"/>
      <c r="K1193" s="3" t="s">
        <v>1440</v>
      </c>
      <c r="L1193" s="3" t="s">
        <v>6</v>
      </c>
      <c r="M1193" s="7">
        <v>1</v>
      </c>
      <c r="N1193" s="3" t="s">
        <v>4538</v>
      </c>
    </row>
    <row r="1194" spans="1:14" x14ac:dyDescent="0.25">
      <c r="A1194" s="3">
        <v>1193</v>
      </c>
      <c r="B1194" s="3" t="s">
        <v>1440</v>
      </c>
      <c r="C1194" s="3" t="s">
        <v>2501</v>
      </c>
      <c r="D1194" s="3" t="s">
        <v>3445</v>
      </c>
      <c r="E1194" s="12" t="s">
        <v>3986</v>
      </c>
      <c r="F1194" t="s">
        <v>3822</v>
      </c>
      <c r="G1194" t="s">
        <v>4280</v>
      </c>
      <c r="H1194" t="s">
        <v>4280</v>
      </c>
      <c r="I1194" t="s">
        <v>4281</v>
      </c>
      <c r="J1194" s="3"/>
      <c r="K1194" s="3" t="s">
        <v>1440</v>
      </c>
      <c r="L1194" s="3" t="e">
        <v>#VALUE!</v>
      </c>
      <c r="M1194" s="7">
        <f>IF(IFERROR(L1194,0),1,0)</f>
        <v>0</v>
      </c>
      <c r="N1194" s="3" t="s">
        <v>3767</v>
      </c>
    </row>
    <row r="1195" spans="1:14" x14ac:dyDescent="0.25">
      <c r="A1195" s="3">
        <v>1194</v>
      </c>
      <c r="B1195" s="3" t="s">
        <v>1440</v>
      </c>
      <c r="C1195" s="3" t="s">
        <v>2296</v>
      </c>
      <c r="D1195" s="3" t="s">
        <v>3211</v>
      </c>
      <c r="E1195" s="12" t="s">
        <v>7574</v>
      </c>
      <c r="F1195" t="s">
        <v>8421</v>
      </c>
      <c r="G1195" t="s">
        <v>9675</v>
      </c>
      <c r="H1195" t="s">
        <v>9675</v>
      </c>
      <c r="I1195" t="s">
        <v>9676</v>
      </c>
      <c r="J1195" s="3"/>
      <c r="K1195" s="3" t="s">
        <v>1440</v>
      </c>
      <c r="L1195" s="3">
        <v>1</v>
      </c>
      <c r="M1195" s="7">
        <f>IF(IFERROR(L1195,0),1,0)</f>
        <v>1</v>
      </c>
      <c r="N1195" s="3" t="s">
        <v>3767</v>
      </c>
    </row>
    <row r="1196" spans="1:14" x14ac:dyDescent="0.25">
      <c r="A1196" s="3">
        <v>1195</v>
      </c>
      <c r="B1196" s="3" t="s">
        <v>1440</v>
      </c>
      <c r="C1196" t="s">
        <v>2296</v>
      </c>
      <c r="D1196" s="3" t="s">
        <v>3211</v>
      </c>
      <c r="E1196" s="12" t="s">
        <v>7574</v>
      </c>
      <c r="F1196" t="s">
        <v>8421</v>
      </c>
      <c r="G1196" t="s">
        <v>9675</v>
      </c>
      <c r="H1196" t="s">
        <v>9675</v>
      </c>
      <c r="I1196" t="s">
        <v>9676</v>
      </c>
      <c r="J1196" s="3"/>
      <c r="K1196" s="3" t="s">
        <v>1440</v>
      </c>
      <c r="L1196" s="3" t="s">
        <v>6</v>
      </c>
      <c r="M1196" s="7">
        <v>1</v>
      </c>
      <c r="N1196" s="3" t="s">
        <v>4538</v>
      </c>
    </row>
    <row r="1197" spans="1:14" x14ac:dyDescent="0.25">
      <c r="A1197" s="3">
        <v>1196</v>
      </c>
      <c r="B1197" s="3" t="s">
        <v>1440</v>
      </c>
      <c r="C1197" s="3" t="s">
        <v>2241</v>
      </c>
      <c r="D1197" s="3" t="s">
        <v>3146</v>
      </c>
      <c r="E1197" s="12" t="s">
        <v>7519</v>
      </c>
      <c r="F1197" t="s">
        <v>8367</v>
      </c>
      <c r="G1197" t="s">
        <v>9556</v>
      </c>
      <c r="H1197" t="s">
        <v>9556</v>
      </c>
      <c r="I1197" t="s">
        <v>9557</v>
      </c>
      <c r="J1197" s="3"/>
      <c r="K1197" s="3" t="s">
        <v>1440</v>
      </c>
      <c r="L1197" s="3" t="e">
        <v>#VALUE!</v>
      </c>
      <c r="M1197" s="7">
        <f>IF(IFERROR(L1197,0),1,0)</f>
        <v>0</v>
      </c>
      <c r="N1197" s="3" t="s">
        <v>3767</v>
      </c>
    </row>
    <row r="1198" spans="1:14" x14ac:dyDescent="0.25">
      <c r="A1198" s="3">
        <v>1197</v>
      </c>
      <c r="B1198" s="3" t="s">
        <v>1440</v>
      </c>
      <c r="C1198" s="3" t="s">
        <v>2373</v>
      </c>
      <c r="D1198" s="3" t="s">
        <v>3296</v>
      </c>
      <c r="E1198" s="12" t="s">
        <v>7650</v>
      </c>
      <c r="F1198" t="s">
        <v>8491</v>
      </c>
      <c r="G1198" t="s">
        <v>9832</v>
      </c>
      <c r="H1198" t="s">
        <v>9832</v>
      </c>
      <c r="I1198" t="s">
        <v>9833</v>
      </c>
      <c r="J1198" s="3"/>
      <c r="K1198" s="3" t="s">
        <v>1440</v>
      </c>
      <c r="L1198" s="3" t="e">
        <v>#VALUE!</v>
      </c>
      <c r="M1198" s="7">
        <f>IF(IFERROR(L1198,0),1,0)</f>
        <v>0</v>
      </c>
      <c r="N1198" s="3" t="s">
        <v>3767</v>
      </c>
    </row>
    <row r="1199" spans="1:14" x14ac:dyDescent="0.25">
      <c r="A1199" s="3">
        <v>1198</v>
      </c>
      <c r="B1199" s="3" t="s">
        <v>1440</v>
      </c>
      <c r="C1199" s="3" t="s">
        <v>2398</v>
      </c>
      <c r="D1199" s="3" t="s">
        <v>3325</v>
      </c>
      <c r="E1199" s="12" t="s">
        <v>7675</v>
      </c>
      <c r="F1199" t="s">
        <v>8516</v>
      </c>
      <c r="G1199" t="s">
        <v>9883</v>
      </c>
      <c r="H1199" t="s">
        <v>9883</v>
      </c>
      <c r="I1199" t="s">
        <v>9884</v>
      </c>
      <c r="J1199" s="3"/>
      <c r="K1199" s="3" t="s">
        <v>1440</v>
      </c>
      <c r="L1199" s="3">
        <v>1</v>
      </c>
      <c r="M1199" s="7">
        <f>IF(IFERROR(L1199,0),1,0)</f>
        <v>1</v>
      </c>
      <c r="N1199" s="3" t="s">
        <v>3767</v>
      </c>
    </row>
    <row r="1200" spans="1:14" x14ac:dyDescent="0.25">
      <c r="A1200" s="3">
        <v>1199</v>
      </c>
      <c r="B1200" s="3" t="s">
        <v>1440</v>
      </c>
      <c r="C1200" t="s">
        <v>2398</v>
      </c>
      <c r="D1200" s="3" t="s">
        <v>3325</v>
      </c>
      <c r="E1200" s="12" t="s">
        <v>7675</v>
      </c>
      <c r="F1200" t="s">
        <v>8516</v>
      </c>
      <c r="G1200" t="s">
        <v>9883</v>
      </c>
      <c r="H1200" t="s">
        <v>9883</v>
      </c>
      <c r="I1200" t="s">
        <v>9884</v>
      </c>
      <c r="J1200" s="3"/>
      <c r="K1200" s="3" t="s">
        <v>1440</v>
      </c>
      <c r="L1200" s="3" t="s">
        <v>6</v>
      </c>
      <c r="M1200" s="7">
        <v>1</v>
      </c>
      <c r="N1200" s="3" t="s">
        <v>4538</v>
      </c>
    </row>
    <row r="1201" spans="1:14" x14ac:dyDescent="0.25">
      <c r="A1201" s="3">
        <v>1200</v>
      </c>
      <c r="B1201" s="3" t="s">
        <v>1440</v>
      </c>
      <c r="C1201" s="3" t="s">
        <v>2660</v>
      </c>
      <c r="D1201" s="3" t="s">
        <v>3622</v>
      </c>
      <c r="E1201" s="12" t="s">
        <v>7932</v>
      </c>
      <c r="F1201" t="s">
        <v>8771</v>
      </c>
      <c r="G1201" t="s">
        <v>10462</v>
      </c>
      <c r="H1201" t="s">
        <v>9277</v>
      </c>
      <c r="I1201" t="s">
        <v>10463</v>
      </c>
      <c r="J1201" s="3"/>
      <c r="K1201" s="3" t="s">
        <v>1440</v>
      </c>
      <c r="L1201" s="3">
        <v>1</v>
      </c>
      <c r="M1201" s="7">
        <f t="shared" ref="M1201:M1214" si="62">IF(IFERROR(L1201,0),1,0)</f>
        <v>1</v>
      </c>
      <c r="N1201" s="3" t="s">
        <v>3767</v>
      </c>
    </row>
    <row r="1202" spans="1:14" x14ac:dyDescent="0.25">
      <c r="A1202" s="3">
        <v>1201</v>
      </c>
      <c r="B1202" s="3" t="s">
        <v>1440</v>
      </c>
      <c r="C1202" s="3" t="s">
        <v>2117</v>
      </c>
      <c r="D1202" s="3" t="s">
        <v>3008</v>
      </c>
      <c r="E1202" s="12" t="s">
        <v>7398</v>
      </c>
      <c r="F1202" t="s">
        <v>8246</v>
      </c>
      <c r="G1202" t="s">
        <v>9277</v>
      </c>
      <c r="H1202" t="s">
        <v>9277</v>
      </c>
      <c r="I1202" t="s">
        <v>9278</v>
      </c>
      <c r="J1202" s="3"/>
      <c r="K1202" s="3" t="s">
        <v>1440</v>
      </c>
      <c r="L1202" s="3" t="e">
        <v>#VALUE!</v>
      </c>
      <c r="M1202" s="7">
        <f t="shared" si="62"/>
        <v>0</v>
      </c>
      <c r="N1202" s="3" t="s">
        <v>3767</v>
      </c>
    </row>
    <row r="1203" spans="1:14" x14ac:dyDescent="0.25">
      <c r="A1203" s="3">
        <v>1202</v>
      </c>
      <c r="B1203" s="3" t="s">
        <v>1440</v>
      </c>
      <c r="C1203" s="3" t="s">
        <v>2658</v>
      </c>
      <c r="D1203" s="3" t="s">
        <v>3620</v>
      </c>
      <c r="E1203" s="12" t="s">
        <v>7930</v>
      </c>
      <c r="F1203" t="s">
        <v>8769</v>
      </c>
      <c r="G1203" t="s">
        <v>10457</v>
      </c>
      <c r="H1203" t="s">
        <v>10457</v>
      </c>
      <c r="I1203" t="s">
        <v>10458</v>
      </c>
      <c r="J1203" s="3"/>
      <c r="K1203" s="3" t="s">
        <v>1440</v>
      </c>
      <c r="L1203" s="3" t="e">
        <v>#VALUE!</v>
      </c>
      <c r="M1203" s="7">
        <f t="shared" si="62"/>
        <v>0</v>
      </c>
      <c r="N1203" s="3" t="s">
        <v>3767</v>
      </c>
    </row>
    <row r="1204" spans="1:14" x14ac:dyDescent="0.25">
      <c r="A1204" s="3">
        <v>1203</v>
      </c>
      <c r="B1204" s="3" t="s">
        <v>1440</v>
      </c>
      <c r="C1204" s="3" t="s">
        <v>2161</v>
      </c>
      <c r="D1204" s="3" t="s">
        <v>3055</v>
      </c>
      <c r="E1204" s="12" t="s">
        <v>7441</v>
      </c>
      <c r="F1204" t="s">
        <v>8289</v>
      </c>
      <c r="G1204" t="s">
        <v>9375</v>
      </c>
      <c r="H1204" t="s">
        <v>9375</v>
      </c>
      <c r="I1204" t="s">
        <v>9376</v>
      </c>
      <c r="J1204" s="3"/>
      <c r="K1204" s="3" t="s">
        <v>1440</v>
      </c>
      <c r="L1204" s="3" t="e">
        <v>#VALUE!</v>
      </c>
      <c r="M1204" s="7">
        <f t="shared" si="62"/>
        <v>0</v>
      </c>
      <c r="N1204" s="3" t="s">
        <v>3767</v>
      </c>
    </row>
    <row r="1205" spans="1:14" x14ac:dyDescent="0.25">
      <c r="A1205" s="3">
        <v>1204</v>
      </c>
      <c r="B1205" s="3" t="s">
        <v>1440</v>
      </c>
      <c r="C1205" s="3" t="s">
        <v>2417</v>
      </c>
      <c r="D1205" s="3" t="s">
        <v>3347</v>
      </c>
      <c r="E1205" s="12" t="s">
        <v>7694</v>
      </c>
      <c r="F1205" t="s">
        <v>8535</v>
      </c>
      <c r="G1205" t="s">
        <v>9927</v>
      </c>
      <c r="H1205" t="s">
        <v>9927</v>
      </c>
      <c r="I1205" t="s">
        <v>9928</v>
      </c>
      <c r="J1205" s="3"/>
      <c r="K1205" s="3" t="s">
        <v>1440</v>
      </c>
      <c r="L1205" s="3" t="e">
        <v>#VALUE!</v>
      </c>
      <c r="M1205" s="7">
        <f t="shared" si="62"/>
        <v>0</v>
      </c>
      <c r="N1205" s="3" t="s">
        <v>3767</v>
      </c>
    </row>
    <row r="1206" spans="1:14" x14ac:dyDescent="0.25">
      <c r="A1206" s="3">
        <v>1205</v>
      </c>
      <c r="B1206" s="3" t="s">
        <v>1440</v>
      </c>
      <c r="C1206" s="3" t="s">
        <v>2116</v>
      </c>
      <c r="D1206" s="3" t="s">
        <v>3006</v>
      </c>
      <c r="E1206" s="12" t="s">
        <v>7397</v>
      </c>
      <c r="F1206" t="s">
        <v>8245</v>
      </c>
      <c r="G1206" t="s">
        <v>9275</v>
      </c>
      <c r="H1206" t="s">
        <v>9275</v>
      </c>
      <c r="I1206" t="s">
        <v>9276</v>
      </c>
      <c r="J1206" s="3"/>
      <c r="K1206" s="3" t="s">
        <v>1440</v>
      </c>
      <c r="L1206" s="3" t="e">
        <v>#VALUE!</v>
      </c>
      <c r="M1206" s="7">
        <f t="shared" si="62"/>
        <v>0</v>
      </c>
      <c r="N1206" s="3" t="s">
        <v>3767</v>
      </c>
    </row>
    <row r="1207" spans="1:14" x14ac:dyDescent="0.25">
      <c r="A1207" s="3">
        <v>1206</v>
      </c>
      <c r="B1207" s="3" t="s">
        <v>1440</v>
      </c>
      <c r="C1207" s="3" t="s">
        <v>2715</v>
      </c>
      <c r="D1207" s="3" t="s">
        <v>3678</v>
      </c>
      <c r="E1207" s="12" t="s">
        <v>7985</v>
      </c>
      <c r="F1207" t="s">
        <v>8820</v>
      </c>
      <c r="G1207" t="s">
        <v>10584</v>
      </c>
      <c r="H1207" t="s">
        <v>10585</v>
      </c>
      <c r="I1207" t="s">
        <v>10586</v>
      </c>
      <c r="J1207" s="3"/>
      <c r="K1207" s="3" t="s">
        <v>1440</v>
      </c>
      <c r="L1207" s="3" t="e">
        <v>#VALUE!</v>
      </c>
      <c r="M1207" s="7">
        <f t="shared" si="62"/>
        <v>0</v>
      </c>
      <c r="N1207" s="3" t="s">
        <v>3767</v>
      </c>
    </row>
    <row r="1208" spans="1:14" x14ac:dyDescent="0.25">
      <c r="A1208" s="3">
        <v>1207</v>
      </c>
      <c r="B1208" s="3" t="s">
        <v>1440</v>
      </c>
      <c r="C1208" s="3" t="s">
        <v>2253</v>
      </c>
      <c r="D1208" s="3" t="s">
        <v>3158</v>
      </c>
      <c r="E1208" s="12" t="s">
        <v>7531</v>
      </c>
      <c r="F1208" t="s">
        <v>8379</v>
      </c>
      <c r="G1208" t="s">
        <v>9584</v>
      </c>
      <c r="H1208" t="s">
        <v>9584</v>
      </c>
      <c r="I1208" t="s">
        <v>9585</v>
      </c>
      <c r="J1208" s="3"/>
      <c r="K1208" s="3" t="s">
        <v>1440</v>
      </c>
      <c r="L1208" s="3" t="e">
        <v>#VALUE!</v>
      </c>
      <c r="M1208" s="7">
        <f t="shared" si="62"/>
        <v>0</v>
      </c>
      <c r="N1208" s="3" t="s">
        <v>3767</v>
      </c>
    </row>
    <row r="1209" spans="1:14" x14ac:dyDescent="0.25">
      <c r="A1209" s="3">
        <v>1208</v>
      </c>
      <c r="B1209" s="3" t="s">
        <v>1440</v>
      </c>
      <c r="C1209" s="3" t="s">
        <v>2164</v>
      </c>
      <c r="D1209" s="3" t="s">
        <v>3059</v>
      </c>
      <c r="E1209" s="12" t="s">
        <v>7444</v>
      </c>
      <c r="F1209" t="s">
        <v>8292</v>
      </c>
      <c r="G1209" t="s">
        <v>9381</v>
      </c>
      <c r="H1209" t="s">
        <v>9381</v>
      </c>
      <c r="I1209" t="s">
        <v>9382</v>
      </c>
      <c r="J1209" s="3"/>
      <c r="K1209" s="3" t="s">
        <v>1440</v>
      </c>
      <c r="L1209" s="3">
        <v>1</v>
      </c>
      <c r="M1209" s="7">
        <f t="shared" si="62"/>
        <v>1</v>
      </c>
      <c r="N1209" s="3" t="s">
        <v>3767</v>
      </c>
    </row>
    <row r="1210" spans="1:14" x14ac:dyDescent="0.25">
      <c r="A1210" s="3">
        <v>1209</v>
      </c>
      <c r="B1210" s="3" t="s">
        <v>1440</v>
      </c>
      <c r="C1210" s="3" t="s">
        <v>993</v>
      </c>
      <c r="D1210" s="3" t="s">
        <v>3691</v>
      </c>
      <c r="E1210" s="12" t="s">
        <v>4027</v>
      </c>
      <c r="F1210" t="s">
        <v>3862</v>
      </c>
      <c r="G1210" t="s">
        <v>4367</v>
      </c>
      <c r="H1210" t="s">
        <v>4367</v>
      </c>
      <c r="I1210" t="s">
        <v>4368</v>
      </c>
      <c r="J1210" s="3"/>
      <c r="K1210" s="3" t="s">
        <v>1440</v>
      </c>
      <c r="L1210" s="3">
        <v>1</v>
      </c>
      <c r="M1210" s="7">
        <f t="shared" si="62"/>
        <v>1</v>
      </c>
      <c r="N1210" s="3" t="s">
        <v>3767</v>
      </c>
    </row>
    <row r="1211" spans="1:14" x14ac:dyDescent="0.25">
      <c r="A1211" s="3">
        <v>1210</v>
      </c>
      <c r="B1211" s="3" t="s">
        <v>1440</v>
      </c>
      <c r="C1211" s="3" t="s">
        <v>2402</v>
      </c>
      <c r="D1211" s="3" t="s">
        <v>3329</v>
      </c>
      <c r="E1211" s="12" t="s">
        <v>7679</v>
      </c>
      <c r="F1211" t="s">
        <v>8520</v>
      </c>
      <c r="G1211" t="s">
        <v>9892</v>
      </c>
      <c r="H1211" t="s">
        <v>9892</v>
      </c>
      <c r="I1211" t="s">
        <v>9893</v>
      </c>
      <c r="J1211" s="3"/>
      <c r="K1211" s="3" t="s">
        <v>1440</v>
      </c>
      <c r="L1211" s="3" t="e">
        <v>#VALUE!</v>
      </c>
      <c r="M1211" s="7">
        <f t="shared" si="62"/>
        <v>0</v>
      </c>
      <c r="N1211" s="3" t="s">
        <v>3767</v>
      </c>
    </row>
    <row r="1212" spans="1:14" x14ac:dyDescent="0.25">
      <c r="A1212" s="3">
        <v>1211</v>
      </c>
      <c r="B1212" s="3" t="s">
        <v>1440</v>
      </c>
      <c r="C1212" s="3" t="s">
        <v>2753</v>
      </c>
      <c r="D1212" s="3" t="s">
        <v>3730</v>
      </c>
      <c r="E1212" s="12" t="s">
        <v>8023</v>
      </c>
      <c r="F1212" t="s">
        <v>8857</v>
      </c>
      <c r="G1212" t="s">
        <v>10666</v>
      </c>
      <c r="H1212" t="s">
        <v>10666</v>
      </c>
      <c r="I1212" t="s">
        <v>10667</v>
      </c>
      <c r="J1212" s="3"/>
      <c r="K1212" s="3" t="s">
        <v>1440</v>
      </c>
      <c r="L1212" s="3" t="e">
        <v>#VALUE!</v>
      </c>
      <c r="M1212" s="7">
        <f t="shared" si="62"/>
        <v>0</v>
      </c>
      <c r="N1212" s="3" t="s">
        <v>3767</v>
      </c>
    </row>
    <row r="1213" spans="1:14" x14ac:dyDescent="0.25">
      <c r="A1213" s="3">
        <v>1212</v>
      </c>
      <c r="B1213" s="3" t="s">
        <v>1440</v>
      </c>
      <c r="C1213" s="3" t="s">
        <v>2702</v>
      </c>
      <c r="D1213" s="3" t="s">
        <v>3665</v>
      </c>
      <c r="E1213" s="12" t="s">
        <v>7972</v>
      </c>
      <c r="F1213" t="s">
        <v>8808</v>
      </c>
      <c r="G1213" t="s">
        <v>10558</v>
      </c>
      <c r="H1213" t="s">
        <v>10559</v>
      </c>
      <c r="I1213" t="s">
        <v>10560</v>
      </c>
      <c r="J1213" s="3"/>
      <c r="K1213" s="3" t="s">
        <v>1440</v>
      </c>
      <c r="L1213" s="3" t="e">
        <v>#VALUE!</v>
      </c>
      <c r="M1213" s="7">
        <f t="shared" si="62"/>
        <v>0</v>
      </c>
      <c r="N1213" s="3" t="s">
        <v>3767</v>
      </c>
    </row>
    <row r="1214" spans="1:14" x14ac:dyDescent="0.25">
      <c r="A1214" s="3">
        <v>1213</v>
      </c>
      <c r="B1214" s="3" t="s">
        <v>1440</v>
      </c>
      <c r="C1214" s="3" t="s">
        <v>1346</v>
      </c>
      <c r="D1214" s="3" t="s">
        <v>3459</v>
      </c>
      <c r="E1214" s="12" t="s">
        <v>5016</v>
      </c>
      <c r="F1214" t="s">
        <v>5922</v>
      </c>
      <c r="G1214" t="s">
        <v>6324</v>
      </c>
      <c r="H1214" t="s">
        <v>6324</v>
      </c>
      <c r="I1214" t="s">
        <v>6961</v>
      </c>
      <c r="J1214" s="3"/>
      <c r="K1214" s="3" t="s">
        <v>1440</v>
      </c>
      <c r="L1214" s="3">
        <v>1</v>
      </c>
      <c r="M1214" s="7">
        <f t="shared" si="62"/>
        <v>1</v>
      </c>
      <c r="N1214" s="3" t="s">
        <v>3767</v>
      </c>
    </row>
    <row r="1215" spans="1:14" x14ac:dyDescent="0.25">
      <c r="A1215" s="3">
        <v>1214</v>
      </c>
      <c r="B1215" s="3" t="s">
        <v>1440</v>
      </c>
      <c r="C1215" t="s">
        <v>1346</v>
      </c>
      <c r="D1215" s="3" t="s">
        <v>3459</v>
      </c>
      <c r="E1215" s="12" t="s">
        <v>5016</v>
      </c>
      <c r="F1215" t="s">
        <v>5922</v>
      </c>
      <c r="G1215" t="s">
        <v>6324</v>
      </c>
      <c r="H1215" t="s">
        <v>6324</v>
      </c>
      <c r="I1215" t="s">
        <v>6961</v>
      </c>
      <c r="J1215" s="3"/>
      <c r="K1215" s="3" t="s">
        <v>1440</v>
      </c>
      <c r="L1215" s="3" t="s">
        <v>6</v>
      </c>
      <c r="M1215" s="7">
        <v>1</v>
      </c>
      <c r="N1215" s="3" t="s">
        <v>4538</v>
      </c>
    </row>
    <row r="1216" spans="1:14" x14ac:dyDescent="0.25">
      <c r="A1216" s="3">
        <v>1215</v>
      </c>
      <c r="B1216" s="3" t="s">
        <v>1440</v>
      </c>
      <c r="C1216" s="3" t="s">
        <v>2230</v>
      </c>
      <c r="D1216" s="3" t="s">
        <v>3135</v>
      </c>
      <c r="E1216" s="12" t="s">
        <v>7508</v>
      </c>
      <c r="F1216" t="s">
        <v>8356</v>
      </c>
      <c r="G1216" t="s">
        <v>9527</v>
      </c>
      <c r="H1216" t="s">
        <v>9528</v>
      </c>
      <c r="I1216" t="s">
        <v>9529</v>
      </c>
      <c r="J1216" s="3"/>
      <c r="K1216" s="3" t="s">
        <v>1440</v>
      </c>
      <c r="L1216" s="3" t="e">
        <v>#VALUE!</v>
      </c>
      <c r="M1216" s="7">
        <f t="shared" ref="M1216:M1224" si="63">IF(IFERROR(L1216,0),1,0)</f>
        <v>0</v>
      </c>
      <c r="N1216" s="3" t="s">
        <v>3767</v>
      </c>
    </row>
    <row r="1217" spans="1:14" x14ac:dyDescent="0.25">
      <c r="A1217" s="3">
        <v>1216</v>
      </c>
      <c r="B1217" s="3" t="s">
        <v>1440</v>
      </c>
      <c r="C1217" s="3" t="s">
        <v>2633</v>
      </c>
      <c r="D1217" s="3" t="s">
        <v>3594</v>
      </c>
      <c r="E1217" s="12" t="s">
        <v>7906</v>
      </c>
      <c r="F1217" t="s">
        <v>8745</v>
      </c>
      <c r="G1217" t="s">
        <v>10398</v>
      </c>
      <c r="H1217" t="s">
        <v>10398</v>
      </c>
      <c r="I1217" t="s">
        <v>10399</v>
      </c>
      <c r="J1217" s="3"/>
      <c r="K1217" s="3" t="s">
        <v>1440</v>
      </c>
      <c r="L1217" s="3">
        <v>1</v>
      </c>
      <c r="M1217" s="7">
        <f t="shared" si="63"/>
        <v>1</v>
      </c>
      <c r="N1217" s="3" t="s">
        <v>3767</v>
      </c>
    </row>
    <row r="1218" spans="1:14" x14ac:dyDescent="0.25">
      <c r="A1218" s="3">
        <v>1217</v>
      </c>
      <c r="B1218" s="3" t="s">
        <v>1440</v>
      </c>
      <c r="C1218" s="3" t="s">
        <v>2370</v>
      </c>
      <c r="D1218" s="3" t="s">
        <v>3292</v>
      </c>
      <c r="E1218" s="12" t="s">
        <v>7647</v>
      </c>
      <c r="F1218" t="s">
        <v>8488</v>
      </c>
      <c r="G1218" t="s">
        <v>9823</v>
      </c>
      <c r="H1218" t="s">
        <v>9824</v>
      </c>
      <c r="I1218" t="s">
        <v>9825</v>
      </c>
      <c r="J1218" s="3"/>
      <c r="K1218" s="3" t="s">
        <v>1440</v>
      </c>
      <c r="L1218" s="3" t="e">
        <v>#VALUE!</v>
      </c>
      <c r="M1218" s="7">
        <f t="shared" si="63"/>
        <v>0</v>
      </c>
      <c r="N1218" s="3" t="s">
        <v>3767</v>
      </c>
    </row>
    <row r="1219" spans="1:14" x14ac:dyDescent="0.25">
      <c r="A1219" s="3">
        <v>1218</v>
      </c>
      <c r="B1219" s="3" t="s">
        <v>1440</v>
      </c>
      <c r="C1219" s="3" t="s">
        <v>2648</v>
      </c>
      <c r="D1219" s="3" t="s">
        <v>3610</v>
      </c>
      <c r="E1219" s="12" t="s">
        <v>7921</v>
      </c>
      <c r="F1219" t="s">
        <v>8760</v>
      </c>
      <c r="G1219" t="s">
        <v>10434</v>
      </c>
      <c r="H1219" t="s">
        <v>10434</v>
      </c>
      <c r="I1219" t="s">
        <v>10435</v>
      </c>
      <c r="J1219" s="3"/>
      <c r="K1219" s="3" t="s">
        <v>1440</v>
      </c>
      <c r="L1219" s="3" t="e">
        <v>#VALUE!</v>
      </c>
      <c r="M1219" s="7">
        <f t="shared" si="63"/>
        <v>0</v>
      </c>
      <c r="N1219" s="3" t="s">
        <v>3767</v>
      </c>
    </row>
    <row r="1220" spans="1:14" x14ac:dyDescent="0.25">
      <c r="A1220" s="3">
        <v>1219</v>
      </c>
      <c r="B1220" s="3" t="s">
        <v>1440</v>
      </c>
      <c r="C1220" s="3" t="s">
        <v>2513</v>
      </c>
      <c r="D1220" s="3" t="s">
        <v>3457</v>
      </c>
      <c r="E1220" s="12" t="s">
        <v>4045</v>
      </c>
      <c r="F1220" t="s">
        <v>3880</v>
      </c>
      <c r="G1220" t="s">
        <v>4403</v>
      </c>
      <c r="H1220" t="s">
        <v>4403</v>
      </c>
      <c r="I1220" t="s">
        <v>4404</v>
      </c>
      <c r="J1220" s="3"/>
      <c r="K1220" s="3" t="s">
        <v>1440</v>
      </c>
      <c r="L1220" s="3">
        <v>1</v>
      </c>
      <c r="M1220" s="7">
        <f t="shared" si="63"/>
        <v>1</v>
      </c>
      <c r="N1220" s="3" t="s">
        <v>3767</v>
      </c>
    </row>
    <row r="1221" spans="1:14" x14ac:dyDescent="0.25">
      <c r="A1221" s="3">
        <v>1220</v>
      </c>
      <c r="B1221" s="3" t="s">
        <v>1440</v>
      </c>
      <c r="C1221" s="3" t="s">
        <v>1751</v>
      </c>
      <c r="D1221" s="3" t="s">
        <v>1752</v>
      </c>
      <c r="E1221" s="12" t="s">
        <v>7061</v>
      </c>
      <c r="F1221" t="s">
        <v>1771</v>
      </c>
      <c r="G1221" t="s">
        <v>1770</v>
      </c>
      <c r="H1221" t="s">
        <v>1770</v>
      </c>
      <c r="I1221" t="s">
        <v>7166</v>
      </c>
      <c r="J1221" s="3"/>
      <c r="K1221" s="3" t="s">
        <v>1440</v>
      </c>
      <c r="L1221" s="3" t="e">
        <v>#VALUE!</v>
      </c>
      <c r="M1221" s="7">
        <f t="shared" si="63"/>
        <v>0</v>
      </c>
      <c r="N1221" s="3" t="s">
        <v>3767</v>
      </c>
    </row>
    <row r="1222" spans="1:14" x14ac:dyDescent="0.25">
      <c r="A1222" s="3">
        <v>1221</v>
      </c>
      <c r="B1222" s="3" t="s">
        <v>1440</v>
      </c>
      <c r="C1222" s="3" t="s">
        <v>1195</v>
      </c>
      <c r="D1222" s="3" t="s">
        <v>2891</v>
      </c>
      <c r="E1222" s="12" t="s">
        <v>4945</v>
      </c>
      <c r="F1222" t="s">
        <v>5851</v>
      </c>
      <c r="G1222" t="s">
        <v>6282</v>
      </c>
      <c r="H1222" t="s">
        <v>6282</v>
      </c>
      <c r="I1222" t="s">
        <v>6860</v>
      </c>
      <c r="J1222" s="3"/>
      <c r="K1222" s="3" t="s">
        <v>1440</v>
      </c>
      <c r="L1222" s="3" t="e">
        <v>#VALUE!</v>
      </c>
      <c r="M1222" s="7">
        <f t="shared" si="63"/>
        <v>0</v>
      </c>
      <c r="N1222" s="3" t="s">
        <v>3767</v>
      </c>
    </row>
    <row r="1223" spans="1:14" x14ac:dyDescent="0.25">
      <c r="A1223" s="3">
        <v>1222</v>
      </c>
      <c r="B1223" s="3" t="s">
        <v>1440</v>
      </c>
      <c r="C1223" s="3" t="s">
        <v>2159</v>
      </c>
      <c r="D1223" s="3" t="s">
        <v>3053</v>
      </c>
      <c r="E1223" s="12" t="s">
        <v>7439</v>
      </c>
      <c r="F1223" t="s">
        <v>8287</v>
      </c>
      <c r="G1223" t="s">
        <v>9371</v>
      </c>
      <c r="H1223" t="s">
        <v>9371</v>
      </c>
      <c r="I1223" t="s">
        <v>9372</v>
      </c>
      <c r="J1223" s="3"/>
      <c r="K1223" s="3" t="s">
        <v>1440</v>
      </c>
      <c r="L1223" s="3" t="e">
        <v>#VALUE!</v>
      </c>
      <c r="M1223" s="7">
        <f t="shared" si="63"/>
        <v>0</v>
      </c>
      <c r="N1223" s="3" t="s">
        <v>3767</v>
      </c>
    </row>
    <row r="1224" spans="1:14" x14ac:dyDescent="0.25">
      <c r="A1224" s="3">
        <v>1223</v>
      </c>
      <c r="B1224" s="3" t="s">
        <v>1440</v>
      </c>
      <c r="C1224" s="3" t="s">
        <v>2380</v>
      </c>
      <c r="D1224" s="3" t="s">
        <v>3305</v>
      </c>
      <c r="E1224" s="12" t="s">
        <v>7657</v>
      </c>
      <c r="F1224" t="s">
        <v>8498</v>
      </c>
      <c r="G1224" t="s">
        <v>9846</v>
      </c>
      <c r="H1224" t="s">
        <v>9846</v>
      </c>
      <c r="I1224" t="s">
        <v>9847</v>
      </c>
      <c r="J1224" s="3"/>
      <c r="K1224" s="3" t="s">
        <v>1440</v>
      </c>
      <c r="L1224" s="3">
        <v>1</v>
      </c>
      <c r="M1224" s="7">
        <f t="shared" si="63"/>
        <v>1</v>
      </c>
      <c r="N1224" s="3" t="s">
        <v>3767</v>
      </c>
    </row>
    <row r="1225" spans="1:14" x14ac:dyDescent="0.25">
      <c r="A1225" s="3">
        <v>1224</v>
      </c>
      <c r="B1225" s="3" t="s">
        <v>1440</v>
      </c>
      <c r="C1225" t="s">
        <v>2380</v>
      </c>
      <c r="D1225" s="3" t="s">
        <v>3305</v>
      </c>
      <c r="E1225" s="12" t="s">
        <v>7657</v>
      </c>
      <c r="F1225" t="s">
        <v>8498</v>
      </c>
      <c r="G1225" t="s">
        <v>9846</v>
      </c>
      <c r="H1225" t="s">
        <v>9846</v>
      </c>
      <c r="I1225" t="s">
        <v>9847</v>
      </c>
      <c r="J1225" s="3"/>
      <c r="K1225" s="3" t="s">
        <v>1440</v>
      </c>
      <c r="L1225" s="3" t="s">
        <v>6</v>
      </c>
      <c r="M1225" s="7">
        <v>1</v>
      </c>
      <c r="N1225" s="3" t="s">
        <v>4538</v>
      </c>
    </row>
    <row r="1226" spans="1:14" x14ac:dyDescent="0.25">
      <c r="A1226" s="3">
        <v>1225</v>
      </c>
      <c r="B1226" s="3" t="s">
        <v>1440</v>
      </c>
      <c r="C1226" s="3" t="s">
        <v>2740</v>
      </c>
      <c r="D1226" s="3" t="s">
        <v>3714</v>
      </c>
      <c r="E1226" s="12" t="s">
        <v>8010</v>
      </c>
      <c r="F1226" t="s">
        <v>8845</v>
      </c>
      <c r="G1226" t="s">
        <v>10642</v>
      </c>
      <c r="H1226" t="s">
        <v>10642</v>
      </c>
      <c r="I1226" t="s">
        <v>10643</v>
      </c>
      <c r="J1226" s="3"/>
      <c r="K1226" s="3" t="s">
        <v>1440</v>
      </c>
      <c r="L1226" s="3" t="e">
        <v>#VALUE!</v>
      </c>
      <c r="M1226" s="7">
        <f t="shared" ref="M1226:M1234" si="64">IF(IFERROR(L1226,0),1,0)</f>
        <v>0</v>
      </c>
      <c r="N1226" s="3" t="s">
        <v>3767</v>
      </c>
    </row>
    <row r="1227" spans="1:14" x14ac:dyDescent="0.25">
      <c r="A1227" s="3">
        <v>1226</v>
      </c>
      <c r="B1227" s="3" t="s">
        <v>1440</v>
      </c>
      <c r="C1227" s="3" t="s">
        <v>1951</v>
      </c>
      <c r="D1227" s="3" t="s">
        <v>2817</v>
      </c>
      <c r="E1227" s="12" t="s">
        <v>7234</v>
      </c>
      <c r="F1227" t="s">
        <v>8083</v>
      </c>
      <c r="G1227" t="s">
        <v>8945</v>
      </c>
      <c r="H1227" t="s">
        <v>8945</v>
      </c>
      <c r="I1227" t="s">
        <v>8946</v>
      </c>
      <c r="J1227" s="3"/>
      <c r="K1227" s="3" t="s">
        <v>1440</v>
      </c>
      <c r="L1227" s="3" t="e">
        <v>#VALUE!</v>
      </c>
      <c r="M1227" s="7">
        <f t="shared" si="64"/>
        <v>0</v>
      </c>
      <c r="N1227" s="3" t="s">
        <v>3767</v>
      </c>
    </row>
    <row r="1228" spans="1:14" x14ac:dyDescent="0.25">
      <c r="A1228" s="3">
        <v>1227</v>
      </c>
      <c r="B1228" s="3" t="s">
        <v>1440</v>
      </c>
      <c r="C1228" s="3" t="s">
        <v>2145</v>
      </c>
      <c r="D1228" s="3" t="s">
        <v>3038</v>
      </c>
      <c r="E1228" s="12" t="s">
        <v>7425</v>
      </c>
      <c r="F1228" t="s">
        <v>8273</v>
      </c>
      <c r="G1228" t="s">
        <v>9342</v>
      </c>
      <c r="H1228" t="s">
        <v>9342</v>
      </c>
      <c r="I1228" t="s">
        <v>9343</v>
      </c>
      <c r="J1228" s="3"/>
      <c r="K1228" s="3" t="s">
        <v>1440</v>
      </c>
      <c r="L1228" s="3" t="e">
        <v>#VALUE!</v>
      </c>
      <c r="M1228" s="7">
        <f t="shared" si="64"/>
        <v>0</v>
      </c>
      <c r="N1228" s="3" t="s">
        <v>3767</v>
      </c>
    </row>
    <row r="1229" spans="1:14" x14ac:dyDescent="0.25">
      <c r="A1229" s="3">
        <v>1228</v>
      </c>
      <c r="B1229" s="3" t="s">
        <v>1440</v>
      </c>
      <c r="C1229" s="3" t="s">
        <v>1947</v>
      </c>
      <c r="D1229" s="3" t="s">
        <v>2811</v>
      </c>
      <c r="E1229" s="12" t="s">
        <v>7230</v>
      </c>
      <c r="F1229" t="s">
        <v>8079</v>
      </c>
      <c r="G1229" t="s">
        <v>8937</v>
      </c>
      <c r="H1229" t="s">
        <v>8937</v>
      </c>
      <c r="I1229" t="s">
        <v>8938</v>
      </c>
      <c r="J1229" s="3"/>
      <c r="K1229" s="3" t="s">
        <v>1440</v>
      </c>
      <c r="L1229" s="3" t="e">
        <v>#VALUE!</v>
      </c>
      <c r="M1229" s="7">
        <f t="shared" si="64"/>
        <v>0</v>
      </c>
      <c r="N1229" s="3" t="s">
        <v>3767</v>
      </c>
    </row>
    <row r="1230" spans="1:14" x14ac:dyDescent="0.25">
      <c r="A1230" s="3">
        <v>1229</v>
      </c>
      <c r="B1230" s="3" t="s">
        <v>1440</v>
      </c>
      <c r="C1230" s="3" t="s">
        <v>382</v>
      </c>
      <c r="D1230" s="3" t="s">
        <v>2968</v>
      </c>
      <c r="E1230" s="12" t="s">
        <v>4571</v>
      </c>
      <c r="F1230" t="s">
        <v>5498</v>
      </c>
      <c r="G1230" t="s">
        <v>5991</v>
      </c>
      <c r="H1230" t="s">
        <v>5991</v>
      </c>
      <c r="I1230" t="s">
        <v>6388</v>
      </c>
      <c r="J1230" s="3"/>
      <c r="K1230" s="3" t="s">
        <v>1440</v>
      </c>
      <c r="L1230" s="3" t="e">
        <v>#VALUE!</v>
      </c>
      <c r="M1230" s="7">
        <f t="shared" si="64"/>
        <v>0</v>
      </c>
      <c r="N1230" s="3" t="s">
        <v>3767</v>
      </c>
    </row>
    <row r="1231" spans="1:14" x14ac:dyDescent="0.25">
      <c r="A1231" s="3">
        <v>1230</v>
      </c>
      <c r="B1231" s="3" t="s">
        <v>1440</v>
      </c>
      <c r="C1231" s="3" t="s">
        <v>1523</v>
      </c>
      <c r="D1231" s="3" t="s">
        <v>1524</v>
      </c>
      <c r="E1231" s="12" t="s">
        <v>7029</v>
      </c>
      <c r="F1231" t="s">
        <v>1557</v>
      </c>
      <c r="G1231" t="s">
        <v>1525</v>
      </c>
      <c r="H1231" t="s">
        <v>1525</v>
      </c>
      <c r="I1231" t="s">
        <v>7123</v>
      </c>
      <c r="J1231" s="3"/>
      <c r="K1231" s="3" t="s">
        <v>1440</v>
      </c>
      <c r="L1231" s="3" t="e">
        <v>#VALUE!</v>
      </c>
      <c r="M1231" s="7">
        <f t="shared" si="64"/>
        <v>0</v>
      </c>
      <c r="N1231" s="3" t="s">
        <v>3767</v>
      </c>
    </row>
    <row r="1232" spans="1:14" x14ac:dyDescent="0.25">
      <c r="A1232" s="3">
        <v>1231</v>
      </c>
      <c r="B1232" s="3" t="s">
        <v>1440</v>
      </c>
      <c r="C1232" s="3" t="s">
        <v>1757</v>
      </c>
      <c r="D1232" s="3" t="s">
        <v>1758</v>
      </c>
      <c r="E1232" s="12" t="s">
        <v>7064</v>
      </c>
      <c r="F1232" t="s">
        <v>1777</v>
      </c>
      <c r="G1232" t="s">
        <v>1776</v>
      </c>
      <c r="H1232" t="s">
        <v>1776</v>
      </c>
      <c r="I1232" t="s">
        <v>7170</v>
      </c>
      <c r="J1232" s="3"/>
      <c r="K1232" s="3" t="s">
        <v>1440</v>
      </c>
      <c r="L1232" s="3" t="e">
        <v>#VALUE!</v>
      </c>
      <c r="M1232" s="7">
        <f t="shared" si="64"/>
        <v>0</v>
      </c>
      <c r="N1232" s="3" t="s">
        <v>3767</v>
      </c>
    </row>
    <row r="1233" spans="1:14" x14ac:dyDescent="0.25">
      <c r="A1233" s="3">
        <v>1232</v>
      </c>
      <c r="B1233" s="3" t="s">
        <v>1440</v>
      </c>
      <c r="C1233" s="3" t="s">
        <v>2094</v>
      </c>
      <c r="D1233" s="3" t="s">
        <v>2980</v>
      </c>
      <c r="E1233" s="12" t="s">
        <v>7375</v>
      </c>
      <c r="F1233" t="s">
        <v>8223</v>
      </c>
      <c r="G1233" t="s">
        <v>9229</v>
      </c>
      <c r="H1233" t="s">
        <v>9229</v>
      </c>
      <c r="I1233" t="s">
        <v>9230</v>
      </c>
      <c r="J1233" s="3"/>
      <c r="K1233" s="3" t="s">
        <v>1440</v>
      </c>
      <c r="L1233" s="3" t="e">
        <v>#VALUE!</v>
      </c>
      <c r="M1233" s="7">
        <f t="shared" si="64"/>
        <v>0</v>
      </c>
      <c r="N1233" s="3" t="s">
        <v>3767</v>
      </c>
    </row>
    <row r="1234" spans="1:14" x14ac:dyDescent="0.25">
      <c r="A1234" s="3">
        <v>1233</v>
      </c>
      <c r="B1234" s="3" t="s">
        <v>1440</v>
      </c>
      <c r="C1234" s="3" t="s">
        <v>2512</v>
      </c>
      <c r="D1234" s="3" t="s">
        <v>3456</v>
      </c>
      <c r="E1234" s="12" t="s">
        <v>7787</v>
      </c>
      <c r="F1234" t="s">
        <v>8626</v>
      </c>
      <c r="G1234" t="s">
        <v>10130</v>
      </c>
      <c r="H1234" t="s">
        <v>10130</v>
      </c>
      <c r="I1234" t="s">
        <v>10131</v>
      </c>
      <c r="J1234" s="3"/>
      <c r="K1234" s="3" t="s">
        <v>1440</v>
      </c>
      <c r="L1234" s="3">
        <v>1</v>
      </c>
      <c r="M1234" s="7">
        <f t="shared" si="64"/>
        <v>1</v>
      </c>
      <c r="N1234" s="3" t="s">
        <v>3767</v>
      </c>
    </row>
    <row r="1235" spans="1:14" x14ac:dyDescent="0.25">
      <c r="A1235" s="3">
        <v>1234</v>
      </c>
      <c r="B1235" s="3" t="s">
        <v>1440</v>
      </c>
      <c r="C1235" t="s">
        <v>2512</v>
      </c>
      <c r="D1235" s="3" t="s">
        <v>3456</v>
      </c>
      <c r="E1235" s="12" t="s">
        <v>7787</v>
      </c>
      <c r="F1235" t="s">
        <v>8626</v>
      </c>
      <c r="G1235" t="s">
        <v>10130</v>
      </c>
      <c r="H1235" t="s">
        <v>10130</v>
      </c>
      <c r="I1235" t="s">
        <v>10131</v>
      </c>
      <c r="J1235" s="3"/>
      <c r="K1235" s="3" t="s">
        <v>1440</v>
      </c>
      <c r="L1235" s="3" t="s">
        <v>6</v>
      </c>
      <c r="M1235" s="7">
        <v>1</v>
      </c>
      <c r="N1235" s="3" t="s">
        <v>4538</v>
      </c>
    </row>
    <row r="1236" spans="1:14" x14ac:dyDescent="0.25">
      <c r="A1236" s="3">
        <v>1235</v>
      </c>
      <c r="B1236" s="3" t="s">
        <v>1440</v>
      </c>
      <c r="C1236" s="3" t="s">
        <v>404</v>
      </c>
      <c r="D1236" s="3" t="s">
        <v>1511</v>
      </c>
      <c r="E1236" s="12" t="s">
        <v>4582</v>
      </c>
      <c r="F1236" t="s">
        <v>1553</v>
      </c>
      <c r="G1236" t="s">
        <v>1512</v>
      </c>
      <c r="H1236" t="s">
        <v>1512</v>
      </c>
      <c r="I1236" t="s">
        <v>6399</v>
      </c>
      <c r="J1236" s="3"/>
      <c r="K1236" s="3" t="s">
        <v>1440</v>
      </c>
      <c r="L1236" s="3" t="e">
        <v>#VALUE!</v>
      </c>
      <c r="M1236" s="7">
        <f t="shared" ref="M1236:M1246" si="65">IF(IFERROR(L1236,0),1,0)</f>
        <v>0</v>
      </c>
      <c r="N1236" s="3" t="s">
        <v>3767</v>
      </c>
    </row>
    <row r="1237" spans="1:14" x14ac:dyDescent="0.25">
      <c r="A1237" s="3">
        <v>1236</v>
      </c>
      <c r="B1237" s="3" t="s">
        <v>1440</v>
      </c>
      <c r="C1237" s="3" t="s">
        <v>2496</v>
      </c>
      <c r="D1237" s="3" t="s">
        <v>3440</v>
      </c>
      <c r="E1237" s="12" t="s">
        <v>7772</v>
      </c>
      <c r="F1237" t="s">
        <v>8611</v>
      </c>
      <c r="G1237" t="s">
        <v>10095</v>
      </c>
      <c r="H1237" t="s">
        <v>10096</v>
      </c>
      <c r="I1237" t="s">
        <v>10097</v>
      </c>
      <c r="J1237" s="3"/>
      <c r="K1237" s="3" t="s">
        <v>1440</v>
      </c>
      <c r="L1237" s="3" t="e">
        <v>#VALUE!</v>
      </c>
      <c r="M1237" s="7">
        <f t="shared" si="65"/>
        <v>0</v>
      </c>
      <c r="N1237" s="3" t="s">
        <v>3767</v>
      </c>
    </row>
    <row r="1238" spans="1:14" x14ac:dyDescent="0.25">
      <c r="A1238" s="3">
        <v>1237</v>
      </c>
      <c r="B1238" s="3" t="s">
        <v>1440</v>
      </c>
      <c r="C1238" s="3" t="s">
        <v>2624</v>
      </c>
      <c r="D1238" s="3" t="s">
        <v>3584</v>
      </c>
      <c r="E1238" s="12" t="s">
        <v>7897</v>
      </c>
      <c r="F1238" t="s">
        <v>8736</v>
      </c>
      <c r="G1238" t="s">
        <v>10379</v>
      </c>
      <c r="H1238" t="s">
        <v>10379</v>
      </c>
      <c r="I1238" t="s">
        <v>10380</v>
      </c>
      <c r="J1238" s="3"/>
      <c r="K1238" s="3" t="s">
        <v>1440</v>
      </c>
      <c r="L1238" s="3" t="e">
        <v>#VALUE!</v>
      </c>
      <c r="M1238" s="7">
        <f t="shared" si="65"/>
        <v>0</v>
      </c>
      <c r="N1238" s="3" t="s">
        <v>3767</v>
      </c>
    </row>
    <row r="1239" spans="1:14" x14ac:dyDescent="0.25">
      <c r="A1239" s="3">
        <v>1238</v>
      </c>
      <c r="B1239" s="3" t="s">
        <v>1440</v>
      </c>
      <c r="C1239" s="3" t="s">
        <v>2182</v>
      </c>
      <c r="D1239" s="3" t="s">
        <v>3080</v>
      </c>
      <c r="E1239" s="12" t="s">
        <v>7462</v>
      </c>
      <c r="F1239" t="s">
        <v>8310</v>
      </c>
      <c r="G1239" t="s">
        <v>9418</v>
      </c>
      <c r="H1239" t="s">
        <v>9419</v>
      </c>
      <c r="I1239" t="s">
        <v>9420</v>
      </c>
      <c r="J1239" s="3"/>
      <c r="K1239" s="3" t="s">
        <v>1440</v>
      </c>
      <c r="L1239" s="3" t="e">
        <v>#VALUE!</v>
      </c>
      <c r="M1239" s="7">
        <f t="shared" si="65"/>
        <v>0</v>
      </c>
      <c r="N1239" s="3" t="s">
        <v>3767</v>
      </c>
    </row>
    <row r="1240" spans="1:14" x14ac:dyDescent="0.25">
      <c r="A1240" s="3">
        <v>1239</v>
      </c>
      <c r="B1240" s="3" t="s">
        <v>1440</v>
      </c>
      <c r="C1240" s="3" t="s">
        <v>2204</v>
      </c>
      <c r="D1240" s="3" t="s">
        <v>3106</v>
      </c>
      <c r="E1240" s="12" t="s">
        <v>7483</v>
      </c>
      <c r="F1240" t="s">
        <v>8331</v>
      </c>
      <c r="G1240" t="s">
        <v>9466</v>
      </c>
      <c r="H1240" t="s">
        <v>9467</v>
      </c>
      <c r="I1240" t="s">
        <v>9468</v>
      </c>
      <c r="J1240" s="3"/>
      <c r="K1240" s="3" t="s">
        <v>1440</v>
      </c>
      <c r="L1240" s="3" t="e">
        <v>#VALUE!</v>
      </c>
      <c r="M1240" s="7">
        <f t="shared" si="65"/>
        <v>0</v>
      </c>
      <c r="N1240" s="3" t="s">
        <v>3767</v>
      </c>
    </row>
    <row r="1241" spans="1:14" x14ac:dyDescent="0.25">
      <c r="A1241" s="3">
        <v>1240</v>
      </c>
      <c r="B1241" s="3" t="s">
        <v>1440</v>
      </c>
      <c r="C1241" s="3" t="s">
        <v>2158</v>
      </c>
      <c r="D1241" s="3" t="s">
        <v>3052</v>
      </c>
      <c r="E1241" s="12" t="s">
        <v>7438</v>
      </c>
      <c r="F1241" t="s">
        <v>8286</v>
      </c>
      <c r="G1241" t="s">
        <v>9369</v>
      </c>
      <c r="H1241" t="s">
        <v>9369</v>
      </c>
      <c r="I1241" t="s">
        <v>9370</v>
      </c>
      <c r="J1241" s="3"/>
      <c r="K1241" s="3" t="s">
        <v>1440</v>
      </c>
      <c r="L1241" s="3" t="e">
        <v>#VALUE!</v>
      </c>
      <c r="M1241" s="7">
        <f t="shared" si="65"/>
        <v>0</v>
      </c>
      <c r="N1241" s="3" t="s">
        <v>3767</v>
      </c>
    </row>
    <row r="1242" spans="1:14" x14ac:dyDescent="0.25">
      <c r="A1242" s="3">
        <v>1241</v>
      </c>
      <c r="B1242" s="3" t="s">
        <v>1440</v>
      </c>
      <c r="C1242" s="3" t="s">
        <v>2055</v>
      </c>
      <c r="D1242" s="3" t="s">
        <v>2936</v>
      </c>
      <c r="E1242" s="12" t="s">
        <v>7336</v>
      </c>
      <c r="F1242" t="s">
        <v>8185</v>
      </c>
      <c r="G1242" t="s">
        <v>9153</v>
      </c>
      <c r="H1242" t="s">
        <v>9153</v>
      </c>
      <c r="I1242" t="s">
        <v>9154</v>
      </c>
      <c r="J1242" s="3"/>
      <c r="K1242" s="3" t="s">
        <v>1440</v>
      </c>
      <c r="L1242" s="3" t="e">
        <v>#VALUE!</v>
      </c>
      <c r="M1242" s="7">
        <f t="shared" si="65"/>
        <v>0</v>
      </c>
      <c r="N1242" s="3" t="s">
        <v>3767</v>
      </c>
    </row>
    <row r="1243" spans="1:14" x14ac:dyDescent="0.25">
      <c r="A1243" s="3">
        <v>1242</v>
      </c>
      <c r="B1243" s="3" t="s">
        <v>1440</v>
      </c>
      <c r="C1243" s="3" t="s">
        <v>2567</v>
      </c>
      <c r="D1243" s="3" t="s">
        <v>3520</v>
      </c>
      <c r="E1243" s="12" t="s">
        <v>7840</v>
      </c>
      <c r="F1243" t="s">
        <v>8679</v>
      </c>
      <c r="G1243" t="s">
        <v>10240</v>
      </c>
      <c r="H1243" t="s">
        <v>10240</v>
      </c>
      <c r="I1243" t="s">
        <v>10241</v>
      </c>
      <c r="J1243" s="3"/>
      <c r="K1243" s="3" t="s">
        <v>1440</v>
      </c>
      <c r="L1243" s="3" t="e">
        <v>#VALUE!</v>
      </c>
      <c r="M1243" s="7">
        <f t="shared" si="65"/>
        <v>0</v>
      </c>
      <c r="N1243" s="3" t="s">
        <v>3767</v>
      </c>
    </row>
    <row r="1244" spans="1:14" x14ac:dyDescent="0.25">
      <c r="A1244" s="3">
        <v>1243</v>
      </c>
      <c r="B1244" s="3" t="s">
        <v>1440</v>
      </c>
      <c r="C1244" s="3" t="s">
        <v>1931</v>
      </c>
      <c r="D1244" s="3" t="s">
        <v>2795</v>
      </c>
      <c r="E1244" s="12" t="s">
        <v>7214</v>
      </c>
      <c r="F1244" t="s">
        <v>8063</v>
      </c>
      <c r="G1244" t="s">
        <v>8905</v>
      </c>
      <c r="H1244" t="s">
        <v>8905</v>
      </c>
      <c r="I1244" t="s">
        <v>8906</v>
      </c>
      <c r="J1244" s="3"/>
      <c r="K1244" s="3" t="s">
        <v>1440</v>
      </c>
      <c r="L1244" s="3">
        <v>1</v>
      </c>
      <c r="M1244" s="7">
        <f t="shared" si="65"/>
        <v>1</v>
      </c>
      <c r="N1244" s="3" t="s">
        <v>3767</v>
      </c>
    </row>
    <row r="1245" spans="1:14" x14ac:dyDescent="0.25">
      <c r="A1245" s="3">
        <v>1244</v>
      </c>
      <c r="B1245" s="3" t="s">
        <v>1440</v>
      </c>
      <c r="C1245" s="3" t="s">
        <v>951</v>
      </c>
      <c r="D1245" s="3" t="s">
        <v>3351</v>
      </c>
      <c r="E1245" s="12" t="s">
        <v>4836</v>
      </c>
      <c r="F1245" t="s">
        <v>5744</v>
      </c>
      <c r="G1245" t="s">
        <v>6186</v>
      </c>
      <c r="H1245" t="s">
        <v>6739</v>
      </c>
      <c r="I1245" t="s">
        <v>6740</v>
      </c>
      <c r="J1245" s="3"/>
      <c r="K1245" s="3" t="s">
        <v>1440</v>
      </c>
      <c r="L1245" s="3" t="e">
        <v>#VALUE!</v>
      </c>
      <c r="M1245" s="7">
        <f t="shared" si="65"/>
        <v>0</v>
      </c>
      <c r="N1245" s="3" t="s">
        <v>3767</v>
      </c>
    </row>
    <row r="1246" spans="1:14" x14ac:dyDescent="0.25">
      <c r="A1246" s="3">
        <v>1245</v>
      </c>
      <c r="B1246" s="3" t="s">
        <v>1440</v>
      </c>
      <c r="C1246" s="3" t="s">
        <v>872</v>
      </c>
      <c r="D1246" s="3" t="s">
        <v>3340</v>
      </c>
      <c r="E1246" s="12" t="s">
        <v>4799</v>
      </c>
      <c r="F1246" t="s">
        <v>5715</v>
      </c>
      <c r="G1246" t="s">
        <v>6175</v>
      </c>
      <c r="H1246" t="s">
        <v>6664</v>
      </c>
      <c r="I1246" t="s">
        <v>6665</v>
      </c>
      <c r="J1246" s="3"/>
      <c r="K1246" s="3" t="s">
        <v>1440</v>
      </c>
      <c r="L1246" s="3">
        <v>1</v>
      </c>
      <c r="M1246" s="7">
        <f t="shared" si="65"/>
        <v>1</v>
      </c>
      <c r="N1246" s="3" t="s">
        <v>3767</v>
      </c>
    </row>
    <row r="1247" spans="1:14" x14ac:dyDescent="0.25">
      <c r="A1247" s="3">
        <v>1246</v>
      </c>
      <c r="B1247" s="3" t="s">
        <v>1440</v>
      </c>
      <c r="C1247" t="s">
        <v>872</v>
      </c>
      <c r="D1247" s="3" t="s">
        <v>3340</v>
      </c>
      <c r="E1247" s="12" t="s">
        <v>4799</v>
      </c>
      <c r="F1247" t="s">
        <v>5715</v>
      </c>
      <c r="G1247" t="s">
        <v>6175</v>
      </c>
      <c r="H1247" t="s">
        <v>6664</v>
      </c>
      <c r="I1247" t="s">
        <v>6665</v>
      </c>
      <c r="J1247" s="3"/>
      <c r="K1247" s="3" t="s">
        <v>1440</v>
      </c>
      <c r="L1247" s="3" t="s">
        <v>6</v>
      </c>
      <c r="M1247" s="7">
        <v>1</v>
      </c>
      <c r="N1247" s="3" t="s">
        <v>4538</v>
      </c>
    </row>
    <row r="1248" spans="1:14" x14ac:dyDescent="0.25">
      <c r="A1248" s="3">
        <v>1247</v>
      </c>
      <c r="B1248" s="3" t="s">
        <v>1440</v>
      </c>
      <c r="C1248" s="3" t="s">
        <v>2022</v>
      </c>
      <c r="D1248" s="3" t="s">
        <v>2901</v>
      </c>
      <c r="E1248" s="12" t="s">
        <v>7303</v>
      </c>
      <c r="F1248" t="s">
        <v>8152</v>
      </c>
      <c r="G1248" t="s">
        <v>9085</v>
      </c>
      <c r="H1248" t="s">
        <v>9085</v>
      </c>
      <c r="I1248" t="s">
        <v>9086</v>
      </c>
      <c r="J1248" s="3"/>
      <c r="K1248" s="3" t="s">
        <v>1440</v>
      </c>
      <c r="L1248" s="3" t="e">
        <v>#VALUE!</v>
      </c>
      <c r="M1248" s="7">
        <f>IF(IFERROR(L1248,0),1,0)</f>
        <v>0</v>
      </c>
      <c r="N1248" s="3" t="s">
        <v>3767</v>
      </c>
    </row>
    <row r="1249" spans="1:14" x14ac:dyDescent="0.25">
      <c r="A1249" s="3">
        <v>1248</v>
      </c>
      <c r="B1249" s="3" t="s">
        <v>1440</v>
      </c>
      <c r="C1249" s="3" t="s">
        <v>2490</v>
      </c>
      <c r="D1249" s="3" t="s">
        <v>3431</v>
      </c>
      <c r="E1249" s="12" t="s">
        <v>7766</v>
      </c>
      <c r="F1249" t="s">
        <v>8605</v>
      </c>
      <c r="G1249" t="s">
        <v>10081</v>
      </c>
      <c r="H1249" t="s">
        <v>10081</v>
      </c>
      <c r="I1249" t="s">
        <v>10082</v>
      </c>
      <c r="J1249" s="3"/>
      <c r="K1249" s="3" t="s">
        <v>1440</v>
      </c>
      <c r="L1249" s="3" t="e">
        <v>#VALUE!</v>
      </c>
      <c r="M1249" s="7">
        <f>IF(IFERROR(L1249,0),1,0)</f>
        <v>0</v>
      </c>
      <c r="N1249" s="3" t="s">
        <v>3767</v>
      </c>
    </row>
    <row r="1250" spans="1:14" x14ac:dyDescent="0.25">
      <c r="A1250" s="3">
        <v>1249</v>
      </c>
      <c r="B1250" s="3" t="s">
        <v>1440</v>
      </c>
      <c r="C1250" s="3" t="s">
        <v>693</v>
      </c>
      <c r="D1250" s="3" t="s">
        <v>3130</v>
      </c>
      <c r="E1250" s="12" t="s">
        <v>4717</v>
      </c>
      <c r="F1250" t="s">
        <v>5634</v>
      </c>
      <c r="G1250" t="s">
        <v>6110</v>
      </c>
      <c r="H1250" t="s">
        <v>6110</v>
      </c>
      <c r="I1250" t="s">
        <v>6557</v>
      </c>
      <c r="J1250" s="3"/>
      <c r="K1250" s="3" t="s">
        <v>1440</v>
      </c>
      <c r="L1250" s="3" t="e">
        <v>#VALUE!</v>
      </c>
      <c r="M1250" s="7">
        <f>IF(IFERROR(L1250,0),1,0)</f>
        <v>0</v>
      </c>
      <c r="N1250" s="3" t="s">
        <v>3767</v>
      </c>
    </row>
    <row r="1251" spans="1:14" x14ac:dyDescent="0.25">
      <c r="A1251" s="3">
        <v>1250</v>
      </c>
      <c r="B1251" s="3" t="s">
        <v>1440</v>
      </c>
      <c r="C1251" s="3" t="s">
        <v>1499</v>
      </c>
      <c r="D1251" s="3" t="s">
        <v>1500</v>
      </c>
      <c r="E1251" s="12" t="s">
        <v>7022</v>
      </c>
      <c r="F1251" t="s">
        <v>1549</v>
      </c>
      <c r="G1251" t="s">
        <v>1501</v>
      </c>
      <c r="H1251" t="s">
        <v>1501</v>
      </c>
      <c r="I1251" t="s">
        <v>7115</v>
      </c>
      <c r="J1251" s="3"/>
      <c r="K1251" s="3" t="s">
        <v>1440</v>
      </c>
      <c r="L1251" s="3">
        <v>1</v>
      </c>
      <c r="M1251" s="7">
        <f>IF(IFERROR(L1251,0),1,0)</f>
        <v>1</v>
      </c>
      <c r="N1251" s="3" t="s">
        <v>3767</v>
      </c>
    </row>
    <row r="1252" spans="1:14" x14ac:dyDescent="0.25">
      <c r="A1252" s="3">
        <v>1251</v>
      </c>
      <c r="B1252" s="3" t="s">
        <v>1440</v>
      </c>
      <c r="C1252" t="s">
        <v>1499</v>
      </c>
      <c r="D1252" s="3" t="s">
        <v>1500</v>
      </c>
      <c r="E1252" s="12" t="s">
        <v>7022</v>
      </c>
      <c r="F1252" t="s">
        <v>1549</v>
      </c>
      <c r="G1252" t="s">
        <v>1501</v>
      </c>
      <c r="H1252" t="s">
        <v>1501</v>
      </c>
      <c r="I1252" t="s">
        <v>7115</v>
      </c>
      <c r="J1252" s="3"/>
      <c r="K1252" s="3" t="s">
        <v>1440</v>
      </c>
      <c r="L1252" s="3" t="s">
        <v>6</v>
      </c>
      <c r="M1252" s="7">
        <v>1</v>
      </c>
      <c r="N1252" s="3" t="s">
        <v>4538</v>
      </c>
    </row>
    <row r="1253" spans="1:14" x14ac:dyDescent="0.25">
      <c r="A1253" s="3">
        <v>1252</v>
      </c>
      <c r="B1253" s="3" t="s">
        <v>1440</v>
      </c>
      <c r="C1253" s="3" t="s">
        <v>2369</v>
      </c>
      <c r="D1253" s="3" t="s">
        <v>3290</v>
      </c>
      <c r="E1253" s="12" t="s">
        <v>7646</v>
      </c>
      <c r="F1253" t="s">
        <v>8487</v>
      </c>
      <c r="G1253" t="s">
        <v>9820</v>
      </c>
      <c r="H1253" t="s">
        <v>9821</v>
      </c>
      <c r="I1253" t="s">
        <v>9822</v>
      </c>
      <c r="J1253" s="3"/>
      <c r="K1253" s="3" t="s">
        <v>1440</v>
      </c>
      <c r="L1253" s="3" t="e">
        <v>#VALUE!</v>
      </c>
      <c r="M1253" s="7">
        <f>IF(IFERROR(L1253,0),1,0)</f>
        <v>0</v>
      </c>
      <c r="N1253" s="3" t="s">
        <v>3767</v>
      </c>
    </row>
    <row r="1254" spans="1:14" x14ac:dyDescent="0.25">
      <c r="A1254" s="3">
        <v>1253</v>
      </c>
      <c r="B1254" s="3" t="s">
        <v>1440</v>
      </c>
      <c r="C1254" s="3" t="s">
        <v>2712</v>
      </c>
      <c r="D1254" s="3" t="s">
        <v>3675</v>
      </c>
      <c r="E1254" s="12" t="s">
        <v>7982</v>
      </c>
      <c r="F1254" t="s">
        <v>8817</v>
      </c>
      <c r="G1254" t="s">
        <v>10578</v>
      </c>
      <c r="H1254" t="s">
        <v>10578</v>
      </c>
      <c r="I1254" t="s">
        <v>10579</v>
      </c>
      <c r="J1254" s="3"/>
      <c r="K1254" s="3" t="s">
        <v>1440</v>
      </c>
      <c r="L1254" s="3">
        <v>1</v>
      </c>
      <c r="M1254" s="7">
        <f>IF(IFERROR(L1254,0),1,0)</f>
        <v>1</v>
      </c>
      <c r="N1254" s="3" t="s">
        <v>3767</v>
      </c>
    </row>
    <row r="1255" spans="1:14" x14ac:dyDescent="0.25">
      <c r="A1255" s="3">
        <v>1254</v>
      </c>
      <c r="B1255" s="3" t="s">
        <v>1440</v>
      </c>
      <c r="C1255" t="s">
        <v>2712</v>
      </c>
      <c r="D1255" s="3" t="s">
        <v>3675</v>
      </c>
      <c r="E1255" s="12" t="s">
        <v>7982</v>
      </c>
      <c r="F1255" t="s">
        <v>8817</v>
      </c>
      <c r="G1255" t="s">
        <v>10578</v>
      </c>
      <c r="H1255" t="s">
        <v>10578</v>
      </c>
      <c r="I1255" t="s">
        <v>10579</v>
      </c>
      <c r="J1255" s="3"/>
      <c r="K1255" s="3" t="s">
        <v>1440</v>
      </c>
      <c r="L1255" s="3" t="s">
        <v>6</v>
      </c>
      <c r="M1255" s="7">
        <v>1</v>
      </c>
      <c r="N1255" s="3" t="s">
        <v>4538</v>
      </c>
    </row>
    <row r="1256" spans="1:14" x14ac:dyDescent="0.25">
      <c r="A1256" s="3">
        <v>1255</v>
      </c>
      <c r="B1256" s="3" t="s">
        <v>1440</v>
      </c>
      <c r="C1256" s="3" t="s">
        <v>2653</v>
      </c>
      <c r="D1256" s="3" t="s">
        <v>3615</v>
      </c>
      <c r="E1256" s="18"/>
      <c r="F1256" s="18" t="s">
        <v>10752</v>
      </c>
      <c r="J1256" s="3"/>
      <c r="K1256" s="3" t="s">
        <v>1440</v>
      </c>
      <c r="L1256" s="3">
        <v>1</v>
      </c>
      <c r="M1256" s="7">
        <f>IF(IFERROR(L1256,0),1,0)</f>
        <v>1</v>
      </c>
      <c r="N1256" s="3" t="s">
        <v>3767</v>
      </c>
    </row>
    <row r="1257" spans="1:14" x14ac:dyDescent="0.25">
      <c r="A1257" s="3">
        <v>1256</v>
      </c>
      <c r="B1257" s="3" t="s">
        <v>1440</v>
      </c>
      <c r="C1257" s="3" t="s">
        <v>2697</v>
      </c>
      <c r="D1257" s="3" t="s">
        <v>3659</v>
      </c>
      <c r="F1257" s="3" t="s">
        <v>10753</v>
      </c>
      <c r="J1257" s="3"/>
      <c r="K1257" s="3" t="s">
        <v>1440</v>
      </c>
      <c r="L1257" s="3">
        <v>1</v>
      </c>
      <c r="M1257" s="7">
        <f>IF(IFERROR(L1257,0),1,0)</f>
        <v>1</v>
      </c>
      <c r="N1257" s="3" t="s">
        <v>3767</v>
      </c>
    </row>
    <row r="1258" spans="1:14" x14ac:dyDescent="0.25">
      <c r="A1258" s="3">
        <v>1257</v>
      </c>
      <c r="B1258" s="3" t="s">
        <v>1440</v>
      </c>
      <c r="D1258" s="3" t="s">
        <v>3615</v>
      </c>
      <c r="F1258" s="18" t="s">
        <v>10752</v>
      </c>
      <c r="J1258" s="3"/>
      <c r="K1258" s="3" t="s">
        <v>1440</v>
      </c>
      <c r="L1258" s="3" t="s">
        <v>6</v>
      </c>
      <c r="M1258" s="7">
        <v>1</v>
      </c>
      <c r="N1258" s="3" t="s">
        <v>4538</v>
      </c>
    </row>
    <row r="1259" spans="1:14" x14ac:dyDescent="0.25">
      <c r="A1259" s="3">
        <v>1258</v>
      </c>
      <c r="B1259" s="3" t="s">
        <v>1440</v>
      </c>
      <c r="D1259" s="3" t="s">
        <v>3659</v>
      </c>
      <c r="F1259" s="3" t="s">
        <v>10753</v>
      </c>
      <c r="J1259" s="3"/>
      <c r="K1259" s="3" t="s">
        <v>1440</v>
      </c>
      <c r="L1259" s="3" t="s">
        <v>6</v>
      </c>
      <c r="M1259" s="7">
        <v>1</v>
      </c>
      <c r="N1259" s="3" t="s">
        <v>4538</v>
      </c>
    </row>
  </sheetData>
  <conditionalFormatting sqref="E1256:F1256">
    <cfRule type="duplicateValues" dxfId="22" priority="4"/>
  </conditionalFormatting>
  <conditionalFormatting sqref="F2">
    <cfRule type="duplicateValues" dxfId="21" priority="23"/>
  </conditionalFormatting>
  <conditionalFormatting sqref="F3">
    <cfRule type="duplicateValues" dxfId="20" priority="22"/>
  </conditionalFormatting>
  <conditionalFormatting sqref="F4">
    <cfRule type="duplicateValues" dxfId="19" priority="21"/>
  </conditionalFormatting>
  <conditionalFormatting sqref="F5">
    <cfRule type="duplicateValues" dxfId="18" priority="20"/>
  </conditionalFormatting>
  <conditionalFormatting sqref="F6">
    <cfRule type="duplicateValues" dxfId="17" priority="19"/>
  </conditionalFormatting>
  <conditionalFormatting sqref="F7">
    <cfRule type="duplicateValues" dxfId="16" priority="18"/>
  </conditionalFormatting>
  <conditionalFormatting sqref="F8">
    <cfRule type="duplicateValues" dxfId="15" priority="17"/>
  </conditionalFormatting>
  <conditionalFormatting sqref="F9">
    <cfRule type="duplicateValues" dxfId="14" priority="16"/>
  </conditionalFormatting>
  <conditionalFormatting sqref="F10">
    <cfRule type="duplicateValues" dxfId="13" priority="15"/>
  </conditionalFormatting>
  <conditionalFormatting sqref="F11">
    <cfRule type="duplicateValues" dxfId="12" priority="14"/>
  </conditionalFormatting>
  <conditionalFormatting sqref="F12">
    <cfRule type="duplicateValues" dxfId="11" priority="13"/>
  </conditionalFormatting>
  <conditionalFormatting sqref="F13">
    <cfRule type="duplicateValues" dxfId="10" priority="12"/>
  </conditionalFormatting>
  <conditionalFormatting sqref="F14">
    <cfRule type="duplicateValues" dxfId="9" priority="11"/>
  </conditionalFormatting>
  <conditionalFormatting sqref="F15">
    <cfRule type="duplicateValues" dxfId="8" priority="10"/>
  </conditionalFormatting>
  <conditionalFormatting sqref="F16">
    <cfRule type="duplicateValues" dxfId="7" priority="9"/>
  </conditionalFormatting>
  <conditionalFormatting sqref="F17">
    <cfRule type="duplicateValues" dxfId="6" priority="8"/>
  </conditionalFormatting>
  <conditionalFormatting sqref="F18">
    <cfRule type="duplicateValues" dxfId="5" priority="7"/>
  </conditionalFormatting>
  <conditionalFormatting sqref="F19">
    <cfRule type="duplicateValues" dxfId="4" priority="6"/>
  </conditionalFormatting>
  <conditionalFormatting sqref="F20">
    <cfRule type="duplicateValues" dxfId="3" priority="5"/>
  </conditionalFormatting>
  <conditionalFormatting sqref="F1257">
    <cfRule type="duplicateValues" dxfId="2" priority="3"/>
  </conditionalFormatting>
  <conditionalFormatting sqref="F1258">
    <cfRule type="duplicateValues" dxfId="1" priority="2"/>
  </conditionalFormatting>
  <conditionalFormatting sqref="F1259">
    <cfRule type="duplicateValues" dxfId="0" priority="1"/>
  </conditionalFormatting>
  <hyperlinks>
    <hyperlink ref="E282" r:id="rId1" xr:uid="{00000000-0004-0000-0700-000000000000}"/>
    <hyperlink ref="E860" r:id="rId2" xr:uid="{00000000-0004-0000-0700-000001000000}"/>
    <hyperlink ref="E885" r:id="rId3" xr:uid="{00000000-0004-0000-0700-000002000000}"/>
    <hyperlink ref="E416" r:id="rId4" xr:uid="{00000000-0004-0000-0700-000003000000}"/>
    <hyperlink ref="E798" r:id="rId5" xr:uid="{00000000-0004-0000-0700-000004000000}"/>
    <hyperlink ref="E826" r:id="rId6" xr:uid="{00000000-0004-0000-0700-000005000000}"/>
    <hyperlink ref="E104" r:id="rId7" xr:uid="{00000000-0004-0000-0700-000006000000}"/>
    <hyperlink ref="E411" r:id="rId8" xr:uid="{00000000-0004-0000-0700-000007000000}"/>
    <hyperlink ref="E697" r:id="rId9" xr:uid="{00000000-0004-0000-0700-000008000000}"/>
    <hyperlink ref="E294" r:id="rId10" xr:uid="{00000000-0004-0000-0700-000009000000}"/>
    <hyperlink ref="E1244" r:id="rId11" xr:uid="{00000000-0004-0000-0700-00000A000000}"/>
    <hyperlink ref="E177" r:id="rId12" xr:uid="{00000000-0004-0000-0700-00000B000000}"/>
    <hyperlink ref="E827" r:id="rId13" xr:uid="{00000000-0004-0000-0700-00000C000000}"/>
    <hyperlink ref="E253" r:id="rId14" xr:uid="{00000000-0004-0000-0700-00000D000000}"/>
    <hyperlink ref="E315" r:id="rId15" xr:uid="{00000000-0004-0000-0700-00000E000000}"/>
    <hyperlink ref="E398" r:id="rId16" xr:uid="{00000000-0004-0000-0700-00000F000000}"/>
    <hyperlink ref="E1144" r:id="rId17" xr:uid="{00000000-0004-0000-0700-000010000000}"/>
    <hyperlink ref="E262" r:id="rId18" xr:uid="{00000000-0004-0000-0700-000011000000}"/>
    <hyperlink ref="E180" r:id="rId19" xr:uid="{00000000-0004-0000-0700-000012000000}"/>
    <hyperlink ref="E37" r:id="rId20" xr:uid="{00000000-0004-0000-0700-000013000000}"/>
    <hyperlink ref="E1085" r:id="rId21" xr:uid="{00000000-0004-0000-0700-000014000000}"/>
    <hyperlink ref="E796" r:id="rId22" xr:uid="{00000000-0004-0000-0700-000015000000}"/>
    <hyperlink ref="E746" r:id="rId23" xr:uid="{00000000-0004-0000-0700-000016000000}"/>
    <hyperlink ref="E1019" r:id="rId24" xr:uid="{00000000-0004-0000-0700-000017000000}"/>
    <hyperlink ref="E151" r:id="rId25" xr:uid="{00000000-0004-0000-0700-000018000000}"/>
    <hyperlink ref="E456" r:id="rId26" xr:uid="{00000000-0004-0000-0700-000019000000}"/>
    <hyperlink ref="E1229" r:id="rId27" xr:uid="{00000000-0004-0000-0700-00001A000000}"/>
    <hyperlink ref="E966" r:id="rId28" xr:uid="{00000000-0004-0000-0700-00001B000000}"/>
    <hyperlink ref="E1030" r:id="rId29" xr:uid="{00000000-0004-0000-0700-00001C000000}"/>
    <hyperlink ref="E691" r:id="rId30" xr:uid="{00000000-0004-0000-0700-00001D000000}"/>
    <hyperlink ref="E246" r:id="rId31" xr:uid="{00000000-0004-0000-0700-00001E000000}"/>
    <hyperlink ref="E650" r:id="rId32" xr:uid="{00000000-0004-0000-0700-00001F000000}"/>
    <hyperlink ref="E1227" r:id="rId33" xr:uid="{00000000-0004-0000-0700-000020000000}"/>
    <hyperlink ref="E475" r:id="rId34" xr:uid="{00000000-0004-0000-0700-000021000000}"/>
    <hyperlink ref="E851" r:id="rId35" xr:uid="{00000000-0004-0000-0700-000022000000}"/>
    <hyperlink ref="E522" r:id="rId36" xr:uid="{00000000-0004-0000-0700-000023000000}"/>
    <hyperlink ref="E243" r:id="rId37" xr:uid="{00000000-0004-0000-0700-000024000000}"/>
    <hyperlink ref="E1015" r:id="rId38" xr:uid="{00000000-0004-0000-0700-000025000000}"/>
    <hyperlink ref="E55" r:id="rId39" xr:uid="{00000000-0004-0000-0700-000026000000}"/>
    <hyperlink ref="E142" r:id="rId40" xr:uid="{00000000-0004-0000-0700-000027000000}"/>
    <hyperlink ref="E1016" r:id="rId41" xr:uid="{00000000-0004-0000-0700-000028000000}"/>
    <hyperlink ref="E542" r:id="rId42" xr:uid="{00000000-0004-0000-0700-000029000000}"/>
    <hyperlink ref="E258" r:id="rId43" xr:uid="{00000000-0004-0000-0700-00002A000000}"/>
    <hyperlink ref="E264" r:id="rId44" xr:uid="{00000000-0004-0000-0700-00002B000000}"/>
    <hyperlink ref="E138" r:id="rId45" xr:uid="{00000000-0004-0000-0700-00002C000000}"/>
    <hyperlink ref="E572" r:id="rId46" xr:uid="{00000000-0004-0000-0700-00002D000000}"/>
    <hyperlink ref="E515" r:id="rId47" xr:uid="{00000000-0004-0000-0700-00002E000000}"/>
    <hyperlink ref="E608" r:id="rId48" xr:uid="{00000000-0004-0000-0700-00002F000000}"/>
    <hyperlink ref="E636" r:id="rId49" xr:uid="{00000000-0004-0000-0700-000030000000}"/>
    <hyperlink ref="E624" r:id="rId50" xr:uid="{00000000-0004-0000-0700-000031000000}"/>
    <hyperlink ref="E92" r:id="rId51" xr:uid="{00000000-0004-0000-0700-000032000000}"/>
    <hyperlink ref="E62" r:id="rId52" xr:uid="{00000000-0004-0000-0700-000033000000}"/>
    <hyperlink ref="E33" r:id="rId53" xr:uid="{00000000-0004-0000-0700-000034000000}"/>
    <hyperlink ref="E793" r:id="rId54" xr:uid="{00000000-0004-0000-0700-000035000000}"/>
    <hyperlink ref="E447" r:id="rId55" xr:uid="{00000000-0004-0000-0700-000036000000}"/>
    <hyperlink ref="E825" r:id="rId56" xr:uid="{00000000-0004-0000-0700-000037000000}"/>
    <hyperlink ref="E326" r:id="rId57" xr:uid="{00000000-0004-0000-0700-000038000000}"/>
    <hyperlink ref="E312" r:id="rId58" xr:uid="{00000000-0004-0000-0700-000039000000}"/>
    <hyperlink ref="E1101" r:id="rId59" xr:uid="{00000000-0004-0000-0700-00003A000000}"/>
    <hyperlink ref="E461" r:id="rId60" xr:uid="{00000000-0004-0000-0700-00003B000000}"/>
    <hyperlink ref="E647" r:id="rId61" xr:uid="{00000000-0004-0000-0700-00003C000000}"/>
    <hyperlink ref="E1139" r:id="rId62" xr:uid="{00000000-0004-0000-0700-00003D000000}"/>
    <hyperlink ref="E593" r:id="rId63" xr:uid="{00000000-0004-0000-0700-00003E000000}"/>
    <hyperlink ref="E969" r:id="rId64" xr:uid="{00000000-0004-0000-0700-00003F000000}"/>
    <hyperlink ref="E668" r:id="rId65" xr:uid="{00000000-0004-0000-0700-000040000000}"/>
    <hyperlink ref="E915" r:id="rId66" xr:uid="{00000000-0004-0000-0700-000041000000}"/>
    <hyperlink ref="E1074" r:id="rId67" xr:uid="{00000000-0004-0000-0700-000042000000}"/>
    <hyperlink ref="E674" r:id="rId68" xr:uid="{00000000-0004-0000-0700-000043000000}"/>
    <hyperlink ref="E391" r:id="rId69" xr:uid="{00000000-0004-0000-0700-000044000000}"/>
    <hyperlink ref="E389" r:id="rId70" xr:uid="{00000000-0004-0000-0700-000045000000}"/>
    <hyperlink ref="E110" r:id="rId71" xr:uid="{00000000-0004-0000-0700-000046000000}"/>
    <hyperlink ref="E976" r:id="rId72" xr:uid="{00000000-0004-0000-0700-000047000000}"/>
    <hyperlink ref="E795" r:id="rId73" xr:uid="{00000000-0004-0000-0700-000048000000}"/>
    <hyperlink ref="E355" r:id="rId74" xr:uid="{00000000-0004-0000-0700-000049000000}"/>
    <hyperlink ref="E44" r:id="rId75" xr:uid="{00000000-0004-0000-0700-00004A000000}"/>
    <hyperlink ref="E93" r:id="rId76" xr:uid="{00000000-0004-0000-0700-00004B000000}"/>
    <hyperlink ref="E202" r:id="rId77" xr:uid="{00000000-0004-0000-0700-00004C000000}"/>
    <hyperlink ref="E497" r:id="rId78" xr:uid="{00000000-0004-0000-0700-00004D000000}"/>
    <hyperlink ref="E500" r:id="rId79" xr:uid="{00000000-0004-0000-0700-00004E000000}"/>
    <hyperlink ref="E75" r:id="rId80" xr:uid="{00000000-0004-0000-0700-00004F000000}"/>
    <hyperlink ref="E532" r:id="rId81" xr:uid="{00000000-0004-0000-0700-000050000000}"/>
    <hyperlink ref="E229" r:id="rId82" xr:uid="{00000000-0004-0000-0700-000051000000}"/>
    <hyperlink ref="E1049" r:id="rId83" xr:uid="{00000000-0004-0000-0700-000052000000}"/>
    <hyperlink ref="E1160" r:id="rId84" xr:uid="{00000000-0004-0000-0700-000053000000}"/>
    <hyperlink ref="E1017" r:id="rId85" xr:uid="{00000000-0004-0000-0700-000054000000}"/>
    <hyperlink ref="E316" r:id="rId86" xr:uid="{00000000-0004-0000-0700-000055000000}"/>
    <hyperlink ref="E690" r:id="rId87" xr:uid="{00000000-0004-0000-0700-000056000000}"/>
    <hyperlink ref="E484" r:id="rId88" xr:uid="{00000000-0004-0000-0700-000057000000}"/>
    <hyperlink ref="E948" r:id="rId89" xr:uid="{00000000-0004-0000-0700-000058000000}"/>
    <hyperlink ref="E839" r:id="rId90" xr:uid="{00000000-0004-0000-0700-000059000000}"/>
    <hyperlink ref="E359" r:id="rId91" xr:uid="{00000000-0004-0000-0700-00005A000000}"/>
    <hyperlink ref="E178" r:id="rId92" xr:uid="{00000000-0004-0000-0700-00005B000000}"/>
    <hyperlink ref="E611" r:id="rId93" xr:uid="{00000000-0004-0000-0700-00005C000000}"/>
    <hyperlink ref="E443" r:id="rId94" xr:uid="{00000000-0004-0000-0700-00005D000000}"/>
    <hyperlink ref="E886" r:id="rId95" xr:uid="{00000000-0004-0000-0700-00005E000000}"/>
    <hyperlink ref="E235" r:id="rId96" xr:uid="{00000000-0004-0000-0700-00005F000000}"/>
    <hyperlink ref="E953" r:id="rId97" xr:uid="{00000000-0004-0000-0700-000060000000}"/>
    <hyperlink ref="E643" r:id="rId98" xr:uid="{00000000-0004-0000-0700-000061000000}"/>
    <hyperlink ref="E1135" r:id="rId99" xr:uid="{00000000-0004-0000-0700-000062000000}"/>
    <hyperlink ref="E172" r:id="rId100" xr:uid="{00000000-0004-0000-0700-000063000000}"/>
    <hyperlink ref="E1037" r:id="rId101" xr:uid="{00000000-0004-0000-0700-000064000000}"/>
    <hyperlink ref="E711" r:id="rId102" xr:uid="{00000000-0004-0000-0700-000065000000}"/>
    <hyperlink ref="E1121" r:id="rId103" xr:uid="{00000000-0004-0000-0700-000066000000}"/>
    <hyperlink ref="E1010" r:id="rId104" xr:uid="{00000000-0004-0000-0700-000067000000}"/>
    <hyperlink ref="E287" r:id="rId105" xr:uid="{00000000-0004-0000-0700-000068000000}"/>
    <hyperlink ref="E1038" r:id="rId106" xr:uid="{00000000-0004-0000-0700-000069000000}"/>
    <hyperlink ref="E727" r:id="rId107" xr:uid="{00000000-0004-0000-0700-00006A000000}"/>
    <hyperlink ref="E366" r:id="rId108" xr:uid="{00000000-0004-0000-0700-00006B000000}"/>
    <hyperlink ref="E912" r:id="rId109" xr:uid="{00000000-0004-0000-0700-00006C000000}"/>
    <hyperlink ref="E384" r:id="rId110" xr:uid="{00000000-0004-0000-0700-00006D000000}"/>
    <hyperlink ref="E358" r:id="rId111" xr:uid="{00000000-0004-0000-0700-00006E000000}"/>
    <hyperlink ref="E1222" r:id="rId112" xr:uid="{00000000-0004-0000-0700-00006F000000}"/>
    <hyperlink ref="E906" r:id="rId113" xr:uid="{00000000-0004-0000-0700-000070000000}"/>
    <hyperlink ref="E1161" r:id="rId114" xr:uid="{00000000-0004-0000-0700-000071000000}"/>
    <hyperlink ref="E648" r:id="rId115" xr:uid="{00000000-0004-0000-0700-000072000000}"/>
    <hyperlink ref="E107" r:id="rId116" xr:uid="{00000000-0004-0000-0700-000073000000}"/>
    <hyperlink ref="E1190" r:id="rId117" xr:uid="{00000000-0004-0000-0700-000074000000}"/>
    <hyperlink ref="E1075" r:id="rId118" xr:uid="{00000000-0004-0000-0700-000075000000}"/>
    <hyperlink ref="E603" r:id="rId119" xr:uid="{00000000-0004-0000-0700-000076000000}"/>
    <hyperlink ref="E1119" r:id="rId120" xr:uid="{00000000-0004-0000-0700-000077000000}"/>
    <hyperlink ref="E907" r:id="rId121" xr:uid="{00000000-0004-0000-0700-000078000000}"/>
    <hyperlink ref="E1248" r:id="rId122" xr:uid="{00000000-0004-0000-0700-000079000000}"/>
    <hyperlink ref="E191" r:id="rId123" xr:uid="{00000000-0004-0000-0700-00007A000000}"/>
    <hyperlink ref="E843" r:id="rId124" xr:uid="{00000000-0004-0000-0700-00007B000000}"/>
    <hyperlink ref="E437" r:id="rId125" xr:uid="{00000000-0004-0000-0700-00007C000000}"/>
    <hyperlink ref="E402" r:id="rId126" xr:uid="{00000000-0004-0000-0700-00007D000000}"/>
    <hyperlink ref="E721" r:id="rId127" xr:uid="{00000000-0004-0000-0700-00007E000000}"/>
    <hyperlink ref="E468" r:id="rId128" xr:uid="{00000000-0004-0000-0700-00007F000000}"/>
    <hyperlink ref="E770" r:id="rId129" xr:uid="{00000000-0004-0000-0700-000080000000}"/>
    <hyperlink ref="E503" r:id="rId130" xr:uid="{00000000-0004-0000-0700-000081000000}"/>
    <hyperlink ref="E535" r:id="rId131" xr:uid="{00000000-0004-0000-0700-000082000000}"/>
    <hyperlink ref="E560" r:id="rId132" xr:uid="{00000000-0004-0000-0700-000083000000}"/>
    <hyperlink ref="E1122" r:id="rId133" xr:uid="{00000000-0004-0000-0700-000084000000}"/>
    <hyperlink ref="E1045" r:id="rId134" xr:uid="{00000000-0004-0000-0700-000085000000}"/>
    <hyperlink ref="E284" r:id="rId135" xr:uid="{00000000-0004-0000-0700-000086000000}"/>
    <hyperlink ref="E998" r:id="rId136" xr:uid="{00000000-0004-0000-0700-000087000000}"/>
    <hyperlink ref="E431" r:id="rId137" xr:uid="{00000000-0004-0000-0700-000088000000}"/>
    <hyperlink ref="E981" r:id="rId138" xr:uid="{00000000-0004-0000-0700-000089000000}"/>
    <hyperlink ref="E628" r:id="rId139" xr:uid="{00000000-0004-0000-0700-00008A000000}"/>
    <hyperlink ref="E161" r:id="rId140" xr:uid="{00000000-0004-0000-0700-00008B000000}"/>
    <hyperlink ref="E625" r:id="rId141" xr:uid="{00000000-0004-0000-0700-00008C000000}"/>
    <hyperlink ref="E1148" r:id="rId142" xr:uid="{00000000-0004-0000-0700-00008D000000}"/>
    <hyperlink ref="E38" r:id="rId143" xr:uid="{00000000-0004-0000-0700-00008E000000}"/>
    <hyperlink ref="E1065" r:id="rId144" xr:uid="{00000000-0004-0000-0700-00008F000000}"/>
    <hyperlink ref="E304" r:id="rId145" xr:uid="{00000000-0004-0000-0700-000090000000}"/>
    <hyperlink ref="E847" r:id="rId146" xr:uid="{00000000-0004-0000-0700-000091000000}"/>
    <hyperlink ref="E753" r:id="rId147" xr:uid="{00000000-0004-0000-0700-000092000000}"/>
    <hyperlink ref="E1082" r:id="rId148" xr:uid="{00000000-0004-0000-0700-000093000000}"/>
    <hyperlink ref="E417" r:id="rId149" xr:uid="{00000000-0004-0000-0700-000094000000}"/>
    <hyperlink ref="E554" r:id="rId150" xr:uid="{00000000-0004-0000-0700-000095000000}"/>
    <hyperlink ref="E815" r:id="rId151" xr:uid="{00000000-0004-0000-0700-000096000000}"/>
    <hyperlink ref="E642" r:id="rId152" xr:uid="{00000000-0004-0000-0700-000097000000}"/>
    <hyperlink ref="E302" r:id="rId153" xr:uid="{00000000-0004-0000-0700-000098000000}"/>
    <hyperlink ref="E381" r:id="rId154" xr:uid="{00000000-0004-0000-0700-000099000000}"/>
    <hyperlink ref="E995" r:id="rId155" xr:uid="{00000000-0004-0000-0700-00009A000000}"/>
    <hyperlink ref="E621" r:id="rId156" xr:uid="{00000000-0004-0000-0700-00009B000000}"/>
    <hyperlink ref="E1242" r:id="rId157" xr:uid="{00000000-0004-0000-0700-00009C000000}"/>
    <hyperlink ref="E80" r:id="rId158" xr:uid="{00000000-0004-0000-0700-00009D000000}"/>
    <hyperlink ref="E575" r:id="rId159" xr:uid="{00000000-0004-0000-0700-00009E000000}"/>
    <hyperlink ref="E1033" r:id="rId160" xr:uid="{00000000-0004-0000-0700-00009F000000}"/>
    <hyperlink ref="E424" r:id="rId161" xr:uid="{00000000-0004-0000-0700-0000A0000000}"/>
    <hyperlink ref="E1145" r:id="rId162" xr:uid="{00000000-0004-0000-0700-0000A1000000}"/>
    <hyperlink ref="E324" r:id="rId163" xr:uid="{00000000-0004-0000-0700-0000A2000000}"/>
    <hyperlink ref="E566" r:id="rId164" xr:uid="{00000000-0004-0000-0700-0000A3000000}"/>
    <hyperlink ref="E228" r:id="rId165" xr:uid="{00000000-0004-0000-0700-0000A4000000}"/>
    <hyperlink ref="E792" r:id="rId166" xr:uid="{00000000-0004-0000-0700-0000A5000000}"/>
    <hyperlink ref="E28" r:id="rId167" xr:uid="{00000000-0004-0000-0700-0000A6000000}"/>
    <hyperlink ref="E921" r:id="rId168" xr:uid="{00000000-0004-0000-0700-0000A7000000}"/>
    <hyperlink ref="E23" r:id="rId169" xr:uid="{00000000-0004-0000-0700-0000A8000000}"/>
    <hyperlink ref="E1150" r:id="rId170" xr:uid="{00000000-0004-0000-0700-0000A9000000}"/>
    <hyperlink ref="E89" r:id="rId171" xr:uid="{00000000-0004-0000-0700-0000AA000000}"/>
    <hyperlink ref="E103" r:id="rId172" xr:uid="{00000000-0004-0000-0700-0000AB000000}"/>
    <hyperlink ref="E800" r:id="rId173" xr:uid="{00000000-0004-0000-0700-0000AC000000}"/>
    <hyperlink ref="E525" r:id="rId174" xr:uid="{00000000-0004-0000-0700-0000AD000000}"/>
    <hyperlink ref="E614" r:id="rId175" xr:uid="{00000000-0004-0000-0700-0000AE000000}"/>
    <hyperlink ref="E767" r:id="rId176" xr:uid="{00000000-0004-0000-0700-0000AF000000}"/>
    <hyperlink ref="E24" r:id="rId177" xr:uid="{00000000-0004-0000-0700-0000B0000000}"/>
    <hyperlink ref="E420" r:id="rId178" xr:uid="{00000000-0004-0000-0700-0000B1000000}"/>
    <hyperlink ref="E125" r:id="rId179" xr:uid="{00000000-0004-0000-0700-0000B2000000}"/>
    <hyperlink ref="E467" r:id="rId180" xr:uid="{00000000-0004-0000-0700-0000B3000000}"/>
    <hyperlink ref="E1035" r:id="rId181" xr:uid="{00000000-0004-0000-0700-0000B4000000}"/>
    <hyperlink ref="E573" r:id="rId182" xr:uid="{00000000-0004-0000-0700-0000B5000000}"/>
    <hyperlink ref="E925" r:id="rId183" xr:uid="{00000000-0004-0000-0700-0000B6000000}"/>
    <hyperlink ref="E1070" r:id="rId184" xr:uid="{00000000-0004-0000-0700-0000B7000000}"/>
    <hyperlink ref="E872" r:id="rId185" xr:uid="{00000000-0004-0000-0700-0000B8000000}"/>
    <hyperlink ref="E928" r:id="rId186" xr:uid="{00000000-0004-0000-0700-0000B9000000}"/>
    <hyperlink ref="E683" r:id="rId187" xr:uid="{00000000-0004-0000-0700-0000BA000000}"/>
    <hyperlink ref="E83" r:id="rId188" xr:uid="{00000000-0004-0000-0700-0000BB000000}"/>
    <hyperlink ref="E1230" r:id="rId189" xr:uid="{00000000-0004-0000-0700-0000BC000000}"/>
    <hyperlink ref="E362" r:id="rId190" xr:uid="{00000000-0004-0000-0700-0000BD000000}"/>
    <hyperlink ref="E2" r:id="rId191" xr:uid="{00000000-0004-0000-0700-0000BE000000}"/>
    <hyperlink ref="E626" r:id="rId192" xr:uid="{00000000-0004-0000-0700-0000BF000000}"/>
    <hyperlink ref="E157" r:id="rId193" xr:uid="{00000000-0004-0000-0700-0000C0000000}"/>
    <hyperlink ref="E778" r:id="rId194" xr:uid="{00000000-0004-0000-0700-0000C1000000}"/>
    <hyperlink ref="E658" r:id="rId195" xr:uid="{00000000-0004-0000-0700-0000C2000000}"/>
    <hyperlink ref="E1159" r:id="rId196" xr:uid="{00000000-0004-0000-0700-0000C3000000}"/>
    <hyperlink ref="E136" r:id="rId197" xr:uid="{00000000-0004-0000-0700-0000C4000000}"/>
    <hyperlink ref="E635" r:id="rId198" xr:uid="{00000000-0004-0000-0700-0000C5000000}"/>
    <hyperlink ref="E140" r:id="rId199" xr:uid="{00000000-0004-0000-0700-0000C6000000}"/>
    <hyperlink ref="E165" r:id="rId200" xr:uid="{00000000-0004-0000-0700-0000C7000000}"/>
    <hyperlink ref="E1233" r:id="rId201" xr:uid="{00000000-0004-0000-0700-0000C8000000}"/>
    <hyperlink ref="E268" r:id="rId202" xr:uid="{00000000-0004-0000-0700-0000C9000000}"/>
    <hyperlink ref="E718" r:id="rId203" xr:uid="{00000000-0004-0000-0700-0000CA000000}"/>
    <hyperlink ref="E490" r:id="rId204" xr:uid="{00000000-0004-0000-0700-0000CB000000}"/>
    <hyperlink ref="E340" r:id="rId205" xr:uid="{00000000-0004-0000-0700-0000CC000000}"/>
    <hyperlink ref="E518" r:id="rId206" xr:uid="{00000000-0004-0000-0700-0000CD000000}"/>
    <hyperlink ref="E466" r:id="rId207" xr:uid="{00000000-0004-0000-0700-0000CE000000}"/>
    <hyperlink ref="E1083" r:id="rId208" xr:uid="{00000000-0004-0000-0700-0000CF000000}"/>
    <hyperlink ref="E31" r:id="rId209" xr:uid="{00000000-0004-0000-0700-0000D0000000}"/>
    <hyperlink ref="E538" r:id="rId210" xr:uid="{00000000-0004-0000-0700-0000D1000000}"/>
    <hyperlink ref="E203" r:id="rId211" xr:uid="{00000000-0004-0000-0700-0000D2000000}"/>
    <hyperlink ref="E134" r:id="rId212" xr:uid="{00000000-0004-0000-0700-0000D3000000}"/>
    <hyperlink ref="E341" r:id="rId213" xr:uid="{00000000-0004-0000-0700-0000D4000000}"/>
    <hyperlink ref="E1143" r:id="rId214" xr:uid="{00000000-0004-0000-0700-0000D5000000}"/>
    <hyperlink ref="E174" r:id="rId215" xr:uid="{00000000-0004-0000-0700-0000D6000000}"/>
    <hyperlink ref="E871" r:id="rId216" xr:uid="{00000000-0004-0000-0700-0000D7000000}"/>
    <hyperlink ref="E1029" r:id="rId217" xr:uid="{00000000-0004-0000-0700-0000D8000000}"/>
    <hyperlink ref="E801" r:id="rId218" xr:uid="{00000000-0004-0000-0700-0000D9000000}"/>
    <hyperlink ref="E1022" r:id="rId219" xr:uid="{00000000-0004-0000-0700-0000DA000000}"/>
    <hyperlink ref="E486" r:id="rId220" xr:uid="{00000000-0004-0000-0700-0000DB000000}"/>
    <hyperlink ref="E814" r:id="rId221" xr:uid="{00000000-0004-0000-0700-0000DC000000}"/>
    <hyperlink ref="E1032" r:id="rId222" xr:uid="{00000000-0004-0000-0700-0000DD000000}"/>
    <hyperlink ref="E946" r:id="rId223" xr:uid="{00000000-0004-0000-0700-0000DE000000}"/>
    <hyperlink ref="E627" r:id="rId224" xr:uid="{00000000-0004-0000-0700-0000DF000000}"/>
    <hyperlink ref="E333" r:id="rId225" xr:uid="{00000000-0004-0000-0700-0000E0000000}"/>
    <hyperlink ref="E1088" r:id="rId226" xr:uid="{00000000-0004-0000-0700-0000E1000000}"/>
    <hyperlink ref="E775" r:id="rId227" xr:uid="{00000000-0004-0000-0700-0000E2000000}"/>
    <hyperlink ref="E1206" r:id="rId228" xr:uid="{00000000-0004-0000-0700-0000E3000000}"/>
    <hyperlink ref="E768" r:id="rId229" xr:uid="{00000000-0004-0000-0700-0000E4000000}"/>
    <hyperlink ref="E1202" r:id="rId230" xr:uid="{00000000-0004-0000-0700-0000E5000000}"/>
    <hyperlink ref="E881" r:id="rId231" xr:uid="{00000000-0004-0000-0700-0000E6000000}"/>
    <hyperlink ref="E102" r:id="rId232" xr:uid="{00000000-0004-0000-0700-0000E7000000}"/>
    <hyperlink ref="E313" r:id="rId233" xr:uid="{00000000-0004-0000-0700-0000E8000000}"/>
    <hyperlink ref="E432" r:id="rId234" xr:uid="{00000000-0004-0000-0700-0000E9000000}"/>
    <hyperlink ref="E848" r:id="rId235" xr:uid="{00000000-0004-0000-0700-0000EA000000}"/>
    <hyperlink ref="E387" r:id="rId236" xr:uid="{00000000-0004-0000-0700-0000EB000000}"/>
    <hyperlink ref="E807" r:id="rId237" xr:uid="{00000000-0004-0000-0700-0000EC000000}"/>
    <hyperlink ref="E464" r:id="rId238" xr:uid="{00000000-0004-0000-0700-0000ED000000}"/>
    <hyperlink ref="E88" r:id="rId239" xr:uid="{00000000-0004-0000-0700-0000EE000000}"/>
    <hyperlink ref="E368" r:id="rId240" xr:uid="{00000000-0004-0000-0700-0000EF000000}"/>
    <hyperlink ref="E574" r:id="rId241" xr:uid="{00000000-0004-0000-0700-0000F0000000}"/>
    <hyperlink ref="E788" r:id="rId242" xr:uid="{00000000-0004-0000-0700-0000F1000000}"/>
    <hyperlink ref="E81" r:id="rId243" xr:uid="{00000000-0004-0000-0700-0000F2000000}"/>
    <hyperlink ref="E999" r:id="rId244" xr:uid="{00000000-0004-0000-0700-0000F3000000}"/>
    <hyperlink ref="E576" r:id="rId245" xr:uid="{00000000-0004-0000-0700-0000F4000000}"/>
    <hyperlink ref="E446" r:id="rId246" xr:uid="{00000000-0004-0000-0700-0000F5000000}"/>
    <hyperlink ref="E845" r:id="rId247" xr:uid="{00000000-0004-0000-0700-0000F6000000}"/>
    <hyperlink ref="E975" r:id="rId248" xr:uid="{00000000-0004-0000-0700-0000F7000000}"/>
    <hyperlink ref="E249" r:id="rId249" xr:uid="{00000000-0004-0000-0700-0000F8000000}"/>
    <hyperlink ref="E487" r:id="rId250" xr:uid="{00000000-0004-0000-0700-0000F9000000}"/>
    <hyperlink ref="E76" r:id="rId251" xr:uid="{00000000-0004-0000-0700-0000FA000000}"/>
    <hyperlink ref="E1128" r:id="rId252" xr:uid="{00000000-0004-0000-0700-0000FB000000}"/>
    <hyperlink ref="E660" r:id="rId253" xr:uid="{00000000-0004-0000-0700-0000FC000000}"/>
    <hyperlink ref="E1014" r:id="rId254" xr:uid="{00000000-0004-0000-0700-0000FD000000}"/>
    <hyperlink ref="E504" r:id="rId255" xr:uid="{00000000-0004-0000-0700-0000FE000000}"/>
    <hyperlink ref="E113" r:id="rId256" xr:uid="{00000000-0004-0000-0700-0000FF000000}"/>
    <hyperlink ref="E176" r:id="rId257" xr:uid="{00000000-0004-0000-0700-000000010000}"/>
    <hyperlink ref="E1034" r:id="rId258" xr:uid="{00000000-0004-0000-0700-000001010000}"/>
    <hyperlink ref="E1095" r:id="rId259" xr:uid="{00000000-0004-0000-0700-000002010000}"/>
    <hyperlink ref="E887" r:id="rId260" xr:uid="{00000000-0004-0000-0700-000003010000}"/>
    <hyperlink ref="E501" r:id="rId261" xr:uid="{00000000-0004-0000-0700-000004010000}"/>
    <hyperlink ref="E831" r:id="rId262" xr:uid="{00000000-0004-0000-0700-000005010000}"/>
    <hyperlink ref="E852" r:id="rId263" xr:uid="{00000000-0004-0000-0700-000006010000}"/>
    <hyperlink ref="E1228" r:id="rId264" xr:uid="{00000000-0004-0000-0700-000007010000}"/>
    <hyperlink ref="E201" r:id="rId265" xr:uid="{00000000-0004-0000-0700-000008010000}"/>
    <hyperlink ref="E97" r:id="rId266" xr:uid="{00000000-0004-0000-0700-000009010000}"/>
    <hyperlink ref="E309" r:id="rId267" xr:uid="{00000000-0004-0000-0700-00000A010000}"/>
    <hyperlink ref="E250" r:id="rId268" xr:uid="{00000000-0004-0000-0700-00000B010000}"/>
    <hyperlink ref="E1058" r:id="rId269" xr:uid="{00000000-0004-0000-0700-00000C010000}"/>
    <hyperlink ref="E861" r:id="rId270" xr:uid="{00000000-0004-0000-0700-00000D010000}"/>
    <hyperlink ref="E1096" r:id="rId271" xr:uid="{00000000-0004-0000-0700-00000E010000}"/>
    <hyperlink ref="E1068" r:id="rId272" xr:uid="{00000000-0004-0000-0700-00000F010000}"/>
    <hyperlink ref="E378" r:id="rId273" xr:uid="{00000000-0004-0000-0700-000010010000}"/>
    <hyperlink ref="E679" r:id="rId274" xr:uid="{00000000-0004-0000-0700-000011010000}"/>
    <hyperlink ref="E212" r:id="rId275" xr:uid="{00000000-0004-0000-0700-000012010000}"/>
    <hyperlink ref="E421" r:id="rId276" xr:uid="{00000000-0004-0000-0700-000013010000}"/>
    <hyperlink ref="E1001" r:id="rId277" xr:uid="{00000000-0004-0000-0700-000014010000}"/>
    <hyperlink ref="E670" r:id="rId278" xr:uid="{00000000-0004-0000-0700-000015010000}"/>
    <hyperlink ref="E1241" r:id="rId279" xr:uid="{00000000-0004-0000-0700-000016010000}"/>
    <hyperlink ref="E1223" r:id="rId280" xr:uid="{00000000-0004-0000-0700-000017010000}"/>
    <hyperlink ref="E1006" r:id="rId281" xr:uid="{00000000-0004-0000-0700-000018010000}"/>
    <hyperlink ref="E1204" r:id="rId282" xr:uid="{00000000-0004-0000-0700-000019010000}"/>
    <hyperlink ref="E862" r:id="rId283" xr:uid="{00000000-0004-0000-0700-00001A010000}"/>
    <hyperlink ref="E878" r:id="rId284" xr:uid="{00000000-0004-0000-0700-00001B010000}"/>
    <hyperlink ref="E70" r:id="rId285" xr:uid="{00000000-0004-0000-0700-00001C010000}"/>
    <hyperlink ref="E363" r:id="rId286" xr:uid="{00000000-0004-0000-0700-00001D010000}"/>
    <hyperlink ref="E1209" r:id="rId287" xr:uid="{00000000-0004-0000-0700-00001E010000}"/>
    <hyperlink ref="E336" r:id="rId288" xr:uid="{00000000-0004-0000-0700-00001F010000}"/>
    <hyperlink ref="E457" r:id="rId289" xr:uid="{00000000-0004-0000-0700-000020010000}"/>
    <hyperlink ref="E1079" r:id="rId290" xr:uid="{00000000-0004-0000-0700-000021010000}"/>
    <hyperlink ref="E646" r:id="rId291" xr:uid="{00000000-0004-0000-0700-000022010000}"/>
    <hyperlink ref="E123" r:id="rId292" xr:uid="{00000000-0004-0000-0700-000023010000}"/>
    <hyperlink ref="E970" r:id="rId293" xr:uid="{00000000-0004-0000-0700-000024010000}"/>
    <hyperlink ref="E521" r:id="rId294" xr:uid="{00000000-0004-0000-0700-000025010000}"/>
    <hyperlink ref="E736" r:id="rId295" xr:uid="{00000000-0004-0000-0700-000026010000}"/>
    <hyperlink ref="E118" r:id="rId296" xr:uid="{00000000-0004-0000-0700-000027010000}"/>
    <hyperlink ref="E323" r:id="rId297" xr:uid="{00000000-0004-0000-0700-000028010000}"/>
    <hyperlink ref="E406" r:id="rId298" xr:uid="{00000000-0004-0000-0700-000029010000}"/>
    <hyperlink ref="E834" r:id="rId299" xr:uid="{00000000-0004-0000-0700-00002A010000}"/>
    <hyperlink ref="E214" r:id="rId300" xr:uid="{00000000-0004-0000-0700-00002B010000}"/>
    <hyperlink ref="E896" r:id="rId301" xr:uid="{00000000-0004-0000-0700-00002C010000}"/>
    <hyperlink ref="E1131" r:id="rId302" xr:uid="{00000000-0004-0000-0700-00002D010000}"/>
    <hyperlink ref="E74" r:id="rId303" xr:uid="{00000000-0004-0000-0700-00002E010000}"/>
    <hyperlink ref="E651" r:id="rId304" xr:uid="{00000000-0004-0000-0700-00002F010000}"/>
    <hyperlink ref="E773" r:id="rId305" xr:uid="{00000000-0004-0000-0700-000030010000}"/>
    <hyperlink ref="E297" r:id="rId306" xr:uid="{00000000-0004-0000-0700-000031010000}"/>
    <hyperlink ref="E561" r:id="rId307" xr:uid="{00000000-0004-0000-0700-000032010000}"/>
    <hyperlink ref="E867" r:id="rId308" xr:uid="{00000000-0004-0000-0700-000033010000}"/>
    <hyperlink ref="E1239" r:id="rId309" xr:uid="{00000000-0004-0000-0700-000034010000}"/>
    <hyperlink ref="E403" r:id="rId310" xr:uid="{00000000-0004-0000-0700-000035010000}"/>
    <hyperlink ref="E413" r:id="rId311" xr:uid="{00000000-0004-0000-0700-000036010000}"/>
    <hyperlink ref="E493" r:id="rId312" xr:uid="{00000000-0004-0000-0700-000037010000}"/>
    <hyperlink ref="E819" r:id="rId313" xr:uid="{00000000-0004-0000-0700-000038010000}"/>
    <hyperlink ref="E218" r:id="rId314" xr:uid="{00000000-0004-0000-0700-000039010000}"/>
    <hyperlink ref="E130" r:id="rId315" xr:uid="{00000000-0004-0000-0700-00003A010000}"/>
    <hyperlink ref="E922" r:id="rId316" xr:uid="{00000000-0004-0000-0700-00003B010000}"/>
    <hyperlink ref="E196" r:id="rId317" xr:uid="{00000000-0004-0000-0700-00003C010000}"/>
    <hyperlink ref="E418" r:id="rId318" xr:uid="{00000000-0004-0000-0700-00003D010000}"/>
    <hyperlink ref="E300" r:id="rId319" xr:uid="{00000000-0004-0000-0700-00003E010000}"/>
    <hyperlink ref="E555" r:id="rId320" xr:uid="{00000000-0004-0000-0700-00003F010000}"/>
    <hyperlink ref="E230" r:id="rId321" xr:uid="{00000000-0004-0000-0700-000040010000}"/>
    <hyperlink ref="E159" r:id="rId322" xr:uid="{00000000-0004-0000-0700-000041010000}"/>
    <hyperlink ref="E1147" r:id="rId323" xr:uid="{00000000-0004-0000-0700-000042010000}"/>
    <hyperlink ref="E868" r:id="rId324" xr:uid="{00000000-0004-0000-0700-000043010000}"/>
    <hyperlink ref="E335" r:id="rId325" xr:uid="{00000000-0004-0000-0700-000044010000}"/>
    <hyperlink ref="E63" r:id="rId326" xr:uid="{00000000-0004-0000-0700-000045010000}"/>
    <hyperlink ref="E169" r:id="rId327" xr:uid="{00000000-0004-0000-0700-000046010000}"/>
    <hyperlink ref="E1099" r:id="rId328" xr:uid="{00000000-0004-0000-0700-000047010000}"/>
    <hyperlink ref="E1081" r:id="rId329" xr:uid="{00000000-0004-0000-0700-000048010000}"/>
    <hyperlink ref="E816" r:id="rId330" xr:uid="{00000000-0004-0000-0700-000049010000}"/>
    <hyperlink ref="E710" r:id="rId331" xr:uid="{00000000-0004-0000-0700-00004A010000}"/>
    <hyperlink ref="E120" r:id="rId332" xr:uid="{00000000-0004-0000-0700-00004B010000}"/>
    <hyperlink ref="E209" r:id="rId333" xr:uid="{00000000-0004-0000-0700-00004C010000}"/>
    <hyperlink ref="E132" r:id="rId334" xr:uid="{00000000-0004-0000-0700-00004D010000}"/>
    <hyperlink ref="E877" r:id="rId335" xr:uid="{00000000-0004-0000-0700-00004E010000}"/>
    <hyperlink ref="E684" r:id="rId336" xr:uid="{00000000-0004-0000-0700-00004F010000}"/>
    <hyperlink ref="E332" r:id="rId337" xr:uid="{00000000-0004-0000-0700-000050010000}"/>
    <hyperlink ref="E615" r:id="rId338" xr:uid="{00000000-0004-0000-0700-000051010000}"/>
    <hyperlink ref="E488" r:id="rId339" xr:uid="{00000000-0004-0000-0700-000052010000}"/>
    <hyperlink ref="E1240" r:id="rId340" xr:uid="{00000000-0004-0000-0700-000053010000}"/>
    <hyperlink ref="E1105" r:id="rId341" xr:uid="{00000000-0004-0000-0700-000054010000}"/>
    <hyperlink ref="E938" r:id="rId342" xr:uid="{00000000-0004-0000-0700-000055010000}"/>
    <hyperlink ref="E785" r:id="rId343" xr:uid="{00000000-0004-0000-0700-000056010000}"/>
    <hyperlink ref="E479" r:id="rId344" xr:uid="{00000000-0004-0000-0700-000057010000}"/>
    <hyperlink ref="E786" r:id="rId345" xr:uid="{00000000-0004-0000-0700-000058010000}"/>
    <hyperlink ref="E1061" r:id="rId346" xr:uid="{00000000-0004-0000-0700-000059010000}"/>
    <hyperlink ref="E112" r:id="rId347" xr:uid="{00000000-0004-0000-0700-00005A010000}"/>
    <hyperlink ref="E742" r:id="rId348" xr:uid="{00000000-0004-0000-0700-00005B010000}"/>
    <hyperlink ref="E400" r:id="rId349" xr:uid="{00000000-0004-0000-0700-00005C010000}"/>
    <hyperlink ref="E980" r:id="rId350" xr:uid="{00000000-0004-0000-0700-00005D010000}"/>
    <hyperlink ref="E469" r:id="rId351" xr:uid="{00000000-0004-0000-0700-00005E010000}"/>
    <hyperlink ref="E458" r:id="rId352" xr:uid="{00000000-0004-0000-0700-00005F010000}"/>
    <hyperlink ref="E762" r:id="rId353" xr:uid="{00000000-0004-0000-0700-000060010000}"/>
    <hyperlink ref="E1170" r:id="rId354" xr:uid="{00000000-0004-0000-0700-000061010000}"/>
    <hyperlink ref="E337" r:id="rId355" xr:uid="{00000000-0004-0000-0700-000062010000}"/>
    <hyperlink ref="E617" r:id="rId356" xr:uid="{00000000-0004-0000-0700-000063010000}"/>
    <hyperlink ref="E588" r:id="rId357" xr:uid="{00000000-0004-0000-0700-000064010000}"/>
    <hyperlink ref="E713" r:id="rId358" xr:uid="{00000000-0004-0000-0700-000065010000}"/>
    <hyperlink ref="E1013" r:id="rId359" xr:uid="{00000000-0004-0000-0700-000066010000}"/>
    <hyperlink ref="E352" r:id="rId360" xr:uid="{00000000-0004-0000-0700-000067010000}"/>
    <hyperlink ref="E671" r:id="rId361" xr:uid="{00000000-0004-0000-0700-000068010000}"/>
    <hyperlink ref="E959" r:id="rId362" xr:uid="{00000000-0004-0000-0700-000069010000}"/>
    <hyperlink ref="E90" r:id="rId363" xr:uid="{00000000-0004-0000-0700-00006A010000}"/>
    <hyperlink ref="E1250" r:id="rId364" xr:uid="{00000000-0004-0000-0700-00006B010000}"/>
    <hyperlink ref="E866" r:id="rId365" xr:uid="{00000000-0004-0000-0700-00006C010000}"/>
    <hyperlink ref="E918" r:id="rId366" xr:uid="{00000000-0004-0000-0700-00006D010000}"/>
    <hyperlink ref="E465" r:id="rId367" xr:uid="{00000000-0004-0000-0700-00006E010000}"/>
    <hyperlink ref="E1186" r:id="rId368" xr:uid="{00000000-0004-0000-0700-00006F010000}"/>
    <hyperlink ref="E1216" r:id="rId369" xr:uid="{00000000-0004-0000-0700-000070010000}"/>
    <hyperlink ref="E410" r:id="rId370" xr:uid="{00000000-0004-0000-0700-000071010000}"/>
    <hyperlink ref="E737" r:id="rId371" xr:uid="{00000000-0004-0000-0700-000072010000}"/>
    <hyperlink ref="E1100" r:id="rId372" xr:uid="{00000000-0004-0000-0700-000073010000}"/>
    <hyperlink ref="E1062" r:id="rId373" xr:uid="{00000000-0004-0000-0700-000074010000}"/>
    <hyperlink ref="E338" r:id="rId374" xr:uid="{00000000-0004-0000-0700-000075010000}"/>
    <hyperlink ref="E957" r:id="rId375" xr:uid="{00000000-0004-0000-0700-000076010000}"/>
    <hyperlink ref="E158" r:id="rId376" xr:uid="{00000000-0004-0000-0700-000077010000}"/>
    <hyperlink ref="E741" r:id="rId377" xr:uid="{00000000-0004-0000-0700-000078010000}"/>
    <hyperlink ref="E1000" r:id="rId378" xr:uid="{00000000-0004-0000-0700-000079010000}"/>
    <hyperlink ref="E917" r:id="rId379" xr:uid="{00000000-0004-0000-0700-00007A010000}"/>
    <hyperlink ref="E1197" r:id="rId380" xr:uid="{00000000-0004-0000-0700-00007B010000}"/>
    <hyperlink ref="E237" r:id="rId381" xr:uid="{00000000-0004-0000-0700-00007C010000}"/>
    <hyperlink ref="E720" r:id="rId382" xr:uid="{00000000-0004-0000-0700-00007D010000}"/>
    <hyperlink ref="E813" r:id="rId383" xr:uid="{00000000-0004-0000-0700-00007E010000}"/>
    <hyperlink ref="E101" r:id="rId384" xr:uid="{00000000-0004-0000-0700-00007F010000}"/>
    <hyperlink ref="E248" r:id="rId385" xr:uid="{00000000-0004-0000-0700-000080010000}"/>
    <hyperlink ref="E115" r:id="rId386" xr:uid="{00000000-0004-0000-0700-000081010000}"/>
    <hyperlink ref="E454" r:id="rId387" xr:uid="{00000000-0004-0000-0700-000082010000}"/>
    <hyperlink ref="E932" r:id="rId388" xr:uid="{00000000-0004-0000-0700-000083010000}"/>
    <hyperlink ref="E1178" r:id="rId389" xr:uid="{00000000-0004-0000-0700-000084010000}"/>
    <hyperlink ref="E1140" r:id="rId390" xr:uid="{00000000-0004-0000-0700-000085010000}"/>
    <hyperlink ref="E583" r:id="rId391" xr:uid="{00000000-0004-0000-0700-000086010000}"/>
    <hyperlink ref="E1208" r:id="rId392" xr:uid="{00000000-0004-0000-0700-000087010000}"/>
    <hyperlink ref="E1191" r:id="rId393" xr:uid="{00000000-0004-0000-0700-000088010000}"/>
    <hyperlink ref="E279" r:id="rId394" xr:uid="{00000000-0004-0000-0700-000089010000}"/>
    <hyperlink ref="E155" r:id="rId395" xr:uid="{00000000-0004-0000-0700-00008A010000}"/>
    <hyperlink ref="E330" r:id="rId396" xr:uid="{00000000-0004-0000-0700-00008B010000}"/>
    <hyperlink ref="E412" r:id="rId397" xr:uid="{00000000-0004-0000-0700-00008C010000}"/>
    <hyperlink ref="E1175" r:id="rId398" xr:uid="{00000000-0004-0000-0700-00008D010000}"/>
    <hyperlink ref="E695" r:id="rId399" xr:uid="{00000000-0004-0000-0700-00008E010000}"/>
    <hyperlink ref="E72" r:id="rId400" xr:uid="{00000000-0004-0000-0700-00008F010000}"/>
    <hyperlink ref="E765" r:id="rId401" xr:uid="{00000000-0004-0000-0700-000090010000}"/>
    <hyperlink ref="E756" r:id="rId402" xr:uid="{00000000-0004-0000-0700-000091010000}"/>
    <hyperlink ref="E794" r:id="rId403" xr:uid="{00000000-0004-0000-0700-000092010000}"/>
    <hyperlink ref="E926" r:id="rId404" xr:uid="{00000000-0004-0000-0700-000093010000}"/>
    <hyperlink ref="E1097" r:id="rId405" xr:uid="{00000000-0004-0000-0700-000094010000}"/>
    <hyperlink ref="E445" r:id="rId406" xr:uid="{00000000-0004-0000-0700-000095010000}"/>
    <hyperlink ref="E954" r:id="rId407" xr:uid="{00000000-0004-0000-0700-000096010000}"/>
    <hyperlink ref="E303" r:id="rId408" xr:uid="{00000000-0004-0000-0700-000097010000}"/>
    <hyperlink ref="E979" r:id="rId409" xr:uid="{00000000-0004-0000-0700-000098010000}"/>
    <hyperlink ref="E523" r:id="rId410" xr:uid="{00000000-0004-0000-0700-000099010000}"/>
    <hyperlink ref="E450" r:id="rId411" xr:uid="{00000000-0004-0000-0700-00009A010000}"/>
    <hyperlink ref="E1232" r:id="rId412" xr:uid="{00000000-0004-0000-0700-00009B010000}"/>
    <hyperlink ref="E590" r:id="rId413" xr:uid="{00000000-0004-0000-0700-00009C010000}"/>
    <hyperlink ref="E613" r:id="rId414" xr:uid="{00000000-0004-0000-0700-00009D010000}"/>
    <hyperlink ref="E559" r:id="rId415" xr:uid="{00000000-0004-0000-0700-00009E010000}"/>
    <hyperlink ref="E47" r:id="rId416" xr:uid="{00000000-0004-0000-0700-00009F010000}"/>
    <hyperlink ref="E766" r:id="rId417" xr:uid="{00000000-0004-0000-0700-0000A0010000}"/>
    <hyperlink ref="E193" r:id="rId418" xr:uid="{00000000-0004-0000-0700-0000A1010000}"/>
    <hyperlink ref="E166" r:id="rId419" xr:uid="{00000000-0004-0000-0700-0000A2010000}"/>
    <hyperlink ref="E274" r:id="rId420" xr:uid="{00000000-0004-0000-0700-0000A3010000}"/>
    <hyperlink ref="E556" r:id="rId421" xr:uid="{00000000-0004-0000-0700-0000A4010000}"/>
    <hyperlink ref="E390" r:id="rId422" xr:uid="{00000000-0004-0000-0700-0000A5010000}"/>
    <hyperlink ref="E722" r:id="rId423" xr:uid="{00000000-0004-0000-0700-0000A6010000}"/>
    <hyperlink ref="E874" r:id="rId424" xr:uid="{00000000-0004-0000-0700-0000A7010000}"/>
    <hyperlink ref="E68" r:id="rId425" xr:uid="{00000000-0004-0000-0700-0000A8010000}"/>
    <hyperlink ref="E3" r:id="rId426" xr:uid="{00000000-0004-0000-0700-0000A9010000}"/>
    <hyperlink ref="E908" r:id="rId427" xr:uid="{00000000-0004-0000-0700-0000AA010000}"/>
    <hyperlink ref="E803" r:id="rId428" xr:uid="{00000000-0004-0000-0700-0000AB010000}"/>
    <hyperlink ref="E223" r:id="rId429" xr:uid="{00000000-0004-0000-0700-0000AC010000}"/>
    <hyperlink ref="E993" r:id="rId430" xr:uid="{00000000-0004-0000-0700-0000AD010000}"/>
    <hyperlink ref="E924" r:id="rId431" xr:uid="{00000000-0004-0000-0700-0000AE010000}"/>
    <hyperlink ref="E589" r:id="rId432" xr:uid="{00000000-0004-0000-0700-0000AF010000}"/>
    <hyperlink ref="E761" r:id="rId433" xr:uid="{00000000-0004-0000-0700-0000B0010000}"/>
    <hyperlink ref="E1134" r:id="rId434" xr:uid="{00000000-0004-0000-0700-0000B1010000}"/>
    <hyperlink ref="E185" r:id="rId435" xr:uid="{00000000-0004-0000-0700-0000B2010000}"/>
    <hyperlink ref="E395" r:id="rId436" xr:uid="{00000000-0004-0000-0700-0000B3010000}"/>
    <hyperlink ref="E1174" r:id="rId437" xr:uid="{00000000-0004-0000-0700-0000B4010000}"/>
    <hyperlink ref="E442" r:id="rId438" xr:uid="{00000000-0004-0000-0700-0000B5010000}"/>
    <hyperlink ref="E581" r:id="rId439" xr:uid="{00000000-0004-0000-0700-0000B6010000}"/>
    <hyperlink ref="E657" r:id="rId440" xr:uid="{00000000-0004-0000-0700-0000B7010000}"/>
    <hyperlink ref="E470" r:id="rId441" xr:uid="{00000000-0004-0000-0700-0000B8010000}"/>
    <hyperlink ref="E46" r:id="rId442" xr:uid="{00000000-0004-0000-0700-0000B9010000}"/>
    <hyperlink ref="E64" r:id="rId443" xr:uid="{00000000-0004-0000-0700-0000BA010000}"/>
    <hyperlink ref="E790" r:id="rId444" xr:uid="{00000000-0004-0000-0700-0000BB010000}"/>
    <hyperlink ref="E967" r:id="rId445" xr:uid="{00000000-0004-0000-0700-0000BC010000}"/>
    <hyperlink ref="E996" r:id="rId446" xr:uid="{00000000-0004-0000-0700-0000BD010000}"/>
    <hyperlink ref="E1114" r:id="rId447" xr:uid="{00000000-0004-0000-0700-0000BE010000}"/>
    <hyperlink ref="E655" r:id="rId448" xr:uid="{00000000-0004-0000-0700-0000BF010000}"/>
    <hyperlink ref="E858" r:id="rId449" xr:uid="{00000000-0004-0000-0700-0000C0010000}"/>
    <hyperlink ref="E154" r:id="rId450" xr:uid="{00000000-0004-0000-0700-0000C1010000}"/>
    <hyperlink ref="E1195" r:id="rId451" xr:uid="{00000000-0004-0000-0700-0000C2010000}"/>
    <hyperlink ref="E173" r:id="rId452" xr:uid="{00000000-0004-0000-0700-0000C3010000}"/>
    <hyperlink ref="E227" r:id="rId453" xr:uid="{00000000-0004-0000-0700-0000C4010000}"/>
    <hyperlink ref="E150" r:id="rId454" xr:uid="{00000000-0004-0000-0700-0000C5010000}"/>
    <hyperlink ref="E565" r:id="rId455" xr:uid="{00000000-0004-0000-0700-0000C6010000}"/>
    <hyperlink ref="E641" r:id="rId456" xr:uid="{00000000-0004-0000-0700-0000C7010000}"/>
    <hyperlink ref="E876" r:id="rId457" xr:uid="{00000000-0004-0000-0700-0000C8010000}"/>
    <hyperlink ref="E829" r:id="rId458" xr:uid="{00000000-0004-0000-0700-0000C9010000}"/>
    <hyperlink ref="E78" r:id="rId459" xr:uid="{00000000-0004-0000-0700-0000CA010000}"/>
    <hyperlink ref="E1125" r:id="rId460" xr:uid="{00000000-0004-0000-0700-0000CB010000}"/>
    <hyperlink ref="E452" r:id="rId461" xr:uid="{00000000-0004-0000-0700-0000CC010000}"/>
    <hyperlink ref="E820" r:id="rId462" xr:uid="{00000000-0004-0000-0700-0000CD010000}"/>
    <hyperlink ref="E548" r:id="rId463" xr:uid="{00000000-0004-0000-0700-0000CE010000}"/>
    <hyperlink ref="E4" r:id="rId464" xr:uid="{00000000-0004-0000-0700-0000CF010000}"/>
    <hyperlink ref="E1053" r:id="rId465" xr:uid="{00000000-0004-0000-0700-0000D0010000}"/>
    <hyperlink ref="E717" r:id="rId466" xr:uid="{00000000-0004-0000-0700-0000D1010000}"/>
    <hyperlink ref="E539" r:id="rId467" xr:uid="{00000000-0004-0000-0700-0000D2010000}"/>
    <hyperlink ref="E787" r:id="rId468" xr:uid="{00000000-0004-0000-0700-0000D3010000}"/>
    <hyperlink ref="E714" r:id="rId469" xr:uid="{00000000-0004-0000-0700-0000D4010000}"/>
    <hyperlink ref="E942" r:id="rId470" xr:uid="{00000000-0004-0000-0700-0000D5010000}"/>
    <hyperlink ref="E1133" r:id="rId471" xr:uid="{00000000-0004-0000-0700-0000D6010000}"/>
    <hyperlink ref="E54" r:id="rId472" xr:uid="{00000000-0004-0000-0700-0000D7010000}"/>
    <hyperlink ref="E604" r:id="rId473" xr:uid="{00000000-0004-0000-0700-0000D8010000}"/>
    <hyperlink ref="E569" r:id="rId474" xr:uid="{00000000-0004-0000-0700-0000D9010000}"/>
    <hyperlink ref="E991" r:id="rId475" xr:uid="{00000000-0004-0000-0700-0000DA010000}"/>
    <hyperlink ref="E1056" r:id="rId476" xr:uid="{00000000-0004-0000-0700-0000DB010000}"/>
    <hyperlink ref="E943" r:id="rId477" xr:uid="{00000000-0004-0000-0700-0000DC010000}"/>
    <hyperlink ref="E663" r:id="rId478" xr:uid="{00000000-0004-0000-0700-0000DD010000}"/>
    <hyperlink ref="E1157" r:id="rId479" xr:uid="{00000000-0004-0000-0700-0000DE010000}"/>
    <hyperlink ref="E204" r:id="rId480" xr:uid="{00000000-0004-0000-0700-0000DF010000}"/>
    <hyperlink ref="E692" r:id="rId481" xr:uid="{00000000-0004-0000-0700-0000E0010000}"/>
    <hyperlink ref="E558" r:id="rId482" xr:uid="{00000000-0004-0000-0700-0000E1010000}"/>
    <hyperlink ref="E550" r:id="rId483" xr:uid="{00000000-0004-0000-0700-0000E2010000}"/>
    <hyperlink ref="E371" r:id="rId484" xr:uid="{00000000-0004-0000-0700-0000E3010000}"/>
    <hyperlink ref="E700" r:id="rId485" xr:uid="{00000000-0004-0000-0700-0000E4010000}"/>
    <hyperlink ref="E222" r:id="rId486" xr:uid="{00000000-0004-0000-0700-0000E5010000}"/>
    <hyperlink ref="E175" r:id="rId487" xr:uid="{00000000-0004-0000-0700-0000E6010000}"/>
    <hyperlink ref="E364" r:id="rId488" xr:uid="{00000000-0004-0000-0700-0000E7010000}"/>
    <hyperlink ref="E5" r:id="rId489" xr:uid="{00000000-0004-0000-0700-0000E8010000}"/>
    <hyperlink ref="E6" r:id="rId490" xr:uid="{00000000-0004-0000-0700-0000E9010000}"/>
    <hyperlink ref="E462" r:id="rId491" xr:uid="{00000000-0004-0000-0700-0000EA010000}"/>
    <hyperlink ref="E39" r:id="rId492" xr:uid="{00000000-0004-0000-0700-0000EB010000}"/>
    <hyperlink ref="E183" r:id="rId493" xr:uid="{00000000-0004-0000-0700-0000EC010000}"/>
    <hyperlink ref="E516" r:id="rId494" xr:uid="{00000000-0004-0000-0700-0000ED010000}"/>
    <hyperlink ref="E1184" r:id="rId495" xr:uid="{00000000-0004-0000-0700-0000EE010000}"/>
    <hyperlink ref="E1115" r:id="rId496" xr:uid="{00000000-0004-0000-0700-0000EF010000}"/>
    <hyperlink ref="E208" r:id="rId497" xr:uid="{00000000-0004-0000-0700-0000F0010000}"/>
    <hyperlink ref="E29" r:id="rId498" xr:uid="{00000000-0004-0000-0700-0000F1010000}"/>
    <hyperlink ref="E485" r:id="rId499" xr:uid="{00000000-0004-0000-0700-0000F2010000}"/>
    <hyperlink ref="E7" r:id="rId500" xr:uid="{00000000-0004-0000-0700-0000F3010000}"/>
    <hyperlink ref="E8" r:id="rId501" xr:uid="{00000000-0004-0000-0700-0000F4010000}"/>
    <hyperlink ref="E146" r:id="rId502" xr:uid="{00000000-0004-0000-0700-0000F5010000}"/>
    <hyperlink ref="E498" r:id="rId503" xr:uid="{00000000-0004-0000-0700-0000F6010000}"/>
    <hyperlink ref="E9" r:id="rId504" xr:uid="{00000000-0004-0000-0700-0000F7010000}"/>
    <hyperlink ref="E423" r:id="rId505" xr:uid="{00000000-0004-0000-0700-0000F8010000}"/>
    <hyperlink ref="E821" r:id="rId506" xr:uid="{00000000-0004-0000-0700-0000F9010000}"/>
    <hyperlink ref="E298" r:id="rId507" xr:uid="{00000000-0004-0000-0700-0000FA010000}"/>
    <hyperlink ref="E152" r:id="rId508" xr:uid="{00000000-0004-0000-0700-0000FB010000}"/>
    <hyperlink ref="E26" r:id="rId509" xr:uid="{00000000-0004-0000-0700-0000FC010000}"/>
    <hyperlink ref="E288" r:id="rId510" xr:uid="{00000000-0004-0000-0700-0000FD010000}"/>
    <hyperlink ref="E962" r:id="rId511" xr:uid="{00000000-0004-0000-0700-0000FE010000}"/>
    <hyperlink ref="E644" r:id="rId512" xr:uid="{00000000-0004-0000-0700-0000FF010000}"/>
    <hyperlink ref="E182" r:id="rId513" xr:uid="{00000000-0004-0000-0700-000000020000}"/>
    <hyperlink ref="E740" r:id="rId514" xr:uid="{00000000-0004-0000-0700-000001020000}"/>
    <hyperlink ref="E345" r:id="rId515" xr:uid="{00000000-0004-0000-0700-000002020000}"/>
    <hyperlink ref="E941" r:id="rId516" xr:uid="{00000000-0004-0000-0700-000003020000}"/>
    <hyperlink ref="E833" r:id="rId517" xr:uid="{00000000-0004-0000-0700-000004020000}"/>
    <hyperlink ref="E374" r:id="rId518" xr:uid="{00000000-0004-0000-0700-000005020000}"/>
    <hyperlink ref="E1007" r:id="rId519" xr:uid="{00000000-0004-0000-0700-000006020000}"/>
    <hyperlink ref="E148" r:id="rId520" xr:uid="{00000000-0004-0000-0700-000007020000}"/>
    <hyperlink ref="E649" r:id="rId521" xr:uid="{00000000-0004-0000-0700-000008020000}"/>
    <hyperlink ref="E920" r:id="rId522" xr:uid="{00000000-0004-0000-0700-000009020000}"/>
    <hyperlink ref="E534" r:id="rId523" xr:uid="{00000000-0004-0000-0700-00000A020000}"/>
    <hyperlink ref="E708" r:id="rId524" xr:uid="{00000000-0004-0000-0700-00000B020000}"/>
    <hyperlink ref="E632" r:id="rId525" xr:uid="{00000000-0004-0000-0700-00000C020000}"/>
    <hyperlink ref="E1179" r:id="rId526" xr:uid="{00000000-0004-0000-0700-00000D020000}"/>
    <hyperlink ref="E396" r:id="rId527" xr:uid="{00000000-0004-0000-0700-00000E020000}"/>
    <hyperlink ref="E476" r:id="rId528" xr:uid="{00000000-0004-0000-0700-00000F020000}"/>
    <hyperlink ref="E850" r:id="rId529" xr:uid="{00000000-0004-0000-0700-000010020000}"/>
    <hyperlink ref="E728" r:id="rId530" xr:uid="{00000000-0004-0000-0700-000011020000}"/>
    <hyperlink ref="E698" r:id="rId531" xr:uid="{00000000-0004-0000-0700-000012020000}"/>
    <hyperlink ref="E582" r:id="rId532" xr:uid="{00000000-0004-0000-0700-000013020000}"/>
    <hyperlink ref="E1253" r:id="rId533" xr:uid="{00000000-0004-0000-0700-000014020000}"/>
    <hyperlink ref="E880" r:id="rId534" xr:uid="{00000000-0004-0000-0700-000015020000}"/>
    <hyperlink ref="E1218" r:id="rId535" xr:uid="{00000000-0004-0000-0700-000016020000}"/>
    <hyperlink ref="E665" r:id="rId536" xr:uid="{00000000-0004-0000-0700-000017020000}"/>
    <hyperlink ref="E507" r:id="rId537" xr:uid="{00000000-0004-0000-0700-000018020000}"/>
    <hyperlink ref="E393" r:id="rId538" xr:uid="{00000000-0004-0000-0700-000019020000}"/>
    <hyperlink ref="E1198" r:id="rId539" xr:uid="{00000000-0004-0000-0700-00001A020000}"/>
    <hyperlink ref="E596" r:id="rId540" xr:uid="{00000000-0004-0000-0700-00001B020000}"/>
    <hyperlink ref="E846" r:id="rId541" xr:uid="{00000000-0004-0000-0700-00001C020000}"/>
    <hyperlink ref="E994" r:id="rId542" xr:uid="{00000000-0004-0000-0700-00001D020000}"/>
    <hyperlink ref="E1221" r:id="rId543" xr:uid="{00000000-0004-0000-0700-00001E020000}"/>
    <hyperlink ref="E1166" r:id="rId544" xr:uid="{00000000-0004-0000-0700-00001F020000}"/>
    <hyperlink ref="E734" r:id="rId545" xr:uid="{00000000-0004-0000-0700-000020020000}"/>
    <hyperlink ref="E321" r:id="rId546" xr:uid="{00000000-0004-0000-0700-000021020000}"/>
    <hyperlink ref="E1127" r:id="rId547" xr:uid="{00000000-0004-0000-0700-000022020000}"/>
    <hyperlink ref="E1192" r:id="rId548" xr:uid="{00000000-0004-0000-0700-000023020000}"/>
    <hyperlink ref="E726" r:id="rId549" xr:uid="{00000000-0004-0000-0700-000024020000}"/>
    <hyperlink ref="E1224" r:id="rId550" xr:uid="{00000000-0004-0000-0700-000025020000}"/>
    <hyperlink ref="E989" r:id="rId551" xr:uid="{00000000-0004-0000-0700-000026020000}"/>
    <hyperlink ref="E987" r:id="rId552" xr:uid="{00000000-0004-0000-0700-000027020000}"/>
    <hyperlink ref="E983" r:id="rId553" xr:uid="{00000000-0004-0000-0700-000028020000}"/>
    <hyperlink ref="E828" r:id="rId554" xr:uid="{00000000-0004-0000-0700-000029020000}"/>
    <hyperlink ref="E567" r:id="rId555" xr:uid="{00000000-0004-0000-0700-00002A020000}"/>
    <hyperlink ref="E356" r:id="rId556" xr:uid="{00000000-0004-0000-0700-00002B020000}"/>
    <hyperlink ref="E181" r:id="rId557" xr:uid="{00000000-0004-0000-0700-00002C020000}"/>
    <hyperlink ref="E754" r:id="rId558" xr:uid="{00000000-0004-0000-0700-00002D020000}"/>
    <hyperlink ref="E863" r:id="rId559" xr:uid="{00000000-0004-0000-0700-00002E020000}"/>
    <hyperlink ref="E376" r:id="rId560" xr:uid="{00000000-0004-0000-0700-00002F020000}"/>
    <hyperlink ref="E232" r:id="rId561" xr:uid="{00000000-0004-0000-0700-000030020000}"/>
    <hyperlink ref="E869" r:id="rId562" xr:uid="{00000000-0004-0000-0700-000031020000}"/>
    <hyperlink ref="E291" r:id="rId563" xr:uid="{00000000-0004-0000-0700-000032020000}"/>
    <hyperlink ref="E599" r:id="rId564" xr:uid="{00000000-0004-0000-0700-000033020000}"/>
    <hyperlink ref="E951" r:id="rId565" xr:uid="{00000000-0004-0000-0700-000034020000}"/>
    <hyperlink ref="E1187" r:id="rId566" xr:uid="{00000000-0004-0000-0700-000035020000}"/>
    <hyperlink ref="E541" r:id="rId567" xr:uid="{00000000-0004-0000-0700-000036020000}"/>
    <hyperlink ref="E669" r:id="rId568" xr:uid="{00000000-0004-0000-0700-000037020000}"/>
    <hyperlink ref="E238" r:id="rId569" xr:uid="{00000000-0004-0000-0700-000038020000}"/>
    <hyperlink ref="E552" r:id="rId570" xr:uid="{00000000-0004-0000-0700-000039020000}"/>
    <hyperlink ref="E1199" r:id="rId571" xr:uid="{00000000-0004-0000-0700-00003A020000}"/>
    <hyperlink ref="E739" r:id="rId572" xr:uid="{00000000-0004-0000-0700-00003B020000}"/>
    <hyperlink ref="E688" r:id="rId573" xr:uid="{00000000-0004-0000-0700-00003C020000}"/>
    <hyperlink ref="E322" r:id="rId574" xr:uid="{00000000-0004-0000-0700-00003D020000}"/>
    <hyperlink ref="E61" r:id="rId575" xr:uid="{00000000-0004-0000-0700-00003E020000}"/>
    <hyperlink ref="E283" r:id="rId576" xr:uid="{00000000-0004-0000-0700-00003F020000}"/>
    <hyperlink ref="E1211" r:id="rId577" xr:uid="{00000000-0004-0000-0700-000040020000}"/>
    <hyperlink ref="E579" r:id="rId578" xr:uid="{00000000-0004-0000-0700-000041020000}"/>
    <hyperlink ref="E197" r:id="rId579" xr:uid="{00000000-0004-0000-0700-000042020000}"/>
    <hyperlink ref="E1151" r:id="rId580" xr:uid="{00000000-0004-0000-0700-000043020000}"/>
    <hyperlink ref="E415" r:id="rId581" xr:uid="{00000000-0004-0000-0700-000044020000}"/>
    <hyperlink ref="E276" r:id="rId582" xr:uid="{00000000-0004-0000-0700-000045020000}"/>
    <hyperlink ref="E738" r:id="rId583" xr:uid="{00000000-0004-0000-0700-000046020000}"/>
    <hyperlink ref="E257" r:id="rId584" xr:uid="{00000000-0004-0000-0700-000047020000}"/>
    <hyperlink ref="E580" r:id="rId585" xr:uid="{00000000-0004-0000-0700-000048020000}"/>
    <hyperlink ref="E1026" r:id="rId586" xr:uid="{00000000-0004-0000-0700-000049020000}"/>
    <hyperlink ref="E344" r:id="rId587" xr:uid="{00000000-0004-0000-0700-00004A020000}"/>
    <hyperlink ref="E930" r:id="rId588" xr:uid="{00000000-0004-0000-0700-00004B020000}"/>
    <hyperlink ref="E1246" r:id="rId589" xr:uid="{00000000-0004-0000-0700-00004C020000}"/>
    <hyperlink ref="E281" r:id="rId590" xr:uid="{00000000-0004-0000-0700-00004D020000}"/>
    <hyperlink ref="E319" r:id="rId591" xr:uid="{00000000-0004-0000-0700-00004E020000}"/>
    <hyperlink ref="E910" r:id="rId592" xr:uid="{00000000-0004-0000-0700-00004F020000}"/>
    <hyperlink ref="E709" r:id="rId593" xr:uid="{00000000-0004-0000-0700-000050020000}"/>
    <hyperlink ref="E122" r:id="rId594" xr:uid="{00000000-0004-0000-0700-000051020000}"/>
    <hyperlink ref="E42" r:id="rId595" xr:uid="{00000000-0004-0000-0700-000052020000}"/>
    <hyperlink ref="E1205" r:id="rId596" xr:uid="{00000000-0004-0000-0700-000053020000}"/>
    <hyperlink ref="E163" r:id="rId597" xr:uid="{00000000-0004-0000-0700-000054020000}"/>
    <hyperlink ref="E509" r:id="rId598" xr:uid="{00000000-0004-0000-0700-000055020000}"/>
    <hyperlink ref="E242" r:id="rId599" xr:uid="{00000000-0004-0000-0700-000056020000}"/>
    <hyperlink ref="E1245" r:id="rId600" xr:uid="{00000000-0004-0000-0700-000057020000}"/>
    <hyperlink ref="E557" r:id="rId601" xr:uid="{00000000-0004-0000-0700-000058020000}"/>
    <hyperlink ref="E1023" r:id="rId602" xr:uid="{00000000-0004-0000-0700-000059020000}"/>
    <hyperlink ref="E904" r:id="rId603" xr:uid="{00000000-0004-0000-0700-00005A020000}"/>
    <hyperlink ref="E144" r:id="rId604" xr:uid="{00000000-0004-0000-0700-00005B020000}"/>
    <hyperlink ref="E830" r:id="rId605" xr:uid="{00000000-0004-0000-0700-00005C020000}"/>
    <hyperlink ref="E929" r:id="rId606" xr:uid="{00000000-0004-0000-0700-00005D020000}"/>
    <hyperlink ref="E82" r:id="rId607" xr:uid="{00000000-0004-0000-0700-00005E020000}"/>
    <hyperlink ref="E1052" r:id="rId608" xr:uid="{00000000-0004-0000-0700-00005F020000}"/>
    <hyperlink ref="E252" r:id="rId609" xr:uid="{00000000-0004-0000-0700-000060020000}"/>
    <hyperlink ref="E98" r:id="rId610" xr:uid="{00000000-0004-0000-0700-000061020000}"/>
    <hyperlink ref="E1104" r:id="rId611" xr:uid="{00000000-0004-0000-0700-000062020000}"/>
    <hyperlink ref="E1090" r:id="rId612" xr:uid="{00000000-0004-0000-0700-000063020000}"/>
    <hyperlink ref="E857" r:id="rId613" xr:uid="{00000000-0004-0000-0700-000064020000}"/>
    <hyperlink ref="E444" r:id="rId614" xr:uid="{00000000-0004-0000-0700-000065020000}"/>
    <hyperlink ref="E780" r:id="rId615" xr:uid="{00000000-0004-0000-0700-000066020000}"/>
    <hyperlink ref="E1177" r:id="rId616" xr:uid="{00000000-0004-0000-0700-000067020000}"/>
    <hyperlink ref="E1020" r:id="rId617" xr:uid="{00000000-0004-0000-0700-000068020000}"/>
    <hyperlink ref="E784" r:id="rId618" xr:uid="{00000000-0004-0000-0700-000069020000}"/>
    <hyperlink ref="E254" r:id="rId619" xr:uid="{00000000-0004-0000-0700-00006A020000}"/>
    <hyperlink ref="E764" r:id="rId620" xr:uid="{00000000-0004-0000-0700-00006B020000}"/>
    <hyperlink ref="E631" r:id="rId621" xr:uid="{00000000-0004-0000-0700-00006C020000}"/>
    <hyperlink ref="E752" r:id="rId622" xr:uid="{00000000-0004-0000-0700-00006D020000}"/>
    <hyperlink ref="E114" r:id="rId623" xr:uid="{00000000-0004-0000-0700-00006E020000}"/>
    <hyperlink ref="E96" r:id="rId624" xr:uid="{00000000-0004-0000-0700-00006F020000}"/>
    <hyperlink ref="E1136" r:id="rId625" xr:uid="{00000000-0004-0000-0700-000070020000}"/>
    <hyperlink ref="E1189" r:id="rId626" xr:uid="{00000000-0004-0000-0700-000071020000}"/>
    <hyperlink ref="E844" r:id="rId627" xr:uid="{00000000-0004-0000-0700-000072020000}"/>
    <hyperlink ref="E105" r:id="rId628" xr:uid="{00000000-0004-0000-0700-000073020000}"/>
    <hyperlink ref="E992" r:id="rId629" xr:uid="{00000000-0004-0000-0700-000074020000}"/>
    <hyperlink ref="E290" r:id="rId630" xr:uid="{00000000-0004-0000-0700-000075020000}"/>
    <hyperlink ref="E434" r:id="rId631" xr:uid="{00000000-0004-0000-0700-000076020000}"/>
    <hyperlink ref="E676" r:id="rId632" xr:uid="{00000000-0004-0000-0700-000077020000}"/>
    <hyperlink ref="E1129" r:id="rId633" xr:uid="{00000000-0004-0000-0700-000078020000}"/>
    <hyperlink ref="E67" r:id="rId634" xr:uid="{00000000-0004-0000-0700-000079020000}"/>
    <hyperlink ref="E799" r:id="rId635" xr:uid="{00000000-0004-0000-0700-00007A020000}"/>
    <hyperlink ref="E10" r:id="rId636" xr:uid="{00000000-0004-0000-0700-00007B020000}"/>
    <hyperlink ref="E716" r:id="rId637" xr:uid="{00000000-0004-0000-0700-00007C020000}"/>
    <hyperlink ref="E735" r:id="rId638" xr:uid="{00000000-0004-0000-0700-00007D020000}"/>
    <hyperlink ref="E320" r:id="rId639" xr:uid="{00000000-0004-0000-0700-00007E020000}"/>
    <hyperlink ref="E602" r:id="rId640" xr:uid="{00000000-0004-0000-0700-00007F020000}"/>
    <hyperlink ref="E591" r:id="rId641" xr:uid="{00000000-0004-0000-0700-000080020000}"/>
    <hyperlink ref="E1086" r:id="rId642" xr:uid="{00000000-0004-0000-0700-000081020000}"/>
    <hyperlink ref="E380" r:id="rId643" xr:uid="{00000000-0004-0000-0700-000082020000}"/>
    <hyperlink ref="E724" r:id="rId644" xr:uid="{00000000-0004-0000-0700-000083020000}"/>
    <hyperlink ref="E694" r:id="rId645" xr:uid="{00000000-0004-0000-0700-000084020000}"/>
    <hyperlink ref="E496" r:id="rId646" xr:uid="{00000000-0004-0000-0700-000085020000}"/>
    <hyperlink ref="E1112" r:id="rId647" xr:uid="{00000000-0004-0000-0700-000086020000}"/>
    <hyperlink ref="E117" r:id="rId648" xr:uid="{00000000-0004-0000-0700-000087020000}"/>
    <hyperlink ref="E422" r:id="rId649" xr:uid="{00000000-0004-0000-0700-000088020000}"/>
    <hyperlink ref="E1109" r:id="rId650" xr:uid="{00000000-0004-0000-0700-000089020000}"/>
    <hyperlink ref="E704" r:id="rId651" xr:uid="{00000000-0004-0000-0700-00008A020000}"/>
    <hyperlink ref="E216" r:id="rId652" xr:uid="{00000000-0004-0000-0700-00008B020000}"/>
    <hyperlink ref="E782" r:id="rId653" xr:uid="{00000000-0004-0000-0700-00008C020000}"/>
    <hyperlink ref="E1063" r:id="rId654" xr:uid="{00000000-0004-0000-0700-00008D020000}"/>
    <hyperlink ref="E440" r:id="rId655" xr:uid="{00000000-0004-0000-0700-00008E020000}"/>
    <hyperlink ref="E60" r:id="rId656" xr:uid="{00000000-0004-0000-0700-00008F020000}"/>
    <hyperlink ref="E66" r:id="rId657" xr:uid="{00000000-0004-0000-0700-000090020000}"/>
    <hyperlink ref="E1124" r:id="rId658" xr:uid="{00000000-0004-0000-0700-000091020000}"/>
    <hyperlink ref="E11" r:id="rId659" xr:uid="{00000000-0004-0000-0700-000092020000}"/>
    <hyperlink ref="E1164" r:id="rId660" xr:uid="{00000000-0004-0000-0700-000093020000}"/>
    <hyperlink ref="E1039" r:id="rId661" xr:uid="{00000000-0004-0000-0700-000094020000}"/>
    <hyperlink ref="E167" r:id="rId662" xr:uid="{00000000-0004-0000-0700-000095020000}"/>
    <hyperlink ref="E111" r:id="rId663" xr:uid="{00000000-0004-0000-0700-000096020000}"/>
    <hyperlink ref="E1003" r:id="rId664" xr:uid="{00000000-0004-0000-0700-000097020000}"/>
    <hyperlink ref="E527" r:id="rId665" xr:uid="{00000000-0004-0000-0700-000098020000}"/>
    <hyperlink ref="E696" r:id="rId666" xr:uid="{00000000-0004-0000-0700-000099020000}"/>
    <hyperlink ref="E471" r:id="rId667" xr:uid="{00000000-0004-0000-0700-00009A020000}"/>
    <hyperlink ref="E1231" r:id="rId668" xr:uid="{00000000-0004-0000-0700-00009B020000}"/>
    <hyperlink ref="E797" r:id="rId669" xr:uid="{00000000-0004-0000-0700-00009C020000}"/>
    <hyperlink ref="E240" r:id="rId670" xr:uid="{00000000-0004-0000-0700-00009D020000}"/>
    <hyperlink ref="E226" r:id="rId671" xr:uid="{00000000-0004-0000-0700-00009E020000}"/>
    <hyperlink ref="E612" r:id="rId672" xr:uid="{00000000-0004-0000-0700-00009F020000}"/>
    <hyperlink ref="E985" r:id="rId673" xr:uid="{00000000-0004-0000-0700-0000A0020000}"/>
    <hyperlink ref="E1009" r:id="rId674" xr:uid="{00000000-0004-0000-0700-0000A1020000}"/>
    <hyperlink ref="E540" r:id="rId675" xr:uid="{00000000-0004-0000-0700-0000A2020000}"/>
    <hyperlink ref="E725" r:id="rId676" xr:uid="{00000000-0004-0000-0700-0000A3020000}"/>
    <hyperlink ref="E958" r:id="rId677" xr:uid="{00000000-0004-0000-0700-0000A4020000}"/>
    <hyperlink ref="E206" r:id="rId678" xr:uid="{00000000-0004-0000-0700-0000A5020000}"/>
    <hyperlink ref="E354" r:id="rId679" xr:uid="{00000000-0004-0000-0700-0000A6020000}"/>
    <hyperlink ref="E769" r:id="rId680" xr:uid="{00000000-0004-0000-0700-0000A7020000}"/>
    <hyperlink ref="E990" r:id="rId681" xr:uid="{00000000-0004-0000-0700-0000A8020000}"/>
    <hyperlink ref="E972" r:id="rId682" xr:uid="{00000000-0004-0000-0700-0000A9020000}"/>
    <hyperlink ref="E495" r:id="rId683" xr:uid="{00000000-0004-0000-0700-0000AA020000}"/>
    <hyperlink ref="E536" r:id="rId684" xr:uid="{00000000-0004-0000-0700-0000AB020000}"/>
    <hyperlink ref="E409" r:id="rId685" xr:uid="{00000000-0004-0000-0700-0000AC020000}"/>
    <hyperlink ref="E837" r:id="rId686" xr:uid="{00000000-0004-0000-0700-0000AD020000}"/>
    <hyperlink ref="E682" r:id="rId687" xr:uid="{00000000-0004-0000-0700-0000AE020000}"/>
    <hyperlink ref="E1163" r:id="rId688" xr:uid="{00000000-0004-0000-0700-0000AF020000}"/>
    <hyperlink ref="E438" r:id="rId689" xr:uid="{00000000-0004-0000-0700-0000B0020000}"/>
    <hyperlink ref="E1249" r:id="rId690" xr:uid="{00000000-0004-0000-0700-0000B1020000}"/>
    <hyperlink ref="E529" r:id="rId691" xr:uid="{00000000-0004-0000-0700-0000B2020000}"/>
    <hyperlink ref="E1069" r:id="rId692" xr:uid="{00000000-0004-0000-0700-0000B3020000}"/>
    <hyperlink ref="E234" r:id="rId693" xr:uid="{00000000-0004-0000-0700-0000B4020000}"/>
    <hyperlink ref="E261" r:id="rId694" xr:uid="{00000000-0004-0000-0700-0000B5020000}"/>
    <hyperlink ref="E1048" r:id="rId695" xr:uid="{00000000-0004-0000-0700-0000B6020000}"/>
    <hyperlink ref="E1024" r:id="rId696" xr:uid="{00000000-0004-0000-0700-0000B7020000}"/>
    <hyperlink ref="E1008" r:id="rId697" xr:uid="{00000000-0004-0000-0700-0000B8020000}"/>
    <hyperlink ref="E292" r:id="rId698" xr:uid="{00000000-0004-0000-0700-0000B9020000}"/>
    <hyperlink ref="E307" r:id="rId699" xr:uid="{00000000-0004-0000-0700-0000BA020000}"/>
    <hyperlink ref="E982" r:id="rId700" xr:uid="{00000000-0004-0000-0700-0000BB020000}"/>
    <hyperlink ref="E1237" r:id="rId701" xr:uid="{00000000-0004-0000-0700-0000BC020000}"/>
    <hyperlink ref="E1057" r:id="rId702" xr:uid="{00000000-0004-0000-0700-0000BD020000}"/>
    <hyperlink ref="E270" r:id="rId703" xr:uid="{00000000-0004-0000-0700-0000BE020000}"/>
    <hyperlink ref="E149" r:id="rId704" xr:uid="{00000000-0004-0000-0700-0000BF020000}"/>
    <hyperlink ref="E1106" r:id="rId705" xr:uid="{00000000-0004-0000-0700-0000C0020000}"/>
    <hyperlink ref="E1194" r:id="rId706" xr:uid="{00000000-0004-0000-0700-0000C1020000}"/>
    <hyperlink ref="E480" r:id="rId707" xr:uid="{00000000-0004-0000-0700-0000C2020000}"/>
    <hyperlink ref="E231" r:id="rId708" xr:uid="{00000000-0004-0000-0700-0000C3020000}"/>
    <hyperlink ref="E73" r:id="rId709" xr:uid="{00000000-0004-0000-0700-0000C4020000}"/>
    <hyperlink ref="E346" r:id="rId710" xr:uid="{00000000-0004-0000-0700-0000C5020000}"/>
    <hyperlink ref="E933" r:id="rId711" xr:uid="{00000000-0004-0000-0700-0000C6020000}"/>
    <hyperlink ref="E301" r:id="rId712" xr:uid="{00000000-0004-0000-0700-0000C7020000}"/>
    <hyperlink ref="E623" r:id="rId713" xr:uid="{00000000-0004-0000-0700-0000C8020000}"/>
    <hyperlink ref="E747" r:id="rId714" xr:uid="{00000000-0004-0000-0700-0000C9020000}"/>
    <hyperlink ref="E267" r:id="rId715" xr:uid="{00000000-0004-0000-0700-0000CA020000}"/>
    <hyperlink ref="E56" r:id="rId716" xr:uid="{00000000-0004-0000-0700-0000CB020000}"/>
    <hyperlink ref="E419" r:id="rId717" xr:uid="{00000000-0004-0000-0700-0000CC020000}"/>
    <hyperlink ref="E1234" r:id="rId718" xr:uid="{00000000-0004-0000-0700-0000CD020000}"/>
    <hyperlink ref="E1220" r:id="rId719" xr:uid="{00000000-0004-0000-0700-0000CE020000}"/>
    <hyperlink ref="E973" r:id="rId720" xr:uid="{00000000-0004-0000-0700-0000CF020000}"/>
    <hyperlink ref="E1214" r:id="rId721" xr:uid="{00000000-0004-0000-0700-0000D0020000}"/>
    <hyperlink ref="E85" r:id="rId722" xr:uid="{00000000-0004-0000-0700-0000D1020000}"/>
    <hyperlink ref="E956" r:id="rId723" xr:uid="{00000000-0004-0000-0700-0000D2020000}"/>
    <hyperlink ref="E1077" r:id="rId724" xr:uid="{00000000-0004-0000-0700-0000D3020000}"/>
    <hyperlink ref="E609" r:id="rId725" xr:uid="{00000000-0004-0000-0700-0000D4020000}"/>
    <hyperlink ref="E289" r:id="rId726" xr:uid="{00000000-0004-0000-0700-0000D5020000}"/>
    <hyperlink ref="E666" r:id="rId727" xr:uid="{00000000-0004-0000-0700-0000D6020000}"/>
    <hyperlink ref="E836" r:id="rId728" xr:uid="{00000000-0004-0000-0700-0000D7020000}"/>
    <hyperlink ref="E891" r:id="rId729" xr:uid="{00000000-0004-0000-0700-0000D8020000}"/>
    <hyperlink ref="E751" r:id="rId730" xr:uid="{00000000-0004-0000-0700-0000D9020000}"/>
    <hyperlink ref="E1138" r:id="rId731" xr:uid="{00000000-0004-0000-0700-0000DA020000}"/>
    <hyperlink ref="E145" r:id="rId732" xr:uid="{00000000-0004-0000-0700-0000DB020000}"/>
    <hyperlink ref="E545" r:id="rId733" xr:uid="{00000000-0004-0000-0700-0000DC020000}"/>
    <hyperlink ref="E514" r:id="rId734" xr:uid="{00000000-0004-0000-0700-0000DD020000}"/>
    <hyperlink ref="E1107" r:id="rId735" xr:uid="{00000000-0004-0000-0700-0000DE020000}"/>
    <hyperlink ref="E639" r:id="rId736" xr:uid="{00000000-0004-0000-0700-0000DF020000}"/>
    <hyperlink ref="E350" r:id="rId737" xr:uid="{00000000-0004-0000-0700-0000E0020000}"/>
    <hyperlink ref="E879" r:id="rId738" xr:uid="{00000000-0004-0000-0700-0000E1020000}"/>
    <hyperlink ref="E664" r:id="rId739" xr:uid="{00000000-0004-0000-0700-0000E2020000}"/>
    <hyperlink ref="E1162" r:id="rId740" xr:uid="{00000000-0004-0000-0700-0000E3020000}"/>
    <hyperlink ref="E1155" r:id="rId741" xr:uid="{00000000-0004-0000-0700-0000E4020000}"/>
    <hyperlink ref="E1028" r:id="rId742" xr:uid="{00000000-0004-0000-0700-0000E5020000}"/>
    <hyperlink ref="E963" r:id="rId743" xr:uid="{00000000-0004-0000-0700-0000E6020000}"/>
    <hyperlink ref="E936" r:id="rId744" xr:uid="{00000000-0004-0000-0700-0000E7020000}"/>
    <hyperlink ref="E1165" r:id="rId745" xr:uid="{00000000-0004-0000-0700-0000E8020000}"/>
    <hyperlink ref="E211" r:id="rId746" xr:uid="{00000000-0004-0000-0700-0000E9020000}"/>
    <hyperlink ref="E1004" r:id="rId747" xr:uid="{00000000-0004-0000-0700-0000EA020000}"/>
    <hyperlink ref="E633" r:id="rId748" xr:uid="{00000000-0004-0000-0700-0000EB020000}"/>
    <hyperlink ref="E1071" r:id="rId749" xr:uid="{00000000-0004-0000-0700-0000EC020000}"/>
    <hyperlink ref="E607" r:id="rId750" xr:uid="{00000000-0004-0000-0700-0000ED020000}"/>
    <hyperlink ref="E35" r:id="rId751" xr:uid="{00000000-0004-0000-0700-0000EE020000}"/>
    <hyperlink ref="E1040" r:id="rId752" xr:uid="{00000000-0004-0000-0700-0000EF020000}"/>
    <hyperlink ref="E128" r:id="rId753" xr:uid="{00000000-0004-0000-0700-0000F0020000}"/>
    <hyperlink ref="E806" r:id="rId754" xr:uid="{00000000-0004-0000-0700-0000F1020000}"/>
    <hyperlink ref="E802" r:id="rId755" xr:uid="{00000000-0004-0000-0700-0000F2020000}"/>
    <hyperlink ref="E781" r:id="rId756" xr:uid="{00000000-0004-0000-0700-0000F3020000}"/>
    <hyperlink ref="E327" r:id="rId757" xr:uid="{00000000-0004-0000-0700-0000F4020000}"/>
    <hyperlink ref="E630" r:id="rId758" xr:uid="{00000000-0004-0000-0700-0000F5020000}"/>
    <hyperlink ref="E1072" r:id="rId759" xr:uid="{00000000-0004-0000-0700-0000F6020000}"/>
    <hyperlink ref="E427" r:id="rId760" xr:uid="{00000000-0004-0000-0700-0000F7020000}"/>
    <hyperlink ref="E397" r:id="rId761" xr:uid="{00000000-0004-0000-0700-0000F8020000}"/>
    <hyperlink ref="E619" r:id="rId762" xr:uid="{00000000-0004-0000-0700-0000F9020000}"/>
    <hyperlink ref="E965" r:id="rId763" xr:uid="{00000000-0004-0000-0700-0000FA020000}"/>
    <hyperlink ref="E109" r:id="rId764" xr:uid="{00000000-0004-0000-0700-0000FB020000}"/>
    <hyperlink ref="E489" r:id="rId765" xr:uid="{00000000-0004-0000-0700-0000FC020000}"/>
    <hyperlink ref="E680" r:id="rId766" xr:uid="{00000000-0004-0000-0700-0000FD020000}"/>
    <hyperlink ref="E899" r:id="rId767" xr:uid="{00000000-0004-0000-0700-0000FE020000}"/>
    <hyperlink ref="E934" r:id="rId768" xr:uid="{00000000-0004-0000-0700-0000FF020000}"/>
    <hyperlink ref="E25" r:id="rId769" xr:uid="{00000000-0004-0000-0700-000000030000}"/>
    <hyperlink ref="E940" r:id="rId770" xr:uid="{00000000-0004-0000-0700-000001030000}"/>
    <hyperlink ref="E1185" r:id="rId771" xr:uid="{00000000-0004-0000-0700-000002030000}"/>
    <hyperlink ref="E841" r:id="rId772" xr:uid="{00000000-0004-0000-0700-000003030000}"/>
    <hyperlink ref="E492" r:id="rId773" xr:uid="{00000000-0004-0000-0700-000004030000}"/>
    <hyperlink ref="E405" r:id="rId774" xr:uid="{00000000-0004-0000-0700-000005030000}"/>
    <hyperlink ref="E392" r:id="rId775" xr:uid="{00000000-0004-0000-0700-000006030000}"/>
    <hyperlink ref="E314" r:id="rId776" xr:uid="{00000000-0004-0000-0700-000007030000}"/>
    <hyperlink ref="E897" r:id="rId777" xr:uid="{00000000-0004-0000-0700-000008030000}"/>
    <hyperlink ref="E673" r:id="rId778" xr:uid="{00000000-0004-0000-0700-000009030000}"/>
    <hyperlink ref="E108" r:id="rId779" xr:uid="{00000000-0004-0000-0700-00000A030000}"/>
    <hyperlink ref="E911" r:id="rId780" xr:uid="{00000000-0004-0000-0700-00000B030000}"/>
    <hyperlink ref="E502" r:id="rId781" xr:uid="{00000000-0004-0000-0700-00000C030000}"/>
    <hyperlink ref="E399" r:id="rId782" xr:uid="{00000000-0004-0000-0700-00000D030000}"/>
    <hyperlink ref="E179" r:id="rId783" xr:uid="{00000000-0004-0000-0700-00000E030000}"/>
    <hyperlink ref="E1149" r:id="rId784" xr:uid="{00000000-0004-0000-0700-00000F030000}"/>
    <hyperlink ref="E1076" r:id="rId785" xr:uid="{00000000-0004-0000-0700-000010030000}"/>
    <hyperlink ref="E1146" r:id="rId786" xr:uid="{00000000-0004-0000-0700-000011030000}"/>
    <hyperlink ref="E318" r:id="rId787" xr:uid="{00000000-0004-0000-0700-000012030000}"/>
    <hyperlink ref="E964" r:id="rId788" xr:uid="{00000000-0004-0000-0700-000013030000}"/>
    <hyperlink ref="E712" r:id="rId789" xr:uid="{00000000-0004-0000-0700-000014030000}"/>
    <hyperlink ref="E1243" r:id="rId790" xr:uid="{00000000-0004-0000-0700-000015030000}"/>
    <hyperlink ref="E884" r:id="rId791" xr:uid="{00000000-0004-0000-0700-000016030000}"/>
    <hyperlink ref="E838" r:id="rId792" xr:uid="{00000000-0004-0000-0700-000017030000}"/>
    <hyperlink ref="E524" r:id="rId793" xr:uid="{00000000-0004-0000-0700-000018030000}"/>
    <hyperlink ref="E702" r:id="rId794" xr:uid="{00000000-0004-0000-0700-000019030000}"/>
    <hyperlink ref="E854" r:id="rId795" xr:uid="{00000000-0004-0000-0700-00001A030000}"/>
    <hyperlink ref="E760" r:id="rId796" xr:uid="{00000000-0004-0000-0700-00001B030000}"/>
    <hyperlink ref="E986" r:id="rId797" xr:uid="{00000000-0004-0000-0700-00001C030000}"/>
    <hyperlink ref="E890" r:id="rId798" xr:uid="{00000000-0004-0000-0700-00001D030000}"/>
    <hyperlink ref="E1173" r:id="rId799" xr:uid="{00000000-0004-0000-0700-00001E030000}"/>
    <hyperlink ref="E1154" r:id="rId800" xr:uid="{00000000-0004-0000-0700-00001F030000}"/>
    <hyperlink ref="E853" r:id="rId801" xr:uid="{00000000-0004-0000-0700-000020030000}"/>
    <hyperlink ref="E1036" r:id="rId802" xr:uid="{00000000-0004-0000-0700-000021030000}"/>
    <hyperlink ref="E373" r:id="rId803" xr:uid="{00000000-0004-0000-0700-000022030000}"/>
    <hyperlink ref="E517" r:id="rId804" xr:uid="{00000000-0004-0000-0700-000023030000}"/>
    <hyperlink ref="E472" r:id="rId805" xr:uid="{00000000-0004-0000-0700-000024030000}"/>
    <hyperlink ref="E251" r:id="rId806" xr:uid="{00000000-0004-0000-0700-000025030000}"/>
    <hyperlink ref="E53" r:id="rId807" xr:uid="{00000000-0004-0000-0700-000026030000}"/>
    <hyperlink ref="E703" r:id="rId808" xr:uid="{00000000-0004-0000-0700-000027030000}"/>
    <hyperlink ref="E605" r:id="rId809" xr:uid="{00000000-0004-0000-0700-000028030000}"/>
    <hyperlink ref="E474" r:id="rId810" xr:uid="{00000000-0004-0000-0700-000029030000}"/>
    <hyperlink ref="E86" r:id="rId811" xr:uid="{00000000-0004-0000-0700-00002A030000}"/>
    <hyperlink ref="E818" r:id="rId812" xr:uid="{00000000-0004-0000-0700-00002B030000}"/>
    <hyperlink ref="E977" r:id="rId813" xr:uid="{00000000-0004-0000-0700-00002C030000}"/>
    <hyperlink ref="E805" r:id="rId814" xr:uid="{00000000-0004-0000-0700-00002D030000}"/>
    <hyperlink ref="E584" r:id="rId815" xr:uid="{00000000-0004-0000-0700-00002E030000}"/>
    <hyperlink ref="E481" r:id="rId816" xr:uid="{00000000-0004-0000-0700-00002F030000}"/>
    <hyperlink ref="E277" r:id="rId817" xr:uid="{00000000-0004-0000-0700-000030030000}"/>
    <hyperlink ref="E170" r:id="rId818" xr:uid="{00000000-0004-0000-0700-000031030000}"/>
    <hyperlink ref="E791" r:id="rId819" xr:uid="{00000000-0004-0000-0700-000032030000}"/>
    <hyperlink ref="E883" r:id="rId820" xr:uid="{00000000-0004-0000-0700-000033030000}"/>
    <hyperlink ref="E895" r:id="rId821" xr:uid="{00000000-0004-0000-0700-000034030000}"/>
    <hyperlink ref="E810" r:id="rId822" xr:uid="{00000000-0004-0000-0700-000035030000}"/>
    <hyperlink ref="E448" r:id="rId823" xr:uid="{00000000-0004-0000-0700-000036030000}"/>
    <hyperlink ref="E137" r:id="rId824" xr:uid="{00000000-0004-0000-0700-000037030000}"/>
    <hyperlink ref="E1168" r:id="rId825" xr:uid="{00000000-0004-0000-0700-000038030000}"/>
    <hyperlink ref="E1059" r:id="rId826" xr:uid="{00000000-0004-0000-0700-000039030000}"/>
    <hyperlink ref="E386" r:id="rId827" xr:uid="{00000000-0004-0000-0700-00003A030000}"/>
    <hyperlink ref="E460" r:id="rId828" xr:uid="{00000000-0004-0000-0700-00003B030000}"/>
    <hyperlink ref="E217" r:id="rId829" xr:uid="{00000000-0004-0000-0700-00003C030000}"/>
    <hyperlink ref="E1042" r:id="rId830" xr:uid="{00000000-0004-0000-0700-00003D030000}"/>
    <hyperlink ref="E1091" r:id="rId831" xr:uid="{00000000-0004-0000-0700-00003E030000}"/>
    <hyperlink ref="E84" r:id="rId832" xr:uid="{00000000-0004-0000-0700-00003F030000}"/>
    <hyperlink ref="E369" r:id="rId833" xr:uid="{00000000-0004-0000-0700-000040030000}"/>
    <hyperlink ref="E506" r:id="rId834" xr:uid="{00000000-0004-0000-0700-000041030000}"/>
    <hyperlink ref="E618" r:id="rId835" xr:uid="{00000000-0004-0000-0700-000042030000}"/>
    <hyperlink ref="E357" r:id="rId836" xr:uid="{00000000-0004-0000-0700-000043030000}"/>
    <hyperlink ref="E272" r:id="rId837" xr:uid="{00000000-0004-0000-0700-000044030000}"/>
    <hyperlink ref="E278" r:id="rId838" xr:uid="{00000000-0004-0000-0700-000045030000}"/>
    <hyperlink ref="E225" r:id="rId839" xr:uid="{00000000-0004-0000-0700-000046030000}"/>
    <hyperlink ref="E1152" r:id="rId840" xr:uid="{00000000-0004-0000-0700-000047030000}"/>
    <hyperlink ref="E777" r:id="rId841" xr:uid="{00000000-0004-0000-0700-000048030000}"/>
    <hyperlink ref="E913" r:id="rId842" xr:uid="{00000000-0004-0000-0700-000049030000}"/>
    <hyperlink ref="E817" r:id="rId843" xr:uid="{00000000-0004-0000-0700-00004A030000}"/>
    <hyperlink ref="E888" r:id="rId844" xr:uid="{00000000-0004-0000-0700-00004B030000}"/>
    <hyperlink ref="E1025" r:id="rId845" xr:uid="{00000000-0004-0000-0700-00004C030000}"/>
    <hyperlink ref="E1120" r:id="rId846" xr:uid="{00000000-0004-0000-0700-00004D030000}"/>
    <hyperlink ref="E919" r:id="rId847" xr:uid="{00000000-0004-0000-0700-00004E030000}"/>
    <hyperlink ref="E808" r:id="rId848" xr:uid="{00000000-0004-0000-0700-00004F030000}"/>
    <hyperlink ref="E856" r:id="rId849" xr:uid="{00000000-0004-0000-0700-000050030000}"/>
    <hyperlink ref="E811" r:id="rId850" xr:uid="{00000000-0004-0000-0700-000051030000}"/>
    <hyperlink ref="E835" r:id="rId851" xr:uid="{00000000-0004-0000-0700-000052030000}"/>
    <hyperlink ref="E382" r:id="rId852" xr:uid="{00000000-0004-0000-0700-000053030000}"/>
    <hyperlink ref="E21" r:id="rId853" xr:uid="{00000000-0004-0000-0700-000054030000}"/>
    <hyperlink ref="E551" r:id="rId854" xr:uid="{00000000-0004-0000-0700-000055030000}"/>
    <hyperlink ref="E494" r:id="rId855" xr:uid="{00000000-0004-0000-0700-000056030000}"/>
    <hyperlink ref="E1251" r:id="rId856" xr:uid="{00000000-0004-0000-0700-000057030000}"/>
    <hyperlink ref="E1043" r:id="rId857" xr:uid="{00000000-0004-0000-0700-000058030000}"/>
    <hyperlink ref="E94" r:id="rId858" xr:uid="{00000000-0004-0000-0700-000059030000}"/>
    <hyperlink ref="E902" r:id="rId859" xr:uid="{00000000-0004-0000-0700-00005A030000}"/>
    <hyperlink ref="E385" r:id="rId860" xr:uid="{00000000-0004-0000-0700-00005B030000}"/>
    <hyperlink ref="E433" r:id="rId861" xr:uid="{00000000-0004-0000-0700-00005C030000}"/>
    <hyperlink ref="E1238" r:id="rId862" xr:uid="{00000000-0004-0000-0700-00005D030000}"/>
    <hyperlink ref="E656" r:id="rId863" xr:uid="{00000000-0004-0000-0700-00005E030000}"/>
    <hyperlink ref="E771" r:id="rId864" xr:uid="{00000000-0004-0000-0700-00005F030000}"/>
    <hyperlink ref="E715" r:id="rId865" xr:uid="{00000000-0004-0000-0700-000060030000}"/>
    <hyperlink ref="E776" r:id="rId866" xr:uid="{00000000-0004-0000-0700-000061030000}"/>
    <hyperlink ref="E348" r:id="rId867" xr:uid="{00000000-0004-0000-0700-000062030000}"/>
    <hyperlink ref="E30" r:id="rId868" xr:uid="{00000000-0004-0000-0700-000063030000}"/>
    <hyperlink ref="E51" r:id="rId869" xr:uid="{00000000-0004-0000-0700-000064030000}"/>
    <hyperlink ref="E199" r:id="rId870" xr:uid="{00000000-0004-0000-0700-000065030000}"/>
    <hyperlink ref="E531" r:id="rId871" xr:uid="{00000000-0004-0000-0700-000066030000}"/>
    <hyperlink ref="E1046" r:id="rId872" xr:uid="{00000000-0004-0000-0700-000067030000}"/>
    <hyperlink ref="E1217" r:id="rId873" xr:uid="{00000000-0004-0000-0700-000068030000}"/>
    <hyperlink ref="E594" r:id="rId874" xr:uid="{00000000-0004-0000-0700-000069030000}"/>
    <hyperlink ref="E116" r:id="rId875" xr:uid="{00000000-0004-0000-0700-00006A030000}"/>
    <hyperlink ref="E824" r:id="rId876" xr:uid="{00000000-0004-0000-0700-00006B030000}"/>
    <hyperlink ref="E221" r:id="rId877" xr:uid="{00000000-0004-0000-0700-00006C030000}"/>
    <hyperlink ref="E889" r:id="rId878" xr:uid="{00000000-0004-0000-0700-00006D030000}"/>
    <hyperlink ref="E1060" r:id="rId879" xr:uid="{00000000-0004-0000-0700-00006E030000}"/>
    <hyperlink ref="E681" r:id="rId880" xr:uid="{00000000-0004-0000-0700-00006F030000}"/>
    <hyperlink ref="E71" r:id="rId881" xr:uid="{00000000-0004-0000-0700-000070030000}"/>
    <hyperlink ref="E772" r:id="rId882" xr:uid="{00000000-0004-0000-0700-000071030000}"/>
    <hyperlink ref="E997" r:id="rId883" xr:uid="{00000000-0004-0000-0700-000072030000}"/>
    <hyperlink ref="E271" r:id="rId884" xr:uid="{00000000-0004-0000-0700-000073030000}"/>
    <hyperlink ref="E236" r:id="rId885" xr:uid="{00000000-0004-0000-0700-000074030000}"/>
    <hyperlink ref="E429" r:id="rId886" xr:uid="{00000000-0004-0000-0700-000075030000}"/>
    <hyperlink ref="E595" r:id="rId887" xr:uid="{00000000-0004-0000-0700-000076030000}"/>
    <hyperlink ref="E435" r:id="rId888" xr:uid="{00000000-0004-0000-0700-000077030000}"/>
    <hyperlink ref="E127" r:id="rId889" xr:uid="{00000000-0004-0000-0700-000078030000}"/>
    <hyperlink ref="E1219" r:id="rId890" xr:uid="{00000000-0004-0000-0700-000079030000}"/>
    <hyperlink ref="E1156" r:id="rId891" xr:uid="{00000000-0004-0000-0700-00007A030000}"/>
    <hyperlink ref="E1171" r:id="rId892" xr:uid="{00000000-0004-0000-0700-00007B030000}"/>
    <hyperlink ref="E1102" r:id="rId893" xr:uid="{00000000-0004-0000-0700-00007C030000}"/>
    <hyperlink ref="E652" r:id="rId894" xr:uid="{00000000-0004-0000-0700-00007D030000}"/>
    <hyperlink ref="E1103" r:id="rId895" xr:uid="{00000000-0004-0000-0700-00007E030000}"/>
    <hyperlink ref="E255" r:id="rId896" xr:uid="{00000000-0004-0000-0700-00007F030000}"/>
    <hyperlink ref="E519" r:id="rId897" xr:uid="{00000000-0004-0000-0700-000080030000}"/>
    <hyperlink ref="E677" r:id="rId898" xr:uid="{00000000-0004-0000-0700-000081030000}"/>
    <hyperlink ref="E1203" r:id="rId899" xr:uid="{00000000-0004-0000-0700-000082030000}"/>
    <hyperlink ref="E27" r:id="rId900" xr:uid="{00000000-0004-0000-0700-000083030000}"/>
    <hyperlink ref="E1201" r:id="rId901" xr:uid="{00000000-0004-0000-0700-000084030000}"/>
    <hyperlink ref="E121" r:id="rId902" xr:uid="{00000000-0004-0000-0700-000085030000}"/>
    <hyperlink ref="E1027" r:id="rId903" xr:uid="{00000000-0004-0000-0700-000086030000}"/>
    <hyperlink ref="E654" r:id="rId904" xr:uid="{00000000-0004-0000-0700-000087030000}"/>
    <hyperlink ref="E865" r:id="rId905" xr:uid="{00000000-0004-0000-0700-000088030000}"/>
    <hyperlink ref="E1050" r:id="rId906" xr:uid="{00000000-0004-0000-0700-000089030000}"/>
    <hyperlink ref="E124" r:id="rId907" xr:uid="{00000000-0004-0000-0700-00008A030000}"/>
    <hyperlink ref="E757" r:id="rId908" xr:uid="{00000000-0004-0000-0700-00008B030000}"/>
    <hyperlink ref="E1073" r:id="rId909" xr:uid="{00000000-0004-0000-0700-00008C030000}"/>
    <hyperlink ref="E961" r:id="rId910" xr:uid="{00000000-0004-0000-0700-00008D030000}"/>
    <hyperlink ref="E192" r:id="rId911" xr:uid="{00000000-0004-0000-0700-00008E030000}"/>
    <hyperlink ref="E1011" r:id="rId912" xr:uid="{00000000-0004-0000-0700-00008F030000}"/>
    <hyperlink ref="E141" r:id="rId913" xr:uid="{00000000-0004-0000-0700-000090030000}"/>
    <hyperlink ref="E12" r:id="rId914" xr:uid="{00000000-0004-0000-0700-000091030000}"/>
    <hyperlink ref="E729" r:id="rId915" xr:uid="{00000000-0004-0000-0700-000092030000}"/>
    <hyperlink ref="E266" r:id="rId916" xr:uid="{00000000-0004-0000-0700-000093030000}"/>
    <hyperlink ref="E730" r:id="rId917" xr:uid="{00000000-0004-0000-0700-000094030000}"/>
    <hyperlink ref="E971" r:id="rId918" xr:uid="{00000000-0004-0000-0700-000095030000}"/>
    <hyperlink ref="E512" r:id="rId919" xr:uid="{00000000-0004-0000-0700-000096030000}"/>
    <hyperlink ref="E365" r:id="rId920" xr:uid="{00000000-0004-0000-0700-000097030000}"/>
    <hyperlink ref="E875" r:id="rId921" xr:uid="{00000000-0004-0000-0700-000098030000}"/>
    <hyperlink ref="E13" r:id="rId922" xr:uid="{00000000-0004-0000-0700-000099030000}"/>
    <hyperlink ref="E1064" r:id="rId923" xr:uid="{00000000-0004-0000-0700-00009A030000}"/>
    <hyperlink ref="E637" r:id="rId924" xr:uid="{00000000-0004-0000-0700-00009B030000}"/>
    <hyperlink ref="E194" r:id="rId925" xr:uid="{00000000-0004-0000-0700-00009C030000}"/>
    <hyperlink ref="E530" r:id="rId926" xr:uid="{00000000-0004-0000-0700-00009D030000}"/>
    <hyperlink ref="E749" r:id="rId927" xr:uid="{00000000-0004-0000-0700-00009E030000}"/>
    <hyperlink ref="E744" r:id="rId928" xr:uid="{00000000-0004-0000-0700-00009F030000}"/>
    <hyperlink ref="E126" r:id="rId929" xr:uid="{00000000-0004-0000-0700-0000A0030000}"/>
    <hyperlink ref="E960" r:id="rId930" xr:uid="{00000000-0004-0000-0700-0000A1030000}"/>
    <hyperlink ref="E295" r:id="rId931" xr:uid="{00000000-0004-0000-0700-0000A2030000}"/>
    <hyperlink ref="E616" r:id="rId932" xr:uid="{00000000-0004-0000-0700-0000A3030000}"/>
    <hyperlink ref="E1054" r:id="rId933" xr:uid="{00000000-0004-0000-0700-0000A4030000}"/>
    <hyperlink ref="E14" r:id="rId934" xr:uid="{00000000-0004-0000-0700-0000A5030000}"/>
    <hyperlink ref="E1137" r:id="rId935" xr:uid="{00000000-0004-0000-0700-0000A6030000}"/>
    <hyperlink ref="E544" r:id="rId936" xr:uid="{00000000-0004-0000-0700-0000A7030000}"/>
    <hyperlink ref="E220" r:id="rId937" xr:uid="{00000000-0004-0000-0700-0000A8030000}"/>
    <hyperlink ref="E215" r:id="rId938" xr:uid="{00000000-0004-0000-0700-0000A9030000}"/>
    <hyperlink ref="E864" r:id="rId939" xr:uid="{00000000-0004-0000-0700-0000AA030000}"/>
    <hyperlink ref="E543" r:id="rId940" xr:uid="{00000000-0004-0000-0700-0000AB030000}"/>
    <hyperlink ref="E190" r:id="rId941" xr:uid="{00000000-0004-0000-0700-0000AC030000}"/>
    <hyperlink ref="E1117" r:id="rId942" xr:uid="{00000000-0004-0000-0700-0000AD030000}"/>
    <hyperlink ref="E41" r:id="rId943" xr:uid="{00000000-0004-0000-0700-0000AE030000}"/>
    <hyperlink ref="E139" r:id="rId944" xr:uid="{00000000-0004-0000-0700-0000AF030000}"/>
    <hyperlink ref="E1213" r:id="rId945" xr:uid="{00000000-0004-0000-0700-0000B0030000}"/>
    <hyperlink ref="E587" r:id="rId946" xr:uid="{00000000-0004-0000-0700-0000B1030000}"/>
    <hyperlink ref="E678" r:id="rId947" xr:uid="{00000000-0004-0000-0700-0000B2030000}"/>
    <hyperlink ref="E99" r:id="rId948" xr:uid="{00000000-0004-0000-0700-0000B3030000}"/>
    <hyperlink ref="E328" r:id="rId949" xr:uid="{00000000-0004-0000-0700-0000B4030000}"/>
    <hyperlink ref="E1180" r:id="rId950" xr:uid="{00000000-0004-0000-0700-0000B5030000}"/>
    <hyperlink ref="E610" r:id="rId951" xr:uid="{00000000-0004-0000-0700-0000B6030000}"/>
    <hyperlink ref="E241" r:id="rId952" xr:uid="{00000000-0004-0000-0700-0000B7030000}"/>
    <hyperlink ref="E15" r:id="rId953" xr:uid="{00000000-0004-0000-0700-0000B8030000}"/>
    <hyperlink ref="E34" r:id="rId954" xr:uid="{00000000-0004-0000-0700-0000B9030000}"/>
    <hyperlink ref="E758" r:id="rId955" xr:uid="{00000000-0004-0000-0700-0000BA030000}"/>
    <hyperlink ref="E812" r:id="rId956" xr:uid="{00000000-0004-0000-0700-0000BB030000}"/>
    <hyperlink ref="E1254" r:id="rId957" xr:uid="{00000000-0004-0000-0700-0000BC030000}"/>
    <hyperlink ref="E43" r:id="rId958" xr:uid="{00000000-0004-0000-0700-0000BD030000}"/>
    <hyperlink ref="E306" r:id="rId959" xr:uid="{00000000-0004-0000-0700-0000BE030000}"/>
    <hyperlink ref="E1207" r:id="rId960" xr:uid="{00000000-0004-0000-0700-0000BF030000}"/>
    <hyperlink ref="E370" r:id="rId961" xr:uid="{00000000-0004-0000-0700-0000C0030000}"/>
    <hyperlink ref="E586" r:id="rId962" xr:uid="{00000000-0004-0000-0700-0000C1030000}"/>
    <hyperlink ref="E1111" r:id="rId963" xr:uid="{00000000-0004-0000-0700-0000C2030000}"/>
    <hyperlink ref="E256" r:id="rId964" xr:uid="{00000000-0004-0000-0700-0000C3030000}"/>
    <hyperlink ref="E275" r:id="rId965" xr:uid="{00000000-0004-0000-0700-0000C4030000}"/>
    <hyperlink ref="E1183" r:id="rId966" xr:uid="{00000000-0004-0000-0700-0000C5030000}"/>
    <hyperlink ref="E59" r:id="rId967" xr:uid="{00000000-0004-0000-0700-0000C6030000}"/>
    <hyperlink ref="E706" r:id="rId968" xr:uid="{00000000-0004-0000-0700-0000C7030000}"/>
    <hyperlink ref="E733" r:id="rId969" xr:uid="{00000000-0004-0000-0700-0000C8030000}"/>
    <hyperlink ref="E513" r:id="rId970" xr:uid="{00000000-0004-0000-0700-0000C9030000}"/>
    <hyperlink ref="E661" r:id="rId971" xr:uid="{00000000-0004-0000-0700-0000CA030000}"/>
    <hyperlink ref="E135" r:id="rId972" xr:uid="{00000000-0004-0000-0700-0000CB030000}"/>
    <hyperlink ref="E944" r:id="rId973" xr:uid="{00000000-0004-0000-0700-0000CC030000}"/>
    <hyperlink ref="E1142" r:id="rId974" xr:uid="{00000000-0004-0000-0700-0000CD030000}"/>
    <hyperlink ref="E1210" r:id="rId975" xr:uid="{00000000-0004-0000-0700-0000CE030000}"/>
    <hyperlink ref="E1041" r:id="rId976" xr:uid="{00000000-0004-0000-0700-0000CF030000}"/>
    <hyperlink ref="E329" r:id="rId977" xr:uid="{00000000-0004-0000-0700-0000D0030000}"/>
    <hyperlink ref="E638" r:id="rId978" xr:uid="{00000000-0004-0000-0700-0000D1030000}"/>
    <hyperlink ref="E1158" r:id="rId979" xr:uid="{00000000-0004-0000-0700-0000D2030000}"/>
    <hyperlink ref="E310" r:id="rId980" xr:uid="{00000000-0004-0000-0700-0000D3030000}"/>
    <hyperlink ref="E779" r:id="rId981" xr:uid="{00000000-0004-0000-0700-0000D4030000}"/>
    <hyperlink ref="E892" r:id="rId982" xr:uid="{00000000-0004-0000-0700-0000D5030000}"/>
    <hyperlink ref="E1089" r:id="rId983" xr:uid="{00000000-0004-0000-0700-0000D6030000}"/>
    <hyperlink ref="E774" r:id="rId984" xr:uid="{00000000-0004-0000-0700-0000D7030000}"/>
    <hyperlink ref="E482" r:id="rId985" xr:uid="{00000000-0004-0000-0700-0000D8030000}"/>
    <hyperlink ref="E547" r:id="rId986" xr:uid="{00000000-0004-0000-0700-0000D9030000}"/>
    <hyperlink ref="E968" r:id="rId987" xr:uid="{00000000-0004-0000-0700-0000DA030000}"/>
    <hyperlink ref="E562" r:id="rId988" xr:uid="{00000000-0004-0000-0700-0000DB030000}"/>
    <hyperlink ref="E685" r:id="rId989" xr:uid="{00000000-0004-0000-0700-0000DC030000}"/>
    <hyperlink ref="E198" r:id="rId990" xr:uid="{00000000-0004-0000-0700-0000DD030000}"/>
    <hyperlink ref="E188" r:id="rId991" xr:uid="{00000000-0004-0000-0700-0000DE030000}"/>
    <hyperlink ref="E404" r:id="rId992" xr:uid="{00000000-0004-0000-0700-0000DF030000}"/>
    <hyperlink ref="E974" r:id="rId993" xr:uid="{00000000-0004-0000-0700-0000E0030000}"/>
    <hyperlink ref="E1066" r:id="rId994" xr:uid="{00000000-0004-0000-0700-0000E1030000}"/>
    <hyperlink ref="E49" r:id="rId995" xr:uid="{00000000-0004-0000-0700-0000E2030000}"/>
    <hyperlink ref="E570" r:id="rId996" xr:uid="{00000000-0004-0000-0700-0000E3030000}"/>
    <hyperlink ref="E265" r:id="rId997" xr:uid="{00000000-0004-0000-0700-0000E4030000}"/>
    <hyperlink ref="E1226" r:id="rId998" xr:uid="{00000000-0004-0000-0700-0000E5030000}"/>
    <hyperlink ref="E900" r:id="rId999" xr:uid="{00000000-0004-0000-0700-0000E6030000}"/>
    <hyperlink ref="E367" r:id="rId1000" xr:uid="{00000000-0004-0000-0700-0000E7030000}"/>
    <hyperlink ref="E259" r:id="rId1001" xr:uid="{00000000-0004-0000-0700-0000E8030000}"/>
    <hyperlink ref="E510" r:id="rId1002" xr:uid="{00000000-0004-0000-0700-0000E9030000}"/>
    <hyperlink ref="E592" r:id="rId1003" xr:uid="{00000000-0004-0000-0700-0000EA030000}"/>
    <hyperlink ref="E1167" r:id="rId1004" xr:uid="{00000000-0004-0000-0700-0000EB030000}"/>
    <hyperlink ref="E360" r:id="rId1005" xr:uid="{00000000-0004-0000-0700-0000EC030000}"/>
    <hyperlink ref="E823" r:id="rId1006" xr:uid="{00000000-0004-0000-0700-0000ED030000}"/>
    <hyperlink ref="E1093" r:id="rId1007" xr:uid="{00000000-0004-0000-0700-0000EE030000}"/>
    <hyperlink ref="E16" r:id="rId1008" xr:uid="{00000000-0004-0000-0700-0000EF030000}"/>
    <hyperlink ref="E100" r:id="rId1009" xr:uid="{00000000-0004-0000-0700-0000F0030000}"/>
    <hyperlink ref="E1181" r:id="rId1010" xr:uid="{00000000-0004-0000-0700-0000F1030000}"/>
    <hyperlink ref="E285" r:id="rId1011" xr:uid="{00000000-0004-0000-0700-0000F2030000}"/>
    <hyperlink ref="E564" r:id="rId1012" xr:uid="{00000000-0004-0000-0700-0000F3030000}"/>
    <hyperlink ref="E187" r:id="rId1013" xr:uid="{00000000-0004-0000-0700-0000F4030000}"/>
    <hyperlink ref="E1212" r:id="rId1014" xr:uid="{00000000-0004-0000-0700-0000F5030000}"/>
    <hyperlink ref="E244" r:id="rId1015" xr:uid="{00000000-0004-0000-0700-0000F6030000}"/>
    <hyperlink ref="E689" r:id="rId1016" xr:uid="{00000000-0004-0000-0700-0000F7030000}"/>
    <hyperlink ref="E1153" r:id="rId1017" xr:uid="{00000000-0004-0000-0700-0000F8030000}"/>
    <hyperlink ref="E675" r:id="rId1018" xr:uid="{00000000-0004-0000-0700-0000F9030000}"/>
    <hyperlink ref="E950" r:id="rId1019" xr:uid="{00000000-0004-0000-0700-0000FA030000}"/>
    <hyperlink ref="E334" r:id="rId1020" xr:uid="{00000000-0004-0000-0700-0000FB030000}"/>
    <hyperlink ref="E1236" r:id="rId1021" xr:uid="{00000000-0004-0000-0700-0000FC030000}"/>
    <hyperlink ref="E686" r:id="rId1022" xr:uid="{00000000-0004-0000-0700-0000FD030000}"/>
    <hyperlink ref="E17" r:id="rId1023" xr:uid="{00000000-0004-0000-0700-0000FE030000}"/>
    <hyperlink ref="E425" r:id="rId1024" xr:uid="{00000000-0004-0000-0700-0000FF030000}"/>
    <hyperlink ref="E1141" r:id="rId1025" xr:uid="{00000000-0004-0000-0700-000000040000}"/>
    <hyperlink ref="E339" r:id="rId1026" xr:uid="{00000000-0004-0000-0700-000001040000}"/>
    <hyperlink ref="E57" r:id="rId1027" xr:uid="{00000000-0004-0000-0700-000002040000}"/>
    <hyperlink ref="E18" r:id="rId1028" xr:uid="{00000000-0004-0000-0700-000003040000}"/>
    <hyperlink ref="E331" r:id="rId1029" xr:uid="{00000000-0004-0000-0700-000004040000}"/>
    <hyperlink ref="E286" r:id="rId1030" xr:uid="{00000000-0004-0000-0700-000005040000}"/>
    <hyperlink ref="E478" r:id="rId1031" xr:uid="{00000000-0004-0000-0700-000006040000}"/>
    <hyperlink ref="E731" r:id="rId1032" xr:uid="{00000000-0004-0000-0700-000007040000}"/>
    <hyperlink ref="E299" r:id="rId1033" xr:uid="{00000000-0004-0000-0700-000008040000}"/>
    <hyperlink ref="E578" r:id="rId1034" xr:uid="{00000000-0004-0000-0700-000009040000}"/>
    <hyperlink ref="E361" r:id="rId1035" xr:uid="{00000000-0004-0000-0700-00000A040000}"/>
    <hyperlink ref="E407" r:id="rId1036" xr:uid="{00000000-0004-0000-0700-00000B040000}"/>
    <hyperlink ref="E598" r:id="rId1037" xr:uid="{00000000-0004-0000-0700-00000C040000}"/>
    <hyperlink ref="E317" r:id="rId1038" xr:uid="{00000000-0004-0000-0700-00000D040000}"/>
    <hyperlink ref="E783" r:id="rId1039" xr:uid="{00000000-0004-0000-0700-00000E040000}"/>
    <hyperlink ref="E855" r:id="rId1040" xr:uid="{00000000-0004-0000-0700-00000F040000}"/>
    <hyperlink ref="E1132" r:id="rId1041" xr:uid="{00000000-0004-0000-0700-000010040000}"/>
    <hyperlink ref="E426" r:id="rId1042" xr:uid="{00000000-0004-0000-0700-000011040000}"/>
    <hyperlink ref="E600" r:id="rId1043" xr:uid="{00000000-0004-0000-0700-000012040000}"/>
    <hyperlink ref="E667" r:id="rId1044" xr:uid="{00000000-0004-0000-0700-000013040000}"/>
    <hyperlink ref="E245" r:id="rId1045" xr:uid="{00000000-0004-0000-0700-000014040000}"/>
    <hyperlink ref="E342" r:id="rId1046" xr:uid="{00000000-0004-0000-0700-000015040000}"/>
    <hyperlink ref="E719" r:id="rId1047" xr:uid="{00000000-0004-0000-0700-000016040000}"/>
    <hyperlink ref="E65" r:id="rId1048" xr:uid="{00000000-0004-0000-0700-000017040000}"/>
    <hyperlink ref="E52" r:id="rId1049" xr:uid="{00000000-0004-0000-0700-000018040000}"/>
    <hyperlink ref="E909" r:id="rId1050" xr:uid="{00000000-0004-0000-0700-000019040000}"/>
    <hyperlink ref="E195" r:id="rId1051" xr:uid="{00000000-0004-0000-0700-00001A040000}"/>
    <hyperlink ref="E893" r:id="rId1052" xr:uid="{00000000-0004-0000-0700-00001B040000}"/>
    <hyperlink ref="E882" r:id="rId1053" xr:uid="{00000000-0004-0000-0700-00001C040000}"/>
    <hyperlink ref="E606" r:id="rId1054" xr:uid="{00000000-0004-0000-0700-00001D040000}"/>
    <hyperlink ref="E293" r:id="rId1055" xr:uid="{00000000-0004-0000-0700-00001E040000}"/>
    <hyperlink ref="E750" r:id="rId1056" xr:uid="{00000000-0004-0000-0700-00001F040000}"/>
    <hyperlink ref="E789" r:id="rId1057" xr:uid="{00000000-0004-0000-0700-000020040000}"/>
    <hyperlink ref="E305" r:id="rId1058" xr:uid="{00000000-0004-0000-0700-000021040000}"/>
    <hyperlink ref="E945" r:id="rId1059" xr:uid="{00000000-0004-0000-0700-000022040000}"/>
    <hyperlink ref="E32" r:id="rId1060" xr:uid="{00000000-0004-0000-0700-000023040000}"/>
    <hyperlink ref="E219" r:id="rId1061" xr:uid="{00000000-0004-0000-0700-000024040000}"/>
    <hyperlink ref="E1182" r:id="rId1062" xr:uid="{00000000-0004-0000-0700-000025040000}"/>
    <hyperlink ref="E430" r:id="rId1063" xr:uid="{00000000-0004-0000-0700-000026040000}"/>
    <hyperlink ref="E48" r:id="rId1064" xr:uid="{00000000-0004-0000-0700-000027040000}"/>
    <hyperlink ref="E133" r:id="rId1065" xr:uid="{00000000-0004-0000-0700-000028040000}"/>
    <hyperlink ref="E351" r:id="rId1066" xr:uid="{00000000-0004-0000-0700-000029040000}"/>
    <hyperlink ref="E131" r:id="rId1067" xr:uid="{00000000-0004-0000-0700-00002A040000}"/>
    <hyperlink ref="E77" r:id="rId1068" xr:uid="{00000000-0004-0000-0700-00002B040000}"/>
    <hyperlink ref="E164" r:id="rId1069" xr:uid="{00000000-0004-0000-0700-00002C040000}"/>
    <hyperlink ref="E499" r:id="rId1070" xr:uid="{00000000-0004-0000-0700-00002D040000}"/>
    <hyperlink ref="E473" r:id="rId1071" xr:uid="{00000000-0004-0000-0700-00002E040000}"/>
    <hyperlink ref="E388" r:id="rId1072" xr:uid="{00000000-0004-0000-0700-00002F040000}"/>
    <hyperlink ref="E343" r:id="rId1073" xr:uid="{00000000-0004-0000-0700-000030040000}"/>
    <hyperlink ref="E213" r:id="rId1074" xr:uid="{00000000-0004-0000-0700-000031040000}"/>
    <hyperlink ref="E453" r:id="rId1075" xr:uid="{00000000-0004-0000-0700-000032040000}"/>
    <hyperlink ref="E923" r:id="rId1076" xr:uid="{00000000-0004-0000-0700-000033040000}"/>
    <hyperlink ref="E571" r:id="rId1077" xr:uid="{00000000-0004-0000-0700-000034040000}"/>
    <hyperlink ref="E705" r:id="rId1078" xr:uid="{00000000-0004-0000-0700-000035040000}"/>
    <hyperlink ref="E1172" r:id="rId1079" xr:uid="{00000000-0004-0000-0700-000036040000}"/>
    <hyperlink ref="E383" r:id="rId1080" xr:uid="{00000000-0004-0000-0700-000037040000}"/>
    <hyperlink ref="E156" r:id="rId1081" xr:uid="{00000000-0004-0000-0700-000038040000}"/>
    <hyperlink ref="E372" r:id="rId1082" xr:uid="{00000000-0004-0000-0700-000039040000}"/>
    <hyperlink ref="E849" r:id="rId1083" xr:uid="{00000000-0004-0000-0700-00003A040000}"/>
    <hyperlink ref="E1235" r:id="rId1084" xr:uid="{00000000-0004-0000-0700-00003B040000}"/>
    <hyperlink ref="E914" r:id="rId1085" xr:uid="{00000000-0004-0000-0700-00003C040000}"/>
    <hyperlink ref="E585" r:id="rId1086" xr:uid="{00000000-0004-0000-0700-00003D040000}"/>
    <hyperlink ref="E1130" r:id="rId1087" xr:uid="{00000000-0004-0000-0700-00003E040000}"/>
    <hyperlink ref="E577" r:id="rId1088" xr:uid="{00000000-0004-0000-0700-00003F040000}"/>
    <hyperlink ref="E19" r:id="rId1089" xr:uid="{00000000-0004-0000-0700-000040040000}"/>
    <hyperlink ref="E804" r:id="rId1090" xr:uid="{00000000-0004-0000-0700-000041040000}"/>
    <hyperlink ref="E1196" r:id="rId1091" xr:uid="{00000000-0004-0000-0700-000042040000}"/>
    <hyperlink ref="E69" r:id="rId1092" xr:uid="{00000000-0004-0000-0700-000043040000}"/>
    <hyperlink ref="E50" r:id="rId1093" xr:uid="{00000000-0004-0000-0700-000044040000}"/>
    <hyperlink ref="E546" r:id="rId1094" xr:uid="{00000000-0004-0000-0700-000045040000}"/>
    <hyperlink ref="E533" r:id="rId1095" xr:uid="{00000000-0004-0000-0700-000046040000}"/>
    <hyperlink ref="E1118" r:id="rId1096" xr:uid="{00000000-0004-0000-0700-000047040000}"/>
    <hyperlink ref="E1087" r:id="rId1097" xr:uid="{00000000-0004-0000-0700-000048040000}"/>
    <hyperlink ref="E1067" r:id="rId1098" xr:uid="{00000000-0004-0000-0700-000049040000}"/>
    <hyperlink ref="E459" r:id="rId1099" xr:uid="{00000000-0004-0000-0700-00004A040000}"/>
    <hyperlink ref="E280" r:id="rId1100" xr:uid="{00000000-0004-0000-0700-00004B040000}"/>
    <hyperlink ref="E1080" r:id="rId1101" xr:uid="{00000000-0004-0000-0700-00004C040000}"/>
    <hyperlink ref="E143" r:id="rId1102" xr:uid="{00000000-0004-0000-0700-00004D040000}"/>
    <hyperlink ref="E645" r:id="rId1103" xr:uid="{00000000-0004-0000-0700-00004E040000}"/>
    <hyperlink ref="E1098" r:id="rId1104" xr:uid="{00000000-0004-0000-0700-00004F040000}"/>
    <hyperlink ref="E870" r:id="rId1105" xr:uid="{00000000-0004-0000-0700-000050040000}"/>
    <hyperlink ref="E377" r:id="rId1106" xr:uid="{00000000-0004-0000-0700-000051040000}"/>
    <hyperlink ref="E1123" r:id="rId1107" xr:uid="{00000000-0004-0000-0700-000052040000}"/>
    <hyperlink ref="E809" r:id="rId1108" xr:uid="{00000000-0004-0000-0700-000053040000}"/>
    <hyperlink ref="E91" r:id="rId1109" xr:uid="{00000000-0004-0000-0700-000054040000}"/>
    <hyperlink ref="E901" r:id="rId1110" xr:uid="{00000000-0004-0000-0700-000055040000}"/>
    <hyperlink ref="E949" r:id="rId1111" xr:uid="{00000000-0004-0000-0700-000056040000}"/>
    <hyperlink ref="E477" r:id="rId1112" xr:uid="{00000000-0004-0000-0700-000057040000}"/>
    <hyperlink ref="E634" r:id="rId1113" xr:uid="{00000000-0004-0000-0700-000058040000}"/>
    <hyperlink ref="E189" r:id="rId1114" xr:uid="{00000000-0004-0000-0700-000059040000}"/>
    <hyperlink ref="E947" r:id="rId1115" xr:uid="{00000000-0004-0000-0700-00005A040000}"/>
    <hyperlink ref="E1116" r:id="rId1116" xr:uid="{00000000-0004-0000-0700-00005B040000}"/>
    <hyperlink ref="E955" r:id="rId1117" xr:uid="{00000000-0004-0000-0700-00005C040000}"/>
    <hyperlink ref="E693" r:id="rId1118" xr:uid="{00000000-0004-0000-0700-00005D040000}"/>
    <hyperlink ref="E937" r:id="rId1119" xr:uid="{00000000-0004-0000-0700-00005E040000}"/>
    <hyperlink ref="E842" r:id="rId1120" xr:uid="{00000000-0004-0000-0700-00005F040000}"/>
    <hyperlink ref="E247" r:id="rId1121" xr:uid="{00000000-0004-0000-0700-000060040000}"/>
    <hyperlink ref="E160" r:id="rId1122" xr:uid="{00000000-0004-0000-0700-000061040000}"/>
    <hyperlink ref="E168" r:id="rId1123" xr:uid="{00000000-0004-0000-0700-000062040000}"/>
    <hyperlink ref="E601" r:id="rId1124" xr:uid="{00000000-0004-0000-0700-000063040000}"/>
    <hyperlink ref="E1021" r:id="rId1125" xr:uid="{00000000-0004-0000-0700-000064040000}"/>
    <hyperlink ref="E597" r:id="rId1126" xr:uid="{00000000-0004-0000-0700-000065040000}"/>
    <hyperlink ref="E662" r:id="rId1127" xr:uid="{00000000-0004-0000-0700-000066040000}"/>
    <hyperlink ref="E629" r:id="rId1128" xr:uid="{00000000-0004-0000-0700-000067040000}"/>
    <hyperlink ref="E95" r:id="rId1129" xr:uid="{00000000-0004-0000-0700-000068040000}"/>
    <hyperlink ref="E1110" r:id="rId1130" xr:uid="{00000000-0004-0000-0700-000069040000}"/>
    <hyperlink ref="E840" r:id="rId1131" xr:uid="{00000000-0004-0000-0700-00006A040000}"/>
    <hyperlink ref="E1200" r:id="rId1132" xr:uid="{00000000-0004-0000-0700-00006B040000}"/>
    <hyperlink ref="E759" r:id="rId1133" xr:uid="{00000000-0004-0000-0700-00006C040000}"/>
    <hyperlink ref="E20" r:id="rId1134" xr:uid="{00000000-0004-0000-0700-00006D040000}"/>
    <hyperlink ref="E549" r:id="rId1135" xr:uid="{00000000-0004-0000-0700-00006E040000}"/>
    <hyperlink ref="E927" r:id="rId1136" xr:uid="{00000000-0004-0000-0700-00006F040000}"/>
    <hyperlink ref="E153" r:id="rId1137" xr:uid="{00000000-0004-0000-0700-000070040000}"/>
    <hyperlink ref="E311" r:id="rId1138" xr:uid="{00000000-0004-0000-0700-000071040000}"/>
    <hyperlink ref="E224" r:id="rId1139" xr:uid="{00000000-0004-0000-0700-000072040000}"/>
    <hyperlink ref="E622" r:id="rId1140" xr:uid="{00000000-0004-0000-0700-000073040000}"/>
    <hyperlink ref="E1108" r:id="rId1141" xr:uid="{00000000-0004-0000-0700-000074040000}"/>
    <hyperlink ref="E755" r:id="rId1142" xr:uid="{00000000-0004-0000-0700-000075040000}"/>
    <hyperlink ref="E1188" r:id="rId1143" xr:uid="{00000000-0004-0000-0700-000076040000}"/>
    <hyperlink ref="E129" r:id="rId1144" xr:uid="{00000000-0004-0000-0700-000077040000}"/>
    <hyperlink ref="E1215" r:id="rId1145" xr:uid="{00000000-0004-0000-0700-000078040000}"/>
    <hyperlink ref="E537" r:id="rId1146" xr:uid="{00000000-0004-0000-0700-000079040000}"/>
    <hyperlink ref="E526" r:id="rId1147" xr:uid="{00000000-0004-0000-0700-00007A040000}"/>
    <hyperlink ref="E988" r:id="rId1148" xr:uid="{00000000-0004-0000-0700-00007B040000}"/>
    <hyperlink ref="E325" r:id="rId1149" xr:uid="{00000000-0004-0000-0700-00007C040000}"/>
    <hyperlink ref="E732" r:id="rId1150" xr:uid="{00000000-0004-0000-0700-00007D040000}"/>
    <hyperlink ref="E903" r:id="rId1151" xr:uid="{00000000-0004-0000-0700-00007E040000}"/>
    <hyperlink ref="E184" r:id="rId1152" xr:uid="{00000000-0004-0000-0700-00007F040000}"/>
    <hyperlink ref="E1094" r:id="rId1153" xr:uid="{00000000-0004-0000-0700-000080040000}"/>
    <hyperlink ref="E553" r:id="rId1154" xr:uid="{00000000-0004-0000-0700-000081040000}"/>
    <hyperlink ref="E931" r:id="rId1155" xr:uid="{00000000-0004-0000-0700-000082040000}"/>
    <hyperlink ref="E239" r:id="rId1156" xr:uid="{00000000-0004-0000-0700-000083040000}"/>
    <hyperlink ref="E379" r:id="rId1157" xr:uid="{00000000-0004-0000-0700-000084040000}"/>
    <hyperlink ref="E659" r:id="rId1158" xr:uid="{00000000-0004-0000-0700-000085040000}"/>
    <hyperlink ref="E186" r:id="rId1159" xr:uid="{00000000-0004-0000-0700-000086040000}"/>
    <hyperlink ref="E568" r:id="rId1160" xr:uid="{00000000-0004-0000-0700-000087040000}"/>
    <hyperlink ref="E1031" r:id="rId1161" xr:uid="{00000000-0004-0000-0700-000088040000}"/>
    <hyperlink ref="E1047" r:id="rId1162" xr:uid="{00000000-0004-0000-0700-000089040000}"/>
    <hyperlink ref="E491" r:id="rId1163" xr:uid="{00000000-0004-0000-0700-00008A040000}"/>
    <hyperlink ref="E1113" r:id="rId1164" xr:uid="{00000000-0004-0000-0700-00008B040000}"/>
    <hyperlink ref="E873" r:id="rId1165" xr:uid="{00000000-0004-0000-0700-00008C040000}"/>
    <hyperlink ref="E1044" r:id="rId1166" xr:uid="{00000000-0004-0000-0700-00008D040000}"/>
    <hyperlink ref="E394" r:id="rId1167" xr:uid="{00000000-0004-0000-0700-00008E040000}"/>
    <hyperlink ref="E748" r:id="rId1168" xr:uid="{00000000-0004-0000-0700-00008F040000}"/>
    <hyperlink ref="E916" r:id="rId1169" xr:uid="{00000000-0004-0000-0700-000090040000}"/>
    <hyperlink ref="E439" r:id="rId1170" xr:uid="{00000000-0004-0000-0700-000091040000}"/>
    <hyperlink ref="E463" r:id="rId1171" xr:uid="{00000000-0004-0000-0700-000092040000}"/>
    <hyperlink ref="E1078" r:id="rId1172" xr:uid="{00000000-0004-0000-0700-000093040000}"/>
    <hyperlink ref="E1055" r:id="rId1173" xr:uid="{00000000-0004-0000-0700-000094040000}"/>
    <hyperlink ref="E1126" r:id="rId1174" xr:uid="{00000000-0004-0000-0700-000095040000}"/>
    <hyperlink ref="E428" r:id="rId1175" xr:uid="{00000000-0004-0000-0700-000096040000}"/>
    <hyperlink ref="E455" r:id="rId1176" xr:uid="{00000000-0004-0000-0700-000097040000}"/>
    <hyperlink ref="E119" r:id="rId1177" xr:uid="{00000000-0004-0000-0700-000098040000}"/>
    <hyperlink ref="E408" r:id="rId1178" xr:uid="{00000000-0004-0000-0700-000099040000}"/>
    <hyperlink ref="E520" r:id="rId1179" xr:uid="{00000000-0004-0000-0700-00009A040000}"/>
    <hyperlink ref="E701" r:id="rId1180" xr:uid="{00000000-0004-0000-0700-00009B040000}"/>
    <hyperlink ref="E832" r:id="rId1181" xr:uid="{00000000-0004-0000-0700-00009C040000}"/>
    <hyperlink ref="E952" r:id="rId1182" xr:uid="{00000000-0004-0000-0700-00009D040000}"/>
    <hyperlink ref="E763" r:id="rId1183" xr:uid="{00000000-0004-0000-0700-00009E040000}"/>
    <hyperlink ref="E1051" r:id="rId1184" xr:uid="{00000000-0004-0000-0700-00009F040000}"/>
    <hyperlink ref="E308" r:id="rId1185" xr:uid="{00000000-0004-0000-0700-0000A0040000}"/>
    <hyperlink ref="E296" r:id="rId1186" xr:uid="{00000000-0004-0000-0700-0000A1040000}"/>
    <hyperlink ref="E147" r:id="rId1187" xr:uid="{00000000-0004-0000-0700-0000A2040000}"/>
    <hyperlink ref="E653" r:id="rId1188" xr:uid="{00000000-0004-0000-0700-0000A3040000}"/>
    <hyperlink ref="E699" r:id="rId1189" xr:uid="{00000000-0004-0000-0700-0000A4040000}"/>
    <hyperlink ref="E210" r:id="rId1190" xr:uid="{00000000-0004-0000-0700-0000A5040000}"/>
    <hyperlink ref="E79" r:id="rId1191" xr:uid="{00000000-0004-0000-0700-0000A6040000}"/>
    <hyperlink ref="E414" r:id="rId1192" xr:uid="{00000000-0004-0000-0700-0000A7040000}"/>
    <hyperlink ref="E859" r:id="rId1193" xr:uid="{00000000-0004-0000-0700-0000A8040000}"/>
    <hyperlink ref="E939" r:id="rId1194" xr:uid="{00000000-0004-0000-0700-0000A9040000}"/>
    <hyperlink ref="E1176" r:id="rId1195" xr:uid="{00000000-0004-0000-0700-0000AA040000}"/>
    <hyperlink ref="E743" r:id="rId1196" xr:uid="{00000000-0004-0000-0700-0000AB040000}"/>
    <hyperlink ref="E1084" r:id="rId1197" xr:uid="{00000000-0004-0000-0700-0000AC040000}"/>
    <hyperlink ref="E22" r:id="rId1198" xr:uid="{00000000-0004-0000-0700-0000AD040000}"/>
    <hyperlink ref="E260" r:id="rId1199" xr:uid="{00000000-0004-0000-0700-0000AE040000}"/>
    <hyperlink ref="E511" r:id="rId1200" xr:uid="{00000000-0004-0000-0700-0000AF040000}"/>
    <hyperlink ref="E1092" r:id="rId1201" xr:uid="{00000000-0004-0000-0700-0000B0040000}"/>
    <hyperlink ref="E58" r:id="rId1202" xr:uid="{00000000-0004-0000-0700-0000B1040000}"/>
    <hyperlink ref="E687" r:id="rId1203" xr:uid="{00000000-0004-0000-0700-0000B2040000}"/>
    <hyperlink ref="E451" r:id="rId1204" xr:uid="{00000000-0004-0000-0700-0000B3040000}"/>
    <hyperlink ref="E207" r:id="rId1205" xr:uid="{00000000-0004-0000-0700-0000B4040000}"/>
    <hyperlink ref="E436" r:id="rId1206" xr:uid="{00000000-0004-0000-0700-0000B5040000}"/>
    <hyperlink ref="E200" r:id="rId1207" xr:uid="{00000000-0004-0000-0700-0000B6040000}"/>
    <hyperlink ref="E563" r:id="rId1208" xr:uid="{00000000-0004-0000-0700-0000B7040000}"/>
    <hyperlink ref="E353" r:id="rId1209" xr:uid="{00000000-0004-0000-0700-0000B8040000}"/>
    <hyperlink ref="E1193" r:id="rId1210" xr:uid="{00000000-0004-0000-0700-0000B9040000}"/>
    <hyperlink ref="E1169" r:id="rId1211" xr:uid="{00000000-0004-0000-0700-0000BA040000}"/>
    <hyperlink ref="E822" r:id="rId1212" xr:uid="{00000000-0004-0000-0700-0000BB040000}"/>
    <hyperlink ref="E401" r:id="rId1213" xr:uid="{00000000-0004-0000-0700-0000BC040000}"/>
    <hyperlink ref="E106" r:id="rId1214" xr:uid="{00000000-0004-0000-0700-0000BD040000}"/>
    <hyperlink ref="E672" r:id="rId1215" xr:uid="{00000000-0004-0000-0700-0000BE040000}"/>
    <hyperlink ref="E1225" r:id="rId1216" xr:uid="{00000000-0004-0000-0700-0000BF040000}"/>
    <hyperlink ref="E905" r:id="rId1217" xr:uid="{00000000-0004-0000-0700-0000C0040000}"/>
    <hyperlink ref="E347" r:id="rId1218" xr:uid="{00000000-0004-0000-0700-0000C1040000}"/>
    <hyperlink ref="E233" r:id="rId1219" xr:uid="{00000000-0004-0000-0700-0000C2040000}"/>
    <hyperlink ref="E441" r:id="rId1220" xr:uid="{00000000-0004-0000-0700-0000C3040000}"/>
    <hyperlink ref="E375" r:id="rId1221" xr:uid="{00000000-0004-0000-0700-0000C4040000}"/>
    <hyperlink ref="E1005" r:id="rId1222" xr:uid="{00000000-0004-0000-0700-0000C5040000}"/>
    <hyperlink ref="E205" r:id="rId1223" xr:uid="{00000000-0004-0000-0700-0000C6040000}"/>
    <hyperlink ref="E45" r:id="rId1224" xr:uid="{00000000-0004-0000-0700-0000C7040000}"/>
    <hyperlink ref="E273" r:id="rId1225" xr:uid="{00000000-0004-0000-0700-0000C8040000}"/>
    <hyperlink ref="E723" r:id="rId1226" xr:uid="{00000000-0004-0000-0700-0000C9040000}"/>
    <hyperlink ref="E935" r:id="rId1227" xr:uid="{00000000-0004-0000-0700-0000CA040000}"/>
    <hyperlink ref="E508" r:id="rId1228" xr:uid="{00000000-0004-0000-0700-0000CB040000}"/>
    <hyperlink ref="E894" r:id="rId1229" xr:uid="{00000000-0004-0000-0700-0000CC040000}"/>
    <hyperlink ref="E707" r:id="rId1230" xr:uid="{00000000-0004-0000-0700-0000CD040000}"/>
    <hyperlink ref="E1002" r:id="rId1231" xr:uid="{00000000-0004-0000-0700-0000CE040000}"/>
    <hyperlink ref="E162" r:id="rId1232" xr:uid="{00000000-0004-0000-0700-0000CF040000}"/>
    <hyperlink ref="E984" r:id="rId1233" xr:uid="{00000000-0004-0000-0700-0000D0040000}"/>
    <hyperlink ref="E263" r:id="rId1234" xr:uid="{00000000-0004-0000-0700-0000D1040000}"/>
    <hyperlink ref="E898" r:id="rId1235" xr:uid="{00000000-0004-0000-0700-0000D2040000}"/>
    <hyperlink ref="E483" r:id="rId1236" xr:uid="{00000000-0004-0000-0700-0000D3040000}"/>
    <hyperlink ref="E1018" r:id="rId1237" xr:uid="{00000000-0004-0000-0700-0000D4040000}"/>
    <hyperlink ref="E1012" r:id="rId1238" xr:uid="{00000000-0004-0000-0700-0000D5040000}"/>
    <hyperlink ref="E505" r:id="rId1239" xr:uid="{00000000-0004-0000-0700-0000D6040000}"/>
    <hyperlink ref="E745" r:id="rId1240" xr:uid="{00000000-0004-0000-0700-0000D7040000}"/>
    <hyperlink ref="E640" r:id="rId1241" xr:uid="{00000000-0004-0000-0700-0000D8040000}"/>
    <hyperlink ref="E269" r:id="rId1242" xr:uid="{00000000-0004-0000-0700-0000D9040000}"/>
    <hyperlink ref="E620" r:id="rId1243" xr:uid="{00000000-0004-0000-0700-0000DA040000}"/>
    <hyperlink ref="E978" r:id="rId1244" xr:uid="{00000000-0004-0000-0700-0000DB040000}"/>
    <hyperlink ref="E1252" r:id="rId1245" xr:uid="{00000000-0004-0000-0700-0000DC040000}"/>
    <hyperlink ref="E36" r:id="rId1246" xr:uid="{00000000-0004-0000-0700-0000DD040000}"/>
    <hyperlink ref="E349" r:id="rId1247" xr:uid="{00000000-0004-0000-0700-0000DE040000}"/>
    <hyperlink ref="E449" r:id="rId1248" xr:uid="{00000000-0004-0000-0700-0000DF040000}"/>
    <hyperlink ref="E528" r:id="rId1249" xr:uid="{00000000-0004-0000-0700-0000E0040000}"/>
    <hyperlink ref="E1247" r:id="rId1250" xr:uid="{00000000-0004-0000-0700-0000E1040000}"/>
    <hyperlink ref="E40" r:id="rId1251" xr:uid="{00000000-0004-0000-0700-0000E2040000}"/>
    <hyperlink ref="E1255" r:id="rId1252" xr:uid="{00000000-0004-0000-0700-0000E3040000}"/>
    <hyperlink ref="E171" r:id="rId1253" xr:uid="{00000000-0004-0000-0700-0000E4040000}"/>
    <hyperlink ref="E87" r:id="rId1254" xr:uid="{00000000-0004-0000-0700-0000E5040000}"/>
  </hyperlinks>
  <pageMargins left="0.7" right="0.7" top="0.75" bottom="0.75" header="0.3" footer="0.3"/>
  <tableParts count="1">
    <tablePart r:id="rId125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K1:Y3257"/>
  <sheetViews>
    <sheetView workbookViewId="0">
      <selection activeCell="F8" sqref="F8"/>
    </sheetView>
  </sheetViews>
  <sheetFormatPr defaultColWidth="9.140625" defaultRowHeight="15" x14ac:dyDescent="0.25"/>
  <sheetData>
    <row r="1" spans="11:25" ht="60" x14ac:dyDescent="0.25">
      <c r="K1" s="49" t="s">
        <v>21954</v>
      </c>
      <c r="L1" s="48" t="s">
        <v>1438</v>
      </c>
      <c r="M1" s="48" t="s">
        <v>1558</v>
      </c>
      <c r="N1" s="48" t="s">
        <v>10760</v>
      </c>
      <c r="O1" s="48" t="s">
        <v>10761</v>
      </c>
      <c r="P1" s="48" t="s">
        <v>10759</v>
      </c>
      <c r="Q1" s="48" t="s">
        <v>10758</v>
      </c>
      <c r="R1" s="48" t="s">
        <v>1876</v>
      </c>
      <c r="S1" s="48" t="s">
        <v>1921</v>
      </c>
      <c r="T1" s="48" t="s">
        <v>18344</v>
      </c>
      <c r="U1" s="48" t="s">
        <v>10768</v>
      </c>
      <c r="V1" s="48" t="s">
        <v>21953</v>
      </c>
      <c r="W1" s="40" t="s">
        <v>18343</v>
      </c>
      <c r="X1" s="40" t="s">
        <v>20682</v>
      </c>
      <c r="Y1" s="40" t="s">
        <v>20684</v>
      </c>
    </row>
    <row r="2" spans="11:25" x14ac:dyDescent="0.25">
      <c r="K2" t="b">
        <f>AND(COUNTIF('Master list(no salts, metals)'!K2,"&lt;=1"),IF(COUNTIF('Master list(no salts, metals)'!$K2:$Y2, "#N/A")=14,TRUE,FALSE))</f>
        <v>0</v>
      </c>
      <c r="L2" t="b">
        <f>AND(COUNTIF('Master list(no salts, metals)'!L2,"&lt;=1"),IF(COUNTIF('Master list(no salts, metals)'!$K2:$Y2, "#N/A")=14,TRUE,FALSE))</f>
        <v>0</v>
      </c>
      <c r="M2" t="b">
        <f>AND(COUNTIF('Master list(no salts, metals)'!M2,"&lt;=1"),IF(COUNTIF('Master list(no salts, metals)'!$K2:$Y2, "#N/A")=14,TRUE,FALSE))</f>
        <v>0</v>
      </c>
      <c r="N2" t="b">
        <f>AND(COUNTIF('Master list(no salts, metals)'!N2,"&lt;=1"),IF(COUNTIF('Master list(no salts, metals)'!$K2:$Y2, "#N/A")=14,TRUE,FALSE))</f>
        <v>0</v>
      </c>
      <c r="O2" t="b">
        <f>AND(COUNTIF('Master list(no salts, metals)'!O2,"&lt;=1"),IF(COUNTIF('Master list(no salts, metals)'!$K2:$Y2, "#N/A")=14,TRUE,FALSE))</f>
        <v>0</v>
      </c>
      <c r="P2" t="b">
        <f>AND(COUNTIF('Master list(no salts, metals)'!P2,"&lt;=1"),IF(COUNTIF('Master list(no salts, metals)'!$K2:$Y2, "#N/A")=14,TRUE,FALSE))</f>
        <v>0</v>
      </c>
      <c r="Q2" t="b">
        <f>AND(COUNTIF('Master list(no salts, metals)'!Q2,"&lt;=1"),IF(COUNTIF('Master list(no salts, metals)'!$K2:$Y2, "#N/A")=14,TRUE,FALSE))</f>
        <v>0</v>
      </c>
      <c r="R2" t="b">
        <f>AND(COUNTIF('Master list(no salts, metals)'!R2,"&lt;=1"),IF(COUNTIF('Master list(no salts, metals)'!$K2:$Y2, "#N/A")=14,TRUE,FALSE))</f>
        <v>0</v>
      </c>
      <c r="S2" t="b">
        <f>AND(COUNTIF('Master list(no salts, metals)'!S2,"&lt;=1"),IF(COUNTIF('Master list(no salts, metals)'!$K2:$Y2, "#N/A")=14,TRUE,FALSE))</f>
        <v>0</v>
      </c>
      <c r="T2" t="b">
        <f>AND(COUNTIF('Master list(no salts, metals)'!T2,"&lt;=1"),IF(COUNTIF('Master list(no salts, metals)'!$K2:$Y2, "#N/A")=14,TRUE,FALSE))</f>
        <v>0</v>
      </c>
      <c r="U2" t="b">
        <f>AND(COUNTIF('Master list(no salts, metals)'!U2,"&lt;=1"),IF(COUNTIF('Master list(no salts, metals)'!$K2:$Y2, "#N/A")=14,TRUE,FALSE))</f>
        <v>0</v>
      </c>
      <c r="V2" t="b">
        <f>AND(COUNTIF('Master list(no salts, metals)'!V2,"&lt;=1"),IF(COUNTIF('Master list(no salts, metals)'!$K2:$Y2, "#N/A")=14,TRUE,FALSE))</f>
        <v>0</v>
      </c>
      <c r="W2" t="b">
        <f>AND(COUNTIF('Master list(no salts, metals)'!W2,"&lt;=1"),IF(COUNTIF('Master list(no salts, metals)'!$K2:$Y2, "#N/A")=14,TRUE,FALSE))</f>
        <v>0</v>
      </c>
      <c r="X2" t="b">
        <f>AND(COUNTIF('Master list(no salts, metals)'!X2,"&lt;=1"),IF(COUNTIF('Master list(no salts, metals)'!$K2:$Y2, "#N/A")=14,TRUE,FALSE))</f>
        <v>0</v>
      </c>
      <c r="Y2" t="b">
        <f>AND(COUNTIF('Master list(no salts, metals)'!Y2,"&lt;=1"),IF(COUNTIF('Master list(no salts, metals)'!$K2:$Y2, "#N/A")=14,TRUE,FALSE))</f>
        <v>0</v>
      </c>
    </row>
    <row r="3" spans="11:25" x14ac:dyDescent="0.25">
      <c r="K3" t="b">
        <f>AND(COUNTIF('Master list(no salts, metals)'!K3,"&lt;=1"),IF(COUNTIF('Master list(no salts, metals)'!$K3:$Y3, "#N/A")=14,TRUE,FALSE))</f>
        <v>0</v>
      </c>
      <c r="L3" t="b">
        <f>AND(COUNTIF('Master list(no salts, metals)'!L3,"&lt;=1"),IF(COUNTIF('Master list(no salts, metals)'!$K3:$Y3, "#N/A")=14,TRUE,FALSE))</f>
        <v>0</v>
      </c>
      <c r="M3" t="b">
        <f>AND(COUNTIF('Master list(no salts, metals)'!M3,"&lt;=1"),IF(COUNTIF('Master list(no salts, metals)'!$K3:$Y3, "#N/A")=14,TRUE,FALSE))</f>
        <v>0</v>
      </c>
      <c r="N3" t="b">
        <f>AND(COUNTIF('Master list(no salts, metals)'!N3,"&lt;=1"),IF(COUNTIF('Master list(no salts, metals)'!$K3:$Y3, "#N/A")=14,TRUE,FALSE))</f>
        <v>0</v>
      </c>
      <c r="O3" t="b">
        <f>AND(COUNTIF('Master list(no salts, metals)'!O3,"&lt;=1"),IF(COUNTIF('Master list(no salts, metals)'!$K3:$Y3, "#N/A")=14,TRUE,FALSE))</f>
        <v>0</v>
      </c>
      <c r="P3" t="b">
        <f>AND(COUNTIF('Master list(no salts, metals)'!P3,"&lt;=1"),IF(COUNTIF('Master list(no salts, metals)'!$K3:$Y3, "#N/A")=14,TRUE,FALSE))</f>
        <v>0</v>
      </c>
      <c r="Q3" t="b">
        <f>AND(COUNTIF('Master list(no salts, metals)'!Q3,"&lt;=1"),IF(COUNTIF('Master list(no salts, metals)'!$K3:$Y3, "#N/A")=14,TRUE,FALSE))</f>
        <v>0</v>
      </c>
      <c r="R3" t="b">
        <f>AND(COUNTIF('Master list(no salts, metals)'!R3,"&lt;=1"),IF(COUNTIF('Master list(no salts, metals)'!$K3:$Y3, "#N/A")=14,TRUE,FALSE))</f>
        <v>0</v>
      </c>
      <c r="S3" t="b">
        <f>AND(COUNTIF('Master list(no salts, metals)'!S3,"&lt;=1"),IF(COUNTIF('Master list(no salts, metals)'!$K3:$Y3, "#N/A")=14,TRUE,FALSE))</f>
        <v>0</v>
      </c>
      <c r="T3" t="b">
        <f>AND(COUNTIF('Master list(no salts, metals)'!T3,"&lt;=1"),IF(COUNTIF('Master list(no salts, metals)'!$K3:$Y3, "#N/A")=14,TRUE,FALSE))</f>
        <v>0</v>
      </c>
      <c r="U3" t="b">
        <f>AND(COUNTIF('Master list(no salts, metals)'!U3,"&lt;=1"),IF(COUNTIF('Master list(no salts, metals)'!$K3:$Y3, "#N/A")=14,TRUE,FALSE))</f>
        <v>0</v>
      </c>
      <c r="V3" t="b">
        <f>AND(COUNTIF('Master list(no salts, metals)'!V3,"&lt;=1"),IF(COUNTIF('Master list(no salts, metals)'!$K3:$Y3, "#N/A")=14,TRUE,FALSE))</f>
        <v>0</v>
      </c>
      <c r="W3" t="b">
        <f>AND(COUNTIF('Master list(no salts, metals)'!W3,"&lt;=1"),IF(COUNTIF('Master list(no salts, metals)'!$K3:$Y3, "#N/A")=14,TRUE,FALSE))</f>
        <v>0</v>
      </c>
      <c r="X3" t="b">
        <f>AND(COUNTIF('Master list(no salts, metals)'!X3,"&lt;=1"),IF(COUNTIF('Master list(no salts, metals)'!$K3:$Y3, "#N/A")=14,TRUE,FALSE))</f>
        <v>0</v>
      </c>
      <c r="Y3" t="b">
        <f>AND(COUNTIF('Master list(no salts, metals)'!Y3,"&lt;=1"),IF(COUNTIF('Master list(no salts, metals)'!$K3:$Y3, "#N/A")=14,TRUE,FALSE))</f>
        <v>0</v>
      </c>
    </row>
    <row r="4" spans="11:25" x14ac:dyDescent="0.25">
      <c r="K4" t="b">
        <f>AND(COUNTIF('Master list(no salts, metals)'!K4,"&lt;=1"),IF(COUNTIF('Master list(no salts, metals)'!$K4:$Y4, "#N/A")=14,TRUE,FALSE))</f>
        <v>0</v>
      </c>
      <c r="L4" t="b">
        <f>AND(COUNTIF('Master list(no salts, metals)'!L4,"&lt;=1"),IF(COUNTIF('Master list(no salts, metals)'!$K4:$Y4, "#N/A")=14,TRUE,FALSE))</f>
        <v>0</v>
      </c>
      <c r="M4" t="b">
        <f>AND(COUNTIF('Master list(no salts, metals)'!M4,"&lt;=1"),IF(COUNTIF('Master list(no salts, metals)'!$K4:$Y4, "#N/A")=14,TRUE,FALSE))</f>
        <v>0</v>
      </c>
      <c r="N4" t="b">
        <f>AND(COUNTIF('Master list(no salts, metals)'!N4,"&lt;=1"),IF(COUNTIF('Master list(no salts, metals)'!$K4:$Y4, "#N/A")=14,TRUE,FALSE))</f>
        <v>0</v>
      </c>
      <c r="O4" t="b">
        <f>AND(COUNTIF('Master list(no salts, metals)'!O4,"&lt;=1"),IF(COUNTIF('Master list(no salts, metals)'!$K4:$Y4, "#N/A")=14,TRUE,FALSE))</f>
        <v>0</v>
      </c>
      <c r="P4" t="b">
        <f>AND(COUNTIF('Master list(no salts, metals)'!P4,"&lt;=1"),IF(COUNTIF('Master list(no salts, metals)'!$K4:$Y4, "#N/A")=14,TRUE,FALSE))</f>
        <v>0</v>
      </c>
      <c r="Q4" t="b">
        <f>AND(COUNTIF('Master list(no salts, metals)'!Q4,"&lt;=1"),IF(COUNTIF('Master list(no salts, metals)'!$K4:$Y4, "#N/A")=14,TRUE,FALSE))</f>
        <v>0</v>
      </c>
      <c r="R4" t="b">
        <f>AND(COUNTIF('Master list(no salts, metals)'!R4,"&lt;=1"),IF(COUNTIF('Master list(no salts, metals)'!$K4:$Y4, "#N/A")=14,TRUE,FALSE))</f>
        <v>0</v>
      </c>
      <c r="S4" t="b">
        <f>AND(COUNTIF('Master list(no salts, metals)'!S4,"&lt;=1"),IF(COUNTIF('Master list(no salts, metals)'!$K4:$Y4, "#N/A")=14,TRUE,FALSE))</f>
        <v>0</v>
      </c>
      <c r="T4" t="b">
        <f>AND(COUNTIF('Master list(no salts, metals)'!T4,"&lt;=1"),IF(COUNTIF('Master list(no salts, metals)'!$K4:$Y4, "#N/A")=14,TRUE,FALSE))</f>
        <v>0</v>
      </c>
      <c r="U4" t="b">
        <f>AND(COUNTIF('Master list(no salts, metals)'!U4,"&lt;=1"),IF(COUNTIF('Master list(no salts, metals)'!$K4:$Y4, "#N/A")=14,TRUE,FALSE))</f>
        <v>0</v>
      </c>
      <c r="V4" t="b">
        <f>AND(COUNTIF('Master list(no salts, metals)'!V4,"&lt;=1"),IF(COUNTIF('Master list(no salts, metals)'!$K4:$Y4, "#N/A")=14,TRUE,FALSE))</f>
        <v>0</v>
      </c>
      <c r="W4" t="b">
        <f>AND(COUNTIF('Master list(no salts, metals)'!W4,"&lt;=1"),IF(COUNTIF('Master list(no salts, metals)'!$K4:$Y4, "#N/A")=14,TRUE,FALSE))</f>
        <v>1</v>
      </c>
      <c r="X4" t="b">
        <f>AND(COUNTIF('Master list(no salts, metals)'!X4,"&lt;=1"),IF(COUNTIF('Master list(no salts, metals)'!$K4:$Y4, "#N/A")=14,TRUE,FALSE))</f>
        <v>0</v>
      </c>
      <c r="Y4" t="b">
        <f>AND(COUNTIF('Master list(no salts, metals)'!Y4,"&lt;=1"),IF(COUNTIF('Master list(no salts, metals)'!$K4:$Y4, "#N/A")=14,TRUE,FALSE))</f>
        <v>0</v>
      </c>
    </row>
    <row r="5" spans="11:25" x14ac:dyDescent="0.25">
      <c r="K5" t="b">
        <f>AND(COUNTIF('Master list(no salts, metals)'!K5,"&lt;=1"),IF(COUNTIF('Master list(no salts, metals)'!$K5:$Y5, "#N/A")=14,TRUE,FALSE))</f>
        <v>0</v>
      </c>
      <c r="L5" t="b">
        <f>AND(COUNTIF('Master list(no salts, metals)'!L5,"&lt;=1"),IF(COUNTIF('Master list(no salts, metals)'!$K5:$Y5, "#N/A")=14,TRUE,FALSE))</f>
        <v>0</v>
      </c>
      <c r="M5" t="b">
        <f>AND(COUNTIF('Master list(no salts, metals)'!M5,"&lt;=1"),IF(COUNTIF('Master list(no salts, metals)'!$K5:$Y5, "#N/A")=14,TRUE,FALSE))</f>
        <v>0</v>
      </c>
      <c r="N5" t="b">
        <f>AND(COUNTIF('Master list(no salts, metals)'!N5,"&lt;=1"),IF(COUNTIF('Master list(no salts, metals)'!$K5:$Y5, "#N/A")=14,TRUE,FALSE))</f>
        <v>0</v>
      </c>
      <c r="O5" t="b">
        <f>AND(COUNTIF('Master list(no salts, metals)'!O5,"&lt;=1"),IF(COUNTIF('Master list(no salts, metals)'!$K5:$Y5, "#N/A")=14,TRUE,FALSE))</f>
        <v>0</v>
      </c>
      <c r="P5" t="b">
        <f>AND(COUNTIF('Master list(no salts, metals)'!P5,"&lt;=1"),IF(COUNTIF('Master list(no salts, metals)'!$K5:$Y5, "#N/A")=14,TRUE,FALSE))</f>
        <v>0</v>
      </c>
      <c r="Q5" t="b">
        <f>AND(COUNTIF('Master list(no salts, metals)'!Q5,"&lt;=1"),IF(COUNTIF('Master list(no salts, metals)'!$K5:$Y5, "#N/A")=14,TRUE,FALSE))</f>
        <v>0</v>
      </c>
      <c r="R5" t="b">
        <f>AND(COUNTIF('Master list(no salts, metals)'!R5,"&lt;=1"),IF(COUNTIF('Master list(no salts, metals)'!$K5:$Y5, "#N/A")=14,TRUE,FALSE))</f>
        <v>0</v>
      </c>
      <c r="S5" t="b">
        <f>AND(COUNTIF('Master list(no salts, metals)'!S5,"&lt;=1"),IF(COUNTIF('Master list(no salts, metals)'!$K5:$Y5, "#N/A")=14,TRUE,FALSE))</f>
        <v>0</v>
      </c>
      <c r="T5" t="b">
        <f>AND(COUNTIF('Master list(no salts, metals)'!T5,"&lt;=1"),IF(COUNTIF('Master list(no salts, metals)'!$K5:$Y5, "#N/A")=14,TRUE,FALSE))</f>
        <v>0</v>
      </c>
      <c r="U5" t="b">
        <f>AND(COUNTIF('Master list(no salts, metals)'!U5,"&lt;=1"),IF(COUNTIF('Master list(no salts, metals)'!$K5:$Y5, "#N/A")=14,TRUE,FALSE))</f>
        <v>0</v>
      </c>
      <c r="V5" t="b">
        <f>AND(COUNTIF('Master list(no salts, metals)'!V5,"&lt;=1"),IF(COUNTIF('Master list(no salts, metals)'!$K5:$Y5, "#N/A")=14,TRUE,FALSE))</f>
        <v>0</v>
      </c>
      <c r="W5" t="b">
        <f>AND(COUNTIF('Master list(no salts, metals)'!W5,"&lt;=1"),IF(COUNTIF('Master list(no salts, metals)'!$K5:$Y5, "#N/A")=14,TRUE,FALSE))</f>
        <v>0</v>
      </c>
      <c r="X5" t="b">
        <f>AND(COUNTIF('Master list(no salts, metals)'!X5,"&lt;=1"),IF(COUNTIF('Master list(no salts, metals)'!$K5:$Y5, "#N/A")=14,TRUE,FALSE))</f>
        <v>0</v>
      </c>
      <c r="Y5" t="b">
        <f>AND(COUNTIF('Master list(no salts, metals)'!Y5,"&lt;=1"),IF(COUNTIF('Master list(no salts, metals)'!$K5:$Y5, "#N/A")=14,TRUE,FALSE))</f>
        <v>0</v>
      </c>
    </row>
    <row r="6" spans="11:25" x14ac:dyDescent="0.25">
      <c r="K6" t="b">
        <f>AND(COUNTIF('Master list(no salts, metals)'!K6,"&lt;=1"),IF(COUNTIF('Master list(no salts, metals)'!$K6:$Y6, "#N/A")=14,TRUE,FALSE))</f>
        <v>0</v>
      </c>
      <c r="L6" t="b">
        <f>AND(COUNTIF('Master list(no salts, metals)'!L6,"&lt;=1"),IF(COUNTIF('Master list(no salts, metals)'!$K6:$Y6, "#N/A")=14,TRUE,FALSE))</f>
        <v>0</v>
      </c>
      <c r="M6" t="b">
        <f>AND(COUNTIF('Master list(no salts, metals)'!M6,"&lt;=1"),IF(COUNTIF('Master list(no salts, metals)'!$K6:$Y6, "#N/A")=14,TRUE,FALSE))</f>
        <v>0</v>
      </c>
      <c r="N6" t="b">
        <f>AND(COUNTIF('Master list(no salts, metals)'!N6,"&lt;=1"),IF(COUNTIF('Master list(no salts, metals)'!$K6:$Y6, "#N/A")=14,TRUE,FALSE))</f>
        <v>0</v>
      </c>
      <c r="O6" t="b">
        <f>AND(COUNTIF('Master list(no salts, metals)'!O6,"&lt;=1"),IF(COUNTIF('Master list(no salts, metals)'!$K6:$Y6, "#N/A")=14,TRUE,FALSE))</f>
        <v>0</v>
      </c>
      <c r="P6" t="b">
        <f>AND(COUNTIF('Master list(no salts, metals)'!P6,"&lt;=1"),IF(COUNTIF('Master list(no salts, metals)'!$K6:$Y6, "#N/A")=14,TRUE,FALSE))</f>
        <v>0</v>
      </c>
      <c r="Q6" t="b">
        <f>AND(COUNTIF('Master list(no salts, metals)'!Q6,"&lt;=1"),IF(COUNTIF('Master list(no salts, metals)'!$K6:$Y6, "#N/A")=14,TRUE,FALSE))</f>
        <v>0</v>
      </c>
      <c r="R6" t="b">
        <f>AND(COUNTIF('Master list(no salts, metals)'!R6,"&lt;=1"),IF(COUNTIF('Master list(no salts, metals)'!$K6:$Y6, "#N/A")=14,TRUE,FALSE))</f>
        <v>0</v>
      </c>
      <c r="S6" t="b">
        <f>AND(COUNTIF('Master list(no salts, metals)'!S6,"&lt;=1"),IF(COUNTIF('Master list(no salts, metals)'!$K6:$Y6, "#N/A")=14,TRUE,FALSE))</f>
        <v>0</v>
      </c>
      <c r="T6" t="b">
        <f>AND(COUNTIF('Master list(no salts, metals)'!T6,"&lt;=1"),IF(COUNTIF('Master list(no salts, metals)'!$K6:$Y6, "#N/A")=14,TRUE,FALSE))</f>
        <v>0</v>
      </c>
      <c r="U6" t="b">
        <f>AND(COUNTIF('Master list(no salts, metals)'!U6,"&lt;=1"),IF(COUNTIF('Master list(no salts, metals)'!$K6:$Y6, "#N/A")=14,TRUE,FALSE))</f>
        <v>0</v>
      </c>
      <c r="V6" t="b">
        <f>AND(COUNTIF('Master list(no salts, metals)'!V6,"&lt;=1"),IF(COUNTIF('Master list(no salts, metals)'!$K6:$Y6, "#N/A")=14,TRUE,FALSE))</f>
        <v>0</v>
      </c>
      <c r="W6" t="b">
        <f>AND(COUNTIF('Master list(no salts, metals)'!W6,"&lt;=1"),IF(COUNTIF('Master list(no salts, metals)'!$K6:$Y6, "#N/A")=14,TRUE,FALSE))</f>
        <v>0</v>
      </c>
      <c r="X6" t="b">
        <f>AND(COUNTIF('Master list(no salts, metals)'!X6,"&lt;=1"),IF(COUNTIF('Master list(no salts, metals)'!$K6:$Y6, "#N/A")=14,TRUE,FALSE))</f>
        <v>0</v>
      </c>
      <c r="Y6" t="b">
        <f>AND(COUNTIF('Master list(no salts, metals)'!Y6,"&lt;=1"),IF(COUNTIF('Master list(no salts, metals)'!$K6:$Y6, "#N/A")=14,TRUE,FALSE))</f>
        <v>0</v>
      </c>
    </row>
    <row r="7" spans="11:25" x14ac:dyDescent="0.25">
      <c r="K7" t="b">
        <f>AND(COUNTIF('Master list(no salts, metals)'!K7,"&lt;=1"),IF(COUNTIF('Master list(no salts, metals)'!$K7:$Y7, "#N/A")=14,TRUE,FALSE))</f>
        <v>0</v>
      </c>
      <c r="L7" t="b">
        <f>AND(COUNTIF('Master list(no salts, metals)'!L7,"&lt;=1"),IF(COUNTIF('Master list(no salts, metals)'!$K7:$Y7, "#N/A")=14,TRUE,FALSE))</f>
        <v>0</v>
      </c>
      <c r="M7" t="b">
        <f>AND(COUNTIF('Master list(no salts, metals)'!M7,"&lt;=1"),IF(COUNTIF('Master list(no salts, metals)'!$K7:$Y7, "#N/A")=14,TRUE,FALSE))</f>
        <v>0</v>
      </c>
      <c r="N7" t="b">
        <f>AND(COUNTIF('Master list(no salts, metals)'!N7,"&lt;=1"),IF(COUNTIF('Master list(no salts, metals)'!$K7:$Y7, "#N/A")=14,TRUE,FALSE))</f>
        <v>0</v>
      </c>
      <c r="O7" t="b">
        <f>AND(COUNTIF('Master list(no salts, metals)'!O7,"&lt;=1"),IF(COUNTIF('Master list(no salts, metals)'!$K7:$Y7, "#N/A")=14,TRUE,FALSE))</f>
        <v>0</v>
      </c>
      <c r="P7" t="b">
        <f>AND(COUNTIF('Master list(no salts, metals)'!P7,"&lt;=1"),IF(COUNTIF('Master list(no salts, metals)'!$K7:$Y7, "#N/A")=14,TRUE,FALSE))</f>
        <v>0</v>
      </c>
      <c r="Q7" t="b">
        <f>AND(COUNTIF('Master list(no salts, metals)'!Q7,"&lt;=1"),IF(COUNTIF('Master list(no salts, metals)'!$K7:$Y7, "#N/A")=14,TRUE,FALSE))</f>
        <v>0</v>
      </c>
      <c r="R7" t="b">
        <f>AND(COUNTIF('Master list(no salts, metals)'!R7,"&lt;=1"),IF(COUNTIF('Master list(no salts, metals)'!$K7:$Y7, "#N/A")=14,TRUE,FALSE))</f>
        <v>0</v>
      </c>
      <c r="S7" t="b">
        <f>AND(COUNTIF('Master list(no salts, metals)'!S7,"&lt;=1"),IF(COUNTIF('Master list(no salts, metals)'!$K7:$Y7, "#N/A")=14,TRUE,FALSE))</f>
        <v>0</v>
      </c>
      <c r="T7" t="b">
        <f>AND(COUNTIF('Master list(no salts, metals)'!T7,"&lt;=1"),IF(COUNTIF('Master list(no salts, metals)'!$K7:$Y7, "#N/A")=14,TRUE,FALSE))</f>
        <v>0</v>
      </c>
      <c r="U7" t="b">
        <f>AND(COUNTIF('Master list(no salts, metals)'!U7,"&lt;=1"),IF(COUNTIF('Master list(no salts, metals)'!$K7:$Y7, "#N/A")=14,TRUE,FALSE))</f>
        <v>0</v>
      </c>
      <c r="V7" t="b">
        <f>AND(COUNTIF('Master list(no salts, metals)'!V7,"&lt;=1"),IF(COUNTIF('Master list(no salts, metals)'!$K7:$Y7, "#N/A")=14,TRUE,FALSE))</f>
        <v>0</v>
      </c>
      <c r="W7" t="b">
        <f>AND(COUNTIF('Master list(no salts, metals)'!W7,"&lt;=1"),IF(COUNTIF('Master list(no salts, metals)'!$K7:$Y7, "#N/A")=14,TRUE,FALSE))</f>
        <v>0</v>
      </c>
      <c r="X7" t="b">
        <f>AND(COUNTIF('Master list(no salts, metals)'!X7,"&lt;=1"),IF(COUNTIF('Master list(no salts, metals)'!$K7:$Y7, "#N/A")=14,TRUE,FALSE))</f>
        <v>0</v>
      </c>
      <c r="Y7" t="b">
        <f>AND(COUNTIF('Master list(no salts, metals)'!Y7,"&lt;=1"),IF(COUNTIF('Master list(no salts, metals)'!$K7:$Y7, "#N/A")=14,TRUE,FALSE))</f>
        <v>1</v>
      </c>
    </row>
    <row r="8" spans="11:25" x14ac:dyDescent="0.25">
      <c r="K8" t="b">
        <f>AND(COUNTIF('Master list(no salts, metals)'!K8,"&lt;=1"),IF(COUNTIF('Master list(no salts, metals)'!$K8:$Y8, "#N/A")=14,TRUE,FALSE))</f>
        <v>0</v>
      </c>
      <c r="L8" t="b">
        <f>AND(COUNTIF('Master list(no salts, metals)'!L8,"&lt;=1"),IF(COUNTIF('Master list(no salts, metals)'!$K8:$Y8, "#N/A")=14,TRUE,FALSE))</f>
        <v>0</v>
      </c>
      <c r="M8" t="b">
        <f>AND(COUNTIF('Master list(no salts, metals)'!M8,"&lt;=1"),IF(COUNTIF('Master list(no salts, metals)'!$K8:$Y8, "#N/A")=14,TRUE,FALSE))</f>
        <v>0</v>
      </c>
      <c r="N8" t="b">
        <f>AND(COUNTIF('Master list(no salts, metals)'!N8,"&lt;=1"),IF(COUNTIF('Master list(no salts, metals)'!$K8:$Y8, "#N/A")=14,TRUE,FALSE))</f>
        <v>0</v>
      </c>
      <c r="O8" t="b">
        <f>AND(COUNTIF('Master list(no salts, metals)'!O8,"&lt;=1"),IF(COUNTIF('Master list(no salts, metals)'!$K8:$Y8, "#N/A")=14,TRUE,FALSE))</f>
        <v>0</v>
      </c>
      <c r="P8" t="b">
        <f>AND(COUNTIF('Master list(no salts, metals)'!P8,"&lt;=1"),IF(COUNTIF('Master list(no salts, metals)'!$K8:$Y8, "#N/A")=14,TRUE,FALSE))</f>
        <v>0</v>
      </c>
      <c r="Q8" t="b">
        <f>AND(COUNTIF('Master list(no salts, metals)'!Q8,"&lt;=1"),IF(COUNTIF('Master list(no salts, metals)'!$K8:$Y8, "#N/A")=14,TRUE,FALSE))</f>
        <v>0</v>
      </c>
      <c r="R8" t="b">
        <f>AND(COUNTIF('Master list(no salts, metals)'!R8,"&lt;=1"),IF(COUNTIF('Master list(no salts, metals)'!$K8:$Y8, "#N/A")=14,TRUE,FALSE))</f>
        <v>0</v>
      </c>
      <c r="S8" t="b">
        <f>AND(COUNTIF('Master list(no salts, metals)'!S8,"&lt;=1"),IF(COUNTIF('Master list(no salts, metals)'!$K8:$Y8, "#N/A")=14,TRUE,FALSE))</f>
        <v>0</v>
      </c>
      <c r="T8" t="b">
        <f>AND(COUNTIF('Master list(no salts, metals)'!T8,"&lt;=1"),IF(COUNTIF('Master list(no salts, metals)'!$K8:$Y8, "#N/A")=14,TRUE,FALSE))</f>
        <v>0</v>
      </c>
      <c r="U8" t="b">
        <f>AND(COUNTIF('Master list(no salts, metals)'!U8,"&lt;=1"),IF(COUNTIF('Master list(no salts, metals)'!$K8:$Y8, "#N/A")=14,TRUE,FALSE))</f>
        <v>0</v>
      </c>
      <c r="V8" t="b">
        <f>AND(COUNTIF('Master list(no salts, metals)'!V8,"&lt;=1"),IF(COUNTIF('Master list(no salts, metals)'!$K8:$Y8, "#N/A")=14,TRUE,FALSE))</f>
        <v>0</v>
      </c>
      <c r="W8" t="b">
        <f>AND(COUNTIF('Master list(no salts, metals)'!W8,"&lt;=1"),IF(COUNTIF('Master list(no salts, metals)'!$K8:$Y8, "#N/A")=14,TRUE,FALSE))</f>
        <v>0</v>
      </c>
      <c r="X8" t="b">
        <f>AND(COUNTIF('Master list(no salts, metals)'!X8,"&lt;=1"),IF(COUNTIF('Master list(no salts, metals)'!$K8:$Y8, "#N/A")=14,TRUE,FALSE))</f>
        <v>0</v>
      </c>
      <c r="Y8" t="b">
        <f>AND(COUNTIF('Master list(no salts, metals)'!Y8,"&lt;=1"),IF(COUNTIF('Master list(no salts, metals)'!$K8:$Y8, "#N/A")=14,TRUE,FALSE))</f>
        <v>0</v>
      </c>
    </row>
    <row r="9" spans="11:25" x14ac:dyDescent="0.25">
      <c r="K9" t="b">
        <f>AND(COUNTIF('Master list(no salts, metals)'!K9,"&lt;=1"),IF(COUNTIF('Master list(no salts, metals)'!$K9:$Y9, "#N/A")=14,TRUE,FALSE))</f>
        <v>0</v>
      </c>
      <c r="L9" t="b">
        <f>AND(COUNTIF('Master list(no salts, metals)'!L9,"&lt;=1"),IF(COUNTIF('Master list(no salts, metals)'!$K9:$Y9, "#N/A")=14,TRUE,FALSE))</f>
        <v>0</v>
      </c>
      <c r="M9" t="b">
        <f>AND(COUNTIF('Master list(no salts, metals)'!M9,"&lt;=1"),IF(COUNTIF('Master list(no salts, metals)'!$K9:$Y9, "#N/A")=14,TRUE,FALSE))</f>
        <v>0</v>
      </c>
      <c r="N9" t="b">
        <f>AND(COUNTIF('Master list(no salts, metals)'!N9,"&lt;=1"),IF(COUNTIF('Master list(no salts, metals)'!$K9:$Y9, "#N/A")=14,TRUE,FALSE))</f>
        <v>0</v>
      </c>
      <c r="O9" t="b">
        <f>AND(COUNTIF('Master list(no salts, metals)'!O9,"&lt;=1"),IF(COUNTIF('Master list(no salts, metals)'!$K9:$Y9, "#N/A")=14,TRUE,FALSE))</f>
        <v>0</v>
      </c>
      <c r="P9" t="b">
        <f>AND(COUNTIF('Master list(no salts, metals)'!P9,"&lt;=1"),IF(COUNTIF('Master list(no salts, metals)'!$K9:$Y9, "#N/A")=14,TRUE,FALSE))</f>
        <v>0</v>
      </c>
      <c r="Q9" t="b">
        <f>AND(COUNTIF('Master list(no salts, metals)'!Q9,"&lt;=1"),IF(COUNTIF('Master list(no salts, metals)'!$K9:$Y9, "#N/A")=14,TRUE,FALSE))</f>
        <v>0</v>
      </c>
      <c r="R9" t="b">
        <f>AND(COUNTIF('Master list(no salts, metals)'!R9,"&lt;=1"),IF(COUNTIF('Master list(no salts, metals)'!$K9:$Y9, "#N/A")=14,TRUE,FALSE))</f>
        <v>0</v>
      </c>
      <c r="S9" t="b">
        <f>AND(COUNTIF('Master list(no salts, metals)'!S9,"&lt;=1"),IF(COUNTIF('Master list(no salts, metals)'!$K9:$Y9, "#N/A")=14,TRUE,FALSE))</f>
        <v>0</v>
      </c>
      <c r="T9" t="b">
        <f>AND(COUNTIF('Master list(no salts, metals)'!T9,"&lt;=1"),IF(COUNTIF('Master list(no salts, metals)'!$K9:$Y9, "#N/A")=14,TRUE,FALSE))</f>
        <v>0</v>
      </c>
      <c r="U9" t="b">
        <f>AND(COUNTIF('Master list(no salts, metals)'!U9,"&lt;=1"),IF(COUNTIF('Master list(no salts, metals)'!$K9:$Y9, "#N/A")=14,TRUE,FALSE))</f>
        <v>0</v>
      </c>
      <c r="V9" t="b">
        <f>AND(COUNTIF('Master list(no salts, metals)'!V9,"&lt;=1"),IF(COUNTIF('Master list(no salts, metals)'!$K9:$Y9, "#N/A")=14,TRUE,FALSE))</f>
        <v>0</v>
      </c>
      <c r="W9" t="b">
        <f>AND(COUNTIF('Master list(no salts, metals)'!W9,"&lt;=1"),IF(COUNTIF('Master list(no salts, metals)'!$K9:$Y9, "#N/A")=14,TRUE,FALSE))</f>
        <v>0</v>
      </c>
      <c r="X9" t="b">
        <f>AND(COUNTIF('Master list(no salts, metals)'!X9,"&lt;=1"),IF(COUNTIF('Master list(no salts, metals)'!$K9:$Y9, "#N/A")=14,TRUE,FALSE))</f>
        <v>0</v>
      </c>
      <c r="Y9" t="b">
        <f>AND(COUNTIF('Master list(no salts, metals)'!Y9,"&lt;=1"),IF(COUNTIF('Master list(no salts, metals)'!$K9:$Y9, "#N/A")=14,TRUE,FALSE))</f>
        <v>0</v>
      </c>
    </row>
    <row r="10" spans="11:25" x14ac:dyDescent="0.25">
      <c r="K10" t="b">
        <f>AND(COUNTIF('Master list(no salts, metals)'!K10,"&lt;=1"),IF(COUNTIF('Master list(no salts, metals)'!$K10:$Y10, "#N/A")=14,TRUE,FALSE))</f>
        <v>0</v>
      </c>
      <c r="L10" t="b">
        <f>AND(COUNTIF('Master list(no salts, metals)'!L10,"&lt;=1"),IF(COUNTIF('Master list(no salts, metals)'!$K10:$Y10, "#N/A")=14,TRUE,FALSE))</f>
        <v>0</v>
      </c>
      <c r="M10" t="b">
        <f>AND(COUNTIF('Master list(no salts, metals)'!M10,"&lt;=1"),IF(COUNTIF('Master list(no salts, metals)'!$K10:$Y10, "#N/A")=14,TRUE,FALSE))</f>
        <v>0</v>
      </c>
      <c r="N10" t="b">
        <f>AND(COUNTIF('Master list(no salts, metals)'!N10,"&lt;=1"),IF(COUNTIF('Master list(no salts, metals)'!$K10:$Y10, "#N/A")=14,TRUE,FALSE))</f>
        <v>0</v>
      </c>
      <c r="O10" t="b">
        <f>AND(COUNTIF('Master list(no salts, metals)'!O10,"&lt;=1"),IF(COUNTIF('Master list(no salts, metals)'!$K10:$Y10, "#N/A")=14,TRUE,FALSE))</f>
        <v>0</v>
      </c>
      <c r="P10" t="b">
        <f>AND(COUNTIF('Master list(no salts, metals)'!P10,"&lt;=1"),IF(COUNTIF('Master list(no salts, metals)'!$K10:$Y10, "#N/A")=14,TRUE,FALSE))</f>
        <v>0</v>
      </c>
      <c r="Q10" t="b">
        <f>AND(COUNTIF('Master list(no salts, metals)'!Q10,"&lt;=1"),IF(COUNTIF('Master list(no salts, metals)'!$K10:$Y10, "#N/A")=14,TRUE,FALSE))</f>
        <v>0</v>
      </c>
      <c r="R10" t="b">
        <f>AND(COUNTIF('Master list(no salts, metals)'!R10,"&lt;=1"),IF(COUNTIF('Master list(no salts, metals)'!$K10:$Y10, "#N/A")=14,TRUE,FALSE))</f>
        <v>0</v>
      </c>
      <c r="S10" t="b">
        <f>AND(COUNTIF('Master list(no salts, metals)'!S10,"&lt;=1"),IF(COUNTIF('Master list(no salts, metals)'!$K10:$Y10, "#N/A")=14,TRUE,FALSE))</f>
        <v>0</v>
      </c>
      <c r="T10" t="b">
        <f>AND(COUNTIF('Master list(no salts, metals)'!T10,"&lt;=1"),IF(COUNTIF('Master list(no salts, metals)'!$K10:$Y10, "#N/A")=14,TRUE,FALSE))</f>
        <v>0</v>
      </c>
      <c r="U10" t="b">
        <f>AND(COUNTIF('Master list(no salts, metals)'!U10,"&lt;=1"),IF(COUNTIF('Master list(no salts, metals)'!$K10:$Y10, "#N/A")=14,TRUE,FALSE))</f>
        <v>0</v>
      </c>
      <c r="V10" t="b">
        <f>AND(COUNTIF('Master list(no salts, metals)'!V10,"&lt;=1"),IF(COUNTIF('Master list(no salts, metals)'!$K10:$Y10, "#N/A")=14,TRUE,FALSE))</f>
        <v>0</v>
      </c>
      <c r="W10" t="b">
        <f>AND(COUNTIF('Master list(no salts, metals)'!W10,"&lt;=1"),IF(COUNTIF('Master list(no salts, metals)'!$K10:$Y10, "#N/A")=14,TRUE,FALSE))</f>
        <v>1</v>
      </c>
      <c r="X10" t="b">
        <f>AND(COUNTIF('Master list(no salts, metals)'!X10,"&lt;=1"),IF(COUNTIF('Master list(no salts, metals)'!$K10:$Y10, "#N/A")=14,TRUE,FALSE))</f>
        <v>0</v>
      </c>
      <c r="Y10" t="b">
        <f>AND(COUNTIF('Master list(no salts, metals)'!Y10,"&lt;=1"),IF(COUNTIF('Master list(no salts, metals)'!$K10:$Y10, "#N/A")=14,TRUE,FALSE))</f>
        <v>0</v>
      </c>
    </row>
    <row r="11" spans="11:25" x14ac:dyDescent="0.25">
      <c r="K11" t="b">
        <f>AND(COUNTIF('Master list(no salts, metals)'!K11,"&lt;=1"),IF(COUNTIF('Master list(no salts, metals)'!$K11:$Y11, "#N/A")=14,TRUE,FALSE))</f>
        <v>0</v>
      </c>
      <c r="L11" t="b">
        <f>AND(COUNTIF('Master list(no salts, metals)'!L11,"&lt;=1"),IF(COUNTIF('Master list(no salts, metals)'!$K11:$Y11, "#N/A")=14,TRUE,FALSE))</f>
        <v>0</v>
      </c>
      <c r="M11" t="b">
        <f>AND(COUNTIF('Master list(no salts, metals)'!M11,"&lt;=1"),IF(COUNTIF('Master list(no salts, metals)'!$K11:$Y11, "#N/A")=14,TRUE,FALSE))</f>
        <v>0</v>
      </c>
      <c r="N11" t="b">
        <f>AND(COUNTIF('Master list(no salts, metals)'!N11,"&lt;=1"),IF(COUNTIF('Master list(no salts, metals)'!$K11:$Y11, "#N/A")=14,TRUE,FALSE))</f>
        <v>0</v>
      </c>
      <c r="O11" t="b">
        <f>AND(COUNTIF('Master list(no salts, metals)'!O11,"&lt;=1"),IF(COUNTIF('Master list(no salts, metals)'!$K11:$Y11, "#N/A")=14,TRUE,FALSE))</f>
        <v>0</v>
      </c>
      <c r="P11" t="b">
        <f>AND(COUNTIF('Master list(no salts, metals)'!P11,"&lt;=1"),IF(COUNTIF('Master list(no salts, metals)'!$K11:$Y11, "#N/A")=14,TRUE,FALSE))</f>
        <v>0</v>
      </c>
      <c r="Q11" t="b">
        <f>AND(COUNTIF('Master list(no salts, metals)'!Q11,"&lt;=1"),IF(COUNTIF('Master list(no salts, metals)'!$K11:$Y11, "#N/A")=14,TRUE,FALSE))</f>
        <v>0</v>
      </c>
      <c r="R11" t="b">
        <f>AND(COUNTIF('Master list(no salts, metals)'!R11,"&lt;=1"),IF(COUNTIF('Master list(no salts, metals)'!$K11:$Y11, "#N/A")=14,TRUE,FALSE))</f>
        <v>0</v>
      </c>
      <c r="S11" t="b">
        <f>AND(COUNTIF('Master list(no salts, metals)'!S11,"&lt;=1"),IF(COUNTIF('Master list(no salts, metals)'!$K11:$Y11, "#N/A")=14,TRUE,FALSE))</f>
        <v>0</v>
      </c>
      <c r="T11" t="b">
        <f>AND(COUNTIF('Master list(no salts, metals)'!T11,"&lt;=1"),IF(COUNTIF('Master list(no salts, metals)'!$K11:$Y11, "#N/A")=14,TRUE,FALSE))</f>
        <v>0</v>
      </c>
      <c r="U11" t="b">
        <f>AND(COUNTIF('Master list(no salts, metals)'!U11,"&lt;=1"),IF(COUNTIF('Master list(no salts, metals)'!$K11:$Y11, "#N/A")=14,TRUE,FALSE))</f>
        <v>0</v>
      </c>
      <c r="V11" t="b">
        <f>AND(COUNTIF('Master list(no salts, metals)'!V11,"&lt;=1"),IF(COUNTIF('Master list(no salts, metals)'!$K11:$Y11, "#N/A")=14,TRUE,FALSE))</f>
        <v>0</v>
      </c>
      <c r="W11" t="b">
        <f>AND(COUNTIF('Master list(no salts, metals)'!W11,"&lt;=1"),IF(COUNTIF('Master list(no salts, metals)'!$K11:$Y11, "#N/A")=14,TRUE,FALSE))</f>
        <v>1</v>
      </c>
      <c r="X11" t="b">
        <f>AND(COUNTIF('Master list(no salts, metals)'!X11,"&lt;=1"),IF(COUNTIF('Master list(no salts, metals)'!$K11:$Y11, "#N/A")=14,TRUE,FALSE))</f>
        <v>0</v>
      </c>
      <c r="Y11" t="b">
        <f>AND(COUNTIF('Master list(no salts, metals)'!Y11,"&lt;=1"),IF(COUNTIF('Master list(no salts, metals)'!$K11:$Y11, "#N/A")=14,TRUE,FALSE))</f>
        <v>0</v>
      </c>
    </row>
    <row r="12" spans="11:25" x14ac:dyDescent="0.25">
      <c r="K12" t="b">
        <f>AND(COUNTIF('Master list(no salts, metals)'!K12,"&lt;=1"),IF(COUNTIF('Master list(no salts, metals)'!$K12:$Y12, "#N/A")=14,TRUE,FALSE))</f>
        <v>0</v>
      </c>
      <c r="L12" t="b">
        <f>AND(COUNTIF('Master list(no salts, metals)'!L12,"&lt;=1"),IF(COUNTIF('Master list(no salts, metals)'!$K12:$Y12, "#N/A")=14,TRUE,FALSE))</f>
        <v>0</v>
      </c>
      <c r="M12" t="b">
        <f>AND(COUNTIF('Master list(no salts, metals)'!M12,"&lt;=1"),IF(COUNTIF('Master list(no salts, metals)'!$K12:$Y12, "#N/A")=14,TRUE,FALSE))</f>
        <v>0</v>
      </c>
      <c r="N12" t="b">
        <f>AND(COUNTIF('Master list(no salts, metals)'!N12,"&lt;=1"),IF(COUNTIF('Master list(no salts, metals)'!$K12:$Y12, "#N/A")=14,TRUE,FALSE))</f>
        <v>0</v>
      </c>
      <c r="O12" t="b">
        <f>AND(COUNTIF('Master list(no salts, metals)'!O12,"&lt;=1"),IF(COUNTIF('Master list(no salts, metals)'!$K12:$Y12, "#N/A")=14,TRUE,FALSE))</f>
        <v>0</v>
      </c>
      <c r="P12" t="b">
        <f>AND(COUNTIF('Master list(no salts, metals)'!P12,"&lt;=1"),IF(COUNTIF('Master list(no salts, metals)'!$K12:$Y12, "#N/A")=14,TRUE,FALSE))</f>
        <v>0</v>
      </c>
      <c r="Q12" t="b">
        <f>AND(COUNTIF('Master list(no salts, metals)'!Q12,"&lt;=1"),IF(COUNTIF('Master list(no salts, metals)'!$K12:$Y12, "#N/A")=14,TRUE,FALSE))</f>
        <v>0</v>
      </c>
      <c r="R12" t="b">
        <f>AND(COUNTIF('Master list(no salts, metals)'!R12,"&lt;=1"),IF(COUNTIF('Master list(no salts, metals)'!$K12:$Y12, "#N/A")=14,TRUE,FALSE))</f>
        <v>0</v>
      </c>
      <c r="S12" t="b">
        <f>AND(COUNTIF('Master list(no salts, metals)'!S12,"&lt;=1"),IF(COUNTIF('Master list(no salts, metals)'!$K12:$Y12, "#N/A")=14,TRUE,FALSE))</f>
        <v>0</v>
      </c>
      <c r="T12" t="b">
        <f>AND(COUNTIF('Master list(no salts, metals)'!T12,"&lt;=1"),IF(COUNTIF('Master list(no salts, metals)'!$K12:$Y12, "#N/A")=14,TRUE,FALSE))</f>
        <v>0</v>
      </c>
      <c r="U12" t="b">
        <f>AND(COUNTIF('Master list(no salts, metals)'!U12,"&lt;=1"),IF(COUNTIF('Master list(no salts, metals)'!$K12:$Y12, "#N/A")=14,TRUE,FALSE))</f>
        <v>0</v>
      </c>
      <c r="V12" t="b">
        <f>AND(COUNTIF('Master list(no salts, metals)'!V12,"&lt;=1"),IF(COUNTIF('Master list(no salts, metals)'!$K12:$Y12, "#N/A")=14,TRUE,FALSE))</f>
        <v>0</v>
      </c>
      <c r="W12" t="b">
        <f>AND(COUNTIF('Master list(no salts, metals)'!W12,"&lt;=1"),IF(COUNTIF('Master list(no salts, metals)'!$K12:$Y12, "#N/A")=14,TRUE,FALSE))</f>
        <v>0</v>
      </c>
      <c r="X12" t="b">
        <f>AND(COUNTIF('Master list(no salts, metals)'!X12,"&lt;=1"),IF(COUNTIF('Master list(no salts, metals)'!$K12:$Y12, "#N/A")=14,TRUE,FALSE))</f>
        <v>0</v>
      </c>
      <c r="Y12" t="b">
        <f>AND(COUNTIF('Master list(no salts, metals)'!Y12,"&lt;=1"),IF(COUNTIF('Master list(no salts, metals)'!$K12:$Y12, "#N/A")=14,TRUE,FALSE))</f>
        <v>0</v>
      </c>
    </row>
    <row r="13" spans="11:25" x14ac:dyDescent="0.25">
      <c r="K13" t="b">
        <f>AND(COUNTIF('Master list(no salts, metals)'!K13,"&lt;=1"),IF(COUNTIF('Master list(no salts, metals)'!$K13:$Y13, "#N/A")=14,TRUE,FALSE))</f>
        <v>0</v>
      </c>
      <c r="L13" t="b">
        <f>AND(COUNTIF('Master list(no salts, metals)'!L13,"&lt;=1"),IF(COUNTIF('Master list(no salts, metals)'!$K13:$Y13, "#N/A")=14,TRUE,FALSE))</f>
        <v>0</v>
      </c>
      <c r="M13" t="b">
        <f>AND(COUNTIF('Master list(no salts, metals)'!M13,"&lt;=1"),IF(COUNTIF('Master list(no salts, metals)'!$K13:$Y13, "#N/A")=14,TRUE,FALSE))</f>
        <v>0</v>
      </c>
      <c r="N13" t="b">
        <f>AND(COUNTIF('Master list(no salts, metals)'!N13,"&lt;=1"),IF(COUNTIF('Master list(no salts, metals)'!$K13:$Y13, "#N/A")=14,TRUE,FALSE))</f>
        <v>0</v>
      </c>
      <c r="O13" t="b">
        <f>AND(COUNTIF('Master list(no salts, metals)'!O13,"&lt;=1"),IF(COUNTIF('Master list(no salts, metals)'!$K13:$Y13, "#N/A")=14,TRUE,FALSE))</f>
        <v>0</v>
      </c>
      <c r="P13" t="b">
        <f>AND(COUNTIF('Master list(no salts, metals)'!P13,"&lt;=1"),IF(COUNTIF('Master list(no salts, metals)'!$K13:$Y13, "#N/A")=14,TRUE,FALSE))</f>
        <v>0</v>
      </c>
      <c r="Q13" t="b">
        <f>AND(COUNTIF('Master list(no salts, metals)'!Q13,"&lt;=1"),IF(COUNTIF('Master list(no salts, metals)'!$K13:$Y13, "#N/A")=14,TRUE,FALSE))</f>
        <v>0</v>
      </c>
      <c r="R13" t="b">
        <f>AND(COUNTIF('Master list(no salts, metals)'!R13,"&lt;=1"),IF(COUNTIF('Master list(no salts, metals)'!$K13:$Y13, "#N/A")=14,TRUE,FALSE))</f>
        <v>0</v>
      </c>
      <c r="S13" t="b">
        <f>AND(COUNTIF('Master list(no salts, metals)'!S13,"&lt;=1"),IF(COUNTIF('Master list(no salts, metals)'!$K13:$Y13, "#N/A")=14,TRUE,FALSE))</f>
        <v>0</v>
      </c>
      <c r="T13" t="b">
        <f>AND(COUNTIF('Master list(no salts, metals)'!T13,"&lt;=1"),IF(COUNTIF('Master list(no salts, metals)'!$K13:$Y13, "#N/A")=14,TRUE,FALSE))</f>
        <v>0</v>
      </c>
      <c r="U13" t="b">
        <f>AND(COUNTIF('Master list(no salts, metals)'!U13,"&lt;=1"),IF(COUNTIF('Master list(no salts, metals)'!$K13:$Y13, "#N/A")=14,TRUE,FALSE))</f>
        <v>0</v>
      </c>
      <c r="V13" t="b">
        <f>AND(COUNTIF('Master list(no salts, metals)'!V13,"&lt;=1"),IF(COUNTIF('Master list(no salts, metals)'!$K13:$Y13, "#N/A")=14,TRUE,FALSE))</f>
        <v>0</v>
      </c>
      <c r="W13" t="b">
        <f>AND(COUNTIF('Master list(no salts, metals)'!W13,"&lt;=1"),IF(COUNTIF('Master list(no salts, metals)'!$K13:$Y13, "#N/A")=14,TRUE,FALSE))</f>
        <v>0</v>
      </c>
      <c r="X13" t="b">
        <f>AND(COUNTIF('Master list(no salts, metals)'!X13,"&lt;=1"),IF(COUNTIF('Master list(no salts, metals)'!$K13:$Y13, "#N/A")=14,TRUE,FALSE))</f>
        <v>0</v>
      </c>
      <c r="Y13" t="b">
        <f>AND(COUNTIF('Master list(no salts, metals)'!Y13,"&lt;=1"),IF(COUNTIF('Master list(no salts, metals)'!$K13:$Y13, "#N/A")=14,TRUE,FALSE))</f>
        <v>0</v>
      </c>
    </row>
    <row r="14" spans="11:25" x14ac:dyDescent="0.25">
      <c r="K14" t="b">
        <f>AND(COUNTIF('Master list(no salts, metals)'!K14,"&lt;=1"),IF(COUNTIF('Master list(no salts, metals)'!$K14:$Y14, "#N/A")=14,TRUE,FALSE))</f>
        <v>0</v>
      </c>
      <c r="L14" t="b">
        <f>AND(COUNTIF('Master list(no salts, metals)'!L14,"&lt;=1"),IF(COUNTIF('Master list(no salts, metals)'!$K14:$Y14, "#N/A")=14,TRUE,FALSE))</f>
        <v>0</v>
      </c>
      <c r="M14" t="b">
        <f>AND(COUNTIF('Master list(no salts, metals)'!M14,"&lt;=1"),IF(COUNTIF('Master list(no salts, metals)'!$K14:$Y14, "#N/A")=14,TRUE,FALSE))</f>
        <v>0</v>
      </c>
      <c r="N14" t="b">
        <f>AND(COUNTIF('Master list(no salts, metals)'!N14,"&lt;=1"),IF(COUNTIF('Master list(no salts, metals)'!$K14:$Y14, "#N/A")=14,TRUE,FALSE))</f>
        <v>0</v>
      </c>
      <c r="O14" t="b">
        <f>AND(COUNTIF('Master list(no salts, metals)'!O14,"&lt;=1"),IF(COUNTIF('Master list(no salts, metals)'!$K14:$Y14, "#N/A")=14,TRUE,FALSE))</f>
        <v>0</v>
      </c>
      <c r="P14" t="b">
        <f>AND(COUNTIF('Master list(no salts, metals)'!P14,"&lt;=1"),IF(COUNTIF('Master list(no salts, metals)'!$K14:$Y14, "#N/A")=14,TRUE,FALSE))</f>
        <v>0</v>
      </c>
      <c r="Q14" t="b">
        <f>AND(COUNTIF('Master list(no salts, metals)'!Q14,"&lt;=1"),IF(COUNTIF('Master list(no salts, metals)'!$K14:$Y14, "#N/A")=14,TRUE,FALSE))</f>
        <v>0</v>
      </c>
      <c r="R14" t="b">
        <f>AND(COUNTIF('Master list(no salts, metals)'!R14,"&lt;=1"),IF(COUNTIF('Master list(no salts, metals)'!$K14:$Y14, "#N/A")=14,TRUE,FALSE))</f>
        <v>0</v>
      </c>
      <c r="S14" t="b">
        <f>AND(COUNTIF('Master list(no salts, metals)'!S14,"&lt;=1"),IF(COUNTIF('Master list(no salts, metals)'!$K14:$Y14, "#N/A")=14,TRUE,FALSE))</f>
        <v>0</v>
      </c>
      <c r="T14" t="b">
        <f>AND(COUNTIF('Master list(no salts, metals)'!T14,"&lt;=1"),IF(COUNTIF('Master list(no salts, metals)'!$K14:$Y14, "#N/A")=14,TRUE,FALSE))</f>
        <v>0</v>
      </c>
      <c r="U14" t="b">
        <f>AND(COUNTIF('Master list(no salts, metals)'!U14,"&lt;=1"),IF(COUNTIF('Master list(no salts, metals)'!$K14:$Y14, "#N/A")=14,TRUE,FALSE))</f>
        <v>0</v>
      </c>
      <c r="V14" t="b">
        <f>AND(COUNTIF('Master list(no salts, metals)'!V14,"&lt;=1"),IF(COUNTIF('Master list(no salts, metals)'!$K14:$Y14, "#N/A")=14,TRUE,FALSE))</f>
        <v>0</v>
      </c>
      <c r="W14" t="b">
        <f>AND(COUNTIF('Master list(no salts, metals)'!W14,"&lt;=1"),IF(COUNTIF('Master list(no salts, metals)'!$K14:$Y14, "#N/A")=14,TRUE,FALSE))</f>
        <v>1</v>
      </c>
      <c r="X14" t="b">
        <f>AND(COUNTIF('Master list(no salts, metals)'!X14,"&lt;=1"),IF(COUNTIF('Master list(no salts, metals)'!$K14:$Y14, "#N/A")=14,TRUE,FALSE))</f>
        <v>0</v>
      </c>
      <c r="Y14" t="b">
        <f>AND(COUNTIF('Master list(no salts, metals)'!Y14,"&lt;=1"),IF(COUNTIF('Master list(no salts, metals)'!$K14:$Y14, "#N/A")=14,TRUE,FALSE))</f>
        <v>0</v>
      </c>
    </row>
    <row r="15" spans="11:25" x14ac:dyDescent="0.25">
      <c r="K15" t="b">
        <f>AND(COUNTIF('Master list(no salts, metals)'!K15,"&lt;=1"),IF(COUNTIF('Master list(no salts, metals)'!$K15:$Y15, "#N/A")=14,TRUE,FALSE))</f>
        <v>0</v>
      </c>
      <c r="L15" t="b">
        <f>AND(COUNTIF('Master list(no salts, metals)'!L15,"&lt;=1"),IF(COUNTIF('Master list(no salts, metals)'!$K15:$Y15, "#N/A")=14,TRUE,FALSE))</f>
        <v>0</v>
      </c>
      <c r="M15" t="b">
        <f>AND(COUNTIF('Master list(no salts, metals)'!M15,"&lt;=1"),IF(COUNTIF('Master list(no salts, metals)'!$K15:$Y15, "#N/A")=14,TRUE,FALSE))</f>
        <v>0</v>
      </c>
      <c r="N15" t="b">
        <f>AND(COUNTIF('Master list(no salts, metals)'!N15,"&lt;=1"),IF(COUNTIF('Master list(no salts, metals)'!$K15:$Y15, "#N/A")=14,TRUE,FALSE))</f>
        <v>0</v>
      </c>
      <c r="O15" t="b">
        <f>AND(COUNTIF('Master list(no salts, metals)'!O15,"&lt;=1"),IF(COUNTIF('Master list(no salts, metals)'!$K15:$Y15, "#N/A")=14,TRUE,FALSE))</f>
        <v>0</v>
      </c>
      <c r="P15" t="b">
        <f>AND(COUNTIF('Master list(no salts, metals)'!P15,"&lt;=1"),IF(COUNTIF('Master list(no salts, metals)'!$K15:$Y15, "#N/A")=14,TRUE,FALSE))</f>
        <v>0</v>
      </c>
      <c r="Q15" t="b">
        <f>AND(COUNTIF('Master list(no salts, metals)'!Q15,"&lt;=1"),IF(COUNTIF('Master list(no salts, metals)'!$K15:$Y15, "#N/A")=14,TRUE,FALSE))</f>
        <v>0</v>
      </c>
      <c r="R15" t="b">
        <f>AND(COUNTIF('Master list(no salts, metals)'!R15,"&lt;=1"),IF(COUNTIF('Master list(no salts, metals)'!$K15:$Y15, "#N/A")=14,TRUE,FALSE))</f>
        <v>0</v>
      </c>
      <c r="S15" t="b">
        <f>AND(COUNTIF('Master list(no salts, metals)'!S15,"&lt;=1"),IF(COUNTIF('Master list(no salts, metals)'!$K15:$Y15, "#N/A")=14,TRUE,FALSE))</f>
        <v>0</v>
      </c>
      <c r="T15" t="b">
        <f>AND(COUNTIF('Master list(no salts, metals)'!T15,"&lt;=1"),IF(COUNTIF('Master list(no salts, metals)'!$K15:$Y15, "#N/A")=14,TRUE,FALSE))</f>
        <v>0</v>
      </c>
      <c r="U15" t="b">
        <f>AND(COUNTIF('Master list(no salts, metals)'!U15,"&lt;=1"),IF(COUNTIF('Master list(no salts, metals)'!$K15:$Y15, "#N/A")=14,TRUE,FALSE))</f>
        <v>0</v>
      </c>
      <c r="V15" t="b">
        <f>AND(COUNTIF('Master list(no salts, metals)'!V15,"&lt;=1"),IF(COUNTIF('Master list(no salts, metals)'!$K15:$Y15, "#N/A")=14,TRUE,FALSE))</f>
        <v>0</v>
      </c>
      <c r="W15" t="b">
        <f>AND(COUNTIF('Master list(no salts, metals)'!W15,"&lt;=1"),IF(COUNTIF('Master list(no salts, metals)'!$K15:$Y15, "#N/A")=14,TRUE,FALSE))</f>
        <v>1</v>
      </c>
      <c r="X15" t="b">
        <f>AND(COUNTIF('Master list(no salts, metals)'!X15,"&lt;=1"),IF(COUNTIF('Master list(no salts, metals)'!$K15:$Y15, "#N/A")=14,TRUE,FALSE))</f>
        <v>0</v>
      </c>
      <c r="Y15" t="b">
        <f>AND(COUNTIF('Master list(no salts, metals)'!Y15,"&lt;=1"),IF(COUNTIF('Master list(no salts, metals)'!$K15:$Y15, "#N/A")=14,TRUE,FALSE))</f>
        <v>0</v>
      </c>
    </row>
    <row r="16" spans="11:25" x14ac:dyDescent="0.25">
      <c r="K16" t="b">
        <f>AND(COUNTIF('Master list(no salts, metals)'!K16,"&lt;=1"),IF(COUNTIF('Master list(no salts, metals)'!$K16:$Y16, "#N/A")=14,TRUE,FALSE))</f>
        <v>0</v>
      </c>
      <c r="L16" t="b">
        <f>AND(COUNTIF('Master list(no salts, metals)'!L16,"&lt;=1"),IF(COUNTIF('Master list(no salts, metals)'!$K16:$Y16, "#N/A")=14,TRUE,FALSE))</f>
        <v>0</v>
      </c>
      <c r="M16" t="b">
        <f>AND(COUNTIF('Master list(no salts, metals)'!M16,"&lt;=1"),IF(COUNTIF('Master list(no salts, metals)'!$K16:$Y16, "#N/A")=14,TRUE,FALSE))</f>
        <v>0</v>
      </c>
      <c r="N16" t="b">
        <f>AND(COUNTIF('Master list(no salts, metals)'!N16,"&lt;=1"),IF(COUNTIF('Master list(no salts, metals)'!$K16:$Y16, "#N/A")=14,TRUE,FALSE))</f>
        <v>0</v>
      </c>
      <c r="O16" t="b">
        <f>AND(COUNTIF('Master list(no salts, metals)'!O16,"&lt;=1"),IF(COUNTIF('Master list(no salts, metals)'!$K16:$Y16, "#N/A")=14,TRUE,FALSE))</f>
        <v>0</v>
      </c>
      <c r="P16" t="b">
        <f>AND(COUNTIF('Master list(no salts, metals)'!P16,"&lt;=1"),IF(COUNTIF('Master list(no salts, metals)'!$K16:$Y16, "#N/A")=14,TRUE,FALSE))</f>
        <v>0</v>
      </c>
      <c r="Q16" t="b">
        <f>AND(COUNTIF('Master list(no salts, metals)'!Q16,"&lt;=1"),IF(COUNTIF('Master list(no salts, metals)'!$K16:$Y16, "#N/A")=14,TRUE,FALSE))</f>
        <v>0</v>
      </c>
      <c r="R16" t="b">
        <f>AND(COUNTIF('Master list(no salts, metals)'!R16,"&lt;=1"),IF(COUNTIF('Master list(no salts, metals)'!$K16:$Y16, "#N/A")=14,TRUE,FALSE))</f>
        <v>0</v>
      </c>
      <c r="S16" t="b">
        <f>AND(COUNTIF('Master list(no salts, metals)'!S16,"&lt;=1"),IF(COUNTIF('Master list(no salts, metals)'!$K16:$Y16, "#N/A")=14,TRUE,FALSE))</f>
        <v>0</v>
      </c>
      <c r="T16" t="b">
        <f>AND(COUNTIF('Master list(no salts, metals)'!T16,"&lt;=1"),IF(COUNTIF('Master list(no salts, metals)'!$K16:$Y16, "#N/A")=14,TRUE,FALSE))</f>
        <v>0</v>
      </c>
      <c r="U16" t="b">
        <f>AND(COUNTIF('Master list(no salts, metals)'!U16,"&lt;=1"),IF(COUNTIF('Master list(no salts, metals)'!$K16:$Y16, "#N/A")=14,TRUE,FALSE))</f>
        <v>0</v>
      </c>
      <c r="V16" t="b">
        <f>AND(COUNTIF('Master list(no salts, metals)'!V16,"&lt;=1"),IF(COUNTIF('Master list(no salts, metals)'!$K16:$Y16, "#N/A")=14,TRUE,FALSE))</f>
        <v>0</v>
      </c>
      <c r="W16" t="b">
        <f>AND(COUNTIF('Master list(no salts, metals)'!W16,"&lt;=1"),IF(COUNTIF('Master list(no salts, metals)'!$K16:$Y16, "#N/A")=14,TRUE,FALSE))</f>
        <v>0</v>
      </c>
      <c r="X16" t="b">
        <f>AND(COUNTIF('Master list(no salts, metals)'!X16,"&lt;=1"),IF(COUNTIF('Master list(no salts, metals)'!$K16:$Y16, "#N/A")=14,TRUE,FALSE))</f>
        <v>0</v>
      </c>
      <c r="Y16" t="b">
        <f>AND(COUNTIF('Master list(no salts, metals)'!Y16,"&lt;=1"),IF(COUNTIF('Master list(no salts, metals)'!$K16:$Y16, "#N/A")=14,TRUE,FALSE))</f>
        <v>1</v>
      </c>
    </row>
    <row r="17" spans="11:25" x14ac:dyDescent="0.25">
      <c r="K17" t="b">
        <f>AND(COUNTIF('Master list(no salts, metals)'!K17,"&lt;=1"),IF(COUNTIF('Master list(no salts, metals)'!$K17:$Y17, "#N/A")=14,TRUE,FALSE))</f>
        <v>0</v>
      </c>
      <c r="L17" t="b">
        <f>AND(COUNTIF('Master list(no salts, metals)'!L17,"&lt;=1"),IF(COUNTIF('Master list(no salts, metals)'!$K17:$Y17, "#N/A")=14,TRUE,FALSE))</f>
        <v>0</v>
      </c>
      <c r="M17" t="b">
        <f>AND(COUNTIF('Master list(no salts, metals)'!M17,"&lt;=1"),IF(COUNTIF('Master list(no salts, metals)'!$K17:$Y17, "#N/A")=14,TRUE,FALSE))</f>
        <v>0</v>
      </c>
      <c r="N17" t="b">
        <f>AND(COUNTIF('Master list(no salts, metals)'!N17,"&lt;=1"),IF(COUNTIF('Master list(no salts, metals)'!$K17:$Y17, "#N/A")=14,TRUE,FALSE))</f>
        <v>0</v>
      </c>
      <c r="O17" t="b">
        <f>AND(COUNTIF('Master list(no salts, metals)'!O17,"&lt;=1"),IF(COUNTIF('Master list(no salts, metals)'!$K17:$Y17, "#N/A")=14,TRUE,FALSE))</f>
        <v>0</v>
      </c>
      <c r="P17" t="b">
        <f>AND(COUNTIF('Master list(no salts, metals)'!P17,"&lt;=1"),IF(COUNTIF('Master list(no salts, metals)'!$K17:$Y17, "#N/A")=14,TRUE,FALSE))</f>
        <v>0</v>
      </c>
      <c r="Q17" t="b">
        <f>AND(COUNTIF('Master list(no salts, metals)'!Q17,"&lt;=1"),IF(COUNTIF('Master list(no salts, metals)'!$K17:$Y17, "#N/A")=14,TRUE,FALSE))</f>
        <v>0</v>
      </c>
      <c r="R17" t="b">
        <f>AND(COUNTIF('Master list(no salts, metals)'!R17,"&lt;=1"),IF(COUNTIF('Master list(no salts, metals)'!$K17:$Y17, "#N/A")=14,TRUE,FALSE))</f>
        <v>0</v>
      </c>
      <c r="S17" t="b">
        <f>AND(COUNTIF('Master list(no salts, metals)'!S17,"&lt;=1"),IF(COUNTIF('Master list(no salts, metals)'!$K17:$Y17, "#N/A")=14,TRUE,FALSE))</f>
        <v>0</v>
      </c>
      <c r="T17" t="b">
        <f>AND(COUNTIF('Master list(no salts, metals)'!T17,"&lt;=1"),IF(COUNTIF('Master list(no salts, metals)'!$K17:$Y17, "#N/A")=14,TRUE,FALSE))</f>
        <v>0</v>
      </c>
      <c r="U17" t="b">
        <f>AND(COUNTIF('Master list(no salts, metals)'!U17,"&lt;=1"),IF(COUNTIF('Master list(no salts, metals)'!$K17:$Y17, "#N/A")=14,TRUE,FALSE))</f>
        <v>0</v>
      </c>
      <c r="V17" t="b">
        <f>AND(COUNTIF('Master list(no salts, metals)'!V17,"&lt;=1"),IF(COUNTIF('Master list(no salts, metals)'!$K17:$Y17, "#N/A")=14,TRUE,FALSE))</f>
        <v>0</v>
      </c>
      <c r="W17" t="b">
        <f>AND(COUNTIF('Master list(no salts, metals)'!W17,"&lt;=1"),IF(COUNTIF('Master list(no salts, metals)'!$K17:$Y17, "#N/A")=14,TRUE,FALSE))</f>
        <v>0</v>
      </c>
      <c r="X17" t="b">
        <f>AND(COUNTIF('Master list(no salts, metals)'!X17,"&lt;=1"),IF(COUNTIF('Master list(no salts, metals)'!$K17:$Y17, "#N/A")=14,TRUE,FALSE))</f>
        <v>0</v>
      </c>
      <c r="Y17" t="b">
        <f>AND(COUNTIF('Master list(no salts, metals)'!Y17,"&lt;=1"),IF(COUNTIF('Master list(no salts, metals)'!$K17:$Y17, "#N/A")=14,TRUE,FALSE))</f>
        <v>0</v>
      </c>
    </row>
    <row r="18" spans="11:25" x14ac:dyDescent="0.25">
      <c r="K18" t="b">
        <f>AND(COUNTIF('Master list(no salts, metals)'!K18,"&lt;=1"),IF(COUNTIF('Master list(no salts, metals)'!$K18:$Y18, "#N/A")=14,TRUE,FALSE))</f>
        <v>0</v>
      </c>
      <c r="L18" t="b">
        <f>AND(COUNTIF('Master list(no salts, metals)'!L18,"&lt;=1"),IF(COUNTIF('Master list(no salts, metals)'!$K18:$Y18, "#N/A")=14,TRUE,FALSE))</f>
        <v>0</v>
      </c>
      <c r="M18" t="b">
        <f>AND(COUNTIF('Master list(no salts, metals)'!M18,"&lt;=1"),IF(COUNTIF('Master list(no salts, metals)'!$K18:$Y18, "#N/A")=14,TRUE,FALSE))</f>
        <v>0</v>
      </c>
      <c r="N18" t="b">
        <f>AND(COUNTIF('Master list(no salts, metals)'!N18,"&lt;=1"),IF(COUNTIF('Master list(no salts, metals)'!$K18:$Y18, "#N/A")=14,TRUE,FALSE))</f>
        <v>0</v>
      </c>
      <c r="O18" t="b">
        <f>AND(COUNTIF('Master list(no salts, metals)'!O18,"&lt;=1"),IF(COUNTIF('Master list(no salts, metals)'!$K18:$Y18, "#N/A")=14,TRUE,FALSE))</f>
        <v>0</v>
      </c>
      <c r="P18" t="b">
        <f>AND(COUNTIF('Master list(no salts, metals)'!P18,"&lt;=1"),IF(COUNTIF('Master list(no salts, metals)'!$K18:$Y18, "#N/A")=14,TRUE,FALSE))</f>
        <v>0</v>
      </c>
      <c r="Q18" t="b">
        <f>AND(COUNTIF('Master list(no salts, metals)'!Q18,"&lt;=1"),IF(COUNTIF('Master list(no salts, metals)'!$K18:$Y18, "#N/A")=14,TRUE,FALSE))</f>
        <v>0</v>
      </c>
      <c r="R18" t="b">
        <f>AND(COUNTIF('Master list(no salts, metals)'!R18,"&lt;=1"),IF(COUNTIF('Master list(no salts, metals)'!$K18:$Y18, "#N/A")=14,TRUE,FALSE))</f>
        <v>0</v>
      </c>
      <c r="S18" t="b">
        <f>AND(COUNTIF('Master list(no salts, metals)'!S18,"&lt;=1"),IF(COUNTIF('Master list(no salts, metals)'!$K18:$Y18, "#N/A")=14,TRUE,FALSE))</f>
        <v>0</v>
      </c>
      <c r="T18" t="b">
        <f>AND(COUNTIF('Master list(no salts, metals)'!T18,"&lt;=1"),IF(COUNTIF('Master list(no salts, metals)'!$K18:$Y18, "#N/A")=14,TRUE,FALSE))</f>
        <v>0</v>
      </c>
      <c r="U18" t="b">
        <f>AND(COUNTIF('Master list(no salts, metals)'!U18,"&lt;=1"),IF(COUNTIF('Master list(no salts, metals)'!$K18:$Y18, "#N/A")=14,TRUE,FALSE))</f>
        <v>0</v>
      </c>
      <c r="V18" t="b">
        <f>AND(COUNTIF('Master list(no salts, metals)'!V18,"&lt;=1"),IF(COUNTIF('Master list(no salts, metals)'!$K18:$Y18, "#N/A")=14,TRUE,FALSE))</f>
        <v>0</v>
      </c>
      <c r="W18" t="b">
        <f>AND(COUNTIF('Master list(no salts, metals)'!W18,"&lt;=1"),IF(COUNTIF('Master list(no salts, metals)'!$K18:$Y18, "#N/A")=14,TRUE,FALSE))</f>
        <v>1</v>
      </c>
      <c r="X18" t="b">
        <f>AND(COUNTIF('Master list(no salts, metals)'!X18,"&lt;=1"),IF(COUNTIF('Master list(no salts, metals)'!$K18:$Y18, "#N/A")=14,TRUE,FALSE))</f>
        <v>0</v>
      </c>
      <c r="Y18" t="b">
        <f>AND(COUNTIF('Master list(no salts, metals)'!Y18,"&lt;=1"),IF(COUNTIF('Master list(no salts, metals)'!$K18:$Y18, "#N/A")=14,TRUE,FALSE))</f>
        <v>0</v>
      </c>
    </row>
    <row r="19" spans="11:25" x14ac:dyDescent="0.25">
      <c r="K19" t="b">
        <f>AND(COUNTIF('Master list(no salts, metals)'!K19,"&lt;=1"),IF(COUNTIF('Master list(no salts, metals)'!$K19:$Y19, "#N/A")=14,TRUE,FALSE))</f>
        <v>0</v>
      </c>
      <c r="L19" t="b">
        <f>AND(COUNTIF('Master list(no salts, metals)'!L19,"&lt;=1"),IF(COUNTIF('Master list(no salts, metals)'!$K19:$Y19, "#N/A")=14,TRUE,FALSE))</f>
        <v>0</v>
      </c>
      <c r="M19" t="b">
        <f>AND(COUNTIF('Master list(no salts, metals)'!M19,"&lt;=1"),IF(COUNTIF('Master list(no salts, metals)'!$K19:$Y19, "#N/A")=14,TRUE,FALSE))</f>
        <v>0</v>
      </c>
      <c r="N19" t="b">
        <f>AND(COUNTIF('Master list(no salts, metals)'!N19,"&lt;=1"),IF(COUNTIF('Master list(no salts, metals)'!$K19:$Y19, "#N/A")=14,TRUE,FALSE))</f>
        <v>0</v>
      </c>
      <c r="O19" t="b">
        <f>AND(COUNTIF('Master list(no salts, metals)'!O19,"&lt;=1"),IF(COUNTIF('Master list(no salts, metals)'!$K19:$Y19, "#N/A")=14,TRUE,FALSE))</f>
        <v>0</v>
      </c>
      <c r="P19" t="b">
        <f>AND(COUNTIF('Master list(no salts, metals)'!P19,"&lt;=1"),IF(COUNTIF('Master list(no salts, metals)'!$K19:$Y19, "#N/A")=14,TRUE,FALSE))</f>
        <v>0</v>
      </c>
      <c r="Q19" t="b">
        <f>AND(COUNTIF('Master list(no salts, metals)'!Q19,"&lt;=1"),IF(COUNTIF('Master list(no salts, metals)'!$K19:$Y19, "#N/A")=14,TRUE,FALSE))</f>
        <v>0</v>
      </c>
      <c r="R19" t="b">
        <f>AND(COUNTIF('Master list(no salts, metals)'!R19,"&lt;=1"),IF(COUNTIF('Master list(no salts, metals)'!$K19:$Y19, "#N/A")=14,TRUE,FALSE))</f>
        <v>0</v>
      </c>
      <c r="S19" t="b">
        <f>AND(COUNTIF('Master list(no salts, metals)'!S19,"&lt;=1"),IF(COUNTIF('Master list(no salts, metals)'!$K19:$Y19, "#N/A")=14,TRUE,FALSE))</f>
        <v>0</v>
      </c>
      <c r="T19" t="b">
        <f>AND(COUNTIF('Master list(no salts, metals)'!T19,"&lt;=1"),IF(COUNTIF('Master list(no salts, metals)'!$K19:$Y19, "#N/A")=14,TRUE,FALSE))</f>
        <v>0</v>
      </c>
      <c r="U19" t="b">
        <f>AND(COUNTIF('Master list(no salts, metals)'!U19,"&lt;=1"),IF(COUNTIF('Master list(no salts, metals)'!$K19:$Y19, "#N/A")=14,TRUE,FALSE))</f>
        <v>0</v>
      </c>
      <c r="V19" t="b">
        <f>AND(COUNTIF('Master list(no salts, metals)'!V19,"&lt;=1"),IF(COUNTIF('Master list(no salts, metals)'!$K19:$Y19, "#N/A")=14,TRUE,FALSE))</f>
        <v>0</v>
      </c>
      <c r="W19" t="b">
        <f>AND(COUNTIF('Master list(no salts, metals)'!W19,"&lt;=1"),IF(COUNTIF('Master list(no salts, metals)'!$K19:$Y19, "#N/A")=14,TRUE,FALSE))</f>
        <v>0</v>
      </c>
      <c r="X19" t="b">
        <f>AND(COUNTIF('Master list(no salts, metals)'!X19,"&lt;=1"),IF(COUNTIF('Master list(no salts, metals)'!$K19:$Y19, "#N/A")=14,TRUE,FALSE))</f>
        <v>0</v>
      </c>
      <c r="Y19" t="b">
        <f>AND(COUNTIF('Master list(no salts, metals)'!Y19,"&lt;=1"),IF(COUNTIF('Master list(no salts, metals)'!$K19:$Y19, "#N/A")=14,TRUE,FALSE))</f>
        <v>1</v>
      </c>
    </row>
    <row r="20" spans="11:25" x14ac:dyDescent="0.25">
      <c r="K20" t="b">
        <f>AND(COUNTIF('Master list(no salts, metals)'!K20,"&lt;=1"),IF(COUNTIF('Master list(no salts, metals)'!$K20:$Y20, "#N/A")=14,TRUE,FALSE))</f>
        <v>0</v>
      </c>
      <c r="L20" t="b">
        <f>AND(COUNTIF('Master list(no salts, metals)'!L20,"&lt;=1"),IF(COUNTIF('Master list(no salts, metals)'!$K20:$Y20, "#N/A")=14,TRUE,FALSE))</f>
        <v>0</v>
      </c>
      <c r="M20" t="b">
        <f>AND(COUNTIF('Master list(no salts, metals)'!M20,"&lt;=1"),IF(COUNTIF('Master list(no salts, metals)'!$K20:$Y20, "#N/A")=14,TRUE,FALSE))</f>
        <v>0</v>
      </c>
      <c r="N20" t="b">
        <f>AND(COUNTIF('Master list(no salts, metals)'!N20,"&lt;=1"),IF(COUNTIF('Master list(no salts, metals)'!$K20:$Y20, "#N/A")=14,TRUE,FALSE))</f>
        <v>0</v>
      </c>
      <c r="O20" t="b">
        <f>AND(COUNTIF('Master list(no salts, metals)'!O20,"&lt;=1"),IF(COUNTIF('Master list(no salts, metals)'!$K20:$Y20, "#N/A")=14,TRUE,FALSE))</f>
        <v>0</v>
      </c>
      <c r="P20" t="b">
        <f>AND(COUNTIF('Master list(no salts, metals)'!P20,"&lt;=1"),IF(COUNTIF('Master list(no salts, metals)'!$K20:$Y20, "#N/A")=14,TRUE,FALSE))</f>
        <v>0</v>
      </c>
      <c r="Q20" t="b">
        <f>AND(COUNTIF('Master list(no salts, metals)'!Q20,"&lt;=1"),IF(COUNTIF('Master list(no salts, metals)'!$K20:$Y20, "#N/A")=14,TRUE,FALSE))</f>
        <v>0</v>
      </c>
      <c r="R20" t="b">
        <f>AND(COUNTIF('Master list(no salts, metals)'!R20,"&lt;=1"),IF(COUNTIF('Master list(no salts, metals)'!$K20:$Y20, "#N/A")=14,TRUE,FALSE))</f>
        <v>0</v>
      </c>
      <c r="S20" t="b">
        <f>AND(COUNTIF('Master list(no salts, metals)'!S20,"&lt;=1"),IF(COUNTIF('Master list(no salts, metals)'!$K20:$Y20, "#N/A")=14,TRUE,FALSE))</f>
        <v>0</v>
      </c>
      <c r="T20" t="b">
        <f>AND(COUNTIF('Master list(no salts, metals)'!T20,"&lt;=1"),IF(COUNTIF('Master list(no salts, metals)'!$K20:$Y20, "#N/A")=14,TRUE,FALSE))</f>
        <v>0</v>
      </c>
      <c r="U20" t="b">
        <f>AND(COUNTIF('Master list(no salts, metals)'!U20,"&lt;=1"),IF(COUNTIF('Master list(no salts, metals)'!$K20:$Y20, "#N/A")=14,TRUE,FALSE))</f>
        <v>0</v>
      </c>
      <c r="V20" t="b">
        <f>AND(COUNTIF('Master list(no salts, metals)'!V20,"&lt;=1"),IF(COUNTIF('Master list(no salts, metals)'!$K20:$Y20, "#N/A")=14,TRUE,FALSE))</f>
        <v>0</v>
      </c>
      <c r="W20" t="b">
        <f>AND(COUNTIF('Master list(no salts, metals)'!W20,"&lt;=1"),IF(COUNTIF('Master list(no salts, metals)'!$K20:$Y20, "#N/A")=14,TRUE,FALSE))</f>
        <v>1</v>
      </c>
      <c r="X20" t="b">
        <f>AND(COUNTIF('Master list(no salts, metals)'!X20,"&lt;=1"),IF(COUNTIF('Master list(no salts, metals)'!$K20:$Y20, "#N/A")=14,TRUE,FALSE))</f>
        <v>0</v>
      </c>
      <c r="Y20" t="b">
        <f>AND(COUNTIF('Master list(no salts, metals)'!Y20,"&lt;=1"),IF(COUNTIF('Master list(no salts, metals)'!$K20:$Y20, "#N/A")=14,TRUE,FALSE))</f>
        <v>0</v>
      </c>
    </row>
    <row r="21" spans="11:25" x14ac:dyDescent="0.25">
      <c r="K21" t="b">
        <f>AND(COUNTIF('Master list(no salts, metals)'!K21,"&lt;=1"),IF(COUNTIF('Master list(no salts, metals)'!$K21:$Y21, "#N/A")=14,TRUE,FALSE))</f>
        <v>0</v>
      </c>
      <c r="L21" t="b">
        <f>AND(COUNTIF('Master list(no salts, metals)'!L21,"&lt;=1"),IF(COUNTIF('Master list(no salts, metals)'!$K21:$Y21, "#N/A")=14,TRUE,FALSE))</f>
        <v>0</v>
      </c>
      <c r="M21" t="b">
        <f>AND(COUNTIF('Master list(no salts, metals)'!M21,"&lt;=1"),IF(COUNTIF('Master list(no salts, metals)'!$K21:$Y21, "#N/A")=14,TRUE,FALSE))</f>
        <v>0</v>
      </c>
      <c r="N21" t="b">
        <f>AND(COUNTIF('Master list(no salts, metals)'!N21,"&lt;=1"),IF(COUNTIF('Master list(no salts, metals)'!$K21:$Y21, "#N/A")=14,TRUE,FALSE))</f>
        <v>0</v>
      </c>
      <c r="O21" t="b">
        <f>AND(COUNTIF('Master list(no salts, metals)'!O21,"&lt;=1"),IF(COUNTIF('Master list(no salts, metals)'!$K21:$Y21, "#N/A")=14,TRUE,FALSE))</f>
        <v>0</v>
      </c>
      <c r="P21" t="b">
        <f>AND(COUNTIF('Master list(no salts, metals)'!P21,"&lt;=1"),IF(COUNTIF('Master list(no salts, metals)'!$K21:$Y21, "#N/A")=14,TRUE,FALSE))</f>
        <v>0</v>
      </c>
      <c r="Q21" t="b">
        <f>AND(COUNTIF('Master list(no salts, metals)'!Q21,"&lt;=1"),IF(COUNTIF('Master list(no salts, metals)'!$K21:$Y21, "#N/A")=14,TRUE,FALSE))</f>
        <v>0</v>
      </c>
      <c r="R21" t="b">
        <f>AND(COUNTIF('Master list(no salts, metals)'!R21,"&lt;=1"),IF(COUNTIF('Master list(no salts, metals)'!$K21:$Y21, "#N/A")=14,TRUE,FALSE))</f>
        <v>0</v>
      </c>
      <c r="S21" t="b">
        <f>AND(COUNTIF('Master list(no salts, metals)'!S21,"&lt;=1"),IF(COUNTIF('Master list(no salts, metals)'!$K21:$Y21, "#N/A")=14,TRUE,FALSE))</f>
        <v>0</v>
      </c>
      <c r="T21" t="b">
        <f>AND(COUNTIF('Master list(no salts, metals)'!T21,"&lt;=1"),IF(COUNTIF('Master list(no salts, metals)'!$K21:$Y21, "#N/A")=14,TRUE,FALSE))</f>
        <v>0</v>
      </c>
      <c r="U21" t="b">
        <f>AND(COUNTIF('Master list(no salts, metals)'!U21,"&lt;=1"),IF(COUNTIF('Master list(no salts, metals)'!$K21:$Y21, "#N/A")=14,TRUE,FALSE))</f>
        <v>0</v>
      </c>
      <c r="V21" t="b">
        <f>AND(COUNTIF('Master list(no salts, metals)'!V21,"&lt;=1"),IF(COUNTIF('Master list(no salts, metals)'!$K21:$Y21, "#N/A")=14,TRUE,FALSE))</f>
        <v>0</v>
      </c>
      <c r="W21" t="b">
        <f>AND(COUNTIF('Master list(no salts, metals)'!W21,"&lt;=1"),IF(COUNTIF('Master list(no salts, metals)'!$K21:$Y21, "#N/A")=14,TRUE,FALSE))</f>
        <v>0</v>
      </c>
      <c r="X21" t="b">
        <f>AND(COUNTIF('Master list(no salts, metals)'!X21,"&lt;=1"),IF(COUNTIF('Master list(no salts, metals)'!$K21:$Y21, "#N/A")=14,TRUE,FALSE))</f>
        <v>0</v>
      </c>
      <c r="Y21" t="b">
        <f>AND(COUNTIF('Master list(no salts, metals)'!Y21,"&lt;=1"),IF(COUNTIF('Master list(no salts, metals)'!$K21:$Y21, "#N/A")=14,TRUE,FALSE))</f>
        <v>1</v>
      </c>
    </row>
    <row r="22" spans="11:25" x14ac:dyDescent="0.25">
      <c r="K22" t="b">
        <f>AND(COUNTIF('Master list(no salts, metals)'!K22,"&lt;=1"),IF(COUNTIF('Master list(no salts, metals)'!$K22:$Y22, "#N/A")=14,TRUE,FALSE))</f>
        <v>0</v>
      </c>
      <c r="L22" t="b">
        <f>AND(COUNTIF('Master list(no salts, metals)'!L22,"&lt;=1"),IF(COUNTIF('Master list(no salts, metals)'!$K22:$Y22, "#N/A")=14,TRUE,FALSE))</f>
        <v>0</v>
      </c>
      <c r="M22" t="b">
        <f>AND(COUNTIF('Master list(no salts, metals)'!M22,"&lt;=1"),IF(COUNTIF('Master list(no salts, metals)'!$K22:$Y22, "#N/A")=14,TRUE,FALSE))</f>
        <v>0</v>
      </c>
      <c r="N22" t="b">
        <f>AND(COUNTIF('Master list(no salts, metals)'!N22,"&lt;=1"),IF(COUNTIF('Master list(no salts, metals)'!$K22:$Y22, "#N/A")=14,TRUE,FALSE))</f>
        <v>0</v>
      </c>
      <c r="O22" t="b">
        <f>AND(COUNTIF('Master list(no salts, metals)'!O22,"&lt;=1"),IF(COUNTIF('Master list(no salts, metals)'!$K22:$Y22, "#N/A")=14,TRUE,FALSE))</f>
        <v>0</v>
      </c>
      <c r="P22" t="b">
        <f>AND(COUNTIF('Master list(no salts, metals)'!P22,"&lt;=1"),IF(COUNTIF('Master list(no salts, metals)'!$K22:$Y22, "#N/A")=14,TRUE,FALSE))</f>
        <v>0</v>
      </c>
      <c r="Q22" t="b">
        <f>AND(COUNTIF('Master list(no salts, metals)'!Q22,"&lt;=1"),IF(COUNTIF('Master list(no salts, metals)'!$K22:$Y22, "#N/A")=14,TRUE,FALSE))</f>
        <v>0</v>
      </c>
      <c r="R22" t="b">
        <f>AND(COUNTIF('Master list(no salts, metals)'!R22,"&lt;=1"),IF(COUNTIF('Master list(no salts, metals)'!$K22:$Y22, "#N/A")=14,TRUE,FALSE))</f>
        <v>0</v>
      </c>
      <c r="S22" t="b">
        <f>AND(COUNTIF('Master list(no salts, metals)'!S22,"&lt;=1"),IF(COUNTIF('Master list(no salts, metals)'!$K22:$Y22, "#N/A")=14,TRUE,FALSE))</f>
        <v>0</v>
      </c>
      <c r="T22" t="b">
        <f>AND(COUNTIF('Master list(no salts, metals)'!T22,"&lt;=1"),IF(COUNTIF('Master list(no salts, metals)'!$K22:$Y22, "#N/A")=14,TRUE,FALSE))</f>
        <v>0</v>
      </c>
      <c r="U22" t="b">
        <f>AND(COUNTIF('Master list(no salts, metals)'!U22,"&lt;=1"),IF(COUNTIF('Master list(no salts, metals)'!$K22:$Y22, "#N/A")=14,TRUE,FALSE))</f>
        <v>0</v>
      </c>
      <c r="V22" t="b">
        <f>AND(COUNTIF('Master list(no salts, metals)'!V22,"&lt;=1"),IF(COUNTIF('Master list(no salts, metals)'!$K22:$Y22, "#N/A")=14,TRUE,FALSE))</f>
        <v>0</v>
      </c>
      <c r="W22" t="b">
        <f>AND(COUNTIF('Master list(no salts, metals)'!W22,"&lt;=1"),IF(COUNTIF('Master list(no salts, metals)'!$K22:$Y22, "#N/A")=14,TRUE,FALSE))</f>
        <v>0</v>
      </c>
      <c r="X22" t="b">
        <f>AND(COUNTIF('Master list(no salts, metals)'!X22,"&lt;=1"),IF(COUNTIF('Master list(no salts, metals)'!$K22:$Y22, "#N/A")=14,TRUE,FALSE))</f>
        <v>0</v>
      </c>
      <c r="Y22" t="b">
        <f>AND(COUNTIF('Master list(no salts, metals)'!Y22,"&lt;=1"),IF(COUNTIF('Master list(no salts, metals)'!$K22:$Y22, "#N/A")=14,TRUE,FALSE))</f>
        <v>1</v>
      </c>
    </row>
    <row r="23" spans="11:25" x14ac:dyDescent="0.25">
      <c r="K23" t="b">
        <f>AND(COUNTIF('Master list(no salts, metals)'!K23,"&lt;=1"),IF(COUNTIF('Master list(no salts, metals)'!$K23:$Y23, "#N/A")=14,TRUE,FALSE))</f>
        <v>0</v>
      </c>
      <c r="L23" t="b">
        <f>AND(COUNTIF('Master list(no salts, metals)'!L23,"&lt;=1"),IF(COUNTIF('Master list(no salts, metals)'!$K23:$Y23, "#N/A")=14,TRUE,FALSE))</f>
        <v>0</v>
      </c>
      <c r="M23" t="b">
        <f>AND(COUNTIF('Master list(no salts, metals)'!M23,"&lt;=1"),IF(COUNTIF('Master list(no salts, metals)'!$K23:$Y23, "#N/A")=14,TRUE,FALSE))</f>
        <v>0</v>
      </c>
      <c r="N23" t="b">
        <f>AND(COUNTIF('Master list(no salts, metals)'!N23,"&lt;=1"),IF(COUNTIF('Master list(no salts, metals)'!$K23:$Y23, "#N/A")=14,TRUE,FALSE))</f>
        <v>0</v>
      </c>
      <c r="O23" t="b">
        <f>AND(COUNTIF('Master list(no salts, metals)'!O23,"&lt;=1"),IF(COUNTIF('Master list(no salts, metals)'!$K23:$Y23, "#N/A")=14,TRUE,FALSE))</f>
        <v>0</v>
      </c>
      <c r="P23" t="b">
        <f>AND(COUNTIF('Master list(no salts, metals)'!P23,"&lt;=1"),IF(COUNTIF('Master list(no salts, metals)'!$K23:$Y23, "#N/A")=14,TRUE,FALSE))</f>
        <v>0</v>
      </c>
      <c r="Q23" t="b">
        <f>AND(COUNTIF('Master list(no salts, metals)'!Q23,"&lt;=1"),IF(COUNTIF('Master list(no salts, metals)'!$K23:$Y23, "#N/A")=14,TRUE,FALSE))</f>
        <v>0</v>
      </c>
      <c r="R23" t="b">
        <f>AND(COUNTIF('Master list(no salts, metals)'!R23,"&lt;=1"),IF(COUNTIF('Master list(no salts, metals)'!$K23:$Y23, "#N/A")=14,TRUE,FALSE))</f>
        <v>0</v>
      </c>
      <c r="S23" t="b">
        <f>AND(COUNTIF('Master list(no salts, metals)'!S23,"&lt;=1"),IF(COUNTIF('Master list(no salts, metals)'!$K23:$Y23, "#N/A")=14,TRUE,FALSE))</f>
        <v>0</v>
      </c>
      <c r="T23" t="b">
        <f>AND(COUNTIF('Master list(no salts, metals)'!T23,"&lt;=1"),IF(COUNTIF('Master list(no salts, metals)'!$K23:$Y23, "#N/A")=14,TRUE,FALSE))</f>
        <v>0</v>
      </c>
      <c r="U23" t="b">
        <f>AND(COUNTIF('Master list(no salts, metals)'!U23,"&lt;=1"),IF(COUNTIF('Master list(no salts, metals)'!$K23:$Y23, "#N/A")=14,TRUE,FALSE))</f>
        <v>0</v>
      </c>
      <c r="V23" t="b">
        <f>AND(COUNTIF('Master list(no salts, metals)'!V23,"&lt;=1"),IF(COUNTIF('Master list(no salts, metals)'!$K23:$Y23, "#N/A")=14,TRUE,FALSE))</f>
        <v>0</v>
      </c>
      <c r="W23" t="b">
        <f>AND(COUNTIF('Master list(no salts, metals)'!W23,"&lt;=1"),IF(COUNTIF('Master list(no salts, metals)'!$K23:$Y23, "#N/A")=14,TRUE,FALSE))</f>
        <v>1</v>
      </c>
      <c r="X23" t="b">
        <f>AND(COUNTIF('Master list(no salts, metals)'!X23,"&lt;=1"),IF(COUNTIF('Master list(no salts, metals)'!$K23:$Y23, "#N/A")=14,TRUE,FALSE))</f>
        <v>0</v>
      </c>
      <c r="Y23" t="b">
        <f>AND(COUNTIF('Master list(no salts, metals)'!Y23,"&lt;=1"),IF(COUNTIF('Master list(no salts, metals)'!$K23:$Y23, "#N/A")=14,TRUE,FALSE))</f>
        <v>0</v>
      </c>
    </row>
    <row r="24" spans="11:25" x14ac:dyDescent="0.25">
      <c r="K24" t="b">
        <f>AND(COUNTIF('Master list(no salts, metals)'!K24,"&lt;=1"),IF(COUNTIF('Master list(no salts, metals)'!$K24:$Y24, "#N/A")=14,TRUE,FALSE))</f>
        <v>0</v>
      </c>
      <c r="L24" t="b">
        <f>AND(COUNTIF('Master list(no salts, metals)'!L24,"&lt;=1"),IF(COUNTIF('Master list(no salts, metals)'!$K24:$Y24, "#N/A")=14,TRUE,FALSE))</f>
        <v>0</v>
      </c>
      <c r="M24" t="b">
        <f>AND(COUNTIF('Master list(no salts, metals)'!M24,"&lt;=1"),IF(COUNTIF('Master list(no salts, metals)'!$K24:$Y24, "#N/A")=14,TRUE,FALSE))</f>
        <v>0</v>
      </c>
      <c r="N24" t="b">
        <f>AND(COUNTIF('Master list(no salts, metals)'!N24,"&lt;=1"),IF(COUNTIF('Master list(no salts, metals)'!$K24:$Y24, "#N/A")=14,TRUE,FALSE))</f>
        <v>0</v>
      </c>
      <c r="O24" t="b">
        <f>AND(COUNTIF('Master list(no salts, metals)'!O24,"&lt;=1"),IF(COUNTIF('Master list(no salts, metals)'!$K24:$Y24, "#N/A")=14,TRUE,FALSE))</f>
        <v>0</v>
      </c>
      <c r="P24" t="b">
        <f>AND(COUNTIF('Master list(no salts, metals)'!P24,"&lt;=1"),IF(COUNTIF('Master list(no salts, metals)'!$K24:$Y24, "#N/A")=14,TRUE,FALSE))</f>
        <v>0</v>
      </c>
      <c r="Q24" t="b">
        <f>AND(COUNTIF('Master list(no salts, metals)'!Q24,"&lt;=1"),IF(COUNTIF('Master list(no salts, metals)'!$K24:$Y24, "#N/A")=14,TRUE,FALSE))</f>
        <v>0</v>
      </c>
      <c r="R24" t="b">
        <f>AND(COUNTIF('Master list(no salts, metals)'!R24,"&lt;=1"),IF(COUNTIF('Master list(no salts, metals)'!$K24:$Y24, "#N/A")=14,TRUE,FALSE))</f>
        <v>0</v>
      </c>
      <c r="S24" t="b">
        <f>AND(COUNTIF('Master list(no salts, metals)'!S24,"&lt;=1"),IF(COUNTIF('Master list(no salts, metals)'!$K24:$Y24, "#N/A")=14,TRUE,FALSE))</f>
        <v>0</v>
      </c>
      <c r="T24" t="b">
        <f>AND(COUNTIF('Master list(no salts, metals)'!T24,"&lt;=1"),IF(COUNTIF('Master list(no salts, metals)'!$K24:$Y24, "#N/A")=14,TRUE,FALSE))</f>
        <v>1</v>
      </c>
      <c r="U24" t="b">
        <f>AND(COUNTIF('Master list(no salts, metals)'!U24,"&lt;=1"),IF(COUNTIF('Master list(no salts, metals)'!$K24:$Y24, "#N/A")=14,TRUE,FALSE))</f>
        <v>0</v>
      </c>
      <c r="V24" t="b">
        <f>AND(COUNTIF('Master list(no salts, metals)'!V24,"&lt;=1"),IF(COUNTIF('Master list(no salts, metals)'!$K24:$Y24, "#N/A")=14,TRUE,FALSE))</f>
        <v>0</v>
      </c>
      <c r="W24" t="b">
        <f>AND(COUNTIF('Master list(no salts, metals)'!W24,"&lt;=1"),IF(COUNTIF('Master list(no salts, metals)'!$K24:$Y24, "#N/A")=14,TRUE,FALSE))</f>
        <v>0</v>
      </c>
      <c r="X24" t="b">
        <f>AND(COUNTIF('Master list(no salts, metals)'!X24,"&lt;=1"),IF(COUNTIF('Master list(no salts, metals)'!$K24:$Y24, "#N/A")=14,TRUE,FALSE))</f>
        <v>0</v>
      </c>
      <c r="Y24" t="b">
        <f>AND(COUNTIF('Master list(no salts, metals)'!Y24,"&lt;=1"),IF(COUNTIF('Master list(no salts, metals)'!$K24:$Y24, "#N/A")=14,TRUE,FALSE))</f>
        <v>0</v>
      </c>
    </row>
    <row r="25" spans="11:25" x14ac:dyDescent="0.25">
      <c r="K25" t="b">
        <f>AND(COUNTIF('Master list(no salts, metals)'!K25,"&lt;=1"),IF(COUNTIF('Master list(no salts, metals)'!$K25:$Y25, "#N/A")=14,TRUE,FALSE))</f>
        <v>0</v>
      </c>
      <c r="L25" t="b">
        <f>AND(COUNTIF('Master list(no salts, metals)'!L25,"&lt;=1"),IF(COUNTIF('Master list(no salts, metals)'!$K25:$Y25, "#N/A")=14,TRUE,FALSE))</f>
        <v>0</v>
      </c>
      <c r="M25" t="b">
        <f>AND(COUNTIF('Master list(no salts, metals)'!M25,"&lt;=1"),IF(COUNTIF('Master list(no salts, metals)'!$K25:$Y25, "#N/A")=14,TRUE,FALSE))</f>
        <v>0</v>
      </c>
      <c r="N25" t="b">
        <f>AND(COUNTIF('Master list(no salts, metals)'!N25,"&lt;=1"),IF(COUNTIF('Master list(no salts, metals)'!$K25:$Y25, "#N/A")=14,TRUE,FALSE))</f>
        <v>0</v>
      </c>
      <c r="O25" t="b">
        <f>AND(COUNTIF('Master list(no salts, metals)'!O25,"&lt;=1"),IF(COUNTIF('Master list(no salts, metals)'!$K25:$Y25, "#N/A")=14,TRUE,FALSE))</f>
        <v>0</v>
      </c>
      <c r="P25" t="b">
        <f>AND(COUNTIF('Master list(no salts, metals)'!P25,"&lt;=1"),IF(COUNTIF('Master list(no salts, metals)'!$K25:$Y25, "#N/A")=14,TRUE,FALSE))</f>
        <v>0</v>
      </c>
      <c r="Q25" t="b">
        <f>AND(COUNTIF('Master list(no salts, metals)'!Q25,"&lt;=1"),IF(COUNTIF('Master list(no salts, metals)'!$K25:$Y25, "#N/A")=14,TRUE,FALSE))</f>
        <v>0</v>
      </c>
      <c r="R25" t="b">
        <f>AND(COUNTIF('Master list(no salts, metals)'!R25,"&lt;=1"),IF(COUNTIF('Master list(no salts, metals)'!$K25:$Y25, "#N/A")=14,TRUE,FALSE))</f>
        <v>0</v>
      </c>
      <c r="S25" t="b">
        <f>AND(COUNTIF('Master list(no salts, metals)'!S25,"&lt;=1"),IF(COUNTIF('Master list(no salts, metals)'!$K25:$Y25, "#N/A")=14,TRUE,FALSE))</f>
        <v>0</v>
      </c>
      <c r="T25" t="b">
        <f>AND(COUNTIF('Master list(no salts, metals)'!T25,"&lt;=1"),IF(COUNTIF('Master list(no salts, metals)'!$K25:$Y25, "#N/A")=14,TRUE,FALSE))</f>
        <v>1</v>
      </c>
      <c r="U25" t="b">
        <f>AND(COUNTIF('Master list(no salts, metals)'!U25,"&lt;=1"),IF(COUNTIF('Master list(no salts, metals)'!$K25:$Y25, "#N/A")=14,TRUE,FALSE))</f>
        <v>0</v>
      </c>
      <c r="V25" t="b">
        <f>AND(COUNTIF('Master list(no salts, metals)'!V25,"&lt;=1"),IF(COUNTIF('Master list(no salts, metals)'!$K25:$Y25, "#N/A")=14,TRUE,FALSE))</f>
        <v>0</v>
      </c>
      <c r="W25" t="b">
        <f>AND(COUNTIF('Master list(no salts, metals)'!W25,"&lt;=1"),IF(COUNTIF('Master list(no salts, metals)'!$K25:$Y25, "#N/A")=14,TRUE,FALSE))</f>
        <v>0</v>
      </c>
      <c r="X25" t="b">
        <f>AND(COUNTIF('Master list(no salts, metals)'!X25,"&lt;=1"),IF(COUNTIF('Master list(no salts, metals)'!$K25:$Y25, "#N/A")=14,TRUE,FALSE))</f>
        <v>0</v>
      </c>
      <c r="Y25" t="b">
        <f>AND(COUNTIF('Master list(no salts, metals)'!Y25,"&lt;=1"),IF(COUNTIF('Master list(no salts, metals)'!$K25:$Y25, "#N/A")=14,TRUE,FALSE))</f>
        <v>0</v>
      </c>
    </row>
    <row r="26" spans="11:25" x14ac:dyDescent="0.25">
      <c r="K26" t="b">
        <f>AND(COUNTIF('Master list(no salts, metals)'!K26,"&lt;=1"),IF(COUNTIF('Master list(no salts, metals)'!$K26:$Y26, "#N/A")=14,TRUE,FALSE))</f>
        <v>0</v>
      </c>
      <c r="L26" t="b">
        <f>AND(COUNTIF('Master list(no salts, metals)'!L26,"&lt;=1"),IF(COUNTIF('Master list(no salts, metals)'!$K26:$Y26, "#N/A")=14,TRUE,FALSE))</f>
        <v>0</v>
      </c>
      <c r="M26" t="b">
        <f>AND(COUNTIF('Master list(no salts, metals)'!M26,"&lt;=1"),IF(COUNTIF('Master list(no salts, metals)'!$K26:$Y26, "#N/A")=14,TRUE,FALSE))</f>
        <v>0</v>
      </c>
      <c r="N26" t="b">
        <f>AND(COUNTIF('Master list(no salts, metals)'!N26,"&lt;=1"),IF(COUNTIF('Master list(no salts, metals)'!$K26:$Y26, "#N/A")=14,TRUE,FALSE))</f>
        <v>0</v>
      </c>
      <c r="O26" t="b">
        <f>AND(COUNTIF('Master list(no salts, metals)'!O26,"&lt;=1"),IF(COUNTIF('Master list(no salts, metals)'!$K26:$Y26, "#N/A")=14,TRUE,FALSE))</f>
        <v>0</v>
      </c>
      <c r="P26" t="b">
        <f>AND(COUNTIF('Master list(no salts, metals)'!P26,"&lt;=1"),IF(COUNTIF('Master list(no salts, metals)'!$K26:$Y26, "#N/A")=14,TRUE,FALSE))</f>
        <v>0</v>
      </c>
      <c r="Q26" t="b">
        <f>AND(COUNTIF('Master list(no salts, metals)'!Q26,"&lt;=1"),IF(COUNTIF('Master list(no salts, metals)'!$K26:$Y26, "#N/A")=14,TRUE,FALSE))</f>
        <v>0</v>
      </c>
      <c r="R26" t="b">
        <f>AND(COUNTIF('Master list(no salts, metals)'!R26,"&lt;=1"),IF(COUNTIF('Master list(no salts, metals)'!$K26:$Y26, "#N/A")=14,TRUE,FALSE))</f>
        <v>0</v>
      </c>
      <c r="S26" t="b">
        <f>AND(COUNTIF('Master list(no salts, metals)'!S26,"&lt;=1"),IF(COUNTIF('Master list(no salts, metals)'!$K26:$Y26, "#N/A")=14,TRUE,FALSE))</f>
        <v>0</v>
      </c>
      <c r="T26" t="b">
        <f>AND(COUNTIF('Master list(no salts, metals)'!T26,"&lt;=1"),IF(COUNTIF('Master list(no salts, metals)'!$K26:$Y26, "#N/A")=14,TRUE,FALSE))</f>
        <v>0</v>
      </c>
      <c r="U26" t="b">
        <f>AND(COUNTIF('Master list(no salts, metals)'!U26,"&lt;=1"),IF(COUNTIF('Master list(no salts, metals)'!$K26:$Y26, "#N/A")=14,TRUE,FALSE))</f>
        <v>0</v>
      </c>
      <c r="V26" t="b">
        <f>AND(COUNTIF('Master list(no salts, metals)'!V26,"&lt;=1"),IF(COUNTIF('Master list(no salts, metals)'!$K26:$Y26, "#N/A")=14,TRUE,FALSE))</f>
        <v>0</v>
      </c>
      <c r="W26" t="b">
        <f>AND(COUNTIF('Master list(no salts, metals)'!W26,"&lt;=1"),IF(COUNTIF('Master list(no salts, metals)'!$K26:$Y26, "#N/A")=14,TRUE,FALSE))</f>
        <v>0</v>
      </c>
      <c r="X26" t="b">
        <f>AND(COUNTIF('Master list(no salts, metals)'!X26,"&lt;=1"),IF(COUNTIF('Master list(no salts, metals)'!$K26:$Y26, "#N/A")=14,TRUE,FALSE))</f>
        <v>0</v>
      </c>
      <c r="Y26" t="b">
        <f>AND(COUNTIF('Master list(no salts, metals)'!Y26,"&lt;=1"),IF(COUNTIF('Master list(no salts, metals)'!$K26:$Y26, "#N/A")=14,TRUE,FALSE))</f>
        <v>0</v>
      </c>
    </row>
    <row r="27" spans="11:25" x14ac:dyDescent="0.25">
      <c r="K27" t="b">
        <f>AND(COUNTIF('Master list(no salts, metals)'!K27,"&lt;=1"),IF(COUNTIF('Master list(no salts, metals)'!$K27:$Y27, "#N/A")=14,TRUE,FALSE))</f>
        <v>0</v>
      </c>
      <c r="L27" t="b">
        <f>AND(COUNTIF('Master list(no salts, metals)'!L27,"&lt;=1"),IF(COUNTIF('Master list(no salts, metals)'!$K27:$Y27, "#N/A")=14,TRUE,FALSE))</f>
        <v>0</v>
      </c>
      <c r="M27" t="b">
        <f>AND(COUNTIF('Master list(no salts, metals)'!M27,"&lt;=1"),IF(COUNTIF('Master list(no salts, metals)'!$K27:$Y27, "#N/A")=14,TRUE,FALSE))</f>
        <v>0</v>
      </c>
      <c r="N27" t="b">
        <f>AND(COUNTIF('Master list(no salts, metals)'!N27,"&lt;=1"),IF(COUNTIF('Master list(no salts, metals)'!$K27:$Y27, "#N/A")=14,TRUE,FALSE))</f>
        <v>0</v>
      </c>
      <c r="O27" t="b">
        <f>AND(COUNTIF('Master list(no salts, metals)'!O27,"&lt;=1"),IF(COUNTIF('Master list(no salts, metals)'!$K27:$Y27, "#N/A")=14,TRUE,FALSE))</f>
        <v>0</v>
      </c>
      <c r="P27" t="b">
        <f>AND(COUNTIF('Master list(no salts, metals)'!P27,"&lt;=1"),IF(COUNTIF('Master list(no salts, metals)'!$K27:$Y27, "#N/A")=14,TRUE,FALSE))</f>
        <v>0</v>
      </c>
      <c r="Q27" t="b">
        <f>AND(COUNTIF('Master list(no salts, metals)'!Q27,"&lt;=1"),IF(COUNTIF('Master list(no salts, metals)'!$K27:$Y27, "#N/A")=14,TRUE,FALSE))</f>
        <v>0</v>
      </c>
      <c r="R27" t="b">
        <f>AND(COUNTIF('Master list(no salts, metals)'!R27,"&lt;=1"),IF(COUNTIF('Master list(no salts, metals)'!$K27:$Y27, "#N/A")=14,TRUE,FALSE))</f>
        <v>0</v>
      </c>
      <c r="S27" t="b">
        <f>AND(COUNTIF('Master list(no salts, metals)'!S27,"&lt;=1"),IF(COUNTIF('Master list(no salts, metals)'!$K27:$Y27, "#N/A")=14,TRUE,FALSE))</f>
        <v>0</v>
      </c>
      <c r="T27" t="b">
        <f>AND(COUNTIF('Master list(no salts, metals)'!T27,"&lt;=1"),IF(COUNTIF('Master list(no salts, metals)'!$K27:$Y27, "#N/A")=14,TRUE,FALSE))</f>
        <v>0</v>
      </c>
      <c r="U27" t="b">
        <f>AND(COUNTIF('Master list(no salts, metals)'!U27,"&lt;=1"),IF(COUNTIF('Master list(no salts, metals)'!$K27:$Y27, "#N/A")=14,TRUE,FALSE))</f>
        <v>0</v>
      </c>
      <c r="V27" t="b">
        <f>AND(COUNTIF('Master list(no salts, metals)'!V27,"&lt;=1"),IF(COUNTIF('Master list(no salts, metals)'!$K27:$Y27, "#N/A")=14,TRUE,FALSE))</f>
        <v>0</v>
      </c>
      <c r="W27" t="b">
        <f>AND(COUNTIF('Master list(no salts, metals)'!W27,"&lt;=1"),IF(COUNTIF('Master list(no salts, metals)'!$K27:$Y27, "#N/A")=14,TRUE,FALSE))</f>
        <v>0</v>
      </c>
      <c r="X27" t="b">
        <f>AND(COUNTIF('Master list(no salts, metals)'!X27,"&lt;=1"),IF(COUNTIF('Master list(no salts, metals)'!$K27:$Y27, "#N/A")=14,TRUE,FALSE))</f>
        <v>0</v>
      </c>
      <c r="Y27" t="b">
        <f>AND(COUNTIF('Master list(no salts, metals)'!Y27,"&lt;=1"),IF(COUNTIF('Master list(no salts, metals)'!$K27:$Y27, "#N/A")=14,TRUE,FALSE))</f>
        <v>1</v>
      </c>
    </row>
    <row r="28" spans="11:25" x14ac:dyDescent="0.25">
      <c r="K28" t="b">
        <f>AND(COUNTIF('Master list(no salts, metals)'!K28,"&lt;=1"),IF(COUNTIF('Master list(no salts, metals)'!$K28:$Y28, "#N/A")=14,TRUE,FALSE))</f>
        <v>0</v>
      </c>
      <c r="L28" t="b">
        <f>AND(COUNTIF('Master list(no salts, metals)'!L28,"&lt;=1"),IF(COUNTIF('Master list(no salts, metals)'!$K28:$Y28, "#N/A")=14,TRUE,FALSE))</f>
        <v>0</v>
      </c>
      <c r="M28" t="b">
        <f>AND(COUNTIF('Master list(no salts, metals)'!M28,"&lt;=1"),IF(COUNTIF('Master list(no salts, metals)'!$K28:$Y28, "#N/A")=14,TRUE,FALSE))</f>
        <v>0</v>
      </c>
      <c r="N28" t="b">
        <f>AND(COUNTIF('Master list(no salts, metals)'!N28,"&lt;=1"),IF(COUNTIF('Master list(no salts, metals)'!$K28:$Y28, "#N/A")=14,TRUE,FALSE))</f>
        <v>0</v>
      </c>
      <c r="O28" t="b">
        <f>AND(COUNTIF('Master list(no salts, metals)'!O28,"&lt;=1"),IF(COUNTIF('Master list(no salts, metals)'!$K28:$Y28, "#N/A")=14,TRUE,FALSE))</f>
        <v>0</v>
      </c>
      <c r="P28" t="b">
        <f>AND(COUNTIF('Master list(no salts, metals)'!P28,"&lt;=1"),IF(COUNTIF('Master list(no salts, metals)'!$K28:$Y28, "#N/A")=14,TRUE,FALSE))</f>
        <v>0</v>
      </c>
      <c r="Q28" t="b">
        <f>AND(COUNTIF('Master list(no salts, metals)'!Q28,"&lt;=1"),IF(COUNTIF('Master list(no salts, metals)'!$K28:$Y28, "#N/A")=14,TRUE,FALSE))</f>
        <v>0</v>
      </c>
      <c r="R28" t="b">
        <f>AND(COUNTIF('Master list(no salts, metals)'!R28,"&lt;=1"),IF(COUNTIF('Master list(no salts, metals)'!$K28:$Y28, "#N/A")=14,TRUE,FALSE))</f>
        <v>0</v>
      </c>
      <c r="S28" t="b">
        <f>AND(COUNTIF('Master list(no salts, metals)'!S28,"&lt;=1"),IF(COUNTIF('Master list(no salts, metals)'!$K28:$Y28, "#N/A")=14,TRUE,FALSE))</f>
        <v>0</v>
      </c>
      <c r="T28" t="b">
        <f>AND(COUNTIF('Master list(no salts, metals)'!T28,"&lt;=1"),IF(COUNTIF('Master list(no salts, metals)'!$K28:$Y28, "#N/A")=14,TRUE,FALSE))</f>
        <v>0</v>
      </c>
      <c r="U28" t="b">
        <f>AND(COUNTIF('Master list(no salts, metals)'!U28,"&lt;=1"),IF(COUNTIF('Master list(no salts, metals)'!$K28:$Y28, "#N/A")=14,TRUE,FALSE))</f>
        <v>0</v>
      </c>
      <c r="V28" t="b">
        <f>AND(COUNTIF('Master list(no salts, metals)'!V28,"&lt;=1"),IF(COUNTIF('Master list(no salts, metals)'!$K28:$Y28, "#N/A")=14,TRUE,FALSE))</f>
        <v>0</v>
      </c>
      <c r="W28" t="b">
        <f>AND(COUNTIF('Master list(no salts, metals)'!W28,"&lt;=1"),IF(COUNTIF('Master list(no salts, metals)'!$K28:$Y28, "#N/A")=14,TRUE,FALSE))</f>
        <v>0</v>
      </c>
      <c r="X28" t="b">
        <f>AND(COUNTIF('Master list(no salts, metals)'!X28,"&lt;=1"),IF(COUNTIF('Master list(no salts, metals)'!$K28:$Y28, "#N/A")=14,TRUE,FALSE))</f>
        <v>0</v>
      </c>
      <c r="Y28" t="b">
        <f>AND(COUNTIF('Master list(no salts, metals)'!Y28,"&lt;=1"),IF(COUNTIF('Master list(no salts, metals)'!$K28:$Y28, "#N/A")=14,TRUE,FALSE))</f>
        <v>0</v>
      </c>
    </row>
    <row r="29" spans="11:25" x14ac:dyDescent="0.25">
      <c r="K29" t="b">
        <f>AND(COUNTIF('Master list(no salts, metals)'!K29,"&lt;=1"),IF(COUNTIF('Master list(no salts, metals)'!$K29:$Y29, "#N/A")=14,TRUE,FALSE))</f>
        <v>0</v>
      </c>
      <c r="L29" t="b">
        <f>AND(COUNTIF('Master list(no salts, metals)'!L29,"&lt;=1"),IF(COUNTIF('Master list(no salts, metals)'!$K29:$Y29, "#N/A")=14,TRUE,FALSE))</f>
        <v>0</v>
      </c>
      <c r="M29" t="b">
        <f>AND(COUNTIF('Master list(no salts, metals)'!M29,"&lt;=1"),IF(COUNTIF('Master list(no salts, metals)'!$K29:$Y29, "#N/A")=14,TRUE,FALSE))</f>
        <v>0</v>
      </c>
      <c r="N29" t="b">
        <f>AND(COUNTIF('Master list(no salts, metals)'!N29,"&lt;=1"),IF(COUNTIF('Master list(no salts, metals)'!$K29:$Y29, "#N/A")=14,TRUE,FALSE))</f>
        <v>0</v>
      </c>
      <c r="O29" t="b">
        <f>AND(COUNTIF('Master list(no salts, metals)'!O29,"&lt;=1"),IF(COUNTIF('Master list(no salts, metals)'!$K29:$Y29, "#N/A")=14,TRUE,FALSE))</f>
        <v>0</v>
      </c>
      <c r="P29" t="b">
        <f>AND(COUNTIF('Master list(no salts, metals)'!P29,"&lt;=1"),IF(COUNTIF('Master list(no salts, metals)'!$K29:$Y29, "#N/A")=14,TRUE,FALSE))</f>
        <v>0</v>
      </c>
      <c r="Q29" t="b">
        <f>AND(COUNTIF('Master list(no salts, metals)'!Q29,"&lt;=1"),IF(COUNTIF('Master list(no salts, metals)'!$K29:$Y29, "#N/A")=14,TRUE,FALSE))</f>
        <v>0</v>
      </c>
      <c r="R29" t="b">
        <f>AND(COUNTIF('Master list(no salts, metals)'!R29,"&lt;=1"),IF(COUNTIF('Master list(no salts, metals)'!$K29:$Y29, "#N/A")=14,TRUE,FALSE))</f>
        <v>0</v>
      </c>
      <c r="S29" t="b">
        <f>AND(COUNTIF('Master list(no salts, metals)'!S29,"&lt;=1"),IF(COUNTIF('Master list(no salts, metals)'!$K29:$Y29, "#N/A")=14,TRUE,FALSE))</f>
        <v>0</v>
      </c>
      <c r="T29" t="b">
        <f>AND(COUNTIF('Master list(no salts, metals)'!T29,"&lt;=1"),IF(COUNTIF('Master list(no salts, metals)'!$K29:$Y29, "#N/A")=14,TRUE,FALSE))</f>
        <v>0</v>
      </c>
      <c r="U29" t="b">
        <f>AND(COUNTIF('Master list(no salts, metals)'!U29,"&lt;=1"),IF(COUNTIF('Master list(no salts, metals)'!$K29:$Y29, "#N/A")=14,TRUE,FALSE))</f>
        <v>0</v>
      </c>
      <c r="V29" t="b">
        <f>AND(COUNTIF('Master list(no salts, metals)'!V29,"&lt;=1"),IF(COUNTIF('Master list(no salts, metals)'!$K29:$Y29, "#N/A")=14,TRUE,FALSE))</f>
        <v>0</v>
      </c>
      <c r="W29" t="b">
        <f>AND(COUNTIF('Master list(no salts, metals)'!W29,"&lt;=1"),IF(COUNTIF('Master list(no salts, metals)'!$K29:$Y29, "#N/A")=14,TRUE,FALSE))</f>
        <v>0</v>
      </c>
      <c r="X29" t="b">
        <f>AND(COUNTIF('Master list(no salts, metals)'!X29,"&lt;=1"),IF(COUNTIF('Master list(no salts, metals)'!$K29:$Y29, "#N/A")=14,TRUE,FALSE))</f>
        <v>0</v>
      </c>
      <c r="Y29" t="b">
        <f>AND(COUNTIF('Master list(no salts, metals)'!Y29,"&lt;=1"),IF(COUNTIF('Master list(no salts, metals)'!$K29:$Y29, "#N/A")=14,TRUE,FALSE))</f>
        <v>0</v>
      </c>
    </row>
    <row r="30" spans="11:25" x14ac:dyDescent="0.25">
      <c r="K30" t="b">
        <f>AND(COUNTIF('Master list(no salts, metals)'!K30,"&lt;=1"),IF(COUNTIF('Master list(no salts, metals)'!$K30:$Y30, "#N/A")=14,TRUE,FALSE))</f>
        <v>0</v>
      </c>
      <c r="L30" t="b">
        <f>AND(COUNTIF('Master list(no salts, metals)'!L30,"&lt;=1"),IF(COUNTIF('Master list(no salts, metals)'!$K30:$Y30, "#N/A")=14,TRUE,FALSE))</f>
        <v>0</v>
      </c>
      <c r="M30" t="b">
        <f>AND(COUNTIF('Master list(no salts, metals)'!M30,"&lt;=1"),IF(COUNTIF('Master list(no salts, metals)'!$K30:$Y30, "#N/A")=14,TRUE,FALSE))</f>
        <v>0</v>
      </c>
      <c r="N30" t="b">
        <f>AND(COUNTIF('Master list(no salts, metals)'!N30,"&lt;=1"),IF(COUNTIF('Master list(no salts, metals)'!$K30:$Y30, "#N/A")=14,TRUE,FALSE))</f>
        <v>0</v>
      </c>
      <c r="O30" t="b">
        <f>AND(COUNTIF('Master list(no salts, metals)'!O30,"&lt;=1"),IF(COUNTIF('Master list(no salts, metals)'!$K30:$Y30, "#N/A")=14,TRUE,FALSE))</f>
        <v>0</v>
      </c>
      <c r="P30" t="b">
        <f>AND(COUNTIF('Master list(no salts, metals)'!P30,"&lt;=1"),IF(COUNTIF('Master list(no salts, metals)'!$K30:$Y30, "#N/A")=14,TRUE,FALSE))</f>
        <v>0</v>
      </c>
      <c r="Q30" t="b">
        <f>AND(COUNTIF('Master list(no salts, metals)'!Q30,"&lt;=1"),IF(COUNTIF('Master list(no salts, metals)'!$K30:$Y30, "#N/A")=14,TRUE,FALSE))</f>
        <v>0</v>
      </c>
      <c r="R30" t="b">
        <f>AND(COUNTIF('Master list(no salts, metals)'!R30,"&lt;=1"),IF(COUNTIF('Master list(no salts, metals)'!$K30:$Y30, "#N/A")=14,TRUE,FALSE))</f>
        <v>0</v>
      </c>
      <c r="S30" t="b">
        <f>AND(COUNTIF('Master list(no salts, metals)'!S30,"&lt;=1"),IF(COUNTIF('Master list(no salts, metals)'!$K30:$Y30, "#N/A")=14,TRUE,FALSE))</f>
        <v>0</v>
      </c>
      <c r="T30" t="b">
        <f>AND(COUNTIF('Master list(no salts, metals)'!T30,"&lt;=1"),IF(COUNTIF('Master list(no salts, metals)'!$K30:$Y30, "#N/A")=14,TRUE,FALSE))</f>
        <v>0</v>
      </c>
      <c r="U30" t="b">
        <f>AND(COUNTIF('Master list(no salts, metals)'!U30,"&lt;=1"),IF(COUNTIF('Master list(no salts, metals)'!$K30:$Y30, "#N/A")=14,TRUE,FALSE))</f>
        <v>0</v>
      </c>
      <c r="V30" t="b">
        <f>AND(COUNTIF('Master list(no salts, metals)'!V30,"&lt;=1"),IF(COUNTIF('Master list(no salts, metals)'!$K30:$Y30, "#N/A")=14,TRUE,FALSE))</f>
        <v>0</v>
      </c>
      <c r="W30" t="b">
        <f>AND(COUNTIF('Master list(no salts, metals)'!W30,"&lt;=1"),IF(COUNTIF('Master list(no salts, metals)'!$K30:$Y30, "#N/A")=14,TRUE,FALSE))</f>
        <v>1</v>
      </c>
      <c r="X30" t="b">
        <f>AND(COUNTIF('Master list(no salts, metals)'!X30,"&lt;=1"),IF(COUNTIF('Master list(no salts, metals)'!$K30:$Y30, "#N/A")=14,TRUE,FALSE))</f>
        <v>0</v>
      </c>
      <c r="Y30" t="b">
        <f>AND(COUNTIF('Master list(no salts, metals)'!Y30,"&lt;=1"),IF(COUNTIF('Master list(no salts, metals)'!$K30:$Y30, "#N/A")=14,TRUE,FALSE))</f>
        <v>0</v>
      </c>
    </row>
    <row r="31" spans="11:25" x14ac:dyDescent="0.25">
      <c r="K31" t="b">
        <f>AND(COUNTIF('Master list(no salts, metals)'!K31,"&lt;=1"),IF(COUNTIF('Master list(no salts, metals)'!$K31:$Y31, "#N/A")=14,TRUE,FALSE))</f>
        <v>0</v>
      </c>
      <c r="L31" t="b">
        <f>AND(COUNTIF('Master list(no salts, metals)'!L31,"&lt;=1"),IF(COUNTIF('Master list(no salts, metals)'!$K31:$Y31, "#N/A")=14,TRUE,FALSE))</f>
        <v>0</v>
      </c>
      <c r="M31" t="b">
        <f>AND(COUNTIF('Master list(no salts, metals)'!M31,"&lt;=1"),IF(COUNTIF('Master list(no salts, metals)'!$K31:$Y31, "#N/A")=14,TRUE,FALSE))</f>
        <v>0</v>
      </c>
      <c r="N31" t="b">
        <f>AND(COUNTIF('Master list(no salts, metals)'!N31,"&lt;=1"),IF(COUNTIF('Master list(no salts, metals)'!$K31:$Y31, "#N/A")=14,TRUE,FALSE))</f>
        <v>0</v>
      </c>
      <c r="O31" t="b">
        <f>AND(COUNTIF('Master list(no salts, metals)'!O31,"&lt;=1"),IF(COUNTIF('Master list(no salts, metals)'!$K31:$Y31, "#N/A")=14,TRUE,FALSE))</f>
        <v>0</v>
      </c>
      <c r="P31" t="b">
        <f>AND(COUNTIF('Master list(no salts, metals)'!P31,"&lt;=1"),IF(COUNTIF('Master list(no salts, metals)'!$K31:$Y31, "#N/A")=14,TRUE,FALSE))</f>
        <v>0</v>
      </c>
      <c r="Q31" t="b">
        <f>AND(COUNTIF('Master list(no salts, metals)'!Q31,"&lt;=1"),IF(COUNTIF('Master list(no salts, metals)'!$K31:$Y31, "#N/A")=14,TRUE,FALSE))</f>
        <v>0</v>
      </c>
      <c r="R31" t="b">
        <f>AND(COUNTIF('Master list(no salts, metals)'!R31,"&lt;=1"),IF(COUNTIF('Master list(no salts, metals)'!$K31:$Y31, "#N/A")=14,TRUE,FALSE))</f>
        <v>0</v>
      </c>
      <c r="S31" t="b">
        <f>AND(COUNTIF('Master list(no salts, metals)'!S31,"&lt;=1"),IF(COUNTIF('Master list(no salts, metals)'!$K31:$Y31, "#N/A")=14,TRUE,FALSE))</f>
        <v>0</v>
      </c>
      <c r="T31" t="b">
        <f>AND(COUNTIF('Master list(no salts, metals)'!T31,"&lt;=1"),IF(COUNTIF('Master list(no salts, metals)'!$K31:$Y31, "#N/A")=14,TRUE,FALSE))</f>
        <v>1</v>
      </c>
      <c r="U31" t="b">
        <f>AND(COUNTIF('Master list(no salts, metals)'!U31,"&lt;=1"),IF(COUNTIF('Master list(no salts, metals)'!$K31:$Y31, "#N/A")=14,TRUE,FALSE))</f>
        <v>0</v>
      </c>
      <c r="V31" t="b">
        <f>AND(COUNTIF('Master list(no salts, metals)'!V31,"&lt;=1"),IF(COUNTIF('Master list(no salts, metals)'!$K31:$Y31, "#N/A")=14,TRUE,FALSE))</f>
        <v>0</v>
      </c>
      <c r="W31" t="b">
        <f>AND(COUNTIF('Master list(no salts, metals)'!W31,"&lt;=1"),IF(COUNTIF('Master list(no salts, metals)'!$K31:$Y31, "#N/A")=14,TRUE,FALSE))</f>
        <v>0</v>
      </c>
      <c r="X31" t="b">
        <f>AND(COUNTIF('Master list(no salts, metals)'!X31,"&lt;=1"),IF(COUNTIF('Master list(no salts, metals)'!$K31:$Y31, "#N/A")=14,TRUE,FALSE))</f>
        <v>0</v>
      </c>
      <c r="Y31" t="b">
        <f>AND(COUNTIF('Master list(no salts, metals)'!Y31,"&lt;=1"),IF(COUNTIF('Master list(no salts, metals)'!$K31:$Y31, "#N/A")=14,TRUE,FALSE))</f>
        <v>0</v>
      </c>
    </row>
    <row r="32" spans="11:25" x14ac:dyDescent="0.25">
      <c r="K32" t="b">
        <f>AND(COUNTIF('Master list(no salts, metals)'!K32,"&lt;=1"),IF(COUNTIF('Master list(no salts, metals)'!$K32:$Y32, "#N/A")=14,TRUE,FALSE))</f>
        <v>0</v>
      </c>
      <c r="L32" t="b">
        <f>AND(COUNTIF('Master list(no salts, metals)'!L32,"&lt;=1"),IF(COUNTIF('Master list(no salts, metals)'!$K32:$Y32, "#N/A")=14,TRUE,FALSE))</f>
        <v>0</v>
      </c>
      <c r="M32" t="b">
        <f>AND(COUNTIF('Master list(no salts, metals)'!M32,"&lt;=1"),IF(COUNTIF('Master list(no salts, metals)'!$K32:$Y32, "#N/A")=14,TRUE,FALSE))</f>
        <v>0</v>
      </c>
      <c r="N32" t="b">
        <f>AND(COUNTIF('Master list(no salts, metals)'!N32,"&lt;=1"),IF(COUNTIF('Master list(no salts, metals)'!$K32:$Y32, "#N/A")=14,TRUE,FALSE))</f>
        <v>0</v>
      </c>
      <c r="O32" t="b">
        <f>AND(COUNTIF('Master list(no salts, metals)'!O32,"&lt;=1"),IF(COUNTIF('Master list(no salts, metals)'!$K32:$Y32, "#N/A")=14,TRUE,FALSE))</f>
        <v>0</v>
      </c>
      <c r="P32" t="b">
        <f>AND(COUNTIF('Master list(no salts, metals)'!P32,"&lt;=1"),IF(COUNTIF('Master list(no salts, metals)'!$K32:$Y32, "#N/A")=14,TRUE,FALSE))</f>
        <v>0</v>
      </c>
      <c r="Q32" t="b">
        <f>AND(COUNTIF('Master list(no salts, metals)'!Q32,"&lt;=1"),IF(COUNTIF('Master list(no salts, metals)'!$K32:$Y32, "#N/A")=14,TRUE,FALSE))</f>
        <v>0</v>
      </c>
      <c r="R32" t="b">
        <f>AND(COUNTIF('Master list(no salts, metals)'!R32,"&lt;=1"),IF(COUNTIF('Master list(no salts, metals)'!$K32:$Y32, "#N/A")=14,TRUE,FALSE))</f>
        <v>0</v>
      </c>
      <c r="S32" t="b">
        <f>AND(COUNTIF('Master list(no salts, metals)'!S32,"&lt;=1"),IF(COUNTIF('Master list(no salts, metals)'!$K32:$Y32, "#N/A")=14,TRUE,FALSE))</f>
        <v>0</v>
      </c>
      <c r="T32" t="b">
        <f>AND(COUNTIF('Master list(no salts, metals)'!T32,"&lt;=1"),IF(COUNTIF('Master list(no salts, metals)'!$K32:$Y32, "#N/A")=14,TRUE,FALSE))</f>
        <v>1</v>
      </c>
      <c r="U32" t="b">
        <f>AND(COUNTIF('Master list(no salts, metals)'!U32,"&lt;=1"),IF(COUNTIF('Master list(no salts, metals)'!$K32:$Y32, "#N/A")=14,TRUE,FALSE))</f>
        <v>0</v>
      </c>
      <c r="V32" t="b">
        <f>AND(COUNTIF('Master list(no salts, metals)'!V32,"&lt;=1"),IF(COUNTIF('Master list(no salts, metals)'!$K32:$Y32, "#N/A")=14,TRUE,FALSE))</f>
        <v>0</v>
      </c>
      <c r="W32" t="b">
        <f>AND(COUNTIF('Master list(no salts, metals)'!W32,"&lt;=1"),IF(COUNTIF('Master list(no salts, metals)'!$K32:$Y32, "#N/A")=14,TRUE,FALSE))</f>
        <v>0</v>
      </c>
      <c r="X32" t="b">
        <f>AND(COUNTIF('Master list(no salts, metals)'!X32,"&lt;=1"),IF(COUNTIF('Master list(no salts, metals)'!$K32:$Y32, "#N/A")=14,TRUE,FALSE))</f>
        <v>0</v>
      </c>
      <c r="Y32" t="b">
        <f>AND(COUNTIF('Master list(no salts, metals)'!Y32,"&lt;=1"),IF(COUNTIF('Master list(no salts, metals)'!$K32:$Y32, "#N/A")=14,TRUE,FALSE))</f>
        <v>0</v>
      </c>
    </row>
    <row r="33" spans="11:25" x14ac:dyDescent="0.25">
      <c r="K33" t="b">
        <f>AND(COUNTIF('Master list(no salts, metals)'!K33,"&lt;=1"),IF(COUNTIF('Master list(no salts, metals)'!$K33:$Y33, "#N/A")=14,TRUE,FALSE))</f>
        <v>1</v>
      </c>
      <c r="L33" t="b">
        <f>AND(COUNTIF('Master list(no salts, metals)'!L33,"&lt;=1"),IF(COUNTIF('Master list(no salts, metals)'!$K33:$Y33, "#N/A")=14,TRUE,FALSE))</f>
        <v>0</v>
      </c>
      <c r="M33" t="b">
        <f>AND(COUNTIF('Master list(no salts, metals)'!M33,"&lt;=1"),IF(COUNTIF('Master list(no salts, metals)'!$K33:$Y33, "#N/A")=14,TRUE,FALSE))</f>
        <v>0</v>
      </c>
      <c r="N33" t="b">
        <f>AND(COUNTIF('Master list(no salts, metals)'!N33,"&lt;=1"),IF(COUNTIF('Master list(no salts, metals)'!$K33:$Y33, "#N/A")=14,TRUE,FALSE))</f>
        <v>0</v>
      </c>
      <c r="O33" t="b">
        <f>AND(COUNTIF('Master list(no salts, metals)'!O33,"&lt;=1"),IF(COUNTIF('Master list(no salts, metals)'!$K33:$Y33, "#N/A")=14,TRUE,FALSE))</f>
        <v>0</v>
      </c>
      <c r="P33" t="b">
        <f>AND(COUNTIF('Master list(no salts, metals)'!P33,"&lt;=1"),IF(COUNTIF('Master list(no salts, metals)'!$K33:$Y33, "#N/A")=14,TRUE,FALSE))</f>
        <v>0</v>
      </c>
      <c r="Q33" t="b">
        <f>AND(COUNTIF('Master list(no salts, metals)'!Q33,"&lt;=1"),IF(COUNTIF('Master list(no salts, metals)'!$K33:$Y33, "#N/A")=14,TRUE,FALSE))</f>
        <v>0</v>
      </c>
      <c r="R33" t="b">
        <f>AND(COUNTIF('Master list(no salts, metals)'!R33,"&lt;=1"),IF(COUNTIF('Master list(no salts, metals)'!$K33:$Y33, "#N/A")=14,TRUE,FALSE))</f>
        <v>0</v>
      </c>
      <c r="S33" t="b">
        <f>AND(COUNTIF('Master list(no salts, metals)'!S33,"&lt;=1"),IF(COUNTIF('Master list(no salts, metals)'!$K33:$Y33, "#N/A")=14,TRUE,FALSE))</f>
        <v>0</v>
      </c>
      <c r="T33" t="b">
        <f>AND(COUNTIF('Master list(no salts, metals)'!T33,"&lt;=1"),IF(COUNTIF('Master list(no salts, metals)'!$K33:$Y33, "#N/A")=14,TRUE,FALSE))</f>
        <v>0</v>
      </c>
      <c r="U33" t="b">
        <f>AND(COUNTIF('Master list(no salts, metals)'!U33,"&lt;=1"),IF(COUNTIF('Master list(no salts, metals)'!$K33:$Y33, "#N/A")=14,TRUE,FALSE))</f>
        <v>0</v>
      </c>
      <c r="V33" t="b">
        <f>AND(COUNTIF('Master list(no salts, metals)'!V33,"&lt;=1"),IF(COUNTIF('Master list(no salts, metals)'!$K33:$Y33, "#N/A")=14,TRUE,FALSE))</f>
        <v>0</v>
      </c>
      <c r="W33" t="b">
        <f>AND(COUNTIF('Master list(no salts, metals)'!W33,"&lt;=1"),IF(COUNTIF('Master list(no salts, metals)'!$K33:$Y33, "#N/A")=14,TRUE,FALSE))</f>
        <v>0</v>
      </c>
      <c r="X33" t="b">
        <f>AND(COUNTIF('Master list(no salts, metals)'!X33,"&lt;=1"),IF(COUNTIF('Master list(no salts, metals)'!$K33:$Y33, "#N/A")=14,TRUE,FALSE))</f>
        <v>0</v>
      </c>
      <c r="Y33" t="b">
        <f>AND(COUNTIF('Master list(no salts, metals)'!Y33,"&lt;=1"),IF(COUNTIF('Master list(no salts, metals)'!$K33:$Y33, "#N/A")=14,TRUE,FALSE))</f>
        <v>0</v>
      </c>
    </row>
    <row r="34" spans="11:25" x14ac:dyDescent="0.25">
      <c r="K34" t="b">
        <f>AND(COUNTIF('Master list(no salts, metals)'!K34,"&lt;=1"),IF(COUNTIF('Master list(no salts, metals)'!$K34:$Y34, "#N/A")=14,TRUE,FALSE))</f>
        <v>0</v>
      </c>
      <c r="L34" t="b">
        <f>AND(COUNTIF('Master list(no salts, metals)'!L34,"&lt;=1"),IF(COUNTIF('Master list(no salts, metals)'!$K34:$Y34, "#N/A")=14,TRUE,FALSE))</f>
        <v>0</v>
      </c>
      <c r="M34" t="b">
        <f>AND(COUNTIF('Master list(no salts, metals)'!M34,"&lt;=1"),IF(COUNTIF('Master list(no salts, metals)'!$K34:$Y34, "#N/A")=14,TRUE,FALSE))</f>
        <v>0</v>
      </c>
      <c r="N34" t="b">
        <f>AND(COUNTIF('Master list(no salts, metals)'!N34,"&lt;=1"),IF(COUNTIF('Master list(no salts, metals)'!$K34:$Y34, "#N/A")=14,TRUE,FALSE))</f>
        <v>0</v>
      </c>
      <c r="O34" t="b">
        <f>AND(COUNTIF('Master list(no salts, metals)'!O34,"&lt;=1"),IF(COUNTIF('Master list(no salts, metals)'!$K34:$Y34, "#N/A")=14,TRUE,FALSE))</f>
        <v>0</v>
      </c>
      <c r="P34" t="b">
        <f>AND(COUNTIF('Master list(no salts, metals)'!P34,"&lt;=1"),IF(COUNTIF('Master list(no salts, metals)'!$K34:$Y34, "#N/A")=14,TRUE,FALSE))</f>
        <v>0</v>
      </c>
      <c r="Q34" t="b">
        <f>AND(COUNTIF('Master list(no salts, metals)'!Q34,"&lt;=1"),IF(COUNTIF('Master list(no salts, metals)'!$K34:$Y34, "#N/A")=14,TRUE,FALSE))</f>
        <v>0</v>
      </c>
      <c r="R34" t="b">
        <f>AND(COUNTIF('Master list(no salts, metals)'!R34,"&lt;=1"),IF(COUNTIF('Master list(no salts, metals)'!$K34:$Y34, "#N/A")=14,TRUE,FALSE))</f>
        <v>0</v>
      </c>
      <c r="S34" t="b">
        <f>AND(COUNTIF('Master list(no salts, metals)'!S34,"&lt;=1"),IF(COUNTIF('Master list(no salts, metals)'!$K34:$Y34, "#N/A")=14,TRUE,FALSE))</f>
        <v>0</v>
      </c>
      <c r="T34" t="b">
        <f>AND(COUNTIF('Master list(no salts, metals)'!T34,"&lt;=1"),IF(COUNTIF('Master list(no salts, metals)'!$K34:$Y34, "#N/A")=14,TRUE,FALSE))</f>
        <v>0</v>
      </c>
      <c r="U34" t="b">
        <f>AND(COUNTIF('Master list(no salts, metals)'!U34,"&lt;=1"),IF(COUNTIF('Master list(no salts, metals)'!$K34:$Y34, "#N/A")=14,TRUE,FALSE))</f>
        <v>0</v>
      </c>
      <c r="V34" t="b">
        <f>AND(COUNTIF('Master list(no salts, metals)'!V34,"&lt;=1"),IF(COUNTIF('Master list(no salts, metals)'!$K34:$Y34, "#N/A")=14,TRUE,FALSE))</f>
        <v>0</v>
      </c>
      <c r="W34" t="b">
        <f>AND(COUNTIF('Master list(no salts, metals)'!W34,"&lt;=1"),IF(COUNTIF('Master list(no salts, metals)'!$K34:$Y34, "#N/A")=14,TRUE,FALSE))</f>
        <v>0</v>
      </c>
      <c r="X34" t="b">
        <f>AND(COUNTIF('Master list(no salts, metals)'!X34,"&lt;=1"),IF(COUNTIF('Master list(no salts, metals)'!$K34:$Y34, "#N/A")=14,TRUE,FALSE))</f>
        <v>0</v>
      </c>
      <c r="Y34" t="b">
        <f>AND(COUNTIF('Master list(no salts, metals)'!Y34,"&lt;=1"),IF(COUNTIF('Master list(no salts, metals)'!$K34:$Y34, "#N/A")=14,TRUE,FALSE))</f>
        <v>0</v>
      </c>
    </row>
    <row r="35" spans="11:25" x14ac:dyDescent="0.25">
      <c r="K35" t="b">
        <f>AND(COUNTIF('Master list(no salts, metals)'!K35,"&lt;=1"),IF(COUNTIF('Master list(no salts, metals)'!$K35:$Y35, "#N/A")=14,TRUE,FALSE))</f>
        <v>0</v>
      </c>
      <c r="L35" t="b">
        <f>AND(COUNTIF('Master list(no salts, metals)'!L35,"&lt;=1"),IF(COUNTIF('Master list(no salts, metals)'!$K35:$Y35, "#N/A")=14,TRUE,FALSE))</f>
        <v>0</v>
      </c>
      <c r="M35" t="b">
        <f>AND(COUNTIF('Master list(no salts, metals)'!M35,"&lt;=1"),IF(COUNTIF('Master list(no salts, metals)'!$K35:$Y35, "#N/A")=14,TRUE,FALSE))</f>
        <v>0</v>
      </c>
      <c r="N35" t="b">
        <f>AND(COUNTIF('Master list(no salts, metals)'!N35,"&lt;=1"),IF(COUNTIF('Master list(no salts, metals)'!$K35:$Y35, "#N/A")=14,TRUE,FALSE))</f>
        <v>0</v>
      </c>
      <c r="O35" t="b">
        <f>AND(COUNTIF('Master list(no salts, metals)'!O35,"&lt;=1"),IF(COUNTIF('Master list(no salts, metals)'!$K35:$Y35, "#N/A")=14,TRUE,FALSE))</f>
        <v>0</v>
      </c>
      <c r="P35" t="b">
        <f>AND(COUNTIF('Master list(no salts, metals)'!P35,"&lt;=1"),IF(COUNTIF('Master list(no salts, metals)'!$K35:$Y35, "#N/A")=14,TRUE,FALSE))</f>
        <v>0</v>
      </c>
      <c r="Q35" t="b">
        <f>AND(COUNTIF('Master list(no salts, metals)'!Q35,"&lt;=1"),IF(COUNTIF('Master list(no salts, metals)'!$K35:$Y35, "#N/A")=14,TRUE,FALSE))</f>
        <v>0</v>
      </c>
      <c r="R35" t="b">
        <f>AND(COUNTIF('Master list(no salts, metals)'!R35,"&lt;=1"),IF(COUNTIF('Master list(no salts, metals)'!$K35:$Y35, "#N/A")=14,TRUE,FALSE))</f>
        <v>0</v>
      </c>
      <c r="S35" t="b">
        <f>AND(COUNTIF('Master list(no salts, metals)'!S35,"&lt;=1"),IF(COUNTIF('Master list(no salts, metals)'!$K35:$Y35, "#N/A")=14,TRUE,FALSE))</f>
        <v>0</v>
      </c>
      <c r="T35" t="b">
        <f>AND(COUNTIF('Master list(no salts, metals)'!T35,"&lt;=1"),IF(COUNTIF('Master list(no salts, metals)'!$K35:$Y35, "#N/A")=14,TRUE,FALSE))</f>
        <v>0</v>
      </c>
      <c r="U35" t="b">
        <f>AND(COUNTIF('Master list(no salts, metals)'!U35,"&lt;=1"),IF(COUNTIF('Master list(no salts, metals)'!$K35:$Y35, "#N/A")=14,TRUE,FALSE))</f>
        <v>0</v>
      </c>
      <c r="V35" t="b">
        <f>AND(COUNTIF('Master list(no salts, metals)'!V35,"&lt;=1"),IF(COUNTIF('Master list(no salts, metals)'!$K35:$Y35, "#N/A")=14,TRUE,FALSE))</f>
        <v>0</v>
      </c>
      <c r="W35" t="b">
        <f>AND(COUNTIF('Master list(no salts, metals)'!W35,"&lt;=1"),IF(COUNTIF('Master list(no salts, metals)'!$K35:$Y35, "#N/A")=14,TRUE,FALSE))</f>
        <v>1</v>
      </c>
      <c r="X35" t="b">
        <f>AND(COUNTIF('Master list(no salts, metals)'!X35,"&lt;=1"),IF(COUNTIF('Master list(no salts, metals)'!$K35:$Y35, "#N/A")=14,TRUE,FALSE))</f>
        <v>0</v>
      </c>
      <c r="Y35" t="b">
        <f>AND(COUNTIF('Master list(no salts, metals)'!Y35,"&lt;=1"),IF(COUNTIF('Master list(no salts, metals)'!$K35:$Y35, "#N/A")=14,TRUE,FALSE))</f>
        <v>0</v>
      </c>
    </row>
    <row r="36" spans="11:25" x14ac:dyDescent="0.25">
      <c r="K36" t="b">
        <f>AND(COUNTIF('Master list(no salts, metals)'!K36,"&lt;=1"),IF(COUNTIF('Master list(no salts, metals)'!$K36:$Y36, "#N/A")=14,TRUE,FALSE))</f>
        <v>0</v>
      </c>
      <c r="L36" t="b">
        <f>AND(COUNTIF('Master list(no salts, metals)'!L36,"&lt;=1"),IF(COUNTIF('Master list(no salts, metals)'!$K36:$Y36, "#N/A")=14,TRUE,FALSE))</f>
        <v>0</v>
      </c>
      <c r="M36" t="b">
        <f>AND(COUNTIF('Master list(no salts, metals)'!M36,"&lt;=1"),IF(COUNTIF('Master list(no salts, metals)'!$K36:$Y36, "#N/A")=14,TRUE,FALSE))</f>
        <v>0</v>
      </c>
      <c r="N36" t="b">
        <f>AND(COUNTIF('Master list(no salts, metals)'!N36,"&lt;=1"),IF(COUNTIF('Master list(no salts, metals)'!$K36:$Y36, "#N/A")=14,TRUE,FALSE))</f>
        <v>0</v>
      </c>
      <c r="O36" t="b">
        <f>AND(COUNTIF('Master list(no salts, metals)'!O36,"&lt;=1"),IF(COUNTIF('Master list(no salts, metals)'!$K36:$Y36, "#N/A")=14,TRUE,FALSE))</f>
        <v>0</v>
      </c>
      <c r="P36" t="b">
        <f>AND(COUNTIF('Master list(no salts, metals)'!P36,"&lt;=1"),IF(COUNTIF('Master list(no salts, metals)'!$K36:$Y36, "#N/A")=14,TRUE,FALSE))</f>
        <v>0</v>
      </c>
      <c r="Q36" t="b">
        <f>AND(COUNTIF('Master list(no salts, metals)'!Q36,"&lt;=1"),IF(COUNTIF('Master list(no salts, metals)'!$K36:$Y36, "#N/A")=14,TRUE,FALSE))</f>
        <v>0</v>
      </c>
      <c r="R36" t="b">
        <f>AND(COUNTIF('Master list(no salts, metals)'!R36,"&lt;=1"),IF(COUNTIF('Master list(no salts, metals)'!$K36:$Y36, "#N/A")=14,TRUE,FALSE))</f>
        <v>0</v>
      </c>
      <c r="S36" t="b">
        <f>AND(COUNTIF('Master list(no salts, metals)'!S36,"&lt;=1"),IF(COUNTIF('Master list(no salts, metals)'!$K36:$Y36, "#N/A")=14,TRUE,FALSE))</f>
        <v>0</v>
      </c>
      <c r="T36" t="b">
        <f>AND(COUNTIF('Master list(no salts, metals)'!T36,"&lt;=1"),IF(COUNTIF('Master list(no salts, metals)'!$K36:$Y36, "#N/A")=14,TRUE,FALSE))</f>
        <v>0</v>
      </c>
      <c r="U36" t="b">
        <f>AND(COUNTIF('Master list(no salts, metals)'!U36,"&lt;=1"),IF(COUNTIF('Master list(no salts, metals)'!$K36:$Y36, "#N/A")=14,TRUE,FALSE))</f>
        <v>0</v>
      </c>
      <c r="V36" t="b">
        <f>AND(COUNTIF('Master list(no salts, metals)'!V36,"&lt;=1"),IF(COUNTIF('Master list(no salts, metals)'!$K36:$Y36, "#N/A")=14,TRUE,FALSE))</f>
        <v>0</v>
      </c>
      <c r="W36" t="b">
        <f>AND(COUNTIF('Master list(no salts, metals)'!W36,"&lt;=1"),IF(COUNTIF('Master list(no salts, metals)'!$K36:$Y36, "#N/A")=14,TRUE,FALSE))</f>
        <v>0</v>
      </c>
      <c r="X36" t="b">
        <f>AND(COUNTIF('Master list(no salts, metals)'!X36,"&lt;=1"),IF(COUNTIF('Master list(no salts, metals)'!$K36:$Y36, "#N/A")=14,TRUE,FALSE))</f>
        <v>0</v>
      </c>
      <c r="Y36" t="b">
        <f>AND(COUNTIF('Master list(no salts, metals)'!Y36,"&lt;=1"),IF(COUNTIF('Master list(no salts, metals)'!$K36:$Y36, "#N/A")=14,TRUE,FALSE))</f>
        <v>1</v>
      </c>
    </row>
    <row r="37" spans="11:25" x14ac:dyDescent="0.25">
      <c r="K37" t="b">
        <f>AND(COUNTIF('Master list(no salts, metals)'!K37,"&lt;=1"),IF(COUNTIF('Master list(no salts, metals)'!$K37:$Y37, "#N/A")=14,TRUE,FALSE))</f>
        <v>0</v>
      </c>
      <c r="L37" t="b">
        <f>AND(COUNTIF('Master list(no salts, metals)'!L37,"&lt;=1"),IF(COUNTIF('Master list(no salts, metals)'!$K37:$Y37, "#N/A")=14,TRUE,FALSE))</f>
        <v>0</v>
      </c>
      <c r="M37" t="b">
        <f>AND(COUNTIF('Master list(no salts, metals)'!M37,"&lt;=1"),IF(COUNTIF('Master list(no salts, metals)'!$K37:$Y37, "#N/A")=14,TRUE,FALSE))</f>
        <v>0</v>
      </c>
      <c r="N37" t="b">
        <f>AND(COUNTIF('Master list(no salts, metals)'!N37,"&lt;=1"),IF(COUNTIF('Master list(no salts, metals)'!$K37:$Y37, "#N/A")=14,TRUE,FALSE))</f>
        <v>0</v>
      </c>
      <c r="O37" t="b">
        <f>AND(COUNTIF('Master list(no salts, metals)'!O37,"&lt;=1"),IF(COUNTIF('Master list(no salts, metals)'!$K37:$Y37, "#N/A")=14,TRUE,FALSE))</f>
        <v>0</v>
      </c>
      <c r="P37" t="b">
        <f>AND(COUNTIF('Master list(no salts, metals)'!P37,"&lt;=1"),IF(COUNTIF('Master list(no salts, metals)'!$K37:$Y37, "#N/A")=14,TRUE,FALSE))</f>
        <v>0</v>
      </c>
      <c r="Q37" t="b">
        <f>AND(COUNTIF('Master list(no salts, metals)'!Q37,"&lt;=1"),IF(COUNTIF('Master list(no salts, metals)'!$K37:$Y37, "#N/A")=14,TRUE,FALSE))</f>
        <v>0</v>
      </c>
      <c r="R37" t="b">
        <f>AND(COUNTIF('Master list(no salts, metals)'!R37,"&lt;=1"),IF(COUNTIF('Master list(no salts, metals)'!$K37:$Y37, "#N/A")=14,TRUE,FALSE))</f>
        <v>0</v>
      </c>
      <c r="S37" t="b">
        <f>AND(COUNTIF('Master list(no salts, metals)'!S37,"&lt;=1"),IF(COUNTIF('Master list(no salts, metals)'!$K37:$Y37, "#N/A")=14,TRUE,FALSE))</f>
        <v>0</v>
      </c>
      <c r="T37" t="b">
        <f>AND(COUNTIF('Master list(no salts, metals)'!T37,"&lt;=1"),IF(COUNTIF('Master list(no salts, metals)'!$K37:$Y37, "#N/A")=14,TRUE,FALSE))</f>
        <v>0</v>
      </c>
      <c r="U37" t="b">
        <f>AND(COUNTIF('Master list(no salts, metals)'!U37,"&lt;=1"),IF(COUNTIF('Master list(no salts, metals)'!$K37:$Y37, "#N/A")=14,TRUE,FALSE))</f>
        <v>0</v>
      </c>
      <c r="V37" t="b">
        <f>AND(COUNTIF('Master list(no salts, metals)'!V37,"&lt;=1"),IF(COUNTIF('Master list(no salts, metals)'!$K37:$Y37, "#N/A")=14,TRUE,FALSE))</f>
        <v>0</v>
      </c>
      <c r="W37" t="b">
        <f>AND(COUNTIF('Master list(no salts, metals)'!W37,"&lt;=1"),IF(COUNTIF('Master list(no salts, metals)'!$K37:$Y37, "#N/A")=14,TRUE,FALSE))</f>
        <v>0</v>
      </c>
      <c r="X37" t="b">
        <f>AND(COUNTIF('Master list(no salts, metals)'!X37,"&lt;=1"),IF(COUNTIF('Master list(no salts, metals)'!$K37:$Y37, "#N/A")=14,TRUE,FALSE))</f>
        <v>0</v>
      </c>
      <c r="Y37" t="b">
        <f>AND(COUNTIF('Master list(no salts, metals)'!Y37,"&lt;=1"),IF(COUNTIF('Master list(no salts, metals)'!$K37:$Y37, "#N/A")=14,TRUE,FALSE))</f>
        <v>1</v>
      </c>
    </row>
    <row r="38" spans="11:25" x14ac:dyDescent="0.25">
      <c r="K38" t="b">
        <f>AND(COUNTIF('Master list(no salts, metals)'!K38,"&lt;=1"),IF(COUNTIF('Master list(no salts, metals)'!$K38:$Y38, "#N/A")=14,TRUE,FALSE))</f>
        <v>0</v>
      </c>
      <c r="L38" t="b">
        <f>AND(COUNTIF('Master list(no salts, metals)'!L38,"&lt;=1"),IF(COUNTIF('Master list(no salts, metals)'!$K38:$Y38, "#N/A")=14,TRUE,FALSE))</f>
        <v>0</v>
      </c>
      <c r="M38" t="b">
        <f>AND(COUNTIF('Master list(no salts, metals)'!M38,"&lt;=1"),IF(COUNTIF('Master list(no salts, metals)'!$K38:$Y38, "#N/A")=14,TRUE,FALSE))</f>
        <v>0</v>
      </c>
      <c r="N38" t="b">
        <f>AND(COUNTIF('Master list(no salts, metals)'!N38,"&lt;=1"),IF(COUNTIF('Master list(no salts, metals)'!$K38:$Y38, "#N/A")=14,TRUE,FALSE))</f>
        <v>0</v>
      </c>
      <c r="O38" t="b">
        <f>AND(COUNTIF('Master list(no salts, metals)'!O38,"&lt;=1"),IF(COUNTIF('Master list(no salts, metals)'!$K38:$Y38, "#N/A")=14,TRUE,FALSE))</f>
        <v>0</v>
      </c>
      <c r="P38" t="b">
        <f>AND(COUNTIF('Master list(no salts, metals)'!P38,"&lt;=1"),IF(COUNTIF('Master list(no salts, metals)'!$K38:$Y38, "#N/A")=14,TRUE,FALSE))</f>
        <v>0</v>
      </c>
      <c r="Q38" t="b">
        <f>AND(COUNTIF('Master list(no salts, metals)'!Q38,"&lt;=1"),IF(COUNTIF('Master list(no salts, metals)'!$K38:$Y38, "#N/A")=14,TRUE,FALSE))</f>
        <v>0</v>
      </c>
      <c r="R38" t="b">
        <f>AND(COUNTIF('Master list(no salts, metals)'!R38,"&lt;=1"),IF(COUNTIF('Master list(no salts, metals)'!$K38:$Y38, "#N/A")=14,TRUE,FALSE))</f>
        <v>0</v>
      </c>
      <c r="S38" t="b">
        <f>AND(COUNTIF('Master list(no salts, metals)'!S38,"&lt;=1"),IF(COUNTIF('Master list(no salts, metals)'!$K38:$Y38, "#N/A")=14,TRUE,FALSE))</f>
        <v>0</v>
      </c>
      <c r="T38" t="b">
        <f>AND(COUNTIF('Master list(no salts, metals)'!T38,"&lt;=1"),IF(COUNTIF('Master list(no salts, metals)'!$K38:$Y38, "#N/A")=14,TRUE,FALSE))</f>
        <v>1</v>
      </c>
      <c r="U38" t="b">
        <f>AND(COUNTIF('Master list(no salts, metals)'!U38,"&lt;=1"),IF(COUNTIF('Master list(no salts, metals)'!$K38:$Y38, "#N/A")=14,TRUE,FALSE))</f>
        <v>0</v>
      </c>
      <c r="V38" t="b">
        <f>AND(COUNTIF('Master list(no salts, metals)'!V38,"&lt;=1"),IF(COUNTIF('Master list(no salts, metals)'!$K38:$Y38, "#N/A")=14,TRUE,FALSE))</f>
        <v>0</v>
      </c>
      <c r="W38" t="b">
        <f>AND(COUNTIF('Master list(no salts, metals)'!W38,"&lt;=1"),IF(COUNTIF('Master list(no salts, metals)'!$K38:$Y38, "#N/A")=14,TRUE,FALSE))</f>
        <v>0</v>
      </c>
      <c r="X38" t="b">
        <f>AND(COUNTIF('Master list(no salts, metals)'!X38,"&lt;=1"),IF(COUNTIF('Master list(no salts, metals)'!$K38:$Y38, "#N/A")=14,TRUE,FALSE))</f>
        <v>0</v>
      </c>
      <c r="Y38" t="b">
        <f>AND(COUNTIF('Master list(no salts, metals)'!Y38,"&lt;=1"),IF(COUNTIF('Master list(no salts, metals)'!$K38:$Y38, "#N/A")=14,TRUE,FALSE))</f>
        <v>0</v>
      </c>
    </row>
    <row r="39" spans="11:25" x14ac:dyDescent="0.25">
      <c r="K39" t="b">
        <f>AND(COUNTIF('Master list(no salts, metals)'!K39,"&lt;=1"),IF(COUNTIF('Master list(no salts, metals)'!$K39:$Y39, "#N/A")=14,TRUE,FALSE))</f>
        <v>0</v>
      </c>
      <c r="L39" t="b">
        <f>AND(COUNTIF('Master list(no salts, metals)'!L39,"&lt;=1"),IF(COUNTIF('Master list(no salts, metals)'!$K39:$Y39, "#N/A")=14,TRUE,FALSE))</f>
        <v>0</v>
      </c>
      <c r="M39" t="b">
        <f>AND(COUNTIF('Master list(no salts, metals)'!M39,"&lt;=1"),IF(COUNTIF('Master list(no salts, metals)'!$K39:$Y39, "#N/A")=14,TRUE,FALSE))</f>
        <v>0</v>
      </c>
      <c r="N39" t="b">
        <f>AND(COUNTIF('Master list(no salts, metals)'!N39,"&lt;=1"),IF(COUNTIF('Master list(no salts, metals)'!$K39:$Y39, "#N/A")=14,TRUE,FALSE))</f>
        <v>0</v>
      </c>
      <c r="O39" t="b">
        <f>AND(COUNTIF('Master list(no salts, metals)'!O39,"&lt;=1"),IF(COUNTIF('Master list(no salts, metals)'!$K39:$Y39, "#N/A")=14,TRUE,FALSE))</f>
        <v>0</v>
      </c>
      <c r="P39" t="b">
        <f>AND(COUNTIF('Master list(no salts, metals)'!P39,"&lt;=1"),IF(COUNTIF('Master list(no salts, metals)'!$K39:$Y39, "#N/A")=14,TRUE,FALSE))</f>
        <v>0</v>
      </c>
      <c r="Q39" t="b">
        <f>AND(COUNTIF('Master list(no salts, metals)'!Q39,"&lt;=1"),IF(COUNTIF('Master list(no salts, metals)'!$K39:$Y39, "#N/A")=14,TRUE,FALSE))</f>
        <v>0</v>
      </c>
      <c r="R39" t="b">
        <f>AND(COUNTIF('Master list(no salts, metals)'!R39,"&lt;=1"),IF(COUNTIF('Master list(no salts, metals)'!$K39:$Y39, "#N/A")=14,TRUE,FALSE))</f>
        <v>0</v>
      </c>
      <c r="S39" t="b">
        <f>AND(COUNTIF('Master list(no salts, metals)'!S39,"&lt;=1"),IF(COUNTIF('Master list(no salts, metals)'!$K39:$Y39, "#N/A")=14,TRUE,FALSE))</f>
        <v>0</v>
      </c>
      <c r="T39" t="b">
        <f>AND(COUNTIF('Master list(no salts, metals)'!T39,"&lt;=1"),IF(COUNTIF('Master list(no salts, metals)'!$K39:$Y39, "#N/A")=14,TRUE,FALSE))</f>
        <v>0</v>
      </c>
      <c r="U39" t="b">
        <f>AND(COUNTIF('Master list(no salts, metals)'!U39,"&lt;=1"),IF(COUNTIF('Master list(no salts, metals)'!$K39:$Y39, "#N/A")=14,TRUE,FALSE))</f>
        <v>0</v>
      </c>
      <c r="V39" t="b">
        <f>AND(COUNTIF('Master list(no salts, metals)'!V39,"&lt;=1"),IF(COUNTIF('Master list(no salts, metals)'!$K39:$Y39, "#N/A")=14,TRUE,FALSE))</f>
        <v>0</v>
      </c>
      <c r="W39" t="b">
        <f>AND(COUNTIF('Master list(no salts, metals)'!W39,"&lt;=1"),IF(COUNTIF('Master list(no salts, metals)'!$K39:$Y39, "#N/A")=14,TRUE,FALSE))</f>
        <v>1</v>
      </c>
      <c r="X39" t="b">
        <f>AND(COUNTIF('Master list(no salts, metals)'!X39,"&lt;=1"),IF(COUNTIF('Master list(no salts, metals)'!$K39:$Y39, "#N/A")=14,TRUE,FALSE))</f>
        <v>0</v>
      </c>
      <c r="Y39" t="b">
        <f>AND(COUNTIF('Master list(no salts, metals)'!Y39,"&lt;=1"),IF(COUNTIF('Master list(no salts, metals)'!$K39:$Y39, "#N/A")=14,TRUE,FALSE))</f>
        <v>0</v>
      </c>
    </row>
    <row r="40" spans="11:25" x14ac:dyDescent="0.25">
      <c r="K40" t="b">
        <f>AND(COUNTIF('Master list(no salts, metals)'!K40,"&lt;=1"),IF(COUNTIF('Master list(no salts, metals)'!$K40:$Y40, "#N/A")=14,TRUE,FALSE))</f>
        <v>0</v>
      </c>
      <c r="L40" t="b">
        <f>AND(COUNTIF('Master list(no salts, metals)'!L40,"&lt;=1"),IF(COUNTIF('Master list(no salts, metals)'!$K40:$Y40, "#N/A")=14,TRUE,FALSE))</f>
        <v>0</v>
      </c>
      <c r="M40" t="b">
        <f>AND(COUNTIF('Master list(no salts, metals)'!M40,"&lt;=1"),IF(COUNTIF('Master list(no salts, metals)'!$K40:$Y40, "#N/A")=14,TRUE,FALSE))</f>
        <v>0</v>
      </c>
      <c r="N40" t="b">
        <f>AND(COUNTIF('Master list(no salts, metals)'!N40,"&lt;=1"),IF(COUNTIF('Master list(no salts, metals)'!$K40:$Y40, "#N/A")=14,TRUE,FALSE))</f>
        <v>0</v>
      </c>
      <c r="O40" t="b">
        <f>AND(COUNTIF('Master list(no salts, metals)'!O40,"&lt;=1"),IF(COUNTIF('Master list(no salts, metals)'!$K40:$Y40, "#N/A")=14,TRUE,FALSE))</f>
        <v>0</v>
      </c>
      <c r="P40" t="b">
        <f>AND(COUNTIF('Master list(no salts, metals)'!P40,"&lt;=1"),IF(COUNTIF('Master list(no salts, metals)'!$K40:$Y40, "#N/A")=14,TRUE,FALSE))</f>
        <v>0</v>
      </c>
      <c r="Q40" t="b">
        <f>AND(COUNTIF('Master list(no salts, metals)'!Q40,"&lt;=1"),IF(COUNTIF('Master list(no salts, metals)'!$K40:$Y40, "#N/A")=14,TRUE,FALSE))</f>
        <v>0</v>
      </c>
      <c r="R40" t="b">
        <f>AND(COUNTIF('Master list(no salts, metals)'!R40,"&lt;=1"),IF(COUNTIF('Master list(no salts, metals)'!$K40:$Y40, "#N/A")=14,TRUE,FALSE))</f>
        <v>0</v>
      </c>
      <c r="S40" t="b">
        <f>AND(COUNTIF('Master list(no salts, metals)'!S40,"&lt;=1"),IF(COUNTIF('Master list(no salts, metals)'!$K40:$Y40, "#N/A")=14,TRUE,FALSE))</f>
        <v>0</v>
      </c>
      <c r="T40" t="b">
        <f>AND(COUNTIF('Master list(no salts, metals)'!T40,"&lt;=1"),IF(COUNTIF('Master list(no salts, metals)'!$K40:$Y40, "#N/A")=14,TRUE,FALSE))</f>
        <v>0</v>
      </c>
      <c r="U40" t="b">
        <f>AND(COUNTIF('Master list(no salts, metals)'!U40,"&lt;=1"),IF(COUNTIF('Master list(no salts, metals)'!$K40:$Y40, "#N/A")=14,TRUE,FALSE))</f>
        <v>0</v>
      </c>
      <c r="V40" t="b">
        <f>AND(COUNTIF('Master list(no salts, metals)'!V40,"&lt;=1"),IF(COUNTIF('Master list(no salts, metals)'!$K40:$Y40, "#N/A")=14,TRUE,FALSE))</f>
        <v>0</v>
      </c>
      <c r="W40" t="b">
        <f>AND(COUNTIF('Master list(no salts, metals)'!W40,"&lt;=1"),IF(COUNTIF('Master list(no salts, metals)'!$K40:$Y40, "#N/A")=14,TRUE,FALSE))</f>
        <v>0</v>
      </c>
      <c r="X40" t="b">
        <f>AND(COUNTIF('Master list(no salts, metals)'!X40,"&lt;=1"),IF(COUNTIF('Master list(no salts, metals)'!$K40:$Y40, "#N/A")=14,TRUE,FALSE))</f>
        <v>0</v>
      </c>
      <c r="Y40" t="b">
        <f>AND(COUNTIF('Master list(no salts, metals)'!Y40,"&lt;=1"),IF(COUNTIF('Master list(no salts, metals)'!$K40:$Y40, "#N/A")=14,TRUE,FALSE))</f>
        <v>0</v>
      </c>
    </row>
    <row r="41" spans="11:25" x14ac:dyDescent="0.25">
      <c r="K41" t="b">
        <f>AND(COUNTIF('Master list(no salts, metals)'!K41,"&lt;=1"),IF(COUNTIF('Master list(no salts, metals)'!$K41:$Y41, "#N/A")=14,TRUE,FALSE))</f>
        <v>0</v>
      </c>
      <c r="L41" t="b">
        <f>AND(COUNTIF('Master list(no salts, metals)'!L41,"&lt;=1"),IF(COUNTIF('Master list(no salts, metals)'!$K41:$Y41, "#N/A")=14,TRUE,FALSE))</f>
        <v>0</v>
      </c>
      <c r="M41" t="b">
        <f>AND(COUNTIF('Master list(no salts, metals)'!M41,"&lt;=1"),IF(COUNTIF('Master list(no salts, metals)'!$K41:$Y41, "#N/A")=14,TRUE,FALSE))</f>
        <v>0</v>
      </c>
      <c r="N41" t="b">
        <f>AND(COUNTIF('Master list(no salts, metals)'!N41,"&lt;=1"),IF(COUNTIF('Master list(no salts, metals)'!$K41:$Y41, "#N/A")=14,TRUE,FALSE))</f>
        <v>0</v>
      </c>
      <c r="O41" t="b">
        <f>AND(COUNTIF('Master list(no salts, metals)'!O41,"&lt;=1"),IF(COUNTIF('Master list(no salts, metals)'!$K41:$Y41, "#N/A")=14,TRUE,FALSE))</f>
        <v>0</v>
      </c>
      <c r="P41" t="b">
        <f>AND(COUNTIF('Master list(no salts, metals)'!P41,"&lt;=1"),IF(COUNTIF('Master list(no salts, metals)'!$K41:$Y41, "#N/A")=14,TRUE,FALSE))</f>
        <v>0</v>
      </c>
      <c r="Q41" t="b">
        <f>AND(COUNTIF('Master list(no salts, metals)'!Q41,"&lt;=1"),IF(COUNTIF('Master list(no salts, metals)'!$K41:$Y41, "#N/A")=14,TRUE,FALSE))</f>
        <v>0</v>
      </c>
      <c r="R41" t="b">
        <f>AND(COUNTIF('Master list(no salts, metals)'!R41,"&lt;=1"),IF(COUNTIF('Master list(no salts, metals)'!$K41:$Y41, "#N/A")=14,TRUE,FALSE))</f>
        <v>0</v>
      </c>
      <c r="S41" t="b">
        <f>AND(COUNTIF('Master list(no salts, metals)'!S41,"&lt;=1"),IF(COUNTIF('Master list(no salts, metals)'!$K41:$Y41, "#N/A")=14,TRUE,FALSE))</f>
        <v>0</v>
      </c>
      <c r="T41" t="b">
        <f>AND(COUNTIF('Master list(no salts, metals)'!T41,"&lt;=1"),IF(COUNTIF('Master list(no salts, metals)'!$K41:$Y41, "#N/A")=14,TRUE,FALSE))</f>
        <v>0</v>
      </c>
      <c r="U41" t="b">
        <f>AND(COUNTIF('Master list(no salts, metals)'!U41,"&lt;=1"),IF(COUNTIF('Master list(no salts, metals)'!$K41:$Y41, "#N/A")=14,TRUE,FALSE))</f>
        <v>0</v>
      </c>
      <c r="V41" t="b">
        <f>AND(COUNTIF('Master list(no salts, metals)'!V41,"&lt;=1"),IF(COUNTIF('Master list(no salts, metals)'!$K41:$Y41, "#N/A")=14,TRUE,FALSE))</f>
        <v>0</v>
      </c>
      <c r="W41" t="b">
        <f>AND(COUNTIF('Master list(no salts, metals)'!W41,"&lt;=1"),IF(COUNTIF('Master list(no salts, metals)'!$K41:$Y41, "#N/A")=14,TRUE,FALSE))</f>
        <v>0</v>
      </c>
      <c r="X41" t="b">
        <f>AND(COUNTIF('Master list(no salts, metals)'!X41,"&lt;=1"),IF(COUNTIF('Master list(no salts, metals)'!$K41:$Y41, "#N/A")=14,TRUE,FALSE))</f>
        <v>0</v>
      </c>
      <c r="Y41" t="b">
        <f>AND(COUNTIF('Master list(no salts, metals)'!Y41,"&lt;=1"),IF(COUNTIF('Master list(no salts, metals)'!$K41:$Y41, "#N/A")=14,TRUE,FALSE))</f>
        <v>0</v>
      </c>
    </row>
    <row r="42" spans="11:25" x14ac:dyDescent="0.25">
      <c r="K42" t="b">
        <f>AND(COUNTIF('Master list(no salts, metals)'!K42,"&lt;=1"),IF(COUNTIF('Master list(no salts, metals)'!$K42:$Y42, "#N/A")=14,TRUE,FALSE))</f>
        <v>0</v>
      </c>
      <c r="L42" t="b">
        <f>AND(COUNTIF('Master list(no salts, metals)'!L42,"&lt;=1"),IF(COUNTIF('Master list(no salts, metals)'!$K42:$Y42, "#N/A")=14,TRUE,FALSE))</f>
        <v>0</v>
      </c>
      <c r="M42" t="b">
        <f>AND(COUNTIF('Master list(no salts, metals)'!M42,"&lt;=1"),IF(COUNTIF('Master list(no salts, metals)'!$K42:$Y42, "#N/A")=14,TRUE,FALSE))</f>
        <v>0</v>
      </c>
      <c r="N42" t="b">
        <f>AND(COUNTIF('Master list(no salts, metals)'!N42,"&lt;=1"),IF(COUNTIF('Master list(no salts, metals)'!$K42:$Y42, "#N/A")=14,TRUE,FALSE))</f>
        <v>0</v>
      </c>
      <c r="O42" t="b">
        <f>AND(COUNTIF('Master list(no salts, metals)'!O42,"&lt;=1"),IF(COUNTIF('Master list(no salts, metals)'!$K42:$Y42, "#N/A")=14,TRUE,FALSE))</f>
        <v>0</v>
      </c>
      <c r="P42" t="b">
        <f>AND(COUNTIF('Master list(no salts, metals)'!P42,"&lt;=1"),IF(COUNTIF('Master list(no salts, metals)'!$K42:$Y42, "#N/A")=14,TRUE,FALSE))</f>
        <v>0</v>
      </c>
      <c r="Q42" t="b">
        <f>AND(COUNTIF('Master list(no salts, metals)'!Q42,"&lt;=1"),IF(COUNTIF('Master list(no salts, metals)'!$K42:$Y42, "#N/A")=14,TRUE,FALSE))</f>
        <v>0</v>
      </c>
      <c r="R42" t="b">
        <f>AND(COUNTIF('Master list(no salts, metals)'!R42,"&lt;=1"),IF(COUNTIF('Master list(no salts, metals)'!$K42:$Y42, "#N/A")=14,TRUE,FALSE))</f>
        <v>0</v>
      </c>
      <c r="S42" t="b">
        <f>AND(COUNTIF('Master list(no salts, metals)'!S42,"&lt;=1"),IF(COUNTIF('Master list(no salts, metals)'!$K42:$Y42, "#N/A")=14,TRUE,FALSE))</f>
        <v>0</v>
      </c>
      <c r="T42" t="b">
        <f>AND(COUNTIF('Master list(no salts, metals)'!T42,"&lt;=1"),IF(COUNTIF('Master list(no salts, metals)'!$K42:$Y42, "#N/A")=14,TRUE,FALSE))</f>
        <v>0</v>
      </c>
      <c r="U42" t="b">
        <f>AND(COUNTIF('Master list(no salts, metals)'!U42,"&lt;=1"),IF(COUNTIF('Master list(no salts, metals)'!$K42:$Y42, "#N/A")=14,TRUE,FALSE))</f>
        <v>0</v>
      </c>
      <c r="V42" t="b">
        <f>AND(COUNTIF('Master list(no salts, metals)'!V42,"&lt;=1"),IF(COUNTIF('Master list(no salts, metals)'!$K42:$Y42, "#N/A")=14,TRUE,FALSE))</f>
        <v>0</v>
      </c>
      <c r="W42" t="b">
        <f>AND(COUNTIF('Master list(no salts, metals)'!W42,"&lt;=1"),IF(COUNTIF('Master list(no salts, metals)'!$K42:$Y42, "#N/A")=14,TRUE,FALSE))</f>
        <v>0</v>
      </c>
      <c r="X42" t="b">
        <f>AND(COUNTIF('Master list(no salts, metals)'!X42,"&lt;=1"),IF(COUNTIF('Master list(no salts, metals)'!$K42:$Y42, "#N/A")=14,TRUE,FALSE))</f>
        <v>0</v>
      </c>
      <c r="Y42" t="b">
        <f>AND(COUNTIF('Master list(no salts, metals)'!Y42,"&lt;=1"),IF(COUNTIF('Master list(no salts, metals)'!$K42:$Y42, "#N/A")=14,TRUE,FALSE))</f>
        <v>0</v>
      </c>
    </row>
    <row r="43" spans="11:25" x14ac:dyDescent="0.25">
      <c r="K43" t="b">
        <f>AND(COUNTIF('Master list(no salts, metals)'!K43,"&lt;=1"),IF(COUNTIF('Master list(no salts, metals)'!$K43:$Y43, "#N/A")=14,TRUE,FALSE))</f>
        <v>0</v>
      </c>
      <c r="L43" t="b">
        <f>AND(COUNTIF('Master list(no salts, metals)'!L43,"&lt;=1"),IF(COUNTIF('Master list(no salts, metals)'!$K43:$Y43, "#N/A")=14,TRUE,FALSE))</f>
        <v>0</v>
      </c>
      <c r="M43" t="b">
        <f>AND(COUNTIF('Master list(no salts, metals)'!M43,"&lt;=1"),IF(COUNTIF('Master list(no salts, metals)'!$K43:$Y43, "#N/A")=14,TRUE,FALSE))</f>
        <v>0</v>
      </c>
      <c r="N43" t="b">
        <f>AND(COUNTIF('Master list(no salts, metals)'!N43,"&lt;=1"),IF(COUNTIF('Master list(no salts, metals)'!$K43:$Y43, "#N/A")=14,TRUE,FALSE))</f>
        <v>0</v>
      </c>
      <c r="O43" t="b">
        <f>AND(COUNTIF('Master list(no salts, metals)'!O43,"&lt;=1"),IF(COUNTIF('Master list(no salts, metals)'!$K43:$Y43, "#N/A")=14,TRUE,FALSE))</f>
        <v>0</v>
      </c>
      <c r="P43" t="b">
        <f>AND(COUNTIF('Master list(no salts, metals)'!P43,"&lt;=1"),IF(COUNTIF('Master list(no salts, metals)'!$K43:$Y43, "#N/A")=14,TRUE,FALSE))</f>
        <v>0</v>
      </c>
      <c r="Q43" t="b">
        <f>AND(COUNTIF('Master list(no salts, metals)'!Q43,"&lt;=1"),IF(COUNTIF('Master list(no salts, metals)'!$K43:$Y43, "#N/A")=14,TRUE,FALSE))</f>
        <v>0</v>
      </c>
      <c r="R43" t="b">
        <f>AND(COUNTIF('Master list(no salts, metals)'!R43,"&lt;=1"),IF(COUNTIF('Master list(no salts, metals)'!$K43:$Y43, "#N/A")=14,TRUE,FALSE))</f>
        <v>0</v>
      </c>
      <c r="S43" t="b">
        <f>AND(COUNTIF('Master list(no salts, metals)'!S43,"&lt;=1"),IF(COUNTIF('Master list(no salts, metals)'!$K43:$Y43, "#N/A")=14,TRUE,FALSE))</f>
        <v>0</v>
      </c>
      <c r="T43" t="b">
        <f>AND(COUNTIF('Master list(no salts, metals)'!T43,"&lt;=1"),IF(COUNTIF('Master list(no salts, metals)'!$K43:$Y43, "#N/A")=14,TRUE,FALSE))</f>
        <v>0</v>
      </c>
      <c r="U43" t="b">
        <f>AND(COUNTIF('Master list(no salts, metals)'!U43,"&lt;=1"),IF(COUNTIF('Master list(no salts, metals)'!$K43:$Y43, "#N/A")=14,TRUE,FALSE))</f>
        <v>0</v>
      </c>
      <c r="V43" t="b">
        <f>AND(COUNTIF('Master list(no salts, metals)'!V43,"&lt;=1"),IF(COUNTIF('Master list(no salts, metals)'!$K43:$Y43, "#N/A")=14,TRUE,FALSE))</f>
        <v>0</v>
      </c>
      <c r="W43" t="b">
        <f>AND(COUNTIF('Master list(no salts, metals)'!W43,"&lt;=1"),IF(COUNTIF('Master list(no salts, metals)'!$K43:$Y43, "#N/A")=14,TRUE,FALSE))</f>
        <v>0</v>
      </c>
      <c r="X43" t="b">
        <f>AND(COUNTIF('Master list(no salts, metals)'!X43,"&lt;=1"),IF(COUNTIF('Master list(no salts, metals)'!$K43:$Y43, "#N/A")=14,TRUE,FALSE))</f>
        <v>0</v>
      </c>
      <c r="Y43" t="b">
        <f>AND(COUNTIF('Master list(no salts, metals)'!Y43,"&lt;=1"),IF(COUNTIF('Master list(no salts, metals)'!$K43:$Y43, "#N/A")=14,TRUE,FALSE))</f>
        <v>0</v>
      </c>
    </row>
    <row r="44" spans="11:25" x14ac:dyDescent="0.25">
      <c r="K44" t="b">
        <f>AND(COUNTIF('Master list(no salts, metals)'!K44,"&lt;=1"),IF(COUNTIF('Master list(no salts, metals)'!$K44:$Y44, "#N/A")=14,TRUE,FALSE))</f>
        <v>0</v>
      </c>
      <c r="L44" t="b">
        <f>AND(COUNTIF('Master list(no salts, metals)'!L44,"&lt;=1"),IF(COUNTIF('Master list(no salts, metals)'!$K44:$Y44, "#N/A")=14,TRUE,FALSE))</f>
        <v>0</v>
      </c>
      <c r="M44" t="b">
        <f>AND(COUNTIF('Master list(no salts, metals)'!M44,"&lt;=1"),IF(COUNTIF('Master list(no salts, metals)'!$K44:$Y44, "#N/A")=14,TRUE,FALSE))</f>
        <v>0</v>
      </c>
      <c r="N44" t="b">
        <f>AND(COUNTIF('Master list(no salts, metals)'!N44,"&lt;=1"),IF(COUNTIF('Master list(no salts, metals)'!$K44:$Y44, "#N/A")=14,TRUE,FALSE))</f>
        <v>0</v>
      </c>
      <c r="O44" t="b">
        <f>AND(COUNTIF('Master list(no salts, metals)'!O44,"&lt;=1"),IF(COUNTIF('Master list(no salts, metals)'!$K44:$Y44, "#N/A")=14,TRUE,FALSE))</f>
        <v>0</v>
      </c>
      <c r="P44" t="b">
        <f>AND(COUNTIF('Master list(no salts, metals)'!P44,"&lt;=1"),IF(COUNTIF('Master list(no salts, metals)'!$K44:$Y44, "#N/A")=14,TRUE,FALSE))</f>
        <v>0</v>
      </c>
      <c r="Q44" t="b">
        <f>AND(COUNTIF('Master list(no salts, metals)'!Q44,"&lt;=1"),IF(COUNTIF('Master list(no salts, metals)'!$K44:$Y44, "#N/A")=14,TRUE,FALSE))</f>
        <v>0</v>
      </c>
      <c r="R44" t="b">
        <f>AND(COUNTIF('Master list(no salts, metals)'!R44,"&lt;=1"),IF(COUNTIF('Master list(no salts, metals)'!$K44:$Y44, "#N/A")=14,TRUE,FALSE))</f>
        <v>0</v>
      </c>
      <c r="S44" t="b">
        <f>AND(COUNTIF('Master list(no salts, metals)'!S44,"&lt;=1"),IF(COUNTIF('Master list(no salts, metals)'!$K44:$Y44, "#N/A")=14,TRUE,FALSE))</f>
        <v>0</v>
      </c>
      <c r="T44" t="b">
        <f>AND(COUNTIF('Master list(no salts, metals)'!T44,"&lt;=1"),IF(COUNTIF('Master list(no salts, metals)'!$K44:$Y44, "#N/A")=14,TRUE,FALSE))</f>
        <v>0</v>
      </c>
      <c r="U44" t="b">
        <f>AND(COUNTIF('Master list(no salts, metals)'!U44,"&lt;=1"),IF(COUNTIF('Master list(no salts, metals)'!$K44:$Y44, "#N/A")=14,TRUE,FALSE))</f>
        <v>0</v>
      </c>
      <c r="V44" t="b">
        <f>AND(COUNTIF('Master list(no salts, metals)'!V44,"&lt;=1"),IF(COUNTIF('Master list(no salts, metals)'!$K44:$Y44, "#N/A")=14,TRUE,FALSE))</f>
        <v>0</v>
      </c>
      <c r="W44" t="b">
        <f>AND(COUNTIF('Master list(no salts, metals)'!W44,"&lt;=1"),IF(COUNTIF('Master list(no salts, metals)'!$K44:$Y44, "#N/A")=14,TRUE,FALSE))</f>
        <v>1</v>
      </c>
      <c r="X44" t="b">
        <f>AND(COUNTIF('Master list(no salts, metals)'!X44,"&lt;=1"),IF(COUNTIF('Master list(no salts, metals)'!$K44:$Y44, "#N/A")=14,TRUE,FALSE))</f>
        <v>0</v>
      </c>
      <c r="Y44" t="b">
        <f>AND(COUNTIF('Master list(no salts, metals)'!Y44,"&lt;=1"),IF(COUNTIF('Master list(no salts, metals)'!$K44:$Y44, "#N/A")=14,TRUE,FALSE))</f>
        <v>0</v>
      </c>
    </row>
    <row r="45" spans="11:25" x14ac:dyDescent="0.25">
      <c r="K45" t="b">
        <f>AND(COUNTIF('Master list(no salts, metals)'!K45,"&lt;=1"),IF(COUNTIF('Master list(no salts, metals)'!$K45:$Y45, "#N/A")=14,TRUE,FALSE))</f>
        <v>0</v>
      </c>
      <c r="L45" t="b">
        <f>AND(COUNTIF('Master list(no salts, metals)'!L45,"&lt;=1"),IF(COUNTIF('Master list(no salts, metals)'!$K45:$Y45, "#N/A")=14,TRUE,FALSE))</f>
        <v>0</v>
      </c>
      <c r="M45" t="b">
        <f>AND(COUNTIF('Master list(no salts, metals)'!M45,"&lt;=1"),IF(COUNTIF('Master list(no salts, metals)'!$K45:$Y45, "#N/A")=14,TRUE,FALSE))</f>
        <v>0</v>
      </c>
      <c r="N45" t="b">
        <f>AND(COUNTIF('Master list(no salts, metals)'!N45,"&lt;=1"),IF(COUNTIF('Master list(no salts, metals)'!$K45:$Y45, "#N/A")=14,TRUE,FALSE))</f>
        <v>0</v>
      </c>
      <c r="O45" t="b">
        <f>AND(COUNTIF('Master list(no salts, metals)'!O45,"&lt;=1"),IF(COUNTIF('Master list(no salts, metals)'!$K45:$Y45, "#N/A")=14,TRUE,FALSE))</f>
        <v>0</v>
      </c>
      <c r="P45" t="b">
        <f>AND(COUNTIF('Master list(no salts, metals)'!P45,"&lt;=1"),IF(COUNTIF('Master list(no salts, metals)'!$K45:$Y45, "#N/A")=14,TRUE,FALSE))</f>
        <v>0</v>
      </c>
      <c r="Q45" t="b">
        <f>AND(COUNTIF('Master list(no salts, metals)'!Q45,"&lt;=1"),IF(COUNTIF('Master list(no salts, metals)'!$K45:$Y45, "#N/A")=14,TRUE,FALSE))</f>
        <v>0</v>
      </c>
      <c r="R45" t="b">
        <f>AND(COUNTIF('Master list(no salts, metals)'!R45,"&lt;=1"),IF(COUNTIF('Master list(no salts, metals)'!$K45:$Y45, "#N/A")=14,TRUE,FALSE))</f>
        <v>0</v>
      </c>
      <c r="S45" t="b">
        <f>AND(COUNTIF('Master list(no salts, metals)'!S45,"&lt;=1"),IF(COUNTIF('Master list(no salts, metals)'!$K45:$Y45, "#N/A")=14,TRUE,FALSE))</f>
        <v>0</v>
      </c>
      <c r="T45" t="b">
        <f>AND(COUNTIF('Master list(no salts, metals)'!T45,"&lt;=1"),IF(COUNTIF('Master list(no salts, metals)'!$K45:$Y45, "#N/A")=14,TRUE,FALSE))</f>
        <v>0</v>
      </c>
      <c r="U45" t="b">
        <f>AND(COUNTIF('Master list(no salts, metals)'!U45,"&lt;=1"),IF(COUNTIF('Master list(no salts, metals)'!$K45:$Y45, "#N/A")=14,TRUE,FALSE))</f>
        <v>0</v>
      </c>
      <c r="V45" t="b">
        <f>AND(COUNTIF('Master list(no salts, metals)'!V45,"&lt;=1"),IF(COUNTIF('Master list(no salts, metals)'!$K45:$Y45, "#N/A")=14,TRUE,FALSE))</f>
        <v>0</v>
      </c>
      <c r="W45" t="b">
        <f>AND(COUNTIF('Master list(no salts, metals)'!W45,"&lt;=1"),IF(COUNTIF('Master list(no salts, metals)'!$K45:$Y45, "#N/A")=14,TRUE,FALSE))</f>
        <v>0</v>
      </c>
      <c r="X45" t="b">
        <f>AND(COUNTIF('Master list(no salts, metals)'!X45,"&lt;=1"),IF(COUNTIF('Master list(no salts, metals)'!$K45:$Y45, "#N/A")=14,TRUE,FALSE))</f>
        <v>0</v>
      </c>
      <c r="Y45" t="b">
        <f>AND(COUNTIF('Master list(no salts, metals)'!Y45,"&lt;=1"),IF(COUNTIF('Master list(no salts, metals)'!$K45:$Y45, "#N/A")=14,TRUE,FALSE))</f>
        <v>0</v>
      </c>
    </row>
    <row r="46" spans="11:25" x14ac:dyDescent="0.25">
      <c r="K46" t="b">
        <f>AND(COUNTIF('Master list(no salts, metals)'!K46,"&lt;=1"),IF(COUNTIF('Master list(no salts, metals)'!$K46:$Y46, "#N/A")=14,TRUE,FALSE))</f>
        <v>0</v>
      </c>
      <c r="L46" t="b">
        <f>AND(COUNTIF('Master list(no salts, metals)'!L46,"&lt;=1"),IF(COUNTIF('Master list(no salts, metals)'!$K46:$Y46, "#N/A")=14,TRUE,FALSE))</f>
        <v>0</v>
      </c>
      <c r="M46" t="b">
        <f>AND(COUNTIF('Master list(no salts, metals)'!M46,"&lt;=1"),IF(COUNTIF('Master list(no salts, metals)'!$K46:$Y46, "#N/A")=14,TRUE,FALSE))</f>
        <v>0</v>
      </c>
      <c r="N46" t="b">
        <f>AND(COUNTIF('Master list(no salts, metals)'!N46,"&lt;=1"),IF(COUNTIF('Master list(no salts, metals)'!$K46:$Y46, "#N/A")=14,TRUE,FALSE))</f>
        <v>0</v>
      </c>
      <c r="O46" t="b">
        <f>AND(COUNTIF('Master list(no salts, metals)'!O46,"&lt;=1"),IF(COUNTIF('Master list(no salts, metals)'!$K46:$Y46, "#N/A")=14,TRUE,FALSE))</f>
        <v>0</v>
      </c>
      <c r="P46" t="b">
        <f>AND(COUNTIF('Master list(no salts, metals)'!P46,"&lt;=1"),IF(COUNTIF('Master list(no salts, metals)'!$K46:$Y46, "#N/A")=14,TRUE,FALSE))</f>
        <v>0</v>
      </c>
      <c r="Q46" t="b">
        <f>AND(COUNTIF('Master list(no salts, metals)'!Q46,"&lt;=1"),IF(COUNTIF('Master list(no salts, metals)'!$K46:$Y46, "#N/A")=14,TRUE,FALSE))</f>
        <v>0</v>
      </c>
      <c r="R46" t="b">
        <f>AND(COUNTIF('Master list(no salts, metals)'!R46,"&lt;=1"),IF(COUNTIF('Master list(no salts, metals)'!$K46:$Y46, "#N/A")=14,TRUE,FALSE))</f>
        <v>0</v>
      </c>
      <c r="S46" t="b">
        <f>AND(COUNTIF('Master list(no salts, metals)'!S46,"&lt;=1"),IF(COUNTIF('Master list(no salts, metals)'!$K46:$Y46, "#N/A")=14,TRUE,FALSE))</f>
        <v>0</v>
      </c>
      <c r="T46" t="b">
        <f>AND(COUNTIF('Master list(no salts, metals)'!T46,"&lt;=1"),IF(COUNTIF('Master list(no salts, metals)'!$K46:$Y46, "#N/A")=14,TRUE,FALSE))</f>
        <v>0</v>
      </c>
      <c r="U46" t="b">
        <f>AND(COUNTIF('Master list(no salts, metals)'!U46,"&lt;=1"),IF(COUNTIF('Master list(no salts, metals)'!$K46:$Y46, "#N/A")=14,TRUE,FALSE))</f>
        <v>0</v>
      </c>
      <c r="V46" t="b">
        <f>AND(COUNTIF('Master list(no salts, metals)'!V46,"&lt;=1"),IF(COUNTIF('Master list(no salts, metals)'!$K46:$Y46, "#N/A")=14,TRUE,FALSE))</f>
        <v>0</v>
      </c>
      <c r="W46" t="b">
        <f>AND(COUNTIF('Master list(no salts, metals)'!W46,"&lt;=1"),IF(COUNTIF('Master list(no salts, metals)'!$K46:$Y46, "#N/A")=14,TRUE,FALSE))</f>
        <v>0</v>
      </c>
      <c r="X46" t="b">
        <f>AND(COUNTIF('Master list(no salts, metals)'!X46,"&lt;=1"),IF(COUNTIF('Master list(no salts, metals)'!$K46:$Y46, "#N/A")=14,TRUE,FALSE))</f>
        <v>0</v>
      </c>
      <c r="Y46" t="b">
        <f>AND(COUNTIF('Master list(no salts, metals)'!Y46,"&lt;=1"),IF(COUNTIF('Master list(no salts, metals)'!$K46:$Y46, "#N/A")=14,TRUE,FALSE))</f>
        <v>0</v>
      </c>
    </row>
    <row r="47" spans="11:25" x14ac:dyDescent="0.25">
      <c r="K47" t="b">
        <f>AND(COUNTIF('Master list(no salts, metals)'!K47,"&lt;=1"),IF(COUNTIF('Master list(no salts, metals)'!$K47:$Y47, "#N/A")=14,TRUE,FALSE))</f>
        <v>0</v>
      </c>
      <c r="L47" t="b">
        <f>AND(COUNTIF('Master list(no salts, metals)'!L47,"&lt;=1"),IF(COUNTIF('Master list(no salts, metals)'!$K47:$Y47, "#N/A")=14,TRUE,FALSE))</f>
        <v>0</v>
      </c>
      <c r="M47" t="b">
        <f>AND(COUNTIF('Master list(no salts, metals)'!M47,"&lt;=1"),IF(COUNTIF('Master list(no salts, metals)'!$K47:$Y47, "#N/A")=14,TRUE,FALSE))</f>
        <v>0</v>
      </c>
      <c r="N47" t="b">
        <f>AND(COUNTIF('Master list(no salts, metals)'!N47,"&lt;=1"),IF(COUNTIF('Master list(no salts, metals)'!$K47:$Y47, "#N/A")=14,TRUE,FALSE))</f>
        <v>0</v>
      </c>
      <c r="O47" t="b">
        <f>AND(COUNTIF('Master list(no salts, metals)'!O47,"&lt;=1"),IF(COUNTIF('Master list(no salts, metals)'!$K47:$Y47, "#N/A")=14,TRUE,FALSE))</f>
        <v>0</v>
      </c>
      <c r="P47" t="b">
        <f>AND(COUNTIF('Master list(no salts, metals)'!P47,"&lt;=1"),IF(COUNTIF('Master list(no salts, metals)'!$K47:$Y47, "#N/A")=14,TRUE,FALSE))</f>
        <v>0</v>
      </c>
      <c r="Q47" t="b">
        <f>AND(COUNTIF('Master list(no salts, metals)'!Q47,"&lt;=1"),IF(COUNTIF('Master list(no salts, metals)'!$K47:$Y47, "#N/A")=14,TRUE,FALSE))</f>
        <v>0</v>
      </c>
      <c r="R47" t="b">
        <f>AND(COUNTIF('Master list(no salts, metals)'!R47,"&lt;=1"),IF(COUNTIF('Master list(no salts, metals)'!$K47:$Y47, "#N/A")=14,TRUE,FALSE))</f>
        <v>0</v>
      </c>
      <c r="S47" t="b">
        <f>AND(COUNTIF('Master list(no salts, metals)'!S47,"&lt;=1"),IF(COUNTIF('Master list(no salts, metals)'!$K47:$Y47, "#N/A")=14,TRUE,FALSE))</f>
        <v>0</v>
      </c>
      <c r="T47" t="b">
        <f>AND(COUNTIF('Master list(no salts, metals)'!T47,"&lt;=1"),IF(COUNTIF('Master list(no salts, metals)'!$K47:$Y47, "#N/A")=14,TRUE,FALSE))</f>
        <v>0</v>
      </c>
      <c r="U47" t="b">
        <f>AND(COUNTIF('Master list(no salts, metals)'!U47,"&lt;=1"),IF(COUNTIF('Master list(no salts, metals)'!$K47:$Y47, "#N/A")=14,TRUE,FALSE))</f>
        <v>0</v>
      </c>
      <c r="V47" t="b">
        <f>AND(COUNTIF('Master list(no salts, metals)'!V47,"&lt;=1"),IF(COUNTIF('Master list(no salts, metals)'!$K47:$Y47, "#N/A")=14,TRUE,FALSE))</f>
        <v>0</v>
      </c>
      <c r="W47" t="b">
        <f>AND(COUNTIF('Master list(no salts, metals)'!W47,"&lt;=1"),IF(COUNTIF('Master list(no salts, metals)'!$K47:$Y47, "#N/A")=14,TRUE,FALSE))</f>
        <v>0</v>
      </c>
      <c r="X47" t="b">
        <f>AND(COUNTIF('Master list(no salts, metals)'!X47,"&lt;=1"),IF(COUNTIF('Master list(no salts, metals)'!$K47:$Y47, "#N/A")=14,TRUE,FALSE))</f>
        <v>0</v>
      </c>
      <c r="Y47" t="b">
        <f>AND(COUNTIF('Master list(no salts, metals)'!Y47,"&lt;=1"),IF(COUNTIF('Master list(no salts, metals)'!$K47:$Y47, "#N/A")=14,TRUE,FALSE))</f>
        <v>0</v>
      </c>
    </row>
    <row r="48" spans="11:25" x14ac:dyDescent="0.25">
      <c r="K48" t="b">
        <f>AND(COUNTIF('Master list(no salts, metals)'!K48,"&lt;=1"),IF(COUNTIF('Master list(no salts, metals)'!$K48:$Y48, "#N/A")=14,TRUE,FALSE))</f>
        <v>0</v>
      </c>
      <c r="L48" t="b">
        <f>AND(COUNTIF('Master list(no salts, metals)'!L48,"&lt;=1"),IF(COUNTIF('Master list(no salts, metals)'!$K48:$Y48, "#N/A")=14,TRUE,FALSE))</f>
        <v>0</v>
      </c>
      <c r="M48" t="b">
        <f>AND(COUNTIF('Master list(no salts, metals)'!M48,"&lt;=1"),IF(COUNTIF('Master list(no salts, metals)'!$K48:$Y48, "#N/A")=14,TRUE,FALSE))</f>
        <v>0</v>
      </c>
      <c r="N48" t="b">
        <f>AND(COUNTIF('Master list(no salts, metals)'!N48,"&lt;=1"),IF(COUNTIF('Master list(no salts, metals)'!$K48:$Y48, "#N/A")=14,TRUE,FALSE))</f>
        <v>0</v>
      </c>
      <c r="O48" t="b">
        <f>AND(COUNTIF('Master list(no salts, metals)'!O48,"&lt;=1"),IF(COUNTIF('Master list(no salts, metals)'!$K48:$Y48, "#N/A")=14,TRUE,FALSE))</f>
        <v>0</v>
      </c>
      <c r="P48" t="b">
        <f>AND(COUNTIF('Master list(no salts, metals)'!P48,"&lt;=1"),IF(COUNTIF('Master list(no salts, metals)'!$K48:$Y48, "#N/A")=14,TRUE,FALSE))</f>
        <v>0</v>
      </c>
      <c r="Q48" t="b">
        <f>AND(COUNTIF('Master list(no salts, metals)'!Q48,"&lt;=1"),IF(COUNTIF('Master list(no salts, metals)'!$K48:$Y48, "#N/A")=14,TRUE,FALSE))</f>
        <v>0</v>
      </c>
      <c r="R48" t="b">
        <f>AND(COUNTIF('Master list(no salts, metals)'!R48,"&lt;=1"),IF(COUNTIF('Master list(no salts, metals)'!$K48:$Y48, "#N/A")=14,TRUE,FALSE))</f>
        <v>0</v>
      </c>
      <c r="S48" t="b">
        <f>AND(COUNTIF('Master list(no salts, metals)'!S48,"&lt;=1"),IF(COUNTIF('Master list(no salts, metals)'!$K48:$Y48, "#N/A")=14,TRUE,FALSE))</f>
        <v>0</v>
      </c>
      <c r="T48" t="b">
        <f>AND(COUNTIF('Master list(no salts, metals)'!T48,"&lt;=1"),IF(COUNTIF('Master list(no salts, metals)'!$K48:$Y48, "#N/A")=14,TRUE,FALSE))</f>
        <v>0</v>
      </c>
      <c r="U48" t="b">
        <f>AND(COUNTIF('Master list(no salts, metals)'!U48,"&lt;=1"),IF(COUNTIF('Master list(no salts, metals)'!$K48:$Y48, "#N/A")=14,TRUE,FALSE))</f>
        <v>0</v>
      </c>
      <c r="V48" t="b">
        <f>AND(COUNTIF('Master list(no salts, metals)'!V48,"&lt;=1"),IF(COUNTIF('Master list(no salts, metals)'!$K48:$Y48, "#N/A")=14,TRUE,FALSE))</f>
        <v>0</v>
      </c>
      <c r="W48" t="b">
        <f>AND(COUNTIF('Master list(no salts, metals)'!W48,"&lt;=1"),IF(COUNTIF('Master list(no salts, metals)'!$K48:$Y48, "#N/A")=14,TRUE,FALSE))</f>
        <v>0</v>
      </c>
      <c r="X48" t="b">
        <f>AND(COUNTIF('Master list(no salts, metals)'!X48,"&lt;=1"),IF(COUNTIF('Master list(no salts, metals)'!$K48:$Y48, "#N/A")=14,TRUE,FALSE))</f>
        <v>0</v>
      </c>
      <c r="Y48" t="b">
        <f>AND(COUNTIF('Master list(no salts, metals)'!Y48,"&lt;=1"),IF(COUNTIF('Master list(no salts, metals)'!$K48:$Y48, "#N/A")=14,TRUE,FALSE))</f>
        <v>0</v>
      </c>
    </row>
    <row r="49" spans="11:25" x14ac:dyDescent="0.25">
      <c r="K49" t="b">
        <f>AND(COUNTIF('Master list(no salts, metals)'!K49,"&lt;=1"),IF(COUNTIF('Master list(no salts, metals)'!$K49:$Y49, "#N/A")=14,TRUE,FALSE))</f>
        <v>0</v>
      </c>
      <c r="L49" t="b">
        <f>AND(COUNTIF('Master list(no salts, metals)'!L49,"&lt;=1"),IF(COUNTIF('Master list(no salts, metals)'!$K49:$Y49, "#N/A")=14,TRUE,FALSE))</f>
        <v>0</v>
      </c>
      <c r="M49" t="b">
        <f>AND(COUNTIF('Master list(no salts, metals)'!M49,"&lt;=1"),IF(COUNTIF('Master list(no salts, metals)'!$K49:$Y49, "#N/A")=14,TRUE,FALSE))</f>
        <v>0</v>
      </c>
      <c r="N49" t="b">
        <f>AND(COUNTIF('Master list(no salts, metals)'!N49,"&lt;=1"),IF(COUNTIF('Master list(no salts, metals)'!$K49:$Y49, "#N/A")=14,TRUE,FALSE))</f>
        <v>0</v>
      </c>
      <c r="O49" t="b">
        <f>AND(COUNTIF('Master list(no salts, metals)'!O49,"&lt;=1"),IF(COUNTIF('Master list(no salts, metals)'!$K49:$Y49, "#N/A")=14,TRUE,FALSE))</f>
        <v>0</v>
      </c>
      <c r="P49" t="b">
        <f>AND(COUNTIF('Master list(no salts, metals)'!P49,"&lt;=1"),IF(COUNTIF('Master list(no salts, metals)'!$K49:$Y49, "#N/A")=14,TRUE,FALSE))</f>
        <v>0</v>
      </c>
      <c r="Q49" t="b">
        <f>AND(COUNTIF('Master list(no salts, metals)'!Q49,"&lt;=1"),IF(COUNTIF('Master list(no salts, metals)'!$K49:$Y49, "#N/A")=14,TRUE,FALSE))</f>
        <v>0</v>
      </c>
      <c r="R49" t="b">
        <f>AND(COUNTIF('Master list(no salts, metals)'!R49,"&lt;=1"),IF(COUNTIF('Master list(no salts, metals)'!$K49:$Y49, "#N/A")=14,TRUE,FALSE))</f>
        <v>0</v>
      </c>
      <c r="S49" t="b">
        <f>AND(COUNTIF('Master list(no salts, metals)'!S49,"&lt;=1"),IF(COUNTIF('Master list(no salts, metals)'!$K49:$Y49, "#N/A")=14,TRUE,FALSE))</f>
        <v>0</v>
      </c>
      <c r="T49" t="b">
        <f>AND(COUNTIF('Master list(no salts, metals)'!T49,"&lt;=1"),IF(COUNTIF('Master list(no salts, metals)'!$K49:$Y49, "#N/A")=14,TRUE,FALSE))</f>
        <v>0</v>
      </c>
      <c r="U49" t="b">
        <f>AND(COUNTIF('Master list(no salts, metals)'!U49,"&lt;=1"),IF(COUNTIF('Master list(no salts, metals)'!$K49:$Y49, "#N/A")=14,TRUE,FALSE))</f>
        <v>0</v>
      </c>
      <c r="V49" t="b">
        <f>AND(COUNTIF('Master list(no salts, metals)'!V49,"&lt;=1"),IF(COUNTIF('Master list(no salts, metals)'!$K49:$Y49, "#N/A")=14,TRUE,FALSE))</f>
        <v>0</v>
      </c>
      <c r="W49" t="b">
        <f>AND(COUNTIF('Master list(no salts, metals)'!W49,"&lt;=1"),IF(COUNTIF('Master list(no salts, metals)'!$K49:$Y49, "#N/A")=14,TRUE,FALSE))</f>
        <v>0</v>
      </c>
      <c r="X49" t="b">
        <f>AND(COUNTIF('Master list(no salts, metals)'!X49,"&lt;=1"),IF(COUNTIF('Master list(no salts, metals)'!$K49:$Y49, "#N/A")=14,TRUE,FALSE))</f>
        <v>0</v>
      </c>
      <c r="Y49" t="b">
        <f>AND(COUNTIF('Master list(no salts, metals)'!Y49,"&lt;=1"),IF(COUNTIF('Master list(no salts, metals)'!$K49:$Y49, "#N/A")=14,TRUE,FALSE))</f>
        <v>1</v>
      </c>
    </row>
    <row r="50" spans="11:25" x14ac:dyDescent="0.25">
      <c r="K50" t="b">
        <f>AND(COUNTIF('Master list(no salts, metals)'!K50,"&lt;=1"),IF(COUNTIF('Master list(no salts, metals)'!$K50:$Y50, "#N/A")=14,TRUE,FALSE))</f>
        <v>0</v>
      </c>
      <c r="L50" t="b">
        <f>AND(COUNTIF('Master list(no salts, metals)'!L50,"&lt;=1"),IF(COUNTIF('Master list(no salts, metals)'!$K50:$Y50, "#N/A")=14,TRUE,FALSE))</f>
        <v>0</v>
      </c>
      <c r="M50" t="b">
        <f>AND(COUNTIF('Master list(no salts, metals)'!M50,"&lt;=1"),IF(COUNTIF('Master list(no salts, metals)'!$K50:$Y50, "#N/A")=14,TRUE,FALSE))</f>
        <v>0</v>
      </c>
      <c r="N50" t="b">
        <f>AND(COUNTIF('Master list(no salts, metals)'!N50,"&lt;=1"),IF(COUNTIF('Master list(no salts, metals)'!$K50:$Y50, "#N/A")=14,TRUE,FALSE))</f>
        <v>0</v>
      </c>
      <c r="O50" t="b">
        <f>AND(COUNTIF('Master list(no salts, metals)'!O50,"&lt;=1"),IF(COUNTIF('Master list(no salts, metals)'!$K50:$Y50, "#N/A")=14,TRUE,FALSE))</f>
        <v>0</v>
      </c>
      <c r="P50" t="b">
        <f>AND(COUNTIF('Master list(no salts, metals)'!P50,"&lt;=1"),IF(COUNTIF('Master list(no salts, metals)'!$K50:$Y50, "#N/A")=14,TRUE,FALSE))</f>
        <v>0</v>
      </c>
      <c r="Q50" t="b">
        <f>AND(COUNTIF('Master list(no salts, metals)'!Q50,"&lt;=1"),IF(COUNTIF('Master list(no salts, metals)'!$K50:$Y50, "#N/A")=14,TRUE,FALSE))</f>
        <v>0</v>
      </c>
      <c r="R50" t="b">
        <f>AND(COUNTIF('Master list(no salts, metals)'!R50,"&lt;=1"),IF(COUNTIF('Master list(no salts, metals)'!$K50:$Y50, "#N/A")=14,TRUE,FALSE))</f>
        <v>0</v>
      </c>
      <c r="S50" t="b">
        <f>AND(COUNTIF('Master list(no salts, metals)'!S50,"&lt;=1"),IF(COUNTIF('Master list(no salts, metals)'!$K50:$Y50, "#N/A")=14,TRUE,FALSE))</f>
        <v>0</v>
      </c>
      <c r="T50" t="b">
        <f>AND(COUNTIF('Master list(no salts, metals)'!T50,"&lt;=1"),IF(COUNTIF('Master list(no salts, metals)'!$K50:$Y50, "#N/A")=14,TRUE,FALSE))</f>
        <v>0</v>
      </c>
      <c r="U50" t="b">
        <f>AND(COUNTIF('Master list(no salts, metals)'!U50,"&lt;=1"),IF(COUNTIF('Master list(no salts, metals)'!$K50:$Y50, "#N/A")=14,TRUE,FALSE))</f>
        <v>0</v>
      </c>
      <c r="V50" t="b">
        <f>AND(COUNTIF('Master list(no salts, metals)'!V50,"&lt;=1"),IF(COUNTIF('Master list(no salts, metals)'!$K50:$Y50, "#N/A")=14,TRUE,FALSE))</f>
        <v>0</v>
      </c>
      <c r="W50" t="b">
        <f>AND(COUNTIF('Master list(no salts, metals)'!W50,"&lt;=1"),IF(COUNTIF('Master list(no salts, metals)'!$K50:$Y50, "#N/A")=14,TRUE,FALSE))</f>
        <v>0</v>
      </c>
      <c r="X50" t="b">
        <f>AND(COUNTIF('Master list(no salts, metals)'!X50,"&lt;=1"),IF(COUNTIF('Master list(no salts, metals)'!$K50:$Y50, "#N/A")=14,TRUE,FALSE))</f>
        <v>0</v>
      </c>
      <c r="Y50" t="b">
        <f>AND(COUNTIF('Master list(no salts, metals)'!Y50,"&lt;=1"),IF(COUNTIF('Master list(no salts, metals)'!$K50:$Y50, "#N/A")=14,TRUE,FALSE))</f>
        <v>1</v>
      </c>
    </row>
    <row r="51" spans="11:25" x14ac:dyDescent="0.25">
      <c r="K51" t="b">
        <f>AND(COUNTIF('Master list(no salts, metals)'!K51,"&lt;=1"),IF(COUNTIF('Master list(no salts, metals)'!$K51:$Y51, "#N/A")=14,TRUE,FALSE))</f>
        <v>0</v>
      </c>
      <c r="L51" t="b">
        <f>AND(COUNTIF('Master list(no salts, metals)'!L51,"&lt;=1"),IF(COUNTIF('Master list(no salts, metals)'!$K51:$Y51, "#N/A")=14,TRUE,FALSE))</f>
        <v>1</v>
      </c>
      <c r="M51" t="b">
        <f>AND(COUNTIF('Master list(no salts, metals)'!M51,"&lt;=1"),IF(COUNTIF('Master list(no salts, metals)'!$K51:$Y51, "#N/A")=14,TRUE,FALSE))</f>
        <v>0</v>
      </c>
      <c r="N51" t="b">
        <f>AND(COUNTIF('Master list(no salts, metals)'!N51,"&lt;=1"),IF(COUNTIF('Master list(no salts, metals)'!$K51:$Y51, "#N/A")=14,TRUE,FALSE))</f>
        <v>0</v>
      </c>
      <c r="O51" t="b">
        <f>AND(COUNTIF('Master list(no salts, metals)'!O51,"&lt;=1"),IF(COUNTIF('Master list(no salts, metals)'!$K51:$Y51, "#N/A")=14,TRUE,FALSE))</f>
        <v>0</v>
      </c>
      <c r="P51" t="b">
        <f>AND(COUNTIF('Master list(no salts, metals)'!P51,"&lt;=1"),IF(COUNTIF('Master list(no salts, metals)'!$K51:$Y51, "#N/A")=14,TRUE,FALSE))</f>
        <v>0</v>
      </c>
      <c r="Q51" t="b">
        <f>AND(COUNTIF('Master list(no salts, metals)'!Q51,"&lt;=1"),IF(COUNTIF('Master list(no salts, metals)'!$K51:$Y51, "#N/A")=14,TRUE,FALSE))</f>
        <v>0</v>
      </c>
      <c r="R51" t="b">
        <f>AND(COUNTIF('Master list(no salts, metals)'!R51,"&lt;=1"),IF(COUNTIF('Master list(no salts, metals)'!$K51:$Y51, "#N/A")=14,TRUE,FALSE))</f>
        <v>0</v>
      </c>
      <c r="S51" t="b">
        <f>AND(COUNTIF('Master list(no salts, metals)'!S51,"&lt;=1"),IF(COUNTIF('Master list(no salts, metals)'!$K51:$Y51, "#N/A")=14,TRUE,FALSE))</f>
        <v>0</v>
      </c>
      <c r="T51" t="b">
        <f>AND(COUNTIF('Master list(no salts, metals)'!T51,"&lt;=1"),IF(COUNTIF('Master list(no salts, metals)'!$K51:$Y51, "#N/A")=14,TRUE,FALSE))</f>
        <v>0</v>
      </c>
      <c r="U51" t="b">
        <f>AND(COUNTIF('Master list(no salts, metals)'!U51,"&lt;=1"),IF(COUNTIF('Master list(no salts, metals)'!$K51:$Y51, "#N/A")=14,TRUE,FALSE))</f>
        <v>0</v>
      </c>
      <c r="V51" t="b">
        <f>AND(COUNTIF('Master list(no salts, metals)'!V51,"&lt;=1"),IF(COUNTIF('Master list(no salts, metals)'!$K51:$Y51, "#N/A")=14,TRUE,FALSE))</f>
        <v>0</v>
      </c>
      <c r="W51" t="b">
        <f>AND(COUNTIF('Master list(no salts, metals)'!W51,"&lt;=1"),IF(COUNTIF('Master list(no salts, metals)'!$K51:$Y51, "#N/A")=14,TRUE,FALSE))</f>
        <v>0</v>
      </c>
      <c r="X51" t="b">
        <f>AND(COUNTIF('Master list(no salts, metals)'!X51,"&lt;=1"),IF(COUNTIF('Master list(no salts, metals)'!$K51:$Y51, "#N/A")=14,TRUE,FALSE))</f>
        <v>0</v>
      </c>
      <c r="Y51" t="b">
        <f>AND(COUNTIF('Master list(no salts, metals)'!Y51,"&lt;=1"),IF(COUNTIF('Master list(no salts, metals)'!$K51:$Y51, "#N/A")=14,TRUE,FALSE))</f>
        <v>0</v>
      </c>
    </row>
    <row r="52" spans="11:25" x14ac:dyDescent="0.25">
      <c r="K52" t="b">
        <f>AND(COUNTIF('Master list(no salts, metals)'!K52,"&lt;=1"),IF(COUNTIF('Master list(no salts, metals)'!$K52:$Y52, "#N/A")=14,TRUE,FALSE))</f>
        <v>0</v>
      </c>
      <c r="L52" t="b">
        <f>AND(COUNTIF('Master list(no salts, metals)'!L52,"&lt;=1"),IF(COUNTIF('Master list(no salts, metals)'!$K52:$Y52, "#N/A")=14,TRUE,FALSE))</f>
        <v>0</v>
      </c>
      <c r="M52" t="b">
        <f>AND(COUNTIF('Master list(no salts, metals)'!M52,"&lt;=1"),IF(COUNTIF('Master list(no salts, metals)'!$K52:$Y52, "#N/A")=14,TRUE,FALSE))</f>
        <v>0</v>
      </c>
      <c r="N52" t="b">
        <f>AND(COUNTIF('Master list(no salts, metals)'!N52,"&lt;=1"),IF(COUNTIF('Master list(no salts, metals)'!$K52:$Y52, "#N/A")=14,TRUE,FALSE))</f>
        <v>0</v>
      </c>
      <c r="O52" t="b">
        <f>AND(COUNTIF('Master list(no salts, metals)'!O52,"&lt;=1"),IF(COUNTIF('Master list(no salts, metals)'!$K52:$Y52, "#N/A")=14,TRUE,FALSE))</f>
        <v>0</v>
      </c>
      <c r="P52" t="b">
        <f>AND(COUNTIF('Master list(no salts, metals)'!P52,"&lt;=1"),IF(COUNTIF('Master list(no salts, metals)'!$K52:$Y52, "#N/A")=14,TRUE,FALSE))</f>
        <v>0</v>
      </c>
      <c r="Q52" t="b">
        <f>AND(COUNTIF('Master list(no salts, metals)'!Q52,"&lt;=1"),IF(COUNTIF('Master list(no salts, metals)'!$K52:$Y52, "#N/A")=14,TRUE,FALSE))</f>
        <v>0</v>
      </c>
      <c r="R52" t="b">
        <f>AND(COUNTIF('Master list(no salts, metals)'!R52,"&lt;=1"),IF(COUNTIF('Master list(no salts, metals)'!$K52:$Y52, "#N/A")=14,TRUE,FALSE))</f>
        <v>0</v>
      </c>
      <c r="S52" t="b">
        <f>AND(COUNTIF('Master list(no salts, metals)'!S52,"&lt;=1"),IF(COUNTIF('Master list(no salts, metals)'!$K52:$Y52, "#N/A")=14,TRUE,FALSE))</f>
        <v>0</v>
      </c>
      <c r="T52" t="b">
        <f>AND(COUNTIF('Master list(no salts, metals)'!T52,"&lt;=1"),IF(COUNTIF('Master list(no salts, metals)'!$K52:$Y52, "#N/A")=14,TRUE,FALSE))</f>
        <v>0</v>
      </c>
      <c r="U52" t="b">
        <f>AND(COUNTIF('Master list(no salts, metals)'!U52,"&lt;=1"),IF(COUNTIF('Master list(no salts, metals)'!$K52:$Y52, "#N/A")=14,TRUE,FALSE))</f>
        <v>0</v>
      </c>
      <c r="V52" t="b">
        <f>AND(COUNTIF('Master list(no salts, metals)'!V52,"&lt;=1"),IF(COUNTIF('Master list(no salts, metals)'!$K52:$Y52, "#N/A")=14,TRUE,FALSE))</f>
        <v>0</v>
      </c>
      <c r="W52" t="b">
        <f>AND(COUNTIF('Master list(no salts, metals)'!W52,"&lt;=1"),IF(COUNTIF('Master list(no salts, metals)'!$K52:$Y52, "#N/A")=14,TRUE,FALSE))</f>
        <v>1</v>
      </c>
      <c r="X52" t="b">
        <f>AND(COUNTIF('Master list(no salts, metals)'!X52,"&lt;=1"),IF(COUNTIF('Master list(no salts, metals)'!$K52:$Y52, "#N/A")=14,TRUE,FALSE))</f>
        <v>0</v>
      </c>
      <c r="Y52" t="b">
        <f>AND(COUNTIF('Master list(no salts, metals)'!Y52,"&lt;=1"),IF(COUNTIF('Master list(no salts, metals)'!$K52:$Y52, "#N/A")=14,TRUE,FALSE))</f>
        <v>0</v>
      </c>
    </row>
    <row r="53" spans="11:25" x14ac:dyDescent="0.25">
      <c r="K53" t="b">
        <f>AND(COUNTIF('Master list(no salts, metals)'!K53,"&lt;=1"),IF(COUNTIF('Master list(no salts, metals)'!$K53:$Y53, "#N/A")=14,TRUE,FALSE))</f>
        <v>0</v>
      </c>
      <c r="L53" t="b">
        <f>AND(COUNTIF('Master list(no salts, metals)'!L53,"&lt;=1"),IF(COUNTIF('Master list(no salts, metals)'!$K53:$Y53, "#N/A")=14,TRUE,FALSE))</f>
        <v>0</v>
      </c>
      <c r="M53" t="b">
        <f>AND(COUNTIF('Master list(no salts, metals)'!M53,"&lt;=1"),IF(COUNTIF('Master list(no salts, metals)'!$K53:$Y53, "#N/A")=14,TRUE,FALSE))</f>
        <v>0</v>
      </c>
      <c r="N53" t="b">
        <f>AND(COUNTIF('Master list(no salts, metals)'!N53,"&lt;=1"),IF(COUNTIF('Master list(no salts, metals)'!$K53:$Y53, "#N/A")=14,TRUE,FALSE))</f>
        <v>0</v>
      </c>
      <c r="O53" t="b">
        <f>AND(COUNTIF('Master list(no salts, metals)'!O53,"&lt;=1"),IF(COUNTIF('Master list(no salts, metals)'!$K53:$Y53, "#N/A")=14,TRUE,FALSE))</f>
        <v>0</v>
      </c>
      <c r="P53" t="b">
        <f>AND(COUNTIF('Master list(no salts, metals)'!P53,"&lt;=1"),IF(COUNTIF('Master list(no salts, metals)'!$K53:$Y53, "#N/A")=14,TRUE,FALSE))</f>
        <v>0</v>
      </c>
      <c r="Q53" t="b">
        <f>AND(COUNTIF('Master list(no salts, metals)'!Q53,"&lt;=1"),IF(COUNTIF('Master list(no salts, metals)'!$K53:$Y53, "#N/A")=14,TRUE,FALSE))</f>
        <v>0</v>
      </c>
      <c r="R53" t="b">
        <f>AND(COUNTIF('Master list(no salts, metals)'!R53,"&lt;=1"),IF(COUNTIF('Master list(no salts, metals)'!$K53:$Y53, "#N/A")=14,TRUE,FALSE))</f>
        <v>0</v>
      </c>
      <c r="S53" t="b">
        <f>AND(COUNTIF('Master list(no salts, metals)'!S53,"&lt;=1"),IF(COUNTIF('Master list(no salts, metals)'!$K53:$Y53, "#N/A")=14,TRUE,FALSE))</f>
        <v>0</v>
      </c>
      <c r="T53" t="b">
        <f>AND(COUNTIF('Master list(no salts, metals)'!T53,"&lt;=1"),IF(COUNTIF('Master list(no salts, metals)'!$K53:$Y53, "#N/A")=14,TRUE,FALSE))</f>
        <v>0</v>
      </c>
      <c r="U53" t="b">
        <f>AND(COUNTIF('Master list(no salts, metals)'!U53,"&lt;=1"),IF(COUNTIF('Master list(no salts, metals)'!$K53:$Y53, "#N/A")=14,TRUE,FALSE))</f>
        <v>0</v>
      </c>
      <c r="V53" t="b">
        <f>AND(COUNTIF('Master list(no salts, metals)'!V53,"&lt;=1"),IF(COUNTIF('Master list(no salts, metals)'!$K53:$Y53, "#N/A")=14,TRUE,FALSE))</f>
        <v>0</v>
      </c>
      <c r="W53" t="b">
        <f>AND(COUNTIF('Master list(no salts, metals)'!W53,"&lt;=1"),IF(COUNTIF('Master list(no salts, metals)'!$K53:$Y53, "#N/A")=14,TRUE,FALSE))</f>
        <v>1</v>
      </c>
      <c r="X53" t="b">
        <f>AND(COUNTIF('Master list(no salts, metals)'!X53,"&lt;=1"),IF(COUNTIF('Master list(no salts, metals)'!$K53:$Y53, "#N/A")=14,TRUE,FALSE))</f>
        <v>0</v>
      </c>
      <c r="Y53" t="b">
        <f>AND(COUNTIF('Master list(no salts, metals)'!Y53,"&lt;=1"),IF(COUNTIF('Master list(no salts, metals)'!$K53:$Y53, "#N/A")=14,TRUE,FALSE))</f>
        <v>0</v>
      </c>
    </row>
    <row r="54" spans="11:25" x14ac:dyDescent="0.25">
      <c r="K54" t="b">
        <f>AND(COUNTIF('Master list(no salts, metals)'!K54,"&lt;=1"),IF(COUNTIF('Master list(no salts, metals)'!$K54:$Y54, "#N/A")=14,TRUE,FALSE))</f>
        <v>0</v>
      </c>
      <c r="L54" t="b">
        <f>AND(COUNTIF('Master list(no salts, metals)'!L54,"&lt;=1"),IF(COUNTIF('Master list(no salts, metals)'!$K54:$Y54, "#N/A")=14,TRUE,FALSE))</f>
        <v>0</v>
      </c>
      <c r="M54" t="b">
        <f>AND(COUNTIF('Master list(no salts, metals)'!M54,"&lt;=1"),IF(COUNTIF('Master list(no salts, metals)'!$K54:$Y54, "#N/A")=14,TRUE,FALSE))</f>
        <v>0</v>
      </c>
      <c r="N54" t="b">
        <f>AND(COUNTIF('Master list(no salts, metals)'!N54,"&lt;=1"),IF(COUNTIF('Master list(no salts, metals)'!$K54:$Y54, "#N/A")=14,TRUE,FALSE))</f>
        <v>0</v>
      </c>
      <c r="O54" t="b">
        <f>AND(COUNTIF('Master list(no salts, metals)'!O54,"&lt;=1"),IF(COUNTIF('Master list(no salts, metals)'!$K54:$Y54, "#N/A")=14,TRUE,FALSE))</f>
        <v>0</v>
      </c>
      <c r="P54" t="b">
        <f>AND(COUNTIF('Master list(no salts, metals)'!P54,"&lt;=1"),IF(COUNTIF('Master list(no salts, metals)'!$K54:$Y54, "#N/A")=14,TRUE,FALSE))</f>
        <v>0</v>
      </c>
      <c r="Q54" t="b">
        <f>AND(COUNTIF('Master list(no salts, metals)'!Q54,"&lt;=1"),IF(COUNTIF('Master list(no salts, metals)'!$K54:$Y54, "#N/A")=14,TRUE,FALSE))</f>
        <v>0</v>
      </c>
      <c r="R54" t="b">
        <f>AND(COUNTIF('Master list(no salts, metals)'!R54,"&lt;=1"),IF(COUNTIF('Master list(no salts, metals)'!$K54:$Y54, "#N/A")=14,TRUE,FALSE))</f>
        <v>0</v>
      </c>
      <c r="S54" t="b">
        <f>AND(COUNTIF('Master list(no salts, metals)'!S54,"&lt;=1"),IF(COUNTIF('Master list(no salts, metals)'!$K54:$Y54, "#N/A")=14,TRUE,FALSE))</f>
        <v>0</v>
      </c>
      <c r="T54" t="b">
        <f>AND(COUNTIF('Master list(no salts, metals)'!T54,"&lt;=1"),IF(COUNTIF('Master list(no salts, metals)'!$K54:$Y54, "#N/A")=14,TRUE,FALSE))</f>
        <v>0</v>
      </c>
      <c r="U54" t="b">
        <f>AND(COUNTIF('Master list(no salts, metals)'!U54,"&lt;=1"),IF(COUNTIF('Master list(no salts, metals)'!$K54:$Y54, "#N/A")=14,TRUE,FALSE))</f>
        <v>0</v>
      </c>
      <c r="V54" t="b">
        <f>AND(COUNTIF('Master list(no salts, metals)'!V54,"&lt;=1"),IF(COUNTIF('Master list(no salts, metals)'!$K54:$Y54, "#N/A")=14,TRUE,FALSE))</f>
        <v>0</v>
      </c>
      <c r="W54" t="b">
        <f>AND(COUNTIF('Master list(no salts, metals)'!W54,"&lt;=1"),IF(COUNTIF('Master list(no salts, metals)'!$K54:$Y54, "#N/A")=14,TRUE,FALSE))</f>
        <v>0</v>
      </c>
      <c r="X54" t="b">
        <f>AND(COUNTIF('Master list(no salts, metals)'!X54,"&lt;=1"),IF(COUNTIF('Master list(no salts, metals)'!$K54:$Y54, "#N/A")=14,TRUE,FALSE))</f>
        <v>0</v>
      </c>
      <c r="Y54" t="b">
        <f>AND(COUNTIF('Master list(no salts, metals)'!Y54,"&lt;=1"),IF(COUNTIF('Master list(no salts, metals)'!$K54:$Y54, "#N/A")=14,TRUE,FALSE))</f>
        <v>0</v>
      </c>
    </row>
    <row r="55" spans="11:25" x14ac:dyDescent="0.25">
      <c r="K55" t="b">
        <f>AND(COUNTIF('Master list(no salts, metals)'!K55,"&lt;=1"),IF(COUNTIF('Master list(no salts, metals)'!$K55:$Y55, "#N/A")=14,TRUE,FALSE))</f>
        <v>0</v>
      </c>
      <c r="L55" t="b">
        <f>AND(COUNTIF('Master list(no salts, metals)'!L55,"&lt;=1"),IF(COUNTIF('Master list(no salts, metals)'!$K55:$Y55, "#N/A")=14,TRUE,FALSE))</f>
        <v>0</v>
      </c>
      <c r="M55" t="b">
        <f>AND(COUNTIF('Master list(no salts, metals)'!M55,"&lt;=1"),IF(COUNTIF('Master list(no salts, metals)'!$K55:$Y55, "#N/A")=14,TRUE,FALSE))</f>
        <v>0</v>
      </c>
      <c r="N55" t="b">
        <f>AND(COUNTIF('Master list(no salts, metals)'!N55,"&lt;=1"),IF(COUNTIF('Master list(no salts, metals)'!$K55:$Y55, "#N/A")=14,TRUE,FALSE))</f>
        <v>0</v>
      </c>
      <c r="O55" t="b">
        <f>AND(COUNTIF('Master list(no salts, metals)'!O55,"&lt;=1"),IF(COUNTIF('Master list(no salts, metals)'!$K55:$Y55, "#N/A")=14,TRUE,FALSE))</f>
        <v>0</v>
      </c>
      <c r="P55" t="b">
        <f>AND(COUNTIF('Master list(no salts, metals)'!P55,"&lt;=1"),IF(COUNTIF('Master list(no salts, metals)'!$K55:$Y55, "#N/A")=14,TRUE,FALSE))</f>
        <v>0</v>
      </c>
      <c r="Q55" t="b">
        <f>AND(COUNTIF('Master list(no salts, metals)'!Q55,"&lt;=1"),IF(COUNTIF('Master list(no salts, metals)'!$K55:$Y55, "#N/A")=14,TRUE,FALSE))</f>
        <v>0</v>
      </c>
      <c r="R55" t="b">
        <f>AND(COUNTIF('Master list(no salts, metals)'!R55,"&lt;=1"),IF(COUNTIF('Master list(no salts, metals)'!$K55:$Y55, "#N/A")=14,TRUE,FALSE))</f>
        <v>0</v>
      </c>
      <c r="S55" t="b">
        <f>AND(COUNTIF('Master list(no salts, metals)'!S55,"&lt;=1"),IF(COUNTIF('Master list(no salts, metals)'!$K55:$Y55, "#N/A")=14,TRUE,FALSE))</f>
        <v>0</v>
      </c>
      <c r="T55" t="b">
        <f>AND(COUNTIF('Master list(no salts, metals)'!T55,"&lt;=1"),IF(COUNTIF('Master list(no salts, metals)'!$K55:$Y55, "#N/A")=14,TRUE,FALSE))</f>
        <v>0</v>
      </c>
      <c r="U55" t="b">
        <f>AND(COUNTIF('Master list(no salts, metals)'!U55,"&lt;=1"),IF(COUNTIF('Master list(no salts, metals)'!$K55:$Y55, "#N/A")=14,TRUE,FALSE))</f>
        <v>0</v>
      </c>
      <c r="V55" t="b">
        <f>AND(COUNTIF('Master list(no salts, metals)'!V55,"&lt;=1"),IF(COUNTIF('Master list(no salts, metals)'!$K55:$Y55, "#N/A")=14,TRUE,FALSE))</f>
        <v>0</v>
      </c>
      <c r="W55" t="b">
        <f>AND(COUNTIF('Master list(no salts, metals)'!W55,"&lt;=1"),IF(COUNTIF('Master list(no salts, metals)'!$K55:$Y55, "#N/A")=14,TRUE,FALSE))</f>
        <v>0</v>
      </c>
      <c r="X55" t="b">
        <f>AND(COUNTIF('Master list(no salts, metals)'!X55,"&lt;=1"),IF(COUNTIF('Master list(no salts, metals)'!$K55:$Y55, "#N/A")=14,TRUE,FALSE))</f>
        <v>1</v>
      </c>
      <c r="Y55" t="b">
        <f>AND(COUNTIF('Master list(no salts, metals)'!Y55,"&lt;=1"),IF(COUNTIF('Master list(no salts, metals)'!$K55:$Y55, "#N/A")=14,TRUE,FALSE))</f>
        <v>0</v>
      </c>
    </row>
    <row r="56" spans="11:25" x14ac:dyDescent="0.25">
      <c r="K56" t="b">
        <f>AND(COUNTIF('Master list(no salts, metals)'!K56,"&lt;=1"),IF(COUNTIF('Master list(no salts, metals)'!$K56:$Y56, "#N/A")=14,TRUE,FALSE))</f>
        <v>0</v>
      </c>
      <c r="L56" t="b">
        <f>AND(COUNTIF('Master list(no salts, metals)'!L56,"&lt;=1"),IF(COUNTIF('Master list(no salts, metals)'!$K56:$Y56, "#N/A")=14,TRUE,FALSE))</f>
        <v>0</v>
      </c>
      <c r="M56" t="b">
        <f>AND(COUNTIF('Master list(no salts, metals)'!M56,"&lt;=1"),IF(COUNTIF('Master list(no salts, metals)'!$K56:$Y56, "#N/A")=14,TRUE,FALSE))</f>
        <v>0</v>
      </c>
      <c r="N56" t="b">
        <f>AND(COUNTIF('Master list(no salts, metals)'!N56,"&lt;=1"),IF(COUNTIF('Master list(no salts, metals)'!$K56:$Y56, "#N/A")=14,TRUE,FALSE))</f>
        <v>0</v>
      </c>
      <c r="O56" t="b">
        <f>AND(COUNTIF('Master list(no salts, metals)'!O56,"&lt;=1"),IF(COUNTIF('Master list(no salts, metals)'!$K56:$Y56, "#N/A")=14,TRUE,FALSE))</f>
        <v>0</v>
      </c>
      <c r="P56" t="b">
        <f>AND(COUNTIF('Master list(no salts, metals)'!P56,"&lt;=1"),IF(COUNTIF('Master list(no salts, metals)'!$K56:$Y56, "#N/A")=14,TRUE,FALSE))</f>
        <v>0</v>
      </c>
      <c r="Q56" t="b">
        <f>AND(COUNTIF('Master list(no salts, metals)'!Q56,"&lt;=1"),IF(COUNTIF('Master list(no salts, metals)'!$K56:$Y56, "#N/A")=14,TRUE,FALSE))</f>
        <v>0</v>
      </c>
      <c r="R56" t="b">
        <f>AND(COUNTIF('Master list(no salts, metals)'!R56,"&lt;=1"),IF(COUNTIF('Master list(no salts, metals)'!$K56:$Y56, "#N/A")=14,TRUE,FALSE))</f>
        <v>0</v>
      </c>
      <c r="S56" t="b">
        <f>AND(COUNTIF('Master list(no salts, metals)'!S56,"&lt;=1"),IF(COUNTIF('Master list(no salts, metals)'!$K56:$Y56, "#N/A")=14,TRUE,FALSE))</f>
        <v>0</v>
      </c>
      <c r="T56" t="b">
        <f>AND(COUNTIF('Master list(no salts, metals)'!T56,"&lt;=1"),IF(COUNTIF('Master list(no salts, metals)'!$K56:$Y56, "#N/A")=14,TRUE,FALSE))</f>
        <v>0</v>
      </c>
      <c r="U56" t="b">
        <f>AND(COUNTIF('Master list(no salts, metals)'!U56,"&lt;=1"),IF(COUNTIF('Master list(no salts, metals)'!$K56:$Y56, "#N/A")=14,TRUE,FALSE))</f>
        <v>0</v>
      </c>
      <c r="V56" t="b">
        <f>AND(COUNTIF('Master list(no salts, metals)'!V56,"&lt;=1"),IF(COUNTIF('Master list(no salts, metals)'!$K56:$Y56, "#N/A")=14,TRUE,FALSE))</f>
        <v>0</v>
      </c>
      <c r="W56" t="b">
        <f>AND(COUNTIF('Master list(no salts, metals)'!W56,"&lt;=1"),IF(COUNTIF('Master list(no salts, metals)'!$K56:$Y56, "#N/A")=14,TRUE,FALSE))</f>
        <v>0</v>
      </c>
      <c r="X56" t="b">
        <f>AND(COUNTIF('Master list(no salts, metals)'!X56,"&lt;=1"),IF(COUNTIF('Master list(no salts, metals)'!$K56:$Y56, "#N/A")=14,TRUE,FALSE))</f>
        <v>1</v>
      </c>
      <c r="Y56" t="b">
        <f>AND(COUNTIF('Master list(no salts, metals)'!Y56,"&lt;=1"),IF(COUNTIF('Master list(no salts, metals)'!$K56:$Y56, "#N/A")=14,TRUE,FALSE))</f>
        <v>0</v>
      </c>
    </row>
    <row r="57" spans="11:25" x14ac:dyDescent="0.25">
      <c r="K57" t="b">
        <f>AND(COUNTIF('Master list(no salts, metals)'!K57,"&lt;=1"),IF(COUNTIF('Master list(no salts, metals)'!$K57:$Y57, "#N/A")=14,TRUE,FALSE))</f>
        <v>0</v>
      </c>
      <c r="L57" t="b">
        <f>AND(COUNTIF('Master list(no salts, metals)'!L57,"&lt;=1"),IF(COUNTIF('Master list(no salts, metals)'!$K57:$Y57, "#N/A")=14,TRUE,FALSE))</f>
        <v>0</v>
      </c>
      <c r="M57" t="b">
        <f>AND(COUNTIF('Master list(no salts, metals)'!M57,"&lt;=1"),IF(COUNTIF('Master list(no salts, metals)'!$K57:$Y57, "#N/A")=14,TRUE,FALSE))</f>
        <v>0</v>
      </c>
      <c r="N57" t="b">
        <f>AND(COUNTIF('Master list(no salts, metals)'!N57,"&lt;=1"),IF(COUNTIF('Master list(no salts, metals)'!$K57:$Y57, "#N/A")=14,TRUE,FALSE))</f>
        <v>0</v>
      </c>
      <c r="O57" t="b">
        <f>AND(COUNTIF('Master list(no salts, metals)'!O57,"&lt;=1"),IF(COUNTIF('Master list(no salts, metals)'!$K57:$Y57, "#N/A")=14,TRUE,FALSE))</f>
        <v>0</v>
      </c>
      <c r="P57" t="b">
        <f>AND(COUNTIF('Master list(no salts, metals)'!P57,"&lt;=1"),IF(COUNTIF('Master list(no salts, metals)'!$K57:$Y57, "#N/A")=14,TRUE,FALSE))</f>
        <v>0</v>
      </c>
      <c r="Q57" t="b">
        <f>AND(COUNTIF('Master list(no salts, metals)'!Q57,"&lt;=1"),IF(COUNTIF('Master list(no salts, metals)'!$K57:$Y57, "#N/A")=14,TRUE,FALSE))</f>
        <v>0</v>
      </c>
      <c r="R57" t="b">
        <f>AND(COUNTIF('Master list(no salts, metals)'!R57,"&lt;=1"),IF(COUNTIF('Master list(no salts, metals)'!$K57:$Y57, "#N/A")=14,TRUE,FALSE))</f>
        <v>0</v>
      </c>
      <c r="S57" t="b">
        <f>AND(COUNTIF('Master list(no salts, metals)'!S57,"&lt;=1"),IF(COUNTIF('Master list(no salts, metals)'!$K57:$Y57, "#N/A")=14,TRUE,FALSE))</f>
        <v>0</v>
      </c>
      <c r="T57" t="b">
        <f>AND(COUNTIF('Master list(no salts, metals)'!T57,"&lt;=1"),IF(COUNTIF('Master list(no salts, metals)'!$K57:$Y57, "#N/A")=14,TRUE,FALSE))</f>
        <v>0</v>
      </c>
      <c r="U57" t="b">
        <f>AND(COUNTIF('Master list(no salts, metals)'!U57,"&lt;=1"),IF(COUNTIF('Master list(no salts, metals)'!$K57:$Y57, "#N/A")=14,TRUE,FALSE))</f>
        <v>0</v>
      </c>
      <c r="V57" t="b">
        <f>AND(COUNTIF('Master list(no salts, metals)'!V57,"&lt;=1"),IF(COUNTIF('Master list(no salts, metals)'!$K57:$Y57, "#N/A")=14,TRUE,FALSE))</f>
        <v>0</v>
      </c>
      <c r="W57" t="b">
        <f>AND(COUNTIF('Master list(no salts, metals)'!W57,"&lt;=1"),IF(COUNTIF('Master list(no salts, metals)'!$K57:$Y57, "#N/A")=14,TRUE,FALSE))</f>
        <v>1</v>
      </c>
      <c r="X57" t="b">
        <f>AND(COUNTIF('Master list(no salts, metals)'!X57,"&lt;=1"),IF(COUNTIF('Master list(no salts, metals)'!$K57:$Y57, "#N/A")=14,TRUE,FALSE))</f>
        <v>0</v>
      </c>
      <c r="Y57" t="b">
        <f>AND(COUNTIF('Master list(no salts, metals)'!Y57,"&lt;=1"),IF(COUNTIF('Master list(no salts, metals)'!$K57:$Y57, "#N/A")=14,TRUE,FALSE))</f>
        <v>0</v>
      </c>
    </row>
    <row r="58" spans="11:25" x14ac:dyDescent="0.25">
      <c r="K58" t="b">
        <f>AND(COUNTIF('Master list(no salts, metals)'!K58,"&lt;=1"),IF(COUNTIF('Master list(no salts, metals)'!$K58:$Y58, "#N/A")=14,TRUE,FALSE))</f>
        <v>0</v>
      </c>
      <c r="L58" t="b">
        <f>AND(COUNTIF('Master list(no salts, metals)'!L58,"&lt;=1"),IF(COUNTIF('Master list(no salts, metals)'!$K58:$Y58, "#N/A")=14,TRUE,FALSE))</f>
        <v>0</v>
      </c>
      <c r="M58" t="b">
        <f>AND(COUNTIF('Master list(no salts, metals)'!M58,"&lt;=1"),IF(COUNTIF('Master list(no salts, metals)'!$K58:$Y58, "#N/A")=14,TRUE,FALSE))</f>
        <v>0</v>
      </c>
      <c r="N58" t="b">
        <f>AND(COUNTIF('Master list(no salts, metals)'!N58,"&lt;=1"),IF(COUNTIF('Master list(no salts, metals)'!$K58:$Y58, "#N/A")=14,TRUE,FALSE))</f>
        <v>0</v>
      </c>
      <c r="O58" t="b">
        <f>AND(COUNTIF('Master list(no salts, metals)'!O58,"&lt;=1"),IF(COUNTIF('Master list(no salts, metals)'!$K58:$Y58, "#N/A")=14,TRUE,FALSE))</f>
        <v>0</v>
      </c>
      <c r="P58" t="b">
        <f>AND(COUNTIF('Master list(no salts, metals)'!P58,"&lt;=1"),IF(COUNTIF('Master list(no salts, metals)'!$K58:$Y58, "#N/A")=14,TRUE,FALSE))</f>
        <v>0</v>
      </c>
      <c r="Q58" t="b">
        <f>AND(COUNTIF('Master list(no salts, metals)'!Q58,"&lt;=1"),IF(COUNTIF('Master list(no salts, metals)'!$K58:$Y58, "#N/A")=14,TRUE,FALSE))</f>
        <v>0</v>
      </c>
      <c r="R58" t="b">
        <f>AND(COUNTIF('Master list(no salts, metals)'!R58,"&lt;=1"),IF(COUNTIF('Master list(no salts, metals)'!$K58:$Y58, "#N/A")=14,TRUE,FALSE))</f>
        <v>0</v>
      </c>
      <c r="S58" t="b">
        <f>AND(COUNTIF('Master list(no salts, metals)'!S58,"&lt;=1"),IF(COUNTIF('Master list(no salts, metals)'!$K58:$Y58, "#N/A")=14,TRUE,FALSE))</f>
        <v>0</v>
      </c>
      <c r="T58" t="b">
        <f>AND(COUNTIF('Master list(no salts, metals)'!T58,"&lt;=1"),IF(COUNTIF('Master list(no salts, metals)'!$K58:$Y58, "#N/A")=14,TRUE,FALSE))</f>
        <v>0</v>
      </c>
      <c r="U58" t="b">
        <f>AND(COUNTIF('Master list(no salts, metals)'!U58,"&lt;=1"),IF(COUNTIF('Master list(no salts, metals)'!$K58:$Y58, "#N/A")=14,TRUE,FALSE))</f>
        <v>0</v>
      </c>
      <c r="V58" t="b">
        <f>AND(COUNTIF('Master list(no salts, metals)'!V58,"&lt;=1"),IF(COUNTIF('Master list(no salts, metals)'!$K58:$Y58, "#N/A")=14,TRUE,FALSE))</f>
        <v>0</v>
      </c>
      <c r="W58" t="b">
        <f>AND(COUNTIF('Master list(no salts, metals)'!W58,"&lt;=1"),IF(COUNTIF('Master list(no salts, metals)'!$K58:$Y58, "#N/A")=14,TRUE,FALSE))</f>
        <v>0</v>
      </c>
      <c r="X58" t="b">
        <f>AND(COUNTIF('Master list(no salts, metals)'!X58,"&lt;=1"),IF(COUNTIF('Master list(no salts, metals)'!$K58:$Y58, "#N/A")=14,TRUE,FALSE))</f>
        <v>0</v>
      </c>
      <c r="Y58" t="b">
        <f>AND(COUNTIF('Master list(no salts, metals)'!Y58,"&lt;=1"),IF(COUNTIF('Master list(no salts, metals)'!$K58:$Y58, "#N/A")=14,TRUE,FALSE))</f>
        <v>0</v>
      </c>
    </row>
    <row r="59" spans="11:25" x14ac:dyDescent="0.25">
      <c r="K59" t="b">
        <f>AND(COUNTIF('Master list(no salts, metals)'!K59,"&lt;=1"),IF(COUNTIF('Master list(no salts, metals)'!$K59:$Y59, "#N/A")=14,TRUE,FALSE))</f>
        <v>0</v>
      </c>
      <c r="L59" t="b">
        <f>AND(COUNTIF('Master list(no salts, metals)'!L59,"&lt;=1"),IF(COUNTIF('Master list(no salts, metals)'!$K59:$Y59, "#N/A")=14,TRUE,FALSE))</f>
        <v>0</v>
      </c>
      <c r="M59" t="b">
        <f>AND(COUNTIF('Master list(no salts, metals)'!M59,"&lt;=1"),IF(COUNTIF('Master list(no salts, metals)'!$K59:$Y59, "#N/A")=14,TRUE,FALSE))</f>
        <v>0</v>
      </c>
      <c r="N59" t="b">
        <f>AND(COUNTIF('Master list(no salts, metals)'!N59,"&lt;=1"),IF(COUNTIF('Master list(no salts, metals)'!$K59:$Y59, "#N/A")=14,TRUE,FALSE))</f>
        <v>0</v>
      </c>
      <c r="O59" t="b">
        <f>AND(COUNTIF('Master list(no salts, metals)'!O59,"&lt;=1"),IF(COUNTIF('Master list(no salts, metals)'!$K59:$Y59, "#N/A")=14,TRUE,FALSE))</f>
        <v>0</v>
      </c>
      <c r="P59" t="b">
        <f>AND(COUNTIF('Master list(no salts, metals)'!P59,"&lt;=1"),IF(COUNTIF('Master list(no salts, metals)'!$K59:$Y59, "#N/A")=14,TRUE,FALSE))</f>
        <v>0</v>
      </c>
      <c r="Q59" t="b">
        <f>AND(COUNTIF('Master list(no salts, metals)'!Q59,"&lt;=1"),IF(COUNTIF('Master list(no salts, metals)'!$K59:$Y59, "#N/A")=14,TRUE,FALSE))</f>
        <v>0</v>
      </c>
      <c r="R59" t="b">
        <f>AND(COUNTIF('Master list(no salts, metals)'!R59,"&lt;=1"),IF(COUNTIF('Master list(no salts, metals)'!$K59:$Y59, "#N/A")=14,TRUE,FALSE))</f>
        <v>0</v>
      </c>
      <c r="S59" t="b">
        <f>AND(COUNTIF('Master list(no salts, metals)'!S59,"&lt;=1"),IF(COUNTIF('Master list(no salts, metals)'!$K59:$Y59, "#N/A")=14,TRUE,FALSE))</f>
        <v>0</v>
      </c>
      <c r="T59" t="b">
        <f>AND(COUNTIF('Master list(no salts, metals)'!T59,"&lt;=1"),IF(COUNTIF('Master list(no salts, metals)'!$K59:$Y59, "#N/A")=14,TRUE,FALSE))</f>
        <v>0</v>
      </c>
      <c r="U59" t="b">
        <f>AND(COUNTIF('Master list(no salts, metals)'!U59,"&lt;=1"),IF(COUNTIF('Master list(no salts, metals)'!$K59:$Y59, "#N/A")=14,TRUE,FALSE))</f>
        <v>0</v>
      </c>
      <c r="V59" t="b">
        <f>AND(COUNTIF('Master list(no salts, metals)'!V59,"&lt;=1"),IF(COUNTIF('Master list(no salts, metals)'!$K59:$Y59, "#N/A")=14,TRUE,FALSE))</f>
        <v>0</v>
      </c>
      <c r="W59" t="b">
        <f>AND(COUNTIF('Master list(no salts, metals)'!W59,"&lt;=1"),IF(COUNTIF('Master list(no salts, metals)'!$K59:$Y59, "#N/A")=14,TRUE,FALSE))</f>
        <v>0</v>
      </c>
      <c r="X59" t="b">
        <f>AND(COUNTIF('Master list(no salts, metals)'!X59,"&lt;=1"),IF(COUNTIF('Master list(no salts, metals)'!$K59:$Y59, "#N/A")=14,TRUE,FALSE))</f>
        <v>0</v>
      </c>
      <c r="Y59" t="b">
        <f>AND(COUNTIF('Master list(no salts, metals)'!Y59,"&lt;=1"),IF(COUNTIF('Master list(no salts, metals)'!$K59:$Y59, "#N/A")=14,TRUE,FALSE))</f>
        <v>0</v>
      </c>
    </row>
    <row r="60" spans="11:25" x14ac:dyDescent="0.25">
      <c r="K60" t="b">
        <f>AND(COUNTIF('Master list(no salts, metals)'!K60,"&lt;=1"),IF(COUNTIF('Master list(no salts, metals)'!$K60:$Y60, "#N/A")=14,TRUE,FALSE))</f>
        <v>0</v>
      </c>
      <c r="L60" t="b">
        <f>AND(COUNTIF('Master list(no salts, metals)'!L60,"&lt;=1"),IF(COUNTIF('Master list(no salts, metals)'!$K60:$Y60, "#N/A")=14,TRUE,FALSE))</f>
        <v>0</v>
      </c>
      <c r="M60" t="b">
        <f>AND(COUNTIF('Master list(no salts, metals)'!M60,"&lt;=1"),IF(COUNTIF('Master list(no salts, metals)'!$K60:$Y60, "#N/A")=14,TRUE,FALSE))</f>
        <v>0</v>
      </c>
      <c r="N60" t="b">
        <f>AND(COUNTIF('Master list(no salts, metals)'!N60,"&lt;=1"),IF(COUNTIF('Master list(no salts, metals)'!$K60:$Y60, "#N/A")=14,TRUE,FALSE))</f>
        <v>0</v>
      </c>
      <c r="O60" t="b">
        <f>AND(COUNTIF('Master list(no salts, metals)'!O60,"&lt;=1"),IF(COUNTIF('Master list(no salts, metals)'!$K60:$Y60, "#N/A")=14,TRUE,FALSE))</f>
        <v>0</v>
      </c>
      <c r="P60" t="b">
        <f>AND(COUNTIF('Master list(no salts, metals)'!P60,"&lt;=1"),IF(COUNTIF('Master list(no salts, metals)'!$K60:$Y60, "#N/A")=14,TRUE,FALSE))</f>
        <v>0</v>
      </c>
      <c r="Q60" t="b">
        <f>AND(COUNTIF('Master list(no salts, metals)'!Q60,"&lt;=1"),IF(COUNTIF('Master list(no salts, metals)'!$K60:$Y60, "#N/A")=14,TRUE,FALSE))</f>
        <v>0</v>
      </c>
      <c r="R60" t="b">
        <f>AND(COUNTIF('Master list(no salts, metals)'!R60,"&lt;=1"),IF(COUNTIF('Master list(no salts, metals)'!$K60:$Y60, "#N/A")=14,TRUE,FALSE))</f>
        <v>0</v>
      </c>
      <c r="S60" t="b">
        <f>AND(COUNTIF('Master list(no salts, metals)'!S60,"&lt;=1"),IF(COUNTIF('Master list(no salts, metals)'!$K60:$Y60, "#N/A")=14,TRUE,FALSE))</f>
        <v>0</v>
      </c>
      <c r="T60" t="b">
        <f>AND(COUNTIF('Master list(no salts, metals)'!T60,"&lt;=1"),IF(COUNTIF('Master list(no salts, metals)'!$K60:$Y60, "#N/A")=14,TRUE,FALSE))</f>
        <v>0</v>
      </c>
      <c r="U60" t="b">
        <f>AND(COUNTIF('Master list(no salts, metals)'!U60,"&lt;=1"),IF(COUNTIF('Master list(no salts, metals)'!$K60:$Y60, "#N/A")=14,TRUE,FALSE))</f>
        <v>0</v>
      </c>
      <c r="V60" t="b">
        <f>AND(COUNTIF('Master list(no salts, metals)'!V60,"&lt;=1"),IF(COUNTIF('Master list(no salts, metals)'!$K60:$Y60, "#N/A")=14,TRUE,FALSE))</f>
        <v>0</v>
      </c>
      <c r="W60" t="b">
        <f>AND(COUNTIF('Master list(no salts, metals)'!W60,"&lt;=1"),IF(COUNTIF('Master list(no salts, metals)'!$K60:$Y60, "#N/A")=14,TRUE,FALSE))</f>
        <v>1</v>
      </c>
      <c r="X60" t="b">
        <f>AND(COUNTIF('Master list(no salts, metals)'!X60,"&lt;=1"),IF(COUNTIF('Master list(no salts, metals)'!$K60:$Y60, "#N/A")=14,TRUE,FALSE))</f>
        <v>0</v>
      </c>
      <c r="Y60" t="b">
        <f>AND(COUNTIF('Master list(no salts, metals)'!Y60,"&lt;=1"),IF(COUNTIF('Master list(no salts, metals)'!$K60:$Y60, "#N/A")=14,TRUE,FALSE))</f>
        <v>0</v>
      </c>
    </row>
    <row r="61" spans="11:25" x14ac:dyDescent="0.25">
      <c r="K61" t="b">
        <f>AND(COUNTIF('Master list(no salts, metals)'!K61,"&lt;=1"),IF(COUNTIF('Master list(no salts, metals)'!$K61:$Y61, "#N/A")=14,TRUE,FALSE))</f>
        <v>0</v>
      </c>
      <c r="L61" t="b">
        <f>AND(COUNTIF('Master list(no salts, metals)'!L61,"&lt;=1"),IF(COUNTIF('Master list(no salts, metals)'!$K61:$Y61, "#N/A")=14,TRUE,FALSE))</f>
        <v>0</v>
      </c>
      <c r="M61" t="b">
        <f>AND(COUNTIF('Master list(no salts, metals)'!M61,"&lt;=1"),IF(COUNTIF('Master list(no salts, metals)'!$K61:$Y61, "#N/A")=14,TRUE,FALSE))</f>
        <v>0</v>
      </c>
      <c r="N61" t="b">
        <f>AND(COUNTIF('Master list(no salts, metals)'!N61,"&lt;=1"),IF(COUNTIF('Master list(no salts, metals)'!$K61:$Y61, "#N/A")=14,TRUE,FALSE))</f>
        <v>0</v>
      </c>
      <c r="O61" t="b">
        <f>AND(COUNTIF('Master list(no salts, metals)'!O61,"&lt;=1"),IF(COUNTIF('Master list(no salts, metals)'!$K61:$Y61, "#N/A")=14,TRUE,FALSE))</f>
        <v>0</v>
      </c>
      <c r="P61" t="b">
        <f>AND(COUNTIF('Master list(no salts, metals)'!P61,"&lt;=1"),IF(COUNTIF('Master list(no salts, metals)'!$K61:$Y61, "#N/A")=14,TRUE,FALSE))</f>
        <v>0</v>
      </c>
      <c r="Q61" t="b">
        <f>AND(COUNTIF('Master list(no salts, metals)'!Q61,"&lt;=1"),IF(COUNTIF('Master list(no salts, metals)'!$K61:$Y61, "#N/A")=14,TRUE,FALSE))</f>
        <v>0</v>
      </c>
      <c r="R61" t="b">
        <f>AND(COUNTIF('Master list(no salts, metals)'!R61,"&lt;=1"),IF(COUNTIF('Master list(no salts, metals)'!$K61:$Y61, "#N/A")=14,TRUE,FALSE))</f>
        <v>0</v>
      </c>
      <c r="S61" t="b">
        <f>AND(COUNTIF('Master list(no salts, metals)'!S61,"&lt;=1"),IF(COUNTIF('Master list(no salts, metals)'!$K61:$Y61, "#N/A")=14,TRUE,FALSE))</f>
        <v>0</v>
      </c>
      <c r="T61" t="b">
        <f>AND(COUNTIF('Master list(no salts, metals)'!T61,"&lt;=1"),IF(COUNTIF('Master list(no salts, metals)'!$K61:$Y61, "#N/A")=14,TRUE,FALSE))</f>
        <v>0</v>
      </c>
      <c r="U61" t="b">
        <f>AND(COUNTIF('Master list(no salts, metals)'!U61,"&lt;=1"),IF(COUNTIF('Master list(no salts, metals)'!$K61:$Y61, "#N/A")=14,TRUE,FALSE))</f>
        <v>0</v>
      </c>
      <c r="V61" t="b">
        <f>AND(COUNTIF('Master list(no salts, metals)'!V61,"&lt;=1"),IF(COUNTIF('Master list(no salts, metals)'!$K61:$Y61, "#N/A")=14,TRUE,FALSE))</f>
        <v>0</v>
      </c>
      <c r="W61" t="b">
        <f>AND(COUNTIF('Master list(no salts, metals)'!W61,"&lt;=1"),IF(COUNTIF('Master list(no salts, metals)'!$K61:$Y61, "#N/A")=14,TRUE,FALSE))</f>
        <v>0</v>
      </c>
      <c r="X61" t="b">
        <f>AND(COUNTIF('Master list(no salts, metals)'!X61,"&lt;=1"),IF(COUNTIF('Master list(no salts, metals)'!$K61:$Y61, "#N/A")=14,TRUE,FALSE))</f>
        <v>0</v>
      </c>
      <c r="Y61" t="b">
        <f>AND(COUNTIF('Master list(no salts, metals)'!Y61,"&lt;=1"),IF(COUNTIF('Master list(no salts, metals)'!$K61:$Y61, "#N/A")=14,TRUE,FALSE))</f>
        <v>1</v>
      </c>
    </row>
    <row r="62" spans="11:25" x14ac:dyDescent="0.25">
      <c r="K62" t="b">
        <f>AND(COUNTIF('Master list(no salts, metals)'!K62,"&lt;=1"),IF(COUNTIF('Master list(no salts, metals)'!$K62:$Y62, "#N/A")=14,TRUE,FALSE))</f>
        <v>0</v>
      </c>
      <c r="L62" t="b">
        <f>AND(COUNTIF('Master list(no salts, metals)'!L62,"&lt;=1"),IF(COUNTIF('Master list(no salts, metals)'!$K62:$Y62, "#N/A")=14,TRUE,FALSE))</f>
        <v>0</v>
      </c>
      <c r="M62" t="b">
        <f>AND(COUNTIF('Master list(no salts, metals)'!M62,"&lt;=1"),IF(COUNTIF('Master list(no salts, metals)'!$K62:$Y62, "#N/A")=14,TRUE,FALSE))</f>
        <v>0</v>
      </c>
      <c r="N62" t="b">
        <f>AND(COUNTIF('Master list(no salts, metals)'!N62,"&lt;=1"),IF(COUNTIF('Master list(no salts, metals)'!$K62:$Y62, "#N/A")=14,TRUE,FALSE))</f>
        <v>0</v>
      </c>
      <c r="O62" t="b">
        <f>AND(COUNTIF('Master list(no salts, metals)'!O62,"&lt;=1"),IF(COUNTIF('Master list(no salts, metals)'!$K62:$Y62, "#N/A")=14,TRUE,FALSE))</f>
        <v>0</v>
      </c>
      <c r="P62" t="b">
        <f>AND(COUNTIF('Master list(no salts, metals)'!P62,"&lt;=1"),IF(COUNTIF('Master list(no salts, metals)'!$K62:$Y62, "#N/A")=14,TRUE,FALSE))</f>
        <v>0</v>
      </c>
      <c r="Q62" t="b">
        <f>AND(COUNTIF('Master list(no salts, metals)'!Q62,"&lt;=1"),IF(COUNTIF('Master list(no salts, metals)'!$K62:$Y62, "#N/A")=14,TRUE,FALSE))</f>
        <v>0</v>
      </c>
      <c r="R62" t="b">
        <f>AND(COUNTIF('Master list(no salts, metals)'!R62,"&lt;=1"),IF(COUNTIF('Master list(no salts, metals)'!$K62:$Y62, "#N/A")=14,TRUE,FALSE))</f>
        <v>0</v>
      </c>
      <c r="S62" t="b">
        <f>AND(COUNTIF('Master list(no salts, metals)'!S62,"&lt;=1"),IF(COUNTIF('Master list(no salts, metals)'!$K62:$Y62, "#N/A")=14,TRUE,FALSE))</f>
        <v>0</v>
      </c>
      <c r="T62" t="b">
        <f>AND(COUNTIF('Master list(no salts, metals)'!T62,"&lt;=1"),IF(COUNTIF('Master list(no salts, metals)'!$K62:$Y62, "#N/A")=14,TRUE,FALSE))</f>
        <v>0</v>
      </c>
      <c r="U62" t="b">
        <f>AND(COUNTIF('Master list(no salts, metals)'!U62,"&lt;=1"),IF(COUNTIF('Master list(no salts, metals)'!$K62:$Y62, "#N/A")=14,TRUE,FALSE))</f>
        <v>0</v>
      </c>
      <c r="V62" t="b">
        <f>AND(COUNTIF('Master list(no salts, metals)'!V62,"&lt;=1"),IF(COUNTIF('Master list(no salts, metals)'!$K62:$Y62, "#N/A")=14,TRUE,FALSE))</f>
        <v>0</v>
      </c>
      <c r="W62" t="b">
        <f>AND(COUNTIF('Master list(no salts, metals)'!W62,"&lt;=1"),IF(COUNTIF('Master list(no salts, metals)'!$K62:$Y62, "#N/A")=14,TRUE,FALSE))</f>
        <v>0</v>
      </c>
      <c r="X62" t="b">
        <f>AND(COUNTIF('Master list(no salts, metals)'!X62,"&lt;=1"),IF(COUNTIF('Master list(no salts, metals)'!$K62:$Y62, "#N/A")=14,TRUE,FALSE))</f>
        <v>0</v>
      </c>
      <c r="Y62" t="b">
        <f>AND(COUNTIF('Master list(no salts, metals)'!Y62,"&lt;=1"),IF(COUNTIF('Master list(no salts, metals)'!$K62:$Y62, "#N/A")=14,TRUE,FALSE))</f>
        <v>1</v>
      </c>
    </row>
    <row r="63" spans="11:25" x14ac:dyDescent="0.25">
      <c r="K63" t="b">
        <f>AND(COUNTIF('Master list(no salts, metals)'!K63,"&lt;=1"),IF(COUNTIF('Master list(no salts, metals)'!$K63:$Y63, "#N/A")=14,TRUE,FALSE))</f>
        <v>0</v>
      </c>
      <c r="L63" t="b">
        <f>AND(COUNTIF('Master list(no salts, metals)'!L63,"&lt;=1"),IF(COUNTIF('Master list(no salts, metals)'!$K63:$Y63, "#N/A")=14,TRUE,FALSE))</f>
        <v>0</v>
      </c>
      <c r="M63" t="b">
        <f>AND(COUNTIF('Master list(no salts, metals)'!M63,"&lt;=1"),IF(COUNTIF('Master list(no salts, metals)'!$K63:$Y63, "#N/A")=14,TRUE,FALSE))</f>
        <v>0</v>
      </c>
      <c r="N63" t="b">
        <f>AND(COUNTIF('Master list(no salts, metals)'!N63,"&lt;=1"),IF(COUNTIF('Master list(no salts, metals)'!$K63:$Y63, "#N/A")=14,TRUE,FALSE))</f>
        <v>0</v>
      </c>
      <c r="O63" t="b">
        <f>AND(COUNTIF('Master list(no salts, metals)'!O63,"&lt;=1"),IF(COUNTIF('Master list(no salts, metals)'!$K63:$Y63, "#N/A")=14,TRUE,FALSE))</f>
        <v>0</v>
      </c>
      <c r="P63" t="b">
        <f>AND(COUNTIF('Master list(no salts, metals)'!P63,"&lt;=1"),IF(COUNTIF('Master list(no salts, metals)'!$K63:$Y63, "#N/A")=14,TRUE,FALSE))</f>
        <v>0</v>
      </c>
      <c r="Q63" t="b">
        <f>AND(COUNTIF('Master list(no salts, metals)'!Q63,"&lt;=1"),IF(COUNTIF('Master list(no salts, metals)'!$K63:$Y63, "#N/A")=14,TRUE,FALSE))</f>
        <v>0</v>
      </c>
      <c r="R63" t="b">
        <f>AND(COUNTIF('Master list(no salts, metals)'!R63,"&lt;=1"),IF(COUNTIF('Master list(no salts, metals)'!$K63:$Y63, "#N/A")=14,TRUE,FALSE))</f>
        <v>0</v>
      </c>
      <c r="S63" t="b">
        <f>AND(COUNTIF('Master list(no salts, metals)'!S63,"&lt;=1"),IF(COUNTIF('Master list(no salts, metals)'!$K63:$Y63, "#N/A")=14,TRUE,FALSE))</f>
        <v>0</v>
      </c>
      <c r="T63" t="b">
        <f>AND(COUNTIF('Master list(no salts, metals)'!T63,"&lt;=1"),IF(COUNTIF('Master list(no salts, metals)'!$K63:$Y63, "#N/A")=14,TRUE,FALSE))</f>
        <v>0</v>
      </c>
      <c r="U63" t="b">
        <f>AND(COUNTIF('Master list(no salts, metals)'!U63,"&lt;=1"),IF(COUNTIF('Master list(no salts, metals)'!$K63:$Y63, "#N/A")=14,TRUE,FALSE))</f>
        <v>0</v>
      </c>
      <c r="V63" t="b">
        <f>AND(COUNTIF('Master list(no salts, metals)'!V63,"&lt;=1"),IF(COUNTIF('Master list(no salts, metals)'!$K63:$Y63, "#N/A")=14,TRUE,FALSE))</f>
        <v>0</v>
      </c>
      <c r="W63" t="b">
        <f>AND(COUNTIF('Master list(no salts, metals)'!W63,"&lt;=1"),IF(COUNTIF('Master list(no salts, metals)'!$K63:$Y63, "#N/A")=14,TRUE,FALSE))</f>
        <v>0</v>
      </c>
      <c r="X63" t="b">
        <f>AND(COUNTIF('Master list(no salts, metals)'!X63,"&lt;=1"),IF(COUNTIF('Master list(no salts, metals)'!$K63:$Y63, "#N/A")=14,TRUE,FALSE))</f>
        <v>0</v>
      </c>
      <c r="Y63" t="b">
        <f>AND(COUNTIF('Master list(no salts, metals)'!Y63,"&lt;=1"),IF(COUNTIF('Master list(no salts, metals)'!$K63:$Y63, "#N/A")=14,TRUE,FALSE))</f>
        <v>1</v>
      </c>
    </row>
    <row r="64" spans="11:25" x14ac:dyDescent="0.25">
      <c r="K64" t="b">
        <f>AND(COUNTIF('Master list(no salts, metals)'!K64,"&lt;=1"),IF(COUNTIF('Master list(no salts, metals)'!$K64:$Y64, "#N/A")=14,TRUE,FALSE))</f>
        <v>0</v>
      </c>
      <c r="L64" t="b">
        <f>AND(COUNTIF('Master list(no salts, metals)'!L64,"&lt;=1"),IF(COUNTIF('Master list(no salts, metals)'!$K64:$Y64, "#N/A")=14,TRUE,FALSE))</f>
        <v>0</v>
      </c>
      <c r="M64" t="b">
        <f>AND(COUNTIF('Master list(no salts, metals)'!M64,"&lt;=1"),IF(COUNTIF('Master list(no salts, metals)'!$K64:$Y64, "#N/A")=14,TRUE,FALSE))</f>
        <v>0</v>
      </c>
      <c r="N64" t="b">
        <f>AND(COUNTIF('Master list(no salts, metals)'!N64,"&lt;=1"),IF(COUNTIF('Master list(no salts, metals)'!$K64:$Y64, "#N/A")=14,TRUE,FALSE))</f>
        <v>0</v>
      </c>
      <c r="O64" t="b">
        <f>AND(COUNTIF('Master list(no salts, metals)'!O64,"&lt;=1"),IF(COUNTIF('Master list(no salts, metals)'!$K64:$Y64, "#N/A")=14,TRUE,FALSE))</f>
        <v>0</v>
      </c>
      <c r="P64" t="b">
        <f>AND(COUNTIF('Master list(no salts, metals)'!P64,"&lt;=1"),IF(COUNTIF('Master list(no salts, metals)'!$K64:$Y64, "#N/A")=14,TRUE,FALSE))</f>
        <v>0</v>
      </c>
      <c r="Q64" t="b">
        <f>AND(COUNTIF('Master list(no salts, metals)'!Q64,"&lt;=1"),IF(COUNTIF('Master list(no salts, metals)'!$K64:$Y64, "#N/A")=14,TRUE,FALSE))</f>
        <v>0</v>
      </c>
      <c r="R64" t="b">
        <f>AND(COUNTIF('Master list(no salts, metals)'!R64,"&lt;=1"),IF(COUNTIF('Master list(no salts, metals)'!$K64:$Y64, "#N/A")=14,TRUE,FALSE))</f>
        <v>0</v>
      </c>
      <c r="S64" t="b">
        <f>AND(COUNTIF('Master list(no salts, metals)'!S64,"&lt;=1"),IF(COUNTIF('Master list(no salts, metals)'!$K64:$Y64, "#N/A")=14,TRUE,FALSE))</f>
        <v>0</v>
      </c>
      <c r="T64" t="b">
        <f>AND(COUNTIF('Master list(no salts, metals)'!T64,"&lt;=1"),IF(COUNTIF('Master list(no salts, metals)'!$K64:$Y64, "#N/A")=14,TRUE,FALSE))</f>
        <v>0</v>
      </c>
      <c r="U64" t="b">
        <f>AND(COUNTIF('Master list(no salts, metals)'!U64,"&lt;=1"),IF(COUNTIF('Master list(no salts, metals)'!$K64:$Y64, "#N/A")=14,TRUE,FALSE))</f>
        <v>0</v>
      </c>
      <c r="V64" t="b">
        <f>AND(COUNTIF('Master list(no salts, metals)'!V64,"&lt;=1"),IF(COUNTIF('Master list(no salts, metals)'!$K64:$Y64, "#N/A")=14,TRUE,FALSE))</f>
        <v>0</v>
      </c>
      <c r="W64" t="b">
        <f>AND(COUNTIF('Master list(no salts, metals)'!W64,"&lt;=1"),IF(COUNTIF('Master list(no salts, metals)'!$K64:$Y64, "#N/A")=14,TRUE,FALSE))</f>
        <v>0</v>
      </c>
      <c r="X64" t="b">
        <f>AND(COUNTIF('Master list(no salts, metals)'!X64,"&lt;=1"),IF(COUNTIF('Master list(no salts, metals)'!$K64:$Y64, "#N/A")=14,TRUE,FALSE))</f>
        <v>1</v>
      </c>
      <c r="Y64" t="b">
        <f>AND(COUNTIF('Master list(no salts, metals)'!Y64,"&lt;=1"),IF(COUNTIF('Master list(no salts, metals)'!$K64:$Y64, "#N/A")=14,TRUE,FALSE))</f>
        <v>0</v>
      </c>
    </row>
    <row r="65" spans="11:25" x14ac:dyDescent="0.25">
      <c r="K65" t="b">
        <f>AND(COUNTIF('Master list(no salts, metals)'!K65,"&lt;=1"),IF(COUNTIF('Master list(no salts, metals)'!$K65:$Y65, "#N/A")=14,TRUE,FALSE))</f>
        <v>0</v>
      </c>
      <c r="L65" t="b">
        <f>AND(COUNTIF('Master list(no salts, metals)'!L65,"&lt;=1"),IF(COUNTIF('Master list(no salts, metals)'!$K65:$Y65, "#N/A")=14,TRUE,FALSE))</f>
        <v>0</v>
      </c>
      <c r="M65" t="b">
        <f>AND(COUNTIF('Master list(no salts, metals)'!M65,"&lt;=1"),IF(COUNTIF('Master list(no salts, metals)'!$K65:$Y65, "#N/A")=14,TRUE,FALSE))</f>
        <v>0</v>
      </c>
      <c r="N65" t="b">
        <f>AND(COUNTIF('Master list(no salts, metals)'!N65,"&lt;=1"),IF(COUNTIF('Master list(no salts, metals)'!$K65:$Y65, "#N/A")=14,TRUE,FALSE))</f>
        <v>0</v>
      </c>
      <c r="O65" t="b">
        <f>AND(COUNTIF('Master list(no salts, metals)'!O65,"&lt;=1"),IF(COUNTIF('Master list(no salts, metals)'!$K65:$Y65, "#N/A")=14,TRUE,FALSE))</f>
        <v>0</v>
      </c>
      <c r="P65" t="b">
        <f>AND(COUNTIF('Master list(no salts, metals)'!P65,"&lt;=1"),IF(COUNTIF('Master list(no salts, metals)'!$K65:$Y65, "#N/A")=14,TRUE,FALSE))</f>
        <v>0</v>
      </c>
      <c r="Q65" t="b">
        <f>AND(COUNTIF('Master list(no salts, metals)'!Q65,"&lt;=1"),IF(COUNTIF('Master list(no salts, metals)'!$K65:$Y65, "#N/A")=14,TRUE,FALSE))</f>
        <v>0</v>
      </c>
      <c r="R65" t="b">
        <f>AND(COUNTIF('Master list(no salts, metals)'!R65,"&lt;=1"),IF(COUNTIF('Master list(no salts, metals)'!$K65:$Y65, "#N/A")=14,TRUE,FALSE))</f>
        <v>0</v>
      </c>
      <c r="S65" t="b">
        <f>AND(COUNTIF('Master list(no salts, metals)'!S65,"&lt;=1"),IF(COUNTIF('Master list(no salts, metals)'!$K65:$Y65, "#N/A")=14,TRUE,FALSE))</f>
        <v>0</v>
      </c>
      <c r="T65" t="b">
        <f>AND(COUNTIF('Master list(no salts, metals)'!T65,"&lt;=1"),IF(COUNTIF('Master list(no salts, metals)'!$K65:$Y65, "#N/A")=14,TRUE,FALSE))</f>
        <v>0</v>
      </c>
      <c r="U65" t="b">
        <f>AND(COUNTIF('Master list(no salts, metals)'!U65,"&lt;=1"),IF(COUNTIF('Master list(no salts, metals)'!$K65:$Y65, "#N/A")=14,TRUE,FALSE))</f>
        <v>0</v>
      </c>
      <c r="V65" t="b">
        <f>AND(COUNTIF('Master list(no salts, metals)'!V65,"&lt;=1"),IF(COUNTIF('Master list(no salts, metals)'!$K65:$Y65, "#N/A")=14,TRUE,FALSE))</f>
        <v>0</v>
      </c>
      <c r="W65" t="b">
        <f>AND(COUNTIF('Master list(no salts, metals)'!W65,"&lt;=1"),IF(COUNTIF('Master list(no salts, metals)'!$K65:$Y65, "#N/A")=14,TRUE,FALSE))</f>
        <v>0</v>
      </c>
      <c r="X65" t="b">
        <f>AND(COUNTIF('Master list(no salts, metals)'!X65,"&lt;=1"),IF(COUNTIF('Master list(no salts, metals)'!$K65:$Y65, "#N/A")=14,TRUE,FALSE))</f>
        <v>0</v>
      </c>
      <c r="Y65" t="b">
        <f>AND(COUNTIF('Master list(no salts, metals)'!Y65,"&lt;=1"),IF(COUNTIF('Master list(no salts, metals)'!$K65:$Y65, "#N/A")=14,TRUE,FALSE))</f>
        <v>0</v>
      </c>
    </row>
    <row r="66" spans="11:25" x14ac:dyDescent="0.25">
      <c r="K66" t="b">
        <f>AND(COUNTIF('Master list(no salts, metals)'!K66,"&lt;=1"),IF(COUNTIF('Master list(no salts, metals)'!$K66:$Y66, "#N/A")=14,TRUE,FALSE))</f>
        <v>0</v>
      </c>
      <c r="L66" t="b">
        <f>AND(COUNTIF('Master list(no salts, metals)'!L66,"&lt;=1"),IF(COUNTIF('Master list(no salts, metals)'!$K66:$Y66, "#N/A")=14,TRUE,FALSE))</f>
        <v>0</v>
      </c>
      <c r="M66" t="b">
        <f>AND(COUNTIF('Master list(no salts, metals)'!M66,"&lt;=1"),IF(COUNTIF('Master list(no salts, metals)'!$K66:$Y66, "#N/A")=14,TRUE,FALSE))</f>
        <v>0</v>
      </c>
      <c r="N66" t="b">
        <f>AND(COUNTIF('Master list(no salts, metals)'!N66,"&lt;=1"),IF(COUNTIF('Master list(no salts, metals)'!$K66:$Y66, "#N/A")=14,TRUE,FALSE))</f>
        <v>0</v>
      </c>
      <c r="O66" t="b">
        <f>AND(COUNTIF('Master list(no salts, metals)'!O66,"&lt;=1"),IF(COUNTIF('Master list(no salts, metals)'!$K66:$Y66, "#N/A")=14,TRUE,FALSE))</f>
        <v>0</v>
      </c>
      <c r="P66" t="b">
        <f>AND(COUNTIF('Master list(no salts, metals)'!P66,"&lt;=1"),IF(COUNTIF('Master list(no salts, metals)'!$K66:$Y66, "#N/A")=14,TRUE,FALSE))</f>
        <v>0</v>
      </c>
      <c r="Q66" t="b">
        <f>AND(COUNTIF('Master list(no salts, metals)'!Q66,"&lt;=1"),IF(COUNTIF('Master list(no salts, metals)'!$K66:$Y66, "#N/A")=14,TRUE,FALSE))</f>
        <v>0</v>
      </c>
      <c r="R66" t="b">
        <f>AND(COUNTIF('Master list(no salts, metals)'!R66,"&lt;=1"),IF(COUNTIF('Master list(no salts, metals)'!$K66:$Y66, "#N/A")=14,TRUE,FALSE))</f>
        <v>0</v>
      </c>
      <c r="S66" t="b">
        <f>AND(COUNTIF('Master list(no salts, metals)'!S66,"&lt;=1"),IF(COUNTIF('Master list(no salts, metals)'!$K66:$Y66, "#N/A")=14,TRUE,FALSE))</f>
        <v>0</v>
      </c>
      <c r="T66" t="b">
        <f>AND(COUNTIF('Master list(no salts, metals)'!T66,"&lt;=1"),IF(COUNTIF('Master list(no salts, metals)'!$K66:$Y66, "#N/A")=14,TRUE,FALSE))</f>
        <v>1</v>
      </c>
      <c r="U66" t="b">
        <f>AND(COUNTIF('Master list(no salts, metals)'!U66,"&lt;=1"),IF(COUNTIF('Master list(no salts, metals)'!$K66:$Y66, "#N/A")=14,TRUE,FALSE))</f>
        <v>0</v>
      </c>
      <c r="V66" t="b">
        <f>AND(COUNTIF('Master list(no salts, metals)'!V66,"&lt;=1"),IF(COUNTIF('Master list(no salts, metals)'!$K66:$Y66, "#N/A")=14,TRUE,FALSE))</f>
        <v>0</v>
      </c>
      <c r="W66" t="b">
        <f>AND(COUNTIF('Master list(no salts, metals)'!W66,"&lt;=1"),IF(COUNTIF('Master list(no salts, metals)'!$K66:$Y66, "#N/A")=14,TRUE,FALSE))</f>
        <v>0</v>
      </c>
      <c r="X66" t="b">
        <f>AND(COUNTIF('Master list(no salts, metals)'!X66,"&lt;=1"),IF(COUNTIF('Master list(no salts, metals)'!$K66:$Y66, "#N/A")=14,TRUE,FALSE))</f>
        <v>0</v>
      </c>
      <c r="Y66" t="b">
        <f>AND(COUNTIF('Master list(no salts, metals)'!Y66,"&lt;=1"),IF(COUNTIF('Master list(no salts, metals)'!$K66:$Y66, "#N/A")=14,TRUE,FALSE))</f>
        <v>0</v>
      </c>
    </row>
    <row r="67" spans="11:25" x14ac:dyDescent="0.25">
      <c r="K67" t="b">
        <f>AND(COUNTIF('Master list(no salts, metals)'!K67,"&lt;=1"),IF(COUNTIF('Master list(no salts, metals)'!$K67:$Y67, "#N/A")=14,TRUE,FALSE))</f>
        <v>0</v>
      </c>
      <c r="L67" t="b">
        <f>AND(COUNTIF('Master list(no salts, metals)'!L67,"&lt;=1"),IF(COUNTIF('Master list(no salts, metals)'!$K67:$Y67, "#N/A")=14,TRUE,FALSE))</f>
        <v>0</v>
      </c>
      <c r="M67" t="b">
        <f>AND(COUNTIF('Master list(no salts, metals)'!M67,"&lt;=1"),IF(COUNTIF('Master list(no salts, metals)'!$K67:$Y67, "#N/A")=14,TRUE,FALSE))</f>
        <v>0</v>
      </c>
      <c r="N67" t="b">
        <f>AND(COUNTIF('Master list(no salts, metals)'!N67,"&lt;=1"),IF(COUNTIF('Master list(no salts, metals)'!$K67:$Y67, "#N/A")=14,TRUE,FALSE))</f>
        <v>0</v>
      </c>
      <c r="O67" t="b">
        <f>AND(COUNTIF('Master list(no salts, metals)'!O67,"&lt;=1"),IF(COUNTIF('Master list(no salts, metals)'!$K67:$Y67, "#N/A")=14,TRUE,FALSE))</f>
        <v>0</v>
      </c>
      <c r="P67" t="b">
        <f>AND(COUNTIF('Master list(no salts, metals)'!P67,"&lt;=1"),IF(COUNTIF('Master list(no salts, metals)'!$K67:$Y67, "#N/A")=14,TRUE,FALSE))</f>
        <v>0</v>
      </c>
      <c r="Q67" t="b">
        <f>AND(COUNTIF('Master list(no salts, metals)'!Q67,"&lt;=1"),IF(COUNTIF('Master list(no salts, metals)'!$K67:$Y67, "#N/A")=14,TRUE,FALSE))</f>
        <v>0</v>
      </c>
      <c r="R67" t="b">
        <f>AND(COUNTIF('Master list(no salts, metals)'!R67,"&lt;=1"),IF(COUNTIF('Master list(no salts, metals)'!$K67:$Y67, "#N/A")=14,TRUE,FALSE))</f>
        <v>0</v>
      </c>
      <c r="S67" t="b">
        <f>AND(COUNTIF('Master list(no salts, metals)'!S67,"&lt;=1"),IF(COUNTIF('Master list(no salts, metals)'!$K67:$Y67, "#N/A")=14,TRUE,FALSE))</f>
        <v>0</v>
      </c>
      <c r="T67" t="b">
        <f>AND(COUNTIF('Master list(no salts, metals)'!T67,"&lt;=1"),IF(COUNTIF('Master list(no salts, metals)'!$K67:$Y67, "#N/A")=14,TRUE,FALSE))</f>
        <v>0</v>
      </c>
      <c r="U67" t="b">
        <f>AND(COUNTIF('Master list(no salts, metals)'!U67,"&lt;=1"),IF(COUNTIF('Master list(no salts, metals)'!$K67:$Y67, "#N/A")=14,TRUE,FALSE))</f>
        <v>0</v>
      </c>
      <c r="V67" t="b">
        <f>AND(COUNTIF('Master list(no salts, metals)'!V67,"&lt;=1"),IF(COUNTIF('Master list(no salts, metals)'!$K67:$Y67, "#N/A")=14,TRUE,FALSE))</f>
        <v>0</v>
      </c>
      <c r="W67" t="b">
        <f>AND(COUNTIF('Master list(no salts, metals)'!W67,"&lt;=1"),IF(COUNTIF('Master list(no salts, metals)'!$K67:$Y67, "#N/A")=14,TRUE,FALSE))</f>
        <v>0</v>
      </c>
      <c r="X67" t="b">
        <f>AND(COUNTIF('Master list(no salts, metals)'!X67,"&lt;=1"),IF(COUNTIF('Master list(no salts, metals)'!$K67:$Y67, "#N/A")=14,TRUE,FALSE))</f>
        <v>0</v>
      </c>
      <c r="Y67" t="b">
        <f>AND(COUNTIF('Master list(no salts, metals)'!Y67,"&lt;=1"),IF(COUNTIF('Master list(no salts, metals)'!$K67:$Y67, "#N/A")=14,TRUE,FALSE))</f>
        <v>0</v>
      </c>
    </row>
    <row r="68" spans="11:25" x14ac:dyDescent="0.25">
      <c r="K68" t="b">
        <f>AND(COUNTIF('Master list(no salts, metals)'!K68,"&lt;=1"),IF(COUNTIF('Master list(no salts, metals)'!$K68:$Y68, "#N/A")=14,TRUE,FALSE))</f>
        <v>0</v>
      </c>
      <c r="L68" t="b">
        <f>AND(COUNTIF('Master list(no salts, metals)'!L68,"&lt;=1"),IF(COUNTIF('Master list(no salts, metals)'!$K68:$Y68, "#N/A")=14,TRUE,FALSE))</f>
        <v>0</v>
      </c>
      <c r="M68" t="b">
        <f>AND(COUNTIF('Master list(no salts, metals)'!M68,"&lt;=1"),IF(COUNTIF('Master list(no salts, metals)'!$K68:$Y68, "#N/A")=14,TRUE,FALSE))</f>
        <v>0</v>
      </c>
      <c r="N68" t="b">
        <f>AND(COUNTIF('Master list(no salts, metals)'!N68,"&lt;=1"),IF(COUNTIF('Master list(no salts, metals)'!$K68:$Y68, "#N/A")=14,TRUE,FALSE))</f>
        <v>0</v>
      </c>
      <c r="O68" t="b">
        <f>AND(COUNTIF('Master list(no salts, metals)'!O68,"&lt;=1"),IF(COUNTIF('Master list(no salts, metals)'!$K68:$Y68, "#N/A")=14,TRUE,FALSE))</f>
        <v>0</v>
      </c>
      <c r="P68" t="b">
        <f>AND(COUNTIF('Master list(no salts, metals)'!P68,"&lt;=1"),IF(COUNTIF('Master list(no salts, metals)'!$K68:$Y68, "#N/A")=14,TRUE,FALSE))</f>
        <v>0</v>
      </c>
      <c r="Q68" t="b">
        <f>AND(COUNTIF('Master list(no salts, metals)'!Q68,"&lt;=1"),IF(COUNTIF('Master list(no salts, metals)'!$K68:$Y68, "#N/A")=14,TRUE,FALSE))</f>
        <v>0</v>
      </c>
      <c r="R68" t="b">
        <f>AND(COUNTIF('Master list(no salts, metals)'!R68,"&lt;=1"),IF(COUNTIF('Master list(no salts, metals)'!$K68:$Y68, "#N/A")=14,TRUE,FALSE))</f>
        <v>0</v>
      </c>
      <c r="S68" t="b">
        <f>AND(COUNTIF('Master list(no salts, metals)'!S68,"&lt;=1"),IF(COUNTIF('Master list(no salts, metals)'!$K68:$Y68, "#N/A")=14,TRUE,FALSE))</f>
        <v>0</v>
      </c>
      <c r="T68" t="b">
        <f>AND(COUNTIF('Master list(no salts, metals)'!T68,"&lt;=1"),IF(COUNTIF('Master list(no salts, metals)'!$K68:$Y68, "#N/A")=14,TRUE,FALSE))</f>
        <v>0</v>
      </c>
      <c r="U68" t="b">
        <f>AND(COUNTIF('Master list(no salts, metals)'!U68,"&lt;=1"),IF(COUNTIF('Master list(no salts, metals)'!$K68:$Y68, "#N/A")=14,TRUE,FALSE))</f>
        <v>0</v>
      </c>
      <c r="V68" t="b">
        <f>AND(COUNTIF('Master list(no salts, metals)'!V68,"&lt;=1"),IF(COUNTIF('Master list(no salts, metals)'!$K68:$Y68, "#N/A")=14,TRUE,FALSE))</f>
        <v>0</v>
      </c>
      <c r="W68" t="b">
        <f>AND(COUNTIF('Master list(no salts, metals)'!W68,"&lt;=1"),IF(COUNTIF('Master list(no salts, metals)'!$K68:$Y68, "#N/A")=14,TRUE,FALSE))</f>
        <v>1</v>
      </c>
      <c r="X68" t="b">
        <f>AND(COUNTIF('Master list(no salts, metals)'!X68,"&lt;=1"),IF(COUNTIF('Master list(no salts, metals)'!$K68:$Y68, "#N/A")=14,TRUE,FALSE))</f>
        <v>0</v>
      </c>
      <c r="Y68" t="b">
        <f>AND(COUNTIF('Master list(no salts, metals)'!Y68,"&lt;=1"),IF(COUNTIF('Master list(no salts, metals)'!$K68:$Y68, "#N/A")=14,TRUE,FALSE))</f>
        <v>0</v>
      </c>
    </row>
    <row r="69" spans="11:25" x14ac:dyDescent="0.25">
      <c r="K69" t="b">
        <f>AND(COUNTIF('Master list(no salts, metals)'!K69,"&lt;=1"),IF(COUNTIF('Master list(no salts, metals)'!$K69:$Y69, "#N/A")=14,TRUE,FALSE))</f>
        <v>0</v>
      </c>
      <c r="L69" t="b">
        <f>AND(COUNTIF('Master list(no salts, metals)'!L69,"&lt;=1"),IF(COUNTIF('Master list(no salts, metals)'!$K69:$Y69, "#N/A")=14,TRUE,FALSE))</f>
        <v>0</v>
      </c>
      <c r="M69" t="b">
        <f>AND(COUNTIF('Master list(no salts, metals)'!M69,"&lt;=1"),IF(COUNTIF('Master list(no salts, metals)'!$K69:$Y69, "#N/A")=14,TRUE,FALSE))</f>
        <v>0</v>
      </c>
      <c r="N69" t="b">
        <f>AND(COUNTIF('Master list(no salts, metals)'!N69,"&lt;=1"),IF(COUNTIF('Master list(no salts, metals)'!$K69:$Y69, "#N/A")=14,TRUE,FALSE))</f>
        <v>0</v>
      </c>
      <c r="O69" t="b">
        <f>AND(COUNTIF('Master list(no salts, metals)'!O69,"&lt;=1"),IF(COUNTIF('Master list(no salts, metals)'!$K69:$Y69, "#N/A")=14,TRUE,FALSE))</f>
        <v>0</v>
      </c>
      <c r="P69" t="b">
        <f>AND(COUNTIF('Master list(no salts, metals)'!P69,"&lt;=1"),IF(COUNTIF('Master list(no salts, metals)'!$K69:$Y69, "#N/A")=14,TRUE,FALSE))</f>
        <v>0</v>
      </c>
      <c r="Q69" t="b">
        <f>AND(COUNTIF('Master list(no salts, metals)'!Q69,"&lt;=1"),IF(COUNTIF('Master list(no salts, metals)'!$K69:$Y69, "#N/A")=14,TRUE,FALSE))</f>
        <v>0</v>
      </c>
      <c r="R69" t="b">
        <f>AND(COUNTIF('Master list(no salts, metals)'!R69,"&lt;=1"),IF(COUNTIF('Master list(no salts, metals)'!$K69:$Y69, "#N/A")=14,TRUE,FALSE))</f>
        <v>0</v>
      </c>
      <c r="S69" t="b">
        <f>AND(COUNTIF('Master list(no salts, metals)'!S69,"&lt;=1"),IF(COUNTIF('Master list(no salts, metals)'!$K69:$Y69, "#N/A")=14,TRUE,FALSE))</f>
        <v>0</v>
      </c>
      <c r="T69" t="b">
        <f>AND(COUNTIF('Master list(no salts, metals)'!T69,"&lt;=1"),IF(COUNTIF('Master list(no salts, metals)'!$K69:$Y69, "#N/A")=14,TRUE,FALSE))</f>
        <v>0</v>
      </c>
      <c r="U69" t="b">
        <f>AND(COUNTIF('Master list(no salts, metals)'!U69,"&lt;=1"),IF(COUNTIF('Master list(no salts, metals)'!$K69:$Y69, "#N/A")=14,TRUE,FALSE))</f>
        <v>0</v>
      </c>
      <c r="V69" t="b">
        <f>AND(COUNTIF('Master list(no salts, metals)'!V69,"&lt;=1"),IF(COUNTIF('Master list(no salts, metals)'!$K69:$Y69, "#N/A")=14,TRUE,FALSE))</f>
        <v>0</v>
      </c>
      <c r="W69" t="b">
        <f>AND(COUNTIF('Master list(no salts, metals)'!W69,"&lt;=1"),IF(COUNTIF('Master list(no salts, metals)'!$K69:$Y69, "#N/A")=14,TRUE,FALSE))</f>
        <v>0</v>
      </c>
      <c r="X69" t="b">
        <f>AND(COUNTIF('Master list(no salts, metals)'!X69,"&lt;=1"),IF(COUNTIF('Master list(no salts, metals)'!$K69:$Y69, "#N/A")=14,TRUE,FALSE))</f>
        <v>0</v>
      </c>
      <c r="Y69" t="b">
        <f>AND(COUNTIF('Master list(no salts, metals)'!Y69,"&lt;=1"),IF(COUNTIF('Master list(no salts, metals)'!$K69:$Y69, "#N/A")=14,TRUE,FALSE))</f>
        <v>0</v>
      </c>
    </row>
    <row r="70" spans="11:25" x14ac:dyDescent="0.25">
      <c r="K70" t="b">
        <f>AND(COUNTIF('Master list(no salts, metals)'!K70,"&lt;=1"),IF(COUNTIF('Master list(no salts, metals)'!$K70:$Y70, "#N/A")=14,TRUE,FALSE))</f>
        <v>0</v>
      </c>
      <c r="L70" t="b">
        <f>AND(COUNTIF('Master list(no salts, metals)'!L70,"&lt;=1"),IF(COUNTIF('Master list(no salts, metals)'!$K70:$Y70, "#N/A")=14,TRUE,FALSE))</f>
        <v>0</v>
      </c>
      <c r="M70" t="b">
        <f>AND(COUNTIF('Master list(no salts, metals)'!M70,"&lt;=1"),IF(COUNTIF('Master list(no salts, metals)'!$K70:$Y70, "#N/A")=14,TRUE,FALSE))</f>
        <v>0</v>
      </c>
      <c r="N70" t="b">
        <f>AND(COUNTIF('Master list(no salts, metals)'!N70,"&lt;=1"),IF(COUNTIF('Master list(no salts, metals)'!$K70:$Y70, "#N/A")=14,TRUE,FALSE))</f>
        <v>0</v>
      </c>
      <c r="O70" t="b">
        <f>AND(COUNTIF('Master list(no salts, metals)'!O70,"&lt;=1"),IF(COUNTIF('Master list(no salts, metals)'!$K70:$Y70, "#N/A")=14,TRUE,FALSE))</f>
        <v>0</v>
      </c>
      <c r="P70" t="b">
        <f>AND(COUNTIF('Master list(no salts, metals)'!P70,"&lt;=1"),IF(COUNTIF('Master list(no salts, metals)'!$K70:$Y70, "#N/A")=14,TRUE,FALSE))</f>
        <v>0</v>
      </c>
      <c r="Q70" t="b">
        <f>AND(COUNTIF('Master list(no salts, metals)'!Q70,"&lt;=1"),IF(COUNTIF('Master list(no salts, metals)'!$K70:$Y70, "#N/A")=14,TRUE,FALSE))</f>
        <v>0</v>
      </c>
      <c r="R70" t="b">
        <f>AND(COUNTIF('Master list(no salts, metals)'!R70,"&lt;=1"),IF(COUNTIF('Master list(no salts, metals)'!$K70:$Y70, "#N/A")=14,TRUE,FALSE))</f>
        <v>0</v>
      </c>
      <c r="S70" t="b">
        <f>AND(COUNTIF('Master list(no salts, metals)'!S70,"&lt;=1"),IF(COUNTIF('Master list(no salts, metals)'!$K70:$Y70, "#N/A")=14,TRUE,FALSE))</f>
        <v>0</v>
      </c>
      <c r="T70" t="b">
        <f>AND(COUNTIF('Master list(no salts, metals)'!T70,"&lt;=1"),IF(COUNTIF('Master list(no salts, metals)'!$K70:$Y70, "#N/A")=14,TRUE,FALSE))</f>
        <v>0</v>
      </c>
      <c r="U70" t="b">
        <f>AND(COUNTIF('Master list(no salts, metals)'!U70,"&lt;=1"),IF(COUNTIF('Master list(no salts, metals)'!$K70:$Y70, "#N/A")=14,TRUE,FALSE))</f>
        <v>0</v>
      </c>
      <c r="V70" t="b">
        <f>AND(COUNTIF('Master list(no salts, metals)'!V70,"&lt;=1"),IF(COUNTIF('Master list(no salts, metals)'!$K70:$Y70, "#N/A")=14,TRUE,FALSE))</f>
        <v>0</v>
      </c>
      <c r="W70" t="b">
        <f>AND(COUNTIF('Master list(no salts, metals)'!W70,"&lt;=1"),IF(COUNTIF('Master list(no salts, metals)'!$K70:$Y70, "#N/A")=14,TRUE,FALSE))</f>
        <v>0</v>
      </c>
      <c r="X70" t="b">
        <f>AND(COUNTIF('Master list(no salts, metals)'!X70,"&lt;=1"),IF(COUNTIF('Master list(no salts, metals)'!$K70:$Y70, "#N/A")=14,TRUE,FALSE))</f>
        <v>0</v>
      </c>
      <c r="Y70" t="b">
        <f>AND(COUNTIF('Master list(no salts, metals)'!Y70,"&lt;=1"),IF(COUNTIF('Master list(no salts, metals)'!$K70:$Y70, "#N/A")=14,TRUE,FALSE))</f>
        <v>0</v>
      </c>
    </row>
    <row r="71" spans="11:25" x14ac:dyDescent="0.25">
      <c r="K71" t="b">
        <f>AND(COUNTIF('Master list(no salts, metals)'!K71,"&lt;=1"),IF(COUNTIF('Master list(no salts, metals)'!$K71:$Y71, "#N/A")=14,TRUE,FALSE))</f>
        <v>0</v>
      </c>
      <c r="L71" t="b">
        <f>AND(COUNTIF('Master list(no salts, metals)'!L71,"&lt;=1"),IF(COUNTIF('Master list(no salts, metals)'!$K71:$Y71, "#N/A")=14,TRUE,FALSE))</f>
        <v>0</v>
      </c>
      <c r="M71" t="b">
        <f>AND(COUNTIF('Master list(no salts, metals)'!M71,"&lt;=1"),IF(COUNTIF('Master list(no salts, metals)'!$K71:$Y71, "#N/A")=14,TRUE,FALSE))</f>
        <v>0</v>
      </c>
      <c r="N71" t="b">
        <f>AND(COUNTIF('Master list(no salts, metals)'!N71,"&lt;=1"),IF(COUNTIF('Master list(no salts, metals)'!$K71:$Y71, "#N/A")=14,TRUE,FALSE))</f>
        <v>0</v>
      </c>
      <c r="O71" t="b">
        <f>AND(COUNTIF('Master list(no salts, metals)'!O71,"&lt;=1"),IF(COUNTIF('Master list(no salts, metals)'!$K71:$Y71, "#N/A")=14,TRUE,FALSE))</f>
        <v>0</v>
      </c>
      <c r="P71" t="b">
        <f>AND(COUNTIF('Master list(no salts, metals)'!P71,"&lt;=1"),IF(COUNTIF('Master list(no salts, metals)'!$K71:$Y71, "#N/A")=14,TRUE,FALSE))</f>
        <v>0</v>
      </c>
      <c r="Q71" t="b">
        <f>AND(COUNTIF('Master list(no salts, metals)'!Q71,"&lt;=1"),IF(COUNTIF('Master list(no salts, metals)'!$K71:$Y71, "#N/A")=14,TRUE,FALSE))</f>
        <v>0</v>
      </c>
      <c r="R71" t="b">
        <f>AND(COUNTIF('Master list(no salts, metals)'!R71,"&lt;=1"),IF(COUNTIF('Master list(no salts, metals)'!$K71:$Y71, "#N/A")=14,TRUE,FALSE))</f>
        <v>0</v>
      </c>
      <c r="S71" t="b">
        <f>AND(COUNTIF('Master list(no salts, metals)'!S71,"&lt;=1"),IF(COUNTIF('Master list(no salts, metals)'!$K71:$Y71, "#N/A")=14,TRUE,FALSE))</f>
        <v>0</v>
      </c>
      <c r="T71" t="b">
        <f>AND(COUNTIF('Master list(no salts, metals)'!T71,"&lt;=1"),IF(COUNTIF('Master list(no salts, metals)'!$K71:$Y71, "#N/A")=14,TRUE,FALSE))</f>
        <v>0</v>
      </c>
      <c r="U71" t="b">
        <f>AND(COUNTIF('Master list(no salts, metals)'!U71,"&lt;=1"),IF(COUNTIF('Master list(no salts, metals)'!$K71:$Y71, "#N/A")=14,TRUE,FALSE))</f>
        <v>0</v>
      </c>
      <c r="V71" t="b">
        <f>AND(COUNTIF('Master list(no salts, metals)'!V71,"&lt;=1"),IF(COUNTIF('Master list(no salts, metals)'!$K71:$Y71, "#N/A")=14,TRUE,FALSE))</f>
        <v>0</v>
      </c>
      <c r="W71" t="b">
        <f>AND(COUNTIF('Master list(no salts, metals)'!W71,"&lt;=1"),IF(COUNTIF('Master list(no salts, metals)'!$K71:$Y71, "#N/A")=14,TRUE,FALSE))</f>
        <v>0</v>
      </c>
      <c r="X71" t="b">
        <f>AND(COUNTIF('Master list(no salts, metals)'!X71,"&lt;=1"),IF(COUNTIF('Master list(no salts, metals)'!$K71:$Y71, "#N/A")=14,TRUE,FALSE))</f>
        <v>0</v>
      </c>
      <c r="Y71" t="b">
        <f>AND(COUNTIF('Master list(no salts, metals)'!Y71,"&lt;=1"),IF(COUNTIF('Master list(no salts, metals)'!$K71:$Y71, "#N/A")=14,TRUE,FALSE))</f>
        <v>0</v>
      </c>
    </row>
    <row r="72" spans="11:25" x14ac:dyDescent="0.25">
      <c r="K72" t="b">
        <f>AND(COUNTIF('Master list(no salts, metals)'!K72,"&lt;=1"),IF(COUNTIF('Master list(no salts, metals)'!$K72:$Y72, "#N/A")=14,TRUE,FALSE))</f>
        <v>0</v>
      </c>
      <c r="L72" t="b">
        <f>AND(COUNTIF('Master list(no salts, metals)'!L72,"&lt;=1"),IF(COUNTIF('Master list(no salts, metals)'!$K72:$Y72, "#N/A")=14,TRUE,FALSE))</f>
        <v>0</v>
      </c>
      <c r="M72" t="b">
        <f>AND(COUNTIF('Master list(no salts, metals)'!M72,"&lt;=1"),IF(COUNTIF('Master list(no salts, metals)'!$K72:$Y72, "#N/A")=14,TRUE,FALSE))</f>
        <v>0</v>
      </c>
      <c r="N72" t="b">
        <f>AND(COUNTIF('Master list(no salts, metals)'!N72,"&lt;=1"),IF(COUNTIF('Master list(no salts, metals)'!$K72:$Y72, "#N/A")=14,TRUE,FALSE))</f>
        <v>0</v>
      </c>
      <c r="O72" t="b">
        <f>AND(COUNTIF('Master list(no salts, metals)'!O72,"&lt;=1"),IF(COUNTIF('Master list(no salts, metals)'!$K72:$Y72, "#N/A")=14,TRUE,FALSE))</f>
        <v>0</v>
      </c>
      <c r="P72" t="b">
        <f>AND(COUNTIF('Master list(no salts, metals)'!P72,"&lt;=1"),IF(COUNTIF('Master list(no salts, metals)'!$K72:$Y72, "#N/A")=14,TRUE,FALSE))</f>
        <v>0</v>
      </c>
      <c r="Q72" t="b">
        <f>AND(COUNTIF('Master list(no salts, metals)'!Q72,"&lt;=1"),IF(COUNTIF('Master list(no salts, metals)'!$K72:$Y72, "#N/A")=14,TRUE,FALSE))</f>
        <v>0</v>
      </c>
      <c r="R72" t="b">
        <f>AND(COUNTIF('Master list(no salts, metals)'!R72,"&lt;=1"),IF(COUNTIF('Master list(no salts, metals)'!$K72:$Y72, "#N/A")=14,TRUE,FALSE))</f>
        <v>0</v>
      </c>
      <c r="S72" t="b">
        <f>AND(COUNTIF('Master list(no salts, metals)'!S72,"&lt;=1"),IF(COUNTIF('Master list(no salts, metals)'!$K72:$Y72, "#N/A")=14,TRUE,FALSE))</f>
        <v>0</v>
      </c>
      <c r="T72" t="b">
        <f>AND(COUNTIF('Master list(no salts, metals)'!T72,"&lt;=1"),IF(COUNTIF('Master list(no salts, metals)'!$K72:$Y72, "#N/A")=14,TRUE,FALSE))</f>
        <v>1</v>
      </c>
      <c r="U72" t="b">
        <f>AND(COUNTIF('Master list(no salts, metals)'!U72,"&lt;=1"),IF(COUNTIF('Master list(no salts, metals)'!$K72:$Y72, "#N/A")=14,TRUE,FALSE))</f>
        <v>0</v>
      </c>
      <c r="V72" t="b">
        <f>AND(COUNTIF('Master list(no salts, metals)'!V72,"&lt;=1"),IF(COUNTIF('Master list(no salts, metals)'!$K72:$Y72, "#N/A")=14,TRUE,FALSE))</f>
        <v>0</v>
      </c>
      <c r="W72" t="b">
        <f>AND(COUNTIF('Master list(no salts, metals)'!W72,"&lt;=1"),IF(COUNTIF('Master list(no salts, metals)'!$K72:$Y72, "#N/A")=14,TRUE,FALSE))</f>
        <v>0</v>
      </c>
      <c r="X72" t="b">
        <f>AND(COUNTIF('Master list(no salts, metals)'!X72,"&lt;=1"),IF(COUNTIF('Master list(no salts, metals)'!$K72:$Y72, "#N/A")=14,TRUE,FALSE))</f>
        <v>0</v>
      </c>
      <c r="Y72" t="b">
        <f>AND(COUNTIF('Master list(no salts, metals)'!Y72,"&lt;=1"),IF(COUNTIF('Master list(no salts, metals)'!$K72:$Y72, "#N/A")=14,TRUE,FALSE))</f>
        <v>0</v>
      </c>
    </row>
    <row r="73" spans="11:25" x14ac:dyDescent="0.25">
      <c r="K73" t="b">
        <f>AND(COUNTIF('Master list(no salts, metals)'!K73,"&lt;=1"),IF(COUNTIF('Master list(no salts, metals)'!$K73:$Y73, "#N/A")=14,TRUE,FALSE))</f>
        <v>0</v>
      </c>
      <c r="L73" t="b">
        <f>AND(COUNTIF('Master list(no salts, metals)'!L73,"&lt;=1"),IF(COUNTIF('Master list(no salts, metals)'!$K73:$Y73, "#N/A")=14,TRUE,FALSE))</f>
        <v>0</v>
      </c>
      <c r="M73" t="b">
        <f>AND(COUNTIF('Master list(no salts, metals)'!M73,"&lt;=1"),IF(COUNTIF('Master list(no salts, metals)'!$K73:$Y73, "#N/A")=14,TRUE,FALSE))</f>
        <v>0</v>
      </c>
      <c r="N73" t="b">
        <f>AND(COUNTIF('Master list(no salts, metals)'!N73,"&lt;=1"),IF(COUNTIF('Master list(no salts, metals)'!$K73:$Y73, "#N/A")=14,TRUE,FALSE))</f>
        <v>0</v>
      </c>
      <c r="O73" t="b">
        <f>AND(COUNTIF('Master list(no salts, metals)'!O73,"&lt;=1"),IF(COUNTIF('Master list(no salts, metals)'!$K73:$Y73, "#N/A")=14,TRUE,FALSE))</f>
        <v>0</v>
      </c>
      <c r="P73" t="b">
        <f>AND(COUNTIF('Master list(no salts, metals)'!P73,"&lt;=1"),IF(COUNTIF('Master list(no salts, metals)'!$K73:$Y73, "#N/A")=14,TRUE,FALSE))</f>
        <v>0</v>
      </c>
      <c r="Q73" t="b">
        <f>AND(COUNTIF('Master list(no salts, metals)'!Q73,"&lt;=1"),IF(COUNTIF('Master list(no salts, metals)'!$K73:$Y73, "#N/A")=14,TRUE,FALSE))</f>
        <v>0</v>
      </c>
      <c r="R73" t="b">
        <f>AND(COUNTIF('Master list(no salts, metals)'!R73,"&lt;=1"),IF(COUNTIF('Master list(no salts, metals)'!$K73:$Y73, "#N/A")=14,TRUE,FALSE))</f>
        <v>0</v>
      </c>
      <c r="S73" t="b">
        <f>AND(COUNTIF('Master list(no salts, metals)'!S73,"&lt;=1"),IF(COUNTIF('Master list(no salts, metals)'!$K73:$Y73, "#N/A")=14,TRUE,FALSE))</f>
        <v>0</v>
      </c>
      <c r="T73" t="b">
        <f>AND(COUNTIF('Master list(no salts, metals)'!T73,"&lt;=1"),IF(COUNTIF('Master list(no salts, metals)'!$K73:$Y73, "#N/A")=14,TRUE,FALSE))</f>
        <v>0</v>
      </c>
      <c r="U73" t="b">
        <f>AND(COUNTIF('Master list(no salts, metals)'!U73,"&lt;=1"),IF(COUNTIF('Master list(no salts, metals)'!$K73:$Y73, "#N/A")=14,TRUE,FALSE))</f>
        <v>0</v>
      </c>
      <c r="V73" t="b">
        <f>AND(COUNTIF('Master list(no salts, metals)'!V73,"&lt;=1"),IF(COUNTIF('Master list(no salts, metals)'!$K73:$Y73, "#N/A")=14,TRUE,FALSE))</f>
        <v>0</v>
      </c>
      <c r="W73" t="b">
        <f>AND(COUNTIF('Master list(no salts, metals)'!W73,"&lt;=1"),IF(COUNTIF('Master list(no salts, metals)'!$K73:$Y73, "#N/A")=14,TRUE,FALSE))</f>
        <v>1</v>
      </c>
      <c r="X73" t="b">
        <f>AND(COUNTIF('Master list(no salts, metals)'!X73,"&lt;=1"),IF(COUNTIF('Master list(no salts, metals)'!$K73:$Y73, "#N/A")=14,TRUE,FALSE))</f>
        <v>0</v>
      </c>
      <c r="Y73" t="b">
        <f>AND(COUNTIF('Master list(no salts, metals)'!Y73,"&lt;=1"),IF(COUNTIF('Master list(no salts, metals)'!$K73:$Y73, "#N/A")=14,TRUE,FALSE))</f>
        <v>0</v>
      </c>
    </row>
    <row r="74" spans="11:25" x14ac:dyDescent="0.25">
      <c r="K74" t="b">
        <f>AND(COUNTIF('Master list(no salts, metals)'!K74,"&lt;=1"),IF(COUNTIF('Master list(no salts, metals)'!$K74:$Y74, "#N/A")=14,TRUE,FALSE))</f>
        <v>0</v>
      </c>
      <c r="L74" t="b">
        <f>AND(COUNTIF('Master list(no salts, metals)'!L74,"&lt;=1"),IF(COUNTIF('Master list(no salts, metals)'!$K74:$Y74, "#N/A")=14,TRUE,FALSE))</f>
        <v>0</v>
      </c>
      <c r="M74" t="b">
        <f>AND(COUNTIF('Master list(no salts, metals)'!M74,"&lt;=1"),IF(COUNTIF('Master list(no salts, metals)'!$K74:$Y74, "#N/A")=14,TRUE,FALSE))</f>
        <v>0</v>
      </c>
      <c r="N74" t="b">
        <f>AND(COUNTIF('Master list(no salts, metals)'!N74,"&lt;=1"),IF(COUNTIF('Master list(no salts, metals)'!$K74:$Y74, "#N/A")=14,TRUE,FALSE))</f>
        <v>0</v>
      </c>
      <c r="O74" t="b">
        <f>AND(COUNTIF('Master list(no salts, metals)'!O74,"&lt;=1"),IF(COUNTIF('Master list(no salts, metals)'!$K74:$Y74, "#N/A")=14,TRUE,FALSE))</f>
        <v>0</v>
      </c>
      <c r="P74" t="b">
        <f>AND(COUNTIF('Master list(no salts, metals)'!P74,"&lt;=1"),IF(COUNTIF('Master list(no salts, metals)'!$K74:$Y74, "#N/A")=14,TRUE,FALSE))</f>
        <v>0</v>
      </c>
      <c r="Q74" t="b">
        <f>AND(COUNTIF('Master list(no salts, metals)'!Q74,"&lt;=1"),IF(COUNTIF('Master list(no salts, metals)'!$K74:$Y74, "#N/A")=14,TRUE,FALSE))</f>
        <v>0</v>
      </c>
      <c r="R74" t="b">
        <f>AND(COUNTIF('Master list(no salts, metals)'!R74,"&lt;=1"),IF(COUNTIF('Master list(no salts, metals)'!$K74:$Y74, "#N/A")=14,TRUE,FALSE))</f>
        <v>0</v>
      </c>
      <c r="S74" t="b">
        <f>AND(COUNTIF('Master list(no salts, metals)'!S74,"&lt;=1"),IF(COUNTIF('Master list(no salts, metals)'!$K74:$Y74, "#N/A")=14,TRUE,FALSE))</f>
        <v>0</v>
      </c>
      <c r="T74" t="b">
        <f>AND(COUNTIF('Master list(no salts, metals)'!T74,"&lt;=1"),IF(COUNTIF('Master list(no salts, metals)'!$K74:$Y74, "#N/A")=14,TRUE,FALSE))</f>
        <v>1</v>
      </c>
      <c r="U74" t="b">
        <f>AND(COUNTIF('Master list(no salts, metals)'!U74,"&lt;=1"),IF(COUNTIF('Master list(no salts, metals)'!$K74:$Y74, "#N/A")=14,TRUE,FALSE))</f>
        <v>0</v>
      </c>
      <c r="V74" t="b">
        <f>AND(COUNTIF('Master list(no salts, metals)'!V74,"&lt;=1"),IF(COUNTIF('Master list(no salts, metals)'!$K74:$Y74, "#N/A")=14,TRUE,FALSE))</f>
        <v>0</v>
      </c>
      <c r="W74" t="b">
        <f>AND(COUNTIF('Master list(no salts, metals)'!W74,"&lt;=1"),IF(COUNTIF('Master list(no salts, metals)'!$K74:$Y74, "#N/A")=14,TRUE,FALSE))</f>
        <v>0</v>
      </c>
      <c r="X74" t="b">
        <f>AND(COUNTIF('Master list(no salts, metals)'!X74,"&lt;=1"),IF(COUNTIF('Master list(no salts, metals)'!$K74:$Y74, "#N/A")=14,TRUE,FALSE))</f>
        <v>0</v>
      </c>
      <c r="Y74" t="b">
        <f>AND(COUNTIF('Master list(no salts, metals)'!Y74,"&lt;=1"),IF(COUNTIF('Master list(no salts, metals)'!$K74:$Y74, "#N/A")=14,TRUE,FALSE))</f>
        <v>0</v>
      </c>
    </row>
    <row r="75" spans="11:25" x14ac:dyDescent="0.25">
      <c r="K75" t="b">
        <f>AND(COUNTIF('Master list(no salts, metals)'!K75,"&lt;=1"),IF(COUNTIF('Master list(no salts, metals)'!$K75:$Y75, "#N/A")=14,TRUE,FALSE))</f>
        <v>0</v>
      </c>
      <c r="L75" t="b">
        <f>AND(COUNTIF('Master list(no salts, metals)'!L75,"&lt;=1"),IF(COUNTIF('Master list(no salts, metals)'!$K75:$Y75, "#N/A")=14,TRUE,FALSE))</f>
        <v>0</v>
      </c>
      <c r="M75" t="b">
        <f>AND(COUNTIF('Master list(no salts, metals)'!M75,"&lt;=1"),IF(COUNTIF('Master list(no salts, metals)'!$K75:$Y75, "#N/A")=14,TRUE,FALSE))</f>
        <v>0</v>
      </c>
      <c r="N75" t="b">
        <f>AND(COUNTIF('Master list(no salts, metals)'!N75,"&lt;=1"),IF(COUNTIF('Master list(no salts, metals)'!$K75:$Y75, "#N/A")=14,TRUE,FALSE))</f>
        <v>0</v>
      </c>
      <c r="O75" t="b">
        <f>AND(COUNTIF('Master list(no salts, metals)'!O75,"&lt;=1"),IF(COUNTIF('Master list(no salts, metals)'!$K75:$Y75, "#N/A")=14,TRUE,FALSE))</f>
        <v>0</v>
      </c>
      <c r="P75" t="b">
        <f>AND(COUNTIF('Master list(no salts, metals)'!P75,"&lt;=1"),IF(COUNTIF('Master list(no salts, metals)'!$K75:$Y75, "#N/A")=14,TRUE,FALSE))</f>
        <v>0</v>
      </c>
      <c r="Q75" t="b">
        <f>AND(COUNTIF('Master list(no salts, metals)'!Q75,"&lt;=1"),IF(COUNTIF('Master list(no salts, metals)'!$K75:$Y75, "#N/A")=14,TRUE,FALSE))</f>
        <v>0</v>
      </c>
      <c r="R75" t="b">
        <f>AND(COUNTIF('Master list(no salts, metals)'!R75,"&lt;=1"),IF(COUNTIF('Master list(no salts, metals)'!$K75:$Y75, "#N/A")=14,TRUE,FALSE))</f>
        <v>0</v>
      </c>
      <c r="S75" t="b">
        <f>AND(COUNTIF('Master list(no salts, metals)'!S75,"&lt;=1"),IF(COUNTIF('Master list(no salts, metals)'!$K75:$Y75, "#N/A")=14,TRUE,FALSE))</f>
        <v>0</v>
      </c>
      <c r="T75" t="b">
        <f>AND(COUNTIF('Master list(no salts, metals)'!T75,"&lt;=1"),IF(COUNTIF('Master list(no salts, metals)'!$K75:$Y75, "#N/A")=14,TRUE,FALSE))</f>
        <v>1</v>
      </c>
      <c r="U75" t="b">
        <f>AND(COUNTIF('Master list(no salts, metals)'!U75,"&lt;=1"),IF(COUNTIF('Master list(no salts, metals)'!$K75:$Y75, "#N/A")=14,TRUE,FALSE))</f>
        <v>0</v>
      </c>
      <c r="V75" t="b">
        <f>AND(COUNTIF('Master list(no salts, metals)'!V75,"&lt;=1"),IF(COUNTIF('Master list(no salts, metals)'!$K75:$Y75, "#N/A")=14,TRUE,FALSE))</f>
        <v>0</v>
      </c>
      <c r="W75" t="b">
        <f>AND(COUNTIF('Master list(no salts, metals)'!W75,"&lt;=1"),IF(COUNTIF('Master list(no salts, metals)'!$K75:$Y75, "#N/A")=14,TRUE,FALSE))</f>
        <v>0</v>
      </c>
      <c r="X75" t="b">
        <f>AND(COUNTIF('Master list(no salts, metals)'!X75,"&lt;=1"),IF(COUNTIF('Master list(no salts, metals)'!$K75:$Y75, "#N/A")=14,TRUE,FALSE))</f>
        <v>0</v>
      </c>
      <c r="Y75" t="b">
        <f>AND(COUNTIF('Master list(no salts, metals)'!Y75,"&lt;=1"),IF(COUNTIF('Master list(no salts, metals)'!$K75:$Y75, "#N/A")=14,TRUE,FALSE))</f>
        <v>0</v>
      </c>
    </row>
    <row r="76" spans="11:25" x14ac:dyDescent="0.25">
      <c r="K76" t="b">
        <f>AND(COUNTIF('Master list(no salts, metals)'!K76,"&lt;=1"),IF(COUNTIF('Master list(no salts, metals)'!$K76:$Y76, "#N/A")=14,TRUE,FALSE))</f>
        <v>0</v>
      </c>
      <c r="L76" t="b">
        <f>AND(COUNTIF('Master list(no salts, metals)'!L76,"&lt;=1"),IF(COUNTIF('Master list(no salts, metals)'!$K76:$Y76, "#N/A")=14,TRUE,FALSE))</f>
        <v>0</v>
      </c>
      <c r="M76" t="b">
        <f>AND(COUNTIF('Master list(no salts, metals)'!M76,"&lt;=1"),IF(COUNTIF('Master list(no salts, metals)'!$K76:$Y76, "#N/A")=14,TRUE,FALSE))</f>
        <v>0</v>
      </c>
      <c r="N76" t="b">
        <f>AND(COUNTIF('Master list(no salts, metals)'!N76,"&lt;=1"),IF(COUNTIF('Master list(no salts, metals)'!$K76:$Y76, "#N/A")=14,TRUE,FALSE))</f>
        <v>0</v>
      </c>
      <c r="O76" t="b">
        <f>AND(COUNTIF('Master list(no salts, metals)'!O76,"&lt;=1"),IF(COUNTIF('Master list(no salts, metals)'!$K76:$Y76, "#N/A")=14,TRUE,FALSE))</f>
        <v>0</v>
      </c>
      <c r="P76" t="b">
        <f>AND(COUNTIF('Master list(no salts, metals)'!P76,"&lt;=1"),IF(COUNTIF('Master list(no salts, metals)'!$K76:$Y76, "#N/A")=14,TRUE,FALSE))</f>
        <v>0</v>
      </c>
      <c r="Q76" t="b">
        <f>AND(COUNTIF('Master list(no salts, metals)'!Q76,"&lt;=1"),IF(COUNTIF('Master list(no salts, metals)'!$K76:$Y76, "#N/A")=14,TRUE,FALSE))</f>
        <v>0</v>
      </c>
      <c r="R76" t="b">
        <f>AND(COUNTIF('Master list(no salts, metals)'!R76,"&lt;=1"),IF(COUNTIF('Master list(no salts, metals)'!$K76:$Y76, "#N/A")=14,TRUE,FALSE))</f>
        <v>0</v>
      </c>
      <c r="S76" t="b">
        <f>AND(COUNTIF('Master list(no salts, metals)'!S76,"&lt;=1"),IF(COUNTIF('Master list(no salts, metals)'!$K76:$Y76, "#N/A")=14,TRUE,FALSE))</f>
        <v>0</v>
      </c>
      <c r="T76" t="b">
        <f>AND(COUNTIF('Master list(no salts, metals)'!T76,"&lt;=1"),IF(COUNTIF('Master list(no salts, metals)'!$K76:$Y76, "#N/A")=14,TRUE,FALSE))</f>
        <v>0</v>
      </c>
      <c r="U76" t="b">
        <f>AND(COUNTIF('Master list(no salts, metals)'!U76,"&lt;=1"),IF(COUNTIF('Master list(no salts, metals)'!$K76:$Y76, "#N/A")=14,TRUE,FALSE))</f>
        <v>0</v>
      </c>
      <c r="V76" t="b">
        <f>AND(COUNTIF('Master list(no salts, metals)'!V76,"&lt;=1"),IF(COUNTIF('Master list(no salts, metals)'!$K76:$Y76, "#N/A")=14,TRUE,FALSE))</f>
        <v>0</v>
      </c>
      <c r="W76" t="b">
        <f>AND(COUNTIF('Master list(no salts, metals)'!W76,"&lt;=1"),IF(COUNTIF('Master list(no salts, metals)'!$K76:$Y76, "#N/A")=14,TRUE,FALSE))</f>
        <v>0</v>
      </c>
      <c r="X76" t="b">
        <f>AND(COUNTIF('Master list(no salts, metals)'!X76,"&lt;=1"),IF(COUNTIF('Master list(no salts, metals)'!$K76:$Y76, "#N/A")=14,TRUE,FALSE))</f>
        <v>0</v>
      </c>
      <c r="Y76" t="b">
        <f>AND(COUNTIF('Master list(no salts, metals)'!Y76,"&lt;=1"),IF(COUNTIF('Master list(no salts, metals)'!$K76:$Y76, "#N/A")=14,TRUE,FALSE))</f>
        <v>0</v>
      </c>
    </row>
    <row r="77" spans="11:25" x14ac:dyDescent="0.25">
      <c r="K77" t="b">
        <f>AND(COUNTIF('Master list(no salts, metals)'!K77,"&lt;=1"),IF(COUNTIF('Master list(no salts, metals)'!$K77:$Y77, "#N/A")=14,TRUE,FALSE))</f>
        <v>0</v>
      </c>
      <c r="L77" t="b">
        <f>AND(COUNTIF('Master list(no salts, metals)'!L77,"&lt;=1"),IF(COUNTIF('Master list(no salts, metals)'!$K77:$Y77, "#N/A")=14,TRUE,FALSE))</f>
        <v>0</v>
      </c>
      <c r="M77" t="b">
        <f>AND(COUNTIF('Master list(no salts, metals)'!M77,"&lt;=1"),IF(COUNTIF('Master list(no salts, metals)'!$K77:$Y77, "#N/A")=14,TRUE,FALSE))</f>
        <v>0</v>
      </c>
      <c r="N77" t="b">
        <f>AND(COUNTIF('Master list(no salts, metals)'!N77,"&lt;=1"),IF(COUNTIF('Master list(no salts, metals)'!$K77:$Y77, "#N/A")=14,TRUE,FALSE))</f>
        <v>0</v>
      </c>
      <c r="O77" t="b">
        <f>AND(COUNTIF('Master list(no salts, metals)'!O77,"&lt;=1"),IF(COUNTIF('Master list(no salts, metals)'!$K77:$Y77, "#N/A")=14,TRUE,FALSE))</f>
        <v>0</v>
      </c>
      <c r="P77" t="b">
        <f>AND(COUNTIF('Master list(no salts, metals)'!P77,"&lt;=1"),IF(COUNTIF('Master list(no salts, metals)'!$K77:$Y77, "#N/A")=14,TRUE,FALSE))</f>
        <v>0</v>
      </c>
      <c r="Q77" t="b">
        <f>AND(COUNTIF('Master list(no salts, metals)'!Q77,"&lt;=1"),IF(COUNTIF('Master list(no salts, metals)'!$K77:$Y77, "#N/A")=14,TRUE,FALSE))</f>
        <v>0</v>
      </c>
      <c r="R77" t="b">
        <f>AND(COUNTIF('Master list(no salts, metals)'!R77,"&lt;=1"),IF(COUNTIF('Master list(no salts, metals)'!$K77:$Y77, "#N/A")=14,TRUE,FALSE))</f>
        <v>0</v>
      </c>
      <c r="S77" t="b">
        <f>AND(COUNTIF('Master list(no salts, metals)'!S77,"&lt;=1"),IF(COUNTIF('Master list(no salts, metals)'!$K77:$Y77, "#N/A")=14,TRUE,FALSE))</f>
        <v>0</v>
      </c>
      <c r="T77" t="b">
        <f>AND(COUNTIF('Master list(no salts, metals)'!T77,"&lt;=1"),IF(COUNTIF('Master list(no salts, metals)'!$K77:$Y77, "#N/A")=14,TRUE,FALSE))</f>
        <v>0</v>
      </c>
      <c r="U77" t="b">
        <f>AND(COUNTIF('Master list(no salts, metals)'!U77,"&lt;=1"),IF(COUNTIF('Master list(no salts, metals)'!$K77:$Y77, "#N/A")=14,TRUE,FALSE))</f>
        <v>0</v>
      </c>
      <c r="V77" t="b">
        <f>AND(COUNTIF('Master list(no salts, metals)'!V77,"&lt;=1"),IF(COUNTIF('Master list(no salts, metals)'!$K77:$Y77, "#N/A")=14,TRUE,FALSE))</f>
        <v>0</v>
      </c>
      <c r="W77" t="b">
        <f>AND(COUNTIF('Master list(no salts, metals)'!W77,"&lt;=1"),IF(COUNTIF('Master list(no salts, metals)'!$K77:$Y77, "#N/A")=14,TRUE,FALSE))</f>
        <v>1</v>
      </c>
      <c r="X77" t="b">
        <f>AND(COUNTIF('Master list(no salts, metals)'!X77,"&lt;=1"),IF(COUNTIF('Master list(no salts, metals)'!$K77:$Y77, "#N/A")=14,TRUE,FALSE))</f>
        <v>0</v>
      </c>
      <c r="Y77" t="b">
        <f>AND(COUNTIF('Master list(no salts, metals)'!Y77,"&lt;=1"),IF(COUNTIF('Master list(no salts, metals)'!$K77:$Y77, "#N/A")=14,TRUE,FALSE))</f>
        <v>0</v>
      </c>
    </row>
    <row r="78" spans="11:25" x14ac:dyDescent="0.25">
      <c r="K78" t="b">
        <f>AND(COUNTIF('Master list(no salts, metals)'!K78,"&lt;=1"),IF(COUNTIF('Master list(no salts, metals)'!$K78:$Y78, "#N/A")=14,TRUE,FALSE))</f>
        <v>0</v>
      </c>
      <c r="L78" t="b">
        <f>AND(COUNTIF('Master list(no salts, metals)'!L78,"&lt;=1"),IF(COUNTIF('Master list(no salts, metals)'!$K78:$Y78, "#N/A")=14,TRUE,FALSE))</f>
        <v>0</v>
      </c>
      <c r="M78" t="b">
        <f>AND(COUNTIF('Master list(no salts, metals)'!M78,"&lt;=1"),IF(COUNTIF('Master list(no salts, metals)'!$K78:$Y78, "#N/A")=14,TRUE,FALSE))</f>
        <v>0</v>
      </c>
      <c r="N78" t="b">
        <f>AND(COUNTIF('Master list(no salts, metals)'!N78,"&lt;=1"),IF(COUNTIF('Master list(no salts, metals)'!$K78:$Y78, "#N/A")=14,TRUE,FALSE))</f>
        <v>0</v>
      </c>
      <c r="O78" t="b">
        <f>AND(COUNTIF('Master list(no salts, metals)'!O78,"&lt;=1"),IF(COUNTIF('Master list(no salts, metals)'!$K78:$Y78, "#N/A")=14,TRUE,FALSE))</f>
        <v>0</v>
      </c>
      <c r="P78" t="b">
        <f>AND(COUNTIF('Master list(no salts, metals)'!P78,"&lt;=1"),IF(COUNTIF('Master list(no salts, metals)'!$K78:$Y78, "#N/A")=14,TRUE,FALSE))</f>
        <v>0</v>
      </c>
      <c r="Q78" t="b">
        <f>AND(COUNTIF('Master list(no salts, metals)'!Q78,"&lt;=1"),IF(COUNTIF('Master list(no salts, metals)'!$K78:$Y78, "#N/A")=14,TRUE,FALSE))</f>
        <v>0</v>
      </c>
      <c r="R78" t="b">
        <f>AND(COUNTIF('Master list(no salts, metals)'!R78,"&lt;=1"),IF(COUNTIF('Master list(no salts, metals)'!$K78:$Y78, "#N/A")=14,TRUE,FALSE))</f>
        <v>0</v>
      </c>
      <c r="S78" t="b">
        <f>AND(COUNTIF('Master list(no salts, metals)'!S78,"&lt;=1"),IF(COUNTIF('Master list(no salts, metals)'!$K78:$Y78, "#N/A")=14,TRUE,FALSE))</f>
        <v>0</v>
      </c>
      <c r="T78" t="b">
        <f>AND(COUNTIF('Master list(no salts, metals)'!T78,"&lt;=1"),IF(COUNTIF('Master list(no salts, metals)'!$K78:$Y78, "#N/A")=14,TRUE,FALSE))</f>
        <v>0</v>
      </c>
      <c r="U78" t="b">
        <f>AND(COUNTIF('Master list(no salts, metals)'!U78,"&lt;=1"),IF(COUNTIF('Master list(no salts, metals)'!$K78:$Y78, "#N/A")=14,TRUE,FALSE))</f>
        <v>0</v>
      </c>
      <c r="V78" t="b">
        <f>AND(COUNTIF('Master list(no salts, metals)'!V78,"&lt;=1"),IF(COUNTIF('Master list(no salts, metals)'!$K78:$Y78, "#N/A")=14,TRUE,FALSE))</f>
        <v>0</v>
      </c>
      <c r="W78" t="b">
        <f>AND(COUNTIF('Master list(no salts, metals)'!W78,"&lt;=1"),IF(COUNTIF('Master list(no salts, metals)'!$K78:$Y78, "#N/A")=14,TRUE,FALSE))</f>
        <v>0</v>
      </c>
      <c r="X78" t="b">
        <f>AND(COUNTIF('Master list(no salts, metals)'!X78,"&lt;=1"),IF(COUNTIF('Master list(no salts, metals)'!$K78:$Y78, "#N/A")=14,TRUE,FALSE))</f>
        <v>1</v>
      </c>
      <c r="Y78" t="b">
        <f>AND(COUNTIF('Master list(no salts, metals)'!Y78,"&lt;=1"),IF(COUNTIF('Master list(no salts, metals)'!$K78:$Y78, "#N/A")=14,TRUE,FALSE))</f>
        <v>0</v>
      </c>
    </row>
    <row r="79" spans="11:25" x14ac:dyDescent="0.25">
      <c r="K79" t="b">
        <f>AND(COUNTIF('Master list(no salts, metals)'!K79,"&lt;=1"),IF(COUNTIF('Master list(no salts, metals)'!$K79:$Y79, "#N/A")=14,TRUE,FALSE))</f>
        <v>0</v>
      </c>
      <c r="L79" t="b">
        <f>AND(COUNTIF('Master list(no salts, metals)'!L79,"&lt;=1"),IF(COUNTIF('Master list(no salts, metals)'!$K79:$Y79, "#N/A")=14,TRUE,FALSE))</f>
        <v>0</v>
      </c>
      <c r="M79" t="b">
        <f>AND(COUNTIF('Master list(no salts, metals)'!M79,"&lt;=1"),IF(COUNTIF('Master list(no salts, metals)'!$K79:$Y79, "#N/A")=14,TRUE,FALSE))</f>
        <v>0</v>
      </c>
      <c r="N79" t="b">
        <f>AND(COUNTIF('Master list(no salts, metals)'!N79,"&lt;=1"),IF(COUNTIF('Master list(no salts, metals)'!$K79:$Y79, "#N/A")=14,TRUE,FALSE))</f>
        <v>0</v>
      </c>
      <c r="O79" t="b">
        <f>AND(COUNTIF('Master list(no salts, metals)'!O79,"&lt;=1"),IF(COUNTIF('Master list(no salts, metals)'!$K79:$Y79, "#N/A")=14,TRUE,FALSE))</f>
        <v>0</v>
      </c>
      <c r="P79" t="b">
        <f>AND(COUNTIF('Master list(no salts, metals)'!P79,"&lt;=1"),IF(COUNTIF('Master list(no salts, metals)'!$K79:$Y79, "#N/A")=14,TRUE,FALSE))</f>
        <v>0</v>
      </c>
      <c r="Q79" t="b">
        <f>AND(COUNTIF('Master list(no salts, metals)'!Q79,"&lt;=1"),IF(COUNTIF('Master list(no salts, metals)'!$K79:$Y79, "#N/A")=14,TRUE,FALSE))</f>
        <v>0</v>
      </c>
      <c r="R79" t="b">
        <f>AND(COUNTIF('Master list(no salts, metals)'!R79,"&lt;=1"),IF(COUNTIF('Master list(no salts, metals)'!$K79:$Y79, "#N/A")=14,TRUE,FALSE))</f>
        <v>0</v>
      </c>
      <c r="S79" t="b">
        <f>AND(COUNTIF('Master list(no salts, metals)'!S79,"&lt;=1"),IF(COUNTIF('Master list(no salts, metals)'!$K79:$Y79, "#N/A")=14,TRUE,FALSE))</f>
        <v>0</v>
      </c>
      <c r="T79" t="b">
        <f>AND(COUNTIF('Master list(no salts, metals)'!T79,"&lt;=1"),IF(COUNTIF('Master list(no salts, metals)'!$K79:$Y79, "#N/A")=14,TRUE,FALSE))</f>
        <v>0</v>
      </c>
      <c r="U79" t="b">
        <f>AND(COUNTIF('Master list(no salts, metals)'!U79,"&lt;=1"),IF(COUNTIF('Master list(no salts, metals)'!$K79:$Y79, "#N/A")=14,TRUE,FALSE))</f>
        <v>0</v>
      </c>
      <c r="V79" t="b">
        <f>AND(COUNTIF('Master list(no salts, metals)'!V79,"&lt;=1"),IF(COUNTIF('Master list(no salts, metals)'!$K79:$Y79, "#N/A")=14,TRUE,FALSE))</f>
        <v>0</v>
      </c>
      <c r="W79" t="b">
        <f>AND(COUNTIF('Master list(no salts, metals)'!W79,"&lt;=1"),IF(COUNTIF('Master list(no salts, metals)'!$K79:$Y79, "#N/A")=14,TRUE,FALSE))</f>
        <v>1</v>
      </c>
      <c r="X79" t="b">
        <f>AND(COUNTIF('Master list(no salts, metals)'!X79,"&lt;=1"),IF(COUNTIF('Master list(no salts, metals)'!$K79:$Y79, "#N/A")=14,TRUE,FALSE))</f>
        <v>0</v>
      </c>
      <c r="Y79" t="b">
        <f>AND(COUNTIF('Master list(no salts, metals)'!Y79,"&lt;=1"),IF(COUNTIF('Master list(no salts, metals)'!$K79:$Y79, "#N/A")=14,TRUE,FALSE))</f>
        <v>0</v>
      </c>
    </row>
    <row r="80" spans="11:25" x14ac:dyDescent="0.25">
      <c r="K80" t="b">
        <f>AND(COUNTIF('Master list(no salts, metals)'!K80,"&lt;=1"),IF(COUNTIF('Master list(no salts, metals)'!$K80:$Y80, "#N/A")=14,TRUE,FALSE))</f>
        <v>0</v>
      </c>
      <c r="L80" t="b">
        <f>AND(COUNTIF('Master list(no salts, metals)'!L80,"&lt;=1"),IF(COUNTIF('Master list(no salts, metals)'!$K80:$Y80, "#N/A")=14,TRUE,FALSE))</f>
        <v>0</v>
      </c>
      <c r="M80" t="b">
        <f>AND(COUNTIF('Master list(no salts, metals)'!M80,"&lt;=1"),IF(COUNTIF('Master list(no salts, metals)'!$K80:$Y80, "#N/A")=14,TRUE,FALSE))</f>
        <v>0</v>
      </c>
      <c r="N80" t="b">
        <f>AND(COUNTIF('Master list(no salts, metals)'!N80,"&lt;=1"),IF(COUNTIF('Master list(no salts, metals)'!$K80:$Y80, "#N/A")=14,TRUE,FALSE))</f>
        <v>0</v>
      </c>
      <c r="O80" t="b">
        <f>AND(COUNTIF('Master list(no salts, metals)'!O80,"&lt;=1"),IF(COUNTIF('Master list(no salts, metals)'!$K80:$Y80, "#N/A")=14,TRUE,FALSE))</f>
        <v>0</v>
      </c>
      <c r="P80" t="b">
        <f>AND(COUNTIF('Master list(no salts, metals)'!P80,"&lt;=1"),IF(COUNTIF('Master list(no salts, metals)'!$K80:$Y80, "#N/A")=14,TRUE,FALSE))</f>
        <v>0</v>
      </c>
      <c r="Q80" t="b">
        <f>AND(COUNTIF('Master list(no salts, metals)'!Q80,"&lt;=1"),IF(COUNTIF('Master list(no salts, metals)'!$K80:$Y80, "#N/A")=14,TRUE,FALSE))</f>
        <v>0</v>
      </c>
      <c r="R80" t="b">
        <f>AND(COUNTIF('Master list(no salts, metals)'!R80,"&lt;=1"),IF(COUNTIF('Master list(no salts, metals)'!$K80:$Y80, "#N/A")=14,TRUE,FALSE))</f>
        <v>0</v>
      </c>
      <c r="S80" t="b">
        <f>AND(COUNTIF('Master list(no salts, metals)'!S80,"&lt;=1"),IF(COUNTIF('Master list(no salts, metals)'!$K80:$Y80, "#N/A")=14,TRUE,FALSE))</f>
        <v>0</v>
      </c>
      <c r="T80" t="b">
        <f>AND(COUNTIF('Master list(no salts, metals)'!T80,"&lt;=1"),IF(COUNTIF('Master list(no salts, metals)'!$K80:$Y80, "#N/A")=14,TRUE,FALSE))</f>
        <v>1</v>
      </c>
      <c r="U80" t="b">
        <f>AND(COUNTIF('Master list(no salts, metals)'!U80,"&lt;=1"),IF(COUNTIF('Master list(no salts, metals)'!$K80:$Y80, "#N/A")=14,TRUE,FALSE))</f>
        <v>0</v>
      </c>
      <c r="V80" t="b">
        <f>AND(COUNTIF('Master list(no salts, metals)'!V80,"&lt;=1"),IF(COUNTIF('Master list(no salts, metals)'!$K80:$Y80, "#N/A")=14,TRUE,FALSE))</f>
        <v>0</v>
      </c>
      <c r="W80" t="b">
        <f>AND(COUNTIF('Master list(no salts, metals)'!W80,"&lt;=1"),IF(COUNTIF('Master list(no salts, metals)'!$K80:$Y80, "#N/A")=14,TRUE,FALSE))</f>
        <v>0</v>
      </c>
      <c r="X80" t="b">
        <f>AND(COUNTIF('Master list(no salts, metals)'!X80,"&lt;=1"),IF(COUNTIF('Master list(no salts, metals)'!$K80:$Y80, "#N/A")=14,TRUE,FALSE))</f>
        <v>0</v>
      </c>
      <c r="Y80" t="b">
        <f>AND(COUNTIF('Master list(no salts, metals)'!Y80,"&lt;=1"),IF(COUNTIF('Master list(no salts, metals)'!$K80:$Y80, "#N/A")=14,TRUE,FALSE))</f>
        <v>0</v>
      </c>
    </row>
    <row r="81" spans="11:25" x14ac:dyDescent="0.25">
      <c r="K81" t="b">
        <f>AND(COUNTIF('Master list(no salts, metals)'!K81,"&lt;=1"),IF(COUNTIF('Master list(no salts, metals)'!$K81:$Y81, "#N/A")=14,TRUE,FALSE))</f>
        <v>0</v>
      </c>
      <c r="L81" t="b">
        <f>AND(COUNTIF('Master list(no salts, metals)'!L81,"&lt;=1"),IF(COUNTIF('Master list(no salts, metals)'!$K81:$Y81, "#N/A")=14,TRUE,FALSE))</f>
        <v>0</v>
      </c>
      <c r="M81" t="b">
        <f>AND(COUNTIF('Master list(no salts, metals)'!M81,"&lt;=1"),IF(COUNTIF('Master list(no salts, metals)'!$K81:$Y81, "#N/A")=14,TRUE,FALSE))</f>
        <v>0</v>
      </c>
      <c r="N81" t="b">
        <f>AND(COUNTIF('Master list(no salts, metals)'!N81,"&lt;=1"),IF(COUNTIF('Master list(no salts, metals)'!$K81:$Y81, "#N/A")=14,TRUE,FALSE))</f>
        <v>0</v>
      </c>
      <c r="O81" t="b">
        <f>AND(COUNTIF('Master list(no salts, metals)'!O81,"&lt;=1"),IF(COUNTIF('Master list(no salts, metals)'!$K81:$Y81, "#N/A")=14,TRUE,FALSE))</f>
        <v>0</v>
      </c>
      <c r="P81" t="b">
        <f>AND(COUNTIF('Master list(no salts, metals)'!P81,"&lt;=1"),IF(COUNTIF('Master list(no salts, metals)'!$K81:$Y81, "#N/A")=14,TRUE,FALSE))</f>
        <v>0</v>
      </c>
      <c r="Q81" t="b">
        <f>AND(COUNTIF('Master list(no salts, metals)'!Q81,"&lt;=1"),IF(COUNTIF('Master list(no salts, metals)'!$K81:$Y81, "#N/A")=14,TRUE,FALSE))</f>
        <v>0</v>
      </c>
      <c r="R81" t="b">
        <f>AND(COUNTIF('Master list(no salts, metals)'!R81,"&lt;=1"),IF(COUNTIF('Master list(no salts, metals)'!$K81:$Y81, "#N/A")=14,TRUE,FALSE))</f>
        <v>0</v>
      </c>
      <c r="S81" t="b">
        <f>AND(COUNTIF('Master list(no salts, metals)'!S81,"&lt;=1"),IF(COUNTIF('Master list(no salts, metals)'!$K81:$Y81, "#N/A")=14,TRUE,FALSE))</f>
        <v>0</v>
      </c>
      <c r="T81" t="b">
        <f>AND(COUNTIF('Master list(no salts, metals)'!T81,"&lt;=1"),IF(COUNTIF('Master list(no salts, metals)'!$K81:$Y81, "#N/A")=14,TRUE,FALSE))</f>
        <v>0</v>
      </c>
      <c r="U81" t="b">
        <f>AND(COUNTIF('Master list(no salts, metals)'!U81,"&lt;=1"),IF(COUNTIF('Master list(no salts, metals)'!$K81:$Y81, "#N/A")=14,TRUE,FALSE))</f>
        <v>0</v>
      </c>
      <c r="V81" t="b">
        <f>AND(COUNTIF('Master list(no salts, metals)'!V81,"&lt;=1"),IF(COUNTIF('Master list(no salts, metals)'!$K81:$Y81, "#N/A")=14,TRUE,FALSE))</f>
        <v>0</v>
      </c>
      <c r="W81" t="b">
        <f>AND(COUNTIF('Master list(no salts, metals)'!W81,"&lt;=1"),IF(COUNTIF('Master list(no salts, metals)'!$K81:$Y81, "#N/A")=14,TRUE,FALSE))</f>
        <v>0</v>
      </c>
      <c r="X81" t="b">
        <f>AND(COUNTIF('Master list(no salts, metals)'!X81,"&lt;=1"),IF(COUNTIF('Master list(no salts, metals)'!$K81:$Y81, "#N/A")=14,TRUE,FALSE))</f>
        <v>0</v>
      </c>
      <c r="Y81" t="b">
        <f>AND(COUNTIF('Master list(no salts, metals)'!Y81,"&lt;=1"),IF(COUNTIF('Master list(no salts, metals)'!$K81:$Y81, "#N/A")=14,TRUE,FALSE))</f>
        <v>0</v>
      </c>
    </row>
    <row r="82" spans="11:25" x14ac:dyDescent="0.25">
      <c r="K82" t="b">
        <f>AND(COUNTIF('Master list(no salts, metals)'!K82,"&lt;=1"),IF(COUNTIF('Master list(no salts, metals)'!$K82:$Y82, "#N/A")=14,TRUE,FALSE))</f>
        <v>0</v>
      </c>
      <c r="L82" t="b">
        <f>AND(COUNTIF('Master list(no salts, metals)'!L82,"&lt;=1"),IF(COUNTIF('Master list(no salts, metals)'!$K82:$Y82, "#N/A")=14,TRUE,FALSE))</f>
        <v>0</v>
      </c>
      <c r="M82" t="b">
        <f>AND(COUNTIF('Master list(no salts, metals)'!M82,"&lt;=1"),IF(COUNTIF('Master list(no salts, metals)'!$K82:$Y82, "#N/A")=14,TRUE,FALSE))</f>
        <v>0</v>
      </c>
      <c r="N82" t="b">
        <f>AND(COUNTIF('Master list(no salts, metals)'!N82,"&lt;=1"),IF(COUNTIF('Master list(no salts, metals)'!$K82:$Y82, "#N/A")=14,TRUE,FALSE))</f>
        <v>0</v>
      </c>
      <c r="O82" t="b">
        <f>AND(COUNTIF('Master list(no salts, metals)'!O82,"&lt;=1"),IF(COUNTIF('Master list(no salts, metals)'!$K82:$Y82, "#N/A")=14,TRUE,FALSE))</f>
        <v>0</v>
      </c>
      <c r="P82" t="b">
        <f>AND(COUNTIF('Master list(no salts, metals)'!P82,"&lt;=1"),IF(COUNTIF('Master list(no salts, metals)'!$K82:$Y82, "#N/A")=14,TRUE,FALSE))</f>
        <v>0</v>
      </c>
      <c r="Q82" t="b">
        <f>AND(COUNTIF('Master list(no salts, metals)'!Q82,"&lt;=1"),IF(COUNTIF('Master list(no salts, metals)'!$K82:$Y82, "#N/A")=14,TRUE,FALSE))</f>
        <v>0</v>
      </c>
      <c r="R82" t="b">
        <f>AND(COUNTIF('Master list(no salts, metals)'!R82,"&lt;=1"),IF(COUNTIF('Master list(no salts, metals)'!$K82:$Y82, "#N/A")=14,TRUE,FALSE))</f>
        <v>0</v>
      </c>
      <c r="S82" t="b">
        <f>AND(COUNTIF('Master list(no salts, metals)'!S82,"&lt;=1"),IF(COUNTIF('Master list(no salts, metals)'!$K82:$Y82, "#N/A")=14,TRUE,FALSE))</f>
        <v>0</v>
      </c>
      <c r="T82" t="b">
        <f>AND(COUNTIF('Master list(no salts, metals)'!T82,"&lt;=1"),IF(COUNTIF('Master list(no salts, metals)'!$K82:$Y82, "#N/A")=14,TRUE,FALSE))</f>
        <v>0</v>
      </c>
      <c r="U82" t="b">
        <f>AND(COUNTIF('Master list(no salts, metals)'!U82,"&lt;=1"),IF(COUNTIF('Master list(no salts, metals)'!$K82:$Y82, "#N/A")=14,TRUE,FALSE))</f>
        <v>0</v>
      </c>
      <c r="V82" t="b">
        <f>AND(COUNTIF('Master list(no salts, metals)'!V82,"&lt;=1"),IF(COUNTIF('Master list(no salts, metals)'!$K82:$Y82, "#N/A")=14,TRUE,FALSE))</f>
        <v>0</v>
      </c>
      <c r="W82" t="b">
        <f>AND(COUNTIF('Master list(no salts, metals)'!W82,"&lt;=1"),IF(COUNTIF('Master list(no salts, metals)'!$K82:$Y82, "#N/A")=14,TRUE,FALSE))</f>
        <v>0</v>
      </c>
      <c r="X82" t="b">
        <f>AND(COUNTIF('Master list(no salts, metals)'!X82,"&lt;=1"),IF(COUNTIF('Master list(no salts, metals)'!$K82:$Y82, "#N/A")=14,TRUE,FALSE))</f>
        <v>0</v>
      </c>
      <c r="Y82" t="b">
        <f>AND(COUNTIF('Master list(no salts, metals)'!Y82,"&lt;=1"),IF(COUNTIF('Master list(no salts, metals)'!$K82:$Y82, "#N/A")=14,TRUE,FALSE))</f>
        <v>0</v>
      </c>
    </row>
    <row r="83" spans="11:25" x14ac:dyDescent="0.25">
      <c r="K83" t="b">
        <f>AND(COUNTIF('Master list(no salts, metals)'!K83,"&lt;=1"),IF(COUNTIF('Master list(no salts, metals)'!$K83:$Y83, "#N/A")=14,TRUE,FALSE))</f>
        <v>0</v>
      </c>
      <c r="L83" t="b">
        <f>AND(COUNTIF('Master list(no salts, metals)'!L83,"&lt;=1"),IF(COUNTIF('Master list(no salts, metals)'!$K83:$Y83, "#N/A")=14,TRUE,FALSE))</f>
        <v>0</v>
      </c>
      <c r="M83" t="b">
        <f>AND(COUNTIF('Master list(no salts, metals)'!M83,"&lt;=1"),IF(COUNTIF('Master list(no salts, metals)'!$K83:$Y83, "#N/A")=14,TRUE,FALSE))</f>
        <v>0</v>
      </c>
      <c r="N83" t="b">
        <f>AND(COUNTIF('Master list(no salts, metals)'!N83,"&lt;=1"),IF(COUNTIF('Master list(no salts, metals)'!$K83:$Y83, "#N/A")=14,TRUE,FALSE))</f>
        <v>0</v>
      </c>
      <c r="O83" t="b">
        <f>AND(COUNTIF('Master list(no salts, metals)'!O83,"&lt;=1"),IF(COUNTIF('Master list(no salts, metals)'!$K83:$Y83, "#N/A")=14,TRUE,FALSE))</f>
        <v>0</v>
      </c>
      <c r="P83" t="b">
        <f>AND(COUNTIF('Master list(no salts, metals)'!P83,"&lt;=1"),IF(COUNTIF('Master list(no salts, metals)'!$K83:$Y83, "#N/A")=14,TRUE,FALSE))</f>
        <v>0</v>
      </c>
      <c r="Q83" t="b">
        <f>AND(COUNTIF('Master list(no salts, metals)'!Q83,"&lt;=1"),IF(COUNTIF('Master list(no salts, metals)'!$K83:$Y83, "#N/A")=14,TRUE,FALSE))</f>
        <v>0</v>
      </c>
      <c r="R83" t="b">
        <f>AND(COUNTIF('Master list(no salts, metals)'!R83,"&lt;=1"),IF(COUNTIF('Master list(no salts, metals)'!$K83:$Y83, "#N/A")=14,TRUE,FALSE))</f>
        <v>0</v>
      </c>
      <c r="S83" t="b">
        <f>AND(COUNTIF('Master list(no salts, metals)'!S83,"&lt;=1"),IF(COUNTIF('Master list(no salts, metals)'!$K83:$Y83, "#N/A")=14,TRUE,FALSE))</f>
        <v>0</v>
      </c>
      <c r="T83" t="b">
        <f>AND(COUNTIF('Master list(no salts, metals)'!T83,"&lt;=1"),IF(COUNTIF('Master list(no salts, metals)'!$K83:$Y83, "#N/A")=14,TRUE,FALSE))</f>
        <v>0</v>
      </c>
      <c r="U83" t="b">
        <f>AND(COUNTIF('Master list(no salts, metals)'!U83,"&lt;=1"),IF(COUNTIF('Master list(no salts, metals)'!$K83:$Y83, "#N/A")=14,TRUE,FALSE))</f>
        <v>0</v>
      </c>
      <c r="V83" t="b">
        <f>AND(COUNTIF('Master list(no salts, metals)'!V83,"&lt;=1"),IF(COUNTIF('Master list(no salts, metals)'!$K83:$Y83, "#N/A")=14,TRUE,FALSE))</f>
        <v>0</v>
      </c>
      <c r="W83" t="b">
        <f>AND(COUNTIF('Master list(no salts, metals)'!W83,"&lt;=1"),IF(COUNTIF('Master list(no salts, metals)'!$K83:$Y83, "#N/A")=14,TRUE,FALSE))</f>
        <v>0</v>
      </c>
      <c r="X83" t="b">
        <f>AND(COUNTIF('Master list(no salts, metals)'!X83,"&lt;=1"),IF(COUNTIF('Master list(no salts, metals)'!$K83:$Y83, "#N/A")=14,TRUE,FALSE))</f>
        <v>0</v>
      </c>
      <c r="Y83" t="b">
        <f>AND(COUNTIF('Master list(no salts, metals)'!Y83,"&lt;=1"),IF(COUNTIF('Master list(no salts, metals)'!$K83:$Y83, "#N/A")=14,TRUE,FALSE))</f>
        <v>0</v>
      </c>
    </row>
    <row r="84" spans="11:25" x14ac:dyDescent="0.25">
      <c r="K84" t="b">
        <f>AND(COUNTIF('Master list(no salts, metals)'!K84,"&lt;=1"),IF(COUNTIF('Master list(no salts, metals)'!$K84:$Y84, "#N/A")=14,TRUE,FALSE))</f>
        <v>0</v>
      </c>
      <c r="L84" t="b">
        <f>AND(COUNTIF('Master list(no salts, metals)'!L84,"&lt;=1"),IF(COUNTIF('Master list(no salts, metals)'!$K84:$Y84, "#N/A")=14,TRUE,FALSE))</f>
        <v>0</v>
      </c>
      <c r="M84" t="b">
        <f>AND(COUNTIF('Master list(no salts, metals)'!M84,"&lt;=1"),IF(COUNTIF('Master list(no salts, metals)'!$K84:$Y84, "#N/A")=14,TRUE,FALSE))</f>
        <v>0</v>
      </c>
      <c r="N84" t="b">
        <f>AND(COUNTIF('Master list(no salts, metals)'!N84,"&lt;=1"),IF(COUNTIF('Master list(no salts, metals)'!$K84:$Y84, "#N/A")=14,TRUE,FALSE))</f>
        <v>0</v>
      </c>
      <c r="O84" t="b">
        <f>AND(COUNTIF('Master list(no salts, metals)'!O84,"&lt;=1"),IF(COUNTIF('Master list(no salts, metals)'!$K84:$Y84, "#N/A")=14,TRUE,FALSE))</f>
        <v>0</v>
      </c>
      <c r="P84" t="b">
        <f>AND(COUNTIF('Master list(no salts, metals)'!P84,"&lt;=1"),IF(COUNTIF('Master list(no salts, metals)'!$K84:$Y84, "#N/A")=14,TRUE,FALSE))</f>
        <v>0</v>
      </c>
      <c r="Q84" t="b">
        <f>AND(COUNTIF('Master list(no salts, metals)'!Q84,"&lt;=1"),IF(COUNTIF('Master list(no salts, metals)'!$K84:$Y84, "#N/A")=14,TRUE,FALSE))</f>
        <v>0</v>
      </c>
      <c r="R84" t="b">
        <f>AND(COUNTIF('Master list(no salts, metals)'!R84,"&lt;=1"),IF(COUNTIF('Master list(no salts, metals)'!$K84:$Y84, "#N/A")=14,TRUE,FALSE))</f>
        <v>0</v>
      </c>
      <c r="S84" t="b">
        <f>AND(COUNTIF('Master list(no salts, metals)'!S84,"&lt;=1"),IF(COUNTIF('Master list(no salts, metals)'!$K84:$Y84, "#N/A")=14,TRUE,FALSE))</f>
        <v>0</v>
      </c>
      <c r="T84" t="b">
        <f>AND(COUNTIF('Master list(no salts, metals)'!T84,"&lt;=1"),IF(COUNTIF('Master list(no salts, metals)'!$K84:$Y84, "#N/A")=14,TRUE,FALSE))</f>
        <v>0</v>
      </c>
      <c r="U84" t="b">
        <f>AND(COUNTIF('Master list(no salts, metals)'!U84,"&lt;=1"),IF(COUNTIF('Master list(no salts, metals)'!$K84:$Y84, "#N/A")=14,TRUE,FALSE))</f>
        <v>0</v>
      </c>
      <c r="V84" t="b">
        <f>AND(COUNTIF('Master list(no salts, metals)'!V84,"&lt;=1"),IF(COUNTIF('Master list(no salts, metals)'!$K84:$Y84, "#N/A")=14,TRUE,FALSE))</f>
        <v>0</v>
      </c>
      <c r="W84" t="b">
        <f>AND(COUNTIF('Master list(no salts, metals)'!W84,"&lt;=1"),IF(COUNTIF('Master list(no salts, metals)'!$K84:$Y84, "#N/A")=14,TRUE,FALSE))</f>
        <v>0</v>
      </c>
      <c r="X84" t="b">
        <f>AND(COUNTIF('Master list(no salts, metals)'!X84,"&lt;=1"),IF(COUNTIF('Master list(no salts, metals)'!$K84:$Y84, "#N/A")=14,TRUE,FALSE))</f>
        <v>0</v>
      </c>
      <c r="Y84" t="b">
        <f>AND(COUNTIF('Master list(no salts, metals)'!Y84,"&lt;=1"),IF(COUNTIF('Master list(no salts, metals)'!$K84:$Y84, "#N/A")=14,TRUE,FALSE))</f>
        <v>0</v>
      </c>
    </row>
    <row r="85" spans="11:25" x14ac:dyDescent="0.25">
      <c r="K85" t="b">
        <f>AND(COUNTIF('Master list(no salts, metals)'!K85,"&lt;=1"),IF(COUNTIF('Master list(no salts, metals)'!$K85:$Y85, "#N/A")=14,TRUE,FALSE))</f>
        <v>0</v>
      </c>
      <c r="L85" t="b">
        <f>AND(COUNTIF('Master list(no salts, metals)'!L85,"&lt;=1"),IF(COUNTIF('Master list(no salts, metals)'!$K85:$Y85, "#N/A")=14,TRUE,FALSE))</f>
        <v>0</v>
      </c>
      <c r="M85" t="b">
        <f>AND(COUNTIF('Master list(no salts, metals)'!M85,"&lt;=1"),IF(COUNTIF('Master list(no salts, metals)'!$K85:$Y85, "#N/A")=14,TRUE,FALSE))</f>
        <v>0</v>
      </c>
      <c r="N85" t="b">
        <f>AND(COUNTIF('Master list(no salts, metals)'!N85,"&lt;=1"),IF(COUNTIF('Master list(no salts, metals)'!$K85:$Y85, "#N/A")=14,TRUE,FALSE))</f>
        <v>0</v>
      </c>
      <c r="O85" t="b">
        <f>AND(COUNTIF('Master list(no salts, metals)'!O85,"&lt;=1"),IF(COUNTIF('Master list(no salts, metals)'!$K85:$Y85, "#N/A")=14,TRUE,FALSE))</f>
        <v>0</v>
      </c>
      <c r="P85" t="b">
        <f>AND(COUNTIF('Master list(no salts, metals)'!P85,"&lt;=1"),IF(COUNTIF('Master list(no salts, metals)'!$K85:$Y85, "#N/A")=14,TRUE,FALSE))</f>
        <v>0</v>
      </c>
      <c r="Q85" t="b">
        <f>AND(COUNTIF('Master list(no salts, metals)'!Q85,"&lt;=1"),IF(COUNTIF('Master list(no salts, metals)'!$K85:$Y85, "#N/A")=14,TRUE,FALSE))</f>
        <v>0</v>
      </c>
      <c r="R85" t="b">
        <f>AND(COUNTIF('Master list(no salts, metals)'!R85,"&lt;=1"),IF(COUNTIF('Master list(no salts, metals)'!$K85:$Y85, "#N/A")=14,TRUE,FALSE))</f>
        <v>0</v>
      </c>
      <c r="S85" t="b">
        <f>AND(COUNTIF('Master list(no salts, metals)'!S85,"&lt;=1"),IF(COUNTIF('Master list(no salts, metals)'!$K85:$Y85, "#N/A")=14,TRUE,FALSE))</f>
        <v>0</v>
      </c>
      <c r="T85" t="b">
        <f>AND(COUNTIF('Master list(no salts, metals)'!T85,"&lt;=1"),IF(COUNTIF('Master list(no salts, metals)'!$K85:$Y85, "#N/A")=14,TRUE,FALSE))</f>
        <v>0</v>
      </c>
      <c r="U85" t="b">
        <f>AND(COUNTIF('Master list(no salts, metals)'!U85,"&lt;=1"),IF(COUNTIF('Master list(no salts, metals)'!$K85:$Y85, "#N/A")=14,TRUE,FALSE))</f>
        <v>0</v>
      </c>
      <c r="V85" t="b">
        <f>AND(COUNTIF('Master list(no salts, metals)'!V85,"&lt;=1"),IF(COUNTIF('Master list(no salts, metals)'!$K85:$Y85, "#N/A")=14,TRUE,FALSE))</f>
        <v>0</v>
      </c>
      <c r="W85" t="b">
        <f>AND(COUNTIF('Master list(no salts, metals)'!W85,"&lt;=1"),IF(COUNTIF('Master list(no salts, metals)'!$K85:$Y85, "#N/A")=14,TRUE,FALSE))</f>
        <v>0</v>
      </c>
      <c r="X85" t="b">
        <f>AND(COUNTIF('Master list(no salts, metals)'!X85,"&lt;=1"),IF(COUNTIF('Master list(no salts, metals)'!$K85:$Y85, "#N/A")=14,TRUE,FALSE))</f>
        <v>0</v>
      </c>
      <c r="Y85" t="b">
        <f>AND(COUNTIF('Master list(no salts, metals)'!Y85,"&lt;=1"),IF(COUNTIF('Master list(no salts, metals)'!$K85:$Y85, "#N/A")=14,TRUE,FALSE))</f>
        <v>0</v>
      </c>
    </row>
    <row r="86" spans="11:25" x14ac:dyDescent="0.25">
      <c r="K86" t="b">
        <f>AND(COUNTIF('Master list(no salts, metals)'!K86,"&lt;=1"),IF(COUNTIF('Master list(no salts, metals)'!$K86:$Y86, "#N/A")=14,TRUE,FALSE))</f>
        <v>0</v>
      </c>
      <c r="L86" t="b">
        <f>AND(COUNTIF('Master list(no salts, metals)'!L86,"&lt;=1"),IF(COUNTIF('Master list(no salts, metals)'!$K86:$Y86, "#N/A")=14,TRUE,FALSE))</f>
        <v>0</v>
      </c>
      <c r="M86" t="b">
        <f>AND(COUNTIF('Master list(no salts, metals)'!M86,"&lt;=1"),IF(COUNTIF('Master list(no salts, metals)'!$K86:$Y86, "#N/A")=14,TRUE,FALSE))</f>
        <v>0</v>
      </c>
      <c r="N86" t="b">
        <f>AND(COUNTIF('Master list(no salts, metals)'!N86,"&lt;=1"),IF(COUNTIF('Master list(no salts, metals)'!$K86:$Y86, "#N/A")=14,TRUE,FALSE))</f>
        <v>0</v>
      </c>
      <c r="O86" t="b">
        <f>AND(COUNTIF('Master list(no salts, metals)'!O86,"&lt;=1"),IF(COUNTIF('Master list(no salts, metals)'!$K86:$Y86, "#N/A")=14,TRUE,FALSE))</f>
        <v>0</v>
      </c>
      <c r="P86" t="b">
        <f>AND(COUNTIF('Master list(no salts, metals)'!P86,"&lt;=1"),IF(COUNTIF('Master list(no salts, metals)'!$K86:$Y86, "#N/A")=14,TRUE,FALSE))</f>
        <v>0</v>
      </c>
      <c r="Q86" t="b">
        <f>AND(COUNTIF('Master list(no salts, metals)'!Q86,"&lt;=1"),IF(COUNTIF('Master list(no salts, metals)'!$K86:$Y86, "#N/A")=14,TRUE,FALSE))</f>
        <v>0</v>
      </c>
      <c r="R86" t="b">
        <f>AND(COUNTIF('Master list(no salts, metals)'!R86,"&lt;=1"),IF(COUNTIF('Master list(no salts, metals)'!$K86:$Y86, "#N/A")=14,TRUE,FALSE))</f>
        <v>0</v>
      </c>
      <c r="S86" t="b">
        <f>AND(COUNTIF('Master list(no salts, metals)'!S86,"&lt;=1"),IF(COUNTIF('Master list(no salts, metals)'!$K86:$Y86, "#N/A")=14,TRUE,FALSE))</f>
        <v>0</v>
      </c>
      <c r="T86" t="b">
        <f>AND(COUNTIF('Master list(no salts, metals)'!T86,"&lt;=1"),IF(COUNTIF('Master list(no salts, metals)'!$K86:$Y86, "#N/A")=14,TRUE,FALSE))</f>
        <v>0</v>
      </c>
      <c r="U86" t="b">
        <f>AND(COUNTIF('Master list(no salts, metals)'!U86,"&lt;=1"),IF(COUNTIF('Master list(no salts, metals)'!$K86:$Y86, "#N/A")=14,TRUE,FALSE))</f>
        <v>0</v>
      </c>
      <c r="V86" t="b">
        <f>AND(COUNTIF('Master list(no salts, metals)'!V86,"&lt;=1"),IF(COUNTIF('Master list(no salts, metals)'!$K86:$Y86, "#N/A")=14,TRUE,FALSE))</f>
        <v>0</v>
      </c>
      <c r="W86" t="b">
        <f>AND(COUNTIF('Master list(no salts, metals)'!W86,"&lt;=1"),IF(COUNTIF('Master list(no salts, metals)'!$K86:$Y86, "#N/A")=14,TRUE,FALSE))</f>
        <v>1</v>
      </c>
      <c r="X86" t="b">
        <f>AND(COUNTIF('Master list(no salts, metals)'!X86,"&lt;=1"),IF(COUNTIF('Master list(no salts, metals)'!$K86:$Y86, "#N/A")=14,TRUE,FALSE))</f>
        <v>0</v>
      </c>
      <c r="Y86" t="b">
        <f>AND(COUNTIF('Master list(no salts, metals)'!Y86,"&lt;=1"),IF(COUNTIF('Master list(no salts, metals)'!$K86:$Y86, "#N/A")=14,TRUE,FALSE))</f>
        <v>0</v>
      </c>
    </row>
    <row r="87" spans="11:25" x14ac:dyDescent="0.25">
      <c r="K87" t="b">
        <f>AND(COUNTIF('Master list(no salts, metals)'!K87,"&lt;=1"),IF(COUNTIF('Master list(no salts, metals)'!$K87:$Y87, "#N/A")=14,TRUE,FALSE))</f>
        <v>0</v>
      </c>
      <c r="L87" t="b">
        <f>AND(COUNTIF('Master list(no salts, metals)'!L87,"&lt;=1"),IF(COUNTIF('Master list(no salts, metals)'!$K87:$Y87, "#N/A")=14,TRUE,FALSE))</f>
        <v>0</v>
      </c>
      <c r="M87" t="b">
        <f>AND(COUNTIF('Master list(no salts, metals)'!M87,"&lt;=1"),IF(COUNTIF('Master list(no salts, metals)'!$K87:$Y87, "#N/A")=14,TRUE,FALSE))</f>
        <v>0</v>
      </c>
      <c r="N87" t="b">
        <f>AND(COUNTIF('Master list(no salts, metals)'!N87,"&lt;=1"),IF(COUNTIF('Master list(no salts, metals)'!$K87:$Y87, "#N/A")=14,TRUE,FALSE))</f>
        <v>0</v>
      </c>
      <c r="O87" t="b">
        <f>AND(COUNTIF('Master list(no salts, metals)'!O87,"&lt;=1"),IF(COUNTIF('Master list(no salts, metals)'!$K87:$Y87, "#N/A")=14,TRUE,FALSE))</f>
        <v>0</v>
      </c>
      <c r="P87" t="b">
        <f>AND(COUNTIF('Master list(no salts, metals)'!P87,"&lt;=1"),IF(COUNTIF('Master list(no salts, metals)'!$K87:$Y87, "#N/A")=14,TRUE,FALSE))</f>
        <v>0</v>
      </c>
      <c r="Q87" t="b">
        <f>AND(COUNTIF('Master list(no salts, metals)'!Q87,"&lt;=1"),IF(COUNTIF('Master list(no salts, metals)'!$K87:$Y87, "#N/A")=14,TRUE,FALSE))</f>
        <v>0</v>
      </c>
      <c r="R87" t="b">
        <f>AND(COUNTIF('Master list(no salts, metals)'!R87,"&lt;=1"),IF(COUNTIF('Master list(no salts, metals)'!$K87:$Y87, "#N/A")=14,TRUE,FALSE))</f>
        <v>0</v>
      </c>
      <c r="S87" t="b">
        <f>AND(COUNTIF('Master list(no salts, metals)'!S87,"&lt;=1"),IF(COUNTIF('Master list(no salts, metals)'!$K87:$Y87, "#N/A")=14,TRUE,FALSE))</f>
        <v>0</v>
      </c>
      <c r="T87" t="b">
        <f>AND(COUNTIF('Master list(no salts, metals)'!T87,"&lt;=1"),IF(COUNTIF('Master list(no salts, metals)'!$K87:$Y87, "#N/A")=14,TRUE,FALSE))</f>
        <v>0</v>
      </c>
      <c r="U87" t="b">
        <f>AND(COUNTIF('Master list(no salts, metals)'!U87,"&lt;=1"),IF(COUNTIF('Master list(no salts, metals)'!$K87:$Y87, "#N/A")=14,TRUE,FALSE))</f>
        <v>0</v>
      </c>
      <c r="V87" t="b">
        <f>AND(COUNTIF('Master list(no salts, metals)'!V87,"&lt;=1"),IF(COUNTIF('Master list(no salts, metals)'!$K87:$Y87, "#N/A")=14,TRUE,FALSE))</f>
        <v>0</v>
      </c>
      <c r="W87" t="b">
        <f>AND(COUNTIF('Master list(no salts, metals)'!W87,"&lt;=1"),IF(COUNTIF('Master list(no salts, metals)'!$K87:$Y87, "#N/A")=14,TRUE,FALSE))</f>
        <v>0</v>
      </c>
      <c r="X87" t="b">
        <f>AND(COUNTIF('Master list(no salts, metals)'!X87,"&lt;=1"),IF(COUNTIF('Master list(no salts, metals)'!$K87:$Y87, "#N/A")=14,TRUE,FALSE))</f>
        <v>0</v>
      </c>
      <c r="Y87" t="b">
        <f>AND(COUNTIF('Master list(no salts, metals)'!Y87,"&lt;=1"),IF(COUNTIF('Master list(no salts, metals)'!$K87:$Y87, "#N/A")=14,TRUE,FALSE))</f>
        <v>0</v>
      </c>
    </row>
    <row r="88" spans="11:25" x14ac:dyDescent="0.25">
      <c r="K88" t="b">
        <f>AND(COUNTIF('Master list(no salts, metals)'!K88,"&lt;=1"),IF(COUNTIF('Master list(no salts, metals)'!$K88:$Y88, "#N/A")=14,TRUE,FALSE))</f>
        <v>0</v>
      </c>
      <c r="L88" t="b">
        <f>AND(COUNTIF('Master list(no salts, metals)'!L88,"&lt;=1"),IF(COUNTIF('Master list(no salts, metals)'!$K88:$Y88, "#N/A")=14,TRUE,FALSE))</f>
        <v>0</v>
      </c>
      <c r="M88" t="b">
        <f>AND(COUNTIF('Master list(no salts, metals)'!M88,"&lt;=1"),IF(COUNTIF('Master list(no salts, metals)'!$K88:$Y88, "#N/A")=14,TRUE,FALSE))</f>
        <v>0</v>
      </c>
      <c r="N88" t="b">
        <f>AND(COUNTIF('Master list(no salts, metals)'!N88,"&lt;=1"),IF(COUNTIF('Master list(no salts, metals)'!$K88:$Y88, "#N/A")=14,TRUE,FALSE))</f>
        <v>0</v>
      </c>
      <c r="O88" t="b">
        <f>AND(COUNTIF('Master list(no salts, metals)'!O88,"&lt;=1"),IF(COUNTIF('Master list(no salts, metals)'!$K88:$Y88, "#N/A")=14,TRUE,FALSE))</f>
        <v>0</v>
      </c>
      <c r="P88" t="b">
        <f>AND(COUNTIF('Master list(no salts, metals)'!P88,"&lt;=1"),IF(COUNTIF('Master list(no salts, metals)'!$K88:$Y88, "#N/A")=14,TRUE,FALSE))</f>
        <v>0</v>
      </c>
      <c r="Q88" t="b">
        <f>AND(COUNTIF('Master list(no salts, metals)'!Q88,"&lt;=1"),IF(COUNTIF('Master list(no salts, metals)'!$K88:$Y88, "#N/A")=14,TRUE,FALSE))</f>
        <v>0</v>
      </c>
      <c r="R88" t="b">
        <f>AND(COUNTIF('Master list(no salts, metals)'!R88,"&lt;=1"),IF(COUNTIF('Master list(no salts, metals)'!$K88:$Y88, "#N/A")=14,TRUE,FALSE))</f>
        <v>0</v>
      </c>
      <c r="S88" t="b">
        <f>AND(COUNTIF('Master list(no salts, metals)'!S88,"&lt;=1"),IF(COUNTIF('Master list(no salts, metals)'!$K88:$Y88, "#N/A")=14,TRUE,FALSE))</f>
        <v>0</v>
      </c>
      <c r="T88" t="b">
        <f>AND(COUNTIF('Master list(no salts, metals)'!T88,"&lt;=1"),IF(COUNTIF('Master list(no salts, metals)'!$K88:$Y88, "#N/A")=14,TRUE,FALSE))</f>
        <v>0</v>
      </c>
      <c r="U88" t="b">
        <f>AND(COUNTIF('Master list(no salts, metals)'!U88,"&lt;=1"),IF(COUNTIF('Master list(no salts, metals)'!$K88:$Y88, "#N/A")=14,TRUE,FALSE))</f>
        <v>0</v>
      </c>
      <c r="V88" t="b">
        <f>AND(COUNTIF('Master list(no salts, metals)'!V88,"&lt;=1"),IF(COUNTIF('Master list(no salts, metals)'!$K88:$Y88, "#N/A")=14,TRUE,FALSE))</f>
        <v>0</v>
      </c>
      <c r="W88" t="b">
        <f>AND(COUNTIF('Master list(no salts, metals)'!W88,"&lt;=1"),IF(COUNTIF('Master list(no salts, metals)'!$K88:$Y88, "#N/A")=14,TRUE,FALSE))</f>
        <v>0</v>
      </c>
      <c r="X88" t="b">
        <f>AND(COUNTIF('Master list(no salts, metals)'!X88,"&lt;=1"),IF(COUNTIF('Master list(no salts, metals)'!$K88:$Y88, "#N/A")=14,TRUE,FALSE))</f>
        <v>0</v>
      </c>
      <c r="Y88" t="b">
        <f>AND(COUNTIF('Master list(no salts, metals)'!Y88,"&lt;=1"),IF(COUNTIF('Master list(no salts, metals)'!$K88:$Y88, "#N/A")=14,TRUE,FALSE))</f>
        <v>0</v>
      </c>
    </row>
    <row r="89" spans="11:25" x14ac:dyDescent="0.25">
      <c r="K89" t="b">
        <f>AND(COUNTIF('Master list(no salts, metals)'!K89,"&lt;=1"),IF(COUNTIF('Master list(no salts, metals)'!$K89:$Y89, "#N/A")=14,TRUE,FALSE))</f>
        <v>0</v>
      </c>
      <c r="L89" t="b">
        <f>AND(COUNTIF('Master list(no salts, metals)'!L89,"&lt;=1"),IF(COUNTIF('Master list(no salts, metals)'!$K89:$Y89, "#N/A")=14,TRUE,FALSE))</f>
        <v>0</v>
      </c>
      <c r="M89" t="b">
        <f>AND(COUNTIF('Master list(no salts, metals)'!M89,"&lt;=1"),IF(COUNTIF('Master list(no salts, metals)'!$K89:$Y89, "#N/A")=14,TRUE,FALSE))</f>
        <v>0</v>
      </c>
      <c r="N89" t="b">
        <f>AND(COUNTIF('Master list(no salts, metals)'!N89,"&lt;=1"),IF(COUNTIF('Master list(no salts, metals)'!$K89:$Y89, "#N/A")=14,TRUE,FALSE))</f>
        <v>0</v>
      </c>
      <c r="O89" t="b">
        <f>AND(COUNTIF('Master list(no salts, metals)'!O89,"&lt;=1"),IF(COUNTIF('Master list(no salts, metals)'!$K89:$Y89, "#N/A")=14,TRUE,FALSE))</f>
        <v>0</v>
      </c>
      <c r="P89" t="b">
        <f>AND(COUNTIF('Master list(no salts, metals)'!P89,"&lt;=1"),IF(COUNTIF('Master list(no salts, metals)'!$K89:$Y89, "#N/A")=14,TRUE,FALSE))</f>
        <v>0</v>
      </c>
      <c r="Q89" t="b">
        <f>AND(COUNTIF('Master list(no salts, metals)'!Q89,"&lt;=1"),IF(COUNTIF('Master list(no salts, metals)'!$K89:$Y89, "#N/A")=14,TRUE,FALSE))</f>
        <v>0</v>
      </c>
      <c r="R89" t="b">
        <f>AND(COUNTIF('Master list(no salts, metals)'!R89,"&lt;=1"),IF(COUNTIF('Master list(no salts, metals)'!$K89:$Y89, "#N/A")=14,TRUE,FALSE))</f>
        <v>0</v>
      </c>
      <c r="S89" t="b">
        <f>AND(COUNTIF('Master list(no salts, metals)'!S89,"&lt;=1"),IF(COUNTIF('Master list(no salts, metals)'!$K89:$Y89, "#N/A")=14,TRUE,FALSE))</f>
        <v>0</v>
      </c>
      <c r="T89" t="b">
        <f>AND(COUNTIF('Master list(no salts, metals)'!T89,"&lt;=1"),IF(COUNTIF('Master list(no salts, metals)'!$K89:$Y89, "#N/A")=14,TRUE,FALSE))</f>
        <v>0</v>
      </c>
      <c r="U89" t="b">
        <f>AND(COUNTIF('Master list(no salts, metals)'!U89,"&lt;=1"),IF(COUNTIF('Master list(no salts, metals)'!$K89:$Y89, "#N/A")=14,TRUE,FALSE))</f>
        <v>0</v>
      </c>
      <c r="V89" t="b">
        <f>AND(COUNTIF('Master list(no salts, metals)'!V89,"&lt;=1"),IF(COUNTIF('Master list(no salts, metals)'!$K89:$Y89, "#N/A")=14,TRUE,FALSE))</f>
        <v>0</v>
      </c>
      <c r="W89" t="b">
        <f>AND(COUNTIF('Master list(no salts, metals)'!W89,"&lt;=1"),IF(COUNTIF('Master list(no salts, metals)'!$K89:$Y89, "#N/A")=14,TRUE,FALSE))</f>
        <v>1</v>
      </c>
      <c r="X89" t="b">
        <f>AND(COUNTIF('Master list(no salts, metals)'!X89,"&lt;=1"),IF(COUNTIF('Master list(no salts, metals)'!$K89:$Y89, "#N/A")=14,TRUE,FALSE))</f>
        <v>0</v>
      </c>
      <c r="Y89" t="b">
        <f>AND(COUNTIF('Master list(no salts, metals)'!Y89,"&lt;=1"),IF(COUNTIF('Master list(no salts, metals)'!$K89:$Y89, "#N/A")=14,TRUE,FALSE))</f>
        <v>0</v>
      </c>
    </row>
    <row r="90" spans="11:25" x14ac:dyDescent="0.25">
      <c r="K90" t="b">
        <f>AND(COUNTIF('Master list(no salts, metals)'!K90,"&lt;=1"),IF(COUNTIF('Master list(no salts, metals)'!$K90:$Y90, "#N/A")=14,TRUE,FALSE))</f>
        <v>0</v>
      </c>
      <c r="L90" t="b">
        <f>AND(COUNTIF('Master list(no salts, metals)'!L90,"&lt;=1"),IF(COUNTIF('Master list(no salts, metals)'!$K90:$Y90, "#N/A")=14,TRUE,FALSE))</f>
        <v>0</v>
      </c>
      <c r="M90" t="b">
        <f>AND(COUNTIF('Master list(no salts, metals)'!M90,"&lt;=1"),IF(COUNTIF('Master list(no salts, metals)'!$K90:$Y90, "#N/A")=14,TRUE,FALSE))</f>
        <v>0</v>
      </c>
      <c r="N90" t="b">
        <f>AND(COUNTIF('Master list(no salts, metals)'!N90,"&lt;=1"),IF(COUNTIF('Master list(no salts, metals)'!$K90:$Y90, "#N/A")=14,TRUE,FALSE))</f>
        <v>0</v>
      </c>
      <c r="O90" t="b">
        <f>AND(COUNTIF('Master list(no salts, metals)'!O90,"&lt;=1"),IF(COUNTIF('Master list(no salts, metals)'!$K90:$Y90, "#N/A")=14,TRUE,FALSE))</f>
        <v>0</v>
      </c>
      <c r="P90" t="b">
        <f>AND(COUNTIF('Master list(no salts, metals)'!P90,"&lt;=1"),IF(COUNTIF('Master list(no salts, metals)'!$K90:$Y90, "#N/A")=14,TRUE,FALSE))</f>
        <v>0</v>
      </c>
      <c r="Q90" t="b">
        <f>AND(COUNTIF('Master list(no salts, metals)'!Q90,"&lt;=1"),IF(COUNTIF('Master list(no salts, metals)'!$K90:$Y90, "#N/A")=14,TRUE,FALSE))</f>
        <v>0</v>
      </c>
      <c r="R90" t="b">
        <f>AND(COUNTIF('Master list(no salts, metals)'!R90,"&lt;=1"),IF(COUNTIF('Master list(no salts, metals)'!$K90:$Y90, "#N/A")=14,TRUE,FALSE))</f>
        <v>0</v>
      </c>
      <c r="S90" t="b">
        <f>AND(COUNTIF('Master list(no salts, metals)'!S90,"&lt;=1"),IF(COUNTIF('Master list(no salts, metals)'!$K90:$Y90, "#N/A")=14,TRUE,FALSE))</f>
        <v>0</v>
      </c>
      <c r="T90" t="b">
        <f>AND(COUNTIF('Master list(no salts, metals)'!T90,"&lt;=1"),IF(COUNTIF('Master list(no salts, metals)'!$K90:$Y90, "#N/A")=14,TRUE,FALSE))</f>
        <v>0</v>
      </c>
      <c r="U90" t="b">
        <f>AND(COUNTIF('Master list(no salts, metals)'!U90,"&lt;=1"),IF(COUNTIF('Master list(no salts, metals)'!$K90:$Y90, "#N/A")=14,TRUE,FALSE))</f>
        <v>0</v>
      </c>
      <c r="V90" t="b">
        <f>AND(COUNTIF('Master list(no salts, metals)'!V90,"&lt;=1"),IF(COUNTIF('Master list(no salts, metals)'!$K90:$Y90, "#N/A")=14,TRUE,FALSE))</f>
        <v>0</v>
      </c>
      <c r="W90" t="b">
        <f>AND(COUNTIF('Master list(no salts, metals)'!W90,"&lt;=1"),IF(COUNTIF('Master list(no salts, metals)'!$K90:$Y90, "#N/A")=14,TRUE,FALSE))</f>
        <v>0</v>
      </c>
      <c r="X90" t="b">
        <f>AND(COUNTIF('Master list(no salts, metals)'!X90,"&lt;=1"),IF(COUNTIF('Master list(no salts, metals)'!$K90:$Y90, "#N/A")=14,TRUE,FALSE))</f>
        <v>0</v>
      </c>
      <c r="Y90" t="b">
        <f>AND(COUNTIF('Master list(no salts, metals)'!Y90,"&lt;=1"),IF(COUNTIF('Master list(no salts, metals)'!$K90:$Y90, "#N/A")=14,TRUE,FALSE))</f>
        <v>0</v>
      </c>
    </row>
    <row r="91" spans="11:25" x14ac:dyDescent="0.25">
      <c r="K91" t="b">
        <f>AND(COUNTIF('Master list(no salts, metals)'!K91,"&lt;=1"),IF(COUNTIF('Master list(no salts, metals)'!$K91:$Y91, "#N/A")=14,TRUE,FALSE))</f>
        <v>0</v>
      </c>
      <c r="L91" t="b">
        <f>AND(COUNTIF('Master list(no salts, metals)'!L91,"&lt;=1"),IF(COUNTIF('Master list(no salts, metals)'!$K91:$Y91, "#N/A")=14,TRUE,FALSE))</f>
        <v>0</v>
      </c>
      <c r="M91" t="b">
        <f>AND(COUNTIF('Master list(no salts, metals)'!M91,"&lt;=1"),IF(COUNTIF('Master list(no salts, metals)'!$K91:$Y91, "#N/A")=14,TRUE,FALSE))</f>
        <v>0</v>
      </c>
      <c r="N91" t="b">
        <f>AND(COUNTIF('Master list(no salts, metals)'!N91,"&lt;=1"),IF(COUNTIF('Master list(no salts, metals)'!$K91:$Y91, "#N/A")=14,TRUE,FALSE))</f>
        <v>0</v>
      </c>
      <c r="O91" t="b">
        <f>AND(COUNTIF('Master list(no salts, metals)'!O91,"&lt;=1"),IF(COUNTIF('Master list(no salts, metals)'!$K91:$Y91, "#N/A")=14,TRUE,FALSE))</f>
        <v>0</v>
      </c>
      <c r="P91" t="b">
        <f>AND(COUNTIF('Master list(no salts, metals)'!P91,"&lt;=1"),IF(COUNTIF('Master list(no salts, metals)'!$K91:$Y91, "#N/A")=14,TRUE,FALSE))</f>
        <v>0</v>
      </c>
      <c r="Q91" t="b">
        <f>AND(COUNTIF('Master list(no salts, metals)'!Q91,"&lt;=1"),IF(COUNTIF('Master list(no salts, metals)'!$K91:$Y91, "#N/A")=14,TRUE,FALSE))</f>
        <v>0</v>
      </c>
      <c r="R91" t="b">
        <f>AND(COUNTIF('Master list(no salts, metals)'!R91,"&lt;=1"),IF(COUNTIF('Master list(no salts, metals)'!$K91:$Y91, "#N/A")=14,TRUE,FALSE))</f>
        <v>0</v>
      </c>
      <c r="S91" t="b">
        <f>AND(COUNTIF('Master list(no salts, metals)'!S91,"&lt;=1"),IF(COUNTIF('Master list(no salts, metals)'!$K91:$Y91, "#N/A")=14,TRUE,FALSE))</f>
        <v>0</v>
      </c>
      <c r="T91" t="b">
        <f>AND(COUNTIF('Master list(no salts, metals)'!T91,"&lt;=1"),IF(COUNTIF('Master list(no salts, metals)'!$K91:$Y91, "#N/A")=14,TRUE,FALSE))</f>
        <v>0</v>
      </c>
      <c r="U91" t="b">
        <f>AND(COUNTIF('Master list(no salts, metals)'!U91,"&lt;=1"),IF(COUNTIF('Master list(no salts, metals)'!$K91:$Y91, "#N/A")=14,TRUE,FALSE))</f>
        <v>0</v>
      </c>
      <c r="V91" t="b">
        <f>AND(COUNTIF('Master list(no salts, metals)'!V91,"&lt;=1"),IF(COUNTIF('Master list(no salts, metals)'!$K91:$Y91, "#N/A")=14,TRUE,FALSE))</f>
        <v>0</v>
      </c>
      <c r="W91" t="b">
        <f>AND(COUNTIF('Master list(no salts, metals)'!W91,"&lt;=1"),IF(COUNTIF('Master list(no salts, metals)'!$K91:$Y91, "#N/A")=14,TRUE,FALSE))</f>
        <v>0</v>
      </c>
      <c r="X91" t="b">
        <f>AND(COUNTIF('Master list(no salts, metals)'!X91,"&lt;=1"),IF(COUNTIF('Master list(no salts, metals)'!$K91:$Y91, "#N/A")=14,TRUE,FALSE))</f>
        <v>0</v>
      </c>
      <c r="Y91" t="b">
        <f>AND(COUNTIF('Master list(no salts, metals)'!Y91,"&lt;=1"),IF(COUNTIF('Master list(no salts, metals)'!$K91:$Y91, "#N/A")=14,TRUE,FALSE))</f>
        <v>1</v>
      </c>
    </row>
    <row r="92" spans="11:25" x14ac:dyDescent="0.25">
      <c r="K92" t="b">
        <f>AND(COUNTIF('Master list(no salts, metals)'!K92,"&lt;=1"),IF(COUNTIF('Master list(no salts, metals)'!$K92:$Y92, "#N/A")=14,TRUE,FALSE))</f>
        <v>0</v>
      </c>
      <c r="L92" t="b">
        <f>AND(COUNTIF('Master list(no salts, metals)'!L92,"&lt;=1"),IF(COUNTIF('Master list(no salts, metals)'!$K92:$Y92, "#N/A")=14,TRUE,FALSE))</f>
        <v>0</v>
      </c>
      <c r="M92" t="b">
        <f>AND(COUNTIF('Master list(no salts, metals)'!M92,"&lt;=1"),IF(COUNTIF('Master list(no salts, metals)'!$K92:$Y92, "#N/A")=14,TRUE,FALSE))</f>
        <v>0</v>
      </c>
      <c r="N92" t="b">
        <f>AND(COUNTIF('Master list(no salts, metals)'!N92,"&lt;=1"),IF(COUNTIF('Master list(no salts, metals)'!$K92:$Y92, "#N/A")=14,TRUE,FALSE))</f>
        <v>0</v>
      </c>
      <c r="O92" t="b">
        <f>AND(COUNTIF('Master list(no salts, metals)'!O92,"&lt;=1"),IF(COUNTIF('Master list(no salts, metals)'!$K92:$Y92, "#N/A")=14,TRUE,FALSE))</f>
        <v>0</v>
      </c>
      <c r="P92" t="b">
        <f>AND(COUNTIF('Master list(no salts, metals)'!P92,"&lt;=1"),IF(COUNTIF('Master list(no salts, metals)'!$K92:$Y92, "#N/A")=14,TRUE,FALSE))</f>
        <v>0</v>
      </c>
      <c r="Q92" t="b">
        <f>AND(COUNTIF('Master list(no salts, metals)'!Q92,"&lt;=1"),IF(COUNTIF('Master list(no salts, metals)'!$K92:$Y92, "#N/A")=14,TRUE,FALSE))</f>
        <v>0</v>
      </c>
      <c r="R92" t="b">
        <f>AND(COUNTIF('Master list(no salts, metals)'!R92,"&lt;=1"),IF(COUNTIF('Master list(no salts, metals)'!$K92:$Y92, "#N/A")=14,TRUE,FALSE))</f>
        <v>0</v>
      </c>
      <c r="S92" t="b">
        <f>AND(COUNTIF('Master list(no salts, metals)'!S92,"&lt;=1"),IF(COUNTIF('Master list(no salts, metals)'!$K92:$Y92, "#N/A")=14,TRUE,FALSE))</f>
        <v>0</v>
      </c>
      <c r="T92" t="b">
        <f>AND(COUNTIF('Master list(no salts, metals)'!T92,"&lt;=1"),IF(COUNTIF('Master list(no salts, metals)'!$K92:$Y92, "#N/A")=14,TRUE,FALSE))</f>
        <v>1</v>
      </c>
      <c r="U92" t="b">
        <f>AND(COUNTIF('Master list(no salts, metals)'!U92,"&lt;=1"),IF(COUNTIF('Master list(no salts, metals)'!$K92:$Y92, "#N/A")=14,TRUE,FALSE))</f>
        <v>0</v>
      </c>
      <c r="V92" t="b">
        <f>AND(COUNTIF('Master list(no salts, metals)'!V92,"&lt;=1"),IF(COUNTIF('Master list(no salts, metals)'!$K92:$Y92, "#N/A")=14,TRUE,FALSE))</f>
        <v>0</v>
      </c>
      <c r="W92" t="b">
        <f>AND(COUNTIF('Master list(no salts, metals)'!W92,"&lt;=1"),IF(COUNTIF('Master list(no salts, metals)'!$K92:$Y92, "#N/A")=14,TRUE,FALSE))</f>
        <v>0</v>
      </c>
      <c r="X92" t="b">
        <f>AND(COUNTIF('Master list(no salts, metals)'!X92,"&lt;=1"),IF(COUNTIF('Master list(no salts, metals)'!$K92:$Y92, "#N/A")=14,TRUE,FALSE))</f>
        <v>0</v>
      </c>
      <c r="Y92" t="b">
        <f>AND(COUNTIF('Master list(no salts, metals)'!Y92,"&lt;=1"),IF(COUNTIF('Master list(no salts, metals)'!$K92:$Y92, "#N/A")=14,TRUE,FALSE))</f>
        <v>0</v>
      </c>
    </row>
    <row r="93" spans="11:25" x14ac:dyDescent="0.25">
      <c r="K93" t="b">
        <f>AND(COUNTIF('Master list(no salts, metals)'!K93,"&lt;=1"),IF(COUNTIF('Master list(no salts, metals)'!$K93:$Y93, "#N/A")=14,TRUE,FALSE))</f>
        <v>0</v>
      </c>
      <c r="L93" t="b">
        <f>AND(COUNTIF('Master list(no salts, metals)'!L93,"&lt;=1"),IF(COUNTIF('Master list(no salts, metals)'!$K93:$Y93, "#N/A")=14,TRUE,FALSE))</f>
        <v>0</v>
      </c>
      <c r="M93" t="b">
        <f>AND(COUNTIF('Master list(no salts, metals)'!M93,"&lt;=1"),IF(COUNTIF('Master list(no salts, metals)'!$K93:$Y93, "#N/A")=14,TRUE,FALSE))</f>
        <v>0</v>
      </c>
      <c r="N93" t="b">
        <f>AND(COUNTIF('Master list(no salts, metals)'!N93,"&lt;=1"),IF(COUNTIF('Master list(no salts, metals)'!$K93:$Y93, "#N/A")=14,TRUE,FALSE))</f>
        <v>0</v>
      </c>
      <c r="O93" t="b">
        <f>AND(COUNTIF('Master list(no salts, metals)'!O93,"&lt;=1"),IF(COUNTIF('Master list(no salts, metals)'!$K93:$Y93, "#N/A")=14,TRUE,FALSE))</f>
        <v>0</v>
      </c>
      <c r="P93" t="b">
        <f>AND(COUNTIF('Master list(no salts, metals)'!P93,"&lt;=1"),IF(COUNTIF('Master list(no salts, metals)'!$K93:$Y93, "#N/A")=14,TRUE,FALSE))</f>
        <v>0</v>
      </c>
      <c r="Q93" t="b">
        <f>AND(COUNTIF('Master list(no salts, metals)'!Q93,"&lt;=1"),IF(COUNTIF('Master list(no salts, metals)'!$K93:$Y93, "#N/A")=14,TRUE,FALSE))</f>
        <v>0</v>
      </c>
      <c r="R93" t="b">
        <f>AND(COUNTIF('Master list(no salts, metals)'!R93,"&lt;=1"),IF(COUNTIF('Master list(no salts, metals)'!$K93:$Y93, "#N/A")=14,TRUE,FALSE))</f>
        <v>0</v>
      </c>
      <c r="S93" t="b">
        <f>AND(COUNTIF('Master list(no salts, metals)'!S93,"&lt;=1"),IF(COUNTIF('Master list(no salts, metals)'!$K93:$Y93, "#N/A")=14,TRUE,FALSE))</f>
        <v>0</v>
      </c>
      <c r="T93" t="b">
        <f>AND(COUNTIF('Master list(no salts, metals)'!T93,"&lt;=1"),IF(COUNTIF('Master list(no salts, metals)'!$K93:$Y93, "#N/A")=14,TRUE,FALSE))</f>
        <v>0</v>
      </c>
      <c r="U93" t="b">
        <f>AND(COUNTIF('Master list(no salts, metals)'!U93,"&lt;=1"),IF(COUNTIF('Master list(no salts, metals)'!$K93:$Y93, "#N/A")=14,TRUE,FALSE))</f>
        <v>0</v>
      </c>
      <c r="V93" t="b">
        <f>AND(COUNTIF('Master list(no salts, metals)'!V93,"&lt;=1"),IF(COUNTIF('Master list(no salts, metals)'!$K93:$Y93, "#N/A")=14,TRUE,FALSE))</f>
        <v>0</v>
      </c>
      <c r="W93" t="b">
        <f>AND(COUNTIF('Master list(no salts, metals)'!W93,"&lt;=1"),IF(COUNTIF('Master list(no salts, metals)'!$K93:$Y93, "#N/A")=14,TRUE,FALSE))</f>
        <v>0</v>
      </c>
      <c r="X93" t="b">
        <f>AND(COUNTIF('Master list(no salts, metals)'!X93,"&lt;=1"),IF(COUNTIF('Master list(no salts, metals)'!$K93:$Y93, "#N/A")=14,TRUE,FALSE))</f>
        <v>1</v>
      </c>
      <c r="Y93" t="b">
        <f>AND(COUNTIF('Master list(no salts, metals)'!Y93,"&lt;=1"),IF(COUNTIF('Master list(no salts, metals)'!$K93:$Y93, "#N/A")=14,TRUE,FALSE))</f>
        <v>0</v>
      </c>
    </row>
    <row r="94" spans="11:25" x14ac:dyDescent="0.25">
      <c r="K94" t="b">
        <f>AND(COUNTIF('Master list(no salts, metals)'!K94,"&lt;=1"),IF(COUNTIF('Master list(no salts, metals)'!$K94:$Y94, "#N/A")=14,TRUE,FALSE))</f>
        <v>0</v>
      </c>
      <c r="L94" t="b">
        <f>AND(COUNTIF('Master list(no salts, metals)'!L94,"&lt;=1"),IF(COUNTIF('Master list(no salts, metals)'!$K94:$Y94, "#N/A")=14,TRUE,FALSE))</f>
        <v>0</v>
      </c>
      <c r="M94" t="b">
        <f>AND(COUNTIF('Master list(no salts, metals)'!M94,"&lt;=1"),IF(COUNTIF('Master list(no salts, metals)'!$K94:$Y94, "#N/A")=14,TRUE,FALSE))</f>
        <v>0</v>
      </c>
      <c r="N94" t="b">
        <f>AND(COUNTIF('Master list(no salts, metals)'!N94,"&lt;=1"),IF(COUNTIF('Master list(no salts, metals)'!$K94:$Y94, "#N/A")=14,TRUE,FALSE))</f>
        <v>0</v>
      </c>
      <c r="O94" t="b">
        <f>AND(COUNTIF('Master list(no salts, metals)'!O94,"&lt;=1"),IF(COUNTIF('Master list(no salts, metals)'!$K94:$Y94, "#N/A")=14,TRUE,FALSE))</f>
        <v>0</v>
      </c>
      <c r="P94" t="b">
        <f>AND(COUNTIF('Master list(no salts, metals)'!P94,"&lt;=1"),IF(COUNTIF('Master list(no salts, metals)'!$K94:$Y94, "#N/A")=14,TRUE,FALSE))</f>
        <v>0</v>
      </c>
      <c r="Q94" t="b">
        <f>AND(COUNTIF('Master list(no salts, metals)'!Q94,"&lt;=1"),IF(COUNTIF('Master list(no salts, metals)'!$K94:$Y94, "#N/A")=14,TRUE,FALSE))</f>
        <v>0</v>
      </c>
      <c r="R94" t="b">
        <f>AND(COUNTIF('Master list(no salts, metals)'!R94,"&lt;=1"),IF(COUNTIF('Master list(no salts, metals)'!$K94:$Y94, "#N/A")=14,TRUE,FALSE))</f>
        <v>0</v>
      </c>
      <c r="S94" t="b">
        <f>AND(COUNTIF('Master list(no salts, metals)'!S94,"&lt;=1"),IF(COUNTIF('Master list(no salts, metals)'!$K94:$Y94, "#N/A")=14,TRUE,FALSE))</f>
        <v>0</v>
      </c>
      <c r="T94" t="b">
        <f>AND(COUNTIF('Master list(no salts, metals)'!T94,"&lt;=1"),IF(COUNTIF('Master list(no salts, metals)'!$K94:$Y94, "#N/A")=14,TRUE,FALSE))</f>
        <v>0</v>
      </c>
      <c r="U94" t="b">
        <f>AND(COUNTIF('Master list(no salts, metals)'!U94,"&lt;=1"),IF(COUNTIF('Master list(no salts, metals)'!$K94:$Y94, "#N/A")=14,TRUE,FALSE))</f>
        <v>0</v>
      </c>
      <c r="V94" t="b">
        <f>AND(COUNTIF('Master list(no salts, metals)'!V94,"&lt;=1"),IF(COUNTIF('Master list(no salts, metals)'!$K94:$Y94, "#N/A")=14,TRUE,FALSE))</f>
        <v>0</v>
      </c>
      <c r="W94" t="b">
        <f>AND(COUNTIF('Master list(no salts, metals)'!W94,"&lt;=1"),IF(COUNTIF('Master list(no salts, metals)'!$K94:$Y94, "#N/A")=14,TRUE,FALSE))</f>
        <v>0</v>
      </c>
      <c r="X94" t="b">
        <f>AND(COUNTIF('Master list(no salts, metals)'!X94,"&lt;=1"),IF(COUNTIF('Master list(no salts, metals)'!$K94:$Y94, "#N/A")=14,TRUE,FALSE))</f>
        <v>0</v>
      </c>
      <c r="Y94" t="b">
        <f>AND(COUNTIF('Master list(no salts, metals)'!Y94,"&lt;=1"),IF(COUNTIF('Master list(no salts, metals)'!$K94:$Y94, "#N/A")=14,TRUE,FALSE))</f>
        <v>0</v>
      </c>
    </row>
    <row r="95" spans="11:25" x14ac:dyDescent="0.25">
      <c r="K95" t="b">
        <f>AND(COUNTIF('Master list(no salts, metals)'!K95,"&lt;=1"),IF(COUNTIF('Master list(no salts, metals)'!$K95:$Y95, "#N/A")=14,TRUE,FALSE))</f>
        <v>0</v>
      </c>
      <c r="L95" t="b">
        <f>AND(COUNTIF('Master list(no salts, metals)'!L95,"&lt;=1"),IF(COUNTIF('Master list(no salts, metals)'!$K95:$Y95, "#N/A")=14,TRUE,FALSE))</f>
        <v>0</v>
      </c>
      <c r="M95" t="b">
        <f>AND(COUNTIF('Master list(no salts, metals)'!M95,"&lt;=1"),IF(COUNTIF('Master list(no salts, metals)'!$K95:$Y95, "#N/A")=14,TRUE,FALSE))</f>
        <v>0</v>
      </c>
      <c r="N95" t="b">
        <f>AND(COUNTIF('Master list(no salts, metals)'!N95,"&lt;=1"),IF(COUNTIF('Master list(no salts, metals)'!$K95:$Y95, "#N/A")=14,TRUE,FALSE))</f>
        <v>0</v>
      </c>
      <c r="O95" t="b">
        <f>AND(COUNTIF('Master list(no salts, metals)'!O95,"&lt;=1"),IF(COUNTIF('Master list(no salts, metals)'!$K95:$Y95, "#N/A")=14,TRUE,FALSE))</f>
        <v>0</v>
      </c>
      <c r="P95" t="b">
        <f>AND(COUNTIF('Master list(no salts, metals)'!P95,"&lt;=1"),IF(COUNTIF('Master list(no salts, metals)'!$K95:$Y95, "#N/A")=14,TRUE,FALSE))</f>
        <v>0</v>
      </c>
      <c r="Q95" t="b">
        <f>AND(COUNTIF('Master list(no salts, metals)'!Q95,"&lt;=1"),IF(COUNTIF('Master list(no salts, metals)'!$K95:$Y95, "#N/A")=14,TRUE,FALSE))</f>
        <v>0</v>
      </c>
      <c r="R95" t="b">
        <f>AND(COUNTIF('Master list(no salts, metals)'!R95,"&lt;=1"),IF(COUNTIF('Master list(no salts, metals)'!$K95:$Y95, "#N/A")=14,TRUE,FALSE))</f>
        <v>0</v>
      </c>
      <c r="S95" t="b">
        <f>AND(COUNTIF('Master list(no salts, metals)'!S95,"&lt;=1"),IF(COUNTIF('Master list(no salts, metals)'!$K95:$Y95, "#N/A")=14,TRUE,FALSE))</f>
        <v>0</v>
      </c>
      <c r="T95" t="b">
        <f>AND(COUNTIF('Master list(no salts, metals)'!T95,"&lt;=1"),IF(COUNTIF('Master list(no salts, metals)'!$K95:$Y95, "#N/A")=14,TRUE,FALSE))</f>
        <v>0</v>
      </c>
      <c r="U95" t="b">
        <f>AND(COUNTIF('Master list(no salts, metals)'!U95,"&lt;=1"),IF(COUNTIF('Master list(no salts, metals)'!$K95:$Y95, "#N/A")=14,TRUE,FALSE))</f>
        <v>0</v>
      </c>
      <c r="V95" t="b">
        <f>AND(COUNTIF('Master list(no salts, metals)'!V95,"&lt;=1"),IF(COUNTIF('Master list(no salts, metals)'!$K95:$Y95, "#N/A")=14,TRUE,FALSE))</f>
        <v>0</v>
      </c>
      <c r="W95" t="b">
        <f>AND(COUNTIF('Master list(no salts, metals)'!W95,"&lt;=1"),IF(COUNTIF('Master list(no salts, metals)'!$K95:$Y95, "#N/A")=14,TRUE,FALSE))</f>
        <v>0</v>
      </c>
      <c r="X95" t="b">
        <f>AND(COUNTIF('Master list(no salts, metals)'!X95,"&lt;=1"),IF(COUNTIF('Master list(no salts, metals)'!$K95:$Y95, "#N/A")=14,TRUE,FALSE))</f>
        <v>0</v>
      </c>
      <c r="Y95" t="b">
        <f>AND(COUNTIF('Master list(no salts, metals)'!Y95,"&lt;=1"),IF(COUNTIF('Master list(no salts, metals)'!$K95:$Y95, "#N/A")=14,TRUE,FALSE))</f>
        <v>0</v>
      </c>
    </row>
    <row r="96" spans="11:25" x14ac:dyDescent="0.25">
      <c r="K96" t="b">
        <f>AND(COUNTIF('Master list(no salts, metals)'!K96,"&lt;=1"),IF(COUNTIF('Master list(no salts, metals)'!$K96:$Y96, "#N/A")=14,TRUE,FALSE))</f>
        <v>0</v>
      </c>
      <c r="L96" t="b">
        <f>AND(COUNTIF('Master list(no salts, metals)'!L96,"&lt;=1"),IF(COUNTIF('Master list(no salts, metals)'!$K96:$Y96, "#N/A")=14,TRUE,FALSE))</f>
        <v>0</v>
      </c>
      <c r="M96" t="b">
        <f>AND(COUNTIF('Master list(no salts, metals)'!M96,"&lt;=1"),IF(COUNTIF('Master list(no salts, metals)'!$K96:$Y96, "#N/A")=14,TRUE,FALSE))</f>
        <v>0</v>
      </c>
      <c r="N96" t="b">
        <f>AND(COUNTIF('Master list(no salts, metals)'!N96,"&lt;=1"),IF(COUNTIF('Master list(no salts, metals)'!$K96:$Y96, "#N/A")=14,TRUE,FALSE))</f>
        <v>0</v>
      </c>
      <c r="O96" t="b">
        <f>AND(COUNTIF('Master list(no salts, metals)'!O96,"&lt;=1"),IF(COUNTIF('Master list(no salts, metals)'!$K96:$Y96, "#N/A")=14,TRUE,FALSE))</f>
        <v>0</v>
      </c>
      <c r="P96" t="b">
        <f>AND(COUNTIF('Master list(no salts, metals)'!P96,"&lt;=1"),IF(COUNTIF('Master list(no salts, metals)'!$K96:$Y96, "#N/A")=14,TRUE,FALSE))</f>
        <v>0</v>
      </c>
      <c r="Q96" t="b">
        <f>AND(COUNTIF('Master list(no salts, metals)'!Q96,"&lt;=1"),IF(COUNTIF('Master list(no salts, metals)'!$K96:$Y96, "#N/A")=14,TRUE,FALSE))</f>
        <v>0</v>
      </c>
      <c r="R96" t="b">
        <f>AND(COUNTIF('Master list(no salts, metals)'!R96,"&lt;=1"),IF(COUNTIF('Master list(no salts, metals)'!$K96:$Y96, "#N/A")=14,TRUE,FALSE))</f>
        <v>0</v>
      </c>
      <c r="S96" t="b">
        <f>AND(COUNTIF('Master list(no salts, metals)'!S96,"&lt;=1"),IF(COUNTIF('Master list(no salts, metals)'!$K96:$Y96, "#N/A")=14,TRUE,FALSE))</f>
        <v>0</v>
      </c>
      <c r="T96" t="b">
        <f>AND(COUNTIF('Master list(no salts, metals)'!T96,"&lt;=1"),IF(COUNTIF('Master list(no salts, metals)'!$K96:$Y96, "#N/A")=14,TRUE,FALSE))</f>
        <v>0</v>
      </c>
      <c r="U96" t="b">
        <f>AND(COUNTIF('Master list(no salts, metals)'!U96,"&lt;=1"),IF(COUNTIF('Master list(no salts, metals)'!$K96:$Y96, "#N/A")=14,TRUE,FALSE))</f>
        <v>0</v>
      </c>
      <c r="V96" t="b">
        <f>AND(COUNTIF('Master list(no salts, metals)'!V96,"&lt;=1"),IF(COUNTIF('Master list(no salts, metals)'!$K96:$Y96, "#N/A")=14,TRUE,FALSE))</f>
        <v>0</v>
      </c>
      <c r="W96" t="b">
        <f>AND(COUNTIF('Master list(no salts, metals)'!W96,"&lt;=1"),IF(COUNTIF('Master list(no salts, metals)'!$K96:$Y96, "#N/A")=14,TRUE,FALSE))</f>
        <v>0</v>
      </c>
      <c r="X96" t="b">
        <f>AND(COUNTIF('Master list(no salts, metals)'!X96,"&lt;=1"),IF(COUNTIF('Master list(no salts, metals)'!$K96:$Y96, "#N/A")=14,TRUE,FALSE))</f>
        <v>0</v>
      </c>
      <c r="Y96" t="b">
        <f>AND(COUNTIF('Master list(no salts, metals)'!Y96,"&lt;=1"),IF(COUNTIF('Master list(no salts, metals)'!$K96:$Y96, "#N/A")=14,TRUE,FALSE))</f>
        <v>0</v>
      </c>
    </row>
    <row r="97" spans="11:25" x14ac:dyDescent="0.25">
      <c r="K97" t="b">
        <f>AND(COUNTIF('Master list(no salts, metals)'!K97,"&lt;=1"),IF(COUNTIF('Master list(no salts, metals)'!$K97:$Y97, "#N/A")=14,TRUE,FALSE))</f>
        <v>0</v>
      </c>
      <c r="L97" t="b">
        <f>AND(COUNTIF('Master list(no salts, metals)'!L97,"&lt;=1"),IF(COUNTIF('Master list(no salts, metals)'!$K97:$Y97, "#N/A")=14,TRUE,FALSE))</f>
        <v>0</v>
      </c>
      <c r="M97" t="b">
        <f>AND(COUNTIF('Master list(no salts, metals)'!M97,"&lt;=1"),IF(COUNTIF('Master list(no salts, metals)'!$K97:$Y97, "#N/A")=14,TRUE,FALSE))</f>
        <v>0</v>
      </c>
      <c r="N97" t="b">
        <f>AND(COUNTIF('Master list(no salts, metals)'!N97,"&lt;=1"),IF(COUNTIF('Master list(no salts, metals)'!$K97:$Y97, "#N/A")=14,TRUE,FALSE))</f>
        <v>0</v>
      </c>
      <c r="O97" t="b">
        <f>AND(COUNTIF('Master list(no salts, metals)'!O97,"&lt;=1"),IF(COUNTIF('Master list(no salts, metals)'!$K97:$Y97, "#N/A")=14,TRUE,FALSE))</f>
        <v>0</v>
      </c>
      <c r="P97" t="b">
        <f>AND(COUNTIF('Master list(no salts, metals)'!P97,"&lt;=1"),IF(COUNTIF('Master list(no salts, metals)'!$K97:$Y97, "#N/A")=14,TRUE,FALSE))</f>
        <v>0</v>
      </c>
      <c r="Q97" t="b">
        <f>AND(COUNTIF('Master list(no salts, metals)'!Q97,"&lt;=1"),IF(COUNTIF('Master list(no salts, metals)'!$K97:$Y97, "#N/A")=14,TRUE,FALSE))</f>
        <v>0</v>
      </c>
      <c r="R97" t="b">
        <f>AND(COUNTIF('Master list(no salts, metals)'!R97,"&lt;=1"),IF(COUNTIF('Master list(no salts, metals)'!$K97:$Y97, "#N/A")=14,TRUE,FALSE))</f>
        <v>0</v>
      </c>
      <c r="S97" t="b">
        <f>AND(COUNTIF('Master list(no salts, metals)'!S97,"&lt;=1"),IF(COUNTIF('Master list(no salts, metals)'!$K97:$Y97, "#N/A")=14,TRUE,FALSE))</f>
        <v>0</v>
      </c>
      <c r="T97" t="b">
        <f>AND(COUNTIF('Master list(no salts, metals)'!T97,"&lt;=1"),IF(COUNTIF('Master list(no salts, metals)'!$K97:$Y97, "#N/A")=14,TRUE,FALSE))</f>
        <v>0</v>
      </c>
      <c r="U97" t="b">
        <f>AND(COUNTIF('Master list(no salts, metals)'!U97,"&lt;=1"),IF(COUNTIF('Master list(no salts, metals)'!$K97:$Y97, "#N/A")=14,TRUE,FALSE))</f>
        <v>0</v>
      </c>
      <c r="V97" t="b">
        <f>AND(COUNTIF('Master list(no salts, metals)'!V97,"&lt;=1"),IF(COUNTIF('Master list(no salts, metals)'!$K97:$Y97, "#N/A")=14,TRUE,FALSE))</f>
        <v>0</v>
      </c>
      <c r="W97" t="b">
        <f>AND(COUNTIF('Master list(no salts, metals)'!W97,"&lt;=1"),IF(COUNTIF('Master list(no salts, metals)'!$K97:$Y97, "#N/A")=14,TRUE,FALSE))</f>
        <v>1</v>
      </c>
      <c r="X97" t="b">
        <f>AND(COUNTIF('Master list(no salts, metals)'!X97,"&lt;=1"),IF(COUNTIF('Master list(no salts, metals)'!$K97:$Y97, "#N/A")=14,TRUE,FALSE))</f>
        <v>0</v>
      </c>
      <c r="Y97" t="b">
        <f>AND(COUNTIF('Master list(no salts, metals)'!Y97,"&lt;=1"),IF(COUNTIF('Master list(no salts, metals)'!$K97:$Y97, "#N/A")=14,TRUE,FALSE))</f>
        <v>0</v>
      </c>
    </row>
    <row r="98" spans="11:25" x14ac:dyDescent="0.25">
      <c r="K98" t="b">
        <f>AND(COUNTIF('Master list(no salts, metals)'!K98,"&lt;=1"),IF(COUNTIF('Master list(no salts, metals)'!$K98:$Y98, "#N/A")=14,TRUE,FALSE))</f>
        <v>0</v>
      </c>
      <c r="L98" t="b">
        <f>AND(COUNTIF('Master list(no salts, metals)'!L98,"&lt;=1"),IF(COUNTIF('Master list(no salts, metals)'!$K98:$Y98, "#N/A")=14,TRUE,FALSE))</f>
        <v>0</v>
      </c>
      <c r="M98" t="b">
        <f>AND(COUNTIF('Master list(no salts, metals)'!M98,"&lt;=1"),IF(COUNTIF('Master list(no salts, metals)'!$K98:$Y98, "#N/A")=14,TRUE,FALSE))</f>
        <v>0</v>
      </c>
      <c r="N98" t="b">
        <f>AND(COUNTIF('Master list(no salts, metals)'!N98,"&lt;=1"),IF(COUNTIF('Master list(no salts, metals)'!$K98:$Y98, "#N/A")=14,TRUE,FALSE))</f>
        <v>0</v>
      </c>
      <c r="O98" t="b">
        <f>AND(COUNTIF('Master list(no salts, metals)'!O98,"&lt;=1"),IF(COUNTIF('Master list(no salts, metals)'!$K98:$Y98, "#N/A")=14,TRUE,FALSE))</f>
        <v>0</v>
      </c>
      <c r="P98" t="b">
        <f>AND(COUNTIF('Master list(no salts, metals)'!P98,"&lt;=1"),IF(COUNTIF('Master list(no salts, metals)'!$K98:$Y98, "#N/A")=14,TRUE,FALSE))</f>
        <v>0</v>
      </c>
      <c r="Q98" t="b">
        <f>AND(COUNTIF('Master list(no salts, metals)'!Q98,"&lt;=1"),IF(COUNTIF('Master list(no salts, metals)'!$K98:$Y98, "#N/A")=14,TRUE,FALSE))</f>
        <v>0</v>
      </c>
      <c r="R98" t="b">
        <f>AND(COUNTIF('Master list(no salts, metals)'!R98,"&lt;=1"),IF(COUNTIF('Master list(no salts, metals)'!$K98:$Y98, "#N/A")=14,TRUE,FALSE))</f>
        <v>0</v>
      </c>
      <c r="S98" t="b">
        <f>AND(COUNTIF('Master list(no salts, metals)'!S98,"&lt;=1"),IF(COUNTIF('Master list(no salts, metals)'!$K98:$Y98, "#N/A")=14,TRUE,FALSE))</f>
        <v>0</v>
      </c>
      <c r="T98" t="b">
        <f>AND(COUNTIF('Master list(no salts, metals)'!T98,"&lt;=1"),IF(COUNTIF('Master list(no salts, metals)'!$K98:$Y98, "#N/A")=14,TRUE,FALSE))</f>
        <v>0</v>
      </c>
      <c r="U98" t="b">
        <f>AND(COUNTIF('Master list(no salts, metals)'!U98,"&lt;=1"),IF(COUNTIF('Master list(no salts, metals)'!$K98:$Y98, "#N/A")=14,TRUE,FALSE))</f>
        <v>0</v>
      </c>
      <c r="V98" t="b">
        <f>AND(COUNTIF('Master list(no salts, metals)'!V98,"&lt;=1"),IF(COUNTIF('Master list(no salts, metals)'!$K98:$Y98, "#N/A")=14,TRUE,FALSE))</f>
        <v>0</v>
      </c>
      <c r="W98" t="b">
        <f>AND(COUNTIF('Master list(no salts, metals)'!W98,"&lt;=1"),IF(COUNTIF('Master list(no salts, metals)'!$K98:$Y98, "#N/A")=14,TRUE,FALSE))</f>
        <v>0</v>
      </c>
      <c r="X98" t="b">
        <f>AND(COUNTIF('Master list(no salts, metals)'!X98,"&lt;=1"),IF(COUNTIF('Master list(no salts, metals)'!$K98:$Y98, "#N/A")=14,TRUE,FALSE))</f>
        <v>0</v>
      </c>
      <c r="Y98" t="b">
        <f>AND(COUNTIF('Master list(no salts, metals)'!Y98,"&lt;=1"),IF(COUNTIF('Master list(no salts, metals)'!$K98:$Y98, "#N/A")=14,TRUE,FALSE))</f>
        <v>0</v>
      </c>
    </row>
    <row r="99" spans="11:25" x14ac:dyDescent="0.25">
      <c r="K99" t="b">
        <f>AND(COUNTIF('Master list(no salts, metals)'!K99,"&lt;=1"),IF(COUNTIF('Master list(no salts, metals)'!$K99:$Y99, "#N/A")=14,TRUE,FALSE))</f>
        <v>0</v>
      </c>
      <c r="L99" t="b">
        <f>AND(COUNTIF('Master list(no salts, metals)'!L99,"&lt;=1"),IF(COUNTIF('Master list(no salts, metals)'!$K99:$Y99, "#N/A")=14,TRUE,FALSE))</f>
        <v>0</v>
      </c>
      <c r="M99" t="b">
        <f>AND(COUNTIF('Master list(no salts, metals)'!M99,"&lt;=1"),IF(COUNTIF('Master list(no salts, metals)'!$K99:$Y99, "#N/A")=14,TRUE,FALSE))</f>
        <v>0</v>
      </c>
      <c r="N99" t="b">
        <f>AND(COUNTIF('Master list(no salts, metals)'!N99,"&lt;=1"),IF(COUNTIF('Master list(no salts, metals)'!$K99:$Y99, "#N/A")=14,TRUE,FALSE))</f>
        <v>0</v>
      </c>
      <c r="O99" t="b">
        <f>AND(COUNTIF('Master list(no salts, metals)'!O99,"&lt;=1"),IF(COUNTIF('Master list(no salts, metals)'!$K99:$Y99, "#N/A")=14,TRUE,FALSE))</f>
        <v>0</v>
      </c>
      <c r="P99" t="b">
        <f>AND(COUNTIF('Master list(no salts, metals)'!P99,"&lt;=1"),IF(COUNTIF('Master list(no salts, metals)'!$K99:$Y99, "#N/A")=14,TRUE,FALSE))</f>
        <v>0</v>
      </c>
      <c r="Q99" t="b">
        <f>AND(COUNTIF('Master list(no salts, metals)'!Q99,"&lt;=1"),IF(COUNTIF('Master list(no salts, metals)'!$K99:$Y99, "#N/A")=14,TRUE,FALSE))</f>
        <v>0</v>
      </c>
      <c r="R99" t="b">
        <f>AND(COUNTIF('Master list(no salts, metals)'!R99,"&lt;=1"),IF(COUNTIF('Master list(no salts, metals)'!$K99:$Y99, "#N/A")=14,TRUE,FALSE))</f>
        <v>0</v>
      </c>
      <c r="S99" t="b">
        <f>AND(COUNTIF('Master list(no salts, metals)'!S99,"&lt;=1"),IF(COUNTIF('Master list(no salts, metals)'!$K99:$Y99, "#N/A")=14,TRUE,FALSE))</f>
        <v>0</v>
      </c>
      <c r="T99" t="b">
        <f>AND(COUNTIF('Master list(no salts, metals)'!T99,"&lt;=1"),IF(COUNTIF('Master list(no salts, metals)'!$K99:$Y99, "#N/A")=14,TRUE,FALSE))</f>
        <v>1</v>
      </c>
      <c r="U99" t="b">
        <f>AND(COUNTIF('Master list(no salts, metals)'!U99,"&lt;=1"),IF(COUNTIF('Master list(no salts, metals)'!$K99:$Y99, "#N/A")=14,TRUE,FALSE))</f>
        <v>0</v>
      </c>
      <c r="V99" t="b">
        <f>AND(COUNTIF('Master list(no salts, metals)'!V99,"&lt;=1"),IF(COUNTIF('Master list(no salts, metals)'!$K99:$Y99, "#N/A")=14,TRUE,FALSE))</f>
        <v>0</v>
      </c>
      <c r="W99" t="b">
        <f>AND(COUNTIF('Master list(no salts, metals)'!W99,"&lt;=1"),IF(COUNTIF('Master list(no salts, metals)'!$K99:$Y99, "#N/A")=14,TRUE,FALSE))</f>
        <v>0</v>
      </c>
      <c r="X99" t="b">
        <f>AND(COUNTIF('Master list(no salts, metals)'!X99,"&lt;=1"),IF(COUNTIF('Master list(no salts, metals)'!$K99:$Y99, "#N/A")=14,TRUE,FALSE))</f>
        <v>0</v>
      </c>
      <c r="Y99" t="b">
        <f>AND(COUNTIF('Master list(no salts, metals)'!Y99,"&lt;=1"),IF(COUNTIF('Master list(no salts, metals)'!$K99:$Y99, "#N/A")=14,TRUE,FALSE))</f>
        <v>0</v>
      </c>
    </row>
    <row r="100" spans="11:25" x14ac:dyDescent="0.25">
      <c r="K100" t="b">
        <f>AND(COUNTIF('Master list(no salts, metals)'!K100,"&lt;=1"),IF(COUNTIF('Master list(no salts, metals)'!$K100:$Y100, "#N/A")=14,TRUE,FALSE))</f>
        <v>0</v>
      </c>
      <c r="L100" t="b">
        <f>AND(COUNTIF('Master list(no salts, metals)'!L100,"&lt;=1"),IF(COUNTIF('Master list(no salts, metals)'!$K100:$Y100, "#N/A")=14,TRUE,FALSE))</f>
        <v>0</v>
      </c>
      <c r="M100" t="b">
        <f>AND(COUNTIF('Master list(no salts, metals)'!M100,"&lt;=1"),IF(COUNTIF('Master list(no salts, metals)'!$K100:$Y100, "#N/A")=14,TRUE,FALSE))</f>
        <v>0</v>
      </c>
      <c r="N100" t="b">
        <f>AND(COUNTIF('Master list(no salts, metals)'!N100,"&lt;=1"),IF(COUNTIF('Master list(no salts, metals)'!$K100:$Y100, "#N/A")=14,TRUE,FALSE))</f>
        <v>0</v>
      </c>
      <c r="O100" t="b">
        <f>AND(COUNTIF('Master list(no salts, metals)'!O100,"&lt;=1"),IF(COUNTIF('Master list(no salts, metals)'!$K100:$Y100, "#N/A")=14,TRUE,FALSE))</f>
        <v>0</v>
      </c>
      <c r="P100" t="b">
        <f>AND(COUNTIF('Master list(no salts, metals)'!P100,"&lt;=1"),IF(COUNTIF('Master list(no salts, metals)'!$K100:$Y100, "#N/A")=14,TRUE,FALSE))</f>
        <v>0</v>
      </c>
      <c r="Q100" t="b">
        <f>AND(COUNTIF('Master list(no salts, metals)'!Q100,"&lt;=1"),IF(COUNTIF('Master list(no salts, metals)'!$K100:$Y100, "#N/A")=14,TRUE,FALSE))</f>
        <v>0</v>
      </c>
      <c r="R100" t="b">
        <f>AND(COUNTIF('Master list(no salts, metals)'!R100,"&lt;=1"),IF(COUNTIF('Master list(no salts, metals)'!$K100:$Y100, "#N/A")=14,TRUE,FALSE))</f>
        <v>0</v>
      </c>
      <c r="S100" t="b">
        <f>AND(COUNTIF('Master list(no salts, metals)'!S100,"&lt;=1"),IF(COUNTIF('Master list(no salts, metals)'!$K100:$Y100, "#N/A")=14,TRUE,FALSE))</f>
        <v>0</v>
      </c>
      <c r="T100" t="b">
        <f>AND(COUNTIF('Master list(no salts, metals)'!T100,"&lt;=1"),IF(COUNTIF('Master list(no salts, metals)'!$K100:$Y100, "#N/A")=14,TRUE,FALSE))</f>
        <v>0</v>
      </c>
      <c r="U100" t="b">
        <f>AND(COUNTIF('Master list(no salts, metals)'!U100,"&lt;=1"),IF(COUNTIF('Master list(no salts, metals)'!$K100:$Y100, "#N/A")=14,TRUE,FALSE))</f>
        <v>0</v>
      </c>
      <c r="V100" t="b">
        <f>AND(COUNTIF('Master list(no salts, metals)'!V100,"&lt;=1"),IF(COUNTIF('Master list(no salts, metals)'!$K100:$Y100, "#N/A")=14,TRUE,FALSE))</f>
        <v>0</v>
      </c>
      <c r="W100" t="b">
        <f>AND(COUNTIF('Master list(no salts, metals)'!W100,"&lt;=1"),IF(COUNTIF('Master list(no salts, metals)'!$K100:$Y100, "#N/A")=14,TRUE,FALSE))</f>
        <v>1</v>
      </c>
      <c r="X100" t="b">
        <f>AND(COUNTIF('Master list(no salts, metals)'!X100,"&lt;=1"),IF(COUNTIF('Master list(no salts, metals)'!$K100:$Y100, "#N/A")=14,TRUE,FALSE))</f>
        <v>0</v>
      </c>
      <c r="Y100" t="b">
        <f>AND(COUNTIF('Master list(no salts, metals)'!Y100,"&lt;=1"),IF(COUNTIF('Master list(no salts, metals)'!$K100:$Y100, "#N/A")=14,TRUE,FALSE))</f>
        <v>0</v>
      </c>
    </row>
    <row r="101" spans="11:25" x14ac:dyDescent="0.25">
      <c r="K101" t="b">
        <f>AND(COUNTIF('Master list(no salts, metals)'!K101,"&lt;=1"),IF(COUNTIF('Master list(no salts, metals)'!$K101:$Y101, "#N/A")=14,TRUE,FALSE))</f>
        <v>0</v>
      </c>
      <c r="L101" t="b">
        <f>AND(COUNTIF('Master list(no salts, metals)'!L101,"&lt;=1"),IF(COUNTIF('Master list(no salts, metals)'!$K101:$Y101, "#N/A")=14,TRUE,FALSE))</f>
        <v>0</v>
      </c>
      <c r="M101" t="b">
        <f>AND(COUNTIF('Master list(no salts, metals)'!M101,"&lt;=1"),IF(COUNTIF('Master list(no salts, metals)'!$K101:$Y101, "#N/A")=14,TRUE,FALSE))</f>
        <v>0</v>
      </c>
      <c r="N101" t="b">
        <f>AND(COUNTIF('Master list(no salts, metals)'!N101,"&lt;=1"),IF(COUNTIF('Master list(no salts, metals)'!$K101:$Y101, "#N/A")=14,TRUE,FALSE))</f>
        <v>0</v>
      </c>
      <c r="O101" t="b">
        <f>AND(COUNTIF('Master list(no salts, metals)'!O101,"&lt;=1"),IF(COUNTIF('Master list(no salts, metals)'!$K101:$Y101, "#N/A")=14,TRUE,FALSE))</f>
        <v>0</v>
      </c>
      <c r="P101" t="b">
        <f>AND(COUNTIF('Master list(no salts, metals)'!P101,"&lt;=1"),IF(COUNTIF('Master list(no salts, metals)'!$K101:$Y101, "#N/A")=14,TRUE,FALSE))</f>
        <v>0</v>
      </c>
      <c r="Q101" t="b">
        <f>AND(COUNTIF('Master list(no salts, metals)'!Q101,"&lt;=1"),IF(COUNTIF('Master list(no salts, metals)'!$K101:$Y101, "#N/A")=14,TRUE,FALSE))</f>
        <v>0</v>
      </c>
      <c r="R101" t="b">
        <f>AND(COUNTIF('Master list(no salts, metals)'!R101,"&lt;=1"),IF(COUNTIF('Master list(no salts, metals)'!$K101:$Y101, "#N/A")=14,TRUE,FALSE))</f>
        <v>0</v>
      </c>
      <c r="S101" t="b">
        <f>AND(COUNTIF('Master list(no salts, metals)'!S101,"&lt;=1"),IF(COUNTIF('Master list(no salts, metals)'!$K101:$Y101, "#N/A")=14,TRUE,FALSE))</f>
        <v>0</v>
      </c>
      <c r="T101" t="b">
        <f>AND(COUNTIF('Master list(no salts, metals)'!T101,"&lt;=1"),IF(COUNTIF('Master list(no salts, metals)'!$K101:$Y101, "#N/A")=14,TRUE,FALSE))</f>
        <v>0</v>
      </c>
      <c r="U101" t="b">
        <f>AND(COUNTIF('Master list(no salts, metals)'!U101,"&lt;=1"),IF(COUNTIF('Master list(no salts, metals)'!$K101:$Y101, "#N/A")=14,TRUE,FALSE))</f>
        <v>0</v>
      </c>
      <c r="V101" t="b">
        <f>AND(COUNTIF('Master list(no salts, metals)'!V101,"&lt;=1"),IF(COUNTIF('Master list(no salts, metals)'!$K101:$Y101, "#N/A")=14,TRUE,FALSE))</f>
        <v>0</v>
      </c>
      <c r="W101" t="b">
        <f>AND(COUNTIF('Master list(no salts, metals)'!W101,"&lt;=1"),IF(COUNTIF('Master list(no salts, metals)'!$K101:$Y101, "#N/A")=14,TRUE,FALSE))</f>
        <v>0</v>
      </c>
      <c r="X101" t="b">
        <f>AND(COUNTIF('Master list(no salts, metals)'!X101,"&lt;=1"),IF(COUNTIF('Master list(no salts, metals)'!$K101:$Y101, "#N/A")=14,TRUE,FALSE))</f>
        <v>0</v>
      </c>
      <c r="Y101" t="b">
        <f>AND(COUNTIF('Master list(no salts, metals)'!Y101,"&lt;=1"),IF(COUNTIF('Master list(no salts, metals)'!$K101:$Y101, "#N/A")=14,TRUE,FALSE))</f>
        <v>0</v>
      </c>
    </row>
    <row r="102" spans="11:25" x14ac:dyDescent="0.25">
      <c r="K102" t="b">
        <f>AND(COUNTIF('Master list(no salts, metals)'!K102,"&lt;=1"),IF(COUNTIF('Master list(no salts, metals)'!$K102:$Y102, "#N/A")=14,TRUE,FALSE))</f>
        <v>0</v>
      </c>
      <c r="L102" t="b">
        <f>AND(COUNTIF('Master list(no salts, metals)'!L102,"&lt;=1"),IF(COUNTIF('Master list(no salts, metals)'!$K102:$Y102, "#N/A")=14,TRUE,FALSE))</f>
        <v>0</v>
      </c>
      <c r="M102" t="b">
        <f>AND(COUNTIF('Master list(no salts, metals)'!M102,"&lt;=1"),IF(COUNTIF('Master list(no salts, metals)'!$K102:$Y102, "#N/A")=14,TRUE,FALSE))</f>
        <v>0</v>
      </c>
      <c r="N102" t="b">
        <f>AND(COUNTIF('Master list(no salts, metals)'!N102,"&lt;=1"),IF(COUNTIF('Master list(no salts, metals)'!$K102:$Y102, "#N/A")=14,TRUE,FALSE))</f>
        <v>0</v>
      </c>
      <c r="O102" t="b">
        <f>AND(COUNTIF('Master list(no salts, metals)'!O102,"&lt;=1"),IF(COUNTIF('Master list(no salts, metals)'!$K102:$Y102, "#N/A")=14,TRUE,FALSE))</f>
        <v>0</v>
      </c>
      <c r="P102" t="b">
        <f>AND(COUNTIF('Master list(no salts, metals)'!P102,"&lt;=1"),IF(COUNTIF('Master list(no salts, metals)'!$K102:$Y102, "#N/A")=14,TRUE,FALSE))</f>
        <v>0</v>
      </c>
      <c r="Q102" t="b">
        <f>AND(COUNTIF('Master list(no salts, metals)'!Q102,"&lt;=1"),IF(COUNTIF('Master list(no salts, metals)'!$K102:$Y102, "#N/A")=14,TRUE,FALSE))</f>
        <v>0</v>
      </c>
      <c r="R102" t="b">
        <f>AND(COUNTIF('Master list(no salts, metals)'!R102,"&lt;=1"),IF(COUNTIF('Master list(no salts, metals)'!$K102:$Y102, "#N/A")=14,TRUE,FALSE))</f>
        <v>0</v>
      </c>
      <c r="S102" t="b">
        <f>AND(COUNTIF('Master list(no salts, metals)'!S102,"&lt;=1"),IF(COUNTIF('Master list(no salts, metals)'!$K102:$Y102, "#N/A")=14,TRUE,FALSE))</f>
        <v>0</v>
      </c>
      <c r="T102" t="b">
        <f>AND(COUNTIF('Master list(no salts, metals)'!T102,"&lt;=1"),IF(COUNTIF('Master list(no salts, metals)'!$K102:$Y102, "#N/A")=14,TRUE,FALSE))</f>
        <v>0</v>
      </c>
      <c r="U102" t="b">
        <f>AND(COUNTIF('Master list(no salts, metals)'!U102,"&lt;=1"),IF(COUNTIF('Master list(no salts, metals)'!$K102:$Y102, "#N/A")=14,TRUE,FALSE))</f>
        <v>0</v>
      </c>
      <c r="V102" t="b">
        <f>AND(COUNTIF('Master list(no salts, metals)'!V102,"&lt;=1"),IF(COUNTIF('Master list(no salts, metals)'!$K102:$Y102, "#N/A")=14,TRUE,FALSE))</f>
        <v>0</v>
      </c>
      <c r="W102" t="b">
        <f>AND(COUNTIF('Master list(no salts, metals)'!W102,"&lt;=1"),IF(COUNTIF('Master list(no salts, metals)'!$K102:$Y102, "#N/A")=14,TRUE,FALSE))</f>
        <v>0</v>
      </c>
      <c r="X102" t="b">
        <f>AND(COUNTIF('Master list(no salts, metals)'!X102,"&lt;=1"),IF(COUNTIF('Master list(no salts, metals)'!$K102:$Y102, "#N/A")=14,TRUE,FALSE))</f>
        <v>0</v>
      </c>
      <c r="Y102" t="b">
        <f>AND(COUNTIF('Master list(no salts, metals)'!Y102,"&lt;=1"),IF(COUNTIF('Master list(no salts, metals)'!$K102:$Y102, "#N/A")=14,TRUE,FALSE))</f>
        <v>0</v>
      </c>
    </row>
    <row r="103" spans="11:25" x14ac:dyDescent="0.25">
      <c r="K103" t="b">
        <f>AND(COUNTIF('Master list(no salts, metals)'!K103,"&lt;=1"),IF(COUNTIF('Master list(no salts, metals)'!$K103:$Y103, "#N/A")=14,TRUE,FALSE))</f>
        <v>0</v>
      </c>
      <c r="L103" t="b">
        <f>AND(COUNTIF('Master list(no salts, metals)'!L103,"&lt;=1"),IF(COUNTIF('Master list(no salts, metals)'!$K103:$Y103, "#N/A")=14,TRUE,FALSE))</f>
        <v>0</v>
      </c>
      <c r="M103" t="b">
        <f>AND(COUNTIF('Master list(no salts, metals)'!M103,"&lt;=1"),IF(COUNTIF('Master list(no salts, metals)'!$K103:$Y103, "#N/A")=14,TRUE,FALSE))</f>
        <v>0</v>
      </c>
      <c r="N103" t="b">
        <f>AND(COUNTIF('Master list(no salts, metals)'!N103,"&lt;=1"),IF(COUNTIF('Master list(no salts, metals)'!$K103:$Y103, "#N/A")=14,TRUE,FALSE))</f>
        <v>0</v>
      </c>
      <c r="O103" t="b">
        <f>AND(COUNTIF('Master list(no salts, metals)'!O103,"&lt;=1"),IF(COUNTIF('Master list(no salts, metals)'!$K103:$Y103, "#N/A")=14,TRUE,FALSE))</f>
        <v>0</v>
      </c>
      <c r="P103" t="b">
        <f>AND(COUNTIF('Master list(no salts, metals)'!P103,"&lt;=1"),IF(COUNTIF('Master list(no salts, metals)'!$K103:$Y103, "#N/A")=14,TRUE,FALSE))</f>
        <v>0</v>
      </c>
      <c r="Q103" t="b">
        <f>AND(COUNTIF('Master list(no salts, metals)'!Q103,"&lt;=1"),IF(COUNTIF('Master list(no salts, metals)'!$K103:$Y103, "#N/A")=14,TRUE,FALSE))</f>
        <v>0</v>
      </c>
      <c r="R103" t="b">
        <f>AND(COUNTIF('Master list(no salts, metals)'!R103,"&lt;=1"),IF(COUNTIF('Master list(no salts, metals)'!$K103:$Y103, "#N/A")=14,TRUE,FALSE))</f>
        <v>0</v>
      </c>
      <c r="S103" t="b">
        <f>AND(COUNTIF('Master list(no salts, metals)'!S103,"&lt;=1"),IF(COUNTIF('Master list(no salts, metals)'!$K103:$Y103, "#N/A")=14,TRUE,FALSE))</f>
        <v>0</v>
      </c>
      <c r="T103" t="b">
        <f>AND(COUNTIF('Master list(no salts, metals)'!T103,"&lt;=1"),IF(COUNTIF('Master list(no salts, metals)'!$K103:$Y103, "#N/A")=14,TRUE,FALSE))</f>
        <v>0</v>
      </c>
      <c r="U103" t="b">
        <f>AND(COUNTIF('Master list(no salts, metals)'!U103,"&lt;=1"),IF(COUNTIF('Master list(no salts, metals)'!$K103:$Y103, "#N/A")=14,TRUE,FALSE))</f>
        <v>0</v>
      </c>
      <c r="V103" t="b">
        <f>AND(COUNTIF('Master list(no salts, metals)'!V103,"&lt;=1"),IF(COUNTIF('Master list(no salts, metals)'!$K103:$Y103, "#N/A")=14,TRUE,FALSE))</f>
        <v>0</v>
      </c>
      <c r="W103" t="b">
        <f>AND(COUNTIF('Master list(no salts, metals)'!W103,"&lt;=1"),IF(COUNTIF('Master list(no salts, metals)'!$K103:$Y103, "#N/A")=14,TRUE,FALSE))</f>
        <v>1</v>
      </c>
      <c r="X103" t="b">
        <f>AND(COUNTIF('Master list(no salts, metals)'!X103,"&lt;=1"),IF(COUNTIF('Master list(no salts, metals)'!$K103:$Y103, "#N/A")=14,TRUE,FALSE))</f>
        <v>0</v>
      </c>
      <c r="Y103" t="b">
        <f>AND(COUNTIF('Master list(no salts, metals)'!Y103,"&lt;=1"),IF(COUNTIF('Master list(no salts, metals)'!$K103:$Y103, "#N/A")=14,TRUE,FALSE))</f>
        <v>0</v>
      </c>
    </row>
    <row r="104" spans="11:25" x14ac:dyDescent="0.25">
      <c r="K104" t="b">
        <f>AND(COUNTIF('Master list(no salts, metals)'!K104,"&lt;=1"),IF(COUNTIF('Master list(no salts, metals)'!$K104:$Y104, "#N/A")=14,TRUE,FALSE))</f>
        <v>0</v>
      </c>
      <c r="L104" t="b">
        <f>AND(COUNTIF('Master list(no salts, metals)'!L104,"&lt;=1"),IF(COUNTIF('Master list(no salts, metals)'!$K104:$Y104, "#N/A")=14,TRUE,FALSE))</f>
        <v>0</v>
      </c>
      <c r="M104" t="b">
        <f>AND(COUNTIF('Master list(no salts, metals)'!M104,"&lt;=1"),IF(COUNTIF('Master list(no salts, metals)'!$K104:$Y104, "#N/A")=14,TRUE,FALSE))</f>
        <v>0</v>
      </c>
      <c r="N104" t="b">
        <f>AND(COUNTIF('Master list(no salts, metals)'!N104,"&lt;=1"),IF(COUNTIF('Master list(no salts, metals)'!$K104:$Y104, "#N/A")=14,TRUE,FALSE))</f>
        <v>0</v>
      </c>
      <c r="O104" t="b">
        <f>AND(COUNTIF('Master list(no salts, metals)'!O104,"&lt;=1"),IF(COUNTIF('Master list(no salts, metals)'!$K104:$Y104, "#N/A")=14,TRUE,FALSE))</f>
        <v>0</v>
      </c>
      <c r="P104" t="b">
        <f>AND(COUNTIF('Master list(no salts, metals)'!P104,"&lt;=1"),IF(COUNTIF('Master list(no salts, metals)'!$K104:$Y104, "#N/A")=14,TRUE,FALSE))</f>
        <v>0</v>
      </c>
      <c r="Q104" t="b">
        <f>AND(COUNTIF('Master list(no salts, metals)'!Q104,"&lt;=1"),IF(COUNTIF('Master list(no salts, metals)'!$K104:$Y104, "#N/A")=14,TRUE,FALSE))</f>
        <v>0</v>
      </c>
      <c r="R104" t="b">
        <f>AND(COUNTIF('Master list(no salts, metals)'!R104,"&lt;=1"),IF(COUNTIF('Master list(no salts, metals)'!$K104:$Y104, "#N/A")=14,TRUE,FALSE))</f>
        <v>0</v>
      </c>
      <c r="S104" t="b">
        <f>AND(COUNTIF('Master list(no salts, metals)'!S104,"&lt;=1"),IF(COUNTIF('Master list(no salts, metals)'!$K104:$Y104, "#N/A")=14,TRUE,FALSE))</f>
        <v>0</v>
      </c>
      <c r="T104" t="b">
        <f>AND(COUNTIF('Master list(no salts, metals)'!T104,"&lt;=1"),IF(COUNTIF('Master list(no salts, metals)'!$K104:$Y104, "#N/A")=14,TRUE,FALSE))</f>
        <v>1</v>
      </c>
      <c r="U104" t="b">
        <f>AND(COUNTIF('Master list(no salts, metals)'!U104,"&lt;=1"),IF(COUNTIF('Master list(no salts, metals)'!$K104:$Y104, "#N/A")=14,TRUE,FALSE))</f>
        <v>0</v>
      </c>
      <c r="V104" t="b">
        <f>AND(COUNTIF('Master list(no salts, metals)'!V104,"&lt;=1"),IF(COUNTIF('Master list(no salts, metals)'!$K104:$Y104, "#N/A")=14,TRUE,FALSE))</f>
        <v>0</v>
      </c>
      <c r="W104" t="b">
        <f>AND(COUNTIF('Master list(no salts, metals)'!W104,"&lt;=1"),IF(COUNTIF('Master list(no salts, metals)'!$K104:$Y104, "#N/A")=14,TRUE,FALSE))</f>
        <v>0</v>
      </c>
      <c r="X104" t="b">
        <f>AND(COUNTIF('Master list(no salts, metals)'!X104,"&lt;=1"),IF(COUNTIF('Master list(no salts, metals)'!$K104:$Y104, "#N/A")=14,TRUE,FALSE))</f>
        <v>0</v>
      </c>
      <c r="Y104" t="b">
        <f>AND(COUNTIF('Master list(no salts, metals)'!Y104,"&lt;=1"),IF(COUNTIF('Master list(no salts, metals)'!$K104:$Y104, "#N/A")=14,TRUE,FALSE))</f>
        <v>0</v>
      </c>
    </row>
    <row r="105" spans="11:25" x14ac:dyDescent="0.25">
      <c r="K105" t="b">
        <f>AND(COUNTIF('Master list(no salts, metals)'!K105,"&lt;=1"),IF(COUNTIF('Master list(no salts, metals)'!$K105:$Y105, "#N/A")=14,TRUE,FALSE))</f>
        <v>0</v>
      </c>
      <c r="L105" t="b">
        <f>AND(COUNTIF('Master list(no salts, metals)'!L105,"&lt;=1"),IF(COUNTIF('Master list(no salts, metals)'!$K105:$Y105, "#N/A")=14,TRUE,FALSE))</f>
        <v>0</v>
      </c>
      <c r="M105" t="b">
        <f>AND(COUNTIF('Master list(no salts, metals)'!M105,"&lt;=1"),IF(COUNTIF('Master list(no salts, metals)'!$K105:$Y105, "#N/A")=14,TRUE,FALSE))</f>
        <v>0</v>
      </c>
      <c r="N105" t="b">
        <f>AND(COUNTIF('Master list(no salts, metals)'!N105,"&lt;=1"),IF(COUNTIF('Master list(no salts, metals)'!$K105:$Y105, "#N/A")=14,TRUE,FALSE))</f>
        <v>0</v>
      </c>
      <c r="O105" t="b">
        <f>AND(COUNTIF('Master list(no salts, metals)'!O105,"&lt;=1"),IF(COUNTIF('Master list(no salts, metals)'!$K105:$Y105, "#N/A")=14,TRUE,FALSE))</f>
        <v>0</v>
      </c>
      <c r="P105" t="b">
        <f>AND(COUNTIF('Master list(no salts, metals)'!P105,"&lt;=1"),IF(COUNTIF('Master list(no salts, metals)'!$K105:$Y105, "#N/A")=14,TRUE,FALSE))</f>
        <v>0</v>
      </c>
      <c r="Q105" t="b">
        <f>AND(COUNTIF('Master list(no salts, metals)'!Q105,"&lt;=1"),IF(COUNTIF('Master list(no salts, metals)'!$K105:$Y105, "#N/A")=14,TRUE,FALSE))</f>
        <v>0</v>
      </c>
      <c r="R105" t="b">
        <f>AND(COUNTIF('Master list(no salts, metals)'!R105,"&lt;=1"),IF(COUNTIF('Master list(no salts, metals)'!$K105:$Y105, "#N/A")=14,TRUE,FALSE))</f>
        <v>0</v>
      </c>
      <c r="S105" t="b">
        <f>AND(COUNTIF('Master list(no salts, metals)'!S105,"&lt;=1"),IF(COUNTIF('Master list(no salts, metals)'!$K105:$Y105, "#N/A")=14,TRUE,FALSE))</f>
        <v>0</v>
      </c>
      <c r="T105" t="b">
        <f>AND(COUNTIF('Master list(no salts, metals)'!T105,"&lt;=1"),IF(COUNTIF('Master list(no salts, metals)'!$K105:$Y105, "#N/A")=14,TRUE,FALSE))</f>
        <v>0</v>
      </c>
      <c r="U105" t="b">
        <f>AND(COUNTIF('Master list(no salts, metals)'!U105,"&lt;=1"),IF(COUNTIF('Master list(no salts, metals)'!$K105:$Y105, "#N/A")=14,TRUE,FALSE))</f>
        <v>0</v>
      </c>
      <c r="V105" t="b">
        <f>AND(COUNTIF('Master list(no salts, metals)'!V105,"&lt;=1"),IF(COUNTIF('Master list(no salts, metals)'!$K105:$Y105, "#N/A")=14,TRUE,FALSE))</f>
        <v>0</v>
      </c>
      <c r="W105" t="b">
        <f>AND(COUNTIF('Master list(no salts, metals)'!W105,"&lt;=1"),IF(COUNTIF('Master list(no salts, metals)'!$K105:$Y105, "#N/A")=14,TRUE,FALSE))</f>
        <v>0</v>
      </c>
      <c r="X105" t="b">
        <f>AND(COUNTIF('Master list(no salts, metals)'!X105,"&lt;=1"),IF(COUNTIF('Master list(no salts, metals)'!$K105:$Y105, "#N/A")=14,TRUE,FALSE))</f>
        <v>0</v>
      </c>
      <c r="Y105" t="b">
        <f>AND(COUNTIF('Master list(no salts, metals)'!Y105,"&lt;=1"),IF(COUNTIF('Master list(no salts, metals)'!$K105:$Y105, "#N/A")=14,TRUE,FALSE))</f>
        <v>0</v>
      </c>
    </row>
    <row r="106" spans="11:25" x14ac:dyDescent="0.25">
      <c r="K106" t="b">
        <f>AND(COUNTIF('Master list(no salts, metals)'!K106,"&lt;=1"),IF(COUNTIF('Master list(no salts, metals)'!$K106:$Y106, "#N/A")=14,TRUE,FALSE))</f>
        <v>0</v>
      </c>
      <c r="L106" t="b">
        <f>AND(COUNTIF('Master list(no salts, metals)'!L106,"&lt;=1"),IF(COUNTIF('Master list(no salts, metals)'!$K106:$Y106, "#N/A")=14,TRUE,FALSE))</f>
        <v>0</v>
      </c>
      <c r="M106" t="b">
        <f>AND(COUNTIF('Master list(no salts, metals)'!M106,"&lt;=1"),IF(COUNTIF('Master list(no salts, metals)'!$K106:$Y106, "#N/A")=14,TRUE,FALSE))</f>
        <v>0</v>
      </c>
      <c r="N106" t="b">
        <f>AND(COUNTIF('Master list(no salts, metals)'!N106,"&lt;=1"),IF(COUNTIF('Master list(no salts, metals)'!$K106:$Y106, "#N/A")=14,TRUE,FALSE))</f>
        <v>0</v>
      </c>
      <c r="O106" t="b">
        <f>AND(COUNTIF('Master list(no salts, metals)'!O106,"&lt;=1"),IF(COUNTIF('Master list(no salts, metals)'!$K106:$Y106, "#N/A")=14,TRUE,FALSE))</f>
        <v>0</v>
      </c>
      <c r="P106" t="b">
        <f>AND(COUNTIF('Master list(no salts, metals)'!P106,"&lt;=1"),IF(COUNTIF('Master list(no salts, metals)'!$K106:$Y106, "#N/A")=14,TRUE,FALSE))</f>
        <v>0</v>
      </c>
      <c r="Q106" t="b">
        <f>AND(COUNTIF('Master list(no salts, metals)'!Q106,"&lt;=1"),IF(COUNTIF('Master list(no salts, metals)'!$K106:$Y106, "#N/A")=14,TRUE,FALSE))</f>
        <v>0</v>
      </c>
      <c r="R106" t="b">
        <f>AND(COUNTIF('Master list(no salts, metals)'!R106,"&lt;=1"),IF(COUNTIF('Master list(no salts, metals)'!$K106:$Y106, "#N/A")=14,TRUE,FALSE))</f>
        <v>0</v>
      </c>
      <c r="S106" t="b">
        <f>AND(COUNTIF('Master list(no salts, metals)'!S106,"&lt;=1"),IF(COUNTIF('Master list(no salts, metals)'!$K106:$Y106, "#N/A")=14,TRUE,FALSE))</f>
        <v>0</v>
      </c>
      <c r="T106" t="b">
        <f>AND(COUNTIF('Master list(no salts, metals)'!T106,"&lt;=1"),IF(COUNTIF('Master list(no salts, metals)'!$K106:$Y106, "#N/A")=14,TRUE,FALSE))</f>
        <v>1</v>
      </c>
      <c r="U106" t="b">
        <f>AND(COUNTIF('Master list(no salts, metals)'!U106,"&lt;=1"),IF(COUNTIF('Master list(no salts, metals)'!$K106:$Y106, "#N/A")=14,TRUE,FALSE))</f>
        <v>0</v>
      </c>
      <c r="V106" t="b">
        <f>AND(COUNTIF('Master list(no salts, metals)'!V106,"&lt;=1"),IF(COUNTIF('Master list(no salts, metals)'!$K106:$Y106, "#N/A")=14,TRUE,FALSE))</f>
        <v>0</v>
      </c>
      <c r="W106" t="b">
        <f>AND(COUNTIF('Master list(no salts, metals)'!W106,"&lt;=1"),IF(COUNTIF('Master list(no salts, metals)'!$K106:$Y106, "#N/A")=14,TRUE,FALSE))</f>
        <v>0</v>
      </c>
      <c r="X106" t="b">
        <f>AND(COUNTIF('Master list(no salts, metals)'!X106,"&lt;=1"),IF(COUNTIF('Master list(no salts, metals)'!$K106:$Y106, "#N/A")=14,TRUE,FALSE))</f>
        <v>0</v>
      </c>
      <c r="Y106" t="b">
        <f>AND(COUNTIF('Master list(no salts, metals)'!Y106,"&lt;=1"),IF(COUNTIF('Master list(no salts, metals)'!$K106:$Y106, "#N/A")=14,TRUE,FALSE))</f>
        <v>0</v>
      </c>
    </row>
    <row r="107" spans="11:25" x14ac:dyDescent="0.25">
      <c r="K107" t="b">
        <f>AND(COUNTIF('Master list(no salts, metals)'!K107,"&lt;=1"),IF(COUNTIF('Master list(no salts, metals)'!$K107:$Y107, "#N/A")=14,TRUE,FALSE))</f>
        <v>0</v>
      </c>
      <c r="L107" t="b">
        <f>AND(COUNTIF('Master list(no salts, metals)'!L107,"&lt;=1"),IF(COUNTIF('Master list(no salts, metals)'!$K107:$Y107, "#N/A")=14,TRUE,FALSE))</f>
        <v>0</v>
      </c>
      <c r="M107" t="b">
        <f>AND(COUNTIF('Master list(no salts, metals)'!M107,"&lt;=1"),IF(COUNTIF('Master list(no salts, metals)'!$K107:$Y107, "#N/A")=14,TRUE,FALSE))</f>
        <v>0</v>
      </c>
      <c r="N107" t="b">
        <f>AND(COUNTIF('Master list(no salts, metals)'!N107,"&lt;=1"),IF(COUNTIF('Master list(no salts, metals)'!$K107:$Y107, "#N/A")=14,TRUE,FALSE))</f>
        <v>0</v>
      </c>
      <c r="O107" t="b">
        <f>AND(COUNTIF('Master list(no salts, metals)'!O107,"&lt;=1"),IF(COUNTIF('Master list(no salts, metals)'!$K107:$Y107, "#N/A")=14,TRUE,FALSE))</f>
        <v>0</v>
      </c>
      <c r="P107" t="b">
        <f>AND(COUNTIF('Master list(no salts, metals)'!P107,"&lt;=1"),IF(COUNTIF('Master list(no salts, metals)'!$K107:$Y107, "#N/A")=14,TRUE,FALSE))</f>
        <v>0</v>
      </c>
      <c r="Q107" t="b">
        <f>AND(COUNTIF('Master list(no salts, metals)'!Q107,"&lt;=1"),IF(COUNTIF('Master list(no salts, metals)'!$K107:$Y107, "#N/A")=14,TRUE,FALSE))</f>
        <v>0</v>
      </c>
      <c r="R107" t="b">
        <f>AND(COUNTIF('Master list(no salts, metals)'!R107,"&lt;=1"),IF(COUNTIF('Master list(no salts, metals)'!$K107:$Y107, "#N/A")=14,TRUE,FALSE))</f>
        <v>0</v>
      </c>
      <c r="S107" t="b">
        <f>AND(COUNTIF('Master list(no salts, metals)'!S107,"&lt;=1"),IF(COUNTIF('Master list(no salts, metals)'!$K107:$Y107, "#N/A")=14,TRUE,FALSE))</f>
        <v>0</v>
      </c>
      <c r="T107" t="b">
        <f>AND(COUNTIF('Master list(no salts, metals)'!T107,"&lt;=1"),IF(COUNTIF('Master list(no salts, metals)'!$K107:$Y107, "#N/A")=14,TRUE,FALSE))</f>
        <v>1</v>
      </c>
      <c r="U107" t="b">
        <f>AND(COUNTIF('Master list(no salts, metals)'!U107,"&lt;=1"),IF(COUNTIF('Master list(no salts, metals)'!$K107:$Y107, "#N/A")=14,TRUE,FALSE))</f>
        <v>0</v>
      </c>
      <c r="V107" t="b">
        <f>AND(COUNTIF('Master list(no salts, metals)'!V107,"&lt;=1"),IF(COUNTIF('Master list(no salts, metals)'!$K107:$Y107, "#N/A")=14,TRUE,FALSE))</f>
        <v>0</v>
      </c>
      <c r="W107" t="b">
        <f>AND(COUNTIF('Master list(no salts, metals)'!W107,"&lt;=1"),IF(COUNTIF('Master list(no salts, metals)'!$K107:$Y107, "#N/A")=14,TRUE,FALSE))</f>
        <v>0</v>
      </c>
      <c r="X107" t="b">
        <f>AND(COUNTIF('Master list(no salts, metals)'!X107,"&lt;=1"),IF(COUNTIF('Master list(no salts, metals)'!$K107:$Y107, "#N/A")=14,TRUE,FALSE))</f>
        <v>0</v>
      </c>
      <c r="Y107" t="b">
        <f>AND(COUNTIF('Master list(no salts, metals)'!Y107,"&lt;=1"),IF(COUNTIF('Master list(no salts, metals)'!$K107:$Y107, "#N/A")=14,TRUE,FALSE))</f>
        <v>0</v>
      </c>
    </row>
    <row r="108" spans="11:25" x14ac:dyDescent="0.25">
      <c r="K108" t="b">
        <f>AND(COUNTIF('Master list(no salts, metals)'!K108,"&lt;=1"),IF(COUNTIF('Master list(no salts, metals)'!$K108:$Y108, "#N/A")=14,TRUE,FALSE))</f>
        <v>0</v>
      </c>
      <c r="L108" t="b">
        <f>AND(COUNTIF('Master list(no salts, metals)'!L108,"&lt;=1"),IF(COUNTIF('Master list(no salts, metals)'!$K108:$Y108, "#N/A")=14,TRUE,FALSE))</f>
        <v>0</v>
      </c>
      <c r="M108" t="b">
        <f>AND(COUNTIF('Master list(no salts, metals)'!M108,"&lt;=1"),IF(COUNTIF('Master list(no salts, metals)'!$K108:$Y108, "#N/A")=14,TRUE,FALSE))</f>
        <v>0</v>
      </c>
      <c r="N108" t="b">
        <f>AND(COUNTIF('Master list(no salts, metals)'!N108,"&lt;=1"),IF(COUNTIF('Master list(no salts, metals)'!$K108:$Y108, "#N/A")=14,TRUE,FALSE))</f>
        <v>0</v>
      </c>
      <c r="O108" t="b">
        <f>AND(COUNTIF('Master list(no salts, metals)'!O108,"&lt;=1"),IF(COUNTIF('Master list(no salts, metals)'!$K108:$Y108, "#N/A")=14,TRUE,FALSE))</f>
        <v>0</v>
      </c>
      <c r="P108" t="b">
        <f>AND(COUNTIF('Master list(no salts, metals)'!P108,"&lt;=1"),IF(COUNTIF('Master list(no salts, metals)'!$K108:$Y108, "#N/A")=14,TRUE,FALSE))</f>
        <v>0</v>
      </c>
      <c r="Q108" t="b">
        <f>AND(COUNTIF('Master list(no salts, metals)'!Q108,"&lt;=1"),IF(COUNTIF('Master list(no salts, metals)'!$K108:$Y108, "#N/A")=14,TRUE,FALSE))</f>
        <v>0</v>
      </c>
      <c r="R108" t="b">
        <f>AND(COUNTIF('Master list(no salts, metals)'!R108,"&lt;=1"),IF(COUNTIF('Master list(no salts, metals)'!$K108:$Y108, "#N/A")=14,TRUE,FALSE))</f>
        <v>0</v>
      </c>
      <c r="S108" t="b">
        <f>AND(COUNTIF('Master list(no salts, metals)'!S108,"&lt;=1"),IF(COUNTIF('Master list(no salts, metals)'!$K108:$Y108, "#N/A")=14,TRUE,FALSE))</f>
        <v>0</v>
      </c>
      <c r="T108" t="b">
        <f>AND(COUNTIF('Master list(no salts, metals)'!T108,"&lt;=1"),IF(COUNTIF('Master list(no salts, metals)'!$K108:$Y108, "#N/A")=14,TRUE,FALSE))</f>
        <v>0</v>
      </c>
      <c r="U108" t="b">
        <f>AND(COUNTIF('Master list(no salts, metals)'!U108,"&lt;=1"),IF(COUNTIF('Master list(no salts, metals)'!$K108:$Y108, "#N/A")=14,TRUE,FALSE))</f>
        <v>0</v>
      </c>
      <c r="V108" t="b">
        <f>AND(COUNTIF('Master list(no salts, metals)'!V108,"&lt;=1"),IF(COUNTIF('Master list(no salts, metals)'!$K108:$Y108, "#N/A")=14,TRUE,FALSE))</f>
        <v>0</v>
      </c>
      <c r="W108" t="b">
        <f>AND(COUNTIF('Master list(no salts, metals)'!W108,"&lt;=1"),IF(COUNTIF('Master list(no salts, metals)'!$K108:$Y108, "#N/A")=14,TRUE,FALSE))</f>
        <v>1</v>
      </c>
      <c r="X108" t="b">
        <f>AND(COUNTIF('Master list(no salts, metals)'!X108,"&lt;=1"),IF(COUNTIF('Master list(no salts, metals)'!$K108:$Y108, "#N/A")=14,TRUE,FALSE))</f>
        <v>0</v>
      </c>
      <c r="Y108" t="b">
        <f>AND(COUNTIF('Master list(no salts, metals)'!Y108,"&lt;=1"),IF(COUNTIF('Master list(no salts, metals)'!$K108:$Y108, "#N/A")=14,TRUE,FALSE))</f>
        <v>0</v>
      </c>
    </row>
    <row r="109" spans="11:25" x14ac:dyDescent="0.25">
      <c r="K109" t="b">
        <f>AND(COUNTIF('Master list(no salts, metals)'!K109,"&lt;=1"),IF(COUNTIF('Master list(no salts, metals)'!$K109:$Y109, "#N/A")=14,TRUE,FALSE))</f>
        <v>0</v>
      </c>
      <c r="L109" t="b">
        <f>AND(COUNTIF('Master list(no salts, metals)'!L109,"&lt;=1"),IF(COUNTIF('Master list(no salts, metals)'!$K109:$Y109, "#N/A")=14,TRUE,FALSE))</f>
        <v>0</v>
      </c>
      <c r="M109" t="b">
        <f>AND(COUNTIF('Master list(no salts, metals)'!M109,"&lt;=1"),IF(COUNTIF('Master list(no salts, metals)'!$K109:$Y109, "#N/A")=14,TRUE,FALSE))</f>
        <v>0</v>
      </c>
      <c r="N109" t="b">
        <f>AND(COUNTIF('Master list(no salts, metals)'!N109,"&lt;=1"),IF(COUNTIF('Master list(no salts, metals)'!$K109:$Y109, "#N/A")=14,TRUE,FALSE))</f>
        <v>0</v>
      </c>
      <c r="O109" t="b">
        <f>AND(COUNTIF('Master list(no salts, metals)'!O109,"&lt;=1"),IF(COUNTIF('Master list(no salts, metals)'!$K109:$Y109, "#N/A")=14,TRUE,FALSE))</f>
        <v>0</v>
      </c>
      <c r="P109" t="b">
        <f>AND(COUNTIF('Master list(no salts, metals)'!P109,"&lt;=1"),IF(COUNTIF('Master list(no salts, metals)'!$K109:$Y109, "#N/A")=14,TRUE,FALSE))</f>
        <v>0</v>
      </c>
      <c r="Q109" t="b">
        <f>AND(COUNTIF('Master list(no salts, metals)'!Q109,"&lt;=1"),IF(COUNTIF('Master list(no salts, metals)'!$K109:$Y109, "#N/A")=14,TRUE,FALSE))</f>
        <v>0</v>
      </c>
      <c r="R109" t="b">
        <f>AND(COUNTIF('Master list(no salts, metals)'!R109,"&lt;=1"),IF(COUNTIF('Master list(no salts, metals)'!$K109:$Y109, "#N/A")=14,TRUE,FALSE))</f>
        <v>0</v>
      </c>
      <c r="S109" t="b">
        <f>AND(COUNTIF('Master list(no salts, metals)'!S109,"&lt;=1"),IF(COUNTIF('Master list(no salts, metals)'!$K109:$Y109, "#N/A")=14,TRUE,FALSE))</f>
        <v>0</v>
      </c>
      <c r="T109" t="b">
        <f>AND(COUNTIF('Master list(no salts, metals)'!T109,"&lt;=1"),IF(COUNTIF('Master list(no salts, metals)'!$K109:$Y109, "#N/A")=14,TRUE,FALSE))</f>
        <v>0</v>
      </c>
      <c r="U109" t="b">
        <f>AND(COUNTIF('Master list(no salts, metals)'!U109,"&lt;=1"),IF(COUNTIF('Master list(no salts, metals)'!$K109:$Y109, "#N/A")=14,TRUE,FALSE))</f>
        <v>0</v>
      </c>
      <c r="V109" t="b">
        <f>AND(COUNTIF('Master list(no salts, metals)'!V109,"&lt;=1"),IF(COUNTIF('Master list(no salts, metals)'!$K109:$Y109, "#N/A")=14,TRUE,FALSE))</f>
        <v>0</v>
      </c>
      <c r="W109" t="b">
        <f>AND(COUNTIF('Master list(no salts, metals)'!W109,"&lt;=1"),IF(COUNTIF('Master list(no salts, metals)'!$K109:$Y109, "#N/A")=14,TRUE,FALSE))</f>
        <v>0</v>
      </c>
      <c r="X109" t="b">
        <f>AND(COUNTIF('Master list(no salts, metals)'!X109,"&lt;=1"),IF(COUNTIF('Master list(no salts, metals)'!$K109:$Y109, "#N/A")=14,TRUE,FALSE))</f>
        <v>0</v>
      </c>
      <c r="Y109" t="b">
        <f>AND(COUNTIF('Master list(no salts, metals)'!Y109,"&lt;=1"),IF(COUNTIF('Master list(no salts, metals)'!$K109:$Y109, "#N/A")=14,TRUE,FALSE))</f>
        <v>0</v>
      </c>
    </row>
    <row r="110" spans="11:25" x14ac:dyDescent="0.25">
      <c r="K110" t="b">
        <f>AND(COUNTIF('Master list(no salts, metals)'!K110,"&lt;=1"),IF(COUNTIF('Master list(no salts, metals)'!$K110:$Y110, "#N/A")=14,TRUE,FALSE))</f>
        <v>0</v>
      </c>
      <c r="L110" t="b">
        <f>AND(COUNTIF('Master list(no salts, metals)'!L110,"&lt;=1"),IF(COUNTIF('Master list(no salts, metals)'!$K110:$Y110, "#N/A")=14,TRUE,FALSE))</f>
        <v>0</v>
      </c>
      <c r="M110" t="b">
        <f>AND(COUNTIF('Master list(no salts, metals)'!M110,"&lt;=1"),IF(COUNTIF('Master list(no salts, metals)'!$K110:$Y110, "#N/A")=14,TRUE,FALSE))</f>
        <v>0</v>
      </c>
      <c r="N110" t="b">
        <f>AND(COUNTIF('Master list(no salts, metals)'!N110,"&lt;=1"),IF(COUNTIF('Master list(no salts, metals)'!$K110:$Y110, "#N/A")=14,TRUE,FALSE))</f>
        <v>0</v>
      </c>
      <c r="O110" t="b">
        <f>AND(COUNTIF('Master list(no salts, metals)'!O110,"&lt;=1"),IF(COUNTIF('Master list(no salts, metals)'!$K110:$Y110, "#N/A")=14,TRUE,FALSE))</f>
        <v>0</v>
      </c>
      <c r="P110" t="b">
        <f>AND(COUNTIF('Master list(no salts, metals)'!P110,"&lt;=1"),IF(COUNTIF('Master list(no salts, metals)'!$K110:$Y110, "#N/A")=14,TRUE,FALSE))</f>
        <v>0</v>
      </c>
      <c r="Q110" t="b">
        <f>AND(COUNTIF('Master list(no salts, metals)'!Q110,"&lt;=1"),IF(COUNTIF('Master list(no salts, metals)'!$K110:$Y110, "#N/A")=14,TRUE,FALSE))</f>
        <v>0</v>
      </c>
      <c r="R110" t="b">
        <f>AND(COUNTIF('Master list(no salts, metals)'!R110,"&lt;=1"),IF(COUNTIF('Master list(no salts, metals)'!$K110:$Y110, "#N/A")=14,TRUE,FALSE))</f>
        <v>0</v>
      </c>
      <c r="S110" t="b">
        <f>AND(COUNTIF('Master list(no salts, metals)'!S110,"&lt;=1"),IF(COUNTIF('Master list(no salts, metals)'!$K110:$Y110, "#N/A")=14,TRUE,FALSE))</f>
        <v>0</v>
      </c>
      <c r="T110" t="b">
        <f>AND(COUNTIF('Master list(no salts, metals)'!T110,"&lt;=1"),IF(COUNTIF('Master list(no salts, metals)'!$K110:$Y110, "#N/A")=14,TRUE,FALSE))</f>
        <v>0</v>
      </c>
      <c r="U110" t="b">
        <f>AND(COUNTIF('Master list(no salts, metals)'!U110,"&lt;=1"),IF(COUNTIF('Master list(no salts, metals)'!$K110:$Y110, "#N/A")=14,TRUE,FALSE))</f>
        <v>0</v>
      </c>
      <c r="V110" t="b">
        <f>AND(COUNTIF('Master list(no salts, metals)'!V110,"&lt;=1"),IF(COUNTIF('Master list(no salts, metals)'!$K110:$Y110, "#N/A")=14,TRUE,FALSE))</f>
        <v>0</v>
      </c>
      <c r="W110" t="b">
        <f>AND(COUNTIF('Master list(no salts, metals)'!W110,"&lt;=1"),IF(COUNTIF('Master list(no salts, metals)'!$K110:$Y110, "#N/A")=14,TRUE,FALSE))</f>
        <v>0</v>
      </c>
      <c r="X110" t="b">
        <f>AND(COUNTIF('Master list(no salts, metals)'!X110,"&lt;=1"),IF(COUNTIF('Master list(no salts, metals)'!$K110:$Y110, "#N/A")=14,TRUE,FALSE))</f>
        <v>0</v>
      </c>
      <c r="Y110" t="b">
        <f>AND(COUNTIF('Master list(no salts, metals)'!Y110,"&lt;=1"),IF(COUNTIF('Master list(no salts, metals)'!$K110:$Y110, "#N/A")=14,TRUE,FALSE))</f>
        <v>0</v>
      </c>
    </row>
    <row r="111" spans="11:25" x14ac:dyDescent="0.25">
      <c r="K111" t="b">
        <f>AND(COUNTIF('Master list(no salts, metals)'!K111,"&lt;=1"),IF(COUNTIF('Master list(no salts, metals)'!$K111:$Y111, "#N/A")=14,TRUE,FALSE))</f>
        <v>0</v>
      </c>
      <c r="L111" t="b">
        <f>AND(COUNTIF('Master list(no salts, metals)'!L111,"&lt;=1"),IF(COUNTIF('Master list(no salts, metals)'!$K111:$Y111, "#N/A")=14,TRUE,FALSE))</f>
        <v>0</v>
      </c>
      <c r="M111" t="b">
        <f>AND(COUNTIF('Master list(no salts, metals)'!M111,"&lt;=1"),IF(COUNTIF('Master list(no salts, metals)'!$K111:$Y111, "#N/A")=14,TRUE,FALSE))</f>
        <v>0</v>
      </c>
      <c r="N111" t="b">
        <f>AND(COUNTIF('Master list(no salts, metals)'!N111,"&lt;=1"),IF(COUNTIF('Master list(no salts, metals)'!$K111:$Y111, "#N/A")=14,TRUE,FALSE))</f>
        <v>0</v>
      </c>
      <c r="O111" t="b">
        <f>AND(COUNTIF('Master list(no salts, metals)'!O111,"&lt;=1"),IF(COUNTIF('Master list(no salts, metals)'!$K111:$Y111, "#N/A")=14,TRUE,FALSE))</f>
        <v>0</v>
      </c>
      <c r="P111" t="b">
        <f>AND(COUNTIF('Master list(no salts, metals)'!P111,"&lt;=1"),IF(COUNTIF('Master list(no salts, metals)'!$K111:$Y111, "#N/A")=14,TRUE,FALSE))</f>
        <v>0</v>
      </c>
      <c r="Q111" t="b">
        <f>AND(COUNTIF('Master list(no salts, metals)'!Q111,"&lt;=1"),IF(COUNTIF('Master list(no salts, metals)'!$K111:$Y111, "#N/A")=14,TRUE,FALSE))</f>
        <v>0</v>
      </c>
      <c r="R111" t="b">
        <f>AND(COUNTIF('Master list(no salts, metals)'!R111,"&lt;=1"),IF(COUNTIF('Master list(no salts, metals)'!$K111:$Y111, "#N/A")=14,TRUE,FALSE))</f>
        <v>0</v>
      </c>
      <c r="S111" t="b">
        <f>AND(COUNTIF('Master list(no salts, metals)'!S111,"&lt;=1"),IF(COUNTIF('Master list(no salts, metals)'!$K111:$Y111, "#N/A")=14,TRUE,FALSE))</f>
        <v>0</v>
      </c>
      <c r="T111" t="b">
        <f>AND(COUNTIF('Master list(no salts, metals)'!T111,"&lt;=1"),IF(COUNTIF('Master list(no salts, metals)'!$K111:$Y111, "#N/A")=14,TRUE,FALSE))</f>
        <v>0</v>
      </c>
      <c r="U111" t="b">
        <f>AND(COUNTIF('Master list(no salts, metals)'!U111,"&lt;=1"),IF(COUNTIF('Master list(no salts, metals)'!$K111:$Y111, "#N/A")=14,TRUE,FALSE))</f>
        <v>0</v>
      </c>
      <c r="V111" t="b">
        <f>AND(COUNTIF('Master list(no salts, metals)'!V111,"&lt;=1"),IF(COUNTIF('Master list(no salts, metals)'!$K111:$Y111, "#N/A")=14,TRUE,FALSE))</f>
        <v>0</v>
      </c>
      <c r="W111" t="b">
        <f>AND(COUNTIF('Master list(no salts, metals)'!W111,"&lt;=1"),IF(COUNTIF('Master list(no salts, metals)'!$K111:$Y111, "#N/A")=14,TRUE,FALSE))</f>
        <v>1</v>
      </c>
      <c r="X111" t="b">
        <f>AND(COUNTIF('Master list(no salts, metals)'!X111,"&lt;=1"),IF(COUNTIF('Master list(no salts, metals)'!$K111:$Y111, "#N/A")=14,TRUE,FALSE))</f>
        <v>0</v>
      </c>
      <c r="Y111" t="b">
        <f>AND(COUNTIF('Master list(no salts, metals)'!Y111,"&lt;=1"),IF(COUNTIF('Master list(no salts, metals)'!$K111:$Y111, "#N/A")=14,TRUE,FALSE))</f>
        <v>0</v>
      </c>
    </row>
    <row r="112" spans="11:25" x14ac:dyDescent="0.25">
      <c r="K112" t="b">
        <f>AND(COUNTIF('Master list(no salts, metals)'!K112,"&lt;=1"),IF(COUNTIF('Master list(no salts, metals)'!$K112:$Y112, "#N/A")=14,TRUE,FALSE))</f>
        <v>0</v>
      </c>
      <c r="L112" t="b">
        <f>AND(COUNTIF('Master list(no salts, metals)'!L112,"&lt;=1"),IF(COUNTIF('Master list(no salts, metals)'!$K112:$Y112, "#N/A")=14,TRUE,FALSE))</f>
        <v>0</v>
      </c>
      <c r="M112" t="b">
        <f>AND(COUNTIF('Master list(no salts, metals)'!M112,"&lt;=1"),IF(COUNTIF('Master list(no salts, metals)'!$K112:$Y112, "#N/A")=14,TRUE,FALSE))</f>
        <v>0</v>
      </c>
      <c r="N112" t="b">
        <f>AND(COUNTIF('Master list(no salts, metals)'!N112,"&lt;=1"),IF(COUNTIF('Master list(no salts, metals)'!$K112:$Y112, "#N/A")=14,TRUE,FALSE))</f>
        <v>0</v>
      </c>
      <c r="O112" t="b">
        <f>AND(COUNTIF('Master list(no salts, metals)'!O112,"&lt;=1"),IF(COUNTIF('Master list(no salts, metals)'!$K112:$Y112, "#N/A")=14,TRUE,FALSE))</f>
        <v>0</v>
      </c>
      <c r="P112" t="b">
        <f>AND(COUNTIF('Master list(no salts, metals)'!P112,"&lt;=1"),IF(COUNTIF('Master list(no salts, metals)'!$K112:$Y112, "#N/A")=14,TRUE,FALSE))</f>
        <v>0</v>
      </c>
      <c r="Q112" t="b">
        <f>AND(COUNTIF('Master list(no salts, metals)'!Q112,"&lt;=1"),IF(COUNTIF('Master list(no salts, metals)'!$K112:$Y112, "#N/A")=14,TRUE,FALSE))</f>
        <v>0</v>
      </c>
      <c r="R112" t="b">
        <f>AND(COUNTIF('Master list(no salts, metals)'!R112,"&lt;=1"),IF(COUNTIF('Master list(no salts, metals)'!$K112:$Y112, "#N/A")=14,TRUE,FALSE))</f>
        <v>0</v>
      </c>
      <c r="S112" t="b">
        <f>AND(COUNTIF('Master list(no salts, metals)'!S112,"&lt;=1"),IF(COUNTIF('Master list(no salts, metals)'!$K112:$Y112, "#N/A")=14,TRUE,FALSE))</f>
        <v>0</v>
      </c>
      <c r="T112" t="b">
        <f>AND(COUNTIF('Master list(no salts, metals)'!T112,"&lt;=1"),IF(COUNTIF('Master list(no salts, metals)'!$K112:$Y112, "#N/A")=14,TRUE,FALSE))</f>
        <v>0</v>
      </c>
      <c r="U112" t="b">
        <f>AND(COUNTIF('Master list(no salts, metals)'!U112,"&lt;=1"),IF(COUNTIF('Master list(no salts, metals)'!$K112:$Y112, "#N/A")=14,TRUE,FALSE))</f>
        <v>0</v>
      </c>
      <c r="V112" t="b">
        <f>AND(COUNTIF('Master list(no salts, metals)'!V112,"&lt;=1"),IF(COUNTIF('Master list(no salts, metals)'!$K112:$Y112, "#N/A")=14,TRUE,FALSE))</f>
        <v>0</v>
      </c>
      <c r="W112" t="b">
        <f>AND(COUNTIF('Master list(no salts, metals)'!W112,"&lt;=1"),IF(COUNTIF('Master list(no salts, metals)'!$K112:$Y112, "#N/A")=14,TRUE,FALSE))</f>
        <v>0</v>
      </c>
      <c r="X112" t="b">
        <f>AND(COUNTIF('Master list(no salts, metals)'!X112,"&lt;=1"),IF(COUNTIF('Master list(no salts, metals)'!$K112:$Y112, "#N/A")=14,TRUE,FALSE))</f>
        <v>0</v>
      </c>
      <c r="Y112" t="b">
        <f>AND(COUNTIF('Master list(no salts, metals)'!Y112,"&lt;=1"),IF(COUNTIF('Master list(no salts, metals)'!$K112:$Y112, "#N/A")=14,TRUE,FALSE))</f>
        <v>0</v>
      </c>
    </row>
    <row r="113" spans="11:25" x14ac:dyDescent="0.25">
      <c r="K113" t="b">
        <f>AND(COUNTIF('Master list(no salts, metals)'!K113,"&lt;=1"),IF(COUNTIF('Master list(no salts, metals)'!$K113:$Y113, "#N/A")=14,TRUE,FALSE))</f>
        <v>0</v>
      </c>
      <c r="L113" t="b">
        <f>AND(COUNTIF('Master list(no salts, metals)'!L113,"&lt;=1"),IF(COUNTIF('Master list(no salts, metals)'!$K113:$Y113, "#N/A")=14,TRUE,FALSE))</f>
        <v>0</v>
      </c>
      <c r="M113" t="b">
        <f>AND(COUNTIF('Master list(no salts, metals)'!M113,"&lt;=1"),IF(COUNTIF('Master list(no salts, metals)'!$K113:$Y113, "#N/A")=14,TRUE,FALSE))</f>
        <v>0</v>
      </c>
      <c r="N113" t="b">
        <f>AND(COUNTIF('Master list(no salts, metals)'!N113,"&lt;=1"),IF(COUNTIF('Master list(no salts, metals)'!$K113:$Y113, "#N/A")=14,TRUE,FALSE))</f>
        <v>0</v>
      </c>
      <c r="O113" t="b">
        <f>AND(COUNTIF('Master list(no salts, metals)'!O113,"&lt;=1"),IF(COUNTIF('Master list(no salts, metals)'!$K113:$Y113, "#N/A")=14,TRUE,FALSE))</f>
        <v>0</v>
      </c>
      <c r="P113" t="b">
        <f>AND(COUNTIF('Master list(no salts, metals)'!P113,"&lt;=1"),IF(COUNTIF('Master list(no salts, metals)'!$K113:$Y113, "#N/A")=14,TRUE,FALSE))</f>
        <v>0</v>
      </c>
      <c r="Q113" t="b">
        <f>AND(COUNTIF('Master list(no salts, metals)'!Q113,"&lt;=1"),IF(COUNTIF('Master list(no salts, metals)'!$K113:$Y113, "#N/A")=14,TRUE,FALSE))</f>
        <v>0</v>
      </c>
      <c r="R113" t="b">
        <f>AND(COUNTIF('Master list(no salts, metals)'!R113,"&lt;=1"),IF(COUNTIF('Master list(no salts, metals)'!$K113:$Y113, "#N/A")=14,TRUE,FALSE))</f>
        <v>0</v>
      </c>
      <c r="S113" t="b">
        <f>AND(COUNTIF('Master list(no salts, metals)'!S113,"&lt;=1"),IF(COUNTIF('Master list(no salts, metals)'!$K113:$Y113, "#N/A")=14,TRUE,FALSE))</f>
        <v>0</v>
      </c>
      <c r="T113" t="b">
        <f>AND(COUNTIF('Master list(no salts, metals)'!T113,"&lt;=1"),IF(COUNTIF('Master list(no salts, metals)'!$K113:$Y113, "#N/A")=14,TRUE,FALSE))</f>
        <v>0</v>
      </c>
      <c r="U113" t="b">
        <f>AND(COUNTIF('Master list(no salts, metals)'!U113,"&lt;=1"),IF(COUNTIF('Master list(no salts, metals)'!$K113:$Y113, "#N/A")=14,TRUE,FALSE))</f>
        <v>0</v>
      </c>
      <c r="V113" t="b">
        <f>AND(COUNTIF('Master list(no salts, metals)'!V113,"&lt;=1"),IF(COUNTIF('Master list(no salts, metals)'!$K113:$Y113, "#N/A")=14,TRUE,FALSE))</f>
        <v>0</v>
      </c>
      <c r="W113" t="b">
        <f>AND(COUNTIF('Master list(no salts, metals)'!W113,"&lt;=1"),IF(COUNTIF('Master list(no salts, metals)'!$K113:$Y113, "#N/A")=14,TRUE,FALSE))</f>
        <v>0</v>
      </c>
      <c r="X113" t="b">
        <f>AND(COUNTIF('Master list(no salts, metals)'!X113,"&lt;=1"),IF(COUNTIF('Master list(no salts, metals)'!$K113:$Y113, "#N/A")=14,TRUE,FALSE))</f>
        <v>0</v>
      </c>
      <c r="Y113" t="b">
        <f>AND(COUNTIF('Master list(no salts, metals)'!Y113,"&lt;=1"),IF(COUNTIF('Master list(no salts, metals)'!$K113:$Y113, "#N/A")=14,TRUE,FALSE))</f>
        <v>0</v>
      </c>
    </row>
    <row r="114" spans="11:25" x14ac:dyDescent="0.25">
      <c r="K114" t="b">
        <f>AND(COUNTIF('Master list(no salts, metals)'!K114,"&lt;=1"),IF(COUNTIF('Master list(no salts, metals)'!$K114:$Y114, "#N/A")=14,TRUE,FALSE))</f>
        <v>0</v>
      </c>
      <c r="L114" t="b">
        <f>AND(COUNTIF('Master list(no salts, metals)'!L114,"&lt;=1"),IF(COUNTIF('Master list(no salts, metals)'!$K114:$Y114, "#N/A")=14,TRUE,FALSE))</f>
        <v>0</v>
      </c>
      <c r="M114" t="b">
        <f>AND(COUNTIF('Master list(no salts, metals)'!M114,"&lt;=1"),IF(COUNTIF('Master list(no salts, metals)'!$K114:$Y114, "#N/A")=14,TRUE,FALSE))</f>
        <v>0</v>
      </c>
      <c r="N114" t="b">
        <f>AND(COUNTIF('Master list(no salts, metals)'!N114,"&lt;=1"),IF(COUNTIF('Master list(no salts, metals)'!$K114:$Y114, "#N/A")=14,TRUE,FALSE))</f>
        <v>0</v>
      </c>
      <c r="O114" t="b">
        <f>AND(COUNTIF('Master list(no salts, metals)'!O114,"&lt;=1"),IF(COUNTIF('Master list(no salts, metals)'!$K114:$Y114, "#N/A")=14,TRUE,FALSE))</f>
        <v>0</v>
      </c>
      <c r="P114" t="b">
        <f>AND(COUNTIF('Master list(no salts, metals)'!P114,"&lt;=1"),IF(COUNTIF('Master list(no salts, metals)'!$K114:$Y114, "#N/A")=14,TRUE,FALSE))</f>
        <v>0</v>
      </c>
      <c r="Q114" t="b">
        <f>AND(COUNTIF('Master list(no salts, metals)'!Q114,"&lt;=1"),IF(COUNTIF('Master list(no salts, metals)'!$K114:$Y114, "#N/A")=14,TRUE,FALSE))</f>
        <v>0</v>
      </c>
      <c r="R114" t="b">
        <f>AND(COUNTIF('Master list(no salts, metals)'!R114,"&lt;=1"),IF(COUNTIF('Master list(no salts, metals)'!$K114:$Y114, "#N/A")=14,TRUE,FALSE))</f>
        <v>0</v>
      </c>
      <c r="S114" t="b">
        <f>AND(COUNTIF('Master list(no salts, metals)'!S114,"&lt;=1"),IF(COUNTIF('Master list(no salts, metals)'!$K114:$Y114, "#N/A")=14,TRUE,FALSE))</f>
        <v>0</v>
      </c>
      <c r="T114" t="b">
        <f>AND(COUNTIF('Master list(no salts, metals)'!T114,"&lt;=1"),IF(COUNTIF('Master list(no salts, metals)'!$K114:$Y114, "#N/A")=14,TRUE,FALSE))</f>
        <v>0</v>
      </c>
      <c r="U114" t="b">
        <f>AND(COUNTIF('Master list(no salts, metals)'!U114,"&lt;=1"),IF(COUNTIF('Master list(no salts, metals)'!$K114:$Y114, "#N/A")=14,TRUE,FALSE))</f>
        <v>0</v>
      </c>
      <c r="V114" t="b">
        <f>AND(COUNTIF('Master list(no salts, metals)'!V114,"&lt;=1"),IF(COUNTIF('Master list(no salts, metals)'!$K114:$Y114, "#N/A")=14,TRUE,FALSE))</f>
        <v>0</v>
      </c>
      <c r="W114" t="b">
        <f>AND(COUNTIF('Master list(no salts, metals)'!W114,"&lt;=1"),IF(COUNTIF('Master list(no salts, metals)'!$K114:$Y114, "#N/A")=14,TRUE,FALSE))</f>
        <v>0</v>
      </c>
      <c r="X114" t="b">
        <f>AND(COUNTIF('Master list(no salts, metals)'!X114,"&lt;=1"),IF(COUNTIF('Master list(no salts, metals)'!$K114:$Y114, "#N/A")=14,TRUE,FALSE))</f>
        <v>0</v>
      </c>
      <c r="Y114" t="b">
        <f>AND(COUNTIF('Master list(no salts, metals)'!Y114,"&lt;=1"),IF(COUNTIF('Master list(no salts, metals)'!$K114:$Y114, "#N/A")=14,TRUE,FALSE))</f>
        <v>0</v>
      </c>
    </row>
    <row r="115" spans="11:25" x14ac:dyDescent="0.25">
      <c r="K115" t="b">
        <f>AND(COUNTIF('Master list(no salts, metals)'!K115,"&lt;=1"),IF(COUNTIF('Master list(no salts, metals)'!$K115:$Y115, "#N/A")=14,TRUE,FALSE))</f>
        <v>0</v>
      </c>
      <c r="L115" t="b">
        <f>AND(COUNTIF('Master list(no salts, metals)'!L115,"&lt;=1"),IF(COUNTIF('Master list(no salts, metals)'!$K115:$Y115, "#N/A")=14,TRUE,FALSE))</f>
        <v>0</v>
      </c>
      <c r="M115" t="b">
        <f>AND(COUNTIF('Master list(no salts, metals)'!M115,"&lt;=1"),IF(COUNTIF('Master list(no salts, metals)'!$K115:$Y115, "#N/A")=14,TRUE,FALSE))</f>
        <v>0</v>
      </c>
      <c r="N115" t="b">
        <f>AND(COUNTIF('Master list(no salts, metals)'!N115,"&lt;=1"),IF(COUNTIF('Master list(no salts, metals)'!$K115:$Y115, "#N/A")=14,TRUE,FALSE))</f>
        <v>0</v>
      </c>
      <c r="O115" t="b">
        <f>AND(COUNTIF('Master list(no salts, metals)'!O115,"&lt;=1"),IF(COUNTIF('Master list(no salts, metals)'!$K115:$Y115, "#N/A")=14,TRUE,FALSE))</f>
        <v>0</v>
      </c>
      <c r="P115" t="b">
        <f>AND(COUNTIF('Master list(no salts, metals)'!P115,"&lt;=1"),IF(COUNTIF('Master list(no salts, metals)'!$K115:$Y115, "#N/A")=14,TRUE,FALSE))</f>
        <v>0</v>
      </c>
      <c r="Q115" t="b">
        <f>AND(COUNTIF('Master list(no salts, metals)'!Q115,"&lt;=1"),IF(COUNTIF('Master list(no salts, metals)'!$K115:$Y115, "#N/A")=14,TRUE,FALSE))</f>
        <v>0</v>
      </c>
      <c r="R115" t="b">
        <f>AND(COUNTIF('Master list(no salts, metals)'!R115,"&lt;=1"),IF(COUNTIF('Master list(no salts, metals)'!$K115:$Y115, "#N/A")=14,TRUE,FALSE))</f>
        <v>0</v>
      </c>
      <c r="S115" t="b">
        <f>AND(COUNTIF('Master list(no salts, metals)'!S115,"&lt;=1"),IF(COUNTIF('Master list(no salts, metals)'!$K115:$Y115, "#N/A")=14,TRUE,FALSE))</f>
        <v>0</v>
      </c>
      <c r="T115" t="b">
        <f>AND(COUNTIF('Master list(no salts, metals)'!T115,"&lt;=1"),IF(COUNTIF('Master list(no salts, metals)'!$K115:$Y115, "#N/A")=14,TRUE,FALSE))</f>
        <v>0</v>
      </c>
      <c r="U115" t="b">
        <f>AND(COUNTIF('Master list(no salts, metals)'!U115,"&lt;=1"),IF(COUNTIF('Master list(no salts, metals)'!$K115:$Y115, "#N/A")=14,TRUE,FALSE))</f>
        <v>0</v>
      </c>
      <c r="V115" t="b">
        <f>AND(COUNTIF('Master list(no salts, metals)'!V115,"&lt;=1"),IF(COUNTIF('Master list(no salts, metals)'!$K115:$Y115, "#N/A")=14,TRUE,FALSE))</f>
        <v>0</v>
      </c>
      <c r="W115" t="b">
        <f>AND(COUNTIF('Master list(no salts, metals)'!W115,"&lt;=1"),IF(COUNTIF('Master list(no salts, metals)'!$K115:$Y115, "#N/A")=14,TRUE,FALSE))</f>
        <v>0</v>
      </c>
      <c r="X115" t="b">
        <f>AND(COUNTIF('Master list(no salts, metals)'!X115,"&lt;=1"),IF(COUNTIF('Master list(no salts, metals)'!$K115:$Y115, "#N/A")=14,TRUE,FALSE))</f>
        <v>1</v>
      </c>
      <c r="Y115" t="b">
        <f>AND(COUNTIF('Master list(no salts, metals)'!Y115,"&lt;=1"),IF(COUNTIF('Master list(no salts, metals)'!$K115:$Y115, "#N/A")=14,TRUE,FALSE))</f>
        <v>0</v>
      </c>
    </row>
    <row r="116" spans="11:25" x14ac:dyDescent="0.25">
      <c r="K116" t="b">
        <f>AND(COUNTIF('Master list(no salts, metals)'!K116,"&lt;=1"),IF(COUNTIF('Master list(no salts, metals)'!$K116:$Y116, "#N/A")=14,TRUE,FALSE))</f>
        <v>0</v>
      </c>
      <c r="L116" t="b">
        <f>AND(COUNTIF('Master list(no salts, metals)'!L116,"&lt;=1"),IF(COUNTIF('Master list(no salts, metals)'!$K116:$Y116, "#N/A")=14,TRUE,FALSE))</f>
        <v>0</v>
      </c>
      <c r="M116" t="b">
        <f>AND(COUNTIF('Master list(no salts, metals)'!M116,"&lt;=1"),IF(COUNTIF('Master list(no salts, metals)'!$K116:$Y116, "#N/A")=14,TRUE,FALSE))</f>
        <v>0</v>
      </c>
      <c r="N116" t="b">
        <f>AND(COUNTIF('Master list(no salts, metals)'!N116,"&lt;=1"),IF(COUNTIF('Master list(no salts, metals)'!$K116:$Y116, "#N/A")=14,TRUE,FALSE))</f>
        <v>0</v>
      </c>
      <c r="O116" t="b">
        <f>AND(COUNTIF('Master list(no salts, metals)'!O116,"&lt;=1"),IF(COUNTIF('Master list(no salts, metals)'!$K116:$Y116, "#N/A")=14,TRUE,FALSE))</f>
        <v>0</v>
      </c>
      <c r="P116" t="b">
        <f>AND(COUNTIF('Master list(no salts, metals)'!P116,"&lt;=1"),IF(COUNTIF('Master list(no salts, metals)'!$K116:$Y116, "#N/A")=14,TRUE,FALSE))</f>
        <v>0</v>
      </c>
      <c r="Q116" t="b">
        <f>AND(COUNTIF('Master list(no salts, metals)'!Q116,"&lt;=1"),IF(COUNTIF('Master list(no salts, metals)'!$K116:$Y116, "#N/A")=14,TRUE,FALSE))</f>
        <v>0</v>
      </c>
      <c r="R116" t="b">
        <f>AND(COUNTIF('Master list(no salts, metals)'!R116,"&lt;=1"),IF(COUNTIF('Master list(no salts, metals)'!$K116:$Y116, "#N/A")=14,TRUE,FALSE))</f>
        <v>0</v>
      </c>
      <c r="S116" t="b">
        <f>AND(COUNTIF('Master list(no salts, metals)'!S116,"&lt;=1"),IF(COUNTIF('Master list(no salts, metals)'!$K116:$Y116, "#N/A")=14,TRUE,FALSE))</f>
        <v>0</v>
      </c>
      <c r="T116" t="b">
        <f>AND(COUNTIF('Master list(no salts, metals)'!T116,"&lt;=1"),IF(COUNTIF('Master list(no salts, metals)'!$K116:$Y116, "#N/A")=14,TRUE,FALSE))</f>
        <v>0</v>
      </c>
      <c r="U116" t="b">
        <f>AND(COUNTIF('Master list(no salts, metals)'!U116,"&lt;=1"),IF(COUNTIF('Master list(no salts, metals)'!$K116:$Y116, "#N/A")=14,TRUE,FALSE))</f>
        <v>0</v>
      </c>
      <c r="V116" t="b">
        <f>AND(COUNTIF('Master list(no salts, metals)'!V116,"&lt;=1"),IF(COUNTIF('Master list(no salts, metals)'!$K116:$Y116, "#N/A")=14,TRUE,FALSE))</f>
        <v>0</v>
      </c>
      <c r="W116" t="b">
        <f>AND(COUNTIF('Master list(no salts, metals)'!W116,"&lt;=1"),IF(COUNTIF('Master list(no salts, metals)'!$K116:$Y116, "#N/A")=14,TRUE,FALSE))</f>
        <v>0</v>
      </c>
      <c r="X116" t="b">
        <f>AND(COUNTIF('Master list(no salts, metals)'!X116,"&lt;=1"),IF(COUNTIF('Master list(no salts, metals)'!$K116:$Y116, "#N/A")=14,TRUE,FALSE))</f>
        <v>0</v>
      </c>
      <c r="Y116" t="b">
        <f>AND(COUNTIF('Master list(no salts, metals)'!Y116,"&lt;=1"),IF(COUNTIF('Master list(no salts, metals)'!$K116:$Y116, "#N/A")=14,TRUE,FALSE))</f>
        <v>0</v>
      </c>
    </row>
    <row r="117" spans="11:25" x14ac:dyDescent="0.25">
      <c r="K117" t="b">
        <f>AND(COUNTIF('Master list(no salts, metals)'!K117,"&lt;=1"),IF(COUNTIF('Master list(no salts, metals)'!$K117:$Y117, "#N/A")=14,TRUE,FALSE))</f>
        <v>0</v>
      </c>
      <c r="L117" t="b">
        <f>AND(COUNTIF('Master list(no salts, metals)'!L117,"&lt;=1"),IF(COUNTIF('Master list(no salts, metals)'!$K117:$Y117, "#N/A")=14,TRUE,FALSE))</f>
        <v>0</v>
      </c>
      <c r="M117" t="b">
        <f>AND(COUNTIF('Master list(no salts, metals)'!M117,"&lt;=1"),IF(COUNTIF('Master list(no salts, metals)'!$K117:$Y117, "#N/A")=14,TRUE,FALSE))</f>
        <v>0</v>
      </c>
      <c r="N117" t="b">
        <f>AND(COUNTIF('Master list(no salts, metals)'!N117,"&lt;=1"),IF(COUNTIF('Master list(no salts, metals)'!$K117:$Y117, "#N/A")=14,TRUE,FALSE))</f>
        <v>0</v>
      </c>
      <c r="O117" t="b">
        <f>AND(COUNTIF('Master list(no salts, metals)'!O117,"&lt;=1"),IF(COUNTIF('Master list(no salts, metals)'!$K117:$Y117, "#N/A")=14,TRUE,FALSE))</f>
        <v>0</v>
      </c>
      <c r="P117" t="b">
        <f>AND(COUNTIF('Master list(no salts, metals)'!P117,"&lt;=1"),IF(COUNTIF('Master list(no salts, metals)'!$K117:$Y117, "#N/A")=14,TRUE,FALSE))</f>
        <v>0</v>
      </c>
      <c r="Q117" t="b">
        <f>AND(COUNTIF('Master list(no salts, metals)'!Q117,"&lt;=1"),IF(COUNTIF('Master list(no salts, metals)'!$K117:$Y117, "#N/A")=14,TRUE,FALSE))</f>
        <v>0</v>
      </c>
      <c r="R117" t="b">
        <f>AND(COUNTIF('Master list(no salts, metals)'!R117,"&lt;=1"),IF(COUNTIF('Master list(no salts, metals)'!$K117:$Y117, "#N/A")=14,TRUE,FALSE))</f>
        <v>0</v>
      </c>
      <c r="S117" t="b">
        <f>AND(COUNTIF('Master list(no salts, metals)'!S117,"&lt;=1"),IF(COUNTIF('Master list(no salts, metals)'!$K117:$Y117, "#N/A")=14,TRUE,FALSE))</f>
        <v>0</v>
      </c>
      <c r="T117" t="b">
        <f>AND(COUNTIF('Master list(no salts, metals)'!T117,"&lt;=1"),IF(COUNTIF('Master list(no salts, metals)'!$K117:$Y117, "#N/A")=14,TRUE,FALSE))</f>
        <v>1</v>
      </c>
      <c r="U117" t="b">
        <f>AND(COUNTIF('Master list(no salts, metals)'!U117,"&lt;=1"),IF(COUNTIF('Master list(no salts, metals)'!$K117:$Y117, "#N/A")=14,TRUE,FALSE))</f>
        <v>0</v>
      </c>
      <c r="V117" t="b">
        <f>AND(COUNTIF('Master list(no salts, metals)'!V117,"&lt;=1"),IF(COUNTIF('Master list(no salts, metals)'!$K117:$Y117, "#N/A")=14,TRUE,FALSE))</f>
        <v>0</v>
      </c>
      <c r="W117" t="b">
        <f>AND(COUNTIF('Master list(no salts, metals)'!W117,"&lt;=1"),IF(COUNTIF('Master list(no salts, metals)'!$K117:$Y117, "#N/A")=14,TRUE,FALSE))</f>
        <v>0</v>
      </c>
      <c r="X117" t="b">
        <f>AND(COUNTIF('Master list(no salts, metals)'!X117,"&lt;=1"),IF(COUNTIF('Master list(no salts, metals)'!$K117:$Y117, "#N/A")=14,TRUE,FALSE))</f>
        <v>0</v>
      </c>
      <c r="Y117" t="b">
        <f>AND(COUNTIF('Master list(no salts, metals)'!Y117,"&lt;=1"),IF(COUNTIF('Master list(no salts, metals)'!$K117:$Y117, "#N/A")=14,TRUE,FALSE))</f>
        <v>0</v>
      </c>
    </row>
    <row r="118" spans="11:25" x14ac:dyDescent="0.25">
      <c r="K118" t="b">
        <f>AND(COUNTIF('Master list(no salts, metals)'!K118,"&lt;=1"),IF(COUNTIF('Master list(no salts, metals)'!$K118:$Y118, "#N/A")=14,TRUE,FALSE))</f>
        <v>0</v>
      </c>
      <c r="L118" t="b">
        <f>AND(COUNTIF('Master list(no salts, metals)'!L118,"&lt;=1"),IF(COUNTIF('Master list(no salts, metals)'!$K118:$Y118, "#N/A")=14,TRUE,FALSE))</f>
        <v>0</v>
      </c>
      <c r="M118" t="b">
        <f>AND(COUNTIF('Master list(no salts, metals)'!M118,"&lt;=1"),IF(COUNTIF('Master list(no salts, metals)'!$K118:$Y118, "#N/A")=14,TRUE,FALSE))</f>
        <v>0</v>
      </c>
      <c r="N118" t="b">
        <f>AND(COUNTIF('Master list(no salts, metals)'!N118,"&lt;=1"),IF(COUNTIF('Master list(no salts, metals)'!$K118:$Y118, "#N/A")=14,TRUE,FALSE))</f>
        <v>0</v>
      </c>
      <c r="O118" t="b">
        <f>AND(COUNTIF('Master list(no salts, metals)'!O118,"&lt;=1"),IF(COUNTIF('Master list(no salts, metals)'!$K118:$Y118, "#N/A")=14,TRUE,FALSE))</f>
        <v>0</v>
      </c>
      <c r="P118" t="b">
        <f>AND(COUNTIF('Master list(no salts, metals)'!P118,"&lt;=1"),IF(COUNTIF('Master list(no salts, metals)'!$K118:$Y118, "#N/A")=14,TRUE,FALSE))</f>
        <v>0</v>
      </c>
      <c r="Q118" t="b">
        <f>AND(COUNTIF('Master list(no salts, metals)'!Q118,"&lt;=1"),IF(COUNTIF('Master list(no salts, metals)'!$K118:$Y118, "#N/A")=14,TRUE,FALSE))</f>
        <v>0</v>
      </c>
      <c r="R118" t="b">
        <f>AND(COUNTIF('Master list(no salts, metals)'!R118,"&lt;=1"),IF(COUNTIF('Master list(no salts, metals)'!$K118:$Y118, "#N/A")=14,TRUE,FALSE))</f>
        <v>0</v>
      </c>
      <c r="S118" t="b">
        <f>AND(COUNTIF('Master list(no salts, metals)'!S118,"&lt;=1"),IF(COUNTIF('Master list(no salts, metals)'!$K118:$Y118, "#N/A")=14,TRUE,FALSE))</f>
        <v>0</v>
      </c>
      <c r="T118" t="b">
        <f>AND(COUNTIF('Master list(no salts, metals)'!T118,"&lt;=1"),IF(COUNTIF('Master list(no salts, metals)'!$K118:$Y118, "#N/A")=14,TRUE,FALSE))</f>
        <v>1</v>
      </c>
      <c r="U118" t="b">
        <f>AND(COUNTIF('Master list(no salts, metals)'!U118,"&lt;=1"),IF(COUNTIF('Master list(no salts, metals)'!$K118:$Y118, "#N/A")=14,TRUE,FALSE))</f>
        <v>0</v>
      </c>
      <c r="V118" t="b">
        <f>AND(COUNTIF('Master list(no salts, metals)'!V118,"&lt;=1"),IF(COUNTIF('Master list(no salts, metals)'!$K118:$Y118, "#N/A")=14,TRUE,FALSE))</f>
        <v>0</v>
      </c>
      <c r="W118" t="b">
        <f>AND(COUNTIF('Master list(no salts, metals)'!W118,"&lt;=1"),IF(COUNTIF('Master list(no salts, metals)'!$K118:$Y118, "#N/A")=14,TRUE,FALSE))</f>
        <v>0</v>
      </c>
      <c r="X118" t="b">
        <f>AND(COUNTIF('Master list(no salts, metals)'!X118,"&lt;=1"),IF(COUNTIF('Master list(no salts, metals)'!$K118:$Y118, "#N/A")=14,TRUE,FALSE))</f>
        <v>0</v>
      </c>
      <c r="Y118" t="b">
        <f>AND(COUNTIF('Master list(no salts, metals)'!Y118,"&lt;=1"),IF(COUNTIF('Master list(no salts, metals)'!$K118:$Y118, "#N/A")=14,TRUE,FALSE))</f>
        <v>0</v>
      </c>
    </row>
    <row r="119" spans="11:25" x14ac:dyDescent="0.25">
      <c r="K119" t="b">
        <f>AND(COUNTIF('Master list(no salts, metals)'!K119,"&lt;=1"),IF(COUNTIF('Master list(no salts, metals)'!$K119:$Y119, "#N/A")=14,TRUE,FALSE))</f>
        <v>0</v>
      </c>
      <c r="L119" t="b">
        <f>AND(COUNTIF('Master list(no salts, metals)'!L119,"&lt;=1"),IF(COUNTIF('Master list(no salts, metals)'!$K119:$Y119, "#N/A")=14,TRUE,FALSE))</f>
        <v>0</v>
      </c>
      <c r="M119" t="b">
        <f>AND(COUNTIF('Master list(no salts, metals)'!M119,"&lt;=1"),IF(COUNTIF('Master list(no salts, metals)'!$K119:$Y119, "#N/A")=14,TRUE,FALSE))</f>
        <v>0</v>
      </c>
      <c r="N119" t="b">
        <f>AND(COUNTIF('Master list(no salts, metals)'!N119,"&lt;=1"),IF(COUNTIF('Master list(no salts, metals)'!$K119:$Y119, "#N/A")=14,TRUE,FALSE))</f>
        <v>0</v>
      </c>
      <c r="O119" t="b">
        <f>AND(COUNTIF('Master list(no salts, metals)'!O119,"&lt;=1"),IF(COUNTIF('Master list(no salts, metals)'!$K119:$Y119, "#N/A")=14,TRUE,FALSE))</f>
        <v>0</v>
      </c>
      <c r="P119" t="b">
        <f>AND(COUNTIF('Master list(no salts, metals)'!P119,"&lt;=1"),IF(COUNTIF('Master list(no salts, metals)'!$K119:$Y119, "#N/A")=14,TRUE,FALSE))</f>
        <v>0</v>
      </c>
      <c r="Q119" t="b">
        <f>AND(COUNTIF('Master list(no salts, metals)'!Q119,"&lt;=1"),IF(COUNTIF('Master list(no salts, metals)'!$K119:$Y119, "#N/A")=14,TRUE,FALSE))</f>
        <v>0</v>
      </c>
      <c r="R119" t="b">
        <f>AND(COUNTIF('Master list(no salts, metals)'!R119,"&lt;=1"),IF(COUNTIF('Master list(no salts, metals)'!$K119:$Y119, "#N/A")=14,TRUE,FALSE))</f>
        <v>0</v>
      </c>
      <c r="S119" t="b">
        <f>AND(COUNTIF('Master list(no salts, metals)'!S119,"&lt;=1"),IF(COUNTIF('Master list(no salts, metals)'!$K119:$Y119, "#N/A")=14,TRUE,FALSE))</f>
        <v>0</v>
      </c>
      <c r="T119" t="b">
        <f>AND(COUNTIF('Master list(no salts, metals)'!T119,"&lt;=1"),IF(COUNTIF('Master list(no salts, metals)'!$K119:$Y119, "#N/A")=14,TRUE,FALSE))</f>
        <v>1</v>
      </c>
      <c r="U119" t="b">
        <f>AND(COUNTIF('Master list(no salts, metals)'!U119,"&lt;=1"),IF(COUNTIF('Master list(no salts, metals)'!$K119:$Y119, "#N/A")=14,TRUE,FALSE))</f>
        <v>0</v>
      </c>
      <c r="V119" t="b">
        <f>AND(COUNTIF('Master list(no salts, metals)'!V119,"&lt;=1"),IF(COUNTIF('Master list(no salts, metals)'!$K119:$Y119, "#N/A")=14,TRUE,FALSE))</f>
        <v>0</v>
      </c>
      <c r="W119" t="b">
        <f>AND(COUNTIF('Master list(no salts, metals)'!W119,"&lt;=1"),IF(COUNTIF('Master list(no salts, metals)'!$K119:$Y119, "#N/A")=14,TRUE,FALSE))</f>
        <v>0</v>
      </c>
      <c r="X119" t="b">
        <f>AND(COUNTIF('Master list(no salts, metals)'!X119,"&lt;=1"),IF(COUNTIF('Master list(no salts, metals)'!$K119:$Y119, "#N/A")=14,TRUE,FALSE))</f>
        <v>0</v>
      </c>
      <c r="Y119" t="b">
        <f>AND(COUNTIF('Master list(no salts, metals)'!Y119,"&lt;=1"),IF(COUNTIF('Master list(no salts, metals)'!$K119:$Y119, "#N/A")=14,TRUE,FALSE))</f>
        <v>0</v>
      </c>
    </row>
    <row r="120" spans="11:25" x14ac:dyDescent="0.25">
      <c r="K120" t="b">
        <f>AND(COUNTIF('Master list(no salts, metals)'!K120,"&lt;=1"),IF(COUNTIF('Master list(no salts, metals)'!$K120:$Y120, "#N/A")=14,TRUE,FALSE))</f>
        <v>0</v>
      </c>
      <c r="L120" t="b">
        <f>AND(COUNTIF('Master list(no salts, metals)'!L120,"&lt;=1"),IF(COUNTIF('Master list(no salts, metals)'!$K120:$Y120, "#N/A")=14,TRUE,FALSE))</f>
        <v>0</v>
      </c>
      <c r="M120" t="b">
        <f>AND(COUNTIF('Master list(no salts, metals)'!M120,"&lt;=1"),IF(COUNTIF('Master list(no salts, metals)'!$K120:$Y120, "#N/A")=14,TRUE,FALSE))</f>
        <v>0</v>
      </c>
      <c r="N120" t="b">
        <f>AND(COUNTIF('Master list(no salts, metals)'!N120,"&lt;=1"),IF(COUNTIF('Master list(no salts, metals)'!$K120:$Y120, "#N/A")=14,TRUE,FALSE))</f>
        <v>0</v>
      </c>
      <c r="O120" t="b">
        <f>AND(COUNTIF('Master list(no salts, metals)'!O120,"&lt;=1"),IF(COUNTIF('Master list(no salts, metals)'!$K120:$Y120, "#N/A")=14,TRUE,FALSE))</f>
        <v>0</v>
      </c>
      <c r="P120" t="b">
        <f>AND(COUNTIF('Master list(no salts, metals)'!P120,"&lt;=1"),IF(COUNTIF('Master list(no salts, metals)'!$K120:$Y120, "#N/A")=14,TRUE,FALSE))</f>
        <v>0</v>
      </c>
      <c r="Q120" t="b">
        <f>AND(COUNTIF('Master list(no salts, metals)'!Q120,"&lt;=1"),IF(COUNTIF('Master list(no salts, metals)'!$K120:$Y120, "#N/A")=14,TRUE,FALSE))</f>
        <v>0</v>
      </c>
      <c r="R120" t="b">
        <f>AND(COUNTIF('Master list(no salts, metals)'!R120,"&lt;=1"),IF(COUNTIF('Master list(no salts, metals)'!$K120:$Y120, "#N/A")=14,TRUE,FALSE))</f>
        <v>0</v>
      </c>
      <c r="S120" t="b">
        <f>AND(COUNTIF('Master list(no salts, metals)'!S120,"&lt;=1"),IF(COUNTIF('Master list(no salts, metals)'!$K120:$Y120, "#N/A")=14,TRUE,FALSE))</f>
        <v>0</v>
      </c>
      <c r="T120" t="b">
        <f>AND(COUNTIF('Master list(no salts, metals)'!T120,"&lt;=1"),IF(COUNTIF('Master list(no salts, metals)'!$K120:$Y120, "#N/A")=14,TRUE,FALSE))</f>
        <v>1</v>
      </c>
      <c r="U120" t="b">
        <f>AND(COUNTIF('Master list(no salts, metals)'!U120,"&lt;=1"),IF(COUNTIF('Master list(no salts, metals)'!$K120:$Y120, "#N/A")=14,TRUE,FALSE))</f>
        <v>0</v>
      </c>
      <c r="V120" t="b">
        <f>AND(COUNTIF('Master list(no salts, metals)'!V120,"&lt;=1"),IF(COUNTIF('Master list(no salts, metals)'!$K120:$Y120, "#N/A")=14,TRUE,FALSE))</f>
        <v>0</v>
      </c>
      <c r="W120" t="b">
        <f>AND(COUNTIF('Master list(no salts, metals)'!W120,"&lt;=1"),IF(COUNTIF('Master list(no salts, metals)'!$K120:$Y120, "#N/A")=14,TRUE,FALSE))</f>
        <v>0</v>
      </c>
      <c r="X120" t="b">
        <f>AND(COUNTIF('Master list(no salts, metals)'!X120,"&lt;=1"),IF(COUNTIF('Master list(no salts, metals)'!$K120:$Y120, "#N/A")=14,TRUE,FALSE))</f>
        <v>0</v>
      </c>
      <c r="Y120" t="b">
        <f>AND(COUNTIF('Master list(no salts, metals)'!Y120,"&lt;=1"),IF(COUNTIF('Master list(no salts, metals)'!$K120:$Y120, "#N/A")=14,TRUE,FALSE))</f>
        <v>0</v>
      </c>
    </row>
    <row r="121" spans="11:25" x14ac:dyDescent="0.25">
      <c r="K121" t="b">
        <f>AND(COUNTIF('Master list(no salts, metals)'!K121,"&lt;=1"),IF(COUNTIF('Master list(no salts, metals)'!$K121:$Y121, "#N/A")=14,TRUE,FALSE))</f>
        <v>0</v>
      </c>
      <c r="L121" t="b">
        <f>AND(COUNTIF('Master list(no salts, metals)'!L121,"&lt;=1"),IF(COUNTIF('Master list(no salts, metals)'!$K121:$Y121, "#N/A")=14,TRUE,FALSE))</f>
        <v>0</v>
      </c>
      <c r="M121" t="b">
        <f>AND(COUNTIF('Master list(no salts, metals)'!M121,"&lt;=1"),IF(COUNTIF('Master list(no salts, metals)'!$K121:$Y121, "#N/A")=14,TRUE,FALSE))</f>
        <v>0</v>
      </c>
      <c r="N121" t="b">
        <f>AND(COUNTIF('Master list(no salts, metals)'!N121,"&lt;=1"),IF(COUNTIF('Master list(no salts, metals)'!$K121:$Y121, "#N/A")=14,TRUE,FALSE))</f>
        <v>0</v>
      </c>
      <c r="O121" t="b">
        <f>AND(COUNTIF('Master list(no salts, metals)'!O121,"&lt;=1"),IF(COUNTIF('Master list(no salts, metals)'!$K121:$Y121, "#N/A")=14,TRUE,FALSE))</f>
        <v>0</v>
      </c>
      <c r="P121" t="b">
        <f>AND(COUNTIF('Master list(no salts, metals)'!P121,"&lt;=1"),IF(COUNTIF('Master list(no salts, metals)'!$K121:$Y121, "#N/A")=14,TRUE,FALSE))</f>
        <v>0</v>
      </c>
      <c r="Q121" t="b">
        <f>AND(COUNTIF('Master list(no salts, metals)'!Q121,"&lt;=1"),IF(COUNTIF('Master list(no salts, metals)'!$K121:$Y121, "#N/A")=14,TRUE,FALSE))</f>
        <v>0</v>
      </c>
      <c r="R121" t="b">
        <f>AND(COUNTIF('Master list(no salts, metals)'!R121,"&lt;=1"),IF(COUNTIF('Master list(no salts, metals)'!$K121:$Y121, "#N/A")=14,TRUE,FALSE))</f>
        <v>0</v>
      </c>
      <c r="S121" t="b">
        <f>AND(COUNTIF('Master list(no salts, metals)'!S121,"&lt;=1"),IF(COUNTIF('Master list(no salts, metals)'!$K121:$Y121, "#N/A")=14,TRUE,FALSE))</f>
        <v>0</v>
      </c>
      <c r="T121" t="b">
        <f>AND(COUNTIF('Master list(no salts, metals)'!T121,"&lt;=1"),IF(COUNTIF('Master list(no salts, metals)'!$K121:$Y121, "#N/A")=14,TRUE,FALSE))</f>
        <v>1</v>
      </c>
      <c r="U121" t="b">
        <f>AND(COUNTIF('Master list(no salts, metals)'!U121,"&lt;=1"),IF(COUNTIF('Master list(no salts, metals)'!$K121:$Y121, "#N/A")=14,TRUE,FALSE))</f>
        <v>0</v>
      </c>
      <c r="V121" t="b">
        <f>AND(COUNTIF('Master list(no salts, metals)'!V121,"&lt;=1"),IF(COUNTIF('Master list(no salts, metals)'!$K121:$Y121, "#N/A")=14,TRUE,FALSE))</f>
        <v>0</v>
      </c>
      <c r="W121" t="b">
        <f>AND(COUNTIF('Master list(no salts, metals)'!W121,"&lt;=1"),IF(COUNTIF('Master list(no salts, metals)'!$K121:$Y121, "#N/A")=14,TRUE,FALSE))</f>
        <v>0</v>
      </c>
      <c r="X121" t="b">
        <f>AND(COUNTIF('Master list(no salts, metals)'!X121,"&lt;=1"),IF(COUNTIF('Master list(no salts, metals)'!$K121:$Y121, "#N/A")=14,TRUE,FALSE))</f>
        <v>0</v>
      </c>
      <c r="Y121" t="b">
        <f>AND(COUNTIF('Master list(no salts, metals)'!Y121,"&lt;=1"),IF(COUNTIF('Master list(no salts, metals)'!$K121:$Y121, "#N/A")=14,TRUE,FALSE))</f>
        <v>0</v>
      </c>
    </row>
    <row r="122" spans="11:25" x14ac:dyDescent="0.25">
      <c r="K122" t="b">
        <f>AND(COUNTIF('Master list(no salts, metals)'!K122,"&lt;=1"),IF(COUNTIF('Master list(no salts, metals)'!$K122:$Y122, "#N/A")=14,TRUE,FALSE))</f>
        <v>0</v>
      </c>
      <c r="L122" t="b">
        <f>AND(COUNTIF('Master list(no salts, metals)'!L122,"&lt;=1"),IF(COUNTIF('Master list(no salts, metals)'!$K122:$Y122, "#N/A")=14,TRUE,FALSE))</f>
        <v>0</v>
      </c>
      <c r="M122" t="b">
        <f>AND(COUNTIF('Master list(no salts, metals)'!M122,"&lt;=1"),IF(COUNTIF('Master list(no salts, metals)'!$K122:$Y122, "#N/A")=14,TRUE,FALSE))</f>
        <v>0</v>
      </c>
      <c r="N122" t="b">
        <f>AND(COUNTIF('Master list(no salts, metals)'!N122,"&lt;=1"),IF(COUNTIF('Master list(no salts, metals)'!$K122:$Y122, "#N/A")=14,TRUE,FALSE))</f>
        <v>0</v>
      </c>
      <c r="O122" t="b">
        <f>AND(COUNTIF('Master list(no salts, metals)'!O122,"&lt;=1"),IF(COUNTIF('Master list(no salts, metals)'!$K122:$Y122, "#N/A")=14,TRUE,FALSE))</f>
        <v>0</v>
      </c>
      <c r="P122" t="b">
        <f>AND(COUNTIF('Master list(no salts, metals)'!P122,"&lt;=1"),IF(COUNTIF('Master list(no salts, metals)'!$K122:$Y122, "#N/A")=14,TRUE,FALSE))</f>
        <v>0</v>
      </c>
      <c r="Q122" t="b">
        <f>AND(COUNTIF('Master list(no salts, metals)'!Q122,"&lt;=1"),IF(COUNTIF('Master list(no salts, metals)'!$K122:$Y122, "#N/A")=14,TRUE,FALSE))</f>
        <v>0</v>
      </c>
      <c r="R122" t="b">
        <f>AND(COUNTIF('Master list(no salts, metals)'!R122,"&lt;=1"),IF(COUNTIF('Master list(no salts, metals)'!$K122:$Y122, "#N/A")=14,TRUE,FALSE))</f>
        <v>0</v>
      </c>
      <c r="S122" t="b">
        <f>AND(COUNTIF('Master list(no salts, metals)'!S122,"&lt;=1"),IF(COUNTIF('Master list(no salts, metals)'!$K122:$Y122, "#N/A")=14,TRUE,FALSE))</f>
        <v>0</v>
      </c>
      <c r="T122" t="b">
        <f>AND(COUNTIF('Master list(no salts, metals)'!T122,"&lt;=1"),IF(COUNTIF('Master list(no salts, metals)'!$K122:$Y122, "#N/A")=14,TRUE,FALSE))</f>
        <v>0</v>
      </c>
      <c r="U122" t="b">
        <f>AND(COUNTIF('Master list(no salts, metals)'!U122,"&lt;=1"),IF(COUNTIF('Master list(no salts, metals)'!$K122:$Y122, "#N/A")=14,TRUE,FALSE))</f>
        <v>0</v>
      </c>
      <c r="V122" t="b">
        <f>AND(COUNTIF('Master list(no salts, metals)'!V122,"&lt;=1"),IF(COUNTIF('Master list(no salts, metals)'!$K122:$Y122, "#N/A")=14,TRUE,FALSE))</f>
        <v>0</v>
      </c>
      <c r="W122" t="b">
        <f>AND(COUNTIF('Master list(no salts, metals)'!W122,"&lt;=1"),IF(COUNTIF('Master list(no salts, metals)'!$K122:$Y122, "#N/A")=14,TRUE,FALSE))</f>
        <v>0</v>
      </c>
      <c r="X122" t="b">
        <f>AND(COUNTIF('Master list(no salts, metals)'!X122,"&lt;=1"),IF(COUNTIF('Master list(no salts, metals)'!$K122:$Y122, "#N/A")=14,TRUE,FALSE))</f>
        <v>0</v>
      </c>
      <c r="Y122" t="b">
        <f>AND(COUNTIF('Master list(no salts, metals)'!Y122,"&lt;=1"),IF(COUNTIF('Master list(no salts, metals)'!$K122:$Y122, "#N/A")=14,TRUE,FALSE))</f>
        <v>0</v>
      </c>
    </row>
    <row r="123" spans="11:25" x14ac:dyDescent="0.25">
      <c r="K123" t="b">
        <f>AND(COUNTIF('Master list(no salts, metals)'!K123,"&lt;=1"),IF(COUNTIF('Master list(no salts, metals)'!$K123:$Y123, "#N/A")=14,TRUE,FALSE))</f>
        <v>0</v>
      </c>
      <c r="L123" t="b">
        <f>AND(COUNTIF('Master list(no salts, metals)'!L123,"&lt;=1"),IF(COUNTIF('Master list(no salts, metals)'!$K123:$Y123, "#N/A")=14,TRUE,FALSE))</f>
        <v>0</v>
      </c>
      <c r="M123" t="b">
        <f>AND(COUNTIF('Master list(no salts, metals)'!M123,"&lt;=1"),IF(COUNTIF('Master list(no salts, metals)'!$K123:$Y123, "#N/A")=14,TRUE,FALSE))</f>
        <v>0</v>
      </c>
      <c r="N123" t="b">
        <f>AND(COUNTIF('Master list(no salts, metals)'!N123,"&lt;=1"),IF(COUNTIF('Master list(no salts, metals)'!$K123:$Y123, "#N/A")=14,TRUE,FALSE))</f>
        <v>0</v>
      </c>
      <c r="O123" t="b">
        <f>AND(COUNTIF('Master list(no salts, metals)'!O123,"&lt;=1"),IF(COUNTIF('Master list(no salts, metals)'!$K123:$Y123, "#N/A")=14,TRUE,FALSE))</f>
        <v>0</v>
      </c>
      <c r="P123" t="b">
        <f>AND(COUNTIF('Master list(no salts, metals)'!P123,"&lt;=1"),IF(COUNTIF('Master list(no salts, metals)'!$K123:$Y123, "#N/A")=14,TRUE,FALSE))</f>
        <v>0</v>
      </c>
      <c r="Q123" t="b">
        <f>AND(COUNTIF('Master list(no salts, metals)'!Q123,"&lt;=1"),IF(COUNTIF('Master list(no salts, metals)'!$K123:$Y123, "#N/A")=14,TRUE,FALSE))</f>
        <v>0</v>
      </c>
      <c r="R123" t="b">
        <f>AND(COUNTIF('Master list(no salts, metals)'!R123,"&lt;=1"),IF(COUNTIF('Master list(no salts, metals)'!$K123:$Y123, "#N/A")=14,TRUE,FALSE))</f>
        <v>0</v>
      </c>
      <c r="S123" t="b">
        <f>AND(COUNTIF('Master list(no salts, metals)'!S123,"&lt;=1"),IF(COUNTIF('Master list(no salts, metals)'!$K123:$Y123, "#N/A")=14,TRUE,FALSE))</f>
        <v>0</v>
      </c>
      <c r="T123" t="b">
        <f>AND(COUNTIF('Master list(no salts, metals)'!T123,"&lt;=1"),IF(COUNTIF('Master list(no salts, metals)'!$K123:$Y123, "#N/A")=14,TRUE,FALSE))</f>
        <v>0</v>
      </c>
      <c r="U123" t="b">
        <f>AND(COUNTIF('Master list(no salts, metals)'!U123,"&lt;=1"),IF(COUNTIF('Master list(no salts, metals)'!$K123:$Y123, "#N/A")=14,TRUE,FALSE))</f>
        <v>0</v>
      </c>
      <c r="V123" t="b">
        <f>AND(COUNTIF('Master list(no salts, metals)'!V123,"&lt;=1"),IF(COUNTIF('Master list(no salts, metals)'!$K123:$Y123, "#N/A")=14,TRUE,FALSE))</f>
        <v>0</v>
      </c>
      <c r="W123" t="b">
        <f>AND(COUNTIF('Master list(no salts, metals)'!W123,"&lt;=1"),IF(COUNTIF('Master list(no salts, metals)'!$K123:$Y123, "#N/A")=14,TRUE,FALSE))</f>
        <v>0</v>
      </c>
      <c r="X123" t="b">
        <f>AND(COUNTIF('Master list(no salts, metals)'!X123,"&lt;=1"),IF(COUNTIF('Master list(no salts, metals)'!$K123:$Y123, "#N/A")=14,TRUE,FALSE))</f>
        <v>0</v>
      </c>
      <c r="Y123" t="b">
        <f>AND(COUNTIF('Master list(no salts, metals)'!Y123,"&lt;=1"),IF(COUNTIF('Master list(no salts, metals)'!$K123:$Y123, "#N/A")=14,TRUE,FALSE))</f>
        <v>0</v>
      </c>
    </row>
    <row r="124" spans="11:25" x14ac:dyDescent="0.25">
      <c r="K124" t="b">
        <f>AND(COUNTIF('Master list(no salts, metals)'!K124,"&lt;=1"),IF(COUNTIF('Master list(no salts, metals)'!$K124:$Y124, "#N/A")=14,TRUE,FALSE))</f>
        <v>0</v>
      </c>
      <c r="L124" t="b">
        <f>AND(COUNTIF('Master list(no salts, metals)'!L124,"&lt;=1"),IF(COUNTIF('Master list(no salts, metals)'!$K124:$Y124, "#N/A")=14,TRUE,FALSE))</f>
        <v>0</v>
      </c>
      <c r="M124" t="b">
        <f>AND(COUNTIF('Master list(no salts, metals)'!M124,"&lt;=1"),IF(COUNTIF('Master list(no salts, metals)'!$K124:$Y124, "#N/A")=14,TRUE,FALSE))</f>
        <v>0</v>
      </c>
      <c r="N124" t="b">
        <f>AND(COUNTIF('Master list(no salts, metals)'!N124,"&lt;=1"),IF(COUNTIF('Master list(no salts, metals)'!$K124:$Y124, "#N/A")=14,TRUE,FALSE))</f>
        <v>0</v>
      </c>
      <c r="O124" t="b">
        <f>AND(COUNTIF('Master list(no salts, metals)'!O124,"&lt;=1"),IF(COUNTIF('Master list(no salts, metals)'!$K124:$Y124, "#N/A")=14,TRUE,FALSE))</f>
        <v>0</v>
      </c>
      <c r="P124" t="b">
        <f>AND(COUNTIF('Master list(no salts, metals)'!P124,"&lt;=1"),IF(COUNTIF('Master list(no salts, metals)'!$K124:$Y124, "#N/A")=14,TRUE,FALSE))</f>
        <v>0</v>
      </c>
      <c r="Q124" t="b">
        <f>AND(COUNTIF('Master list(no salts, metals)'!Q124,"&lt;=1"),IF(COUNTIF('Master list(no salts, metals)'!$K124:$Y124, "#N/A")=14,TRUE,FALSE))</f>
        <v>0</v>
      </c>
      <c r="R124" t="b">
        <f>AND(COUNTIF('Master list(no salts, metals)'!R124,"&lt;=1"),IF(COUNTIF('Master list(no salts, metals)'!$K124:$Y124, "#N/A")=14,TRUE,FALSE))</f>
        <v>0</v>
      </c>
      <c r="S124" t="b">
        <f>AND(COUNTIF('Master list(no salts, metals)'!S124,"&lt;=1"),IF(COUNTIF('Master list(no salts, metals)'!$K124:$Y124, "#N/A")=14,TRUE,FALSE))</f>
        <v>0</v>
      </c>
      <c r="T124" t="b">
        <f>AND(COUNTIF('Master list(no salts, metals)'!T124,"&lt;=1"),IF(COUNTIF('Master list(no salts, metals)'!$K124:$Y124, "#N/A")=14,TRUE,FALSE))</f>
        <v>0</v>
      </c>
      <c r="U124" t="b">
        <f>AND(COUNTIF('Master list(no salts, metals)'!U124,"&lt;=1"),IF(COUNTIF('Master list(no salts, metals)'!$K124:$Y124, "#N/A")=14,TRUE,FALSE))</f>
        <v>0</v>
      </c>
      <c r="V124" t="b">
        <f>AND(COUNTIF('Master list(no salts, metals)'!V124,"&lt;=1"),IF(COUNTIF('Master list(no salts, metals)'!$K124:$Y124, "#N/A")=14,TRUE,FALSE))</f>
        <v>0</v>
      </c>
      <c r="W124" t="b">
        <f>AND(COUNTIF('Master list(no salts, metals)'!W124,"&lt;=1"),IF(COUNTIF('Master list(no salts, metals)'!$K124:$Y124, "#N/A")=14,TRUE,FALSE))</f>
        <v>0</v>
      </c>
      <c r="X124" t="b">
        <f>AND(COUNTIF('Master list(no salts, metals)'!X124,"&lt;=1"),IF(COUNTIF('Master list(no salts, metals)'!$K124:$Y124, "#N/A")=14,TRUE,FALSE))</f>
        <v>0</v>
      </c>
      <c r="Y124" t="b">
        <f>AND(COUNTIF('Master list(no salts, metals)'!Y124,"&lt;=1"),IF(COUNTIF('Master list(no salts, metals)'!$K124:$Y124, "#N/A")=14,TRUE,FALSE))</f>
        <v>0</v>
      </c>
    </row>
    <row r="125" spans="11:25" x14ac:dyDescent="0.25">
      <c r="K125" t="b">
        <f>AND(COUNTIF('Master list(no salts, metals)'!K125,"&lt;=1"),IF(COUNTIF('Master list(no salts, metals)'!$K125:$Y125, "#N/A")=14,TRUE,FALSE))</f>
        <v>0</v>
      </c>
      <c r="L125" t="b">
        <f>AND(COUNTIF('Master list(no salts, metals)'!L125,"&lt;=1"),IF(COUNTIF('Master list(no salts, metals)'!$K125:$Y125, "#N/A")=14,TRUE,FALSE))</f>
        <v>0</v>
      </c>
      <c r="M125" t="b">
        <f>AND(COUNTIF('Master list(no salts, metals)'!M125,"&lt;=1"),IF(COUNTIF('Master list(no salts, metals)'!$K125:$Y125, "#N/A")=14,TRUE,FALSE))</f>
        <v>0</v>
      </c>
      <c r="N125" t="b">
        <f>AND(COUNTIF('Master list(no salts, metals)'!N125,"&lt;=1"),IF(COUNTIF('Master list(no salts, metals)'!$K125:$Y125, "#N/A")=14,TRUE,FALSE))</f>
        <v>0</v>
      </c>
      <c r="O125" t="b">
        <f>AND(COUNTIF('Master list(no salts, metals)'!O125,"&lt;=1"),IF(COUNTIF('Master list(no salts, metals)'!$K125:$Y125, "#N/A")=14,TRUE,FALSE))</f>
        <v>0</v>
      </c>
      <c r="P125" t="b">
        <f>AND(COUNTIF('Master list(no salts, metals)'!P125,"&lt;=1"),IF(COUNTIF('Master list(no salts, metals)'!$K125:$Y125, "#N/A")=14,TRUE,FALSE))</f>
        <v>0</v>
      </c>
      <c r="Q125" t="b">
        <f>AND(COUNTIF('Master list(no salts, metals)'!Q125,"&lt;=1"),IF(COUNTIF('Master list(no salts, metals)'!$K125:$Y125, "#N/A")=14,TRUE,FALSE))</f>
        <v>0</v>
      </c>
      <c r="R125" t="b">
        <f>AND(COUNTIF('Master list(no salts, metals)'!R125,"&lt;=1"),IF(COUNTIF('Master list(no salts, metals)'!$K125:$Y125, "#N/A")=14,TRUE,FALSE))</f>
        <v>0</v>
      </c>
      <c r="S125" t="b">
        <f>AND(COUNTIF('Master list(no salts, metals)'!S125,"&lt;=1"),IF(COUNTIF('Master list(no salts, metals)'!$K125:$Y125, "#N/A")=14,TRUE,FALSE))</f>
        <v>0</v>
      </c>
      <c r="T125" t="b">
        <f>AND(COUNTIF('Master list(no salts, metals)'!T125,"&lt;=1"),IF(COUNTIF('Master list(no salts, metals)'!$K125:$Y125, "#N/A")=14,TRUE,FALSE))</f>
        <v>0</v>
      </c>
      <c r="U125" t="b">
        <f>AND(COUNTIF('Master list(no salts, metals)'!U125,"&lt;=1"),IF(COUNTIF('Master list(no salts, metals)'!$K125:$Y125, "#N/A")=14,TRUE,FALSE))</f>
        <v>0</v>
      </c>
      <c r="V125" t="b">
        <f>AND(COUNTIF('Master list(no salts, metals)'!V125,"&lt;=1"),IF(COUNTIF('Master list(no salts, metals)'!$K125:$Y125, "#N/A")=14,TRUE,FALSE))</f>
        <v>0</v>
      </c>
      <c r="W125" t="b">
        <f>AND(COUNTIF('Master list(no salts, metals)'!W125,"&lt;=1"),IF(COUNTIF('Master list(no salts, metals)'!$K125:$Y125, "#N/A")=14,TRUE,FALSE))</f>
        <v>0</v>
      </c>
      <c r="X125" t="b">
        <f>AND(COUNTIF('Master list(no salts, metals)'!X125,"&lt;=1"),IF(COUNTIF('Master list(no salts, metals)'!$K125:$Y125, "#N/A")=14,TRUE,FALSE))</f>
        <v>0</v>
      </c>
      <c r="Y125" t="b">
        <f>AND(COUNTIF('Master list(no salts, metals)'!Y125,"&lt;=1"),IF(COUNTIF('Master list(no salts, metals)'!$K125:$Y125, "#N/A")=14,TRUE,FALSE))</f>
        <v>0</v>
      </c>
    </row>
    <row r="126" spans="11:25" x14ac:dyDescent="0.25">
      <c r="K126" t="b">
        <f>AND(COUNTIF('Master list(no salts, metals)'!K126,"&lt;=1"),IF(COUNTIF('Master list(no salts, metals)'!$K126:$Y126, "#N/A")=14,TRUE,FALSE))</f>
        <v>0</v>
      </c>
      <c r="L126" t="b">
        <f>AND(COUNTIF('Master list(no salts, metals)'!L126,"&lt;=1"),IF(COUNTIF('Master list(no salts, metals)'!$K126:$Y126, "#N/A")=14,TRUE,FALSE))</f>
        <v>0</v>
      </c>
      <c r="M126" t="b">
        <f>AND(COUNTIF('Master list(no salts, metals)'!M126,"&lt;=1"),IF(COUNTIF('Master list(no salts, metals)'!$K126:$Y126, "#N/A")=14,TRUE,FALSE))</f>
        <v>0</v>
      </c>
      <c r="N126" t="b">
        <f>AND(COUNTIF('Master list(no salts, metals)'!N126,"&lt;=1"),IF(COUNTIF('Master list(no salts, metals)'!$K126:$Y126, "#N/A")=14,TRUE,FALSE))</f>
        <v>0</v>
      </c>
      <c r="O126" t="b">
        <f>AND(COUNTIF('Master list(no salts, metals)'!O126,"&lt;=1"),IF(COUNTIF('Master list(no salts, metals)'!$K126:$Y126, "#N/A")=14,TRUE,FALSE))</f>
        <v>0</v>
      </c>
      <c r="P126" t="b">
        <f>AND(COUNTIF('Master list(no salts, metals)'!P126,"&lt;=1"),IF(COUNTIF('Master list(no salts, metals)'!$K126:$Y126, "#N/A")=14,TRUE,FALSE))</f>
        <v>0</v>
      </c>
      <c r="Q126" t="b">
        <f>AND(COUNTIF('Master list(no salts, metals)'!Q126,"&lt;=1"),IF(COUNTIF('Master list(no salts, metals)'!$K126:$Y126, "#N/A")=14,TRUE,FALSE))</f>
        <v>0</v>
      </c>
      <c r="R126" t="b">
        <f>AND(COUNTIF('Master list(no salts, metals)'!R126,"&lt;=1"),IF(COUNTIF('Master list(no salts, metals)'!$K126:$Y126, "#N/A")=14,TRUE,FALSE))</f>
        <v>0</v>
      </c>
      <c r="S126" t="b">
        <f>AND(COUNTIF('Master list(no salts, metals)'!S126,"&lt;=1"),IF(COUNTIF('Master list(no salts, metals)'!$K126:$Y126, "#N/A")=14,TRUE,FALSE))</f>
        <v>0</v>
      </c>
      <c r="T126" t="b">
        <f>AND(COUNTIF('Master list(no salts, metals)'!T126,"&lt;=1"),IF(COUNTIF('Master list(no salts, metals)'!$K126:$Y126, "#N/A")=14,TRUE,FALSE))</f>
        <v>0</v>
      </c>
      <c r="U126" t="b">
        <f>AND(COUNTIF('Master list(no salts, metals)'!U126,"&lt;=1"),IF(COUNTIF('Master list(no salts, metals)'!$K126:$Y126, "#N/A")=14,TRUE,FALSE))</f>
        <v>0</v>
      </c>
      <c r="V126" t="b">
        <f>AND(COUNTIF('Master list(no salts, metals)'!V126,"&lt;=1"),IF(COUNTIF('Master list(no salts, metals)'!$K126:$Y126, "#N/A")=14,TRUE,FALSE))</f>
        <v>0</v>
      </c>
      <c r="W126" t="b">
        <f>AND(COUNTIF('Master list(no salts, metals)'!W126,"&lt;=1"),IF(COUNTIF('Master list(no salts, metals)'!$K126:$Y126, "#N/A")=14,TRUE,FALSE))</f>
        <v>0</v>
      </c>
      <c r="X126" t="b">
        <f>AND(COUNTIF('Master list(no salts, metals)'!X126,"&lt;=1"),IF(COUNTIF('Master list(no salts, metals)'!$K126:$Y126, "#N/A")=14,TRUE,FALSE))</f>
        <v>0</v>
      </c>
      <c r="Y126" t="b">
        <f>AND(COUNTIF('Master list(no salts, metals)'!Y126,"&lt;=1"),IF(COUNTIF('Master list(no salts, metals)'!$K126:$Y126, "#N/A")=14,TRUE,FALSE))</f>
        <v>0</v>
      </c>
    </row>
    <row r="127" spans="11:25" x14ac:dyDescent="0.25">
      <c r="K127" t="b">
        <f>AND(COUNTIF('Master list(no salts, metals)'!K127,"&lt;=1"),IF(COUNTIF('Master list(no salts, metals)'!$K127:$Y127, "#N/A")=14,TRUE,FALSE))</f>
        <v>0</v>
      </c>
      <c r="L127" t="b">
        <f>AND(COUNTIF('Master list(no salts, metals)'!L127,"&lt;=1"),IF(COUNTIF('Master list(no salts, metals)'!$K127:$Y127, "#N/A")=14,TRUE,FALSE))</f>
        <v>0</v>
      </c>
      <c r="M127" t="b">
        <f>AND(COUNTIF('Master list(no salts, metals)'!M127,"&lt;=1"),IF(COUNTIF('Master list(no salts, metals)'!$K127:$Y127, "#N/A")=14,TRUE,FALSE))</f>
        <v>0</v>
      </c>
      <c r="N127" t="b">
        <f>AND(COUNTIF('Master list(no salts, metals)'!N127,"&lt;=1"),IF(COUNTIF('Master list(no salts, metals)'!$K127:$Y127, "#N/A")=14,TRUE,FALSE))</f>
        <v>0</v>
      </c>
      <c r="O127" t="b">
        <f>AND(COUNTIF('Master list(no salts, metals)'!O127,"&lt;=1"),IF(COUNTIF('Master list(no salts, metals)'!$K127:$Y127, "#N/A")=14,TRUE,FALSE))</f>
        <v>0</v>
      </c>
      <c r="P127" t="b">
        <f>AND(COUNTIF('Master list(no salts, metals)'!P127,"&lt;=1"),IF(COUNTIF('Master list(no salts, metals)'!$K127:$Y127, "#N/A")=14,TRUE,FALSE))</f>
        <v>0</v>
      </c>
      <c r="Q127" t="b">
        <f>AND(COUNTIF('Master list(no salts, metals)'!Q127,"&lt;=1"),IF(COUNTIF('Master list(no salts, metals)'!$K127:$Y127, "#N/A")=14,TRUE,FALSE))</f>
        <v>0</v>
      </c>
      <c r="R127" t="b">
        <f>AND(COUNTIF('Master list(no salts, metals)'!R127,"&lt;=1"),IF(COUNTIF('Master list(no salts, metals)'!$K127:$Y127, "#N/A")=14,TRUE,FALSE))</f>
        <v>0</v>
      </c>
      <c r="S127" t="b">
        <f>AND(COUNTIF('Master list(no salts, metals)'!S127,"&lt;=1"),IF(COUNTIF('Master list(no salts, metals)'!$K127:$Y127, "#N/A")=14,TRUE,FALSE))</f>
        <v>0</v>
      </c>
      <c r="T127" t="b">
        <f>AND(COUNTIF('Master list(no salts, metals)'!T127,"&lt;=1"),IF(COUNTIF('Master list(no salts, metals)'!$K127:$Y127, "#N/A")=14,TRUE,FALSE))</f>
        <v>0</v>
      </c>
      <c r="U127" t="b">
        <f>AND(COUNTIF('Master list(no salts, metals)'!U127,"&lt;=1"),IF(COUNTIF('Master list(no salts, metals)'!$K127:$Y127, "#N/A")=14,TRUE,FALSE))</f>
        <v>0</v>
      </c>
      <c r="V127" t="b">
        <f>AND(COUNTIF('Master list(no salts, metals)'!V127,"&lt;=1"),IF(COUNTIF('Master list(no salts, metals)'!$K127:$Y127, "#N/A")=14,TRUE,FALSE))</f>
        <v>0</v>
      </c>
      <c r="W127" t="b">
        <f>AND(COUNTIF('Master list(no salts, metals)'!W127,"&lt;=1"),IF(COUNTIF('Master list(no salts, metals)'!$K127:$Y127, "#N/A")=14,TRUE,FALSE))</f>
        <v>0</v>
      </c>
      <c r="X127" t="b">
        <f>AND(COUNTIF('Master list(no salts, metals)'!X127,"&lt;=1"),IF(COUNTIF('Master list(no salts, metals)'!$K127:$Y127, "#N/A")=14,TRUE,FALSE))</f>
        <v>1</v>
      </c>
      <c r="Y127" t="b">
        <f>AND(COUNTIF('Master list(no salts, metals)'!Y127,"&lt;=1"),IF(COUNTIF('Master list(no salts, metals)'!$K127:$Y127, "#N/A")=14,TRUE,FALSE))</f>
        <v>0</v>
      </c>
    </row>
    <row r="128" spans="11:25" x14ac:dyDescent="0.25">
      <c r="K128" t="b">
        <f>AND(COUNTIF('Master list(no salts, metals)'!K128,"&lt;=1"),IF(COUNTIF('Master list(no salts, metals)'!$K128:$Y128, "#N/A")=14,TRUE,FALSE))</f>
        <v>0</v>
      </c>
      <c r="L128" t="b">
        <f>AND(COUNTIF('Master list(no salts, metals)'!L128,"&lt;=1"),IF(COUNTIF('Master list(no salts, metals)'!$K128:$Y128, "#N/A")=14,TRUE,FALSE))</f>
        <v>0</v>
      </c>
      <c r="M128" t="b">
        <f>AND(COUNTIF('Master list(no salts, metals)'!M128,"&lt;=1"),IF(COUNTIF('Master list(no salts, metals)'!$K128:$Y128, "#N/A")=14,TRUE,FALSE))</f>
        <v>0</v>
      </c>
      <c r="N128" t="b">
        <f>AND(COUNTIF('Master list(no salts, metals)'!N128,"&lt;=1"),IF(COUNTIF('Master list(no salts, metals)'!$K128:$Y128, "#N/A")=14,TRUE,FALSE))</f>
        <v>0</v>
      </c>
      <c r="O128" t="b">
        <f>AND(COUNTIF('Master list(no salts, metals)'!O128,"&lt;=1"),IF(COUNTIF('Master list(no salts, metals)'!$K128:$Y128, "#N/A")=14,TRUE,FALSE))</f>
        <v>0</v>
      </c>
      <c r="P128" t="b">
        <f>AND(COUNTIF('Master list(no salts, metals)'!P128,"&lt;=1"),IF(COUNTIF('Master list(no salts, metals)'!$K128:$Y128, "#N/A")=14,TRUE,FALSE))</f>
        <v>0</v>
      </c>
      <c r="Q128" t="b">
        <f>AND(COUNTIF('Master list(no salts, metals)'!Q128,"&lt;=1"),IF(COUNTIF('Master list(no salts, metals)'!$K128:$Y128, "#N/A")=14,TRUE,FALSE))</f>
        <v>0</v>
      </c>
      <c r="R128" t="b">
        <f>AND(COUNTIF('Master list(no salts, metals)'!R128,"&lt;=1"),IF(COUNTIF('Master list(no salts, metals)'!$K128:$Y128, "#N/A")=14,TRUE,FALSE))</f>
        <v>0</v>
      </c>
      <c r="S128" t="b">
        <f>AND(COUNTIF('Master list(no salts, metals)'!S128,"&lt;=1"),IF(COUNTIF('Master list(no salts, metals)'!$K128:$Y128, "#N/A")=14,TRUE,FALSE))</f>
        <v>0</v>
      </c>
      <c r="T128" t="b">
        <f>AND(COUNTIF('Master list(no salts, metals)'!T128,"&lt;=1"),IF(COUNTIF('Master list(no salts, metals)'!$K128:$Y128, "#N/A")=14,TRUE,FALSE))</f>
        <v>1</v>
      </c>
      <c r="U128" t="b">
        <f>AND(COUNTIF('Master list(no salts, metals)'!U128,"&lt;=1"),IF(COUNTIF('Master list(no salts, metals)'!$K128:$Y128, "#N/A")=14,TRUE,FALSE))</f>
        <v>0</v>
      </c>
      <c r="V128" t="b">
        <f>AND(COUNTIF('Master list(no salts, metals)'!V128,"&lt;=1"),IF(COUNTIF('Master list(no salts, metals)'!$K128:$Y128, "#N/A")=14,TRUE,FALSE))</f>
        <v>0</v>
      </c>
      <c r="W128" t="b">
        <f>AND(COUNTIF('Master list(no salts, metals)'!W128,"&lt;=1"),IF(COUNTIF('Master list(no salts, metals)'!$K128:$Y128, "#N/A")=14,TRUE,FALSE))</f>
        <v>0</v>
      </c>
      <c r="X128" t="b">
        <f>AND(COUNTIF('Master list(no salts, metals)'!X128,"&lt;=1"),IF(COUNTIF('Master list(no salts, metals)'!$K128:$Y128, "#N/A")=14,TRUE,FALSE))</f>
        <v>0</v>
      </c>
      <c r="Y128" t="b">
        <f>AND(COUNTIF('Master list(no salts, metals)'!Y128,"&lt;=1"),IF(COUNTIF('Master list(no salts, metals)'!$K128:$Y128, "#N/A")=14,TRUE,FALSE))</f>
        <v>0</v>
      </c>
    </row>
    <row r="129" spans="11:25" x14ac:dyDescent="0.25">
      <c r="K129" t="b">
        <f>AND(COUNTIF('Master list(no salts, metals)'!K129,"&lt;=1"),IF(COUNTIF('Master list(no salts, metals)'!$K129:$Y129, "#N/A")=14,TRUE,FALSE))</f>
        <v>0</v>
      </c>
      <c r="L129" t="b">
        <f>AND(COUNTIF('Master list(no salts, metals)'!L129,"&lt;=1"),IF(COUNTIF('Master list(no salts, metals)'!$K129:$Y129, "#N/A")=14,TRUE,FALSE))</f>
        <v>0</v>
      </c>
      <c r="M129" t="b">
        <f>AND(COUNTIF('Master list(no salts, metals)'!M129,"&lt;=1"),IF(COUNTIF('Master list(no salts, metals)'!$K129:$Y129, "#N/A")=14,TRUE,FALSE))</f>
        <v>0</v>
      </c>
      <c r="N129" t="b">
        <f>AND(COUNTIF('Master list(no salts, metals)'!N129,"&lt;=1"),IF(COUNTIF('Master list(no salts, metals)'!$K129:$Y129, "#N/A")=14,TRUE,FALSE))</f>
        <v>0</v>
      </c>
      <c r="O129" t="b">
        <f>AND(COUNTIF('Master list(no salts, metals)'!O129,"&lt;=1"),IF(COUNTIF('Master list(no salts, metals)'!$K129:$Y129, "#N/A")=14,TRUE,FALSE))</f>
        <v>0</v>
      </c>
      <c r="P129" t="b">
        <f>AND(COUNTIF('Master list(no salts, metals)'!P129,"&lt;=1"),IF(COUNTIF('Master list(no salts, metals)'!$K129:$Y129, "#N/A")=14,TRUE,FALSE))</f>
        <v>0</v>
      </c>
      <c r="Q129" t="b">
        <f>AND(COUNTIF('Master list(no salts, metals)'!Q129,"&lt;=1"),IF(COUNTIF('Master list(no salts, metals)'!$K129:$Y129, "#N/A")=14,TRUE,FALSE))</f>
        <v>0</v>
      </c>
      <c r="R129" t="b">
        <f>AND(COUNTIF('Master list(no salts, metals)'!R129,"&lt;=1"),IF(COUNTIF('Master list(no salts, metals)'!$K129:$Y129, "#N/A")=14,TRUE,FALSE))</f>
        <v>0</v>
      </c>
      <c r="S129" t="b">
        <f>AND(COUNTIF('Master list(no salts, metals)'!S129,"&lt;=1"),IF(COUNTIF('Master list(no salts, metals)'!$K129:$Y129, "#N/A")=14,TRUE,FALSE))</f>
        <v>0</v>
      </c>
      <c r="T129" t="b">
        <f>AND(COUNTIF('Master list(no salts, metals)'!T129,"&lt;=1"),IF(COUNTIF('Master list(no salts, metals)'!$K129:$Y129, "#N/A")=14,TRUE,FALSE))</f>
        <v>1</v>
      </c>
      <c r="U129" t="b">
        <f>AND(COUNTIF('Master list(no salts, metals)'!U129,"&lt;=1"),IF(COUNTIF('Master list(no salts, metals)'!$K129:$Y129, "#N/A")=14,TRUE,FALSE))</f>
        <v>0</v>
      </c>
      <c r="V129" t="b">
        <f>AND(COUNTIF('Master list(no salts, metals)'!V129,"&lt;=1"),IF(COUNTIF('Master list(no salts, metals)'!$K129:$Y129, "#N/A")=14,TRUE,FALSE))</f>
        <v>0</v>
      </c>
      <c r="W129" t="b">
        <f>AND(COUNTIF('Master list(no salts, metals)'!W129,"&lt;=1"),IF(COUNTIF('Master list(no salts, metals)'!$K129:$Y129, "#N/A")=14,TRUE,FALSE))</f>
        <v>0</v>
      </c>
      <c r="X129" t="b">
        <f>AND(COUNTIF('Master list(no salts, metals)'!X129,"&lt;=1"),IF(COUNTIF('Master list(no salts, metals)'!$K129:$Y129, "#N/A")=14,TRUE,FALSE))</f>
        <v>0</v>
      </c>
      <c r="Y129" t="b">
        <f>AND(COUNTIF('Master list(no salts, metals)'!Y129,"&lt;=1"),IF(COUNTIF('Master list(no salts, metals)'!$K129:$Y129, "#N/A")=14,TRUE,FALSE))</f>
        <v>0</v>
      </c>
    </row>
    <row r="130" spans="11:25" x14ac:dyDescent="0.25">
      <c r="K130" t="b">
        <f>AND(COUNTIF('Master list(no salts, metals)'!K130,"&lt;=1"),IF(COUNTIF('Master list(no salts, metals)'!$K130:$Y130, "#N/A")=14,TRUE,FALSE))</f>
        <v>0</v>
      </c>
      <c r="L130" t="b">
        <f>AND(COUNTIF('Master list(no salts, metals)'!L130,"&lt;=1"),IF(COUNTIF('Master list(no salts, metals)'!$K130:$Y130, "#N/A")=14,TRUE,FALSE))</f>
        <v>0</v>
      </c>
      <c r="M130" t="b">
        <f>AND(COUNTIF('Master list(no salts, metals)'!M130,"&lt;=1"),IF(COUNTIF('Master list(no salts, metals)'!$K130:$Y130, "#N/A")=14,TRUE,FALSE))</f>
        <v>0</v>
      </c>
      <c r="N130" t="b">
        <f>AND(COUNTIF('Master list(no salts, metals)'!N130,"&lt;=1"),IF(COUNTIF('Master list(no salts, metals)'!$K130:$Y130, "#N/A")=14,TRUE,FALSE))</f>
        <v>0</v>
      </c>
      <c r="O130" t="b">
        <f>AND(COUNTIF('Master list(no salts, metals)'!O130,"&lt;=1"),IF(COUNTIF('Master list(no salts, metals)'!$K130:$Y130, "#N/A")=14,TRUE,FALSE))</f>
        <v>0</v>
      </c>
      <c r="P130" t="b">
        <f>AND(COUNTIF('Master list(no salts, metals)'!P130,"&lt;=1"),IF(COUNTIF('Master list(no salts, metals)'!$K130:$Y130, "#N/A")=14,TRUE,FALSE))</f>
        <v>0</v>
      </c>
      <c r="Q130" t="b">
        <f>AND(COUNTIF('Master list(no salts, metals)'!Q130,"&lt;=1"),IF(COUNTIF('Master list(no salts, metals)'!$K130:$Y130, "#N/A")=14,TRUE,FALSE))</f>
        <v>0</v>
      </c>
      <c r="R130" t="b">
        <f>AND(COUNTIF('Master list(no salts, metals)'!R130,"&lt;=1"),IF(COUNTIF('Master list(no salts, metals)'!$K130:$Y130, "#N/A")=14,TRUE,FALSE))</f>
        <v>0</v>
      </c>
      <c r="S130" t="b">
        <f>AND(COUNTIF('Master list(no salts, metals)'!S130,"&lt;=1"),IF(COUNTIF('Master list(no salts, metals)'!$K130:$Y130, "#N/A")=14,TRUE,FALSE))</f>
        <v>0</v>
      </c>
      <c r="T130" t="b">
        <f>AND(COUNTIF('Master list(no salts, metals)'!T130,"&lt;=1"),IF(COUNTIF('Master list(no salts, metals)'!$K130:$Y130, "#N/A")=14,TRUE,FALSE))</f>
        <v>0</v>
      </c>
      <c r="U130" t="b">
        <f>AND(COUNTIF('Master list(no salts, metals)'!U130,"&lt;=1"),IF(COUNTIF('Master list(no salts, metals)'!$K130:$Y130, "#N/A")=14,TRUE,FALSE))</f>
        <v>0</v>
      </c>
      <c r="V130" t="b">
        <f>AND(COUNTIF('Master list(no salts, metals)'!V130,"&lt;=1"),IF(COUNTIF('Master list(no salts, metals)'!$K130:$Y130, "#N/A")=14,TRUE,FALSE))</f>
        <v>0</v>
      </c>
      <c r="W130" t="b">
        <f>AND(COUNTIF('Master list(no salts, metals)'!W130,"&lt;=1"),IF(COUNTIF('Master list(no salts, metals)'!$K130:$Y130, "#N/A")=14,TRUE,FALSE))</f>
        <v>0</v>
      </c>
      <c r="X130" t="b">
        <f>AND(COUNTIF('Master list(no salts, metals)'!X130,"&lt;=1"),IF(COUNTIF('Master list(no salts, metals)'!$K130:$Y130, "#N/A")=14,TRUE,FALSE))</f>
        <v>0</v>
      </c>
      <c r="Y130" t="b">
        <f>AND(COUNTIF('Master list(no salts, metals)'!Y130,"&lt;=1"),IF(COUNTIF('Master list(no salts, metals)'!$K130:$Y130, "#N/A")=14,TRUE,FALSE))</f>
        <v>0</v>
      </c>
    </row>
    <row r="131" spans="11:25" x14ac:dyDescent="0.25">
      <c r="K131" t="b">
        <f>AND(COUNTIF('Master list(no salts, metals)'!K131,"&lt;=1"),IF(COUNTIF('Master list(no salts, metals)'!$K131:$Y131, "#N/A")=14,TRUE,FALSE))</f>
        <v>0</v>
      </c>
      <c r="L131" t="b">
        <f>AND(COUNTIF('Master list(no salts, metals)'!L131,"&lt;=1"),IF(COUNTIF('Master list(no salts, metals)'!$K131:$Y131, "#N/A")=14,TRUE,FALSE))</f>
        <v>1</v>
      </c>
      <c r="M131" t="b">
        <f>AND(COUNTIF('Master list(no salts, metals)'!M131,"&lt;=1"),IF(COUNTIF('Master list(no salts, metals)'!$K131:$Y131, "#N/A")=14,TRUE,FALSE))</f>
        <v>0</v>
      </c>
      <c r="N131" t="b">
        <f>AND(COUNTIF('Master list(no salts, metals)'!N131,"&lt;=1"),IF(COUNTIF('Master list(no salts, metals)'!$K131:$Y131, "#N/A")=14,TRUE,FALSE))</f>
        <v>0</v>
      </c>
      <c r="O131" t="b">
        <f>AND(COUNTIF('Master list(no salts, metals)'!O131,"&lt;=1"),IF(COUNTIF('Master list(no salts, metals)'!$K131:$Y131, "#N/A")=14,TRUE,FALSE))</f>
        <v>0</v>
      </c>
      <c r="P131" t="b">
        <f>AND(COUNTIF('Master list(no salts, metals)'!P131,"&lt;=1"),IF(COUNTIF('Master list(no salts, metals)'!$K131:$Y131, "#N/A")=14,TRUE,FALSE))</f>
        <v>0</v>
      </c>
      <c r="Q131" t="b">
        <f>AND(COUNTIF('Master list(no salts, metals)'!Q131,"&lt;=1"),IF(COUNTIF('Master list(no salts, metals)'!$K131:$Y131, "#N/A")=14,TRUE,FALSE))</f>
        <v>0</v>
      </c>
      <c r="R131" t="b">
        <f>AND(COUNTIF('Master list(no salts, metals)'!R131,"&lt;=1"),IF(COUNTIF('Master list(no salts, metals)'!$K131:$Y131, "#N/A")=14,TRUE,FALSE))</f>
        <v>0</v>
      </c>
      <c r="S131" t="b">
        <f>AND(COUNTIF('Master list(no salts, metals)'!S131,"&lt;=1"),IF(COUNTIF('Master list(no salts, metals)'!$K131:$Y131, "#N/A")=14,TRUE,FALSE))</f>
        <v>0</v>
      </c>
      <c r="T131" t="b">
        <f>AND(COUNTIF('Master list(no salts, metals)'!T131,"&lt;=1"),IF(COUNTIF('Master list(no salts, metals)'!$K131:$Y131, "#N/A")=14,TRUE,FALSE))</f>
        <v>0</v>
      </c>
      <c r="U131" t="b">
        <f>AND(COUNTIF('Master list(no salts, metals)'!U131,"&lt;=1"),IF(COUNTIF('Master list(no salts, metals)'!$K131:$Y131, "#N/A")=14,TRUE,FALSE))</f>
        <v>0</v>
      </c>
      <c r="V131" t="b">
        <f>AND(COUNTIF('Master list(no salts, metals)'!V131,"&lt;=1"),IF(COUNTIF('Master list(no salts, metals)'!$K131:$Y131, "#N/A")=14,TRUE,FALSE))</f>
        <v>0</v>
      </c>
      <c r="W131" t="b">
        <f>AND(COUNTIF('Master list(no salts, metals)'!W131,"&lt;=1"),IF(COUNTIF('Master list(no salts, metals)'!$K131:$Y131, "#N/A")=14,TRUE,FALSE))</f>
        <v>0</v>
      </c>
      <c r="X131" t="b">
        <f>AND(COUNTIF('Master list(no salts, metals)'!X131,"&lt;=1"),IF(COUNTIF('Master list(no salts, metals)'!$K131:$Y131, "#N/A")=14,TRUE,FALSE))</f>
        <v>0</v>
      </c>
      <c r="Y131" t="b">
        <f>AND(COUNTIF('Master list(no salts, metals)'!Y131,"&lt;=1"),IF(COUNTIF('Master list(no salts, metals)'!$K131:$Y131, "#N/A")=14,TRUE,FALSE))</f>
        <v>0</v>
      </c>
    </row>
    <row r="132" spans="11:25" x14ac:dyDescent="0.25">
      <c r="K132" t="b">
        <f>AND(COUNTIF('Master list(no salts, metals)'!K132,"&lt;=1"),IF(COUNTIF('Master list(no salts, metals)'!$K132:$Y132, "#N/A")=14,TRUE,FALSE))</f>
        <v>0</v>
      </c>
      <c r="L132" t="b">
        <f>AND(COUNTIF('Master list(no salts, metals)'!L132,"&lt;=1"),IF(COUNTIF('Master list(no salts, metals)'!$K132:$Y132, "#N/A")=14,TRUE,FALSE))</f>
        <v>0</v>
      </c>
      <c r="M132" t="b">
        <f>AND(COUNTIF('Master list(no salts, metals)'!M132,"&lt;=1"),IF(COUNTIF('Master list(no salts, metals)'!$K132:$Y132, "#N/A")=14,TRUE,FALSE))</f>
        <v>0</v>
      </c>
      <c r="N132" t="b">
        <f>AND(COUNTIF('Master list(no salts, metals)'!N132,"&lt;=1"),IF(COUNTIF('Master list(no salts, metals)'!$K132:$Y132, "#N/A")=14,TRUE,FALSE))</f>
        <v>0</v>
      </c>
      <c r="O132" t="b">
        <f>AND(COUNTIF('Master list(no salts, metals)'!O132,"&lt;=1"),IF(COUNTIF('Master list(no salts, metals)'!$K132:$Y132, "#N/A")=14,TRUE,FALSE))</f>
        <v>0</v>
      </c>
      <c r="P132" t="b">
        <f>AND(COUNTIF('Master list(no salts, metals)'!P132,"&lt;=1"),IF(COUNTIF('Master list(no salts, metals)'!$K132:$Y132, "#N/A")=14,TRUE,FALSE))</f>
        <v>0</v>
      </c>
      <c r="Q132" t="b">
        <f>AND(COUNTIF('Master list(no salts, metals)'!Q132,"&lt;=1"),IF(COUNTIF('Master list(no salts, metals)'!$K132:$Y132, "#N/A")=14,TRUE,FALSE))</f>
        <v>0</v>
      </c>
      <c r="R132" t="b">
        <f>AND(COUNTIF('Master list(no salts, metals)'!R132,"&lt;=1"),IF(COUNTIF('Master list(no salts, metals)'!$K132:$Y132, "#N/A")=14,TRUE,FALSE))</f>
        <v>0</v>
      </c>
      <c r="S132" t="b">
        <f>AND(COUNTIF('Master list(no salts, metals)'!S132,"&lt;=1"),IF(COUNTIF('Master list(no salts, metals)'!$K132:$Y132, "#N/A")=14,TRUE,FALSE))</f>
        <v>0</v>
      </c>
      <c r="T132" t="b">
        <f>AND(COUNTIF('Master list(no salts, metals)'!T132,"&lt;=1"),IF(COUNTIF('Master list(no salts, metals)'!$K132:$Y132, "#N/A")=14,TRUE,FALSE))</f>
        <v>0</v>
      </c>
      <c r="U132" t="b">
        <f>AND(COUNTIF('Master list(no salts, metals)'!U132,"&lt;=1"),IF(COUNTIF('Master list(no salts, metals)'!$K132:$Y132, "#N/A")=14,TRUE,FALSE))</f>
        <v>0</v>
      </c>
      <c r="V132" t="b">
        <f>AND(COUNTIF('Master list(no salts, metals)'!V132,"&lt;=1"),IF(COUNTIF('Master list(no salts, metals)'!$K132:$Y132, "#N/A")=14,TRUE,FALSE))</f>
        <v>0</v>
      </c>
      <c r="W132" t="b">
        <f>AND(COUNTIF('Master list(no salts, metals)'!W132,"&lt;=1"),IF(COUNTIF('Master list(no salts, metals)'!$K132:$Y132, "#N/A")=14,TRUE,FALSE))</f>
        <v>0</v>
      </c>
      <c r="X132" t="b">
        <f>AND(COUNTIF('Master list(no salts, metals)'!X132,"&lt;=1"),IF(COUNTIF('Master list(no salts, metals)'!$K132:$Y132, "#N/A")=14,TRUE,FALSE))</f>
        <v>1</v>
      </c>
      <c r="Y132" t="b">
        <f>AND(COUNTIF('Master list(no salts, metals)'!Y132,"&lt;=1"),IF(COUNTIF('Master list(no salts, metals)'!$K132:$Y132, "#N/A")=14,TRUE,FALSE))</f>
        <v>0</v>
      </c>
    </row>
    <row r="133" spans="11:25" x14ac:dyDescent="0.25">
      <c r="K133" t="b">
        <f>AND(COUNTIF('Master list(no salts, metals)'!K133,"&lt;=1"),IF(COUNTIF('Master list(no salts, metals)'!$K133:$Y133, "#N/A")=14,TRUE,FALSE))</f>
        <v>0</v>
      </c>
      <c r="L133" t="b">
        <f>AND(COUNTIF('Master list(no salts, metals)'!L133,"&lt;=1"),IF(COUNTIF('Master list(no salts, metals)'!$K133:$Y133, "#N/A")=14,TRUE,FALSE))</f>
        <v>0</v>
      </c>
      <c r="M133" t="b">
        <f>AND(COUNTIF('Master list(no salts, metals)'!M133,"&lt;=1"),IF(COUNTIF('Master list(no salts, metals)'!$K133:$Y133, "#N/A")=14,TRUE,FALSE))</f>
        <v>0</v>
      </c>
      <c r="N133" t="b">
        <f>AND(COUNTIF('Master list(no salts, metals)'!N133,"&lt;=1"),IF(COUNTIF('Master list(no salts, metals)'!$K133:$Y133, "#N/A")=14,TRUE,FALSE))</f>
        <v>0</v>
      </c>
      <c r="O133" t="b">
        <f>AND(COUNTIF('Master list(no salts, metals)'!O133,"&lt;=1"),IF(COUNTIF('Master list(no salts, metals)'!$K133:$Y133, "#N/A")=14,TRUE,FALSE))</f>
        <v>0</v>
      </c>
      <c r="P133" t="b">
        <f>AND(COUNTIF('Master list(no salts, metals)'!P133,"&lt;=1"),IF(COUNTIF('Master list(no salts, metals)'!$K133:$Y133, "#N/A")=14,TRUE,FALSE))</f>
        <v>0</v>
      </c>
      <c r="Q133" t="b">
        <f>AND(COUNTIF('Master list(no salts, metals)'!Q133,"&lt;=1"),IF(COUNTIF('Master list(no salts, metals)'!$K133:$Y133, "#N/A")=14,TRUE,FALSE))</f>
        <v>0</v>
      </c>
      <c r="R133" t="b">
        <f>AND(COUNTIF('Master list(no salts, metals)'!R133,"&lt;=1"),IF(COUNTIF('Master list(no salts, metals)'!$K133:$Y133, "#N/A")=14,TRUE,FALSE))</f>
        <v>0</v>
      </c>
      <c r="S133" t="b">
        <f>AND(COUNTIF('Master list(no salts, metals)'!S133,"&lt;=1"),IF(COUNTIF('Master list(no salts, metals)'!$K133:$Y133, "#N/A")=14,TRUE,FALSE))</f>
        <v>0</v>
      </c>
      <c r="T133" t="b">
        <f>AND(COUNTIF('Master list(no salts, metals)'!T133,"&lt;=1"),IF(COUNTIF('Master list(no salts, metals)'!$K133:$Y133, "#N/A")=14,TRUE,FALSE))</f>
        <v>0</v>
      </c>
      <c r="U133" t="b">
        <f>AND(COUNTIF('Master list(no salts, metals)'!U133,"&lt;=1"),IF(COUNTIF('Master list(no salts, metals)'!$K133:$Y133, "#N/A")=14,TRUE,FALSE))</f>
        <v>0</v>
      </c>
      <c r="V133" t="b">
        <f>AND(COUNTIF('Master list(no salts, metals)'!V133,"&lt;=1"),IF(COUNTIF('Master list(no salts, metals)'!$K133:$Y133, "#N/A")=14,TRUE,FALSE))</f>
        <v>0</v>
      </c>
      <c r="W133" t="b">
        <f>AND(COUNTIF('Master list(no salts, metals)'!W133,"&lt;=1"),IF(COUNTIF('Master list(no salts, metals)'!$K133:$Y133, "#N/A")=14,TRUE,FALSE))</f>
        <v>1</v>
      </c>
      <c r="X133" t="b">
        <f>AND(COUNTIF('Master list(no salts, metals)'!X133,"&lt;=1"),IF(COUNTIF('Master list(no salts, metals)'!$K133:$Y133, "#N/A")=14,TRUE,FALSE))</f>
        <v>0</v>
      </c>
      <c r="Y133" t="b">
        <f>AND(COUNTIF('Master list(no salts, metals)'!Y133,"&lt;=1"),IF(COUNTIF('Master list(no salts, metals)'!$K133:$Y133, "#N/A")=14,TRUE,FALSE))</f>
        <v>0</v>
      </c>
    </row>
    <row r="134" spans="11:25" x14ac:dyDescent="0.25">
      <c r="K134" t="b">
        <f>AND(COUNTIF('Master list(no salts, metals)'!K134,"&lt;=1"),IF(COUNTIF('Master list(no salts, metals)'!$K134:$Y134, "#N/A")=14,TRUE,FALSE))</f>
        <v>0</v>
      </c>
      <c r="L134" t="b">
        <f>AND(COUNTIF('Master list(no salts, metals)'!L134,"&lt;=1"),IF(COUNTIF('Master list(no salts, metals)'!$K134:$Y134, "#N/A")=14,TRUE,FALSE))</f>
        <v>0</v>
      </c>
      <c r="M134" t="b">
        <f>AND(COUNTIF('Master list(no salts, metals)'!M134,"&lt;=1"),IF(COUNTIF('Master list(no salts, metals)'!$K134:$Y134, "#N/A")=14,TRUE,FALSE))</f>
        <v>0</v>
      </c>
      <c r="N134" t="b">
        <f>AND(COUNTIF('Master list(no salts, metals)'!N134,"&lt;=1"),IF(COUNTIF('Master list(no salts, metals)'!$K134:$Y134, "#N/A")=14,TRUE,FALSE))</f>
        <v>0</v>
      </c>
      <c r="O134" t="b">
        <f>AND(COUNTIF('Master list(no salts, metals)'!O134,"&lt;=1"),IF(COUNTIF('Master list(no salts, metals)'!$K134:$Y134, "#N/A")=14,TRUE,FALSE))</f>
        <v>0</v>
      </c>
      <c r="P134" t="b">
        <f>AND(COUNTIF('Master list(no salts, metals)'!P134,"&lt;=1"),IF(COUNTIF('Master list(no salts, metals)'!$K134:$Y134, "#N/A")=14,TRUE,FALSE))</f>
        <v>0</v>
      </c>
      <c r="Q134" t="b">
        <f>AND(COUNTIF('Master list(no salts, metals)'!Q134,"&lt;=1"),IF(COUNTIF('Master list(no salts, metals)'!$K134:$Y134, "#N/A")=14,TRUE,FALSE))</f>
        <v>0</v>
      </c>
      <c r="R134" t="b">
        <f>AND(COUNTIF('Master list(no salts, metals)'!R134,"&lt;=1"),IF(COUNTIF('Master list(no salts, metals)'!$K134:$Y134, "#N/A")=14,TRUE,FALSE))</f>
        <v>0</v>
      </c>
      <c r="S134" t="b">
        <f>AND(COUNTIF('Master list(no salts, metals)'!S134,"&lt;=1"),IF(COUNTIF('Master list(no salts, metals)'!$K134:$Y134, "#N/A")=14,TRUE,FALSE))</f>
        <v>0</v>
      </c>
      <c r="T134" t="b">
        <f>AND(COUNTIF('Master list(no salts, metals)'!T134,"&lt;=1"),IF(COUNTIF('Master list(no salts, metals)'!$K134:$Y134, "#N/A")=14,TRUE,FALSE))</f>
        <v>1</v>
      </c>
      <c r="U134" t="b">
        <f>AND(COUNTIF('Master list(no salts, metals)'!U134,"&lt;=1"),IF(COUNTIF('Master list(no salts, metals)'!$K134:$Y134, "#N/A")=14,TRUE,FALSE))</f>
        <v>0</v>
      </c>
      <c r="V134" t="b">
        <f>AND(COUNTIF('Master list(no salts, metals)'!V134,"&lt;=1"),IF(COUNTIF('Master list(no salts, metals)'!$K134:$Y134, "#N/A")=14,TRUE,FALSE))</f>
        <v>0</v>
      </c>
      <c r="W134" t="b">
        <f>AND(COUNTIF('Master list(no salts, metals)'!W134,"&lt;=1"),IF(COUNTIF('Master list(no salts, metals)'!$K134:$Y134, "#N/A")=14,TRUE,FALSE))</f>
        <v>0</v>
      </c>
      <c r="X134" t="b">
        <f>AND(COUNTIF('Master list(no salts, metals)'!X134,"&lt;=1"),IF(COUNTIF('Master list(no salts, metals)'!$K134:$Y134, "#N/A")=14,TRUE,FALSE))</f>
        <v>0</v>
      </c>
      <c r="Y134" t="b">
        <f>AND(COUNTIF('Master list(no salts, metals)'!Y134,"&lt;=1"),IF(COUNTIF('Master list(no salts, metals)'!$K134:$Y134, "#N/A")=14,TRUE,FALSE))</f>
        <v>0</v>
      </c>
    </row>
    <row r="135" spans="11:25" x14ac:dyDescent="0.25">
      <c r="K135" t="b">
        <f>AND(COUNTIF('Master list(no salts, metals)'!K135,"&lt;=1"),IF(COUNTIF('Master list(no salts, metals)'!$K135:$Y135, "#N/A")=14,TRUE,FALSE))</f>
        <v>0</v>
      </c>
      <c r="L135" t="b">
        <f>AND(COUNTIF('Master list(no salts, metals)'!L135,"&lt;=1"),IF(COUNTIF('Master list(no salts, metals)'!$K135:$Y135, "#N/A")=14,TRUE,FALSE))</f>
        <v>0</v>
      </c>
      <c r="M135" t="b">
        <f>AND(COUNTIF('Master list(no salts, metals)'!M135,"&lt;=1"),IF(COUNTIF('Master list(no salts, metals)'!$K135:$Y135, "#N/A")=14,TRUE,FALSE))</f>
        <v>0</v>
      </c>
      <c r="N135" t="b">
        <f>AND(COUNTIF('Master list(no salts, metals)'!N135,"&lt;=1"),IF(COUNTIF('Master list(no salts, metals)'!$K135:$Y135, "#N/A")=14,TRUE,FALSE))</f>
        <v>0</v>
      </c>
      <c r="O135" t="b">
        <f>AND(COUNTIF('Master list(no salts, metals)'!O135,"&lt;=1"),IF(COUNTIF('Master list(no salts, metals)'!$K135:$Y135, "#N/A")=14,TRUE,FALSE))</f>
        <v>0</v>
      </c>
      <c r="P135" t="b">
        <f>AND(COUNTIF('Master list(no salts, metals)'!P135,"&lt;=1"),IF(COUNTIF('Master list(no salts, metals)'!$K135:$Y135, "#N/A")=14,TRUE,FALSE))</f>
        <v>0</v>
      </c>
      <c r="Q135" t="b">
        <f>AND(COUNTIF('Master list(no salts, metals)'!Q135,"&lt;=1"),IF(COUNTIF('Master list(no salts, metals)'!$K135:$Y135, "#N/A")=14,TRUE,FALSE))</f>
        <v>0</v>
      </c>
      <c r="R135" t="b">
        <f>AND(COUNTIF('Master list(no salts, metals)'!R135,"&lt;=1"),IF(COUNTIF('Master list(no salts, metals)'!$K135:$Y135, "#N/A")=14,TRUE,FALSE))</f>
        <v>0</v>
      </c>
      <c r="S135" t="b">
        <f>AND(COUNTIF('Master list(no salts, metals)'!S135,"&lt;=1"),IF(COUNTIF('Master list(no salts, metals)'!$K135:$Y135, "#N/A")=14,TRUE,FALSE))</f>
        <v>0</v>
      </c>
      <c r="T135" t="b">
        <f>AND(COUNTIF('Master list(no salts, metals)'!T135,"&lt;=1"),IF(COUNTIF('Master list(no salts, metals)'!$K135:$Y135, "#N/A")=14,TRUE,FALSE))</f>
        <v>0</v>
      </c>
      <c r="U135" t="b">
        <f>AND(COUNTIF('Master list(no salts, metals)'!U135,"&lt;=1"),IF(COUNTIF('Master list(no salts, metals)'!$K135:$Y135, "#N/A")=14,TRUE,FALSE))</f>
        <v>0</v>
      </c>
      <c r="V135" t="b">
        <f>AND(COUNTIF('Master list(no salts, metals)'!V135,"&lt;=1"),IF(COUNTIF('Master list(no salts, metals)'!$K135:$Y135, "#N/A")=14,TRUE,FALSE))</f>
        <v>0</v>
      </c>
      <c r="W135" t="b">
        <f>AND(COUNTIF('Master list(no salts, metals)'!W135,"&lt;=1"),IF(COUNTIF('Master list(no salts, metals)'!$K135:$Y135, "#N/A")=14,TRUE,FALSE))</f>
        <v>0</v>
      </c>
      <c r="X135" t="b">
        <f>AND(COUNTIF('Master list(no salts, metals)'!X135,"&lt;=1"),IF(COUNTIF('Master list(no salts, metals)'!$K135:$Y135, "#N/A")=14,TRUE,FALSE))</f>
        <v>0</v>
      </c>
      <c r="Y135" t="b">
        <f>AND(COUNTIF('Master list(no salts, metals)'!Y135,"&lt;=1"),IF(COUNTIF('Master list(no salts, metals)'!$K135:$Y135, "#N/A")=14,TRUE,FALSE))</f>
        <v>0</v>
      </c>
    </row>
    <row r="136" spans="11:25" x14ac:dyDescent="0.25">
      <c r="K136" t="b">
        <f>AND(COUNTIF('Master list(no salts, metals)'!K136,"&lt;=1"),IF(COUNTIF('Master list(no salts, metals)'!$K136:$Y136, "#N/A")=14,TRUE,FALSE))</f>
        <v>0</v>
      </c>
      <c r="L136" t="b">
        <f>AND(COUNTIF('Master list(no salts, metals)'!L136,"&lt;=1"),IF(COUNTIF('Master list(no salts, metals)'!$K136:$Y136, "#N/A")=14,TRUE,FALSE))</f>
        <v>0</v>
      </c>
      <c r="M136" t="b">
        <f>AND(COUNTIF('Master list(no salts, metals)'!M136,"&lt;=1"),IF(COUNTIF('Master list(no salts, metals)'!$K136:$Y136, "#N/A")=14,TRUE,FALSE))</f>
        <v>0</v>
      </c>
      <c r="N136" t="b">
        <f>AND(COUNTIF('Master list(no salts, metals)'!N136,"&lt;=1"),IF(COUNTIF('Master list(no salts, metals)'!$K136:$Y136, "#N/A")=14,TRUE,FALSE))</f>
        <v>0</v>
      </c>
      <c r="O136" t="b">
        <f>AND(COUNTIF('Master list(no salts, metals)'!O136,"&lt;=1"),IF(COUNTIF('Master list(no salts, metals)'!$K136:$Y136, "#N/A")=14,TRUE,FALSE))</f>
        <v>0</v>
      </c>
      <c r="P136" t="b">
        <f>AND(COUNTIF('Master list(no salts, metals)'!P136,"&lt;=1"),IF(COUNTIF('Master list(no salts, metals)'!$K136:$Y136, "#N/A")=14,TRUE,FALSE))</f>
        <v>0</v>
      </c>
      <c r="Q136" t="b">
        <f>AND(COUNTIF('Master list(no salts, metals)'!Q136,"&lt;=1"),IF(COUNTIF('Master list(no salts, metals)'!$K136:$Y136, "#N/A")=14,TRUE,FALSE))</f>
        <v>0</v>
      </c>
      <c r="R136" t="b">
        <f>AND(COUNTIF('Master list(no salts, metals)'!R136,"&lt;=1"),IF(COUNTIF('Master list(no salts, metals)'!$K136:$Y136, "#N/A")=14,TRUE,FALSE))</f>
        <v>0</v>
      </c>
      <c r="S136" t="b">
        <f>AND(COUNTIF('Master list(no salts, metals)'!S136,"&lt;=1"),IF(COUNTIF('Master list(no salts, metals)'!$K136:$Y136, "#N/A")=14,TRUE,FALSE))</f>
        <v>0</v>
      </c>
      <c r="T136" t="b">
        <f>AND(COUNTIF('Master list(no salts, metals)'!T136,"&lt;=1"),IF(COUNTIF('Master list(no salts, metals)'!$K136:$Y136, "#N/A")=14,TRUE,FALSE))</f>
        <v>1</v>
      </c>
      <c r="U136" t="b">
        <f>AND(COUNTIF('Master list(no salts, metals)'!U136,"&lt;=1"),IF(COUNTIF('Master list(no salts, metals)'!$K136:$Y136, "#N/A")=14,TRUE,FALSE))</f>
        <v>0</v>
      </c>
      <c r="V136" t="b">
        <f>AND(COUNTIF('Master list(no salts, metals)'!V136,"&lt;=1"),IF(COUNTIF('Master list(no salts, metals)'!$K136:$Y136, "#N/A")=14,TRUE,FALSE))</f>
        <v>0</v>
      </c>
      <c r="W136" t="b">
        <f>AND(COUNTIF('Master list(no salts, metals)'!W136,"&lt;=1"),IF(COUNTIF('Master list(no salts, metals)'!$K136:$Y136, "#N/A")=14,TRUE,FALSE))</f>
        <v>0</v>
      </c>
      <c r="X136" t="b">
        <f>AND(COUNTIF('Master list(no salts, metals)'!X136,"&lt;=1"),IF(COUNTIF('Master list(no salts, metals)'!$K136:$Y136, "#N/A")=14,TRUE,FALSE))</f>
        <v>0</v>
      </c>
      <c r="Y136" t="b">
        <f>AND(COUNTIF('Master list(no salts, metals)'!Y136,"&lt;=1"),IF(COUNTIF('Master list(no salts, metals)'!$K136:$Y136, "#N/A")=14,TRUE,FALSE))</f>
        <v>0</v>
      </c>
    </row>
    <row r="137" spans="11:25" x14ac:dyDescent="0.25">
      <c r="K137" t="b">
        <f>AND(COUNTIF('Master list(no salts, metals)'!K137,"&lt;=1"),IF(COUNTIF('Master list(no salts, metals)'!$K137:$Y137, "#N/A")=14,TRUE,FALSE))</f>
        <v>0</v>
      </c>
      <c r="L137" t="b">
        <f>AND(COUNTIF('Master list(no salts, metals)'!L137,"&lt;=1"),IF(COUNTIF('Master list(no salts, metals)'!$K137:$Y137, "#N/A")=14,TRUE,FALSE))</f>
        <v>0</v>
      </c>
      <c r="M137" t="b">
        <f>AND(COUNTIF('Master list(no salts, metals)'!M137,"&lt;=1"),IF(COUNTIF('Master list(no salts, metals)'!$K137:$Y137, "#N/A")=14,TRUE,FALSE))</f>
        <v>0</v>
      </c>
      <c r="N137" t="b">
        <f>AND(COUNTIF('Master list(no salts, metals)'!N137,"&lt;=1"),IF(COUNTIF('Master list(no salts, metals)'!$K137:$Y137, "#N/A")=14,TRUE,FALSE))</f>
        <v>0</v>
      </c>
      <c r="O137" t="b">
        <f>AND(COUNTIF('Master list(no salts, metals)'!O137,"&lt;=1"),IF(COUNTIF('Master list(no salts, metals)'!$K137:$Y137, "#N/A")=14,TRUE,FALSE))</f>
        <v>0</v>
      </c>
      <c r="P137" t="b">
        <f>AND(COUNTIF('Master list(no salts, metals)'!P137,"&lt;=1"),IF(COUNTIF('Master list(no salts, metals)'!$K137:$Y137, "#N/A")=14,TRUE,FALSE))</f>
        <v>0</v>
      </c>
      <c r="Q137" t="b">
        <f>AND(COUNTIF('Master list(no salts, metals)'!Q137,"&lt;=1"),IF(COUNTIF('Master list(no salts, metals)'!$K137:$Y137, "#N/A")=14,TRUE,FALSE))</f>
        <v>0</v>
      </c>
      <c r="R137" t="b">
        <f>AND(COUNTIF('Master list(no salts, metals)'!R137,"&lt;=1"),IF(COUNTIF('Master list(no salts, metals)'!$K137:$Y137, "#N/A")=14,TRUE,FALSE))</f>
        <v>0</v>
      </c>
      <c r="S137" t="b">
        <f>AND(COUNTIF('Master list(no salts, metals)'!S137,"&lt;=1"),IF(COUNTIF('Master list(no salts, metals)'!$K137:$Y137, "#N/A")=14,TRUE,FALSE))</f>
        <v>0</v>
      </c>
      <c r="T137" t="b">
        <f>AND(COUNTIF('Master list(no salts, metals)'!T137,"&lt;=1"),IF(COUNTIF('Master list(no salts, metals)'!$K137:$Y137, "#N/A")=14,TRUE,FALSE))</f>
        <v>0</v>
      </c>
      <c r="U137" t="b">
        <f>AND(COUNTIF('Master list(no salts, metals)'!U137,"&lt;=1"),IF(COUNTIF('Master list(no salts, metals)'!$K137:$Y137, "#N/A")=14,TRUE,FALSE))</f>
        <v>0</v>
      </c>
      <c r="V137" t="b">
        <f>AND(COUNTIF('Master list(no salts, metals)'!V137,"&lt;=1"),IF(COUNTIF('Master list(no salts, metals)'!$K137:$Y137, "#N/A")=14,TRUE,FALSE))</f>
        <v>0</v>
      </c>
      <c r="W137" t="b">
        <f>AND(COUNTIF('Master list(no salts, metals)'!W137,"&lt;=1"),IF(COUNTIF('Master list(no salts, metals)'!$K137:$Y137, "#N/A")=14,TRUE,FALSE))</f>
        <v>0</v>
      </c>
      <c r="X137" t="b">
        <f>AND(COUNTIF('Master list(no salts, metals)'!X137,"&lt;=1"),IF(COUNTIF('Master list(no salts, metals)'!$K137:$Y137, "#N/A")=14,TRUE,FALSE))</f>
        <v>0</v>
      </c>
      <c r="Y137" t="b">
        <f>AND(COUNTIF('Master list(no salts, metals)'!Y137,"&lt;=1"),IF(COUNTIF('Master list(no salts, metals)'!$K137:$Y137, "#N/A")=14,TRUE,FALSE))</f>
        <v>0</v>
      </c>
    </row>
    <row r="138" spans="11:25" x14ac:dyDescent="0.25">
      <c r="K138" t="b">
        <f>AND(COUNTIF('Master list(no salts, metals)'!K138,"&lt;=1"),IF(COUNTIF('Master list(no salts, metals)'!$K138:$Y138, "#N/A")=14,TRUE,FALSE))</f>
        <v>0</v>
      </c>
      <c r="L138" t="b">
        <f>AND(COUNTIF('Master list(no salts, metals)'!L138,"&lt;=1"),IF(COUNTIF('Master list(no salts, metals)'!$K138:$Y138, "#N/A")=14,TRUE,FALSE))</f>
        <v>0</v>
      </c>
      <c r="M138" t="b">
        <f>AND(COUNTIF('Master list(no salts, metals)'!M138,"&lt;=1"),IF(COUNTIF('Master list(no salts, metals)'!$K138:$Y138, "#N/A")=14,TRUE,FALSE))</f>
        <v>0</v>
      </c>
      <c r="N138" t="b">
        <f>AND(COUNTIF('Master list(no salts, metals)'!N138,"&lt;=1"),IF(COUNTIF('Master list(no salts, metals)'!$K138:$Y138, "#N/A")=14,TRUE,FALSE))</f>
        <v>0</v>
      </c>
      <c r="O138" t="b">
        <f>AND(COUNTIF('Master list(no salts, metals)'!O138,"&lt;=1"),IF(COUNTIF('Master list(no salts, metals)'!$K138:$Y138, "#N/A")=14,TRUE,FALSE))</f>
        <v>0</v>
      </c>
      <c r="P138" t="b">
        <f>AND(COUNTIF('Master list(no salts, metals)'!P138,"&lt;=1"),IF(COUNTIF('Master list(no salts, metals)'!$K138:$Y138, "#N/A")=14,TRUE,FALSE))</f>
        <v>0</v>
      </c>
      <c r="Q138" t="b">
        <f>AND(COUNTIF('Master list(no salts, metals)'!Q138,"&lt;=1"),IF(COUNTIF('Master list(no salts, metals)'!$K138:$Y138, "#N/A")=14,TRUE,FALSE))</f>
        <v>0</v>
      </c>
      <c r="R138" t="b">
        <f>AND(COUNTIF('Master list(no salts, metals)'!R138,"&lt;=1"),IF(COUNTIF('Master list(no salts, metals)'!$K138:$Y138, "#N/A")=14,TRUE,FALSE))</f>
        <v>0</v>
      </c>
      <c r="S138" t="b">
        <f>AND(COUNTIF('Master list(no salts, metals)'!S138,"&lt;=1"),IF(COUNTIF('Master list(no salts, metals)'!$K138:$Y138, "#N/A")=14,TRUE,FALSE))</f>
        <v>0</v>
      </c>
      <c r="T138" t="b">
        <f>AND(COUNTIF('Master list(no salts, metals)'!T138,"&lt;=1"),IF(COUNTIF('Master list(no salts, metals)'!$K138:$Y138, "#N/A")=14,TRUE,FALSE))</f>
        <v>1</v>
      </c>
      <c r="U138" t="b">
        <f>AND(COUNTIF('Master list(no salts, metals)'!U138,"&lt;=1"),IF(COUNTIF('Master list(no salts, metals)'!$K138:$Y138, "#N/A")=14,TRUE,FALSE))</f>
        <v>0</v>
      </c>
      <c r="V138" t="b">
        <f>AND(COUNTIF('Master list(no salts, metals)'!V138,"&lt;=1"),IF(COUNTIF('Master list(no salts, metals)'!$K138:$Y138, "#N/A")=14,TRUE,FALSE))</f>
        <v>0</v>
      </c>
      <c r="W138" t="b">
        <f>AND(COUNTIF('Master list(no salts, metals)'!W138,"&lt;=1"),IF(COUNTIF('Master list(no salts, metals)'!$K138:$Y138, "#N/A")=14,TRUE,FALSE))</f>
        <v>0</v>
      </c>
      <c r="X138" t="b">
        <f>AND(COUNTIF('Master list(no salts, metals)'!X138,"&lt;=1"),IF(COUNTIF('Master list(no salts, metals)'!$K138:$Y138, "#N/A")=14,TRUE,FALSE))</f>
        <v>0</v>
      </c>
      <c r="Y138" t="b">
        <f>AND(COUNTIF('Master list(no salts, metals)'!Y138,"&lt;=1"),IF(COUNTIF('Master list(no salts, metals)'!$K138:$Y138, "#N/A")=14,TRUE,FALSE))</f>
        <v>0</v>
      </c>
    </row>
    <row r="139" spans="11:25" x14ac:dyDescent="0.25">
      <c r="K139" t="b">
        <f>AND(COUNTIF('Master list(no salts, metals)'!K139,"&lt;=1"),IF(COUNTIF('Master list(no salts, metals)'!$K139:$Y139, "#N/A")=14,TRUE,FALSE))</f>
        <v>0</v>
      </c>
      <c r="L139" t="b">
        <f>AND(COUNTIF('Master list(no salts, metals)'!L139,"&lt;=1"),IF(COUNTIF('Master list(no salts, metals)'!$K139:$Y139, "#N/A")=14,TRUE,FALSE))</f>
        <v>0</v>
      </c>
      <c r="M139" t="b">
        <f>AND(COUNTIF('Master list(no salts, metals)'!M139,"&lt;=1"),IF(COUNTIF('Master list(no salts, metals)'!$K139:$Y139, "#N/A")=14,TRUE,FALSE))</f>
        <v>0</v>
      </c>
      <c r="N139" t="b">
        <f>AND(COUNTIF('Master list(no salts, metals)'!N139,"&lt;=1"),IF(COUNTIF('Master list(no salts, metals)'!$K139:$Y139, "#N/A")=14,TRUE,FALSE))</f>
        <v>0</v>
      </c>
      <c r="O139" t="b">
        <f>AND(COUNTIF('Master list(no salts, metals)'!O139,"&lt;=1"),IF(COUNTIF('Master list(no salts, metals)'!$K139:$Y139, "#N/A")=14,TRUE,FALSE))</f>
        <v>0</v>
      </c>
      <c r="P139" t="b">
        <f>AND(COUNTIF('Master list(no salts, metals)'!P139,"&lt;=1"),IF(COUNTIF('Master list(no salts, metals)'!$K139:$Y139, "#N/A")=14,TRUE,FALSE))</f>
        <v>0</v>
      </c>
      <c r="Q139" t="b">
        <f>AND(COUNTIF('Master list(no salts, metals)'!Q139,"&lt;=1"),IF(COUNTIF('Master list(no salts, metals)'!$K139:$Y139, "#N/A")=14,TRUE,FALSE))</f>
        <v>0</v>
      </c>
      <c r="R139" t="b">
        <f>AND(COUNTIF('Master list(no salts, metals)'!R139,"&lt;=1"),IF(COUNTIF('Master list(no salts, metals)'!$K139:$Y139, "#N/A")=14,TRUE,FALSE))</f>
        <v>0</v>
      </c>
      <c r="S139" t="b">
        <f>AND(COUNTIF('Master list(no salts, metals)'!S139,"&lt;=1"),IF(COUNTIF('Master list(no salts, metals)'!$K139:$Y139, "#N/A")=14,TRUE,FALSE))</f>
        <v>0</v>
      </c>
      <c r="T139" t="b">
        <f>AND(COUNTIF('Master list(no salts, metals)'!T139,"&lt;=1"),IF(COUNTIF('Master list(no salts, metals)'!$K139:$Y139, "#N/A")=14,TRUE,FALSE))</f>
        <v>0</v>
      </c>
      <c r="U139" t="b">
        <f>AND(COUNTIF('Master list(no salts, metals)'!U139,"&lt;=1"),IF(COUNTIF('Master list(no salts, metals)'!$K139:$Y139, "#N/A")=14,TRUE,FALSE))</f>
        <v>0</v>
      </c>
      <c r="V139" t="b">
        <f>AND(COUNTIF('Master list(no salts, metals)'!V139,"&lt;=1"),IF(COUNTIF('Master list(no salts, metals)'!$K139:$Y139, "#N/A")=14,TRUE,FALSE))</f>
        <v>0</v>
      </c>
      <c r="W139" t="b">
        <f>AND(COUNTIF('Master list(no salts, metals)'!W139,"&lt;=1"),IF(COUNTIF('Master list(no salts, metals)'!$K139:$Y139, "#N/A")=14,TRUE,FALSE))</f>
        <v>0</v>
      </c>
      <c r="X139" t="b">
        <f>AND(COUNTIF('Master list(no salts, metals)'!X139,"&lt;=1"),IF(COUNTIF('Master list(no salts, metals)'!$K139:$Y139, "#N/A")=14,TRUE,FALSE))</f>
        <v>0</v>
      </c>
      <c r="Y139" t="b">
        <f>AND(COUNTIF('Master list(no salts, metals)'!Y139,"&lt;=1"),IF(COUNTIF('Master list(no salts, metals)'!$K139:$Y139, "#N/A")=14,TRUE,FALSE))</f>
        <v>0</v>
      </c>
    </row>
    <row r="140" spans="11:25" x14ac:dyDescent="0.25">
      <c r="K140" t="e">
        <f>AND(COUNTIF('Master list(no salts, metals)'!#REF!,"&lt;=1"),IF(COUNTIF('Master list(no salts, metals)'!#REF!, "#N/A")=14,TRUE,FALSE))</f>
        <v>#REF!</v>
      </c>
      <c r="L140" t="e">
        <f>AND(COUNTIF('Master list(no salts, metals)'!#REF!,"&lt;=1"),IF(COUNTIF('Master list(no salts, metals)'!#REF!, "#N/A")=14,TRUE,FALSE))</f>
        <v>#REF!</v>
      </c>
      <c r="M140" t="e">
        <f>AND(COUNTIF('Master list(no salts, metals)'!#REF!,"&lt;=1"),IF(COUNTIF('Master list(no salts, metals)'!#REF!, "#N/A")=14,TRUE,FALSE))</f>
        <v>#REF!</v>
      </c>
      <c r="N140" t="e">
        <f>AND(COUNTIF('Master list(no salts, metals)'!#REF!,"&lt;=1"),IF(COUNTIF('Master list(no salts, metals)'!#REF!, "#N/A")=14,TRUE,FALSE))</f>
        <v>#REF!</v>
      </c>
      <c r="O140" t="e">
        <f>AND(COUNTIF('Master list(no salts, metals)'!#REF!,"&lt;=1"),IF(COUNTIF('Master list(no salts, metals)'!#REF!, "#N/A")=14,TRUE,FALSE))</f>
        <v>#REF!</v>
      </c>
      <c r="P140" t="e">
        <f>AND(COUNTIF('Master list(no salts, metals)'!#REF!,"&lt;=1"),IF(COUNTIF('Master list(no salts, metals)'!#REF!, "#N/A")=14,TRUE,FALSE))</f>
        <v>#REF!</v>
      </c>
      <c r="Q140" t="e">
        <f>AND(COUNTIF('Master list(no salts, metals)'!#REF!,"&lt;=1"),IF(COUNTIF('Master list(no salts, metals)'!#REF!, "#N/A")=14,TRUE,FALSE))</f>
        <v>#REF!</v>
      </c>
      <c r="R140" t="e">
        <f>AND(COUNTIF('Master list(no salts, metals)'!#REF!,"&lt;=1"),IF(COUNTIF('Master list(no salts, metals)'!#REF!, "#N/A")=14,TRUE,FALSE))</f>
        <v>#REF!</v>
      </c>
      <c r="S140" t="e">
        <f>AND(COUNTIF('Master list(no salts, metals)'!#REF!,"&lt;=1"),IF(COUNTIF('Master list(no salts, metals)'!#REF!, "#N/A")=14,TRUE,FALSE))</f>
        <v>#REF!</v>
      </c>
      <c r="T140" t="e">
        <f>AND(COUNTIF('Master list(no salts, metals)'!#REF!,"&lt;=1"),IF(COUNTIF('Master list(no salts, metals)'!#REF!, "#N/A")=14,TRUE,FALSE))</f>
        <v>#REF!</v>
      </c>
      <c r="U140" t="e">
        <f>AND(COUNTIF('Master list(no salts, metals)'!#REF!,"&lt;=1"),IF(COUNTIF('Master list(no salts, metals)'!#REF!, "#N/A")=14,TRUE,FALSE))</f>
        <v>#REF!</v>
      </c>
      <c r="V140" t="e">
        <f>AND(COUNTIF('Master list(no salts, metals)'!#REF!,"&lt;=1"),IF(COUNTIF('Master list(no salts, metals)'!#REF!, "#N/A")=14,TRUE,FALSE))</f>
        <v>#REF!</v>
      </c>
      <c r="W140" t="e">
        <f>AND(COUNTIF('Master list(no salts, metals)'!#REF!,"&lt;=1"),IF(COUNTIF('Master list(no salts, metals)'!#REF!, "#N/A")=14,TRUE,FALSE))</f>
        <v>#REF!</v>
      </c>
      <c r="X140" t="e">
        <f>AND(COUNTIF('Master list(no salts, metals)'!#REF!,"&lt;=1"),IF(COUNTIF('Master list(no salts, metals)'!#REF!, "#N/A")=14,TRUE,FALSE))</f>
        <v>#REF!</v>
      </c>
      <c r="Y140" t="e">
        <f>AND(COUNTIF('Master list(no salts, metals)'!#REF!,"&lt;=1"),IF(COUNTIF('Master list(no salts, metals)'!#REF!, "#N/A")=14,TRUE,FALSE))</f>
        <v>#REF!</v>
      </c>
    </row>
    <row r="141" spans="11:25" x14ac:dyDescent="0.25">
      <c r="K141" t="b">
        <f>AND(COUNTIF('Master list(no salts, metals)'!K140,"&lt;=1"),IF(COUNTIF('Master list(no salts, metals)'!$K140:$Y140, "#N/A")=14,TRUE,FALSE))</f>
        <v>0</v>
      </c>
      <c r="L141" t="b">
        <f>AND(COUNTIF('Master list(no salts, metals)'!L140,"&lt;=1"),IF(COUNTIF('Master list(no salts, metals)'!$K140:$Y140, "#N/A")=14,TRUE,FALSE))</f>
        <v>0</v>
      </c>
      <c r="M141" t="b">
        <f>AND(COUNTIF('Master list(no salts, metals)'!M140,"&lt;=1"),IF(COUNTIF('Master list(no salts, metals)'!$K140:$Y140, "#N/A")=14,TRUE,FALSE))</f>
        <v>0</v>
      </c>
      <c r="N141" t="b">
        <f>AND(COUNTIF('Master list(no salts, metals)'!N140,"&lt;=1"),IF(COUNTIF('Master list(no salts, metals)'!$K140:$Y140, "#N/A")=14,TRUE,FALSE))</f>
        <v>0</v>
      </c>
      <c r="O141" t="b">
        <f>AND(COUNTIF('Master list(no salts, metals)'!O140,"&lt;=1"),IF(COUNTIF('Master list(no salts, metals)'!$K140:$Y140, "#N/A")=14,TRUE,FALSE))</f>
        <v>0</v>
      </c>
      <c r="P141" t="b">
        <f>AND(COUNTIF('Master list(no salts, metals)'!P140,"&lt;=1"),IF(COUNTIF('Master list(no salts, metals)'!$K140:$Y140, "#N/A")=14,TRUE,FALSE))</f>
        <v>0</v>
      </c>
      <c r="Q141" t="b">
        <f>AND(COUNTIF('Master list(no salts, metals)'!Q140,"&lt;=1"),IF(COUNTIF('Master list(no salts, metals)'!$K140:$Y140, "#N/A")=14,TRUE,FALSE))</f>
        <v>0</v>
      </c>
      <c r="R141" t="b">
        <f>AND(COUNTIF('Master list(no salts, metals)'!R140,"&lt;=1"),IF(COUNTIF('Master list(no salts, metals)'!$K140:$Y140, "#N/A")=14,TRUE,FALSE))</f>
        <v>0</v>
      </c>
      <c r="S141" t="b">
        <f>AND(COUNTIF('Master list(no salts, metals)'!S140,"&lt;=1"),IF(COUNTIF('Master list(no salts, metals)'!$K140:$Y140, "#N/A")=14,TRUE,FALSE))</f>
        <v>0</v>
      </c>
      <c r="T141" t="b">
        <f>AND(COUNTIF('Master list(no salts, metals)'!T140,"&lt;=1"),IF(COUNTIF('Master list(no salts, metals)'!$K140:$Y140, "#N/A")=14,TRUE,FALSE))</f>
        <v>0</v>
      </c>
      <c r="U141" t="b">
        <f>AND(COUNTIF('Master list(no salts, metals)'!U140,"&lt;=1"),IF(COUNTIF('Master list(no salts, metals)'!$K140:$Y140, "#N/A")=14,TRUE,FALSE))</f>
        <v>0</v>
      </c>
      <c r="V141" t="b">
        <f>AND(COUNTIF('Master list(no salts, metals)'!V140,"&lt;=1"),IF(COUNTIF('Master list(no salts, metals)'!$K140:$Y140, "#N/A")=14,TRUE,FALSE))</f>
        <v>0</v>
      </c>
      <c r="W141" t="b">
        <f>AND(COUNTIF('Master list(no salts, metals)'!W140,"&lt;=1"),IF(COUNTIF('Master list(no salts, metals)'!$K140:$Y140, "#N/A")=14,TRUE,FALSE))</f>
        <v>0</v>
      </c>
      <c r="X141" t="b">
        <f>AND(COUNTIF('Master list(no salts, metals)'!X140,"&lt;=1"),IF(COUNTIF('Master list(no salts, metals)'!$K140:$Y140, "#N/A")=14,TRUE,FALSE))</f>
        <v>0</v>
      </c>
      <c r="Y141" t="b">
        <f>AND(COUNTIF('Master list(no salts, metals)'!Y140,"&lt;=1"),IF(COUNTIF('Master list(no salts, metals)'!$K140:$Y140, "#N/A")=14,TRUE,FALSE))</f>
        <v>0</v>
      </c>
    </row>
    <row r="142" spans="11:25" x14ac:dyDescent="0.25">
      <c r="K142" t="b">
        <f>AND(COUNTIF('Master list(no salts, metals)'!K141,"&lt;=1"),IF(COUNTIF('Master list(no salts, metals)'!$K141:$Y141, "#N/A")=14,TRUE,FALSE))</f>
        <v>0</v>
      </c>
      <c r="L142" t="b">
        <f>AND(COUNTIF('Master list(no salts, metals)'!L141,"&lt;=1"),IF(COUNTIF('Master list(no salts, metals)'!$K141:$Y141, "#N/A")=14,TRUE,FALSE))</f>
        <v>0</v>
      </c>
      <c r="M142" t="b">
        <f>AND(COUNTIF('Master list(no salts, metals)'!M141,"&lt;=1"),IF(COUNTIF('Master list(no salts, metals)'!$K141:$Y141, "#N/A")=14,TRUE,FALSE))</f>
        <v>0</v>
      </c>
      <c r="N142" t="b">
        <f>AND(COUNTIF('Master list(no salts, metals)'!N141,"&lt;=1"),IF(COUNTIF('Master list(no salts, metals)'!$K141:$Y141, "#N/A")=14,TRUE,FALSE))</f>
        <v>0</v>
      </c>
      <c r="O142" t="b">
        <f>AND(COUNTIF('Master list(no salts, metals)'!O141,"&lt;=1"),IF(COUNTIF('Master list(no salts, metals)'!$K141:$Y141, "#N/A")=14,TRUE,FALSE))</f>
        <v>0</v>
      </c>
      <c r="P142" t="b">
        <f>AND(COUNTIF('Master list(no salts, metals)'!P141,"&lt;=1"),IF(COUNTIF('Master list(no salts, metals)'!$K141:$Y141, "#N/A")=14,TRUE,FALSE))</f>
        <v>0</v>
      </c>
      <c r="Q142" t="b">
        <f>AND(COUNTIF('Master list(no salts, metals)'!Q141,"&lt;=1"),IF(COUNTIF('Master list(no salts, metals)'!$K141:$Y141, "#N/A")=14,TRUE,FALSE))</f>
        <v>0</v>
      </c>
      <c r="R142" t="b">
        <f>AND(COUNTIF('Master list(no salts, metals)'!R141,"&lt;=1"),IF(COUNTIF('Master list(no salts, metals)'!$K141:$Y141, "#N/A")=14,TRUE,FALSE))</f>
        <v>0</v>
      </c>
      <c r="S142" t="b">
        <f>AND(COUNTIF('Master list(no salts, metals)'!S141,"&lt;=1"),IF(COUNTIF('Master list(no salts, metals)'!$K141:$Y141, "#N/A")=14,TRUE,FALSE))</f>
        <v>0</v>
      </c>
      <c r="T142" t="b">
        <f>AND(COUNTIF('Master list(no salts, metals)'!T141,"&lt;=1"),IF(COUNTIF('Master list(no salts, metals)'!$K141:$Y141, "#N/A")=14,TRUE,FALSE))</f>
        <v>0</v>
      </c>
      <c r="U142" t="b">
        <f>AND(COUNTIF('Master list(no salts, metals)'!U141,"&lt;=1"),IF(COUNTIF('Master list(no salts, metals)'!$K141:$Y141, "#N/A")=14,TRUE,FALSE))</f>
        <v>0</v>
      </c>
      <c r="V142" t="b">
        <f>AND(COUNTIF('Master list(no salts, metals)'!V141,"&lt;=1"),IF(COUNTIF('Master list(no salts, metals)'!$K141:$Y141, "#N/A")=14,TRUE,FALSE))</f>
        <v>0</v>
      </c>
      <c r="W142" t="b">
        <f>AND(COUNTIF('Master list(no salts, metals)'!W141,"&lt;=1"),IF(COUNTIF('Master list(no salts, metals)'!$K141:$Y141, "#N/A")=14,TRUE,FALSE))</f>
        <v>0</v>
      </c>
      <c r="X142" t="b">
        <f>AND(COUNTIF('Master list(no salts, metals)'!X141,"&lt;=1"),IF(COUNTIF('Master list(no salts, metals)'!$K141:$Y141, "#N/A")=14,TRUE,FALSE))</f>
        <v>0</v>
      </c>
      <c r="Y142" t="b">
        <f>AND(COUNTIF('Master list(no salts, metals)'!Y141,"&lt;=1"),IF(COUNTIF('Master list(no salts, metals)'!$K141:$Y141, "#N/A")=14,TRUE,FALSE))</f>
        <v>0</v>
      </c>
    </row>
    <row r="143" spans="11:25" x14ac:dyDescent="0.25">
      <c r="K143" t="b">
        <f>AND(COUNTIF('Master list(no salts, metals)'!K142,"&lt;=1"),IF(COUNTIF('Master list(no salts, metals)'!$K142:$Y142, "#N/A")=14,TRUE,FALSE))</f>
        <v>0</v>
      </c>
      <c r="L143" t="b">
        <f>AND(COUNTIF('Master list(no salts, metals)'!L142,"&lt;=1"),IF(COUNTIF('Master list(no salts, metals)'!$K142:$Y142, "#N/A")=14,TRUE,FALSE))</f>
        <v>0</v>
      </c>
      <c r="M143" t="b">
        <f>AND(COUNTIF('Master list(no salts, metals)'!M142,"&lt;=1"),IF(COUNTIF('Master list(no salts, metals)'!$K142:$Y142, "#N/A")=14,TRUE,FALSE))</f>
        <v>0</v>
      </c>
      <c r="N143" t="b">
        <f>AND(COUNTIF('Master list(no salts, metals)'!N142,"&lt;=1"),IF(COUNTIF('Master list(no salts, metals)'!$K142:$Y142, "#N/A")=14,TRUE,FALSE))</f>
        <v>0</v>
      </c>
      <c r="O143" t="b">
        <f>AND(COUNTIF('Master list(no salts, metals)'!O142,"&lt;=1"),IF(COUNTIF('Master list(no salts, metals)'!$K142:$Y142, "#N/A")=14,TRUE,FALSE))</f>
        <v>0</v>
      </c>
      <c r="P143" t="b">
        <f>AND(COUNTIF('Master list(no salts, metals)'!P142,"&lt;=1"),IF(COUNTIF('Master list(no salts, metals)'!$K142:$Y142, "#N/A")=14,TRUE,FALSE))</f>
        <v>0</v>
      </c>
      <c r="Q143" t="b">
        <f>AND(COUNTIF('Master list(no salts, metals)'!Q142,"&lt;=1"),IF(COUNTIF('Master list(no salts, metals)'!$K142:$Y142, "#N/A")=14,TRUE,FALSE))</f>
        <v>0</v>
      </c>
      <c r="R143" t="b">
        <f>AND(COUNTIF('Master list(no salts, metals)'!R142,"&lt;=1"),IF(COUNTIF('Master list(no salts, metals)'!$K142:$Y142, "#N/A")=14,TRUE,FALSE))</f>
        <v>0</v>
      </c>
      <c r="S143" t="b">
        <f>AND(COUNTIF('Master list(no salts, metals)'!S142,"&lt;=1"),IF(COUNTIF('Master list(no salts, metals)'!$K142:$Y142, "#N/A")=14,TRUE,FALSE))</f>
        <v>0</v>
      </c>
      <c r="T143" t="b">
        <f>AND(COUNTIF('Master list(no salts, metals)'!T142,"&lt;=1"),IF(COUNTIF('Master list(no salts, metals)'!$K142:$Y142, "#N/A")=14,TRUE,FALSE))</f>
        <v>0</v>
      </c>
      <c r="U143" t="b">
        <f>AND(COUNTIF('Master list(no salts, metals)'!U142,"&lt;=1"),IF(COUNTIF('Master list(no salts, metals)'!$K142:$Y142, "#N/A")=14,TRUE,FALSE))</f>
        <v>0</v>
      </c>
      <c r="V143" t="b">
        <f>AND(COUNTIF('Master list(no salts, metals)'!V142,"&lt;=1"),IF(COUNTIF('Master list(no salts, metals)'!$K142:$Y142, "#N/A")=14,TRUE,FALSE))</f>
        <v>0</v>
      </c>
      <c r="W143" t="b">
        <f>AND(COUNTIF('Master list(no salts, metals)'!W142,"&lt;=1"),IF(COUNTIF('Master list(no salts, metals)'!$K142:$Y142, "#N/A")=14,TRUE,FALSE))</f>
        <v>0</v>
      </c>
      <c r="X143" t="b">
        <f>AND(COUNTIF('Master list(no salts, metals)'!X142,"&lt;=1"),IF(COUNTIF('Master list(no salts, metals)'!$K142:$Y142, "#N/A")=14,TRUE,FALSE))</f>
        <v>0</v>
      </c>
      <c r="Y143" t="b">
        <f>AND(COUNTIF('Master list(no salts, metals)'!Y142,"&lt;=1"),IF(COUNTIF('Master list(no salts, metals)'!$K142:$Y142, "#N/A")=14,TRUE,FALSE))</f>
        <v>0</v>
      </c>
    </row>
    <row r="144" spans="11:25" x14ac:dyDescent="0.25">
      <c r="K144" t="b">
        <f>AND(COUNTIF('Master list(no salts, metals)'!K143,"&lt;=1"),IF(COUNTIF('Master list(no salts, metals)'!$K143:$Y143, "#N/A")=14,TRUE,FALSE))</f>
        <v>0</v>
      </c>
      <c r="L144" t="b">
        <f>AND(COUNTIF('Master list(no salts, metals)'!L143,"&lt;=1"),IF(COUNTIF('Master list(no salts, metals)'!$K143:$Y143, "#N/A")=14,TRUE,FALSE))</f>
        <v>0</v>
      </c>
      <c r="M144" t="b">
        <f>AND(COUNTIF('Master list(no salts, metals)'!M143,"&lt;=1"),IF(COUNTIF('Master list(no salts, metals)'!$K143:$Y143, "#N/A")=14,TRUE,FALSE))</f>
        <v>0</v>
      </c>
      <c r="N144" t="b">
        <f>AND(COUNTIF('Master list(no salts, metals)'!N143,"&lt;=1"),IF(COUNTIF('Master list(no salts, metals)'!$K143:$Y143, "#N/A")=14,TRUE,FALSE))</f>
        <v>0</v>
      </c>
      <c r="O144" t="b">
        <f>AND(COUNTIF('Master list(no salts, metals)'!O143,"&lt;=1"),IF(COUNTIF('Master list(no salts, metals)'!$K143:$Y143, "#N/A")=14,TRUE,FALSE))</f>
        <v>0</v>
      </c>
      <c r="P144" t="b">
        <f>AND(COUNTIF('Master list(no salts, metals)'!P143,"&lt;=1"),IF(COUNTIF('Master list(no salts, metals)'!$K143:$Y143, "#N/A")=14,TRUE,FALSE))</f>
        <v>0</v>
      </c>
      <c r="Q144" t="b">
        <f>AND(COUNTIF('Master list(no salts, metals)'!Q143,"&lt;=1"),IF(COUNTIF('Master list(no salts, metals)'!$K143:$Y143, "#N/A")=14,TRUE,FALSE))</f>
        <v>0</v>
      </c>
      <c r="R144" t="b">
        <f>AND(COUNTIF('Master list(no salts, metals)'!R143,"&lt;=1"),IF(COUNTIF('Master list(no salts, metals)'!$K143:$Y143, "#N/A")=14,TRUE,FALSE))</f>
        <v>0</v>
      </c>
      <c r="S144" t="b">
        <f>AND(COUNTIF('Master list(no salts, metals)'!S143,"&lt;=1"),IF(COUNTIF('Master list(no salts, metals)'!$K143:$Y143, "#N/A")=14,TRUE,FALSE))</f>
        <v>0</v>
      </c>
      <c r="T144" t="b">
        <f>AND(COUNTIF('Master list(no salts, metals)'!T143,"&lt;=1"),IF(COUNTIF('Master list(no salts, metals)'!$K143:$Y143, "#N/A")=14,TRUE,FALSE))</f>
        <v>0</v>
      </c>
      <c r="U144" t="b">
        <f>AND(COUNTIF('Master list(no salts, metals)'!U143,"&lt;=1"),IF(COUNTIF('Master list(no salts, metals)'!$K143:$Y143, "#N/A")=14,TRUE,FALSE))</f>
        <v>0</v>
      </c>
      <c r="V144" t="b">
        <f>AND(COUNTIF('Master list(no salts, metals)'!V143,"&lt;=1"),IF(COUNTIF('Master list(no salts, metals)'!$K143:$Y143, "#N/A")=14,TRUE,FALSE))</f>
        <v>0</v>
      </c>
      <c r="W144" t="b">
        <f>AND(COUNTIF('Master list(no salts, metals)'!W143,"&lt;=1"),IF(COUNTIF('Master list(no salts, metals)'!$K143:$Y143, "#N/A")=14,TRUE,FALSE))</f>
        <v>0</v>
      </c>
      <c r="X144" t="b">
        <f>AND(COUNTIF('Master list(no salts, metals)'!X143,"&lt;=1"),IF(COUNTIF('Master list(no salts, metals)'!$K143:$Y143, "#N/A")=14,TRUE,FALSE))</f>
        <v>0</v>
      </c>
      <c r="Y144" t="b">
        <f>AND(COUNTIF('Master list(no salts, metals)'!Y143,"&lt;=1"),IF(COUNTIF('Master list(no salts, metals)'!$K143:$Y143, "#N/A")=14,TRUE,FALSE))</f>
        <v>0</v>
      </c>
    </row>
    <row r="145" spans="11:25" x14ac:dyDescent="0.25">
      <c r="K145" t="b">
        <f>AND(COUNTIF('Master list(no salts, metals)'!K144,"&lt;=1"),IF(COUNTIF('Master list(no salts, metals)'!$K144:$Y144, "#N/A")=14,TRUE,FALSE))</f>
        <v>0</v>
      </c>
      <c r="L145" t="b">
        <f>AND(COUNTIF('Master list(no salts, metals)'!L144,"&lt;=1"),IF(COUNTIF('Master list(no salts, metals)'!$K144:$Y144, "#N/A")=14,TRUE,FALSE))</f>
        <v>0</v>
      </c>
      <c r="M145" t="b">
        <f>AND(COUNTIF('Master list(no salts, metals)'!M144,"&lt;=1"),IF(COUNTIF('Master list(no salts, metals)'!$K144:$Y144, "#N/A")=14,TRUE,FALSE))</f>
        <v>0</v>
      </c>
      <c r="N145" t="b">
        <f>AND(COUNTIF('Master list(no salts, metals)'!N144,"&lt;=1"),IF(COUNTIF('Master list(no salts, metals)'!$K144:$Y144, "#N/A")=14,TRUE,FALSE))</f>
        <v>0</v>
      </c>
      <c r="O145" t="b">
        <f>AND(COUNTIF('Master list(no salts, metals)'!O144,"&lt;=1"),IF(COUNTIF('Master list(no salts, metals)'!$K144:$Y144, "#N/A")=14,TRUE,FALSE))</f>
        <v>0</v>
      </c>
      <c r="P145" t="b">
        <f>AND(COUNTIF('Master list(no salts, metals)'!P144,"&lt;=1"),IF(COUNTIF('Master list(no salts, metals)'!$K144:$Y144, "#N/A")=14,TRUE,FALSE))</f>
        <v>0</v>
      </c>
      <c r="Q145" t="b">
        <f>AND(COUNTIF('Master list(no salts, metals)'!Q144,"&lt;=1"),IF(COUNTIF('Master list(no salts, metals)'!$K144:$Y144, "#N/A")=14,TRUE,FALSE))</f>
        <v>0</v>
      </c>
      <c r="R145" t="b">
        <f>AND(COUNTIF('Master list(no salts, metals)'!R144,"&lt;=1"),IF(COUNTIF('Master list(no salts, metals)'!$K144:$Y144, "#N/A")=14,TRUE,FALSE))</f>
        <v>1</v>
      </c>
      <c r="S145" t="b">
        <f>AND(COUNTIF('Master list(no salts, metals)'!S144,"&lt;=1"),IF(COUNTIF('Master list(no salts, metals)'!$K144:$Y144, "#N/A")=14,TRUE,FALSE))</f>
        <v>0</v>
      </c>
      <c r="T145" t="b">
        <f>AND(COUNTIF('Master list(no salts, metals)'!T144,"&lt;=1"),IF(COUNTIF('Master list(no salts, metals)'!$K144:$Y144, "#N/A")=14,TRUE,FALSE))</f>
        <v>0</v>
      </c>
      <c r="U145" t="b">
        <f>AND(COUNTIF('Master list(no salts, metals)'!U144,"&lt;=1"),IF(COUNTIF('Master list(no salts, metals)'!$K144:$Y144, "#N/A")=14,TRUE,FALSE))</f>
        <v>0</v>
      </c>
      <c r="V145" t="b">
        <f>AND(COUNTIF('Master list(no salts, metals)'!V144,"&lt;=1"),IF(COUNTIF('Master list(no salts, metals)'!$K144:$Y144, "#N/A")=14,TRUE,FALSE))</f>
        <v>0</v>
      </c>
      <c r="W145" t="b">
        <f>AND(COUNTIF('Master list(no salts, metals)'!W144,"&lt;=1"),IF(COUNTIF('Master list(no salts, metals)'!$K144:$Y144, "#N/A")=14,TRUE,FALSE))</f>
        <v>0</v>
      </c>
      <c r="X145" t="b">
        <f>AND(COUNTIF('Master list(no salts, metals)'!X144,"&lt;=1"),IF(COUNTIF('Master list(no salts, metals)'!$K144:$Y144, "#N/A")=14,TRUE,FALSE))</f>
        <v>0</v>
      </c>
      <c r="Y145" t="b">
        <f>AND(COUNTIF('Master list(no salts, metals)'!Y144,"&lt;=1"),IF(COUNTIF('Master list(no salts, metals)'!$K144:$Y144, "#N/A")=14,TRUE,FALSE))</f>
        <v>0</v>
      </c>
    </row>
    <row r="146" spans="11:25" x14ac:dyDescent="0.25">
      <c r="K146" t="b">
        <f>AND(COUNTIF('Master list(no salts, metals)'!K145,"&lt;=1"),IF(COUNTIF('Master list(no salts, metals)'!$K145:$Y145, "#N/A")=14,TRUE,FALSE))</f>
        <v>0</v>
      </c>
      <c r="L146" t="b">
        <f>AND(COUNTIF('Master list(no salts, metals)'!L145,"&lt;=1"),IF(COUNTIF('Master list(no salts, metals)'!$K145:$Y145, "#N/A")=14,TRUE,FALSE))</f>
        <v>0</v>
      </c>
      <c r="M146" t="b">
        <f>AND(COUNTIF('Master list(no salts, metals)'!M145,"&lt;=1"),IF(COUNTIF('Master list(no salts, metals)'!$K145:$Y145, "#N/A")=14,TRUE,FALSE))</f>
        <v>0</v>
      </c>
      <c r="N146" t="b">
        <f>AND(COUNTIF('Master list(no salts, metals)'!N145,"&lt;=1"),IF(COUNTIF('Master list(no salts, metals)'!$K145:$Y145, "#N/A")=14,TRUE,FALSE))</f>
        <v>0</v>
      </c>
      <c r="O146" t="b">
        <f>AND(COUNTIF('Master list(no salts, metals)'!O145,"&lt;=1"),IF(COUNTIF('Master list(no salts, metals)'!$K145:$Y145, "#N/A")=14,TRUE,FALSE))</f>
        <v>0</v>
      </c>
      <c r="P146" t="b">
        <f>AND(COUNTIF('Master list(no salts, metals)'!P145,"&lt;=1"),IF(COUNTIF('Master list(no salts, metals)'!$K145:$Y145, "#N/A")=14,TRUE,FALSE))</f>
        <v>0</v>
      </c>
      <c r="Q146" t="b">
        <f>AND(COUNTIF('Master list(no salts, metals)'!Q145,"&lt;=1"),IF(COUNTIF('Master list(no salts, metals)'!$K145:$Y145, "#N/A")=14,TRUE,FALSE))</f>
        <v>0</v>
      </c>
      <c r="R146" t="b">
        <f>AND(COUNTIF('Master list(no salts, metals)'!R145,"&lt;=1"),IF(COUNTIF('Master list(no salts, metals)'!$K145:$Y145, "#N/A")=14,TRUE,FALSE))</f>
        <v>0</v>
      </c>
      <c r="S146" t="b">
        <f>AND(COUNTIF('Master list(no salts, metals)'!S145,"&lt;=1"),IF(COUNTIF('Master list(no salts, metals)'!$K145:$Y145, "#N/A")=14,TRUE,FALSE))</f>
        <v>0</v>
      </c>
      <c r="T146" t="b">
        <f>AND(COUNTIF('Master list(no salts, metals)'!T145,"&lt;=1"),IF(COUNTIF('Master list(no salts, metals)'!$K145:$Y145, "#N/A")=14,TRUE,FALSE))</f>
        <v>0</v>
      </c>
      <c r="U146" t="b">
        <f>AND(COUNTIF('Master list(no salts, metals)'!U145,"&lt;=1"),IF(COUNTIF('Master list(no salts, metals)'!$K145:$Y145, "#N/A")=14,TRUE,FALSE))</f>
        <v>0</v>
      </c>
      <c r="V146" t="b">
        <f>AND(COUNTIF('Master list(no salts, metals)'!V145,"&lt;=1"),IF(COUNTIF('Master list(no salts, metals)'!$K145:$Y145, "#N/A")=14,TRUE,FALSE))</f>
        <v>0</v>
      </c>
      <c r="W146" t="b">
        <f>AND(COUNTIF('Master list(no salts, metals)'!W145,"&lt;=1"),IF(COUNTIF('Master list(no salts, metals)'!$K145:$Y145, "#N/A")=14,TRUE,FALSE))</f>
        <v>0</v>
      </c>
      <c r="X146" t="b">
        <f>AND(COUNTIF('Master list(no salts, metals)'!X145,"&lt;=1"),IF(COUNTIF('Master list(no salts, metals)'!$K145:$Y145, "#N/A")=14,TRUE,FALSE))</f>
        <v>0</v>
      </c>
      <c r="Y146" t="b">
        <f>AND(COUNTIF('Master list(no salts, metals)'!Y145,"&lt;=1"),IF(COUNTIF('Master list(no salts, metals)'!$K145:$Y145, "#N/A")=14,TRUE,FALSE))</f>
        <v>0</v>
      </c>
    </row>
    <row r="147" spans="11:25" x14ac:dyDescent="0.25">
      <c r="K147" t="b">
        <f>AND(COUNTIF('Master list(no salts, metals)'!K146,"&lt;=1"),IF(COUNTIF('Master list(no salts, metals)'!$K146:$Y146, "#N/A")=14,TRUE,FALSE))</f>
        <v>0</v>
      </c>
      <c r="L147" t="b">
        <f>AND(COUNTIF('Master list(no salts, metals)'!L146,"&lt;=1"),IF(COUNTIF('Master list(no salts, metals)'!$K146:$Y146, "#N/A")=14,TRUE,FALSE))</f>
        <v>0</v>
      </c>
      <c r="M147" t="b">
        <f>AND(COUNTIF('Master list(no salts, metals)'!M146,"&lt;=1"),IF(COUNTIF('Master list(no salts, metals)'!$K146:$Y146, "#N/A")=14,TRUE,FALSE))</f>
        <v>0</v>
      </c>
      <c r="N147" t="b">
        <f>AND(COUNTIF('Master list(no salts, metals)'!N146,"&lt;=1"),IF(COUNTIF('Master list(no salts, metals)'!$K146:$Y146, "#N/A")=14,TRUE,FALSE))</f>
        <v>0</v>
      </c>
      <c r="O147" t="b">
        <f>AND(COUNTIF('Master list(no salts, metals)'!O146,"&lt;=1"),IF(COUNTIF('Master list(no salts, metals)'!$K146:$Y146, "#N/A")=14,TRUE,FALSE))</f>
        <v>0</v>
      </c>
      <c r="P147" t="b">
        <f>AND(COUNTIF('Master list(no salts, metals)'!P146,"&lt;=1"),IF(COUNTIF('Master list(no salts, metals)'!$K146:$Y146, "#N/A")=14,TRUE,FALSE))</f>
        <v>0</v>
      </c>
      <c r="Q147" t="b">
        <f>AND(COUNTIF('Master list(no salts, metals)'!Q146,"&lt;=1"),IF(COUNTIF('Master list(no salts, metals)'!$K146:$Y146, "#N/A")=14,TRUE,FALSE))</f>
        <v>0</v>
      </c>
      <c r="R147" t="b">
        <f>AND(COUNTIF('Master list(no salts, metals)'!R146,"&lt;=1"),IF(COUNTIF('Master list(no salts, metals)'!$K146:$Y146, "#N/A")=14,TRUE,FALSE))</f>
        <v>0</v>
      </c>
      <c r="S147" t="b">
        <f>AND(COUNTIF('Master list(no salts, metals)'!S146,"&lt;=1"),IF(COUNTIF('Master list(no salts, metals)'!$K146:$Y146, "#N/A")=14,TRUE,FALSE))</f>
        <v>0</v>
      </c>
      <c r="T147" t="b">
        <f>AND(COUNTIF('Master list(no salts, metals)'!T146,"&lt;=1"),IF(COUNTIF('Master list(no salts, metals)'!$K146:$Y146, "#N/A")=14,TRUE,FALSE))</f>
        <v>1</v>
      </c>
      <c r="U147" t="b">
        <f>AND(COUNTIF('Master list(no salts, metals)'!U146,"&lt;=1"),IF(COUNTIF('Master list(no salts, metals)'!$K146:$Y146, "#N/A")=14,TRUE,FALSE))</f>
        <v>0</v>
      </c>
      <c r="V147" t="b">
        <f>AND(COUNTIF('Master list(no salts, metals)'!V146,"&lt;=1"),IF(COUNTIF('Master list(no salts, metals)'!$K146:$Y146, "#N/A")=14,TRUE,FALSE))</f>
        <v>0</v>
      </c>
      <c r="W147" t="b">
        <f>AND(COUNTIF('Master list(no salts, metals)'!W146,"&lt;=1"),IF(COUNTIF('Master list(no salts, metals)'!$K146:$Y146, "#N/A")=14,TRUE,FALSE))</f>
        <v>0</v>
      </c>
      <c r="X147" t="b">
        <f>AND(COUNTIF('Master list(no salts, metals)'!X146,"&lt;=1"),IF(COUNTIF('Master list(no salts, metals)'!$K146:$Y146, "#N/A")=14,TRUE,FALSE))</f>
        <v>0</v>
      </c>
      <c r="Y147" t="b">
        <f>AND(COUNTIF('Master list(no salts, metals)'!Y146,"&lt;=1"),IF(COUNTIF('Master list(no salts, metals)'!$K146:$Y146, "#N/A")=14,TRUE,FALSE))</f>
        <v>0</v>
      </c>
    </row>
    <row r="148" spans="11:25" x14ac:dyDescent="0.25">
      <c r="K148" t="b">
        <f>AND(COUNTIF('Master list(no salts, metals)'!K147,"&lt;=1"),IF(COUNTIF('Master list(no salts, metals)'!$K147:$Y147, "#N/A")=14,TRUE,FALSE))</f>
        <v>0</v>
      </c>
      <c r="L148" t="b">
        <f>AND(COUNTIF('Master list(no salts, metals)'!L147,"&lt;=1"),IF(COUNTIF('Master list(no salts, metals)'!$K147:$Y147, "#N/A")=14,TRUE,FALSE))</f>
        <v>0</v>
      </c>
      <c r="M148" t="b">
        <f>AND(COUNTIF('Master list(no salts, metals)'!M147,"&lt;=1"),IF(COUNTIF('Master list(no salts, metals)'!$K147:$Y147, "#N/A")=14,TRUE,FALSE))</f>
        <v>0</v>
      </c>
      <c r="N148" t="b">
        <f>AND(COUNTIF('Master list(no salts, metals)'!N147,"&lt;=1"),IF(COUNTIF('Master list(no salts, metals)'!$K147:$Y147, "#N/A")=14,TRUE,FALSE))</f>
        <v>0</v>
      </c>
      <c r="O148" t="b">
        <f>AND(COUNTIF('Master list(no salts, metals)'!O147,"&lt;=1"),IF(COUNTIF('Master list(no salts, metals)'!$K147:$Y147, "#N/A")=14,TRUE,FALSE))</f>
        <v>0</v>
      </c>
      <c r="P148" t="b">
        <f>AND(COUNTIF('Master list(no salts, metals)'!P147,"&lt;=1"),IF(COUNTIF('Master list(no salts, metals)'!$K147:$Y147, "#N/A")=14,TRUE,FALSE))</f>
        <v>0</v>
      </c>
      <c r="Q148" t="b">
        <f>AND(COUNTIF('Master list(no salts, metals)'!Q147,"&lt;=1"),IF(COUNTIF('Master list(no salts, metals)'!$K147:$Y147, "#N/A")=14,TRUE,FALSE))</f>
        <v>0</v>
      </c>
      <c r="R148" t="b">
        <f>AND(COUNTIF('Master list(no salts, metals)'!R147,"&lt;=1"),IF(COUNTIF('Master list(no salts, metals)'!$K147:$Y147, "#N/A")=14,TRUE,FALSE))</f>
        <v>0</v>
      </c>
      <c r="S148" t="b">
        <f>AND(COUNTIF('Master list(no salts, metals)'!S147,"&lt;=1"),IF(COUNTIF('Master list(no salts, metals)'!$K147:$Y147, "#N/A")=14,TRUE,FALSE))</f>
        <v>0</v>
      </c>
      <c r="T148" t="b">
        <f>AND(COUNTIF('Master list(no salts, metals)'!T147,"&lt;=1"),IF(COUNTIF('Master list(no salts, metals)'!$K147:$Y147, "#N/A")=14,TRUE,FALSE))</f>
        <v>0</v>
      </c>
      <c r="U148" t="b">
        <f>AND(COUNTIF('Master list(no salts, metals)'!U147,"&lt;=1"),IF(COUNTIF('Master list(no salts, metals)'!$K147:$Y147, "#N/A")=14,TRUE,FALSE))</f>
        <v>0</v>
      </c>
      <c r="V148" t="b">
        <f>AND(COUNTIF('Master list(no salts, metals)'!V147,"&lt;=1"),IF(COUNTIF('Master list(no salts, metals)'!$K147:$Y147, "#N/A")=14,TRUE,FALSE))</f>
        <v>0</v>
      </c>
      <c r="W148" t="b">
        <f>AND(COUNTIF('Master list(no salts, metals)'!W147,"&lt;=1"),IF(COUNTIF('Master list(no salts, metals)'!$K147:$Y147, "#N/A")=14,TRUE,FALSE))</f>
        <v>0</v>
      </c>
      <c r="X148" t="b">
        <f>AND(COUNTIF('Master list(no salts, metals)'!X147,"&lt;=1"),IF(COUNTIF('Master list(no salts, metals)'!$K147:$Y147, "#N/A")=14,TRUE,FALSE))</f>
        <v>0</v>
      </c>
      <c r="Y148" t="b">
        <f>AND(COUNTIF('Master list(no salts, metals)'!Y147,"&lt;=1"),IF(COUNTIF('Master list(no salts, metals)'!$K147:$Y147, "#N/A")=14,TRUE,FALSE))</f>
        <v>0</v>
      </c>
    </row>
    <row r="149" spans="11:25" x14ac:dyDescent="0.25">
      <c r="K149" t="b">
        <f>AND(COUNTIF('Master list(no salts, metals)'!K148,"&lt;=1"),IF(COUNTIF('Master list(no salts, metals)'!$K148:$Y148, "#N/A")=14,TRUE,FALSE))</f>
        <v>0</v>
      </c>
      <c r="L149" t="b">
        <f>AND(COUNTIF('Master list(no salts, metals)'!L148,"&lt;=1"),IF(COUNTIF('Master list(no salts, metals)'!$K148:$Y148, "#N/A")=14,TRUE,FALSE))</f>
        <v>0</v>
      </c>
      <c r="M149" t="b">
        <f>AND(COUNTIF('Master list(no salts, metals)'!M148,"&lt;=1"),IF(COUNTIF('Master list(no salts, metals)'!$K148:$Y148, "#N/A")=14,TRUE,FALSE))</f>
        <v>0</v>
      </c>
      <c r="N149" t="b">
        <f>AND(COUNTIF('Master list(no salts, metals)'!N148,"&lt;=1"),IF(COUNTIF('Master list(no salts, metals)'!$K148:$Y148, "#N/A")=14,TRUE,FALSE))</f>
        <v>0</v>
      </c>
      <c r="O149" t="b">
        <f>AND(COUNTIF('Master list(no salts, metals)'!O148,"&lt;=1"),IF(COUNTIF('Master list(no salts, metals)'!$K148:$Y148, "#N/A")=14,TRUE,FALSE))</f>
        <v>0</v>
      </c>
      <c r="P149" t="b">
        <f>AND(COUNTIF('Master list(no salts, metals)'!P148,"&lt;=1"),IF(COUNTIF('Master list(no salts, metals)'!$K148:$Y148, "#N/A")=14,TRUE,FALSE))</f>
        <v>0</v>
      </c>
      <c r="Q149" t="b">
        <f>AND(COUNTIF('Master list(no salts, metals)'!Q148,"&lt;=1"),IF(COUNTIF('Master list(no salts, metals)'!$K148:$Y148, "#N/A")=14,TRUE,FALSE))</f>
        <v>0</v>
      </c>
      <c r="R149" t="b">
        <f>AND(COUNTIF('Master list(no salts, metals)'!R148,"&lt;=1"),IF(COUNTIF('Master list(no salts, metals)'!$K148:$Y148, "#N/A")=14,TRUE,FALSE))</f>
        <v>0</v>
      </c>
      <c r="S149" t="b">
        <f>AND(COUNTIF('Master list(no salts, metals)'!S148,"&lt;=1"),IF(COUNTIF('Master list(no salts, metals)'!$K148:$Y148, "#N/A")=14,TRUE,FALSE))</f>
        <v>0</v>
      </c>
      <c r="T149" t="b">
        <f>AND(COUNTIF('Master list(no salts, metals)'!T148,"&lt;=1"),IF(COUNTIF('Master list(no salts, metals)'!$K148:$Y148, "#N/A")=14,TRUE,FALSE))</f>
        <v>1</v>
      </c>
      <c r="U149" t="b">
        <f>AND(COUNTIF('Master list(no salts, metals)'!U148,"&lt;=1"),IF(COUNTIF('Master list(no salts, metals)'!$K148:$Y148, "#N/A")=14,TRUE,FALSE))</f>
        <v>0</v>
      </c>
      <c r="V149" t="b">
        <f>AND(COUNTIF('Master list(no salts, metals)'!V148,"&lt;=1"),IF(COUNTIF('Master list(no salts, metals)'!$K148:$Y148, "#N/A")=14,TRUE,FALSE))</f>
        <v>0</v>
      </c>
      <c r="W149" t="b">
        <f>AND(COUNTIF('Master list(no salts, metals)'!W148,"&lt;=1"),IF(COUNTIF('Master list(no salts, metals)'!$K148:$Y148, "#N/A")=14,TRUE,FALSE))</f>
        <v>0</v>
      </c>
      <c r="X149" t="b">
        <f>AND(COUNTIF('Master list(no salts, metals)'!X148,"&lt;=1"),IF(COUNTIF('Master list(no salts, metals)'!$K148:$Y148, "#N/A")=14,TRUE,FALSE))</f>
        <v>0</v>
      </c>
      <c r="Y149" t="b">
        <f>AND(COUNTIF('Master list(no salts, metals)'!Y148,"&lt;=1"),IF(COUNTIF('Master list(no salts, metals)'!$K148:$Y148, "#N/A")=14,TRUE,FALSE))</f>
        <v>0</v>
      </c>
    </row>
    <row r="150" spans="11:25" x14ac:dyDescent="0.25">
      <c r="K150" t="b">
        <f>AND(COUNTIF('Master list(no salts, metals)'!K149,"&lt;=1"),IF(COUNTIF('Master list(no salts, metals)'!$K149:$Y149, "#N/A")=14,TRUE,FALSE))</f>
        <v>0</v>
      </c>
      <c r="L150" t="b">
        <f>AND(COUNTIF('Master list(no salts, metals)'!L149,"&lt;=1"),IF(COUNTIF('Master list(no salts, metals)'!$K149:$Y149, "#N/A")=14,TRUE,FALSE))</f>
        <v>0</v>
      </c>
      <c r="M150" t="b">
        <f>AND(COUNTIF('Master list(no salts, metals)'!M149,"&lt;=1"),IF(COUNTIF('Master list(no salts, metals)'!$K149:$Y149, "#N/A")=14,TRUE,FALSE))</f>
        <v>0</v>
      </c>
      <c r="N150" t="b">
        <f>AND(COUNTIF('Master list(no salts, metals)'!N149,"&lt;=1"),IF(COUNTIF('Master list(no salts, metals)'!$K149:$Y149, "#N/A")=14,TRUE,FALSE))</f>
        <v>0</v>
      </c>
      <c r="O150" t="b">
        <f>AND(COUNTIF('Master list(no salts, metals)'!O149,"&lt;=1"),IF(COUNTIF('Master list(no salts, metals)'!$K149:$Y149, "#N/A")=14,TRUE,FALSE))</f>
        <v>0</v>
      </c>
      <c r="P150" t="b">
        <f>AND(COUNTIF('Master list(no salts, metals)'!P149,"&lt;=1"),IF(COUNTIF('Master list(no salts, metals)'!$K149:$Y149, "#N/A")=14,TRUE,FALSE))</f>
        <v>0</v>
      </c>
      <c r="Q150" t="b">
        <f>AND(COUNTIF('Master list(no salts, metals)'!Q149,"&lt;=1"),IF(COUNTIF('Master list(no salts, metals)'!$K149:$Y149, "#N/A")=14,TRUE,FALSE))</f>
        <v>0</v>
      </c>
      <c r="R150" t="b">
        <f>AND(COUNTIF('Master list(no salts, metals)'!R149,"&lt;=1"),IF(COUNTIF('Master list(no salts, metals)'!$K149:$Y149, "#N/A")=14,TRUE,FALSE))</f>
        <v>0</v>
      </c>
      <c r="S150" t="b">
        <f>AND(COUNTIF('Master list(no salts, metals)'!S149,"&lt;=1"),IF(COUNTIF('Master list(no salts, metals)'!$K149:$Y149, "#N/A")=14,TRUE,FALSE))</f>
        <v>0</v>
      </c>
      <c r="T150" t="b">
        <f>AND(COUNTIF('Master list(no salts, metals)'!T149,"&lt;=1"),IF(COUNTIF('Master list(no salts, metals)'!$K149:$Y149, "#N/A")=14,TRUE,FALSE))</f>
        <v>1</v>
      </c>
      <c r="U150" t="b">
        <f>AND(COUNTIF('Master list(no salts, metals)'!U149,"&lt;=1"),IF(COUNTIF('Master list(no salts, metals)'!$K149:$Y149, "#N/A")=14,TRUE,FALSE))</f>
        <v>0</v>
      </c>
      <c r="V150" t="b">
        <f>AND(COUNTIF('Master list(no salts, metals)'!V149,"&lt;=1"),IF(COUNTIF('Master list(no salts, metals)'!$K149:$Y149, "#N/A")=14,TRUE,FALSE))</f>
        <v>0</v>
      </c>
      <c r="W150" t="b">
        <f>AND(COUNTIF('Master list(no salts, metals)'!W149,"&lt;=1"),IF(COUNTIF('Master list(no salts, metals)'!$K149:$Y149, "#N/A")=14,TRUE,FALSE))</f>
        <v>0</v>
      </c>
      <c r="X150" t="b">
        <f>AND(COUNTIF('Master list(no salts, metals)'!X149,"&lt;=1"),IF(COUNTIF('Master list(no salts, metals)'!$K149:$Y149, "#N/A")=14,TRUE,FALSE))</f>
        <v>0</v>
      </c>
      <c r="Y150" t="b">
        <f>AND(COUNTIF('Master list(no salts, metals)'!Y149,"&lt;=1"),IF(COUNTIF('Master list(no salts, metals)'!$K149:$Y149, "#N/A")=14,TRUE,FALSE))</f>
        <v>0</v>
      </c>
    </row>
    <row r="151" spans="11:25" x14ac:dyDescent="0.25">
      <c r="K151" t="b">
        <f>AND(COUNTIF('Master list(no salts, metals)'!K150,"&lt;=1"),IF(COUNTIF('Master list(no salts, metals)'!$K150:$Y150, "#N/A")=14,TRUE,FALSE))</f>
        <v>0</v>
      </c>
      <c r="L151" t="b">
        <f>AND(COUNTIF('Master list(no salts, metals)'!L150,"&lt;=1"),IF(COUNTIF('Master list(no salts, metals)'!$K150:$Y150, "#N/A")=14,TRUE,FALSE))</f>
        <v>0</v>
      </c>
      <c r="M151" t="b">
        <f>AND(COUNTIF('Master list(no salts, metals)'!M150,"&lt;=1"),IF(COUNTIF('Master list(no salts, metals)'!$K150:$Y150, "#N/A")=14,TRUE,FALSE))</f>
        <v>0</v>
      </c>
      <c r="N151" t="b">
        <f>AND(COUNTIF('Master list(no salts, metals)'!N150,"&lt;=1"),IF(COUNTIF('Master list(no salts, metals)'!$K150:$Y150, "#N/A")=14,TRUE,FALSE))</f>
        <v>0</v>
      </c>
      <c r="O151" t="b">
        <f>AND(COUNTIF('Master list(no salts, metals)'!O150,"&lt;=1"),IF(COUNTIF('Master list(no salts, metals)'!$K150:$Y150, "#N/A")=14,TRUE,FALSE))</f>
        <v>0</v>
      </c>
      <c r="P151" t="b">
        <f>AND(COUNTIF('Master list(no salts, metals)'!P150,"&lt;=1"),IF(COUNTIF('Master list(no salts, metals)'!$K150:$Y150, "#N/A")=14,TRUE,FALSE))</f>
        <v>0</v>
      </c>
      <c r="Q151" t="b">
        <f>AND(COUNTIF('Master list(no salts, metals)'!Q150,"&lt;=1"),IF(COUNTIF('Master list(no salts, metals)'!$K150:$Y150, "#N/A")=14,TRUE,FALSE))</f>
        <v>0</v>
      </c>
      <c r="R151" t="b">
        <f>AND(COUNTIF('Master list(no salts, metals)'!R150,"&lt;=1"),IF(COUNTIF('Master list(no salts, metals)'!$K150:$Y150, "#N/A")=14,TRUE,FALSE))</f>
        <v>0</v>
      </c>
      <c r="S151" t="b">
        <f>AND(COUNTIF('Master list(no salts, metals)'!S150,"&lt;=1"),IF(COUNTIF('Master list(no salts, metals)'!$K150:$Y150, "#N/A")=14,TRUE,FALSE))</f>
        <v>0</v>
      </c>
      <c r="T151" t="b">
        <f>AND(COUNTIF('Master list(no salts, metals)'!T150,"&lt;=1"),IF(COUNTIF('Master list(no salts, metals)'!$K150:$Y150, "#N/A")=14,TRUE,FALSE))</f>
        <v>1</v>
      </c>
      <c r="U151" t="b">
        <f>AND(COUNTIF('Master list(no salts, metals)'!U150,"&lt;=1"),IF(COUNTIF('Master list(no salts, metals)'!$K150:$Y150, "#N/A")=14,TRUE,FALSE))</f>
        <v>0</v>
      </c>
      <c r="V151" t="b">
        <f>AND(COUNTIF('Master list(no salts, metals)'!V150,"&lt;=1"),IF(COUNTIF('Master list(no salts, metals)'!$K150:$Y150, "#N/A")=14,TRUE,FALSE))</f>
        <v>0</v>
      </c>
      <c r="W151" t="b">
        <f>AND(COUNTIF('Master list(no salts, metals)'!W150,"&lt;=1"),IF(COUNTIF('Master list(no salts, metals)'!$K150:$Y150, "#N/A")=14,TRUE,FALSE))</f>
        <v>0</v>
      </c>
      <c r="X151" t="b">
        <f>AND(COUNTIF('Master list(no salts, metals)'!X150,"&lt;=1"),IF(COUNTIF('Master list(no salts, metals)'!$K150:$Y150, "#N/A")=14,TRUE,FALSE))</f>
        <v>0</v>
      </c>
      <c r="Y151" t="b">
        <f>AND(COUNTIF('Master list(no salts, metals)'!Y150,"&lt;=1"),IF(COUNTIF('Master list(no salts, metals)'!$K150:$Y150, "#N/A")=14,TRUE,FALSE))</f>
        <v>0</v>
      </c>
    </row>
    <row r="152" spans="11:25" x14ac:dyDescent="0.25">
      <c r="K152" t="b">
        <f>AND(COUNTIF('Master list(no salts, metals)'!K151,"&lt;=1"),IF(COUNTIF('Master list(no salts, metals)'!$K151:$Y151, "#N/A")=14,TRUE,FALSE))</f>
        <v>0</v>
      </c>
      <c r="L152" t="b">
        <f>AND(COUNTIF('Master list(no salts, metals)'!L151,"&lt;=1"),IF(COUNTIF('Master list(no salts, metals)'!$K151:$Y151, "#N/A")=14,TRUE,FALSE))</f>
        <v>0</v>
      </c>
      <c r="M152" t="b">
        <f>AND(COUNTIF('Master list(no salts, metals)'!M151,"&lt;=1"),IF(COUNTIF('Master list(no salts, metals)'!$K151:$Y151, "#N/A")=14,TRUE,FALSE))</f>
        <v>0</v>
      </c>
      <c r="N152" t="b">
        <f>AND(COUNTIF('Master list(no salts, metals)'!N151,"&lt;=1"),IF(COUNTIF('Master list(no salts, metals)'!$K151:$Y151, "#N/A")=14,TRUE,FALSE))</f>
        <v>0</v>
      </c>
      <c r="O152" t="b">
        <f>AND(COUNTIF('Master list(no salts, metals)'!O151,"&lt;=1"),IF(COUNTIF('Master list(no salts, metals)'!$K151:$Y151, "#N/A")=14,TRUE,FALSE))</f>
        <v>0</v>
      </c>
      <c r="P152" t="b">
        <f>AND(COUNTIF('Master list(no salts, metals)'!P151,"&lt;=1"),IF(COUNTIF('Master list(no salts, metals)'!$K151:$Y151, "#N/A")=14,TRUE,FALSE))</f>
        <v>0</v>
      </c>
      <c r="Q152" t="b">
        <f>AND(COUNTIF('Master list(no salts, metals)'!Q151,"&lt;=1"),IF(COUNTIF('Master list(no salts, metals)'!$K151:$Y151, "#N/A")=14,TRUE,FALSE))</f>
        <v>0</v>
      </c>
      <c r="R152" t="b">
        <f>AND(COUNTIF('Master list(no salts, metals)'!R151,"&lt;=1"),IF(COUNTIF('Master list(no salts, metals)'!$K151:$Y151, "#N/A")=14,TRUE,FALSE))</f>
        <v>0</v>
      </c>
      <c r="S152" t="b">
        <f>AND(COUNTIF('Master list(no salts, metals)'!S151,"&lt;=1"),IF(COUNTIF('Master list(no salts, metals)'!$K151:$Y151, "#N/A")=14,TRUE,FALSE))</f>
        <v>0</v>
      </c>
      <c r="T152" t="b">
        <f>AND(COUNTIF('Master list(no salts, metals)'!T151,"&lt;=1"),IF(COUNTIF('Master list(no salts, metals)'!$K151:$Y151, "#N/A")=14,TRUE,FALSE))</f>
        <v>0</v>
      </c>
      <c r="U152" t="b">
        <f>AND(COUNTIF('Master list(no salts, metals)'!U151,"&lt;=1"),IF(COUNTIF('Master list(no salts, metals)'!$K151:$Y151, "#N/A")=14,TRUE,FALSE))</f>
        <v>0</v>
      </c>
      <c r="V152" t="b">
        <f>AND(COUNTIF('Master list(no salts, metals)'!V151,"&lt;=1"),IF(COUNTIF('Master list(no salts, metals)'!$K151:$Y151, "#N/A")=14,TRUE,FALSE))</f>
        <v>0</v>
      </c>
      <c r="W152" t="b">
        <f>AND(COUNTIF('Master list(no salts, metals)'!W151,"&lt;=1"),IF(COUNTIF('Master list(no salts, metals)'!$K151:$Y151, "#N/A")=14,TRUE,FALSE))</f>
        <v>0</v>
      </c>
      <c r="X152" t="b">
        <f>AND(COUNTIF('Master list(no salts, metals)'!X151,"&lt;=1"),IF(COUNTIF('Master list(no salts, metals)'!$K151:$Y151, "#N/A")=14,TRUE,FALSE))</f>
        <v>0</v>
      </c>
      <c r="Y152" t="b">
        <f>AND(COUNTIF('Master list(no salts, metals)'!Y151,"&lt;=1"),IF(COUNTIF('Master list(no salts, metals)'!$K151:$Y151, "#N/A")=14,TRUE,FALSE))</f>
        <v>0</v>
      </c>
    </row>
    <row r="153" spans="11:25" x14ac:dyDescent="0.25">
      <c r="K153" t="b">
        <f>AND(COUNTIF('Master list(no salts, metals)'!K152,"&lt;=1"),IF(COUNTIF('Master list(no salts, metals)'!$K152:$Y152, "#N/A")=14,TRUE,FALSE))</f>
        <v>0</v>
      </c>
      <c r="L153" t="b">
        <f>AND(COUNTIF('Master list(no salts, metals)'!L152,"&lt;=1"),IF(COUNTIF('Master list(no salts, metals)'!$K152:$Y152, "#N/A")=14,TRUE,FALSE))</f>
        <v>0</v>
      </c>
      <c r="M153" t="b">
        <f>AND(COUNTIF('Master list(no salts, metals)'!M152,"&lt;=1"),IF(COUNTIF('Master list(no salts, metals)'!$K152:$Y152, "#N/A")=14,TRUE,FALSE))</f>
        <v>0</v>
      </c>
      <c r="N153" t="b">
        <f>AND(COUNTIF('Master list(no salts, metals)'!N152,"&lt;=1"),IF(COUNTIF('Master list(no salts, metals)'!$K152:$Y152, "#N/A")=14,TRUE,FALSE))</f>
        <v>0</v>
      </c>
      <c r="O153" t="b">
        <f>AND(COUNTIF('Master list(no salts, metals)'!O152,"&lt;=1"),IF(COUNTIF('Master list(no salts, metals)'!$K152:$Y152, "#N/A")=14,TRUE,FALSE))</f>
        <v>0</v>
      </c>
      <c r="P153" t="b">
        <f>AND(COUNTIF('Master list(no salts, metals)'!P152,"&lt;=1"),IF(COUNTIF('Master list(no salts, metals)'!$K152:$Y152, "#N/A")=14,TRUE,FALSE))</f>
        <v>0</v>
      </c>
      <c r="Q153" t="b">
        <f>AND(COUNTIF('Master list(no salts, metals)'!Q152,"&lt;=1"),IF(COUNTIF('Master list(no salts, metals)'!$K152:$Y152, "#N/A")=14,TRUE,FALSE))</f>
        <v>0</v>
      </c>
      <c r="R153" t="b">
        <f>AND(COUNTIF('Master list(no salts, metals)'!R152,"&lt;=1"),IF(COUNTIF('Master list(no salts, metals)'!$K152:$Y152, "#N/A")=14,TRUE,FALSE))</f>
        <v>0</v>
      </c>
      <c r="S153" t="b">
        <f>AND(COUNTIF('Master list(no salts, metals)'!S152,"&lt;=1"),IF(COUNTIF('Master list(no salts, metals)'!$K152:$Y152, "#N/A")=14,TRUE,FALSE))</f>
        <v>0</v>
      </c>
      <c r="T153" t="b">
        <f>AND(COUNTIF('Master list(no salts, metals)'!T152,"&lt;=1"),IF(COUNTIF('Master list(no salts, metals)'!$K152:$Y152, "#N/A")=14,TRUE,FALSE))</f>
        <v>0</v>
      </c>
      <c r="U153" t="b">
        <f>AND(COUNTIF('Master list(no salts, metals)'!U152,"&lt;=1"),IF(COUNTIF('Master list(no salts, metals)'!$K152:$Y152, "#N/A")=14,TRUE,FALSE))</f>
        <v>0</v>
      </c>
      <c r="V153" t="b">
        <f>AND(COUNTIF('Master list(no salts, metals)'!V152,"&lt;=1"),IF(COUNTIF('Master list(no salts, metals)'!$K152:$Y152, "#N/A")=14,TRUE,FALSE))</f>
        <v>0</v>
      </c>
      <c r="W153" t="b">
        <f>AND(COUNTIF('Master list(no salts, metals)'!W152,"&lt;=1"),IF(COUNTIF('Master list(no salts, metals)'!$K152:$Y152, "#N/A")=14,TRUE,FALSE))</f>
        <v>0</v>
      </c>
      <c r="X153" t="b">
        <f>AND(COUNTIF('Master list(no salts, metals)'!X152,"&lt;=1"),IF(COUNTIF('Master list(no salts, metals)'!$K152:$Y152, "#N/A")=14,TRUE,FALSE))</f>
        <v>0</v>
      </c>
      <c r="Y153" t="b">
        <f>AND(COUNTIF('Master list(no salts, metals)'!Y152,"&lt;=1"),IF(COUNTIF('Master list(no salts, metals)'!$K152:$Y152, "#N/A")=14,TRUE,FALSE))</f>
        <v>0</v>
      </c>
    </row>
    <row r="154" spans="11:25" x14ac:dyDescent="0.25">
      <c r="K154" t="b">
        <f>AND(COUNTIF('Master list(no salts, metals)'!K153,"&lt;=1"),IF(COUNTIF('Master list(no salts, metals)'!$K153:$Y153, "#N/A")=14,TRUE,FALSE))</f>
        <v>0</v>
      </c>
      <c r="L154" t="b">
        <f>AND(COUNTIF('Master list(no salts, metals)'!L153,"&lt;=1"),IF(COUNTIF('Master list(no salts, metals)'!$K153:$Y153, "#N/A")=14,TRUE,FALSE))</f>
        <v>0</v>
      </c>
      <c r="M154" t="b">
        <f>AND(COUNTIF('Master list(no salts, metals)'!M153,"&lt;=1"),IF(COUNTIF('Master list(no salts, metals)'!$K153:$Y153, "#N/A")=14,TRUE,FALSE))</f>
        <v>0</v>
      </c>
      <c r="N154" t="b">
        <f>AND(COUNTIF('Master list(no salts, metals)'!N153,"&lt;=1"),IF(COUNTIF('Master list(no salts, metals)'!$K153:$Y153, "#N/A")=14,TRUE,FALSE))</f>
        <v>0</v>
      </c>
      <c r="O154" t="b">
        <f>AND(COUNTIF('Master list(no salts, metals)'!O153,"&lt;=1"),IF(COUNTIF('Master list(no salts, metals)'!$K153:$Y153, "#N/A")=14,TRUE,FALSE))</f>
        <v>0</v>
      </c>
      <c r="P154" t="b">
        <f>AND(COUNTIF('Master list(no salts, metals)'!P153,"&lt;=1"),IF(COUNTIF('Master list(no salts, metals)'!$K153:$Y153, "#N/A")=14,TRUE,FALSE))</f>
        <v>0</v>
      </c>
      <c r="Q154" t="b">
        <f>AND(COUNTIF('Master list(no salts, metals)'!Q153,"&lt;=1"),IF(COUNTIF('Master list(no salts, metals)'!$K153:$Y153, "#N/A")=14,TRUE,FALSE))</f>
        <v>0</v>
      </c>
      <c r="R154" t="b">
        <f>AND(COUNTIF('Master list(no salts, metals)'!R153,"&lt;=1"),IF(COUNTIF('Master list(no salts, metals)'!$K153:$Y153, "#N/A")=14,TRUE,FALSE))</f>
        <v>0</v>
      </c>
      <c r="S154" t="b">
        <f>AND(COUNTIF('Master list(no salts, metals)'!S153,"&lt;=1"),IF(COUNTIF('Master list(no salts, metals)'!$K153:$Y153, "#N/A")=14,TRUE,FALSE))</f>
        <v>0</v>
      </c>
      <c r="T154" t="b">
        <f>AND(COUNTIF('Master list(no salts, metals)'!T153,"&lt;=1"),IF(COUNTIF('Master list(no salts, metals)'!$K153:$Y153, "#N/A")=14,TRUE,FALSE))</f>
        <v>0</v>
      </c>
      <c r="U154" t="b">
        <f>AND(COUNTIF('Master list(no salts, metals)'!U153,"&lt;=1"),IF(COUNTIF('Master list(no salts, metals)'!$K153:$Y153, "#N/A")=14,TRUE,FALSE))</f>
        <v>0</v>
      </c>
      <c r="V154" t="b">
        <f>AND(COUNTIF('Master list(no salts, metals)'!V153,"&lt;=1"),IF(COUNTIF('Master list(no salts, metals)'!$K153:$Y153, "#N/A")=14,TRUE,FALSE))</f>
        <v>0</v>
      </c>
      <c r="W154" t="b">
        <f>AND(COUNTIF('Master list(no salts, metals)'!W153,"&lt;=1"),IF(COUNTIF('Master list(no salts, metals)'!$K153:$Y153, "#N/A")=14,TRUE,FALSE))</f>
        <v>0</v>
      </c>
      <c r="X154" t="b">
        <f>AND(COUNTIF('Master list(no salts, metals)'!X153,"&lt;=1"),IF(COUNTIF('Master list(no salts, metals)'!$K153:$Y153, "#N/A")=14,TRUE,FALSE))</f>
        <v>0</v>
      </c>
      <c r="Y154" t="b">
        <f>AND(COUNTIF('Master list(no salts, metals)'!Y153,"&lt;=1"),IF(COUNTIF('Master list(no salts, metals)'!$K153:$Y153, "#N/A")=14,TRUE,FALSE))</f>
        <v>0</v>
      </c>
    </row>
    <row r="155" spans="11:25" x14ac:dyDescent="0.25">
      <c r="K155" t="b">
        <f>AND(COUNTIF('Master list(no salts, metals)'!K154,"&lt;=1"),IF(COUNTIF('Master list(no salts, metals)'!$K154:$Y154, "#N/A")=14,TRUE,FALSE))</f>
        <v>0</v>
      </c>
      <c r="L155" t="b">
        <f>AND(COUNTIF('Master list(no salts, metals)'!L154,"&lt;=1"),IF(COUNTIF('Master list(no salts, metals)'!$K154:$Y154, "#N/A")=14,TRUE,FALSE))</f>
        <v>0</v>
      </c>
      <c r="M155" t="b">
        <f>AND(COUNTIF('Master list(no salts, metals)'!M154,"&lt;=1"),IF(COUNTIF('Master list(no salts, metals)'!$K154:$Y154, "#N/A")=14,TRUE,FALSE))</f>
        <v>0</v>
      </c>
      <c r="N155" t="b">
        <f>AND(COUNTIF('Master list(no salts, metals)'!N154,"&lt;=1"),IF(COUNTIF('Master list(no salts, metals)'!$K154:$Y154, "#N/A")=14,TRUE,FALSE))</f>
        <v>0</v>
      </c>
      <c r="O155" t="b">
        <f>AND(COUNTIF('Master list(no salts, metals)'!O154,"&lt;=1"),IF(COUNTIF('Master list(no salts, metals)'!$K154:$Y154, "#N/A")=14,TRUE,FALSE))</f>
        <v>0</v>
      </c>
      <c r="P155" t="b">
        <f>AND(COUNTIF('Master list(no salts, metals)'!P154,"&lt;=1"),IF(COUNTIF('Master list(no salts, metals)'!$K154:$Y154, "#N/A")=14,TRUE,FALSE))</f>
        <v>0</v>
      </c>
      <c r="Q155" t="b">
        <f>AND(COUNTIF('Master list(no salts, metals)'!Q154,"&lt;=1"),IF(COUNTIF('Master list(no salts, metals)'!$K154:$Y154, "#N/A")=14,TRUE,FALSE))</f>
        <v>0</v>
      </c>
      <c r="R155" t="b">
        <f>AND(COUNTIF('Master list(no salts, metals)'!R154,"&lt;=1"),IF(COUNTIF('Master list(no salts, metals)'!$K154:$Y154, "#N/A")=14,TRUE,FALSE))</f>
        <v>0</v>
      </c>
      <c r="S155" t="b">
        <f>AND(COUNTIF('Master list(no salts, metals)'!S154,"&lt;=1"),IF(COUNTIF('Master list(no salts, metals)'!$K154:$Y154, "#N/A")=14,TRUE,FALSE))</f>
        <v>0</v>
      </c>
      <c r="T155" t="b">
        <f>AND(COUNTIF('Master list(no salts, metals)'!T154,"&lt;=1"),IF(COUNTIF('Master list(no salts, metals)'!$K154:$Y154, "#N/A")=14,TRUE,FALSE))</f>
        <v>1</v>
      </c>
      <c r="U155" t="b">
        <f>AND(COUNTIF('Master list(no salts, metals)'!U154,"&lt;=1"),IF(COUNTIF('Master list(no salts, metals)'!$K154:$Y154, "#N/A")=14,TRUE,FALSE))</f>
        <v>0</v>
      </c>
      <c r="V155" t="b">
        <f>AND(COUNTIF('Master list(no salts, metals)'!V154,"&lt;=1"),IF(COUNTIF('Master list(no salts, metals)'!$K154:$Y154, "#N/A")=14,TRUE,FALSE))</f>
        <v>0</v>
      </c>
      <c r="W155" t="b">
        <f>AND(COUNTIF('Master list(no salts, metals)'!W154,"&lt;=1"),IF(COUNTIF('Master list(no salts, metals)'!$K154:$Y154, "#N/A")=14,TRUE,FALSE))</f>
        <v>0</v>
      </c>
      <c r="X155" t="b">
        <f>AND(COUNTIF('Master list(no salts, metals)'!X154,"&lt;=1"),IF(COUNTIF('Master list(no salts, metals)'!$K154:$Y154, "#N/A")=14,TRUE,FALSE))</f>
        <v>0</v>
      </c>
      <c r="Y155" t="b">
        <f>AND(COUNTIF('Master list(no salts, metals)'!Y154,"&lt;=1"),IF(COUNTIF('Master list(no salts, metals)'!$K154:$Y154, "#N/A")=14,TRUE,FALSE))</f>
        <v>0</v>
      </c>
    </row>
    <row r="156" spans="11:25" x14ac:dyDescent="0.25">
      <c r="K156" t="b">
        <f>AND(COUNTIF('Master list(no salts, metals)'!K155,"&lt;=1"),IF(COUNTIF('Master list(no salts, metals)'!$K155:$Y155, "#N/A")=14,TRUE,FALSE))</f>
        <v>0</v>
      </c>
      <c r="L156" t="b">
        <f>AND(COUNTIF('Master list(no salts, metals)'!L155,"&lt;=1"),IF(COUNTIF('Master list(no salts, metals)'!$K155:$Y155, "#N/A")=14,TRUE,FALSE))</f>
        <v>0</v>
      </c>
      <c r="M156" t="b">
        <f>AND(COUNTIF('Master list(no salts, metals)'!M155,"&lt;=1"),IF(COUNTIF('Master list(no salts, metals)'!$K155:$Y155, "#N/A")=14,TRUE,FALSE))</f>
        <v>0</v>
      </c>
      <c r="N156" t="b">
        <f>AND(COUNTIF('Master list(no salts, metals)'!N155,"&lt;=1"),IF(COUNTIF('Master list(no salts, metals)'!$K155:$Y155, "#N/A")=14,TRUE,FALSE))</f>
        <v>0</v>
      </c>
      <c r="O156" t="b">
        <f>AND(COUNTIF('Master list(no salts, metals)'!O155,"&lt;=1"),IF(COUNTIF('Master list(no salts, metals)'!$K155:$Y155, "#N/A")=14,TRUE,FALSE))</f>
        <v>0</v>
      </c>
      <c r="P156" t="b">
        <f>AND(COUNTIF('Master list(no salts, metals)'!P155,"&lt;=1"),IF(COUNTIF('Master list(no salts, metals)'!$K155:$Y155, "#N/A")=14,TRUE,FALSE))</f>
        <v>0</v>
      </c>
      <c r="Q156" t="b">
        <f>AND(COUNTIF('Master list(no salts, metals)'!Q155,"&lt;=1"),IF(COUNTIF('Master list(no salts, metals)'!$K155:$Y155, "#N/A")=14,TRUE,FALSE))</f>
        <v>0</v>
      </c>
      <c r="R156" t="b">
        <f>AND(COUNTIF('Master list(no salts, metals)'!R155,"&lt;=1"),IF(COUNTIF('Master list(no salts, metals)'!$K155:$Y155, "#N/A")=14,TRUE,FALSE))</f>
        <v>0</v>
      </c>
      <c r="S156" t="b">
        <f>AND(COUNTIF('Master list(no salts, metals)'!S155,"&lt;=1"),IF(COUNTIF('Master list(no salts, metals)'!$K155:$Y155, "#N/A")=14,TRUE,FALSE))</f>
        <v>0</v>
      </c>
      <c r="T156" t="b">
        <f>AND(COUNTIF('Master list(no salts, metals)'!T155,"&lt;=1"),IF(COUNTIF('Master list(no salts, metals)'!$K155:$Y155, "#N/A")=14,TRUE,FALSE))</f>
        <v>0</v>
      </c>
      <c r="U156" t="b">
        <f>AND(COUNTIF('Master list(no salts, metals)'!U155,"&lt;=1"),IF(COUNTIF('Master list(no salts, metals)'!$K155:$Y155, "#N/A")=14,TRUE,FALSE))</f>
        <v>0</v>
      </c>
      <c r="V156" t="b">
        <f>AND(COUNTIF('Master list(no salts, metals)'!V155,"&lt;=1"),IF(COUNTIF('Master list(no salts, metals)'!$K155:$Y155, "#N/A")=14,TRUE,FALSE))</f>
        <v>0</v>
      </c>
      <c r="W156" t="b">
        <f>AND(COUNTIF('Master list(no salts, metals)'!W155,"&lt;=1"),IF(COUNTIF('Master list(no salts, metals)'!$K155:$Y155, "#N/A")=14,TRUE,FALSE))</f>
        <v>0</v>
      </c>
      <c r="X156" t="b">
        <f>AND(COUNTIF('Master list(no salts, metals)'!X155,"&lt;=1"),IF(COUNTIF('Master list(no salts, metals)'!$K155:$Y155, "#N/A")=14,TRUE,FALSE))</f>
        <v>0</v>
      </c>
      <c r="Y156" t="b">
        <f>AND(COUNTIF('Master list(no salts, metals)'!Y155,"&lt;=1"),IF(COUNTIF('Master list(no salts, metals)'!$K155:$Y155, "#N/A")=14,TRUE,FALSE))</f>
        <v>0</v>
      </c>
    </row>
    <row r="157" spans="11:25" x14ac:dyDescent="0.25">
      <c r="K157" t="b">
        <f>AND(COUNTIF('Master list(no salts, metals)'!K156,"&lt;=1"),IF(COUNTIF('Master list(no salts, metals)'!$K156:$Y156, "#N/A")=14,TRUE,FALSE))</f>
        <v>0</v>
      </c>
      <c r="L157" t="b">
        <f>AND(COUNTIF('Master list(no salts, metals)'!L156,"&lt;=1"),IF(COUNTIF('Master list(no salts, metals)'!$K156:$Y156, "#N/A")=14,TRUE,FALSE))</f>
        <v>0</v>
      </c>
      <c r="M157" t="b">
        <f>AND(COUNTIF('Master list(no salts, metals)'!M156,"&lt;=1"),IF(COUNTIF('Master list(no salts, metals)'!$K156:$Y156, "#N/A")=14,TRUE,FALSE))</f>
        <v>0</v>
      </c>
      <c r="N157" t="b">
        <f>AND(COUNTIF('Master list(no salts, metals)'!N156,"&lt;=1"),IF(COUNTIF('Master list(no salts, metals)'!$K156:$Y156, "#N/A")=14,TRUE,FALSE))</f>
        <v>0</v>
      </c>
      <c r="O157" t="b">
        <f>AND(COUNTIF('Master list(no salts, metals)'!O156,"&lt;=1"),IF(COUNTIF('Master list(no salts, metals)'!$K156:$Y156, "#N/A")=14,TRUE,FALSE))</f>
        <v>0</v>
      </c>
      <c r="P157" t="b">
        <f>AND(COUNTIF('Master list(no salts, metals)'!P156,"&lt;=1"),IF(COUNTIF('Master list(no salts, metals)'!$K156:$Y156, "#N/A")=14,TRUE,FALSE))</f>
        <v>0</v>
      </c>
      <c r="Q157" t="b">
        <f>AND(COUNTIF('Master list(no salts, metals)'!Q156,"&lt;=1"),IF(COUNTIF('Master list(no salts, metals)'!$K156:$Y156, "#N/A")=14,TRUE,FALSE))</f>
        <v>0</v>
      </c>
      <c r="R157" t="b">
        <f>AND(COUNTIF('Master list(no salts, metals)'!R156,"&lt;=1"),IF(COUNTIF('Master list(no salts, metals)'!$K156:$Y156, "#N/A")=14,TRUE,FALSE))</f>
        <v>0</v>
      </c>
      <c r="S157" t="b">
        <f>AND(COUNTIF('Master list(no salts, metals)'!S156,"&lt;=1"),IF(COUNTIF('Master list(no salts, metals)'!$K156:$Y156, "#N/A")=14,TRUE,FALSE))</f>
        <v>1</v>
      </c>
      <c r="T157" t="b">
        <f>AND(COUNTIF('Master list(no salts, metals)'!T156,"&lt;=1"),IF(COUNTIF('Master list(no salts, metals)'!$K156:$Y156, "#N/A")=14,TRUE,FALSE))</f>
        <v>0</v>
      </c>
      <c r="U157" t="b">
        <f>AND(COUNTIF('Master list(no salts, metals)'!U156,"&lt;=1"),IF(COUNTIF('Master list(no salts, metals)'!$K156:$Y156, "#N/A")=14,TRUE,FALSE))</f>
        <v>0</v>
      </c>
      <c r="V157" t="b">
        <f>AND(COUNTIF('Master list(no salts, metals)'!V156,"&lt;=1"),IF(COUNTIF('Master list(no salts, metals)'!$K156:$Y156, "#N/A")=14,TRUE,FALSE))</f>
        <v>0</v>
      </c>
      <c r="W157" t="b">
        <f>AND(COUNTIF('Master list(no salts, metals)'!W156,"&lt;=1"),IF(COUNTIF('Master list(no salts, metals)'!$K156:$Y156, "#N/A")=14,TRUE,FALSE))</f>
        <v>0</v>
      </c>
      <c r="X157" t="b">
        <f>AND(COUNTIF('Master list(no salts, metals)'!X156,"&lt;=1"),IF(COUNTIF('Master list(no salts, metals)'!$K156:$Y156, "#N/A")=14,TRUE,FALSE))</f>
        <v>0</v>
      </c>
      <c r="Y157" t="b">
        <f>AND(COUNTIF('Master list(no salts, metals)'!Y156,"&lt;=1"),IF(COUNTIF('Master list(no salts, metals)'!$K156:$Y156, "#N/A")=14,TRUE,FALSE))</f>
        <v>0</v>
      </c>
    </row>
    <row r="158" spans="11:25" x14ac:dyDescent="0.25">
      <c r="K158" t="b">
        <f>AND(COUNTIF('Master list(no salts, metals)'!K157,"&lt;=1"),IF(COUNTIF('Master list(no salts, metals)'!$K157:$Y157, "#N/A")=14,TRUE,FALSE))</f>
        <v>0</v>
      </c>
      <c r="L158" t="b">
        <f>AND(COUNTIF('Master list(no salts, metals)'!L157,"&lt;=1"),IF(COUNTIF('Master list(no salts, metals)'!$K157:$Y157, "#N/A")=14,TRUE,FALSE))</f>
        <v>0</v>
      </c>
      <c r="M158" t="b">
        <f>AND(COUNTIF('Master list(no salts, metals)'!M157,"&lt;=1"),IF(COUNTIF('Master list(no salts, metals)'!$K157:$Y157, "#N/A")=14,TRUE,FALSE))</f>
        <v>0</v>
      </c>
      <c r="N158" t="b">
        <f>AND(COUNTIF('Master list(no salts, metals)'!N157,"&lt;=1"),IF(COUNTIF('Master list(no salts, metals)'!$K157:$Y157, "#N/A")=14,TRUE,FALSE))</f>
        <v>0</v>
      </c>
      <c r="O158" t="b">
        <f>AND(COUNTIF('Master list(no salts, metals)'!O157,"&lt;=1"),IF(COUNTIF('Master list(no salts, metals)'!$K157:$Y157, "#N/A")=14,TRUE,FALSE))</f>
        <v>0</v>
      </c>
      <c r="P158" t="b">
        <f>AND(COUNTIF('Master list(no salts, metals)'!P157,"&lt;=1"),IF(COUNTIF('Master list(no salts, metals)'!$K157:$Y157, "#N/A")=14,TRUE,FALSE))</f>
        <v>0</v>
      </c>
      <c r="Q158" t="b">
        <f>AND(COUNTIF('Master list(no salts, metals)'!Q157,"&lt;=1"),IF(COUNTIF('Master list(no salts, metals)'!$K157:$Y157, "#N/A")=14,TRUE,FALSE))</f>
        <v>0</v>
      </c>
      <c r="R158" t="b">
        <f>AND(COUNTIF('Master list(no salts, metals)'!R157,"&lt;=1"),IF(COUNTIF('Master list(no salts, metals)'!$K157:$Y157, "#N/A")=14,TRUE,FALSE))</f>
        <v>0</v>
      </c>
      <c r="S158" t="b">
        <f>AND(COUNTIF('Master list(no salts, metals)'!S157,"&lt;=1"),IF(COUNTIF('Master list(no salts, metals)'!$K157:$Y157, "#N/A")=14,TRUE,FALSE))</f>
        <v>0</v>
      </c>
      <c r="T158" t="b">
        <f>AND(COUNTIF('Master list(no salts, metals)'!T157,"&lt;=1"),IF(COUNTIF('Master list(no salts, metals)'!$K157:$Y157, "#N/A")=14,TRUE,FALSE))</f>
        <v>0</v>
      </c>
      <c r="U158" t="b">
        <f>AND(COUNTIF('Master list(no salts, metals)'!U157,"&lt;=1"),IF(COUNTIF('Master list(no salts, metals)'!$K157:$Y157, "#N/A")=14,TRUE,FALSE))</f>
        <v>0</v>
      </c>
      <c r="V158" t="b">
        <f>AND(COUNTIF('Master list(no salts, metals)'!V157,"&lt;=1"),IF(COUNTIF('Master list(no salts, metals)'!$K157:$Y157, "#N/A")=14,TRUE,FALSE))</f>
        <v>0</v>
      </c>
      <c r="W158" t="b">
        <f>AND(COUNTIF('Master list(no salts, metals)'!W157,"&lt;=1"),IF(COUNTIF('Master list(no salts, metals)'!$K157:$Y157, "#N/A")=14,TRUE,FALSE))</f>
        <v>0</v>
      </c>
      <c r="X158" t="b">
        <f>AND(COUNTIF('Master list(no salts, metals)'!X157,"&lt;=1"),IF(COUNTIF('Master list(no salts, metals)'!$K157:$Y157, "#N/A")=14,TRUE,FALSE))</f>
        <v>0</v>
      </c>
      <c r="Y158" t="b">
        <f>AND(COUNTIF('Master list(no salts, metals)'!Y157,"&lt;=1"),IF(COUNTIF('Master list(no salts, metals)'!$K157:$Y157, "#N/A")=14,TRUE,FALSE))</f>
        <v>0</v>
      </c>
    </row>
    <row r="159" spans="11:25" x14ac:dyDescent="0.25">
      <c r="K159" t="b">
        <f>AND(COUNTIF('Master list(no salts, metals)'!K158,"&lt;=1"),IF(COUNTIF('Master list(no salts, metals)'!$K158:$Y158, "#N/A")=14,TRUE,FALSE))</f>
        <v>0</v>
      </c>
      <c r="L159" t="b">
        <f>AND(COUNTIF('Master list(no salts, metals)'!L158,"&lt;=1"),IF(COUNTIF('Master list(no salts, metals)'!$K158:$Y158, "#N/A")=14,TRUE,FALSE))</f>
        <v>0</v>
      </c>
      <c r="M159" t="b">
        <f>AND(COUNTIF('Master list(no salts, metals)'!M158,"&lt;=1"),IF(COUNTIF('Master list(no salts, metals)'!$K158:$Y158, "#N/A")=14,TRUE,FALSE))</f>
        <v>0</v>
      </c>
      <c r="N159" t="b">
        <f>AND(COUNTIF('Master list(no salts, metals)'!N158,"&lt;=1"),IF(COUNTIF('Master list(no salts, metals)'!$K158:$Y158, "#N/A")=14,TRUE,FALSE))</f>
        <v>0</v>
      </c>
      <c r="O159" t="b">
        <f>AND(COUNTIF('Master list(no salts, metals)'!O158,"&lt;=1"),IF(COUNTIF('Master list(no salts, metals)'!$K158:$Y158, "#N/A")=14,TRUE,FALSE))</f>
        <v>0</v>
      </c>
      <c r="P159" t="b">
        <f>AND(COUNTIF('Master list(no salts, metals)'!P158,"&lt;=1"),IF(COUNTIF('Master list(no salts, metals)'!$K158:$Y158, "#N/A")=14,TRUE,FALSE))</f>
        <v>0</v>
      </c>
      <c r="Q159" t="b">
        <f>AND(COUNTIF('Master list(no salts, metals)'!Q158,"&lt;=1"),IF(COUNTIF('Master list(no salts, metals)'!$K158:$Y158, "#N/A")=14,TRUE,FALSE))</f>
        <v>0</v>
      </c>
      <c r="R159" t="b">
        <f>AND(COUNTIF('Master list(no salts, metals)'!R158,"&lt;=1"),IF(COUNTIF('Master list(no salts, metals)'!$K158:$Y158, "#N/A")=14,TRUE,FALSE))</f>
        <v>0</v>
      </c>
      <c r="S159" t="b">
        <f>AND(COUNTIF('Master list(no salts, metals)'!S158,"&lt;=1"),IF(COUNTIF('Master list(no salts, metals)'!$K158:$Y158, "#N/A")=14,TRUE,FALSE))</f>
        <v>0</v>
      </c>
      <c r="T159" t="b">
        <f>AND(COUNTIF('Master list(no salts, metals)'!T158,"&lt;=1"),IF(COUNTIF('Master list(no salts, metals)'!$K158:$Y158, "#N/A")=14,TRUE,FALSE))</f>
        <v>0</v>
      </c>
      <c r="U159" t="b">
        <f>AND(COUNTIF('Master list(no salts, metals)'!U158,"&lt;=1"),IF(COUNTIF('Master list(no salts, metals)'!$K158:$Y158, "#N/A")=14,TRUE,FALSE))</f>
        <v>0</v>
      </c>
      <c r="V159" t="b">
        <f>AND(COUNTIF('Master list(no salts, metals)'!V158,"&lt;=1"),IF(COUNTIF('Master list(no salts, metals)'!$K158:$Y158, "#N/A")=14,TRUE,FALSE))</f>
        <v>0</v>
      </c>
      <c r="W159" t="b">
        <f>AND(COUNTIF('Master list(no salts, metals)'!W158,"&lt;=1"),IF(COUNTIF('Master list(no salts, metals)'!$K158:$Y158, "#N/A")=14,TRUE,FALSE))</f>
        <v>0</v>
      </c>
      <c r="X159" t="b">
        <f>AND(COUNTIF('Master list(no salts, metals)'!X158,"&lt;=1"),IF(COUNTIF('Master list(no salts, metals)'!$K158:$Y158, "#N/A")=14,TRUE,FALSE))</f>
        <v>0</v>
      </c>
      <c r="Y159" t="b">
        <f>AND(COUNTIF('Master list(no salts, metals)'!Y158,"&lt;=1"),IF(COUNTIF('Master list(no salts, metals)'!$K158:$Y158, "#N/A")=14,TRUE,FALSE))</f>
        <v>0</v>
      </c>
    </row>
    <row r="160" spans="11:25" x14ac:dyDescent="0.25">
      <c r="K160" t="b">
        <f>AND(COUNTIF('Master list(no salts, metals)'!K159,"&lt;=1"),IF(COUNTIF('Master list(no salts, metals)'!$K159:$Y159, "#N/A")=14,TRUE,FALSE))</f>
        <v>0</v>
      </c>
      <c r="L160" t="b">
        <f>AND(COUNTIF('Master list(no salts, metals)'!L159,"&lt;=1"),IF(COUNTIF('Master list(no salts, metals)'!$K159:$Y159, "#N/A")=14,TRUE,FALSE))</f>
        <v>0</v>
      </c>
      <c r="M160" t="b">
        <f>AND(COUNTIF('Master list(no salts, metals)'!M159,"&lt;=1"),IF(COUNTIF('Master list(no salts, metals)'!$K159:$Y159, "#N/A")=14,TRUE,FALSE))</f>
        <v>0</v>
      </c>
      <c r="N160" t="b">
        <f>AND(COUNTIF('Master list(no salts, metals)'!N159,"&lt;=1"),IF(COUNTIF('Master list(no salts, metals)'!$K159:$Y159, "#N/A")=14,TRUE,FALSE))</f>
        <v>0</v>
      </c>
      <c r="O160" t="b">
        <f>AND(COUNTIF('Master list(no salts, metals)'!O159,"&lt;=1"),IF(COUNTIF('Master list(no salts, metals)'!$K159:$Y159, "#N/A")=14,TRUE,FALSE))</f>
        <v>0</v>
      </c>
      <c r="P160" t="b">
        <f>AND(COUNTIF('Master list(no salts, metals)'!P159,"&lt;=1"),IF(COUNTIF('Master list(no salts, metals)'!$K159:$Y159, "#N/A")=14,TRUE,FALSE))</f>
        <v>0</v>
      </c>
      <c r="Q160" t="b">
        <f>AND(COUNTIF('Master list(no salts, metals)'!Q159,"&lt;=1"),IF(COUNTIF('Master list(no salts, metals)'!$K159:$Y159, "#N/A")=14,TRUE,FALSE))</f>
        <v>0</v>
      </c>
      <c r="R160" t="b">
        <f>AND(COUNTIF('Master list(no salts, metals)'!R159,"&lt;=1"),IF(COUNTIF('Master list(no salts, metals)'!$K159:$Y159, "#N/A")=14,TRUE,FALSE))</f>
        <v>0</v>
      </c>
      <c r="S160" t="b">
        <f>AND(COUNTIF('Master list(no salts, metals)'!S159,"&lt;=1"),IF(COUNTIF('Master list(no salts, metals)'!$K159:$Y159, "#N/A")=14,TRUE,FALSE))</f>
        <v>0</v>
      </c>
      <c r="T160" t="b">
        <f>AND(COUNTIF('Master list(no salts, metals)'!T159,"&lt;=1"),IF(COUNTIF('Master list(no salts, metals)'!$K159:$Y159, "#N/A")=14,TRUE,FALSE))</f>
        <v>0</v>
      </c>
      <c r="U160" t="b">
        <f>AND(COUNTIF('Master list(no salts, metals)'!U159,"&lt;=1"),IF(COUNTIF('Master list(no salts, metals)'!$K159:$Y159, "#N/A")=14,TRUE,FALSE))</f>
        <v>0</v>
      </c>
      <c r="V160" t="b">
        <f>AND(COUNTIF('Master list(no salts, metals)'!V159,"&lt;=1"),IF(COUNTIF('Master list(no salts, metals)'!$K159:$Y159, "#N/A")=14,TRUE,FALSE))</f>
        <v>0</v>
      </c>
      <c r="W160" t="b">
        <f>AND(COUNTIF('Master list(no salts, metals)'!W159,"&lt;=1"),IF(COUNTIF('Master list(no salts, metals)'!$K159:$Y159, "#N/A")=14,TRUE,FALSE))</f>
        <v>0</v>
      </c>
      <c r="X160" t="b">
        <f>AND(COUNTIF('Master list(no salts, metals)'!X159,"&lt;=1"),IF(COUNTIF('Master list(no salts, metals)'!$K159:$Y159, "#N/A")=14,TRUE,FALSE))</f>
        <v>0</v>
      </c>
      <c r="Y160" t="b">
        <f>AND(COUNTIF('Master list(no salts, metals)'!Y159,"&lt;=1"),IF(COUNTIF('Master list(no salts, metals)'!$K159:$Y159, "#N/A")=14,TRUE,FALSE))</f>
        <v>1</v>
      </c>
    </row>
    <row r="161" spans="11:25" x14ac:dyDescent="0.25">
      <c r="K161" t="b">
        <f>AND(COUNTIF('Master list(no salts, metals)'!K160,"&lt;=1"),IF(COUNTIF('Master list(no salts, metals)'!$K160:$Y160, "#N/A")=14,TRUE,FALSE))</f>
        <v>0</v>
      </c>
      <c r="L161" t="b">
        <f>AND(COUNTIF('Master list(no salts, metals)'!L160,"&lt;=1"),IF(COUNTIF('Master list(no salts, metals)'!$K160:$Y160, "#N/A")=14,TRUE,FALSE))</f>
        <v>0</v>
      </c>
      <c r="M161" t="b">
        <f>AND(COUNTIF('Master list(no salts, metals)'!M160,"&lt;=1"),IF(COUNTIF('Master list(no salts, metals)'!$K160:$Y160, "#N/A")=14,TRUE,FALSE))</f>
        <v>0</v>
      </c>
      <c r="N161" t="b">
        <f>AND(COUNTIF('Master list(no salts, metals)'!N160,"&lt;=1"),IF(COUNTIF('Master list(no salts, metals)'!$K160:$Y160, "#N/A")=14,TRUE,FALSE))</f>
        <v>0</v>
      </c>
      <c r="O161" t="b">
        <f>AND(COUNTIF('Master list(no salts, metals)'!O160,"&lt;=1"),IF(COUNTIF('Master list(no salts, metals)'!$K160:$Y160, "#N/A")=14,TRUE,FALSE))</f>
        <v>0</v>
      </c>
      <c r="P161" t="b">
        <f>AND(COUNTIF('Master list(no salts, metals)'!P160,"&lt;=1"),IF(COUNTIF('Master list(no salts, metals)'!$K160:$Y160, "#N/A")=14,TRUE,FALSE))</f>
        <v>0</v>
      </c>
      <c r="Q161" t="b">
        <f>AND(COUNTIF('Master list(no salts, metals)'!Q160,"&lt;=1"),IF(COUNTIF('Master list(no salts, metals)'!$K160:$Y160, "#N/A")=14,TRUE,FALSE))</f>
        <v>0</v>
      </c>
      <c r="R161" t="b">
        <f>AND(COUNTIF('Master list(no salts, metals)'!R160,"&lt;=1"),IF(COUNTIF('Master list(no salts, metals)'!$K160:$Y160, "#N/A")=14,TRUE,FALSE))</f>
        <v>0</v>
      </c>
      <c r="S161" t="b">
        <f>AND(COUNTIF('Master list(no salts, metals)'!S160,"&lt;=1"),IF(COUNTIF('Master list(no salts, metals)'!$K160:$Y160, "#N/A")=14,TRUE,FALSE))</f>
        <v>0</v>
      </c>
      <c r="T161" t="b">
        <f>AND(COUNTIF('Master list(no salts, metals)'!T160,"&lt;=1"),IF(COUNTIF('Master list(no salts, metals)'!$K160:$Y160, "#N/A")=14,TRUE,FALSE))</f>
        <v>0</v>
      </c>
      <c r="U161" t="b">
        <f>AND(COUNTIF('Master list(no salts, metals)'!U160,"&lt;=1"),IF(COUNTIF('Master list(no salts, metals)'!$K160:$Y160, "#N/A")=14,TRUE,FALSE))</f>
        <v>0</v>
      </c>
      <c r="V161" t="b">
        <f>AND(COUNTIF('Master list(no salts, metals)'!V160,"&lt;=1"),IF(COUNTIF('Master list(no salts, metals)'!$K160:$Y160, "#N/A")=14,TRUE,FALSE))</f>
        <v>0</v>
      </c>
      <c r="W161" t="b">
        <f>AND(COUNTIF('Master list(no salts, metals)'!W160,"&lt;=1"),IF(COUNTIF('Master list(no salts, metals)'!$K160:$Y160, "#N/A")=14,TRUE,FALSE))</f>
        <v>1</v>
      </c>
      <c r="X161" t="b">
        <f>AND(COUNTIF('Master list(no salts, metals)'!X160,"&lt;=1"),IF(COUNTIF('Master list(no salts, metals)'!$K160:$Y160, "#N/A")=14,TRUE,FALSE))</f>
        <v>0</v>
      </c>
      <c r="Y161" t="b">
        <f>AND(COUNTIF('Master list(no salts, metals)'!Y160,"&lt;=1"),IF(COUNTIF('Master list(no salts, metals)'!$K160:$Y160, "#N/A")=14,TRUE,FALSE))</f>
        <v>0</v>
      </c>
    </row>
    <row r="162" spans="11:25" x14ac:dyDescent="0.25">
      <c r="K162" t="b">
        <f>AND(COUNTIF('Master list(no salts, metals)'!K161,"&lt;=1"),IF(COUNTIF('Master list(no salts, metals)'!$K161:$Y161, "#N/A")=14,TRUE,FALSE))</f>
        <v>0</v>
      </c>
      <c r="L162" t="b">
        <f>AND(COUNTIF('Master list(no salts, metals)'!L161,"&lt;=1"),IF(COUNTIF('Master list(no salts, metals)'!$K161:$Y161, "#N/A")=14,TRUE,FALSE))</f>
        <v>0</v>
      </c>
      <c r="M162" t="b">
        <f>AND(COUNTIF('Master list(no salts, metals)'!M161,"&lt;=1"),IF(COUNTIF('Master list(no salts, metals)'!$K161:$Y161, "#N/A")=14,TRUE,FALSE))</f>
        <v>0</v>
      </c>
      <c r="N162" t="b">
        <f>AND(COUNTIF('Master list(no salts, metals)'!N161,"&lt;=1"),IF(COUNTIF('Master list(no salts, metals)'!$K161:$Y161, "#N/A")=14,TRUE,FALSE))</f>
        <v>0</v>
      </c>
      <c r="O162" t="b">
        <f>AND(COUNTIF('Master list(no salts, metals)'!O161,"&lt;=1"),IF(COUNTIF('Master list(no salts, metals)'!$K161:$Y161, "#N/A")=14,TRUE,FALSE))</f>
        <v>0</v>
      </c>
      <c r="P162" t="b">
        <f>AND(COUNTIF('Master list(no salts, metals)'!P161,"&lt;=1"),IF(COUNTIF('Master list(no salts, metals)'!$K161:$Y161, "#N/A")=14,TRUE,FALSE))</f>
        <v>0</v>
      </c>
      <c r="Q162" t="b">
        <f>AND(COUNTIF('Master list(no salts, metals)'!Q161,"&lt;=1"),IF(COUNTIF('Master list(no salts, metals)'!$K161:$Y161, "#N/A")=14,TRUE,FALSE))</f>
        <v>0</v>
      </c>
      <c r="R162" t="b">
        <f>AND(COUNTIF('Master list(no salts, metals)'!R161,"&lt;=1"),IF(COUNTIF('Master list(no salts, metals)'!$K161:$Y161, "#N/A")=14,TRUE,FALSE))</f>
        <v>0</v>
      </c>
      <c r="S162" t="b">
        <f>AND(COUNTIF('Master list(no salts, metals)'!S161,"&lt;=1"),IF(COUNTIF('Master list(no salts, metals)'!$K161:$Y161, "#N/A")=14,TRUE,FALSE))</f>
        <v>0</v>
      </c>
      <c r="T162" t="b">
        <f>AND(COUNTIF('Master list(no salts, metals)'!T161,"&lt;=1"),IF(COUNTIF('Master list(no salts, metals)'!$K161:$Y161, "#N/A")=14,TRUE,FALSE))</f>
        <v>0</v>
      </c>
      <c r="U162" t="b">
        <f>AND(COUNTIF('Master list(no salts, metals)'!U161,"&lt;=1"),IF(COUNTIF('Master list(no salts, metals)'!$K161:$Y161, "#N/A")=14,TRUE,FALSE))</f>
        <v>0</v>
      </c>
      <c r="V162" t="b">
        <f>AND(COUNTIF('Master list(no salts, metals)'!V161,"&lt;=1"),IF(COUNTIF('Master list(no salts, metals)'!$K161:$Y161, "#N/A")=14,TRUE,FALSE))</f>
        <v>0</v>
      </c>
      <c r="W162" t="b">
        <f>AND(COUNTIF('Master list(no salts, metals)'!W161,"&lt;=1"),IF(COUNTIF('Master list(no salts, metals)'!$K161:$Y161, "#N/A")=14,TRUE,FALSE))</f>
        <v>1</v>
      </c>
      <c r="X162" t="b">
        <f>AND(COUNTIF('Master list(no salts, metals)'!X161,"&lt;=1"),IF(COUNTIF('Master list(no salts, metals)'!$K161:$Y161, "#N/A")=14,TRUE,FALSE))</f>
        <v>0</v>
      </c>
      <c r="Y162" t="b">
        <f>AND(COUNTIF('Master list(no salts, metals)'!Y161,"&lt;=1"),IF(COUNTIF('Master list(no salts, metals)'!$K161:$Y161, "#N/A")=14,TRUE,FALSE))</f>
        <v>0</v>
      </c>
    </row>
    <row r="163" spans="11:25" x14ac:dyDescent="0.25">
      <c r="K163" t="b">
        <f>AND(COUNTIF('Master list(no salts, metals)'!K162,"&lt;=1"),IF(COUNTIF('Master list(no salts, metals)'!$K162:$Y162, "#N/A")=14,TRUE,FALSE))</f>
        <v>0</v>
      </c>
      <c r="L163" t="b">
        <f>AND(COUNTIF('Master list(no salts, metals)'!L162,"&lt;=1"),IF(COUNTIF('Master list(no salts, metals)'!$K162:$Y162, "#N/A")=14,TRUE,FALSE))</f>
        <v>0</v>
      </c>
      <c r="M163" t="b">
        <f>AND(COUNTIF('Master list(no salts, metals)'!M162,"&lt;=1"),IF(COUNTIF('Master list(no salts, metals)'!$K162:$Y162, "#N/A")=14,TRUE,FALSE))</f>
        <v>0</v>
      </c>
      <c r="N163" t="b">
        <f>AND(COUNTIF('Master list(no salts, metals)'!N162,"&lt;=1"),IF(COUNTIF('Master list(no salts, metals)'!$K162:$Y162, "#N/A")=14,TRUE,FALSE))</f>
        <v>0</v>
      </c>
      <c r="O163" t="b">
        <f>AND(COUNTIF('Master list(no salts, metals)'!O162,"&lt;=1"),IF(COUNTIF('Master list(no salts, metals)'!$K162:$Y162, "#N/A")=14,TRUE,FALSE))</f>
        <v>0</v>
      </c>
      <c r="P163" t="b">
        <f>AND(COUNTIF('Master list(no salts, metals)'!P162,"&lt;=1"),IF(COUNTIF('Master list(no salts, metals)'!$K162:$Y162, "#N/A")=14,TRUE,FALSE))</f>
        <v>0</v>
      </c>
      <c r="Q163" t="b">
        <f>AND(COUNTIF('Master list(no salts, metals)'!Q162,"&lt;=1"),IF(COUNTIF('Master list(no salts, metals)'!$K162:$Y162, "#N/A")=14,TRUE,FALSE))</f>
        <v>0</v>
      </c>
      <c r="R163" t="b">
        <f>AND(COUNTIF('Master list(no salts, metals)'!R162,"&lt;=1"),IF(COUNTIF('Master list(no salts, metals)'!$K162:$Y162, "#N/A")=14,TRUE,FALSE))</f>
        <v>0</v>
      </c>
      <c r="S163" t="b">
        <f>AND(COUNTIF('Master list(no salts, metals)'!S162,"&lt;=1"),IF(COUNTIF('Master list(no salts, metals)'!$K162:$Y162, "#N/A")=14,TRUE,FALSE))</f>
        <v>0</v>
      </c>
      <c r="T163" t="b">
        <f>AND(COUNTIF('Master list(no salts, metals)'!T162,"&lt;=1"),IF(COUNTIF('Master list(no salts, metals)'!$K162:$Y162, "#N/A")=14,TRUE,FALSE))</f>
        <v>1</v>
      </c>
      <c r="U163" t="b">
        <f>AND(COUNTIF('Master list(no salts, metals)'!U162,"&lt;=1"),IF(COUNTIF('Master list(no salts, metals)'!$K162:$Y162, "#N/A")=14,TRUE,FALSE))</f>
        <v>0</v>
      </c>
      <c r="V163" t="b">
        <f>AND(COUNTIF('Master list(no salts, metals)'!V162,"&lt;=1"),IF(COUNTIF('Master list(no salts, metals)'!$K162:$Y162, "#N/A")=14,TRUE,FALSE))</f>
        <v>0</v>
      </c>
      <c r="W163" t="b">
        <f>AND(COUNTIF('Master list(no salts, metals)'!W162,"&lt;=1"),IF(COUNTIF('Master list(no salts, metals)'!$K162:$Y162, "#N/A")=14,TRUE,FALSE))</f>
        <v>0</v>
      </c>
      <c r="X163" t="b">
        <f>AND(COUNTIF('Master list(no salts, metals)'!X162,"&lt;=1"),IF(COUNTIF('Master list(no salts, metals)'!$K162:$Y162, "#N/A")=14,TRUE,FALSE))</f>
        <v>0</v>
      </c>
      <c r="Y163" t="b">
        <f>AND(COUNTIF('Master list(no salts, metals)'!Y162,"&lt;=1"),IF(COUNTIF('Master list(no salts, metals)'!$K162:$Y162, "#N/A")=14,TRUE,FALSE))</f>
        <v>0</v>
      </c>
    </row>
    <row r="164" spans="11:25" x14ac:dyDescent="0.25">
      <c r="K164" t="b">
        <f>AND(COUNTIF('Master list(no salts, metals)'!K163,"&lt;=1"),IF(COUNTIF('Master list(no salts, metals)'!$K163:$Y163, "#N/A")=14,TRUE,FALSE))</f>
        <v>0</v>
      </c>
      <c r="L164" t="b">
        <f>AND(COUNTIF('Master list(no salts, metals)'!L163,"&lt;=1"),IF(COUNTIF('Master list(no salts, metals)'!$K163:$Y163, "#N/A")=14,TRUE,FALSE))</f>
        <v>0</v>
      </c>
      <c r="M164" t="b">
        <f>AND(COUNTIF('Master list(no salts, metals)'!M163,"&lt;=1"),IF(COUNTIF('Master list(no salts, metals)'!$K163:$Y163, "#N/A")=14,TRUE,FALSE))</f>
        <v>0</v>
      </c>
      <c r="N164" t="b">
        <f>AND(COUNTIF('Master list(no salts, metals)'!N163,"&lt;=1"),IF(COUNTIF('Master list(no salts, metals)'!$K163:$Y163, "#N/A")=14,TRUE,FALSE))</f>
        <v>0</v>
      </c>
      <c r="O164" t="b">
        <f>AND(COUNTIF('Master list(no salts, metals)'!O163,"&lt;=1"),IF(COUNTIF('Master list(no salts, metals)'!$K163:$Y163, "#N/A")=14,TRUE,FALSE))</f>
        <v>0</v>
      </c>
      <c r="P164" t="b">
        <f>AND(COUNTIF('Master list(no salts, metals)'!P163,"&lt;=1"),IF(COUNTIF('Master list(no salts, metals)'!$K163:$Y163, "#N/A")=14,TRUE,FALSE))</f>
        <v>0</v>
      </c>
      <c r="Q164" t="b">
        <f>AND(COUNTIF('Master list(no salts, metals)'!Q163,"&lt;=1"),IF(COUNTIF('Master list(no salts, metals)'!$K163:$Y163, "#N/A")=14,TRUE,FALSE))</f>
        <v>0</v>
      </c>
      <c r="R164" t="b">
        <f>AND(COUNTIF('Master list(no salts, metals)'!R163,"&lt;=1"),IF(COUNTIF('Master list(no salts, metals)'!$K163:$Y163, "#N/A")=14,TRUE,FALSE))</f>
        <v>0</v>
      </c>
      <c r="S164" t="b">
        <f>AND(COUNTIF('Master list(no salts, metals)'!S163,"&lt;=1"),IF(COUNTIF('Master list(no salts, metals)'!$K163:$Y163, "#N/A")=14,TRUE,FALSE))</f>
        <v>0</v>
      </c>
      <c r="T164" t="b">
        <f>AND(COUNTIF('Master list(no salts, metals)'!T163,"&lt;=1"),IF(COUNTIF('Master list(no salts, metals)'!$K163:$Y163, "#N/A")=14,TRUE,FALSE))</f>
        <v>0</v>
      </c>
      <c r="U164" t="b">
        <f>AND(COUNTIF('Master list(no salts, metals)'!U163,"&lt;=1"),IF(COUNTIF('Master list(no salts, metals)'!$K163:$Y163, "#N/A")=14,TRUE,FALSE))</f>
        <v>0</v>
      </c>
      <c r="V164" t="b">
        <f>AND(COUNTIF('Master list(no salts, metals)'!V163,"&lt;=1"),IF(COUNTIF('Master list(no salts, metals)'!$K163:$Y163, "#N/A")=14,TRUE,FALSE))</f>
        <v>0</v>
      </c>
      <c r="W164" t="b">
        <f>AND(COUNTIF('Master list(no salts, metals)'!W163,"&lt;=1"),IF(COUNTIF('Master list(no salts, metals)'!$K163:$Y163, "#N/A")=14,TRUE,FALSE))</f>
        <v>1</v>
      </c>
      <c r="X164" t="b">
        <f>AND(COUNTIF('Master list(no salts, metals)'!X163,"&lt;=1"),IF(COUNTIF('Master list(no salts, metals)'!$K163:$Y163, "#N/A")=14,TRUE,FALSE))</f>
        <v>0</v>
      </c>
      <c r="Y164" t="b">
        <f>AND(COUNTIF('Master list(no salts, metals)'!Y163,"&lt;=1"),IF(COUNTIF('Master list(no salts, metals)'!$K163:$Y163, "#N/A")=14,TRUE,FALSE))</f>
        <v>0</v>
      </c>
    </row>
    <row r="165" spans="11:25" x14ac:dyDescent="0.25">
      <c r="K165" t="b">
        <f>AND(COUNTIF('Master list(no salts, metals)'!K164,"&lt;=1"),IF(COUNTIF('Master list(no salts, metals)'!$K164:$Y164, "#N/A")=14,TRUE,FALSE))</f>
        <v>0</v>
      </c>
      <c r="L165" t="b">
        <f>AND(COUNTIF('Master list(no salts, metals)'!L164,"&lt;=1"),IF(COUNTIF('Master list(no salts, metals)'!$K164:$Y164, "#N/A")=14,TRUE,FALSE))</f>
        <v>0</v>
      </c>
      <c r="M165" t="b">
        <f>AND(COUNTIF('Master list(no salts, metals)'!M164,"&lt;=1"),IF(COUNTIF('Master list(no salts, metals)'!$K164:$Y164, "#N/A")=14,TRUE,FALSE))</f>
        <v>0</v>
      </c>
      <c r="N165" t="b">
        <f>AND(COUNTIF('Master list(no salts, metals)'!N164,"&lt;=1"),IF(COUNTIF('Master list(no salts, metals)'!$K164:$Y164, "#N/A")=14,TRUE,FALSE))</f>
        <v>0</v>
      </c>
      <c r="O165" t="b">
        <f>AND(COUNTIF('Master list(no salts, metals)'!O164,"&lt;=1"),IF(COUNTIF('Master list(no salts, metals)'!$K164:$Y164, "#N/A")=14,TRUE,FALSE))</f>
        <v>0</v>
      </c>
      <c r="P165" t="b">
        <f>AND(COUNTIF('Master list(no salts, metals)'!P164,"&lt;=1"),IF(COUNTIF('Master list(no salts, metals)'!$K164:$Y164, "#N/A")=14,TRUE,FALSE))</f>
        <v>0</v>
      </c>
      <c r="Q165" t="b">
        <f>AND(COUNTIF('Master list(no salts, metals)'!Q164,"&lt;=1"),IF(COUNTIF('Master list(no salts, metals)'!$K164:$Y164, "#N/A")=14,TRUE,FALSE))</f>
        <v>0</v>
      </c>
      <c r="R165" t="b">
        <f>AND(COUNTIF('Master list(no salts, metals)'!R164,"&lt;=1"),IF(COUNTIF('Master list(no salts, metals)'!$K164:$Y164, "#N/A")=14,TRUE,FALSE))</f>
        <v>0</v>
      </c>
      <c r="S165" t="b">
        <f>AND(COUNTIF('Master list(no salts, metals)'!S164,"&lt;=1"),IF(COUNTIF('Master list(no salts, metals)'!$K164:$Y164, "#N/A")=14,TRUE,FALSE))</f>
        <v>0</v>
      </c>
      <c r="T165" t="b">
        <f>AND(COUNTIF('Master list(no salts, metals)'!T164,"&lt;=1"),IF(COUNTIF('Master list(no salts, metals)'!$K164:$Y164, "#N/A")=14,TRUE,FALSE))</f>
        <v>0</v>
      </c>
      <c r="U165" t="b">
        <f>AND(COUNTIF('Master list(no salts, metals)'!U164,"&lt;=1"),IF(COUNTIF('Master list(no salts, metals)'!$K164:$Y164, "#N/A")=14,TRUE,FALSE))</f>
        <v>0</v>
      </c>
      <c r="V165" t="b">
        <f>AND(COUNTIF('Master list(no salts, metals)'!V164,"&lt;=1"),IF(COUNTIF('Master list(no salts, metals)'!$K164:$Y164, "#N/A")=14,TRUE,FALSE))</f>
        <v>0</v>
      </c>
      <c r="W165" t="b">
        <f>AND(COUNTIF('Master list(no salts, metals)'!W164,"&lt;=1"),IF(COUNTIF('Master list(no salts, metals)'!$K164:$Y164, "#N/A")=14,TRUE,FALSE))</f>
        <v>1</v>
      </c>
      <c r="X165" t="b">
        <f>AND(COUNTIF('Master list(no salts, metals)'!X164,"&lt;=1"),IF(COUNTIF('Master list(no salts, metals)'!$K164:$Y164, "#N/A")=14,TRUE,FALSE))</f>
        <v>0</v>
      </c>
      <c r="Y165" t="b">
        <f>AND(COUNTIF('Master list(no salts, metals)'!Y164,"&lt;=1"),IF(COUNTIF('Master list(no salts, metals)'!$K164:$Y164, "#N/A")=14,TRUE,FALSE))</f>
        <v>0</v>
      </c>
    </row>
    <row r="166" spans="11:25" x14ac:dyDescent="0.25">
      <c r="K166" t="b">
        <f>AND(COUNTIF('Master list(no salts, metals)'!K165,"&lt;=1"),IF(COUNTIF('Master list(no salts, metals)'!$K165:$Y165, "#N/A")=14,TRUE,FALSE))</f>
        <v>0</v>
      </c>
      <c r="L166" t="b">
        <f>AND(COUNTIF('Master list(no salts, metals)'!L165,"&lt;=1"),IF(COUNTIF('Master list(no salts, metals)'!$K165:$Y165, "#N/A")=14,TRUE,FALSE))</f>
        <v>0</v>
      </c>
      <c r="M166" t="b">
        <f>AND(COUNTIF('Master list(no salts, metals)'!M165,"&lt;=1"),IF(COUNTIF('Master list(no salts, metals)'!$K165:$Y165, "#N/A")=14,TRUE,FALSE))</f>
        <v>0</v>
      </c>
      <c r="N166" t="b">
        <f>AND(COUNTIF('Master list(no salts, metals)'!N165,"&lt;=1"),IF(COUNTIF('Master list(no salts, metals)'!$K165:$Y165, "#N/A")=14,TRUE,FALSE))</f>
        <v>0</v>
      </c>
      <c r="O166" t="b">
        <f>AND(COUNTIF('Master list(no salts, metals)'!O165,"&lt;=1"),IF(COUNTIF('Master list(no salts, metals)'!$K165:$Y165, "#N/A")=14,TRUE,FALSE))</f>
        <v>0</v>
      </c>
      <c r="P166" t="b">
        <f>AND(COUNTIF('Master list(no salts, metals)'!P165,"&lt;=1"),IF(COUNTIF('Master list(no salts, metals)'!$K165:$Y165, "#N/A")=14,TRUE,FALSE))</f>
        <v>0</v>
      </c>
      <c r="Q166" t="b">
        <f>AND(COUNTIF('Master list(no salts, metals)'!Q165,"&lt;=1"),IF(COUNTIF('Master list(no salts, metals)'!$K165:$Y165, "#N/A")=14,TRUE,FALSE))</f>
        <v>0</v>
      </c>
      <c r="R166" t="b">
        <f>AND(COUNTIF('Master list(no salts, metals)'!R165,"&lt;=1"),IF(COUNTIF('Master list(no salts, metals)'!$K165:$Y165, "#N/A")=14,TRUE,FALSE))</f>
        <v>0</v>
      </c>
      <c r="S166" t="b">
        <f>AND(COUNTIF('Master list(no salts, metals)'!S165,"&lt;=1"),IF(COUNTIF('Master list(no salts, metals)'!$K165:$Y165, "#N/A")=14,TRUE,FALSE))</f>
        <v>0</v>
      </c>
      <c r="T166" t="b">
        <f>AND(COUNTIF('Master list(no salts, metals)'!T165,"&lt;=1"),IF(COUNTIF('Master list(no salts, metals)'!$K165:$Y165, "#N/A")=14,TRUE,FALSE))</f>
        <v>0</v>
      </c>
      <c r="U166" t="b">
        <f>AND(COUNTIF('Master list(no salts, metals)'!U165,"&lt;=1"),IF(COUNTIF('Master list(no salts, metals)'!$K165:$Y165, "#N/A")=14,TRUE,FALSE))</f>
        <v>0</v>
      </c>
      <c r="V166" t="b">
        <f>AND(COUNTIF('Master list(no salts, metals)'!V165,"&lt;=1"),IF(COUNTIF('Master list(no salts, metals)'!$K165:$Y165, "#N/A")=14,TRUE,FALSE))</f>
        <v>0</v>
      </c>
      <c r="W166" t="b">
        <f>AND(COUNTIF('Master list(no salts, metals)'!W165,"&lt;=1"),IF(COUNTIF('Master list(no salts, metals)'!$K165:$Y165, "#N/A")=14,TRUE,FALSE))</f>
        <v>1</v>
      </c>
      <c r="X166" t="b">
        <f>AND(COUNTIF('Master list(no salts, metals)'!X165,"&lt;=1"),IF(COUNTIF('Master list(no salts, metals)'!$K165:$Y165, "#N/A")=14,TRUE,FALSE))</f>
        <v>0</v>
      </c>
      <c r="Y166" t="b">
        <f>AND(COUNTIF('Master list(no salts, metals)'!Y165,"&lt;=1"),IF(COUNTIF('Master list(no salts, metals)'!$K165:$Y165, "#N/A")=14,TRUE,FALSE))</f>
        <v>0</v>
      </c>
    </row>
    <row r="167" spans="11:25" x14ac:dyDescent="0.25">
      <c r="K167" t="b">
        <f>AND(COUNTIF('Master list(no salts, metals)'!K166,"&lt;=1"),IF(COUNTIF('Master list(no salts, metals)'!$K166:$Y166, "#N/A")=14,TRUE,FALSE))</f>
        <v>0</v>
      </c>
      <c r="L167" t="b">
        <f>AND(COUNTIF('Master list(no salts, metals)'!L166,"&lt;=1"),IF(COUNTIF('Master list(no salts, metals)'!$K166:$Y166, "#N/A")=14,TRUE,FALSE))</f>
        <v>0</v>
      </c>
      <c r="M167" t="b">
        <f>AND(COUNTIF('Master list(no salts, metals)'!M166,"&lt;=1"),IF(COUNTIF('Master list(no salts, metals)'!$K166:$Y166, "#N/A")=14,TRUE,FALSE))</f>
        <v>0</v>
      </c>
      <c r="N167" t="b">
        <f>AND(COUNTIF('Master list(no salts, metals)'!N166,"&lt;=1"),IF(COUNTIF('Master list(no salts, metals)'!$K166:$Y166, "#N/A")=14,TRUE,FALSE))</f>
        <v>0</v>
      </c>
      <c r="O167" t="b">
        <f>AND(COUNTIF('Master list(no salts, metals)'!O166,"&lt;=1"),IF(COUNTIF('Master list(no salts, metals)'!$K166:$Y166, "#N/A")=14,TRUE,FALSE))</f>
        <v>0</v>
      </c>
      <c r="P167" t="b">
        <f>AND(COUNTIF('Master list(no salts, metals)'!P166,"&lt;=1"),IF(COUNTIF('Master list(no salts, metals)'!$K166:$Y166, "#N/A")=14,TRUE,FALSE))</f>
        <v>0</v>
      </c>
      <c r="Q167" t="b">
        <f>AND(COUNTIF('Master list(no salts, metals)'!Q166,"&lt;=1"),IF(COUNTIF('Master list(no salts, metals)'!$K166:$Y166, "#N/A")=14,TRUE,FALSE))</f>
        <v>0</v>
      </c>
      <c r="R167" t="b">
        <f>AND(COUNTIF('Master list(no salts, metals)'!R166,"&lt;=1"),IF(COUNTIF('Master list(no salts, metals)'!$K166:$Y166, "#N/A")=14,TRUE,FALSE))</f>
        <v>0</v>
      </c>
      <c r="S167" t="b">
        <f>AND(COUNTIF('Master list(no salts, metals)'!S166,"&lt;=1"),IF(COUNTIF('Master list(no salts, metals)'!$K166:$Y166, "#N/A")=14,TRUE,FALSE))</f>
        <v>0</v>
      </c>
      <c r="T167" t="b">
        <f>AND(COUNTIF('Master list(no salts, metals)'!T166,"&lt;=1"),IF(COUNTIF('Master list(no salts, metals)'!$K166:$Y166, "#N/A")=14,TRUE,FALSE))</f>
        <v>0</v>
      </c>
      <c r="U167" t="b">
        <f>AND(COUNTIF('Master list(no salts, metals)'!U166,"&lt;=1"),IF(COUNTIF('Master list(no salts, metals)'!$K166:$Y166, "#N/A")=14,TRUE,FALSE))</f>
        <v>0</v>
      </c>
      <c r="V167" t="b">
        <f>AND(COUNTIF('Master list(no salts, metals)'!V166,"&lt;=1"),IF(COUNTIF('Master list(no salts, metals)'!$K166:$Y166, "#N/A")=14,TRUE,FALSE))</f>
        <v>0</v>
      </c>
      <c r="W167" t="b">
        <f>AND(COUNTIF('Master list(no salts, metals)'!W166,"&lt;=1"),IF(COUNTIF('Master list(no salts, metals)'!$K166:$Y166, "#N/A")=14,TRUE,FALSE))</f>
        <v>0</v>
      </c>
      <c r="X167" t="b">
        <f>AND(COUNTIF('Master list(no salts, metals)'!X166,"&lt;=1"),IF(COUNTIF('Master list(no salts, metals)'!$K166:$Y166, "#N/A")=14,TRUE,FALSE))</f>
        <v>0</v>
      </c>
      <c r="Y167" t="b">
        <f>AND(COUNTIF('Master list(no salts, metals)'!Y166,"&lt;=1"),IF(COUNTIF('Master list(no salts, metals)'!$K166:$Y166, "#N/A")=14,TRUE,FALSE))</f>
        <v>0</v>
      </c>
    </row>
    <row r="168" spans="11:25" x14ac:dyDescent="0.25">
      <c r="K168" t="b">
        <f>AND(COUNTIF('Master list(no salts, metals)'!K167,"&lt;=1"),IF(COUNTIF('Master list(no salts, metals)'!$K167:$Y167, "#N/A")=14,TRUE,FALSE))</f>
        <v>0</v>
      </c>
      <c r="L168" t="b">
        <f>AND(COUNTIF('Master list(no salts, metals)'!L167,"&lt;=1"),IF(COUNTIF('Master list(no salts, metals)'!$K167:$Y167, "#N/A")=14,TRUE,FALSE))</f>
        <v>0</v>
      </c>
      <c r="M168" t="b">
        <f>AND(COUNTIF('Master list(no salts, metals)'!M167,"&lt;=1"),IF(COUNTIF('Master list(no salts, metals)'!$K167:$Y167, "#N/A")=14,TRUE,FALSE))</f>
        <v>0</v>
      </c>
      <c r="N168" t="b">
        <f>AND(COUNTIF('Master list(no salts, metals)'!N167,"&lt;=1"),IF(COUNTIF('Master list(no salts, metals)'!$K167:$Y167, "#N/A")=14,TRUE,FALSE))</f>
        <v>0</v>
      </c>
      <c r="O168" t="b">
        <f>AND(COUNTIF('Master list(no salts, metals)'!O167,"&lt;=1"),IF(COUNTIF('Master list(no salts, metals)'!$K167:$Y167, "#N/A")=14,TRUE,FALSE))</f>
        <v>0</v>
      </c>
      <c r="P168" t="b">
        <f>AND(COUNTIF('Master list(no salts, metals)'!P167,"&lt;=1"),IF(COUNTIF('Master list(no salts, metals)'!$K167:$Y167, "#N/A")=14,TRUE,FALSE))</f>
        <v>0</v>
      </c>
      <c r="Q168" t="b">
        <f>AND(COUNTIF('Master list(no salts, metals)'!Q167,"&lt;=1"),IF(COUNTIF('Master list(no salts, metals)'!$K167:$Y167, "#N/A")=14,TRUE,FALSE))</f>
        <v>0</v>
      </c>
      <c r="R168" t="b">
        <f>AND(COUNTIF('Master list(no salts, metals)'!R167,"&lt;=1"),IF(COUNTIF('Master list(no salts, metals)'!$K167:$Y167, "#N/A")=14,TRUE,FALSE))</f>
        <v>0</v>
      </c>
      <c r="S168" t="b">
        <f>AND(COUNTIF('Master list(no salts, metals)'!S167,"&lt;=1"),IF(COUNTIF('Master list(no salts, metals)'!$K167:$Y167, "#N/A")=14,TRUE,FALSE))</f>
        <v>0</v>
      </c>
      <c r="T168" t="b">
        <f>AND(COUNTIF('Master list(no salts, metals)'!T167,"&lt;=1"),IF(COUNTIF('Master list(no salts, metals)'!$K167:$Y167, "#N/A")=14,TRUE,FALSE))</f>
        <v>1</v>
      </c>
      <c r="U168" t="b">
        <f>AND(COUNTIF('Master list(no salts, metals)'!U167,"&lt;=1"),IF(COUNTIF('Master list(no salts, metals)'!$K167:$Y167, "#N/A")=14,TRUE,FALSE))</f>
        <v>0</v>
      </c>
      <c r="V168" t="b">
        <f>AND(COUNTIF('Master list(no salts, metals)'!V167,"&lt;=1"),IF(COUNTIF('Master list(no salts, metals)'!$K167:$Y167, "#N/A")=14,TRUE,FALSE))</f>
        <v>0</v>
      </c>
      <c r="W168" t="b">
        <f>AND(COUNTIF('Master list(no salts, metals)'!W167,"&lt;=1"),IF(COUNTIF('Master list(no salts, metals)'!$K167:$Y167, "#N/A")=14,TRUE,FALSE))</f>
        <v>0</v>
      </c>
      <c r="X168" t="b">
        <f>AND(COUNTIF('Master list(no salts, metals)'!X167,"&lt;=1"),IF(COUNTIF('Master list(no salts, metals)'!$K167:$Y167, "#N/A")=14,TRUE,FALSE))</f>
        <v>0</v>
      </c>
      <c r="Y168" t="b">
        <f>AND(COUNTIF('Master list(no salts, metals)'!Y167,"&lt;=1"),IF(COUNTIF('Master list(no salts, metals)'!$K167:$Y167, "#N/A")=14,TRUE,FALSE))</f>
        <v>0</v>
      </c>
    </row>
    <row r="169" spans="11:25" x14ac:dyDescent="0.25">
      <c r="K169" t="b">
        <f>AND(COUNTIF('Master list(no salts, metals)'!K168,"&lt;=1"),IF(COUNTIF('Master list(no salts, metals)'!$K168:$Y168, "#N/A")=14,TRUE,FALSE))</f>
        <v>0</v>
      </c>
      <c r="L169" t="b">
        <f>AND(COUNTIF('Master list(no salts, metals)'!L168,"&lt;=1"),IF(COUNTIF('Master list(no salts, metals)'!$K168:$Y168, "#N/A")=14,TRUE,FALSE))</f>
        <v>0</v>
      </c>
      <c r="M169" t="b">
        <f>AND(COUNTIF('Master list(no salts, metals)'!M168,"&lt;=1"),IF(COUNTIF('Master list(no salts, metals)'!$K168:$Y168, "#N/A")=14,TRUE,FALSE))</f>
        <v>0</v>
      </c>
      <c r="N169" t="b">
        <f>AND(COUNTIF('Master list(no salts, metals)'!N168,"&lt;=1"),IF(COUNTIF('Master list(no salts, metals)'!$K168:$Y168, "#N/A")=14,TRUE,FALSE))</f>
        <v>0</v>
      </c>
      <c r="O169" t="b">
        <f>AND(COUNTIF('Master list(no salts, metals)'!O168,"&lt;=1"),IF(COUNTIF('Master list(no salts, metals)'!$K168:$Y168, "#N/A")=14,TRUE,FALSE))</f>
        <v>0</v>
      </c>
      <c r="P169" t="b">
        <f>AND(COUNTIF('Master list(no salts, metals)'!P168,"&lt;=1"),IF(COUNTIF('Master list(no salts, metals)'!$K168:$Y168, "#N/A")=14,TRUE,FALSE))</f>
        <v>0</v>
      </c>
      <c r="Q169" t="b">
        <f>AND(COUNTIF('Master list(no salts, metals)'!Q168,"&lt;=1"),IF(COUNTIF('Master list(no salts, metals)'!$K168:$Y168, "#N/A")=14,TRUE,FALSE))</f>
        <v>0</v>
      </c>
      <c r="R169" t="b">
        <f>AND(COUNTIF('Master list(no salts, metals)'!R168,"&lt;=1"),IF(COUNTIF('Master list(no salts, metals)'!$K168:$Y168, "#N/A")=14,TRUE,FALSE))</f>
        <v>0</v>
      </c>
      <c r="S169" t="b">
        <f>AND(COUNTIF('Master list(no salts, metals)'!S168,"&lt;=1"),IF(COUNTIF('Master list(no salts, metals)'!$K168:$Y168, "#N/A")=14,TRUE,FALSE))</f>
        <v>0</v>
      </c>
      <c r="T169" t="b">
        <f>AND(COUNTIF('Master list(no salts, metals)'!T168,"&lt;=1"),IF(COUNTIF('Master list(no salts, metals)'!$K168:$Y168, "#N/A")=14,TRUE,FALSE))</f>
        <v>1</v>
      </c>
      <c r="U169" t="b">
        <f>AND(COUNTIF('Master list(no salts, metals)'!U168,"&lt;=1"),IF(COUNTIF('Master list(no salts, metals)'!$K168:$Y168, "#N/A")=14,TRUE,FALSE))</f>
        <v>0</v>
      </c>
      <c r="V169" t="b">
        <f>AND(COUNTIF('Master list(no salts, metals)'!V168,"&lt;=1"),IF(COUNTIF('Master list(no salts, metals)'!$K168:$Y168, "#N/A")=14,TRUE,FALSE))</f>
        <v>0</v>
      </c>
      <c r="W169" t="b">
        <f>AND(COUNTIF('Master list(no salts, metals)'!W168,"&lt;=1"),IF(COUNTIF('Master list(no salts, metals)'!$K168:$Y168, "#N/A")=14,TRUE,FALSE))</f>
        <v>0</v>
      </c>
      <c r="X169" t="b">
        <f>AND(COUNTIF('Master list(no salts, metals)'!X168,"&lt;=1"),IF(COUNTIF('Master list(no salts, metals)'!$K168:$Y168, "#N/A")=14,TRUE,FALSE))</f>
        <v>0</v>
      </c>
      <c r="Y169" t="b">
        <f>AND(COUNTIF('Master list(no salts, metals)'!Y168,"&lt;=1"),IF(COUNTIF('Master list(no salts, metals)'!$K168:$Y168, "#N/A")=14,TRUE,FALSE))</f>
        <v>0</v>
      </c>
    </row>
    <row r="170" spans="11:25" x14ac:dyDescent="0.25">
      <c r="K170" t="b">
        <f>AND(COUNTIF('Master list(no salts, metals)'!K169,"&lt;=1"),IF(COUNTIF('Master list(no salts, metals)'!$K169:$Y169, "#N/A")=14,TRUE,FALSE))</f>
        <v>0</v>
      </c>
      <c r="L170" t="b">
        <f>AND(COUNTIF('Master list(no salts, metals)'!L169,"&lt;=1"),IF(COUNTIF('Master list(no salts, metals)'!$K169:$Y169, "#N/A")=14,TRUE,FALSE))</f>
        <v>0</v>
      </c>
      <c r="M170" t="b">
        <f>AND(COUNTIF('Master list(no salts, metals)'!M169,"&lt;=1"),IF(COUNTIF('Master list(no salts, metals)'!$K169:$Y169, "#N/A")=14,TRUE,FALSE))</f>
        <v>0</v>
      </c>
      <c r="N170" t="b">
        <f>AND(COUNTIF('Master list(no salts, metals)'!N169,"&lt;=1"),IF(COUNTIF('Master list(no salts, metals)'!$K169:$Y169, "#N/A")=14,TRUE,FALSE))</f>
        <v>0</v>
      </c>
      <c r="O170" t="b">
        <f>AND(COUNTIF('Master list(no salts, metals)'!O169,"&lt;=1"),IF(COUNTIF('Master list(no salts, metals)'!$K169:$Y169, "#N/A")=14,TRUE,FALSE))</f>
        <v>0</v>
      </c>
      <c r="P170" t="b">
        <f>AND(COUNTIF('Master list(no salts, metals)'!P169,"&lt;=1"),IF(COUNTIF('Master list(no salts, metals)'!$K169:$Y169, "#N/A")=14,TRUE,FALSE))</f>
        <v>0</v>
      </c>
      <c r="Q170" t="b">
        <f>AND(COUNTIF('Master list(no salts, metals)'!Q169,"&lt;=1"),IF(COUNTIF('Master list(no salts, metals)'!$K169:$Y169, "#N/A")=14,TRUE,FALSE))</f>
        <v>0</v>
      </c>
      <c r="R170" t="b">
        <f>AND(COUNTIF('Master list(no salts, metals)'!R169,"&lt;=1"),IF(COUNTIF('Master list(no salts, metals)'!$K169:$Y169, "#N/A")=14,TRUE,FALSE))</f>
        <v>0</v>
      </c>
      <c r="S170" t="b">
        <f>AND(COUNTIF('Master list(no salts, metals)'!S169,"&lt;=1"),IF(COUNTIF('Master list(no salts, metals)'!$K169:$Y169, "#N/A")=14,TRUE,FALSE))</f>
        <v>0</v>
      </c>
      <c r="T170" t="b">
        <f>AND(COUNTIF('Master list(no salts, metals)'!T169,"&lt;=1"),IF(COUNTIF('Master list(no salts, metals)'!$K169:$Y169, "#N/A")=14,TRUE,FALSE))</f>
        <v>1</v>
      </c>
      <c r="U170" t="b">
        <f>AND(COUNTIF('Master list(no salts, metals)'!U169,"&lt;=1"),IF(COUNTIF('Master list(no salts, metals)'!$K169:$Y169, "#N/A")=14,TRUE,FALSE))</f>
        <v>0</v>
      </c>
      <c r="V170" t="b">
        <f>AND(COUNTIF('Master list(no salts, metals)'!V169,"&lt;=1"),IF(COUNTIF('Master list(no salts, metals)'!$K169:$Y169, "#N/A")=14,TRUE,FALSE))</f>
        <v>0</v>
      </c>
      <c r="W170" t="b">
        <f>AND(COUNTIF('Master list(no salts, metals)'!W169,"&lt;=1"),IF(COUNTIF('Master list(no salts, metals)'!$K169:$Y169, "#N/A")=14,TRUE,FALSE))</f>
        <v>0</v>
      </c>
      <c r="X170" t="b">
        <f>AND(COUNTIF('Master list(no salts, metals)'!X169,"&lt;=1"),IF(COUNTIF('Master list(no salts, metals)'!$K169:$Y169, "#N/A")=14,TRUE,FALSE))</f>
        <v>0</v>
      </c>
      <c r="Y170" t="b">
        <f>AND(COUNTIF('Master list(no salts, metals)'!Y169,"&lt;=1"),IF(COUNTIF('Master list(no salts, metals)'!$K169:$Y169, "#N/A")=14,TRUE,FALSE))</f>
        <v>0</v>
      </c>
    </row>
    <row r="171" spans="11:25" x14ac:dyDescent="0.25">
      <c r="K171" t="b">
        <f>AND(COUNTIF('Master list(no salts, metals)'!K170,"&lt;=1"),IF(COUNTIF('Master list(no salts, metals)'!$K170:$Y170, "#N/A")=14,TRUE,FALSE))</f>
        <v>0</v>
      </c>
      <c r="L171" t="b">
        <f>AND(COUNTIF('Master list(no salts, metals)'!L170,"&lt;=1"),IF(COUNTIF('Master list(no salts, metals)'!$K170:$Y170, "#N/A")=14,TRUE,FALSE))</f>
        <v>0</v>
      </c>
      <c r="M171" t="b">
        <f>AND(COUNTIF('Master list(no salts, metals)'!M170,"&lt;=1"),IF(COUNTIF('Master list(no salts, metals)'!$K170:$Y170, "#N/A")=14,TRUE,FALSE))</f>
        <v>0</v>
      </c>
      <c r="N171" t="b">
        <f>AND(COUNTIF('Master list(no salts, metals)'!N170,"&lt;=1"),IF(COUNTIF('Master list(no salts, metals)'!$K170:$Y170, "#N/A")=14,TRUE,FALSE))</f>
        <v>0</v>
      </c>
      <c r="O171" t="b">
        <f>AND(COUNTIF('Master list(no salts, metals)'!O170,"&lt;=1"),IF(COUNTIF('Master list(no salts, metals)'!$K170:$Y170, "#N/A")=14,TRUE,FALSE))</f>
        <v>0</v>
      </c>
      <c r="P171" t="b">
        <f>AND(COUNTIF('Master list(no salts, metals)'!P170,"&lt;=1"),IF(COUNTIF('Master list(no salts, metals)'!$K170:$Y170, "#N/A")=14,TRUE,FALSE))</f>
        <v>0</v>
      </c>
      <c r="Q171" t="b">
        <f>AND(COUNTIF('Master list(no salts, metals)'!Q170,"&lt;=1"),IF(COUNTIF('Master list(no salts, metals)'!$K170:$Y170, "#N/A")=14,TRUE,FALSE))</f>
        <v>0</v>
      </c>
      <c r="R171" t="b">
        <f>AND(COUNTIF('Master list(no salts, metals)'!R170,"&lt;=1"),IF(COUNTIF('Master list(no salts, metals)'!$K170:$Y170, "#N/A")=14,TRUE,FALSE))</f>
        <v>0</v>
      </c>
      <c r="S171" t="b">
        <f>AND(COUNTIF('Master list(no salts, metals)'!S170,"&lt;=1"),IF(COUNTIF('Master list(no salts, metals)'!$K170:$Y170, "#N/A")=14,TRUE,FALSE))</f>
        <v>0</v>
      </c>
      <c r="T171" t="b">
        <f>AND(COUNTIF('Master list(no salts, metals)'!T170,"&lt;=1"),IF(COUNTIF('Master list(no salts, metals)'!$K170:$Y170, "#N/A")=14,TRUE,FALSE))</f>
        <v>0</v>
      </c>
      <c r="U171" t="b">
        <f>AND(COUNTIF('Master list(no salts, metals)'!U170,"&lt;=1"),IF(COUNTIF('Master list(no salts, metals)'!$K170:$Y170, "#N/A")=14,TRUE,FALSE))</f>
        <v>0</v>
      </c>
      <c r="V171" t="b">
        <f>AND(COUNTIF('Master list(no salts, metals)'!V170,"&lt;=1"),IF(COUNTIF('Master list(no salts, metals)'!$K170:$Y170, "#N/A")=14,TRUE,FALSE))</f>
        <v>0</v>
      </c>
      <c r="W171" t="b">
        <f>AND(COUNTIF('Master list(no salts, metals)'!W170,"&lt;=1"),IF(COUNTIF('Master list(no salts, metals)'!$K170:$Y170, "#N/A")=14,TRUE,FALSE))</f>
        <v>1</v>
      </c>
      <c r="X171" t="b">
        <f>AND(COUNTIF('Master list(no salts, metals)'!X170,"&lt;=1"),IF(COUNTIF('Master list(no salts, metals)'!$K170:$Y170, "#N/A")=14,TRUE,FALSE))</f>
        <v>0</v>
      </c>
      <c r="Y171" t="b">
        <f>AND(COUNTIF('Master list(no salts, metals)'!Y170,"&lt;=1"),IF(COUNTIF('Master list(no salts, metals)'!$K170:$Y170, "#N/A")=14,TRUE,FALSE))</f>
        <v>0</v>
      </c>
    </row>
    <row r="172" spans="11:25" x14ac:dyDescent="0.25">
      <c r="K172" t="b">
        <f>AND(COUNTIF('Master list(no salts, metals)'!K171,"&lt;=1"),IF(COUNTIF('Master list(no salts, metals)'!$K171:$Y171, "#N/A")=14,TRUE,FALSE))</f>
        <v>0</v>
      </c>
      <c r="L172" t="b">
        <f>AND(COUNTIF('Master list(no salts, metals)'!L171,"&lt;=1"),IF(COUNTIF('Master list(no salts, metals)'!$K171:$Y171, "#N/A")=14,TRUE,FALSE))</f>
        <v>0</v>
      </c>
      <c r="M172" t="b">
        <f>AND(COUNTIF('Master list(no salts, metals)'!M171,"&lt;=1"),IF(COUNTIF('Master list(no salts, metals)'!$K171:$Y171, "#N/A")=14,TRUE,FALSE))</f>
        <v>0</v>
      </c>
      <c r="N172" t="b">
        <f>AND(COUNTIF('Master list(no salts, metals)'!N171,"&lt;=1"),IF(COUNTIF('Master list(no salts, metals)'!$K171:$Y171, "#N/A")=14,TRUE,FALSE))</f>
        <v>0</v>
      </c>
      <c r="O172" t="b">
        <f>AND(COUNTIF('Master list(no salts, metals)'!O171,"&lt;=1"),IF(COUNTIF('Master list(no salts, metals)'!$K171:$Y171, "#N/A")=14,TRUE,FALSE))</f>
        <v>0</v>
      </c>
      <c r="P172" t="b">
        <f>AND(COUNTIF('Master list(no salts, metals)'!P171,"&lt;=1"),IF(COUNTIF('Master list(no salts, metals)'!$K171:$Y171, "#N/A")=14,TRUE,FALSE))</f>
        <v>0</v>
      </c>
      <c r="Q172" t="b">
        <f>AND(COUNTIF('Master list(no salts, metals)'!Q171,"&lt;=1"),IF(COUNTIF('Master list(no salts, metals)'!$K171:$Y171, "#N/A")=14,TRUE,FALSE))</f>
        <v>0</v>
      </c>
      <c r="R172" t="b">
        <f>AND(COUNTIF('Master list(no salts, metals)'!R171,"&lt;=1"),IF(COUNTIF('Master list(no salts, metals)'!$K171:$Y171, "#N/A")=14,TRUE,FALSE))</f>
        <v>0</v>
      </c>
      <c r="S172" t="b">
        <f>AND(COUNTIF('Master list(no salts, metals)'!S171,"&lt;=1"),IF(COUNTIF('Master list(no salts, metals)'!$K171:$Y171, "#N/A")=14,TRUE,FALSE))</f>
        <v>0</v>
      </c>
      <c r="T172" t="b">
        <f>AND(COUNTIF('Master list(no salts, metals)'!T171,"&lt;=1"),IF(COUNTIF('Master list(no salts, metals)'!$K171:$Y171, "#N/A")=14,TRUE,FALSE))</f>
        <v>0</v>
      </c>
      <c r="U172" t="b">
        <f>AND(COUNTIF('Master list(no salts, metals)'!U171,"&lt;=1"),IF(COUNTIF('Master list(no salts, metals)'!$K171:$Y171, "#N/A")=14,TRUE,FALSE))</f>
        <v>0</v>
      </c>
      <c r="V172" t="b">
        <f>AND(COUNTIF('Master list(no salts, metals)'!V171,"&lt;=1"),IF(COUNTIF('Master list(no salts, metals)'!$K171:$Y171, "#N/A")=14,TRUE,FALSE))</f>
        <v>0</v>
      </c>
      <c r="W172" t="b">
        <f>AND(COUNTIF('Master list(no salts, metals)'!W171,"&lt;=1"),IF(COUNTIF('Master list(no salts, metals)'!$K171:$Y171, "#N/A")=14,TRUE,FALSE))</f>
        <v>0</v>
      </c>
      <c r="X172" t="b">
        <f>AND(COUNTIF('Master list(no salts, metals)'!X171,"&lt;=1"),IF(COUNTIF('Master list(no salts, metals)'!$K171:$Y171, "#N/A")=14,TRUE,FALSE))</f>
        <v>0</v>
      </c>
      <c r="Y172" t="b">
        <f>AND(COUNTIF('Master list(no salts, metals)'!Y171,"&lt;=1"),IF(COUNTIF('Master list(no salts, metals)'!$K171:$Y171, "#N/A")=14,TRUE,FALSE))</f>
        <v>0</v>
      </c>
    </row>
    <row r="173" spans="11:25" x14ac:dyDescent="0.25">
      <c r="K173" t="b">
        <f>AND(COUNTIF('Master list(no salts, metals)'!K172,"&lt;=1"),IF(COUNTIF('Master list(no salts, metals)'!$K172:$Y172, "#N/A")=14,TRUE,FALSE))</f>
        <v>0</v>
      </c>
      <c r="L173" t="b">
        <f>AND(COUNTIF('Master list(no salts, metals)'!L172,"&lt;=1"),IF(COUNTIF('Master list(no salts, metals)'!$K172:$Y172, "#N/A")=14,TRUE,FALSE))</f>
        <v>0</v>
      </c>
      <c r="M173" t="b">
        <f>AND(COUNTIF('Master list(no salts, metals)'!M172,"&lt;=1"),IF(COUNTIF('Master list(no salts, metals)'!$K172:$Y172, "#N/A")=14,TRUE,FALSE))</f>
        <v>0</v>
      </c>
      <c r="N173" t="b">
        <f>AND(COUNTIF('Master list(no salts, metals)'!N172,"&lt;=1"),IF(COUNTIF('Master list(no salts, metals)'!$K172:$Y172, "#N/A")=14,TRUE,FALSE))</f>
        <v>0</v>
      </c>
      <c r="O173" t="b">
        <f>AND(COUNTIF('Master list(no salts, metals)'!O172,"&lt;=1"),IF(COUNTIF('Master list(no salts, metals)'!$K172:$Y172, "#N/A")=14,TRUE,FALSE))</f>
        <v>0</v>
      </c>
      <c r="P173" t="b">
        <f>AND(COUNTIF('Master list(no salts, metals)'!P172,"&lt;=1"),IF(COUNTIF('Master list(no salts, metals)'!$K172:$Y172, "#N/A")=14,TRUE,FALSE))</f>
        <v>0</v>
      </c>
      <c r="Q173" t="b">
        <f>AND(COUNTIF('Master list(no salts, metals)'!Q172,"&lt;=1"),IF(COUNTIF('Master list(no salts, metals)'!$K172:$Y172, "#N/A")=14,TRUE,FALSE))</f>
        <v>0</v>
      </c>
      <c r="R173" t="b">
        <f>AND(COUNTIF('Master list(no salts, metals)'!R172,"&lt;=1"),IF(COUNTIF('Master list(no salts, metals)'!$K172:$Y172, "#N/A")=14,TRUE,FALSE))</f>
        <v>0</v>
      </c>
      <c r="S173" t="b">
        <f>AND(COUNTIF('Master list(no salts, metals)'!S172,"&lt;=1"),IF(COUNTIF('Master list(no salts, metals)'!$K172:$Y172, "#N/A")=14,TRUE,FALSE))</f>
        <v>0</v>
      </c>
      <c r="T173" t="b">
        <f>AND(COUNTIF('Master list(no salts, metals)'!T172,"&lt;=1"),IF(COUNTIF('Master list(no salts, metals)'!$K172:$Y172, "#N/A")=14,TRUE,FALSE))</f>
        <v>1</v>
      </c>
      <c r="U173" t="b">
        <f>AND(COUNTIF('Master list(no salts, metals)'!U172,"&lt;=1"),IF(COUNTIF('Master list(no salts, metals)'!$K172:$Y172, "#N/A")=14,TRUE,FALSE))</f>
        <v>0</v>
      </c>
      <c r="V173" t="b">
        <f>AND(COUNTIF('Master list(no salts, metals)'!V172,"&lt;=1"),IF(COUNTIF('Master list(no salts, metals)'!$K172:$Y172, "#N/A")=14,TRUE,FALSE))</f>
        <v>0</v>
      </c>
      <c r="W173" t="b">
        <f>AND(COUNTIF('Master list(no salts, metals)'!W172,"&lt;=1"),IF(COUNTIF('Master list(no salts, metals)'!$K172:$Y172, "#N/A")=14,TRUE,FALSE))</f>
        <v>0</v>
      </c>
      <c r="X173" t="b">
        <f>AND(COUNTIF('Master list(no salts, metals)'!X172,"&lt;=1"),IF(COUNTIF('Master list(no salts, metals)'!$K172:$Y172, "#N/A")=14,TRUE,FALSE))</f>
        <v>0</v>
      </c>
      <c r="Y173" t="b">
        <f>AND(COUNTIF('Master list(no salts, metals)'!Y172,"&lt;=1"),IF(COUNTIF('Master list(no salts, metals)'!$K172:$Y172, "#N/A")=14,TRUE,FALSE))</f>
        <v>0</v>
      </c>
    </row>
    <row r="174" spans="11:25" x14ac:dyDescent="0.25">
      <c r="K174" t="b">
        <f>AND(COUNTIF('Master list(no salts, metals)'!K173,"&lt;=1"),IF(COUNTIF('Master list(no salts, metals)'!$K173:$Y173, "#N/A")=14,TRUE,FALSE))</f>
        <v>0</v>
      </c>
      <c r="L174" t="b">
        <f>AND(COUNTIF('Master list(no salts, metals)'!L173,"&lt;=1"),IF(COUNTIF('Master list(no salts, metals)'!$K173:$Y173, "#N/A")=14,TRUE,FALSE))</f>
        <v>0</v>
      </c>
      <c r="M174" t="b">
        <f>AND(COUNTIF('Master list(no salts, metals)'!M173,"&lt;=1"),IF(COUNTIF('Master list(no salts, metals)'!$K173:$Y173, "#N/A")=14,TRUE,FALSE))</f>
        <v>0</v>
      </c>
      <c r="N174" t="b">
        <f>AND(COUNTIF('Master list(no salts, metals)'!N173,"&lt;=1"),IF(COUNTIF('Master list(no salts, metals)'!$K173:$Y173, "#N/A")=14,TRUE,FALSE))</f>
        <v>0</v>
      </c>
      <c r="O174" t="b">
        <f>AND(COUNTIF('Master list(no salts, metals)'!O173,"&lt;=1"),IF(COUNTIF('Master list(no salts, metals)'!$K173:$Y173, "#N/A")=14,TRUE,FALSE))</f>
        <v>0</v>
      </c>
      <c r="P174" t="b">
        <f>AND(COUNTIF('Master list(no salts, metals)'!P173,"&lt;=1"),IF(COUNTIF('Master list(no salts, metals)'!$K173:$Y173, "#N/A")=14,TRUE,FALSE))</f>
        <v>0</v>
      </c>
      <c r="Q174" t="b">
        <f>AND(COUNTIF('Master list(no salts, metals)'!Q173,"&lt;=1"),IF(COUNTIF('Master list(no salts, metals)'!$K173:$Y173, "#N/A")=14,TRUE,FALSE))</f>
        <v>0</v>
      </c>
      <c r="R174" t="b">
        <f>AND(COUNTIF('Master list(no salts, metals)'!R173,"&lt;=1"),IF(COUNTIF('Master list(no salts, metals)'!$K173:$Y173, "#N/A")=14,TRUE,FALSE))</f>
        <v>0</v>
      </c>
      <c r="S174" t="b">
        <f>AND(COUNTIF('Master list(no salts, metals)'!S173,"&lt;=1"),IF(COUNTIF('Master list(no salts, metals)'!$K173:$Y173, "#N/A")=14,TRUE,FALSE))</f>
        <v>0</v>
      </c>
      <c r="T174" t="b">
        <f>AND(COUNTIF('Master list(no salts, metals)'!T173,"&lt;=1"),IF(COUNTIF('Master list(no salts, metals)'!$K173:$Y173, "#N/A")=14,TRUE,FALSE))</f>
        <v>1</v>
      </c>
      <c r="U174" t="b">
        <f>AND(COUNTIF('Master list(no salts, metals)'!U173,"&lt;=1"),IF(COUNTIF('Master list(no salts, metals)'!$K173:$Y173, "#N/A")=14,TRUE,FALSE))</f>
        <v>0</v>
      </c>
      <c r="V174" t="b">
        <f>AND(COUNTIF('Master list(no salts, metals)'!V173,"&lt;=1"),IF(COUNTIF('Master list(no salts, metals)'!$K173:$Y173, "#N/A")=14,TRUE,FALSE))</f>
        <v>0</v>
      </c>
      <c r="W174" t="b">
        <f>AND(COUNTIF('Master list(no salts, metals)'!W173,"&lt;=1"),IF(COUNTIF('Master list(no salts, metals)'!$K173:$Y173, "#N/A")=14,TRUE,FALSE))</f>
        <v>0</v>
      </c>
      <c r="X174" t="b">
        <f>AND(COUNTIF('Master list(no salts, metals)'!X173,"&lt;=1"),IF(COUNTIF('Master list(no salts, metals)'!$K173:$Y173, "#N/A")=14,TRUE,FALSE))</f>
        <v>0</v>
      </c>
      <c r="Y174" t="b">
        <f>AND(COUNTIF('Master list(no salts, metals)'!Y173,"&lt;=1"),IF(COUNTIF('Master list(no salts, metals)'!$K173:$Y173, "#N/A")=14,TRUE,FALSE))</f>
        <v>0</v>
      </c>
    </row>
    <row r="175" spans="11:25" x14ac:dyDescent="0.25">
      <c r="K175" t="b">
        <f>AND(COUNTIF('Master list(no salts, metals)'!K174,"&lt;=1"),IF(COUNTIF('Master list(no salts, metals)'!$K174:$Y174, "#N/A")=14,TRUE,FALSE))</f>
        <v>0</v>
      </c>
      <c r="L175" t="b">
        <f>AND(COUNTIF('Master list(no salts, metals)'!L174,"&lt;=1"),IF(COUNTIF('Master list(no salts, metals)'!$K174:$Y174, "#N/A")=14,TRUE,FALSE))</f>
        <v>0</v>
      </c>
      <c r="M175" t="b">
        <f>AND(COUNTIF('Master list(no salts, metals)'!M174,"&lt;=1"),IF(COUNTIF('Master list(no salts, metals)'!$K174:$Y174, "#N/A")=14,TRUE,FALSE))</f>
        <v>0</v>
      </c>
      <c r="N175" t="b">
        <f>AND(COUNTIF('Master list(no salts, metals)'!N174,"&lt;=1"),IF(COUNTIF('Master list(no salts, metals)'!$K174:$Y174, "#N/A")=14,TRUE,FALSE))</f>
        <v>0</v>
      </c>
      <c r="O175" t="b">
        <f>AND(COUNTIF('Master list(no salts, metals)'!O174,"&lt;=1"),IF(COUNTIF('Master list(no salts, metals)'!$K174:$Y174, "#N/A")=14,TRUE,FALSE))</f>
        <v>0</v>
      </c>
      <c r="P175" t="b">
        <f>AND(COUNTIF('Master list(no salts, metals)'!P174,"&lt;=1"),IF(COUNTIF('Master list(no salts, metals)'!$K174:$Y174, "#N/A")=14,TRUE,FALSE))</f>
        <v>0</v>
      </c>
      <c r="Q175" t="b">
        <f>AND(COUNTIF('Master list(no salts, metals)'!Q174,"&lt;=1"),IF(COUNTIF('Master list(no salts, metals)'!$K174:$Y174, "#N/A")=14,TRUE,FALSE))</f>
        <v>0</v>
      </c>
      <c r="R175" t="b">
        <f>AND(COUNTIF('Master list(no salts, metals)'!R174,"&lt;=1"),IF(COUNTIF('Master list(no salts, metals)'!$K174:$Y174, "#N/A")=14,TRUE,FALSE))</f>
        <v>0</v>
      </c>
      <c r="S175" t="b">
        <f>AND(COUNTIF('Master list(no salts, metals)'!S174,"&lt;=1"),IF(COUNTIF('Master list(no salts, metals)'!$K174:$Y174, "#N/A")=14,TRUE,FALSE))</f>
        <v>0</v>
      </c>
      <c r="T175" t="b">
        <f>AND(COUNTIF('Master list(no salts, metals)'!T174,"&lt;=1"),IF(COUNTIF('Master list(no salts, metals)'!$K174:$Y174, "#N/A")=14,TRUE,FALSE))</f>
        <v>1</v>
      </c>
      <c r="U175" t="b">
        <f>AND(COUNTIF('Master list(no salts, metals)'!U174,"&lt;=1"),IF(COUNTIF('Master list(no salts, metals)'!$K174:$Y174, "#N/A")=14,TRUE,FALSE))</f>
        <v>0</v>
      </c>
      <c r="V175" t="b">
        <f>AND(COUNTIF('Master list(no salts, metals)'!V174,"&lt;=1"),IF(COUNTIF('Master list(no salts, metals)'!$K174:$Y174, "#N/A")=14,TRUE,FALSE))</f>
        <v>0</v>
      </c>
      <c r="W175" t="b">
        <f>AND(COUNTIF('Master list(no salts, metals)'!W174,"&lt;=1"),IF(COUNTIF('Master list(no salts, metals)'!$K174:$Y174, "#N/A")=14,TRUE,FALSE))</f>
        <v>0</v>
      </c>
      <c r="X175" t="b">
        <f>AND(COUNTIF('Master list(no salts, metals)'!X174,"&lt;=1"),IF(COUNTIF('Master list(no salts, metals)'!$K174:$Y174, "#N/A")=14,TRUE,FALSE))</f>
        <v>0</v>
      </c>
      <c r="Y175" t="b">
        <f>AND(COUNTIF('Master list(no salts, metals)'!Y174,"&lt;=1"),IF(COUNTIF('Master list(no salts, metals)'!$K174:$Y174, "#N/A")=14,TRUE,FALSE))</f>
        <v>0</v>
      </c>
    </row>
    <row r="176" spans="11:25" x14ac:dyDescent="0.25">
      <c r="K176" t="b">
        <f>AND(COUNTIF('Master list(no salts, metals)'!K175,"&lt;=1"),IF(COUNTIF('Master list(no salts, metals)'!$K175:$Y175, "#N/A")=14,TRUE,FALSE))</f>
        <v>0</v>
      </c>
      <c r="L176" t="b">
        <f>AND(COUNTIF('Master list(no salts, metals)'!L175,"&lt;=1"),IF(COUNTIF('Master list(no salts, metals)'!$K175:$Y175, "#N/A")=14,TRUE,FALSE))</f>
        <v>0</v>
      </c>
      <c r="M176" t="b">
        <f>AND(COUNTIF('Master list(no salts, metals)'!M175,"&lt;=1"),IF(COUNTIF('Master list(no salts, metals)'!$K175:$Y175, "#N/A")=14,TRUE,FALSE))</f>
        <v>0</v>
      </c>
      <c r="N176" t="b">
        <f>AND(COUNTIF('Master list(no salts, metals)'!N175,"&lt;=1"),IF(COUNTIF('Master list(no salts, metals)'!$K175:$Y175, "#N/A")=14,TRUE,FALSE))</f>
        <v>0</v>
      </c>
      <c r="O176" t="b">
        <f>AND(COUNTIF('Master list(no salts, metals)'!O175,"&lt;=1"),IF(COUNTIF('Master list(no salts, metals)'!$K175:$Y175, "#N/A")=14,TRUE,FALSE))</f>
        <v>0</v>
      </c>
      <c r="P176" t="b">
        <f>AND(COUNTIF('Master list(no salts, metals)'!P175,"&lt;=1"),IF(COUNTIF('Master list(no salts, metals)'!$K175:$Y175, "#N/A")=14,TRUE,FALSE))</f>
        <v>0</v>
      </c>
      <c r="Q176" t="b">
        <f>AND(COUNTIF('Master list(no salts, metals)'!Q175,"&lt;=1"),IF(COUNTIF('Master list(no salts, metals)'!$K175:$Y175, "#N/A")=14,TRUE,FALSE))</f>
        <v>0</v>
      </c>
      <c r="R176" t="b">
        <f>AND(COUNTIF('Master list(no salts, metals)'!R175,"&lt;=1"),IF(COUNTIF('Master list(no salts, metals)'!$K175:$Y175, "#N/A")=14,TRUE,FALSE))</f>
        <v>0</v>
      </c>
      <c r="S176" t="b">
        <f>AND(COUNTIF('Master list(no salts, metals)'!S175,"&lt;=1"),IF(COUNTIF('Master list(no salts, metals)'!$K175:$Y175, "#N/A")=14,TRUE,FALSE))</f>
        <v>0</v>
      </c>
      <c r="T176" t="b">
        <f>AND(COUNTIF('Master list(no salts, metals)'!T175,"&lt;=1"),IF(COUNTIF('Master list(no salts, metals)'!$K175:$Y175, "#N/A")=14,TRUE,FALSE))</f>
        <v>0</v>
      </c>
      <c r="U176" t="b">
        <f>AND(COUNTIF('Master list(no salts, metals)'!U175,"&lt;=1"),IF(COUNTIF('Master list(no salts, metals)'!$K175:$Y175, "#N/A")=14,TRUE,FALSE))</f>
        <v>0</v>
      </c>
      <c r="V176" t="b">
        <f>AND(COUNTIF('Master list(no salts, metals)'!V175,"&lt;=1"),IF(COUNTIF('Master list(no salts, metals)'!$K175:$Y175, "#N/A")=14,TRUE,FALSE))</f>
        <v>0</v>
      </c>
      <c r="W176" t="b">
        <f>AND(COUNTIF('Master list(no salts, metals)'!W175,"&lt;=1"),IF(COUNTIF('Master list(no salts, metals)'!$K175:$Y175, "#N/A")=14,TRUE,FALSE))</f>
        <v>0</v>
      </c>
      <c r="X176" t="b">
        <f>AND(COUNTIF('Master list(no salts, metals)'!X175,"&lt;=1"),IF(COUNTIF('Master list(no salts, metals)'!$K175:$Y175, "#N/A")=14,TRUE,FALSE))</f>
        <v>0</v>
      </c>
      <c r="Y176" t="b">
        <f>AND(COUNTIF('Master list(no salts, metals)'!Y175,"&lt;=1"),IF(COUNTIF('Master list(no salts, metals)'!$K175:$Y175, "#N/A")=14,TRUE,FALSE))</f>
        <v>0</v>
      </c>
    </row>
    <row r="177" spans="11:25" x14ac:dyDescent="0.25">
      <c r="K177" t="b">
        <f>AND(COUNTIF('Master list(no salts, metals)'!K176,"&lt;=1"),IF(COUNTIF('Master list(no salts, metals)'!$K176:$Y176, "#N/A")=14,TRUE,FALSE))</f>
        <v>0</v>
      </c>
      <c r="L177" t="b">
        <f>AND(COUNTIF('Master list(no salts, metals)'!L176,"&lt;=1"),IF(COUNTIF('Master list(no salts, metals)'!$K176:$Y176, "#N/A")=14,TRUE,FALSE))</f>
        <v>0</v>
      </c>
      <c r="M177" t="b">
        <f>AND(COUNTIF('Master list(no salts, metals)'!M176,"&lt;=1"),IF(COUNTIF('Master list(no salts, metals)'!$K176:$Y176, "#N/A")=14,TRUE,FALSE))</f>
        <v>0</v>
      </c>
      <c r="N177" t="b">
        <f>AND(COUNTIF('Master list(no salts, metals)'!N176,"&lt;=1"),IF(COUNTIF('Master list(no salts, metals)'!$K176:$Y176, "#N/A")=14,TRUE,FALSE))</f>
        <v>0</v>
      </c>
      <c r="O177" t="b">
        <f>AND(COUNTIF('Master list(no salts, metals)'!O176,"&lt;=1"),IF(COUNTIF('Master list(no salts, metals)'!$K176:$Y176, "#N/A")=14,TRUE,FALSE))</f>
        <v>0</v>
      </c>
      <c r="P177" t="b">
        <f>AND(COUNTIF('Master list(no salts, metals)'!P176,"&lt;=1"),IF(COUNTIF('Master list(no salts, metals)'!$K176:$Y176, "#N/A")=14,TRUE,FALSE))</f>
        <v>0</v>
      </c>
      <c r="Q177" t="b">
        <f>AND(COUNTIF('Master list(no salts, metals)'!Q176,"&lt;=1"),IF(COUNTIF('Master list(no salts, metals)'!$K176:$Y176, "#N/A")=14,TRUE,FALSE))</f>
        <v>0</v>
      </c>
      <c r="R177" t="b">
        <f>AND(COUNTIF('Master list(no salts, metals)'!R176,"&lt;=1"),IF(COUNTIF('Master list(no salts, metals)'!$K176:$Y176, "#N/A")=14,TRUE,FALSE))</f>
        <v>0</v>
      </c>
      <c r="S177" t="b">
        <f>AND(COUNTIF('Master list(no salts, metals)'!S176,"&lt;=1"),IF(COUNTIF('Master list(no salts, metals)'!$K176:$Y176, "#N/A")=14,TRUE,FALSE))</f>
        <v>0</v>
      </c>
      <c r="T177" t="b">
        <f>AND(COUNTIF('Master list(no salts, metals)'!T176,"&lt;=1"),IF(COUNTIF('Master list(no salts, metals)'!$K176:$Y176, "#N/A")=14,TRUE,FALSE))</f>
        <v>0</v>
      </c>
      <c r="U177" t="b">
        <f>AND(COUNTIF('Master list(no salts, metals)'!U176,"&lt;=1"),IF(COUNTIF('Master list(no salts, metals)'!$K176:$Y176, "#N/A")=14,TRUE,FALSE))</f>
        <v>0</v>
      </c>
      <c r="V177" t="b">
        <f>AND(COUNTIF('Master list(no salts, metals)'!V176,"&lt;=1"),IF(COUNTIF('Master list(no salts, metals)'!$K176:$Y176, "#N/A")=14,TRUE,FALSE))</f>
        <v>0</v>
      </c>
      <c r="W177" t="b">
        <f>AND(COUNTIF('Master list(no salts, metals)'!W176,"&lt;=1"),IF(COUNTIF('Master list(no salts, metals)'!$K176:$Y176, "#N/A")=14,TRUE,FALSE))</f>
        <v>1</v>
      </c>
      <c r="X177" t="b">
        <f>AND(COUNTIF('Master list(no salts, metals)'!X176,"&lt;=1"),IF(COUNTIF('Master list(no salts, metals)'!$K176:$Y176, "#N/A")=14,TRUE,FALSE))</f>
        <v>0</v>
      </c>
      <c r="Y177" t="b">
        <f>AND(COUNTIF('Master list(no salts, metals)'!Y176,"&lt;=1"),IF(COUNTIF('Master list(no salts, metals)'!$K176:$Y176, "#N/A")=14,TRUE,FALSE))</f>
        <v>0</v>
      </c>
    </row>
    <row r="178" spans="11:25" x14ac:dyDescent="0.25">
      <c r="K178" t="b">
        <f>AND(COUNTIF('Master list(no salts, metals)'!K177,"&lt;=1"),IF(COUNTIF('Master list(no salts, metals)'!$K177:$Y177, "#N/A")=14,TRUE,FALSE))</f>
        <v>0</v>
      </c>
      <c r="L178" t="b">
        <f>AND(COUNTIF('Master list(no salts, metals)'!L177,"&lt;=1"),IF(COUNTIF('Master list(no salts, metals)'!$K177:$Y177, "#N/A")=14,TRUE,FALSE))</f>
        <v>0</v>
      </c>
      <c r="M178" t="b">
        <f>AND(COUNTIF('Master list(no salts, metals)'!M177,"&lt;=1"),IF(COUNTIF('Master list(no salts, metals)'!$K177:$Y177, "#N/A")=14,TRUE,FALSE))</f>
        <v>0</v>
      </c>
      <c r="N178" t="b">
        <f>AND(COUNTIF('Master list(no salts, metals)'!N177,"&lt;=1"),IF(COUNTIF('Master list(no salts, metals)'!$K177:$Y177, "#N/A")=14,TRUE,FALSE))</f>
        <v>0</v>
      </c>
      <c r="O178" t="b">
        <f>AND(COUNTIF('Master list(no salts, metals)'!O177,"&lt;=1"),IF(COUNTIF('Master list(no salts, metals)'!$K177:$Y177, "#N/A")=14,TRUE,FALSE))</f>
        <v>0</v>
      </c>
      <c r="P178" t="b">
        <f>AND(COUNTIF('Master list(no salts, metals)'!P177,"&lt;=1"),IF(COUNTIF('Master list(no salts, metals)'!$K177:$Y177, "#N/A")=14,TRUE,FALSE))</f>
        <v>0</v>
      </c>
      <c r="Q178" t="b">
        <f>AND(COUNTIF('Master list(no salts, metals)'!Q177,"&lt;=1"),IF(COUNTIF('Master list(no salts, metals)'!$K177:$Y177, "#N/A")=14,TRUE,FALSE))</f>
        <v>0</v>
      </c>
      <c r="R178" t="b">
        <f>AND(COUNTIF('Master list(no salts, metals)'!R177,"&lt;=1"),IF(COUNTIF('Master list(no salts, metals)'!$K177:$Y177, "#N/A")=14,TRUE,FALSE))</f>
        <v>0</v>
      </c>
      <c r="S178" t="b">
        <f>AND(COUNTIF('Master list(no salts, metals)'!S177,"&lt;=1"),IF(COUNTIF('Master list(no salts, metals)'!$K177:$Y177, "#N/A")=14,TRUE,FALSE))</f>
        <v>0</v>
      </c>
      <c r="T178" t="b">
        <f>AND(COUNTIF('Master list(no salts, metals)'!T177,"&lt;=1"),IF(COUNTIF('Master list(no salts, metals)'!$K177:$Y177, "#N/A")=14,TRUE,FALSE))</f>
        <v>0</v>
      </c>
      <c r="U178" t="b">
        <f>AND(COUNTIF('Master list(no salts, metals)'!U177,"&lt;=1"),IF(COUNTIF('Master list(no salts, metals)'!$K177:$Y177, "#N/A")=14,TRUE,FALSE))</f>
        <v>0</v>
      </c>
      <c r="V178" t="b">
        <f>AND(COUNTIF('Master list(no salts, metals)'!V177,"&lt;=1"),IF(COUNTIF('Master list(no salts, metals)'!$K177:$Y177, "#N/A")=14,TRUE,FALSE))</f>
        <v>0</v>
      </c>
      <c r="W178" t="b">
        <f>AND(COUNTIF('Master list(no salts, metals)'!W177,"&lt;=1"),IF(COUNTIF('Master list(no salts, metals)'!$K177:$Y177, "#N/A")=14,TRUE,FALSE))</f>
        <v>1</v>
      </c>
      <c r="X178" t="b">
        <f>AND(COUNTIF('Master list(no salts, metals)'!X177,"&lt;=1"),IF(COUNTIF('Master list(no salts, metals)'!$K177:$Y177, "#N/A")=14,TRUE,FALSE))</f>
        <v>0</v>
      </c>
      <c r="Y178" t="b">
        <f>AND(COUNTIF('Master list(no salts, metals)'!Y177,"&lt;=1"),IF(COUNTIF('Master list(no salts, metals)'!$K177:$Y177, "#N/A")=14,TRUE,FALSE))</f>
        <v>0</v>
      </c>
    </row>
    <row r="179" spans="11:25" x14ac:dyDescent="0.25">
      <c r="K179" t="b">
        <f>AND(COUNTIF('Master list(no salts, metals)'!K178,"&lt;=1"),IF(COUNTIF('Master list(no salts, metals)'!$K178:$Y178, "#N/A")=14,TRUE,FALSE))</f>
        <v>0</v>
      </c>
      <c r="L179" t="b">
        <f>AND(COUNTIF('Master list(no salts, metals)'!L178,"&lt;=1"),IF(COUNTIF('Master list(no salts, metals)'!$K178:$Y178, "#N/A")=14,TRUE,FALSE))</f>
        <v>0</v>
      </c>
      <c r="M179" t="b">
        <f>AND(COUNTIF('Master list(no salts, metals)'!M178,"&lt;=1"),IF(COUNTIF('Master list(no salts, metals)'!$K178:$Y178, "#N/A")=14,TRUE,FALSE))</f>
        <v>0</v>
      </c>
      <c r="N179" t="b">
        <f>AND(COUNTIF('Master list(no salts, metals)'!N178,"&lt;=1"),IF(COUNTIF('Master list(no salts, metals)'!$K178:$Y178, "#N/A")=14,TRUE,FALSE))</f>
        <v>0</v>
      </c>
      <c r="O179" t="b">
        <f>AND(COUNTIF('Master list(no salts, metals)'!O178,"&lt;=1"),IF(COUNTIF('Master list(no salts, metals)'!$K178:$Y178, "#N/A")=14,TRUE,FALSE))</f>
        <v>0</v>
      </c>
      <c r="P179" t="b">
        <f>AND(COUNTIF('Master list(no salts, metals)'!P178,"&lt;=1"),IF(COUNTIF('Master list(no salts, metals)'!$K178:$Y178, "#N/A")=14,TRUE,FALSE))</f>
        <v>0</v>
      </c>
      <c r="Q179" t="b">
        <f>AND(COUNTIF('Master list(no salts, metals)'!Q178,"&lt;=1"),IF(COUNTIF('Master list(no salts, metals)'!$K178:$Y178, "#N/A")=14,TRUE,FALSE))</f>
        <v>0</v>
      </c>
      <c r="R179" t="b">
        <f>AND(COUNTIF('Master list(no salts, metals)'!R178,"&lt;=1"),IF(COUNTIF('Master list(no salts, metals)'!$K178:$Y178, "#N/A")=14,TRUE,FALSE))</f>
        <v>0</v>
      </c>
      <c r="S179" t="b">
        <f>AND(COUNTIF('Master list(no salts, metals)'!S178,"&lt;=1"),IF(COUNTIF('Master list(no salts, metals)'!$K178:$Y178, "#N/A")=14,TRUE,FALSE))</f>
        <v>0</v>
      </c>
      <c r="T179" t="b">
        <f>AND(COUNTIF('Master list(no salts, metals)'!T178,"&lt;=1"),IF(COUNTIF('Master list(no salts, metals)'!$K178:$Y178, "#N/A")=14,TRUE,FALSE))</f>
        <v>0</v>
      </c>
      <c r="U179" t="b">
        <f>AND(COUNTIF('Master list(no salts, metals)'!U178,"&lt;=1"),IF(COUNTIF('Master list(no salts, metals)'!$K178:$Y178, "#N/A")=14,TRUE,FALSE))</f>
        <v>0</v>
      </c>
      <c r="V179" t="b">
        <f>AND(COUNTIF('Master list(no salts, metals)'!V178,"&lt;=1"),IF(COUNTIF('Master list(no salts, metals)'!$K178:$Y178, "#N/A")=14,TRUE,FALSE))</f>
        <v>0</v>
      </c>
      <c r="W179" t="b">
        <f>AND(COUNTIF('Master list(no salts, metals)'!W178,"&lt;=1"),IF(COUNTIF('Master list(no salts, metals)'!$K178:$Y178, "#N/A")=14,TRUE,FALSE))</f>
        <v>1</v>
      </c>
      <c r="X179" t="b">
        <f>AND(COUNTIF('Master list(no salts, metals)'!X178,"&lt;=1"),IF(COUNTIF('Master list(no salts, metals)'!$K178:$Y178, "#N/A")=14,TRUE,FALSE))</f>
        <v>0</v>
      </c>
      <c r="Y179" t="b">
        <f>AND(COUNTIF('Master list(no salts, metals)'!Y178,"&lt;=1"),IF(COUNTIF('Master list(no salts, metals)'!$K178:$Y178, "#N/A")=14,TRUE,FALSE))</f>
        <v>0</v>
      </c>
    </row>
    <row r="180" spans="11:25" x14ac:dyDescent="0.25">
      <c r="K180" t="b">
        <f>AND(COUNTIF('Master list(no salts, metals)'!K179,"&lt;=1"),IF(COUNTIF('Master list(no salts, metals)'!$K179:$Y179, "#N/A")=14,TRUE,FALSE))</f>
        <v>0</v>
      </c>
      <c r="L180" t="b">
        <f>AND(COUNTIF('Master list(no salts, metals)'!L179,"&lt;=1"),IF(COUNTIF('Master list(no salts, metals)'!$K179:$Y179, "#N/A")=14,TRUE,FALSE))</f>
        <v>0</v>
      </c>
      <c r="M180" t="b">
        <f>AND(COUNTIF('Master list(no salts, metals)'!M179,"&lt;=1"),IF(COUNTIF('Master list(no salts, metals)'!$K179:$Y179, "#N/A")=14,TRUE,FALSE))</f>
        <v>0</v>
      </c>
      <c r="N180" t="b">
        <f>AND(COUNTIF('Master list(no salts, metals)'!N179,"&lt;=1"),IF(COUNTIF('Master list(no salts, metals)'!$K179:$Y179, "#N/A")=14,TRUE,FALSE))</f>
        <v>0</v>
      </c>
      <c r="O180" t="b">
        <f>AND(COUNTIF('Master list(no salts, metals)'!O179,"&lt;=1"),IF(COUNTIF('Master list(no salts, metals)'!$K179:$Y179, "#N/A")=14,TRUE,FALSE))</f>
        <v>0</v>
      </c>
      <c r="P180" t="b">
        <f>AND(COUNTIF('Master list(no salts, metals)'!P179,"&lt;=1"),IF(COUNTIF('Master list(no salts, metals)'!$K179:$Y179, "#N/A")=14,TRUE,FALSE))</f>
        <v>0</v>
      </c>
      <c r="Q180" t="b">
        <f>AND(COUNTIF('Master list(no salts, metals)'!Q179,"&lt;=1"),IF(COUNTIF('Master list(no salts, metals)'!$K179:$Y179, "#N/A")=14,TRUE,FALSE))</f>
        <v>0</v>
      </c>
      <c r="R180" t="b">
        <f>AND(COUNTIF('Master list(no salts, metals)'!R179,"&lt;=1"),IF(COUNTIF('Master list(no salts, metals)'!$K179:$Y179, "#N/A")=14,TRUE,FALSE))</f>
        <v>0</v>
      </c>
      <c r="S180" t="b">
        <f>AND(COUNTIF('Master list(no salts, metals)'!S179,"&lt;=1"),IF(COUNTIF('Master list(no salts, metals)'!$K179:$Y179, "#N/A")=14,TRUE,FALSE))</f>
        <v>0</v>
      </c>
      <c r="T180" t="b">
        <f>AND(COUNTIF('Master list(no salts, metals)'!T179,"&lt;=1"),IF(COUNTIF('Master list(no salts, metals)'!$K179:$Y179, "#N/A")=14,TRUE,FALSE))</f>
        <v>0</v>
      </c>
      <c r="U180" t="b">
        <f>AND(COUNTIF('Master list(no salts, metals)'!U179,"&lt;=1"),IF(COUNTIF('Master list(no salts, metals)'!$K179:$Y179, "#N/A")=14,TRUE,FALSE))</f>
        <v>0</v>
      </c>
      <c r="V180" t="b">
        <f>AND(COUNTIF('Master list(no salts, metals)'!V179,"&lt;=1"),IF(COUNTIF('Master list(no salts, metals)'!$K179:$Y179, "#N/A")=14,TRUE,FALSE))</f>
        <v>0</v>
      </c>
      <c r="W180" t="b">
        <f>AND(COUNTIF('Master list(no salts, metals)'!W179,"&lt;=1"),IF(COUNTIF('Master list(no salts, metals)'!$K179:$Y179, "#N/A")=14,TRUE,FALSE))</f>
        <v>1</v>
      </c>
      <c r="X180" t="b">
        <f>AND(COUNTIF('Master list(no salts, metals)'!X179,"&lt;=1"),IF(COUNTIF('Master list(no salts, metals)'!$K179:$Y179, "#N/A")=14,TRUE,FALSE))</f>
        <v>0</v>
      </c>
      <c r="Y180" t="b">
        <f>AND(COUNTIF('Master list(no salts, metals)'!Y179,"&lt;=1"),IF(COUNTIF('Master list(no salts, metals)'!$K179:$Y179, "#N/A")=14,TRUE,FALSE))</f>
        <v>0</v>
      </c>
    </row>
    <row r="181" spans="11:25" x14ac:dyDescent="0.25">
      <c r="K181" t="b">
        <f>AND(COUNTIF('Master list(no salts, metals)'!K180,"&lt;=1"),IF(COUNTIF('Master list(no salts, metals)'!$K180:$Y180, "#N/A")=14,TRUE,FALSE))</f>
        <v>0</v>
      </c>
      <c r="L181" t="b">
        <f>AND(COUNTIF('Master list(no salts, metals)'!L180,"&lt;=1"),IF(COUNTIF('Master list(no salts, metals)'!$K180:$Y180, "#N/A")=14,TRUE,FALSE))</f>
        <v>0</v>
      </c>
      <c r="M181" t="b">
        <f>AND(COUNTIF('Master list(no salts, metals)'!M180,"&lt;=1"),IF(COUNTIF('Master list(no salts, metals)'!$K180:$Y180, "#N/A")=14,TRUE,FALSE))</f>
        <v>0</v>
      </c>
      <c r="N181" t="b">
        <f>AND(COUNTIF('Master list(no salts, metals)'!N180,"&lt;=1"),IF(COUNTIF('Master list(no salts, metals)'!$K180:$Y180, "#N/A")=14,TRUE,FALSE))</f>
        <v>0</v>
      </c>
      <c r="O181" t="b">
        <f>AND(COUNTIF('Master list(no salts, metals)'!O180,"&lt;=1"),IF(COUNTIF('Master list(no salts, metals)'!$K180:$Y180, "#N/A")=14,TRUE,FALSE))</f>
        <v>0</v>
      </c>
      <c r="P181" t="b">
        <f>AND(COUNTIF('Master list(no salts, metals)'!P180,"&lt;=1"),IF(COUNTIF('Master list(no salts, metals)'!$K180:$Y180, "#N/A")=14,TRUE,FALSE))</f>
        <v>0</v>
      </c>
      <c r="Q181" t="b">
        <f>AND(COUNTIF('Master list(no salts, metals)'!Q180,"&lt;=1"),IF(COUNTIF('Master list(no salts, metals)'!$K180:$Y180, "#N/A")=14,TRUE,FALSE))</f>
        <v>0</v>
      </c>
      <c r="R181" t="b">
        <f>AND(COUNTIF('Master list(no salts, metals)'!R180,"&lt;=1"),IF(COUNTIF('Master list(no salts, metals)'!$K180:$Y180, "#N/A")=14,TRUE,FALSE))</f>
        <v>0</v>
      </c>
      <c r="S181" t="b">
        <f>AND(COUNTIF('Master list(no salts, metals)'!S180,"&lt;=1"),IF(COUNTIF('Master list(no salts, metals)'!$K180:$Y180, "#N/A")=14,TRUE,FALSE))</f>
        <v>0</v>
      </c>
      <c r="T181" t="b">
        <f>AND(COUNTIF('Master list(no salts, metals)'!T180,"&lt;=1"),IF(COUNTIF('Master list(no salts, metals)'!$K180:$Y180, "#N/A")=14,TRUE,FALSE))</f>
        <v>0</v>
      </c>
      <c r="U181" t="b">
        <f>AND(COUNTIF('Master list(no salts, metals)'!U180,"&lt;=1"),IF(COUNTIF('Master list(no salts, metals)'!$K180:$Y180, "#N/A")=14,TRUE,FALSE))</f>
        <v>0</v>
      </c>
      <c r="V181" t="b">
        <f>AND(COUNTIF('Master list(no salts, metals)'!V180,"&lt;=1"),IF(COUNTIF('Master list(no salts, metals)'!$K180:$Y180, "#N/A")=14,TRUE,FALSE))</f>
        <v>0</v>
      </c>
      <c r="W181" t="b">
        <f>AND(COUNTIF('Master list(no salts, metals)'!W180,"&lt;=1"),IF(COUNTIF('Master list(no salts, metals)'!$K180:$Y180, "#N/A")=14,TRUE,FALSE))</f>
        <v>1</v>
      </c>
      <c r="X181" t="b">
        <f>AND(COUNTIF('Master list(no salts, metals)'!X180,"&lt;=1"),IF(COUNTIF('Master list(no salts, metals)'!$K180:$Y180, "#N/A")=14,TRUE,FALSE))</f>
        <v>0</v>
      </c>
      <c r="Y181" t="b">
        <f>AND(COUNTIF('Master list(no salts, metals)'!Y180,"&lt;=1"),IF(COUNTIF('Master list(no salts, metals)'!$K180:$Y180, "#N/A")=14,TRUE,FALSE))</f>
        <v>0</v>
      </c>
    </row>
    <row r="182" spans="11:25" x14ac:dyDescent="0.25">
      <c r="K182" t="b">
        <f>AND(COUNTIF('Master list(no salts, metals)'!K181,"&lt;=1"),IF(COUNTIF('Master list(no salts, metals)'!$K181:$Y181, "#N/A")=14,TRUE,FALSE))</f>
        <v>0</v>
      </c>
      <c r="L182" t="b">
        <f>AND(COUNTIF('Master list(no salts, metals)'!L181,"&lt;=1"),IF(COUNTIF('Master list(no salts, metals)'!$K181:$Y181, "#N/A")=14,TRUE,FALSE))</f>
        <v>0</v>
      </c>
      <c r="M182" t="b">
        <f>AND(COUNTIF('Master list(no salts, metals)'!M181,"&lt;=1"),IF(COUNTIF('Master list(no salts, metals)'!$K181:$Y181, "#N/A")=14,TRUE,FALSE))</f>
        <v>0</v>
      </c>
      <c r="N182" t="b">
        <f>AND(COUNTIF('Master list(no salts, metals)'!N181,"&lt;=1"),IF(COUNTIF('Master list(no salts, metals)'!$K181:$Y181, "#N/A")=14,TRUE,FALSE))</f>
        <v>0</v>
      </c>
      <c r="O182" t="b">
        <f>AND(COUNTIF('Master list(no salts, metals)'!O181,"&lt;=1"),IF(COUNTIF('Master list(no salts, metals)'!$K181:$Y181, "#N/A")=14,TRUE,FALSE))</f>
        <v>0</v>
      </c>
      <c r="P182" t="b">
        <f>AND(COUNTIF('Master list(no salts, metals)'!P181,"&lt;=1"),IF(COUNTIF('Master list(no salts, metals)'!$K181:$Y181, "#N/A")=14,TRUE,FALSE))</f>
        <v>0</v>
      </c>
      <c r="Q182" t="b">
        <f>AND(COUNTIF('Master list(no salts, metals)'!Q181,"&lt;=1"),IF(COUNTIF('Master list(no salts, metals)'!$K181:$Y181, "#N/A")=14,TRUE,FALSE))</f>
        <v>0</v>
      </c>
      <c r="R182" t="b">
        <f>AND(COUNTIF('Master list(no salts, metals)'!R181,"&lt;=1"),IF(COUNTIF('Master list(no salts, metals)'!$K181:$Y181, "#N/A")=14,TRUE,FALSE))</f>
        <v>0</v>
      </c>
      <c r="S182" t="b">
        <f>AND(COUNTIF('Master list(no salts, metals)'!S181,"&lt;=1"),IF(COUNTIF('Master list(no salts, metals)'!$K181:$Y181, "#N/A")=14,TRUE,FALSE))</f>
        <v>0</v>
      </c>
      <c r="T182" t="b">
        <f>AND(COUNTIF('Master list(no salts, metals)'!T181,"&lt;=1"),IF(COUNTIF('Master list(no salts, metals)'!$K181:$Y181, "#N/A")=14,TRUE,FALSE))</f>
        <v>0</v>
      </c>
      <c r="U182" t="b">
        <f>AND(COUNTIF('Master list(no salts, metals)'!U181,"&lt;=1"),IF(COUNTIF('Master list(no salts, metals)'!$K181:$Y181, "#N/A")=14,TRUE,FALSE))</f>
        <v>0</v>
      </c>
      <c r="V182" t="b">
        <f>AND(COUNTIF('Master list(no salts, metals)'!V181,"&lt;=1"),IF(COUNTIF('Master list(no salts, metals)'!$K181:$Y181, "#N/A")=14,TRUE,FALSE))</f>
        <v>0</v>
      </c>
      <c r="W182" t="b">
        <f>AND(COUNTIF('Master list(no salts, metals)'!W181,"&lt;=1"),IF(COUNTIF('Master list(no salts, metals)'!$K181:$Y181, "#N/A")=14,TRUE,FALSE))</f>
        <v>1</v>
      </c>
      <c r="X182" t="b">
        <f>AND(COUNTIF('Master list(no salts, metals)'!X181,"&lt;=1"),IF(COUNTIF('Master list(no salts, metals)'!$K181:$Y181, "#N/A")=14,TRUE,FALSE))</f>
        <v>0</v>
      </c>
      <c r="Y182" t="b">
        <f>AND(COUNTIF('Master list(no salts, metals)'!Y181,"&lt;=1"),IF(COUNTIF('Master list(no salts, metals)'!$K181:$Y181, "#N/A")=14,TRUE,FALSE))</f>
        <v>0</v>
      </c>
    </row>
    <row r="183" spans="11:25" x14ac:dyDescent="0.25">
      <c r="K183" t="b">
        <f>AND(COUNTIF('Master list(no salts, metals)'!K182,"&lt;=1"),IF(COUNTIF('Master list(no salts, metals)'!$K182:$Y182, "#N/A")=14,TRUE,FALSE))</f>
        <v>0</v>
      </c>
      <c r="L183" t="b">
        <f>AND(COUNTIF('Master list(no salts, metals)'!L182,"&lt;=1"),IF(COUNTIF('Master list(no salts, metals)'!$K182:$Y182, "#N/A")=14,TRUE,FALSE))</f>
        <v>0</v>
      </c>
      <c r="M183" t="b">
        <f>AND(COUNTIF('Master list(no salts, metals)'!M182,"&lt;=1"),IF(COUNTIF('Master list(no salts, metals)'!$K182:$Y182, "#N/A")=14,TRUE,FALSE))</f>
        <v>0</v>
      </c>
      <c r="N183" t="b">
        <f>AND(COUNTIF('Master list(no salts, metals)'!N182,"&lt;=1"),IF(COUNTIF('Master list(no salts, metals)'!$K182:$Y182, "#N/A")=14,TRUE,FALSE))</f>
        <v>0</v>
      </c>
      <c r="O183" t="b">
        <f>AND(COUNTIF('Master list(no salts, metals)'!O182,"&lt;=1"),IF(COUNTIF('Master list(no salts, metals)'!$K182:$Y182, "#N/A")=14,TRUE,FALSE))</f>
        <v>0</v>
      </c>
      <c r="P183" t="b">
        <f>AND(COUNTIF('Master list(no salts, metals)'!P182,"&lt;=1"),IF(COUNTIF('Master list(no salts, metals)'!$K182:$Y182, "#N/A")=14,TRUE,FALSE))</f>
        <v>0</v>
      </c>
      <c r="Q183" t="b">
        <f>AND(COUNTIF('Master list(no salts, metals)'!Q182,"&lt;=1"),IF(COUNTIF('Master list(no salts, metals)'!$K182:$Y182, "#N/A")=14,TRUE,FALSE))</f>
        <v>0</v>
      </c>
      <c r="R183" t="b">
        <f>AND(COUNTIF('Master list(no salts, metals)'!R182,"&lt;=1"),IF(COUNTIF('Master list(no salts, metals)'!$K182:$Y182, "#N/A")=14,TRUE,FALSE))</f>
        <v>0</v>
      </c>
      <c r="S183" t="b">
        <f>AND(COUNTIF('Master list(no salts, metals)'!S182,"&lt;=1"),IF(COUNTIF('Master list(no salts, metals)'!$K182:$Y182, "#N/A")=14,TRUE,FALSE))</f>
        <v>0</v>
      </c>
      <c r="T183" t="b">
        <f>AND(COUNTIF('Master list(no salts, metals)'!T182,"&lt;=1"),IF(COUNTIF('Master list(no salts, metals)'!$K182:$Y182, "#N/A")=14,TRUE,FALSE))</f>
        <v>1</v>
      </c>
      <c r="U183" t="b">
        <f>AND(COUNTIF('Master list(no salts, metals)'!U182,"&lt;=1"),IF(COUNTIF('Master list(no salts, metals)'!$K182:$Y182, "#N/A")=14,TRUE,FALSE))</f>
        <v>0</v>
      </c>
      <c r="V183" t="b">
        <f>AND(COUNTIF('Master list(no salts, metals)'!V182,"&lt;=1"),IF(COUNTIF('Master list(no salts, metals)'!$K182:$Y182, "#N/A")=14,TRUE,FALSE))</f>
        <v>0</v>
      </c>
      <c r="W183" t="b">
        <f>AND(COUNTIF('Master list(no salts, metals)'!W182,"&lt;=1"),IF(COUNTIF('Master list(no salts, metals)'!$K182:$Y182, "#N/A")=14,TRUE,FALSE))</f>
        <v>0</v>
      </c>
      <c r="X183" t="b">
        <f>AND(COUNTIF('Master list(no salts, metals)'!X182,"&lt;=1"),IF(COUNTIF('Master list(no salts, metals)'!$K182:$Y182, "#N/A")=14,TRUE,FALSE))</f>
        <v>0</v>
      </c>
      <c r="Y183" t="b">
        <f>AND(COUNTIF('Master list(no salts, metals)'!Y182,"&lt;=1"),IF(COUNTIF('Master list(no salts, metals)'!$K182:$Y182, "#N/A")=14,TRUE,FALSE))</f>
        <v>0</v>
      </c>
    </row>
    <row r="184" spans="11:25" x14ac:dyDescent="0.25">
      <c r="K184" t="b">
        <f>AND(COUNTIF('Master list(no salts, metals)'!K183,"&lt;=1"),IF(COUNTIF('Master list(no salts, metals)'!$K183:$Y183, "#N/A")=14,TRUE,FALSE))</f>
        <v>0</v>
      </c>
      <c r="L184" t="b">
        <f>AND(COUNTIF('Master list(no salts, metals)'!L183,"&lt;=1"),IF(COUNTIF('Master list(no salts, metals)'!$K183:$Y183, "#N/A")=14,TRUE,FALSE))</f>
        <v>0</v>
      </c>
      <c r="M184" t="b">
        <f>AND(COUNTIF('Master list(no salts, metals)'!M183,"&lt;=1"),IF(COUNTIF('Master list(no salts, metals)'!$K183:$Y183, "#N/A")=14,TRUE,FALSE))</f>
        <v>0</v>
      </c>
      <c r="N184" t="b">
        <f>AND(COUNTIF('Master list(no salts, metals)'!N183,"&lt;=1"),IF(COUNTIF('Master list(no salts, metals)'!$K183:$Y183, "#N/A")=14,TRUE,FALSE))</f>
        <v>0</v>
      </c>
      <c r="O184" t="b">
        <f>AND(COUNTIF('Master list(no salts, metals)'!O183,"&lt;=1"),IF(COUNTIF('Master list(no salts, metals)'!$K183:$Y183, "#N/A")=14,TRUE,FALSE))</f>
        <v>0</v>
      </c>
      <c r="P184" t="b">
        <f>AND(COUNTIF('Master list(no salts, metals)'!P183,"&lt;=1"),IF(COUNTIF('Master list(no salts, metals)'!$K183:$Y183, "#N/A")=14,TRUE,FALSE))</f>
        <v>0</v>
      </c>
      <c r="Q184" t="b">
        <f>AND(COUNTIF('Master list(no salts, metals)'!Q183,"&lt;=1"),IF(COUNTIF('Master list(no salts, metals)'!$K183:$Y183, "#N/A")=14,TRUE,FALSE))</f>
        <v>0</v>
      </c>
      <c r="R184" t="b">
        <f>AND(COUNTIF('Master list(no salts, metals)'!R183,"&lt;=1"),IF(COUNTIF('Master list(no salts, metals)'!$K183:$Y183, "#N/A")=14,TRUE,FALSE))</f>
        <v>0</v>
      </c>
      <c r="S184" t="b">
        <f>AND(COUNTIF('Master list(no salts, metals)'!S183,"&lt;=1"),IF(COUNTIF('Master list(no salts, metals)'!$K183:$Y183, "#N/A")=14,TRUE,FALSE))</f>
        <v>0</v>
      </c>
      <c r="T184" t="b">
        <f>AND(COUNTIF('Master list(no salts, metals)'!T183,"&lt;=1"),IF(COUNTIF('Master list(no salts, metals)'!$K183:$Y183, "#N/A")=14,TRUE,FALSE))</f>
        <v>0</v>
      </c>
      <c r="U184" t="b">
        <f>AND(COUNTIF('Master list(no salts, metals)'!U183,"&lt;=1"),IF(COUNTIF('Master list(no salts, metals)'!$K183:$Y183, "#N/A")=14,TRUE,FALSE))</f>
        <v>0</v>
      </c>
      <c r="V184" t="b">
        <f>AND(COUNTIF('Master list(no salts, metals)'!V183,"&lt;=1"),IF(COUNTIF('Master list(no salts, metals)'!$K183:$Y183, "#N/A")=14,TRUE,FALSE))</f>
        <v>0</v>
      </c>
      <c r="W184" t="b">
        <f>AND(COUNTIF('Master list(no salts, metals)'!W183,"&lt;=1"),IF(COUNTIF('Master list(no salts, metals)'!$K183:$Y183, "#N/A")=14,TRUE,FALSE))</f>
        <v>1</v>
      </c>
      <c r="X184" t="b">
        <f>AND(COUNTIF('Master list(no salts, metals)'!X183,"&lt;=1"),IF(COUNTIF('Master list(no salts, metals)'!$K183:$Y183, "#N/A")=14,TRUE,FALSE))</f>
        <v>0</v>
      </c>
      <c r="Y184" t="b">
        <f>AND(COUNTIF('Master list(no salts, metals)'!Y183,"&lt;=1"),IF(COUNTIF('Master list(no salts, metals)'!$K183:$Y183, "#N/A")=14,TRUE,FALSE))</f>
        <v>0</v>
      </c>
    </row>
    <row r="185" spans="11:25" x14ac:dyDescent="0.25">
      <c r="K185" t="b">
        <f>AND(COUNTIF('Master list(no salts, metals)'!K184,"&lt;=1"),IF(COUNTIF('Master list(no salts, metals)'!$K184:$Y184, "#N/A")=14,TRUE,FALSE))</f>
        <v>0</v>
      </c>
      <c r="L185" t="b">
        <f>AND(COUNTIF('Master list(no salts, metals)'!L184,"&lt;=1"),IF(COUNTIF('Master list(no salts, metals)'!$K184:$Y184, "#N/A")=14,TRUE,FALSE))</f>
        <v>0</v>
      </c>
      <c r="M185" t="b">
        <f>AND(COUNTIF('Master list(no salts, metals)'!M184,"&lt;=1"),IF(COUNTIF('Master list(no salts, metals)'!$K184:$Y184, "#N/A")=14,TRUE,FALSE))</f>
        <v>0</v>
      </c>
      <c r="N185" t="b">
        <f>AND(COUNTIF('Master list(no salts, metals)'!N184,"&lt;=1"),IF(COUNTIF('Master list(no salts, metals)'!$K184:$Y184, "#N/A")=14,TRUE,FALSE))</f>
        <v>0</v>
      </c>
      <c r="O185" t="b">
        <f>AND(COUNTIF('Master list(no salts, metals)'!O184,"&lt;=1"),IF(COUNTIF('Master list(no salts, metals)'!$K184:$Y184, "#N/A")=14,TRUE,FALSE))</f>
        <v>0</v>
      </c>
      <c r="P185" t="b">
        <f>AND(COUNTIF('Master list(no salts, metals)'!P184,"&lt;=1"),IF(COUNTIF('Master list(no salts, metals)'!$K184:$Y184, "#N/A")=14,TRUE,FALSE))</f>
        <v>0</v>
      </c>
      <c r="Q185" t="b">
        <f>AND(COUNTIF('Master list(no salts, metals)'!Q184,"&lt;=1"),IF(COUNTIF('Master list(no salts, metals)'!$K184:$Y184, "#N/A")=14,TRUE,FALSE))</f>
        <v>0</v>
      </c>
      <c r="R185" t="b">
        <f>AND(COUNTIF('Master list(no salts, metals)'!R184,"&lt;=1"),IF(COUNTIF('Master list(no salts, metals)'!$K184:$Y184, "#N/A")=14,TRUE,FALSE))</f>
        <v>0</v>
      </c>
      <c r="S185" t="b">
        <f>AND(COUNTIF('Master list(no salts, metals)'!S184,"&lt;=1"),IF(COUNTIF('Master list(no salts, metals)'!$K184:$Y184, "#N/A")=14,TRUE,FALSE))</f>
        <v>0</v>
      </c>
      <c r="T185" t="b">
        <f>AND(COUNTIF('Master list(no salts, metals)'!T184,"&lt;=1"),IF(COUNTIF('Master list(no salts, metals)'!$K184:$Y184, "#N/A")=14,TRUE,FALSE))</f>
        <v>0</v>
      </c>
      <c r="U185" t="b">
        <f>AND(COUNTIF('Master list(no salts, metals)'!U184,"&lt;=1"),IF(COUNTIF('Master list(no salts, metals)'!$K184:$Y184, "#N/A")=14,TRUE,FALSE))</f>
        <v>0</v>
      </c>
      <c r="V185" t="b">
        <f>AND(COUNTIF('Master list(no salts, metals)'!V184,"&lt;=1"),IF(COUNTIF('Master list(no salts, metals)'!$K184:$Y184, "#N/A")=14,TRUE,FALSE))</f>
        <v>0</v>
      </c>
      <c r="W185" t="b">
        <f>AND(COUNTIF('Master list(no salts, metals)'!W184,"&lt;=1"),IF(COUNTIF('Master list(no salts, metals)'!$K184:$Y184, "#N/A")=14,TRUE,FALSE))</f>
        <v>0</v>
      </c>
      <c r="X185" t="b">
        <f>AND(COUNTIF('Master list(no salts, metals)'!X184,"&lt;=1"),IF(COUNTIF('Master list(no salts, metals)'!$K184:$Y184, "#N/A")=14,TRUE,FALSE))</f>
        <v>0</v>
      </c>
      <c r="Y185" t="b">
        <f>AND(COUNTIF('Master list(no salts, metals)'!Y184,"&lt;=1"),IF(COUNTIF('Master list(no salts, metals)'!$K184:$Y184, "#N/A")=14,TRUE,FALSE))</f>
        <v>0</v>
      </c>
    </row>
    <row r="186" spans="11:25" x14ac:dyDescent="0.25">
      <c r="K186" t="b">
        <f>AND(COUNTIF('Master list(no salts, metals)'!K185,"&lt;=1"),IF(COUNTIF('Master list(no salts, metals)'!$K185:$Y185, "#N/A")=14,TRUE,FALSE))</f>
        <v>0</v>
      </c>
      <c r="L186" t="b">
        <f>AND(COUNTIF('Master list(no salts, metals)'!L185,"&lt;=1"),IF(COUNTIF('Master list(no salts, metals)'!$K185:$Y185, "#N/A")=14,TRUE,FALSE))</f>
        <v>0</v>
      </c>
      <c r="M186" t="b">
        <f>AND(COUNTIF('Master list(no salts, metals)'!M185,"&lt;=1"),IF(COUNTIF('Master list(no salts, metals)'!$K185:$Y185, "#N/A")=14,TRUE,FALSE))</f>
        <v>0</v>
      </c>
      <c r="N186" t="b">
        <f>AND(COUNTIF('Master list(no salts, metals)'!N185,"&lt;=1"),IF(COUNTIF('Master list(no salts, metals)'!$K185:$Y185, "#N/A")=14,TRUE,FALSE))</f>
        <v>0</v>
      </c>
      <c r="O186" t="b">
        <f>AND(COUNTIF('Master list(no salts, metals)'!O185,"&lt;=1"),IF(COUNTIF('Master list(no salts, metals)'!$K185:$Y185, "#N/A")=14,TRUE,FALSE))</f>
        <v>0</v>
      </c>
      <c r="P186" t="b">
        <f>AND(COUNTIF('Master list(no salts, metals)'!P185,"&lt;=1"),IF(COUNTIF('Master list(no salts, metals)'!$K185:$Y185, "#N/A")=14,TRUE,FALSE))</f>
        <v>0</v>
      </c>
      <c r="Q186" t="b">
        <f>AND(COUNTIF('Master list(no salts, metals)'!Q185,"&lt;=1"),IF(COUNTIF('Master list(no salts, metals)'!$K185:$Y185, "#N/A")=14,TRUE,FALSE))</f>
        <v>0</v>
      </c>
      <c r="R186" t="b">
        <f>AND(COUNTIF('Master list(no salts, metals)'!R185,"&lt;=1"),IF(COUNTIF('Master list(no salts, metals)'!$K185:$Y185, "#N/A")=14,TRUE,FALSE))</f>
        <v>0</v>
      </c>
      <c r="S186" t="b">
        <f>AND(COUNTIF('Master list(no salts, metals)'!S185,"&lt;=1"),IF(COUNTIF('Master list(no salts, metals)'!$K185:$Y185, "#N/A")=14,TRUE,FALSE))</f>
        <v>0</v>
      </c>
      <c r="T186" t="b">
        <f>AND(COUNTIF('Master list(no salts, metals)'!T185,"&lt;=1"),IF(COUNTIF('Master list(no salts, metals)'!$K185:$Y185, "#N/A")=14,TRUE,FALSE))</f>
        <v>0</v>
      </c>
      <c r="U186" t="b">
        <f>AND(COUNTIF('Master list(no salts, metals)'!U185,"&lt;=1"),IF(COUNTIF('Master list(no salts, metals)'!$K185:$Y185, "#N/A")=14,TRUE,FALSE))</f>
        <v>0</v>
      </c>
      <c r="V186" t="b">
        <f>AND(COUNTIF('Master list(no salts, metals)'!V185,"&lt;=1"),IF(COUNTIF('Master list(no salts, metals)'!$K185:$Y185, "#N/A")=14,TRUE,FALSE))</f>
        <v>0</v>
      </c>
      <c r="W186" t="b">
        <f>AND(COUNTIF('Master list(no salts, metals)'!W185,"&lt;=1"),IF(COUNTIF('Master list(no salts, metals)'!$K185:$Y185, "#N/A")=14,TRUE,FALSE))</f>
        <v>1</v>
      </c>
      <c r="X186" t="b">
        <f>AND(COUNTIF('Master list(no salts, metals)'!X185,"&lt;=1"),IF(COUNTIF('Master list(no salts, metals)'!$K185:$Y185, "#N/A")=14,TRUE,FALSE))</f>
        <v>0</v>
      </c>
      <c r="Y186" t="b">
        <f>AND(COUNTIF('Master list(no salts, metals)'!Y185,"&lt;=1"),IF(COUNTIF('Master list(no salts, metals)'!$K185:$Y185, "#N/A")=14,TRUE,FALSE))</f>
        <v>0</v>
      </c>
    </row>
    <row r="187" spans="11:25" x14ac:dyDescent="0.25">
      <c r="K187" t="b">
        <f>AND(COUNTIF('Master list(no salts, metals)'!K186,"&lt;=1"),IF(COUNTIF('Master list(no salts, metals)'!$K186:$Y186, "#N/A")=14,TRUE,FALSE))</f>
        <v>0</v>
      </c>
      <c r="L187" t="b">
        <f>AND(COUNTIF('Master list(no salts, metals)'!L186,"&lt;=1"),IF(COUNTIF('Master list(no salts, metals)'!$K186:$Y186, "#N/A")=14,TRUE,FALSE))</f>
        <v>0</v>
      </c>
      <c r="M187" t="b">
        <f>AND(COUNTIF('Master list(no salts, metals)'!M186,"&lt;=1"),IF(COUNTIF('Master list(no salts, metals)'!$K186:$Y186, "#N/A")=14,TRUE,FALSE))</f>
        <v>0</v>
      </c>
      <c r="N187" t="b">
        <f>AND(COUNTIF('Master list(no salts, metals)'!N186,"&lt;=1"),IF(COUNTIF('Master list(no salts, metals)'!$K186:$Y186, "#N/A")=14,TRUE,FALSE))</f>
        <v>0</v>
      </c>
      <c r="O187" t="b">
        <f>AND(COUNTIF('Master list(no salts, metals)'!O186,"&lt;=1"),IF(COUNTIF('Master list(no salts, metals)'!$K186:$Y186, "#N/A")=14,TRUE,FALSE))</f>
        <v>0</v>
      </c>
      <c r="P187" t="b">
        <f>AND(COUNTIF('Master list(no salts, metals)'!P186,"&lt;=1"),IF(COUNTIF('Master list(no salts, metals)'!$K186:$Y186, "#N/A")=14,TRUE,FALSE))</f>
        <v>0</v>
      </c>
      <c r="Q187" t="b">
        <f>AND(COUNTIF('Master list(no salts, metals)'!Q186,"&lt;=1"),IF(COUNTIF('Master list(no salts, metals)'!$K186:$Y186, "#N/A")=14,TRUE,FALSE))</f>
        <v>0</v>
      </c>
      <c r="R187" t="b">
        <f>AND(COUNTIF('Master list(no salts, metals)'!R186,"&lt;=1"),IF(COUNTIF('Master list(no salts, metals)'!$K186:$Y186, "#N/A")=14,TRUE,FALSE))</f>
        <v>0</v>
      </c>
      <c r="S187" t="b">
        <f>AND(COUNTIF('Master list(no salts, metals)'!S186,"&lt;=1"),IF(COUNTIF('Master list(no salts, metals)'!$K186:$Y186, "#N/A")=14,TRUE,FALSE))</f>
        <v>0</v>
      </c>
      <c r="T187" t="b">
        <f>AND(COUNTIF('Master list(no salts, metals)'!T186,"&lt;=1"),IF(COUNTIF('Master list(no salts, metals)'!$K186:$Y186, "#N/A")=14,TRUE,FALSE))</f>
        <v>0</v>
      </c>
      <c r="U187" t="b">
        <f>AND(COUNTIF('Master list(no salts, metals)'!U186,"&lt;=1"),IF(COUNTIF('Master list(no salts, metals)'!$K186:$Y186, "#N/A")=14,TRUE,FALSE))</f>
        <v>0</v>
      </c>
      <c r="V187" t="b">
        <f>AND(COUNTIF('Master list(no salts, metals)'!V186,"&lt;=1"),IF(COUNTIF('Master list(no salts, metals)'!$K186:$Y186, "#N/A")=14,TRUE,FALSE))</f>
        <v>0</v>
      </c>
      <c r="W187" t="b">
        <f>AND(COUNTIF('Master list(no salts, metals)'!W186,"&lt;=1"),IF(COUNTIF('Master list(no salts, metals)'!$K186:$Y186, "#N/A")=14,TRUE,FALSE))</f>
        <v>0</v>
      </c>
      <c r="X187" t="b">
        <f>AND(COUNTIF('Master list(no salts, metals)'!X186,"&lt;=1"),IF(COUNTIF('Master list(no salts, metals)'!$K186:$Y186, "#N/A")=14,TRUE,FALSE))</f>
        <v>0</v>
      </c>
      <c r="Y187" t="b">
        <f>AND(COUNTIF('Master list(no salts, metals)'!Y186,"&lt;=1"),IF(COUNTIF('Master list(no salts, metals)'!$K186:$Y186, "#N/A")=14,TRUE,FALSE))</f>
        <v>0</v>
      </c>
    </row>
    <row r="188" spans="11:25" x14ac:dyDescent="0.25">
      <c r="K188" t="b">
        <f>AND(COUNTIF('Master list(no salts, metals)'!K187,"&lt;=1"),IF(COUNTIF('Master list(no salts, metals)'!$K187:$Y187, "#N/A")=14,TRUE,FALSE))</f>
        <v>0</v>
      </c>
      <c r="L188" t="b">
        <f>AND(COUNTIF('Master list(no salts, metals)'!L187,"&lt;=1"),IF(COUNTIF('Master list(no salts, metals)'!$K187:$Y187, "#N/A")=14,TRUE,FALSE))</f>
        <v>0</v>
      </c>
      <c r="M188" t="b">
        <f>AND(COUNTIF('Master list(no salts, metals)'!M187,"&lt;=1"),IF(COUNTIF('Master list(no salts, metals)'!$K187:$Y187, "#N/A")=14,TRUE,FALSE))</f>
        <v>0</v>
      </c>
      <c r="N188" t="b">
        <f>AND(COUNTIF('Master list(no salts, metals)'!N187,"&lt;=1"),IF(COUNTIF('Master list(no salts, metals)'!$K187:$Y187, "#N/A")=14,TRUE,FALSE))</f>
        <v>0</v>
      </c>
      <c r="O188" t="b">
        <f>AND(COUNTIF('Master list(no salts, metals)'!O187,"&lt;=1"),IF(COUNTIF('Master list(no salts, metals)'!$K187:$Y187, "#N/A")=14,TRUE,FALSE))</f>
        <v>0</v>
      </c>
      <c r="P188" t="b">
        <f>AND(COUNTIF('Master list(no salts, metals)'!P187,"&lt;=1"),IF(COUNTIF('Master list(no salts, metals)'!$K187:$Y187, "#N/A")=14,TRUE,FALSE))</f>
        <v>0</v>
      </c>
      <c r="Q188" t="b">
        <f>AND(COUNTIF('Master list(no salts, metals)'!Q187,"&lt;=1"),IF(COUNTIF('Master list(no salts, metals)'!$K187:$Y187, "#N/A")=14,TRUE,FALSE))</f>
        <v>0</v>
      </c>
      <c r="R188" t="b">
        <f>AND(COUNTIF('Master list(no salts, metals)'!R187,"&lt;=1"),IF(COUNTIF('Master list(no salts, metals)'!$K187:$Y187, "#N/A")=14,TRUE,FALSE))</f>
        <v>0</v>
      </c>
      <c r="S188" t="b">
        <f>AND(COUNTIF('Master list(no salts, metals)'!S187,"&lt;=1"),IF(COUNTIF('Master list(no salts, metals)'!$K187:$Y187, "#N/A")=14,TRUE,FALSE))</f>
        <v>1</v>
      </c>
      <c r="T188" t="b">
        <f>AND(COUNTIF('Master list(no salts, metals)'!T187,"&lt;=1"),IF(COUNTIF('Master list(no salts, metals)'!$K187:$Y187, "#N/A")=14,TRUE,FALSE))</f>
        <v>0</v>
      </c>
      <c r="U188" t="b">
        <f>AND(COUNTIF('Master list(no salts, metals)'!U187,"&lt;=1"),IF(COUNTIF('Master list(no salts, metals)'!$K187:$Y187, "#N/A")=14,TRUE,FALSE))</f>
        <v>0</v>
      </c>
      <c r="V188" t="b">
        <f>AND(COUNTIF('Master list(no salts, metals)'!V187,"&lt;=1"),IF(COUNTIF('Master list(no salts, metals)'!$K187:$Y187, "#N/A")=14,TRUE,FALSE))</f>
        <v>0</v>
      </c>
      <c r="W188" t="b">
        <f>AND(COUNTIF('Master list(no salts, metals)'!W187,"&lt;=1"),IF(COUNTIF('Master list(no salts, metals)'!$K187:$Y187, "#N/A")=14,TRUE,FALSE))</f>
        <v>0</v>
      </c>
      <c r="X188" t="b">
        <f>AND(COUNTIF('Master list(no salts, metals)'!X187,"&lt;=1"),IF(COUNTIF('Master list(no salts, metals)'!$K187:$Y187, "#N/A")=14,TRUE,FALSE))</f>
        <v>0</v>
      </c>
      <c r="Y188" t="b">
        <f>AND(COUNTIF('Master list(no salts, metals)'!Y187,"&lt;=1"),IF(COUNTIF('Master list(no salts, metals)'!$K187:$Y187, "#N/A")=14,TRUE,FALSE))</f>
        <v>0</v>
      </c>
    </row>
    <row r="189" spans="11:25" x14ac:dyDescent="0.25">
      <c r="K189" t="b">
        <f>AND(COUNTIF('Master list(no salts, metals)'!K188,"&lt;=1"),IF(COUNTIF('Master list(no salts, metals)'!$K188:$Y188, "#N/A")=14,TRUE,FALSE))</f>
        <v>0</v>
      </c>
      <c r="L189" t="b">
        <f>AND(COUNTIF('Master list(no salts, metals)'!L188,"&lt;=1"),IF(COUNTIF('Master list(no salts, metals)'!$K188:$Y188, "#N/A")=14,TRUE,FALSE))</f>
        <v>0</v>
      </c>
      <c r="M189" t="b">
        <f>AND(COUNTIF('Master list(no salts, metals)'!M188,"&lt;=1"),IF(COUNTIF('Master list(no salts, metals)'!$K188:$Y188, "#N/A")=14,TRUE,FALSE))</f>
        <v>0</v>
      </c>
      <c r="N189" t="b">
        <f>AND(COUNTIF('Master list(no salts, metals)'!N188,"&lt;=1"),IF(COUNTIF('Master list(no salts, metals)'!$K188:$Y188, "#N/A")=14,TRUE,FALSE))</f>
        <v>0</v>
      </c>
      <c r="O189" t="b">
        <f>AND(COUNTIF('Master list(no salts, metals)'!O188,"&lt;=1"),IF(COUNTIF('Master list(no salts, metals)'!$K188:$Y188, "#N/A")=14,TRUE,FALSE))</f>
        <v>0</v>
      </c>
      <c r="P189" t="b">
        <f>AND(COUNTIF('Master list(no salts, metals)'!P188,"&lt;=1"),IF(COUNTIF('Master list(no salts, metals)'!$K188:$Y188, "#N/A")=14,TRUE,FALSE))</f>
        <v>0</v>
      </c>
      <c r="Q189" t="b">
        <f>AND(COUNTIF('Master list(no salts, metals)'!Q188,"&lt;=1"),IF(COUNTIF('Master list(no salts, metals)'!$K188:$Y188, "#N/A")=14,TRUE,FALSE))</f>
        <v>0</v>
      </c>
      <c r="R189" t="b">
        <f>AND(COUNTIF('Master list(no salts, metals)'!R188,"&lt;=1"),IF(COUNTIF('Master list(no salts, metals)'!$K188:$Y188, "#N/A")=14,TRUE,FALSE))</f>
        <v>0</v>
      </c>
      <c r="S189" t="b">
        <f>AND(COUNTIF('Master list(no salts, metals)'!S188,"&lt;=1"),IF(COUNTIF('Master list(no salts, metals)'!$K188:$Y188, "#N/A")=14,TRUE,FALSE))</f>
        <v>0</v>
      </c>
      <c r="T189" t="b">
        <f>AND(COUNTIF('Master list(no salts, metals)'!T188,"&lt;=1"),IF(COUNTIF('Master list(no salts, metals)'!$K188:$Y188, "#N/A")=14,TRUE,FALSE))</f>
        <v>0</v>
      </c>
      <c r="U189" t="b">
        <f>AND(COUNTIF('Master list(no salts, metals)'!U188,"&lt;=1"),IF(COUNTIF('Master list(no salts, metals)'!$K188:$Y188, "#N/A")=14,TRUE,FALSE))</f>
        <v>0</v>
      </c>
      <c r="V189" t="b">
        <f>AND(COUNTIF('Master list(no salts, metals)'!V188,"&lt;=1"),IF(COUNTIF('Master list(no salts, metals)'!$K188:$Y188, "#N/A")=14,TRUE,FALSE))</f>
        <v>0</v>
      </c>
      <c r="W189" t="b">
        <f>AND(COUNTIF('Master list(no salts, metals)'!W188,"&lt;=1"),IF(COUNTIF('Master list(no salts, metals)'!$K188:$Y188, "#N/A")=14,TRUE,FALSE))</f>
        <v>0</v>
      </c>
      <c r="X189" t="b">
        <f>AND(COUNTIF('Master list(no salts, metals)'!X188,"&lt;=1"),IF(COUNTIF('Master list(no salts, metals)'!$K188:$Y188, "#N/A")=14,TRUE,FALSE))</f>
        <v>0</v>
      </c>
      <c r="Y189" t="b">
        <f>AND(COUNTIF('Master list(no salts, metals)'!Y188,"&lt;=1"),IF(COUNTIF('Master list(no salts, metals)'!$K188:$Y188, "#N/A")=14,TRUE,FALSE))</f>
        <v>0</v>
      </c>
    </row>
    <row r="190" spans="11:25" x14ac:dyDescent="0.25">
      <c r="K190" t="b">
        <f>AND(COUNTIF('Master list(no salts, metals)'!K189,"&lt;=1"),IF(COUNTIF('Master list(no salts, metals)'!$K189:$Y189, "#N/A")=14,TRUE,FALSE))</f>
        <v>0</v>
      </c>
      <c r="L190" t="b">
        <f>AND(COUNTIF('Master list(no salts, metals)'!L189,"&lt;=1"),IF(COUNTIF('Master list(no salts, metals)'!$K189:$Y189, "#N/A")=14,TRUE,FALSE))</f>
        <v>0</v>
      </c>
      <c r="M190" t="b">
        <f>AND(COUNTIF('Master list(no salts, metals)'!M189,"&lt;=1"),IF(COUNTIF('Master list(no salts, metals)'!$K189:$Y189, "#N/A")=14,TRUE,FALSE))</f>
        <v>0</v>
      </c>
      <c r="N190" t="b">
        <f>AND(COUNTIF('Master list(no salts, metals)'!N189,"&lt;=1"),IF(COUNTIF('Master list(no salts, metals)'!$K189:$Y189, "#N/A")=14,TRUE,FALSE))</f>
        <v>0</v>
      </c>
      <c r="O190" t="b">
        <f>AND(COUNTIF('Master list(no salts, metals)'!O189,"&lt;=1"),IF(COUNTIF('Master list(no salts, metals)'!$K189:$Y189, "#N/A")=14,TRUE,FALSE))</f>
        <v>0</v>
      </c>
      <c r="P190" t="b">
        <f>AND(COUNTIF('Master list(no salts, metals)'!P189,"&lt;=1"),IF(COUNTIF('Master list(no salts, metals)'!$K189:$Y189, "#N/A")=14,TRUE,FALSE))</f>
        <v>0</v>
      </c>
      <c r="Q190" t="b">
        <f>AND(COUNTIF('Master list(no salts, metals)'!Q189,"&lt;=1"),IF(COUNTIF('Master list(no salts, metals)'!$K189:$Y189, "#N/A")=14,TRUE,FALSE))</f>
        <v>0</v>
      </c>
      <c r="R190" t="b">
        <f>AND(COUNTIF('Master list(no salts, metals)'!R189,"&lt;=1"),IF(COUNTIF('Master list(no salts, metals)'!$K189:$Y189, "#N/A")=14,TRUE,FALSE))</f>
        <v>0</v>
      </c>
      <c r="S190" t="b">
        <f>AND(COUNTIF('Master list(no salts, metals)'!S189,"&lt;=1"),IF(COUNTIF('Master list(no salts, metals)'!$K189:$Y189, "#N/A")=14,TRUE,FALSE))</f>
        <v>0</v>
      </c>
      <c r="T190" t="b">
        <f>AND(COUNTIF('Master list(no salts, metals)'!T189,"&lt;=1"),IF(COUNTIF('Master list(no salts, metals)'!$K189:$Y189, "#N/A")=14,TRUE,FALSE))</f>
        <v>0</v>
      </c>
      <c r="U190" t="b">
        <f>AND(COUNTIF('Master list(no salts, metals)'!U189,"&lt;=1"),IF(COUNTIF('Master list(no salts, metals)'!$K189:$Y189, "#N/A")=14,TRUE,FALSE))</f>
        <v>0</v>
      </c>
      <c r="V190" t="b">
        <f>AND(COUNTIF('Master list(no salts, metals)'!V189,"&lt;=1"),IF(COUNTIF('Master list(no salts, metals)'!$K189:$Y189, "#N/A")=14,TRUE,FALSE))</f>
        <v>0</v>
      </c>
      <c r="W190" t="b">
        <f>AND(COUNTIF('Master list(no salts, metals)'!W189,"&lt;=1"),IF(COUNTIF('Master list(no salts, metals)'!$K189:$Y189, "#N/A")=14,TRUE,FALSE))</f>
        <v>1</v>
      </c>
      <c r="X190" t="b">
        <f>AND(COUNTIF('Master list(no salts, metals)'!X189,"&lt;=1"),IF(COUNTIF('Master list(no salts, metals)'!$K189:$Y189, "#N/A")=14,TRUE,FALSE))</f>
        <v>0</v>
      </c>
      <c r="Y190" t="b">
        <f>AND(COUNTIF('Master list(no salts, metals)'!Y189,"&lt;=1"),IF(COUNTIF('Master list(no salts, metals)'!$K189:$Y189, "#N/A")=14,TRUE,FALSE))</f>
        <v>0</v>
      </c>
    </row>
    <row r="191" spans="11:25" x14ac:dyDescent="0.25">
      <c r="K191" t="b">
        <f>AND(COUNTIF('Master list(no salts, metals)'!K190,"&lt;=1"),IF(COUNTIF('Master list(no salts, metals)'!$K190:$Y190, "#N/A")=14,TRUE,FALSE))</f>
        <v>0</v>
      </c>
      <c r="L191" t="b">
        <f>AND(COUNTIF('Master list(no salts, metals)'!L190,"&lt;=1"),IF(COUNTIF('Master list(no salts, metals)'!$K190:$Y190, "#N/A")=14,TRUE,FALSE))</f>
        <v>0</v>
      </c>
      <c r="M191" t="b">
        <f>AND(COUNTIF('Master list(no salts, metals)'!M190,"&lt;=1"),IF(COUNTIF('Master list(no salts, metals)'!$K190:$Y190, "#N/A")=14,TRUE,FALSE))</f>
        <v>0</v>
      </c>
      <c r="N191" t="b">
        <f>AND(COUNTIF('Master list(no salts, metals)'!N190,"&lt;=1"),IF(COUNTIF('Master list(no salts, metals)'!$K190:$Y190, "#N/A")=14,TRUE,FALSE))</f>
        <v>0</v>
      </c>
      <c r="O191" t="b">
        <f>AND(COUNTIF('Master list(no salts, metals)'!O190,"&lt;=1"),IF(COUNTIF('Master list(no salts, metals)'!$K190:$Y190, "#N/A")=14,TRUE,FALSE))</f>
        <v>0</v>
      </c>
      <c r="P191" t="b">
        <f>AND(COUNTIF('Master list(no salts, metals)'!P190,"&lt;=1"),IF(COUNTIF('Master list(no salts, metals)'!$K190:$Y190, "#N/A")=14,TRUE,FALSE))</f>
        <v>0</v>
      </c>
      <c r="Q191" t="b">
        <f>AND(COUNTIF('Master list(no salts, metals)'!Q190,"&lt;=1"),IF(COUNTIF('Master list(no salts, metals)'!$K190:$Y190, "#N/A")=14,TRUE,FALSE))</f>
        <v>0</v>
      </c>
      <c r="R191" t="b">
        <f>AND(COUNTIF('Master list(no salts, metals)'!R190,"&lt;=1"),IF(COUNTIF('Master list(no salts, metals)'!$K190:$Y190, "#N/A")=14,TRUE,FALSE))</f>
        <v>0</v>
      </c>
      <c r="S191" t="b">
        <f>AND(COUNTIF('Master list(no salts, metals)'!S190,"&lt;=1"),IF(COUNTIF('Master list(no salts, metals)'!$K190:$Y190, "#N/A")=14,TRUE,FALSE))</f>
        <v>0</v>
      </c>
      <c r="T191" t="b">
        <f>AND(COUNTIF('Master list(no salts, metals)'!T190,"&lt;=1"),IF(COUNTIF('Master list(no salts, metals)'!$K190:$Y190, "#N/A")=14,TRUE,FALSE))</f>
        <v>0</v>
      </c>
      <c r="U191" t="b">
        <f>AND(COUNTIF('Master list(no salts, metals)'!U190,"&lt;=1"),IF(COUNTIF('Master list(no salts, metals)'!$K190:$Y190, "#N/A")=14,TRUE,FALSE))</f>
        <v>0</v>
      </c>
      <c r="V191" t="b">
        <f>AND(COUNTIF('Master list(no salts, metals)'!V190,"&lt;=1"),IF(COUNTIF('Master list(no salts, metals)'!$K190:$Y190, "#N/A")=14,TRUE,FALSE))</f>
        <v>0</v>
      </c>
      <c r="W191" t="b">
        <f>AND(COUNTIF('Master list(no salts, metals)'!W190,"&lt;=1"),IF(COUNTIF('Master list(no salts, metals)'!$K190:$Y190, "#N/A")=14,TRUE,FALSE))</f>
        <v>1</v>
      </c>
      <c r="X191" t="b">
        <f>AND(COUNTIF('Master list(no salts, metals)'!X190,"&lt;=1"),IF(COUNTIF('Master list(no salts, metals)'!$K190:$Y190, "#N/A")=14,TRUE,FALSE))</f>
        <v>0</v>
      </c>
      <c r="Y191" t="b">
        <f>AND(COUNTIF('Master list(no salts, metals)'!Y190,"&lt;=1"),IF(COUNTIF('Master list(no salts, metals)'!$K190:$Y190, "#N/A")=14,TRUE,FALSE))</f>
        <v>0</v>
      </c>
    </row>
    <row r="192" spans="11:25" x14ac:dyDescent="0.25">
      <c r="K192" t="b">
        <f>AND(COUNTIF('Master list(no salts, metals)'!K191,"&lt;=1"),IF(COUNTIF('Master list(no salts, metals)'!$K191:$Y191, "#N/A")=14,TRUE,FALSE))</f>
        <v>0</v>
      </c>
      <c r="L192" t="b">
        <f>AND(COUNTIF('Master list(no salts, metals)'!L191,"&lt;=1"),IF(COUNTIF('Master list(no salts, metals)'!$K191:$Y191, "#N/A")=14,TRUE,FALSE))</f>
        <v>0</v>
      </c>
      <c r="M192" t="b">
        <f>AND(COUNTIF('Master list(no salts, metals)'!M191,"&lt;=1"),IF(COUNTIF('Master list(no salts, metals)'!$K191:$Y191, "#N/A")=14,TRUE,FALSE))</f>
        <v>0</v>
      </c>
      <c r="N192" t="b">
        <f>AND(COUNTIF('Master list(no salts, metals)'!N191,"&lt;=1"),IF(COUNTIF('Master list(no salts, metals)'!$K191:$Y191, "#N/A")=14,TRUE,FALSE))</f>
        <v>0</v>
      </c>
      <c r="O192" t="b">
        <f>AND(COUNTIF('Master list(no salts, metals)'!O191,"&lt;=1"),IF(COUNTIF('Master list(no salts, metals)'!$K191:$Y191, "#N/A")=14,TRUE,FALSE))</f>
        <v>0</v>
      </c>
      <c r="P192" t="b">
        <f>AND(COUNTIF('Master list(no salts, metals)'!P191,"&lt;=1"),IF(COUNTIF('Master list(no salts, metals)'!$K191:$Y191, "#N/A")=14,TRUE,FALSE))</f>
        <v>0</v>
      </c>
      <c r="Q192" t="b">
        <f>AND(COUNTIF('Master list(no salts, metals)'!Q191,"&lt;=1"),IF(COUNTIF('Master list(no salts, metals)'!$K191:$Y191, "#N/A")=14,TRUE,FALSE))</f>
        <v>0</v>
      </c>
      <c r="R192" t="b">
        <f>AND(COUNTIF('Master list(no salts, metals)'!R191,"&lt;=1"),IF(COUNTIF('Master list(no salts, metals)'!$K191:$Y191, "#N/A")=14,TRUE,FALSE))</f>
        <v>0</v>
      </c>
      <c r="S192" t="b">
        <f>AND(COUNTIF('Master list(no salts, metals)'!S191,"&lt;=1"),IF(COUNTIF('Master list(no salts, metals)'!$K191:$Y191, "#N/A")=14,TRUE,FALSE))</f>
        <v>0</v>
      </c>
      <c r="T192" t="b">
        <f>AND(COUNTIF('Master list(no salts, metals)'!T191,"&lt;=1"),IF(COUNTIF('Master list(no salts, metals)'!$K191:$Y191, "#N/A")=14,TRUE,FALSE))</f>
        <v>0</v>
      </c>
      <c r="U192" t="b">
        <f>AND(COUNTIF('Master list(no salts, metals)'!U191,"&lt;=1"),IF(COUNTIF('Master list(no salts, metals)'!$K191:$Y191, "#N/A")=14,TRUE,FALSE))</f>
        <v>0</v>
      </c>
      <c r="V192" t="b">
        <f>AND(COUNTIF('Master list(no salts, metals)'!V191,"&lt;=1"),IF(COUNTIF('Master list(no salts, metals)'!$K191:$Y191, "#N/A")=14,TRUE,FALSE))</f>
        <v>0</v>
      </c>
      <c r="W192" t="b">
        <f>AND(COUNTIF('Master list(no salts, metals)'!W191,"&lt;=1"),IF(COUNTIF('Master list(no salts, metals)'!$K191:$Y191, "#N/A")=14,TRUE,FALSE))</f>
        <v>0</v>
      </c>
      <c r="X192" t="b">
        <f>AND(COUNTIF('Master list(no salts, metals)'!X191,"&lt;=1"),IF(COUNTIF('Master list(no salts, metals)'!$K191:$Y191, "#N/A")=14,TRUE,FALSE))</f>
        <v>0</v>
      </c>
      <c r="Y192" t="b">
        <f>AND(COUNTIF('Master list(no salts, metals)'!Y191,"&lt;=1"),IF(COUNTIF('Master list(no salts, metals)'!$K191:$Y191, "#N/A")=14,TRUE,FALSE))</f>
        <v>1</v>
      </c>
    </row>
    <row r="193" spans="11:25" x14ac:dyDescent="0.25">
      <c r="K193" t="b">
        <f>AND(COUNTIF('Master list(no salts, metals)'!K192,"&lt;=1"),IF(COUNTIF('Master list(no salts, metals)'!$K192:$Y192, "#N/A")=14,TRUE,FALSE))</f>
        <v>0</v>
      </c>
      <c r="L193" t="b">
        <f>AND(COUNTIF('Master list(no salts, metals)'!L192,"&lt;=1"),IF(COUNTIF('Master list(no salts, metals)'!$K192:$Y192, "#N/A")=14,TRUE,FALSE))</f>
        <v>0</v>
      </c>
      <c r="M193" t="b">
        <f>AND(COUNTIF('Master list(no salts, metals)'!M192,"&lt;=1"),IF(COUNTIF('Master list(no salts, metals)'!$K192:$Y192, "#N/A")=14,TRUE,FALSE))</f>
        <v>0</v>
      </c>
      <c r="N193" t="b">
        <f>AND(COUNTIF('Master list(no salts, metals)'!N192,"&lt;=1"),IF(COUNTIF('Master list(no salts, metals)'!$K192:$Y192, "#N/A")=14,TRUE,FALSE))</f>
        <v>0</v>
      </c>
      <c r="O193" t="b">
        <f>AND(COUNTIF('Master list(no salts, metals)'!O192,"&lt;=1"),IF(COUNTIF('Master list(no salts, metals)'!$K192:$Y192, "#N/A")=14,TRUE,FALSE))</f>
        <v>0</v>
      </c>
      <c r="P193" t="b">
        <f>AND(COUNTIF('Master list(no salts, metals)'!P192,"&lt;=1"),IF(COUNTIF('Master list(no salts, metals)'!$K192:$Y192, "#N/A")=14,TRUE,FALSE))</f>
        <v>0</v>
      </c>
      <c r="Q193" t="b">
        <f>AND(COUNTIF('Master list(no salts, metals)'!Q192,"&lt;=1"),IF(COUNTIF('Master list(no salts, metals)'!$K192:$Y192, "#N/A")=14,TRUE,FALSE))</f>
        <v>0</v>
      </c>
      <c r="R193" t="b">
        <f>AND(COUNTIF('Master list(no salts, metals)'!R192,"&lt;=1"),IF(COUNTIF('Master list(no salts, metals)'!$K192:$Y192, "#N/A")=14,TRUE,FALSE))</f>
        <v>0</v>
      </c>
      <c r="S193" t="b">
        <f>AND(COUNTIF('Master list(no salts, metals)'!S192,"&lt;=1"),IF(COUNTIF('Master list(no salts, metals)'!$K192:$Y192, "#N/A")=14,TRUE,FALSE))</f>
        <v>0</v>
      </c>
      <c r="T193" t="b">
        <f>AND(COUNTIF('Master list(no salts, metals)'!T192,"&lt;=1"),IF(COUNTIF('Master list(no salts, metals)'!$K192:$Y192, "#N/A")=14,TRUE,FALSE))</f>
        <v>0</v>
      </c>
      <c r="U193" t="b">
        <f>AND(COUNTIF('Master list(no salts, metals)'!U192,"&lt;=1"),IF(COUNTIF('Master list(no salts, metals)'!$K192:$Y192, "#N/A")=14,TRUE,FALSE))</f>
        <v>0</v>
      </c>
      <c r="V193" t="b">
        <f>AND(COUNTIF('Master list(no salts, metals)'!V192,"&lt;=1"),IF(COUNTIF('Master list(no salts, metals)'!$K192:$Y192, "#N/A")=14,TRUE,FALSE))</f>
        <v>0</v>
      </c>
      <c r="W193" t="b">
        <f>AND(COUNTIF('Master list(no salts, metals)'!W192,"&lt;=1"),IF(COUNTIF('Master list(no salts, metals)'!$K192:$Y192, "#N/A")=14,TRUE,FALSE))</f>
        <v>0</v>
      </c>
      <c r="X193" t="b">
        <f>AND(COUNTIF('Master list(no salts, metals)'!X192,"&lt;=1"),IF(COUNTIF('Master list(no salts, metals)'!$K192:$Y192, "#N/A")=14,TRUE,FALSE))</f>
        <v>0</v>
      </c>
      <c r="Y193" t="b">
        <f>AND(COUNTIF('Master list(no salts, metals)'!Y192,"&lt;=1"),IF(COUNTIF('Master list(no salts, metals)'!$K192:$Y192, "#N/A")=14,TRUE,FALSE))</f>
        <v>0</v>
      </c>
    </row>
    <row r="194" spans="11:25" x14ac:dyDescent="0.25">
      <c r="K194" t="b">
        <f>AND(COUNTIF('Master list(no salts, metals)'!K193,"&lt;=1"),IF(COUNTIF('Master list(no salts, metals)'!$K193:$Y193, "#N/A")=14,TRUE,FALSE))</f>
        <v>0</v>
      </c>
      <c r="L194" t="b">
        <f>AND(COUNTIF('Master list(no salts, metals)'!L193,"&lt;=1"),IF(COUNTIF('Master list(no salts, metals)'!$K193:$Y193, "#N/A")=14,TRUE,FALSE))</f>
        <v>0</v>
      </c>
      <c r="M194" t="b">
        <f>AND(COUNTIF('Master list(no salts, metals)'!M193,"&lt;=1"),IF(COUNTIF('Master list(no salts, metals)'!$K193:$Y193, "#N/A")=14,TRUE,FALSE))</f>
        <v>0</v>
      </c>
      <c r="N194" t="b">
        <f>AND(COUNTIF('Master list(no salts, metals)'!N193,"&lt;=1"),IF(COUNTIF('Master list(no salts, metals)'!$K193:$Y193, "#N/A")=14,TRUE,FALSE))</f>
        <v>0</v>
      </c>
      <c r="O194" t="b">
        <f>AND(COUNTIF('Master list(no salts, metals)'!O193,"&lt;=1"),IF(COUNTIF('Master list(no salts, metals)'!$K193:$Y193, "#N/A")=14,TRUE,FALSE))</f>
        <v>0</v>
      </c>
      <c r="P194" t="b">
        <f>AND(COUNTIF('Master list(no salts, metals)'!P193,"&lt;=1"),IF(COUNTIF('Master list(no salts, metals)'!$K193:$Y193, "#N/A")=14,TRUE,FALSE))</f>
        <v>0</v>
      </c>
      <c r="Q194" t="b">
        <f>AND(COUNTIF('Master list(no salts, metals)'!Q193,"&lt;=1"),IF(COUNTIF('Master list(no salts, metals)'!$K193:$Y193, "#N/A")=14,TRUE,FALSE))</f>
        <v>0</v>
      </c>
      <c r="R194" t="b">
        <f>AND(COUNTIF('Master list(no salts, metals)'!R193,"&lt;=1"),IF(COUNTIF('Master list(no salts, metals)'!$K193:$Y193, "#N/A")=14,TRUE,FALSE))</f>
        <v>0</v>
      </c>
      <c r="S194" t="b">
        <f>AND(COUNTIF('Master list(no salts, metals)'!S193,"&lt;=1"),IF(COUNTIF('Master list(no salts, metals)'!$K193:$Y193, "#N/A")=14,TRUE,FALSE))</f>
        <v>0</v>
      </c>
      <c r="T194" t="b">
        <f>AND(COUNTIF('Master list(no salts, metals)'!T193,"&lt;=1"),IF(COUNTIF('Master list(no salts, metals)'!$K193:$Y193, "#N/A")=14,TRUE,FALSE))</f>
        <v>0</v>
      </c>
      <c r="U194" t="b">
        <f>AND(COUNTIF('Master list(no salts, metals)'!U193,"&lt;=1"),IF(COUNTIF('Master list(no salts, metals)'!$K193:$Y193, "#N/A")=14,TRUE,FALSE))</f>
        <v>0</v>
      </c>
      <c r="V194" t="b">
        <f>AND(COUNTIF('Master list(no salts, metals)'!V193,"&lt;=1"),IF(COUNTIF('Master list(no salts, metals)'!$K193:$Y193, "#N/A")=14,TRUE,FALSE))</f>
        <v>0</v>
      </c>
      <c r="W194" t="b">
        <f>AND(COUNTIF('Master list(no salts, metals)'!W193,"&lt;=1"),IF(COUNTIF('Master list(no salts, metals)'!$K193:$Y193, "#N/A")=14,TRUE,FALSE))</f>
        <v>1</v>
      </c>
      <c r="X194" t="b">
        <f>AND(COUNTIF('Master list(no salts, metals)'!X193,"&lt;=1"),IF(COUNTIF('Master list(no salts, metals)'!$K193:$Y193, "#N/A")=14,TRUE,FALSE))</f>
        <v>0</v>
      </c>
      <c r="Y194" t="b">
        <f>AND(COUNTIF('Master list(no salts, metals)'!Y193,"&lt;=1"),IF(COUNTIF('Master list(no salts, metals)'!$K193:$Y193, "#N/A")=14,TRUE,FALSE))</f>
        <v>0</v>
      </c>
    </row>
    <row r="195" spans="11:25" x14ac:dyDescent="0.25">
      <c r="K195" t="b">
        <f>AND(COUNTIF('Master list(no salts, metals)'!K194,"&lt;=1"),IF(COUNTIF('Master list(no salts, metals)'!$K194:$Y194, "#N/A")=14,TRUE,FALSE))</f>
        <v>0</v>
      </c>
      <c r="L195" t="b">
        <f>AND(COUNTIF('Master list(no salts, metals)'!L194,"&lt;=1"),IF(COUNTIF('Master list(no salts, metals)'!$K194:$Y194, "#N/A")=14,TRUE,FALSE))</f>
        <v>0</v>
      </c>
      <c r="M195" t="b">
        <f>AND(COUNTIF('Master list(no salts, metals)'!M194,"&lt;=1"),IF(COUNTIF('Master list(no salts, metals)'!$K194:$Y194, "#N/A")=14,TRUE,FALSE))</f>
        <v>0</v>
      </c>
      <c r="N195" t="b">
        <f>AND(COUNTIF('Master list(no salts, metals)'!N194,"&lt;=1"),IF(COUNTIF('Master list(no salts, metals)'!$K194:$Y194, "#N/A")=14,TRUE,FALSE))</f>
        <v>0</v>
      </c>
      <c r="O195" t="b">
        <f>AND(COUNTIF('Master list(no salts, metals)'!O194,"&lt;=1"),IF(COUNTIF('Master list(no salts, metals)'!$K194:$Y194, "#N/A")=14,TRUE,FALSE))</f>
        <v>0</v>
      </c>
      <c r="P195" t="b">
        <f>AND(COUNTIF('Master list(no salts, metals)'!P194,"&lt;=1"),IF(COUNTIF('Master list(no salts, metals)'!$K194:$Y194, "#N/A")=14,TRUE,FALSE))</f>
        <v>0</v>
      </c>
      <c r="Q195" t="b">
        <f>AND(COUNTIF('Master list(no salts, metals)'!Q194,"&lt;=1"),IF(COUNTIF('Master list(no salts, metals)'!$K194:$Y194, "#N/A")=14,TRUE,FALSE))</f>
        <v>0</v>
      </c>
      <c r="R195" t="b">
        <f>AND(COUNTIF('Master list(no salts, metals)'!R194,"&lt;=1"),IF(COUNTIF('Master list(no salts, metals)'!$K194:$Y194, "#N/A")=14,TRUE,FALSE))</f>
        <v>0</v>
      </c>
      <c r="S195" t="b">
        <f>AND(COUNTIF('Master list(no salts, metals)'!S194,"&lt;=1"),IF(COUNTIF('Master list(no salts, metals)'!$K194:$Y194, "#N/A")=14,TRUE,FALSE))</f>
        <v>0</v>
      </c>
      <c r="T195" t="b">
        <f>AND(COUNTIF('Master list(no salts, metals)'!T194,"&lt;=1"),IF(COUNTIF('Master list(no salts, metals)'!$K194:$Y194, "#N/A")=14,TRUE,FALSE))</f>
        <v>0</v>
      </c>
      <c r="U195" t="b">
        <f>AND(COUNTIF('Master list(no salts, metals)'!U194,"&lt;=1"),IF(COUNTIF('Master list(no salts, metals)'!$K194:$Y194, "#N/A")=14,TRUE,FALSE))</f>
        <v>0</v>
      </c>
      <c r="V195" t="b">
        <f>AND(COUNTIF('Master list(no salts, metals)'!V194,"&lt;=1"),IF(COUNTIF('Master list(no salts, metals)'!$K194:$Y194, "#N/A")=14,TRUE,FALSE))</f>
        <v>0</v>
      </c>
      <c r="W195" t="b">
        <f>AND(COUNTIF('Master list(no salts, metals)'!W194,"&lt;=1"),IF(COUNTIF('Master list(no salts, metals)'!$K194:$Y194, "#N/A")=14,TRUE,FALSE))</f>
        <v>1</v>
      </c>
      <c r="X195" t="b">
        <f>AND(COUNTIF('Master list(no salts, metals)'!X194,"&lt;=1"),IF(COUNTIF('Master list(no salts, metals)'!$K194:$Y194, "#N/A")=14,TRUE,FALSE))</f>
        <v>0</v>
      </c>
      <c r="Y195" t="b">
        <f>AND(COUNTIF('Master list(no salts, metals)'!Y194,"&lt;=1"),IF(COUNTIF('Master list(no salts, metals)'!$K194:$Y194, "#N/A")=14,TRUE,FALSE))</f>
        <v>0</v>
      </c>
    </row>
    <row r="196" spans="11:25" x14ac:dyDescent="0.25">
      <c r="K196" t="b">
        <f>AND(COUNTIF('Master list(no salts, metals)'!K195,"&lt;=1"),IF(COUNTIF('Master list(no salts, metals)'!$K195:$Y195, "#N/A")=14,TRUE,FALSE))</f>
        <v>0</v>
      </c>
      <c r="L196" t="b">
        <f>AND(COUNTIF('Master list(no salts, metals)'!L195,"&lt;=1"),IF(COUNTIF('Master list(no salts, metals)'!$K195:$Y195, "#N/A")=14,TRUE,FALSE))</f>
        <v>0</v>
      </c>
      <c r="M196" t="b">
        <f>AND(COUNTIF('Master list(no salts, metals)'!M195,"&lt;=1"),IF(COUNTIF('Master list(no salts, metals)'!$K195:$Y195, "#N/A")=14,TRUE,FALSE))</f>
        <v>0</v>
      </c>
      <c r="N196" t="b">
        <f>AND(COUNTIF('Master list(no salts, metals)'!N195,"&lt;=1"),IF(COUNTIF('Master list(no salts, metals)'!$K195:$Y195, "#N/A")=14,TRUE,FALSE))</f>
        <v>0</v>
      </c>
      <c r="O196" t="b">
        <f>AND(COUNTIF('Master list(no salts, metals)'!O195,"&lt;=1"),IF(COUNTIF('Master list(no salts, metals)'!$K195:$Y195, "#N/A")=14,TRUE,FALSE))</f>
        <v>0</v>
      </c>
      <c r="P196" t="b">
        <f>AND(COUNTIF('Master list(no salts, metals)'!P195,"&lt;=1"),IF(COUNTIF('Master list(no salts, metals)'!$K195:$Y195, "#N/A")=14,TRUE,FALSE))</f>
        <v>0</v>
      </c>
      <c r="Q196" t="b">
        <f>AND(COUNTIF('Master list(no salts, metals)'!Q195,"&lt;=1"),IF(COUNTIF('Master list(no salts, metals)'!$K195:$Y195, "#N/A")=14,TRUE,FALSE))</f>
        <v>0</v>
      </c>
      <c r="R196" t="b">
        <f>AND(COUNTIF('Master list(no salts, metals)'!R195,"&lt;=1"),IF(COUNTIF('Master list(no salts, metals)'!$K195:$Y195, "#N/A")=14,TRUE,FALSE))</f>
        <v>0</v>
      </c>
      <c r="S196" t="b">
        <f>AND(COUNTIF('Master list(no salts, metals)'!S195,"&lt;=1"),IF(COUNTIF('Master list(no salts, metals)'!$K195:$Y195, "#N/A")=14,TRUE,FALSE))</f>
        <v>0</v>
      </c>
      <c r="T196" t="b">
        <f>AND(COUNTIF('Master list(no salts, metals)'!T195,"&lt;=1"),IF(COUNTIF('Master list(no salts, metals)'!$K195:$Y195, "#N/A")=14,TRUE,FALSE))</f>
        <v>0</v>
      </c>
      <c r="U196" t="b">
        <f>AND(COUNTIF('Master list(no salts, metals)'!U195,"&lt;=1"),IF(COUNTIF('Master list(no salts, metals)'!$K195:$Y195, "#N/A")=14,TRUE,FALSE))</f>
        <v>0</v>
      </c>
      <c r="V196" t="b">
        <f>AND(COUNTIF('Master list(no salts, metals)'!V195,"&lt;=1"),IF(COUNTIF('Master list(no salts, metals)'!$K195:$Y195, "#N/A")=14,TRUE,FALSE))</f>
        <v>0</v>
      </c>
      <c r="W196" t="b">
        <f>AND(COUNTIF('Master list(no salts, metals)'!W195,"&lt;=1"),IF(COUNTIF('Master list(no salts, metals)'!$K195:$Y195, "#N/A")=14,TRUE,FALSE))</f>
        <v>0</v>
      </c>
      <c r="X196" t="b">
        <f>AND(COUNTIF('Master list(no salts, metals)'!X195,"&lt;=1"),IF(COUNTIF('Master list(no salts, metals)'!$K195:$Y195, "#N/A")=14,TRUE,FALSE))</f>
        <v>0</v>
      </c>
      <c r="Y196" t="b">
        <f>AND(COUNTIF('Master list(no salts, metals)'!Y195,"&lt;=1"),IF(COUNTIF('Master list(no salts, metals)'!$K195:$Y195, "#N/A")=14,TRUE,FALSE))</f>
        <v>0</v>
      </c>
    </row>
    <row r="197" spans="11:25" x14ac:dyDescent="0.25">
      <c r="K197" t="b">
        <f>AND(COUNTIF('Master list(no salts, metals)'!K196,"&lt;=1"),IF(COUNTIF('Master list(no salts, metals)'!$K196:$Y196, "#N/A")=14,TRUE,FALSE))</f>
        <v>0</v>
      </c>
      <c r="L197" t="b">
        <f>AND(COUNTIF('Master list(no salts, metals)'!L196,"&lt;=1"),IF(COUNTIF('Master list(no salts, metals)'!$K196:$Y196, "#N/A")=14,TRUE,FALSE))</f>
        <v>0</v>
      </c>
      <c r="M197" t="b">
        <f>AND(COUNTIF('Master list(no salts, metals)'!M196,"&lt;=1"),IF(COUNTIF('Master list(no salts, metals)'!$K196:$Y196, "#N/A")=14,TRUE,FALSE))</f>
        <v>0</v>
      </c>
      <c r="N197" t="b">
        <f>AND(COUNTIF('Master list(no salts, metals)'!N196,"&lt;=1"),IF(COUNTIF('Master list(no salts, metals)'!$K196:$Y196, "#N/A")=14,TRUE,FALSE))</f>
        <v>0</v>
      </c>
      <c r="O197" t="b">
        <f>AND(COUNTIF('Master list(no salts, metals)'!O196,"&lt;=1"),IF(COUNTIF('Master list(no salts, metals)'!$K196:$Y196, "#N/A")=14,TRUE,FALSE))</f>
        <v>0</v>
      </c>
      <c r="P197" t="b">
        <f>AND(COUNTIF('Master list(no salts, metals)'!P196,"&lt;=1"),IF(COUNTIF('Master list(no salts, metals)'!$K196:$Y196, "#N/A")=14,TRUE,FALSE))</f>
        <v>0</v>
      </c>
      <c r="Q197" t="b">
        <f>AND(COUNTIF('Master list(no salts, metals)'!Q196,"&lt;=1"),IF(COUNTIF('Master list(no salts, metals)'!$K196:$Y196, "#N/A")=14,TRUE,FALSE))</f>
        <v>0</v>
      </c>
      <c r="R197" t="b">
        <f>AND(COUNTIF('Master list(no salts, metals)'!R196,"&lt;=1"),IF(COUNTIF('Master list(no salts, metals)'!$K196:$Y196, "#N/A")=14,TRUE,FALSE))</f>
        <v>0</v>
      </c>
      <c r="S197" t="b">
        <f>AND(COUNTIF('Master list(no salts, metals)'!S196,"&lt;=1"),IF(COUNTIF('Master list(no salts, metals)'!$K196:$Y196, "#N/A")=14,TRUE,FALSE))</f>
        <v>0</v>
      </c>
      <c r="T197" t="b">
        <f>AND(COUNTIF('Master list(no salts, metals)'!T196,"&lt;=1"),IF(COUNTIF('Master list(no salts, metals)'!$K196:$Y196, "#N/A")=14,TRUE,FALSE))</f>
        <v>0</v>
      </c>
      <c r="U197" t="b">
        <f>AND(COUNTIF('Master list(no salts, metals)'!U196,"&lt;=1"),IF(COUNTIF('Master list(no salts, metals)'!$K196:$Y196, "#N/A")=14,TRUE,FALSE))</f>
        <v>0</v>
      </c>
      <c r="V197" t="b">
        <f>AND(COUNTIF('Master list(no salts, metals)'!V196,"&lt;=1"),IF(COUNTIF('Master list(no salts, metals)'!$K196:$Y196, "#N/A")=14,TRUE,FALSE))</f>
        <v>0</v>
      </c>
      <c r="W197" t="b">
        <f>AND(COUNTIF('Master list(no salts, metals)'!W196,"&lt;=1"),IF(COUNTIF('Master list(no salts, metals)'!$K196:$Y196, "#N/A")=14,TRUE,FALSE))</f>
        <v>1</v>
      </c>
      <c r="X197" t="b">
        <f>AND(COUNTIF('Master list(no salts, metals)'!X196,"&lt;=1"),IF(COUNTIF('Master list(no salts, metals)'!$K196:$Y196, "#N/A")=14,TRUE,FALSE))</f>
        <v>0</v>
      </c>
      <c r="Y197" t="b">
        <f>AND(COUNTIF('Master list(no salts, metals)'!Y196,"&lt;=1"),IF(COUNTIF('Master list(no salts, metals)'!$K196:$Y196, "#N/A")=14,TRUE,FALSE))</f>
        <v>0</v>
      </c>
    </row>
    <row r="198" spans="11:25" x14ac:dyDescent="0.25">
      <c r="K198" t="b">
        <f>AND(COUNTIF('Master list(no salts, metals)'!K197,"&lt;=1"),IF(COUNTIF('Master list(no salts, metals)'!$K197:$Y197, "#N/A")=14,TRUE,FALSE))</f>
        <v>0</v>
      </c>
      <c r="L198" t="b">
        <f>AND(COUNTIF('Master list(no salts, metals)'!L197,"&lt;=1"),IF(COUNTIF('Master list(no salts, metals)'!$K197:$Y197, "#N/A")=14,TRUE,FALSE))</f>
        <v>0</v>
      </c>
      <c r="M198" t="b">
        <f>AND(COUNTIF('Master list(no salts, metals)'!M197,"&lt;=1"),IF(COUNTIF('Master list(no salts, metals)'!$K197:$Y197, "#N/A")=14,TRUE,FALSE))</f>
        <v>0</v>
      </c>
      <c r="N198" t="b">
        <f>AND(COUNTIF('Master list(no salts, metals)'!N197,"&lt;=1"),IF(COUNTIF('Master list(no salts, metals)'!$K197:$Y197, "#N/A")=14,TRUE,FALSE))</f>
        <v>0</v>
      </c>
      <c r="O198" t="b">
        <f>AND(COUNTIF('Master list(no salts, metals)'!O197,"&lt;=1"),IF(COUNTIF('Master list(no salts, metals)'!$K197:$Y197, "#N/A")=14,TRUE,FALSE))</f>
        <v>0</v>
      </c>
      <c r="P198" t="b">
        <f>AND(COUNTIF('Master list(no salts, metals)'!P197,"&lt;=1"),IF(COUNTIF('Master list(no salts, metals)'!$K197:$Y197, "#N/A")=14,TRUE,FALSE))</f>
        <v>0</v>
      </c>
      <c r="Q198" t="b">
        <f>AND(COUNTIF('Master list(no salts, metals)'!Q197,"&lt;=1"),IF(COUNTIF('Master list(no salts, metals)'!$K197:$Y197, "#N/A")=14,TRUE,FALSE))</f>
        <v>0</v>
      </c>
      <c r="R198" t="b">
        <f>AND(COUNTIF('Master list(no salts, metals)'!R197,"&lt;=1"),IF(COUNTIF('Master list(no salts, metals)'!$K197:$Y197, "#N/A")=14,TRUE,FALSE))</f>
        <v>0</v>
      </c>
      <c r="S198" t="b">
        <f>AND(COUNTIF('Master list(no salts, metals)'!S197,"&lt;=1"),IF(COUNTIF('Master list(no salts, metals)'!$K197:$Y197, "#N/A")=14,TRUE,FALSE))</f>
        <v>0</v>
      </c>
      <c r="T198" t="b">
        <f>AND(COUNTIF('Master list(no salts, metals)'!T197,"&lt;=1"),IF(COUNTIF('Master list(no salts, metals)'!$K197:$Y197, "#N/A")=14,TRUE,FALSE))</f>
        <v>0</v>
      </c>
      <c r="U198" t="b">
        <f>AND(COUNTIF('Master list(no salts, metals)'!U197,"&lt;=1"),IF(COUNTIF('Master list(no salts, metals)'!$K197:$Y197, "#N/A")=14,TRUE,FALSE))</f>
        <v>0</v>
      </c>
      <c r="V198" t="b">
        <f>AND(COUNTIF('Master list(no salts, metals)'!V197,"&lt;=1"),IF(COUNTIF('Master list(no salts, metals)'!$K197:$Y197, "#N/A")=14,TRUE,FALSE))</f>
        <v>0</v>
      </c>
      <c r="W198" t="b">
        <f>AND(COUNTIF('Master list(no salts, metals)'!W197,"&lt;=1"),IF(COUNTIF('Master list(no salts, metals)'!$K197:$Y197, "#N/A")=14,TRUE,FALSE))</f>
        <v>1</v>
      </c>
      <c r="X198" t="b">
        <f>AND(COUNTIF('Master list(no salts, metals)'!X197,"&lt;=1"),IF(COUNTIF('Master list(no salts, metals)'!$K197:$Y197, "#N/A")=14,TRUE,FALSE))</f>
        <v>0</v>
      </c>
      <c r="Y198" t="b">
        <f>AND(COUNTIF('Master list(no salts, metals)'!Y197,"&lt;=1"),IF(COUNTIF('Master list(no salts, metals)'!$K197:$Y197, "#N/A")=14,TRUE,FALSE))</f>
        <v>0</v>
      </c>
    </row>
    <row r="199" spans="11:25" x14ac:dyDescent="0.25">
      <c r="K199" t="b">
        <f>AND(COUNTIF('Master list(no salts, metals)'!K198,"&lt;=1"),IF(COUNTIF('Master list(no salts, metals)'!$K198:$Y198, "#N/A")=14,TRUE,FALSE))</f>
        <v>0</v>
      </c>
      <c r="L199" t="b">
        <f>AND(COUNTIF('Master list(no salts, metals)'!L198,"&lt;=1"),IF(COUNTIF('Master list(no salts, metals)'!$K198:$Y198, "#N/A")=14,TRUE,FALSE))</f>
        <v>0</v>
      </c>
      <c r="M199" t="b">
        <f>AND(COUNTIF('Master list(no salts, metals)'!M198,"&lt;=1"),IF(COUNTIF('Master list(no salts, metals)'!$K198:$Y198, "#N/A")=14,TRUE,FALSE))</f>
        <v>0</v>
      </c>
      <c r="N199" t="b">
        <f>AND(COUNTIF('Master list(no salts, metals)'!N198,"&lt;=1"),IF(COUNTIF('Master list(no salts, metals)'!$K198:$Y198, "#N/A")=14,TRUE,FALSE))</f>
        <v>0</v>
      </c>
      <c r="O199" t="b">
        <f>AND(COUNTIF('Master list(no salts, metals)'!O198,"&lt;=1"),IF(COUNTIF('Master list(no salts, metals)'!$K198:$Y198, "#N/A")=14,TRUE,FALSE))</f>
        <v>0</v>
      </c>
      <c r="P199" t="b">
        <f>AND(COUNTIF('Master list(no salts, metals)'!P198,"&lt;=1"),IF(COUNTIF('Master list(no salts, metals)'!$K198:$Y198, "#N/A")=14,TRUE,FALSE))</f>
        <v>0</v>
      </c>
      <c r="Q199" t="b">
        <f>AND(COUNTIF('Master list(no salts, metals)'!Q198,"&lt;=1"),IF(COUNTIF('Master list(no salts, metals)'!$K198:$Y198, "#N/A")=14,TRUE,FALSE))</f>
        <v>0</v>
      </c>
      <c r="R199" t="b">
        <f>AND(COUNTIF('Master list(no salts, metals)'!R198,"&lt;=1"),IF(COUNTIF('Master list(no salts, metals)'!$K198:$Y198, "#N/A")=14,TRUE,FALSE))</f>
        <v>0</v>
      </c>
      <c r="S199" t="b">
        <f>AND(COUNTIF('Master list(no salts, metals)'!S198,"&lt;=1"),IF(COUNTIF('Master list(no salts, metals)'!$K198:$Y198, "#N/A")=14,TRUE,FALSE))</f>
        <v>0</v>
      </c>
      <c r="T199" t="b">
        <f>AND(COUNTIF('Master list(no salts, metals)'!T198,"&lt;=1"),IF(COUNTIF('Master list(no salts, metals)'!$K198:$Y198, "#N/A")=14,TRUE,FALSE))</f>
        <v>0</v>
      </c>
      <c r="U199" t="b">
        <f>AND(COUNTIF('Master list(no salts, metals)'!U198,"&lt;=1"),IF(COUNTIF('Master list(no salts, metals)'!$K198:$Y198, "#N/A")=14,TRUE,FALSE))</f>
        <v>0</v>
      </c>
      <c r="V199" t="b">
        <f>AND(COUNTIF('Master list(no salts, metals)'!V198,"&lt;=1"),IF(COUNTIF('Master list(no salts, metals)'!$K198:$Y198, "#N/A")=14,TRUE,FALSE))</f>
        <v>0</v>
      </c>
      <c r="W199" t="b">
        <f>AND(COUNTIF('Master list(no salts, metals)'!W198,"&lt;=1"),IF(COUNTIF('Master list(no salts, metals)'!$K198:$Y198, "#N/A")=14,TRUE,FALSE))</f>
        <v>0</v>
      </c>
      <c r="X199" t="b">
        <f>AND(COUNTIF('Master list(no salts, metals)'!X198,"&lt;=1"),IF(COUNTIF('Master list(no salts, metals)'!$K198:$Y198, "#N/A")=14,TRUE,FALSE))</f>
        <v>1</v>
      </c>
      <c r="Y199" t="b">
        <f>AND(COUNTIF('Master list(no salts, metals)'!Y198,"&lt;=1"),IF(COUNTIF('Master list(no salts, metals)'!$K198:$Y198, "#N/A")=14,TRUE,FALSE))</f>
        <v>0</v>
      </c>
    </row>
    <row r="200" spans="11:25" x14ac:dyDescent="0.25">
      <c r="K200" t="b">
        <f>AND(COUNTIF('Master list(no salts, metals)'!K199,"&lt;=1"),IF(COUNTIF('Master list(no salts, metals)'!$K199:$Y199, "#N/A")=14,TRUE,FALSE))</f>
        <v>0</v>
      </c>
      <c r="L200" t="b">
        <f>AND(COUNTIF('Master list(no salts, metals)'!L199,"&lt;=1"),IF(COUNTIF('Master list(no salts, metals)'!$K199:$Y199, "#N/A")=14,TRUE,FALSE))</f>
        <v>0</v>
      </c>
      <c r="M200" t="b">
        <f>AND(COUNTIF('Master list(no salts, metals)'!M199,"&lt;=1"),IF(COUNTIF('Master list(no salts, metals)'!$K199:$Y199, "#N/A")=14,TRUE,FALSE))</f>
        <v>0</v>
      </c>
      <c r="N200" t="b">
        <f>AND(COUNTIF('Master list(no salts, metals)'!N199,"&lt;=1"),IF(COUNTIF('Master list(no salts, metals)'!$K199:$Y199, "#N/A")=14,TRUE,FALSE))</f>
        <v>0</v>
      </c>
      <c r="O200" t="b">
        <f>AND(COUNTIF('Master list(no salts, metals)'!O199,"&lt;=1"),IF(COUNTIF('Master list(no salts, metals)'!$K199:$Y199, "#N/A")=14,TRUE,FALSE))</f>
        <v>0</v>
      </c>
      <c r="P200" t="b">
        <f>AND(COUNTIF('Master list(no salts, metals)'!P199,"&lt;=1"),IF(COUNTIF('Master list(no salts, metals)'!$K199:$Y199, "#N/A")=14,TRUE,FALSE))</f>
        <v>0</v>
      </c>
      <c r="Q200" t="b">
        <f>AND(COUNTIF('Master list(no salts, metals)'!Q199,"&lt;=1"),IF(COUNTIF('Master list(no salts, metals)'!$K199:$Y199, "#N/A")=14,TRUE,FALSE))</f>
        <v>0</v>
      </c>
      <c r="R200" t="b">
        <f>AND(COUNTIF('Master list(no salts, metals)'!R199,"&lt;=1"),IF(COUNTIF('Master list(no salts, metals)'!$K199:$Y199, "#N/A")=14,TRUE,FALSE))</f>
        <v>0</v>
      </c>
      <c r="S200" t="b">
        <f>AND(COUNTIF('Master list(no salts, metals)'!S199,"&lt;=1"),IF(COUNTIF('Master list(no salts, metals)'!$K199:$Y199, "#N/A")=14,TRUE,FALSE))</f>
        <v>0</v>
      </c>
      <c r="T200" t="b">
        <f>AND(COUNTIF('Master list(no salts, metals)'!T199,"&lt;=1"),IF(COUNTIF('Master list(no salts, metals)'!$K199:$Y199, "#N/A")=14,TRUE,FALSE))</f>
        <v>0</v>
      </c>
      <c r="U200" t="b">
        <f>AND(COUNTIF('Master list(no salts, metals)'!U199,"&lt;=1"),IF(COUNTIF('Master list(no salts, metals)'!$K199:$Y199, "#N/A")=14,TRUE,FALSE))</f>
        <v>0</v>
      </c>
      <c r="V200" t="b">
        <f>AND(COUNTIF('Master list(no salts, metals)'!V199,"&lt;=1"),IF(COUNTIF('Master list(no salts, metals)'!$K199:$Y199, "#N/A")=14,TRUE,FALSE))</f>
        <v>0</v>
      </c>
      <c r="W200" t="b">
        <f>AND(COUNTIF('Master list(no salts, metals)'!W199,"&lt;=1"),IF(COUNTIF('Master list(no salts, metals)'!$K199:$Y199, "#N/A")=14,TRUE,FALSE))</f>
        <v>0</v>
      </c>
      <c r="X200" t="b">
        <f>AND(COUNTIF('Master list(no salts, metals)'!X199,"&lt;=1"),IF(COUNTIF('Master list(no salts, metals)'!$K199:$Y199, "#N/A")=14,TRUE,FALSE))</f>
        <v>1</v>
      </c>
      <c r="Y200" t="b">
        <f>AND(COUNTIF('Master list(no salts, metals)'!Y199,"&lt;=1"),IF(COUNTIF('Master list(no salts, metals)'!$K199:$Y199, "#N/A")=14,TRUE,FALSE))</f>
        <v>0</v>
      </c>
    </row>
    <row r="201" spans="11:25" x14ac:dyDescent="0.25">
      <c r="K201" t="b">
        <f>AND(COUNTIF('Master list(no salts, metals)'!K200,"&lt;=1"),IF(COUNTIF('Master list(no salts, metals)'!$K200:$Y200, "#N/A")=14,TRUE,FALSE))</f>
        <v>0</v>
      </c>
      <c r="L201" t="b">
        <f>AND(COUNTIF('Master list(no salts, metals)'!L200,"&lt;=1"),IF(COUNTIF('Master list(no salts, metals)'!$K200:$Y200, "#N/A")=14,TRUE,FALSE))</f>
        <v>0</v>
      </c>
      <c r="M201" t="b">
        <f>AND(COUNTIF('Master list(no salts, metals)'!M200,"&lt;=1"),IF(COUNTIF('Master list(no salts, metals)'!$K200:$Y200, "#N/A")=14,TRUE,FALSE))</f>
        <v>0</v>
      </c>
      <c r="N201" t="b">
        <f>AND(COUNTIF('Master list(no salts, metals)'!N200,"&lt;=1"),IF(COUNTIF('Master list(no salts, metals)'!$K200:$Y200, "#N/A")=14,TRUE,FALSE))</f>
        <v>0</v>
      </c>
      <c r="O201" t="b">
        <f>AND(COUNTIF('Master list(no salts, metals)'!O200,"&lt;=1"),IF(COUNTIF('Master list(no salts, metals)'!$K200:$Y200, "#N/A")=14,TRUE,FALSE))</f>
        <v>0</v>
      </c>
      <c r="P201" t="b">
        <f>AND(COUNTIF('Master list(no salts, metals)'!P200,"&lt;=1"),IF(COUNTIF('Master list(no salts, metals)'!$K200:$Y200, "#N/A")=14,TRUE,FALSE))</f>
        <v>0</v>
      </c>
      <c r="Q201" t="b">
        <f>AND(COUNTIF('Master list(no salts, metals)'!Q200,"&lt;=1"),IF(COUNTIF('Master list(no salts, metals)'!$K200:$Y200, "#N/A")=14,TRUE,FALSE))</f>
        <v>0</v>
      </c>
      <c r="R201" t="b">
        <f>AND(COUNTIF('Master list(no salts, metals)'!R200,"&lt;=1"),IF(COUNTIF('Master list(no salts, metals)'!$K200:$Y200, "#N/A")=14,TRUE,FALSE))</f>
        <v>0</v>
      </c>
      <c r="S201" t="b">
        <f>AND(COUNTIF('Master list(no salts, metals)'!S200,"&lt;=1"),IF(COUNTIF('Master list(no salts, metals)'!$K200:$Y200, "#N/A")=14,TRUE,FALSE))</f>
        <v>0</v>
      </c>
      <c r="T201" t="b">
        <f>AND(COUNTIF('Master list(no salts, metals)'!T200,"&lt;=1"),IF(COUNTIF('Master list(no salts, metals)'!$K200:$Y200, "#N/A")=14,TRUE,FALSE))</f>
        <v>1</v>
      </c>
      <c r="U201" t="b">
        <f>AND(COUNTIF('Master list(no salts, metals)'!U200,"&lt;=1"),IF(COUNTIF('Master list(no salts, metals)'!$K200:$Y200, "#N/A")=14,TRUE,FALSE))</f>
        <v>0</v>
      </c>
      <c r="V201" t="b">
        <f>AND(COUNTIF('Master list(no salts, metals)'!V200,"&lt;=1"),IF(COUNTIF('Master list(no salts, metals)'!$K200:$Y200, "#N/A")=14,TRUE,FALSE))</f>
        <v>0</v>
      </c>
      <c r="W201" t="b">
        <f>AND(COUNTIF('Master list(no salts, metals)'!W200,"&lt;=1"),IF(COUNTIF('Master list(no salts, metals)'!$K200:$Y200, "#N/A")=14,TRUE,FALSE))</f>
        <v>0</v>
      </c>
      <c r="X201" t="b">
        <f>AND(COUNTIF('Master list(no salts, metals)'!X200,"&lt;=1"),IF(COUNTIF('Master list(no salts, metals)'!$K200:$Y200, "#N/A")=14,TRUE,FALSE))</f>
        <v>0</v>
      </c>
      <c r="Y201" t="b">
        <f>AND(COUNTIF('Master list(no salts, metals)'!Y200,"&lt;=1"),IF(COUNTIF('Master list(no salts, metals)'!$K200:$Y200, "#N/A")=14,TRUE,FALSE))</f>
        <v>0</v>
      </c>
    </row>
    <row r="202" spans="11:25" x14ac:dyDescent="0.25">
      <c r="K202" t="b">
        <f>AND(COUNTIF('Master list(no salts, metals)'!K201,"&lt;=1"),IF(COUNTIF('Master list(no salts, metals)'!$K201:$Y201, "#N/A")=14,TRUE,FALSE))</f>
        <v>0</v>
      </c>
      <c r="L202" t="b">
        <f>AND(COUNTIF('Master list(no salts, metals)'!L201,"&lt;=1"),IF(COUNTIF('Master list(no salts, metals)'!$K201:$Y201, "#N/A")=14,TRUE,FALSE))</f>
        <v>0</v>
      </c>
      <c r="M202" t="b">
        <f>AND(COUNTIF('Master list(no salts, metals)'!M201,"&lt;=1"),IF(COUNTIF('Master list(no salts, metals)'!$K201:$Y201, "#N/A")=14,TRUE,FALSE))</f>
        <v>0</v>
      </c>
      <c r="N202" t="b">
        <f>AND(COUNTIF('Master list(no salts, metals)'!N201,"&lt;=1"),IF(COUNTIF('Master list(no salts, metals)'!$K201:$Y201, "#N/A")=14,TRUE,FALSE))</f>
        <v>0</v>
      </c>
      <c r="O202" t="b">
        <f>AND(COUNTIF('Master list(no salts, metals)'!O201,"&lt;=1"),IF(COUNTIF('Master list(no salts, metals)'!$K201:$Y201, "#N/A")=14,TRUE,FALSE))</f>
        <v>0</v>
      </c>
      <c r="P202" t="b">
        <f>AND(COUNTIF('Master list(no salts, metals)'!P201,"&lt;=1"),IF(COUNTIF('Master list(no salts, metals)'!$K201:$Y201, "#N/A")=14,TRUE,FALSE))</f>
        <v>0</v>
      </c>
      <c r="Q202" t="b">
        <f>AND(COUNTIF('Master list(no salts, metals)'!Q201,"&lt;=1"),IF(COUNTIF('Master list(no salts, metals)'!$K201:$Y201, "#N/A")=14,TRUE,FALSE))</f>
        <v>0</v>
      </c>
      <c r="R202" t="b">
        <f>AND(COUNTIF('Master list(no salts, metals)'!R201,"&lt;=1"),IF(COUNTIF('Master list(no salts, metals)'!$K201:$Y201, "#N/A")=14,TRUE,FALSE))</f>
        <v>0</v>
      </c>
      <c r="S202" t="b">
        <f>AND(COUNTIF('Master list(no salts, metals)'!S201,"&lt;=1"),IF(COUNTIF('Master list(no salts, metals)'!$K201:$Y201, "#N/A")=14,TRUE,FALSE))</f>
        <v>0</v>
      </c>
      <c r="T202" t="b">
        <f>AND(COUNTIF('Master list(no salts, metals)'!T201,"&lt;=1"),IF(COUNTIF('Master list(no salts, metals)'!$K201:$Y201, "#N/A")=14,TRUE,FALSE))</f>
        <v>0</v>
      </c>
      <c r="U202" t="b">
        <f>AND(COUNTIF('Master list(no salts, metals)'!U201,"&lt;=1"),IF(COUNTIF('Master list(no salts, metals)'!$K201:$Y201, "#N/A")=14,TRUE,FALSE))</f>
        <v>0</v>
      </c>
      <c r="V202" t="b">
        <f>AND(COUNTIF('Master list(no salts, metals)'!V201,"&lt;=1"),IF(COUNTIF('Master list(no salts, metals)'!$K201:$Y201, "#N/A")=14,TRUE,FALSE))</f>
        <v>0</v>
      </c>
      <c r="W202" t="b">
        <f>AND(COUNTIF('Master list(no salts, metals)'!W201,"&lt;=1"),IF(COUNTIF('Master list(no salts, metals)'!$K201:$Y201, "#N/A")=14,TRUE,FALSE))</f>
        <v>0</v>
      </c>
      <c r="X202" t="b">
        <f>AND(COUNTIF('Master list(no salts, metals)'!X201,"&lt;=1"),IF(COUNTIF('Master list(no salts, metals)'!$K201:$Y201, "#N/A")=14,TRUE,FALSE))</f>
        <v>1</v>
      </c>
      <c r="Y202" t="b">
        <f>AND(COUNTIF('Master list(no salts, metals)'!Y201,"&lt;=1"),IF(COUNTIF('Master list(no salts, metals)'!$K201:$Y201, "#N/A")=14,TRUE,FALSE))</f>
        <v>0</v>
      </c>
    </row>
    <row r="203" spans="11:25" x14ac:dyDescent="0.25">
      <c r="K203" t="b">
        <f>AND(COUNTIF('Master list(no salts, metals)'!K202,"&lt;=1"),IF(COUNTIF('Master list(no salts, metals)'!$K202:$Y202, "#N/A")=14,TRUE,FALSE))</f>
        <v>0</v>
      </c>
      <c r="L203" t="b">
        <f>AND(COUNTIF('Master list(no salts, metals)'!L202,"&lt;=1"),IF(COUNTIF('Master list(no salts, metals)'!$K202:$Y202, "#N/A")=14,TRUE,FALSE))</f>
        <v>0</v>
      </c>
      <c r="M203" t="b">
        <f>AND(COUNTIF('Master list(no salts, metals)'!M202,"&lt;=1"),IF(COUNTIF('Master list(no salts, metals)'!$K202:$Y202, "#N/A")=14,TRUE,FALSE))</f>
        <v>0</v>
      </c>
      <c r="N203" t="b">
        <f>AND(COUNTIF('Master list(no salts, metals)'!N202,"&lt;=1"),IF(COUNTIF('Master list(no salts, metals)'!$K202:$Y202, "#N/A")=14,TRUE,FALSE))</f>
        <v>0</v>
      </c>
      <c r="O203" t="b">
        <f>AND(COUNTIF('Master list(no salts, metals)'!O202,"&lt;=1"),IF(COUNTIF('Master list(no salts, metals)'!$K202:$Y202, "#N/A")=14,TRUE,FALSE))</f>
        <v>0</v>
      </c>
      <c r="P203" t="b">
        <f>AND(COUNTIF('Master list(no salts, metals)'!P202,"&lt;=1"),IF(COUNTIF('Master list(no salts, metals)'!$K202:$Y202, "#N/A")=14,TRUE,FALSE))</f>
        <v>0</v>
      </c>
      <c r="Q203" t="b">
        <f>AND(COUNTIF('Master list(no salts, metals)'!Q202,"&lt;=1"),IF(COUNTIF('Master list(no salts, metals)'!$K202:$Y202, "#N/A")=14,TRUE,FALSE))</f>
        <v>0</v>
      </c>
      <c r="R203" t="b">
        <f>AND(COUNTIF('Master list(no salts, metals)'!R202,"&lt;=1"),IF(COUNTIF('Master list(no salts, metals)'!$K202:$Y202, "#N/A")=14,TRUE,FALSE))</f>
        <v>0</v>
      </c>
      <c r="S203" t="b">
        <f>AND(COUNTIF('Master list(no salts, metals)'!S202,"&lt;=1"),IF(COUNTIF('Master list(no salts, metals)'!$K202:$Y202, "#N/A")=14,TRUE,FALSE))</f>
        <v>0</v>
      </c>
      <c r="T203" t="b">
        <f>AND(COUNTIF('Master list(no salts, metals)'!T202,"&lt;=1"),IF(COUNTIF('Master list(no salts, metals)'!$K202:$Y202, "#N/A")=14,TRUE,FALSE))</f>
        <v>0</v>
      </c>
      <c r="U203" t="b">
        <f>AND(COUNTIF('Master list(no salts, metals)'!U202,"&lt;=1"),IF(COUNTIF('Master list(no salts, metals)'!$K202:$Y202, "#N/A")=14,TRUE,FALSE))</f>
        <v>0</v>
      </c>
      <c r="V203" t="b">
        <f>AND(COUNTIF('Master list(no salts, metals)'!V202,"&lt;=1"),IF(COUNTIF('Master list(no salts, metals)'!$K202:$Y202, "#N/A")=14,TRUE,FALSE))</f>
        <v>0</v>
      </c>
      <c r="W203" t="b">
        <f>AND(COUNTIF('Master list(no salts, metals)'!W202,"&lt;=1"),IF(COUNTIF('Master list(no salts, metals)'!$K202:$Y202, "#N/A")=14,TRUE,FALSE))</f>
        <v>0</v>
      </c>
      <c r="X203" t="b">
        <f>AND(COUNTIF('Master list(no salts, metals)'!X202,"&lt;=1"),IF(COUNTIF('Master list(no salts, metals)'!$K202:$Y202, "#N/A")=14,TRUE,FALSE))</f>
        <v>0</v>
      </c>
      <c r="Y203" t="b">
        <f>AND(COUNTIF('Master list(no salts, metals)'!Y202,"&lt;=1"),IF(COUNTIF('Master list(no salts, metals)'!$K202:$Y202, "#N/A")=14,TRUE,FALSE))</f>
        <v>0</v>
      </c>
    </row>
    <row r="204" spans="11:25" x14ac:dyDescent="0.25">
      <c r="K204" t="b">
        <f>AND(COUNTIF('Master list(no salts, metals)'!K203,"&lt;=1"),IF(COUNTIF('Master list(no salts, metals)'!$K203:$Y203, "#N/A")=14,TRUE,FALSE))</f>
        <v>0</v>
      </c>
      <c r="L204" t="b">
        <f>AND(COUNTIF('Master list(no salts, metals)'!L203,"&lt;=1"),IF(COUNTIF('Master list(no salts, metals)'!$K203:$Y203, "#N/A")=14,TRUE,FALSE))</f>
        <v>0</v>
      </c>
      <c r="M204" t="b">
        <f>AND(COUNTIF('Master list(no salts, metals)'!M203,"&lt;=1"),IF(COUNTIF('Master list(no salts, metals)'!$K203:$Y203, "#N/A")=14,TRUE,FALSE))</f>
        <v>0</v>
      </c>
      <c r="N204" t="b">
        <f>AND(COUNTIF('Master list(no salts, metals)'!N203,"&lt;=1"),IF(COUNTIF('Master list(no salts, metals)'!$K203:$Y203, "#N/A")=14,TRUE,FALSE))</f>
        <v>0</v>
      </c>
      <c r="O204" t="b">
        <f>AND(COUNTIF('Master list(no salts, metals)'!O203,"&lt;=1"),IF(COUNTIF('Master list(no salts, metals)'!$K203:$Y203, "#N/A")=14,TRUE,FALSE))</f>
        <v>0</v>
      </c>
      <c r="P204" t="b">
        <f>AND(COUNTIF('Master list(no salts, metals)'!P203,"&lt;=1"),IF(COUNTIF('Master list(no salts, metals)'!$K203:$Y203, "#N/A")=14,TRUE,FALSE))</f>
        <v>0</v>
      </c>
      <c r="Q204" t="b">
        <f>AND(COUNTIF('Master list(no salts, metals)'!Q203,"&lt;=1"),IF(COUNTIF('Master list(no salts, metals)'!$K203:$Y203, "#N/A")=14,TRUE,FALSE))</f>
        <v>0</v>
      </c>
      <c r="R204" t="b">
        <f>AND(COUNTIF('Master list(no salts, metals)'!R203,"&lt;=1"),IF(COUNTIF('Master list(no salts, metals)'!$K203:$Y203, "#N/A")=14,TRUE,FALSE))</f>
        <v>0</v>
      </c>
      <c r="S204" t="b">
        <f>AND(COUNTIF('Master list(no salts, metals)'!S203,"&lt;=1"),IF(COUNTIF('Master list(no salts, metals)'!$K203:$Y203, "#N/A")=14,TRUE,FALSE))</f>
        <v>0</v>
      </c>
      <c r="T204" t="b">
        <f>AND(COUNTIF('Master list(no salts, metals)'!T203,"&lt;=1"),IF(COUNTIF('Master list(no salts, metals)'!$K203:$Y203, "#N/A")=14,TRUE,FALSE))</f>
        <v>0</v>
      </c>
      <c r="U204" t="b">
        <f>AND(COUNTIF('Master list(no salts, metals)'!U203,"&lt;=1"),IF(COUNTIF('Master list(no salts, metals)'!$K203:$Y203, "#N/A")=14,TRUE,FALSE))</f>
        <v>0</v>
      </c>
      <c r="V204" t="b">
        <f>AND(COUNTIF('Master list(no salts, metals)'!V203,"&lt;=1"),IF(COUNTIF('Master list(no salts, metals)'!$K203:$Y203, "#N/A")=14,TRUE,FALSE))</f>
        <v>0</v>
      </c>
      <c r="W204" t="b">
        <f>AND(COUNTIF('Master list(no salts, metals)'!W203,"&lt;=1"),IF(COUNTIF('Master list(no salts, metals)'!$K203:$Y203, "#N/A")=14,TRUE,FALSE))</f>
        <v>1</v>
      </c>
      <c r="X204" t="b">
        <f>AND(COUNTIF('Master list(no salts, metals)'!X203,"&lt;=1"),IF(COUNTIF('Master list(no salts, metals)'!$K203:$Y203, "#N/A")=14,TRUE,FALSE))</f>
        <v>0</v>
      </c>
      <c r="Y204" t="b">
        <f>AND(COUNTIF('Master list(no salts, metals)'!Y203,"&lt;=1"),IF(COUNTIF('Master list(no salts, metals)'!$K203:$Y203, "#N/A")=14,TRUE,FALSE))</f>
        <v>0</v>
      </c>
    </row>
    <row r="205" spans="11:25" x14ac:dyDescent="0.25">
      <c r="K205" t="b">
        <f>AND(COUNTIF('Master list(no salts, metals)'!K204,"&lt;=1"),IF(COUNTIF('Master list(no salts, metals)'!$K204:$Y204, "#N/A")=14,TRUE,FALSE))</f>
        <v>0</v>
      </c>
      <c r="L205" t="b">
        <f>AND(COUNTIF('Master list(no salts, metals)'!L204,"&lt;=1"),IF(COUNTIF('Master list(no salts, metals)'!$K204:$Y204, "#N/A")=14,TRUE,FALSE))</f>
        <v>0</v>
      </c>
      <c r="M205" t="b">
        <f>AND(COUNTIF('Master list(no salts, metals)'!M204,"&lt;=1"),IF(COUNTIF('Master list(no salts, metals)'!$K204:$Y204, "#N/A")=14,TRUE,FALSE))</f>
        <v>0</v>
      </c>
      <c r="N205" t="b">
        <f>AND(COUNTIF('Master list(no salts, metals)'!N204,"&lt;=1"),IF(COUNTIF('Master list(no salts, metals)'!$K204:$Y204, "#N/A")=14,TRUE,FALSE))</f>
        <v>0</v>
      </c>
      <c r="O205" t="b">
        <f>AND(COUNTIF('Master list(no salts, metals)'!O204,"&lt;=1"),IF(COUNTIF('Master list(no salts, metals)'!$K204:$Y204, "#N/A")=14,TRUE,FALSE))</f>
        <v>0</v>
      </c>
      <c r="P205" t="b">
        <f>AND(COUNTIF('Master list(no salts, metals)'!P204,"&lt;=1"),IF(COUNTIF('Master list(no salts, metals)'!$K204:$Y204, "#N/A")=14,TRUE,FALSE))</f>
        <v>0</v>
      </c>
      <c r="Q205" t="b">
        <f>AND(COUNTIF('Master list(no salts, metals)'!Q204,"&lt;=1"),IF(COUNTIF('Master list(no salts, metals)'!$K204:$Y204, "#N/A")=14,TRUE,FALSE))</f>
        <v>0</v>
      </c>
      <c r="R205" t="b">
        <f>AND(COUNTIF('Master list(no salts, metals)'!R204,"&lt;=1"),IF(COUNTIF('Master list(no salts, metals)'!$K204:$Y204, "#N/A")=14,TRUE,FALSE))</f>
        <v>0</v>
      </c>
      <c r="S205" t="b">
        <f>AND(COUNTIF('Master list(no salts, metals)'!S204,"&lt;=1"),IF(COUNTIF('Master list(no salts, metals)'!$K204:$Y204, "#N/A")=14,TRUE,FALSE))</f>
        <v>0</v>
      </c>
      <c r="T205" t="b">
        <f>AND(COUNTIF('Master list(no salts, metals)'!T204,"&lt;=1"),IF(COUNTIF('Master list(no salts, metals)'!$K204:$Y204, "#N/A")=14,TRUE,FALSE))</f>
        <v>0</v>
      </c>
      <c r="U205" t="b">
        <f>AND(COUNTIF('Master list(no salts, metals)'!U204,"&lt;=1"),IF(COUNTIF('Master list(no salts, metals)'!$K204:$Y204, "#N/A")=14,TRUE,FALSE))</f>
        <v>0</v>
      </c>
      <c r="V205" t="b">
        <f>AND(COUNTIF('Master list(no salts, metals)'!V204,"&lt;=1"),IF(COUNTIF('Master list(no salts, metals)'!$K204:$Y204, "#N/A")=14,TRUE,FALSE))</f>
        <v>0</v>
      </c>
      <c r="W205" t="b">
        <f>AND(COUNTIF('Master list(no salts, metals)'!W204,"&lt;=1"),IF(COUNTIF('Master list(no salts, metals)'!$K204:$Y204, "#N/A")=14,TRUE,FALSE))</f>
        <v>0</v>
      </c>
      <c r="X205" t="b">
        <f>AND(COUNTIF('Master list(no salts, metals)'!X204,"&lt;=1"),IF(COUNTIF('Master list(no salts, metals)'!$K204:$Y204, "#N/A")=14,TRUE,FALSE))</f>
        <v>1</v>
      </c>
      <c r="Y205" t="b">
        <f>AND(COUNTIF('Master list(no salts, metals)'!Y204,"&lt;=1"),IF(COUNTIF('Master list(no salts, metals)'!$K204:$Y204, "#N/A")=14,TRUE,FALSE))</f>
        <v>0</v>
      </c>
    </row>
    <row r="206" spans="11:25" x14ac:dyDescent="0.25">
      <c r="K206" t="b">
        <f>AND(COUNTIF('Master list(no salts, metals)'!K205,"&lt;=1"),IF(COUNTIF('Master list(no salts, metals)'!$K205:$Y205, "#N/A")=14,TRUE,FALSE))</f>
        <v>0</v>
      </c>
      <c r="L206" t="b">
        <f>AND(COUNTIF('Master list(no salts, metals)'!L205,"&lt;=1"),IF(COUNTIF('Master list(no salts, metals)'!$K205:$Y205, "#N/A")=14,TRUE,FALSE))</f>
        <v>0</v>
      </c>
      <c r="M206" t="b">
        <f>AND(COUNTIF('Master list(no salts, metals)'!M205,"&lt;=1"),IF(COUNTIF('Master list(no salts, metals)'!$K205:$Y205, "#N/A")=14,TRUE,FALSE))</f>
        <v>0</v>
      </c>
      <c r="N206" t="b">
        <f>AND(COUNTIF('Master list(no salts, metals)'!N205,"&lt;=1"),IF(COUNTIF('Master list(no salts, metals)'!$K205:$Y205, "#N/A")=14,TRUE,FALSE))</f>
        <v>0</v>
      </c>
      <c r="O206" t="b">
        <f>AND(COUNTIF('Master list(no salts, metals)'!O205,"&lt;=1"),IF(COUNTIF('Master list(no salts, metals)'!$K205:$Y205, "#N/A")=14,TRUE,FALSE))</f>
        <v>0</v>
      </c>
      <c r="P206" t="b">
        <f>AND(COUNTIF('Master list(no salts, metals)'!P205,"&lt;=1"),IF(COUNTIF('Master list(no salts, metals)'!$K205:$Y205, "#N/A")=14,TRUE,FALSE))</f>
        <v>0</v>
      </c>
      <c r="Q206" t="b">
        <f>AND(COUNTIF('Master list(no salts, metals)'!Q205,"&lt;=1"),IF(COUNTIF('Master list(no salts, metals)'!$K205:$Y205, "#N/A")=14,TRUE,FALSE))</f>
        <v>0</v>
      </c>
      <c r="R206" t="b">
        <f>AND(COUNTIF('Master list(no salts, metals)'!R205,"&lt;=1"),IF(COUNTIF('Master list(no salts, metals)'!$K205:$Y205, "#N/A")=14,TRUE,FALSE))</f>
        <v>0</v>
      </c>
      <c r="S206" t="b">
        <f>AND(COUNTIF('Master list(no salts, metals)'!S205,"&lt;=1"),IF(COUNTIF('Master list(no salts, metals)'!$K205:$Y205, "#N/A")=14,TRUE,FALSE))</f>
        <v>0</v>
      </c>
      <c r="T206" t="b">
        <f>AND(COUNTIF('Master list(no salts, metals)'!T205,"&lt;=1"),IF(COUNTIF('Master list(no salts, metals)'!$K205:$Y205, "#N/A")=14,TRUE,FALSE))</f>
        <v>0</v>
      </c>
      <c r="U206" t="b">
        <f>AND(COUNTIF('Master list(no salts, metals)'!U205,"&lt;=1"),IF(COUNTIF('Master list(no salts, metals)'!$K205:$Y205, "#N/A")=14,TRUE,FALSE))</f>
        <v>0</v>
      </c>
      <c r="V206" t="b">
        <f>AND(COUNTIF('Master list(no salts, metals)'!V205,"&lt;=1"),IF(COUNTIF('Master list(no salts, metals)'!$K205:$Y205, "#N/A")=14,TRUE,FALSE))</f>
        <v>0</v>
      </c>
      <c r="W206" t="b">
        <f>AND(COUNTIF('Master list(no salts, metals)'!W205,"&lt;=1"),IF(COUNTIF('Master list(no salts, metals)'!$K205:$Y205, "#N/A")=14,TRUE,FALSE))</f>
        <v>0</v>
      </c>
      <c r="X206" t="b">
        <f>AND(COUNTIF('Master list(no salts, metals)'!X205,"&lt;=1"),IF(COUNTIF('Master list(no salts, metals)'!$K205:$Y205, "#N/A")=14,TRUE,FALSE))</f>
        <v>0</v>
      </c>
      <c r="Y206" t="b">
        <f>AND(COUNTIF('Master list(no salts, metals)'!Y205,"&lt;=1"),IF(COUNTIF('Master list(no salts, metals)'!$K205:$Y205, "#N/A")=14,TRUE,FALSE))</f>
        <v>0</v>
      </c>
    </row>
    <row r="207" spans="11:25" x14ac:dyDescent="0.25">
      <c r="K207" t="b">
        <f>AND(COUNTIF('Master list(no salts, metals)'!K206,"&lt;=1"),IF(COUNTIF('Master list(no salts, metals)'!$K206:$Y206, "#N/A")=14,TRUE,FALSE))</f>
        <v>0</v>
      </c>
      <c r="L207" t="b">
        <f>AND(COUNTIF('Master list(no salts, metals)'!L206,"&lt;=1"),IF(COUNTIF('Master list(no salts, metals)'!$K206:$Y206, "#N/A")=14,TRUE,FALSE))</f>
        <v>0</v>
      </c>
      <c r="M207" t="b">
        <f>AND(COUNTIF('Master list(no salts, metals)'!M206,"&lt;=1"),IF(COUNTIF('Master list(no salts, metals)'!$K206:$Y206, "#N/A")=14,TRUE,FALSE))</f>
        <v>0</v>
      </c>
      <c r="N207" t="b">
        <f>AND(COUNTIF('Master list(no salts, metals)'!N206,"&lt;=1"),IF(COUNTIF('Master list(no salts, metals)'!$K206:$Y206, "#N/A")=14,TRUE,FALSE))</f>
        <v>0</v>
      </c>
      <c r="O207" t="b">
        <f>AND(COUNTIF('Master list(no salts, metals)'!O206,"&lt;=1"),IF(COUNTIF('Master list(no salts, metals)'!$K206:$Y206, "#N/A")=14,TRUE,FALSE))</f>
        <v>0</v>
      </c>
      <c r="P207" t="b">
        <f>AND(COUNTIF('Master list(no salts, metals)'!P206,"&lt;=1"),IF(COUNTIF('Master list(no salts, metals)'!$K206:$Y206, "#N/A")=14,TRUE,FALSE))</f>
        <v>0</v>
      </c>
      <c r="Q207" t="b">
        <f>AND(COUNTIF('Master list(no salts, metals)'!Q206,"&lt;=1"),IF(COUNTIF('Master list(no salts, metals)'!$K206:$Y206, "#N/A")=14,TRUE,FALSE))</f>
        <v>0</v>
      </c>
      <c r="R207" t="b">
        <f>AND(COUNTIF('Master list(no salts, metals)'!R206,"&lt;=1"),IF(COUNTIF('Master list(no salts, metals)'!$K206:$Y206, "#N/A")=14,TRUE,FALSE))</f>
        <v>0</v>
      </c>
      <c r="S207" t="b">
        <f>AND(COUNTIF('Master list(no salts, metals)'!S206,"&lt;=1"),IF(COUNTIF('Master list(no salts, metals)'!$K206:$Y206, "#N/A")=14,TRUE,FALSE))</f>
        <v>0</v>
      </c>
      <c r="T207" t="b">
        <f>AND(COUNTIF('Master list(no salts, metals)'!T206,"&lt;=1"),IF(COUNTIF('Master list(no salts, metals)'!$K206:$Y206, "#N/A")=14,TRUE,FALSE))</f>
        <v>1</v>
      </c>
      <c r="U207" t="b">
        <f>AND(COUNTIF('Master list(no salts, metals)'!U206,"&lt;=1"),IF(COUNTIF('Master list(no salts, metals)'!$K206:$Y206, "#N/A")=14,TRUE,FALSE))</f>
        <v>0</v>
      </c>
      <c r="V207" t="b">
        <f>AND(COUNTIF('Master list(no salts, metals)'!V206,"&lt;=1"),IF(COUNTIF('Master list(no salts, metals)'!$K206:$Y206, "#N/A")=14,TRUE,FALSE))</f>
        <v>0</v>
      </c>
      <c r="W207" t="b">
        <f>AND(COUNTIF('Master list(no salts, metals)'!W206,"&lt;=1"),IF(COUNTIF('Master list(no salts, metals)'!$K206:$Y206, "#N/A")=14,TRUE,FALSE))</f>
        <v>0</v>
      </c>
      <c r="X207" t="b">
        <f>AND(COUNTIF('Master list(no salts, metals)'!X206,"&lt;=1"),IF(COUNTIF('Master list(no salts, metals)'!$K206:$Y206, "#N/A")=14,TRUE,FALSE))</f>
        <v>0</v>
      </c>
      <c r="Y207" t="b">
        <f>AND(COUNTIF('Master list(no salts, metals)'!Y206,"&lt;=1"),IF(COUNTIF('Master list(no salts, metals)'!$K206:$Y206, "#N/A")=14,TRUE,FALSE))</f>
        <v>0</v>
      </c>
    </row>
    <row r="208" spans="11:25" x14ac:dyDescent="0.25">
      <c r="K208" t="b">
        <f>AND(COUNTIF('Master list(no salts, metals)'!K207,"&lt;=1"),IF(COUNTIF('Master list(no salts, metals)'!$K207:$Y207, "#N/A")=14,TRUE,FALSE))</f>
        <v>0</v>
      </c>
      <c r="L208" t="b">
        <f>AND(COUNTIF('Master list(no salts, metals)'!L207,"&lt;=1"),IF(COUNTIF('Master list(no salts, metals)'!$K207:$Y207, "#N/A")=14,TRUE,FALSE))</f>
        <v>0</v>
      </c>
      <c r="M208" t="b">
        <f>AND(COUNTIF('Master list(no salts, metals)'!M207,"&lt;=1"),IF(COUNTIF('Master list(no salts, metals)'!$K207:$Y207, "#N/A")=14,TRUE,FALSE))</f>
        <v>0</v>
      </c>
      <c r="N208" t="b">
        <f>AND(COUNTIF('Master list(no salts, metals)'!N207,"&lt;=1"),IF(COUNTIF('Master list(no salts, metals)'!$K207:$Y207, "#N/A")=14,TRUE,FALSE))</f>
        <v>0</v>
      </c>
      <c r="O208" t="b">
        <f>AND(COUNTIF('Master list(no salts, metals)'!O207,"&lt;=1"),IF(COUNTIF('Master list(no salts, metals)'!$K207:$Y207, "#N/A")=14,TRUE,FALSE))</f>
        <v>0</v>
      </c>
      <c r="P208" t="b">
        <f>AND(COUNTIF('Master list(no salts, metals)'!P207,"&lt;=1"),IF(COUNTIF('Master list(no salts, metals)'!$K207:$Y207, "#N/A")=14,TRUE,FALSE))</f>
        <v>0</v>
      </c>
      <c r="Q208" t="b">
        <f>AND(COUNTIF('Master list(no salts, metals)'!Q207,"&lt;=1"),IF(COUNTIF('Master list(no salts, metals)'!$K207:$Y207, "#N/A")=14,TRUE,FALSE))</f>
        <v>0</v>
      </c>
      <c r="R208" t="b">
        <f>AND(COUNTIF('Master list(no salts, metals)'!R207,"&lt;=1"),IF(COUNTIF('Master list(no salts, metals)'!$K207:$Y207, "#N/A")=14,TRUE,FALSE))</f>
        <v>0</v>
      </c>
      <c r="S208" t="b">
        <f>AND(COUNTIF('Master list(no salts, metals)'!S207,"&lt;=1"),IF(COUNTIF('Master list(no salts, metals)'!$K207:$Y207, "#N/A")=14,TRUE,FALSE))</f>
        <v>0</v>
      </c>
      <c r="T208" t="b">
        <f>AND(COUNTIF('Master list(no salts, metals)'!T207,"&lt;=1"),IF(COUNTIF('Master list(no salts, metals)'!$K207:$Y207, "#N/A")=14,TRUE,FALSE))</f>
        <v>0</v>
      </c>
      <c r="U208" t="b">
        <f>AND(COUNTIF('Master list(no salts, metals)'!U207,"&lt;=1"),IF(COUNTIF('Master list(no salts, metals)'!$K207:$Y207, "#N/A")=14,TRUE,FALSE))</f>
        <v>0</v>
      </c>
      <c r="V208" t="b">
        <f>AND(COUNTIF('Master list(no salts, metals)'!V207,"&lt;=1"),IF(COUNTIF('Master list(no salts, metals)'!$K207:$Y207, "#N/A")=14,TRUE,FALSE))</f>
        <v>0</v>
      </c>
      <c r="W208" t="b">
        <f>AND(COUNTIF('Master list(no salts, metals)'!W207,"&lt;=1"),IF(COUNTIF('Master list(no salts, metals)'!$K207:$Y207, "#N/A")=14,TRUE,FALSE))</f>
        <v>0</v>
      </c>
      <c r="X208" t="b">
        <f>AND(COUNTIF('Master list(no salts, metals)'!X207,"&lt;=1"),IF(COUNTIF('Master list(no salts, metals)'!$K207:$Y207, "#N/A")=14,TRUE,FALSE))</f>
        <v>0</v>
      </c>
      <c r="Y208" t="b">
        <f>AND(COUNTIF('Master list(no salts, metals)'!Y207,"&lt;=1"),IF(COUNTIF('Master list(no salts, metals)'!$K207:$Y207, "#N/A")=14,TRUE,FALSE))</f>
        <v>0</v>
      </c>
    </row>
    <row r="209" spans="11:25" x14ac:dyDescent="0.25">
      <c r="K209" t="b">
        <f>AND(COUNTIF('Master list(no salts, metals)'!K208,"&lt;=1"),IF(COUNTIF('Master list(no salts, metals)'!$K208:$Y208, "#N/A")=14,TRUE,FALSE))</f>
        <v>0</v>
      </c>
      <c r="L209" t="b">
        <f>AND(COUNTIF('Master list(no salts, metals)'!L208,"&lt;=1"),IF(COUNTIF('Master list(no salts, metals)'!$K208:$Y208, "#N/A")=14,TRUE,FALSE))</f>
        <v>0</v>
      </c>
      <c r="M209" t="b">
        <f>AND(COUNTIF('Master list(no salts, metals)'!M208,"&lt;=1"),IF(COUNTIF('Master list(no salts, metals)'!$K208:$Y208, "#N/A")=14,TRUE,FALSE))</f>
        <v>0</v>
      </c>
      <c r="N209" t="b">
        <f>AND(COUNTIF('Master list(no salts, metals)'!N208,"&lt;=1"),IF(COUNTIF('Master list(no salts, metals)'!$K208:$Y208, "#N/A")=14,TRUE,FALSE))</f>
        <v>0</v>
      </c>
      <c r="O209" t="b">
        <f>AND(COUNTIF('Master list(no salts, metals)'!O208,"&lt;=1"),IF(COUNTIF('Master list(no salts, metals)'!$K208:$Y208, "#N/A")=14,TRUE,FALSE))</f>
        <v>0</v>
      </c>
      <c r="P209" t="b">
        <f>AND(COUNTIF('Master list(no salts, metals)'!P208,"&lt;=1"),IF(COUNTIF('Master list(no salts, metals)'!$K208:$Y208, "#N/A")=14,TRUE,FALSE))</f>
        <v>0</v>
      </c>
      <c r="Q209" t="b">
        <f>AND(COUNTIF('Master list(no salts, metals)'!Q208,"&lt;=1"),IF(COUNTIF('Master list(no salts, metals)'!$K208:$Y208, "#N/A")=14,TRUE,FALSE))</f>
        <v>0</v>
      </c>
      <c r="R209" t="b">
        <f>AND(COUNTIF('Master list(no salts, metals)'!R208,"&lt;=1"),IF(COUNTIF('Master list(no salts, metals)'!$K208:$Y208, "#N/A")=14,TRUE,FALSE))</f>
        <v>0</v>
      </c>
      <c r="S209" t="b">
        <f>AND(COUNTIF('Master list(no salts, metals)'!S208,"&lt;=1"),IF(COUNTIF('Master list(no salts, metals)'!$K208:$Y208, "#N/A")=14,TRUE,FALSE))</f>
        <v>0</v>
      </c>
      <c r="T209" t="b">
        <f>AND(COUNTIF('Master list(no salts, metals)'!T208,"&lt;=1"),IF(COUNTIF('Master list(no salts, metals)'!$K208:$Y208, "#N/A")=14,TRUE,FALSE))</f>
        <v>1</v>
      </c>
      <c r="U209" t="b">
        <f>AND(COUNTIF('Master list(no salts, metals)'!U208,"&lt;=1"),IF(COUNTIF('Master list(no salts, metals)'!$K208:$Y208, "#N/A")=14,TRUE,FALSE))</f>
        <v>0</v>
      </c>
      <c r="V209" t="b">
        <f>AND(COUNTIF('Master list(no salts, metals)'!V208,"&lt;=1"),IF(COUNTIF('Master list(no salts, metals)'!$K208:$Y208, "#N/A")=14,TRUE,FALSE))</f>
        <v>0</v>
      </c>
      <c r="W209" t="b">
        <f>AND(COUNTIF('Master list(no salts, metals)'!W208,"&lt;=1"),IF(COUNTIF('Master list(no salts, metals)'!$K208:$Y208, "#N/A")=14,TRUE,FALSE))</f>
        <v>0</v>
      </c>
      <c r="X209" t="b">
        <f>AND(COUNTIF('Master list(no salts, metals)'!X208,"&lt;=1"),IF(COUNTIF('Master list(no salts, metals)'!$K208:$Y208, "#N/A")=14,TRUE,FALSE))</f>
        <v>0</v>
      </c>
      <c r="Y209" t="b">
        <f>AND(COUNTIF('Master list(no salts, metals)'!Y208,"&lt;=1"),IF(COUNTIF('Master list(no salts, metals)'!$K208:$Y208, "#N/A")=14,TRUE,FALSE))</f>
        <v>0</v>
      </c>
    </row>
    <row r="210" spans="11:25" x14ac:dyDescent="0.25">
      <c r="K210" t="b">
        <f>AND(COUNTIF('Master list(no salts, metals)'!K209,"&lt;=1"),IF(COUNTIF('Master list(no salts, metals)'!$K209:$Y209, "#N/A")=14,TRUE,FALSE))</f>
        <v>0</v>
      </c>
      <c r="L210" t="b">
        <f>AND(COUNTIF('Master list(no salts, metals)'!L209,"&lt;=1"),IF(COUNTIF('Master list(no salts, metals)'!$K209:$Y209, "#N/A")=14,TRUE,FALSE))</f>
        <v>0</v>
      </c>
      <c r="M210" t="b">
        <f>AND(COUNTIF('Master list(no salts, metals)'!M209,"&lt;=1"),IF(COUNTIF('Master list(no salts, metals)'!$K209:$Y209, "#N/A")=14,TRUE,FALSE))</f>
        <v>0</v>
      </c>
      <c r="N210" t="b">
        <f>AND(COUNTIF('Master list(no salts, metals)'!N209,"&lt;=1"),IF(COUNTIF('Master list(no salts, metals)'!$K209:$Y209, "#N/A")=14,TRUE,FALSE))</f>
        <v>0</v>
      </c>
      <c r="O210" t="b">
        <f>AND(COUNTIF('Master list(no salts, metals)'!O209,"&lt;=1"),IF(COUNTIF('Master list(no salts, metals)'!$K209:$Y209, "#N/A")=14,TRUE,FALSE))</f>
        <v>0</v>
      </c>
      <c r="P210" t="b">
        <f>AND(COUNTIF('Master list(no salts, metals)'!P209,"&lt;=1"),IF(COUNTIF('Master list(no salts, metals)'!$K209:$Y209, "#N/A")=14,TRUE,FALSE))</f>
        <v>0</v>
      </c>
      <c r="Q210" t="b">
        <f>AND(COUNTIF('Master list(no salts, metals)'!Q209,"&lt;=1"),IF(COUNTIF('Master list(no salts, metals)'!$K209:$Y209, "#N/A")=14,TRUE,FALSE))</f>
        <v>0</v>
      </c>
      <c r="R210" t="b">
        <f>AND(COUNTIF('Master list(no salts, metals)'!R209,"&lt;=1"),IF(COUNTIF('Master list(no salts, metals)'!$K209:$Y209, "#N/A")=14,TRUE,FALSE))</f>
        <v>0</v>
      </c>
      <c r="S210" t="b">
        <f>AND(COUNTIF('Master list(no salts, metals)'!S209,"&lt;=1"),IF(COUNTIF('Master list(no salts, metals)'!$K209:$Y209, "#N/A")=14,TRUE,FALSE))</f>
        <v>0</v>
      </c>
      <c r="T210" t="b">
        <f>AND(COUNTIF('Master list(no salts, metals)'!T209,"&lt;=1"),IF(COUNTIF('Master list(no salts, metals)'!$K209:$Y209, "#N/A")=14,TRUE,FALSE))</f>
        <v>0</v>
      </c>
      <c r="U210" t="b">
        <f>AND(COUNTIF('Master list(no salts, metals)'!U209,"&lt;=1"),IF(COUNTIF('Master list(no salts, metals)'!$K209:$Y209, "#N/A")=14,TRUE,FALSE))</f>
        <v>0</v>
      </c>
      <c r="V210" t="b">
        <f>AND(COUNTIF('Master list(no salts, metals)'!V209,"&lt;=1"),IF(COUNTIF('Master list(no salts, metals)'!$K209:$Y209, "#N/A")=14,TRUE,FALSE))</f>
        <v>0</v>
      </c>
      <c r="W210" t="b">
        <f>AND(COUNTIF('Master list(no salts, metals)'!W209,"&lt;=1"),IF(COUNTIF('Master list(no salts, metals)'!$K209:$Y209, "#N/A")=14,TRUE,FALSE))</f>
        <v>0</v>
      </c>
      <c r="X210" t="b">
        <f>AND(COUNTIF('Master list(no salts, metals)'!X209,"&lt;=1"),IF(COUNTIF('Master list(no salts, metals)'!$K209:$Y209, "#N/A")=14,TRUE,FALSE))</f>
        <v>1</v>
      </c>
      <c r="Y210" t="b">
        <f>AND(COUNTIF('Master list(no salts, metals)'!Y209,"&lt;=1"),IF(COUNTIF('Master list(no salts, metals)'!$K209:$Y209, "#N/A")=14,TRUE,FALSE))</f>
        <v>0</v>
      </c>
    </row>
    <row r="211" spans="11:25" x14ac:dyDescent="0.25">
      <c r="K211" t="b">
        <f>AND(COUNTIF('Master list(no salts, metals)'!K210,"&lt;=1"),IF(COUNTIF('Master list(no salts, metals)'!$K210:$Y210, "#N/A")=14,TRUE,FALSE))</f>
        <v>0</v>
      </c>
      <c r="L211" t="b">
        <f>AND(COUNTIF('Master list(no salts, metals)'!L210,"&lt;=1"),IF(COUNTIF('Master list(no salts, metals)'!$K210:$Y210, "#N/A")=14,TRUE,FALSE))</f>
        <v>0</v>
      </c>
      <c r="M211" t="b">
        <f>AND(COUNTIF('Master list(no salts, metals)'!M210,"&lt;=1"),IF(COUNTIF('Master list(no salts, metals)'!$K210:$Y210, "#N/A")=14,TRUE,FALSE))</f>
        <v>0</v>
      </c>
      <c r="N211" t="b">
        <f>AND(COUNTIF('Master list(no salts, metals)'!N210,"&lt;=1"),IF(COUNTIF('Master list(no salts, metals)'!$K210:$Y210, "#N/A")=14,TRUE,FALSE))</f>
        <v>0</v>
      </c>
      <c r="O211" t="b">
        <f>AND(COUNTIF('Master list(no salts, metals)'!O210,"&lt;=1"),IF(COUNTIF('Master list(no salts, metals)'!$K210:$Y210, "#N/A")=14,TRUE,FALSE))</f>
        <v>0</v>
      </c>
      <c r="P211" t="b">
        <f>AND(COUNTIF('Master list(no salts, metals)'!P210,"&lt;=1"),IF(COUNTIF('Master list(no salts, metals)'!$K210:$Y210, "#N/A")=14,TRUE,FALSE))</f>
        <v>0</v>
      </c>
      <c r="Q211" t="b">
        <f>AND(COUNTIF('Master list(no salts, metals)'!Q210,"&lt;=1"),IF(COUNTIF('Master list(no salts, metals)'!$K210:$Y210, "#N/A")=14,TRUE,FALSE))</f>
        <v>0</v>
      </c>
      <c r="R211" t="b">
        <f>AND(COUNTIF('Master list(no salts, metals)'!R210,"&lt;=1"),IF(COUNTIF('Master list(no salts, metals)'!$K210:$Y210, "#N/A")=14,TRUE,FALSE))</f>
        <v>0</v>
      </c>
      <c r="S211" t="b">
        <f>AND(COUNTIF('Master list(no salts, metals)'!S210,"&lt;=1"),IF(COUNTIF('Master list(no salts, metals)'!$K210:$Y210, "#N/A")=14,TRUE,FALSE))</f>
        <v>0</v>
      </c>
      <c r="T211" t="b">
        <f>AND(COUNTIF('Master list(no salts, metals)'!T210,"&lt;=1"),IF(COUNTIF('Master list(no salts, metals)'!$K210:$Y210, "#N/A")=14,TRUE,FALSE))</f>
        <v>0</v>
      </c>
      <c r="U211" t="b">
        <f>AND(COUNTIF('Master list(no salts, metals)'!U210,"&lt;=1"),IF(COUNTIF('Master list(no salts, metals)'!$K210:$Y210, "#N/A")=14,TRUE,FALSE))</f>
        <v>0</v>
      </c>
      <c r="V211" t="b">
        <f>AND(COUNTIF('Master list(no salts, metals)'!V210,"&lt;=1"),IF(COUNTIF('Master list(no salts, metals)'!$K210:$Y210, "#N/A")=14,TRUE,FALSE))</f>
        <v>0</v>
      </c>
      <c r="W211" t="b">
        <f>AND(COUNTIF('Master list(no salts, metals)'!W210,"&lt;=1"),IF(COUNTIF('Master list(no salts, metals)'!$K210:$Y210, "#N/A")=14,TRUE,FALSE))</f>
        <v>1</v>
      </c>
      <c r="X211" t="b">
        <f>AND(COUNTIF('Master list(no salts, metals)'!X210,"&lt;=1"),IF(COUNTIF('Master list(no salts, metals)'!$K210:$Y210, "#N/A")=14,TRUE,FALSE))</f>
        <v>0</v>
      </c>
      <c r="Y211" t="b">
        <f>AND(COUNTIF('Master list(no salts, metals)'!Y210,"&lt;=1"),IF(COUNTIF('Master list(no salts, metals)'!$K210:$Y210, "#N/A")=14,TRUE,FALSE))</f>
        <v>0</v>
      </c>
    </row>
    <row r="212" spans="11:25" x14ac:dyDescent="0.25">
      <c r="K212" t="b">
        <f>AND(COUNTIF('Master list(no salts, metals)'!K211,"&lt;=1"),IF(COUNTIF('Master list(no salts, metals)'!$K211:$Y211, "#N/A")=14,TRUE,FALSE))</f>
        <v>0</v>
      </c>
      <c r="L212" t="b">
        <f>AND(COUNTIF('Master list(no salts, metals)'!L211,"&lt;=1"),IF(COUNTIF('Master list(no salts, metals)'!$K211:$Y211, "#N/A")=14,TRUE,FALSE))</f>
        <v>0</v>
      </c>
      <c r="M212" t="b">
        <f>AND(COUNTIF('Master list(no salts, metals)'!M211,"&lt;=1"),IF(COUNTIF('Master list(no salts, metals)'!$K211:$Y211, "#N/A")=14,TRUE,FALSE))</f>
        <v>0</v>
      </c>
      <c r="N212" t="b">
        <f>AND(COUNTIF('Master list(no salts, metals)'!N211,"&lt;=1"),IF(COUNTIF('Master list(no salts, metals)'!$K211:$Y211, "#N/A")=14,TRUE,FALSE))</f>
        <v>0</v>
      </c>
      <c r="O212" t="b">
        <f>AND(COUNTIF('Master list(no salts, metals)'!O211,"&lt;=1"),IF(COUNTIF('Master list(no salts, metals)'!$K211:$Y211, "#N/A")=14,TRUE,FALSE))</f>
        <v>0</v>
      </c>
      <c r="P212" t="b">
        <f>AND(COUNTIF('Master list(no salts, metals)'!P211,"&lt;=1"),IF(COUNTIF('Master list(no salts, metals)'!$K211:$Y211, "#N/A")=14,TRUE,FALSE))</f>
        <v>0</v>
      </c>
      <c r="Q212" t="b">
        <f>AND(COUNTIF('Master list(no salts, metals)'!Q211,"&lt;=1"),IF(COUNTIF('Master list(no salts, metals)'!$K211:$Y211, "#N/A")=14,TRUE,FALSE))</f>
        <v>0</v>
      </c>
      <c r="R212" t="b">
        <f>AND(COUNTIF('Master list(no salts, metals)'!R211,"&lt;=1"),IF(COUNTIF('Master list(no salts, metals)'!$K211:$Y211, "#N/A")=14,TRUE,FALSE))</f>
        <v>0</v>
      </c>
      <c r="S212" t="b">
        <f>AND(COUNTIF('Master list(no salts, metals)'!S211,"&lt;=1"),IF(COUNTIF('Master list(no salts, metals)'!$K211:$Y211, "#N/A")=14,TRUE,FALSE))</f>
        <v>0</v>
      </c>
      <c r="T212" t="b">
        <f>AND(COUNTIF('Master list(no salts, metals)'!T211,"&lt;=1"),IF(COUNTIF('Master list(no salts, metals)'!$K211:$Y211, "#N/A")=14,TRUE,FALSE))</f>
        <v>0</v>
      </c>
      <c r="U212" t="b">
        <f>AND(COUNTIF('Master list(no salts, metals)'!U211,"&lt;=1"),IF(COUNTIF('Master list(no salts, metals)'!$K211:$Y211, "#N/A")=14,TRUE,FALSE))</f>
        <v>0</v>
      </c>
      <c r="V212" t="b">
        <f>AND(COUNTIF('Master list(no salts, metals)'!V211,"&lt;=1"),IF(COUNTIF('Master list(no salts, metals)'!$K211:$Y211, "#N/A")=14,TRUE,FALSE))</f>
        <v>0</v>
      </c>
      <c r="W212" t="b">
        <f>AND(COUNTIF('Master list(no salts, metals)'!W211,"&lt;=1"),IF(COUNTIF('Master list(no salts, metals)'!$K211:$Y211, "#N/A")=14,TRUE,FALSE))</f>
        <v>0</v>
      </c>
      <c r="X212" t="b">
        <f>AND(COUNTIF('Master list(no salts, metals)'!X211,"&lt;=1"),IF(COUNTIF('Master list(no salts, metals)'!$K211:$Y211, "#N/A")=14,TRUE,FALSE))</f>
        <v>0</v>
      </c>
      <c r="Y212" t="b">
        <f>AND(COUNTIF('Master list(no salts, metals)'!Y211,"&lt;=1"),IF(COUNTIF('Master list(no salts, metals)'!$K211:$Y211, "#N/A")=14,TRUE,FALSE))</f>
        <v>0</v>
      </c>
    </row>
    <row r="213" spans="11:25" x14ac:dyDescent="0.25">
      <c r="K213" t="b">
        <f>AND(COUNTIF('Master list(no salts, metals)'!K212,"&lt;=1"),IF(COUNTIF('Master list(no salts, metals)'!$K212:$Y212, "#N/A")=14,TRUE,FALSE))</f>
        <v>0</v>
      </c>
      <c r="L213" t="b">
        <f>AND(COUNTIF('Master list(no salts, metals)'!L212,"&lt;=1"),IF(COUNTIF('Master list(no salts, metals)'!$K212:$Y212, "#N/A")=14,TRUE,FALSE))</f>
        <v>0</v>
      </c>
      <c r="M213" t="b">
        <f>AND(COUNTIF('Master list(no salts, metals)'!M212,"&lt;=1"),IF(COUNTIF('Master list(no salts, metals)'!$K212:$Y212, "#N/A")=14,TRUE,FALSE))</f>
        <v>0</v>
      </c>
      <c r="N213" t="b">
        <f>AND(COUNTIF('Master list(no salts, metals)'!N212,"&lt;=1"),IF(COUNTIF('Master list(no salts, metals)'!$K212:$Y212, "#N/A")=14,TRUE,FALSE))</f>
        <v>0</v>
      </c>
      <c r="O213" t="b">
        <f>AND(COUNTIF('Master list(no salts, metals)'!O212,"&lt;=1"),IF(COUNTIF('Master list(no salts, metals)'!$K212:$Y212, "#N/A")=14,TRUE,FALSE))</f>
        <v>0</v>
      </c>
      <c r="P213" t="b">
        <f>AND(COUNTIF('Master list(no salts, metals)'!P212,"&lt;=1"),IF(COUNTIF('Master list(no salts, metals)'!$K212:$Y212, "#N/A")=14,TRUE,FALSE))</f>
        <v>0</v>
      </c>
      <c r="Q213" t="b">
        <f>AND(COUNTIF('Master list(no salts, metals)'!Q212,"&lt;=1"),IF(COUNTIF('Master list(no salts, metals)'!$K212:$Y212, "#N/A")=14,TRUE,FALSE))</f>
        <v>0</v>
      </c>
      <c r="R213" t="b">
        <f>AND(COUNTIF('Master list(no salts, metals)'!R212,"&lt;=1"),IF(COUNTIF('Master list(no salts, metals)'!$K212:$Y212, "#N/A")=14,TRUE,FALSE))</f>
        <v>0</v>
      </c>
      <c r="S213" t="b">
        <f>AND(COUNTIF('Master list(no salts, metals)'!S212,"&lt;=1"),IF(COUNTIF('Master list(no salts, metals)'!$K212:$Y212, "#N/A")=14,TRUE,FALSE))</f>
        <v>0</v>
      </c>
      <c r="T213" t="b">
        <f>AND(COUNTIF('Master list(no salts, metals)'!T212,"&lt;=1"),IF(COUNTIF('Master list(no salts, metals)'!$K212:$Y212, "#N/A")=14,TRUE,FALSE))</f>
        <v>0</v>
      </c>
      <c r="U213" t="b">
        <f>AND(COUNTIF('Master list(no salts, metals)'!U212,"&lt;=1"),IF(COUNTIF('Master list(no salts, metals)'!$K212:$Y212, "#N/A")=14,TRUE,FALSE))</f>
        <v>0</v>
      </c>
      <c r="V213" t="b">
        <f>AND(COUNTIF('Master list(no salts, metals)'!V212,"&lt;=1"),IF(COUNTIF('Master list(no salts, metals)'!$K212:$Y212, "#N/A")=14,TRUE,FALSE))</f>
        <v>0</v>
      </c>
      <c r="W213" t="b">
        <f>AND(COUNTIF('Master list(no salts, metals)'!W212,"&lt;=1"),IF(COUNTIF('Master list(no salts, metals)'!$K212:$Y212, "#N/A")=14,TRUE,FALSE))</f>
        <v>0</v>
      </c>
      <c r="X213" t="b">
        <f>AND(COUNTIF('Master list(no salts, metals)'!X212,"&lt;=1"),IF(COUNTIF('Master list(no salts, metals)'!$K212:$Y212, "#N/A")=14,TRUE,FALSE))</f>
        <v>0</v>
      </c>
      <c r="Y213" t="b">
        <f>AND(COUNTIF('Master list(no salts, metals)'!Y212,"&lt;=1"),IF(COUNTIF('Master list(no salts, metals)'!$K212:$Y212, "#N/A")=14,TRUE,FALSE))</f>
        <v>0</v>
      </c>
    </row>
    <row r="214" spans="11:25" x14ac:dyDescent="0.25">
      <c r="K214" t="b">
        <f>AND(COUNTIF('Master list(no salts, metals)'!K213,"&lt;=1"),IF(COUNTIF('Master list(no salts, metals)'!$K213:$Y213, "#N/A")=14,TRUE,FALSE))</f>
        <v>0</v>
      </c>
      <c r="L214" t="b">
        <f>AND(COUNTIF('Master list(no salts, metals)'!L213,"&lt;=1"),IF(COUNTIF('Master list(no salts, metals)'!$K213:$Y213, "#N/A")=14,TRUE,FALSE))</f>
        <v>0</v>
      </c>
      <c r="M214" t="b">
        <f>AND(COUNTIF('Master list(no salts, metals)'!M213,"&lt;=1"),IF(COUNTIF('Master list(no salts, metals)'!$K213:$Y213, "#N/A")=14,TRUE,FALSE))</f>
        <v>0</v>
      </c>
      <c r="N214" t="b">
        <f>AND(COUNTIF('Master list(no salts, metals)'!N213,"&lt;=1"),IF(COUNTIF('Master list(no salts, metals)'!$K213:$Y213, "#N/A")=14,TRUE,FALSE))</f>
        <v>0</v>
      </c>
      <c r="O214" t="b">
        <f>AND(COUNTIF('Master list(no salts, metals)'!O213,"&lt;=1"),IF(COUNTIF('Master list(no salts, metals)'!$K213:$Y213, "#N/A")=14,TRUE,FALSE))</f>
        <v>0</v>
      </c>
      <c r="P214" t="b">
        <f>AND(COUNTIF('Master list(no salts, metals)'!P213,"&lt;=1"),IF(COUNTIF('Master list(no salts, metals)'!$K213:$Y213, "#N/A")=14,TRUE,FALSE))</f>
        <v>0</v>
      </c>
      <c r="Q214" t="b">
        <f>AND(COUNTIF('Master list(no salts, metals)'!Q213,"&lt;=1"),IF(COUNTIF('Master list(no salts, metals)'!$K213:$Y213, "#N/A")=14,TRUE,FALSE))</f>
        <v>0</v>
      </c>
      <c r="R214" t="b">
        <f>AND(COUNTIF('Master list(no salts, metals)'!R213,"&lt;=1"),IF(COUNTIF('Master list(no salts, metals)'!$K213:$Y213, "#N/A")=14,TRUE,FALSE))</f>
        <v>0</v>
      </c>
      <c r="S214" t="b">
        <f>AND(COUNTIF('Master list(no salts, metals)'!S213,"&lt;=1"),IF(COUNTIF('Master list(no salts, metals)'!$K213:$Y213, "#N/A")=14,TRUE,FALSE))</f>
        <v>0</v>
      </c>
      <c r="T214" t="b">
        <f>AND(COUNTIF('Master list(no salts, metals)'!T213,"&lt;=1"),IF(COUNTIF('Master list(no salts, metals)'!$K213:$Y213, "#N/A")=14,TRUE,FALSE))</f>
        <v>0</v>
      </c>
      <c r="U214" t="b">
        <f>AND(COUNTIF('Master list(no salts, metals)'!U213,"&lt;=1"),IF(COUNTIF('Master list(no salts, metals)'!$K213:$Y213, "#N/A")=14,TRUE,FALSE))</f>
        <v>0</v>
      </c>
      <c r="V214" t="b">
        <f>AND(COUNTIF('Master list(no salts, metals)'!V213,"&lt;=1"),IF(COUNTIF('Master list(no salts, metals)'!$K213:$Y213, "#N/A")=14,TRUE,FALSE))</f>
        <v>0</v>
      </c>
      <c r="W214" t="b">
        <f>AND(COUNTIF('Master list(no salts, metals)'!W213,"&lt;=1"),IF(COUNTIF('Master list(no salts, metals)'!$K213:$Y213, "#N/A")=14,TRUE,FALSE))</f>
        <v>0</v>
      </c>
      <c r="X214" t="b">
        <f>AND(COUNTIF('Master list(no salts, metals)'!X213,"&lt;=1"),IF(COUNTIF('Master list(no salts, metals)'!$K213:$Y213, "#N/A")=14,TRUE,FALSE))</f>
        <v>0</v>
      </c>
      <c r="Y214" t="b">
        <f>AND(COUNTIF('Master list(no salts, metals)'!Y213,"&lt;=1"),IF(COUNTIF('Master list(no salts, metals)'!$K213:$Y213, "#N/A")=14,TRUE,FALSE))</f>
        <v>0</v>
      </c>
    </row>
    <row r="215" spans="11:25" x14ac:dyDescent="0.25">
      <c r="K215" t="b">
        <f>AND(COUNTIF('Master list(no salts, metals)'!K214,"&lt;=1"),IF(COUNTIF('Master list(no salts, metals)'!$K214:$Y214, "#N/A")=14,TRUE,FALSE))</f>
        <v>0</v>
      </c>
      <c r="L215" t="b">
        <f>AND(COUNTIF('Master list(no salts, metals)'!L214,"&lt;=1"),IF(COUNTIF('Master list(no salts, metals)'!$K214:$Y214, "#N/A")=14,TRUE,FALSE))</f>
        <v>0</v>
      </c>
      <c r="M215" t="b">
        <f>AND(COUNTIF('Master list(no salts, metals)'!M214,"&lt;=1"),IF(COUNTIF('Master list(no salts, metals)'!$K214:$Y214, "#N/A")=14,TRUE,FALSE))</f>
        <v>0</v>
      </c>
      <c r="N215" t="b">
        <f>AND(COUNTIF('Master list(no salts, metals)'!N214,"&lt;=1"),IF(COUNTIF('Master list(no salts, metals)'!$K214:$Y214, "#N/A")=14,TRUE,FALSE))</f>
        <v>0</v>
      </c>
      <c r="O215" t="b">
        <f>AND(COUNTIF('Master list(no salts, metals)'!O214,"&lt;=1"),IF(COUNTIF('Master list(no salts, metals)'!$K214:$Y214, "#N/A")=14,TRUE,FALSE))</f>
        <v>0</v>
      </c>
      <c r="P215" t="b">
        <f>AND(COUNTIF('Master list(no salts, metals)'!P214,"&lt;=1"),IF(COUNTIF('Master list(no salts, metals)'!$K214:$Y214, "#N/A")=14,TRUE,FALSE))</f>
        <v>0</v>
      </c>
      <c r="Q215" t="b">
        <f>AND(COUNTIF('Master list(no salts, metals)'!Q214,"&lt;=1"),IF(COUNTIF('Master list(no salts, metals)'!$K214:$Y214, "#N/A")=14,TRUE,FALSE))</f>
        <v>0</v>
      </c>
      <c r="R215" t="b">
        <f>AND(COUNTIF('Master list(no salts, metals)'!R214,"&lt;=1"),IF(COUNTIF('Master list(no salts, metals)'!$K214:$Y214, "#N/A")=14,TRUE,FALSE))</f>
        <v>0</v>
      </c>
      <c r="S215" t="b">
        <f>AND(COUNTIF('Master list(no salts, metals)'!S214,"&lt;=1"),IF(COUNTIF('Master list(no salts, metals)'!$K214:$Y214, "#N/A")=14,TRUE,FALSE))</f>
        <v>0</v>
      </c>
      <c r="T215" t="b">
        <f>AND(COUNTIF('Master list(no salts, metals)'!T214,"&lt;=1"),IF(COUNTIF('Master list(no salts, metals)'!$K214:$Y214, "#N/A")=14,TRUE,FALSE))</f>
        <v>0</v>
      </c>
      <c r="U215" t="b">
        <f>AND(COUNTIF('Master list(no salts, metals)'!U214,"&lt;=1"),IF(COUNTIF('Master list(no salts, metals)'!$K214:$Y214, "#N/A")=14,TRUE,FALSE))</f>
        <v>0</v>
      </c>
      <c r="V215" t="b">
        <f>AND(COUNTIF('Master list(no salts, metals)'!V214,"&lt;=1"),IF(COUNTIF('Master list(no salts, metals)'!$K214:$Y214, "#N/A")=14,TRUE,FALSE))</f>
        <v>0</v>
      </c>
      <c r="W215" t="b">
        <f>AND(COUNTIF('Master list(no salts, metals)'!W214,"&lt;=1"),IF(COUNTIF('Master list(no salts, metals)'!$K214:$Y214, "#N/A")=14,TRUE,FALSE))</f>
        <v>0</v>
      </c>
      <c r="X215" t="b">
        <f>AND(COUNTIF('Master list(no salts, metals)'!X214,"&lt;=1"),IF(COUNTIF('Master list(no salts, metals)'!$K214:$Y214, "#N/A")=14,TRUE,FALSE))</f>
        <v>0</v>
      </c>
      <c r="Y215" t="b">
        <f>AND(COUNTIF('Master list(no salts, metals)'!Y214,"&lt;=1"),IF(COUNTIF('Master list(no salts, metals)'!$K214:$Y214, "#N/A")=14,TRUE,FALSE))</f>
        <v>0</v>
      </c>
    </row>
    <row r="216" spans="11:25" x14ac:dyDescent="0.25">
      <c r="K216" t="b">
        <f>AND(COUNTIF('Master list(no salts, metals)'!K215,"&lt;=1"),IF(COUNTIF('Master list(no salts, metals)'!$K215:$Y215, "#N/A")=14,TRUE,FALSE))</f>
        <v>0</v>
      </c>
      <c r="L216" t="b">
        <f>AND(COUNTIF('Master list(no salts, metals)'!L215,"&lt;=1"),IF(COUNTIF('Master list(no salts, metals)'!$K215:$Y215, "#N/A")=14,TRUE,FALSE))</f>
        <v>0</v>
      </c>
      <c r="M216" t="b">
        <f>AND(COUNTIF('Master list(no salts, metals)'!M215,"&lt;=1"),IF(COUNTIF('Master list(no salts, metals)'!$K215:$Y215, "#N/A")=14,TRUE,FALSE))</f>
        <v>0</v>
      </c>
      <c r="N216" t="b">
        <f>AND(COUNTIF('Master list(no salts, metals)'!N215,"&lt;=1"),IF(COUNTIF('Master list(no salts, metals)'!$K215:$Y215, "#N/A")=14,TRUE,FALSE))</f>
        <v>0</v>
      </c>
      <c r="O216" t="b">
        <f>AND(COUNTIF('Master list(no salts, metals)'!O215,"&lt;=1"),IF(COUNTIF('Master list(no salts, metals)'!$K215:$Y215, "#N/A")=14,TRUE,FALSE))</f>
        <v>0</v>
      </c>
      <c r="P216" t="b">
        <f>AND(COUNTIF('Master list(no salts, metals)'!P215,"&lt;=1"),IF(COUNTIF('Master list(no salts, metals)'!$K215:$Y215, "#N/A")=14,TRUE,FALSE))</f>
        <v>0</v>
      </c>
      <c r="Q216" t="b">
        <f>AND(COUNTIF('Master list(no salts, metals)'!Q215,"&lt;=1"),IF(COUNTIF('Master list(no salts, metals)'!$K215:$Y215, "#N/A")=14,TRUE,FALSE))</f>
        <v>0</v>
      </c>
      <c r="R216" t="b">
        <f>AND(COUNTIF('Master list(no salts, metals)'!R215,"&lt;=1"),IF(COUNTIF('Master list(no salts, metals)'!$K215:$Y215, "#N/A")=14,TRUE,FALSE))</f>
        <v>0</v>
      </c>
      <c r="S216" t="b">
        <f>AND(COUNTIF('Master list(no salts, metals)'!S215,"&lt;=1"),IF(COUNTIF('Master list(no salts, metals)'!$K215:$Y215, "#N/A")=14,TRUE,FALSE))</f>
        <v>0</v>
      </c>
      <c r="T216" t="b">
        <f>AND(COUNTIF('Master list(no salts, metals)'!T215,"&lt;=1"),IF(COUNTIF('Master list(no salts, metals)'!$K215:$Y215, "#N/A")=14,TRUE,FALSE))</f>
        <v>0</v>
      </c>
      <c r="U216" t="b">
        <f>AND(COUNTIF('Master list(no salts, metals)'!U215,"&lt;=1"),IF(COUNTIF('Master list(no salts, metals)'!$K215:$Y215, "#N/A")=14,TRUE,FALSE))</f>
        <v>0</v>
      </c>
      <c r="V216" t="b">
        <f>AND(COUNTIF('Master list(no salts, metals)'!V215,"&lt;=1"),IF(COUNTIF('Master list(no salts, metals)'!$K215:$Y215, "#N/A")=14,TRUE,FALSE))</f>
        <v>0</v>
      </c>
      <c r="W216" t="b">
        <f>AND(COUNTIF('Master list(no salts, metals)'!W215,"&lt;=1"),IF(COUNTIF('Master list(no salts, metals)'!$K215:$Y215, "#N/A")=14,TRUE,FALSE))</f>
        <v>0</v>
      </c>
      <c r="X216" t="b">
        <f>AND(COUNTIF('Master list(no salts, metals)'!X215,"&lt;=1"),IF(COUNTIF('Master list(no salts, metals)'!$K215:$Y215, "#N/A")=14,TRUE,FALSE))</f>
        <v>0</v>
      </c>
      <c r="Y216" t="b">
        <f>AND(COUNTIF('Master list(no salts, metals)'!Y215,"&lt;=1"),IF(COUNTIF('Master list(no salts, metals)'!$K215:$Y215, "#N/A")=14,TRUE,FALSE))</f>
        <v>0</v>
      </c>
    </row>
    <row r="217" spans="11:25" x14ac:dyDescent="0.25">
      <c r="K217" t="b">
        <f>AND(COUNTIF('Master list(no salts, metals)'!K216,"&lt;=1"),IF(COUNTIF('Master list(no salts, metals)'!$K216:$Y216, "#N/A")=14,TRUE,FALSE))</f>
        <v>0</v>
      </c>
      <c r="L217" t="b">
        <f>AND(COUNTIF('Master list(no salts, metals)'!L216,"&lt;=1"),IF(COUNTIF('Master list(no salts, metals)'!$K216:$Y216, "#N/A")=14,TRUE,FALSE))</f>
        <v>0</v>
      </c>
      <c r="M217" t="b">
        <f>AND(COUNTIF('Master list(no salts, metals)'!M216,"&lt;=1"),IF(COUNTIF('Master list(no salts, metals)'!$K216:$Y216, "#N/A")=14,TRUE,FALSE))</f>
        <v>0</v>
      </c>
      <c r="N217" t="b">
        <f>AND(COUNTIF('Master list(no salts, metals)'!N216,"&lt;=1"),IF(COUNTIF('Master list(no salts, metals)'!$K216:$Y216, "#N/A")=14,TRUE,FALSE))</f>
        <v>0</v>
      </c>
      <c r="O217" t="b">
        <f>AND(COUNTIF('Master list(no salts, metals)'!O216,"&lt;=1"),IF(COUNTIF('Master list(no salts, metals)'!$K216:$Y216, "#N/A")=14,TRUE,FALSE))</f>
        <v>0</v>
      </c>
      <c r="P217" t="b">
        <f>AND(COUNTIF('Master list(no salts, metals)'!P216,"&lt;=1"),IF(COUNTIF('Master list(no salts, metals)'!$K216:$Y216, "#N/A")=14,TRUE,FALSE))</f>
        <v>0</v>
      </c>
      <c r="Q217" t="b">
        <f>AND(COUNTIF('Master list(no salts, metals)'!Q216,"&lt;=1"),IF(COUNTIF('Master list(no salts, metals)'!$K216:$Y216, "#N/A")=14,TRUE,FALSE))</f>
        <v>0</v>
      </c>
      <c r="R217" t="b">
        <f>AND(COUNTIF('Master list(no salts, metals)'!R216,"&lt;=1"),IF(COUNTIF('Master list(no salts, metals)'!$K216:$Y216, "#N/A")=14,TRUE,FALSE))</f>
        <v>0</v>
      </c>
      <c r="S217" t="b">
        <f>AND(COUNTIF('Master list(no salts, metals)'!S216,"&lt;=1"),IF(COUNTIF('Master list(no salts, metals)'!$K216:$Y216, "#N/A")=14,TRUE,FALSE))</f>
        <v>0</v>
      </c>
      <c r="T217" t="b">
        <f>AND(COUNTIF('Master list(no salts, metals)'!T216,"&lt;=1"),IF(COUNTIF('Master list(no salts, metals)'!$K216:$Y216, "#N/A")=14,TRUE,FALSE))</f>
        <v>0</v>
      </c>
      <c r="U217" t="b">
        <f>AND(COUNTIF('Master list(no salts, metals)'!U216,"&lt;=1"),IF(COUNTIF('Master list(no salts, metals)'!$K216:$Y216, "#N/A")=14,TRUE,FALSE))</f>
        <v>0</v>
      </c>
      <c r="V217" t="b">
        <f>AND(COUNTIF('Master list(no salts, metals)'!V216,"&lt;=1"),IF(COUNTIF('Master list(no salts, metals)'!$K216:$Y216, "#N/A")=14,TRUE,FALSE))</f>
        <v>0</v>
      </c>
      <c r="W217" t="b">
        <f>AND(COUNTIF('Master list(no salts, metals)'!W216,"&lt;=1"),IF(COUNTIF('Master list(no salts, metals)'!$K216:$Y216, "#N/A")=14,TRUE,FALSE))</f>
        <v>0</v>
      </c>
      <c r="X217" t="b">
        <f>AND(COUNTIF('Master list(no salts, metals)'!X216,"&lt;=1"),IF(COUNTIF('Master list(no salts, metals)'!$K216:$Y216, "#N/A")=14,TRUE,FALSE))</f>
        <v>0</v>
      </c>
      <c r="Y217" t="b">
        <f>AND(COUNTIF('Master list(no salts, metals)'!Y216,"&lt;=1"),IF(COUNTIF('Master list(no salts, metals)'!$K216:$Y216, "#N/A")=14,TRUE,FALSE))</f>
        <v>0</v>
      </c>
    </row>
    <row r="218" spans="11:25" x14ac:dyDescent="0.25">
      <c r="K218" t="b">
        <f>AND(COUNTIF('Master list(no salts, metals)'!K217,"&lt;=1"),IF(COUNTIF('Master list(no salts, metals)'!$K217:$Y217, "#N/A")=14,TRUE,FALSE))</f>
        <v>0</v>
      </c>
      <c r="L218" t="b">
        <f>AND(COUNTIF('Master list(no salts, metals)'!L217,"&lt;=1"),IF(COUNTIF('Master list(no salts, metals)'!$K217:$Y217, "#N/A")=14,TRUE,FALSE))</f>
        <v>0</v>
      </c>
      <c r="M218" t="b">
        <f>AND(COUNTIF('Master list(no salts, metals)'!M217,"&lt;=1"),IF(COUNTIF('Master list(no salts, metals)'!$K217:$Y217, "#N/A")=14,TRUE,FALSE))</f>
        <v>0</v>
      </c>
      <c r="N218" t="b">
        <f>AND(COUNTIF('Master list(no salts, metals)'!N217,"&lt;=1"),IF(COUNTIF('Master list(no salts, metals)'!$K217:$Y217, "#N/A")=14,TRUE,FALSE))</f>
        <v>0</v>
      </c>
      <c r="O218" t="b">
        <f>AND(COUNTIF('Master list(no salts, metals)'!O217,"&lt;=1"),IF(COUNTIF('Master list(no salts, metals)'!$K217:$Y217, "#N/A")=14,TRUE,FALSE))</f>
        <v>0</v>
      </c>
      <c r="P218" t="b">
        <f>AND(COUNTIF('Master list(no salts, metals)'!P217,"&lt;=1"),IF(COUNTIF('Master list(no salts, metals)'!$K217:$Y217, "#N/A")=14,TRUE,FALSE))</f>
        <v>0</v>
      </c>
      <c r="Q218" t="b">
        <f>AND(COUNTIF('Master list(no salts, metals)'!Q217,"&lt;=1"),IF(COUNTIF('Master list(no salts, metals)'!$K217:$Y217, "#N/A")=14,TRUE,FALSE))</f>
        <v>0</v>
      </c>
      <c r="R218" t="b">
        <f>AND(COUNTIF('Master list(no salts, metals)'!R217,"&lt;=1"),IF(COUNTIF('Master list(no salts, metals)'!$K217:$Y217, "#N/A")=14,TRUE,FALSE))</f>
        <v>0</v>
      </c>
      <c r="S218" t="b">
        <f>AND(COUNTIF('Master list(no salts, metals)'!S217,"&lt;=1"),IF(COUNTIF('Master list(no salts, metals)'!$K217:$Y217, "#N/A")=14,TRUE,FALSE))</f>
        <v>0</v>
      </c>
      <c r="T218" t="b">
        <f>AND(COUNTIF('Master list(no salts, metals)'!T217,"&lt;=1"),IF(COUNTIF('Master list(no salts, metals)'!$K217:$Y217, "#N/A")=14,TRUE,FALSE))</f>
        <v>1</v>
      </c>
      <c r="U218" t="b">
        <f>AND(COUNTIF('Master list(no salts, metals)'!U217,"&lt;=1"),IF(COUNTIF('Master list(no salts, metals)'!$K217:$Y217, "#N/A")=14,TRUE,FALSE))</f>
        <v>0</v>
      </c>
      <c r="V218" t="b">
        <f>AND(COUNTIF('Master list(no salts, metals)'!V217,"&lt;=1"),IF(COUNTIF('Master list(no salts, metals)'!$K217:$Y217, "#N/A")=14,TRUE,FALSE))</f>
        <v>0</v>
      </c>
      <c r="W218" t="b">
        <f>AND(COUNTIF('Master list(no salts, metals)'!W217,"&lt;=1"),IF(COUNTIF('Master list(no salts, metals)'!$K217:$Y217, "#N/A")=14,TRUE,FALSE))</f>
        <v>0</v>
      </c>
      <c r="X218" t="b">
        <f>AND(COUNTIF('Master list(no salts, metals)'!X217,"&lt;=1"),IF(COUNTIF('Master list(no salts, metals)'!$K217:$Y217, "#N/A")=14,TRUE,FALSE))</f>
        <v>0</v>
      </c>
      <c r="Y218" t="b">
        <f>AND(COUNTIF('Master list(no salts, metals)'!Y217,"&lt;=1"),IF(COUNTIF('Master list(no salts, metals)'!$K217:$Y217, "#N/A")=14,TRUE,FALSE))</f>
        <v>0</v>
      </c>
    </row>
    <row r="219" spans="11:25" x14ac:dyDescent="0.25">
      <c r="K219" t="b">
        <f>AND(COUNTIF('Master list(no salts, metals)'!K218,"&lt;=1"),IF(COUNTIF('Master list(no salts, metals)'!$K218:$Y218, "#N/A")=14,TRUE,FALSE))</f>
        <v>0</v>
      </c>
      <c r="L219" t="b">
        <f>AND(COUNTIF('Master list(no salts, metals)'!L218,"&lt;=1"),IF(COUNTIF('Master list(no salts, metals)'!$K218:$Y218, "#N/A")=14,TRUE,FALSE))</f>
        <v>0</v>
      </c>
      <c r="M219" t="b">
        <f>AND(COUNTIF('Master list(no salts, metals)'!M218,"&lt;=1"),IF(COUNTIF('Master list(no salts, metals)'!$K218:$Y218, "#N/A")=14,TRUE,FALSE))</f>
        <v>0</v>
      </c>
      <c r="N219" t="b">
        <f>AND(COUNTIF('Master list(no salts, metals)'!N218,"&lt;=1"),IF(COUNTIF('Master list(no salts, metals)'!$K218:$Y218, "#N/A")=14,TRUE,FALSE))</f>
        <v>0</v>
      </c>
      <c r="O219" t="b">
        <f>AND(COUNTIF('Master list(no salts, metals)'!O218,"&lt;=1"),IF(COUNTIF('Master list(no salts, metals)'!$K218:$Y218, "#N/A")=14,TRUE,FALSE))</f>
        <v>0</v>
      </c>
      <c r="P219" t="b">
        <f>AND(COUNTIF('Master list(no salts, metals)'!P218,"&lt;=1"),IF(COUNTIF('Master list(no salts, metals)'!$K218:$Y218, "#N/A")=14,TRUE,FALSE))</f>
        <v>0</v>
      </c>
      <c r="Q219" t="b">
        <f>AND(COUNTIF('Master list(no salts, metals)'!Q218,"&lt;=1"),IF(COUNTIF('Master list(no salts, metals)'!$K218:$Y218, "#N/A")=14,TRUE,FALSE))</f>
        <v>0</v>
      </c>
      <c r="R219" t="b">
        <f>AND(COUNTIF('Master list(no salts, metals)'!R218,"&lt;=1"),IF(COUNTIF('Master list(no salts, metals)'!$K218:$Y218, "#N/A")=14,TRUE,FALSE))</f>
        <v>0</v>
      </c>
      <c r="S219" t="b">
        <f>AND(COUNTIF('Master list(no salts, metals)'!S218,"&lt;=1"),IF(COUNTIF('Master list(no salts, metals)'!$K218:$Y218, "#N/A")=14,TRUE,FALSE))</f>
        <v>0</v>
      </c>
      <c r="T219" t="b">
        <f>AND(COUNTIF('Master list(no salts, metals)'!T218,"&lt;=1"),IF(COUNTIF('Master list(no salts, metals)'!$K218:$Y218, "#N/A")=14,TRUE,FALSE))</f>
        <v>0</v>
      </c>
      <c r="U219" t="b">
        <f>AND(COUNTIF('Master list(no salts, metals)'!U218,"&lt;=1"),IF(COUNTIF('Master list(no salts, metals)'!$K218:$Y218, "#N/A")=14,TRUE,FALSE))</f>
        <v>0</v>
      </c>
      <c r="V219" t="b">
        <f>AND(COUNTIF('Master list(no salts, metals)'!V218,"&lt;=1"),IF(COUNTIF('Master list(no salts, metals)'!$K218:$Y218, "#N/A")=14,TRUE,FALSE))</f>
        <v>0</v>
      </c>
      <c r="W219" t="b">
        <f>AND(COUNTIF('Master list(no salts, metals)'!W218,"&lt;=1"),IF(COUNTIF('Master list(no salts, metals)'!$K218:$Y218, "#N/A")=14,TRUE,FALSE))</f>
        <v>0</v>
      </c>
      <c r="X219" t="b">
        <f>AND(COUNTIF('Master list(no salts, metals)'!X218,"&lt;=1"),IF(COUNTIF('Master list(no salts, metals)'!$K218:$Y218, "#N/A")=14,TRUE,FALSE))</f>
        <v>0</v>
      </c>
      <c r="Y219" t="b">
        <f>AND(COUNTIF('Master list(no salts, metals)'!Y218,"&lt;=1"),IF(COUNTIF('Master list(no salts, metals)'!$K218:$Y218, "#N/A")=14,TRUE,FALSE))</f>
        <v>0</v>
      </c>
    </row>
    <row r="220" spans="11:25" x14ac:dyDescent="0.25">
      <c r="K220" t="b">
        <f>AND(COUNTIF('Master list(no salts, metals)'!K219,"&lt;=1"),IF(COUNTIF('Master list(no salts, metals)'!$K219:$Y219, "#N/A")=14,TRUE,FALSE))</f>
        <v>0</v>
      </c>
      <c r="L220" t="b">
        <f>AND(COUNTIF('Master list(no salts, metals)'!L219,"&lt;=1"),IF(COUNTIF('Master list(no salts, metals)'!$K219:$Y219, "#N/A")=14,TRUE,FALSE))</f>
        <v>0</v>
      </c>
      <c r="M220" t="b">
        <f>AND(COUNTIF('Master list(no salts, metals)'!M219,"&lt;=1"),IF(COUNTIF('Master list(no salts, metals)'!$K219:$Y219, "#N/A")=14,TRUE,FALSE))</f>
        <v>0</v>
      </c>
      <c r="N220" t="b">
        <f>AND(COUNTIF('Master list(no salts, metals)'!N219,"&lt;=1"),IF(COUNTIF('Master list(no salts, metals)'!$K219:$Y219, "#N/A")=14,TRUE,FALSE))</f>
        <v>0</v>
      </c>
      <c r="O220" t="b">
        <f>AND(COUNTIF('Master list(no salts, metals)'!O219,"&lt;=1"),IF(COUNTIF('Master list(no salts, metals)'!$K219:$Y219, "#N/A")=14,TRUE,FALSE))</f>
        <v>0</v>
      </c>
      <c r="P220" t="b">
        <f>AND(COUNTIF('Master list(no salts, metals)'!P219,"&lt;=1"),IF(COUNTIF('Master list(no salts, metals)'!$K219:$Y219, "#N/A")=14,TRUE,FALSE))</f>
        <v>0</v>
      </c>
      <c r="Q220" t="b">
        <f>AND(COUNTIF('Master list(no salts, metals)'!Q219,"&lt;=1"),IF(COUNTIF('Master list(no salts, metals)'!$K219:$Y219, "#N/A")=14,TRUE,FALSE))</f>
        <v>0</v>
      </c>
      <c r="R220" t="b">
        <f>AND(COUNTIF('Master list(no salts, metals)'!R219,"&lt;=1"),IF(COUNTIF('Master list(no salts, metals)'!$K219:$Y219, "#N/A")=14,TRUE,FALSE))</f>
        <v>0</v>
      </c>
      <c r="S220" t="b">
        <f>AND(COUNTIF('Master list(no salts, metals)'!S219,"&lt;=1"),IF(COUNTIF('Master list(no salts, metals)'!$K219:$Y219, "#N/A")=14,TRUE,FALSE))</f>
        <v>0</v>
      </c>
      <c r="T220" t="b">
        <f>AND(COUNTIF('Master list(no salts, metals)'!T219,"&lt;=1"),IF(COUNTIF('Master list(no salts, metals)'!$K219:$Y219, "#N/A")=14,TRUE,FALSE))</f>
        <v>0</v>
      </c>
      <c r="U220" t="b">
        <f>AND(COUNTIF('Master list(no salts, metals)'!U219,"&lt;=1"),IF(COUNTIF('Master list(no salts, metals)'!$K219:$Y219, "#N/A")=14,TRUE,FALSE))</f>
        <v>0</v>
      </c>
      <c r="V220" t="b">
        <f>AND(COUNTIF('Master list(no salts, metals)'!V219,"&lt;=1"),IF(COUNTIF('Master list(no salts, metals)'!$K219:$Y219, "#N/A")=14,TRUE,FALSE))</f>
        <v>0</v>
      </c>
      <c r="W220" t="b">
        <f>AND(COUNTIF('Master list(no salts, metals)'!W219,"&lt;=1"),IF(COUNTIF('Master list(no salts, metals)'!$K219:$Y219, "#N/A")=14,TRUE,FALSE))</f>
        <v>1</v>
      </c>
      <c r="X220" t="b">
        <f>AND(COUNTIF('Master list(no salts, metals)'!X219,"&lt;=1"),IF(COUNTIF('Master list(no salts, metals)'!$K219:$Y219, "#N/A")=14,TRUE,FALSE))</f>
        <v>0</v>
      </c>
      <c r="Y220" t="b">
        <f>AND(COUNTIF('Master list(no salts, metals)'!Y219,"&lt;=1"),IF(COUNTIF('Master list(no salts, metals)'!$K219:$Y219, "#N/A")=14,TRUE,FALSE))</f>
        <v>0</v>
      </c>
    </row>
    <row r="221" spans="11:25" x14ac:dyDescent="0.25">
      <c r="K221" t="b">
        <f>AND(COUNTIF('Master list(no salts, metals)'!K220,"&lt;=1"),IF(COUNTIF('Master list(no salts, metals)'!$K220:$Y220, "#N/A")=14,TRUE,FALSE))</f>
        <v>0</v>
      </c>
      <c r="L221" t="b">
        <f>AND(COUNTIF('Master list(no salts, metals)'!L220,"&lt;=1"),IF(COUNTIF('Master list(no salts, metals)'!$K220:$Y220, "#N/A")=14,TRUE,FALSE))</f>
        <v>0</v>
      </c>
      <c r="M221" t="b">
        <f>AND(COUNTIF('Master list(no salts, metals)'!M220,"&lt;=1"),IF(COUNTIF('Master list(no salts, metals)'!$K220:$Y220, "#N/A")=14,TRUE,FALSE))</f>
        <v>0</v>
      </c>
      <c r="N221" t="b">
        <f>AND(COUNTIF('Master list(no salts, metals)'!N220,"&lt;=1"),IF(COUNTIF('Master list(no salts, metals)'!$K220:$Y220, "#N/A")=14,TRUE,FALSE))</f>
        <v>0</v>
      </c>
      <c r="O221" t="b">
        <f>AND(COUNTIF('Master list(no salts, metals)'!O220,"&lt;=1"),IF(COUNTIF('Master list(no salts, metals)'!$K220:$Y220, "#N/A")=14,TRUE,FALSE))</f>
        <v>0</v>
      </c>
      <c r="P221" t="b">
        <f>AND(COUNTIF('Master list(no salts, metals)'!P220,"&lt;=1"),IF(COUNTIF('Master list(no salts, metals)'!$K220:$Y220, "#N/A")=14,TRUE,FALSE))</f>
        <v>0</v>
      </c>
      <c r="Q221" t="b">
        <f>AND(COUNTIF('Master list(no salts, metals)'!Q220,"&lt;=1"),IF(COUNTIF('Master list(no salts, metals)'!$K220:$Y220, "#N/A")=14,TRUE,FALSE))</f>
        <v>0</v>
      </c>
      <c r="R221" t="b">
        <f>AND(COUNTIF('Master list(no salts, metals)'!R220,"&lt;=1"),IF(COUNTIF('Master list(no salts, metals)'!$K220:$Y220, "#N/A")=14,TRUE,FALSE))</f>
        <v>0</v>
      </c>
      <c r="S221" t="b">
        <f>AND(COUNTIF('Master list(no salts, metals)'!S220,"&lt;=1"),IF(COUNTIF('Master list(no salts, metals)'!$K220:$Y220, "#N/A")=14,TRUE,FALSE))</f>
        <v>0</v>
      </c>
      <c r="T221" t="b">
        <f>AND(COUNTIF('Master list(no salts, metals)'!T220,"&lt;=1"),IF(COUNTIF('Master list(no salts, metals)'!$K220:$Y220, "#N/A")=14,TRUE,FALSE))</f>
        <v>0</v>
      </c>
      <c r="U221" t="b">
        <f>AND(COUNTIF('Master list(no salts, metals)'!U220,"&lt;=1"),IF(COUNTIF('Master list(no salts, metals)'!$K220:$Y220, "#N/A")=14,TRUE,FALSE))</f>
        <v>0</v>
      </c>
      <c r="V221" t="b">
        <f>AND(COUNTIF('Master list(no salts, metals)'!V220,"&lt;=1"),IF(COUNTIF('Master list(no salts, metals)'!$K220:$Y220, "#N/A")=14,TRUE,FALSE))</f>
        <v>0</v>
      </c>
      <c r="W221" t="b">
        <f>AND(COUNTIF('Master list(no salts, metals)'!W220,"&lt;=1"),IF(COUNTIF('Master list(no salts, metals)'!$K220:$Y220, "#N/A")=14,TRUE,FALSE))</f>
        <v>0</v>
      </c>
      <c r="X221" t="b">
        <f>AND(COUNTIF('Master list(no salts, metals)'!X220,"&lt;=1"),IF(COUNTIF('Master list(no salts, metals)'!$K220:$Y220, "#N/A")=14,TRUE,FALSE))</f>
        <v>0</v>
      </c>
      <c r="Y221" t="b">
        <f>AND(COUNTIF('Master list(no salts, metals)'!Y220,"&lt;=1"),IF(COUNTIF('Master list(no salts, metals)'!$K220:$Y220, "#N/A")=14,TRUE,FALSE))</f>
        <v>0</v>
      </c>
    </row>
    <row r="222" spans="11:25" x14ac:dyDescent="0.25">
      <c r="K222" t="b">
        <f>AND(COUNTIF('Master list(no salts, metals)'!K221,"&lt;=1"),IF(COUNTIF('Master list(no salts, metals)'!$K221:$Y221, "#N/A")=14,TRUE,FALSE))</f>
        <v>0</v>
      </c>
      <c r="L222" t="b">
        <f>AND(COUNTIF('Master list(no salts, metals)'!L221,"&lt;=1"),IF(COUNTIF('Master list(no salts, metals)'!$K221:$Y221, "#N/A")=14,TRUE,FALSE))</f>
        <v>0</v>
      </c>
      <c r="M222" t="b">
        <f>AND(COUNTIF('Master list(no salts, metals)'!M221,"&lt;=1"),IF(COUNTIF('Master list(no salts, metals)'!$K221:$Y221, "#N/A")=14,TRUE,FALSE))</f>
        <v>0</v>
      </c>
      <c r="N222" t="b">
        <f>AND(COUNTIF('Master list(no salts, metals)'!N221,"&lt;=1"),IF(COUNTIF('Master list(no salts, metals)'!$K221:$Y221, "#N/A")=14,TRUE,FALSE))</f>
        <v>0</v>
      </c>
      <c r="O222" t="b">
        <f>AND(COUNTIF('Master list(no salts, metals)'!O221,"&lt;=1"),IF(COUNTIF('Master list(no salts, metals)'!$K221:$Y221, "#N/A")=14,TRUE,FALSE))</f>
        <v>0</v>
      </c>
      <c r="P222" t="b">
        <f>AND(COUNTIF('Master list(no salts, metals)'!P221,"&lt;=1"),IF(COUNTIF('Master list(no salts, metals)'!$K221:$Y221, "#N/A")=14,TRUE,FALSE))</f>
        <v>0</v>
      </c>
      <c r="Q222" t="b">
        <f>AND(COUNTIF('Master list(no salts, metals)'!Q221,"&lt;=1"),IF(COUNTIF('Master list(no salts, metals)'!$K221:$Y221, "#N/A")=14,TRUE,FALSE))</f>
        <v>0</v>
      </c>
      <c r="R222" t="b">
        <f>AND(COUNTIF('Master list(no salts, metals)'!R221,"&lt;=1"),IF(COUNTIF('Master list(no salts, metals)'!$K221:$Y221, "#N/A")=14,TRUE,FALSE))</f>
        <v>0</v>
      </c>
      <c r="S222" t="b">
        <f>AND(COUNTIF('Master list(no salts, metals)'!S221,"&lt;=1"),IF(COUNTIF('Master list(no salts, metals)'!$K221:$Y221, "#N/A")=14,TRUE,FALSE))</f>
        <v>0</v>
      </c>
      <c r="T222" t="b">
        <f>AND(COUNTIF('Master list(no salts, metals)'!T221,"&lt;=1"),IF(COUNTIF('Master list(no salts, metals)'!$K221:$Y221, "#N/A")=14,TRUE,FALSE))</f>
        <v>0</v>
      </c>
      <c r="U222" t="b">
        <f>AND(COUNTIF('Master list(no salts, metals)'!U221,"&lt;=1"),IF(COUNTIF('Master list(no salts, metals)'!$K221:$Y221, "#N/A")=14,TRUE,FALSE))</f>
        <v>0</v>
      </c>
      <c r="V222" t="b">
        <f>AND(COUNTIF('Master list(no salts, metals)'!V221,"&lt;=1"),IF(COUNTIF('Master list(no salts, metals)'!$K221:$Y221, "#N/A")=14,TRUE,FALSE))</f>
        <v>0</v>
      </c>
      <c r="W222" t="b">
        <f>AND(COUNTIF('Master list(no salts, metals)'!W221,"&lt;=1"),IF(COUNTIF('Master list(no salts, metals)'!$K221:$Y221, "#N/A")=14,TRUE,FALSE))</f>
        <v>0</v>
      </c>
      <c r="X222" t="b">
        <f>AND(COUNTIF('Master list(no salts, metals)'!X221,"&lt;=1"),IF(COUNTIF('Master list(no salts, metals)'!$K221:$Y221, "#N/A")=14,TRUE,FALSE))</f>
        <v>0</v>
      </c>
      <c r="Y222" t="b">
        <f>AND(COUNTIF('Master list(no salts, metals)'!Y221,"&lt;=1"),IF(COUNTIF('Master list(no salts, metals)'!$K221:$Y221, "#N/A")=14,TRUE,FALSE))</f>
        <v>1</v>
      </c>
    </row>
    <row r="223" spans="11:25" x14ac:dyDescent="0.25">
      <c r="K223" t="b">
        <f>AND(COUNTIF('Master list(no salts, metals)'!K222,"&lt;=1"),IF(COUNTIF('Master list(no salts, metals)'!$K222:$Y222, "#N/A")=14,TRUE,FALSE))</f>
        <v>0</v>
      </c>
      <c r="L223" t="b">
        <f>AND(COUNTIF('Master list(no salts, metals)'!L222,"&lt;=1"),IF(COUNTIF('Master list(no salts, metals)'!$K222:$Y222, "#N/A")=14,TRUE,FALSE))</f>
        <v>0</v>
      </c>
      <c r="M223" t="b">
        <f>AND(COUNTIF('Master list(no salts, metals)'!M222,"&lt;=1"),IF(COUNTIF('Master list(no salts, metals)'!$K222:$Y222, "#N/A")=14,TRUE,FALSE))</f>
        <v>0</v>
      </c>
      <c r="N223" t="b">
        <f>AND(COUNTIF('Master list(no salts, metals)'!N222,"&lt;=1"),IF(COUNTIF('Master list(no salts, metals)'!$K222:$Y222, "#N/A")=14,TRUE,FALSE))</f>
        <v>0</v>
      </c>
      <c r="O223" t="b">
        <f>AND(COUNTIF('Master list(no salts, metals)'!O222,"&lt;=1"),IF(COUNTIF('Master list(no salts, metals)'!$K222:$Y222, "#N/A")=14,TRUE,FALSE))</f>
        <v>0</v>
      </c>
      <c r="P223" t="b">
        <f>AND(COUNTIF('Master list(no salts, metals)'!P222,"&lt;=1"),IF(COUNTIF('Master list(no salts, metals)'!$K222:$Y222, "#N/A")=14,TRUE,FALSE))</f>
        <v>0</v>
      </c>
      <c r="Q223" t="b">
        <f>AND(COUNTIF('Master list(no salts, metals)'!Q222,"&lt;=1"),IF(COUNTIF('Master list(no salts, metals)'!$K222:$Y222, "#N/A")=14,TRUE,FALSE))</f>
        <v>0</v>
      </c>
      <c r="R223" t="b">
        <f>AND(COUNTIF('Master list(no salts, metals)'!R222,"&lt;=1"),IF(COUNTIF('Master list(no salts, metals)'!$K222:$Y222, "#N/A")=14,TRUE,FALSE))</f>
        <v>0</v>
      </c>
      <c r="S223" t="b">
        <f>AND(COUNTIF('Master list(no salts, metals)'!S222,"&lt;=1"),IF(COUNTIF('Master list(no salts, metals)'!$K222:$Y222, "#N/A")=14,TRUE,FALSE))</f>
        <v>0</v>
      </c>
      <c r="T223" t="b">
        <f>AND(COUNTIF('Master list(no salts, metals)'!T222,"&lt;=1"),IF(COUNTIF('Master list(no salts, metals)'!$K222:$Y222, "#N/A")=14,TRUE,FALSE))</f>
        <v>1</v>
      </c>
      <c r="U223" t="b">
        <f>AND(COUNTIF('Master list(no salts, metals)'!U222,"&lt;=1"),IF(COUNTIF('Master list(no salts, metals)'!$K222:$Y222, "#N/A")=14,TRUE,FALSE))</f>
        <v>0</v>
      </c>
      <c r="V223" t="b">
        <f>AND(COUNTIF('Master list(no salts, metals)'!V222,"&lt;=1"),IF(COUNTIF('Master list(no salts, metals)'!$K222:$Y222, "#N/A")=14,TRUE,FALSE))</f>
        <v>0</v>
      </c>
      <c r="W223" t="b">
        <f>AND(COUNTIF('Master list(no salts, metals)'!W222,"&lt;=1"),IF(COUNTIF('Master list(no salts, metals)'!$K222:$Y222, "#N/A")=14,TRUE,FALSE))</f>
        <v>0</v>
      </c>
      <c r="X223" t="b">
        <f>AND(COUNTIF('Master list(no salts, metals)'!X222,"&lt;=1"),IF(COUNTIF('Master list(no salts, metals)'!$K222:$Y222, "#N/A")=14,TRUE,FALSE))</f>
        <v>0</v>
      </c>
      <c r="Y223" t="b">
        <f>AND(COUNTIF('Master list(no salts, metals)'!Y222,"&lt;=1"),IF(COUNTIF('Master list(no salts, metals)'!$K222:$Y222, "#N/A")=14,TRUE,FALSE))</f>
        <v>0</v>
      </c>
    </row>
    <row r="224" spans="11:25" x14ac:dyDescent="0.25">
      <c r="K224" t="b">
        <f>AND(COUNTIF('Master list(no salts, metals)'!K223,"&lt;=1"),IF(COUNTIF('Master list(no salts, metals)'!$K223:$Y223, "#N/A")=14,TRUE,FALSE))</f>
        <v>0</v>
      </c>
      <c r="L224" t="b">
        <f>AND(COUNTIF('Master list(no salts, metals)'!L223,"&lt;=1"),IF(COUNTIF('Master list(no salts, metals)'!$K223:$Y223, "#N/A")=14,TRUE,FALSE))</f>
        <v>0</v>
      </c>
      <c r="M224" t="b">
        <f>AND(COUNTIF('Master list(no salts, metals)'!M223,"&lt;=1"),IF(COUNTIF('Master list(no salts, metals)'!$K223:$Y223, "#N/A")=14,TRUE,FALSE))</f>
        <v>0</v>
      </c>
      <c r="N224" t="b">
        <f>AND(COUNTIF('Master list(no salts, metals)'!N223,"&lt;=1"),IF(COUNTIF('Master list(no salts, metals)'!$K223:$Y223, "#N/A")=14,TRUE,FALSE))</f>
        <v>0</v>
      </c>
      <c r="O224" t="b">
        <f>AND(COUNTIF('Master list(no salts, metals)'!O223,"&lt;=1"),IF(COUNTIF('Master list(no salts, metals)'!$K223:$Y223, "#N/A")=14,TRUE,FALSE))</f>
        <v>0</v>
      </c>
      <c r="P224" t="b">
        <f>AND(COUNTIF('Master list(no salts, metals)'!P223,"&lt;=1"),IF(COUNTIF('Master list(no salts, metals)'!$K223:$Y223, "#N/A")=14,TRUE,FALSE))</f>
        <v>0</v>
      </c>
      <c r="Q224" t="b">
        <f>AND(COUNTIF('Master list(no salts, metals)'!Q223,"&lt;=1"),IF(COUNTIF('Master list(no salts, metals)'!$K223:$Y223, "#N/A")=14,TRUE,FALSE))</f>
        <v>0</v>
      </c>
      <c r="R224" t="b">
        <f>AND(COUNTIF('Master list(no salts, metals)'!R223,"&lt;=1"),IF(COUNTIF('Master list(no salts, metals)'!$K223:$Y223, "#N/A")=14,TRUE,FALSE))</f>
        <v>0</v>
      </c>
      <c r="S224" t="b">
        <f>AND(COUNTIF('Master list(no salts, metals)'!S223,"&lt;=1"),IF(COUNTIF('Master list(no salts, metals)'!$K223:$Y223, "#N/A")=14,TRUE,FALSE))</f>
        <v>0</v>
      </c>
      <c r="T224" t="b">
        <f>AND(COUNTIF('Master list(no salts, metals)'!T223,"&lt;=1"),IF(COUNTIF('Master list(no salts, metals)'!$K223:$Y223, "#N/A")=14,TRUE,FALSE))</f>
        <v>0</v>
      </c>
      <c r="U224" t="b">
        <f>AND(COUNTIF('Master list(no salts, metals)'!U223,"&lt;=1"),IF(COUNTIF('Master list(no salts, metals)'!$K223:$Y223, "#N/A")=14,TRUE,FALSE))</f>
        <v>0</v>
      </c>
      <c r="V224" t="b">
        <f>AND(COUNTIF('Master list(no salts, metals)'!V223,"&lt;=1"),IF(COUNTIF('Master list(no salts, metals)'!$K223:$Y223, "#N/A")=14,TRUE,FALSE))</f>
        <v>0</v>
      </c>
      <c r="W224" t="b">
        <f>AND(COUNTIF('Master list(no salts, metals)'!W223,"&lt;=1"),IF(COUNTIF('Master list(no salts, metals)'!$K223:$Y223, "#N/A")=14,TRUE,FALSE))</f>
        <v>1</v>
      </c>
      <c r="X224" t="b">
        <f>AND(COUNTIF('Master list(no salts, metals)'!X223,"&lt;=1"),IF(COUNTIF('Master list(no salts, metals)'!$K223:$Y223, "#N/A")=14,TRUE,FALSE))</f>
        <v>0</v>
      </c>
      <c r="Y224" t="b">
        <f>AND(COUNTIF('Master list(no salts, metals)'!Y223,"&lt;=1"),IF(COUNTIF('Master list(no salts, metals)'!$K223:$Y223, "#N/A")=14,TRUE,FALSE))</f>
        <v>0</v>
      </c>
    </row>
    <row r="225" spans="11:25" x14ac:dyDescent="0.25">
      <c r="K225" t="b">
        <f>AND(COUNTIF('Master list(no salts, metals)'!K224,"&lt;=1"),IF(COUNTIF('Master list(no salts, metals)'!$K224:$Y224, "#N/A")=14,TRUE,FALSE))</f>
        <v>0</v>
      </c>
      <c r="L225" t="b">
        <f>AND(COUNTIF('Master list(no salts, metals)'!L224,"&lt;=1"),IF(COUNTIF('Master list(no salts, metals)'!$K224:$Y224, "#N/A")=14,TRUE,FALSE))</f>
        <v>0</v>
      </c>
      <c r="M225" t="b">
        <f>AND(COUNTIF('Master list(no salts, metals)'!M224,"&lt;=1"),IF(COUNTIF('Master list(no salts, metals)'!$K224:$Y224, "#N/A")=14,TRUE,FALSE))</f>
        <v>0</v>
      </c>
      <c r="N225" t="b">
        <f>AND(COUNTIF('Master list(no salts, metals)'!N224,"&lt;=1"),IF(COUNTIF('Master list(no salts, metals)'!$K224:$Y224, "#N/A")=14,TRUE,FALSE))</f>
        <v>0</v>
      </c>
      <c r="O225" t="b">
        <f>AND(COUNTIF('Master list(no salts, metals)'!O224,"&lt;=1"),IF(COUNTIF('Master list(no salts, metals)'!$K224:$Y224, "#N/A")=14,TRUE,FALSE))</f>
        <v>0</v>
      </c>
      <c r="P225" t="b">
        <f>AND(COUNTIF('Master list(no salts, metals)'!P224,"&lt;=1"),IF(COUNTIF('Master list(no salts, metals)'!$K224:$Y224, "#N/A")=14,TRUE,FALSE))</f>
        <v>0</v>
      </c>
      <c r="Q225" t="b">
        <f>AND(COUNTIF('Master list(no salts, metals)'!Q224,"&lt;=1"),IF(COUNTIF('Master list(no salts, metals)'!$K224:$Y224, "#N/A")=14,TRUE,FALSE))</f>
        <v>0</v>
      </c>
      <c r="R225" t="b">
        <f>AND(COUNTIF('Master list(no salts, metals)'!R224,"&lt;=1"),IF(COUNTIF('Master list(no salts, metals)'!$K224:$Y224, "#N/A")=14,TRUE,FALSE))</f>
        <v>0</v>
      </c>
      <c r="S225" t="b">
        <f>AND(COUNTIF('Master list(no salts, metals)'!S224,"&lt;=1"),IF(COUNTIF('Master list(no salts, metals)'!$K224:$Y224, "#N/A")=14,TRUE,FALSE))</f>
        <v>0</v>
      </c>
      <c r="T225" t="b">
        <f>AND(COUNTIF('Master list(no salts, metals)'!T224,"&lt;=1"),IF(COUNTIF('Master list(no salts, metals)'!$K224:$Y224, "#N/A")=14,TRUE,FALSE))</f>
        <v>0</v>
      </c>
      <c r="U225" t="b">
        <f>AND(COUNTIF('Master list(no salts, metals)'!U224,"&lt;=1"),IF(COUNTIF('Master list(no salts, metals)'!$K224:$Y224, "#N/A")=14,TRUE,FALSE))</f>
        <v>0</v>
      </c>
      <c r="V225" t="b">
        <f>AND(COUNTIF('Master list(no salts, metals)'!V224,"&lt;=1"),IF(COUNTIF('Master list(no salts, metals)'!$K224:$Y224, "#N/A")=14,TRUE,FALSE))</f>
        <v>0</v>
      </c>
      <c r="W225" t="b">
        <f>AND(COUNTIF('Master list(no salts, metals)'!W224,"&lt;=1"),IF(COUNTIF('Master list(no salts, metals)'!$K224:$Y224, "#N/A")=14,TRUE,FALSE))</f>
        <v>1</v>
      </c>
      <c r="X225" t="b">
        <f>AND(COUNTIF('Master list(no salts, metals)'!X224,"&lt;=1"),IF(COUNTIF('Master list(no salts, metals)'!$K224:$Y224, "#N/A")=14,TRUE,FALSE))</f>
        <v>0</v>
      </c>
      <c r="Y225" t="b">
        <f>AND(COUNTIF('Master list(no salts, metals)'!Y224,"&lt;=1"),IF(COUNTIF('Master list(no salts, metals)'!$K224:$Y224, "#N/A")=14,TRUE,FALSE))</f>
        <v>0</v>
      </c>
    </row>
    <row r="226" spans="11:25" x14ac:dyDescent="0.25">
      <c r="K226" t="b">
        <f>AND(COUNTIF('Master list(no salts, metals)'!K225,"&lt;=1"),IF(COUNTIF('Master list(no salts, metals)'!$K225:$Y225, "#N/A")=14,TRUE,FALSE))</f>
        <v>0</v>
      </c>
      <c r="L226" t="b">
        <f>AND(COUNTIF('Master list(no salts, metals)'!L225,"&lt;=1"),IF(COUNTIF('Master list(no salts, metals)'!$K225:$Y225, "#N/A")=14,TRUE,FALSE))</f>
        <v>0</v>
      </c>
      <c r="M226" t="b">
        <f>AND(COUNTIF('Master list(no salts, metals)'!M225,"&lt;=1"),IF(COUNTIF('Master list(no salts, metals)'!$K225:$Y225, "#N/A")=14,TRUE,FALSE))</f>
        <v>0</v>
      </c>
      <c r="N226" t="b">
        <f>AND(COUNTIF('Master list(no salts, metals)'!N225,"&lt;=1"),IF(COUNTIF('Master list(no salts, metals)'!$K225:$Y225, "#N/A")=14,TRUE,FALSE))</f>
        <v>0</v>
      </c>
      <c r="O226" t="b">
        <f>AND(COUNTIF('Master list(no salts, metals)'!O225,"&lt;=1"),IF(COUNTIF('Master list(no salts, metals)'!$K225:$Y225, "#N/A")=14,TRUE,FALSE))</f>
        <v>0</v>
      </c>
      <c r="P226" t="b">
        <f>AND(COUNTIF('Master list(no salts, metals)'!P225,"&lt;=1"),IF(COUNTIF('Master list(no salts, metals)'!$K225:$Y225, "#N/A")=14,TRUE,FALSE))</f>
        <v>0</v>
      </c>
      <c r="Q226" t="b">
        <f>AND(COUNTIF('Master list(no salts, metals)'!Q225,"&lt;=1"),IF(COUNTIF('Master list(no salts, metals)'!$K225:$Y225, "#N/A")=14,TRUE,FALSE))</f>
        <v>0</v>
      </c>
      <c r="R226" t="b">
        <f>AND(COUNTIF('Master list(no salts, metals)'!R225,"&lt;=1"),IF(COUNTIF('Master list(no salts, metals)'!$K225:$Y225, "#N/A")=14,TRUE,FALSE))</f>
        <v>0</v>
      </c>
      <c r="S226" t="b">
        <f>AND(COUNTIF('Master list(no salts, metals)'!S225,"&lt;=1"),IF(COUNTIF('Master list(no salts, metals)'!$K225:$Y225, "#N/A")=14,TRUE,FALSE))</f>
        <v>0</v>
      </c>
      <c r="T226" t="b">
        <f>AND(COUNTIF('Master list(no salts, metals)'!T225,"&lt;=1"),IF(COUNTIF('Master list(no salts, metals)'!$K225:$Y225, "#N/A")=14,TRUE,FALSE))</f>
        <v>0</v>
      </c>
      <c r="U226" t="b">
        <f>AND(COUNTIF('Master list(no salts, metals)'!U225,"&lt;=1"),IF(COUNTIF('Master list(no salts, metals)'!$K225:$Y225, "#N/A")=14,TRUE,FALSE))</f>
        <v>0</v>
      </c>
      <c r="V226" t="b">
        <f>AND(COUNTIF('Master list(no salts, metals)'!V225,"&lt;=1"),IF(COUNTIF('Master list(no salts, metals)'!$K225:$Y225, "#N/A")=14,TRUE,FALSE))</f>
        <v>0</v>
      </c>
      <c r="W226" t="b">
        <f>AND(COUNTIF('Master list(no salts, metals)'!W225,"&lt;=1"),IF(COUNTIF('Master list(no salts, metals)'!$K225:$Y225, "#N/A")=14,TRUE,FALSE))</f>
        <v>0</v>
      </c>
      <c r="X226" t="b">
        <f>AND(COUNTIF('Master list(no salts, metals)'!X225,"&lt;=1"),IF(COUNTIF('Master list(no salts, metals)'!$K225:$Y225, "#N/A")=14,TRUE,FALSE))</f>
        <v>1</v>
      </c>
      <c r="Y226" t="b">
        <f>AND(COUNTIF('Master list(no salts, metals)'!Y225,"&lt;=1"),IF(COUNTIF('Master list(no salts, metals)'!$K225:$Y225, "#N/A")=14,TRUE,FALSE))</f>
        <v>0</v>
      </c>
    </row>
    <row r="227" spans="11:25" x14ac:dyDescent="0.25">
      <c r="K227" t="b">
        <f>AND(COUNTIF('Master list(no salts, metals)'!K226,"&lt;=1"),IF(COUNTIF('Master list(no salts, metals)'!$K226:$Y226, "#N/A")=14,TRUE,FALSE))</f>
        <v>0</v>
      </c>
      <c r="L227" t="b">
        <f>AND(COUNTIF('Master list(no salts, metals)'!L226,"&lt;=1"),IF(COUNTIF('Master list(no salts, metals)'!$K226:$Y226, "#N/A")=14,TRUE,FALSE))</f>
        <v>0</v>
      </c>
      <c r="M227" t="b">
        <f>AND(COUNTIF('Master list(no salts, metals)'!M226,"&lt;=1"),IF(COUNTIF('Master list(no salts, metals)'!$K226:$Y226, "#N/A")=14,TRUE,FALSE))</f>
        <v>0</v>
      </c>
      <c r="N227" t="b">
        <f>AND(COUNTIF('Master list(no salts, metals)'!N226,"&lt;=1"),IF(COUNTIF('Master list(no salts, metals)'!$K226:$Y226, "#N/A")=14,TRUE,FALSE))</f>
        <v>0</v>
      </c>
      <c r="O227" t="b">
        <f>AND(COUNTIF('Master list(no salts, metals)'!O226,"&lt;=1"),IF(COUNTIF('Master list(no salts, metals)'!$K226:$Y226, "#N/A")=14,TRUE,FALSE))</f>
        <v>0</v>
      </c>
      <c r="P227" t="b">
        <f>AND(COUNTIF('Master list(no salts, metals)'!P226,"&lt;=1"),IF(COUNTIF('Master list(no salts, metals)'!$K226:$Y226, "#N/A")=14,TRUE,FALSE))</f>
        <v>0</v>
      </c>
      <c r="Q227" t="b">
        <f>AND(COUNTIF('Master list(no salts, metals)'!Q226,"&lt;=1"),IF(COUNTIF('Master list(no salts, metals)'!$K226:$Y226, "#N/A")=14,TRUE,FALSE))</f>
        <v>0</v>
      </c>
      <c r="R227" t="b">
        <f>AND(COUNTIF('Master list(no salts, metals)'!R226,"&lt;=1"),IF(COUNTIF('Master list(no salts, metals)'!$K226:$Y226, "#N/A")=14,TRUE,FALSE))</f>
        <v>0</v>
      </c>
      <c r="S227" t="b">
        <f>AND(COUNTIF('Master list(no salts, metals)'!S226,"&lt;=1"),IF(COUNTIF('Master list(no salts, metals)'!$K226:$Y226, "#N/A")=14,TRUE,FALSE))</f>
        <v>0</v>
      </c>
      <c r="T227" t="b">
        <f>AND(COUNTIF('Master list(no salts, metals)'!T226,"&lt;=1"),IF(COUNTIF('Master list(no salts, metals)'!$K226:$Y226, "#N/A")=14,TRUE,FALSE))</f>
        <v>0</v>
      </c>
      <c r="U227" t="b">
        <f>AND(COUNTIF('Master list(no salts, metals)'!U226,"&lt;=1"),IF(COUNTIF('Master list(no salts, metals)'!$K226:$Y226, "#N/A")=14,TRUE,FALSE))</f>
        <v>0</v>
      </c>
      <c r="V227" t="b">
        <f>AND(COUNTIF('Master list(no salts, metals)'!V226,"&lt;=1"),IF(COUNTIF('Master list(no salts, metals)'!$K226:$Y226, "#N/A")=14,TRUE,FALSE))</f>
        <v>0</v>
      </c>
      <c r="W227" t="b">
        <f>AND(COUNTIF('Master list(no salts, metals)'!W226,"&lt;=1"),IF(COUNTIF('Master list(no salts, metals)'!$K226:$Y226, "#N/A")=14,TRUE,FALSE))</f>
        <v>0</v>
      </c>
      <c r="X227" t="b">
        <f>AND(COUNTIF('Master list(no salts, metals)'!X226,"&lt;=1"),IF(COUNTIF('Master list(no salts, metals)'!$K226:$Y226, "#N/A")=14,TRUE,FALSE))</f>
        <v>0</v>
      </c>
      <c r="Y227" t="b">
        <f>AND(COUNTIF('Master list(no salts, metals)'!Y226,"&lt;=1"),IF(COUNTIF('Master list(no salts, metals)'!$K226:$Y226, "#N/A")=14,TRUE,FALSE))</f>
        <v>0</v>
      </c>
    </row>
    <row r="228" spans="11:25" x14ac:dyDescent="0.25">
      <c r="K228" t="b">
        <f>AND(COUNTIF('Master list(no salts, metals)'!K227,"&lt;=1"),IF(COUNTIF('Master list(no salts, metals)'!$K227:$Y227, "#N/A")=14,TRUE,FALSE))</f>
        <v>0</v>
      </c>
      <c r="L228" t="b">
        <f>AND(COUNTIF('Master list(no salts, metals)'!L227,"&lt;=1"),IF(COUNTIF('Master list(no salts, metals)'!$K227:$Y227, "#N/A")=14,TRUE,FALSE))</f>
        <v>0</v>
      </c>
      <c r="M228" t="b">
        <f>AND(COUNTIF('Master list(no salts, metals)'!M227,"&lt;=1"),IF(COUNTIF('Master list(no salts, metals)'!$K227:$Y227, "#N/A")=14,TRUE,FALSE))</f>
        <v>0</v>
      </c>
      <c r="N228" t="b">
        <f>AND(COUNTIF('Master list(no salts, metals)'!N227,"&lt;=1"),IF(COUNTIF('Master list(no salts, metals)'!$K227:$Y227, "#N/A")=14,TRUE,FALSE))</f>
        <v>0</v>
      </c>
      <c r="O228" t="b">
        <f>AND(COUNTIF('Master list(no salts, metals)'!O227,"&lt;=1"),IF(COUNTIF('Master list(no salts, metals)'!$K227:$Y227, "#N/A")=14,TRUE,FALSE))</f>
        <v>0</v>
      </c>
      <c r="P228" t="b">
        <f>AND(COUNTIF('Master list(no salts, metals)'!P227,"&lt;=1"),IF(COUNTIF('Master list(no salts, metals)'!$K227:$Y227, "#N/A")=14,TRUE,FALSE))</f>
        <v>0</v>
      </c>
      <c r="Q228" t="b">
        <f>AND(COUNTIF('Master list(no salts, metals)'!Q227,"&lt;=1"),IF(COUNTIF('Master list(no salts, metals)'!$K227:$Y227, "#N/A")=14,TRUE,FALSE))</f>
        <v>0</v>
      </c>
      <c r="R228" t="b">
        <f>AND(COUNTIF('Master list(no salts, metals)'!R227,"&lt;=1"),IF(COUNTIF('Master list(no salts, metals)'!$K227:$Y227, "#N/A")=14,TRUE,FALSE))</f>
        <v>0</v>
      </c>
      <c r="S228" t="b">
        <f>AND(COUNTIF('Master list(no salts, metals)'!S227,"&lt;=1"),IF(COUNTIF('Master list(no salts, metals)'!$K227:$Y227, "#N/A")=14,TRUE,FALSE))</f>
        <v>0</v>
      </c>
      <c r="T228" t="b">
        <f>AND(COUNTIF('Master list(no salts, metals)'!T227,"&lt;=1"),IF(COUNTIF('Master list(no salts, metals)'!$K227:$Y227, "#N/A")=14,TRUE,FALSE))</f>
        <v>0</v>
      </c>
      <c r="U228" t="b">
        <f>AND(COUNTIF('Master list(no salts, metals)'!U227,"&lt;=1"),IF(COUNTIF('Master list(no salts, metals)'!$K227:$Y227, "#N/A")=14,TRUE,FALSE))</f>
        <v>0</v>
      </c>
      <c r="V228" t="b">
        <f>AND(COUNTIF('Master list(no salts, metals)'!V227,"&lt;=1"),IF(COUNTIF('Master list(no salts, metals)'!$K227:$Y227, "#N/A")=14,TRUE,FALSE))</f>
        <v>0</v>
      </c>
      <c r="W228" t="b">
        <f>AND(COUNTIF('Master list(no salts, metals)'!W227,"&lt;=1"),IF(COUNTIF('Master list(no salts, metals)'!$K227:$Y227, "#N/A")=14,TRUE,FALSE))</f>
        <v>0</v>
      </c>
      <c r="X228" t="b">
        <f>AND(COUNTIF('Master list(no salts, metals)'!X227,"&lt;=1"),IF(COUNTIF('Master list(no salts, metals)'!$K227:$Y227, "#N/A")=14,TRUE,FALSE))</f>
        <v>0</v>
      </c>
      <c r="Y228" t="b">
        <f>AND(COUNTIF('Master list(no salts, metals)'!Y227,"&lt;=1"),IF(COUNTIF('Master list(no salts, metals)'!$K227:$Y227, "#N/A")=14,TRUE,FALSE))</f>
        <v>0</v>
      </c>
    </row>
    <row r="229" spans="11:25" x14ac:dyDescent="0.25">
      <c r="K229" t="b">
        <f>AND(COUNTIF('Master list(no salts, metals)'!K228,"&lt;=1"),IF(COUNTIF('Master list(no salts, metals)'!$K228:$Y228, "#N/A")=14,TRUE,FALSE))</f>
        <v>0</v>
      </c>
      <c r="L229" t="b">
        <f>AND(COUNTIF('Master list(no salts, metals)'!L228,"&lt;=1"),IF(COUNTIF('Master list(no salts, metals)'!$K228:$Y228, "#N/A")=14,TRUE,FALSE))</f>
        <v>0</v>
      </c>
      <c r="M229" t="b">
        <f>AND(COUNTIF('Master list(no salts, metals)'!M228,"&lt;=1"),IF(COUNTIF('Master list(no salts, metals)'!$K228:$Y228, "#N/A")=14,TRUE,FALSE))</f>
        <v>0</v>
      </c>
      <c r="N229" t="b">
        <f>AND(COUNTIF('Master list(no salts, metals)'!N228,"&lt;=1"),IF(COUNTIF('Master list(no salts, metals)'!$K228:$Y228, "#N/A")=14,TRUE,FALSE))</f>
        <v>0</v>
      </c>
      <c r="O229" t="b">
        <f>AND(COUNTIF('Master list(no salts, metals)'!O228,"&lt;=1"),IF(COUNTIF('Master list(no salts, metals)'!$K228:$Y228, "#N/A")=14,TRUE,FALSE))</f>
        <v>0</v>
      </c>
      <c r="P229" t="b">
        <f>AND(COUNTIF('Master list(no salts, metals)'!P228,"&lt;=1"),IF(COUNTIF('Master list(no salts, metals)'!$K228:$Y228, "#N/A")=14,TRUE,FALSE))</f>
        <v>0</v>
      </c>
      <c r="Q229" t="b">
        <f>AND(COUNTIF('Master list(no salts, metals)'!Q228,"&lt;=1"),IF(COUNTIF('Master list(no salts, metals)'!$K228:$Y228, "#N/A")=14,TRUE,FALSE))</f>
        <v>0</v>
      </c>
      <c r="R229" t="b">
        <f>AND(COUNTIF('Master list(no salts, metals)'!R228,"&lt;=1"),IF(COUNTIF('Master list(no salts, metals)'!$K228:$Y228, "#N/A")=14,TRUE,FALSE))</f>
        <v>0</v>
      </c>
      <c r="S229" t="b">
        <f>AND(COUNTIF('Master list(no salts, metals)'!S228,"&lt;=1"),IF(COUNTIF('Master list(no salts, metals)'!$K228:$Y228, "#N/A")=14,TRUE,FALSE))</f>
        <v>0</v>
      </c>
      <c r="T229" t="b">
        <f>AND(COUNTIF('Master list(no salts, metals)'!T228,"&lt;=1"),IF(COUNTIF('Master list(no salts, metals)'!$K228:$Y228, "#N/A")=14,TRUE,FALSE))</f>
        <v>0</v>
      </c>
      <c r="U229" t="b">
        <f>AND(COUNTIF('Master list(no salts, metals)'!U228,"&lt;=1"),IF(COUNTIF('Master list(no salts, metals)'!$K228:$Y228, "#N/A")=14,TRUE,FALSE))</f>
        <v>0</v>
      </c>
      <c r="V229" t="b">
        <f>AND(COUNTIF('Master list(no salts, metals)'!V228,"&lt;=1"),IF(COUNTIF('Master list(no salts, metals)'!$K228:$Y228, "#N/A")=14,TRUE,FALSE))</f>
        <v>0</v>
      </c>
      <c r="W229" t="b">
        <f>AND(COUNTIF('Master list(no salts, metals)'!W228,"&lt;=1"),IF(COUNTIF('Master list(no salts, metals)'!$K228:$Y228, "#N/A")=14,TRUE,FALSE))</f>
        <v>0</v>
      </c>
      <c r="X229" t="b">
        <f>AND(COUNTIF('Master list(no salts, metals)'!X228,"&lt;=1"),IF(COUNTIF('Master list(no salts, metals)'!$K228:$Y228, "#N/A")=14,TRUE,FALSE))</f>
        <v>0</v>
      </c>
      <c r="Y229" t="b">
        <f>AND(COUNTIF('Master list(no salts, metals)'!Y228,"&lt;=1"),IF(COUNTIF('Master list(no salts, metals)'!$K228:$Y228, "#N/A")=14,TRUE,FALSE))</f>
        <v>0</v>
      </c>
    </row>
    <row r="230" spans="11:25" x14ac:dyDescent="0.25">
      <c r="K230" t="b">
        <f>AND(COUNTIF('Master list(no salts, metals)'!K229,"&lt;=1"),IF(COUNTIF('Master list(no salts, metals)'!$K229:$Y229, "#N/A")=14,TRUE,FALSE))</f>
        <v>0</v>
      </c>
      <c r="L230" t="b">
        <f>AND(COUNTIF('Master list(no salts, metals)'!L229,"&lt;=1"),IF(COUNTIF('Master list(no salts, metals)'!$K229:$Y229, "#N/A")=14,TRUE,FALSE))</f>
        <v>0</v>
      </c>
      <c r="M230" t="b">
        <f>AND(COUNTIF('Master list(no salts, metals)'!M229,"&lt;=1"),IF(COUNTIF('Master list(no salts, metals)'!$K229:$Y229, "#N/A")=14,TRUE,FALSE))</f>
        <v>0</v>
      </c>
      <c r="N230" t="b">
        <f>AND(COUNTIF('Master list(no salts, metals)'!N229,"&lt;=1"),IF(COUNTIF('Master list(no salts, metals)'!$K229:$Y229, "#N/A")=14,TRUE,FALSE))</f>
        <v>0</v>
      </c>
      <c r="O230" t="b">
        <f>AND(COUNTIF('Master list(no salts, metals)'!O229,"&lt;=1"),IF(COUNTIF('Master list(no salts, metals)'!$K229:$Y229, "#N/A")=14,TRUE,FALSE))</f>
        <v>0</v>
      </c>
      <c r="P230" t="b">
        <f>AND(COUNTIF('Master list(no salts, metals)'!P229,"&lt;=1"),IF(COUNTIF('Master list(no salts, metals)'!$K229:$Y229, "#N/A")=14,TRUE,FALSE))</f>
        <v>0</v>
      </c>
      <c r="Q230" t="b">
        <f>AND(COUNTIF('Master list(no salts, metals)'!Q229,"&lt;=1"),IF(COUNTIF('Master list(no salts, metals)'!$K229:$Y229, "#N/A")=14,TRUE,FALSE))</f>
        <v>0</v>
      </c>
      <c r="R230" t="b">
        <f>AND(COUNTIF('Master list(no salts, metals)'!R229,"&lt;=1"),IF(COUNTIF('Master list(no salts, metals)'!$K229:$Y229, "#N/A")=14,TRUE,FALSE))</f>
        <v>0</v>
      </c>
      <c r="S230" t="b">
        <f>AND(COUNTIF('Master list(no salts, metals)'!S229,"&lt;=1"),IF(COUNTIF('Master list(no salts, metals)'!$K229:$Y229, "#N/A")=14,TRUE,FALSE))</f>
        <v>0</v>
      </c>
      <c r="T230" t="b">
        <f>AND(COUNTIF('Master list(no salts, metals)'!T229,"&lt;=1"),IF(COUNTIF('Master list(no salts, metals)'!$K229:$Y229, "#N/A")=14,TRUE,FALSE))</f>
        <v>0</v>
      </c>
      <c r="U230" t="b">
        <f>AND(COUNTIF('Master list(no salts, metals)'!U229,"&lt;=1"),IF(COUNTIF('Master list(no salts, metals)'!$K229:$Y229, "#N/A")=14,TRUE,FALSE))</f>
        <v>0</v>
      </c>
      <c r="V230" t="b">
        <f>AND(COUNTIF('Master list(no salts, metals)'!V229,"&lt;=1"),IF(COUNTIF('Master list(no salts, metals)'!$K229:$Y229, "#N/A")=14,TRUE,FALSE))</f>
        <v>0</v>
      </c>
      <c r="W230" t="b">
        <f>AND(COUNTIF('Master list(no salts, metals)'!W229,"&lt;=1"),IF(COUNTIF('Master list(no salts, metals)'!$K229:$Y229, "#N/A")=14,TRUE,FALSE))</f>
        <v>1</v>
      </c>
      <c r="X230" t="b">
        <f>AND(COUNTIF('Master list(no salts, metals)'!X229,"&lt;=1"),IF(COUNTIF('Master list(no salts, metals)'!$K229:$Y229, "#N/A")=14,TRUE,FALSE))</f>
        <v>0</v>
      </c>
      <c r="Y230" t="b">
        <f>AND(COUNTIF('Master list(no salts, metals)'!Y229,"&lt;=1"),IF(COUNTIF('Master list(no salts, metals)'!$K229:$Y229, "#N/A")=14,TRUE,FALSE))</f>
        <v>0</v>
      </c>
    </row>
    <row r="231" spans="11:25" x14ac:dyDescent="0.25">
      <c r="K231" t="b">
        <f>AND(COUNTIF('Master list(no salts, metals)'!K230,"&lt;=1"),IF(COUNTIF('Master list(no salts, metals)'!$K230:$Y230, "#N/A")=14,TRUE,FALSE))</f>
        <v>0</v>
      </c>
      <c r="L231" t="b">
        <f>AND(COUNTIF('Master list(no salts, metals)'!L230,"&lt;=1"),IF(COUNTIF('Master list(no salts, metals)'!$K230:$Y230, "#N/A")=14,TRUE,FALSE))</f>
        <v>0</v>
      </c>
      <c r="M231" t="b">
        <f>AND(COUNTIF('Master list(no salts, metals)'!M230,"&lt;=1"),IF(COUNTIF('Master list(no salts, metals)'!$K230:$Y230, "#N/A")=14,TRUE,FALSE))</f>
        <v>0</v>
      </c>
      <c r="N231" t="b">
        <f>AND(COUNTIF('Master list(no salts, metals)'!N230,"&lt;=1"),IF(COUNTIF('Master list(no salts, metals)'!$K230:$Y230, "#N/A")=14,TRUE,FALSE))</f>
        <v>0</v>
      </c>
      <c r="O231" t="b">
        <f>AND(COUNTIF('Master list(no salts, metals)'!O230,"&lt;=1"),IF(COUNTIF('Master list(no salts, metals)'!$K230:$Y230, "#N/A")=14,TRUE,FALSE))</f>
        <v>0</v>
      </c>
      <c r="P231" t="b">
        <f>AND(COUNTIF('Master list(no salts, metals)'!P230,"&lt;=1"),IF(COUNTIF('Master list(no salts, metals)'!$K230:$Y230, "#N/A")=14,TRUE,FALSE))</f>
        <v>0</v>
      </c>
      <c r="Q231" t="b">
        <f>AND(COUNTIF('Master list(no salts, metals)'!Q230,"&lt;=1"),IF(COUNTIF('Master list(no salts, metals)'!$K230:$Y230, "#N/A")=14,TRUE,FALSE))</f>
        <v>0</v>
      </c>
      <c r="R231" t="b">
        <f>AND(COUNTIF('Master list(no salts, metals)'!R230,"&lt;=1"),IF(COUNTIF('Master list(no salts, metals)'!$K230:$Y230, "#N/A")=14,TRUE,FALSE))</f>
        <v>0</v>
      </c>
      <c r="S231" t="b">
        <f>AND(COUNTIF('Master list(no salts, metals)'!S230,"&lt;=1"),IF(COUNTIF('Master list(no salts, metals)'!$K230:$Y230, "#N/A")=14,TRUE,FALSE))</f>
        <v>0</v>
      </c>
      <c r="T231" t="b">
        <f>AND(COUNTIF('Master list(no salts, metals)'!T230,"&lt;=1"),IF(COUNTIF('Master list(no salts, metals)'!$K230:$Y230, "#N/A")=14,TRUE,FALSE))</f>
        <v>0</v>
      </c>
      <c r="U231" t="b">
        <f>AND(COUNTIF('Master list(no salts, metals)'!U230,"&lt;=1"),IF(COUNTIF('Master list(no salts, metals)'!$K230:$Y230, "#N/A")=14,TRUE,FALSE))</f>
        <v>0</v>
      </c>
      <c r="V231" t="b">
        <f>AND(COUNTIF('Master list(no salts, metals)'!V230,"&lt;=1"),IF(COUNTIF('Master list(no salts, metals)'!$K230:$Y230, "#N/A")=14,TRUE,FALSE))</f>
        <v>0</v>
      </c>
      <c r="W231" t="b">
        <f>AND(COUNTIF('Master list(no salts, metals)'!W230,"&lt;=1"),IF(COUNTIF('Master list(no salts, metals)'!$K230:$Y230, "#N/A")=14,TRUE,FALSE))</f>
        <v>1</v>
      </c>
      <c r="X231" t="b">
        <f>AND(COUNTIF('Master list(no salts, metals)'!X230,"&lt;=1"),IF(COUNTIF('Master list(no salts, metals)'!$K230:$Y230, "#N/A")=14,TRUE,FALSE))</f>
        <v>0</v>
      </c>
      <c r="Y231" t="b">
        <f>AND(COUNTIF('Master list(no salts, metals)'!Y230,"&lt;=1"),IF(COUNTIF('Master list(no salts, metals)'!$K230:$Y230, "#N/A")=14,TRUE,FALSE))</f>
        <v>0</v>
      </c>
    </row>
    <row r="232" spans="11:25" x14ac:dyDescent="0.25">
      <c r="K232" t="b">
        <f>AND(COUNTIF('Master list(no salts, metals)'!K231,"&lt;=1"),IF(COUNTIF('Master list(no salts, metals)'!$K231:$Y231, "#N/A")=14,TRUE,FALSE))</f>
        <v>0</v>
      </c>
      <c r="L232" t="b">
        <f>AND(COUNTIF('Master list(no salts, metals)'!L231,"&lt;=1"),IF(COUNTIF('Master list(no salts, metals)'!$K231:$Y231, "#N/A")=14,TRUE,FALSE))</f>
        <v>0</v>
      </c>
      <c r="M232" t="b">
        <f>AND(COUNTIF('Master list(no salts, metals)'!M231,"&lt;=1"),IF(COUNTIF('Master list(no salts, metals)'!$K231:$Y231, "#N/A")=14,TRUE,FALSE))</f>
        <v>0</v>
      </c>
      <c r="N232" t="b">
        <f>AND(COUNTIF('Master list(no salts, metals)'!N231,"&lt;=1"),IF(COUNTIF('Master list(no salts, metals)'!$K231:$Y231, "#N/A")=14,TRUE,FALSE))</f>
        <v>0</v>
      </c>
      <c r="O232" t="b">
        <f>AND(COUNTIF('Master list(no salts, metals)'!O231,"&lt;=1"),IF(COUNTIF('Master list(no salts, metals)'!$K231:$Y231, "#N/A")=14,TRUE,FALSE))</f>
        <v>0</v>
      </c>
      <c r="P232" t="b">
        <f>AND(COUNTIF('Master list(no salts, metals)'!P231,"&lt;=1"),IF(COUNTIF('Master list(no salts, metals)'!$K231:$Y231, "#N/A")=14,TRUE,FALSE))</f>
        <v>0</v>
      </c>
      <c r="Q232" t="b">
        <f>AND(COUNTIF('Master list(no salts, metals)'!Q231,"&lt;=1"),IF(COUNTIF('Master list(no salts, metals)'!$K231:$Y231, "#N/A")=14,TRUE,FALSE))</f>
        <v>0</v>
      </c>
      <c r="R232" t="b">
        <f>AND(COUNTIF('Master list(no salts, metals)'!R231,"&lt;=1"),IF(COUNTIF('Master list(no salts, metals)'!$K231:$Y231, "#N/A")=14,TRUE,FALSE))</f>
        <v>0</v>
      </c>
      <c r="S232" t="b">
        <f>AND(COUNTIF('Master list(no salts, metals)'!S231,"&lt;=1"),IF(COUNTIF('Master list(no salts, metals)'!$K231:$Y231, "#N/A")=14,TRUE,FALSE))</f>
        <v>0</v>
      </c>
      <c r="T232" t="b">
        <f>AND(COUNTIF('Master list(no salts, metals)'!T231,"&lt;=1"),IF(COUNTIF('Master list(no salts, metals)'!$K231:$Y231, "#N/A")=14,TRUE,FALSE))</f>
        <v>0</v>
      </c>
      <c r="U232" t="b">
        <f>AND(COUNTIF('Master list(no salts, metals)'!U231,"&lt;=1"),IF(COUNTIF('Master list(no salts, metals)'!$K231:$Y231, "#N/A")=14,TRUE,FALSE))</f>
        <v>0</v>
      </c>
      <c r="V232" t="b">
        <f>AND(COUNTIF('Master list(no salts, metals)'!V231,"&lt;=1"),IF(COUNTIF('Master list(no salts, metals)'!$K231:$Y231, "#N/A")=14,TRUE,FALSE))</f>
        <v>0</v>
      </c>
      <c r="W232" t="b">
        <f>AND(COUNTIF('Master list(no salts, metals)'!W231,"&lt;=1"),IF(COUNTIF('Master list(no salts, metals)'!$K231:$Y231, "#N/A")=14,TRUE,FALSE))</f>
        <v>0</v>
      </c>
      <c r="X232" t="b">
        <f>AND(COUNTIF('Master list(no salts, metals)'!X231,"&lt;=1"),IF(COUNTIF('Master list(no salts, metals)'!$K231:$Y231, "#N/A")=14,TRUE,FALSE))</f>
        <v>0</v>
      </c>
      <c r="Y232" t="b">
        <f>AND(COUNTIF('Master list(no salts, metals)'!Y231,"&lt;=1"),IF(COUNTIF('Master list(no salts, metals)'!$K231:$Y231, "#N/A")=14,TRUE,FALSE))</f>
        <v>1</v>
      </c>
    </row>
    <row r="233" spans="11:25" x14ac:dyDescent="0.25">
      <c r="K233" t="b">
        <f>AND(COUNTIF('Master list(no salts, metals)'!K232,"&lt;=1"),IF(COUNTIF('Master list(no salts, metals)'!$K232:$Y232, "#N/A")=14,TRUE,FALSE))</f>
        <v>0</v>
      </c>
      <c r="L233" t="b">
        <f>AND(COUNTIF('Master list(no salts, metals)'!L232,"&lt;=1"),IF(COUNTIF('Master list(no salts, metals)'!$K232:$Y232, "#N/A")=14,TRUE,FALSE))</f>
        <v>0</v>
      </c>
      <c r="M233" t="b">
        <f>AND(COUNTIF('Master list(no salts, metals)'!M232,"&lt;=1"),IF(COUNTIF('Master list(no salts, metals)'!$K232:$Y232, "#N/A")=14,TRUE,FALSE))</f>
        <v>0</v>
      </c>
      <c r="N233" t="b">
        <f>AND(COUNTIF('Master list(no salts, metals)'!N232,"&lt;=1"),IF(COUNTIF('Master list(no salts, metals)'!$K232:$Y232, "#N/A")=14,TRUE,FALSE))</f>
        <v>0</v>
      </c>
      <c r="O233" t="b">
        <f>AND(COUNTIF('Master list(no salts, metals)'!O232,"&lt;=1"),IF(COUNTIF('Master list(no salts, metals)'!$K232:$Y232, "#N/A")=14,TRUE,FALSE))</f>
        <v>0</v>
      </c>
      <c r="P233" t="b">
        <f>AND(COUNTIF('Master list(no salts, metals)'!P232,"&lt;=1"),IF(COUNTIF('Master list(no salts, metals)'!$K232:$Y232, "#N/A")=14,TRUE,FALSE))</f>
        <v>0</v>
      </c>
      <c r="Q233" t="b">
        <f>AND(COUNTIF('Master list(no salts, metals)'!Q232,"&lt;=1"),IF(COUNTIF('Master list(no salts, metals)'!$K232:$Y232, "#N/A")=14,TRUE,FALSE))</f>
        <v>0</v>
      </c>
      <c r="R233" t="b">
        <f>AND(COUNTIF('Master list(no salts, metals)'!R232,"&lt;=1"),IF(COUNTIF('Master list(no salts, metals)'!$K232:$Y232, "#N/A")=14,TRUE,FALSE))</f>
        <v>0</v>
      </c>
      <c r="S233" t="b">
        <f>AND(COUNTIF('Master list(no salts, metals)'!S232,"&lt;=1"),IF(COUNTIF('Master list(no salts, metals)'!$K232:$Y232, "#N/A")=14,TRUE,FALSE))</f>
        <v>0</v>
      </c>
      <c r="T233" t="b">
        <f>AND(COUNTIF('Master list(no salts, metals)'!T232,"&lt;=1"),IF(COUNTIF('Master list(no salts, metals)'!$K232:$Y232, "#N/A")=14,TRUE,FALSE))</f>
        <v>0</v>
      </c>
      <c r="U233" t="b">
        <f>AND(COUNTIF('Master list(no salts, metals)'!U232,"&lt;=1"),IF(COUNTIF('Master list(no salts, metals)'!$K232:$Y232, "#N/A")=14,TRUE,FALSE))</f>
        <v>0</v>
      </c>
      <c r="V233" t="b">
        <f>AND(COUNTIF('Master list(no salts, metals)'!V232,"&lt;=1"),IF(COUNTIF('Master list(no salts, metals)'!$K232:$Y232, "#N/A")=14,TRUE,FALSE))</f>
        <v>0</v>
      </c>
      <c r="W233" t="b">
        <f>AND(COUNTIF('Master list(no salts, metals)'!W232,"&lt;=1"),IF(COUNTIF('Master list(no salts, metals)'!$K232:$Y232, "#N/A")=14,TRUE,FALSE))</f>
        <v>0</v>
      </c>
      <c r="X233" t="b">
        <f>AND(COUNTIF('Master list(no salts, metals)'!X232,"&lt;=1"),IF(COUNTIF('Master list(no salts, metals)'!$K232:$Y232, "#N/A")=14,TRUE,FALSE))</f>
        <v>0</v>
      </c>
      <c r="Y233" t="b">
        <f>AND(COUNTIF('Master list(no salts, metals)'!Y232,"&lt;=1"),IF(COUNTIF('Master list(no salts, metals)'!$K232:$Y232, "#N/A")=14,TRUE,FALSE))</f>
        <v>0</v>
      </c>
    </row>
    <row r="234" spans="11:25" x14ac:dyDescent="0.25">
      <c r="K234" t="b">
        <f>AND(COUNTIF('Master list(no salts, metals)'!K233,"&lt;=1"),IF(COUNTIF('Master list(no salts, metals)'!$K233:$Y233, "#N/A")=14,TRUE,FALSE))</f>
        <v>0</v>
      </c>
      <c r="L234" t="b">
        <f>AND(COUNTIF('Master list(no salts, metals)'!L233,"&lt;=1"),IF(COUNTIF('Master list(no salts, metals)'!$K233:$Y233, "#N/A")=14,TRUE,FALSE))</f>
        <v>0</v>
      </c>
      <c r="M234" t="b">
        <f>AND(COUNTIF('Master list(no salts, metals)'!M233,"&lt;=1"),IF(COUNTIF('Master list(no salts, metals)'!$K233:$Y233, "#N/A")=14,TRUE,FALSE))</f>
        <v>0</v>
      </c>
      <c r="N234" t="b">
        <f>AND(COUNTIF('Master list(no salts, metals)'!N233,"&lt;=1"),IF(COUNTIF('Master list(no salts, metals)'!$K233:$Y233, "#N/A")=14,TRUE,FALSE))</f>
        <v>0</v>
      </c>
      <c r="O234" t="b">
        <f>AND(COUNTIF('Master list(no salts, metals)'!O233,"&lt;=1"),IF(COUNTIF('Master list(no salts, metals)'!$K233:$Y233, "#N/A")=14,TRUE,FALSE))</f>
        <v>0</v>
      </c>
      <c r="P234" t="b">
        <f>AND(COUNTIF('Master list(no salts, metals)'!P233,"&lt;=1"),IF(COUNTIF('Master list(no salts, metals)'!$K233:$Y233, "#N/A")=14,TRUE,FALSE))</f>
        <v>0</v>
      </c>
      <c r="Q234" t="b">
        <f>AND(COUNTIF('Master list(no salts, metals)'!Q233,"&lt;=1"),IF(COUNTIF('Master list(no salts, metals)'!$K233:$Y233, "#N/A")=14,TRUE,FALSE))</f>
        <v>0</v>
      </c>
      <c r="R234" t="b">
        <f>AND(COUNTIF('Master list(no salts, metals)'!R233,"&lt;=1"),IF(COUNTIF('Master list(no salts, metals)'!$K233:$Y233, "#N/A")=14,TRUE,FALSE))</f>
        <v>0</v>
      </c>
      <c r="S234" t="b">
        <f>AND(COUNTIF('Master list(no salts, metals)'!S233,"&lt;=1"),IF(COUNTIF('Master list(no salts, metals)'!$K233:$Y233, "#N/A")=14,TRUE,FALSE))</f>
        <v>0</v>
      </c>
      <c r="T234" t="b">
        <f>AND(COUNTIF('Master list(no salts, metals)'!T233,"&lt;=1"),IF(COUNTIF('Master list(no salts, metals)'!$K233:$Y233, "#N/A")=14,TRUE,FALSE))</f>
        <v>0</v>
      </c>
      <c r="U234" t="b">
        <f>AND(COUNTIF('Master list(no salts, metals)'!U233,"&lt;=1"),IF(COUNTIF('Master list(no salts, metals)'!$K233:$Y233, "#N/A")=14,TRUE,FALSE))</f>
        <v>0</v>
      </c>
      <c r="V234" t="b">
        <f>AND(COUNTIF('Master list(no salts, metals)'!V233,"&lt;=1"),IF(COUNTIF('Master list(no salts, metals)'!$K233:$Y233, "#N/A")=14,TRUE,FALSE))</f>
        <v>0</v>
      </c>
      <c r="W234" t="b">
        <f>AND(COUNTIF('Master list(no salts, metals)'!W233,"&lt;=1"),IF(COUNTIF('Master list(no salts, metals)'!$K233:$Y233, "#N/A")=14,TRUE,FALSE))</f>
        <v>0</v>
      </c>
      <c r="X234" t="b">
        <f>AND(COUNTIF('Master list(no salts, metals)'!X233,"&lt;=1"),IF(COUNTIF('Master list(no salts, metals)'!$K233:$Y233, "#N/A")=14,TRUE,FALSE))</f>
        <v>0</v>
      </c>
      <c r="Y234" t="b">
        <f>AND(COUNTIF('Master list(no salts, metals)'!Y233,"&lt;=1"),IF(COUNTIF('Master list(no salts, metals)'!$K233:$Y233, "#N/A")=14,TRUE,FALSE))</f>
        <v>0</v>
      </c>
    </row>
    <row r="235" spans="11:25" x14ac:dyDescent="0.25">
      <c r="K235" t="b">
        <f>AND(COUNTIF('Master list(no salts, metals)'!K234,"&lt;=1"),IF(COUNTIF('Master list(no salts, metals)'!$K234:$Y234, "#N/A")=14,TRUE,FALSE))</f>
        <v>0</v>
      </c>
      <c r="L235" t="b">
        <f>AND(COUNTIF('Master list(no salts, metals)'!L234,"&lt;=1"),IF(COUNTIF('Master list(no salts, metals)'!$K234:$Y234, "#N/A")=14,TRUE,FALSE))</f>
        <v>0</v>
      </c>
      <c r="M235" t="b">
        <f>AND(COUNTIF('Master list(no salts, metals)'!M234,"&lt;=1"),IF(COUNTIF('Master list(no salts, metals)'!$K234:$Y234, "#N/A")=14,TRUE,FALSE))</f>
        <v>0</v>
      </c>
      <c r="N235" t="b">
        <f>AND(COUNTIF('Master list(no salts, metals)'!N234,"&lt;=1"),IF(COUNTIF('Master list(no salts, metals)'!$K234:$Y234, "#N/A")=14,TRUE,FALSE))</f>
        <v>0</v>
      </c>
      <c r="O235" t="b">
        <f>AND(COUNTIF('Master list(no salts, metals)'!O234,"&lt;=1"),IF(COUNTIF('Master list(no salts, metals)'!$K234:$Y234, "#N/A")=14,TRUE,FALSE))</f>
        <v>0</v>
      </c>
      <c r="P235" t="b">
        <f>AND(COUNTIF('Master list(no salts, metals)'!P234,"&lt;=1"),IF(COUNTIF('Master list(no salts, metals)'!$K234:$Y234, "#N/A")=14,TRUE,FALSE))</f>
        <v>0</v>
      </c>
      <c r="Q235" t="b">
        <f>AND(COUNTIF('Master list(no salts, metals)'!Q234,"&lt;=1"),IF(COUNTIF('Master list(no salts, metals)'!$K234:$Y234, "#N/A")=14,TRUE,FALSE))</f>
        <v>0</v>
      </c>
      <c r="R235" t="b">
        <f>AND(COUNTIF('Master list(no salts, metals)'!R234,"&lt;=1"),IF(COUNTIF('Master list(no salts, metals)'!$K234:$Y234, "#N/A")=14,TRUE,FALSE))</f>
        <v>0</v>
      </c>
      <c r="S235" t="b">
        <f>AND(COUNTIF('Master list(no salts, metals)'!S234,"&lt;=1"),IF(COUNTIF('Master list(no salts, metals)'!$K234:$Y234, "#N/A")=14,TRUE,FALSE))</f>
        <v>0</v>
      </c>
      <c r="T235" t="b">
        <f>AND(COUNTIF('Master list(no salts, metals)'!T234,"&lt;=1"),IF(COUNTIF('Master list(no salts, metals)'!$K234:$Y234, "#N/A")=14,TRUE,FALSE))</f>
        <v>1</v>
      </c>
      <c r="U235" t="b">
        <f>AND(COUNTIF('Master list(no salts, metals)'!U234,"&lt;=1"),IF(COUNTIF('Master list(no salts, metals)'!$K234:$Y234, "#N/A")=14,TRUE,FALSE))</f>
        <v>0</v>
      </c>
      <c r="V235" t="b">
        <f>AND(COUNTIF('Master list(no salts, metals)'!V234,"&lt;=1"),IF(COUNTIF('Master list(no salts, metals)'!$K234:$Y234, "#N/A")=14,TRUE,FALSE))</f>
        <v>0</v>
      </c>
      <c r="W235" t="b">
        <f>AND(COUNTIF('Master list(no salts, metals)'!W234,"&lt;=1"),IF(COUNTIF('Master list(no salts, metals)'!$K234:$Y234, "#N/A")=14,TRUE,FALSE))</f>
        <v>0</v>
      </c>
      <c r="X235" t="b">
        <f>AND(COUNTIF('Master list(no salts, metals)'!X234,"&lt;=1"),IF(COUNTIF('Master list(no salts, metals)'!$K234:$Y234, "#N/A")=14,TRUE,FALSE))</f>
        <v>0</v>
      </c>
      <c r="Y235" t="b">
        <f>AND(COUNTIF('Master list(no salts, metals)'!Y234,"&lt;=1"),IF(COUNTIF('Master list(no salts, metals)'!$K234:$Y234, "#N/A")=14,TRUE,FALSE))</f>
        <v>0</v>
      </c>
    </row>
    <row r="236" spans="11:25" x14ac:dyDescent="0.25">
      <c r="K236" t="b">
        <f>AND(COUNTIF('Master list(no salts, metals)'!K235,"&lt;=1"),IF(COUNTIF('Master list(no salts, metals)'!$K235:$Y235, "#N/A")=14,TRUE,FALSE))</f>
        <v>0</v>
      </c>
      <c r="L236" t="b">
        <f>AND(COUNTIF('Master list(no salts, metals)'!L235,"&lt;=1"),IF(COUNTIF('Master list(no salts, metals)'!$K235:$Y235, "#N/A")=14,TRUE,FALSE))</f>
        <v>0</v>
      </c>
      <c r="M236" t="b">
        <f>AND(COUNTIF('Master list(no salts, metals)'!M235,"&lt;=1"),IF(COUNTIF('Master list(no salts, metals)'!$K235:$Y235, "#N/A")=14,TRUE,FALSE))</f>
        <v>0</v>
      </c>
      <c r="N236" t="b">
        <f>AND(COUNTIF('Master list(no salts, metals)'!N235,"&lt;=1"),IF(COUNTIF('Master list(no salts, metals)'!$K235:$Y235, "#N/A")=14,TRUE,FALSE))</f>
        <v>0</v>
      </c>
      <c r="O236" t="b">
        <f>AND(COUNTIF('Master list(no salts, metals)'!O235,"&lt;=1"),IF(COUNTIF('Master list(no salts, metals)'!$K235:$Y235, "#N/A")=14,TRUE,FALSE))</f>
        <v>0</v>
      </c>
      <c r="P236" t="b">
        <f>AND(COUNTIF('Master list(no salts, metals)'!P235,"&lt;=1"),IF(COUNTIF('Master list(no salts, metals)'!$K235:$Y235, "#N/A")=14,TRUE,FALSE))</f>
        <v>0</v>
      </c>
      <c r="Q236" t="b">
        <f>AND(COUNTIF('Master list(no salts, metals)'!Q235,"&lt;=1"),IF(COUNTIF('Master list(no salts, metals)'!$K235:$Y235, "#N/A")=14,TRUE,FALSE))</f>
        <v>0</v>
      </c>
      <c r="R236" t="b">
        <f>AND(COUNTIF('Master list(no salts, metals)'!R235,"&lt;=1"),IF(COUNTIF('Master list(no salts, metals)'!$K235:$Y235, "#N/A")=14,TRUE,FALSE))</f>
        <v>0</v>
      </c>
      <c r="S236" t="b">
        <f>AND(COUNTIF('Master list(no salts, metals)'!S235,"&lt;=1"),IF(COUNTIF('Master list(no salts, metals)'!$K235:$Y235, "#N/A")=14,TRUE,FALSE))</f>
        <v>0</v>
      </c>
      <c r="T236" t="b">
        <f>AND(COUNTIF('Master list(no salts, metals)'!T235,"&lt;=1"),IF(COUNTIF('Master list(no salts, metals)'!$K235:$Y235, "#N/A")=14,TRUE,FALSE))</f>
        <v>0</v>
      </c>
      <c r="U236" t="b">
        <f>AND(COUNTIF('Master list(no salts, metals)'!U235,"&lt;=1"),IF(COUNTIF('Master list(no salts, metals)'!$K235:$Y235, "#N/A")=14,TRUE,FALSE))</f>
        <v>0</v>
      </c>
      <c r="V236" t="b">
        <f>AND(COUNTIF('Master list(no salts, metals)'!V235,"&lt;=1"),IF(COUNTIF('Master list(no salts, metals)'!$K235:$Y235, "#N/A")=14,TRUE,FALSE))</f>
        <v>0</v>
      </c>
      <c r="W236" t="b">
        <f>AND(COUNTIF('Master list(no salts, metals)'!W235,"&lt;=1"),IF(COUNTIF('Master list(no salts, metals)'!$K235:$Y235, "#N/A")=14,TRUE,FALSE))</f>
        <v>1</v>
      </c>
      <c r="X236" t="b">
        <f>AND(COUNTIF('Master list(no salts, metals)'!X235,"&lt;=1"),IF(COUNTIF('Master list(no salts, metals)'!$K235:$Y235, "#N/A")=14,TRUE,FALSE))</f>
        <v>0</v>
      </c>
      <c r="Y236" t="b">
        <f>AND(COUNTIF('Master list(no salts, metals)'!Y235,"&lt;=1"),IF(COUNTIF('Master list(no salts, metals)'!$K235:$Y235, "#N/A")=14,TRUE,FALSE))</f>
        <v>0</v>
      </c>
    </row>
    <row r="237" spans="11:25" x14ac:dyDescent="0.25">
      <c r="K237" t="b">
        <f>AND(COUNTIF('Master list(no salts, metals)'!K236,"&lt;=1"),IF(COUNTIF('Master list(no salts, metals)'!$K236:$Y236, "#N/A")=14,TRUE,FALSE))</f>
        <v>0</v>
      </c>
      <c r="L237" t="b">
        <f>AND(COUNTIF('Master list(no salts, metals)'!L236,"&lt;=1"),IF(COUNTIF('Master list(no salts, metals)'!$K236:$Y236, "#N/A")=14,TRUE,FALSE))</f>
        <v>0</v>
      </c>
      <c r="M237" t="b">
        <f>AND(COUNTIF('Master list(no salts, metals)'!M236,"&lt;=1"),IF(COUNTIF('Master list(no salts, metals)'!$K236:$Y236, "#N/A")=14,TRUE,FALSE))</f>
        <v>0</v>
      </c>
      <c r="N237" t="b">
        <f>AND(COUNTIF('Master list(no salts, metals)'!N236,"&lt;=1"),IF(COUNTIF('Master list(no salts, metals)'!$K236:$Y236, "#N/A")=14,TRUE,FALSE))</f>
        <v>0</v>
      </c>
      <c r="O237" t="b">
        <f>AND(COUNTIF('Master list(no salts, metals)'!O236,"&lt;=1"),IF(COUNTIF('Master list(no salts, metals)'!$K236:$Y236, "#N/A")=14,TRUE,FALSE))</f>
        <v>0</v>
      </c>
      <c r="P237" t="b">
        <f>AND(COUNTIF('Master list(no salts, metals)'!P236,"&lt;=1"),IF(COUNTIF('Master list(no salts, metals)'!$K236:$Y236, "#N/A")=14,TRUE,FALSE))</f>
        <v>0</v>
      </c>
      <c r="Q237" t="b">
        <f>AND(COUNTIF('Master list(no salts, metals)'!Q236,"&lt;=1"),IF(COUNTIF('Master list(no salts, metals)'!$K236:$Y236, "#N/A")=14,TRUE,FALSE))</f>
        <v>0</v>
      </c>
      <c r="R237" t="b">
        <f>AND(COUNTIF('Master list(no salts, metals)'!R236,"&lt;=1"),IF(COUNTIF('Master list(no salts, metals)'!$K236:$Y236, "#N/A")=14,TRUE,FALSE))</f>
        <v>0</v>
      </c>
      <c r="S237" t="b">
        <f>AND(COUNTIF('Master list(no salts, metals)'!S236,"&lt;=1"),IF(COUNTIF('Master list(no salts, metals)'!$K236:$Y236, "#N/A")=14,TRUE,FALSE))</f>
        <v>0</v>
      </c>
      <c r="T237" t="b">
        <f>AND(COUNTIF('Master list(no salts, metals)'!T236,"&lt;=1"),IF(COUNTIF('Master list(no salts, metals)'!$K236:$Y236, "#N/A")=14,TRUE,FALSE))</f>
        <v>0</v>
      </c>
      <c r="U237" t="b">
        <f>AND(COUNTIF('Master list(no salts, metals)'!U236,"&lt;=1"),IF(COUNTIF('Master list(no salts, metals)'!$K236:$Y236, "#N/A")=14,TRUE,FALSE))</f>
        <v>0</v>
      </c>
      <c r="V237" t="b">
        <f>AND(COUNTIF('Master list(no salts, metals)'!V236,"&lt;=1"),IF(COUNTIF('Master list(no salts, metals)'!$K236:$Y236, "#N/A")=14,TRUE,FALSE))</f>
        <v>0</v>
      </c>
      <c r="W237" t="b">
        <f>AND(COUNTIF('Master list(no salts, metals)'!W236,"&lt;=1"),IF(COUNTIF('Master list(no salts, metals)'!$K236:$Y236, "#N/A")=14,TRUE,FALSE))</f>
        <v>0</v>
      </c>
      <c r="X237" t="b">
        <f>AND(COUNTIF('Master list(no salts, metals)'!X236,"&lt;=1"),IF(COUNTIF('Master list(no salts, metals)'!$K236:$Y236, "#N/A")=14,TRUE,FALSE))</f>
        <v>0</v>
      </c>
      <c r="Y237" t="b">
        <f>AND(COUNTIF('Master list(no salts, metals)'!Y236,"&lt;=1"),IF(COUNTIF('Master list(no salts, metals)'!$K236:$Y236, "#N/A")=14,TRUE,FALSE))</f>
        <v>0</v>
      </c>
    </row>
    <row r="238" spans="11:25" x14ac:dyDescent="0.25">
      <c r="K238" t="b">
        <f>AND(COUNTIF('Master list(no salts, metals)'!K237,"&lt;=1"),IF(COUNTIF('Master list(no salts, metals)'!$K237:$Y237, "#N/A")=14,TRUE,FALSE))</f>
        <v>0</v>
      </c>
      <c r="L238" t="b">
        <f>AND(COUNTIF('Master list(no salts, metals)'!L237,"&lt;=1"),IF(COUNTIF('Master list(no salts, metals)'!$K237:$Y237, "#N/A")=14,TRUE,FALSE))</f>
        <v>0</v>
      </c>
      <c r="M238" t="b">
        <f>AND(COUNTIF('Master list(no salts, metals)'!M237,"&lt;=1"),IF(COUNTIF('Master list(no salts, metals)'!$K237:$Y237, "#N/A")=14,TRUE,FALSE))</f>
        <v>0</v>
      </c>
      <c r="N238" t="b">
        <f>AND(COUNTIF('Master list(no salts, metals)'!N237,"&lt;=1"),IF(COUNTIF('Master list(no salts, metals)'!$K237:$Y237, "#N/A")=14,TRUE,FALSE))</f>
        <v>0</v>
      </c>
      <c r="O238" t="b">
        <f>AND(COUNTIF('Master list(no salts, metals)'!O237,"&lt;=1"),IF(COUNTIF('Master list(no salts, metals)'!$K237:$Y237, "#N/A")=14,TRUE,FALSE))</f>
        <v>0</v>
      </c>
      <c r="P238" t="b">
        <f>AND(COUNTIF('Master list(no salts, metals)'!P237,"&lt;=1"),IF(COUNTIF('Master list(no salts, metals)'!$K237:$Y237, "#N/A")=14,TRUE,FALSE))</f>
        <v>0</v>
      </c>
      <c r="Q238" t="b">
        <f>AND(COUNTIF('Master list(no salts, metals)'!Q237,"&lt;=1"),IF(COUNTIF('Master list(no salts, metals)'!$K237:$Y237, "#N/A")=14,TRUE,FALSE))</f>
        <v>0</v>
      </c>
      <c r="R238" t="b">
        <f>AND(COUNTIF('Master list(no salts, metals)'!R237,"&lt;=1"),IF(COUNTIF('Master list(no salts, metals)'!$K237:$Y237, "#N/A")=14,TRUE,FALSE))</f>
        <v>0</v>
      </c>
      <c r="S238" t="b">
        <f>AND(COUNTIF('Master list(no salts, metals)'!S237,"&lt;=1"),IF(COUNTIF('Master list(no salts, metals)'!$K237:$Y237, "#N/A")=14,TRUE,FALSE))</f>
        <v>0</v>
      </c>
      <c r="T238" t="b">
        <f>AND(COUNTIF('Master list(no salts, metals)'!T237,"&lt;=1"),IF(COUNTIF('Master list(no salts, metals)'!$K237:$Y237, "#N/A")=14,TRUE,FALSE))</f>
        <v>0</v>
      </c>
      <c r="U238" t="b">
        <f>AND(COUNTIF('Master list(no salts, metals)'!U237,"&lt;=1"),IF(COUNTIF('Master list(no salts, metals)'!$K237:$Y237, "#N/A")=14,TRUE,FALSE))</f>
        <v>0</v>
      </c>
      <c r="V238" t="b">
        <f>AND(COUNTIF('Master list(no salts, metals)'!V237,"&lt;=1"),IF(COUNTIF('Master list(no salts, metals)'!$K237:$Y237, "#N/A")=14,TRUE,FALSE))</f>
        <v>0</v>
      </c>
      <c r="W238" t="b">
        <f>AND(COUNTIF('Master list(no salts, metals)'!W237,"&lt;=1"),IF(COUNTIF('Master list(no salts, metals)'!$K237:$Y237, "#N/A")=14,TRUE,FALSE))</f>
        <v>0</v>
      </c>
      <c r="X238" t="b">
        <f>AND(COUNTIF('Master list(no salts, metals)'!X237,"&lt;=1"),IF(COUNTIF('Master list(no salts, metals)'!$K237:$Y237, "#N/A")=14,TRUE,FALSE))</f>
        <v>0</v>
      </c>
      <c r="Y238" t="b">
        <f>AND(COUNTIF('Master list(no salts, metals)'!Y237,"&lt;=1"),IF(COUNTIF('Master list(no salts, metals)'!$K237:$Y237, "#N/A")=14,TRUE,FALSE))</f>
        <v>0</v>
      </c>
    </row>
    <row r="239" spans="11:25" x14ac:dyDescent="0.25">
      <c r="K239" t="b">
        <f>AND(COUNTIF('Master list(no salts, metals)'!K238,"&lt;=1"),IF(COUNTIF('Master list(no salts, metals)'!$K238:$Y238, "#N/A")=14,TRUE,FALSE))</f>
        <v>0</v>
      </c>
      <c r="L239" t="b">
        <f>AND(COUNTIF('Master list(no salts, metals)'!L238,"&lt;=1"),IF(COUNTIF('Master list(no salts, metals)'!$K238:$Y238, "#N/A")=14,TRUE,FALSE))</f>
        <v>0</v>
      </c>
      <c r="M239" t="b">
        <f>AND(COUNTIF('Master list(no salts, metals)'!M238,"&lt;=1"),IF(COUNTIF('Master list(no salts, metals)'!$K238:$Y238, "#N/A")=14,TRUE,FALSE))</f>
        <v>0</v>
      </c>
      <c r="N239" t="b">
        <f>AND(COUNTIF('Master list(no salts, metals)'!N238,"&lt;=1"),IF(COUNTIF('Master list(no salts, metals)'!$K238:$Y238, "#N/A")=14,TRUE,FALSE))</f>
        <v>0</v>
      </c>
      <c r="O239" t="b">
        <f>AND(COUNTIF('Master list(no salts, metals)'!O238,"&lt;=1"),IF(COUNTIF('Master list(no salts, metals)'!$K238:$Y238, "#N/A")=14,TRUE,FALSE))</f>
        <v>0</v>
      </c>
      <c r="P239" t="b">
        <f>AND(COUNTIF('Master list(no salts, metals)'!P238,"&lt;=1"),IF(COUNTIF('Master list(no salts, metals)'!$K238:$Y238, "#N/A")=14,TRUE,FALSE))</f>
        <v>0</v>
      </c>
      <c r="Q239" t="b">
        <f>AND(COUNTIF('Master list(no salts, metals)'!Q238,"&lt;=1"),IF(COUNTIF('Master list(no salts, metals)'!$K238:$Y238, "#N/A")=14,TRUE,FALSE))</f>
        <v>0</v>
      </c>
      <c r="R239" t="b">
        <f>AND(COUNTIF('Master list(no salts, metals)'!R238,"&lt;=1"),IF(COUNTIF('Master list(no salts, metals)'!$K238:$Y238, "#N/A")=14,TRUE,FALSE))</f>
        <v>0</v>
      </c>
      <c r="S239" t="b">
        <f>AND(COUNTIF('Master list(no salts, metals)'!S238,"&lt;=1"),IF(COUNTIF('Master list(no salts, metals)'!$K238:$Y238, "#N/A")=14,TRUE,FALSE))</f>
        <v>0</v>
      </c>
      <c r="T239" t="b">
        <f>AND(COUNTIF('Master list(no salts, metals)'!T238,"&lt;=1"),IF(COUNTIF('Master list(no salts, metals)'!$K238:$Y238, "#N/A")=14,TRUE,FALSE))</f>
        <v>0</v>
      </c>
      <c r="U239" t="b">
        <f>AND(COUNTIF('Master list(no salts, metals)'!U238,"&lt;=1"),IF(COUNTIF('Master list(no salts, metals)'!$K238:$Y238, "#N/A")=14,TRUE,FALSE))</f>
        <v>0</v>
      </c>
      <c r="V239" t="b">
        <f>AND(COUNTIF('Master list(no salts, metals)'!V238,"&lt;=1"),IF(COUNTIF('Master list(no salts, metals)'!$K238:$Y238, "#N/A")=14,TRUE,FALSE))</f>
        <v>0</v>
      </c>
      <c r="W239" t="b">
        <f>AND(COUNTIF('Master list(no salts, metals)'!W238,"&lt;=1"),IF(COUNTIF('Master list(no salts, metals)'!$K238:$Y238, "#N/A")=14,TRUE,FALSE))</f>
        <v>0</v>
      </c>
      <c r="X239" t="b">
        <f>AND(COUNTIF('Master list(no salts, metals)'!X238,"&lt;=1"),IF(COUNTIF('Master list(no salts, metals)'!$K238:$Y238, "#N/A")=14,TRUE,FALSE))</f>
        <v>0</v>
      </c>
      <c r="Y239" t="b">
        <f>AND(COUNTIF('Master list(no salts, metals)'!Y238,"&lt;=1"),IF(COUNTIF('Master list(no salts, metals)'!$K238:$Y238, "#N/A")=14,TRUE,FALSE))</f>
        <v>0</v>
      </c>
    </row>
    <row r="240" spans="11:25" x14ac:dyDescent="0.25">
      <c r="K240" t="b">
        <f>AND(COUNTIF('Master list(no salts, metals)'!K239,"&lt;=1"),IF(COUNTIF('Master list(no salts, metals)'!$K239:$Y239, "#N/A")=14,TRUE,FALSE))</f>
        <v>0</v>
      </c>
      <c r="L240" t="b">
        <f>AND(COUNTIF('Master list(no salts, metals)'!L239,"&lt;=1"),IF(COUNTIF('Master list(no salts, metals)'!$K239:$Y239, "#N/A")=14,TRUE,FALSE))</f>
        <v>0</v>
      </c>
      <c r="M240" t="b">
        <f>AND(COUNTIF('Master list(no salts, metals)'!M239,"&lt;=1"),IF(COUNTIF('Master list(no salts, metals)'!$K239:$Y239, "#N/A")=14,TRUE,FALSE))</f>
        <v>0</v>
      </c>
      <c r="N240" t="b">
        <f>AND(COUNTIF('Master list(no salts, metals)'!N239,"&lt;=1"),IF(COUNTIF('Master list(no salts, metals)'!$K239:$Y239, "#N/A")=14,TRUE,FALSE))</f>
        <v>0</v>
      </c>
      <c r="O240" t="b">
        <f>AND(COUNTIF('Master list(no salts, metals)'!O239,"&lt;=1"),IF(COUNTIF('Master list(no salts, metals)'!$K239:$Y239, "#N/A")=14,TRUE,FALSE))</f>
        <v>0</v>
      </c>
      <c r="P240" t="b">
        <f>AND(COUNTIF('Master list(no salts, metals)'!P239,"&lt;=1"),IF(COUNTIF('Master list(no salts, metals)'!$K239:$Y239, "#N/A")=14,TRUE,FALSE))</f>
        <v>0</v>
      </c>
      <c r="Q240" t="b">
        <f>AND(COUNTIF('Master list(no salts, metals)'!Q239,"&lt;=1"),IF(COUNTIF('Master list(no salts, metals)'!$K239:$Y239, "#N/A")=14,TRUE,FALSE))</f>
        <v>0</v>
      </c>
      <c r="R240" t="b">
        <f>AND(COUNTIF('Master list(no salts, metals)'!R239,"&lt;=1"),IF(COUNTIF('Master list(no salts, metals)'!$K239:$Y239, "#N/A")=14,TRUE,FALSE))</f>
        <v>0</v>
      </c>
      <c r="S240" t="b">
        <f>AND(COUNTIF('Master list(no salts, metals)'!S239,"&lt;=1"),IF(COUNTIF('Master list(no salts, metals)'!$K239:$Y239, "#N/A")=14,TRUE,FALSE))</f>
        <v>0</v>
      </c>
      <c r="T240" t="b">
        <f>AND(COUNTIF('Master list(no salts, metals)'!T239,"&lt;=1"),IF(COUNTIF('Master list(no salts, metals)'!$K239:$Y239, "#N/A")=14,TRUE,FALSE))</f>
        <v>0</v>
      </c>
      <c r="U240" t="b">
        <f>AND(COUNTIF('Master list(no salts, metals)'!U239,"&lt;=1"),IF(COUNTIF('Master list(no salts, metals)'!$K239:$Y239, "#N/A")=14,TRUE,FALSE))</f>
        <v>0</v>
      </c>
      <c r="V240" t="b">
        <f>AND(COUNTIF('Master list(no salts, metals)'!V239,"&lt;=1"),IF(COUNTIF('Master list(no salts, metals)'!$K239:$Y239, "#N/A")=14,TRUE,FALSE))</f>
        <v>0</v>
      </c>
      <c r="W240" t="b">
        <f>AND(COUNTIF('Master list(no salts, metals)'!W239,"&lt;=1"),IF(COUNTIF('Master list(no salts, metals)'!$K239:$Y239, "#N/A")=14,TRUE,FALSE))</f>
        <v>0</v>
      </c>
      <c r="X240" t="b">
        <f>AND(COUNTIF('Master list(no salts, metals)'!X239,"&lt;=1"),IF(COUNTIF('Master list(no salts, metals)'!$K239:$Y239, "#N/A")=14,TRUE,FALSE))</f>
        <v>0</v>
      </c>
      <c r="Y240" t="b">
        <f>AND(COUNTIF('Master list(no salts, metals)'!Y239,"&lt;=1"),IF(COUNTIF('Master list(no salts, metals)'!$K239:$Y239, "#N/A")=14,TRUE,FALSE))</f>
        <v>1</v>
      </c>
    </row>
    <row r="241" spans="11:25" x14ac:dyDescent="0.25">
      <c r="K241" t="b">
        <f>AND(COUNTIF('Master list(no salts, metals)'!K240,"&lt;=1"),IF(COUNTIF('Master list(no salts, metals)'!$K240:$Y240, "#N/A")=14,TRUE,FALSE))</f>
        <v>0</v>
      </c>
      <c r="L241" t="b">
        <f>AND(COUNTIF('Master list(no salts, metals)'!L240,"&lt;=1"),IF(COUNTIF('Master list(no salts, metals)'!$K240:$Y240, "#N/A")=14,TRUE,FALSE))</f>
        <v>0</v>
      </c>
      <c r="M241" t="b">
        <f>AND(COUNTIF('Master list(no salts, metals)'!M240,"&lt;=1"),IF(COUNTIF('Master list(no salts, metals)'!$K240:$Y240, "#N/A")=14,TRUE,FALSE))</f>
        <v>0</v>
      </c>
      <c r="N241" t="b">
        <f>AND(COUNTIF('Master list(no salts, metals)'!N240,"&lt;=1"),IF(COUNTIF('Master list(no salts, metals)'!$K240:$Y240, "#N/A")=14,TRUE,FALSE))</f>
        <v>0</v>
      </c>
      <c r="O241" t="b">
        <f>AND(COUNTIF('Master list(no salts, metals)'!O240,"&lt;=1"),IF(COUNTIF('Master list(no salts, metals)'!$K240:$Y240, "#N/A")=14,TRUE,FALSE))</f>
        <v>0</v>
      </c>
      <c r="P241" t="b">
        <f>AND(COUNTIF('Master list(no salts, metals)'!P240,"&lt;=1"),IF(COUNTIF('Master list(no salts, metals)'!$K240:$Y240, "#N/A")=14,TRUE,FALSE))</f>
        <v>0</v>
      </c>
      <c r="Q241" t="b">
        <f>AND(COUNTIF('Master list(no salts, metals)'!Q240,"&lt;=1"),IF(COUNTIF('Master list(no salts, metals)'!$K240:$Y240, "#N/A")=14,TRUE,FALSE))</f>
        <v>0</v>
      </c>
      <c r="R241" t="b">
        <f>AND(COUNTIF('Master list(no salts, metals)'!R240,"&lt;=1"),IF(COUNTIF('Master list(no salts, metals)'!$K240:$Y240, "#N/A")=14,TRUE,FALSE))</f>
        <v>0</v>
      </c>
      <c r="S241" t="b">
        <f>AND(COUNTIF('Master list(no salts, metals)'!S240,"&lt;=1"),IF(COUNTIF('Master list(no salts, metals)'!$K240:$Y240, "#N/A")=14,TRUE,FALSE))</f>
        <v>0</v>
      </c>
      <c r="T241" t="b">
        <f>AND(COUNTIF('Master list(no salts, metals)'!T240,"&lt;=1"),IF(COUNTIF('Master list(no salts, metals)'!$K240:$Y240, "#N/A")=14,TRUE,FALSE))</f>
        <v>0</v>
      </c>
      <c r="U241" t="b">
        <f>AND(COUNTIF('Master list(no salts, metals)'!U240,"&lt;=1"),IF(COUNTIF('Master list(no salts, metals)'!$K240:$Y240, "#N/A")=14,TRUE,FALSE))</f>
        <v>0</v>
      </c>
      <c r="V241" t="b">
        <f>AND(COUNTIF('Master list(no salts, metals)'!V240,"&lt;=1"),IF(COUNTIF('Master list(no salts, metals)'!$K240:$Y240, "#N/A")=14,TRUE,FALSE))</f>
        <v>0</v>
      </c>
      <c r="W241" t="b">
        <f>AND(COUNTIF('Master list(no salts, metals)'!W240,"&lt;=1"),IF(COUNTIF('Master list(no salts, metals)'!$K240:$Y240, "#N/A")=14,TRUE,FALSE))</f>
        <v>0</v>
      </c>
      <c r="X241" t="b">
        <f>AND(COUNTIF('Master list(no salts, metals)'!X240,"&lt;=1"),IF(COUNTIF('Master list(no salts, metals)'!$K240:$Y240, "#N/A")=14,TRUE,FALSE))</f>
        <v>0</v>
      </c>
      <c r="Y241" t="b">
        <f>AND(COUNTIF('Master list(no salts, metals)'!Y240,"&lt;=1"),IF(COUNTIF('Master list(no salts, metals)'!$K240:$Y240, "#N/A")=14,TRUE,FALSE))</f>
        <v>1</v>
      </c>
    </row>
    <row r="242" spans="11:25" x14ac:dyDescent="0.25">
      <c r="K242" t="b">
        <f>AND(COUNTIF('Master list(no salts, metals)'!K241,"&lt;=1"),IF(COUNTIF('Master list(no salts, metals)'!$K241:$Y241, "#N/A")=14,TRUE,FALSE))</f>
        <v>0</v>
      </c>
      <c r="L242" t="b">
        <f>AND(COUNTIF('Master list(no salts, metals)'!L241,"&lt;=1"),IF(COUNTIF('Master list(no salts, metals)'!$K241:$Y241, "#N/A")=14,TRUE,FALSE))</f>
        <v>0</v>
      </c>
      <c r="M242" t="b">
        <f>AND(COUNTIF('Master list(no salts, metals)'!M241,"&lt;=1"),IF(COUNTIF('Master list(no salts, metals)'!$K241:$Y241, "#N/A")=14,TRUE,FALSE))</f>
        <v>0</v>
      </c>
      <c r="N242" t="b">
        <f>AND(COUNTIF('Master list(no salts, metals)'!N241,"&lt;=1"),IF(COUNTIF('Master list(no salts, metals)'!$K241:$Y241, "#N/A")=14,TRUE,FALSE))</f>
        <v>0</v>
      </c>
      <c r="O242" t="b">
        <f>AND(COUNTIF('Master list(no salts, metals)'!O241,"&lt;=1"),IF(COUNTIF('Master list(no salts, metals)'!$K241:$Y241, "#N/A")=14,TRUE,FALSE))</f>
        <v>0</v>
      </c>
      <c r="P242" t="b">
        <f>AND(COUNTIF('Master list(no salts, metals)'!P241,"&lt;=1"),IF(COUNTIF('Master list(no salts, metals)'!$K241:$Y241, "#N/A")=14,TRUE,FALSE))</f>
        <v>0</v>
      </c>
      <c r="Q242" t="b">
        <f>AND(COUNTIF('Master list(no salts, metals)'!Q241,"&lt;=1"),IF(COUNTIF('Master list(no salts, metals)'!$K241:$Y241, "#N/A")=14,TRUE,FALSE))</f>
        <v>0</v>
      </c>
      <c r="R242" t="b">
        <f>AND(COUNTIF('Master list(no salts, metals)'!R241,"&lt;=1"),IF(COUNTIF('Master list(no salts, metals)'!$K241:$Y241, "#N/A")=14,TRUE,FALSE))</f>
        <v>0</v>
      </c>
      <c r="S242" t="b">
        <f>AND(COUNTIF('Master list(no salts, metals)'!S241,"&lt;=1"),IF(COUNTIF('Master list(no salts, metals)'!$K241:$Y241, "#N/A")=14,TRUE,FALSE))</f>
        <v>0</v>
      </c>
      <c r="T242" t="b">
        <f>AND(COUNTIF('Master list(no salts, metals)'!T241,"&lt;=1"),IF(COUNTIF('Master list(no salts, metals)'!$K241:$Y241, "#N/A")=14,TRUE,FALSE))</f>
        <v>0</v>
      </c>
      <c r="U242" t="b">
        <f>AND(COUNTIF('Master list(no salts, metals)'!U241,"&lt;=1"),IF(COUNTIF('Master list(no salts, metals)'!$K241:$Y241, "#N/A")=14,TRUE,FALSE))</f>
        <v>0</v>
      </c>
      <c r="V242" t="b">
        <f>AND(COUNTIF('Master list(no salts, metals)'!V241,"&lt;=1"),IF(COUNTIF('Master list(no salts, metals)'!$K241:$Y241, "#N/A")=14,TRUE,FALSE))</f>
        <v>0</v>
      </c>
      <c r="W242" t="b">
        <f>AND(COUNTIF('Master list(no salts, metals)'!W241,"&lt;=1"),IF(COUNTIF('Master list(no salts, metals)'!$K241:$Y241, "#N/A")=14,TRUE,FALSE))</f>
        <v>0</v>
      </c>
      <c r="X242" t="b">
        <f>AND(COUNTIF('Master list(no salts, metals)'!X241,"&lt;=1"),IF(COUNTIF('Master list(no salts, metals)'!$K241:$Y241, "#N/A")=14,TRUE,FALSE))</f>
        <v>0</v>
      </c>
      <c r="Y242" t="b">
        <f>AND(COUNTIF('Master list(no salts, metals)'!Y241,"&lt;=1"),IF(COUNTIF('Master list(no salts, metals)'!$K241:$Y241, "#N/A")=14,TRUE,FALSE))</f>
        <v>1</v>
      </c>
    </row>
    <row r="243" spans="11:25" x14ac:dyDescent="0.25">
      <c r="K243" t="b">
        <f>AND(COUNTIF('Master list(no salts, metals)'!K242,"&lt;=1"),IF(COUNTIF('Master list(no salts, metals)'!$K242:$Y242, "#N/A")=14,TRUE,FALSE))</f>
        <v>0</v>
      </c>
      <c r="L243" t="b">
        <f>AND(COUNTIF('Master list(no salts, metals)'!L242,"&lt;=1"),IF(COUNTIF('Master list(no salts, metals)'!$K242:$Y242, "#N/A")=14,TRUE,FALSE))</f>
        <v>0</v>
      </c>
      <c r="M243" t="b">
        <f>AND(COUNTIF('Master list(no salts, metals)'!M242,"&lt;=1"),IF(COUNTIF('Master list(no salts, metals)'!$K242:$Y242, "#N/A")=14,TRUE,FALSE))</f>
        <v>0</v>
      </c>
      <c r="N243" t="b">
        <f>AND(COUNTIF('Master list(no salts, metals)'!N242,"&lt;=1"),IF(COUNTIF('Master list(no salts, metals)'!$K242:$Y242, "#N/A")=14,TRUE,FALSE))</f>
        <v>0</v>
      </c>
      <c r="O243" t="b">
        <f>AND(COUNTIF('Master list(no salts, metals)'!O242,"&lt;=1"),IF(COUNTIF('Master list(no salts, metals)'!$K242:$Y242, "#N/A")=14,TRUE,FALSE))</f>
        <v>0</v>
      </c>
      <c r="P243" t="b">
        <f>AND(COUNTIF('Master list(no salts, metals)'!P242,"&lt;=1"),IF(COUNTIF('Master list(no salts, metals)'!$K242:$Y242, "#N/A")=14,TRUE,FALSE))</f>
        <v>0</v>
      </c>
      <c r="Q243" t="b">
        <f>AND(COUNTIF('Master list(no salts, metals)'!Q242,"&lt;=1"),IF(COUNTIF('Master list(no salts, metals)'!$K242:$Y242, "#N/A")=14,TRUE,FALSE))</f>
        <v>0</v>
      </c>
      <c r="R243" t="b">
        <f>AND(COUNTIF('Master list(no salts, metals)'!R242,"&lt;=1"),IF(COUNTIF('Master list(no salts, metals)'!$K242:$Y242, "#N/A")=14,TRUE,FALSE))</f>
        <v>0</v>
      </c>
      <c r="S243" t="b">
        <f>AND(COUNTIF('Master list(no salts, metals)'!S242,"&lt;=1"),IF(COUNTIF('Master list(no salts, metals)'!$K242:$Y242, "#N/A")=14,TRUE,FALSE))</f>
        <v>0</v>
      </c>
      <c r="T243" t="b">
        <f>AND(COUNTIF('Master list(no salts, metals)'!T242,"&lt;=1"),IF(COUNTIF('Master list(no salts, metals)'!$K242:$Y242, "#N/A")=14,TRUE,FALSE))</f>
        <v>1</v>
      </c>
      <c r="U243" t="b">
        <f>AND(COUNTIF('Master list(no salts, metals)'!U242,"&lt;=1"),IF(COUNTIF('Master list(no salts, metals)'!$K242:$Y242, "#N/A")=14,TRUE,FALSE))</f>
        <v>0</v>
      </c>
      <c r="V243" t="b">
        <f>AND(COUNTIF('Master list(no salts, metals)'!V242,"&lt;=1"),IF(COUNTIF('Master list(no salts, metals)'!$K242:$Y242, "#N/A")=14,TRUE,FALSE))</f>
        <v>0</v>
      </c>
      <c r="W243" t="b">
        <f>AND(COUNTIF('Master list(no salts, metals)'!W242,"&lt;=1"),IF(COUNTIF('Master list(no salts, metals)'!$K242:$Y242, "#N/A")=14,TRUE,FALSE))</f>
        <v>0</v>
      </c>
      <c r="X243" t="b">
        <f>AND(COUNTIF('Master list(no salts, metals)'!X242,"&lt;=1"),IF(COUNTIF('Master list(no salts, metals)'!$K242:$Y242, "#N/A")=14,TRUE,FALSE))</f>
        <v>0</v>
      </c>
      <c r="Y243" t="b">
        <f>AND(COUNTIF('Master list(no salts, metals)'!Y242,"&lt;=1"),IF(COUNTIF('Master list(no salts, metals)'!$K242:$Y242, "#N/A")=14,TRUE,FALSE))</f>
        <v>0</v>
      </c>
    </row>
    <row r="244" spans="11:25" x14ac:dyDescent="0.25">
      <c r="K244" t="b">
        <f>AND(COUNTIF('Master list(no salts, metals)'!K243,"&lt;=1"),IF(COUNTIF('Master list(no salts, metals)'!$K243:$Y243, "#N/A")=14,TRUE,FALSE))</f>
        <v>0</v>
      </c>
      <c r="L244" t="b">
        <f>AND(COUNTIF('Master list(no salts, metals)'!L243,"&lt;=1"),IF(COUNTIF('Master list(no salts, metals)'!$K243:$Y243, "#N/A")=14,TRUE,FALSE))</f>
        <v>0</v>
      </c>
      <c r="M244" t="b">
        <f>AND(COUNTIF('Master list(no salts, metals)'!M243,"&lt;=1"),IF(COUNTIF('Master list(no salts, metals)'!$K243:$Y243, "#N/A")=14,TRUE,FALSE))</f>
        <v>0</v>
      </c>
      <c r="N244" t="b">
        <f>AND(COUNTIF('Master list(no salts, metals)'!N243,"&lt;=1"),IF(COUNTIF('Master list(no salts, metals)'!$K243:$Y243, "#N/A")=14,TRUE,FALSE))</f>
        <v>0</v>
      </c>
      <c r="O244" t="b">
        <f>AND(COUNTIF('Master list(no salts, metals)'!O243,"&lt;=1"),IF(COUNTIF('Master list(no salts, metals)'!$K243:$Y243, "#N/A")=14,TRUE,FALSE))</f>
        <v>0</v>
      </c>
      <c r="P244" t="b">
        <f>AND(COUNTIF('Master list(no salts, metals)'!P243,"&lt;=1"),IF(COUNTIF('Master list(no salts, metals)'!$K243:$Y243, "#N/A")=14,TRUE,FALSE))</f>
        <v>0</v>
      </c>
      <c r="Q244" t="b">
        <f>AND(COUNTIF('Master list(no salts, metals)'!Q243,"&lt;=1"),IF(COUNTIF('Master list(no salts, metals)'!$K243:$Y243, "#N/A")=14,TRUE,FALSE))</f>
        <v>0</v>
      </c>
      <c r="R244" t="b">
        <f>AND(COUNTIF('Master list(no salts, metals)'!R243,"&lt;=1"),IF(COUNTIF('Master list(no salts, metals)'!$K243:$Y243, "#N/A")=14,TRUE,FALSE))</f>
        <v>0</v>
      </c>
      <c r="S244" t="b">
        <f>AND(COUNTIF('Master list(no salts, metals)'!S243,"&lt;=1"),IF(COUNTIF('Master list(no salts, metals)'!$K243:$Y243, "#N/A")=14,TRUE,FALSE))</f>
        <v>0</v>
      </c>
      <c r="T244" t="b">
        <f>AND(COUNTIF('Master list(no salts, metals)'!T243,"&lt;=1"),IF(COUNTIF('Master list(no salts, metals)'!$K243:$Y243, "#N/A")=14,TRUE,FALSE))</f>
        <v>1</v>
      </c>
      <c r="U244" t="b">
        <f>AND(COUNTIF('Master list(no salts, metals)'!U243,"&lt;=1"),IF(COUNTIF('Master list(no salts, metals)'!$K243:$Y243, "#N/A")=14,TRUE,FALSE))</f>
        <v>0</v>
      </c>
      <c r="V244" t="b">
        <f>AND(COUNTIF('Master list(no salts, metals)'!V243,"&lt;=1"),IF(COUNTIF('Master list(no salts, metals)'!$K243:$Y243, "#N/A")=14,TRUE,FALSE))</f>
        <v>0</v>
      </c>
      <c r="W244" t="b">
        <f>AND(COUNTIF('Master list(no salts, metals)'!W243,"&lt;=1"),IF(COUNTIF('Master list(no salts, metals)'!$K243:$Y243, "#N/A")=14,TRUE,FALSE))</f>
        <v>0</v>
      </c>
      <c r="X244" t="b">
        <f>AND(COUNTIF('Master list(no salts, metals)'!X243,"&lt;=1"),IF(COUNTIF('Master list(no salts, metals)'!$K243:$Y243, "#N/A")=14,TRUE,FALSE))</f>
        <v>0</v>
      </c>
      <c r="Y244" t="b">
        <f>AND(COUNTIF('Master list(no salts, metals)'!Y243,"&lt;=1"),IF(COUNTIF('Master list(no salts, metals)'!$K243:$Y243, "#N/A")=14,TRUE,FALSE))</f>
        <v>0</v>
      </c>
    </row>
    <row r="245" spans="11:25" x14ac:dyDescent="0.25">
      <c r="K245" t="b">
        <f>AND(COUNTIF('Master list(no salts, metals)'!K244,"&lt;=1"),IF(COUNTIF('Master list(no salts, metals)'!$K244:$Y244, "#N/A")=14,TRUE,FALSE))</f>
        <v>0</v>
      </c>
      <c r="L245" t="b">
        <f>AND(COUNTIF('Master list(no salts, metals)'!L244,"&lt;=1"),IF(COUNTIF('Master list(no salts, metals)'!$K244:$Y244, "#N/A")=14,TRUE,FALSE))</f>
        <v>0</v>
      </c>
      <c r="M245" t="b">
        <f>AND(COUNTIF('Master list(no salts, metals)'!M244,"&lt;=1"),IF(COUNTIF('Master list(no salts, metals)'!$K244:$Y244, "#N/A")=14,TRUE,FALSE))</f>
        <v>0</v>
      </c>
      <c r="N245" t="b">
        <f>AND(COUNTIF('Master list(no salts, metals)'!N244,"&lt;=1"),IF(COUNTIF('Master list(no salts, metals)'!$K244:$Y244, "#N/A")=14,TRUE,FALSE))</f>
        <v>0</v>
      </c>
      <c r="O245" t="b">
        <f>AND(COUNTIF('Master list(no salts, metals)'!O244,"&lt;=1"),IF(COUNTIF('Master list(no salts, metals)'!$K244:$Y244, "#N/A")=14,TRUE,FALSE))</f>
        <v>0</v>
      </c>
      <c r="P245" t="b">
        <f>AND(COUNTIF('Master list(no salts, metals)'!P244,"&lt;=1"),IF(COUNTIF('Master list(no salts, metals)'!$K244:$Y244, "#N/A")=14,TRUE,FALSE))</f>
        <v>0</v>
      </c>
      <c r="Q245" t="b">
        <f>AND(COUNTIF('Master list(no salts, metals)'!Q244,"&lt;=1"),IF(COUNTIF('Master list(no salts, metals)'!$K244:$Y244, "#N/A")=14,TRUE,FALSE))</f>
        <v>0</v>
      </c>
      <c r="R245" t="b">
        <f>AND(COUNTIF('Master list(no salts, metals)'!R244,"&lt;=1"),IF(COUNTIF('Master list(no salts, metals)'!$K244:$Y244, "#N/A")=14,TRUE,FALSE))</f>
        <v>0</v>
      </c>
      <c r="S245" t="b">
        <f>AND(COUNTIF('Master list(no salts, metals)'!S244,"&lt;=1"),IF(COUNTIF('Master list(no salts, metals)'!$K244:$Y244, "#N/A")=14,TRUE,FALSE))</f>
        <v>0</v>
      </c>
      <c r="T245" t="b">
        <f>AND(COUNTIF('Master list(no salts, metals)'!T244,"&lt;=1"),IF(COUNTIF('Master list(no salts, metals)'!$K244:$Y244, "#N/A")=14,TRUE,FALSE))</f>
        <v>0</v>
      </c>
      <c r="U245" t="b">
        <f>AND(COUNTIF('Master list(no salts, metals)'!U244,"&lt;=1"),IF(COUNTIF('Master list(no salts, metals)'!$K244:$Y244, "#N/A")=14,TRUE,FALSE))</f>
        <v>0</v>
      </c>
      <c r="V245" t="b">
        <f>AND(COUNTIF('Master list(no salts, metals)'!V244,"&lt;=1"),IF(COUNTIF('Master list(no salts, metals)'!$K244:$Y244, "#N/A")=14,TRUE,FALSE))</f>
        <v>0</v>
      </c>
      <c r="W245" t="b">
        <f>AND(COUNTIF('Master list(no salts, metals)'!W244,"&lt;=1"),IF(COUNTIF('Master list(no salts, metals)'!$K244:$Y244, "#N/A")=14,TRUE,FALSE))</f>
        <v>0</v>
      </c>
      <c r="X245" t="b">
        <f>AND(COUNTIF('Master list(no salts, metals)'!X244,"&lt;=1"),IF(COUNTIF('Master list(no salts, metals)'!$K244:$Y244, "#N/A")=14,TRUE,FALSE))</f>
        <v>0</v>
      </c>
      <c r="Y245" t="b">
        <f>AND(COUNTIF('Master list(no salts, metals)'!Y244,"&lt;=1"),IF(COUNTIF('Master list(no salts, metals)'!$K244:$Y244, "#N/A")=14,TRUE,FALSE))</f>
        <v>0</v>
      </c>
    </row>
    <row r="246" spans="11:25" x14ac:dyDescent="0.25">
      <c r="K246" t="b">
        <f>AND(COUNTIF('Master list(no salts, metals)'!K245,"&lt;=1"),IF(COUNTIF('Master list(no salts, metals)'!$K245:$Y245, "#N/A")=14,TRUE,FALSE))</f>
        <v>0</v>
      </c>
      <c r="L246" t="b">
        <f>AND(COUNTIF('Master list(no salts, metals)'!L245,"&lt;=1"),IF(COUNTIF('Master list(no salts, metals)'!$K245:$Y245, "#N/A")=14,TRUE,FALSE))</f>
        <v>0</v>
      </c>
      <c r="M246" t="b">
        <f>AND(COUNTIF('Master list(no salts, metals)'!M245,"&lt;=1"),IF(COUNTIF('Master list(no salts, metals)'!$K245:$Y245, "#N/A")=14,TRUE,FALSE))</f>
        <v>0</v>
      </c>
      <c r="N246" t="b">
        <f>AND(COUNTIF('Master list(no salts, metals)'!N245,"&lt;=1"),IF(COUNTIF('Master list(no salts, metals)'!$K245:$Y245, "#N/A")=14,TRUE,FALSE))</f>
        <v>0</v>
      </c>
      <c r="O246" t="b">
        <f>AND(COUNTIF('Master list(no salts, metals)'!O245,"&lt;=1"),IF(COUNTIF('Master list(no salts, metals)'!$K245:$Y245, "#N/A")=14,TRUE,FALSE))</f>
        <v>0</v>
      </c>
      <c r="P246" t="b">
        <f>AND(COUNTIF('Master list(no salts, metals)'!P245,"&lt;=1"),IF(COUNTIF('Master list(no salts, metals)'!$K245:$Y245, "#N/A")=14,TRUE,FALSE))</f>
        <v>0</v>
      </c>
      <c r="Q246" t="b">
        <f>AND(COUNTIF('Master list(no salts, metals)'!Q245,"&lt;=1"),IF(COUNTIF('Master list(no salts, metals)'!$K245:$Y245, "#N/A")=14,TRUE,FALSE))</f>
        <v>0</v>
      </c>
      <c r="R246" t="b">
        <f>AND(COUNTIF('Master list(no salts, metals)'!R245,"&lt;=1"),IF(COUNTIF('Master list(no salts, metals)'!$K245:$Y245, "#N/A")=14,TRUE,FALSE))</f>
        <v>0</v>
      </c>
      <c r="S246" t="b">
        <f>AND(COUNTIF('Master list(no salts, metals)'!S245,"&lt;=1"),IF(COUNTIF('Master list(no salts, metals)'!$K245:$Y245, "#N/A")=14,TRUE,FALSE))</f>
        <v>0</v>
      </c>
      <c r="T246" t="b">
        <f>AND(COUNTIF('Master list(no salts, metals)'!T245,"&lt;=1"),IF(COUNTIF('Master list(no salts, metals)'!$K245:$Y245, "#N/A")=14,TRUE,FALSE))</f>
        <v>1</v>
      </c>
      <c r="U246" t="b">
        <f>AND(COUNTIF('Master list(no salts, metals)'!U245,"&lt;=1"),IF(COUNTIF('Master list(no salts, metals)'!$K245:$Y245, "#N/A")=14,TRUE,FALSE))</f>
        <v>0</v>
      </c>
      <c r="V246" t="b">
        <f>AND(COUNTIF('Master list(no salts, metals)'!V245,"&lt;=1"),IF(COUNTIF('Master list(no salts, metals)'!$K245:$Y245, "#N/A")=14,TRUE,FALSE))</f>
        <v>0</v>
      </c>
      <c r="W246" t="b">
        <f>AND(COUNTIF('Master list(no salts, metals)'!W245,"&lt;=1"),IF(COUNTIF('Master list(no salts, metals)'!$K245:$Y245, "#N/A")=14,TRUE,FALSE))</f>
        <v>0</v>
      </c>
      <c r="X246" t="b">
        <f>AND(COUNTIF('Master list(no salts, metals)'!X245,"&lt;=1"),IF(COUNTIF('Master list(no salts, metals)'!$K245:$Y245, "#N/A")=14,TRUE,FALSE))</f>
        <v>0</v>
      </c>
      <c r="Y246" t="b">
        <f>AND(COUNTIF('Master list(no salts, metals)'!Y245,"&lt;=1"),IF(COUNTIF('Master list(no salts, metals)'!$K245:$Y245, "#N/A")=14,TRUE,FALSE))</f>
        <v>0</v>
      </c>
    </row>
    <row r="247" spans="11:25" x14ac:dyDescent="0.25">
      <c r="K247" t="b">
        <f>AND(COUNTIF('Master list(no salts, metals)'!K246,"&lt;=1"),IF(COUNTIF('Master list(no salts, metals)'!$K246:$Y246, "#N/A")=14,TRUE,FALSE))</f>
        <v>0</v>
      </c>
      <c r="L247" t="b">
        <f>AND(COUNTIF('Master list(no salts, metals)'!L246,"&lt;=1"),IF(COUNTIF('Master list(no salts, metals)'!$K246:$Y246, "#N/A")=14,TRUE,FALSE))</f>
        <v>0</v>
      </c>
      <c r="M247" t="b">
        <f>AND(COUNTIF('Master list(no salts, metals)'!M246,"&lt;=1"),IF(COUNTIF('Master list(no salts, metals)'!$K246:$Y246, "#N/A")=14,TRUE,FALSE))</f>
        <v>0</v>
      </c>
      <c r="N247" t="b">
        <f>AND(COUNTIF('Master list(no salts, metals)'!N246,"&lt;=1"),IF(COUNTIF('Master list(no salts, metals)'!$K246:$Y246, "#N/A")=14,TRUE,FALSE))</f>
        <v>0</v>
      </c>
      <c r="O247" t="b">
        <f>AND(COUNTIF('Master list(no salts, metals)'!O246,"&lt;=1"),IF(COUNTIF('Master list(no salts, metals)'!$K246:$Y246, "#N/A")=14,TRUE,FALSE))</f>
        <v>0</v>
      </c>
      <c r="P247" t="b">
        <f>AND(COUNTIF('Master list(no salts, metals)'!P246,"&lt;=1"),IF(COUNTIF('Master list(no salts, metals)'!$K246:$Y246, "#N/A")=14,TRUE,FALSE))</f>
        <v>0</v>
      </c>
      <c r="Q247" t="b">
        <f>AND(COUNTIF('Master list(no salts, metals)'!Q246,"&lt;=1"),IF(COUNTIF('Master list(no salts, metals)'!$K246:$Y246, "#N/A")=14,TRUE,FALSE))</f>
        <v>0</v>
      </c>
      <c r="R247" t="b">
        <f>AND(COUNTIF('Master list(no salts, metals)'!R246,"&lt;=1"),IF(COUNTIF('Master list(no salts, metals)'!$K246:$Y246, "#N/A")=14,TRUE,FALSE))</f>
        <v>0</v>
      </c>
      <c r="S247" t="b">
        <f>AND(COUNTIF('Master list(no salts, metals)'!S246,"&lt;=1"),IF(COUNTIF('Master list(no salts, metals)'!$K246:$Y246, "#N/A")=14,TRUE,FALSE))</f>
        <v>0</v>
      </c>
      <c r="T247" t="b">
        <f>AND(COUNTIF('Master list(no salts, metals)'!T246,"&lt;=1"),IF(COUNTIF('Master list(no salts, metals)'!$K246:$Y246, "#N/A")=14,TRUE,FALSE))</f>
        <v>0</v>
      </c>
      <c r="U247" t="b">
        <f>AND(COUNTIF('Master list(no salts, metals)'!U246,"&lt;=1"),IF(COUNTIF('Master list(no salts, metals)'!$K246:$Y246, "#N/A")=14,TRUE,FALSE))</f>
        <v>0</v>
      </c>
      <c r="V247" t="b">
        <f>AND(COUNTIF('Master list(no salts, metals)'!V246,"&lt;=1"),IF(COUNTIF('Master list(no salts, metals)'!$K246:$Y246, "#N/A")=14,TRUE,FALSE))</f>
        <v>0</v>
      </c>
      <c r="W247" t="b">
        <f>AND(COUNTIF('Master list(no salts, metals)'!W246,"&lt;=1"),IF(COUNTIF('Master list(no salts, metals)'!$K246:$Y246, "#N/A")=14,TRUE,FALSE))</f>
        <v>0</v>
      </c>
      <c r="X247" t="b">
        <f>AND(COUNTIF('Master list(no salts, metals)'!X246,"&lt;=1"),IF(COUNTIF('Master list(no salts, metals)'!$K246:$Y246, "#N/A")=14,TRUE,FALSE))</f>
        <v>0</v>
      </c>
      <c r="Y247" t="b">
        <f>AND(COUNTIF('Master list(no salts, metals)'!Y246,"&lt;=1"),IF(COUNTIF('Master list(no salts, metals)'!$K246:$Y246, "#N/A")=14,TRUE,FALSE))</f>
        <v>1</v>
      </c>
    </row>
    <row r="248" spans="11:25" x14ac:dyDescent="0.25">
      <c r="K248" t="b">
        <f>AND(COUNTIF('Master list(no salts, metals)'!K247,"&lt;=1"),IF(COUNTIF('Master list(no salts, metals)'!$K247:$Y247, "#N/A")=14,TRUE,FALSE))</f>
        <v>0</v>
      </c>
      <c r="L248" t="b">
        <f>AND(COUNTIF('Master list(no salts, metals)'!L247,"&lt;=1"),IF(COUNTIF('Master list(no salts, metals)'!$K247:$Y247, "#N/A")=14,TRUE,FALSE))</f>
        <v>0</v>
      </c>
      <c r="M248" t="b">
        <f>AND(COUNTIF('Master list(no salts, metals)'!M247,"&lt;=1"),IF(COUNTIF('Master list(no salts, metals)'!$K247:$Y247, "#N/A")=14,TRUE,FALSE))</f>
        <v>0</v>
      </c>
      <c r="N248" t="b">
        <f>AND(COUNTIF('Master list(no salts, metals)'!N247,"&lt;=1"),IF(COUNTIF('Master list(no salts, metals)'!$K247:$Y247, "#N/A")=14,TRUE,FALSE))</f>
        <v>0</v>
      </c>
      <c r="O248" t="b">
        <f>AND(COUNTIF('Master list(no salts, metals)'!O247,"&lt;=1"),IF(COUNTIF('Master list(no salts, metals)'!$K247:$Y247, "#N/A")=14,TRUE,FALSE))</f>
        <v>0</v>
      </c>
      <c r="P248" t="b">
        <f>AND(COUNTIF('Master list(no salts, metals)'!P247,"&lt;=1"),IF(COUNTIF('Master list(no salts, metals)'!$K247:$Y247, "#N/A")=14,TRUE,FALSE))</f>
        <v>0</v>
      </c>
      <c r="Q248" t="b">
        <f>AND(COUNTIF('Master list(no salts, metals)'!Q247,"&lt;=1"),IF(COUNTIF('Master list(no salts, metals)'!$K247:$Y247, "#N/A")=14,TRUE,FALSE))</f>
        <v>0</v>
      </c>
      <c r="R248" t="b">
        <f>AND(COUNTIF('Master list(no salts, metals)'!R247,"&lt;=1"),IF(COUNTIF('Master list(no salts, metals)'!$K247:$Y247, "#N/A")=14,TRUE,FALSE))</f>
        <v>0</v>
      </c>
      <c r="S248" t="b">
        <f>AND(COUNTIF('Master list(no salts, metals)'!S247,"&lt;=1"),IF(COUNTIF('Master list(no salts, metals)'!$K247:$Y247, "#N/A")=14,TRUE,FALSE))</f>
        <v>0</v>
      </c>
      <c r="T248" t="b">
        <f>AND(COUNTIF('Master list(no salts, metals)'!T247,"&lt;=1"),IF(COUNTIF('Master list(no salts, metals)'!$K247:$Y247, "#N/A")=14,TRUE,FALSE))</f>
        <v>0</v>
      </c>
      <c r="U248" t="b">
        <f>AND(COUNTIF('Master list(no salts, metals)'!U247,"&lt;=1"),IF(COUNTIF('Master list(no salts, metals)'!$K247:$Y247, "#N/A")=14,TRUE,FALSE))</f>
        <v>0</v>
      </c>
      <c r="V248" t="b">
        <f>AND(COUNTIF('Master list(no salts, metals)'!V247,"&lt;=1"),IF(COUNTIF('Master list(no salts, metals)'!$K247:$Y247, "#N/A")=14,TRUE,FALSE))</f>
        <v>0</v>
      </c>
      <c r="W248" t="b">
        <f>AND(COUNTIF('Master list(no salts, metals)'!W247,"&lt;=1"),IF(COUNTIF('Master list(no salts, metals)'!$K247:$Y247, "#N/A")=14,TRUE,FALSE))</f>
        <v>1</v>
      </c>
      <c r="X248" t="b">
        <f>AND(COUNTIF('Master list(no salts, metals)'!X247,"&lt;=1"),IF(COUNTIF('Master list(no salts, metals)'!$K247:$Y247, "#N/A")=14,TRUE,FALSE))</f>
        <v>0</v>
      </c>
      <c r="Y248" t="b">
        <f>AND(COUNTIF('Master list(no salts, metals)'!Y247,"&lt;=1"),IF(COUNTIF('Master list(no salts, metals)'!$K247:$Y247, "#N/A")=14,TRUE,FALSE))</f>
        <v>0</v>
      </c>
    </row>
    <row r="249" spans="11:25" x14ac:dyDescent="0.25">
      <c r="K249" t="b">
        <f>AND(COUNTIF('Master list(no salts, metals)'!K248,"&lt;=1"),IF(COUNTIF('Master list(no salts, metals)'!$K248:$Y248, "#N/A")=14,TRUE,FALSE))</f>
        <v>0</v>
      </c>
      <c r="L249" t="b">
        <f>AND(COUNTIF('Master list(no salts, metals)'!L248,"&lt;=1"),IF(COUNTIF('Master list(no salts, metals)'!$K248:$Y248, "#N/A")=14,TRUE,FALSE))</f>
        <v>0</v>
      </c>
      <c r="M249" t="b">
        <f>AND(COUNTIF('Master list(no salts, metals)'!M248,"&lt;=1"),IF(COUNTIF('Master list(no salts, metals)'!$K248:$Y248, "#N/A")=14,TRUE,FALSE))</f>
        <v>0</v>
      </c>
      <c r="N249" t="b">
        <f>AND(COUNTIF('Master list(no salts, metals)'!N248,"&lt;=1"),IF(COUNTIF('Master list(no salts, metals)'!$K248:$Y248, "#N/A")=14,TRUE,FALSE))</f>
        <v>0</v>
      </c>
      <c r="O249" t="b">
        <f>AND(COUNTIF('Master list(no salts, metals)'!O248,"&lt;=1"),IF(COUNTIF('Master list(no salts, metals)'!$K248:$Y248, "#N/A")=14,TRUE,FALSE))</f>
        <v>0</v>
      </c>
      <c r="P249" t="b">
        <f>AND(COUNTIF('Master list(no salts, metals)'!P248,"&lt;=1"),IF(COUNTIF('Master list(no salts, metals)'!$K248:$Y248, "#N/A")=14,TRUE,FALSE))</f>
        <v>0</v>
      </c>
      <c r="Q249" t="b">
        <f>AND(COUNTIF('Master list(no salts, metals)'!Q248,"&lt;=1"),IF(COUNTIF('Master list(no salts, metals)'!$K248:$Y248, "#N/A")=14,TRUE,FALSE))</f>
        <v>0</v>
      </c>
      <c r="R249" t="b">
        <f>AND(COUNTIF('Master list(no salts, metals)'!R248,"&lt;=1"),IF(COUNTIF('Master list(no salts, metals)'!$K248:$Y248, "#N/A")=14,TRUE,FALSE))</f>
        <v>0</v>
      </c>
      <c r="S249" t="b">
        <f>AND(COUNTIF('Master list(no salts, metals)'!S248,"&lt;=1"),IF(COUNTIF('Master list(no salts, metals)'!$K248:$Y248, "#N/A")=14,TRUE,FALSE))</f>
        <v>0</v>
      </c>
      <c r="T249" t="b">
        <f>AND(COUNTIF('Master list(no salts, metals)'!T248,"&lt;=1"),IF(COUNTIF('Master list(no salts, metals)'!$K248:$Y248, "#N/A")=14,TRUE,FALSE))</f>
        <v>0</v>
      </c>
      <c r="U249" t="b">
        <f>AND(COUNTIF('Master list(no salts, metals)'!U248,"&lt;=1"),IF(COUNTIF('Master list(no salts, metals)'!$K248:$Y248, "#N/A")=14,TRUE,FALSE))</f>
        <v>0</v>
      </c>
      <c r="V249" t="b">
        <f>AND(COUNTIF('Master list(no salts, metals)'!V248,"&lt;=1"),IF(COUNTIF('Master list(no salts, metals)'!$K248:$Y248, "#N/A")=14,TRUE,FALSE))</f>
        <v>0</v>
      </c>
      <c r="W249" t="b">
        <f>AND(COUNTIF('Master list(no salts, metals)'!W248,"&lt;=1"),IF(COUNTIF('Master list(no salts, metals)'!$K248:$Y248, "#N/A")=14,TRUE,FALSE))</f>
        <v>1</v>
      </c>
      <c r="X249" t="b">
        <f>AND(COUNTIF('Master list(no salts, metals)'!X248,"&lt;=1"),IF(COUNTIF('Master list(no salts, metals)'!$K248:$Y248, "#N/A")=14,TRUE,FALSE))</f>
        <v>0</v>
      </c>
      <c r="Y249" t="b">
        <f>AND(COUNTIF('Master list(no salts, metals)'!Y248,"&lt;=1"),IF(COUNTIF('Master list(no salts, metals)'!$K248:$Y248, "#N/A")=14,TRUE,FALSE))</f>
        <v>0</v>
      </c>
    </row>
    <row r="250" spans="11:25" x14ac:dyDescent="0.25">
      <c r="K250" t="b">
        <f>AND(COUNTIF('Master list(no salts, metals)'!K249,"&lt;=1"),IF(COUNTIF('Master list(no salts, metals)'!$K249:$Y249, "#N/A")=14,TRUE,FALSE))</f>
        <v>0</v>
      </c>
      <c r="L250" t="b">
        <f>AND(COUNTIF('Master list(no salts, metals)'!L249,"&lt;=1"),IF(COUNTIF('Master list(no salts, metals)'!$K249:$Y249, "#N/A")=14,TRUE,FALSE))</f>
        <v>0</v>
      </c>
      <c r="M250" t="b">
        <f>AND(COUNTIF('Master list(no salts, metals)'!M249,"&lt;=1"),IF(COUNTIF('Master list(no salts, metals)'!$K249:$Y249, "#N/A")=14,TRUE,FALSE))</f>
        <v>0</v>
      </c>
      <c r="N250" t="b">
        <f>AND(COUNTIF('Master list(no salts, metals)'!N249,"&lt;=1"),IF(COUNTIF('Master list(no salts, metals)'!$K249:$Y249, "#N/A")=14,TRUE,FALSE))</f>
        <v>0</v>
      </c>
      <c r="O250" t="b">
        <f>AND(COUNTIF('Master list(no salts, metals)'!O249,"&lt;=1"),IF(COUNTIF('Master list(no salts, metals)'!$K249:$Y249, "#N/A")=14,TRUE,FALSE))</f>
        <v>0</v>
      </c>
      <c r="P250" t="b">
        <f>AND(COUNTIF('Master list(no salts, metals)'!P249,"&lt;=1"),IF(COUNTIF('Master list(no salts, metals)'!$K249:$Y249, "#N/A")=14,TRUE,FALSE))</f>
        <v>0</v>
      </c>
      <c r="Q250" t="b">
        <f>AND(COUNTIF('Master list(no salts, metals)'!Q249,"&lt;=1"),IF(COUNTIF('Master list(no salts, metals)'!$K249:$Y249, "#N/A")=14,TRUE,FALSE))</f>
        <v>0</v>
      </c>
      <c r="R250" t="b">
        <f>AND(COUNTIF('Master list(no salts, metals)'!R249,"&lt;=1"),IF(COUNTIF('Master list(no salts, metals)'!$K249:$Y249, "#N/A")=14,TRUE,FALSE))</f>
        <v>0</v>
      </c>
      <c r="S250" t="b">
        <f>AND(COUNTIF('Master list(no salts, metals)'!S249,"&lt;=1"),IF(COUNTIF('Master list(no salts, metals)'!$K249:$Y249, "#N/A")=14,TRUE,FALSE))</f>
        <v>0</v>
      </c>
      <c r="T250" t="b">
        <f>AND(COUNTIF('Master list(no salts, metals)'!T249,"&lt;=1"),IF(COUNTIF('Master list(no salts, metals)'!$K249:$Y249, "#N/A")=14,TRUE,FALSE))</f>
        <v>0</v>
      </c>
      <c r="U250" t="b">
        <f>AND(COUNTIF('Master list(no salts, metals)'!U249,"&lt;=1"),IF(COUNTIF('Master list(no salts, metals)'!$K249:$Y249, "#N/A")=14,TRUE,FALSE))</f>
        <v>0</v>
      </c>
      <c r="V250" t="b">
        <f>AND(COUNTIF('Master list(no salts, metals)'!V249,"&lt;=1"),IF(COUNTIF('Master list(no salts, metals)'!$K249:$Y249, "#N/A")=14,TRUE,FALSE))</f>
        <v>0</v>
      </c>
      <c r="W250" t="b">
        <f>AND(COUNTIF('Master list(no salts, metals)'!W249,"&lt;=1"),IF(COUNTIF('Master list(no salts, metals)'!$K249:$Y249, "#N/A")=14,TRUE,FALSE))</f>
        <v>1</v>
      </c>
      <c r="X250" t="b">
        <f>AND(COUNTIF('Master list(no salts, metals)'!X249,"&lt;=1"),IF(COUNTIF('Master list(no salts, metals)'!$K249:$Y249, "#N/A")=14,TRUE,FALSE))</f>
        <v>0</v>
      </c>
      <c r="Y250" t="b">
        <f>AND(COUNTIF('Master list(no salts, metals)'!Y249,"&lt;=1"),IF(COUNTIF('Master list(no salts, metals)'!$K249:$Y249, "#N/A")=14,TRUE,FALSE))</f>
        <v>0</v>
      </c>
    </row>
    <row r="251" spans="11:25" x14ac:dyDescent="0.25">
      <c r="K251" t="b">
        <f>AND(COUNTIF('Master list(no salts, metals)'!K250,"&lt;=1"),IF(COUNTIF('Master list(no salts, metals)'!$K250:$Y250, "#N/A")=14,TRUE,FALSE))</f>
        <v>0</v>
      </c>
      <c r="L251" t="b">
        <f>AND(COUNTIF('Master list(no salts, metals)'!L250,"&lt;=1"),IF(COUNTIF('Master list(no salts, metals)'!$K250:$Y250, "#N/A")=14,TRUE,FALSE))</f>
        <v>0</v>
      </c>
      <c r="M251" t="b">
        <f>AND(COUNTIF('Master list(no salts, metals)'!M250,"&lt;=1"),IF(COUNTIF('Master list(no salts, metals)'!$K250:$Y250, "#N/A")=14,TRUE,FALSE))</f>
        <v>0</v>
      </c>
      <c r="N251" t="b">
        <f>AND(COUNTIF('Master list(no salts, metals)'!N250,"&lt;=1"),IF(COUNTIF('Master list(no salts, metals)'!$K250:$Y250, "#N/A")=14,TRUE,FALSE))</f>
        <v>0</v>
      </c>
      <c r="O251" t="b">
        <f>AND(COUNTIF('Master list(no salts, metals)'!O250,"&lt;=1"),IF(COUNTIF('Master list(no salts, metals)'!$K250:$Y250, "#N/A")=14,TRUE,FALSE))</f>
        <v>0</v>
      </c>
      <c r="P251" t="b">
        <f>AND(COUNTIF('Master list(no salts, metals)'!P250,"&lt;=1"),IF(COUNTIF('Master list(no salts, metals)'!$K250:$Y250, "#N/A")=14,TRUE,FALSE))</f>
        <v>0</v>
      </c>
      <c r="Q251" t="b">
        <f>AND(COUNTIF('Master list(no salts, metals)'!Q250,"&lt;=1"),IF(COUNTIF('Master list(no salts, metals)'!$K250:$Y250, "#N/A")=14,TRUE,FALSE))</f>
        <v>0</v>
      </c>
      <c r="R251" t="b">
        <f>AND(COUNTIF('Master list(no salts, metals)'!R250,"&lt;=1"),IF(COUNTIF('Master list(no salts, metals)'!$K250:$Y250, "#N/A")=14,TRUE,FALSE))</f>
        <v>0</v>
      </c>
      <c r="S251" t="b">
        <f>AND(COUNTIF('Master list(no salts, metals)'!S250,"&lt;=1"),IF(COUNTIF('Master list(no salts, metals)'!$K250:$Y250, "#N/A")=14,TRUE,FALSE))</f>
        <v>0</v>
      </c>
      <c r="T251" t="b">
        <f>AND(COUNTIF('Master list(no salts, metals)'!T250,"&lt;=1"),IF(COUNTIF('Master list(no salts, metals)'!$K250:$Y250, "#N/A")=14,TRUE,FALSE))</f>
        <v>0</v>
      </c>
      <c r="U251" t="b">
        <f>AND(COUNTIF('Master list(no salts, metals)'!U250,"&lt;=1"),IF(COUNTIF('Master list(no salts, metals)'!$K250:$Y250, "#N/A")=14,TRUE,FALSE))</f>
        <v>0</v>
      </c>
      <c r="V251" t="b">
        <f>AND(COUNTIF('Master list(no salts, metals)'!V250,"&lt;=1"),IF(COUNTIF('Master list(no salts, metals)'!$K250:$Y250, "#N/A")=14,TRUE,FALSE))</f>
        <v>0</v>
      </c>
      <c r="W251" t="b">
        <f>AND(COUNTIF('Master list(no salts, metals)'!W250,"&lt;=1"),IF(COUNTIF('Master list(no salts, metals)'!$K250:$Y250, "#N/A")=14,TRUE,FALSE))</f>
        <v>0</v>
      </c>
      <c r="X251" t="b">
        <f>AND(COUNTIF('Master list(no salts, metals)'!X250,"&lt;=1"),IF(COUNTIF('Master list(no salts, metals)'!$K250:$Y250, "#N/A")=14,TRUE,FALSE))</f>
        <v>1</v>
      </c>
      <c r="Y251" t="b">
        <f>AND(COUNTIF('Master list(no salts, metals)'!Y250,"&lt;=1"),IF(COUNTIF('Master list(no salts, metals)'!$K250:$Y250, "#N/A")=14,TRUE,FALSE))</f>
        <v>0</v>
      </c>
    </row>
    <row r="252" spans="11:25" x14ac:dyDescent="0.25">
      <c r="K252" t="b">
        <f>AND(COUNTIF('Master list(no salts, metals)'!K251,"&lt;=1"),IF(COUNTIF('Master list(no salts, metals)'!$K251:$Y251, "#N/A")=14,TRUE,FALSE))</f>
        <v>0</v>
      </c>
      <c r="L252" t="b">
        <f>AND(COUNTIF('Master list(no salts, metals)'!L251,"&lt;=1"),IF(COUNTIF('Master list(no salts, metals)'!$K251:$Y251, "#N/A")=14,TRUE,FALSE))</f>
        <v>0</v>
      </c>
      <c r="M252" t="b">
        <f>AND(COUNTIF('Master list(no salts, metals)'!M251,"&lt;=1"),IF(COUNTIF('Master list(no salts, metals)'!$K251:$Y251, "#N/A")=14,TRUE,FALSE))</f>
        <v>0</v>
      </c>
      <c r="N252" t="b">
        <f>AND(COUNTIF('Master list(no salts, metals)'!N251,"&lt;=1"),IF(COUNTIF('Master list(no salts, metals)'!$K251:$Y251, "#N/A")=14,TRUE,FALSE))</f>
        <v>0</v>
      </c>
      <c r="O252" t="b">
        <f>AND(COUNTIF('Master list(no salts, metals)'!O251,"&lt;=1"),IF(COUNTIF('Master list(no salts, metals)'!$K251:$Y251, "#N/A")=14,TRUE,FALSE))</f>
        <v>0</v>
      </c>
      <c r="P252" t="b">
        <f>AND(COUNTIF('Master list(no salts, metals)'!P251,"&lt;=1"),IF(COUNTIF('Master list(no salts, metals)'!$K251:$Y251, "#N/A")=14,TRUE,FALSE))</f>
        <v>0</v>
      </c>
      <c r="Q252" t="b">
        <f>AND(COUNTIF('Master list(no salts, metals)'!Q251,"&lt;=1"),IF(COUNTIF('Master list(no salts, metals)'!$K251:$Y251, "#N/A")=14,TRUE,FALSE))</f>
        <v>0</v>
      </c>
      <c r="R252" t="b">
        <f>AND(COUNTIF('Master list(no salts, metals)'!R251,"&lt;=1"),IF(COUNTIF('Master list(no salts, metals)'!$K251:$Y251, "#N/A")=14,TRUE,FALSE))</f>
        <v>0</v>
      </c>
      <c r="S252" t="b">
        <f>AND(COUNTIF('Master list(no salts, metals)'!S251,"&lt;=1"),IF(COUNTIF('Master list(no salts, metals)'!$K251:$Y251, "#N/A")=14,TRUE,FALSE))</f>
        <v>0</v>
      </c>
      <c r="T252" t="b">
        <f>AND(COUNTIF('Master list(no salts, metals)'!T251,"&lt;=1"),IF(COUNTIF('Master list(no salts, metals)'!$K251:$Y251, "#N/A")=14,TRUE,FALSE))</f>
        <v>0</v>
      </c>
      <c r="U252" t="b">
        <f>AND(COUNTIF('Master list(no salts, metals)'!U251,"&lt;=1"),IF(COUNTIF('Master list(no salts, metals)'!$K251:$Y251, "#N/A")=14,TRUE,FALSE))</f>
        <v>0</v>
      </c>
      <c r="V252" t="b">
        <f>AND(COUNTIF('Master list(no salts, metals)'!V251,"&lt;=1"),IF(COUNTIF('Master list(no salts, metals)'!$K251:$Y251, "#N/A")=14,TRUE,FALSE))</f>
        <v>0</v>
      </c>
      <c r="W252" t="b">
        <f>AND(COUNTIF('Master list(no salts, metals)'!W251,"&lt;=1"),IF(COUNTIF('Master list(no salts, metals)'!$K251:$Y251, "#N/A")=14,TRUE,FALSE))</f>
        <v>0</v>
      </c>
      <c r="X252" t="b">
        <f>AND(COUNTIF('Master list(no salts, metals)'!X251,"&lt;=1"),IF(COUNTIF('Master list(no salts, metals)'!$K251:$Y251, "#N/A")=14,TRUE,FALSE))</f>
        <v>1</v>
      </c>
      <c r="Y252" t="b">
        <f>AND(COUNTIF('Master list(no salts, metals)'!Y251,"&lt;=1"),IF(COUNTIF('Master list(no salts, metals)'!$K251:$Y251, "#N/A")=14,TRUE,FALSE))</f>
        <v>0</v>
      </c>
    </row>
    <row r="253" spans="11:25" x14ac:dyDescent="0.25">
      <c r="K253" t="b">
        <f>AND(COUNTIF('Master list(no salts, metals)'!K252,"&lt;=1"),IF(COUNTIF('Master list(no salts, metals)'!$K252:$Y252, "#N/A")=14,TRUE,FALSE))</f>
        <v>0</v>
      </c>
      <c r="L253" t="b">
        <f>AND(COUNTIF('Master list(no salts, metals)'!L252,"&lt;=1"),IF(COUNTIF('Master list(no salts, metals)'!$K252:$Y252, "#N/A")=14,TRUE,FALSE))</f>
        <v>0</v>
      </c>
      <c r="M253" t="b">
        <f>AND(COUNTIF('Master list(no salts, metals)'!M252,"&lt;=1"),IF(COUNTIF('Master list(no salts, metals)'!$K252:$Y252, "#N/A")=14,TRUE,FALSE))</f>
        <v>0</v>
      </c>
      <c r="N253" t="b">
        <f>AND(COUNTIF('Master list(no salts, metals)'!N252,"&lt;=1"),IF(COUNTIF('Master list(no salts, metals)'!$K252:$Y252, "#N/A")=14,TRUE,FALSE))</f>
        <v>0</v>
      </c>
      <c r="O253" t="b">
        <f>AND(COUNTIF('Master list(no salts, metals)'!O252,"&lt;=1"),IF(COUNTIF('Master list(no salts, metals)'!$K252:$Y252, "#N/A")=14,TRUE,FALSE))</f>
        <v>0</v>
      </c>
      <c r="P253" t="b">
        <f>AND(COUNTIF('Master list(no salts, metals)'!P252,"&lt;=1"),IF(COUNTIF('Master list(no salts, metals)'!$K252:$Y252, "#N/A")=14,TRUE,FALSE))</f>
        <v>0</v>
      </c>
      <c r="Q253" t="b">
        <f>AND(COUNTIF('Master list(no salts, metals)'!Q252,"&lt;=1"),IF(COUNTIF('Master list(no salts, metals)'!$K252:$Y252, "#N/A")=14,TRUE,FALSE))</f>
        <v>0</v>
      </c>
      <c r="R253" t="b">
        <f>AND(COUNTIF('Master list(no salts, metals)'!R252,"&lt;=1"),IF(COUNTIF('Master list(no salts, metals)'!$K252:$Y252, "#N/A")=14,TRUE,FALSE))</f>
        <v>0</v>
      </c>
      <c r="S253" t="b">
        <f>AND(COUNTIF('Master list(no salts, metals)'!S252,"&lt;=1"),IF(COUNTIF('Master list(no salts, metals)'!$K252:$Y252, "#N/A")=14,TRUE,FALSE))</f>
        <v>0</v>
      </c>
      <c r="T253" t="b">
        <f>AND(COUNTIF('Master list(no salts, metals)'!T252,"&lt;=1"),IF(COUNTIF('Master list(no salts, metals)'!$K252:$Y252, "#N/A")=14,TRUE,FALSE))</f>
        <v>1</v>
      </c>
      <c r="U253" t="b">
        <f>AND(COUNTIF('Master list(no salts, metals)'!U252,"&lt;=1"),IF(COUNTIF('Master list(no salts, metals)'!$K252:$Y252, "#N/A")=14,TRUE,FALSE))</f>
        <v>0</v>
      </c>
      <c r="V253" t="b">
        <f>AND(COUNTIF('Master list(no salts, metals)'!V252,"&lt;=1"),IF(COUNTIF('Master list(no salts, metals)'!$K252:$Y252, "#N/A")=14,TRUE,FALSE))</f>
        <v>0</v>
      </c>
      <c r="W253" t="b">
        <f>AND(COUNTIF('Master list(no salts, metals)'!W252,"&lt;=1"),IF(COUNTIF('Master list(no salts, metals)'!$K252:$Y252, "#N/A")=14,TRUE,FALSE))</f>
        <v>0</v>
      </c>
      <c r="X253" t="b">
        <f>AND(COUNTIF('Master list(no salts, metals)'!X252,"&lt;=1"),IF(COUNTIF('Master list(no salts, metals)'!$K252:$Y252, "#N/A")=14,TRUE,FALSE))</f>
        <v>0</v>
      </c>
      <c r="Y253" t="b">
        <f>AND(COUNTIF('Master list(no salts, metals)'!Y252,"&lt;=1"),IF(COUNTIF('Master list(no salts, metals)'!$K252:$Y252, "#N/A")=14,TRUE,FALSE))</f>
        <v>0</v>
      </c>
    </row>
    <row r="254" spans="11:25" x14ac:dyDescent="0.25">
      <c r="K254" t="b">
        <f>AND(COUNTIF('Master list(no salts, metals)'!K253,"&lt;=1"),IF(COUNTIF('Master list(no salts, metals)'!$K253:$Y253, "#N/A")=14,TRUE,FALSE))</f>
        <v>0</v>
      </c>
      <c r="L254" t="b">
        <f>AND(COUNTIF('Master list(no salts, metals)'!L253,"&lt;=1"),IF(COUNTIF('Master list(no salts, metals)'!$K253:$Y253, "#N/A")=14,TRUE,FALSE))</f>
        <v>0</v>
      </c>
      <c r="M254" t="b">
        <f>AND(COUNTIF('Master list(no salts, metals)'!M253,"&lt;=1"),IF(COUNTIF('Master list(no salts, metals)'!$K253:$Y253, "#N/A")=14,TRUE,FALSE))</f>
        <v>0</v>
      </c>
      <c r="N254" t="b">
        <f>AND(COUNTIF('Master list(no salts, metals)'!N253,"&lt;=1"),IF(COUNTIF('Master list(no salts, metals)'!$K253:$Y253, "#N/A")=14,TRUE,FALSE))</f>
        <v>0</v>
      </c>
      <c r="O254" t="b">
        <f>AND(COUNTIF('Master list(no salts, metals)'!O253,"&lt;=1"),IF(COUNTIF('Master list(no salts, metals)'!$K253:$Y253, "#N/A")=14,TRUE,FALSE))</f>
        <v>0</v>
      </c>
      <c r="P254" t="b">
        <f>AND(COUNTIF('Master list(no salts, metals)'!P253,"&lt;=1"),IF(COUNTIF('Master list(no salts, metals)'!$K253:$Y253, "#N/A")=14,TRUE,FALSE))</f>
        <v>0</v>
      </c>
      <c r="Q254" t="b">
        <f>AND(COUNTIF('Master list(no salts, metals)'!Q253,"&lt;=1"),IF(COUNTIF('Master list(no salts, metals)'!$K253:$Y253, "#N/A")=14,TRUE,FALSE))</f>
        <v>0</v>
      </c>
      <c r="R254" t="b">
        <f>AND(COUNTIF('Master list(no salts, metals)'!R253,"&lt;=1"),IF(COUNTIF('Master list(no salts, metals)'!$K253:$Y253, "#N/A")=14,TRUE,FALSE))</f>
        <v>0</v>
      </c>
      <c r="S254" t="b">
        <f>AND(COUNTIF('Master list(no salts, metals)'!S253,"&lt;=1"),IF(COUNTIF('Master list(no salts, metals)'!$K253:$Y253, "#N/A")=14,TRUE,FALSE))</f>
        <v>0</v>
      </c>
      <c r="T254" t="b">
        <f>AND(COUNTIF('Master list(no salts, metals)'!T253,"&lt;=1"),IF(COUNTIF('Master list(no salts, metals)'!$K253:$Y253, "#N/A")=14,TRUE,FALSE))</f>
        <v>0</v>
      </c>
      <c r="U254" t="b">
        <f>AND(COUNTIF('Master list(no salts, metals)'!U253,"&lt;=1"),IF(COUNTIF('Master list(no salts, metals)'!$K253:$Y253, "#N/A")=14,TRUE,FALSE))</f>
        <v>0</v>
      </c>
      <c r="V254" t="b">
        <f>AND(COUNTIF('Master list(no salts, metals)'!V253,"&lt;=1"),IF(COUNTIF('Master list(no salts, metals)'!$K253:$Y253, "#N/A")=14,TRUE,FALSE))</f>
        <v>0</v>
      </c>
      <c r="W254" t="b">
        <f>AND(COUNTIF('Master list(no salts, metals)'!W253,"&lt;=1"),IF(COUNTIF('Master list(no salts, metals)'!$K253:$Y253, "#N/A")=14,TRUE,FALSE))</f>
        <v>1</v>
      </c>
      <c r="X254" t="b">
        <f>AND(COUNTIF('Master list(no salts, metals)'!X253,"&lt;=1"),IF(COUNTIF('Master list(no salts, metals)'!$K253:$Y253, "#N/A")=14,TRUE,FALSE))</f>
        <v>0</v>
      </c>
      <c r="Y254" t="b">
        <f>AND(COUNTIF('Master list(no salts, metals)'!Y253,"&lt;=1"),IF(COUNTIF('Master list(no salts, metals)'!$K253:$Y253, "#N/A")=14,TRUE,FALSE))</f>
        <v>0</v>
      </c>
    </row>
    <row r="255" spans="11:25" x14ac:dyDescent="0.25">
      <c r="K255" t="b">
        <f>AND(COUNTIF('Master list(no salts, metals)'!K254,"&lt;=1"),IF(COUNTIF('Master list(no salts, metals)'!$K254:$Y254, "#N/A")=14,TRUE,FALSE))</f>
        <v>0</v>
      </c>
      <c r="L255" t="b">
        <f>AND(COUNTIF('Master list(no salts, metals)'!L254,"&lt;=1"),IF(COUNTIF('Master list(no salts, metals)'!$K254:$Y254, "#N/A")=14,TRUE,FALSE))</f>
        <v>0</v>
      </c>
      <c r="M255" t="b">
        <f>AND(COUNTIF('Master list(no salts, metals)'!M254,"&lt;=1"),IF(COUNTIF('Master list(no salts, metals)'!$K254:$Y254, "#N/A")=14,TRUE,FALSE))</f>
        <v>0</v>
      </c>
      <c r="N255" t="b">
        <f>AND(COUNTIF('Master list(no salts, metals)'!N254,"&lt;=1"),IF(COUNTIF('Master list(no salts, metals)'!$K254:$Y254, "#N/A")=14,TRUE,FALSE))</f>
        <v>0</v>
      </c>
      <c r="O255" t="b">
        <f>AND(COUNTIF('Master list(no salts, metals)'!O254,"&lt;=1"),IF(COUNTIF('Master list(no salts, metals)'!$K254:$Y254, "#N/A")=14,TRUE,FALSE))</f>
        <v>0</v>
      </c>
      <c r="P255" t="b">
        <f>AND(COUNTIF('Master list(no salts, metals)'!P254,"&lt;=1"),IF(COUNTIF('Master list(no salts, metals)'!$K254:$Y254, "#N/A")=14,TRUE,FALSE))</f>
        <v>0</v>
      </c>
      <c r="Q255" t="b">
        <f>AND(COUNTIF('Master list(no salts, metals)'!Q254,"&lt;=1"),IF(COUNTIF('Master list(no salts, metals)'!$K254:$Y254, "#N/A")=14,TRUE,FALSE))</f>
        <v>0</v>
      </c>
      <c r="R255" t="b">
        <f>AND(COUNTIF('Master list(no salts, metals)'!R254,"&lt;=1"),IF(COUNTIF('Master list(no salts, metals)'!$K254:$Y254, "#N/A")=14,TRUE,FALSE))</f>
        <v>0</v>
      </c>
      <c r="S255" t="b">
        <f>AND(COUNTIF('Master list(no salts, metals)'!S254,"&lt;=1"),IF(COUNTIF('Master list(no salts, metals)'!$K254:$Y254, "#N/A")=14,TRUE,FALSE))</f>
        <v>0</v>
      </c>
      <c r="T255" t="b">
        <f>AND(COUNTIF('Master list(no salts, metals)'!T254,"&lt;=1"),IF(COUNTIF('Master list(no salts, metals)'!$K254:$Y254, "#N/A")=14,TRUE,FALSE))</f>
        <v>0</v>
      </c>
      <c r="U255" t="b">
        <f>AND(COUNTIF('Master list(no salts, metals)'!U254,"&lt;=1"),IF(COUNTIF('Master list(no salts, metals)'!$K254:$Y254, "#N/A")=14,TRUE,FALSE))</f>
        <v>0</v>
      </c>
      <c r="V255" t="b">
        <f>AND(COUNTIF('Master list(no salts, metals)'!V254,"&lt;=1"),IF(COUNTIF('Master list(no salts, metals)'!$K254:$Y254, "#N/A")=14,TRUE,FALSE))</f>
        <v>0</v>
      </c>
      <c r="W255" t="b">
        <f>AND(COUNTIF('Master list(no salts, metals)'!W254,"&lt;=1"),IF(COUNTIF('Master list(no salts, metals)'!$K254:$Y254, "#N/A")=14,TRUE,FALSE))</f>
        <v>1</v>
      </c>
      <c r="X255" t="b">
        <f>AND(COUNTIF('Master list(no salts, metals)'!X254,"&lt;=1"),IF(COUNTIF('Master list(no salts, metals)'!$K254:$Y254, "#N/A")=14,TRUE,FALSE))</f>
        <v>0</v>
      </c>
      <c r="Y255" t="b">
        <f>AND(COUNTIF('Master list(no salts, metals)'!Y254,"&lt;=1"),IF(COUNTIF('Master list(no salts, metals)'!$K254:$Y254, "#N/A")=14,TRUE,FALSE))</f>
        <v>0</v>
      </c>
    </row>
    <row r="256" spans="11:25" x14ac:dyDescent="0.25">
      <c r="K256" t="b">
        <f>AND(COUNTIF('Master list(no salts, metals)'!K255,"&lt;=1"),IF(COUNTIF('Master list(no salts, metals)'!$K255:$Y255, "#N/A")=14,TRUE,FALSE))</f>
        <v>0</v>
      </c>
      <c r="L256" t="b">
        <f>AND(COUNTIF('Master list(no salts, metals)'!L255,"&lt;=1"),IF(COUNTIF('Master list(no salts, metals)'!$K255:$Y255, "#N/A")=14,TRUE,FALSE))</f>
        <v>0</v>
      </c>
      <c r="M256" t="b">
        <f>AND(COUNTIF('Master list(no salts, metals)'!M255,"&lt;=1"),IF(COUNTIF('Master list(no salts, metals)'!$K255:$Y255, "#N/A")=14,TRUE,FALSE))</f>
        <v>0</v>
      </c>
      <c r="N256" t="b">
        <f>AND(COUNTIF('Master list(no salts, metals)'!N255,"&lt;=1"),IF(COUNTIF('Master list(no salts, metals)'!$K255:$Y255, "#N/A")=14,TRUE,FALSE))</f>
        <v>0</v>
      </c>
      <c r="O256" t="b">
        <f>AND(COUNTIF('Master list(no salts, metals)'!O255,"&lt;=1"),IF(COUNTIF('Master list(no salts, metals)'!$K255:$Y255, "#N/A")=14,TRUE,FALSE))</f>
        <v>0</v>
      </c>
      <c r="P256" t="b">
        <f>AND(COUNTIF('Master list(no salts, metals)'!P255,"&lt;=1"),IF(COUNTIF('Master list(no salts, metals)'!$K255:$Y255, "#N/A")=14,TRUE,FALSE))</f>
        <v>0</v>
      </c>
      <c r="Q256" t="b">
        <f>AND(COUNTIF('Master list(no salts, metals)'!Q255,"&lt;=1"),IF(COUNTIF('Master list(no salts, metals)'!$K255:$Y255, "#N/A")=14,TRUE,FALSE))</f>
        <v>0</v>
      </c>
      <c r="R256" t="b">
        <f>AND(COUNTIF('Master list(no salts, metals)'!R255,"&lt;=1"),IF(COUNTIF('Master list(no salts, metals)'!$K255:$Y255, "#N/A")=14,TRUE,FALSE))</f>
        <v>0</v>
      </c>
      <c r="S256" t="b">
        <f>AND(COUNTIF('Master list(no salts, metals)'!S255,"&lt;=1"),IF(COUNTIF('Master list(no salts, metals)'!$K255:$Y255, "#N/A")=14,TRUE,FALSE))</f>
        <v>0</v>
      </c>
      <c r="T256" t="b">
        <f>AND(COUNTIF('Master list(no salts, metals)'!T255,"&lt;=1"),IF(COUNTIF('Master list(no salts, metals)'!$K255:$Y255, "#N/A")=14,TRUE,FALSE))</f>
        <v>1</v>
      </c>
      <c r="U256" t="b">
        <f>AND(COUNTIF('Master list(no salts, metals)'!U255,"&lt;=1"),IF(COUNTIF('Master list(no salts, metals)'!$K255:$Y255, "#N/A")=14,TRUE,FALSE))</f>
        <v>0</v>
      </c>
      <c r="V256" t="b">
        <f>AND(COUNTIF('Master list(no salts, metals)'!V255,"&lt;=1"),IF(COUNTIF('Master list(no salts, metals)'!$K255:$Y255, "#N/A")=14,TRUE,FALSE))</f>
        <v>0</v>
      </c>
      <c r="W256" t="b">
        <f>AND(COUNTIF('Master list(no salts, metals)'!W255,"&lt;=1"),IF(COUNTIF('Master list(no salts, metals)'!$K255:$Y255, "#N/A")=14,TRUE,FALSE))</f>
        <v>0</v>
      </c>
      <c r="X256" t="b">
        <f>AND(COUNTIF('Master list(no salts, metals)'!X255,"&lt;=1"),IF(COUNTIF('Master list(no salts, metals)'!$K255:$Y255, "#N/A")=14,TRUE,FALSE))</f>
        <v>0</v>
      </c>
      <c r="Y256" t="b">
        <f>AND(COUNTIF('Master list(no salts, metals)'!Y255,"&lt;=1"),IF(COUNTIF('Master list(no salts, metals)'!$K255:$Y255, "#N/A")=14,TRUE,FALSE))</f>
        <v>0</v>
      </c>
    </row>
    <row r="257" spans="11:25" x14ac:dyDescent="0.25">
      <c r="K257" t="b">
        <f>AND(COUNTIF('Master list(no salts, metals)'!K256,"&lt;=1"),IF(COUNTIF('Master list(no salts, metals)'!$K256:$Y256, "#N/A")=14,TRUE,FALSE))</f>
        <v>0</v>
      </c>
      <c r="L257" t="b">
        <f>AND(COUNTIF('Master list(no salts, metals)'!L256,"&lt;=1"),IF(COUNTIF('Master list(no salts, metals)'!$K256:$Y256, "#N/A")=14,TRUE,FALSE))</f>
        <v>0</v>
      </c>
      <c r="M257" t="b">
        <f>AND(COUNTIF('Master list(no salts, metals)'!M256,"&lt;=1"),IF(COUNTIF('Master list(no salts, metals)'!$K256:$Y256, "#N/A")=14,TRUE,FALSE))</f>
        <v>0</v>
      </c>
      <c r="N257" t="b">
        <f>AND(COUNTIF('Master list(no salts, metals)'!N256,"&lt;=1"),IF(COUNTIF('Master list(no salts, metals)'!$K256:$Y256, "#N/A")=14,TRUE,FALSE))</f>
        <v>0</v>
      </c>
      <c r="O257" t="b">
        <f>AND(COUNTIF('Master list(no salts, metals)'!O256,"&lt;=1"),IF(COUNTIF('Master list(no salts, metals)'!$K256:$Y256, "#N/A")=14,TRUE,FALSE))</f>
        <v>0</v>
      </c>
      <c r="P257" t="b">
        <f>AND(COUNTIF('Master list(no salts, metals)'!P256,"&lt;=1"),IF(COUNTIF('Master list(no salts, metals)'!$K256:$Y256, "#N/A")=14,TRUE,FALSE))</f>
        <v>0</v>
      </c>
      <c r="Q257" t="b">
        <f>AND(COUNTIF('Master list(no salts, metals)'!Q256,"&lt;=1"),IF(COUNTIF('Master list(no salts, metals)'!$K256:$Y256, "#N/A")=14,TRUE,FALSE))</f>
        <v>0</v>
      </c>
      <c r="R257" t="b">
        <f>AND(COUNTIF('Master list(no salts, metals)'!R256,"&lt;=1"),IF(COUNTIF('Master list(no salts, metals)'!$K256:$Y256, "#N/A")=14,TRUE,FALSE))</f>
        <v>0</v>
      </c>
      <c r="S257" t="b">
        <f>AND(COUNTIF('Master list(no salts, metals)'!S256,"&lt;=1"),IF(COUNTIF('Master list(no salts, metals)'!$K256:$Y256, "#N/A")=14,TRUE,FALSE))</f>
        <v>0</v>
      </c>
      <c r="T257" t="b">
        <f>AND(COUNTIF('Master list(no salts, metals)'!T256,"&lt;=1"),IF(COUNTIF('Master list(no salts, metals)'!$K256:$Y256, "#N/A")=14,TRUE,FALSE))</f>
        <v>1</v>
      </c>
      <c r="U257" t="b">
        <f>AND(COUNTIF('Master list(no salts, metals)'!U256,"&lt;=1"),IF(COUNTIF('Master list(no salts, metals)'!$K256:$Y256, "#N/A")=14,TRUE,FALSE))</f>
        <v>0</v>
      </c>
      <c r="V257" t="b">
        <f>AND(COUNTIF('Master list(no salts, metals)'!V256,"&lt;=1"),IF(COUNTIF('Master list(no salts, metals)'!$K256:$Y256, "#N/A")=14,TRUE,FALSE))</f>
        <v>0</v>
      </c>
      <c r="W257" t="b">
        <f>AND(COUNTIF('Master list(no salts, metals)'!W256,"&lt;=1"),IF(COUNTIF('Master list(no salts, metals)'!$K256:$Y256, "#N/A")=14,TRUE,FALSE))</f>
        <v>0</v>
      </c>
      <c r="X257" t="b">
        <f>AND(COUNTIF('Master list(no salts, metals)'!X256,"&lt;=1"),IF(COUNTIF('Master list(no salts, metals)'!$K256:$Y256, "#N/A")=14,TRUE,FALSE))</f>
        <v>0</v>
      </c>
      <c r="Y257" t="b">
        <f>AND(COUNTIF('Master list(no salts, metals)'!Y256,"&lt;=1"),IF(COUNTIF('Master list(no salts, metals)'!$K256:$Y256, "#N/A")=14,TRUE,FALSE))</f>
        <v>0</v>
      </c>
    </row>
    <row r="258" spans="11:25" x14ac:dyDescent="0.25">
      <c r="K258" t="b">
        <f>AND(COUNTIF('Master list(no salts, metals)'!K257,"&lt;=1"),IF(COUNTIF('Master list(no salts, metals)'!$K257:$Y257, "#N/A")=14,TRUE,FALSE))</f>
        <v>0</v>
      </c>
      <c r="L258" t="b">
        <f>AND(COUNTIF('Master list(no salts, metals)'!L257,"&lt;=1"),IF(COUNTIF('Master list(no salts, metals)'!$K257:$Y257, "#N/A")=14,TRUE,FALSE))</f>
        <v>0</v>
      </c>
      <c r="M258" t="b">
        <f>AND(COUNTIF('Master list(no salts, metals)'!M257,"&lt;=1"),IF(COUNTIF('Master list(no salts, metals)'!$K257:$Y257, "#N/A")=14,TRUE,FALSE))</f>
        <v>0</v>
      </c>
      <c r="N258" t="b">
        <f>AND(COUNTIF('Master list(no salts, metals)'!N257,"&lt;=1"),IF(COUNTIF('Master list(no salts, metals)'!$K257:$Y257, "#N/A")=14,TRUE,FALSE))</f>
        <v>0</v>
      </c>
      <c r="O258" t="b">
        <f>AND(COUNTIF('Master list(no salts, metals)'!O257,"&lt;=1"),IF(COUNTIF('Master list(no salts, metals)'!$K257:$Y257, "#N/A")=14,TRUE,FALSE))</f>
        <v>0</v>
      </c>
      <c r="P258" t="b">
        <f>AND(COUNTIF('Master list(no salts, metals)'!P257,"&lt;=1"),IF(COUNTIF('Master list(no salts, metals)'!$K257:$Y257, "#N/A")=14,TRUE,FALSE))</f>
        <v>0</v>
      </c>
      <c r="Q258" t="b">
        <f>AND(COUNTIF('Master list(no salts, metals)'!Q257,"&lt;=1"),IF(COUNTIF('Master list(no salts, metals)'!$K257:$Y257, "#N/A")=14,TRUE,FALSE))</f>
        <v>0</v>
      </c>
      <c r="R258" t="b">
        <f>AND(COUNTIF('Master list(no salts, metals)'!R257,"&lt;=1"),IF(COUNTIF('Master list(no salts, metals)'!$K257:$Y257, "#N/A")=14,TRUE,FALSE))</f>
        <v>0</v>
      </c>
      <c r="S258" t="b">
        <f>AND(COUNTIF('Master list(no salts, metals)'!S257,"&lt;=1"),IF(COUNTIF('Master list(no salts, metals)'!$K257:$Y257, "#N/A")=14,TRUE,FALSE))</f>
        <v>0</v>
      </c>
      <c r="T258" t="b">
        <f>AND(COUNTIF('Master list(no salts, metals)'!T257,"&lt;=1"),IF(COUNTIF('Master list(no salts, metals)'!$K257:$Y257, "#N/A")=14,TRUE,FALSE))</f>
        <v>0</v>
      </c>
      <c r="U258" t="b">
        <f>AND(COUNTIF('Master list(no salts, metals)'!U257,"&lt;=1"),IF(COUNTIF('Master list(no salts, metals)'!$K257:$Y257, "#N/A")=14,TRUE,FALSE))</f>
        <v>0</v>
      </c>
      <c r="V258" t="b">
        <f>AND(COUNTIF('Master list(no salts, metals)'!V257,"&lt;=1"),IF(COUNTIF('Master list(no salts, metals)'!$K257:$Y257, "#N/A")=14,TRUE,FALSE))</f>
        <v>0</v>
      </c>
      <c r="W258" t="b">
        <f>AND(COUNTIF('Master list(no salts, metals)'!W257,"&lt;=1"),IF(COUNTIF('Master list(no salts, metals)'!$K257:$Y257, "#N/A")=14,TRUE,FALSE))</f>
        <v>1</v>
      </c>
      <c r="X258" t="b">
        <f>AND(COUNTIF('Master list(no salts, metals)'!X257,"&lt;=1"),IF(COUNTIF('Master list(no salts, metals)'!$K257:$Y257, "#N/A")=14,TRUE,FALSE))</f>
        <v>0</v>
      </c>
      <c r="Y258" t="b">
        <f>AND(COUNTIF('Master list(no salts, metals)'!Y257,"&lt;=1"),IF(COUNTIF('Master list(no salts, metals)'!$K257:$Y257, "#N/A")=14,TRUE,FALSE))</f>
        <v>0</v>
      </c>
    </row>
    <row r="259" spans="11:25" x14ac:dyDescent="0.25">
      <c r="K259" t="b">
        <f>AND(COUNTIF('Master list(no salts, metals)'!K258,"&lt;=1"),IF(COUNTIF('Master list(no salts, metals)'!$K258:$Y258, "#N/A")=14,TRUE,FALSE))</f>
        <v>0</v>
      </c>
      <c r="L259" t="b">
        <f>AND(COUNTIF('Master list(no salts, metals)'!L258,"&lt;=1"),IF(COUNTIF('Master list(no salts, metals)'!$K258:$Y258, "#N/A")=14,TRUE,FALSE))</f>
        <v>0</v>
      </c>
      <c r="M259" t="b">
        <f>AND(COUNTIF('Master list(no salts, metals)'!M258,"&lt;=1"),IF(COUNTIF('Master list(no salts, metals)'!$K258:$Y258, "#N/A")=14,TRUE,FALSE))</f>
        <v>0</v>
      </c>
      <c r="N259" t="b">
        <f>AND(COUNTIF('Master list(no salts, metals)'!N258,"&lt;=1"),IF(COUNTIF('Master list(no salts, metals)'!$K258:$Y258, "#N/A")=14,TRUE,FALSE))</f>
        <v>0</v>
      </c>
      <c r="O259" t="b">
        <f>AND(COUNTIF('Master list(no salts, metals)'!O258,"&lt;=1"),IF(COUNTIF('Master list(no salts, metals)'!$K258:$Y258, "#N/A")=14,TRUE,FALSE))</f>
        <v>0</v>
      </c>
      <c r="P259" t="b">
        <f>AND(COUNTIF('Master list(no salts, metals)'!P258,"&lt;=1"),IF(COUNTIF('Master list(no salts, metals)'!$K258:$Y258, "#N/A")=14,TRUE,FALSE))</f>
        <v>0</v>
      </c>
      <c r="Q259" t="b">
        <f>AND(COUNTIF('Master list(no salts, metals)'!Q258,"&lt;=1"),IF(COUNTIF('Master list(no salts, metals)'!$K258:$Y258, "#N/A")=14,TRUE,FALSE))</f>
        <v>0</v>
      </c>
      <c r="R259" t="b">
        <f>AND(COUNTIF('Master list(no salts, metals)'!R258,"&lt;=1"),IF(COUNTIF('Master list(no salts, metals)'!$K258:$Y258, "#N/A")=14,TRUE,FALSE))</f>
        <v>0</v>
      </c>
      <c r="S259" t="b">
        <f>AND(COUNTIF('Master list(no salts, metals)'!S258,"&lt;=1"),IF(COUNTIF('Master list(no salts, metals)'!$K258:$Y258, "#N/A")=14,TRUE,FALSE))</f>
        <v>0</v>
      </c>
      <c r="T259" t="b">
        <f>AND(COUNTIF('Master list(no salts, metals)'!T258,"&lt;=1"),IF(COUNTIF('Master list(no salts, metals)'!$K258:$Y258, "#N/A")=14,TRUE,FALSE))</f>
        <v>1</v>
      </c>
      <c r="U259" t="b">
        <f>AND(COUNTIF('Master list(no salts, metals)'!U258,"&lt;=1"),IF(COUNTIF('Master list(no salts, metals)'!$K258:$Y258, "#N/A")=14,TRUE,FALSE))</f>
        <v>0</v>
      </c>
      <c r="V259" t="b">
        <f>AND(COUNTIF('Master list(no salts, metals)'!V258,"&lt;=1"),IF(COUNTIF('Master list(no salts, metals)'!$K258:$Y258, "#N/A")=14,TRUE,FALSE))</f>
        <v>0</v>
      </c>
      <c r="W259" t="b">
        <f>AND(COUNTIF('Master list(no salts, metals)'!W258,"&lt;=1"),IF(COUNTIF('Master list(no salts, metals)'!$K258:$Y258, "#N/A")=14,TRUE,FALSE))</f>
        <v>0</v>
      </c>
      <c r="X259" t="b">
        <f>AND(COUNTIF('Master list(no salts, metals)'!X258,"&lt;=1"),IF(COUNTIF('Master list(no salts, metals)'!$K258:$Y258, "#N/A")=14,TRUE,FALSE))</f>
        <v>0</v>
      </c>
      <c r="Y259" t="b">
        <f>AND(COUNTIF('Master list(no salts, metals)'!Y258,"&lt;=1"),IF(COUNTIF('Master list(no salts, metals)'!$K258:$Y258, "#N/A")=14,TRUE,FALSE))</f>
        <v>0</v>
      </c>
    </row>
    <row r="260" spans="11:25" x14ac:dyDescent="0.25">
      <c r="K260" t="b">
        <f>AND(COUNTIF('Master list(no salts, metals)'!K259,"&lt;=1"),IF(COUNTIF('Master list(no salts, metals)'!$K259:$Y259, "#N/A")=14,TRUE,FALSE))</f>
        <v>0</v>
      </c>
      <c r="L260" t="b">
        <f>AND(COUNTIF('Master list(no salts, metals)'!L259,"&lt;=1"),IF(COUNTIF('Master list(no salts, metals)'!$K259:$Y259, "#N/A")=14,TRUE,FALSE))</f>
        <v>0</v>
      </c>
      <c r="M260" t="b">
        <f>AND(COUNTIF('Master list(no salts, metals)'!M259,"&lt;=1"),IF(COUNTIF('Master list(no salts, metals)'!$K259:$Y259, "#N/A")=14,TRUE,FALSE))</f>
        <v>0</v>
      </c>
      <c r="N260" t="b">
        <f>AND(COUNTIF('Master list(no salts, metals)'!N259,"&lt;=1"),IF(COUNTIF('Master list(no salts, metals)'!$K259:$Y259, "#N/A")=14,TRUE,FALSE))</f>
        <v>0</v>
      </c>
      <c r="O260" t="b">
        <f>AND(COUNTIF('Master list(no salts, metals)'!O259,"&lt;=1"),IF(COUNTIF('Master list(no salts, metals)'!$K259:$Y259, "#N/A")=14,TRUE,FALSE))</f>
        <v>0</v>
      </c>
      <c r="P260" t="b">
        <f>AND(COUNTIF('Master list(no salts, metals)'!P259,"&lt;=1"),IF(COUNTIF('Master list(no salts, metals)'!$K259:$Y259, "#N/A")=14,TRUE,FALSE))</f>
        <v>0</v>
      </c>
      <c r="Q260" t="b">
        <f>AND(COUNTIF('Master list(no salts, metals)'!Q259,"&lt;=1"),IF(COUNTIF('Master list(no salts, metals)'!$K259:$Y259, "#N/A")=14,TRUE,FALSE))</f>
        <v>0</v>
      </c>
      <c r="R260" t="b">
        <f>AND(COUNTIF('Master list(no salts, metals)'!R259,"&lt;=1"),IF(COUNTIF('Master list(no salts, metals)'!$K259:$Y259, "#N/A")=14,TRUE,FALSE))</f>
        <v>0</v>
      </c>
      <c r="S260" t="b">
        <f>AND(COUNTIF('Master list(no salts, metals)'!S259,"&lt;=1"),IF(COUNTIF('Master list(no salts, metals)'!$K259:$Y259, "#N/A")=14,TRUE,FALSE))</f>
        <v>0</v>
      </c>
      <c r="T260" t="b">
        <f>AND(COUNTIF('Master list(no salts, metals)'!T259,"&lt;=1"),IF(COUNTIF('Master list(no salts, metals)'!$K259:$Y259, "#N/A")=14,TRUE,FALSE))</f>
        <v>0</v>
      </c>
      <c r="U260" t="b">
        <f>AND(COUNTIF('Master list(no salts, metals)'!U259,"&lt;=1"),IF(COUNTIF('Master list(no salts, metals)'!$K259:$Y259, "#N/A")=14,TRUE,FALSE))</f>
        <v>0</v>
      </c>
      <c r="V260" t="b">
        <f>AND(COUNTIF('Master list(no salts, metals)'!V259,"&lt;=1"),IF(COUNTIF('Master list(no salts, metals)'!$K259:$Y259, "#N/A")=14,TRUE,FALSE))</f>
        <v>0</v>
      </c>
      <c r="W260" t="b">
        <f>AND(COUNTIF('Master list(no salts, metals)'!W259,"&lt;=1"),IF(COUNTIF('Master list(no salts, metals)'!$K259:$Y259, "#N/A")=14,TRUE,FALSE))</f>
        <v>0</v>
      </c>
      <c r="X260" t="b">
        <f>AND(COUNTIF('Master list(no salts, metals)'!X259,"&lt;=1"),IF(COUNTIF('Master list(no salts, metals)'!$K259:$Y259, "#N/A")=14,TRUE,FALSE))</f>
        <v>0</v>
      </c>
      <c r="Y260" t="b">
        <f>AND(COUNTIF('Master list(no salts, metals)'!Y259,"&lt;=1"),IF(COUNTIF('Master list(no salts, metals)'!$K259:$Y259, "#N/A")=14,TRUE,FALSE))</f>
        <v>0</v>
      </c>
    </row>
    <row r="261" spans="11:25" x14ac:dyDescent="0.25">
      <c r="K261" t="b">
        <f>AND(COUNTIF('Master list(no salts, metals)'!K260,"&lt;=1"),IF(COUNTIF('Master list(no salts, metals)'!$K260:$Y260, "#N/A")=14,TRUE,FALSE))</f>
        <v>0</v>
      </c>
      <c r="L261" t="b">
        <f>AND(COUNTIF('Master list(no salts, metals)'!L260,"&lt;=1"),IF(COUNTIF('Master list(no salts, metals)'!$K260:$Y260, "#N/A")=14,TRUE,FALSE))</f>
        <v>0</v>
      </c>
      <c r="M261" t="b">
        <f>AND(COUNTIF('Master list(no salts, metals)'!M260,"&lt;=1"),IF(COUNTIF('Master list(no salts, metals)'!$K260:$Y260, "#N/A")=14,TRUE,FALSE))</f>
        <v>0</v>
      </c>
      <c r="N261" t="b">
        <f>AND(COUNTIF('Master list(no salts, metals)'!N260,"&lt;=1"),IF(COUNTIF('Master list(no salts, metals)'!$K260:$Y260, "#N/A")=14,TRUE,FALSE))</f>
        <v>0</v>
      </c>
      <c r="O261" t="b">
        <f>AND(COUNTIF('Master list(no salts, metals)'!O260,"&lt;=1"),IF(COUNTIF('Master list(no salts, metals)'!$K260:$Y260, "#N/A")=14,TRUE,FALSE))</f>
        <v>0</v>
      </c>
      <c r="P261" t="b">
        <f>AND(COUNTIF('Master list(no salts, metals)'!P260,"&lt;=1"),IF(COUNTIF('Master list(no salts, metals)'!$K260:$Y260, "#N/A")=14,TRUE,FALSE))</f>
        <v>0</v>
      </c>
      <c r="Q261" t="b">
        <f>AND(COUNTIF('Master list(no salts, metals)'!Q260,"&lt;=1"),IF(COUNTIF('Master list(no salts, metals)'!$K260:$Y260, "#N/A")=14,TRUE,FALSE))</f>
        <v>0</v>
      </c>
      <c r="R261" t="b">
        <f>AND(COUNTIF('Master list(no salts, metals)'!R260,"&lt;=1"),IF(COUNTIF('Master list(no salts, metals)'!$K260:$Y260, "#N/A")=14,TRUE,FALSE))</f>
        <v>0</v>
      </c>
      <c r="S261" t="b">
        <f>AND(COUNTIF('Master list(no salts, metals)'!S260,"&lt;=1"),IF(COUNTIF('Master list(no salts, metals)'!$K260:$Y260, "#N/A")=14,TRUE,FALSE))</f>
        <v>0</v>
      </c>
      <c r="T261" t="b">
        <f>AND(COUNTIF('Master list(no salts, metals)'!T260,"&lt;=1"),IF(COUNTIF('Master list(no salts, metals)'!$K260:$Y260, "#N/A")=14,TRUE,FALSE))</f>
        <v>0</v>
      </c>
      <c r="U261" t="b">
        <f>AND(COUNTIF('Master list(no salts, metals)'!U260,"&lt;=1"),IF(COUNTIF('Master list(no salts, metals)'!$K260:$Y260, "#N/A")=14,TRUE,FALSE))</f>
        <v>0</v>
      </c>
      <c r="V261" t="b">
        <f>AND(COUNTIF('Master list(no salts, metals)'!V260,"&lt;=1"),IF(COUNTIF('Master list(no salts, metals)'!$K260:$Y260, "#N/A")=14,TRUE,FALSE))</f>
        <v>0</v>
      </c>
      <c r="W261" t="b">
        <f>AND(COUNTIF('Master list(no salts, metals)'!W260,"&lt;=1"),IF(COUNTIF('Master list(no salts, metals)'!$K260:$Y260, "#N/A")=14,TRUE,FALSE))</f>
        <v>1</v>
      </c>
      <c r="X261" t="b">
        <f>AND(COUNTIF('Master list(no salts, metals)'!X260,"&lt;=1"),IF(COUNTIF('Master list(no salts, metals)'!$K260:$Y260, "#N/A")=14,TRUE,FALSE))</f>
        <v>0</v>
      </c>
      <c r="Y261" t="b">
        <f>AND(COUNTIF('Master list(no salts, metals)'!Y260,"&lt;=1"),IF(COUNTIF('Master list(no salts, metals)'!$K260:$Y260, "#N/A")=14,TRUE,FALSE))</f>
        <v>0</v>
      </c>
    </row>
    <row r="262" spans="11:25" x14ac:dyDescent="0.25">
      <c r="K262" t="b">
        <f>AND(COUNTIF('Master list(no salts, metals)'!K261,"&lt;=1"),IF(COUNTIF('Master list(no salts, metals)'!$K261:$Y261, "#N/A")=14,TRUE,FALSE))</f>
        <v>0</v>
      </c>
      <c r="L262" t="b">
        <f>AND(COUNTIF('Master list(no salts, metals)'!L261,"&lt;=1"),IF(COUNTIF('Master list(no salts, metals)'!$K261:$Y261, "#N/A")=14,TRUE,FALSE))</f>
        <v>0</v>
      </c>
      <c r="M262" t="b">
        <f>AND(COUNTIF('Master list(no salts, metals)'!M261,"&lt;=1"),IF(COUNTIF('Master list(no salts, metals)'!$K261:$Y261, "#N/A")=14,TRUE,FALSE))</f>
        <v>0</v>
      </c>
      <c r="N262" t="b">
        <f>AND(COUNTIF('Master list(no salts, metals)'!N261,"&lt;=1"),IF(COUNTIF('Master list(no salts, metals)'!$K261:$Y261, "#N/A")=14,TRUE,FALSE))</f>
        <v>0</v>
      </c>
      <c r="O262" t="b">
        <f>AND(COUNTIF('Master list(no salts, metals)'!O261,"&lt;=1"),IF(COUNTIF('Master list(no salts, metals)'!$K261:$Y261, "#N/A")=14,TRUE,FALSE))</f>
        <v>0</v>
      </c>
      <c r="P262" t="b">
        <f>AND(COUNTIF('Master list(no salts, metals)'!P261,"&lt;=1"),IF(COUNTIF('Master list(no salts, metals)'!$K261:$Y261, "#N/A")=14,TRUE,FALSE))</f>
        <v>0</v>
      </c>
      <c r="Q262" t="b">
        <f>AND(COUNTIF('Master list(no salts, metals)'!Q261,"&lt;=1"),IF(COUNTIF('Master list(no salts, metals)'!$K261:$Y261, "#N/A")=14,TRUE,FALSE))</f>
        <v>0</v>
      </c>
      <c r="R262" t="b">
        <f>AND(COUNTIF('Master list(no salts, metals)'!R261,"&lt;=1"),IF(COUNTIF('Master list(no salts, metals)'!$K261:$Y261, "#N/A")=14,TRUE,FALSE))</f>
        <v>0</v>
      </c>
      <c r="S262" t="b">
        <f>AND(COUNTIF('Master list(no salts, metals)'!S261,"&lt;=1"),IF(COUNTIF('Master list(no salts, metals)'!$K261:$Y261, "#N/A")=14,TRUE,FALSE))</f>
        <v>0</v>
      </c>
      <c r="T262" t="b">
        <f>AND(COUNTIF('Master list(no salts, metals)'!T261,"&lt;=1"),IF(COUNTIF('Master list(no salts, metals)'!$K261:$Y261, "#N/A")=14,TRUE,FALSE))</f>
        <v>0</v>
      </c>
      <c r="U262" t="b">
        <f>AND(COUNTIF('Master list(no salts, metals)'!U261,"&lt;=1"),IF(COUNTIF('Master list(no salts, metals)'!$K261:$Y261, "#N/A")=14,TRUE,FALSE))</f>
        <v>0</v>
      </c>
      <c r="V262" t="b">
        <f>AND(COUNTIF('Master list(no salts, metals)'!V261,"&lt;=1"),IF(COUNTIF('Master list(no salts, metals)'!$K261:$Y261, "#N/A")=14,TRUE,FALSE))</f>
        <v>0</v>
      </c>
      <c r="W262" t="b">
        <f>AND(COUNTIF('Master list(no salts, metals)'!W261,"&lt;=1"),IF(COUNTIF('Master list(no salts, metals)'!$K261:$Y261, "#N/A")=14,TRUE,FALSE))</f>
        <v>1</v>
      </c>
      <c r="X262" t="b">
        <f>AND(COUNTIF('Master list(no salts, metals)'!X261,"&lt;=1"),IF(COUNTIF('Master list(no salts, metals)'!$K261:$Y261, "#N/A")=14,TRUE,FALSE))</f>
        <v>0</v>
      </c>
      <c r="Y262" t="b">
        <f>AND(COUNTIF('Master list(no salts, metals)'!Y261,"&lt;=1"),IF(COUNTIF('Master list(no salts, metals)'!$K261:$Y261, "#N/A")=14,TRUE,FALSE))</f>
        <v>0</v>
      </c>
    </row>
    <row r="263" spans="11:25" x14ac:dyDescent="0.25">
      <c r="K263" t="b">
        <f>AND(COUNTIF('Master list(no salts, metals)'!K262,"&lt;=1"),IF(COUNTIF('Master list(no salts, metals)'!$K262:$Y262, "#N/A")=14,TRUE,FALSE))</f>
        <v>0</v>
      </c>
      <c r="L263" t="b">
        <f>AND(COUNTIF('Master list(no salts, metals)'!L262,"&lt;=1"),IF(COUNTIF('Master list(no salts, metals)'!$K262:$Y262, "#N/A")=14,TRUE,FALSE))</f>
        <v>0</v>
      </c>
      <c r="M263" t="b">
        <f>AND(COUNTIF('Master list(no salts, metals)'!M262,"&lt;=1"),IF(COUNTIF('Master list(no salts, metals)'!$K262:$Y262, "#N/A")=14,TRUE,FALSE))</f>
        <v>0</v>
      </c>
      <c r="N263" t="b">
        <f>AND(COUNTIF('Master list(no salts, metals)'!N262,"&lt;=1"),IF(COUNTIF('Master list(no salts, metals)'!$K262:$Y262, "#N/A")=14,TRUE,FALSE))</f>
        <v>0</v>
      </c>
      <c r="O263" t="b">
        <f>AND(COUNTIF('Master list(no salts, metals)'!O262,"&lt;=1"),IF(COUNTIF('Master list(no salts, metals)'!$K262:$Y262, "#N/A")=14,TRUE,FALSE))</f>
        <v>0</v>
      </c>
      <c r="P263" t="b">
        <f>AND(COUNTIF('Master list(no salts, metals)'!P262,"&lt;=1"),IF(COUNTIF('Master list(no salts, metals)'!$K262:$Y262, "#N/A")=14,TRUE,FALSE))</f>
        <v>0</v>
      </c>
      <c r="Q263" t="b">
        <f>AND(COUNTIF('Master list(no salts, metals)'!Q262,"&lt;=1"),IF(COUNTIF('Master list(no salts, metals)'!$K262:$Y262, "#N/A")=14,TRUE,FALSE))</f>
        <v>0</v>
      </c>
      <c r="R263" t="b">
        <f>AND(COUNTIF('Master list(no salts, metals)'!R262,"&lt;=1"),IF(COUNTIF('Master list(no salts, metals)'!$K262:$Y262, "#N/A")=14,TRUE,FALSE))</f>
        <v>0</v>
      </c>
      <c r="S263" t="b">
        <f>AND(COUNTIF('Master list(no salts, metals)'!S262,"&lt;=1"),IF(COUNTIF('Master list(no salts, metals)'!$K262:$Y262, "#N/A")=14,TRUE,FALSE))</f>
        <v>0</v>
      </c>
      <c r="T263" t="b">
        <f>AND(COUNTIF('Master list(no salts, metals)'!T262,"&lt;=1"),IF(COUNTIF('Master list(no salts, metals)'!$K262:$Y262, "#N/A")=14,TRUE,FALSE))</f>
        <v>0</v>
      </c>
      <c r="U263" t="b">
        <f>AND(COUNTIF('Master list(no salts, metals)'!U262,"&lt;=1"),IF(COUNTIF('Master list(no salts, metals)'!$K262:$Y262, "#N/A")=14,TRUE,FALSE))</f>
        <v>0</v>
      </c>
      <c r="V263" t="b">
        <f>AND(COUNTIF('Master list(no salts, metals)'!V262,"&lt;=1"),IF(COUNTIF('Master list(no salts, metals)'!$K262:$Y262, "#N/A")=14,TRUE,FALSE))</f>
        <v>0</v>
      </c>
      <c r="W263" t="b">
        <f>AND(COUNTIF('Master list(no salts, metals)'!W262,"&lt;=1"),IF(COUNTIF('Master list(no salts, metals)'!$K262:$Y262, "#N/A")=14,TRUE,FALSE))</f>
        <v>0</v>
      </c>
      <c r="X263" t="b">
        <f>AND(COUNTIF('Master list(no salts, metals)'!X262,"&lt;=1"),IF(COUNTIF('Master list(no salts, metals)'!$K262:$Y262, "#N/A")=14,TRUE,FALSE))</f>
        <v>0</v>
      </c>
      <c r="Y263" t="b">
        <f>AND(COUNTIF('Master list(no salts, metals)'!Y262,"&lt;=1"),IF(COUNTIF('Master list(no salts, metals)'!$K262:$Y262, "#N/A")=14,TRUE,FALSE))</f>
        <v>0</v>
      </c>
    </row>
    <row r="264" spans="11:25" x14ac:dyDescent="0.25">
      <c r="K264" t="b">
        <f>AND(COUNTIF('Master list(no salts, metals)'!K263,"&lt;=1"),IF(COUNTIF('Master list(no salts, metals)'!$K263:$Y263, "#N/A")=14,TRUE,FALSE))</f>
        <v>0</v>
      </c>
      <c r="L264" t="b">
        <f>AND(COUNTIF('Master list(no salts, metals)'!L263,"&lt;=1"),IF(COUNTIF('Master list(no salts, metals)'!$K263:$Y263, "#N/A")=14,TRUE,FALSE))</f>
        <v>0</v>
      </c>
      <c r="M264" t="b">
        <f>AND(COUNTIF('Master list(no salts, metals)'!M263,"&lt;=1"),IF(COUNTIF('Master list(no salts, metals)'!$K263:$Y263, "#N/A")=14,TRUE,FALSE))</f>
        <v>0</v>
      </c>
      <c r="N264" t="b">
        <f>AND(COUNTIF('Master list(no salts, metals)'!N263,"&lt;=1"),IF(COUNTIF('Master list(no salts, metals)'!$K263:$Y263, "#N/A")=14,TRUE,FALSE))</f>
        <v>0</v>
      </c>
      <c r="O264" t="b">
        <f>AND(COUNTIF('Master list(no salts, metals)'!O263,"&lt;=1"),IF(COUNTIF('Master list(no salts, metals)'!$K263:$Y263, "#N/A")=14,TRUE,FALSE))</f>
        <v>0</v>
      </c>
      <c r="P264" t="b">
        <f>AND(COUNTIF('Master list(no salts, metals)'!P263,"&lt;=1"),IF(COUNTIF('Master list(no salts, metals)'!$K263:$Y263, "#N/A")=14,TRUE,FALSE))</f>
        <v>0</v>
      </c>
      <c r="Q264" t="b">
        <f>AND(COUNTIF('Master list(no salts, metals)'!Q263,"&lt;=1"),IF(COUNTIF('Master list(no salts, metals)'!$K263:$Y263, "#N/A")=14,TRUE,FALSE))</f>
        <v>0</v>
      </c>
      <c r="R264" t="b">
        <f>AND(COUNTIF('Master list(no salts, metals)'!R263,"&lt;=1"),IF(COUNTIF('Master list(no salts, metals)'!$K263:$Y263, "#N/A")=14,TRUE,FALSE))</f>
        <v>0</v>
      </c>
      <c r="S264" t="b">
        <f>AND(COUNTIF('Master list(no salts, metals)'!S263,"&lt;=1"),IF(COUNTIF('Master list(no salts, metals)'!$K263:$Y263, "#N/A")=14,TRUE,FALSE))</f>
        <v>0</v>
      </c>
      <c r="T264" t="b">
        <f>AND(COUNTIF('Master list(no salts, metals)'!T263,"&lt;=1"),IF(COUNTIF('Master list(no salts, metals)'!$K263:$Y263, "#N/A")=14,TRUE,FALSE))</f>
        <v>1</v>
      </c>
      <c r="U264" t="b">
        <f>AND(COUNTIF('Master list(no salts, metals)'!U263,"&lt;=1"),IF(COUNTIF('Master list(no salts, metals)'!$K263:$Y263, "#N/A")=14,TRUE,FALSE))</f>
        <v>0</v>
      </c>
      <c r="V264" t="b">
        <f>AND(COUNTIF('Master list(no salts, metals)'!V263,"&lt;=1"),IF(COUNTIF('Master list(no salts, metals)'!$K263:$Y263, "#N/A")=14,TRUE,FALSE))</f>
        <v>0</v>
      </c>
      <c r="W264" t="b">
        <f>AND(COUNTIF('Master list(no salts, metals)'!W263,"&lt;=1"),IF(COUNTIF('Master list(no salts, metals)'!$K263:$Y263, "#N/A")=14,TRUE,FALSE))</f>
        <v>0</v>
      </c>
      <c r="X264" t="b">
        <f>AND(COUNTIF('Master list(no salts, metals)'!X263,"&lt;=1"),IF(COUNTIF('Master list(no salts, metals)'!$K263:$Y263, "#N/A")=14,TRUE,FALSE))</f>
        <v>0</v>
      </c>
      <c r="Y264" t="b">
        <f>AND(COUNTIF('Master list(no salts, metals)'!Y263,"&lt;=1"),IF(COUNTIF('Master list(no salts, metals)'!$K263:$Y263, "#N/A")=14,TRUE,FALSE))</f>
        <v>0</v>
      </c>
    </row>
    <row r="265" spans="11:25" x14ac:dyDescent="0.25">
      <c r="K265" t="b">
        <f>AND(COUNTIF('Master list(no salts, metals)'!K264,"&lt;=1"),IF(COUNTIF('Master list(no salts, metals)'!$K264:$Y264, "#N/A")=14,TRUE,FALSE))</f>
        <v>0</v>
      </c>
      <c r="L265" t="b">
        <f>AND(COUNTIF('Master list(no salts, metals)'!L264,"&lt;=1"),IF(COUNTIF('Master list(no salts, metals)'!$K264:$Y264, "#N/A")=14,TRUE,FALSE))</f>
        <v>0</v>
      </c>
      <c r="M265" t="b">
        <f>AND(COUNTIF('Master list(no salts, metals)'!M264,"&lt;=1"),IF(COUNTIF('Master list(no salts, metals)'!$K264:$Y264, "#N/A")=14,TRUE,FALSE))</f>
        <v>0</v>
      </c>
      <c r="N265" t="b">
        <f>AND(COUNTIF('Master list(no salts, metals)'!N264,"&lt;=1"),IF(COUNTIF('Master list(no salts, metals)'!$K264:$Y264, "#N/A")=14,TRUE,FALSE))</f>
        <v>0</v>
      </c>
      <c r="O265" t="b">
        <f>AND(COUNTIF('Master list(no salts, metals)'!O264,"&lt;=1"),IF(COUNTIF('Master list(no salts, metals)'!$K264:$Y264, "#N/A")=14,TRUE,FALSE))</f>
        <v>0</v>
      </c>
      <c r="P265" t="b">
        <f>AND(COUNTIF('Master list(no salts, metals)'!P264,"&lt;=1"),IF(COUNTIF('Master list(no salts, metals)'!$K264:$Y264, "#N/A")=14,TRUE,FALSE))</f>
        <v>0</v>
      </c>
      <c r="Q265" t="b">
        <f>AND(COUNTIF('Master list(no salts, metals)'!Q264,"&lt;=1"),IF(COUNTIF('Master list(no salts, metals)'!$K264:$Y264, "#N/A")=14,TRUE,FALSE))</f>
        <v>0</v>
      </c>
      <c r="R265" t="b">
        <f>AND(COUNTIF('Master list(no salts, metals)'!R264,"&lt;=1"),IF(COUNTIF('Master list(no salts, metals)'!$K264:$Y264, "#N/A")=14,TRUE,FALSE))</f>
        <v>0</v>
      </c>
      <c r="S265" t="b">
        <f>AND(COUNTIF('Master list(no salts, metals)'!S264,"&lt;=1"),IF(COUNTIF('Master list(no salts, metals)'!$K264:$Y264, "#N/A")=14,TRUE,FALSE))</f>
        <v>0</v>
      </c>
      <c r="T265" t="b">
        <f>AND(COUNTIF('Master list(no salts, metals)'!T264,"&lt;=1"),IF(COUNTIF('Master list(no salts, metals)'!$K264:$Y264, "#N/A")=14,TRUE,FALSE))</f>
        <v>0</v>
      </c>
      <c r="U265" t="b">
        <f>AND(COUNTIF('Master list(no salts, metals)'!U264,"&lt;=1"),IF(COUNTIF('Master list(no salts, metals)'!$K264:$Y264, "#N/A")=14,TRUE,FALSE))</f>
        <v>0</v>
      </c>
      <c r="V265" t="b">
        <f>AND(COUNTIF('Master list(no salts, metals)'!V264,"&lt;=1"),IF(COUNTIF('Master list(no salts, metals)'!$K264:$Y264, "#N/A")=14,TRUE,FALSE))</f>
        <v>0</v>
      </c>
      <c r="W265" t="b">
        <f>AND(COUNTIF('Master list(no salts, metals)'!W264,"&lt;=1"),IF(COUNTIF('Master list(no salts, metals)'!$K264:$Y264, "#N/A")=14,TRUE,FALSE))</f>
        <v>0</v>
      </c>
      <c r="X265" t="b">
        <f>AND(COUNTIF('Master list(no salts, metals)'!X264,"&lt;=1"),IF(COUNTIF('Master list(no salts, metals)'!$K264:$Y264, "#N/A")=14,TRUE,FALSE))</f>
        <v>0</v>
      </c>
      <c r="Y265" t="b">
        <f>AND(COUNTIF('Master list(no salts, metals)'!Y264,"&lt;=1"),IF(COUNTIF('Master list(no salts, metals)'!$K264:$Y264, "#N/A")=14,TRUE,FALSE))</f>
        <v>1</v>
      </c>
    </row>
    <row r="266" spans="11:25" x14ac:dyDescent="0.25">
      <c r="K266" t="b">
        <f>AND(COUNTIF('Master list(no salts, metals)'!K265,"&lt;=1"),IF(COUNTIF('Master list(no salts, metals)'!$K265:$Y265, "#N/A")=14,TRUE,FALSE))</f>
        <v>0</v>
      </c>
      <c r="L266" t="b">
        <f>AND(COUNTIF('Master list(no salts, metals)'!L265,"&lt;=1"),IF(COUNTIF('Master list(no salts, metals)'!$K265:$Y265, "#N/A")=14,TRUE,FALSE))</f>
        <v>0</v>
      </c>
      <c r="M266" t="b">
        <f>AND(COUNTIF('Master list(no salts, metals)'!M265,"&lt;=1"),IF(COUNTIF('Master list(no salts, metals)'!$K265:$Y265, "#N/A")=14,TRUE,FALSE))</f>
        <v>0</v>
      </c>
      <c r="N266" t="b">
        <f>AND(COUNTIF('Master list(no salts, metals)'!N265,"&lt;=1"),IF(COUNTIF('Master list(no salts, metals)'!$K265:$Y265, "#N/A")=14,TRUE,FALSE))</f>
        <v>0</v>
      </c>
      <c r="O266" t="b">
        <f>AND(COUNTIF('Master list(no salts, metals)'!O265,"&lt;=1"),IF(COUNTIF('Master list(no salts, metals)'!$K265:$Y265, "#N/A")=14,TRUE,FALSE))</f>
        <v>0</v>
      </c>
      <c r="P266" t="b">
        <f>AND(COUNTIF('Master list(no salts, metals)'!P265,"&lt;=1"),IF(COUNTIF('Master list(no salts, metals)'!$K265:$Y265, "#N/A")=14,TRUE,FALSE))</f>
        <v>0</v>
      </c>
      <c r="Q266" t="b">
        <f>AND(COUNTIF('Master list(no salts, metals)'!Q265,"&lt;=1"),IF(COUNTIF('Master list(no salts, metals)'!$K265:$Y265, "#N/A")=14,TRUE,FALSE))</f>
        <v>0</v>
      </c>
      <c r="R266" t="b">
        <f>AND(COUNTIF('Master list(no salts, metals)'!R265,"&lt;=1"),IF(COUNTIF('Master list(no salts, metals)'!$K265:$Y265, "#N/A")=14,TRUE,FALSE))</f>
        <v>0</v>
      </c>
      <c r="S266" t="b">
        <f>AND(COUNTIF('Master list(no salts, metals)'!S265,"&lt;=1"),IF(COUNTIF('Master list(no salts, metals)'!$K265:$Y265, "#N/A")=14,TRUE,FALSE))</f>
        <v>0</v>
      </c>
      <c r="T266" t="b">
        <f>AND(COUNTIF('Master list(no salts, metals)'!T265,"&lt;=1"),IF(COUNTIF('Master list(no salts, metals)'!$K265:$Y265, "#N/A")=14,TRUE,FALSE))</f>
        <v>0</v>
      </c>
      <c r="U266" t="b">
        <f>AND(COUNTIF('Master list(no salts, metals)'!U265,"&lt;=1"),IF(COUNTIF('Master list(no salts, metals)'!$K265:$Y265, "#N/A")=14,TRUE,FALSE))</f>
        <v>0</v>
      </c>
      <c r="V266" t="b">
        <f>AND(COUNTIF('Master list(no salts, metals)'!V265,"&lt;=1"),IF(COUNTIF('Master list(no salts, metals)'!$K265:$Y265, "#N/A")=14,TRUE,FALSE))</f>
        <v>0</v>
      </c>
      <c r="W266" t="b">
        <f>AND(COUNTIF('Master list(no salts, metals)'!W265,"&lt;=1"),IF(COUNTIF('Master list(no salts, metals)'!$K265:$Y265, "#N/A")=14,TRUE,FALSE))</f>
        <v>0</v>
      </c>
      <c r="X266" t="b">
        <f>AND(COUNTIF('Master list(no salts, metals)'!X265,"&lt;=1"),IF(COUNTIF('Master list(no salts, metals)'!$K265:$Y265, "#N/A")=14,TRUE,FALSE))</f>
        <v>0</v>
      </c>
      <c r="Y266" t="b">
        <f>AND(COUNTIF('Master list(no salts, metals)'!Y265,"&lt;=1"),IF(COUNTIF('Master list(no salts, metals)'!$K265:$Y265, "#N/A")=14,TRUE,FALSE))</f>
        <v>0</v>
      </c>
    </row>
    <row r="267" spans="11:25" x14ac:dyDescent="0.25">
      <c r="K267" t="b">
        <f>AND(COUNTIF('Master list(no salts, metals)'!K266,"&lt;=1"),IF(COUNTIF('Master list(no salts, metals)'!$K266:$Y266, "#N/A")=14,TRUE,FALSE))</f>
        <v>0</v>
      </c>
      <c r="L267" t="b">
        <f>AND(COUNTIF('Master list(no salts, metals)'!L266,"&lt;=1"),IF(COUNTIF('Master list(no salts, metals)'!$K266:$Y266, "#N/A")=14,TRUE,FALSE))</f>
        <v>0</v>
      </c>
      <c r="M267" t="b">
        <f>AND(COUNTIF('Master list(no salts, metals)'!M266,"&lt;=1"),IF(COUNTIF('Master list(no salts, metals)'!$K266:$Y266, "#N/A")=14,TRUE,FALSE))</f>
        <v>0</v>
      </c>
      <c r="N267" t="b">
        <f>AND(COUNTIF('Master list(no salts, metals)'!N266,"&lt;=1"),IF(COUNTIF('Master list(no salts, metals)'!$K266:$Y266, "#N/A")=14,TRUE,FALSE))</f>
        <v>0</v>
      </c>
      <c r="O267" t="b">
        <f>AND(COUNTIF('Master list(no salts, metals)'!O266,"&lt;=1"),IF(COUNTIF('Master list(no salts, metals)'!$K266:$Y266, "#N/A")=14,TRUE,FALSE))</f>
        <v>0</v>
      </c>
      <c r="P267" t="b">
        <f>AND(COUNTIF('Master list(no salts, metals)'!P266,"&lt;=1"),IF(COUNTIF('Master list(no salts, metals)'!$K266:$Y266, "#N/A")=14,TRUE,FALSE))</f>
        <v>0</v>
      </c>
      <c r="Q267" t="b">
        <f>AND(COUNTIF('Master list(no salts, metals)'!Q266,"&lt;=1"),IF(COUNTIF('Master list(no salts, metals)'!$K266:$Y266, "#N/A")=14,TRUE,FALSE))</f>
        <v>0</v>
      </c>
      <c r="R267" t="b">
        <f>AND(COUNTIF('Master list(no salts, metals)'!R266,"&lt;=1"),IF(COUNTIF('Master list(no salts, metals)'!$K266:$Y266, "#N/A")=14,TRUE,FALSE))</f>
        <v>0</v>
      </c>
      <c r="S267" t="b">
        <f>AND(COUNTIF('Master list(no salts, metals)'!S266,"&lt;=1"),IF(COUNTIF('Master list(no salts, metals)'!$K266:$Y266, "#N/A")=14,TRUE,FALSE))</f>
        <v>0</v>
      </c>
      <c r="T267" t="b">
        <f>AND(COUNTIF('Master list(no salts, metals)'!T266,"&lt;=1"),IF(COUNTIF('Master list(no salts, metals)'!$K266:$Y266, "#N/A")=14,TRUE,FALSE))</f>
        <v>1</v>
      </c>
      <c r="U267" t="b">
        <f>AND(COUNTIF('Master list(no salts, metals)'!U266,"&lt;=1"),IF(COUNTIF('Master list(no salts, metals)'!$K266:$Y266, "#N/A")=14,TRUE,FALSE))</f>
        <v>0</v>
      </c>
      <c r="V267" t="b">
        <f>AND(COUNTIF('Master list(no salts, metals)'!V266,"&lt;=1"),IF(COUNTIF('Master list(no salts, metals)'!$K266:$Y266, "#N/A")=14,TRUE,FALSE))</f>
        <v>0</v>
      </c>
      <c r="W267" t="b">
        <f>AND(COUNTIF('Master list(no salts, metals)'!W266,"&lt;=1"),IF(COUNTIF('Master list(no salts, metals)'!$K266:$Y266, "#N/A")=14,TRUE,FALSE))</f>
        <v>0</v>
      </c>
      <c r="X267" t="b">
        <f>AND(COUNTIF('Master list(no salts, metals)'!X266,"&lt;=1"),IF(COUNTIF('Master list(no salts, metals)'!$K266:$Y266, "#N/A")=14,TRUE,FALSE))</f>
        <v>0</v>
      </c>
      <c r="Y267" t="b">
        <f>AND(COUNTIF('Master list(no salts, metals)'!Y266,"&lt;=1"),IF(COUNTIF('Master list(no salts, metals)'!$K266:$Y266, "#N/A")=14,TRUE,FALSE))</f>
        <v>0</v>
      </c>
    </row>
    <row r="268" spans="11:25" x14ac:dyDescent="0.25">
      <c r="K268" t="b">
        <f>AND(COUNTIF('Master list(no salts, metals)'!K267,"&lt;=1"),IF(COUNTIF('Master list(no salts, metals)'!$K267:$Y267, "#N/A")=14,TRUE,FALSE))</f>
        <v>0</v>
      </c>
      <c r="L268" t="b">
        <f>AND(COUNTIF('Master list(no salts, metals)'!L267,"&lt;=1"),IF(COUNTIF('Master list(no salts, metals)'!$K267:$Y267, "#N/A")=14,TRUE,FALSE))</f>
        <v>0</v>
      </c>
      <c r="M268" t="b">
        <f>AND(COUNTIF('Master list(no salts, metals)'!M267,"&lt;=1"),IF(COUNTIF('Master list(no salts, metals)'!$K267:$Y267, "#N/A")=14,TRUE,FALSE))</f>
        <v>0</v>
      </c>
      <c r="N268" t="b">
        <f>AND(COUNTIF('Master list(no salts, metals)'!N267,"&lt;=1"),IF(COUNTIF('Master list(no salts, metals)'!$K267:$Y267, "#N/A")=14,TRUE,FALSE))</f>
        <v>0</v>
      </c>
      <c r="O268" t="b">
        <f>AND(COUNTIF('Master list(no salts, metals)'!O267,"&lt;=1"),IF(COUNTIF('Master list(no salts, metals)'!$K267:$Y267, "#N/A")=14,TRUE,FALSE))</f>
        <v>0</v>
      </c>
      <c r="P268" t="b">
        <f>AND(COUNTIF('Master list(no salts, metals)'!P267,"&lt;=1"),IF(COUNTIF('Master list(no salts, metals)'!$K267:$Y267, "#N/A")=14,TRUE,FALSE))</f>
        <v>0</v>
      </c>
      <c r="Q268" t="b">
        <f>AND(COUNTIF('Master list(no salts, metals)'!Q267,"&lt;=1"),IF(COUNTIF('Master list(no salts, metals)'!$K267:$Y267, "#N/A")=14,TRUE,FALSE))</f>
        <v>0</v>
      </c>
      <c r="R268" t="b">
        <f>AND(COUNTIF('Master list(no salts, metals)'!R267,"&lt;=1"),IF(COUNTIF('Master list(no salts, metals)'!$K267:$Y267, "#N/A")=14,TRUE,FALSE))</f>
        <v>0</v>
      </c>
      <c r="S268" t="b">
        <f>AND(COUNTIF('Master list(no salts, metals)'!S267,"&lt;=1"),IF(COUNTIF('Master list(no salts, metals)'!$K267:$Y267, "#N/A")=14,TRUE,FALSE))</f>
        <v>0</v>
      </c>
      <c r="T268" t="b">
        <f>AND(COUNTIF('Master list(no salts, metals)'!T267,"&lt;=1"),IF(COUNTIF('Master list(no salts, metals)'!$K267:$Y267, "#N/A")=14,TRUE,FALSE))</f>
        <v>0</v>
      </c>
      <c r="U268" t="b">
        <f>AND(COUNTIF('Master list(no salts, metals)'!U267,"&lt;=1"),IF(COUNTIF('Master list(no salts, metals)'!$K267:$Y267, "#N/A")=14,TRUE,FALSE))</f>
        <v>0</v>
      </c>
      <c r="V268" t="b">
        <f>AND(COUNTIF('Master list(no salts, metals)'!V267,"&lt;=1"),IF(COUNTIF('Master list(no salts, metals)'!$K267:$Y267, "#N/A")=14,TRUE,FALSE))</f>
        <v>0</v>
      </c>
      <c r="W268" t="b">
        <f>AND(COUNTIF('Master list(no salts, metals)'!W267,"&lt;=1"),IF(COUNTIF('Master list(no salts, metals)'!$K267:$Y267, "#N/A")=14,TRUE,FALSE))</f>
        <v>1</v>
      </c>
      <c r="X268" t="b">
        <f>AND(COUNTIF('Master list(no salts, metals)'!X267,"&lt;=1"),IF(COUNTIF('Master list(no salts, metals)'!$K267:$Y267, "#N/A")=14,TRUE,FALSE))</f>
        <v>0</v>
      </c>
      <c r="Y268" t="b">
        <f>AND(COUNTIF('Master list(no salts, metals)'!Y267,"&lt;=1"),IF(COUNTIF('Master list(no salts, metals)'!$K267:$Y267, "#N/A")=14,TRUE,FALSE))</f>
        <v>0</v>
      </c>
    </row>
    <row r="269" spans="11:25" x14ac:dyDescent="0.25">
      <c r="K269" t="b">
        <f>AND(COUNTIF('Master list(no salts, metals)'!K268,"&lt;=1"),IF(COUNTIF('Master list(no salts, metals)'!$K268:$Y268, "#N/A")=14,TRUE,FALSE))</f>
        <v>0</v>
      </c>
      <c r="L269" t="b">
        <f>AND(COUNTIF('Master list(no salts, metals)'!L268,"&lt;=1"),IF(COUNTIF('Master list(no salts, metals)'!$K268:$Y268, "#N/A")=14,TRUE,FALSE))</f>
        <v>0</v>
      </c>
      <c r="M269" t="b">
        <f>AND(COUNTIF('Master list(no salts, metals)'!M268,"&lt;=1"),IF(COUNTIF('Master list(no salts, metals)'!$K268:$Y268, "#N/A")=14,TRUE,FALSE))</f>
        <v>0</v>
      </c>
      <c r="N269" t="b">
        <f>AND(COUNTIF('Master list(no salts, metals)'!N268,"&lt;=1"),IF(COUNTIF('Master list(no salts, metals)'!$K268:$Y268, "#N/A")=14,TRUE,FALSE))</f>
        <v>0</v>
      </c>
      <c r="O269" t="b">
        <f>AND(COUNTIF('Master list(no salts, metals)'!O268,"&lt;=1"),IF(COUNTIF('Master list(no salts, metals)'!$K268:$Y268, "#N/A")=14,TRUE,FALSE))</f>
        <v>0</v>
      </c>
      <c r="P269" t="b">
        <f>AND(COUNTIF('Master list(no salts, metals)'!P268,"&lt;=1"),IF(COUNTIF('Master list(no salts, metals)'!$K268:$Y268, "#N/A")=14,TRUE,FALSE))</f>
        <v>0</v>
      </c>
      <c r="Q269" t="b">
        <f>AND(COUNTIF('Master list(no salts, metals)'!Q268,"&lt;=1"),IF(COUNTIF('Master list(no salts, metals)'!$K268:$Y268, "#N/A")=14,TRUE,FALSE))</f>
        <v>0</v>
      </c>
      <c r="R269" t="b">
        <f>AND(COUNTIF('Master list(no salts, metals)'!R268,"&lt;=1"),IF(COUNTIF('Master list(no salts, metals)'!$K268:$Y268, "#N/A")=14,TRUE,FALSE))</f>
        <v>0</v>
      </c>
      <c r="S269" t="b">
        <f>AND(COUNTIF('Master list(no salts, metals)'!S268,"&lt;=1"),IF(COUNTIF('Master list(no salts, metals)'!$K268:$Y268, "#N/A")=14,TRUE,FALSE))</f>
        <v>0</v>
      </c>
      <c r="T269" t="b">
        <f>AND(COUNTIF('Master list(no salts, metals)'!T268,"&lt;=1"),IF(COUNTIF('Master list(no salts, metals)'!$K268:$Y268, "#N/A")=14,TRUE,FALSE))</f>
        <v>0</v>
      </c>
      <c r="U269" t="b">
        <f>AND(COUNTIF('Master list(no salts, metals)'!U268,"&lt;=1"),IF(COUNTIF('Master list(no salts, metals)'!$K268:$Y268, "#N/A")=14,TRUE,FALSE))</f>
        <v>0</v>
      </c>
      <c r="V269" t="b">
        <f>AND(COUNTIF('Master list(no salts, metals)'!V268,"&lt;=1"),IF(COUNTIF('Master list(no salts, metals)'!$K268:$Y268, "#N/A")=14,TRUE,FALSE))</f>
        <v>0</v>
      </c>
      <c r="W269" t="b">
        <f>AND(COUNTIF('Master list(no salts, metals)'!W268,"&lt;=1"),IF(COUNTIF('Master list(no salts, metals)'!$K268:$Y268, "#N/A")=14,TRUE,FALSE))</f>
        <v>0</v>
      </c>
      <c r="X269" t="b">
        <f>AND(COUNTIF('Master list(no salts, metals)'!X268,"&lt;=1"),IF(COUNTIF('Master list(no salts, metals)'!$K268:$Y268, "#N/A")=14,TRUE,FALSE))</f>
        <v>0</v>
      </c>
      <c r="Y269" t="b">
        <f>AND(COUNTIF('Master list(no salts, metals)'!Y268,"&lt;=1"),IF(COUNTIF('Master list(no salts, metals)'!$K268:$Y268, "#N/A")=14,TRUE,FALSE))</f>
        <v>1</v>
      </c>
    </row>
    <row r="270" spans="11:25" x14ac:dyDescent="0.25">
      <c r="K270" t="b">
        <f>AND(COUNTIF('Master list(no salts, metals)'!K269,"&lt;=1"),IF(COUNTIF('Master list(no salts, metals)'!$K269:$Y269, "#N/A")=14,TRUE,FALSE))</f>
        <v>0</v>
      </c>
      <c r="L270" t="b">
        <f>AND(COUNTIF('Master list(no salts, metals)'!L269,"&lt;=1"),IF(COUNTIF('Master list(no salts, metals)'!$K269:$Y269, "#N/A")=14,TRUE,FALSE))</f>
        <v>0</v>
      </c>
      <c r="M270" t="b">
        <f>AND(COUNTIF('Master list(no salts, metals)'!M269,"&lt;=1"),IF(COUNTIF('Master list(no salts, metals)'!$K269:$Y269, "#N/A")=14,TRUE,FALSE))</f>
        <v>0</v>
      </c>
      <c r="N270" t="b">
        <f>AND(COUNTIF('Master list(no salts, metals)'!N269,"&lt;=1"),IF(COUNTIF('Master list(no salts, metals)'!$K269:$Y269, "#N/A")=14,TRUE,FALSE))</f>
        <v>0</v>
      </c>
      <c r="O270" t="b">
        <f>AND(COUNTIF('Master list(no salts, metals)'!O269,"&lt;=1"),IF(COUNTIF('Master list(no salts, metals)'!$K269:$Y269, "#N/A")=14,TRUE,FALSE))</f>
        <v>0</v>
      </c>
      <c r="P270" t="b">
        <f>AND(COUNTIF('Master list(no salts, metals)'!P269,"&lt;=1"),IF(COUNTIF('Master list(no salts, metals)'!$K269:$Y269, "#N/A")=14,TRUE,FALSE))</f>
        <v>0</v>
      </c>
      <c r="Q270" t="b">
        <f>AND(COUNTIF('Master list(no salts, metals)'!Q269,"&lt;=1"),IF(COUNTIF('Master list(no salts, metals)'!$K269:$Y269, "#N/A")=14,TRUE,FALSE))</f>
        <v>0</v>
      </c>
      <c r="R270" t="b">
        <f>AND(COUNTIF('Master list(no salts, metals)'!R269,"&lt;=1"),IF(COUNTIF('Master list(no salts, metals)'!$K269:$Y269, "#N/A")=14,TRUE,FALSE))</f>
        <v>0</v>
      </c>
      <c r="S270" t="b">
        <f>AND(COUNTIF('Master list(no salts, metals)'!S269,"&lt;=1"),IF(COUNTIF('Master list(no salts, metals)'!$K269:$Y269, "#N/A")=14,TRUE,FALSE))</f>
        <v>0</v>
      </c>
      <c r="T270" t="b">
        <f>AND(COUNTIF('Master list(no salts, metals)'!T269,"&lt;=1"),IF(COUNTIF('Master list(no salts, metals)'!$K269:$Y269, "#N/A")=14,TRUE,FALSE))</f>
        <v>0</v>
      </c>
      <c r="U270" t="b">
        <f>AND(COUNTIF('Master list(no salts, metals)'!U269,"&lt;=1"),IF(COUNTIF('Master list(no salts, metals)'!$K269:$Y269, "#N/A")=14,TRUE,FALSE))</f>
        <v>0</v>
      </c>
      <c r="V270" t="b">
        <f>AND(COUNTIF('Master list(no salts, metals)'!V269,"&lt;=1"),IF(COUNTIF('Master list(no salts, metals)'!$K269:$Y269, "#N/A")=14,TRUE,FALSE))</f>
        <v>0</v>
      </c>
      <c r="W270" t="b">
        <f>AND(COUNTIF('Master list(no salts, metals)'!W269,"&lt;=1"),IF(COUNTIF('Master list(no salts, metals)'!$K269:$Y269, "#N/A")=14,TRUE,FALSE))</f>
        <v>0</v>
      </c>
      <c r="X270" t="b">
        <f>AND(COUNTIF('Master list(no salts, metals)'!X269,"&lt;=1"),IF(COUNTIF('Master list(no salts, metals)'!$K269:$Y269, "#N/A")=14,TRUE,FALSE))</f>
        <v>1</v>
      </c>
      <c r="Y270" t="b">
        <f>AND(COUNTIF('Master list(no salts, metals)'!Y269,"&lt;=1"),IF(COUNTIF('Master list(no salts, metals)'!$K269:$Y269, "#N/A")=14,TRUE,FALSE))</f>
        <v>0</v>
      </c>
    </row>
    <row r="271" spans="11:25" x14ac:dyDescent="0.25">
      <c r="K271" t="b">
        <f>AND(COUNTIF('Master list(no salts, metals)'!K270,"&lt;=1"),IF(COUNTIF('Master list(no salts, metals)'!$K270:$Y270, "#N/A")=14,TRUE,FALSE))</f>
        <v>0</v>
      </c>
      <c r="L271" t="b">
        <f>AND(COUNTIF('Master list(no salts, metals)'!L270,"&lt;=1"),IF(COUNTIF('Master list(no salts, metals)'!$K270:$Y270, "#N/A")=14,TRUE,FALSE))</f>
        <v>0</v>
      </c>
      <c r="M271" t="b">
        <f>AND(COUNTIF('Master list(no salts, metals)'!M270,"&lt;=1"),IF(COUNTIF('Master list(no salts, metals)'!$K270:$Y270, "#N/A")=14,TRUE,FALSE))</f>
        <v>0</v>
      </c>
      <c r="N271" t="b">
        <f>AND(COUNTIF('Master list(no salts, metals)'!N270,"&lt;=1"),IF(COUNTIF('Master list(no salts, metals)'!$K270:$Y270, "#N/A")=14,TRUE,FALSE))</f>
        <v>0</v>
      </c>
      <c r="O271" t="b">
        <f>AND(COUNTIF('Master list(no salts, metals)'!O270,"&lt;=1"),IF(COUNTIF('Master list(no salts, metals)'!$K270:$Y270, "#N/A")=14,TRUE,FALSE))</f>
        <v>0</v>
      </c>
      <c r="P271" t="b">
        <f>AND(COUNTIF('Master list(no salts, metals)'!P270,"&lt;=1"),IF(COUNTIF('Master list(no salts, metals)'!$K270:$Y270, "#N/A")=14,TRUE,FALSE))</f>
        <v>0</v>
      </c>
      <c r="Q271" t="b">
        <f>AND(COUNTIF('Master list(no salts, metals)'!Q270,"&lt;=1"),IF(COUNTIF('Master list(no salts, metals)'!$K270:$Y270, "#N/A")=14,TRUE,FALSE))</f>
        <v>0</v>
      </c>
      <c r="R271" t="b">
        <f>AND(COUNTIF('Master list(no salts, metals)'!R270,"&lt;=1"),IF(COUNTIF('Master list(no salts, metals)'!$K270:$Y270, "#N/A")=14,TRUE,FALSE))</f>
        <v>0</v>
      </c>
      <c r="S271" t="b">
        <f>AND(COUNTIF('Master list(no salts, metals)'!S270,"&lt;=1"),IF(COUNTIF('Master list(no salts, metals)'!$K270:$Y270, "#N/A")=14,TRUE,FALSE))</f>
        <v>0</v>
      </c>
      <c r="T271" t="b">
        <f>AND(COUNTIF('Master list(no salts, metals)'!T270,"&lt;=1"),IF(COUNTIF('Master list(no salts, metals)'!$K270:$Y270, "#N/A")=14,TRUE,FALSE))</f>
        <v>0</v>
      </c>
      <c r="U271" t="b">
        <f>AND(COUNTIF('Master list(no salts, metals)'!U270,"&lt;=1"),IF(COUNTIF('Master list(no salts, metals)'!$K270:$Y270, "#N/A")=14,TRUE,FALSE))</f>
        <v>0</v>
      </c>
      <c r="V271" t="b">
        <f>AND(COUNTIF('Master list(no salts, metals)'!V270,"&lt;=1"),IF(COUNTIF('Master list(no salts, metals)'!$K270:$Y270, "#N/A")=14,TRUE,FALSE))</f>
        <v>0</v>
      </c>
      <c r="W271" t="b">
        <f>AND(COUNTIF('Master list(no salts, metals)'!W270,"&lt;=1"),IF(COUNTIF('Master list(no salts, metals)'!$K270:$Y270, "#N/A")=14,TRUE,FALSE))</f>
        <v>0</v>
      </c>
      <c r="X271" t="b">
        <f>AND(COUNTIF('Master list(no salts, metals)'!X270,"&lt;=1"),IF(COUNTIF('Master list(no salts, metals)'!$K270:$Y270, "#N/A")=14,TRUE,FALSE))</f>
        <v>0</v>
      </c>
      <c r="Y271" t="b">
        <f>AND(COUNTIF('Master list(no salts, metals)'!Y270,"&lt;=1"),IF(COUNTIF('Master list(no salts, metals)'!$K270:$Y270, "#N/A")=14,TRUE,FALSE))</f>
        <v>1</v>
      </c>
    </row>
    <row r="272" spans="11:25" x14ac:dyDescent="0.25">
      <c r="K272" t="b">
        <f>AND(COUNTIF('Master list(no salts, metals)'!K271,"&lt;=1"),IF(COUNTIF('Master list(no salts, metals)'!$K271:$Y271, "#N/A")=14,TRUE,FALSE))</f>
        <v>0</v>
      </c>
      <c r="L272" t="b">
        <f>AND(COUNTIF('Master list(no salts, metals)'!L271,"&lt;=1"),IF(COUNTIF('Master list(no salts, metals)'!$K271:$Y271, "#N/A")=14,TRUE,FALSE))</f>
        <v>0</v>
      </c>
      <c r="M272" t="b">
        <f>AND(COUNTIF('Master list(no salts, metals)'!M271,"&lt;=1"),IF(COUNTIF('Master list(no salts, metals)'!$K271:$Y271, "#N/A")=14,TRUE,FALSE))</f>
        <v>0</v>
      </c>
      <c r="N272" t="b">
        <f>AND(COUNTIF('Master list(no salts, metals)'!N271,"&lt;=1"),IF(COUNTIF('Master list(no salts, metals)'!$K271:$Y271, "#N/A")=14,TRUE,FALSE))</f>
        <v>0</v>
      </c>
      <c r="O272" t="b">
        <f>AND(COUNTIF('Master list(no salts, metals)'!O271,"&lt;=1"),IF(COUNTIF('Master list(no salts, metals)'!$K271:$Y271, "#N/A")=14,TRUE,FALSE))</f>
        <v>0</v>
      </c>
      <c r="P272" t="b">
        <f>AND(COUNTIF('Master list(no salts, metals)'!P271,"&lt;=1"),IF(COUNTIF('Master list(no salts, metals)'!$K271:$Y271, "#N/A")=14,TRUE,FALSE))</f>
        <v>0</v>
      </c>
      <c r="Q272" t="b">
        <f>AND(COUNTIF('Master list(no salts, metals)'!Q271,"&lt;=1"),IF(COUNTIF('Master list(no salts, metals)'!$K271:$Y271, "#N/A")=14,TRUE,FALSE))</f>
        <v>0</v>
      </c>
      <c r="R272" t="b">
        <f>AND(COUNTIF('Master list(no salts, metals)'!R271,"&lt;=1"),IF(COUNTIF('Master list(no salts, metals)'!$K271:$Y271, "#N/A")=14,TRUE,FALSE))</f>
        <v>0</v>
      </c>
      <c r="S272" t="b">
        <f>AND(COUNTIF('Master list(no salts, metals)'!S271,"&lt;=1"),IF(COUNTIF('Master list(no salts, metals)'!$K271:$Y271, "#N/A")=14,TRUE,FALSE))</f>
        <v>0</v>
      </c>
      <c r="T272" t="b">
        <f>AND(COUNTIF('Master list(no salts, metals)'!T271,"&lt;=1"),IF(COUNTIF('Master list(no salts, metals)'!$K271:$Y271, "#N/A")=14,TRUE,FALSE))</f>
        <v>1</v>
      </c>
      <c r="U272" t="b">
        <f>AND(COUNTIF('Master list(no salts, metals)'!U271,"&lt;=1"),IF(COUNTIF('Master list(no salts, metals)'!$K271:$Y271, "#N/A")=14,TRUE,FALSE))</f>
        <v>0</v>
      </c>
      <c r="V272" t="b">
        <f>AND(COUNTIF('Master list(no salts, metals)'!V271,"&lt;=1"),IF(COUNTIF('Master list(no salts, metals)'!$K271:$Y271, "#N/A")=14,TRUE,FALSE))</f>
        <v>0</v>
      </c>
      <c r="W272" t="b">
        <f>AND(COUNTIF('Master list(no salts, metals)'!W271,"&lt;=1"),IF(COUNTIF('Master list(no salts, metals)'!$K271:$Y271, "#N/A")=14,TRUE,FALSE))</f>
        <v>0</v>
      </c>
      <c r="X272" t="b">
        <f>AND(COUNTIF('Master list(no salts, metals)'!X271,"&lt;=1"),IF(COUNTIF('Master list(no salts, metals)'!$K271:$Y271, "#N/A")=14,TRUE,FALSE))</f>
        <v>0</v>
      </c>
      <c r="Y272" t="b">
        <f>AND(COUNTIF('Master list(no salts, metals)'!Y271,"&lt;=1"),IF(COUNTIF('Master list(no salts, metals)'!$K271:$Y271, "#N/A")=14,TRUE,FALSE))</f>
        <v>0</v>
      </c>
    </row>
    <row r="273" spans="11:25" x14ac:dyDescent="0.25">
      <c r="K273" t="b">
        <f>AND(COUNTIF('Master list(no salts, metals)'!K272,"&lt;=1"),IF(COUNTIF('Master list(no salts, metals)'!$K272:$Y272, "#N/A")=14,TRUE,FALSE))</f>
        <v>0</v>
      </c>
      <c r="L273" t="b">
        <f>AND(COUNTIF('Master list(no salts, metals)'!L272,"&lt;=1"),IF(COUNTIF('Master list(no salts, metals)'!$K272:$Y272, "#N/A")=14,TRUE,FALSE))</f>
        <v>0</v>
      </c>
      <c r="M273" t="b">
        <f>AND(COUNTIF('Master list(no salts, metals)'!M272,"&lt;=1"),IF(COUNTIF('Master list(no salts, metals)'!$K272:$Y272, "#N/A")=14,TRUE,FALSE))</f>
        <v>0</v>
      </c>
      <c r="N273" t="b">
        <f>AND(COUNTIF('Master list(no salts, metals)'!N272,"&lt;=1"),IF(COUNTIF('Master list(no salts, metals)'!$K272:$Y272, "#N/A")=14,TRUE,FALSE))</f>
        <v>0</v>
      </c>
      <c r="O273" t="b">
        <f>AND(COUNTIF('Master list(no salts, metals)'!O272,"&lt;=1"),IF(COUNTIF('Master list(no salts, metals)'!$K272:$Y272, "#N/A")=14,TRUE,FALSE))</f>
        <v>0</v>
      </c>
      <c r="P273" t="b">
        <f>AND(COUNTIF('Master list(no salts, metals)'!P272,"&lt;=1"),IF(COUNTIF('Master list(no salts, metals)'!$K272:$Y272, "#N/A")=14,TRUE,FALSE))</f>
        <v>0</v>
      </c>
      <c r="Q273" t="b">
        <f>AND(COUNTIF('Master list(no salts, metals)'!Q272,"&lt;=1"),IF(COUNTIF('Master list(no salts, metals)'!$K272:$Y272, "#N/A")=14,TRUE,FALSE))</f>
        <v>0</v>
      </c>
      <c r="R273" t="b">
        <f>AND(COUNTIF('Master list(no salts, metals)'!R272,"&lt;=1"),IF(COUNTIF('Master list(no salts, metals)'!$K272:$Y272, "#N/A")=14,TRUE,FALSE))</f>
        <v>0</v>
      </c>
      <c r="S273" t="b">
        <f>AND(COUNTIF('Master list(no salts, metals)'!S272,"&lt;=1"),IF(COUNTIF('Master list(no salts, metals)'!$K272:$Y272, "#N/A")=14,TRUE,FALSE))</f>
        <v>0</v>
      </c>
      <c r="T273" t="b">
        <f>AND(COUNTIF('Master list(no salts, metals)'!T272,"&lt;=1"),IF(COUNTIF('Master list(no salts, metals)'!$K272:$Y272, "#N/A")=14,TRUE,FALSE))</f>
        <v>1</v>
      </c>
      <c r="U273" t="b">
        <f>AND(COUNTIF('Master list(no salts, metals)'!U272,"&lt;=1"),IF(COUNTIF('Master list(no salts, metals)'!$K272:$Y272, "#N/A")=14,TRUE,FALSE))</f>
        <v>0</v>
      </c>
      <c r="V273" t="b">
        <f>AND(COUNTIF('Master list(no salts, metals)'!V272,"&lt;=1"),IF(COUNTIF('Master list(no salts, metals)'!$K272:$Y272, "#N/A")=14,TRUE,FALSE))</f>
        <v>0</v>
      </c>
      <c r="W273" t="b">
        <f>AND(COUNTIF('Master list(no salts, metals)'!W272,"&lt;=1"),IF(COUNTIF('Master list(no salts, metals)'!$K272:$Y272, "#N/A")=14,TRUE,FALSE))</f>
        <v>0</v>
      </c>
      <c r="X273" t="b">
        <f>AND(COUNTIF('Master list(no salts, metals)'!X272,"&lt;=1"),IF(COUNTIF('Master list(no salts, metals)'!$K272:$Y272, "#N/A")=14,TRUE,FALSE))</f>
        <v>0</v>
      </c>
      <c r="Y273" t="b">
        <f>AND(COUNTIF('Master list(no salts, metals)'!Y272,"&lt;=1"),IF(COUNTIF('Master list(no salts, metals)'!$K272:$Y272, "#N/A")=14,TRUE,FALSE))</f>
        <v>0</v>
      </c>
    </row>
    <row r="274" spans="11:25" x14ac:dyDescent="0.25">
      <c r="K274" t="b">
        <f>AND(COUNTIF('Master list(no salts, metals)'!K273,"&lt;=1"),IF(COUNTIF('Master list(no salts, metals)'!$K273:$Y273, "#N/A")=14,TRUE,FALSE))</f>
        <v>0</v>
      </c>
      <c r="L274" t="b">
        <f>AND(COUNTIF('Master list(no salts, metals)'!L273,"&lt;=1"),IF(COUNTIF('Master list(no salts, metals)'!$K273:$Y273, "#N/A")=14,TRUE,FALSE))</f>
        <v>0</v>
      </c>
      <c r="M274" t="b">
        <f>AND(COUNTIF('Master list(no salts, metals)'!M273,"&lt;=1"),IF(COUNTIF('Master list(no salts, metals)'!$K273:$Y273, "#N/A")=14,TRUE,FALSE))</f>
        <v>0</v>
      </c>
      <c r="N274" t="b">
        <f>AND(COUNTIF('Master list(no salts, metals)'!N273,"&lt;=1"),IF(COUNTIF('Master list(no salts, metals)'!$K273:$Y273, "#N/A")=14,TRUE,FALSE))</f>
        <v>0</v>
      </c>
      <c r="O274" t="b">
        <f>AND(COUNTIF('Master list(no salts, metals)'!O273,"&lt;=1"),IF(COUNTIF('Master list(no salts, metals)'!$K273:$Y273, "#N/A")=14,TRUE,FALSE))</f>
        <v>0</v>
      </c>
      <c r="P274" t="b">
        <f>AND(COUNTIF('Master list(no salts, metals)'!P273,"&lt;=1"),IF(COUNTIF('Master list(no salts, metals)'!$K273:$Y273, "#N/A")=14,TRUE,FALSE))</f>
        <v>0</v>
      </c>
      <c r="Q274" t="b">
        <f>AND(COUNTIF('Master list(no salts, metals)'!Q273,"&lt;=1"),IF(COUNTIF('Master list(no salts, metals)'!$K273:$Y273, "#N/A")=14,TRUE,FALSE))</f>
        <v>0</v>
      </c>
      <c r="R274" t="b">
        <f>AND(COUNTIF('Master list(no salts, metals)'!R273,"&lt;=1"),IF(COUNTIF('Master list(no salts, metals)'!$K273:$Y273, "#N/A")=14,TRUE,FALSE))</f>
        <v>0</v>
      </c>
      <c r="S274" t="b">
        <f>AND(COUNTIF('Master list(no salts, metals)'!S273,"&lt;=1"),IF(COUNTIF('Master list(no salts, metals)'!$K273:$Y273, "#N/A")=14,TRUE,FALSE))</f>
        <v>0</v>
      </c>
      <c r="T274" t="b">
        <f>AND(COUNTIF('Master list(no salts, metals)'!T273,"&lt;=1"),IF(COUNTIF('Master list(no salts, metals)'!$K273:$Y273, "#N/A")=14,TRUE,FALSE))</f>
        <v>0</v>
      </c>
      <c r="U274" t="b">
        <f>AND(COUNTIF('Master list(no salts, metals)'!U273,"&lt;=1"),IF(COUNTIF('Master list(no salts, metals)'!$K273:$Y273, "#N/A")=14,TRUE,FALSE))</f>
        <v>0</v>
      </c>
      <c r="V274" t="b">
        <f>AND(COUNTIF('Master list(no salts, metals)'!V273,"&lt;=1"),IF(COUNTIF('Master list(no salts, metals)'!$K273:$Y273, "#N/A")=14,TRUE,FALSE))</f>
        <v>0</v>
      </c>
      <c r="W274" t="b">
        <f>AND(COUNTIF('Master list(no salts, metals)'!W273,"&lt;=1"),IF(COUNTIF('Master list(no salts, metals)'!$K273:$Y273, "#N/A")=14,TRUE,FALSE))</f>
        <v>0</v>
      </c>
      <c r="X274" t="b">
        <f>AND(COUNTIF('Master list(no salts, metals)'!X273,"&lt;=1"),IF(COUNTIF('Master list(no salts, metals)'!$K273:$Y273, "#N/A")=14,TRUE,FALSE))</f>
        <v>0</v>
      </c>
      <c r="Y274" t="b">
        <f>AND(COUNTIF('Master list(no salts, metals)'!Y273,"&lt;=1"),IF(COUNTIF('Master list(no salts, metals)'!$K273:$Y273, "#N/A")=14,TRUE,FALSE))</f>
        <v>0</v>
      </c>
    </row>
    <row r="275" spans="11:25" x14ac:dyDescent="0.25">
      <c r="K275" t="b">
        <f>AND(COUNTIF('Master list(no salts, metals)'!K274,"&lt;=1"),IF(COUNTIF('Master list(no salts, metals)'!$K274:$Y274, "#N/A")=14,TRUE,FALSE))</f>
        <v>0</v>
      </c>
      <c r="L275" t="b">
        <f>AND(COUNTIF('Master list(no salts, metals)'!L274,"&lt;=1"),IF(COUNTIF('Master list(no salts, metals)'!$K274:$Y274, "#N/A")=14,TRUE,FALSE))</f>
        <v>0</v>
      </c>
      <c r="M275" t="b">
        <f>AND(COUNTIF('Master list(no salts, metals)'!M274,"&lt;=1"),IF(COUNTIF('Master list(no salts, metals)'!$K274:$Y274, "#N/A")=14,TRUE,FALSE))</f>
        <v>0</v>
      </c>
      <c r="N275" t="b">
        <f>AND(COUNTIF('Master list(no salts, metals)'!N274,"&lt;=1"),IF(COUNTIF('Master list(no salts, metals)'!$K274:$Y274, "#N/A")=14,TRUE,FALSE))</f>
        <v>0</v>
      </c>
      <c r="O275" t="b">
        <f>AND(COUNTIF('Master list(no salts, metals)'!O274,"&lt;=1"),IF(COUNTIF('Master list(no salts, metals)'!$K274:$Y274, "#N/A")=14,TRUE,FALSE))</f>
        <v>0</v>
      </c>
      <c r="P275" t="b">
        <f>AND(COUNTIF('Master list(no salts, metals)'!P274,"&lt;=1"),IF(COUNTIF('Master list(no salts, metals)'!$K274:$Y274, "#N/A")=14,TRUE,FALSE))</f>
        <v>0</v>
      </c>
      <c r="Q275" t="b">
        <f>AND(COUNTIF('Master list(no salts, metals)'!Q274,"&lt;=1"),IF(COUNTIF('Master list(no salts, metals)'!$K274:$Y274, "#N/A")=14,TRUE,FALSE))</f>
        <v>0</v>
      </c>
      <c r="R275" t="b">
        <f>AND(COUNTIF('Master list(no salts, metals)'!R274,"&lt;=1"),IF(COUNTIF('Master list(no salts, metals)'!$K274:$Y274, "#N/A")=14,TRUE,FALSE))</f>
        <v>0</v>
      </c>
      <c r="S275" t="b">
        <f>AND(COUNTIF('Master list(no salts, metals)'!S274,"&lt;=1"),IF(COUNTIF('Master list(no salts, metals)'!$K274:$Y274, "#N/A")=14,TRUE,FALSE))</f>
        <v>0</v>
      </c>
      <c r="T275" t="b">
        <f>AND(COUNTIF('Master list(no salts, metals)'!T274,"&lt;=1"),IF(COUNTIF('Master list(no salts, metals)'!$K274:$Y274, "#N/A")=14,TRUE,FALSE))</f>
        <v>1</v>
      </c>
      <c r="U275" t="b">
        <f>AND(COUNTIF('Master list(no salts, metals)'!U274,"&lt;=1"),IF(COUNTIF('Master list(no salts, metals)'!$K274:$Y274, "#N/A")=14,TRUE,FALSE))</f>
        <v>0</v>
      </c>
      <c r="V275" t="b">
        <f>AND(COUNTIF('Master list(no salts, metals)'!V274,"&lt;=1"),IF(COUNTIF('Master list(no salts, metals)'!$K274:$Y274, "#N/A")=14,TRUE,FALSE))</f>
        <v>0</v>
      </c>
      <c r="W275" t="b">
        <f>AND(COUNTIF('Master list(no salts, metals)'!W274,"&lt;=1"),IF(COUNTIF('Master list(no salts, metals)'!$K274:$Y274, "#N/A")=14,TRUE,FALSE))</f>
        <v>0</v>
      </c>
      <c r="X275" t="b">
        <f>AND(COUNTIF('Master list(no salts, metals)'!X274,"&lt;=1"),IF(COUNTIF('Master list(no salts, metals)'!$K274:$Y274, "#N/A")=14,TRUE,FALSE))</f>
        <v>0</v>
      </c>
      <c r="Y275" t="b">
        <f>AND(COUNTIF('Master list(no salts, metals)'!Y274,"&lt;=1"),IF(COUNTIF('Master list(no salts, metals)'!$K274:$Y274, "#N/A")=14,TRUE,FALSE))</f>
        <v>0</v>
      </c>
    </row>
    <row r="276" spans="11:25" x14ac:dyDescent="0.25">
      <c r="K276" t="b">
        <f>AND(COUNTIF('Master list(no salts, metals)'!K275,"&lt;=1"),IF(COUNTIF('Master list(no salts, metals)'!$K275:$Y275, "#N/A")=14,TRUE,FALSE))</f>
        <v>0</v>
      </c>
      <c r="L276" t="b">
        <f>AND(COUNTIF('Master list(no salts, metals)'!L275,"&lt;=1"),IF(COUNTIF('Master list(no salts, metals)'!$K275:$Y275, "#N/A")=14,TRUE,FALSE))</f>
        <v>0</v>
      </c>
      <c r="M276" t="b">
        <f>AND(COUNTIF('Master list(no salts, metals)'!M275,"&lt;=1"),IF(COUNTIF('Master list(no salts, metals)'!$K275:$Y275, "#N/A")=14,TRUE,FALSE))</f>
        <v>0</v>
      </c>
      <c r="N276" t="b">
        <f>AND(COUNTIF('Master list(no salts, metals)'!N275,"&lt;=1"),IF(COUNTIF('Master list(no salts, metals)'!$K275:$Y275, "#N/A")=14,TRUE,FALSE))</f>
        <v>0</v>
      </c>
      <c r="O276" t="b">
        <f>AND(COUNTIF('Master list(no salts, metals)'!O275,"&lt;=1"),IF(COUNTIF('Master list(no salts, metals)'!$K275:$Y275, "#N/A")=14,TRUE,FALSE))</f>
        <v>0</v>
      </c>
      <c r="P276" t="b">
        <f>AND(COUNTIF('Master list(no salts, metals)'!P275,"&lt;=1"),IF(COUNTIF('Master list(no salts, metals)'!$K275:$Y275, "#N/A")=14,TRUE,FALSE))</f>
        <v>0</v>
      </c>
      <c r="Q276" t="b">
        <f>AND(COUNTIF('Master list(no salts, metals)'!Q275,"&lt;=1"),IF(COUNTIF('Master list(no salts, metals)'!$K275:$Y275, "#N/A")=14,TRUE,FALSE))</f>
        <v>0</v>
      </c>
      <c r="R276" t="b">
        <f>AND(COUNTIF('Master list(no salts, metals)'!R275,"&lt;=1"),IF(COUNTIF('Master list(no salts, metals)'!$K275:$Y275, "#N/A")=14,TRUE,FALSE))</f>
        <v>0</v>
      </c>
      <c r="S276" t="b">
        <f>AND(COUNTIF('Master list(no salts, metals)'!S275,"&lt;=1"),IF(COUNTIF('Master list(no salts, metals)'!$K275:$Y275, "#N/A")=14,TRUE,FALSE))</f>
        <v>0</v>
      </c>
      <c r="T276" t="b">
        <f>AND(COUNTIF('Master list(no salts, metals)'!T275,"&lt;=1"),IF(COUNTIF('Master list(no salts, metals)'!$K275:$Y275, "#N/A")=14,TRUE,FALSE))</f>
        <v>0</v>
      </c>
      <c r="U276" t="b">
        <f>AND(COUNTIF('Master list(no salts, metals)'!U275,"&lt;=1"),IF(COUNTIF('Master list(no salts, metals)'!$K275:$Y275, "#N/A")=14,TRUE,FALSE))</f>
        <v>0</v>
      </c>
      <c r="V276" t="b">
        <f>AND(COUNTIF('Master list(no salts, metals)'!V275,"&lt;=1"),IF(COUNTIF('Master list(no salts, metals)'!$K275:$Y275, "#N/A")=14,TRUE,FALSE))</f>
        <v>0</v>
      </c>
      <c r="W276" t="b">
        <f>AND(COUNTIF('Master list(no salts, metals)'!W275,"&lt;=1"),IF(COUNTIF('Master list(no salts, metals)'!$K275:$Y275, "#N/A")=14,TRUE,FALSE))</f>
        <v>0</v>
      </c>
      <c r="X276" t="b">
        <f>AND(COUNTIF('Master list(no salts, metals)'!X275,"&lt;=1"),IF(COUNTIF('Master list(no salts, metals)'!$K275:$Y275, "#N/A")=14,TRUE,FALSE))</f>
        <v>0</v>
      </c>
      <c r="Y276" t="b">
        <f>AND(COUNTIF('Master list(no salts, metals)'!Y275,"&lt;=1"),IF(COUNTIF('Master list(no salts, metals)'!$K275:$Y275, "#N/A")=14,TRUE,FALSE))</f>
        <v>0</v>
      </c>
    </row>
    <row r="277" spans="11:25" x14ac:dyDescent="0.25">
      <c r="K277" t="b">
        <f>AND(COUNTIF('Master list(no salts, metals)'!K276,"&lt;=1"),IF(COUNTIF('Master list(no salts, metals)'!$K276:$Y276, "#N/A")=14,TRUE,FALSE))</f>
        <v>0</v>
      </c>
      <c r="L277" t="b">
        <f>AND(COUNTIF('Master list(no salts, metals)'!L276,"&lt;=1"),IF(COUNTIF('Master list(no salts, metals)'!$K276:$Y276, "#N/A")=14,TRUE,FALSE))</f>
        <v>0</v>
      </c>
      <c r="M277" t="b">
        <f>AND(COUNTIF('Master list(no salts, metals)'!M276,"&lt;=1"),IF(COUNTIF('Master list(no salts, metals)'!$K276:$Y276, "#N/A")=14,TRUE,FALSE))</f>
        <v>0</v>
      </c>
      <c r="N277" t="b">
        <f>AND(COUNTIF('Master list(no salts, metals)'!N276,"&lt;=1"),IF(COUNTIF('Master list(no salts, metals)'!$K276:$Y276, "#N/A")=14,TRUE,FALSE))</f>
        <v>0</v>
      </c>
      <c r="O277" t="b">
        <f>AND(COUNTIF('Master list(no salts, metals)'!O276,"&lt;=1"),IF(COUNTIF('Master list(no salts, metals)'!$K276:$Y276, "#N/A")=14,TRUE,FALSE))</f>
        <v>0</v>
      </c>
      <c r="P277" t="b">
        <f>AND(COUNTIF('Master list(no salts, metals)'!P276,"&lt;=1"),IF(COUNTIF('Master list(no salts, metals)'!$K276:$Y276, "#N/A")=14,TRUE,FALSE))</f>
        <v>0</v>
      </c>
      <c r="Q277" t="b">
        <f>AND(COUNTIF('Master list(no salts, metals)'!Q276,"&lt;=1"),IF(COUNTIF('Master list(no salts, metals)'!$K276:$Y276, "#N/A")=14,TRUE,FALSE))</f>
        <v>0</v>
      </c>
      <c r="R277" t="b">
        <f>AND(COUNTIF('Master list(no salts, metals)'!R276,"&lt;=1"),IF(COUNTIF('Master list(no salts, metals)'!$K276:$Y276, "#N/A")=14,TRUE,FALSE))</f>
        <v>0</v>
      </c>
      <c r="S277" t="b">
        <f>AND(COUNTIF('Master list(no salts, metals)'!S276,"&lt;=1"),IF(COUNTIF('Master list(no salts, metals)'!$K276:$Y276, "#N/A")=14,TRUE,FALSE))</f>
        <v>0</v>
      </c>
      <c r="T277" t="b">
        <f>AND(COUNTIF('Master list(no salts, metals)'!T276,"&lt;=1"),IF(COUNTIF('Master list(no salts, metals)'!$K276:$Y276, "#N/A")=14,TRUE,FALSE))</f>
        <v>0</v>
      </c>
      <c r="U277" t="b">
        <f>AND(COUNTIF('Master list(no salts, metals)'!U276,"&lt;=1"),IF(COUNTIF('Master list(no salts, metals)'!$K276:$Y276, "#N/A")=14,TRUE,FALSE))</f>
        <v>0</v>
      </c>
      <c r="V277" t="b">
        <f>AND(COUNTIF('Master list(no salts, metals)'!V276,"&lt;=1"),IF(COUNTIF('Master list(no salts, metals)'!$K276:$Y276, "#N/A")=14,TRUE,FALSE))</f>
        <v>0</v>
      </c>
      <c r="W277" t="b">
        <f>AND(COUNTIF('Master list(no salts, metals)'!W276,"&lt;=1"),IF(COUNTIF('Master list(no salts, metals)'!$K276:$Y276, "#N/A")=14,TRUE,FALSE))</f>
        <v>0</v>
      </c>
      <c r="X277" t="b">
        <f>AND(COUNTIF('Master list(no salts, metals)'!X276,"&lt;=1"),IF(COUNTIF('Master list(no salts, metals)'!$K276:$Y276, "#N/A")=14,TRUE,FALSE))</f>
        <v>0</v>
      </c>
      <c r="Y277" t="b">
        <f>AND(COUNTIF('Master list(no salts, metals)'!Y276,"&lt;=1"),IF(COUNTIF('Master list(no salts, metals)'!$K276:$Y276, "#N/A")=14,TRUE,FALSE))</f>
        <v>0</v>
      </c>
    </row>
    <row r="278" spans="11:25" x14ac:dyDescent="0.25">
      <c r="K278" t="b">
        <f>AND(COUNTIF('Master list(no salts, metals)'!K277,"&lt;=1"),IF(COUNTIF('Master list(no salts, metals)'!$K277:$Y277, "#N/A")=14,TRUE,FALSE))</f>
        <v>0</v>
      </c>
      <c r="L278" t="b">
        <f>AND(COUNTIF('Master list(no salts, metals)'!L277,"&lt;=1"),IF(COUNTIF('Master list(no salts, metals)'!$K277:$Y277, "#N/A")=14,TRUE,FALSE))</f>
        <v>0</v>
      </c>
      <c r="M278" t="b">
        <f>AND(COUNTIF('Master list(no salts, metals)'!M277,"&lt;=1"),IF(COUNTIF('Master list(no salts, metals)'!$K277:$Y277, "#N/A")=14,TRUE,FALSE))</f>
        <v>0</v>
      </c>
      <c r="N278" t="b">
        <f>AND(COUNTIF('Master list(no salts, metals)'!N277,"&lt;=1"),IF(COUNTIF('Master list(no salts, metals)'!$K277:$Y277, "#N/A")=14,TRUE,FALSE))</f>
        <v>0</v>
      </c>
      <c r="O278" t="b">
        <f>AND(COUNTIF('Master list(no salts, metals)'!O277,"&lt;=1"),IF(COUNTIF('Master list(no salts, metals)'!$K277:$Y277, "#N/A")=14,TRUE,FALSE))</f>
        <v>0</v>
      </c>
      <c r="P278" t="b">
        <f>AND(COUNTIF('Master list(no salts, metals)'!P277,"&lt;=1"),IF(COUNTIF('Master list(no salts, metals)'!$K277:$Y277, "#N/A")=14,TRUE,FALSE))</f>
        <v>0</v>
      </c>
      <c r="Q278" t="b">
        <f>AND(COUNTIF('Master list(no salts, metals)'!Q277,"&lt;=1"),IF(COUNTIF('Master list(no salts, metals)'!$K277:$Y277, "#N/A")=14,TRUE,FALSE))</f>
        <v>0</v>
      </c>
      <c r="R278" t="b">
        <f>AND(COUNTIF('Master list(no salts, metals)'!R277,"&lt;=1"),IF(COUNTIF('Master list(no salts, metals)'!$K277:$Y277, "#N/A")=14,TRUE,FALSE))</f>
        <v>0</v>
      </c>
      <c r="S278" t="b">
        <f>AND(COUNTIF('Master list(no salts, metals)'!S277,"&lt;=1"),IF(COUNTIF('Master list(no salts, metals)'!$K277:$Y277, "#N/A")=14,TRUE,FALSE))</f>
        <v>0</v>
      </c>
      <c r="T278" t="b">
        <f>AND(COUNTIF('Master list(no salts, metals)'!T277,"&lt;=1"),IF(COUNTIF('Master list(no salts, metals)'!$K277:$Y277, "#N/A")=14,TRUE,FALSE))</f>
        <v>0</v>
      </c>
      <c r="U278" t="b">
        <f>AND(COUNTIF('Master list(no salts, metals)'!U277,"&lt;=1"),IF(COUNTIF('Master list(no salts, metals)'!$K277:$Y277, "#N/A")=14,TRUE,FALSE))</f>
        <v>0</v>
      </c>
      <c r="V278" t="b">
        <f>AND(COUNTIF('Master list(no salts, metals)'!V277,"&lt;=1"),IF(COUNTIF('Master list(no salts, metals)'!$K277:$Y277, "#N/A")=14,TRUE,FALSE))</f>
        <v>0</v>
      </c>
      <c r="W278" t="b">
        <f>AND(COUNTIF('Master list(no salts, metals)'!W277,"&lt;=1"),IF(COUNTIF('Master list(no salts, metals)'!$K277:$Y277, "#N/A")=14,TRUE,FALSE))</f>
        <v>0</v>
      </c>
      <c r="X278" t="b">
        <f>AND(COUNTIF('Master list(no salts, metals)'!X277,"&lt;=1"),IF(COUNTIF('Master list(no salts, metals)'!$K277:$Y277, "#N/A")=14,TRUE,FALSE))</f>
        <v>1</v>
      </c>
      <c r="Y278" t="b">
        <f>AND(COUNTIF('Master list(no salts, metals)'!Y277,"&lt;=1"),IF(COUNTIF('Master list(no salts, metals)'!$K277:$Y277, "#N/A")=14,TRUE,FALSE))</f>
        <v>0</v>
      </c>
    </row>
    <row r="279" spans="11:25" x14ac:dyDescent="0.25">
      <c r="K279" t="b">
        <f>AND(COUNTIF('Master list(no salts, metals)'!K278,"&lt;=1"),IF(COUNTIF('Master list(no salts, metals)'!$K278:$Y278, "#N/A")=14,TRUE,FALSE))</f>
        <v>0</v>
      </c>
      <c r="L279" t="b">
        <f>AND(COUNTIF('Master list(no salts, metals)'!L278,"&lt;=1"),IF(COUNTIF('Master list(no salts, metals)'!$K278:$Y278, "#N/A")=14,TRUE,FALSE))</f>
        <v>0</v>
      </c>
      <c r="M279" t="b">
        <f>AND(COUNTIF('Master list(no salts, metals)'!M278,"&lt;=1"),IF(COUNTIF('Master list(no salts, metals)'!$K278:$Y278, "#N/A")=14,TRUE,FALSE))</f>
        <v>0</v>
      </c>
      <c r="N279" t="b">
        <f>AND(COUNTIF('Master list(no salts, metals)'!N278,"&lt;=1"),IF(COUNTIF('Master list(no salts, metals)'!$K278:$Y278, "#N/A")=14,TRUE,FALSE))</f>
        <v>0</v>
      </c>
      <c r="O279" t="b">
        <f>AND(COUNTIF('Master list(no salts, metals)'!O278,"&lt;=1"),IF(COUNTIF('Master list(no salts, metals)'!$K278:$Y278, "#N/A")=14,TRUE,FALSE))</f>
        <v>0</v>
      </c>
      <c r="P279" t="b">
        <f>AND(COUNTIF('Master list(no salts, metals)'!P278,"&lt;=1"),IF(COUNTIF('Master list(no salts, metals)'!$K278:$Y278, "#N/A")=14,TRUE,FALSE))</f>
        <v>0</v>
      </c>
      <c r="Q279" t="b">
        <f>AND(COUNTIF('Master list(no salts, metals)'!Q278,"&lt;=1"),IF(COUNTIF('Master list(no salts, metals)'!$K278:$Y278, "#N/A")=14,TRUE,FALSE))</f>
        <v>0</v>
      </c>
      <c r="R279" t="b">
        <f>AND(COUNTIF('Master list(no salts, metals)'!R278,"&lt;=1"),IF(COUNTIF('Master list(no salts, metals)'!$K278:$Y278, "#N/A")=14,TRUE,FALSE))</f>
        <v>0</v>
      </c>
      <c r="S279" t="b">
        <f>AND(COUNTIF('Master list(no salts, metals)'!S278,"&lt;=1"),IF(COUNTIF('Master list(no salts, metals)'!$K278:$Y278, "#N/A")=14,TRUE,FALSE))</f>
        <v>0</v>
      </c>
      <c r="T279" t="b">
        <f>AND(COUNTIF('Master list(no salts, metals)'!T278,"&lt;=1"),IF(COUNTIF('Master list(no salts, metals)'!$K278:$Y278, "#N/A")=14,TRUE,FALSE))</f>
        <v>0</v>
      </c>
      <c r="U279" t="b">
        <f>AND(COUNTIF('Master list(no salts, metals)'!U278,"&lt;=1"),IF(COUNTIF('Master list(no salts, metals)'!$K278:$Y278, "#N/A")=14,TRUE,FALSE))</f>
        <v>0</v>
      </c>
      <c r="V279" t="b">
        <f>AND(COUNTIF('Master list(no salts, metals)'!V278,"&lt;=1"),IF(COUNTIF('Master list(no salts, metals)'!$K278:$Y278, "#N/A")=14,TRUE,FALSE))</f>
        <v>0</v>
      </c>
      <c r="W279" t="b">
        <f>AND(COUNTIF('Master list(no salts, metals)'!W278,"&lt;=1"),IF(COUNTIF('Master list(no salts, metals)'!$K278:$Y278, "#N/A")=14,TRUE,FALSE))</f>
        <v>1</v>
      </c>
      <c r="X279" t="b">
        <f>AND(COUNTIF('Master list(no salts, metals)'!X278,"&lt;=1"),IF(COUNTIF('Master list(no salts, metals)'!$K278:$Y278, "#N/A")=14,TRUE,FALSE))</f>
        <v>0</v>
      </c>
      <c r="Y279" t="b">
        <f>AND(COUNTIF('Master list(no salts, metals)'!Y278,"&lt;=1"),IF(COUNTIF('Master list(no salts, metals)'!$K278:$Y278, "#N/A")=14,TRUE,FALSE))</f>
        <v>0</v>
      </c>
    </row>
    <row r="280" spans="11:25" x14ac:dyDescent="0.25">
      <c r="K280" t="b">
        <f>AND(COUNTIF('Master list(no salts, metals)'!K279,"&lt;=1"),IF(COUNTIF('Master list(no salts, metals)'!$K279:$Y279, "#N/A")=14,TRUE,FALSE))</f>
        <v>0</v>
      </c>
      <c r="L280" t="b">
        <f>AND(COUNTIF('Master list(no salts, metals)'!L279,"&lt;=1"),IF(COUNTIF('Master list(no salts, metals)'!$K279:$Y279, "#N/A")=14,TRUE,FALSE))</f>
        <v>0</v>
      </c>
      <c r="M280" t="b">
        <f>AND(COUNTIF('Master list(no salts, metals)'!M279,"&lt;=1"),IF(COUNTIF('Master list(no salts, metals)'!$K279:$Y279, "#N/A")=14,TRUE,FALSE))</f>
        <v>0</v>
      </c>
      <c r="N280" t="b">
        <f>AND(COUNTIF('Master list(no salts, metals)'!N279,"&lt;=1"),IF(COUNTIF('Master list(no salts, metals)'!$K279:$Y279, "#N/A")=14,TRUE,FALSE))</f>
        <v>0</v>
      </c>
      <c r="O280" t="b">
        <f>AND(COUNTIF('Master list(no salts, metals)'!O279,"&lt;=1"),IF(COUNTIF('Master list(no salts, metals)'!$K279:$Y279, "#N/A")=14,TRUE,FALSE))</f>
        <v>0</v>
      </c>
      <c r="P280" t="b">
        <f>AND(COUNTIF('Master list(no salts, metals)'!P279,"&lt;=1"),IF(COUNTIF('Master list(no salts, metals)'!$K279:$Y279, "#N/A")=14,TRUE,FALSE))</f>
        <v>0</v>
      </c>
      <c r="Q280" t="b">
        <f>AND(COUNTIF('Master list(no salts, metals)'!Q279,"&lt;=1"),IF(COUNTIF('Master list(no salts, metals)'!$K279:$Y279, "#N/A")=14,TRUE,FALSE))</f>
        <v>0</v>
      </c>
      <c r="R280" t="b">
        <f>AND(COUNTIF('Master list(no salts, metals)'!R279,"&lt;=1"),IF(COUNTIF('Master list(no salts, metals)'!$K279:$Y279, "#N/A")=14,TRUE,FALSE))</f>
        <v>0</v>
      </c>
      <c r="S280" t="b">
        <f>AND(COUNTIF('Master list(no salts, metals)'!S279,"&lt;=1"),IF(COUNTIF('Master list(no salts, metals)'!$K279:$Y279, "#N/A")=14,TRUE,FALSE))</f>
        <v>0</v>
      </c>
      <c r="T280" t="b">
        <f>AND(COUNTIF('Master list(no salts, metals)'!T279,"&lt;=1"),IF(COUNTIF('Master list(no salts, metals)'!$K279:$Y279, "#N/A")=14,TRUE,FALSE))</f>
        <v>0</v>
      </c>
      <c r="U280" t="b">
        <f>AND(COUNTIF('Master list(no salts, metals)'!U279,"&lt;=1"),IF(COUNTIF('Master list(no salts, metals)'!$K279:$Y279, "#N/A")=14,TRUE,FALSE))</f>
        <v>0</v>
      </c>
      <c r="V280" t="b">
        <f>AND(COUNTIF('Master list(no salts, metals)'!V279,"&lt;=1"),IF(COUNTIF('Master list(no salts, metals)'!$K279:$Y279, "#N/A")=14,TRUE,FALSE))</f>
        <v>0</v>
      </c>
      <c r="W280" t="b">
        <f>AND(COUNTIF('Master list(no salts, metals)'!W279,"&lt;=1"),IF(COUNTIF('Master list(no salts, metals)'!$K279:$Y279, "#N/A")=14,TRUE,FALSE))</f>
        <v>0</v>
      </c>
      <c r="X280" t="b">
        <f>AND(COUNTIF('Master list(no salts, metals)'!X279,"&lt;=1"),IF(COUNTIF('Master list(no salts, metals)'!$K279:$Y279, "#N/A")=14,TRUE,FALSE))</f>
        <v>0</v>
      </c>
      <c r="Y280" t="b">
        <f>AND(COUNTIF('Master list(no salts, metals)'!Y279,"&lt;=1"),IF(COUNTIF('Master list(no salts, metals)'!$K279:$Y279, "#N/A")=14,TRUE,FALSE))</f>
        <v>0</v>
      </c>
    </row>
    <row r="281" spans="11:25" x14ac:dyDescent="0.25">
      <c r="K281" t="b">
        <f>AND(COUNTIF('Master list(no salts, metals)'!K280,"&lt;=1"),IF(COUNTIF('Master list(no salts, metals)'!$K280:$Y280, "#N/A")=14,TRUE,FALSE))</f>
        <v>0</v>
      </c>
      <c r="L281" t="b">
        <f>AND(COUNTIF('Master list(no salts, metals)'!L280,"&lt;=1"),IF(COUNTIF('Master list(no salts, metals)'!$K280:$Y280, "#N/A")=14,TRUE,FALSE))</f>
        <v>0</v>
      </c>
      <c r="M281" t="b">
        <f>AND(COUNTIF('Master list(no salts, metals)'!M280,"&lt;=1"),IF(COUNTIF('Master list(no salts, metals)'!$K280:$Y280, "#N/A")=14,TRUE,FALSE))</f>
        <v>0</v>
      </c>
      <c r="N281" t="b">
        <f>AND(COUNTIF('Master list(no salts, metals)'!N280,"&lt;=1"),IF(COUNTIF('Master list(no salts, metals)'!$K280:$Y280, "#N/A")=14,TRUE,FALSE))</f>
        <v>0</v>
      </c>
      <c r="O281" t="b">
        <f>AND(COUNTIF('Master list(no salts, metals)'!O280,"&lt;=1"),IF(COUNTIF('Master list(no salts, metals)'!$K280:$Y280, "#N/A")=14,TRUE,FALSE))</f>
        <v>0</v>
      </c>
      <c r="P281" t="b">
        <f>AND(COUNTIF('Master list(no salts, metals)'!P280,"&lt;=1"),IF(COUNTIF('Master list(no salts, metals)'!$K280:$Y280, "#N/A")=14,TRUE,FALSE))</f>
        <v>0</v>
      </c>
      <c r="Q281" t="b">
        <f>AND(COUNTIF('Master list(no salts, metals)'!Q280,"&lt;=1"),IF(COUNTIF('Master list(no salts, metals)'!$K280:$Y280, "#N/A")=14,TRUE,FALSE))</f>
        <v>0</v>
      </c>
      <c r="R281" t="b">
        <f>AND(COUNTIF('Master list(no salts, metals)'!R280,"&lt;=1"),IF(COUNTIF('Master list(no salts, metals)'!$K280:$Y280, "#N/A")=14,TRUE,FALSE))</f>
        <v>0</v>
      </c>
      <c r="S281" t="b">
        <f>AND(COUNTIF('Master list(no salts, metals)'!S280,"&lt;=1"),IF(COUNTIF('Master list(no salts, metals)'!$K280:$Y280, "#N/A")=14,TRUE,FALSE))</f>
        <v>0</v>
      </c>
      <c r="T281" t="b">
        <f>AND(COUNTIF('Master list(no salts, metals)'!T280,"&lt;=1"),IF(COUNTIF('Master list(no salts, metals)'!$K280:$Y280, "#N/A")=14,TRUE,FALSE))</f>
        <v>0</v>
      </c>
      <c r="U281" t="b">
        <f>AND(COUNTIF('Master list(no salts, metals)'!U280,"&lt;=1"),IF(COUNTIF('Master list(no salts, metals)'!$K280:$Y280, "#N/A")=14,TRUE,FALSE))</f>
        <v>0</v>
      </c>
      <c r="V281" t="b">
        <f>AND(COUNTIF('Master list(no salts, metals)'!V280,"&lt;=1"),IF(COUNTIF('Master list(no salts, metals)'!$K280:$Y280, "#N/A")=14,TRUE,FALSE))</f>
        <v>0</v>
      </c>
      <c r="W281" t="b">
        <f>AND(COUNTIF('Master list(no salts, metals)'!W280,"&lt;=1"),IF(COUNTIF('Master list(no salts, metals)'!$K280:$Y280, "#N/A")=14,TRUE,FALSE))</f>
        <v>0</v>
      </c>
      <c r="X281" t="b">
        <f>AND(COUNTIF('Master list(no salts, metals)'!X280,"&lt;=1"),IF(COUNTIF('Master list(no salts, metals)'!$K280:$Y280, "#N/A")=14,TRUE,FALSE))</f>
        <v>0</v>
      </c>
      <c r="Y281" t="b">
        <f>AND(COUNTIF('Master list(no salts, metals)'!Y280,"&lt;=1"),IF(COUNTIF('Master list(no salts, metals)'!$K280:$Y280, "#N/A")=14,TRUE,FALSE))</f>
        <v>0</v>
      </c>
    </row>
    <row r="282" spans="11:25" x14ac:dyDescent="0.25">
      <c r="K282" t="b">
        <f>AND(COUNTIF('Master list(no salts, metals)'!K281,"&lt;=1"),IF(COUNTIF('Master list(no salts, metals)'!$K281:$Y281, "#N/A")=14,TRUE,FALSE))</f>
        <v>0</v>
      </c>
      <c r="L282" t="b">
        <f>AND(COUNTIF('Master list(no salts, metals)'!L281,"&lt;=1"),IF(COUNTIF('Master list(no salts, metals)'!$K281:$Y281, "#N/A")=14,TRUE,FALSE))</f>
        <v>0</v>
      </c>
      <c r="M282" t="b">
        <f>AND(COUNTIF('Master list(no salts, metals)'!M281,"&lt;=1"),IF(COUNTIF('Master list(no salts, metals)'!$K281:$Y281, "#N/A")=14,TRUE,FALSE))</f>
        <v>0</v>
      </c>
      <c r="N282" t="b">
        <f>AND(COUNTIF('Master list(no salts, metals)'!N281,"&lt;=1"),IF(COUNTIF('Master list(no salts, metals)'!$K281:$Y281, "#N/A")=14,TRUE,FALSE))</f>
        <v>0</v>
      </c>
      <c r="O282" t="b">
        <f>AND(COUNTIF('Master list(no salts, metals)'!O281,"&lt;=1"),IF(COUNTIF('Master list(no salts, metals)'!$K281:$Y281, "#N/A")=14,TRUE,FALSE))</f>
        <v>0</v>
      </c>
      <c r="P282" t="b">
        <f>AND(COUNTIF('Master list(no salts, metals)'!P281,"&lt;=1"),IF(COUNTIF('Master list(no salts, metals)'!$K281:$Y281, "#N/A")=14,TRUE,FALSE))</f>
        <v>0</v>
      </c>
      <c r="Q282" t="b">
        <f>AND(COUNTIF('Master list(no salts, metals)'!Q281,"&lt;=1"),IF(COUNTIF('Master list(no salts, metals)'!$K281:$Y281, "#N/A")=14,TRUE,FALSE))</f>
        <v>0</v>
      </c>
      <c r="R282" t="b">
        <f>AND(COUNTIF('Master list(no salts, metals)'!R281,"&lt;=1"),IF(COUNTIF('Master list(no salts, metals)'!$K281:$Y281, "#N/A")=14,TRUE,FALSE))</f>
        <v>0</v>
      </c>
      <c r="S282" t="b">
        <f>AND(COUNTIF('Master list(no salts, metals)'!S281,"&lt;=1"),IF(COUNTIF('Master list(no salts, metals)'!$K281:$Y281, "#N/A")=14,TRUE,FALSE))</f>
        <v>0</v>
      </c>
      <c r="T282" t="b">
        <f>AND(COUNTIF('Master list(no salts, metals)'!T281,"&lt;=1"),IF(COUNTIF('Master list(no salts, metals)'!$K281:$Y281, "#N/A")=14,TRUE,FALSE))</f>
        <v>1</v>
      </c>
      <c r="U282" t="b">
        <f>AND(COUNTIF('Master list(no salts, metals)'!U281,"&lt;=1"),IF(COUNTIF('Master list(no salts, metals)'!$K281:$Y281, "#N/A")=14,TRUE,FALSE))</f>
        <v>0</v>
      </c>
      <c r="V282" t="b">
        <f>AND(COUNTIF('Master list(no salts, metals)'!V281,"&lt;=1"),IF(COUNTIF('Master list(no salts, metals)'!$K281:$Y281, "#N/A")=14,TRUE,FALSE))</f>
        <v>0</v>
      </c>
      <c r="W282" t="b">
        <f>AND(COUNTIF('Master list(no salts, metals)'!W281,"&lt;=1"),IF(COUNTIF('Master list(no salts, metals)'!$K281:$Y281, "#N/A")=14,TRUE,FALSE))</f>
        <v>0</v>
      </c>
      <c r="X282" t="b">
        <f>AND(COUNTIF('Master list(no salts, metals)'!X281,"&lt;=1"),IF(COUNTIF('Master list(no salts, metals)'!$K281:$Y281, "#N/A")=14,TRUE,FALSE))</f>
        <v>0</v>
      </c>
      <c r="Y282" t="b">
        <f>AND(COUNTIF('Master list(no salts, metals)'!Y281,"&lt;=1"),IF(COUNTIF('Master list(no salts, metals)'!$K281:$Y281, "#N/A")=14,TRUE,FALSE))</f>
        <v>0</v>
      </c>
    </row>
    <row r="283" spans="11:25" x14ac:dyDescent="0.25">
      <c r="K283" t="b">
        <f>AND(COUNTIF('Master list(no salts, metals)'!K282,"&lt;=1"),IF(COUNTIF('Master list(no salts, metals)'!$K282:$Y282, "#N/A")=14,TRUE,FALSE))</f>
        <v>0</v>
      </c>
      <c r="L283" t="b">
        <f>AND(COUNTIF('Master list(no salts, metals)'!L282,"&lt;=1"),IF(COUNTIF('Master list(no salts, metals)'!$K282:$Y282, "#N/A")=14,TRUE,FALSE))</f>
        <v>0</v>
      </c>
      <c r="M283" t="b">
        <f>AND(COUNTIF('Master list(no salts, metals)'!M282,"&lt;=1"),IF(COUNTIF('Master list(no salts, metals)'!$K282:$Y282, "#N/A")=14,TRUE,FALSE))</f>
        <v>0</v>
      </c>
      <c r="N283" t="b">
        <f>AND(COUNTIF('Master list(no salts, metals)'!N282,"&lt;=1"),IF(COUNTIF('Master list(no salts, metals)'!$K282:$Y282, "#N/A")=14,TRUE,FALSE))</f>
        <v>0</v>
      </c>
      <c r="O283" t="b">
        <f>AND(COUNTIF('Master list(no salts, metals)'!O282,"&lt;=1"),IF(COUNTIF('Master list(no salts, metals)'!$K282:$Y282, "#N/A")=14,TRUE,FALSE))</f>
        <v>0</v>
      </c>
      <c r="P283" t="b">
        <f>AND(COUNTIF('Master list(no salts, metals)'!P282,"&lt;=1"),IF(COUNTIF('Master list(no salts, metals)'!$K282:$Y282, "#N/A")=14,TRUE,FALSE))</f>
        <v>0</v>
      </c>
      <c r="Q283" t="b">
        <f>AND(COUNTIF('Master list(no salts, metals)'!Q282,"&lt;=1"),IF(COUNTIF('Master list(no salts, metals)'!$K282:$Y282, "#N/A")=14,TRUE,FALSE))</f>
        <v>0</v>
      </c>
      <c r="R283" t="b">
        <f>AND(COUNTIF('Master list(no salts, metals)'!R282,"&lt;=1"),IF(COUNTIF('Master list(no salts, metals)'!$K282:$Y282, "#N/A")=14,TRUE,FALSE))</f>
        <v>0</v>
      </c>
      <c r="S283" t="b">
        <f>AND(COUNTIF('Master list(no salts, metals)'!S282,"&lt;=1"),IF(COUNTIF('Master list(no salts, metals)'!$K282:$Y282, "#N/A")=14,TRUE,FALSE))</f>
        <v>0</v>
      </c>
      <c r="T283" t="b">
        <f>AND(COUNTIF('Master list(no salts, metals)'!T282,"&lt;=1"),IF(COUNTIF('Master list(no salts, metals)'!$K282:$Y282, "#N/A")=14,TRUE,FALSE))</f>
        <v>1</v>
      </c>
      <c r="U283" t="b">
        <f>AND(COUNTIF('Master list(no salts, metals)'!U282,"&lt;=1"),IF(COUNTIF('Master list(no salts, metals)'!$K282:$Y282, "#N/A")=14,TRUE,FALSE))</f>
        <v>0</v>
      </c>
      <c r="V283" t="b">
        <f>AND(COUNTIF('Master list(no salts, metals)'!V282,"&lt;=1"),IF(COUNTIF('Master list(no salts, metals)'!$K282:$Y282, "#N/A")=14,TRUE,FALSE))</f>
        <v>0</v>
      </c>
      <c r="W283" t="b">
        <f>AND(COUNTIF('Master list(no salts, metals)'!W282,"&lt;=1"),IF(COUNTIF('Master list(no salts, metals)'!$K282:$Y282, "#N/A")=14,TRUE,FALSE))</f>
        <v>0</v>
      </c>
      <c r="X283" t="b">
        <f>AND(COUNTIF('Master list(no salts, metals)'!X282,"&lt;=1"),IF(COUNTIF('Master list(no salts, metals)'!$K282:$Y282, "#N/A")=14,TRUE,FALSE))</f>
        <v>0</v>
      </c>
      <c r="Y283" t="b">
        <f>AND(COUNTIF('Master list(no salts, metals)'!Y282,"&lt;=1"),IF(COUNTIF('Master list(no salts, metals)'!$K282:$Y282, "#N/A")=14,TRUE,FALSE))</f>
        <v>0</v>
      </c>
    </row>
    <row r="284" spans="11:25" x14ac:dyDescent="0.25">
      <c r="K284" t="b">
        <f>AND(COUNTIF('Master list(no salts, metals)'!K283,"&lt;=1"),IF(COUNTIF('Master list(no salts, metals)'!$K283:$Y283, "#N/A")=14,TRUE,FALSE))</f>
        <v>0</v>
      </c>
      <c r="L284" t="b">
        <f>AND(COUNTIF('Master list(no salts, metals)'!L283,"&lt;=1"),IF(COUNTIF('Master list(no salts, metals)'!$K283:$Y283, "#N/A")=14,TRUE,FALSE))</f>
        <v>0</v>
      </c>
      <c r="M284" t="b">
        <f>AND(COUNTIF('Master list(no salts, metals)'!M283,"&lt;=1"),IF(COUNTIF('Master list(no salts, metals)'!$K283:$Y283, "#N/A")=14,TRUE,FALSE))</f>
        <v>0</v>
      </c>
      <c r="N284" t="b">
        <f>AND(COUNTIF('Master list(no salts, metals)'!N283,"&lt;=1"),IF(COUNTIF('Master list(no salts, metals)'!$K283:$Y283, "#N/A")=14,TRUE,FALSE))</f>
        <v>0</v>
      </c>
      <c r="O284" t="b">
        <f>AND(COUNTIF('Master list(no salts, metals)'!O283,"&lt;=1"),IF(COUNTIF('Master list(no salts, metals)'!$K283:$Y283, "#N/A")=14,TRUE,FALSE))</f>
        <v>0</v>
      </c>
      <c r="P284" t="b">
        <f>AND(COUNTIF('Master list(no salts, metals)'!P283,"&lt;=1"),IF(COUNTIF('Master list(no salts, metals)'!$K283:$Y283, "#N/A")=14,TRUE,FALSE))</f>
        <v>0</v>
      </c>
      <c r="Q284" t="b">
        <f>AND(COUNTIF('Master list(no salts, metals)'!Q283,"&lt;=1"),IF(COUNTIF('Master list(no salts, metals)'!$K283:$Y283, "#N/A")=14,TRUE,FALSE))</f>
        <v>0</v>
      </c>
      <c r="R284" t="b">
        <f>AND(COUNTIF('Master list(no salts, metals)'!R283,"&lt;=1"),IF(COUNTIF('Master list(no salts, metals)'!$K283:$Y283, "#N/A")=14,TRUE,FALSE))</f>
        <v>0</v>
      </c>
      <c r="S284" t="b">
        <f>AND(COUNTIF('Master list(no salts, metals)'!S283,"&lt;=1"),IF(COUNTIF('Master list(no salts, metals)'!$K283:$Y283, "#N/A")=14,TRUE,FALSE))</f>
        <v>0</v>
      </c>
      <c r="T284" t="b">
        <f>AND(COUNTIF('Master list(no salts, metals)'!T283,"&lt;=1"),IF(COUNTIF('Master list(no salts, metals)'!$K283:$Y283, "#N/A")=14,TRUE,FALSE))</f>
        <v>1</v>
      </c>
      <c r="U284" t="b">
        <f>AND(COUNTIF('Master list(no salts, metals)'!U283,"&lt;=1"),IF(COUNTIF('Master list(no salts, metals)'!$K283:$Y283, "#N/A")=14,TRUE,FALSE))</f>
        <v>0</v>
      </c>
      <c r="V284" t="b">
        <f>AND(COUNTIF('Master list(no salts, metals)'!V283,"&lt;=1"),IF(COUNTIF('Master list(no salts, metals)'!$K283:$Y283, "#N/A")=14,TRUE,FALSE))</f>
        <v>0</v>
      </c>
      <c r="W284" t="b">
        <f>AND(COUNTIF('Master list(no salts, metals)'!W283,"&lt;=1"),IF(COUNTIF('Master list(no salts, metals)'!$K283:$Y283, "#N/A")=14,TRUE,FALSE))</f>
        <v>0</v>
      </c>
      <c r="X284" t="b">
        <f>AND(COUNTIF('Master list(no salts, metals)'!X283,"&lt;=1"),IF(COUNTIF('Master list(no salts, metals)'!$K283:$Y283, "#N/A")=14,TRUE,FALSE))</f>
        <v>0</v>
      </c>
      <c r="Y284" t="b">
        <f>AND(COUNTIF('Master list(no salts, metals)'!Y283,"&lt;=1"),IF(COUNTIF('Master list(no salts, metals)'!$K283:$Y283, "#N/A")=14,TRUE,FALSE))</f>
        <v>0</v>
      </c>
    </row>
    <row r="285" spans="11:25" x14ac:dyDescent="0.25">
      <c r="K285" t="b">
        <f>AND(COUNTIF('Master list(no salts, metals)'!K284,"&lt;=1"),IF(COUNTIF('Master list(no salts, metals)'!$K284:$Y284, "#N/A")=14,TRUE,FALSE))</f>
        <v>0</v>
      </c>
      <c r="L285" t="b">
        <f>AND(COUNTIF('Master list(no salts, metals)'!L284,"&lt;=1"),IF(COUNTIF('Master list(no salts, metals)'!$K284:$Y284, "#N/A")=14,TRUE,FALSE))</f>
        <v>0</v>
      </c>
      <c r="M285" t="b">
        <f>AND(COUNTIF('Master list(no salts, metals)'!M284,"&lt;=1"),IF(COUNTIF('Master list(no salts, metals)'!$K284:$Y284, "#N/A")=14,TRUE,FALSE))</f>
        <v>0</v>
      </c>
      <c r="N285" t="b">
        <f>AND(COUNTIF('Master list(no salts, metals)'!N284,"&lt;=1"),IF(COUNTIF('Master list(no salts, metals)'!$K284:$Y284, "#N/A")=14,TRUE,FALSE))</f>
        <v>0</v>
      </c>
      <c r="O285" t="b">
        <f>AND(COUNTIF('Master list(no salts, metals)'!O284,"&lt;=1"),IF(COUNTIF('Master list(no salts, metals)'!$K284:$Y284, "#N/A")=14,TRUE,FALSE))</f>
        <v>0</v>
      </c>
      <c r="P285" t="b">
        <f>AND(COUNTIF('Master list(no salts, metals)'!P284,"&lt;=1"),IF(COUNTIF('Master list(no salts, metals)'!$K284:$Y284, "#N/A")=14,TRUE,FALSE))</f>
        <v>0</v>
      </c>
      <c r="Q285" t="b">
        <f>AND(COUNTIF('Master list(no salts, metals)'!Q284,"&lt;=1"),IF(COUNTIF('Master list(no salts, metals)'!$K284:$Y284, "#N/A")=14,TRUE,FALSE))</f>
        <v>0</v>
      </c>
      <c r="R285" t="b">
        <f>AND(COUNTIF('Master list(no salts, metals)'!R284,"&lt;=1"),IF(COUNTIF('Master list(no salts, metals)'!$K284:$Y284, "#N/A")=14,TRUE,FALSE))</f>
        <v>0</v>
      </c>
      <c r="S285" t="b">
        <f>AND(COUNTIF('Master list(no salts, metals)'!S284,"&lt;=1"),IF(COUNTIF('Master list(no salts, metals)'!$K284:$Y284, "#N/A")=14,TRUE,FALSE))</f>
        <v>0</v>
      </c>
      <c r="T285" t="b">
        <f>AND(COUNTIF('Master list(no salts, metals)'!T284,"&lt;=1"),IF(COUNTIF('Master list(no salts, metals)'!$K284:$Y284, "#N/A")=14,TRUE,FALSE))</f>
        <v>1</v>
      </c>
      <c r="U285" t="b">
        <f>AND(COUNTIF('Master list(no salts, metals)'!U284,"&lt;=1"),IF(COUNTIF('Master list(no salts, metals)'!$K284:$Y284, "#N/A")=14,TRUE,FALSE))</f>
        <v>0</v>
      </c>
      <c r="V285" t="b">
        <f>AND(COUNTIF('Master list(no salts, metals)'!V284,"&lt;=1"),IF(COUNTIF('Master list(no salts, metals)'!$K284:$Y284, "#N/A")=14,TRUE,FALSE))</f>
        <v>0</v>
      </c>
      <c r="W285" t="b">
        <f>AND(COUNTIF('Master list(no salts, metals)'!W284,"&lt;=1"),IF(COUNTIF('Master list(no salts, metals)'!$K284:$Y284, "#N/A")=14,TRUE,FALSE))</f>
        <v>0</v>
      </c>
      <c r="X285" t="b">
        <f>AND(COUNTIF('Master list(no salts, metals)'!X284,"&lt;=1"),IF(COUNTIF('Master list(no salts, metals)'!$K284:$Y284, "#N/A")=14,TRUE,FALSE))</f>
        <v>0</v>
      </c>
      <c r="Y285" t="b">
        <f>AND(COUNTIF('Master list(no salts, metals)'!Y284,"&lt;=1"),IF(COUNTIF('Master list(no salts, metals)'!$K284:$Y284, "#N/A")=14,TRUE,FALSE))</f>
        <v>0</v>
      </c>
    </row>
    <row r="286" spans="11:25" x14ac:dyDescent="0.25">
      <c r="K286" t="b">
        <f>AND(COUNTIF('Master list(no salts, metals)'!K285,"&lt;=1"),IF(COUNTIF('Master list(no salts, metals)'!$K285:$Y285, "#N/A")=14,TRUE,FALSE))</f>
        <v>0</v>
      </c>
      <c r="L286" t="b">
        <f>AND(COUNTIF('Master list(no salts, metals)'!L285,"&lt;=1"),IF(COUNTIF('Master list(no salts, metals)'!$K285:$Y285, "#N/A")=14,TRUE,FALSE))</f>
        <v>0</v>
      </c>
      <c r="M286" t="b">
        <f>AND(COUNTIF('Master list(no salts, metals)'!M285,"&lt;=1"),IF(COUNTIF('Master list(no salts, metals)'!$K285:$Y285, "#N/A")=14,TRUE,FALSE))</f>
        <v>0</v>
      </c>
      <c r="N286" t="b">
        <f>AND(COUNTIF('Master list(no salts, metals)'!N285,"&lt;=1"),IF(COUNTIF('Master list(no salts, metals)'!$K285:$Y285, "#N/A")=14,TRUE,FALSE))</f>
        <v>0</v>
      </c>
      <c r="O286" t="b">
        <f>AND(COUNTIF('Master list(no salts, metals)'!O285,"&lt;=1"),IF(COUNTIF('Master list(no salts, metals)'!$K285:$Y285, "#N/A")=14,TRUE,FALSE))</f>
        <v>0</v>
      </c>
      <c r="P286" t="b">
        <f>AND(COUNTIF('Master list(no salts, metals)'!P285,"&lt;=1"),IF(COUNTIF('Master list(no salts, metals)'!$K285:$Y285, "#N/A")=14,TRUE,FALSE))</f>
        <v>0</v>
      </c>
      <c r="Q286" t="b">
        <f>AND(COUNTIF('Master list(no salts, metals)'!Q285,"&lt;=1"),IF(COUNTIF('Master list(no salts, metals)'!$K285:$Y285, "#N/A")=14,TRUE,FALSE))</f>
        <v>0</v>
      </c>
      <c r="R286" t="b">
        <f>AND(COUNTIF('Master list(no salts, metals)'!R285,"&lt;=1"),IF(COUNTIF('Master list(no salts, metals)'!$K285:$Y285, "#N/A")=14,TRUE,FALSE))</f>
        <v>0</v>
      </c>
      <c r="S286" t="b">
        <f>AND(COUNTIF('Master list(no salts, metals)'!S285,"&lt;=1"),IF(COUNTIF('Master list(no salts, metals)'!$K285:$Y285, "#N/A")=14,TRUE,FALSE))</f>
        <v>0</v>
      </c>
      <c r="T286" t="b">
        <f>AND(COUNTIF('Master list(no salts, metals)'!T285,"&lt;=1"),IF(COUNTIF('Master list(no salts, metals)'!$K285:$Y285, "#N/A")=14,TRUE,FALSE))</f>
        <v>0</v>
      </c>
      <c r="U286" t="b">
        <f>AND(COUNTIF('Master list(no salts, metals)'!U285,"&lt;=1"),IF(COUNTIF('Master list(no salts, metals)'!$K285:$Y285, "#N/A")=14,TRUE,FALSE))</f>
        <v>0</v>
      </c>
      <c r="V286" t="b">
        <f>AND(COUNTIF('Master list(no salts, metals)'!V285,"&lt;=1"),IF(COUNTIF('Master list(no salts, metals)'!$K285:$Y285, "#N/A")=14,TRUE,FALSE))</f>
        <v>0</v>
      </c>
      <c r="W286" t="b">
        <f>AND(COUNTIF('Master list(no salts, metals)'!W285,"&lt;=1"),IF(COUNTIF('Master list(no salts, metals)'!$K285:$Y285, "#N/A")=14,TRUE,FALSE))</f>
        <v>0</v>
      </c>
      <c r="X286" t="b">
        <f>AND(COUNTIF('Master list(no salts, metals)'!X285,"&lt;=1"),IF(COUNTIF('Master list(no salts, metals)'!$K285:$Y285, "#N/A")=14,TRUE,FALSE))</f>
        <v>0</v>
      </c>
      <c r="Y286" t="b">
        <f>AND(COUNTIF('Master list(no salts, metals)'!Y285,"&lt;=1"),IF(COUNTIF('Master list(no salts, metals)'!$K285:$Y285, "#N/A")=14,TRUE,FALSE))</f>
        <v>0</v>
      </c>
    </row>
    <row r="287" spans="11:25" x14ac:dyDescent="0.25">
      <c r="K287" t="b">
        <f>AND(COUNTIF('Master list(no salts, metals)'!K286,"&lt;=1"),IF(COUNTIF('Master list(no salts, metals)'!$K286:$Y286, "#N/A")=14,TRUE,FALSE))</f>
        <v>0</v>
      </c>
      <c r="L287" t="b">
        <f>AND(COUNTIF('Master list(no salts, metals)'!L286,"&lt;=1"),IF(COUNTIF('Master list(no salts, metals)'!$K286:$Y286, "#N/A")=14,TRUE,FALSE))</f>
        <v>0</v>
      </c>
      <c r="M287" t="b">
        <f>AND(COUNTIF('Master list(no salts, metals)'!M286,"&lt;=1"),IF(COUNTIF('Master list(no salts, metals)'!$K286:$Y286, "#N/A")=14,TRUE,FALSE))</f>
        <v>0</v>
      </c>
      <c r="N287" t="b">
        <f>AND(COUNTIF('Master list(no salts, metals)'!N286,"&lt;=1"),IF(COUNTIF('Master list(no salts, metals)'!$K286:$Y286, "#N/A")=14,TRUE,FALSE))</f>
        <v>0</v>
      </c>
      <c r="O287" t="b">
        <f>AND(COUNTIF('Master list(no salts, metals)'!O286,"&lt;=1"),IF(COUNTIF('Master list(no salts, metals)'!$K286:$Y286, "#N/A")=14,TRUE,FALSE))</f>
        <v>0</v>
      </c>
      <c r="P287" t="b">
        <f>AND(COUNTIF('Master list(no salts, metals)'!P286,"&lt;=1"),IF(COUNTIF('Master list(no salts, metals)'!$K286:$Y286, "#N/A")=14,TRUE,FALSE))</f>
        <v>0</v>
      </c>
      <c r="Q287" t="b">
        <f>AND(COUNTIF('Master list(no salts, metals)'!Q286,"&lt;=1"),IF(COUNTIF('Master list(no salts, metals)'!$K286:$Y286, "#N/A")=14,TRUE,FALSE))</f>
        <v>0</v>
      </c>
      <c r="R287" t="b">
        <f>AND(COUNTIF('Master list(no salts, metals)'!R286,"&lt;=1"),IF(COUNTIF('Master list(no salts, metals)'!$K286:$Y286, "#N/A")=14,TRUE,FALSE))</f>
        <v>0</v>
      </c>
      <c r="S287" t="b">
        <f>AND(COUNTIF('Master list(no salts, metals)'!S286,"&lt;=1"),IF(COUNTIF('Master list(no salts, metals)'!$K286:$Y286, "#N/A")=14,TRUE,FALSE))</f>
        <v>0</v>
      </c>
      <c r="T287" t="b">
        <f>AND(COUNTIF('Master list(no salts, metals)'!T286,"&lt;=1"),IF(COUNTIF('Master list(no salts, metals)'!$K286:$Y286, "#N/A")=14,TRUE,FALSE))</f>
        <v>0</v>
      </c>
      <c r="U287" t="b">
        <f>AND(COUNTIF('Master list(no salts, metals)'!U286,"&lt;=1"),IF(COUNTIF('Master list(no salts, metals)'!$K286:$Y286, "#N/A")=14,TRUE,FALSE))</f>
        <v>0</v>
      </c>
      <c r="V287" t="b">
        <f>AND(COUNTIF('Master list(no salts, metals)'!V286,"&lt;=1"),IF(COUNTIF('Master list(no salts, metals)'!$K286:$Y286, "#N/A")=14,TRUE,FALSE))</f>
        <v>0</v>
      </c>
      <c r="W287" t="b">
        <f>AND(COUNTIF('Master list(no salts, metals)'!W286,"&lt;=1"),IF(COUNTIF('Master list(no salts, metals)'!$K286:$Y286, "#N/A")=14,TRUE,FALSE))</f>
        <v>1</v>
      </c>
      <c r="X287" t="b">
        <f>AND(COUNTIF('Master list(no salts, metals)'!X286,"&lt;=1"),IF(COUNTIF('Master list(no salts, metals)'!$K286:$Y286, "#N/A")=14,TRUE,FALSE))</f>
        <v>0</v>
      </c>
      <c r="Y287" t="b">
        <f>AND(COUNTIF('Master list(no salts, metals)'!Y286,"&lt;=1"),IF(COUNTIF('Master list(no salts, metals)'!$K286:$Y286, "#N/A")=14,TRUE,FALSE))</f>
        <v>0</v>
      </c>
    </row>
    <row r="288" spans="11:25" x14ac:dyDescent="0.25">
      <c r="K288" t="b">
        <f>AND(COUNTIF('Master list(no salts, metals)'!K287,"&lt;=1"),IF(COUNTIF('Master list(no salts, metals)'!$K287:$Y287, "#N/A")=14,TRUE,FALSE))</f>
        <v>0</v>
      </c>
      <c r="L288" t="b">
        <f>AND(COUNTIF('Master list(no salts, metals)'!L287,"&lt;=1"),IF(COUNTIF('Master list(no salts, metals)'!$K287:$Y287, "#N/A")=14,TRUE,FALSE))</f>
        <v>0</v>
      </c>
      <c r="M288" t="b">
        <f>AND(COUNTIF('Master list(no salts, metals)'!M287,"&lt;=1"),IF(COUNTIF('Master list(no salts, metals)'!$K287:$Y287, "#N/A")=14,TRUE,FALSE))</f>
        <v>0</v>
      </c>
      <c r="N288" t="b">
        <f>AND(COUNTIF('Master list(no salts, metals)'!N287,"&lt;=1"),IF(COUNTIF('Master list(no salts, metals)'!$K287:$Y287, "#N/A")=14,TRUE,FALSE))</f>
        <v>0</v>
      </c>
      <c r="O288" t="b">
        <f>AND(COUNTIF('Master list(no salts, metals)'!O287,"&lt;=1"),IF(COUNTIF('Master list(no salts, metals)'!$K287:$Y287, "#N/A")=14,TRUE,FALSE))</f>
        <v>0</v>
      </c>
      <c r="P288" t="b">
        <f>AND(COUNTIF('Master list(no salts, metals)'!P287,"&lt;=1"),IF(COUNTIF('Master list(no salts, metals)'!$K287:$Y287, "#N/A")=14,TRUE,FALSE))</f>
        <v>0</v>
      </c>
      <c r="Q288" t="b">
        <f>AND(COUNTIF('Master list(no salts, metals)'!Q287,"&lt;=1"),IF(COUNTIF('Master list(no salts, metals)'!$K287:$Y287, "#N/A")=14,TRUE,FALSE))</f>
        <v>0</v>
      </c>
      <c r="R288" t="b">
        <f>AND(COUNTIF('Master list(no salts, metals)'!R287,"&lt;=1"),IF(COUNTIF('Master list(no salts, metals)'!$K287:$Y287, "#N/A")=14,TRUE,FALSE))</f>
        <v>0</v>
      </c>
      <c r="S288" t="b">
        <f>AND(COUNTIF('Master list(no salts, metals)'!S287,"&lt;=1"),IF(COUNTIF('Master list(no salts, metals)'!$K287:$Y287, "#N/A")=14,TRUE,FALSE))</f>
        <v>0</v>
      </c>
      <c r="T288" t="b">
        <f>AND(COUNTIF('Master list(no salts, metals)'!T287,"&lt;=1"),IF(COUNTIF('Master list(no salts, metals)'!$K287:$Y287, "#N/A")=14,TRUE,FALSE))</f>
        <v>0</v>
      </c>
      <c r="U288" t="b">
        <f>AND(COUNTIF('Master list(no salts, metals)'!U287,"&lt;=1"),IF(COUNTIF('Master list(no salts, metals)'!$K287:$Y287, "#N/A")=14,TRUE,FALSE))</f>
        <v>0</v>
      </c>
      <c r="V288" t="b">
        <f>AND(COUNTIF('Master list(no salts, metals)'!V287,"&lt;=1"),IF(COUNTIF('Master list(no salts, metals)'!$K287:$Y287, "#N/A")=14,TRUE,FALSE))</f>
        <v>0</v>
      </c>
      <c r="W288" t="b">
        <f>AND(COUNTIF('Master list(no salts, metals)'!W287,"&lt;=1"),IF(COUNTIF('Master list(no salts, metals)'!$K287:$Y287, "#N/A")=14,TRUE,FALSE))</f>
        <v>0</v>
      </c>
      <c r="X288" t="b">
        <f>AND(COUNTIF('Master list(no salts, metals)'!X287,"&lt;=1"),IF(COUNTIF('Master list(no salts, metals)'!$K287:$Y287, "#N/A")=14,TRUE,FALSE))</f>
        <v>0</v>
      </c>
      <c r="Y288" t="b">
        <f>AND(COUNTIF('Master list(no salts, metals)'!Y287,"&lt;=1"),IF(COUNTIF('Master list(no salts, metals)'!$K287:$Y287, "#N/A")=14,TRUE,FALSE))</f>
        <v>0</v>
      </c>
    </row>
    <row r="289" spans="11:25" x14ac:dyDescent="0.25">
      <c r="K289" t="b">
        <f>AND(COUNTIF('Master list(no salts, metals)'!K288,"&lt;=1"),IF(COUNTIF('Master list(no salts, metals)'!$K288:$Y288, "#N/A")=14,TRUE,FALSE))</f>
        <v>0</v>
      </c>
      <c r="L289" t="b">
        <f>AND(COUNTIF('Master list(no salts, metals)'!L288,"&lt;=1"),IF(COUNTIF('Master list(no salts, metals)'!$K288:$Y288, "#N/A")=14,TRUE,FALSE))</f>
        <v>0</v>
      </c>
      <c r="M289" t="b">
        <f>AND(COUNTIF('Master list(no salts, metals)'!M288,"&lt;=1"),IF(COUNTIF('Master list(no salts, metals)'!$K288:$Y288, "#N/A")=14,TRUE,FALSE))</f>
        <v>0</v>
      </c>
      <c r="N289" t="b">
        <f>AND(COUNTIF('Master list(no salts, metals)'!N288,"&lt;=1"),IF(COUNTIF('Master list(no salts, metals)'!$K288:$Y288, "#N/A")=14,TRUE,FALSE))</f>
        <v>0</v>
      </c>
      <c r="O289" t="b">
        <f>AND(COUNTIF('Master list(no salts, metals)'!O288,"&lt;=1"),IF(COUNTIF('Master list(no salts, metals)'!$K288:$Y288, "#N/A")=14,TRUE,FALSE))</f>
        <v>0</v>
      </c>
      <c r="P289" t="b">
        <f>AND(COUNTIF('Master list(no salts, metals)'!P288,"&lt;=1"),IF(COUNTIF('Master list(no salts, metals)'!$K288:$Y288, "#N/A")=14,TRUE,FALSE))</f>
        <v>0</v>
      </c>
      <c r="Q289" t="b">
        <f>AND(COUNTIF('Master list(no salts, metals)'!Q288,"&lt;=1"),IF(COUNTIF('Master list(no salts, metals)'!$K288:$Y288, "#N/A")=14,TRUE,FALSE))</f>
        <v>0</v>
      </c>
      <c r="R289" t="b">
        <f>AND(COUNTIF('Master list(no salts, metals)'!R288,"&lt;=1"),IF(COUNTIF('Master list(no salts, metals)'!$K288:$Y288, "#N/A")=14,TRUE,FALSE))</f>
        <v>0</v>
      </c>
      <c r="S289" t="b">
        <f>AND(COUNTIF('Master list(no salts, metals)'!S288,"&lt;=1"),IF(COUNTIF('Master list(no salts, metals)'!$K288:$Y288, "#N/A")=14,TRUE,FALSE))</f>
        <v>0</v>
      </c>
      <c r="T289" t="b">
        <f>AND(COUNTIF('Master list(no salts, metals)'!T288,"&lt;=1"),IF(COUNTIF('Master list(no salts, metals)'!$K288:$Y288, "#N/A")=14,TRUE,FALSE))</f>
        <v>0</v>
      </c>
      <c r="U289" t="b">
        <f>AND(COUNTIF('Master list(no salts, metals)'!U288,"&lt;=1"),IF(COUNTIF('Master list(no salts, metals)'!$K288:$Y288, "#N/A")=14,TRUE,FALSE))</f>
        <v>0</v>
      </c>
      <c r="V289" t="b">
        <f>AND(COUNTIF('Master list(no salts, metals)'!V288,"&lt;=1"),IF(COUNTIF('Master list(no salts, metals)'!$K288:$Y288, "#N/A")=14,TRUE,FALSE))</f>
        <v>0</v>
      </c>
      <c r="W289" t="b">
        <f>AND(COUNTIF('Master list(no salts, metals)'!W288,"&lt;=1"),IF(COUNTIF('Master list(no salts, metals)'!$K288:$Y288, "#N/A")=14,TRUE,FALSE))</f>
        <v>1</v>
      </c>
      <c r="X289" t="b">
        <f>AND(COUNTIF('Master list(no salts, metals)'!X288,"&lt;=1"),IF(COUNTIF('Master list(no salts, metals)'!$K288:$Y288, "#N/A")=14,TRUE,FALSE))</f>
        <v>0</v>
      </c>
      <c r="Y289" t="b">
        <f>AND(COUNTIF('Master list(no salts, metals)'!Y288,"&lt;=1"),IF(COUNTIF('Master list(no salts, metals)'!$K288:$Y288, "#N/A")=14,TRUE,FALSE))</f>
        <v>0</v>
      </c>
    </row>
    <row r="290" spans="11:25" x14ac:dyDescent="0.25">
      <c r="K290" t="b">
        <f>AND(COUNTIF('Master list(no salts, metals)'!K289,"&lt;=1"),IF(COUNTIF('Master list(no salts, metals)'!$K289:$Y289, "#N/A")=14,TRUE,FALSE))</f>
        <v>0</v>
      </c>
      <c r="L290" t="b">
        <f>AND(COUNTIF('Master list(no salts, metals)'!L289,"&lt;=1"),IF(COUNTIF('Master list(no salts, metals)'!$K289:$Y289, "#N/A")=14,TRUE,FALSE))</f>
        <v>0</v>
      </c>
      <c r="M290" t="b">
        <f>AND(COUNTIF('Master list(no salts, metals)'!M289,"&lt;=1"),IF(COUNTIF('Master list(no salts, metals)'!$K289:$Y289, "#N/A")=14,TRUE,FALSE))</f>
        <v>0</v>
      </c>
      <c r="N290" t="b">
        <f>AND(COUNTIF('Master list(no salts, metals)'!N289,"&lt;=1"),IF(COUNTIF('Master list(no salts, metals)'!$K289:$Y289, "#N/A")=14,TRUE,FALSE))</f>
        <v>0</v>
      </c>
      <c r="O290" t="b">
        <f>AND(COUNTIF('Master list(no salts, metals)'!O289,"&lt;=1"),IF(COUNTIF('Master list(no salts, metals)'!$K289:$Y289, "#N/A")=14,TRUE,FALSE))</f>
        <v>0</v>
      </c>
      <c r="P290" t="b">
        <f>AND(COUNTIF('Master list(no salts, metals)'!P289,"&lt;=1"),IF(COUNTIF('Master list(no salts, metals)'!$K289:$Y289, "#N/A")=14,TRUE,FALSE))</f>
        <v>0</v>
      </c>
      <c r="Q290" t="b">
        <f>AND(COUNTIF('Master list(no salts, metals)'!Q289,"&lt;=1"),IF(COUNTIF('Master list(no salts, metals)'!$K289:$Y289, "#N/A")=14,TRUE,FALSE))</f>
        <v>0</v>
      </c>
      <c r="R290" t="b">
        <f>AND(COUNTIF('Master list(no salts, metals)'!R289,"&lt;=1"),IF(COUNTIF('Master list(no salts, metals)'!$K289:$Y289, "#N/A")=14,TRUE,FALSE))</f>
        <v>0</v>
      </c>
      <c r="S290" t="b">
        <f>AND(COUNTIF('Master list(no salts, metals)'!S289,"&lt;=1"),IF(COUNTIF('Master list(no salts, metals)'!$K289:$Y289, "#N/A")=14,TRUE,FALSE))</f>
        <v>0</v>
      </c>
      <c r="T290" t="b">
        <f>AND(COUNTIF('Master list(no salts, metals)'!T289,"&lt;=1"),IF(COUNTIF('Master list(no salts, metals)'!$K289:$Y289, "#N/A")=14,TRUE,FALSE))</f>
        <v>1</v>
      </c>
      <c r="U290" t="b">
        <f>AND(COUNTIF('Master list(no salts, metals)'!U289,"&lt;=1"),IF(COUNTIF('Master list(no salts, metals)'!$K289:$Y289, "#N/A")=14,TRUE,FALSE))</f>
        <v>0</v>
      </c>
      <c r="V290" t="b">
        <f>AND(COUNTIF('Master list(no salts, metals)'!V289,"&lt;=1"),IF(COUNTIF('Master list(no salts, metals)'!$K289:$Y289, "#N/A")=14,TRUE,FALSE))</f>
        <v>0</v>
      </c>
      <c r="W290" t="b">
        <f>AND(COUNTIF('Master list(no salts, metals)'!W289,"&lt;=1"),IF(COUNTIF('Master list(no salts, metals)'!$K289:$Y289, "#N/A")=14,TRUE,FALSE))</f>
        <v>0</v>
      </c>
      <c r="X290" t="b">
        <f>AND(COUNTIF('Master list(no salts, metals)'!X289,"&lt;=1"),IF(COUNTIF('Master list(no salts, metals)'!$K289:$Y289, "#N/A")=14,TRUE,FALSE))</f>
        <v>0</v>
      </c>
      <c r="Y290" t="b">
        <f>AND(COUNTIF('Master list(no salts, metals)'!Y289,"&lt;=1"),IF(COUNTIF('Master list(no salts, metals)'!$K289:$Y289, "#N/A")=14,TRUE,FALSE))</f>
        <v>0</v>
      </c>
    </row>
    <row r="291" spans="11:25" x14ac:dyDescent="0.25">
      <c r="K291" t="b">
        <f>AND(COUNTIF('Master list(no salts, metals)'!K290,"&lt;=1"),IF(COUNTIF('Master list(no salts, metals)'!$K290:$Y290, "#N/A")=14,TRUE,FALSE))</f>
        <v>0</v>
      </c>
      <c r="L291" t="b">
        <f>AND(COUNTIF('Master list(no salts, metals)'!L290,"&lt;=1"),IF(COUNTIF('Master list(no salts, metals)'!$K290:$Y290, "#N/A")=14,TRUE,FALSE))</f>
        <v>0</v>
      </c>
      <c r="M291" t="b">
        <f>AND(COUNTIF('Master list(no salts, metals)'!M290,"&lt;=1"),IF(COUNTIF('Master list(no salts, metals)'!$K290:$Y290, "#N/A")=14,TRUE,FALSE))</f>
        <v>0</v>
      </c>
      <c r="N291" t="b">
        <f>AND(COUNTIF('Master list(no salts, metals)'!N290,"&lt;=1"),IF(COUNTIF('Master list(no salts, metals)'!$K290:$Y290, "#N/A")=14,TRUE,FALSE))</f>
        <v>0</v>
      </c>
      <c r="O291" t="b">
        <f>AND(COUNTIF('Master list(no salts, metals)'!O290,"&lt;=1"),IF(COUNTIF('Master list(no salts, metals)'!$K290:$Y290, "#N/A")=14,TRUE,FALSE))</f>
        <v>0</v>
      </c>
      <c r="P291" t="b">
        <f>AND(COUNTIF('Master list(no salts, metals)'!P290,"&lt;=1"),IF(COUNTIF('Master list(no salts, metals)'!$K290:$Y290, "#N/A")=14,TRUE,FALSE))</f>
        <v>0</v>
      </c>
      <c r="Q291" t="b">
        <f>AND(COUNTIF('Master list(no salts, metals)'!Q290,"&lt;=1"),IF(COUNTIF('Master list(no salts, metals)'!$K290:$Y290, "#N/A")=14,TRUE,FALSE))</f>
        <v>0</v>
      </c>
      <c r="R291" t="b">
        <f>AND(COUNTIF('Master list(no salts, metals)'!R290,"&lt;=1"),IF(COUNTIF('Master list(no salts, metals)'!$K290:$Y290, "#N/A")=14,TRUE,FALSE))</f>
        <v>0</v>
      </c>
      <c r="S291" t="b">
        <f>AND(COUNTIF('Master list(no salts, metals)'!S290,"&lt;=1"),IF(COUNTIF('Master list(no salts, metals)'!$K290:$Y290, "#N/A")=14,TRUE,FALSE))</f>
        <v>0</v>
      </c>
      <c r="T291" t="b">
        <f>AND(COUNTIF('Master list(no salts, metals)'!T290,"&lt;=1"),IF(COUNTIF('Master list(no salts, metals)'!$K290:$Y290, "#N/A")=14,TRUE,FALSE))</f>
        <v>1</v>
      </c>
      <c r="U291" t="b">
        <f>AND(COUNTIF('Master list(no salts, metals)'!U290,"&lt;=1"),IF(COUNTIF('Master list(no salts, metals)'!$K290:$Y290, "#N/A")=14,TRUE,FALSE))</f>
        <v>0</v>
      </c>
      <c r="V291" t="b">
        <f>AND(COUNTIF('Master list(no salts, metals)'!V290,"&lt;=1"),IF(COUNTIF('Master list(no salts, metals)'!$K290:$Y290, "#N/A")=14,TRUE,FALSE))</f>
        <v>0</v>
      </c>
      <c r="W291" t="b">
        <f>AND(COUNTIF('Master list(no salts, metals)'!W290,"&lt;=1"),IF(COUNTIF('Master list(no salts, metals)'!$K290:$Y290, "#N/A")=14,TRUE,FALSE))</f>
        <v>0</v>
      </c>
      <c r="X291" t="b">
        <f>AND(COUNTIF('Master list(no salts, metals)'!X290,"&lt;=1"),IF(COUNTIF('Master list(no salts, metals)'!$K290:$Y290, "#N/A")=14,TRUE,FALSE))</f>
        <v>0</v>
      </c>
      <c r="Y291" t="b">
        <f>AND(COUNTIF('Master list(no salts, metals)'!Y290,"&lt;=1"),IF(COUNTIF('Master list(no salts, metals)'!$K290:$Y290, "#N/A")=14,TRUE,FALSE))</f>
        <v>0</v>
      </c>
    </row>
    <row r="292" spans="11:25" x14ac:dyDescent="0.25">
      <c r="K292" t="b">
        <f>AND(COUNTIF('Master list(no salts, metals)'!K291,"&lt;=1"),IF(COUNTIF('Master list(no salts, metals)'!$K291:$Y291, "#N/A")=14,TRUE,FALSE))</f>
        <v>0</v>
      </c>
      <c r="L292" t="b">
        <f>AND(COUNTIF('Master list(no salts, metals)'!L291,"&lt;=1"),IF(COUNTIF('Master list(no salts, metals)'!$K291:$Y291, "#N/A")=14,TRUE,FALSE))</f>
        <v>0</v>
      </c>
      <c r="M292" t="b">
        <f>AND(COUNTIF('Master list(no salts, metals)'!M291,"&lt;=1"),IF(COUNTIF('Master list(no salts, metals)'!$K291:$Y291, "#N/A")=14,TRUE,FALSE))</f>
        <v>0</v>
      </c>
      <c r="N292" t="b">
        <f>AND(COUNTIF('Master list(no salts, metals)'!N291,"&lt;=1"),IF(COUNTIF('Master list(no salts, metals)'!$K291:$Y291, "#N/A")=14,TRUE,FALSE))</f>
        <v>0</v>
      </c>
      <c r="O292" t="b">
        <f>AND(COUNTIF('Master list(no salts, metals)'!O291,"&lt;=1"),IF(COUNTIF('Master list(no salts, metals)'!$K291:$Y291, "#N/A")=14,TRUE,FALSE))</f>
        <v>0</v>
      </c>
      <c r="P292" t="b">
        <f>AND(COUNTIF('Master list(no salts, metals)'!P291,"&lt;=1"),IF(COUNTIF('Master list(no salts, metals)'!$K291:$Y291, "#N/A")=14,TRUE,FALSE))</f>
        <v>0</v>
      </c>
      <c r="Q292" t="b">
        <f>AND(COUNTIF('Master list(no salts, metals)'!Q291,"&lt;=1"),IF(COUNTIF('Master list(no salts, metals)'!$K291:$Y291, "#N/A")=14,TRUE,FALSE))</f>
        <v>0</v>
      </c>
      <c r="R292" t="b">
        <f>AND(COUNTIF('Master list(no salts, metals)'!R291,"&lt;=1"),IF(COUNTIF('Master list(no salts, metals)'!$K291:$Y291, "#N/A")=14,TRUE,FALSE))</f>
        <v>0</v>
      </c>
      <c r="S292" t="b">
        <f>AND(COUNTIF('Master list(no salts, metals)'!S291,"&lt;=1"),IF(COUNTIF('Master list(no salts, metals)'!$K291:$Y291, "#N/A")=14,TRUE,FALSE))</f>
        <v>0</v>
      </c>
      <c r="T292" t="b">
        <f>AND(COUNTIF('Master list(no salts, metals)'!T291,"&lt;=1"),IF(COUNTIF('Master list(no salts, metals)'!$K291:$Y291, "#N/A")=14,TRUE,FALSE))</f>
        <v>0</v>
      </c>
      <c r="U292" t="b">
        <f>AND(COUNTIF('Master list(no salts, metals)'!U291,"&lt;=1"),IF(COUNTIF('Master list(no salts, metals)'!$K291:$Y291, "#N/A")=14,TRUE,FALSE))</f>
        <v>0</v>
      </c>
      <c r="V292" t="b">
        <f>AND(COUNTIF('Master list(no salts, metals)'!V291,"&lt;=1"),IF(COUNTIF('Master list(no salts, metals)'!$K291:$Y291, "#N/A")=14,TRUE,FALSE))</f>
        <v>0</v>
      </c>
      <c r="W292" t="b">
        <f>AND(COUNTIF('Master list(no salts, metals)'!W291,"&lt;=1"),IF(COUNTIF('Master list(no salts, metals)'!$K291:$Y291, "#N/A")=14,TRUE,FALSE))</f>
        <v>0</v>
      </c>
      <c r="X292" t="b">
        <f>AND(COUNTIF('Master list(no salts, metals)'!X291,"&lt;=1"),IF(COUNTIF('Master list(no salts, metals)'!$K291:$Y291, "#N/A")=14,TRUE,FALSE))</f>
        <v>0</v>
      </c>
      <c r="Y292" t="b">
        <f>AND(COUNTIF('Master list(no salts, metals)'!Y291,"&lt;=1"),IF(COUNTIF('Master list(no salts, metals)'!$K291:$Y291, "#N/A")=14,TRUE,FALSE))</f>
        <v>0</v>
      </c>
    </row>
    <row r="293" spans="11:25" x14ac:dyDescent="0.25">
      <c r="K293" t="b">
        <f>AND(COUNTIF('Master list(no salts, metals)'!K292,"&lt;=1"),IF(COUNTIF('Master list(no salts, metals)'!$K292:$Y292, "#N/A")=14,TRUE,FALSE))</f>
        <v>0</v>
      </c>
      <c r="L293" t="b">
        <f>AND(COUNTIF('Master list(no salts, metals)'!L292,"&lt;=1"),IF(COUNTIF('Master list(no salts, metals)'!$K292:$Y292, "#N/A")=14,TRUE,FALSE))</f>
        <v>0</v>
      </c>
      <c r="M293" t="b">
        <f>AND(COUNTIF('Master list(no salts, metals)'!M292,"&lt;=1"),IF(COUNTIF('Master list(no salts, metals)'!$K292:$Y292, "#N/A")=14,TRUE,FALSE))</f>
        <v>0</v>
      </c>
      <c r="N293" t="b">
        <f>AND(COUNTIF('Master list(no salts, metals)'!N292,"&lt;=1"),IF(COUNTIF('Master list(no salts, metals)'!$K292:$Y292, "#N/A")=14,TRUE,FALSE))</f>
        <v>0</v>
      </c>
      <c r="O293" t="b">
        <f>AND(COUNTIF('Master list(no salts, metals)'!O292,"&lt;=1"),IF(COUNTIF('Master list(no salts, metals)'!$K292:$Y292, "#N/A")=14,TRUE,FALSE))</f>
        <v>0</v>
      </c>
      <c r="P293" t="b">
        <f>AND(COUNTIF('Master list(no salts, metals)'!P292,"&lt;=1"),IF(COUNTIF('Master list(no salts, metals)'!$K292:$Y292, "#N/A")=14,TRUE,FALSE))</f>
        <v>0</v>
      </c>
      <c r="Q293" t="b">
        <f>AND(COUNTIF('Master list(no salts, metals)'!Q292,"&lt;=1"),IF(COUNTIF('Master list(no salts, metals)'!$K292:$Y292, "#N/A")=14,TRUE,FALSE))</f>
        <v>0</v>
      </c>
      <c r="R293" t="b">
        <f>AND(COUNTIF('Master list(no salts, metals)'!R292,"&lt;=1"),IF(COUNTIF('Master list(no salts, metals)'!$K292:$Y292, "#N/A")=14,TRUE,FALSE))</f>
        <v>0</v>
      </c>
      <c r="S293" t="b">
        <f>AND(COUNTIF('Master list(no salts, metals)'!S292,"&lt;=1"),IF(COUNTIF('Master list(no salts, metals)'!$K292:$Y292, "#N/A")=14,TRUE,FALSE))</f>
        <v>0</v>
      </c>
      <c r="T293" t="b">
        <f>AND(COUNTIF('Master list(no salts, metals)'!T292,"&lt;=1"),IF(COUNTIF('Master list(no salts, metals)'!$K292:$Y292, "#N/A")=14,TRUE,FALSE))</f>
        <v>0</v>
      </c>
      <c r="U293" t="b">
        <f>AND(COUNTIF('Master list(no salts, metals)'!U292,"&lt;=1"),IF(COUNTIF('Master list(no salts, metals)'!$K292:$Y292, "#N/A")=14,TRUE,FALSE))</f>
        <v>0</v>
      </c>
      <c r="V293" t="b">
        <f>AND(COUNTIF('Master list(no salts, metals)'!V292,"&lt;=1"),IF(COUNTIF('Master list(no salts, metals)'!$K292:$Y292, "#N/A")=14,TRUE,FALSE))</f>
        <v>0</v>
      </c>
      <c r="W293" t="b">
        <f>AND(COUNTIF('Master list(no salts, metals)'!W292,"&lt;=1"),IF(COUNTIF('Master list(no salts, metals)'!$K292:$Y292, "#N/A")=14,TRUE,FALSE))</f>
        <v>0</v>
      </c>
      <c r="X293" t="b">
        <f>AND(COUNTIF('Master list(no salts, metals)'!X292,"&lt;=1"),IF(COUNTIF('Master list(no salts, metals)'!$K292:$Y292, "#N/A")=14,TRUE,FALSE))</f>
        <v>0</v>
      </c>
      <c r="Y293" t="b">
        <f>AND(COUNTIF('Master list(no salts, metals)'!Y292,"&lt;=1"),IF(COUNTIF('Master list(no salts, metals)'!$K292:$Y292, "#N/A")=14,TRUE,FALSE))</f>
        <v>0</v>
      </c>
    </row>
    <row r="294" spans="11:25" x14ac:dyDescent="0.25">
      <c r="K294" t="b">
        <f>AND(COUNTIF('Master list(no salts, metals)'!K293,"&lt;=1"),IF(COUNTIF('Master list(no salts, metals)'!$K293:$Y293, "#N/A")=14,TRUE,FALSE))</f>
        <v>0</v>
      </c>
      <c r="L294" t="b">
        <f>AND(COUNTIF('Master list(no salts, metals)'!L293,"&lt;=1"),IF(COUNTIF('Master list(no salts, metals)'!$K293:$Y293, "#N/A")=14,TRUE,FALSE))</f>
        <v>0</v>
      </c>
      <c r="M294" t="b">
        <f>AND(COUNTIF('Master list(no salts, metals)'!M293,"&lt;=1"),IF(COUNTIF('Master list(no salts, metals)'!$K293:$Y293, "#N/A")=14,TRUE,FALSE))</f>
        <v>0</v>
      </c>
      <c r="N294" t="b">
        <f>AND(COUNTIF('Master list(no salts, metals)'!N293,"&lt;=1"),IF(COUNTIF('Master list(no salts, metals)'!$K293:$Y293, "#N/A")=14,TRUE,FALSE))</f>
        <v>0</v>
      </c>
      <c r="O294" t="b">
        <f>AND(COUNTIF('Master list(no salts, metals)'!O293,"&lt;=1"),IF(COUNTIF('Master list(no salts, metals)'!$K293:$Y293, "#N/A")=14,TRUE,FALSE))</f>
        <v>0</v>
      </c>
      <c r="P294" t="b">
        <f>AND(COUNTIF('Master list(no salts, metals)'!P293,"&lt;=1"),IF(COUNTIF('Master list(no salts, metals)'!$K293:$Y293, "#N/A")=14,TRUE,FALSE))</f>
        <v>0</v>
      </c>
      <c r="Q294" t="b">
        <f>AND(COUNTIF('Master list(no salts, metals)'!Q293,"&lt;=1"),IF(COUNTIF('Master list(no salts, metals)'!$K293:$Y293, "#N/A")=14,TRUE,FALSE))</f>
        <v>0</v>
      </c>
      <c r="R294" t="b">
        <f>AND(COUNTIF('Master list(no salts, metals)'!R293,"&lt;=1"),IF(COUNTIF('Master list(no salts, metals)'!$K293:$Y293, "#N/A")=14,TRUE,FALSE))</f>
        <v>0</v>
      </c>
      <c r="S294" t="b">
        <f>AND(COUNTIF('Master list(no salts, metals)'!S293,"&lt;=1"),IF(COUNTIF('Master list(no salts, metals)'!$K293:$Y293, "#N/A")=14,TRUE,FALSE))</f>
        <v>0</v>
      </c>
      <c r="T294" t="b">
        <f>AND(COUNTIF('Master list(no salts, metals)'!T293,"&lt;=1"),IF(COUNTIF('Master list(no salts, metals)'!$K293:$Y293, "#N/A")=14,TRUE,FALSE))</f>
        <v>0</v>
      </c>
      <c r="U294" t="b">
        <f>AND(COUNTIF('Master list(no salts, metals)'!U293,"&lt;=1"),IF(COUNTIF('Master list(no salts, metals)'!$K293:$Y293, "#N/A")=14,TRUE,FALSE))</f>
        <v>0</v>
      </c>
      <c r="V294" t="b">
        <f>AND(COUNTIF('Master list(no salts, metals)'!V293,"&lt;=1"),IF(COUNTIF('Master list(no salts, metals)'!$K293:$Y293, "#N/A")=14,TRUE,FALSE))</f>
        <v>0</v>
      </c>
      <c r="W294" t="b">
        <f>AND(COUNTIF('Master list(no salts, metals)'!W293,"&lt;=1"),IF(COUNTIF('Master list(no salts, metals)'!$K293:$Y293, "#N/A")=14,TRUE,FALSE))</f>
        <v>0</v>
      </c>
      <c r="X294" t="b">
        <f>AND(COUNTIF('Master list(no salts, metals)'!X293,"&lt;=1"),IF(COUNTIF('Master list(no salts, metals)'!$K293:$Y293, "#N/A")=14,TRUE,FALSE))</f>
        <v>0</v>
      </c>
      <c r="Y294" t="b">
        <f>AND(COUNTIF('Master list(no salts, metals)'!Y293,"&lt;=1"),IF(COUNTIF('Master list(no salts, metals)'!$K293:$Y293, "#N/A")=14,TRUE,FALSE))</f>
        <v>0</v>
      </c>
    </row>
    <row r="295" spans="11:25" x14ac:dyDescent="0.25">
      <c r="K295" t="b">
        <f>AND(COUNTIF('Master list(no salts, metals)'!K294,"&lt;=1"),IF(COUNTIF('Master list(no salts, metals)'!$K294:$Y294, "#N/A")=14,TRUE,FALSE))</f>
        <v>0</v>
      </c>
      <c r="L295" t="b">
        <f>AND(COUNTIF('Master list(no salts, metals)'!L294,"&lt;=1"),IF(COUNTIF('Master list(no salts, metals)'!$K294:$Y294, "#N/A")=14,TRUE,FALSE))</f>
        <v>0</v>
      </c>
      <c r="M295" t="b">
        <f>AND(COUNTIF('Master list(no salts, metals)'!M294,"&lt;=1"),IF(COUNTIF('Master list(no salts, metals)'!$K294:$Y294, "#N/A")=14,TRUE,FALSE))</f>
        <v>0</v>
      </c>
      <c r="N295" t="b">
        <f>AND(COUNTIF('Master list(no salts, metals)'!N294,"&lt;=1"),IF(COUNTIF('Master list(no salts, metals)'!$K294:$Y294, "#N/A")=14,TRUE,FALSE))</f>
        <v>0</v>
      </c>
      <c r="O295" t="b">
        <f>AND(COUNTIF('Master list(no salts, metals)'!O294,"&lt;=1"),IF(COUNTIF('Master list(no salts, metals)'!$K294:$Y294, "#N/A")=14,TRUE,FALSE))</f>
        <v>0</v>
      </c>
      <c r="P295" t="b">
        <f>AND(COUNTIF('Master list(no salts, metals)'!P294,"&lt;=1"),IF(COUNTIF('Master list(no salts, metals)'!$K294:$Y294, "#N/A")=14,TRUE,FALSE))</f>
        <v>0</v>
      </c>
      <c r="Q295" t="b">
        <f>AND(COUNTIF('Master list(no salts, metals)'!Q294,"&lt;=1"),IF(COUNTIF('Master list(no salts, metals)'!$K294:$Y294, "#N/A")=14,TRUE,FALSE))</f>
        <v>0</v>
      </c>
      <c r="R295" t="b">
        <f>AND(COUNTIF('Master list(no salts, metals)'!R294,"&lt;=1"),IF(COUNTIF('Master list(no salts, metals)'!$K294:$Y294, "#N/A")=14,TRUE,FALSE))</f>
        <v>0</v>
      </c>
      <c r="S295" t="b">
        <f>AND(COUNTIF('Master list(no salts, metals)'!S294,"&lt;=1"),IF(COUNTIF('Master list(no salts, metals)'!$K294:$Y294, "#N/A")=14,TRUE,FALSE))</f>
        <v>0</v>
      </c>
      <c r="T295" t="b">
        <f>AND(COUNTIF('Master list(no salts, metals)'!T294,"&lt;=1"),IF(COUNTIF('Master list(no salts, metals)'!$K294:$Y294, "#N/A")=14,TRUE,FALSE))</f>
        <v>1</v>
      </c>
      <c r="U295" t="b">
        <f>AND(COUNTIF('Master list(no salts, metals)'!U294,"&lt;=1"),IF(COUNTIF('Master list(no salts, metals)'!$K294:$Y294, "#N/A")=14,TRUE,FALSE))</f>
        <v>0</v>
      </c>
      <c r="V295" t="b">
        <f>AND(COUNTIF('Master list(no salts, metals)'!V294,"&lt;=1"),IF(COUNTIF('Master list(no salts, metals)'!$K294:$Y294, "#N/A")=14,TRUE,FALSE))</f>
        <v>0</v>
      </c>
      <c r="W295" t="b">
        <f>AND(COUNTIF('Master list(no salts, metals)'!W294,"&lt;=1"),IF(COUNTIF('Master list(no salts, metals)'!$K294:$Y294, "#N/A")=14,TRUE,FALSE))</f>
        <v>0</v>
      </c>
      <c r="X295" t="b">
        <f>AND(COUNTIF('Master list(no salts, metals)'!X294,"&lt;=1"),IF(COUNTIF('Master list(no salts, metals)'!$K294:$Y294, "#N/A")=14,TRUE,FALSE))</f>
        <v>0</v>
      </c>
      <c r="Y295" t="b">
        <f>AND(COUNTIF('Master list(no salts, metals)'!Y294,"&lt;=1"),IF(COUNTIF('Master list(no salts, metals)'!$K294:$Y294, "#N/A")=14,TRUE,FALSE))</f>
        <v>0</v>
      </c>
    </row>
    <row r="296" spans="11:25" x14ac:dyDescent="0.25">
      <c r="K296" t="b">
        <f>AND(COUNTIF('Master list(no salts, metals)'!K295,"&lt;=1"),IF(COUNTIF('Master list(no salts, metals)'!$K295:$Y295, "#N/A")=14,TRUE,FALSE))</f>
        <v>0</v>
      </c>
      <c r="L296" t="b">
        <f>AND(COUNTIF('Master list(no salts, metals)'!L295,"&lt;=1"),IF(COUNTIF('Master list(no salts, metals)'!$K295:$Y295, "#N/A")=14,TRUE,FALSE))</f>
        <v>0</v>
      </c>
      <c r="M296" t="b">
        <f>AND(COUNTIF('Master list(no salts, metals)'!M295,"&lt;=1"),IF(COUNTIF('Master list(no salts, metals)'!$K295:$Y295, "#N/A")=14,TRUE,FALSE))</f>
        <v>0</v>
      </c>
      <c r="N296" t="b">
        <f>AND(COUNTIF('Master list(no salts, metals)'!N295,"&lt;=1"),IF(COUNTIF('Master list(no salts, metals)'!$K295:$Y295, "#N/A")=14,TRUE,FALSE))</f>
        <v>0</v>
      </c>
      <c r="O296" t="b">
        <f>AND(COUNTIF('Master list(no salts, metals)'!O295,"&lt;=1"),IF(COUNTIF('Master list(no salts, metals)'!$K295:$Y295, "#N/A")=14,TRUE,FALSE))</f>
        <v>0</v>
      </c>
      <c r="P296" t="b">
        <f>AND(COUNTIF('Master list(no salts, metals)'!P295,"&lt;=1"),IF(COUNTIF('Master list(no salts, metals)'!$K295:$Y295, "#N/A")=14,TRUE,FALSE))</f>
        <v>0</v>
      </c>
      <c r="Q296" t="b">
        <f>AND(COUNTIF('Master list(no salts, metals)'!Q295,"&lt;=1"),IF(COUNTIF('Master list(no salts, metals)'!$K295:$Y295, "#N/A")=14,TRUE,FALSE))</f>
        <v>0</v>
      </c>
      <c r="R296" t="b">
        <f>AND(COUNTIF('Master list(no salts, metals)'!R295,"&lt;=1"),IF(COUNTIF('Master list(no salts, metals)'!$K295:$Y295, "#N/A")=14,TRUE,FALSE))</f>
        <v>0</v>
      </c>
      <c r="S296" t="b">
        <f>AND(COUNTIF('Master list(no salts, metals)'!S295,"&lt;=1"),IF(COUNTIF('Master list(no salts, metals)'!$K295:$Y295, "#N/A")=14,TRUE,FALSE))</f>
        <v>0</v>
      </c>
      <c r="T296" t="b">
        <f>AND(COUNTIF('Master list(no salts, metals)'!T295,"&lt;=1"),IF(COUNTIF('Master list(no salts, metals)'!$K295:$Y295, "#N/A")=14,TRUE,FALSE))</f>
        <v>0</v>
      </c>
      <c r="U296" t="b">
        <f>AND(COUNTIF('Master list(no salts, metals)'!U295,"&lt;=1"),IF(COUNTIF('Master list(no salts, metals)'!$K295:$Y295, "#N/A")=14,TRUE,FALSE))</f>
        <v>0</v>
      </c>
      <c r="V296" t="b">
        <f>AND(COUNTIF('Master list(no salts, metals)'!V295,"&lt;=1"),IF(COUNTIF('Master list(no salts, metals)'!$K295:$Y295, "#N/A")=14,TRUE,FALSE))</f>
        <v>0</v>
      </c>
      <c r="W296" t="b">
        <f>AND(COUNTIF('Master list(no salts, metals)'!W295,"&lt;=1"),IF(COUNTIF('Master list(no salts, metals)'!$K295:$Y295, "#N/A")=14,TRUE,FALSE))</f>
        <v>0</v>
      </c>
      <c r="X296" t="b">
        <f>AND(COUNTIF('Master list(no salts, metals)'!X295,"&lt;=1"),IF(COUNTIF('Master list(no salts, metals)'!$K295:$Y295, "#N/A")=14,TRUE,FALSE))</f>
        <v>0</v>
      </c>
      <c r="Y296" t="b">
        <f>AND(COUNTIF('Master list(no salts, metals)'!Y295,"&lt;=1"),IF(COUNTIF('Master list(no salts, metals)'!$K295:$Y295, "#N/A")=14,TRUE,FALSE))</f>
        <v>0</v>
      </c>
    </row>
    <row r="297" spans="11:25" x14ac:dyDescent="0.25">
      <c r="K297" t="b">
        <f>AND(COUNTIF('Master list(no salts, metals)'!K296,"&lt;=1"),IF(COUNTIF('Master list(no salts, metals)'!$K296:$Y296, "#N/A")=14,TRUE,FALSE))</f>
        <v>0</v>
      </c>
      <c r="L297" t="b">
        <f>AND(COUNTIF('Master list(no salts, metals)'!L296,"&lt;=1"),IF(COUNTIF('Master list(no salts, metals)'!$K296:$Y296, "#N/A")=14,TRUE,FALSE))</f>
        <v>0</v>
      </c>
      <c r="M297" t="b">
        <f>AND(COUNTIF('Master list(no salts, metals)'!M296,"&lt;=1"),IF(COUNTIF('Master list(no salts, metals)'!$K296:$Y296, "#N/A")=14,TRUE,FALSE))</f>
        <v>0</v>
      </c>
      <c r="N297" t="b">
        <f>AND(COUNTIF('Master list(no salts, metals)'!N296,"&lt;=1"),IF(COUNTIF('Master list(no salts, metals)'!$K296:$Y296, "#N/A")=14,TRUE,FALSE))</f>
        <v>0</v>
      </c>
      <c r="O297" t="b">
        <f>AND(COUNTIF('Master list(no salts, metals)'!O296,"&lt;=1"),IF(COUNTIF('Master list(no salts, metals)'!$K296:$Y296, "#N/A")=14,TRUE,FALSE))</f>
        <v>0</v>
      </c>
      <c r="P297" t="b">
        <f>AND(COUNTIF('Master list(no salts, metals)'!P296,"&lt;=1"),IF(COUNTIF('Master list(no salts, metals)'!$K296:$Y296, "#N/A")=14,TRUE,FALSE))</f>
        <v>0</v>
      </c>
      <c r="Q297" t="b">
        <f>AND(COUNTIF('Master list(no salts, metals)'!Q296,"&lt;=1"),IF(COUNTIF('Master list(no salts, metals)'!$K296:$Y296, "#N/A")=14,TRUE,FALSE))</f>
        <v>0</v>
      </c>
      <c r="R297" t="b">
        <f>AND(COUNTIF('Master list(no salts, metals)'!R296,"&lt;=1"),IF(COUNTIF('Master list(no salts, metals)'!$K296:$Y296, "#N/A")=14,TRUE,FALSE))</f>
        <v>0</v>
      </c>
      <c r="S297" t="b">
        <f>AND(COUNTIF('Master list(no salts, metals)'!S296,"&lt;=1"),IF(COUNTIF('Master list(no salts, metals)'!$K296:$Y296, "#N/A")=14,TRUE,FALSE))</f>
        <v>0</v>
      </c>
      <c r="T297" t="b">
        <f>AND(COUNTIF('Master list(no salts, metals)'!T296,"&lt;=1"),IF(COUNTIF('Master list(no salts, metals)'!$K296:$Y296, "#N/A")=14,TRUE,FALSE))</f>
        <v>0</v>
      </c>
      <c r="U297" t="b">
        <f>AND(COUNTIF('Master list(no salts, metals)'!U296,"&lt;=1"),IF(COUNTIF('Master list(no salts, metals)'!$K296:$Y296, "#N/A")=14,TRUE,FALSE))</f>
        <v>0</v>
      </c>
      <c r="V297" t="b">
        <f>AND(COUNTIF('Master list(no salts, metals)'!V296,"&lt;=1"),IF(COUNTIF('Master list(no salts, metals)'!$K296:$Y296, "#N/A")=14,TRUE,FALSE))</f>
        <v>0</v>
      </c>
      <c r="W297" t="b">
        <f>AND(COUNTIF('Master list(no salts, metals)'!W296,"&lt;=1"),IF(COUNTIF('Master list(no salts, metals)'!$K296:$Y296, "#N/A")=14,TRUE,FALSE))</f>
        <v>0</v>
      </c>
      <c r="X297" t="b">
        <f>AND(COUNTIF('Master list(no salts, metals)'!X296,"&lt;=1"),IF(COUNTIF('Master list(no salts, metals)'!$K296:$Y296, "#N/A")=14,TRUE,FALSE))</f>
        <v>0</v>
      </c>
      <c r="Y297" t="b">
        <f>AND(COUNTIF('Master list(no salts, metals)'!Y296,"&lt;=1"),IF(COUNTIF('Master list(no salts, metals)'!$K296:$Y296, "#N/A")=14,TRUE,FALSE))</f>
        <v>0</v>
      </c>
    </row>
    <row r="298" spans="11:25" x14ac:dyDescent="0.25">
      <c r="K298" t="b">
        <f>AND(COUNTIF('Master list(no salts, metals)'!K297,"&lt;=1"),IF(COUNTIF('Master list(no salts, metals)'!$K297:$Y297, "#N/A")=14,TRUE,FALSE))</f>
        <v>0</v>
      </c>
      <c r="L298" t="b">
        <f>AND(COUNTIF('Master list(no salts, metals)'!L297,"&lt;=1"),IF(COUNTIF('Master list(no salts, metals)'!$K297:$Y297, "#N/A")=14,TRUE,FALSE))</f>
        <v>0</v>
      </c>
      <c r="M298" t="b">
        <f>AND(COUNTIF('Master list(no salts, metals)'!M297,"&lt;=1"),IF(COUNTIF('Master list(no salts, metals)'!$K297:$Y297, "#N/A")=14,TRUE,FALSE))</f>
        <v>0</v>
      </c>
      <c r="N298" t="b">
        <f>AND(COUNTIF('Master list(no salts, metals)'!N297,"&lt;=1"),IF(COUNTIF('Master list(no salts, metals)'!$K297:$Y297, "#N/A")=14,TRUE,FALSE))</f>
        <v>0</v>
      </c>
      <c r="O298" t="b">
        <f>AND(COUNTIF('Master list(no salts, metals)'!O297,"&lt;=1"),IF(COUNTIF('Master list(no salts, metals)'!$K297:$Y297, "#N/A")=14,TRUE,FALSE))</f>
        <v>0</v>
      </c>
      <c r="P298" t="b">
        <f>AND(COUNTIF('Master list(no salts, metals)'!P297,"&lt;=1"),IF(COUNTIF('Master list(no salts, metals)'!$K297:$Y297, "#N/A")=14,TRUE,FALSE))</f>
        <v>0</v>
      </c>
      <c r="Q298" t="b">
        <f>AND(COUNTIF('Master list(no salts, metals)'!Q297,"&lt;=1"),IF(COUNTIF('Master list(no salts, metals)'!$K297:$Y297, "#N/A")=14,TRUE,FALSE))</f>
        <v>0</v>
      </c>
      <c r="R298" t="b">
        <f>AND(COUNTIF('Master list(no salts, metals)'!R297,"&lt;=1"),IF(COUNTIF('Master list(no salts, metals)'!$K297:$Y297, "#N/A")=14,TRUE,FALSE))</f>
        <v>0</v>
      </c>
      <c r="S298" t="b">
        <f>AND(COUNTIF('Master list(no salts, metals)'!S297,"&lt;=1"),IF(COUNTIF('Master list(no salts, metals)'!$K297:$Y297, "#N/A")=14,TRUE,FALSE))</f>
        <v>0</v>
      </c>
      <c r="T298" t="b">
        <f>AND(COUNTIF('Master list(no salts, metals)'!T297,"&lt;=1"),IF(COUNTIF('Master list(no salts, metals)'!$K297:$Y297, "#N/A")=14,TRUE,FALSE))</f>
        <v>0</v>
      </c>
      <c r="U298" t="b">
        <f>AND(COUNTIF('Master list(no salts, metals)'!U297,"&lt;=1"),IF(COUNTIF('Master list(no salts, metals)'!$K297:$Y297, "#N/A")=14,TRUE,FALSE))</f>
        <v>0</v>
      </c>
      <c r="V298" t="b">
        <f>AND(COUNTIF('Master list(no salts, metals)'!V297,"&lt;=1"),IF(COUNTIF('Master list(no salts, metals)'!$K297:$Y297, "#N/A")=14,TRUE,FALSE))</f>
        <v>0</v>
      </c>
      <c r="W298" t="b">
        <f>AND(COUNTIF('Master list(no salts, metals)'!W297,"&lt;=1"),IF(COUNTIF('Master list(no salts, metals)'!$K297:$Y297, "#N/A")=14,TRUE,FALSE))</f>
        <v>0</v>
      </c>
      <c r="X298" t="b">
        <f>AND(COUNTIF('Master list(no salts, metals)'!X297,"&lt;=1"),IF(COUNTIF('Master list(no salts, metals)'!$K297:$Y297, "#N/A")=14,TRUE,FALSE))</f>
        <v>0</v>
      </c>
      <c r="Y298" t="b">
        <f>AND(COUNTIF('Master list(no salts, metals)'!Y297,"&lt;=1"),IF(COUNTIF('Master list(no salts, metals)'!$K297:$Y297, "#N/A")=14,TRUE,FALSE))</f>
        <v>0</v>
      </c>
    </row>
    <row r="299" spans="11:25" x14ac:dyDescent="0.25">
      <c r="K299" t="b">
        <f>AND(COUNTIF('Master list(no salts, metals)'!K298,"&lt;=1"),IF(COUNTIF('Master list(no salts, metals)'!$K298:$Y298, "#N/A")=14,TRUE,FALSE))</f>
        <v>0</v>
      </c>
      <c r="L299" t="b">
        <f>AND(COUNTIF('Master list(no salts, metals)'!L298,"&lt;=1"),IF(COUNTIF('Master list(no salts, metals)'!$K298:$Y298, "#N/A")=14,TRUE,FALSE))</f>
        <v>0</v>
      </c>
      <c r="M299" t="b">
        <f>AND(COUNTIF('Master list(no salts, metals)'!M298,"&lt;=1"),IF(COUNTIF('Master list(no salts, metals)'!$K298:$Y298, "#N/A")=14,TRUE,FALSE))</f>
        <v>0</v>
      </c>
      <c r="N299" t="b">
        <f>AND(COUNTIF('Master list(no salts, metals)'!N298,"&lt;=1"),IF(COUNTIF('Master list(no salts, metals)'!$K298:$Y298, "#N/A")=14,TRUE,FALSE))</f>
        <v>0</v>
      </c>
      <c r="O299" t="b">
        <f>AND(COUNTIF('Master list(no salts, metals)'!O298,"&lt;=1"),IF(COUNTIF('Master list(no salts, metals)'!$K298:$Y298, "#N/A")=14,TRUE,FALSE))</f>
        <v>0</v>
      </c>
      <c r="P299" t="b">
        <f>AND(COUNTIF('Master list(no salts, metals)'!P298,"&lt;=1"),IF(COUNTIF('Master list(no salts, metals)'!$K298:$Y298, "#N/A")=14,TRUE,FALSE))</f>
        <v>0</v>
      </c>
      <c r="Q299" t="b">
        <f>AND(COUNTIF('Master list(no salts, metals)'!Q298,"&lt;=1"),IF(COUNTIF('Master list(no salts, metals)'!$K298:$Y298, "#N/A")=14,TRUE,FALSE))</f>
        <v>0</v>
      </c>
      <c r="R299" t="b">
        <f>AND(COUNTIF('Master list(no salts, metals)'!R298,"&lt;=1"),IF(COUNTIF('Master list(no salts, metals)'!$K298:$Y298, "#N/A")=14,TRUE,FALSE))</f>
        <v>0</v>
      </c>
      <c r="S299" t="b">
        <f>AND(COUNTIF('Master list(no salts, metals)'!S298,"&lt;=1"),IF(COUNTIF('Master list(no salts, metals)'!$K298:$Y298, "#N/A")=14,TRUE,FALSE))</f>
        <v>0</v>
      </c>
      <c r="T299" t="b">
        <f>AND(COUNTIF('Master list(no salts, metals)'!T298,"&lt;=1"),IF(COUNTIF('Master list(no salts, metals)'!$K298:$Y298, "#N/A")=14,TRUE,FALSE))</f>
        <v>0</v>
      </c>
      <c r="U299" t="b">
        <f>AND(COUNTIF('Master list(no salts, metals)'!U298,"&lt;=1"),IF(COUNTIF('Master list(no salts, metals)'!$K298:$Y298, "#N/A")=14,TRUE,FALSE))</f>
        <v>0</v>
      </c>
      <c r="V299" t="b">
        <f>AND(COUNTIF('Master list(no salts, metals)'!V298,"&lt;=1"),IF(COUNTIF('Master list(no salts, metals)'!$K298:$Y298, "#N/A")=14,TRUE,FALSE))</f>
        <v>0</v>
      </c>
      <c r="W299" t="b">
        <f>AND(COUNTIF('Master list(no salts, metals)'!W298,"&lt;=1"),IF(COUNTIF('Master list(no salts, metals)'!$K298:$Y298, "#N/A")=14,TRUE,FALSE))</f>
        <v>0</v>
      </c>
      <c r="X299" t="b">
        <f>AND(COUNTIF('Master list(no salts, metals)'!X298,"&lt;=1"),IF(COUNTIF('Master list(no salts, metals)'!$K298:$Y298, "#N/A")=14,TRUE,FALSE))</f>
        <v>0</v>
      </c>
      <c r="Y299" t="b">
        <f>AND(COUNTIF('Master list(no salts, metals)'!Y298,"&lt;=1"),IF(COUNTIF('Master list(no salts, metals)'!$K298:$Y298, "#N/A")=14,TRUE,FALSE))</f>
        <v>0</v>
      </c>
    </row>
    <row r="300" spans="11:25" x14ac:dyDescent="0.25">
      <c r="K300" t="b">
        <f>AND(COUNTIF('Master list(no salts, metals)'!K299,"&lt;=1"),IF(COUNTIF('Master list(no salts, metals)'!$K299:$Y299, "#N/A")=14,TRUE,FALSE))</f>
        <v>0</v>
      </c>
      <c r="L300" t="b">
        <f>AND(COUNTIF('Master list(no salts, metals)'!L299,"&lt;=1"),IF(COUNTIF('Master list(no salts, metals)'!$K299:$Y299, "#N/A")=14,TRUE,FALSE))</f>
        <v>0</v>
      </c>
      <c r="M300" t="b">
        <f>AND(COUNTIF('Master list(no salts, metals)'!M299,"&lt;=1"),IF(COUNTIF('Master list(no salts, metals)'!$K299:$Y299, "#N/A")=14,TRUE,FALSE))</f>
        <v>0</v>
      </c>
      <c r="N300" t="b">
        <f>AND(COUNTIF('Master list(no salts, metals)'!N299,"&lt;=1"),IF(COUNTIF('Master list(no salts, metals)'!$K299:$Y299, "#N/A")=14,TRUE,FALSE))</f>
        <v>0</v>
      </c>
      <c r="O300" t="b">
        <f>AND(COUNTIF('Master list(no salts, metals)'!O299,"&lt;=1"),IF(COUNTIF('Master list(no salts, metals)'!$K299:$Y299, "#N/A")=14,TRUE,FALSE))</f>
        <v>0</v>
      </c>
      <c r="P300" t="b">
        <f>AND(COUNTIF('Master list(no salts, metals)'!P299,"&lt;=1"),IF(COUNTIF('Master list(no salts, metals)'!$K299:$Y299, "#N/A")=14,TRUE,FALSE))</f>
        <v>0</v>
      </c>
      <c r="Q300" t="b">
        <f>AND(COUNTIF('Master list(no salts, metals)'!Q299,"&lt;=1"),IF(COUNTIF('Master list(no salts, metals)'!$K299:$Y299, "#N/A")=14,TRUE,FALSE))</f>
        <v>0</v>
      </c>
      <c r="R300" t="b">
        <f>AND(COUNTIF('Master list(no salts, metals)'!R299,"&lt;=1"),IF(COUNTIF('Master list(no salts, metals)'!$K299:$Y299, "#N/A")=14,TRUE,FALSE))</f>
        <v>0</v>
      </c>
      <c r="S300" t="b">
        <f>AND(COUNTIF('Master list(no salts, metals)'!S299,"&lt;=1"),IF(COUNTIF('Master list(no salts, metals)'!$K299:$Y299, "#N/A")=14,TRUE,FALSE))</f>
        <v>0</v>
      </c>
      <c r="T300" t="b">
        <f>AND(COUNTIF('Master list(no salts, metals)'!T299,"&lt;=1"),IF(COUNTIF('Master list(no salts, metals)'!$K299:$Y299, "#N/A")=14,TRUE,FALSE))</f>
        <v>0</v>
      </c>
      <c r="U300" t="b">
        <f>AND(COUNTIF('Master list(no salts, metals)'!U299,"&lt;=1"),IF(COUNTIF('Master list(no salts, metals)'!$K299:$Y299, "#N/A")=14,TRUE,FALSE))</f>
        <v>0</v>
      </c>
      <c r="V300" t="b">
        <f>AND(COUNTIF('Master list(no salts, metals)'!V299,"&lt;=1"),IF(COUNTIF('Master list(no salts, metals)'!$K299:$Y299, "#N/A")=14,TRUE,FALSE))</f>
        <v>0</v>
      </c>
      <c r="W300" t="b">
        <f>AND(COUNTIF('Master list(no salts, metals)'!W299,"&lt;=1"),IF(COUNTIF('Master list(no salts, metals)'!$K299:$Y299, "#N/A")=14,TRUE,FALSE))</f>
        <v>0</v>
      </c>
      <c r="X300" t="b">
        <f>AND(COUNTIF('Master list(no salts, metals)'!X299,"&lt;=1"),IF(COUNTIF('Master list(no salts, metals)'!$K299:$Y299, "#N/A")=14,TRUE,FALSE))</f>
        <v>0</v>
      </c>
      <c r="Y300" t="b">
        <f>AND(COUNTIF('Master list(no salts, metals)'!Y299,"&lt;=1"),IF(COUNTIF('Master list(no salts, metals)'!$K299:$Y299, "#N/A")=14,TRUE,FALSE))</f>
        <v>0</v>
      </c>
    </row>
    <row r="301" spans="11:25" x14ac:dyDescent="0.25">
      <c r="K301" t="b">
        <f>AND(COUNTIF('Master list(no salts, metals)'!K300,"&lt;=1"),IF(COUNTIF('Master list(no salts, metals)'!$K300:$Y300, "#N/A")=14,TRUE,FALSE))</f>
        <v>0</v>
      </c>
      <c r="L301" t="b">
        <f>AND(COUNTIF('Master list(no salts, metals)'!L300,"&lt;=1"),IF(COUNTIF('Master list(no salts, metals)'!$K300:$Y300, "#N/A")=14,TRUE,FALSE))</f>
        <v>0</v>
      </c>
      <c r="M301" t="b">
        <f>AND(COUNTIF('Master list(no salts, metals)'!M300,"&lt;=1"),IF(COUNTIF('Master list(no salts, metals)'!$K300:$Y300, "#N/A")=14,TRUE,FALSE))</f>
        <v>0</v>
      </c>
      <c r="N301" t="b">
        <f>AND(COUNTIF('Master list(no salts, metals)'!N300,"&lt;=1"),IF(COUNTIF('Master list(no salts, metals)'!$K300:$Y300, "#N/A")=14,TRUE,FALSE))</f>
        <v>0</v>
      </c>
      <c r="O301" t="b">
        <f>AND(COUNTIF('Master list(no salts, metals)'!O300,"&lt;=1"),IF(COUNTIF('Master list(no salts, metals)'!$K300:$Y300, "#N/A")=14,TRUE,FALSE))</f>
        <v>0</v>
      </c>
      <c r="P301" t="b">
        <f>AND(COUNTIF('Master list(no salts, metals)'!P300,"&lt;=1"),IF(COUNTIF('Master list(no salts, metals)'!$K300:$Y300, "#N/A")=14,TRUE,FALSE))</f>
        <v>0</v>
      </c>
      <c r="Q301" t="b">
        <f>AND(COUNTIF('Master list(no salts, metals)'!Q300,"&lt;=1"),IF(COUNTIF('Master list(no salts, metals)'!$K300:$Y300, "#N/A")=14,TRUE,FALSE))</f>
        <v>0</v>
      </c>
      <c r="R301" t="b">
        <f>AND(COUNTIF('Master list(no salts, metals)'!R300,"&lt;=1"),IF(COUNTIF('Master list(no salts, metals)'!$K300:$Y300, "#N/A")=14,TRUE,FALSE))</f>
        <v>0</v>
      </c>
      <c r="S301" t="b">
        <f>AND(COUNTIF('Master list(no salts, metals)'!S300,"&lt;=1"),IF(COUNTIF('Master list(no salts, metals)'!$K300:$Y300, "#N/A")=14,TRUE,FALSE))</f>
        <v>0</v>
      </c>
      <c r="T301" t="b">
        <f>AND(COUNTIF('Master list(no salts, metals)'!T300,"&lt;=1"),IF(COUNTIF('Master list(no salts, metals)'!$K300:$Y300, "#N/A")=14,TRUE,FALSE))</f>
        <v>0</v>
      </c>
      <c r="U301" t="b">
        <f>AND(COUNTIF('Master list(no salts, metals)'!U300,"&lt;=1"),IF(COUNTIF('Master list(no salts, metals)'!$K300:$Y300, "#N/A")=14,TRUE,FALSE))</f>
        <v>0</v>
      </c>
      <c r="V301" t="b">
        <f>AND(COUNTIF('Master list(no salts, metals)'!V300,"&lt;=1"),IF(COUNTIF('Master list(no salts, metals)'!$K300:$Y300, "#N/A")=14,TRUE,FALSE))</f>
        <v>0</v>
      </c>
      <c r="W301" t="b">
        <f>AND(COUNTIF('Master list(no salts, metals)'!W300,"&lt;=1"),IF(COUNTIF('Master list(no salts, metals)'!$K300:$Y300, "#N/A")=14,TRUE,FALSE))</f>
        <v>1</v>
      </c>
      <c r="X301" t="b">
        <f>AND(COUNTIF('Master list(no salts, metals)'!X300,"&lt;=1"),IF(COUNTIF('Master list(no salts, metals)'!$K300:$Y300, "#N/A")=14,TRUE,FALSE))</f>
        <v>0</v>
      </c>
      <c r="Y301" t="b">
        <f>AND(COUNTIF('Master list(no salts, metals)'!Y300,"&lt;=1"),IF(COUNTIF('Master list(no salts, metals)'!$K300:$Y300, "#N/A")=14,TRUE,FALSE))</f>
        <v>0</v>
      </c>
    </row>
    <row r="302" spans="11:25" x14ac:dyDescent="0.25">
      <c r="K302" t="b">
        <f>AND(COUNTIF('Master list(no salts, metals)'!K301,"&lt;=1"),IF(COUNTIF('Master list(no salts, metals)'!$K301:$Y301, "#N/A")=14,TRUE,FALSE))</f>
        <v>0</v>
      </c>
      <c r="L302" t="b">
        <f>AND(COUNTIF('Master list(no salts, metals)'!L301,"&lt;=1"),IF(COUNTIF('Master list(no salts, metals)'!$K301:$Y301, "#N/A")=14,TRUE,FALSE))</f>
        <v>0</v>
      </c>
      <c r="M302" t="b">
        <f>AND(COUNTIF('Master list(no salts, metals)'!M301,"&lt;=1"),IF(COUNTIF('Master list(no salts, metals)'!$K301:$Y301, "#N/A")=14,TRUE,FALSE))</f>
        <v>0</v>
      </c>
      <c r="N302" t="b">
        <f>AND(COUNTIF('Master list(no salts, metals)'!N301,"&lt;=1"),IF(COUNTIF('Master list(no salts, metals)'!$K301:$Y301, "#N/A")=14,TRUE,FALSE))</f>
        <v>0</v>
      </c>
      <c r="O302" t="b">
        <f>AND(COUNTIF('Master list(no salts, metals)'!O301,"&lt;=1"),IF(COUNTIF('Master list(no salts, metals)'!$K301:$Y301, "#N/A")=14,TRUE,FALSE))</f>
        <v>0</v>
      </c>
      <c r="P302" t="b">
        <f>AND(COUNTIF('Master list(no salts, metals)'!P301,"&lt;=1"),IF(COUNTIF('Master list(no salts, metals)'!$K301:$Y301, "#N/A")=14,TRUE,FALSE))</f>
        <v>0</v>
      </c>
      <c r="Q302" t="b">
        <f>AND(COUNTIF('Master list(no salts, metals)'!Q301,"&lt;=1"),IF(COUNTIF('Master list(no salts, metals)'!$K301:$Y301, "#N/A")=14,TRUE,FALSE))</f>
        <v>0</v>
      </c>
      <c r="R302" t="b">
        <f>AND(COUNTIF('Master list(no salts, metals)'!R301,"&lt;=1"),IF(COUNTIF('Master list(no salts, metals)'!$K301:$Y301, "#N/A")=14,TRUE,FALSE))</f>
        <v>0</v>
      </c>
      <c r="S302" t="b">
        <f>AND(COUNTIF('Master list(no salts, metals)'!S301,"&lt;=1"),IF(COUNTIF('Master list(no salts, metals)'!$K301:$Y301, "#N/A")=14,TRUE,FALSE))</f>
        <v>0</v>
      </c>
      <c r="T302" t="b">
        <f>AND(COUNTIF('Master list(no salts, metals)'!T301,"&lt;=1"),IF(COUNTIF('Master list(no salts, metals)'!$K301:$Y301, "#N/A")=14,TRUE,FALSE))</f>
        <v>1</v>
      </c>
      <c r="U302" t="b">
        <f>AND(COUNTIF('Master list(no salts, metals)'!U301,"&lt;=1"),IF(COUNTIF('Master list(no salts, metals)'!$K301:$Y301, "#N/A")=14,TRUE,FALSE))</f>
        <v>0</v>
      </c>
      <c r="V302" t="b">
        <f>AND(COUNTIF('Master list(no salts, metals)'!V301,"&lt;=1"),IF(COUNTIF('Master list(no salts, metals)'!$K301:$Y301, "#N/A")=14,TRUE,FALSE))</f>
        <v>0</v>
      </c>
      <c r="W302" t="b">
        <f>AND(COUNTIF('Master list(no salts, metals)'!W301,"&lt;=1"),IF(COUNTIF('Master list(no salts, metals)'!$K301:$Y301, "#N/A")=14,TRUE,FALSE))</f>
        <v>0</v>
      </c>
      <c r="X302" t="b">
        <f>AND(COUNTIF('Master list(no salts, metals)'!X301,"&lt;=1"),IF(COUNTIF('Master list(no salts, metals)'!$K301:$Y301, "#N/A")=14,TRUE,FALSE))</f>
        <v>0</v>
      </c>
      <c r="Y302" t="b">
        <f>AND(COUNTIF('Master list(no salts, metals)'!Y301,"&lt;=1"),IF(COUNTIF('Master list(no salts, metals)'!$K301:$Y301, "#N/A")=14,TRUE,FALSE))</f>
        <v>0</v>
      </c>
    </row>
    <row r="303" spans="11:25" x14ac:dyDescent="0.25">
      <c r="K303" t="b">
        <f>AND(COUNTIF('Master list(no salts, metals)'!K302,"&lt;=1"),IF(COUNTIF('Master list(no salts, metals)'!$K302:$Y302, "#N/A")=14,TRUE,FALSE))</f>
        <v>0</v>
      </c>
      <c r="L303" t="b">
        <f>AND(COUNTIF('Master list(no salts, metals)'!L302,"&lt;=1"),IF(COUNTIF('Master list(no salts, metals)'!$K302:$Y302, "#N/A")=14,TRUE,FALSE))</f>
        <v>0</v>
      </c>
      <c r="M303" t="b">
        <f>AND(COUNTIF('Master list(no salts, metals)'!M302,"&lt;=1"),IF(COUNTIF('Master list(no salts, metals)'!$K302:$Y302, "#N/A")=14,TRUE,FALSE))</f>
        <v>0</v>
      </c>
      <c r="N303" t="b">
        <f>AND(COUNTIF('Master list(no salts, metals)'!N302,"&lt;=1"),IF(COUNTIF('Master list(no salts, metals)'!$K302:$Y302, "#N/A")=14,TRUE,FALSE))</f>
        <v>0</v>
      </c>
      <c r="O303" t="b">
        <f>AND(COUNTIF('Master list(no salts, metals)'!O302,"&lt;=1"),IF(COUNTIF('Master list(no salts, metals)'!$K302:$Y302, "#N/A")=14,TRUE,FALSE))</f>
        <v>0</v>
      </c>
      <c r="P303" t="b">
        <f>AND(COUNTIF('Master list(no salts, metals)'!P302,"&lt;=1"),IF(COUNTIF('Master list(no salts, metals)'!$K302:$Y302, "#N/A")=14,TRUE,FALSE))</f>
        <v>0</v>
      </c>
      <c r="Q303" t="b">
        <f>AND(COUNTIF('Master list(no salts, metals)'!Q302,"&lt;=1"),IF(COUNTIF('Master list(no salts, metals)'!$K302:$Y302, "#N/A")=14,TRUE,FALSE))</f>
        <v>0</v>
      </c>
      <c r="R303" t="b">
        <f>AND(COUNTIF('Master list(no salts, metals)'!R302,"&lt;=1"),IF(COUNTIF('Master list(no salts, metals)'!$K302:$Y302, "#N/A")=14,TRUE,FALSE))</f>
        <v>0</v>
      </c>
      <c r="S303" t="b">
        <f>AND(COUNTIF('Master list(no salts, metals)'!S302,"&lt;=1"),IF(COUNTIF('Master list(no salts, metals)'!$K302:$Y302, "#N/A")=14,TRUE,FALSE))</f>
        <v>0</v>
      </c>
      <c r="T303" t="b">
        <f>AND(COUNTIF('Master list(no salts, metals)'!T302,"&lt;=1"),IF(COUNTIF('Master list(no salts, metals)'!$K302:$Y302, "#N/A")=14,TRUE,FALSE))</f>
        <v>1</v>
      </c>
      <c r="U303" t="b">
        <f>AND(COUNTIF('Master list(no salts, metals)'!U302,"&lt;=1"),IF(COUNTIF('Master list(no salts, metals)'!$K302:$Y302, "#N/A")=14,TRUE,FALSE))</f>
        <v>0</v>
      </c>
      <c r="V303" t="b">
        <f>AND(COUNTIF('Master list(no salts, metals)'!V302,"&lt;=1"),IF(COUNTIF('Master list(no salts, metals)'!$K302:$Y302, "#N/A")=14,TRUE,FALSE))</f>
        <v>0</v>
      </c>
      <c r="W303" t="b">
        <f>AND(COUNTIF('Master list(no salts, metals)'!W302,"&lt;=1"),IF(COUNTIF('Master list(no salts, metals)'!$K302:$Y302, "#N/A")=14,TRUE,FALSE))</f>
        <v>0</v>
      </c>
      <c r="X303" t="b">
        <f>AND(COUNTIF('Master list(no salts, metals)'!X302,"&lt;=1"),IF(COUNTIF('Master list(no salts, metals)'!$K302:$Y302, "#N/A")=14,TRUE,FALSE))</f>
        <v>0</v>
      </c>
      <c r="Y303" t="b">
        <f>AND(COUNTIF('Master list(no salts, metals)'!Y302,"&lt;=1"),IF(COUNTIF('Master list(no salts, metals)'!$K302:$Y302, "#N/A")=14,TRUE,FALSE))</f>
        <v>0</v>
      </c>
    </row>
    <row r="304" spans="11:25" x14ac:dyDescent="0.25">
      <c r="K304" t="b">
        <f>AND(COUNTIF('Master list(no salts, metals)'!K303,"&lt;=1"),IF(COUNTIF('Master list(no salts, metals)'!$K303:$Y303, "#N/A")=14,TRUE,FALSE))</f>
        <v>0</v>
      </c>
      <c r="L304" t="b">
        <f>AND(COUNTIF('Master list(no salts, metals)'!L303,"&lt;=1"),IF(COUNTIF('Master list(no salts, metals)'!$K303:$Y303, "#N/A")=14,TRUE,FALSE))</f>
        <v>0</v>
      </c>
      <c r="M304" t="b">
        <f>AND(COUNTIF('Master list(no salts, metals)'!M303,"&lt;=1"),IF(COUNTIF('Master list(no salts, metals)'!$K303:$Y303, "#N/A")=14,TRUE,FALSE))</f>
        <v>0</v>
      </c>
      <c r="N304" t="b">
        <f>AND(COUNTIF('Master list(no salts, metals)'!N303,"&lt;=1"),IF(COUNTIF('Master list(no salts, metals)'!$K303:$Y303, "#N/A")=14,TRUE,FALSE))</f>
        <v>0</v>
      </c>
      <c r="O304" t="b">
        <f>AND(COUNTIF('Master list(no salts, metals)'!O303,"&lt;=1"),IF(COUNTIF('Master list(no salts, metals)'!$K303:$Y303, "#N/A")=14,TRUE,FALSE))</f>
        <v>0</v>
      </c>
      <c r="P304" t="b">
        <f>AND(COUNTIF('Master list(no salts, metals)'!P303,"&lt;=1"),IF(COUNTIF('Master list(no salts, metals)'!$K303:$Y303, "#N/A")=14,TRUE,FALSE))</f>
        <v>0</v>
      </c>
      <c r="Q304" t="b">
        <f>AND(COUNTIF('Master list(no salts, metals)'!Q303,"&lt;=1"),IF(COUNTIF('Master list(no salts, metals)'!$K303:$Y303, "#N/A")=14,TRUE,FALSE))</f>
        <v>0</v>
      </c>
      <c r="R304" t="b">
        <f>AND(COUNTIF('Master list(no salts, metals)'!R303,"&lt;=1"),IF(COUNTIF('Master list(no salts, metals)'!$K303:$Y303, "#N/A")=14,TRUE,FALSE))</f>
        <v>0</v>
      </c>
      <c r="S304" t="b">
        <f>AND(COUNTIF('Master list(no salts, metals)'!S303,"&lt;=1"),IF(COUNTIF('Master list(no salts, metals)'!$K303:$Y303, "#N/A")=14,TRUE,FALSE))</f>
        <v>0</v>
      </c>
      <c r="T304" t="b">
        <f>AND(COUNTIF('Master list(no salts, metals)'!T303,"&lt;=1"),IF(COUNTIF('Master list(no salts, metals)'!$K303:$Y303, "#N/A")=14,TRUE,FALSE))</f>
        <v>0</v>
      </c>
      <c r="U304" t="b">
        <f>AND(COUNTIF('Master list(no salts, metals)'!U303,"&lt;=1"),IF(COUNTIF('Master list(no salts, metals)'!$K303:$Y303, "#N/A")=14,TRUE,FALSE))</f>
        <v>0</v>
      </c>
      <c r="V304" t="b">
        <f>AND(COUNTIF('Master list(no salts, metals)'!V303,"&lt;=1"),IF(COUNTIF('Master list(no salts, metals)'!$K303:$Y303, "#N/A")=14,TRUE,FALSE))</f>
        <v>0</v>
      </c>
      <c r="W304" t="b">
        <f>AND(COUNTIF('Master list(no salts, metals)'!W303,"&lt;=1"),IF(COUNTIF('Master list(no salts, metals)'!$K303:$Y303, "#N/A")=14,TRUE,FALSE))</f>
        <v>0</v>
      </c>
      <c r="X304" t="b">
        <f>AND(COUNTIF('Master list(no salts, metals)'!X303,"&lt;=1"),IF(COUNTIF('Master list(no salts, metals)'!$K303:$Y303, "#N/A")=14,TRUE,FALSE))</f>
        <v>0</v>
      </c>
      <c r="Y304" t="b">
        <f>AND(COUNTIF('Master list(no salts, metals)'!Y303,"&lt;=1"),IF(COUNTIF('Master list(no salts, metals)'!$K303:$Y303, "#N/A")=14,TRUE,FALSE))</f>
        <v>1</v>
      </c>
    </row>
    <row r="305" spans="11:25" x14ac:dyDescent="0.25">
      <c r="K305" t="b">
        <f>AND(COUNTIF('Master list(no salts, metals)'!K304,"&lt;=1"),IF(COUNTIF('Master list(no salts, metals)'!$K304:$Y304, "#N/A")=14,TRUE,FALSE))</f>
        <v>0</v>
      </c>
      <c r="L305" t="b">
        <f>AND(COUNTIF('Master list(no salts, metals)'!L304,"&lt;=1"),IF(COUNTIF('Master list(no salts, metals)'!$K304:$Y304, "#N/A")=14,TRUE,FALSE))</f>
        <v>0</v>
      </c>
      <c r="M305" t="b">
        <f>AND(COUNTIF('Master list(no salts, metals)'!M304,"&lt;=1"),IF(COUNTIF('Master list(no salts, metals)'!$K304:$Y304, "#N/A")=14,TRUE,FALSE))</f>
        <v>0</v>
      </c>
      <c r="N305" t="b">
        <f>AND(COUNTIF('Master list(no salts, metals)'!N304,"&lt;=1"),IF(COUNTIF('Master list(no salts, metals)'!$K304:$Y304, "#N/A")=14,TRUE,FALSE))</f>
        <v>0</v>
      </c>
      <c r="O305" t="b">
        <f>AND(COUNTIF('Master list(no salts, metals)'!O304,"&lt;=1"),IF(COUNTIF('Master list(no salts, metals)'!$K304:$Y304, "#N/A")=14,TRUE,FALSE))</f>
        <v>0</v>
      </c>
      <c r="P305" t="b">
        <f>AND(COUNTIF('Master list(no salts, metals)'!P304,"&lt;=1"),IF(COUNTIF('Master list(no salts, metals)'!$K304:$Y304, "#N/A")=14,TRUE,FALSE))</f>
        <v>0</v>
      </c>
      <c r="Q305" t="b">
        <f>AND(COUNTIF('Master list(no salts, metals)'!Q304,"&lt;=1"),IF(COUNTIF('Master list(no salts, metals)'!$K304:$Y304, "#N/A")=14,TRUE,FALSE))</f>
        <v>0</v>
      </c>
      <c r="R305" t="b">
        <f>AND(COUNTIF('Master list(no salts, metals)'!R304,"&lt;=1"),IF(COUNTIF('Master list(no salts, metals)'!$K304:$Y304, "#N/A")=14,TRUE,FALSE))</f>
        <v>0</v>
      </c>
      <c r="S305" t="b">
        <f>AND(COUNTIF('Master list(no salts, metals)'!S304,"&lt;=1"),IF(COUNTIF('Master list(no salts, metals)'!$K304:$Y304, "#N/A")=14,TRUE,FALSE))</f>
        <v>0</v>
      </c>
      <c r="T305" t="b">
        <f>AND(COUNTIF('Master list(no salts, metals)'!T304,"&lt;=1"),IF(COUNTIF('Master list(no salts, metals)'!$K304:$Y304, "#N/A")=14,TRUE,FALSE))</f>
        <v>1</v>
      </c>
      <c r="U305" t="b">
        <f>AND(COUNTIF('Master list(no salts, metals)'!U304,"&lt;=1"),IF(COUNTIF('Master list(no salts, metals)'!$K304:$Y304, "#N/A")=14,TRUE,FALSE))</f>
        <v>0</v>
      </c>
      <c r="V305" t="b">
        <f>AND(COUNTIF('Master list(no salts, metals)'!V304,"&lt;=1"),IF(COUNTIF('Master list(no salts, metals)'!$K304:$Y304, "#N/A")=14,TRUE,FALSE))</f>
        <v>0</v>
      </c>
      <c r="W305" t="b">
        <f>AND(COUNTIF('Master list(no salts, metals)'!W304,"&lt;=1"),IF(COUNTIF('Master list(no salts, metals)'!$K304:$Y304, "#N/A")=14,TRUE,FALSE))</f>
        <v>0</v>
      </c>
      <c r="X305" t="b">
        <f>AND(COUNTIF('Master list(no salts, metals)'!X304,"&lt;=1"),IF(COUNTIF('Master list(no salts, metals)'!$K304:$Y304, "#N/A")=14,TRUE,FALSE))</f>
        <v>0</v>
      </c>
      <c r="Y305" t="b">
        <f>AND(COUNTIF('Master list(no salts, metals)'!Y304,"&lt;=1"),IF(COUNTIF('Master list(no salts, metals)'!$K304:$Y304, "#N/A")=14,TRUE,FALSE))</f>
        <v>0</v>
      </c>
    </row>
    <row r="306" spans="11:25" x14ac:dyDescent="0.25">
      <c r="K306" t="b">
        <f>AND(COUNTIF('Master list(no salts, metals)'!K305,"&lt;=1"),IF(COUNTIF('Master list(no salts, metals)'!$K305:$Y305, "#N/A")=14,TRUE,FALSE))</f>
        <v>0</v>
      </c>
      <c r="L306" t="b">
        <f>AND(COUNTIF('Master list(no salts, metals)'!L305,"&lt;=1"),IF(COUNTIF('Master list(no salts, metals)'!$K305:$Y305, "#N/A")=14,TRUE,FALSE))</f>
        <v>0</v>
      </c>
      <c r="M306" t="b">
        <f>AND(COUNTIF('Master list(no salts, metals)'!M305,"&lt;=1"),IF(COUNTIF('Master list(no salts, metals)'!$K305:$Y305, "#N/A")=14,TRUE,FALSE))</f>
        <v>0</v>
      </c>
      <c r="N306" t="b">
        <f>AND(COUNTIF('Master list(no salts, metals)'!N305,"&lt;=1"),IF(COUNTIF('Master list(no salts, metals)'!$K305:$Y305, "#N/A")=14,TRUE,FALSE))</f>
        <v>0</v>
      </c>
      <c r="O306" t="b">
        <f>AND(COUNTIF('Master list(no salts, metals)'!O305,"&lt;=1"),IF(COUNTIF('Master list(no salts, metals)'!$K305:$Y305, "#N/A")=14,TRUE,FALSE))</f>
        <v>0</v>
      </c>
      <c r="P306" t="b">
        <f>AND(COUNTIF('Master list(no salts, metals)'!P305,"&lt;=1"),IF(COUNTIF('Master list(no salts, metals)'!$K305:$Y305, "#N/A")=14,TRUE,FALSE))</f>
        <v>0</v>
      </c>
      <c r="Q306" t="b">
        <f>AND(COUNTIF('Master list(no salts, metals)'!Q305,"&lt;=1"),IF(COUNTIF('Master list(no salts, metals)'!$K305:$Y305, "#N/A")=14,TRUE,FALSE))</f>
        <v>0</v>
      </c>
      <c r="R306" t="b">
        <f>AND(COUNTIF('Master list(no salts, metals)'!R305,"&lt;=1"),IF(COUNTIF('Master list(no salts, metals)'!$K305:$Y305, "#N/A")=14,TRUE,FALSE))</f>
        <v>0</v>
      </c>
      <c r="S306" t="b">
        <f>AND(COUNTIF('Master list(no salts, metals)'!S305,"&lt;=1"),IF(COUNTIF('Master list(no salts, metals)'!$K305:$Y305, "#N/A")=14,TRUE,FALSE))</f>
        <v>0</v>
      </c>
      <c r="T306" t="b">
        <f>AND(COUNTIF('Master list(no salts, metals)'!T305,"&lt;=1"),IF(COUNTIF('Master list(no salts, metals)'!$K305:$Y305, "#N/A")=14,TRUE,FALSE))</f>
        <v>0</v>
      </c>
      <c r="U306" t="b">
        <f>AND(COUNTIF('Master list(no salts, metals)'!U305,"&lt;=1"),IF(COUNTIF('Master list(no salts, metals)'!$K305:$Y305, "#N/A")=14,TRUE,FALSE))</f>
        <v>0</v>
      </c>
      <c r="V306" t="b">
        <f>AND(COUNTIF('Master list(no salts, metals)'!V305,"&lt;=1"),IF(COUNTIF('Master list(no salts, metals)'!$K305:$Y305, "#N/A")=14,TRUE,FALSE))</f>
        <v>0</v>
      </c>
      <c r="W306" t="b">
        <f>AND(COUNTIF('Master list(no salts, metals)'!W305,"&lt;=1"),IF(COUNTIF('Master list(no salts, metals)'!$K305:$Y305, "#N/A")=14,TRUE,FALSE))</f>
        <v>0</v>
      </c>
      <c r="X306" t="b">
        <f>AND(COUNTIF('Master list(no salts, metals)'!X305,"&lt;=1"),IF(COUNTIF('Master list(no salts, metals)'!$K305:$Y305, "#N/A")=14,TRUE,FALSE))</f>
        <v>0</v>
      </c>
      <c r="Y306" t="b">
        <f>AND(COUNTIF('Master list(no salts, metals)'!Y305,"&lt;=1"),IF(COUNTIF('Master list(no salts, metals)'!$K305:$Y305, "#N/A")=14,TRUE,FALSE))</f>
        <v>0</v>
      </c>
    </row>
    <row r="307" spans="11:25" x14ac:dyDescent="0.25">
      <c r="K307" t="b">
        <f>AND(COUNTIF('Master list(no salts, metals)'!K306,"&lt;=1"),IF(COUNTIF('Master list(no salts, metals)'!$K306:$Y306, "#N/A")=14,TRUE,FALSE))</f>
        <v>0</v>
      </c>
      <c r="L307" t="b">
        <f>AND(COUNTIF('Master list(no salts, metals)'!L306,"&lt;=1"),IF(COUNTIF('Master list(no salts, metals)'!$K306:$Y306, "#N/A")=14,TRUE,FALSE))</f>
        <v>0</v>
      </c>
      <c r="M307" t="b">
        <f>AND(COUNTIF('Master list(no salts, metals)'!M306,"&lt;=1"),IF(COUNTIF('Master list(no salts, metals)'!$K306:$Y306, "#N/A")=14,TRUE,FALSE))</f>
        <v>0</v>
      </c>
      <c r="N307" t="b">
        <f>AND(COUNTIF('Master list(no salts, metals)'!N306,"&lt;=1"),IF(COUNTIF('Master list(no salts, metals)'!$K306:$Y306, "#N/A")=14,TRUE,FALSE))</f>
        <v>0</v>
      </c>
      <c r="O307" t="b">
        <f>AND(COUNTIF('Master list(no salts, metals)'!O306,"&lt;=1"),IF(COUNTIF('Master list(no salts, metals)'!$K306:$Y306, "#N/A")=14,TRUE,FALSE))</f>
        <v>0</v>
      </c>
      <c r="P307" t="b">
        <f>AND(COUNTIF('Master list(no salts, metals)'!P306,"&lt;=1"),IF(COUNTIF('Master list(no salts, metals)'!$K306:$Y306, "#N/A")=14,TRUE,FALSE))</f>
        <v>0</v>
      </c>
      <c r="Q307" t="b">
        <f>AND(COUNTIF('Master list(no salts, metals)'!Q306,"&lt;=1"),IF(COUNTIF('Master list(no salts, metals)'!$K306:$Y306, "#N/A")=14,TRUE,FALSE))</f>
        <v>0</v>
      </c>
      <c r="R307" t="b">
        <f>AND(COUNTIF('Master list(no salts, metals)'!R306,"&lt;=1"),IF(COUNTIF('Master list(no salts, metals)'!$K306:$Y306, "#N/A")=14,TRUE,FALSE))</f>
        <v>0</v>
      </c>
      <c r="S307" t="b">
        <f>AND(COUNTIF('Master list(no salts, metals)'!S306,"&lt;=1"),IF(COUNTIF('Master list(no salts, metals)'!$K306:$Y306, "#N/A")=14,TRUE,FALSE))</f>
        <v>0</v>
      </c>
      <c r="T307" t="b">
        <f>AND(COUNTIF('Master list(no salts, metals)'!T306,"&lt;=1"),IF(COUNTIF('Master list(no salts, metals)'!$K306:$Y306, "#N/A")=14,TRUE,FALSE))</f>
        <v>0</v>
      </c>
      <c r="U307" t="b">
        <f>AND(COUNTIF('Master list(no salts, metals)'!U306,"&lt;=1"),IF(COUNTIF('Master list(no salts, metals)'!$K306:$Y306, "#N/A")=14,TRUE,FALSE))</f>
        <v>0</v>
      </c>
      <c r="V307" t="b">
        <f>AND(COUNTIF('Master list(no salts, metals)'!V306,"&lt;=1"),IF(COUNTIF('Master list(no salts, metals)'!$K306:$Y306, "#N/A")=14,TRUE,FALSE))</f>
        <v>0</v>
      </c>
      <c r="W307" t="b">
        <f>AND(COUNTIF('Master list(no salts, metals)'!W306,"&lt;=1"),IF(COUNTIF('Master list(no salts, metals)'!$K306:$Y306, "#N/A")=14,TRUE,FALSE))</f>
        <v>1</v>
      </c>
      <c r="X307" t="b">
        <f>AND(COUNTIF('Master list(no salts, metals)'!X306,"&lt;=1"),IF(COUNTIF('Master list(no salts, metals)'!$K306:$Y306, "#N/A")=14,TRUE,FALSE))</f>
        <v>0</v>
      </c>
      <c r="Y307" t="b">
        <f>AND(COUNTIF('Master list(no salts, metals)'!Y306,"&lt;=1"),IF(COUNTIF('Master list(no salts, metals)'!$K306:$Y306, "#N/A")=14,TRUE,FALSE))</f>
        <v>0</v>
      </c>
    </row>
    <row r="308" spans="11:25" x14ac:dyDescent="0.25">
      <c r="K308" t="b">
        <f>AND(COUNTIF('Master list(no salts, metals)'!K307,"&lt;=1"),IF(COUNTIF('Master list(no salts, metals)'!$K307:$Y307, "#N/A")=14,TRUE,FALSE))</f>
        <v>0</v>
      </c>
      <c r="L308" t="b">
        <f>AND(COUNTIF('Master list(no salts, metals)'!L307,"&lt;=1"),IF(COUNTIF('Master list(no salts, metals)'!$K307:$Y307, "#N/A")=14,TRUE,FALSE))</f>
        <v>0</v>
      </c>
      <c r="M308" t="b">
        <f>AND(COUNTIF('Master list(no salts, metals)'!M307,"&lt;=1"),IF(COUNTIF('Master list(no salts, metals)'!$K307:$Y307, "#N/A")=14,TRUE,FALSE))</f>
        <v>0</v>
      </c>
      <c r="N308" t="b">
        <f>AND(COUNTIF('Master list(no salts, metals)'!N307,"&lt;=1"),IF(COUNTIF('Master list(no salts, metals)'!$K307:$Y307, "#N/A")=14,TRUE,FALSE))</f>
        <v>0</v>
      </c>
      <c r="O308" t="b">
        <f>AND(COUNTIF('Master list(no salts, metals)'!O307,"&lt;=1"),IF(COUNTIF('Master list(no salts, metals)'!$K307:$Y307, "#N/A")=14,TRUE,FALSE))</f>
        <v>0</v>
      </c>
      <c r="P308" t="b">
        <f>AND(COUNTIF('Master list(no salts, metals)'!P307,"&lt;=1"),IF(COUNTIF('Master list(no salts, metals)'!$K307:$Y307, "#N/A")=14,TRUE,FALSE))</f>
        <v>0</v>
      </c>
      <c r="Q308" t="b">
        <f>AND(COUNTIF('Master list(no salts, metals)'!Q307,"&lt;=1"),IF(COUNTIF('Master list(no salts, metals)'!$K307:$Y307, "#N/A")=14,TRUE,FALSE))</f>
        <v>0</v>
      </c>
      <c r="R308" t="b">
        <f>AND(COUNTIF('Master list(no salts, metals)'!R307,"&lt;=1"),IF(COUNTIF('Master list(no salts, metals)'!$K307:$Y307, "#N/A")=14,TRUE,FALSE))</f>
        <v>0</v>
      </c>
      <c r="S308" t="b">
        <f>AND(COUNTIF('Master list(no salts, metals)'!S307,"&lt;=1"),IF(COUNTIF('Master list(no salts, metals)'!$K307:$Y307, "#N/A")=14,TRUE,FALSE))</f>
        <v>0</v>
      </c>
      <c r="T308" t="b">
        <f>AND(COUNTIF('Master list(no salts, metals)'!T307,"&lt;=1"),IF(COUNTIF('Master list(no salts, metals)'!$K307:$Y307, "#N/A")=14,TRUE,FALSE))</f>
        <v>0</v>
      </c>
      <c r="U308" t="b">
        <f>AND(COUNTIF('Master list(no salts, metals)'!U307,"&lt;=1"),IF(COUNTIF('Master list(no salts, metals)'!$K307:$Y307, "#N/A")=14,TRUE,FALSE))</f>
        <v>0</v>
      </c>
      <c r="V308" t="b">
        <f>AND(COUNTIF('Master list(no salts, metals)'!V307,"&lt;=1"),IF(COUNTIF('Master list(no salts, metals)'!$K307:$Y307, "#N/A")=14,TRUE,FALSE))</f>
        <v>0</v>
      </c>
      <c r="W308" t="b">
        <f>AND(COUNTIF('Master list(no salts, metals)'!W307,"&lt;=1"),IF(COUNTIF('Master list(no salts, metals)'!$K307:$Y307, "#N/A")=14,TRUE,FALSE))</f>
        <v>1</v>
      </c>
      <c r="X308" t="b">
        <f>AND(COUNTIF('Master list(no salts, metals)'!X307,"&lt;=1"),IF(COUNTIF('Master list(no salts, metals)'!$K307:$Y307, "#N/A")=14,TRUE,FALSE))</f>
        <v>0</v>
      </c>
      <c r="Y308" t="b">
        <f>AND(COUNTIF('Master list(no salts, metals)'!Y307,"&lt;=1"),IF(COUNTIF('Master list(no salts, metals)'!$K307:$Y307, "#N/A")=14,TRUE,FALSE))</f>
        <v>0</v>
      </c>
    </row>
    <row r="309" spans="11:25" x14ac:dyDescent="0.25">
      <c r="K309" t="b">
        <f>AND(COUNTIF('Master list(no salts, metals)'!K308,"&lt;=1"),IF(COUNTIF('Master list(no salts, metals)'!$K308:$Y308, "#N/A")=14,TRUE,FALSE))</f>
        <v>0</v>
      </c>
      <c r="L309" t="b">
        <f>AND(COUNTIF('Master list(no salts, metals)'!L308,"&lt;=1"),IF(COUNTIF('Master list(no salts, metals)'!$K308:$Y308, "#N/A")=14,TRUE,FALSE))</f>
        <v>0</v>
      </c>
      <c r="M309" t="b">
        <f>AND(COUNTIF('Master list(no salts, metals)'!M308,"&lt;=1"),IF(COUNTIF('Master list(no salts, metals)'!$K308:$Y308, "#N/A")=14,TRUE,FALSE))</f>
        <v>0</v>
      </c>
      <c r="N309" t="b">
        <f>AND(COUNTIF('Master list(no salts, metals)'!N308,"&lt;=1"),IF(COUNTIF('Master list(no salts, metals)'!$K308:$Y308, "#N/A")=14,TRUE,FALSE))</f>
        <v>0</v>
      </c>
      <c r="O309" t="b">
        <f>AND(COUNTIF('Master list(no salts, metals)'!O308,"&lt;=1"),IF(COUNTIF('Master list(no salts, metals)'!$K308:$Y308, "#N/A")=14,TRUE,FALSE))</f>
        <v>0</v>
      </c>
      <c r="P309" t="b">
        <f>AND(COUNTIF('Master list(no salts, metals)'!P308,"&lt;=1"),IF(COUNTIF('Master list(no salts, metals)'!$K308:$Y308, "#N/A")=14,TRUE,FALSE))</f>
        <v>0</v>
      </c>
      <c r="Q309" t="b">
        <f>AND(COUNTIF('Master list(no salts, metals)'!Q308,"&lt;=1"),IF(COUNTIF('Master list(no salts, metals)'!$K308:$Y308, "#N/A")=14,TRUE,FALSE))</f>
        <v>0</v>
      </c>
      <c r="R309" t="b">
        <f>AND(COUNTIF('Master list(no salts, metals)'!R308,"&lt;=1"),IF(COUNTIF('Master list(no salts, metals)'!$K308:$Y308, "#N/A")=14,TRUE,FALSE))</f>
        <v>0</v>
      </c>
      <c r="S309" t="b">
        <f>AND(COUNTIF('Master list(no salts, metals)'!S308,"&lt;=1"),IF(COUNTIF('Master list(no salts, metals)'!$K308:$Y308, "#N/A")=14,TRUE,FALSE))</f>
        <v>0</v>
      </c>
      <c r="T309" t="b">
        <f>AND(COUNTIF('Master list(no salts, metals)'!T308,"&lt;=1"),IF(COUNTIF('Master list(no salts, metals)'!$K308:$Y308, "#N/A")=14,TRUE,FALSE))</f>
        <v>1</v>
      </c>
      <c r="U309" t="b">
        <f>AND(COUNTIF('Master list(no salts, metals)'!U308,"&lt;=1"),IF(COUNTIF('Master list(no salts, metals)'!$K308:$Y308, "#N/A")=14,TRUE,FALSE))</f>
        <v>0</v>
      </c>
      <c r="V309" t="b">
        <f>AND(COUNTIF('Master list(no salts, metals)'!V308,"&lt;=1"),IF(COUNTIF('Master list(no salts, metals)'!$K308:$Y308, "#N/A")=14,TRUE,FALSE))</f>
        <v>0</v>
      </c>
      <c r="W309" t="b">
        <f>AND(COUNTIF('Master list(no salts, metals)'!W308,"&lt;=1"),IF(COUNTIF('Master list(no salts, metals)'!$K308:$Y308, "#N/A")=14,TRUE,FALSE))</f>
        <v>0</v>
      </c>
      <c r="X309" t="b">
        <f>AND(COUNTIF('Master list(no salts, metals)'!X308,"&lt;=1"),IF(COUNTIF('Master list(no salts, metals)'!$K308:$Y308, "#N/A")=14,TRUE,FALSE))</f>
        <v>0</v>
      </c>
      <c r="Y309" t="b">
        <f>AND(COUNTIF('Master list(no salts, metals)'!Y308,"&lt;=1"),IF(COUNTIF('Master list(no salts, metals)'!$K308:$Y308, "#N/A")=14,TRUE,FALSE))</f>
        <v>0</v>
      </c>
    </row>
    <row r="310" spans="11:25" x14ac:dyDescent="0.25">
      <c r="K310" t="b">
        <f>AND(COUNTIF('Master list(no salts, metals)'!K309,"&lt;=1"),IF(COUNTIF('Master list(no salts, metals)'!$K309:$Y309, "#N/A")=14,TRUE,FALSE))</f>
        <v>0</v>
      </c>
      <c r="L310" t="b">
        <f>AND(COUNTIF('Master list(no salts, metals)'!L309,"&lt;=1"),IF(COUNTIF('Master list(no salts, metals)'!$K309:$Y309, "#N/A")=14,TRUE,FALSE))</f>
        <v>0</v>
      </c>
      <c r="M310" t="b">
        <f>AND(COUNTIF('Master list(no salts, metals)'!M309,"&lt;=1"),IF(COUNTIF('Master list(no salts, metals)'!$K309:$Y309, "#N/A")=14,TRUE,FALSE))</f>
        <v>0</v>
      </c>
      <c r="N310" t="b">
        <f>AND(COUNTIF('Master list(no salts, metals)'!N309,"&lt;=1"),IF(COUNTIF('Master list(no salts, metals)'!$K309:$Y309, "#N/A")=14,TRUE,FALSE))</f>
        <v>0</v>
      </c>
      <c r="O310" t="b">
        <f>AND(COUNTIF('Master list(no salts, metals)'!O309,"&lt;=1"),IF(COUNTIF('Master list(no salts, metals)'!$K309:$Y309, "#N/A")=14,TRUE,FALSE))</f>
        <v>0</v>
      </c>
      <c r="P310" t="b">
        <f>AND(COUNTIF('Master list(no salts, metals)'!P309,"&lt;=1"),IF(COUNTIF('Master list(no salts, metals)'!$K309:$Y309, "#N/A")=14,TRUE,FALSE))</f>
        <v>0</v>
      </c>
      <c r="Q310" t="b">
        <f>AND(COUNTIF('Master list(no salts, metals)'!Q309,"&lt;=1"),IF(COUNTIF('Master list(no salts, metals)'!$K309:$Y309, "#N/A")=14,TRUE,FALSE))</f>
        <v>0</v>
      </c>
      <c r="R310" t="b">
        <f>AND(COUNTIF('Master list(no salts, metals)'!R309,"&lt;=1"),IF(COUNTIF('Master list(no salts, metals)'!$K309:$Y309, "#N/A")=14,TRUE,FALSE))</f>
        <v>0</v>
      </c>
      <c r="S310" t="b">
        <f>AND(COUNTIF('Master list(no salts, metals)'!S309,"&lt;=1"),IF(COUNTIF('Master list(no salts, metals)'!$K309:$Y309, "#N/A")=14,TRUE,FALSE))</f>
        <v>0</v>
      </c>
      <c r="T310" t="b">
        <f>AND(COUNTIF('Master list(no salts, metals)'!T309,"&lt;=1"),IF(COUNTIF('Master list(no salts, metals)'!$K309:$Y309, "#N/A")=14,TRUE,FALSE))</f>
        <v>0</v>
      </c>
      <c r="U310" t="b">
        <f>AND(COUNTIF('Master list(no salts, metals)'!U309,"&lt;=1"),IF(COUNTIF('Master list(no salts, metals)'!$K309:$Y309, "#N/A")=14,TRUE,FALSE))</f>
        <v>0</v>
      </c>
      <c r="V310" t="b">
        <f>AND(COUNTIF('Master list(no salts, metals)'!V309,"&lt;=1"),IF(COUNTIF('Master list(no salts, metals)'!$K309:$Y309, "#N/A")=14,TRUE,FALSE))</f>
        <v>0</v>
      </c>
      <c r="W310" t="b">
        <f>AND(COUNTIF('Master list(no salts, metals)'!W309,"&lt;=1"),IF(COUNTIF('Master list(no salts, metals)'!$K309:$Y309, "#N/A")=14,TRUE,FALSE))</f>
        <v>0</v>
      </c>
      <c r="X310" t="b">
        <f>AND(COUNTIF('Master list(no salts, metals)'!X309,"&lt;=1"),IF(COUNTIF('Master list(no salts, metals)'!$K309:$Y309, "#N/A")=14,TRUE,FALSE))</f>
        <v>0</v>
      </c>
      <c r="Y310" t="b">
        <f>AND(COUNTIF('Master list(no salts, metals)'!Y309,"&lt;=1"),IF(COUNTIF('Master list(no salts, metals)'!$K309:$Y309, "#N/A")=14,TRUE,FALSE))</f>
        <v>1</v>
      </c>
    </row>
    <row r="311" spans="11:25" x14ac:dyDescent="0.25">
      <c r="K311" t="b">
        <f>AND(COUNTIF('Master list(no salts, metals)'!K310,"&lt;=1"),IF(COUNTIF('Master list(no salts, metals)'!$K310:$Y310, "#N/A")=14,TRUE,FALSE))</f>
        <v>0</v>
      </c>
      <c r="L311" t="b">
        <f>AND(COUNTIF('Master list(no salts, metals)'!L310,"&lt;=1"),IF(COUNTIF('Master list(no salts, metals)'!$K310:$Y310, "#N/A")=14,TRUE,FALSE))</f>
        <v>0</v>
      </c>
      <c r="M311" t="b">
        <f>AND(COUNTIF('Master list(no salts, metals)'!M310,"&lt;=1"),IF(COUNTIF('Master list(no salts, metals)'!$K310:$Y310, "#N/A")=14,TRUE,FALSE))</f>
        <v>0</v>
      </c>
      <c r="N311" t="b">
        <f>AND(COUNTIF('Master list(no salts, metals)'!N310,"&lt;=1"),IF(COUNTIF('Master list(no salts, metals)'!$K310:$Y310, "#N/A")=14,TRUE,FALSE))</f>
        <v>0</v>
      </c>
      <c r="O311" t="b">
        <f>AND(COUNTIF('Master list(no salts, metals)'!O310,"&lt;=1"),IF(COUNTIF('Master list(no salts, metals)'!$K310:$Y310, "#N/A")=14,TRUE,FALSE))</f>
        <v>0</v>
      </c>
      <c r="P311" t="b">
        <f>AND(COUNTIF('Master list(no salts, metals)'!P310,"&lt;=1"),IF(COUNTIF('Master list(no salts, metals)'!$K310:$Y310, "#N/A")=14,TRUE,FALSE))</f>
        <v>0</v>
      </c>
      <c r="Q311" t="b">
        <f>AND(COUNTIF('Master list(no salts, metals)'!Q310,"&lt;=1"),IF(COUNTIF('Master list(no salts, metals)'!$K310:$Y310, "#N/A")=14,TRUE,FALSE))</f>
        <v>0</v>
      </c>
      <c r="R311" t="b">
        <f>AND(COUNTIF('Master list(no salts, metals)'!R310,"&lt;=1"),IF(COUNTIF('Master list(no salts, metals)'!$K310:$Y310, "#N/A")=14,TRUE,FALSE))</f>
        <v>0</v>
      </c>
      <c r="S311" t="b">
        <f>AND(COUNTIF('Master list(no salts, metals)'!S310,"&lt;=1"),IF(COUNTIF('Master list(no salts, metals)'!$K310:$Y310, "#N/A")=14,TRUE,FALSE))</f>
        <v>0</v>
      </c>
      <c r="T311" t="b">
        <f>AND(COUNTIF('Master list(no salts, metals)'!T310,"&lt;=1"),IF(COUNTIF('Master list(no salts, metals)'!$K310:$Y310, "#N/A")=14,TRUE,FALSE))</f>
        <v>0</v>
      </c>
      <c r="U311" t="b">
        <f>AND(COUNTIF('Master list(no salts, metals)'!U310,"&lt;=1"),IF(COUNTIF('Master list(no salts, metals)'!$K310:$Y310, "#N/A")=14,TRUE,FALSE))</f>
        <v>0</v>
      </c>
      <c r="V311" t="b">
        <f>AND(COUNTIF('Master list(no salts, metals)'!V310,"&lt;=1"),IF(COUNTIF('Master list(no salts, metals)'!$K310:$Y310, "#N/A")=14,TRUE,FALSE))</f>
        <v>0</v>
      </c>
      <c r="W311" t="b">
        <f>AND(COUNTIF('Master list(no salts, metals)'!W310,"&lt;=1"),IF(COUNTIF('Master list(no salts, metals)'!$K310:$Y310, "#N/A")=14,TRUE,FALSE))</f>
        <v>0</v>
      </c>
      <c r="X311" t="b">
        <f>AND(COUNTIF('Master list(no salts, metals)'!X310,"&lt;=1"),IF(COUNTIF('Master list(no salts, metals)'!$K310:$Y310, "#N/A")=14,TRUE,FALSE))</f>
        <v>0</v>
      </c>
      <c r="Y311" t="b">
        <f>AND(COUNTIF('Master list(no salts, metals)'!Y310,"&lt;=1"),IF(COUNTIF('Master list(no salts, metals)'!$K310:$Y310, "#N/A")=14,TRUE,FALSE))</f>
        <v>0</v>
      </c>
    </row>
    <row r="312" spans="11:25" x14ac:dyDescent="0.25">
      <c r="K312" t="b">
        <f>AND(COUNTIF('Master list(no salts, metals)'!K311,"&lt;=1"),IF(COUNTIF('Master list(no salts, metals)'!$K311:$Y311, "#N/A")=14,TRUE,FALSE))</f>
        <v>0</v>
      </c>
      <c r="L312" t="b">
        <f>AND(COUNTIF('Master list(no salts, metals)'!L311,"&lt;=1"),IF(COUNTIF('Master list(no salts, metals)'!$K311:$Y311, "#N/A")=14,TRUE,FALSE))</f>
        <v>0</v>
      </c>
      <c r="M312" t="b">
        <f>AND(COUNTIF('Master list(no salts, metals)'!M311,"&lt;=1"),IF(COUNTIF('Master list(no salts, metals)'!$K311:$Y311, "#N/A")=14,TRUE,FALSE))</f>
        <v>0</v>
      </c>
      <c r="N312" t="b">
        <f>AND(COUNTIF('Master list(no salts, metals)'!N311,"&lt;=1"),IF(COUNTIF('Master list(no salts, metals)'!$K311:$Y311, "#N/A")=14,TRUE,FALSE))</f>
        <v>0</v>
      </c>
      <c r="O312" t="b">
        <f>AND(COUNTIF('Master list(no salts, metals)'!O311,"&lt;=1"),IF(COUNTIF('Master list(no salts, metals)'!$K311:$Y311, "#N/A")=14,TRUE,FALSE))</f>
        <v>0</v>
      </c>
      <c r="P312" t="b">
        <f>AND(COUNTIF('Master list(no salts, metals)'!P311,"&lt;=1"),IF(COUNTIF('Master list(no salts, metals)'!$K311:$Y311, "#N/A")=14,TRUE,FALSE))</f>
        <v>0</v>
      </c>
      <c r="Q312" t="b">
        <f>AND(COUNTIF('Master list(no salts, metals)'!Q311,"&lt;=1"),IF(COUNTIF('Master list(no salts, metals)'!$K311:$Y311, "#N/A")=14,TRUE,FALSE))</f>
        <v>0</v>
      </c>
      <c r="R312" t="b">
        <f>AND(COUNTIF('Master list(no salts, metals)'!R311,"&lt;=1"),IF(COUNTIF('Master list(no salts, metals)'!$K311:$Y311, "#N/A")=14,TRUE,FALSE))</f>
        <v>0</v>
      </c>
      <c r="S312" t="b">
        <f>AND(COUNTIF('Master list(no salts, metals)'!S311,"&lt;=1"),IF(COUNTIF('Master list(no salts, metals)'!$K311:$Y311, "#N/A")=14,TRUE,FALSE))</f>
        <v>0</v>
      </c>
      <c r="T312" t="b">
        <f>AND(COUNTIF('Master list(no salts, metals)'!T311,"&lt;=1"),IF(COUNTIF('Master list(no salts, metals)'!$K311:$Y311, "#N/A")=14,TRUE,FALSE))</f>
        <v>1</v>
      </c>
      <c r="U312" t="b">
        <f>AND(COUNTIF('Master list(no salts, metals)'!U311,"&lt;=1"),IF(COUNTIF('Master list(no salts, metals)'!$K311:$Y311, "#N/A")=14,TRUE,FALSE))</f>
        <v>0</v>
      </c>
      <c r="V312" t="b">
        <f>AND(COUNTIF('Master list(no salts, metals)'!V311,"&lt;=1"),IF(COUNTIF('Master list(no salts, metals)'!$K311:$Y311, "#N/A")=14,TRUE,FALSE))</f>
        <v>0</v>
      </c>
      <c r="W312" t="b">
        <f>AND(COUNTIF('Master list(no salts, metals)'!W311,"&lt;=1"),IF(COUNTIF('Master list(no salts, metals)'!$K311:$Y311, "#N/A")=14,TRUE,FALSE))</f>
        <v>0</v>
      </c>
      <c r="X312" t="b">
        <f>AND(COUNTIF('Master list(no salts, metals)'!X311,"&lt;=1"),IF(COUNTIF('Master list(no salts, metals)'!$K311:$Y311, "#N/A")=14,TRUE,FALSE))</f>
        <v>0</v>
      </c>
      <c r="Y312" t="b">
        <f>AND(COUNTIF('Master list(no salts, metals)'!Y311,"&lt;=1"),IF(COUNTIF('Master list(no salts, metals)'!$K311:$Y311, "#N/A")=14,TRUE,FALSE))</f>
        <v>0</v>
      </c>
    </row>
    <row r="313" spans="11:25" x14ac:dyDescent="0.25">
      <c r="K313" t="b">
        <f>AND(COUNTIF('Master list(no salts, metals)'!K312,"&lt;=1"),IF(COUNTIF('Master list(no salts, metals)'!$K312:$Y312, "#N/A")=14,TRUE,FALSE))</f>
        <v>0</v>
      </c>
      <c r="L313" t="b">
        <f>AND(COUNTIF('Master list(no salts, metals)'!L312,"&lt;=1"),IF(COUNTIF('Master list(no salts, metals)'!$K312:$Y312, "#N/A")=14,TRUE,FALSE))</f>
        <v>0</v>
      </c>
      <c r="M313" t="b">
        <f>AND(COUNTIF('Master list(no salts, metals)'!M312,"&lt;=1"),IF(COUNTIF('Master list(no salts, metals)'!$K312:$Y312, "#N/A")=14,TRUE,FALSE))</f>
        <v>0</v>
      </c>
      <c r="N313" t="b">
        <f>AND(COUNTIF('Master list(no salts, metals)'!N312,"&lt;=1"),IF(COUNTIF('Master list(no salts, metals)'!$K312:$Y312, "#N/A")=14,TRUE,FALSE))</f>
        <v>0</v>
      </c>
      <c r="O313" t="b">
        <f>AND(COUNTIF('Master list(no salts, metals)'!O312,"&lt;=1"),IF(COUNTIF('Master list(no salts, metals)'!$K312:$Y312, "#N/A")=14,TRUE,FALSE))</f>
        <v>0</v>
      </c>
      <c r="P313" t="b">
        <f>AND(COUNTIF('Master list(no salts, metals)'!P312,"&lt;=1"),IF(COUNTIF('Master list(no salts, metals)'!$K312:$Y312, "#N/A")=14,TRUE,FALSE))</f>
        <v>0</v>
      </c>
      <c r="Q313" t="b">
        <f>AND(COUNTIF('Master list(no salts, metals)'!Q312,"&lt;=1"),IF(COUNTIF('Master list(no salts, metals)'!$K312:$Y312, "#N/A")=14,TRUE,FALSE))</f>
        <v>0</v>
      </c>
      <c r="R313" t="b">
        <f>AND(COUNTIF('Master list(no salts, metals)'!R312,"&lt;=1"),IF(COUNTIF('Master list(no salts, metals)'!$K312:$Y312, "#N/A")=14,TRUE,FALSE))</f>
        <v>0</v>
      </c>
      <c r="S313" t="b">
        <f>AND(COUNTIF('Master list(no salts, metals)'!S312,"&lt;=1"),IF(COUNTIF('Master list(no salts, metals)'!$K312:$Y312, "#N/A")=14,TRUE,FALSE))</f>
        <v>0</v>
      </c>
      <c r="T313" t="b">
        <f>AND(COUNTIF('Master list(no salts, metals)'!T312,"&lt;=1"),IF(COUNTIF('Master list(no salts, metals)'!$K312:$Y312, "#N/A")=14,TRUE,FALSE))</f>
        <v>0</v>
      </c>
      <c r="U313" t="b">
        <f>AND(COUNTIF('Master list(no salts, metals)'!U312,"&lt;=1"),IF(COUNTIF('Master list(no salts, metals)'!$K312:$Y312, "#N/A")=14,TRUE,FALSE))</f>
        <v>0</v>
      </c>
      <c r="V313" t="b">
        <f>AND(COUNTIF('Master list(no salts, metals)'!V312,"&lt;=1"),IF(COUNTIF('Master list(no salts, metals)'!$K312:$Y312, "#N/A")=14,TRUE,FALSE))</f>
        <v>0</v>
      </c>
      <c r="W313" t="b">
        <f>AND(COUNTIF('Master list(no salts, metals)'!W312,"&lt;=1"),IF(COUNTIF('Master list(no salts, metals)'!$K312:$Y312, "#N/A")=14,TRUE,FALSE))</f>
        <v>1</v>
      </c>
      <c r="X313" t="b">
        <f>AND(COUNTIF('Master list(no salts, metals)'!X312,"&lt;=1"),IF(COUNTIF('Master list(no salts, metals)'!$K312:$Y312, "#N/A")=14,TRUE,FALSE))</f>
        <v>0</v>
      </c>
      <c r="Y313" t="b">
        <f>AND(COUNTIF('Master list(no salts, metals)'!Y312,"&lt;=1"),IF(COUNTIF('Master list(no salts, metals)'!$K312:$Y312, "#N/A")=14,TRUE,FALSE))</f>
        <v>0</v>
      </c>
    </row>
    <row r="314" spans="11:25" x14ac:dyDescent="0.25">
      <c r="K314" t="b">
        <f>AND(COUNTIF('Master list(no salts, metals)'!K313,"&lt;=1"),IF(COUNTIF('Master list(no salts, metals)'!$K313:$Y313, "#N/A")=14,TRUE,FALSE))</f>
        <v>0</v>
      </c>
      <c r="L314" t="b">
        <f>AND(COUNTIF('Master list(no salts, metals)'!L313,"&lt;=1"),IF(COUNTIF('Master list(no salts, metals)'!$K313:$Y313, "#N/A")=14,TRUE,FALSE))</f>
        <v>0</v>
      </c>
      <c r="M314" t="b">
        <f>AND(COUNTIF('Master list(no salts, metals)'!M313,"&lt;=1"),IF(COUNTIF('Master list(no salts, metals)'!$K313:$Y313, "#N/A")=14,TRUE,FALSE))</f>
        <v>0</v>
      </c>
      <c r="N314" t="b">
        <f>AND(COUNTIF('Master list(no salts, metals)'!N313,"&lt;=1"),IF(COUNTIF('Master list(no salts, metals)'!$K313:$Y313, "#N/A")=14,TRUE,FALSE))</f>
        <v>0</v>
      </c>
      <c r="O314" t="b">
        <f>AND(COUNTIF('Master list(no salts, metals)'!O313,"&lt;=1"),IF(COUNTIF('Master list(no salts, metals)'!$K313:$Y313, "#N/A")=14,TRUE,FALSE))</f>
        <v>0</v>
      </c>
      <c r="P314" t="b">
        <f>AND(COUNTIF('Master list(no salts, metals)'!P313,"&lt;=1"),IF(COUNTIF('Master list(no salts, metals)'!$K313:$Y313, "#N/A")=14,TRUE,FALSE))</f>
        <v>0</v>
      </c>
      <c r="Q314" t="b">
        <f>AND(COUNTIF('Master list(no salts, metals)'!Q313,"&lt;=1"),IF(COUNTIF('Master list(no salts, metals)'!$K313:$Y313, "#N/A")=14,TRUE,FALSE))</f>
        <v>0</v>
      </c>
      <c r="R314" t="b">
        <f>AND(COUNTIF('Master list(no salts, metals)'!R313,"&lt;=1"),IF(COUNTIF('Master list(no salts, metals)'!$K313:$Y313, "#N/A")=14,TRUE,FALSE))</f>
        <v>0</v>
      </c>
      <c r="S314" t="b">
        <f>AND(COUNTIF('Master list(no salts, metals)'!S313,"&lt;=1"),IF(COUNTIF('Master list(no salts, metals)'!$K313:$Y313, "#N/A")=14,TRUE,FALSE))</f>
        <v>0</v>
      </c>
      <c r="T314" t="b">
        <f>AND(COUNTIF('Master list(no salts, metals)'!T313,"&lt;=1"),IF(COUNTIF('Master list(no salts, metals)'!$K313:$Y313, "#N/A")=14,TRUE,FALSE))</f>
        <v>0</v>
      </c>
      <c r="U314" t="b">
        <f>AND(COUNTIF('Master list(no salts, metals)'!U313,"&lt;=1"),IF(COUNTIF('Master list(no salts, metals)'!$K313:$Y313, "#N/A")=14,TRUE,FALSE))</f>
        <v>0</v>
      </c>
      <c r="V314" t="b">
        <f>AND(COUNTIF('Master list(no salts, metals)'!V313,"&lt;=1"),IF(COUNTIF('Master list(no salts, metals)'!$K313:$Y313, "#N/A")=14,TRUE,FALSE))</f>
        <v>0</v>
      </c>
      <c r="W314" t="b">
        <f>AND(COUNTIF('Master list(no salts, metals)'!W313,"&lt;=1"),IF(COUNTIF('Master list(no salts, metals)'!$K313:$Y313, "#N/A")=14,TRUE,FALSE))</f>
        <v>0</v>
      </c>
      <c r="X314" t="b">
        <f>AND(COUNTIF('Master list(no salts, metals)'!X313,"&lt;=1"),IF(COUNTIF('Master list(no salts, metals)'!$K313:$Y313, "#N/A")=14,TRUE,FALSE))</f>
        <v>0</v>
      </c>
      <c r="Y314" t="b">
        <f>AND(COUNTIF('Master list(no salts, metals)'!Y313,"&lt;=1"),IF(COUNTIF('Master list(no salts, metals)'!$K313:$Y313, "#N/A")=14,TRUE,FALSE))</f>
        <v>0</v>
      </c>
    </row>
    <row r="315" spans="11:25" x14ac:dyDescent="0.25">
      <c r="K315" t="b">
        <f>AND(COUNTIF('Master list(no salts, metals)'!K314,"&lt;=1"),IF(COUNTIF('Master list(no salts, metals)'!$K314:$Y314, "#N/A")=14,TRUE,FALSE))</f>
        <v>0</v>
      </c>
      <c r="L315" t="b">
        <f>AND(COUNTIF('Master list(no salts, metals)'!L314,"&lt;=1"),IF(COUNTIF('Master list(no salts, metals)'!$K314:$Y314, "#N/A")=14,TRUE,FALSE))</f>
        <v>0</v>
      </c>
      <c r="M315" t="b">
        <f>AND(COUNTIF('Master list(no salts, metals)'!M314,"&lt;=1"),IF(COUNTIF('Master list(no salts, metals)'!$K314:$Y314, "#N/A")=14,TRUE,FALSE))</f>
        <v>0</v>
      </c>
      <c r="N315" t="b">
        <f>AND(COUNTIF('Master list(no salts, metals)'!N314,"&lt;=1"),IF(COUNTIF('Master list(no salts, metals)'!$K314:$Y314, "#N/A")=14,TRUE,FALSE))</f>
        <v>0</v>
      </c>
      <c r="O315" t="b">
        <f>AND(COUNTIF('Master list(no salts, metals)'!O314,"&lt;=1"),IF(COUNTIF('Master list(no salts, metals)'!$K314:$Y314, "#N/A")=14,TRUE,FALSE))</f>
        <v>0</v>
      </c>
      <c r="P315" t="b">
        <f>AND(COUNTIF('Master list(no salts, metals)'!P314,"&lt;=1"),IF(COUNTIF('Master list(no salts, metals)'!$K314:$Y314, "#N/A")=14,TRUE,FALSE))</f>
        <v>0</v>
      </c>
      <c r="Q315" t="b">
        <f>AND(COUNTIF('Master list(no salts, metals)'!Q314,"&lt;=1"),IF(COUNTIF('Master list(no salts, metals)'!$K314:$Y314, "#N/A")=14,TRUE,FALSE))</f>
        <v>0</v>
      </c>
      <c r="R315" t="b">
        <f>AND(COUNTIF('Master list(no salts, metals)'!R314,"&lt;=1"),IF(COUNTIF('Master list(no salts, metals)'!$K314:$Y314, "#N/A")=14,TRUE,FALSE))</f>
        <v>0</v>
      </c>
      <c r="S315" t="b">
        <f>AND(COUNTIF('Master list(no salts, metals)'!S314,"&lt;=1"),IF(COUNTIF('Master list(no salts, metals)'!$K314:$Y314, "#N/A")=14,TRUE,FALSE))</f>
        <v>0</v>
      </c>
      <c r="T315" t="b">
        <f>AND(COUNTIF('Master list(no salts, metals)'!T314,"&lt;=1"),IF(COUNTIF('Master list(no salts, metals)'!$K314:$Y314, "#N/A")=14,TRUE,FALSE))</f>
        <v>1</v>
      </c>
      <c r="U315" t="b">
        <f>AND(COUNTIF('Master list(no salts, metals)'!U314,"&lt;=1"),IF(COUNTIF('Master list(no salts, metals)'!$K314:$Y314, "#N/A")=14,TRUE,FALSE))</f>
        <v>0</v>
      </c>
      <c r="V315" t="b">
        <f>AND(COUNTIF('Master list(no salts, metals)'!V314,"&lt;=1"),IF(COUNTIF('Master list(no salts, metals)'!$K314:$Y314, "#N/A")=14,TRUE,FALSE))</f>
        <v>0</v>
      </c>
      <c r="W315" t="b">
        <f>AND(COUNTIF('Master list(no salts, metals)'!W314,"&lt;=1"),IF(COUNTIF('Master list(no salts, metals)'!$K314:$Y314, "#N/A")=14,TRUE,FALSE))</f>
        <v>0</v>
      </c>
      <c r="X315" t="b">
        <f>AND(COUNTIF('Master list(no salts, metals)'!X314,"&lt;=1"),IF(COUNTIF('Master list(no salts, metals)'!$K314:$Y314, "#N/A")=14,TRUE,FALSE))</f>
        <v>0</v>
      </c>
      <c r="Y315" t="b">
        <f>AND(COUNTIF('Master list(no salts, metals)'!Y314,"&lt;=1"),IF(COUNTIF('Master list(no salts, metals)'!$K314:$Y314, "#N/A")=14,TRUE,FALSE))</f>
        <v>0</v>
      </c>
    </row>
    <row r="316" spans="11:25" x14ac:dyDescent="0.25">
      <c r="K316" t="b">
        <f>AND(COUNTIF('Master list(no salts, metals)'!K315,"&lt;=1"),IF(COUNTIF('Master list(no salts, metals)'!$K315:$Y315, "#N/A")=14,TRUE,FALSE))</f>
        <v>0</v>
      </c>
      <c r="L316" t="b">
        <f>AND(COUNTIF('Master list(no salts, metals)'!L315,"&lt;=1"),IF(COUNTIF('Master list(no salts, metals)'!$K315:$Y315, "#N/A")=14,TRUE,FALSE))</f>
        <v>0</v>
      </c>
      <c r="M316" t="b">
        <f>AND(COUNTIF('Master list(no salts, metals)'!M315,"&lt;=1"),IF(COUNTIF('Master list(no salts, metals)'!$K315:$Y315, "#N/A")=14,TRUE,FALSE))</f>
        <v>0</v>
      </c>
      <c r="N316" t="b">
        <f>AND(COUNTIF('Master list(no salts, metals)'!N315,"&lt;=1"),IF(COUNTIF('Master list(no salts, metals)'!$K315:$Y315, "#N/A")=14,TRUE,FALSE))</f>
        <v>0</v>
      </c>
      <c r="O316" t="b">
        <f>AND(COUNTIF('Master list(no salts, metals)'!O315,"&lt;=1"),IF(COUNTIF('Master list(no salts, metals)'!$K315:$Y315, "#N/A")=14,TRUE,FALSE))</f>
        <v>0</v>
      </c>
      <c r="P316" t="b">
        <f>AND(COUNTIF('Master list(no salts, metals)'!P315,"&lt;=1"),IF(COUNTIF('Master list(no salts, metals)'!$K315:$Y315, "#N/A")=14,TRUE,FALSE))</f>
        <v>0</v>
      </c>
      <c r="Q316" t="b">
        <f>AND(COUNTIF('Master list(no salts, metals)'!Q315,"&lt;=1"),IF(COUNTIF('Master list(no salts, metals)'!$K315:$Y315, "#N/A")=14,TRUE,FALSE))</f>
        <v>0</v>
      </c>
      <c r="R316" t="b">
        <f>AND(COUNTIF('Master list(no salts, metals)'!R315,"&lt;=1"),IF(COUNTIF('Master list(no salts, metals)'!$K315:$Y315, "#N/A")=14,TRUE,FALSE))</f>
        <v>0</v>
      </c>
      <c r="S316" t="b">
        <f>AND(COUNTIF('Master list(no salts, metals)'!S315,"&lt;=1"),IF(COUNTIF('Master list(no salts, metals)'!$K315:$Y315, "#N/A")=14,TRUE,FALSE))</f>
        <v>0</v>
      </c>
      <c r="T316" t="b">
        <f>AND(COUNTIF('Master list(no salts, metals)'!T315,"&lt;=1"),IF(COUNTIF('Master list(no salts, metals)'!$K315:$Y315, "#N/A")=14,TRUE,FALSE))</f>
        <v>0</v>
      </c>
      <c r="U316" t="b">
        <f>AND(COUNTIF('Master list(no salts, metals)'!U315,"&lt;=1"),IF(COUNTIF('Master list(no salts, metals)'!$K315:$Y315, "#N/A")=14,TRUE,FALSE))</f>
        <v>0</v>
      </c>
      <c r="V316" t="b">
        <f>AND(COUNTIF('Master list(no salts, metals)'!V315,"&lt;=1"),IF(COUNTIF('Master list(no salts, metals)'!$K315:$Y315, "#N/A")=14,TRUE,FALSE))</f>
        <v>0</v>
      </c>
      <c r="W316" t="b">
        <f>AND(COUNTIF('Master list(no salts, metals)'!W315,"&lt;=1"),IF(COUNTIF('Master list(no salts, metals)'!$K315:$Y315, "#N/A")=14,TRUE,FALSE))</f>
        <v>0</v>
      </c>
      <c r="X316" t="b">
        <f>AND(COUNTIF('Master list(no salts, metals)'!X315,"&lt;=1"),IF(COUNTIF('Master list(no salts, metals)'!$K315:$Y315, "#N/A")=14,TRUE,FALSE))</f>
        <v>0</v>
      </c>
      <c r="Y316" t="b">
        <f>AND(COUNTIF('Master list(no salts, metals)'!Y315,"&lt;=1"),IF(COUNTIF('Master list(no salts, metals)'!$K315:$Y315, "#N/A")=14,TRUE,FALSE))</f>
        <v>0</v>
      </c>
    </row>
    <row r="317" spans="11:25" x14ac:dyDescent="0.25">
      <c r="K317" t="b">
        <f>AND(COUNTIF('Master list(no salts, metals)'!K316,"&lt;=1"),IF(COUNTIF('Master list(no salts, metals)'!$K316:$Y316, "#N/A")=14,TRUE,FALSE))</f>
        <v>0</v>
      </c>
      <c r="L317" t="b">
        <f>AND(COUNTIF('Master list(no salts, metals)'!L316,"&lt;=1"),IF(COUNTIF('Master list(no salts, metals)'!$K316:$Y316, "#N/A")=14,TRUE,FALSE))</f>
        <v>0</v>
      </c>
      <c r="M317" t="b">
        <f>AND(COUNTIF('Master list(no salts, metals)'!M316,"&lt;=1"),IF(COUNTIF('Master list(no salts, metals)'!$K316:$Y316, "#N/A")=14,TRUE,FALSE))</f>
        <v>0</v>
      </c>
      <c r="N317" t="b">
        <f>AND(COUNTIF('Master list(no salts, metals)'!N316,"&lt;=1"),IF(COUNTIF('Master list(no salts, metals)'!$K316:$Y316, "#N/A")=14,TRUE,FALSE))</f>
        <v>0</v>
      </c>
      <c r="O317" t="b">
        <f>AND(COUNTIF('Master list(no salts, metals)'!O316,"&lt;=1"),IF(COUNTIF('Master list(no salts, metals)'!$K316:$Y316, "#N/A")=14,TRUE,FALSE))</f>
        <v>0</v>
      </c>
      <c r="P317" t="b">
        <f>AND(COUNTIF('Master list(no salts, metals)'!P316,"&lt;=1"),IF(COUNTIF('Master list(no salts, metals)'!$K316:$Y316, "#N/A")=14,TRUE,FALSE))</f>
        <v>0</v>
      </c>
      <c r="Q317" t="b">
        <f>AND(COUNTIF('Master list(no salts, metals)'!Q316,"&lt;=1"),IF(COUNTIF('Master list(no salts, metals)'!$K316:$Y316, "#N/A")=14,TRUE,FALSE))</f>
        <v>0</v>
      </c>
      <c r="R317" t="b">
        <f>AND(COUNTIF('Master list(no salts, metals)'!R316,"&lt;=1"),IF(COUNTIF('Master list(no salts, metals)'!$K316:$Y316, "#N/A")=14,TRUE,FALSE))</f>
        <v>0</v>
      </c>
      <c r="S317" t="b">
        <f>AND(COUNTIF('Master list(no salts, metals)'!S316,"&lt;=1"),IF(COUNTIF('Master list(no salts, metals)'!$K316:$Y316, "#N/A")=14,TRUE,FALSE))</f>
        <v>0</v>
      </c>
      <c r="T317" t="b">
        <f>AND(COUNTIF('Master list(no salts, metals)'!T316,"&lt;=1"),IF(COUNTIF('Master list(no salts, metals)'!$K316:$Y316, "#N/A")=14,TRUE,FALSE))</f>
        <v>0</v>
      </c>
      <c r="U317" t="b">
        <f>AND(COUNTIF('Master list(no salts, metals)'!U316,"&lt;=1"),IF(COUNTIF('Master list(no salts, metals)'!$K316:$Y316, "#N/A")=14,TRUE,FALSE))</f>
        <v>0</v>
      </c>
      <c r="V317" t="b">
        <f>AND(COUNTIF('Master list(no salts, metals)'!V316,"&lt;=1"),IF(COUNTIF('Master list(no salts, metals)'!$K316:$Y316, "#N/A")=14,TRUE,FALSE))</f>
        <v>0</v>
      </c>
      <c r="W317" t="b">
        <f>AND(COUNTIF('Master list(no salts, metals)'!W316,"&lt;=1"),IF(COUNTIF('Master list(no salts, metals)'!$K316:$Y316, "#N/A")=14,TRUE,FALSE))</f>
        <v>1</v>
      </c>
      <c r="X317" t="b">
        <f>AND(COUNTIF('Master list(no salts, metals)'!X316,"&lt;=1"),IF(COUNTIF('Master list(no salts, metals)'!$K316:$Y316, "#N/A")=14,TRUE,FALSE))</f>
        <v>0</v>
      </c>
      <c r="Y317" t="b">
        <f>AND(COUNTIF('Master list(no salts, metals)'!Y316,"&lt;=1"),IF(COUNTIF('Master list(no salts, metals)'!$K316:$Y316, "#N/A")=14,TRUE,FALSE))</f>
        <v>0</v>
      </c>
    </row>
    <row r="318" spans="11:25" x14ac:dyDescent="0.25">
      <c r="K318" t="b">
        <f>AND(COUNTIF('Master list(no salts, metals)'!K317,"&lt;=1"),IF(COUNTIF('Master list(no salts, metals)'!$K317:$Y317, "#N/A")=14,TRUE,FALSE))</f>
        <v>0</v>
      </c>
      <c r="L318" t="b">
        <f>AND(COUNTIF('Master list(no salts, metals)'!L317,"&lt;=1"),IF(COUNTIF('Master list(no salts, metals)'!$K317:$Y317, "#N/A")=14,TRUE,FALSE))</f>
        <v>0</v>
      </c>
      <c r="M318" t="b">
        <f>AND(COUNTIF('Master list(no salts, metals)'!M317,"&lt;=1"),IF(COUNTIF('Master list(no salts, metals)'!$K317:$Y317, "#N/A")=14,TRUE,FALSE))</f>
        <v>0</v>
      </c>
      <c r="N318" t="b">
        <f>AND(COUNTIF('Master list(no salts, metals)'!N317,"&lt;=1"),IF(COUNTIF('Master list(no salts, metals)'!$K317:$Y317, "#N/A")=14,TRUE,FALSE))</f>
        <v>0</v>
      </c>
      <c r="O318" t="b">
        <f>AND(COUNTIF('Master list(no salts, metals)'!O317,"&lt;=1"),IF(COUNTIF('Master list(no salts, metals)'!$K317:$Y317, "#N/A")=14,TRUE,FALSE))</f>
        <v>0</v>
      </c>
      <c r="P318" t="b">
        <f>AND(COUNTIF('Master list(no salts, metals)'!P317,"&lt;=1"),IF(COUNTIF('Master list(no salts, metals)'!$K317:$Y317, "#N/A")=14,TRUE,FALSE))</f>
        <v>0</v>
      </c>
      <c r="Q318" t="b">
        <f>AND(COUNTIF('Master list(no salts, metals)'!Q317,"&lt;=1"),IF(COUNTIF('Master list(no salts, metals)'!$K317:$Y317, "#N/A")=14,TRUE,FALSE))</f>
        <v>0</v>
      </c>
      <c r="R318" t="b">
        <f>AND(COUNTIF('Master list(no salts, metals)'!R317,"&lt;=1"),IF(COUNTIF('Master list(no salts, metals)'!$K317:$Y317, "#N/A")=14,TRUE,FALSE))</f>
        <v>0</v>
      </c>
      <c r="S318" t="b">
        <f>AND(COUNTIF('Master list(no salts, metals)'!S317,"&lt;=1"),IF(COUNTIF('Master list(no salts, metals)'!$K317:$Y317, "#N/A")=14,TRUE,FALSE))</f>
        <v>0</v>
      </c>
      <c r="T318" t="b">
        <f>AND(COUNTIF('Master list(no salts, metals)'!T317,"&lt;=1"),IF(COUNTIF('Master list(no salts, metals)'!$K317:$Y317, "#N/A")=14,TRUE,FALSE))</f>
        <v>0</v>
      </c>
      <c r="U318" t="b">
        <f>AND(COUNTIF('Master list(no salts, metals)'!U317,"&lt;=1"),IF(COUNTIF('Master list(no salts, metals)'!$K317:$Y317, "#N/A")=14,TRUE,FALSE))</f>
        <v>0</v>
      </c>
      <c r="V318" t="b">
        <f>AND(COUNTIF('Master list(no salts, metals)'!V317,"&lt;=1"),IF(COUNTIF('Master list(no salts, metals)'!$K317:$Y317, "#N/A")=14,TRUE,FALSE))</f>
        <v>0</v>
      </c>
      <c r="W318" t="b">
        <f>AND(COUNTIF('Master list(no salts, metals)'!W317,"&lt;=1"),IF(COUNTIF('Master list(no salts, metals)'!$K317:$Y317, "#N/A")=14,TRUE,FALSE))</f>
        <v>0</v>
      </c>
      <c r="X318" t="b">
        <f>AND(COUNTIF('Master list(no salts, metals)'!X317,"&lt;=1"),IF(COUNTIF('Master list(no salts, metals)'!$K317:$Y317, "#N/A")=14,TRUE,FALSE))</f>
        <v>0</v>
      </c>
      <c r="Y318" t="b">
        <f>AND(COUNTIF('Master list(no salts, metals)'!Y317,"&lt;=1"),IF(COUNTIF('Master list(no salts, metals)'!$K317:$Y317, "#N/A")=14,TRUE,FALSE))</f>
        <v>1</v>
      </c>
    </row>
    <row r="319" spans="11:25" x14ac:dyDescent="0.25">
      <c r="K319" t="b">
        <f>AND(COUNTIF('Master list(no salts, metals)'!K318,"&lt;=1"),IF(COUNTIF('Master list(no salts, metals)'!$K318:$Y318, "#N/A")=14,TRUE,FALSE))</f>
        <v>0</v>
      </c>
      <c r="L319" t="b">
        <f>AND(COUNTIF('Master list(no salts, metals)'!L318,"&lt;=1"),IF(COUNTIF('Master list(no salts, metals)'!$K318:$Y318, "#N/A")=14,TRUE,FALSE))</f>
        <v>0</v>
      </c>
      <c r="M319" t="b">
        <f>AND(COUNTIF('Master list(no salts, metals)'!M318,"&lt;=1"),IF(COUNTIF('Master list(no salts, metals)'!$K318:$Y318, "#N/A")=14,TRUE,FALSE))</f>
        <v>0</v>
      </c>
      <c r="N319" t="b">
        <f>AND(COUNTIF('Master list(no salts, metals)'!N318,"&lt;=1"),IF(COUNTIF('Master list(no salts, metals)'!$K318:$Y318, "#N/A")=14,TRUE,FALSE))</f>
        <v>0</v>
      </c>
      <c r="O319" t="b">
        <f>AND(COUNTIF('Master list(no salts, metals)'!O318,"&lt;=1"),IF(COUNTIF('Master list(no salts, metals)'!$K318:$Y318, "#N/A")=14,TRUE,FALSE))</f>
        <v>0</v>
      </c>
      <c r="P319" t="b">
        <f>AND(COUNTIF('Master list(no salts, metals)'!P318,"&lt;=1"),IF(COUNTIF('Master list(no salts, metals)'!$K318:$Y318, "#N/A")=14,TRUE,FALSE))</f>
        <v>0</v>
      </c>
      <c r="Q319" t="b">
        <f>AND(COUNTIF('Master list(no salts, metals)'!Q318,"&lt;=1"),IF(COUNTIF('Master list(no salts, metals)'!$K318:$Y318, "#N/A")=14,TRUE,FALSE))</f>
        <v>0</v>
      </c>
      <c r="R319" t="b">
        <f>AND(COUNTIF('Master list(no salts, metals)'!R318,"&lt;=1"),IF(COUNTIF('Master list(no salts, metals)'!$K318:$Y318, "#N/A")=14,TRUE,FALSE))</f>
        <v>0</v>
      </c>
      <c r="S319" t="b">
        <f>AND(COUNTIF('Master list(no salts, metals)'!S318,"&lt;=1"),IF(COUNTIF('Master list(no salts, metals)'!$K318:$Y318, "#N/A")=14,TRUE,FALSE))</f>
        <v>0</v>
      </c>
      <c r="T319" t="b">
        <f>AND(COUNTIF('Master list(no salts, metals)'!T318,"&lt;=1"),IF(COUNTIF('Master list(no salts, metals)'!$K318:$Y318, "#N/A")=14,TRUE,FALSE))</f>
        <v>0</v>
      </c>
      <c r="U319" t="b">
        <f>AND(COUNTIF('Master list(no salts, metals)'!U318,"&lt;=1"),IF(COUNTIF('Master list(no salts, metals)'!$K318:$Y318, "#N/A")=14,TRUE,FALSE))</f>
        <v>0</v>
      </c>
      <c r="V319" t="b">
        <f>AND(COUNTIF('Master list(no salts, metals)'!V318,"&lt;=1"),IF(COUNTIF('Master list(no salts, metals)'!$K318:$Y318, "#N/A")=14,TRUE,FALSE))</f>
        <v>0</v>
      </c>
      <c r="W319" t="b">
        <f>AND(COUNTIF('Master list(no salts, metals)'!W318,"&lt;=1"),IF(COUNTIF('Master list(no salts, metals)'!$K318:$Y318, "#N/A")=14,TRUE,FALSE))</f>
        <v>1</v>
      </c>
      <c r="X319" t="b">
        <f>AND(COUNTIF('Master list(no salts, metals)'!X318,"&lt;=1"),IF(COUNTIF('Master list(no salts, metals)'!$K318:$Y318, "#N/A")=14,TRUE,FALSE))</f>
        <v>0</v>
      </c>
      <c r="Y319" t="b">
        <f>AND(COUNTIF('Master list(no salts, metals)'!Y318,"&lt;=1"),IF(COUNTIF('Master list(no salts, metals)'!$K318:$Y318, "#N/A")=14,TRUE,FALSE))</f>
        <v>0</v>
      </c>
    </row>
    <row r="320" spans="11:25" x14ac:dyDescent="0.25">
      <c r="K320" t="b">
        <f>AND(COUNTIF('Master list(no salts, metals)'!K319,"&lt;=1"),IF(COUNTIF('Master list(no salts, metals)'!$K319:$Y319, "#N/A")=14,TRUE,FALSE))</f>
        <v>0</v>
      </c>
      <c r="L320" t="b">
        <f>AND(COUNTIF('Master list(no salts, metals)'!L319,"&lt;=1"),IF(COUNTIF('Master list(no salts, metals)'!$K319:$Y319, "#N/A")=14,TRUE,FALSE))</f>
        <v>0</v>
      </c>
      <c r="M320" t="b">
        <f>AND(COUNTIF('Master list(no salts, metals)'!M319,"&lt;=1"),IF(COUNTIF('Master list(no salts, metals)'!$K319:$Y319, "#N/A")=14,TRUE,FALSE))</f>
        <v>0</v>
      </c>
      <c r="N320" t="b">
        <f>AND(COUNTIF('Master list(no salts, metals)'!N319,"&lt;=1"),IF(COUNTIF('Master list(no salts, metals)'!$K319:$Y319, "#N/A")=14,TRUE,FALSE))</f>
        <v>0</v>
      </c>
      <c r="O320" t="b">
        <f>AND(COUNTIF('Master list(no salts, metals)'!O319,"&lt;=1"),IF(COUNTIF('Master list(no salts, metals)'!$K319:$Y319, "#N/A")=14,TRUE,FALSE))</f>
        <v>0</v>
      </c>
      <c r="P320" t="b">
        <f>AND(COUNTIF('Master list(no salts, metals)'!P319,"&lt;=1"),IF(COUNTIF('Master list(no salts, metals)'!$K319:$Y319, "#N/A")=14,TRUE,FALSE))</f>
        <v>0</v>
      </c>
      <c r="Q320" t="b">
        <f>AND(COUNTIF('Master list(no salts, metals)'!Q319,"&lt;=1"),IF(COUNTIF('Master list(no salts, metals)'!$K319:$Y319, "#N/A")=14,TRUE,FALSE))</f>
        <v>0</v>
      </c>
      <c r="R320" t="b">
        <f>AND(COUNTIF('Master list(no salts, metals)'!R319,"&lt;=1"),IF(COUNTIF('Master list(no salts, metals)'!$K319:$Y319, "#N/A")=14,TRUE,FALSE))</f>
        <v>0</v>
      </c>
      <c r="S320" t="b">
        <f>AND(COUNTIF('Master list(no salts, metals)'!S319,"&lt;=1"),IF(COUNTIF('Master list(no salts, metals)'!$K319:$Y319, "#N/A")=14,TRUE,FALSE))</f>
        <v>0</v>
      </c>
      <c r="T320" t="b">
        <f>AND(COUNTIF('Master list(no salts, metals)'!T319,"&lt;=1"),IF(COUNTIF('Master list(no salts, metals)'!$K319:$Y319, "#N/A")=14,TRUE,FALSE))</f>
        <v>0</v>
      </c>
      <c r="U320" t="b">
        <f>AND(COUNTIF('Master list(no salts, metals)'!U319,"&lt;=1"),IF(COUNTIF('Master list(no salts, metals)'!$K319:$Y319, "#N/A")=14,TRUE,FALSE))</f>
        <v>0</v>
      </c>
      <c r="V320" t="b">
        <f>AND(COUNTIF('Master list(no salts, metals)'!V319,"&lt;=1"),IF(COUNTIF('Master list(no salts, metals)'!$K319:$Y319, "#N/A")=14,TRUE,FALSE))</f>
        <v>0</v>
      </c>
      <c r="W320" t="b">
        <f>AND(COUNTIF('Master list(no salts, metals)'!W319,"&lt;=1"),IF(COUNTIF('Master list(no salts, metals)'!$K319:$Y319, "#N/A")=14,TRUE,FALSE))</f>
        <v>0</v>
      </c>
      <c r="X320" t="b">
        <f>AND(COUNTIF('Master list(no salts, metals)'!X319,"&lt;=1"),IF(COUNTIF('Master list(no salts, metals)'!$K319:$Y319, "#N/A")=14,TRUE,FALSE))</f>
        <v>0</v>
      </c>
      <c r="Y320" t="b">
        <f>AND(COUNTIF('Master list(no salts, metals)'!Y319,"&lt;=1"),IF(COUNTIF('Master list(no salts, metals)'!$K319:$Y319, "#N/A")=14,TRUE,FALSE))</f>
        <v>0</v>
      </c>
    </row>
    <row r="321" spans="11:25" x14ac:dyDescent="0.25">
      <c r="K321" t="b">
        <f>AND(COUNTIF('Master list(no salts, metals)'!K320,"&lt;=1"),IF(COUNTIF('Master list(no salts, metals)'!$K320:$Y320, "#N/A")=14,TRUE,FALSE))</f>
        <v>0</v>
      </c>
      <c r="L321" t="b">
        <f>AND(COUNTIF('Master list(no salts, metals)'!L320,"&lt;=1"),IF(COUNTIF('Master list(no salts, metals)'!$K320:$Y320, "#N/A")=14,TRUE,FALSE))</f>
        <v>0</v>
      </c>
      <c r="M321" t="b">
        <f>AND(COUNTIF('Master list(no salts, metals)'!M320,"&lt;=1"),IF(COUNTIF('Master list(no salts, metals)'!$K320:$Y320, "#N/A")=14,TRUE,FALSE))</f>
        <v>0</v>
      </c>
      <c r="N321" t="b">
        <f>AND(COUNTIF('Master list(no salts, metals)'!N320,"&lt;=1"),IF(COUNTIF('Master list(no salts, metals)'!$K320:$Y320, "#N/A")=14,TRUE,FALSE))</f>
        <v>0</v>
      </c>
      <c r="O321" t="b">
        <f>AND(COUNTIF('Master list(no salts, metals)'!O320,"&lt;=1"),IF(COUNTIF('Master list(no salts, metals)'!$K320:$Y320, "#N/A")=14,TRUE,FALSE))</f>
        <v>0</v>
      </c>
      <c r="P321" t="b">
        <f>AND(COUNTIF('Master list(no salts, metals)'!P320,"&lt;=1"),IF(COUNTIF('Master list(no salts, metals)'!$K320:$Y320, "#N/A")=14,TRUE,FALSE))</f>
        <v>0</v>
      </c>
      <c r="Q321" t="b">
        <f>AND(COUNTIF('Master list(no salts, metals)'!Q320,"&lt;=1"),IF(COUNTIF('Master list(no salts, metals)'!$K320:$Y320, "#N/A")=14,TRUE,FALSE))</f>
        <v>0</v>
      </c>
      <c r="R321" t="b">
        <f>AND(COUNTIF('Master list(no salts, metals)'!R320,"&lt;=1"),IF(COUNTIF('Master list(no salts, metals)'!$K320:$Y320, "#N/A")=14,TRUE,FALSE))</f>
        <v>0</v>
      </c>
      <c r="S321" t="b">
        <f>AND(COUNTIF('Master list(no salts, metals)'!S320,"&lt;=1"),IF(COUNTIF('Master list(no salts, metals)'!$K320:$Y320, "#N/A")=14,TRUE,FALSE))</f>
        <v>0</v>
      </c>
      <c r="T321" t="b">
        <f>AND(COUNTIF('Master list(no salts, metals)'!T320,"&lt;=1"),IF(COUNTIF('Master list(no salts, metals)'!$K320:$Y320, "#N/A")=14,TRUE,FALSE))</f>
        <v>0</v>
      </c>
      <c r="U321" t="b">
        <f>AND(COUNTIF('Master list(no salts, metals)'!U320,"&lt;=1"),IF(COUNTIF('Master list(no salts, metals)'!$K320:$Y320, "#N/A")=14,TRUE,FALSE))</f>
        <v>0</v>
      </c>
      <c r="V321" t="b">
        <f>AND(COUNTIF('Master list(no salts, metals)'!V320,"&lt;=1"),IF(COUNTIF('Master list(no salts, metals)'!$K320:$Y320, "#N/A")=14,TRUE,FALSE))</f>
        <v>0</v>
      </c>
      <c r="W321" t="b">
        <f>AND(COUNTIF('Master list(no salts, metals)'!W320,"&lt;=1"),IF(COUNTIF('Master list(no salts, metals)'!$K320:$Y320, "#N/A")=14,TRUE,FALSE))</f>
        <v>0</v>
      </c>
      <c r="X321" t="b">
        <f>AND(COUNTIF('Master list(no salts, metals)'!X320,"&lt;=1"),IF(COUNTIF('Master list(no salts, metals)'!$K320:$Y320, "#N/A")=14,TRUE,FALSE))</f>
        <v>0</v>
      </c>
      <c r="Y321" t="b">
        <f>AND(COUNTIF('Master list(no salts, metals)'!Y320,"&lt;=1"),IF(COUNTIF('Master list(no salts, metals)'!$K320:$Y320, "#N/A")=14,TRUE,FALSE))</f>
        <v>0</v>
      </c>
    </row>
    <row r="322" spans="11:25" x14ac:dyDescent="0.25">
      <c r="K322" t="b">
        <f>AND(COUNTIF('Master list(no salts, metals)'!K321,"&lt;=1"),IF(COUNTIF('Master list(no salts, metals)'!$K321:$Y321, "#N/A")=14,TRUE,FALSE))</f>
        <v>0</v>
      </c>
      <c r="L322" t="b">
        <f>AND(COUNTIF('Master list(no salts, metals)'!L321,"&lt;=1"),IF(COUNTIF('Master list(no salts, metals)'!$K321:$Y321, "#N/A")=14,TRUE,FALSE))</f>
        <v>0</v>
      </c>
      <c r="M322" t="b">
        <f>AND(COUNTIF('Master list(no salts, metals)'!M321,"&lt;=1"),IF(COUNTIF('Master list(no salts, metals)'!$K321:$Y321, "#N/A")=14,TRUE,FALSE))</f>
        <v>0</v>
      </c>
      <c r="N322" t="b">
        <f>AND(COUNTIF('Master list(no salts, metals)'!N321,"&lt;=1"),IF(COUNTIF('Master list(no salts, metals)'!$K321:$Y321, "#N/A")=14,TRUE,FALSE))</f>
        <v>0</v>
      </c>
      <c r="O322" t="b">
        <f>AND(COUNTIF('Master list(no salts, metals)'!O321,"&lt;=1"),IF(COUNTIF('Master list(no salts, metals)'!$K321:$Y321, "#N/A")=14,TRUE,FALSE))</f>
        <v>0</v>
      </c>
      <c r="P322" t="b">
        <f>AND(COUNTIF('Master list(no salts, metals)'!P321,"&lt;=1"),IF(COUNTIF('Master list(no salts, metals)'!$K321:$Y321, "#N/A")=14,TRUE,FALSE))</f>
        <v>0</v>
      </c>
      <c r="Q322" t="b">
        <f>AND(COUNTIF('Master list(no salts, metals)'!Q321,"&lt;=1"),IF(COUNTIF('Master list(no salts, metals)'!$K321:$Y321, "#N/A")=14,TRUE,FALSE))</f>
        <v>0</v>
      </c>
      <c r="R322" t="b">
        <f>AND(COUNTIF('Master list(no salts, metals)'!R321,"&lt;=1"),IF(COUNTIF('Master list(no salts, metals)'!$K321:$Y321, "#N/A")=14,TRUE,FALSE))</f>
        <v>0</v>
      </c>
      <c r="S322" t="b">
        <f>AND(COUNTIF('Master list(no salts, metals)'!S321,"&lt;=1"),IF(COUNTIF('Master list(no salts, metals)'!$K321:$Y321, "#N/A")=14,TRUE,FALSE))</f>
        <v>0</v>
      </c>
      <c r="T322" t="b">
        <f>AND(COUNTIF('Master list(no salts, metals)'!T321,"&lt;=1"),IF(COUNTIF('Master list(no salts, metals)'!$K321:$Y321, "#N/A")=14,TRUE,FALSE))</f>
        <v>0</v>
      </c>
      <c r="U322" t="b">
        <f>AND(COUNTIF('Master list(no salts, metals)'!U321,"&lt;=1"),IF(COUNTIF('Master list(no salts, metals)'!$K321:$Y321, "#N/A")=14,TRUE,FALSE))</f>
        <v>0</v>
      </c>
      <c r="V322" t="b">
        <f>AND(COUNTIF('Master list(no salts, metals)'!V321,"&lt;=1"),IF(COUNTIF('Master list(no salts, metals)'!$K321:$Y321, "#N/A")=14,TRUE,FALSE))</f>
        <v>0</v>
      </c>
      <c r="W322" t="b">
        <f>AND(COUNTIF('Master list(no salts, metals)'!W321,"&lt;=1"),IF(COUNTIF('Master list(no salts, metals)'!$K321:$Y321, "#N/A")=14,TRUE,FALSE))</f>
        <v>1</v>
      </c>
      <c r="X322" t="b">
        <f>AND(COUNTIF('Master list(no salts, metals)'!X321,"&lt;=1"),IF(COUNTIF('Master list(no salts, metals)'!$K321:$Y321, "#N/A")=14,TRUE,FALSE))</f>
        <v>0</v>
      </c>
      <c r="Y322" t="b">
        <f>AND(COUNTIF('Master list(no salts, metals)'!Y321,"&lt;=1"),IF(COUNTIF('Master list(no salts, metals)'!$K321:$Y321, "#N/A")=14,TRUE,FALSE))</f>
        <v>0</v>
      </c>
    </row>
    <row r="323" spans="11:25" x14ac:dyDescent="0.25">
      <c r="K323" t="b">
        <f>AND(COUNTIF('Master list(no salts, metals)'!K322,"&lt;=1"),IF(COUNTIF('Master list(no salts, metals)'!$K322:$Y322, "#N/A")=14,TRUE,FALSE))</f>
        <v>0</v>
      </c>
      <c r="L323" t="b">
        <f>AND(COUNTIF('Master list(no salts, metals)'!L322,"&lt;=1"),IF(COUNTIF('Master list(no salts, metals)'!$K322:$Y322, "#N/A")=14,TRUE,FALSE))</f>
        <v>0</v>
      </c>
      <c r="M323" t="b">
        <f>AND(COUNTIF('Master list(no salts, metals)'!M322,"&lt;=1"),IF(COUNTIF('Master list(no salts, metals)'!$K322:$Y322, "#N/A")=14,TRUE,FALSE))</f>
        <v>0</v>
      </c>
      <c r="N323" t="b">
        <f>AND(COUNTIF('Master list(no salts, metals)'!N322,"&lt;=1"),IF(COUNTIF('Master list(no salts, metals)'!$K322:$Y322, "#N/A")=14,TRUE,FALSE))</f>
        <v>0</v>
      </c>
      <c r="O323" t="b">
        <f>AND(COUNTIF('Master list(no salts, metals)'!O322,"&lt;=1"),IF(COUNTIF('Master list(no salts, metals)'!$K322:$Y322, "#N/A")=14,TRUE,FALSE))</f>
        <v>0</v>
      </c>
      <c r="P323" t="b">
        <f>AND(COUNTIF('Master list(no salts, metals)'!P322,"&lt;=1"),IF(COUNTIF('Master list(no salts, metals)'!$K322:$Y322, "#N/A")=14,TRUE,FALSE))</f>
        <v>0</v>
      </c>
      <c r="Q323" t="b">
        <f>AND(COUNTIF('Master list(no salts, metals)'!Q322,"&lt;=1"),IF(COUNTIF('Master list(no salts, metals)'!$K322:$Y322, "#N/A")=14,TRUE,FALSE))</f>
        <v>0</v>
      </c>
      <c r="R323" t="b">
        <f>AND(COUNTIF('Master list(no salts, metals)'!R322,"&lt;=1"),IF(COUNTIF('Master list(no salts, metals)'!$K322:$Y322, "#N/A")=14,TRUE,FALSE))</f>
        <v>0</v>
      </c>
      <c r="S323" t="b">
        <f>AND(COUNTIF('Master list(no salts, metals)'!S322,"&lt;=1"),IF(COUNTIF('Master list(no salts, metals)'!$K322:$Y322, "#N/A")=14,TRUE,FALSE))</f>
        <v>0</v>
      </c>
      <c r="T323" t="b">
        <f>AND(COUNTIF('Master list(no salts, metals)'!T322,"&lt;=1"),IF(COUNTIF('Master list(no salts, metals)'!$K322:$Y322, "#N/A")=14,TRUE,FALSE))</f>
        <v>0</v>
      </c>
      <c r="U323" t="b">
        <f>AND(COUNTIF('Master list(no salts, metals)'!U322,"&lt;=1"),IF(COUNTIF('Master list(no salts, metals)'!$K322:$Y322, "#N/A")=14,TRUE,FALSE))</f>
        <v>0</v>
      </c>
      <c r="V323" t="b">
        <f>AND(COUNTIF('Master list(no salts, metals)'!V322,"&lt;=1"),IF(COUNTIF('Master list(no salts, metals)'!$K322:$Y322, "#N/A")=14,TRUE,FALSE))</f>
        <v>0</v>
      </c>
      <c r="W323" t="b">
        <f>AND(COUNTIF('Master list(no salts, metals)'!W322,"&lt;=1"),IF(COUNTIF('Master list(no salts, metals)'!$K322:$Y322, "#N/A")=14,TRUE,FALSE))</f>
        <v>1</v>
      </c>
      <c r="X323" t="b">
        <f>AND(COUNTIF('Master list(no salts, metals)'!X322,"&lt;=1"),IF(COUNTIF('Master list(no salts, metals)'!$K322:$Y322, "#N/A")=14,TRUE,FALSE))</f>
        <v>0</v>
      </c>
      <c r="Y323" t="b">
        <f>AND(COUNTIF('Master list(no salts, metals)'!Y322,"&lt;=1"),IF(COUNTIF('Master list(no salts, metals)'!$K322:$Y322, "#N/A")=14,TRUE,FALSE))</f>
        <v>0</v>
      </c>
    </row>
    <row r="324" spans="11:25" x14ac:dyDescent="0.25">
      <c r="K324" t="b">
        <f>AND(COUNTIF('Master list(no salts, metals)'!K323,"&lt;=1"),IF(COUNTIF('Master list(no salts, metals)'!$K323:$Y323, "#N/A")=14,TRUE,FALSE))</f>
        <v>0</v>
      </c>
      <c r="L324" t="b">
        <f>AND(COUNTIF('Master list(no salts, metals)'!L323,"&lt;=1"),IF(COUNTIF('Master list(no salts, metals)'!$K323:$Y323, "#N/A")=14,TRUE,FALSE))</f>
        <v>0</v>
      </c>
      <c r="M324" t="b">
        <f>AND(COUNTIF('Master list(no salts, metals)'!M323,"&lt;=1"),IF(COUNTIF('Master list(no salts, metals)'!$K323:$Y323, "#N/A")=14,TRUE,FALSE))</f>
        <v>0</v>
      </c>
      <c r="N324" t="b">
        <f>AND(COUNTIF('Master list(no salts, metals)'!N323,"&lt;=1"),IF(COUNTIF('Master list(no salts, metals)'!$K323:$Y323, "#N/A")=14,TRUE,FALSE))</f>
        <v>0</v>
      </c>
      <c r="O324" t="b">
        <f>AND(COUNTIF('Master list(no salts, metals)'!O323,"&lt;=1"),IF(COUNTIF('Master list(no salts, metals)'!$K323:$Y323, "#N/A")=14,TRUE,FALSE))</f>
        <v>0</v>
      </c>
      <c r="P324" t="b">
        <f>AND(COUNTIF('Master list(no salts, metals)'!P323,"&lt;=1"),IF(COUNTIF('Master list(no salts, metals)'!$K323:$Y323, "#N/A")=14,TRUE,FALSE))</f>
        <v>0</v>
      </c>
      <c r="Q324" t="b">
        <f>AND(COUNTIF('Master list(no salts, metals)'!Q323,"&lt;=1"),IF(COUNTIF('Master list(no salts, metals)'!$K323:$Y323, "#N/A")=14,TRUE,FALSE))</f>
        <v>0</v>
      </c>
      <c r="R324" t="b">
        <f>AND(COUNTIF('Master list(no salts, metals)'!R323,"&lt;=1"),IF(COUNTIF('Master list(no salts, metals)'!$K323:$Y323, "#N/A")=14,TRUE,FALSE))</f>
        <v>0</v>
      </c>
      <c r="S324" t="b">
        <f>AND(COUNTIF('Master list(no salts, metals)'!S323,"&lt;=1"),IF(COUNTIF('Master list(no salts, metals)'!$K323:$Y323, "#N/A")=14,TRUE,FALSE))</f>
        <v>0</v>
      </c>
      <c r="T324" t="b">
        <f>AND(COUNTIF('Master list(no salts, metals)'!T323,"&lt;=1"),IF(COUNTIF('Master list(no salts, metals)'!$K323:$Y323, "#N/A")=14,TRUE,FALSE))</f>
        <v>0</v>
      </c>
      <c r="U324" t="b">
        <f>AND(COUNTIF('Master list(no salts, metals)'!U323,"&lt;=1"),IF(COUNTIF('Master list(no salts, metals)'!$K323:$Y323, "#N/A")=14,TRUE,FALSE))</f>
        <v>0</v>
      </c>
      <c r="V324" t="b">
        <f>AND(COUNTIF('Master list(no salts, metals)'!V323,"&lt;=1"),IF(COUNTIF('Master list(no salts, metals)'!$K323:$Y323, "#N/A")=14,TRUE,FALSE))</f>
        <v>0</v>
      </c>
      <c r="W324" t="b">
        <f>AND(COUNTIF('Master list(no salts, metals)'!W323,"&lt;=1"),IF(COUNTIF('Master list(no salts, metals)'!$K323:$Y323, "#N/A")=14,TRUE,FALSE))</f>
        <v>1</v>
      </c>
      <c r="X324" t="b">
        <f>AND(COUNTIF('Master list(no salts, metals)'!X323,"&lt;=1"),IF(COUNTIF('Master list(no salts, metals)'!$K323:$Y323, "#N/A")=14,TRUE,FALSE))</f>
        <v>0</v>
      </c>
      <c r="Y324" t="b">
        <f>AND(COUNTIF('Master list(no salts, metals)'!Y323,"&lt;=1"),IF(COUNTIF('Master list(no salts, metals)'!$K323:$Y323, "#N/A")=14,TRUE,FALSE))</f>
        <v>0</v>
      </c>
    </row>
    <row r="325" spans="11:25" x14ac:dyDescent="0.25">
      <c r="K325" t="b">
        <f>AND(COUNTIF('Master list(no salts, metals)'!K324,"&lt;=1"),IF(COUNTIF('Master list(no salts, metals)'!$K324:$Y324, "#N/A")=14,TRUE,FALSE))</f>
        <v>0</v>
      </c>
      <c r="L325" t="b">
        <f>AND(COUNTIF('Master list(no salts, metals)'!L324,"&lt;=1"),IF(COUNTIF('Master list(no salts, metals)'!$K324:$Y324, "#N/A")=14,TRUE,FALSE))</f>
        <v>0</v>
      </c>
      <c r="M325" t="b">
        <f>AND(COUNTIF('Master list(no salts, metals)'!M324,"&lt;=1"),IF(COUNTIF('Master list(no salts, metals)'!$K324:$Y324, "#N/A")=14,TRUE,FALSE))</f>
        <v>0</v>
      </c>
      <c r="N325" t="b">
        <f>AND(COUNTIF('Master list(no salts, metals)'!N324,"&lt;=1"),IF(COUNTIF('Master list(no salts, metals)'!$K324:$Y324, "#N/A")=14,TRUE,FALSE))</f>
        <v>0</v>
      </c>
      <c r="O325" t="b">
        <f>AND(COUNTIF('Master list(no salts, metals)'!O324,"&lt;=1"),IF(COUNTIF('Master list(no salts, metals)'!$K324:$Y324, "#N/A")=14,TRUE,FALSE))</f>
        <v>0</v>
      </c>
      <c r="P325" t="b">
        <f>AND(COUNTIF('Master list(no salts, metals)'!P324,"&lt;=1"),IF(COUNTIF('Master list(no salts, metals)'!$K324:$Y324, "#N/A")=14,TRUE,FALSE))</f>
        <v>0</v>
      </c>
      <c r="Q325" t="b">
        <f>AND(COUNTIF('Master list(no salts, metals)'!Q324,"&lt;=1"),IF(COUNTIF('Master list(no salts, metals)'!$K324:$Y324, "#N/A")=14,TRUE,FALSE))</f>
        <v>0</v>
      </c>
      <c r="R325" t="b">
        <f>AND(COUNTIF('Master list(no salts, metals)'!R324,"&lt;=1"),IF(COUNTIF('Master list(no salts, metals)'!$K324:$Y324, "#N/A")=14,TRUE,FALSE))</f>
        <v>0</v>
      </c>
      <c r="S325" t="b">
        <f>AND(COUNTIF('Master list(no salts, metals)'!S324,"&lt;=1"),IF(COUNTIF('Master list(no salts, metals)'!$K324:$Y324, "#N/A")=14,TRUE,FALSE))</f>
        <v>0</v>
      </c>
      <c r="T325" t="b">
        <f>AND(COUNTIF('Master list(no salts, metals)'!T324,"&lt;=1"),IF(COUNTIF('Master list(no salts, metals)'!$K324:$Y324, "#N/A")=14,TRUE,FALSE))</f>
        <v>0</v>
      </c>
      <c r="U325" t="b">
        <f>AND(COUNTIF('Master list(no salts, metals)'!U324,"&lt;=1"),IF(COUNTIF('Master list(no salts, metals)'!$K324:$Y324, "#N/A")=14,TRUE,FALSE))</f>
        <v>0</v>
      </c>
      <c r="V325" t="b">
        <f>AND(COUNTIF('Master list(no salts, metals)'!V324,"&lt;=1"),IF(COUNTIF('Master list(no salts, metals)'!$K324:$Y324, "#N/A")=14,TRUE,FALSE))</f>
        <v>0</v>
      </c>
      <c r="W325" t="b">
        <f>AND(COUNTIF('Master list(no salts, metals)'!W324,"&lt;=1"),IF(COUNTIF('Master list(no salts, metals)'!$K324:$Y324, "#N/A")=14,TRUE,FALSE))</f>
        <v>1</v>
      </c>
      <c r="X325" t="b">
        <f>AND(COUNTIF('Master list(no salts, metals)'!X324,"&lt;=1"),IF(COUNTIF('Master list(no salts, metals)'!$K324:$Y324, "#N/A")=14,TRUE,FALSE))</f>
        <v>0</v>
      </c>
      <c r="Y325" t="b">
        <f>AND(COUNTIF('Master list(no salts, metals)'!Y324,"&lt;=1"),IF(COUNTIF('Master list(no salts, metals)'!$K324:$Y324, "#N/A")=14,TRUE,FALSE))</f>
        <v>0</v>
      </c>
    </row>
    <row r="326" spans="11:25" x14ac:dyDescent="0.25">
      <c r="K326" t="b">
        <f>AND(COUNTIF('Master list(no salts, metals)'!K325,"&lt;=1"),IF(COUNTIF('Master list(no salts, metals)'!$K325:$Y325, "#N/A")=14,TRUE,FALSE))</f>
        <v>0</v>
      </c>
      <c r="L326" t="b">
        <f>AND(COUNTIF('Master list(no salts, metals)'!L325,"&lt;=1"),IF(COUNTIF('Master list(no salts, metals)'!$K325:$Y325, "#N/A")=14,TRUE,FALSE))</f>
        <v>0</v>
      </c>
      <c r="M326" t="b">
        <f>AND(COUNTIF('Master list(no salts, metals)'!M325,"&lt;=1"),IF(COUNTIF('Master list(no salts, metals)'!$K325:$Y325, "#N/A")=14,TRUE,FALSE))</f>
        <v>0</v>
      </c>
      <c r="N326" t="b">
        <f>AND(COUNTIF('Master list(no salts, metals)'!N325,"&lt;=1"),IF(COUNTIF('Master list(no salts, metals)'!$K325:$Y325, "#N/A")=14,TRUE,FALSE))</f>
        <v>0</v>
      </c>
      <c r="O326" t="b">
        <f>AND(COUNTIF('Master list(no salts, metals)'!O325,"&lt;=1"),IF(COUNTIF('Master list(no salts, metals)'!$K325:$Y325, "#N/A")=14,TRUE,FALSE))</f>
        <v>0</v>
      </c>
      <c r="P326" t="b">
        <f>AND(COUNTIF('Master list(no salts, metals)'!P325,"&lt;=1"),IF(COUNTIF('Master list(no salts, metals)'!$K325:$Y325, "#N/A")=14,TRUE,FALSE))</f>
        <v>0</v>
      </c>
      <c r="Q326" t="b">
        <f>AND(COUNTIF('Master list(no salts, metals)'!Q325,"&lt;=1"),IF(COUNTIF('Master list(no salts, metals)'!$K325:$Y325, "#N/A")=14,TRUE,FALSE))</f>
        <v>0</v>
      </c>
      <c r="R326" t="b">
        <f>AND(COUNTIF('Master list(no salts, metals)'!R325,"&lt;=1"),IF(COUNTIF('Master list(no salts, metals)'!$K325:$Y325, "#N/A")=14,TRUE,FALSE))</f>
        <v>0</v>
      </c>
      <c r="S326" t="b">
        <f>AND(COUNTIF('Master list(no salts, metals)'!S325,"&lt;=1"),IF(COUNTIF('Master list(no salts, metals)'!$K325:$Y325, "#N/A")=14,TRUE,FALSE))</f>
        <v>0</v>
      </c>
      <c r="T326" t="b">
        <f>AND(COUNTIF('Master list(no salts, metals)'!T325,"&lt;=1"),IF(COUNTIF('Master list(no salts, metals)'!$K325:$Y325, "#N/A")=14,TRUE,FALSE))</f>
        <v>1</v>
      </c>
      <c r="U326" t="b">
        <f>AND(COUNTIF('Master list(no salts, metals)'!U325,"&lt;=1"),IF(COUNTIF('Master list(no salts, metals)'!$K325:$Y325, "#N/A")=14,TRUE,FALSE))</f>
        <v>0</v>
      </c>
      <c r="V326" t="b">
        <f>AND(COUNTIF('Master list(no salts, metals)'!V325,"&lt;=1"),IF(COUNTIF('Master list(no salts, metals)'!$K325:$Y325, "#N/A")=14,TRUE,FALSE))</f>
        <v>0</v>
      </c>
      <c r="W326" t="b">
        <f>AND(COUNTIF('Master list(no salts, metals)'!W325,"&lt;=1"),IF(COUNTIF('Master list(no salts, metals)'!$K325:$Y325, "#N/A")=14,TRUE,FALSE))</f>
        <v>0</v>
      </c>
      <c r="X326" t="b">
        <f>AND(COUNTIF('Master list(no salts, metals)'!X325,"&lt;=1"),IF(COUNTIF('Master list(no salts, metals)'!$K325:$Y325, "#N/A")=14,TRUE,FALSE))</f>
        <v>0</v>
      </c>
      <c r="Y326" t="b">
        <f>AND(COUNTIF('Master list(no salts, metals)'!Y325,"&lt;=1"),IF(COUNTIF('Master list(no salts, metals)'!$K325:$Y325, "#N/A")=14,TRUE,FALSE))</f>
        <v>0</v>
      </c>
    </row>
    <row r="327" spans="11:25" x14ac:dyDescent="0.25">
      <c r="K327" t="b">
        <f>AND(COUNTIF('Master list(no salts, metals)'!K326,"&lt;=1"),IF(COUNTIF('Master list(no salts, metals)'!$K326:$Y326, "#N/A")=14,TRUE,FALSE))</f>
        <v>0</v>
      </c>
      <c r="L327" t="b">
        <f>AND(COUNTIF('Master list(no salts, metals)'!L326,"&lt;=1"),IF(COUNTIF('Master list(no salts, metals)'!$K326:$Y326, "#N/A")=14,TRUE,FALSE))</f>
        <v>0</v>
      </c>
      <c r="M327" t="b">
        <f>AND(COUNTIF('Master list(no salts, metals)'!M326,"&lt;=1"),IF(COUNTIF('Master list(no salts, metals)'!$K326:$Y326, "#N/A")=14,TRUE,FALSE))</f>
        <v>0</v>
      </c>
      <c r="N327" t="b">
        <f>AND(COUNTIF('Master list(no salts, metals)'!N326,"&lt;=1"),IF(COUNTIF('Master list(no salts, metals)'!$K326:$Y326, "#N/A")=14,TRUE,FALSE))</f>
        <v>0</v>
      </c>
      <c r="O327" t="b">
        <f>AND(COUNTIF('Master list(no salts, metals)'!O326,"&lt;=1"),IF(COUNTIF('Master list(no salts, metals)'!$K326:$Y326, "#N/A")=14,TRUE,FALSE))</f>
        <v>0</v>
      </c>
      <c r="P327" t="b">
        <f>AND(COUNTIF('Master list(no salts, metals)'!P326,"&lt;=1"),IF(COUNTIF('Master list(no salts, metals)'!$K326:$Y326, "#N/A")=14,TRUE,FALSE))</f>
        <v>0</v>
      </c>
      <c r="Q327" t="b">
        <f>AND(COUNTIF('Master list(no salts, metals)'!Q326,"&lt;=1"),IF(COUNTIF('Master list(no salts, metals)'!$K326:$Y326, "#N/A")=14,TRUE,FALSE))</f>
        <v>0</v>
      </c>
      <c r="R327" t="b">
        <f>AND(COUNTIF('Master list(no salts, metals)'!R326,"&lt;=1"),IF(COUNTIF('Master list(no salts, metals)'!$K326:$Y326, "#N/A")=14,TRUE,FALSE))</f>
        <v>0</v>
      </c>
      <c r="S327" t="b">
        <f>AND(COUNTIF('Master list(no salts, metals)'!S326,"&lt;=1"),IF(COUNTIF('Master list(no salts, metals)'!$K326:$Y326, "#N/A")=14,TRUE,FALSE))</f>
        <v>0</v>
      </c>
      <c r="T327" t="b">
        <f>AND(COUNTIF('Master list(no salts, metals)'!T326,"&lt;=1"),IF(COUNTIF('Master list(no salts, metals)'!$K326:$Y326, "#N/A")=14,TRUE,FALSE))</f>
        <v>0</v>
      </c>
      <c r="U327" t="b">
        <f>AND(COUNTIF('Master list(no salts, metals)'!U326,"&lt;=1"),IF(COUNTIF('Master list(no salts, metals)'!$K326:$Y326, "#N/A")=14,TRUE,FALSE))</f>
        <v>0</v>
      </c>
      <c r="V327" t="b">
        <f>AND(COUNTIF('Master list(no salts, metals)'!V326,"&lt;=1"),IF(COUNTIF('Master list(no salts, metals)'!$K326:$Y326, "#N/A")=14,TRUE,FALSE))</f>
        <v>0</v>
      </c>
      <c r="W327" t="b">
        <f>AND(COUNTIF('Master list(no salts, metals)'!W326,"&lt;=1"),IF(COUNTIF('Master list(no salts, metals)'!$K326:$Y326, "#N/A")=14,TRUE,FALSE))</f>
        <v>1</v>
      </c>
      <c r="X327" t="b">
        <f>AND(COUNTIF('Master list(no salts, metals)'!X326,"&lt;=1"),IF(COUNTIF('Master list(no salts, metals)'!$K326:$Y326, "#N/A")=14,TRUE,FALSE))</f>
        <v>0</v>
      </c>
      <c r="Y327" t="b">
        <f>AND(COUNTIF('Master list(no salts, metals)'!Y326,"&lt;=1"),IF(COUNTIF('Master list(no salts, metals)'!$K326:$Y326, "#N/A")=14,TRUE,FALSE))</f>
        <v>0</v>
      </c>
    </row>
    <row r="328" spans="11:25" x14ac:dyDescent="0.25">
      <c r="K328" t="b">
        <f>AND(COUNTIF('Master list(no salts, metals)'!K327,"&lt;=1"),IF(COUNTIF('Master list(no salts, metals)'!$K327:$Y327, "#N/A")=14,TRUE,FALSE))</f>
        <v>0</v>
      </c>
      <c r="L328" t="b">
        <f>AND(COUNTIF('Master list(no salts, metals)'!L327,"&lt;=1"),IF(COUNTIF('Master list(no salts, metals)'!$K327:$Y327, "#N/A")=14,TRUE,FALSE))</f>
        <v>0</v>
      </c>
      <c r="M328" t="b">
        <f>AND(COUNTIF('Master list(no salts, metals)'!M327,"&lt;=1"),IF(COUNTIF('Master list(no salts, metals)'!$K327:$Y327, "#N/A")=14,TRUE,FALSE))</f>
        <v>0</v>
      </c>
      <c r="N328" t="b">
        <f>AND(COUNTIF('Master list(no salts, metals)'!N327,"&lt;=1"),IF(COUNTIF('Master list(no salts, metals)'!$K327:$Y327, "#N/A")=14,TRUE,FALSE))</f>
        <v>0</v>
      </c>
      <c r="O328" t="b">
        <f>AND(COUNTIF('Master list(no salts, metals)'!O327,"&lt;=1"),IF(COUNTIF('Master list(no salts, metals)'!$K327:$Y327, "#N/A")=14,TRUE,FALSE))</f>
        <v>0</v>
      </c>
      <c r="P328" t="b">
        <f>AND(COUNTIF('Master list(no salts, metals)'!P327,"&lt;=1"),IF(COUNTIF('Master list(no salts, metals)'!$K327:$Y327, "#N/A")=14,TRUE,FALSE))</f>
        <v>0</v>
      </c>
      <c r="Q328" t="b">
        <f>AND(COUNTIF('Master list(no salts, metals)'!Q327,"&lt;=1"),IF(COUNTIF('Master list(no salts, metals)'!$K327:$Y327, "#N/A")=14,TRUE,FALSE))</f>
        <v>0</v>
      </c>
      <c r="R328" t="b">
        <f>AND(COUNTIF('Master list(no salts, metals)'!R327,"&lt;=1"),IF(COUNTIF('Master list(no salts, metals)'!$K327:$Y327, "#N/A")=14,TRUE,FALSE))</f>
        <v>0</v>
      </c>
      <c r="S328" t="b">
        <f>AND(COUNTIF('Master list(no salts, metals)'!S327,"&lt;=1"),IF(COUNTIF('Master list(no salts, metals)'!$K327:$Y327, "#N/A")=14,TRUE,FALSE))</f>
        <v>0</v>
      </c>
      <c r="T328" t="b">
        <f>AND(COUNTIF('Master list(no salts, metals)'!T327,"&lt;=1"),IF(COUNTIF('Master list(no salts, metals)'!$K327:$Y327, "#N/A")=14,TRUE,FALSE))</f>
        <v>0</v>
      </c>
      <c r="U328" t="b">
        <f>AND(COUNTIF('Master list(no salts, metals)'!U327,"&lt;=1"),IF(COUNTIF('Master list(no salts, metals)'!$K327:$Y327, "#N/A")=14,TRUE,FALSE))</f>
        <v>0</v>
      </c>
      <c r="V328" t="b">
        <f>AND(COUNTIF('Master list(no salts, metals)'!V327,"&lt;=1"),IF(COUNTIF('Master list(no salts, metals)'!$K327:$Y327, "#N/A")=14,TRUE,FALSE))</f>
        <v>0</v>
      </c>
      <c r="W328" t="b">
        <f>AND(COUNTIF('Master list(no salts, metals)'!W327,"&lt;=1"),IF(COUNTIF('Master list(no salts, metals)'!$K327:$Y327, "#N/A")=14,TRUE,FALSE))</f>
        <v>0</v>
      </c>
      <c r="X328" t="b">
        <f>AND(COUNTIF('Master list(no salts, metals)'!X327,"&lt;=1"),IF(COUNTIF('Master list(no salts, metals)'!$K327:$Y327, "#N/A")=14,TRUE,FALSE))</f>
        <v>0</v>
      </c>
      <c r="Y328" t="b">
        <f>AND(COUNTIF('Master list(no salts, metals)'!Y327,"&lt;=1"),IF(COUNTIF('Master list(no salts, metals)'!$K327:$Y327, "#N/A")=14,TRUE,FALSE))</f>
        <v>1</v>
      </c>
    </row>
    <row r="329" spans="11:25" x14ac:dyDescent="0.25">
      <c r="K329" t="b">
        <f>AND(COUNTIF('Master list(no salts, metals)'!K328,"&lt;=1"),IF(COUNTIF('Master list(no salts, metals)'!$K328:$Y328, "#N/A")=14,TRUE,FALSE))</f>
        <v>0</v>
      </c>
      <c r="L329" t="b">
        <f>AND(COUNTIF('Master list(no salts, metals)'!L328,"&lt;=1"),IF(COUNTIF('Master list(no salts, metals)'!$K328:$Y328, "#N/A")=14,TRUE,FALSE))</f>
        <v>0</v>
      </c>
      <c r="M329" t="b">
        <f>AND(COUNTIF('Master list(no salts, metals)'!M328,"&lt;=1"),IF(COUNTIF('Master list(no salts, metals)'!$K328:$Y328, "#N/A")=14,TRUE,FALSE))</f>
        <v>0</v>
      </c>
      <c r="N329" t="b">
        <f>AND(COUNTIF('Master list(no salts, metals)'!N328,"&lt;=1"),IF(COUNTIF('Master list(no salts, metals)'!$K328:$Y328, "#N/A")=14,TRUE,FALSE))</f>
        <v>0</v>
      </c>
      <c r="O329" t="b">
        <f>AND(COUNTIF('Master list(no salts, metals)'!O328,"&lt;=1"),IF(COUNTIF('Master list(no salts, metals)'!$K328:$Y328, "#N/A")=14,TRUE,FALSE))</f>
        <v>0</v>
      </c>
      <c r="P329" t="b">
        <f>AND(COUNTIF('Master list(no salts, metals)'!P328,"&lt;=1"),IF(COUNTIF('Master list(no salts, metals)'!$K328:$Y328, "#N/A")=14,TRUE,FALSE))</f>
        <v>0</v>
      </c>
      <c r="Q329" t="b">
        <f>AND(COUNTIF('Master list(no salts, metals)'!Q328,"&lt;=1"),IF(COUNTIF('Master list(no salts, metals)'!$K328:$Y328, "#N/A")=14,TRUE,FALSE))</f>
        <v>0</v>
      </c>
      <c r="R329" t="b">
        <f>AND(COUNTIF('Master list(no salts, metals)'!R328,"&lt;=1"),IF(COUNTIF('Master list(no salts, metals)'!$K328:$Y328, "#N/A")=14,TRUE,FALSE))</f>
        <v>0</v>
      </c>
      <c r="S329" t="b">
        <f>AND(COUNTIF('Master list(no salts, metals)'!S328,"&lt;=1"),IF(COUNTIF('Master list(no salts, metals)'!$K328:$Y328, "#N/A")=14,TRUE,FALSE))</f>
        <v>0</v>
      </c>
      <c r="T329" t="b">
        <f>AND(COUNTIF('Master list(no salts, metals)'!T328,"&lt;=1"),IF(COUNTIF('Master list(no salts, metals)'!$K328:$Y328, "#N/A")=14,TRUE,FALSE))</f>
        <v>0</v>
      </c>
      <c r="U329" t="b">
        <f>AND(COUNTIF('Master list(no salts, metals)'!U328,"&lt;=1"),IF(COUNTIF('Master list(no salts, metals)'!$K328:$Y328, "#N/A")=14,TRUE,FALSE))</f>
        <v>0</v>
      </c>
      <c r="V329" t="b">
        <f>AND(COUNTIF('Master list(no salts, metals)'!V328,"&lt;=1"),IF(COUNTIF('Master list(no salts, metals)'!$K328:$Y328, "#N/A")=14,TRUE,FALSE))</f>
        <v>0</v>
      </c>
      <c r="W329" t="b">
        <f>AND(COUNTIF('Master list(no salts, metals)'!W328,"&lt;=1"),IF(COUNTIF('Master list(no salts, metals)'!$K328:$Y328, "#N/A")=14,TRUE,FALSE))</f>
        <v>0</v>
      </c>
      <c r="X329" t="b">
        <f>AND(COUNTIF('Master list(no salts, metals)'!X328,"&lt;=1"),IF(COUNTIF('Master list(no salts, metals)'!$K328:$Y328, "#N/A")=14,TRUE,FALSE))</f>
        <v>0</v>
      </c>
      <c r="Y329" t="b">
        <f>AND(COUNTIF('Master list(no salts, metals)'!Y328,"&lt;=1"),IF(COUNTIF('Master list(no salts, metals)'!$K328:$Y328, "#N/A")=14,TRUE,FALSE))</f>
        <v>1</v>
      </c>
    </row>
    <row r="330" spans="11:25" x14ac:dyDescent="0.25">
      <c r="K330" t="b">
        <f>AND(COUNTIF('Master list(no salts, metals)'!K329,"&lt;=1"),IF(COUNTIF('Master list(no salts, metals)'!$K329:$Y329, "#N/A")=14,TRUE,FALSE))</f>
        <v>0</v>
      </c>
      <c r="L330" t="b">
        <f>AND(COUNTIF('Master list(no salts, metals)'!L329,"&lt;=1"),IF(COUNTIF('Master list(no salts, metals)'!$K329:$Y329, "#N/A")=14,TRUE,FALSE))</f>
        <v>0</v>
      </c>
      <c r="M330" t="b">
        <f>AND(COUNTIF('Master list(no salts, metals)'!M329,"&lt;=1"),IF(COUNTIF('Master list(no salts, metals)'!$K329:$Y329, "#N/A")=14,TRUE,FALSE))</f>
        <v>0</v>
      </c>
      <c r="N330" t="b">
        <f>AND(COUNTIF('Master list(no salts, metals)'!N329,"&lt;=1"),IF(COUNTIF('Master list(no salts, metals)'!$K329:$Y329, "#N/A")=14,TRUE,FALSE))</f>
        <v>0</v>
      </c>
      <c r="O330" t="b">
        <f>AND(COUNTIF('Master list(no salts, metals)'!O329,"&lt;=1"),IF(COUNTIF('Master list(no salts, metals)'!$K329:$Y329, "#N/A")=14,TRUE,FALSE))</f>
        <v>0</v>
      </c>
      <c r="P330" t="b">
        <f>AND(COUNTIF('Master list(no salts, metals)'!P329,"&lt;=1"),IF(COUNTIF('Master list(no salts, metals)'!$K329:$Y329, "#N/A")=14,TRUE,FALSE))</f>
        <v>0</v>
      </c>
      <c r="Q330" t="b">
        <f>AND(COUNTIF('Master list(no salts, metals)'!Q329,"&lt;=1"),IF(COUNTIF('Master list(no salts, metals)'!$K329:$Y329, "#N/A")=14,TRUE,FALSE))</f>
        <v>0</v>
      </c>
      <c r="R330" t="b">
        <f>AND(COUNTIF('Master list(no salts, metals)'!R329,"&lt;=1"),IF(COUNTIF('Master list(no salts, metals)'!$K329:$Y329, "#N/A")=14,TRUE,FALSE))</f>
        <v>0</v>
      </c>
      <c r="S330" t="b">
        <f>AND(COUNTIF('Master list(no salts, metals)'!S329,"&lt;=1"),IF(COUNTIF('Master list(no salts, metals)'!$K329:$Y329, "#N/A")=14,TRUE,FALSE))</f>
        <v>0</v>
      </c>
      <c r="T330" t="b">
        <f>AND(COUNTIF('Master list(no salts, metals)'!T329,"&lt;=1"),IF(COUNTIF('Master list(no salts, metals)'!$K329:$Y329, "#N/A")=14,TRUE,FALSE))</f>
        <v>1</v>
      </c>
      <c r="U330" t="b">
        <f>AND(COUNTIF('Master list(no salts, metals)'!U329,"&lt;=1"),IF(COUNTIF('Master list(no salts, metals)'!$K329:$Y329, "#N/A")=14,TRUE,FALSE))</f>
        <v>0</v>
      </c>
      <c r="V330" t="b">
        <f>AND(COUNTIF('Master list(no salts, metals)'!V329,"&lt;=1"),IF(COUNTIF('Master list(no salts, metals)'!$K329:$Y329, "#N/A")=14,TRUE,FALSE))</f>
        <v>0</v>
      </c>
      <c r="W330" t="b">
        <f>AND(COUNTIF('Master list(no salts, metals)'!W329,"&lt;=1"),IF(COUNTIF('Master list(no salts, metals)'!$K329:$Y329, "#N/A")=14,TRUE,FALSE))</f>
        <v>0</v>
      </c>
      <c r="X330" t="b">
        <f>AND(COUNTIF('Master list(no salts, metals)'!X329,"&lt;=1"),IF(COUNTIF('Master list(no salts, metals)'!$K329:$Y329, "#N/A")=14,TRUE,FALSE))</f>
        <v>0</v>
      </c>
      <c r="Y330" t="b">
        <f>AND(COUNTIF('Master list(no salts, metals)'!Y329,"&lt;=1"),IF(COUNTIF('Master list(no salts, metals)'!$K329:$Y329, "#N/A")=14,TRUE,FALSE))</f>
        <v>0</v>
      </c>
    </row>
    <row r="331" spans="11:25" x14ac:dyDescent="0.25">
      <c r="K331" t="b">
        <f>AND(COUNTIF('Master list(no salts, metals)'!K330,"&lt;=1"),IF(COUNTIF('Master list(no salts, metals)'!$K330:$Y330, "#N/A")=14,TRUE,FALSE))</f>
        <v>0</v>
      </c>
      <c r="L331" t="b">
        <f>AND(COUNTIF('Master list(no salts, metals)'!L330,"&lt;=1"),IF(COUNTIF('Master list(no salts, metals)'!$K330:$Y330, "#N/A")=14,TRUE,FALSE))</f>
        <v>0</v>
      </c>
      <c r="M331" t="b">
        <f>AND(COUNTIF('Master list(no salts, metals)'!M330,"&lt;=1"),IF(COUNTIF('Master list(no salts, metals)'!$K330:$Y330, "#N/A")=14,TRUE,FALSE))</f>
        <v>0</v>
      </c>
      <c r="N331" t="b">
        <f>AND(COUNTIF('Master list(no salts, metals)'!N330,"&lt;=1"),IF(COUNTIF('Master list(no salts, metals)'!$K330:$Y330, "#N/A")=14,TRUE,FALSE))</f>
        <v>0</v>
      </c>
      <c r="O331" t="b">
        <f>AND(COUNTIF('Master list(no salts, metals)'!O330,"&lt;=1"),IF(COUNTIF('Master list(no salts, metals)'!$K330:$Y330, "#N/A")=14,TRUE,FALSE))</f>
        <v>0</v>
      </c>
      <c r="P331" t="b">
        <f>AND(COUNTIF('Master list(no salts, metals)'!P330,"&lt;=1"),IF(COUNTIF('Master list(no salts, metals)'!$K330:$Y330, "#N/A")=14,TRUE,FALSE))</f>
        <v>0</v>
      </c>
      <c r="Q331" t="b">
        <f>AND(COUNTIF('Master list(no salts, metals)'!Q330,"&lt;=1"),IF(COUNTIF('Master list(no salts, metals)'!$K330:$Y330, "#N/A")=14,TRUE,FALSE))</f>
        <v>0</v>
      </c>
      <c r="R331" t="b">
        <f>AND(COUNTIF('Master list(no salts, metals)'!R330,"&lt;=1"),IF(COUNTIF('Master list(no salts, metals)'!$K330:$Y330, "#N/A")=14,TRUE,FALSE))</f>
        <v>0</v>
      </c>
      <c r="S331" t="b">
        <f>AND(COUNTIF('Master list(no salts, metals)'!S330,"&lt;=1"),IF(COUNTIF('Master list(no salts, metals)'!$K330:$Y330, "#N/A")=14,TRUE,FALSE))</f>
        <v>0</v>
      </c>
      <c r="T331" t="b">
        <f>AND(COUNTIF('Master list(no salts, metals)'!T330,"&lt;=1"),IF(COUNTIF('Master list(no salts, metals)'!$K330:$Y330, "#N/A")=14,TRUE,FALSE))</f>
        <v>0</v>
      </c>
      <c r="U331" t="b">
        <f>AND(COUNTIF('Master list(no salts, metals)'!U330,"&lt;=1"),IF(COUNTIF('Master list(no salts, metals)'!$K330:$Y330, "#N/A")=14,TRUE,FALSE))</f>
        <v>0</v>
      </c>
      <c r="V331" t="b">
        <f>AND(COUNTIF('Master list(no salts, metals)'!V330,"&lt;=1"),IF(COUNTIF('Master list(no salts, metals)'!$K330:$Y330, "#N/A")=14,TRUE,FALSE))</f>
        <v>0</v>
      </c>
      <c r="W331" t="b">
        <f>AND(COUNTIF('Master list(no salts, metals)'!W330,"&lt;=1"),IF(COUNTIF('Master list(no salts, metals)'!$K330:$Y330, "#N/A")=14,TRUE,FALSE))</f>
        <v>0</v>
      </c>
      <c r="X331" t="b">
        <f>AND(COUNTIF('Master list(no salts, metals)'!X330,"&lt;=1"),IF(COUNTIF('Master list(no salts, metals)'!$K330:$Y330, "#N/A")=14,TRUE,FALSE))</f>
        <v>0</v>
      </c>
      <c r="Y331" t="b">
        <f>AND(COUNTIF('Master list(no salts, metals)'!Y330,"&lt;=1"),IF(COUNTIF('Master list(no salts, metals)'!$K330:$Y330, "#N/A")=14,TRUE,FALSE))</f>
        <v>0</v>
      </c>
    </row>
    <row r="332" spans="11:25" x14ac:dyDescent="0.25">
      <c r="K332" t="b">
        <f>AND(COUNTIF('Master list(no salts, metals)'!K331,"&lt;=1"),IF(COUNTIF('Master list(no salts, metals)'!$K331:$Y331, "#N/A")=14,TRUE,FALSE))</f>
        <v>0</v>
      </c>
      <c r="L332" t="b">
        <f>AND(COUNTIF('Master list(no salts, metals)'!L331,"&lt;=1"),IF(COUNTIF('Master list(no salts, metals)'!$K331:$Y331, "#N/A")=14,TRUE,FALSE))</f>
        <v>0</v>
      </c>
      <c r="M332" t="b">
        <f>AND(COUNTIF('Master list(no salts, metals)'!M331,"&lt;=1"),IF(COUNTIF('Master list(no salts, metals)'!$K331:$Y331, "#N/A")=14,TRUE,FALSE))</f>
        <v>0</v>
      </c>
      <c r="N332" t="b">
        <f>AND(COUNTIF('Master list(no salts, metals)'!N331,"&lt;=1"),IF(COUNTIF('Master list(no salts, metals)'!$K331:$Y331, "#N/A")=14,TRUE,FALSE))</f>
        <v>0</v>
      </c>
      <c r="O332" t="b">
        <f>AND(COUNTIF('Master list(no salts, metals)'!O331,"&lt;=1"),IF(COUNTIF('Master list(no salts, metals)'!$K331:$Y331, "#N/A")=14,TRUE,FALSE))</f>
        <v>0</v>
      </c>
      <c r="P332" t="b">
        <f>AND(COUNTIF('Master list(no salts, metals)'!P331,"&lt;=1"),IF(COUNTIF('Master list(no salts, metals)'!$K331:$Y331, "#N/A")=14,TRUE,FALSE))</f>
        <v>0</v>
      </c>
      <c r="Q332" t="b">
        <f>AND(COUNTIF('Master list(no salts, metals)'!Q331,"&lt;=1"),IF(COUNTIF('Master list(no salts, metals)'!$K331:$Y331, "#N/A")=14,TRUE,FALSE))</f>
        <v>0</v>
      </c>
      <c r="R332" t="b">
        <f>AND(COUNTIF('Master list(no salts, metals)'!R331,"&lt;=1"),IF(COUNTIF('Master list(no salts, metals)'!$K331:$Y331, "#N/A")=14,TRUE,FALSE))</f>
        <v>0</v>
      </c>
      <c r="S332" t="b">
        <f>AND(COUNTIF('Master list(no salts, metals)'!S331,"&lt;=1"),IF(COUNTIF('Master list(no salts, metals)'!$K331:$Y331, "#N/A")=14,TRUE,FALSE))</f>
        <v>0</v>
      </c>
      <c r="T332" t="b">
        <f>AND(COUNTIF('Master list(no salts, metals)'!T331,"&lt;=1"),IF(COUNTIF('Master list(no salts, metals)'!$K331:$Y331, "#N/A")=14,TRUE,FALSE))</f>
        <v>1</v>
      </c>
      <c r="U332" t="b">
        <f>AND(COUNTIF('Master list(no salts, metals)'!U331,"&lt;=1"),IF(COUNTIF('Master list(no salts, metals)'!$K331:$Y331, "#N/A")=14,TRUE,FALSE))</f>
        <v>0</v>
      </c>
      <c r="V332" t="b">
        <f>AND(COUNTIF('Master list(no salts, metals)'!V331,"&lt;=1"),IF(COUNTIF('Master list(no salts, metals)'!$K331:$Y331, "#N/A")=14,TRUE,FALSE))</f>
        <v>0</v>
      </c>
      <c r="W332" t="b">
        <f>AND(COUNTIF('Master list(no salts, metals)'!W331,"&lt;=1"),IF(COUNTIF('Master list(no salts, metals)'!$K331:$Y331, "#N/A")=14,TRUE,FALSE))</f>
        <v>0</v>
      </c>
      <c r="X332" t="b">
        <f>AND(COUNTIF('Master list(no salts, metals)'!X331,"&lt;=1"),IF(COUNTIF('Master list(no salts, metals)'!$K331:$Y331, "#N/A")=14,TRUE,FALSE))</f>
        <v>0</v>
      </c>
      <c r="Y332" t="b">
        <f>AND(COUNTIF('Master list(no salts, metals)'!Y331,"&lt;=1"),IF(COUNTIF('Master list(no salts, metals)'!$K331:$Y331, "#N/A")=14,TRUE,FALSE))</f>
        <v>0</v>
      </c>
    </row>
    <row r="333" spans="11:25" x14ac:dyDescent="0.25">
      <c r="K333" t="b">
        <f>AND(COUNTIF('Master list(no salts, metals)'!K332,"&lt;=1"),IF(COUNTIF('Master list(no salts, metals)'!$K332:$Y332, "#N/A")=14,TRUE,FALSE))</f>
        <v>0</v>
      </c>
      <c r="L333" t="b">
        <f>AND(COUNTIF('Master list(no salts, metals)'!L332,"&lt;=1"),IF(COUNTIF('Master list(no salts, metals)'!$K332:$Y332, "#N/A")=14,TRUE,FALSE))</f>
        <v>0</v>
      </c>
      <c r="M333" t="b">
        <f>AND(COUNTIF('Master list(no salts, metals)'!M332,"&lt;=1"),IF(COUNTIF('Master list(no salts, metals)'!$K332:$Y332, "#N/A")=14,TRUE,FALSE))</f>
        <v>0</v>
      </c>
      <c r="N333" t="b">
        <f>AND(COUNTIF('Master list(no salts, metals)'!N332,"&lt;=1"),IF(COUNTIF('Master list(no salts, metals)'!$K332:$Y332, "#N/A")=14,TRUE,FALSE))</f>
        <v>0</v>
      </c>
      <c r="O333" t="b">
        <f>AND(COUNTIF('Master list(no salts, metals)'!O332,"&lt;=1"),IF(COUNTIF('Master list(no salts, metals)'!$K332:$Y332, "#N/A")=14,TRUE,FALSE))</f>
        <v>0</v>
      </c>
      <c r="P333" t="b">
        <f>AND(COUNTIF('Master list(no salts, metals)'!P332,"&lt;=1"),IF(COUNTIF('Master list(no salts, metals)'!$K332:$Y332, "#N/A")=14,TRUE,FALSE))</f>
        <v>0</v>
      </c>
      <c r="Q333" t="b">
        <f>AND(COUNTIF('Master list(no salts, metals)'!Q332,"&lt;=1"),IF(COUNTIF('Master list(no salts, metals)'!$K332:$Y332, "#N/A")=14,TRUE,FALSE))</f>
        <v>0</v>
      </c>
      <c r="R333" t="b">
        <f>AND(COUNTIF('Master list(no salts, metals)'!R332,"&lt;=1"),IF(COUNTIF('Master list(no salts, metals)'!$K332:$Y332, "#N/A")=14,TRUE,FALSE))</f>
        <v>0</v>
      </c>
      <c r="S333" t="b">
        <f>AND(COUNTIF('Master list(no salts, metals)'!S332,"&lt;=1"),IF(COUNTIF('Master list(no salts, metals)'!$K332:$Y332, "#N/A")=14,TRUE,FALSE))</f>
        <v>0</v>
      </c>
      <c r="T333" t="b">
        <f>AND(COUNTIF('Master list(no salts, metals)'!T332,"&lt;=1"),IF(COUNTIF('Master list(no salts, metals)'!$K332:$Y332, "#N/A")=14,TRUE,FALSE))</f>
        <v>0</v>
      </c>
      <c r="U333" t="b">
        <f>AND(COUNTIF('Master list(no salts, metals)'!U332,"&lt;=1"),IF(COUNTIF('Master list(no salts, metals)'!$K332:$Y332, "#N/A")=14,TRUE,FALSE))</f>
        <v>0</v>
      </c>
      <c r="V333" t="b">
        <f>AND(COUNTIF('Master list(no salts, metals)'!V332,"&lt;=1"),IF(COUNTIF('Master list(no salts, metals)'!$K332:$Y332, "#N/A")=14,TRUE,FALSE))</f>
        <v>0</v>
      </c>
      <c r="W333" t="b">
        <f>AND(COUNTIF('Master list(no salts, metals)'!W332,"&lt;=1"),IF(COUNTIF('Master list(no salts, metals)'!$K332:$Y332, "#N/A")=14,TRUE,FALSE))</f>
        <v>1</v>
      </c>
      <c r="X333" t="b">
        <f>AND(COUNTIF('Master list(no salts, metals)'!X332,"&lt;=1"),IF(COUNTIF('Master list(no salts, metals)'!$K332:$Y332, "#N/A")=14,TRUE,FALSE))</f>
        <v>0</v>
      </c>
      <c r="Y333" t="b">
        <f>AND(COUNTIF('Master list(no salts, metals)'!Y332,"&lt;=1"),IF(COUNTIF('Master list(no salts, metals)'!$K332:$Y332, "#N/A")=14,TRUE,FALSE))</f>
        <v>0</v>
      </c>
    </row>
    <row r="334" spans="11:25" x14ac:dyDescent="0.25">
      <c r="K334" t="b">
        <f>AND(COUNTIF('Master list(no salts, metals)'!K333,"&lt;=1"),IF(COUNTIF('Master list(no salts, metals)'!$K333:$Y333, "#N/A")=14,TRUE,FALSE))</f>
        <v>0</v>
      </c>
      <c r="L334" t="b">
        <f>AND(COUNTIF('Master list(no salts, metals)'!L333,"&lt;=1"),IF(COUNTIF('Master list(no salts, metals)'!$K333:$Y333, "#N/A")=14,TRUE,FALSE))</f>
        <v>0</v>
      </c>
      <c r="M334" t="b">
        <f>AND(COUNTIF('Master list(no salts, metals)'!M333,"&lt;=1"),IF(COUNTIF('Master list(no salts, metals)'!$K333:$Y333, "#N/A")=14,TRUE,FALSE))</f>
        <v>0</v>
      </c>
      <c r="N334" t="b">
        <f>AND(COUNTIF('Master list(no salts, metals)'!N333,"&lt;=1"),IF(COUNTIF('Master list(no salts, metals)'!$K333:$Y333, "#N/A")=14,TRUE,FALSE))</f>
        <v>0</v>
      </c>
      <c r="O334" t="b">
        <f>AND(COUNTIF('Master list(no salts, metals)'!O333,"&lt;=1"),IF(COUNTIF('Master list(no salts, metals)'!$K333:$Y333, "#N/A")=14,TRUE,FALSE))</f>
        <v>0</v>
      </c>
      <c r="P334" t="b">
        <f>AND(COUNTIF('Master list(no salts, metals)'!P333,"&lt;=1"),IF(COUNTIF('Master list(no salts, metals)'!$K333:$Y333, "#N/A")=14,TRUE,FALSE))</f>
        <v>0</v>
      </c>
      <c r="Q334" t="b">
        <f>AND(COUNTIF('Master list(no salts, metals)'!Q333,"&lt;=1"),IF(COUNTIF('Master list(no salts, metals)'!$K333:$Y333, "#N/A")=14,TRUE,FALSE))</f>
        <v>0</v>
      </c>
      <c r="R334" t="b">
        <f>AND(COUNTIF('Master list(no salts, metals)'!R333,"&lt;=1"),IF(COUNTIF('Master list(no salts, metals)'!$K333:$Y333, "#N/A")=14,TRUE,FALSE))</f>
        <v>0</v>
      </c>
      <c r="S334" t="b">
        <f>AND(COUNTIF('Master list(no salts, metals)'!S333,"&lt;=1"),IF(COUNTIF('Master list(no salts, metals)'!$K333:$Y333, "#N/A")=14,TRUE,FALSE))</f>
        <v>0</v>
      </c>
      <c r="T334" t="b">
        <f>AND(COUNTIF('Master list(no salts, metals)'!T333,"&lt;=1"),IF(COUNTIF('Master list(no salts, metals)'!$K333:$Y333, "#N/A")=14,TRUE,FALSE))</f>
        <v>0</v>
      </c>
      <c r="U334" t="b">
        <f>AND(COUNTIF('Master list(no salts, metals)'!U333,"&lt;=1"),IF(COUNTIF('Master list(no salts, metals)'!$K333:$Y333, "#N/A")=14,TRUE,FALSE))</f>
        <v>0</v>
      </c>
      <c r="V334" t="b">
        <f>AND(COUNTIF('Master list(no salts, metals)'!V333,"&lt;=1"),IF(COUNTIF('Master list(no salts, metals)'!$K333:$Y333, "#N/A")=14,TRUE,FALSE))</f>
        <v>0</v>
      </c>
      <c r="W334" t="b">
        <f>AND(COUNTIF('Master list(no salts, metals)'!W333,"&lt;=1"),IF(COUNTIF('Master list(no salts, metals)'!$K333:$Y333, "#N/A")=14,TRUE,FALSE))</f>
        <v>0</v>
      </c>
      <c r="X334" t="b">
        <f>AND(COUNTIF('Master list(no salts, metals)'!X333,"&lt;=1"),IF(COUNTIF('Master list(no salts, metals)'!$K333:$Y333, "#N/A")=14,TRUE,FALSE))</f>
        <v>0</v>
      </c>
      <c r="Y334" t="b">
        <f>AND(COUNTIF('Master list(no salts, metals)'!Y333,"&lt;=1"),IF(COUNTIF('Master list(no salts, metals)'!$K333:$Y333, "#N/A")=14,TRUE,FALSE))</f>
        <v>0</v>
      </c>
    </row>
    <row r="335" spans="11:25" x14ac:dyDescent="0.25">
      <c r="K335" t="b">
        <f>AND(COUNTIF('Master list(no salts, metals)'!K334,"&lt;=1"),IF(COUNTIF('Master list(no salts, metals)'!$K334:$Y334, "#N/A")=14,TRUE,FALSE))</f>
        <v>0</v>
      </c>
      <c r="L335" t="b">
        <f>AND(COUNTIF('Master list(no salts, metals)'!L334,"&lt;=1"),IF(COUNTIF('Master list(no salts, metals)'!$K334:$Y334, "#N/A")=14,TRUE,FALSE))</f>
        <v>0</v>
      </c>
      <c r="M335" t="b">
        <f>AND(COUNTIF('Master list(no salts, metals)'!M334,"&lt;=1"),IF(COUNTIF('Master list(no salts, metals)'!$K334:$Y334, "#N/A")=14,TRUE,FALSE))</f>
        <v>0</v>
      </c>
      <c r="N335" t="b">
        <f>AND(COUNTIF('Master list(no salts, metals)'!N334,"&lt;=1"),IF(COUNTIF('Master list(no salts, metals)'!$K334:$Y334, "#N/A")=14,TRUE,FALSE))</f>
        <v>0</v>
      </c>
      <c r="O335" t="b">
        <f>AND(COUNTIF('Master list(no salts, metals)'!O334,"&lt;=1"),IF(COUNTIF('Master list(no salts, metals)'!$K334:$Y334, "#N/A")=14,TRUE,FALSE))</f>
        <v>0</v>
      </c>
      <c r="P335" t="b">
        <f>AND(COUNTIF('Master list(no salts, metals)'!P334,"&lt;=1"),IF(COUNTIF('Master list(no salts, metals)'!$K334:$Y334, "#N/A")=14,TRUE,FALSE))</f>
        <v>0</v>
      </c>
      <c r="Q335" t="b">
        <f>AND(COUNTIF('Master list(no salts, metals)'!Q334,"&lt;=1"),IF(COUNTIF('Master list(no salts, metals)'!$K334:$Y334, "#N/A")=14,TRUE,FALSE))</f>
        <v>0</v>
      </c>
      <c r="R335" t="b">
        <f>AND(COUNTIF('Master list(no salts, metals)'!R334,"&lt;=1"),IF(COUNTIF('Master list(no salts, metals)'!$K334:$Y334, "#N/A")=14,TRUE,FALSE))</f>
        <v>0</v>
      </c>
      <c r="S335" t="b">
        <f>AND(COUNTIF('Master list(no salts, metals)'!S334,"&lt;=1"),IF(COUNTIF('Master list(no salts, metals)'!$K334:$Y334, "#N/A")=14,TRUE,FALSE))</f>
        <v>0</v>
      </c>
      <c r="T335" t="b">
        <f>AND(COUNTIF('Master list(no salts, metals)'!T334,"&lt;=1"),IF(COUNTIF('Master list(no salts, metals)'!$K334:$Y334, "#N/A")=14,TRUE,FALSE))</f>
        <v>0</v>
      </c>
      <c r="U335" t="b">
        <f>AND(COUNTIF('Master list(no salts, metals)'!U334,"&lt;=1"),IF(COUNTIF('Master list(no salts, metals)'!$K334:$Y334, "#N/A")=14,TRUE,FALSE))</f>
        <v>0</v>
      </c>
      <c r="V335" t="b">
        <f>AND(COUNTIF('Master list(no salts, metals)'!V334,"&lt;=1"),IF(COUNTIF('Master list(no salts, metals)'!$K334:$Y334, "#N/A")=14,TRUE,FALSE))</f>
        <v>0</v>
      </c>
      <c r="W335" t="b">
        <f>AND(COUNTIF('Master list(no salts, metals)'!W334,"&lt;=1"),IF(COUNTIF('Master list(no salts, metals)'!$K334:$Y334, "#N/A")=14,TRUE,FALSE))</f>
        <v>0</v>
      </c>
      <c r="X335" t="b">
        <f>AND(COUNTIF('Master list(no salts, metals)'!X334,"&lt;=1"),IF(COUNTIF('Master list(no salts, metals)'!$K334:$Y334, "#N/A")=14,TRUE,FALSE))</f>
        <v>0</v>
      </c>
      <c r="Y335" t="b">
        <f>AND(COUNTIF('Master list(no salts, metals)'!Y334,"&lt;=1"),IF(COUNTIF('Master list(no salts, metals)'!$K334:$Y334, "#N/A")=14,TRUE,FALSE))</f>
        <v>0</v>
      </c>
    </row>
    <row r="336" spans="11:25" x14ac:dyDescent="0.25">
      <c r="K336" t="b">
        <f>AND(COUNTIF('Master list(no salts, metals)'!K335,"&lt;=1"),IF(COUNTIF('Master list(no salts, metals)'!$K335:$Y335, "#N/A")=14,TRUE,FALSE))</f>
        <v>0</v>
      </c>
      <c r="L336" t="b">
        <f>AND(COUNTIF('Master list(no salts, metals)'!L335,"&lt;=1"),IF(COUNTIF('Master list(no salts, metals)'!$K335:$Y335, "#N/A")=14,TRUE,FALSE))</f>
        <v>0</v>
      </c>
      <c r="M336" t="b">
        <f>AND(COUNTIF('Master list(no salts, metals)'!M335,"&lt;=1"),IF(COUNTIF('Master list(no salts, metals)'!$K335:$Y335, "#N/A")=14,TRUE,FALSE))</f>
        <v>0</v>
      </c>
      <c r="N336" t="b">
        <f>AND(COUNTIF('Master list(no salts, metals)'!N335,"&lt;=1"),IF(COUNTIF('Master list(no salts, metals)'!$K335:$Y335, "#N/A")=14,TRUE,FALSE))</f>
        <v>0</v>
      </c>
      <c r="O336" t="b">
        <f>AND(COUNTIF('Master list(no salts, metals)'!O335,"&lt;=1"),IF(COUNTIF('Master list(no salts, metals)'!$K335:$Y335, "#N/A")=14,TRUE,FALSE))</f>
        <v>0</v>
      </c>
      <c r="P336" t="b">
        <f>AND(COUNTIF('Master list(no salts, metals)'!P335,"&lt;=1"),IF(COUNTIF('Master list(no salts, metals)'!$K335:$Y335, "#N/A")=14,TRUE,FALSE))</f>
        <v>0</v>
      </c>
      <c r="Q336" t="b">
        <f>AND(COUNTIF('Master list(no salts, metals)'!Q335,"&lt;=1"),IF(COUNTIF('Master list(no salts, metals)'!$K335:$Y335, "#N/A")=14,TRUE,FALSE))</f>
        <v>0</v>
      </c>
      <c r="R336" t="b">
        <f>AND(COUNTIF('Master list(no salts, metals)'!R335,"&lt;=1"),IF(COUNTIF('Master list(no salts, metals)'!$K335:$Y335, "#N/A")=14,TRUE,FALSE))</f>
        <v>0</v>
      </c>
      <c r="S336" t="b">
        <f>AND(COUNTIF('Master list(no salts, metals)'!S335,"&lt;=1"),IF(COUNTIF('Master list(no salts, metals)'!$K335:$Y335, "#N/A")=14,TRUE,FALSE))</f>
        <v>0</v>
      </c>
      <c r="T336" t="b">
        <f>AND(COUNTIF('Master list(no salts, metals)'!T335,"&lt;=1"),IF(COUNTIF('Master list(no salts, metals)'!$K335:$Y335, "#N/A")=14,TRUE,FALSE))</f>
        <v>0</v>
      </c>
      <c r="U336" t="b">
        <f>AND(COUNTIF('Master list(no salts, metals)'!U335,"&lt;=1"),IF(COUNTIF('Master list(no salts, metals)'!$K335:$Y335, "#N/A")=14,TRUE,FALSE))</f>
        <v>0</v>
      </c>
      <c r="V336" t="b">
        <f>AND(COUNTIF('Master list(no salts, metals)'!V335,"&lt;=1"),IF(COUNTIF('Master list(no salts, metals)'!$K335:$Y335, "#N/A")=14,TRUE,FALSE))</f>
        <v>0</v>
      </c>
      <c r="W336" t="b">
        <f>AND(COUNTIF('Master list(no salts, metals)'!W335,"&lt;=1"),IF(COUNTIF('Master list(no salts, metals)'!$K335:$Y335, "#N/A")=14,TRUE,FALSE))</f>
        <v>1</v>
      </c>
      <c r="X336" t="b">
        <f>AND(COUNTIF('Master list(no salts, metals)'!X335,"&lt;=1"),IF(COUNTIF('Master list(no salts, metals)'!$K335:$Y335, "#N/A")=14,TRUE,FALSE))</f>
        <v>0</v>
      </c>
      <c r="Y336" t="b">
        <f>AND(COUNTIF('Master list(no salts, metals)'!Y335,"&lt;=1"),IF(COUNTIF('Master list(no salts, metals)'!$K335:$Y335, "#N/A")=14,TRUE,FALSE))</f>
        <v>0</v>
      </c>
    </row>
    <row r="337" spans="11:25" x14ac:dyDescent="0.25">
      <c r="K337" t="b">
        <f>AND(COUNTIF('Master list(no salts, metals)'!K336,"&lt;=1"),IF(COUNTIF('Master list(no salts, metals)'!$K336:$Y336, "#N/A")=14,TRUE,FALSE))</f>
        <v>0</v>
      </c>
      <c r="L337" t="b">
        <f>AND(COUNTIF('Master list(no salts, metals)'!L336,"&lt;=1"),IF(COUNTIF('Master list(no salts, metals)'!$K336:$Y336, "#N/A")=14,TRUE,FALSE))</f>
        <v>0</v>
      </c>
      <c r="M337" t="b">
        <f>AND(COUNTIF('Master list(no salts, metals)'!M336,"&lt;=1"),IF(COUNTIF('Master list(no salts, metals)'!$K336:$Y336, "#N/A")=14,TRUE,FALSE))</f>
        <v>0</v>
      </c>
      <c r="N337" t="b">
        <f>AND(COUNTIF('Master list(no salts, metals)'!N336,"&lt;=1"),IF(COUNTIF('Master list(no salts, metals)'!$K336:$Y336, "#N/A")=14,TRUE,FALSE))</f>
        <v>0</v>
      </c>
      <c r="O337" t="b">
        <f>AND(COUNTIF('Master list(no salts, metals)'!O336,"&lt;=1"),IF(COUNTIF('Master list(no salts, metals)'!$K336:$Y336, "#N/A")=14,TRUE,FALSE))</f>
        <v>0</v>
      </c>
      <c r="P337" t="b">
        <f>AND(COUNTIF('Master list(no salts, metals)'!P336,"&lt;=1"),IF(COUNTIF('Master list(no salts, metals)'!$K336:$Y336, "#N/A")=14,TRUE,FALSE))</f>
        <v>0</v>
      </c>
      <c r="Q337" t="b">
        <f>AND(COUNTIF('Master list(no salts, metals)'!Q336,"&lt;=1"),IF(COUNTIF('Master list(no salts, metals)'!$K336:$Y336, "#N/A")=14,TRUE,FALSE))</f>
        <v>0</v>
      </c>
      <c r="R337" t="b">
        <f>AND(COUNTIF('Master list(no salts, metals)'!R336,"&lt;=1"),IF(COUNTIF('Master list(no salts, metals)'!$K336:$Y336, "#N/A")=14,TRUE,FALSE))</f>
        <v>0</v>
      </c>
      <c r="S337" t="b">
        <f>AND(COUNTIF('Master list(no salts, metals)'!S336,"&lt;=1"),IF(COUNTIF('Master list(no salts, metals)'!$K336:$Y336, "#N/A")=14,TRUE,FALSE))</f>
        <v>0</v>
      </c>
      <c r="T337" t="b">
        <f>AND(COUNTIF('Master list(no salts, metals)'!T336,"&lt;=1"),IF(COUNTIF('Master list(no salts, metals)'!$K336:$Y336, "#N/A")=14,TRUE,FALSE))</f>
        <v>0</v>
      </c>
      <c r="U337" t="b">
        <f>AND(COUNTIF('Master list(no salts, metals)'!U336,"&lt;=1"),IF(COUNTIF('Master list(no salts, metals)'!$K336:$Y336, "#N/A")=14,TRUE,FALSE))</f>
        <v>0</v>
      </c>
      <c r="V337" t="b">
        <f>AND(COUNTIF('Master list(no salts, metals)'!V336,"&lt;=1"),IF(COUNTIF('Master list(no salts, metals)'!$K336:$Y336, "#N/A")=14,TRUE,FALSE))</f>
        <v>0</v>
      </c>
      <c r="W337" t="b">
        <f>AND(COUNTIF('Master list(no salts, metals)'!W336,"&lt;=1"),IF(COUNTIF('Master list(no salts, metals)'!$K336:$Y336, "#N/A")=14,TRUE,FALSE))</f>
        <v>0</v>
      </c>
      <c r="X337" t="b">
        <f>AND(COUNTIF('Master list(no salts, metals)'!X336,"&lt;=1"),IF(COUNTIF('Master list(no salts, metals)'!$K336:$Y336, "#N/A")=14,TRUE,FALSE))</f>
        <v>0</v>
      </c>
      <c r="Y337" t="b">
        <f>AND(COUNTIF('Master list(no salts, metals)'!Y336,"&lt;=1"),IF(COUNTIF('Master list(no salts, metals)'!$K336:$Y336, "#N/A")=14,TRUE,FALSE))</f>
        <v>0</v>
      </c>
    </row>
    <row r="338" spans="11:25" x14ac:dyDescent="0.25">
      <c r="K338" t="b">
        <f>AND(COUNTIF('Master list(no salts, metals)'!K337,"&lt;=1"),IF(COUNTIF('Master list(no salts, metals)'!$K337:$Y337, "#N/A")=14,TRUE,FALSE))</f>
        <v>0</v>
      </c>
      <c r="L338" t="b">
        <f>AND(COUNTIF('Master list(no salts, metals)'!L337,"&lt;=1"),IF(COUNTIF('Master list(no salts, metals)'!$K337:$Y337, "#N/A")=14,TRUE,FALSE))</f>
        <v>0</v>
      </c>
      <c r="M338" t="b">
        <f>AND(COUNTIF('Master list(no salts, metals)'!M337,"&lt;=1"),IF(COUNTIF('Master list(no salts, metals)'!$K337:$Y337, "#N/A")=14,TRUE,FALSE))</f>
        <v>0</v>
      </c>
      <c r="N338" t="b">
        <f>AND(COUNTIF('Master list(no salts, metals)'!N337,"&lt;=1"),IF(COUNTIF('Master list(no salts, metals)'!$K337:$Y337, "#N/A")=14,TRUE,FALSE))</f>
        <v>0</v>
      </c>
      <c r="O338" t="b">
        <f>AND(COUNTIF('Master list(no salts, metals)'!O337,"&lt;=1"),IF(COUNTIF('Master list(no salts, metals)'!$K337:$Y337, "#N/A")=14,TRUE,FALSE))</f>
        <v>0</v>
      </c>
      <c r="P338" t="b">
        <f>AND(COUNTIF('Master list(no salts, metals)'!P337,"&lt;=1"),IF(COUNTIF('Master list(no salts, metals)'!$K337:$Y337, "#N/A")=14,TRUE,FALSE))</f>
        <v>0</v>
      </c>
      <c r="Q338" t="b">
        <f>AND(COUNTIF('Master list(no salts, metals)'!Q337,"&lt;=1"),IF(COUNTIF('Master list(no salts, metals)'!$K337:$Y337, "#N/A")=14,TRUE,FALSE))</f>
        <v>0</v>
      </c>
      <c r="R338" t="b">
        <f>AND(COUNTIF('Master list(no salts, metals)'!R337,"&lt;=1"),IF(COUNTIF('Master list(no salts, metals)'!$K337:$Y337, "#N/A")=14,TRUE,FALSE))</f>
        <v>0</v>
      </c>
      <c r="S338" t="b">
        <f>AND(COUNTIF('Master list(no salts, metals)'!S337,"&lt;=1"),IF(COUNTIF('Master list(no salts, metals)'!$K337:$Y337, "#N/A")=14,TRUE,FALSE))</f>
        <v>0</v>
      </c>
      <c r="T338" t="b">
        <f>AND(COUNTIF('Master list(no salts, metals)'!T337,"&lt;=1"),IF(COUNTIF('Master list(no salts, metals)'!$K337:$Y337, "#N/A")=14,TRUE,FALSE))</f>
        <v>0</v>
      </c>
      <c r="U338" t="b">
        <f>AND(COUNTIF('Master list(no salts, metals)'!U337,"&lt;=1"),IF(COUNTIF('Master list(no salts, metals)'!$K337:$Y337, "#N/A")=14,TRUE,FALSE))</f>
        <v>0</v>
      </c>
      <c r="V338" t="b">
        <f>AND(COUNTIF('Master list(no salts, metals)'!V337,"&lt;=1"),IF(COUNTIF('Master list(no salts, metals)'!$K337:$Y337, "#N/A")=14,TRUE,FALSE))</f>
        <v>0</v>
      </c>
      <c r="W338" t="b">
        <f>AND(COUNTIF('Master list(no salts, metals)'!W337,"&lt;=1"),IF(COUNTIF('Master list(no salts, metals)'!$K337:$Y337, "#N/A")=14,TRUE,FALSE))</f>
        <v>1</v>
      </c>
      <c r="X338" t="b">
        <f>AND(COUNTIF('Master list(no salts, metals)'!X337,"&lt;=1"),IF(COUNTIF('Master list(no salts, metals)'!$K337:$Y337, "#N/A")=14,TRUE,FALSE))</f>
        <v>0</v>
      </c>
      <c r="Y338" t="b">
        <f>AND(COUNTIF('Master list(no salts, metals)'!Y337,"&lt;=1"),IF(COUNTIF('Master list(no salts, metals)'!$K337:$Y337, "#N/A")=14,TRUE,FALSE))</f>
        <v>0</v>
      </c>
    </row>
    <row r="339" spans="11:25" x14ac:dyDescent="0.25">
      <c r="K339" t="b">
        <f>AND(COUNTIF('Master list(no salts, metals)'!K338,"&lt;=1"),IF(COUNTIF('Master list(no salts, metals)'!$K338:$Y338, "#N/A")=14,TRUE,FALSE))</f>
        <v>0</v>
      </c>
      <c r="L339" t="b">
        <f>AND(COUNTIF('Master list(no salts, metals)'!L338,"&lt;=1"),IF(COUNTIF('Master list(no salts, metals)'!$K338:$Y338, "#N/A")=14,TRUE,FALSE))</f>
        <v>0</v>
      </c>
      <c r="M339" t="b">
        <f>AND(COUNTIF('Master list(no salts, metals)'!M338,"&lt;=1"),IF(COUNTIF('Master list(no salts, metals)'!$K338:$Y338, "#N/A")=14,TRUE,FALSE))</f>
        <v>0</v>
      </c>
      <c r="N339" t="b">
        <f>AND(COUNTIF('Master list(no salts, metals)'!N338,"&lt;=1"),IF(COUNTIF('Master list(no salts, metals)'!$K338:$Y338, "#N/A")=14,TRUE,FALSE))</f>
        <v>0</v>
      </c>
      <c r="O339" t="b">
        <f>AND(COUNTIF('Master list(no salts, metals)'!O338,"&lt;=1"),IF(COUNTIF('Master list(no salts, metals)'!$K338:$Y338, "#N/A")=14,TRUE,FALSE))</f>
        <v>0</v>
      </c>
      <c r="P339" t="b">
        <f>AND(COUNTIF('Master list(no salts, metals)'!P338,"&lt;=1"),IF(COUNTIF('Master list(no salts, metals)'!$K338:$Y338, "#N/A")=14,TRUE,FALSE))</f>
        <v>0</v>
      </c>
      <c r="Q339" t="b">
        <f>AND(COUNTIF('Master list(no salts, metals)'!Q338,"&lt;=1"),IF(COUNTIF('Master list(no salts, metals)'!$K338:$Y338, "#N/A")=14,TRUE,FALSE))</f>
        <v>0</v>
      </c>
      <c r="R339" t="b">
        <f>AND(COUNTIF('Master list(no salts, metals)'!R338,"&lt;=1"),IF(COUNTIF('Master list(no salts, metals)'!$K338:$Y338, "#N/A")=14,TRUE,FALSE))</f>
        <v>0</v>
      </c>
      <c r="S339" t="b">
        <f>AND(COUNTIF('Master list(no salts, metals)'!S338,"&lt;=1"),IF(COUNTIF('Master list(no salts, metals)'!$K338:$Y338, "#N/A")=14,TRUE,FALSE))</f>
        <v>0</v>
      </c>
      <c r="T339" t="b">
        <f>AND(COUNTIF('Master list(no salts, metals)'!T338,"&lt;=1"),IF(COUNTIF('Master list(no salts, metals)'!$K338:$Y338, "#N/A")=14,TRUE,FALSE))</f>
        <v>0</v>
      </c>
      <c r="U339" t="b">
        <f>AND(COUNTIF('Master list(no salts, metals)'!U338,"&lt;=1"),IF(COUNTIF('Master list(no salts, metals)'!$K338:$Y338, "#N/A")=14,TRUE,FALSE))</f>
        <v>0</v>
      </c>
      <c r="V339" t="b">
        <f>AND(COUNTIF('Master list(no salts, metals)'!V338,"&lt;=1"),IF(COUNTIF('Master list(no salts, metals)'!$K338:$Y338, "#N/A")=14,TRUE,FALSE))</f>
        <v>0</v>
      </c>
      <c r="W339" t="b">
        <f>AND(COUNTIF('Master list(no salts, metals)'!W338,"&lt;=1"),IF(COUNTIF('Master list(no salts, metals)'!$K338:$Y338, "#N/A")=14,TRUE,FALSE))</f>
        <v>0</v>
      </c>
      <c r="X339" t="b">
        <f>AND(COUNTIF('Master list(no salts, metals)'!X338,"&lt;=1"),IF(COUNTIF('Master list(no salts, metals)'!$K338:$Y338, "#N/A")=14,TRUE,FALSE))</f>
        <v>0</v>
      </c>
      <c r="Y339" t="b">
        <f>AND(COUNTIF('Master list(no salts, metals)'!Y338,"&lt;=1"),IF(COUNTIF('Master list(no salts, metals)'!$K338:$Y338, "#N/A")=14,TRUE,FALSE))</f>
        <v>0</v>
      </c>
    </row>
    <row r="340" spans="11:25" x14ac:dyDescent="0.25">
      <c r="K340" t="b">
        <f>AND(COUNTIF('Master list(no salts, metals)'!K339,"&lt;=1"),IF(COUNTIF('Master list(no salts, metals)'!$K339:$Y339, "#N/A")=14,TRUE,FALSE))</f>
        <v>0</v>
      </c>
      <c r="L340" t="b">
        <f>AND(COUNTIF('Master list(no salts, metals)'!L339,"&lt;=1"),IF(COUNTIF('Master list(no salts, metals)'!$K339:$Y339, "#N/A")=14,TRUE,FALSE))</f>
        <v>0</v>
      </c>
      <c r="M340" t="b">
        <f>AND(COUNTIF('Master list(no salts, metals)'!M339,"&lt;=1"),IF(COUNTIF('Master list(no salts, metals)'!$K339:$Y339, "#N/A")=14,TRUE,FALSE))</f>
        <v>0</v>
      </c>
      <c r="N340" t="b">
        <f>AND(COUNTIF('Master list(no salts, metals)'!N339,"&lt;=1"),IF(COUNTIF('Master list(no salts, metals)'!$K339:$Y339, "#N/A")=14,TRUE,FALSE))</f>
        <v>0</v>
      </c>
      <c r="O340" t="b">
        <f>AND(COUNTIF('Master list(no salts, metals)'!O339,"&lt;=1"),IF(COUNTIF('Master list(no salts, metals)'!$K339:$Y339, "#N/A")=14,TRUE,FALSE))</f>
        <v>0</v>
      </c>
      <c r="P340" t="b">
        <f>AND(COUNTIF('Master list(no salts, metals)'!P339,"&lt;=1"),IF(COUNTIF('Master list(no salts, metals)'!$K339:$Y339, "#N/A")=14,TRUE,FALSE))</f>
        <v>0</v>
      </c>
      <c r="Q340" t="b">
        <f>AND(COUNTIF('Master list(no salts, metals)'!Q339,"&lt;=1"),IF(COUNTIF('Master list(no salts, metals)'!$K339:$Y339, "#N/A")=14,TRUE,FALSE))</f>
        <v>0</v>
      </c>
      <c r="R340" t="b">
        <f>AND(COUNTIF('Master list(no salts, metals)'!R339,"&lt;=1"),IF(COUNTIF('Master list(no salts, metals)'!$K339:$Y339, "#N/A")=14,TRUE,FALSE))</f>
        <v>0</v>
      </c>
      <c r="S340" t="b">
        <f>AND(COUNTIF('Master list(no salts, metals)'!S339,"&lt;=1"),IF(COUNTIF('Master list(no salts, metals)'!$K339:$Y339, "#N/A")=14,TRUE,FALSE))</f>
        <v>0</v>
      </c>
      <c r="T340" t="b">
        <f>AND(COUNTIF('Master list(no salts, metals)'!T339,"&lt;=1"),IF(COUNTIF('Master list(no salts, metals)'!$K339:$Y339, "#N/A")=14,TRUE,FALSE))</f>
        <v>1</v>
      </c>
      <c r="U340" t="b">
        <f>AND(COUNTIF('Master list(no salts, metals)'!U339,"&lt;=1"),IF(COUNTIF('Master list(no salts, metals)'!$K339:$Y339, "#N/A")=14,TRUE,FALSE))</f>
        <v>0</v>
      </c>
      <c r="V340" t="b">
        <f>AND(COUNTIF('Master list(no salts, metals)'!V339,"&lt;=1"),IF(COUNTIF('Master list(no salts, metals)'!$K339:$Y339, "#N/A")=14,TRUE,FALSE))</f>
        <v>0</v>
      </c>
      <c r="W340" t="b">
        <f>AND(COUNTIF('Master list(no salts, metals)'!W339,"&lt;=1"),IF(COUNTIF('Master list(no salts, metals)'!$K339:$Y339, "#N/A")=14,TRUE,FALSE))</f>
        <v>0</v>
      </c>
      <c r="X340" t="b">
        <f>AND(COUNTIF('Master list(no salts, metals)'!X339,"&lt;=1"),IF(COUNTIF('Master list(no salts, metals)'!$K339:$Y339, "#N/A")=14,TRUE,FALSE))</f>
        <v>0</v>
      </c>
      <c r="Y340" t="b">
        <f>AND(COUNTIF('Master list(no salts, metals)'!Y339,"&lt;=1"),IF(COUNTIF('Master list(no salts, metals)'!$K339:$Y339, "#N/A")=14,TRUE,FALSE))</f>
        <v>0</v>
      </c>
    </row>
    <row r="341" spans="11:25" x14ac:dyDescent="0.25">
      <c r="K341" t="b">
        <f>AND(COUNTIF('Master list(no salts, metals)'!K340,"&lt;=1"),IF(COUNTIF('Master list(no salts, metals)'!$K340:$Y340, "#N/A")=14,TRUE,FALSE))</f>
        <v>0</v>
      </c>
      <c r="L341" t="b">
        <f>AND(COUNTIF('Master list(no salts, metals)'!L340,"&lt;=1"),IF(COUNTIF('Master list(no salts, metals)'!$K340:$Y340, "#N/A")=14,TRUE,FALSE))</f>
        <v>0</v>
      </c>
      <c r="M341" t="b">
        <f>AND(COUNTIF('Master list(no salts, metals)'!M340,"&lt;=1"),IF(COUNTIF('Master list(no salts, metals)'!$K340:$Y340, "#N/A")=14,TRUE,FALSE))</f>
        <v>0</v>
      </c>
      <c r="N341" t="b">
        <f>AND(COUNTIF('Master list(no salts, metals)'!N340,"&lt;=1"),IF(COUNTIF('Master list(no salts, metals)'!$K340:$Y340, "#N/A")=14,TRUE,FALSE))</f>
        <v>0</v>
      </c>
      <c r="O341" t="b">
        <f>AND(COUNTIF('Master list(no salts, metals)'!O340,"&lt;=1"),IF(COUNTIF('Master list(no salts, metals)'!$K340:$Y340, "#N/A")=14,TRUE,FALSE))</f>
        <v>0</v>
      </c>
      <c r="P341" t="b">
        <f>AND(COUNTIF('Master list(no salts, metals)'!P340,"&lt;=1"),IF(COUNTIF('Master list(no salts, metals)'!$K340:$Y340, "#N/A")=14,TRUE,FALSE))</f>
        <v>0</v>
      </c>
      <c r="Q341" t="b">
        <f>AND(COUNTIF('Master list(no salts, metals)'!Q340,"&lt;=1"),IF(COUNTIF('Master list(no salts, metals)'!$K340:$Y340, "#N/A")=14,TRUE,FALSE))</f>
        <v>0</v>
      </c>
      <c r="R341" t="b">
        <f>AND(COUNTIF('Master list(no salts, metals)'!R340,"&lt;=1"),IF(COUNTIF('Master list(no salts, metals)'!$K340:$Y340, "#N/A")=14,TRUE,FALSE))</f>
        <v>0</v>
      </c>
      <c r="S341" t="b">
        <f>AND(COUNTIF('Master list(no salts, metals)'!S340,"&lt;=1"),IF(COUNTIF('Master list(no salts, metals)'!$K340:$Y340, "#N/A")=14,TRUE,FALSE))</f>
        <v>0</v>
      </c>
      <c r="T341" t="b">
        <f>AND(COUNTIF('Master list(no salts, metals)'!T340,"&lt;=1"),IF(COUNTIF('Master list(no salts, metals)'!$K340:$Y340, "#N/A")=14,TRUE,FALSE))</f>
        <v>0</v>
      </c>
      <c r="U341" t="b">
        <f>AND(COUNTIF('Master list(no salts, metals)'!U340,"&lt;=1"),IF(COUNTIF('Master list(no salts, metals)'!$K340:$Y340, "#N/A")=14,TRUE,FALSE))</f>
        <v>0</v>
      </c>
      <c r="V341" t="b">
        <f>AND(COUNTIF('Master list(no salts, metals)'!V340,"&lt;=1"),IF(COUNTIF('Master list(no salts, metals)'!$K340:$Y340, "#N/A")=14,TRUE,FALSE))</f>
        <v>0</v>
      </c>
      <c r="W341" t="b">
        <f>AND(COUNTIF('Master list(no salts, metals)'!W340,"&lt;=1"),IF(COUNTIF('Master list(no salts, metals)'!$K340:$Y340, "#N/A")=14,TRUE,FALSE))</f>
        <v>1</v>
      </c>
      <c r="X341" t="b">
        <f>AND(COUNTIF('Master list(no salts, metals)'!X340,"&lt;=1"),IF(COUNTIF('Master list(no salts, metals)'!$K340:$Y340, "#N/A")=14,TRUE,FALSE))</f>
        <v>0</v>
      </c>
      <c r="Y341" t="b">
        <f>AND(COUNTIF('Master list(no salts, metals)'!Y340,"&lt;=1"),IF(COUNTIF('Master list(no salts, metals)'!$K340:$Y340, "#N/A")=14,TRUE,FALSE))</f>
        <v>0</v>
      </c>
    </row>
    <row r="342" spans="11:25" x14ac:dyDescent="0.25">
      <c r="K342" t="b">
        <f>AND(COUNTIF('Master list(no salts, metals)'!K341,"&lt;=1"),IF(COUNTIF('Master list(no salts, metals)'!$K341:$Y341, "#N/A")=14,TRUE,FALSE))</f>
        <v>0</v>
      </c>
      <c r="L342" t="b">
        <f>AND(COUNTIF('Master list(no salts, metals)'!L341,"&lt;=1"),IF(COUNTIF('Master list(no salts, metals)'!$K341:$Y341, "#N/A")=14,TRUE,FALSE))</f>
        <v>0</v>
      </c>
      <c r="M342" t="b">
        <f>AND(COUNTIF('Master list(no salts, metals)'!M341,"&lt;=1"),IF(COUNTIF('Master list(no salts, metals)'!$K341:$Y341, "#N/A")=14,TRUE,FALSE))</f>
        <v>0</v>
      </c>
      <c r="N342" t="b">
        <f>AND(COUNTIF('Master list(no salts, metals)'!N341,"&lt;=1"),IF(COUNTIF('Master list(no salts, metals)'!$K341:$Y341, "#N/A")=14,TRUE,FALSE))</f>
        <v>0</v>
      </c>
      <c r="O342" t="b">
        <f>AND(COUNTIF('Master list(no salts, metals)'!O341,"&lt;=1"),IF(COUNTIF('Master list(no salts, metals)'!$K341:$Y341, "#N/A")=14,TRUE,FALSE))</f>
        <v>0</v>
      </c>
      <c r="P342" t="b">
        <f>AND(COUNTIF('Master list(no salts, metals)'!P341,"&lt;=1"),IF(COUNTIF('Master list(no salts, metals)'!$K341:$Y341, "#N/A")=14,TRUE,FALSE))</f>
        <v>0</v>
      </c>
      <c r="Q342" t="b">
        <f>AND(COUNTIF('Master list(no salts, metals)'!Q341,"&lt;=1"),IF(COUNTIF('Master list(no salts, metals)'!$K341:$Y341, "#N/A")=14,TRUE,FALSE))</f>
        <v>0</v>
      </c>
      <c r="R342" t="b">
        <f>AND(COUNTIF('Master list(no salts, metals)'!R341,"&lt;=1"),IF(COUNTIF('Master list(no salts, metals)'!$K341:$Y341, "#N/A")=14,TRUE,FALSE))</f>
        <v>0</v>
      </c>
      <c r="S342" t="b">
        <f>AND(COUNTIF('Master list(no salts, metals)'!S341,"&lt;=1"),IF(COUNTIF('Master list(no salts, metals)'!$K341:$Y341, "#N/A")=14,TRUE,FALSE))</f>
        <v>0</v>
      </c>
      <c r="T342" t="b">
        <f>AND(COUNTIF('Master list(no salts, metals)'!T341,"&lt;=1"),IF(COUNTIF('Master list(no salts, metals)'!$K341:$Y341, "#N/A")=14,TRUE,FALSE))</f>
        <v>1</v>
      </c>
      <c r="U342" t="b">
        <f>AND(COUNTIF('Master list(no salts, metals)'!U341,"&lt;=1"),IF(COUNTIF('Master list(no salts, metals)'!$K341:$Y341, "#N/A")=14,TRUE,FALSE))</f>
        <v>0</v>
      </c>
      <c r="V342" t="b">
        <f>AND(COUNTIF('Master list(no salts, metals)'!V341,"&lt;=1"),IF(COUNTIF('Master list(no salts, metals)'!$K341:$Y341, "#N/A")=14,TRUE,FALSE))</f>
        <v>0</v>
      </c>
      <c r="W342" t="b">
        <f>AND(COUNTIF('Master list(no salts, metals)'!W341,"&lt;=1"),IF(COUNTIF('Master list(no salts, metals)'!$K341:$Y341, "#N/A")=14,TRUE,FALSE))</f>
        <v>0</v>
      </c>
      <c r="X342" t="b">
        <f>AND(COUNTIF('Master list(no salts, metals)'!X341,"&lt;=1"),IF(COUNTIF('Master list(no salts, metals)'!$K341:$Y341, "#N/A")=14,TRUE,FALSE))</f>
        <v>0</v>
      </c>
      <c r="Y342" t="b">
        <f>AND(COUNTIF('Master list(no salts, metals)'!Y341,"&lt;=1"),IF(COUNTIF('Master list(no salts, metals)'!$K341:$Y341, "#N/A")=14,TRUE,FALSE))</f>
        <v>0</v>
      </c>
    </row>
    <row r="343" spans="11:25" x14ac:dyDescent="0.25">
      <c r="K343" t="b">
        <f>AND(COUNTIF('Master list(no salts, metals)'!K342,"&lt;=1"),IF(COUNTIF('Master list(no salts, metals)'!$K342:$Y342, "#N/A")=14,TRUE,FALSE))</f>
        <v>0</v>
      </c>
      <c r="L343" t="b">
        <f>AND(COUNTIF('Master list(no salts, metals)'!L342,"&lt;=1"),IF(COUNTIF('Master list(no salts, metals)'!$K342:$Y342, "#N/A")=14,TRUE,FALSE))</f>
        <v>0</v>
      </c>
      <c r="M343" t="b">
        <f>AND(COUNTIF('Master list(no salts, metals)'!M342,"&lt;=1"),IF(COUNTIF('Master list(no salts, metals)'!$K342:$Y342, "#N/A")=14,TRUE,FALSE))</f>
        <v>0</v>
      </c>
      <c r="N343" t="b">
        <f>AND(COUNTIF('Master list(no salts, metals)'!N342,"&lt;=1"),IF(COUNTIF('Master list(no salts, metals)'!$K342:$Y342, "#N/A")=14,TRUE,FALSE))</f>
        <v>0</v>
      </c>
      <c r="O343" t="b">
        <f>AND(COUNTIF('Master list(no salts, metals)'!O342,"&lt;=1"),IF(COUNTIF('Master list(no salts, metals)'!$K342:$Y342, "#N/A")=14,TRUE,FALSE))</f>
        <v>0</v>
      </c>
      <c r="P343" t="b">
        <f>AND(COUNTIF('Master list(no salts, metals)'!P342,"&lt;=1"),IF(COUNTIF('Master list(no salts, metals)'!$K342:$Y342, "#N/A")=14,TRUE,FALSE))</f>
        <v>0</v>
      </c>
      <c r="Q343" t="b">
        <f>AND(COUNTIF('Master list(no salts, metals)'!Q342,"&lt;=1"),IF(COUNTIF('Master list(no salts, metals)'!$K342:$Y342, "#N/A")=14,TRUE,FALSE))</f>
        <v>0</v>
      </c>
      <c r="R343" t="b">
        <f>AND(COUNTIF('Master list(no salts, metals)'!R342,"&lt;=1"),IF(COUNTIF('Master list(no salts, metals)'!$K342:$Y342, "#N/A")=14,TRUE,FALSE))</f>
        <v>0</v>
      </c>
      <c r="S343" t="b">
        <f>AND(COUNTIF('Master list(no salts, metals)'!S342,"&lt;=1"),IF(COUNTIF('Master list(no salts, metals)'!$K342:$Y342, "#N/A")=14,TRUE,FALSE))</f>
        <v>0</v>
      </c>
      <c r="T343" t="b">
        <f>AND(COUNTIF('Master list(no salts, metals)'!T342,"&lt;=1"),IF(COUNTIF('Master list(no salts, metals)'!$K342:$Y342, "#N/A")=14,TRUE,FALSE))</f>
        <v>0</v>
      </c>
      <c r="U343" t="b">
        <f>AND(COUNTIF('Master list(no salts, metals)'!U342,"&lt;=1"),IF(COUNTIF('Master list(no salts, metals)'!$K342:$Y342, "#N/A")=14,TRUE,FALSE))</f>
        <v>0</v>
      </c>
      <c r="V343" t="b">
        <f>AND(COUNTIF('Master list(no salts, metals)'!V342,"&lt;=1"),IF(COUNTIF('Master list(no salts, metals)'!$K342:$Y342, "#N/A")=14,TRUE,FALSE))</f>
        <v>0</v>
      </c>
      <c r="W343" t="b">
        <f>AND(COUNTIF('Master list(no salts, metals)'!W342,"&lt;=1"),IF(COUNTIF('Master list(no salts, metals)'!$K342:$Y342, "#N/A")=14,TRUE,FALSE))</f>
        <v>0</v>
      </c>
      <c r="X343" t="b">
        <f>AND(COUNTIF('Master list(no salts, metals)'!X342,"&lt;=1"),IF(COUNTIF('Master list(no salts, metals)'!$K342:$Y342, "#N/A")=14,TRUE,FALSE))</f>
        <v>0</v>
      </c>
      <c r="Y343" t="b">
        <f>AND(COUNTIF('Master list(no salts, metals)'!Y342,"&lt;=1"),IF(COUNTIF('Master list(no salts, metals)'!$K342:$Y342, "#N/A")=14,TRUE,FALSE))</f>
        <v>0</v>
      </c>
    </row>
    <row r="344" spans="11:25" x14ac:dyDescent="0.25">
      <c r="K344" t="b">
        <f>AND(COUNTIF('Master list(no salts, metals)'!K343,"&lt;=1"),IF(COUNTIF('Master list(no salts, metals)'!$K343:$Y343, "#N/A")=14,TRUE,FALSE))</f>
        <v>0</v>
      </c>
      <c r="L344" t="b">
        <f>AND(COUNTIF('Master list(no salts, metals)'!L343,"&lt;=1"),IF(COUNTIF('Master list(no salts, metals)'!$K343:$Y343, "#N/A")=14,TRUE,FALSE))</f>
        <v>0</v>
      </c>
      <c r="M344" t="b">
        <f>AND(COUNTIF('Master list(no salts, metals)'!M343,"&lt;=1"),IF(COUNTIF('Master list(no salts, metals)'!$K343:$Y343, "#N/A")=14,TRUE,FALSE))</f>
        <v>0</v>
      </c>
      <c r="N344" t="b">
        <f>AND(COUNTIF('Master list(no salts, metals)'!N343,"&lt;=1"),IF(COUNTIF('Master list(no salts, metals)'!$K343:$Y343, "#N/A")=14,TRUE,FALSE))</f>
        <v>0</v>
      </c>
      <c r="O344" t="b">
        <f>AND(COUNTIF('Master list(no salts, metals)'!O343,"&lt;=1"),IF(COUNTIF('Master list(no salts, metals)'!$K343:$Y343, "#N/A")=14,TRUE,FALSE))</f>
        <v>0</v>
      </c>
      <c r="P344" t="b">
        <f>AND(COUNTIF('Master list(no salts, metals)'!P343,"&lt;=1"),IF(COUNTIF('Master list(no salts, metals)'!$K343:$Y343, "#N/A")=14,TRUE,FALSE))</f>
        <v>0</v>
      </c>
      <c r="Q344" t="b">
        <f>AND(COUNTIF('Master list(no salts, metals)'!Q343,"&lt;=1"),IF(COUNTIF('Master list(no salts, metals)'!$K343:$Y343, "#N/A")=14,TRUE,FALSE))</f>
        <v>0</v>
      </c>
      <c r="R344" t="b">
        <f>AND(COUNTIF('Master list(no salts, metals)'!R343,"&lt;=1"),IF(COUNTIF('Master list(no salts, metals)'!$K343:$Y343, "#N/A")=14,TRUE,FALSE))</f>
        <v>0</v>
      </c>
      <c r="S344" t="b">
        <f>AND(COUNTIF('Master list(no salts, metals)'!S343,"&lt;=1"),IF(COUNTIF('Master list(no salts, metals)'!$K343:$Y343, "#N/A")=14,TRUE,FALSE))</f>
        <v>0</v>
      </c>
      <c r="T344" t="b">
        <f>AND(COUNTIF('Master list(no salts, metals)'!T343,"&lt;=1"),IF(COUNTIF('Master list(no salts, metals)'!$K343:$Y343, "#N/A")=14,TRUE,FALSE))</f>
        <v>0</v>
      </c>
      <c r="U344" t="b">
        <f>AND(COUNTIF('Master list(no salts, metals)'!U343,"&lt;=1"),IF(COUNTIF('Master list(no salts, metals)'!$K343:$Y343, "#N/A")=14,TRUE,FALSE))</f>
        <v>0</v>
      </c>
      <c r="V344" t="b">
        <f>AND(COUNTIF('Master list(no salts, metals)'!V343,"&lt;=1"),IF(COUNTIF('Master list(no salts, metals)'!$K343:$Y343, "#N/A")=14,TRUE,FALSE))</f>
        <v>0</v>
      </c>
      <c r="W344" t="b">
        <f>AND(COUNTIF('Master list(no salts, metals)'!W343,"&lt;=1"),IF(COUNTIF('Master list(no salts, metals)'!$K343:$Y343, "#N/A")=14,TRUE,FALSE))</f>
        <v>0</v>
      </c>
      <c r="X344" t="b">
        <f>AND(COUNTIF('Master list(no salts, metals)'!X343,"&lt;=1"),IF(COUNTIF('Master list(no salts, metals)'!$K343:$Y343, "#N/A")=14,TRUE,FALSE))</f>
        <v>0</v>
      </c>
      <c r="Y344" t="b">
        <f>AND(COUNTIF('Master list(no salts, metals)'!Y343,"&lt;=1"),IF(COUNTIF('Master list(no salts, metals)'!$K343:$Y343, "#N/A")=14,TRUE,FALSE))</f>
        <v>0</v>
      </c>
    </row>
    <row r="345" spans="11:25" x14ac:dyDescent="0.25">
      <c r="K345" t="b">
        <f>AND(COUNTIF('Master list(no salts, metals)'!K344,"&lt;=1"),IF(COUNTIF('Master list(no salts, metals)'!$K344:$Y344, "#N/A")=14,TRUE,FALSE))</f>
        <v>0</v>
      </c>
      <c r="L345" t="b">
        <f>AND(COUNTIF('Master list(no salts, metals)'!L344,"&lt;=1"),IF(COUNTIF('Master list(no salts, metals)'!$K344:$Y344, "#N/A")=14,TRUE,FALSE))</f>
        <v>0</v>
      </c>
      <c r="M345" t="b">
        <f>AND(COUNTIF('Master list(no salts, metals)'!M344,"&lt;=1"),IF(COUNTIF('Master list(no salts, metals)'!$K344:$Y344, "#N/A")=14,TRUE,FALSE))</f>
        <v>0</v>
      </c>
      <c r="N345" t="b">
        <f>AND(COUNTIF('Master list(no salts, metals)'!N344,"&lt;=1"),IF(COUNTIF('Master list(no salts, metals)'!$K344:$Y344, "#N/A")=14,TRUE,FALSE))</f>
        <v>0</v>
      </c>
      <c r="O345" t="b">
        <f>AND(COUNTIF('Master list(no salts, metals)'!O344,"&lt;=1"),IF(COUNTIF('Master list(no salts, metals)'!$K344:$Y344, "#N/A")=14,TRUE,FALSE))</f>
        <v>0</v>
      </c>
      <c r="P345" t="b">
        <f>AND(COUNTIF('Master list(no salts, metals)'!P344,"&lt;=1"),IF(COUNTIF('Master list(no salts, metals)'!$K344:$Y344, "#N/A")=14,TRUE,FALSE))</f>
        <v>0</v>
      </c>
      <c r="Q345" t="b">
        <f>AND(COUNTIF('Master list(no salts, metals)'!Q344,"&lt;=1"),IF(COUNTIF('Master list(no salts, metals)'!$K344:$Y344, "#N/A")=14,TRUE,FALSE))</f>
        <v>0</v>
      </c>
      <c r="R345" t="b">
        <f>AND(COUNTIF('Master list(no salts, metals)'!R344,"&lt;=1"),IF(COUNTIF('Master list(no salts, metals)'!$K344:$Y344, "#N/A")=14,TRUE,FALSE))</f>
        <v>0</v>
      </c>
      <c r="S345" t="b">
        <f>AND(COUNTIF('Master list(no salts, metals)'!S344,"&lt;=1"),IF(COUNTIF('Master list(no salts, metals)'!$K344:$Y344, "#N/A")=14,TRUE,FALSE))</f>
        <v>0</v>
      </c>
      <c r="T345" t="b">
        <f>AND(COUNTIF('Master list(no salts, metals)'!T344,"&lt;=1"),IF(COUNTIF('Master list(no salts, metals)'!$K344:$Y344, "#N/A")=14,TRUE,FALSE))</f>
        <v>0</v>
      </c>
      <c r="U345" t="b">
        <f>AND(COUNTIF('Master list(no salts, metals)'!U344,"&lt;=1"),IF(COUNTIF('Master list(no salts, metals)'!$K344:$Y344, "#N/A")=14,TRUE,FALSE))</f>
        <v>0</v>
      </c>
      <c r="V345" t="b">
        <f>AND(COUNTIF('Master list(no salts, metals)'!V344,"&lt;=1"),IF(COUNTIF('Master list(no salts, metals)'!$K344:$Y344, "#N/A")=14,TRUE,FALSE))</f>
        <v>0</v>
      </c>
      <c r="W345" t="b">
        <f>AND(COUNTIF('Master list(no salts, metals)'!W344,"&lt;=1"),IF(COUNTIF('Master list(no salts, metals)'!$K344:$Y344, "#N/A")=14,TRUE,FALSE))</f>
        <v>0</v>
      </c>
      <c r="X345" t="b">
        <f>AND(COUNTIF('Master list(no salts, metals)'!X344,"&lt;=1"),IF(COUNTIF('Master list(no salts, metals)'!$K344:$Y344, "#N/A")=14,TRUE,FALSE))</f>
        <v>0</v>
      </c>
      <c r="Y345" t="b">
        <f>AND(COUNTIF('Master list(no salts, metals)'!Y344,"&lt;=1"),IF(COUNTIF('Master list(no salts, metals)'!$K344:$Y344, "#N/A")=14,TRUE,FALSE))</f>
        <v>0</v>
      </c>
    </row>
    <row r="346" spans="11:25" x14ac:dyDescent="0.25">
      <c r="K346" t="b">
        <f>AND(COUNTIF('Master list(no salts, metals)'!K345,"&lt;=1"),IF(COUNTIF('Master list(no salts, metals)'!$K345:$Y345, "#N/A")=14,TRUE,FALSE))</f>
        <v>0</v>
      </c>
      <c r="L346" t="b">
        <f>AND(COUNTIF('Master list(no salts, metals)'!L345,"&lt;=1"),IF(COUNTIF('Master list(no salts, metals)'!$K345:$Y345, "#N/A")=14,TRUE,FALSE))</f>
        <v>0</v>
      </c>
      <c r="M346" t="b">
        <f>AND(COUNTIF('Master list(no salts, metals)'!M345,"&lt;=1"),IF(COUNTIF('Master list(no salts, metals)'!$K345:$Y345, "#N/A")=14,TRUE,FALSE))</f>
        <v>0</v>
      </c>
      <c r="N346" t="b">
        <f>AND(COUNTIF('Master list(no salts, metals)'!N345,"&lt;=1"),IF(COUNTIF('Master list(no salts, metals)'!$K345:$Y345, "#N/A")=14,TRUE,FALSE))</f>
        <v>0</v>
      </c>
      <c r="O346" t="b">
        <f>AND(COUNTIF('Master list(no salts, metals)'!O345,"&lt;=1"),IF(COUNTIF('Master list(no salts, metals)'!$K345:$Y345, "#N/A")=14,TRUE,FALSE))</f>
        <v>0</v>
      </c>
      <c r="P346" t="b">
        <f>AND(COUNTIF('Master list(no salts, metals)'!P345,"&lt;=1"),IF(COUNTIF('Master list(no salts, metals)'!$K345:$Y345, "#N/A")=14,TRUE,FALSE))</f>
        <v>0</v>
      </c>
      <c r="Q346" t="b">
        <f>AND(COUNTIF('Master list(no salts, metals)'!Q345,"&lt;=1"),IF(COUNTIF('Master list(no salts, metals)'!$K345:$Y345, "#N/A")=14,TRUE,FALSE))</f>
        <v>0</v>
      </c>
      <c r="R346" t="b">
        <f>AND(COUNTIF('Master list(no salts, metals)'!R345,"&lt;=1"),IF(COUNTIF('Master list(no salts, metals)'!$K345:$Y345, "#N/A")=14,TRUE,FALSE))</f>
        <v>0</v>
      </c>
      <c r="S346" t="b">
        <f>AND(COUNTIF('Master list(no salts, metals)'!S345,"&lt;=1"),IF(COUNTIF('Master list(no salts, metals)'!$K345:$Y345, "#N/A")=14,TRUE,FALSE))</f>
        <v>0</v>
      </c>
      <c r="T346" t="b">
        <f>AND(COUNTIF('Master list(no salts, metals)'!T345,"&lt;=1"),IF(COUNTIF('Master list(no salts, metals)'!$K345:$Y345, "#N/A")=14,TRUE,FALSE))</f>
        <v>0</v>
      </c>
      <c r="U346" t="b">
        <f>AND(COUNTIF('Master list(no salts, metals)'!U345,"&lt;=1"),IF(COUNTIF('Master list(no salts, metals)'!$K345:$Y345, "#N/A")=14,TRUE,FALSE))</f>
        <v>0</v>
      </c>
      <c r="V346" t="b">
        <f>AND(COUNTIF('Master list(no salts, metals)'!V345,"&lt;=1"),IF(COUNTIF('Master list(no salts, metals)'!$K345:$Y345, "#N/A")=14,TRUE,FALSE))</f>
        <v>0</v>
      </c>
      <c r="W346" t="b">
        <f>AND(COUNTIF('Master list(no salts, metals)'!W345,"&lt;=1"),IF(COUNTIF('Master list(no salts, metals)'!$K345:$Y345, "#N/A")=14,TRUE,FALSE))</f>
        <v>0</v>
      </c>
      <c r="X346" t="b">
        <f>AND(COUNTIF('Master list(no salts, metals)'!X345,"&lt;=1"),IF(COUNTIF('Master list(no salts, metals)'!$K345:$Y345, "#N/A")=14,TRUE,FALSE))</f>
        <v>0</v>
      </c>
      <c r="Y346" t="b">
        <f>AND(COUNTIF('Master list(no salts, metals)'!Y345,"&lt;=1"),IF(COUNTIF('Master list(no salts, metals)'!$K345:$Y345, "#N/A")=14,TRUE,FALSE))</f>
        <v>0</v>
      </c>
    </row>
    <row r="347" spans="11:25" x14ac:dyDescent="0.25">
      <c r="K347" t="b">
        <f>AND(COUNTIF('Master list(no salts, metals)'!K346,"&lt;=1"),IF(COUNTIF('Master list(no salts, metals)'!$K346:$Y346, "#N/A")=14,TRUE,FALSE))</f>
        <v>0</v>
      </c>
      <c r="L347" t="b">
        <f>AND(COUNTIF('Master list(no salts, metals)'!L346,"&lt;=1"),IF(COUNTIF('Master list(no salts, metals)'!$K346:$Y346, "#N/A")=14,TRUE,FALSE))</f>
        <v>0</v>
      </c>
      <c r="M347" t="b">
        <f>AND(COUNTIF('Master list(no salts, metals)'!M346,"&lt;=1"),IF(COUNTIF('Master list(no salts, metals)'!$K346:$Y346, "#N/A")=14,TRUE,FALSE))</f>
        <v>0</v>
      </c>
      <c r="N347" t="b">
        <f>AND(COUNTIF('Master list(no salts, metals)'!N346,"&lt;=1"),IF(COUNTIF('Master list(no salts, metals)'!$K346:$Y346, "#N/A")=14,TRUE,FALSE))</f>
        <v>0</v>
      </c>
      <c r="O347" t="b">
        <f>AND(COUNTIF('Master list(no salts, metals)'!O346,"&lt;=1"),IF(COUNTIF('Master list(no salts, metals)'!$K346:$Y346, "#N/A")=14,TRUE,FALSE))</f>
        <v>0</v>
      </c>
      <c r="P347" t="b">
        <f>AND(COUNTIF('Master list(no salts, metals)'!P346,"&lt;=1"),IF(COUNTIF('Master list(no salts, metals)'!$K346:$Y346, "#N/A")=14,TRUE,FALSE))</f>
        <v>0</v>
      </c>
      <c r="Q347" t="b">
        <f>AND(COUNTIF('Master list(no salts, metals)'!Q346,"&lt;=1"),IF(COUNTIF('Master list(no salts, metals)'!$K346:$Y346, "#N/A")=14,TRUE,FALSE))</f>
        <v>0</v>
      </c>
      <c r="R347" t="b">
        <f>AND(COUNTIF('Master list(no salts, metals)'!R346,"&lt;=1"),IF(COUNTIF('Master list(no salts, metals)'!$K346:$Y346, "#N/A")=14,TRUE,FALSE))</f>
        <v>0</v>
      </c>
      <c r="S347" t="b">
        <f>AND(COUNTIF('Master list(no salts, metals)'!S346,"&lt;=1"),IF(COUNTIF('Master list(no salts, metals)'!$K346:$Y346, "#N/A")=14,TRUE,FALSE))</f>
        <v>0</v>
      </c>
      <c r="T347" t="b">
        <f>AND(COUNTIF('Master list(no salts, metals)'!T346,"&lt;=1"),IF(COUNTIF('Master list(no salts, metals)'!$K346:$Y346, "#N/A")=14,TRUE,FALSE))</f>
        <v>0</v>
      </c>
      <c r="U347" t="b">
        <f>AND(COUNTIF('Master list(no salts, metals)'!U346,"&lt;=1"),IF(COUNTIF('Master list(no salts, metals)'!$K346:$Y346, "#N/A")=14,TRUE,FALSE))</f>
        <v>0</v>
      </c>
      <c r="V347" t="b">
        <f>AND(COUNTIF('Master list(no salts, metals)'!V346,"&lt;=1"),IF(COUNTIF('Master list(no salts, metals)'!$K346:$Y346, "#N/A")=14,TRUE,FALSE))</f>
        <v>0</v>
      </c>
      <c r="W347" t="b">
        <f>AND(COUNTIF('Master list(no salts, metals)'!W346,"&lt;=1"),IF(COUNTIF('Master list(no salts, metals)'!$K346:$Y346, "#N/A")=14,TRUE,FALSE))</f>
        <v>0</v>
      </c>
      <c r="X347" t="b">
        <f>AND(COUNTIF('Master list(no salts, metals)'!X346,"&lt;=1"),IF(COUNTIF('Master list(no salts, metals)'!$K346:$Y346, "#N/A")=14,TRUE,FALSE))</f>
        <v>0</v>
      </c>
      <c r="Y347" t="b">
        <f>AND(COUNTIF('Master list(no salts, metals)'!Y346,"&lt;=1"),IF(COUNTIF('Master list(no salts, metals)'!$K346:$Y346, "#N/A")=14,TRUE,FALSE))</f>
        <v>0</v>
      </c>
    </row>
    <row r="348" spans="11:25" x14ac:dyDescent="0.25">
      <c r="K348" t="b">
        <f>AND(COUNTIF('Master list(no salts, metals)'!K347,"&lt;=1"),IF(COUNTIF('Master list(no salts, metals)'!$K347:$Y347, "#N/A")=14,TRUE,FALSE))</f>
        <v>0</v>
      </c>
      <c r="L348" t="b">
        <f>AND(COUNTIF('Master list(no salts, metals)'!L347,"&lt;=1"),IF(COUNTIF('Master list(no salts, metals)'!$K347:$Y347, "#N/A")=14,TRUE,FALSE))</f>
        <v>0</v>
      </c>
      <c r="M348" t="b">
        <f>AND(COUNTIF('Master list(no salts, metals)'!M347,"&lt;=1"),IF(COUNTIF('Master list(no salts, metals)'!$K347:$Y347, "#N/A")=14,TRUE,FALSE))</f>
        <v>0</v>
      </c>
      <c r="N348" t="b">
        <f>AND(COUNTIF('Master list(no salts, metals)'!N347,"&lt;=1"),IF(COUNTIF('Master list(no salts, metals)'!$K347:$Y347, "#N/A")=14,TRUE,FALSE))</f>
        <v>0</v>
      </c>
      <c r="O348" t="b">
        <f>AND(COUNTIF('Master list(no salts, metals)'!O347,"&lt;=1"),IF(COUNTIF('Master list(no salts, metals)'!$K347:$Y347, "#N/A")=14,TRUE,FALSE))</f>
        <v>0</v>
      </c>
      <c r="P348" t="b">
        <f>AND(COUNTIF('Master list(no salts, metals)'!P347,"&lt;=1"),IF(COUNTIF('Master list(no salts, metals)'!$K347:$Y347, "#N/A")=14,TRUE,FALSE))</f>
        <v>0</v>
      </c>
      <c r="Q348" t="b">
        <f>AND(COUNTIF('Master list(no salts, metals)'!Q347,"&lt;=1"),IF(COUNTIF('Master list(no salts, metals)'!$K347:$Y347, "#N/A")=14,TRUE,FALSE))</f>
        <v>0</v>
      </c>
      <c r="R348" t="b">
        <f>AND(COUNTIF('Master list(no salts, metals)'!R347,"&lt;=1"),IF(COUNTIF('Master list(no salts, metals)'!$K347:$Y347, "#N/A")=14,TRUE,FALSE))</f>
        <v>0</v>
      </c>
      <c r="S348" t="b">
        <f>AND(COUNTIF('Master list(no salts, metals)'!S347,"&lt;=1"),IF(COUNTIF('Master list(no salts, metals)'!$K347:$Y347, "#N/A")=14,TRUE,FALSE))</f>
        <v>0</v>
      </c>
      <c r="T348" t="b">
        <f>AND(COUNTIF('Master list(no salts, metals)'!T347,"&lt;=1"),IF(COUNTIF('Master list(no salts, metals)'!$K347:$Y347, "#N/A")=14,TRUE,FALSE))</f>
        <v>0</v>
      </c>
      <c r="U348" t="b">
        <f>AND(COUNTIF('Master list(no salts, metals)'!U347,"&lt;=1"),IF(COUNTIF('Master list(no salts, metals)'!$K347:$Y347, "#N/A")=14,TRUE,FALSE))</f>
        <v>0</v>
      </c>
      <c r="V348" t="b">
        <f>AND(COUNTIF('Master list(no salts, metals)'!V347,"&lt;=1"),IF(COUNTIF('Master list(no salts, metals)'!$K347:$Y347, "#N/A")=14,TRUE,FALSE))</f>
        <v>0</v>
      </c>
      <c r="W348" t="b">
        <f>AND(COUNTIF('Master list(no salts, metals)'!W347,"&lt;=1"),IF(COUNTIF('Master list(no salts, metals)'!$K347:$Y347, "#N/A")=14,TRUE,FALSE))</f>
        <v>1</v>
      </c>
      <c r="X348" t="b">
        <f>AND(COUNTIF('Master list(no salts, metals)'!X347,"&lt;=1"),IF(COUNTIF('Master list(no salts, metals)'!$K347:$Y347, "#N/A")=14,TRUE,FALSE))</f>
        <v>0</v>
      </c>
      <c r="Y348" t="b">
        <f>AND(COUNTIF('Master list(no salts, metals)'!Y347,"&lt;=1"),IF(COUNTIF('Master list(no salts, metals)'!$K347:$Y347, "#N/A")=14,TRUE,FALSE))</f>
        <v>0</v>
      </c>
    </row>
    <row r="349" spans="11:25" x14ac:dyDescent="0.25">
      <c r="K349" t="b">
        <f>AND(COUNTIF('Master list(no salts, metals)'!K348,"&lt;=1"),IF(COUNTIF('Master list(no salts, metals)'!$K348:$Y348, "#N/A")=14,TRUE,FALSE))</f>
        <v>0</v>
      </c>
      <c r="L349" t="b">
        <f>AND(COUNTIF('Master list(no salts, metals)'!L348,"&lt;=1"),IF(COUNTIF('Master list(no salts, metals)'!$K348:$Y348, "#N/A")=14,TRUE,FALSE))</f>
        <v>0</v>
      </c>
      <c r="M349" t="b">
        <f>AND(COUNTIF('Master list(no salts, metals)'!M348,"&lt;=1"),IF(COUNTIF('Master list(no salts, metals)'!$K348:$Y348, "#N/A")=14,TRUE,FALSE))</f>
        <v>0</v>
      </c>
      <c r="N349" t="b">
        <f>AND(COUNTIF('Master list(no salts, metals)'!N348,"&lt;=1"),IF(COUNTIF('Master list(no salts, metals)'!$K348:$Y348, "#N/A")=14,TRUE,FALSE))</f>
        <v>0</v>
      </c>
      <c r="O349" t="b">
        <f>AND(COUNTIF('Master list(no salts, metals)'!O348,"&lt;=1"),IF(COUNTIF('Master list(no salts, metals)'!$K348:$Y348, "#N/A")=14,TRUE,FALSE))</f>
        <v>0</v>
      </c>
      <c r="P349" t="b">
        <f>AND(COUNTIF('Master list(no salts, metals)'!P348,"&lt;=1"),IF(COUNTIF('Master list(no salts, metals)'!$K348:$Y348, "#N/A")=14,TRUE,FALSE))</f>
        <v>0</v>
      </c>
      <c r="Q349" t="b">
        <f>AND(COUNTIF('Master list(no salts, metals)'!Q348,"&lt;=1"),IF(COUNTIF('Master list(no salts, metals)'!$K348:$Y348, "#N/A")=14,TRUE,FALSE))</f>
        <v>0</v>
      </c>
      <c r="R349" t="b">
        <f>AND(COUNTIF('Master list(no salts, metals)'!R348,"&lt;=1"),IF(COUNTIF('Master list(no salts, metals)'!$K348:$Y348, "#N/A")=14,TRUE,FALSE))</f>
        <v>0</v>
      </c>
      <c r="S349" t="b">
        <f>AND(COUNTIF('Master list(no salts, metals)'!S348,"&lt;=1"),IF(COUNTIF('Master list(no salts, metals)'!$K348:$Y348, "#N/A")=14,TRUE,FALSE))</f>
        <v>0</v>
      </c>
      <c r="T349" t="b">
        <f>AND(COUNTIF('Master list(no salts, metals)'!T348,"&lt;=1"),IF(COUNTIF('Master list(no salts, metals)'!$K348:$Y348, "#N/A")=14,TRUE,FALSE))</f>
        <v>0</v>
      </c>
      <c r="U349" t="b">
        <f>AND(COUNTIF('Master list(no salts, metals)'!U348,"&lt;=1"),IF(COUNTIF('Master list(no salts, metals)'!$K348:$Y348, "#N/A")=14,TRUE,FALSE))</f>
        <v>0</v>
      </c>
      <c r="V349" t="b">
        <f>AND(COUNTIF('Master list(no salts, metals)'!V348,"&lt;=1"),IF(COUNTIF('Master list(no salts, metals)'!$K348:$Y348, "#N/A")=14,TRUE,FALSE))</f>
        <v>0</v>
      </c>
      <c r="W349" t="b">
        <f>AND(COUNTIF('Master list(no salts, metals)'!W348,"&lt;=1"),IF(COUNTIF('Master list(no salts, metals)'!$K348:$Y348, "#N/A")=14,TRUE,FALSE))</f>
        <v>0</v>
      </c>
      <c r="X349" t="b">
        <f>AND(COUNTIF('Master list(no salts, metals)'!X348,"&lt;=1"),IF(COUNTIF('Master list(no salts, metals)'!$K348:$Y348, "#N/A")=14,TRUE,FALSE))</f>
        <v>0</v>
      </c>
      <c r="Y349" t="b">
        <f>AND(COUNTIF('Master list(no salts, metals)'!Y348,"&lt;=1"),IF(COUNTIF('Master list(no salts, metals)'!$K348:$Y348, "#N/A")=14,TRUE,FALSE))</f>
        <v>0</v>
      </c>
    </row>
    <row r="350" spans="11:25" x14ac:dyDescent="0.25">
      <c r="K350" t="b">
        <f>AND(COUNTIF('Master list(no salts, metals)'!K349,"&lt;=1"),IF(COUNTIF('Master list(no salts, metals)'!$K349:$Y349, "#N/A")=14,TRUE,FALSE))</f>
        <v>0</v>
      </c>
      <c r="L350" t="b">
        <f>AND(COUNTIF('Master list(no salts, metals)'!L349,"&lt;=1"),IF(COUNTIF('Master list(no salts, metals)'!$K349:$Y349, "#N/A")=14,TRUE,FALSE))</f>
        <v>0</v>
      </c>
      <c r="M350" t="b">
        <f>AND(COUNTIF('Master list(no salts, metals)'!M349,"&lt;=1"),IF(COUNTIF('Master list(no salts, metals)'!$K349:$Y349, "#N/A")=14,TRUE,FALSE))</f>
        <v>0</v>
      </c>
      <c r="N350" t="b">
        <f>AND(COUNTIF('Master list(no salts, metals)'!N349,"&lt;=1"),IF(COUNTIF('Master list(no salts, metals)'!$K349:$Y349, "#N/A")=14,TRUE,FALSE))</f>
        <v>0</v>
      </c>
      <c r="O350" t="b">
        <f>AND(COUNTIF('Master list(no salts, metals)'!O349,"&lt;=1"),IF(COUNTIF('Master list(no salts, metals)'!$K349:$Y349, "#N/A")=14,TRUE,FALSE))</f>
        <v>0</v>
      </c>
      <c r="P350" t="b">
        <f>AND(COUNTIF('Master list(no salts, metals)'!P349,"&lt;=1"),IF(COUNTIF('Master list(no salts, metals)'!$K349:$Y349, "#N/A")=14,TRUE,FALSE))</f>
        <v>0</v>
      </c>
      <c r="Q350" t="b">
        <f>AND(COUNTIF('Master list(no salts, metals)'!Q349,"&lt;=1"),IF(COUNTIF('Master list(no salts, metals)'!$K349:$Y349, "#N/A")=14,TRUE,FALSE))</f>
        <v>0</v>
      </c>
      <c r="R350" t="b">
        <f>AND(COUNTIF('Master list(no salts, metals)'!R349,"&lt;=1"),IF(COUNTIF('Master list(no salts, metals)'!$K349:$Y349, "#N/A")=14,TRUE,FALSE))</f>
        <v>0</v>
      </c>
      <c r="S350" t="b">
        <f>AND(COUNTIF('Master list(no salts, metals)'!S349,"&lt;=1"),IF(COUNTIF('Master list(no salts, metals)'!$K349:$Y349, "#N/A")=14,TRUE,FALSE))</f>
        <v>0</v>
      </c>
      <c r="T350" t="b">
        <f>AND(COUNTIF('Master list(no salts, metals)'!T349,"&lt;=1"),IF(COUNTIF('Master list(no salts, metals)'!$K349:$Y349, "#N/A")=14,TRUE,FALSE))</f>
        <v>0</v>
      </c>
      <c r="U350" t="b">
        <f>AND(COUNTIF('Master list(no salts, metals)'!U349,"&lt;=1"),IF(COUNTIF('Master list(no salts, metals)'!$K349:$Y349, "#N/A")=14,TRUE,FALSE))</f>
        <v>0</v>
      </c>
      <c r="V350" t="b">
        <f>AND(COUNTIF('Master list(no salts, metals)'!V349,"&lt;=1"),IF(COUNTIF('Master list(no salts, metals)'!$K349:$Y349, "#N/A")=14,TRUE,FALSE))</f>
        <v>0</v>
      </c>
      <c r="W350" t="b">
        <f>AND(COUNTIF('Master list(no salts, metals)'!W349,"&lt;=1"),IF(COUNTIF('Master list(no salts, metals)'!$K349:$Y349, "#N/A")=14,TRUE,FALSE))</f>
        <v>0</v>
      </c>
      <c r="X350" t="b">
        <f>AND(COUNTIF('Master list(no salts, metals)'!X349,"&lt;=1"),IF(COUNTIF('Master list(no salts, metals)'!$K349:$Y349, "#N/A")=14,TRUE,FALSE))</f>
        <v>0</v>
      </c>
      <c r="Y350" t="b">
        <f>AND(COUNTIF('Master list(no salts, metals)'!Y349,"&lt;=1"),IF(COUNTIF('Master list(no salts, metals)'!$K349:$Y349, "#N/A")=14,TRUE,FALSE))</f>
        <v>0</v>
      </c>
    </row>
    <row r="351" spans="11:25" x14ac:dyDescent="0.25">
      <c r="K351" t="b">
        <f>AND(COUNTIF('Master list(no salts, metals)'!K350,"&lt;=1"),IF(COUNTIF('Master list(no salts, metals)'!$K350:$Y350, "#N/A")=14,TRUE,FALSE))</f>
        <v>0</v>
      </c>
      <c r="L351" t="b">
        <f>AND(COUNTIF('Master list(no salts, metals)'!L350,"&lt;=1"),IF(COUNTIF('Master list(no salts, metals)'!$K350:$Y350, "#N/A")=14,TRUE,FALSE))</f>
        <v>0</v>
      </c>
      <c r="M351" t="b">
        <f>AND(COUNTIF('Master list(no salts, metals)'!M350,"&lt;=1"),IF(COUNTIF('Master list(no salts, metals)'!$K350:$Y350, "#N/A")=14,TRUE,FALSE))</f>
        <v>0</v>
      </c>
      <c r="N351" t="b">
        <f>AND(COUNTIF('Master list(no salts, metals)'!N350,"&lt;=1"),IF(COUNTIF('Master list(no salts, metals)'!$K350:$Y350, "#N/A")=14,TRUE,FALSE))</f>
        <v>0</v>
      </c>
      <c r="O351" t="b">
        <f>AND(COUNTIF('Master list(no salts, metals)'!O350,"&lt;=1"),IF(COUNTIF('Master list(no salts, metals)'!$K350:$Y350, "#N/A")=14,TRUE,FALSE))</f>
        <v>0</v>
      </c>
      <c r="P351" t="b">
        <f>AND(COUNTIF('Master list(no salts, metals)'!P350,"&lt;=1"),IF(COUNTIF('Master list(no salts, metals)'!$K350:$Y350, "#N/A")=14,TRUE,FALSE))</f>
        <v>0</v>
      </c>
      <c r="Q351" t="b">
        <f>AND(COUNTIF('Master list(no salts, metals)'!Q350,"&lt;=1"),IF(COUNTIF('Master list(no salts, metals)'!$K350:$Y350, "#N/A")=14,TRUE,FALSE))</f>
        <v>0</v>
      </c>
      <c r="R351" t="b">
        <f>AND(COUNTIF('Master list(no salts, metals)'!R350,"&lt;=1"),IF(COUNTIF('Master list(no salts, metals)'!$K350:$Y350, "#N/A")=14,TRUE,FALSE))</f>
        <v>0</v>
      </c>
      <c r="S351" t="b">
        <f>AND(COUNTIF('Master list(no salts, metals)'!S350,"&lt;=1"),IF(COUNTIF('Master list(no salts, metals)'!$K350:$Y350, "#N/A")=14,TRUE,FALSE))</f>
        <v>0</v>
      </c>
      <c r="T351" t="b">
        <f>AND(COUNTIF('Master list(no salts, metals)'!T350,"&lt;=1"),IF(COUNTIF('Master list(no salts, metals)'!$K350:$Y350, "#N/A")=14,TRUE,FALSE))</f>
        <v>0</v>
      </c>
      <c r="U351" t="b">
        <f>AND(COUNTIF('Master list(no salts, metals)'!U350,"&lt;=1"),IF(COUNTIF('Master list(no salts, metals)'!$K350:$Y350, "#N/A")=14,TRUE,FALSE))</f>
        <v>0</v>
      </c>
      <c r="V351" t="b">
        <f>AND(COUNTIF('Master list(no salts, metals)'!V350,"&lt;=1"),IF(COUNTIF('Master list(no salts, metals)'!$K350:$Y350, "#N/A")=14,TRUE,FALSE))</f>
        <v>0</v>
      </c>
      <c r="W351" t="b">
        <f>AND(COUNTIF('Master list(no salts, metals)'!W350,"&lt;=1"),IF(COUNTIF('Master list(no salts, metals)'!$K350:$Y350, "#N/A")=14,TRUE,FALSE))</f>
        <v>0</v>
      </c>
      <c r="X351" t="b">
        <f>AND(COUNTIF('Master list(no salts, metals)'!X350,"&lt;=1"),IF(COUNTIF('Master list(no salts, metals)'!$K350:$Y350, "#N/A")=14,TRUE,FALSE))</f>
        <v>0</v>
      </c>
      <c r="Y351" t="b">
        <f>AND(COUNTIF('Master list(no salts, metals)'!Y350,"&lt;=1"),IF(COUNTIF('Master list(no salts, metals)'!$K350:$Y350, "#N/A")=14,TRUE,FALSE))</f>
        <v>0</v>
      </c>
    </row>
    <row r="352" spans="11:25" x14ac:dyDescent="0.25">
      <c r="K352" t="b">
        <f>AND(COUNTIF('Master list(no salts, metals)'!K351,"&lt;=1"),IF(COUNTIF('Master list(no salts, metals)'!$K351:$Y351, "#N/A")=14,TRUE,FALSE))</f>
        <v>0</v>
      </c>
      <c r="L352" t="b">
        <f>AND(COUNTIF('Master list(no salts, metals)'!L351,"&lt;=1"),IF(COUNTIF('Master list(no salts, metals)'!$K351:$Y351, "#N/A")=14,TRUE,FALSE))</f>
        <v>0</v>
      </c>
      <c r="M352" t="b">
        <f>AND(COUNTIF('Master list(no salts, metals)'!M351,"&lt;=1"),IF(COUNTIF('Master list(no salts, metals)'!$K351:$Y351, "#N/A")=14,TRUE,FALSE))</f>
        <v>0</v>
      </c>
      <c r="N352" t="b">
        <f>AND(COUNTIF('Master list(no salts, metals)'!N351,"&lt;=1"),IF(COUNTIF('Master list(no salts, metals)'!$K351:$Y351, "#N/A")=14,TRUE,FALSE))</f>
        <v>0</v>
      </c>
      <c r="O352" t="b">
        <f>AND(COUNTIF('Master list(no salts, metals)'!O351,"&lt;=1"),IF(COUNTIF('Master list(no salts, metals)'!$K351:$Y351, "#N/A")=14,TRUE,FALSE))</f>
        <v>0</v>
      </c>
      <c r="P352" t="b">
        <f>AND(COUNTIF('Master list(no salts, metals)'!P351,"&lt;=1"),IF(COUNTIF('Master list(no salts, metals)'!$K351:$Y351, "#N/A")=14,TRUE,FALSE))</f>
        <v>0</v>
      </c>
      <c r="Q352" t="b">
        <f>AND(COUNTIF('Master list(no salts, metals)'!Q351,"&lt;=1"),IF(COUNTIF('Master list(no salts, metals)'!$K351:$Y351, "#N/A")=14,TRUE,FALSE))</f>
        <v>0</v>
      </c>
      <c r="R352" t="b">
        <f>AND(COUNTIF('Master list(no salts, metals)'!R351,"&lt;=1"),IF(COUNTIF('Master list(no salts, metals)'!$K351:$Y351, "#N/A")=14,TRUE,FALSE))</f>
        <v>0</v>
      </c>
      <c r="S352" t="b">
        <f>AND(COUNTIF('Master list(no salts, metals)'!S351,"&lt;=1"),IF(COUNTIF('Master list(no salts, metals)'!$K351:$Y351, "#N/A")=14,TRUE,FALSE))</f>
        <v>0</v>
      </c>
      <c r="T352" t="b">
        <f>AND(COUNTIF('Master list(no salts, metals)'!T351,"&lt;=1"),IF(COUNTIF('Master list(no salts, metals)'!$K351:$Y351, "#N/A")=14,TRUE,FALSE))</f>
        <v>0</v>
      </c>
      <c r="U352" t="b">
        <f>AND(COUNTIF('Master list(no salts, metals)'!U351,"&lt;=1"),IF(COUNTIF('Master list(no salts, metals)'!$K351:$Y351, "#N/A")=14,TRUE,FALSE))</f>
        <v>0</v>
      </c>
      <c r="V352" t="b">
        <f>AND(COUNTIF('Master list(no salts, metals)'!V351,"&lt;=1"),IF(COUNTIF('Master list(no salts, metals)'!$K351:$Y351, "#N/A")=14,TRUE,FALSE))</f>
        <v>0</v>
      </c>
      <c r="W352" t="b">
        <f>AND(COUNTIF('Master list(no salts, metals)'!W351,"&lt;=1"),IF(COUNTIF('Master list(no salts, metals)'!$K351:$Y351, "#N/A")=14,TRUE,FALSE))</f>
        <v>0</v>
      </c>
      <c r="X352" t="b">
        <f>AND(COUNTIF('Master list(no salts, metals)'!X351,"&lt;=1"),IF(COUNTIF('Master list(no salts, metals)'!$K351:$Y351, "#N/A")=14,TRUE,FALSE))</f>
        <v>0</v>
      </c>
      <c r="Y352" t="b">
        <f>AND(COUNTIF('Master list(no salts, metals)'!Y351,"&lt;=1"),IF(COUNTIF('Master list(no salts, metals)'!$K351:$Y351, "#N/A")=14,TRUE,FALSE))</f>
        <v>0</v>
      </c>
    </row>
    <row r="353" spans="11:25" x14ac:dyDescent="0.25">
      <c r="K353" t="b">
        <f>AND(COUNTIF('Master list(no salts, metals)'!K352,"&lt;=1"),IF(COUNTIF('Master list(no salts, metals)'!$K352:$Y352, "#N/A")=14,TRUE,FALSE))</f>
        <v>0</v>
      </c>
      <c r="L353" t="b">
        <f>AND(COUNTIF('Master list(no salts, metals)'!L352,"&lt;=1"),IF(COUNTIF('Master list(no salts, metals)'!$K352:$Y352, "#N/A")=14,TRUE,FALSE))</f>
        <v>0</v>
      </c>
      <c r="M353" t="b">
        <f>AND(COUNTIF('Master list(no salts, metals)'!M352,"&lt;=1"),IF(COUNTIF('Master list(no salts, metals)'!$K352:$Y352, "#N/A")=14,TRUE,FALSE))</f>
        <v>0</v>
      </c>
      <c r="N353" t="b">
        <f>AND(COUNTIF('Master list(no salts, metals)'!N352,"&lt;=1"),IF(COUNTIF('Master list(no salts, metals)'!$K352:$Y352, "#N/A")=14,TRUE,FALSE))</f>
        <v>0</v>
      </c>
      <c r="O353" t="b">
        <f>AND(COUNTIF('Master list(no salts, metals)'!O352,"&lt;=1"),IF(COUNTIF('Master list(no salts, metals)'!$K352:$Y352, "#N/A")=14,TRUE,FALSE))</f>
        <v>0</v>
      </c>
      <c r="P353" t="b">
        <f>AND(COUNTIF('Master list(no salts, metals)'!P352,"&lt;=1"),IF(COUNTIF('Master list(no salts, metals)'!$K352:$Y352, "#N/A")=14,TRUE,FALSE))</f>
        <v>0</v>
      </c>
      <c r="Q353" t="b">
        <f>AND(COUNTIF('Master list(no salts, metals)'!Q352,"&lt;=1"),IF(COUNTIF('Master list(no salts, metals)'!$K352:$Y352, "#N/A")=14,TRUE,FALSE))</f>
        <v>0</v>
      </c>
      <c r="R353" t="b">
        <f>AND(COUNTIF('Master list(no salts, metals)'!R352,"&lt;=1"),IF(COUNTIF('Master list(no salts, metals)'!$K352:$Y352, "#N/A")=14,TRUE,FALSE))</f>
        <v>0</v>
      </c>
      <c r="S353" t="b">
        <f>AND(COUNTIF('Master list(no salts, metals)'!S352,"&lt;=1"),IF(COUNTIF('Master list(no salts, metals)'!$K352:$Y352, "#N/A")=14,TRUE,FALSE))</f>
        <v>0</v>
      </c>
      <c r="T353" t="b">
        <f>AND(COUNTIF('Master list(no salts, metals)'!T352,"&lt;=1"),IF(COUNTIF('Master list(no salts, metals)'!$K352:$Y352, "#N/A")=14,TRUE,FALSE))</f>
        <v>0</v>
      </c>
      <c r="U353" t="b">
        <f>AND(COUNTIF('Master list(no salts, metals)'!U352,"&lt;=1"),IF(COUNTIF('Master list(no salts, metals)'!$K352:$Y352, "#N/A")=14,TRUE,FALSE))</f>
        <v>0</v>
      </c>
      <c r="V353" t="b">
        <f>AND(COUNTIF('Master list(no salts, metals)'!V352,"&lt;=1"),IF(COUNTIF('Master list(no salts, metals)'!$K352:$Y352, "#N/A")=14,TRUE,FALSE))</f>
        <v>0</v>
      </c>
      <c r="W353" t="b">
        <f>AND(COUNTIF('Master list(no salts, metals)'!W352,"&lt;=1"),IF(COUNTIF('Master list(no salts, metals)'!$K352:$Y352, "#N/A")=14,TRUE,FALSE))</f>
        <v>0</v>
      </c>
      <c r="X353" t="b">
        <f>AND(COUNTIF('Master list(no salts, metals)'!X352,"&lt;=1"),IF(COUNTIF('Master list(no salts, metals)'!$K352:$Y352, "#N/A")=14,TRUE,FALSE))</f>
        <v>0</v>
      </c>
      <c r="Y353" t="b">
        <f>AND(COUNTIF('Master list(no salts, metals)'!Y352,"&lt;=1"),IF(COUNTIF('Master list(no salts, metals)'!$K352:$Y352, "#N/A")=14,TRUE,FALSE))</f>
        <v>1</v>
      </c>
    </row>
    <row r="354" spans="11:25" x14ac:dyDescent="0.25">
      <c r="K354" t="b">
        <f>AND(COUNTIF('Master list(no salts, metals)'!K353,"&lt;=1"),IF(COUNTIF('Master list(no salts, metals)'!$K353:$Y353, "#N/A")=14,TRUE,FALSE))</f>
        <v>0</v>
      </c>
      <c r="L354" t="b">
        <f>AND(COUNTIF('Master list(no salts, metals)'!L353,"&lt;=1"),IF(COUNTIF('Master list(no salts, metals)'!$K353:$Y353, "#N/A")=14,TRUE,FALSE))</f>
        <v>0</v>
      </c>
      <c r="M354" t="b">
        <f>AND(COUNTIF('Master list(no salts, metals)'!M353,"&lt;=1"),IF(COUNTIF('Master list(no salts, metals)'!$K353:$Y353, "#N/A")=14,TRUE,FALSE))</f>
        <v>0</v>
      </c>
      <c r="N354" t="b">
        <f>AND(COUNTIF('Master list(no salts, metals)'!N353,"&lt;=1"),IF(COUNTIF('Master list(no salts, metals)'!$K353:$Y353, "#N/A")=14,TRUE,FALSE))</f>
        <v>0</v>
      </c>
      <c r="O354" t="b">
        <f>AND(COUNTIF('Master list(no salts, metals)'!O353,"&lt;=1"),IF(COUNTIF('Master list(no salts, metals)'!$K353:$Y353, "#N/A")=14,TRUE,FALSE))</f>
        <v>0</v>
      </c>
      <c r="P354" t="b">
        <f>AND(COUNTIF('Master list(no salts, metals)'!P353,"&lt;=1"),IF(COUNTIF('Master list(no salts, metals)'!$K353:$Y353, "#N/A")=14,TRUE,FALSE))</f>
        <v>0</v>
      </c>
      <c r="Q354" t="b">
        <f>AND(COUNTIF('Master list(no salts, metals)'!Q353,"&lt;=1"),IF(COUNTIF('Master list(no salts, metals)'!$K353:$Y353, "#N/A")=14,TRUE,FALSE))</f>
        <v>0</v>
      </c>
      <c r="R354" t="b">
        <f>AND(COUNTIF('Master list(no salts, metals)'!R353,"&lt;=1"),IF(COUNTIF('Master list(no salts, metals)'!$K353:$Y353, "#N/A")=14,TRUE,FALSE))</f>
        <v>0</v>
      </c>
      <c r="S354" t="b">
        <f>AND(COUNTIF('Master list(no salts, metals)'!S353,"&lt;=1"),IF(COUNTIF('Master list(no salts, metals)'!$K353:$Y353, "#N/A")=14,TRUE,FALSE))</f>
        <v>0</v>
      </c>
      <c r="T354" t="b">
        <f>AND(COUNTIF('Master list(no salts, metals)'!T353,"&lt;=1"),IF(COUNTIF('Master list(no salts, metals)'!$K353:$Y353, "#N/A")=14,TRUE,FALSE))</f>
        <v>0</v>
      </c>
      <c r="U354" t="b">
        <f>AND(COUNTIF('Master list(no salts, metals)'!U353,"&lt;=1"),IF(COUNTIF('Master list(no salts, metals)'!$K353:$Y353, "#N/A")=14,TRUE,FALSE))</f>
        <v>0</v>
      </c>
      <c r="V354" t="b">
        <f>AND(COUNTIF('Master list(no salts, metals)'!V353,"&lt;=1"),IF(COUNTIF('Master list(no salts, metals)'!$K353:$Y353, "#N/A")=14,TRUE,FALSE))</f>
        <v>0</v>
      </c>
      <c r="W354" t="b">
        <f>AND(COUNTIF('Master list(no salts, metals)'!W353,"&lt;=1"),IF(COUNTIF('Master list(no salts, metals)'!$K353:$Y353, "#N/A")=14,TRUE,FALSE))</f>
        <v>1</v>
      </c>
      <c r="X354" t="b">
        <f>AND(COUNTIF('Master list(no salts, metals)'!X353,"&lt;=1"),IF(COUNTIF('Master list(no salts, metals)'!$K353:$Y353, "#N/A")=14,TRUE,FALSE))</f>
        <v>0</v>
      </c>
      <c r="Y354" t="b">
        <f>AND(COUNTIF('Master list(no salts, metals)'!Y353,"&lt;=1"),IF(COUNTIF('Master list(no salts, metals)'!$K353:$Y353, "#N/A")=14,TRUE,FALSE))</f>
        <v>0</v>
      </c>
    </row>
    <row r="355" spans="11:25" x14ac:dyDescent="0.25">
      <c r="K355" t="b">
        <f>AND(COUNTIF('Master list(no salts, metals)'!K354,"&lt;=1"),IF(COUNTIF('Master list(no salts, metals)'!$K354:$Y354, "#N/A")=14,TRUE,FALSE))</f>
        <v>0</v>
      </c>
      <c r="L355" t="b">
        <f>AND(COUNTIF('Master list(no salts, metals)'!L354,"&lt;=1"),IF(COUNTIF('Master list(no salts, metals)'!$K354:$Y354, "#N/A")=14,TRUE,FALSE))</f>
        <v>0</v>
      </c>
      <c r="M355" t="b">
        <f>AND(COUNTIF('Master list(no salts, metals)'!M354,"&lt;=1"),IF(COUNTIF('Master list(no salts, metals)'!$K354:$Y354, "#N/A")=14,TRUE,FALSE))</f>
        <v>0</v>
      </c>
      <c r="N355" t="b">
        <f>AND(COUNTIF('Master list(no salts, metals)'!N354,"&lt;=1"),IF(COUNTIF('Master list(no salts, metals)'!$K354:$Y354, "#N/A")=14,TRUE,FALSE))</f>
        <v>0</v>
      </c>
      <c r="O355" t="b">
        <f>AND(COUNTIF('Master list(no salts, metals)'!O354,"&lt;=1"),IF(COUNTIF('Master list(no salts, metals)'!$K354:$Y354, "#N/A")=14,TRUE,FALSE))</f>
        <v>0</v>
      </c>
      <c r="P355" t="b">
        <f>AND(COUNTIF('Master list(no salts, metals)'!P354,"&lt;=1"),IF(COUNTIF('Master list(no salts, metals)'!$K354:$Y354, "#N/A")=14,TRUE,FALSE))</f>
        <v>0</v>
      </c>
      <c r="Q355" t="b">
        <f>AND(COUNTIF('Master list(no salts, metals)'!Q354,"&lt;=1"),IF(COUNTIF('Master list(no salts, metals)'!$K354:$Y354, "#N/A")=14,TRUE,FALSE))</f>
        <v>0</v>
      </c>
      <c r="R355" t="b">
        <f>AND(COUNTIF('Master list(no salts, metals)'!R354,"&lt;=1"),IF(COUNTIF('Master list(no salts, metals)'!$K354:$Y354, "#N/A")=14,TRUE,FALSE))</f>
        <v>0</v>
      </c>
      <c r="S355" t="b">
        <f>AND(COUNTIF('Master list(no salts, metals)'!S354,"&lt;=1"),IF(COUNTIF('Master list(no salts, metals)'!$K354:$Y354, "#N/A")=14,TRUE,FALSE))</f>
        <v>0</v>
      </c>
      <c r="T355" t="b">
        <f>AND(COUNTIF('Master list(no salts, metals)'!T354,"&lt;=1"),IF(COUNTIF('Master list(no salts, metals)'!$K354:$Y354, "#N/A")=14,TRUE,FALSE))</f>
        <v>0</v>
      </c>
      <c r="U355" t="b">
        <f>AND(COUNTIF('Master list(no salts, metals)'!U354,"&lt;=1"),IF(COUNTIF('Master list(no salts, metals)'!$K354:$Y354, "#N/A")=14,TRUE,FALSE))</f>
        <v>0</v>
      </c>
      <c r="V355" t="b">
        <f>AND(COUNTIF('Master list(no salts, metals)'!V354,"&lt;=1"),IF(COUNTIF('Master list(no salts, metals)'!$K354:$Y354, "#N/A")=14,TRUE,FALSE))</f>
        <v>0</v>
      </c>
      <c r="W355" t="b">
        <f>AND(COUNTIF('Master list(no salts, metals)'!W354,"&lt;=1"),IF(COUNTIF('Master list(no salts, metals)'!$K354:$Y354, "#N/A")=14,TRUE,FALSE))</f>
        <v>0</v>
      </c>
      <c r="X355" t="b">
        <f>AND(COUNTIF('Master list(no salts, metals)'!X354,"&lt;=1"),IF(COUNTIF('Master list(no salts, metals)'!$K354:$Y354, "#N/A")=14,TRUE,FALSE))</f>
        <v>0</v>
      </c>
      <c r="Y355" t="b">
        <f>AND(COUNTIF('Master list(no salts, metals)'!Y354,"&lt;=1"),IF(COUNTIF('Master list(no salts, metals)'!$K354:$Y354, "#N/A")=14,TRUE,FALSE))</f>
        <v>0</v>
      </c>
    </row>
    <row r="356" spans="11:25" x14ac:dyDescent="0.25">
      <c r="K356" t="b">
        <f>AND(COUNTIF('Master list(no salts, metals)'!K355,"&lt;=1"),IF(COUNTIF('Master list(no salts, metals)'!$K355:$Y355, "#N/A")=14,TRUE,FALSE))</f>
        <v>0</v>
      </c>
      <c r="L356" t="b">
        <f>AND(COUNTIF('Master list(no salts, metals)'!L355,"&lt;=1"),IF(COUNTIF('Master list(no salts, metals)'!$K355:$Y355, "#N/A")=14,TRUE,FALSE))</f>
        <v>0</v>
      </c>
      <c r="M356" t="b">
        <f>AND(COUNTIF('Master list(no salts, metals)'!M355,"&lt;=1"),IF(COUNTIF('Master list(no salts, metals)'!$K355:$Y355, "#N/A")=14,TRUE,FALSE))</f>
        <v>0</v>
      </c>
      <c r="N356" t="b">
        <f>AND(COUNTIF('Master list(no salts, metals)'!N355,"&lt;=1"),IF(COUNTIF('Master list(no salts, metals)'!$K355:$Y355, "#N/A")=14,TRUE,FALSE))</f>
        <v>0</v>
      </c>
      <c r="O356" t="b">
        <f>AND(COUNTIF('Master list(no salts, metals)'!O355,"&lt;=1"),IF(COUNTIF('Master list(no salts, metals)'!$K355:$Y355, "#N/A")=14,TRUE,FALSE))</f>
        <v>0</v>
      </c>
      <c r="P356" t="b">
        <f>AND(COUNTIF('Master list(no salts, metals)'!P355,"&lt;=1"),IF(COUNTIF('Master list(no salts, metals)'!$K355:$Y355, "#N/A")=14,TRUE,FALSE))</f>
        <v>0</v>
      </c>
      <c r="Q356" t="b">
        <f>AND(COUNTIF('Master list(no salts, metals)'!Q355,"&lt;=1"),IF(COUNTIF('Master list(no salts, metals)'!$K355:$Y355, "#N/A")=14,TRUE,FALSE))</f>
        <v>0</v>
      </c>
      <c r="R356" t="b">
        <f>AND(COUNTIF('Master list(no salts, metals)'!R355,"&lt;=1"),IF(COUNTIF('Master list(no salts, metals)'!$K355:$Y355, "#N/A")=14,TRUE,FALSE))</f>
        <v>0</v>
      </c>
      <c r="S356" t="b">
        <f>AND(COUNTIF('Master list(no salts, metals)'!S355,"&lt;=1"),IF(COUNTIF('Master list(no salts, metals)'!$K355:$Y355, "#N/A")=14,TRUE,FALSE))</f>
        <v>0</v>
      </c>
      <c r="T356" t="b">
        <f>AND(COUNTIF('Master list(no salts, metals)'!T355,"&lt;=1"),IF(COUNTIF('Master list(no salts, metals)'!$K355:$Y355, "#N/A")=14,TRUE,FALSE))</f>
        <v>0</v>
      </c>
      <c r="U356" t="b">
        <f>AND(COUNTIF('Master list(no salts, metals)'!U355,"&lt;=1"),IF(COUNTIF('Master list(no salts, metals)'!$K355:$Y355, "#N/A")=14,TRUE,FALSE))</f>
        <v>0</v>
      </c>
      <c r="V356" t="b">
        <f>AND(COUNTIF('Master list(no salts, metals)'!V355,"&lt;=1"),IF(COUNTIF('Master list(no salts, metals)'!$K355:$Y355, "#N/A")=14,TRUE,FALSE))</f>
        <v>0</v>
      </c>
      <c r="W356" t="b">
        <f>AND(COUNTIF('Master list(no salts, metals)'!W355,"&lt;=1"),IF(COUNTIF('Master list(no salts, metals)'!$K355:$Y355, "#N/A")=14,TRUE,FALSE))</f>
        <v>0</v>
      </c>
      <c r="X356" t="b">
        <f>AND(COUNTIF('Master list(no salts, metals)'!X355,"&lt;=1"),IF(COUNTIF('Master list(no salts, metals)'!$K355:$Y355, "#N/A")=14,TRUE,FALSE))</f>
        <v>0</v>
      </c>
      <c r="Y356" t="b">
        <f>AND(COUNTIF('Master list(no salts, metals)'!Y355,"&lt;=1"),IF(COUNTIF('Master list(no salts, metals)'!$K355:$Y355, "#N/A")=14,TRUE,FALSE))</f>
        <v>1</v>
      </c>
    </row>
    <row r="357" spans="11:25" x14ac:dyDescent="0.25">
      <c r="K357" t="b">
        <f>AND(COUNTIF('Master list(no salts, metals)'!K356,"&lt;=1"),IF(COUNTIF('Master list(no salts, metals)'!$K356:$Y356, "#N/A")=14,TRUE,FALSE))</f>
        <v>0</v>
      </c>
      <c r="L357" t="b">
        <f>AND(COUNTIF('Master list(no salts, metals)'!L356,"&lt;=1"),IF(COUNTIF('Master list(no salts, metals)'!$K356:$Y356, "#N/A")=14,TRUE,FALSE))</f>
        <v>0</v>
      </c>
      <c r="M357" t="b">
        <f>AND(COUNTIF('Master list(no salts, metals)'!M356,"&lt;=1"),IF(COUNTIF('Master list(no salts, metals)'!$K356:$Y356, "#N/A")=14,TRUE,FALSE))</f>
        <v>0</v>
      </c>
      <c r="N357" t="b">
        <f>AND(COUNTIF('Master list(no salts, metals)'!N356,"&lt;=1"),IF(COUNTIF('Master list(no salts, metals)'!$K356:$Y356, "#N/A")=14,TRUE,FALSE))</f>
        <v>0</v>
      </c>
      <c r="O357" t="b">
        <f>AND(COUNTIF('Master list(no salts, metals)'!O356,"&lt;=1"),IF(COUNTIF('Master list(no salts, metals)'!$K356:$Y356, "#N/A")=14,TRUE,FALSE))</f>
        <v>0</v>
      </c>
      <c r="P357" t="b">
        <f>AND(COUNTIF('Master list(no salts, metals)'!P356,"&lt;=1"),IF(COUNTIF('Master list(no salts, metals)'!$K356:$Y356, "#N/A")=14,TRUE,FALSE))</f>
        <v>0</v>
      </c>
      <c r="Q357" t="b">
        <f>AND(COUNTIF('Master list(no salts, metals)'!Q356,"&lt;=1"),IF(COUNTIF('Master list(no salts, metals)'!$K356:$Y356, "#N/A")=14,TRUE,FALSE))</f>
        <v>0</v>
      </c>
      <c r="R357" t="b">
        <f>AND(COUNTIF('Master list(no salts, metals)'!R356,"&lt;=1"),IF(COUNTIF('Master list(no salts, metals)'!$K356:$Y356, "#N/A")=14,TRUE,FALSE))</f>
        <v>0</v>
      </c>
      <c r="S357" t="b">
        <f>AND(COUNTIF('Master list(no salts, metals)'!S356,"&lt;=1"),IF(COUNTIF('Master list(no salts, metals)'!$K356:$Y356, "#N/A")=14,TRUE,FALSE))</f>
        <v>0</v>
      </c>
      <c r="T357" t="b">
        <f>AND(COUNTIF('Master list(no salts, metals)'!T356,"&lt;=1"),IF(COUNTIF('Master list(no salts, metals)'!$K356:$Y356, "#N/A")=14,TRUE,FALSE))</f>
        <v>0</v>
      </c>
      <c r="U357" t="b">
        <f>AND(COUNTIF('Master list(no salts, metals)'!U356,"&lt;=1"),IF(COUNTIF('Master list(no salts, metals)'!$K356:$Y356, "#N/A")=14,TRUE,FALSE))</f>
        <v>0</v>
      </c>
      <c r="V357" t="b">
        <f>AND(COUNTIF('Master list(no salts, metals)'!V356,"&lt;=1"),IF(COUNTIF('Master list(no salts, metals)'!$K356:$Y356, "#N/A")=14,TRUE,FALSE))</f>
        <v>0</v>
      </c>
      <c r="W357" t="b">
        <f>AND(COUNTIF('Master list(no salts, metals)'!W356,"&lt;=1"),IF(COUNTIF('Master list(no salts, metals)'!$K356:$Y356, "#N/A")=14,TRUE,FALSE))</f>
        <v>1</v>
      </c>
      <c r="X357" t="b">
        <f>AND(COUNTIF('Master list(no salts, metals)'!X356,"&lt;=1"),IF(COUNTIF('Master list(no salts, metals)'!$K356:$Y356, "#N/A")=14,TRUE,FALSE))</f>
        <v>0</v>
      </c>
      <c r="Y357" t="b">
        <f>AND(COUNTIF('Master list(no salts, metals)'!Y356,"&lt;=1"),IF(COUNTIF('Master list(no salts, metals)'!$K356:$Y356, "#N/A")=14,TRUE,FALSE))</f>
        <v>0</v>
      </c>
    </row>
    <row r="358" spans="11:25" x14ac:dyDescent="0.25">
      <c r="K358" t="b">
        <f>AND(COUNTIF('Master list(no salts, metals)'!K357,"&lt;=1"),IF(COUNTIF('Master list(no salts, metals)'!$K357:$Y357, "#N/A")=14,TRUE,FALSE))</f>
        <v>0</v>
      </c>
      <c r="L358" t="b">
        <f>AND(COUNTIF('Master list(no salts, metals)'!L357,"&lt;=1"),IF(COUNTIF('Master list(no salts, metals)'!$K357:$Y357, "#N/A")=14,TRUE,FALSE))</f>
        <v>0</v>
      </c>
      <c r="M358" t="b">
        <f>AND(COUNTIF('Master list(no salts, metals)'!M357,"&lt;=1"),IF(COUNTIF('Master list(no salts, metals)'!$K357:$Y357, "#N/A")=14,TRUE,FALSE))</f>
        <v>0</v>
      </c>
      <c r="N358" t="b">
        <f>AND(COUNTIF('Master list(no salts, metals)'!N357,"&lt;=1"),IF(COUNTIF('Master list(no salts, metals)'!$K357:$Y357, "#N/A")=14,TRUE,FALSE))</f>
        <v>0</v>
      </c>
      <c r="O358" t="b">
        <f>AND(COUNTIF('Master list(no salts, metals)'!O357,"&lt;=1"),IF(COUNTIF('Master list(no salts, metals)'!$K357:$Y357, "#N/A")=14,TRUE,FALSE))</f>
        <v>0</v>
      </c>
      <c r="P358" t="b">
        <f>AND(COUNTIF('Master list(no salts, metals)'!P357,"&lt;=1"),IF(COUNTIF('Master list(no salts, metals)'!$K357:$Y357, "#N/A")=14,TRUE,FALSE))</f>
        <v>0</v>
      </c>
      <c r="Q358" t="b">
        <f>AND(COUNTIF('Master list(no salts, metals)'!Q357,"&lt;=1"),IF(COUNTIF('Master list(no salts, metals)'!$K357:$Y357, "#N/A")=14,TRUE,FALSE))</f>
        <v>0</v>
      </c>
      <c r="R358" t="b">
        <f>AND(COUNTIF('Master list(no salts, metals)'!R357,"&lt;=1"),IF(COUNTIF('Master list(no salts, metals)'!$K357:$Y357, "#N/A")=14,TRUE,FALSE))</f>
        <v>0</v>
      </c>
      <c r="S358" t="b">
        <f>AND(COUNTIF('Master list(no salts, metals)'!S357,"&lt;=1"),IF(COUNTIF('Master list(no salts, metals)'!$K357:$Y357, "#N/A")=14,TRUE,FALSE))</f>
        <v>0</v>
      </c>
      <c r="T358" t="b">
        <f>AND(COUNTIF('Master list(no salts, metals)'!T357,"&lt;=1"),IF(COUNTIF('Master list(no salts, metals)'!$K357:$Y357, "#N/A")=14,TRUE,FALSE))</f>
        <v>0</v>
      </c>
      <c r="U358" t="b">
        <f>AND(COUNTIF('Master list(no salts, metals)'!U357,"&lt;=1"),IF(COUNTIF('Master list(no salts, metals)'!$K357:$Y357, "#N/A")=14,TRUE,FALSE))</f>
        <v>0</v>
      </c>
      <c r="V358" t="b">
        <f>AND(COUNTIF('Master list(no salts, metals)'!V357,"&lt;=1"),IF(COUNTIF('Master list(no salts, metals)'!$K357:$Y357, "#N/A")=14,TRUE,FALSE))</f>
        <v>0</v>
      </c>
      <c r="W358" t="b">
        <f>AND(COUNTIF('Master list(no salts, metals)'!W357,"&lt;=1"),IF(COUNTIF('Master list(no salts, metals)'!$K357:$Y357, "#N/A")=14,TRUE,FALSE))</f>
        <v>0</v>
      </c>
      <c r="X358" t="b">
        <f>AND(COUNTIF('Master list(no salts, metals)'!X357,"&lt;=1"),IF(COUNTIF('Master list(no salts, metals)'!$K357:$Y357, "#N/A")=14,TRUE,FALSE))</f>
        <v>0</v>
      </c>
      <c r="Y358" t="b">
        <f>AND(COUNTIF('Master list(no salts, metals)'!Y357,"&lt;=1"),IF(COUNTIF('Master list(no salts, metals)'!$K357:$Y357, "#N/A")=14,TRUE,FALSE))</f>
        <v>0</v>
      </c>
    </row>
    <row r="359" spans="11:25" x14ac:dyDescent="0.25">
      <c r="K359" t="b">
        <f>AND(COUNTIF('Master list(no salts, metals)'!K358,"&lt;=1"),IF(COUNTIF('Master list(no salts, metals)'!$K358:$Y358, "#N/A")=14,TRUE,FALSE))</f>
        <v>0</v>
      </c>
      <c r="L359" t="b">
        <f>AND(COUNTIF('Master list(no salts, metals)'!L358,"&lt;=1"),IF(COUNTIF('Master list(no salts, metals)'!$K358:$Y358, "#N/A")=14,TRUE,FALSE))</f>
        <v>0</v>
      </c>
      <c r="M359" t="b">
        <f>AND(COUNTIF('Master list(no salts, metals)'!M358,"&lt;=1"),IF(COUNTIF('Master list(no salts, metals)'!$K358:$Y358, "#N/A")=14,TRUE,FALSE))</f>
        <v>0</v>
      </c>
      <c r="N359" t="b">
        <f>AND(COUNTIF('Master list(no salts, metals)'!N358,"&lt;=1"),IF(COUNTIF('Master list(no salts, metals)'!$K358:$Y358, "#N/A")=14,TRUE,FALSE))</f>
        <v>0</v>
      </c>
      <c r="O359" t="b">
        <f>AND(COUNTIF('Master list(no salts, metals)'!O358,"&lt;=1"),IF(COUNTIF('Master list(no salts, metals)'!$K358:$Y358, "#N/A")=14,TRUE,FALSE))</f>
        <v>0</v>
      </c>
      <c r="P359" t="b">
        <f>AND(COUNTIF('Master list(no salts, metals)'!P358,"&lt;=1"),IF(COUNTIF('Master list(no salts, metals)'!$K358:$Y358, "#N/A")=14,TRUE,FALSE))</f>
        <v>0</v>
      </c>
      <c r="Q359" t="b">
        <f>AND(COUNTIF('Master list(no salts, metals)'!Q358,"&lt;=1"),IF(COUNTIF('Master list(no salts, metals)'!$K358:$Y358, "#N/A")=14,TRUE,FALSE))</f>
        <v>0</v>
      </c>
      <c r="R359" t="b">
        <f>AND(COUNTIF('Master list(no salts, metals)'!R358,"&lt;=1"),IF(COUNTIF('Master list(no salts, metals)'!$K358:$Y358, "#N/A")=14,TRUE,FALSE))</f>
        <v>0</v>
      </c>
      <c r="S359" t="b">
        <f>AND(COUNTIF('Master list(no salts, metals)'!S358,"&lt;=1"),IF(COUNTIF('Master list(no salts, metals)'!$K358:$Y358, "#N/A")=14,TRUE,FALSE))</f>
        <v>0</v>
      </c>
      <c r="T359" t="b">
        <f>AND(COUNTIF('Master list(no salts, metals)'!T358,"&lt;=1"),IF(COUNTIF('Master list(no salts, metals)'!$K358:$Y358, "#N/A")=14,TRUE,FALSE))</f>
        <v>0</v>
      </c>
      <c r="U359" t="b">
        <f>AND(COUNTIF('Master list(no salts, metals)'!U358,"&lt;=1"),IF(COUNTIF('Master list(no salts, metals)'!$K358:$Y358, "#N/A")=14,TRUE,FALSE))</f>
        <v>0</v>
      </c>
      <c r="V359" t="b">
        <f>AND(COUNTIF('Master list(no salts, metals)'!V358,"&lt;=1"),IF(COUNTIF('Master list(no salts, metals)'!$K358:$Y358, "#N/A")=14,TRUE,FALSE))</f>
        <v>0</v>
      </c>
      <c r="W359" t="b">
        <f>AND(COUNTIF('Master list(no salts, metals)'!W358,"&lt;=1"),IF(COUNTIF('Master list(no salts, metals)'!$K358:$Y358, "#N/A")=14,TRUE,FALSE))</f>
        <v>0</v>
      </c>
      <c r="X359" t="b">
        <f>AND(COUNTIF('Master list(no salts, metals)'!X358,"&lt;=1"),IF(COUNTIF('Master list(no salts, metals)'!$K358:$Y358, "#N/A")=14,TRUE,FALSE))</f>
        <v>0</v>
      </c>
      <c r="Y359" t="b">
        <f>AND(COUNTIF('Master list(no salts, metals)'!Y358,"&lt;=1"),IF(COUNTIF('Master list(no salts, metals)'!$K358:$Y358, "#N/A")=14,TRUE,FALSE))</f>
        <v>1</v>
      </c>
    </row>
    <row r="360" spans="11:25" x14ac:dyDescent="0.25">
      <c r="K360" t="b">
        <f>AND(COUNTIF('Master list(no salts, metals)'!K359,"&lt;=1"),IF(COUNTIF('Master list(no salts, metals)'!$K359:$Y359, "#N/A")=14,TRUE,FALSE))</f>
        <v>0</v>
      </c>
      <c r="L360" t="b">
        <f>AND(COUNTIF('Master list(no salts, metals)'!L359,"&lt;=1"),IF(COUNTIF('Master list(no salts, metals)'!$K359:$Y359, "#N/A")=14,TRUE,FALSE))</f>
        <v>0</v>
      </c>
      <c r="M360" t="b">
        <f>AND(COUNTIF('Master list(no salts, metals)'!M359,"&lt;=1"),IF(COUNTIF('Master list(no salts, metals)'!$K359:$Y359, "#N/A")=14,TRUE,FALSE))</f>
        <v>0</v>
      </c>
      <c r="N360" t="b">
        <f>AND(COUNTIF('Master list(no salts, metals)'!N359,"&lt;=1"),IF(COUNTIF('Master list(no salts, metals)'!$K359:$Y359, "#N/A")=14,TRUE,FALSE))</f>
        <v>0</v>
      </c>
      <c r="O360" t="b">
        <f>AND(COUNTIF('Master list(no salts, metals)'!O359,"&lt;=1"),IF(COUNTIF('Master list(no salts, metals)'!$K359:$Y359, "#N/A")=14,TRUE,FALSE))</f>
        <v>0</v>
      </c>
      <c r="P360" t="b">
        <f>AND(COUNTIF('Master list(no salts, metals)'!P359,"&lt;=1"),IF(COUNTIF('Master list(no salts, metals)'!$K359:$Y359, "#N/A")=14,TRUE,FALSE))</f>
        <v>0</v>
      </c>
      <c r="Q360" t="b">
        <f>AND(COUNTIF('Master list(no salts, metals)'!Q359,"&lt;=1"),IF(COUNTIF('Master list(no salts, metals)'!$K359:$Y359, "#N/A")=14,TRUE,FALSE))</f>
        <v>0</v>
      </c>
      <c r="R360" t="b">
        <f>AND(COUNTIF('Master list(no salts, metals)'!R359,"&lt;=1"),IF(COUNTIF('Master list(no salts, metals)'!$K359:$Y359, "#N/A")=14,TRUE,FALSE))</f>
        <v>0</v>
      </c>
      <c r="S360" t="b">
        <f>AND(COUNTIF('Master list(no salts, metals)'!S359,"&lt;=1"),IF(COUNTIF('Master list(no salts, metals)'!$K359:$Y359, "#N/A")=14,TRUE,FALSE))</f>
        <v>0</v>
      </c>
      <c r="T360" t="b">
        <f>AND(COUNTIF('Master list(no salts, metals)'!T359,"&lt;=1"),IF(COUNTIF('Master list(no salts, metals)'!$K359:$Y359, "#N/A")=14,TRUE,FALSE))</f>
        <v>1</v>
      </c>
      <c r="U360" t="b">
        <f>AND(COUNTIF('Master list(no salts, metals)'!U359,"&lt;=1"),IF(COUNTIF('Master list(no salts, metals)'!$K359:$Y359, "#N/A")=14,TRUE,FALSE))</f>
        <v>0</v>
      </c>
      <c r="V360" t="b">
        <f>AND(COUNTIF('Master list(no salts, metals)'!V359,"&lt;=1"),IF(COUNTIF('Master list(no salts, metals)'!$K359:$Y359, "#N/A")=14,TRUE,FALSE))</f>
        <v>0</v>
      </c>
      <c r="W360" t="b">
        <f>AND(COUNTIF('Master list(no salts, metals)'!W359,"&lt;=1"),IF(COUNTIF('Master list(no salts, metals)'!$K359:$Y359, "#N/A")=14,TRUE,FALSE))</f>
        <v>0</v>
      </c>
      <c r="X360" t="b">
        <f>AND(COUNTIF('Master list(no salts, metals)'!X359,"&lt;=1"),IF(COUNTIF('Master list(no salts, metals)'!$K359:$Y359, "#N/A")=14,TRUE,FALSE))</f>
        <v>0</v>
      </c>
      <c r="Y360" t="b">
        <f>AND(COUNTIF('Master list(no salts, metals)'!Y359,"&lt;=1"),IF(COUNTIF('Master list(no salts, metals)'!$K359:$Y359, "#N/A")=14,TRUE,FALSE))</f>
        <v>0</v>
      </c>
    </row>
    <row r="361" spans="11:25" x14ac:dyDescent="0.25">
      <c r="K361" t="b">
        <f>AND(COUNTIF('Master list(no salts, metals)'!K360,"&lt;=1"),IF(COUNTIF('Master list(no salts, metals)'!$K360:$Y360, "#N/A")=14,TRUE,FALSE))</f>
        <v>0</v>
      </c>
      <c r="L361" t="b">
        <f>AND(COUNTIF('Master list(no salts, metals)'!L360,"&lt;=1"),IF(COUNTIF('Master list(no salts, metals)'!$K360:$Y360, "#N/A")=14,TRUE,FALSE))</f>
        <v>0</v>
      </c>
      <c r="M361" t="b">
        <f>AND(COUNTIF('Master list(no salts, metals)'!M360,"&lt;=1"),IF(COUNTIF('Master list(no salts, metals)'!$K360:$Y360, "#N/A")=14,TRUE,FALSE))</f>
        <v>0</v>
      </c>
      <c r="N361" t="b">
        <f>AND(COUNTIF('Master list(no salts, metals)'!N360,"&lt;=1"),IF(COUNTIF('Master list(no salts, metals)'!$K360:$Y360, "#N/A")=14,TRUE,FALSE))</f>
        <v>0</v>
      </c>
      <c r="O361" t="b">
        <f>AND(COUNTIF('Master list(no salts, metals)'!O360,"&lt;=1"),IF(COUNTIF('Master list(no salts, metals)'!$K360:$Y360, "#N/A")=14,TRUE,FALSE))</f>
        <v>0</v>
      </c>
      <c r="P361" t="b">
        <f>AND(COUNTIF('Master list(no salts, metals)'!P360,"&lt;=1"),IF(COUNTIF('Master list(no salts, metals)'!$K360:$Y360, "#N/A")=14,TRUE,FALSE))</f>
        <v>0</v>
      </c>
      <c r="Q361" t="b">
        <f>AND(COUNTIF('Master list(no salts, metals)'!Q360,"&lt;=1"),IF(COUNTIF('Master list(no salts, metals)'!$K360:$Y360, "#N/A")=14,TRUE,FALSE))</f>
        <v>0</v>
      </c>
      <c r="R361" t="b">
        <f>AND(COUNTIF('Master list(no salts, metals)'!R360,"&lt;=1"),IF(COUNTIF('Master list(no salts, metals)'!$K360:$Y360, "#N/A")=14,TRUE,FALSE))</f>
        <v>0</v>
      </c>
      <c r="S361" t="b">
        <f>AND(COUNTIF('Master list(no salts, metals)'!S360,"&lt;=1"),IF(COUNTIF('Master list(no salts, metals)'!$K360:$Y360, "#N/A")=14,TRUE,FALSE))</f>
        <v>0</v>
      </c>
      <c r="T361" t="b">
        <f>AND(COUNTIF('Master list(no salts, metals)'!T360,"&lt;=1"),IF(COUNTIF('Master list(no salts, metals)'!$K360:$Y360, "#N/A")=14,TRUE,FALSE))</f>
        <v>0</v>
      </c>
      <c r="U361" t="b">
        <f>AND(COUNTIF('Master list(no salts, metals)'!U360,"&lt;=1"),IF(COUNTIF('Master list(no salts, metals)'!$K360:$Y360, "#N/A")=14,TRUE,FALSE))</f>
        <v>0</v>
      </c>
      <c r="V361" t="b">
        <f>AND(COUNTIF('Master list(no salts, metals)'!V360,"&lt;=1"),IF(COUNTIF('Master list(no salts, metals)'!$K360:$Y360, "#N/A")=14,TRUE,FALSE))</f>
        <v>0</v>
      </c>
      <c r="W361" t="b">
        <f>AND(COUNTIF('Master list(no salts, metals)'!W360,"&lt;=1"),IF(COUNTIF('Master list(no salts, metals)'!$K360:$Y360, "#N/A")=14,TRUE,FALSE))</f>
        <v>0</v>
      </c>
      <c r="X361" t="b">
        <f>AND(COUNTIF('Master list(no salts, metals)'!X360,"&lt;=1"),IF(COUNTIF('Master list(no salts, metals)'!$K360:$Y360, "#N/A")=14,TRUE,FALSE))</f>
        <v>1</v>
      </c>
      <c r="Y361" t="b">
        <f>AND(COUNTIF('Master list(no salts, metals)'!Y360,"&lt;=1"),IF(COUNTIF('Master list(no salts, metals)'!$K360:$Y360, "#N/A")=14,TRUE,FALSE))</f>
        <v>0</v>
      </c>
    </row>
    <row r="362" spans="11:25" x14ac:dyDescent="0.25">
      <c r="K362" t="b">
        <f>AND(COUNTIF('Master list(no salts, metals)'!K361,"&lt;=1"),IF(COUNTIF('Master list(no salts, metals)'!$K361:$Y361, "#N/A")=14,TRUE,FALSE))</f>
        <v>0</v>
      </c>
      <c r="L362" t="b">
        <f>AND(COUNTIF('Master list(no salts, metals)'!L361,"&lt;=1"),IF(COUNTIF('Master list(no salts, metals)'!$K361:$Y361, "#N/A")=14,TRUE,FALSE))</f>
        <v>0</v>
      </c>
      <c r="M362" t="b">
        <f>AND(COUNTIF('Master list(no salts, metals)'!M361,"&lt;=1"),IF(COUNTIF('Master list(no salts, metals)'!$K361:$Y361, "#N/A")=14,TRUE,FALSE))</f>
        <v>0</v>
      </c>
      <c r="N362" t="b">
        <f>AND(COUNTIF('Master list(no salts, metals)'!N361,"&lt;=1"),IF(COUNTIF('Master list(no salts, metals)'!$K361:$Y361, "#N/A")=14,TRUE,FALSE))</f>
        <v>0</v>
      </c>
      <c r="O362" t="b">
        <f>AND(COUNTIF('Master list(no salts, metals)'!O361,"&lt;=1"),IF(COUNTIF('Master list(no salts, metals)'!$K361:$Y361, "#N/A")=14,TRUE,FALSE))</f>
        <v>0</v>
      </c>
      <c r="P362" t="b">
        <f>AND(COUNTIF('Master list(no salts, metals)'!P361,"&lt;=1"),IF(COUNTIF('Master list(no salts, metals)'!$K361:$Y361, "#N/A")=14,TRUE,FALSE))</f>
        <v>0</v>
      </c>
      <c r="Q362" t="b">
        <f>AND(COUNTIF('Master list(no salts, metals)'!Q361,"&lt;=1"),IF(COUNTIF('Master list(no salts, metals)'!$K361:$Y361, "#N/A")=14,TRUE,FALSE))</f>
        <v>0</v>
      </c>
      <c r="R362" t="b">
        <f>AND(COUNTIF('Master list(no salts, metals)'!R361,"&lt;=1"),IF(COUNTIF('Master list(no salts, metals)'!$K361:$Y361, "#N/A")=14,TRUE,FALSE))</f>
        <v>0</v>
      </c>
      <c r="S362" t="b">
        <f>AND(COUNTIF('Master list(no salts, metals)'!S361,"&lt;=1"),IF(COUNTIF('Master list(no salts, metals)'!$K361:$Y361, "#N/A")=14,TRUE,FALSE))</f>
        <v>0</v>
      </c>
      <c r="T362" t="b">
        <f>AND(COUNTIF('Master list(no salts, metals)'!T361,"&lt;=1"),IF(COUNTIF('Master list(no salts, metals)'!$K361:$Y361, "#N/A")=14,TRUE,FALSE))</f>
        <v>0</v>
      </c>
      <c r="U362" t="b">
        <f>AND(COUNTIF('Master list(no salts, metals)'!U361,"&lt;=1"),IF(COUNTIF('Master list(no salts, metals)'!$K361:$Y361, "#N/A")=14,TRUE,FALSE))</f>
        <v>0</v>
      </c>
      <c r="V362" t="b">
        <f>AND(COUNTIF('Master list(no salts, metals)'!V361,"&lt;=1"),IF(COUNTIF('Master list(no salts, metals)'!$K361:$Y361, "#N/A")=14,TRUE,FALSE))</f>
        <v>0</v>
      </c>
      <c r="W362" t="b">
        <f>AND(COUNTIF('Master list(no salts, metals)'!W361,"&lt;=1"),IF(COUNTIF('Master list(no salts, metals)'!$K361:$Y361, "#N/A")=14,TRUE,FALSE))</f>
        <v>1</v>
      </c>
      <c r="X362" t="b">
        <f>AND(COUNTIF('Master list(no salts, metals)'!X361,"&lt;=1"),IF(COUNTIF('Master list(no salts, metals)'!$K361:$Y361, "#N/A")=14,TRUE,FALSE))</f>
        <v>0</v>
      </c>
      <c r="Y362" t="b">
        <f>AND(COUNTIF('Master list(no salts, metals)'!Y361,"&lt;=1"),IF(COUNTIF('Master list(no salts, metals)'!$K361:$Y361, "#N/A")=14,TRUE,FALSE))</f>
        <v>0</v>
      </c>
    </row>
    <row r="363" spans="11:25" x14ac:dyDescent="0.25">
      <c r="K363" t="b">
        <f>AND(COUNTIF('Master list(no salts, metals)'!K362,"&lt;=1"),IF(COUNTIF('Master list(no salts, metals)'!$K362:$Y362, "#N/A")=14,TRUE,FALSE))</f>
        <v>0</v>
      </c>
      <c r="L363" t="b">
        <f>AND(COUNTIF('Master list(no salts, metals)'!L362,"&lt;=1"),IF(COUNTIF('Master list(no salts, metals)'!$K362:$Y362, "#N/A")=14,TRUE,FALSE))</f>
        <v>0</v>
      </c>
      <c r="M363" t="b">
        <f>AND(COUNTIF('Master list(no salts, metals)'!M362,"&lt;=1"),IF(COUNTIF('Master list(no salts, metals)'!$K362:$Y362, "#N/A")=14,TRUE,FALSE))</f>
        <v>0</v>
      </c>
      <c r="N363" t="b">
        <f>AND(COUNTIF('Master list(no salts, metals)'!N362,"&lt;=1"),IF(COUNTIF('Master list(no salts, metals)'!$K362:$Y362, "#N/A")=14,TRUE,FALSE))</f>
        <v>0</v>
      </c>
      <c r="O363" t="b">
        <f>AND(COUNTIF('Master list(no salts, metals)'!O362,"&lt;=1"),IF(COUNTIF('Master list(no salts, metals)'!$K362:$Y362, "#N/A")=14,TRUE,FALSE))</f>
        <v>0</v>
      </c>
      <c r="P363" t="b">
        <f>AND(COUNTIF('Master list(no salts, metals)'!P362,"&lt;=1"),IF(COUNTIF('Master list(no salts, metals)'!$K362:$Y362, "#N/A")=14,TRUE,FALSE))</f>
        <v>0</v>
      </c>
      <c r="Q363" t="b">
        <f>AND(COUNTIF('Master list(no salts, metals)'!Q362,"&lt;=1"),IF(COUNTIF('Master list(no salts, metals)'!$K362:$Y362, "#N/A")=14,TRUE,FALSE))</f>
        <v>0</v>
      </c>
      <c r="R363" t="b">
        <f>AND(COUNTIF('Master list(no salts, metals)'!R362,"&lt;=1"),IF(COUNTIF('Master list(no salts, metals)'!$K362:$Y362, "#N/A")=14,TRUE,FALSE))</f>
        <v>0</v>
      </c>
      <c r="S363" t="b">
        <f>AND(COUNTIF('Master list(no salts, metals)'!S362,"&lt;=1"),IF(COUNTIF('Master list(no salts, metals)'!$K362:$Y362, "#N/A")=14,TRUE,FALSE))</f>
        <v>0</v>
      </c>
      <c r="T363" t="b">
        <f>AND(COUNTIF('Master list(no salts, metals)'!T362,"&lt;=1"),IF(COUNTIF('Master list(no salts, metals)'!$K362:$Y362, "#N/A")=14,TRUE,FALSE))</f>
        <v>0</v>
      </c>
      <c r="U363" t="b">
        <f>AND(COUNTIF('Master list(no salts, metals)'!U362,"&lt;=1"),IF(COUNTIF('Master list(no salts, metals)'!$K362:$Y362, "#N/A")=14,TRUE,FALSE))</f>
        <v>0</v>
      </c>
      <c r="V363" t="b">
        <f>AND(COUNTIF('Master list(no salts, metals)'!V362,"&lt;=1"),IF(COUNTIF('Master list(no salts, metals)'!$K362:$Y362, "#N/A")=14,TRUE,FALSE))</f>
        <v>0</v>
      </c>
      <c r="W363" t="b">
        <f>AND(COUNTIF('Master list(no salts, metals)'!W362,"&lt;=1"),IF(COUNTIF('Master list(no salts, metals)'!$K362:$Y362, "#N/A")=14,TRUE,FALSE))</f>
        <v>1</v>
      </c>
      <c r="X363" t="b">
        <f>AND(COUNTIF('Master list(no salts, metals)'!X362,"&lt;=1"),IF(COUNTIF('Master list(no salts, metals)'!$K362:$Y362, "#N/A")=14,TRUE,FALSE))</f>
        <v>0</v>
      </c>
      <c r="Y363" t="b">
        <f>AND(COUNTIF('Master list(no salts, metals)'!Y362,"&lt;=1"),IF(COUNTIF('Master list(no salts, metals)'!$K362:$Y362, "#N/A")=14,TRUE,FALSE))</f>
        <v>0</v>
      </c>
    </row>
    <row r="364" spans="11:25" x14ac:dyDescent="0.25">
      <c r="K364" t="b">
        <f>AND(COUNTIF('Master list(no salts, metals)'!K363,"&lt;=1"),IF(COUNTIF('Master list(no salts, metals)'!$K363:$Y363, "#N/A")=14,TRUE,FALSE))</f>
        <v>0</v>
      </c>
      <c r="L364" t="b">
        <f>AND(COUNTIF('Master list(no salts, metals)'!L363,"&lt;=1"),IF(COUNTIF('Master list(no salts, metals)'!$K363:$Y363, "#N/A")=14,TRUE,FALSE))</f>
        <v>0</v>
      </c>
      <c r="M364" t="b">
        <f>AND(COUNTIF('Master list(no salts, metals)'!M363,"&lt;=1"),IF(COUNTIF('Master list(no salts, metals)'!$K363:$Y363, "#N/A")=14,TRUE,FALSE))</f>
        <v>0</v>
      </c>
      <c r="N364" t="b">
        <f>AND(COUNTIF('Master list(no salts, metals)'!N363,"&lt;=1"),IF(COUNTIF('Master list(no salts, metals)'!$K363:$Y363, "#N/A")=14,TRUE,FALSE))</f>
        <v>0</v>
      </c>
      <c r="O364" t="b">
        <f>AND(COUNTIF('Master list(no salts, metals)'!O363,"&lt;=1"),IF(COUNTIF('Master list(no salts, metals)'!$K363:$Y363, "#N/A")=14,TRUE,FALSE))</f>
        <v>0</v>
      </c>
      <c r="P364" t="b">
        <f>AND(COUNTIF('Master list(no salts, metals)'!P363,"&lt;=1"),IF(COUNTIF('Master list(no salts, metals)'!$K363:$Y363, "#N/A")=14,TRUE,FALSE))</f>
        <v>0</v>
      </c>
      <c r="Q364" t="b">
        <f>AND(COUNTIF('Master list(no salts, metals)'!Q363,"&lt;=1"),IF(COUNTIF('Master list(no salts, metals)'!$K363:$Y363, "#N/A")=14,TRUE,FALSE))</f>
        <v>0</v>
      </c>
      <c r="R364" t="b">
        <f>AND(COUNTIF('Master list(no salts, metals)'!R363,"&lt;=1"),IF(COUNTIF('Master list(no salts, metals)'!$K363:$Y363, "#N/A")=14,TRUE,FALSE))</f>
        <v>0</v>
      </c>
      <c r="S364" t="b">
        <f>AND(COUNTIF('Master list(no salts, metals)'!S363,"&lt;=1"),IF(COUNTIF('Master list(no salts, metals)'!$K363:$Y363, "#N/A")=14,TRUE,FALSE))</f>
        <v>0</v>
      </c>
      <c r="T364" t="b">
        <f>AND(COUNTIF('Master list(no salts, metals)'!T363,"&lt;=1"),IF(COUNTIF('Master list(no salts, metals)'!$K363:$Y363, "#N/A")=14,TRUE,FALSE))</f>
        <v>0</v>
      </c>
      <c r="U364" t="b">
        <f>AND(COUNTIF('Master list(no salts, metals)'!U363,"&lt;=1"),IF(COUNTIF('Master list(no salts, metals)'!$K363:$Y363, "#N/A")=14,TRUE,FALSE))</f>
        <v>0</v>
      </c>
      <c r="V364" t="b">
        <f>AND(COUNTIF('Master list(no salts, metals)'!V363,"&lt;=1"),IF(COUNTIF('Master list(no salts, metals)'!$K363:$Y363, "#N/A")=14,TRUE,FALSE))</f>
        <v>0</v>
      </c>
      <c r="W364" t="b">
        <f>AND(COUNTIF('Master list(no salts, metals)'!W363,"&lt;=1"),IF(COUNTIF('Master list(no salts, metals)'!$K363:$Y363, "#N/A")=14,TRUE,FALSE))</f>
        <v>1</v>
      </c>
      <c r="X364" t="b">
        <f>AND(COUNTIF('Master list(no salts, metals)'!X363,"&lt;=1"),IF(COUNTIF('Master list(no salts, metals)'!$K363:$Y363, "#N/A")=14,TRUE,FALSE))</f>
        <v>0</v>
      </c>
      <c r="Y364" t="b">
        <f>AND(COUNTIF('Master list(no salts, metals)'!Y363,"&lt;=1"),IF(COUNTIF('Master list(no salts, metals)'!$K363:$Y363, "#N/A")=14,TRUE,FALSE))</f>
        <v>0</v>
      </c>
    </row>
    <row r="365" spans="11:25" x14ac:dyDescent="0.25">
      <c r="K365" t="b">
        <f>AND(COUNTIF('Master list(no salts, metals)'!K364,"&lt;=1"),IF(COUNTIF('Master list(no salts, metals)'!$K364:$Y364, "#N/A")=14,TRUE,FALSE))</f>
        <v>0</v>
      </c>
      <c r="L365" t="b">
        <f>AND(COUNTIF('Master list(no salts, metals)'!L364,"&lt;=1"),IF(COUNTIF('Master list(no salts, metals)'!$K364:$Y364, "#N/A")=14,TRUE,FALSE))</f>
        <v>0</v>
      </c>
      <c r="M365" t="b">
        <f>AND(COUNTIF('Master list(no salts, metals)'!M364,"&lt;=1"),IF(COUNTIF('Master list(no salts, metals)'!$K364:$Y364, "#N/A")=14,TRUE,FALSE))</f>
        <v>0</v>
      </c>
      <c r="N365" t="b">
        <f>AND(COUNTIF('Master list(no salts, metals)'!N364,"&lt;=1"),IF(COUNTIF('Master list(no salts, metals)'!$K364:$Y364, "#N/A")=14,TRUE,FALSE))</f>
        <v>0</v>
      </c>
      <c r="O365" t="b">
        <f>AND(COUNTIF('Master list(no salts, metals)'!O364,"&lt;=1"),IF(COUNTIF('Master list(no salts, metals)'!$K364:$Y364, "#N/A")=14,TRUE,FALSE))</f>
        <v>0</v>
      </c>
      <c r="P365" t="b">
        <f>AND(COUNTIF('Master list(no salts, metals)'!P364,"&lt;=1"),IF(COUNTIF('Master list(no salts, metals)'!$K364:$Y364, "#N/A")=14,TRUE,FALSE))</f>
        <v>0</v>
      </c>
      <c r="Q365" t="b">
        <f>AND(COUNTIF('Master list(no salts, metals)'!Q364,"&lt;=1"),IF(COUNTIF('Master list(no salts, metals)'!$K364:$Y364, "#N/A")=14,TRUE,FALSE))</f>
        <v>0</v>
      </c>
      <c r="R365" t="b">
        <f>AND(COUNTIF('Master list(no salts, metals)'!R364,"&lt;=1"),IF(COUNTIF('Master list(no salts, metals)'!$K364:$Y364, "#N/A")=14,TRUE,FALSE))</f>
        <v>0</v>
      </c>
      <c r="S365" t="b">
        <f>AND(COUNTIF('Master list(no salts, metals)'!S364,"&lt;=1"),IF(COUNTIF('Master list(no salts, metals)'!$K364:$Y364, "#N/A")=14,TRUE,FALSE))</f>
        <v>0</v>
      </c>
      <c r="T365" t="b">
        <f>AND(COUNTIF('Master list(no salts, metals)'!T364,"&lt;=1"),IF(COUNTIF('Master list(no salts, metals)'!$K364:$Y364, "#N/A")=14,TRUE,FALSE))</f>
        <v>0</v>
      </c>
      <c r="U365" t="b">
        <f>AND(COUNTIF('Master list(no salts, metals)'!U364,"&lt;=1"),IF(COUNTIF('Master list(no salts, metals)'!$K364:$Y364, "#N/A")=14,TRUE,FALSE))</f>
        <v>0</v>
      </c>
      <c r="V365" t="b">
        <f>AND(COUNTIF('Master list(no salts, metals)'!V364,"&lt;=1"),IF(COUNTIF('Master list(no salts, metals)'!$K364:$Y364, "#N/A")=14,TRUE,FALSE))</f>
        <v>0</v>
      </c>
      <c r="W365" t="b">
        <f>AND(COUNTIF('Master list(no salts, metals)'!W364,"&lt;=1"),IF(COUNTIF('Master list(no salts, metals)'!$K364:$Y364, "#N/A")=14,TRUE,FALSE))</f>
        <v>0</v>
      </c>
      <c r="X365" t="b">
        <f>AND(COUNTIF('Master list(no salts, metals)'!X364,"&lt;=1"),IF(COUNTIF('Master list(no salts, metals)'!$K364:$Y364, "#N/A")=14,TRUE,FALSE))</f>
        <v>0</v>
      </c>
      <c r="Y365" t="b">
        <f>AND(COUNTIF('Master list(no salts, metals)'!Y364,"&lt;=1"),IF(COUNTIF('Master list(no salts, metals)'!$K364:$Y364, "#N/A")=14,TRUE,FALSE))</f>
        <v>0</v>
      </c>
    </row>
    <row r="366" spans="11:25" x14ac:dyDescent="0.25">
      <c r="K366" t="b">
        <f>AND(COUNTIF('Master list(no salts, metals)'!K365,"&lt;=1"),IF(COUNTIF('Master list(no salts, metals)'!$K365:$Y365, "#N/A")=14,TRUE,FALSE))</f>
        <v>0</v>
      </c>
      <c r="L366" t="b">
        <f>AND(COUNTIF('Master list(no salts, metals)'!L365,"&lt;=1"),IF(COUNTIF('Master list(no salts, metals)'!$K365:$Y365, "#N/A")=14,TRUE,FALSE))</f>
        <v>0</v>
      </c>
      <c r="M366" t="b">
        <f>AND(COUNTIF('Master list(no salts, metals)'!M365,"&lt;=1"),IF(COUNTIF('Master list(no salts, metals)'!$K365:$Y365, "#N/A")=14,TRUE,FALSE))</f>
        <v>0</v>
      </c>
      <c r="N366" t="b">
        <f>AND(COUNTIF('Master list(no salts, metals)'!N365,"&lt;=1"),IF(COUNTIF('Master list(no salts, metals)'!$K365:$Y365, "#N/A")=14,TRUE,FALSE))</f>
        <v>0</v>
      </c>
      <c r="O366" t="b">
        <f>AND(COUNTIF('Master list(no salts, metals)'!O365,"&lt;=1"),IF(COUNTIF('Master list(no salts, metals)'!$K365:$Y365, "#N/A")=14,TRUE,FALSE))</f>
        <v>0</v>
      </c>
      <c r="P366" t="b">
        <f>AND(COUNTIF('Master list(no salts, metals)'!P365,"&lt;=1"),IF(COUNTIF('Master list(no salts, metals)'!$K365:$Y365, "#N/A")=14,TRUE,FALSE))</f>
        <v>0</v>
      </c>
      <c r="Q366" t="b">
        <f>AND(COUNTIF('Master list(no salts, metals)'!Q365,"&lt;=1"),IF(COUNTIF('Master list(no salts, metals)'!$K365:$Y365, "#N/A")=14,TRUE,FALSE))</f>
        <v>0</v>
      </c>
      <c r="R366" t="b">
        <f>AND(COUNTIF('Master list(no salts, metals)'!R365,"&lt;=1"),IF(COUNTIF('Master list(no salts, metals)'!$K365:$Y365, "#N/A")=14,TRUE,FALSE))</f>
        <v>0</v>
      </c>
      <c r="S366" t="b">
        <f>AND(COUNTIF('Master list(no salts, metals)'!S365,"&lt;=1"),IF(COUNTIF('Master list(no salts, metals)'!$K365:$Y365, "#N/A")=14,TRUE,FALSE))</f>
        <v>0</v>
      </c>
      <c r="T366" t="b">
        <f>AND(COUNTIF('Master list(no salts, metals)'!T365,"&lt;=1"),IF(COUNTIF('Master list(no salts, metals)'!$K365:$Y365, "#N/A")=14,TRUE,FALSE))</f>
        <v>0</v>
      </c>
      <c r="U366" t="b">
        <f>AND(COUNTIF('Master list(no salts, metals)'!U365,"&lt;=1"),IF(COUNTIF('Master list(no salts, metals)'!$K365:$Y365, "#N/A")=14,TRUE,FALSE))</f>
        <v>0</v>
      </c>
      <c r="V366" t="b">
        <f>AND(COUNTIF('Master list(no salts, metals)'!V365,"&lt;=1"),IF(COUNTIF('Master list(no salts, metals)'!$K365:$Y365, "#N/A")=14,TRUE,FALSE))</f>
        <v>0</v>
      </c>
      <c r="W366" t="b">
        <f>AND(COUNTIF('Master list(no salts, metals)'!W365,"&lt;=1"),IF(COUNTIF('Master list(no salts, metals)'!$K365:$Y365, "#N/A")=14,TRUE,FALSE))</f>
        <v>1</v>
      </c>
      <c r="X366" t="b">
        <f>AND(COUNTIF('Master list(no salts, metals)'!X365,"&lt;=1"),IF(COUNTIF('Master list(no salts, metals)'!$K365:$Y365, "#N/A")=14,TRUE,FALSE))</f>
        <v>0</v>
      </c>
      <c r="Y366" t="b">
        <f>AND(COUNTIF('Master list(no salts, metals)'!Y365,"&lt;=1"),IF(COUNTIF('Master list(no salts, metals)'!$K365:$Y365, "#N/A")=14,TRUE,FALSE))</f>
        <v>0</v>
      </c>
    </row>
    <row r="367" spans="11:25" x14ac:dyDescent="0.25">
      <c r="K367" t="b">
        <f>AND(COUNTIF('Master list(no salts, metals)'!K366,"&lt;=1"),IF(COUNTIF('Master list(no salts, metals)'!$K366:$Y366, "#N/A")=14,TRUE,FALSE))</f>
        <v>0</v>
      </c>
      <c r="L367" t="b">
        <f>AND(COUNTIF('Master list(no salts, metals)'!L366,"&lt;=1"),IF(COUNTIF('Master list(no salts, metals)'!$K366:$Y366, "#N/A")=14,TRUE,FALSE))</f>
        <v>0</v>
      </c>
      <c r="M367" t="b">
        <f>AND(COUNTIF('Master list(no salts, metals)'!M366,"&lt;=1"),IF(COUNTIF('Master list(no salts, metals)'!$K366:$Y366, "#N/A")=14,TRUE,FALSE))</f>
        <v>0</v>
      </c>
      <c r="N367" t="b">
        <f>AND(COUNTIF('Master list(no salts, metals)'!N366,"&lt;=1"),IF(COUNTIF('Master list(no salts, metals)'!$K366:$Y366, "#N/A")=14,TRUE,FALSE))</f>
        <v>0</v>
      </c>
      <c r="O367" t="b">
        <f>AND(COUNTIF('Master list(no salts, metals)'!O366,"&lt;=1"),IF(COUNTIF('Master list(no salts, metals)'!$K366:$Y366, "#N/A")=14,TRUE,FALSE))</f>
        <v>0</v>
      </c>
      <c r="P367" t="b">
        <f>AND(COUNTIF('Master list(no salts, metals)'!P366,"&lt;=1"),IF(COUNTIF('Master list(no salts, metals)'!$K366:$Y366, "#N/A")=14,TRUE,FALSE))</f>
        <v>0</v>
      </c>
      <c r="Q367" t="b">
        <f>AND(COUNTIF('Master list(no salts, metals)'!Q366,"&lt;=1"),IF(COUNTIF('Master list(no salts, metals)'!$K366:$Y366, "#N/A")=14,TRUE,FALSE))</f>
        <v>0</v>
      </c>
      <c r="R367" t="b">
        <f>AND(COUNTIF('Master list(no salts, metals)'!R366,"&lt;=1"),IF(COUNTIF('Master list(no salts, metals)'!$K366:$Y366, "#N/A")=14,TRUE,FALSE))</f>
        <v>0</v>
      </c>
      <c r="S367" t="b">
        <f>AND(COUNTIF('Master list(no salts, metals)'!S366,"&lt;=1"),IF(COUNTIF('Master list(no salts, metals)'!$K366:$Y366, "#N/A")=14,TRUE,FALSE))</f>
        <v>0</v>
      </c>
      <c r="T367" t="b">
        <f>AND(COUNTIF('Master list(no salts, metals)'!T366,"&lt;=1"),IF(COUNTIF('Master list(no salts, metals)'!$K366:$Y366, "#N/A")=14,TRUE,FALSE))</f>
        <v>0</v>
      </c>
      <c r="U367" t="b">
        <f>AND(COUNTIF('Master list(no salts, metals)'!U366,"&lt;=1"),IF(COUNTIF('Master list(no salts, metals)'!$K366:$Y366, "#N/A")=14,TRUE,FALSE))</f>
        <v>0</v>
      </c>
      <c r="V367" t="b">
        <f>AND(COUNTIF('Master list(no salts, metals)'!V366,"&lt;=1"),IF(COUNTIF('Master list(no salts, metals)'!$K366:$Y366, "#N/A")=14,TRUE,FALSE))</f>
        <v>0</v>
      </c>
      <c r="W367" t="b">
        <f>AND(COUNTIF('Master list(no salts, metals)'!W366,"&lt;=1"),IF(COUNTIF('Master list(no salts, metals)'!$K366:$Y366, "#N/A")=14,TRUE,FALSE))</f>
        <v>0</v>
      </c>
      <c r="X367" t="b">
        <f>AND(COUNTIF('Master list(no salts, metals)'!X366,"&lt;=1"),IF(COUNTIF('Master list(no salts, metals)'!$K366:$Y366, "#N/A")=14,TRUE,FALSE))</f>
        <v>0</v>
      </c>
      <c r="Y367" t="b">
        <f>AND(COUNTIF('Master list(no salts, metals)'!Y366,"&lt;=1"),IF(COUNTIF('Master list(no salts, metals)'!$K366:$Y366, "#N/A")=14,TRUE,FALSE))</f>
        <v>1</v>
      </c>
    </row>
    <row r="368" spans="11:25" x14ac:dyDescent="0.25">
      <c r="K368" t="b">
        <f>AND(COUNTIF('Master list(no salts, metals)'!K367,"&lt;=1"),IF(COUNTIF('Master list(no salts, metals)'!$K367:$Y367, "#N/A")=14,TRUE,FALSE))</f>
        <v>0</v>
      </c>
      <c r="L368" t="b">
        <f>AND(COUNTIF('Master list(no salts, metals)'!L367,"&lt;=1"),IF(COUNTIF('Master list(no salts, metals)'!$K367:$Y367, "#N/A")=14,TRUE,FALSE))</f>
        <v>0</v>
      </c>
      <c r="M368" t="b">
        <f>AND(COUNTIF('Master list(no salts, metals)'!M367,"&lt;=1"),IF(COUNTIF('Master list(no salts, metals)'!$K367:$Y367, "#N/A")=14,TRUE,FALSE))</f>
        <v>0</v>
      </c>
      <c r="N368" t="b">
        <f>AND(COUNTIF('Master list(no salts, metals)'!N367,"&lt;=1"),IF(COUNTIF('Master list(no salts, metals)'!$K367:$Y367, "#N/A")=14,TRUE,FALSE))</f>
        <v>0</v>
      </c>
      <c r="O368" t="b">
        <f>AND(COUNTIF('Master list(no salts, metals)'!O367,"&lt;=1"),IF(COUNTIF('Master list(no salts, metals)'!$K367:$Y367, "#N/A")=14,TRUE,FALSE))</f>
        <v>0</v>
      </c>
      <c r="P368" t="b">
        <f>AND(COUNTIF('Master list(no salts, metals)'!P367,"&lt;=1"),IF(COUNTIF('Master list(no salts, metals)'!$K367:$Y367, "#N/A")=14,TRUE,FALSE))</f>
        <v>0</v>
      </c>
      <c r="Q368" t="b">
        <f>AND(COUNTIF('Master list(no salts, metals)'!Q367,"&lt;=1"),IF(COUNTIF('Master list(no salts, metals)'!$K367:$Y367, "#N/A")=14,TRUE,FALSE))</f>
        <v>0</v>
      </c>
      <c r="R368" t="b">
        <f>AND(COUNTIF('Master list(no salts, metals)'!R367,"&lt;=1"),IF(COUNTIF('Master list(no salts, metals)'!$K367:$Y367, "#N/A")=14,TRUE,FALSE))</f>
        <v>0</v>
      </c>
      <c r="S368" t="b">
        <f>AND(COUNTIF('Master list(no salts, metals)'!S367,"&lt;=1"),IF(COUNTIF('Master list(no salts, metals)'!$K367:$Y367, "#N/A")=14,TRUE,FALSE))</f>
        <v>0</v>
      </c>
      <c r="T368" t="b">
        <f>AND(COUNTIF('Master list(no salts, metals)'!T367,"&lt;=1"),IF(COUNTIF('Master list(no salts, metals)'!$K367:$Y367, "#N/A")=14,TRUE,FALSE))</f>
        <v>0</v>
      </c>
      <c r="U368" t="b">
        <f>AND(COUNTIF('Master list(no salts, metals)'!U367,"&lt;=1"),IF(COUNTIF('Master list(no salts, metals)'!$K367:$Y367, "#N/A")=14,TRUE,FALSE))</f>
        <v>0</v>
      </c>
      <c r="V368" t="b">
        <f>AND(COUNTIF('Master list(no salts, metals)'!V367,"&lt;=1"),IF(COUNTIF('Master list(no salts, metals)'!$K367:$Y367, "#N/A")=14,TRUE,FALSE))</f>
        <v>0</v>
      </c>
      <c r="W368" t="b">
        <f>AND(COUNTIF('Master list(no salts, metals)'!W367,"&lt;=1"),IF(COUNTIF('Master list(no salts, metals)'!$K367:$Y367, "#N/A")=14,TRUE,FALSE))</f>
        <v>0</v>
      </c>
      <c r="X368" t="b">
        <f>AND(COUNTIF('Master list(no salts, metals)'!X367,"&lt;=1"),IF(COUNTIF('Master list(no salts, metals)'!$K367:$Y367, "#N/A")=14,TRUE,FALSE))</f>
        <v>0</v>
      </c>
      <c r="Y368" t="b">
        <f>AND(COUNTIF('Master list(no salts, metals)'!Y367,"&lt;=1"),IF(COUNTIF('Master list(no salts, metals)'!$K367:$Y367, "#N/A")=14,TRUE,FALSE))</f>
        <v>0</v>
      </c>
    </row>
    <row r="369" spans="11:25" x14ac:dyDescent="0.25">
      <c r="K369" t="b">
        <f>AND(COUNTIF('Master list(no salts, metals)'!K368,"&lt;=1"),IF(COUNTIF('Master list(no salts, metals)'!$K368:$Y368, "#N/A")=14,TRUE,FALSE))</f>
        <v>0</v>
      </c>
      <c r="L369" t="b">
        <f>AND(COUNTIF('Master list(no salts, metals)'!L368,"&lt;=1"),IF(COUNTIF('Master list(no salts, metals)'!$K368:$Y368, "#N/A")=14,TRUE,FALSE))</f>
        <v>0</v>
      </c>
      <c r="M369" t="b">
        <f>AND(COUNTIF('Master list(no salts, metals)'!M368,"&lt;=1"),IF(COUNTIF('Master list(no salts, metals)'!$K368:$Y368, "#N/A")=14,TRUE,FALSE))</f>
        <v>0</v>
      </c>
      <c r="N369" t="b">
        <f>AND(COUNTIF('Master list(no salts, metals)'!N368,"&lt;=1"),IF(COUNTIF('Master list(no salts, metals)'!$K368:$Y368, "#N/A")=14,TRUE,FALSE))</f>
        <v>0</v>
      </c>
      <c r="O369" t="b">
        <f>AND(COUNTIF('Master list(no salts, metals)'!O368,"&lt;=1"),IF(COUNTIF('Master list(no salts, metals)'!$K368:$Y368, "#N/A")=14,TRUE,FALSE))</f>
        <v>0</v>
      </c>
      <c r="P369" t="b">
        <f>AND(COUNTIF('Master list(no salts, metals)'!P368,"&lt;=1"),IF(COUNTIF('Master list(no salts, metals)'!$K368:$Y368, "#N/A")=14,TRUE,FALSE))</f>
        <v>0</v>
      </c>
      <c r="Q369" t="b">
        <f>AND(COUNTIF('Master list(no salts, metals)'!Q368,"&lt;=1"),IF(COUNTIF('Master list(no salts, metals)'!$K368:$Y368, "#N/A")=14,TRUE,FALSE))</f>
        <v>0</v>
      </c>
      <c r="R369" t="b">
        <f>AND(COUNTIF('Master list(no salts, metals)'!R368,"&lt;=1"),IF(COUNTIF('Master list(no salts, metals)'!$K368:$Y368, "#N/A")=14,TRUE,FALSE))</f>
        <v>0</v>
      </c>
      <c r="S369" t="b">
        <f>AND(COUNTIF('Master list(no salts, metals)'!S368,"&lt;=1"),IF(COUNTIF('Master list(no salts, metals)'!$K368:$Y368, "#N/A")=14,TRUE,FALSE))</f>
        <v>0</v>
      </c>
      <c r="T369" t="b">
        <f>AND(COUNTIF('Master list(no salts, metals)'!T368,"&lt;=1"),IF(COUNTIF('Master list(no salts, metals)'!$K368:$Y368, "#N/A")=14,TRUE,FALSE))</f>
        <v>0</v>
      </c>
      <c r="U369" t="b">
        <f>AND(COUNTIF('Master list(no salts, metals)'!U368,"&lt;=1"),IF(COUNTIF('Master list(no salts, metals)'!$K368:$Y368, "#N/A")=14,TRUE,FALSE))</f>
        <v>0</v>
      </c>
      <c r="V369" t="b">
        <f>AND(COUNTIF('Master list(no salts, metals)'!V368,"&lt;=1"),IF(COUNTIF('Master list(no salts, metals)'!$K368:$Y368, "#N/A")=14,TRUE,FALSE))</f>
        <v>0</v>
      </c>
      <c r="W369" t="b">
        <f>AND(COUNTIF('Master list(no salts, metals)'!W368,"&lt;=1"),IF(COUNTIF('Master list(no salts, metals)'!$K368:$Y368, "#N/A")=14,TRUE,FALSE))</f>
        <v>0</v>
      </c>
      <c r="X369" t="b">
        <f>AND(COUNTIF('Master list(no salts, metals)'!X368,"&lt;=1"),IF(COUNTIF('Master list(no salts, metals)'!$K368:$Y368, "#N/A")=14,TRUE,FALSE))</f>
        <v>0</v>
      </c>
      <c r="Y369" t="b">
        <f>AND(COUNTIF('Master list(no salts, metals)'!Y368,"&lt;=1"),IF(COUNTIF('Master list(no salts, metals)'!$K368:$Y368, "#N/A")=14,TRUE,FALSE))</f>
        <v>0</v>
      </c>
    </row>
    <row r="370" spans="11:25" x14ac:dyDescent="0.25">
      <c r="K370" t="b">
        <f>AND(COUNTIF('Master list(no salts, metals)'!K369,"&lt;=1"),IF(COUNTIF('Master list(no salts, metals)'!$K369:$Y369, "#N/A")=14,TRUE,FALSE))</f>
        <v>0</v>
      </c>
      <c r="L370" t="b">
        <f>AND(COUNTIF('Master list(no salts, metals)'!L369,"&lt;=1"),IF(COUNTIF('Master list(no salts, metals)'!$K369:$Y369, "#N/A")=14,TRUE,FALSE))</f>
        <v>0</v>
      </c>
      <c r="M370" t="b">
        <f>AND(COUNTIF('Master list(no salts, metals)'!M369,"&lt;=1"),IF(COUNTIF('Master list(no salts, metals)'!$K369:$Y369, "#N/A")=14,TRUE,FALSE))</f>
        <v>0</v>
      </c>
      <c r="N370" t="b">
        <f>AND(COUNTIF('Master list(no salts, metals)'!N369,"&lt;=1"),IF(COUNTIF('Master list(no salts, metals)'!$K369:$Y369, "#N/A")=14,TRUE,FALSE))</f>
        <v>0</v>
      </c>
      <c r="O370" t="b">
        <f>AND(COUNTIF('Master list(no salts, metals)'!O369,"&lt;=1"),IF(COUNTIF('Master list(no salts, metals)'!$K369:$Y369, "#N/A")=14,TRUE,FALSE))</f>
        <v>0</v>
      </c>
      <c r="P370" t="b">
        <f>AND(COUNTIF('Master list(no salts, metals)'!P369,"&lt;=1"),IF(COUNTIF('Master list(no salts, metals)'!$K369:$Y369, "#N/A")=14,TRUE,FALSE))</f>
        <v>0</v>
      </c>
      <c r="Q370" t="b">
        <f>AND(COUNTIF('Master list(no salts, metals)'!Q369,"&lt;=1"),IF(COUNTIF('Master list(no salts, metals)'!$K369:$Y369, "#N/A")=14,TRUE,FALSE))</f>
        <v>0</v>
      </c>
      <c r="R370" t="b">
        <f>AND(COUNTIF('Master list(no salts, metals)'!R369,"&lt;=1"),IF(COUNTIF('Master list(no salts, metals)'!$K369:$Y369, "#N/A")=14,TRUE,FALSE))</f>
        <v>0</v>
      </c>
      <c r="S370" t="b">
        <f>AND(COUNTIF('Master list(no salts, metals)'!S369,"&lt;=1"),IF(COUNTIF('Master list(no salts, metals)'!$K369:$Y369, "#N/A")=14,TRUE,FALSE))</f>
        <v>0</v>
      </c>
      <c r="T370" t="b">
        <f>AND(COUNTIF('Master list(no salts, metals)'!T369,"&lt;=1"),IF(COUNTIF('Master list(no salts, metals)'!$K369:$Y369, "#N/A")=14,TRUE,FALSE))</f>
        <v>0</v>
      </c>
      <c r="U370" t="b">
        <f>AND(COUNTIF('Master list(no salts, metals)'!U369,"&lt;=1"),IF(COUNTIF('Master list(no salts, metals)'!$K369:$Y369, "#N/A")=14,TRUE,FALSE))</f>
        <v>0</v>
      </c>
      <c r="V370" t="b">
        <f>AND(COUNTIF('Master list(no salts, metals)'!V369,"&lt;=1"),IF(COUNTIF('Master list(no salts, metals)'!$K369:$Y369, "#N/A")=14,TRUE,FALSE))</f>
        <v>0</v>
      </c>
      <c r="W370" t="b">
        <f>AND(COUNTIF('Master list(no salts, metals)'!W369,"&lt;=1"),IF(COUNTIF('Master list(no salts, metals)'!$K369:$Y369, "#N/A")=14,TRUE,FALSE))</f>
        <v>1</v>
      </c>
      <c r="X370" t="b">
        <f>AND(COUNTIF('Master list(no salts, metals)'!X369,"&lt;=1"),IF(COUNTIF('Master list(no salts, metals)'!$K369:$Y369, "#N/A")=14,TRUE,FALSE))</f>
        <v>0</v>
      </c>
      <c r="Y370" t="b">
        <f>AND(COUNTIF('Master list(no salts, metals)'!Y369,"&lt;=1"),IF(COUNTIF('Master list(no salts, metals)'!$K369:$Y369, "#N/A")=14,TRUE,FALSE))</f>
        <v>0</v>
      </c>
    </row>
    <row r="371" spans="11:25" x14ac:dyDescent="0.25">
      <c r="K371" t="b">
        <f>AND(COUNTIF('Master list(no salts, metals)'!K370,"&lt;=1"),IF(COUNTIF('Master list(no salts, metals)'!$K370:$Y370, "#N/A")=14,TRUE,FALSE))</f>
        <v>0</v>
      </c>
      <c r="L371" t="b">
        <f>AND(COUNTIF('Master list(no salts, metals)'!L370,"&lt;=1"),IF(COUNTIF('Master list(no salts, metals)'!$K370:$Y370, "#N/A")=14,TRUE,FALSE))</f>
        <v>0</v>
      </c>
      <c r="M371" t="b">
        <f>AND(COUNTIF('Master list(no salts, metals)'!M370,"&lt;=1"),IF(COUNTIF('Master list(no salts, metals)'!$K370:$Y370, "#N/A")=14,TRUE,FALSE))</f>
        <v>0</v>
      </c>
      <c r="N371" t="b">
        <f>AND(COUNTIF('Master list(no salts, metals)'!N370,"&lt;=1"),IF(COUNTIF('Master list(no salts, metals)'!$K370:$Y370, "#N/A")=14,TRUE,FALSE))</f>
        <v>0</v>
      </c>
      <c r="O371" t="b">
        <f>AND(COUNTIF('Master list(no salts, metals)'!O370,"&lt;=1"),IF(COUNTIF('Master list(no salts, metals)'!$K370:$Y370, "#N/A")=14,TRUE,FALSE))</f>
        <v>0</v>
      </c>
      <c r="P371" t="b">
        <f>AND(COUNTIF('Master list(no salts, metals)'!P370,"&lt;=1"),IF(COUNTIF('Master list(no salts, metals)'!$K370:$Y370, "#N/A")=14,TRUE,FALSE))</f>
        <v>0</v>
      </c>
      <c r="Q371" t="b">
        <f>AND(COUNTIF('Master list(no salts, metals)'!Q370,"&lt;=1"),IF(COUNTIF('Master list(no salts, metals)'!$K370:$Y370, "#N/A")=14,TRUE,FALSE))</f>
        <v>0</v>
      </c>
      <c r="R371" t="b">
        <f>AND(COUNTIF('Master list(no salts, metals)'!R370,"&lt;=1"),IF(COUNTIF('Master list(no salts, metals)'!$K370:$Y370, "#N/A")=14,TRUE,FALSE))</f>
        <v>0</v>
      </c>
      <c r="S371" t="b">
        <f>AND(COUNTIF('Master list(no salts, metals)'!S370,"&lt;=1"),IF(COUNTIF('Master list(no salts, metals)'!$K370:$Y370, "#N/A")=14,TRUE,FALSE))</f>
        <v>0</v>
      </c>
      <c r="T371" t="b">
        <f>AND(COUNTIF('Master list(no salts, metals)'!T370,"&lt;=1"),IF(COUNTIF('Master list(no salts, metals)'!$K370:$Y370, "#N/A")=14,TRUE,FALSE))</f>
        <v>0</v>
      </c>
      <c r="U371" t="b">
        <f>AND(COUNTIF('Master list(no salts, metals)'!U370,"&lt;=1"),IF(COUNTIF('Master list(no salts, metals)'!$K370:$Y370, "#N/A")=14,TRUE,FALSE))</f>
        <v>0</v>
      </c>
      <c r="V371" t="b">
        <f>AND(COUNTIF('Master list(no salts, metals)'!V370,"&lt;=1"),IF(COUNTIF('Master list(no salts, metals)'!$K370:$Y370, "#N/A")=14,TRUE,FALSE))</f>
        <v>0</v>
      </c>
      <c r="W371" t="b">
        <f>AND(COUNTIF('Master list(no salts, metals)'!W370,"&lt;=1"),IF(COUNTIF('Master list(no salts, metals)'!$K370:$Y370, "#N/A")=14,TRUE,FALSE))</f>
        <v>0</v>
      </c>
      <c r="X371" t="b">
        <f>AND(COUNTIF('Master list(no salts, metals)'!X370,"&lt;=1"),IF(COUNTIF('Master list(no salts, metals)'!$K370:$Y370, "#N/A")=14,TRUE,FALSE))</f>
        <v>0</v>
      </c>
      <c r="Y371" t="b">
        <f>AND(COUNTIF('Master list(no salts, metals)'!Y370,"&lt;=1"),IF(COUNTIF('Master list(no salts, metals)'!$K370:$Y370, "#N/A")=14,TRUE,FALSE))</f>
        <v>0</v>
      </c>
    </row>
    <row r="372" spans="11:25" x14ac:dyDescent="0.25">
      <c r="K372" t="b">
        <f>AND(COUNTIF('Master list(no salts, metals)'!K371,"&lt;=1"),IF(COUNTIF('Master list(no salts, metals)'!$K371:$Y371, "#N/A")=14,TRUE,FALSE))</f>
        <v>0</v>
      </c>
      <c r="L372" t="b">
        <f>AND(COUNTIF('Master list(no salts, metals)'!L371,"&lt;=1"),IF(COUNTIF('Master list(no salts, metals)'!$K371:$Y371, "#N/A")=14,TRUE,FALSE))</f>
        <v>0</v>
      </c>
      <c r="M372" t="b">
        <f>AND(COUNTIF('Master list(no salts, metals)'!M371,"&lt;=1"),IF(COUNTIF('Master list(no salts, metals)'!$K371:$Y371, "#N/A")=14,TRUE,FALSE))</f>
        <v>0</v>
      </c>
      <c r="N372" t="b">
        <f>AND(COUNTIF('Master list(no salts, metals)'!N371,"&lt;=1"),IF(COUNTIF('Master list(no salts, metals)'!$K371:$Y371, "#N/A")=14,TRUE,FALSE))</f>
        <v>0</v>
      </c>
      <c r="O372" t="b">
        <f>AND(COUNTIF('Master list(no salts, metals)'!O371,"&lt;=1"),IF(COUNTIF('Master list(no salts, metals)'!$K371:$Y371, "#N/A")=14,TRUE,FALSE))</f>
        <v>0</v>
      </c>
      <c r="P372" t="b">
        <f>AND(COUNTIF('Master list(no salts, metals)'!P371,"&lt;=1"),IF(COUNTIF('Master list(no salts, metals)'!$K371:$Y371, "#N/A")=14,TRUE,FALSE))</f>
        <v>0</v>
      </c>
      <c r="Q372" t="b">
        <f>AND(COUNTIF('Master list(no salts, metals)'!Q371,"&lt;=1"),IF(COUNTIF('Master list(no salts, metals)'!$K371:$Y371, "#N/A")=14,TRUE,FALSE))</f>
        <v>0</v>
      </c>
      <c r="R372" t="b">
        <f>AND(COUNTIF('Master list(no salts, metals)'!R371,"&lt;=1"),IF(COUNTIF('Master list(no salts, metals)'!$K371:$Y371, "#N/A")=14,TRUE,FALSE))</f>
        <v>0</v>
      </c>
      <c r="S372" t="b">
        <f>AND(COUNTIF('Master list(no salts, metals)'!S371,"&lt;=1"),IF(COUNTIF('Master list(no salts, metals)'!$K371:$Y371, "#N/A")=14,TRUE,FALSE))</f>
        <v>0</v>
      </c>
      <c r="T372" t="b">
        <f>AND(COUNTIF('Master list(no salts, metals)'!T371,"&lt;=1"),IF(COUNTIF('Master list(no salts, metals)'!$K371:$Y371, "#N/A")=14,TRUE,FALSE))</f>
        <v>0</v>
      </c>
      <c r="U372" t="b">
        <f>AND(COUNTIF('Master list(no salts, metals)'!U371,"&lt;=1"),IF(COUNTIF('Master list(no salts, metals)'!$K371:$Y371, "#N/A")=14,TRUE,FALSE))</f>
        <v>0</v>
      </c>
      <c r="V372" t="b">
        <f>AND(COUNTIF('Master list(no salts, metals)'!V371,"&lt;=1"),IF(COUNTIF('Master list(no salts, metals)'!$K371:$Y371, "#N/A")=14,TRUE,FALSE))</f>
        <v>0</v>
      </c>
      <c r="W372" t="b">
        <f>AND(COUNTIF('Master list(no salts, metals)'!W371,"&lt;=1"),IF(COUNTIF('Master list(no salts, metals)'!$K371:$Y371, "#N/A")=14,TRUE,FALSE))</f>
        <v>1</v>
      </c>
      <c r="X372" t="b">
        <f>AND(COUNTIF('Master list(no salts, metals)'!X371,"&lt;=1"),IF(COUNTIF('Master list(no salts, metals)'!$K371:$Y371, "#N/A")=14,TRUE,FALSE))</f>
        <v>0</v>
      </c>
      <c r="Y372" t="b">
        <f>AND(COUNTIF('Master list(no salts, metals)'!Y371,"&lt;=1"),IF(COUNTIF('Master list(no salts, metals)'!$K371:$Y371, "#N/A")=14,TRUE,FALSE))</f>
        <v>0</v>
      </c>
    </row>
    <row r="373" spans="11:25" x14ac:dyDescent="0.25">
      <c r="K373" t="b">
        <f>AND(COUNTIF('Master list(no salts, metals)'!K372,"&lt;=1"),IF(COUNTIF('Master list(no salts, metals)'!$K372:$Y372, "#N/A")=14,TRUE,FALSE))</f>
        <v>0</v>
      </c>
      <c r="L373" t="b">
        <f>AND(COUNTIF('Master list(no salts, metals)'!L372,"&lt;=1"),IF(COUNTIF('Master list(no salts, metals)'!$K372:$Y372, "#N/A")=14,TRUE,FALSE))</f>
        <v>0</v>
      </c>
      <c r="M373" t="b">
        <f>AND(COUNTIF('Master list(no salts, metals)'!M372,"&lt;=1"),IF(COUNTIF('Master list(no salts, metals)'!$K372:$Y372, "#N/A")=14,TRUE,FALSE))</f>
        <v>0</v>
      </c>
      <c r="N373" t="b">
        <f>AND(COUNTIF('Master list(no salts, metals)'!N372,"&lt;=1"),IF(COUNTIF('Master list(no salts, metals)'!$K372:$Y372, "#N/A")=14,TRUE,FALSE))</f>
        <v>0</v>
      </c>
      <c r="O373" t="b">
        <f>AND(COUNTIF('Master list(no salts, metals)'!O372,"&lt;=1"),IF(COUNTIF('Master list(no salts, metals)'!$K372:$Y372, "#N/A")=14,TRUE,FALSE))</f>
        <v>0</v>
      </c>
      <c r="P373" t="b">
        <f>AND(COUNTIF('Master list(no salts, metals)'!P372,"&lt;=1"),IF(COUNTIF('Master list(no salts, metals)'!$K372:$Y372, "#N/A")=14,TRUE,FALSE))</f>
        <v>0</v>
      </c>
      <c r="Q373" t="b">
        <f>AND(COUNTIF('Master list(no salts, metals)'!Q372,"&lt;=1"),IF(COUNTIF('Master list(no salts, metals)'!$K372:$Y372, "#N/A")=14,TRUE,FALSE))</f>
        <v>0</v>
      </c>
      <c r="R373" t="b">
        <f>AND(COUNTIF('Master list(no salts, metals)'!R372,"&lt;=1"),IF(COUNTIF('Master list(no salts, metals)'!$K372:$Y372, "#N/A")=14,TRUE,FALSE))</f>
        <v>0</v>
      </c>
      <c r="S373" t="b">
        <f>AND(COUNTIF('Master list(no salts, metals)'!S372,"&lt;=1"),IF(COUNTIF('Master list(no salts, metals)'!$K372:$Y372, "#N/A")=14,TRUE,FALSE))</f>
        <v>0</v>
      </c>
      <c r="T373" t="b">
        <f>AND(COUNTIF('Master list(no salts, metals)'!T372,"&lt;=1"),IF(COUNTIF('Master list(no salts, metals)'!$K372:$Y372, "#N/A")=14,TRUE,FALSE))</f>
        <v>0</v>
      </c>
      <c r="U373" t="b">
        <f>AND(COUNTIF('Master list(no salts, metals)'!U372,"&lt;=1"),IF(COUNTIF('Master list(no salts, metals)'!$K372:$Y372, "#N/A")=14,TRUE,FALSE))</f>
        <v>0</v>
      </c>
      <c r="V373" t="b">
        <f>AND(COUNTIF('Master list(no salts, metals)'!V372,"&lt;=1"),IF(COUNTIF('Master list(no salts, metals)'!$K372:$Y372, "#N/A")=14,TRUE,FALSE))</f>
        <v>0</v>
      </c>
      <c r="W373" t="b">
        <f>AND(COUNTIF('Master list(no salts, metals)'!W372,"&lt;=1"),IF(COUNTIF('Master list(no salts, metals)'!$K372:$Y372, "#N/A")=14,TRUE,FALSE))</f>
        <v>0</v>
      </c>
      <c r="X373" t="b">
        <f>AND(COUNTIF('Master list(no salts, metals)'!X372,"&lt;=1"),IF(COUNTIF('Master list(no salts, metals)'!$K372:$Y372, "#N/A")=14,TRUE,FALSE))</f>
        <v>0</v>
      </c>
      <c r="Y373" t="b">
        <f>AND(COUNTIF('Master list(no salts, metals)'!Y372,"&lt;=1"),IF(COUNTIF('Master list(no salts, metals)'!$K372:$Y372, "#N/A")=14,TRUE,FALSE))</f>
        <v>0</v>
      </c>
    </row>
    <row r="374" spans="11:25" x14ac:dyDescent="0.25">
      <c r="K374" t="b">
        <f>AND(COUNTIF('Master list(no salts, metals)'!K373,"&lt;=1"),IF(COUNTIF('Master list(no salts, metals)'!$K373:$Y373, "#N/A")=14,TRUE,FALSE))</f>
        <v>0</v>
      </c>
      <c r="L374" t="b">
        <f>AND(COUNTIF('Master list(no salts, metals)'!L373,"&lt;=1"),IF(COUNTIF('Master list(no salts, metals)'!$K373:$Y373, "#N/A")=14,TRUE,FALSE))</f>
        <v>0</v>
      </c>
      <c r="M374" t="b">
        <f>AND(COUNTIF('Master list(no salts, metals)'!M373,"&lt;=1"),IF(COUNTIF('Master list(no salts, metals)'!$K373:$Y373, "#N/A")=14,TRUE,FALSE))</f>
        <v>0</v>
      </c>
      <c r="N374" t="b">
        <f>AND(COUNTIF('Master list(no salts, metals)'!N373,"&lt;=1"),IF(COUNTIF('Master list(no salts, metals)'!$K373:$Y373, "#N/A")=14,TRUE,FALSE))</f>
        <v>0</v>
      </c>
      <c r="O374" t="b">
        <f>AND(COUNTIF('Master list(no salts, metals)'!O373,"&lt;=1"),IF(COUNTIF('Master list(no salts, metals)'!$K373:$Y373, "#N/A")=14,TRUE,FALSE))</f>
        <v>0</v>
      </c>
      <c r="P374" t="b">
        <f>AND(COUNTIF('Master list(no salts, metals)'!P373,"&lt;=1"),IF(COUNTIF('Master list(no salts, metals)'!$K373:$Y373, "#N/A")=14,TRUE,FALSE))</f>
        <v>0</v>
      </c>
      <c r="Q374" t="b">
        <f>AND(COUNTIF('Master list(no salts, metals)'!Q373,"&lt;=1"),IF(COUNTIF('Master list(no salts, metals)'!$K373:$Y373, "#N/A")=14,TRUE,FALSE))</f>
        <v>0</v>
      </c>
      <c r="R374" t="b">
        <f>AND(COUNTIF('Master list(no salts, metals)'!R373,"&lt;=1"),IF(COUNTIF('Master list(no salts, metals)'!$K373:$Y373, "#N/A")=14,TRUE,FALSE))</f>
        <v>0</v>
      </c>
      <c r="S374" t="b">
        <f>AND(COUNTIF('Master list(no salts, metals)'!S373,"&lt;=1"),IF(COUNTIF('Master list(no salts, metals)'!$K373:$Y373, "#N/A")=14,TRUE,FALSE))</f>
        <v>0</v>
      </c>
      <c r="T374" t="b">
        <f>AND(COUNTIF('Master list(no salts, metals)'!T373,"&lt;=1"),IF(COUNTIF('Master list(no salts, metals)'!$K373:$Y373, "#N/A")=14,TRUE,FALSE))</f>
        <v>1</v>
      </c>
      <c r="U374" t="b">
        <f>AND(COUNTIF('Master list(no salts, metals)'!U373,"&lt;=1"),IF(COUNTIF('Master list(no salts, metals)'!$K373:$Y373, "#N/A")=14,TRUE,FALSE))</f>
        <v>0</v>
      </c>
      <c r="V374" t="b">
        <f>AND(COUNTIF('Master list(no salts, metals)'!V373,"&lt;=1"),IF(COUNTIF('Master list(no salts, metals)'!$K373:$Y373, "#N/A")=14,TRUE,FALSE))</f>
        <v>0</v>
      </c>
      <c r="W374" t="b">
        <f>AND(COUNTIF('Master list(no salts, metals)'!W373,"&lt;=1"),IF(COUNTIF('Master list(no salts, metals)'!$K373:$Y373, "#N/A")=14,TRUE,FALSE))</f>
        <v>0</v>
      </c>
      <c r="X374" t="b">
        <f>AND(COUNTIF('Master list(no salts, metals)'!X373,"&lt;=1"),IF(COUNTIF('Master list(no salts, metals)'!$K373:$Y373, "#N/A")=14,TRUE,FALSE))</f>
        <v>0</v>
      </c>
      <c r="Y374" t="b">
        <f>AND(COUNTIF('Master list(no salts, metals)'!Y373,"&lt;=1"),IF(COUNTIF('Master list(no salts, metals)'!$K373:$Y373, "#N/A")=14,TRUE,FALSE))</f>
        <v>0</v>
      </c>
    </row>
    <row r="375" spans="11:25" x14ac:dyDescent="0.25">
      <c r="K375" t="b">
        <f>AND(COUNTIF('Master list(no salts, metals)'!K374,"&lt;=1"),IF(COUNTIF('Master list(no salts, metals)'!$K374:$Y374, "#N/A")=14,TRUE,FALSE))</f>
        <v>0</v>
      </c>
      <c r="L375" t="b">
        <f>AND(COUNTIF('Master list(no salts, metals)'!L374,"&lt;=1"),IF(COUNTIF('Master list(no salts, metals)'!$K374:$Y374, "#N/A")=14,TRUE,FALSE))</f>
        <v>0</v>
      </c>
      <c r="M375" t="b">
        <f>AND(COUNTIF('Master list(no salts, metals)'!M374,"&lt;=1"),IF(COUNTIF('Master list(no salts, metals)'!$K374:$Y374, "#N/A")=14,TRUE,FALSE))</f>
        <v>0</v>
      </c>
      <c r="N375" t="b">
        <f>AND(COUNTIF('Master list(no salts, metals)'!N374,"&lt;=1"),IF(COUNTIF('Master list(no salts, metals)'!$K374:$Y374, "#N/A")=14,TRUE,FALSE))</f>
        <v>0</v>
      </c>
      <c r="O375" t="b">
        <f>AND(COUNTIF('Master list(no salts, metals)'!O374,"&lt;=1"),IF(COUNTIF('Master list(no salts, metals)'!$K374:$Y374, "#N/A")=14,TRUE,FALSE))</f>
        <v>0</v>
      </c>
      <c r="P375" t="b">
        <f>AND(COUNTIF('Master list(no salts, metals)'!P374,"&lt;=1"),IF(COUNTIF('Master list(no salts, metals)'!$K374:$Y374, "#N/A")=14,TRUE,FALSE))</f>
        <v>0</v>
      </c>
      <c r="Q375" t="b">
        <f>AND(COUNTIF('Master list(no salts, metals)'!Q374,"&lt;=1"),IF(COUNTIF('Master list(no salts, metals)'!$K374:$Y374, "#N/A")=14,TRUE,FALSE))</f>
        <v>0</v>
      </c>
      <c r="R375" t="b">
        <f>AND(COUNTIF('Master list(no salts, metals)'!R374,"&lt;=1"),IF(COUNTIF('Master list(no salts, metals)'!$K374:$Y374, "#N/A")=14,TRUE,FALSE))</f>
        <v>0</v>
      </c>
      <c r="S375" t="b">
        <f>AND(COUNTIF('Master list(no salts, metals)'!S374,"&lt;=1"),IF(COUNTIF('Master list(no salts, metals)'!$K374:$Y374, "#N/A")=14,TRUE,FALSE))</f>
        <v>0</v>
      </c>
      <c r="T375" t="b">
        <f>AND(COUNTIF('Master list(no salts, metals)'!T374,"&lt;=1"),IF(COUNTIF('Master list(no salts, metals)'!$K374:$Y374, "#N/A")=14,TRUE,FALSE))</f>
        <v>1</v>
      </c>
      <c r="U375" t="b">
        <f>AND(COUNTIF('Master list(no salts, metals)'!U374,"&lt;=1"),IF(COUNTIF('Master list(no salts, metals)'!$K374:$Y374, "#N/A")=14,TRUE,FALSE))</f>
        <v>0</v>
      </c>
      <c r="V375" t="b">
        <f>AND(COUNTIF('Master list(no salts, metals)'!V374,"&lt;=1"),IF(COUNTIF('Master list(no salts, metals)'!$K374:$Y374, "#N/A")=14,TRUE,FALSE))</f>
        <v>0</v>
      </c>
      <c r="W375" t="b">
        <f>AND(COUNTIF('Master list(no salts, metals)'!W374,"&lt;=1"),IF(COUNTIF('Master list(no salts, metals)'!$K374:$Y374, "#N/A")=14,TRUE,FALSE))</f>
        <v>0</v>
      </c>
      <c r="X375" t="b">
        <f>AND(COUNTIF('Master list(no salts, metals)'!X374,"&lt;=1"),IF(COUNTIF('Master list(no salts, metals)'!$K374:$Y374, "#N/A")=14,TRUE,FALSE))</f>
        <v>0</v>
      </c>
      <c r="Y375" t="b">
        <f>AND(COUNTIF('Master list(no salts, metals)'!Y374,"&lt;=1"),IF(COUNTIF('Master list(no salts, metals)'!$K374:$Y374, "#N/A")=14,TRUE,FALSE))</f>
        <v>0</v>
      </c>
    </row>
    <row r="376" spans="11:25" x14ac:dyDescent="0.25">
      <c r="K376" t="b">
        <f>AND(COUNTIF('Master list(no salts, metals)'!K375,"&lt;=1"),IF(COUNTIF('Master list(no salts, metals)'!$K375:$Y375, "#N/A")=14,TRUE,FALSE))</f>
        <v>0</v>
      </c>
      <c r="L376" t="b">
        <f>AND(COUNTIF('Master list(no salts, metals)'!L375,"&lt;=1"),IF(COUNTIF('Master list(no salts, metals)'!$K375:$Y375, "#N/A")=14,TRUE,FALSE))</f>
        <v>0</v>
      </c>
      <c r="M376" t="b">
        <f>AND(COUNTIF('Master list(no salts, metals)'!M375,"&lt;=1"),IF(COUNTIF('Master list(no salts, metals)'!$K375:$Y375, "#N/A")=14,TRUE,FALSE))</f>
        <v>0</v>
      </c>
      <c r="N376" t="b">
        <f>AND(COUNTIF('Master list(no salts, metals)'!N375,"&lt;=1"),IF(COUNTIF('Master list(no salts, metals)'!$K375:$Y375, "#N/A")=14,TRUE,FALSE))</f>
        <v>0</v>
      </c>
      <c r="O376" t="b">
        <f>AND(COUNTIF('Master list(no salts, metals)'!O375,"&lt;=1"),IF(COUNTIF('Master list(no salts, metals)'!$K375:$Y375, "#N/A")=14,TRUE,FALSE))</f>
        <v>0</v>
      </c>
      <c r="P376" t="b">
        <f>AND(COUNTIF('Master list(no salts, metals)'!P375,"&lt;=1"),IF(COUNTIF('Master list(no salts, metals)'!$K375:$Y375, "#N/A")=14,TRUE,FALSE))</f>
        <v>0</v>
      </c>
      <c r="Q376" t="b">
        <f>AND(COUNTIF('Master list(no salts, metals)'!Q375,"&lt;=1"),IF(COUNTIF('Master list(no salts, metals)'!$K375:$Y375, "#N/A")=14,TRUE,FALSE))</f>
        <v>0</v>
      </c>
      <c r="R376" t="b">
        <f>AND(COUNTIF('Master list(no salts, metals)'!R375,"&lt;=1"),IF(COUNTIF('Master list(no salts, metals)'!$K375:$Y375, "#N/A")=14,TRUE,FALSE))</f>
        <v>0</v>
      </c>
      <c r="S376" t="b">
        <f>AND(COUNTIF('Master list(no salts, metals)'!S375,"&lt;=1"),IF(COUNTIF('Master list(no salts, metals)'!$K375:$Y375, "#N/A")=14,TRUE,FALSE))</f>
        <v>0</v>
      </c>
      <c r="T376" t="b">
        <f>AND(COUNTIF('Master list(no salts, metals)'!T375,"&lt;=1"),IF(COUNTIF('Master list(no salts, metals)'!$K375:$Y375, "#N/A")=14,TRUE,FALSE))</f>
        <v>0</v>
      </c>
      <c r="U376" t="b">
        <f>AND(COUNTIF('Master list(no salts, metals)'!U375,"&lt;=1"),IF(COUNTIF('Master list(no salts, metals)'!$K375:$Y375, "#N/A")=14,TRUE,FALSE))</f>
        <v>0</v>
      </c>
      <c r="V376" t="b">
        <f>AND(COUNTIF('Master list(no salts, metals)'!V375,"&lt;=1"),IF(COUNTIF('Master list(no salts, metals)'!$K375:$Y375, "#N/A")=14,TRUE,FALSE))</f>
        <v>0</v>
      </c>
      <c r="W376" t="b">
        <f>AND(COUNTIF('Master list(no salts, metals)'!W375,"&lt;=1"),IF(COUNTIF('Master list(no salts, metals)'!$K375:$Y375, "#N/A")=14,TRUE,FALSE))</f>
        <v>1</v>
      </c>
      <c r="X376" t="b">
        <f>AND(COUNTIF('Master list(no salts, metals)'!X375,"&lt;=1"),IF(COUNTIF('Master list(no salts, metals)'!$K375:$Y375, "#N/A")=14,TRUE,FALSE))</f>
        <v>0</v>
      </c>
      <c r="Y376" t="b">
        <f>AND(COUNTIF('Master list(no salts, metals)'!Y375,"&lt;=1"),IF(COUNTIF('Master list(no salts, metals)'!$K375:$Y375, "#N/A")=14,TRUE,FALSE))</f>
        <v>0</v>
      </c>
    </row>
    <row r="377" spans="11:25" x14ac:dyDescent="0.25">
      <c r="K377" t="b">
        <f>AND(COUNTIF('Master list(no salts, metals)'!K376,"&lt;=1"),IF(COUNTIF('Master list(no salts, metals)'!$K376:$Y376, "#N/A")=14,TRUE,FALSE))</f>
        <v>0</v>
      </c>
      <c r="L377" t="b">
        <f>AND(COUNTIF('Master list(no salts, metals)'!L376,"&lt;=1"),IF(COUNTIF('Master list(no salts, metals)'!$K376:$Y376, "#N/A")=14,TRUE,FALSE))</f>
        <v>0</v>
      </c>
      <c r="M377" t="b">
        <f>AND(COUNTIF('Master list(no salts, metals)'!M376,"&lt;=1"),IF(COUNTIF('Master list(no salts, metals)'!$K376:$Y376, "#N/A")=14,TRUE,FALSE))</f>
        <v>0</v>
      </c>
      <c r="N377" t="b">
        <f>AND(COUNTIF('Master list(no salts, metals)'!N376,"&lt;=1"),IF(COUNTIF('Master list(no salts, metals)'!$K376:$Y376, "#N/A")=14,TRUE,FALSE))</f>
        <v>0</v>
      </c>
      <c r="O377" t="b">
        <f>AND(COUNTIF('Master list(no salts, metals)'!O376,"&lt;=1"),IF(COUNTIF('Master list(no salts, metals)'!$K376:$Y376, "#N/A")=14,TRUE,FALSE))</f>
        <v>0</v>
      </c>
      <c r="P377" t="b">
        <f>AND(COUNTIF('Master list(no salts, metals)'!P376,"&lt;=1"),IF(COUNTIF('Master list(no salts, metals)'!$K376:$Y376, "#N/A")=14,TRUE,FALSE))</f>
        <v>0</v>
      </c>
      <c r="Q377" t="b">
        <f>AND(COUNTIF('Master list(no salts, metals)'!Q376,"&lt;=1"),IF(COUNTIF('Master list(no salts, metals)'!$K376:$Y376, "#N/A")=14,TRUE,FALSE))</f>
        <v>0</v>
      </c>
      <c r="R377" t="b">
        <f>AND(COUNTIF('Master list(no salts, metals)'!R376,"&lt;=1"),IF(COUNTIF('Master list(no salts, metals)'!$K376:$Y376, "#N/A")=14,TRUE,FALSE))</f>
        <v>0</v>
      </c>
      <c r="S377" t="b">
        <f>AND(COUNTIF('Master list(no salts, metals)'!S376,"&lt;=1"),IF(COUNTIF('Master list(no salts, metals)'!$K376:$Y376, "#N/A")=14,TRUE,FALSE))</f>
        <v>0</v>
      </c>
      <c r="T377" t="b">
        <f>AND(COUNTIF('Master list(no salts, metals)'!T376,"&lt;=1"),IF(COUNTIF('Master list(no salts, metals)'!$K376:$Y376, "#N/A")=14,TRUE,FALSE))</f>
        <v>0</v>
      </c>
      <c r="U377" t="b">
        <f>AND(COUNTIF('Master list(no salts, metals)'!U376,"&lt;=1"),IF(COUNTIF('Master list(no salts, metals)'!$K376:$Y376, "#N/A")=14,TRUE,FALSE))</f>
        <v>0</v>
      </c>
      <c r="V377" t="b">
        <f>AND(COUNTIF('Master list(no salts, metals)'!V376,"&lt;=1"),IF(COUNTIF('Master list(no salts, metals)'!$K376:$Y376, "#N/A")=14,TRUE,FALSE))</f>
        <v>0</v>
      </c>
      <c r="W377" t="b">
        <f>AND(COUNTIF('Master list(no salts, metals)'!W376,"&lt;=1"),IF(COUNTIF('Master list(no salts, metals)'!$K376:$Y376, "#N/A")=14,TRUE,FALSE))</f>
        <v>1</v>
      </c>
      <c r="X377" t="b">
        <f>AND(COUNTIF('Master list(no salts, metals)'!X376,"&lt;=1"),IF(COUNTIF('Master list(no salts, metals)'!$K376:$Y376, "#N/A")=14,TRUE,FALSE))</f>
        <v>0</v>
      </c>
      <c r="Y377" t="b">
        <f>AND(COUNTIF('Master list(no salts, metals)'!Y376,"&lt;=1"),IF(COUNTIF('Master list(no salts, metals)'!$K376:$Y376, "#N/A")=14,TRUE,FALSE))</f>
        <v>0</v>
      </c>
    </row>
    <row r="378" spans="11:25" x14ac:dyDescent="0.25">
      <c r="K378" t="b">
        <f>AND(COUNTIF('Master list(no salts, metals)'!K377,"&lt;=1"),IF(COUNTIF('Master list(no salts, metals)'!$K377:$Y377, "#N/A")=14,TRUE,FALSE))</f>
        <v>0</v>
      </c>
      <c r="L378" t="b">
        <f>AND(COUNTIF('Master list(no salts, metals)'!L377,"&lt;=1"),IF(COUNTIF('Master list(no salts, metals)'!$K377:$Y377, "#N/A")=14,TRUE,FALSE))</f>
        <v>0</v>
      </c>
      <c r="M378" t="b">
        <f>AND(COUNTIF('Master list(no salts, metals)'!M377,"&lt;=1"),IF(COUNTIF('Master list(no salts, metals)'!$K377:$Y377, "#N/A")=14,TRUE,FALSE))</f>
        <v>0</v>
      </c>
      <c r="N378" t="b">
        <f>AND(COUNTIF('Master list(no salts, metals)'!N377,"&lt;=1"),IF(COUNTIF('Master list(no salts, metals)'!$K377:$Y377, "#N/A")=14,TRUE,FALSE))</f>
        <v>0</v>
      </c>
      <c r="O378" t="b">
        <f>AND(COUNTIF('Master list(no salts, metals)'!O377,"&lt;=1"),IF(COUNTIF('Master list(no salts, metals)'!$K377:$Y377, "#N/A")=14,TRUE,FALSE))</f>
        <v>0</v>
      </c>
      <c r="P378" t="b">
        <f>AND(COUNTIF('Master list(no salts, metals)'!P377,"&lt;=1"),IF(COUNTIF('Master list(no salts, metals)'!$K377:$Y377, "#N/A")=14,TRUE,FALSE))</f>
        <v>0</v>
      </c>
      <c r="Q378" t="b">
        <f>AND(COUNTIF('Master list(no salts, metals)'!Q377,"&lt;=1"),IF(COUNTIF('Master list(no salts, metals)'!$K377:$Y377, "#N/A")=14,TRUE,FALSE))</f>
        <v>0</v>
      </c>
      <c r="R378" t="b">
        <f>AND(COUNTIF('Master list(no salts, metals)'!R377,"&lt;=1"),IF(COUNTIF('Master list(no salts, metals)'!$K377:$Y377, "#N/A")=14,TRUE,FALSE))</f>
        <v>0</v>
      </c>
      <c r="S378" t="b">
        <f>AND(COUNTIF('Master list(no salts, metals)'!S377,"&lt;=1"),IF(COUNTIF('Master list(no salts, metals)'!$K377:$Y377, "#N/A")=14,TRUE,FALSE))</f>
        <v>0</v>
      </c>
      <c r="T378" t="b">
        <f>AND(COUNTIF('Master list(no salts, metals)'!T377,"&lt;=1"),IF(COUNTIF('Master list(no salts, metals)'!$K377:$Y377, "#N/A")=14,TRUE,FALSE))</f>
        <v>1</v>
      </c>
      <c r="U378" t="b">
        <f>AND(COUNTIF('Master list(no salts, metals)'!U377,"&lt;=1"),IF(COUNTIF('Master list(no salts, metals)'!$K377:$Y377, "#N/A")=14,TRUE,FALSE))</f>
        <v>0</v>
      </c>
      <c r="V378" t="b">
        <f>AND(COUNTIF('Master list(no salts, metals)'!V377,"&lt;=1"),IF(COUNTIF('Master list(no salts, metals)'!$K377:$Y377, "#N/A")=14,TRUE,FALSE))</f>
        <v>0</v>
      </c>
      <c r="W378" t="b">
        <f>AND(COUNTIF('Master list(no salts, metals)'!W377,"&lt;=1"),IF(COUNTIF('Master list(no salts, metals)'!$K377:$Y377, "#N/A")=14,TRUE,FALSE))</f>
        <v>0</v>
      </c>
      <c r="X378" t="b">
        <f>AND(COUNTIF('Master list(no salts, metals)'!X377,"&lt;=1"),IF(COUNTIF('Master list(no salts, metals)'!$K377:$Y377, "#N/A")=14,TRUE,FALSE))</f>
        <v>0</v>
      </c>
      <c r="Y378" t="b">
        <f>AND(COUNTIF('Master list(no salts, metals)'!Y377,"&lt;=1"),IF(COUNTIF('Master list(no salts, metals)'!$K377:$Y377, "#N/A")=14,TRUE,FALSE))</f>
        <v>0</v>
      </c>
    </row>
    <row r="379" spans="11:25" x14ac:dyDescent="0.25">
      <c r="K379" t="b">
        <f>AND(COUNTIF('Master list(no salts, metals)'!K378,"&lt;=1"),IF(COUNTIF('Master list(no salts, metals)'!$K378:$Y378, "#N/A")=14,TRUE,FALSE))</f>
        <v>0</v>
      </c>
      <c r="L379" t="b">
        <f>AND(COUNTIF('Master list(no salts, metals)'!L378,"&lt;=1"),IF(COUNTIF('Master list(no salts, metals)'!$K378:$Y378, "#N/A")=14,TRUE,FALSE))</f>
        <v>0</v>
      </c>
      <c r="M379" t="b">
        <f>AND(COUNTIF('Master list(no salts, metals)'!M378,"&lt;=1"),IF(COUNTIF('Master list(no salts, metals)'!$K378:$Y378, "#N/A")=14,TRUE,FALSE))</f>
        <v>0</v>
      </c>
      <c r="N379" t="b">
        <f>AND(COUNTIF('Master list(no salts, metals)'!N378,"&lt;=1"),IF(COUNTIF('Master list(no salts, metals)'!$K378:$Y378, "#N/A")=14,TRUE,FALSE))</f>
        <v>0</v>
      </c>
      <c r="O379" t="b">
        <f>AND(COUNTIF('Master list(no salts, metals)'!O378,"&lt;=1"),IF(COUNTIF('Master list(no salts, metals)'!$K378:$Y378, "#N/A")=14,TRUE,FALSE))</f>
        <v>0</v>
      </c>
      <c r="P379" t="b">
        <f>AND(COUNTIF('Master list(no salts, metals)'!P378,"&lt;=1"),IF(COUNTIF('Master list(no salts, metals)'!$K378:$Y378, "#N/A")=14,TRUE,FALSE))</f>
        <v>0</v>
      </c>
      <c r="Q379" t="b">
        <f>AND(COUNTIF('Master list(no salts, metals)'!Q378,"&lt;=1"),IF(COUNTIF('Master list(no salts, metals)'!$K378:$Y378, "#N/A")=14,TRUE,FALSE))</f>
        <v>0</v>
      </c>
      <c r="R379" t="b">
        <f>AND(COUNTIF('Master list(no salts, metals)'!R378,"&lt;=1"),IF(COUNTIF('Master list(no salts, metals)'!$K378:$Y378, "#N/A")=14,TRUE,FALSE))</f>
        <v>0</v>
      </c>
      <c r="S379" t="b">
        <f>AND(COUNTIF('Master list(no salts, metals)'!S378,"&lt;=1"),IF(COUNTIF('Master list(no salts, metals)'!$K378:$Y378, "#N/A")=14,TRUE,FALSE))</f>
        <v>0</v>
      </c>
      <c r="T379" t="b">
        <f>AND(COUNTIF('Master list(no salts, metals)'!T378,"&lt;=1"),IF(COUNTIF('Master list(no salts, metals)'!$K378:$Y378, "#N/A")=14,TRUE,FALSE))</f>
        <v>0</v>
      </c>
      <c r="U379" t="b">
        <f>AND(COUNTIF('Master list(no salts, metals)'!U378,"&lt;=1"),IF(COUNTIF('Master list(no salts, metals)'!$K378:$Y378, "#N/A")=14,TRUE,FALSE))</f>
        <v>0</v>
      </c>
      <c r="V379" t="b">
        <f>AND(COUNTIF('Master list(no salts, metals)'!V378,"&lt;=1"),IF(COUNTIF('Master list(no salts, metals)'!$K378:$Y378, "#N/A")=14,TRUE,FALSE))</f>
        <v>0</v>
      </c>
      <c r="W379" t="b">
        <f>AND(COUNTIF('Master list(no salts, metals)'!W378,"&lt;=1"),IF(COUNTIF('Master list(no salts, metals)'!$K378:$Y378, "#N/A")=14,TRUE,FALSE))</f>
        <v>1</v>
      </c>
      <c r="X379" t="b">
        <f>AND(COUNTIF('Master list(no salts, metals)'!X378,"&lt;=1"),IF(COUNTIF('Master list(no salts, metals)'!$K378:$Y378, "#N/A")=14,TRUE,FALSE))</f>
        <v>0</v>
      </c>
      <c r="Y379" t="b">
        <f>AND(COUNTIF('Master list(no salts, metals)'!Y378,"&lt;=1"),IF(COUNTIF('Master list(no salts, metals)'!$K378:$Y378, "#N/A")=14,TRUE,FALSE))</f>
        <v>0</v>
      </c>
    </row>
    <row r="380" spans="11:25" x14ac:dyDescent="0.25">
      <c r="K380" t="b">
        <f>AND(COUNTIF('Master list(no salts, metals)'!K379,"&lt;=1"),IF(COUNTIF('Master list(no salts, metals)'!$K379:$Y379, "#N/A")=14,TRUE,FALSE))</f>
        <v>0</v>
      </c>
      <c r="L380" t="b">
        <f>AND(COUNTIF('Master list(no salts, metals)'!L379,"&lt;=1"),IF(COUNTIF('Master list(no salts, metals)'!$K379:$Y379, "#N/A")=14,TRUE,FALSE))</f>
        <v>0</v>
      </c>
      <c r="M380" t="b">
        <f>AND(COUNTIF('Master list(no salts, metals)'!M379,"&lt;=1"),IF(COUNTIF('Master list(no salts, metals)'!$K379:$Y379, "#N/A")=14,TRUE,FALSE))</f>
        <v>0</v>
      </c>
      <c r="N380" t="b">
        <f>AND(COUNTIF('Master list(no salts, metals)'!N379,"&lt;=1"),IF(COUNTIF('Master list(no salts, metals)'!$K379:$Y379, "#N/A")=14,TRUE,FALSE))</f>
        <v>0</v>
      </c>
      <c r="O380" t="b">
        <f>AND(COUNTIF('Master list(no salts, metals)'!O379,"&lt;=1"),IF(COUNTIF('Master list(no salts, metals)'!$K379:$Y379, "#N/A")=14,TRUE,FALSE))</f>
        <v>0</v>
      </c>
      <c r="P380" t="b">
        <f>AND(COUNTIF('Master list(no salts, metals)'!P379,"&lt;=1"),IF(COUNTIF('Master list(no salts, metals)'!$K379:$Y379, "#N/A")=14,TRUE,FALSE))</f>
        <v>0</v>
      </c>
      <c r="Q380" t="b">
        <f>AND(COUNTIF('Master list(no salts, metals)'!Q379,"&lt;=1"),IF(COUNTIF('Master list(no salts, metals)'!$K379:$Y379, "#N/A")=14,TRUE,FALSE))</f>
        <v>0</v>
      </c>
      <c r="R380" t="b">
        <f>AND(COUNTIF('Master list(no salts, metals)'!R379,"&lt;=1"),IF(COUNTIF('Master list(no salts, metals)'!$K379:$Y379, "#N/A")=14,TRUE,FALSE))</f>
        <v>0</v>
      </c>
      <c r="S380" t="b">
        <f>AND(COUNTIF('Master list(no salts, metals)'!S379,"&lt;=1"),IF(COUNTIF('Master list(no salts, metals)'!$K379:$Y379, "#N/A")=14,TRUE,FALSE))</f>
        <v>0</v>
      </c>
      <c r="T380" t="b">
        <f>AND(COUNTIF('Master list(no salts, metals)'!T379,"&lt;=1"),IF(COUNTIF('Master list(no salts, metals)'!$K379:$Y379, "#N/A")=14,TRUE,FALSE))</f>
        <v>0</v>
      </c>
      <c r="U380" t="b">
        <f>AND(COUNTIF('Master list(no salts, metals)'!U379,"&lt;=1"),IF(COUNTIF('Master list(no salts, metals)'!$K379:$Y379, "#N/A")=14,TRUE,FALSE))</f>
        <v>0</v>
      </c>
      <c r="V380" t="b">
        <f>AND(COUNTIF('Master list(no salts, metals)'!V379,"&lt;=1"),IF(COUNTIF('Master list(no salts, metals)'!$K379:$Y379, "#N/A")=14,TRUE,FALSE))</f>
        <v>0</v>
      </c>
      <c r="W380" t="b">
        <f>AND(COUNTIF('Master list(no salts, metals)'!W379,"&lt;=1"),IF(COUNTIF('Master list(no salts, metals)'!$K379:$Y379, "#N/A")=14,TRUE,FALSE))</f>
        <v>0</v>
      </c>
      <c r="X380" t="b">
        <f>AND(COUNTIF('Master list(no salts, metals)'!X379,"&lt;=1"),IF(COUNTIF('Master list(no salts, metals)'!$K379:$Y379, "#N/A")=14,TRUE,FALSE))</f>
        <v>0</v>
      </c>
      <c r="Y380" t="b">
        <f>AND(COUNTIF('Master list(no salts, metals)'!Y379,"&lt;=1"),IF(COUNTIF('Master list(no salts, metals)'!$K379:$Y379, "#N/A")=14,TRUE,FALSE))</f>
        <v>0</v>
      </c>
    </row>
    <row r="381" spans="11:25" x14ac:dyDescent="0.25">
      <c r="K381" t="b">
        <f>AND(COUNTIF('Master list(no salts, metals)'!K380,"&lt;=1"),IF(COUNTIF('Master list(no salts, metals)'!$K380:$Y380, "#N/A")=14,TRUE,FALSE))</f>
        <v>0</v>
      </c>
      <c r="L381" t="b">
        <f>AND(COUNTIF('Master list(no salts, metals)'!L380,"&lt;=1"),IF(COUNTIF('Master list(no salts, metals)'!$K380:$Y380, "#N/A")=14,TRUE,FALSE))</f>
        <v>0</v>
      </c>
      <c r="M381" t="b">
        <f>AND(COUNTIF('Master list(no salts, metals)'!M380,"&lt;=1"),IF(COUNTIF('Master list(no salts, metals)'!$K380:$Y380, "#N/A")=14,TRUE,FALSE))</f>
        <v>0</v>
      </c>
      <c r="N381" t="b">
        <f>AND(COUNTIF('Master list(no salts, metals)'!N380,"&lt;=1"),IF(COUNTIF('Master list(no salts, metals)'!$K380:$Y380, "#N/A")=14,TRUE,FALSE))</f>
        <v>0</v>
      </c>
      <c r="O381" t="b">
        <f>AND(COUNTIF('Master list(no salts, metals)'!O380,"&lt;=1"),IF(COUNTIF('Master list(no salts, metals)'!$K380:$Y380, "#N/A")=14,TRUE,FALSE))</f>
        <v>0</v>
      </c>
      <c r="P381" t="b">
        <f>AND(COUNTIF('Master list(no salts, metals)'!P380,"&lt;=1"),IF(COUNTIF('Master list(no salts, metals)'!$K380:$Y380, "#N/A")=14,TRUE,FALSE))</f>
        <v>0</v>
      </c>
      <c r="Q381" t="b">
        <f>AND(COUNTIF('Master list(no salts, metals)'!Q380,"&lt;=1"),IF(COUNTIF('Master list(no salts, metals)'!$K380:$Y380, "#N/A")=14,TRUE,FALSE))</f>
        <v>0</v>
      </c>
      <c r="R381" t="b">
        <f>AND(COUNTIF('Master list(no salts, metals)'!R380,"&lt;=1"),IF(COUNTIF('Master list(no salts, metals)'!$K380:$Y380, "#N/A")=14,TRUE,FALSE))</f>
        <v>0</v>
      </c>
      <c r="S381" t="b">
        <f>AND(COUNTIF('Master list(no salts, metals)'!S380,"&lt;=1"),IF(COUNTIF('Master list(no salts, metals)'!$K380:$Y380, "#N/A")=14,TRUE,FALSE))</f>
        <v>0</v>
      </c>
      <c r="T381" t="b">
        <f>AND(COUNTIF('Master list(no salts, metals)'!T380,"&lt;=1"),IF(COUNTIF('Master list(no salts, metals)'!$K380:$Y380, "#N/A")=14,TRUE,FALSE))</f>
        <v>0</v>
      </c>
      <c r="U381" t="b">
        <f>AND(COUNTIF('Master list(no salts, metals)'!U380,"&lt;=1"),IF(COUNTIF('Master list(no salts, metals)'!$K380:$Y380, "#N/A")=14,TRUE,FALSE))</f>
        <v>0</v>
      </c>
      <c r="V381" t="b">
        <f>AND(COUNTIF('Master list(no salts, metals)'!V380,"&lt;=1"),IF(COUNTIF('Master list(no salts, metals)'!$K380:$Y380, "#N/A")=14,TRUE,FALSE))</f>
        <v>0</v>
      </c>
      <c r="W381" t="b">
        <f>AND(COUNTIF('Master list(no salts, metals)'!W380,"&lt;=1"),IF(COUNTIF('Master list(no salts, metals)'!$K380:$Y380, "#N/A")=14,TRUE,FALSE))</f>
        <v>1</v>
      </c>
      <c r="X381" t="b">
        <f>AND(COUNTIF('Master list(no salts, metals)'!X380,"&lt;=1"),IF(COUNTIF('Master list(no salts, metals)'!$K380:$Y380, "#N/A")=14,TRUE,FALSE))</f>
        <v>0</v>
      </c>
      <c r="Y381" t="b">
        <f>AND(COUNTIF('Master list(no salts, metals)'!Y380,"&lt;=1"),IF(COUNTIF('Master list(no salts, metals)'!$K380:$Y380, "#N/A")=14,TRUE,FALSE))</f>
        <v>0</v>
      </c>
    </row>
    <row r="382" spans="11:25" x14ac:dyDescent="0.25">
      <c r="K382" t="b">
        <f>AND(COUNTIF('Master list(no salts, metals)'!K381,"&lt;=1"),IF(COUNTIF('Master list(no salts, metals)'!$K381:$Y381, "#N/A")=14,TRUE,FALSE))</f>
        <v>0</v>
      </c>
      <c r="L382" t="b">
        <f>AND(COUNTIF('Master list(no salts, metals)'!L381,"&lt;=1"),IF(COUNTIF('Master list(no salts, metals)'!$K381:$Y381, "#N/A")=14,TRUE,FALSE))</f>
        <v>0</v>
      </c>
      <c r="M382" t="b">
        <f>AND(COUNTIF('Master list(no salts, metals)'!M381,"&lt;=1"),IF(COUNTIF('Master list(no salts, metals)'!$K381:$Y381, "#N/A")=14,TRUE,FALSE))</f>
        <v>0</v>
      </c>
      <c r="N382" t="b">
        <f>AND(COUNTIF('Master list(no salts, metals)'!N381,"&lt;=1"),IF(COUNTIF('Master list(no salts, metals)'!$K381:$Y381, "#N/A")=14,TRUE,FALSE))</f>
        <v>0</v>
      </c>
      <c r="O382" t="b">
        <f>AND(COUNTIF('Master list(no salts, metals)'!O381,"&lt;=1"),IF(COUNTIF('Master list(no salts, metals)'!$K381:$Y381, "#N/A")=14,TRUE,FALSE))</f>
        <v>0</v>
      </c>
      <c r="P382" t="b">
        <f>AND(COUNTIF('Master list(no salts, metals)'!P381,"&lt;=1"),IF(COUNTIF('Master list(no salts, metals)'!$K381:$Y381, "#N/A")=14,TRUE,FALSE))</f>
        <v>0</v>
      </c>
      <c r="Q382" t="b">
        <f>AND(COUNTIF('Master list(no salts, metals)'!Q381,"&lt;=1"),IF(COUNTIF('Master list(no salts, metals)'!$K381:$Y381, "#N/A")=14,TRUE,FALSE))</f>
        <v>0</v>
      </c>
      <c r="R382" t="b">
        <f>AND(COUNTIF('Master list(no salts, metals)'!R381,"&lt;=1"),IF(COUNTIF('Master list(no salts, metals)'!$K381:$Y381, "#N/A")=14,TRUE,FALSE))</f>
        <v>0</v>
      </c>
      <c r="S382" t="b">
        <f>AND(COUNTIF('Master list(no salts, metals)'!S381,"&lt;=1"),IF(COUNTIF('Master list(no salts, metals)'!$K381:$Y381, "#N/A")=14,TRUE,FALSE))</f>
        <v>0</v>
      </c>
      <c r="T382" t="b">
        <f>AND(COUNTIF('Master list(no salts, metals)'!T381,"&lt;=1"),IF(COUNTIF('Master list(no salts, metals)'!$K381:$Y381, "#N/A")=14,TRUE,FALSE))</f>
        <v>1</v>
      </c>
      <c r="U382" t="b">
        <f>AND(COUNTIF('Master list(no salts, metals)'!U381,"&lt;=1"),IF(COUNTIF('Master list(no salts, metals)'!$K381:$Y381, "#N/A")=14,TRUE,FALSE))</f>
        <v>0</v>
      </c>
      <c r="V382" t="b">
        <f>AND(COUNTIF('Master list(no salts, metals)'!V381,"&lt;=1"),IF(COUNTIF('Master list(no salts, metals)'!$K381:$Y381, "#N/A")=14,TRUE,FALSE))</f>
        <v>0</v>
      </c>
      <c r="W382" t="b">
        <f>AND(COUNTIF('Master list(no salts, metals)'!W381,"&lt;=1"),IF(COUNTIF('Master list(no salts, metals)'!$K381:$Y381, "#N/A")=14,TRUE,FALSE))</f>
        <v>0</v>
      </c>
      <c r="X382" t="b">
        <f>AND(COUNTIF('Master list(no salts, metals)'!X381,"&lt;=1"),IF(COUNTIF('Master list(no salts, metals)'!$K381:$Y381, "#N/A")=14,TRUE,FALSE))</f>
        <v>0</v>
      </c>
      <c r="Y382" t="b">
        <f>AND(COUNTIF('Master list(no salts, metals)'!Y381,"&lt;=1"),IF(COUNTIF('Master list(no salts, metals)'!$K381:$Y381, "#N/A")=14,TRUE,FALSE))</f>
        <v>0</v>
      </c>
    </row>
    <row r="383" spans="11:25" x14ac:dyDescent="0.25">
      <c r="K383" t="b">
        <f>AND(COUNTIF('Master list(no salts, metals)'!K382,"&lt;=1"),IF(COUNTIF('Master list(no salts, metals)'!$K382:$Y382, "#N/A")=14,TRUE,FALSE))</f>
        <v>0</v>
      </c>
      <c r="L383" t="b">
        <f>AND(COUNTIF('Master list(no salts, metals)'!L382,"&lt;=1"),IF(COUNTIF('Master list(no salts, metals)'!$K382:$Y382, "#N/A")=14,TRUE,FALSE))</f>
        <v>0</v>
      </c>
      <c r="M383" t="b">
        <f>AND(COUNTIF('Master list(no salts, metals)'!M382,"&lt;=1"),IF(COUNTIF('Master list(no salts, metals)'!$K382:$Y382, "#N/A")=14,TRUE,FALSE))</f>
        <v>0</v>
      </c>
      <c r="N383" t="b">
        <f>AND(COUNTIF('Master list(no salts, metals)'!N382,"&lt;=1"),IF(COUNTIF('Master list(no salts, metals)'!$K382:$Y382, "#N/A")=14,TRUE,FALSE))</f>
        <v>0</v>
      </c>
      <c r="O383" t="b">
        <f>AND(COUNTIF('Master list(no salts, metals)'!O382,"&lt;=1"),IF(COUNTIF('Master list(no salts, metals)'!$K382:$Y382, "#N/A")=14,TRUE,FALSE))</f>
        <v>0</v>
      </c>
      <c r="P383" t="b">
        <f>AND(COUNTIF('Master list(no salts, metals)'!P382,"&lt;=1"),IF(COUNTIF('Master list(no salts, metals)'!$K382:$Y382, "#N/A")=14,TRUE,FALSE))</f>
        <v>0</v>
      </c>
      <c r="Q383" t="b">
        <f>AND(COUNTIF('Master list(no salts, metals)'!Q382,"&lt;=1"),IF(COUNTIF('Master list(no salts, metals)'!$K382:$Y382, "#N/A")=14,TRUE,FALSE))</f>
        <v>0</v>
      </c>
      <c r="R383" t="b">
        <f>AND(COUNTIF('Master list(no salts, metals)'!R382,"&lt;=1"),IF(COUNTIF('Master list(no salts, metals)'!$K382:$Y382, "#N/A")=14,TRUE,FALSE))</f>
        <v>0</v>
      </c>
      <c r="S383" t="b">
        <f>AND(COUNTIF('Master list(no salts, metals)'!S382,"&lt;=1"),IF(COUNTIF('Master list(no salts, metals)'!$K382:$Y382, "#N/A")=14,TRUE,FALSE))</f>
        <v>0</v>
      </c>
      <c r="T383" t="b">
        <f>AND(COUNTIF('Master list(no salts, metals)'!T382,"&lt;=1"),IF(COUNTIF('Master list(no salts, metals)'!$K382:$Y382, "#N/A")=14,TRUE,FALSE))</f>
        <v>0</v>
      </c>
      <c r="U383" t="b">
        <f>AND(COUNTIF('Master list(no salts, metals)'!U382,"&lt;=1"),IF(COUNTIF('Master list(no salts, metals)'!$K382:$Y382, "#N/A")=14,TRUE,FALSE))</f>
        <v>0</v>
      </c>
      <c r="V383" t="b">
        <f>AND(COUNTIF('Master list(no salts, metals)'!V382,"&lt;=1"),IF(COUNTIF('Master list(no salts, metals)'!$K382:$Y382, "#N/A")=14,TRUE,FALSE))</f>
        <v>0</v>
      </c>
      <c r="W383" t="b">
        <f>AND(COUNTIF('Master list(no salts, metals)'!W382,"&lt;=1"),IF(COUNTIF('Master list(no salts, metals)'!$K382:$Y382, "#N/A")=14,TRUE,FALSE))</f>
        <v>0</v>
      </c>
      <c r="X383" t="b">
        <f>AND(COUNTIF('Master list(no salts, metals)'!X382,"&lt;=1"),IF(COUNTIF('Master list(no salts, metals)'!$K382:$Y382, "#N/A")=14,TRUE,FALSE))</f>
        <v>1</v>
      </c>
      <c r="Y383" t="b">
        <f>AND(COUNTIF('Master list(no salts, metals)'!Y382,"&lt;=1"),IF(COUNTIF('Master list(no salts, metals)'!$K382:$Y382, "#N/A")=14,TRUE,FALSE))</f>
        <v>0</v>
      </c>
    </row>
    <row r="384" spans="11:25" x14ac:dyDescent="0.25">
      <c r="K384" t="b">
        <f>AND(COUNTIF('Master list(no salts, metals)'!K383,"&lt;=1"),IF(COUNTIF('Master list(no salts, metals)'!$K383:$Y383, "#N/A")=14,TRUE,FALSE))</f>
        <v>0</v>
      </c>
      <c r="L384" t="b">
        <f>AND(COUNTIF('Master list(no salts, metals)'!L383,"&lt;=1"),IF(COUNTIF('Master list(no salts, metals)'!$K383:$Y383, "#N/A")=14,TRUE,FALSE))</f>
        <v>0</v>
      </c>
      <c r="M384" t="b">
        <f>AND(COUNTIF('Master list(no salts, metals)'!M383,"&lt;=1"),IF(COUNTIF('Master list(no salts, metals)'!$K383:$Y383, "#N/A")=14,TRUE,FALSE))</f>
        <v>0</v>
      </c>
      <c r="N384" t="b">
        <f>AND(COUNTIF('Master list(no salts, metals)'!N383,"&lt;=1"),IF(COUNTIF('Master list(no salts, metals)'!$K383:$Y383, "#N/A")=14,TRUE,FALSE))</f>
        <v>0</v>
      </c>
      <c r="O384" t="b">
        <f>AND(COUNTIF('Master list(no salts, metals)'!O383,"&lt;=1"),IF(COUNTIF('Master list(no salts, metals)'!$K383:$Y383, "#N/A")=14,TRUE,FALSE))</f>
        <v>0</v>
      </c>
      <c r="P384" t="b">
        <f>AND(COUNTIF('Master list(no salts, metals)'!P383,"&lt;=1"),IF(COUNTIF('Master list(no salts, metals)'!$K383:$Y383, "#N/A")=14,TRUE,FALSE))</f>
        <v>0</v>
      </c>
      <c r="Q384" t="b">
        <f>AND(COUNTIF('Master list(no salts, metals)'!Q383,"&lt;=1"),IF(COUNTIF('Master list(no salts, metals)'!$K383:$Y383, "#N/A")=14,TRUE,FALSE))</f>
        <v>0</v>
      </c>
      <c r="R384" t="b">
        <f>AND(COUNTIF('Master list(no salts, metals)'!R383,"&lt;=1"),IF(COUNTIF('Master list(no salts, metals)'!$K383:$Y383, "#N/A")=14,TRUE,FALSE))</f>
        <v>0</v>
      </c>
      <c r="S384" t="b">
        <f>AND(COUNTIF('Master list(no salts, metals)'!S383,"&lt;=1"),IF(COUNTIF('Master list(no salts, metals)'!$K383:$Y383, "#N/A")=14,TRUE,FALSE))</f>
        <v>0</v>
      </c>
      <c r="T384" t="b">
        <f>AND(COUNTIF('Master list(no salts, metals)'!T383,"&lt;=1"),IF(COUNTIF('Master list(no salts, metals)'!$K383:$Y383, "#N/A")=14,TRUE,FALSE))</f>
        <v>1</v>
      </c>
      <c r="U384" t="b">
        <f>AND(COUNTIF('Master list(no salts, metals)'!U383,"&lt;=1"),IF(COUNTIF('Master list(no salts, metals)'!$K383:$Y383, "#N/A")=14,TRUE,FALSE))</f>
        <v>0</v>
      </c>
      <c r="V384" t="b">
        <f>AND(COUNTIF('Master list(no salts, metals)'!V383,"&lt;=1"),IF(COUNTIF('Master list(no salts, metals)'!$K383:$Y383, "#N/A")=14,TRUE,FALSE))</f>
        <v>0</v>
      </c>
      <c r="W384" t="b">
        <f>AND(COUNTIF('Master list(no salts, metals)'!W383,"&lt;=1"),IF(COUNTIF('Master list(no salts, metals)'!$K383:$Y383, "#N/A")=14,TRUE,FALSE))</f>
        <v>0</v>
      </c>
      <c r="X384" t="b">
        <f>AND(COUNTIF('Master list(no salts, metals)'!X383,"&lt;=1"),IF(COUNTIF('Master list(no salts, metals)'!$K383:$Y383, "#N/A")=14,TRUE,FALSE))</f>
        <v>0</v>
      </c>
      <c r="Y384" t="b">
        <f>AND(COUNTIF('Master list(no salts, metals)'!Y383,"&lt;=1"),IF(COUNTIF('Master list(no salts, metals)'!$K383:$Y383, "#N/A")=14,TRUE,FALSE))</f>
        <v>0</v>
      </c>
    </row>
    <row r="385" spans="11:25" x14ac:dyDescent="0.25">
      <c r="K385" t="b">
        <f>AND(COUNTIF('Master list(no salts, metals)'!K384,"&lt;=1"),IF(COUNTIF('Master list(no salts, metals)'!$K384:$Y384, "#N/A")=14,TRUE,FALSE))</f>
        <v>0</v>
      </c>
      <c r="L385" t="b">
        <f>AND(COUNTIF('Master list(no salts, metals)'!L384,"&lt;=1"),IF(COUNTIF('Master list(no salts, metals)'!$K384:$Y384, "#N/A")=14,TRUE,FALSE))</f>
        <v>0</v>
      </c>
      <c r="M385" t="b">
        <f>AND(COUNTIF('Master list(no salts, metals)'!M384,"&lt;=1"),IF(COUNTIF('Master list(no salts, metals)'!$K384:$Y384, "#N/A")=14,TRUE,FALSE))</f>
        <v>0</v>
      </c>
      <c r="N385" t="b">
        <f>AND(COUNTIF('Master list(no salts, metals)'!N384,"&lt;=1"),IF(COUNTIF('Master list(no salts, metals)'!$K384:$Y384, "#N/A")=14,TRUE,FALSE))</f>
        <v>0</v>
      </c>
      <c r="O385" t="b">
        <f>AND(COUNTIF('Master list(no salts, metals)'!O384,"&lt;=1"),IF(COUNTIF('Master list(no salts, metals)'!$K384:$Y384, "#N/A")=14,TRUE,FALSE))</f>
        <v>0</v>
      </c>
      <c r="P385" t="b">
        <f>AND(COUNTIF('Master list(no salts, metals)'!P384,"&lt;=1"),IF(COUNTIF('Master list(no salts, metals)'!$K384:$Y384, "#N/A")=14,TRUE,FALSE))</f>
        <v>0</v>
      </c>
      <c r="Q385" t="b">
        <f>AND(COUNTIF('Master list(no salts, metals)'!Q384,"&lt;=1"),IF(COUNTIF('Master list(no salts, metals)'!$K384:$Y384, "#N/A")=14,TRUE,FALSE))</f>
        <v>0</v>
      </c>
      <c r="R385" t="b">
        <f>AND(COUNTIF('Master list(no salts, metals)'!R384,"&lt;=1"),IF(COUNTIF('Master list(no salts, metals)'!$K384:$Y384, "#N/A")=14,TRUE,FALSE))</f>
        <v>0</v>
      </c>
      <c r="S385" t="b">
        <f>AND(COUNTIF('Master list(no salts, metals)'!S384,"&lt;=1"),IF(COUNTIF('Master list(no salts, metals)'!$K384:$Y384, "#N/A")=14,TRUE,FALSE))</f>
        <v>0</v>
      </c>
      <c r="T385" t="b">
        <f>AND(COUNTIF('Master list(no salts, metals)'!T384,"&lt;=1"),IF(COUNTIF('Master list(no salts, metals)'!$K384:$Y384, "#N/A")=14,TRUE,FALSE))</f>
        <v>0</v>
      </c>
      <c r="U385" t="b">
        <f>AND(COUNTIF('Master list(no salts, metals)'!U384,"&lt;=1"),IF(COUNTIF('Master list(no salts, metals)'!$K384:$Y384, "#N/A")=14,TRUE,FALSE))</f>
        <v>0</v>
      </c>
      <c r="V385" t="b">
        <f>AND(COUNTIF('Master list(no salts, metals)'!V384,"&lt;=1"),IF(COUNTIF('Master list(no salts, metals)'!$K384:$Y384, "#N/A")=14,TRUE,FALSE))</f>
        <v>0</v>
      </c>
      <c r="W385" t="b">
        <f>AND(COUNTIF('Master list(no salts, metals)'!W384,"&lt;=1"),IF(COUNTIF('Master list(no salts, metals)'!$K384:$Y384, "#N/A")=14,TRUE,FALSE))</f>
        <v>0</v>
      </c>
      <c r="X385" t="b">
        <f>AND(COUNTIF('Master list(no salts, metals)'!X384,"&lt;=1"),IF(COUNTIF('Master list(no salts, metals)'!$K384:$Y384, "#N/A")=14,TRUE,FALSE))</f>
        <v>0</v>
      </c>
      <c r="Y385" t="b">
        <f>AND(COUNTIF('Master list(no salts, metals)'!Y384,"&lt;=1"),IF(COUNTIF('Master list(no salts, metals)'!$K384:$Y384, "#N/A")=14,TRUE,FALSE))</f>
        <v>0</v>
      </c>
    </row>
    <row r="386" spans="11:25" x14ac:dyDescent="0.25">
      <c r="K386" t="b">
        <f>AND(COUNTIF('Master list(no salts, metals)'!K385,"&lt;=1"),IF(COUNTIF('Master list(no salts, metals)'!$K385:$Y385, "#N/A")=14,TRUE,FALSE))</f>
        <v>0</v>
      </c>
      <c r="L386" t="b">
        <f>AND(COUNTIF('Master list(no salts, metals)'!L385,"&lt;=1"),IF(COUNTIF('Master list(no salts, metals)'!$K385:$Y385, "#N/A")=14,TRUE,FALSE))</f>
        <v>0</v>
      </c>
      <c r="M386" t="b">
        <f>AND(COUNTIF('Master list(no salts, metals)'!M385,"&lt;=1"),IF(COUNTIF('Master list(no salts, metals)'!$K385:$Y385, "#N/A")=14,TRUE,FALSE))</f>
        <v>0</v>
      </c>
      <c r="N386" t="b">
        <f>AND(COUNTIF('Master list(no salts, metals)'!N385,"&lt;=1"),IF(COUNTIF('Master list(no salts, metals)'!$K385:$Y385, "#N/A")=14,TRUE,FALSE))</f>
        <v>0</v>
      </c>
      <c r="O386" t="b">
        <f>AND(COUNTIF('Master list(no salts, metals)'!O385,"&lt;=1"),IF(COUNTIF('Master list(no salts, metals)'!$K385:$Y385, "#N/A")=14,TRUE,FALSE))</f>
        <v>0</v>
      </c>
      <c r="P386" t="b">
        <f>AND(COUNTIF('Master list(no salts, metals)'!P385,"&lt;=1"),IF(COUNTIF('Master list(no salts, metals)'!$K385:$Y385, "#N/A")=14,TRUE,FALSE))</f>
        <v>0</v>
      </c>
      <c r="Q386" t="b">
        <f>AND(COUNTIF('Master list(no salts, metals)'!Q385,"&lt;=1"),IF(COUNTIF('Master list(no salts, metals)'!$K385:$Y385, "#N/A")=14,TRUE,FALSE))</f>
        <v>0</v>
      </c>
      <c r="R386" t="b">
        <f>AND(COUNTIF('Master list(no salts, metals)'!R385,"&lt;=1"),IF(COUNTIF('Master list(no salts, metals)'!$K385:$Y385, "#N/A")=14,TRUE,FALSE))</f>
        <v>0</v>
      </c>
      <c r="S386" t="b">
        <f>AND(COUNTIF('Master list(no salts, metals)'!S385,"&lt;=1"),IF(COUNTIF('Master list(no salts, metals)'!$K385:$Y385, "#N/A")=14,TRUE,FALSE))</f>
        <v>0</v>
      </c>
      <c r="T386" t="b">
        <f>AND(COUNTIF('Master list(no salts, metals)'!T385,"&lt;=1"),IF(COUNTIF('Master list(no salts, metals)'!$K385:$Y385, "#N/A")=14,TRUE,FALSE))</f>
        <v>0</v>
      </c>
      <c r="U386" t="b">
        <f>AND(COUNTIF('Master list(no salts, metals)'!U385,"&lt;=1"),IF(COUNTIF('Master list(no salts, metals)'!$K385:$Y385, "#N/A")=14,TRUE,FALSE))</f>
        <v>0</v>
      </c>
      <c r="V386" t="b">
        <f>AND(COUNTIF('Master list(no salts, metals)'!V385,"&lt;=1"),IF(COUNTIF('Master list(no salts, metals)'!$K385:$Y385, "#N/A")=14,TRUE,FALSE))</f>
        <v>0</v>
      </c>
      <c r="W386" t="b">
        <f>AND(COUNTIF('Master list(no salts, metals)'!W385,"&lt;=1"),IF(COUNTIF('Master list(no salts, metals)'!$K385:$Y385, "#N/A")=14,TRUE,FALSE))</f>
        <v>1</v>
      </c>
      <c r="X386" t="b">
        <f>AND(COUNTIF('Master list(no salts, metals)'!X385,"&lt;=1"),IF(COUNTIF('Master list(no salts, metals)'!$K385:$Y385, "#N/A")=14,TRUE,FALSE))</f>
        <v>0</v>
      </c>
      <c r="Y386" t="b">
        <f>AND(COUNTIF('Master list(no salts, metals)'!Y385,"&lt;=1"),IF(COUNTIF('Master list(no salts, metals)'!$K385:$Y385, "#N/A")=14,TRUE,FALSE))</f>
        <v>0</v>
      </c>
    </row>
    <row r="387" spans="11:25" x14ac:dyDescent="0.25">
      <c r="K387" t="b">
        <f>AND(COUNTIF('Master list(no salts, metals)'!K386,"&lt;=1"),IF(COUNTIF('Master list(no salts, metals)'!$K386:$Y386, "#N/A")=14,TRUE,FALSE))</f>
        <v>0</v>
      </c>
      <c r="L387" t="b">
        <f>AND(COUNTIF('Master list(no salts, metals)'!L386,"&lt;=1"),IF(COUNTIF('Master list(no salts, metals)'!$K386:$Y386, "#N/A")=14,TRUE,FALSE))</f>
        <v>0</v>
      </c>
      <c r="M387" t="b">
        <f>AND(COUNTIF('Master list(no salts, metals)'!M386,"&lt;=1"),IF(COUNTIF('Master list(no salts, metals)'!$K386:$Y386, "#N/A")=14,TRUE,FALSE))</f>
        <v>0</v>
      </c>
      <c r="N387" t="b">
        <f>AND(COUNTIF('Master list(no salts, metals)'!N386,"&lt;=1"),IF(COUNTIF('Master list(no salts, metals)'!$K386:$Y386, "#N/A")=14,TRUE,FALSE))</f>
        <v>0</v>
      </c>
      <c r="O387" t="b">
        <f>AND(COUNTIF('Master list(no salts, metals)'!O386,"&lt;=1"),IF(COUNTIF('Master list(no salts, metals)'!$K386:$Y386, "#N/A")=14,TRUE,FALSE))</f>
        <v>0</v>
      </c>
      <c r="P387" t="b">
        <f>AND(COUNTIF('Master list(no salts, metals)'!P386,"&lt;=1"),IF(COUNTIF('Master list(no salts, metals)'!$K386:$Y386, "#N/A")=14,TRUE,FALSE))</f>
        <v>0</v>
      </c>
      <c r="Q387" t="b">
        <f>AND(COUNTIF('Master list(no salts, metals)'!Q386,"&lt;=1"),IF(COUNTIF('Master list(no salts, metals)'!$K386:$Y386, "#N/A")=14,TRUE,FALSE))</f>
        <v>0</v>
      </c>
      <c r="R387" t="b">
        <f>AND(COUNTIF('Master list(no salts, metals)'!R386,"&lt;=1"),IF(COUNTIF('Master list(no salts, metals)'!$K386:$Y386, "#N/A")=14,TRUE,FALSE))</f>
        <v>0</v>
      </c>
      <c r="S387" t="b">
        <f>AND(COUNTIF('Master list(no salts, metals)'!S386,"&lt;=1"),IF(COUNTIF('Master list(no salts, metals)'!$K386:$Y386, "#N/A")=14,TRUE,FALSE))</f>
        <v>0</v>
      </c>
      <c r="T387" t="b">
        <f>AND(COUNTIF('Master list(no salts, metals)'!T386,"&lt;=1"),IF(COUNTIF('Master list(no salts, metals)'!$K386:$Y386, "#N/A")=14,TRUE,FALSE))</f>
        <v>0</v>
      </c>
      <c r="U387" t="b">
        <f>AND(COUNTIF('Master list(no salts, metals)'!U386,"&lt;=1"),IF(COUNTIF('Master list(no salts, metals)'!$K386:$Y386, "#N/A")=14,TRUE,FALSE))</f>
        <v>0</v>
      </c>
      <c r="V387" t="b">
        <f>AND(COUNTIF('Master list(no salts, metals)'!V386,"&lt;=1"),IF(COUNTIF('Master list(no salts, metals)'!$K386:$Y386, "#N/A")=14,TRUE,FALSE))</f>
        <v>0</v>
      </c>
      <c r="W387" t="b">
        <f>AND(COUNTIF('Master list(no salts, metals)'!W386,"&lt;=1"),IF(COUNTIF('Master list(no salts, metals)'!$K386:$Y386, "#N/A")=14,TRUE,FALSE))</f>
        <v>0</v>
      </c>
      <c r="X387" t="b">
        <f>AND(COUNTIF('Master list(no salts, metals)'!X386,"&lt;=1"),IF(COUNTIF('Master list(no salts, metals)'!$K386:$Y386, "#N/A")=14,TRUE,FALSE))</f>
        <v>0</v>
      </c>
      <c r="Y387" t="b">
        <f>AND(COUNTIF('Master list(no salts, metals)'!Y386,"&lt;=1"),IF(COUNTIF('Master list(no salts, metals)'!$K386:$Y386, "#N/A")=14,TRUE,FALSE))</f>
        <v>0</v>
      </c>
    </row>
    <row r="388" spans="11:25" x14ac:dyDescent="0.25">
      <c r="K388" t="b">
        <f>AND(COUNTIF('Master list(no salts, metals)'!K387,"&lt;=1"),IF(COUNTIF('Master list(no salts, metals)'!$K387:$Y387, "#N/A")=14,TRUE,FALSE))</f>
        <v>0</v>
      </c>
      <c r="L388" t="b">
        <f>AND(COUNTIF('Master list(no salts, metals)'!L387,"&lt;=1"),IF(COUNTIF('Master list(no salts, metals)'!$K387:$Y387, "#N/A")=14,TRUE,FALSE))</f>
        <v>0</v>
      </c>
      <c r="M388" t="b">
        <f>AND(COUNTIF('Master list(no salts, metals)'!M387,"&lt;=1"),IF(COUNTIF('Master list(no salts, metals)'!$K387:$Y387, "#N/A")=14,TRUE,FALSE))</f>
        <v>0</v>
      </c>
      <c r="N388" t="b">
        <f>AND(COUNTIF('Master list(no salts, metals)'!N387,"&lt;=1"),IF(COUNTIF('Master list(no salts, metals)'!$K387:$Y387, "#N/A")=14,TRUE,FALSE))</f>
        <v>0</v>
      </c>
      <c r="O388" t="b">
        <f>AND(COUNTIF('Master list(no salts, metals)'!O387,"&lt;=1"),IF(COUNTIF('Master list(no salts, metals)'!$K387:$Y387, "#N/A")=14,TRUE,FALSE))</f>
        <v>0</v>
      </c>
      <c r="P388" t="b">
        <f>AND(COUNTIF('Master list(no salts, metals)'!P387,"&lt;=1"),IF(COUNTIF('Master list(no salts, metals)'!$K387:$Y387, "#N/A")=14,TRUE,FALSE))</f>
        <v>0</v>
      </c>
      <c r="Q388" t="b">
        <f>AND(COUNTIF('Master list(no salts, metals)'!Q387,"&lt;=1"),IF(COUNTIF('Master list(no salts, metals)'!$K387:$Y387, "#N/A")=14,TRUE,FALSE))</f>
        <v>0</v>
      </c>
      <c r="R388" t="b">
        <f>AND(COUNTIF('Master list(no salts, metals)'!R387,"&lt;=1"),IF(COUNTIF('Master list(no salts, metals)'!$K387:$Y387, "#N/A")=14,TRUE,FALSE))</f>
        <v>0</v>
      </c>
      <c r="S388" t="b">
        <f>AND(COUNTIF('Master list(no salts, metals)'!S387,"&lt;=1"),IF(COUNTIF('Master list(no salts, metals)'!$K387:$Y387, "#N/A")=14,TRUE,FALSE))</f>
        <v>0</v>
      </c>
      <c r="T388" t="b">
        <f>AND(COUNTIF('Master list(no salts, metals)'!T387,"&lt;=1"),IF(COUNTIF('Master list(no salts, metals)'!$K387:$Y387, "#N/A")=14,TRUE,FALSE))</f>
        <v>0</v>
      </c>
      <c r="U388" t="b">
        <f>AND(COUNTIF('Master list(no salts, metals)'!U387,"&lt;=1"),IF(COUNTIF('Master list(no salts, metals)'!$K387:$Y387, "#N/A")=14,TRUE,FALSE))</f>
        <v>0</v>
      </c>
      <c r="V388" t="b">
        <f>AND(COUNTIF('Master list(no salts, metals)'!V387,"&lt;=1"),IF(COUNTIF('Master list(no salts, metals)'!$K387:$Y387, "#N/A")=14,TRUE,FALSE))</f>
        <v>0</v>
      </c>
      <c r="W388" t="b">
        <f>AND(COUNTIF('Master list(no salts, metals)'!W387,"&lt;=1"),IF(COUNTIF('Master list(no salts, metals)'!$K387:$Y387, "#N/A")=14,TRUE,FALSE))</f>
        <v>0</v>
      </c>
      <c r="X388" t="b">
        <f>AND(COUNTIF('Master list(no salts, metals)'!X387,"&lt;=1"),IF(COUNTIF('Master list(no salts, metals)'!$K387:$Y387, "#N/A")=14,TRUE,FALSE))</f>
        <v>1</v>
      </c>
      <c r="Y388" t="b">
        <f>AND(COUNTIF('Master list(no salts, metals)'!Y387,"&lt;=1"),IF(COUNTIF('Master list(no salts, metals)'!$K387:$Y387, "#N/A")=14,TRUE,FALSE))</f>
        <v>0</v>
      </c>
    </row>
    <row r="389" spans="11:25" x14ac:dyDescent="0.25">
      <c r="K389" t="b">
        <f>AND(COUNTIF('Master list(no salts, metals)'!K388,"&lt;=1"),IF(COUNTIF('Master list(no salts, metals)'!$K388:$Y388, "#N/A")=14,TRUE,FALSE))</f>
        <v>0</v>
      </c>
      <c r="L389" t="b">
        <f>AND(COUNTIF('Master list(no salts, metals)'!L388,"&lt;=1"),IF(COUNTIF('Master list(no salts, metals)'!$K388:$Y388, "#N/A")=14,TRUE,FALSE))</f>
        <v>0</v>
      </c>
      <c r="M389" t="b">
        <f>AND(COUNTIF('Master list(no salts, metals)'!M388,"&lt;=1"),IF(COUNTIF('Master list(no salts, metals)'!$K388:$Y388, "#N/A")=14,TRUE,FALSE))</f>
        <v>0</v>
      </c>
      <c r="N389" t="b">
        <f>AND(COUNTIF('Master list(no salts, metals)'!N388,"&lt;=1"),IF(COUNTIF('Master list(no salts, metals)'!$K388:$Y388, "#N/A")=14,TRUE,FALSE))</f>
        <v>0</v>
      </c>
      <c r="O389" t="b">
        <f>AND(COUNTIF('Master list(no salts, metals)'!O388,"&lt;=1"),IF(COUNTIF('Master list(no salts, metals)'!$K388:$Y388, "#N/A")=14,TRUE,FALSE))</f>
        <v>0</v>
      </c>
      <c r="P389" t="b">
        <f>AND(COUNTIF('Master list(no salts, metals)'!P388,"&lt;=1"),IF(COUNTIF('Master list(no salts, metals)'!$K388:$Y388, "#N/A")=14,TRUE,FALSE))</f>
        <v>0</v>
      </c>
      <c r="Q389" t="b">
        <f>AND(COUNTIF('Master list(no salts, metals)'!Q388,"&lt;=1"),IF(COUNTIF('Master list(no salts, metals)'!$K388:$Y388, "#N/A")=14,TRUE,FALSE))</f>
        <v>0</v>
      </c>
      <c r="R389" t="b">
        <f>AND(COUNTIF('Master list(no salts, metals)'!R388,"&lt;=1"),IF(COUNTIF('Master list(no salts, metals)'!$K388:$Y388, "#N/A")=14,TRUE,FALSE))</f>
        <v>0</v>
      </c>
      <c r="S389" t="b">
        <f>AND(COUNTIF('Master list(no salts, metals)'!S388,"&lt;=1"),IF(COUNTIF('Master list(no salts, metals)'!$K388:$Y388, "#N/A")=14,TRUE,FALSE))</f>
        <v>0</v>
      </c>
      <c r="T389" t="b">
        <f>AND(COUNTIF('Master list(no salts, metals)'!T388,"&lt;=1"),IF(COUNTIF('Master list(no salts, metals)'!$K388:$Y388, "#N/A")=14,TRUE,FALSE))</f>
        <v>0</v>
      </c>
      <c r="U389" t="b">
        <f>AND(COUNTIF('Master list(no salts, metals)'!U388,"&lt;=1"),IF(COUNTIF('Master list(no salts, metals)'!$K388:$Y388, "#N/A")=14,TRUE,FALSE))</f>
        <v>0</v>
      </c>
      <c r="V389" t="b">
        <f>AND(COUNTIF('Master list(no salts, metals)'!V388,"&lt;=1"),IF(COUNTIF('Master list(no salts, metals)'!$K388:$Y388, "#N/A")=14,TRUE,FALSE))</f>
        <v>0</v>
      </c>
      <c r="W389" t="b">
        <f>AND(COUNTIF('Master list(no salts, metals)'!W388,"&lt;=1"),IF(COUNTIF('Master list(no salts, metals)'!$K388:$Y388, "#N/A")=14,TRUE,FALSE))</f>
        <v>0</v>
      </c>
      <c r="X389" t="b">
        <f>AND(COUNTIF('Master list(no salts, metals)'!X388,"&lt;=1"),IF(COUNTIF('Master list(no salts, metals)'!$K388:$Y388, "#N/A")=14,TRUE,FALSE))</f>
        <v>1</v>
      </c>
      <c r="Y389" t="b">
        <f>AND(COUNTIF('Master list(no salts, metals)'!Y388,"&lt;=1"),IF(COUNTIF('Master list(no salts, metals)'!$K388:$Y388, "#N/A")=14,TRUE,FALSE))</f>
        <v>0</v>
      </c>
    </row>
    <row r="390" spans="11:25" x14ac:dyDescent="0.25">
      <c r="K390" t="b">
        <f>AND(COUNTIF('Master list(no salts, metals)'!K389,"&lt;=1"),IF(COUNTIF('Master list(no salts, metals)'!$K389:$Y389, "#N/A")=14,TRUE,FALSE))</f>
        <v>0</v>
      </c>
      <c r="L390" t="b">
        <f>AND(COUNTIF('Master list(no salts, metals)'!L389,"&lt;=1"),IF(COUNTIF('Master list(no salts, metals)'!$K389:$Y389, "#N/A")=14,TRUE,FALSE))</f>
        <v>0</v>
      </c>
      <c r="M390" t="b">
        <f>AND(COUNTIF('Master list(no salts, metals)'!M389,"&lt;=1"),IF(COUNTIF('Master list(no salts, metals)'!$K389:$Y389, "#N/A")=14,TRUE,FALSE))</f>
        <v>0</v>
      </c>
      <c r="N390" t="b">
        <f>AND(COUNTIF('Master list(no salts, metals)'!N389,"&lt;=1"),IF(COUNTIF('Master list(no salts, metals)'!$K389:$Y389, "#N/A")=14,TRUE,FALSE))</f>
        <v>0</v>
      </c>
      <c r="O390" t="b">
        <f>AND(COUNTIF('Master list(no salts, metals)'!O389,"&lt;=1"),IF(COUNTIF('Master list(no salts, metals)'!$K389:$Y389, "#N/A")=14,TRUE,FALSE))</f>
        <v>0</v>
      </c>
      <c r="P390" t="b">
        <f>AND(COUNTIF('Master list(no salts, metals)'!P389,"&lt;=1"),IF(COUNTIF('Master list(no salts, metals)'!$K389:$Y389, "#N/A")=14,TRUE,FALSE))</f>
        <v>0</v>
      </c>
      <c r="Q390" t="b">
        <f>AND(COUNTIF('Master list(no salts, metals)'!Q389,"&lt;=1"),IF(COUNTIF('Master list(no salts, metals)'!$K389:$Y389, "#N/A")=14,TRUE,FALSE))</f>
        <v>0</v>
      </c>
      <c r="R390" t="b">
        <f>AND(COUNTIF('Master list(no salts, metals)'!R389,"&lt;=1"),IF(COUNTIF('Master list(no salts, metals)'!$K389:$Y389, "#N/A")=14,TRUE,FALSE))</f>
        <v>0</v>
      </c>
      <c r="S390" t="b">
        <f>AND(COUNTIF('Master list(no salts, metals)'!S389,"&lt;=1"),IF(COUNTIF('Master list(no salts, metals)'!$K389:$Y389, "#N/A")=14,TRUE,FALSE))</f>
        <v>0</v>
      </c>
      <c r="T390" t="b">
        <f>AND(COUNTIF('Master list(no salts, metals)'!T389,"&lt;=1"),IF(COUNTIF('Master list(no salts, metals)'!$K389:$Y389, "#N/A")=14,TRUE,FALSE))</f>
        <v>0</v>
      </c>
      <c r="U390" t="b">
        <f>AND(COUNTIF('Master list(no salts, metals)'!U389,"&lt;=1"),IF(COUNTIF('Master list(no salts, metals)'!$K389:$Y389, "#N/A")=14,TRUE,FALSE))</f>
        <v>0</v>
      </c>
      <c r="V390" t="b">
        <f>AND(COUNTIF('Master list(no salts, metals)'!V389,"&lt;=1"),IF(COUNTIF('Master list(no salts, metals)'!$K389:$Y389, "#N/A")=14,TRUE,FALSE))</f>
        <v>0</v>
      </c>
      <c r="W390" t="b">
        <f>AND(COUNTIF('Master list(no salts, metals)'!W389,"&lt;=1"),IF(COUNTIF('Master list(no salts, metals)'!$K389:$Y389, "#N/A")=14,TRUE,FALSE))</f>
        <v>0</v>
      </c>
      <c r="X390" t="b">
        <f>AND(COUNTIF('Master list(no salts, metals)'!X389,"&lt;=1"),IF(COUNTIF('Master list(no salts, metals)'!$K389:$Y389, "#N/A")=14,TRUE,FALSE))</f>
        <v>1</v>
      </c>
      <c r="Y390" t="b">
        <f>AND(COUNTIF('Master list(no salts, metals)'!Y389,"&lt;=1"),IF(COUNTIF('Master list(no salts, metals)'!$K389:$Y389, "#N/A")=14,TRUE,FALSE))</f>
        <v>0</v>
      </c>
    </row>
    <row r="391" spans="11:25" x14ac:dyDescent="0.25">
      <c r="K391" t="b">
        <f>AND(COUNTIF('Master list(no salts, metals)'!K390,"&lt;=1"),IF(COUNTIF('Master list(no salts, metals)'!$K390:$Y390, "#N/A")=14,TRUE,FALSE))</f>
        <v>0</v>
      </c>
      <c r="L391" t="b">
        <f>AND(COUNTIF('Master list(no salts, metals)'!L390,"&lt;=1"),IF(COUNTIF('Master list(no salts, metals)'!$K390:$Y390, "#N/A")=14,TRUE,FALSE))</f>
        <v>0</v>
      </c>
      <c r="M391" t="b">
        <f>AND(COUNTIF('Master list(no salts, metals)'!M390,"&lt;=1"),IF(COUNTIF('Master list(no salts, metals)'!$K390:$Y390, "#N/A")=14,TRUE,FALSE))</f>
        <v>0</v>
      </c>
      <c r="N391" t="b">
        <f>AND(COUNTIF('Master list(no salts, metals)'!N390,"&lt;=1"),IF(COUNTIF('Master list(no salts, metals)'!$K390:$Y390, "#N/A")=14,TRUE,FALSE))</f>
        <v>0</v>
      </c>
      <c r="O391" t="b">
        <f>AND(COUNTIF('Master list(no salts, metals)'!O390,"&lt;=1"),IF(COUNTIF('Master list(no salts, metals)'!$K390:$Y390, "#N/A")=14,TRUE,FALSE))</f>
        <v>0</v>
      </c>
      <c r="P391" t="b">
        <f>AND(COUNTIF('Master list(no salts, metals)'!P390,"&lt;=1"),IF(COUNTIF('Master list(no salts, metals)'!$K390:$Y390, "#N/A")=14,TRUE,FALSE))</f>
        <v>0</v>
      </c>
      <c r="Q391" t="b">
        <f>AND(COUNTIF('Master list(no salts, metals)'!Q390,"&lt;=1"),IF(COUNTIF('Master list(no salts, metals)'!$K390:$Y390, "#N/A")=14,TRUE,FALSE))</f>
        <v>0</v>
      </c>
      <c r="R391" t="b">
        <f>AND(COUNTIF('Master list(no salts, metals)'!R390,"&lt;=1"),IF(COUNTIF('Master list(no salts, metals)'!$K390:$Y390, "#N/A")=14,TRUE,FALSE))</f>
        <v>0</v>
      </c>
      <c r="S391" t="b">
        <f>AND(COUNTIF('Master list(no salts, metals)'!S390,"&lt;=1"),IF(COUNTIF('Master list(no salts, metals)'!$K390:$Y390, "#N/A")=14,TRUE,FALSE))</f>
        <v>0</v>
      </c>
      <c r="T391" t="b">
        <f>AND(COUNTIF('Master list(no salts, metals)'!T390,"&lt;=1"),IF(COUNTIF('Master list(no salts, metals)'!$K390:$Y390, "#N/A")=14,TRUE,FALSE))</f>
        <v>0</v>
      </c>
      <c r="U391" t="b">
        <f>AND(COUNTIF('Master list(no salts, metals)'!U390,"&lt;=1"),IF(COUNTIF('Master list(no salts, metals)'!$K390:$Y390, "#N/A")=14,TRUE,FALSE))</f>
        <v>0</v>
      </c>
      <c r="V391" t="b">
        <f>AND(COUNTIF('Master list(no salts, metals)'!V390,"&lt;=1"),IF(COUNTIF('Master list(no salts, metals)'!$K390:$Y390, "#N/A")=14,TRUE,FALSE))</f>
        <v>0</v>
      </c>
      <c r="W391" t="b">
        <f>AND(COUNTIF('Master list(no salts, metals)'!W390,"&lt;=1"),IF(COUNTIF('Master list(no salts, metals)'!$K390:$Y390, "#N/A")=14,TRUE,FALSE))</f>
        <v>0</v>
      </c>
      <c r="X391" t="b">
        <f>AND(COUNTIF('Master list(no salts, metals)'!X390,"&lt;=1"),IF(COUNTIF('Master list(no salts, metals)'!$K390:$Y390, "#N/A")=14,TRUE,FALSE))</f>
        <v>0</v>
      </c>
      <c r="Y391" t="b">
        <f>AND(COUNTIF('Master list(no salts, metals)'!Y390,"&lt;=1"),IF(COUNTIF('Master list(no salts, metals)'!$K390:$Y390, "#N/A")=14,TRUE,FALSE))</f>
        <v>0</v>
      </c>
    </row>
    <row r="392" spans="11:25" x14ac:dyDescent="0.25">
      <c r="K392" t="b">
        <f>AND(COUNTIF('Master list(no salts, metals)'!K391,"&lt;=1"),IF(COUNTIF('Master list(no salts, metals)'!$K391:$Y391, "#N/A")=14,TRUE,FALSE))</f>
        <v>0</v>
      </c>
      <c r="L392" t="b">
        <f>AND(COUNTIF('Master list(no salts, metals)'!L391,"&lt;=1"),IF(COUNTIF('Master list(no salts, metals)'!$K391:$Y391, "#N/A")=14,TRUE,FALSE))</f>
        <v>0</v>
      </c>
      <c r="M392" t="b">
        <f>AND(COUNTIF('Master list(no salts, metals)'!M391,"&lt;=1"),IF(COUNTIF('Master list(no salts, metals)'!$K391:$Y391, "#N/A")=14,TRUE,FALSE))</f>
        <v>0</v>
      </c>
      <c r="N392" t="b">
        <f>AND(COUNTIF('Master list(no salts, metals)'!N391,"&lt;=1"),IF(COUNTIF('Master list(no salts, metals)'!$K391:$Y391, "#N/A")=14,TRUE,FALSE))</f>
        <v>0</v>
      </c>
      <c r="O392" t="b">
        <f>AND(COUNTIF('Master list(no salts, metals)'!O391,"&lt;=1"),IF(COUNTIF('Master list(no salts, metals)'!$K391:$Y391, "#N/A")=14,TRUE,FALSE))</f>
        <v>0</v>
      </c>
      <c r="P392" t="b">
        <f>AND(COUNTIF('Master list(no salts, metals)'!P391,"&lt;=1"),IF(COUNTIF('Master list(no salts, metals)'!$K391:$Y391, "#N/A")=14,TRUE,FALSE))</f>
        <v>0</v>
      </c>
      <c r="Q392" t="b">
        <f>AND(COUNTIF('Master list(no salts, metals)'!Q391,"&lt;=1"),IF(COUNTIF('Master list(no salts, metals)'!$K391:$Y391, "#N/A")=14,TRUE,FALSE))</f>
        <v>0</v>
      </c>
      <c r="R392" t="b">
        <f>AND(COUNTIF('Master list(no salts, metals)'!R391,"&lt;=1"),IF(COUNTIF('Master list(no salts, metals)'!$K391:$Y391, "#N/A")=14,TRUE,FALSE))</f>
        <v>0</v>
      </c>
      <c r="S392" t="b">
        <f>AND(COUNTIF('Master list(no salts, metals)'!S391,"&lt;=1"),IF(COUNTIF('Master list(no salts, metals)'!$K391:$Y391, "#N/A")=14,TRUE,FALSE))</f>
        <v>0</v>
      </c>
      <c r="T392" t="b">
        <f>AND(COUNTIF('Master list(no salts, metals)'!T391,"&lt;=1"),IF(COUNTIF('Master list(no salts, metals)'!$K391:$Y391, "#N/A")=14,TRUE,FALSE))</f>
        <v>0</v>
      </c>
      <c r="U392" t="b">
        <f>AND(COUNTIF('Master list(no salts, metals)'!U391,"&lt;=1"),IF(COUNTIF('Master list(no salts, metals)'!$K391:$Y391, "#N/A")=14,TRUE,FALSE))</f>
        <v>0</v>
      </c>
      <c r="V392" t="b">
        <f>AND(COUNTIF('Master list(no salts, metals)'!V391,"&lt;=1"),IF(COUNTIF('Master list(no salts, metals)'!$K391:$Y391, "#N/A")=14,TRUE,FALSE))</f>
        <v>0</v>
      </c>
      <c r="W392" t="b">
        <f>AND(COUNTIF('Master list(no salts, metals)'!W391,"&lt;=1"),IF(COUNTIF('Master list(no salts, metals)'!$K391:$Y391, "#N/A")=14,TRUE,FALSE))</f>
        <v>0</v>
      </c>
      <c r="X392" t="b">
        <f>AND(COUNTIF('Master list(no salts, metals)'!X391,"&lt;=1"),IF(COUNTIF('Master list(no salts, metals)'!$K391:$Y391, "#N/A")=14,TRUE,FALSE))</f>
        <v>0</v>
      </c>
      <c r="Y392" t="b">
        <f>AND(COUNTIF('Master list(no salts, metals)'!Y391,"&lt;=1"),IF(COUNTIF('Master list(no salts, metals)'!$K391:$Y391, "#N/A")=14,TRUE,FALSE))</f>
        <v>0</v>
      </c>
    </row>
    <row r="393" spans="11:25" x14ac:dyDescent="0.25">
      <c r="K393" t="b">
        <f>AND(COUNTIF('Master list(no salts, metals)'!K392,"&lt;=1"),IF(COUNTIF('Master list(no salts, metals)'!$K392:$Y392, "#N/A")=14,TRUE,FALSE))</f>
        <v>0</v>
      </c>
      <c r="L393" t="b">
        <f>AND(COUNTIF('Master list(no salts, metals)'!L392,"&lt;=1"),IF(COUNTIF('Master list(no salts, metals)'!$K392:$Y392, "#N/A")=14,TRUE,FALSE))</f>
        <v>0</v>
      </c>
      <c r="M393" t="b">
        <f>AND(COUNTIF('Master list(no salts, metals)'!M392,"&lt;=1"),IF(COUNTIF('Master list(no salts, metals)'!$K392:$Y392, "#N/A")=14,TRUE,FALSE))</f>
        <v>0</v>
      </c>
      <c r="N393" t="b">
        <f>AND(COUNTIF('Master list(no salts, metals)'!N392,"&lt;=1"),IF(COUNTIF('Master list(no salts, metals)'!$K392:$Y392, "#N/A")=14,TRUE,FALSE))</f>
        <v>0</v>
      </c>
      <c r="O393" t="b">
        <f>AND(COUNTIF('Master list(no salts, metals)'!O392,"&lt;=1"),IF(COUNTIF('Master list(no salts, metals)'!$K392:$Y392, "#N/A")=14,TRUE,FALSE))</f>
        <v>0</v>
      </c>
      <c r="P393" t="b">
        <f>AND(COUNTIF('Master list(no salts, metals)'!P392,"&lt;=1"),IF(COUNTIF('Master list(no salts, metals)'!$K392:$Y392, "#N/A")=14,TRUE,FALSE))</f>
        <v>0</v>
      </c>
      <c r="Q393" t="b">
        <f>AND(COUNTIF('Master list(no salts, metals)'!Q392,"&lt;=1"),IF(COUNTIF('Master list(no salts, metals)'!$K392:$Y392, "#N/A")=14,TRUE,FALSE))</f>
        <v>0</v>
      </c>
      <c r="R393" t="b">
        <f>AND(COUNTIF('Master list(no salts, metals)'!R392,"&lt;=1"),IF(COUNTIF('Master list(no salts, metals)'!$K392:$Y392, "#N/A")=14,TRUE,FALSE))</f>
        <v>0</v>
      </c>
      <c r="S393" t="b">
        <f>AND(COUNTIF('Master list(no salts, metals)'!S392,"&lt;=1"),IF(COUNTIF('Master list(no salts, metals)'!$K392:$Y392, "#N/A")=14,TRUE,FALSE))</f>
        <v>0</v>
      </c>
      <c r="T393" t="b">
        <f>AND(COUNTIF('Master list(no salts, metals)'!T392,"&lt;=1"),IF(COUNTIF('Master list(no salts, metals)'!$K392:$Y392, "#N/A")=14,TRUE,FALSE))</f>
        <v>0</v>
      </c>
      <c r="U393" t="b">
        <f>AND(COUNTIF('Master list(no salts, metals)'!U392,"&lt;=1"),IF(COUNTIF('Master list(no salts, metals)'!$K392:$Y392, "#N/A")=14,TRUE,FALSE))</f>
        <v>0</v>
      </c>
      <c r="V393" t="b">
        <f>AND(COUNTIF('Master list(no salts, metals)'!V392,"&lt;=1"),IF(COUNTIF('Master list(no salts, metals)'!$K392:$Y392, "#N/A")=14,TRUE,FALSE))</f>
        <v>0</v>
      </c>
      <c r="W393" t="b">
        <f>AND(COUNTIF('Master list(no salts, metals)'!W392,"&lt;=1"),IF(COUNTIF('Master list(no salts, metals)'!$K392:$Y392, "#N/A")=14,TRUE,FALSE))</f>
        <v>0</v>
      </c>
      <c r="X393" t="b">
        <f>AND(COUNTIF('Master list(no salts, metals)'!X392,"&lt;=1"),IF(COUNTIF('Master list(no salts, metals)'!$K392:$Y392, "#N/A")=14,TRUE,FALSE))</f>
        <v>0</v>
      </c>
      <c r="Y393" t="b">
        <f>AND(COUNTIF('Master list(no salts, metals)'!Y392,"&lt;=1"),IF(COUNTIF('Master list(no salts, metals)'!$K392:$Y392, "#N/A")=14,TRUE,FALSE))</f>
        <v>0</v>
      </c>
    </row>
    <row r="394" spans="11:25" x14ac:dyDescent="0.25">
      <c r="K394" t="b">
        <f>AND(COUNTIF('Master list(no salts, metals)'!K393,"&lt;=1"),IF(COUNTIF('Master list(no salts, metals)'!$K393:$Y393, "#N/A")=14,TRUE,FALSE))</f>
        <v>0</v>
      </c>
      <c r="L394" t="b">
        <f>AND(COUNTIF('Master list(no salts, metals)'!L393,"&lt;=1"),IF(COUNTIF('Master list(no salts, metals)'!$K393:$Y393, "#N/A")=14,TRUE,FALSE))</f>
        <v>0</v>
      </c>
      <c r="M394" t="b">
        <f>AND(COUNTIF('Master list(no salts, metals)'!M393,"&lt;=1"),IF(COUNTIF('Master list(no salts, metals)'!$K393:$Y393, "#N/A")=14,TRUE,FALSE))</f>
        <v>0</v>
      </c>
      <c r="N394" t="b">
        <f>AND(COUNTIF('Master list(no salts, metals)'!N393,"&lt;=1"),IF(COUNTIF('Master list(no salts, metals)'!$K393:$Y393, "#N/A")=14,TRUE,FALSE))</f>
        <v>0</v>
      </c>
      <c r="O394" t="b">
        <f>AND(COUNTIF('Master list(no salts, metals)'!O393,"&lt;=1"),IF(COUNTIF('Master list(no salts, metals)'!$K393:$Y393, "#N/A")=14,TRUE,FALSE))</f>
        <v>0</v>
      </c>
      <c r="P394" t="b">
        <f>AND(COUNTIF('Master list(no salts, metals)'!P393,"&lt;=1"),IF(COUNTIF('Master list(no salts, metals)'!$K393:$Y393, "#N/A")=14,TRUE,FALSE))</f>
        <v>0</v>
      </c>
      <c r="Q394" t="b">
        <f>AND(COUNTIF('Master list(no salts, metals)'!Q393,"&lt;=1"),IF(COUNTIF('Master list(no salts, metals)'!$K393:$Y393, "#N/A")=14,TRUE,FALSE))</f>
        <v>0</v>
      </c>
      <c r="R394" t="b">
        <f>AND(COUNTIF('Master list(no salts, metals)'!R393,"&lt;=1"),IF(COUNTIF('Master list(no salts, metals)'!$K393:$Y393, "#N/A")=14,TRUE,FALSE))</f>
        <v>0</v>
      </c>
      <c r="S394" t="b">
        <f>AND(COUNTIF('Master list(no salts, metals)'!S393,"&lt;=1"),IF(COUNTIF('Master list(no salts, metals)'!$K393:$Y393, "#N/A")=14,TRUE,FALSE))</f>
        <v>0</v>
      </c>
      <c r="T394" t="b">
        <f>AND(COUNTIF('Master list(no salts, metals)'!T393,"&lt;=1"),IF(COUNTIF('Master list(no salts, metals)'!$K393:$Y393, "#N/A")=14,TRUE,FALSE))</f>
        <v>0</v>
      </c>
      <c r="U394" t="b">
        <f>AND(COUNTIF('Master list(no salts, metals)'!U393,"&lt;=1"),IF(COUNTIF('Master list(no salts, metals)'!$K393:$Y393, "#N/A")=14,TRUE,FALSE))</f>
        <v>0</v>
      </c>
      <c r="V394" t="b">
        <f>AND(COUNTIF('Master list(no salts, metals)'!V393,"&lt;=1"),IF(COUNTIF('Master list(no salts, metals)'!$K393:$Y393, "#N/A")=14,TRUE,FALSE))</f>
        <v>0</v>
      </c>
      <c r="W394" t="b">
        <f>AND(COUNTIF('Master list(no salts, metals)'!W393,"&lt;=1"),IF(COUNTIF('Master list(no salts, metals)'!$K393:$Y393, "#N/A")=14,TRUE,FALSE))</f>
        <v>1</v>
      </c>
      <c r="X394" t="b">
        <f>AND(COUNTIF('Master list(no salts, metals)'!X393,"&lt;=1"),IF(COUNTIF('Master list(no salts, metals)'!$K393:$Y393, "#N/A")=14,TRUE,FALSE))</f>
        <v>0</v>
      </c>
      <c r="Y394" t="b">
        <f>AND(COUNTIF('Master list(no salts, metals)'!Y393,"&lt;=1"),IF(COUNTIF('Master list(no salts, metals)'!$K393:$Y393, "#N/A")=14,TRUE,FALSE))</f>
        <v>0</v>
      </c>
    </row>
    <row r="395" spans="11:25" x14ac:dyDescent="0.25">
      <c r="K395" t="b">
        <f>AND(COUNTIF('Master list(no salts, metals)'!K394,"&lt;=1"),IF(COUNTIF('Master list(no salts, metals)'!$K394:$Y394, "#N/A")=14,TRUE,FALSE))</f>
        <v>0</v>
      </c>
      <c r="L395" t="b">
        <f>AND(COUNTIF('Master list(no salts, metals)'!L394,"&lt;=1"),IF(COUNTIF('Master list(no salts, metals)'!$K394:$Y394, "#N/A")=14,TRUE,FALSE))</f>
        <v>0</v>
      </c>
      <c r="M395" t="b">
        <f>AND(COUNTIF('Master list(no salts, metals)'!M394,"&lt;=1"),IF(COUNTIF('Master list(no salts, metals)'!$K394:$Y394, "#N/A")=14,TRUE,FALSE))</f>
        <v>0</v>
      </c>
      <c r="N395" t="b">
        <f>AND(COUNTIF('Master list(no salts, metals)'!N394,"&lt;=1"),IF(COUNTIF('Master list(no salts, metals)'!$K394:$Y394, "#N/A")=14,TRUE,FALSE))</f>
        <v>0</v>
      </c>
      <c r="O395" t="b">
        <f>AND(COUNTIF('Master list(no salts, metals)'!O394,"&lt;=1"),IF(COUNTIF('Master list(no salts, metals)'!$K394:$Y394, "#N/A")=14,TRUE,FALSE))</f>
        <v>0</v>
      </c>
      <c r="P395" t="b">
        <f>AND(COUNTIF('Master list(no salts, metals)'!P394,"&lt;=1"),IF(COUNTIF('Master list(no salts, metals)'!$K394:$Y394, "#N/A")=14,TRUE,FALSE))</f>
        <v>0</v>
      </c>
      <c r="Q395" t="b">
        <f>AND(COUNTIF('Master list(no salts, metals)'!Q394,"&lt;=1"),IF(COUNTIF('Master list(no salts, metals)'!$K394:$Y394, "#N/A")=14,TRUE,FALSE))</f>
        <v>0</v>
      </c>
      <c r="R395" t="b">
        <f>AND(COUNTIF('Master list(no salts, metals)'!R394,"&lt;=1"),IF(COUNTIF('Master list(no salts, metals)'!$K394:$Y394, "#N/A")=14,TRUE,FALSE))</f>
        <v>0</v>
      </c>
      <c r="S395" t="b">
        <f>AND(COUNTIF('Master list(no salts, metals)'!S394,"&lt;=1"),IF(COUNTIF('Master list(no salts, metals)'!$K394:$Y394, "#N/A")=14,TRUE,FALSE))</f>
        <v>0</v>
      </c>
      <c r="T395" t="b">
        <f>AND(COUNTIF('Master list(no salts, metals)'!T394,"&lt;=1"),IF(COUNTIF('Master list(no salts, metals)'!$K394:$Y394, "#N/A")=14,TRUE,FALSE))</f>
        <v>0</v>
      </c>
      <c r="U395" t="b">
        <f>AND(COUNTIF('Master list(no salts, metals)'!U394,"&lt;=1"),IF(COUNTIF('Master list(no salts, metals)'!$K394:$Y394, "#N/A")=14,TRUE,FALSE))</f>
        <v>0</v>
      </c>
      <c r="V395" t="b">
        <f>AND(COUNTIF('Master list(no salts, metals)'!V394,"&lt;=1"),IF(COUNTIF('Master list(no salts, metals)'!$K394:$Y394, "#N/A")=14,TRUE,FALSE))</f>
        <v>0</v>
      </c>
      <c r="W395" t="b">
        <f>AND(COUNTIF('Master list(no salts, metals)'!W394,"&lt;=1"),IF(COUNTIF('Master list(no salts, metals)'!$K394:$Y394, "#N/A")=14,TRUE,FALSE))</f>
        <v>0</v>
      </c>
      <c r="X395" t="b">
        <f>AND(COUNTIF('Master list(no salts, metals)'!X394,"&lt;=1"),IF(COUNTIF('Master list(no salts, metals)'!$K394:$Y394, "#N/A")=14,TRUE,FALSE))</f>
        <v>0</v>
      </c>
      <c r="Y395" t="b">
        <f>AND(COUNTIF('Master list(no salts, metals)'!Y394,"&lt;=1"),IF(COUNTIF('Master list(no salts, metals)'!$K394:$Y394, "#N/A")=14,TRUE,FALSE))</f>
        <v>0</v>
      </c>
    </row>
    <row r="396" spans="11:25" x14ac:dyDescent="0.25">
      <c r="K396" t="b">
        <f>AND(COUNTIF('Master list(no salts, metals)'!K395,"&lt;=1"),IF(COUNTIF('Master list(no salts, metals)'!$K395:$Y395, "#N/A")=14,TRUE,FALSE))</f>
        <v>0</v>
      </c>
      <c r="L396" t="b">
        <f>AND(COUNTIF('Master list(no salts, metals)'!L395,"&lt;=1"),IF(COUNTIF('Master list(no salts, metals)'!$K395:$Y395, "#N/A")=14,TRUE,FALSE))</f>
        <v>0</v>
      </c>
      <c r="M396" t="b">
        <f>AND(COUNTIF('Master list(no salts, metals)'!M395,"&lt;=1"),IF(COUNTIF('Master list(no salts, metals)'!$K395:$Y395, "#N/A")=14,TRUE,FALSE))</f>
        <v>0</v>
      </c>
      <c r="N396" t="b">
        <f>AND(COUNTIF('Master list(no salts, metals)'!N395,"&lt;=1"),IF(COUNTIF('Master list(no salts, metals)'!$K395:$Y395, "#N/A")=14,TRUE,FALSE))</f>
        <v>0</v>
      </c>
      <c r="O396" t="b">
        <f>AND(COUNTIF('Master list(no salts, metals)'!O395,"&lt;=1"),IF(COUNTIF('Master list(no salts, metals)'!$K395:$Y395, "#N/A")=14,TRUE,FALSE))</f>
        <v>0</v>
      </c>
      <c r="P396" t="b">
        <f>AND(COUNTIF('Master list(no salts, metals)'!P395,"&lt;=1"),IF(COUNTIF('Master list(no salts, metals)'!$K395:$Y395, "#N/A")=14,TRUE,FALSE))</f>
        <v>0</v>
      </c>
      <c r="Q396" t="b">
        <f>AND(COUNTIF('Master list(no salts, metals)'!Q395,"&lt;=1"),IF(COUNTIF('Master list(no salts, metals)'!$K395:$Y395, "#N/A")=14,TRUE,FALSE))</f>
        <v>0</v>
      </c>
      <c r="R396" t="b">
        <f>AND(COUNTIF('Master list(no salts, metals)'!R395,"&lt;=1"),IF(COUNTIF('Master list(no salts, metals)'!$K395:$Y395, "#N/A")=14,TRUE,FALSE))</f>
        <v>0</v>
      </c>
      <c r="S396" t="b">
        <f>AND(COUNTIF('Master list(no salts, metals)'!S395,"&lt;=1"),IF(COUNTIF('Master list(no salts, metals)'!$K395:$Y395, "#N/A")=14,TRUE,FALSE))</f>
        <v>0</v>
      </c>
      <c r="T396" t="b">
        <f>AND(COUNTIF('Master list(no salts, metals)'!T395,"&lt;=1"),IF(COUNTIF('Master list(no salts, metals)'!$K395:$Y395, "#N/A")=14,TRUE,FALSE))</f>
        <v>0</v>
      </c>
      <c r="U396" t="b">
        <f>AND(COUNTIF('Master list(no salts, metals)'!U395,"&lt;=1"),IF(COUNTIF('Master list(no salts, metals)'!$K395:$Y395, "#N/A")=14,TRUE,FALSE))</f>
        <v>0</v>
      </c>
      <c r="V396" t="b">
        <f>AND(COUNTIF('Master list(no salts, metals)'!V395,"&lt;=1"),IF(COUNTIF('Master list(no salts, metals)'!$K395:$Y395, "#N/A")=14,TRUE,FALSE))</f>
        <v>0</v>
      </c>
      <c r="W396" t="b">
        <f>AND(COUNTIF('Master list(no salts, metals)'!W395,"&lt;=1"),IF(COUNTIF('Master list(no salts, metals)'!$K395:$Y395, "#N/A")=14,TRUE,FALSE))</f>
        <v>0</v>
      </c>
      <c r="X396" t="b">
        <f>AND(COUNTIF('Master list(no salts, metals)'!X395,"&lt;=1"),IF(COUNTIF('Master list(no salts, metals)'!$K395:$Y395, "#N/A")=14,TRUE,FALSE))</f>
        <v>0</v>
      </c>
      <c r="Y396" t="b">
        <f>AND(COUNTIF('Master list(no salts, metals)'!Y395,"&lt;=1"),IF(COUNTIF('Master list(no salts, metals)'!$K395:$Y395, "#N/A")=14,TRUE,FALSE))</f>
        <v>0</v>
      </c>
    </row>
    <row r="397" spans="11:25" x14ac:dyDescent="0.25">
      <c r="K397" t="b">
        <f>AND(COUNTIF('Master list(no salts, metals)'!K396,"&lt;=1"),IF(COUNTIF('Master list(no salts, metals)'!$K396:$Y396, "#N/A")=14,TRUE,FALSE))</f>
        <v>0</v>
      </c>
      <c r="L397" t="b">
        <f>AND(COUNTIF('Master list(no salts, metals)'!L396,"&lt;=1"),IF(COUNTIF('Master list(no salts, metals)'!$K396:$Y396, "#N/A")=14,TRUE,FALSE))</f>
        <v>0</v>
      </c>
      <c r="M397" t="b">
        <f>AND(COUNTIF('Master list(no salts, metals)'!M396,"&lt;=1"),IF(COUNTIF('Master list(no salts, metals)'!$K396:$Y396, "#N/A")=14,TRUE,FALSE))</f>
        <v>0</v>
      </c>
      <c r="N397" t="b">
        <f>AND(COUNTIF('Master list(no salts, metals)'!N396,"&lt;=1"),IF(COUNTIF('Master list(no salts, metals)'!$K396:$Y396, "#N/A")=14,TRUE,FALSE))</f>
        <v>0</v>
      </c>
      <c r="O397" t="b">
        <f>AND(COUNTIF('Master list(no salts, metals)'!O396,"&lt;=1"),IF(COUNTIF('Master list(no salts, metals)'!$K396:$Y396, "#N/A")=14,TRUE,FALSE))</f>
        <v>0</v>
      </c>
      <c r="P397" t="b">
        <f>AND(COUNTIF('Master list(no salts, metals)'!P396,"&lt;=1"),IF(COUNTIF('Master list(no salts, metals)'!$K396:$Y396, "#N/A")=14,TRUE,FALSE))</f>
        <v>0</v>
      </c>
      <c r="Q397" t="b">
        <f>AND(COUNTIF('Master list(no salts, metals)'!Q396,"&lt;=1"),IF(COUNTIF('Master list(no salts, metals)'!$K396:$Y396, "#N/A")=14,TRUE,FALSE))</f>
        <v>0</v>
      </c>
      <c r="R397" t="b">
        <f>AND(COUNTIF('Master list(no salts, metals)'!R396,"&lt;=1"),IF(COUNTIF('Master list(no salts, metals)'!$K396:$Y396, "#N/A")=14,TRUE,FALSE))</f>
        <v>0</v>
      </c>
      <c r="S397" t="b">
        <f>AND(COUNTIF('Master list(no salts, metals)'!S396,"&lt;=1"),IF(COUNTIF('Master list(no salts, metals)'!$K396:$Y396, "#N/A")=14,TRUE,FALSE))</f>
        <v>0</v>
      </c>
      <c r="T397" t="b">
        <f>AND(COUNTIF('Master list(no salts, metals)'!T396,"&lt;=1"),IF(COUNTIF('Master list(no salts, metals)'!$K396:$Y396, "#N/A")=14,TRUE,FALSE))</f>
        <v>0</v>
      </c>
      <c r="U397" t="b">
        <f>AND(COUNTIF('Master list(no salts, metals)'!U396,"&lt;=1"),IF(COUNTIF('Master list(no salts, metals)'!$K396:$Y396, "#N/A")=14,TRUE,FALSE))</f>
        <v>0</v>
      </c>
      <c r="V397" t="b">
        <f>AND(COUNTIF('Master list(no salts, metals)'!V396,"&lt;=1"),IF(COUNTIF('Master list(no salts, metals)'!$K396:$Y396, "#N/A")=14,TRUE,FALSE))</f>
        <v>0</v>
      </c>
      <c r="W397" t="b">
        <f>AND(COUNTIF('Master list(no salts, metals)'!W396,"&lt;=1"),IF(COUNTIF('Master list(no salts, metals)'!$K396:$Y396, "#N/A")=14,TRUE,FALSE))</f>
        <v>0</v>
      </c>
      <c r="X397" t="b">
        <f>AND(COUNTIF('Master list(no salts, metals)'!X396,"&lt;=1"),IF(COUNTIF('Master list(no salts, metals)'!$K396:$Y396, "#N/A")=14,TRUE,FALSE))</f>
        <v>0</v>
      </c>
      <c r="Y397" t="b">
        <f>AND(COUNTIF('Master list(no salts, metals)'!Y396,"&lt;=1"),IF(COUNTIF('Master list(no salts, metals)'!$K396:$Y396, "#N/A")=14,TRUE,FALSE))</f>
        <v>0</v>
      </c>
    </row>
    <row r="398" spans="11:25" x14ac:dyDescent="0.25">
      <c r="K398" t="b">
        <f>AND(COUNTIF('Master list(no salts, metals)'!K397,"&lt;=1"),IF(COUNTIF('Master list(no salts, metals)'!$K397:$Y397, "#N/A")=14,TRUE,FALSE))</f>
        <v>0</v>
      </c>
      <c r="L398" t="b">
        <f>AND(COUNTIF('Master list(no salts, metals)'!L397,"&lt;=1"),IF(COUNTIF('Master list(no salts, metals)'!$K397:$Y397, "#N/A")=14,TRUE,FALSE))</f>
        <v>0</v>
      </c>
      <c r="M398" t="b">
        <f>AND(COUNTIF('Master list(no salts, metals)'!M397,"&lt;=1"),IF(COUNTIF('Master list(no salts, metals)'!$K397:$Y397, "#N/A")=14,TRUE,FALSE))</f>
        <v>0</v>
      </c>
      <c r="N398" t="b">
        <f>AND(COUNTIF('Master list(no salts, metals)'!N397,"&lt;=1"),IF(COUNTIF('Master list(no salts, metals)'!$K397:$Y397, "#N/A")=14,TRUE,FALSE))</f>
        <v>0</v>
      </c>
      <c r="O398" t="b">
        <f>AND(COUNTIF('Master list(no salts, metals)'!O397,"&lt;=1"),IF(COUNTIF('Master list(no salts, metals)'!$K397:$Y397, "#N/A")=14,TRUE,FALSE))</f>
        <v>0</v>
      </c>
      <c r="P398" t="b">
        <f>AND(COUNTIF('Master list(no salts, metals)'!P397,"&lt;=1"),IF(COUNTIF('Master list(no salts, metals)'!$K397:$Y397, "#N/A")=14,TRUE,FALSE))</f>
        <v>0</v>
      </c>
      <c r="Q398" t="b">
        <f>AND(COUNTIF('Master list(no salts, metals)'!Q397,"&lt;=1"),IF(COUNTIF('Master list(no salts, metals)'!$K397:$Y397, "#N/A")=14,TRUE,FALSE))</f>
        <v>0</v>
      </c>
      <c r="R398" t="b">
        <f>AND(COUNTIF('Master list(no salts, metals)'!R397,"&lt;=1"),IF(COUNTIF('Master list(no salts, metals)'!$K397:$Y397, "#N/A")=14,TRUE,FALSE))</f>
        <v>0</v>
      </c>
      <c r="S398" t="b">
        <f>AND(COUNTIF('Master list(no salts, metals)'!S397,"&lt;=1"),IF(COUNTIF('Master list(no salts, metals)'!$K397:$Y397, "#N/A")=14,TRUE,FALSE))</f>
        <v>0</v>
      </c>
      <c r="T398" t="b">
        <f>AND(COUNTIF('Master list(no salts, metals)'!T397,"&lt;=1"),IF(COUNTIF('Master list(no salts, metals)'!$K397:$Y397, "#N/A")=14,TRUE,FALSE))</f>
        <v>0</v>
      </c>
      <c r="U398" t="b">
        <f>AND(COUNTIF('Master list(no salts, metals)'!U397,"&lt;=1"),IF(COUNTIF('Master list(no salts, metals)'!$K397:$Y397, "#N/A")=14,TRUE,FALSE))</f>
        <v>0</v>
      </c>
      <c r="V398" t="b">
        <f>AND(COUNTIF('Master list(no salts, metals)'!V397,"&lt;=1"),IF(COUNTIF('Master list(no salts, metals)'!$K397:$Y397, "#N/A")=14,TRUE,FALSE))</f>
        <v>0</v>
      </c>
      <c r="W398" t="b">
        <f>AND(COUNTIF('Master list(no salts, metals)'!W397,"&lt;=1"),IF(COUNTIF('Master list(no salts, metals)'!$K397:$Y397, "#N/A")=14,TRUE,FALSE))</f>
        <v>0</v>
      </c>
      <c r="X398" t="b">
        <f>AND(COUNTIF('Master list(no salts, metals)'!X397,"&lt;=1"),IF(COUNTIF('Master list(no salts, metals)'!$K397:$Y397, "#N/A")=14,TRUE,FALSE))</f>
        <v>0</v>
      </c>
      <c r="Y398" t="b">
        <f>AND(COUNTIF('Master list(no salts, metals)'!Y397,"&lt;=1"),IF(COUNTIF('Master list(no salts, metals)'!$K397:$Y397, "#N/A")=14,TRUE,FALSE))</f>
        <v>0</v>
      </c>
    </row>
    <row r="399" spans="11:25" x14ac:dyDescent="0.25">
      <c r="K399" t="b">
        <f>AND(COUNTIF('Master list(no salts, metals)'!K398,"&lt;=1"),IF(COUNTIF('Master list(no salts, metals)'!$K398:$Y398, "#N/A")=14,TRUE,FALSE))</f>
        <v>0</v>
      </c>
      <c r="L399" t="b">
        <f>AND(COUNTIF('Master list(no salts, metals)'!L398,"&lt;=1"),IF(COUNTIF('Master list(no salts, metals)'!$K398:$Y398, "#N/A")=14,TRUE,FALSE))</f>
        <v>0</v>
      </c>
      <c r="M399" t="b">
        <f>AND(COUNTIF('Master list(no salts, metals)'!M398,"&lt;=1"),IF(COUNTIF('Master list(no salts, metals)'!$K398:$Y398, "#N/A")=14,TRUE,FALSE))</f>
        <v>0</v>
      </c>
      <c r="N399" t="b">
        <f>AND(COUNTIF('Master list(no salts, metals)'!N398,"&lt;=1"),IF(COUNTIF('Master list(no salts, metals)'!$K398:$Y398, "#N/A")=14,TRUE,FALSE))</f>
        <v>0</v>
      </c>
      <c r="O399" t="b">
        <f>AND(COUNTIF('Master list(no salts, metals)'!O398,"&lt;=1"),IF(COUNTIF('Master list(no salts, metals)'!$K398:$Y398, "#N/A")=14,TRUE,FALSE))</f>
        <v>0</v>
      </c>
      <c r="P399" t="b">
        <f>AND(COUNTIF('Master list(no salts, metals)'!P398,"&lt;=1"),IF(COUNTIF('Master list(no salts, metals)'!$K398:$Y398, "#N/A")=14,TRUE,FALSE))</f>
        <v>0</v>
      </c>
      <c r="Q399" t="b">
        <f>AND(COUNTIF('Master list(no salts, metals)'!Q398,"&lt;=1"),IF(COUNTIF('Master list(no salts, metals)'!$K398:$Y398, "#N/A")=14,TRUE,FALSE))</f>
        <v>0</v>
      </c>
      <c r="R399" t="b">
        <f>AND(COUNTIF('Master list(no salts, metals)'!R398,"&lt;=1"),IF(COUNTIF('Master list(no salts, metals)'!$K398:$Y398, "#N/A")=14,TRUE,FALSE))</f>
        <v>0</v>
      </c>
      <c r="S399" t="b">
        <f>AND(COUNTIF('Master list(no salts, metals)'!S398,"&lt;=1"),IF(COUNTIF('Master list(no salts, metals)'!$K398:$Y398, "#N/A")=14,TRUE,FALSE))</f>
        <v>0</v>
      </c>
      <c r="T399" t="b">
        <f>AND(COUNTIF('Master list(no salts, metals)'!T398,"&lt;=1"),IF(COUNTIF('Master list(no salts, metals)'!$K398:$Y398, "#N/A")=14,TRUE,FALSE))</f>
        <v>1</v>
      </c>
      <c r="U399" t="b">
        <f>AND(COUNTIF('Master list(no salts, metals)'!U398,"&lt;=1"),IF(COUNTIF('Master list(no salts, metals)'!$K398:$Y398, "#N/A")=14,TRUE,FALSE))</f>
        <v>0</v>
      </c>
      <c r="V399" t="b">
        <f>AND(COUNTIF('Master list(no salts, metals)'!V398,"&lt;=1"),IF(COUNTIF('Master list(no salts, metals)'!$K398:$Y398, "#N/A")=14,TRUE,FALSE))</f>
        <v>0</v>
      </c>
      <c r="W399" t="b">
        <f>AND(COUNTIF('Master list(no salts, metals)'!W398,"&lt;=1"),IF(COUNTIF('Master list(no salts, metals)'!$K398:$Y398, "#N/A")=14,TRUE,FALSE))</f>
        <v>0</v>
      </c>
      <c r="X399" t="b">
        <f>AND(COUNTIF('Master list(no salts, metals)'!X398,"&lt;=1"),IF(COUNTIF('Master list(no salts, metals)'!$K398:$Y398, "#N/A")=14,TRUE,FALSE))</f>
        <v>0</v>
      </c>
      <c r="Y399" t="b">
        <f>AND(COUNTIF('Master list(no salts, metals)'!Y398,"&lt;=1"),IF(COUNTIF('Master list(no salts, metals)'!$K398:$Y398, "#N/A")=14,TRUE,FALSE))</f>
        <v>0</v>
      </c>
    </row>
    <row r="400" spans="11:25" x14ac:dyDescent="0.25">
      <c r="K400" t="b">
        <f>AND(COUNTIF('Master list(no salts, metals)'!K399,"&lt;=1"),IF(COUNTIF('Master list(no salts, metals)'!$K399:$Y399, "#N/A")=14,TRUE,FALSE))</f>
        <v>0</v>
      </c>
      <c r="L400" t="b">
        <f>AND(COUNTIF('Master list(no salts, metals)'!L399,"&lt;=1"),IF(COUNTIF('Master list(no salts, metals)'!$K399:$Y399, "#N/A")=14,TRUE,FALSE))</f>
        <v>0</v>
      </c>
      <c r="M400" t="b">
        <f>AND(COUNTIF('Master list(no salts, metals)'!M399,"&lt;=1"),IF(COUNTIF('Master list(no salts, metals)'!$K399:$Y399, "#N/A")=14,TRUE,FALSE))</f>
        <v>0</v>
      </c>
      <c r="N400" t="b">
        <f>AND(COUNTIF('Master list(no salts, metals)'!N399,"&lt;=1"),IF(COUNTIF('Master list(no salts, metals)'!$K399:$Y399, "#N/A")=14,TRUE,FALSE))</f>
        <v>0</v>
      </c>
      <c r="O400" t="b">
        <f>AND(COUNTIF('Master list(no salts, metals)'!O399,"&lt;=1"),IF(COUNTIF('Master list(no salts, metals)'!$K399:$Y399, "#N/A")=14,TRUE,FALSE))</f>
        <v>0</v>
      </c>
      <c r="P400" t="b">
        <f>AND(COUNTIF('Master list(no salts, metals)'!P399,"&lt;=1"),IF(COUNTIF('Master list(no salts, metals)'!$K399:$Y399, "#N/A")=14,TRUE,FALSE))</f>
        <v>0</v>
      </c>
      <c r="Q400" t="b">
        <f>AND(COUNTIF('Master list(no salts, metals)'!Q399,"&lt;=1"),IF(COUNTIF('Master list(no salts, metals)'!$K399:$Y399, "#N/A")=14,TRUE,FALSE))</f>
        <v>0</v>
      </c>
      <c r="R400" t="b">
        <f>AND(COUNTIF('Master list(no salts, metals)'!R399,"&lt;=1"),IF(COUNTIF('Master list(no salts, metals)'!$K399:$Y399, "#N/A")=14,TRUE,FALSE))</f>
        <v>0</v>
      </c>
      <c r="S400" t="b">
        <f>AND(COUNTIF('Master list(no salts, metals)'!S399,"&lt;=1"),IF(COUNTIF('Master list(no salts, metals)'!$K399:$Y399, "#N/A")=14,TRUE,FALSE))</f>
        <v>0</v>
      </c>
      <c r="T400" t="b">
        <f>AND(COUNTIF('Master list(no salts, metals)'!T399,"&lt;=1"),IF(COUNTIF('Master list(no salts, metals)'!$K399:$Y399, "#N/A")=14,TRUE,FALSE))</f>
        <v>0</v>
      </c>
      <c r="U400" t="b">
        <f>AND(COUNTIF('Master list(no salts, metals)'!U399,"&lt;=1"),IF(COUNTIF('Master list(no salts, metals)'!$K399:$Y399, "#N/A")=14,TRUE,FALSE))</f>
        <v>0</v>
      </c>
      <c r="V400" t="b">
        <f>AND(COUNTIF('Master list(no salts, metals)'!V399,"&lt;=1"),IF(COUNTIF('Master list(no salts, metals)'!$K399:$Y399, "#N/A")=14,TRUE,FALSE))</f>
        <v>0</v>
      </c>
      <c r="W400" t="b">
        <f>AND(COUNTIF('Master list(no salts, metals)'!W399,"&lt;=1"),IF(COUNTIF('Master list(no salts, metals)'!$K399:$Y399, "#N/A")=14,TRUE,FALSE))</f>
        <v>1</v>
      </c>
      <c r="X400" t="b">
        <f>AND(COUNTIF('Master list(no salts, metals)'!X399,"&lt;=1"),IF(COUNTIF('Master list(no salts, metals)'!$K399:$Y399, "#N/A")=14,TRUE,FALSE))</f>
        <v>0</v>
      </c>
      <c r="Y400" t="b">
        <f>AND(COUNTIF('Master list(no salts, metals)'!Y399,"&lt;=1"),IF(COUNTIF('Master list(no salts, metals)'!$K399:$Y399, "#N/A")=14,TRUE,FALSE))</f>
        <v>0</v>
      </c>
    </row>
    <row r="401" spans="11:25" x14ac:dyDescent="0.25">
      <c r="K401" t="b">
        <f>AND(COUNTIF('Master list(no salts, metals)'!K400,"&lt;=1"),IF(COUNTIF('Master list(no salts, metals)'!$K400:$Y400, "#N/A")=14,TRUE,FALSE))</f>
        <v>0</v>
      </c>
      <c r="L401" t="b">
        <f>AND(COUNTIF('Master list(no salts, metals)'!L400,"&lt;=1"),IF(COUNTIF('Master list(no salts, metals)'!$K400:$Y400, "#N/A")=14,TRUE,FALSE))</f>
        <v>0</v>
      </c>
      <c r="M401" t="b">
        <f>AND(COUNTIF('Master list(no salts, metals)'!M400,"&lt;=1"),IF(COUNTIF('Master list(no salts, metals)'!$K400:$Y400, "#N/A")=14,TRUE,FALSE))</f>
        <v>0</v>
      </c>
      <c r="N401" t="b">
        <f>AND(COUNTIF('Master list(no salts, metals)'!N400,"&lt;=1"),IF(COUNTIF('Master list(no salts, metals)'!$K400:$Y400, "#N/A")=14,TRUE,FALSE))</f>
        <v>0</v>
      </c>
      <c r="O401" t="b">
        <f>AND(COUNTIF('Master list(no salts, metals)'!O400,"&lt;=1"),IF(COUNTIF('Master list(no salts, metals)'!$K400:$Y400, "#N/A")=14,TRUE,FALSE))</f>
        <v>0</v>
      </c>
      <c r="P401" t="b">
        <f>AND(COUNTIF('Master list(no salts, metals)'!P400,"&lt;=1"),IF(COUNTIF('Master list(no salts, metals)'!$K400:$Y400, "#N/A")=14,TRUE,FALSE))</f>
        <v>0</v>
      </c>
      <c r="Q401" t="b">
        <f>AND(COUNTIF('Master list(no salts, metals)'!Q400,"&lt;=1"),IF(COUNTIF('Master list(no salts, metals)'!$K400:$Y400, "#N/A")=14,TRUE,FALSE))</f>
        <v>0</v>
      </c>
      <c r="R401" t="b">
        <f>AND(COUNTIF('Master list(no salts, metals)'!R400,"&lt;=1"),IF(COUNTIF('Master list(no salts, metals)'!$K400:$Y400, "#N/A")=14,TRUE,FALSE))</f>
        <v>0</v>
      </c>
      <c r="S401" t="b">
        <f>AND(COUNTIF('Master list(no salts, metals)'!S400,"&lt;=1"),IF(COUNTIF('Master list(no salts, metals)'!$K400:$Y400, "#N/A")=14,TRUE,FALSE))</f>
        <v>0</v>
      </c>
      <c r="T401" t="b">
        <f>AND(COUNTIF('Master list(no salts, metals)'!T400,"&lt;=1"),IF(COUNTIF('Master list(no salts, metals)'!$K400:$Y400, "#N/A")=14,TRUE,FALSE))</f>
        <v>0</v>
      </c>
      <c r="U401" t="b">
        <f>AND(COUNTIF('Master list(no salts, metals)'!U400,"&lt;=1"),IF(COUNTIF('Master list(no salts, metals)'!$K400:$Y400, "#N/A")=14,TRUE,FALSE))</f>
        <v>0</v>
      </c>
      <c r="V401" t="b">
        <f>AND(COUNTIF('Master list(no salts, metals)'!V400,"&lt;=1"),IF(COUNTIF('Master list(no salts, metals)'!$K400:$Y400, "#N/A")=14,TRUE,FALSE))</f>
        <v>0</v>
      </c>
      <c r="W401" t="b">
        <f>AND(COUNTIF('Master list(no salts, metals)'!W400,"&lt;=1"),IF(COUNTIF('Master list(no salts, metals)'!$K400:$Y400, "#N/A")=14,TRUE,FALSE))</f>
        <v>0</v>
      </c>
      <c r="X401" t="b">
        <f>AND(COUNTIF('Master list(no salts, metals)'!X400,"&lt;=1"),IF(COUNTIF('Master list(no salts, metals)'!$K400:$Y400, "#N/A")=14,TRUE,FALSE))</f>
        <v>1</v>
      </c>
      <c r="Y401" t="b">
        <f>AND(COUNTIF('Master list(no salts, metals)'!Y400,"&lt;=1"),IF(COUNTIF('Master list(no salts, metals)'!$K400:$Y400, "#N/A")=14,TRUE,FALSE))</f>
        <v>0</v>
      </c>
    </row>
    <row r="402" spans="11:25" x14ac:dyDescent="0.25">
      <c r="K402" t="b">
        <f>AND(COUNTIF('Master list(no salts, metals)'!K401,"&lt;=1"),IF(COUNTIF('Master list(no salts, metals)'!$K401:$Y401, "#N/A")=14,TRUE,FALSE))</f>
        <v>0</v>
      </c>
      <c r="L402" t="b">
        <f>AND(COUNTIF('Master list(no salts, metals)'!L401,"&lt;=1"),IF(COUNTIF('Master list(no salts, metals)'!$K401:$Y401, "#N/A")=14,TRUE,FALSE))</f>
        <v>0</v>
      </c>
      <c r="M402" t="b">
        <f>AND(COUNTIF('Master list(no salts, metals)'!M401,"&lt;=1"),IF(COUNTIF('Master list(no salts, metals)'!$K401:$Y401, "#N/A")=14,TRUE,FALSE))</f>
        <v>0</v>
      </c>
      <c r="N402" t="b">
        <f>AND(COUNTIF('Master list(no salts, metals)'!N401,"&lt;=1"),IF(COUNTIF('Master list(no salts, metals)'!$K401:$Y401, "#N/A")=14,TRUE,FALSE))</f>
        <v>0</v>
      </c>
      <c r="O402" t="b">
        <f>AND(COUNTIF('Master list(no salts, metals)'!O401,"&lt;=1"),IF(COUNTIF('Master list(no salts, metals)'!$K401:$Y401, "#N/A")=14,TRUE,FALSE))</f>
        <v>0</v>
      </c>
      <c r="P402" t="b">
        <f>AND(COUNTIF('Master list(no salts, metals)'!P401,"&lt;=1"),IF(COUNTIF('Master list(no salts, metals)'!$K401:$Y401, "#N/A")=14,TRUE,FALSE))</f>
        <v>0</v>
      </c>
      <c r="Q402" t="b">
        <f>AND(COUNTIF('Master list(no salts, metals)'!Q401,"&lt;=1"),IF(COUNTIF('Master list(no salts, metals)'!$K401:$Y401, "#N/A")=14,TRUE,FALSE))</f>
        <v>0</v>
      </c>
      <c r="R402" t="b">
        <f>AND(COUNTIF('Master list(no salts, metals)'!R401,"&lt;=1"),IF(COUNTIF('Master list(no salts, metals)'!$K401:$Y401, "#N/A")=14,TRUE,FALSE))</f>
        <v>0</v>
      </c>
      <c r="S402" t="b">
        <f>AND(COUNTIF('Master list(no salts, metals)'!S401,"&lt;=1"),IF(COUNTIF('Master list(no salts, metals)'!$K401:$Y401, "#N/A")=14,TRUE,FALSE))</f>
        <v>0</v>
      </c>
      <c r="T402" t="b">
        <f>AND(COUNTIF('Master list(no salts, metals)'!T401,"&lt;=1"),IF(COUNTIF('Master list(no salts, metals)'!$K401:$Y401, "#N/A")=14,TRUE,FALSE))</f>
        <v>0</v>
      </c>
      <c r="U402" t="b">
        <f>AND(COUNTIF('Master list(no salts, metals)'!U401,"&lt;=1"),IF(COUNTIF('Master list(no salts, metals)'!$K401:$Y401, "#N/A")=14,TRUE,FALSE))</f>
        <v>0</v>
      </c>
      <c r="V402" t="b">
        <f>AND(COUNTIF('Master list(no salts, metals)'!V401,"&lt;=1"),IF(COUNTIF('Master list(no salts, metals)'!$K401:$Y401, "#N/A")=14,TRUE,FALSE))</f>
        <v>0</v>
      </c>
      <c r="W402" t="b">
        <f>AND(COUNTIF('Master list(no salts, metals)'!W401,"&lt;=1"),IF(COUNTIF('Master list(no salts, metals)'!$K401:$Y401, "#N/A")=14,TRUE,FALSE))</f>
        <v>0</v>
      </c>
      <c r="X402" t="b">
        <f>AND(COUNTIF('Master list(no salts, metals)'!X401,"&lt;=1"),IF(COUNTIF('Master list(no salts, metals)'!$K401:$Y401, "#N/A")=14,TRUE,FALSE))</f>
        <v>1</v>
      </c>
      <c r="Y402" t="b">
        <f>AND(COUNTIF('Master list(no salts, metals)'!Y401,"&lt;=1"),IF(COUNTIF('Master list(no salts, metals)'!$K401:$Y401, "#N/A")=14,TRUE,FALSE))</f>
        <v>0</v>
      </c>
    </row>
    <row r="403" spans="11:25" x14ac:dyDescent="0.25">
      <c r="K403" t="b">
        <f>AND(COUNTIF('Master list(no salts, metals)'!K402,"&lt;=1"),IF(COUNTIF('Master list(no salts, metals)'!$K402:$Y402, "#N/A")=14,TRUE,FALSE))</f>
        <v>0</v>
      </c>
      <c r="L403" t="b">
        <f>AND(COUNTIF('Master list(no salts, metals)'!L402,"&lt;=1"),IF(COUNTIF('Master list(no salts, metals)'!$K402:$Y402, "#N/A")=14,TRUE,FALSE))</f>
        <v>0</v>
      </c>
      <c r="M403" t="b">
        <f>AND(COUNTIF('Master list(no salts, metals)'!M402,"&lt;=1"),IF(COUNTIF('Master list(no salts, metals)'!$K402:$Y402, "#N/A")=14,TRUE,FALSE))</f>
        <v>0</v>
      </c>
      <c r="N403" t="b">
        <f>AND(COUNTIF('Master list(no salts, metals)'!N402,"&lt;=1"),IF(COUNTIF('Master list(no salts, metals)'!$K402:$Y402, "#N/A")=14,TRUE,FALSE))</f>
        <v>0</v>
      </c>
      <c r="O403" t="b">
        <f>AND(COUNTIF('Master list(no salts, metals)'!O402,"&lt;=1"),IF(COUNTIF('Master list(no salts, metals)'!$K402:$Y402, "#N/A")=14,TRUE,FALSE))</f>
        <v>0</v>
      </c>
      <c r="P403" t="b">
        <f>AND(COUNTIF('Master list(no salts, metals)'!P402,"&lt;=1"),IF(COUNTIF('Master list(no salts, metals)'!$K402:$Y402, "#N/A")=14,TRUE,FALSE))</f>
        <v>0</v>
      </c>
      <c r="Q403" t="b">
        <f>AND(COUNTIF('Master list(no salts, metals)'!Q402,"&lt;=1"),IF(COUNTIF('Master list(no salts, metals)'!$K402:$Y402, "#N/A")=14,TRUE,FALSE))</f>
        <v>0</v>
      </c>
      <c r="R403" t="b">
        <f>AND(COUNTIF('Master list(no salts, metals)'!R402,"&lt;=1"),IF(COUNTIF('Master list(no salts, metals)'!$K402:$Y402, "#N/A")=14,TRUE,FALSE))</f>
        <v>0</v>
      </c>
      <c r="S403" t="b">
        <f>AND(COUNTIF('Master list(no salts, metals)'!S402,"&lt;=1"),IF(COUNTIF('Master list(no salts, metals)'!$K402:$Y402, "#N/A")=14,TRUE,FALSE))</f>
        <v>0</v>
      </c>
      <c r="T403" t="b">
        <f>AND(COUNTIF('Master list(no salts, metals)'!T402,"&lt;=1"),IF(COUNTIF('Master list(no salts, metals)'!$K402:$Y402, "#N/A")=14,TRUE,FALSE))</f>
        <v>0</v>
      </c>
      <c r="U403" t="b">
        <f>AND(COUNTIF('Master list(no salts, metals)'!U402,"&lt;=1"),IF(COUNTIF('Master list(no salts, metals)'!$K402:$Y402, "#N/A")=14,TRUE,FALSE))</f>
        <v>0</v>
      </c>
      <c r="V403" t="b">
        <f>AND(COUNTIF('Master list(no salts, metals)'!V402,"&lt;=1"),IF(COUNTIF('Master list(no salts, metals)'!$K402:$Y402, "#N/A")=14,TRUE,FALSE))</f>
        <v>0</v>
      </c>
      <c r="W403" t="b">
        <f>AND(COUNTIF('Master list(no salts, metals)'!W402,"&lt;=1"),IF(COUNTIF('Master list(no salts, metals)'!$K402:$Y402, "#N/A")=14,TRUE,FALSE))</f>
        <v>0</v>
      </c>
      <c r="X403" t="b">
        <f>AND(COUNTIF('Master list(no salts, metals)'!X402,"&lt;=1"),IF(COUNTIF('Master list(no salts, metals)'!$K402:$Y402, "#N/A")=14,TRUE,FALSE))</f>
        <v>0</v>
      </c>
      <c r="Y403" t="b">
        <f>AND(COUNTIF('Master list(no salts, metals)'!Y402,"&lt;=1"),IF(COUNTIF('Master list(no salts, metals)'!$K402:$Y402, "#N/A")=14,TRUE,FALSE))</f>
        <v>0</v>
      </c>
    </row>
    <row r="404" spans="11:25" x14ac:dyDescent="0.25">
      <c r="K404" t="b">
        <f>AND(COUNTIF('Master list(no salts, metals)'!K403,"&lt;=1"),IF(COUNTIF('Master list(no salts, metals)'!$K403:$Y403, "#N/A")=14,TRUE,FALSE))</f>
        <v>0</v>
      </c>
      <c r="L404" t="b">
        <f>AND(COUNTIF('Master list(no salts, metals)'!L403,"&lt;=1"),IF(COUNTIF('Master list(no salts, metals)'!$K403:$Y403, "#N/A")=14,TRUE,FALSE))</f>
        <v>0</v>
      </c>
      <c r="M404" t="b">
        <f>AND(COUNTIF('Master list(no salts, metals)'!M403,"&lt;=1"),IF(COUNTIF('Master list(no salts, metals)'!$K403:$Y403, "#N/A")=14,TRUE,FALSE))</f>
        <v>0</v>
      </c>
      <c r="N404" t="b">
        <f>AND(COUNTIF('Master list(no salts, metals)'!N403,"&lt;=1"),IF(COUNTIF('Master list(no salts, metals)'!$K403:$Y403, "#N/A")=14,TRUE,FALSE))</f>
        <v>0</v>
      </c>
      <c r="O404" t="b">
        <f>AND(COUNTIF('Master list(no salts, metals)'!O403,"&lt;=1"),IF(COUNTIF('Master list(no salts, metals)'!$K403:$Y403, "#N/A")=14,TRUE,FALSE))</f>
        <v>0</v>
      </c>
      <c r="P404" t="b">
        <f>AND(COUNTIF('Master list(no salts, metals)'!P403,"&lt;=1"),IF(COUNTIF('Master list(no salts, metals)'!$K403:$Y403, "#N/A")=14,TRUE,FALSE))</f>
        <v>0</v>
      </c>
      <c r="Q404" t="b">
        <f>AND(COUNTIF('Master list(no salts, metals)'!Q403,"&lt;=1"),IF(COUNTIF('Master list(no salts, metals)'!$K403:$Y403, "#N/A")=14,TRUE,FALSE))</f>
        <v>0</v>
      </c>
      <c r="R404" t="b">
        <f>AND(COUNTIF('Master list(no salts, metals)'!R403,"&lt;=1"),IF(COUNTIF('Master list(no salts, metals)'!$K403:$Y403, "#N/A")=14,TRUE,FALSE))</f>
        <v>0</v>
      </c>
      <c r="S404" t="b">
        <f>AND(COUNTIF('Master list(no salts, metals)'!S403,"&lt;=1"),IF(COUNTIF('Master list(no salts, metals)'!$K403:$Y403, "#N/A")=14,TRUE,FALSE))</f>
        <v>0</v>
      </c>
      <c r="T404" t="b">
        <f>AND(COUNTIF('Master list(no salts, metals)'!T403,"&lt;=1"),IF(COUNTIF('Master list(no salts, metals)'!$K403:$Y403, "#N/A")=14,TRUE,FALSE))</f>
        <v>0</v>
      </c>
      <c r="U404" t="b">
        <f>AND(COUNTIF('Master list(no salts, metals)'!U403,"&lt;=1"),IF(COUNTIF('Master list(no salts, metals)'!$K403:$Y403, "#N/A")=14,TRUE,FALSE))</f>
        <v>0</v>
      </c>
      <c r="V404" t="b">
        <f>AND(COUNTIF('Master list(no salts, metals)'!V403,"&lt;=1"),IF(COUNTIF('Master list(no salts, metals)'!$K403:$Y403, "#N/A")=14,TRUE,FALSE))</f>
        <v>0</v>
      </c>
      <c r="W404" t="b">
        <f>AND(COUNTIF('Master list(no salts, metals)'!W403,"&lt;=1"),IF(COUNTIF('Master list(no salts, metals)'!$K403:$Y403, "#N/A")=14,TRUE,FALSE))</f>
        <v>0</v>
      </c>
      <c r="X404" t="b">
        <f>AND(COUNTIF('Master list(no salts, metals)'!X403,"&lt;=1"),IF(COUNTIF('Master list(no salts, metals)'!$K403:$Y403, "#N/A")=14,TRUE,FALSE))</f>
        <v>0</v>
      </c>
      <c r="Y404" t="b">
        <f>AND(COUNTIF('Master list(no salts, metals)'!Y403,"&lt;=1"),IF(COUNTIF('Master list(no salts, metals)'!$K403:$Y403, "#N/A")=14,TRUE,FALSE))</f>
        <v>0</v>
      </c>
    </row>
    <row r="405" spans="11:25" x14ac:dyDescent="0.25">
      <c r="K405" t="b">
        <f>AND(COUNTIF('Master list(no salts, metals)'!K404,"&lt;=1"),IF(COUNTIF('Master list(no salts, metals)'!$K404:$Y404, "#N/A")=14,TRUE,FALSE))</f>
        <v>0</v>
      </c>
      <c r="L405" t="b">
        <f>AND(COUNTIF('Master list(no salts, metals)'!L404,"&lt;=1"),IF(COUNTIF('Master list(no salts, metals)'!$K404:$Y404, "#N/A")=14,TRUE,FALSE))</f>
        <v>0</v>
      </c>
      <c r="M405" t="b">
        <f>AND(COUNTIF('Master list(no salts, metals)'!M404,"&lt;=1"),IF(COUNTIF('Master list(no salts, metals)'!$K404:$Y404, "#N/A")=14,TRUE,FALSE))</f>
        <v>0</v>
      </c>
      <c r="N405" t="b">
        <f>AND(COUNTIF('Master list(no salts, metals)'!N404,"&lt;=1"),IF(COUNTIF('Master list(no salts, metals)'!$K404:$Y404, "#N/A")=14,TRUE,FALSE))</f>
        <v>0</v>
      </c>
      <c r="O405" t="b">
        <f>AND(COUNTIF('Master list(no salts, metals)'!O404,"&lt;=1"),IF(COUNTIF('Master list(no salts, metals)'!$K404:$Y404, "#N/A")=14,TRUE,FALSE))</f>
        <v>0</v>
      </c>
      <c r="P405" t="b">
        <f>AND(COUNTIF('Master list(no salts, metals)'!P404,"&lt;=1"),IF(COUNTIF('Master list(no salts, metals)'!$K404:$Y404, "#N/A")=14,TRUE,FALSE))</f>
        <v>0</v>
      </c>
      <c r="Q405" t="b">
        <f>AND(COUNTIF('Master list(no salts, metals)'!Q404,"&lt;=1"),IF(COUNTIF('Master list(no salts, metals)'!$K404:$Y404, "#N/A")=14,TRUE,FALSE))</f>
        <v>0</v>
      </c>
      <c r="R405" t="b">
        <f>AND(COUNTIF('Master list(no salts, metals)'!R404,"&lt;=1"),IF(COUNTIF('Master list(no salts, metals)'!$K404:$Y404, "#N/A")=14,TRUE,FALSE))</f>
        <v>0</v>
      </c>
      <c r="S405" t="b">
        <f>AND(COUNTIF('Master list(no salts, metals)'!S404,"&lt;=1"),IF(COUNTIF('Master list(no salts, metals)'!$K404:$Y404, "#N/A")=14,TRUE,FALSE))</f>
        <v>0</v>
      </c>
      <c r="T405" t="b">
        <f>AND(COUNTIF('Master list(no salts, metals)'!T404,"&lt;=1"),IF(COUNTIF('Master list(no salts, metals)'!$K404:$Y404, "#N/A")=14,TRUE,FALSE))</f>
        <v>0</v>
      </c>
      <c r="U405" t="b">
        <f>AND(COUNTIF('Master list(no salts, metals)'!U404,"&lt;=1"),IF(COUNTIF('Master list(no salts, metals)'!$K404:$Y404, "#N/A")=14,TRUE,FALSE))</f>
        <v>0</v>
      </c>
      <c r="V405" t="b">
        <f>AND(COUNTIF('Master list(no salts, metals)'!V404,"&lt;=1"),IF(COUNTIF('Master list(no salts, metals)'!$K404:$Y404, "#N/A")=14,TRUE,FALSE))</f>
        <v>0</v>
      </c>
      <c r="W405" t="b">
        <f>AND(COUNTIF('Master list(no salts, metals)'!W404,"&lt;=1"),IF(COUNTIF('Master list(no salts, metals)'!$K404:$Y404, "#N/A")=14,TRUE,FALSE))</f>
        <v>1</v>
      </c>
      <c r="X405" t="b">
        <f>AND(COUNTIF('Master list(no salts, metals)'!X404,"&lt;=1"),IF(COUNTIF('Master list(no salts, metals)'!$K404:$Y404, "#N/A")=14,TRUE,FALSE))</f>
        <v>0</v>
      </c>
      <c r="Y405" t="b">
        <f>AND(COUNTIF('Master list(no salts, metals)'!Y404,"&lt;=1"),IF(COUNTIF('Master list(no salts, metals)'!$K404:$Y404, "#N/A")=14,TRUE,FALSE))</f>
        <v>0</v>
      </c>
    </row>
    <row r="406" spans="11:25" x14ac:dyDescent="0.25">
      <c r="K406" t="b">
        <f>AND(COUNTIF('Master list(no salts, metals)'!K405,"&lt;=1"),IF(COUNTIF('Master list(no salts, metals)'!$K405:$Y405, "#N/A")=14,TRUE,FALSE))</f>
        <v>0</v>
      </c>
      <c r="L406" t="b">
        <f>AND(COUNTIF('Master list(no salts, metals)'!L405,"&lt;=1"),IF(COUNTIF('Master list(no salts, metals)'!$K405:$Y405, "#N/A")=14,TRUE,FALSE))</f>
        <v>0</v>
      </c>
      <c r="M406" t="b">
        <f>AND(COUNTIF('Master list(no salts, metals)'!M405,"&lt;=1"),IF(COUNTIF('Master list(no salts, metals)'!$K405:$Y405, "#N/A")=14,TRUE,FALSE))</f>
        <v>0</v>
      </c>
      <c r="N406" t="b">
        <f>AND(COUNTIF('Master list(no salts, metals)'!N405,"&lt;=1"),IF(COUNTIF('Master list(no salts, metals)'!$K405:$Y405, "#N/A")=14,TRUE,FALSE))</f>
        <v>0</v>
      </c>
      <c r="O406" t="b">
        <f>AND(COUNTIF('Master list(no salts, metals)'!O405,"&lt;=1"),IF(COUNTIF('Master list(no salts, metals)'!$K405:$Y405, "#N/A")=14,TRUE,FALSE))</f>
        <v>0</v>
      </c>
      <c r="P406" t="b">
        <f>AND(COUNTIF('Master list(no salts, metals)'!P405,"&lt;=1"),IF(COUNTIF('Master list(no salts, metals)'!$K405:$Y405, "#N/A")=14,TRUE,FALSE))</f>
        <v>0</v>
      </c>
      <c r="Q406" t="b">
        <f>AND(COUNTIF('Master list(no salts, metals)'!Q405,"&lt;=1"),IF(COUNTIF('Master list(no salts, metals)'!$K405:$Y405, "#N/A")=14,TRUE,FALSE))</f>
        <v>0</v>
      </c>
      <c r="R406" t="b">
        <f>AND(COUNTIF('Master list(no salts, metals)'!R405,"&lt;=1"),IF(COUNTIF('Master list(no salts, metals)'!$K405:$Y405, "#N/A")=14,TRUE,FALSE))</f>
        <v>0</v>
      </c>
      <c r="S406" t="b">
        <f>AND(COUNTIF('Master list(no salts, metals)'!S405,"&lt;=1"),IF(COUNTIF('Master list(no salts, metals)'!$K405:$Y405, "#N/A")=14,TRUE,FALSE))</f>
        <v>0</v>
      </c>
      <c r="T406" t="b">
        <f>AND(COUNTIF('Master list(no salts, metals)'!T405,"&lt;=1"),IF(COUNTIF('Master list(no salts, metals)'!$K405:$Y405, "#N/A")=14,TRUE,FALSE))</f>
        <v>0</v>
      </c>
      <c r="U406" t="b">
        <f>AND(COUNTIF('Master list(no salts, metals)'!U405,"&lt;=1"),IF(COUNTIF('Master list(no salts, metals)'!$K405:$Y405, "#N/A")=14,TRUE,FALSE))</f>
        <v>0</v>
      </c>
      <c r="V406" t="b">
        <f>AND(COUNTIF('Master list(no salts, metals)'!V405,"&lt;=1"),IF(COUNTIF('Master list(no salts, metals)'!$K405:$Y405, "#N/A")=14,TRUE,FALSE))</f>
        <v>0</v>
      </c>
      <c r="W406" t="b">
        <f>AND(COUNTIF('Master list(no salts, metals)'!W405,"&lt;=1"),IF(COUNTIF('Master list(no salts, metals)'!$K405:$Y405, "#N/A")=14,TRUE,FALSE))</f>
        <v>1</v>
      </c>
      <c r="X406" t="b">
        <f>AND(COUNTIF('Master list(no salts, metals)'!X405,"&lt;=1"),IF(COUNTIF('Master list(no salts, metals)'!$K405:$Y405, "#N/A")=14,TRUE,FALSE))</f>
        <v>0</v>
      </c>
      <c r="Y406" t="b">
        <f>AND(COUNTIF('Master list(no salts, metals)'!Y405,"&lt;=1"),IF(COUNTIF('Master list(no salts, metals)'!$K405:$Y405, "#N/A")=14,TRUE,FALSE))</f>
        <v>0</v>
      </c>
    </row>
    <row r="407" spans="11:25" x14ac:dyDescent="0.25">
      <c r="K407" t="b">
        <f>AND(COUNTIF('Master list(no salts, metals)'!K406,"&lt;=1"),IF(COUNTIF('Master list(no salts, metals)'!$K406:$Y406, "#N/A")=14,TRUE,FALSE))</f>
        <v>0</v>
      </c>
      <c r="L407" t="b">
        <f>AND(COUNTIF('Master list(no salts, metals)'!L406,"&lt;=1"),IF(COUNTIF('Master list(no salts, metals)'!$K406:$Y406, "#N/A")=14,TRUE,FALSE))</f>
        <v>0</v>
      </c>
      <c r="M407" t="b">
        <f>AND(COUNTIF('Master list(no salts, metals)'!M406,"&lt;=1"),IF(COUNTIF('Master list(no salts, metals)'!$K406:$Y406, "#N/A")=14,TRUE,FALSE))</f>
        <v>0</v>
      </c>
      <c r="N407" t="b">
        <f>AND(COUNTIF('Master list(no salts, metals)'!N406,"&lt;=1"),IF(COUNTIF('Master list(no salts, metals)'!$K406:$Y406, "#N/A")=14,TRUE,FALSE))</f>
        <v>0</v>
      </c>
      <c r="O407" t="b">
        <f>AND(COUNTIF('Master list(no salts, metals)'!O406,"&lt;=1"),IF(COUNTIF('Master list(no salts, metals)'!$K406:$Y406, "#N/A")=14,TRUE,FALSE))</f>
        <v>0</v>
      </c>
      <c r="P407" t="b">
        <f>AND(COUNTIF('Master list(no salts, metals)'!P406,"&lt;=1"),IF(COUNTIF('Master list(no salts, metals)'!$K406:$Y406, "#N/A")=14,TRUE,FALSE))</f>
        <v>0</v>
      </c>
      <c r="Q407" t="b">
        <f>AND(COUNTIF('Master list(no salts, metals)'!Q406,"&lt;=1"),IF(COUNTIF('Master list(no salts, metals)'!$K406:$Y406, "#N/A")=14,TRUE,FALSE))</f>
        <v>0</v>
      </c>
      <c r="R407" t="b">
        <f>AND(COUNTIF('Master list(no salts, metals)'!R406,"&lt;=1"),IF(COUNTIF('Master list(no salts, metals)'!$K406:$Y406, "#N/A")=14,TRUE,FALSE))</f>
        <v>0</v>
      </c>
      <c r="S407" t="b">
        <f>AND(COUNTIF('Master list(no salts, metals)'!S406,"&lt;=1"),IF(COUNTIF('Master list(no salts, metals)'!$K406:$Y406, "#N/A")=14,TRUE,FALSE))</f>
        <v>0</v>
      </c>
      <c r="T407" t="b">
        <f>AND(COUNTIF('Master list(no salts, metals)'!T406,"&lt;=1"),IF(COUNTIF('Master list(no salts, metals)'!$K406:$Y406, "#N/A")=14,TRUE,FALSE))</f>
        <v>0</v>
      </c>
      <c r="U407" t="b">
        <f>AND(COUNTIF('Master list(no salts, metals)'!U406,"&lt;=1"),IF(COUNTIF('Master list(no salts, metals)'!$K406:$Y406, "#N/A")=14,TRUE,FALSE))</f>
        <v>0</v>
      </c>
      <c r="V407" t="b">
        <f>AND(COUNTIF('Master list(no salts, metals)'!V406,"&lt;=1"),IF(COUNTIF('Master list(no salts, metals)'!$K406:$Y406, "#N/A")=14,TRUE,FALSE))</f>
        <v>0</v>
      </c>
      <c r="W407" t="b">
        <f>AND(COUNTIF('Master list(no salts, metals)'!W406,"&lt;=1"),IF(COUNTIF('Master list(no salts, metals)'!$K406:$Y406, "#N/A")=14,TRUE,FALSE))</f>
        <v>0</v>
      </c>
      <c r="X407" t="b">
        <f>AND(COUNTIF('Master list(no salts, metals)'!X406,"&lt;=1"),IF(COUNTIF('Master list(no salts, metals)'!$K406:$Y406, "#N/A")=14,TRUE,FALSE))</f>
        <v>0</v>
      </c>
      <c r="Y407" t="b">
        <f>AND(COUNTIF('Master list(no salts, metals)'!Y406,"&lt;=1"),IF(COUNTIF('Master list(no salts, metals)'!$K406:$Y406, "#N/A")=14,TRUE,FALSE))</f>
        <v>0</v>
      </c>
    </row>
    <row r="408" spans="11:25" x14ac:dyDescent="0.25">
      <c r="K408" t="b">
        <f>AND(COUNTIF('Master list(no salts, metals)'!K407,"&lt;=1"),IF(COUNTIF('Master list(no salts, metals)'!$K407:$Y407, "#N/A")=14,TRUE,FALSE))</f>
        <v>0</v>
      </c>
      <c r="L408" t="b">
        <f>AND(COUNTIF('Master list(no salts, metals)'!L407,"&lt;=1"),IF(COUNTIF('Master list(no salts, metals)'!$K407:$Y407, "#N/A")=14,TRUE,FALSE))</f>
        <v>0</v>
      </c>
      <c r="M408" t="b">
        <f>AND(COUNTIF('Master list(no salts, metals)'!M407,"&lt;=1"),IF(COUNTIF('Master list(no salts, metals)'!$K407:$Y407, "#N/A")=14,TRUE,FALSE))</f>
        <v>0</v>
      </c>
      <c r="N408" t="b">
        <f>AND(COUNTIF('Master list(no salts, metals)'!N407,"&lt;=1"),IF(COUNTIF('Master list(no salts, metals)'!$K407:$Y407, "#N/A")=14,TRUE,FALSE))</f>
        <v>0</v>
      </c>
      <c r="O408" t="b">
        <f>AND(COUNTIF('Master list(no salts, metals)'!O407,"&lt;=1"),IF(COUNTIF('Master list(no salts, metals)'!$K407:$Y407, "#N/A")=14,TRUE,FALSE))</f>
        <v>0</v>
      </c>
      <c r="P408" t="b">
        <f>AND(COUNTIF('Master list(no salts, metals)'!P407,"&lt;=1"),IF(COUNTIF('Master list(no salts, metals)'!$K407:$Y407, "#N/A")=14,TRUE,FALSE))</f>
        <v>0</v>
      </c>
      <c r="Q408" t="b">
        <f>AND(COUNTIF('Master list(no salts, metals)'!Q407,"&lt;=1"),IF(COUNTIF('Master list(no salts, metals)'!$K407:$Y407, "#N/A")=14,TRUE,FALSE))</f>
        <v>0</v>
      </c>
      <c r="R408" t="b">
        <f>AND(COUNTIF('Master list(no salts, metals)'!R407,"&lt;=1"),IF(COUNTIF('Master list(no salts, metals)'!$K407:$Y407, "#N/A")=14,TRUE,FALSE))</f>
        <v>0</v>
      </c>
      <c r="S408" t="b">
        <f>AND(COUNTIF('Master list(no salts, metals)'!S407,"&lt;=1"),IF(COUNTIF('Master list(no salts, metals)'!$K407:$Y407, "#N/A")=14,TRUE,FALSE))</f>
        <v>0</v>
      </c>
      <c r="T408" t="b">
        <f>AND(COUNTIF('Master list(no salts, metals)'!T407,"&lt;=1"),IF(COUNTIF('Master list(no salts, metals)'!$K407:$Y407, "#N/A")=14,TRUE,FALSE))</f>
        <v>1</v>
      </c>
      <c r="U408" t="b">
        <f>AND(COUNTIF('Master list(no salts, metals)'!U407,"&lt;=1"),IF(COUNTIF('Master list(no salts, metals)'!$K407:$Y407, "#N/A")=14,TRUE,FALSE))</f>
        <v>0</v>
      </c>
      <c r="V408" t="b">
        <f>AND(COUNTIF('Master list(no salts, metals)'!V407,"&lt;=1"),IF(COUNTIF('Master list(no salts, metals)'!$K407:$Y407, "#N/A")=14,TRUE,FALSE))</f>
        <v>0</v>
      </c>
      <c r="W408" t="b">
        <f>AND(COUNTIF('Master list(no salts, metals)'!W407,"&lt;=1"),IF(COUNTIF('Master list(no salts, metals)'!$K407:$Y407, "#N/A")=14,TRUE,FALSE))</f>
        <v>0</v>
      </c>
      <c r="X408" t="b">
        <f>AND(COUNTIF('Master list(no salts, metals)'!X407,"&lt;=1"),IF(COUNTIF('Master list(no salts, metals)'!$K407:$Y407, "#N/A")=14,TRUE,FALSE))</f>
        <v>0</v>
      </c>
      <c r="Y408" t="b">
        <f>AND(COUNTIF('Master list(no salts, metals)'!Y407,"&lt;=1"),IF(COUNTIF('Master list(no salts, metals)'!$K407:$Y407, "#N/A")=14,TRUE,FALSE))</f>
        <v>0</v>
      </c>
    </row>
    <row r="409" spans="11:25" x14ac:dyDescent="0.25">
      <c r="K409" t="b">
        <f>AND(COUNTIF('Master list(no salts, metals)'!K408,"&lt;=1"),IF(COUNTIF('Master list(no salts, metals)'!$K408:$Y408, "#N/A")=14,TRUE,FALSE))</f>
        <v>0</v>
      </c>
      <c r="L409" t="b">
        <f>AND(COUNTIF('Master list(no salts, metals)'!L408,"&lt;=1"),IF(COUNTIF('Master list(no salts, metals)'!$K408:$Y408, "#N/A")=14,TRUE,FALSE))</f>
        <v>0</v>
      </c>
      <c r="M409" t="b">
        <f>AND(COUNTIF('Master list(no salts, metals)'!M408,"&lt;=1"),IF(COUNTIF('Master list(no salts, metals)'!$K408:$Y408, "#N/A")=14,TRUE,FALSE))</f>
        <v>0</v>
      </c>
      <c r="N409" t="b">
        <f>AND(COUNTIF('Master list(no salts, metals)'!N408,"&lt;=1"),IF(COUNTIF('Master list(no salts, metals)'!$K408:$Y408, "#N/A")=14,TRUE,FALSE))</f>
        <v>0</v>
      </c>
      <c r="O409" t="b">
        <f>AND(COUNTIF('Master list(no salts, metals)'!O408,"&lt;=1"),IF(COUNTIF('Master list(no salts, metals)'!$K408:$Y408, "#N/A")=14,TRUE,FALSE))</f>
        <v>0</v>
      </c>
      <c r="P409" t="b">
        <f>AND(COUNTIF('Master list(no salts, metals)'!P408,"&lt;=1"),IF(COUNTIF('Master list(no salts, metals)'!$K408:$Y408, "#N/A")=14,TRUE,FALSE))</f>
        <v>0</v>
      </c>
      <c r="Q409" t="b">
        <f>AND(COUNTIF('Master list(no salts, metals)'!Q408,"&lt;=1"),IF(COUNTIF('Master list(no salts, metals)'!$K408:$Y408, "#N/A")=14,TRUE,FALSE))</f>
        <v>0</v>
      </c>
      <c r="R409" t="b">
        <f>AND(COUNTIF('Master list(no salts, metals)'!R408,"&lt;=1"),IF(COUNTIF('Master list(no salts, metals)'!$K408:$Y408, "#N/A")=14,TRUE,FALSE))</f>
        <v>0</v>
      </c>
      <c r="S409" t="b">
        <f>AND(COUNTIF('Master list(no salts, metals)'!S408,"&lt;=1"),IF(COUNTIF('Master list(no salts, metals)'!$K408:$Y408, "#N/A")=14,TRUE,FALSE))</f>
        <v>0</v>
      </c>
      <c r="T409" t="b">
        <f>AND(COUNTIF('Master list(no salts, metals)'!T408,"&lt;=1"),IF(COUNTIF('Master list(no salts, metals)'!$K408:$Y408, "#N/A")=14,TRUE,FALSE))</f>
        <v>1</v>
      </c>
      <c r="U409" t="b">
        <f>AND(COUNTIF('Master list(no salts, metals)'!U408,"&lt;=1"),IF(COUNTIF('Master list(no salts, metals)'!$K408:$Y408, "#N/A")=14,TRUE,FALSE))</f>
        <v>0</v>
      </c>
      <c r="V409" t="b">
        <f>AND(COUNTIF('Master list(no salts, metals)'!V408,"&lt;=1"),IF(COUNTIF('Master list(no salts, metals)'!$K408:$Y408, "#N/A")=14,TRUE,FALSE))</f>
        <v>0</v>
      </c>
      <c r="W409" t="b">
        <f>AND(COUNTIF('Master list(no salts, metals)'!W408,"&lt;=1"),IF(COUNTIF('Master list(no salts, metals)'!$K408:$Y408, "#N/A")=14,TRUE,FALSE))</f>
        <v>0</v>
      </c>
      <c r="X409" t="b">
        <f>AND(COUNTIF('Master list(no salts, metals)'!X408,"&lt;=1"),IF(COUNTIF('Master list(no salts, metals)'!$K408:$Y408, "#N/A")=14,TRUE,FALSE))</f>
        <v>0</v>
      </c>
      <c r="Y409" t="b">
        <f>AND(COUNTIF('Master list(no salts, metals)'!Y408,"&lt;=1"),IF(COUNTIF('Master list(no salts, metals)'!$K408:$Y408, "#N/A")=14,TRUE,FALSE))</f>
        <v>0</v>
      </c>
    </row>
    <row r="410" spans="11:25" x14ac:dyDescent="0.25">
      <c r="K410" t="b">
        <f>AND(COUNTIF('Master list(no salts, metals)'!K409,"&lt;=1"),IF(COUNTIF('Master list(no salts, metals)'!$K409:$Y409, "#N/A")=14,TRUE,FALSE))</f>
        <v>0</v>
      </c>
      <c r="L410" t="b">
        <f>AND(COUNTIF('Master list(no salts, metals)'!L409,"&lt;=1"),IF(COUNTIF('Master list(no salts, metals)'!$K409:$Y409, "#N/A")=14,TRUE,FALSE))</f>
        <v>0</v>
      </c>
      <c r="M410" t="b">
        <f>AND(COUNTIF('Master list(no salts, metals)'!M409,"&lt;=1"),IF(COUNTIF('Master list(no salts, metals)'!$K409:$Y409, "#N/A")=14,TRUE,FALSE))</f>
        <v>0</v>
      </c>
      <c r="N410" t="b">
        <f>AND(COUNTIF('Master list(no salts, metals)'!N409,"&lt;=1"),IF(COUNTIF('Master list(no salts, metals)'!$K409:$Y409, "#N/A")=14,TRUE,FALSE))</f>
        <v>0</v>
      </c>
      <c r="O410" t="b">
        <f>AND(COUNTIF('Master list(no salts, metals)'!O409,"&lt;=1"),IF(COUNTIF('Master list(no salts, metals)'!$K409:$Y409, "#N/A")=14,TRUE,FALSE))</f>
        <v>0</v>
      </c>
      <c r="P410" t="b">
        <f>AND(COUNTIF('Master list(no salts, metals)'!P409,"&lt;=1"),IF(COUNTIF('Master list(no salts, metals)'!$K409:$Y409, "#N/A")=14,TRUE,FALSE))</f>
        <v>0</v>
      </c>
      <c r="Q410" t="b">
        <f>AND(COUNTIF('Master list(no salts, metals)'!Q409,"&lt;=1"),IF(COUNTIF('Master list(no salts, metals)'!$K409:$Y409, "#N/A")=14,TRUE,FALSE))</f>
        <v>0</v>
      </c>
      <c r="R410" t="b">
        <f>AND(COUNTIF('Master list(no salts, metals)'!R409,"&lt;=1"),IF(COUNTIF('Master list(no salts, metals)'!$K409:$Y409, "#N/A")=14,TRUE,FALSE))</f>
        <v>0</v>
      </c>
      <c r="S410" t="b">
        <f>AND(COUNTIF('Master list(no salts, metals)'!S409,"&lt;=1"),IF(COUNTIF('Master list(no salts, metals)'!$K409:$Y409, "#N/A")=14,TRUE,FALSE))</f>
        <v>0</v>
      </c>
      <c r="T410" t="b">
        <f>AND(COUNTIF('Master list(no salts, metals)'!T409,"&lt;=1"),IF(COUNTIF('Master list(no salts, metals)'!$K409:$Y409, "#N/A")=14,TRUE,FALSE))</f>
        <v>0</v>
      </c>
      <c r="U410" t="b">
        <f>AND(COUNTIF('Master list(no salts, metals)'!U409,"&lt;=1"),IF(COUNTIF('Master list(no salts, metals)'!$K409:$Y409, "#N/A")=14,TRUE,FALSE))</f>
        <v>0</v>
      </c>
      <c r="V410" t="b">
        <f>AND(COUNTIF('Master list(no salts, metals)'!V409,"&lt;=1"),IF(COUNTIF('Master list(no salts, metals)'!$K409:$Y409, "#N/A")=14,TRUE,FALSE))</f>
        <v>0</v>
      </c>
      <c r="W410" t="b">
        <f>AND(COUNTIF('Master list(no salts, metals)'!W409,"&lt;=1"),IF(COUNTIF('Master list(no salts, metals)'!$K409:$Y409, "#N/A")=14,TRUE,FALSE))</f>
        <v>0</v>
      </c>
      <c r="X410" t="b">
        <f>AND(COUNTIF('Master list(no salts, metals)'!X409,"&lt;=1"),IF(COUNTIF('Master list(no salts, metals)'!$K409:$Y409, "#N/A")=14,TRUE,FALSE))</f>
        <v>0</v>
      </c>
      <c r="Y410" t="b">
        <f>AND(COUNTIF('Master list(no salts, metals)'!Y409,"&lt;=1"),IF(COUNTIF('Master list(no salts, metals)'!$K409:$Y409, "#N/A")=14,TRUE,FALSE))</f>
        <v>0</v>
      </c>
    </row>
    <row r="411" spans="11:25" x14ac:dyDescent="0.25">
      <c r="K411" t="b">
        <f>AND(COUNTIF('Master list(no salts, metals)'!K410,"&lt;=1"),IF(COUNTIF('Master list(no salts, metals)'!$K410:$Y410, "#N/A")=14,TRUE,FALSE))</f>
        <v>0</v>
      </c>
      <c r="L411" t="b">
        <f>AND(COUNTIF('Master list(no salts, metals)'!L410,"&lt;=1"),IF(COUNTIF('Master list(no salts, metals)'!$K410:$Y410, "#N/A")=14,TRUE,FALSE))</f>
        <v>0</v>
      </c>
      <c r="M411" t="b">
        <f>AND(COUNTIF('Master list(no salts, metals)'!M410,"&lt;=1"),IF(COUNTIF('Master list(no salts, metals)'!$K410:$Y410, "#N/A")=14,TRUE,FALSE))</f>
        <v>0</v>
      </c>
      <c r="N411" t="b">
        <f>AND(COUNTIF('Master list(no salts, metals)'!N410,"&lt;=1"),IF(COUNTIF('Master list(no salts, metals)'!$K410:$Y410, "#N/A")=14,TRUE,FALSE))</f>
        <v>0</v>
      </c>
      <c r="O411" t="b">
        <f>AND(COUNTIF('Master list(no salts, metals)'!O410,"&lt;=1"),IF(COUNTIF('Master list(no salts, metals)'!$K410:$Y410, "#N/A")=14,TRUE,FALSE))</f>
        <v>0</v>
      </c>
      <c r="P411" t="b">
        <f>AND(COUNTIF('Master list(no salts, metals)'!P410,"&lt;=1"),IF(COUNTIF('Master list(no salts, metals)'!$K410:$Y410, "#N/A")=14,TRUE,FALSE))</f>
        <v>0</v>
      </c>
      <c r="Q411" t="b">
        <f>AND(COUNTIF('Master list(no salts, metals)'!Q410,"&lt;=1"),IF(COUNTIF('Master list(no salts, metals)'!$K410:$Y410, "#N/A")=14,TRUE,FALSE))</f>
        <v>0</v>
      </c>
      <c r="R411" t="b">
        <f>AND(COUNTIF('Master list(no salts, metals)'!R410,"&lt;=1"),IF(COUNTIF('Master list(no salts, metals)'!$K410:$Y410, "#N/A")=14,TRUE,FALSE))</f>
        <v>0</v>
      </c>
      <c r="S411" t="b">
        <f>AND(COUNTIF('Master list(no salts, metals)'!S410,"&lt;=1"),IF(COUNTIF('Master list(no salts, metals)'!$K410:$Y410, "#N/A")=14,TRUE,FALSE))</f>
        <v>0</v>
      </c>
      <c r="T411" t="b">
        <f>AND(COUNTIF('Master list(no salts, metals)'!T410,"&lt;=1"),IF(COUNTIF('Master list(no salts, metals)'!$K410:$Y410, "#N/A")=14,TRUE,FALSE))</f>
        <v>0</v>
      </c>
      <c r="U411" t="b">
        <f>AND(COUNTIF('Master list(no salts, metals)'!U410,"&lt;=1"),IF(COUNTIF('Master list(no salts, metals)'!$K410:$Y410, "#N/A")=14,TRUE,FALSE))</f>
        <v>0</v>
      </c>
      <c r="V411" t="b">
        <f>AND(COUNTIF('Master list(no salts, metals)'!V410,"&lt;=1"),IF(COUNTIF('Master list(no salts, metals)'!$K410:$Y410, "#N/A")=14,TRUE,FALSE))</f>
        <v>0</v>
      </c>
      <c r="W411" t="b">
        <f>AND(COUNTIF('Master list(no salts, metals)'!W410,"&lt;=1"),IF(COUNTIF('Master list(no salts, metals)'!$K410:$Y410, "#N/A")=14,TRUE,FALSE))</f>
        <v>0</v>
      </c>
      <c r="X411" t="b">
        <f>AND(COUNTIF('Master list(no salts, metals)'!X410,"&lt;=1"),IF(COUNTIF('Master list(no salts, metals)'!$K410:$Y410, "#N/A")=14,TRUE,FALSE))</f>
        <v>0</v>
      </c>
      <c r="Y411" t="b">
        <f>AND(COUNTIF('Master list(no salts, metals)'!Y410,"&lt;=1"),IF(COUNTIF('Master list(no salts, metals)'!$K410:$Y410, "#N/A")=14,TRUE,FALSE))</f>
        <v>0</v>
      </c>
    </row>
    <row r="412" spans="11:25" x14ac:dyDescent="0.25">
      <c r="K412" t="b">
        <f>AND(COUNTIF('Master list(no salts, metals)'!K411,"&lt;=1"),IF(COUNTIF('Master list(no salts, metals)'!$K411:$Y411, "#N/A")=14,TRUE,FALSE))</f>
        <v>0</v>
      </c>
      <c r="L412" t="b">
        <f>AND(COUNTIF('Master list(no salts, metals)'!L411,"&lt;=1"),IF(COUNTIF('Master list(no salts, metals)'!$K411:$Y411, "#N/A")=14,TRUE,FALSE))</f>
        <v>0</v>
      </c>
      <c r="M412" t="b">
        <f>AND(COUNTIF('Master list(no salts, metals)'!M411,"&lt;=1"),IF(COUNTIF('Master list(no salts, metals)'!$K411:$Y411, "#N/A")=14,TRUE,FALSE))</f>
        <v>0</v>
      </c>
      <c r="N412" t="b">
        <f>AND(COUNTIF('Master list(no salts, metals)'!N411,"&lt;=1"),IF(COUNTIF('Master list(no salts, metals)'!$K411:$Y411, "#N/A")=14,TRUE,FALSE))</f>
        <v>0</v>
      </c>
      <c r="O412" t="b">
        <f>AND(COUNTIF('Master list(no salts, metals)'!O411,"&lt;=1"),IF(COUNTIF('Master list(no salts, metals)'!$K411:$Y411, "#N/A")=14,TRUE,FALSE))</f>
        <v>0</v>
      </c>
      <c r="P412" t="b">
        <f>AND(COUNTIF('Master list(no salts, metals)'!P411,"&lt;=1"),IF(COUNTIF('Master list(no salts, metals)'!$K411:$Y411, "#N/A")=14,TRUE,FALSE))</f>
        <v>0</v>
      </c>
      <c r="Q412" t="b">
        <f>AND(COUNTIF('Master list(no salts, metals)'!Q411,"&lt;=1"),IF(COUNTIF('Master list(no salts, metals)'!$K411:$Y411, "#N/A")=14,TRUE,FALSE))</f>
        <v>0</v>
      </c>
      <c r="R412" t="b">
        <f>AND(COUNTIF('Master list(no salts, metals)'!R411,"&lt;=1"),IF(COUNTIF('Master list(no salts, metals)'!$K411:$Y411, "#N/A")=14,TRUE,FALSE))</f>
        <v>0</v>
      </c>
      <c r="S412" t="b">
        <f>AND(COUNTIF('Master list(no salts, metals)'!S411,"&lt;=1"),IF(COUNTIF('Master list(no salts, metals)'!$K411:$Y411, "#N/A")=14,TRUE,FALSE))</f>
        <v>0</v>
      </c>
      <c r="T412" t="b">
        <f>AND(COUNTIF('Master list(no salts, metals)'!T411,"&lt;=1"),IF(COUNTIF('Master list(no salts, metals)'!$K411:$Y411, "#N/A")=14,TRUE,FALSE))</f>
        <v>0</v>
      </c>
      <c r="U412" t="b">
        <f>AND(COUNTIF('Master list(no salts, metals)'!U411,"&lt;=1"),IF(COUNTIF('Master list(no salts, metals)'!$K411:$Y411, "#N/A")=14,TRUE,FALSE))</f>
        <v>0</v>
      </c>
      <c r="V412" t="b">
        <f>AND(COUNTIF('Master list(no salts, metals)'!V411,"&lt;=1"),IF(COUNTIF('Master list(no salts, metals)'!$K411:$Y411, "#N/A")=14,TRUE,FALSE))</f>
        <v>0</v>
      </c>
      <c r="W412" t="b">
        <f>AND(COUNTIF('Master list(no salts, metals)'!W411,"&lt;=1"),IF(COUNTIF('Master list(no salts, metals)'!$K411:$Y411, "#N/A")=14,TRUE,FALSE))</f>
        <v>0</v>
      </c>
      <c r="X412" t="b">
        <f>AND(COUNTIF('Master list(no salts, metals)'!X411,"&lt;=1"),IF(COUNTIF('Master list(no salts, metals)'!$K411:$Y411, "#N/A")=14,TRUE,FALSE))</f>
        <v>0</v>
      </c>
      <c r="Y412" t="b">
        <f>AND(COUNTIF('Master list(no salts, metals)'!Y411,"&lt;=1"),IF(COUNTIF('Master list(no salts, metals)'!$K411:$Y411, "#N/A")=14,TRUE,FALSE))</f>
        <v>0</v>
      </c>
    </row>
    <row r="413" spans="11:25" x14ac:dyDescent="0.25">
      <c r="K413" t="b">
        <f>AND(COUNTIF('Master list(no salts, metals)'!K412,"&lt;=1"),IF(COUNTIF('Master list(no salts, metals)'!$K412:$Y412, "#N/A")=14,TRUE,FALSE))</f>
        <v>0</v>
      </c>
      <c r="L413" t="b">
        <f>AND(COUNTIF('Master list(no salts, metals)'!L412,"&lt;=1"),IF(COUNTIF('Master list(no salts, metals)'!$K412:$Y412, "#N/A")=14,TRUE,FALSE))</f>
        <v>0</v>
      </c>
      <c r="M413" t="b">
        <f>AND(COUNTIF('Master list(no salts, metals)'!M412,"&lt;=1"),IF(COUNTIF('Master list(no salts, metals)'!$K412:$Y412, "#N/A")=14,TRUE,FALSE))</f>
        <v>0</v>
      </c>
      <c r="N413" t="b">
        <f>AND(COUNTIF('Master list(no salts, metals)'!N412,"&lt;=1"),IF(COUNTIF('Master list(no salts, metals)'!$K412:$Y412, "#N/A")=14,TRUE,FALSE))</f>
        <v>0</v>
      </c>
      <c r="O413" t="b">
        <f>AND(COUNTIF('Master list(no salts, metals)'!O412,"&lt;=1"),IF(COUNTIF('Master list(no salts, metals)'!$K412:$Y412, "#N/A")=14,TRUE,FALSE))</f>
        <v>0</v>
      </c>
      <c r="P413" t="b">
        <f>AND(COUNTIF('Master list(no salts, metals)'!P412,"&lt;=1"),IF(COUNTIF('Master list(no salts, metals)'!$K412:$Y412, "#N/A")=14,TRUE,FALSE))</f>
        <v>0</v>
      </c>
      <c r="Q413" t="b">
        <f>AND(COUNTIF('Master list(no salts, metals)'!Q412,"&lt;=1"),IF(COUNTIF('Master list(no salts, metals)'!$K412:$Y412, "#N/A")=14,TRUE,FALSE))</f>
        <v>0</v>
      </c>
      <c r="R413" t="b">
        <f>AND(COUNTIF('Master list(no salts, metals)'!R412,"&lt;=1"),IF(COUNTIF('Master list(no salts, metals)'!$K412:$Y412, "#N/A")=14,TRUE,FALSE))</f>
        <v>0</v>
      </c>
      <c r="S413" t="b">
        <f>AND(COUNTIF('Master list(no salts, metals)'!S412,"&lt;=1"),IF(COUNTIF('Master list(no salts, metals)'!$K412:$Y412, "#N/A")=14,TRUE,FALSE))</f>
        <v>0</v>
      </c>
      <c r="T413" t="b">
        <f>AND(COUNTIF('Master list(no salts, metals)'!T412,"&lt;=1"),IF(COUNTIF('Master list(no salts, metals)'!$K412:$Y412, "#N/A")=14,TRUE,FALSE))</f>
        <v>0</v>
      </c>
      <c r="U413" t="b">
        <f>AND(COUNTIF('Master list(no salts, metals)'!U412,"&lt;=1"),IF(COUNTIF('Master list(no salts, metals)'!$K412:$Y412, "#N/A")=14,TRUE,FALSE))</f>
        <v>0</v>
      </c>
      <c r="V413" t="b">
        <f>AND(COUNTIF('Master list(no salts, metals)'!V412,"&lt;=1"),IF(COUNTIF('Master list(no salts, metals)'!$K412:$Y412, "#N/A")=14,TRUE,FALSE))</f>
        <v>0</v>
      </c>
      <c r="W413" t="b">
        <f>AND(COUNTIF('Master list(no salts, metals)'!W412,"&lt;=1"),IF(COUNTIF('Master list(no salts, metals)'!$K412:$Y412, "#N/A")=14,TRUE,FALSE))</f>
        <v>1</v>
      </c>
      <c r="X413" t="b">
        <f>AND(COUNTIF('Master list(no salts, metals)'!X412,"&lt;=1"),IF(COUNTIF('Master list(no salts, metals)'!$K412:$Y412, "#N/A")=14,TRUE,FALSE))</f>
        <v>0</v>
      </c>
      <c r="Y413" t="b">
        <f>AND(COUNTIF('Master list(no salts, metals)'!Y412,"&lt;=1"),IF(COUNTIF('Master list(no salts, metals)'!$K412:$Y412, "#N/A")=14,TRUE,FALSE))</f>
        <v>0</v>
      </c>
    </row>
    <row r="414" spans="11:25" x14ac:dyDescent="0.25">
      <c r="K414" t="b">
        <f>AND(COUNTIF('Master list(no salts, metals)'!K413,"&lt;=1"),IF(COUNTIF('Master list(no salts, metals)'!$K413:$Y413, "#N/A")=14,TRUE,FALSE))</f>
        <v>0</v>
      </c>
      <c r="L414" t="b">
        <f>AND(COUNTIF('Master list(no salts, metals)'!L413,"&lt;=1"),IF(COUNTIF('Master list(no salts, metals)'!$K413:$Y413, "#N/A")=14,TRUE,FALSE))</f>
        <v>0</v>
      </c>
      <c r="M414" t="b">
        <f>AND(COUNTIF('Master list(no salts, metals)'!M413,"&lt;=1"),IF(COUNTIF('Master list(no salts, metals)'!$K413:$Y413, "#N/A")=14,TRUE,FALSE))</f>
        <v>0</v>
      </c>
      <c r="N414" t="b">
        <f>AND(COUNTIF('Master list(no salts, metals)'!N413,"&lt;=1"),IF(COUNTIF('Master list(no salts, metals)'!$K413:$Y413, "#N/A")=14,TRUE,FALSE))</f>
        <v>0</v>
      </c>
      <c r="O414" t="b">
        <f>AND(COUNTIF('Master list(no salts, metals)'!O413,"&lt;=1"),IF(COUNTIF('Master list(no salts, metals)'!$K413:$Y413, "#N/A")=14,TRUE,FALSE))</f>
        <v>0</v>
      </c>
      <c r="P414" t="b">
        <f>AND(COUNTIF('Master list(no salts, metals)'!P413,"&lt;=1"),IF(COUNTIF('Master list(no salts, metals)'!$K413:$Y413, "#N/A")=14,TRUE,FALSE))</f>
        <v>0</v>
      </c>
      <c r="Q414" t="b">
        <f>AND(COUNTIF('Master list(no salts, metals)'!Q413,"&lt;=1"),IF(COUNTIF('Master list(no salts, metals)'!$K413:$Y413, "#N/A")=14,TRUE,FALSE))</f>
        <v>0</v>
      </c>
      <c r="R414" t="b">
        <f>AND(COUNTIF('Master list(no salts, metals)'!R413,"&lt;=1"),IF(COUNTIF('Master list(no salts, metals)'!$K413:$Y413, "#N/A")=14,TRUE,FALSE))</f>
        <v>0</v>
      </c>
      <c r="S414" t="b">
        <f>AND(COUNTIF('Master list(no salts, metals)'!S413,"&lt;=1"),IF(COUNTIF('Master list(no salts, metals)'!$K413:$Y413, "#N/A")=14,TRUE,FALSE))</f>
        <v>0</v>
      </c>
      <c r="T414" t="b">
        <f>AND(COUNTIF('Master list(no salts, metals)'!T413,"&lt;=1"),IF(COUNTIF('Master list(no salts, metals)'!$K413:$Y413, "#N/A")=14,TRUE,FALSE))</f>
        <v>0</v>
      </c>
      <c r="U414" t="b">
        <f>AND(COUNTIF('Master list(no salts, metals)'!U413,"&lt;=1"),IF(COUNTIF('Master list(no salts, metals)'!$K413:$Y413, "#N/A")=14,TRUE,FALSE))</f>
        <v>0</v>
      </c>
      <c r="V414" t="b">
        <f>AND(COUNTIF('Master list(no salts, metals)'!V413,"&lt;=1"),IF(COUNTIF('Master list(no salts, metals)'!$K413:$Y413, "#N/A")=14,TRUE,FALSE))</f>
        <v>0</v>
      </c>
      <c r="W414" t="b">
        <f>AND(COUNTIF('Master list(no salts, metals)'!W413,"&lt;=1"),IF(COUNTIF('Master list(no salts, metals)'!$K413:$Y413, "#N/A")=14,TRUE,FALSE))</f>
        <v>0</v>
      </c>
      <c r="X414" t="b">
        <f>AND(COUNTIF('Master list(no salts, metals)'!X413,"&lt;=1"),IF(COUNTIF('Master list(no salts, metals)'!$K413:$Y413, "#N/A")=14,TRUE,FALSE))</f>
        <v>0</v>
      </c>
      <c r="Y414" t="b">
        <f>AND(COUNTIF('Master list(no salts, metals)'!Y413,"&lt;=1"),IF(COUNTIF('Master list(no salts, metals)'!$K413:$Y413, "#N/A")=14,TRUE,FALSE))</f>
        <v>0</v>
      </c>
    </row>
    <row r="415" spans="11:25" x14ac:dyDescent="0.25">
      <c r="K415" t="b">
        <f>AND(COUNTIF('Master list(no salts, metals)'!K414,"&lt;=1"),IF(COUNTIF('Master list(no salts, metals)'!$K414:$Y414, "#N/A")=14,TRUE,FALSE))</f>
        <v>0</v>
      </c>
      <c r="L415" t="b">
        <f>AND(COUNTIF('Master list(no salts, metals)'!L414,"&lt;=1"),IF(COUNTIF('Master list(no salts, metals)'!$K414:$Y414, "#N/A")=14,TRUE,FALSE))</f>
        <v>0</v>
      </c>
      <c r="M415" t="b">
        <f>AND(COUNTIF('Master list(no salts, metals)'!M414,"&lt;=1"),IF(COUNTIF('Master list(no salts, metals)'!$K414:$Y414, "#N/A")=14,TRUE,FALSE))</f>
        <v>0</v>
      </c>
      <c r="N415" t="b">
        <f>AND(COUNTIF('Master list(no salts, metals)'!N414,"&lt;=1"),IF(COUNTIF('Master list(no salts, metals)'!$K414:$Y414, "#N/A")=14,TRUE,FALSE))</f>
        <v>0</v>
      </c>
      <c r="O415" t="b">
        <f>AND(COUNTIF('Master list(no salts, metals)'!O414,"&lt;=1"),IF(COUNTIF('Master list(no salts, metals)'!$K414:$Y414, "#N/A")=14,TRUE,FALSE))</f>
        <v>0</v>
      </c>
      <c r="P415" t="b">
        <f>AND(COUNTIF('Master list(no salts, metals)'!P414,"&lt;=1"),IF(COUNTIF('Master list(no salts, metals)'!$K414:$Y414, "#N/A")=14,TRUE,FALSE))</f>
        <v>0</v>
      </c>
      <c r="Q415" t="b">
        <f>AND(COUNTIF('Master list(no salts, metals)'!Q414,"&lt;=1"),IF(COUNTIF('Master list(no salts, metals)'!$K414:$Y414, "#N/A")=14,TRUE,FALSE))</f>
        <v>0</v>
      </c>
      <c r="R415" t="b">
        <f>AND(COUNTIF('Master list(no salts, metals)'!R414,"&lt;=1"),IF(COUNTIF('Master list(no salts, metals)'!$K414:$Y414, "#N/A")=14,TRUE,FALSE))</f>
        <v>0</v>
      </c>
      <c r="S415" t="b">
        <f>AND(COUNTIF('Master list(no salts, metals)'!S414,"&lt;=1"),IF(COUNTIF('Master list(no salts, metals)'!$K414:$Y414, "#N/A")=14,TRUE,FALSE))</f>
        <v>0</v>
      </c>
      <c r="T415" t="b">
        <f>AND(COUNTIF('Master list(no salts, metals)'!T414,"&lt;=1"),IF(COUNTIF('Master list(no salts, metals)'!$K414:$Y414, "#N/A")=14,TRUE,FALSE))</f>
        <v>0</v>
      </c>
      <c r="U415" t="b">
        <f>AND(COUNTIF('Master list(no salts, metals)'!U414,"&lt;=1"),IF(COUNTIF('Master list(no salts, metals)'!$K414:$Y414, "#N/A")=14,TRUE,FALSE))</f>
        <v>0</v>
      </c>
      <c r="V415" t="b">
        <f>AND(COUNTIF('Master list(no salts, metals)'!V414,"&lt;=1"),IF(COUNTIF('Master list(no salts, metals)'!$K414:$Y414, "#N/A")=14,TRUE,FALSE))</f>
        <v>0</v>
      </c>
      <c r="W415" t="b">
        <f>AND(COUNTIF('Master list(no salts, metals)'!W414,"&lt;=1"),IF(COUNTIF('Master list(no salts, metals)'!$K414:$Y414, "#N/A")=14,TRUE,FALSE))</f>
        <v>1</v>
      </c>
      <c r="X415" t="b">
        <f>AND(COUNTIF('Master list(no salts, metals)'!X414,"&lt;=1"),IF(COUNTIF('Master list(no salts, metals)'!$K414:$Y414, "#N/A")=14,TRUE,FALSE))</f>
        <v>0</v>
      </c>
      <c r="Y415" t="b">
        <f>AND(COUNTIF('Master list(no salts, metals)'!Y414,"&lt;=1"),IF(COUNTIF('Master list(no salts, metals)'!$K414:$Y414, "#N/A")=14,TRUE,FALSE))</f>
        <v>0</v>
      </c>
    </row>
    <row r="416" spans="11:25" x14ac:dyDescent="0.25">
      <c r="K416" t="b">
        <f>AND(COUNTIF('Master list(no salts, metals)'!K415,"&lt;=1"),IF(COUNTIF('Master list(no salts, metals)'!$K415:$Y415, "#N/A")=14,TRUE,FALSE))</f>
        <v>0</v>
      </c>
      <c r="L416" t="b">
        <f>AND(COUNTIF('Master list(no salts, metals)'!L415,"&lt;=1"),IF(COUNTIF('Master list(no salts, metals)'!$K415:$Y415, "#N/A")=14,TRUE,FALSE))</f>
        <v>0</v>
      </c>
      <c r="M416" t="b">
        <f>AND(COUNTIF('Master list(no salts, metals)'!M415,"&lt;=1"),IF(COUNTIF('Master list(no salts, metals)'!$K415:$Y415, "#N/A")=14,TRUE,FALSE))</f>
        <v>0</v>
      </c>
      <c r="N416" t="b">
        <f>AND(COUNTIF('Master list(no salts, metals)'!N415,"&lt;=1"),IF(COUNTIF('Master list(no salts, metals)'!$K415:$Y415, "#N/A")=14,TRUE,FALSE))</f>
        <v>0</v>
      </c>
      <c r="O416" t="b">
        <f>AND(COUNTIF('Master list(no salts, metals)'!O415,"&lt;=1"),IF(COUNTIF('Master list(no salts, metals)'!$K415:$Y415, "#N/A")=14,TRUE,FALSE))</f>
        <v>0</v>
      </c>
      <c r="P416" t="b">
        <f>AND(COUNTIF('Master list(no salts, metals)'!P415,"&lt;=1"),IF(COUNTIF('Master list(no salts, metals)'!$K415:$Y415, "#N/A")=14,TRUE,FALSE))</f>
        <v>0</v>
      </c>
      <c r="Q416" t="b">
        <f>AND(COUNTIF('Master list(no salts, metals)'!Q415,"&lt;=1"),IF(COUNTIF('Master list(no salts, metals)'!$K415:$Y415, "#N/A")=14,TRUE,FALSE))</f>
        <v>0</v>
      </c>
      <c r="R416" t="b">
        <f>AND(COUNTIF('Master list(no salts, metals)'!R415,"&lt;=1"),IF(COUNTIF('Master list(no salts, metals)'!$K415:$Y415, "#N/A")=14,TRUE,FALSE))</f>
        <v>0</v>
      </c>
      <c r="S416" t="b">
        <f>AND(COUNTIF('Master list(no salts, metals)'!S415,"&lt;=1"),IF(COUNTIF('Master list(no salts, metals)'!$K415:$Y415, "#N/A")=14,TRUE,FALSE))</f>
        <v>0</v>
      </c>
      <c r="T416" t="b">
        <f>AND(COUNTIF('Master list(no salts, metals)'!T415,"&lt;=1"),IF(COUNTIF('Master list(no salts, metals)'!$K415:$Y415, "#N/A")=14,TRUE,FALSE))</f>
        <v>0</v>
      </c>
      <c r="U416" t="b">
        <f>AND(COUNTIF('Master list(no salts, metals)'!U415,"&lt;=1"),IF(COUNTIF('Master list(no salts, metals)'!$K415:$Y415, "#N/A")=14,TRUE,FALSE))</f>
        <v>0</v>
      </c>
      <c r="V416" t="b">
        <f>AND(COUNTIF('Master list(no salts, metals)'!V415,"&lt;=1"),IF(COUNTIF('Master list(no salts, metals)'!$K415:$Y415, "#N/A")=14,TRUE,FALSE))</f>
        <v>0</v>
      </c>
      <c r="W416" t="b">
        <f>AND(COUNTIF('Master list(no salts, metals)'!W415,"&lt;=1"),IF(COUNTIF('Master list(no salts, metals)'!$K415:$Y415, "#N/A")=14,TRUE,FALSE))</f>
        <v>0</v>
      </c>
      <c r="X416" t="b">
        <f>AND(COUNTIF('Master list(no salts, metals)'!X415,"&lt;=1"),IF(COUNTIF('Master list(no salts, metals)'!$K415:$Y415, "#N/A")=14,TRUE,FALSE))</f>
        <v>0</v>
      </c>
      <c r="Y416" t="b">
        <f>AND(COUNTIF('Master list(no salts, metals)'!Y415,"&lt;=1"),IF(COUNTIF('Master list(no salts, metals)'!$K415:$Y415, "#N/A")=14,TRUE,FALSE))</f>
        <v>0</v>
      </c>
    </row>
    <row r="417" spans="11:25" x14ac:dyDescent="0.25">
      <c r="K417" t="b">
        <f>AND(COUNTIF('Master list(no salts, metals)'!K416,"&lt;=1"),IF(COUNTIF('Master list(no salts, metals)'!$K416:$Y416, "#N/A")=14,TRUE,FALSE))</f>
        <v>0</v>
      </c>
      <c r="L417" t="b">
        <f>AND(COUNTIF('Master list(no salts, metals)'!L416,"&lt;=1"),IF(COUNTIF('Master list(no salts, metals)'!$K416:$Y416, "#N/A")=14,TRUE,FALSE))</f>
        <v>0</v>
      </c>
      <c r="M417" t="b">
        <f>AND(COUNTIF('Master list(no salts, metals)'!M416,"&lt;=1"),IF(COUNTIF('Master list(no salts, metals)'!$K416:$Y416, "#N/A")=14,TRUE,FALSE))</f>
        <v>0</v>
      </c>
      <c r="N417" t="b">
        <f>AND(COUNTIF('Master list(no salts, metals)'!N416,"&lt;=1"),IF(COUNTIF('Master list(no salts, metals)'!$K416:$Y416, "#N/A")=14,TRUE,FALSE))</f>
        <v>0</v>
      </c>
      <c r="O417" t="b">
        <f>AND(COUNTIF('Master list(no salts, metals)'!O416,"&lt;=1"),IF(COUNTIF('Master list(no salts, metals)'!$K416:$Y416, "#N/A")=14,TRUE,FALSE))</f>
        <v>0</v>
      </c>
      <c r="P417" t="b">
        <f>AND(COUNTIF('Master list(no salts, metals)'!P416,"&lt;=1"),IF(COUNTIF('Master list(no salts, metals)'!$K416:$Y416, "#N/A")=14,TRUE,FALSE))</f>
        <v>0</v>
      </c>
      <c r="Q417" t="b">
        <f>AND(COUNTIF('Master list(no salts, metals)'!Q416,"&lt;=1"),IF(COUNTIF('Master list(no salts, metals)'!$K416:$Y416, "#N/A")=14,TRUE,FALSE))</f>
        <v>0</v>
      </c>
      <c r="R417" t="b">
        <f>AND(COUNTIF('Master list(no salts, metals)'!R416,"&lt;=1"),IF(COUNTIF('Master list(no salts, metals)'!$K416:$Y416, "#N/A")=14,TRUE,FALSE))</f>
        <v>0</v>
      </c>
      <c r="S417" t="b">
        <f>AND(COUNTIF('Master list(no salts, metals)'!S416,"&lt;=1"),IF(COUNTIF('Master list(no salts, metals)'!$K416:$Y416, "#N/A")=14,TRUE,FALSE))</f>
        <v>0</v>
      </c>
      <c r="T417" t="b">
        <f>AND(COUNTIF('Master list(no salts, metals)'!T416,"&lt;=1"),IF(COUNTIF('Master list(no salts, metals)'!$K416:$Y416, "#N/A")=14,TRUE,FALSE))</f>
        <v>0</v>
      </c>
      <c r="U417" t="b">
        <f>AND(COUNTIF('Master list(no salts, metals)'!U416,"&lt;=1"),IF(COUNTIF('Master list(no salts, metals)'!$K416:$Y416, "#N/A")=14,TRUE,FALSE))</f>
        <v>0</v>
      </c>
      <c r="V417" t="b">
        <f>AND(COUNTIF('Master list(no salts, metals)'!V416,"&lt;=1"),IF(COUNTIF('Master list(no salts, metals)'!$K416:$Y416, "#N/A")=14,TRUE,FALSE))</f>
        <v>0</v>
      </c>
      <c r="W417" t="b">
        <f>AND(COUNTIF('Master list(no salts, metals)'!W416,"&lt;=1"),IF(COUNTIF('Master list(no salts, metals)'!$K416:$Y416, "#N/A")=14,TRUE,FALSE))</f>
        <v>1</v>
      </c>
      <c r="X417" t="b">
        <f>AND(COUNTIF('Master list(no salts, metals)'!X416,"&lt;=1"),IF(COUNTIF('Master list(no salts, metals)'!$K416:$Y416, "#N/A")=14,TRUE,FALSE))</f>
        <v>0</v>
      </c>
      <c r="Y417" t="b">
        <f>AND(COUNTIF('Master list(no salts, metals)'!Y416,"&lt;=1"),IF(COUNTIF('Master list(no salts, metals)'!$K416:$Y416, "#N/A")=14,TRUE,FALSE))</f>
        <v>0</v>
      </c>
    </row>
    <row r="418" spans="11:25" x14ac:dyDescent="0.25">
      <c r="K418" t="b">
        <f>AND(COUNTIF('Master list(no salts, metals)'!K417,"&lt;=1"),IF(COUNTIF('Master list(no salts, metals)'!$K417:$Y417, "#N/A")=14,TRUE,FALSE))</f>
        <v>0</v>
      </c>
      <c r="L418" t="b">
        <f>AND(COUNTIF('Master list(no salts, metals)'!L417,"&lt;=1"),IF(COUNTIF('Master list(no salts, metals)'!$K417:$Y417, "#N/A")=14,TRUE,FALSE))</f>
        <v>0</v>
      </c>
      <c r="M418" t="b">
        <f>AND(COUNTIF('Master list(no salts, metals)'!M417,"&lt;=1"),IF(COUNTIF('Master list(no salts, metals)'!$K417:$Y417, "#N/A")=14,TRUE,FALSE))</f>
        <v>0</v>
      </c>
      <c r="N418" t="b">
        <f>AND(COUNTIF('Master list(no salts, metals)'!N417,"&lt;=1"),IF(COUNTIF('Master list(no salts, metals)'!$K417:$Y417, "#N/A")=14,TRUE,FALSE))</f>
        <v>0</v>
      </c>
      <c r="O418" t="b">
        <f>AND(COUNTIF('Master list(no salts, metals)'!O417,"&lt;=1"),IF(COUNTIF('Master list(no salts, metals)'!$K417:$Y417, "#N/A")=14,TRUE,FALSE))</f>
        <v>0</v>
      </c>
      <c r="P418" t="b">
        <f>AND(COUNTIF('Master list(no salts, metals)'!P417,"&lt;=1"),IF(COUNTIF('Master list(no salts, metals)'!$K417:$Y417, "#N/A")=14,TRUE,FALSE))</f>
        <v>0</v>
      </c>
      <c r="Q418" t="b">
        <f>AND(COUNTIF('Master list(no salts, metals)'!Q417,"&lt;=1"),IF(COUNTIF('Master list(no salts, metals)'!$K417:$Y417, "#N/A")=14,TRUE,FALSE))</f>
        <v>0</v>
      </c>
      <c r="R418" t="b">
        <f>AND(COUNTIF('Master list(no salts, metals)'!R417,"&lt;=1"),IF(COUNTIF('Master list(no salts, metals)'!$K417:$Y417, "#N/A")=14,TRUE,FALSE))</f>
        <v>0</v>
      </c>
      <c r="S418" t="b">
        <f>AND(COUNTIF('Master list(no salts, metals)'!S417,"&lt;=1"),IF(COUNTIF('Master list(no salts, metals)'!$K417:$Y417, "#N/A")=14,TRUE,FALSE))</f>
        <v>0</v>
      </c>
      <c r="T418" t="b">
        <f>AND(COUNTIF('Master list(no salts, metals)'!T417,"&lt;=1"),IF(COUNTIF('Master list(no salts, metals)'!$K417:$Y417, "#N/A")=14,TRUE,FALSE))</f>
        <v>0</v>
      </c>
      <c r="U418" t="b">
        <f>AND(COUNTIF('Master list(no salts, metals)'!U417,"&lt;=1"),IF(COUNTIF('Master list(no salts, metals)'!$K417:$Y417, "#N/A")=14,TRUE,FALSE))</f>
        <v>0</v>
      </c>
      <c r="V418" t="b">
        <f>AND(COUNTIF('Master list(no salts, metals)'!V417,"&lt;=1"),IF(COUNTIF('Master list(no salts, metals)'!$K417:$Y417, "#N/A")=14,TRUE,FALSE))</f>
        <v>0</v>
      </c>
      <c r="W418" t="b">
        <f>AND(COUNTIF('Master list(no salts, metals)'!W417,"&lt;=1"),IF(COUNTIF('Master list(no salts, metals)'!$K417:$Y417, "#N/A")=14,TRUE,FALSE))</f>
        <v>1</v>
      </c>
      <c r="X418" t="b">
        <f>AND(COUNTIF('Master list(no salts, metals)'!X417,"&lt;=1"),IF(COUNTIF('Master list(no salts, metals)'!$K417:$Y417, "#N/A")=14,TRUE,FALSE))</f>
        <v>0</v>
      </c>
      <c r="Y418" t="b">
        <f>AND(COUNTIF('Master list(no salts, metals)'!Y417,"&lt;=1"),IF(COUNTIF('Master list(no salts, metals)'!$K417:$Y417, "#N/A")=14,TRUE,FALSE))</f>
        <v>0</v>
      </c>
    </row>
    <row r="419" spans="11:25" x14ac:dyDescent="0.25">
      <c r="K419" t="b">
        <f>AND(COUNTIF('Master list(no salts, metals)'!K418,"&lt;=1"),IF(COUNTIF('Master list(no salts, metals)'!$K418:$Y418, "#N/A")=14,TRUE,FALSE))</f>
        <v>0</v>
      </c>
      <c r="L419" t="b">
        <f>AND(COUNTIF('Master list(no salts, metals)'!L418,"&lt;=1"),IF(COUNTIF('Master list(no salts, metals)'!$K418:$Y418, "#N/A")=14,TRUE,FALSE))</f>
        <v>0</v>
      </c>
      <c r="M419" t="b">
        <f>AND(COUNTIF('Master list(no salts, metals)'!M418,"&lt;=1"),IF(COUNTIF('Master list(no salts, metals)'!$K418:$Y418, "#N/A")=14,TRUE,FALSE))</f>
        <v>0</v>
      </c>
      <c r="N419" t="b">
        <f>AND(COUNTIF('Master list(no salts, metals)'!N418,"&lt;=1"),IF(COUNTIF('Master list(no salts, metals)'!$K418:$Y418, "#N/A")=14,TRUE,FALSE))</f>
        <v>0</v>
      </c>
      <c r="O419" t="b">
        <f>AND(COUNTIF('Master list(no salts, metals)'!O418,"&lt;=1"),IF(COUNTIF('Master list(no salts, metals)'!$K418:$Y418, "#N/A")=14,TRUE,FALSE))</f>
        <v>0</v>
      </c>
      <c r="P419" t="b">
        <f>AND(COUNTIF('Master list(no salts, metals)'!P418,"&lt;=1"),IF(COUNTIF('Master list(no salts, metals)'!$K418:$Y418, "#N/A")=14,TRUE,FALSE))</f>
        <v>0</v>
      </c>
      <c r="Q419" t="b">
        <f>AND(COUNTIF('Master list(no salts, metals)'!Q418,"&lt;=1"),IF(COUNTIF('Master list(no salts, metals)'!$K418:$Y418, "#N/A")=14,TRUE,FALSE))</f>
        <v>0</v>
      </c>
      <c r="R419" t="b">
        <f>AND(COUNTIF('Master list(no salts, metals)'!R418,"&lt;=1"),IF(COUNTIF('Master list(no salts, metals)'!$K418:$Y418, "#N/A")=14,TRUE,FALSE))</f>
        <v>0</v>
      </c>
      <c r="S419" t="b">
        <f>AND(COUNTIF('Master list(no salts, metals)'!S418,"&lt;=1"),IF(COUNTIF('Master list(no salts, metals)'!$K418:$Y418, "#N/A")=14,TRUE,FALSE))</f>
        <v>0</v>
      </c>
      <c r="T419" t="b">
        <f>AND(COUNTIF('Master list(no salts, metals)'!T418,"&lt;=1"),IF(COUNTIF('Master list(no salts, metals)'!$K418:$Y418, "#N/A")=14,TRUE,FALSE))</f>
        <v>0</v>
      </c>
      <c r="U419" t="b">
        <f>AND(COUNTIF('Master list(no salts, metals)'!U418,"&lt;=1"),IF(COUNTIF('Master list(no salts, metals)'!$K418:$Y418, "#N/A")=14,TRUE,FALSE))</f>
        <v>0</v>
      </c>
      <c r="V419" t="b">
        <f>AND(COUNTIF('Master list(no salts, metals)'!V418,"&lt;=1"),IF(COUNTIF('Master list(no salts, metals)'!$K418:$Y418, "#N/A")=14,TRUE,FALSE))</f>
        <v>0</v>
      </c>
      <c r="W419" t="b">
        <f>AND(COUNTIF('Master list(no salts, metals)'!W418,"&lt;=1"),IF(COUNTIF('Master list(no salts, metals)'!$K418:$Y418, "#N/A")=14,TRUE,FALSE))</f>
        <v>0</v>
      </c>
      <c r="X419" t="b">
        <f>AND(COUNTIF('Master list(no salts, metals)'!X418,"&lt;=1"),IF(COUNTIF('Master list(no salts, metals)'!$K418:$Y418, "#N/A")=14,TRUE,FALSE))</f>
        <v>1</v>
      </c>
      <c r="Y419" t="b">
        <f>AND(COUNTIF('Master list(no salts, metals)'!Y418,"&lt;=1"),IF(COUNTIF('Master list(no salts, metals)'!$K418:$Y418, "#N/A")=14,TRUE,FALSE))</f>
        <v>0</v>
      </c>
    </row>
    <row r="420" spans="11:25" x14ac:dyDescent="0.25">
      <c r="K420" t="b">
        <f>AND(COUNTIF('Master list(no salts, metals)'!K419,"&lt;=1"),IF(COUNTIF('Master list(no salts, metals)'!$K419:$Y419, "#N/A")=14,TRUE,FALSE))</f>
        <v>0</v>
      </c>
      <c r="L420" t="b">
        <f>AND(COUNTIF('Master list(no salts, metals)'!L419,"&lt;=1"),IF(COUNTIF('Master list(no salts, metals)'!$K419:$Y419, "#N/A")=14,TRUE,FALSE))</f>
        <v>0</v>
      </c>
      <c r="M420" t="b">
        <f>AND(COUNTIF('Master list(no salts, metals)'!M419,"&lt;=1"),IF(COUNTIF('Master list(no salts, metals)'!$K419:$Y419, "#N/A")=14,TRUE,FALSE))</f>
        <v>0</v>
      </c>
      <c r="N420" t="b">
        <f>AND(COUNTIF('Master list(no salts, metals)'!N419,"&lt;=1"),IF(COUNTIF('Master list(no salts, metals)'!$K419:$Y419, "#N/A")=14,TRUE,FALSE))</f>
        <v>0</v>
      </c>
      <c r="O420" t="b">
        <f>AND(COUNTIF('Master list(no salts, metals)'!O419,"&lt;=1"),IF(COUNTIF('Master list(no salts, metals)'!$K419:$Y419, "#N/A")=14,TRUE,FALSE))</f>
        <v>0</v>
      </c>
      <c r="P420" t="b">
        <f>AND(COUNTIF('Master list(no salts, metals)'!P419,"&lt;=1"),IF(COUNTIF('Master list(no salts, metals)'!$K419:$Y419, "#N/A")=14,TRUE,FALSE))</f>
        <v>0</v>
      </c>
      <c r="Q420" t="b">
        <f>AND(COUNTIF('Master list(no salts, metals)'!Q419,"&lt;=1"),IF(COUNTIF('Master list(no salts, metals)'!$K419:$Y419, "#N/A")=14,TRUE,FALSE))</f>
        <v>0</v>
      </c>
      <c r="R420" t="b">
        <f>AND(COUNTIF('Master list(no salts, metals)'!R419,"&lt;=1"),IF(COUNTIF('Master list(no salts, metals)'!$K419:$Y419, "#N/A")=14,TRUE,FALSE))</f>
        <v>0</v>
      </c>
      <c r="S420" t="b">
        <f>AND(COUNTIF('Master list(no salts, metals)'!S419,"&lt;=1"),IF(COUNTIF('Master list(no salts, metals)'!$K419:$Y419, "#N/A")=14,TRUE,FALSE))</f>
        <v>0</v>
      </c>
      <c r="T420" t="b">
        <f>AND(COUNTIF('Master list(no salts, metals)'!T419,"&lt;=1"),IF(COUNTIF('Master list(no salts, metals)'!$K419:$Y419, "#N/A")=14,TRUE,FALSE))</f>
        <v>0</v>
      </c>
      <c r="U420" t="b">
        <f>AND(COUNTIF('Master list(no salts, metals)'!U419,"&lt;=1"),IF(COUNTIF('Master list(no salts, metals)'!$K419:$Y419, "#N/A")=14,TRUE,FALSE))</f>
        <v>0</v>
      </c>
      <c r="V420" t="b">
        <f>AND(COUNTIF('Master list(no salts, metals)'!V419,"&lt;=1"),IF(COUNTIF('Master list(no salts, metals)'!$K419:$Y419, "#N/A")=14,TRUE,FALSE))</f>
        <v>0</v>
      </c>
      <c r="W420" t="b">
        <f>AND(COUNTIF('Master list(no salts, metals)'!W419,"&lt;=1"),IF(COUNTIF('Master list(no salts, metals)'!$K419:$Y419, "#N/A")=14,TRUE,FALSE))</f>
        <v>1</v>
      </c>
      <c r="X420" t="b">
        <f>AND(COUNTIF('Master list(no salts, metals)'!X419,"&lt;=1"),IF(COUNTIF('Master list(no salts, metals)'!$K419:$Y419, "#N/A")=14,TRUE,FALSE))</f>
        <v>0</v>
      </c>
      <c r="Y420" t="b">
        <f>AND(COUNTIF('Master list(no salts, metals)'!Y419,"&lt;=1"),IF(COUNTIF('Master list(no salts, metals)'!$K419:$Y419, "#N/A")=14,TRUE,FALSE))</f>
        <v>0</v>
      </c>
    </row>
    <row r="421" spans="11:25" x14ac:dyDescent="0.25">
      <c r="K421" t="b">
        <f>AND(COUNTIF('Master list(no salts, metals)'!K420,"&lt;=1"),IF(COUNTIF('Master list(no salts, metals)'!$K420:$Y420, "#N/A")=14,TRUE,FALSE))</f>
        <v>0</v>
      </c>
      <c r="L421" t="b">
        <f>AND(COUNTIF('Master list(no salts, metals)'!L420,"&lt;=1"),IF(COUNTIF('Master list(no salts, metals)'!$K420:$Y420, "#N/A")=14,TRUE,FALSE))</f>
        <v>0</v>
      </c>
      <c r="M421" t="b">
        <f>AND(COUNTIF('Master list(no salts, metals)'!M420,"&lt;=1"),IF(COUNTIF('Master list(no salts, metals)'!$K420:$Y420, "#N/A")=14,TRUE,FALSE))</f>
        <v>0</v>
      </c>
      <c r="N421" t="b">
        <f>AND(COUNTIF('Master list(no salts, metals)'!N420,"&lt;=1"),IF(COUNTIF('Master list(no salts, metals)'!$K420:$Y420, "#N/A")=14,TRUE,FALSE))</f>
        <v>0</v>
      </c>
      <c r="O421" t="b">
        <f>AND(COUNTIF('Master list(no salts, metals)'!O420,"&lt;=1"),IF(COUNTIF('Master list(no salts, metals)'!$K420:$Y420, "#N/A")=14,TRUE,FALSE))</f>
        <v>0</v>
      </c>
      <c r="P421" t="b">
        <f>AND(COUNTIF('Master list(no salts, metals)'!P420,"&lt;=1"),IF(COUNTIF('Master list(no salts, metals)'!$K420:$Y420, "#N/A")=14,TRUE,FALSE))</f>
        <v>0</v>
      </c>
      <c r="Q421" t="b">
        <f>AND(COUNTIF('Master list(no salts, metals)'!Q420,"&lt;=1"),IF(COUNTIF('Master list(no salts, metals)'!$K420:$Y420, "#N/A")=14,TRUE,FALSE))</f>
        <v>0</v>
      </c>
      <c r="R421" t="b">
        <f>AND(COUNTIF('Master list(no salts, metals)'!R420,"&lt;=1"),IF(COUNTIF('Master list(no salts, metals)'!$K420:$Y420, "#N/A")=14,TRUE,FALSE))</f>
        <v>0</v>
      </c>
      <c r="S421" t="b">
        <f>AND(COUNTIF('Master list(no salts, metals)'!S420,"&lt;=1"),IF(COUNTIF('Master list(no salts, metals)'!$K420:$Y420, "#N/A")=14,TRUE,FALSE))</f>
        <v>0</v>
      </c>
      <c r="T421" t="b">
        <f>AND(COUNTIF('Master list(no salts, metals)'!T420,"&lt;=1"),IF(COUNTIF('Master list(no salts, metals)'!$K420:$Y420, "#N/A")=14,TRUE,FALSE))</f>
        <v>0</v>
      </c>
      <c r="U421" t="b">
        <f>AND(COUNTIF('Master list(no salts, metals)'!U420,"&lt;=1"),IF(COUNTIF('Master list(no salts, metals)'!$K420:$Y420, "#N/A")=14,TRUE,FALSE))</f>
        <v>0</v>
      </c>
      <c r="V421" t="b">
        <f>AND(COUNTIF('Master list(no salts, metals)'!V420,"&lt;=1"),IF(COUNTIF('Master list(no salts, metals)'!$K420:$Y420, "#N/A")=14,TRUE,FALSE))</f>
        <v>0</v>
      </c>
      <c r="W421" t="b">
        <f>AND(COUNTIF('Master list(no salts, metals)'!W420,"&lt;=1"),IF(COUNTIF('Master list(no salts, metals)'!$K420:$Y420, "#N/A")=14,TRUE,FALSE))</f>
        <v>1</v>
      </c>
      <c r="X421" t="b">
        <f>AND(COUNTIF('Master list(no salts, metals)'!X420,"&lt;=1"),IF(COUNTIF('Master list(no salts, metals)'!$K420:$Y420, "#N/A")=14,TRUE,FALSE))</f>
        <v>0</v>
      </c>
      <c r="Y421" t="b">
        <f>AND(COUNTIF('Master list(no salts, metals)'!Y420,"&lt;=1"),IF(COUNTIF('Master list(no salts, metals)'!$K420:$Y420, "#N/A")=14,TRUE,FALSE))</f>
        <v>0</v>
      </c>
    </row>
    <row r="422" spans="11:25" x14ac:dyDescent="0.25">
      <c r="K422" t="b">
        <f>AND(COUNTIF('Master list(no salts, metals)'!K421,"&lt;=1"),IF(COUNTIF('Master list(no salts, metals)'!$K421:$Y421, "#N/A")=14,TRUE,FALSE))</f>
        <v>0</v>
      </c>
      <c r="L422" t="b">
        <f>AND(COUNTIF('Master list(no salts, metals)'!L421,"&lt;=1"),IF(COUNTIF('Master list(no salts, metals)'!$K421:$Y421, "#N/A")=14,TRUE,FALSE))</f>
        <v>0</v>
      </c>
      <c r="M422" t="b">
        <f>AND(COUNTIF('Master list(no salts, metals)'!M421,"&lt;=1"),IF(COUNTIF('Master list(no salts, metals)'!$K421:$Y421, "#N/A")=14,TRUE,FALSE))</f>
        <v>0</v>
      </c>
      <c r="N422" t="b">
        <f>AND(COUNTIF('Master list(no salts, metals)'!N421,"&lt;=1"),IF(COUNTIF('Master list(no salts, metals)'!$K421:$Y421, "#N/A")=14,TRUE,FALSE))</f>
        <v>0</v>
      </c>
      <c r="O422" t="b">
        <f>AND(COUNTIF('Master list(no salts, metals)'!O421,"&lt;=1"),IF(COUNTIF('Master list(no salts, metals)'!$K421:$Y421, "#N/A")=14,TRUE,FALSE))</f>
        <v>0</v>
      </c>
      <c r="P422" t="b">
        <f>AND(COUNTIF('Master list(no salts, metals)'!P421,"&lt;=1"),IF(COUNTIF('Master list(no salts, metals)'!$K421:$Y421, "#N/A")=14,TRUE,FALSE))</f>
        <v>0</v>
      </c>
      <c r="Q422" t="b">
        <f>AND(COUNTIF('Master list(no salts, metals)'!Q421,"&lt;=1"),IF(COUNTIF('Master list(no salts, metals)'!$K421:$Y421, "#N/A")=14,TRUE,FALSE))</f>
        <v>0</v>
      </c>
      <c r="R422" t="b">
        <f>AND(COUNTIF('Master list(no salts, metals)'!R421,"&lt;=1"),IF(COUNTIF('Master list(no salts, metals)'!$K421:$Y421, "#N/A")=14,TRUE,FALSE))</f>
        <v>0</v>
      </c>
      <c r="S422" t="b">
        <f>AND(COUNTIF('Master list(no salts, metals)'!S421,"&lt;=1"),IF(COUNTIF('Master list(no salts, metals)'!$K421:$Y421, "#N/A")=14,TRUE,FALSE))</f>
        <v>0</v>
      </c>
      <c r="T422" t="b">
        <f>AND(COUNTIF('Master list(no salts, metals)'!T421,"&lt;=1"),IF(COUNTIF('Master list(no salts, metals)'!$K421:$Y421, "#N/A")=14,TRUE,FALSE))</f>
        <v>0</v>
      </c>
      <c r="U422" t="b">
        <f>AND(COUNTIF('Master list(no salts, metals)'!U421,"&lt;=1"),IF(COUNTIF('Master list(no salts, metals)'!$K421:$Y421, "#N/A")=14,TRUE,FALSE))</f>
        <v>0</v>
      </c>
      <c r="V422" t="b">
        <f>AND(COUNTIF('Master list(no salts, metals)'!V421,"&lt;=1"),IF(COUNTIF('Master list(no salts, metals)'!$K421:$Y421, "#N/A")=14,TRUE,FALSE))</f>
        <v>0</v>
      </c>
      <c r="W422" t="b">
        <f>AND(COUNTIF('Master list(no salts, metals)'!W421,"&lt;=1"),IF(COUNTIF('Master list(no salts, metals)'!$K421:$Y421, "#N/A")=14,TRUE,FALSE))</f>
        <v>1</v>
      </c>
      <c r="X422" t="b">
        <f>AND(COUNTIF('Master list(no salts, metals)'!X421,"&lt;=1"),IF(COUNTIF('Master list(no salts, metals)'!$K421:$Y421, "#N/A")=14,TRUE,FALSE))</f>
        <v>0</v>
      </c>
      <c r="Y422" t="b">
        <f>AND(COUNTIF('Master list(no salts, metals)'!Y421,"&lt;=1"),IF(COUNTIF('Master list(no salts, metals)'!$K421:$Y421, "#N/A")=14,TRUE,FALSE))</f>
        <v>0</v>
      </c>
    </row>
    <row r="423" spans="11:25" x14ac:dyDescent="0.25">
      <c r="K423" t="b">
        <f>AND(COUNTIF('Master list(no salts, metals)'!K422,"&lt;=1"),IF(COUNTIF('Master list(no salts, metals)'!$K422:$Y422, "#N/A")=14,TRUE,FALSE))</f>
        <v>0</v>
      </c>
      <c r="L423" t="b">
        <f>AND(COUNTIF('Master list(no salts, metals)'!L422,"&lt;=1"),IF(COUNTIF('Master list(no salts, metals)'!$K422:$Y422, "#N/A")=14,TRUE,FALSE))</f>
        <v>0</v>
      </c>
      <c r="M423" t="b">
        <f>AND(COUNTIF('Master list(no salts, metals)'!M422,"&lt;=1"),IF(COUNTIF('Master list(no salts, metals)'!$K422:$Y422, "#N/A")=14,TRUE,FALSE))</f>
        <v>0</v>
      </c>
      <c r="N423" t="b">
        <f>AND(COUNTIF('Master list(no salts, metals)'!N422,"&lt;=1"),IF(COUNTIF('Master list(no salts, metals)'!$K422:$Y422, "#N/A")=14,TRUE,FALSE))</f>
        <v>0</v>
      </c>
      <c r="O423" t="b">
        <f>AND(COUNTIF('Master list(no salts, metals)'!O422,"&lt;=1"),IF(COUNTIF('Master list(no salts, metals)'!$K422:$Y422, "#N/A")=14,TRUE,FALSE))</f>
        <v>0</v>
      </c>
      <c r="P423" t="b">
        <f>AND(COUNTIF('Master list(no salts, metals)'!P422,"&lt;=1"),IF(COUNTIF('Master list(no salts, metals)'!$K422:$Y422, "#N/A")=14,TRUE,FALSE))</f>
        <v>0</v>
      </c>
      <c r="Q423" t="b">
        <f>AND(COUNTIF('Master list(no salts, metals)'!Q422,"&lt;=1"),IF(COUNTIF('Master list(no salts, metals)'!$K422:$Y422, "#N/A")=14,TRUE,FALSE))</f>
        <v>0</v>
      </c>
      <c r="R423" t="b">
        <f>AND(COUNTIF('Master list(no salts, metals)'!R422,"&lt;=1"),IF(COUNTIF('Master list(no salts, metals)'!$K422:$Y422, "#N/A")=14,TRUE,FALSE))</f>
        <v>0</v>
      </c>
      <c r="S423" t="b">
        <f>AND(COUNTIF('Master list(no salts, metals)'!S422,"&lt;=1"),IF(COUNTIF('Master list(no salts, metals)'!$K422:$Y422, "#N/A")=14,TRUE,FALSE))</f>
        <v>0</v>
      </c>
      <c r="T423" t="b">
        <f>AND(COUNTIF('Master list(no salts, metals)'!T422,"&lt;=1"),IF(COUNTIF('Master list(no salts, metals)'!$K422:$Y422, "#N/A")=14,TRUE,FALSE))</f>
        <v>0</v>
      </c>
      <c r="U423" t="b">
        <f>AND(COUNTIF('Master list(no salts, metals)'!U422,"&lt;=1"),IF(COUNTIF('Master list(no salts, metals)'!$K422:$Y422, "#N/A")=14,TRUE,FALSE))</f>
        <v>0</v>
      </c>
      <c r="V423" t="b">
        <f>AND(COUNTIF('Master list(no salts, metals)'!V422,"&lt;=1"),IF(COUNTIF('Master list(no salts, metals)'!$K422:$Y422, "#N/A")=14,TRUE,FALSE))</f>
        <v>0</v>
      </c>
      <c r="W423" t="b">
        <f>AND(COUNTIF('Master list(no salts, metals)'!W422,"&lt;=1"),IF(COUNTIF('Master list(no salts, metals)'!$K422:$Y422, "#N/A")=14,TRUE,FALSE))</f>
        <v>1</v>
      </c>
      <c r="X423" t="b">
        <f>AND(COUNTIF('Master list(no salts, metals)'!X422,"&lt;=1"),IF(COUNTIF('Master list(no salts, metals)'!$K422:$Y422, "#N/A")=14,TRUE,FALSE))</f>
        <v>0</v>
      </c>
      <c r="Y423" t="b">
        <f>AND(COUNTIF('Master list(no salts, metals)'!Y422,"&lt;=1"),IF(COUNTIF('Master list(no salts, metals)'!$K422:$Y422, "#N/A")=14,TRUE,FALSE))</f>
        <v>0</v>
      </c>
    </row>
    <row r="424" spans="11:25" x14ac:dyDescent="0.25">
      <c r="K424" t="b">
        <f>AND(COUNTIF('Master list(no salts, metals)'!K423,"&lt;=1"),IF(COUNTIF('Master list(no salts, metals)'!$K423:$Y423, "#N/A")=14,TRUE,FALSE))</f>
        <v>0</v>
      </c>
      <c r="L424" t="b">
        <f>AND(COUNTIF('Master list(no salts, metals)'!L423,"&lt;=1"),IF(COUNTIF('Master list(no salts, metals)'!$K423:$Y423, "#N/A")=14,TRUE,FALSE))</f>
        <v>0</v>
      </c>
      <c r="M424" t="b">
        <f>AND(COUNTIF('Master list(no salts, metals)'!M423,"&lt;=1"),IF(COUNTIF('Master list(no salts, metals)'!$K423:$Y423, "#N/A")=14,TRUE,FALSE))</f>
        <v>0</v>
      </c>
      <c r="N424" t="b">
        <f>AND(COUNTIF('Master list(no salts, metals)'!N423,"&lt;=1"),IF(COUNTIF('Master list(no salts, metals)'!$K423:$Y423, "#N/A")=14,TRUE,FALSE))</f>
        <v>0</v>
      </c>
      <c r="O424" t="b">
        <f>AND(COUNTIF('Master list(no salts, metals)'!O423,"&lt;=1"),IF(COUNTIF('Master list(no salts, metals)'!$K423:$Y423, "#N/A")=14,TRUE,FALSE))</f>
        <v>0</v>
      </c>
      <c r="P424" t="b">
        <f>AND(COUNTIF('Master list(no salts, metals)'!P423,"&lt;=1"),IF(COUNTIF('Master list(no salts, metals)'!$K423:$Y423, "#N/A")=14,TRUE,FALSE))</f>
        <v>0</v>
      </c>
      <c r="Q424" t="b">
        <f>AND(COUNTIF('Master list(no salts, metals)'!Q423,"&lt;=1"),IF(COUNTIF('Master list(no salts, metals)'!$K423:$Y423, "#N/A")=14,TRUE,FALSE))</f>
        <v>0</v>
      </c>
      <c r="R424" t="b">
        <f>AND(COUNTIF('Master list(no salts, metals)'!R423,"&lt;=1"),IF(COUNTIF('Master list(no salts, metals)'!$K423:$Y423, "#N/A")=14,TRUE,FALSE))</f>
        <v>0</v>
      </c>
      <c r="S424" t="b">
        <f>AND(COUNTIF('Master list(no salts, metals)'!S423,"&lt;=1"),IF(COUNTIF('Master list(no salts, metals)'!$K423:$Y423, "#N/A")=14,TRUE,FALSE))</f>
        <v>0</v>
      </c>
      <c r="T424" t="b">
        <f>AND(COUNTIF('Master list(no salts, metals)'!T423,"&lt;=1"),IF(COUNTIF('Master list(no salts, metals)'!$K423:$Y423, "#N/A")=14,TRUE,FALSE))</f>
        <v>0</v>
      </c>
      <c r="U424" t="b">
        <f>AND(COUNTIF('Master list(no salts, metals)'!U423,"&lt;=1"),IF(COUNTIF('Master list(no salts, metals)'!$K423:$Y423, "#N/A")=14,TRUE,FALSE))</f>
        <v>0</v>
      </c>
      <c r="V424" t="b">
        <f>AND(COUNTIF('Master list(no salts, metals)'!V423,"&lt;=1"),IF(COUNTIF('Master list(no salts, metals)'!$K423:$Y423, "#N/A")=14,TRUE,FALSE))</f>
        <v>0</v>
      </c>
      <c r="W424" t="b">
        <f>AND(COUNTIF('Master list(no salts, metals)'!W423,"&lt;=1"),IF(COUNTIF('Master list(no salts, metals)'!$K423:$Y423, "#N/A")=14,TRUE,FALSE))</f>
        <v>0</v>
      </c>
      <c r="X424" t="b">
        <f>AND(COUNTIF('Master list(no salts, metals)'!X423,"&lt;=1"),IF(COUNTIF('Master list(no salts, metals)'!$K423:$Y423, "#N/A")=14,TRUE,FALSE))</f>
        <v>0</v>
      </c>
      <c r="Y424" t="b">
        <f>AND(COUNTIF('Master list(no salts, metals)'!Y423,"&lt;=1"),IF(COUNTIF('Master list(no salts, metals)'!$K423:$Y423, "#N/A")=14,TRUE,FALSE))</f>
        <v>1</v>
      </c>
    </row>
    <row r="425" spans="11:25" x14ac:dyDescent="0.25">
      <c r="K425" t="b">
        <f>AND(COUNTIF('Master list(no salts, metals)'!K424,"&lt;=1"),IF(COUNTIF('Master list(no salts, metals)'!$K424:$Y424, "#N/A")=14,TRUE,FALSE))</f>
        <v>0</v>
      </c>
      <c r="L425" t="b">
        <f>AND(COUNTIF('Master list(no salts, metals)'!L424,"&lt;=1"),IF(COUNTIF('Master list(no salts, metals)'!$K424:$Y424, "#N/A")=14,TRUE,FALSE))</f>
        <v>0</v>
      </c>
      <c r="M425" t="b">
        <f>AND(COUNTIF('Master list(no salts, metals)'!M424,"&lt;=1"),IF(COUNTIF('Master list(no salts, metals)'!$K424:$Y424, "#N/A")=14,TRUE,FALSE))</f>
        <v>0</v>
      </c>
      <c r="N425" t="b">
        <f>AND(COUNTIF('Master list(no salts, metals)'!N424,"&lt;=1"),IF(COUNTIF('Master list(no salts, metals)'!$K424:$Y424, "#N/A")=14,TRUE,FALSE))</f>
        <v>0</v>
      </c>
      <c r="O425" t="b">
        <f>AND(COUNTIF('Master list(no salts, metals)'!O424,"&lt;=1"),IF(COUNTIF('Master list(no salts, metals)'!$K424:$Y424, "#N/A")=14,TRUE,FALSE))</f>
        <v>0</v>
      </c>
      <c r="P425" t="b">
        <f>AND(COUNTIF('Master list(no salts, metals)'!P424,"&lt;=1"),IF(COUNTIF('Master list(no salts, metals)'!$K424:$Y424, "#N/A")=14,TRUE,FALSE))</f>
        <v>0</v>
      </c>
      <c r="Q425" t="b">
        <f>AND(COUNTIF('Master list(no salts, metals)'!Q424,"&lt;=1"),IF(COUNTIF('Master list(no salts, metals)'!$K424:$Y424, "#N/A")=14,TRUE,FALSE))</f>
        <v>0</v>
      </c>
      <c r="R425" t="b">
        <f>AND(COUNTIF('Master list(no salts, metals)'!R424,"&lt;=1"),IF(COUNTIF('Master list(no salts, metals)'!$K424:$Y424, "#N/A")=14,TRUE,FALSE))</f>
        <v>0</v>
      </c>
      <c r="S425" t="b">
        <f>AND(COUNTIF('Master list(no salts, metals)'!S424,"&lt;=1"),IF(COUNTIF('Master list(no salts, metals)'!$K424:$Y424, "#N/A")=14,TRUE,FALSE))</f>
        <v>0</v>
      </c>
      <c r="T425" t="b">
        <f>AND(COUNTIF('Master list(no salts, metals)'!T424,"&lt;=1"),IF(COUNTIF('Master list(no salts, metals)'!$K424:$Y424, "#N/A")=14,TRUE,FALSE))</f>
        <v>0</v>
      </c>
      <c r="U425" t="b">
        <f>AND(COUNTIF('Master list(no salts, metals)'!U424,"&lt;=1"),IF(COUNTIF('Master list(no salts, metals)'!$K424:$Y424, "#N/A")=14,TRUE,FALSE))</f>
        <v>0</v>
      </c>
      <c r="V425" t="b">
        <f>AND(COUNTIF('Master list(no salts, metals)'!V424,"&lt;=1"),IF(COUNTIF('Master list(no salts, metals)'!$K424:$Y424, "#N/A")=14,TRUE,FALSE))</f>
        <v>0</v>
      </c>
      <c r="W425" t="b">
        <f>AND(COUNTIF('Master list(no salts, metals)'!W424,"&lt;=1"),IF(COUNTIF('Master list(no salts, metals)'!$K424:$Y424, "#N/A")=14,TRUE,FALSE))</f>
        <v>0</v>
      </c>
      <c r="X425" t="b">
        <f>AND(COUNTIF('Master list(no salts, metals)'!X424,"&lt;=1"),IF(COUNTIF('Master list(no salts, metals)'!$K424:$Y424, "#N/A")=14,TRUE,FALSE))</f>
        <v>0</v>
      </c>
      <c r="Y425" t="b">
        <f>AND(COUNTIF('Master list(no salts, metals)'!Y424,"&lt;=1"),IF(COUNTIF('Master list(no salts, metals)'!$K424:$Y424, "#N/A")=14,TRUE,FALSE))</f>
        <v>1</v>
      </c>
    </row>
    <row r="426" spans="11:25" x14ac:dyDescent="0.25">
      <c r="K426" t="b">
        <f>AND(COUNTIF('Master list(no salts, metals)'!K425,"&lt;=1"),IF(COUNTIF('Master list(no salts, metals)'!$K425:$Y425, "#N/A")=14,TRUE,FALSE))</f>
        <v>0</v>
      </c>
      <c r="L426" t="b">
        <f>AND(COUNTIF('Master list(no salts, metals)'!L425,"&lt;=1"),IF(COUNTIF('Master list(no salts, metals)'!$K425:$Y425, "#N/A")=14,TRUE,FALSE))</f>
        <v>0</v>
      </c>
      <c r="M426" t="b">
        <f>AND(COUNTIF('Master list(no salts, metals)'!M425,"&lt;=1"),IF(COUNTIF('Master list(no salts, metals)'!$K425:$Y425, "#N/A")=14,TRUE,FALSE))</f>
        <v>0</v>
      </c>
      <c r="N426" t="b">
        <f>AND(COUNTIF('Master list(no salts, metals)'!N425,"&lt;=1"),IF(COUNTIF('Master list(no salts, metals)'!$K425:$Y425, "#N/A")=14,TRUE,FALSE))</f>
        <v>0</v>
      </c>
      <c r="O426" t="b">
        <f>AND(COUNTIF('Master list(no salts, metals)'!O425,"&lt;=1"),IF(COUNTIF('Master list(no salts, metals)'!$K425:$Y425, "#N/A")=14,TRUE,FALSE))</f>
        <v>0</v>
      </c>
      <c r="P426" t="b">
        <f>AND(COUNTIF('Master list(no salts, metals)'!P425,"&lt;=1"),IF(COUNTIF('Master list(no salts, metals)'!$K425:$Y425, "#N/A")=14,TRUE,FALSE))</f>
        <v>0</v>
      </c>
      <c r="Q426" t="b">
        <f>AND(COUNTIF('Master list(no salts, metals)'!Q425,"&lt;=1"),IF(COUNTIF('Master list(no salts, metals)'!$K425:$Y425, "#N/A")=14,TRUE,FALSE))</f>
        <v>0</v>
      </c>
      <c r="R426" t="b">
        <f>AND(COUNTIF('Master list(no salts, metals)'!R425,"&lt;=1"),IF(COUNTIF('Master list(no salts, metals)'!$K425:$Y425, "#N/A")=14,TRUE,FALSE))</f>
        <v>0</v>
      </c>
      <c r="S426" t="b">
        <f>AND(COUNTIF('Master list(no salts, metals)'!S425,"&lt;=1"),IF(COUNTIF('Master list(no salts, metals)'!$K425:$Y425, "#N/A")=14,TRUE,FALSE))</f>
        <v>0</v>
      </c>
      <c r="T426" t="b">
        <f>AND(COUNTIF('Master list(no salts, metals)'!T425,"&lt;=1"),IF(COUNTIF('Master list(no salts, metals)'!$K425:$Y425, "#N/A")=14,TRUE,FALSE))</f>
        <v>0</v>
      </c>
      <c r="U426" t="b">
        <f>AND(COUNTIF('Master list(no salts, metals)'!U425,"&lt;=1"),IF(COUNTIF('Master list(no salts, metals)'!$K425:$Y425, "#N/A")=14,TRUE,FALSE))</f>
        <v>0</v>
      </c>
      <c r="V426" t="b">
        <f>AND(COUNTIF('Master list(no salts, metals)'!V425,"&lt;=1"),IF(COUNTIF('Master list(no salts, metals)'!$K425:$Y425, "#N/A")=14,TRUE,FALSE))</f>
        <v>0</v>
      </c>
      <c r="W426" t="b">
        <f>AND(COUNTIF('Master list(no salts, metals)'!W425,"&lt;=1"),IF(COUNTIF('Master list(no salts, metals)'!$K425:$Y425, "#N/A")=14,TRUE,FALSE))</f>
        <v>1</v>
      </c>
      <c r="X426" t="b">
        <f>AND(COUNTIF('Master list(no salts, metals)'!X425,"&lt;=1"),IF(COUNTIF('Master list(no salts, metals)'!$K425:$Y425, "#N/A")=14,TRUE,FALSE))</f>
        <v>0</v>
      </c>
      <c r="Y426" t="b">
        <f>AND(COUNTIF('Master list(no salts, metals)'!Y425,"&lt;=1"),IF(COUNTIF('Master list(no salts, metals)'!$K425:$Y425, "#N/A")=14,TRUE,FALSE))</f>
        <v>0</v>
      </c>
    </row>
    <row r="427" spans="11:25" x14ac:dyDescent="0.25">
      <c r="K427" t="b">
        <f>AND(COUNTIF('Master list(no salts, metals)'!K426,"&lt;=1"),IF(COUNTIF('Master list(no salts, metals)'!$K426:$Y426, "#N/A")=14,TRUE,FALSE))</f>
        <v>0</v>
      </c>
      <c r="L427" t="b">
        <f>AND(COUNTIF('Master list(no salts, metals)'!L426,"&lt;=1"),IF(COUNTIF('Master list(no salts, metals)'!$K426:$Y426, "#N/A")=14,TRUE,FALSE))</f>
        <v>0</v>
      </c>
      <c r="M427" t="b">
        <f>AND(COUNTIF('Master list(no salts, metals)'!M426,"&lt;=1"),IF(COUNTIF('Master list(no salts, metals)'!$K426:$Y426, "#N/A")=14,TRUE,FALSE))</f>
        <v>0</v>
      </c>
      <c r="N427" t="b">
        <f>AND(COUNTIF('Master list(no salts, metals)'!N426,"&lt;=1"),IF(COUNTIF('Master list(no salts, metals)'!$K426:$Y426, "#N/A")=14,TRUE,FALSE))</f>
        <v>0</v>
      </c>
      <c r="O427" t="b">
        <f>AND(COUNTIF('Master list(no salts, metals)'!O426,"&lt;=1"),IF(COUNTIF('Master list(no salts, metals)'!$K426:$Y426, "#N/A")=14,TRUE,FALSE))</f>
        <v>0</v>
      </c>
      <c r="P427" t="b">
        <f>AND(COUNTIF('Master list(no salts, metals)'!P426,"&lt;=1"),IF(COUNTIF('Master list(no salts, metals)'!$K426:$Y426, "#N/A")=14,TRUE,FALSE))</f>
        <v>0</v>
      </c>
      <c r="Q427" t="b">
        <f>AND(COUNTIF('Master list(no salts, metals)'!Q426,"&lt;=1"),IF(COUNTIF('Master list(no salts, metals)'!$K426:$Y426, "#N/A")=14,TRUE,FALSE))</f>
        <v>0</v>
      </c>
      <c r="R427" t="b">
        <f>AND(COUNTIF('Master list(no salts, metals)'!R426,"&lt;=1"),IF(COUNTIF('Master list(no salts, metals)'!$K426:$Y426, "#N/A")=14,TRUE,FALSE))</f>
        <v>0</v>
      </c>
      <c r="S427" t="b">
        <f>AND(COUNTIF('Master list(no salts, metals)'!S426,"&lt;=1"),IF(COUNTIF('Master list(no salts, metals)'!$K426:$Y426, "#N/A")=14,TRUE,FALSE))</f>
        <v>0</v>
      </c>
      <c r="T427" t="b">
        <f>AND(COUNTIF('Master list(no salts, metals)'!T426,"&lt;=1"),IF(COUNTIF('Master list(no salts, metals)'!$K426:$Y426, "#N/A")=14,TRUE,FALSE))</f>
        <v>0</v>
      </c>
      <c r="U427" t="b">
        <f>AND(COUNTIF('Master list(no salts, metals)'!U426,"&lt;=1"),IF(COUNTIF('Master list(no salts, metals)'!$K426:$Y426, "#N/A")=14,TRUE,FALSE))</f>
        <v>0</v>
      </c>
      <c r="V427" t="b">
        <f>AND(COUNTIF('Master list(no salts, metals)'!V426,"&lt;=1"),IF(COUNTIF('Master list(no salts, metals)'!$K426:$Y426, "#N/A")=14,TRUE,FALSE))</f>
        <v>0</v>
      </c>
      <c r="W427" t="b">
        <f>AND(COUNTIF('Master list(no salts, metals)'!W426,"&lt;=1"),IF(COUNTIF('Master list(no salts, metals)'!$K426:$Y426, "#N/A")=14,TRUE,FALSE))</f>
        <v>0</v>
      </c>
      <c r="X427" t="b">
        <f>AND(COUNTIF('Master list(no salts, metals)'!X426,"&lt;=1"),IF(COUNTIF('Master list(no salts, metals)'!$K426:$Y426, "#N/A")=14,TRUE,FALSE))</f>
        <v>0</v>
      </c>
      <c r="Y427" t="b">
        <f>AND(COUNTIF('Master list(no salts, metals)'!Y426,"&lt;=1"),IF(COUNTIF('Master list(no salts, metals)'!$K426:$Y426, "#N/A")=14,TRUE,FALSE))</f>
        <v>0</v>
      </c>
    </row>
    <row r="428" spans="11:25" x14ac:dyDescent="0.25">
      <c r="K428" t="b">
        <f>AND(COUNTIF('Master list(no salts, metals)'!K427,"&lt;=1"),IF(COUNTIF('Master list(no salts, metals)'!$K427:$Y427, "#N/A")=14,TRUE,FALSE))</f>
        <v>0</v>
      </c>
      <c r="L428" t="b">
        <f>AND(COUNTIF('Master list(no salts, metals)'!L427,"&lt;=1"),IF(COUNTIF('Master list(no salts, metals)'!$K427:$Y427, "#N/A")=14,TRUE,FALSE))</f>
        <v>0</v>
      </c>
      <c r="M428" t="b">
        <f>AND(COUNTIF('Master list(no salts, metals)'!M427,"&lt;=1"),IF(COUNTIF('Master list(no salts, metals)'!$K427:$Y427, "#N/A")=14,TRUE,FALSE))</f>
        <v>0</v>
      </c>
      <c r="N428" t="b">
        <f>AND(COUNTIF('Master list(no salts, metals)'!N427,"&lt;=1"),IF(COUNTIF('Master list(no salts, metals)'!$K427:$Y427, "#N/A")=14,TRUE,FALSE))</f>
        <v>0</v>
      </c>
      <c r="O428" t="b">
        <f>AND(COUNTIF('Master list(no salts, metals)'!O427,"&lt;=1"),IF(COUNTIF('Master list(no salts, metals)'!$K427:$Y427, "#N/A")=14,TRUE,FALSE))</f>
        <v>0</v>
      </c>
      <c r="P428" t="b">
        <f>AND(COUNTIF('Master list(no salts, metals)'!P427,"&lt;=1"),IF(COUNTIF('Master list(no salts, metals)'!$K427:$Y427, "#N/A")=14,TRUE,FALSE))</f>
        <v>0</v>
      </c>
      <c r="Q428" t="b">
        <f>AND(COUNTIF('Master list(no salts, metals)'!Q427,"&lt;=1"),IF(COUNTIF('Master list(no salts, metals)'!$K427:$Y427, "#N/A")=14,TRUE,FALSE))</f>
        <v>0</v>
      </c>
      <c r="R428" t="b">
        <f>AND(COUNTIF('Master list(no salts, metals)'!R427,"&lt;=1"),IF(COUNTIF('Master list(no salts, metals)'!$K427:$Y427, "#N/A")=14,TRUE,FALSE))</f>
        <v>0</v>
      </c>
      <c r="S428" t="b">
        <f>AND(COUNTIF('Master list(no salts, metals)'!S427,"&lt;=1"),IF(COUNTIF('Master list(no salts, metals)'!$K427:$Y427, "#N/A")=14,TRUE,FALSE))</f>
        <v>0</v>
      </c>
      <c r="T428" t="b">
        <f>AND(COUNTIF('Master list(no salts, metals)'!T427,"&lt;=1"),IF(COUNTIF('Master list(no salts, metals)'!$K427:$Y427, "#N/A")=14,TRUE,FALSE))</f>
        <v>0</v>
      </c>
      <c r="U428" t="b">
        <f>AND(COUNTIF('Master list(no salts, metals)'!U427,"&lt;=1"),IF(COUNTIF('Master list(no salts, metals)'!$K427:$Y427, "#N/A")=14,TRUE,FALSE))</f>
        <v>0</v>
      </c>
      <c r="V428" t="b">
        <f>AND(COUNTIF('Master list(no salts, metals)'!V427,"&lt;=1"),IF(COUNTIF('Master list(no salts, metals)'!$K427:$Y427, "#N/A")=14,TRUE,FALSE))</f>
        <v>0</v>
      </c>
      <c r="W428" t="b">
        <f>AND(COUNTIF('Master list(no salts, metals)'!W427,"&lt;=1"),IF(COUNTIF('Master list(no salts, metals)'!$K427:$Y427, "#N/A")=14,TRUE,FALSE))</f>
        <v>0</v>
      </c>
      <c r="X428" t="b">
        <f>AND(COUNTIF('Master list(no salts, metals)'!X427,"&lt;=1"),IF(COUNTIF('Master list(no salts, metals)'!$K427:$Y427, "#N/A")=14,TRUE,FALSE))</f>
        <v>1</v>
      </c>
      <c r="Y428" t="b">
        <f>AND(COUNTIF('Master list(no salts, metals)'!Y427,"&lt;=1"),IF(COUNTIF('Master list(no salts, metals)'!$K427:$Y427, "#N/A")=14,TRUE,FALSE))</f>
        <v>0</v>
      </c>
    </row>
    <row r="429" spans="11:25" x14ac:dyDescent="0.25">
      <c r="K429" t="b">
        <f>AND(COUNTIF('Master list(no salts, metals)'!K428,"&lt;=1"),IF(COUNTIF('Master list(no salts, metals)'!$K428:$Y428, "#N/A")=14,TRUE,FALSE))</f>
        <v>0</v>
      </c>
      <c r="L429" t="b">
        <f>AND(COUNTIF('Master list(no salts, metals)'!L428,"&lt;=1"),IF(COUNTIF('Master list(no salts, metals)'!$K428:$Y428, "#N/A")=14,TRUE,FALSE))</f>
        <v>0</v>
      </c>
      <c r="M429" t="b">
        <f>AND(COUNTIF('Master list(no salts, metals)'!M428,"&lt;=1"),IF(COUNTIF('Master list(no salts, metals)'!$K428:$Y428, "#N/A")=14,TRUE,FALSE))</f>
        <v>0</v>
      </c>
      <c r="N429" t="b">
        <f>AND(COUNTIF('Master list(no salts, metals)'!N428,"&lt;=1"),IF(COUNTIF('Master list(no salts, metals)'!$K428:$Y428, "#N/A")=14,TRUE,FALSE))</f>
        <v>0</v>
      </c>
      <c r="O429" t="b">
        <f>AND(COUNTIF('Master list(no salts, metals)'!O428,"&lt;=1"),IF(COUNTIF('Master list(no salts, metals)'!$K428:$Y428, "#N/A")=14,TRUE,FALSE))</f>
        <v>0</v>
      </c>
      <c r="P429" t="b">
        <f>AND(COUNTIF('Master list(no salts, metals)'!P428,"&lt;=1"),IF(COUNTIF('Master list(no salts, metals)'!$K428:$Y428, "#N/A")=14,TRUE,FALSE))</f>
        <v>0</v>
      </c>
      <c r="Q429" t="b">
        <f>AND(COUNTIF('Master list(no salts, metals)'!Q428,"&lt;=1"),IF(COUNTIF('Master list(no salts, metals)'!$K428:$Y428, "#N/A")=14,TRUE,FALSE))</f>
        <v>0</v>
      </c>
      <c r="R429" t="b">
        <f>AND(COUNTIF('Master list(no salts, metals)'!R428,"&lt;=1"),IF(COUNTIF('Master list(no salts, metals)'!$K428:$Y428, "#N/A")=14,TRUE,FALSE))</f>
        <v>0</v>
      </c>
      <c r="S429" t="b">
        <f>AND(COUNTIF('Master list(no salts, metals)'!S428,"&lt;=1"),IF(COUNTIF('Master list(no salts, metals)'!$K428:$Y428, "#N/A")=14,TRUE,FALSE))</f>
        <v>0</v>
      </c>
      <c r="T429" t="b">
        <f>AND(COUNTIF('Master list(no salts, metals)'!T428,"&lt;=1"),IF(COUNTIF('Master list(no salts, metals)'!$K428:$Y428, "#N/A")=14,TRUE,FALSE))</f>
        <v>0</v>
      </c>
      <c r="U429" t="b">
        <f>AND(COUNTIF('Master list(no salts, metals)'!U428,"&lt;=1"),IF(COUNTIF('Master list(no salts, metals)'!$K428:$Y428, "#N/A")=14,TRUE,FALSE))</f>
        <v>0</v>
      </c>
      <c r="V429" t="b">
        <f>AND(COUNTIF('Master list(no salts, metals)'!V428,"&lt;=1"),IF(COUNTIF('Master list(no salts, metals)'!$K428:$Y428, "#N/A")=14,TRUE,FALSE))</f>
        <v>0</v>
      </c>
      <c r="W429" t="b">
        <f>AND(COUNTIF('Master list(no salts, metals)'!W428,"&lt;=1"),IF(COUNTIF('Master list(no salts, metals)'!$K428:$Y428, "#N/A")=14,TRUE,FALSE))</f>
        <v>0</v>
      </c>
      <c r="X429" t="b">
        <f>AND(COUNTIF('Master list(no salts, metals)'!X428,"&lt;=1"),IF(COUNTIF('Master list(no salts, metals)'!$K428:$Y428, "#N/A")=14,TRUE,FALSE))</f>
        <v>0</v>
      </c>
      <c r="Y429" t="b">
        <f>AND(COUNTIF('Master list(no salts, metals)'!Y428,"&lt;=1"),IF(COUNTIF('Master list(no salts, metals)'!$K428:$Y428, "#N/A")=14,TRUE,FALSE))</f>
        <v>0</v>
      </c>
    </row>
    <row r="430" spans="11:25" x14ac:dyDescent="0.25">
      <c r="K430" t="b">
        <f>AND(COUNTIF('Master list(no salts, metals)'!K429,"&lt;=1"),IF(COUNTIF('Master list(no salts, metals)'!$K429:$Y429, "#N/A")=14,TRUE,FALSE))</f>
        <v>0</v>
      </c>
      <c r="L430" t="b">
        <f>AND(COUNTIF('Master list(no salts, metals)'!L429,"&lt;=1"),IF(COUNTIF('Master list(no salts, metals)'!$K429:$Y429, "#N/A")=14,TRUE,FALSE))</f>
        <v>0</v>
      </c>
      <c r="M430" t="b">
        <f>AND(COUNTIF('Master list(no salts, metals)'!M429,"&lt;=1"),IF(COUNTIF('Master list(no salts, metals)'!$K429:$Y429, "#N/A")=14,TRUE,FALSE))</f>
        <v>0</v>
      </c>
      <c r="N430" t="b">
        <f>AND(COUNTIF('Master list(no salts, metals)'!N429,"&lt;=1"),IF(COUNTIF('Master list(no salts, metals)'!$K429:$Y429, "#N/A")=14,TRUE,FALSE))</f>
        <v>0</v>
      </c>
      <c r="O430" t="b">
        <f>AND(COUNTIF('Master list(no salts, metals)'!O429,"&lt;=1"),IF(COUNTIF('Master list(no salts, metals)'!$K429:$Y429, "#N/A")=14,TRUE,FALSE))</f>
        <v>0</v>
      </c>
      <c r="P430" t="b">
        <f>AND(COUNTIF('Master list(no salts, metals)'!P429,"&lt;=1"),IF(COUNTIF('Master list(no salts, metals)'!$K429:$Y429, "#N/A")=14,TRUE,FALSE))</f>
        <v>0</v>
      </c>
      <c r="Q430" t="b">
        <f>AND(COUNTIF('Master list(no salts, metals)'!Q429,"&lt;=1"),IF(COUNTIF('Master list(no salts, metals)'!$K429:$Y429, "#N/A")=14,TRUE,FALSE))</f>
        <v>0</v>
      </c>
      <c r="R430" t="b">
        <f>AND(COUNTIF('Master list(no salts, metals)'!R429,"&lt;=1"),IF(COUNTIF('Master list(no salts, metals)'!$K429:$Y429, "#N/A")=14,TRUE,FALSE))</f>
        <v>0</v>
      </c>
      <c r="S430" t="b">
        <f>AND(COUNTIF('Master list(no salts, metals)'!S429,"&lt;=1"),IF(COUNTIF('Master list(no salts, metals)'!$K429:$Y429, "#N/A")=14,TRUE,FALSE))</f>
        <v>0</v>
      </c>
      <c r="T430" t="b">
        <f>AND(COUNTIF('Master list(no salts, metals)'!T429,"&lt;=1"),IF(COUNTIF('Master list(no salts, metals)'!$K429:$Y429, "#N/A")=14,TRUE,FALSE))</f>
        <v>0</v>
      </c>
      <c r="U430" t="b">
        <f>AND(COUNTIF('Master list(no salts, metals)'!U429,"&lt;=1"),IF(COUNTIF('Master list(no salts, metals)'!$K429:$Y429, "#N/A")=14,TRUE,FALSE))</f>
        <v>0</v>
      </c>
      <c r="V430" t="b">
        <f>AND(COUNTIF('Master list(no salts, metals)'!V429,"&lt;=1"),IF(COUNTIF('Master list(no salts, metals)'!$K429:$Y429, "#N/A")=14,TRUE,FALSE))</f>
        <v>0</v>
      </c>
      <c r="W430" t="b">
        <f>AND(COUNTIF('Master list(no salts, metals)'!W429,"&lt;=1"),IF(COUNTIF('Master list(no salts, metals)'!$K429:$Y429, "#N/A")=14,TRUE,FALSE))</f>
        <v>0</v>
      </c>
      <c r="X430" t="b">
        <f>AND(COUNTIF('Master list(no salts, metals)'!X429,"&lt;=1"),IF(COUNTIF('Master list(no salts, metals)'!$K429:$Y429, "#N/A")=14,TRUE,FALSE))</f>
        <v>1</v>
      </c>
      <c r="Y430" t="b">
        <f>AND(COUNTIF('Master list(no salts, metals)'!Y429,"&lt;=1"),IF(COUNTIF('Master list(no salts, metals)'!$K429:$Y429, "#N/A")=14,TRUE,FALSE))</f>
        <v>0</v>
      </c>
    </row>
    <row r="431" spans="11:25" x14ac:dyDescent="0.25">
      <c r="K431" t="b">
        <f>AND(COUNTIF('Master list(no salts, metals)'!K430,"&lt;=1"),IF(COUNTIF('Master list(no salts, metals)'!$K430:$Y430, "#N/A")=14,TRUE,FALSE))</f>
        <v>0</v>
      </c>
      <c r="L431" t="b">
        <f>AND(COUNTIF('Master list(no salts, metals)'!L430,"&lt;=1"),IF(COUNTIF('Master list(no salts, metals)'!$K430:$Y430, "#N/A")=14,TRUE,FALSE))</f>
        <v>0</v>
      </c>
      <c r="M431" t="b">
        <f>AND(COUNTIF('Master list(no salts, metals)'!M430,"&lt;=1"),IF(COUNTIF('Master list(no salts, metals)'!$K430:$Y430, "#N/A")=14,TRUE,FALSE))</f>
        <v>0</v>
      </c>
      <c r="N431" t="b">
        <f>AND(COUNTIF('Master list(no salts, metals)'!N430,"&lt;=1"),IF(COUNTIF('Master list(no salts, metals)'!$K430:$Y430, "#N/A")=14,TRUE,FALSE))</f>
        <v>0</v>
      </c>
      <c r="O431" t="b">
        <f>AND(COUNTIF('Master list(no salts, metals)'!O430,"&lt;=1"),IF(COUNTIF('Master list(no salts, metals)'!$K430:$Y430, "#N/A")=14,TRUE,FALSE))</f>
        <v>0</v>
      </c>
      <c r="P431" t="b">
        <f>AND(COUNTIF('Master list(no salts, metals)'!P430,"&lt;=1"),IF(COUNTIF('Master list(no salts, metals)'!$K430:$Y430, "#N/A")=14,TRUE,FALSE))</f>
        <v>0</v>
      </c>
      <c r="Q431" t="b">
        <f>AND(COUNTIF('Master list(no salts, metals)'!Q430,"&lt;=1"),IF(COUNTIF('Master list(no salts, metals)'!$K430:$Y430, "#N/A")=14,TRUE,FALSE))</f>
        <v>0</v>
      </c>
      <c r="R431" t="b">
        <f>AND(COUNTIF('Master list(no salts, metals)'!R430,"&lt;=1"),IF(COUNTIF('Master list(no salts, metals)'!$K430:$Y430, "#N/A")=14,TRUE,FALSE))</f>
        <v>0</v>
      </c>
      <c r="S431" t="b">
        <f>AND(COUNTIF('Master list(no salts, metals)'!S430,"&lt;=1"),IF(COUNTIF('Master list(no salts, metals)'!$K430:$Y430, "#N/A")=14,TRUE,FALSE))</f>
        <v>0</v>
      </c>
      <c r="T431" t="b">
        <f>AND(COUNTIF('Master list(no salts, metals)'!T430,"&lt;=1"),IF(COUNTIF('Master list(no salts, metals)'!$K430:$Y430, "#N/A")=14,TRUE,FALSE))</f>
        <v>0</v>
      </c>
      <c r="U431" t="b">
        <f>AND(COUNTIF('Master list(no salts, metals)'!U430,"&lt;=1"),IF(COUNTIF('Master list(no salts, metals)'!$K430:$Y430, "#N/A")=14,TRUE,FALSE))</f>
        <v>0</v>
      </c>
      <c r="V431" t="b">
        <f>AND(COUNTIF('Master list(no salts, metals)'!V430,"&lt;=1"),IF(COUNTIF('Master list(no salts, metals)'!$K430:$Y430, "#N/A")=14,TRUE,FALSE))</f>
        <v>0</v>
      </c>
      <c r="W431" t="b">
        <f>AND(COUNTIF('Master list(no salts, metals)'!W430,"&lt;=1"),IF(COUNTIF('Master list(no salts, metals)'!$K430:$Y430, "#N/A")=14,TRUE,FALSE))</f>
        <v>0</v>
      </c>
      <c r="X431" t="b">
        <f>AND(COUNTIF('Master list(no salts, metals)'!X430,"&lt;=1"),IF(COUNTIF('Master list(no salts, metals)'!$K430:$Y430, "#N/A")=14,TRUE,FALSE))</f>
        <v>1</v>
      </c>
      <c r="Y431" t="b">
        <f>AND(COUNTIF('Master list(no salts, metals)'!Y430,"&lt;=1"),IF(COUNTIF('Master list(no salts, metals)'!$K430:$Y430, "#N/A")=14,TRUE,FALSE))</f>
        <v>0</v>
      </c>
    </row>
    <row r="432" spans="11:25" x14ac:dyDescent="0.25">
      <c r="K432" t="b">
        <f>AND(COUNTIF('Master list(no salts, metals)'!K431,"&lt;=1"),IF(COUNTIF('Master list(no salts, metals)'!$K431:$Y431, "#N/A")=14,TRUE,FALSE))</f>
        <v>0</v>
      </c>
      <c r="L432" t="b">
        <f>AND(COUNTIF('Master list(no salts, metals)'!L431,"&lt;=1"),IF(COUNTIF('Master list(no salts, metals)'!$K431:$Y431, "#N/A")=14,TRUE,FALSE))</f>
        <v>0</v>
      </c>
      <c r="M432" t="b">
        <f>AND(COUNTIF('Master list(no salts, metals)'!M431,"&lt;=1"),IF(COUNTIF('Master list(no salts, metals)'!$K431:$Y431, "#N/A")=14,TRUE,FALSE))</f>
        <v>0</v>
      </c>
      <c r="N432" t="b">
        <f>AND(COUNTIF('Master list(no salts, metals)'!N431,"&lt;=1"),IF(COUNTIF('Master list(no salts, metals)'!$K431:$Y431, "#N/A")=14,TRUE,FALSE))</f>
        <v>0</v>
      </c>
      <c r="O432" t="b">
        <f>AND(COUNTIF('Master list(no salts, metals)'!O431,"&lt;=1"),IF(COUNTIF('Master list(no salts, metals)'!$K431:$Y431, "#N/A")=14,TRUE,FALSE))</f>
        <v>0</v>
      </c>
      <c r="P432" t="b">
        <f>AND(COUNTIF('Master list(no salts, metals)'!P431,"&lt;=1"),IF(COUNTIF('Master list(no salts, metals)'!$K431:$Y431, "#N/A")=14,TRUE,FALSE))</f>
        <v>0</v>
      </c>
      <c r="Q432" t="b">
        <f>AND(COUNTIF('Master list(no salts, metals)'!Q431,"&lt;=1"),IF(COUNTIF('Master list(no salts, metals)'!$K431:$Y431, "#N/A")=14,TRUE,FALSE))</f>
        <v>0</v>
      </c>
      <c r="R432" t="b">
        <f>AND(COUNTIF('Master list(no salts, metals)'!R431,"&lt;=1"),IF(COUNTIF('Master list(no salts, metals)'!$K431:$Y431, "#N/A")=14,TRUE,FALSE))</f>
        <v>0</v>
      </c>
      <c r="S432" t="b">
        <f>AND(COUNTIF('Master list(no salts, metals)'!S431,"&lt;=1"),IF(COUNTIF('Master list(no salts, metals)'!$K431:$Y431, "#N/A")=14,TRUE,FALSE))</f>
        <v>0</v>
      </c>
      <c r="T432" t="b">
        <f>AND(COUNTIF('Master list(no salts, metals)'!T431,"&lt;=1"),IF(COUNTIF('Master list(no salts, metals)'!$K431:$Y431, "#N/A")=14,TRUE,FALSE))</f>
        <v>0</v>
      </c>
      <c r="U432" t="b">
        <f>AND(COUNTIF('Master list(no salts, metals)'!U431,"&lt;=1"),IF(COUNTIF('Master list(no salts, metals)'!$K431:$Y431, "#N/A")=14,TRUE,FALSE))</f>
        <v>0</v>
      </c>
      <c r="V432" t="b">
        <f>AND(COUNTIF('Master list(no salts, metals)'!V431,"&lt;=1"),IF(COUNTIF('Master list(no salts, metals)'!$K431:$Y431, "#N/A")=14,TRUE,FALSE))</f>
        <v>0</v>
      </c>
      <c r="W432" t="b">
        <f>AND(COUNTIF('Master list(no salts, metals)'!W431,"&lt;=1"),IF(COUNTIF('Master list(no salts, metals)'!$K431:$Y431, "#N/A")=14,TRUE,FALSE))</f>
        <v>0</v>
      </c>
      <c r="X432" t="b">
        <f>AND(COUNTIF('Master list(no salts, metals)'!X431,"&lt;=1"),IF(COUNTIF('Master list(no salts, metals)'!$K431:$Y431, "#N/A")=14,TRUE,FALSE))</f>
        <v>0</v>
      </c>
      <c r="Y432" t="b">
        <f>AND(COUNTIF('Master list(no salts, metals)'!Y431,"&lt;=1"),IF(COUNTIF('Master list(no salts, metals)'!$K431:$Y431, "#N/A")=14,TRUE,FALSE))</f>
        <v>0</v>
      </c>
    </row>
    <row r="433" spans="11:25" x14ac:dyDescent="0.25">
      <c r="K433" t="b">
        <f>AND(COUNTIF('Master list(no salts, metals)'!K432,"&lt;=1"),IF(COUNTIF('Master list(no salts, metals)'!$K432:$Y432, "#N/A")=14,TRUE,FALSE))</f>
        <v>0</v>
      </c>
      <c r="L433" t="b">
        <f>AND(COUNTIF('Master list(no salts, metals)'!L432,"&lt;=1"),IF(COUNTIF('Master list(no salts, metals)'!$K432:$Y432, "#N/A")=14,TRUE,FALSE))</f>
        <v>1</v>
      </c>
      <c r="M433" t="b">
        <f>AND(COUNTIF('Master list(no salts, metals)'!M432,"&lt;=1"),IF(COUNTIF('Master list(no salts, metals)'!$K432:$Y432, "#N/A")=14,TRUE,FALSE))</f>
        <v>0</v>
      </c>
      <c r="N433" t="b">
        <f>AND(COUNTIF('Master list(no salts, metals)'!N432,"&lt;=1"),IF(COUNTIF('Master list(no salts, metals)'!$K432:$Y432, "#N/A")=14,TRUE,FALSE))</f>
        <v>0</v>
      </c>
      <c r="O433" t="b">
        <f>AND(COUNTIF('Master list(no salts, metals)'!O432,"&lt;=1"),IF(COUNTIF('Master list(no salts, metals)'!$K432:$Y432, "#N/A")=14,TRUE,FALSE))</f>
        <v>0</v>
      </c>
      <c r="P433" t="b">
        <f>AND(COUNTIF('Master list(no salts, metals)'!P432,"&lt;=1"),IF(COUNTIF('Master list(no salts, metals)'!$K432:$Y432, "#N/A")=14,TRUE,FALSE))</f>
        <v>0</v>
      </c>
      <c r="Q433" t="b">
        <f>AND(COUNTIF('Master list(no salts, metals)'!Q432,"&lt;=1"),IF(COUNTIF('Master list(no salts, metals)'!$K432:$Y432, "#N/A")=14,TRUE,FALSE))</f>
        <v>0</v>
      </c>
      <c r="R433" t="b">
        <f>AND(COUNTIF('Master list(no salts, metals)'!R432,"&lt;=1"),IF(COUNTIF('Master list(no salts, metals)'!$K432:$Y432, "#N/A")=14,TRUE,FALSE))</f>
        <v>0</v>
      </c>
      <c r="S433" t="b">
        <f>AND(COUNTIF('Master list(no salts, metals)'!S432,"&lt;=1"),IF(COUNTIF('Master list(no salts, metals)'!$K432:$Y432, "#N/A")=14,TRUE,FALSE))</f>
        <v>0</v>
      </c>
      <c r="T433" t="b">
        <f>AND(COUNTIF('Master list(no salts, metals)'!T432,"&lt;=1"),IF(COUNTIF('Master list(no salts, metals)'!$K432:$Y432, "#N/A")=14,TRUE,FALSE))</f>
        <v>0</v>
      </c>
      <c r="U433" t="b">
        <f>AND(COUNTIF('Master list(no salts, metals)'!U432,"&lt;=1"),IF(COUNTIF('Master list(no salts, metals)'!$K432:$Y432, "#N/A")=14,TRUE,FALSE))</f>
        <v>0</v>
      </c>
      <c r="V433" t="b">
        <f>AND(COUNTIF('Master list(no salts, metals)'!V432,"&lt;=1"),IF(COUNTIF('Master list(no salts, metals)'!$K432:$Y432, "#N/A")=14,TRUE,FALSE))</f>
        <v>0</v>
      </c>
      <c r="W433" t="b">
        <f>AND(COUNTIF('Master list(no salts, metals)'!W432,"&lt;=1"),IF(COUNTIF('Master list(no salts, metals)'!$K432:$Y432, "#N/A")=14,TRUE,FALSE))</f>
        <v>0</v>
      </c>
      <c r="X433" t="b">
        <f>AND(COUNTIF('Master list(no salts, metals)'!X432,"&lt;=1"),IF(COUNTIF('Master list(no salts, metals)'!$K432:$Y432, "#N/A")=14,TRUE,FALSE))</f>
        <v>0</v>
      </c>
      <c r="Y433" t="b">
        <f>AND(COUNTIF('Master list(no salts, metals)'!Y432,"&lt;=1"),IF(COUNTIF('Master list(no salts, metals)'!$K432:$Y432, "#N/A")=14,TRUE,FALSE))</f>
        <v>0</v>
      </c>
    </row>
    <row r="434" spans="11:25" x14ac:dyDescent="0.25">
      <c r="K434" t="b">
        <f>AND(COUNTIF('Master list(no salts, metals)'!K433,"&lt;=1"),IF(COUNTIF('Master list(no salts, metals)'!$K433:$Y433, "#N/A")=14,TRUE,FALSE))</f>
        <v>0</v>
      </c>
      <c r="L434" t="b">
        <f>AND(COUNTIF('Master list(no salts, metals)'!L433,"&lt;=1"),IF(COUNTIF('Master list(no salts, metals)'!$K433:$Y433, "#N/A")=14,TRUE,FALSE))</f>
        <v>0</v>
      </c>
      <c r="M434" t="b">
        <f>AND(COUNTIF('Master list(no salts, metals)'!M433,"&lt;=1"),IF(COUNTIF('Master list(no salts, metals)'!$K433:$Y433, "#N/A")=14,TRUE,FALSE))</f>
        <v>0</v>
      </c>
      <c r="N434" t="b">
        <f>AND(COUNTIF('Master list(no salts, metals)'!N433,"&lt;=1"),IF(COUNTIF('Master list(no salts, metals)'!$K433:$Y433, "#N/A")=14,TRUE,FALSE))</f>
        <v>0</v>
      </c>
      <c r="O434" t="b">
        <f>AND(COUNTIF('Master list(no salts, metals)'!O433,"&lt;=1"),IF(COUNTIF('Master list(no salts, metals)'!$K433:$Y433, "#N/A")=14,TRUE,FALSE))</f>
        <v>0</v>
      </c>
      <c r="P434" t="b">
        <f>AND(COUNTIF('Master list(no salts, metals)'!P433,"&lt;=1"),IF(COUNTIF('Master list(no salts, metals)'!$K433:$Y433, "#N/A")=14,TRUE,FALSE))</f>
        <v>0</v>
      </c>
      <c r="Q434" t="b">
        <f>AND(COUNTIF('Master list(no salts, metals)'!Q433,"&lt;=1"),IF(COUNTIF('Master list(no salts, metals)'!$K433:$Y433, "#N/A")=14,TRUE,FALSE))</f>
        <v>0</v>
      </c>
      <c r="R434" t="b">
        <f>AND(COUNTIF('Master list(no salts, metals)'!R433,"&lt;=1"),IF(COUNTIF('Master list(no salts, metals)'!$K433:$Y433, "#N/A")=14,TRUE,FALSE))</f>
        <v>0</v>
      </c>
      <c r="S434" t="b">
        <f>AND(COUNTIF('Master list(no salts, metals)'!S433,"&lt;=1"),IF(COUNTIF('Master list(no salts, metals)'!$K433:$Y433, "#N/A")=14,TRUE,FALSE))</f>
        <v>0</v>
      </c>
      <c r="T434" t="b">
        <f>AND(COUNTIF('Master list(no salts, metals)'!T433,"&lt;=1"),IF(COUNTIF('Master list(no salts, metals)'!$K433:$Y433, "#N/A")=14,TRUE,FALSE))</f>
        <v>0</v>
      </c>
      <c r="U434" t="b">
        <f>AND(COUNTIF('Master list(no salts, metals)'!U433,"&lt;=1"),IF(COUNTIF('Master list(no salts, metals)'!$K433:$Y433, "#N/A")=14,TRUE,FALSE))</f>
        <v>0</v>
      </c>
      <c r="V434" t="b">
        <f>AND(COUNTIF('Master list(no salts, metals)'!V433,"&lt;=1"),IF(COUNTIF('Master list(no salts, metals)'!$K433:$Y433, "#N/A")=14,TRUE,FALSE))</f>
        <v>0</v>
      </c>
      <c r="W434" t="b">
        <f>AND(COUNTIF('Master list(no salts, metals)'!W433,"&lt;=1"),IF(COUNTIF('Master list(no salts, metals)'!$K433:$Y433, "#N/A")=14,TRUE,FALSE))</f>
        <v>0</v>
      </c>
      <c r="X434" t="b">
        <f>AND(COUNTIF('Master list(no salts, metals)'!X433,"&lt;=1"),IF(COUNTIF('Master list(no salts, metals)'!$K433:$Y433, "#N/A")=14,TRUE,FALSE))</f>
        <v>0</v>
      </c>
      <c r="Y434" t="b">
        <f>AND(COUNTIF('Master list(no salts, metals)'!Y433,"&lt;=1"),IF(COUNTIF('Master list(no salts, metals)'!$K433:$Y433, "#N/A")=14,TRUE,FALSE))</f>
        <v>0</v>
      </c>
    </row>
    <row r="435" spans="11:25" x14ac:dyDescent="0.25">
      <c r="K435" t="b">
        <f>AND(COUNTIF('Master list(no salts, metals)'!K434,"&lt;=1"),IF(COUNTIF('Master list(no salts, metals)'!$K434:$Y434, "#N/A")=14,TRUE,FALSE))</f>
        <v>0</v>
      </c>
      <c r="L435" t="b">
        <f>AND(COUNTIF('Master list(no salts, metals)'!L434,"&lt;=1"),IF(COUNTIF('Master list(no salts, metals)'!$K434:$Y434, "#N/A")=14,TRUE,FALSE))</f>
        <v>0</v>
      </c>
      <c r="M435" t="b">
        <f>AND(COUNTIF('Master list(no salts, metals)'!M434,"&lt;=1"),IF(COUNTIF('Master list(no salts, metals)'!$K434:$Y434, "#N/A")=14,TRUE,FALSE))</f>
        <v>0</v>
      </c>
      <c r="N435" t="b">
        <f>AND(COUNTIF('Master list(no salts, metals)'!N434,"&lt;=1"),IF(COUNTIF('Master list(no salts, metals)'!$K434:$Y434, "#N/A")=14,TRUE,FALSE))</f>
        <v>0</v>
      </c>
      <c r="O435" t="b">
        <f>AND(COUNTIF('Master list(no salts, metals)'!O434,"&lt;=1"),IF(COUNTIF('Master list(no salts, metals)'!$K434:$Y434, "#N/A")=14,TRUE,FALSE))</f>
        <v>0</v>
      </c>
      <c r="P435" t="b">
        <f>AND(COUNTIF('Master list(no salts, metals)'!P434,"&lt;=1"),IF(COUNTIF('Master list(no salts, metals)'!$K434:$Y434, "#N/A")=14,TRUE,FALSE))</f>
        <v>0</v>
      </c>
      <c r="Q435" t="b">
        <f>AND(COUNTIF('Master list(no salts, metals)'!Q434,"&lt;=1"),IF(COUNTIF('Master list(no salts, metals)'!$K434:$Y434, "#N/A")=14,TRUE,FALSE))</f>
        <v>0</v>
      </c>
      <c r="R435" t="b">
        <f>AND(COUNTIF('Master list(no salts, metals)'!R434,"&lt;=1"),IF(COUNTIF('Master list(no salts, metals)'!$K434:$Y434, "#N/A")=14,TRUE,FALSE))</f>
        <v>0</v>
      </c>
      <c r="S435" t="b">
        <f>AND(COUNTIF('Master list(no salts, metals)'!S434,"&lt;=1"),IF(COUNTIF('Master list(no salts, metals)'!$K434:$Y434, "#N/A")=14,TRUE,FALSE))</f>
        <v>0</v>
      </c>
      <c r="T435" t="b">
        <f>AND(COUNTIF('Master list(no salts, metals)'!T434,"&lt;=1"),IF(COUNTIF('Master list(no salts, metals)'!$K434:$Y434, "#N/A")=14,TRUE,FALSE))</f>
        <v>0</v>
      </c>
      <c r="U435" t="b">
        <f>AND(COUNTIF('Master list(no salts, metals)'!U434,"&lt;=1"),IF(COUNTIF('Master list(no salts, metals)'!$K434:$Y434, "#N/A")=14,TRUE,FALSE))</f>
        <v>0</v>
      </c>
      <c r="V435" t="b">
        <f>AND(COUNTIF('Master list(no salts, metals)'!V434,"&lt;=1"),IF(COUNTIF('Master list(no salts, metals)'!$K434:$Y434, "#N/A")=14,TRUE,FALSE))</f>
        <v>0</v>
      </c>
      <c r="W435" t="b">
        <f>AND(COUNTIF('Master list(no salts, metals)'!W434,"&lt;=1"),IF(COUNTIF('Master list(no salts, metals)'!$K434:$Y434, "#N/A")=14,TRUE,FALSE))</f>
        <v>0</v>
      </c>
      <c r="X435" t="b">
        <f>AND(COUNTIF('Master list(no salts, metals)'!X434,"&lt;=1"),IF(COUNTIF('Master list(no salts, metals)'!$K434:$Y434, "#N/A")=14,TRUE,FALSE))</f>
        <v>0</v>
      </c>
      <c r="Y435" t="b">
        <f>AND(COUNTIF('Master list(no salts, metals)'!Y434,"&lt;=1"),IF(COUNTIF('Master list(no salts, metals)'!$K434:$Y434, "#N/A")=14,TRUE,FALSE))</f>
        <v>0</v>
      </c>
    </row>
    <row r="436" spans="11:25" x14ac:dyDescent="0.25">
      <c r="K436" t="b">
        <f>AND(COUNTIF('Master list(no salts, metals)'!K435,"&lt;=1"),IF(COUNTIF('Master list(no salts, metals)'!$K435:$Y435, "#N/A")=14,TRUE,FALSE))</f>
        <v>0</v>
      </c>
      <c r="L436" t="b">
        <f>AND(COUNTIF('Master list(no salts, metals)'!L435,"&lt;=1"),IF(COUNTIF('Master list(no salts, metals)'!$K435:$Y435, "#N/A")=14,TRUE,FALSE))</f>
        <v>0</v>
      </c>
      <c r="M436" t="b">
        <f>AND(COUNTIF('Master list(no salts, metals)'!M435,"&lt;=1"),IF(COUNTIF('Master list(no salts, metals)'!$K435:$Y435, "#N/A")=14,TRUE,FALSE))</f>
        <v>0</v>
      </c>
      <c r="N436" t="b">
        <f>AND(COUNTIF('Master list(no salts, metals)'!N435,"&lt;=1"),IF(COUNTIF('Master list(no salts, metals)'!$K435:$Y435, "#N/A")=14,TRUE,FALSE))</f>
        <v>0</v>
      </c>
      <c r="O436" t="b">
        <f>AND(COUNTIF('Master list(no salts, metals)'!O435,"&lt;=1"),IF(COUNTIF('Master list(no salts, metals)'!$K435:$Y435, "#N/A")=14,TRUE,FALSE))</f>
        <v>0</v>
      </c>
      <c r="P436" t="b">
        <f>AND(COUNTIF('Master list(no salts, metals)'!P435,"&lt;=1"),IF(COUNTIF('Master list(no salts, metals)'!$K435:$Y435, "#N/A")=14,TRUE,FALSE))</f>
        <v>0</v>
      </c>
      <c r="Q436" t="b">
        <f>AND(COUNTIF('Master list(no salts, metals)'!Q435,"&lt;=1"),IF(COUNTIF('Master list(no salts, metals)'!$K435:$Y435, "#N/A")=14,TRUE,FALSE))</f>
        <v>0</v>
      </c>
      <c r="R436" t="b">
        <f>AND(COUNTIF('Master list(no salts, metals)'!R435,"&lt;=1"),IF(COUNTIF('Master list(no salts, metals)'!$K435:$Y435, "#N/A")=14,TRUE,FALSE))</f>
        <v>0</v>
      </c>
      <c r="S436" t="b">
        <f>AND(COUNTIF('Master list(no salts, metals)'!S435,"&lt;=1"),IF(COUNTIF('Master list(no salts, metals)'!$K435:$Y435, "#N/A")=14,TRUE,FALSE))</f>
        <v>0</v>
      </c>
      <c r="T436" t="b">
        <f>AND(COUNTIF('Master list(no salts, metals)'!T435,"&lt;=1"),IF(COUNTIF('Master list(no salts, metals)'!$K435:$Y435, "#N/A")=14,TRUE,FALSE))</f>
        <v>0</v>
      </c>
      <c r="U436" t="b">
        <f>AND(COUNTIF('Master list(no salts, metals)'!U435,"&lt;=1"),IF(COUNTIF('Master list(no salts, metals)'!$K435:$Y435, "#N/A")=14,TRUE,FALSE))</f>
        <v>0</v>
      </c>
      <c r="V436" t="b">
        <f>AND(COUNTIF('Master list(no salts, metals)'!V435,"&lt;=1"),IF(COUNTIF('Master list(no salts, metals)'!$K435:$Y435, "#N/A")=14,TRUE,FALSE))</f>
        <v>0</v>
      </c>
      <c r="W436" t="b">
        <f>AND(COUNTIF('Master list(no salts, metals)'!W435,"&lt;=1"),IF(COUNTIF('Master list(no salts, metals)'!$K435:$Y435, "#N/A")=14,TRUE,FALSE))</f>
        <v>0</v>
      </c>
      <c r="X436" t="b">
        <f>AND(COUNTIF('Master list(no salts, metals)'!X435,"&lt;=1"),IF(COUNTIF('Master list(no salts, metals)'!$K435:$Y435, "#N/A")=14,TRUE,FALSE))</f>
        <v>0</v>
      </c>
      <c r="Y436" t="b">
        <f>AND(COUNTIF('Master list(no salts, metals)'!Y435,"&lt;=1"),IF(COUNTIF('Master list(no salts, metals)'!$K435:$Y435, "#N/A")=14,TRUE,FALSE))</f>
        <v>0</v>
      </c>
    </row>
    <row r="437" spans="11:25" x14ac:dyDescent="0.25">
      <c r="K437" t="b">
        <f>AND(COUNTIF('Master list(no salts, metals)'!K436,"&lt;=1"),IF(COUNTIF('Master list(no salts, metals)'!$K436:$Y436, "#N/A")=14,TRUE,FALSE))</f>
        <v>0</v>
      </c>
      <c r="L437" t="b">
        <f>AND(COUNTIF('Master list(no salts, metals)'!L436,"&lt;=1"),IF(COUNTIF('Master list(no salts, metals)'!$K436:$Y436, "#N/A")=14,TRUE,FALSE))</f>
        <v>0</v>
      </c>
      <c r="M437" t="b">
        <f>AND(COUNTIF('Master list(no salts, metals)'!M436,"&lt;=1"),IF(COUNTIF('Master list(no salts, metals)'!$K436:$Y436, "#N/A")=14,TRUE,FALSE))</f>
        <v>0</v>
      </c>
      <c r="N437" t="b">
        <f>AND(COUNTIF('Master list(no salts, metals)'!N436,"&lt;=1"),IF(COUNTIF('Master list(no salts, metals)'!$K436:$Y436, "#N/A")=14,TRUE,FALSE))</f>
        <v>0</v>
      </c>
      <c r="O437" t="b">
        <f>AND(COUNTIF('Master list(no salts, metals)'!O436,"&lt;=1"),IF(COUNTIF('Master list(no salts, metals)'!$K436:$Y436, "#N/A")=14,TRUE,FALSE))</f>
        <v>0</v>
      </c>
      <c r="P437" t="b">
        <f>AND(COUNTIF('Master list(no salts, metals)'!P436,"&lt;=1"),IF(COUNTIF('Master list(no salts, metals)'!$K436:$Y436, "#N/A")=14,TRUE,FALSE))</f>
        <v>0</v>
      </c>
      <c r="Q437" t="b">
        <f>AND(COUNTIF('Master list(no salts, metals)'!Q436,"&lt;=1"),IF(COUNTIF('Master list(no salts, metals)'!$K436:$Y436, "#N/A")=14,TRUE,FALSE))</f>
        <v>0</v>
      </c>
      <c r="R437" t="b">
        <f>AND(COUNTIF('Master list(no salts, metals)'!R436,"&lt;=1"),IF(COUNTIF('Master list(no salts, metals)'!$K436:$Y436, "#N/A")=14,TRUE,FALSE))</f>
        <v>0</v>
      </c>
      <c r="S437" t="b">
        <f>AND(COUNTIF('Master list(no salts, metals)'!S436,"&lt;=1"),IF(COUNTIF('Master list(no salts, metals)'!$K436:$Y436, "#N/A")=14,TRUE,FALSE))</f>
        <v>0</v>
      </c>
      <c r="T437" t="b">
        <f>AND(COUNTIF('Master list(no salts, metals)'!T436,"&lt;=1"),IF(COUNTIF('Master list(no salts, metals)'!$K436:$Y436, "#N/A")=14,TRUE,FALSE))</f>
        <v>0</v>
      </c>
      <c r="U437" t="b">
        <f>AND(COUNTIF('Master list(no salts, metals)'!U436,"&lt;=1"),IF(COUNTIF('Master list(no salts, metals)'!$K436:$Y436, "#N/A")=14,TRUE,FALSE))</f>
        <v>0</v>
      </c>
      <c r="V437" t="b">
        <f>AND(COUNTIF('Master list(no salts, metals)'!V436,"&lt;=1"),IF(COUNTIF('Master list(no salts, metals)'!$K436:$Y436, "#N/A")=14,TRUE,FALSE))</f>
        <v>0</v>
      </c>
      <c r="W437" t="b">
        <f>AND(COUNTIF('Master list(no salts, metals)'!W436,"&lt;=1"),IF(COUNTIF('Master list(no salts, metals)'!$K436:$Y436, "#N/A")=14,TRUE,FALSE))</f>
        <v>1</v>
      </c>
      <c r="X437" t="b">
        <f>AND(COUNTIF('Master list(no salts, metals)'!X436,"&lt;=1"),IF(COUNTIF('Master list(no salts, metals)'!$K436:$Y436, "#N/A")=14,TRUE,FALSE))</f>
        <v>0</v>
      </c>
      <c r="Y437" t="b">
        <f>AND(COUNTIF('Master list(no salts, metals)'!Y436,"&lt;=1"),IF(COUNTIF('Master list(no salts, metals)'!$K436:$Y436, "#N/A")=14,TRUE,FALSE))</f>
        <v>0</v>
      </c>
    </row>
    <row r="438" spans="11:25" x14ac:dyDescent="0.25">
      <c r="K438" t="b">
        <f>AND(COUNTIF('Master list(no salts, metals)'!K437,"&lt;=1"),IF(COUNTIF('Master list(no salts, metals)'!$K437:$Y437, "#N/A")=14,TRUE,FALSE))</f>
        <v>0</v>
      </c>
      <c r="L438" t="b">
        <f>AND(COUNTIF('Master list(no salts, metals)'!L437,"&lt;=1"),IF(COUNTIF('Master list(no salts, metals)'!$K437:$Y437, "#N/A")=14,TRUE,FALSE))</f>
        <v>0</v>
      </c>
      <c r="M438" t="b">
        <f>AND(COUNTIF('Master list(no salts, metals)'!M437,"&lt;=1"),IF(COUNTIF('Master list(no salts, metals)'!$K437:$Y437, "#N/A")=14,TRUE,FALSE))</f>
        <v>0</v>
      </c>
      <c r="N438" t="b">
        <f>AND(COUNTIF('Master list(no salts, metals)'!N437,"&lt;=1"),IF(COUNTIF('Master list(no salts, metals)'!$K437:$Y437, "#N/A")=14,TRUE,FALSE))</f>
        <v>0</v>
      </c>
      <c r="O438" t="b">
        <f>AND(COUNTIF('Master list(no salts, metals)'!O437,"&lt;=1"),IF(COUNTIF('Master list(no salts, metals)'!$K437:$Y437, "#N/A")=14,TRUE,FALSE))</f>
        <v>0</v>
      </c>
      <c r="P438" t="b">
        <f>AND(COUNTIF('Master list(no salts, metals)'!P437,"&lt;=1"),IF(COUNTIF('Master list(no salts, metals)'!$K437:$Y437, "#N/A")=14,TRUE,FALSE))</f>
        <v>0</v>
      </c>
      <c r="Q438" t="b">
        <f>AND(COUNTIF('Master list(no salts, metals)'!Q437,"&lt;=1"),IF(COUNTIF('Master list(no salts, metals)'!$K437:$Y437, "#N/A")=14,TRUE,FALSE))</f>
        <v>0</v>
      </c>
      <c r="R438" t="b">
        <f>AND(COUNTIF('Master list(no salts, metals)'!R437,"&lt;=1"),IF(COUNTIF('Master list(no salts, metals)'!$K437:$Y437, "#N/A")=14,TRUE,FALSE))</f>
        <v>0</v>
      </c>
      <c r="S438" t="b">
        <f>AND(COUNTIF('Master list(no salts, metals)'!S437,"&lt;=1"),IF(COUNTIF('Master list(no salts, metals)'!$K437:$Y437, "#N/A")=14,TRUE,FALSE))</f>
        <v>0</v>
      </c>
      <c r="T438" t="b">
        <f>AND(COUNTIF('Master list(no salts, metals)'!T437,"&lt;=1"),IF(COUNTIF('Master list(no salts, metals)'!$K437:$Y437, "#N/A")=14,TRUE,FALSE))</f>
        <v>0</v>
      </c>
      <c r="U438" t="b">
        <f>AND(COUNTIF('Master list(no salts, metals)'!U437,"&lt;=1"),IF(COUNTIF('Master list(no salts, metals)'!$K437:$Y437, "#N/A")=14,TRUE,FALSE))</f>
        <v>0</v>
      </c>
      <c r="V438" t="b">
        <f>AND(COUNTIF('Master list(no salts, metals)'!V437,"&lt;=1"),IF(COUNTIF('Master list(no salts, metals)'!$K437:$Y437, "#N/A")=14,TRUE,FALSE))</f>
        <v>0</v>
      </c>
      <c r="W438" t="b">
        <f>AND(COUNTIF('Master list(no salts, metals)'!W437,"&lt;=1"),IF(COUNTIF('Master list(no salts, metals)'!$K437:$Y437, "#N/A")=14,TRUE,FALSE))</f>
        <v>0</v>
      </c>
      <c r="X438" t="b">
        <f>AND(COUNTIF('Master list(no salts, metals)'!X437,"&lt;=1"),IF(COUNTIF('Master list(no salts, metals)'!$K437:$Y437, "#N/A")=14,TRUE,FALSE))</f>
        <v>1</v>
      </c>
      <c r="Y438" t="b">
        <f>AND(COUNTIF('Master list(no salts, metals)'!Y437,"&lt;=1"),IF(COUNTIF('Master list(no salts, metals)'!$K437:$Y437, "#N/A")=14,TRUE,FALSE))</f>
        <v>0</v>
      </c>
    </row>
    <row r="439" spans="11:25" x14ac:dyDescent="0.25">
      <c r="K439" t="b">
        <f>AND(COUNTIF('Master list(no salts, metals)'!K438,"&lt;=1"),IF(COUNTIF('Master list(no salts, metals)'!$K438:$Y438, "#N/A")=14,TRUE,FALSE))</f>
        <v>1</v>
      </c>
      <c r="L439" t="b">
        <f>AND(COUNTIF('Master list(no salts, metals)'!L438,"&lt;=1"),IF(COUNTIF('Master list(no salts, metals)'!$K438:$Y438, "#N/A")=14,TRUE,FALSE))</f>
        <v>0</v>
      </c>
      <c r="M439" t="b">
        <f>AND(COUNTIF('Master list(no salts, metals)'!M438,"&lt;=1"),IF(COUNTIF('Master list(no salts, metals)'!$K438:$Y438, "#N/A")=14,TRUE,FALSE))</f>
        <v>0</v>
      </c>
      <c r="N439" t="b">
        <f>AND(COUNTIF('Master list(no salts, metals)'!N438,"&lt;=1"),IF(COUNTIF('Master list(no salts, metals)'!$K438:$Y438, "#N/A")=14,TRUE,FALSE))</f>
        <v>0</v>
      </c>
      <c r="O439" t="b">
        <f>AND(COUNTIF('Master list(no salts, metals)'!O438,"&lt;=1"),IF(COUNTIF('Master list(no salts, metals)'!$K438:$Y438, "#N/A")=14,TRUE,FALSE))</f>
        <v>0</v>
      </c>
      <c r="P439" t="b">
        <f>AND(COUNTIF('Master list(no salts, metals)'!P438,"&lt;=1"),IF(COUNTIF('Master list(no salts, metals)'!$K438:$Y438, "#N/A")=14,TRUE,FALSE))</f>
        <v>0</v>
      </c>
      <c r="Q439" t="b">
        <f>AND(COUNTIF('Master list(no salts, metals)'!Q438,"&lt;=1"),IF(COUNTIF('Master list(no salts, metals)'!$K438:$Y438, "#N/A")=14,TRUE,FALSE))</f>
        <v>0</v>
      </c>
      <c r="R439" t="b">
        <f>AND(COUNTIF('Master list(no salts, metals)'!R438,"&lt;=1"),IF(COUNTIF('Master list(no salts, metals)'!$K438:$Y438, "#N/A")=14,TRUE,FALSE))</f>
        <v>0</v>
      </c>
      <c r="S439" t="b">
        <f>AND(COUNTIF('Master list(no salts, metals)'!S438,"&lt;=1"),IF(COUNTIF('Master list(no salts, metals)'!$K438:$Y438, "#N/A")=14,TRUE,FALSE))</f>
        <v>0</v>
      </c>
      <c r="T439" t="b">
        <f>AND(COUNTIF('Master list(no salts, metals)'!T438,"&lt;=1"),IF(COUNTIF('Master list(no salts, metals)'!$K438:$Y438, "#N/A")=14,TRUE,FALSE))</f>
        <v>0</v>
      </c>
      <c r="U439" t="b">
        <f>AND(COUNTIF('Master list(no salts, metals)'!U438,"&lt;=1"),IF(COUNTIF('Master list(no salts, metals)'!$K438:$Y438, "#N/A")=14,TRUE,FALSE))</f>
        <v>0</v>
      </c>
      <c r="V439" t="b">
        <f>AND(COUNTIF('Master list(no salts, metals)'!V438,"&lt;=1"),IF(COUNTIF('Master list(no salts, metals)'!$K438:$Y438, "#N/A")=14,TRUE,FALSE))</f>
        <v>0</v>
      </c>
      <c r="W439" t="b">
        <f>AND(COUNTIF('Master list(no salts, metals)'!W438,"&lt;=1"),IF(COUNTIF('Master list(no salts, metals)'!$K438:$Y438, "#N/A")=14,TRUE,FALSE))</f>
        <v>0</v>
      </c>
      <c r="X439" t="b">
        <f>AND(COUNTIF('Master list(no salts, metals)'!X438,"&lt;=1"),IF(COUNTIF('Master list(no salts, metals)'!$K438:$Y438, "#N/A")=14,TRUE,FALSE))</f>
        <v>0</v>
      </c>
      <c r="Y439" t="b">
        <f>AND(COUNTIF('Master list(no salts, metals)'!Y438,"&lt;=1"),IF(COUNTIF('Master list(no salts, metals)'!$K438:$Y438, "#N/A")=14,TRUE,FALSE))</f>
        <v>0</v>
      </c>
    </row>
    <row r="440" spans="11:25" x14ac:dyDescent="0.25">
      <c r="K440" t="b">
        <f>AND(COUNTIF('Master list(no salts, metals)'!K439,"&lt;=1"),IF(COUNTIF('Master list(no salts, metals)'!$K439:$Y439, "#N/A")=14,TRUE,FALSE))</f>
        <v>0</v>
      </c>
      <c r="L440" t="b">
        <f>AND(COUNTIF('Master list(no salts, metals)'!L439,"&lt;=1"),IF(COUNTIF('Master list(no salts, metals)'!$K439:$Y439, "#N/A")=14,TRUE,FALSE))</f>
        <v>0</v>
      </c>
      <c r="M440" t="b">
        <f>AND(COUNTIF('Master list(no salts, metals)'!M439,"&lt;=1"),IF(COUNTIF('Master list(no salts, metals)'!$K439:$Y439, "#N/A")=14,TRUE,FALSE))</f>
        <v>0</v>
      </c>
      <c r="N440" t="b">
        <f>AND(COUNTIF('Master list(no salts, metals)'!N439,"&lt;=1"),IF(COUNTIF('Master list(no salts, metals)'!$K439:$Y439, "#N/A")=14,TRUE,FALSE))</f>
        <v>0</v>
      </c>
      <c r="O440" t="b">
        <f>AND(COUNTIF('Master list(no salts, metals)'!O439,"&lt;=1"),IF(COUNTIF('Master list(no salts, metals)'!$K439:$Y439, "#N/A")=14,TRUE,FALSE))</f>
        <v>0</v>
      </c>
      <c r="P440" t="b">
        <f>AND(COUNTIF('Master list(no salts, metals)'!P439,"&lt;=1"),IF(COUNTIF('Master list(no salts, metals)'!$K439:$Y439, "#N/A")=14,TRUE,FALSE))</f>
        <v>0</v>
      </c>
      <c r="Q440" t="b">
        <f>AND(COUNTIF('Master list(no salts, metals)'!Q439,"&lt;=1"),IF(COUNTIF('Master list(no salts, metals)'!$K439:$Y439, "#N/A")=14,TRUE,FALSE))</f>
        <v>0</v>
      </c>
      <c r="R440" t="b">
        <f>AND(COUNTIF('Master list(no salts, metals)'!R439,"&lt;=1"),IF(COUNTIF('Master list(no salts, metals)'!$K439:$Y439, "#N/A")=14,TRUE,FALSE))</f>
        <v>0</v>
      </c>
      <c r="S440" t="b">
        <f>AND(COUNTIF('Master list(no salts, metals)'!S439,"&lt;=1"),IF(COUNTIF('Master list(no salts, metals)'!$K439:$Y439, "#N/A")=14,TRUE,FALSE))</f>
        <v>0</v>
      </c>
      <c r="T440" t="b">
        <f>AND(COUNTIF('Master list(no salts, metals)'!T439,"&lt;=1"),IF(COUNTIF('Master list(no salts, metals)'!$K439:$Y439, "#N/A")=14,TRUE,FALSE))</f>
        <v>0</v>
      </c>
      <c r="U440" t="b">
        <f>AND(COUNTIF('Master list(no salts, metals)'!U439,"&lt;=1"),IF(COUNTIF('Master list(no salts, metals)'!$K439:$Y439, "#N/A")=14,TRUE,FALSE))</f>
        <v>0</v>
      </c>
      <c r="V440" t="b">
        <f>AND(COUNTIF('Master list(no salts, metals)'!V439,"&lt;=1"),IF(COUNTIF('Master list(no salts, metals)'!$K439:$Y439, "#N/A")=14,TRUE,FALSE))</f>
        <v>0</v>
      </c>
      <c r="W440" t="b">
        <f>AND(COUNTIF('Master list(no salts, metals)'!W439,"&lt;=1"),IF(COUNTIF('Master list(no salts, metals)'!$K439:$Y439, "#N/A")=14,TRUE,FALSE))</f>
        <v>0</v>
      </c>
      <c r="X440" t="b">
        <f>AND(COUNTIF('Master list(no salts, metals)'!X439,"&lt;=1"),IF(COUNTIF('Master list(no salts, metals)'!$K439:$Y439, "#N/A")=14,TRUE,FALSE))</f>
        <v>0</v>
      </c>
      <c r="Y440" t="b">
        <f>AND(COUNTIF('Master list(no salts, metals)'!Y439,"&lt;=1"),IF(COUNTIF('Master list(no salts, metals)'!$K439:$Y439, "#N/A")=14,TRUE,FALSE))</f>
        <v>0</v>
      </c>
    </row>
    <row r="441" spans="11:25" x14ac:dyDescent="0.25">
      <c r="K441" t="b">
        <f>AND(COUNTIF('Master list(no salts, metals)'!K440,"&lt;=1"),IF(COUNTIF('Master list(no salts, metals)'!$K440:$Y440, "#N/A")=14,TRUE,FALSE))</f>
        <v>0</v>
      </c>
      <c r="L441" t="b">
        <f>AND(COUNTIF('Master list(no salts, metals)'!L440,"&lt;=1"),IF(COUNTIF('Master list(no salts, metals)'!$K440:$Y440, "#N/A")=14,TRUE,FALSE))</f>
        <v>0</v>
      </c>
      <c r="M441" t="b">
        <f>AND(COUNTIF('Master list(no salts, metals)'!M440,"&lt;=1"),IF(COUNTIF('Master list(no salts, metals)'!$K440:$Y440, "#N/A")=14,TRUE,FALSE))</f>
        <v>0</v>
      </c>
      <c r="N441" t="b">
        <f>AND(COUNTIF('Master list(no salts, metals)'!N440,"&lt;=1"),IF(COUNTIF('Master list(no salts, metals)'!$K440:$Y440, "#N/A")=14,TRUE,FALSE))</f>
        <v>0</v>
      </c>
      <c r="O441" t="b">
        <f>AND(COUNTIF('Master list(no salts, metals)'!O440,"&lt;=1"),IF(COUNTIF('Master list(no salts, metals)'!$K440:$Y440, "#N/A")=14,TRUE,FALSE))</f>
        <v>0</v>
      </c>
      <c r="P441" t="b">
        <f>AND(COUNTIF('Master list(no salts, metals)'!P440,"&lt;=1"),IF(COUNTIF('Master list(no salts, metals)'!$K440:$Y440, "#N/A")=14,TRUE,FALSE))</f>
        <v>0</v>
      </c>
      <c r="Q441" t="b">
        <f>AND(COUNTIF('Master list(no salts, metals)'!Q440,"&lt;=1"),IF(COUNTIF('Master list(no salts, metals)'!$K440:$Y440, "#N/A")=14,TRUE,FALSE))</f>
        <v>0</v>
      </c>
      <c r="R441" t="b">
        <f>AND(COUNTIF('Master list(no salts, metals)'!R440,"&lt;=1"),IF(COUNTIF('Master list(no salts, metals)'!$K440:$Y440, "#N/A")=14,TRUE,FALSE))</f>
        <v>0</v>
      </c>
      <c r="S441" t="b">
        <f>AND(COUNTIF('Master list(no salts, metals)'!S440,"&lt;=1"),IF(COUNTIF('Master list(no salts, metals)'!$K440:$Y440, "#N/A")=14,TRUE,FALSE))</f>
        <v>0</v>
      </c>
      <c r="T441" t="b">
        <f>AND(COUNTIF('Master list(no salts, metals)'!T440,"&lt;=1"),IF(COUNTIF('Master list(no salts, metals)'!$K440:$Y440, "#N/A")=14,TRUE,FALSE))</f>
        <v>0</v>
      </c>
      <c r="U441" t="b">
        <f>AND(COUNTIF('Master list(no salts, metals)'!U440,"&lt;=1"),IF(COUNTIF('Master list(no salts, metals)'!$K440:$Y440, "#N/A")=14,TRUE,FALSE))</f>
        <v>0</v>
      </c>
      <c r="V441" t="b">
        <f>AND(COUNTIF('Master list(no salts, metals)'!V440,"&lt;=1"),IF(COUNTIF('Master list(no salts, metals)'!$K440:$Y440, "#N/A")=14,TRUE,FALSE))</f>
        <v>0</v>
      </c>
      <c r="W441" t="b">
        <f>AND(COUNTIF('Master list(no salts, metals)'!W440,"&lt;=1"),IF(COUNTIF('Master list(no salts, metals)'!$K440:$Y440, "#N/A")=14,TRUE,FALSE))</f>
        <v>0</v>
      </c>
      <c r="X441" t="b">
        <f>AND(COUNTIF('Master list(no salts, metals)'!X440,"&lt;=1"),IF(COUNTIF('Master list(no salts, metals)'!$K440:$Y440, "#N/A")=14,TRUE,FALSE))</f>
        <v>0</v>
      </c>
      <c r="Y441" t="b">
        <f>AND(COUNTIF('Master list(no salts, metals)'!Y440,"&lt;=1"),IF(COUNTIF('Master list(no salts, metals)'!$K440:$Y440, "#N/A")=14,TRUE,FALSE))</f>
        <v>0</v>
      </c>
    </row>
    <row r="442" spans="11:25" x14ac:dyDescent="0.25">
      <c r="K442" t="b">
        <f>AND(COUNTIF('Master list(no salts, metals)'!K441,"&lt;=1"),IF(COUNTIF('Master list(no salts, metals)'!$K441:$Y441, "#N/A")=14,TRUE,FALSE))</f>
        <v>0</v>
      </c>
      <c r="L442" t="b">
        <f>AND(COUNTIF('Master list(no salts, metals)'!L441,"&lt;=1"),IF(COUNTIF('Master list(no salts, metals)'!$K441:$Y441, "#N/A")=14,TRUE,FALSE))</f>
        <v>0</v>
      </c>
      <c r="M442" t="b">
        <f>AND(COUNTIF('Master list(no salts, metals)'!M441,"&lt;=1"),IF(COUNTIF('Master list(no salts, metals)'!$K441:$Y441, "#N/A")=14,TRUE,FALSE))</f>
        <v>0</v>
      </c>
      <c r="N442" t="b">
        <f>AND(COUNTIF('Master list(no salts, metals)'!N441,"&lt;=1"),IF(COUNTIF('Master list(no salts, metals)'!$K441:$Y441, "#N/A")=14,TRUE,FALSE))</f>
        <v>0</v>
      </c>
      <c r="O442" t="b">
        <f>AND(COUNTIF('Master list(no salts, metals)'!O441,"&lt;=1"),IF(COUNTIF('Master list(no salts, metals)'!$K441:$Y441, "#N/A")=14,TRUE,FALSE))</f>
        <v>0</v>
      </c>
      <c r="P442" t="b">
        <f>AND(COUNTIF('Master list(no salts, metals)'!P441,"&lt;=1"),IF(COUNTIF('Master list(no salts, metals)'!$K441:$Y441, "#N/A")=14,TRUE,FALSE))</f>
        <v>0</v>
      </c>
      <c r="Q442" t="b">
        <f>AND(COUNTIF('Master list(no salts, metals)'!Q441,"&lt;=1"),IF(COUNTIF('Master list(no salts, metals)'!$K441:$Y441, "#N/A")=14,TRUE,FALSE))</f>
        <v>0</v>
      </c>
      <c r="R442" t="b">
        <f>AND(COUNTIF('Master list(no salts, metals)'!R441,"&lt;=1"),IF(COUNTIF('Master list(no salts, metals)'!$K441:$Y441, "#N/A")=14,TRUE,FALSE))</f>
        <v>0</v>
      </c>
      <c r="S442" t="b">
        <f>AND(COUNTIF('Master list(no salts, metals)'!S441,"&lt;=1"),IF(COUNTIF('Master list(no salts, metals)'!$K441:$Y441, "#N/A")=14,TRUE,FALSE))</f>
        <v>0</v>
      </c>
      <c r="T442" t="b">
        <f>AND(COUNTIF('Master list(no salts, metals)'!T441,"&lt;=1"),IF(COUNTIF('Master list(no salts, metals)'!$K441:$Y441, "#N/A")=14,TRUE,FALSE))</f>
        <v>0</v>
      </c>
      <c r="U442" t="b">
        <f>AND(COUNTIF('Master list(no salts, metals)'!U441,"&lt;=1"),IF(COUNTIF('Master list(no salts, metals)'!$K441:$Y441, "#N/A")=14,TRUE,FALSE))</f>
        <v>0</v>
      </c>
      <c r="V442" t="b">
        <f>AND(COUNTIF('Master list(no salts, metals)'!V441,"&lt;=1"),IF(COUNTIF('Master list(no salts, metals)'!$K441:$Y441, "#N/A")=14,TRUE,FALSE))</f>
        <v>0</v>
      </c>
      <c r="W442" t="b">
        <f>AND(COUNTIF('Master list(no salts, metals)'!W441,"&lt;=1"),IF(COUNTIF('Master list(no salts, metals)'!$K441:$Y441, "#N/A")=14,TRUE,FALSE))</f>
        <v>1</v>
      </c>
      <c r="X442" t="b">
        <f>AND(COUNTIF('Master list(no salts, metals)'!X441,"&lt;=1"),IF(COUNTIF('Master list(no salts, metals)'!$K441:$Y441, "#N/A")=14,TRUE,FALSE))</f>
        <v>0</v>
      </c>
      <c r="Y442" t="b">
        <f>AND(COUNTIF('Master list(no salts, metals)'!Y441,"&lt;=1"),IF(COUNTIF('Master list(no salts, metals)'!$K441:$Y441, "#N/A")=14,TRUE,FALSE))</f>
        <v>0</v>
      </c>
    </row>
    <row r="443" spans="11:25" x14ac:dyDescent="0.25">
      <c r="K443" t="b">
        <f>AND(COUNTIF('Master list(no salts, metals)'!K442,"&lt;=1"),IF(COUNTIF('Master list(no salts, metals)'!$K442:$Y442, "#N/A")=14,TRUE,FALSE))</f>
        <v>0</v>
      </c>
      <c r="L443" t="b">
        <f>AND(COUNTIF('Master list(no salts, metals)'!L442,"&lt;=1"),IF(COUNTIF('Master list(no salts, metals)'!$K442:$Y442, "#N/A")=14,TRUE,FALSE))</f>
        <v>0</v>
      </c>
      <c r="M443" t="b">
        <f>AND(COUNTIF('Master list(no salts, metals)'!M442,"&lt;=1"),IF(COUNTIF('Master list(no salts, metals)'!$K442:$Y442, "#N/A")=14,TRUE,FALSE))</f>
        <v>0</v>
      </c>
      <c r="N443" t="b">
        <f>AND(COUNTIF('Master list(no salts, metals)'!N442,"&lt;=1"),IF(COUNTIF('Master list(no salts, metals)'!$K442:$Y442, "#N/A")=14,TRUE,FALSE))</f>
        <v>0</v>
      </c>
      <c r="O443" t="b">
        <f>AND(COUNTIF('Master list(no salts, metals)'!O442,"&lt;=1"),IF(COUNTIF('Master list(no salts, metals)'!$K442:$Y442, "#N/A")=14,TRUE,FALSE))</f>
        <v>0</v>
      </c>
      <c r="P443" t="b">
        <f>AND(COUNTIF('Master list(no salts, metals)'!P442,"&lt;=1"),IF(COUNTIF('Master list(no salts, metals)'!$K442:$Y442, "#N/A")=14,TRUE,FALSE))</f>
        <v>0</v>
      </c>
      <c r="Q443" t="b">
        <f>AND(COUNTIF('Master list(no salts, metals)'!Q442,"&lt;=1"),IF(COUNTIF('Master list(no salts, metals)'!$K442:$Y442, "#N/A")=14,TRUE,FALSE))</f>
        <v>0</v>
      </c>
      <c r="R443" t="b">
        <f>AND(COUNTIF('Master list(no salts, metals)'!R442,"&lt;=1"),IF(COUNTIF('Master list(no salts, metals)'!$K442:$Y442, "#N/A")=14,TRUE,FALSE))</f>
        <v>0</v>
      </c>
      <c r="S443" t="b">
        <f>AND(COUNTIF('Master list(no salts, metals)'!S442,"&lt;=1"),IF(COUNTIF('Master list(no salts, metals)'!$K442:$Y442, "#N/A")=14,TRUE,FALSE))</f>
        <v>0</v>
      </c>
      <c r="T443" t="b">
        <f>AND(COUNTIF('Master list(no salts, metals)'!T442,"&lt;=1"),IF(COUNTIF('Master list(no salts, metals)'!$K442:$Y442, "#N/A")=14,TRUE,FALSE))</f>
        <v>0</v>
      </c>
      <c r="U443" t="b">
        <f>AND(COUNTIF('Master list(no salts, metals)'!U442,"&lt;=1"),IF(COUNTIF('Master list(no salts, metals)'!$K442:$Y442, "#N/A")=14,TRUE,FALSE))</f>
        <v>0</v>
      </c>
      <c r="V443" t="b">
        <f>AND(COUNTIF('Master list(no salts, metals)'!V442,"&lt;=1"),IF(COUNTIF('Master list(no salts, metals)'!$K442:$Y442, "#N/A")=14,TRUE,FALSE))</f>
        <v>0</v>
      </c>
      <c r="W443" t="b">
        <f>AND(COUNTIF('Master list(no salts, metals)'!W442,"&lt;=1"),IF(COUNTIF('Master list(no salts, metals)'!$K442:$Y442, "#N/A")=14,TRUE,FALSE))</f>
        <v>1</v>
      </c>
      <c r="X443" t="b">
        <f>AND(COUNTIF('Master list(no salts, metals)'!X442,"&lt;=1"),IF(COUNTIF('Master list(no salts, metals)'!$K442:$Y442, "#N/A")=14,TRUE,FALSE))</f>
        <v>0</v>
      </c>
      <c r="Y443" t="b">
        <f>AND(COUNTIF('Master list(no salts, metals)'!Y442,"&lt;=1"),IF(COUNTIF('Master list(no salts, metals)'!$K442:$Y442, "#N/A")=14,TRUE,FALSE))</f>
        <v>0</v>
      </c>
    </row>
    <row r="444" spans="11:25" x14ac:dyDescent="0.25">
      <c r="K444" t="b">
        <f>AND(COUNTIF('Master list(no salts, metals)'!K443,"&lt;=1"),IF(COUNTIF('Master list(no salts, metals)'!$K443:$Y443, "#N/A")=14,TRUE,FALSE))</f>
        <v>0</v>
      </c>
      <c r="L444" t="b">
        <f>AND(COUNTIF('Master list(no salts, metals)'!L443,"&lt;=1"),IF(COUNTIF('Master list(no salts, metals)'!$K443:$Y443, "#N/A")=14,TRUE,FALSE))</f>
        <v>0</v>
      </c>
      <c r="M444" t="b">
        <f>AND(COUNTIF('Master list(no salts, metals)'!M443,"&lt;=1"),IF(COUNTIF('Master list(no salts, metals)'!$K443:$Y443, "#N/A")=14,TRUE,FALSE))</f>
        <v>0</v>
      </c>
      <c r="N444" t="b">
        <f>AND(COUNTIF('Master list(no salts, metals)'!N443,"&lt;=1"),IF(COUNTIF('Master list(no salts, metals)'!$K443:$Y443, "#N/A")=14,TRUE,FALSE))</f>
        <v>0</v>
      </c>
      <c r="O444" t="b">
        <f>AND(COUNTIF('Master list(no salts, metals)'!O443,"&lt;=1"),IF(COUNTIF('Master list(no salts, metals)'!$K443:$Y443, "#N/A")=14,TRUE,FALSE))</f>
        <v>0</v>
      </c>
      <c r="P444" t="b">
        <f>AND(COUNTIF('Master list(no salts, metals)'!P443,"&lt;=1"),IF(COUNTIF('Master list(no salts, metals)'!$K443:$Y443, "#N/A")=14,TRUE,FALSE))</f>
        <v>0</v>
      </c>
      <c r="Q444" t="b">
        <f>AND(COUNTIF('Master list(no salts, metals)'!Q443,"&lt;=1"),IF(COUNTIF('Master list(no salts, metals)'!$K443:$Y443, "#N/A")=14,TRUE,FALSE))</f>
        <v>0</v>
      </c>
      <c r="R444" t="b">
        <f>AND(COUNTIF('Master list(no salts, metals)'!R443,"&lt;=1"),IF(COUNTIF('Master list(no salts, metals)'!$K443:$Y443, "#N/A")=14,TRUE,FALSE))</f>
        <v>0</v>
      </c>
      <c r="S444" t="b">
        <f>AND(COUNTIF('Master list(no salts, metals)'!S443,"&lt;=1"),IF(COUNTIF('Master list(no salts, metals)'!$K443:$Y443, "#N/A")=14,TRUE,FALSE))</f>
        <v>0</v>
      </c>
      <c r="T444" t="b">
        <f>AND(COUNTIF('Master list(no salts, metals)'!T443,"&lt;=1"),IF(COUNTIF('Master list(no salts, metals)'!$K443:$Y443, "#N/A")=14,TRUE,FALSE))</f>
        <v>0</v>
      </c>
      <c r="U444" t="b">
        <f>AND(COUNTIF('Master list(no salts, metals)'!U443,"&lt;=1"),IF(COUNTIF('Master list(no salts, metals)'!$K443:$Y443, "#N/A")=14,TRUE,FALSE))</f>
        <v>0</v>
      </c>
      <c r="V444" t="b">
        <f>AND(COUNTIF('Master list(no salts, metals)'!V443,"&lt;=1"),IF(COUNTIF('Master list(no salts, metals)'!$K443:$Y443, "#N/A")=14,TRUE,FALSE))</f>
        <v>0</v>
      </c>
      <c r="W444" t="b">
        <f>AND(COUNTIF('Master list(no salts, metals)'!W443,"&lt;=1"),IF(COUNTIF('Master list(no salts, metals)'!$K443:$Y443, "#N/A")=14,TRUE,FALSE))</f>
        <v>0</v>
      </c>
      <c r="X444" t="b">
        <f>AND(COUNTIF('Master list(no salts, metals)'!X443,"&lt;=1"),IF(COUNTIF('Master list(no salts, metals)'!$K443:$Y443, "#N/A")=14,TRUE,FALSE))</f>
        <v>0</v>
      </c>
      <c r="Y444" t="b">
        <f>AND(COUNTIF('Master list(no salts, metals)'!Y443,"&lt;=1"),IF(COUNTIF('Master list(no salts, metals)'!$K443:$Y443, "#N/A")=14,TRUE,FALSE))</f>
        <v>0</v>
      </c>
    </row>
    <row r="445" spans="11:25" x14ac:dyDescent="0.25">
      <c r="K445" t="b">
        <f>AND(COUNTIF('Master list(no salts, metals)'!K444,"&lt;=1"),IF(COUNTIF('Master list(no salts, metals)'!$K444:$Y444, "#N/A")=14,TRUE,FALSE))</f>
        <v>0</v>
      </c>
      <c r="L445" t="b">
        <f>AND(COUNTIF('Master list(no salts, metals)'!L444,"&lt;=1"),IF(COUNTIF('Master list(no salts, metals)'!$K444:$Y444, "#N/A")=14,TRUE,FALSE))</f>
        <v>0</v>
      </c>
      <c r="M445" t="b">
        <f>AND(COUNTIF('Master list(no salts, metals)'!M444,"&lt;=1"),IF(COUNTIF('Master list(no salts, metals)'!$K444:$Y444, "#N/A")=14,TRUE,FALSE))</f>
        <v>0</v>
      </c>
      <c r="N445" t="b">
        <f>AND(COUNTIF('Master list(no salts, metals)'!N444,"&lt;=1"),IF(COUNTIF('Master list(no salts, metals)'!$K444:$Y444, "#N/A")=14,TRUE,FALSE))</f>
        <v>0</v>
      </c>
      <c r="O445" t="b">
        <f>AND(COUNTIF('Master list(no salts, metals)'!O444,"&lt;=1"),IF(COUNTIF('Master list(no salts, metals)'!$K444:$Y444, "#N/A")=14,TRUE,FALSE))</f>
        <v>0</v>
      </c>
      <c r="P445" t="b">
        <f>AND(COUNTIF('Master list(no salts, metals)'!P444,"&lt;=1"),IF(COUNTIF('Master list(no salts, metals)'!$K444:$Y444, "#N/A")=14,TRUE,FALSE))</f>
        <v>0</v>
      </c>
      <c r="Q445" t="b">
        <f>AND(COUNTIF('Master list(no salts, metals)'!Q444,"&lt;=1"),IF(COUNTIF('Master list(no salts, metals)'!$K444:$Y444, "#N/A")=14,TRUE,FALSE))</f>
        <v>0</v>
      </c>
      <c r="R445" t="b">
        <f>AND(COUNTIF('Master list(no salts, metals)'!R444,"&lt;=1"),IF(COUNTIF('Master list(no salts, metals)'!$K444:$Y444, "#N/A")=14,TRUE,FALSE))</f>
        <v>0</v>
      </c>
      <c r="S445" t="b">
        <f>AND(COUNTIF('Master list(no salts, metals)'!S444,"&lt;=1"),IF(COUNTIF('Master list(no salts, metals)'!$K444:$Y444, "#N/A")=14,TRUE,FALSE))</f>
        <v>0</v>
      </c>
      <c r="T445" t="b">
        <f>AND(COUNTIF('Master list(no salts, metals)'!T444,"&lt;=1"),IF(COUNTIF('Master list(no salts, metals)'!$K444:$Y444, "#N/A")=14,TRUE,FALSE))</f>
        <v>0</v>
      </c>
      <c r="U445" t="b">
        <f>AND(COUNTIF('Master list(no salts, metals)'!U444,"&lt;=1"),IF(COUNTIF('Master list(no salts, metals)'!$K444:$Y444, "#N/A")=14,TRUE,FALSE))</f>
        <v>0</v>
      </c>
      <c r="V445" t="b">
        <f>AND(COUNTIF('Master list(no salts, metals)'!V444,"&lt;=1"),IF(COUNTIF('Master list(no salts, metals)'!$K444:$Y444, "#N/A")=14,TRUE,FALSE))</f>
        <v>0</v>
      </c>
      <c r="W445" t="b">
        <f>AND(COUNTIF('Master list(no salts, metals)'!W444,"&lt;=1"),IF(COUNTIF('Master list(no salts, metals)'!$K444:$Y444, "#N/A")=14,TRUE,FALSE))</f>
        <v>0</v>
      </c>
      <c r="X445" t="b">
        <f>AND(COUNTIF('Master list(no salts, metals)'!X444,"&lt;=1"),IF(COUNTIF('Master list(no salts, metals)'!$K444:$Y444, "#N/A")=14,TRUE,FALSE))</f>
        <v>1</v>
      </c>
      <c r="Y445" t="b">
        <f>AND(COUNTIF('Master list(no salts, metals)'!Y444,"&lt;=1"),IF(COUNTIF('Master list(no salts, metals)'!$K444:$Y444, "#N/A")=14,TRUE,FALSE))</f>
        <v>0</v>
      </c>
    </row>
    <row r="446" spans="11:25" x14ac:dyDescent="0.25">
      <c r="K446" t="b">
        <f>AND(COUNTIF('Master list(no salts, metals)'!K445,"&lt;=1"),IF(COUNTIF('Master list(no salts, metals)'!$K445:$Y445, "#N/A")=14,TRUE,FALSE))</f>
        <v>0</v>
      </c>
      <c r="L446" t="b">
        <f>AND(COUNTIF('Master list(no salts, metals)'!L445,"&lt;=1"),IF(COUNTIF('Master list(no salts, metals)'!$K445:$Y445, "#N/A")=14,TRUE,FALSE))</f>
        <v>0</v>
      </c>
      <c r="M446" t="b">
        <f>AND(COUNTIF('Master list(no salts, metals)'!M445,"&lt;=1"),IF(COUNTIF('Master list(no salts, metals)'!$K445:$Y445, "#N/A")=14,TRUE,FALSE))</f>
        <v>0</v>
      </c>
      <c r="N446" t="b">
        <f>AND(COUNTIF('Master list(no salts, metals)'!N445,"&lt;=1"),IF(COUNTIF('Master list(no salts, metals)'!$K445:$Y445, "#N/A")=14,TRUE,FALSE))</f>
        <v>0</v>
      </c>
      <c r="O446" t="b">
        <f>AND(COUNTIF('Master list(no salts, metals)'!O445,"&lt;=1"),IF(COUNTIF('Master list(no salts, metals)'!$K445:$Y445, "#N/A")=14,TRUE,FALSE))</f>
        <v>0</v>
      </c>
      <c r="P446" t="b">
        <f>AND(COUNTIF('Master list(no salts, metals)'!P445,"&lt;=1"),IF(COUNTIF('Master list(no salts, metals)'!$K445:$Y445, "#N/A")=14,TRUE,FALSE))</f>
        <v>0</v>
      </c>
      <c r="Q446" t="b">
        <f>AND(COUNTIF('Master list(no salts, metals)'!Q445,"&lt;=1"),IF(COUNTIF('Master list(no salts, metals)'!$K445:$Y445, "#N/A")=14,TRUE,FALSE))</f>
        <v>0</v>
      </c>
      <c r="R446" t="b">
        <f>AND(COUNTIF('Master list(no salts, metals)'!R445,"&lt;=1"),IF(COUNTIF('Master list(no salts, metals)'!$K445:$Y445, "#N/A")=14,TRUE,FALSE))</f>
        <v>0</v>
      </c>
      <c r="S446" t="b">
        <f>AND(COUNTIF('Master list(no salts, metals)'!S445,"&lt;=1"),IF(COUNTIF('Master list(no salts, metals)'!$K445:$Y445, "#N/A")=14,TRUE,FALSE))</f>
        <v>0</v>
      </c>
      <c r="T446" t="b">
        <f>AND(COUNTIF('Master list(no salts, metals)'!T445,"&lt;=1"),IF(COUNTIF('Master list(no salts, metals)'!$K445:$Y445, "#N/A")=14,TRUE,FALSE))</f>
        <v>0</v>
      </c>
      <c r="U446" t="b">
        <f>AND(COUNTIF('Master list(no salts, metals)'!U445,"&lt;=1"),IF(COUNTIF('Master list(no salts, metals)'!$K445:$Y445, "#N/A")=14,TRUE,FALSE))</f>
        <v>0</v>
      </c>
      <c r="V446" t="b">
        <f>AND(COUNTIF('Master list(no salts, metals)'!V445,"&lt;=1"),IF(COUNTIF('Master list(no salts, metals)'!$K445:$Y445, "#N/A")=14,TRUE,FALSE))</f>
        <v>0</v>
      </c>
      <c r="W446" t="b">
        <f>AND(COUNTIF('Master list(no salts, metals)'!W445,"&lt;=1"),IF(COUNTIF('Master list(no salts, metals)'!$K445:$Y445, "#N/A")=14,TRUE,FALSE))</f>
        <v>1</v>
      </c>
      <c r="X446" t="b">
        <f>AND(COUNTIF('Master list(no salts, metals)'!X445,"&lt;=1"),IF(COUNTIF('Master list(no salts, metals)'!$K445:$Y445, "#N/A")=14,TRUE,FALSE))</f>
        <v>0</v>
      </c>
      <c r="Y446" t="b">
        <f>AND(COUNTIF('Master list(no salts, metals)'!Y445,"&lt;=1"),IF(COUNTIF('Master list(no salts, metals)'!$K445:$Y445, "#N/A")=14,TRUE,FALSE))</f>
        <v>0</v>
      </c>
    </row>
    <row r="447" spans="11:25" x14ac:dyDescent="0.25">
      <c r="K447" t="b">
        <f>AND(COUNTIF('Master list(no salts, metals)'!K446,"&lt;=1"),IF(COUNTIF('Master list(no salts, metals)'!$K446:$Y446, "#N/A")=14,TRUE,FALSE))</f>
        <v>0</v>
      </c>
      <c r="L447" t="b">
        <f>AND(COUNTIF('Master list(no salts, metals)'!L446,"&lt;=1"),IF(COUNTIF('Master list(no salts, metals)'!$K446:$Y446, "#N/A")=14,TRUE,FALSE))</f>
        <v>0</v>
      </c>
      <c r="M447" t="b">
        <f>AND(COUNTIF('Master list(no salts, metals)'!M446,"&lt;=1"),IF(COUNTIF('Master list(no salts, metals)'!$K446:$Y446, "#N/A")=14,TRUE,FALSE))</f>
        <v>0</v>
      </c>
      <c r="N447" t="b">
        <f>AND(COUNTIF('Master list(no salts, metals)'!N446,"&lt;=1"),IF(COUNTIF('Master list(no salts, metals)'!$K446:$Y446, "#N/A")=14,TRUE,FALSE))</f>
        <v>0</v>
      </c>
      <c r="O447" t="b">
        <f>AND(COUNTIF('Master list(no salts, metals)'!O446,"&lt;=1"),IF(COUNTIF('Master list(no salts, metals)'!$K446:$Y446, "#N/A")=14,TRUE,FALSE))</f>
        <v>0</v>
      </c>
      <c r="P447" t="b">
        <f>AND(COUNTIF('Master list(no salts, metals)'!P446,"&lt;=1"),IF(COUNTIF('Master list(no salts, metals)'!$K446:$Y446, "#N/A")=14,TRUE,FALSE))</f>
        <v>0</v>
      </c>
      <c r="Q447" t="b">
        <f>AND(COUNTIF('Master list(no salts, metals)'!Q446,"&lt;=1"),IF(COUNTIF('Master list(no salts, metals)'!$K446:$Y446, "#N/A")=14,TRUE,FALSE))</f>
        <v>0</v>
      </c>
      <c r="R447" t="b">
        <f>AND(COUNTIF('Master list(no salts, metals)'!R446,"&lt;=1"),IF(COUNTIF('Master list(no salts, metals)'!$K446:$Y446, "#N/A")=14,TRUE,FALSE))</f>
        <v>0</v>
      </c>
      <c r="S447" t="b">
        <f>AND(COUNTIF('Master list(no salts, metals)'!S446,"&lt;=1"),IF(COUNTIF('Master list(no salts, metals)'!$K446:$Y446, "#N/A")=14,TRUE,FALSE))</f>
        <v>0</v>
      </c>
      <c r="T447" t="b">
        <f>AND(COUNTIF('Master list(no salts, metals)'!T446,"&lt;=1"),IF(COUNTIF('Master list(no salts, metals)'!$K446:$Y446, "#N/A")=14,TRUE,FALSE))</f>
        <v>1</v>
      </c>
      <c r="U447" t="b">
        <f>AND(COUNTIF('Master list(no salts, metals)'!U446,"&lt;=1"),IF(COUNTIF('Master list(no salts, metals)'!$K446:$Y446, "#N/A")=14,TRUE,FALSE))</f>
        <v>0</v>
      </c>
      <c r="V447" t="b">
        <f>AND(COUNTIF('Master list(no salts, metals)'!V446,"&lt;=1"),IF(COUNTIF('Master list(no salts, metals)'!$K446:$Y446, "#N/A")=14,TRUE,FALSE))</f>
        <v>0</v>
      </c>
      <c r="W447" t="b">
        <f>AND(COUNTIF('Master list(no salts, metals)'!W446,"&lt;=1"),IF(COUNTIF('Master list(no salts, metals)'!$K446:$Y446, "#N/A")=14,TRUE,FALSE))</f>
        <v>0</v>
      </c>
      <c r="X447" t="b">
        <f>AND(COUNTIF('Master list(no salts, metals)'!X446,"&lt;=1"),IF(COUNTIF('Master list(no salts, metals)'!$K446:$Y446, "#N/A")=14,TRUE,FALSE))</f>
        <v>0</v>
      </c>
      <c r="Y447" t="b">
        <f>AND(COUNTIF('Master list(no salts, metals)'!Y446,"&lt;=1"),IF(COUNTIF('Master list(no salts, metals)'!$K446:$Y446, "#N/A")=14,TRUE,FALSE))</f>
        <v>0</v>
      </c>
    </row>
    <row r="448" spans="11:25" x14ac:dyDescent="0.25">
      <c r="K448" t="b">
        <f>AND(COUNTIF('Master list(no salts, metals)'!K447,"&lt;=1"),IF(COUNTIF('Master list(no salts, metals)'!$K447:$Y447, "#N/A")=14,TRUE,FALSE))</f>
        <v>0</v>
      </c>
      <c r="L448" t="b">
        <f>AND(COUNTIF('Master list(no salts, metals)'!L447,"&lt;=1"),IF(COUNTIF('Master list(no salts, metals)'!$K447:$Y447, "#N/A")=14,TRUE,FALSE))</f>
        <v>0</v>
      </c>
      <c r="M448" t="b">
        <f>AND(COUNTIF('Master list(no salts, metals)'!M447,"&lt;=1"),IF(COUNTIF('Master list(no salts, metals)'!$K447:$Y447, "#N/A")=14,TRUE,FALSE))</f>
        <v>0</v>
      </c>
      <c r="N448" t="b">
        <f>AND(COUNTIF('Master list(no salts, metals)'!N447,"&lt;=1"),IF(COUNTIF('Master list(no salts, metals)'!$K447:$Y447, "#N/A")=14,TRUE,FALSE))</f>
        <v>0</v>
      </c>
      <c r="O448" t="b">
        <f>AND(COUNTIF('Master list(no salts, metals)'!O447,"&lt;=1"),IF(COUNTIF('Master list(no salts, metals)'!$K447:$Y447, "#N/A")=14,TRUE,FALSE))</f>
        <v>0</v>
      </c>
      <c r="P448" t="b">
        <f>AND(COUNTIF('Master list(no salts, metals)'!P447,"&lt;=1"),IF(COUNTIF('Master list(no salts, metals)'!$K447:$Y447, "#N/A")=14,TRUE,FALSE))</f>
        <v>0</v>
      </c>
      <c r="Q448" t="b">
        <f>AND(COUNTIF('Master list(no salts, metals)'!Q447,"&lt;=1"),IF(COUNTIF('Master list(no salts, metals)'!$K447:$Y447, "#N/A")=14,TRUE,FALSE))</f>
        <v>0</v>
      </c>
      <c r="R448" t="b">
        <f>AND(COUNTIF('Master list(no salts, metals)'!R447,"&lt;=1"),IF(COUNTIF('Master list(no salts, metals)'!$K447:$Y447, "#N/A")=14,TRUE,FALSE))</f>
        <v>0</v>
      </c>
      <c r="S448" t="b">
        <f>AND(COUNTIF('Master list(no salts, metals)'!S447,"&lt;=1"),IF(COUNTIF('Master list(no salts, metals)'!$K447:$Y447, "#N/A")=14,TRUE,FALSE))</f>
        <v>0</v>
      </c>
      <c r="T448" t="b">
        <f>AND(COUNTIF('Master list(no salts, metals)'!T447,"&lt;=1"),IF(COUNTIF('Master list(no salts, metals)'!$K447:$Y447, "#N/A")=14,TRUE,FALSE))</f>
        <v>0</v>
      </c>
      <c r="U448" t="b">
        <f>AND(COUNTIF('Master list(no salts, metals)'!U447,"&lt;=1"),IF(COUNTIF('Master list(no salts, metals)'!$K447:$Y447, "#N/A")=14,TRUE,FALSE))</f>
        <v>0</v>
      </c>
      <c r="V448" t="b">
        <f>AND(COUNTIF('Master list(no salts, metals)'!V447,"&lt;=1"),IF(COUNTIF('Master list(no salts, metals)'!$K447:$Y447, "#N/A")=14,TRUE,FALSE))</f>
        <v>0</v>
      </c>
      <c r="W448" t="b">
        <f>AND(COUNTIF('Master list(no salts, metals)'!W447,"&lt;=1"),IF(COUNTIF('Master list(no salts, metals)'!$K447:$Y447, "#N/A")=14,TRUE,FALSE))</f>
        <v>1</v>
      </c>
      <c r="X448" t="b">
        <f>AND(COUNTIF('Master list(no salts, metals)'!X447,"&lt;=1"),IF(COUNTIF('Master list(no salts, metals)'!$K447:$Y447, "#N/A")=14,TRUE,FALSE))</f>
        <v>0</v>
      </c>
      <c r="Y448" t="b">
        <f>AND(COUNTIF('Master list(no salts, metals)'!Y447,"&lt;=1"),IF(COUNTIF('Master list(no salts, metals)'!$K447:$Y447, "#N/A")=14,TRUE,FALSE))</f>
        <v>0</v>
      </c>
    </row>
    <row r="449" spans="11:25" x14ac:dyDescent="0.25">
      <c r="K449" t="b">
        <f>AND(COUNTIF('Master list(no salts, metals)'!K448,"&lt;=1"),IF(COUNTIF('Master list(no salts, metals)'!$K448:$Y448, "#N/A")=14,TRUE,FALSE))</f>
        <v>0</v>
      </c>
      <c r="L449" t="b">
        <f>AND(COUNTIF('Master list(no salts, metals)'!L448,"&lt;=1"),IF(COUNTIF('Master list(no salts, metals)'!$K448:$Y448, "#N/A")=14,TRUE,FALSE))</f>
        <v>0</v>
      </c>
      <c r="M449" t="b">
        <f>AND(COUNTIF('Master list(no salts, metals)'!M448,"&lt;=1"),IF(COUNTIF('Master list(no salts, metals)'!$K448:$Y448, "#N/A")=14,TRUE,FALSE))</f>
        <v>0</v>
      </c>
      <c r="N449" t="b">
        <f>AND(COUNTIF('Master list(no salts, metals)'!N448,"&lt;=1"),IF(COUNTIF('Master list(no salts, metals)'!$K448:$Y448, "#N/A")=14,TRUE,FALSE))</f>
        <v>0</v>
      </c>
      <c r="O449" t="b">
        <f>AND(COUNTIF('Master list(no salts, metals)'!O448,"&lt;=1"),IF(COUNTIF('Master list(no salts, metals)'!$K448:$Y448, "#N/A")=14,TRUE,FALSE))</f>
        <v>0</v>
      </c>
      <c r="P449" t="b">
        <f>AND(COUNTIF('Master list(no salts, metals)'!P448,"&lt;=1"),IF(COUNTIF('Master list(no salts, metals)'!$K448:$Y448, "#N/A")=14,TRUE,FALSE))</f>
        <v>0</v>
      </c>
      <c r="Q449" t="b">
        <f>AND(COUNTIF('Master list(no salts, metals)'!Q448,"&lt;=1"),IF(COUNTIF('Master list(no salts, metals)'!$K448:$Y448, "#N/A")=14,TRUE,FALSE))</f>
        <v>0</v>
      </c>
      <c r="R449" t="b">
        <f>AND(COUNTIF('Master list(no salts, metals)'!R448,"&lt;=1"),IF(COUNTIF('Master list(no salts, metals)'!$K448:$Y448, "#N/A")=14,TRUE,FALSE))</f>
        <v>0</v>
      </c>
      <c r="S449" t="b">
        <f>AND(COUNTIF('Master list(no salts, metals)'!S448,"&lt;=1"),IF(COUNTIF('Master list(no salts, metals)'!$K448:$Y448, "#N/A")=14,TRUE,FALSE))</f>
        <v>0</v>
      </c>
      <c r="T449" t="b">
        <f>AND(COUNTIF('Master list(no salts, metals)'!T448,"&lt;=1"),IF(COUNTIF('Master list(no salts, metals)'!$K448:$Y448, "#N/A")=14,TRUE,FALSE))</f>
        <v>0</v>
      </c>
      <c r="U449" t="b">
        <f>AND(COUNTIF('Master list(no salts, metals)'!U448,"&lt;=1"),IF(COUNTIF('Master list(no salts, metals)'!$K448:$Y448, "#N/A")=14,TRUE,FALSE))</f>
        <v>0</v>
      </c>
      <c r="V449" t="b">
        <f>AND(COUNTIF('Master list(no salts, metals)'!V448,"&lt;=1"),IF(COUNTIF('Master list(no salts, metals)'!$K448:$Y448, "#N/A")=14,TRUE,FALSE))</f>
        <v>0</v>
      </c>
      <c r="W449" t="b">
        <f>AND(COUNTIF('Master list(no salts, metals)'!W448,"&lt;=1"),IF(COUNTIF('Master list(no salts, metals)'!$K448:$Y448, "#N/A")=14,TRUE,FALSE))</f>
        <v>0</v>
      </c>
      <c r="X449" t="b">
        <f>AND(COUNTIF('Master list(no salts, metals)'!X448,"&lt;=1"),IF(COUNTIF('Master list(no salts, metals)'!$K448:$Y448, "#N/A")=14,TRUE,FALSE))</f>
        <v>0</v>
      </c>
      <c r="Y449" t="b">
        <f>AND(COUNTIF('Master list(no salts, metals)'!Y448,"&lt;=1"),IF(COUNTIF('Master list(no salts, metals)'!$K448:$Y448, "#N/A")=14,TRUE,FALSE))</f>
        <v>0</v>
      </c>
    </row>
    <row r="450" spans="11:25" x14ac:dyDescent="0.25">
      <c r="K450" t="b">
        <f>AND(COUNTIF('Master list(no salts, metals)'!K449,"&lt;=1"),IF(COUNTIF('Master list(no salts, metals)'!$K449:$Y449, "#N/A")=14,TRUE,FALSE))</f>
        <v>0</v>
      </c>
      <c r="L450" t="b">
        <f>AND(COUNTIF('Master list(no salts, metals)'!L449,"&lt;=1"),IF(COUNTIF('Master list(no salts, metals)'!$K449:$Y449, "#N/A")=14,TRUE,FALSE))</f>
        <v>0</v>
      </c>
      <c r="M450" t="b">
        <f>AND(COUNTIF('Master list(no salts, metals)'!M449,"&lt;=1"),IF(COUNTIF('Master list(no salts, metals)'!$K449:$Y449, "#N/A")=14,TRUE,FALSE))</f>
        <v>0</v>
      </c>
      <c r="N450" t="b">
        <f>AND(COUNTIF('Master list(no salts, metals)'!N449,"&lt;=1"),IF(COUNTIF('Master list(no salts, metals)'!$K449:$Y449, "#N/A")=14,TRUE,FALSE))</f>
        <v>0</v>
      </c>
      <c r="O450" t="b">
        <f>AND(COUNTIF('Master list(no salts, metals)'!O449,"&lt;=1"),IF(COUNTIF('Master list(no salts, metals)'!$K449:$Y449, "#N/A")=14,TRUE,FALSE))</f>
        <v>0</v>
      </c>
      <c r="P450" t="b">
        <f>AND(COUNTIF('Master list(no salts, metals)'!P449,"&lt;=1"),IF(COUNTIF('Master list(no salts, metals)'!$K449:$Y449, "#N/A")=14,TRUE,FALSE))</f>
        <v>0</v>
      </c>
      <c r="Q450" t="b">
        <f>AND(COUNTIF('Master list(no salts, metals)'!Q449,"&lt;=1"),IF(COUNTIF('Master list(no salts, metals)'!$K449:$Y449, "#N/A")=14,TRUE,FALSE))</f>
        <v>0</v>
      </c>
      <c r="R450" t="b">
        <f>AND(COUNTIF('Master list(no salts, metals)'!R449,"&lt;=1"),IF(COUNTIF('Master list(no salts, metals)'!$K449:$Y449, "#N/A")=14,TRUE,FALSE))</f>
        <v>0</v>
      </c>
      <c r="S450" t="b">
        <f>AND(COUNTIF('Master list(no salts, metals)'!S449,"&lt;=1"),IF(COUNTIF('Master list(no salts, metals)'!$K449:$Y449, "#N/A")=14,TRUE,FALSE))</f>
        <v>0</v>
      </c>
      <c r="T450" t="b">
        <f>AND(COUNTIF('Master list(no salts, metals)'!T449,"&lt;=1"),IF(COUNTIF('Master list(no salts, metals)'!$K449:$Y449, "#N/A")=14,TRUE,FALSE))</f>
        <v>0</v>
      </c>
      <c r="U450" t="b">
        <f>AND(COUNTIF('Master list(no salts, metals)'!U449,"&lt;=1"),IF(COUNTIF('Master list(no salts, metals)'!$K449:$Y449, "#N/A")=14,TRUE,FALSE))</f>
        <v>0</v>
      </c>
      <c r="V450" t="b">
        <f>AND(COUNTIF('Master list(no salts, metals)'!V449,"&lt;=1"),IF(COUNTIF('Master list(no salts, metals)'!$K449:$Y449, "#N/A")=14,TRUE,FALSE))</f>
        <v>0</v>
      </c>
      <c r="W450" t="b">
        <f>AND(COUNTIF('Master list(no salts, metals)'!W449,"&lt;=1"),IF(COUNTIF('Master list(no salts, metals)'!$K449:$Y449, "#N/A")=14,TRUE,FALSE))</f>
        <v>0</v>
      </c>
      <c r="X450" t="b">
        <f>AND(COUNTIF('Master list(no salts, metals)'!X449,"&lt;=1"),IF(COUNTIF('Master list(no salts, metals)'!$K449:$Y449, "#N/A")=14,TRUE,FALSE))</f>
        <v>0</v>
      </c>
      <c r="Y450" t="b">
        <f>AND(COUNTIF('Master list(no salts, metals)'!Y449,"&lt;=1"),IF(COUNTIF('Master list(no salts, metals)'!$K449:$Y449, "#N/A")=14,TRUE,FALSE))</f>
        <v>0</v>
      </c>
    </row>
    <row r="451" spans="11:25" x14ac:dyDescent="0.25">
      <c r="K451" t="b">
        <f>AND(COUNTIF('Master list(no salts, metals)'!K450,"&lt;=1"),IF(COUNTIF('Master list(no salts, metals)'!$K450:$Y450, "#N/A")=14,TRUE,FALSE))</f>
        <v>0</v>
      </c>
      <c r="L451" t="b">
        <f>AND(COUNTIF('Master list(no salts, metals)'!L450,"&lt;=1"),IF(COUNTIF('Master list(no salts, metals)'!$K450:$Y450, "#N/A")=14,TRUE,FALSE))</f>
        <v>0</v>
      </c>
      <c r="M451" t="b">
        <f>AND(COUNTIF('Master list(no salts, metals)'!M450,"&lt;=1"),IF(COUNTIF('Master list(no salts, metals)'!$K450:$Y450, "#N/A")=14,TRUE,FALSE))</f>
        <v>0</v>
      </c>
      <c r="N451" t="b">
        <f>AND(COUNTIF('Master list(no salts, metals)'!N450,"&lt;=1"),IF(COUNTIF('Master list(no salts, metals)'!$K450:$Y450, "#N/A")=14,TRUE,FALSE))</f>
        <v>0</v>
      </c>
      <c r="O451" t="b">
        <f>AND(COUNTIF('Master list(no salts, metals)'!O450,"&lt;=1"),IF(COUNTIF('Master list(no salts, metals)'!$K450:$Y450, "#N/A")=14,TRUE,FALSE))</f>
        <v>0</v>
      </c>
      <c r="P451" t="b">
        <f>AND(COUNTIF('Master list(no salts, metals)'!P450,"&lt;=1"),IF(COUNTIF('Master list(no salts, metals)'!$K450:$Y450, "#N/A")=14,TRUE,FALSE))</f>
        <v>0</v>
      </c>
      <c r="Q451" t="b">
        <f>AND(COUNTIF('Master list(no salts, metals)'!Q450,"&lt;=1"),IF(COUNTIF('Master list(no salts, metals)'!$K450:$Y450, "#N/A")=14,TRUE,FALSE))</f>
        <v>0</v>
      </c>
      <c r="R451" t="b">
        <f>AND(COUNTIF('Master list(no salts, metals)'!R450,"&lt;=1"),IF(COUNTIF('Master list(no salts, metals)'!$K450:$Y450, "#N/A")=14,TRUE,FALSE))</f>
        <v>0</v>
      </c>
      <c r="S451" t="b">
        <f>AND(COUNTIF('Master list(no salts, metals)'!S450,"&lt;=1"),IF(COUNTIF('Master list(no salts, metals)'!$K450:$Y450, "#N/A")=14,TRUE,FALSE))</f>
        <v>0</v>
      </c>
      <c r="T451" t="b">
        <f>AND(COUNTIF('Master list(no salts, metals)'!T450,"&lt;=1"),IF(COUNTIF('Master list(no salts, metals)'!$K450:$Y450, "#N/A")=14,TRUE,FALSE))</f>
        <v>0</v>
      </c>
      <c r="U451" t="b">
        <f>AND(COUNTIF('Master list(no salts, metals)'!U450,"&lt;=1"),IF(COUNTIF('Master list(no salts, metals)'!$K450:$Y450, "#N/A")=14,TRUE,FALSE))</f>
        <v>0</v>
      </c>
      <c r="V451" t="b">
        <f>AND(COUNTIF('Master list(no salts, metals)'!V450,"&lt;=1"),IF(COUNTIF('Master list(no salts, metals)'!$K450:$Y450, "#N/A")=14,TRUE,FALSE))</f>
        <v>0</v>
      </c>
      <c r="W451" t="b">
        <f>AND(COUNTIF('Master list(no salts, metals)'!W450,"&lt;=1"),IF(COUNTIF('Master list(no salts, metals)'!$K450:$Y450, "#N/A")=14,TRUE,FALSE))</f>
        <v>0</v>
      </c>
      <c r="X451" t="b">
        <f>AND(COUNTIF('Master list(no salts, metals)'!X450,"&lt;=1"),IF(COUNTIF('Master list(no salts, metals)'!$K450:$Y450, "#N/A")=14,TRUE,FALSE))</f>
        <v>1</v>
      </c>
      <c r="Y451" t="b">
        <f>AND(COUNTIF('Master list(no salts, metals)'!Y450,"&lt;=1"),IF(COUNTIF('Master list(no salts, metals)'!$K450:$Y450, "#N/A")=14,TRUE,FALSE))</f>
        <v>0</v>
      </c>
    </row>
    <row r="452" spans="11:25" x14ac:dyDescent="0.25">
      <c r="K452" t="b">
        <f>AND(COUNTIF('Master list(no salts, metals)'!K451,"&lt;=1"),IF(COUNTIF('Master list(no salts, metals)'!$K451:$Y451, "#N/A")=14,TRUE,FALSE))</f>
        <v>0</v>
      </c>
      <c r="L452" t="b">
        <f>AND(COUNTIF('Master list(no salts, metals)'!L451,"&lt;=1"),IF(COUNTIF('Master list(no salts, metals)'!$K451:$Y451, "#N/A")=14,TRUE,FALSE))</f>
        <v>0</v>
      </c>
      <c r="M452" t="b">
        <f>AND(COUNTIF('Master list(no salts, metals)'!M451,"&lt;=1"),IF(COUNTIF('Master list(no salts, metals)'!$K451:$Y451, "#N/A")=14,TRUE,FALSE))</f>
        <v>0</v>
      </c>
      <c r="N452" t="b">
        <f>AND(COUNTIF('Master list(no salts, metals)'!N451,"&lt;=1"),IF(COUNTIF('Master list(no salts, metals)'!$K451:$Y451, "#N/A")=14,TRUE,FALSE))</f>
        <v>0</v>
      </c>
      <c r="O452" t="b">
        <f>AND(COUNTIF('Master list(no salts, metals)'!O451,"&lt;=1"),IF(COUNTIF('Master list(no salts, metals)'!$K451:$Y451, "#N/A")=14,TRUE,FALSE))</f>
        <v>0</v>
      </c>
      <c r="P452" t="b">
        <f>AND(COUNTIF('Master list(no salts, metals)'!P451,"&lt;=1"),IF(COUNTIF('Master list(no salts, metals)'!$K451:$Y451, "#N/A")=14,TRUE,FALSE))</f>
        <v>0</v>
      </c>
      <c r="Q452" t="b">
        <f>AND(COUNTIF('Master list(no salts, metals)'!Q451,"&lt;=1"),IF(COUNTIF('Master list(no salts, metals)'!$K451:$Y451, "#N/A")=14,TRUE,FALSE))</f>
        <v>0</v>
      </c>
      <c r="R452" t="b">
        <f>AND(COUNTIF('Master list(no salts, metals)'!R451,"&lt;=1"),IF(COUNTIF('Master list(no salts, metals)'!$K451:$Y451, "#N/A")=14,TRUE,FALSE))</f>
        <v>0</v>
      </c>
      <c r="S452" t="b">
        <f>AND(COUNTIF('Master list(no salts, metals)'!S451,"&lt;=1"),IF(COUNTIF('Master list(no salts, metals)'!$K451:$Y451, "#N/A")=14,TRUE,FALSE))</f>
        <v>0</v>
      </c>
      <c r="T452" t="b">
        <f>AND(COUNTIF('Master list(no salts, metals)'!T451,"&lt;=1"),IF(COUNTIF('Master list(no salts, metals)'!$K451:$Y451, "#N/A")=14,TRUE,FALSE))</f>
        <v>0</v>
      </c>
      <c r="U452" t="b">
        <f>AND(COUNTIF('Master list(no salts, metals)'!U451,"&lt;=1"),IF(COUNTIF('Master list(no salts, metals)'!$K451:$Y451, "#N/A")=14,TRUE,FALSE))</f>
        <v>0</v>
      </c>
      <c r="V452" t="b">
        <f>AND(COUNTIF('Master list(no salts, metals)'!V451,"&lt;=1"),IF(COUNTIF('Master list(no salts, metals)'!$K451:$Y451, "#N/A")=14,TRUE,FALSE))</f>
        <v>0</v>
      </c>
      <c r="W452" t="b">
        <f>AND(COUNTIF('Master list(no salts, metals)'!W451,"&lt;=1"),IF(COUNTIF('Master list(no salts, metals)'!$K451:$Y451, "#N/A")=14,TRUE,FALSE))</f>
        <v>0</v>
      </c>
      <c r="X452" t="b">
        <f>AND(COUNTIF('Master list(no salts, metals)'!X451,"&lt;=1"),IF(COUNTIF('Master list(no salts, metals)'!$K451:$Y451, "#N/A")=14,TRUE,FALSE))</f>
        <v>0</v>
      </c>
      <c r="Y452" t="b">
        <f>AND(COUNTIF('Master list(no salts, metals)'!Y451,"&lt;=1"),IF(COUNTIF('Master list(no salts, metals)'!$K451:$Y451, "#N/A")=14,TRUE,FALSE))</f>
        <v>0</v>
      </c>
    </row>
    <row r="453" spans="11:25" x14ac:dyDescent="0.25">
      <c r="K453" t="b">
        <f>AND(COUNTIF('Master list(no salts, metals)'!K452,"&lt;=1"),IF(COUNTIF('Master list(no salts, metals)'!$K452:$Y452, "#N/A")=14,TRUE,FALSE))</f>
        <v>0</v>
      </c>
      <c r="L453" t="b">
        <f>AND(COUNTIF('Master list(no salts, metals)'!L452,"&lt;=1"),IF(COUNTIF('Master list(no salts, metals)'!$K452:$Y452, "#N/A")=14,TRUE,FALSE))</f>
        <v>0</v>
      </c>
      <c r="M453" t="b">
        <f>AND(COUNTIF('Master list(no salts, metals)'!M452,"&lt;=1"),IF(COUNTIF('Master list(no salts, metals)'!$K452:$Y452, "#N/A")=14,TRUE,FALSE))</f>
        <v>0</v>
      </c>
      <c r="N453" t="b">
        <f>AND(COUNTIF('Master list(no salts, metals)'!N452,"&lt;=1"),IF(COUNTIF('Master list(no salts, metals)'!$K452:$Y452, "#N/A")=14,TRUE,FALSE))</f>
        <v>0</v>
      </c>
      <c r="O453" t="b">
        <f>AND(COUNTIF('Master list(no salts, metals)'!O452,"&lt;=1"),IF(COUNTIF('Master list(no salts, metals)'!$K452:$Y452, "#N/A")=14,TRUE,FALSE))</f>
        <v>0</v>
      </c>
      <c r="P453" t="b">
        <f>AND(COUNTIF('Master list(no salts, metals)'!P452,"&lt;=1"),IF(COUNTIF('Master list(no salts, metals)'!$K452:$Y452, "#N/A")=14,TRUE,FALSE))</f>
        <v>0</v>
      </c>
      <c r="Q453" t="b">
        <f>AND(COUNTIF('Master list(no salts, metals)'!Q452,"&lt;=1"),IF(COUNTIF('Master list(no salts, metals)'!$K452:$Y452, "#N/A")=14,TRUE,FALSE))</f>
        <v>0</v>
      </c>
      <c r="R453" t="b">
        <f>AND(COUNTIF('Master list(no salts, metals)'!R452,"&lt;=1"),IF(COUNTIF('Master list(no salts, metals)'!$K452:$Y452, "#N/A")=14,TRUE,FALSE))</f>
        <v>0</v>
      </c>
      <c r="S453" t="b">
        <f>AND(COUNTIF('Master list(no salts, metals)'!S452,"&lt;=1"),IF(COUNTIF('Master list(no salts, metals)'!$K452:$Y452, "#N/A")=14,TRUE,FALSE))</f>
        <v>0</v>
      </c>
      <c r="T453" t="b">
        <f>AND(COUNTIF('Master list(no salts, metals)'!T452,"&lt;=1"),IF(COUNTIF('Master list(no salts, metals)'!$K452:$Y452, "#N/A")=14,TRUE,FALSE))</f>
        <v>0</v>
      </c>
      <c r="U453" t="b">
        <f>AND(COUNTIF('Master list(no salts, metals)'!U452,"&lt;=1"),IF(COUNTIF('Master list(no salts, metals)'!$K452:$Y452, "#N/A")=14,TRUE,FALSE))</f>
        <v>0</v>
      </c>
      <c r="V453" t="b">
        <f>AND(COUNTIF('Master list(no salts, metals)'!V452,"&lt;=1"),IF(COUNTIF('Master list(no salts, metals)'!$K452:$Y452, "#N/A")=14,TRUE,FALSE))</f>
        <v>0</v>
      </c>
      <c r="W453" t="b">
        <f>AND(COUNTIF('Master list(no salts, metals)'!W452,"&lt;=1"),IF(COUNTIF('Master list(no salts, metals)'!$K452:$Y452, "#N/A")=14,TRUE,FALSE))</f>
        <v>1</v>
      </c>
      <c r="X453" t="b">
        <f>AND(COUNTIF('Master list(no salts, metals)'!X452,"&lt;=1"),IF(COUNTIF('Master list(no salts, metals)'!$K452:$Y452, "#N/A")=14,TRUE,FALSE))</f>
        <v>0</v>
      </c>
      <c r="Y453" t="b">
        <f>AND(COUNTIF('Master list(no salts, metals)'!Y452,"&lt;=1"),IF(COUNTIF('Master list(no salts, metals)'!$K452:$Y452, "#N/A")=14,TRUE,FALSE))</f>
        <v>0</v>
      </c>
    </row>
    <row r="454" spans="11:25" x14ac:dyDescent="0.25">
      <c r="K454" t="b">
        <f>AND(COUNTIF('Master list(no salts, metals)'!K453,"&lt;=1"),IF(COUNTIF('Master list(no salts, metals)'!$K453:$Y453, "#N/A")=14,TRUE,FALSE))</f>
        <v>0</v>
      </c>
      <c r="L454" t="b">
        <f>AND(COUNTIF('Master list(no salts, metals)'!L453,"&lt;=1"),IF(COUNTIF('Master list(no salts, metals)'!$K453:$Y453, "#N/A")=14,TRUE,FALSE))</f>
        <v>0</v>
      </c>
      <c r="M454" t="b">
        <f>AND(COUNTIF('Master list(no salts, metals)'!M453,"&lt;=1"),IF(COUNTIF('Master list(no salts, metals)'!$K453:$Y453, "#N/A")=14,TRUE,FALSE))</f>
        <v>0</v>
      </c>
      <c r="N454" t="b">
        <f>AND(COUNTIF('Master list(no salts, metals)'!N453,"&lt;=1"),IF(COUNTIF('Master list(no salts, metals)'!$K453:$Y453, "#N/A")=14,TRUE,FALSE))</f>
        <v>0</v>
      </c>
      <c r="O454" t="b">
        <f>AND(COUNTIF('Master list(no salts, metals)'!O453,"&lt;=1"),IF(COUNTIF('Master list(no salts, metals)'!$K453:$Y453, "#N/A")=14,TRUE,FALSE))</f>
        <v>0</v>
      </c>
      <c r="P454" t="b">
        <f>AND(COUNTIF('Master list(no salts, metals)'!P453,"&lt;=1"),IF(COUNTIF('Master list(no salts, metals)'!$K453:$Y453, "#N/A")=14,TRUE,FALSE))</f>
        <v>0</v>
      </c>
      <c r="Q454" t="b">
        <f>AND(COUNTIF('Master list(no salts, metals)'!Q453,"&lt;=1"),IF(COUNTIF('Master list(no salts, metals)'!$K453:$Y453, "#N/A")=14,TRUE,FALSE))</f>
        <v>0</v>
      </c>
      <c r="R454" t="b">
        <f>AND(COUNTIF('Master list(no salts, metals)'!R453,"&lt;=1"),IF(COUNTIF('Master list(no salts, metals)'!$K453:$Y453, "#N/A")=14,TRUE,FALSE))</f>
        <v>0</v>
      </c>
      <c r="S454" t="b">
        <f>AND(COUNTIF('Master list(no salts, metals)'!S453,"&lt;=1"),IF(COUNTIF('Master list(no salts, metals)'!$K453:$Y453, "#N/A")=14,TRUE,FALSE))</f>
        <v>0</v>
      </c>
      <c r="T454" t="b">
        <f>AND(COUNTIF('Master list(no salts, metals)'!T453,"&lt;=1"),IF(COUNTIF('Master list(no salts, metals)'!$K453:$Y453, "#N/A")=14,TRUE,FALSE))</f>
        <v>0</v>
      </c>
      <c r="U454" t="b">
        <f>AND(COUNTIF('Master list(no salts, metals)'!U453,"&lt;=1"),IF(COUNTIF('Master list(no salts, metals)'!$K453:$Y453, "#N/A")=14,TRUE,FALSE))</f>
        <v>0</v>
      </c>
      <c r="V454" t="b">
        <f>AND(COUNTIF('Master list(no salts, metals)'!V453,"&lt;=1"),IF(COUNTIF('Master list(no salts, metals)'!$K453:$Y453, "#N/A")=14,TRUE,FALSE))</f>
        <v>0</v>
      </c>
      <c r="W454" t="b">
        <f>AND(COUNTIF('Master list(no salts, metals)'!W453,"&lt;=1"),IF(COUNTIF('Master list(no salts, metals)'!$K453:$Y453, "#N/A")=14,TRUE,FALSE))</f>
        <v>0</v>
      </c>
      <c r="X454" t="b">
        <f>AND(COUNTIF('Master list(no salts, metals)'!X453,"&lt;=1"),IF(COUNTIF('Master list(no salts, metals)'!$K453:$Y453, "#N/A")=14,TRUE,FALSE))</f>
        <v>1</v>
      </c>
      <c r="Y454" t="b">
        <f>AND(COUNTIF('Master list(no salts, metals)'!Y453,"&lt;=1"),IF(COUNTIF('Master list(no salts, metals)'!$K453:$Y453, "#N/A")=14,TRUE,FALSE))</f>
        <v>0</v>
      </c>
    </row>
    <row r="455" spans="11:25" x14ac:dyDescent="0.25">
      <c r="K455" t="b">
        <f>AND(COUNTIF('Master list(no salts, metals)'!K454,"&lt;=1"),IF(COUNTIF('Master list(no salts, metals)'!$K454:$Y454, "#N/A")=14,TRUE,FALSE))</f>
        <v>0</v>
      </c>
      <c r="L455" t="b">
        <f>AND(COUNTIF('Master list(no salts, metals)'!L454,"&lt;=1"),IF(COUNTIF('Master list(no salts, metals)'!$K454:$Y454, "#N/A")=14,TRUE,FALSE))</f>
        <v>0</v>
      </c>
      <c r="M455" t="b">
        <f>AND(COUNTIF('Master list(no salts, metals)'!M454,"&lt;=1"),IF(COUNTIF('Master list(no salts, metals)'!$K454:$Y454, "#N/A")=14,TRUE,FALSE))</f>
        <v>0</v>
      </c>
      <c r="N455" t="b">
        <f>AND(COUNTIF('Master list(no salts, metals)'!N454,"&lt;=1"),IF(COUNTIF('Master list(no salts, metals)'!$K454:$Y454, "#N/A")=14,TRUE,FALSE))</f>
        <v>0</v>
      </c>
      <c r="O455" t="b">
        <f>AND(COUNTIF('Master list(no salts, metals)'!O454,"&lt;=1"),IF(COUNTIF('Master list(no salts, metals)'!$K454:$Y454, "#N/A")=14,TRUE,FALSE))</f>
        <v>0</v>
      </c>
      <c r="P455" t="b">
        <f>AND(COUNTIF('Master list(no salts, metals)'!P454,"&lt;=1"),IF(COUNTIF('Master list(no salts, metals)'!$K454:$Y454, "#N/A")=14,TRUE,FALSE))</f>
        <v>0</v>
      </c>
      <c r="Q455" t="b">
        <f>AND(COUNTIF('Master list(no salts, metals)'!Q454,"&lt;=1"),IF(COUNTIF('Master list(no salts, metals)'!$K454:$Y454, "#N/A")=14,TRUE,FALSE))</f>
        <v>0</v>
      </c>
      <c r="R455" t="b">
        <f>AND(COUNTIF('Master list(no salts, metals)'!R454,"&lt;=1"),IF(COUNTIF('Master list(no salts, metals)'!$K454:$Y454, "#N/A")=14,TRUE,FALSE))</f>
        <v>0</v>
      </c>
      <c r="S455" t="b">
        <f>AND(COUNTIF('Master list(no salts, metals)'!S454,"&lt;=1"),IF(COUNTIF('Master list(no salts, metals)'!$K454:$Y454, "#N/A")=14,TRUE,FALSE))</f>
        <v>0</v>
      </c>
      <c r="T455" t="b">
        <f>AND(COUNTIF('Master list(no salts, metals)'!T454,"&lt;=1"),IF(COUNTIF('Master list(no salts, metals)'!$K454:$Y454, "#N/A")=14,TRUE,FALSE))</f>
        <v>0</v>
      </c>
      <c r="U455" t="b">
        <f>AND(COUNTIF('Master list(no salts, metals)'!U454,"&lt;=1"),IF(COUNTIF('Master list(no salts, metals)'!$K454:$Y454, "#N/A")=14,TRUE,FALSE))</f>
        <v>0</v>
      </c>
      <c r="V455" t="b">
        <f>AND(COUNTIF('Master list(no salts, metals)'!V454,"&lt;=1"),IF(COUNTIF('Master list(no salts, metals)'!$K454:$Y454, "#N/A")=14,TRUE,FALSE))</f>
        <v>0</v>
      </c>
      <c r="W455" t="b">
        <f>AND(COUNTIF('Master list(no salts, metals)'!W454,"&lt;=1"),IF(COUNTIF('Master list(no salts, metals)'!$K454:$Y454, "#N/A")=14,TRUE,FALSE))</f>
        <v>0</v>
      </c>
      <c r="X455" t="b">
        <f>AND(COUNTIF('Master list(no salts, metals)'!X454,"&lt;=1"),IF(COUNTIF('Master list(no salts, metals)'!$K454:$Y454, "#N/A")=14,TRUE,FALSE))</f>
        <v>0</v>
      </c>
      <c r="Y455" t="b">
        <f>AND(COUNTIF('Master list(no salts, metals)'!Y454,"&lt;=1"),IF(COUNTIF('Master list(no salts, metals)'!$K454:$Y454, "#N/A")=14,TRUE,FALSE))</f>
        <v>0</v>
      </c>
    </row>
    <row r="456" spans="11:25" x14ac:dyDescent="0.25">
      <c r="K456" t="b">
        <f>AND(COUNTIF('Master list(no salts, metals)'!K455,"&lt;=1"),IF(COUNTIF('Master list(no salts, metals)'!$K455:$Y455, "#N/A")=14,TRUE,FALSE))</f>
        <v>0</v>
      </c>
      <c r="L456" t="b">
        <f>AND(COUNTIF('Master list(no salts, metals)'!L455,"&lt;=1"),IF(COUNTIF('Master list(no salts, metals)'!$K455:$Y455, "#N/A")=14,TRUE,FALSE))</f>
        <v>0</v>
      </c>
      <c r="M456" t="b">
        <f>AND(COUNTIF('Master list(no salts, metals)'!M455,"&lt;=1"),IF(COUNTIF('Master list(no salts, metals)'!$K455:$Y455, "#N/A")=14,TRUE,FALSE))</f>
        <v>0</v>
      </c>
      <c r="N456" t="b">
        <f>AND(COUNTIF('Master list(no salts, metals)'!N455,"&lt;=1"),IF(COUNTIF('Master list(no salts, metals)'!$K455:$Y455, "#N/A")=14,TRUE,FALSE))</f>
        <v>0</v>
      </c>
      <c r="O456" t="b">
        <f>AND(COUNTIF('Master list(no salts, metals)'!O455,"&lt;=1"),IF(COUNTIF('Master list(no salts, metals)'!$K455:$Y455, "#N/A")=14,TRUE,FALSE))</f>
        <v>0</v>
      </c>
      <c r="P456" t="b">
        <f>AND(COUNTIF('Master list(no salts, metals)'!P455,"&lt;=1"),IF(COUNTIF('Master list(no salts, metals)'!$K455:$Y455, "#N/A")=14,TRUE,FALSE))</f>
        <v>0</v>
      </c>
      <c r="Q456" t="b">
        <f>AND(COUNTIF('Master list(no salts, metals)'!Q455,"&lt;=1"),IF(COUNTIF('Master list(no salts, metals)'!$K455:$Y455, "#N/A")=14,TRUE,FALSE))</f>
        <v>0</v>
      </c>
      <c r="R456" t="b">
        <f>AND(COUNTIF('Master list(no salts, metals)'!R455,"&lt;=1"),IF(COUNTIF('Master list(no salts, metals)'!$K455:$Y455, "#N/A")=14,TRUE,FALSE))</f>
        <v>0</v>
      </c>
      <c r="S456" t="b">
        <f>AND(COUNTIF('Master list(no salts, metals)'!S455,"&lt;=1"),IF(COUNTIF('Master list(no salts, metals)'!$K455:$Y455, "#N/A")=14,TRUE,FALSE))</f>
        <v>0</v>
      </c>
      <c r="T456" t="b">
        <f>AND(COUNTIF('Master list(no salts, metals)'!T455,"&lt;=1"),IF(COUNTIF('Master list(no salts, metals)'!$K455:$Y455, "#N/A")=14,TRUE,FALSE))</f>
        <v>0</v>
      </c>
      <c r="U456" t="b">
        <f>AND(COUNTIF('Master list(no salts, metals)'!U455,"&lt;=1"),IF(COUNTIF('Master list(no salts, metals)'!$K455:$Y455, "#N/A")=14,TRUE,FALSE))</f>
        <v>0</v>
      </c>
      <c r="V456" t="b">
        <f>AND(COUNTIF('Master list(no salts, metals)'!V455,"&lt;=1"),IF(COUNTIF('Master list(no salts, metals)'!$K455:$Y455, "#N/A")=14,TRUE,FALSE))</f>
        <v>0</v>
      </c>
      <c r="W456" t="b">
        <f>AND(COUNTIF('Master list(no salts, metals)'!W455,"&lt;=1"),IF(COUNTIF('Master list(no salts, metals)'!$K455:$Y455, "#N/A")=14,TRUE,FALSE))</f>
        <v>0</v>
      </c>
      <c r="X456" t="b">
        <f>AND(COUNTIF('Master list(no salts, metals)'!X455,"&lt;=1"),IF(COUNTIF('Master list(no salts, metals)'!$K455:$Y455, "#N/A")=14,TRUE,FALSE))</f>
        <v>0</v>
      </c>
      <c r="Y456" t="b">
        <f>AND(COUNTIF('Master list(no salts, metals)'!Y455,"&lt;=1"),IF(COUNTIF('Master list(no salts, metals)'!$K455:$Y455, "#N/A")=14,TRUE,FALSE))</f>
        <v>0</v>
      </c>
    </row>
    <row r="457" spans="11:25" x14ac:dyDescent="0.25">
      <c r="K457" t="b">
        <f>AND(COUNTIF('Master list(no salts, metals)'!K456,"&lt;=1"),IF(COUNTIF('Master list(no salts, metals)'!$K456:$Y456, "#N/A")=14,TRUE,FALSE))</f>
        <v>0</v>
      </c>
      <c r="L457" t="b">
        <f>AND(COUNTIF('Master list(no salts, metals)'!L456,"&lt;=1"),IF(COUNTIF('Master list(no salts, metals)'!$K456:$Y456, "#N/A")=14,TRUE,FALSE))</f>
        <v>0</v>
      </c>
      <c r="M457" t="b">
        <f>AND(COUNTIF('Master list(no salts, metals)'!M456,"&lt;=1"),IF(COUNTIF('Master list(no salts, metals)'!$K456:$Y456, "#N/A")=14,TRUE,FALSE))</f>
        <v>0</v>
      </c>
      <c r="N457" t="b">
        <f>AND(COUNTIF('Master list(no salts, metals)'!N456,"&lt;=1"),IF(COUNTIF('Master list(no salts, metals)'!$K456:$Y456, "#N/A")=14,TRUE,FALSE))</f>
        <v>0</v>
      </c>
      <c r="O457" t="b">
        <f>AND(COUNTIF('Master list(no salts, metals)'!O456,"&lt;=1"),IF(COUNTIF('Master list(no salts, metals)'!$K456:$Y456, "#N/A")=14,TRUE,FALSE))</f>
        <v>0</v>
      </c>
      <c r="P457" t="b">
        <f>AND(COUNTIF('Master list(no salts, metals)'!P456,"&lt;=1"),IF(COUNTIF('Master list(no salts, metals)'!$K456:$Y456, "#N/A")=14,TRUE,FALSE))</f>
        <v>0</v>
      </c>
      <c r="Q457" t="b">
        <f>AND(COUNTIF('Master list(no salts, metals)'!Q456,"&lt;=1"),IF(COUNTIF('Master list(no salts, metals)'!$K456:$Y456, "#N/A")=14,TRUE,FALSE))</f>
        <v>0</v>
      </c>
      <c r="R457" t="b">
        <f>AND(COUNTIF('Master list(no salts, metals)'!R456,"&lt;=1"),IF(COUNTIF('Master list(no salts, metals)'!$K456:$Y456, "#N/A")=14,TRUE,FALSE))</f>
        <v>0</v>
      </c>
      <c r="S457" t="b">
        <f>AND(COUNTIF('Master list(no salts, metals)'!S456,"&lt;=1"),IF(COUNTIF('Master list(no salts, metals)'!$K456:$Y456, "#N/A")=14,TRUE,FALSE))</f>
        <v>0</v>
      </c>
      <c r="T457" t="b">
        <f>AND(COUNTIF('Master list(no salts, metals)'!T456,"&lt;=1"),IF(COUNTIF('Master list(no salts, metals)'!$K456:$Y456, "#N/A")=14,TRUE,FALSE))</f>
        <v>0</v>
      </c>
      <c r="U457" t="b">
        <f>AND(COUNTIF('Master list(no salts, metals)'!U456,"&lt;=1"),IF(COUNTIF('Master list(no salts, metals)'!$K456:$Y456, "#N/A")=14,TRUE,FALSE))</f>
        <v>0</v>
      </c>
      <c r="V457" t="b">
        <f>AND(COUNTIF('Master list(no salts, metals)'!V456,"&lt;=1"),IF(COUNTIF('Master list(no salts, metals)'!$K456:$Y456, "#N/A")=14,TRUE,FALSE))</f>
        <v>0</v>
      </c>
      <c r="W457" t="b">
        <f>AND(COUNTIF('Master list(no salts, metals)'!W456,"&lt;=1"),IF(COUNTIF('Master list(no salts, metals)'!$K456:$Y456, "#N/A")=14,TRUE,FALSE))</f>
        <v>0</v>
      </c>
      <c r="X457" t="b">
        <f>AND(COUNTIF('Master list(no salts, metals)'!X456,"&lt;=1"),IF(COUNTIF('Master list(no salts, metals)'!$K456:$Y456, "#N/A")=14,TRUE,FALSE))</f>
        <v>0</v>
      </c>
      <c r="Y457" t="b">
        <f>AND(COUNTIF('Master list(no salts, metals)'!Y456,"&lt;=1"),IF(COUNTIF('Master list(no salts, metals)'!$K456:$Y456, "#N/A")=14,TRUE,FALSE))</f>
        <v>0</v>
      </c>
    </row>
    <row r="458" spans="11:25" x14ac:dyDescent="0.25">
      <c r="K458" t="b">
        <f>AND(COUNTIF('Master list(no salts, metals)'!K457,"&lt;=1"),IF(COUNTIF('Master list(no salts, metals)'!$K457:$Y457, "#N/A")=14,TRUE,FALSE))</f>
        <v>1</v>
      </c>
      <c r="L458" t="b">
        <f>AND(COUNTIF('Master list(no salts, metals)'!L457,"&lt;=1"),IF(COUNTIF('Master list(no salts, metals)'!$K457:$Y457, "#N/A")=14,TRUE,FALSE))</f>
        <v>0</v>
      </c>
      <c r="M458" t="b">
        <f>AND(COUNTIF('Master list(no salts, metals)'!M457,"&lt;=1"),IF(COUNTIF('Master list(no salts, metals)'!$K457:$Y457, "#N/A")=14,TRUE,FALSE))</f>
        <v>0</v>
      </c>
      <c r="N458" t="b">
        <f>AND(COUNTIF('Master list(no salts, metals)'!N457,"&lt;=1"),IF(COUNTIF('Master list(no salts, metals)'!$K457:$Y457, "#N/A")=14,TRUE,FALSE))</f>
        <v>0</v>
      </c>
      <c r="O458" t="b">
        <f>AND(COUNTIF('Master list(no salts, metals)'!O457,"&lt;=1"),IF(COUNTIF('Master list(no salts, metals)'!$K457:$Y457, "#N/A")=14,TRUE,FALSE))</f>
        <v>0</v>
      </c>
      <c r="P458" t="b">
        <f>AND(COUNTIF('Master list(no salts, metals)'!P457,"&lt;=1"),IF(COUNTIF('Master list(no salts, metals)'!$K457:$Y457, "#N/A")=14,TRUE,FALSE))</f>
        <v>0</v>
      </c>
      <c r="Q458" t="b">
        <f>AND(COUNTIF('Master list(no salts, metals)'!Q457,"&lt;=1"),IF(COUNTIF('Master list(no salts, metals)'!$K457:$Y457, "#N/A")=14,TRUE,FALSE))</f>
        <v>0</v>
      </c>
      <c r="R458" t="b">
        <f>AND(COUNTIF('Master list(no salts, metals)'!R457,"&lt;=1"),IF(COUNTIF('Master list(no salts, metals)'!$K457:$Y457, "#N/A")=14,TRUE,FALSE))</f>
        <v>0</v>
      </c>
      <c r="S458" t="b">
        <f>AND(COUNTIF('Master list(no salts, metals)'!S457,"&lt;=1"),IF(COUNTIF('Master list(no salts, metals)'!$K457:$Y457, "#N/A")=14,TRUE,FALSE))</f>
        <v>0</v>
      </c>
      <c r="T458" t="b">
        <f>AND(COUNTIF('Master list(no salts, metals)'!T457,"&lt;=1"),IF(COUNTIF('Master list(no salts, metals)'!$K457:$Y457, "#N/A")=14,TRUE,FALSE))</f>
        <v>0</v>
      </c>
      <c r="U458" t="b">
        <f>AND(COUNTIF('Master list(no salts, metals)'!U457,"&lt;=1"),IF(COUNTIF('Master list(no salts, metals)'!$K457:$Y457, "#N/A")=14,TRUE,FALSE))</f>
        <v>0</v>
      </c>
      <c r="V458" t="b">
        <f>AND(COUNTIF('Master list(no salts, metals)'!V457,"&lt;=1"),IF(COUNTIF('Master list(no salts, metals)'!$K457:$Y457, "#N/A")=14,TRUE,FALSE))</f>
        <v>0</v>
      </c>
      <c r="W458" t="b">
        <f>AND(COUNTIF('Master list(no salts, metals)'!W457,"&lt;=1"),IF(COUNTIF('Master list(no salts, metals)'!$K457:$Y457, "#N/A")=14,TRUE,FALSE))</f>
        <v>0</v>
      </c>
      <c r="X458" t="b">
        <f>AND(COUNTIF('Master list(no salts, metals)'!X457,"&lt;=1"),IF(COUNTIF('Master list(no salts, metals)'!$K457:$Y457, "#N/A")=14,TRUE,FALSE))</f>
        <v>0</v>
      </c>
      <c r="Y458" t="b">
        <f>AND(COUNTIF('Master list(no salts, metals)'!Y457,"&lt;=1"),IF(COUNTIF('Master list(no salts, metals)'!$K457:$Y457, "#N/A")=14,TRUE,FALSE))</f>
        <v>0</v>
      </c>
    </row>
    <row r="459" spans="11:25" x14ac:dyDescent="0.25">
      <c r="K459" t="b">
        <f>AND(COUNTIF('Master list(no salts, metals)'!K458,"&lt;=1"),IF(COUNTIF('Master list(no salts, metals)'!$K458:$Y458, "#N/A")=14,TRUE,FALSE))</f>
        <v>0</v>
      </c>
      <c r="L459" t="b">
        <f>AND(COUNTIF('Master list(no salts, metals)'!L458,"&lt;=1"),IF(COUNTIF('Master list(no salts, metals)'!$K458:$Y458, "#N/A")=14,TRUE,FALSE))</f>
        <v>0</v>
      </c>
      <c r="M459" t="b">
        <f>AND(COUNTIF('Master list(no salts, metals)'!M458,"&lt;=1"),IF(COUNTIF('Master list(no salts, metals)'!$K458:$Y458, "#N/A")=14,TRUE,FALSE))</f>
        <v>0</v>
      </c>
      <c r="N459" t="b">
        <f>AND(COUNTIF('Master list(no salts, metals)'!N458,"&lt;=1"),IF(COUNTIF('Master list(no salts, metals)'!$K458:$Y458, "#N/A")=14,TRUE,FALSE))</f>
        <v>0</v>
      </c>
      <c r="O459" t="b">
        <f>AND(COUNTIF('Master list(no salts, metals)'!O458,"&lt;=1"),IF(COUNTIF('Master list(no salts, metals)'!$K458:$Y458, "#N/A")=14,TRUE,FALSE))</f>
        <v>0</v>
      </c>
      <c r="P459" t="b">
        <f>AND(COUNTIF('Master list(no salts, metals)'!P458,"&lt;=1"),IF(COUNTIF('Master list(no salts, metals)'!$K458:$Y458, "#N/A")=14,TRUE,FALSE))</f>
        <v>0</v>
      </c>
      <c r="Q459" t="b">
        <f>AND(COUNTIF('Master list(no salts, metals)'!Q458,"&lt;=1"),IF(COUNTIF('Master list(no salts, metals)'!$K458:$Y458, "#N/A")=14,TRUE,FALSE))</f>
        <v>0</v>
      </c>
      <c r="R459" t="b">
        <f>AND(COUNTIF('Master list(no salts, metals)'!R458,"&lt;=1"),IF(COUNTIF('Master list(no salts, metals)'!$K458:$Y458, "#N/A")=14,TRUE,FALSE))</f>
        <v>0</v>
      </c>
      <c r="S459" t="b">
        <f>AND(COUNTIF('Master list(no salts, metals)'!S458,"&lt;=1"),IF(COUNTIF('Master list(no salts, metals)'!$K458:$Y458, "#N/A")=14,TRUE,FALSE))</f>
        <v>0</v>
      </c>
      <c r="T459" t="b">
        <f>AND(COUNTIF('Master list(no salts, metals)'!T458,"&lt;=1"),IF(COUNTIF('Master list(no salts, metals)'!$K458:$Y458, "#N/A")=14,TRUE,FALSE))</f>
        <v>0</v>
      </c>
      <c r="U459" t="b">
        <f>AND(COUNTIF('Master list(no salts, metals)'!U458,"&lt;=1"),IF(COUNTIF('Master list(no salts, metals)'!$K458:$Y458, "#N/A")=14,TRUE,FALSE))</f>
        <v>0</v>
      </c>
      <c r="V459" t="b">
        <f>AND(COUNTIF('Master list(no salts, metals)'!V458,"&lt;=1"),IF(COUNTIF('Master list(no salts, metals)'!$K458:$Y458, "#N/A")=14,TRUE,FALSE))</f>
        <v>0</v>
      </c>
      <c r="W459" t="b">
        <f>AND(COUNTIF('Master list(no salts, metals)'!W458,"&lt;=1"),IF(COUNTIF('Master list(no salts, metals)'!$K458:$Y458, "#N/A")=14,TRUE,FALSE))</f>
        <v>0</v>
      </c>
      <c r="X459" t="b">
        <f>AND(COUNTIF('Master list(no salts, metals)'!X458,"&lt;=1"),IF(COUNTIF('Master list(no salts, metals)'!$K458:$Y458, "#N/A")=14,TRUE,FALSE))</f>
        <v>0</v>
      </c>
      <c r="Y459" t="b">
        <f>AND(COUNTIF('Master list(no salts, metals)'!Y458,"&lt;=1"),IF(COUNTIF('Master list(no salts, metals)'!$K458:$Y458, "#N/A")=14,TRUE,FALSE))</f>
        <v>0</v>
      </c>
    </row>
    <row r="460" spans="11:25" x14ac:dyDescent="0.25">
      <c r="K460" t="b">
        <f>AND(COUNTIF('Master list(no salts, metals)'!K459,"&lt;=1"),IF(COUNTIF('Master list(no salts, metals)'!$K459:$Y459, "#N/A")=14,TRUE,FALSE))</f>
        <v>0</v>
      </c>
      <c r="L460" t="b">
        <f>AND(COUNTIF('Master list(no salts, metals)'!L459,"&lt;=1"),IF(COUNTIF('Master list(no salts, metals)'!$K459:$Y459, "#N/A")=14,TRUE,FALSE))</f>
        <v>0</v>
      </c>
      <c r="M460" t="b">
        <f>AND(COUNTIF('Master list(no salts, metals)'!M459,"&lt;=1"),IF(COUNTIF('Master list(no salts, metals)'!$K459:$Y459, "#N/A")=14,TRUE,FALSE))</f>
        <v>0</v>
      </c>
      <c r="N460" t="b">
        <f>AND(COUNTIF('Master list(no salts, metals)'!N459,"&lt;=1"),IF(COUNTIF('Master list(no salts, metals)'!$K459:$Y459, "#N/A")=14,TRUE,FALSE))</f>
        <v>0</v>
      </c>
      <c r="O460" t="b">
        <f>AND(COUNTIF('Master list(no salts, metals)'!O459,"&lt;=1"),IF(COUNTIF('Master list(no salts, metals)'!$K459:$Y459, "#N/A")=14,TRUE,FALSE))</f>
        <v>0</v>
      </c>
      <c r="P460" t="b">
        <f>AND(COUNTIF('Master list(no salts, metals)'!P459,"&lt;=1"),IF(COUNTIF('Master list(no salts, metals)'!$K459:$Y459, "#N/A")=14,TRUE,FALSE))</f>
        <v>0</v>
      </c>
      <c r="Q460" t="b">
        <f>AND(COUNTIF('Master list(no salts, metals)'!Q459,"&lt;=1"),IF(COUNTIF('Master list(no salts, metals)'!$K459:$Y459, "#N/A")=14,TRUE,FALSE))</f>
        <v>0</v>
      </c>
      <c r="R460" t="b">
        <f>AND(COUNTIF('Master list(no salts, metals)'!R459,"&lt;=1"),IF(COUNTIF('Master list(no salts, metals)'!$K459:$Y459, "#N/A")=14,TRUE,FALSE))</f>
        <v>0</v>
      </c>
      <c r="S460" t="b">
        <f>AND(COUNTIF('Master list(no salts, metals)'!S459,"&lt;=1"),IF(COUNTIF('Master list(no salts, metals)'!$K459:$Y459, "#N/A")=14,TRUE,FALSE))</f>
        <v>0</v>
      </c>
      <c r="T460" t="b">
        <f>AND(COUNTIF('Master list(no salts, metals)'!T459,"&lt;=1"),IF(COUNTIF('Master list(no salts, metals)'!$K459:$Y459, "#N/A")=14,TRUE,FALSE))</f>
        <v>0</v>
      </c>
      <c r="U460" t="b">
        <f>AND(COUNTIF('Master list(no salts, metals)'!U459,"&lt;=1"),IF(COUNTIF('Master list(no salts, metals)'!$K459:$Y459, "#N/A")=14,TRUE,FALSE))</f>
        <v>0</v>
      </c>
      <c r="V460" t="b">
        <f>AND(COUNTIF('Master list(no salts, metals)'!V459,"&lt;=1"),IF(COUNTIF('Master list(no salts, metals)'!$K459:$Y459, "#N/A")=14,TRUE,FALSE))</f>
        <v>0</v>
      </c>
      <c r="W460" t="b">
        <f>AND(COUNTIF('Master list(no salts, metals)'!W459,"&lt;=1"),IF(COUNTIF('Master list(no salts, metals)'!$K459:$Y459, "#N/A")=14,TRUE,FALSE))</f>
        <v>0</v>
      </c>
      <c r="X460" t="b">
        <f>AND(COUNTIF('Master list(no salts, metals)'!X459,"&lt;=1"),IF(COUNTIF('Master list(no salts, metals)'!$K459:$Y459, "#N/A")=14,TRUE,FALSE))</f>
        <v>0</v>
      </c>
      <c r="Y460" t="b">
        <f>AND(COUNTIF('Master list(no salts, metals)'!Y459,"&lt;=1"),IF(COUNTIF('Master list(no salts, metals)'!$K459:$Y459, "#N/A")=14,TRUE,FALSE))</f>
        <v>0</v>
      </c>
    </row>
    <row r="461" spans="11:25" x14ac:dyDescent="0.25">
      <c r="K461" t="b">
        <f>AND(COUNTIF('Master list(no salts, metals)'!K460,"&lt;=1"),IF(COUNTIF('Master list(no salts, metals)'!$K460:$Y460, "#N/A")=14,TRUE,FALSE))</f>
        <v>0</v>
      </c>
      <c r="L461" t="b">
        <f>AND(COUNTIF('Master list(no salts, metals)'!L460,"&lt;=1"),IF(COUNTIF('Master list(no salts, metals)'!$K460:$Y460, "#N/A")=14,TRUE,FALSE))</f>
        <v>0</v>
      </c>
      <c r="M461" t="b">
        <f>AND(COUNTIF('Master list(no salts, metals)'!M460,"&lt;=1"),IF(COUNTIF('Master list(no salts, metals)'!$K460:$Y460, "#N/A")=14,TRUE,FALSE))</f>
        <v>0</v>
      </c>
      <c r="N461" t="b">
        <f>AND(COUNTIF('Master list(no salts, metals)'!N460,"&lt;=1"),IF(COUNTIF('Master list(no salts, metals)'!$K460:$Y460, "#N/A")=14,TRUE,FALSE))</f>
        <v>0</v>
      </c>
      <c r="O461" t="b">
        <f>AND(COUNTIF('Master list(no salts, metals)'!O460,"&lt;=1"),IF(COUNTIF('Master list(no salts, metals)'!$K460:$Y460, "#N/A")=14,TRUE,FALSE))</f>
        <v>0</v>
      </c>
      <c r="P461" t="b">
        <f>AND(COUNTIF('Master list(no salts, metals)'!P460,"&lt;=1"),IF(COUNTIF('Master list(no salts, metals)'!$K460:$Y460, "#N/A")=14,TRUE,FALSE))</f>
        <v>0</v>
      </c>
      <c r="Q461" t="b">
        <f>AND(COUNTIF('Master list(no salts, metals)'!Q460,"&lt;=1"),IF(COUNTIF('Master list(no salts, metals)'!$K460:$Y460, "#N/A")=14,TRUE,FALSE))</f>
        <v>0</v>
      </c>
      <c r="R461" t="b">
        <f>AND(COUNTIF('Master list(no salts, metals)'!R460,"&lt;=1"),IF(COUNTIF('Master list(no salts, metals)'!$K460:$Y460, "#N/A")=14,TRUE,FALSE))</f>
        <v>0</v>
      </c>
      <c r="S461" t="b">
        <f>AND(COUNTIF('Master list(no salts, metals)'!S460,"&lt;=1"),IF(COUNTIF('Master list(no salts, metals)'!$K460:$Y460, "#N/A")=14,TRUE,FALSE))</f>
        <v>0</v>
      </c>
      <c r="T461" t="b">
        <f>AND(COUNTIF('Master list(no salts, metals)'!T460,"&lt;=1"),IF(COUNTIF('Master list(no salts, metals)'!$K460:$Y460, "#N/A")=14,TRUE,FALSE))</f>
        <v>0</v>
      </c>
      <c r="U461" t="b">
        <f>AND(COUNTIF('Master list(no salts, metals)'!U460,"&lt;=1"),IF(COUNTIF('Master list(no salts, metals)'!$K460:$Y460, "#N/A")=14,TRUE,FALSE))</f>
        <v>0</v>
      </c>
      <c r="V461" t="b">
        <f>AND(COUNTIF('Master list(no salts, metals)'!V460,"&lt;=1"),IF(COUNTIF('Master list(no salts, metals)'!$K460:$Y460, "#N/A")=14,TRUE,FALSE))</f>
        <v>0</v>
      </c>
      <c r="W461" t="b">
        <f>AND(COUNTIF('Master list(no salts, metals)'!W460,"&lt;=1"),IF(COUNTIF('Master list(no salts, metals)'!$K460:$Y460, "#N/A")=14,TRUE,FALSE))</f>
        <v>0</v>
      </c>
      <c r="X461" t="b">
        <f>AND(COUNTIF('Master list(no salts, metals)'!X460,"&lt;=1"),IF(COUNTIF('Master list(no salts, metals)'!$K460:$Y460, "#N/A")=14,TRUE,FALSE))</f>
        <v>0</v>
      </c>
      <c r="Y461" t="b">
        <f>AND(COUNTIF('Master list(no salts, metals)'!Y460,"&lt;=1"),IF(COUNTIF('Master list(no salts, metals)'!$K460:$Y460, "#N/A")=14,TRUE,FALSE))</f>
        <v>0</v>
      </c>
    </row>
    <row r="462" spans="11:25" x14ac:dyDescent="0.25">
      <c r="K462" t="b">
        <f>AND(COUNTIF('Master list(no salts, metals)'!K461,"&lt;=1"),IF(COUNTIF('Master list(no salts, metals)'!$K461:$Y461, "#N/A")=14,TRUE,FALSE))</f>
        <v>0</v>
      </c>
      <c r="L462" t="b">
        <f>AND(COUNTIF('Master list(no salts, metals)'!L461,"&lt;=1"),IF(COUNTIF('Master list(no salts, metals)'!$K461:$Y461, "#N/A")=14,TRUE,FALSE))</f>
        <v>0</v>
      </c>
      <c r="M462" t="b">
        <f>AND(COUNTIF('Master list(no salts, metals)'!M461,"&lt;=1"),IF(COUNTIF('Master list(no salts, metals)'!$K461:$Y461, "#N/A")=14,TRUE,FALSE))</f>
        <v>0</v>
      </c>
      <c r="N462" t="b">
        <f>AND(COUNTIF('Master list(no salts, metals)'!N461,"&lt;=1"),IF(COUNTIF('Master list(no salts, metals)'!$K461:$Y461, "#N/A")=14,TRUE,FALSE))</f>
        <v>0</v>
      </c>
      <c r="O462" t="b">
        <f>AND(COUNTIF('Master list(no salts, metals)'!O461,"&lt;=1"),IF(COUNTIF('Master list(no salts, metals)'!$K461:$Y461, "#N/A")=14,TRUE,FALSE))</f>
        <v>0</v>
      </c>
      <c r="P462" t="b">
        <f>AND(COUNTIF('Master list(no salts, metals)'!P461,"&lt;=1"),IF(COUNTIF('Master list(no salts, metals)'!$K461:$Y461, "#N/A")=14,TRUE,FALSE))</f>
        <v>0</v>
      </c>
      <c r="Q462" t="b">
        <f>AND(COUNTIF('Master list(no salts, metals)'!Q461,"&lt;=1"),IF(COUNTIF('Master list(no salts, metals)'!$K461:$Y461, "#N/A")=14,TRUE,FALSE))</f>
        <v>0</v>
      </c>
      <c r="R462" t="b">
        <f>AND(COUNTIF('Master list(no salts, metals)'!R461,"&lt;=1"),IF(COUNTIF('Master list(no salts, metals)'!$K461:$Y461, "#N/A")=14,TRUE,FALSE))</f>
        <v>0</v>
      </c>
      <c r="S462" t="b">
        <f>AND(COUNTIF('Master list(no salts, metals)'!S461,"&lt;=1"),IF(COUNTIF('Master list(no salts, metals)'!$K461:$Y461, "#N/A")=14,TRUE,FALSE))</f>
        <v>0</v>
      </c>
      <c r="T462" t="b">
        <f>AND(COUNTIF('Master list(no salts, metals)'!T461,"&lt;=1"),IF(COUNTIF('Master list(no salts, metals)'!$K461:$Y461, "#N/A")=14,TRUE,FALSE))</f>
        <v>0</v>
      </c>
      <c r="U462" t="b">
        <f>AND(COUNTIF('Master list(no salts, metals)'!U461,"&lt;=1"),IF(COUNTIF('Master list(no salts, metals)'!$K461:$Y461, "#N/A")=14,TRUE,FALSE))</f>
        <v>0</v>
      </c>
      <c r="V462" t="b">
        <f>AND(COUNTIF('Master list(no salts, metals)'!V461,"&lt;=1"),IF(COUNTIF('Master list(no salts, metals)'!$K461:$Y461, "#N/A")=14,TRUE,FALSE))</f>
        <v>0</v>
      </c>
      <c r="W462" t="b">
        <f>AND(COUNTIF('Master list(no salts, metals)'!W461,"&lt;=1"),IF(COUNTIF('Master list(no salts, metals)'!$K461:$Y461, "#N/A")=14,TRUE,FALSE))</f>
        <v>0</v>
      </c>
      <c r="X462" t="b">
        <f>AND(COUNTIF('Master list(no salts, metals)'!X461,"&lt;=1"),IF(COUNTIF('Master list(no salts, metals)'!$K461:$Y461, "#N/A")=14,TRUE,FALSE))</f>
        <v>0</v>
      </c>
      <c r="Y462" t="b">
        <f>AND(COUNTIF('Master list(no salts, metals)'!Y461,"&lt;=1"),IF(COUNTIF('Master list(no salts, metals)'!$K461:$Y461, "#N/A")=14,TRUE,FALSE))</f>
        <v>0</v>
      </c>
    </row>
    <row r="463" spans="11:25" x14ac:dyDescent="0.25">
      <c r="K463" t="b">
        <f>AND(COUNTIF('Master list(no salts, metals)'!K462,"&lt;=1"),IF(COUNTIF('Master list(no salts, metals)'!$K462:$Y462, "#N/A")=14,TRUE,FALSE))</f>
        <v>0</v>
      </c>
      <c r="L463" t="b">
        <f>AND(COUNTIF('Master list(no salts, metals)'!L462,"&lt;=1"),IF(COUNTIF('Master list(no salts, metals)'!$K462:$Y462, "#N/A")=14,TRUE,FALSE))</f>
        <v>0</v>
      </c>
      <c r="M463" t="b">
        <f>AND(COUNTIF('Master list(no salts, metals)'!M462,"&lt;=1"),IF(COUNTIF('Master list(no salts, metals)'!$K462:$Y462, "#N/A")=14,TRUE,FALSE))</f>
        <v>0</v>
      </c>
      <c r="N463" t="b">
        <f>AND(COUNTIF('Master list(no salts, metals)'!N462,"&lt;=1"),IF(COUNTIF('Master list(no salts, metals)'!$K462:$Y462, "#N/A")=14,TRUE,FALSE))</f>
        <v>0</v>
      </c>
      <c r="O463" t="b">
        <f>AND(COUNTIF('Master list(no salts, metals)'!O462,"&lt;=1"),IF(COUNTIF('Master list(no salts, metals)'!$K462:$Y462, "#N/A")=14,TRUE,FALSE))</f>
        <v>0</v>
      </c>
      <c r="P463" t="b">
        <f>AND(COUNTIF('Master list(no salts, metals)'!P462,"&lt;=1"),IF(COUNTIF('Master list(no salts, metals)'!$K462:$Y462, "#N/A")=14,TRUE,FALSE))</f>
        <v>0</v>
      </c>
      <c r="Q463" t="b">
        <f>AND(COUNTIF('Master list(no salts, metals)'!Q462,"&lt;=1"),IF(COUNTIF('Master list(no salts, metals)'!$K462:$Y462, "#N/A")=14,TRUE,FALSE))</f>
        <v>0</v>
      </c>
      <c r="R463" t="b">
        <f>AND(COUNTIF('Master list(no salts, metals)'!R462,"&lt;=1"),IF(COUNTIF('Master list(no salts, metals)'!$K462:$Y462, "#N/A")=14,TRUE,FALSE))</f>
        <v>0</v>
      </c>
      <c r="S463" t="b">
        <f>AND(COUNTIF('Master list(no salts, metals)'!S462,"&lt;=1"),IF(COUNTIF('Master list(no salts, metals)'!$K462:$Y462, "#N/A")=14,TRUE,FALSE))</f>
        <v>0</v>
      </c>
      <c r="T463" t="b">
        <f>AND(COUNTIF('Master list(no salts, metals)'!T462,"&lt;=1"),IF(COUNTIF('Master list(no salts, metals)'!$K462:$Y462, "#N/A")=14,TRUE,FALSE))</f>
        <v>0</v>
      </c>
      <c r="U463" t="b">
        <f>AND(COUNTIF('Master list(no salts, metals)'!U462,"&lt;=1"),IF(COUNTIF('Master list(no salts, metals)'!$K462:$Y462, "#N/A")=14,TRUE,FALSE))</f>
        <v>0</v>
      </c>
      <c r="V463" t="b">
        <f>AND(COUNTIF('Master list(no salts, metals)'!V462,"&lt;=1"),IF(COUNTIF('Master list(no salts, metals)'!$K462:$Y462, "#N/A")=14,TRUE,FALSE))</f>
        <v>0</v>
      </c>
      <c r="W463" t="b">
        <f>AND(COUNTIF('Master list(no salts, metals)'!W462,"&lt;=1"),IF(COUNTIF('Master list(no salts, metals)'!$K462:$Y462, "#N/A")=14,TRUE,FALSE))</f>
        <v>0</v>
      </c>
      <c r="X463" t="b">
        <f>AND(COUNTIF('Master list(no salts, metals)'!X462,"&lt;=1"),IF(COUNTIF('Master list(no salts, metals)'!$K462:$Y462, "#N/A")=14,TRUE,FALSE))</f>
        <v>0</v>
      </c>
      <c r="Y463" t="b">
        <f>AND(COUNTIF('Master list(no salts, metals)'!Y462,"&lt;=1"),IF(COUNTIF('Master list(no salts, metals)'!$K462:$Y462, "#N/A")=14,TRUE,FALSE))</f>
        <v>0</v>
      </c>
    </row>
    <row r="464" spans="11:25" x14ac:dyDescent="0.25">
      <c r="K464" t="b">
        <f>AND(COUNTIF('Master list(no salts, metals)'!K463,"&lt;=1"),IF(COUNTIF('Master list(no salts, metals)'!$K463:$Y463, "#N/A")=14,TRUE,FALSE))</f>
        <v>0</v>
      </c>
      <c r="L464" t="b">
        <f>AND(COUNTIF('Master list(no salts, metals)'!L463,"&lt;=1"),IF(COUNTIF('Master list(no salts, metals)'!$K463:$Y463, "#N/A")=14,TRUE,FALSE))</f>
        <v>0</v>
      </c>
      <c r="M464" t="b">
        <f>AND(COUNTIF('Master list(no salts, metals)'!M463,"&lt;=1"),IF(COUNTIF('Master list(no salts, metals)'!$K463:$Y463, "#N/A")=14,TRUE,FALSE))</f>
        <v>0</v>
      </c>
      <c r="N464" t="b">
        <f>AND(COUNTIF('Master list(no salts, metals)'!N463,"&lt;=1"),IF(COUNTIF('Master list(no salts, metals)'!$K463:$Y463, "#N/A")=14,TRUE,FALSE))</f>
        <v>0</v>
      </c>
      <c r="O464" t="b">
        <f>AND(COUNTIF('Master list(no salts, metals)'!O463,"&lt;=1"),IF(COUNTIF('Master list(no salts, metals)'!$K463:$Y463, "#N/A")=14,TRUE,FALSE))</f>
        <v>0</v>
      </c>
      <c r="P464" t="b">
        <f>AND(COUNTIF('Master list(no salts, metals)'!P463,"&lt;=1"),IF(COUNTIF('Master list(no salts, metals)'!$K463:$Y463, "#N/A")=14,TRUE,FALSE))</f>
        <v>0</v>
      </c>
      <c r="Q464" t="b">
        <f>AND(COUNTIF('Master list(no salts, metals)'!Q463,"&lt;=1"),IF(COUNTIF('Master list(no salts, metals)'!$K463:$Y463, "#N/A")=14,TRUE,FALSE))</f>
        <v>0</v>
      </c>
      <c r="R464" t="b">
        <f>AND(COUNTIF('Master list(no salts, metals)'!R463,"&lt;=1"),IF(COUNTIF('Master list(no salts, metals)'!$K463:$Y463, "#N/A")=14,TRUE,FALSE))</f>
        <v>0</v>
      </c>
      <c r="S464" t="b">
        <f>AND(COUNTIF('Master list(no salts, metals)'!S463,"&lt;=1"),IF(COUNTIF('Master list(no salts, metals)'!$K463:$Y463, "#N/A")=14,TRUE,FALSE))</f>
        <v>0</v>
      </c>
      <c r="T464" t="b">
        <f>AND(COUNTIF('Master list(no salts, metals)'!T463,"&lt;=1"),IF(COUNTIF('Master list(no salts, metals)'!$K463:$Y463, "#N/A")=14,TRUE,FALSE))</f>
        <v>0</v>
      </c>
      <c r="U464" t="b">
        <f>AND(COUNTIF('Master list(no salts, metals)'!U463,"&lt;=1"),IF(COUNTIF('Master list(no salts, metals)'!$K463:$Y463, "#N/A")=14,TRUE,FALSE))</f>
        <v>0</v>
      </c>
      <c r="V464" t="b">
        <f>AND(COUNTIF('Master list(no salts, metals)'!V463,"&lt;=1"),IF(COUNTIF('Master list(no salts, metals)'!$K463:$Y463, "#N/A")=14,TRUE,FALSE))</f>
        <v>0</v>
      </c>
      <c r="W464" t="b">
        <f>AND(COUNTIF('Master list(no salts, metals)'!W463,"&lt;=1"),IF(COUNTIF('Master list(no salts, metals)'!$K463:$Y463, "#N/A")=14,TRUE,FALSE))</f>
        <v>0</v>
      </c>
      <c r="X464" t="b">
        <f>AND(COUNTIF('Master list(no salts, metals)'!X463,"&lt;=1"),IF(COUNTIF('Master list(no salts, metals)'!$K463:$Y463, "#N/A")=14,TRUE,FALSE))</f>
        <v>0</v>
      </c>
      <c r="Y464" t="b">
        <f>AND(COUNTIF('Master list(no salts, metals)'!Y463,"&lt;=1"),IF(COUNTIF('Master list(no salts, metals)'!$K463:$Y463, "#N/A")=14,TRUE,FALSE))</f>
        <v>0</v>
      </c>
    </row>
    <row r="465" spans="11:25" x14ac:dyDescent="0.25">
      <c r="K465" t="b">
        <f>AND(COUNTIF('Master list(no salts, metals)'!K464,"&lt;=1"),IF(COUNTIF('Master list(no salts, metals)'!$K464:$Y464, "#N/A")=14,TRUE,FALSE))</f>
        <v>0</v>
      </c>
      <c r="L465" t="b">
        <f>AND(COUNTIF('Master list(no salts, metals)'!L464,"&lt;=1"),IF(COUNTIF('Master list(no salts, metals)'!$K464:$Y464, "#N/A")=14,TRUE,FALSE))</f>
        <v>0</v>
      </c>
      <c r="M465" t="b">
        <f>AND(COUNTIF('Master list(no salts, metals)'!M464,"&lt;=1"),IF(COUNTIF('Master list(no salts, metals)'!$K464:$Y464, "#N/A")=14,TRUE,FALSE))</f>
        <v>0</v>
      </c>
      <c r="N465" t="b">
        <f>AND(COUNTIF('Master list(no salts, metals)'!N464,"&lt;=1"),IF(COUNTIF('Master list(no salts, metals)'!$K464:$Y464, "#N/A")=14,TRUE,FALSE))</f>
        <v>0</v>
      </c>
      <c r="O465" t="b">
        <f>AND(COUNTIF('Master list(no salts, metals)'!O464,"&lt;=1"),IF(COUNTIF('Master list(no salts, metals)'!$K464:$Y464, "#N/A")=14,TRUE,FALSE))</f>
        <v>0</v>
      </c>
      <c r="P465" t="b">
        <f>AND(COUNTIF('Master list(no salts, metals)'!P464,"&lt;=1"),IF(COUNTIF('Master list(no salts, metals)'!$K464:$Y464, "#N/A")=14,TRUE,FALSE))</f>
        <v>0</v>
      </c>
      <c r="Q465" t="b">
        <f>AND(COUNTIF('Master list(no salts, metals)'!Q464,"&lt;=1"),IF(COUNTIF('Master list(no salts, metals)'!$K464:$Y464, "#N/A")=14,TRUE,FALSE))</f>
        <v>0</v>
      </c>
      <c r="R465" t="b">
        <f>AND(COUNTIF('Master list(no salts, metals)'!R464,"&lt;=1"),IF(COUNTIF('Master list(no salts, metals)'!$K464:$Y464, "#N/A")=14,TRUE,FALSE))</f>
        <v>0</v>
      </c>
      <c r="S465" t="b">
        <f>AND(COUNTIF('Master list(no salts, metals)'!S464,"&lt;=1"),IF(COUNTIF('Master list(no salts, metals)'!$K464:$Y464, "#N/A")=14,TRUE,FALSE))</f>
        <v>0</v>
      </c>
      <c r="T465" t="b">
        <f>AND(COUNTIF('Master list(no salts, metals)'!T464,"&lt;=1"),IF(COUNTIF('Master list(no salts, metals)'!$K464:$Y464, "#N/A")=14,TRUE,FALSE))</f>
        <v>1</v>
      </c>
      <c r="U465" t="b">
        <f>AND(COUNTIF('Master list(no salts, metals)'!U464,"&lt;=1"),IF(COUNTIF('Master list(no salts, metals)'!$K464:$Y464, "#N/A")=14,TRUE,FALSE))</f>
        <v>0</v>
      </c>
      <c r="V465" t="b">
        <f>AND(COUNTIF('Master list(no salts, metals)'!V464,"&lt;=1"),IF(COUNTIF('Master list(no salts, metals)'!$K464:$Y464, "#N/A")=14,TRUE,FALSE))</f>
        <v>0</v>
      </c>
      <c r="W465" t="b">
        <f>AND(COUNTIF('Master list(no salts, metals)'!W464,"&lt;=1"),IF(COUNTIF('Master list(no salts, metals)'!$K464:$Y464, "#N/A")=14,TRUE,FALSE))</f>
        <v>0</v>
      </c>
      <c r="X465" t="b">
        <f>AND(COUNTIF('Master list(no salts, metals)'!X464,"&lt;=1"),IF(COUNTIF('Master list(no salts, metals)'!$K464:$Y464, "#N/A")=14,TRUE,FALSE))</f>
        <v>0</v>
      </c>
      <c r="Y465" t="b">
        <f>AND(COUNTIF('Master list(no salts, metals)'!Y464,"&lt;=1"),IF(COUNTIF('Master list(no salts, metals)'!$K464:$Y464, "#N/A")=14,TRUE,FALSE))</f>
        <v>0</v>
      </c>
    </row>
    <row r="466" spans="11:25" x14ac:dyDescent="0.25">
      <c r="K466" t="b">
        <f>AND(COUNTIF('Master list(no salts, metals)'!K465,"&lt;=1"),IF(COUNTIF('Master list(no salts, metals)'!$K465:$Y465, "#N/A")=14,TRUE,FALSE))</f>
        <v>0</v>
      </c>
      <c r="L466" t="b">
        <f>AND(COUNTIF('Master list(no salts, metals)'!L465,"&lt;=1"),IF(COUNTIF('Master list(no salts, metals)'!$K465:$Y465, "#N/A")=14,TRUE,FALSE))</f>
        <v>0</v>
      </c>
      <c r="M466" t="b">
        <f>AND(COUNTIF('Master list(no salts, metals)'!M465,"&lt;=1"),IF(COUNTIF('Master list(no salts, metals)'!$K465:$Y465, "#N/A")=14,TRUE,FALSE))</f>
        <v>0</v>
      </c>
      <c r="N466" t="b">
        <f>AND(COUNTIF('Master list(no salts, metals)'!N465,"&lt;=1"),IF(COUNTIF('Master list(no salts, metals)'!$K465:$Y465, "#N/A")=14,TRUE,FALSE))</f>
        <v>0</v>
      </c>
      <c r="O466" t="b">
        <f>AND(COUNTIF('Master list(no salts, metals)'!O465,"&lt;=1"),IF(COUNTIF('Master list(no salts, metals)'!$K465:$Y465, "#N/A")=14,TRUE,FALSE))</f>
        <v>0</v>
      </c>
      <c r="P466" t="b">
        <f>AND(COUNTIF('Master list(no salts, metals)'!P465,"&lt;=1"),IF(COUNTIF('Master list(no salts, metals)'!$K465:$Y465, "#N/A")=14,TRUE,FALSE))</f>
        <v>0</v>
      </c>
      <c r="Q466" t="b">
        <f>AND(COUNTIF('Master list(no salts, metals)'!Q465,"&lt;=1"),IF(COUNTIF('Master list(no salts, metals)'!$K465:$Y465, "#N/A")=14,TRUE,FALSE))</f>
        <v>0</v>
      </c>
      <c r="R466" t="b">
        <f>AND(COUNTIF('Master list(no salts, metals)'!R465,"&lt;=1"),IF(COUNTIF('Master list(no salts, metals)'!$K465:$Y465, "#N/A")=14,TRUE,FALSE))</f>
        <v>0</v>
      </c>
      <c r="S466" t="b">
        <f>AND(COUNTIF('Master list(no salts, metals)'!S465,"&lt;=1"),IF(COUNTIF('Master list(no salts, metals)'!$K465:$Y465, "#N/A")=14,TRUE,FALSE))</f>
        <v>0</v>
      </c>
      <c r="T466" t="b">
        <f>AND(COUNTIF('Master list(no salts, metals)'!T465,"&lt;=1"),IF(COUNTIF('Master list(no salts, metals)'!$K465:$Y465, "#N/A")=14,TRUE,FALSE))</f>
        <v>0</v>
      </c>
      <c r="U466" t="b">
        <f>AND(COUNTIF('Master list(no salts, metals)'!U465,"&lt;=1"),IF(COUNTIF('Master list(no salts, metals)'!$K465:$Y465, "#N/A")=14,TRUE,FALSE))</f>
        <v>0</v>
      </c>
      <c r="V466" t="b">
        <f>AND(COUNTIF('Master list(no salts, metals)'!V465,"&lt;=1"),IF(COUNTIF('Master list(no salts, metals)'!$K465:$Y465, "#N/A")=14,TRUE,FALSE))</f>
        <v>0</v>
      </c>
      <c r="W466" t="b">
        <f>AND(COUNTIF('Master list(no salts, metals)'!W465,"&lt;=1"),IF(COUNTIF('Master list(no salts, metals)'!$K465:$Y465, "#N/A")=14,TRUE,FALSE))</f>
        <v>1</v>
      </c>
      <c r="X466" t="b">
        <f>AND(COUNTIF('Master list(no salts, metals)'!X465,"&lt;=1"),IF(COUNTIF('Master list(no salts, metals)'!$K465:$Y465, "#N/A")=14,TRUE,FALSE))</f>
        <v>0</v>
      </c>
      <c r="Y466" t="b">
        <f>AND(COUNTIF('Master list(no salts, metals)'!Y465,"&lt;=1"),IF(COUNTIF('Master list(no salts, metals)'!$K465:$Y465, "#N/A")=14,TRUE,FALSE))</f>
        <v>0</v>
      </c>
    </row>
    <row r="467" spans="11:25" x14ac:dyDescent="0.25">
      <c r="K467" t="b">
        <f>AND(COUNTIF('Master list(no salts, metals)'!K466,"&lt;=1"),IF(COUNTIF('Master list(no salts, metals)'!$K466:$Y466, "#N/A")=14,TRUE,FALSE))</f>
        <v>0</v>
      </c>
      <c r="L467" t="b">
        <f>AND(COUNTIF('Master list(no salts, metals)'!L466,"&lt;=1"),IF(COUNTIF('Master list(no salts, metals)'!$K466:$Y466, "#N/A")=14,TRUE,FALSE))</f>
        <v>0</v>
      </c>
      <c r="M467" t="b">
        <f>AND(COUNTIF('Master list(no salts, metals)'!M466,"&lt;=1"),IF(COUNTIF('Master list(no salts, metals)'!$K466:$Y466, "#N/A")=14,TRUE,FALSE))</f>
        <v>0</v>
      </c>
      <c r="N467" t="b">
        <f>AND(COUNTIF('Master list(no salts, metals)'!N466,"&lt;=1"),IF(COUNTIF('Master list(no salts, metals)'!$K466:$Y466, "#N/A")=14,TRUE,FALSE))</f>
        <v>0</v>
      </c>
      <c r="O467" t="b">
        <f>AND(COUNTIF('Master list(no salts, metals)'!O466,"&lt;=1"),IF(COUNTIF('Master list(no salts, metals)'!$K466:$Y466, "#N/A")=14,TRUE,FALSE))</f>
        <v>0</v>
      </c>
      <c r="P467" t="b">
        <f>AND(COUNTIF('Master list(no salts, metals)'!P466,"&lt;=1"),IF(COUNTIF('Master list(no salts, metals)'!$K466:$Y466, "#N/A")=14,TRUE,FALSE))</f>
        <v>0</v>
      </c>
      <c r="Q467" t="b">
        <f>AND(COUNTIF('Master list(no salts, metals)'!Q466,"&lt;=1"),IF(COUNTIF('Master list(no salts, metals)'!$K466:$Y466, "#N/A")=14,TRUE,FALSE))</f>
        <v>0</v>
      </c>
      <c r="R467" t="b">
        <f>AND(COUNTIF('Master list(no salts, metals)'!R466,"&lt;=1"),IF(COUNTIF('Master list(no salts, metals)'!$K466:$Y466, "#N/A")=14,TRUE,FALSE))</f>
        <v>0</v>
      </c>
      <c r="S467" t="b">
        <f>AND(COUNTIF('Master list(no salts, metals)'!S466,"&lt;=1"),IF(COUNTIF('Master list(no salts, metals)'!$K466:$Y466, "#N/A")=14,TRUE,FALSE))</f>
        <v>0</v>
      </c>
      <c r="T467" t="b">
        <f>AND(COUNTIF('Master list(no salts, metals)'!T466,"&lt;=1"),IF(COUNTIF('Master list(no salts, metals)'!$K466:$Y466, "#N/A")=14,TRUE,FALSE))</f>
        <v>0</v>
      </c>
      <c r="U467" t="b">
        <f>AND(COUNTIF('Master list(no salts, metals)'!U466,"&lt;=1"),IF(COUNTIF('Master list(no salts, metals)'!$K466:$Y466, "#N/A")=14,TRUE,FALSE))</f>
        <v>0</v>
      </c>
      <c r="V467" t="b">
        <f>AND(COUNTIF('Master list(no salts, metals)'!V466,"&lt;=1"),IF(COUNTIF('Master list(no salts, metals)'!$K466:$Y466, "#N/A")=14,TRUE,FALSE))</f>
        <v>0</v>
      </c>
      <c r="W467" t="b">
        <f>AND(COUNTIF('Master list(no salts, metals)'!W466,"&lt;=1"),IF(COUNTIF('Master list(no salts, metals)'!$K466:$Y466, "#N/A")=14,TRUE,FALSE))</f>
        <v>0</v>
      </c>
      <c r="X467" t="b">
        <f>AND(COUNTIF('Master list(no salts, metals)'!X466,"&lt;=1"),IF(COUNTIF('Master list(no salts, metals)'!$K466:$Y466, "#N/A")=14,TRUE,FALSE))</f>
        <v>0</v>
      </c>
      <c r="Y467" t="b">
        <f>AND(COUNTIF('Master list(no salts, metals)'!Y466,"&lt;=1"),IF(COUNTIF('Master list(no salts, metals)'!$K466:$Y466, "#N/A")=14,TRUE,FALSE))</f>
        <v>1</v>
      </c>
    </row>
    <row r="468" spans="11:25" x14ac:dyDescent="0.25">
      <c r="K468" t="b">
        <f>AND(COUNTIF('Master list(no salts, metals)'!K467,"&lt;=1"),IF(COUNTIF('Master list(no salts, metals)'!$K467:$Y467, "#N/A")=14,TRUE,FALSE))</f>
        <v>0</v>
      </c>
      <c r="L468" t="b">
        <f>AND(COUNTIF('Master list(no salts, metals)'!L467,"&lt;=1"),IF(COUNTIF('Master list(no salts, metals)'!$K467:$Y467, "#N/A")=14,TRUE,FALSE))</f>
        <v>0</v>
      </c>
      <c r="M468" t="b">
        <f>AND(COUNTIF('Master list(no salts, metals)'!M467,"&lt;=1"),IF(COUNTIF('Master list(no salts, metals)'!$K467:$Y467, "#N/A")=14,TRUE,FALSE))</f>
        <v>0</v>
      </c>
      <c r="N468" t="b">
        <f>AND(COUNTIF('Master list(no salts, metals)'!N467,"&lt;=1"),IF(COUNTIF('Master list(no salts, metals)'!$K467:$Y467, "#N/A")=14,TRUE,FALSE))</f>
        <v>0</v>
      </c>
      <c r="O468" t="b">
        <f>AND(COUNTIF('Master list(no salts, metals)'!O467,"&lt;=1"),IF(COUNTIF('Master list(no salts, metals)'!$K467:$Y467, "#N/A")=14,TRUE,FALSE))</f>
        <v>0</v>
      </c>
      <c r="P468" t="b">
        <f>AND(COUNTIF('Master list(no salts, metals)'!P467,"&lt;=1"),IF(COUNTIF('Master list(no salts, metals)'!$K467:$Y467, "#N/A")=14,TRUE,FALSE))</f>
        <v>0</v>
      </c>
      <c r="Q468" t="b">
        <f>AND(COUNTIF('Master list(no salts, metals)'!Q467,"&lt;=1"),IF(COUNTIF('Master list(no salts, metals)'!$K467:$Y467, "#N/A")=14,TRUE,FALSE))</f>
        <v>0</v>
      </c>
      <c r="R468" t="b">
        <f>AND(COUNTIF('Master list(no salts, metals)'!R467,"&lt;=1"),IF(COUNTIF('Master list(no salts, metals)'!$K467:$Y467, "#N/A")=14,TRUE,FALSE))</f>
        <v>0</v>
      </c>
      <c r="S468" t="b">
        <f>AND(COUNTIF('Master list(no salts, metals)'!S467,"&lt;=1"),IF(COUNTIF('Master list(no salts, metals)'!$K467:$Y467, "#N/A")=14,TRUE,FALSE))</f>
        <v>0</v>
      </c>
      <c r="T468" t="b">
        <f>AND(COUNTIF('Master list(no salts, metals)'!T467,"&lt;=1"),IF(COUNTIF('Master list(no salts, metals)'!$K467:$Y467, "#N/A")=14,TRUE,FALSE))</f>
        <v>0</v>
      </c>
      <c r="U468" t="b">
        <f>AND(COUNTIF('Master list(no salts, metals)'!U467,"&lt;=1"),IF(COUNTIF('Master list(no salts, metals)'!$K467:$Y467, "#N/A")=14,TRUE,FALSE))</f>
        <v>0</v>
      </c>
      <c r="V468" t="b">
        <f>AND(COUNTIF('Master list(no salts, metals)'!V467,"&lt;=1"),IF(COUNTIF('Master list(no salts, metals)'!$K467:$Y467, "#N/A")=14,TRUE,FALSE))</f>
        <v>0</v>
      </c>
      <c r="W468" t="b">
        <f>AND(COUNTIF('Master list(no salts, metals)'!W467,"&lt;=1"),IF(COUNTIF('Master list(no salts, metals)'!$K467:$Y467, "#N/A")=14,TRUE,FALSE))</f>
        <v>0</v>
      </c>
      <c r="X468" t="b">
        <f>AND(COUNTIF('Master list(no salts, metals)'!X467,"&lt;=1"),IF(COUNTIF('Master list(no salts, metals)'!$K467:$Y467, "#N/A")=14,TRUE,FALSE))</f>
        <v>0</v>
      </c>
      <c r="Y468" t="b">
        <f>AND(COUNTIF('Master list(no salts, metals)'!Y467,"&lt;=1"),IF(COUNTIF('Master list(no salts, metals)'!$K467:$Y467, "#N/A")=14,TRUE,FALSE))</f>
        <v>0</v>
      </c>
    </row>
    <row r="469" spans="11:25" x14ac:dyDescent="0.25">
      <c r="K469" t="b">
        <f>AND(COUNTIF('Master list(no salts, metals)'!K468,"&lt;=1"),IF(COUNTIF('Master list(no salts, metals)'!$K468:$Y468, "#N/A")=14,TRUE,FALSE))</f>
        <v>0</v>
      </c>
      <c r="L469" t="b">
        <f>AND(COUNTIF('Master list(no salts, metals)'!L468,"&lt;=1"),IF(COUNTIF('Master list(no salts, metals)'!$K468:$Y468, "#N/A")=14,TRUE,FALSE))</f>
        <v>0</v>
      </c>
      <c r="M469" t="b">
        <f>AND(COUNTIF('Master list(no salts, metals)'!M468,"&lt;=1"),IF(COUNTIF('Master list(no salts, metals)'!$K468:$Y468, "#N/A")=14,TRUE,FALSE))</f>
        <v>0</v>
      </c>
      <c r="N469" t="b">
        <f>AND(COUNTIF('Master list(no salts, metals)'!N468,"&lt;=1"),IF(COUNTIF('Master list(no salts, metals)'!$K468:$Y468, "#N/A")=14,TRUE,FALSE))</f>
        <v>0</v>
      </c>
      <c r="O469" t="b">
        <f>AND(COUNTIF('Master list(no salts, metals)'!O468,"&lt;=1"),IF(COUNTIF('Master list(no salts, metals)'!$K468:$Y468, "#N/A")=14,TRUE,FALSE))</f>
        <v>0</v>
      </c>
      <c r="P469" t="b">
        <f>AND(COUNTIF('Master list(no salts, metals)'!P468,"&lt;=1"),IF(COUNTIF('Master list(no salts, metals)'!$K468:$Y468, "#N/A")=14,TRUE,FALSE))</f>
        <v>0</v>
      </c>
      <c r="Q469" t="b">
        <f>AND(COUNTIF('Master list(no salts, metals)'!Q468,"&lt;=1"),IF(COUNTIF('Master list(no salts, metals)'!$K468:$Y468, "#N/A")=14,TRUE,FALSE))</f>
        <v>0</v>
      </c>
      <c r="R469" t="b">
        <f>AND(COUNTIF('Master list(no salts, metals)'!R468,"&lt;=1"),IF(COUNTIF('Master list(no salts, metals)'!$K468:$Y468, "#N/A")=14,TRUE,FALSE))</f>
        <v>0</v>
      </c>
      <c r="S469" t="b">
        <f>AND(COUNTIF('Master list(no salts, metals)'!S468,"&lt;=1"),IF(COUNTIF('Master list(no salts, metals)'!$K468:$Y468, "#N/A")=14,TRUE,FALSE))</f>
        <v>0</v>
      </c>
      <c r="T469" t="b">
        <f>AND(COUNTIF('Master list(no salts, metals)'!T468,"&lt;=1"),IF(COUNTIF('Master list(no salts, metals)'!$K468:$Y468, "#N/A")=14,TRUE,FALSE))</f>
        <v>0</v>
      </c>
      <c r="U469" t="b">
        <f>AND(COUNTIF('Master list(no salts, metals)'!U468,"&lt;=1"),IF(COUNTIF('Master list(no salts, metals)'!$K468:$Y468, "#N/A")=14,TRUE,FALSE))</f>
        <v>0</v>
      </c>
      <c r="V469" t="b">
        <f>AND(COUNTIF('Master list(no salts, metals)'!V468,"&lt;=1"),IF(COUNTIF('Master list(no salts, metals)'!$K468:$Y468, "#N/A")=14,TRUE,FALSE))</f>
        <v>0</v>
      </c>
      <c r="W469" t="b">
        <f>AND(COUNTIF('Master list(no salts, metals)'!W468,"&lt;=1"),IF(COUNTIF('Master list(no salts, metals)'!$K468:$Y468, "#N/A")=14,TRUE,FALSE))</f>
        <v>1</v>
      </c>
      <c r="X469" t="b">
        <f>AND(COUNTIF('Master list(no salts, metals)'!X468,"&lt;=1"),IF(COUNTIF('Master list(no salts, metals)'!$K468:$Y468, "#N/A")=14,TRUE,FALSE))</f>
        <v>0</v>
      </c>
      <c r="Y469" t="b">
        <f>AND(COUNTIF('Master list(no salts, metals)'!Y468,"&lt;=1"),IF(COUNTIF('Master list(no salts, metals)'!$K468:$Y468, "#N/A")=14,TRUE,FALSE))</f>
        <v>0</v>
      </c>
    </row>
    <row r="470" spans="11:25" x14ac:dyDescent="0.25">
      <c r="K470" t="b">
        <f>AND(COUNTIF('Master list(no salts, metals)'!K469,"&lt;=1"),IF(COUNTIF('Master list(no salts, metals)'!$K469:$Y469, "#N/A")=14,TRUE,FALSE))</f>
        <v>0</v>
      </c>
      <c r="L470" t="b">
        <f>AND(COUNTIF('Master list(no salts, metals)'!L469,"&lt;=1"),IF(COUNTIF('Master list(no salts, metals)'!$K469:$Y469, "#N/A")=14,TRUE,FALSE))</f>
        <v>0</v>
      </c>
      <c r="M470" t="b">
        <f>AND(COUNTIF('Master list(no salts, metals)'!M469,"&lt;=1"),IF(COUNTIF('Master list(no salts, metals)'!$K469:$Y469, "#N/A")=14,TRUE,FALSE))</f>
        <v>0</v>
      </c>
      <c r="N470" t="b">
        <f>AND(COUNTIF('Master list(no salts, metals)'!N469,"&lt;=1"),IF(COUNTIF('Master list(no salts, metals)'!$K469:$Y469, "#N/A")=14,TRUE,FALSE))</f>
        <v>0</v>
      </c>
      <c r="O470" t="b">
        <f>AND(COUNTIF('Master list(no salts, metals)'!O469,"&lt;=1"),IF(COUNTIF('Master list(no salts, metals)'!$K469:$Y469, "#N/A")=14,TRUE,FALSE))</f>
        <v>0</v>
      </c>
      <c r="P470" t="b">
        <f>AND(COUNTIF('Master list(no salts, metals)'!P469,"&lt;=1"),IF(COUNTIF('Master list(no salts, metals)'!$K469:$Y469, "#N/A")=14,TRUE,FALSE))</f>
        <v>0</v>
      </c>
      <c r="Q470" t="b">
        <f>AND(COUNTIF('Master list(no salts, metals)'!Q469,"&lt;=1"),IF(COUNTIF('Master list(no salts, metals)'!$K469:$Y469, "#N/A")=14,TRUE,FALSE))</f>
        <v>0</v>
      </c>
      <c r="R470" t="b">
        <f>AND(COUNTIF('Master list(no salts, metals)'!R469,"&lt;=1"),IF(COUNTIF('Master list(no salts, metals)'!$K469:$Y469, "#N/A")=14,TRUE,FALSE))</f>
        <v>0</v>
      </c>
      <c r="S470" t="b">
        <f>AND(COUNTIF('Master list(no salts, metals)'!S469,"&lt;=1"),IF(COUNTIF('Master list(no salts, metals)'!$K469:$Y469, "#N/A")=14,TRUE,FALSE))</f>
        <v>0</v>
      </c>
      <c r="T470" t="b">
        <f>AND(COUNTIF('Master list(no salts, metals)'!T469,"&lt;=1"),IF(COUNTIF('Master list(no salts, metals)'!$K469:$Y469, "#N/A")=14,TRUE,FALSE))</f>
        <v>0</v>
      </c>
      <c r="U470" t="b">
        <f>AND(COUNTIF('Master list(no salts, metals)'!U469,"&lt;=1"),IF(COUNTIF('Master list(no salts, metals)'!$K469:$Y469, "#N/A")=14,TRUE,FALSE))</f>
        <v>0</v>
      </c>
      <c r="V470" t="b">
        <f>AND(COUNTIF('Master list(no salts, metals)'!V469,"&lt;=1"),IF(COUNTIF('Master list(no salts, metals)'!$K469:$Y469, "#N/A")=14,TRUE,FALSE))</f>
        <v>0</v>
      </c>
      <c r="W470" t="b">
        <f>AND(COUNTIF('Master list(no salts, metals)'!W469,"&lt;=1"),IF(COUNTIF('Master list(no salts, metals)'!$K469:$Y469, "#N/A")=14,TRUE,FALSE))</f>
        <v>0</v>
      </c>
      <c r="X470" t="b">
        <f>AND(COUNTIF('Master list(no salts, metals)'!X469,"&lt;=1"),IF(COUNTIF('Master list(no salts, metals)'!$K469:$Y469, "#N/A")=14,TRUE,FALSE))</f>
        <v>1</v>
      </c>
      <c r="Y470" t="b">
        <f>AND(COUNTIF('Master list(no salts, metals)'!Y469,"&lt;=1"),IF(COUNTIF('Master list(no salts, metals)'!$K469:$Y469, "#N/A")=14,TRUE,FALSE))</f>
        <v>0</v>
      </c>
    </row>
    <row r="471" spans="11:25" x14ac:dyDescent="0.25">
      <c r="K471" t="b">
        <f>AND(COUNTIF('Master list(no salts, metals)'!K470,"&lt;=1"),IF(COUNTIF('Master list(no salts, metals)'!$K470:$Y470, "#N/A")=14,TRUE,FALSE))</f>
        <v>0</v>
      </c>
      <c r="L471" t="b">
        <f>AND(COUNTIF('Master list(no salts, metals)'!L470,"&lt;=1"),IF(COUNTIF('Master list(no salts, metals)'!$K470:$Y470, "#N/A")=14,TRUE,FALSE))</f>
        <v>0</v>
      </c>
      <c r="M471" t="b">
        <f>AND(COUNTIF('Master list(no salts, metals)'!M470,"&lt;=1"),IF(COUNTIF('Master list(no salts, metals)'!$K470:$Y470, "#N/A")=14,TRUE,FALSE))</f>
        <v>0</v>
      </c>
      <c r="N471" t="b">
        <f>AND(COUNTIF('Master list(no salts, metals)'!N470,"&lt;=1"),IF(COUNTIF('Master list(no salts, metals)'!$K470:$Y470, "#N/A")=14,TRUE,FALSE))</f>
        <v>0</v>
      </c>
      <c r="O471" t="b">
        <f>AND(COUNTIF('Master list(no salts, metals)'!O470,"&lt;=1"),IF(COUNTIF('Master list(no salts, metals)'!$K470:$Y470, "#N/A")=14,TRUE,FALSE))</f>
        <v>0</v>
      </c>
      <c r="P471" t="b">
        <f>AND(COUNTIF('Master list(no salts, metals)'!P470,"&lt;=1"),IF(COUNTIF('Master list(no salts, metals)'!$K470:$Y470, "#N/A")=14,TRUE,FALSE))</f>
        <v>0</v>
      </c>
      <c r="Q471" t="b">
        <f>AND(COUNTIF('Master list(no salts, metals)'!Q470,"&lt;=1"),IF(COUNTIF('Master list(no salts, metals)'!$K470:$Y470, "#N/A")=14,TRUE,FALSE))</f>
        <v>0</v>
      </c>
      <c r="R471" t="b">
        <f>AND(COUNTIF('Master list(no salts, metals)'!R470,"&lt;=1"),IF(COUNTIF('Master list(no salts, metals)'!$K470:$Y470, "#N/A")=14,TRUE,FALSE))</f>
        <v>0</v>
      </c>
      <c r="S471" t="b">
        <f>AND(COUNTIF('Master list(no salts, metals)'!S470,"&lt;=1"),IF(COUNTIF('Master list(no salts, metals)'!$K470:$Y470, "#N/A")=14,TRUE,FALSE))</f>
        <v>0</v>
      </c>
      <c r="T471" t="b">
        <f>AND(COUNTIF('Master list(no salts, metals)'!T470,"&lt;=1"),IF(COUNTIF('Master list(no salts, metals)'!$K470:$Y470, "#N/A")=14,TRUE,FALSE))</f>
        <v>0</v>
      </c>
      <c r="U471" t="b">
        <f>AND(COUNTIF('Master list(no salts, metals)'!U470,"&lt;=1"),IF(COUNTIF('Master list(no salts, metals)'!$K470:$Y470, "#N/A")=14,TRUE,FALSE))</f>
        <v>0</v>
      </c>
      <c r="V471" t="b">
        <f>AND(COUNTIF('Master list(no salts, metals)'!V470,"&lt;=1"),IF(COUNTIF('Master list(no salts, metals)'!$K470:$Y470, "#N/A")=14,TRUE,FALSE))</f>
        <v>0</v>
      </c>
      <c r="W471" t="b">
        <f>AND(COUNTIF('Master list(no salts, metals)'!W470,"&lt;=1"),IF(COUNTIF('Master list(no salts, metals)'!$K470:$Y470, "#N/A")=14,TRUE,FALSE))</f>
        <v>0</v>
      </c>
      <c r="X471" t="b">
        <f>AND(COUNTIF('Master list(no salts, metals)'!X470,"&lt;=1"),IF(COUNTIF('Master list(no salts, metals)'!$K470:$Y470, "#N/A")=14,TRUE,FALSE))</f>
        <v>1</v>
      </c>
      <c r="Y471" t="b">
        <f>AND(COUNTIF('Master list(no salts, metals)'!Y470,"&lt;=1"),IF(COUNTIF('Master list(no salts, metals)'!$K470:$Y470, "#N/A")=14,TRUE,FALSE))</f>
        <v>0</v>
      </c>
    </row>
    <row r="472" spans="11:25" x14ac:dyDescent="0.25">
      <c r="K472" t="b">
        <f>AND(COUNTIF('Master list(no salts, metals)'!K471,"&lt;=1"),IF(COUNTIF('Master list(no salts, metals)'!$K471:$Y471, "#N/A")=14,TRUE,FALSE))</f>
        <v>0</v>
      </c>
      <c r="L472" t="b">
        <f>AND(COUNTIF('Master list(no salts, metals)'!L471,"&lt;=1"),IF(COUNTIF('Master list(no salts, metals)'!$K471:$Y471, "#N/A")=14,TRUE,FALSE))</f>
        <v>0</v>
      </c>
      <c r="M472" t="b">
        <f>AND(COUNTIF('Master list(no salts, metals)'!M471,"&lt;=1"),IF(COUNTIF('Master list(no salts, metals)'!$K471:$Y471, "#N/A")=14,TRUE,FALSE))</f>
        <v>0</v>
      </c>
      <c r="N472" t="b">
        <f>AND(COUNTIF('Master list(no salts, metals)'!N471,"&lt;=1"),IF(COUNTIF('Master list(no salts, metals)'!$K471:$Y471, "#N/A")=14,TRUE,FALSE))</f>
        <v>0</v>
      </c>
      <c r="O472" t="b">
        <f>AND(COUNTIF('Master list(no salts, metals)'!O471,"&lt;=1"),IF(COUNTIF('Master list(no salts, metals)'!$K471:$Y471, "#N/A")=14,TRUE,FALSE))</f>
        <v>0</v>
      </c>
      <c r="P472" t="b">
        <f>AND(COUNTIF('Master list(no salts, metals)'!P471,"&lt;=1"),IF(COUNTIF('Master list(no salts, metals)'!$K471:$Y471, "#N/A")=14,TRUE,FALSE))</f>
        <v>0</v>
      </c>
      <c r="Q472" t="b">
        <f>AND(COUNTIF('Master list(no salts, metals)'!Q471,"&lt;=1"),IF(COUNTIF('Master list(no salts, metals)'!$K471:$Y471, "#N/A")=14,TRUE,FALSE))</f>
        <v>0</v>
      </c>
      <c r="R472" t="b">
        <f>AND(COUNTIF('Master list(no salts, metals)'!R471,"&lt;=1"),IF(COUNTIF('Master list(no salts, metals)'!$K471:$Y471, "#N/A")=14,TRUE,FALSE))</f>
        <v>0</v>
      </c>
      <c r="S472" t="b">
        <f>AND(COUNTIF('Master list(no salts, metals)'!S471,"&lt;=1"),IF(COUNTIF('Master list(no salts, metals)'!$K471:$Y471, "#N/A")=14,TRUE,FALSE))</f>
        <v>0</v>
      </c>
      <c r="T472" t="b">
        <f>AND(COUNTIF('Master list(no salts, metals)'!T471,"&lt;=1"),IF(COUNTIF('Master list(no salts, metals)'!$K471:$Y471, "#N/A")=14,TRUE,FALSE))</f>
        <v>0</v>
      </c>
      <c r="U472" t="b">
        <f>AND(COUNTIF('Master list(no salts, metals)'!U471,"&lt;=1"),IF(COUNTIF('Master list(no salts, metals)'!$K471:$Y471, "#N/A")=14,TRUE,FALSE))</f>
        <v>0</v>
      </c>
      <c r="V472" t="b">
        <f>AND(COUNTIF('Master list(no salts, metals)'!V471,"&lt;=1"),IF(COUNTIF('Master list(no salts, metals)'!$K471:$Y471, "#N/A")=14,TRUE,FALSE))</f>
        <v>0</v>
      </c>
      <c r="W472" t="b">
        <f>AND(COUNTIF('Master list(no salts, metals)'!W471,"&lt;=1"),IF(COUNTIF('Master list(no salts, metals)'!$K471:$Y471, "#N/A")=14,TRUE,FALSE))</f>
        <v>0</v>
      </c>
      <c r="X472" t="b">
        <f>AND(COUNTIF('Master list(no salts, metals)'!X471,"&lt;=1"),IF(COUNTIF('Master list(no salts, metals)'!$K471:$Y471, "#N/A")=14,TRUE,FALSE))</f>
        <v>0</v>
      </c>
      <c r="Y472" t="b">
        <f>AND(COUNTIF('Master list(no salts, metals)'!Y471,"&lt;=1"),IF(COUNTIF('Master list(no salts, metals)'!$K471:$Y471, "#N/A")=14,TRUE,FALSE))</f>
        <v>0</v>
      </c>
    </row>
    <row r="473" spans="11:25" x14ac:dyDescent="0.25">
      <c r="K473" t="b">
        <f>AND(COUNTIF('Master list(no salts, metals)'!K472,"&lt;=1"),IF(COUNTIF('Master list(no salts, metals)'!$K472:$Y472, "#N/A")=14,TRUE,FALSE))</f>
        <v>0</v>
      </c>
      <c r="L473" t="b">
        <f>AND(COUNTIF('Master list(no salts, metals)'!L472,"&lt;=1"),IF(COUNTIF('Master list(no salts, metals)'!$K472:$Y472, "#N/A")=14,TRUE,FALSE))</f>
        <v>0</v>
      </c>
      <c r="M473" t="b">
        <f>AND(COUNTIF('Master list(no salts, metals)'!M472,"&lt;=1"),IF(COUNTIF('Master list(no salts, metals)'!$K472:$Y472, "#N/A")=14,TRUE,FALSE))</f>
        <v>0</v>
      </c>
      <c r="N473" t="b">
        <f>AND(COUNTIF('Master list(no salts, metals)'!N472,"&lt;=1"),IF(COUNTIF('Master list(no salts, metals)'!$K472:$Y472, "#N/A")=14,TRUE,FALSE))</f>
        <v>0</v>
      </c>
      <c r="O473" t="b">
        <f>AND(COUNTIF('Master list(no salts, metals)'!O472,"&lt;=1"),IF(COUNTIF('Master list(no salts, metals)'!$K472:$Y472, "#N/A")=14,TRUE,FALSE))</f>
        <v>0</v>
      </c>
      <c r="P473" t="b">
        <f>AND(COUNTIF('Master list(no salts, metals)'!P472,"&lt;=1"),IF(COUNTIF('Master list(no salts, metals)'!$K472:$Y472, "#N/A")=14,TRUE,FALSE))</f>
        <v>0</v>
      </c>
      <c r="Q473" t="b">
        <f>AND(COUNTIF('Master list(no salts, metals)'!Q472,"&lt;=1"),IF(COUNTIF('Master list(no salts, metals)'!$K472:$Y472, "#N/A")=14,TRUE,FALSE))</f>
        <v>0</v>
      </c>
      <c r="R473" t="b">
        <f>AND(COUNTIF('Master list(no salts, metals)'!R472,"&lt;=1"),IF(COUNTIF('Master list(no salts, metals)'!$K472:$Y472, "#N/A")=14,TRUE,FALSE))</f>
        <v>0</v>
      </c>
      <c r="S473" t="b">
        <f>AND(COUNTIF('Master list(no salts, metals)'!S472,"&lt;=1"),IF(COUNTIF('Master list(no salts, metals)'!$K472:$Y472, "#N/A")=14,TRUE,FALSE))</f>
        <v>0</v>
      </c>
      <c r="T473" t="b">
        <f>AND(COUNTIF('Master list(no salts, metals)'!T472,"&lt;=1"),IF(COUNTIF('Master list(no salts, metals)'!$K472:$Y472, "#N/A")=14,TRUE,FALSE))</f>
        <v>0</v>
      </c>
      <c r="U473" t="b">
        <f>AND(COUNTIF('Master list(no salts, metals)'!U472,"&lt;=1"),IF(COUNTIF('Master list(no salts, metals)'!$K472:$Y472, "#N/A")=14,TRUE,FALSE))</f>
        <v>0</v>
      </c>
      <c r="V473" t="b">
        <f>AND(COUNTIF('Master list(no salts, metals)'!V472,"&lt;=1"),IF(COUNTIF('Master list(no salts, metals)'!$K472:$Y472, "#N/A")=14,TRUE,FALSE))</f>
        <v>0</v>
      </c>
      <c r="W473" t="b">
        <f>AND(COUNTIF('Master list(no salts, metals)'!W472,"&lt;=1"),IF(COUNTIF('Master list(no salts, metals)'!$K472:$Y472, "#N/A")=14,TRUE,FALSE))</f>
        <v>1</v>
      </c>
      <c r="X473" t="b">
        <f>AND(COUNTIF('Master list(no salts, metals)'!X472,"&lt;=1"),IF(COUNTIF('Master list(no salts, metals)'!$K472:$Y472, "#N/A")=14,TRUE,FALSE))</f>
        <v>0</v>
      </c>
      <c r="Y473" t="b">
        <f>AND(COUNTIF('Master list(no salts, metals)'!Y472,"&lt;=1"),IF(COUNTIF('Master list(no salts, metals)'!$K472:$Y472, "#N/A")=14,TRUE,FALSE))</f>
        <v>0</v>
      </c>
    </row>
    <row r="474" spans="11:25" x14ac:dyDescent="0.25">
      <c r="K474" t="b">
        <f>AND(COUNTIF('Master list(no salts, metals)'!K473,"&lt;=1"),IF(COUNTIF('Master list(no salts, metals)'!$K473:$Y473, "#N/A")=14,TRUE,FALSE))</f>
        <v>0</v>
      </c>
      <c r="L474" t="b">
        <f>AND(COUNTIF('Master list(no salts, metals)'!L473,"&lt;=1"),IF(COUNTIF('Master list(no salts, metals)'!$K473:$Y473, "#N/A")=14,TRUE,FALSE))</f>
        <v>0</v>
      </c>
      <c r="M474" t="b">
        <f>AND(COUNTIF('Master list(no salts, metals)'!M473,"&lt;=1"),IF(COUNTIF('Master list(no salts, metals)'!$K473:$Y473, "#N/A")=14,TRUE,FALSE))</f>
        <v>0</v>
      </c>
      <c r="N474" t="b">
        <f>AND(COUNTIF('Master list(no salts, metals)'!N473,"&lt;=1"),IF(COUNTIF('Master list(no salts, metals)'!$K473:$Y473, "#N/A")=14,TRUE,FALSE))</f>
        <v>0</v>
      </c>
      <c r="O474" t="b">
        <f>AND(COUNTIF('Master list(no salts, metals)'!O473,"&lt;=1"),IF(COUNTIF('Master list(no salts, metals)'!$K473:$Y473, "#N/A")=14,TRUE,FALSE))</f>
        <v>0</v>
      </c>
      <c r="P474" t="b">
        <f>AND(COUNTIF('Master list(no salts, metals)'!P473,"&lt;=1"),IF(COUNTIF('Master list(no salts, metals)'!$K473:$Y473, "#N/A")=14,TRUE,FALSE))</f>
        <v>0</v>
      </c>
      <c r="Q474" t="b">
        <f>AND(COUNTIF('Master list(no salts, metals)'!Q473,"&lt;=1"),IF(COUNTIF('Master list(no salts, metals)'!$K473:$Y473, "#N/A")=14,TRUE,FALSE))</f>
        <v>0</v>
      </c>
      <c r="R474" t="b">
        <f>AND(COUNTIF('Master list(no salts, metals)'!R473,"&lt;=1"),IF(COUNTIF('Master list(no salts, metals)'!$K473:$Y473, "#N/A")=14,TRUE,FALSE))</f>
        <v>0</v>
      </c>
      <c r="S474" t="b">
        <f>AND(COUNTIF('Master list(no salts, metals)'!S473,"&lt;=1"),IF(COUNTIF('Master list(no salts, metals)'!$K473:$Y473, "#N/A")=14,TRUE,FALSE))</f>
        <v>0</v>
      </c>
      <c r="T474" t="b">
        <f>AND(COUNTIF('Master list(no salts, metals)'!T473,"&lt;=1"),IF(COUNTIF('Master list(no salts, metals)'!$K473:$Y473, "#N/A")=14,TRUE,FALSE))</f>
        <v>0</v>
      </c>
      <c r="U474" t="b">
        <f>AND(COUNTIF('Master list(no salts, metals)'!U473,"&lt;=1"),IF(COUNTIF('Master list(no salts, metals)'!$K473:$Y473, "#N/A")=14,TRUE,FALSE))</f>
        <v>0</v>
      </c>
      <c r="V474" t="b">
        <f>AND(COUNTIF('Master list(no salts, metals)'!V473,"&lt;=1"),IF(COUNTIF('Master list(no salts, metals)'!$K473:$Y473, "#N/A")=14,TRUE,FALSE))</f>
        <v>0</v>
      </c>
      <c r="W474" t="b">
        <f>AND(COUNTIF('Master list(no salts, metals)'!W473,"&lt;=1"),IF(COUNTIF('Master list(no salts, metals)'!$K473:$Y473, "#N/A")=14,TRUE,FALSE))</f>
        <v>0</v>
      </c>
      <c r="X474" t="b">
        <f>AND(COUNTIF('Master list(no salts, metals)'!X473,"&lt;=1"),IF(COUNTIF('Master list(no salts, metals)'!$K473:$Y473, "#N/A")=14,TRUE,FALSE))</f>
        <v>1</v>
      </c>
      <c r="Y474" t="b">
        <f>AND(COUNTIF('Master list(no salts, metals)'!Y473,"&lt;=1"),IF(COUNTIF('Master list(no salts, metals)'!$K473:$Y473, "#N/A")=14,TRUE,FALSE))</f>
        <v>0</v>
      </c>
    </row>
    <row r="475" spans="11:25" x14ac:dyDescent="0.25">
      <c r="K475" t="b">
        <f>AND(COUNTIF('Master list(no salts, metals)'!K474,"&lt;=1"),IF(COUNTIF('Master list(no salts, metals)'!$K474:$Y474, "#N/A")=14,TRUE,FALSE))</f>
        <v>0</v>
      </c>
      <c r="L475" t="b">
        <f>AND(COUNTIF('Master list(no salts, metals)'!L474,"&lt;=1"),IF(COUNTIF('Master list(no salts, metals)'!$K474:$Y474, "#N/A")=14,TRUE,FALSE))</f>
        <v>0</v>
      </c>
      <c r="M475" t="b">
        <f>AND(COUNTIF('Master list(no salts, metals)'!M474,"&lt;=1"),IF(COUNTIF('Master list(no salts, metals)'!$K474:$Y474, "#N/A")=14,TRUE,FALSE))</f>
        <v>0</v>
      </c>
      <c r="N475" t="b">
        <f>AND(COUNTIF('Master list(no salts, metals)'!N474,"&lt;=1"),IF(COUNTIF('Master list(no salts, metals)'!$K474:$Y474, "#N/A")=14,TRUE,FALSE))</f>
        <v>0</v>
      </c>
      <c r="O475" t="b">
        <f>AND(COUNTIF('Master list(no salts, metals)'!O474,"&lt;=1"),IF(COUNTIF('Master list(no salts, metals)'!$K474:$Y474, "#N/A")=14,TRUE,FALSE))</f>
        <v>0</v>
      </c>
      <c r="P475" t="b">
        <f>AND(COUNTIF('Master list(no salts, metals)'!P474,"&lt;=1"),IF(COUNTIF('Master list(no salts, metals)'!$K474:$Y474, "#N/A")=14,TRUE,FALSE))</f>
        <v>0</v>
      </c>
      <c r="Q475" t="b">
        <f>AND(COUNTIF('Master list(no salts, metals)'!Q474,"&lt;=1"),IF(COUNTIF('Master list(no salts, metals)'!$K474:$Y474, "#N/A")=14,TRUE,FALSE))</f>
        <v>0</v>
      </c>
      <c r="R475" t="b">
        <f>AND(COUNTIF('Master list(no salts, metals)'!R474,"&lt;=1"),IF(COUNTIF('Master list(no salts, metals)'!$K474:$Y474, "#N/A")=14,TRUE,FALSE))</f>
        <v>0</v>
      </c>
      <c r="S475" t="b">
        <f>AND(COUNTIF('Master list(no salts, metals)'!S474,"&lt;=1"),IF(COUNTIF('Master list(no salts, metals)'!$K474:$Y474, "#N/A")=14,TRUE,FALSE))</f>
        <v>0</v>
      </c>
      <c r="T475" t="b">
        <f>AND(COUNTIF('Master list(no salts, metals)'!T474,"&lt;=1"),IF(COUNTIF('Master list(no salts, metals)'!$K474:$Y474, "#N/A")=14,TRUE,FALSE))</f>
        <v>0</v>
      </c>
      <c r="U475" t="b">
        <f>AND(COUNTIF('Master list(no salts, metals)'!U474,"&lt;=1"),IF(COUNTIF('Master list(no salts, metals)'!$K474:$Y474, "#N/A")=14,TRUE,FALSE))</f>
        <v>0</v>
      </c>
      <c r="V475" t="b">
        <f>AND(COUNTIF('Master list(no salts, metals)'!V474,"&lt;=1"),IF(COUNTIF('Master list(no salts, metals)'!$K474:$Y474, "#N/A")=14,TRUE,FALSE))</f>
        <v>0</v>
      </c>
      <c r="W475" t="b">
        <f>AND(COUNTIF('Master list(no salts, metals)'!W474,"&lt;=1"),IF(COUNTIF('Master list(no salts, metals)'!$K474:$Y474, "#N/A")=14,TRUE,FALSE))</f>
        <v>0</v>
      </c>
      <c r="X475" t="b">
        <f>AND(COUNTIF('Master list(no salts, metals)'!X474,"&lt;=1"),IF(COUNTIF('Master list(no salts, metals)'!$K474:$Y474, "#N/A")=14,TRUE,FALSE))</f>
        <v>0</v>
      </c>
      <c r="Y475" t="b">
        <f>AND(COUNTIF('Master list(no salts, metals)'!Y474,"&lt;=1"),IF(COUNTIF('Master list(no salts, metals)'!$K474:$Y474, "#N/A")=14,TRUE,FALSE))</f>
        <v>0</v>
      </c>
    </row>
    <row r="476" spans="11:25" x14ac:dyDescent="0.25">
      <c r="K476" t="b">
        <f>AND(COUNTIF('Master list(no salts, metals)'!K475,"&lt;=1"),IF(COUNTIF('Master list(no salts, metals)'!$K475:$Y475, "#N/A")=14,TRUE,FALSE))</f>
        <v>0</v>
      </c>
      <c r="L476" t="b">
        <f>AND(COUNTIF('Master list(no salts, metals)'!L475,"&lt;=1"),IF(COUNTIF('Master list(no salts, metals)'!$K475:$Y475, "#N/A")=14,TRUE,FALSE))</f>
        <v>0</v>
      </c>
      <c r="M476" t="b">
        <f>AND(COUNTIF('Master list(no salts, metals)'!M475,"&lt;=1"),IF(COUNTIF('Master list(no salts, metals)'!$K475:$Y475, "#N/A")=14,TRUE,FALSE))</f>
        <v>0</v>
      </c>
      <c r="N476" t="b">
        <f>AND(COUNTIF('Master list(no salts, metals)'!N475,"&lt;=1"),IF(COUNTIF('Master list(no salts, metals)'!$K475:$Y475, "#N/A")=14,TRUE,FALSE))</f>
        <v>0</v>
      </c>
      <c r="O476" t="b">
        <f>AND(COUNTIF('Master list(no salts, metals)'!O475,"&lt;=1"),IF(COUNTIF('Master list(no salts, metals)'!$K475:$Y475, "#N/A")=14,TRUE,FALSE))</f>
        <v>0</v>
      </c>
      <c r="P476" t="b">
        <f>AND(COUNTIF('Master list(no salts, metals)'!P475,"&lt;=1"),IF(COUNTIF('Master list(no salts, metals)'!$K475:$Y475, "#N/A")=14,TRUE,FALSE))</f>
        <v>0</v>
      </c>
      <c r="Q476" t="b">
        <f>AND(COUNTIF('Master list(no salts, metals)'!Q475,"&lt;=1"),IF(COUNTIF('Master list(no salts, metals)'!$K475:$Y475, "#N/A")=14,TRUE,FALSE))</f>
        <v>0</v>
      </c>
      <c r="R476" t="b">
        <f>AND(COUNTIF('Master list(no salts, metals)'!R475,"&lt;=1"),IF(COUNTIF('Master list(no salts, metals)'!$K475:$Y475, "#N/A")=14,TRUE,FALSE))</f>
        <v>0</v>
      </c>
      <c r="S476" t="b">
        <f>AND(COUNTIF('Master list(no salts, metals)'!S475,"&lt;=1"),IF(COUNTIF('Master list(no salts, metals)'!$K475:$Y475, "#N/A")=14,TRUE,FALSE))</f>
        <v>0</v>
      </c>
      <c r="T476" t="b">
        <f>AND(COUNTIF('Master list(no salts, metals)'!T475,"&lt;=1"),IF(COUNTIF('Master list(no salts, metals)'!$K475:$Y475, "#N/A")=14,TRUE,FALSE))</f>
        <v>0</v>
      </c>
      <c r="U476" t="b">
        <f>AND(COUNTIF('Master list(no salts, metals)'!U475,"&lt;=1"),IF(COUNTIF('Master list(no salts, metals)'!$K475:$Y475, "#N/A")=14,TRUE,FALSE))</f>
        <v>0</v>
      </c>
      <c r="V476" t="b">
        <f>AND(COUNTIF('Master list(no salts, metals)'!V475,"&lt;=1"),IF(COUNTIF('Master list(no salts, metals)'!$K475:$Y475, "#N/A")=14,TRUE,FALSE))</f>
        <v>0</v>
      </c>
      <c r="W476" t="b">
        <f>AND(COUNTIF('Master list(no salts, metals)'!W475,"&lt;=1"),IF(COUNTIF('Master list(no salts, metals)'!$K475:$Y475, "#N/A")=14,TRUE,FALSE))</f>
        <v>0</v>
      </c>
      <c r="X476" t="b">
        <f>AND(COUNTIF('Master list(no salts, metals)'!X475,"&lt;=1"),IF(COUNTIF('Master list(no salts, metals)'!$K475:$Y475, "#N/A")=14,TRUE,FALSE))</f>
        <v>0</v>
      </c>
      <c r="Y476" t="b">
        <f>AND(COUNTIF('Master list(no salts, metals)'!Y475,"&lt;=1"),IF(COUNTIF('Master list(no salts, metals)'!$K475:$Y475, "#N/A")=14,TRUE,FALSE))</f>
        <v>0</v>
      </c>
    </row>
    <row r="477" spans="11:25" x14ac:dyDescent="0.25">
      <c r="K477" t="b">
        <f>AND(COUNTIF('Master list(no salts, metals)'!K476,"&lt;=1"),IF(COUNTIF('Master list(no salts, metals)'!$K476:$Y476, "#N/A")=14,TRUE,FALSE))</f>
        <v>0</v>
      </c>
      <c r="L477" t="b">
        <f>AND(COUNTIF('Master list(no salts, metals)'!L476,"&lt;=1"),IF(COUNTIF('Master list(no salts, metals)'!$K476:$Y476, "#N/A")=14,TRUE,FALSE))</f>
        <v>0</v>
      </c>
      <c r="M477" t="b">
        <f>AND(COUNTIF('Master list(no salts, metals)'!M476,"&lt;=1"),IF(COUNTIF('Master list(no salts, metals)'!$K476:$Y476, "#N/A")=14,TRUE,FALSE))</f>
        <v>0</v>
      </c>
      <c r="N477" t="b">
        <f>AND(COUNTIF('Master list(no salts, metals)'!N476,"&lt;=1"),IF(COUNTIF('Master list(no salts, metals)'!$K476:$Y476, "#N/A")=14,TRUE,FALSE))</f>
        <v>0</v>
      </c>
      <c r="O477" t="b">
        <f>AND(COUNTIF('Master list(no salts, metals)'!O476,"&lt;=1"),IF(COUNTIF('Master list(no salts, metals)'!$K476:$Y476, "#N/A")=14,TRUE,FALSE))</f>
        <v>0</v>
      </c>
      <c r="P477" t="b">
        <f>AND(COUNTIF('Master list(no salts, metals)'!P476,"&lt;=1"),IF(COUNTIF('Master list(no salts, metals)'!$K476:$Y476, "#N/A")=14,TRUE,FALSE))</f>
        <v>0</v>
      </c>
      <c r="Q477" t="b">
        <f>AND(COUNTIF('Master list(no salts, metals)'!Q476,"&lt;=1"),IF(COUNTIF('Master list(no salts, metals)'!$K476:$Y476, "#N/A")=14,TRUE,FALSE))</f>
        <v>0</v>
      </c>
      <c r="R477" t="b">
        <f>AND(COUNTIF('Master list(no salts, metals)'!R476,"&lt;=1"),IF(COUNTIF('Master list(no salts, metals)'!$K476:$Y476, "#N/A")=14,TRUE,FALSE))</f>
        <v>0</v>
      </c>
      <c r="S477" t="b">
        <f>AND(COUNTIF('Master list(no salts, metals)'!S476,"&lt;=1"),IF(COUNTIF('Master list(no salts, metals)'!$K476:$Y476, "#N/A")=14,TRUE,FALSE))</f>
        <v>0</v>
      </c>
      <c r="T477" t="b">
        <f>AND(COUNTIF('Master list(no salts, metals)'!T476,"&lt;=1"),IF(COUNTIF('Master list(no salts, metals)'!$K476:$Y476, "#N/A")=14,TRUE,FALSE))</f>
        <v>0</v>
      </c>
      <c r="U477" t="b">
        <f>AND(COUNTIF('Master list(no salts, metals)'!U476,"&lt;=1"),IF(COUNTIF('Master list(no salts, metals)'!$K476:$Y476, "#N/A")=14,TRUE,FALSE))</f>
        <v>0</v>
      </c>
      <c r="V477" t="b">
        <f>AND(COUNTIF('Master list(no salts, metals)'!V476,"&lt;=1"),IF(COUNTIF('Master list(no salts, metals)'!$K476:$Y476, "#N/A")=14,TRUE,FALSE))</f>
        <v>0</v>
      </c>
      <c r="W477" t="b">
        <f>AND(COUNTIF('Master list(no salts, metals)'!W476,"&lt;=1"),IF(COUNTIF('Master list(no salts, metals)'!$K476:$Y476, "#N/A")=14,TRUE,FALSE))</f>
        <v>0</v>
      </c>
      <c r="X477" t="b">
        <f>AND(COUNTIF('Master list(no salts, metals)'!X476,"&lt;=1"),IF(COUNTIF('Master list(no salts, metals)'!$K476:$Y476, "#N/A")=14,TRUE,FALSE))</f>
        <v>0</v>
      </c>
      <c r="Y477" t="b">
        <f>AND(COUNTIF('Master list(no salts, metals)'!Y476,"&lt;=1"),IF(COUNTIF('Master list(no salts, metals)'!$K476:$Y476, "#N/A")=14,TRUE,FALSE))</f>
        <v>0</v>
      </c>
    </row>
    <row r="478" spans="11:25" x14ac:dyDescent="0.25">
      <c r="K478" t="b">
        <f>AND(COUNTIF('Master list(no salts, metals)'!K477,"&lt;=1"),IF(COUNTIF('Master list(no salts, metals)'!$K477:$Y477, "#N/A")=14,TRUE,FALSE))</f>
        <v>0</v>
      </c>
      <c r="L478" t="b">
        <f>AND(COUNTIF('Master list(no salts, metals)'!L477,"&lt;=1"),IF(COUNTIF('Master list(no salts, metals)'!$K477:$Y477, "#N/A")=14,TRUE,FALSE))</f>
        <v>0</v>
      </c>
      <c r="M478" t="b">
        <f>AND(COUNTIF('Master list(no salts, metals)'!M477,"&lt;=1"),IF(COUNTIF('Master list(no salts, metals)'!$K477:$Y477, "#N/A")=14,TRUE,FALSE))</f>
        <v>0</v>
      </c>
      <c r="N478" t="b">
        <f>AND(COUNTIF('Master list(no salts, metals)'!N477,"&lt;=1"),IF(COUNTIF('Master list(no salts, metals)'!$K477:$Y477, "#N/A")=14,TRUE,FALSE))</f>
        <v>0</v>
      </c>
      <c r="O478" t="b">
        <f>AND(COUNTIF('Master list(no salts, metals)'!O477,"&lt;=1"),IF(COUNTIF('Master list(no salts, metals)'!$K477:$Y477, "#N/A")=14,TRUE,FALSE))</f>
        <v>0</v>
      </c>
      <c r="P478" t="b">
        <f>AND(COUNTIF('Master list(no salts, metals)'!P477,"&lt;=1"),IF(COUNTIF('Master list(no salts, metals)'!$K477:$Y477, "#N/A")=14,TRUE,FALSE))</f>
        <v>0</v>
      </c>
      <c r="Q478" t="b">
        <f>AND(COUNTIF('Master list(no salts, metals)'!Q477,"&lt;=1"),IF(COUNTIF('Master list(no salts, metals)'!$K477:$Y477, "#N/A")=14,TRUE,FALSE))</f>
        <v>0</v>
      </c>
      <c r="R478" t="b">
        <f>AND(COUNTIF('Master list(no salts, metals)'!R477,"&lt;=1"),IF(COUNTIF('Master list(no salts, metals)'!$K477:$Y477, "#N/A")=14,TRUE,FALSE))</f>
        <v>0</v>
      </c>
      <c r="S478" t="b">
        <f>AND(COUNTIF('Master list(no salts, metals)'!S477,"&lt;=1"),IF(COUNTIF('Master list(no salts, metals)'!$K477:$Y477, "#N/A")=14,TRUE,FALSE))</f>
        <v>0</v>
      </c>
      <c r="T478" t="b">
        <f>AND(COUNTIF('Master list(no salts, metals)'!T477,"&lt;=1"),IF(COUNTIF('Master list(no salts, metals)'!$K477:$Y477, "#N/A")=14,TRUE,FALSE))</f>
        <v>0</v>
      </c>
      <c r="U478" t="b">
        <f>AND(COUNTIF('Master list(no salts, metals)'!U477,"&lt;=1"),IF(COUNTIF('Master list(no salts, metals)'!$K477:$Y477, "#N/A")=14,TRUE,FALSE))</f>
        <v>0</v>
      </c>
      <c r="V478" t="b">
        <f>AND(COUNTIF('Master list(no salts, metals)'!V477,"&lt;=1"),IF(COUNTIF('Master list(no salts, metals)'!$K477:$Y477, "#N/A")=14,TRUE,FALSE))</f>
        <v>0</v>
      </c>
      <c r="W478" t="b">
        <f>AND(COUNTIF('Master list(no salts, metals)'!W477,"&lt;=1"),IF(COUNTIF('Master list(no salts, metals)'!$K477:$Y477, "#N/A")=14,TRUE,FALSE))</f>
        <v>0</v>
      </c>
      <c r="X478" t="b">
        <f>AND(COUNTIF('Master list(no salts, metals)'!X477,"&lt;=1"),IF(COUNTIF('Master list(no salts, metals)'!$K477:$Y477, "#N/A")=14,TRUE,FALSE))</f>
        <v>0</v>
      </c>
      <c r="Y478" t="b">
        <f>AND(COUNTIF('Master list(no salts, metals)'!Y477,"&lt;=1"),IF(COUNTIF('Master list(no salts, metals)'!$K477:$Y477, "#N/A")=14,TRUE,FALSE))</f>
        <v>0</v>
      </c>
    </row>
    <row r="479" spans="11:25" x14ac:dyDescent="0.25">
      <c r="K479" t="b">
        <f>AND(COUNTIF('Master list(no salts, metals)'!K478,"&lt;=1"),IF(COUNTIF('Master list(no salts, metals)'!$K478:$Y478, "#N/A")=14,TRUE,FALSE))</f>
        <v>0</v>
      </c>
      <c r="L479" t="b">
        <f>AND(COUNTIF('Master list(no salts, metals)'!L478,"&lt;=1"),IF(COUNTIF('Master list(no salts, metals)'!$K478:$Y478, "#N/A")=14,TRUE,FALSE))</f>
        <v>0</v>
      </c>
      <c r="M479" t="b">
        <f>AND(COUNTIF('Master list(no salts, metals)'!M478,"&lt;=1"),IF(COUNTIF('Master list(no salts, metals)'!$K478:$Y478, "#N/A")=14,TRUE,FALSE))</f>
        <v>0</v>
      </c>
      <c r="N479" t="b">
        <f>AND(COUNTIF('Master list(no salts, metals)'!N478,"&lt;=1"),IF(COUNTIF('Master list(no salts, metals)'!$K478:$Y478, "#N/A")=14,TRUE,FALSE))</f>
        <v>0</v>
      </c>
      <c r="O479" t="b">
        <f>AND(COUNTIF('Master list(no salts, metals)'!O478,"&lt;=1"),IF(COUNTIF('Master list(no salts, metals)'!$K478:$Y478, "#N/A")=14,TRUE,FALSE))</f>
        <v>0</v>
      </c>
      <c r="P479" t="b">
        <f>AND(COUNTIF('Master list(no salts, metals)'!P478,"&lt;=1"),IF(COUNTIF('Master list(no salts, metals)'!$K478:$Y478, "#N/A")=14,TRUE,FALSE))</f>
        <v>0</v>
      </c>
      <c r="Q479" t="b">
        <f>AND(COUNTIF('Master list(no salts, metals)'!Q478,"&lt;=1"),IF(COUNTIF('Master list(no salts, metals)'!$K478:$Y478, "#N/A")=14,TRUE,FALSE))</f>
        <v>0</v>
      </c>
      <c r="R479" t="b">
        <f>AND(COUNTIF('Master list(no salts, metals)'!R478,"&lt;=1"),IF(COUNTIF('Master list(no salts, metals)'!$K478:$Y478, "#N/A")=14,TRUE,FALSE))</f>
        <v>0</v>
      </c>
      <c r="S479" t="b">
        <f>AND(COUNTIF('Master list(no salts, metals)'!S478,"&lt;=1"),IF(COUNTIF('Master list(no salts, metals)'!$K478:$Y478, "#N/A")=14,TRUE,FALSE))</f>
        <v>0</v>
      </c>
      <c r="T479" t="b">
        <f>AND(COUNTIF('Master list(no salts, metals)'!T478,"&lt;=1"),IF(COUNTIF('Master list(no salts, metals)'!$K478:$Y478, "#N/A")=14,TRUE,FALSE))</f>
        <v>0</v>
      </c>
      <c r="U479" t="b">
        <f>AND(COUNTIF('Master list(no salts, metals)'!U478,"&lt;=1"),IF(COUNTIF('Master list(no salts, metals)'!$K478:$Y478, "#N/A")=14,TRUE,FALSE))</f>
        <v>0</v>
      </c>
      <c r="V479" t="b">
        <f>AND(COUNTIF('Master list(no salts, metals)'!V478,"&lt;=1"),IF(COUNTIF('Master list(no salts, metals)'!$K478:$Y478, "#N/A")=14,TRUE,FALSE))</f>
        <v>0</v>
      </c>
      <c r="W479" t="b">
        <f>AND(COUNTIF('Master list(no salts, metals)'!W478,"&lt;=1"),IF(COUNTIF('Master list(no salts, metals)'!$K478:$Y478, "#N/A")=14,TRUE,FALSE))</f>
        <v>0</v>
      </c>
      <c r="X479" t="b">
        <f>AND(COUNTIF('Master list(no salts, metals)'!X478,"&lt;=1"),IF(COUNTIF('Master list(no salts, metals)'!$K478:$Y478, "#N/A")=14,TRUE,FALSE))</f>
        <v>0</v>
      </c>
      <c r="Y479" t="b">
        <f>AND(COUNTIF('Master list(no salts, metals)'!Y478,"&lt;=1"),IF(COUNTIF('Master list(no salts, metals)'!$K478:$Y478, "#N/A")=14,TRUE,FALSE))</f>
        <v>0</v>
      </c>
    </row>
    <row r="480" spans="11:25" x14ac:dyDescent="0.25">
      <c r="K480" t="b">
        <f>AND(COUNTIF('Master list(no salts, metals)'!K479,"&lt;=1"),IF(COUNTIF('Master list(no salts, metals)'!$K479:$Y479, "#N/A")=14,TRUE,FALSE))</f>
        <v>0</v>
      </c>
      <c r="L480" t="b">
        <f>AND(COUNTIF('Master list(no salts, metals)'!L479,"&lt;=1"),IF(COUNTIF('Master list(no salts, metals)'!$K479:$Y479, "#N/A")=14,TRUE,FALSE))</f>
        <v>0</v>
      </c>
      <c r="M480" t="b">
        <f>AND(COUNTIF('Master list(no salts, metals)'!M479,"&lt;=1"),IF(COUNTIF('Master list(no salts, metals)'!$K479:$Y479, "#N/A")=14,TRUE,FALSE))</f>
        <v>0</v>
      </c>
      <c r="N480" t="b">
        <f>AND(COUNTIF('Master list(no salts, metals)'!N479,"&lt;=1"),IF(COUNTIF('Master list(no salts, metals)'!$K479:$Y479, "#N/A")=14,TRUE,FALSE))</f>
        <v>0</v>
      </c>
      <c r="O480" t="b">
        <f>AND(COUNTIF('Master list(no salts, metals)'!O479,"&lt;=1"),IF(COUNTIF('Master list(no salts, metals)'!$K479:$Y479, "#N/A")=14,TRUE,FALSE))</f>
        <v>0</v>
      </c>
      <c r="P480" t="b">
        <f>AND(COUNTIF('Master list(no salts, metals)'!P479,"&lt;=1"),IF(COUNTIF('Master list(no salts, metals)'!$K479:$Y479, "#N/A")=14,TRUE,FALSE))</f>
        <v>0</v>
      </c>
      <c r="Q480" t="b">
        <f>AND(COUNTIF('Master list(no salts, metals)'!Q479,"&lt;=1"),IF(COUNTIF('Master list(no salts, metals)'!$K479:$Y479, "#N/A")=14,TRUE,FALSE))</f>
        <v>0</v>
      </c>
      <c r="R480" t="b">
        <f>AND(COUNTIF('Master list(no salts, metals)'!R479,"&lt;=1"),IF(COUNTIF('Master list(no salts, metals)'!$K479:$Y479, "#N/A")=14,TRUE,FALSE))</f>
        <v>0</v>
      </c>
      <c r="S480" t="b">
        <f>AND(COUNTIF('Master list(no salts, metals)'!S479,"&lt;=1"),IF(COUNTIF('Master list(no salts, metals)'!$K479:$Y479, "#N/A")=14,TRUE,FALSE))</f>
        <v>0</v>
      </c>
      <c r="T480" t="b">
        <f>AND(COUNTIF('Master list(no salts, metals)'!T479,"&lt;=1"),IF(COUNTIF('Master list(no salts, metals)'!$K479:$Y479, "#N/A")=14,TRUE,FALSE))</f>
        <v>0</v>
      </c>
      <c r="U480" t="b">
        <f>AND(COUNTIF('Master list(no salts, metals)'!U479,"&lt;=1"),IF(COUNTIF('Master list(no salts, metals)'!$K479:$Y479, "#N/A")=14,TRUE,FALSE))</f>
        <v>0</v>
      </c>
      <c r="V480" t="b">
        <f>AND(COUNTIF('Master list(no salts, metals)'!V479,"&lt;=1"),IF(COUNTIF('Master list(no salts, metals)'!$K479:$Y479, "#N/A")=14,TRUE,FALSE))</f>
        <v>0</v>
      </c>
      <c r="W480" t="b">
        <f>AND(COUNTIF('Master list(no salts, metals)'!W479,"&lt;=1"),IF(COUNTIF('Master list(no salts, metals)'!$K479:$Y479, "#N/A")=14,TRUE,FALSE))</f>
        <v>0</v>
      </c>
      <c r="X480" t="b">
        <f>AND(COUNTIF('Master list(no salts, metals)'!X479,"&lt;=1"),IF(COUNTIF('Master list(no salts, metals)'!$K479:$Y479, "#N/A")=14,TRUE,FALSE))</f>
        <v>1</v>
      </c>
      <c r="Y480" t="b">
        <f>AND(COUNTIF('Master list(no salts, metals)'!Y479,"&lt;=1"),IF(COUNTIF('Master list(no salts, metals)'!$K479:$Y479, "#N/A")=14,TRUE,FALSE))</f>
        <v>0</v>
      </c>
    </row>
    <row r="481" spans="11:25" x14ac:dyDescent="0.25">
      <c r="K481" t="b">
        <f>AND(COUNTIF('Master list(no salts, metals)'!K480,"&lt;=1"),IF(COUNTIF('Master list(no salts, metals)'!$K480:$Y480, "#N/A")=14,TRUE,FALSE))</f>
        <v>0</v>
      </c>
      <c r="L481" t="b">
        <f>AND(COUNTIF('Master list(no salts, metals)'!L480,"&lt;=1"),IF(COUNTIF('Master list(no salts, metals)'!$K480:$Y480, "#N/A")=14,TRUE,FALSE))</f>
        <v>0</v>
      </c>
      <c r="M481" t="b">
        <f>AND(COUNTIF('Master list(no salts, metals)'!M480,"&lt;=1"),IF(COUNTIF('Master list(no salts, metals)'!$K480:$Y480, "#N/A")=14,TRUE,FALSE))</f>
        <v>0</v>
      </c>
      <c r="N481" t="b">
        <f>AND(COUNTIF('Master list(no salts, metals)'!N480,"&lt;=1"),IF(COUNTIF('Master list(no salts, metals)'!$K480:$Y480, "#N/A")=14,TRUE,FALSE))</f>
        <v>0</v>
      </c>
      <c r="O481" t="b">
        <f>AND(COUNTIF('Master list(no salts, metals)'!O480,"&lt;=1"),IF(COUNTIF('Master list(no salts, metals)'!$K480:$Y480, "#N/A")=14,TRUE,FALSE))</f>
        <v>0</v>
      </c>
      <c r="P481" t="b">
        <f>AND(COUNTIF('Master list(no salts, metals)'!P480,"&lt;=1"),IF(COUNTIF('Master list(no salts, metals)'!$K480:$Y480, "#N/A")=14,TRUE,FALSE))</f>
        <v>0</v>
      </c>
      <c r="Q481" t="b">
        <f>AND(COUNTIF('Master list(no salts, metals)'!Q480,"&lt;=1"),IF(COUNTIF('Master list(no salts, metals)'!$K480:$Y480, "#N/A")=14,TRUE,FALSE))</f>
        <v>0</v>
      </c>
      <c r="R481" t="b">
        <f>AND(COUNTIF('Master list(no salts, metals)'!R480,"&lt;=1"),IF(COUNTIF('Master list(no salts, metals)'!$K480:$Y480, "#N/A")=14,TRUE,FALSE))</f>
        <v>0</v>
      </c>
      <c r="S481" t="b">
        <f>AND(COUNTIF('Master list(no salts, metals)'!S480,"&lt;=1"),IF(COUNTIF('Master list(no salts, metals)'!$K480:$Y480, "#N/A")=14,TRUE,FALSE))</f>
        <v>0</v>
      </c>
      <c r="T481" t="b">
        <f>AND(COUNTIF('Master list(no salts, metals)'!T480,"&lt;=1"),IF(COUNTIF('Master list(no salts, metals)'!$K480:$Y480, "#N/A")=14,TRUE,FALSE))</f>
        <v>0</v>
      </c>
      <c r="U481" t="b">
        <f>AND(COUNTIF('Master list(no salts, metals)'!U480,"&lt;=1"),IF(COUNTIF('Master list(no salts, metals)'!$K480:$Y480, "#N/A")=14,TRUE,FALSE))</f>
        <v>0</v>
      </c>
      <c r="V481" t="b">
        <f>AND(COUNTIF('Master list(no salts, metals)'!V480,"&lt;=1"),IF(COUNTIF('Master list(no salts, metals)'!$K480:$Y480, "#N/A")=14,TRUE,FALSE))</f>
        <v>0</v>
      </c>
      <c r="W481" t="b">
        <f>AND(COUNTIF('Master list(no salts, metals)'!W480,"&lt;=1"),IF(COUNTIF('Master list(no salts, metals)'!$K480:$Y480, "#N/A")=14,TRUE,FALSE))</f>
        <v>1</v>
      </c>
      <c r="X481" t="b">
        <f>AND(COUNTIF('Master list(no salts, metals)'!X480,"&lt;=1"),IF(COUNTIF('Master list(no salts, metals)'!$K480:$Y480, "#N/A")=14,TRUE,FALSE))</f>
        <v>0</v>
      </c>
      <c r="Y481" t="b">
        <f>AND(COUNTIF('Master list(no salts, metals)'!Y480,"&lt;=1"),IF(COUNTIF('Master list(no salts, metals)'!$K480:$Y480, "#N/A")=14,TRUE,FALSE))</f>
        <v>0</v>
      </c>
    </row>
    <row r="482" spans="11:25" x14ac:dyDescent="0.25">
      <c r="K482" t="b">
        <f>AND(COUNTIF('Master list(no salts, metals)'!K481,"&lt;=1"),IF(COUNTIF('Master list(no salts, metals)'!$K481:$Y481, "#N/A")=14,TRUE,FALSE))</f>
        <v>0</v>
      </c>
      <c r="L482" t="b">
        <f>AND(COUNTIF('Master list(no salts, metals)'!L481,"&lt;=1"),IF(COUNTIF('Master list(no salts, metals)'!$K481:$Y481, "#N/A")=14,TRUE,FALSE))</f>
        <v>0</v>
      </c>
      <c r="M482" t="b">
        <f>AND(COUNTIF('Master list(no salts, metals)'!M481,"&lt;=1"),IF(COUNTIF('Master list(no salts, metals)'!$K481:$Y481, "#N/A")=14,TRUE,FALSE))</f>
        <v>0</v>
      </c>
      <c r="N482" t="b">
        <f>AND(COUNTIF('Master list(no salts, metals)'!N481,"&lt;=1"),IF(COUNTIF('Master list(no salts, metals)'!$K481:$Y481, "#N/A")=14,TRUE,FALSE))</f>
        <v>0</v>
      </c>
      <c r="O482" t="b">
        <f>AND(COUNTIF('Master list(no salts, metals)'!O481,"&lt;=1"),IF(COUNTIF('Master list(no salts, metals)'!$K481:$Y481, "#N/A")=14,TRUE,FALSE))</f>
        <v>0</v>
      </c>
      <c r="P482" t="b">
        <f>AND(COUNTIF('Master list(no salts, metals)'!P481,"&lt;=1"),IF(COUNTIF('Master list(no salts, metals)'!$K481:$Y481, "#N/A")=14,TRUE,FALSE))</f>
        <v>0</v>
      </c>
      <c r="Q482" t="b">
        <f>AND(COUNTIF('Master list(no salts, metals)'!Q481,"&lt;=1"),IF(COUNTIF('Master list(no salts, metals)'!$K481:$Y481, "#N/A")=14,TRUE,FALSE))</f>
        <v>0</v>
      </c>
      <c r="R482" t="b">
        <f>AND(COUNTIF('Master list(no salts, metals)'!R481,"&lt;=1"),IF(COUNTIF('Master list(no salts, metals)'!$K481:$Y481, "#N/A")=14,TRUE,FALSE))</f>
        <v>0</v>
      </c>
      <c r="S482" t="b">
        <f>AND(COUNTIF('Master list(no salts, metals)'!S481,"&lt;=1"),IF(COUNTIF('Master list(no salts, metals)'!$K481:$Y481, "#N/A")=14,TRUE,FALSE))</f>
        <v>0</v>
      </c>
      <c r="T482" t="b">
        <f>AND(COUNTIF('Master list(no salts, metals)'!T481,"&lt;=1"),IF(COUNTIF('Master list(no salts, metals)'!$K481:$Y481, "#N/A")=14,TRUE,FALSE))</f>
        <v>0</v>
      </c>
      <c r="U482" t="b">
        <f>AND(COUNTIF('Master list(no salts, metals)'!U481,"&lt;=1"),IF(COUNTIF('Master list(no salts, metals)'!$K481:$Y481, "#N/A")=14,TRUE,FALSE))</f>
        <v>0</v>
      </c>
      <c r="V482" t="b">
        <f>AND(COUNTIF('Master list(no salts, metals)'!V481,"&lt;=1"),IF(COUNTIF('Master list(no salts, metals)'!$K481:$Y481, "#N/A")=14,TRUE,FALSE))</f>
        <v>0</v>
      </c>
      <c r="W482" t="b">
        <f>AND(COUNTIF('Master list(no salts, metals)'!W481,"&lt;=1"),IF(COUNTIF('Master list(no salts, metals)'!$K481:$Y481, "#N/A")=14,TRUE,FALSE))</f>
        <v>1</v>
      </c>
      <c r="X482" t="b">
        <f>AND(COUNTIF('Master list(no salts, metals)'!X481,"&lt;=1"),IF(COUNTIF('Master list(no salts, metals)'!$K481:$Y481, "#N/A")=14,TRUE,FALSE))</f>
        <v>0</v>
      </c>
      <c r="Y482" t="b">
        <f>AND(COUNTIF('Master list(no salts, metals)'!Y481,"&lt;=1"),IF(COUNTIF('Master list(no salts, metals)'!$K481:$Y481, "#N/A")=14,TRUE,FALSE))</f>
        <v>0</v>
      </c>
    </row>
    <row r="483" spans="11:25" x14ac:dyDescent="0.25">
      <c r="K483" t="b">
        <f>AND(COUNTIF('Master list(no salts, metals)'!K482,"&lt;=1"),IF(COUNTIF('Master list(no salts, metals)'!$K482:$Y482, "#N/A")=14,TRUE,FALSE))</f>
        <v>0</v>
      </c>
      <c r="L483" t="b">
        <f>AND(COUNTIF('Master list(no salts, metals)'!L482,"&lt;=1"),IF(COUNTIF('Master list(no salts, metals)'!$K482:$Y482, "#N/A")=14,TRUE,FALSE))</f>
        <v>0</v>
      </c>
      <c r="M483" t="b">
        <f>AND(COUNTIF('Master list(no salts, metals)'!M482,"&lt;=1"),IF(COUNTIF('Master list(no salts, metals)'!$K482:$Y482, "#N/A")=14,TRUE,FALSE))</f>
        <v>0</v>
      </c>
      <c r="N483" t="b">
        <f>AND(COUNTIF('Master list(no salts, metals)'!N482,"&lt;=1"),IF(COUNTIF('Master list(no salts, metals)'!$K482:$Y482, "#N/A")=14,TRUE,FALSE))</f>
        <v>0</v>
      </c>
      <c r="O483" t="b">
        <f>AND(COUNTIF('Master list(no salts, metals)'!O482,"&lt;=1"),IF(COUNTIF('Master list(no salts, metals)'!$K482:$Y482, "#N/A")=14,TRUE,FALSE))</f>
        <v>0</v>
      </c>
      <c r="P483" t="b">
        <f>AND(COUNTIF('Master list(no salts, metals)'!P482,"&lt;=1"),IF(COUNTIF('Master list(no salts, metals)'!$K482:$Y482, "#N/A")=14,TRUE,FALSE))</f>
        <v>0</v>
      </c>
      <c r="Q483" t="b">
        <f>AND(COUNTIF('Master list(no salts, metals)'!Q482,"&lt;=1"),IF(COUNTIF('Master list(no salts, metals)'!$K482:$Y482, "#N/A")=14,TRUE,FALSE))</f>
        <v>0</v>
      </c>
      <c r="R483" t="b">
        <f>AND(COUNTIF('Master list(no salts, metals)'!R482,"&lt;=1"),IF(COUNTIF('Master list(no salts, metals)'!$K482:$Y482, "#N/A")=14,TRUE,FALSE))</f>
        <v>0</v>
      </c>
      <c r="S483" t="b">
        <f>AND(COUNTIF('Master list(no salts, metals)'!S482,"&lt;=1"),IF(COUNTIF('Master list(no salts, metals)'!$K482:$Y482, "#N/A")=14,TRUE,FALSE))</f>
        <v>0</v>
      </c>
      <c r="T483" t="b">
        <f>AND(COUNTIF('Master list(no salts, metals)'!T482,"&lt;=1"),IF(COUNTIF('Master list(no salts, metals)'!$K482:$Y482, "#N/A")=14,TRUE,FALSE))</f>
        <v>0</v>
      </c>
      <c r="U483" t="b">
        <f>AND(COUNTIF('Master list(no salts, metals)'!U482,"&lt;=1"),IF(COUNTIF('Master list(no salts, metals)'!$K482:$Y482, "#N/A")=14,TRUE,FALSE))</f>
        <v>0</v>
      </c>
      <c r="V483" t="b">
        <f>AND(COUNTIF('Master list(no salts, metals)'!V482,"&lt;=1"),IF(COUNTIF('Master list(no salts, metals)'!$K482:$Y482, "#N/A")=14,TRUE,FALSE))</f>
        <v>0</v>
      </c>
      <c r="W483" t="b">
        <f>AND(COUNTIF('Master list(no salts, metals)'!W482,"&lt;=1"),IF(COUNTIF('Master list(no salts, metals)'!$K482:$Y482, "#N/A")=14,TRUE,FALSE))</f>
        <v>0</v>
      </c>
      <c r="X483" t="b">
        <f>AND(COUNTIF('Master list(no salts, metals)'!X482,"&lt;=1"),IF(COUNTIF('Master list(no salts, metals)'!$K482:$Y482, "#N/A")=14,TRUE,FALSE))</f>
        <v>0</v>
      </c>
      <c r="Y483" t="b">
        <f>AND(COUNTIF('Master list(no salts, metals)'!Y482,"&lt;=1"),IF(COUNTIF('Master list(no salts, metals)'!$K482:$Y482, "#N/A")=14,TRUE,FALSE))</f>
        <v>0</v>
      </c>
    </row>
    <row r="484" spans="11:25" x14ac:dyDescent="0.25">
      <c r="K484" t="b">
        <f>AND(COUNTIF('Master list(no salts, metals)'!K483,"&lt;=1"),IF(COUNTIF('Master list(no salts, metals)'!$K483:$Y483, "#N/A")=14,TRUE,FALSE))</f>
        <v>0</v>
      </c>
      <c r="L484" t="b">
        <f>AND(COUNTIF('Master list(no salts, metals)'!L483,"&lt;=1"),IF(COUNTIF('Master list(no salts, metals)'!$K483:$Y483, "#N/A")=14,TRUE,FALSE))</f>
        <v>0</v>
      </c>
      <c r="M484" t="b">
        <f>AND(COUNTIF('Master list(no salts, metals)'!M483,"&lt;=1"),IF(COUNTIF('Master list(no salts, metals)'!$K483:$Y483, "#N/A")=14,TRUE,FALSE))</f>
        <v>0</v>
      </c>
      <c r="N484" t="b">
        <f>AND(COUNTIF('Master list(no salts, metals)'!N483,"&lt;=1"),IF(COUNTIF('Master list(no salts, metals)'!$K483:$Y483, "#N/A")=14,TRUE,FALSE))</f>
        <v>0</v>
      </c>
      <c r="O484" t="b">
        <f>AND(COUNTIF('Master list(no salts, metals)'!O483,"&lt;=1"),IF(COUNTIF('Master list(no salts, metals)'!$K483:$Y483, "#N/A")=14,TRUE,FALSE))</f>
        <v>0</v>
      </c>
      <c r="P484" t="b">
        <f>AND(COUNTIF('Master list(no salts, metals)'!P483,"&lt;=1"),IF(COUNTIF('Master list(no salts, metals)'!$K483:$Y483, "#N/A")=14,TRUE,FALSE))</f>
        <v>0</v>
      </c>
      <c r="Q484" t="b">
        <f>AND(COUNTIF('Master list(no salts, metals)'!Q483,"&lt;=1"),IF(COUNTIF('Master list(no salts, metals)'!$K483:$Y483, "#N/A")=14,TRUE,FALSE))</f>
        <v>0</v>
      </c>
      <c r="R484" t="b">
        <f>AND(COUNTIF('Master list(no salts, metals)'!R483,"&lt;=1"),IF(COUNTIF('Master list(no salts, metals)'!$K483:$Y483, "#N/A")=14,TRUE,FALSE))</f>
        <v>0</v>
      </c>
      <c r="S484" t="b">
        <f>AND(COUNTIF('Master list(no salts, metals)'!S483,"&lt;=1"),IF(COUNTIF('Master list(no salts, metals)'!$K483:$Y483, "#N/A")=14,TRUE,FALSE))</f>
        <v>0</v>
      </c>
      <c r="T484" t="b">
        <f>AND(COUNTIF('Master list(no salts, metals)'!T483,"&lt;=1"),IF(COUNTIF('Master list(no salts, metals)'!$K483:$Y483, "#N/A")=14,TRUE,FALSE))</f>
        <v>0</v>
      </c>
      <c r="U484" t="b">
        <f>AND(COUNTIF('Master list(no salts, metals)'!U483,"&lt;=1"),IF(COUNTIF('Master list(no salts, metals)'!$K483:$Y483, "#N/A")=14,TRUE,FALSE))</f>
        <v>0</v>
      </c>
      <c r="V484" t="b">
        <f>AND(COUNTIF('Master list(no salts, metals)'!V483,"&lt;=1"),IF(COUNTIF('Master list(no salts, metals)'!$K483:$Y483, "#N/A")=14,TRUE,FALSE))</f>
        <v>0</v>
      </c>
      <c r="W484" t="b">
        <f>AND(COUNTIF('Master list(no salts, metals)'!W483,"&lt;=1"),IF(COUNTIF('Master list(no salts, metals)'!$K483:$Y483, "#N/A")=14,TRUE,FALSE))</f>
        <v>0</v>
      </c>
      <c r="X484" t="b">
        <f>AND(COUNTIF('Master list(no salts, metals)'!X483,"&lt;=1"),IF(COUNTIF('Master list(no salts, metals)'!$K483:$Y483, "#N/A")=14,TRUE,FALSE))</f>
        <v>1</v>
      </c>
      <c r="Y484" t="b">
        <f>AND(COUNTIF('Master list(no salts, metals)'!Y483,"&lt;=1"),IF(COUNTIF('Master list(no salts, metals)'!$K483:$Y483, "#N/A")=14,TRUE,FALSE))</f>
        <v>0</v>
      </c>
    </row>
    <row r="485" spans="11:25" x14ac:dyDescent="0.25">
      <c r="K485" t="b">
        <f>AND(COUNTIF('Master list(no salts, metals)'!K484,"&lt;=1"),IF(COUNTIF('Master list(no salts, metals)'!$K484:$Y484, "#N/A")=14,TRUE,FALSE))</f>
        <v>0</v>
      </c>
      <c r="L485" t="b">
        <f>AND(COUNTIF('Master list(no salts, metals)'!L484,"&lt;=1"),IF(COUNTIF('Master list(no salts, metals)'!$K484:$Y484, "#N/A")=14,TRUE,FALSE))</f>
        <v>0</v>
      </c>
      <c r="M485" t="b">
        <f>AND(COUNTIF('Master list(no salts, metals)'!M484,"&lt;=1"),IF(COUNTIF('Master list(no salts, metals)'!$K484:$Y484, "#N/A")=14,TRUE,FALSE))</f>
        <v>0</v>
      </c>
      <c r="N485" t="b">
        <f>AND(COUNTIF('Master list(no salts, metals)'!N484,"&lt;=1"),IF(COUNTIF('Master list(no salts, metals)'!$K484:$Y484, "#N/A")=14,TRUE,FALSE))</f>
        <v>0</v>
      </c>
      <c r="O485" t="b">
        <f>AND(COUNTIF('Master list(no salts, metals)'!O484,"&lt;=1"),IF(COUNTIF('Master list(no salts, metals)'!$K484:$Y484, "#N/A")=14,TRUE,FALSE))</f>
        <v>0</v>
      </c>
      <c r="P485" t="b">
        <f>AND(COUNTIF('Master list(no salts, metals)'!P484,"&lt;=1"),IF(COUNTIF('Master list(no salts, metals)'!$K484:$Y484, "#N/A")=14,TRUE,FALSE))</f>
        <v>0</v>
      </c>
      <c r="Q485" t="b">
        <f>AND(COUNTIF('Master list(no salts, metals)'!Q484,"&lt;=1"),IF(COUNTIF('Master list(no salts, metals)'!$K484:$Y484, "#N/A")=14,TRUE,FALSE))</f>
        <v>0</v>
      </c>
      <c r="R485" t="b">
        <f>AND(COUNTIF('Master list(no salts, metals)'!R484,"&lt;=1"),IF(COUNTIF('Master list(no salts, metals)'!$K484:$Y484, "#N/A")=14,TRUE,FALSE))</f>
        <v>0</v>
      </c>
      <c r="S485" t="b">
        <f>AND(COUNTIF('Master list(no salts, metals)'!S484,"&lt;=1"),IF(COUNTIF('Master list(no salts, metals)'!$K484:$Y484, "#N/A")=14,TRUE,FALSE))</f>
        <v>0</v>
      </c>
      <c r="T485" t="b">
        <f>AND(COUNTIF('Master list(no salts, metals)'!T484,"&lt;=1"),IF(COUNTIF('Master list(no salts, metals)'!$K484:$Y484, "#N/A")=14,TRUE,FALSE))</f>
        <v>0</v>
      </c>
      <c r="U485" t="b">
        <f>AND(COUNTIF('Master list(no salts, metals)'!U484,"&lt;=1"),IF(COUNTIF('Master list(no salts, metals)'!$K484:$Y484, "#N/A")=14,TRUE,FALSE))</f>
        <v>0</v>
      </c>
      <c r="V485" t="b">
        <f>AND(COUNTIF('Master list(no salts, metals)'!V484,"&lt;=1"),IF(COUNTIF('Master list(no salts, metals)'!$K484:$Y484, "#N/A")=14,TRUE,FALSE))</f>
        <v>0</v>
      </c>
      <c r="W485" t="b">
        <f>AND(COUNTIF('Master list(no salts, metals)'!W484,"&lt;=1"),IF(COUNTIF('Master list(no salts, metals)'!$K484:$Y484, "#N/A")=14,TRUE,FALSE))</f>
        <v>1</v>
      </c>
      <c r="X485" t="b">
        <f>AND(COUNTIF('Master list(no salts, metals)'!X484,"&lt;=1"),IF(COUNTIF('Master list(no salts, metals)'!$K484:$Y484, "#N/A")=14,TRUE,FALSE))</f>
        <v>0</v>
      </c>
      <c r="Y485" t="b">
        <f>AND(COUNTIF('Master list(no salts, metals)'!Y484,"&lt;=1"),IF(COUNTIF('Master list(no salts, metals)'!$K484:$Y484, "#N/A")=14,TRUE,FALSE))</f>
        <v>0</v>
      </c>
    </row>
    <row r="486" spans="11:25" x14ac:dyDescent="0.25">
      <c r="K486" t="b">
        <f>AND(COUNTIF('Master list(no salts, metals)'!K485,"&lt;=1"),IF(COUNTIF('Master list(no salts, metals)'!$K485:$Y485, "#N/A")=14,TRUE,FALSE))</f>
        <v>0</v>
      </c>
      <c r="L486" t="b">
        <f>AND(COUNTIF('Master list(no salts, metals)'!L485,"&lt;=1"),IF(COUNTIF('Master list(no salts, metals)'!$K485:$Y485, "#N/A")=14,TRUE,FALSE))</f>
        <v>0</v>
      </c>
      <c r="M486" t="b">
        <f>AND(COUNTIF('Master list(no salts, metals)'!M485,"&lt;=1"),IF(COUNTIF('Master list(no salts, metals)'!$K485:$Y485, "#N/A")=14,TRUE,FALSE))</f>
        <v>0</v>
      </c>
      <c r="N486" t="b">
        <f>AND(COUNTIF('Master list(no salts, metals)'!N485,"&lt;=1"),IF(COUNTIF('Master list(no salts, metals)'!$K485:$Y485, "#N/A")=14,TRUE,FALSE))</f>
        <v>0</v>
      </c>
      <c r="O486" t="b">
        <f>AND(COUNTIF('Master list(no salts, metals)'!O485,"&lt;=1"),IF(COUNTIF('Master list(no salts, metals)'!$K485:$Y485, "#N/A")=14,TRUE,FALSE))</f>
        <v>0</v>
      </c>
      <c r="P486" t="b">
        <f>AND(COUNTIF('Master list(no salts, metals)'!P485,"&lt;=1"),IF(COUNTIF('Master list(no salts, metals)'!$K485:$Y485, "#N/A")=14,TRUE,FALSE))</f>
        <v>0</v>
      </c>
      <c r="Q486" t="b">
        <f>AND(COUNTIF('Master list(no salts, metals)'!Q485,"&lt;=1"),IF(COUNTIF('Master list(no salts, metals)'!$K485:$Y485, "#N/A")=14,TRUE,FALSE))</f>
        <v>0</v>
      </c>
      <c r="R486" t="b">
        <f>AND(COUNTIF('Master list(no salts, metals)'!R485,"&lt;=1"),IF(COUNTIF('Master list(no salts, metals)'!$K485:$Y485, "#N/A")=14,TRUE,FALSE))</f>
        <v>0</v>
      </c>
      <c r="S486" t="b">
        <f>AND(COUNTIF('Master list(no salts, metals)'!S485,"&lt;=1"),IF(COUNTIF('Master list(no salts, metals)'!$K485:$Y485, "#N/A")=14,TRUE,FALSE))</f>
        <v>0</v>
      </c>
      <c r="T486" t="b">
        <f>AND(COUNTIF('Master list(no salts, metals)'!T485,"&lt;=1"),IF(COUNTIF('Master list(no salts, metals)'!$K485:$Y485, "#N/A")=14,TRUE,FALSE))</f>
        <v>0</v>
      </c>
      <c r="U486" t="b">
        <f>AND(COUNTIF('Master list(no salts, metals)'!U485,"&lt;=1"),IF(COUNTIF('Master list(no salts, metals)'!$K485:$Y485, "#N/A")=14,TRUE,FALSE))</f>
        <v>0</v>
      </c>
      <c r="V486" t="b">
        <f>AND(COUNTIF('Master list(no salts, metals)'!V485,"&lt;=1"),IF(COUNTIF('Master list(no salts, metals)'!$K485:$Y485, "#N/A")=14,TRUE,FALSE))</f>
        <v>0</v>
      </c>
      <c r="W486" t="b">
        <f>AND(COUNTIF('Master list(no salts, metals)'!W485,"&lt;=1"),IF(COUNTIF('Master list(no salts, metals)'!$K485:$Y485, "#N/A")=14,TRUE,FALSE))</f>
        <v>0</v>
      </c>
      <c r="X486" t="b">
        <f>AND(COUNTIF('Master list(no salts, metals)'!X485,"&lt;=1"),IF(COUNTIF('Master list(no salts, metals)'!$K485:$Y485, "#N/A")=14,TRUE,FALSE))</f>
        <v>1</v>
      </c>
      <c r="Y486" t="b">
        <f>AND(COUNTIF('Master list(no salts, metals)'!Y485,"&lt;=1"),IF(COUNTIF('Master list(no salts, metals)'!$K485:$Y485, "#N/A")=14,TRUE,FALSE))</f>
        <v>0</v>
      </c>
    </row>
    <row r="487" spans="11:25" x14ac:dyDescent="0.25">
      <c r="K487" t="b">
        <f>AND(COUNTIF('Master list(no salts, metals)'!K486,"&lt;=1"),IF(COUNTIF('Master list(no salts, metals)'!$K486:$Y486, "#N/A")=14,TRUE,FALSE))</f>
        <v>0</v>
      </c>
      <c r="L487" t="b">
        <f>AND(COUNTIF('Master list(no salts, metals)'!L486,"&lt;=1"),IF(COUNTIF('Master list(no salts, metals)'!$K486:$Y486, "#N/A")=14,TRUE,FALSE))</f>
        <v>0</v>
      </c>
      <c r="M487" t="b">
        <f>AND(COUNTIF('Master list(no salts, metals)'!M486,"&lt;=1"),IF(COUNTIF('Master list(no salts, metals)'!$K486:$Y486, "#N/A")=14,TRUE,FALSE))</f>
        <v>0</v>
      </c>
      <c r="N487" t="b">
        <f>AND(COUNTIF('Master list(no salts, metals)'!N486,"&lt;=1"),IF(COUNTIF('Master list(no salts, metals)'!$K486:$Y486, "#N/A")=14,TRUE,FALSE))</f>
        <v>0</v>
      </c>
      <c r="O487" t="b">
        <f>AND(COUNTIF('Master list(no salts, metals)'!O486,"&lt;=1"),IF(COUNTIF('Master list(no salts, metals)'!$K486:$Y486, "#N/A")=14,TRUE,FALSE))</f>
        <v>0</v>
      </c>
      <c r="P487" t="b">
        <f>AND(COUNTIF('Master list(no salts, metals)'!P486,"&lt;=1"),IF(COUNTIF('Master list(no salts, metals)'!$K486:$Y486, "#N/A")=14,TRUE,FALSE))</f>
        <v>0</v>
      </c>
      <c r="Q487" t="b">
        <f>AND(COUNTIF('Master list(no salts, metals)'!Q486,"&lt;=1"),IF(COUNTIF('Master list(no salts, metals)'!$K486:$Y486, "#N/A")=14,TRUE,FALSE))</f>
        <v>0</v>
      </c>
      <c r="R487" t="b">
        <f>AND(COUNTIF('Master list(no salts, metals)'!R486,"&lt;=1"),IF(COUNTIF('Master list(no salts, metals)'!$K486:$Y486, "#N/A")=14,TRUE,FALSE))</f>
        <v>0</v>
      </c>
      <c r="S487" t="b">
        <f>AND(COUNTIF('Master list(no salts, metals)'!S486,"&lt;=1"),IF(COUNTIF('Master list(no salts, metals)'!$K486:$Y486, "#N/A")=14,TRUE,FALSE))</f>
        <v>0</v>
      </c>
      <c r="T487" t="b">
        <f>AND(COUNTIF('Master list(no salts, metals)'!T486,"&lt;=1"),IF(COUNTIF('Master list(no salts, metals)'!$K486:$Y486, "#N/A")=14,TRUE,FALSE))</f>
        <v>0</v>
      </c>
      <c r="U487" t="b">
        <f>AND(COUNTIF('Master list(no salts, metals)'!U486,"&lt;=1"),IF(COUNTIF('Master list(no salts, metals)'!$K486:$Y486, "#N/A")=14,TRUE,FALSE))</f>
        <v>0</v>
      </c>
      <c r="V487" t="b">
        <f>AND(COUNTIF('Master list(no salts, metals)'!V486,"&lt;=1"),IF(COUNTIF('Master list(no salts, metals)'!$K486:$Y486, "#N/A")=14,TRUE,FALSE))</f>
        <v>0</v>
      </c>
      <c r="W487" t="b">
        <f>AND(COUNTIF('Master list(no salts, metals)'!W486,"&lt;=1"),IF(COUNTIF('Master list(no salts, metals)'!$K486:$Y486, "#N/A")=14,TRUE,FALSE))</f>
        <v>0</v>
      </c>
      <c r="X487" t="b">
        <f>AND(COUNTIF('Master list(no salts, metals)'!X486,"&lt;=1"),IF(COUNTIF('Master list(no salts, metals)'!$K486:$Y486, "#N/A")=14,TRUE,FALSE))</f>
        <v>1</v>
      </c>
      <c r="Y487" t="b">
        <f>AND(COUNTIF('Master list(no salts, metals)'!Y486,"&lt;=1"),IF(COUNTIF('Master list(no salts, metals)'!$K486:$Y486, "#N/A")=14,TRUE,FALSE))</f>
        <v>0</v>
      </c>
    </row>
    <row r="488" spans="11:25" x14ac:dyDescent="0.25">
      <c r="K488" t="b">
        <f>AND(COUNTIF('Master list(no salts, metals)'!K487,"&lt;=1"),IF(COUNTIF('Master list(no salts, metals)'!$K487:$Y487, "#N/A")=14,TRUE,FALSE))</f>
        <v>0</v>
      </c>
      <c r="L488" t="b">
        <f>AND(COUNTIF('Master list(no salts, metals)'!L487,"&lt;=1"),IF(COUNTIF('Master list(no salts, metals)'!$K487:$Y487, "#N/A")=14,TRUE,FALSE))</f>
        <v>0</v>
      </c>
      <c r="M488" t="b">
        <f>AND(COUNTIF('Master list(no salts, metals)'!M487,"&lt;=1"),IF(COUNTIF('Master list(no salts, metals)'!$K487:$Y487, "#N/A")=14,TRUE,FALSE))</f>
        <v>0</v>
      </c>
      <c r="N488" t="b">
        <f>AND(COUNTIF('Master list(no salts, metals)'!N487,"&lt;=1"),IF(COUNTIF('Master list(no salts, metals)'!$K487:$Y487, "#N/A")=14,TRUE,FALSE))</f>
        <v>0</v>
      </c>
      <c r="O488" t="b">
        <f>AND(COUNTIF('Master list(no salts, metals)'!O487,"&lt;=1"),IF(COUNTIF('Master list(no salts, metals)'!$K487:$Y487, "#N/A")=14,TRUE,FALSE))</f>
        <v>0</v>
      </c>
      <c r="P488" t="b">
        <f>AND(COUNTIF('Master list(no salts, metals)'!P487,"&lt;=1"),IF(COUNTIF('Master list(no salts, metals)'!$K487:$Y487, "#N/A")=14,TRUE,FALSE))</f>
        <v>0</v>
      </c>
      <c r="Q488" t="b">
        <f>AND(COUNTIF('Master list(no salts, metals)'!Q487,"&lt;=1"),IF(COUNTIF('Master list(no salts, metals)'!$K487:$Y487, "#N/A")=14,TRUE,FALSE))</f>
        <v>0</v>
      </c>
      <c r="R488" t="b">
        <f>AND(COUNTIF('Master list(no salts, metals)'!R487,"&lt;=1"),IF(COUNTIF('Master list(no salts, metals)'!$K487:$Y487, "#N/A")=14,TRUE,FALSE))</f>
        <v>0</v>
      </c>
      <c r="S488" t="b">
        <f>AND(COUNTIF('Master list(no salts, metals)'!S487,"&lt;=1"),IF(COUNTIF('Master list(no salts, metals)'!$K487:$Y487, "#N/A")=14,TRUE,FALSE))</f>
        <v>0</v>
      </c>
      <c r="T488" t="b">
        <f>AND(COUNTIF('Master list(no salts, metals)'!T487,"&lt;=1"),IF(COUNTIF('Master list(no salts, metals)'!$K487:$Y487, "#N/A")=14,TRUE,FALSE))</f>
        <v>1</v>
      </c>
      <c r="U488" t="b">
        <f>AND(COUNTIF('Master list(no salts, metals)'!U487,"&lt;=1"),IF(COUNTIF('Master list(no salts, metals)'!$K487:$Y487, "#N/A")=14,TRUE,FALSE))</f>
        <v>0</v>
      </c>
      <c r="V488" t="b">
        <f>AND(COUNTIF('Master list(no salts, metals)'!V487,"&lt;=1"),IF(COUNTIF('Master list(no salts, metals)'!$K487:$Y487, "#N/A")=14,TRUE,FALSE))</f>
        <v>0</v>
      </c>
      <c r="W488" t="b">
        <f>AND(COUNTIF('Master list(no salts, metals)'!W487,"&lt;=1"),IF(COUNTIF('Master list(no salts, metals)'!$K487:$Y487, "#N/A")=14,TRUE,FALSE))</f>
        <v>0</v>
      </c>
      <c r="X488" t="b">
        <f>AND(COUNTIF('Master list(no salts, metals)'!X487,"&lt;=1"),IF(COUNTIF('Master list(no salts, metals)'!$K487:$Y487, "#N/A")=14,TRUE,FALSE))</f>
        <v>0</v>
      </c>
      <c r="Y488" t="b">
        <f>AND(COUNTIF('Master list(no salts, metals)'!Y487,"&lt;=1"),IF(COUNTIF('Master list(no salts, metals)'!$K487:$Y487, "#N/A")=14,TRUE,FALSE))</f>
        <v>0</v>
      </c>
    </row>
    <row r="489" spans="11:25" x14ac:dyDescent="0.25">
      <c r="K489" t="b">
        <f>AND(COUNTIF('Master list(no salts, metals)'!K488,"&lt;=1"),IF(COUNTIF('Master list(no salts, metals)'!$K488:$Y488, "#N/A")=14,TRUE,FALSE))</f>
        <v>0</v>
      </c>
      <c r="L489" t="b">
        <f>AND(COUNTIF('Master list(no salts, metals)'!L488,"&lt;=1"),IF(COUNTIF('Master list(no salts, metals)'!$K488:$Y488, "#N/A")=14,TRUE,FALSE))</f>
        <v>0</v>
      </c>
      <c r="M489" t="b">
        <f>AND(COUNTIF('Master list(no salts, metals)'!M488,"&lt;=1"),IF(COUNTIF('Master list(no salts, metals)'!$K488:$Y488, "#N/A")=14,TRUE,FALSE))</f>
        <v>0</v>
      </c>
      <c r="N489" t="b">
        <f>AND(COUNTIF('Master list(no salts, metals)'!N488,"&lt;=1"),IF(COUNTIF('Master list(no salts, metals)'!$K488:$Y488, "#N/A")=14,TRUE,FALSE))</f>
        <v>0</v>
      </c>
      <c r="O489" t="b">
        <f>AND(COUNTIF('Master list(no salts, metals)'!O488,"&lt;=1"),IF(COUNTIF('Master list(no salts, metals)'!$K488:$Y488, "#N/A")=14,TRUE,FALSE))</f>
        <v>0</v>
      </c>
      <c r="P489" t="b">
        <f>AND(COUNTIF('Master list(no salts, metals)'!P488,"&lt;=1"),IF(COUNTIF('Master list(no salts, metals)'!$K488:$Y488, "#N/A")=14,TRUE,FALSE))</f>
        <v>0</v>
      </c>
      <c r="Q489" t="b">
        <f>AND(COUNTIF('Master list(no salts, metals)'!Q488,"&lt;=1"),IF(COUNTIF('Master list(no salts, metals)'!$K488:$Y488, "#N/A")=14,TRUE,FALSE))</f>
        <v>0</v>
      </c>
      <c r="R489" t="b">
        <f>AND(COUNTIF('Master list(no salts, metals)'!R488,"&lt;=1"),IF(COUNTIF('Master list(no salts, metals)'!$K488:$Y488, "#N/A")=14,TRUE,FALSE))</f>
        <v>0</v>
      </c>
      <c r="S489" t="b">
        <f>AND(COUNTIF('Master list(no salts, metals)'!S488,"&lt;=1"),IF(COUNTIF('Master list(no salts, metals)'!$K488:$Y488, "#N/A")=14,TRUE,FALSE))</f>
        <v>0</v>
      </c>
      <c r="T489" t="b">
        <f>AND(COUNTIF('Master list(no salts, metals)'!T488,"&lt;=1"),IF(COUNTIF('Master list(no salts, metals)'!$K488:$Y488, "#N/A")=14,TRUE,FALSE))</f>
        <v>1</v>
      </c>
      <c r="U489" t="b">
        <f>AND(COUNTIF('Master list(no salts, metals)'!U488,"&lt;=1"),IF(COUNTIF('Master list(no salts, metals)'!$K488:$Y488, "#N/A")=14,TRUE,FALSE))</f>
        <v>0</v>
      </c>
      <c r="V489" t="b">
        <f>AND(COUNTIF('Master list(no salts, metals)'!V488,"&lt;=1"),IF(COUNTIF('Master list(no salts, metals)'!$K488:$Y488, "#N/A")=14,TRUE,FALSE))</f>
        <v>0</v>
      </c>
      <c r="W489" t="b">
        <f>AND(COUNTIF('Master list(no salts, metals)'!W488,"&lt;=1"),IF(COUNTIF('Master list(no salts, metals)'!$K488:$Y488, "#N/A")=14,TRUE,FALSE))</f>
        <v>0</v>
      </c>
      <c r="X489" t="b">
        <f>AND(COUNTIF('Master list(no salts, metals)'!X488,"&lt;=1"),IF(COUNTIF('Master list(no salts, metals)'!$K488:$Y488, "#N/A")=14,TRUE,FALSE))</f>
        <v>0</v>
      </c>
      <c r="Y489" t="b">
        <f>AND(COUNTIF('Master list(no salts, metals)'!Y488,"&lt;=1"),IF(COUNTIF('Master list(no salts, metals)'!$K488:$Y488, "#N/A")=14,TRUE,FALSE))</f>
        <v>0</v>
      </c>
    </row>
    <row r="490" spans="11:25" x14ac:dyDescent="0.25">
      <c r="K490" t="b">
        <f>AND(COUNTIF('Master list(no salts, metals)'!K489,"&lt;=1"),IF(COUNTIF('Master list(no salts, metals)'!$K489:$Y489, "#N/A")=14,TRUE,FALSE))</f>
        <v>0</v>
      </c>
      <c r="L490" t="b">
        <f>AND(COUNTIF('Master list(no salts, metals)'!L489,"&lt;=1"),IF(COUNTIF('Master list(no salts, metals)'!$K489:$Y489, "#N/A")=14,TRUE,FALSE))</f>
        <v>0</v>
      </c>
      <c r="M490" t="b">
        <f>AND(COUNTIF('Master list(no salts, metals)'!M489,"&lt;=1"),IF(COUNTIF('Master list(no salts, metals)'!$K489:$Y489, "#N/A")=14,TRUE,FALSE))</f>
        <v>0</v>
      </c>
      <c r="N490" t="b">
        <f>AND(COUNTIF('Master list(no salts, metals)'!N489,"&lt;=1"),IF(COUNTIF('Master list(no salts, metals)'!$K489:$Y489, "#N/A")=14,TRUE,FALSE))</f>
        <v>0</v>
      </c>
      <c r="O490" t="b">
        <f>AND(COUNTIF('Master list(no salts, metals)'!O489,"&lt;=1"),IF(COUNTIF('Master list(no salts, metals)'!$K489:$Y489, "#N/A")=14,TRUE,FALSE))</f>
        <v>0</v>
      </c>
      <c r="P490" t="b">
        <f>AND(COUNTIF('Master list(no salts, metals)'!P489,"&lt;=1"),IF(COUNTIF('Master list(no salts, metals)'!$K489:$Y489, "#N/A")=14,TRUE,FALSE))</f>
        <v>0</v>
      </c>
      <c r="Q490" t="b">
        <f>AND(COUNTIF('Master list(no salts, metals)'!Q489,"&lt;=1"),IF(COUNTIF('Master list(no salts, metals)'!$K489:$Y489, "#N/A")=14,TRUE,FALSE))</f>
        <v>0</v>
      </c>
      <c r="R490" t="b">
        <f>AND(COUNTIF('Master list(no salts, metals)'!R489,"&lt;=1"),IF(COUNTIF('Master list(no salts, metals)'!$K489:$Y489, "#N/A")=14,TRUE,FALSE))</f>
        <v>0</v>
      </c>
      <c r="S490" t="b">
        <f>AND(COUNTIF('Master list(no salts, metals)'!S489,"&lt;=1"),IF(COUNTIF('Master list(no salts, metals)'!$K489:$Y489, "#N/A")=14,TRUE,FALSE))</f>
        <v>0</v>
      </c>
      <c r="T490" t="b">
        <f>AND(COUNTIF('Master list(no salts, metals)'!T489,"&lt;=1"),IF(COUNTIF('Master list(no salts, metals)'!$K489:$Y489, "#N/A")=14,TRUE,FALSE))</f>
        <v>1</v>
      </c>
      <c r="U490" t="b">
        <f>AND(COUNTIF('Master list(no salts, metals)'!U489,"&lt;=1"),IF(COUNTIF('Master list(no salts, metals)'!$K489:$Y489, "#N/A")=14,TRUE,FALSE))</f>
        <v>0</v>
      </c>
      <c r="V490" t="b">
        <f>AND(COUNTIF('Master list(no salts, metals)'!V489,"&lt;=1"),IF(COUNTIF('Master list(no salts, metals)'!$K489:$Y489, "#N/A")=14,TRUE,FALSE))</f>
        <v>0</v>
      </c>
      <c r="W490" t="b">
        <f>AND(COUNTIF('Master list(no salts, metals)'!W489,"&lt;=1"),IF(COUNTIF('Master list(no salts, metals)'!$K489:$Y489, "#N/A")=14,TRUE,FALSE))</f>
        <v>0</v>
      </c>
      <c r="X490" t="b">
        <f>AND(COUNTIF('Master list(no salts, metals)'!X489,"&lt;=1"),IF(COUNTIF('Master list(no salts, metals)'!$K489:$Y489, "#N/A")=14,TRUE,FALSE))</f>
        <v>0</v>
      </c>
      <c r="Y490" t="b">
        <f>AND(COUNTIF('Master list(no salts, metals)'!Y489,"&lt;=1"),IF(COUNTIF('Master list(no salts, metals)'!$K489:$Y489, "#N/A")=14,TRUE,FALSE))</f>
        <v>0</v>
      </c>
    </row>
    <row r="491" spans="11:25" x14ac:dyDescent="0.25">
      <c r="K491" t="b">
        <f>AND(COUNTIF('Master list(no salts, metals)'!K490,"&lt;=1"),IF(COUNTIF('Master list(no salts, metals)'!$K490:$Y490, "#N/A")=14,TRUE,FALSE))</f>
        <v>0</v>
      </c>
      <c r="L491" t="b">
        <f>AND(COUNTIF('Master list(no salts, metals)'!L490,"&lt;=1"),IF(COUNTIF('Master list(no salts, metals)'!$K490:$Y490, "#N/A")=14,TRUE,FALSE))</f>
        <v>0</v>
      </c>
      <c r="M491" t="b">
        <f>AND(COUNTIF('Master list(no salts, metals)'!M490,"&lt;=1"),IF(COUNTIF('Master list(no salts, metals)'!$K490:$Y490, "#N/A")=14,TRUE,FALSE))</f>
        <v>0</v>
      </c>
      <c r="N491" t="b">
        <f>AND(COUNTIF('Master list(no salts, metals)'!N490,"&lt;=1"),IF(COUNTIF('Master list(no salts, metals)'!$K490:$Y490, "#N/A")=14,TRUE,FALSE))</f>
        <v>0</v>
      </c>
      <c r="O491" t="b">
        <f>AND(COUNTIF('Master list(no salts, metals)'!O490,"&lt;=1"),IF(COUNTIF('Master list(no salts, metals)'!$K490:$Y490, "#N/A")=14,TRUE,FALSE))</f>
        <v>0</v>
      </c>
      <c r="P491" t="b">
        <f>AND(COUNTIF('Master list(no salts, metals)'!P490,"&lt;=1"),IF(COUNTIF('Master list(no salts, metals)'!$K490:$Y490, "#N/A")=14,TRUE,FALSE))</f>
        <v>0</v>
      </c>
      <c r="Q491" t="b">
        <f>AND(COUNTIF('Master list(no salts, metals)'!Q490,"&lt;=1"),IF(COUNTIF('Master list(no salts, metals)'!$K490:$Y490, "#N/A")=14,TRUE,FALSE))</f>
        <v>0</v>
      </c>
      <c r="R491" t="b">
        <f>AND(COUNTIF('Master list(no salts, metals)'!R490,"&lt;=1"),IF(COUNTIF('Master list(no salts, metals)'!$K490:$Y490, "#N/A")=14,TRUE,FALSE))</f>
        <v>0</v>
      </c>
      <c r="S491" t="b">
        <f>AND(COUNTIF('Master list(no salts, metals)'!S490,"&lt;=1"),IF(COUNTIF('Master list(no salts, metals)'!$K490:$Y490, "#N/A")=14,TRUE,FALSE))</f>
        <v>0</v>
      </c>
      <c r="T491" t="b">
        <f>AND(COUNTIF('Master list(no salts, metals)'!T490,"&lt;=1"),IF(COUNTIF('Master list(no salts, metals)'!$K490:$Y490, "#N/A")=14,TRUE,FALSE))</f>
        <v>0</v>
      </c>
      <c r="U491" t="b">
        <f>AND(COUNTIF('Master list(no salts, metals)'!U490,"&lt;=1"),IF(COUNTIF('Master list(no salts, metals)'!$K490:$Y490, "#N/A")=14,TRUE,FALSE))</f>
        <v>0</v>
      </c>
      <c r="V491" t="b">
        <f>AND(COUNTIF('Master list(no salts, metals)'!V490,"&lt;=1"),IF(COUNTIF('Master list(no salts, metals)'!$K490:$Y490, "#N/A")=14,TRUE,FALSE))</f>
        <v>0</v>
      </c>
      <c r="W491" t="b">
        <f>AND(COUNTIF('Master list(no salts, metals)'!W490,"&lt;=1"),IF(COUNTIF('Master list(no salts, metals)'!$K490:$Y490, "#N/A")=14,TRUE,FALSE))</f>
        <v>1</v>
      </c>
      <c r="X491" t="b">
        <f>AND(COUNTIF('Master list(no salts, metals)'!X490,"&lt;=1"),IF(COUNTIF('Master list(no salts, metals)'!$K490:$Y490, "#N/A")=14,TRUE,FALSE))</f>
        <v>0</v>
      </c>
      <c r="Y491" t="b">
        <f>AND(COUNTIF('Master list(no salts, metals)'!Y490,"&lt;=1"),IF(COUNTIF('Master list(no salts, metals)'!$K490:$Y490, "#N/A")=14,TRUE,FALSE))</f>
        <v>0</v>
      </c>
    </row>
    <row r="492" spans="11:25" x14ac:dyDescent="0.25">
      <c r="K492" t="b">
        <f>AND(COUNTIF('Master list(no salts, metals)'!K491,"&lt;=1"),IF(COUNTIF('Master list(no salts, metals)'!$K491:$Y491, "#N/A")=14,TRUE,FALSE))</f>
        <v>0</v>
      </c>
      <c r="L492" t="b">
        <f>AND(COUNTIF('Master list(no salts, metals)'!L491,"&lt;=1"),IF(COUNTIF('Master list(no salts, metals)'!$K491:$Y491, "#N/A")=14,TRUE,FALSE))</f>
        <v>0</v>
      </c>
      <c r="M492" t="b">
        <f>AND(COUNTIF('Master list(no salts, metals)'!M491,"&lt;=1"),IF(COUNTIF('Master list(no salts, metals)'!$K491:$Y491, "#N/A")=14,TRUE,FALSE))</f>
        <v>0</v>
      </c>
      <c r="N492" t="b">
        <f>AND(COUNTIF('Master list(no salts, metals)'!N491,"&lt;=1"),IF(COUNTIF('Master list(no salts, metals)'!$K491:$Y491, "#N/A")=14,TRUE,FALSE))</f>
        <v>0</v>
      </c>
      <c r="O492" t="b">
        <f>AND(COUNTIF('Master list(no salts, metals)'!O491,"&lt;=1"),IF(COUNTIF('Master list(no salts, metals)'!$K491:$Y491, "#N/A")=14,TRUE,FALSE))</f>
        <v>0</v>
      </c>
      <c r="P492" t="b">
        <f>AND(COUNTIF('Master list(no salts, metals)'!P491,"&lt;=1"),IF(COUNTIF('Master list(no salts, metals)'!$K491:$Y491, "#N/A")=14,TRUE,FALSE))</f>
        <v>0</v>
      </c>
      <c r="Q492" t="b">
        <f>AND(COUNTIF('Master list(no salts, metals)'!Q491,"&lt;=1"),IF(COUNTIF('Master list(no salts, metals)'!$K491:$Y491, "#N/A")=14,TRUE,FALSE))</f>
        <v>0</v>
      </c>
      <c r="R492" t="b">
        <f>AND(COUNTIF('Master list(no salts, metals)'!R491,"&lt;=1"),IF(COUNTIF('Master list(no salts, metals)'!$K491:$Y491, "#N/A")=14,TRUE,FALSE))</f>
        <v>0</v>
      </c>
      <c r="S492" t="b">
        <f>AND(COUNTIF('Master list(no salts, metals)'!S491,"&lt;=1"),IF(COUNTIF('Master list(no salts, metals)'!$K491:$Y491, "#N/A")=14,TRUE,FALSE))</f>
        <v>0</v>
      </c>
      <c r="T492" t="b">
        <f>AND(COUNTIF('Master list(no salts, metals)'!T491,"&lt;=1"),IF(COUNTIF('Master list(no salts, metals)'!$K491:$Y491, "#N/A")=14,TRUE,FALSE))</f>
        <v>0</v>
      </c>
      <c r="U492" t="b">
        <f>AND(COUNTIF('Master list(no salts, metals)'!U491,"&lt;=1"),IF(COUNTIF('Master list(no salts, metals)'!$K491:$Y491, "#N/A")=14,TRUE,FALSE))</f>
        <v>0</v>
      </c>
      <c r="V492" t="b">
        <f>AND(COUNTIF('Master list(no salts, metals)'!V491,"&lt;=1"),IF(COUNTIF('Master list(no salts, metals)'!$K491:$Y491, "#N/A")=14,TRUE,FALSE))</f>
        <v>0</v>
      </c>
      <c r="W492" t="b">
        <f>AND(COUNTIF('Master list(no salts, metals)'!W491,"&lt;=1"),IF(COUNTIF('Master list(no salts, metals)'!$K491:$Y491, "#N/A")=14,TRUE,FALSE))</f>
        <v>0</v>
      </c>
      <c r="X492" t="b">
        <f>AND(COUNTIF('Master list(no salts, metals)'!X491,"&lt;=1"),IF(COUNTIF('Master list(no salts, metals)'!$K491:$Y491, "#N/A")=14,TRUE,FALSE))</f>
        <v>0</v>
      </c>
      <c r="Y492" t="b">
        <f>AND(COUNTIF('Master list(no salts, metals)'!Y491,"&lt;=1"),IF(COUNTIF('Master list(no salts, metals)'!$K491:$Y491, "#N/A")=14,TRUE,FALSE))</f>
        <v>0</v>
      </c>
    </row>
    <row r="493" spans="11:25" x14ac:dyDescent="0.25">
      <c r="K493" t="b">
        <f>AND(COUNTIF('Master list(no salts, metals)'!K492,"&lt;=1"),IF(COUNTIF('Master list(no salts, metals)'!$K492:$Y492, "#N/A")=14,TRUE,FALSE))</f>
        <v>0</v>
      </c>
      <c r="L493" t="b">
        <f>AND(COUNTIF('Master list(no salts, metals)'!L492,"&lt;=1"),IF(COUNTIF('Master list(no salts, metals)'!$K492:$Y492, "#N/A")=14,TRUE,FALSE))</f>
        <v>0</v>
      </c>
      <c r="M493" t="b">
        <f>AND(COUNTIF('Master list(no salts, metals)'!M492,"&lt;=1"),IF(COUNTIF('Master list(no salts, metals)'!$K492:$Y492, "#N/A")=14,TRUE,FALSE))</f>
        <v>0</v>
      </c>
      <c r="N493" t="b">
        <f>AND(COUNTIF('Master list(no salts, metals)'!N492,"&lt;=1"),IF(COUNTIF('Master list(no salts, metals)'!$K492:$Y492, "#N/A")=14,TRUE,FALSE))</f>
        <v>0</v>
      </c>
      <c r="O493" t="b">
        <f>AND(COUNTIF('Master list(no salts, metals)'!O492,"&lt;=1"),IF(COUNTIF('Master list(no salts, metals)'!$K492:$Y492, "#N/A")=14,TRUE,FALSE))</f>
        <v>0</v>
      </c>
      <c r="P493" t="b">
        <f>AND(COUNTIF('Master list(no salts, metals)'!P492,"&lt;=1"),IF(COUNTIF('Master list(no salts, metals)'!$K492:$Y492, "#N/A")=14,TRUE,FALSE))</f>
        <v>0</v>
      </c>
      <c r="Q493" t="b">
        <f>AND(COUNTIF('Master list(no salts, metals)'!Q492,"&lt;=1"),IF(COUNTIF('Master list(no salts, metals)'!$K492:$Y492, "#N/A")=14,TRUE,FALSE))</f>
        <v>0</v>
      </c>
      <c r="R493" t="b">
        <f>AND(COUNTIF('Master list(no salts, metals)'!R492,"&lt;=1"),IF(COUNTIF('Master list(no salts, metals)'!$K492:$Y492, "#N/A")=14,TRUE,FALSE))</f>
        <v>0</v>
      </c>
      <c r="S493" t="b">
        <f>AND(COUNTIF('Master list(no salts, metals)'!S492,"&lt;=1"),IF(COUNTIF('Master list(no salts, metals)'!$K492:$Y492, "#N/A")=14,TRUE,FALSE))</f>
        <v>0</v>
      </c>
      <c r="T493" t="b">
        <f>AND(COUNTIF('Master list(no salts, metals)'!T492,"&lt;=1"),IF(COUNTIF('Master list(no salts, metals)'!$K492:$Y492, "#N/A")=14,TRUE,FALSE))</f>
        <v>1</v>
      </c>
      <c r="U493" t="b">
        <f>AND(COUNTIF('Master list(no salts, metals)'!U492,"&lt;=1"),IF(COUNTIF('Master list(no salts, metals)'!$K492:$Y492, "#N/A")=14,TRUE,FALSE))</f>
        <v>0</v>
      </c>
      <c r="V493" t="b">
        <f>AND(COUNTIF('Master list(no salts, metals)'!V492,"&lt;=1"),IF(COUNTIF('Master list(no salts, metals)'!$K492:$Y492, "#N/A")=14,TRUE,FALSE))</f>
        <v>0</v>
      </c>
      <c r="W493" t="b">
        <f>AND(COUNTIF('Master list(no salts, metals)'!W492,"&lt;=1"),IF(COUNTIF('Master list(no salts, metals)'!$K492:$Y492, "#N/A")=14,TRUE,FALSE))</f>
        <v>0</v>
      </c>
      <c r="X493" t="b">
        <f>AND(COUNTIF('Master list(no salts, metals)'!X492,"&lt;=1"),IF(COUNTIF('Master list(no salts, metals)'!$K492:$Y492, "#N/A")=14,TRUE,FALSE))</f>
        <v>0</v>
      </c>
      <c r="Y493" t="b">
        <f>AND(COUNTIF('Master list(no salts, metals)'!Y492,"&lt;=1"),IF(COUNTIF('Master list(no salts, metals)'!$K492:$Y492, "#N/A")=14,TRUE,FALSE))</f>
        <v>0</v>
      </c>
    </row>
    <row r="494" spans="11:25" x14ac:dyDescent="0.25">
      <c r="K494" t="b">
        <f>AND(COUNTIF('Master list(no salts, metals)'!K493,"&lt;=1"),IF(COUNTIF('Master list(no salts, metals)'!$K493:$Y493, "#N/A")=14,TRUE,FALSE))</f>
        <v>0</v>
      </c>
      <c r="L494" t="b">
        <f>AND(COUNTIF('Master list(no salts, metals)'!L493,"&lt;=1"),IF(COUNTIF('Master list(no salts, metals)'!$K493:$Y493, "#N/A")=14,TRUE,FALSE))</f>
        <v>0</v>
      </c>
      <c r="M494" t="b">
        <f>AND(COUNTIF('Master list(no salts, metals)'!M493,"&lt;=1"),IF(COUNTIF('Master list(no salts, metals)'!$K493:$Y493, "#N/A")=14,TRUE,FALSE))</f>
        <v>0</v>
      </c>
      <c r="N494" t="b">
        <f>AND(COUNTIF('Master list(no salts, metals)'!N493,"&lt;=1"),IF(COUNTIF('Master list(no salts, metals)'!$K493:$Y493, "#N/A")=14,TRUE,FALSE))</f>
        <v>0</v>
      </c>
      <c r="O494" t="b">
        <f>AND(COUNTIF('Master list(no salts, metals)'!O493,"&lt;=1"),IF(COUNTIF('Master list(no salts, metals)'!$K493:$Y493, "#N/A")=14,TRUE,FALSE))</f>
        <v>0</v>
      </c>
      <c r="P494" t="b">
        <f>AND(COUNTIF('Master list(no salts, metals)'!P493,"&lt;=1"),IF(COUNTIF('Master list(no salts, metals)'!$K493:$Y493, "#N/A")=14,TRUE,FALSE))</f>
        <v>0</v>
      </c>
      <c r="Q494" t="b">
        <f>AND(COUNTIF('Master list(no salts, metals)'!Q493,"&lt;=1"),IF(COUNTIF('Master list(no salts, metals)'!$K493:$Y493, "#N/A")=14,TRUE,FALSE))</f>
        <v>0</v>
      </c>
      <c r="R494" t="b">
        <f>AND(COUNTIF('Master list(no salts, metals)'!R493,"&lt;=1"),IF(COUNTIF('Master list(no salts, metals)'!$K493:$Y493, "#N/A")=14,TRUE,FALSE))</f>
        <v>0</v>
      </c>
      <c r="S494" t="b">
        <f>AND(COUNTIF('Master list(no salts, metals)'!S493,"&lt;=1"),IF(COUNTIF('Master list(no salts, metals)'!$K493:$Y493, "#N/A")=14,TRUE,FALSE))</f>
        <v>0</v>
      </c>
      <c r="T494" t="b">
        <f>AND(COUNTIF('Master list(no salts, metals)'!T493,"&lt;=1"),IF(COUNTIF('Master list(no salts, metals)'!$K493:$Y493, "#N/A")=14,TRUE,FALSE))</f>
        <v>1</v>
      </c>
      <c r="U494" t="b">
        <f>AND(COUNTIF('Master list(no salts, metals)'!U493,"&lt;=1"),IF(COUNTIF('Master list(no salts, metals)'!$K493:$Y493, "#N/A")=14,TRUE,FALSE))</f>
        <v>0</v>
      </c>
      <c r="V494" t="b">
        <f>AND(COUNTIF('Master list(no salts, metals)'!V493,"&lt;=1"),IF(COUNTIF('Master list(no salts, metals)'!$K493:$Y493, "#N/A")=14,TRUE,FALSE))</f>
        <v>0</v>
      </c>
      <c r="W494" t="b">
        <f>AND(COUNTIF('Master list(no salts, metals)'!W493,"&lt;=1"),IF(COUNTIF('Master list(no salts, metals)'!$K493:$Y493, "#N/A")=14,TRUE,FALSE))</f>
        <v>0</v>
      </c>
      <c r="X494" t="b">
        <f>AND(COUNTIF('Master list(no salts, metals)'!X493,"&lt;=1"),IF(COUNTIF('Master list(no salts, metals)'!$K493:$Y493, "#N/A")=14,TRUE,FALSE))</f>
        <v>0</v>
      </c>
      <c r="Y494" t="b">
        <f>AND(COUNTIF('Master list(no salts, metals)'!Y493,"&lt;=1"),IF(COUNTIF('Master list(no salts, metals)'!$K493:$Y493, "#N/A")=14,TRUE,FALSE))</f>
        <v>0</v>
      </c>
    </row>
    <row r="495" spans="11:25" x14ac:dyDescent="0.25">
      <c r="K495" t="b">
        <f>AND(COUNTIF('Master list(no salts, metals)'!K494,"&lt;=1"),IF(COUNTIF('Master list(no salts, metals)'!$K494:$Y494, "#N/A")=14,TRUE,FALSE))</f>
        <v>0</v>
      </c>
      <c r="L495" t="b">
        <f>AND(COUNTIF('Master list(no salts, metals)'!L494,"&lt;=1"),IF(COUNTIF('Master list(no salts, metals)'!$K494:$Y494, "#N/A")=14,TRUE,FALSE))</f>
        <v>0</v>
      </c>
      <c r="M495" t="b">
        <f>AND(COUNTIF('Master list(no salts, metals)'!M494,"&lt;=1"),IF(COUNTIF('Master list(no salts, metals)'!$K494:$Y494, "#N/A")=14,TRUE,FALSE))</f>
        <v>0</v>
      </c>
      <c r="N495" t="b">
        <f>AND(COUNTIF('Master list(no salts, metals)'!N494,"&lt;=1"),IF(COUNTIF('Master list(no salts, metals)'!$K494:$Y494, "#N/A")=14,TRUE,FALSE))</f>
        <v>0</v>
      </c>
      <c r="O495" t="b">
        <f>AND(COUNTIF('Master list(no salts, metals)'!O494,"&lt;=1"),IF(COUNTIF('Master list(no salts, metals)'!$K494:$Y494, "#N/A")=14,TRUE,FALSE))</f>
        <v>0</v>
      </c>
      <c r="P495" t="b">
        <f>AND(COUNTIF('Master list(no salts, metals)'!P494,"&lt;=1"),IF(COUNTIF('Master list(no salts, metals)'!$K494:$Y494, "#N/A")=14,TRUE,FALSE))</f>
        <v>0</v>
      </c>
      <c r="Q495" t="b">
        <f>AND(COUNTIF('Master list(no salts, metals)'!Q494,"&lt;=1"),IF(COUNTIF('Master list(no salts, metals)'!$K494:$Y494, "#N/A")=14,TRUE,FALSE))</f>
        <v>0</v>
      </c>
      <c r="R495" t="b">
        <f>AND(COUNTIF('Master list(no salts, metals)'!R494,"&lt;=1"),IF(COUNTIF('Master list(no salts, metals)'!$K494:$Y494, "#N/A")=14,TRUE,FALSE))</f>
        <v>0</v>
      </c>
      <c r="S495" t="b">
        <f>AND(COUNTIF('Master list(no salts, metals)'!S494,"&lt;=1"),IF(COUNTIF('Master list(no salts, metals)'!$K494:$Y494, "#N/A")=14,TRUE,FALSE))</f>
        <v>0</v>
      </c>
      <c r="T495" t="b">
        <f>AND(COUNTIF('Master list(no salts, metals)'!T494,"&lt;=1"),IF(COUNTIF('Master list(no salts, metals)'!$K494:$Y494, "#N/A")=14,TRUE,FALSE))</f>
        <v>0</v>
      </c>
      <c r="U495" t="b">
        <f>AND(COUNTIF('Master list(no salts, metals)'!U494,"&lt;=1"),IF(COUNTIF('Master list(no salts, metals)'!$K494:$Y494, "#N/A")=14,TRUE,FALSE))</f>
        <v>0</v>
      </c>
      <c r="V495" t="b">
        <f>AND(COUNTIF('Master list(no salts, metals)'!V494,"&lt;=1"),IF(COUNTIF('Master list(no salts, metals)'!$K494:$Y494, "#N/A")=14,TRUE,FALSE))</f>
        <v>0</v>
      </c>
      <c r="W495" t="b">
        <f>AND(COUNTIF('Master list(no salts, metals)'!W494,"&lt;=1"),IF(COUNTIF('Master list(no salts, metals)'!$K494:$Y494, "#N/A")=14,TRUE,FALSE))</f>
        <v>0</v>
      </c>
      <c r="X495" t="b">
        <f>AND(COUNTIF('Master list(no salts, metals)'!X494,"&lt;=1"),IF(COUNTIF('Master list(no salts, metals)'!$K494:$Y494, "#N/A")=14,TRUE,FALSE))</f>
        <v>0</v>
      </c>
      <c r="Y495" t="b">
        <f>AND(COUNTIF('Master list(no salts, metals)'!Y494,"&lt;=1"),IF(COUNTIF('Master list(no salts, metals)'!$K494:$Y494, "#N/A")=14,TRUE,FALSE))</f>
        <v>0</v>
      </c>
    </row>
    <row r="496" spans="11:25" x14ac:dyDescent="0.25">
      <c r="K496" t="b">
        <f>AND(COUNTIF('Master list(no salts, metals)'!K495,"&lt;=1"),IF(COUNTIF('Master list(no salts, metals)'!$K495:$Y495, "#N/A")=14,TRUE,FALSE))</f>
        <v>0</v>
      </c>
      <c r="L496" t="b">
        <f>AND(COUNTIF('Master list(no salts, metals)'!L495,"&lt;=1"),IF(COUNTIF('Master list(no salts, metals)'!$K495:$Y495, "#N/A")=14,TRUE,FALSE))</f>
        <v>0</v>
      </c>
      <c r="M496" t="b">
        <f>AND(COUNTIF('Master list(no salts, metals)'!M495,"&lt;=1"),IF(COUNTIF('Master list(no salts, metals)'!$K495:$Y495, "#N/A")=14,TRUE,FALSE))</f>
        <v>0</v>
      </c>
      <c r="N496" t="b">
        <f>AND(COUNTIF('Master list(no salts, metals)'!N495,"&lt;=1"),IF(COUNTIF('Master list(no salts, metals)'!$K495:$Y495, "#N/A")=14,TRUE,FALSE))</f>
        <v>0</v>
      </c>
      <c r="O496" t="b">
        <f>AND(COUNTIF('Master list(no salts, metals)'!O495,"&lt;=1"),IF(COUNTIF('Master list(no salts, metals)'!$K495:$Y495, "#N/A")=14,TRUE,FALSE))</f>
        <v>0</v>
      </c>
      <c r="P496" t="b">
        <f>AND(COUNTIF('Master list(no salts, metals)'!P495,"&lt;=1"),IF(COUNTIF('Master list(no salts, metals)'!$K495:$Y495, "#N/A")=14,TRUE,FALSE))</f>
        <v>0</v>
      </c>
      <c r="Q496" t="b">
        <f>AND(COUNTIF('Master list(no salts, metals)'!Q495,"&lt;=1"),IF(COUNTIF('Master list(no salts, metals)'!$K495:$Y495, "#N/A")=14,TRUE,FALSE))</f>
        <v>0</v>
      </c>
      <c r="R496" t="b">
        <f>AND(COUNTIF('Master list(no salts, metals)'!R495,"&lt;=1"),IF(COUNTIF('Master list(no salts, metals)'!$K495:$Y495, "#N/A")=14,TRUE,FALSE))</f>
        <v>0</v>
      </c>
      <c r="S496" t="b">
        <f>AND(COUNTIF('Master list(no salts, metals)'!S495,"&lt;=1"),IF(COUNTIF('Master list(no salts, metals)'!$K495:$Y495, "#N/A")=14,TRUE,FALSE))</f>
        <v>0</v>
      </c>
      <c r="T496" t="b">
        <f>AND(COUNTIF('Master list(no salts, metals)'!T495,"&lt;=1"),IF(COUNTIF('Master list(no salts, metals)'!$K495:$Y495, "#N/A")=14,TRUE,FALSE))</f>
        <v>0</v>
      </c>
      <c r="U496" t="b">
        <f>AND(COUNTIF('Master list(no salts, metals)'!U495,"&lt;=1"),IF(COUNTIF('Master list(no salts, metals)'!$K495:$Y495, "#N/A")=14,TRUE,FALSE))</f>
        <v>0</v>
      </c>
      <c r="V496" t="b">
        <f>AND(COUNTIF('Master list(no salts, metals)'!V495,"&lt;=1"),IF(COUNTIF('Master list(no salts, metals)'!$K495:$Y495, "#N/A")=14,TRUE,FALSE))</f>
        <v>0</v>
      </c>
      <c r="W496" t="b">
        <f>AND(COUNTIF('Master list(no salts, metals)'!W495,"&lt;=1"),IF(COUNTIF('Master list(no salts, metals)'!$K495:$Y495, "#N/A")=14,TRUE,FALSE))</f>
        <v>0</v>
      </c>
      <c r="X496" t="b">
        <f>AND(COUNTIF('Master list(no salts, metals)'!X495,"&lt;=1"),IF(COUNTIF('Master list(no salts, metals)'!$K495:$Y495, "#N/A")=14,TRUE,FALSE))</f>
        <v>1</v>
      </c>
      <c r="Y496" t="b">
        <f>AND(COUNTIF('Master list(no salts, metals)'!Y495,"&lt;=1"),IF(COUNTIF('Master list(no salts, metals)'!$K495:$Y495, "#N/A")=14,TRUE,FALSE))</f>
        <v>0</v>
      </c>
    </row>
    <row r="497" spans="11:25" x14ac:dyDescent="0.25">
      <c r="K497" t="b">
        <f>AND(COUNTIF('Master list(no salts, metals)'!K496,"&lt;=1"),IF(COUNTIF('Master list(no salts, metals)'!$K496:$Y496, "#N/A")=14,TRUE,FALSE))</f>
        <v>0</v>
      </c>
      <c r="L497" t="b">
        <f>AND(COUNTIF('Master list(no salts, metals)'!L496,"&lt;=1"),IF(COUNTIF('Master list(no salts, metals)'!$K496:$Y496, "#N/A")=14,TRUE,FALSE))</f>
        <v>0</v>
      </c>
      <c r="M497" t="b">
        <f>AND(COUNTIF('Master list(no salts, metals)'!M496,"&lt;=1"),IF(COUNTIF('Master list(no salts, metals)'!$K496:$Y496, "#N/A")=14,TRUE,FALSE))</f>
        <v>0</v>
      </c>
      <c r="N497" t="b">
        <f>AND(COUNTIF('Master list(no salts, metals)'!N496,"&lt;=1"),IF(COUNTIF('Master list(no salts, metals)'!$K496:$Y496, "#N/A")=14,TRUE,FALSE))</f>
        <v>0</v>
      </c>
      <c r="O497" t="b">
        <f>AND(COUNTIF('Master list(no salts, metals)'!O496,"&lt;=1"),IF(COUNTIF('Master list(no salts, metals)'!$K496:$Y496, "#N/A")=14,TRUE,FALSE))</f>
        <v>0</v>
      </c>
      <c r="P497" t="b">
        <f>AND(COUNTIF('Master list(no salts, metals)'!P496,"&lt;=1"),IF(COUNTIF('Master list(no salts, metals)'!$K496:$Y496, "#N/A")=14,TRUE,FALSE))</f>
        <v>0</v>
      </c>
      <c r="Q497" t="b">
        <f>AND(COUNTIF('Master list(no salts, metals)'!Q496,"&lt;=1"),IF(COUNTIF('Master list(no salts, metals)'!$K496:$Y496, "#N/A")=14,TRUE,FALSE))</f>
        <v>0</v>
      </c>
      <c r="R497" t="b">
        <f>AND(COUNTIF('Master list(no salts, metals)'!R496,"&lt;=1"),IF(COUNTIF('Master list(no salts, metals)'!$K496:$Y496, "#N/A")=14,TRUE,FALSE))</f>
        <v>0</v>
      </c>
      <c r="S497" t="b">
        <f>AND(COUNTIF('Master list(no salts, metals)'!S496,"&lt;=1"),IF(COUNTIF('Master list(no salts, metals)'!$K496:$Y496, "#N/A")=14,TRUE,FALSE))</f>
        <v>0</v>
      </c>
      <c r="T497" t="b">
        <f>AND(COUNTIF('Master list(no salts, metals)'!T496,"&lt;=1"),IF(COUNTIF('Master list(no salts, metals)'!$K496:$Y496, "#N/A")=14,TRUE,FALSE))</f>
        <v>0</v>
      </c>
      <c r="U497" t="b">
        <f>AND(COUNTIF('Master list(no salts, metals)'!U496,"&lt;=1"),IF(COUNTIF('Master list(no salts, metals)'!$K496:$Y496, "#N/A")=14,TRUE,FALSE))</f>
        <v>0</v>
      </c>
      <c r="V497" t="b">
        <f>AND(COUNTIF('Master list(no salts, metals)'!V496,"&lt;=1"),IF(COUNTIF('Master list(no salts, metals)'!$K496:$Y496, "#N/A")=14,TRUE,FALSE))</f>
        <v>0</v>
      </c>
      <c r="W497" t="b">
        <f>AND(COUNTIF('Master list(no salts, metals)'!W496,"&lt;=1"),IF(COUNTIF('Master list(no salts, metals)'!$K496:$Y496, "#N/A")=14,TRUE,FALSE))</f>
        <v>0</v>
      </c>
      <c r="X497" t="b">
        <f>AND(COUNTIF('Master list(no salts, metals)'!X496,"&lt;=1"),IF(COUNTIF('Master list(no salts, metals)'!$K496:$Y496, "#N/A")=14,TRUE,FALSE))</f>
        <v>0</v>
      </c>
      <c r="Y497" t="b">
        <f>AND(COUNTIF('Master list(no salts, metals)'!Y496,"&lt;=1"),IF(COUNTIF('Master list(no salts, metals)'!$K496:$Y496, "#N/A")=14,TRUE,FALSE))</f>
        <v>0</v>
      </c>
    </row>
    <row r="498" spans="11:25" x14ac:dyDescent="0.25">
      <c r="K498" t="b">
        <f>AND(COUNTIF('Master list(no salts, metals)'!K497,"&lt;=1"),IF(COUNTIF('Master list(no salts, metals)'!$K497:$Y497, "#N/A")=14,TRUE,FALSE))</f>
        <v>0</v>
      </c>
      <c r="L498" t="b">
        <f>AND(COUNTIF('Master list(no salts, metals)'!L497,"&lt;=1"),IF(COUNTIF('Master list(no salts, metals)'!$K497:$Y497, "#N/A")=14,TRUE,FALSE))</f>
        <v>0</v>
      </c>
      <c r="M498" t="b">
        <f>AND(COUNTIF('Master list(no salts, metals)'!M497,"&lt;=1"),IF(COUNTIF('Master list(no salts, metals)'!$K497:$Y497, "#N/A")=14,TRUE,FALSE))</f>
        <v>0</v>
      </c>
      <c r="N498" t="b">
        <f>AND(COUNTIF('Master list(no salts, metals)'!N497,"&lt;=1"),IF(COUNTIF('Master list(no salts, metals)'!$K497:$Y497, "#N/A")=14,TRUE,FALSE))</f>
        <v>0</v>
      </c>
      <c r="O498" t="b">
        <f>AND(COUNTIF('Master list(no salts, metals)'!O497,"&lt;=1"),IF(COUNTIF('Master list(no salts, metals)'!$K497:$Y497, "#N/A")=14,TRUE,FALSE))</f>
        <v>0</v>
      </c>
      <c r="P498" t="b">
        <f>AND(COUNTIF('Master list(no salts, metals)'!P497,"&lt;=1"),IF(COUNTIF('Master list(no salts, metals)'!$K497:$Y497, "#N/A")=14,TRUE,FALSE))</f>
        <v>0</v>
      </c>
      <c r="Q498" t="b">
        <f>AND(COUNTIF('Master list(no salts, metals)'!Q497,"&lt;=1"),IF(COUNTIF('Master list(no salts, metals)'!$K497:$Y497, "#N/A")=14,TRUE,FALSE))</f>
        <v>0</v>
      </c>
      <c r="R498" t="b">
        <f>AND(COUNTIF('Master list(no salts, metals)'!R497,"&lt;=1"),IF(COUNTIF('Master list(no salts, metals)'!$K497:$Y497, "#N/A")=14,TRUE,FALSE))</f>
        <v>0</v>
      </c>
      <c r="S498" t="b">
        <f>AND(COUNTIF('Master list(no salts, metals)'!S497,"&lt;=1"),IF(COUNTIF('Master list(no salts, metals)'!$K497:$Y497, "#N/A")=14,TRUE,FALSE))</f>
        <v>0</v>
      </c>
      <c r="T498" t="b">
        <f>AND(COUNTIF('Master list(no salts, metals)'!T497,"&lt;=1"),IF(COUNTIF('Master list(no salts, metals)'!$K497:$Y497, "#N/A")=14,TRUE,FALSE))</f>
        <v>0</v>
      </c>
      <c r="U498" t="b">
        <f>AND(COUNTIF('Master list(no salts, metals)'!U497,"&lt;=1"),IF(COUNTIF('Master list(no salts, metals)'!$K497:$Y497, "#N/A")=14,TRUE,FALSE))</f>
        <v>0</v>
      </c>
      <c r="V498" t="b">
        <f>AND(COUNTIF('Master list(no salts, metals)'!V497,"&lt;=1"),IF(COUNTIF('Master list(no salts, metals)'!$K497:$Y497, "#N/A")=14,TRUE,FALSE))</f>
        <v>0</v>
      </c>
      <c r="W498" t="b">
        <f>AND(COUNTIF('Master list(no salts, metals)'!W497,"&lt;=1"),IF(COUNTIF('Master list(no salts, metals)'!$K497:$Y497, "#N/A")=14,TRUE,FALSE))</f>
        <v>1</v>
      </c>
      <c r="X498" t="b">
        <f>AND(COUNTIF('Master list(no salts, metals)'!X497,"&lt;=1"),IF(COUNTIF('Master list(no salts, metals)'!$K497:$Y497, "#N/A")=14,TRUE,FALSE))</f>
        <v>0</v>
      </c>
      <c r="Y498" t="b">
        <f>AND(COUNTIF('Master list(no salts, metals)'!Y497,"&lt;=1"),IF(COUNTIF('Master list(no salts, metals)'!$K497:$Y497, "#N/A")=14,TRUE,FALSE))</f>
        <v>0</v>
      </c>
    </row>
    <row r="499" spans="11:25" x14ac:dyDescent="0.25">
      <c r="K499" t="b">
        <f>AND(COUNTIF('Master list(no salts, metals)'!K498,"&lt;=1"),IF(COUNTIF('Master list(no salts, metals)'!$K498:$Y498, "#N/A")=14,TRUE,FALSE))</f>
        <v>0</v>
      </c>
      <c r="L499" t="b">
        <f>AND(COUNTIF('Master list(no salts, metals)'!L498,"&lt;=1"),IF(COUNTIF('Master list(no salts, metals)'!$K498:$Y498, "#N/A")=14,TRUE,FALSE))</f>
        <v>0</v>
      </c>
      <c r="M499" t="b">
        <f>AND(COUNTIF('Master list(no salts, metals)'!M498,"&lt;=1"),IF(COUNTIF('Master list(no salts, metals)'!$K498:$Y498, "#N/A")=14,TRUE,FALSE))</f>
        <v>0</v>
      </c>
      <c r="N499" t="b">
        <f>AND(COUNTIF('Master list(no salts, metals)'!N498,"&lt;=1"),IF(COUNTIF('Master list(no salts, metals)'!$K498:$Y498, "#N/A")=14,TRUE,FALSE))</f>
        <v>0</v>
      </c>
      <c r="O499" t="b">
        <f>AND(COUNTIF('Master list(no salts, metals)'!O498,"&lt;=1"),IF(COUNTIF('Master list(no salts, metals)'!$K498:$Y498, "#N/A")=14,TRUE,FALSE))</f>
        <v>0</v>
      </c>
      <c r="P499" t="b">
        <f>AND(COUNTIF('Master list(no salts, metals)'!P498,"&lt;=1"),IF(COUNTIF('Master list(no salts, metals)'!$K498:$Y498, "#N/A")=14,TRUE,FALSE))</f>
        <v>0</v>
      </c>
      <c r="Q499" t="b">
        <f>AND(COUNTIF('Master list(no salts, metals)'!Q498,"&lt;=1"),IF(COUNTIF('Master list(no salts, metals)'!$K498:$Y498, "#N/A")=14,TRUE,FALSE))</f>
        <v>0</v>
      </c>
      <c r="R499" t="b">
        <f>AND(COUNTIF('Master list(no salts, metals)'!R498,"&lt;=1"),IF(COUNTIF('Master list(no salts, metals)'!$K498:$Y498, "#N/A")=14,TRUE,FALSE))</f>
        <v>0</v>
      </c>
      <c r="S499" t="b">
        <f>AND(COUNTIF('Master list(no salts, metals)'!S498,"&lt;=1"),IF(COUNTIF('Master list(no salts, metals)'!$K498:$Y498, "#N/A")=14,TRUE,FALSE))</f>
        <v>0</v>
      </c>
      <c r="T499" t="b">
        <f>AND(COUNTIF('Master list(no salts, metals)'!T498,"&lt;=1"),IF(COUNTIF('Master list(no salts, metals)'!$K498:$Y498, "#N/A")=14,TRUE,FALSE))</f>
        <v>0</v>
      </c>
      <c r="U499" t="b">
        <f>AND(COUNTIF('Master list(no salts, metals)'!U498,"&lt;=1"),IF(COUNTIF('Master list(no salts, metals)'!$K498:$Y498, "#N/A")=14,TRUE,FALSE))</f>
        <v>0</v>
      </c>
      <c r="V499" t="b">
        <f>AND(COUNTIF('Master list(no salts, metals)'!V498,"&lt;=1"),IF(COUNTIF('Master list(no salts, metals)'!$K498:$Y498, "#N/A")=14,TRUE,FALSE))</f>
        <v>0</v>
      </c>
      <c r="W499" t="b">
        <f>AND(COUNTIF('Master list(no salts, metals)'!W498,"&lt;=1"),IF(COUNTIF('Master list(no salts, metals)'!$K498:$Y498, "#N/A")=14,TRUE,FALSE))</f>
        <v>0</v>
      </c>
      <c r="X499" t="b">
        <f>AND(COUNTIF('Master list(no salts, metals)'!X498,"&lt;=1"),IF(COUNTIF('Master list(no salts, metals)'!$K498:$Y498, "#N/A")=14,TRUE,FALSE))</f>
        <v>0</v>
      </c>
      <c r="Y499" t="b">
        <f>AND(COUNTIF('Master list(no salts, metals)'!Y498,"&lt;=1"),IF(COUNTIF('Master list(no salts, metals)'!$K498:$Y498, "#N/A")=14,TRUE,FALSE))</f>
        <v>1</v>
      </c>
    </row>
    <row r="500" spans="11:25" x14ac:dyDescent="0.25">
      <c r="K500" t="b">
        <f>AND(COUNTIF('Master list(no salts, metals)'!K499,"&lt;=1"),IF(COUNTIF('Master list(no salts, metals)'!$K499:$Y499, "#N/A")=14,TRUE,FALSE))</f>
        <v>0</v>
      </c>
      <c r="L500" t="b">
        <f>AND(COUNTIF('Master list(no salts, metals)'!L499,"&lt;=1"),IF(COUNTIF('Master list(no salts, metals)'!$K499:$Y499, "#N/A")=14,TRUE,FALSE))</f>
        <v>0</v>
      </c>
      <c r="M500" t="b">
        <f>AND(COUNTIF('Master list(no salts, metals)'!M499,"&lt;=1"),IF(COUNTIF('Master list(no salts, metals)'!$K499:$Y499, "#N/A")=14,TRUE,FALSE))</f>
        <v>0</v>
      </c>
      <c r="N500" t="b">
        <f>AND(COUNTIF('Master list(no salts, metals)'!N499,"&lt;=1"),IF(COUNTIF('Master list(no salts, metals)'!$K499:$Y499, "#N/A")=14,TRUE,FALSE))</f>
        <v>0</v>
      </c>
      <c r="O500" t="b">
        <f>AND(COUNTIF('Master list(no salts, metals)'!O499,"&lt;=1"),IF(COUNTIF('Master list(no salts, metals)'!$K499:$Y499, "#N/A")=14,TRUE,FALSE))</f>
        <v>0</v>
      </c>
      <c r="P500" t="b">
        <f>AND(COUNTIF('Master list(no salts, metals)'!P499,"&lt;=1"),IF(COUNTIF('Master list(no salts, metals)'!$K499:$Y499, "#N/A")=14,TRUE,FALSE))</f>
        <v>0</v>
      </c>
      <c r="Q500" t="b">
        <f>AND(COUNTIF('Master list(no salts, metals)'!Q499,"&lt;=1"),IF(COUNTIF('Master list(no salts, metals)'!$K499:$Y499, "#N/A")=14,TRUE,FALSE))</f>
        <v>0</v>
      </c>
      <c r="R500" t="b">
        <f>AND(COUNTIF('Master list(no salts, metals)'!R499,"&lt;=1"),IF(COUNTIF('Master list(no salts, metals)'!$K499:$Y499, "#N/A")=14,TRUE,FALSE))</f>
        <v>0</v>
      </c>
      <c r="S500" t="b">
        <f>AND(COUNTIF('Master list(no salts, metals)'!S499,"&lt;=1"),IF(COUNTIF('Master list(no salts, metals)'!$K499:$Y499, "#N/A")=14,TRUE,FALSE))</f>
        <v>0</v>
      </c>
      <c r="T500" t="b">
        <f>AND(COUNTIF('Master list(no salts, metals)'!T499,"&lt;=1"),IF(COUNTIF('Master list(no salts, metals)'!$K499:$Y499, "#N/A")=14,TRUE,FALSE))</f>
        <v>0</v>
      </c>
      <c r="U500" t="b">
        <f>AND(COUNTIF('Master list(no salts, metals)'!U499,"&lt;=1"),IF(COUNTIF('Master list(no salts, metals)'!$K499:$Y499, "#N/A")=14,TRUE,FALSE))</f>
        <v>0</v>
      </c>
      <c r="V500" t="b">
        <f>AND(COUNTIF('Master list(no salts, metals)'!V499,"&lt;=1"),IF(COUNTIF('Master list(no salts, metals)'!$K499:$Y499, "#N/A")=14,TRUE,FALSE))</f>
        <v>0</v>
      </c>
      <c r="W500" t="b">
        <f>AND(COUNTIF('Master list(no salts, metals)'!W499,"&lt;=1"),IF(COUNTIF('Master list(no salts, metals)'!$K499:$Y499, "#N/A")=14,TRUE,FALSE))</f>
        <v>1</v>
      </c>
      <c r="X500" t="b">
        <f>AND(COUNTIF('Master list(no salts, metals)'!X499,"&lt;=1"),IF(COUNTIF('Master list(no salts, metals)'!$K499:$Y499, "#N/A")=14,TRUE,FALSE))</f>
        <v>0</v>
      </c>
      <c r="Y500" t="b">
        <f>AND(COUNTIF('Master list(no salts, metals)'!Y499,"&lt;=1"),IF(COUNTIF('Master list(no salts, metals)'!$K499:$Y499, "#N/A")=14,TRUE,FALSE))</f>
        <v>0</v>
      </c>
    </row>
    <row r="501" spans="11:25" x14ac:dyDescent="0.25">
      <c r="K501" t="b">
        <f>AND(COUNTIF('Master list(no salts, metals)'!K500,"&lt;=1"),IF(COUNTIF('Master list(no salts, metals)'!$K500:$Y500, "#N/A")=14,TRUE,FALSE))</f>
        <v>0</v>
      </c>
      <c r="L501" t="b">
        <f>AND(COUNTIF('Master list(no salts, metals)'!L500,"&lt;=1"),IF(COUNTIF('Master list(no salts, metals)'!$K500:$Y500, "#N/A")=14,TRUE,FALSE))</f>
        <v>0</v>
      </c>
      <c r="M501" t="b">
        <f>AND(COUNTIF('Master list(no salts, metals)'!M500,"&lt;=1"),IF(COUNTIF('Master list(no salts, metals)'!$K500:$Y500, "#N/A")=14,TRUE,FALSE))</f>
        <v>0</v>
      </c>
      <c r="N501" t="b">
        <f>AND(COUNTIF('Master list(no salts, metals)'!N500,"&lt;=1"),IF(COUNTIF('Master list(no salts, metals)'!$K500:$Y500, "#N/A")=14,TRUE,FALSE))</f>
        <v>0</v>
      </c>
      <c r="O501" t="b">
        <f>AND(COUNTIF('Master list(no salts, metals)'!O500,"&lt;=1"),IF(COUNTIF('Master list(no salts, metals)'!$K500:$Y500, "#N/A")=14,TRUE,FALSE))</f>
        <v>0</v>
      </c>
      <c r="P501" t="b">
        <f>AND(COUNTIF('Master list(no salts, metals)'!P500,"&lt;=1"),IF(COUNTIF('Master list(no salts, metals)'!$K500:$Y500, "#N/A")=14,TRUE,FALSE))</f>
        <v>0</v>
      </c>
      <c r="Q501" t="b">
        <f>AND(COUNTIF('Master list(no salts, metals)'!Q500,"&lt;=1"),IF(COUNTIF('Master list(no salts, metals)'!$K500:$Y500, "#N/A")=14,TRUE,FALSE))</f>
        <v>0</v>
      </c>
      <c r="R501" t="b">
        <f>AND(COUNTIF('Master list(no salts, metals)'!R500,"&lt;=1"),IF(COUNTIF('Master list(no salts, metals)'!$K500:$Y500, "#N/A")=14,TRUE,FALSE))</f>
        <v>0</v>
      </c>
      <c r="S501" t="b">
        <f>AND(COUNTIF('Master list(no salts, metals)'!S500,"&lt;=1"),IF(COUNTIF('Master list(no salts, metals)'!$K500:$Y500, "#N/A")=14,TRUE,FALSE))</f>
        <v>0</v>
      </c>
      <c r="T501" t="b">
        <f>AND(COUNTIF('Master list(no salts, metals)'!T500,"&lt;=1"),IF(COUNTIF('Master list(no salts, metals)'!$K500:$Y500, "#N/A")=14,TRUE,FALSE))</f>
        <v>1</v>
      </c>
      <c r="U501" t="b">
        <f>AND(COUNTIF('Master list(no salts, metals)'!U500,"&lt;=1"),IF(COUNTIF('Master list(no salts, metals)'!$K500:$Y500, "#N/A")=14,TRUE,FALSE))</f>
        <v>0</v>
      </c>
      <c r="V501" t="b">
        <f>AND(COUNTIF('Master list(no salts, metals)'!V500,"&lt;=1"),IF(COUNTIF('Master list(no salts, metals)'!$K500:$Y500, "#N/A")=14,TRUE,FALSE))</f>
        <v>0</v>
      </c>
      <c r="W501" t="b">
        <f>AND(COUNTIF('Master list(no salts, metals)'!W500,"&lt;=1"),IF(COUNTIF('Master list(no salts, metals)'!$K500:$Y500, "#N/A")=14,TRUE,FALSE))</f>
        <v>0</v>
      </c>
      <c r="X501" t="b">
        <f>AND(COUNTIF('Master list(no salts, metals)'!X500,"&lt;=1"),IF(COUNTIF('Master list(no salts, metals)'!$K500:$Y500, "#N/A")=14,TRUE,FALSE))</f>
        <v>0</v>
      </c>
      <c r="Y501" t="b">
        <f>AND(COUNTIF('Master list(no salts, metals)'!Y500,"&lt;=1"),IF(COUNTIF('Master list(no salts, metals)'!$K500:$Y500, "#N/A")=14,TRUE,FALSE))</f>
        <v>0</v>
      </c>
    </row>
    <row r="502" spans="11:25" x14ac:dyDescent="0.25">
      <c r="K502" t="b">
        <f>AND(COUNTIF('Master list(no salts, metals)'!K501,"&lt;=1"),IF(COUNTIF('Master list(no salts, metals)'!$K501:$Y501, "#N/A")=14,TRUE,FALSE))</f>
        <v>0</v>
      </c>
      <c r="L502" t="b">
        <f>AND(COUNTIF('Master list(no salts, metals)'!L501,"&lt;=1"),IF(COUNTIF('Master list(no salts, metals)'!$K501:$Y501, "#N/A")=14,TRUE,FALSE))</f>
        <v>0</v>
      </c>
      <c r="M502" t="b">
        <f>AND(COUNTIF('Master list(no salts, metals)'!M501,"&lt;=1"),IF(COUNTIF('Master list(no salts, metals)'!$K501:$Y501, "#N/A")=14,TRUE,FALSE))</f>
        <v>0</v>
      </c>
      <c r="N502" t="b">
        <f>AND(COUNTIF('Master list(no salts, metals)'!N501,"&lt;=1"),IF(COUNTIF('Master list(no salts, metals)'!$K501:$Y501, "#N/A")=14,TRUE,FALSE))</f>
        <v>0</v>
      </c>
      <c r="O502" t="b">
        <f>AND(COUNTIF('Master list(no salts, metals)'!O501,"&lt;=1"),IF(COUNTIF('Master list(no salts, metals)'!$K501:$Y501, "#N/A")=14,TRUE,FALSE))</f>
        <v>0</v>
      </c>
      <c r="P502" t="b">
        <f>AND(COUNTIF('Master list(no salts, metals)'!P501,"&lt;=1"),IF(COUNTIF('Master list(no salts, metals)'!$K501:$Y501, "#N/A")=14,TRUE,FALSE))</f>
        <v>0</v>
      </c>
      <c r="Q502" t="b">
        <f>AND(COUNTIF('Master list(no salts, metals)'!Q501,"&lt;=1"),IF(COUNTIF('Master list(no salts, metals)'!$K501:$Y501, "#N/A")=14,TRUE,FALSE))</f>
        <v>0</v>
      </c>
      <c r="R502" t="b">
        <f>AND(COUNTIF('Master list(no salts, metals)'!R501,"&lt;=1"),IF(COUNTIF('Master list(no salts, metals)'!$K501:$Y501, "#N/A")=14,TRUE,FALSE))</f>
        <v>0</v>
      </c>
      <c r="S502" t="b">
        <f>AND(COUNTIF('Master list(no salts, metals)'!S501,"&lt;=1"),IF(COUNTIF('Master list(no salts, metals)'!$K501:$Y501, "#N/A")=14,TRUE,FALSE))</f>
        <v>0</v>
      </c>
      <c r="T502" t="b">
        <f>AND(COUNTIF('Master list(no salts, metals)'!T501,"&lt;=1"),IF(COUNTIF('Master list(no salts, metals)'!$K501:$Y501, "#N/A")=14,TRUE,FALSE))</f>
        <v>1</v>
      </c>
      <c r="U502" t="b">
        <f>AND(COUNTIF('Master list(no salts, metals)'!U501,"&lt;=1"),IF(COUNTIF('Master list(no salts, metals)'!$K501:$Y501, "#N/A")=14,TRUE,FALSE))</f>
        <v>0</v>
      </c>
      <c r="V502" t="b">
        <f>AND(COUNTIF('Master list(no salts, metals)'!V501,"&lt;=1"),IF(COUNTIF('Master list(no salts, metals)'!$K501:$Y501, "#N/A")=14,TRUE,FALSE))</f>
        <v>0</v>
      </c>
      <c r="W502" t="b">
        <f>AND(COUNTIF('Master list(no salts, metals)'!W501,"&lt;=1"),IF(COUNTIF('Master list(no salts, metals)'!$K501:$Y501, "#N/A")=14,TRUE,FALSE))</f>
        <v>0</v>
      </c>
      <c r="X502" t="b">
        <f>AND(COUNTIF('Master list(no salts, metals)'!X501,"&lt;=1"),IF(COUNTIF('Master list(no salts, metals)'!$K501:$Y501, "#N/A")=14,TRUE,FALSE))</f>
        <v>0</v>
      </c>
      <c r="Y502" t="b">
        <f>AND(COUNTIF('Master list(no salts, metals)'!Y501,"&lt;=1"),IF(COUNTIF('Master list(no salts, metals)'!$K501:$Y501, "#N/A")=14,TRUE,FALSE))</f>
        <v>0</v>
      </c>
    </row>
    <row r="503" spans="11:25" x14ac:dyDescent="0.25">
      <c r="K503" t="b">
        <f>AND(COUNTIF('Master list(no salts, metals)'!K502,"&lt;=1"),IF(COUNTIF('Master list(no salts, metals)'!$K502:$Y502, "#N/A")=14,TRUE,FALSE))</f>
        <v>0</v>
      </c>
      <c r="L503" t="b">
        <f>AND(COUNTIF('Master list(no salts, metals)'!L502,"&lt;=1"),IF(COUNTIF('Master list(no salts, metals)'!$K502:$Y502, "#N/A")=14,TRUE,FALSE))</f>
        <v>0</v>
      </c>
      <c r="M503" t="b">
        <f>AND(COUNTIF('Master list(no salts, metals)'!M502,"&lt;=1"),IF(COUNTIF('Master list(no salts, metals)'!$K502:$Y502, "#N/A")=14,TRUE,FALSE))</f>
        <v>0</v>
      </c>
      <c r="N503" t="b">
        <f>AND(COUNTIF('Master list(no salts, metals)'!N502,"&lt;=1"),IF(COUNTIF('Master list(no salts, metals)'!$K502:$Y502, "#N/A")=14,TRUE,FALSE))</f>
        <v>0</v>
      </c>
      <c r="O503" t="b">
        <f>AND(COUNTIF('Master list(no salts, metals)'!O502,"&lt;=1"),IF(COUNTIF('Master list(no salts, metals)'!$K502:$Y502, "#N/A")=14,TRUE,FALSE))</f>
        <v>0</v>
      </c>
      <c r="P503" t="b">
        <f>AND(COUNTIF('Master list(no salts, metals)'!P502,"&lt;=1"),IF(COUNTIF('Master list(no salts, metals)'!$K502:$Y502, "#N/A")=14,TRUE,FALSE))</f>
        <v>0</v>
      </c>
      <c r="Q503" t="b">
        <f>AND(COUNTIF('Master list(no salts, metals)'!Q502,"&lt;=1"),IF(COUNTIF('Master list(no salts, metals)'!$K502:$Y502, "#N/A")=14,TRUE,FALSE))</f>
        <v>0</v>
      </c>
      <c r="R503" t="b">
        <f>AND(COUNTIF('Master list(no salts, metals)'!R502,"&lt;=1"),IF(COUNTIF('Master list(no salts, metals)'!$K502:$Y502, "#N/A")=14,TRUE,FALSE))</f>
        <v>0</v>
      </c>
      <c r="S503" t="b">
        <f>AND(COUNTIF('Master list(no salts, metals)'!S502,"&lt;=1"),IF(COUNTIF('Master list(no salts, metals)'!$K502:$Y502, "#N/A")=14,TRUE,FALSE))</f>
        <v>0</v>
      </c>
      <c r="T503" t="b">
        <f>AND(COUNTIF('Master list(no salts, metals)'!T502,"&lt;=1"),IF(COUNTIF('Master list(no salts, metals)'!$K502:$Y502, "#N/A")=14,TRUE,FALSE))</f>
        <v>0</v>
      </c>
      <c r="U503" t="b">
        <f>AND(COUNTIF('Master list(no salts, metals)'!U502,"&lt;=1"),IF(COUNTIF('Master list(no salts, metals)'!$K502:$Y502, "#N/A")=14,TRUE,FALSE))</f>
        <v>0</v>
      </c>
      <c r="V503" t="b">
        <f>AND(COUNTIF('Master list(no salts, metals)'!V502,"&lt;=1"),IF(COUNTIF('Master list(no salts, metals)'!$K502:$Y502, "#N/A")=14,TRUE,FALSE))</f>
        <v>0</v>
      </c>
      <c r="W503" t="b">
        <f>AND(COUNTIF('Master list(no salts, metals)'!W502,"&lt;=1"),IF(COUNTIF('Master list(no salts, metals)'!$K502:$Y502, "#N/A")=14,TRUE,FALSE))</f>
        <v>1</v>
      </c>
      <c r="X503" t="b">
        <f>AND(COUNTIF('Master list(no salts, metals)'!X502,"&lt;=1"),IF(COUNTIF('Master list(no salts, metals)'!$K502:$Y502, "#N/A")=14,TRUE,FALSE))</f>
        <v>0</v>
      </c>
      <c r="Y503" t="b">
        <f>AND(COUNTIF('Master list(no salts, metals)'!Y502,"&lt;=1"),IF(COUNTIF('Master list(no salts, metals)'!$K502:$Y502, "#N/A")=14,TRUE,FALSE))</f>
        <v>0</v>
      </c>
    </row>
    <row r="504" spans="11:25" x14ac:dyDescent="0.25">
      <c r="K504" t="b">
        <f>AND(COUNTIF('Master list(no salts, metals)'!K503,"&lt;=1"),IF(COUNTIF('Master list(no salts, metals)'!$K503:$Y503, "#N/A")=14,TRUE,FALSE))</f>
        <v>0</v>
      </c>
      <c r="L504" t="b">
        <f>AND(COUNTIF('Master list(no salts, metals)'!L503,"&lt;=1"),IF(COUNTIF('Master list(no salts, metals)'!$K503:$Y503, "#N/A")=14,TRUE,FALSE))</f>
        <v>0</v>
      </c>
      <c r="M504" t="b">
        <f>AND(COUNTIF('Master list(no salts, metals)'!M503,"&lt;=1"),IF(COUNTIF('Master list(no salts, metals)'!$K503:$Y503, "#N/A")=14,TRUE,FALSE))</f>
        <v>0</v>
      </c>
      <c r="N504" t="b">
        <f>AND(COUNTIF('Master list(no salts, metals)'!N503,"&lt;=1"),IF(COUNTIF('Master list(no salts, metals)'!$K503:$Y503, "#N/A")=14,TRUE,FALSE))</f>
        <v>0</v>
      </c>
      <c r="O504" t="b">
        <f>AND(COUNTIF('Master list(no salts, metals)'!O503,"&lt;=1"),IF(COUNTIF('Master list(no salts, metals)'!$K503:$Y503, "#N/A")=14,TRUE,FALSE))</f>
        <v>0</v>
      </c>
      <c r="P504" t="b">
        <f>AND(COUNTIF('Master list(no salts, metals)'!P503,"&lt;=1"),IF(COUNTIF('Master list(no salts, metals)'!$K503:$Y503, "#N/A")=14,TRUE,FALSE))</f>
        <v>0</v>
      </c>
      <c r="Q504" t="b">
        <f>AND(COUNTIF('Master list(no salts, metals)'!Q503,"&lt;=1"),IF(COUNTIF('Master list(no salts, metals)'!$K503:$Y503, "#N/A")=14,TRUE,FALSE))</f>
        <v>0</v>
      </c>
      <c r="R504" t="b">
        <f>AND(COUNTIF('Master list(no salts, metals)'!R503,"&lt;=1"),IF(COUNTIF('Master list(no salts, metals)'!$K503:$Y503, "#N/A")=14,TRUE,FALSE))</f>
        <v>0</v>
      </c>
      <c r="S504" t="b">
        <f>AND(COUNTIF('Master list(no salts, metals)'!S503,"&lt;=1"),IF(COUNTIF('Master list(no salts, metals)'!$K503:$Y503, "#N/A")=14,TRUE,FALSE))</f>
        <v>0</v>
      </c>
      <c r="T504" t="b">
        <f>AND(COUNTIF('Master list(no salts, metals)'!T503,"&lt;=1"),IF(COUNTIF('Master list(no salts, metals)'!$K503:$Y503, "#N/A")=14,TRUE,FALSE))</f>
        <v>0</v>
      </c>
      <c r="U504" t="b">
        <f>AND(COUNTIF('Master list(no salts, metals)'!U503,"&lt;=1"),IF(COUNTIF('Master list(no salts, metals)'!$K503:$Y503, "#N/A")=14,TRUE,FALSE))</f>
        <v>0</v>
      </c>
      <c r="V504" t="b">
        <f>AND(COUNTIF('Master list(no salts, metals)'!V503,"&lt;=1"),IF(COUNTIF('Master list(no salts, metals)'!$K503:$Y503, "#N/A")=14,TRUE,FALSE))</f>
        <v>0</v>
      </c>
      <c r="W504" t="b">
        <f>AND(COUNTIF('Master list(no salts, metals)'!W503,"&lt;=1"),IF(COUNTIF('Master list(no salts, metals)'!$K503:$Y503, "#N/A")=14,TRUE,FALSE))</f>
        <v>1</v>
      </c>
      <c r="X504" t="b">
        <f>AND(COUNTIF('Master list(no salts, metals)'!X503,"&lt;=1"),IF(COUNTIF('Master list(no salts, metals)'!$K503:$Y503, "#N/A")=14,TRUE,FALSE))</f>
        <v>0</v>
      </c>
      <c r="Y504" t="b">
        <f>AND(COUNTIF('Master list(no salts, metals)'!Y503,"&lt;=1"),IF(COUNTIF('Master list(no salts, metals)'!$K503:$Y503, "#N/A")=14,TRUE,FALSE))</f>
        <v>0</v>
      </c>
    </row>
    <row r="505" spans="11:25" x14ac:dyDescent="0.25">
      <c r="K505" t="b">
        <f>AND(COUNTIF('Master list(no salts, metals)'!K504,"&lt;=1"),IF(COUNTIF('Master list(no salts, metals)'!$K504:$Y504, "#N/A")=14,TRUE,FALSE))</f>
        <v>0</v>
      </c>
      <c r="L505" t="b">
        <f>AND(COUNTIF('Master list(no salts, metals)'!L504,"&lt;=1"),IF(COUNTIF('Master list(no salts, metals)'!$K504:$Y504, "#N/A")=14,TRUE,FALSE))</f>
        <v>0</v>
      </c>
      <c r="M505" t="b">
        <f>AND(COUNTIF('Master list(no salts, metals)'!M504,"&lt;=1"),IF(COUNTIF('Master list(no salts, metals)'!$K504:$Y504, "#N/A")=14,TRUE,FALSE))</f>
        <v>0</v>
      </c>
      <c r="N505" t="b">
        <f>AND(COUNTIF('Master list(no salts, metals)'!N504,"&lt;=1"),IF(COUNTIF('Master list(no salts, metals)'!$K504:$Y504, "#N/A")=14,TRUE,FALSE))</f>
        <v>0</v>
      </c>
      <c r="O505" t="b">
        <f>AND(COUNTIF('Master list(no salts, metals)'!O504,"&lt;=1"),IF(COUNTIF('Master list(no salts, metals)'!$K504:$Y504, "#N/A")=14,TRUE,FALSE))</f>
        <v>0</v>
      </c>
      <c r="P505" t="b">
        <f>AND(COUNTIF('Master list(no salts, metals)'!P504,"&lt;=1"),IF(COUNTIF('Master list(no salts, metals)'!$K504:$Y504, "#N/A")=14,TRUE,FALSE))</f>
        <v>0</v>
      </c>
      <c r="Q505" t="b">
        <f>AND(COUNTIF('Master list(no salts, metals)'!Q504,"&lt;=1"),IF(COUNTIF('Master list(no salts, metals)'!$K504:$Y504, "#N/A")=14,TRUE,FALSE))</f>
        <v>0</v>
      </c>
      <c r="R505" t="b">
        <f>AND(COUNTIF('Master list(no salts, metals)'!R504,"&lt;=1"),IF(COUNTIF('Master list(no salts, metals)'!$K504:$Y504, "#N/A")=14,TRUE,FALSE))</f>
        <v>0</v>
      </c>
      <c r="S505" t="b">
        <f>AND(COUNTIF('Master list(no salts, metals)'!S504,"&lt;=1"),IF(COUNTIF('Master list(no salts, metals)'!$K504:$Y504, "#N/A")=14,TRUE,FALSE))</f>
        <v>0</v>
      </c>
      <c r="T505" t="b">
        <f>AND(COUNTIF('Master list(no salts, metals)'!T504,"&lt;=1"),IF(COUNTIF('Master list(no salts, metals)'!$K504:$Y504, "#N/A")=14,TRUE,FALSE))</f>
        <v>0</v>
      </c>
      <c r="U505" t="b">
        <f>AND(COUNTIF('Master list(no salts, metals)'!U504,"&lt;=1"),IF(COUNTIF('Master list(no salts, metals)'!$K504:$Y504, "#N/A")=14,TRUE,FALSE))</f>
        <v>0</v>
      </c>
      <c r="V505" t="b">
        <f>AND(COUNTIF('Master list(no salts, metals)'!V504,"&lt;=1"),IF(COUNTIF('Master list(no salts, metals)'!$K504:$Y504, "#N/A")=14,TRUE,FALSE))</f>
        <v>0</v>
      </c>
      <c r="W505" t="b">
        <f>AND(COUNTIF('Master list(no salts, metals)'!W504,"&lt;=1"),IF(COUNTIF('Master list(no salts, metals)'!$K504:$Y504, "#N/A")=14,TRUE,FALSE))</f>
        <v>1</v>
      </c>
      <c r="X505" t="b">
        <f>AND(COUNTIF('Master list(no salts, metals)'!X504,"&lt;=1"),IF(COUNTIF('Master list(no salts, metals)'!$K504:$Y504, "#N/A")=14,TRUE,FALSE))</f>
        <v>0</v>
      </c>
      <c r="Y505" t="b">
        <f>AND(COUNTIF('Master list(no salts, metals)'!Y504,"&lt;=1"),IF(COUNTIF('Master list(no salts, metals)'!$K504:$Y504, "#N/A")=14,TRUE,FALSE))</f>
        <v>0</v>
      </c>
    </row>
    <row r="506" spans="11:25" x14ac:dyDescent="0.25">
      <c r="K506" t="b">
        <f>AND(COUNTIF('Master list(no salts, metals)'!K505,"&lt;=1"),IF(COUNTIF('Master list(no salts, metals)'!$K505:$Y505, "#N/A")=14,TRUE,FALSE))</f>
        <v>0</v>
      </c>
      <c r="L506" t="b">
        <f>AND(COUNTIF('Master list(no salts, metals)'!L505,"&lt;=1"),IF(COUNTIF('Master list(no salts, metals)'!$K505:$Y505, "#N/A")=14,TRUE,FALSE))</f>
        <v>0</v>
      </c>
      <c r="M506" t="b">
        <f>AND(COUNTIF('Master list(no salts, metals)'!M505,"&lt;=1"),IF(COUNTIF('Master list(no salts, metals)'!$K505:$Y505, "#N/A")=14,TRUE,FALSE))</f>
        <v>0</v>
      </c>
      <c r="N506" t="b">
        <f>AND(COUNTIF('Master list(no salts, metals)'!N505,"&lt;=1"),IF(COUNTIF('Master list(no salts, metals)'!$K505:$Y505, "#N/A")=14,TRUE,FALSE))</f>
        <v>0</v>
      </c>
      <c r="O506" t="b">
        <f>AND(COUNTIF('Master list(no salts, metals)'!O505,"&lt;=1"),IF(COUNTIF('Master list(no salts, metals)'!$K505:$Y505, "#N/A")=14,TRUE,FALSE))</f>
        <v>0</v>
      </c>
      <c r="P506" t="b">
        <f>AND(COUNTIF('Master list(no salts, metals)'!P505,"&lt;=1"),IF(COUNTIF('Master list(no salts, metals)'!$K505:$Y505, "#N/A")=14,TRUE,FALSE))</f>
        <v>0</v>
      </c>
      <c r="Q506" t="b">
        <f>AND(COUNTIF('Master list(no salts, metals)'!Q505,"&lt;=1"),IF(COUNTIF('Master list(no salts, metals)'!$K505:$Y505, "#N/A")=14,TRUE,FALSE))</f>
        <v>0</v>
      </c>
      <c r="R506" t="b">
        <f>AND(COUNTIF('Master list(no salts, metals)'!R505,"&lt;=1"),IF(COUNTIF('Master list(no salts, metals)'!$K505:$Y505, "#N/A")=14,TRUE,FALSE))</f>
        <v>0</v>
      </c>
      <c r="S506" t="b">
        <f>AND(COUNTIF('Master list(no salts, metals)'!S505,"&lt;=1"),IF(COUNTIF('Master list(no salts, metals)'!$K505:$Y505, "#N/A")=14,TRUE,FALSE))</f>
        <v>0</v>
      </c>
      <c r="T506" t="b">
        <f>AND(COUNTIF('Master list(no salts, metals)'!T505,"&lt;=1"),IF(COUNTIF('Master list(no salts, metals)'!$K505:$Y505, "#N/A")=14,TRUE,FALSE))</f>
        <v>0</v>
      </c>
      <c r="U506" t="b">
        <f>AND(COUNTIF('Master list(no salts, metals)'!U505,"&lt;=1"),IF(COUNTIF('Master list(no salts, metals)'!$K505:$Y505, "#N/A")=14,TRUE,FALSE))</f>
        <v>0</v>
      </c>
      <c r="V506" t="b">
        <f>AND(COUNTIF('Master list(no salts, metals)'!V505,"&lt;=1"),IF(COUNTIF('Master list(no salts, metals)'!$K505:$Y505, "#N/A")=14,TRUE,FALSE))</f>
        <v>0</v>
      </c>
      <c r="W506" t="b">
        <f>AND(COUNTIF('Master list(no salts, metals)'!W505,"&lt;=1"),IF(COUNTIF('Master list(no salts, metals)'!$K505:$Y505, "#N/A")=14,TRUE,FALSE))</f>
        <v>0</v>
      </c>
      <c r="X506" t="b">
        <f>AND(COUNTIF('Master list(no salts, metals)'!X505,"&lt;=1"),IF(COUNTIF('Master list(no salts, metals)'!$K505:$Y505, "#N/A")=14,TRUE,FALSE))</f>
        <v>0</v>
      </c>
      <c r="Y506" t="b">
        <f>AND(COUNTIF('Master list(no salts, metals)'!Y505,"&lt;=1"),IF(COUNTIF('Master list(no salts, metals)'!$K505:$Y505, "#N/A")=14,TRUE,FALSE))</f>
        <v>0</v>
      </c>
    </row>
    <row r="507" spans="11:25" x14ac:dyDescent="0.25">
      <c r="K507" t="b">
        <f>AND(COUNTIF('Master list(no salts, metals)'!K506,"&lt;=1"),IF(COUNTIF('Master list(no salts, metals)'!$K506:$Y506, "#N/A")=14,TRUE,FALSE))</f>
        <v>0</v>
      </c>
      <c r="L507" t="b">
        <f>AND(COUNTIF('Master list(no salts, metals)'!L506,"&lt;=1"),IF(COUNTIF('Master list(no salts, metals)'!$K506:$Y506, "#N/A")=14,TRUE,FALSE))</f>
        <v>0</v>
      </c>
      <c r="M507" t="b">
        <f>AND(COUNTIF('Master list(no salts, metals)'!M506,"&lt;=1"),IF(COUNTIF('Master list(no salts, metals)'!$K506:$Y506, "#N/A")=14,TRUE,FALSE))</f>
        <v>0</v>
      </c>
      <c r="N507" t="b">
        <f>AND(COUNTIF('Master list(no salts, metals)'!N506,"&lt;=1"),IF(COUNTIF('Master list(no salts, metals)'!$K506:$Y506, "#N/A")=14,TRUE,FALSE))</f>
        <v>0</v>
      </c>
      <c r="O507" t="b">
        <f>AND(COUNTIF('Master list(no salts, metals)'!O506,"&lt;=1"),IF(COUNTIF('Master list(no salts, metals)'!$K506:$Y506, "#N/A")=14,TRUE,FALSE))</f>
        <v>0</v>
      </c>
      <c r="P507" t="b">
        <f>AND(COUNTIF('Master list(no salts, metals)'!P506,"&lt;=1"),IF(COUNTIF('Master list(no salts, metals)'!$K506:$Y506, "#N/A")=14,TRUE,FALSE))</f>
        <v>0</v>
      </c>
      <c r="Q507" t="b">
        <f>AND(COUNTIF('Master list(no salts, metals)'!Q506,"&lt;=1"),IF(COUNTIF('Master list(no salts, metals)'!$K506:$Y506, "#N/A")=14,TRUE,FALSE))</f>
        <v>0</v>
      </c>
      <c r="R507" t="b">
        <f>AND(COUNTIF('Master list(no salts, metals)'!R506,"&lt;=1"),IF(COUNTIF('Master list(no salts, metals)'!$K506:$Y506, "#N/A")=14,TRUE,FALSE))</f>
        <v>0</v>
      </c>
      <c r="S507" t="b">
        <f>AND(COUNTIF('Master list(no salts, metals)'!S506,"&lt;=1"),IF(COUNTIF('Master list(no salts, metals)'!$K506:$Y506, "#N/A")=14,TRUE,FALSE))</f>
        <v>0</v>
      </c>
      <c r="T507" t="b">
        <f>AND(COUNTIF('Master list(no salts, metals)'!T506,"&lt;=1"),IF(COUNTIF('Master list(no salts, metals)'!$K506:$Y506, "#N/A")=14,TRUE,FALSE))</f>
        <v>0</v>
      </c>
      <c r="U507" t="b">
        <f>AND(COUNTIF('Master list(no salts, metals)'!U506,"&lt;=1"),IF(COUNTIF('Master list(no salts, metals)'!$K506:$Y506, "#N/A")=14,TRUE,FALSE))</f>
        <v>0</v>
      </c>
      <c r="V507" t="b">
        <f>AND(COUNTIF('Master list(no salts, metals)'!V506,"&lt;=1"),IF(COUNTIF('Master list(no salts, metals)'!$K506:$Y506, "#N/A")=14,TRUE,FALSE))</f>
        <v>0</v>
      </c>
      <c r="W507" t="b">
        <f>AND(COUNTIF('Master list(no salts, metals)'!W506,"&lt;=1"),IF(COUNTIF('Master list(no salts, metals)'!$K506:$Y506, "#N/A")=14,TRUE,FALSE))</f>
        <v>0</v>
      </c>
      <c r="X507" t="b">
        <f>AND(COUNTIF('Master list(no salts, metals)'!X506,"&lt;=1"),IF(COUNTIF('Master list(no salts, metals)'!$K506:$Y506, "#N/A")=14,TRUE,FALSE))</f>
        <v>0</v>
      </c>
      <c r="Y507" t="b">
        <f>AND(COUNTIF('Master list(no salts, metals)'!Y506,"&lt;=1"),IF(COUNTIF('Master list(no salts, metals)'!$K506:$Y506, "#N/A")=14,TRUE,FALSE))</f>
        <v>0</v>
      </c>
    </row>
    <row r="508" spans="11:25" x14ac:dyDescent="0.25">
      <c r="K508" t="b">
        <f>AND(COUNTIF('Master list(no salts, metals)'!K507,"&lt;=1"),IF(COUNTIF('Master list(no salts, metals)'!$K507:$Y507, "#N/A")=14,TRUE,FALSE))</f>
        <v>0</v>
      </c>
      <c r="L508" t="b">
        <f>AND(COUNTIF('Master list(no salts, metals)'!L507,"&lt;=1"),IF(COUNTIF('Master list(no salts, metals)'!$K507:$Y507, "#N/A")=14,TRUE,FALSE))</f>
        <v>0</v>
      </c>
      <c r="M508" t="b">
        <f>AND(COUNTIF('Master list(no salts, metals)'!M507,"&lt;=1"),IF(COUNTIF('Master list(no salts, metals)'!$K507:$Y507, "#N/A")=14,TRUE,FALSE))</f>
        <v>0</v>
      </c>
      <c r="N508" t="b">
        <f>AND(COUNTIF('Master list(no salts, metals)'!N507,"&lt;=1"),IF(COUNTIF('Master list(no salts, metals)'!$K507:$Y507, "#N/A")=14,TRUE,FALSE))</f>
        <v>0</v>
      </c>
      <c r="O508" t="b">
        <f>AND(COUNTIF('Master list(no salts, metals)'!O507,"&lt;=1"),IF(COUNTIF('Master list(no salts, metals)'!$K507:$Y507, "#N/A")=14,TRUE,FALSE))</f>
        <v>0</v>
      </c>
      <c r="P508" t="b">
        <f>AND(COUNTIF('Master list(no salts, metals)'!P507,"&lt;=1"),IF(COUNTIF('Master list(no salts, metals)'!$K507:$Y507, "#N/A")=14,TRUE,FALSE))</f>
        <v>0</v>
      </c>
      <c r="Q508" t="b">
        <f>AND(COUNTIF('Master list(no salts, metals)'!Q507,"&lt;=1"),IF(COUNTIF('Master list(no salts, metals)'!$K507:$Y507, "#N/A")=14,TRUE,FALSE))</f>
        <v>0</v>
      </c>
      <c r="R508" t="b">
        <f>AND(COUNTIF('Master list(no salts, metals)'!R507,"&lt;=1"),IF(COUNTIF('Master list(no salts, metals)'!$K507:$Y507, "#N/A")=14,TRUE,FALSE))</f>
        <v>0</v>
      </c>
      <c r="S508" t="b">
        <f>AND(COUNTIF('Master list(no salts, metals)'!S507,"&lt;=1"),IF(COUNTIF('Master list(no salts, metals)'!$K507:$Y507, "#N/A")=14,TRUE,FALSE))</f>
        <v>0</v>
      </c>
      <c r="T508" t="b">
        <f>AND(COUNTIF('Master list(no salts, metals)'!T507,"&lt;=1"),IF(COUNTIF('Master list(no salts, metals)'!$K507:$Y507, "#N/A")=14,TRUE,FALSE))</f>
        <v>0</v>
      </c>
      <c r="U508" t="b">
        <f>AND(COUNTIF('Master list(no salts, metals)'!U507,"&lt;=1"),IF(COUNTIF('Master list(no salts, metals)'!$K507:$Y507, "#N/A")=14,TRUE,FALSE))</f>
        <v>0</v>
      </c>
      <c r="V508" t="b">
        <f>AND(COUNTIF('Master list(no salts, metals)'!V507,"&lt;=1"),IF(COUNTIF('Master list(no salts, metals)'!$K507:$Y507, "#N/A")=14,TRUE,FALSE))</f>
        <v>0</v>
      </c>
      <c r="W508" t="b">
        <f>AND(COUNTIF('Master list(no salts, metals)'!W507,"&lt;=1"),IF(COUNTIF('Master list(no salts, metals)'!$K507:$Y507, "#N/A")=14,TRUE,FALSE))</f>
        <v>0</v>
      </c>
      <c r="X508" t="b">
        <f>AND(COUNTIF('Master list(no salts, metals)'!X507,"&lt;=1"),IF(COUNTIF('Master list(no salts, metals)'!$K507:$Y507, "#N/A")=14,TRUE,FALSE))</f>
        <v>0</v>
      </c>
      <c r="Y508" t="b">
        <f>AND(COUNTIF('Master list(no salts, metals)'!Y507,"&lt;=1"),IF(COUNTIF('Master list(no salts, metals)'!$K507:$Y507, "#N/A")=14,TRUE,FALSE))</f>
        <v>0</v>
      </c>
    </row>
    <row r="509" spans="11:25" x14ac:dyDescent="0.25">
      <c r="K509" t="b">
        <f>AND(COUNTIF('Master list(no salts, metals)'!K508,"&lt;=1"),IF(COUNTIF('Master list(no salts, metals)'!$K508:$Y508, "#N/A")=14,TRUE,FALSE))</f>
        <v>0</v>
      </c>
      <c r="L509" t="b">
        <f>AND(COUNTIF('Master list(no salts, metals)'!L508,"&lt;=1"),IF(COUNTIF('Master list(no salts, metals)'!$K508:$Y508, "#N/A")=14,TRUE,FALSE))</f>
        <v>0</v>
      </c>
      <c r="M509" t="b">
        <f>AND(COUNTIF('Master list(no salts, metals)'!M508,"&lt;=1"),IF(COUNTIF('Master list(no salts, metals)'!$K508:$Y508, "#N/A")=14,TRUE,FALSE))</f>
        <v>0</v>
      </c>
      <c r="N509" t="b">
        <f>AND(COUNTIF('Master list(no salts, metals)'!N508,"&lt;=1"),IF(COUNTIF('Master list(no salts, metals)'!$K508:$Y508, "#N/A")=14,TRUE,FALSE))</f>
        <v>0</v>
      </c>
      <c r="O509" t="b">
        <f>AND(COUNTIF('Master list(no salts, metals)'!O508,"&lt;=1"),IF(COUNTIF('Master list(no salts, metals)'!$K508:$Y508, "#N/A")=14,TRUE,FALSE))</f>
        <v>0</v>
      </c>
      <c r="P509" t="b">
        <f>AND(COUNTIF('Master list(no salts, metals)'!P508,"&lt;=1"),IF(COUNTIF('Master list(no salts, metals)'!$K508:$Y508, "#N/A")=14,TRUE,FALSE))</f>
        <v>0</v>
      </c>
      <c r="Q509" t="b">
        <f>AND(COUNTIF('Master list(no salts, metals)'!Q508,"&lt;=1"),IF(COUNTIF('Master list(no salts, metals)'!$K508:$Y508, "#N/A")=14,TRUE,FALSE))</f>
        <v>0</v>
      </c>
      <c r="R509" t="b">
        <f>AND(COUNTIF('Master list(no salts, metals)'!R508,"&lt;=1"),IF(COUNTIF('Master list(no salts, metals)'!$K508:$Y508, "#N/A")=14,TRUE,FALSE))</f>
        <v>0</v>
      </c>
      <c r="S509" t="b">
        <f>AND(COUNTIF('Master list(no salts, metals)'!S508,"&lt;=1"),IF(COUNTIF('Master list(no salts, metals)'!$K508:$Y508, "#N/A")=14,TRUE,FALSE))</f>
        <v>0</v>
      </c>
      <c r="T509" t="b">
        <f>AND(COUNTIF('Master list(no salts, metals)'!T508,"&lt;=1"),IF(COUNTIF('Master list(no salts, metals)'!$K508:$Y508, "#N/A")=14,TRUE,FALSE))</f>
        <v>1</v>
      </c>
      <c r="U509" t="b">
        <f>AND(COUNTIF('Master list(no salts, metals)'!U508,"&lt;=1"),IF(COUNTIF('Master list(no salts, metals)'!$K508:$Y508, "#N/A")=14,TRUE,FALSE))</f>
        <v>0</v>
      </c>
      <c r="V509" t="b">
        <f>AND(COUNTIF('Master list(no salts, metals)'!V508,"&lt;=1"),IF(COUNTIF('Master list(no salts, metals)'!$K508:$Y508, "#N/A")=14,TRUE,FALSE))</f>
        <v>0</v>
      </c>
      <c r="W509" t="b">
        <f>AND(COUNTIF('Master list(no salts, metals)'!W508,"&lt;=1"),IF(COUNTIF('Master list(no salts, metals)'!$K508:$Y508, "#N/A")=14,TRUE,FALSE))</f>
        <v>0</v>
      </c>
      <c r="X509" t="b">
        <f>AND(COUNTIF('Master list(no salts, metals)'!X508,"&lt;=1"),IF(COUNTIF('Master list(no salts, metals)'!$K508:$Y508, "#N/A")=14,TRUE,FALSE))</f>
        <v>0</v>
      </c>
      <c r="Y509" t="b">
        <f>AND(COUNTIF('Master list(no salts, metals)'!Y508,"&lt;=1"),IF(COUNTIF('Master list(no salts, metals)'!$K508:$Y508, "#N/A")=14,TRUE,FALSE))</f>
        <v>0</v>
      </c>
    </row>
    <row r="510" spans="11:25" x14ac:dyDescent="0.25">
      <c r="K510" t="b">
        <f>AND(COUNTIF('Master list(no salts, metals)'!K509,"&lt;=1"),IF(COUNTIF('Master list(no salts, metals)'!$K509:$Y509, "#N/A")=14,TRUE,FALSE))</f>
        <v>0</v>
      </c>
      <c r="L510" t="b">
        <f>AND(COUNTIF('Master list(no salts, metals)'!L509,"&lt;=1"),IF(COUNTIF('Master list(no salts, metals)'!$K509:$Y509, "#N/A")=14,TRUE,FALSE))</f>
        <v>0</v>
      </c>
      <c r="M510" t="b">
        <f>AND(COUNTIF('Master list(no salts, metals)'!M509,"&lt;=1"),IF(COUNTIF('Master list(no salts, metals)'!$K509:$Y509, "#N/A")=14,TRUE,FALSE))</f>
        <v>0</v>
      </c>
      <c r="N510" t="b">
        <f>AND(COUNTIF('Master list(no salts, metals)'!N509,"&lt;=1"),IF(COUNTIF('Master list(no salts, metals)'!$K509:$Y509, "#N/A")=14,TRUE,FALSE))</f>
        <v>0</v>
      </c>
      <c r="O510" t="b">
        <f>AND(COUNTIF('Master list(no salts, metals)'!O509,"&lt;=1"),IF(COUNTIF('Master list(no salts, metals)'!$K509:$Y509, "#N/A")=14,TRUE,FALSE))</f>
        <v>0</v>
      </c>
      <c r="P510" t="b">
        <f>AND(COUNTIF('Master list(no salts, metals)'!P509,"&lt;=1"),IF(COUNTIF('Master list(no salts, metals)'!$K509:$Y509, "#N/A")=14,TRUE,FALSE))</f>
        <v>0</v>
      </c>
      <c r="Q510" t="b">
        <f>AND(COUNTIF('Master list(no salts, metals)'!Q509,"&lt;=1"),IF(COUNTIF('Master list(no salts, metals)'!$K509:$Y509, "#N/A")=14,TRUE,FALSE))</f>
        <v>0</v>
      </c>
      <c r="R510" t="b">
        <f>AND(COUNTIF('Master list(no salts, metals)'!R509,"&lt;=1"),IF(COUNTIF('Master list(no salts, metals)'!$K509:$Y509, "#N/A")=14,TRUE,FALSE))</f>
        <v>0</v>
      </c>
      <c r="S510" t="b">
        <f>AND(COUNTIF('Master list(no salts, metals)'!S509,"&lt;=1"),IF(COUNTIF('Master list(no salts, metals)'!$K509:$Y509, "#N/A")=14,TRUE,FALSE))</f>
        <v>0</v>
      </c>
      <c r="T510" t="b">
        <f>AND(COUNTIF('Master list(no salts, metals)'!T509,"&lt;=1"),IF(COUNTIF('Master list(no salts, metals)'!$K509:$Y509, "#N/A")=14,TRUE,FALSE))</f>
        <v>0</v>
      </c>
      <c r="U510" t="b">
        <f>AND(COUNTIF('Master list(no salts, metals)'!U509,"&lt;=1"),IF(COUNTIF('Master list(no salts, metals)'!$K509:$Y509, "#N/A")=14,TRUE,FALSE))</f>
        <v>0</v>
      </c>
      <c r="V510" t="b">
        <f>AND(COUNTIF('Master list(no salts, metals)'!V509,"&lt;=1"),IF(COUNTIF('Master list(no salts, metals)'!$K509:$Y509, "#N/A")=14,TRUE,FALSE))</f>
        <v>0</v>
      </c>
      <c r="W510" t="b">
        <f>AND(COUNTIF('Master list(no salts, metals)'!W509,"&lt;=1"),IF(COUNTIF('Master list(no salts, metals)'!$K509:$Y509, "#N/A")=14,TRUE,FALSE))</f>
        <v>1</v>
      </c>
      <c r="X510" t="b">
        <f>AND(COUNTIF('Master list(no salts, metals)'!X509,"&lt;=1"),IF(COUNTIF('Master list(no salts, metals)'!$K509:$Y509, "#N/A")=14,TRUE,FALSE))</f>
        <v>0</v>
      </c>
      <c r="Y510" t="b">
        <f>AND(COUNTIF('Master list(no salts, metals)'!Y509,"&lt;=1"),IF(COUNTIF('Master list(no salts, metals)'!$K509:$Y509, "#N/A")=14,TRUE,FALSE))</f>
        <v>0</v>
      </c>
    </row>
    <row r="511" spans="11:25" x14ac:dyDescent="0.25">
      <c r="K511" t="b">
        <f>AND(COUNTIF('Master list(no salts, metals)'!K510,"&lt;=1"),IF(COUNTIF('Master list(no salts, metals)'!$K510:$Y510, "#N/A")=14,TRUE,FALSE))</f>
        <v>0</v>
      </c>
      <c r="L511" t="b">
        <f>AND(COUNTIF('Master list(no salts, metals)'!L510,"&lt;=1"),IF(COUNTIF('Master list(no salts, metals)'!$K510:$Y510, "#N/A")=14,TRUE,FALSE))</f>
        <v>0</v>
      </c>
      <c r="M511" t="b">
        <f>AND(COUNTIF('Master list(no salts, metals)'!M510,"&lt;=1"),IF(COUNTIF('Master list(no salts, metals)'!$K510:$Y510, "#N/A")=14,TRUE,FALSE))</f>
        <v>0</v>
      </c>
      <c r="N511" t="b">
        <f>AND(COUNTIF('Master list(no salts, metals)'!N510,"&lt;=1"),IF(COUNTIF('Master list(no salts, metals)'!$K510:$Y510, "#N/A")=14,TRUE,FALSE))</f>
        <v>0</v>
      </c>
      <c r="O511" t="b">
        <f>AND(COUNTIF('Master list(no salts, metals)'!O510,"&lt;=1"),IF(COUNTIF('Master list(no salts, metals)'!$K510:$Y510, "#N/A")=14,TRUE,FALSE))</f>
        <v>0</v>
      </c>
      <c r="P511" t="b">
        <f>AND(COUNTIF('Master list(no salts, metals)'!P510,"&lt;=1"),IF(COUNTIF('Master list(no salts, metals)'!$K510:$Y510, "#N/A")=14,TRUE,FALSE))</f>
        <v>0</v>
      </c>
      <c r="Q511" t="b">
        <f>AND(COUNTIF('Master list(no salts, metals)'!Q510,"&lt;=1"),IF(COUNTIF('Master list(no salts, metals)'!$K510:$Y510, "#N/A")=14,TRUE,FALSE))</f>
        <v>0</v>
      </c>
      <c r="R511" t="b">
        <f>AND(COUNTIF('Master list(no salts, metals)'!R510,"&lt;=1"),IF(COUNTIF('Master list(no salts, metals)'!$K510:$Y510, "#N/A")=14,TRUE,FALSE))</f>
        <v>0</v>
      </c>
      <c r="S511" t="b">
        <f>AND(COUNTIF('Master list(no salts, metals)'!S510,"&lt;=1"),IF(COUNTIF('Master list(no salts, metals)'!$K510:$Y510, "#N/A")=14,TRUE,FALSE))</f>
        <v>0</v>
      </c>
      <c r="T511" t="b">
        <f>AND(COUNTIF('Master list(no salts, metals)'!T510,"&lt;=1"),IF(COUNTIF('Master list(no salts, metals)'!$K510:$Y510, "#N/A")=14,TRUE,FALSE))</f>
        <v>0</v>
      </c>
      <c r="U511" t="b">
        <f>AND(COUNTIF('Master list(no salts, metals)'!U510,"&lt;=1"),IF(COUNTIF('Master list(no salts, metals)'!$K510:$Y510, "#N/A")=14,TRUE,FALSE))</f>
        <v>0</v>
      </c>
      <c r="V511" t="b">
        <f>AND(COUNTIF('Master list(no salts, metals)'!V510,"&lt;=1"),IF(COUNTIF('Master list(no salts, metals)'!$K510:$Y510, "#N/A")=14,TRUE,FALSE))</f>
        <v>0</v>
      </c>
      <c r="W511" t="b">
        <f>AND(COUNTIF('Master list(no salts, metals)'!W510,"&lt;=1"),IF(COUNTIF('Master list(no salts, metals)'!$K510:$Y510, "#N/A")=14,TRUE,FALSE))</f>
        <v>1</v>
      </c>
      <c r="X511" t="b">
        <f>AND(COUNTIF('Master list(no salts, metals)'!X510,"&lt;=1"),IF(COUNTIF('Master list(no salts, metals)'!$K510:$Y510, "#N/A")=14,TRUE,FALSE))</f>
        <v>0</v>
      </c>
      <c r="Y511" t="b">
        <f>AND(COUNTIF('Master list(no salts, metals)'!Y510,"&lt;=1"),IF(COUNTIF('Master list(no salts, metals)'!$K510:$Y510, "#N/A")=14,TRUE,FALSE))</f>
        <v>0</v>
      </c>
    </row>
    <row r="512" spans="11:25" x14ac:dyDescent="0.25">
      <c r="K512" t="b">
        <f>AND(COUNTIF('Master list(no salts, metals)'!K511,"&lt;=1"),IF(COUNTIF('Master list(no salts, metals)'!$K511:$Y511, "#N/A")=14,TRUE,FALSE))</f>
        <v>0</v>
      </c>
      <c r="L512" t="b">
        <f>AND(COUNTIF('Master list(no salts, metals)'!L511,"&lt;=1"),IF(COUNTIF('Master list(no salts, metals)'!$K511:$Y511, "#N/A")=14,TRUE,FALSE))</f>
        <v>0</v>
      </c>
      <c r="M512" t="b">
        <f>AND(COUNTIF('Master list(no salts, metals)'!M511,"&lt;=1"),IF(COUNTIF('Master list(no salts, metals)'!$K511:$Y511, "#N/A")=14,TRUE,FALSE))</f>
        <v>0</v>
      </c>
      <c r="N512" t="b">
        <f>AND(COUNTIF('Master list(no salts, metals)'!N511,"&lt;=1"),IF(COUNTIF('Master list(no salts, metals)'!$K511:$Y511, "#N/A")=14,TRUE,FALSE))</f>
        <v>0</v>
      </c>
      <c r="O512" t="b">
        <f>AND(COUNTIF('Master list(no salts, metals)'!O511,"&lt;=1"),IF(COUNTIF('Master list(no salts, metals)'!$K511:$Y511, "#N/A")=14,TRUE,FALSE))</f>
        <v>0</v>
      </c>
      <c r="P512" t="b">
        <f>AND(COUNTIF('Master list(no salts, metals)'!P511,"&lt;=1"),IF(COUNTIF('Master list(no salts, metals)'!$K511:$Y511, "#N/A")=14,TRUE,FALSE))</f>
        <v>0</v>
      </c>
      <c r="Q512" t="b">
        <f>AND(COUNTIF('Master list(no salts, metals)'!Q511,"&lt;=1"),IF(COUNTIF('Master list(no salts, metals)'!$K511:$Y511, "#N/A")=14,TRUE,FALSE))</f>
        <v>0</v>
      </c>
      <c r="R512" t="b">
        <f>AND(COUNTIF('Master list(no salts, metals)'!R511,"&lt;=1"),IF(COUNTIF('Master list(no salts, metals)'!$K511:$Y511, "#N/A")=14,TRUE,FALSE))</f>
        <v>0</v>
      </c>
      <c r="S512" t="b">
        <f>AND(COUNTIF('Master list(no salts, metals)'!S511,"&lt;=1"),IF(COUNTIF('Master list(no salts, metals)'!$K511:$Y511, "#N/A")=14,TRUE,FALSE))</f>
        <v>0</v>
      </c>
      <c r="T512" t="b">
        <f>AND(COUNTIF('Master list(no salts, metals)'!T511,"&lt;=1"),IF(COUNTIF('Master list(no salts, metals)'!$K511:$Y511, "#N/A")=14,TRUE,FALSE))</f>
        <v>1</v>
      </c>
      <c r="U512" t="b">
        <f>AND(COUNTIF('Master list(no salts, metals)'!U511,"&lt;=1"),IF(COUNTIF('Master list(no salts, metals)'!$K511:$Y511, "#N/A")=14,TRUE,FALSE))</f>
        <v>0</v>
      </c>
      <c r="V512" t="b">
        <f>AND(COUNTIF('Master list(no salts, metals)'!V511,"&lt;=1"),IF(COUNTIF('Master list(no salts, metals)'!$K511:$Y511, "#N/A")=14,TRUE,FALSE))</f>
        <v>0</v>
      </c>
      <c r="W512" t="b">
        <f>AND(COUNTIF('Master list(no salts, metals)'!W511,"&lt;=1"),IF(COUNTIF('Master list(no salts, metals)'!$K511:$Y511, "#N/A")=14,TRUE,FALSE))</f>
        <v>0</v>
      </c>
      <c r="X512" t="b">
        <f>AND(COUNTIF('Master list(no salts, metals)'!X511,"&lt;=1"),IF(COUNTIF('Master list(no salts, metals)'!$K511:$Y511, "#N/A")=14,TRUE,FALSE))</f>
        <v>0</v>
      </c>
      <c r="Y512" t="b">
        <f>AND(COUNTIF('Master list(no salts, metals)'!Y511,"&lt;=1"),IF(COUNTIF('Master list(no salts, metals)'!$K511:$Y511, "#N/A")=14,TRUE,FALSE))</f>
        <v>0</v>
      </c>
    </row>
    <row r="513" spans="11:25" x14ac:dyDescent="0.25">
      <c r="K513" t="b">
        <f>AND(COUNTIF('Master list(no salts, metals)'!K512,"&lt;=1"),IF(COUNTIF('Master list(no salts, metals)'!$K512:$Y512, "#N/A")=14,TRUE,FALSE))</f>
        <v>0</v>
      </c>
      <c r="L513" t="b">
        <f>AND(COUNTIF('Master list(no salts, metals)'!L512,"&lt;=1"),IF(COUNTIF('Master list(no salts, metals)'!$K512:$Y512, "#N/A")=14,TRUE,FALSE))</f>
        <v>0</v>
      </c>
      <c r="M513" t="b">
        <f>AND(COUNTIF('Master list(no salts, metals)'!M512,"&lt;=1"),IF(COUNTIF('Master list(no salts, metals)'!$K512:$Y512, "#N/A")=14,TRUE,FALSE))</f>
        <v>0</v>
      </c>
      <c r="N513" t="b">
        <f>AND(COUNTIF('Master list(no salts, metals)'!N512,"&lt;=1"),IF(COUNTIF('Master list(no salts, metals)'!$K512:$Y512, "#N/A")=14,TRUE,FALSE))</f>
        <v>0</v>
      </c>
      <c r="O513" t="b">
        <f>AND(COUNTIF('Master list(no salts, metals)'!O512,"&lt;=1"),IF(COUNTIF('Master list(no salts, metals)'!$K512:$Y512, "#N/A")=14,TRUE,FALSE))</f>
        <v>0</v>
      </c>
      <c r="P513" t="b">
        <f>AND(COUNTIF('Master list(no salts, metals)'!P512,"&lt;=1"),IF(COUNTIF('Master list(no salts, metals)'!$K512:$Y512, "#N/A")=14,TRUE,FALSE))</f>
        <v>0</v>
      </c>
      <c r="Q513" t="b">
        <f>AND(COUNTIF('Master list(no salts, metals)'!Q512,"&lt;=1"),IF(COUNTIF('Master list(no salts, metals)'!$K512:$Y512, "#N/A")=14,TRUE,FALSE))</f>
        <v>0</v>
      </c>
      <c r="R513" t="b">
        <f>AND(COUNTIF('Master list(no salts, metals)'!R512,"&lt;=1"),IF(COUNTIF('Master list(no salts, metals)'!$K512:$Y512, "#N/A")=14,TRUE,FALSE))</f>
        <v>0</v>
      </c>
      <c r="S513" t="b">
        <f>AND(COUNTIF('Master list(no salts, metals)'!S512,"&lt;=1"),IF(COUNTIF('Master list(no salts, metals)'!$K512:$Y512, "#N/A")=14,TRUE,FALSE))</f>
        <v>0</v>
      </c>
      <c r="T513" t="b">
        <f>AND(COUNTIF('Master list(no salts, metals)'!T512,"&lt;=1"),IF(COUNTIF('Master list(no salts, metals)'!$K512:$Y512, "#N/A")=14,TRUE,FALSE))</f>
        <v>1</v>
      </c>
      <c r="U513" t="b">
        <f>AND(COUNTIF('Master list(no salts, metals)'!U512,"&lt;=1"),IF(COUNTIF('Master list(no salts, metals)'!$K512:$Y512, "#N/A")=14,TRUE,FALSE))</f>
        <v>0</v>
      </c>
      <c r="V513" t="b">
        <f>AND(COUNTIF('Master list(no salts, metals)'!V512,"&lt;=1"),IF(COUNTIF('Master list(no salts, metals)'!$K512:$Y512, "#N/A")=14,TRUE,FALSE))</f>
        <v>0</v>
      </c>
      <c r="W513" t="b">
        <f>AND(COUNTIF('Master list(no salts, metals)'!W512,"&lt;=1"),IF(COUNTIF('Master list(no salts, metals)'!$K512:$Y512, "#N/A")=14,TRUE,FALSE))</f>
        <v>0</v>
      </c>
      <c r="X513" t="b">
        <f>AND(COUNTIF('Master list(no salts, metals)'!X512,"&lt;=1"),IF(COUNTIF('Master list(no salts, metals)'!$K512:$Y512, "#N/A")=14,TRUE,FALSE))</f>
        <v>0</v>
      </c>
      <c r="Y513" t="b">
        <f>AND(COUNTIF('Master list(no salts, metals)'!Y512,"&lt;=1"),IF(COUNTIF('Master list(no salts, metals)'!$K512:$Y512, "#N/A")=14,TRUE,FALSE))</f>
        <v>0</v>
      </c>
    </row>
    <row r="514" spans="11:25" x14ac:dyDescent="0.25">
      <c r="K514" t="b">
        <f>AND(COUNTIF('Master list(no salts, metals)'!K513,"&lt;=1"),IF(COUNTIF('Master list(no salts, metals)'!$K513:$Y513, "#N/A")=14,TRUE,FALSE))</f>
        <v>0</v>
      </c>
      <c r="L514" t="b">
        <f>AND(COUNTIF('Master list(no salts, metals)'!L513,"&lt;=1"),IF(COUNTIF('Master list(no salts, metals)'!$K513:$Y513, "#N/A")=14,TRUE,FALSE))</f>
        <v>0</v>
      </c>
      <c r="M514" t="b">
        <f>AND(COUNTIF('Master list(no salts, metals)'!M513,"&lt;=1"),IF(COUNTIF('Master list(no salts, metals)'!$K513:$Y513, "#N/A")=14,TRUE,FALSE))</f>
        <v>0</v>
      </c>
      <c r="N514" t="b">
        <f>AND(COUNTIF('Master list(no salts, metals)'!N513,"&lt;=1"),IF(COUNTIF('Master list(no salts, metals)'!$K513:$Y513, "#N/A")=14,TRUE,FALSE))</f>
        <v>0</v>
      </c>
      <c r="O514" t="b">
        <f>AND(COUNTIF('Master list(no salts, metals)'!O513,"&lt;=1"),IF(COUNTIF('Master list(no salts, metals)'!$K513:$Y513, "#N/A")=14,TRUE,FALSE))</f>
        <v>0</v>
      </c>
      <c r="P514" t="b">
        <f>AND(COUNTIF('Master list(no salts, metals)'!P513,"&lt;=1"),IF(COUNTIF('Master list(no salts, metals)'!$K513:$Y513, "#N/A")=14,TRUE,FALSE))</f>
        <v>0</v>
      </c>
      <c r="Q514" t="b">
        <f>AND(COUNTIF('Master list(no salts, metals)'!Q513,"&lt;=1"),IF(COUNTIF('Master list(no salts, metals)'!$K513:$Y513, "#N/A")=14,TRUE,FALSE))</f>
        <v>0</v>
      </c>
      <c r="R514" t="b">
        <f>AND(COUNTIF('Master list(no salts, metals)'!R513,"&lt;=1"),IF(COUNTIF('Master list(no salts, metals)'!$K513:$Y513, "#N/A")=14,TRUE,FALSE))</f>
        <v>0</v>
      </c>
      <c r="S514" t="b">
        <f>AND(COUNTIF('Master list(no salts, metals)'!S513,"&lt;=1"),IF(COUNTIF('Master list(no salts, metals)'!$K513:$Y513, "#N/A")=14,TRUE,FALSE))</f>
        <v>0</v>
      </c>
      <c r="T514" t="b">
        <f>AND(COUNTIF('Master list(no salts, metals)'!T513,"&lt;=1"),IF(COUNTIF('Master list(no salts, metals)'!$K513:$Y513, "#N/A")=14,TRUE,FALSE))</f>
        <v>1</v>
      </c>
      <c r="U514" t="b">
        <f>AND(COUNTIF('Master list(no salts, metals)'!U513,"&lt;=1"),IF(COUNTIF('Master list(no salts, metals)'!$K513:$Y513, "#N/A")=14,TRUE,FALSE))</f>
        <v>0</v>
      </c>
      <c r="V514" t="b">
        <f>AND(COUNTIF('Master list(no salts, metals)'!V513,"&lt;=1"),IF(COUNTIF('Master list(no salts, metals)'!$K513:$Y513, "#N/A")=14,TRUE,FALSE))</f>
        <v>0</v>
      </c>
      <c r="W514" t="b">
        <f>AND(COUNTIF('Master list(no salts, metals)'!W513,"&lt;=1"),IF(COUNTIF('Master list(no salts, metals)'!$K513:$Y513, "#N/A")=14,TRUE,FALSE))</f>
        <v>0</v>
      </c>
      <c r="X514" t="b">
        <f>AND(COUNTIF('Master list(no salts, metals)'!X513,"&lt;=1"),IF(COUNTIF('Master list(no salts, metals)'!$K513:$Y513, "#N/A")=14,TRUE,FALSE))</f>
        <v>0</v>
      </c>
      <c r="Y514" t="b">
        <f>AND(COUNTIF('Master list(no salts, metals)'!Y513,"&lt;=1"),IF(COUNTIF('Master list(no salts, metals)'!$K513:$Y513, "#N/A")=14,TRUE,FALSE))</f>
        <v>0</v>
      </c>
    </row>
    <row r="515" spans="11:25" x14ac:dyDescent="0.25">
      <c r="K515" t="b">
        <f>AND(COUNTIF('Master list(no salts, metals)'!K514,"&lt;=1"),IF(COUNTIF('Master list(no salts, metals)'!$K514:$Y514, "#N/A")=14,TRUE,FALSE))</f>
        <v>0</v>
      </c>
      <c r="L515" t="b">
        <f>AND(COUNTIF('Master list(no salts, metals)'!L514,"&lt;=1"),IF(COUNTIF('Master list(no salts, metals)'!$K514:$Y514, "#N/A")=14,TRUE,FALSE))</f>
        <v>0</v>
      </c>
      <c r="M515" t="b">
        <f>AND(COUNTIF('Master list(no salts, metals)'!M514,"&lt;=1"),IF(COUNTIF('Master list(no salts, metals)'!$K514:$Y514, "#N/A")=14,TRUE,FALSE))</f>
        <v>0</v>
      </c>
      <c r="N515" t="b">
        <f>AND(COUNTIF('Master list(no salts, metals)'!N514,"&lt;=1"),IF(COUNTIF('Master list(no salts, metals)'!$K514:$Y514, "#N/A")=14,TRUE,FALSE))</f>
        <v>0</v>
      </c>
      <c r="O515" t="b">
        <f>AND(COUNTIF('Master list(no salts, metals)'!O514,"&lt;=1"),IF(COUNTIF('Master list(no salts, metals)'!$K514:$Y514, "#N/A")=14,TRUE,FALSE))</f>
        <v>0</v>
      </c>
      <c r="P515" t="b">
        <f>AND(COUNTIF('Master list(no salts, metals)'!P514,"&lt;=1"),IF(COUNTIF('Master list(no salts, metals)'!$K514:$Y514, "#N/A")=14,TRUE,FALSE))</f>
        <v>0</v>
      </c>
      <c r="Q515" t="b">
        <f>AND(COUNTIF('Master list(no salts, metals)'!Q514,"&lt;=1"),IF(COUNTIF('Master list(no salts, metals)'!$K514:$Y514, "#N/A")=14,TRUE,FALSE))</f>
        <v>0</v>
      </c>
      <c r="R515" t="b">
        <f>AND(COUNTIF('Master list(no salts, metals)'!R514,"&lt;=1"),IF(COUNTIF('Master list(no salts, metals)'!$K514:$Y514, "#N/A")=14,TRUE,FALSE))</f>
        <v>0</v>
      </c>
      <c r="S515" t="b">
        <f>AND(COUNTIF('Master list(no salts, metals)'!S514,"&lt;=1"),IF(COUNTIF('Master list(no salts, metals)'!$K514:$Y514, "#N/A")=14,TRUE,FALSE))</f>
        <v>0</v>
      </c>
      <c r="T515" t="b">
        <f>AND(COUNTIF('Master list(no salts, metals)'!T514,"&lt;=1"),IF(COUNTIF('Master list(no salts, metals)'!$K514:$Y514, "#N/A")=14,TRUE,FALSE))</f>
        <v>1</v>
      </c>
      <c r="U515" t="b">
        <f>AND(COUNTIF('Master list(no salts, metals)'!U514,"&lt;=1"),IF(COUNTIF('Master list(no salts, metals)'!$K514:$Y514, "#N/A")=14,TRUE,FALSE))</f>
        <v>0</v>
      </c>
      <c r="V515" t="b">
        <f>AND(COUNTIF('Master list(no salts, metals)'!V514,"&lt;=1"),IF(COUNTIF('Master list(no salts, metals)'!$K514:$Y514, "#N/A")=14,TRUE,FALSE))</f>
        <v>0</v>
      </c>
      <c r="W515" t="b">
        <f>AND(COUNTIF('Master list(no salts, metals)'!W514,"&lt;=1"),IF(COUNTIF('Master list(no salts, metals)'!$K514:$Y514, "#N/A")=14,TRUE,FALSE))</f>
        <v>0</v>
      </c>
      <c r="X515" t="b">
        <f>AND(COUNTIF('Master list(no salts, metals)'!X514,"&lt;=1"),IF(COUNTIF('Master list(no salts, metals)'!$K514:$Y514, "#N/A")=14,TRUE,FALSE))</f>
        <v>0</v>
      </c>
      <c r="Y515" t="b">
        <f>AND(COUNTIF('Master list(no salts, metals)'!Y514,"&lt;=1"),IF(COUNTIF('Master list(no salts, metals)'!$K514:$Y514, "#N/A")=14,TRUE,FALSE))</f>
        <v>0</v>
      </c>
    </row>
    <row r="516" spans="11:25" x14ac:dyDescent="0.25">
      <c r="K516" t="b">
        <f>AND(COUNTIF('Master list(no salts, metals)'!K515,"&lt;=1"),IF(COUNTIF('Master list(no salts, metals)'!$K515:$Y515, "#N/A")=14,TRUE,FALSE))</f>
        <v>0</v>
      </c>
      <c r="L516" t="b">
        <f>AND(COUNTIF('Master list(no salts, metals)'!L515,"&lt;=1"),IF(COUNTIF('Master list(no salts, metals)'!$K515:$Y515, "#N/A")=14,TRUE,FALSE))</f>
        <v>0</v>
      </c>
      <c r="M516" t="b">
        <f>AND(COUNTIF('Master list(no salts, metals)'!M515,"&lt;=1"),IF(COUNTIF('Master list(no salts, metals)'!$K515:$Y515, "#N/A")=14,TRUE,FALSE))</f>
        <v>0</v>
      </c>
      <c r="N516" t="b">
        <f>AND(COUNTIF('Master list(no salts, metals)'!N515,"&lt;=1"),IF(COUNTIF('Master list(no salts, metals)'!$K515:$Y515, "#N/A")=14,TRUE,FALSE))</f>
        <v>0</v>
      </c>
      <c r="O516" t="b">
        <f>AND(COUNTIF('Master list(no salts, metals)'!O515,"&lt;=1"),IF(COUNTIF('Master list(no salts, metals)'!$K515:$Y515, "#N/A")=14,TRUE,FALSE))</f>
        <v>0</v>
      </c>
      <c r="P516" t="b">
        <f>AND(COUNTIF('Master list(no salts, metals)'!P515,"&lt;=1"),IF(COUNTIF('Master list(no salts, metals)'!$K515:$Y515, "#N/A")=14,TRUE,FALSE))</f>
        <v>0</v>
      </c>
      <c r="Q516" t="b">
        <f>AND(COUNTIF('Master list(no salts, metals)'!Q515,"&lt;=1"),IF(COUNTIF('Master list(no salts, metals)'!$K515:$Y515, "#N/A")=14,TRUE,FALSE))</f>
        <v>0</v>
      </c>
      <c r="R516" t="b">
        <f>AND(COUNTIF('Master list(no salts, metals)'!R515,"&lt;=1"),IF(COUNTIF('Master list(no salts, metals)'!$K515:$Y515, "#N/A")=14,TRUE,FALSE))</f>
        <v>0</v>
      </c>
      <c r="S516" t="b">
        <f>AND(COUNTIF('Master list(no salts, metals)'!S515,"&lt;=1"),IF(COUNTIF('Master list(no salts, metals)'!$K515:$Y515, "#N/A")=14,TRUE,FALSE))</f>
        <v>0</v>
      </c>
      <c r="T516" t="b">
        <f>AND(COUNTIF('Master list(no salts, metals)'!T515,"&lt;=1"),IF(COUNTIF('Master list(no salts, metals)'!$K515:$Y515, "#N/A")=14,TRUE,FALSE))</f>
        <v>0</v>
      </c>
      <c r="U516" t="b">
        <f>AND(COUNTIF('Master list(no salts, metals)'!U515,"&lt;=1"),IF(COUNTIF('Master list(no salts, metals)'!$K515:$Y515, "#N/A")=14,TRUE,FALSE))</f>
        <v>0</v>
      </c>
      <c r="V516" t="b">
        <f>AND(COUNTIF('Master list(no salts, metals)'!V515,"&lt;=1"),IF(COUNTIF('Master list(no salts, metals)'!$K515:$Y515, "#N/A")=14,TRUE,FALSE))</f>
        <v>0</v>
      </c>
      <c r="W516" t="b">
        <f>AND(COUNTIF('Master list(no salts, metals)'!W515,"&lt;=1"),IF(COUNTIF('Master list(no salts, metals)'!$K515:$Y515, "#N/A")=14,TRUE,FALSE))</f>
        <v>0</v>
      </c>
      <c r="X516" t="b">
        <f>AND(COUNTIF('Master list(no salts, metals)'!X515,"&lt;=1"),IF(COUNTIF('Master list(no salts, metals)'!$K515:$Y515, "#N/A")=14,TRUE,FALSE))</f>
        <v>0</v>
      </c>
      <c r="Y516" t="b">
        <f>AND(COUNTIF('Master list(no salts, metals)'!Y515,"&lt;=1"),IF(COUNTIF('Master list(no salts, metals)'!$K515:$Y515, "#N/A")=14,TRUE,FALSE))</f>
        <v>0</v>
      </c>
    </row>
    <row r="517" spans="11:25" x14ac:dyDescent="0.25">
      <c r="K517" t="b">
        <f>AND(COUNTIF('Master list(no salts, metals)'!K516,"&lt;=1"),IF(COUNTIF('Master list(no salts, metals)'!$K516:$Y516, "#N/A")=14,TRUE,FALSE))</f>
        <v>0</v>
      </c>
      <c r="L517" t="b">
        <f>AND(COUNTIF('Master list(no salts, metals)'!L516,"&lt;=1"),IF(COUNTIF('Master list(no salts, metals)'!$K516:$Y516, "#N/A")=14,TRUE,FALSE))</f>
        <v>0</v>
      </c>
      <c r="M517" t="b">
        <f>AND(COUNTIF('Master list(no salts, metals)'!M516,"&lt;=1"),IF(COUNTIF('Master list(no salts, metals)'!$K516:$Y516, "#N/A")=14,TRUE,FALSE))</f>
        <v>0</v>
      </c>
      <c r="N517" t="b">
        <f>AND(COUNTIF('Master list(no salts, metals)'!N516,"&lt;=1"),IF(COUNTIF('Master list(no salts, metals)'!$K516:$Y516, "#N/A")=14,TRUE,FALSE))</f>
        <v>0</v>
      </c>
      <c r="O517" t="b">
        <f>AND(COUNTIF('Master list(no salts, metals)'!O516,"&lt;=1"),IF(COUNTIF('Master list(no salts, metals)'!$K516:$Y516, "#N/A")=14,TRUE,FALSE))</f>
        <v>0</v>
      </c>
      <c r="P517" t="b">
        <f>AND(COUNTIF('Master list(no salts, metals)'!P516,"&lt;=1"),IF(COUNTIF('Master list(no salts, metals)'!$K516:$Y516, "#N/A")=14,TRUE,FALSE))</f>
        <v>0</v>
      </c>
      <c r="Q517" t="b">
        <f>AND(COUNTIF('Master list(no salts, metals)'!Q516,"&lt;=1"),IF(COUNTIF('Master list(no salts, metals)'!$K516:$Y516, "#N/A")=14,TRUE,FALSE))</f>
        <v>0</v>
      </c>
      <c r="R517" t="b">
        <f>AND(COUNTIF('Master list(no salts, metals)'!R516,"&lt;=1"),IF(COUNTIF('Master list(no salts, metals)'!$K516:$Y516, "#N/A")=14,TRUE,FALSE))</f>
        <v>0</v>
      </c>
      <c r="S517" t="b">
        <f>AND(COUNTIF('Master list(no salts, metals)'!S516,"&lt;=1"),IF(COUNTIF('Master list(no salts, metals)'!$K516:$Y516, "#N/A")=14,TRUE,FALSE))</f>
        <v>0</v>
      </c>
      <c r="T517" t="b">
        <f>AND(COUNTIF('Master list(no salts, metals)'!T516,"&lt;=1"),IF(COUNTIF('Master list(no salts, metals)'!$K516:$Y516, "#N/A")=14,TRUE,FALSE))</f>
        <v>0</v>
      </c>
      <c r="U517" t="b">
        <f>AND(COUNTIF('Master list(no salts, metals)'!U516,"&lt;=1"),IF(COUNTIF('Master list(no salts, metals)'!$K516:$Y516, "#N/A")=14,TRUE,FALSE))</f>
        <v>0</v>
      </c>
      <c r="V517" t="b">
        <f>AND(COUNTIF('Master list(no salts, metals)'!V516,"&lt;=1"),IF(COUNTIF('Master list(no salts, metals)'!$K516:$Y516, "#N/A")=14,TRUE,FALSE))</f>
        <v>0</v>
      </c>
      <c r="W517" t="b">
        <f>AND(COUNTIF('Master list(no salts, metals)'!W516,"&lt;=1"),IF(COUNTIF('Master list(no salts, metals)'!$K516:$Y516, "#N/A")=14,TRUE,FALSE))</f>
        <v>0</v>
      </c>
      <c r="X517" t="b">
        <f>AND(COUNTIF('Master list(no salts, metals)'!X516,"&lt;=1"),IF(COUNTIF('Master list(no salts, metals)'!$K516:$Y516, "#N/A")=14,TRUE,FALSE))</f>
        <v>1</v>
      </c>
      <c r="Y517" t="b">
        <f>AND(COUNTIF('Master list(no salts, metals)'!Y516,"&lt;=1"),IF(COUNTIF('Master list(no salts, metals)'!$K516:$Y516, "#N/A")=14,TRUE,FALSE))</f>
        <v>0</v>
      </c>
    </row>
    <row r="518" spans="11:25" x14ac:dyDescent="0.25">
      <c r="K518" t="b">
        <f>AND(COUNTIF('Master list(no salts, metals)'!K517,"&lt;=1"),IF(COUNTIF('Master list(no salts, metals)'!$K517:$Y517, "#N/A")=14,TRUE,FALSE))</f>
        <v>0</v>
      </c>
      <c r="L518" t="b">
        <f>AND(COUNTIF('Master list(no salts, metals)'!L517,"&lt;=1"),IF(COUNTIF('Master list(no salts, metals)'!$K517:$Y517, "#N/A")=14,TRUE,FALSE))</f>
        <v>0</v>
      </c>
      <c r="M518" t="b">
        <f>AND(COUNTIF('Master list(no salts, metals)'!M517,"&lt;=1"),IF(COUNTIF('Master list(no salts, metals)'!$K517:$Y517, "#N/A")=14,TRUE,FALSE))</f>
        <v>0</v>
      </c>
      <c r="N518" t="b">
        <f>AND(COUNTIF('Master list(no salts, metals)'!N517,"&lt;=1"),IF(COUNTIF('Master list(no salts, metals)'!$K517:$Y517, "#N/A")=14,TRUE,FALSE))</f>
        <v>0</v>
      </c>
      <c r="O518" t="b">
        <f>AND(COUNTIF('Master list(no salts, metals)'!O517,"&lt;=1"),IF(COUNTIF('Master list(no salts, metals)'!$K517:$Y517, "#N/A")=14,TRUE,FALSE))</f>
        <v>0</v>
      </c>
      <c r="P518" t="b">
        <f>AND(COUNTIF('Master list(no salts, metals)'!P517,"&lt;=1"),IF(COUNTIF('Master list(no salts, metals)'!$K517:$Y517, "#N/A")=14,TRUE,FALSE))</f>
        <v>0</v>
      </c>
      <c r="Q518" t="b">
        <f>AND(COUNTIF('Master list(no salts, metals)'!Q517,"&lt;=1"),IF(COUNTIF('Master list(no salts, metals)'!$K517:$Y517, "#N/A")=14,TRUE,FALSE))</f>
        <v>0</v>
      </c>
      <c r="R518" t="b">
        <f>AND(COUNTIF('Master list(no salts, metals)'!R517,"&lt;=1"),IF(COUNTIF('Master list(no salts, metals)'!$K517:$Y517, "#N/A")=14,TRUE,FALSE))</f>
        <v>0</v>
      </c>
      <c r="S518" t="b">
        <f>AND(COUNTIF('Master list(no salts, metals)'!S517,"&lt;=1"),IF(COUNTIF('Master list(no salts, metals)'!$K517:$Y517, "#N/A")=14,TRUE,FALSE))</f>
        <v>0</v>
      </c>
      <c r="T518" t="b">
        <f>AND(COUNTIF('Master list(no salts, metals)'!T517,"&lt;=1"),IF(COUNTIF('Master list(no salts, metals)'!$K517:$Y517, "#N/A")=14,TRUE,FALSE))</f>
        <v>0</v>
      </c>
      <c r="U518" t="b">
        <f>AND(COUNTIF('Master list(no salts, metals)'!U517,"&lt;=1"),IF(COUNTIF('Master list(no salts, metals)'!$K517:$Y517, "#N/A")=14,TRUE,FALSE))</f>
        <v>0</v>
      </c>
      <c r="V518" t="b">
        <f>AND(COUNTIF('Master list(no salts, metals)'!V517,"&lt;=1"),IF(COUNTIF('Master list(no salts, metals)'!$K517:$Y517, "#N/A")=14,TRUE,FALSE))</f>
        <v>0</v>
      </c>
      <c r="W518" t="b">
        <f>AND(COUNTIF('Master list(no salts, metals)'!W517,"&lt;=1"),IF(COUNTIF('Master list(no salts, metals)'!$K517:$Y517, "#N/A")=14,TRUE,FALSE))</f>
        <v>0</v>
      </c>
      <c r="X518" t="b">
        <f>AND(COUNTIF('Master list(no salts, metals)'!X517,"&lt;=1"),IF(COUNTIF('Master list(no salts, metals)'!$K517:$Y517, "#N/A")=14,TRUE,FALSE))</f>
        <v>1</v>
      </c>
      <c r="Y518" t="b">
        <f>AND(COUNTIF('Master list(no salts, metals)'!Y517,"&lt;=1"),IF(COUNTIF('Master list(no salts, metals)'!$K517:$Y517, "#N/A")=14,TRUE,FALSE))</f>
        <v>0</v>
      </c>
    </row>
    <row r="519" spans="11:25" x14ac:dyDescent="0.25">
      <c r="K519" t="b">
        <f>AND(COUNTIF('Master list(no salts, metals)'!K518,"&lt;=1"),IF(COUNTIF('Master list(no salts, metals)'!$K518:$Y518, "#N/A")=14,TRUE,FALSE))</f>
        <v>0</v>
      </c>
      <c r="L519" t="b">
        <f>AND(COUNTIF('Master list(no salts, metals)'!L518,"&lt;=1"),IF(COUNTIF('Master list(no salts, metals)'!$K518:$Y518, "#N/A")=14,TRUE,FALSE))</f>
        <v>0</v>
      </c>
      <c r="M519" t="b">
        <f>AND(COUNTIF('Master list(no salts, metals)'!M518,"&lt;=1"),IF(COUNTIF('Master list(no salts, metals)'!$K518:$Y518, "#N/A")=14,TRUE,FALSE))</f>
        <v>0</v>
      </c>
      <c r="N519" t="b">
        <f>AND(COUNTIF('Master list(no salts, metals)'!N518,"&lt;=1"),IF(COUNTIF('Master list(no salts, metals)'!$K518:$Y518, "#N/A")=14,TRUE,FALSE))</f>
        <v>0</v>
      </c>
      <c r="O519" t="b">
        <f>AND(COUNTIF('Master list(no salts, metals)'!O518,"&lt;=1"),IF(COUNTIF('Master list(no salts, metals)'!$K518:$Y518, "#N/A")=14,TRUE,FALSE))</f>
        <v>0</v>
      </c>
      <c r="P519" t="b">
        <f>AND(COUNTIF('Master list(no salts, metals)'!P518,"&lt;=1"),IF(COUNTIF('Master list(no salts, metals)'!$K518:$Y518, "#N/A")=14,TRUE,FALSE))</f>
        <v>0</v>
      </c>
      <c r="Q519" t="b">
        <f>AND(COUNTIF('Master list(no salts, metals)'!Q518,"&lt;=1"),IF(COUNTIF('Master list(no salts, metals)'!$K518:$Y518, "#N/A")=14,TRUE,FALSE))</f>
        <v>0</v>
      </c>
      <c r="R519" t="b">
        <f>AND(COUNTIF('Master list(no salts, metals)'!R518,"&lt;=1"),IF(COUNTIF('Master list(no salts, metals)'!$K518:$Y518, "#N/A")=14,TRUE,FALSE))</f>
        <v>0</v>
      </c>
      <c r="S519" t="b">
        <f>AND(COUNTIF('Master list(no salts, metals)'!S518,"&lt;=1"),IF(COUNTIF('Master list(no salts, metals)'!$K518:$Y518, "#N/A")=14,TRUE,FALSE))</f>
        <v>0</v>
      </c>
      <c r="T519" t="b">
        <f>AND(COUNTIF('Master list(no salts, metals)'!T518,"&lt;=1"),IF(COUNTIF('Master list(no salts, metals)'!$K518:$Y518, "#N/A")=14,TRUE,FALSE))</f>
        <v>0</v>
      </c>
      <c r="U519" t="b">
        <f>AND(COUNTIF('Master list(no salts, metals)'!U518,"&lt;=1"),IF(COUNTIF('Master list(no salts, metals)'!$K518:$Y518, "#N/A")=14,TRUE,FALSE))</f>
        <v>0</v>
      </c>
      <c r="V519" t="b">
        <f>AND(COUNTIF('Master list(no salts, metals)'!V518,"&lt;=1"),IF(COUNTIF('Master list(no salts, metals)'!$K518:$Y518, "#N/A")=14,TRUE,FALSE))</f>
        <v>0</v>
      </c>
      <c r="W519" t="b">
        <f>AND(COUNTIF('Master list(no salts, metals)'!W518,"&lt;=1"),IF(COUNTIF('Master list(no salts, metals)'!$K518:$Y518, "#N/A")=14,TRUE,FALSE))</f>
        <v>0</v>
      </c>
      <c r="X519" t="b">
        <f>AND(COUNTIF('Master list(no salts, metals)'!X518,"&lt;=1"),IF(COUNTIF('Master list(no salts, metals)'!$K518:$Y518, "#N/A")=14,TRUE,FALSE))</f>
        <v>0</v>
      </c>
      <c r="Y519" t="b">
        <f>AND(COUNTIF('Master list(no salts, metals)'!Y518,"&lt;=1"),IF(COUNTIF('Master list(no salts, metals)'!$K518:$Y518, "#N/A")=14,TRUE,FALSE))</f>
        <v>0</v>
      </c>
    </row>
    <row r="520" spans="11:25" x14ac:dyDescent="0.25">
      <c r="K520" t="b">
        <f>AND(COUNTIF('Master list(no salts, metals)'!K519,"&lt;=1"),IF(COUNTIF('Master list(no salts, metals)'!$K519:$Y519, "#N/A")=14,TRUE,FALSE))</f>
        <v>0</v>
      </c>
      <c r="L520" t="b">
        <f>AND(COUNTIF('Master list(no salts, metals)'!L519,"&lt;=1"),IF(COUNTIF('Master list(no salts, metals)'!$K519:$Y519, "#N/A")=14,TRUE,FALSE))</f>
        <v>0</v>
      </c>
      <c r="M520" t="b">
        <f>AND(COUNTIF('Master list(no salts, metals)'!M519,"&lt;=1"),IF(COUNTIF('Master list(no salts, metals)'!$K519:$Y519, "#N/A")=14,TRUE,FALSE))</f>
        <v>0</v>
      </c>
      <c r="N520" t="b">
        <f>AND(COUNTIF('Master list(no salts, metals)'!N519,"&lt;=1"),IF(COUNTIF('Master list(no salts, metals)'!$K519:$Y519, "#N/A")=14,TRUE,FALSE))</f>
        <v>0</v>
      </c>
      <c r="O520" t="b">
        <f>AND(COUNTIF('Master list(no salts, metals)'!O519,"&lt;=1"),IF(COUNTIF('Master list(no salts, metals)'!$K519:$Y519, "#N/A")=14,TRUE,FALSE))</f>
        <v>0</v>
      </c>
      <c r="P520" t="b">
        <f>AND(COUNTIF('Master list(no salts, metals)'!P519,"&lt;=1"),IF(COUNTIF('Master list(no salts, metals)'!$K519:$Y519, "#N/A")=14,TRUE,FALSE))</f>
        <v>0</v>
      </c>
      <c r="Q520" t="b">
        <f>AND(COUNTIF('Master list(no salts, metals)'!Q519,"&lt;=1"),IF(COUNTIF('Master list(no salts, metals)'!$K519:$Y519, "#N/A")=14,TRUE,FALSE))</f>
        <v>0</v>
      </c>
      <c r="R520" t="b">
        <f>AND(COUNTIF('Master list(no salts, metals)'!R519,"&lt;=1"),IF(COUNTIF('Master list(no salts, metals)'!$K519:$Y519, "#N/A")=14,TRUE,FALSE))</f>
        <v>0</v>
      </c>
      <c r="S520" t="b">
        <f>AND(COUNTIF('Master list(no salts, metals)'!S519,"&lt;=1"),IF(COUNTIF('Master list(no salts, metals)'!$K519:$Y519, "#N/A")=14,TRUE,FALSE))</f>
        <v>0</v>
      </c>
      <c r="T520" t="b">
        <f>AND(COUNTIF('Master list(no salts, metals)'!T519,"&lt;=1"),IF(COUNTIF('Master list(no salts, metals)'!$K519:$Y519, "#N/A")=14,TRUE,FALSE))</f>
        <v>0</v>
      </c>
      <c r="U520" t="b">
        <f>AND(COUNTIF('Master list(no salts, metals)'!U519,"&lt;=1"),IF(COUNTIF('Master list(no salts, metals)'!$K519:$Y519, "#N/A")=14,TRUE,FALSE))</f>
        <v>0</v>
      </c>
      <c r="V520" t="b">
        <f>AND(COUNTIF('Master list(no salts, metals)'!V519,"&lt;=1"),IF(COUNTIF('Master list(no salts, metals)'!$K519:$Y519, "#N/A")=14,TRUE,FALSE))</f>
        <v>0</v>
      </c>
      <c r="W520" t="b">
        <f>AND(COUNTIF('Master list(no salts, metals)'!W519,"&lt;=1"),IF(COUNTIF('Master list(no salts, metals)'!$K519:$Y519, "#N/A")=14,TRUE,FALSE))</f>
        <v>1</v>
      </c>
      <c r="X520" t="b">
        <f>AND(COUNTIF('Master list(no salts, metals)'!X519,"&lt;=1"),IF(COUNTIF('Master list(no salts, metals)'!$K519:$Y519, "#N/A")=14,TRUE,FALSE))</f>
        <v>0</v>
      </c>
      <c r="Y520" t="b">
        <f>AND(COUNTIF('Master list(no salts, metals)'!Y519,"&lt;=1"),IF(COUNTIF('Master list(no salts, metals)'!$K519:$Y519, "#N/A")=14,TRUE,FALSE))</f>
        <v>0</v>
      </c>
    </row>
    <row r="521" spans="11:25" x14ac:dyDescent="0.25">
      <c r="K521" t="b">
        <f>AND(COUNTIF('Master list(no salts, metals)'!K520,"&lt;=1"),IF(COUNTIF('Master list(no salts, metals)'!$K520:$Y520, "#N/A")=14,TRUE,FALSE))</f>
        <v>0</v>
      </c>
      <c r="L521" t="b">
        <f>AND(COUNTIF('Master list(no salts, metals)'!L520,"&lt;=1"),IF(COUNTIF('Master list(no salts, metals)'!$K520:$Y520, "#N/A")=14,TRUE,FALSE))</f>
        <v>0</v>
      </c>
      <c r="M521" t="b">
        <f>AND(COUNTIF('Master list(no salts, metals)'!M520,"&lt;=1"),IF(COUNTIF('Master list(no salts, metals)'!$K520:$Y520, "#N/A")=14,TRUE,FALSE))</f>
        <v>0</v>
      </c>
      <c r="N521" t="b">
        <f>AND(COUNTIF('Master list(no salts, metals)'!N520,"&lt;=1"),IF(COUNTIF('Master list(no salts, metals)'!$K520:$Y520, "#N/A")=14,TRUE,FALSE))</f>
        <v>0</v>
      </c>
      <c r="O521" t="b">
        <f>AND(COUNTIF('Master list(no salts, metals)'!O520,"&lt;=1"),IF(COUNTIF('Master list(no salts, metals)'!$K520:$Y520, "#N/A")=14,TRUE,FALSE))</f>
        <v>0</v>
      </c>
      <c r="P521" t="b">
        <f>AND(COUNTIF('Master list(no salts, metals)'!P520,"&lt;=1"),IF(COUNTIF('Master list(no salts, metals)'!$K520:$Y520, "#N/A")=14,TRUE,FALSE))</f>
        <v>0</v>
      </c>
      <c r="Q521" t="b">
        <f>AND(COUNTIF('Master list(no salts, metals)'!Q520,"&lt;=1"),IF(COUNTIF('Master list(no salts, metals)'!$K520:$Y520, "#N/A")=14,TRUE,FALSE))</f>
        <v>0</v>
      </c>
      <c r="R521" t="b">
        <f>AND(COUNTIF('Master list(no salts, metals)'!R520,"&lt;=1"),IF(COUNTIF('Master list(no salts, metals)'!$K520:$Y520, "#N/A")=14,TRUE,FALSE))</f>
        <v>0</v>
      </c>
      <c r="S521" t="b">
        <f>AND(COUNTIF('Master list(no salts, metals)'!S520,"&lt;=1"),IF(COUNTIF('Master list(no salts, metals)'!$K520:$Y520, "#N/A")=14,TRUE,FALSE))</f>
        <v>0</v>
      </c>
      <c r="T521" t="b">
        <f>AND(COUNTIF('Master list(no salts, metals)'!T520,"&lt;=1"),IF(COUNTIF('Master list(no salts, metals)'!$K520:$Y520, "#N/A")=14,TRUE,FALSE))</f>
        <v>0</v>
      </c>
      <c r="U521" t="b">
        <f>AND(COUNTIF('Master list(no salts, metals)'!U520,"&lt;=1"),IF(COUNTIF('Master list(no salts, metals)'!$K520:$Y520, "#N/A")=14,TRUE,FALSE))</f>
        <v>0</v>
      </c>
      <c r="V521" t="b">
        <f>AND(COUNTIF('Master list(no salts, metals)'!V520,"&lt;=1"),IF(COUNTIF('Master list(no salts, metals)'!$K520:$Y520, "#N/A")=14,TRUE,FALSE))</f>
        <v>0</v>
      </c>
      <c r="W521" t="b">
        <f>AND(COUNTIF('Master list(no salts, metals)'!W520,"&lt;=1"),IF(COUNTIF('Master list(no salts, metals)'!$K520:$Y520, "#N/A")=14,TRUE,FALSE))</f>
        <v>0</v>
      </c>
      <c r="X521" t="b">
        <f>AND(COUNTIF('Master list(no salts, metals)'!X520,"&lt;=1"),IF(COUNTIF('Master list(no salts, metals)'!$K520:$Y520, "#N/A")=14,TRUE,FALSE))</f>
        <v>0</v>
      </c>
      <c r="Y521" t="b">
        <f>AND(COUNTIF('Master list(no salts, metals)'!Y520,"&lt;=1"),IF(COUNTIF('Master list(no salts, metals)'!$K520:$Y520, "#N/A")=14,TRUE,FALSE))</f>
        <v>1</v>
      </c>
    </row>
    <row r="522" spans="11:25" x14ac:dyDescent="0.25">
      <c r="K522" t="b">
        <f>AND(COUNTIF('Master list(no salts, metals)'!K521,"&lt;=1"),IF(COUNTIF('Master list(no salts, metals)'!$K521:$Y521, "#N/A")=14,TRUE,FALSE))</f>
        <v>0</v>
      </c>
      <c r="L522" t="b">
        <f>AND(COUNTIF('Master list(no salts, metals)'!L521,"&lt;=1"),IF(COUNTIF('Master list(no salts, metals)'!$K521:$Y521, "#N/A")=14,TRUE,FALSE))</f>
        <v>0</v>
      </c>
      <c r="M522" t="b">
        <f>AND(COUNTIF('Master list(no salts, metals)'!M521,"&lt;=1"),IF(COUNTIF('Master list(no salts, metals)'!$K521:$Y521, "#N/A")=14,TRUE,FALSE))</f>
        <v>0</v>
      </c>
      <c r="N522" t="b">
        <f>AND(COUNTIF('Master list(no salts, metals)'!N521,"&lt;=1"),IF(COUNTIF('Master list(no salts, metals)'!$K521:$Y521, "#N/A")=14,TRUE,FALSE))</f>
        <v>0</v>
      </c>
      <c r="O522" t="b">
        <f>AND(COUNTIF('Master list(no salts, metals)'!O521,"&lt;=1"),IF(COUNTIF('Master list(no salts, metals)'!$K521:$Y521, "#N/A")=14,TRUE,FALSE))</f>
        <v>0</v>
      </c>
      <c r="P522" t="b">
        <f>AND(COUNTIF('Master list(no salts, metals)'!P521,"&lt;=1"),IF(COUNTIF('Master list(no salts, metals)'!$K521:$Y521, "#N/A")=14,TRUE,FALSE))</f>
        <v>0</v>
      </c>
      <c r="Q522" t="b">
        <f>AND(COUNTIF('Master list(no salts, metals)'!Q521,"&lt;=1"),IF(COUNTIF('Master list(no salts, metals)'!$K521:$Y521, "#N/A")=14,TRUE,FALSE))</f>
        <v>0</v>
      </c>
      <c r="R522" t="b">
        <f>AND(COUNTIF('Master list(no salts, metals)'!R521,"&lt;=1"),IF(COUNTIF('Master list(no salts, metals)'!$K521:$Y521, "#N/A")=14,TRUE,FALSE))</f>
        <v>0</v>
      </c>
      <c r="S522" t="b">
        <f>AND(COUNTIF('Master list(no salts, metals)'!S521,"&lt;=1"),IF(COUNTIF('Master list(no salts, metals)'!$K521:$Y521, "#N/A")=14,TRUE,FALSE))</f>
        <v>0</v>
      </c>
      <c r="T522" t="b">
        <f>AND(COUNTIF('Master list(no salts, metals)'!T521,"&lt;=1"),IF(COUNTIF('Master list(no salts, metals)'!$K521:$Y521, "#N/A")=14,TRUE,FALSE))</f>
        <v>0</v>
      </c>
      <c r="U522" t="b">
        <f>AND(COUNTIF('Master list(no salts, metals)'!U521,"&lt;=1"),IF(COUNTIF('Master list(no salts, metals)'!$K521:$Y521, "#N/A")=14,TRUE,FALSE))</f>
        <v>0</v>
      </c>
      <c r="V522" t="b">
        <f>AND(COUNTIF('Master list(no salts, metals)'!V521,"&lt;=1"),IF(COUNTIF('Master list(no salts, metals)'!$K521:$Y521, "#N/A")=14,TRUE,FALSE))</f>
        <v>0</v>
      </c>
      <c r="W522" t="b">
        <f>AND(COUNTIF('Master list(no salts, metals)'!W521,"&lt;=1"),IF(COUNTIF('Master list(no salts, metals)'!$K521:$Y521, "#N/A")=14,TRUE,FALSE))</f>
        <v>1</v>
      </c>
      <c r="X522" t="b">
        <f>AND(COUNTIF('Master list(no salts, metals)'!X521,"&lt;=1"),IF(COUNTIF('Master list(no salts, metals)'!$K521:$Y521, "#N/A")=14,TRUE,FALSE))</f>
        <v>0</v>
      </c>
      <c r="Y522" t="b">
        <f>AND(COUNTIF('Master list(no salts, metals)'!Y521,"&lt;=1"),IF(COUNTIF('Master list(no salts, metals)'!$K521:$Y521, "#N/A")=14,TRUE,FALSE))</f>
        <v>0</v>
      </c>
    </row>
    <row r="523" spans="11:25" x14ac:dyDescent="0.25">
      <c r="K523" t="b">
        <f>AND(COUNTIF('Master list(no salts, metals)'!K522,"&lt;=1"),IF(COUNTIF('Master list(no salts, metals)'!$K522:$Y522, "#N/A")=14,TRUE,FALSE))</f>
        <v>0</v>
      </c>
      <c r="L523" t="b">
        <f>AND(COUNTIF('Master list(no salts, metals)'!L522,"&lt;=1"),IF(COUNTIF('Master list(no salts, metals)'!$K522:$Y522, "#N/A")=14,TRUE,FALSE))</f>
        <v>0</v>
      </c>
      <c r="M523" t="b">
        <f>AND(COUNTIF('Master list(no salts, metals)'!M522,"&lt;=1"),IF(COUNTIF('Master list(no salts, metals)'!$K522:$Y522, "#N/A")=14,TRUE,FALSE))</f>
        <v>0</v>
      </c>
      <c r="N523" t="b">
        <f>AND(COUNTIF('Master list(no salts, metals)'!N522,"&lt;=1"),IF(COUNTIF('Master list(no salts, metals)'!$K522:$Y522, "#N/A")=14,TRUE,FALSE))</f>
        <v>0</v>
      </c>
      <c r="O523" t="b">
        <f>AND(COUNTIF('Master list(no salts, metals)'!O522,"&lt;=1"),IF(COUNTIF('Master list(no salts, metals)'!$K522:$Y522, "#N/A")=14,TRUE,FALSE))</f>
        <v>0</v>
      </c>
      <c r="P523" t="b">
        <f>AND(COUNTIF('Master list(no salts, metals)'!P522,"&lt;=1"),IF(COUNTIF('Master list(no salts, metals)'!$K522:$Y522, "#N/A")=14,TRUE,FALSE))</f>
        <v>0</v>
      </c>
      <c r="Q523" t="b">
        <f>AND(COUNTIF('Master list(no salts, metals)'!Q522,"&lt;=1"),IF(COUNTIF('Master list(no salts, metals)'!$K522:$Y522, "#N/A")=14,TRUE,FALSE))</f>
        <v>0</v>
      </c>
      <c r="R523" t="b">
        <f>AND(COUNTIF('Master list(no salts, metals)'!R522,"&lt;=1"),IF(COUNTIF('Master list(no salts, metals)'!$K522:$Y522, "#N/A")=14,TRUE,FALSE))</f>
        <v>0</v>
      </c>
      <c r="S523" t="b">
        <f>AND(COUNTIF('Master list(no salts, metals)'!S522,"&lt;=1"),IF(COUNTIF('Master list(no salts, metals)'!$K522:$Y522, "#N/A")=14,TRUE,FALSE))</f>
        <v>0</v>
      </c>
      <c r="T523" t="b">
        <f>AND(COUNTIF('Master list(no salts, metals)'!T522,"&lt;=1"),IF(COUNTIF('Master list(no salts, metals)'!$K522:$Y522, "#N/A")=14,TRUE,FALSE))</f>
        <v>0</v>
      </c>
      <c r="U523" t="b">
        <f>AND(COUNTIF('Master list(no salts, metals)'!U522,"&lt;=1"),IF(COUNTIF('Master list(no salts, metals)'!$K522:$Y522, "#N/A")=14,TRUE,FALSE))</f>
        <v>0</v>
      </c>
      <c r="V523" t="b">
        <f>AND(COUNTIF('Master list(no salts, metals)'!V522,"&lt;=1"),IF(COUNTIF('Master list(no salts, metals)'!$K522:$Y522, "#N/A")=14,TRUE,FALSE))</f>
        <v>0</v>
      </c>
      <c r="W523" t="b">
        <f>AND(COUNTIF('Master list(no salts, metals)'!W522,"&lt;=1"),IF(COUNTIF('Master list(no salts, metals)'!$K522:$Y522, "#N/A")=14,TRUE,FALSE))</f>
        <v>0</v>
      </c>
      <c r="X523" t="b">
        <f>AND(COUNTIF('Master list(no salts, metals)'!X522,"&lt;=1"),IF(COUNTIF('Master list(no salts, metals)'!$K522:$Y522, "#N/A")=14,TRUE,FALSE))</f>
        <v>1</v>
      </c>
      <c r="Y523" t="b">
        <f>AND(COUNTIF('Master list(no salts, metals)'!Y522,"&lt;=1"),IF(COUNTIF('Master list(no salts, metals)'!$K522:$Y522, "#N/A")=14,TRUE,FALSE))</f>
        <v>0</v>
      </c>
    </row>
    <row r="524" spans="11:25" x14ac:dyDescent="0.25">
      <c r="K524" t="b">
        <f>AND(COUNTIF('Master list(no salts, metals)'!K523,"&lt;=1"),IF(COUNTIF('Master list(no salts, metals)'!$K523:$Y523, "#N/A")=14,TRUE,FALSE))</f>
        <v>0</v>
      </c>
      <c r="L524" t="b">
        <f>AND(COUNTIF('Master list(no salts, metals)'!L523,"&lt;=1"),IF(COUNTIF('Master list(no salts, metals)'!$K523:$Y523, "#N/A")=14,TRUE,FALSE))</f>
        <v>0</v>
      </c>
      <c r="M524" t="b">
        <f>AND(COUNTIF('Master list(no salts, metals)'!M523,"&lt;=1"),IF(COUNTIF('Master list(no salts, metals)'!$K523:$Y523, "#N/A")=14,TRUE,FALSE))</f>
        <v>0</v>
      </c>
      <c r="N524" t="b">
        <f>AND(COUNTIF('Master list(no salts, metals)'!N523,"&lt;=1"),IF(COUNTIF('Master list(no salts, metals)'!$K523:$Y523, "#N/A")=14,TRUE,FALSE))</f>
        <v>0</v>
      </c>
      <c r="O524" t="b">
        <f>AND(COUNTIF('Master list(no salts, metals)'!O523,"&lt;=1"),IF(COUNTIF('Master list(no salts, metals)'!$K523:$Y523, "#N/A")=14,TRUE,FALSE))</f>
        <v>0</v>
      </c>
      <c r="P524" t="b">
        <f>AND(COUNTIF('Master list(no salts, metals)'!P523,"&lt;=1"),IF(COUNTIF('Master list(no salts, metals)'!$K523:$Y523, "#N/A")=14,TRUE,FALSE))</f>
        <v>0</v>
      </c>
      <c r="Q524" t="b">
        <f>AND(COUNTIF('Master list(no salts, metals)'!Q523,"&lt;=1"),IF(COUNTIF('Master list(no salts, metals)'!$K523:$Y523, "#N/A")=14,TRUE,FALSE))</f>
        <v>0</v>
      </c>
      <c r="R524" t="b">
        <f>AND(COUNTIF('Master list(no salts, metals)'!R523,"&lt;=1"),IF(COUNTIF('Master list(no salts, metals)'!$K523:$Y523, "#N/A")=14,TRUE,FALSE))</f>
        <v>0</v>
      </c>
      <c r="S524" t="b">
        <f>AND(COUNTIF('Master list(no salts, metals)'!S523,"&lt;=1"),IF(COUNTIF('Master list(no salts, metals)'!$K523:$Y523, "#N/A")=14,TRUE,FALSE))</f>
        <v>0</v>
      </c>
      <c r="T524" t="b">
        <f>AND(COUNTIF('Master list(no salts, metals)'!T523,"&lt;=1"),IF(COUNTIF('Master list(no salts, metals)'!$K523:$Y523, "#N/A")=14,TRUE,FALSE))</f>
        <v>0</v>
      </c>
      <c r="U524" t="b">
        <f>AND(COUNTIF('Master list(no salts, metals)'!U523,"&lt;=1"),IF(COUNTIF('Master list(no salts, metals)'!$K523:$Y523, "#N/A")=14,TRUE,FALSE))</f>
        <v>0</v>
      </c>
      <c r="V524" t="b">
        <f>AND(COUNTIF('Master list(no salts, metals)'!V523,"&lt;=1"),IF(COUNTIF('Master list(no salts, metals)'!$K523:$Y523, "#N/A")=14,TRUE,FALSE))</f>
        <v>0</v>
      </c>
      <c r="W524" t="b">
        <f>AND(COUNTIF('Master list(no salts, metals)'!W523,"&lt;=1"),IF(COUNTIF('Master list(no salts, metals)'!$K523:$Y523, "#N/A")=14,TRUE,FALSE))</f>
        <v>0</v>
      </c>
      <c r="X524" t="b">
        <f>AND(COUNTIF('Master list(no salts, metals)'!X523,"&lt;=1"),IF(COUNTIF('Master list(no salts, metals)'!$K523:$Y523, "#N/A")=14,TRUE,FALSE))</f>
        <v>1</v>
      </c>
      <c r="Y524" t="b">
        <f>AND(COUNTIF('Master list(no salts, metals)'!Y523,"&lt;=1"),IF(COUNTIF('Master list(no salts, metals)'!$K523:$Y523, "#N/A")=14,TRUE,FALSE))</f>
        <v>0</v>
      </c>
    </row>
    <row r="525" spans="11:25" x14ac:dyDescent="0.25">
      <c r="K525" t="b">
        <f>AND(COUNTIF('Master list(no salts, metals)'!K524,"&lt;=1"),IF(COUNTIF('Master list(no salts, metals)'!$K524:$Y524, "#N/A")=14,TRUE,FALSE))</f>
        <v>0</v>
      </c>
      <c r="L525" t="b">
        <f>AND(COUNTIF('Master list(no salts, metals)'!L524,"&lt;=1"),IF(COUNTIF('Master list(no salts, metals)'!$K524:$Y524, "#N/A")=14,TRUE,FALSE))</f>
        <v>0</v>
      </c>
      <c r="M525" t="b">
        <f>AND(COUNTIF('Master list(no salts, metals)'!M524,"&lt;=1"),IF(COUNTIF('Master list(no salts, metals)'!$K524:$Y524, "#N/A")=14,TRUE,FALSE))</f>
        <v>0</v>
      </c>
      <c r="N525" t="b">
        <f>AND(COUNTIF('Master list(no salts, metals)'!N524,"&lt;=1"),IF(COUNTIF('Master list(no salts, metals)'!$K524:$Y524, "#N/A")=14,TRUE,FALSE))</f>
        <v>0</v>
      </c>
      <c r="O525" t="b">
        <f>AND(COUNTIF('Master list(no salts, metals)'!O524,"&lt;=1"),IF(COUNTIF('Master list(no salts, metals)'!$K524:$Y524, "#N/A")=14,TRUE,FALSE))</f>
        <v>0</v>
      </c>
      <c r="P525" t="b">
        <f>AND(COUNTIF('Master list(no salts, metals)'!P524,"&lt;=1"),IF(COUNTIF('Master list(no salts, metals)'!$K524:$Y524, "#N/A")=14,TRUE,FALSE))</f>
        <v>0</v>
      </c>
      <c r="Q525" t="b">
        <f>AND(COUNTIF('Master list(no salts, metals)'!Q524,"&lt;=1"),IF(COUNTIF('Master list(no salts, metals)'!$K524:$Y524, "#N/A")=14,TRUE,FALSE))</f>
        <v>0</v>
      </c>
      <c r="R525" t="b">
        <f>AND(COUNTIF('Master list(no salts, metals)'!R524,"&lt;=1"),IF(COUNTIF('Master list(no salts, metals)'!$K524:$Y524, "#N/A")=14,TRUE,FALSE))</f>
        <v>0</v>
      </c>
      <c r="S525" t="b">
        <f>AND(COUNTIF('Master list(no salts, metals)'!S524,"&lt;=1"),IF(COUNTIF('Master list(no salts, metals)'!$K524:$Y524, "#N/A")=14,TRUE,FALSE))</f>
        <v>0</v>
      </c>
      <c r="T525" t="b">
        <f>AND(COUNTIF('Master list(no salts, metals)'!T524,"&lt;=1"),IF(COUNTIF('Master list(no salts, metals)'!$K524:$Y524, "#N/A")=14,TRUE,FALSE))</f>
        <v>0</v>
      </c>
      <c r="U525" t="b">
        <f>AND(COUNTIF('Master list(no salts, metals)'!U524,"&lt;=1"),IF(COUNTIF('Master list(no salts, metals)'!$K524:$Y524, "#N/A")=14,TRUE,FALSE))</f>
        <v>0</v>
      </c>
      <c r="V525" t="b">
        <f>AND(COUNTIF('Master list(no salts, metals)'!V524,"&lt;=1"),IF(COUNTIF('Master list(no salts, metals)'!$K524:$Y524, "#N/A")=14,TRUE,FALSE))</f>
        <v>0</v>
      </c>
      <c r="W525" t="b">
        <f>AND(COUNTIF('Master list(no salts, metals)'!W524,"&lt;=1"),IF(COUNTIF('Master list(no salts, metals)'!$K524:$Y524, "#N/A")=14,TRUE,FALSE))</f>
        <v>1</v>
      </c>
      <c r="X525" t="b">
        <f>AND(COUNTIF('Master list(no salts, metals)'!X524,"&lt;=1"),IF(COUNTIF('Master list(no salts, metals)'!$K524:$Y524, "#N/A")=14,TRUE,FALSE))</f>
        <v>0</v>
      </c>
      <c r="Y525" t="b">
        <f>AND(COUNTIF('Master list(no salts, metals)'!Y524,"&lt;=1"),IF(COUNTIF('Master list(no salts, metals)'!$K524:$Y524, "#N/A")=14,TRUE,FALSE))</f>
        <v>0</v>
      </c>
    </row>
    <row r="526" spans="11:25" x14ac:dyDescent="0.25">
      <c r="K526" t="b">
        <f>AND(COUNTIF('Master list(no salts, metals)'!K525,"&lt;=1"),IF(COUNTIF('Master list(no salts, metals)'!$K525:$Y525, "#N/A")=14,TRUE,FALSE))</f>
        <v>0</v>
      </c>
      <c r="L526" t="b">
        <f>AND(COUNTIF('Master list(no salts, metals)'!L525,"&lt;=1"),IF(COUNTIF('Master list(no salts, metals)'!$K525:$Y525, "#N/A")=14,TRUE,FALSE))</f>
        <v>0</v>
      </c>
      <c r="M526" t="b">
        <f>AND(COUNTIF('Master list(no salts, metals)'!M525,"&lt;=1"),IF(COUNTIF('Master list(no salts, metals)'!$K525:$Y525, "#N/A")=14,TRUE,FALSE))</f>
        <v>0</v>
      </c>
      <c r="N526" t="b">
        <f>AND(COUNTIF('Master list(no salts, metals)'!N525,"&lt;=1"),IF(COUNTIF('Master list(no salts, metals)'!$K525:$Y525, "#N/A")=14,TRUE,FALSE))</f>
        <v>0</v>
      </c>
      <c r="O526" t="b">
        <f>AND(COUNTIF('Master list(no salts, metals)'!O525,"&lt;=1"),IF(COUNTIF('Master list(no salts, metals)'!$K525:$Y525, "#N/A")=14,TRUE,FALSE))</f>
        <v>0</v>
      </c>
      <c r="P526" t="b">
        <f>AND(COUNTIF('Master list(no salts, metals)'!P525,"&lt;=1"),IF(COUNTIF('Master list(no salts, metals)'!$K525:$Y525, "#N/A")=14,TRUE,FALSE))</f>
        <v>0</v>
      </c>
      <c r="Q526" t="b">
        <f>AND(COUNTIF('Master list(no salts, metals)'!Q525,"&lt;=1"),IF(COUNTIF('Master list(no salts, metals)'!$K525:$Y525, "#N/A")=14,TRUE,FALSE))</f>
        <v>0</v>
      </c>
      <c r="R526" t="b">
        <f>AND(COUNTIF('Master list(no salts, metals)'!R525,"&lt;=1"),IF(COUNTIF('Master list(no salts, metals)'!$K525:$Y525, "#N/A")=14,TRUE,FALSE))</f>
        <v>0</v>
      </c>
      <c r="S526" t="b">
        <f>AND(COUNTIF('Master list(no salts, metals)'!S525,"&lt;=1"),IF(COUNTIF('Master list(no salts, metals)'!$K525:$Y525, "#N/A")=14,TRUE,FALSE))</f>
        <v>0</v>
      </c>
      <c r="T526" t="b">
        <f>AND(COUNTIF('Master list(no salts, metals)'!T525,"&lt;=1"),IF(COUNTIF('Master list(no salts, metals)'!$K525:$Y525, "#N/A")=14,TRUE,FALSE))</f>
        <v>0</v>
      </c>
      <c r="U526" t="b">
        <f>AND(COUNTIF('Master list(no salts, metals)'!U525,"&lt;=1"),IF(COUNTIF('Master list(no salts, metals)'!$K525:$Y525, "#N/A")=14,TRUE,FALSE))</f>
        <v>0</v>
      </c>
      <c r="V526" t="b">
        <f>AND(COUNTIF('Master list(no salts, metals)'!V525,"&lt;=1"),IF(COUNTIF('Master list(no salts, metals)'!$K525:$Y525, "#N/A")=14,TRUE,FALSE))</f>
        <v>0</v>
      </c>
      <c r="W526" t="b">
        <f>AND(COUNTIF('Master list(no salts, metals)'!W525,"&lt;=1"),IF(COUNTIF('Master list(no salts, metals)'!$K525:$Y525, "#N/A")=14,TRUE,FALSE))</f>
        <v>0</v>
      </c>
      <c r="X526" t="b">
        <f>AND(COUNTIF('Master list(no salts, metals)'!X525,"&lt;=1"),IF(COUNTIF('Master list(no salts, metals)'!$K525:$Y525, "#N/A")=14,TRUE,FALSE))</f>
        <v>0</v>
      </c>
      <c r="Y526" t="b">
        <f>AND(COUNTIF('Master list(no salts, metals)'!Y525,"&lt;=1"),IF(COUNTIF('Master list(no salts, metals)'!$K525:$Y525, "#N/A")=14,TRUE,FALSE))</f>
        <v>0</v>
      </c>
    </row>
    <row r="527" spans="11:25" x14ac:dyDescent="0.25">
      <c r="K527" t="b">
        <f>AND(COUNTIF('Master list(no salts, metals)'!K526,"&lt;=1"),IF(COUNTIF('Master list(no salts, metals)'!$K526:$Y526, "#N/A")=14,TRUE,FALSE))</f>
        <v>0</v>
      </c>
      <c r="L527" t="b">
        <f>AND(COUNTIF('Master list(no salts, metals)'!L526,"&lt;=1"),IF(COUNTIF('Master list(no salts, metals)'!$K526:$Y526, "#N/A")=14,TRUE,FALSE))</f>
        <v>0</v>
      </c>
      <c r="M527" t="b">
        <f>AND(COUNTIF('Master list(no salts, metals)'!M526,"&lt;=1"),IF(COUNTIF('Master list(no salts, metals)'!$K526:$Y526, "#N/A")=14,TRUE,FALSE))</f>
        <v>0</v>
      </c>
      <c r="N527" t="b">
        <f>AND(COUNTIF('Master list(no salts, metals)'!N526,"&lt;=1"),IF(COUNTIF('Master list(no salts, metals)'!$K526:$Y526, "#N/A")=14,TRUE,FALSE))</f>
        <v>0</v>
      </c>
      <c r="O527" t="b">
        <f>AND(COUNTIF('Master list(no salts, metals)'!O526,"&lt;=1"),IF(COUNTIF('Master list(no salts, metals)'!$K526:$Y526, "#N/A")=14,TRUE,FALSE))</f>
        <v>0</v>
      </c>
      <c r="P527" t="b">
        <f>AND(COUNTIF('Master list(no salts, metals)'!P526,"&lt;=1"),IF(COUNTIF('Master list(no salts, metals)'!$K526:$Y526, "#N/A")=14,TRUE,FALSE))</f>
        <v>0</v>
      </c>
      <c r="Q527" t="b">
        <f>AND(COUNTIF('Master list(no salts, metals)'!Q526,"&lt;=1"),IF(COUNTIF('Master list(no salts, metals)'!$K526:$Y526, "#N/A")=14,TRUE,FALSE))</f>
        <v>0</v>
      </c>
      <c r="R527" t="b">
        <f>AND(COUNTIF('Master list(no salts, metals)'!R526,"&lt;=1"),IF(COUNTIF('Master list(no salts, metals)'!$K526:$Y526, "#N/A")=14,TRUE,FALSE))</f>
        <v>0</v>
      </c>
      <c r="S527" t="b">
        <f>AND(COUNTIF('Master list(no salts, metals)'!S526,"&lt;=1"),IF(COUNTIF('Master list(no salts, metals)'!$K526:$Y526, "#N/A")=14,TRUE,FALSE))</f>
        <v>0</v>
      </c>
      <c r="T527" t="b">
        <f>AND(COUNTIF('Master list(no salts, metals)'!T526,"&lt;=1"),IF(COUNTIF('Master list(no salts, metals)'!$K526:$Y526, "#N/A")=14,TRUE,FALSE))</f>
        <v>1</v>
      </c>
      <c r="U527" t="b">
        <f>AND(COUNTIF('Master list(no salts, metals)'!U526,"&lt;=1"),IF(COUNTIF('Master list(no salts, metals)'!$K526:$Y526, "#N/A")=14,TRUE,FALSE))</f>
        <v>0</v>
      </c>
      <c r="V527" t="b">
        <f>AND(COUNTIF('Master list(no salts, metals)'!V526,"&lt;=1"),IF(COUNTIF('Master list(no salts, metals)'!$K526:$Y526, "#N/A")=14,TRUE,FALSE))</f>
        <v>0</v>
      </c>
      <c r="W527" t="b">
        <f>AND(COUNTIF('Master list(no salts, metals)'!W526,"&lt;=1"),IF(COUNTIF('Master list(no salts, metals)'!$K526:$Y526, "#N/A")=14,TRUE,FALSE))</f>
        <v>0</v>
      </c>
      <c r="X527" t="b">
        <f>AND(COUNTIF('Master list(no salts, metals)'!X526,"&lt;=1"),IF(COUNTIF('Master list(no salts, metals)'!$K526:$Y526, "#N/A")=14,TRUE,FALSE))</f>
        <v>0</v>
      </c>
      <c r="Y527" t="b">
        <f>AND(COUNTIF('Master list(no salts, metals)'!Y526,"&lt;=1"),IF(COUNTIF('Master list(no salts, metals)'!$K526:$Y526, "#N/A")=14,TRUE,FALSE))</f>
        <v>0</v>
      </c>
    </row>
    <row r="528" spans="11:25" x14ac:dyDescent="0.25">
      <c r="K528" t="b">
        <f>AND(COUNTIF('Master list(no salts, metals)'!K527,"&lt;=1"),IF(COUNTIF('Master list(no salts, metals)'!$K527:$Y527, "#N/A")=14,TRUE,FALSE))</f>
        <v>0</v>
      </c>
      <c r="L528" t="b">
        <f>AND(COUNTIF('Master list(no salts, metals)'!L527,"&lt;=1"),IF(COUNTIF('Master list(no salts, metals)'!$K527:$Y527, "#N/A")=14,TRUE,FALSE))</f>
        <v>0</v>
      </c>
      <c r="M528" t="b">
        <f>AND(COUNTIF('Master list(no salts, metals)'!M527,"&lt;=1"),IF(COUNTIF('Master list(no salts, metals)'!$K527:$Y527, "#N/A")=14,TRUE,FALSE))</f>
        <v>0</v>
      </c>
      <c r="N528" t="b">
        <f>AND(COUNTIF('Master list(no salts, metals)'!N527,"&lt;=1"),IF(COUNTIF('Master list(no salts, metals)'!$K527:$Y527, "#N/A")=14,TRUE,FALSE))</f>
        <v>0</v>
      </c>
      <c r="O528" t="b">
        <f>AND(COUNTIF('Master list(no salts, metals)'!O527,"&lt;=1"),IF(COUNTIF('Master list(no salts, metals)'!$K527:$Y527, "#N/A")=14,TRUE,FALSE))</f>
        <v>0</v>
      </c>
      <c r="P528" t="b">
        <f>AND(COUNTIF('Master list(no salts, metals)'!P527,"&lt;=1"),IF(COUNTIF('Master list(no salts, metals)'!$K527:$Y527, "#N/A")=14,TRUE,FALSE))</f>
        <v>0</v>
      </c>
      <c r="Q528" t="b">
        <f>AND(COUNTIF('Master list(no salts, metals)'!Q527,"&lt;=1"),IF(COUNTIF('Master list(no salts, metals)'!$K527:$Y527, "#N/A")=14,TRUE,FALSE))</f>
        <v>0</v>
      </c>
      <c r="R528" t="b">
        <f>AND(COUNTIF('Master list(no salts, metals)'!R527,"&lt;=1"),IF(COUNTIF('Master list(no salts, metals)'!$K527:$Y527, "#N/A")=14,TRUE,FALSE))</f>
        <v>0</v>
      </c>
      <c r="S528" t="b">
        <f>AND(COUNTIF('Master list(no salts, metals)'!S527,"&lt;=1"),IF(COUNTIF('Master list(no salts, metals)'!$K527:$Y527, "#N/A")=14,TRUE,FALSE))</f>
        <v>0</v>
      </c>
      <c r="T528" t="b">
        <f>AND(COUNTIF('Master list(no salts, metals)'!T527,"&lt;=1"),IF(COUNTIF('Master list(no salts, metals)'!$K527:$Y527, "#N/A")=14,TRUE,FALSE))</f>
        <v>0</v>
      </c>
      <c r="U528" t="b">
        <f>AND(COUNTIF('Master list(no salts, metals)'!U527,"&lt;=1"),IF(COUNTIF('Master list(no salts, metals)'!$K527:$Y527, "#N/A")=14,TRUE,FALSE))</f>
        <v>0</v>
      </c>
      <c r="V528" t="b">
        <f>AND(COUNTIF('Master list(no salts, metals)'!V527,"&lt;=1"),IF(COUNTIF('Master list(no salts, metals)'!$K527:$Y527, "#N/A")=14,TRUE,FALSE))</f>
        <v>0</v>
      </c>
      <c r="W528" t="b">
        <f>AND(COUNTIF('Master list(no salts, metals)'!W527,"&lt;=1"),IF(COUNTIF('Master list(no salts, metals)'!$K527:$Y527, "#N/A")=14,TRUE,FALSE))</f>
        <v>0</v>
      </c>
      <c r="X528" t="b">
        <f>AND(COUNTIF('Master list(no salts, metals)'!X527,"&lt;=1"),IF(COUNTIF('Master list(no salts, metals)'!$K527:$Y527, "#N/A")=14,TRUE,FALSE))</f>
        <v>0</v>
      </c>
      <c r="Y528" t="b">
        <f>AND(COUNTIF('Master list(no salts, metals)'!Y527,"&lt;=1"),IF(COUNTIF('Master list(no salts, metals)'!$K527:$Y527, "#N/A")=14,TRUE,FALSE))</f>
        <v>0</v>
      </c>
    </row>
    <row r="529" spans="11:25" x14ac:dyDescent="0.25">
      <c r="K529" t="b">
        <f>AND(COUNTIF('Master list(no salts, metals)'!K528,"&lt;=1"),IF(COUNTIF('Master list(no salts, metals)'!$K528:$Y528, "#N/A")=14,TRUE,FALSE))</f>
        <v>0</v>
      </c>
      <c r="L529" t="b">
        <f>AND(COUNTIF('Master list(no salts, metals)'!L528,"&lt;=1"),IF(COUNTIF('Master list(no salts, metals)'!$K528:$Y528, "#N/A")=14,TRUE,FALSE))</f>
        <v>0</v>
      </c>
      <c r="M529" t="b">
        <f>AND(COUNTIF('Master list(no salts, metals)'!M528,"&lt;=1"),IF(COUNTIF('Master list(no salts, metals)'!$K528:$Y528, "#N/A")=14,TRUE,FALSE))</f>
        <v>0</v>
      </c>
      <c r="N529" t="b">
        <f>AND(COUNTIF('Master list(no salts, metals)'!N528,"&lt;=1"),IF(COUNTIF('Master list(no salts, metals)'!$K528:$Y528, "#N/A")=14,TRUE,FALSE))</f>
        <v>0</v>
      </c>
      <c r="O529" t="b">
        <f>AND(COUNTIF('Master list(no salts, metals)'!O528,"&lt;=1"),IF(COUNTIF('Master list(no salts, metals)'!$K528:$Y528, "#N/A")=14,TRUE,FALSE))</f>
        <v>0</v>
      </c>
      <c r="P529" t="b">
        <f>AND(COUNTIF('Master list(no salts, metals)'!P528,"&lt;=1"),IF(COUNTIF('Master list(no salts, metals)'!$K528:$Y528, "#N/A")=14,TRUE,FALSE))</f>
        <v>0</v>
      </c>
      <c r="Q529" t="b">
        <f>AND(COUNTIF('Master list(no salts, metals)'!Q528,"&lt;=1"),IF(COUNTIF('Master list(no salts, metals)'!$K528:$Y528, "#N/A")=14,TRUE,FALSE))</f>
        <v>0</v>
      </c>
      <c r="R529" t="b">
        <f>AND(COUNTIF('Master list(no salts, metals)'!R528,"&lt;=1"),IF(COUNTIF('Master list(no salts, metals)'!$K528:$Y528, "#N/A")=14,TRUE,FALSE))</f>
        <v>0</v>
      </c>
      <c r="S529" t="b">
        <f>AND(COUNTIF('Master list(no salts, metals)'!S528,"&lt;=1"),IF(COUNTIF('Master list(no salts, metals)'!$K528:$Y528, "#N/A")=14,TRUE,FALSE))</f>
        <v>0</v>
      </c>
      <c r="T529" t="b">
        <f>AND(COUNTIF('Master list(no salts, metals)'!T528,"&lt;=1"),IF(COUNTIF('Master list(no salts, metals)'!$K528:$Y528, "#N/A")=14,TRUE,FALSE))</f>
        <v>0</v>
      </c>
      <c r="U529" t="b">
        <f>AND(COUNTIF('Master list(no salts, metals)'!U528,"&lt;=1"),IF(COUNTIF('Master list(no salts, metals)'!$K528:$Y528, "#N/A")=14,TRUE,FALSE))</f>
        <v>0</v>
      </c>
      <c r="V529" t="b">
        <f>AND(COUNTIF('Master list(no salts, metals)'!V528,"&lt;=1"),IF(COUNTIF('Master list(no salts, metals)'!$K528:$Y528, "#N/A")=14,TRUE,FALSE))</f>
        <v>0</v>
      </c>
      <c r="W529" t="b">
        <f>AND(COUNTIF('Master list(no salts, metals)'!W528,"&lt;=1"),IF(COUNTIF('Master list(no salts, metals)'!$K528:$Y528, "#N/A")=14,TRUE,FALSE))</f>
        <v>0</v>
      </c>
      <c r="X529" t="b">
        <f>AND(COUNTIF('Master list(no salts, metals)'!X528,"&lt;=1"),IF(COUNTIF('Master list(no salts, metals)'!$K528:$Y528, "#N/A")=14,TRUE,FALSE))</f>
        <v>0</v>
      </c>
      <c r="Y529" t="b">
        <f>AND(COUNTIF('Master list(no salts, metals)'!Y528,"&lt;=1"),IF(COUNTIF('Master list(no salts, metals)'!$K528:$Y528, "#N/A")=14,TRUE,FALSE))</f>
        <v>0</v>
      </c>
    </row>
    <row r="530" spans="11:25" x14ac:dyDescent="0.25">
      <c r="K530" t="b">
        <f>AND(COUNTIF('Master list(no salts, metals)'!K529,"&lt;=1"),IF(COUNTIF('Master list(no salts, metals)'!$K529:$Y529, "#N/A")=14,TRUE,FALSE))</f>
        <v>0</v>
      </c>
      <c r="L530" t="b">
        <f>AND(COUNTIF('Master list(no salts, metals)'!L529,"&lt;=1"),IF(COUNTIF('Master list(no salts, metals)'!$K529:$Y529, "#N/A")=14,TRUE,FALSE))</f>
        <v>0</v>
      </c>
      <c r="M530" t="b">
        <f>AND(COUNTIF('Master list(no salts, metals)'!M529,"&lt;=1"),IF(COUNTIF('Master list(no salts, metals)'!$K529:$Y529, "#N/A")=14,TRUE,FALSE))</f>
        <v>0</v>
      </c>
      <c r="N530" t="b">
        <f>AND(COUNTIF('Master list(no salts, metals)'!N529,"&lt;=1"),IF(COUNTIF('Master list(no salts, metals)'!$K529:$Y529, "#N/A")=14,TRUE,FALSE))</f>
        <v>0</v>
      </c>
      <c r="O530" t="b">
        <f>AND(COUNTIF('Master list(no salts, metals)'!O529,"&lt;=1"),IF(COUNTIF('Master list(no salts, metals)'!$K529:$Y529, "#N/A")=14,TRUE,FALSE))</f>
        <v>0</v>
      </c>
      <c r="P530" t="b">
        <f>AND(COUNTIF('Master list(no salts, metals)'!P529,"&lt;=1"),IF(COUNTIF('Master list(no salts, metals)'!$K529:$Y529, "#N/A")=14,TRUE,FALSE))</f>
        <v>0</v>
      </c>
      <c r="Q530" t="b">
        <f>AND(COUNTIF('Master list(no salts, metals)'!Q529,"&lt;=1"),IF(COUNTIF('Master list(no salts, metals)'!$K529:$Y529, "#N/A")=14,TRUE,FALSE))</f>
        <v>0</v>
      </c>
      <c r="R530" t="b">
        <f>AND(COUNTIF('Master list(no salts, metals)'!R529,"&lt;=1"),IF(COUNTIF('Master list(no salts, metals)'!$K529:$Y529, "#N/A")=14,TRUE,FALSE))</f>
        <v>0</v>
      </c>
      <c r="S530" t="b">
        <f>AND(COUNTIF('Master list(no salts, metals)'!S529,"&lt;=1"),IF(COUNTIF('Master list(no salts, metals)'!$K529:$Y529, "#N/A")=14,TRUE,FALSE))</f>
        <v>0</v>
      </c>
      <c r="T530" t="b">
        <f>AND(COUNTIF('Master list(no salts, metals)'!T529,"&lt;=1"),IF(COUNTIF('Master list(no salts, metals)'!$K529:$Y529, "#N/A")=14,TRUE,FALSE))</f>
        <v>0</v>
      </c>
      <c r="U530" t="b">
        <f>AND(COUNTIF('Master list(no salts, metals)'!U529,"&lt;=1"),IF(COUNTIF('Master list(no salts, metals)'!$K529:$Y529, "#N/A")=14,TRUE,FALSE))</f>
        <v>0</v>
      </c>
      <c r="V530" t="b">
        <f>AND(COUNTIF('Master list(no salts, metals)'!V529,"&lt;=1"),IF(COUNTIF('Master list(no salts, metals)'!$K529:$Y529, "#N/A")=14,TRUE,FALSE))</f>
        <v>0</v>
      </c>
      <c r="W530" t="b">
        <f>AND(COUNTIF('Master list(no salts, metals)'!W529,"&lt;=1"),IF(COUNTIF('Master list(no salts, metals)'!$K529:$Y529, "#N/A")=14,TRUE,FALSE))</f>
        <v>1</v>
      </c>
      <c r="X530" t="b">
        <f>AND(COUNTIF('Master list(no salts, metals)'!X529,"&lt;=1"),IF(COUNTIF('Master list(no salts, metals)'!$K529:$Y529, "#N/A")=14,TRUE,FALSE))</f>
        <v>0</v>
      </c>
      <c r="Y530" t="b">
        <f>AND(COUNTIF('Master list(no salts, metals)'!Y529,"&lt;=1"),IF(COUNTIF('Master list(no salts, metals)'!$K529:$Y529, "#N/A")=14,TRUE,FALSE))</f>
        <v>0</v>
      </c>
    </row>
    <row r="531" spans="11:25" x14ac:dyDescent="0.25">
      <c r="K531" t="b">
        <f>AND(COUNTIF('Master list(no salts, metals)'!K530,"&lt;=1"),IF(COUNTIF('Master list(no salts, metals)'!$K530:$Y530, "#N/A")=14,TRUE,FALSE))</f>
        <v>0</v>
      </c>
      <c r="L531" t="b">
        <f>AND(COUNTIF('Master list(no salts, metals)'!L530,"&lt;=1"),IF(COUNTIF('Master list(no salts, metals)'!$K530:$Y530, "#N/A")=14,TRUE,FALSE))</f>
        <v>0</v>
      </c>
      <c r="M531" t="b">
        <f>AND(COUNTIF('Master list(no salts, metals)'!M530,"&lt;=1"),IF(COUNTIF('Master list(no salts, metals)'!$K530:$Y530, "#N/A")=14,TRUE,FALSE))</f>
        <v>0</v>
      </c>
      <c r="N531" t="b">
        <f>AND(COUNTIF('Master list(no salts, metals)'!N530,"&lt;=1"),IF(COUNTIF('Master list(no salts, metals)'!$K530:$Y530, "#N/A")=14,TRUE,FALSE))</f>
        <v>0</v>
      </c>
      <c r="O531" t="b">
        <f>AND(COUNTIF('Master list(no salts, metals)'!O530,"&lt;=1"),IF(COUNTIF('Master list(no salts, metals)'!$K530:$Y530, "#N/A")=14,TRUE,FALSE))</f>
        <v>0</v>
      </c>
      <c r="P531" t="b">
        <f>AND(COUNTIF('Master list(no salts, metals)'!P530,"&lt;=1"),IF(COUNTIF('Master list(no salts, metals)'!$K530:$Y530, "#N/A")=14,TRUE,FALSE))</f>
        <v>0</v>
      </c>
      <c r="Q531" t="b">
        <f>AND(COUNTIF('Master list(no salts, metals)'!Q530,"&lt;=1"),IF(COUNTIF('Master list(no salts, metals)'!$K530:$Y530, "#N/A")=14,TRUE,FALSE))</f>
        <v>0</v>
      </c>
      <c r="R531" t="b">
        <f>AND(COUNTIF('Master list(no salts, metals)'!R530,"&lt;=1"),IF(COUNTIF('Master list(no salts, metals)'!$K530:$Y530, "#N/A")=14,TRUE,FALSE))</f>
        <v>0</v>
      </c>
      <c r="S531" t="b">
        <f>AND(COUNTIF('Master list(no salts, metals)'!S530,"&lt;=1"),IF(COUNTIF('Master list(no salts, metals)'!$K530:$Y530, "#N/A")=14,TRUE,FALSE))</f>
        <v>0</v>
      </c>
      <c r="T531" t="b">
        <f>AND(COUNTIF('Master list(no salts, metals)'!T530,"&lt;=1"),IF(COUNTIF('Master list(no salts, metals)'!$K530:$Y530, "#N/A")=14,TRUE,FALSE))</f>
        <v>1</v>
      </c>
      <c r="U531" t="b">
        <f>AND(COUNTIF('Master list(no salts, metals)'!U530,"&lt;=1"),IF(COUNTIF('Master list(no salts, metals)'!$K530:$Y530, "#N/A")=14,TRUE,FALSE))</f>
        <v>0</v>
      </c>
      <c r="V531" t="b">
        <f>AND(COUNTIF('Master list(no salts, metals)'!V530,"&lt;=1"),IF(COUNTIF('Master list(no salts, metals)'!$K530:$Y530, "#N/A")=14,TRUE,FALSE))</f>
        <v>0</v>
      </c>
      <c r="W531" t="b">
        <f>AND(COUNTIF('Master list(no salts, metals)'!W530,"&lt;=1"),IF(COUNTIF('Master list(no salts, metals)'!$K530:$Y530, "#N/A")=14,TRUE,FALSE))</f>
        <v>0</v>
      </c>
      <c r="X531" t="b">
        <f>AND(COUNTIF('Master list(no salts, metals)'!X530,"&lt;=1"),IF(COUNTIF('Master list(no salts, metals)'!$K530:$Y530, "#N/A")=14,TRUE,FALSE))</f>
        <v>0</v>
      </c>
      <c r="Y531" t="b">
        <f>AND(COUNTIF('Master list(no salts, metals)'!Y530,"&lt;=1"),IF(COUNTIF('Master list(no salts, metals)'!$K530:$Y530, "#N/A")=14,TRUE,FALSE))</f>
        <v>0</v>
      </c>
    </row>
    <row r="532" spans="11:25" x14ac:dyDescent="0.25">
      <c r="K532" t="b">
        <f>AND(COUNTIF('Master list(no salts, metals)'!K531,"&lt;=1"),IF(COUNTIF('Master list(no salts, metals)'!$K531:$Y531, "#N/A")=14,TRUE,FALSE))</f>
        <v>0</v>
      </c>
      <c r="L532" t="b">
        <f>AND(COUNTIF('Master list(no salts, metals)'!L531,"&lt;=1"),IF(COUNTIF('Master list(no salts, metals)'!$K531:$Y531, "#N/A")=14,TRUE,FALSE))</f>
        <v>0</v>
      </c>
      <c r="M532" t="b">
        <f>AND(COUNTIF('Master list(no salts, metals)'!M531,"&lt;=1"),IF(COUNTIF('Master list(no salts, metals)'!$K531:$Y531, "#N/A")=14,TRUE,FALSE))</f>
        <v>0</v>
      </c>
      <c r="N532" t="b">
        <f>AND(COUNTIF('Master list(no salts, metals)'!N531,"&lt;=1"),IF(COUNTIF('Master list(no salts, metals)'!$K531:$Y531, "#N/A")=14,TRUE,FALSE))</f>
        <v>0</v>
      </c>
      <c r="O532" t="b">
        <f>AND(COUNTIF('Master list(no salts, metals)'!O531,"&lt;=1"),IF(COUNTIF('Master list(no salts, metals)'!$K531:$Y531, "#N/A")=14,TRUE,FALSE))</f>
        <v>0</v>
      </c>
      <c r="P532" t="b">
        <f>AND(COUNTIF('Master list(no salts, metals)'!P531,"&lt;=1"),IF(COUNTIF('Master list(no salts, metals)'!$K531:$Y531, "#N/A")=14,TRUE,FALSE))</f>
        <v>0</v>
      </c>
      <c r="Q532" t="b">
        <f>AND(COUNTIF('Master list(no salts, metals)'!Q531,"&lt;=1"),IF(COUNTIF('Master list(no salts, metals)'!$K531:$Y531, "#N/A")=14,TRUE,FALSE))</f>
        <v>0</v>
      </c>
      <c r="R532" t="b">
        <f>AND(COUNTIF('Master list(no salts, metals)'!R531,"&lt;=1"),IF(COUNTIF('Master list(no salts, metals)'!$K531:$Y531, "#N/A")=14,TRUE,FALSE))</f>
        <v>0</v>
      </c>
      <c r="S532" t="b">
        <f>AND(COUNTIF('Master list(no salts, metals)'!S531,"&lt;=1"),IF(COUNTIF('Master list(no salts, metals)'!$K531:$Y531, "#N/A")=14,TRUE,FALSE))</f>
        <v>0</v>
      </c>
      <c r="T532" t="b">
        <f>AND(COUNTIF('Master list(no salts, metals)'!T531,"&lt;=1"),IF(COUNTIF('Master list(no salts, metals)'!$K531:$Y531, "#N/A")=14,TRUE,FALSE))</f>
        <v>1</v>
      </c>
      <c r="U532" t="b">
        <f>AND(COUNTIF('Master list(no salts, metals)'!U531,"&lt;=1"),IF(COUNTIF('Master list(no salts, metals)'!$K531:$Y531, "#N/A")=14,TRUE,FALSE))</f>
        <v>0</v>
      </c>
      <c r="V532" t="b">
        <f>AND(COUNTIF('Master list(no salts, metals)'!V531,"&lt;=1"),IF(COUNTIF('Master list(no salts, metals)'!$K531:$Y531, "#N/A")=14,TRUE,FALSE))</f>
        <v>0</v>
      </c>
      <c r="W532" t="b">
        <f>AND(COUNTIF('Master list(no salts, metals)'!W531,"&lt;=1"),IF(COUNTIF('Master list(no salts, metals)'!$K531:$Y531, "#N/A")=14,TRUE,FALSE))</f>
        <v>0</v>
      </c>
      <c r="X532" t="b">
        <f>AND(COUNTIF('Master list(no salts, metals)'!X531,"&lt;=1"),IF(COUNTIF('Master list(no salts, metals)'!$K531:$Y531, "#N/A")=14,TRUE,FALSE))</f>
        <v>0</v>
      </c>
      <c r="Y532" t="b">
        <f>AND(COUNTIF('Master list(no salts, metals)'!Y531,"&lt;=1"),IF(COUNTIF('Master list(no salts, metals)'!$K531:$Y531, "#N/A")=14,TRUE,FALSE))</f>
        <v>0</v>
      </c>
    </row>
    <row r="533" spans="11:25" x14ac:dyDescent="0.25">
      <c r="K533" t="b">
        <f>AND(COUNTIF('Master list(no salts, metals)'!K532,"&lt;=1"),IF(COUNTIF('Master list(no salts, metals)'!$K532:$Y532, "#N/A")=14,TRUE,FALSE))</f>
        <v>0</v>
      </c>
      <c r="L533" t="b">
        <f>AND(COUNTIF('Master list(no salts, metals)'!L532,"&lt;=1"),IF(COUNTIF('Master list(no salts, metals)'!$K532:$Y532, "#N/A")=14,TRUE,FALSE))</f>
        <v>0</v>
      </c>
      <c r="M533" t="b">
        <f>AND(COUNTIF('Master list(no salts, metals)'!M532,"&lt;=1"),IF(COUNTIF('Master list(no salts, metals)'!$K532:$Y532, "#N/A")=14,TRUE,FALSE))</f>
        <v>0</v>
      </c>
      <c r="N533" t="b">
        <f>AND(COUNTIF('Master list(no salts, metals)'!N532,"&lt;=1"),IF(COUNTIF('Master list(no salts, metals)'!$K532:$Y532, "#N/A")=14,TRUE,FALSE))</f>
        <v>0</v>
      </c>
      <c r="O533" t="b">
        <f>AND(COUNTIF('Master list(no salts, metals)'!O532,"&lt;=1"),IF(COUNTIF('Master list(no salts, metals)'!$K532:$Y532, "#N/A")=14,TRUE,FALSE))</f>
        <v>0</v>
      </c>
      <c r="P533" t="b">
        <f>AND(COUNTIF('Master list(no salts, metals)'!P532,"&lt;=1"),IF(COUNTIF('Master list(no salts, metals)'!$K532:$Y532, "#N/A")=14,TRUE,FALSE))</f>
        <v>0</v>
      </c>
      <c r="Q533" t="b">
        <f>AND(COUNTIF('Master list(no salts, metals)'!Q532,"&lt;=1"),IF(COUNTIF('Master list(no salts, metals)'!$K532:$Y532, "#N/A")=14,TRUE,FALSE))</f>
        <v>0</v>
      </c>
      <c r="R533" t="b">
        <f>AND(COUNTIF('Master list(no salts, metals)'!R532,"&lt;=1"),IF(COUNTIF('Master list(no salts, metals)'!$K532:$Y532, "#N/A")=14,TRUE,FALSE))</f>
        <v>0</v>
      </c>
      <c r="S533" t="b">
        <f>AND(COUNTIF('Master list(no salts, metals)'!S532,"&lt;=1"),IF(COUNTIF('Master list(no salts, metals)'!$K532:$Y532, "#N/A")=14,TRUE,FALSE))</f>
        <v>0</v>
      </c>
      <c r="T533" t="b">
        <f>AND(COUNTIF('Master list(no salts, metals)'!T532,"&lt;=1"),IF(COUNTIF('Master list(no salts, metals)'!$K532:$Y532, "#N/A")=14,TRUE,FALSE))</f>
        <v>0</v>
      </c>
      <c r="U533" t="b">
        <f>AND(COUNTIF('Master list(no salts, metals)'!U532,"&lt;=1"),IF(COUNTIF('Master list(no salts, metals)'!$K532:$Y532, "#N/A")=14,TRUE,FALSE))</f>
        <v>0</v>
      </c>
      <c r="V533" t="b">
        <f>AND(COUNTIF('Master list(no salts, metals)'!V532,"&lt;=1"),IF(COUNTIF('Master list(no salts, metals)'!$K532:$Y532, "#N/A")=14,TRUE,FALSE))</f>
        <v>0</v>
      </c>
      <c r="W533" t="b">
        <f>AND(COUNTIF('Master list(no salts, metals)'!W532,"&lt;=1"),IF(COUNTIF('Master list(no salts, metals)'!$K532:$Y532, "#N/A")=14,TRUE,FALSE))</f>
        <v>1</v>
      </c>
      <c r="X533" t="b">
        <f>AND(COUNTIF('Master list(no salts, metals)'!X532,"&lt;=1"),IF(COUNTIF('Master list(no salts, metals)'!$K532:$Y532, "#N/A")=14,TRUE,FALSE))</f>
        <v>0</v>
      </c>
      <c r="Y533" t="b">
        <f>AND(COUNTIF('Master list(no salts, metals)'!Y532,"&lt;=1"),IF(COUNTIF('Master list(no salts, metals)'!$K532:$Y532, "#N/A")=14,TRUE,FALSE))</f>
        <v>0</v>
      </c>
    </row>
    <row r="534" spans="11:25" x14ac:dyDescent="0.25">
      <c r="K534" t="b">
        <f>AND(COUNTIF('Master list(no salts, metals)'!K533,"&lt;=1"),IF(COUNTIF('Master list(no salts, metals)'!$K533:$Y533, "#N/A")=14,TRUE,FALSE))</f>
        <v>0</v>
      </c>
      <c r="L534" t="b">
        <f>AND(COUNTIF('Master list(no salts, metals)'!L533,"&lt;=1"),IF(COUNTIF('Master list(no salts, metals)'!$K533:$Y533, "#N/A")=14,TRUE,FALSE))</f>
        <v>0</v>
      </c>
      <c r="M534" t="b">
        <f>AND(COUNTIF('Master list(no salts, metals)'!M533,"&lt;=1"),IF(COUNTIF('Master list(no salts, metals)'!$K533:$Y533, "#N/A")=14,TRUE,FALSE))</f>
        <v>0</v>
      </c>
      <c r="N534" t="b">
        <f>AND(COUNTIF('Master list(no salts, metals)'!N533,"&lt;=1"),IF(COUNTIF('Master list(no salts, metals)'!$K533:$Y533, "#N/A")=14,TRUE,FALSE))</f>
        <v>0</v>
      </c>
      <c r="O534" t="b">
        <f>AND(COUNTIF('Master list(no salts, metals)'!O533,"&lt;=1"),IF(COUNTIF('Master list(no salts, metals)'!$K533:$Y533, "#N/A")=14,TRUE,FALSE))</f>
        <v>0</v>
      </c>
      <c r="P534" t="b">
        <f>AND(COUNTIF('Master list(no salts, metals)'!P533,"&lt;=1"),IF(COUNTIF('Master list(no salts, metals)'!$K533:$Y533, "#N/A")=14,TRUE,FALSE))</f>
        <v>0</v>
      </c>
      <c r="Q534" t="b">
        <f>AND(COUNTIF('Master list(no salts, metals)'!Q533,"&lt;=1"),IF(COUNTIF('Master list(no salts, metals)'!$K533:$Y533, "#N/A")=14,TRUE,FALSE))</f>
        <v>0</v>
      </c>
      <c r="R534" t="b">
        <f>AND(COUNTIF('Master list(no salts, metals)'!R533,"&lt;=1"),IF(COUNTIF('Master list(no salts, metals)'!$K533:$Y533, "#N/A")=14,TRUE,FALSE))</f>
        <v>0</v>
      </c>
      <c r="S534" t="b">
        <f>AND(COUNTIF('Master list(no salts, metals)'!S533,"&lt;=1"),IF(COUNTIF('Master list(no salts, metals)'!$K533:$Y533, "#N/A")=14,TRUE,FALSE))</f>
        <v>0</v>
      </c>
      <c r="T534" t="b">
        <f>AND(COUNTIF('Master list(no salts, metals)'!T533,"&lt;=1"),IF(COUNTIF('Master list(no salts, metals)'!$K533:$Y533, "#N/A")=14,TRUE,FALSE))</f>
        <v>0</v>
      </c>
      <c r="U534" t="b">
        <f>AND(COUNTIF('Master list(no salts, metals)'!U533,"&lt;=1"),IF(COUNTIF('Master list(no salts, metals)'!$K533:$Y533, "#N/A")=14,TRUE,FALSE))</f>
        <v>0</v>
      </c>
      <c r="V534" t="b">
        <f>AND(COUNTIF('Master list(no salts, metals)'!V533,"&lt;=1"),IF(COUNTIF('Master list(no salts, metals)'!$K533:$Y533, "#N/A")=14,TRUE,FALSE))</f>
        <v>0</v>
      </c>
      <c r="W534" t="b">
        <f>AND(COUNTIF('Master list(no salts, metals)'!W533,"&lt;=1"),IF(COUNTIF('Master list(no salts, metals)'!$K533:$Y533, "#N/A")=14,TRUE,FALSE))</f>
        <v>1</v>
      </c>
      <c r="X534" t="b">
        <f>AND(COUNTIF('Master list(no salts, metals)'!X533,"&lt;=1"),IF(COUNTIF('Master list(no salts, metals)'!$K533:$Y533, "#N/A")=14,TRUE,FALSE))</f>
        <v>0</v>
      </c>
      <c r="Y534" t="b">
        <f>AND(COUNTIF('Master list(no salts, metals)'!Y533,"&lt;=1"),IF(COUNTIF('Master list(no salts, metals)'!$K533:$Y533, "#N/A")=14,TRUE,FALSE))</f>
        <v>0</v>
      </c>
    </row>
    <row r="535" spans="11:25" x14ac:dyDescent="0.25">
      <c r="K535" t="b">
        <f>AND(COUNTIF('Master list(no salts, metals)'!K534,"&lt;=1"),IF(COUNTIF('Master list(no salts, metals)'!$K534:$Y534, "#N/A")=14,TRUE,FALSE))</f>
        <v>0</v>
      </c>
      <c r="L535" t="b">
        <f>AND(COUNTIF('Master list(no salts, metals)'!L534,"&lt;=1"),IF(COUNTIF('Master list(no salts, metals)'!$K534:$Y534, "#N/A")=14,TRUE,FALSE))</f>
        <v>0</v>
      </c>
      <c r="M535" t="b">
        <f>AND(COUNTIF('Master list(no salts, metals)'!M534,"&lt;=1"),IF(COUNTIF('Master list(no salts, metals)'!$K534:$Y534, "#N/A")=14,TRUE,FALSE))</f>
        <v>0</v>
      </c>
      <c r="N535" t="b">
        <f>AND(COUNTIF('Master list(no salts, metals)'!N534,"&lt;=1"),IF(COUNTIF('Master list(no salts, metals)'!$K534:$Y534, "#N/A")=14,TRUE,FALSE))</f>
        <v>0</v>
      </c>
      <c r="O535" t="b">
        <f>AND(COUNTIF('Master list(no salts, metals)'!O534,"&lt;=1"),IF(COUNTIF('Master list(no salts, metals)'!$K534:$Y534, "#N/A")=14,TRUE,FALSE))</f>
        <v>0</v>
      </c>
      <c r="P535" t="b">
        <f>AND(COUNTIF('Master list(no salts, metals)'!P534,"&lt;=1"),IF(COUNTIF('Master list(no salts, metals)'!$K534:$Y534, "#N/A")=14,TRUE,FALSE))</f>
        <v>0</v>
      </c>
      <c r="Q535" t="b">
        <f>AND(COUNTIF('Master list(no salts, metals)'!Q534,"&lt;=1"),IF(COUNTIF('Master list(no salts, metals)'!$K534:$Y534, "#N/A")=14,TRUE,FALSE))</f>
        <v>0</v>
      </c>
      <c r="R535" t="b">
        <f>AND(COUNTIF('Master list(no salts, metals)'!R534,"&lt;=1"),IF(COUNTIF('Master list(no salts, metals)'!$K534:$Y534, "#N/A")=14,TRUE,FALSE))</f>
        <v>0</v>
      </c>
      <c r="S535" t="b">
        <f>AND(COUNTIF('Master list(no salts, metals)'!S534,"&lt;=1"),IF(COUNTIF('Master list(no salts, metals)'!$K534:$Y534, "#N/A")=14,TRUE,FALSE))</f>
        <v>0</v>
      </c>
      <c r="T535" t="b">
        <f>AND(COUNTIF('Master list(no salts, metals)'!T534,"&lt;=1"),IF(COUNTIF('Master list(no salts, metals)'!$K534:$Y534, "#N/A")=14,TRUE,FALSE))</f>
        <v>1</v>
      </c>
      <c r="U535" t="b">
        <f>AND(COUNTIF('Master list(no salts, metals)'!U534,"&lt;=1"),IF(COUNTIF('Master list(no salts, metals)'!$K534:$Y534, "#N/A")=14,TRUE,FALSE))</f>
        <v>0</v>
      </c>
      <c r="V535" t="b">
        <f>AND(COUNTIF('Master list(no salts, metals)'!V534,"&lt;=1"),IF(COUNTIF('Master list(no salts, metals)'!$K534:$Y534, "#N/A")=14,TRUE,FALSE))</f>
        <v>0</v>
      </c>
      <c r="W535" t="b">
        <f>AND(COUNTIF('Master list(no salts, metals)'!W534,"&lt;=1"),IF(COUNTIF('Master list(no salts, metals)'!$K534:$Y534, "#N/A")=14,TRUE,FALSE))</f>
        <v>0</v>
      </c>
      <c r="X535" t="b">
        <f>AND(COUNTIF('Master list(no salts, metals)'!X534,"&lt;=1"),IF(COUNTIF('Master list(no salts, metals)'!$K534:$Y534, "#N/A")=14,TRUE,FALSE))</f>
        <v>0</v>
      </c>
      <c r="Y535" t="b">
        <f>AND(COUNTIF('Master list(no salts, metals)'!Y534,"&lt;=1"),IF(COUNTIF('Master list(no salts, metals)'!$K534:$Y534, "#N/A")=14,TRUE,FALSE))</f>
        <v>0</v>
      </c>
    </row>
    <row r="536" spans="11:25" x14ac:dyDescent="0.25">
      <c r="K536" t="b">
        <f>AND(COUNTIF('Master list(no salts, metals)'!K535,"&lt;=1"),IF(COUNTIF('Master list(no salts, metals)'!$K535:$Y535, "#N/A")=14,TRUE,FALSE))</f>
        <v>0</v>
      </c>
      <c r="L536" t="b">
        <f>AND(COUNTIF('Master list(no salts, metals)'!L535,"&lt;=1"),IF(COUNTIF('Master list(no salts, metals)'!$K535:$Y535, "#N/A")=14,TRUE,FALSE))</f>
        <v>0</v>
      </c>
      <c r="M536" t="b">
        <f>AND(COUNTIF('Master list(no salts, metals)'!M535,"&lt;=1"),IF(COUNTIF('Master list(no salts, metals)'!$K535:$Y535, "#N/A")=14,TRUE,FALSE))</f>
        <v>0</v>
      </c>
      <c r="N536" t="b">
        <f>AND(COUNTIF('Master list(no salts, metals)'!N535,"&lt;=1"),IF(COUNTIF('Master list(no salts, metals)'!$K535:$Y535, "#N/A")=14,TRUE,FALSE))</f>
        <v>0</v>
      </c>
      <c r="O536" t="b">
        <f>AND(COUNTIF('Master list(no salts, metals)'!O535,"&lt;=1"),IF(COUNTIF('Master list(no salts, metals)'!$K535:$Y535, "#N/A")=14,TRUE,FALSE))</f>
        <v>0</v>
      </c>
      <c r="P536" t="b">
        <f>AND(COUNTIF('Master list(no salts, metals)'!P535,"&lt;=1"),IF(COUNTIF('Master list(no salts, metals)'!$K535:$Y535, "#N/A")=14,TRUE,FALSE))</f>
        <v>0</v>
      </c>
      <c r="Q536" t="b">
        <f>AND(COUNTIF('Master list(no salts, metals)'!Q535,"&lt;=1"),IF(COUNTIF('Master list(no salts, metals)'!$K535:$Y535, "#N/A")=14,TRUE,FALSE))</f>
        <v>0</v>
      </c>
      <c r="R536" t="b">
        <f>AND(COUNTIF('Master list(no salts, metals)'!R535,"&lt;=1"),IF(COUNTIF('Master list(no salts, metals)'!$K535:$Y535, "#N/A")=14,TRUE,FALSE))</f>
        <v>0</v>
      </c>
      <c r="S536" t="b">
        <f>AND(COUNTIF('Master list(no salts, metals)'!S535,"&lt;=1"),IF(COUNTIF('Master list(no salts, metals)'!$K535:$Y535, "#N/A")=14,TRUE,FALSE))</f>
        <v>0</v>
      </c>
      <c r="T536" t="b">
        <f>AND(COUNTIF('Master list(no salts, metals)'!T535,"&lt;=1"),IF(COUNTIF('Master list(no salts, metals)'!$K535:$Y535, "#N/A")=14,TRUE,FALSE))</f>
        <v>1</v>
      </c>
      <c r="U536" t="b">
        <f>AND(COUNTIF('Master list(no salts, metals)'!U535,"&lt;=1"),IF(COUNTIF('Master list(no salts, metals)'!$K535:$Y535, "#N/A")=14,TRUE,FALSE))</f>
        <v>0</v>
      </c>
      <c r="V536" t="b">
        <f>AND(COUNTIF('Master list(no salts, metals)'!V535,"&lt;=1"),IF(COUNTIF('Master list(no salts, metals)'!$K535:$Y535, "#N/A")=14,TRUE,FALSE))</f>
        <v>0</v>
      </c>
      <c r="W536" t="b">
        <f>AND(COUNTIF('Master list(no salts, metals)'!W535,"&lt;=1"),IF(COUNTIF('Master list(no salts, metals)'!$K535:$Y535, "#N/A")=14,TRUE,FALSE))</f>
        <v>0</v>
      </c>
      <c r="X536" t="b">
        <f>AND(COUNTIF('Master list(no salts, metals)'!X535,"&lt;=1"),IF(COUNTIF('Master list(no salts, metals)'!$K535:$Y535, "#N/A")=14,TRUE,FALSE))</f>
        <v>0</v>
      </c>
      <c r="Y536" t="b">
        <f>AND(COUNTIF('Master list(no salts, metals)'!Y535,"&lt;=1"),IF(COUNTIF('Master list(no salts, metals)'!$K535:$Y535, "#N/A")=14,TRUE,FALSE))</f>
        <v>0</v>
      </c>
    </row>
    <row r="537" spans="11:25" x14ac:dyDescent="0.25">
      <c r="K537" t="b">
        <f>AND(COUNTIF('Master list(no salts, metals)'!K536,"&lt;=1"),IF(COUNTIF('Master list(no salts, metals)'!$K536:$Y536, "#N/A")=14,TRUE,FALSE))</f>
        <v>0</v>
      </c>
      <c r="L537" t="b">
        <f>AND(COUNTIF('Master list(no salts, metals)'!L536,"&lt;=1"),IF(COUNTIF('Master list(no salts, metals)'!$K536:$Y536, "#N/A")=14,TRUE,FALSE))</f>
        <v>0</v>
      </c>
      <c r="M537" t="b">
        <f>AND(COUNTIF('Master list(no salts, metals)'!M536,"&lt;=1"),IF(COUNTIF('Master list(no salts, metals)'!$K536:$Y536, "#N/A")=14,TRUE,FALSE))</f>
        <v>0</v>
      </c>
      <c r="N537" t="b">
        <f>AND(COUNTIF('Master list(no salts, metals)'!N536,"&lt;=1"),IF(COUNTIF('Master list(no salts, metals)'!$K536:$Y536, "#N/A")=14,TRUE,FALSE))</f>
        <v>0</v>
      </c>
      <c r="O537" t="b">
        <f>AND(COUNTIF('Master list(no salts, metals)'!O536,"&lt;=1"),IF(COUNTIF('Master list(no salts, metals)'!$K536:$Y536, "#N/A")=14,TRUE,FALSE))</f>
        <v>0</v>
      </c>
      <c r="P537" t="b">
        <f>AND(COUNTIF('Master list(no salts, metals)'!P536,"&lt;=1"),IF(COUNTIF('Master list(no salts, metals)'!$K536:$Y536, "#N/A")=14,TRUE,FALSE))</f>
        <v>0</v>
      </c>
      <c r="Q537" t="b">
        <f>AND(COUNTIF('Master list(no salts, metals)'!Q536,"&lt;=1"),IF(COUNTIF('Master list(no salts, metals)'!$K536:$Y536, "#N/A")=14,TRUE,FALSE))</f>
        <v>0</v>
      </c>
      <c r="R537" t="b">
        <f>AND(COUNTIF('Master list(no salts, metals)'!R536,"&lt;=1"),IF(COUNTIF('Master list(no salts, metals)'!$K536:$Y536, "#N/A")=14,TRUE,FALSE))</f>
        <v>0</v>
      </c>
      <c r="S537" t="b">
        <f>AND(COUNTIF('Master list(no salts, metals)'!S536,"&lt;=1"),IF(COUNTIF('Master list(no salts, metals)'!$K536:$Y536, "#N/A")=14,TRUE,FALSE))</f>
        <v>0</v>
      </c>
      <c r="T537" t="b">
        <f>AND(COUNTIF('Master list(no salts, metals)'!T536,"&lt;=1"),IF(COUNTIF('Master list(no salts, metals)'!$K536:$Y536, "#N/A")=14,TRUE,FALSE))</f>
        <v>1</v>
      </c>
      <c r="U537" t="b">
        <f>AND(COUNTIF('Master list(no salts, metals)'!U536,"&lt;=1"),IF(COUNTIF('Master list(no salts, metals)'!$K536:$Y536, "#N/A")=14,TRUE,FALSE))</f>
        <v>0</v>
      </c>
      <c r="V537" t="b">
        <f>AND(COUNTIF('Master list(no salts, metals)'!V536,"&lt;=1"),IF(COUNTIF('Master list(no salts, metals)'!$K536:$Y536, "#N/A")=14,TRUE,FALSE))</f>
        <v>0</v>
      </c>
      <c r="W537" t="b">
        <f>AND(COUNTIF('Master list(no salts, metals)'!W536,"&lt;=1"),IF(COUNTIF('Master list(no salts, metals)'!$K536:$Y536, "#N/A")=14,TRUE,FALSE))</f>
        <v>0</v>
      </c>
      <c r="X537" t="b">
        <f>AND(COUNTIF('Master list(no salts, metals)'!X536,"&lt;=1"),IF(COUNTIF('Master list(no salts, metals)'!$K536:$Y536, "#N/A")=14,TRUE,FALSE))</f>
        <v>0</v>
      </c>
      <c r="Y537" t="b">
        <f>AND(COUNTIF('Master list(no salts, metals)'!Y536,"&lt;=1"),IF(COUNTIF('Master list(no salts, metals)'!$K536:$Y536, "#N/A")=14,TRUE,FALSE))</f>
        <v>0</v>
      </c>
    </row>
    <row r="538" spans="11:25" x14ac:dyDescent="0.25">
      <c r="K538" t="b">
        <f>AND(COUNTIF('Master list(no salts, metals)'!K537,"&lt;=1"),IF(COUNTIF('Master list(no salts, metals)'!$K537:$Y537, "#N/A")=14,TRUE,FALSE))</f>
        <v>0</v>
      </c>
      <c r="L538" t="b">
        <f>AND(COUNTIF('Master list(no salts, metals)'!L537,"&lt;=1"),IF(COUNTIF('Master list(no salts, metals)'!$K537:$Y537, "#N/A")=14,TRUE,FALSE))</f>
        <v>0</v>
      </c>
      <c r="M538" t="b">
        <f>AND(COUNTIF('Master list(no salts, metals)'!M537,"&lt;=1"),IF(COUNTIF('Master list(no salts, metals)'!$K537:$Y537, "#N/A")=14,TRUE,FALSE))</f>
        <v>0</v>
      </c>
      <c r="N538" t="b">
        <f>AND(COUNTIF('Master list(no salts, metals)'!N537,"&lt;=1"),IF(COUNTIF('Master list(no salts, metals)'!$K537:$Y537, "#N/A")=14,TRUE,FALSE))</f>
        <v>0</v>
      </c>
      <c r="O538" t="b">
        <f>AND(COUNTIF('Master list(no salts, metals)'!O537,"&lt;=1"),IF(COUNTIF('Master list(no salts, metals)'!$K537:$Y537, "#N/A")=14,TRUE,FALSE))</f>
        <v>0</v>
      </c>
      <c r="P538" t="b">
        <f>AND(COUNTIF('Master list(no salts, metals)'!P537,"&lt;=1"),IF(COUNTIF('Master list(no salts, metals)'!$K537:$Y537, "#N/A")=14,TRUE,FALSE))</f>
        <v>0</v>
      </c>
      <c r="Q538" t="b">
        <f>AND(COUNTIF('Master list(no salts, metals)'!Q537,"&lt;=1"),IF(COUNTIF('Master list(no salts, metals)'!$K537:$Y537, "#N/A")=14,TRUE,FALSE))</f>
        <v>0</v>
      </c>
      <c r="R538" t="b">
        <f>AND(COUNTIF('Master list(no salts, metals)'!R537,"&lt;=1"),IF(COUNTIF('Master list(no salts, metals)'!$K537:$Y537, "#N/A")=14,TRUE,FALSE))</f>
        <v>0</v>
      </c>
      <c r="S538" t="b">
        <f>AND(COUNTIF('Master list(no salts, metals)'!S537,"&lt;=1"),IF(COUNTIF('Master list(no salts, metals)'!$K537:$Y537, "#N/A")=14,TRUE,FALSE))</f>
        <v>0</v>
      </c>
      <c r="T538" t="b">
        <f>AND(COUNTIF('Master list(no salts, metals)'!T537,"&lt;=1"),IF(COUNTIF('Master list(no salts, metals)'!$K537:$Y537, "#N/A")=14,TRUE,FALSE))</f>
        <v>1</v>
      </c>
      <c r="U538" t="b">
        <f>AND(COUNTIF('Master list(no salts, metals)'!U537,"&lt;=1"),IF(COUNTIF('Master list(no salts, metals)'!$K537:$Y537, "#N/A")=14,TRUE,FALSE))</f>
        <v>0</v>
      </c>
      <c r="V538" t="b">
        <f>AND(COUNTIF('Master list(no salts, metals)'!V537,"&lt;=1"),IF(COUNTIF('Master list(no salts, metals)'!$K537:$Y537, "#N/A")=14,TRUE,FALSE))</f>
        <v>0</v>
      </c>
      <c r="W538" t="b">
        <f>AND(COUNTIF('Master list(no salts, metals)'!W537,"&lt;=1"),IF(COUNTIF('Master list(no salts, metals)'!$K537:$Y537, "#N/A")=14,TRUE,FALSE))</f>
        <v>0</v>
      </c>
      <c r="X538" t="b">
        <f>AND(COUNTIF('Master list(no salts, metals)'!X537,"&lt;=1"),IF(COUNTIF('Master list(no salts, metals)'!$K537:$Y537, "#N/A")=14,TRUE,FALSE))</f>
        <v>0</v>
      </c>
      <c r="Y538" t="b">
        <f>AND(COUNTIF('Master list(no salts, metals)'!Y537,"&lt;=1"),IF(COUNTIF('Master list(no salts, metals)'!$K537:$Y537, "#N/A")=14,TRUE,FALSE))</f>
        <v>0</v>
      </c>
    </row>
    <row r="539" spans="11:25" x14ac:dyDescent="0.25">
      <c r="K539" t="b">
        <f>AND(COUNTIF('Master list(no salts, metals)'!K538,"&lt;=1"),IF(COUNTIF('Master list(no salts, metals)'!$K538:$Y538, "#N/A")=14,TRUE,FALSE))</f>
        <v>0</v>
      </c>
      <c r="L539" t="b">
        <f>AND(COUNTIF('Master list(no salts, metals)'!L538,"&lt;=1"),IF(COUNTIF('Master list(no salts, metals)'!$K538:$Y538, "#N/A")=14,TRUE,FALSE))</f>
        <v>0</v>
      </c>
      <c r="M539" t="b">
        <f>AND(COUNTIF('Master list(no salts, metals)'!M538,"&lt;=1"),IF(COUNTIF('Master list(no salts, metals)'!$K538:$Y538, "#N/A")=14,TRUE,FALSE))</f>
        <v>0</v>
      </c>
      <c r="N539" t="b">
        <f>AND(COUNTIF('Master list(no salts, metals)'!N538,"&lt;=1"),IF(COUNTIF('Master list(no salts, metals)'!$K538:$Y538, "#N/A")=14,TRUE,FALSE))</f>
        <v>0</v>
      </c>
      <c r="O539" t="b">
        <f>AND(COUNTIF('Master list(no salts, metals)'!O538,"&lt;=1"),IF(COUNTIF('Master list(no salts, metals)'!$K538:$Y538, "#N/A")=14,TRUE,FALSE))</f>
        <v>0</v>
      </c>
      <c r="P539" t="b">
        <f>AND(COUNTIF('Master list(no salts, metals)'!P538,"&lt;=1"),IF(COUNTIF('Master list(no salts, metals)'!$K538:$Y538, "#N/A")=14,TRUE,FALSE))</f>
        <v>0</v>
      </c>
      <c r="Q539" t="b">
        <f>AND(COUNTIF('Master list(no salts, metals)'!Q538,"&lt;=1"),IF(COUNTIF('Master list(no salts, metals)'!$K538:$Y538, "#N/A")=14,TRUE,FALSE))</f>
        <v>0</v>
      </c>
      <c r="R539" t="b">
        <f>AND(COUNTIF('Master list(no salts, metals)'!R538,"&lt;=1"),IF(COUNTIF('Master list(no salts, metals)'!$K538:$Y538, "#N/A")=14,TRUE,FALSE))</f>
        <v>0</v>
      </c>
      <c r="S539" t="b">
        <f>AND(COUNTIF('Master list(no salts, metals)'!S538,"&lt;=1"),IF(COUNTIF('Master list(no salts, metals)'!$K538:$Y538, "#N/A")=14,TRUE,FALSE))</f>
        <v>0</v>
      </c>
      <c r="T539" t="b">
        <f>AND(COUNTIF('Master list(no salts, metals)'!T538,"&lt;=1"),IF(COUNTIF('Master list(no salts, metals)'!$K538:$Y538, "#N/A")=14,TRUE,FALSE))</f>
        <v>0</v>
      </c>
      <c r="U539" t="b">
        <f>AND(COUNTIF('Master list(no salts, metals)'!U538,"&lt;=1"),IF(COUNTIF('Master list(no salts, metals)'!$K538:$Y538, "#N/A")=14,TRUE,FALSE))</f>
        <v>0</v>
      </c>
      <c r="V539" t="b">
        <f>AND(COUNTIF('Master list(no salts, metals)'!V538,"&lt;=1"),IF(COUNTIF('Master list(no salts, metals)'!$K538:$Y538, "#N/A")=14,TRUE,FALSE))</f>
        <v>0</v>
      </c>
      <c r="W539" t="b">
        <f>AND(COUNTIF('Master list(no salts, metals)'!W538,"&lt;=1"),IF(COUNTIF('Master list(no salts, metals)'!$K538:$Y538, "#N/A")=14,TRUE,FALSE))</f>
        <v>0</v>
      </c>
      <c r="X539" t="b">
        <f>AND(COUNTIF('Master list(no salts, metals)'!X538,"&lt;=1"),IF(COUNTIF('Master list(no salts, metals)'!$K538:$Y538, "#N/A")=14,TRUE,FALSE))</f>
        <v>0</v>
      </c>
      <c r="Y539" t="b">
        <f>AND(COUNTIF('Master list(no salts, metals)'!Y538,"&lt;=1"),IF(COUNTIF('Master list(no salts, metals)'!$K538:$Y538, "#N/A")=14,TRUE,FALSE))</f>
        <v>0</v>
      </c>
    </row>
    <row r="540" spans="11:25" x14ac:dyDescent="0.25">
      <c r="K540" t="b">
        <f>AND(COUNTIF('Master list(no salts, metals)'!K539,"&lt;=1"),IF(COUNTIF('Master list(no salts, metals)'!$K539:$Y539, "#N/A")=14,TRUE,FALSE))</f>
        <v>0</v>
      </c>
      <c r="L540" t="b">
        <f>AND(COUNTIF('Master list(no salts, metals)'!L539,"&lt;=1"),IF(COUNTIF('Master list(no salts, metals)'!$K539:$Y539, "#N/A")=14,TRUE,FALSE))</f>
        <v>0</v>
      </c>
      <c r="M540" t="b">
        <f>AND(COUNTIF('Master list(no salts, metals)'!M539,"&lt;=1"),IF(COUNTIF('Master list(no salts, metals)'!$K539:$Y539, "#N/A")=14,TRUE,FALSE))</f>
        <v>0</v>
      </c>
      <c r="N540" t="b">
        <f>AND(COUNTIF('Master list(no salts, metals)'!N539,"&lt;=1"),IF(COUNTIF('Master list(no salts, metals)'!$K539:$Y539, "#N/A")=14,TRUE,FALSE))</f>
        <v>0</v>
      </c>
      <c r="O540" t="b">
        <f>AND(COUNTIF('Master list(no salts, metals)'!O539,"&lt;=1"),IF(COUNTIF('Master list(no salts, metals)'!$K539:$Y539, "#N/A")=14,TRUE,FALSE))</f>
        <v>0</v>
      </c>
      <c r="P540" t="b">
        <f>AND(COUNTIF('Master list(no salts, metals)'!P539,"&lt;=1"),IF(COUNTIF('Master list(no salts, metals)'!$K539:$Y539, "#N/A")=14,TRUE,FALSE))</f>
        <v>0</v>
      </c>
      <c r="Q540" t="b">
        <f>AND(COUNTIF('Master list(no salts, metals)'!Q539,"&lt;=1"),IF(COUNTIF('Master list(no salts, metals)'!$K539:$Y539, "#N/A")=14,TRUE,FALSE))</f>
        <v>0</v>
      </c>
      <c r="R540" t="b">
        <f>AND(COUNTIF('Master list(no salts, metals)'!R539,"&lt;=1"),IF(COUNTIF('Master list(no salts, metals)'!$K539:$Y539, "#N/A")=14,TRUE,FALSE))</f>
        <v>0</v>
      </c>
      <c r="S540" t="b">
        <f>AND(COUNTIF('Master list(no salts, metals)'!S539,"&lt;=1"),IF(COUNTIF('Master list(no salts, metals)'!$K539:$Y539, "#N/A")=14,TRUE,FALSE))</f>
        <v>0</v>
      </c>
      <c r="T540" t="b">
        <f>AND(COUNTIF('Master list(no salts, metals)'!T539,"&lt;=1"),IF(COUNTIF('Master list(no salts, metals)'!$K539:$Y539, "#N/A")=14,TRUE,FALSE))</f>
        <v>0</v>
      </c>
      <c r="U540" t="b">
        <f>AND(COUNTIF('Master list(no salts, metals)'!U539,"&lt;=1"),IF(COUNTIF('Master list(no salts, metals)'!$K539:$Y539, "#N/A")=14,TRUE,FALSE))</f>
        <v>0</v>
      </c>
      <c r="V540" t="b">
        <f>AND(COUNTIF('Master list(no salts, metals)'!V539,"&lt;=1"),IF(COUNTIF('Master list(no salts, metals)'!$K539:$Y539, "#N/A")=14,TRUE,FALSE))</f>
        <v>0</v>
      </c>
      <c r="W540" t="b">
        <f>AND(COUNTIF('Master list(no salts, metals)'!W539,"&lt;=1"),IF(COUNTIF('Master list(no salts, metals)'!$K539:$Y539, "#N/A")=14,TRUE,FALSE))</f>
        <v>0</v>
      </c>
      <c r="X540" t="b">
        <f>AND(COUNTIF('Master list(no salts, metals)'!X539,"&lt;=1"),IF(COUNTIF('Master list(no salts, metals)'!$K539:$Y539, "#N/A")=14,TRUE,FALSE))</f>
        <v>0</v>
      </c>
      <c r="Y540" t="b">
        <f>AND(COUNTIF('Master list(no salts, metals)'!Y539,"&lt;=1"),IF(COUNTIF('Master list(no salts, metals)'!$K539:$Y539, "#N/A")=14,TRUE,FALSE))</f>
        <v>0</v>
      </c>
    </row>
    <row r="541" spans="11:25" x14ac:dyDescent="0.25">
      <c r="K541" t="b">
        <f>AND(COUNTIF('Master list(no salts, metals)'!K540,"&lt;=1"),IF(COUNTIF('Master list(no salts, metals)'!$K540:$Y540, "#N/A")=14,TRUE,FALSE))</f>
        <v>0</v>
      </c>
      <c r="L541" t="b">
        <f>AND(COUNTIF('Master list(no salts, metals)'!L540,"&lt;=1"),IF(COUNTIF('Master list(no salts, metals)'!$K540:$Y540, "#N/A")=14,TRUE,FALSE))</f>
        <v>0</v>
      </c>
      <c r="M541" t="b">
        <f>AND(COUNTIF('Master list(no salts, metals)'!M540,"&lt;=1"),IF(COUNTIF('Master list(no salts, metals)'!$K540:$Y540, "#N/A")=14,TRUE,FALSE))</f>
        <v>0</v>
      </c>
      <c r="N541" t="b">
        <f>AND(COUNTIF('Master list(no salts, metals)'!N540,"&lt;=1"),IF(COUNTIF('Master list(no salts, metals)'!$K540:$Y540, "#N/A")=14,TRUE,FALSE))</f>
        <v>0</v>
      </c>
      <c r="O541" t="b">
        <f>AND(COUNTIF('Master list(no salts, metals)'!O540,"&lt;=1"),IF(COUNTIF('Master list(no salts, metals)'!$K540:$Y540, "#N/A")=14,TRUE,FALSE))</f>
        <v>0</v>
      </c>
      <c r="P541" t="b">
        <f>AND(COUNTIF('Master list(no salts, metals)'!P540,"&lt;=1"),IF(COUNTIF('Master list(no salts, metals)'!$K540:$Y540, "#N/A")=14,TRUE,FALSE))</f>
        <v>0</v>
      </c>
      <c r="Q541" t="b">
        <f>AND(COUNTIF('Master list(no salts, metals)'!Q540,"&lt;=1"),IF(COUNTIF('Master list(no salts, metals)'!$K540:$Y540, "#N/A")=14,TRUE,FALSE))</f>
        <v>0</v>
      </c>
      <c r="R541" t="b">
        <f>AND(COUNTIF('Master list(no salts, metals)'!R540,"&lt;=1"),IF(COUNTIF('Master list(no salts, metals)'!$K540:$Y540, "#N/A")=14,TRUE,FALSE))</f>
        <v>0</v>
      </c>
      <c r="S541" t="b">
        <f>AND(COUNTIF('Master list(no salts, metals)'!S540,"&lt;=1"),IF(COUNTIF('Master list(no salts, metals)'!$K540:$Y540, "#N/A")=14,TRUE,FALSE))</f>
        <v>0</v>
      </c>
      <c r="T541" t="b">
        <f>AND(COUNTIF('Master list(no salts, metals)'!T540,"&lt;=1"),IF(COUNTIF('Master list(no salts, metals)'!$K540:$Y540, "#N/A")=14,TRUE,FALSE))</f>
        <v>1</v>
      </c>
      <c r="U541" t="b">
        <f>AND(COUNTIF('Master list(no salts, metals)'!U540,"&lt;=1"),IF(COUNTIF('Master list(no salts, metals)'!$K540:$Y540, "#N/A")=14,TRUE,FALSE))</f>
        <v>0</v>
      </c>
      <c r="V541" t="b">
        <f>AND(COUNTIF('Master list(no salts, metals)'!V540,"&lt;=1"),IF(COUNTIF('Master list(no salts, metals)'!$K540:$Y540, "#N/A")=14,TRUE,FALSE))</f>
        <v>0</v>
      </c>
      <c r="W541" t="b">
        <f>AND(COUNTIF('Master list(no salts, metals)'!W540,"&lt;=1"),IF(COUNTIF('Master list(no salts, metals)'!$K540:$Y540, "#N/A")=14,TRUE,FALSE))</f>
        <v>0</v>
      </c>
      <c r="X541" t="b">
        <f>AND(COUNTIF('Master list(no salts, metals)'!X540,"&lt;=1"),IF(COUNTIF('Master list(no salts, metals)'!$K540:$Y540, "#N/A")=14,TRUE,FALSE))</f>
        <v>0</v>
      </c>
      <c r="Y541" t="b">
        <f>AND(COUNTIF('Master list(no salts, metals)'!Y540,"&lt;=1"),IF(COUNTIF('Master list(no salts, metals)'!$K540:$Y540, "#N/A")=14,TRUE,FALSE))</f>
        <v>0</v>
      </c>
    </row>
    <row r="542" spans="11:25" x14ac:dyDescent="0.25">
      <c r="K542" t="b">
        <f>AND(COUNTIF('Master list(no salts, metals)'!K541,"&lt;=1"),IF(COUNTIF('Master list(no salts, metals)'!$K541:$Y541, "#N/A")=14,TRUE,FALSE))</f>
        <v>0</v>
      </c>
      <c r="L542" t="b">
        <f>AND(COUNTIF('Master list(no salts, metals)'!L541,"&lt;=1"),IF(COUNTIF('Master list(no salts, metals)'!$K541:$Y541, "#N/A")=14,TRUE,FALSE))</f>
        <v>0</v>
      </c>
      <c r="M542" t="b">
        <f>AND(COUNTIF('Master list(no salts, metals)'!M541,"&lt;=1"),IF(COUNTIF('Master list(no salts, metals)'!$K541:$Y541, "#N/A")=14,TRUE,FALSE))</f>
        <v>0</v>
      </c>
      <c r="N542" t="b">
        <f>AND(COUNTIF('Master list(no salts, metals)'!N541,"&lt;=1"),IF(COUNTIF('Master list(no salts, metals)'!$K541:$Y541, "#N/A")=14,TRUE,FALSE))</f>
        <v>0</v>
      </c>
      <c r="O542" t="b">
        <f>AND(COUNTIF('Master list(no salts, metals)'!O541,"&lt;=1"),IF(COUNTIF('Master list(no salts, metals)'!$K541:$Y541, "#N/A")=14,TRUE,FALSE))</f>
        <v>0</v>
      </c>
      <c r="P542" t="b">
        <f>AND(COUNTIF('Master list(no salts, metals)'!P541,"&lt;=1"),IF(COUNTIF('Master list(no salts, metals)'!$K541:$Y541, "#N/A")=14,TRUE,FALSE))</f>
        <v>0</v>
      </c>
      <c r="Q542" t="b">
        <f>AND(COUNTIF('Master list(no salts, metals)'!Q541,"&lt;=1"),IF(COUNTIF('Master list(no salts, metals)'!$K541:$Y541, "#N/A")=14,TRUE,FALSE))</f>
        <v>0</v>
      </c>
      <c r="R542" t="b">
        <f>AND(COUNTIF('Master list(no salts, metals)'!R541,"&lt;=1"),IF(COUNTIF('Master list(no salts, metals)'!$K541:$Y541, "#N/A")=14,TRUE,FALSE))</f>
        <v>0</v>
      </c>
      <c r="S542" t="b">
        <f>AND(COUNTIF('Master list(no salts, metals)'!S541,"&lt;=1"),IF(COUNTIF('Master list(no salts, metals)'!$K541:$Y541, "#N/A")=14,TRUE,FALSE))</f>
        <v>0</v>
      </c>
      <c r="T542" t="b">
        <f>AND(COUNTIF('Master list(no salts, metals)'!T541,"&lt;=1"),IF(COUNTIF('Master list(no salts, metals)'!$K541:$Y541, "#N/A")=14,TRUE,FALSE))</f>
        <v>0</v>
      </c>
      <c r="U542" t="b">
        <f>AND(COUNTIF('Master list(no salts, metals)'!U541,"&lt;=1"),IF(COUNTIF('Master list(no salts, metals)'!$K541:$Y541, "#N/A")=14,TRUE,FALSE))</f>
        <v>0</v>
      </c>
      <c r="V542" t="b">
        <f>AND(COUNTIF('Master list(no salts, metals)'!V541,"&lt;=1"),IF(COUNTIF('Master list(no salts, metals)'!$K541:$Y541, "#N/A")=14,TRUE,FALSE))</f>
        <v>0</v>
      </c>
      <c r="W542" t="b">
        <f>AND(COUNTIF('Master list(no salts, metals)'!W541,"&lt;=1"),IF(COUNTIF('Master list(no salts, metals)'!$K541:$Y541, "#N/A")=14,TRUE,FALSE))</f>
        <v>0</v>
      </c>
      <c r="X542" t="b">
        <f>AND(COUNTIF('Master list(no salts, metals)'!X541,"&lt;=1"),IF(COUNTIF('Master list(no salts, metals)'!$K541:$Y541, "#N/A")=14,TRUE,FALSE))</f>
        <v>0</v>
      </c>
      <c r="Y542" t="b">
        <f>AND(COUNTIF('Master list(no salts, metals)'!Y541,"&lt;=1"),IF(COUNTIF('Master list(no salts, metals)'!$K541:$Y541, "#N/A")=14,TRUE,FALSE))</f>
        <v>0</v>
      </c>
    </row>
    <row r="543" spans="11:25" x14ac:dyDescent="0.25">
      <c r="K543" t="b">
        <f>AND(COUNTIF('Master list(no salts, metals)'!K542,"&lt;=1"),IF(COUNTIF('Master list(no salts, metals)'!$K542:$Y542, "#N/A")=14,TRUE,FALSE))</f>
        <v>0</v>
      </c>
      <c r="L543" t="b">
        <f>AND(COUNTIF('Master list(no salts, metals)'!L542,"&lt;=1"),IF(COUNTIF('Master list(no salts, metals)'!$K542:$Y542, "#N/A")=14,TRUE,FALSE))</f>
        <v>0</v>
      </c>
      <c r="M543" t="b">
        <f>AND(COUNTIF('Master list(no salts, metals)'!M542,"&lt;=1"),IF(COUNTIF('Master list(no salts, metals)'!$K542:$Y542, "#N/A")=14,TRUE,FALSE))</f>
        <v>0</v>
      </c>
      <c r="N543" t="b">
        <f>AND(COUNTIF('Master list(no salts, metals)'!N542,"&lt;=1"),IF(COUNTIF('Master list(no salts, metals)'!$K542:$Y542, "#N/A")=14,TRUE,FALSE))</f>
        <v>0</v>
      </c>
      <c r="O543" t="b">
        <f>AND(COUNTIF('Master list(no salts, metals)'!O542,"&lt;=1"),IF(COUNTIF('Master list(no salts, metals)'!$K542:$Y542, "#N/A")=14,TRUE,FALSE))</f>
        <v>0</v>
      </c>
      <c r="P543" t="b">
        <f>AND(COUNTIF('Master list(no salts, metals)'!P542,"&lt;=1"),IF(COUNTIF('Master list(no salts, metals)'!$K542:$Y542, "#N/A")=14,TRUE,FALSE))</f>
        <v>0</v>
      </c>
      <c r="Q543" t="b">
        <f>AND(COUNTIF('Master list(no salts, metals)'!Q542,"&lt;=1"),IF(COUNTIF('Master list(no salts, metals)'!$K542:$Y542, "#N/A")=14,TRUE,FALSE))</f>
        <v>0</v>
      </c>
      <c r="R543" t="b">
        <f>AND(COUNTIF('Master list(no salts, metals)'!R542,"&lt;=1"),IF(COUNTIF('Master list(no salts, metals)'!$K542:$Y542, "#N/A")=14,TRUE,FALSE))</f>
        <v>0</v>
      </c>
      <c r="S543" t="b">
        <f>AND(COUNTIF('Master list(no salts, metals)'!S542,"&lt;=1"),IF(COUNTIF('Master list(no salts, metals)'!$K542:$Y542, "#N/A")=14,TRUE,FALSE))</f>
        <v>0</v>
      </c>
      <c r="T543" t="b">
        <f>AND(COUNTIF('Master list(no salts, metals)'!T542,"&lt;=1"),IF(COUNTIF('Master list(no salts, metals)'!$K542:$Y542, "#N/A")=14,TRUE,FALSE))</f>
        <v>1</v>
      </c>
      <c r="U543" t="b">
        <f>AND(COUNTIF('Master list(no salts, metals)'!U542,"&lt;=1"),IF(COUNTIF('Master list(no salts, metals)'!$K542:$Y542, "#N/A")=14,TRUE,FALSE))</f>
        <v>0</v>
      </c>
      <c r="V543" t="b">
        <f>AND(COUNTIF('Master list(no salts, metals)'!V542,"&lt;=1"),IF(COUNTIF('Master list(no salts, metals)'!$K542:$Y542, "#N/A")=14,TRUE,FALSE))</f>
        <v>0</v>
      </c>
      <c r="W543" t="b">
        <f>AND(COUNTIF('Master list(no salts, metals)'!W542,"&lt;=1"),IF(COUNTIF('Master list(no salts, metals)'!$K542:$Y542, "#N/A")=14,TRUE,FALSE))</f>
        <v>0</v>
      </c>
      <c r="X543" t="b">
        <f>AND(COUNTIF('Master list(no salts, metals)'!X542,"&lt;=1"),IF(COUNTIF('Master list(no salts, metals)'!$K542:$Y542, "#N/A")=14,TRUE,FALSE))</f>
        <v>0</v>
      </c>
      <c r="Y543" t="b">
        <f>AND(COUNTIF('Master list(no salts, metals)'!Y542,"&lt;=1"),IF(COUNTIF('Master list(no salts, metals)'!$K542:$Y542, "#N/A")=14,TRUE,FALSE))</f>
        <v>0</v>
      </c>
    </row>
    <row r="544" spans="11:25" x14ac:dyDescent="0.25">
      <c r="K544" t="b">
        <f>AND(COUNTIF('Master list(no salts, metals)'!K543,"&lt;=1"),IF(COUNTIF('Master list(no salts, metals)'!$K543:$Y543, "#N/A")=14,TRUE,FALSE))</f>
        <v>0</v>
      </c>
      <c r="L544" t="b">
        <f>AND(COUNTIF('Master list(no salts, metals)'!L543,"&lt;=1"),IF(COUNTIF('Master list(no salts, metals)'!$K543:$Y543, "#N/A")=14,TRUE,FALSE))</f>
        <v>0</v>
      </c>
      <c r="M544" t="b">
        <f>AND(COUNTIF('Master list(no salts, metals)'!M543,"&lt;=1"),IF(COUNTIF('Master list(no salts, metals)'!$K543:$Y543, "#N/A")=14,TRUE,FALSE))</f>
        <v>0</v>
      </c>
      <c r="N544" t="b">
        <f>AND(COUNTIF('Master list(no salts, metals)'!N543,"&lt;=1"),IF(COUNTIF('Master list(no salts, metals)'!$K543:$Y543, "#N/A")=14,TRUE,FALSE))</f>
        <v>0</v>
      </c>
      <c r="O544" t="b">
        <f>AND(COUNTIF('Master list(no salts, metals)'!O543,"&lt;=1"),IF(COUNTIF('Master list(no salts, metals)'!$K543:$Y543, "#N/A")=14,TRUE,FALSE))</f>
        <v>0</v>
      </c>
      <c r="P544" t="b">
        <f>AND(COUNTIF('Master list(no salts, metals)'!P543,"&lt;=1"),IF(COUNTIF('Master list(no salts, metals)'!$K543:$Y543, "#N/A")=14,TRUE,FALSE))</f>
        <v>0</v>
      </c>
      <c r="Q544" t="b">
        <f>AND(COUNTIF('Master list(no salts, metals)'!Q543,"&lt;=1"),IF(COUNTIF('Master list(no salts, metals)'!$K543:$Y543, "#N/A")=14,TRUE,FALSE))</f>
        <v>0</v>
      </c>
      <c r="R544" t="b">
        <f>AND(COUNTIF('Master list(no salts, metals)'!R543,"&lt;=1"),IF(COUNTIF('Master list(no salts, metals)'!$K543:$Y543, "#N/A")=14,TRUE,FALSE))</f>
        <v>0</v>
      </c>
      <c r="S544" t="b">
        <f>AND(COUNTIF('Master list(no salts, metals)'!S543,"&lt;=1"),IF(COUNTIF('Master list(no salts, metals)'!$K543:$Y543, "#N/A")=14,TRUE,FALSE))</f>
        <v>0</v>
      </c>
      <c r="T544" t="b">
        <f>AND(COUNTIF('Master list(no salts, metals)'!T543,"&lt;=1"),IF(COUNTIF('Master list(no salts, metals)'!$K543:$Y543, "#N/A")=14,TRUE,FALSE))</f>
        <v>0</v>
      </c>
      <c r="U544" t="b">
        <f>AND(COUNTIF('Master list(no salts, metals)'!U543,"&lt;=1"),IF(COUNTIF('Master list(no salts, metals)'!$K543:$Y543, "#N/A")=14,TRUE,FALSE))</f>
        <v>0</v>
      </c>
      <c r="V544" t="b">
        <f>AND(COUNTIF('Master list(no salts, metals)'!V543,"&lt;=1"),IF(COUNTIF('Master list(no salts, metals)'!$K543:$Y543, "#N/A")=14,TRUE,FALSE))</f>
        <v>0</v>
      </c>
      <c r="W544" t="b">
        <f>AND(COUNTIF('Master list(no salts, metals)'!W543,"&lt;=1"),IF(COUNTIF('Master list(no salts, metals)'!$K543:$Y543, "#N/A")=14,TRUE,FALSE))</f>
        <v>0</v>
      </c>
      <c r="X544" t="b">
        <f>AND(COUNTIF('Master list(no salts, metals)'!X543,"&lt;=1"),IF(COUNTIF('Master list(no salts, metals)'!$K543:$Y543, "#N/A")=14,TRUE,FALSE))</f>
        <v>1</v>
      </c>
      <c r="Y544" t="b">
        <f>AND(COUNTIF('Master list(no salts, metals)'!Y543,"&lt;=1"),IF(COUNTIF('Master list(no salts, metals)'!$K543:$Y543, "#N/A")=14,TRUE,FALSE))</f>
        <v>0</v>
      </c>
    </row>
    <row r="545" spans="11:25" x14ac:dyDescent="0.25">
      <c r="K545" t="b">
        <f>AND(COUNTIF('Master list(no salts, metals)'!K544,"&lt;=1"),IF(COUNTIF('Master list(no salts, metals)'!$K544:$Y544, "#N/A")=14,TRUE,FALSE))</f>
        <v>0</v>
      </c>
      <c r="L545" t="b">
        <f>AND(COUNTIF('Master list(no salts, metals)'!L544,"&lt;=1"),IF(COUNTIF('Master list(no salts, metals)'!$K544:$Y544, "#N/A")=14,TRUE,FALSE))</f>
        <v>0</v>
      </c>
      <c r="M545" t="b">
        <f>AND(COUNTIF('Master list(no salts, metals)'!M544,"&lt;=1"),IF(COUNTIF('Master list(no salts, metals)'!$K544:$Y544, "#N/A")=14,TRUE,FALSE))</f>
        <v>0</v>
      </c>
      <c r="N545" t="b">
        <f>AND(COUNTIF('Master list(no salts, metals)'!N544,"&lt;=1"),IF(COUNTIF('Master list(no salts, metals)'!$K544:$Y544, "#N/A")=14,TRUE,FALSE))</f>
        <v>0</v>
      </c>
      <c r="O545" t="b">
        <f>AND(COUNTIF('Master list(no salts, metals)'!O544,"&lt;=1"),IF(COUNTIF('Master list(no salts, metals)'!$K544:$Y544, "#N/A")=14,TRUE,FALSE))</f>
        <v>0</v>
      </c>
      <c r="P545" t="b">
        <f>AND(COUNTIF('Master list(no salts, metals)'!P544,"&lt;=1"),IF(COUNTIF('Master list(no salts, metals)'!$K544:$Y544, "#N/A")=14,TRUE,FALSE))</f>
        <v>0</v>
      </c>
      <c r="Q545" t="b">
        <f>AND(COUNTIF('Master list(no salts, metals)'!Q544,"&lt;=1"),IF(COUNTIF('Master list(no salts, metals)'!$K544:$Y544, "#N/A")=14,TRUE,FALSE))</f>
        <v>0</v>
      </c>
      <c r="R545" t="b">
        <f>AND(COUNTIF('Master list(no salts, metals)'!R544,"&lt;=1"),IF(COUNTIF('Master list(no salts, metals)'!$K544:$Y544, "#N/A")=14,TRUE,FALSE))</f>
        <v>0</v>
      </c>
      <c r="S545" t="b">
        <f>AND(COUNTIF('Master list(no salts, metals)'!S544,"&lt;=1"),IF(COUNTIF('Master list(no salts, metals)'!$K544:$Y544, "#N/A")=14,TRUE,FALSE))</f>
        <v>0</v>
      </c>
      <c r="T545" t="b">
        <f>AND(COUNTIF('Master list(no salts, metals)'!T544,"&lt;=1"),IF(COUNTIF('Master list(no salts, metals)'!$K544:$Y544, "#N/A")=14,TRUE,FALSE))</f>
        <v>0</v>
      </c>
      <c r="U545" t="b">
        <f>AND(COUNTIF('Master list(no salts, metals)'!U544,"&lt;=1"),IF(COUNTIF('Master list(no salts, metals)'!$K544:$Y544, "#N/A")=14,TRUE,FALSE))</f>
        <v>0</v>
      </c>
      <c r="V545" t="b">
        <f>AND(COUNTIF('Master list(no salts, metals)'!V544,"&lt;=1"),IF(COUNTIF('Master list(no salts, metals)'!$K544:$Y544, "#N/A")=14,TRUE,FALSE))</f>
        <v>0</v>
      </c>
      <c r="W545" t="b">
        <f>AND(COUNTIF('Master list(no salts, metals)'!W544,"&lt;=1"),IF(COUNTIF('Master list(no salts, metals)'!$K544:$Y544, "#N/A")=14,TRUE,FALSE))</f>
        <v>1</v>
      </c>
      <c r="X545" t="b">
        <f>AND(COUNTIF('Master list(no salts, metals)'!X544,"&lt;=1"),IF(COUNTIF('Master list(no salts, metals)'!$K544:$Y544, "#N/A")=14,TRUE,FALSE))</f>
        <v>0</v>
      </c>
      <c r="Y545" t="b">
        <f>AND(COUNTIF('Master list(no salts, metals)'!Y544,"&lt;=1"),IF(COUNTIF('Master list(no salts, metals)'!$K544:$Y544, "#N/A")=14,TRUE,FALSE))</f>
        <v>0</v>
      </c>
    </row>
    <row r="546" spans="11:25" x14ac:dyDescent="0.25">
      <c r="K546" t="b">
        <f>AND(COUNTIF('Master list(no salts, metals)'!K545,"&lt;=1"),IF(COUNTIF('Master list(no salts, metals)'!$K545:$Y545, "#N/A")=14,TRUE,FALSE))</f>
        <v>1</v>
      </c>
      <c r="L546" t="b">
        <f>AND(COUNTIF('Master list(no salts, metals)'!L545,"&lt;=1"),IF(COUNTIF('Master list(no salts, metals)'!$K545:$Y545, "#N/A")=14,TRUE,FALSE))</f>
        <v>0</v>
      </c>
      <c r="M546" t="b">
        <f>AND(COUNTIF('Master list(no salts, metals)'!M545,"&lt;=1"),IF(COUNTIF('Master list(no salts, metals)'!$K545:$Y545, "#N/A")=14,TRUE,FALSE))</f>
        <v>0</v>
      </c>
      <c r="N546" t="b">
        <f>AND(COUNTIF('Master list(no salts, metals)'!N545,"&lt;=1"),IF(COUNTIF('Master list(no salts, metals)'!$K545:$Y545, "#N/A")=14,TRUE,FALSE))</f>
        <v>0</v>
      </c>
      <c r="O546" t="b">
        <f>AND(COUNTIF('Master list(no salts, metals)'!O545,"&lt;=1"),IF(COUNTIF('Master list(no salts, metals)'!$K545:$Y545, "#N/A")=14,TRUE,FALSE))</f>
        <v>0</v>
      </c>
      <c r="P546" t="b">
        <f>AND(COUNTIF('Master list(no salts, metals)'!P545,"&lt;=1"),IF(COUNTIF('Master list(no salts, metals)'!$K545:$Y545, "#N/A")=14,TRUE,FALSE))</f>
        <v>0</v>
      </c>
      <c r="Q546" t="b">
        <f>AND(COUNTIF('Master list(no salts, metals)'!Q545,"&lt;=1"),IF(COUNTIF('Master list(no salts, metals)'!$K545:$Y545, "#N/A")=14,TRUE,FALSE))</f>
        <v>0</v>
      </c>
      <c r="R546" t="b">
        <f>AND(COUNTIF('Master list(no salts, metals)'!R545,"&lt;=1"),IF(COUNTIF('Master list(no salts, metals)'!$K545:$Y545, "#N/A")=14,TRUE,FALSE))</f>
        <v>0</v>
      </c>
      <c r="S546" t="b">
        <f>AND(COUNTIF('Master list(no salts, metals)'!S545,"&lt;=1"),IF(COUNTIF('Master list(no salts, metals)'!$K545:$Y545, "#N/A")=14,TRUE,FALSE))</f>
        <v>0</v>
      </c>
      <c r="T546" t="b">
        <f>AND(COUNTIF('Master list(no salts, metals)'!T545,"&lt;=1"),IF(COUNTIF('Master list(no salts, metals)'!$K545:$Y545, "#N/A")=14,TRUE,FALSE))</f>
        <v>0</v>
      </c>
      <c r="U546" t="b">
        <f>AND(COUNTIF('Master list(no salts, metals)'!U545,"&lt;=1"),IF(COUNTIF('Master list(no salts, metals)'!$K545:$Y545, "#N/A")=14,TRUE,FALSE))</f>
        <v>0</v>
      </c>
      <c r="V546" t="b">
        <f>AND(COUNTIF('Master list(no salts, metals)'!V545,"&lt;=1"),IF(COUNTIF('Master list(no salts, metals)'!$K545:$Y545, "#N/A")=14,TRUE,FALSE))</f>
        <v>0</v>
      </c>
      <c r="W546" t="b">
        <f>AND(COUNTIF('Master list(no salts, metals)'!W545,"&lt;=1"),IF(COUNTIF('Master list(no salts, metals)'!$K545:$Y545, "#N/A")=14,TRUE,FALSE))</f>
        <v>0</v>
      </c>
      <c r="X546" t="b">
        <f>AND(COUNTIF('Master list(no salts, metals)'!X545,"&lt;=1"),IF(COUNTIF('Master list(no salts, metals)'!$K545:$Y545, "#N/A")=14,TRUE,FALSE))</f>
        <v>0</v>
      </c>
      <c r="Y546" t="b">
        <f>AND(COUNTIF('Master list(no salts, metals)'!Y545,"&lt;=1"),IF(COUNTIF('Master list(no salts, metals)'!$K545:$Y545, "#N/A")=14,TRUE,FALSE))</f>
        <v>0</v>
      </c>
    </row>
    <row r="547" spans="11:25" x14ac:dyDescent="0.25">
      <c r="K547" t="b">
        <f>AND(COUNTIF('Master list(no salts, metals)'!K546,"&lt;=1"),IF(COUNTIF('Master list(no salts, metals)'!$K546:$Y546, "#N/A")=14,TRUE,FALSE))</f>
        <v>0</v>
      </c>
      <c r="L547" t="b">
        <f>AND(COUNTIF('Master list(no salts, metals)'!L546,"&lt;=1"),IF(COUNTIF('Master list(no salts, metals)'!$K546:$Y546, "#N/A")=14,TRUE,FALSE))</f>
        <v>0</v>
      </c>
      <c r="M547" t="b">
        <f>AND(COUNTIF('Master list(no salts, metals)'!M546,"&lt;=1"),IF(COUNTIF('Master list(no salts, metals)'!$K546:$Y546, "#N/A")=14,TRUE,FALSE))</f>
        <v>0</v>
      </c>
      <c r="N547" t="b">
        <f>AND(COUNTIF('Master list(no salts, metals)'!N546,"&lt;=1"),IF(COUNTIF('Master list(no salts, metals)'!$K546:$Y546, "#N/A")=14,TRUE,FALSE))</f>
        <v>0</v>
      </c>
      <c r="O547" t="b">
        <f>AND(COUNTIF('Master list(no salts, metals)'!O546,"&lt;=1"),IF(COUNTIF('Master list(no salts, metals)'!$K546:$Y546, "#N/A")=14,TRUE,FALSE))</f>
        <v>0</v>
      </c>
      <c r="P547" t="b">
        <f>AND(COUNTIF('Master list(no salts, metals)'!P546,"&lt;=1"),IF(COUNTIF('Master list(no salts, metals)'!$K546:$Y546, "#N/A")=14,TRUE,FALSE))</f>
        <v>0</v>
      </c>
      <c r="Q547" t="b">
        <f>AND(COUNTIF('Master list(no salts, metals)'!Q546,"&lt;=1"),IF(COUNTIF('Master list(no salts, metals)'!$K546:$Y546, "#N/A")=14,TRUE,FALSE))</f>
        <v>0</v>
      </c>
      <c r="R547" t="b">
        <f>AND(COUNTIF('Master list(no salts, metals)'!R546,"&lt;=1"),IF(COUNTIF('Master list(no salts, metals)'!$K546:$Y546, "#N/A")=14,TRUE,FALSE))</f>
        <v>0</v>
      </c>
      <c r="S547" t="b">
        <f>AND(COUNTIF('Master list(no salts, metals)'!S546,"&lt;=1"),IF(COUNTIF('Master list(no salts, metals)'!$K546:$Y546, "#N/A")=14,TRUE,FALSE))</f>
        <v>0</v>
      </c>
      <c r="T547" t="b">
        <f>AND(COUNTIF('Master list(no salts, metals)'!T546,"&lt;=1"),IF(COUNTIF('Master list(no salts, metals)'!$K546:$Y546, "#N/A")=14,TRUE,FALSE))</f>
        <v>0</v>
      </c>
      <c r="U547" t="b">
        <f>AND(COUNTIF('Master list(no salts, metals)'!U546,"&lt;=1"),IF(COUNTIF('Master list(no salts, metals)'!$K546:$Y546, "#N/A")=14,TRUE,FALSE))</f>
        <v>0</v>
      </c>
      <c r="V547" t="b">
        <f>AND(COUNTIF('Master list(no salts, metals)'!V546,"&lt;=1"),IF(COUNTIF('Master list(no salts, metals)'!$K546:$Y546, "#N/A")=14,TRUE,FALSE))</f>
        <v>0</v>
      </c>
      <c r="W547" t="b">
        <f>AND(COUNTIF('Master list(no salts, metals)'!W546,"&lt;=1"),IF(COUNTIF('Master list(no salts, metals)'!$K546:$Y546, "#N/A")=14,TRUE,FALSE))</f>
        <v>1</v>
      </c>
      <c r="X547" t="b">
        <f>AND(COUNTIF('Master list(no salts, metals)'!X546,"&lt;=1"),IF(COUNTIF('Master list(no salts, metals)'!$K546:$Y546, "#N/A")=14,TRUE,FALSE))</f>
        <v>0</v>
      </c>
      <c r="Y547" t="b">
        <f>AND(COUNTIF('Master list(no salts, metals)'!Y546,"&lt;=1"),IF(COUNTIF('Master list(no salts, metals)'!$K546:$Y546, "#N/A")=14,TRUE,FALSE))</f>
        <v>0</v>
      </c>
    </row>
    <row r="548" spans="11:25" x14ac:dyDescent="0.25">
      <c r="K548" t="b">
        <f>AND(COUNTIF('Master list(no salts, metals)'!K547,"&lt;=1"),IF(COUNTIF('Master list(no salts, metals)'!$K547:$Y547, "#N/A")=14,TRUE,FALSE))</f>
        <v>0</v>
      </c>
      <c r="L548" t="b">
        <f>AND(COUNTIF('Master list(no salts, metals)'!L547,"&lt;=1"),IF(COUNTIF('Master list(no salts, metals)'!$K547:$Y547, "#N/A")=14,TRUE,FALSE))</f>
        <v>0</v>
      </c>
      <c r="M548" t="b">
        <f>AND(COUNTIF('Master list(no salts, metals)'!M547,"&lt;=1"),IF(COUNTIF('Master list(no salts, metals)'!$K547:$Y547, "#N/A")=14,TRUE,FALSE))</f>
        <v>0</v>
      </c>
      <c r="N548" t="b">
        <f>AND(COUNTIF('Master list(no salts, metals)'!N547,"&lt;=1"),IF(COUNTIF('Master list(no salts, metals)'!$K547:$Y547, "#N/A")=14,TRUE,FALSE))</f>
        <v>0</v>
      </c>
      <c r="O548" t="b">
        <f>AND(COUNTIF('Master list(no salts, metals)'!O547,"&lt;=1"),IF(COUNTIF('Master list(no salts, metals)'!$K547:$Y547, "#N/A")=14,TRUE,FALSE))</f>
        <v>0</v>
      </c>
      <c r="P548" t="b">
        <f>AND(COUNTIF('Master list(no salts, metals)'!P547,"&lt;=1"),IF(COUNTIF('Master list(no salts, metals)'!$K547:$Y547, "#N/A")=14,TRUE,FALSE))</f>
        <v>0</v>
      </c>
      <c r="Q548" t="b">
        <f>AND(COUNTIF('Master list(no salts, metals)'!Q547,"&lt;=1"),IF(COUNTIF('Master list(no salts, metals)'!$K547:$Y547, "#N/A")=14,TRUE,FALSE))</f>
        <v>0</v>
      </c>
      <c r="R548" t="b">
        <f>AND(COUNTIF('Master list(no salts, metals)'!R547,"&lt;=1"),IF(COUNTIF('Master list(no salts, metals)'!$K547:$Y547, "#N/A")=14,TRUE,FALSE))</f>
        <v>0</v>
      </c>
      <c r="S548" t="b">
        <f>AND(COUNTIF('Master list(no salts, metals)'!S547,"&lt;=1"),IF(COUNTIF('Master list(no salts, metals)'!$K547:$Y547, "#N/A")=14,TRUE,FALSE))</f>
        <v>0</v>
      </c>
      <c r="T548" t="b">
        <f>AND(COUNTIF('Master list(no salts, metals)'!T547,"&lt;=1"),IF(COUNTIF('Master list(no salts, metals)'!$K547:$Y547, "#N/A")=14,TRUE,FALSE))</f>
        <v>0</v>
      </c>
      <c r="U548" t="b">
        <f>AND(COUNTIF('Master list(no salts, metals)'!U547,"&lt;=1"),IF(COUNTIF('Master list(no salts, metals)'!$K547:$Y547, "#N/A")=14,TRUE,FALSE))</f>
        <v>0</v>
      </c>
      <c r="V548" t="b">
        <f>AND(COUNTIF('Master list(no salts, metals)'!V547,"&lt;=1"),IF(COUNTIF('Master list(no salts, metals)'!$K547:$Y547, "#N/A")=14,TRUE,FALSE))</f>
        <v>0</v>
      </c>
      <c r="W548" t="b">
        <f>AND(COUNTIF('Master list(no salts, metals)'!W547,"&lt;=1"),IF(COUNTIF('Master list(no salts, metals)'!$K547:$Y547, "#N/A")=14,TRUE,FALSE))</f>
        <v>1</v>
      </c>
      <c r="X548" t="b">
        <f>AND(COUNTIF('Master list(no salts, metals)'!X547,"&lt;=1"),IF(COUNTIF('Master list(no salts, metals)'!$K547:$Y547, "#N/A")=14,TRUE,FALSE))</f>
        <v>0</v>
      </c>
      <c r="Y548" t="b">
        <f>AND(COUNTIF('Master list(no salts, metals)'!Y547,"&lt;=1"),IF(COUNTIF('Master list(no salts, metals)'!$K547:$Y547, "#N/A")=14,TRUE,FALSE))</f>
        <v>0</v>
      </c>
    </row>
    <row r="549" spans="11:25" x14ac:dyDescent="0.25">
      <c r="K549" t="b">
        <f>AND(COUNTIF('Master list(no salts, metals)'!K548,"&lt;=1"),IF(COUNTIF('Master list(no salts, metals)'!$K548:$Y548, "#N/A")=14,TRUE,FALSE))</f>
        <v>0</v>
      </c>
      <c r="L549" t="b">
        <f>AND(COUNTIF('Master list(no salts, metals)'!L548,"&lt;=1"),IF(COUNTIF('Master list(no salts, metals)'!$K548:$Y548, "#N/A")=14,TRUE,FALSE))</f>
        <v>0</v>
      </c>
      <c r="M549" t="b">
        <f>AND(COUNTIF('Master list(no salts, metals)'!M548,"&lt;=1"),IF(COUNTIF('Master list(no salts, metals)'!$K548:$Y548, "#N/A")=14,TRUE,FALSE))</f>
        <v>0</v>
      </c>
      <c r="N549" t="b">
        <f>AND(COUNTIF('Master list(no salts, metals)'!N548,"&lt;=1"),IF(COUNTIF('Master list(no salts, metals)'!$K548:$Y548, "#N/A")=14,TRUE,FALSE))</f>
        <v>0</v>
      </c>
      <c r="O549" t="b">
        <f>AND(COUNTIF('Master list(no salts, metals)'!O548,"&lt;=1"),IF(COUNTIF('Master list(no salts, metals)'!$K548:$Y548, "#N/A")=14,TRUE,FALSE))</f>
        <v>0</v>
      </c>
      <c r="P549" t="b">
        <f>AND(COUNTIF('Master list(no salts, metals)'!P548,"&lt;=1"),IF(COUNTIF('Master list(no salts, metals)'!$K548:$Y548, "#N/A")=14,TRUE,FALSE))</f>
        <v>0</v>
      </c>
      <c r="Q549" t="b">
        <f>AND(COUNTIF('Master list(no salts, metals)'!Q548,"&lt;=1"),IF(COUNTIF('Master list(no salts, metals)'!$K548:$Y548, "#N/A")=14,TRUE,FALSE))</f>
        <v>0</v>
      </c>
      <c r="R549" t="b">
        <f>AND(COUNTIF('Master list(no salts, metals)'!R548,"&lt;=1"),IF(COUNTIF('Master list(no salts, metals)'!$K548:$Y548, "#N/A")=14,TRUE,FALSE))</f>
        <v>0</v>
      </c>
      <c r="S549" t="b">
        <f>AND(COUNTIF('Master list(no salts, metals)'!S548,"&lt;=1"),IF(COUNTIF('Master list(no salts, metals)'!$K548:$Y548, "#N/A")=14,TRUE,FALSE))</f>
        <v>0</v>
      </c>
      <c r="T549" t="b">
        <f>AND(COUNTIF('Master list(no salts, metals)'!T548,"&lt;=1"),IF(COUNTIF('Master list(no salts, metals)'!$K548:$Y548, "#N/A")=14,TRUE,FALSE))</f>
        <v>1</v>
      </c>
      <c r="U549" t="b">
        <f>AND(COUNTIF('Master list(no salts, metals)'!U548,"&lt;=1"),IF(COUNTIF('Master list(no salts, metals)'!$K548:$Y548, "#N/A")=14,TRUE,FALSE))</f>
        <v>0</v>
      </c>
      <c r="V549" t="b">
        <f>AND(COUNTIF('Master list(no salts, metals)'!V548,"&lt;=1"),IF(COUNTIF('Master list(no salts, metals)'!$K548:$Y548, "#N/A")=14,TRUE,FALSE))</f>
        <v>0</v>
      </c>
      <c r="W549" t="b">
        <f>AND(COUNTIF('Master list(no salts, metals)'!W548,"&lt;=1"),IF(COUNTIF('Master list(no salts, metals)'!$K548:$Y548, "#N/A")=14,TRUE,FALSE))</f>
        <v>0</v>
      </c>
      <c r="X549" t="b">
        <f>AND(COUNTIF('Master list(no salts, metals)'!X548,"&lt;=1"),IF(COUNTIF('Master list(no salts, metals)'!$K548:$Y548, "#N/A")=14,TRUE,FALSE))</f>
        <v>0</v>
      </c>
      <c r="Y549" t="b">
        <f>AND(COUNTIF('Master list(no salts, metals)'!Y548,"&lt;=1"),IF(COUNTIF('Master list(no salts, metals)'!$K548:$Y548, "#N/A")=14,TRUE,FALSE))</f>
        <v>0</v>
      </c>
    </row>
    <row r="550" spans="11:25" x14ac:dyDescent="0.25">
      <c r="K550" t="b">
        <f>AND(COUNTIF('Master list(no salts, metals)'!K549,"&lt;=1"),IF(COUNTIF('Master list(no salts, metals)'!$K549:$Y549, "#N/A")=14,TRUE,FALSE))</f>
        <v>0</v>
      </c>
      <c r="L550" t="b">
        <f>AND(COUNTIF('Master list(no salts, metals)'!L549,"&lt;=1"),IF(COUNTIF('Master list(no salts, metals)'!$K549:$Y549, "#N/A")=14,TRUE,FALSE))</f>
        <v>1</v>
      </c>
      <c r="M550" t="b">
        <f>AND(COUNTIF('Master list(no salts, metals)'!M549,"&lt;=1"),IF(COUNTIF('Master list(no salts, metals)'!$K549:$Y549, "#N/A")=14,TRUE,FALSE))</f>
        <v>0</v>
      </c>
      <c r="N550" t="b">
        <f>AND(COUNTIF('Master list(no salts, metals)'!N549,"&lt;=1"),IF(COUNTIF('Master list(no salts, metals)'!$K549:$Y549, "#N/A")=14,TRUE,FALSE))</f>
        <v>0</v>
      </c>
      <c r="O550" t="b">
        <f>AND(COUNTIF('Master list(no salts, metals)'!O549,"&lt;=1"),IF(COUNTIF('Master list(no salts, metals)'!$K549:$Y549, "#N/A")=14,TRUE,FALSE))</f>
        <v>0</v>
      </c>
      <c r="P550" t="b">
        <f>AND(COUNTIF('Master list(no salts, metals)'!P549,"&lt;=1"),IF(COUNTIF('Master list(no salts, metals)'!$K549:$Y549, "#N/A")=14,TRUE,FALSE))</f>
        <v>0</v>
      </c>
      <c r="Q550" t="b">
        <f>AND(COUNTIF('Master list(no salts, metals)'!Q549,"&lt;=1"),IF(COUNTIF('Master list(no salts, metals)'!$K549:$Y549, "#N/A")=14,TRUE,FALSE))</f>
        <v>0</v>
      </c>
      <c r="R550" t="b">
        <f>AND(COUNTIF('Master list(no salts, metals)'!R549,"&lt;=1"),IF(COUNTIF('Master list(no salts, metals)'!$K549:$Y549, "#N/A")=14,TRUE,FALSE))</f>
        <v>0</v>
      </c>
      <c r="S550" t="b">
        <f>AND(COUNTIF('Master list(no salts, metals)'!S549,"&lt;=1"),IF(COUNTIF('Master list(no salts, metals)'!$K549:$Y549, "#N/A")=14,TRUE,FALSE))</f>
        <v>0</v>
      </c>
      <c r="T550" t="b">
        <f>AND(COUNTIF('Master list(no salts, metals)'!T549,"&lt;=1"),IF(COUNTIF('Master list(no salts, metals)'!$K549:$Y549, "#N/A")=14,TRUE,FALSE))</f>
        <v>0</v>
      </c>
      <c r="U550" t="b">
        <f>AND(COUNTIF('Master list(no salts, metals)'!U549,"&lt;=1"),IF(COUNTIF('Master list(no salts, metals)'!$K549:$Y549, "#N/A")=14,TRUE,FALSE))</f>
        <v>0</v>
      </c>
      <c r="V550" t="b">
        <f>AND(COUNTIF('Master list(no salts, metals)'!V549,"&lt;=1"),IF(COUNTIF('Master list(no salts, metals)'!$K549:$Y549, "#N/A")=14,TRUE,FALSE))</f>
        <v>0</v>
      </c>
      <c r="W550" t="b">
        <f>AND(COUNTIF('Master list(no salts, metals)'!W549,"&lt;=1"),IF(COUNTIF('Master list(no salts, metals)'!$K549:$Y549, "#N/A")=14,TRUE,FALSE))</f>
        <v>0</v>
      </c>
      <c r="X550" t="b">
        <f>AND(COUNTIF('Master list(no salts, metals)'!X549,"&lt;=1"),IF(COUNTIF('Master list(no salts, metals)'!$K549:$Y549, "#N/A")=14,TRUE,FALSE))</f>
        <v>0</v>
      </c>
      <c r="Y550" t="b">
        <f>AND(COUNTIF('Master list(no salts, metals)'!Y549,"&lt;=1"),IF(COUNTIF('Master list(no salts, metals)'!$K549:$Y549, "#N/A")=14,TRUE,FALSE))</f>
        <v>0</v>
      </c>
    </row>
    <row r="551" spans="11:25" x14ac:dyDescent="0.25">
      <c r="K551" t="b">
        <f>AND(COUNTIF('Master list(no salts, metals)'!K550,"&lt;=1"),IF(COUNTIF('Master list(no salts, metals)'!$K550:$Y550, "#N/A")=14,TRUE,FALSE))</f>
        <v>0</v>
      </c>
      <c r="L551" t="b">
        <f>AND(COUNTIF('Master list(no salts, metals)'!L550,"&lt;=1"),IF(COUNTIF('Master list(no salts, metals)'!$K550:$Y550, "#N/A")=14,TRUE,FALSE))</f>
        <v>0</v>
      </c>
      <c r="M551" t="b">
        <f>AND(COUNTIF('Master list(no salts, metals)'!M550,"&lt;=1"),IF(COUNTIF('Master list(no salts, metals)'!$K550:$Y550, "#N/A")=14,TRUE,FALSE))</f>
        <v>0</v>
      </c>
      <c r="N551" t="b">
        <f>AND(COUNTIF('Master list(no salts, metals)'!N550,"&lt;=1"),IF(COUNTIF('Master list(no salts, metals)'!$K550:$Y550, "#N/A")=14,TRUE,FALSE))</f>
        <v>0</v>
      </c>
      <c r="O551" t="b">
        <f>AND(COUNTIF('Master list(no salts, metals)'!O550,"&lt;=1"),IF(COUNTIF('Master list(no salts, metals)'!$K550:$Y550, "#N/A")=14,TRUE,FALSE))</f>
        <v>0</v>
      </c>
      <c r="P551" t="b">
        <f>AND(COUNTIF('Master list(no salts, metals)'!P550,"&lt;=1"),IF(COUNTIF('Master list(no salts, metals)'!$K550:$Y550, "#N/A")=14,TRUE,FALSE))</f>
        <v>0</v>
      </c>
      <c r="Q551" t="b">
        <f>AND(COUNTIF('Master list(no salts, metals)'!Q550,"&lt;=1"),IF(COUNTIF('Master list(no salts, metals)'!$K550:$Y550, "#N/A")=14,TRUE,FALSE))</f>
        <v>0</v>
      </c>
      <c r="R551" t="b">
        <f>AND(COUNTIF('Master list(no salts, metals)'!R550,"&lt;=1"),IF(COUNTIF('Master list(no salts, metals)'!$K550:$Y550, "#N/A")=14,TRUE,FALSE))</f>
        <v>0</v>
      </c>
      <c r="S551" t="b">
        <f>AND(COUNTIF('Master list(no salts, metals)'!S550,"&lt;=1"),IF(COUNTIF('Master list(no salts, metals)'!$K550:$Y550, "#N/A")=14,TRUE,FALSE))</f>
        <v>0</v>
      </c>
      <c r="T551" t="b">
        <f>AND(COUNTIF('Master list(no salts, metals)'!T550,"&lt;=1"),IF(COUNTIF('Master list(no salts, metals)'!$K550:$Y550, "#N/A")=14,TRUE,FALSE))</f>
        <v>0</v>
      </c>
      <c r="U551" t="b">
        <f>AND(COUNTIF('Master list(no salts, metals)'!U550,"&lt;=1"),IF(COUNTIF('Master list(no salts, metals)'!$K550:$Y550, "#N/A")=14,TRUE,FALSE))</f>
        <v>0</v>
      </c>
      <c r="V551" t="b">
        <f>AND(COUNTIF('Master list(no salts, metals)'!V550,"&lt;=1"),IF(COUNTIF('Master list(no salts, metals)'!$K550:$Y550, "#N/A")=14,TRUE,FALSE))</f>
        <v>0</v>
      </c>
      <c r="W551" t="b">
        <f>AND(COUNTIF('Master list(no salts, metals)'!W550,"&lt;=1"),IF(COUNTIF('Master list(no salts, metals)'!$K550:$Y550, "#N/A")=14,TRUE,FALSE))</f>
        <v>1</v>
      </c>
      <c r="X551" t="b">
        <f>AND(COUNTIF('Master list(no salts, metals)'!X550,"&lt;=1"),IF(COUNTIF('Master list(no salts, metals)'!$K550:$Y550, "#N/A")=14,TRUE,FALSE))</f>
        <v>0</v>
      </c>
      <c r="Y551" t="b">
        <f>AND(COUNTIF('Master list(no salts, metals)'!Y550,"&lt;=1"),IF(COUNTIF('Master list(no salts, metals)'!$K550:$Y550, "#N/A")=14,TRUE,FALSE))</f>
        <v>0</v>
      </c>
    </row>
    <row r="552" spans="11:25" x14ac:dyDescent="0.25">
      <c r="K552" t="b">
        <f>AND(COUNTIF('Master list(no salts, metals)'!K551,"&lt;=1"),IF(COUNTIF('Master list(no salts, metals)'!$K551:$Y551, "#N/A")=14,TRUE,FALSE))</f>
        <v>0</v>
      </c>
      <c r="L552" t="b">
        <f>AND(COUNTIF('Master list(no salts, metals)'!L551,"&lt;=1"),IF(COUNTIF('Master list(no salts, metals)'!$K551:$Y551, "#N/A")=14,TRUE,FALSE))</f>
        <v>0</v>
      </c>
      <c r="M552" t="b">
        <f>AND(COUNTIF('Master list(no salts, metals)'!M551,"&lt;=1"),IF(COUNTIF('Master list(no salts, metals)'!$K551:$Y551, "#N/A")=14,TRUE,FALSE))</f>
        <v>0</v>
      </c>
      <c r="N552" t="b">
        <f>AND(COUNTIF('Master list(no salts, metals)'!N551,"&lt;=1"),IF(COUNTIF('Master list(no salts, metals)'!$K551:$Y551, "#N/A")=14,TRUE,FALSE))</f>
        <v>0</v>
      </c>
      <c r="O552" t="b">
        <f>AND(COUNTIF('Master list(no salts, metals)'!O551,"&lt;=1"),IF(COUNTIF('Master list(no salts, metals)'!$K551:$Y551, "#N/A")=14,TRUE,FALSE))</f>
        <v>0</v>
      </c>
      <c r="P552" t="b">
        <f>AND(COUNTIF('Master list(no salts, metals)'!P551,"&lt;=1"),IF(COUNTIF('Master list(no salts, metals)'!$K551:$Y551, "#N/A")=14,TRUE,FALSE))</f>
        <v>0</v>
      </c>
      <c r="Q552" t="b">
        <f>AND(COUNTIF('Master list(no salts, metals)'!Q551,"&lt;=1"),IF(COUNTIF('Master list(no salts, metals)'!$K551:$Y551, "#N/A")=14,TRUE,FALSE))</f>
        <v>0</v>
      </c>
      <c r="R552" t="b">
        <f>AND(COUNTIF('Master list(no salts, metals)'!R551,"&lt;=1"),IF(COUNTIF('Master list(no salts, metals)'!$K551:$Y551, "#N/A")=14,TRUE,FALSE))</f>
        <v>0</v>
      </c>
      <c r="S552" t="b">
        <f>AND(COUNTIF('Master list(no salts, metals)'!S551,"&lt;=1"),IF(COUNTIF('Master list(no salts, metals)'!$K551:$Y551, "#N/A")=14,TRUE,FALSE))</f>
        <v>0</v>
      </c>
      <c r="T552" t="b">
        <f>AND(COUNTIF('Master list(no salts, metals)'!T551,"&lt;=1"),IF(COUNTIF('Master list(no salts, metals)'!$K551:$Y551, "#N/A")=14,TRUE,FALSE))</f>
        <v>0</v>
      </c>
      <c r="U552" t="b">
        <f>AND(COUNTIF('Master list(no salts, metals)'!U551,"&lt;=1"),IF(COUNTIF('Master list(no salts, metals)'!$K551:$Y551, "#N/A")=14,TRUE,FALSE))</f>
        <v>0</v>
      </c>
      <c r="V552" t="b">
        <f>AND(COUNTIF('Master list(no salts, metals)'!V551,"&lt;=1"),IF(COUNTIF('Master list(no salts, metals)'!$K551:$Y551, "#N/A")=14,TRUE,FALSE))</f>
        <v>0</v>
      </c>
      <c r="W552" t="b">
        <f>AND(COUNTIF('Master list(no salts, metals)'!W551,"&lt;=1"),IF(COUNTIF('Master list(no salts, metals)'!$K551:$Y551, "#N/A")=14,TRUE,FALSE))</f>
        <v>0</v>
      </c>
      <c r="X552" t="b">
        <f>AND(COUNTIF('Master list(no salts, metals)'!X551,"&lt;=1"),IF(COUNTIF('Master list(no salts, metals)'!$K551:$Y551, "#N/A")=14,TRUE,FALSE))</f>
        <v>0</v>
      </c>
      <c r="Y552" t="b">
        <f>AND(COUNTIF('Master list(no salts, metals)'!Y551,"&lt;=1"),IF(COUNTIF('Master list(no salts, metals)'!$K551:$Y551, "#N/A")=14,TRUE,FALSE))</f>
        <v>0</v>
      </c>
    </row>
    <row r="553" spans="11:25" x14ac:dyDescent="0.25">
      <c r="K553" t="b">
        <f>AND(COUNTIF('Master list(no salts, metals)'!K552,"&lt;=1"),IF(COUNTIF('Master list(no salts, metals)'!$K552:$Y552, "#N/A")=14,TRUE,FALSE))</f>
        <v>0</v>
      </c>
      <c r="L553" t="b">
        <f>AND(COUNTIF('Master list(no salts, metals)'!L552,"&lt;=1"),IF(COUNTIF('Master list(no salts, metals)'!$K552:$Y552, "#N/A")=14,TRUE,FALSE))</f>
        <v>0</v>
      </c>
      <c r="M553" t="b">
        <f>AND(COUNTIF('Master list(no salts, metals)'!M552,"&lt;=1"),IF(COUNTIF('Master list(no salts, metals)'!$K552:$Y552, "#N/A")=14,TRUE,FALSE))</f>
        <v>0</v>
      </c>
      <c r="N553" t="b">
        <f>AND(COUNTIF('Master list(no salts, metals)'!N552,"&lt;=1"),IF(COUNTIF('Master list(no salts, metals)'!$K552:$Y552, "#N/A")=14,TRUE,FALSE))</f>
        <v>0</v>
      </c>
      <c r="O553" t="b">
        <f>AND(COUNTIF('Master list(no salts, metals)'!O552,"&lt;=1"),IF(COUNTIF('Master list(no salts, metals)'!$K552:$Y552, "#N/A")=14,TRUE,FALSE))</f>
        <v>0</v>
      </c>
      <c r="P553" t="b">
        <f>AND(COUNTIF('Master list(no salts, metals)'!P552,"&lt;=1"),IF(COUNTIF('Master list(no salts, metals)'!$K552:$Y552, "#N/A")=14,TRUE,FALSE))</f>
        <v>0</v>
      </c>
      <c r="Q553" t="b">
        <f>AND(COUNTIF('Master list(no salts, metals)'!Q552,"&lt;=1"),IF(COUNTIF('Master list(no salts, metals)'!$K552:$Y552, "#N/A")=14,TRUE,FALSE))</f>
        <v>0</v>
      </c>
      <c r="R553" t="b">
        <f>AND(COUNTIF('Master list(no salts, metals)'!R552,"&lt;=1"),IF(COUNTIF('Master list(no salts, metals)'!$K552:$Y552, "#N/A")=14,TRUE,FALSE))</f>
        <v>0</v>
      </c>
      <c r="S553" t="b">
        <f>AND(COUNTIF('Master list(no salts, metals)'!S552,"&lt;=1"),IF(COUNTIF('Master list(no salts, metals)'!$K552:$Y552, "#N/A")=14,TRUE,FALSE))</f>
        <v>0</v>
      </c>
      <c r="T553" t="b">
        <f>AND(COUNTIF('Master list(no salts, metals)'!T552,"&lt;=1"),IF(COUNTIF('Master list(no salts, metals)'!$K552:$Y552, "#N/A")=14,TRUE,FALSE))</f>
        <v>0</v>
      </c>
      <c r="U553" t="b">
        <f>AND(COUNTIF('Master list(no salts, metals)'!U552,"&lt;=1"),IF(COUNTIF('Master list(no salts, metals)'!$K552:$Y552, "#N/A")=14,TRUE,FALSE))</f>
        <v>0</v>
      </c>
      <c r="V553" t="b">
        <f>AND(COUNTIF('Master list(no salts, metals)'!V552,"&lt;=1"),IF(COUNTIF('Master list(no salts, metals)'!$K552:$Y552, "#N/A")=14,TRUE,FALSE))</f>
        <v>0</v>
      </c>
      <c r="W553" t="b">
        <f>AND(COUNTIF('Master list(no salts, metals)'!W552,"&lt;=1"),IF(COUNTIF('Master list(no salts, metals)'!$K552:$Y552, "#N/A")=14,TRUE,FALSE))</f>
        <v>0</v>
      </c>
      <c r="X553" t="b">
        <f>AND(COUNTIF('Master list(no salts, metals)'!X552,"&lt;=1"),IF(COUNTIF('Master list(no salts, metals)'!$K552:$Y552, "#N/A")=14,TRUE,FALSE))</f>
        <v>1</v>
      </c>
      <c r="Y553" t="b">
        <f>AND(COUNTIF('Master list(no salts, metals)'!Y552,"&lt;=1"),IF(COUNTIF('Master list(no salts, metals)'!$K552:$Y552, "#N/A")=14,TRUE,FALSE))</f>
        <v>0</v>
      </c>
    </row>
    <row r="554" spans="11:25" x14ac:dyDescent="0.25">
      <c r="K554" t="b">
        <f>AND(COUNTIF('Master list(no salts, metals)'!K553,"&lt;=1"),IF(COUNTIF('Master list(no salts, metals)'!$K553:$Y553, "#N/A")=14,TRUE,FALSE))</f>
        <v>0</v>
      </c>
      <c r="L554" t="b">
        <f>AND(COUNTIF('Master list(no salts, metals)'!L553,"&lt;=1"),IF(COUNTIF('Master list(no salts, metals)'!$K553:$Y553, "#N/A")=14,TRUE,FALSE))</f>
        <v>0</v>
      </c>
      <c r="M554" t="b">
        <f>AND(COUNTIF('Master list(no salts, metals)'!M553,"&lt;=1"),IF(COUNTIF('Master list(no salts, metals)'!$K553:$Y553, "#N/A")=14,TRUE,FALSE))</f>
        <v>0</v>
      </c>
      <c r="N554" t="b">
        <f>AND(COUNTIF('Master list(no salts, metals)'!N553,"&lt;=1"),IF(COUNTIF('Master list(no salts, metals)'!$K553:$Y553, "#N/A")=14,TRUE,FALSE))</f>
        <v>0</v>
      </c>
      <c r="O554" t="b">
        <f>AND(COUNTIF('Master list(no salts, metals)'!O553,"&lt;=1"),IF(COUNTIF('Master list(no salts, metals)'!$K553:$Y553, "#N/A")=14,TRUE,FALSE))</f>
        <v>0</v>
      </c>
      <c r="P554" t="b">
        <f>AND(COUNTIF('Master list(no salts, metals)'!P553,"&lt;=1"),IF(COUNTIF('Master list(no salts, metals)'!$K553:$Y553, "#N/A")=14,TRUE,FALSE))</f>
        <v>0</v>
      </c>
      <c r="Q554" t="b">
        <f>AND(COUNTIF('Master list(no salts, metals)'!Q553,"&lt;=1"),IF(COUNTIF('Master list(no salts, metals)'!$K553:$Y553, "#N/A")=14,TRUE,FALSE))</f>
        <v>0</v>
      </c>
      <c r="R554" t="b">
        <f>AND(COUNTIF('Master list(no salts, metals)'!R553,"&lt;=1"),IF(COUNTIF('Master list(no salts, metals)'!$K553:$Y553, "#N/A")=14,TRUE,FALSE))</f>
        <v>0</v>
      </c>
      <c r="S554" t="b">
        <f>AND(COUNTIF('Master list(no salts, metals)'!S553,"&lt;=1"),IF(COUNTIF('Master list(no salts, metals)'!$K553:$Y553, "#N/A")=14,TRUE,FALSE))</f>
        <v>0</v>
      </c>
      <c r="T554" t="b">
        <f>AND(COUNTIF('Master list(no salts, metals)'!T553,"&lt;=1"),IF(COUNTIF('Master list(no salts, metals)'!$K553:$Y553, "#N/A")=14,TRUE,FALSE))</f>
        <v>0</v>
      </c>
      <c r="U554" t="b">
        <f>AND(COUNTIF('Master list(no salts, metals)'!U553,"&lt;=1"),IF(COUNTIF('Master list(no salts, metals)'!$K553:$Y553, "#N/A")=14,TRUE,FALSE))</f>
        <v>0</v>
      </c>
      <c r="V554" t="b">
        <f>AND(COUNTIF('Master list(no salts, metals)'!V553,"&lt;=1"),IF(COUNTIF('Master list(no salts, metals)'!$K553:$Y553, "#N/A")=14,TRUE,FALSE))</f>
        <v>0</v>
      </c>
      <c r="W554" t="b">
        <f>AND(COUNTIF('Master list(no salts, metals)'!W553,"&lt;=1"),IF(COUNTIF('Master list(no salts, metals)'!$K553:$Y553, "#N/A")=14,TRUE,FALSE))</f>
        <v>0</v>
      </c>
      <c r="X554" t="b">
        <f>AND(COUNTIF('Master list(no salts, metals)'!X553,"&lt;=1"),IF(COUNTIF('Master list(no salts, metals)'!$K553:$Y553, "#N/A")=14,TRUE,FALSE))</f>
        <v>0</v>
      </c>
      <c r="Y554" t="b">
        <f>AND(COUNTIF('Master list(no salts, metals)'!Y553,"&lt;=1"),IF(COUNTIF('Master list(no salts, metals)'!$K553:$Y553, "#N/A")=14,TRUE,FALSE))</f>
        <v>0</v>
      </c>
    </row>
    <row r="555" spans="11:25" x14ac:dyDescent="0.25">
      <c r="K555" t="b">
        <f>AND(COUNTIF('Master list(no salts, metals)'!K554,"&lt;=1"),IF(COUNTIF('Master list(no salts, metals)'!$K554:$Y554, "#N/A")=14,TRUE,FALSE))</f>
        <v>0</v>
      </c>
      <c r="L555" t="b">
        <f>AND(COUNTIF('Master list(no salts, metals)'!L554,"&lt;=1"),IF(COUNTIF('Master list(no salts, metals)'!$K554:$Y554, "#N/A")=14,TRUE,FALSE))</f>
        <v>0</v>
      </c>
      <c r="M555" t="b">
        <f>AND(COUNTIF('Master list(no salts, metals)'!M554,"&lt;=1"),IF(COUNTIF('Master list(no salts, metals)'!$K554:$Y554, "#N/A")=14,TRUE,FALSE))</f>
        <v>0</v>
      </c>
      <c r="N555" t="b">
        <f>AND(COUNTIF('Master list(no salts, metals)'!N554,"&lt;=1"),IF(COUNTIF('Master list(no salts, metals)'!$K554:$Y554, "#N/A")=14,TRUE,FALSE))</f>
        <v>0</v>
      </c>
      <c r="O555" t="b">
        <f>AND(COUNTIF('Master list(no salts, metals)'!O554,"&lt;=1"),IF(COUNTIF('Master list(no salts, metals)'!$K554:$Y554, "#N/A")=14,TRUE,FALSE))</f>
        <v>0</v>
      </c>
      <c r="P555" t="b">
        <f>AND(COUNTIF('Master list(no salts, metals)'!P554,"&lt;=1"),IF(COUNTIF('Master list(no salts, metals)'!$K554:$Y554, "#N/A")=14,TRUE,FALSE))</f>
        <v>0</v>
      </c>
      <c r="Q555" t="b">
        <f>AND(COUNTIF('Master list(no salts, metals)'!Q554,"&lt;=1"),IF(COUNTIF('Master list(no salts, metals)'!$K554:$Y554, "#N/A")=14,TRUE,FALSE))</f>
        <v>0</v>
      </c>
      <c r="R555" t="b">
        <f>AND(COUNTIF('Master list(no salts, metals)'!R554,"&lt;=1"),IF(COUNTIF('Master list(no salts, metals)'!$K554:$Y554, "#N/A")=14,TRUE,FALSE))</f>
        <v>0</v>
      </c>
      <c r="S555" t="b">
        <f>AND(COUNTIF('Master list(no salts, metals)'!S554,"&lt;=1"),IF(COUNTIF('Master list(no salts, metals)'!$K554:$Y554, "#N/A")=14,TRUE,FALSE))</f>
        <v>0</v>
      </c>
      <c r="T555" t="b">
        <f>AND(COUNTIF('Master list(no salts, metals)'!T554,"&lt;=1"),IF(COUNTIF('Master list(no salts, metals)'!$K554:$Y554, "#N/A")=14,TRUE,FALSE))</f>
        <v>0</v>
      </c>
      <c r="U555" t="b">
        <f>AND(COUNTIF('Master list(no salts, metals)'!U554,"&lt;=1"),IF(COUNTIF('Master list(no salts, metals)'!$K554:$Y554, "#N/A")=14,TRUE,FALSE))</f>
        <v>0</v>
      </c>
      <c r="V555" t="b">
        <f>AND(COUNTIF('Master list(no salts, metals)'!V554,"&lt;=1"),IF(COUNTIF('Master list(no salts, metals)'!$K554:$Y554, "#N/A")=14,TRUE,FALSE))</f>
        <v>0</v>
      </c>
      <c r="W555" t="b">
        <f>AND(COUNTIF('Master list(no salts, metals)'!W554,"&lt;=1"),IF(COUNTIF('Master list(no salts, metals)'!$K554:$Y554, "#N/A")=14,TRUE,FALSE))</f>
        <v>1</v>
      </c>
      <c r="X555" t="b">
        <f>AND(COUNTIF('Master list(no salts, metals)'!X554,"&lt;=1"),IF(COUNTIF('Master list(no salts, metals)'!$K554:$Y554, "#N/A")=14,TRUE,FALSE))</f>
        <v>0</v>
      </c>
      <c r="Y555" t="b">
        <f>AND(COUNTIF('Master list(no salts, metals)'!Y554,"&lt;=1"),IF(COUNTIF('Master list(no salts, metals)'!$K554:$Y554, "#N/A")=14,TRUE,FALSE))</f>
        <v>0</v>
      </c>
    </row>
    <row r="556" spans="11:25" x14ac:dyDescent="0.25">
      <c r="K556" t="b">
        <f>AND(COUNTIF('Master list(no salts, metals)'!K555,"&lt;=1"),IF(COUNTIF('Master list(no salts, metals)'!$K555:$Y555, "#N/A")=14,TRUE,FALSE))</f>
        <v>0</v>
      </c>
      <c r="L556" t="b">
        <f>AND(COUNTIF('Master list(no salts, metals)'!L555,"&lt;=1"),IF(COUNTIF('Master list(no salts, metals)'!$K555:$Y555, "#N/A")=14,TRUE,FALSE))</f>
        <v>0</v>
      </c>
      <c r="M556" t="b">
        <f>AND(COUNTIF('Master list(no salts, metals)'!M555,"&lt;=1"),IF(COUNTIF('Master list(no salts, metals)'!$K555:$Y555, "#N/A")=14,TRUE,FALSE))</f>
        <v>0</v>
      </c>
      <c r="N556" t="b">
        <f>AND(COUNTIF('Master list(no salts, metals)'!N555,"&lt;=1"),IF(COUNTIF('Master list(no salts, metals)'!$K555:$Y555, "#N/A")=14,TRUE,FALSE))</f>
        <v>0</v>
      </c>
      <c r="O556" t="b">
        <f>AND(COUNTIF('Master list(no salts, metals)'!O555,"&lt;=1"),IF(COUNTIF('Master list(no salts, metals)'!$K555:$Y555, "#N/A")=14,TRUE,FALSE))</f>
        <v>0</v>
      </c>
      <c r="P556" t="b">
        <f>AND(COUNTIF('Master list(no salts, metals)'!P555,"&lt;=1"),IF(COUNTIF('Master list(no salts, metals)'!$K555:$Y555, "#N/A")=14,TRUE,FALSE))</f>
        <v>0</v>
      </c>
      <c r="Q556" t="b">
        <f>AND(COUNTIF('Master list(no salts, metals)'!Q555,"&lt;=1"),IF(COUNTIF('Master list(no salts, metals)'!$K555:$Y555, "#N/A")=14,TRUE,FALSE))</f>
        <v>0</v>
      </c>
      <c r="R556" t="b">
        <f>AND(COUNTIF('Master list(no salts, metals)'!R555,"&lt;=1"),IF(COUNTIF('Master list(no salts, metals)'!$K555:$Y555, "#N/A")=14,TRUE,FALSE))</f>
        <v>0</v>
      </c>
      <c r="S556" t="b">
        <f>AND(COUNTIF('Master list(no salts, metals)'!S555,"&lt;=1"),IF(COUNTIF('Master list(no salts, metals)'!$K555:$Y555, "#N/A")=14,TRUE,FALSE))</f>
        <v>0</v>
      </c>
      <c r="T556" t="b">
        <f>AND(COUNTIF('Master list(no salts, metals)'!T555,"&lt;=1"),IF(COUNTIF('Master list(no salts, metals)'!$K555:$Y555, "#N/A")=14,TRUE,FALSE))</f>
        <v>0</v>
      </c>
      <c r="U556" t="b">
        <f>AND(COUNTIF('Master list(no salts, metals)'!U555,"&lt;=1"),IF(COUNTIF('Master list(no salts, metals)'!$K555:$Y555, "#N/A")=14,TRUE,FALSE))</f>
        <v>0</v>
      </c>
      <c r="V556" t="b">
        <f>AND(COUNTIF('Master list(no salts, metals)'!V555,"&lt;=1"),IF(COUNTIF('Master list(no salts, metals)'!$K555:$Y555, "#N/A")=14,TRUE,FALSE))</f>
        <v>0</v>
      </c>
      <c r="W556" t="b">
        <f>AND(COUNTIF('Master list(no salts, metals)'!W555,"&lt;=1"),IF(COUNTIF('Master list(no salts, metals)'!$K555:$Y555, "#N/A")=14,TRUE,FALSE))</f>
        <v>0</v>
      </c>
      <c r="X556" t="b">
        <f>AND(COUNTIF('Master list(no salts, metals)'!X555,"&lt;=1"),IF(COUNTIF('Master list(no salts, metals)'!$K555:$Y555, "#N/A")=14,TRUE,FALSE))</f>
        <v>0</v>
      </c>
      <c r="Y556" t="b">
        <f>AND(COUNTIF('Master list(no salts, metals)'!Y555,"&lt;=1"),IF(COUNTIF('Master list(no salts, metals)'!$K555:$Y555, "#N/A")=14,TRUE,FALSE))</f>
        <v>0</v>
      </c>
    </row>
    <row r="557" spans="11:25" x14ac:dyDescent="0.25">
      <c r="K557" t="b">
        <f>AND(COUNTIF('Master list(no salts, metals)'!K556,"&lt;=1"),IF(COUNTIF('Master list(no salts, metals)'!$K556:$Y556, "#N/A")=14,TRUE,FALSE))</f>
        <v>0</v>
      </c>
      <c r="L557" t="b">
        <f>AND(COUNTIF('Master list(no salts, metals)'!L556,"&lt;=1"),IF(COUNTIF('Master list(no salts, metals)'!$K556:$Y556, "#N/A")=14,TRUE,FALSE))</f>
        <v>0</v>
      </c>
      <c r="M557" t="b">
        <f>AND(COUNTIF('Master list(no salts, metals)'!M556,"&lt;=1"),IF(COUNTIF('Master list(no salts, metals)'!$K556:$Y556, "#N/A")=14,TRUE,FALSE))</f>
        <v>0</v>
      </c>
      <c r="N557" t="b">
        <f>AND(COUNTIF('Master list(no salts, metals)'!N556,"&lt;=1"),IF(COUNTIF('Master list(no salts, metals)'!$K556:$Y556, "#N/A")=14,TRUE,FALSE))</f>
        <v>0</v>
      </c>
      <c r="O557" t="b">
        <f>AND(COUNTIF('Master list(no salts, metals)'!O556,"&lt;=1"),IF(COUNTIF('Master list(no salts, metals)'!$K556:$Y556, "#N/A")=14,TRUE,FALSE))</f>
        <v>0</v>
      </c>
      <c r="P557" t="b">
        <f>AND(COUNTIF('Master list(no salts, metals)'!P556,"&lt;=1"),IF(COUNTIF('Master list(no salts, metals)'!$K556:$Y556, "#N/A")=14,TRUE,FALSE))</f>
        <v>0</v>
      </c>
      <c r="Q557" t="b">
        <f>AND(COUNTIF('Master list(no salts, metals)'!Q556,"&lt;=1"),IF(COUNTIF('Master list(no salts, metals)'!$K556:$Y556, "#N/A")=14,TRUE,FALSE))</f>
        <v>0</v>
      </c>
      <c r="R557" t="b">
        <f>AND(COUNTIF('Master list(no salts, metals)'!R556,"&lt;=1"),IF(COUNTIF('Master list(no salts, metals)'!$K556:$Y556, "#N/A")=14,TRUE,FALSE))</f>
        <v>0</v>
      </c>
      <c r="S557" t="b">
        <f>AND(COUNTIF('Master list(no salts, metals)'!S556,"&lt;=1"),IF(COUNTIF('Master list(no salts, metals)'!$K556:$Y556, "#N/A")=14,TRUE,FALSE))</f>
        <v>0</v>
      </c>
      <c r="T557" t="b">
        <f>AND(COUNTIF('Master list(no salts, metals)'!T556,"&lt;=1"),IF(COUNTIF('Master list(no salts, metals)'!$K556:$Y556, "#N/A")=14,TRUE,FALSE))</f>
        <v>0</v>
      </c>
      <c r="U557" t="b">
        <f>AND(COUNTIF('Master list(no salts, metals)'!U556,"&lt;=1"),IF(COUNTIF('Master list(no salts, metals)'!$K556:$Y556, "#N/A")=14,TRUE,FALSE))</f>
        <v>0</v>
      </c>
      <c r="V557" t="b">
        <f>AND(COUNTIF('Master list(no salts, metals)'!V556,"&lt;=1"),IF(COUNTIF('Master list(no salts, metals)'!$K556:$Y556, "#N/A")=14,TRUE,FALSE))</f>
        <v>0</v>
      </c>
      <c r="W557" t="b">
        <f>AND(COUNTIF('Master list(no salts, metals)'!W556,"&lt;=1"),IF(COUNTIF('Master list(no salts, metals)'!$K556:$Y556, "#N/A")=14,TRUE,FALSE))</f>
        <v>0</v>
      </c>
      <c r="X557" t="b">
        <f>AND(COUNTIF('Master list(no salts, metals)'!X556,"&lt;=1"),IF(COUNTIF('Master list(no salts, metals)'!$K556:$Y556, "#N/A")=14,TRUE,FALSE))</f>
        <v>0</v>
      </c>
      <c r="Y557" t="b">
        <f>AND(COUNTIF('Master list(no salts, metals)'!Y556,"&lt;=1"),IF(COUNTIF('Master list(no salts, metals)'!$K556:$Y556, "#N/A")=14,TRUE,FALSE))</f>
        <v>0</v>
      </c>
    </row>
    <row r="558" spans="11:25" x14ac:dyDescent="0.25">
      <c r="K558" t="b">
        <f>AND(COUNTIF('Master list(no salts, metals)'!K557,"&lt;=1"),IF(COUNTIF('Master list(no salts, metals)'!$K557:$Y557, "#N/A")=14,TRUE,FALSE))</f>
        <v>0</v>
      </c>
      <c r="L558" t="b">
        <f>AND(COUNTIF('Master list(no salts, metals)'!L557,"&lt;=1"),IF(COUNTIF('Master list(no salts, metals)'!$K557:$Y557, "#N/A")=14,TRUE,FALSE))</f>
        <v>0</v>
      </c>
      <c r="M558" t="b">
        <f>AND(COUNTIF('Master list(no salts, metals)'!M557,"&lt;=1"),IF(COUNTIF('Master list(no salts, metals)'!$K557:$Y557, "#N/A")=14,TRUE,FALSE))</f>
        <v>0</v>
      </c>
      <c r="N558" t="b">
        <f>AND(COUNTIF('Master list(no salts, metals)'!N557,"&lt;=1"),IF(COUNTIF('Master list(no salts, metals)'!$K557:$Y557, "#N/A")=14,TRUE,FALSE))</f>
        <v>0</v>
      </c>
      <c r="O558" t="b">
        <f>AND(COUNTIF('Master list(no salts, metals)'!O557,"&lt;=1"),IF(COUNTIF('Master list(no salts, metals)'!$K557:$Y557, "#N/A")=14,TRUE,FALSE))</f>
        <v>0</v>
      </c>
      <c r="P558" t="b">
        <f>AND(COUNTIF('Master list(no salts, metals)'!P557,"&lt;=1"),IF(COUNTIF('Master list(no salts, metals)'!$K557:$Y557, "#N/A")=14,TRUE,FALSE))</f>
        <v>0</v>
      </c>
      <c r="Q558" t="b">
        <f>AND(COUNTIF('Master list(no salts, metals)'!Q557,"&lt;=1"),IF(COUNTIF('Master list(no salts, metals)'!$K557:$Y557, "#N/A")=14,TRUE,FALSE))</f>
        <v>0</v>
      </c>
      <c r="R558" t="b">
        <f>AND(COUNTIF('Master list(no salts, metals)'!R557,"&lt;=1"),IF(COUNTIF('Master list(no salts, metals)'!$K557:$Y557, "#N/A")=14,TRUE,FALSE))</f>
        <v>0</v>
      </c>
      <c r="S558" t="b">
        <f>AND(COUNTIF('Master list(no salts, metals)'!S557,"&lt;=1"),IF(COUNTIF('Master list(no salts, metals)'!$K557:$Y557, "#N/A")=14,TRUE,FALSE))</f>
        <v>0</v>
      </c>
      <c r="T558" t="b">
        <f>AND(COUNTIF('Master list(no salts, metals)'!T557,"&lt;=1"),IF(COUNTIF('Master list(no salts, metals)'!$K557:$Y557, "#N/A")=14,TRUE,FALSE))</f>
        <v>0</v>
      </c>
      <c r="U558" t="b">
        <f>AND(COUNTIF('Master list(no salts, metals)'!U557,"&lt;=1"),IF(COUNTIF('Master list(no salts, metals)'!$K557:$Y557, "#N/A")=14,TRUE,FALSE))</f>
        <v>0</v>
      </c>
      <c r="V558" t="b">
        <f>AND(COUNTIF('Master list(no salts, metals)'!V557,"&lt;=1"),IF(COUNTIF('Master list(no salts, metals)'!$K557:$Y557, "#N/A")=14,TRUE,FALSE))</f>
        <v>0</v>
      </c>
      <c r="W558" t="b">
        <f>AND(COUNTIF('Master list(no salts, metals)'!W557,"&lt;=1"),IF(COUNTIF('Master list(no salts, metals)'!$K557:$Y557, "#N/A")=14,TRUE,FALSE))</f>
        <v>1</v>
      </c>
      <c r="X558" t="b">
        <f>AND(COUNTIF('Master list(no salts, metals)'!X557,"&lt;=1"),IF(COUNTIF('Master list(no salts, metals)'!$K557:$Y557, "#N/A")=14,TRUE,FALSE))</f>
        <v>0</v>
      </c>
      <c r="Y558" t="b">
        <f>AND(COUNTIF('Master list(no salts, metals)'!Y557,"&lt;=1"),IF(COUNTIF('Master list(no salts, metals)'!$K557:$Y557, "#N/A")=14,TRUE,FALSE))</f>
        <v>0</v>
      </c>
    </row>
    <row r="559" spans="11:25" x14ac:dyDescent="0.25">
      <c r="K559" t="b">
        <f>AND(COUNTIF('Master list(no salts, metals)'!K558,"&lt;=1"),IF(COUNTIF('Master list(no salts, metals)'!$K558:$Y558, "#N/A")=14,TRUE,FALSE))</f>
        <v>0</v>
      </c>
      <c r="L559" t="b">
        <f>AND(COUNTIF('Master list(no salts, metals)'!L558,"&lt;=1"),IF(COUNTIF('Master list(no salts, metals)'!$K558:$Y558, "#N/A")=14,TRUE,FALSE))</f>
        <v>0</v>
      </c>
      <c r="M559" t="b">
        <f>AND(COUNTIF('Master list(no salts, metals)'!M558,"&lt;=1"),IF(COUNTIF('Master list(no salts, metals)'!$K558:$Y558, "#N/A")=14,TRUE,FALSE))</f>
        <v>0</v>
      </c>
      <c r="N559" t="b">
        <f>AND(COUNTIF('Master list(no salts, metals)'!N558,"&lt;=1"),IF(COUNTIF('Master list(no salts, metals)'!$K558:$Y558, "#N/A")=14,TRUE,FALSE))</f>
        <v>0</v>
      </c>
      <c r="O559" t="b">
        <f>AND(COUNTIF('Master list(no salts, metals)'!O558,"&lt;=1"),IF(COUNTIF('Master list(no salts, metals)'!$K558:$Y558, "#N/A")=14,TRUE,FALSE))</f>
        <v>0</v>
      </c>
      <c r="P559" t="b">
        <f>AND(COUNTIF('Master list(no salts, metals)'!P558,"&lt;=1"),IF(COUNTIF('Master list(no salts, metals)'!$K558:$Y558, "#N/A")=14,TRUE,FALSE))</f>
        <v>0</v>
      </c>
      <c r="Q559" t="b">
        <f>AND(COUNTIF('Master list(no salts, metals)'!Q558,"&lt;=1"),IF(COUNTIF('Master list(no salts, metals)'!$K558:$Y558, "#N/A")=14,TRUE,FALSE))</f>
        <v>0</v>
      </c>
      <c r="R559" t="b">
        <f>AND(COUNTIF('Master list(no salts, metals)'!R558,"&lt;=1"),IF(COUNTIF('Master list(no salts, metals)'!$K558:$Y558, "#N/A")=14,TRUE,FALSE))</f>
        <v>0</v>
      </c>
      <c r="S559" t="b">
        <f>AND(COUNTIF('Master list(no salts, metals)'!S558,"&lt;=1"),IF(COUNTIF('Master list(no salts, metals)'!$K558:$Y558, "#N/A")=14,TRUE,FALSE))</f>
        <v>0</v>
      </c>
      <c r="T559" t="b">
        <f>AND(COUNTIF('Master list(no salts, metals)'!T558,"&lt;=1"),IF(COUNTIF('Master list(no salts, metals)'!$K558:$Y558, "#N/A")=14,TRUE,FALSE))</f>
        <v>0</v>
      </c>
      <c r="U559" t="b">
        <f>AND(COUNTIF('Master list(no salts, metals)'!U558,"&lt;=1"),IF(COUNTIF('Master list(no salts, metals)'!$K558:$Y558, "#N/A")=14,TRUE,FALSE))</f>
        <v>0</v>
      </c>
      <c r="V559" t="b">
        <f>AND(COUNTIF('Master list(no salts, metals)'!V558,"&lt;=1"),IF(COUNTIF('Master list(no salts, metals)'!$K558:$Y558, "#N/A")=14,TRUE,FALSE))</f>
        <v>0</v>
      </c>
      <c r="W559" t="b">
        <f>AND(COUNTIF('Master list(no salts, metals)'!W558,"&lt;=1"),IF(COUNTIF('Master list(no salts, metals)'!$K558:$Y558, "#N/A")=14,TRUE,FALSE))</f>
        <v>0</v>
      </c>
      <c r="X559" t="b">
        <f>AND(COUNTIF('Master list(no salts, metals)'!X558,"&lt;=1"),IF(COUNTIF('Master list(no salts, metals)'!$K558:$Y558, "#N/A")=14,TRUE,FALSE))</f>
        <v>1</v>
      </c>
      <c r="Y559" t="b">
        <f>AND(COUNTIF('Master list(no salts, metals)'!Y558,"&lt;=1"),IF(COUNTIF('Master list(no salts, metals)'!$K558:$Y558, "#N/A")=14,TRUE,FALSE))</f>
        <v>0</v>
      </c>
    </row>
    <row r="560" spans="11:25" x14ac:dyDescent="0.25">
      <c r="K560" t="b">
        <f>AND(COUNTIF('Master list(no salts, metals)'!K559,"&lt;=1"),IF(COUNTIF('Master list(no salts, metals)'!$K559:$Y559, "#N/A")=14,TRUE,FALSE))</f>
        <v>0</v>
      </c>
      <c r="L560" t="b">
        <f>AND(COUNTIF('Master list(no salts, metals)'!L559,"&lt;=1"),IF(COUNTIF('Master list(no salts, metals)'!$K559:$Y559, "#N/A")=14,TRUE,FALSE))</f>
        <v>0</v>
      </c>
      <c r="M560" t="b">
        <f>AND(COUNTIF('Master list(no salts, metals)'!M559,"&lt;=1"),IF(COUNTIF('Master list(no salts, metals)'!$K559:$Y559, "#N/A")=14,TRUE,FALSE))</f>
        <v>0</v>
      </c>
      <c r="N560" t="b">
        <f>AND(COUNTIF('Master list(no salts, metals)'!N559,"&lt;=1"),IF(COUNTIF('Master list(no salts, metals)'!$K559:$Y559, "#N/A")=14,TRUE,FALSE))</f>
        <v>0</v>
      </c>
      <c r="O560" t="b">
        <f>AND(COUNTIF('Master list(no salts, metals)'!O559,"&lt;=1"),IF(COUNTIF('Master list(no salts, metals)'!$K559:$Y559, "#N/A")=14,TRUE,FALSE))</f>
        <v>0</v>
      </c>
      <c r="P560" t="b">
        <f>AND(COUNTIF('Master list(no salts, metals)'!P559,"&lt;=1"),IF(COUNTIF('Master list(no salts, metals)'!$K559:$Y559, "#N/A")=14,TRUE,FALSE))</f>
        <v>0</v>
      </c>
      <c r="Q560" t="b">
        <f>AND(COUNTIF('Master list(no salts, metals)'!Q559,"&lt;=1"),IF(COUNTIF('Master list(no salts, metals)'!$K559:$Y559, "#N/A")=14,TRUE,FALSE))</f>
        <v>0</v>
      </c>
      <c r="R560" t="b">
        <f>AND(COUNTIF('Master list(no salts, metals)'!R559,"&lt;=1"),IF(COUNTIF('Master list(no salts, metals)'!$K559:$Y559, "#N/A")=14,TRUE,FALSE))</f>
        <v>0</v>
      </c>
      <c r="S560" t="b">
        <f>AND(COUNTIF('Master list(no salts, metals)'!S559,"&lt;=1"),IF(COUNTIF('Master list(no salts, metals)'!$K559:$Y559, "#N/A")=14,TRUE,FALSE))</f>
        <v>0</v>
      </c>
      <c r="T560" t="b">
        <f>AND(COUNTIF('Master list(no salts, metals)'!T559,"&lt;=1"),IF(COUNTIF('Master list(no salts, metals)'!$K559:$Y559, "#N/A")=14,TRUE,FALSE))</f>
        <v>0</v>
      </c>
      <c r="U560" t="b">
        <f>AND(COUNTIF('Master list(no salts, metals)'!U559,"&lt;=1"),IF(COUNTIF('Master list(no salts, metals)'!$K559:$Y559, "#N/A")=14,TRUE,FALSE))</f>
        <v>0</v>
      </c>
      <c r="V560" t="b">
        <f>AND(COUNTIF('Master list(no salts, metals)'!V559,"&lt;=1"),IF(COUNTIF('Master list(no salts, metals)'!$K559:$Y559, "#N/A")=14,TRUE,FALSE))</f>
        <v>0</v>
      </c>
      <c r="W560" t="b">
        <f>AND(COUNTIF('Master list(no salts, metals)'!W559,"&lt;=1"),IF(COUNTIF('Master list(no salts, metals)'!$K559:$Y559, "#N/A")=14,TRUE,FALSE))</f>
        <v>0</v>
      </c>
      <c r="X560" t="b">
        <f>AND(COUNTIF('Master list(no salts, metals)'!X559,"&lt;=1"),IF(COUNTIF('Master list(no salts, metals)'!$K559:$Y559, "#N/A")=14,TRUE,FALSE))</f>
        <v>1</v>
      </c>
      <c r="Y560" t="b">
        <f>AND(COUNTIF('Master list(no salts, metals)'!Y559,"&lt;=1"),IF(COUNTIF('Master list(no salts, metals)'!$K559:$Y559, "#N/A")=14,TRUE,FALSE))</f>
        <v>0</v>
      </c>
    </row>
    <row r="561" spans="11:25" x14ac:dyDescent="0.25">
      <c r="K561" t="b">
        <f>AND(COUNTIF('Master list(no salts, metals)'!K560,"&lt;=1"),IF(COUNTIF('Master list(no salts, metals)'!$K560:$Y560, "#N/A")=14,TRUE,FALSE))</f>
        <v>0</v>
      </c>
      <c r="L561" t="b">
        <f>AND(COUNTIF('Master list(no salts, metals)'!L560,"&lt;=1"),IF(COUNTIF('Master list(no salts, metals)'!$K560:$Y560, "#N/A")=14,TRUE,FALSE))</f>
        <v>1</v>
      </c>
      <c r="M561" t="b">
        <f>AND(COUNTIF('Master list(no salts, metals)'!M560,"&lt;=1"),IF(COUNTIF('Master list(no salts, metals)'!$K560:$Y560, "#N/A")=14,TRUE,FALSE))</f>
        <v>0</v>
      </c>
      <c r="N561" t="b">
        <f>AND(COUNTIF('Master list(no salts, metals)'!N560,"&lt;=1"),IF(COUNTIF('Master list(no salts, metals)'!$K560:$Y560, "#N/A")=14,TRUE,FALSE))</f>
        <v>0</v>
      </c>
      <c r="O561" t="b">
        <f>AND(COUNTIF('Master list(no salts, metals)'!O560,"&lt;=1"),IF(COUNTIF('Master list(no salts, metals)'!$K560:$Y560, "#N/A")=14,TRUE,FALSE))</f>
        <v>0</v>
      </c>
      <c r="P561" t="b">
        <f>AND(COUNTIF('Master list(no salts, metals)'!P560,"&lt;=1"),IF(COUNTIF('Master list(no salts, metals)'!$K560:$Y560, "#N/A")=14,TRUE,FALSE))</f>
        <v>0</v>
      </c>
      <c r="Q561" t="b">
        <f>AND(COUNTIF('Master list(no salts, metals)'!Q560,"&lt;=1"),IF(COUNTIF('Master list(no salts, metals)'!$K560:$Y560, "#N/A")=14,TRUE,FALSE))</f>
        <v>0</v>
      </c>
      <c r="R561" t="b">
        <f>AND(COUNTIF('Master list(no salts, metals)'!R560,"&lt;=1"),IF(COUNTIF('Master list(no salts, metals)'!$K560:$Y560, "#N/A")=14,TRUE,FALSE))</f>
        <v>0</v>
      </c>
      <c r="S561" t="b">
        <f>AND(COUNTIF('Master list(no salts, metals)'!S560,"&lt;=1"),IF(COUNTIF('Master list(no salts, metals)'!$K560:$Y560, "#N/A")=14,TRUE,FALSE))</f>
        <v>0</v>
      </c>
      <c r="T561" t="b">
        <f>AND(COUNTIF('Master list(no salts, metals)'!T560,"&lt;=1"),IF(COUNTIF('Master list(no salts, metals)'!$K560:$Y560, "#N/A")=14,TRUE,FALSE))</f>
        <v>0</v>
      </c>
      <c r="U561" t="b">
        <f>AND(COUNTIF('Master list(no salts, metals)'!U560,"&lt;=1"),IF(COUNTIF('Master list(no salts, metals)'!$K560:$Y560, "#N/A")=14,TRUE,FALSE))</f>
        <v>0</v>
      </c>
      <c r="V561" t="b">
        <f>AND(COUNTIF('Master list(no salts, metals)'!V560,"&lt;=1"),IF(COUNTIF('Master list(no salts, metals)'!$K560:$Y560, "#N/A")=14,TRUE,FALSE))</f>
        <v>0</v>
      </c>
      <c r="W561" t="b">
        <f>AND(COUNTIF('Master list(no salts, metals)'!W560,"&lt;=1"),IF(COUNTIF('Master list(no salts, metals)'!$K560:$Y560, "#N/A")=14,TRUE,FALSE))</f>
        <v>0</v>
      </c>
      <c r="X561" t="b">
        <f>AND(COUNTIF('Master list(no salts, metals)'!X560,"&lt;=1"),IF(COUNTIF('Master list(no salts, metals)'!$K560:$Y560, "#N/A")=14,TRUE,FALSE))</f>
        <v>0</v>
      </c>
      <c r="Y561" t="b">
        <f>AND(COUNTIF('Master list(no salts, metals)'!Y560,"&lt;=1"),IF(COUNTIF('Master list(no salts, metals)'!$K560:$Y560, "#N/A")=14,TRUE,FALSE))</f>
        <v>0</v>
      </c>
    </row>
    <row r="562" spans="11:25" x14ac:dyDescent="0.25">
      <c r="K562" t="b">
        <f>AND(COUNTIF('Master list(no salts, metals)'!K561,"&lt;=1"),IF(COUNTIF('Master list(no salts, metals)'!$K561:$Y561, "#N/A")=14,TRUE,FALSE))</f>
        <v>0</v>
      </c>
      <c r="L562" t="b">
        <f>AND(COUNTIF('Master list(no salts, metals)'!L561,"&lt;=1"),IF(COUNTIF('Master list(no salts, metals)'!$K561:$Y561, "#N/A")=14,TRUE,FALSE))</f>
        <v>0</v>
      </c>
      <c r="M562" t="b">
        <f>AND(COUNTIF('Master list(no salts, metals)'!M561,"&lt;=1"),IF(COUNTIF('Master list(no salts, metals)'!$K561:$Y561, "#N/A")=14,TRUE,FALSE))</f>
        <v>0</v>
      </c>
      <c r="N562" t="b">
        <f>AND(COUNTIF('Master list(no salts, metals)'!N561,"&lt;=1"),IF(COUNTIF('Master list(no salts, metals)'!$K561:$Y561, "#N/A")=14,TRUE,FALSE))</f>
        <v>0</v>
      </c>
      <c r="O562" t="b">
        <f>AND(COUNTIF('Master list(no salts, metals)'!O561,"&lt;=1"),IF(COUNTIF('Master list(no salts, metals)'!$K561:$Y561, "#N/A")=14,TRUE,FALSE))</f>
        <v>0</v>
      </c>
      <c r="P562" t="b">
        <f>AND(COUNTIF('Master list(no salts, metals)'!P561,"&lt;=1"),IF(COUNTIF('Master list(no salts, metals)'!$K561:$Y561, "#N/A")=14,TRUE,FALSE))</f>
        <v>0</v>
      </c>
      <c r="Q562" t="b">
        <f>AND(COUNTIF('Master list(no salts, metals)'!Q561,"&lt;=1"),IF(COUNTIF('Master list(no salts, metals)'!$K561:$Y561, "#N/A")=14,TRUE,FALSE))</f>
        <v>0</v>
      </c>
      <c r="R562" t="b">
        <f>AND(COUNTIF('Master list(no salts, metals)'!R561,"&lt;=1"),IF(COUNTIF('Master list(no salts, metals)'!$K561:$Y561, "#N/A")=14,TRUE,FALSE))</f>
        <v>0</v>
      </c>
      <c r="S562" t="b">
        <f>AND(COUNTIF('Master list(no salts, metals)'!S561,"&lt;=1"),IF(COUNTIF('Master list(no salts, metals)'!$K561:$Y561, "#N/A")=14,TRUE,FALSE))</f>
        <v>0</v>
      </c>
      <c r="T562" t="b">
        <f>AND(COUNTIF('Master list(no salts, metals)'!T561,"&lt;=1"),IF(COUNTIF('Master list(no salts, metals)'!$K561:$Y561, "#N/A")=14,TRUE,FALSE))</f>
        <v>0</v>
      </c>
      <c r="U562" t="b">
        <f>AND(COUNTIF('Master list(no salts, metals)'!U561,"&lt;=1"),IF(COUNTIF('Master list(no salts, metals)'!$K561:$Y561, "#N/A")=14,TRUE,FALSE))</f>
        <v>0</v>
      </c>
      <c r="V562" t="b">
        <f>AND(COUNTIF('Master list(no salts, metals)'!V561,"&lt;=1"),IF(COUNTIF('Master list(no salts, metals)'!$K561:$Y561, "#N/A")=14,TRUE,FALSE))</f>
        <v>0</v>
      </c>
      <c r="W562" t="b">
        <f>AND(COUNTIF('Master list(no salts, metals)'!W561,"&lt;=1"),IF(COUNTIF('Master list(no salts, metals)'!$K561:$Y561, "#N/A")=14,TRUE,FALSE))</f>
        <v>0</v>
      </c>
      <c r="X562" t="b">
        <f>AND(COUNTIF('Master list(no salts, metals)'!X561,"&lt;=1"),IF(COUNTIF('Master list(no salts, metals)'!$K561:$Y561, "#N/A")=14,TRUE,FALSE))</f>
        <v>1</v>
      </c>
      <c r="Y562" t="b">
        <f>AND(COUNTIF('Master list(no salts, metals)'!Y561,"&lt;=1"),IF(COUNTIF('Master list(no salts, metals)'!$K561:$Y561, "#N/A")=14,TRUE,FALSE))</f>
        <v>0</v>
      </c>
    </row>
    <row r="563" spans="11:25" x14ac:dyDescent="0.25">
      <c r="K563" t="b">
        <f>AND(COUNTIF('Master list(no salts, metals)'!K562,"&lt;=1"),IF(COUNTIF('Master list(no salts, metals)'!$K562:$Y562, "#N/A")=14,TRUE,FALSE))</f>
        <v>0</v>
      </c>
      <c r="L563" t="b">
        <f>AND(COUNTIF('Master list(no salts, metals)'!L562,"&lt;=1"),IF(COUNTIF('Master list(no salts, metals)'!$K562:$Y562, "#N/A")=14,TRUE,FALSE))</f>
        <v>0</v>
      </c>
      <c r="M563" t="b">
        <f>AND(COUNTIF('Master list(no salts, metals)'!M562,"&lt;=1"),IF(COUNTIF('Master list(no salts, metals)'!$K562:$Y562, "#N/A")=14,TRUE,FALSE))</f>
        <v>0</v>
      </c>
      <c r="N563" t="b">
        <f>AND(COUNTIF('Master list(no salts, metals)'!N562,"&lt;=1"),IF(COUNTIF('Master list(no salts, metals)'!$K562:$Y562, "#N/A")=14,TRUE,FALSE))</f>
        <v>0</v>
      </c>
      <c r="O563" t="b">
        <f>AND(COUNTIF('Master list(no salts, metals)'!O562,"&lt;=1"),IF(COUNTIF('Master list(no salts, metals)'!$K562:$Y562, "#N/A")=14,TRUE,FALSE))</f>
        <v>0</v>
      </c>
      <c r="P563" t="b">
        <f>AND(COUNTIF('Master list(no salts, metals)'!P562,"&lt;=1"),IF(COUNTIF('Master list(no salts, metals)'!$K562:$Y562, "#N/A")=14,TRUE,FALSE))</f>
        <v>0</v>
      </c>
      <c r="Q563" t="b">
        <f>AND(COUNTIF('Master list(no salts, metals)'!Q562,"&lt;=1"),IF(COUNTIF('Master list(no salts, metals)'!$K562:$Y562, "#N/A")=14,TRUE,FALSE))</f>
        <v>0</v>
      </c>
      <c r="R563" t="b">
        <f>AND(COUNTIF('Master list(no salts, metals)'!R562,"&lt;=1"),IF(COUNTIF('Master list(no salts, metals)'!$K562:$Y562, "#N/A")=14,TRUE,FALSE))</f>
        <v>0</v>
      </c>
      <c r="S563" t="b">
        <f>AND(COUNTIF('Master list(no salts, metals)'!S562,"&lt;=1"),IF(COUNTIF('Master list(no salts, metals)'!$K562:$Y562, "#N/A")=14,TRUE,FALSE))</f>
        <v>0</v>
      </c>
      <c r="T563" t="b">
        <f>AND(COUNTIF('Master list(no salts, metals)'!T562,"&lt;=1"),IF(COUNTIF('Master list(no salts, metals)'!$K562:$Y562, "#N/A")=14,TRUE,FALSE))</f>
        <v>0</v>
      </c>
      <c r="U563" t="b">
        <f>AND(COUNTIF('Master list(no salts, metals)'!U562,"&lt;=1"),IF(COUNTIF('Master list(no salts, metals)'!$K562:$Y562, "#N/A")=14,TRUE,FALSE))</f>
        <v>0</v>
      </c>
      <c r="V563" t="b">
        <f>AND(COUNTIF('Master list(no salts, metals)'!V562,"&lt;=1"),IF(COUNTIF('Master list(no salts, metals)'!$K562:$Y562, "#N/A")=14,TRUE,FALSE))</f>
        <v>0</v>
      </c>
      <c r="W563" t="b">
        <f>AND(COUNTIF('Master list(no salts, metals)'!W562,"&lt;=1"),IF(COUNTIF('Master list(no salts, metals)'!$K562:$Y562, "#N/A")=14,TRUE,FALSE))</f>
        <v>0</v>
      </c>
      <c r="X563" t="b">
        <f>AND(COUNTIF('Master list(no salts, metals)'!X562,"&lt;=1"),IF(COUNTIF('Master list(no salts, metals)'!$K562:$Y562, "#N/A")=14,TRUE,FALSE))</f>
        <v>0</v>
      </c>
      <c r="Y563" t="b">
        <f>AND(COUNTIF('Master list(no salts, metals)'!Y562,"&lt;=1"),IF(COUNTIF('Master list(no salts, metals)'!$K562:$Y562, "#N/A")=14,TRUE,FALSE))</f>
        <v>0</v>
      </c>
    </row>
    <row r="564" spans="11:25" x14ac:dyDescent="0.25">
      <c r="K564" t="b">
        <f>AND(COUNTIF('Master list(no salts, metals)'!K563,"&lt;=1"),IF(COUNTIF('Master list(no salts, metals)'!$K563:$Y563, "#N/A")=14,TRUE,FALSE))</f>
        <v>0</v>
      </c>
      <c r="L564" t="b">
        <f>AND(COUNTIF('Master list(no salts, metals)'!L563,"&lt;=1"),IF(COUNTIF('Master list(no salts, metals)'!$K563:$Y563, "#N/A")=14,TRUE,FALSE))</f>
        <v>0</v>
      </c>
      <c r="M564" t="b">
        <f>AND(COUNTIF('Master list(no salts, metals)'!M563,"&lt;=1"),IF(COUNTIF('Master list(no salts, metals)'!$K563:$Y563, "#N/A")=14,TRUE,FALSE))</f>
        <v>0</v>
      </c>
      <c r="N564" t="b">
        <f>AND(COUNTIF('Master list(no salts, metals)'!N563,"&lt;=1"),IF(COUNTIF('Master list(no salts, metals)'!$K563:$Y563, "#N/A")=14,TRUE,FALSE))</f>
        <v>0</v>
      </c>
      <c r="O564" t="b">
        <f>AND(COUNTIF('Master list(no salts, metals)'!O563,"&lt;=1"),IF(COUNTIF('Master list(no salts, metals)'!$K563:$Y563, "#N/A")=14,TRUE,FALSE))</f>
        <v>0</v>
      </c>
      <c r="P564" t="b">
        <f>AND(COUNTIF('Master list(no salts, metals)'!P563,"&lt;=1"),IF(COUNTIF('Master list(no salts, metals)'!$K563:$Y563, "#N/A")=14,TRUE,FALSE))</f>
        <v>0</v>
      </c>
      <c r="Q564" t="b">
        <f>AND(COUNTIF('Master list(no salts, metals)'!Q563,"&lt;=1"),IF(COUNTIF('Master list(no salts, metals)'!$K563:$Y563, "#N/A")=14,TRUE,FALSE))</f>
        <v>0</v>
      </c>
      <c r="R564" t="b">
        <f>AND(COUNTIF('Master list(no salts, metals)'!R563,"&lt;=1"),IF(COUNTIF('Master list(no salts, metals)'!$K563:$Y563, "#N/A")=14,TRUE,FALSE))</f>
        <v>0</v>
      </c>
      <c r="S564" t="b">
        <f>AND(COUNTIF('Master list(no salts, metals)'!S563,"&lt;=1"),IF(COUNTIF('Master list(no salts, metals)'!$K563:$Y563, "#N/A")=14,TRUE,FALSE))</f>
        <v>0</v>
      </c>
      <c r="T564" t="b">
        <f>AND(COUNTIF('Master list(no salts, metals)'!T563,"&lt;=1"),IF(COUNTIF('Master list(no salts, metals)'!$K563:$Y563, "#N/A")=14,TRUE,FALSE))</f>
        <v>0</v>
      </c>
      <c r="U564" t="b">
        <f>AND(COUNTIF('Master list(no salts, metals)'!U563,"&lt;=1"),IF(COUNTIF('Master list(no salts, metals)'!$K563:$Y563, "#N/A")=14,TRUE,FALSE))</f>
        <v>0</v>
      </c>
      <c r="V564" t="b">
        <f>AND(COUNTIF('Master list(no salts, metals)'!V563,"&lt;=1"),IF(COUNTIF('Master list(no salts, metals)'!$K563:$Y563, "#N/A")=14,TRUE,FALSE))</f>
        <v>0</v>
      </c>
      <c r="W564" t="b">
        <f>AND(COUNTIF('Master list(no salts, metals)'!W563,"&lt;=1"),IF(COUNTIF('Master list(no salts, metals)'!$K563:$Y563, "#N/A")=14,TRUE,FALSE))</f>
        <v>0</v>
      </c>
      <c r="X564" t="b">
        <f>AND(COUNTIF('Master list(no salts, metals)'!X563,"&lt;=1"),IF(COUNTIF('Master list(no salts, metals)'!$K563:$Y563, "#N/A")=14,TRUE,FALSE))</f>
        <v>0</v>
      </c>
      <c r="Y564" t="b">
        <f>AND(COUNTIF('Master list(no salts, metals)'!Y563,"&lt;=1"),IF(COUNTIF('Master list(no salts, metals)'!$K563:$Y563, "#N/A")=14,TRUE,FALSE))</f>
        <v>0</v>
      </c>
    </row>
    <row r="565" spans="11:25" x14ac:dyDescent="0.25">
      <c r="K565" t="b">
        <f>AND(COUNTIF('Master list(no salts, metals)'!K564,"&lt;=1"),IF(COUNTIF('Master list(no salts, metals)'!$K564:$Y564, "#N/A")=14,TRUE,FALSE))</f>
        <v>0</v>
      </c>
      <c r="L565" t="b">
        <f>AND(COUNTIF('Master list(no salts, metals)'!L564,"&lt;=1"),IF(COUNTIF('Master list(no salts, metals)'!$K564:$Y564, "#N/A")=14,TRUE,FALSE))</f>
        <v>0</v>
      </c>
      <c r="M565" t="b">
        <f>AND(COUNTIF('Master list(no salts, metals)'!M564,"&lt;=1"),IF(COUNTIF('Master list(no salts, metals)'!$K564:$Y564, "#N/A")=14,TRUE,FALSE))</f>
        <v>0</v>
      </c>
      <c r="N565" t="b">
        <f>AND(COUNTIF('Master list(no salts, metals)'!N564,"&lt;=1"),IF(COUNTIF('Master list(no salts, metals)'!$K564:$Y564, "#N/A")=14,TRUE,FALSE))</f>
        <v>0</v>
      </c>
      <c r="O565" t="b">
        <f>AND(COUNTIF('Master list(no salts, metals)'!O564,"&lt;=1"),IF(COUNTIF('Master list(no salts, metals)'!$K564:$Y564, "#N/A")=14,TRUE,FALSE))</f>
        <v>0</v>
      </c>
      <c r="P565" t="b">
        <f>AND(COUNTIF('Master list(no salts, metals)'!P564,"&lt;=1"),IF(COUNTIF('Master list(no salts, metals)'!$K564:$Y564, "#N/A")=14,TRUE,FALSE))</f>
        <v>0</v>
      </c>
      <c r="Q565" t="b">
        <f>AND(COUNTIF('Master list(no salts, metals)'!Q564,"&lt;=1"),IF(COUNTIF('Master list(no salts, metals)'!$K564:$Y564, "#N/A")=14,TRUE,FALSE))</f>
        <v>0</v>
      </c>
      <c r="R565" t="b">
        <f>AND(COUNTIF('Master list(no salts, metals)'!R564,"&lt;=1"),IF(COUNTIF('Master list(no salts, metals)'!$K564:$Y564, "#N/A")=14,TRUE,FALSE))</f>
        <v>0</v>
      </c>
      <c r="S565" t="b">
        <f>AND(COUNTIF('Master list(no salts, metals)'!S564,"&lt;=1"),IF(COUNTIF('Master list(no salts, metals)'!$K564:$Y564, "#N/A")=14,TRUE,FALSE))</f>
        <v>0</v>
      </c>
      <c r="T565" t="b">
        <f>AND(COUNTIF('Master list(no salts, metals)'!T564,"&lt;=1"),IF(COUNTIF('Master list(no salts, metals)'!$K564:$Y564, "#N/A")=14,TRUE,FALSE))</f>
        <v>0</v>
      </c>
      <c r="U565" t="b">
        <f>AND(COUNTIF('Master list(no salts, metals)'!U564,"&lt;=1"),IF(COUNTIF('Master list(no salts, metals)'!$K564:$Y564, "#N/A")=14,TRUE,FALSE))</f>
        <v>0</v>
      </c>
      <c r="V565" t="b">
        <f>AND(COUNTIF('Master list(no salts, metals)'!V564,"&lt;=1"),IF(COUNTIF('Master list(no salts, metals)'!$K564:$Y564, "#N/A")=14,TRUE,FALSE))</f>
        <v>0</v>
      </c>
      <c r="W565" t="b">
        <f>AND(COUNTIF('Master list(no salts, metals)'!W564,"&lt;=1"),IF(COUNTIF('Master list(no salts, metals)'!$K564:$Y564, "#N/A")=14,TRUE,FALSE))</f>
        <v>0</v>
      </c>
      <c r="X565" t="b">
        <f>AND(COUNTIF('Master list(no salts, metals)'!X564,"&lt;=1"),IF(COUNTIF('Master list(no salts, metals)'!$K564:$Y564, "#N/A")=14,TRUE,FALSE))</f>
        <v>1</v>
      </c>
      <c r="Y565" t="b">
        <f>AND(COUNTIF('Master list(no salts, metals)'!Y564,"&lt;=1"),IF(COUNTIF('Master list(no salts, metals)'!$K564:$Y564, "#N/A")=14,TRUE,FALSE))</f>
        <v>0</v>
      </c>
    </row>
    <row r="566" spans="11:25" x14ac:dyDescent="0.25">
      <c r="K566" t="b">
        <f>AND(COUNTIF('Master list(no salts, metals)'!K565,"&lt;=1"),IF(COUNTIF('Master list(no salts, metals)'!$K565:$Y565, "#N/A")=14,TRUE,FALSE))</f>
        <v>0</v>
      </c>
      <c r="L566" t="b">
        <f>AND(COUNTIF('Master list(no salts, metals)'!L565,"&lt;=1"),IF(COUNTIF('Master list(no salts, metals)'!$K565:$Y565, "#N/A")=14,TRUE,FALSE))</f>
        <v>0</v>
      </c>
      <c r="M566" t="b">
        <f>AND(COUNTIF('Master list(no salts, metals)'!M565,"&lt;=1"),IF(COUNTIF('Master list(no salts, metals)'!$K565:$Y565, "#N/A")=14,TRUE,FALSE))</f>
        <v>0</v>
      </c>
      <c r="N566" t="b">
        <f>AND(COUNTIF('Master list(no salts, metals)'!N565,"&lt;=1"),IF(COUNTIF('Master list(no salts, metals)'!$K565:$Y565, "#N/A")=14,TRUE,FALSE))</f>
        <v>0</v>
      </c>
      <c r="O566" t="b">
        <f>AND(COUNTIF('Master list(no salts, metals)'!O565,"&lt;=1"),IF(COUNTIF('Master list(no salts, metals)'!$K565:$Y565, "#N/A")=14,TRUE,FALSE))</f>
        <v>0</v>
      </c>
      <c r="P566" t="b">
        <f>AND(COUNTIF('Master list(no salts, metals)'!P565,"&lt;=1"),IF(COUNTIF('Master list(no salts, metals)'!$K565:$Y565, "#N/A")=14,TRUE,FALSE))</f>
        <v>0</v>
      </c>
      <c r="Q566" t="b">
        <f>AND(COUNTIF('Master list(no salts, metals)'!Q565,"&lt;=1"),IF(COUNTIF('Master list(no salts, metals)'!$K565:$Y565, "#N/A")=14,TRUE,FALSE))</f>
        <v>0</v>
      </c>
      <c r="R566" t="b">
        <f>AND(COUNTIF('Master list(no salts, metals)'!R565,"&lt;=1"),IF(COUNTIF('Master list(no salts, metals)'!$K565:$Y565, "#N/A")=14,TRUE,FALSE))</f>
        <v>0</v>
      </c>
      <c r="S566" t="b">
        <f>AND(COUNTIF('Master list(no salts, metals)'!S565,"&lt;=1"),IF(COUNTIF('Master list(no salts, metals)'!$K565:$Y565, "#N/A")=14,TRUE,FALSE))</f>
        <v>0</v>
      </c>
      <c r="T566" t="b">
        <f>AND(COUNTIF('Master list(no salts, metals)'!T565,"&lt;=1"),IF(COUNTIF('Master list(no salts, metals)'!$K565:$Y565, "#N/A")=14,TRUE,FALSE))</f>
        <v>0</v>
      </c>
      <c r="U566" t="b">
        <f>AND(COUNTIF('Master list(no salts, metals)'!U565,"&lt;=1"),IF(COUNTIF('Master list(no salts, metals)'!$K565:$Y565, "#N/A")=14,TRUE,FALSE))</f>
        <v>0</v>
      </c>
      <c r="V566" t="b">
        <f>AND(COUNTIF('Master list(no salts, metals)'!V565,"&lt;=1"),IF(COUNTIF('Master list(no salts, metals)'!$K565:$Y565, "#N/A")=14,TRUE,FALSE))</f>
        <v>0</v>
      </c>
      <c r="W566" t="b">
        <f>AND(COUNTIF('Master list(no salts, metals)'!W565,"&lt;=1"),IF(COUNTIF('Master list(no salts, metals)'!$K565:$Y565, "#N/A")=14,TRUE,FALSE))</f>
        <v>0</v>
      </c>
      <c r="X566" t="b">
        <f>AND(COUNTIF('Master list(no salts, metals)'!X565,"&lt;=1"),IF(COUNTIF('Master list(no salts, metals)'!$K565:$Y565, "#N/A")=14,TRUE,FALSE))</f>
        <v>0</v>
      </c>
      <c r="Y566" t="b">
        <f>AND(COUNTIF('Master list(no salts, metals)'!Y565,"&lt;=1"),IF(COUNTIF('Master list(no salts, metals)'!$K565:$Y565, "#N/A")=14,TRUE,FALSE))</f>
        <v>0</v>
      </c>
    </row>
    <row r="567" spans="11:25" x14ac:dyDescent="0.25">
      <c r="K567" t="b">
        <f>AND(COUNTIF('Master list(no salts, metals)'!K566,"&lt;=1"),IF(COUNTIF('Master list(no salts, metals)'!$K566:$Y566, "#N/A")=14,TRUE,FALSE))</f>
        <v>0</v>
      </c>
      <c r="L567" t="b">
        <f>AND(COUNTIF('Master list(no salts, metals)'!L566,"&lt;=1"),IF(COUNTIF('Master list(no salts, metals)'!$K566:$Y566, "#N/A")=14,TRUE,FALSE))</f>
        <v>0</v>
      </c>
      <c r="M567" t="b">
        <f>AND(COUNTIF('Master list(no salts, metals)'!M566,"&lt;=1"),IF(COUNTIF('Master list(no salts, metals)'!$K566:$Y566, "#N/A")=14,TRUE,FALSE))</f>
        <v>0</v>
      </c>
      <c r="N567" t="b">
        <f>AND(COUNTIF('Master list(no salts, metals)'!N566,"&lt;=1"),IF(COUNTIF('Master list(no salts, metals)'!$K566:$Y566, "#N/A")=14,TRUE,FALSE))</f>
        <v>0</v>
      </c>
      <c r="O567" t="b">
        <f>AND(COUNTIF('Master list(no salts, metals)'!O566,"&lt;=1"),IF(COUNTIF('Master list(no salts, metals)'!$K566:$Y566, "#N/A")=14,TRUE,FALSE))</f>
        <v>0</v>
      </c>
      <c r="P567" t="b">
        <f>AND(COUNTIF('Master list(no salts, metals)'!P566,"&lt;=1"),IF(COUNTIF('Master list(no salts, metals)'!$K566:$Y566, "#N/A")=14,TRUE,FALSE))</f>
        <v>0</v>
      </c>
      <c r="Q567" t="b">
        <f>AND(COUNTIF('Master list(no salts, metals)'!Q566,"&lt;=1"),IF(COUNTIF('Master list(no salts, metals)'!$K566:$Y566, "#N/A")=14,TRUE,FALSE))</f>
        <v>0</v>
      </c>
      <c r="R567" t="b">
        <f>AND(COUNTIF('Master list(no salts, metals)'!R566,"&lt;=1"),IF(COUNTIF('Master list(no salts, metals)'!$K566:$Y566, "#N/A")=14,TRUE,FALSE))</f>
        <v>0</v>
      </c>
      <c r="S567" t="b">
        <f>AND(COUNTIF('Master list(no salts, metals)'!S566,"&lt;=1"),IF(COUNTIF('Master list(no salts, metals)'!$K566:$Y566, "#N/A")=14,TRUE,FALSE))</f>
        <v>0</v>
      </c>
      <c r="T567" t="b">
        <f>AND(COUNTIF('Master list(no salts, metals)'!T566,"&lt;=1"),IF(COUNTIF('Master list(no salts, metals)'!$K566:$Y566, "#N/A")=14,TRUE,FALSE))</f>
        <v>1</v>
      </c>
      <c r="U567" t="b">
        <f>AND(COUNTIF('Master list(no salts, metals)'!U566,"&lt;=1"),IF(COUNTIF('Master list(no salts, metals)'!$K566:$Y566, "#N/A")=14,TRUE,FALSE))</f>
        <v>0</v>
      </c>
      <c r="V567" t="b">
        <f>AND(COUNTIF('Master list(no salts, metals)'!V566,"&lt;=1"),IF(COUNTIF('Master list(no salts, metals)'!$K566:$Y566, "#N/A")=14,TRUE,FALSE))</f>
        <v>0</v>
      </c>
      <c r="W567" t="b">
        <f>AND(COUNTIF('Master list(no salts, metals)'!W566,"&lt;=1"),IF(COUNTIF('Master list(no salts, metals)'!$K566:$Y566, "#N/A")=14,TRUE,FALSE))</f>
        <v>0</v>
      </c>
      <c r="X567" t="b">
        <f>AND(COUNTIF('Master list(no salts, metals)'!X566,"&lt;=1"),IF(COUNTIF('Master list(no salts, metals)'!$K566:$Y566, "#N/A")=14,TRUE,FALSE))</f>
        <v>0</v>
      </c>
      <c r="Y567" t="b">
        <f>AND(COUNTIF('Master list(no salts, metals)'!Y566,"&lt;=1"),IF(COUNTIF('Master list(no salts, metals)'!$K566:$Y566, "#N/A")=14,TRUE,FALSE))</f>
        <v>0</v>
      </c>
    </row>
    <row r="568" spans="11:25" x14ac:dyDescent="0.25">
      <c r="K568" t="b">
        <f>AND(COUNTIF('Master list(no salts, metals)'!K567,"&lt;=1"),IF(COUNTIF('Master list(no salts, metals)'!$K567:$Y567, "#N/A")=14,TRUE,FALSE))</f>
        <v>0</v>
      </c>
      <c r="L568" t="b">
        <f>AND(COUNTIF('Master list(no salts, metals)'!L567,"&lt;=1"),IF(COUNTIF('Master list(no salts, metals)'!$K567:$Y567, "#N/A")=14,TRUE,FALSE))</f>
        <v>0</v>
      </c>
      <c r="M568" t="b">
        <f>AND(COUNTIF('Master list(no salts, metals)'!M567,"&lt;=1"),IF(COUNTIF('Master list(no salts, metals)'!$K567:$Y567, "#N/A")=14,TRUE,FALSE))</f>
        <v>0</v>
      </c>
      <c r="N568" t="b">
        <f>AND(COUNTIF('Master list(no salts, metals)'!N567,"&lt;=1"),IF(COUNTIF('Master list(no salts, metals)'!$K567:$Y567, "#N/A")=14,TRUE,FALSE))</f>
        <v>0</v>
      </c>
      <c r="O568" t="b">
        <f>AND(COUNTIF('Master list(no salts, metals)'!O567,"&lt;=1"),IF(COUNTIF('Master list(no salts, metals)'!$K567:$Y567, "#N/A")=14,TRUE,FALSE))</f>
        <v>0</v>
      </c>
      <c r="P568" t="b">
        <f>AND(COUNTIF('Master list(no salts, metals)'!P567,"&lt;=1"),IF(COUNTIF('Master list(no salts, metals)'!$K567:$Y567, "#N/A")=14,TRUE,FALSE))</f>
        <v>0</v>
      </c>
      <c r="Q568" t="b">
        <f>AND(COUNTIF('Master list(no salts, metals)'!Q567,"&lt;=1"),IF(COUNTIF('Master list(no salts, metals)'!$K567:$Y567, "#N/A")=14,TRUE,FALSE))</f>
        <v>0</v>
      </c>
      <c r="R568" t="b">
        <f>AND(COUNTIF('Master list(no salts, metals)'!R567,"&lt;=1"),IF(COUNTIF('Master list(no salts, metals)'!$K567:$Y567, "#N/A")=14,TRUE,FALSE))</f>
        <v>0</v>
      </c>
      <c r="S568" t="b">
        <f>AND(COUNTIF('Master list(no salts, metals)'!S567,"&lt;=1"),IF(COUNTIF('Master list(no salts, metals)'!$K567:$Y567, "#N/A")=14,TRUE,FALSE))</f>
        <v>0</v>
      </c>
      <c r="T568" t="b">
        <f>AND(COUNTIF('Master list(no salts, metals)'!T567,"&lt;=1"),IF(COUNTIF('Master list(no salts, metals)'!$K567:$Y567, "#N/A")=14,TRUE,FALSE))</f>
        <v>0</v>
      </c>
      <c r="U568" t="b">
        <f>AND(COUNTIF('Master list(no salts, metals)'!U567,"&lt;=1"),IF(COUNTIF('Master list(no salts, metals)'!$K567:$Y567, "#N/A")=14,TRUE,FALSE))</f>
        <v>0</v>
      </c>
      <c r="V568" t="b">
        <f>AND(COUNTIF('Master list(no salts, metals)'!V567,"&lt;=1"),IF(COUNTIF('Master list(no salts, metals)'!$K567:$Y567, "#N/A")=14,TRUE,FALSE))</f>
        <v>0</v>
      </c>
      <c r="W568" t="b">
        <f>AND(COUNTIF('Master list(no salts, metals)'!W567,"&lt;=1"),IF(COUNTIF('Master list(no salts, metals)'!$K567:$Y567, "#N/A")=14,TRUE,FALSE))</f>
        <v>0</v>
      </c>
      <c r="X568" t="b">
        <f>AND(COUNTIF('Master list(no salts, metals)'!X567,"&lt;=1"),IF(COUNTIF('Master list(no salts, metals)'!$K567:$Y567, "#N/A")=14,TRUE,FALSE))</f>
        <v>0</v>
      </c>
      <c r="Y568" t="b">
        <f>AND(COUNTIF('Master list(no salts, metals)'!Y567,"&lt;=1"),IF(COUNTIF('Master list(no salts, metals)'!$K567:$Y567, "#N/A")=14,TRUE,FALSE))</f>
        <v>0</v>
      </c>
    </row>
    <row r="569" spans="11:25" x14ac:dyDescent="0.25">
      <c r="K569" t="b">
        <f>AND(COUNTIF('Master list(no salts, metals)'!K568,"&lt;=1"),IF(COUNTIF('Master list(no salts, metals)'!$K568:$Y568, "#N/A")=14,TRUE,FALSE))</f>
        <v>0</v>
      </c>
      <c r="L569" t="b">
        <f>AND(COUNTIF('Master list(no salts, metals)'!L568,"&lt;=1"),IF(COUNTIF('Master list(no salts, metals)'!$K568:$Y568, "#N/A")=14,TRUE,FALSE))</f>
        <v>0</v>
      </c>
      <c r="M569" t="b">
        <f>AND(COUNTIF('Master list(no salts, metals)'!M568,"&lt;=1"),IF(COUNTIF('Master list(no salts, metals)'!$K568:$Y568, "#N/A")=14,TRUE,FALSE))</f>
        <v>0</v>
      </c>
      <c r="N569" t="b">
        <f>AND(COUNTIF('Master list(no salts, metals)'!N568,"&lt;=1"),IF(COUNTIF('Master list(no salts, metals)'!$K568:$Y568, "#N/A")=14,TRUE,FALSE))</f>
        <v>0</v>
      </c>
      <c r="O569" t="b">
        <f>AND(COUNTIF('Master list(no salts, metals)'!O568,"&lt;=1"),IF(COUNTIF('Master list(no salts, metals)'!$K568:$Y568, "#N/A")=14,TRUE,FALSE))</f>
        <v>0</v>
      </c>
      <c r="P569" t="b">
        <f>AND(COUNTIF('Master list(no salts, metals)'!P568,"&lt;=1"),IF(COUNTIF('Master list(no salts, metals)'!$K568:$Y568, "#N/A")=14,TRUE,FALSE))</f>
        <v>0</v>
      </c>
      <c r="Q569" t="b">
        <f>AND(COUNTIF('Master list(no salts, metals)'!Q568,"&lt;=1"),IF(COUNTIF('Master list(no salts, metals)'!$K568:$Y568, "#N/A")=14,TRUE,FALSE))</f>
        <v>0</v>
      </c>
      <c r="R569" t="b">
        <f>AND(COUNTIF('Master list(no salts, metals)'!R568,"&lt;=1"),IF(COUNTIF('Master list(no salts, metals)'!$K568:$Y568, "#N/A")=14,TRUE,FALSE))</f>
        <v>0</v>
      </c>
      <c r="S569" t="b">
        <f>AND(COUNTIF('Master list(no salts, metals)'!S568,"&lt;=1"),IF(COUNTIF('Master list(no salts, metals)'!$K568:$Y568, "#N/A")=14,TRUE,FALSE))</f>
        <v>0</v>
      </c>
      <c r="T569" t="b">
        <f>AND(COUNTIF('Master list(no salts, metals)'!T568,"&lt;=1"),IF(COUNTIF('Master list(no salts, metals)'!$K568:$Y568, "#N/A")=14,TRUE,FALSE))</f>
        <v>0</v>
      </c>
      <c r="U569" t="b">
        <f>AND(COUNTIF('Master list(no salts, metals)'!U568,"&lt;=1"),IF(COUNTIF('Master list(no salts, metals)'!$K568:$Y568, "#N/A")=14,TRUE,FALSE))</f>
        <v>0</v>
      </c>
      <c r="V569" t="b">
        <f>AND(COUNTIF('Master list(no salts, metals)'!V568,"&lt;=1"),IF(COUNTIF('Master list(no salts, metals)'!$K568:$Y568, "#N/A")=14,TRUE,FALSE))</f>
        <v>0</v>
      </c>
      <c r="W569" t="b">
        <f>AND(COUNTIF('Master list(no salts, metals)'!W568,"&lt;=1"),IF(COUNTIF('Master list(no salts, metals)'!$K568:$Y568, "#N/A")=14,TRUE,FALSE))</f>
        <v>1</v>
      </c>
      <c r="X569" t="b">
        <f>AND(COUNTIF('Master list(no salts, metals)'!X568,"&lt;=1"),IF(COUNTIF('Master list(no salts, metals)'!$K568:$Y568, "#N/A")=14,TRUE,FALSE))</f>
        <v>0</v>
      </c>
      <c r="Y569" t="b">
        <f>AND(COUNTIF('Master list(no salts, metals)'!Y568,"&lt;=1"),IF(COUNTIF('Master list(no salts, metals)'!$K568:$Y568, "#N/A")=14,TRUE,FALSE))</f>
        <v>0</v>
      </c>
    </row>
    <row r="570" spans="11:25" x14ac:dyDescent="0.25">
      <c r="K570" t="b">
        <f>AND(COUNTIF('Master list(no salts, metals)'!K569,"&lt;=1"),IF(COUNTIF('Master list(no salts, metals)'!$K569:$Y569, "#N/A")=14,TRUE,FALSE))</f>
        <v>0</v>
      </c>
      <c r="L570" t="b">
        <f>AND(COUNTIF('Master list(no salts, metals)'!L569,"&lt;=1"),IF(COUNTIF('Master list(no salts, metals)'!$K569:$Y569, "#N/A")=14,TRUE,FALSE))</f>
        <v>0</v>
      </c>
      <c r="M570" t="b">
        <f>AND(COUNTIF('Master list(no salts, metals)'!M569,"&lt;=1"),IF(COUNTIF('Master list(no salts, metals)'!$K569:$Y569, "#N/A")=14,TRUE,FALSE))</f>
        <v>0</v>
      </c>
      <c r="N570" t="b">
        <f>AND(COUNTIF('Master list(no salts, metals)'!N569,"&lt;=1"),IF(COUNTIF('Master list(no salts, metals)'!$K569:$Y569, "#N/A")=14,TRUE,FALSE))</f>
        <v>0</v>
      </c>
      <c r="O570" t="b">
        <f>AND(COUNTIF('Master list(no salts, metals)'!O569,"&lt;=1"),IF(COUNTIF('Master list(no salts, metals)'!$K569:$Y569, "#N/A")=14,TRUE,FALSE))</f>
        <v>0</v>
      </c>
      <c r="P570" t="b">
        <f>AND(COUNTIF('Master list(no salts, metals)'!P569,"&lt;=1"),IF(COUNTIF('Master list(no salts, metals)'!$K569:$Y569, "#N/A")=14,TRUE,FALSE))</f>
        <v>0</v>
      </c>
      <c r="Q570" t="b">
        <f>AND(COUNTIF('Master list(no salts, metals)'!Q569,"&lt;=1"),IF(COUNTIF('Master list(no salts, metals)'!$K569:$Y569, "#N/A")=14,TRUE,FALSE))</f>
        <v>0</v>
      </c>
      <c r="R570" t="b">
        <f>AND(COUNTIF('Master list(no salts, metals)'!R569,"&lt;=1"),IF(COUNTIF('Master list(no salts, metals)'!$K569:$Y569, "#N/A")=14,TRUE,FALSE))</f>
        <v>0</v>
      </c>
      <c r="S570" t="b">
        <f>AND(COUNTIF('Master list(no salts, metals)'!S569,"&lt;=1"),IF(COUNTIF('Master list(no salts, metals)'!$K569:$Y569, "#N/A")=14,TRUE,FALSE))</f>
        <v>0</v>
      </c>
      <c r="T570" t="b">
        <f>AND(COUNTIF('Master list(no salts, metals)'!T569,"&lt;=1"),IF(COUNTIF('Master list(no salts, metals)'!$K569:$Y569, "#N/A")=14,TRUE,FALSE))</f>
        <v>1</v>
      </c>
      <c r="U570" t="b">
        <f>AND(COUNTIF('Master list(no salts, metals)'!U569,"&lt;=1"),IF(COUNTIF('Master list(no salts, metals)'!$K569:$Y569, "#N/A")=14,TRUE,FALSE))</f>
        <v>0</v>
      </c>
      <c r="V570" t="b">
        <f>AND(COUNTIF('Master list(no salts, metals)'!V569,"&lt;=1"),IF(COUNTIF('Master list(no salts, metals)'!$K569:$Y569, "#N/A")=14,TRUE,FALSE))</f>
        <v>0</v>
      </c>
      <c r="W570" t="b">
        <f>AND(COUNTIF('Master list(no salts, metals)'!W569,"&lt;=1"),IF(COUNTIF('Master list(no salts, metals)'!$K569:$Y569, "#N/A")=14,TRUE,FALSE))</f>
        <v>0</v>
      </c>
      <c r="X570" t="b">
        <f>AND(COUNTIF('Master list(no salts, metals)'!X569,"&lt;=1"),IF(COUNTIF('Master list(no salts, metals)'!$K569:$Y569, "#N/A")=14,TRUE,FALSE))</f>
        <v>0</v>
      </c>
      <c r="Y570" t="b">
        <f>AND(COUNTIF('Master list(no salts, metals)'!Y569,"&lt;=1"),IF(COUNTIF('Master list(no salts, metals)'!$K569:$Y569, "#N/A")=14,TRUE,FALSE))</f>
        <v>0</v>
      </c>
    </row>
    <row r="571" spans="11:25" x14ac:dyDescent="0.25">
      <c r="K571" t="b">
        <f>AND(COUNTIF('Master list(no salts, metals)'!K570,"&lt;=1"),IF(COUNTIF('Master list(no salts, metals)'!$K570:$Y570, "#N/A")=14,TRUE,FALSE))</f>
        <v>0</v>
      </c>
      <c r="L571" t="b">
        <f>AND(COUNTIF('Master list(no salts, metals)'!L570,"&lt;=1"),IF(COUNTIF('Master list(no salts, metals)'!$K570:$Y570, "#N/A")=14,TRUE,FALSE))</f>
        <v>0</v>
      </c>
      <c r="M571" t="b">
        <f>AND(COUNTIF('Master list(no salts, metals)'!M570,"&lt;=1"),IF(COUNTIF('Master list(no salts, metals)'!$K570:$Y570, "#N/A")=14,TRUE,FALSE))</f>
        <v>0</v>
      </c>
      <c r="N571" t="b">
        <f>AND(COUNTIF('Master list(no salts, metals)'!N570,"&lt;=1"),IF(COUNTIF('Master list(no salts, metals)'!$K570:$Y570, "#N/A")=14,TRUE,FALSE))</f>
        <v>0</v>
      </c>
      <c r="O571" t="b">
        <f>AND(COUNTIF('Master list(no salts, metals)'!O570,"&lt;=1"),IF(COUNTIF('Master list(no salts, metals)'!$K570:$Y570, "#N/A")=14,TRUE,FALSE))</f>
        <v>0</v>
      </c>
      <c r="P571" t="b">
        <f>AND(COUNTIF('Master list(no salts, metals)'!P570,"&lt;=1"),IF(COUNTIF('Master list(no salts, metals)'!$K570:$Y570, "#N/A")=14,TRUE,FALSE))</f>
        <v>0</v>
      </c>
      <c r="Q571" t="b">
        <f>AND(COUNTIF('Master list(no salts, metals)'!Q570,"&lt;=1"),IF(COUNTIF('Master list(no salts, metals)'!$K570:$Y570, "#N/A")=14,TRUE,FALSE))</f>
        <v>0</v>
      </c>
      <c r="R571" t="b">
        <f>AND(COUNTIF('Master list(no salts, metals)'!R570,"&lt;=1"),IF(COUNTIF('Master list(no salts, metals)'!$K570:$Y570, "#N/A")=14,TRUE,FALSE))</f>
        <v>0</v>
      </c>
      <c r="S571" t="b">
        <f>AND(COUNTIF('Master list(no salts, metals)'!S570,"&lt;=1"),IF(COUNTIF('Master list(no salts, metals)'!$K570:$Y570, "#N/A")=14,TRUE,FALSE))</f>
        <v>0</v>
      </c>
      <c r="T571" t="b">
        <f>AND(COUNTIF('Master list(no salts, metals)'!T570,"&lt;=1"),IF(COUNTIF('Master list(no salts, metals)'!$K570:$Y570, "#N/A")=14,TRUE,FALSE))</f>
        <v>1</v>
      </c>
      <c r="U571" t="b">
        <f>AND(COUNTIF('Master list(no salts, metals)'!U570,"&lt;=1"),IF(COUNTIF('Master list(no salts, metals)'!$K570:$Y570, "#N/A")=14,TRUE,FALSE))</f>
        <v>0</v>
      </c>
      <c r="V571" t="b">
        <f>AND(COUNTIF('Master list(no salts, metals)'!V570,"&lt;=1"),IF(COUNTIF('Master list(no salts, metals)'!$K570:$Y570, "#N/A")=14,TRUE,FALSE))</f>
        <v>0</v>
      </c>
      <c r="W571" t="b">
        <f>AND(COUNTIF('Master list(no salts, metals)'!W570,"&lt;=1"),IF(COUNTIF('Master list(no salts, metals)'!$K570:$Y570, "#N/A")=14,TRUE,FALSE))</f>
        <v>0</v>
      </c>
      <c r="X571" t="b">
        <f>AND(COUNTIF('Master list(no salts, metals)'!X570,"&lt;=1"),IF(COUNTIF('Master list(no salts, metals)'!$K570:$Y570, "#N/A")=14,TRUE,FALSE))</f>
        <v>0</v>
      </c>
      <c r="Y571" t="b">
        <f>AND(COUNTIF('Master list(no salts, metals)'!Y570,"&lt;=1"),IF(COUNTIF('Master list(no salts, metals)'!$K570:$Y570, "#N/A")=14,TRUE,FALSE))</f>
        <v>0</v>
      </c>
    </row>
    <row r="572" spans="11:25" x14ac:dyDescent="0.25">
      <c r="K572" t="b">
        <f>AND(COUNTIF('Master list(no salts, metals)'!K571,"&lt;=1"),IF(COUNTIF('Master list(no salts, metals)'!$K571:$Y571, "#N/A")=14,TRUE,FALSE))</f>
        <v>0</v>
      </c>
      <c r="L572" t="b">
        <f>AND(COUNTIF('Master list(no salts, metals)'!L571,"&lt;=1"),IF(COUNTIF('Master list(no salts, metals)'!$K571:$Y571, "#N/A")=14,TRUE,FALSE))</f>
        <v>0</v>
      </c>
      <c r="M572" t="b">
        <f>AND(COUNTIF('Master list(no salts, metals)'!M571,"&lt;=1"),IF(COUNTIF('Master list(no salts, metals)'!$K571:$Y571, "#N/A")=14,TRUE,FALSE))</f>
        <v>0</v>
      </c>
      <c r="N572" t="b">
        <f>AND(COUNTIF('Master list(no salts, metals)'!N571,"&lt;=1"),IF(COUNTIF('Master list(no salts, metals)'!$K571:$Y571, "#N/A")=14,TRUE,FALSE))</f>
        <v>0</v>
      </c>
      <c r="O572" t="b">
        <f>AND(COUNTIF('Master list(no salts, metals)'!O571,"&lt;=1"),IF(COUNTIF('Master list(no salts, metals)'!$K571:$Y571, "#N/A")=14,TRUE,FALSE))</f>
        <v>0</v>
      </c>
      <c r="P572" t="b">
        <f>AND(COUNTIF('Master list(no salts, metals)'!P571,"&lt;=1"),IF(COUNTIF('Master list(no salts, metals)'!$K571:$Y571, "#N/A")=14,TRUE,FALSE))</f>
        <v>0</v>
      </c>
      <c r="Q572" t="b">
        <f>AND(COUNTIF('Master list(no salts, metals)'!Q571,"&lt;=1"),IF(COUNTIF('Master list(no salts, metals)'!$K571:$Y571, "#N/A")=14,TRUE,FALSE))</f>
        <v>0</v>
      </c>
      <c r="R572" t="b">
        <f>AND(COUNTIF('Master list(no salts, metals)'!R571,"&lt;=1"),IF(COUNTIF('Master list(no salts, metals)'!$K571:$Y571, "#N/A")=14,TRUE,FALSE))</f>
        <v>0</v>
      </c>
      <c r="S572" t="b">
        <f>AND(COUNTIF('Master list(no salts, metals)'!S571,"&lt;=1"),IF(COUNTIF('Master list(no salts, metals)'!$K571:$Y571, "#N/A")=14,TRUE,FALSE))</f>
        <v>0</v>
      </c>
      <c r="T572" t="b">
        <f>AND(COUNTIF('Master list(no salts, metals)'!T571,"&lt;=1"),IF(COUNTIF('Master list(no salts, metals)'!$K571:$Y571, "#N/A")=14,TRUE,FALSE))</f>
        <v>0</v>
      </c>
      <c r="U572" t="b">
        <f>AND(COUNTIF('Master list(no salts, metals)'!U571,"&lt;=1"),IF(COUNTIF('Master list(no salts, metals)'!$K571:$Y571, "#N/A")=14,TRUE,FALSE))</f>
        <v>0</v>
      </c>
      <c r="V572" t="b">
        <f>AND(COUNTIF('Master list(no salts, metals)'!V571,"&lt;=1"),IF(COUNTIF('Master list(no salts, metals)'!$K571:$Y571, "#N/A")=14,TRUE,FALSE))</f>
        <v>0</v>
      </c>
      <c r="W572" t="b">
        <f>AND(COUNTIF('Master list(no salts, metals)'!W571,"&lt;=1"),IF(COUNTIF('Master list(no salts, metals)'!$K571:$Y571, "#N/A")=14,TRUE,FALSE))</f>
        <v>0</v>
      </c>
      <c r="X572" t="b">
        <f>AND(COUNTIF('Master list(no salts, metals)'!X571,"&lt;=1"),IF(COUNTIF('Master list(no salts, metals)'!$K571:$Y571, "#N/A")=14,TRUE,FALSE))</f>
        <v>0</v>
      </c>
      <c r="Y572" t="b">
        <f>AND(COUNTIF('Master list(no salts, metals)'!Y571,"&lt;=1"),IF(COUNTIF('Master list(no salts, metals)'!$K571:$Y571, "#N/A")=14,TRUE,FALSE))</f>
        <v>0</v>
      </c>
    </row>
    <row r="573" spans="11:25" x14ac:dyDescent="0.25">
      <c r="K573" t="b">
        <f>AND(COUNTIF('Master list(no salts, metals)'!K572,"&lt;=1"),IF(COUNTIF('Master list(no salts, metals)'!$K572:$Y572, "#N/A")=14,TRUE,FALSE))</f>
        <v>0</v>
      </c>
      <c r="L573" t="b">
        <f>AND(COUNTIF('Master list(no salts, metals)'!L572,"&lt;=1"),IF(COUNTIF('Master list(no salts, metals)'!$K572:$Y572, "#N/A")=14,TRUE,FALSE))</f>
        <v>0</v>
      </c>
      <c r="M573" t="b">
        <f>AND(COUNTIF('Master list(no salts, metals)'!M572,"&lt;=1"),IF(COUNTIF('Master list(no salts, metals)'!$K572:$Y572, "#N/A")=14,TRUE,FALSE))</f>
        <v>0</v>
      </c>
      <c r="N573" t="b">
        <f>AND(COUNTIF('Master list(no salts, metals)'!N572,"&lt;=1"),IF(COUNTIF('Master list(no salts, metals)'!$K572:$Y572, "#N/A")=14,TRUE,FALSE))</f>
        <v>0</v>
      </c>
      <c r="O573" t="b">
        <f>AND(COUNTIF('Master list(no salts, metals)'!O572,"&lt;=1"),IF(COUNTIF('Master list(no salts, metals)'!$K572:$Y572, "#N/A")=14,TRUE,FALSE))</f>
        <v>0</v>
      </c>
      <c r="P573" t="b">
        <f>AND(COUNTIF('Master list(no salts, metals)'!P572,"&lt;=1"),IF(COUNTIF('Master list(no salts, metals)'!$K572:$Y572, "#N/A")=14,TRUE,FALSE))</f>
        <v>0</v>
      </c>
      <c r="Q573" t="b">
        <f>AND(COUNTIF('Master list(no salts, metals)'!Q572,"&lt;=1"),IF(COUNTIF('Master list(no salts, metals)'!$K572:$Y572, "#N/A")=14,TRUE,FALSE))</f>
        <v>0</v>
      </c>
      <c r="R573" t="b">
        <f>AND(COUNTIF('Master list(no salts, metals)'!R572,"&lt;=1"),IF(COUNTIF('Master list(no salts, metals)'!$K572:$Y572, "#N/A")=14,TRUE,FALSE))</f>
        <v>0</v>
      </c>
      <c r="S573" t="b">
        <f>AND(COUNTIF('Master list(no salts, metals)'!S572,"&lt;=1"),IF(COUNTIF('Master list(no salts, metals)'!$K572:$Y572, "#N/A")=14,TRUE,FALSE))</f>
        <v>0</v>
      </c>
      <c r="T573" t="b">
        <f>AND(COUNTIF('Master list(no salts, metals)'!T572,"&lt;=1"),IF(COUNTIF('Master list(no salts, metals)'!$K572:$Y572, "#N/A")=14,TRUE,FALSE))</f>
        <v>1</v>
      </c>
      <c r="U573" t="b">
        <f>AND(COUNTIF('Master list(no salts, metals)'!U572,"&lt;=1"),IF(COUNTIF('Master list(no salts, metals)'!$K572:$Y572, "#N/A")=14,TRUE,FALSE))</f>
        <v>0</v>
      </c>
      <c r="V573" t="b">
        <f>AND(COUNTIF('Master list(no salts, metals)'!V572,"&lt;=1"),IF(COUNTIF('Master list(no salts, metals)'!$K572:$Y572, "#N/A")=14,TRUE,FALSE))</f>
        <v>0</v>
      </c>
      <c r="W573" t="b">
        <f>AND(COUNTIF('Master list(no salts, metals)'!W572,"&lt;=1"),IF(COUNTIF('Master list(no salts, metals)'!$K572:$Y572, "#N/A")=14,TRUE,FALSE))</f>
        <v>0</v>
      </c>
      <c r="X573" t="b">
        <f>AND(COUNTIF('Master list(no salts, metals)'!X572,"&lt;=1"),IF(COUNTIF('Master list(no salts, metals)'!$K572:$Y572, "#N/A")=14,TRUE,FALSE))</f>
        <v>0</v>
      </c>
      <c r="Y573" t="b">
        <f>AND(COUNTIF('Master list(no salts, metals)'!Y572,"&lt;=1"),IF(COUNTIF('Master list(no salts, metals)'!$K572:$Y572, "#N/A")=14,TRUE,FALSE))</f>
        <v>0</v>
      </c>
    </row>
    <row r="574" spans="11:25" x14ac:dyDescent="0.25">
      <c r="K574" t="b">
        <f>AND(COUNTIF('Master list(no salts, metals)'!K573,"&lt;=1"),IF(COUNTIF('Master list(no salts, metals)'!$K573:$Y573, "#N/A")=14,TRUE,FALSE))</f>
        <v>0</v>
      </c>
      <c r="L574" t="b">
        <f>AND(COUNTIF('Master list(no salts, metals)'!L573,"&lt;=1"),IF(COUNTIF('Master list(no salts, metals)'!$K573:$Y573, "#N/A")=14,TRUE,FALSE))</f>
        <v>0</v>
      </c>
      <c r="M574" t="b">
        <f>AND(COUNTIF('Master list(no salts, metals)'!M573,"&lt;=1"),IF(COUNTIF('Master list(no salts, metals)'!$K573:$Y573, "#N/A")=14,TRUE,FALSE))</f>
        <v>0</v>
      </c>
      <c r="N574" t="b">
        <f>AND(COUNTIF('Master list(no salts, metals)'!N573,"&lt;=1"),IF(COUNTIF('Master list(no salts, metals)'!$K573:$Y573, "#N/A")=14,TRUE,FALSE))</f>
        <v>0</v>
      </c>
      <c r="O574" t="b">
        <f>AND(COUNTIF('Master list(no salts, metals)'!O573,"&lt;=1"),IF(COUNTIF('Master list(no salts, metals)'!$K573:$Y573, "#N/A")=14,TRUE,FALSE))</f>
        <v>0</v>
      </c>
      <c r="P574" t="b">
        <f>AND(COUNTIF('Master list(no salts, metals)'!P573,"&lt;=1"),IF(COUNTIF('Master list(no salts, metals)'!$K573:$Y573, "#N/A")=14,TRUE,FALSE))</f>
        <v>0</v>
      </c>
      <c r="Q574" t="b">
        <f>AND(COUNTIF('Master list(no salts, metals)'!Q573,"&lt;=1"),IF(COUNTIF('Master list(no salts, metals)'!$K573:$Y573, "#N/A")=14,TRUE,FALSE))</f>
        <v>0</v>
      </c>
      <c r="R574" t="b">
        <f>AND(COUNTIF('Master list(no salts, metals)'!R573,"&lt;=1"),IF(COUNTIF('Master list(no salts, metals)'!$K573:$Y573, "#N/A")=14,TRUE,FALSE))</f>
        <v>0</v>
      </c>
      <c r="S574" t="b">
        <f>AND(COUNTIF('Master list(no salts, metals)'!S573,"&lt;=1"),IF(COUNTIF('Master list(no salts, metals)'!$K573:$Y573, "#N/A")=14,TRUE,FALSE))</f>
        <v>0</v>
      </c>
      <c r="T574" t="b">
        <f>AND(COUNTIF('Master list(no salts, metals)'!T573,"&lt;=1"),IF(COUNTIF('Master list(no salts, metals)'!$K573:$Y573, "#N/A")=14,TRUE,FALSE))</f>
        <v>1</v>
      </c>
      <c r="U574" t="b">
        <f>AND(COUNTIF('Master list(no salts, metals)'!U573,"&lt;=1"),IF(COUNTIF('Master list(no salts, metals)'!$K573:$Y573, "#N/A")=14,TRUE,FALSE))</f>
        <v>0</v>
      </c>
      <c r="V574" t="b">
        <f>AND(COUNTIF('Master list(no salts, metals)'!V573,"&lt;=1"),IF(COUNTIF('Master list(no salts, metals)'!$K573:$Y573, "#N/A")=14,TRUE,FALSE))</f>
        <v>0</v>
      </c>
      <c r="W574" t="b">
        <f>AND(COUNTIF('Master list(no salts, metals)'!W573,"&lt;=1"),IF(COUNTIF('Master list(no salts, metals)'!$K573:$Y573, "#N/A")=14,TRUE,FALSE))</f>
        <v>0</v>
      </c>
      <c r="X574" t="b">
        <f>AND(COUNTIF('Master list(no salts, metals)'!X573,"&lt;=1"),IF(COUNTIF('Master list(no salts, metals)'!$K573:$Y573, "#N/A")=14,TRUE,FALSE))</f>
        <v>0</v>
      </c>
      <c r="Y574" t="b">
        <f>AND(COUNTIF('Master list(no salts, metals)'!Y573,"&lt;=1"),IF(COUNTIF('Master list(no salts, metals)'!$K573:$Y573, "#N/A")=14,TRUE,FALSE))</f>
        <v>0</v>
      </c>
    </row>
    <row r="575" spans="11:25" x14ac:dyDescent="0.25">
      <c r="K575" t="b">
        <f>AND(COUNTIF('Master list(no salts, metals)'!K574,"&lt;=1"),IF(COUNTIF('Master list(no salts, metals)'!$K574:$Y574, "#N/A")=14,TRUE,FALSE))</f>
        <v>0</v>
      </c>
      <c r="L575" t="b">
        <f>AND(COUNTIF('Master list(no salts, metals)'!L574,"&lt;=1"),IF(COUNTIF('Master list(no salts, metals)'!$K574:$Y574, "#N/A")=14,TRUE,FALSE))</f>
        <v>0</v>
      </c>
      <c r="M575" t="b">
        <f>AND(COUNTIF('Master list(no salts, metals)'!M574,"&lt;=1"),IF(COUNTIF('Master list(no salts, metals)'!$K574:$Y574, "#N/A")=14,TRUE,FALSE))</f>
        <v>0</v>
      </c>
      <c r="N575" t="b">
        <f>AND(COUNTIF('Master list(no salts, metals)'!N574,"&lt;=1"),IF(COUNTIF('Master list(no salts, metals)'!$K574:$Y574, "#N/A")=14,TRUE,FALSE))</f>
        <v>0</v>
      </c>
      <c r="O575" t="b">
        <f>AND(COUNTIF('Master list(no salts, metals)'!O574,"&lt;=1"),IF(COUNTIF('Master list(no salts, metals)'!$K574:$Y574, "#N/A")=14,TRUE,FALSE))</f>
        <v>0</v>
      </c>
      <c r="P575" t="b">
        <f>AND(COUNTIF('Master list(no salts, metals)'!P574,"&lt;=1"),IF(COUNTIF('Master list(no salts, metals)'!$K574:$Y574, "#N/A")=14,TRUE,FALSE))</f>
        <v>0</v>
      </c>
      <c r="Q575" t="b">
        <f>AND(COUNTIF('Master list(no salts, metals)'!Q574,"&lt;=1"),IF(COUNTIF('Master list(no salts, metals)'!$K574:$Y574, "#N/A")=14,TRUE,FALSE))</f>
        <v>0</v>
      </c>
      <c r="R575" t="b">
        <f>AND(COUNTIF('Master list(no salts, metals)'!R574,"&lt;=1"),IF(COUNTIF('Master list(no salts, metals)'!$K574:$Y574, "#N/A")=14,TRUE,FALSE))</f>
        <v>0</v>
      </c>
      <c r="S575" t="b">
        <f>AND(COUNTIF('Master list(no salts, metals)'!S574,"&lt;=1"),IF(COUNTIF('Master list(no salts, metals)'!$K574:$Y574, "#N/A")=14,TRUE,FALSE))</f>
        <v>0</v>
      </c>
      <c r="T575" t="b">
        <f>AND(COUNTIF('Master list(no salts, metals)'!T574,"&lt;=1"),IF(COUNTIF('Master list(no salts, metals)'!$K574:$Y574, "#N/A")=14,TRUE,FALSE))</f>
        <v>0</v>
      </c>
      <c r="U575" t="b">
        <f>AND(COUNTIF('Master list(no salts, metals)'!U574,"&lt;=1"),IF(COUNTIF('Master list(no salts, metals)'!$K574:$Y574, "#N/A")=14,TRUE,FALSE))</f>
        <v>0</v>
      </c>
      <c r="V575" t="b">
        <f>AND(COUNTIF('Master list(no salts, metals)'!V574,"&lt;=1"),IF(COUNTIF('Master list(no salts, metals)'!$K574:$Y574, "#N/A")=14,TRUE,FALSE))</f>
        <v>0</v>
      </c>
      <c r="W575" t="b">
        <f>AND(COUNTIF('Master list(no salts, metals)'!W574,"&lt;=1"),IF(COUNTIF('Master list(no salts, metals)'!$K574:$Y574, "#N/A")=14,TRUE,FALSE))</f>
        <v>0</v>
      </c>
      <c r="X575" t="b">
        <f>AND(COUNTIF('Master list(no salts, metals)'!X574,"&lt;=1"),IF(COUNTIF('Master list(no salts, metals)'!$K574:$Y574, "#N/A")=14,TRUE,FALSE))</f>
        <v>0</v>
      </c>
      <c r="Y575" t="b">
        <f>AND(COUNTIF('Master list(no salts, metals)'!Y574,"&lt;=1"),IF(COUNTIF('Master list(no salts, metals)'!$K574:$Y574, "#N/A")=14,TRUE,FALSE))</f>
        <v>1</v>
      </c>
    </row>
    <row r="576" spans="11:25" x14ac:dyDescent="0.25">
      <c r="K576" t="b">
        <f>AND(COUNTIF('Master list(no salts, metals)'!K575,"&lt;=1"),IF(COUNTIF('Master list(no salts, metals)'!$K575:$Y575, "#N/A")=14,TRUE,FALSE))</f>
        <v>0</v>
      </c>
      <c r="L576" t="b">
        <f>AND(COUNTIF('Master list(no salts, metals)'!L575,"&lt;=1"),IF(COUNTIF('Master list(no salts, metals)'!$K575:$Y575, "#N/A")=14,TRUE,FALSE))</f>
        <v>0</v>
      </c>
      <c r="M576" t="b">
        <f>AND(COUNTIF('Master list(no salts, metals)'!M575,"&lt;=1"),IF(COUNTIF('Master list(no salts, metals)'!$K575:$Y575, "#N/A")=14,TRUE,FALSE))</f>
        <v>0</v>
      </c>
      <c r="N576" t="b">
        <f>AND(COUNTIF('Master list(no salts, metals)'!N575,"&lt;=1"),IF(COUNTIF('Master list(no salts, metals)'!$K575:$Y575, "#N/A")=14,TRUE,FALSE))</f>
        <v>0</v>
      </c>
      <c r="O576" t="b">
        <f>AND(COUNTIF('Master list(no salts, metals)'!O575,"&lt;=1"),IF(COUNTIF('Master list(no salts, metals)'!$K575:$Y575, "#N/A")=14,TRUE,FALSE))</f>
        <v>0</v>
      </c>
      <c r="P576" t="b">
        <f>AND(COUNTIF('Master list(no salts, metals)'!P575,"&lt;=1"),IF(COUNTIF('Master list(no salts, metals)'!$K575:$Y575, "#N/A")=14,TRUE,FALSE))</f>
        <v>0</v>
      </c>
      <c r="Q576" t="b">
        <f>AND(COUNTIF('Master list(no salts, metals)'!Q575,"&lt;=1"),IF(COUNTIF('Master list(no salts, metals)'!$K575:$Y575, "#N/A")=14,TRUE,FALSE))</f>
        <v>0</v>
      </c>
      <c r="R576" t="b">
        <f>AND(COUNTIF('Master list(no salts, metals)'!R575,"&lt;=1"),IF(COUNTIF('Master list(no salts, metals)'!$K575:$Y575, "#N/A")=14,TRUE,FALSE))</f>
        <v>0</v>
      </c>
      <c r="S576" t="b">
        <f>AND(COUNTIF('Master list(no salts, metals)'!S575,"&lt;=1"),IF(COUNTIF('Master list(no salts, metals)'!$K575:$Y575, "#N/A")=14,TRUE,FALSE))</f>
        <v>0</v>
      </c>
      <c r="T576" t="b">
        <f>AND(COUNTIF('Master list(no salts, metals)'!T575,"&lt;=1"),IF(COUNTIF('Master list(no salts, metals)'!$K575:$Y575, "#N/A")=14,TRUE,FALSE))</f>
        <v>0</v>
      </c>
      <c r="U576" t="b">
        <f>AND(COUNTIF('Master list(no salts, metals)'!U575,"&lt;=1"),IF(COUNTIF('Master list(no salts, metals)'!$K575:$Y575, "#N/A")=14,TRUE,FALSE))</f>
        <v>0</v>
      </c>
      <c r="V576" t="b">
        <f>AND(COUNTIF('Master list(no salts, metals)'!V575,"&lt;=1"),IF(COUNTIF('Master list(no salts, metals)'!$K575:$Y575, "#N/A")=14,TRUE,FALSE))</f>
        <v>0</v>
      </c>
      <c r="W576" t="b">
        <f>AND(COUNTIF('Master list(no salts, metals)'!W575,"&lt;=1"),IF(COUNTIF('Master list(no salts, metals)'!$K575:$Y575, "#N/A")=14,TRUE,FALSE))</f>
        <v>0</v>
      </c>
      <c r="X576" t="b">
        <f>AND(COUNTIF('Master list(no salts, metals)'!X575,"&lt;=1"),IF(COUNTIF('Master list(no salts, metals)'!$K575:$Y575, "#N/A")=14,TRUE,FALSE))</f>
        <v>0</v>
      </c>
      <c r="Y576" t="b">
        <f>AND(COUNTIF('Master list(no salts, metals)'!Y575,"&lt;=1"),IF(COUNTIF('Master list(no salts, metals)'!$K575:$Y575, "#N/A")=14,TRUE,FALSE))</f>
        <v>0</v>
      </c>
    </row>
    <row r="577" spans="11:25" x14ac:dyDescent="0.25">
      <c r="K577" t="b">
        <f>AND(COUNTIF('Master list(no salts, metals)'!K576,"&lt;=1"),IF(COUNTIF('Master list(no salts, metals)'!$K576:$Y576, "#N/A")=14,TRUE,FALSE))</f>
        <v>0</v>
      </c>
      <c r="L577" t="b">
        <f>AND(COUNTIF('Master list(no salts, metals)'!L576,"&lt;=1"),IF(COUNTIF('Master list(no salts, metals)'!$K576:$Y576, "#N/A")=14,TRUE,FALSE))</f>
        <v>0</v>
      </c>
      <c r="M577" t="b">
        <f>AND(COUNTIF('Master list(no salts, metals)'!M576,"&lt;=1"),IF(COUNTIF('Master list(no salts, metals)'!$K576:$Y576, "#N/A")=14,TRUE,FALSE))</f>
        <v>0</v>
      </c>
      <c r="N577" t="b">
        <f>AND(COUNTIF('Master list(no salts, metals)'!N576,"&lt;=1"),IF(COUNTIF('Master list(no salts, metals)'!$K576:$Y576, "#N/A")=14,TRUE,FALSE))</f>
        <v>0</v>
      </c>
      <c r="O577" t="b">
        <f>AND(COUNTIF('Master list(no salts, metals)'!O576,"&lt;=1"),IF(COUNTIF('Master list(no salts, metals)'!$K576:$Y576, "#N/A")=14,TRUE,FALSE))</f>
        <v>0</v>
      </c>
      <c r="P577" t="b">
        <f>AND(COUNTIF('Master list(no salts, metals)'!P576,"&lt;=1"),IF(COUNTIF('Master list(no salts, metals)'!$K576:$Y576, "#N/A")=14,TRUE,FALSE))</f>
        <v>0</v>
      </c>
      <c r="Q577" t="b">
        <f>AND(COUNTIF('Master list(no salts, metals)'!Q576,"&lt;=1"),IF(COUNTIF('Master list(no salts, metals)'!$K576:$Y576, "#N/A")=14,TRUE,FALSE))</f>
        <v>0</v>
      </c>
      <c r="R577" t="b">
        <f>AND(COUNTIF('Master list(no salts, metals)'!R576,"&lt;=1"),IF(COUNTIF('Master list(no salts, metals)'!$K576:$Y576, "#N/A")=14,TRUE,FALSE))</f>
        <v>0</v>
      </c>
      <c r="S577" t="b">
        <f>AND(COUNTIF('Master list(no salts, metals)'!S576,"&lt;=1"),IF(COUNTIF('Master list(no salts, metals)'!$K576:$Y576, "#N/A")=14,TRUE,FALSE))</f>
        <v>0</v>
      </c>
      <c r="T577" t="b">
        <f>AND(COUNTIF('Master list(no salts, metals)'!T576,"&lt;=1"),IF(COUNTIF('Master list(no salts, metals)'!$K576:$Y576, "#N/A")=14,TRUE,FALSE))</f>
        <v>0</v>
      </c>
      <c r="U577" t="b">
        <f>AND(COUNTIF('Master list(no salts, metals)'!U576,"&lt;=1"),IF(COUNTIF('Master list(no salts, metals)'!$K576:$Y576, "#N/A")=14,TRUE,FALSE))</f>
        <v>0</v>
      </c>
      <c r="V577" t="b">
        <f>AND(COUNTIF('Master list(no salts, metals)'!V576,"&lt;=1"),IF(COUNTIF('Master list(no salts, metals)'!$K576:$Y576, "#N/A")=14,TRUE,FALSE))</f>
        <v>0</v>
      </c>
      <c r="W577" t="b">
        <f>AND(COUNTIF('Master list(no salts, metals)'!W576,"&lt;=1"),IF(COUNTIF('Master list(no salts, metals)'!$K576:$Y576, "#N/A")=14,TRUE,FALSE))</f>
        <v>1</v>
      </c>
      <c r="X577" t="b">
        <f>AND(COUNTIF('Master list(no salts, metals)'!X576,"&lt;=1"),IF(COUNTIF('Master list(no salts, metals)'!$K576:$Y576, "#N/A")=14,TRUE,FALSE))</f>
        <v>0</v>
      </c>
      <c r="Y577" t="b">
        <f>AND(COUNTIF('Master list(no salts, metals)'!Y576,"&lt;=1"),IF(COUNTIF('Master list(no salts, metals)'!$K576:$Y576, "#N/A")=14,TRUE,FALSE))</f>
        <v>0</v>
      </c>
    </row>
    <row r="578" spans="11:25" x14ac:dyDescent="0.25">
      <c r="K578" t="b">
        <f>AND(COUNTIF('Master list(no salts, metals)'!K577,"&lt;=1"),IF(COUNTIF('Master list(no salts, metals)'!$K577:$Y577, "#N/A")=14,TRUE,FALSE))</f>
        <v>0</v>
      </c>
      <c r="L578" t="b">
        <f>AND(COUNTIF('Master list(no salts, metals)'!L577,"&lt;=1"),IF(COUNTIF('Master list(no salts, metals)'!$K577:$Y577, "#N/A")=14,TRUE,FALSE))</f>
        <v>0</v>
      </c>
      <c r="M578" t="b">
        <f>AND(COUNTIF('Master list(no salts, metals)'!M577,"&lt;=1"),IF(COUNTIF('Master list(no salts, metals)'!$K577:$Y577, "#N/A")=14,TRUE,FALSE))</f>
        <v>0</v>
      </c>
      <c r="N578" t="b">
        <f>AND(COUNTIF('Master list(no salts, metals)'!N577,"&lt;=1"),IF(COUNTIF('Master list(no salts, metals)'!$K577:$Y577, "#N/A")=14,TRUE,FALSE))</f>
        <v>0</v>
      </c>
      <c r="O578" t="b">
        <f>AND(COUNTIF('Master list(no salts, metals)'!O577,"&lt;=1"),IF(COUNTIF('Master list(no salts, metals)'!$K577:$Y577, "#N/A")=14,TRUE,FALSE))</f>
        <v>0</v>
      </c>
      <c r="P578" t="b">
        <f>AND(COUNTIF('Master list(no salts, metals)'!P577,"&lt;=1"),IF(COUNTIF('Master list(no salts, metals)'!$K577:$Y577, "#N/A")=14,TRUE,FALSE))</f>
        <v>0</v>
      </c>
      <c r="Q578" t="b">
        <f>AND(COUNTIF('Master list(no salts, metals)'!Q577,"&lt;=1"),IF(COUNTIF('Master list(no salts, metals)'!$K577:$Y577, "#N/A")=14,TRUE,FALSE))</f>
        <v>0</v>
      </c>
      <c r="R578" t="b">
        <f>AND(COUNTIF('Master list(no salts, metals)'!R577,"&lt;=1"),IF(COUNTIF('Master list(no salts, metals)'!$K577:$Y577, "#N/A")=14,TRUE,FALSE))</f>
        <v>0</v>
      </c>
      <c r="S578" t="b">
        <f>AND(COUNTIF('Master list(no salts, metals)'!S577,"&lt;=1"),IF(COUNTIF('Master list(no salts, metals)'!$K577:$Y577, "#N/A")=14,TRUE,FALSE))</f>
        <v>0</v>
      </c>
      <c r="T578" t="b">
        <f>AND(COUNTIF('Master list(no salts, metals)'!T577,"&lt;=1"),IF(COUNTIF('Master list(no salts, metals)'!$K577:$Y577, "#N/A")=14,TRUE,FALSE))</f>
        <v>0</v>
      </c>
      <c r="U578" t="b">
        <f>AND(COUNTIF('Master list(no salts, metals)'!U577,"&lt;=1"),IF(COUNTIF('Master list(no salts, metals)'!$K577:$Y577, "#N/A")=14,TRUE,FALSE))</f>
        <v>0</v>
      </c>
      <c r="V578" t="b">
        <f>AND(COUNTIF('Master list(no salts, metals)'!V577,"&lt;=1"),IF(COUNTIF('Master list(no salts, metals)'!$K577:$Y577, "#N/A")=14,TRUE,FALSE))</f>
        <v>0</v>
      </c>
      <c r="W578" t="b">
        <f>AND(COUNTIF('Master list(no salts, metals)'!W577,"&lt;=1"),IF(COUNTIF('Master list(no salts, metals)'!$K577:$Y577, "#N/A")=14,TRUE,FALSE))</f>
        <v>0</v>
      </c>
      <c r="X578" t="b">
        <f>AND(COUNTIF('Master list(no salts, metals)'!X577,"&lt;=1"),IF(COUNTIF('Master list(no salts, metals)'!$K577:$Y577, "#N/A")=14,TRUE,FALSE))</f>
        <v>0</v>
      </c>
      <c r="Y578" t="b">
        <f>AND(COUNTIF('Master list(no salts, metals)'!Y577,"&lt;=1"),IF(COUNTIF('Master list(no salts, metals)'!$K577:$Y577, "#N/A")=14,TRUE,FALSE))</f>
        <v>0</v>
      </c>
    </row>
    <row r="579" spans="11:25" x14ac:dyDescent="0.25">
      <c r="K579" t="b">
        <f>AND(COUNTIF('Master list(no salts, metals)'!K578,"&lt;=1"),IF(COUNTIF('Master list(no salts, metals)'!$K578:$Y578, "#N/A")=14,TRUE,FALSE))</f>
        <v>0</v>
      </c>
      <c r="L579" t="b">
        <f>AND(COUNTIF('Master list(no salts, metals)'!L578,"&lt;=1"),IF(COUNTIF('Master list(no salts, metals)'!$K578:$Y578, "#N/A")=14,TRUE,FALSE))</f>
        <v>0</v>
      </c>
      <c r="M579" t="b">
        <f>AND(COUNTIF('Master list(no salts, metals)'!M578,"&lt;=1"),IF(COUNTIF('Master list(no salts, metals)'!$K578:$Y578, "#N/A")=14,TRUE,FALSE))</f>
        <v>0</v>
      </c>
      <c r="N579" t="b">
        <f>AND(COUNTIF('Master list(no salts, metals)'!N578,"&lt;=1"),IF(COUNTIF('Master list(no salts, metals)'!$K578:$Y578, "#N/A")=14,TRUE,FALSE))</f>
        <v>0</v>
      </c>
      <c r="O579" t="b">
        <f>AND(COUNTIF('Master list(no salts, metals)'!O578,"&lt;=1"),IF(COUNTIF('Master list(no salts, metals)'!$K578:$Y578, "#N/A")=14,TRUE,FALSE))</f>
        <v>0</v>
      </c>
      <c r="P579" t="b">
        <f>AND(COUNTIF('Master list(no salts, metals)'!P578,"&lt;=1"),IF(COUNTIF('Master list(no salts, metals)'!$K578:$Y578, "#N/A")=14,TRUE,FALSE))</f>
        <v>0</v>
      </c>
      <c r="Q579" t="b">
        <f>AND(COUNTIF('Master list(no salts, metals)'!Q578,"&lt;=1"),IF(COUNTIF('Master list(no salts, metals)'!$K578:$Y578, "#N/A")=14,TRUE,FALSE))</f>
        <v>0</v>
      </c>
      <c r="R579" t="b">
        <f>AND(COUNTIF('Master list(no salts, metals)'!R578,"&lt;=1"),IF(COUNTIF('Master list(no salts, metals)'!$K578:$Y578, "#N/A")=14,TRUE,FALSE))</f>
        <v>0</v>
      </c>
      <c r="S579" t="b">
        <f>AND(COUNTIF('Master list(no salts, metals)'!S578,"&lt;=1"),IF(COUNTIF('Master list(no salts, metals)'!$K578:$Y578, "#N/A")=14,TRUE,FALSE))</f>
        <v>0</v>
      </c>
      <c r="T579" t="b">
        <f>AND(COUNTIF('Master list(no salts, metals)'!T578,"&lt;=1"),IF(COUNTIF('Master list(no salts, metals)'!$K578:$Y578, "#N/A")=14,TRUE,FALSE))</f>
        <v>0</v>
      </c>
      <c r="U579" t="b">
        <f>AND(COUNTIF('Master list(no salts, metals)'!U578,"&lt;=1"),IF(COUNTIF('Master list(no salts, metals)'!$K578:$Y578, "#N/A")=14,TRUE,FALSE))</f>
        <v>0</v>
      </c>
      <c r="V579" t="b">
        <f>AND(COUNTIF('Master list(no salts, metals)'!V578,"&lt;=1"),IF(COUNTIF('Master list(no salts, metals)'!$K578:$Y578, "#N/A")=14,TRUE,FALSE))</f>
        <v>0</v>
      </c>
      <c r="W579" t="b">
        <f>AND(COUNTIF('Master list(no salts, metals)'!W578,"&lt;=1"),IF(COUNTIF('Master list(no salts, metals)'!$K578:$Y578, "#N/A")=14,TRUE,FALSE))</f>
        <v>0</v>
      </c>
      <c r="X579" t="b">
        <f>AND(COUNTIF('Master list(no salts, metals)'!X578,"&lt;=1"),IF(COUNTIF('Master list(no salts, metals)'!$K578:$Y578, "#N/A")=14,TRUE,FALSE))</f>
        <v>1</v>
      </c>
      <c r="Y579" t="b">
        <f>AND(COUNTIF('Master list(no salts, metals)'!Y578,"&lt;=1"),IF(COUNTIF('Master list(no salts, metals)'!$K578:$Y578, "#N/A")=14,TRUE,FALSE))</f>
        <v>0</v>
      </c>
    </row>
    <row r="580" spans="11:25" x14ac:dyDescent="0.25">
      <c r="K580" t="b">
        <f>AND(COUNTIF('Master list(no salts, metals)'!K579,"&lt;=1"),IF(COUNTIF('Master list(no salts, metals)'!$K579:$Y579, "#N/A")=14,TRUE,FALSE))</f>
        <v>0</v>
      </c>
      <c r="L580" t="b">
        <f>AND(COUNTIF('Master list(no salts, metals)'!L579,"&lt;=1"),IF(COUNTIF('Master list(no salts, metals)'!$K579:$Y579, "#N/A")=14,TRUE,FALSE))</f>
        <v>0</v>
      </c>
      <c r="M580" t="b">
        <f>AND(COUNTIF('Master list(no salts, metals)'!M579,"&lt;=1"),IF(COUNTIF('Master list(no salts, metals)'!$K579:$Y579, "#N/A")=14,TRUE,FALSE))</f>
        <v>0</v>
      </c>
      <c r="N580" t="b">
        <f>AND(COUNTIF('Master list(no salts, metals)'!N579,"&lt;=1"),IF(COUNTIF('Master list(no salts, metals)'!$K579:$Y579, "#N/A")=14,TRUE,FALSE))</f>
        <v>0</v>
      </c>
      <c r="O580" t="b">
        <f>AND(COUNTIF('Master list(no salts, metals)'!O579,"&lt;=1"),IF(COUNTIF('Master list(no salts, metals)'!$K579:$Y579, "#N/A")=14,TRUE,FALSE))</f>
        <v>0</v>
      </c>
      <c r="P580" t="b">
        <f>AND(COUNTIF('Master list(no salts, metals)'!P579,"&lt;=1"),IF(COUNTIF('Master list(no salts, metals)'!$K579:$Y579, "#N/A")=14,TRUE,FALSE))</f>
        <v>0</v>
      </c>
      <c r="Q580" t="b">
        <f>AND(COUNTIF('Master list(no salts, metals)'!Q579,"&lt;=1"),IF(COUNTIF('Master list(no salts, metals)'!$K579:$Y579, "#N/A")=14,TRUE,FALSE))</f>
        <v>0</v>
      </c>
      <c r="R580" t="b">
        <f>AND(COUNTIF('Master list(no salts, metals)'!R579,"&lt;=1"),IF(COUNTIF('Master list(no salts, metals)'!$K579:$Y579, "#N/A")=14,TRUE,FALSE))</f>
        <v>0</v>
      </c>
      <c r="S580" t="b">
        <f>AND(COUNTIF('Master list(no salts, metals)'!S579,"&lt;=1"),IF(COUNTIF('Master list(no salts, metals)'!$K579:$Y579, "#N/A")=14,TRUE,FALSE))</f>
        <v>0</v>
      </c>
      <c r="T580" t="b">
        <f>AND(COUNTIF('Master list(no salts, metals)'!T579,"&lt;=1"),IF(COUNTIF('Master list(no salts, metals)'!$K579:$Y579, "#N/A")=14,TRUE,FALSE))</f>
        <v>1</v>
      </c>
      <c r="U580" t="b">
        <f>AND(COUNTIF('Master list(no salts, metals)'!U579,"&lt;=1"),IF(COUNTIF('Master list(no salts, metals)'!$K579:$Y579, "#N/A")=14,TRUE,FALSE))</f>
        <v>0</v>
      </c>
      <c r="V580" t="b">
        <f>AND(COUNTIF('Master list(no salts, metals)'!V579,"&lt;=1"),IF(COUNTIF('Master list(no salts, metals)'!$K579:$Y579, "#N/A")=14,TRUE,FALSE))</f>
        <v>0</v>
      </c>
      <c r="W580" t="b">
        <f>AND(COUNTIF('Master list(no salts, metals)'!W579,"&lt;=1"),IF(COUNTIF('Master list(no salts, metals)'!$K579:$Y579, "#N/A")=14,TRUE,FALSE))</f>
        <v>0</v>
      </c>
      <c r="X580" t="b">
        <f>AND(COUNTIF('Master list(no salts, metals)'!X579,"&lt;=1"),IF(COUNTIF('Master list(no salts, metals)'!$K579:$Y579, "#N/A")=14,TRUE,FALSE))</f>
        <v>0</v>
      </c>
      <c r="Y580" t="b">
        <f>AND(COUNTIF('Master list(no salts, metals)'!Y579,"&lt;=1"),IF(COUNTIF('Master list(no salts, metals)'!$K579:$Y579, "#N/A")=14,TRUE,FALSE))</f>
        <v>0</v>
      </c>
    </row>
    <row r="581" spans="11:25" x14ac:dyDescent="0.25">
      <c r="K581" t="b">
        <f>AND(COUNTIF('Master list(no salts, metals)'!K580,"&lt;=1"),IF(COUNTIF('Master list(no salts, metals)'!$K580:$Y580, "#N/A")=14,TRUE,FALSE))</f>
        <v>0</v>
      </c>
      <c r="L581" t="b">
        <f>AND(COUNTIF('Master list(no salts, metals)'!L580,"&lt;=1"),IF(COUNTIF('Master list(no salts, metals)'!$K580:$Y580, "#N/A")=14,TRUE,FALSE))</f>
        <v>0</v>
      </c>
      <c r="M581" t="b">
        <f>AND(COUNTIF('Master list(no salts, metals)'!M580,"&lt;=1"),IF(COUNTIF('Master list(no salts, metals)'!$K580:$Y580, "#N/A")=14,TRUE,FALSE))</f>
        <v>0</v>
      </c>
      <c r="N581" t="b">
        <f>AND(COUNTIF('Master list(no salts, metals)'!N580,"&lt;=1"),IF(COUNTIF('Master list(no salts, metals)'!$K580:$Y580, "#N/A")=14,TRUE,FALSE))</f>
        <v>0</v>
      </c>
      <c r="O581" t="b">
        <f>AND(COUNTIF('Master list(no salts, metals)'!O580,"&lt;=1"),IF(COUNTIF('Master list(no salts, metals)'!$K580:$Y580, "#N/A")=14,TRUE,FALSE))</f>
        <v>0</v>
      </c>
      <c r="P581" t="b">
        <f>AND(COUNTIF('Master list(no salts, metals)'!P580,"&lt;=1"),IF(COUNTIF('Master list(no salts, metals)'!$K580:$Y580, "#N/A")=14,TRUE,FALSE))</f>
        <v>0</v>
      </c>
      <c r="Q581" t="b">
        <f>AND(COUNTIF('Master list(no salts, metals)'!Q580,"&lt;=1"),IF(COUNTIF('Master list(no salts, metals)'!$K580:$Y580, "#N/A")=14,TRUE,FALSE))</f>
        <v>0</v>
      </c>
      <c r="R581" t="b">
        <f>AND(COUNTIF('Master list(no salts, metals)'!R580,"&lt;=1"),IF(COUNTIF('Master list(no salts, metals)'!$K580:$Y580, "#N/A")=14,TRUE,FALSE))</f>
        <v>0</v>
      </c>
      <c r="S581" t="b">
        <f>AND(COUNTIF('Master list(no salts, metals)'!S580,"&lt;=1"),IF(COUNTIF('Master list(no salts, metals)'!$K580:$Y580, "#N/A")=14,TRUE,FALSE))</f>
        <v>0</v>
      </c>
      <c r="T581" t="b">
        <f>AND(COUNTIF('Master list(no salts, metals)'!T580,"&lt;=1"),IF(COUNTIF('Master list(no salts, metals)'!$K580:$Y580, "#N/A")=14,TRUE,FALSE))</f>
        <v>0</v>
      </c>
      <c r="U581" t="b">
        <f>AND(COUNTIF('Master list(no salts, metals)'!U580,"&lt;=1"),IF(COUNTIF('Master list(no salts, metals)'!$K580:$Y580, "#N/A")=14,TRUE,FALSE))</f>
        <v>0</v>
      </c>
      <c r="V581" t="b">
        <f>AND(COUNTIF('Master list(no salts, metals)'!V580,"&lt;=1"),IF(COUNTIF('Master list(no salts, metals)'!$K580:$Y580, "#N/A")=14,TRUE,FALSE))</f>
        <v>0</v>
      </c>
      <c r="W581" t="b">
        <f>AND(COUNTIF('Master list(no salts, metals)'!W580,"&lt;=1"),IF(COUNTIF('Master list(no salts, metals)'!$K580:$Y580, "#N/A")=14,TRUE,FALSE))</f>
        <v>0</v>
      </c>
      <c r="X581" t="b">
        <f>AND(COUNTIF('Master list(no salts, metals)'!X580,"&lt;=1"),IF(COUNTIF('Master list(no salts, metals)'!$K580:$Y580, "#N/A")=14,TRUE,FALSE))</f>
        <v>0</v>
      </c>
      <c r="Y581" t="b">
        <f>AND(COUNTIF('Master list(no salts, metals)'!Y580,"&lt;=1"),IF(COUNTIF('Master list(no salts, metals)'!$K580:$Y580, "#N/A")=14,TRUE,FALSE))</f>
        <v>0</v>
      </c>
    </row>
    <row r="582" spans="11:25" x14ac:dyDescent="0.25">
      <c r="K582" t="b">
        <f>AND(COUNTIF('Master list(no salts, metals)'!K581,"&lt;=1"),IF(COUNTIF('Master list(no salts, metals)'!$K581:$Y581, "#N/A")=14,TRUE,FALSE))</f>
        <v>0</v>
      </c>
      <c r="L582" t="b">
        <f>AND(COUNTIF('Master list(no salts, metals)'!L581,"&lt;=1"),IF(COUNTIF('Master list(no salts, metals)'!$K581:$Y581, "#N/A")=14,TRUE,FALSE))</f>
        <v>0</v>
      </c>
      <c r="M582" t="b">
        <f>AND(COUNTIF('Master list(no salts, metals)'!M581,"&lt;=1"),IF(COUNTIF('Master list(no salts, metals)'!$K581:$Y581, "#N/A")=14,TRUE,FALSE))</f>
        <v>0</v>
      </c>
      <c r="N582" t="b">
        <f>AND(COUNTIF('Master list(no salts, metals)'!N581,"&lt;=1"),IF(COUNTIF('Master list(no salts, metals)'!$K581:$Y581, "#N/A")=14,TRUE,FALSE))</f>
        <v>0</v>
      </c>
      <c r="O582" t="b">
        <f>AND(COUNTIF('Master list(no salts, metals)'!O581,"&lt;=1"),IF(COUNTIF('Master list(no salts, metals)'!$K581:$Y581, "#N/A")=14,TRUE,FALSE))</f>
        <v>0</v>
      </c>
      <c r="P582" t="b">
        <f>AND(COUNTIF('Master list(no salts, metals)'!P581,"&lt;=1"),IF(COUNTIF('Master list(no salts, metals)'!$K581:$Y581, "#N/A")=14,TRUE,FALSE))</f>
        <v>0</v>
      </c>
      <c r="Q582" t="b">
        <f>AND(COUNTIF('Master list(no salts, metals)'!Q581,"&lt;=1"),IF(COUNTIF('Master list(no salts, metals)'!$K581:$Y581, "#N/A")=14,TRUE,FALSE))</f>
        <v>0</v>
      </c>
      <c r="R582" t="b">
        <f>AND(COUNTIF('Master list(no salts, metals)'!R581,"&lt;=1"),IF(COUNTIF('Master list(no salts, metals)'!$K581:$Y581, "#N/A")=14,TRUE,FALSE))</f>
        <v>0</v>
      </c>
      <c r="S582" t="b">
        <f>AND(COUNTIF('Master list(no salts, metals)'!S581,"&lt;=1"),IF(COUNTIF('Master list(no salts, metals)'!$K581:$Y581, "#N/A")=14,TRUE,FALSE))</f>
        <v>0</v>
      </c>
      <c r="T582" t="b">
        <f>AND(COUNTIF('Master list(no salts, metals)'!T581,"&lt;=1"),IF(COUNTIF('Master list(no salts, metals)'!$K581:$Y581, "#N/A")=14,TRUE,FALSE))</f>
        <v>0</v>
      </c>
      <c r="U582" t="b">
        <f>AND(COUNTIF('Master list(no salts, metals)'!U581,"&lt;=1"),IF(COUNTIF('Master list(no salts, metals)'!$K581:$Y581, "#N/A")=14,TRUE,FALSE))</f>
        <v>0</v>
      </c>
      <c r="V582" t="b">
        <f>AND(COUNTIF('Master list(no salts, metals)'!V581,"&lt;=1"),IF(COUNTIF('Master list(no salts, metals)'!$K581:$Y581, "#N/A")=14,TRUE,FALSE))</f>
        <v>0</v>
      </c>
      <c r="W582" t="b">
        <f>AND(COUNTIF('Master list(no salts, metals)'!W581,"&lt;=1"),IF(COUNTIF('Master list(no salts, metals)'!$K581:$Y581, "#N/A")=14,TRUE,FALSE))</f>
        <v>0</v>
      </c>
      <c r="X582" t="b">
        <f>AND(COUNTIF('Master list(no salts, metals)'!X581,"&lt;=1"),IF(COUNTIF('Master list(no salts, metals)'!$K581:$Y581, "#N/A")=14,TRUE,FALSE))</f>
        <v>1</v>
      </c>
      <c r="Y582" t="b">
        <f>AND(COUNTIF('Master list(no salts, metals)'!Y581,"&lt;=1"),IF(COUNTIF('Master list(no salts, metals)'!$K581:$Y581, "#N/A")=14,TRUE,FALSE))</f>
        <v>0</v>
      </c>
    </row>
    <row r="583" spans="11:25" x14ac:dyDescent="0.25">
      <c r="K583" t="b">
        <f>AND(COUNTIF('Master list(no salts, metals)'!K582,"&lt;=1"),IF(COUNTIF('Master list(no salts, metals)'!$K582:$Y582, "#N/A")=14,TRUE,FALSE))</f>
        <v>0</v>
      </c>
      <c r="L583" t="b">
        <f>AND(COUNTIF('Master list(no salts, metals)'!L582,"&lt;=1"),IF(COUNTIF('Master list(no salts, metals)'!$K582:$Y582, "#N/A")=14,TRUE,FALSE))</f>
        <v>0</v>
      </c>
      <c r="M583" t="b">
        <f>AND(COUNTIF('Master list(no salts, metals)'!M582,"&lt;=1"),IF(COUNTIF('Master list(no salts, metals)'!$K582:$Y582, "#N/A")=14,TRUE,FALSE))</f>
        <v>0</v>
      </c>
      <c r="N583" t="b">
        <f>AND(COUNTIF('Master list(no salts, metals)'!N582,"&lt;=1"),IF(COUNTIF('Master list(no salts, metals)'!$K582:$Y582, "#N/A")=14,TRUE,FALSE))</f>
        <v>0</v>
      </c>
      <c r="O583" t="b">
        <f>AND(COUNTIF('Master list(no salts, metals)'!O582,"&lt;=1"),IF(COUNTIF('Master list(no salts, metals)'!$K582:$Y582, "#N/A")=14,TRUE,FALSE))</f>
        <v>0</v>
      </c>
      <c r="P583" t="b">
        <f>AND(COUNTIF('Master list(no salts, metals)'!P582,"&lt;=1"),IF(COUNTIF('Master list(no salts, metals)'!$K582:$Y582, "#N/A")=14,TRUE,FALSE))</f>
        <v>0</v>
      </c>
      <c r="Q583" t="b">
        <f>AND(COUNTIF('Master list(no salts, metals)'!Q582,"&lt;=1"),IF(COUNTIF('Master list(no salts, metals)'!$K582:$Y582, "#N/A")=14,TRUE,FALSE))</f>
        <v>0</v>
      </c>
      <c r="R583" t="b">
        <f>AND(COUNTIF('Master list(no salts, metals)'!R582,"&lt;=1"),IF(COUNTIF('Master list(no salts, metals)'!$K582:$Y582, "#N/A")=14,TRUE,FALSE))</f>
        <v>0</v>
      </c>
      <c r="S583" t="b">
        <f>AND(COUNTIF('Master list(no salts, metals)'!S582,"&lt;=1"),IF(COUNTIF('Master list(no salts, metals)'!$K582:$Y582, "#N/A")=14,TRUE,FALSE))</f>
        <v>0</v>
      </c>
      <c r="T583" t="b">
        <f>AND(COUNTIF('Master list(no salts, metals)'!T582,"&lt;=1"),IF(COUNTIF('Master list(no salts, metals)'!$K582:$Y582, "#N/A")=14,TRUE,FALSE))</f>
        <v>0</v>
      </c>
      <c r="U583" t="b">
        <f>AND(COUNTIF('Master list(no salts, metals)'!U582,"&lt;=1"),IF(COUNTIF('Master list(no salts, metals)'!$K582:$Y582, "#N/A")=14,TRUE,FALSE))</f>
        <v>0</v>
      </c>
      <c r="V583" t="b">
        <f>AND(COUNTIF('Master list(no salts, metals)'!V582,"&lt;=1"),IF(COUNTIF('Master list(no salts, metals)'!$K582:$Y582, "#N/A")=14,TRUE,FALSE))</f>
        <v>0</v>
      </c>
      <c r="W583" t="b">
        <f>AND(COUNTIF('Master list(no salts, metals)'!W582,"&lt;=1"),IF(COUNTIF('Master list(no salts, metals)'!$K582:$Y582, "#N/A")=14,TRUE,FALSE))</f>
        <v>1</v>
      </c>
      <c r="X583" t="b">
        <f>AND(COUNTIF('Master list(no salts, metals)'!X582,"&lt;=1"),IF(COUNTIF('Master list(no salts, metals)'!$K582:$Y582, "#N/A")=14,TRUE,FALSE))</f>
        <v>0</v>
      </c>
      <c r="Y583" t="b">
        <f>AND(COUNTIF('Master list(no salts, metals)'!Y582,"&lt;=1"),IF(COUNTIF('Master list(no salts, metals)'!$K582:$Y582, "#N/A")=14,TRUE,FALSE))</f>
        <v>0</v>
      </c>
    </row>
    <row r="584" spans="11:25" x14ac:dyDescent="0.25">
      <c r="K584" t="b">
        <f>AND(COUNTIF('Master list(no salts, metals)'!K583,"&lt;=1"),IF(COUNTIF('Master list(no salts, metals)'!$K583:$Y583, "#N/A")=14,TRUE,FALSE))</f>
        <v>0</v>
      </c>
      <c r="L584" t="b">
        <f>AND(COUNTIF('Master list(no salts, metals)'!L583,"&lt;=1"),IF(COUNTIF('Master list(no salts, metals)'!$K583:$Y583, "#N/A")=14,TRUE,FALSE))</f>
        <v>0</v>
      </c>
      <c r="M584" t="b">
        <f>AND(COUNTIF('Master list(no salts, metals)'!M583,"&lt;=1"),IF(COUNTIF('Master list(no salts, metals)'!$K583:$Y583, "#N/A")=14,TRUE,FALSE))</f>
        <v>0</v>
      </c>
      <c r="N584" t="b">
        <f>AND(COUNTIF('Master list(no salts, metals)'!N583,"&lt;=1"),IF(COUNTIF('Master list(no salts, metals)'!$K583:$Y583, "#N/A")=14,TRUE,FALSE))</f>
        <v>0</v>
      </c>
      <c r="O584" t="b">
        <f>AND(COUNTIF('Master list(no salts, metals)'!O583,"&lt;=1"),IF(COUNTIF('Master list(no salts, metals)'!$K583:$Y583, "#N/A")=14,TRUE,FALSE))</f>
        <v>0</v>
      </c>
      <c r="P584" t="b">
        <f>AND(COUNTIF('Master list(no salts, metals)'!P583,"&lt;=1"),IF(COUNTIF('Master list(no salts, metals)'!$K583:$Y583, "#N/A")=14,TRUE,FALSE))</f>
        <v>0</v>
      </c>
      <c r="Q584" t="b">
        <f>AND(COUNTIF('Master list(no salts, metals)'!Q583,"&lt;=1"),IF(COUNTIF('Master list(no salts, metals)'!$K583:$Y583, "#N/A")=14,TRUE,FALSE))</f>
        <v>0</v>
      </c>
      <c r="R584" t="b">
        <f>AND(COUNTIF('Master list(no salts, metals)'!R583,"&lt;=1"),IF(COUNTIF('Master list(no salts, metals)'!$K583:$Y583, "#N/A")=14,TRUE,FALSE))</f>
        <v>0</v>
      </c>
      <c r="S584" t="b">
        <f>AND(COUNTIF('Master list(no salts, metals)'!S583,"&lt;=1"),IF(COUNTIF('Master list(no salts, metals)'!$K583:$Y583, "#N/A")=14,TRUE,FALSE))</f>
        <v>0</v>
      </c>
      <c r="T584" t="b">
        <f>AND(COUNTIF('Master list(no salts, metals)'!T583,"&lt;=1"),IF(COUNTIF('Master list(no salts, metals)'!$K583:$Y583, "#N/A")=14,TRUE,FALSE))</f>
        <v>0</v>
      </c>
      <c r="U584" t="b">
        <f>AND(COUNTIF('Master list(no salts, metals)'!U583,"&lt;=1"),IF(COUNTIF('Master list(no salts, metals)'!$K583:$Y583, "#N/A")=14,TRUE,FALSE))</f>
        <v>0</v>
      </c>
      <c r="V584" t="b">
        <f>AND(COUNTIF('Master list(no salts, metals)'!V583,"&lt;=1"),IF(COUNTIF('Master list(no salts, metals)'!$K583:$Y583, "#N/A")=14,TRUE,FALSE))</f>
        <v>0</v>
      </c>
      <c r="W584" t="b">
        <f>AND(COUNTIF('Master list(no salts, metals)'!W583,"&lt;=1"),IF(COUNTIF('Master list(no salts, metals)'!$K583:$Y583, "#N/A")=14,TRUE,FALSE))</f>
        <v>0</v>
      </c>
      <c r="X584" t="b">
        <f>AND(COUNTIF('Master list(no salts, metals)'!X583,"&lt;=1"),IF(COUNTIF('Master list(no salts, metals)'!$K583:$Y583, "#N/A")=14,TRUE,FALSE))</f>
        <v>0</v>
      </c>
      <c r="Y584" t="b">
        <f>AND(COUNTIF('Master list(no salts, metals)'!Y583,"&lt;=1"),IF(COUNTIF('Master list(no salts, metals)'!$K583:$Y583, "#N/A")=14,TRUE,FALSE))</f>
        <v>1</v>
      </c>
    </row>
    <row r="585" spans="11:25" x14ac:dyDescent="0.25">
      <c r="K585" t="b">
        <f>AND(COUNTIF('Master list(no salts, metals)'!K584,"&lt;=1"),IF(COUNTIF('Master list(no salts, metals)'!$K584:$Y584, "#N/A")=14,TRUE,FALSE))</f>
        <v>0</v>
      </c>
      <c r="L585" t="b">
        <f>AND(COUNTIF('Master list(no salts, metals)'!L584,"&lt;=1"),IF(COUNTIF('Master list(no salts, metals)'!$K584:$Y584, "#N/A")=14,TRUE,FALSE))</f>
        <v>0</v>
      </c>
      <c r="M585" t="b">
        <f>AND(COUNTIF('Master list(no salts, metals)'!M584,"&lt;=1"),IF(COUNTIF('Master list(no salts, metals)'!$K584:$Y584, "#N/A")=14,TRUE,FALSE))</f>
        <v>0</v>
      </c>
      <c r="N585" t="b">
        <f>AND(COUNTIF('Master list(no salts, metals)'!N584,"&lt;=1"),IF(COUNTIF('Master list(no salts, metals)'!$K584:$Y584, "#N/A")=14,TRUE,FALSE))</f>
        <v>0</v>
      </c>
      <c r="O585" t="b">
        <f>AND(COUNTIF('Master list(no salts, metals)'!O584,"&lt;=1"),IF(COUNTIF('Master list(no salts, metals)'!$K584:$Y584, "#N/A")=14,TRUE,FALSE))</f>
        <v>0</v>
      </c>
      <c r="P585" t="b">
        <f>AND(COUNTIF('Master list(no salts, metals)'!P584,"&lt;=1"),IF(COUNTIF('Master list(no salts, metals)'!$K584:$Y584, "#N/A")=14,TRUE,FALSE))</f>
        <v>0</v>
      </c>
      <c r="Q585" t="b">
        <f>AND(COUNTIF('Master list(no salts, metals)'!Q584,"&lt;=1"),IF(COUNTIF('Master list(no salts, metals)'!$K584:$Y584, "#N/A")=14,TRUE,FALSE))</f>
        <v>0</v>
      </c>
      <c r="R585" t="b">
        <f>AND(COUNTIF('Master list(no salts, metals)'!R584,"&lt;=1"),IF(COUNTIF('Master list(no salts, metals)'!$K584:$Y584, "#N/A")=14,TRUE,FALSE))</f>
        <v>0</v>
      </c>
      <c r="S585" t="b">
        <f>AND(COUNTIF('Master list(no salts, metals)'!S584,"&lt;=1"),IF(COUNTIF('Master list(no salts, metals)'!$K584:$Y584, "#N/A")=14,TRUE,FALSE))</f>
        <v>0</v>
      </c>
      <c r="T585" t="b">
        <f>AND(COUNTIF('Master list(no salts, metals)'!T584,"&lt;=1"),IF(COUNTIF('Master list(no salts, metals)'!$K584:$Y584, "#N/A")=14,TRUE,FALSE))</f>
        <v>0</v>
      </c>
      <c r="U585" t="b">
        <f>AND(COUNTIF('Master list(no salts, metals)'!U584,"&lt;=1"),IF(COUNTIF('Master list(no salts, metals)'!$K584:$Y584, "#N/A")=14,TRUE,FALSE))</f>
        <v>0</v>
      </c>
      <c r="V585" t="b">
        <f>AND(COUNTIF('Master list(no salts, metals)'!V584,"&lt;=1"),IF(COUNTIF('Master list(no salts, metals)'!$K584:$Y584, "#N/A")=14,TRUE,FALSE))</f>
        <v>0</v>
      </c>
      <c r="W585" t="b">
        <f>AND(COUNTIF('Master list(no salts, metals)'!W584,"&lt;=1"),IF(COUNTIF('Master list(no salts, metals)'!$K584:$Y584, "#N/A")=14,TRUE,FALSE))</f>
        <v>0</v>
      </c>
      <c r="X585" t="b">
        <f>AND(COUNTIF('Master list(no salts, metals)'!X584,"&lt;=1"),IF(COUNTIF('Master list(no salts, metals)'!$K584:$Y584, "#N/A")=14,TRUE,FALSE))</f>
        <v>0</v>
      </c>
      <c r="Y585" t="b">
        <f>AND(COUNTIF('Master list(no salts, metals)'!Y584,"&lt;=1"),IF(COUNTIF('Master list(no salts, metals)'!$K584:$Y584, "#N/A")=14,TRUE,FALSE))</f>
        <v>0</v>
      </c>
    </row>
    <row r="586" spans="11:25" x14ac:dyDescent="0.25">
      <c r="K586" t="b">
        <f>AND(COUNTIF('Master list(no salts, metals)'!K585,"&lt;=1"),IF(COUNTIF('Master list(no salts, metals)'!$K585:$Y585, "#N/A")=14,TRUE,FALSE))</f>
        <v>0</v>
      </c>
      <c r="L586" t="b">
        <f>AND(COUNTIF('Master list(no salts, metals)'!L585,"&lt;=1"),IF(COUNTIF('Master list(no salts, metals)'!$K585:$Y585, "#N/A")=14,TRUE,FALSE))</f>
        <v>0</v>
      </c>
      <c r="M586" t="b">
        <f>AND(COUNTIF('Master list(no salts, metals)'!M585,"&lt;=1"),IF(COUNTIF('Master list(no salts, metals)'!$K585:$Y585, "#N/A")=14,TRUE,FALSE))</f>
        <v>0</v>
      </c>
      <c r="N586" t="b">
        <f>AND(COUNTIF('Master list(no salts, metals)'!N585,"&lt;=1"),IF(COUNTIF('Master list(no salts, metals)'!$K585:$Y585, "#N/A")=14,TRUE,FALSE))</f>
        <v>0</v>
      </c>
      <c r="O586" t="b">
        <f>AND(COUNTIF('Master list(no salts, metals)'!O585,"&lt;=1"),IF(COUNTIF('Master list(no salts, metals)'!$K585:$Y585, "#N/A")=14,TRUE,FALSE))</f>
        <v>0</v>
      </c>
      <c r="P586" t="b">
        <f>AND(COUNTIF('Master list(no salts, metals)'!P585,"&lt;=1"),IF(COUNTIF('Master list(no salts, metals)'!$K585:$Y585, "#N/A")=14,TRUE,FALSE))</f>
        <v>0</v>
      </c>
      <c r="Q586" t="b">
        <f>AND(COUNTIF('Master list(no salts, metals)'!Q585,"&lt;=1"),IF(COUNTIF('Master list(no salts, metals)'!$K585:$Y585, "#N/A")=14,TRUE,FALSE))</f>
        <v>0</v>
      </c>
      <c r="R586" t="b">
        <f>AND(COUNTIF('Master list(no salts, metals)'!R585,"&lt;=1"),IF(COUNTIF('Master list(no salts, metals)'!$K585:$Y585, "#N/A")=14,TRUE,FALSE))</f>
        <v>0</v>
      </c>
      <c r="S586" t="b">
        <f>AND(COUNTIF('Master list(no salts, metals)'!S585,"&lt;=1"),IF(COUNTIF('Master list(no salts, metals)'!$K585:$Y585, "#N/A")=14,TRUE,FALSE))</f>
        <v>0</v>
      </c>
      <c r="T586" t="b">
        <f>AND(COUNTIF('Master list(no salts, metals)'!T585,"&lt;=1"),IF(COUNTIF('Master list(no salts, metals)'!$K585:$Y585, "#N/A")=14,TRUE,FALSE))</f>
        <v>1</v>
      </c>
      <c r="U586" t="b">
        <f>AND(COUNTIF('Master list(no salts, metals)'!U585,"&lt;=1"),IF(COUNTIF('Master list(no salts, metals)'!$K585:$Y585, "#N/A")=14,TRUE,FALSE))</f>
        <v>0</v>
      </c>
      <c r="V586" t="b">
        <f>AND(COUNTIF('Master list(no salts, metals)'!V585,"&lt;=1"),IF(COUNTIF('Master list(no salts, metals)'!$K585:$Y585, "#N/A")=14,TRUE,FALSE))</f>
        <v>0</v>
      </c>
      <c r="W586" t="b">
        <f>AND(COUNTIF('Master list(no salts, metals)'!W585,"&lt;=1"),IF(COUNTIF('Master list(no salts, metals)'!$K585:$Y585, "#N/A")=14,TRUE,FALSE))</f>
        <v>0</v>
      </c>
      <c r="X586" t="b">
        <f>AND(COUNTIF('Master list(no salts, metals)'!X585,"&lt;=1"),IF(COUNTIF('Master list(no salts, metals)'!$K585:$Y585, "#N/A")=14,TRUE,FALSE))</f>
        <v>0</v>
      </c>
      <c r="Y586" t="b">
        <f>AND(COUNTIF('Master list(no salts, metals)'!Y585,"&lt;=1"),IF(COUNTIF('Master list(no salts, metals)'!$K585:$Y585, "#N/A")=14,TRUE,FALSE))</f>
        <v>0</v>
      </c>
    </row>
    <row r="587" spans="11:25" x14ac:dyDescent="0.25">
      <c r="K587" t="b">
        <f>AND(COUNTIF('Master list(no salts, metals)'!K586,"&lt;=1"),IF(COUNTIF('Master list(no salts, metals)'!$K586:$Y586, "#N/A")=14,TRUE,FALSE))</f>
        <v>0</v>
      </c>
      <c r="L587" t="b">
        <f>AND(COUNTIF('Master list(no salts, metals)'!L586,"&lt;=1"),IF(COUNTIF('Master list(no salts, metals)'!$K586:$Y586, "#N/A")=14,TRUE,FALSE))</f>
        <v>0</v>
      </c>
      <c r="M587" t="b">
        <f>AND(COUNTIF('Master list(no salts, metals)'!M586,"&lt;=1"),IF(COUNTIF('Master list(no salts, metals)'!$K586:$Y586, "#N/A")=14,TRUE,FALSE))</f>
        <v>0</v>
      </c>
      <c r="N587" t="b">
        <f>AND(COUNTIF('Master list(no salts, metals)'!N586,"&lt;=1"),IF(COUNTIF('Master list(no salts, metals)'!$K586:$Y586, "#N/A")=14,TRUE,FALSE))</f>
        <v>0</v>
      </c>
      <c r="O587" t="b">
        <f>AND(COUNTIF('Master list(no salts, metals)'!O586,"&lt;=1"),IF(COUNTIF('Master list(no salts, metals)'!$K586:$Y586, "#N/A")=14,TRUE,FALSE))</f>
        <v>0</v>
      </c>
      <c r="P587" t="b">
        <f>AND(COUNTIF('Master list(no salts, metals)'!P586,"&lt;=1"),IF(COUNTIF('Master list(no salts, metals)'!$K586:$Y586, "#N/A")=14,TRUE,FALSE))</f>
        <v>0</v>
      </c>
      <c r="Q587" t="b">
        <f>AND(COUNTIF('Master list(no salts, metals)'!Q586,"&lt;=1"),IF(COUNTIF('Master list(no salts, metals)'!$K586:$Y586, "#N/A")=14,TRUE,FALSE))</f>
        <v>0</v>
      </c>
      <c r="R587" t="b">
        <f>AND(COUNTIF('Master list(no salts, metals)'!R586,"&lt;=1"),IF(COUNTIF('Master list(no salts, metals)'!$K586:$Y586, "#N/A")=14,TRUE,FALSE))</f>
        <v>0</v>
      </c>
      <c r="S587" t="b">
        <f>AND(COUNTIF('Master list(no salts, metals)'!S586,"&lt;=1"),IF(COUNTIF('Master list(no salts, metals)'!$K586:$Y586, "#N/A")=14,TRUE,FALSE))</f>
        <v>0</v>
      </c>
      <c r="T587" t="b">
        <f>AND(COUNTIF('Master list(no salts, metals)'!T586,"&lt;=1"),IF(COUNTIF('Master list(no salts, metals)'!$K586:$Y586, "#N/A")=14,TRUE,FALSE))</f>
        <v>0</v>
      </c>
      <c r="U587" t="b">
        <f>AND(COUNTIF('Master list(no salts, metals)'!U586,"&lt;=1"),IF(COUNTIF('Master list(no salts, metals)'!$K586:$Y586, "#N/A")=14,TRUE,FALSE))</f>
        <v>0</v>
      </c>
      <c r="V587" t="b">
        <f>AND(COUNTIF('Master list(no salts, metals)'!V586,"&lt;=1"),IF(COUNTIF('Master list(no salts, metals)'!$K586:$Y586, "#N/A")=14,TRUE,FALSE))</f>
        <v>0</v>
      </c>
      <c r="W587" t="b">
        <f>AND(COUNTIF('Master list(no salts, metals)'!W586,"&lt;=1"),IF(COUNTIF('Master list(no salts, metals)'!$K586:$Y586, "#N/A")=14,TRUE,FALSE))</f>
        <v>1</v>
      </c>
      <c r="X587" t="b">
        <f>AND(COUNTIF('Master list(no salts, metals)'!X586,"&lt;=1"),IF(COUNTIF('Master list(no salts, metals)'!$K586:$Y586, "#N/A")=14,TRUE,FALSE))</f>
        <v>0</v>
      </c>
      <c r="Y587" t="b">
        <f>AND(COUNTIF('Master list(no salts, metals)'!Y586,"&lt;=1"),IF(COUNTIF('Master list(no salts, metals)'!$K586:$Y586, "#N/A")=14,TRUE,FALSE))</f>
        <v>0</v>
      </c>
    </row>
    <row r="588" spans="11:25" x14ac:dyDescent="0.25">
      <c r="K588" t="b">
        <f>AND(COUNTIF('Master list(no salts, metals)'!K587,"&lt;=1"),IF(COUNTIF('Master list(no salts, metals)'!$K587:$Y587, "#N/A")=14,TRUE,FALSE))</f>
        <v>0</v>
      </c>
      <c r="L588" t="b">
        <f>AND(COUNTIF('Master list(no salts, metals)'!L587,"&lt;=1"),IF(COUNTIF('Master list(no salts, metals)'!$K587:$Y587, "#N/A")=14,TRUE,FALSE))</f>
        <v>0</v>
      </c>
      <c r="M588" t="b">
        <f>AND(COUNTIF('Master list(no salts, metals)'!M587,"&lt;=1"),IF(COUNTIF('Master list(no salts, metals)'!$K587:$Y587, "#N/A")=14,TRUE,FALSE))</f>
        <v>0</v>
      </c>
      <c r="N588" t="b">
        <f>AND(COUNTIF('Master list(no salts, metals)'!N587,"&lt;=1"),IF(COUNTIF('Master list(no salts, metals)'!$K587:$Y587, "#N/A")=14,TRUE,FALSE))</f>
        <v>0</v>
      </c>
      <c r="O588" t="b">
        <f>AND(COUNTIF('Master list(no salts, metals)'!O587,"&lt;=1"),IF(COUNTIF('Master list(no salts, metals)'!$K587:$Y587, "#N/A")=14,TRUE,FALSE))</f>
        <v>0</v>
      </c>
      <c r="P588" t="b">
        <f>AND(COUNTIF('Master list(no salts, metals)'!P587,"&lt;=1"),IF(COUNTIF('Master list(no salts, metals)'!$K587:$Y587, "#N/A")=14,TRUE,FALSE))</f>
        <v>0</v>
      </c>
      <c r="Q588" t="b">
        <f>AND(COUNTIF('Master list(no salts, metals)'!Q587,"&lt;=1"),IF(COUNTIF('Master list(no salts, metals)'!$K587:$Y587, "#N/A")=14,TRUE,FALSE))</f>
        <v>0</v>
      </c>
      <c r="R588" t="b">
        <f>AND(COUNTIF('Master list(no salts, metals)'!R587,"&lt;=1"),IF(COUNTIF('Master list(no salts, metals)'!$K587:$Y587, "#N/A")=14,TRUE,FALSE))</f>
        <v>0</v>
      </c>
      <c r="S588" t="b">
        <f>AND(COUNTIF('Master list(no salts, metals)'!S587,"&lt;=1"),IF(COUNTIF('Master list(no salts, metals)'!$K587:$Y587, "#N/A")=14,TRUE,FALSE))</f>
        <v>0</v>
      </c>
      <c r="T588" t="b">
        <f>AND(COUNTIF('Master list(no salts, metals)'!T587,"&lt;=1"),IF(COUNTIF('Master list(no salts, metals)'!$K587:$Y587, "#N/A")=14,TRUE,FALSE))</f>
        <v>0</v>
      </c>
      <c r="U588" t="b">
        <f>AND(COUNTIF('Master list(no salts, metals)'!U587,"&lt;=1"),IF(COUNTIF('Master list(no salts, metals)'!$K587:$Y587, "#N/A")=14,TRUE,FALSE))</f>
        <v>0</v>
      </c>
      <c r="V588" t="b">
        <f>AND(COUNTIF('Master list(no salts, metals)'!V587,"&lt;=1"),IF(COUNTIF('Master list(no salts, metals)'!$K587:$Y587, "#N/A")=14,TRUE,FALSE))</f>
        <v>0</v>
      </c>
      <c r="W588" t="b">
        <f>AND(COUNTIF('Master list(no salts, metals)'!W587,"&lt;=1"),IF(COUNTIF('Master list(no salts, metals)'!$K587:$Y587, "#N/A")=14,TRUE,FALSE))</f>
        <v>0</v>
      </c>
      <c r="X588" t="b">
        <f>AND(COUNTIF('Master list(no salts, metals)'!X587,"&lt;=1"),IF(COUNTIF('Master list(no salts, metals)'!$K587:$Y587, "#N/A")=14,TRUE,FALSE))</f>
        <v>1</v>
      </c>
      <c r="Y588" t="b">
        <f>AND(COUNTIF('Master list(no salts, metals)'!Y587,"&lt;=1"),IF(COUNTIF('Master list(no salts, metals)'!$K587:$Y587, "#N/A")=14,TRUE,FALSE))</f>
        <v>0</v>
      </c>
    </row>
    <row r="589" spans="11:25" x14ac:dyDescent="0.25">
      <c r="K589" t="b">
        <f>AND(COUNTIF('Master list(no salts, metals)'!K588,"&lt;=1"),IF(COUNTIF('Master list(no salts, metals)'!$K588:$Y588, "#N/A")=14,TRUE,FALSE))</f>
        <v>0</v>
      </c>
      <c r="L589" t="b">
        <f>AND(COUNTIF('Master list(no salts, metals)'!L588,"&lt;=1"),IF(COUNTIF('Master list(no salts, metals)'!$K588:$Y588, "#N/A")=14,TRUE,FALSE))</f>
        <v>0</v>
      </c>
      <c r="M589" t="b">
        <f>AND(COUNTIF('Master list(no salts, metals)'!M588,"&lt;=1"),IF(COUNTIF('Master list(no salts, metals)'!$K588:$Y588, "#N/A")=14,TRUE,FALSE))</f>
        <v>0</v>
      </c>
      <c r="N589" t="b">
        <f>AND(COUNTIF('Master list(no salts, metals)'!N588,"&lt;=1"),IF(COUNTIF('Master list(no salts, metals)'!$K588:$Y588, "#N/A")=14,TRUE,FALSE))</f>
        <v>0</v>
      </c>
      <c r="O589" t="b">
        <f>AND(COUNTIF('Master list(no salts, metals)'!O588,"&lt;=1"),IF(COUNTIF('Master list(no salts, metals)'!$K588:$Y588, "#N/A")=14,TRUE,FALSE))</f>
        <v>0</v>
      </c>
      <c r="P589" t="b">
        <f>AND(COUNTIF('Master list(no salts, metals)'!P588,"&lt;=1"),IF(COUNTIF('Master list(no salts, metals)'!$K588:$Y588, "#N/A")=14,TRUE,FALSE))</f>
        <v>0</v>
      </c>
      <c r="Q589" t="b">
        <f>AND(COUNTIF('Master list(no salts, metals)'!Q588,"&lt;=1"),IF(COUNTIF('Master list(no salts, metals)'!$K588:$Y588, "#N/A")=14,TRUE,FALSE))</f>
        <v>0</v>
      </c>
      <c r="R589" t="b">
        <f>AND(COUNTIF('Master list(no salts, metals)'!R588,"&lt;=1"),IF(COUNTIF('Master list(no salts, metals)'!$K588:$Y588, "#N/A")=14,TRUE,FALSE))</f>
        <v>0</v>
      </c>
      <c r="S589" t="b">
        <f>AND(COUNTIF('Master list(no salts, metals)'!S588,"&lt;=1"),IF(COUNTIF('Master list(no salts, metals)'!$K588:$Y588, "#N/A")=14,TRUE,FALSE))</f>
        <v>0</v>
      </c>
      <c r="T589" t="b">
        <f>AND(COUNTIF('Master list(no salts, metals)'!T588,"&lt;=1"),IF(COUNTIF('Master list(no salts, metals)'!$K588:$Y588, "#N/A")=14,TRUE,FALSE))</f>
        <v>0</v>
      </c>
      <c r="U589" t="b">
        <f>AND(COUNTIF('Master list(no salts, metals)'!U588,"&lt;=1"),IF(COUNTIF('Master list(no salts, metals)'!$K588:$Y588, "#N/A")=14,TRUE,FALSE))</f>
        <v>0</v>
      </c>
      <c r="V589" t="b">
        <f>AND(COUNTIF('Master list(no salts, metals)'!V588,"&lt;=1"),IF(COUNTIF('Master list(no salts, metals)'!$K588:$Y588, "#N/A")=14,TRUE,FALSE))</f>
        <v>0</v>
      </c>
      <c r="W589" t="b">
        <f>AND(COUNTIF('Master list(no salts, metals)'!W588,"&lt;=1"),IF(COUNTIF('Master list(no salts, metals)'!$K588:$Y588, "#N/A")=14,TRUE,FALSE))</f>
        <v>0</v>
      </c>
      <c r="X589" t="b">
        <f>AND(COUNTIF('Master list(no salts, metals)'!X588,"&lt;=1"),IF(COUNTIF('Master list(no salts, metals)'!$K588:$Y588, "#N/A")=14,TRUE,FALSE))</f>
        <v>1</v>
      </c>
      <c r="Y589" t="b">
        <f>AND(COUNTIF('Master list(no salts, metals)'!Y588,"&lt;=1"),IF(COUNTIF('Master list(no salts, metals)'!$K588:$Y588, "#N/A")=14,TRUE,FALSE))</f>
        <v>0</v>
      </c>
    </row>
    <row r="590" spans="11:25" x14ac:dyDescent="0.25">
      <c r="K590" t="b">
        <f>AND(COUNTIF('Master list(no salts, metals)'!K589,"&lt;=1"),IF(COUNTIF('Master list(no salts, metals)'!$K589:$Y589, "#N/A")=14,TRUE,FALSE))</f>
        <v>0</v>
      </c>
      <c r="L590" t="b">
        <f>AND(COUNTIF('Master list(no salts, metals)'!L589,"&lt;=1"),IF(COUNTIF('Master list(no salts, metals)'!$K589:$Y589, "#N/A")=14,TRUE,FALSE))</f>
        <v>0</v>
      </c>
      <c r="M590" t="b">
        <f>AND(COUNTIF('Master list(no salts, metals)'!M589,"&lt;=1"),IF(COUNTIF('Master list(no salts, metals)'!$K589:$Y589, "#N/A")=14,TRUE,FALSE))</f>
        <v>0</v>
      </c>
      <c r="N590" t="b">
        <f>AND(COUNTIF('Master list(no salts, metals)'!N589,"&lt;=1"),IF(COUNTIF('Master list(no salts, metals)'!$K589:$Y589, "#N/A")=14,TRUE,FALSE))</f>
        <v>0</v>
      </c>
      <c r="O590" t="b">
        <f>AND(COUNTIF('Master list(no salts, metals)'!O589,"&lt;=1"),IF(COUNTIF('Master list(no salts, metals)'!$K589:$Y589, "#N/A")=14,TRUE,FALSE))</f>
        <v>0</v>
      </c>
      <c r="P590" t="b">
        <f>AND(COUNTIF('Master list(no salts, metals)'!P589,"&lt;=1"),IF(COUNTIF('Master list(no salts, metals)'!$K589:$Y589, "#N/A")=14,TRUE,FALSE))</f>
        <v>0</v>
      </c>
      <c r="Q590" t="b">
        <f>AND(COUNTIF('Master list(no salts, metals)'!Q589,"&lt;=1"),IF(COUNTIF('Master list(no salts, metals)'!$K589:$Y589, "#N/A")=14,TRUE,FALSE))</f>
        <v>0</v>
      </c>
      <c r="R590" t="b">
        <f>AND(COUNTIF('Master list(no salts, metals)'!R589,"&lt;=1"),IF(COUNTIF('Master list(no salts, metals)'!$K589:$Y589, "#N/A")=14,TRUE,FALSE))</f>
        <v>0</v>
      </c>
      <c r="S590" t="b">
        <f>AND(COUNTIF('Master list(no salts, metals)'!S589,"&lt;=1"),IF(COUNTIF('Master list(no salts, metals)'!$K589:$Y589, "#N/A")=14,TRUE,FALSE))</f>
        <v>0</v>
      </c>
      <c r="T590" t="b">
        <f>AND(COUNTIF('Master list(no salts, metals)'!T589,"&lt;=1"),IF(COUNTIF('Master list(no salts, metals)'!$K589:$Y589, "#N/A")=14,TRUE,FALSE))</f>
        <v>0</v>
      </c>
      <c r="U590" t="b">
        <f>AND(COUNTIF('Master list(no salts, metals)'!U589,"&lt;=1"),IF(COUNTIF('Master list(no salts, metals)'!$K589:$Y589, "#N/A")=14,TRUE,FALSE))</f>
        <v>0</v>
      </c>
      <c r="V590" t="b">
        <f>AND(COUNTIF('Master list(no salts, metals)'!V589,"&lt;=1"),IF(COUNTIF('Master list(no salts, metals)'!$K589:$Y589, "#N/A")=14,TRUE,FALSE))</f>
        <v>0</v>
      </c>
      <c r="W590" t="b">
        <f>AND(COUNTIF('Master list(no salts, metals)'!W589,"&lt;=1"),IF(COUNTIF('Master list(no salts, metals)'!$K589:$Y589, "#N/A")=14,TRUE,FALSE))</f>
        <v>0</v>
      </c>
      <c r="X590" t="b">
        <f>AND(COUNTIF('Master list(no salts, metals)'!X589,"&lt;=1"),IF(COUNTIF('Master list(no salts, metals)'!$K589:$Y589, "#N/A")=14,TRUE,FALSE))</f>
        <v>1</v>
      </c>
      <c r="Y590" t="b">
        <f>AND(COUNTIF('Master list(no salts, metals)'!Y589,"&lt;=1"),IF(COUNTIF('Master list(no salts, metals)'!$K589:$Y589, "#N/A")=14,TRUE,FALSE))</f>
        <v>0</v>
      </c>
    </row>
    <row r="591" spans="11:25" x14ac:dyDescent="0.25">
      <c r="K591" t="b">
        <f>AND(COUNTIF('Master list(no salts, metals)'!K590,"&lt;=1"),IF(COUNTIF('Master list(no salts, metals)'!$K590:$Y590, "#N/A")=14,TRUE,FALSE))</f>
        <v>0</v>
      </c>
      <c r="L591" t="b">
        <f>AND(COUNTIF('Master list(no salts, metals)'!L590,"&lt;=1"),IF(COUNTIF('Master list(no salts, metals)'!$K590:$Y590, "#N/A")=14,TRUE,FALSE))</f>
        <v>0</v>
      </c>
      <c r="M591" t="b">
        <f>AND(COUNTIF('Master list(no salts, metals)'!M590,"&lt;=1"),IF(COUNTIF('Master list(no salts, metals)'!$K590:$Y590, "#N/A")=14,TRUE,FALSE))</f>
        <v>0</v>
      </c>
      <c r="N591" t="b">
        <f>AND(COUNTIF('Master list(no salts, metals)'!N590,"&lt;=1"),IF(COUNTIF('Master list(no salts, metals)'!$K590:$Y590, "#N/A")=14,TRUE,FALSE))</f>
        <v>0</v>
      </c>
      <c r="O591" t="b">
        <f>AND(COUNTIF('Master list(no salts, metals)'!O590,"&lt;=1"),IF(COUNTIF('Master list(no salts, metals)'!$K590:$Y590, "#N/A")=14,TRUE,FALSE))</f>
        <v>0</v>
      </c>
      <c r="P591" t="b">
        <f>AND(COUNTIF('Master list(no salts, metals)'!P590,"&lt;=1"),IF(COUNTIF('Master list(no salts, metals)'!$K590:$Y590, "#N/A")=14,TRUE,FALSE))</f>
        <v>0</v>
      </c>
      <c r="Q591" t="b">
        <f>AND(COUNTIF('Master list(no salts, metals)'!Q590,"&lt;=1"),IF(COUNTIF('Master list(no salts, metals)'!$K590:$Y590, "#N/A")=14,TRUE,FALSE))</f>
        <v>0</v>
      </c>
      <c r="R591" t="b">
        <f>AND(COUNTIF('Master list(no salts, metals)'!R590,"&lt;=1"),IF(COUNTIF('Master list(no salts, metals)'!$K590:$Y590, "#N/A")=14,TRUE,FALSE))</f>
        <v>0</v>
      </c>
      <c r="S591" t="b">
        <f>AND(COUNTIF('Master list(no salts, metals)'!S590,"&lt;=1"),IF(COUNTIF('Master list(no salts, metals)'!$K590:$Y590, "#N/A")=14,TRUE,FALSE))</f>
        <v>0</v>
      </c>
      <c r="T591" t="b">
        <f>AND(COUNTIF('Master list(no salts, metals)'!T590,"&lt;=1"),IF(COUNTIF('Master list(no salts, metals)'!$K590:$Y590, "#N/A")=14,TRUE,FALSE))</f>
        <v>0</v>
      </c>
      <c r="U591" t="b">
        <f>AND(COUNTIF('Master list(no salts, metals)'!U590,"&lt;=1"),IF(COUNTIF('Master list(no salts, metals)'!$K590:$Y590, "#N/A")=14,TRUE,FALSE))</f>
        <v>0</v>
      </c>
      <c r="V591" t="b">
        <f>AND(COUNTIF('Master list(no salts, metals)'!V590,"&lt;=1"),IF(COUNTIF('Master list(no salts, metals)'!$K590:$Y590, "#N/A")=14,TRUE,FALSE))</f>
        <v>0</v>
      </c>
      <c r="W591" t="b">
        <f>AND(COUNTIF('Master list(no salts, metals)'!W590,"&lt;=1"),IF(COUNTIF('Master list(no salts, metals)'!$K590:$Y590, "#N/A")=14,TRUE,FALSE))</f>
        <v>0</v>
      </c>
      <c r="X591" t="b">
        <f>AND(COUNTIF('Master list(no salts, metals)'!X590,"&lt;=1"),IF(COUNTIF('Master list(no salts, metals)'!$K590:$Y590, "#N/A")=14,TRUE,FALSE))</f>
        <v>0</v>
      </c>
      <c r="Y591" t="b">
        <f>AND(COUNTIF('Master list(no salts, metals)'!Y590,"&lt;=1"),IF(COUNTIF('Master list(no salts, metals)'!$K590:$Y590, "#N/A")=14,TRUE,FALSE))</f>
        <v>0</v>
      </c>
    </row>
    <row r="592" spans="11:25" x14ac:dyDescent="0.25">
      <c r="K592" t="b">
        <f>AND(COUNTIF('Master list(no salts, metals)'!K591,"&lt;=1"),IF(COUNTIF('Master list(no salts, metals)'!$K591:$Y591, "#N/A")=14,TRUE,FALSE))</f>
        <v>0</v>
      </c>
      <c r="L592" t="b">
        <f>AND(COUNTIF('Master list(no salts, metals)'!L591,"&lt;=1"),IF(COUNTIF('Master list(no salts, metals)'!$K591:$Y591, "#N/A")=14,TRUE,FALSE))</f>
        <v>0</v>
      </c>
      <c r="M592" t="b">
        <f>AND(COUNTIF('Master list(no salts, metals)'!M591,"&lt;=1"),IF(COUNTIF('Master list(no salts, metals)'!$K591:$Y591, "#N/A")=14,TRUE,FALSE))</f>
        <v>0</v>
      </c>
      <c r="N592" t="b">
        <f>AND(COUNTIF('Master list(no salts, metals)'!N591,"&lt;=1"),IF(COUNTIF('Master list(no salts, metals)'!$K591:$Y591, "#N/A")=14,TRUE,FALSE))</f>
        <v>0</v>
      </c>
      <c r="O592" t="b">
        <f>AND(COUNTIF('Master list(no salts, metals)'!O591,"&lt;=1"),IF(COUNTIF('Master list(no salts, metals)'!$K591:$Y591, "#N/A")=14,TRUE,FALSE))</f>
        <v>0</v>
      </c>
      <c r="P592" t="b">
        <f>AND(COUNTIF('Master list(no salts, metals)'!P591,"&lt;=1"),IF(COUNTIF('Master list(no salts, metals)'!$K591:$Y591, "#N/A")=14,TRUE,FALSE))</f>
        <v>0</v>
      </c>
      <c r="Q592" t="b">
        <f>AND(COUNTIF('Master list(no salts, metals)'!Q591,"&lt;=1"),IF(COUNTIF('Master list(no salts, metals)'!$K591:$Y591, "#N/A")=14,TRUE,FALSE))</f>
        <v>0</v>
      </c>
      <c r="R592" t="b">
        <f>AND(COUNTIF('Master list(no salts, metals)'!R591,"&lt;=1"),IF(COUNTIF('Master list(no salts, metals)'!$K591:$Y591, "#N/A")=14,TRUE,FALSE))</f>
        <v>0</v>
      </c>
      <c r="S592" t="b">
        <f>AND(COUNTIF('Master list(no salts, metals)'!S591,"&lt;=1"),IF(COUNTIF('Master list(no salts, metals)'!$K591:$Y591, "#N/A")=14,TRUE,FALSE))</f>
        <v>0</v>
      </c>
      <c r="T592" t="b">
        <f>AND(COUNTIF('Master list(no salts, metals)'!T591,"&lt;=1"),IF(COUNTIF('Master list(no salts, metals)'!$K591:$Y591, "#N/A")=14,TRUE,FALSE))</f>
        <v>0</v>
      </c>
      <c r="U592" t="b">
        <f>AND(COUNTIF('Master list(no salts, metals)'!U591,"&lt;=1"),IF(COUNTIF('Master list(no salts, metals)'!$K591:$Y591, "#N/A")=14,TRUE,FALSE))</f>
        <v>0</v>
      </c>
      <c r="V592" t="b">
        <f>AND(COUNTIF('Master list(no salts, metals)'!V591,"&lt;=1"),IF(COUNTIF('Master list(no salts, metals)'!$K591:$Y591, "#N/A")=14,TRUE,FALSE))</f>
        <v>0</v>
      </c>
      <c r="W592" t="b">
        <f>AND(COUNTIF('Master list(no salts, metals)'!W591,"&lt;=1"),IF(COUNTIF('Master list(no salts, metals)'!$K591:$Y591, "#N/A")=14,TRUE,FALSE))</f>
        <v>0</v>
      </c>
      <c r="X592" t="b">
        <f>AND(COUNTIF('Master list(no salts, metals)'!X591,"&lt;=1"),IF(COUNTIF('Master list(no salts, metals)'!$K591:$Y591, "#N/A")=14,TRUE,FALSE))</f>
        <v>1</v>
      </c>
      <c r="Y592" t="b">
        <f>AND(COUNTIF('Master list(no salts, metals)'!Y591,"&lt;=1"),IF(COUNTIF('Master list(no salts, metals)'!$K591:$Y591, "#N/A")=14,TRUE,FALSE))</f>
        <v>0</v>
      </c>
    </row>
    <row r="593" spans="11:25" x14ac:dyDescent="0.25">
      <c r="K593" t="b">
        <f>AND(COUNTIF('Master list(no salts, metals)'!K592,"&lt;=1"),IF(COUNTIF('Master list(no salts, metals)'!$K592:$Y592, "#N/A")=14,TRUE,FALSE))</f>
        <v>0</v>
      </c>
      <c r="L593" t="b">
        <f>AND(COUNTIF('Master list(no salts, metals)'!L592,"&lt;=1"),IF(COUNTIF('Master list(no salts, metals)'!$K592:$Y592, "#N/A")=14,TRUE,FALSE))</f>
        <v>0</v>
      </c>
      <c r="M593" t="b">
        <f>AND(COUNTIF('Master list(no salts, metals)'!M592,"&lt;=1"),IF(COUNTIF('Master list(no salts, metals)'!$K592:$Y592, "#N/A")=14,TRUE,FALSE))</f>
        <v>0</v>
      </c>
      <c r="N593" t="b">
        <f>AND(COUNTIF('Master list(no salts, metals)'!N592,"&lt;=1"),IF(COUNTIF('Master list(no salts, metals)'!$K592:$Y592, "#N/A")=14,TRUE,FALSE))</f>
        <v>0</v>
      </c>
      <c r="O593" t="b">
        <f>AND(COUNTIF('Master list(no salts, metals)'!O592,"&lt;=1"),IF(COUNTIF('Master list(no salts, metals)'!$K592:$Y592, "#N/A")=14,TRUE,FALSE))</f>
        <v>0</v>
      </c>
      <c r="P593" t="b">
        <f>AND(COUNTIF('Master list(no salts, metals)'!P592,"&lt;=1"),IF(COUNTIF('Master list(no salts, metals)'!$K592:$Y592, "#N/A")=14,TRUE,FALSE))</f>
        <v>0</v>
      </c>
      <c r="Q593" t="b">
        <f>AND(COUNTIF('Master list(no salts, metals)'!Q592,"&lt;=1"),IF(COUNTIF('Master list(no salts, metals)'!$K592:$Y592, "#N/A")=14,TRUE,FALSE))</f>
        <v>0</v>
      </c>
      <c r="R593" t="b">
        <f>AND(COUNTIF('Master list(no salts, metals)'!R592,"&lt;=1"),IF(COUNTIF('Master list(no salts, metals)'!$K592:$Y592, "#N/A")=14,TRUE,FALSE))</f>
        <v>0</v>
      </c>
      <c r="S593" t="b">
        <f>AND(COUNTIF('Master list(no salts, metals)'!S592,"&lt;=1"),IF(COUNTIF('Master list(no salts, metals)'!$K592:$Y592, "#N/A")=14,TRUE,FALSE))</f>
        <v>0</v>
      </c>
      <c r="T593" t="b">
        <f>AND(COUNTIF('Master list(no salts, metals)'!T592,"&lt;=1"),IF(COUNTIF('Master list(no salts, metals)'!$K592:$Y592, "#N/A")=14,TRUE,FALSE))</f>
        <v>0</v>
      </c>
      <c r="U593" t="b">
        <f>AND(COUNTIF('Master list(no salts, metals)'!U592,"&lt;=1"),IF(COUNTIF('Master list(no salts, metals)'!$K592:$Y592, "#N/A")=14,TRUE,FALSE))</f>
        <v>0</v>
      </c>
      <c r="V593" t="b">
        <f>AND(COUNTIF('Master list(no salts, metals)'!V592,"&lt;=1"),IF(COUNTIF('Master list(no salts, metals)'!$K592:$Y592, "#N/A")=14,TRUE,FALSE))</f>
        <v>0</v>
      </c>
      <c r="W593" t="b">
        <f>AND(COUNTIF('Master list(no salts, metals)'!W592,"&lt;=1"),IF(COUNTIF('Master list(no salts, metals)'!$K592:$Y592, "#N/A")=14,TRUE,FALSE))</f>
        <v>0</v>
      </c>
      <c r="X593" t="b">
        <f>AND(COUNTIF('Master list(no salts, metals)'!X592,"&lt;=1"),IF(COUNTIF('Master list(no salts, metals)'!$K592:$Y592, "#N/A")=14,TRUE,FALSE))</f>
        <v>0</v>
      </c>
      <c r="Y593" t="b">
        <f>AND(COUNTIF('Master list(no salts, metals)'!Y592,"&lt;=1"),IF(COUNTIF('Master list(no salts, metals)'!$K592:$Y592, "#N/A")=14,TRUE,FALSE))</f>
        <v>1</v>
      </c>
    </row>
    <row r="594" spans="11:25" x14ac:dyDescent="0.25">
      <c r="K594" t="b">
        <f>AND(COUNTIF('Master list(no salts, metals)'!K593,"&lt;=1"),IF(COUNTIF('Master list(no salts, metals)'!$K593:$Y593, "#N/A")=14,TRUE,FALSE))</f>
        <v>0</v>
      </c>
      <c r="L594" t="b">
        <f>AND(COUNTIF('Master list(no salts, metals)'!L593,"&lt;=1"),IF(COUNTIF('Master list(no salts, metals)'!$K593:$Y593, "#N/A")=14,TRUE,FALSE))</f>
        <v>0</v>
      </c>
      <c r="M594" t="b">
        <f>AND(COUNTIF('Master list(no salts, metals)'!M593,"&lt;=1"),IF(COUNTIF('Master list(no salts, metals)'!$K593:$Y593, "#N/A")=14,TRUE,FALSE))</f>
        <v>0</v>
      </c>
      <c r="N594" t="b">
        <f>AND(COUNTIF('Master list(no salts, metals)'!N593,"&lt;=1"),IF(COUNTIF('Master list(no salts, metals)'!$K593:$Y593, "#N/A")=14,TRUE,FALSE))</f>
        <v>0</v>
      </c>
      <c r="O594" t="b">
        <f>AND(COUNTIF('Master list(no salts, metals)'!O593,"&lt;=1"),IF(COUNTIF('Master list(no salts, metals)'!$K593:$Y593, "#N/A")=14,TRUE,FALSE))</f>
        <v>0</v>
      </c>
      <c r="P594" t="b">
        <f>AND(COUNTIF('Master list(no salts, metals)'!P593,"&lt;=1"),IF(COUNTIF('Master list(no salts, metals)'!$K593:$Y593, "#N/A")=14,TRUE,FALSE))</f>
        <v>0</v>
      </c>
      <c r="Q594" t="b">
        <f>AND(COUNTIF('Master list(no salts, metals)'!Q593,"&lt;=1"),IF(COUNTIF('Master list(no salts, metals)'!$K593:$Y593, "#N/A")=14,TRUE,FALSE))</f>
        <v>0</v>
      </c>
      <c r="R594" t="b">
        <f>AND(COUNTIF('Master list(no salts, metals)'!R593,"&lt;=1"),IF(COUNTIF('Master list(no salts, metals)'!$K593:$Y593, "#N/A")=14,TRUE,FALSE))</f>
        <v>0</v>
      </c>
      <c r="S594" t="b">
        <f>AND(COUNTIF('Master list(no salts, metals)'!S593,"&lt;=1"),IF(COUNTIF('Master list(no salts, metals)'!$K593:$Y593, "#N/A")=14,TRUE,FALSE))</f>
        <v>0</v>
      </c>
      <c r="T594" t="b">
        <f>AND(COUNTIF('Master list(no salts, metals)'!T593,"&lt;=1"),IF(COUNTIF('Master list(no salts, metals)'!$K593:$Y593, "#N/A")=14,TRUE,FALSE))</f>
        <v>1</v>
      </c>
      <c r="U594" t="b">
        <f>AND(COUNTIF('Master list(no salts, metals)'!U593,"&lt;=1"),IF(COUNTIF('Master list(no salts, metals)'!$K593:$Y593, "#N/A")=14,TRUE,FALSE))</f>
        <v>0</v>
      </c>
      <c r="V594" t="b">
        <f>AND(COUNTIF('Master list(no salts, metals)'!V593,"&lt;=1"),IF(COUNTIF('Master list(no salts, metals)'!$K593:$Y593, "#N/A")=14,TRUE,FALSE))</f>
        <v>0</v>
      </c>
      <c r="W594" t="b">
        <f>AND(COUNTIF('Master list(no salts, metals)'!W593,"&lt;=1"),IF(COUNTIF('Master list(no salts, metals)'!$K593:$Y593, "#N/A")=14,TRUE,FALSE))</f>
        <v>0</v>
      </c>
      <c r="X594" t="b">
        <f>AND(COUNTIF('Master list(no salts, metals)'!X593,"&lt;=1"),IF(COUNTIF('Master list(no salts, metals)'!$K593:$Y593, "#N/A")=14,TRUE,FALSE))</f>
        <v>0</v>
      </c>
      <c r="Y594" t="b">
        <f>AND(COUNTIF('Master list(no salts, metals)'!Y593,"&lt;=1"),IF(COUNTIF('Master list(no salts, metals)'!$K593:$Y593, "#N/A")=14,TRUE,FALSE))</f>
        <v>0</v>
      </c>
    </row>
    <row r="595" spans="11:25" x14ac:dyDescent="0.25">
      <c r="K595" t="b">
        <f>AND(COUNTIF('Master list(no salts, metals)'!K594,"&lt;=1"),IF(COUNTIF('Master list(no salts, metals)'!$K594:$Y594, "#N/A")=14,TRUE,FALSE))</f>
        <v>0</v>
      </c>
      <c r="L595" t="b">
        <f>AND(COUNTIF('Master list(no salts, metals)'!L594,"&lt;=1"),IF(COUNTIF('Master list(no salts, metals)'!$K594:$Y594, "#N/A")=14,TRUE,FALSE))</f>
        <v>0</v>
      </c>
      <c r="M595" t="b">
        <f>AND(COUNTIF('Master list(no salts, metals)'!M594,"&lt;=1"),IF(COUNTIF('Master list(no salts, metals)'!$K594:$Y594, "#N/A")=14,TRUE,FALSE))</f>
        <v>0</v>
      </c>
      <c r="N595" t="b">
        <f>AND(COUNTIF('Master list(no salts, metals)'!N594,"&lt;=1"),IF(COUNTIF('Master list(no salts, metals)'!$K594:$Y594, "#N/A")=14,TRUE,FALSE))</f>
        <v>0</v>
      </c>
      <c r="O595" t="b">
        <f>AND(COUNTIF('Master list(no salts, metals)'!O594,"&lt;=1"),IF(COUNTIF('Master list(no salts, metals)'!$K594:$Y594, "#N/A")=14,TRUE,FALSE))</f>
        <v>0</v>
      </c>
      <c r="P595" t="b">
        <f>AND(COUNTIF('Master list(no salts, metals)'!P594,"&lt;=1"),IF(COUNTIF('Master list(no salts, metals)'!$K594:$Y594, "#N/A")=14,TRUE,FALSE))</f>
        <v>0</v>
      </c>
      <c r="Q595" t="b">
        <f>AND(COUNTIF('Master list(no salts, metals)'!Q594,"&lt;=1"),IF(COUNTIF('Master list(no salts, metals)'!$K594:$Y594, "#N/A")=14,TRUE,FALSE))</f>
        <v>0</v>
      </c>
      <c r="R595" t="b">
        <f>AND(COUNTIF('Master list(no salts, metals)'!R594,"&lt;=1"),IF(COUNTIF('Master list(no salts, metals)'!$K594:$Y594, "#N/A")=14,TRUE,FALSE))</f>
        <v>0</v>
      </c>
      <c r="S595" t="b">
        <f>AND(COUNTIF('Master list(no salts, metals)'!S594,"&lt;=1"),IF(COUNTIF('Master list(no salts, metals)'!$K594:$Y594, "#N/A")=14,TRUE,FALSE))</f>
        <v>0</v>
      </c>
      <c r="T595" t="b">
        <f>AND(COUNTIF('Master list(no salts, metals)'!T594,"&lt;=1"),IF(COUNTIF('Master list(no salts, metals)'!$K594:$Y594, "#N/A")=14,TRUE,FALSE))</f>
        <v>0</v>
      </c>
      <c r="U595" t="b">
        <f>AND(COUNTIF('Master list(no salts, metals)'!U594,"&lt;=1"),IF(COUNTIF('Master list(no salts, metals)'!$K594:$Y594, "#N/A")=14,TRUE,FALSE))</f>
        <v>0</v>
      </c>
      <c r="V595" t="b">
        <f>AND(COUNTIF('Master list(no salts, metals)'!V594,"&lt;=1"),IF(COUNTIF('Master list(no salts, metals)'!$K594:$Y594, "#N/A")=14,TRUE,FALSE))</f>
        <v>0</v>
      </c>
      <c r="W595" t="b">
        <f>AND(COUNTIF('Master list(no salts, metals)'!W594,"&lt;=1"),IF(COUNTIF('Master list(no salts, metals)'!$K594:$Y594, "#N/A")=14,TRUE,FALSE))</f>
        <v>0</v>
      </c>
      <c r="X595" t="b">
        <f>AND(COUNTIF('Master list(no salts, metals)'!X594,"&lt;=1"),IF(COUNTIF('Master list(no salts, metals)'!$K594:$Y594, "#N/A")=14,TRUE,FALSE))</f>
        <v>0</v>
      </c>
      <c r="Y595" t="b">
        <f>AND(COUNTIF('Master list(no salts, metals)'!Y594,"&lt;=1"),IF(COUNTIF('Master list(no salts, metals)'!$K594:$Y594, "#N/A")=14,TRUE,FALSE))</f>
        <v>0</v>
      </c>
    </row>
    <row r="596" spans="11:25" x14ac:dyDescent="0.25">
      <c r="K596" t="b">
        <f>AND(COUNTIF('Master list(no salts, metals)'!K595,"&lt;=1"),IF(COUNTIF('Master list(no salts, metals)'!$K595:$Y595, "#N/A")=14,TRUE,FALSE))</f>
        <v>0</v>
      </c>
      <c r="L596" t="b">
        <f>AND(COUNTIF('Master list(no salts, metals)'!L595,"&lt;=1"),IF(COUNTIF('Master list(no salts, metals)'!$K595:$Y595, "#N/A")=14,TRUE,FALSE))</f>
        <v>0</v>
      </c>
      <c r="M596" t="b">
        <f>AND(COUNTIF('Master list(no salts, metals)'!M595,"&lt;=1"),IF(COUNTIF('Master list(no salts, metals)'!$K595:$Y595, "#N/A")=14,TRUE,FALSE))</f>
        <v>0</v>
      </c>
      <c r="N596" t="b">
        <f>AND(COUNTIF('Master list(no salts, metals)'!N595,"&lt;=1"),IF(COUNTIF('Master list(no salts, metals)'!$K595:$Y595, "#N/A")=14,TRUE,FALSE))</f>
        <v>0</v>
      </c>
      <c r="O596" t="b">
        <f>AND(COUNTIF('Master list(no salts, metals)'!O595,"&lt;=1"),IF(COUNTIF('Master list(no salts, metals)'!$K595:$Y595, "#N/A")=14,TRUE,FALSE))</f>
        <v>0</v>
      </c>
      <c r="P596" t="b">
        <f>AND(COUNTIF('Master list(no salts, metals)'!P595,"&lt;=1"),IF(COUNTIF('Master list(no salts, metals)'!$K595:$Y595, "#N/A")=14,TRUE,FALSE))</f>
        <v>0</v>
      </c>
      <c r="Q596" t="b">
        <f>AND(COUNTIF('Master list(no salts, metals)'!Q595,"&lt;=1"),IF(COUNTIF('Master list(no salts, metals)'!$K595:$Y595, "#N/A")=14,TRUE,FALSE))</f>
        <v>0</v>
      </c>
      <c r="R596" t="b">
        <f>AND(COUNTIF('Master list(no salts, metals)'!R595,"&lt;=1"),IF(COUNTIF('Master list(no salts, metals)'!$K595:$Y595, "#N/A")=14,TRUE,FALSE))</f>
        <v>0</v>
      </c>
      <c r="S596" t="b">
        <f>AND(COUNTIF('Master list(no salts, metals)'!S595,"&lt;=1"),IF(COUNTIF('Master list(no salts, metals)'!$K595:$Y595, "#N/A")=14,TRUE,FALSE))</f>
        <v>0</v>
      </c>
      <c r="T596" t="b">
        <f>AND(COUNTIF('Master list(no salts, metals)'!T595,"&lt;=1"),IF(COUNTIF('Master list(no salts, metals)'!$K595:$Y595, "#N/A")=14,TRUE,FALSE))</f>
        <v>0</v>
      </c>
      <c r="U596" t="b">
        <f>AND(COUNTIF('Master list(no salts, metals)'!U595,"&lt;=1"),IF(COUNTIF('Master list(no salts, metals)'!$K595:$Y595, "#N/A")=14,TRUE,FALSE))</f>
        <v>0</v>
      </c>
      <c r="V596" t="b">
        <f>AND(COUNTIF('Master list(no salts, metals)'!V595,"&lt;=1"),IF(COUNTIF('Master list(no salts, metals)'!$K595:$Y595, "#N/A")=14,TRUE,FALSE))</f>
        <v>0</v>
      </c>
      <c r="W596" t="b">
        <f>AND(COUNTIF('Master list(no salts, metals)'!W595,"&lt;=1"),IF(COUNTIF('Master list(no salts, metals)'!$K595:$Y595, "#N/A")=14,TRUE,FALSE))</f>
        <v>0</v>
      </c>
      <c r="X596" t="b">
        <f>AND(COUNTIF('Master list(no salts, metals)'!X595,"&lt;=1"),IF(COUNTIF('Master list(no salts, metals)'!$K595:$Y595, "#N/A")=14,TRUE,FALSE))</f>
        <v>0</v>
      </c>
      <c r="Y596" t="b">
        <f>AND(COUNTIF('Master list(no salts, metals)'!Y595,"&lt;=1"),IF(COUNTIF('Master list(no salts, metals)'!$K595:$Y595, "#N/A")=14,TRUE,FALSE))</f>
        <v>0</v>
      </c>
    </row>
    <row r="597" spans="11:25" x14ac:dyDescent="0.25">
      <c r="K597" t="b">
        <f>AND(COUNTIF('Master list(no salts, metals)'!K596,"&lt;=1"),IF(COUNTIF('Master list(no salts, metals)'!$K596:$Y596, "#N/A")=14,TRUE,FALSE))</f>
        <v>0</v>
      </c>
      <c r="L597" t="b">
        <f>AND(COUNTIF('Master list(no salts, metals)'!L596,"&lt;=1"),IF(COUNTIF('Master list(no salts, metals)'!$K596:$Y596, "#N/A")=14,TRUE,FALSE))</f>
        <v>0</v>
      </c>
      <c r="M597" t="b">
        <f>AND(COUNTIF('Master list(no salts, metals)'!M596,"&lt;=1"),IF(COUNTIF('Master list(no salts, metals)'!$K596:$Y596, "#N/A")=14,TRUE,FALSE))</f>
        <v>0</v>
      </c>
      <c r="N597" t="b">
        <f>AND(COUNTIF('Master list(no salts, metals)'!N596,"&lt;=1"),IF(COUNTIF('Master list(no salts, metals)'!$K596:$Y596, "#N/A")=14,TRUE,FALSE))</f>
        <v>0</v>
      </c>
      <c r="O597" t="b">
        <f>AND(COUNTIF('Master list(no salts, metals)'!O596,"&lt;=1"),IF(COUNTIF('Master list(no salts, metals)'!$K596:$Y596, "#N/A")=14,TRUE,FALSE))</f>
        <v>0</v>
      </c>
      <c r="P597" t="b">
        <f>AND(COUNTIF('Master list(no salts, metals)'!P596,"&lt;=1"),IF(COUNTIF('Master list(no salts, metals)'!$K596:$Y596, "#N/A")=14,TRUE,FALSE))</f>
        <v>0</v>
      </c>
      <c r="Q597" t="b">
        <f>AND(COUNTIF('Master list(no salts, metals)'!Q596,"&lt;=1"),IF(COUNTIF('Master list(no salts, metals)'!$K596:$Y596, "#N/A")=14,TRUE,FALSE))</f>
        <v>0</v>
      </c>
      <c r="R597" t="b">
        <f>AND(COUNTIF('Master list(no salts, metals)'!R596,"&lt;=1"),IF(COUNTIF('Master list(no salts, metals)'!$K596:$Y596, "#N/A")=14,TRUE,FALSE))</f>
        <v>0</v>
      </c>
      <c r="S597" t="b">
        <f>AND(COUNTIF('Master list(no salts, metals)'!S596,"&lt;=1"),IF(COUNTIF('Master list(no salts, metals)'!$K596:$Y596, "#N/A")=14,TRUE,FALSE))</f>
        <v>0</v>
      </c>
      <c r="T597" t="b">
        <f>AND(COUNTIF('Master list(no salts, metals)'!T596,"&lt;=1"),IF(COUNTIF('Master list(no salts, metals)'!$K596:$Y596, "#N/A")=14,TRUE,FALSE))</f>
        <v>1</v>
      </c>
      <c r="U597" t="b">
        <f>AND(COUNTIF('Master list(no salts, metals)'!U596,"&lt;=1"),IF(COUNTIF('Master list(no salts, metals)'!$K596:$Y596, "#N/A")=14,TRUE,FALSE))</f>
        <v>0</v>
      </c>
      <c r="V597" t="b">
        <f>AND(COUNTIF('Master list(no salts, metals)'!V596,"&lt;=1"),IF(COUNTIF('Master list(no salts, metals)'!$K596:$Y596, "#N/A")=14,TRUE,FALSE))</f>
        <v>0</v>
      </c>
      <c r="W597" t="b">
        <f>AND(COUNTIF('Master list(no salts, metals)'!W596,"&lt;=1"),IF(COUNTIF('Master list(no salts, metals)'!$K596:$Y596, "#N/A")=14,TRUE,FALSE))</f>
        <v>0</v>
      </c>
      <c r="X597" t="b">
        <f>AND(COUNTIF('Master list(no salts, metals)'!X596,"&lt;=1"),IF(COUNTIF('Master list(no salts, metals)'!$K596:$Y596, "#N/A")=14,TRUE,FALSE))</f>
        <v>0</v>
      </c>
      <c r="Y597" t="b">
        <f>AND(COUNTIF('Master list(no salts, metals)'!Y596,"&lt;=1"),IF(COUNTIF('Master list(no salts, metals)'!$K596:$Y596, "#N/A")=14,TRUE,FALSE))</f>
        <v>0</v>
      </c>
    </row>
    <row r="598" spans="11:25" x14ac:dyDescent="0.25">
      <c r="K598" t="b">
        <f>AND(COUNTIF('Master list(no salts, metals)'!K597,"&lt;=1"),IF(COUNTIF('Master list(no salts, metals)'!$K597:$Y597, "#N/A")=14,TRUE,FALSE))</f>
        <v>0</v>
      </c>
      <c r="L598" t="b">
        <f>AND(COUNTIF('Master list(no salts, metals)'!L597,"&lt;=1"),IF(COUNTIF('Master list(no salts, metals)'!$K597:$Y597, "#N/A")=14,TRUE,FALSE))</f>
        <v>0</v>
      </c>
      <c r="M598" t="b">
        <f>AND(COUNTIF('Master list(no salts, metals)'!M597,"&lt;=1"),IF(COUNTIF('Master list(no salts, metals)'!$K597:$Y597, "#N/A")=14,TRUE,FALSE))</f>
        <v>0</v>
      </c>
      <c r="N598" t="b">
        <f>AND(COUNTIF('Master list(no salts, metals)'!N597,"&lt;=1"),IF(COUNTIF('Master list(no salts, metals)'!$K597:$Y597, "#N/A")=14,TRUE,FALSE))</f>
        <v>0</v>
      </c>
      <c r="O598" t="b">
        <f>AND(COUNTIF('Master list(no salts, metals)'!O597,"&lt;=1"),IF(COUNTIF('Master list(no salts, metals)'!$K597:$Y597, "#N/A")=14,TRUE,FALSE))</f>
        <v>0</v>
      </c>
      <c r="P598" t="b">
        <f>AND(COUNTIF('Master list(no salts, metals)'!P597,"&lt;=1"),IF(COUNTIF('Master list(no salts, metals)'!$K597:$Y597, "#N/A")=14,TRUE,FALSE))</f>
        <v>0</v>
      </c>
      <c r="Q598" t="b">
        <f>AND(COUNTIF('Master list(no salts, metals)'!Q597,"&lt;=1"),IF(COUNTIF('Master list(no salts, metals)'!$K597:$Y597, "#N/A")=14,TRUE,FALSE))</f>
        <v>0</v>
      </c>
      <c r="R598" t="b">
        <f>AND(COUNTIF('Master list(no salts, metals)'!R597,"&lt;=1"),IF(COUNTIF('Master list(no salts, metals)'!$K597:$Y597, "#N/A")=14,TRUE,FALSE))</f>
        <v>0</v>
      </c>
      <c r="S598" t="b">
        <f>AND(COUNTIF('Master list(no salts, metals)'!S597,"&lt;=1"),IF(COUNTIF('Master list(no salts, metals)'!$K597:$Y597, "#N/A")=14,TRUE,FALSE))</f>
        <v>0</v>
      </c>
      <c r="T598" t="b">
        <f>AND(COUNTIF('Master list(no salts, metals)'!T597,"&lt;=1"),IF(COUNTIF('Master list(no salts, metals)'!$K597:$Y597, "#N/A")=14,TRUE,FALSE))</f>
        <v>0</v>
      </c>
      <c r="U598" t="b">
        <f>AND(COUNTIF('Master list(no salts, metals)'!U597,"&lt;=1"),IF(COUNTIF('Master list(no salts, metals)'!$K597:$Y597, "#N/A")=14,TRUE,FALSE))</f>
        <v>0</v>
      </c>
      <c r="V598" t="b">
        <f>AND(COUNTIF('Master list(no salts, metals)'!V597,"&lt;=1"),IF(COUNTIF('Master list(no salts, metals)'!$K597:$Y597, "#N/A")=14,TRUE,FALSE))</f>
        <v>0</v>
      </c>
      <c r="W598" t="b">
        <f>AND(COUNTIF('Master list(no salts, metals)'!W597,"&lt;=1"),IF(COUNTIF('Master list(no salts, metals)'!$K597:$Y597, "#N/A")=14,TRUE,FALSE))</f>
        <v>0</v>
      </c>
      <c r="X598" t="b">
        <f>AND(COUNTIF('Master list(no salts, metals)'!X597,"&lt;=1"),IF(COUNTIF('Master list(no salts, metals)'!$K597:$Y597, "#N/A")=14,TRUE,FALSE))</f>
        <v>0</v>
      </c>
      <c r="Y598" t="b">
        <f>AND(COUNTIF('Master list(no salts, metals)'!Y597,"&lt;=1"),IF(COUNTIF('Master list(no salts, metals)'!$K597:$Y597, "#N/A")=14,TRUE,FALSE))</f>
        <v>0</v>
      </c>
    </row>
    <row r="599" spans="11:25" x14ac:dyDescent="0.25">
      <c r="K599" t="b">
        <f>AND(COUNTIF('Master list(no salts, metals)'!K598,"&lt;=1"),IF(COUNTIF('Master list(no salts, metals)'!$K598:$Y598, "#N/A")=14,TRUE,FALSE))</f>
        <v>0</v>
      </c>
      <c r="L599" t="b">
        <f>AND(COUNTIF('Master list(no salts, metals)'!L598,"&lt;=1"),IF(COUNTIF('Master list(no salts, metals)'!$K598:$Y598, "#N/A")=14,TRUE,FALSE))</f>
        <v>0</v>
      </c>
      <c r="M599" t="b">
        <f>AND(COUNTIF('Master list(no salts, metals)'!M598,"&lt;=1"),IF(COUNTIF('Master list(no salts, metals)'!$K598:$Y598, "#N/A")=14,TRUE,FALSE))</f>
        <v>0</v>
      </c>
      <c r="N599" t="b">
        <f>AND(COUNTIF('Master list(no salts, metals)'!N598,"&lt;=1"),IF(COUNTIF('Master list(no salts, metals)'!$K598:$Y598, "#N/A")=14,TRUE,FALSE))</f>
        <v>0</v>
      </c>
      <c r="O599" t="b">
        <f>AND(COUNTIF('Master list(no salts, metals)'!O598,"&lt;=1"),IF(COUNTIF('Master list(no salts, metals)'!$K598:$Y598, "#N/A")=14,TRUE,FALSE))</f>
        <v>0</v>
      </c>
      <c r="P599" t="b">
        <f>AND(COUNTIF('Master list(no salts, metals)'!P598,"&lt;=1"),IF(COUNTIF('Master list(no salts, metals)'!$K598:$Y598, "#N/A")=14,TRUE,FALSE))</f>
        <v>0</v>
      </c>
      <c r="Q599" t="b">
        <f>AND(COUNTIF('Master list(no salts, metals)'!Q598,"&lt;=1"),IF(COUNTIF('Master list(no salts, metals)'!$K598:$Y598, "#N/A")=14,TRUE,FALSE))</f>
        <v>0</v>
      </c>
      <c r="R599" t="b">
        <f>AND(COUNTIF('Master list(no salts, metals)'!R598,"&lt;=1"),IF(COUNTIF('Master list(no salts, metals)'!$K598:$Y598, "#N/A")=14,TRUE,FALSE))</f>
        <v>0</v>
      </c>
      <c r="S599" t="b">
        <f>AND(COUNTIF('Master list(no salts, metals)'!S598,"&lt;=1"),IF(COUNTIF('Master list(no salts, metals)'!$K598:$Y598, "#N/A")=14,TRUE,FALSE))</f>
        <v>0</v>
      </c>
      <c r="T599" t="b">
        <f>AND(COUNTIF('Master list(no salts, metals)'!T598,"&lt;=1"),IF(COUNTIF('Master list(no salts, metals)'!$K598:$Y598, "#N/A")=14,TRUE,FALSE))</f>
        <v>0</v>
      </c>
      <c r="U599" t="b">
        <f>AND(COUNTIF('Master list(no salts, metals)'!U598,"&lt;=1"),IF(COUNTIF('Master list(no salts, metals)'!$K598:$Y598, "#N/A")=14,TRUE,FALSE))</f>
        <v>0</v>
      </c>
      <c r="V599" t="b">
        <f>AND(COUNTIF('Master list(no salts, metals)'!V598,"&lt;=1"),IF(COUNTIF('Master list(no salts, metals)'!$K598:$Y598, "#N/A")=14,TRUE,FALSE))</f>
        <v>0</v>
      </c>
      <c r="W599" t="b">
        <f>AND(COUNTIF('Master list(no salts, metals)'!W598,"&lt;=1"),IF(COUNTIF('Master list(no salts, metals)'!$K598:$Y598, "#N/A")=14,TRUE,FALSE))</f>
        <v>0</v>
      </c>
      <c r="X599" t="b">
        <f>AND(COUNTIF('Master list(no salts, metals)'!X598,"&lt;=1"),IF(COUNTIF('Master list(no salts, metals)'!$K598:$Y598, "#N/A")=14,TRUE,FALSE))</f>
        <v>0</v>
      </c>
      <c r="Y599" t="b">
        <f>AND(COUNTIF('Master list(no salts, metals)'!Y598,"&lt;=1"),IF(COUNTIF('Master list(no salts, metals)'!$K598:$Y598, "#N/A")=14,TRUE,FALSE))</f>
        <v>0</v>
      </c>
    </row>
    <row r="600" spans="11:25" x14ac:dyDescent="0.25">
      <c r="K600" t="b">
        <f>AND(COUNTIF('Master list(no salts, metals)'!K599,"&lt;=1"),IF(COUNTIF('Master list(no salts, metals)'!$K599:$Y599, "#N/A")=14,TRUE,FALSE))</f>
        <v>0</v>
      </c>
      <c r="L600" t="b">
        <f>AND(COUNTIF('Master list(no salts, metals)'!L599,"&lt;=1"),IF(COUNTIF('Master list(no salts, metals)'!$K599:$Y599, "#N/A")=14,TRUE,FALSE))</f>
        <v>0</v>
      </c>
      <c r="M600" t="b">
        <f>AND(COUNTIF('Master list(no salts, metals)'!M599,"&lt;=1"),IF(COUNTIF('Master list(no salts, metals)'!$K599:$Y599, "#N/A")=14,TRUE,FALSE))</f>
        <v>0</v>
      </c>
      <c r="N600" t="b">
        <f>AND(COUNTIF('Master list(no salts, metals)'!N599,"&lt;=1"),IF(COUNTIF('Master list(no salts, metals)'!$K599:$Y599, "#N/A")=14,TRUE,FALSE))</f>
        <v>0</v>
      </c>
      <c r="O600" t="b">
        <f>AND(COUNTIF('Master list(no salts, metals)'!O599,"&lt;=1"),IF(COUNTIF('Master list(no salts, metals)'!$K599:$Y599, "#N/A")=14,TRUE,FALSE))</f>
        <v>0</v>
      </c>
      <c r="P600" t="b">
        <f>AND(COUNTIF('Master list(no salts, metals)'!P599,"&lt;=1"),IF(COUNTIF('Master list(no salts, metals)'!$K599:$Y599, "#N/A")=14,TRUE,FALSE))</f>
        <v>0</v>
      </c>
      <c r="Q600" t="b">
        <f>AND(COUNTIF('Master list(no salts, metals)'!Q599,"&lt;=1"),IF(COUNTIF('Master list(no salts, metals)'!$K599:$Y599, "#N/A")=14,TRUE,FALSE))</f>
        <v>0</v>
      </c>
      <c r="R600" t="b">
        <f>AND(COUNTIF('Master list(no salts, metals)'!R599,"&lt;=1"),IF(COUNTIF('Master list(no salts, metals)'!$K599:$Y599, "#N/A")=14,TRUE,FALSE))</f>
        <v>0</v>
      </c>
      <c r="S600" t="b">
        <f>AND(COUNTIF('Master list(no salts, metals)'!S599,"&lt;=1"),IF(COUNTIF('Master list(no salts, metals)'!$K599:$Y599, "#N/A")=14,TRUE,FALSE))</f>
        <v>0</v>
      </c>
      <c r="T600" t="b">
        <f>AND(COUNTIF('Master list(no salts, metals)'!T599,"&lt;=1"),IF(COUNTIF('Master list(no salts, metals)'!$K599:$Y599, "#N/A")=14,TRUE,FALSE))</f>
        <v>0</v>
      </c>
      <c r="U600" t="b">
        <f>AND(COUNTIF('Master list(no salts, metals)'!U599,"&lt;=1"),IF(COUNTIF('Master list(no salts, metals)'!$K599:$Y599, "#N/A")=14,TRUE,FALSE))</f>
        <v>0</v>
      </c>
      <c r="V600" t="b">
        <f>AND(COUNTIF('Master list(no salts, metals)'!V599,"&lt;=1"),IF(COUNTIF('Master list(no salts, metals)'!$K599:$Y599, "#N/A")=14,TRUE,FALSE))</f>
        <v>0</v>
      </c>
      <c r="W600" t="b">
        <f>AND(COUNTIF('Master list(no salts, metals)'!W599,"&lt;=1"),IF(COUNTIF('Master list(no salts, metals)'!$K599:$Y599, "#N/A")=14,TRUE,FALSE))</f>
        <v>1</v>
      </c>
      <c r="X600" t="b">
        <f>AND(COUNTIF('Master list(no salts, metals)'!X599,"&lt;=1"),IF(COUNTIF('Master list(no salts, metals)'!$K599:$Y599, "#N/A")=14,TRUE,FALSE))</f>
        <v>0</v>
      </c>
      <c r="Y600" t="b">
        <f>AND(COUNTIF('Master list(no salts, metals)'!Y599,"&lt;=1"),IF(COUNTIF('Master list(no salts, metals)'!$K599:$Y599, "#N/A")=14,TRUE,FALSE))</f>
        <v>0</v>
      </c>
    </row>
    <row r="601" spans="11:25" x14ac:dyDescent="0.25">
      <c r="K601" t="b">
        <f>AND(COUNTIF('Master list(no salts, metals)'!K600,"&lt;=1"),IF(COUNTIF('Master list(no salts, metals)'!$K600:$Y600, "#N/A")=14,TRUE,FALSE))</f>
        <v>0</v>
      </c>
      <c r="L601" t="b">
        <f>AND(COUNTIF('Master list(no salts, metals)'!L600,"&lt;=1"),IF(COUNTIF('Master list(no salts, metals)'!$K600:$Y600, "#N/A")=14,TRUE,FALSE))</f>
        <v>0</v>
      </c>
      <c r="M601" t="b">
        <f>AND(COUNTIF('Master list(no salts, metals)'!M600,"&lt;=1"),IF(COUNTIF('Master list(no salts, metals)'!$K600:$Y600, "#N/A")=14,TRUE,FALSE))</f>
        <v>0</v>
      </c>
      <c r="N601" t="b">
        <f>AND(COUNTIF('Master list(no salts, metals)'!N600,"&lt;=1"),IF(COUNTIF('Master list(no salts, metals)'!$K600:$Y600, "#N/A")=14,TRUE,FALSE))</f>
        <v>0</v>
      </c>
      <c r="O601" t="b">
        <f>AND(COUNTIF('Master list(no salts, metals)'!O600,"&lt;=1"),IF(COUNTIF('Master list(no salts, metals)'!$K600:$Y600, "#N/A")=14,TRUE,FALSE))</f>
        <v>0</v>
      </c>
      <c r="P601" t="b">
        <f>AND(COUNTIF('Master list(no salts, metals)'!P600,"&lt;=1"),IF(COUNTIF('Master list(no salts, metals)'!$K600:$Y600, "#N/A")=14,TRUE,FALSE))</f>
        <v>0</v>
      </c>
      <c r="Q601" t="b">
        <f>AND(COUNTIF('Master list(no salts, metals)'!Q600,"&lt;=1"),IF(COUNTIF('Master list(no salts, metals)'!$K600:$Y600, "#N/A")=14,TRUE,FALSE))</f>
        <v>0</v>
      </c>
      <c r="R601" t="b">
        <f>AND(COUNTIF('Master list(no salts, metals)'!R600,"&lt;=1"),IF(COUNTIF('Master list(no salts, metals)'!$K600:$Y600, "#N/A")=14,TRUE,FALSE))</f>
        <v>0</v>
      </c>
      <c r="S601" t="b">
        <f>AND(COUNTIF('Master list(no salts, metals)'!S600,"&lt;=1"),IF(COUNTIF('Master list(no salts, metals)'!$K600:$Y600, "#N/A")=14,TRUE,FALSE))</f>
        <v>0</v>
      </c>
      <c r="T601" t="b">
        <f>AND(COUNTIF('Master list(no salts, metals)'!T600,"&lt;=1"),IF(COUNTIF('Master list(no salts, metals)'!$K600:$Y600, "#N/A")=14,TRUE,FALSE))</f>
        <v>0</v>
      </c>
      <c r="U601" t="b">
        <f>AND(COUNTIF('Master list(no salts, metals)'!U600,"&lt;=1"),IF(COUNTIF('Master list(no salts, metals)'!$K600:$Y600, "#N/A")=14,TRUE,FALSE))</f>
        <v>0</v>
      </c>
      <c r="V601" t="b">
        <f>AND(COUNTIF('Master list(no salts, metals)'!V600,"&lt;=1"),IF(COUNTIF('Master list(no salts, metals)'!$K600:$Y600, "#N/A")=14,TRUE,FALSE))</f>
        <v>0</v>
      </c>
      <c r="W601" t="b">
        <f>AND(COUNTIF('Master list(no salts, metals)'!W600,"&lt;=1"),IF(COUNTIF('Master list(no salts, metals)'!$K600:$Y600, "#N/A")=14,TRUE,FALSE))</f>
        <v>0</v>
      </c>
      <c r="X601" t="b">
        <f>AND(COUNTIF('Master list(no salts, metals)'!X600,"&lt;=1"),IF(COUNTIF('Master list(no salts, metals)'!$K600:$Y600, "#N/A")=14,TRUE,FALSE))</f>
        <v>0</v>
      </c>
      <c r="Y601" t="b">
        <f>AND(COUNTIF('Master list(no salts, metals)'!Y600,"&lt;=1"),IF(COUNTIF('Master list(no salts, metals)'!$K600:$Y600, "#N/A")=14,TRUE,FALSE))</f>
        <v>1</v>
      </c>
    </row>
    <row r="602" spans="11:25" x14ac:dyDescent="0.25">
      <c r="K602" t="b">
        <f>AND(COUNTIF('Master list(no salts, metals)'!K601,"&lt;=1"),IF(COUNTIF('Master list(no salts, metals)'!$K601:$Y601, "#N/A")=14,TRUE,FALSE))</f>
        <v>0</v>
      </c>
      <c r="L602" t="b">
        <f>AND(COUNTIF('Master list(no salts, metals)'!L601,"&lt;=1"),IF(COUNTIF('Master list(no salts, metals)'!$K601:$Y601, "#N/A")=14,TRUE,FALSE))</f>
        <v>0</v>
      </c>
      <c r="M602" t="b">
        <f>AND(COUNTIF('Master list(no salts, metals)'!M601,"&lt;=1"),IF(COUNTIF('Master list(no salts, metals)'!$K601:$Y601, "#N/A")=14,TRUE,FALSE))</f>
        <v>0</v>
      </c>
      <c r="N602" t="b">
        <f>AND(COUNTIF('Master list(no salts, metals)'!N601,"&lt;=1"),IF(COUNTIF('Master list(no salts, metals)'!$K601:$Y601, "#N/A")=14,TRUE,FALSE))</f>
        <v>0</v>
      </c>
      <c r="O602" t="b">
        <f>AND(COUNTIF('Master list(no salts, metals)'!O601,"&lt;=1"),IF(COUNTIF('Master list(no salts, metals)'!$K601:$Y601, "#N/A")=14,TRUE,FALSE))</f>
        <v>0</v>
      </c>
      <c r="P602" t="b">
        <f>AND(COUNTIF('Master list(no salts, metals)'!P601,"&lt;=1"),IF(COUNTIF('Master list(no salts, metals)'!$K601:$Y601, "#N/A")=14,TRUE,FALSE))</f>
        <v>0</v>
      </c>
      <c r="Q602" t="b">
        <f>AND(COUNTIF('Master list(no salts, metals)'!Q601,"&lt;=1"),IF(COUNTIF('Master list(no salts, metals)'!$K601:$Y601, "#N/A")=14,TRUE,FALSE))</f>
        <v>0</v>
      </c>
      <c r="R602" t="b">
        <f>AND(COUNTIF('Master list(no salts, metals)'!R601,"&lt;=1"),IF(COUNTIF('Master list(no salts, metals)'!$K601:$Y601, "#N/A")=14,TRUE,FALSE))</f>
        <v>0</v>
      </c>
      <c r="S602" t="b">
        <f>AND(COUNTIF('Master list(no salts, metals)'!S601,"&lt;=1"),IF(COUNTIF('Master list(no salts, metals)'!$K601:$Y601, "#N/A")=14,TRUE,FALSE))</f>
        <v>0</v>
      </c>
      <c r="T602" t="b">
        <f>AND(COUNTIF('Master list(no salts, metals)'!T601,"&lt;=1"),IF(COUNTIF('Master list(no salts, metals)'!$K601:$Y601, "#N/A")=14,TRUE,FALSE))</f>
        <v>0</v>
      </c>
      <c r="U602" t="b">
        <f>AND(COUNTIF('Master list(no salts, metals)'!U601,"&lt;=1"),IF(COUNTIF('Master list(no salts, metals)'!$K601:$Y601, "#N/A")=14,TRUE,FALSE))</f>
        <v>0</v>
      </c>
      <c r="V602" t="b">
        <f>AND(COUNTIF('Master list(no salts, metals)'!V601,"&lt;=1"),IF(COUNTIF('Master list(no salts, metals)'!$K601:$Y601, "#N/A")=14,TRUE,FALSE))</f>
        <v>0</v>
      </c>
      <c r="W602" t="b">
        <f>AND(COUNTIF('Master list(no salts, metals)'!W601,"&lt;=1"),IF(COUNTIF('Master list(no salts, metals)'!$K601:$Y601, "#N/A")=14,TRUE,FALSE))</f>
        <v>0</v>
      </c>
      <c r="X602" t="b">
        <f>AND(COUNTIF('Master list(no salts, metals)'!X601,"&lt;=1"),IF(COUNTIF('Master list(no salts, metals)'!$K601:$Y601, "#N/A")=14,TRUE,FALSE))</f>
        <v>0</v>
      </c>
      <c r="Y602" t="b">
        <f>AND(COUNTIF('Master list(no salts, metals)'!Y601,"&lt;=1"),IF(COUNTIF('Master list(no salts, metals)'!$K601:$Y601, "#N/A")=14,TRUE,FALSE))</f>
        <v>1</v>
      </c>
    </row>
    <row r="603" spans="11:25" x14ac:dyDescent="0.25">
      <c r="K603" t="b">
        <f>AND(COUNTIF('Master list(no salts, metals)'!K602,"&lt;=1"),IF(COUNTIF('Master list(no salts, metals)'!$K602:$Y602, "#N/A")=14,TRUE,FALSE))</f>
        <v>0</v>
      </c>
      <c r="L603" t="b">
        <f>AND(COUNTIF('Master list(no salts, metals)'!L602,"&lt;=1"),IF(COUNTIF('Master list(no salts, metals)'!$K602:$Y602, "#N/A")=14,TRUE,FALSE))</f>
        <v>0</v>
      </c>
      <c r="M603" t="b">
        <f>AND(COUNTIF('Master list(no salts, metals)'!M602,"&lt;=1"),IF(COUNTIF('Master list(no salts, metals)'!$K602:$Y602, "#N/A")=14,TRUE,FALSE))</f>
        <v>0</v>
      </c>
      <c r="N603" t="b">
        <f>AND(COUNTIF('Master list(no salts, metals)'!N602,"&lt;=1"),IF(COUNTIF('Master list(no salts, metals)'!$K602:$Y602, "#N/A")=14,TRUE,FALSE))</f>
        <v>0</v>
      </c>
      <c r="O603" t="b">
        <f>AND(COUNTIF('Master list(no salts, metals)'!O602,"&lt;=1"),IF(COUNTIF('Master list(no salts, metals)'!$K602:$Y602, "#N/A")=14,TRUE,FALSE))</f>
        <v>0</v>
      </c>
      <c r="P603" t="b">
        <f>AND(COUNTIF('Master list(no salts, metals)'!P602,"&lt;=1"),IF(COUNTIF('Master list(no salts, metals)'!$K602:$Y602, "#N/A")=14,TRUE,FALSE))</f>
        <v>0</v>
      </c>
      <c r="Q603" t="b">
        <f>AND(COUNTIF('Master list(no salts, metals)'!Q602,"&lt;=1"),IF(COUNTIF('Master list(no salts, metals)'!$K602:$Y602, "#N/A")=14,TRUE,FALSE))</f>
        <v>0</v>
      </c>
      <c r="R603" t="b">
        <f>AND(COUNTIF('Master list(no salts, metals)'!R602,"&lt;=1"),IF(COUNTIF('Master list(no salts, metals)'!$K602:$Y602, "#N/A")=14,TRUE,FALSE))</f>
        <v>0</v>
      </c>
      <c r="S603" t="b">
        <f>AND(COUNTIF('Master list(no salts, metals)'!S602,"&lt;=1"),IF(COUNTIF('Master list(no salts, metals)'!$K602:$Y602, "#N/A")=14,TRUE,FALSE))</f>
        <v>0</v>
      </c>
      <c r="T603" t="b">
        <f>AND(COUNTIF('Master list(no salts, metals)'!T602,"&lt;=1"),IF(COUNTIF('Master list(no salts, metals)'!$K602:$Y602, "#N/A")=14,TRUE,FALSE))</f>
        <v>0</v>
      </c>
      <c r="U603" t="b">
        <f>AND(COUNTIF('Master list(no salts, metals)'!U602,"&lt;=1"),IF(COUNTIF('Master list(no salts, metals)'!$K602:$Y602, "#N/A")=14,TRUE,FALSE))</f>
        <v>0</v>
      </c>
      <c r="V603" t="b">
        <f>AND(COUNTIF('Master list(no salts, metals)'!V602,"&lt;=1"),IF(COUNTIF('Master list(no salts, metals)'!$K602:$Y602, "#N/A")=14,TRUE,FALSE))</f>
        <v>0</v>
      </c>
      <c r="W603" t="b">
        <f>AND(COUNTIF('Master list(no salts, metals)'!W602,"&lt;=1"),IF(COUNTIF('Master list(no salts, metals)'!$K602:$Y602, "#N/A")=14,TRUE,FALSE))</f>
        <v>0</v>
      </c>
      <c r="X603" t="b">
        <f>AND(COUNTIF('Master list(no salts, metals)'!X602,"&lt;=1"),IF(COUNTIF('Master list(no salts, metals)'!$K602:$Y602, "#N/A")=14,TRUE,FALSE))</f>
        <v>1</v>
      </c>
      <c r="Y603" t="b">
        <f>AND(COUNTIF('Master list(no salts, metals)'!Y602,"&lt;=1"),IF(COUNTIF('Master list(no salts, metals)'!$K602:$Y602, "#N/A")=14,TRUE,FALSE))</f>
        <v>0</v>
      </c>
    </row>
    <row r="604" spans="11:25" x14ac:dyDescent="0.25">
      <c r="K604" t="b">
        <f>AND(COUNTIF('Master list(no salts, metals)'!K603,"&lt;=1"),IF(COUNTIF('Master list(no salts, metals)'!$K603:$Y603, "#N/A")=14,TRUE,FALSE))</f>
        <v>0</v>
      </c>
      <c r="L604" t="b">
        <f>AND(COUNTIF('Master list(no salts, metals)'!L603,"&lt;=1"),IF(COUNTIF('Master list(no salts, metals)'!$K603:$Y603, "#N/A")=14,TRUE,FALSE))</f>
        <v>0</v>
      </c>
      <c r="M604" t="b">
        <f>AND(COUNTIF('Master list(no salts, metals)'!M603,"&lt;=1"),IF(COUNTIF('Master list(no salts, metals)'!$K603:$Y603, "#N/A")=14,TRUE,FALSE))</f>
        <v>0</v>
      </c>
      <c r="N604" t="b">
        <f>AND(COUNTIF('Master list(no salts, metals)'!N603,"&lt;=1"),IF(COUNTIF('Master list(no salts, metals)'!$K603:$Y603, "#N/A")=14,TRUE,FALSE))</f>
        <v>0</v>
      </c>
      <c r="O604" t="b">
        <f>AND(COUNTIF('Master list(no salts, metals)'!O603,"&lt;=1"),IF(COUNTIF('Master list(no salts, metals)'!$K603:$Y603, "#N/A")=14,TRUE,FALSE))</f>
        <v>0</v>
      </c>
      <c r="P604" t="b">
        <f>AND(COUNTIF('Master list(no salts, metals)'!P603,"&lt;=1"),IF(COUNTIF('Master list(no salts, metals)'!$K603:$Y603, "#N/A")=14,TRUE,FALSE))</f>
        <v>0</v>
      </c>
      <c r="Q604" t="b">
        <f>AND(COUNTIF('Master list(no salts, metals)'!Q603,"&lt;=1"),IF(COUNTIF('Master list(no salts, metals)'!$K603:$Y603, "#N/A")=14,TRUE,FALSE))</f>
        <v>0</v>
      </c>
      <c r="R604" t="b">
        <f>AND(COUNTIF('Master list(no salts, metals)'!R603,"&lt;=1"),IF(COUNTIF('Master list(no salts, metals)'!$K603:$Y603, "#N/A")=14,TRUE,FALSE))</f>
        <v>0</v>
      </c>
      <c r="S604" t="b">
        <f>AND(COUNTIF('Master list(no salts, metals)'!S603,"&lt;=1"),IF(COUNTIF('Master list(no salts, metals)'!$K603:$Y603, "#N/A")=14,TRUE,FALSE))</f>
        <v>0</v>
      </c>
      <c r="T604" t="b">
        <f>AND(COUNTIF('Master list(no salts, metals)'!T603,"&lt;=1"),IF(COUNTIF('Master list(no salts, metals)'!$K603:$Y603, "#N/A")=14,TRUE,FALSE))</f>
        <v>0</v>
      </c>
      <c r="U604" t="b">
        <f>AND(COUNTIF('Master list(no salts, metals)'!U603,"&lt;=1"),IF(COUNTIF('Master list(no salts, metals)'!$K603:$Y603, "#N/A")=14,TRUE,FALSE))</f>
        <v>0</v>
      </c>
      <c r="V604" t="b">
        <f>AND(COUNTIF('Master list(no salts, metals)'!V603,"&lt;=1"),IF(COUNTIF('Master list(no salts, metals)'!$K603:$Y603, "#N/A")=14,TRUE,FALSE))</f>
        <v>0</v>
      </c>
      <c r="W604" t="b">
        <f>AND(COUNTIF('Master list(no salts, metals)'!W603,"&lt;=1"),IF(COUNTIF('Master list(no salts, metals)'!$K603:$Y603, "#N/A")=14,TRUE,FALSE))</f>
        <v>0</v>
      </c>
      <c r="X604" t="b">
        <f>AND(COUNTIF('Master list(no salts, metals)'!X603,"&lt;=1"),IF(COUNTIF('Master list(no salts, metals)'!$K603:$Y603, "#N/A")=14,TRUE,FALSE))</f>
        <v>0</v>
      </c>
      <c r="Y604" t="b">
        <f>AND(COUNTIF('Master list(no salts, metals)'!Y603,"&lt;=1"),IF(COUNTIF('Master list(no salts, metals)'!$K603:$Y603, "#N/A")=14,TRUE,FALSE))</f>
        <v>0</v>
      </c>
    </row>
    <row r="605" spans="11:25" x14ac:dyDescent="0.25">
      <c r="K605" t="b">
        <f>AND(COUNTIF('Master list(no salts, metals)'!K604,"&lt;=1"),IF(COUNTIF('Master list(no salts, metals)'!$K604:$Y604, "#N/A")=14,TRUE,FALSE))</f>
        <v>0</v>
      </c>
      <c r="L605" t="b">
        <f>AND(COUNTIF('Master list(no salts, metals)'!L604,"&lt;=1"),IF(COUNTIF('Master list(no salts, metals)'!$K604:$Y604, "#N/A")=14,TRUE,FALSE))</f>
        <v>0</v>
      </c>
      <c r="M605" t="b">
        <f>AND(COUNTIF('Master list(no salts, metals)'!M604,"&lt;=1"),IF(COUNTIF('Master list(no salts, metals)'!$K604:$Y604, "#N/A")=14,TRUE,FALSE))</f>
        <v>0</v>
      </c>
      <c r="N605" t="b">
        <f>AND(COUNTIF('Master list(no salts, metals)'!N604,"&lt;=1"),IF(COUNTIF('Master list(no salts, metals)'!$K604:$Y604, "#N/A")=14,TRUE,FALSE))</f>
        <v>0</v>
      </c>
      <c r="O605" t="b">
        <f>AND(COUNTIF('Master list(no salts, metals)'!O604,"&lt;=1"),IF(COUNTIF('Master list(no salts, metals)'!$K604:$Y604, "#N/A")=14,TRUE,FALSE))</f>
        <v>0</v>
      </c>
      <c r="P605" t="b">
        <f>AND(COUNTIF('Master list(no salts, metals)'!P604,"&lt;=1"),IF(COUNTIF('Master list(no salts, metals)'!$K604:$Y604, "#N/A")=14,TRUE,FALSE))</f>
        <v>0</v>
      </c>
      <c r="Q605" t="b">
        <f>AND(COUNTIF('Master list(no salts, metals)'!Q604,"&lt;=1"),IF(COUNTIF('Master list(no salts, metals)'!$K604:$Y604, "#N/A")=14,TRUE,FALSE))</f>
        <v>0</v>
      </c>
      <c r="R605" t="b">
        <f>AND(COUNTIF('Master list(no salts, metals)'!R604,"&lt;=1"),IF(COUNTIF('Master list(no salts, metals)'!$K604:$Y604, "#N/A")=14,TRUE,FALSE))</f>
        <v>0</v>
      </c>
      <c r="S605" t="b">
        <f>AND(COUNTIF('Master list(no salts, metals)'!S604,"&lt;=1"),IF(COUNTIF('Master list(no salts, metals)'!$K604:$Y604, "#N/A")=14,TRUE,FALSE))</f>
        <v>0</v>
      </c>
      <c r="T605" t="b">
        <f>AND(COUNTIF('Master list(no salts, metals)'!T604,"&lt;=1"),IF(COUNTIF('Master list(no salts, metals)'!$K604:$Y604, "#N/A")=14,TRUE,FALSE))</f>
        <v>1</v>
      </c>
      <c r="U605" t="b">
        <f>AND(COUNTIF('Master list(no salts, metals)'!U604,"&lt;=1"),IF(COUNTIF('Master list(no salts, metals)'!$K604:$Y604, "#N/A")=14,TRUE,FALSE))</f>
        <v>0</v>
      </c>
      <c r="V605" t="b">
        <f>AND(COUNTIF('Master list(no salts, metals)'!V604,"&lt;=1"),IF(COUNTIF('Master list(no salts, metals)'!$K604:$Y604, "#N/A")=14,TRUE,FALSE))</f>
        <v>0</v>
      </c>
      <c r="W605" t="b">
        <f>AND(COUNTIF('Master list(no salts, metals)'!W604,"&lt;=1"),IF(COUNTIF('Master list(no salts, metals)'!$K604:$Y604, "#N/A")=14,TRUE,FALSE))</f>
        <v>0</v>
      </c>
      <c r="X605" t="b">
        <f>AND(COUNTIF('Master list(no salts, metals)'!X604,"&lt;=1"),IF(COUNTIF('Master list(no salts, metals)'!$K604:$Y604, "#N/A")=14,TRUE,FALSE))</f>
        <v>0</v>
      </c>
      <c r="Y605" t="b">
        <f>AND(COUNTIF('Master list(no salts, metals)'!Y604,"&lt;=1"),IF(COUNTIF('Master list(no salts, metals)'!$K604:$Y604, "#N/A")=14,TRUE,FALSE))</f>
        <v>0</v>
      </c>
    </row>
    <row r="606" spans="11:25" x14ac:dyDescent="0.25">
      <c r="K606" t="b">
        <f>AND(COUNTIF('Master list(no salts, metals)'!K605,"&lt;=1"),IF(COUNTIF('Master list(no salts, metals)'!$K605:$Y605, "#N/A")=14,TRUE,FALSE))</f>
        <v>0</v>
      </c>
      <c r="L606" t="b">
        <f>AND(COUNTIF('Master list(no salts, metals)'!L605,"&lt;=1"),IF(COUNTIF('Master list(no salts, metals)'!$K605:$Y605, "#N/A")=14,TRUE,FALSE))</f>
        <v>0</v>
      </c>
      <c r="M606" t="b">
        <f>AND(COUNTIF('Master list(no salts, metals)'!M605,"&lt;=1"),IF(COUNTIF('Master list(no salts, metals)'!$K605:$Y605, "#N/A")=14,TRUE,FALSE))</f>
        <v>0</v>
      </c>
      <c r="N606" t="b">
        <f>AND(COUNTIF('Master list(no salts, metals)'!N605,"&lt;=1"),IF(COUNTIF('Master list(no salts, metals)'!$K605:$Y605, "#N/A")=14,TRUE,FALSE))</f>
        <v>0</v>
      </c>
      <c r="O606" t="b">
        <f>AND(COUNTIF('Master list(no salts, metals)'!O605,"&lt;=1"),IF(COUNTIF('Master list(no salts, metals)'!$K605:$Y605, "#N/A")=14,TRUE,FALSE))</f>
        <v>0</v>
      </c>
      <c r="P606" t="b">
        <f>AND(COUNTIF('Master list(no salts, metals)'!P605,"&lt;=1"),IF(COUNTIF('Master list(no salts, metals)'!$K605:$Y605, "#N/A")=14,TRUE,FALSE))</f>
        <v>0</v>
      </c>
      <c r="Q606" t="b">
        <f>AND(COUNTIF('Master list(no salts, metals)'!Q605,"&lt;=1"),IF(COUNTIF('Master list(no salts, metals)'!$K605:$Y605, "#N/A")=14,TRUE,FALSE))</f>
        <v>0</v>
      </c>
      <c r="R606" t="b">
        <f>AND(COUNTIF('Master list(no salts, metals)'!R605,"&lt;=1"),IF(COUNTIF('Master list(no salts, metals)'!$K605:$Y605, "#N/A")=14,TRUE,FALSE))</f>
        <v>0</v>
      </c>
      <c r="S606" t="b">
        <f>AND(COUNTIF('Master list(no salts, metals)'!S605,"&lt;=1"),IF(COUNTIF('Master list(no salts, metals)'!$K605:$Y605, "#N/A")=14,TRUE,FALSE))</f>
        <v>0</v>
      </c>
      <c r="T606" t="b">
        <f>AND(COUNTIF('Master list(no salts, metals)'!T605,"&lt;=1"),IF(COUNTIF('Master list(no salts, metals)'!$K605:$Y605, "#N/A")=14,TRUE,FALSE))</f>
        <v>1</v>
      </c>
      <c r="U606" t="b">
        <f>AND(COUNTIF('Master list(no salts, metals)'!U605,"&lt;=1"),IF(COUNTIF('Master list(no salts, metals)'!$K605:$Y605, "#N/A")=14,TRUE,FALSE))</f>
        <v>0</v>
      </c>
      <c r="V606" t="b">
        <f>AND(COUNTIF('Master list(no salts, metals)'!V605,"&lt;=1"),IF(COUNTIF('Master list(no salts, metals)'!$K605:$Y605, "#N/A")=14,TRUE,FALSE))</f>
        <v>0</v>
      </c>
      <c r="W606" t="b">
        <f>AND(COUNTIF('Master list(no salts, metals)'!W605,"&lt;=1"),IF(COUNTIF('Master list(no salts, metals)'!$K605:$Y605, "#N/A")=14,TRUE,FALSE))</f>
        <v>0</v>
      </c>
      <c r="X606" t="b">
        <f>AND(COUNTIF('Master list(no salts, metals)'!X605,"&lt;=1"),IF(COUNTIF('Master list(no salts, metals)'!$K605:$Y605, "#N/A")=14,TRUE,FALSE))</f>
        <v>0</v>
      </c>
      <c r="Y606" t="b">
        <f>AND(COUNTIF('Master list(no salts, metals)'!Y605,"&lt;=1"),IF(COUNTIF('Master list(no salts, metals)'!$K605:$Y605, "#N/A")=14,TRUE,FALSE))</f>
        <v>0</v>
      </c>
    </row>
    <row r="607" spans="11:25" x14ac:dyDescent="0.25">
      <c r="K607" t="b">
        <f>AND(COUNTIF('Master list(no salts, metals)'!K606,"&lt;=1"),IF(COUNTIF('Master list(no salts, metals)'!$K606:$Y606, "#N/A")=14,TRUE,FALSE))</f>
        <v>0</v>
      </c>
      <c r="L607" t="b">
        <f>AND(COUNTIF('Master list(no salts, metals)'!L606,"&lt;=1"),IF(COUNTIF('Master list(no salts, metals)'!$K606:$Y606, "#N/A")=14,TRUE,FALSE))</f>
        <v>0</v>
      </c>
      <c r="M607" t="b">
        <f>AND(COUNTIF('Master list(no salts, metals)'!M606,"&lt;=1"),IF(COUNTIF('Master list(no salts, metals)'!$K606:$Y606, "#N/A")=14,TRUE,FALSE))</f>
        <v>0</v>
      </c>
      <c r="N607" t="b">
        <f>AND(COUNTIF('Master list(no salts, metals)'!N606,"&lt;=1"),IF(COUNTIF('Master list(no salts, metals)'!$K606:$Y606, "#N/A")=14,TRUE,FALSE))</f>
        <v>0</v>
      </c>
      <c r="O607" t="b">
        <f>AND(COUNTIF('Master list(no salts, metals)'!O606,"&lt;=1"),IF(COUNTIF('Master list(no salts, metals)'!$K606:$Y606, "#N/A")=14,TRUE,FALSE))</f>
        <v>0</v>
      </c>
      <c r="P607" t="b">
        <f>AND(COUNTIF('Master list(no salts, metals)'!P606,"&lt;=1"),IF(COUNTIF('Master list(no salts, metals)'!$K606:$Y606, "#N/A")=14,TRUE,FALSE))</f>
        <v>0</v>
      </c>
      <c r="Q607" t="b">
        <f>AND(COUNTIF('Master list(no salts, metals)'!Q606,"&lt;=1"),IF(COUNTIF('Master list(no salts, metals)'!$K606:$Y606, "#N/A")=14,TRUE,FALSE))</f>
        <v>0</v>
      </c>
      <c r="R607" t="b">
        <f>AND(COUNTIF('Master list(no salts, metals)'!R606,"&lt;=1"),IF(COUNTIF('Master list(no salts, metals)'!$K606:$Y606, "#N/A")=14,TRUE,FALSE))</f>
        <v>0</v>
      </c>
      <c r="S607" t="b">
        <f>AND(COUNTIF('Master list(no salts, metals)'!S606,"&lt;=1"),IF(COUNTIF('Master list(no salts, metals)'!$K606:$Y606, "#N/A")=14,TRUE,FALSE))</f>
        <v>0</v>
      </c>
      <c r="T607" t="b">
        <f>AND(COUNTIF('Master list(no salts, metals)'!T606,"&lt;=1"),IF(COUNTIF('Master list(no salts, metals)'!$K606:$Y606, "#N/A")=14,TRUE,FALSE))</f>
        <v>0</v>
      </c>
      <c r="U607" t="b">
        <f>AND(COUNTIF('Master list(no salts, metals)'!U606,"&lt;=1"),IF(COUNTIF('Master list(no salts, metals)'!$K606:$Y606, "#N/A")=14,TRUE,FALSE))</f>
        <v>0</v>
      </c>
      <c r="V607" t="b">
        <f>AND(COUNTIF('Master list(no salts, metals)'!V606,"&lt;=1"),IF(COUNTIF('Master list(no salts, metals)'!$K606:$Y606, "#N/A")=14,TRUE,FALSE))</f>
        <v>0</v>
      </c>
      <c r="W607" t="b">
        <f>AND(COUNTIF('Master list(no salts, metals)'!W606,"&lt;=1"),IF(COUNTIF('Master list(no salts, metals)'!$K606:$Y606, "#N/A")=14,TRUE,FALSE))</f>
        <v>0</v>
      </c>
      <c r="X607" t="b">
        <f>AND(COUNTIF('Master list(no salts, metals)'!X606,"&lt;=1"),IF(COUNTIF('Master list(no salts, metals)'!$K606:$Y606, "#N/A")=14,TRUE,FALSE))</f>
        <v>0</v>
      </c>
      <c r="Y607" t="b">
        <f>AND(COUNTIF('Master list(no salts, metals)'!Y606,"&lt;=1"),IF(COUNTIF('Master list(no salts, metals)'!$K606:$Y606, "#N/A")=14,TRUE,FALSE))</f>
        <v>1</v>
      </c>
    </row>
    <row r="608" spans="11:25" x14ac:dyDescent="0.25">
      <c r="K608" t="b">
        <f>AND(COUNTIF('Master list(no salts, metals)'!K607,"&lt;=1"),IF(COUNTIF('Master list(no salts, metals)'!$K607:$Y607, "#N/A")=14,TRUE,FALSE))</f>
        <v>0</v>
      </c>
      <c r="L608" t="b">
        <f>AND(COUNTIF('Master list(no salts, metals)'!L607,"&lt;=1"),IF(COUNTIF('Master list(no salts, metals)'!$K607:$Y607, "#N/A")=14,TRUE,FALSE))</f>
        <v>0</v>
      </c>
      <c r="M608" t="b">
        <f>AND(COUNTIF('Master list(no salts, metals)'!M607,"&lt;=1"),IF(COUNTIF('Master list(no salts, metals)'!$K607:$Y607, "#N/A")=14,TRUE,FALSE))</f>
        <v>0</v>
      </c>
      <c r="N608" t="b">
        <f>AND(COUNTIF('Master list(no salts, metals)'!N607,"&lt;=1"),IF(COUNTIF('Master list(no salts, metals)'!$K607:$Y607, "#N/A")=14,TRUE,FALSE))</f>
        <v>0</v>
      </c>
      <c r="O608" t="b">
        <f>AND(COUNTIF('Master list(no salts, metals)'!O607,"&lt;=1"),IF(COUNTIF('Master list(no salts, metals)'!$K607:$Y607, "#N/A")=14,TRUE,FALSE))</f>
        <v>0</v>
      </c>
      <c r="P608" t="b">
        <f>AND(COUNTIF('Master list(no salts, metals)'!P607,"&lt;=1"),IF(COUNTIF('Master list(no salts, metals)'!$K607:$Y607, "#N/A")=14,TRUE,FALSE))</f>
        <v>0</v>
      </c>
      <c r="Q608" t="b">
        <f>AND(COUNTIF('Master list(no salts, metals)'!Q607,"&lt;=1"),IF(COUNTIF('Master list(no salts, metals)'!$K607:$Y607, "#N/A")=14,TRUE,FALSE))</f>
        <v>0</v>
      </c>
      <c r="R608" t="b">
        <f>AND(COUNTIF('Master list(no salts, metals)'!R607,"&lt;=1"),IF(COUNTIF('Master list(no salts, metals)'!$K607:$Y607, "#N/A")=14,TRUE,FALSE))</f>
        <v>0</v>
      </c>
      <c r="S608" t="b">
        <f>AND(COUNTIF('Master list(no salts, metals)'!S607,"&lt;=1"),IF(COUNTIF('Master list(no salts, metals)'!$K607:$Y607, "#N/A")=14,TRUE,FALSE))</f>
        <v>0</v>
      </c>
      <c r="T608" t="b">
        <f>AND(COUNTIF('Master list(no salts, metals)'!T607,"&lt;=1"),IF(COUNTIF('Master list(no salts, metals)'!$K607:$Y607, "#N/A")=14,TRUE,FALSE))</f>
        <v>1</v>
      </c>
      <c r="U608" t="b">
        <f>AND(COUNTIF('Master list(no salts, metals)'!U607,"&lt;=1"),IF(COUNTIF('Master list(no salts, metals)'!$K607:$Y607, "#N/A")=14,TRUE,FALSE))</f>
        <v>0</v>
      </c>
      <c r="V608" t="b">
        <f>AND(COUNTIF('Master list(no salts, metals)'!V607,"&lt;=1"),IF(COUNTIF('Master list(no salts, metals)'!$K607:$Y607, "#N/A")=14,TRUE,FALSE))</f>
        <v>0</v>
      </c>
      <c r="W608" t="b">
        <f>AND(COUNTIF('Master list(no salts, metals)'!W607,"&lt;=1"),IF(COUNTIF('Master list(no salts, metals)'!$K607:$Y607, "#N/A")=14,TRUE,FALSE))</f>
        <v>0</v>
      </c>
      <c r="X608" t="b">
        <f>AND(COUNTIF('Master list(no salts, metals)'!X607,"&lt;=1"),IF(COUNTIF('Master list(no salts, metals)'!$K607:$Y607, "#N/A")=14,TRUE,FALSE))</f>
        <v>0</v>
      </c>
      <c r="Y608" t="b">
        <f>AND(COUNTIF('Master list(no salts, metals)'!Y607,"&lt;=1"),IF(COUNTIF('Master list(no salts, metals)'!$K607:$Y607, "#N/A")=14,TRUE,FALSE))</f>
        <v>0</v>
      </c>
    </row>
    <row r="609" spans="11:25" x14ac:dyDescent="0.25">
      <c r="K609" t="b">
        <f>AND(COUNTIF('Master list(no salts, metals)'!K608,"&lt;=1"),IF(COUNTIF('Master list(no salts, metals)'!$K608:$Y608, "#N/A")=14,TRUE,FALSE))</f>
        <v>0</v>
      </c>
      <c r="L609" t="b">
        <f>AND(COUNTIF('Master list(no salts, metals)'!L608,"&lt;=1"),IF(COUNTIF('Master list(no salts, metals)'!$K608:$Y608, "#N/A")=14,TRUE,FALSE))</f>
        <v>0</v>
      </c>
      <c r="M609" t="b">
        <f>AND(COUNTIF('Master list(no salts, metals)'!M608,"&lt;=1"),IF(COUNTIF('Master list(no salts, metals)'!$K608:$Y608, "#N/A")=14,TRUE,FALSE))</f>
        <v>0</v>
      </c>
      <c r="N609" t="b">
        <f>AND(COUNTIF('Master list(no salts, metals)'!N608,"&lt;=1"),IF(COUNTIF('Master list(no salts, metals)'!$K608:$Y608, "#N/A")=14,TRUE,FALSE))</f>
        <v>0</v>
      </c>
      <c r="O609" t="b">
        <f>AND(COUNTIF('Master list(no salts, metals)'!O608,"&lt;=1"),IF(COUNTIF('Master list(no salts, metals)'!$K608:$Y608, "#N/A")=14,TRUE,FALSE))</f>
        <v>0</v>
      </c>
      <c r="P609" t="b">
        <f>AND(COUNTIF('Master list(no salts, metals)'!P608,"&lt;=1"),IF(COUNTIF('Master list(no salts, metals)'!$K608:$Y608, "#N/A")=14,TRUE,FALSE))</f>
        <v>0</v>
      </c>
      <c r="Q609" t="b">
        <f>AND(COUNTIF('Master list(no salts, metals)'!Q608,"&lt;=1"),IF(COUNTIF('Master list(no salts, metals)'!$K608:$Y608, "#N/A")=14,TRUE,FALSE))</f>
        <v>0</v>
      </c>
      <c r="R609" t="b">
        <f>AND(COUNTIF('Master list(no salts, metals)'!R608,"&lt;=1"),IF(COUNTIF('Master list(no salts, metals)'!$K608:$Y608, "#N/A")=14,TRUE,FALSE))</f>
        <v>0</v>
      </c>
      <c r="S609" t="b">
        <f>AND(COUNTIF('Master list(no salts, metals)'!S608,"&lt;=1"),IF(COUNTIF('Master list(no salts, metals)'!$K608:$Y608, "#N/A")=14,TRUE,FALSE))</f>
        <v>0</v>
      </c>
      <c r="T609" t="b">
        <f>AND(COUNTIF('Master list(no salts, metals)'!T608,"&lt;=1"),IF(COUNTIF('Master list(no salts, metals)'!$K608:$Y608, "#N/A")=14,TRUE,FALSE))</f>
        <v>1</v>
      </c>
      <c r="U609" t="b">
        <f>AND(COUNTIF('Master list(no salts, metals)'!U608,"&lt;=1"),IF(COUNTIF('Master list(no salts, metals)'!$K608:$Y608, "#N/A")=14,TRUE,FALSE))</f>
        <v>0</v>
      </c>
      <c r="V609" t="b">
        <f>AND(COUNTIF('Master list(no salts, metals)'!V608,"&lt;=1"),IF(COUNTIF('Master list(no salts, metals)'!$K608:$Y608, "#N/A")=14,TRUE,FALSE))</f>
        <v>0</v>
      </c>
      <c r="W609" t="b">
        <f>AND(COUNTIF('Master list(no salts, metals)'!W608,"&lt;=1"),IF(COUNTIF('Master list(no salts, metals)'!$K608:$Y608, "#N/A")=14,TRUE,FALSE))</f>
        <v>0</v>
      </c>
      <c r="X609" t="b">
        <f>AND(COUNTIF('Master list(no salts, metals)'!X608,"&lt;=1"),IF(COUNTIF('Master list(no salts, metals)'!$K608:$Y608, "#N/A")=14,TRUE,FALSE))</f>
        <v>0</v>
      </c>
      <c r="Y609" t="b">
        <f>AND(COUNTIF('Master list(no salts, metals)'!Y608,"&lt;=1"),IF(COUNTIF('Master list(no salts, metals)'!$K608:$Y608, "#N/A")=14,TRUE,FALSE))</f>
        <v>0</v>
      </c>
    </row>
    <row r="610" spans="11:25" x14ac:dyDescent="0.25">
      <c r="K610" t="b">
        <f>AND(COUNTIF('Master list(no salts, metals)'!K609,"&lt;=1"),IF(COUNTIF('Master list(no salts, metals)'!$K609:$Y609, "#N/A")=14,TRUE,FALSE))</f>
        <v>0</v>
      </c>
      <c r="L610" t="b">
        <f>AND(COUNTIF('Master list(no salts, metals)'!L609,"&lt;=1"),IF(COUNTIF('Master list(no salts, metals)'!$K609:$Y609, "#N/A")=14,TRUE,FALSE))</f>
        <v>0</v>
      </c>
      <c r="M610" t="b">
        <f>AND(COUNTIF('Master list(no salts, metals)'!M609,"&lt;=1"),IF(COUNTIF('Master list(no salts, metals)'!$K609:$Y609, "#N/A")=14,TRUE,FALSE))</f>
        <v>0</v>
      </c>
      <c r="N610" t="b">
        <f>AND(COUNTIF('Master list(no salts, metals)'!N609,"&lt;=1"),IF(COUNTIF('Master list(no salts, metals)'!$K609:$Y609, "#N/A")=14,TRUE,FALSE))</f>
        <v>0</v>
      </c>
      <c r="O610" t="b">
        <f>AND(COUNTIF('Master list(no salts, metals)'!O609,"&lt;=1"),IF(COUNTIF('Master list(no salts, metals)'!$K609:$Y609, "#N/A")=14,TRUE,FALSE))</f>
        <v>0</v>
      </c>
      <c r="P610" t="b">
        <f>AND(COUNTIF('Master list(no salts, metals)'!P609,"&lt;=1"),IF(COUNTIF('Master list(no salts, metals)'!$K609:$Y609, "#N/A")=14,TRUE,FALSE))</f>
        <v>0</v>
      </c>
      <c r="Q610" t="b">
        <f>AND(COUNTIF('Master list(no salts, metals)'!Q609,"&lt;=1"),IF(COUNTIF('Master list(no salts, metals)'!$K609:$Y609, "#N/A")=14,TRUE,FALSE))</f>
        <v>0</v>
      </c>
      <c r="R610" t="b">
        <f>AND(COUNTIF('Master list(no salts, metals)'!R609,"&lt;=1"),IF(COUNTIF('Master list(no salts, metals)'!$K609:$Y609, "#N/A")=14,TRUE,FALSE))</f>
        <v>0</v>
      </c>
      <c r="S610" t="b">
        <f>AND(COUNTIF('Master list(no salts, metals)'!S609,"&lt;=1"),IF(COUNTIF('Master list(no salts, metals)'!$K609:$Y609, "#N/A")=14,TRUE,FALSE))</f>
        <v>0</v>
      </c>
      <c r="T610" t="b">
        <f>AND(COUNTIF('Master list(no salts, metals)'!T609,"&lt;=1"),IF(COUNTIF('Master list(no salts, metals)'!$K609:$Y609, "#N/A")=14,TRUE,FALSE))</f>
        <v>0</v>
      </c>
      <c r="U610" t="b">
        <f>AND(COUNTIF('Master list(no salts, metals)'!U609,"&lt;=1"),IF(COUNTIF('Master list(no salts, metals)'!$K609:$Y609, "#N/A")=14,TRUE,FALSE))</f>
        <v>0</v>
      </c>
      <c r="V610" t="b">
        <f>AND(COUNTIF('Master list(no salts, metals)'!V609,"&lt;=1"),IF(COUNTIF('Master list(no salts, metals)'!$K609:$Y609, "#N/A")=14,TRUE,FALSE))</f>
        <v>0</v>
      </c>
      <c r="W610" t="b">
        <f>AND(COUNTIF('Master list(no salts, metals)'!W609,"&lt;=1"),IF(COUNTIF('Master list(no salts, metals)'!$K609:$Y609, "#N/A")=14,TRUE,FALSE))</f>
        <v>1</v>
      </c>
      <c r="X610" t="b">
        <f>AND(COUNTIF('Master list(no salts, metals)'!X609,"&lt;=1"),IF(COUNTIF('Master list(no salts, metals)'!$K609:$Y609, "#N/A")=14,TRUE,FALSE))</f>
        <v>0</v>
      </c>
      <c r="Y610" t="b">
        <f>AND(COUNTIF('Master list(no salts, metals)'!Y609,"&lt;=1"),IF(COUNTIF('Master list(no salts, metals)'!$K609:$Y609, "#N/A")=14,TRUE,FALSE))</f>
        <v>0</v>
      </c>
    </row>
    <row r="611" spans="11:25" x14ac:dyDescent="0.25">
      <c r="K611" t="b">
        <f>AND(COUNTIF('Master list(no salts, metals)'!K610,"&lt;=1"),IF(COUNTIF('Master list(no salts, metals)'!$K610:$Y610, "#N/A")=14,TRUE,FALSE))</f>
        <v>0</v>
      </c>
      <c r="L611" t="b">
        <f>AND(COUNTIF('Master list(no salts, metals)'!L610,"&lt;=1"),IF(COUNTIF('Master list(no salts, metals)'!$K610:$Y610, "#N/A")=14,TRUE,FALSE))</f>
        <v>0</v>
      </c>
      <c r="M611" t="b">
        <f>AND(COUNTIF('Master list(no salts, metals)'!M610,"&lt;=1"),IF(COUNTIF('Master list(no salts, metals)'!$K610:$Y610, "#N/A")=14,TRUE,FALSE))</f>
        <v>0</v>
      </c>
      <c r="N611" t="b">
        <f>AND(COUNTIF('Master list(no salts, metals)'!N610,"&lt;=1"),IF(COUNTIF('Master list(no salts, metals)'!$K610:$Y610, "#N/A")=14,TRUE,FALSE))</f>
        <v>0</v>
      </c>
      <c r="O611" t="b">
        <f>AND(COUNTIF('Master list(no salts, metals)'!O610,"&lt;=1"),IF(COUNTIF('Master list(no salts, metals)'!$K610:$Y610, "#N/A")=14,TRUE,FALSE))</f>
        <v>0</v>
      </c>
      <c r="P611" t="b">
        <f>AND(COUNTIF('Master list(no salts, metals)'!P610,"&lt;=1"),IF(COUNTIF('Master list(no salts, metals)'!$K610:$Y610, "#N/A")=14,TRUE,FALSE))</f>
        <v>0</v>
      </c>
      <c r="Q611" t="b">
        <f>AND(COUNTIF('Master list(no salts, metals)'!Q610,"&lt;=1"),IF(COUNTIF('Master list(no salts, metals)'!$K610:$Y610, "#N/A")=14,TRUE,FALSE))</f>
        <v>0</v>
      </c>
      <c r="R611" t="b">
        <f>AND(COUNTIF('Master list(no salts, metals)'!R610,"&lt;=1"),IF(COUNTIF('Master list(no salts, metals)'!$K610:$Y610, "#N/A")=14,TRUE,FALSE))</f>
        <v>0</v>
      </c>
      <c r="S611" t="b">
        <f>AND(COUNTIF('Master list(no salts, metals)'!S610,"&lt;=1"),IF(COUNTIF('Master list(no salts, metals)'!$K610:$Y610, "#N/A")=14,TRUE,FALSE))</f>
        <v>0</v>
      </c>
      <c r="T611" t="b">
        <f>AND(COUNTIF('Master list(no salts, metals)'!T610,"&lt;=1"),IF(COUNTIF('Master list(no salts, metals)'!$K610:$Y610, "#N/A")=14,TRUE,FALSE))</f>
        <v>0</v>
      </c>
      <c r="U611" t="b">
        <f>AND(COUNTIF('Master list(no salts, metals)'!U610,"&lt;=1"),IF(COUNTIF('Master list(no salts, metals)'!$K610:$Y610, "#N/A")=14,TRUE,FALSE))</f>
        <v>0</v>
      </c>
      <c r="V611" t="b">
        <f>AND(COUNTIF('Master list(no salts, metals)'!V610,"&lt;=1"),IF(COUNTIF('Master list(no salts, metals)'!$K610:$Y610, "#N/A")=14,TRUE,FALSE))</f>
        <v>0</v>
      </c>
      <c r="W611" t="b">
        <f>AND(COUNTIF('Master list(no salts, metals)'!W610,"&lt;=1"),IF(COUNTIF('Master list(no salts, metals)'!$K610:$Y610, "#N/A")=14,TRUE,FALSE))</f>
        <v>0</v>
      </c>
      <c r="X611" t="b">
        <f>AND(COUNTIF('Master list(no salts, metals)'!X610,"&lt;=1"),IF(COUNTIF('Master list(no salts, metals)'!$K610:$Y610, "#N/A")=14,TRUE,FALSE))</f>
        <v>0</v>
      </c>
      <c r="Y611" t="b">
        <f>AND(COUNTIF('Master list(no salts, metals)'!Y610,"&lt;=1"),IF(COUNTIF('Master list(no salts, metals)'!$K610:$Y610, "#N/A")=14,TRUE,FALSE))</f>
        <v>0</v>
      </c>
    </row>
    <row r="612" spans="11:25" x14ac:dyDescent="0.25">
      <c r="K612" t="b">
        <f>AND(COUNTIF('Master list(no salts, metals)'!K611,"&lt;=1"),IF(COUNTIF('Master list(no salts, metals)'!$K611:$Y611, "#N/A")=14,TRUE,FALSE))</f>
        <v>1</v>
      </c>
      <c r="L612" t="b">
        <f>AND(COUNTIF('Master list(no salts, metals)'!L611,"&lt;=1"),IF(COUNTIF('Master list(no salts, metals)'!$K611:$Y611, "#N/A")=14,TRUE,FALSE))</f>
        <v>0</v>
      </c>
      <c r="M612" t="b">
        <f>AND(COUNTIF('Master list(no salts, metals)'!M611,"&lt;=1"),IF(COUNTIF('Master list(no salts, metals)'!$K611:$Y611, "#N/A")=14,TRUE,FALSE))</f>
        <v>0</v>
      </c>
      <c r="N612" t="b">
        <f>AND(COUNTIF('Master list(no salts, metals)'!N611,"&lt;=1"),IF(COUNTIF('Master list(no salts, metals)'!$K611:$Y611, "#N/A")=14,TRUE,FALSE))</f>
        <v>0</v>
      </c>
      <c r="O612" t="b">
        <f>AND(COUNTIF('Master list(no salts, metals)'!O611,"&lt;=1"),IF(COUNTIF('Master list(no salts, metals)'!$K611:$Y611, "#N/A")=14,TRUE,FALSE))</f>
        <v>0</v>
      </c>
      <c r="P612" t="b">
        <f>AND(COUNTIF('Master list(no salts, metals)'!P611,"&lt;=1"),IF(COUNTIF('Master list(no salts, metals)'!$K611:$Y611, "#N/A")=14,TRUE,FALSE))</f>
        <v>0</v>
      </c>
      <c r="Q612" t="b">
        <f>AND(COUNTIF('Master list(no salts, metals)'!Q611,"&lt;=1"),IF(COUNTIF('Master list(no salts, metals)'!$K611:$Y611, "#N/A")=14,TRUE,FALSE))</f>
        <v>0</v>
      </c>
      <c r="R612" t="b">
        <f>AND(COUNTIF('Master list(no salts, metals)'!R611,"&lt;=1"),IF(COUNTIF('Master list(no salts, metals)'!$K611:$Y611, "#N/A")=14,TRUE,FALSE))</f>
        <v>0</v>
      </c>
      <c r="S612" t="b">
        <f>AND(COUNTIF('Master list(no salts, metals)'!S611,"&lt;=1"),IF(COUNTIF('Master list(no salts, metals)'!$K611:$Y611, "#N/A")=14,TRUE,FALSE))</f>
        <v>0</v>
      </c>
      <c r="T612" t="b">
        <f>AND(COUNTIF('Master list(no salts, metals)'!T611,"&lt;=1"),IF(COUNTIF('Master list(no salts, metals)'!$K611:$Y611, "#N/A")=14,TRUE,FALSE))</f>
        <v>0</v>
      </c>
      <c r="U612" t="b">
        <f>AND(COUNTIF('Master list(no salts, metals)'!U611,"&lt;=1"),IF(COUNTIF('Master list(no salts, metals)'!$K611:$Y611, "#N/A")=14,TRUE,FALSE))</f>
        <v>0</v>
      </c>
      <c r="V612" t="b">
        <f>AND(COUNTIF('Master list(no salts, metals)'!V611,"&lt;=1"),IF(COUNTIF('Master list(no salts, metals)'!$K611:$Y611, "#N/A")=14,TRUE,FALSE))</f>
        <v>0</v>
      </c>
      <c r="W612" t="b">
        <f>AND(COUNTIF('Master list(no salts, metals)'!W611,"&lt;=1"),IF(COUNTIF('Master list(no salts, metals)'!$K611:$Y611, "#N/A")=14,TRUE,FALSE))</f>
        <v>0</v>
      </c>
      <c r="X612" t="b">
        <f>AND(COUNTIF('Master list(no salts, metals)'!X611,"&lt;=1"),IF(COUNTIF('Master list(no salts, metals)'!$K611:$Y611, "#N/A")=14,TRUE,FALSE))</f>
        <v>0</v>
      </c>
      <c r="Y612" t="b">
        <f>AND(COUNTIF('Master list(no salts, metals)'!Y611,"&lt;=1"),IF(COUNTIF('Master list(no salts, metals)'!$K611:$Y611, "#N/A")=14,TRUE,FALSE))</f>
        <v>0</v>
      </c>
    </row>
    <row r="613" spans="11:25" x14ac:dyDescent="0.25">
      <c r="K613" t="b">
        <f>AND(COUNTIF('Master list(no salts, metals)'!K612,"&lt;=1"),IF(COUNTIF('Master list(no salts, metals)'!$K612:$Y612, "#N/A")=14,TRUE,FALSE))</f>
        <v>0</v>
      </c>
      <c r="L613" t="b">
        <f>AND(COUNTIF('Master list(no salts, metals)'!L612,"&lt;=1"),IF(COUNTIF('Master list(no salts, metals)'!$K612:$Y612, "#N/A")=14,TRUE,FALSE))</f>
        <v>0</v>
      </c>
      <c r="M613" t="b">
        <f>AND(COUNTIF('Master list(no salts, metals)'!M612,"&lt;=1"),IF(COUNTIF('Master list(no salts, metals)'!$K612:$Y612, "#N/A")=14,TRUE,FALSE))</f>
        <v>0</v>
      </c>
      <c r="N613" t="b">
        <f>AND(COUNTIF('Master list(no salts, metals)'!N612,"&lt;=1"),IF(COUNTIF('Master list(no salts, metals)'!$K612:$Y612, "#N/A")=14,TRUE,FALSE))</f>
        <v>0</v>
      </c>
      <c r="O613" t="b">
        <f>AND(COUNTIF('Master list(no salts, metals)'!O612,"&lt;=1"),IF(COUNTIF('Master list(no salts, metals)'!$K612:$Y612, "#N/A")=14,TRUE,FALSE))</f>
        <v>0</v>
      </c>
      <c r="P613" t="b">
        <f>AND(COUNTIF('Master list(no salts, metals)'!P612,"&lt;=1"),IF(COUNTIF('Master list(no salts, metals)'!$K612:$Y612, "#N/A")=14,TRUE,FALSE))</f>
        <v>0</v>
      </c>
      <c r="Q613" t="b">
        <f>AND(COUNTIF('Master list(no salts, metals)'!Q612,"&lt;=1"),IF(COUNTIF('Master list(no salts, metals)'!$K612:$Y612, "#N/A")=14,TRUE,FALSE))</f>
        <v>0</v>
      </c>
      <c r="R613" t="b">
        <f>AND(COUNTIF('Master list(no salts, metals)'!R612,"&lt;=1"),IF(COUNTIF('Master list(no salts, metals)'!$K612:$Y612, "#N/A")=14,TRUE,FALSE))</f>
        <v>0</v>
      </c>
      <c r="S613" t="b">
        <f>AND(COUNTIF('Master list(no salts, metals)'!S612,"&lt;=1"),IF(COUNTIF('Master list(no salts, metals)'!$K612:$Y612, "#N/A")=14,TRUE,FALSE))</f>
        <v>0</v>
      </c>
      <c r="T613" t="b">
        <f>AND(COUNTIF('Master list(no salts, metals)'!T612,"&lt;=1"),IF(COUNTIF('Master list(no salts, metals)'!$K612:$Y612, "#N/A")=14,TRUE,FALSE))</f>
        <v>1</v>
      </c>
      <c r="U613" t="b">
        <f>AND(COUNTIF('Master list(no salts, metals)'!U612,"&lt;=1"),IF(COUNTIF('Master list(no salts, metals)'!$K612:$Y612, "#N/A")=14,TRUE,FALSE))</f>
        <v>0</v>
      </c>
      <c r="V613" t="b">
        <f>AND(COUNTIF('Master list(no salts, metals)'!V612,"&lt;=1"),IF(COUNTIF('Master list(no salts, metals)'!$K612:$Y612, "#N/A")=14,TRUE,FALSE))</f>
        <v>0</v>
      </c>
      <c r="W613" t="b">
        <f>AND(COUNTIF('Master list(no salts, metals)'!W612,"&lt;=1"),IF(COUNTIF('Master list(no salts, metals)'!$K612:$Y612, "#N/A")=14,TRUE,FALSE))</f>
        <v>0</v>
      </c>
      <c r="X613" t="b">
        <f>AND(COUNTIF('Master list(no salts, metals)'!X612,"&lt;=1"),IF(COUNTIF('Master list(no salts, metals)'!$K612:$Y612, "#N/A")=14,TRUE,FALSE))</f>
        <v>0</v>
      </c>
      <c r="Y613" t="b">
        <f>AND(COUNTIF('Master list(no salts, metals)'!Y612,"&lt;=1"),IF(COUNTIF('Master list(no salts, metals)'!$K612:$Y612, "#N/A")=14,TRUE,FALSE))</f>
        <v>0</v>
      </c>
    </row>
    <row r="614" spans="11:25" x14ac:dyDescent="0.25">
      <c r="K614" t="b">
        <f>AND(COUNTIF('Master list(no salts, metals)'!K613,"&lt;=1"),IF(COUNTIF('Master list(no salts, metals)'!$K613:$Y613, "#N/A")=14,TRUE,FALSE))</f>
        <v>0</v>
      </c>
      <c r="L614" t="b">
        <f>AND(COUNTIF('Master list(no salts, metals)'!L613,"&lt;=1"),IF(COUNTIF('Master list(no salts, metals)'!$K613:$Y613, "#N/A")=14,TRUE,FALSE))</f>
        <v>0</v>
      </c>
      <c r="M614" t="b">
        <f>AND(COUNTIF('Master list(no salts, metals)'!M613,"&lt;=1"),IF(COUNTIF('Master list(no salts, metals)'!$K613:$Y613, "#N/A")=14,TRUE,FALSE))</f>
        <v>0</v>
      </c>
      <c r="N614" t="b">
        <f>AND(COUNTIF('Master list(no salts, metals)'!N613,"&lt;=1"),IF(COUNTIF('Master list(no salts, metals)'!$K613:$Y613, "#N/A")=14,TRUE,FALSE))</f>
        <v>0</v>
      </c>
      <c r="O614" t="b">
        <f>AND(COUNTIF('Master list(no salts, metals)'!O613,"&lt;=1"),IF(COUNTIF('Master list(no salts, metals)'!$K613:$Y613, "#N/A")=14,TRUE,FALSE))</f>
        <v>0</v>
      </c>
      <c r="P614" t="b">
        <f>AND(COUNTIF('Master list(no salts, metals)'!P613,"&lt;=1"),IF(COUNTIF('Master list(no salts, metals)'!$K613:$Y613, "#N/A")=14,TRUE,FALSE))</f>
        <v>0</v>
      </c>
      <c r="Q614" t="b">
        <f>AND(COUNTIF('Master list(no salts, metals)'!Q613,"&lt;=1"),IF(COUNTIF('Master list(no salts, metals)'!$K613:$Y613, "#N/A")=14,TRUE,FALSE))</f>
        <v>0</v>
      </c>
      <c r="R614" t="b">
        <f>AND(COUNTIF('Master list(no salts, metals)'!R613,"&lt;=1"),IF(COUNTIF('Master list(no salts, metals)'!$K613:$Y613, "#N/A")=14,TRUE,FALSE))</f>
        <v>1</v>
      </c>
      <c r="S614" t="b">
        <f>AND(COUNTIF('Master list(no salts, metals)'!S613,"&lt;=1"),IF(COUNTIF('Master list(no salts, metals)'!$K613:$Y613, "#N/A")=14,TRUE,FALSE))</f>
        <v>0</v>
      </c>
      <c r="T614" t="b">
        <f>AND(COUNTIF('Master list(no salts, metals)'!T613,"&lt;=1"),IF(COUNTIF('Master list(no salts, metals)'!$K613:$Y613, "#N/A")=14,TRUE,FALSE))</f>
        <v>0</v>
      </c>
      <c r="U614" t="b">
        <f>AND(COUNTIF('Master list(no salts, metals)'!U613,"&lt;=1"),IF(COUNTIF('Master list(no salts, metals)'!$K613:$Y613, "#N/A")=14,TRUE,FALSE))</f>
        <v>0</v>
      </c>
      <c r="V614" t="b">
        <f>AND(COUNTIF('Master list(no salts, metals)'!V613,"&lt;=1"),IF(COUNTIF('Master list(no salts, metals)'!$K613:$Y613, "#N/A")=14,TRUE,FALSE))</f>
        <v>0</v>
      </c>
      <c r="W614" t="b">
        <f>AND(COUNTIF('Master list(no salts, metals)'!W613,"&lt;=1"),IF(COUNTIF('Master list(no salts, metals)'!$K613:$Y613, "#N/A")=14,TRUE,FALSE))</f>
        <v>0</v>
      </c>
      <c r="X614" t="b">
        <f>AND(COUNTIF('Master list(no salts, metals)'!X613,"&lt;=1"),IF(COUNTIF('Master list(no salts, metals)'!$K613:$Y613, "#N/A")=14,TRUE,FALSE))</f>
        <v>0</v>
      </c>
      <c r="Y614" t="b">
        <f>AND(COUNTIF('Master list(no salts, metals)'!Y613,"&lt;=1"),IF(COUNTIF('Master list(no salts, metals)'!$K613:$Y613, "#N/A")=14,TRUE,FALSE))</f>
        <v>0</v>
      </c>
    </row>
    <row r="615" spans="11:25" x14ac:dyDescent="0.25">
      <c r="K615" t="b">
        <f>AND(COUNTIF('Master list(no salts, metals)'!K614,"&lt;=1"),IF(COUNTIF('Master list(no salts, metals)'!$K614:$Y614, "#N/A")=14,TRUE,FALSE))</f>
        <v>0</v>
      </c>
      <c r="L615" t="b">
        <f>AND(COUNTIF('Master list(no salts, metals)'!L614,"&lt;=1"),IF(COUNTIF('Master list(no salts, metals)'!$K614:$Y614, "#N/A")=14,TRUE,FALSE))</f>
        <v>0</v>
      </c>
      <c r="M615" t="b">
        <f>AND(COUNTIF('Master list(no salts, metals)'!M614,"&lt;=1"),IF(COUNTIF('Master list(no salts, metals)'!$K614:$Y614, "#N/A")=14,TRUE,FALSE))</f>
        <v>0</v>
      </c>
      <c r="N615" t="b">
        <f>AND(COUNTIF('Master list(no salts, metals)'!N614,"&lt;=1"),IF(COUNTIF('Master list(no salts, metals)'!$K614:$Y614, "#N/A")=14,TRUE,FALSE))</f>
        <v>0</v>
      </c>
      <c r="O615" t="b">
        <f>AND(COUNTIF('Master list(no salts, metals)'!O614,"&lt;=1"),IF(COUNTIF('Master list(no salts, metals)'!$K614:$Y614, "#N/A")=14,TRUE,FALSE))</f>
        <v>0</v>
      </c>
      <c r="P615" t="b">
        <f>AND(COUNTIF('Master list(no salts, metals)'!P614,"&lt;=1"),IF(COUNTIF('Master list(no salts, metals)'!$K614:$Y614, "#N/A")=14,TRUE,FALSE))</f>
        <v>0</v>
      </c>
      <c r="Q615" t="b">
        <f>AND(COUNTIF('Master list(no salts, metals)'!Q614,"&lt;=1"),IF(COUNTIF('Master list(no salts, metals)'!$K614:$Y614, "#N/A")=14,TRUE,FALSE))</f>
        <v>0</v>
      </c>
      <c r="R615" t="b">
        <f>AND(COUNTIF('Master list(no salts, metals)'!R614,"&lt;=1"),IF(COUNTIF('Master list(no salts, metals)'!$K614:$Y614, "#N/A")=14,TRUE,FALSE))</f>
        <v>0</v>
      </c>
      <c r="S615" t="b">
        <f>AND(COUNTIF('Master list(no salts, metals)'!S614,"&lt;=1"),IF(COUNTIF('Master list(no salts, metals)'!$K614:$Y614, "#N/A")=14,TRUE,FALSE))</f>
        <v>0</v>
      </c>
      <c r="T615" t="b">
        <f>AND(COUNTIF('Master list(no salts, metals)'!T614,"&lt;=1"),IF(COUNTIF('Master list(no salts, metals)'!$K614:$Y614, "#N/A")=14,TRUE,FALSE))</f>
        <v>0</v>
      </c>
      <c r="U615" t="b">
        <f>AND(COUNTIF('Master list(no salts, metals)'!U614,"&lt;=1"),IF(COUNTIF('Master list(no salts, metals)'!$K614:$Y614, "#N/A")=14,TRUE,FALSE))</f>
        <v>0</v>
      </c>
      <c r="V615" t="b">
        <f>AND(COUNTIF('Master list(no salts, metals)'!V614,"&lt;=1"),IF(COUNTIF('Master list(no salts, metals)'!$K614:$Y614, "#N/A")=14,TRUE,FALSE))</f>
        <v>0</v>
      </c>
      <c r="W615" t="b">
        <f>AND(COUNTIF('Master list(no salts, metals)'!W614,"&lt;=1"),IF(COUNTIF('Master list(no salts, metals)'!$K614:$Y614, "#N/A")=14,TRUE,FALSE))</f>
        <v>0</v>
      </c>
      <c r="X615" t="b">
        <f>AND(COUNTIF('Master list(no salts, metals)'!X614,"&lt;=1"),IF(COUNTIF('Master list(no salts, metals)'!$K614:$Y614, "#N/A")=14,TRUE,FALSE))</f>
        <v>0</v>
      </c>
      <c r="Y615" t="b">
        <f>AND(COUNTIF('Master list(no salts, metals)'!Y614,"&lt;=1"),IF(COUNTIF('Master list(no salts, metals)'!$K614:$Y614, "#N/A")=14,TRUE,FALSE))</f>
        <v>0</v>
      </c>
    </row>
    <row r="616" spans="11:25" x14ac:dyDescent="0.25">
      <c r="K616" t="b">
        <f>AND(COUNTIF('Master list(no salts, metals)'!K615,"&lt;=1"),IF(COUNTIF('Master list(no salts, metals)'!$K615:$Y615, "#N/A")=14,TRUE,FALSE))</f>
        <v>0</v>
      </c>
      <c r="L616" t="b">
        <f>AND(COUNTIF('Master list(no salts, metals)'!L615,"&lt;=1"),IF(COUNTIF('Master list(no salts, metals)'!$K615:$Y615, "#N/A")=14,TRUE,FALSE))</f>
        <v>0</v>
      </c>
      <c r="M616" t="b">
        <f>AND(COUNTIF('Master list(no salts, metals)'!M615,"&lt;=1"),IF(COUNTIF('Master list(no salts, metals)'!$K615:$Y615, "#N/A")=14,TRUE,FALSE))</f>
        <v>0</v>
      </c>
      <c r="N616" t="b">
        <f>AND(COUNTIF('Master list(no salts, metals)'!N615,"&lt;=1"),IF(COUNTIF('Master list(no salts, metals)'!$K615:$Y615, "#N/A")=14,TRUE,FALSE))</f>
        <v>0</v>
      </c>
      <c r="O616" t="b">
        <f>AND(COUNTIF('Master list(no salts, metals)'!O615,"&lt;=1"),IF(COUNTIF('Master list(no salts, metals)'!$K615:$Y615, "#N/A")=14,TRUE,FALSE))</f>
        <v>0</v>
      </c>
      <c r="P616" t="b">
        <f>AND(COUNTIF('Master list(no salts, metals)'!P615,"&lt;=1"),IF(COUNTIF('Master list(no salts, metals)'!$K615:$Y615, "#N/A")=14,TRUE,FALSE))</f>
        <v>0</v>
      </c>
      <c r="Q616" t="b">
        <f>AND(COUNTIF('Master list(no salts, metals)'!Q615,"&lt;=1"),IF(COUNTIF('Master list(no salts, metals)'!$K615:$Y615, "#N/A")=14,TRUE,FALSE))</f>
        <v>0</v>
      </c>
      <c r="R616" t="b">
        <f>AND(COUNTIF('Master list(no salts, metals)'!R615,"&lt;=1"),IF(COUNTIF('Master list(no salts, metals)'!$K615:$Y615, "#N/A")=14,TRUE,FALSE))</f>
        <v>0</v>
      </c>
      <c r="S616" t="b">
        <f>AND(COUNTIF('Master list(no salts, metals)'!S615,"&lt;=1"),IF(COUNTIF('Master list(no salts, metals)'!$K615:$Y615, "#N/A")=14,TRUE,FALSE))</f>
        <v>0</v>
      </c>
      <c r="T616" t="b">
        <f>AND(COUNTIF('Master list(no salts, metals)'!T615,"&lt;=1"),IF(COUNTIF('Master list(no salts, metals)'!$K615:$Y615, "#N/A")=14,TRUE,FALSE))</f>
        <v>1</v>
      </c>
      <c r="U616" t="b">
        <f>AND(COUNTIF('Master list(no salts, metals)'!U615,"&lt;=1"),IF(COUNTIF('Master list(no salts, metals)'!$K615:$Y615, "#N/A")=14,TRUE,FALSE))</f>
        <v>0</v>
      </c>
      <c r="V616" t="b">
        <f>AND(COUNTIF('Master list(no salts, metals)'!V615,"&lt;=1"),IF(COUNTIF('Master list(no salts, metals)'!$K615:$Y615, "#N/A")=14,TRUE,FALSE))</f>
        <v>0</v>
      </c>
      <c r="W616" t="b">
        <f>AND(COUNTIF('Master list(no salts, metals)'!W615,"&lt;=1"),IF(COUNTIF('Master list(no salts, metals)'!$K615:$Y615, "#N/A")=14,TRUE,FALSE))</f>
        <v>0</v>
      </c>
      <c r="X616" t="b">
        <f>AND(COUNTIF('Master list(no salts, metals)'!X615,"&lt;=1"),IF(COUNTIF('Master list(no salts, metals)'!$K615:$Y615, "#N/A")=14,TRUE,FALSE))</f>
        <v>0</v>
      </c>
      <c r="Y616" t="b">
        <f>AND(COUNTIF('Master list(no salts, metals)'!Y615,"&lt;=1"),IF(COUNTIF('Master list(no salts, metals)'!$K615:$Y615, "#N/A")=14,TRUE,FALSE))</f>
        <v>0</v>
      </c>
    </row>
    <row r="617" spans="11:25" x14ac:dyDescent="0.25">
      <c r="K617" t="b">
        <f>AND(COUNTIF('Master list(no salts, metals)'!K616,"&lt;=1"),IF(COUNTIF('Master list(no salts, metals)'!$K616:$Y616, "#N/A")=14,TRUE,FALSE))</f>
        <v>0</v>
      </c>
      <c r="L617" t="b">
        <f>AND(COUNTIF('Master list(no salts, metals)'!L616,"&lt;=1"),IF(COUNTIF('Master list(no salts, metals)'!$K616:$Y616, "#N/A")=14,TRUE,FALSE))</f>
        <v>0</v>
      </c>
      <c r="M617" t="b">
        <f>AND(COUNTIF('Master list(no salts, metals)'!M616,"&lt;=1"),IF(COUNTIF('Master list(no salts, metals)'!$K616:$Y616, "#N/A")=14,TRUE,FALSE))</f>
        <v>0</v>
      </c>
      <c r="N617" t="b">
        <f>AND(COUNTIF('Master list(no salts, metals)'!N616,"&lt;=1"),IF(COUNTIF('Master list(no salts, metals)'!$K616:$Y616, "#N/A")=14,TRUE,FALSE))</f>
        <v>0</v>
      </c>
      <c r="O617" t="b">
        <f>AND(COUNTIF('Master list(no salts, metals)'!O616,"&lt;=1"),IF(COUNTIF('Master list(no salts, metals)'!$K616:$Y616, "#N/A")=14,TRUE,FALSE))</f>
        <v>0</v>
      </c>
      <c r="P617" t="b">
        <f>AND(COUNTIF('Master list(no salts, metals)'!P616,"&lt;=1"),IF(COUNTIF('Master list(no salts, metals)'!$K616:$Y616, "#N/A")=14,TRUE,FALSE))</f>
        <v>0</v>
      </c>
      <c r="Q617" t="b">
        <f>AND(COUNTIF('Master list(no salts, metals)'!Q616,"&lt;=1"),IF(COUNTIF('Master list(no salts, metals)'!$K616:$Y616, "#N/A")=14,TRUE,FALSE))</f>
        <v>0</v>
      </c>
      <c r="R617" t="b">
        <f>AND(COUNTIF('Master list(no salts, metals)'!R616,"&lt;=1"),IF(COUNTIF('Master list(no salts, metals)'!$K616:$Y616, "#N/A")=14,TRUE,FALSE))</f>
        <v>0</v>
      </c>
      <c r="S617" t="b">
        <f>AND(COUNTIF('Master list(no salts, metals)'!S616,"&lt;=1"),IF(COUNTIF('Master list(no salts, metals)'!$K616:$Y616, "#N/A")=14,TRUE,FALSE))</f>
        <v>0</v>
      </c>
      <c r="T617" t="b">
        <f>AND(COUNTIF('Master list(no salts, metals)'!T616,"&lt;=1"),IF(COUNTIF('Master list(no salts, metals)'!$K616:$Y616, "#N/A")=14,TRUE,FALSE))</f>
        <v>0</v>
      </c>
      <c r="U617" t="b">
        <f>AND(COUNTIF('Master list(no salts, metals)'!U616,"&lt;=1"),IF(COUNTIF('Master list(no salts, metals)'!$K616:$Y616, "#N/A")=14,TRUE,FALSE))</f>
        <v>0</v>
      </c>
      <c r="V617" t="b">
        <f>AND(COUNTIF('Master list(no salts, metals)'!V616,"&lt;=1"),IF(COUNTIF('Master list(no salts, metals)'!$K616:$Y616, "#N/A")=14,TRUE,FALSE))</f>
        <v>0</v>
      </c>
      <c r="W617" t="b">
        <f>AND(COUNTIF('Master list(no salts, metals)'!W616,"&lt;=1"),IF(COUNTIF('Master list(no salts, metals)'!$K616:$Y616, "#N/A")=14,TRUE,FALSE))</f>
        <v>0</v>
      </c>
      <c r="X617" t="b">
        <f>AND(COUNTIF('Master list(no salts, metals)'!X616,"&lt;=1"),IF(COUNTIF('Master list(no salts, metals)'!$K616:$Y616, "#N/A")=14,TRUE,FALSE))</f>
        <v>0</v>
      </c>
      <c r="Y617" t="b">
        <f>AND(COUNTIF('Master list(no salts, metals)'!Y616,"&lt;=1"),IF(COUNTIF('Master list(no salts, metals)'!$K616:$Y616, "#N/A")=14,TRUE,FALSE))</f>
        <v>0</v>
      </c>
    </row>
    <row r="618" spans="11:25" x14ac:dyDescent="0.25">
      <c r="K618" t="b">
        <f>AND(COUNTIF('Master list(no salts, metals)'!K617,"&lt;=1"),IF(COUNTIF('Master list(no salts, metals)'!$K617:$Y617, "#N/A")=14,TRUE,FALSE))</f>
        <v>0</v>
      </c>
      <c r="L618" t="b">
        <f>AND(COUNTIF('Master list(no salts, metals)'!L617,"&lt;=1"),IF(COUNTIF('Master list(no salts, metals)'!$K617:$Y617, "#N/A")=14,TRUE,FALSE))</f>
        <v>0</v>
      </c>
      <c r="M618" t="b">
        <f>AND(COUNTIF('Master list(no salts, metals)'!M617,"&lt;=1"),IF(COUNTIF('Master list(no salts, metals)'!$K617:$Y617, "#N/A")=14,TRUE,FALSE))</f>
        <v>0</v>
      </c>
      <c r="N618" t="b">
        <f>AND(COUNTIF('Master list(no salts, metals)'!N617,"&lt;=1"),IF(COUNTIF('Master list(no salts, metals)'!$K617:$Y617, "#N/A")=14,TRUE,FALSE))</f>
        <v>0</v>
      </c>
      <c r="O618" t="b">
        <f>AND(COUNTIF('Master list(no salts, metals)'!O617,"&lt;=1"),IF(COUNTIF('Master list(no salts, metals)'!$K617:$Y617, "#N/A")=14,TRUE,FALSE))</f>
        <v>0</v>
      </c>
      <c r="P618" t="b">
        <f>AND(COUNTIF('Master list(no salts, metals)'!P617,"&lt;=1"),IF(COUNTIF('Master list(no salts, metals)'!$K617:$Y617, "#N/A")=14,TRUE,FALSE))</f>
        <v>0</v>
      </c>
      <c r="Q618" t="b">
        <f>AND(COUNTIF('Master list(no salts, metals)'!Q617,"&lt;=1"),IF(COUNTIF('Master list(no salts, metals)'!$K617:$Y617, "#N/A")=14,TRUE,FALSE))</f>
        <v>0</v>
      </c>
      <c r="R618" t="b">
        <f>AND(COUNTIF('Master list(no salts, metals)'!R617,"&lt;=1"),IF(COUNTIF('Master list(no salts, metals)'!$K617:$Y617, "#N/A")=14,TRUE,FALSE))</f>
        <v>0</v>
      </c>
      <c r="S618" t="b">
        <f>AND(COUNTIF('Master list(no salts, metals)'!S617,"&lt;=1"),IF(COUNTIF('Master list(no salts, metals)'!$K617:$Y617, "#N/A")=14,TRUE,FALSE))</f>
        <v>0</v>
      </c>
      <c r="T618" t="b">
        <f>AND(COUNTIF('Master list(no salts, metals)'!T617,"&lt;=1"),IF(COUNTIF('Master list(no salts, metals)'!$K617:$Y617, "#N/A")=14,TRUE,FALSE))</f>
        <v>0</v>
      </c>
      <c r="U618" t="b">
        <f>AND(COUNTIF('Master list(no salts, metals)'!U617,"&lt;=1"),IF(COUNTIF('Master list(no salts, metals)'!$K617:$Y617, "#N/A")=14,TRUE,FALSE))</f>
        <v>0</v>
      </c>
      <c r="V618" t="b">
        <f>AND(COUNTIF('Master list(no salts, metals)'!V617,"&lt;=1"),IF(COUNTIF('Master list(no salts, metals)'!$K617:$Y617, "#N/A")=14,TRUE,FALSE))</f>
        <v>0</v>
      </c>
      <c r="W618" t="b">
        <f>AND(COUNTIF('Master list(no salts, metals)'!W617,"&lt;=1"),IF(COUNTIF('Master list(no salts, metals)'!$K617:$Y617, "#N/A")=14,TRUE,FALSE))</f>
        <v>0</v>
      </c>
      <c r="X618" t="b">
        <f>AND(COUNTIF('Master list(no salts, metals)'!X617,"&lt;=1"),IF(COUNTIF('Master list(no salts, metals)'!$K617:$Y617, "#N/A")=14,TRUE,FALSE))</f>
        <v>0</v>
      </c>
      <c r="Y618" t="b">
        <f>AND(COUNTIF('Master list(no salts, metals)'!Y617,"&lt;=1"),IF(COUNTIF('Master list(no salts, metals)'!$K617:$Y617, "#N/A")=14,TRUE,FALSE))</f>
        <v>1</v>
      </c>
    </row>
    <row r="619" spans="11:25" x14ac:dyDescent="0.25">
      <c r="K619" t="b">
        <f>AND(COUNTIF('Master list(no salts, metals)'!K618,"&lt;=1"),IF(COUNTIF('Master list(no salts, metals)'!$K618:$Y618, "#N/A")=14,TRUE,FALSE))</f>
        <v>0</v>
      </c>
      <c r="L619" t="b">
        <f>AND(COUNTIF('Master list(no salts, metals)'!L618,"&lt;=1"),IF(COUNTIF('Master list(no salts, metals)'!$K618:$Y618, "#N/A")=14,TRUE,FALSE))</f>
        <v>0</v>
      </c>
      <c r="M619" t="b">
        <f>AND(COUNTIF('Master list(no salts, metals)'!M618,"&lt;=1"),IF(COUNTIF('Master list(no salts, metals)'!$K618:$Y618, "#N/A")=14,TRUE,FALSE))</f>
        <v>0</v>
      </c>
      <c r="N619" t="b">
        <f>AND(COUNTIF('Master list(no salts, metals)'!N618,"&lt;=1"),IF(COUNTIF('Master list(no salts, metals)'!$K618:$Y618, "#N/A")=14,TRUE,FALSE))</f>
        <v>0</v>
      </c>
      <c r="O619" t="b">
        <f>AND(COUNTIF('Master list(no salts, metals)'!O618,"&lt;=1"),IF(COUNTIF('Master list(no salts, metals)'!$K618:$Y618, "#N/A")=14,TRUE,FALSE))</f>
        <v>0</v>
      </c>
      <c r="P619" t="b">
        <f>AND(COUNTIF('Master list(no salts, metals)'!P618,"&lt;=1"),IF(COUNTIF('Master list(no salts, metals)'!$K618:$Y618, "#N/A")=14,TRUE,FALSE))</f>
        <v>0</v>
      </c>
      <c r="Q619" t="b">
        <f>AND(COUNTIF('Master list(no salts, metals)'!Q618,"&lt;=1"),IF(COUNTIF('Master list(no salts, metals)'!$K618:$Y618, "#N/A")=14,TRUE,FALSE))</f>
        <v>0</v>
      </c>
      <c r="R619" t="b">
        <f>AND(COUNTIF('Master list(no salts, metals)'!R618,"&lt;=1"),IF(COUNTIF('Master list(no salts, metals)'!$K618:$Y618, "#N/A")=14,TRUE,FALSE))</f>
        <v>0</v>
      </c>
      <c r="S619" t="b">
        <f>AND(COUNTIF('Master list(no salts, metals)'!S618,"&lt;=1"),IF(COUNTIF('Master list(no salts, metals)'!$K618:$Y618, "#N/A")=14,TRUE,FALSE))</f>
        <v>0</v>
      </c>
      <c r="T619" t="b">
        <f>AND(COUNTIF('Master list(no salts, metals)'!T618,"&lt;=1"),IF(COUNTIF('Master list(no salts, metals)'!$K618:$Y618, "#N/A")=14,TRUE,FALSE))</f>
        <v>0</v>
      </c>
      <c r="U619" t="b">
        <f>AND(COUNTIF('Master list(no salts, metals)'!U618,"&lt;=1"),IF(COUNTIF('Master list(no salts, metals)'!$K618:$Y618, "#N/A")=14,TRUE,FALSE))</f>
        <v>0</v>
      </c>
      <c r="V619" t="b">
        <f>AND(COUNTIF('Master list(no salts, metals)'!V618,"&lt;=1"),IF(COUNTIF('Master list(no salts, metals)'!$K618:$Y618, "#N/A")=14,TRUE,FALSE))</f>
        <v>0</v>
      </c>
      <c r="W619" t="b">
        <f>AND(COUNTIF('Master list(no salts, metals)'!W618,"&lt;=1"),IF(COUNTIF('Master list(no salts, metals)'!$K618:$Y618, "#N/A")=14,TRUE,FALSE))</f>
        <v>0</v>
      </c>
      <c r="X619" t="b">
        <f>AND(COUNTIF('Master list(no salts, metals)'!X618,"&lt;=1"),IF(COUNTIF('Master list(no salts, metals)'!$K618:$Y618, "#N/A")=14,TRUE,FALSE))</f>
        <v>0</v>
      </c>
      <c r="Y619" t="b">
        <f>AND(COUNTIF('Master list(no salts, metals)'!Y618,"&lt;=1"),IF(COUNTIF('Master list(no salts, metals)'!$K618:$Y618, "#N/A")=14,TRUE,FALSE))</f>
        <v>1</v>
      </c>
    </row>
    <row r="620" spans="11:25" x14ac:dyDescent="0.25">
      <c r="K620" t="b">
        <f>AND(COUNTIF('Master list(no salts, metals)'!K619,"&lt;=1"),IF(COUNTIF('Master list(no salts, metals)'!$K619:$Y619, "#N/A")=14,TRUE,FALSE))</f>
        <v>0</v>
      </c>
      <c r="L620" t="b">
        <f>AND(COUNTIF('Master list(no salts, metals)'!L619,"&lt;=1"),IF(COUNTIF('Master list(no salts, metals)'!$K619:$Y619, "#N/A")=14,TRUE,FALSE))</f>
        <v>0</v>
      </c>
      <c r="M620" t="b">
        <f>AND(COUNTIF('Master list(no salts, metals)'!M619,"&lt;=1"),IF(COUNTIF('Master list(no salts, metals)'!$K619:$Y619, "#N/A")=14,TRUE,FALSE))</f>
        <v>0</v>
      </c>
      <c r="N620" t="b">
        <f>AND(COUNTIF('Master list(no salts, metals)'!N619,"&lt;=1"),IF(COUNTIF('Master list(no salts, metals)'!$K619:$Y619, "#N/A")=14,TRUE,FALSE))</f>
        <v>0</v>
      </c>
      <c r="O620" t="b">
        <f>AND(COUNTIF('Master list(no salts, metals)'!O619,"&lt;=1"),IF(COUNTIF('Master list(no salts, metals)'!$K619:$Y619, "#N/A")=14,TRUE,FALSE))</f>
        <v>0</v>
      </c>
      <c r="P620" t="b">
        <f>AND(COUNTIF('Master list(no salts, metals)'!P619,"&lt;=1"),IF(COUNTIF('Master list(no salts, metals)'!$K619:$Y619, "#N/A")=14,TRUE,FALSE))</f>
        <v>0</v>
      </c>
      <c r="Q620" t="b">
        <f>AND(COUNTIF('Master list(no salts, metals)'!Q619,"&lt;=1"),IF(COUNTIF('Master list(no salts, metals)'!$K619:$Y619, "#N/A")=14,TRUE,FALSE))</f>
        <v>0</v>
      </c>
      <c r="R620" t="b">
        <f>AND(COUNTIF('Master list(no salts, metals)'!R619,"&lt;=1"),IF(COUNTIF('Master list(no salts, metals)'!$K619:$Y619, "#N/A")=14,TRUE,FALSE))</f>
        <v>0</v>
      </c>
      <c r="S620" t="b">
        <f>AND(COUNTIF('Master list(no salts, metals)'!S619,"&lt;=1"),IF(COUNTIF('Master list(no salts, metals)'!$K619:$Y619, "#N/A")=14,TRUE,FALSE))</f>
        <v>0</v>
      </c>
      <c r="T620" t="b">
        <f>AND(COUNTIF('Master list(no salts, metals)'!T619,"&lt;=1"),IF(COUNTIF('Master list(no salts, metals)'!$K619:$Y619, "#N/A")=14,TRUE,FALSE))</f>
        <v>0</v>
      </c>
      <c r="U620" t="b">
        <f>AND(COUNTIF('Master list(no salts, metals)'!U619,"&lt;=1"),IF(COUNTIF('Master list(no salts, metals)'!$K619:$Y619, "#N/A")=14,TRUE,FALSE))</f>
        <v>0</v>
      </c>
      <c r="V620" t="b">
        <f>AND(COUNTIF('Master list(no salts, metals)'!V619,"&lt;=1"),IF(COUNTIF('Master list(no salts, metals)'!$K619:$Y619, "#N/A")=14,TRUE,FALSE))</f>
        <v>0</v>
      </c>
      <c r="W620" t="b">
        <f>AND(COUNTIF('Master list(no salts, metals)'!W619,"&lt;=1"),IF(COUNTIF('Master list(no salts, metals)'!$K619:$Y619, "#N/A")=14,TRUE,FALSE))</f>
        <v>0</v>
      </c>
      <c r="X620" t="b">
        <f>AND(COUNTIF('Master list(no salts, metals)'!X619,"&lt;=1"),IF(COUNTIF('Master list(no salts, metals)'!$K619:$Y619, "#N/A")=14,TRUE,FALSE))</f>
        <v>0</v>
      </c>
      <c r="Y620" t="b">
        <f>AND(COUNTIF('Master list(no salts, metals)'!Y619,"&lt;=1"),IF(COUNTIF('Master list(no salts, metals)'!$K619:$Y619, "#N/A")=14,TRUE,FALSE))</f>
        <v>0</v>
      </c>
    </row>
    <row r="621" spans="11:25" x14ac:dyDescent="0.25">
      <c r="K621" t="b">
        <f>AND(COUNTIF('Master list(no salts, metals)'!K620,"&lt;=1"),IF(COUNTIF('Master list(no salts, metals)'!$K620:$Y620, "#N/A")=14,TRUE,FALSE))</f>
        <v>0</v>
      </c>
      <c r="L621" t="b">
        <f>AND(COUNTIF('Master list(no salts, metals)'!L620,"&lt;=1"),IF(COUNTIF('Master list(no salts, metals)'!$K620:$Y620, "#N/A")=14,TRUE,FALSE))</f>
        <v>0</v>
      </c>
      <c r="M621" t="b">
        <f>AND(COUNTIF('Master list(no salts, metals)'!M620,"&lt;=1"),IF(COUNTIF('Master list(no salts, metals)'!$K620:$Y620, "#N/A")=14,TRUE,FALSE))</f>
        <v>0</v>
      </c>
      <c r="N621" t="b">
        <f>AND(COUNTIF('Master list(no salts, metals)'!N620,"&lt;=1"),IF(COUNTIF('Master list(no salts, metals)'!$K620:$Y620, "#N/A")=14,TRUE,FALSE))</f>
        <v>0</v>
      </c>
      <c r="O621" t="b">
        <f>AND(COUNTIF('Master list(no salts, metals)'!O620,"&lt;=1"),IF(COUNTIF('Master list(no salts, metals)'!$K620:$Y620, "#N/A")=14,TRUE,FALSE))</f>
        <v>0</v>
      </c>
      <c r="P621" t="b">
        <f>AND(COUNTIF('Master list(no salts, metals)'!P620,"&lt;=1"),IF(COUNTIF('Master list(no salts, metals)'!$K620:$Y620, "#N/A")=14,TRUE,FALSE))</f>
        <v>0</v>
      </c>
      <c r="Q621" t="b">
        <f>AND(COUNTIF('Master list(no salts, metals)'!Q620,"&lt;=1"),IF(COUNTIF('Master list(no salts, metals)'!$K620:$Y620, "#N/A")=14,TRUE,FALSE))</f>
        <v>0</v>
      </c>
      <c r="R621" t="b">
        <f>AND(COUNTIF('Master list(no salts, metals)'!R620,"&lt;=1"),IF(COUNTIF('Master list(no salts, metals)'!$K620:$Y620, "#N/A")=14,TRUE,FALSE))</f>
        <v>0</v>
      </c>
      <c r="S621" t="b">
        <f>AND(COUNTIF('Master list(no salts, metals)'!S620,"&lt;=1"),IF(COUNTIF('Master list(no salts, metals)'!$K620:$Y620, "#N/A")=14,TRUE,FALSE))</f>
        <v>0</v>
      </c>
      <c r="T621" t="b">
        <f>AND(COUNTIF('Master list(no salts, metals)'!T620,"&lt;=1"),IF(COUNTIF('Master list(no salts, metals)'!$K620:$Y620, "#N/A")=14,TRUE,FALSE))</f>
        <v>0</v>
      </c>
      <c r="U621" t="b">
        <f>AND(COUNTIF('Master list(no salts, metals)'!U620,"&lt;=1"),IF(COUNTIF('Master list(no salts, metals)'!$K620:$Y620, "#N/A")=14,TRUE,FALSE))</f>
        <v>0</v>
      </c>
      <c r="V621" t="b">
        <f>AND(COUNTIF('Master list(no salts, metals)'!V620,"&lt;=1"),IF(COUNTIF('Master list(no salts, metals)'!$K620:$Y620, "#N/A")=14,TRUE,FALSE))</f>
        <v>0</v>
      </c>
      <c r="W621" t="b">
        <f>AND(COUNTIF('Master list(no salts, metals)'!W620,"&lt;=1"),IF(COUNTIF('Master list(no salts, metals)'!$K620:$Y620, "#N/A")=14,TRUE,FALSE))</f>
        <v>1</v>
      </c>
      <c r="X621" t="b">
        <f>AND(COUNTIF('Master list(no salts, metals)'!X620,"&lt;=1"),IF(COUNTIF('Master list(no salts, metals)'!$K620:$Y620, "#N/A")=14,TRUE,FALSE))</f>
        <v>0</v>
      </c>
      <c r="Y621" t="b">
        <f>AND(COUNTIF('Master list(no salts, metals)'!Y620,"&lt;=1"),IF(COUNTIF('Master list(no salts, metals)'!$K620:$Y620, "#N/A")=14,TRUE,FALSE))</f>
        <v>0</v>
      </c>
    </row>
    <row r="622" spans="11:25" x14ac:dyDescent="0.25">
      <c r="K622" t="b">
        <f>AND(COUNTIF('Master list(no salts, metals)'!K621,"&lt;=1"),IF(COUNTIF('Master list(no salts, metals)'!$K621:$Y621, "#N/A")=14,TRUE,FALSE))</f>
        <v>0</v>
      </c>
      <c r="L622" t="b">
        <f>AND(COUNTIF('Master list(no salts, metals)'!L621,"&lt;=1"),IF(COUNTIF('Master list(no salts, metals)'!$K621:$Y621, "#N/A")=14,TRUE,FALSE))</f>
        <v>0</v>
      </c>
      <c r="M622" t="b">
        <f>AND(COUNTIF('Master list(no salts, metals)'!M621,"&lt;=1"),IF(COUNTIF('Master list(no salts, metals)'!$K621:$Y621, "#N/A")=14,TRUE,FALSE))</f>
        <v>0</v>
      </c>
      <c r="N622" t="b">
        <f>AND(COUNTIF('Master list(no salts, metals)'!N621,"&lt;=1"),IF(COUNTIF('Master list(no salts, metals)'!$K621:$Y621, "#N/A")=14,TRUE,FALSE))</f>
        <v>0</v>
      </c>
      <c r="O622" t="b">
        <f>AND(COUNTIF('Master list(no salts, metals)'!O621,"&lt;=1"),IF(COUNTIF('Master list(no salts, metals)'!$K621:$Y621, "#N/A")=14,TRUE,FALSE))</f>
        <v>0</v>
      </c>
      <c r="P622" t="b">
        <f>AND(COUNTIF('Master list(no salts, metals)'!P621,"&lt;=1"),IF(COUNTIF('Master list(no salts, metals)'!$K621:$Y621, "#N/A")=14,TRUE,FALSE))</f>
        <v>0</v>
      </c>
      <c r="Q622" t="b">
        <f>AND(COUNTIF('Master list(no salts, metals)'!Q621,"&lt;=1"),IF(COUNTIF('Master list(no salts, metals)'!$K621:$Y621, "#N/A")=14,TRUE,FALSE))</f>
        <v>0</v>
      </c>
      <c r="R622" t="b">
        <f>AND(COUNTIF('Master list(no salts, metals)'!R621,"&lt;=1"),IF(COUNTIF('Master list(no salts, metals)'!$K621:$Y621, "#N/A")=14,TRUE,FALSE))</f>
        <v>0</v>
      </c>
      <c r="S622" t="b">
        <f>AND(COUNTIF('Master list(no salts, metals)'!S621,"&lt;=1"),IF(COUNTIF('Master list(no salts, metals)'!$K621:$Y621, "#N/A")=14,TRUE,FALSE))</f>
        <v>0</v>
      </c>
      <c r="T622" t="b">
        <f>AND(COUNTIF('Master list(no salts, metals)'!T621,"&lt;=1"),IF(COUNTIF('Master list(no salts, metals)'!$K621:$Y621, "#N/A")=14,TRUE,FALSE))</f>
        <v>0</v>
      </c>
      <c r="U622" t="b">
        <f>AND(COUNTIF('Master list(no salts, metals)'!U621,"&lt;=1"),IF(COUNTIF('Master list(no salts, metals)'!$K621:$Y621, "#N/A")=14,TRUE,FALSE))</f>
        <v>0</v>
      </c>
      <c r="V622" t="b">
        <f>AND(COUNTIF('Master list(no salts, metals)'!V621,"&lt;=1"),IF(COUNTIF('Master list(no salts, metals)'!$K621:$Y621, "#N/A")=14,TRUE,FALSE))</f>
        <v>0</v>
      </c>
      <c r="W622" t="b">
        <f>AND(COUNTIF('Master list(no salts, metals)'!W621,"&lt;=1"),IF(COUNTIF('Master list(no salts, metals)'!$K621:$Y621, "#N/A")=14,TRUE,FALSE))</f>
        <v>0</v>
      </c>
      <c r="X622" t="b">
        <f>AND(COUNTIF('Master list(no salts, metals)'!X621,"&lt;=1"),IF(COUNTIF('Master list(no salts, metals)'!$K621:$Y621, "#N/A")=14,TRUE,FALSE))</f>
        <v>0</v>
      </c>
      <c r="Y622" t="b">
        <f>AND(COUNTIF('Master list(no salts, metals)'!Y621,"&lt;=1"),IF(COUNTIF('Master list(no salts, metals)'!$K621:$Y621, "#N/A")=14,TRUE,FALSE))</f>
        <v>0</v>
      </c>
    </row>
    <row r="623" spans="11:25" x14ac:dyDescent="0.25">
      <c r="K623" t="b">
        <f>AND(COUNTIF('Master list(no salts, metals)'!K622,"&lt;=1"),IF(COUNTIF('Master list(no salts, metals)'!$K622:$Y622, "#N/A")=14,TRUE,FALSE))</f>
        <v>0</v>
      </c>
      <c r="L623" t="b">
        <f>AND(COUNTIF('Master list(no salts, metals)'!L622,"&lt;=1"),IF(COUNTIF('Master list(no salts, metals)'!$K622:$Y622, "#N/A")=14,TRUE,FALSE))</f>
        <v>0</v>
      </c>
      <c r="M623" t="b">
        <f>AND(COUNTIF('Master list(no salts, metals)'!M622,"&lt;=1"),IF(COUNTIF('Master list(no salts, metals)'!$K622:$Y622, "#N/A")=14,TRUE,FALSE))</f>
        <v>0</v>
      </c>
      <c r="N623" t="b">
        <f>AND(COUNTIF('Master list(no salts, metals)'!N622,"&lt;=1"),IF(COUNTIF('Master list(no salts, metals)'!$K622:$Y622, "#N/A")=14,TRUE,FALSE))</f>
        <v>0</v>
      </c>
      <c r="O623" t="b">
        <f>AND(COUNTIF('Master list(no salts, metals)'!O622,"&lt;=1"),IF(COUNTIF('Master list(no salts, metals)'!$K622:$Y622, "#N/A")=14,TRUE,FALSE))</f>
        <v>0</v>
      </c>
      <c r="P623" t="b">
        <f>AND(COUNTIF('Master list(no salts, metals)'!P622,"&lt;=1"),IF(COUNTIF('Master list(no salts, metals)'!$K622:$Y622, "#N/A")=14,TRUE,FALSE))</f>
        <v>0</v>
      </c>
      <c r="Q623" t="b">
        <f>AND(COUNTIF('Master list(no salts, metals)'!Q622,"&lt;=1"),IF(COUNTIF('Master list(no salts, metals)'!$K622:$Y622, "#N/A")=14,TRUE,FALSE))</f>
        <v>0</v>
      </c>
      <c r="R623" t="b">
        <f>AND(COUNTIF('Master list(no salts, metals)'!R622,"&lt;=1"),IF(COUNTIF('Master list(no salts, metals)'!$K622:$Y622, "#N/A")=14,TRUE,FALSE))</f>
        <v>0</v>
      </c>
      <c r="S623" t="b">
        <f>AND(COUNTIF('Master list(no salts, metals)'!S622,"&lt;=1"),IF(COUNTIF('Master list(no salts, metals)'!$K622:$Y622, "#N/A")=14,TRUE,FALSE))</f>
        <v>0</v>
      </c>
      <c r="T623" t="b">
        <f>AND(COUNTIF('Master list(no salts, metals)'!T622,"&lt;=1"),IF(COUNTIF('Master list(no salts, metals)'!$K622:$Y622, "#N/A")=14,TRUE,FALSE))</f>
        <v>0</v>
      </c>
      <c r="U623" t="b">
        <f>AND(COUNTIF('Master list(no salts, metals)'!U622,"&lt;=1"),IF(COUNTIF('Master list(no salts, metals)'!$K622:$Y622, "#N/A")=14,TRUE,FALSE))</f>
        <v>0</v>
      </c>
      <c r="V623" t="b">
        <f>AND(COUNTIF('Master list(no salts, metals)'!V622,"&lt;=1"),IF(COUNTIF('Master list(no salts, metals)'!$K622:$Y622, "#N/A")=14,TRUE,FALSE))</f>
        <v>0</v>
      </c>
      <c r="W623" t="b">
        <f>AND(COUNTIF('Master list(no salts, metals)'!W622,"&lt;=1"),IF(COUNTIF('Master list(no salts, metals)'!$K622:$Y622, "#N/A")=14,TRUE,FALSE))</f>
        <v>0</v>
      </c>
      <c r="X623" t="b">
        <f>AND(COUNTIF('Master list(no salts, metals)'!X622,"&lt;=1"),IF(COUNTIF('Master list(no salts, metals)'!$K622:$Y622, "#N/A")=14,TRUE,FALSE))</f>
        <v>1</v>
      </c>
      <c r="Y623" t="b">
        <f>AND(COUNTIF('Master list(no salts, metals)'!Y622,"&lt;=1"),IF(COUNTIF('Master list(no salts, metals)'!$K622:$Y622, "#N/A")=14,TRUE,FALSE))</f>
        <v>0</v>
      </c>
    </row>
    <row r="624" spans="11:25" x14ac:dyDescent="0.25">
      <c r="K624" t="b">
        <f>AND(COUNTIF('Master list(no salts, metals)'!K623,"&lt;=1"),IF(COUNTIF('Master list(no salts, metals)'!$K623:$Y623, "#N/A")=14,TRUE,FALSE))</f>
        <v>0</v>
      </c>
      <c r="L624" t="b">
        <f>AND(COUNTIF('Master list(no salts, metals)'!L623,"&lt;=1"),IF(COUNTIF('Master list(no salts, metals)'!$K623:$Y623, "#N/A")=14,TRUE,FALSE))</f>
        <v>0</v>
      </c>
      <c r="M624" t="b">
        <f>AND(COUNTIF('Master list(no salts, metals)'!M623,"&lt;=1"),IF(COUNTIF('Master list(no salts, metals)'!$K623:$Y623, "#N/A")=14,TRUE,FALSE))</f>
        <v>0</v>
      </c>
      <c r="N624" t="b">
        <f>AND(COUNTIF('Master list(no salts, metals)'!N623,"&lt;=1"),IF(COUNTIF('Master list(no salts, metals)'!$K623:$Y623, "#N/A")=14,TRUE,FALSE))</f>
        <v>0</v>
      </c>
      <c r="O624" t="b">
        <f>AND(COUNTIF('Master list(no salts, metals)'!O623,"&lt;=1"),IF(COUNTIF('Master list(no salts, metals)'!$K623:$Y623, "#N/A")=14,TRUE,FALSE))</f>
        <v>0</v>
      </c>
      <c r="P624" t="b">
        <f>AND(COUNTIF('Master list(no salts, metals)'!P623,"&lt;=1"),IF(COUNTIF('Master list(no salts, metals)'!$K623:$Y623, "#N/A")=14,TRUE,FALSE))</f>
        <v>0</v>
      </c>
      <c r="Q624" t="b">
        <f>AND(COUNTIF('Master list(no salts, metals)'!Q623,"&lt;=1"),IF(COUNTIF('Master list(no salts, metals)'!$K623:$Y623, "#N/A")=14,TRUE,FALSE))</f>
        <v>0</v>
      </c>
      <c r="R624" t="b">
        <f>AND(COUNTIF('Master list(no salts, metals)'!R623,"&lt;=1"),IF(COUNTIF('Master list(no salts, metals)'!$K623:$Y623, "#N/A")=14,TRUE,FALSE))</f>
        <v>0</v>
      </c>
      <c r="S624" t="b">
        <f>AND(COUNTIF('Master list(no salts, metals)'!S623,"&lt;=1"),IF(COUNTIF('Master list(no salts, metals)'!$K623:$Y623, "#N/A")=14,TRUE,FALSE))</f>
        <v>0</v>
      </c>
      <c r="T624" t="b">
        <f>AND(COUNTIF('Master list(no salts, metals)'!T623,"&lt;=1"),IF(COUNTIF('Master list(no salts, metals)'!$K623:$Y623, "#N/A")=14,TRUE,FALSE))</f>
        <v>1</v>
      </c>
      <c r="U624" t="b">
        <f>AND(COUNTIF('Master list(no salts, metals)'!U623,"&lt;=1"),IF(COUNTIF('Master list(no salts, metals)'!$K623:$Y623, "#N/A")=14,TRUE,FALSE))</f>
        <v>0</v>
      </c>
      <c r="V624" t="b">
        <f>AND(COUNTIF('Master list(no salts, metals)'!V623,"&lt;=1"),IF(COUNTIF('Master list(no salts, metals)'!$K623:$Y623, "#N/A")=14,TRUE,FALSE))</f>
        <v>0</v>
      </c>
      <c r="W624" t="b">
        <f>AND(COUNTIF('Master list(no salts, metals)'!W623,"&lt;=1"),IF(COUNTIF('Master list(no salts, metals)'!$K623:$Y623, "#N/A")=14,TRUE,FALSE))</f>
        <v>0</v>
      </c>
      <c r="X624" t="b">
        <f>AND(COUNTIF('Master list(no salts, metals)'!X623,"&lt;=1"),IF(COUNTIF('Master list(no salts, metals)'!$K623:$Y623, "#N/A")=14,TRUE,FALSE))</f>
        <v>0</v>
      </c>
      <c r="Y624" t="b">
        <f>AND(COUNTIF('Master list(no salts, metals)'!Y623,"&lt;=1"),IF(COUNTIF('Master list(no salts, metals)'!$K623:$Y623, "#N/A")=14,TRUE,FALSE))</f>
        <v>0</v>
      </c>
    </row>
    <row r="625" spans="11:25" x14ac:dyDescent="0.25">
      <c r="K625" t="b">
        <f>AND(COUNTIF('Master list(no salts, metals)'!K624,"&lt;=1"),IF(COUNTIF('Master list(no salts, metals)'!$K624:$Y624, "#N/A")=14,TRUE,FALSE))</f>
        <v>0</v>
      </c>
      <c r="L625" t="b">
        <f>AND(COUNTIF('Master list(no salts, metals)'!L624,"&lt;=1"),IF(COUNTIF('Master list(no salts, metals)'!$K624:$Y624, "#N/A")=14,TRUE,FALSE))</f>
        <v>0</v>
      </c>
      <c r="M625" t="b">
        <f>AND(COUNTIF('Master list(no salts, metals)'!M624,"&lt;=1"),IF(COUNTIF('Master list(no salts, metals)'!$K624:$Y624, "#N/A")=14,TRUE,FALSE))</f>
        <v>0</v>
      </c>
      <c r="N625" t="b">
        <f>AND(COUNTIF('Master list(no salts, metals)'!N624,"&lt;=1"),IF(COUNTIF('Master list(no salts, metals)'!$K624:$Y624, "#N/A")=14,TRUE,FALSE))</f>
        <v>0</v>
      </c>
      <c r="O625" t="b">
        <f>AND(COUNTIF('Master list(no salts, metals)'!O624,"&lt;=1"),IF(COUNTIF('Master list(no salts, metals)'!$K624:$Y624, "#N/A")=14,TRUE,FALSE))</f>
        <v>0</v>
      </c>
      <c r="P625" t="b">
        <f>AND(COUNTIF('Master list(no salts, metals)'!P624,"&lt;=1"),IF(COUNTIF('Master list(no salts, metals)'!$K624:$Y624, "#N/A")=14,TRUE,FALSE))</f>
        <v>0</v>
      </c>
      <c r="Q625" t="b">
        <f>AND(COUNTIF('Master list(no salts, metals)'!Q624,"&lt;=1"),IF(COUNTIF('Master list(no salts, metals)'!$K624:$Y624, "#N/A")=14,TRUE,FALSE))</f>
        <v>0</v>
      </c>
      <c r="R625" t="b">
        <f>AND(COUNTIF('Master list(no salts, metals)'!R624,"&lt;=1"),IF(COUNTIF('Master list(no salts, metals)'!$K624:$Y624, "#N/A")=14,TRUE,FALSE))</f>
        <v>0</v>
      </c>
      <c r="S625" t="b">
        <f>AND(COUNTIF('Master list(no salts, metals)'!S624,"&lt;=1"),IF(COUNTIF('Master list(no salts, metals)'!$K624:$Y624, "#N/A")=14,TRUE,FALSE))</f>
        <v>0</v>
      </c>
      <c r="T625" t="b">
        <f>AND(COUNTIF('Master list(no salts, metals)'!T624,"&lt;=1"),IF(COUNTIF('Master list(no salts, metals)'!$K624:$Y624, "#N/A")=14,TRUE,FALSE))</f>
        <v>1</v>
      </c>
      <c r="U625" t="b">
        <f>AND(COUNTIF('Master list(no salts, metals)'!U624,"&lt;=1"),IF(COUNTIF('Master list(no salts, metals)'!$K624:$Y624, "#N/A")=14,TRUE,FALSE))</f>
        <v>0</v>
      </c>
      <c r="V625" t="b">
        <f>AND(COUNTIF('Master list(no salts, metals)'!V624,"&lt;=1"),IF(COUNTIF('Master list(no salts, metals)'!$K624:$Y624, "#N/A")=14,TRUE,FALSE))</f>
        <v>0</v>
      </c>
      <c r="W625" t="b">
        <f>AND(COUNTIF('Master list(no salts, metals)'!W624,"&lt;=1"),IF(COUNTIF('Master list(no salts, metals)'!$K624:$Y624, "#N/A")=14,TRUE,FALSE))</f>
        <v>0</v>
      </c>
      <c r="X625" t="b">
        <f>AND(COUNTIF('Master list(no salts, metals)'!X624,"&lt;=1"),IF(COUNTIF('Master list(no salts, metals)'!$K624:$Y624, "#N/A")=14,TRUE,FALSE))</f>
        <v>0</v>
      </c>
      <c r="Y625" t="b">
        <f>AND(COUNTIF('Master list(no salts, metals)'!Y624,"&lt;=1"),IF(COUNTIF('Master list(no salts, metals)'!$K624:$Y624, "#N/A")=14,TRUE,FALSE))</f>
        <v>0</v>
      </c>
    </row>
    <row r="626" spans="11:25" x14ac:dyDescent="0.25">
      <c r="K626" t="b">
        <f>AND(COUNTIF('Master list(no salts, metals)'!K625,"&lt;=1"),IF(COUNTIF('Master list(no salts, metals)'!$K625:$Y625, "#N/A")=14,TRUE,FALSE))</f>
        <v>0</v>
      </c>
      <c r="L626" t="b">
        <f>AND(COUNTIF('Master list(no salts, metals)'!L625,"&lt;=1"),IF(COUNTIF('Master list(no salts, metals)'!$K625:$Y625, "#N/A")=14,TRUE,FALSE))</f>
        <v>0</v>
      </c>
      <c r="M626" t="b">
        <f>AND(COUNTIF('Master list(no salts, metals)'!M625,"&lt;=1"),IF(COUNTIF('Master list(no salts, metals)'!$K625:$Y625, "#N/A")=14,TRUE,FALSE))</f>
        <v>0</v>
      </c>
      <c r="N626" t="b">
        <f>AND(COUNTIF('Master list(no salts, metals)'!N625,"&lt;=1"),IF(COUNTIF('Master list(no salts, metals)'!$K625:$Y625, "#N/A")=14,TRUE,FALSE))</f>
        <v>0</v>
      </c>
      <c r="O626" t="b">
        <f>AND(COUNTIF('Master list(no salts, metals)'!O625,"&lt;=1"),IF(COUNTIF('Master list(no salts, metals)'!$K625:$Y625, "#N/A")=14,TRUE,FALSE))</f>
        <v>0</v>
      </c>
      <c r="P626" t="b">
        <f>AND(COUNTIF('Master list(no salts, metals)'!P625,"&lt;=1"),IF(COUNTIF('Master list(no salts, metals)'!$K625:$Y625, "#N/A")=14,TRUE,FALSE))</f>
        <v>0</v>
      </c>
      <c r="Q626" t="b">
        <f>AND(COUNTIF('Master list(no salts, metals)'!Q625,"&lt;=1"),IF(COUNTIF('Master list(no salts, metals)'!$K625:$Y625, "#N/A")=14,TRUE,FALSE))</f>
        <v>0</v>
      </c>
      <c r="R626" t="b">
        <f>AND(COUNTIF('Master list(no salts, metals)'!R625,"&lt;=1"),IF(COUNTIF('Master list(no salts, metals)'!$K625:$Y625, "#N/A")=14,TRUE,FALSE))</f>
        <v>0</v>
      </c>
      <c r="S626" t="b">
        <f>AND(COUNTIF('Master list(no salts, metals)'!S625,"&lt;=1"),IF(COUNTIF('Master list(no salts, metals)'!$K625:$Y625, "#N/A")=14,TRUE,FALSE))</f>
        <v>0</v>
      </c>
      <c r="T626" t="b">
        <f>AND(COUNTIF('Master list(no salts, metals)'!T625,"&lt;=1"),IF(COUNTIF('Master list(no salts, metals)'!$K625:$Y625, "#N/A")=14,TRUE,FALSE))</f>
        <v>1</v>
      </c>
      <c r="U626" t="b">
        <f>AND(COUNTIF('Master list(no salts, metals)'!U625,"&lt;=1"),IF(COUNTIF('Master list(no salts, metals)'!$K625:$Y625, "#N/A")=14,TRUE,FALSE))</f>
        <v>0</v>
      </c>
      <c r="V626" t="b">
        <f>AND(COUNTIF('Master list(no salts, metals)'!V625,"&lt;=1"),IF(COUNTIF('Master list(no salts, metals)'!$K625:$Y625, "#N/A")=14,TRUE,FALSE))</f>
        <v>0</v>
      </c>
      <c r="W626" t="b">
        <f>AND(COUNTIF('Master list(no salts, metals)'!W625,"&lt;=1"),IF(COUNTIF('Master list(no salts, metals)'!$K625:$Y625, "#N/A")=14,TRUE,FALSE))</f>
        <v>0</v>
      </c>
      <c r="X626" t="b">
        <f>AND(COUNTIF('Master list(no salts, metals)'!X625,"&lt;=1"),IF(COUNTIF('Master list(no salts, metals)'!$K625:$Y625, "#N/A")=14,TRUE,FALSE))</f>
        <v>0</v>
      </c>
      <c r="Y626" t="b">
        <f>AND(COUNTIF('Master list(no salts, metals)'!Y625,"&lt;=1"),IF(COUNTIF('Master list(no salts, metals)'!$K625:$Y625, "#N/A")=14,TRUE,FALSE))</f>
        <v>0</v>
      </c>
    </row>
    <row r="627" spans="11:25" x14ac:dyDescent="0.25">
      <c r="K627" t="b">
        <f>AND(COUNTIF('Master list(no salts, metals)'!K626,"&lt;=1"),IF(COUNTIF('Master list(no salts, metals)'!$K626:$Y626, "#N/A")=14,TRUE,FALSE))</f>
        <v>1</v>
      </c>
      <c r="L627" t="b">
        <f>AND(COUNTIF('Master list(no salts, metals)'!L626,"&lt;=1"),IF(COUNTIF('Master list(no salts, metals)'!$K626:$Y626, "#N/A")=14,TRUE,FALSE))</f>
        <v>0</v>
      </c>
      <c r="M627" t="b">
        <f>AND(COUNTIF('Master list(no salts, metals)'!M626,"&lt;=1"),IF(COUNTIF('Master list(no salts, metals)'!$K626:$Y626, "#N/A")=14,TRUE,FALSE))</f>
        <v>0</v>
      </c>
      <c r="N627" t="b">
        <f>AND(COUNTIF('Master list(no salts, metals)'!N626,"&lt;=1"),IF(COUNTIF('Master list(no salts, metals)'!$K626:$Y626, "#N/A")=14,TRUE,FALSE))</f>
        <v>0</v>
      </c>
      <c r="O627" t="b">
        <f>AND(COUNTIF('Master list(no salts, metals)'!O626,"&lt;=1"),IF(COUNTIF('Master list(no salts, metals)'!$K626:$Y626, "#N/A")=14,TRUE,FALSE))</f>
        <v>0</v>
      </c>
      <c r="P627" t="b">
        <f>AND(COUNTIF('Master list(no salts, metals)'!P626,"&lt;=1"),IF(COUNTIF('Master list(no salts, metals)'!$K626:$Y626, "#N/A")=14,TRUE,FALSE))</f>
        <v>0</v>
      </c>
      <c r="Q627" t="b">
        <f>AND(COUNTIF('Master list(no salts, metals)'!Q626,"&lt;=1"),IF(COUNTIF('Master list(no salts, metals)'!$K626:$Y626, "#N/A")=14,TRUE,FALSE))</f>
        <v>0</v>
      </c>
      <c r="R627" t="b">
        <f>AND(COUNTIF('Master list(no salts, metals)'!R626,"&lt;=1"),IF(COUNTIF('Master list(no salts, metals)'!$K626:$Y626, "#N/A")=14,TRUE,FALSE))</f>
        <v>0</v>
      </c>
      <c r="S627" t="b">
        <f>AND(COUNTIF('Master list(no salts, metals)'!S626,"&lt;=1"),IF(COUNTIF('Master list(no salts, metals)'!$K626:$Y626, "#N/A")=14,TRUE,FALSE))</f>
        <v>0</v>
      </c>
      <c r="T627" t="b">
        <f>AND(COUNTIF('Master list(no salts, metals)'!T626,"&lt;=1"),IF(COUNTIF('Master list(no salts, metals)'!$K626:$Y626, "#N/A")=14,TRUE,FALSE))</f>
        <v>0</v>
      </c>
      <c r="U627" t="b">
        <f>AND(COUNTIF('Master list(no salts, metals)'!U626,"&lt;=1"),IF(COUNTIF('Master list(no salts, metals)'!$K626:$Y626, "#N/A")=14,TRUE,FALSE))</f>
        <v>0</v>
      </c>
      <c r="V627" t="b">
        <f>AND(COUNTIF('Master list(no salts, metals)'!V626,"&lt;=1"),IF(COUNTIF('Master list(no salts, metals)'!$K626:$Y626, "#N/A")=14,TRUE,FALSE))</f>
        <v>0</v>
      </c>
      <c r="W627" t="b">
        <f>AND(COUNTIF('Master list(no salts, metals)'!W626,"&lt;=1"),IF(COUNTIF('Master list(no salts, metals)'!$K626:$Y626, "#N/A")=14,TRUE,FALSE))</f>
        <v>0</v>
      </c>
      <c r="X627" t="b">
        <f>AND(COUNTIF('Master list(no salts, metals)'!X626,"&lt;=1"),IF(COUNTIF('Master list(no salts, metals)'!$K626:$Y626, "#N/A")=14,TRUE,FALSE))</f>
        <v>0</v>
      </c>
      <c r="Y627" t="b">
        <f>AND(COUNTIF('Master list(no salts, metals)'!Y626,"&lt;=1"),IF(COUNTIF('Master list(no salts, metals)'!$K626:$Y626, "#N/A")=14,TRUE,FALSE))</f>
        <v>0</v>
      </c>
    </row>
    <row r="628" spans="11:25" x14ac:dyDescent="0.25">
      <c r="K628" t="b">
        <f>AND(COUNTIF('Master list(no salts, metals)'!K627,"&lt;=1"),IF(COUNTIF('Master list(no salts, metals)'!$K627:$Y627, "#N/A")=14,TRUE,FALSE))</f>
        <v>0</v>
      </c>
      <c r="L628" t="b">
        <f>AND(COUNTIF('Master list(no salts, metals)'!L627,"&lt;=1"),IF(COUNTIF('Master list(no salts, metals)'!$K627:$Y627, "#N/A")=14,TRUE,FALSE))</f>
        <v>0</v>
      </c>
      <c r="M628" t="b">
        <f>AND(COUNTIF('Master list(no salts, metals)'!M627,"&lt;=1"),IF(COUNTIF('Master list(no salts, metals)'!$K627:$Y627, "#N/A")=14,TRUE,FALSE))</f>
        <v>0</v>
      </c>
      <c r="N628" t="b">
        <f>AND(COUNTIF('Master list(no salts, metals)'!N627,"&lt;=1"),IF(COUNTIF('Master list(no salts, metals)'!$K627:$Y627, "#N/A")=14,TRUE,FALSE))</f>
        <v>0</v>
      </c>
      <c r="O628" t="b">
        <f>AND(COUNTIF('Master list(no salts, metals)'!O627,"&lt;=1"),IF(COUNTIF('Master list(no salts, metals)'!$K627:$Y627, "#N/A")=14,TRUE,FALSE))</f>
        <v>0</v>
      </c>
      <c r="P628" t="b">
        <f>AND(COUNTIF('Master list(no salts, metals)'!P627,"&lt;=1"),IF(COUNTIF('Master list(no salts, metals)'!$K627:$Y627, "#N/A")=14,TRUE,FALSE))</f>
        <v>0</v>
      </c>
      <c r="Q628" t="b">
        <f>AND(COUNTIF('Master list(no salts, metals)'!Q627,"&lt;=1"),IF(COUNTIF('Master list(no salts, metals)'!$K627:$Y627, "#N/A")=14,TRUE,FALSE))</f>
        <v>0</v>
      </c>
      <c r="R628" t="b">
        <f>AND(COUNTIF('Master list(no salts, metals)'!R627,"&lt;=1"),IF(COUNTIF('Master list(no salts, metals)'!$K627:$Y627, "#N/A")=14,TRUE,FALSE))</f>
        <v>0</v>
      </c>
      <c r="S628" t="b">
        <f>AND(COUNTIF('Master list(no salts, metals)'!S627,"&lt;=1"),IF(COUNTIF('Master list(no salts, metals)'!$K627:$Y627, "#N/A")=14,TRUE,FALSE))</f>
        <v>0</v>
      </c>
      <c r="T628" t="b">
        <f>AND(COUNTIF('Master list(no salts, metals)'!T627,"&lt;=1"),IF(COUNTIF('Master list(no salts, metals)'!$K627:$Y627, "#N/A")=14,TRUE,FALSE))</f>
        <v>0</v>
      </c>
      <c r="U628" t="b">
        <f>AND(COUNTIF('Master list(no salts, metals)'!U627,"&lt;=1"),IF(COUNTIF('Master list(no salts, metals)'!$K627:$Y627, "#N/A")=14,TRUE,FALSE))</f>
        <v>0</v>
      </c>
      <c r="V628" t="b">
        <f>AND(COUNTIF('Master list(no salts, metals)'!V627,"&lt;=1"),IF(COUNTIF('Master list(no salts, metals)'!$K627:$Y627, "#N/A")=14,TRUE,FALSE))</f>
        <v>0</v>
      </c>
      <c r="W628" t="b">
        <f>AND(COUNTIF('Master list(no salts, metals)'!W627,"&lt;=1"),IF(COUNTIF('Master list(no salts, metals)'!$K627:$Y627, "#N/A")=14,TRUE,FALSE))</f>
        <v>0</v>
      </c>
      <c r="X628" t="b">
        <f>AND(COUNTIF('Master list(no salts, metals)'!X627,"&lt;=1"),IF(COUNTIF('Master list(no salts, metals)'!$K627:$Y627, "#N/A")=14,TRUE,FALSE))</f>
        <v>0</v>
      </c>
      <c r="Y628" t="b">
        <f>AND(COUNTIF('Master list(no salts, metals)'!Y627,"&lt;=1"),IF(COUNTIF('Master list(no salts, metals)'!$K627:$Y627, "#N/A")=14,TRUE,FALSE))</f>
        <v>0</v>
      </c>
    </row>
    <row r="629" spans="11:25" x14ac:dyDescent="0.25">
      <c r="K629" t="b">
        <f>AND(COUNTIF('Master list(no salts, metals)'!K628,"&lt;=1"),IF(COUNTIF('Master list(no salts, metals)'!$K628:$Y628, "#N/A")=14,TRUE,FALSE))</f>
        <v>0</v>
      </c>
      <c r="L629" t="b">
        <f>AND(COUNTIF('Master list(no salts, metals)'!L628,"&lt;=1"),IF(COUNTIF('Master list(no salts, metals)'!$K628:$Y628, "#N/A")=14,TRUE,FALSE))</f>
        <v>0</v>
      </c>
      <c r="M629" t="b">
        <f>AND(COUNTIF('Master list(no salts, metals)'!M628,"&lt;=1"),IF(COUNTIF('Master list(no salts, metals)'!$K628:$Y628, "#N/A")=14,TRUE,FALSE))</f>
        <v>0</v>
      </c>
      <c r="N629" t="b">
        <f>AND(COUNTIF('Master list(no salts, metals)'!N628,"&lt;=1"),IF(COUNTIF('Master list(no salts, metals)'!$K628:$Y628, "#N/A")=14,TRUE,FALSE))</f>
        <v>0</v>
      </c>
      <c r="O629" t="b">
        <f>AND(COUNTIF('Master list(no salts, metals)'!O628,"&lt;=1"),IF(COUNTIF('Master list(no salts, metals)'!$K628:$Y628, "#N/A")=14,TRUE,FALSE))</f>
        <v>0</v>
      </c>
      <c r="P629" t="b">
        <f>AND(COUNTIF('Master list(no salts, metals)'!P628,"&lt;=1"),IF(COUNTIF('Master list(no salts, metals)'!$K628:$Y628, "#N/A")=14,TRUE,FALSE))</f>
        <v>0</v>
      </c>
      <c r="Q629" t="b">
        <f>AND(COUNTIF('Master list(no salts, metals)'!Q628,"&lt;=1"),IF(COUNTIF('Master list(no salts, metals)'!$K628:$Y628, "#N/A")=14,TRUE,FALSE))</f>
        <v>0</v>
      </c>
      <c r="R629" t="b">
        <f>AND(COUNTIF('Master list(no salts, metals)'!R628,"&lt;=1"),IF(COUNTIF('Master list(no salts, metals)'!$K628:$Y628, "#N/A")=14,TRUE,FALSE))</f>
        <v>0</v>
      </c>
      <c r="S629" t="b">
        <f>AND(COUNTIF('Master list(no salts, metals)'!S628,"&lt;=1"),IF(COUNTIF('Master list(no salts, metals)'!$K628:$Y628, "#N/A")=14,TRUE,FALSE))</f>
        <v>0</v>
      </c>
      <c r="T629" t="b">
        <f>AND(COUNTIF('Master list(no salts, metals)'!T628,"&lt;=1"),IF(COUNTIF('Master list(no salts, metals)'!$K628:$Y628, "#N/A")=14,TRUE,FALSE))</f>
        <v>0</v>
      </c>
      <c r="U629" t="b">
        <f>AND(COUNTIF('Master list(no salts, metals)'!U628,"&lt;=1"),IF(COUNTIF('Master list(no salts, metals)'!$K628:$Y628, "#N/A")=14,TRUE,FALSE))</f>
        <v>0</v>
      </c>
      <c r="V629" t="b">
        <f>AND(COUNTIF('Master list(no salts, metals)'!V628,"&lt;=1"),IF(COUNTIF('Master list(no salts, metals)'!$K628:$Y628, "#N/A")=14,TRUE,FALSE))</f>
        <v>0</v>
      </c>
      <c r="W629" t="b">
        <f>AND(COUNTIF('Master list(no salts, metals)'!W628,"&lt;=1"),IF(COUNTIF('Master list(no salts, metals)'!$K628:$Y628, "#N/A")=14,TRUE,FALSE))</f>
        <v>0</v>
      </c>
      <c r="X629" t="b">
        <f>AND(COUNTIF('Master list(no salts, metals)'!X628,"&lt;=1"),IF(COUNTIF('Master list(no salts, metals)'!$K628:$Y628, "#N/A")=14,TRUE,FALSE))</f>
        <v>1</v>
      </c>
      <c r="Y629" t="b">
        <f>AND(COUNTIF('Master list(no salts, metals)'!Y628,"&lt;=1"),IF(COUNTIF('Master list(no salts, metals)'!$K628:$Y628, "#N/A")=14,TRUE,FALSE))</f>
        <v>0</v>
      </c>
    </row>
    <row r="630" spans="11:25" x14ac:dyDescent="0.25">
      <c r="K630" t="b">
        <f>AND(COUNTIF('Master list(no salts, metals)'!K629,"&lt;=1"),IF(COUNTIF('Master list(no salts, metals)'!$K629:$Y629, "#N/A")=14,TRUE,FALSE))</f>
        <v>0</v>
      </c>
      <c r="L630" t="b">
        <f>AND(COUNTIF('Master list(no salts, metals)'!L629,"&lt;=1"),IF(COUNTIF('Master list(no salts, metals)'!$K629:$Y629, "#N/A")=14,TRUE,FALSE))</f>
        <v>0</v>
      </c>
      <c r="M630" t="b">
        <f>AND(COUNTIF('Master list(no salts, metals)'!M629,"&lt;=1"),IF(COUNTIF('Master list(no salts, metals)'!$K629:$Y629, "#N/A")=14,TRUE,FALSE))</f>
        <v>0</v>
      </c>
      <c r="N630" t="b">
        <f>AND(COUNTIF('Master list(no salts, metals)'!N629,"&lt;=1"),IF(COUNTIF('Master list(no salts, metals)'!$K629:$Y629, "#N/A")=14,TRUE,FALSE))</f>
        <v>0</v>
      </c>
      <c r="O630" t="b">
        <f>AND(COUNTIF('Master list(no salts, metals)'!O629,"&lt;=1"),IF(COUNTIF('Master list(no salts, metals)'!$K629:$Y629, "#N/A")=14,TRUE,FALSE))</f>
        <v>0</v>
      </c>
      <c r="P630" t="b">
        <f>AND(COUNTIF('Master list(no salts, metals)'!P629,"&lt;=1"),IF(COUNTIF('Master list(no salts, metals)'!$K629:$Y629, "#N/A")=14,TRUE,FALSE))</f>
        <v>0</v>
      </c>
      <c r="Q630" t="b">
        <f>AND(COUNTIF('Master list(no salts, metals)'!Q629,"&lt;=1"),IF(COUNTIF('Master list(no salts, metals)'!$K629:$Y629, "#N/A")=14,TRUE,FALSE))</f>
        <v>0</v>
      </c>
      <c r="R630" t="b">
        <f>AND(COUNTIF('Master list(no salts, metals)'!R629,"&lt;=1"),IF(COUNTIF('Master list(no salts, metals)'!$K629:$Y629, "#N/A")=14,TRUE,FALSE))</f>
        <v>0</v>
      </c>
      <c r="S630" t="b">
        <f>AND(COUNTIF('Master list(no salts, metals)'!S629,"&lt;=1"),IF(COUNTIF('Master list(no salts, metals)'!$K629:$Y629, "#N/A")=14,TRUE,FALSE))</f>
        <v>0</v>
      </c>
      <c r="T630" t="b">
        <f>AND(COUNTIF('Master list(no salts, metals)'!T629,"&lt;=1"),IF(COUNTIF('Master list(no salts, metals)'!$K629:$Y629, "#N/A")=14,TRUE,FALSE))</f>
        <v>0</v>
      </c>
      <c r="U630" t="b">
        <f>AND(COUNTIF('Master list(no salts, metals)'!U629,"&lt;=1"),IF(COUNTIF('Master list(no salts, metals)'!$K629:$Y629, "#N/A")=14,TRUE,FALSE))</f>
        <v>0</v>
      </c>
      <c r="V630" t="b">
        <f>AND(COUNTIF('Master list(no salts, metals)'!V629,"&lt;=1"),IF(COUNTIF('Master list(no salts, metals)'!$K629:$Y629, "#N/A")=14,TRUE,FALSE))</f>
        <v>0</v>
      </c>
      <c r="W630" t="b">
        <f>AND(COUNTIF('Master list(no salts, metals)'!W629,"&lt;=1"),IF(COUNTIF('Master list(no salts, metals)'!$K629:$Y629, "#N/A")=14,TRUE,FALSE))</f>
        <v>0</v>
      </c>
      <c r="X630" t="b">
        <f>AND(COUNTIF('Master list(no salts, metals)'!X629,"&lt;=1"),IF(COUNTIF('Master list(no salts, metals)'!$K629:$Y629, "#N/A")=14,TRUE,FALSE))</f>
        <v>1</v>
      </c>
      <c r="Y630" t="b">
        <f>AND(COUNTIF('Master list(no salts, metals)'!Y629,"&lt;=1"),IF(COUNTIF('Master list(no salts, metals)'!$K629:$Y629, "#N/A")=14,TRUE,FALSE))</f>
        <v>0</v>
      </c>
    </row>
    <row r="631" spans="11:25" x14ac:dyDescent="0.25">
      <c r="K631" t="b">
        <f>AND(COUNTIF('Master list(no salts, metals)'!K630,"&lt;=1"),IF(COUNTIF('Master list(no salts, metals)'!$K630:$Y630, "#N/A")=14,TRUE,FALSE))</f>
        <v>0</v>
      </c>
      <c r="L631" t="b">
        <f>AND(COUNTIF('Master list(no salts, metals)'!L630,"&lt;=1"),IF(COUNTIF('Master list(no salts, metals)'!$K630:$Y630, "#N/A")=14,TRUE,FALSE))</f>
        <v>0</v>
      </c>
      <c r="M631" t="b">
        <f>AND(COUNTIF('Master list(no salts, metals)'!M630,"&lt;=1"),IF(COUNTIF('Master list(no salts, metals)'!$K630:$Y630, "#N/A")=14,TRUE,FALSE))</f>
        <v>0</v>
      </c>
      <c r="N631" t="b">
        <f>AND(COUNTIF('Master list(no salts, metals)'!N630,"&lt;=1"),IF(COUNTIF('Master list(no salts, metals)'!$K630:$Y630, "#N/A")=14,TRUE,FALSE))</f>
        <v>0</v>
      </c>
      <c r="O631" t="b">
        <f>AND(COUNTIF('Master list(no salts, metals)'!O630,"&lt;=1"),IF(COUNTIF('Master list(no salts, metals)'!$K630:$Y630, "#N/A")=14,TRUE,FALSE))</f>
        <v>0</v>
      </c>
      <c r="P631" t="b">
        <f>AND(COUNTIF('Master list(no salts, metals)'!P630,"&lt;=1"),IF(COUNTIF('Master list(no salts, metals)'!$K630:$Y630, "#N/A")=14,TRUE,FALSE))</f>
        <v>0</v>
      </c>
      <c r="Q631" t="b">
        <f>AND(COUNTIF('Master list(no salts, metals)'!Q630,"&lt;=1"),IF(COUNTIF('Master list(no salts, metals)'!$K630:$Y630, "#N/A")=14,TRUE,FALSE))</f>
        <v>0</v>
      </c>
      <c r="R631" t="b">
        <f>AND(COUNTIF('Master list(no salts, metals)'!R630,"&lt;=1"),IF(COUNTIF('Master list(no salts, metals)'!$K630:$Y630, "#N/A")=14,TRUE,FALSE))</f>
        <v>0</v>
      </c>
      <c r="S631" t="b">
        <f>AND(COUNTIF('Master list(no salts, metals)'!S630,"&lt;=1"),IF(COUNTIF('Master list(no salts, metals)'!$K630:$Y630, "#N/A")=14,TRUE,FALSE))</f>
        <v>0</v>
      </c>
      <c r="T631" t="b">
        <f>AND(COUNTIF('Master list(no salts, metals)'!T630,"&lt;=1"),IF(COUNTIF('Master list(no salts, metals)'!$K630:$Y630, "#N/A")=14,TRUE,FALSE))</f>
        <v>1</v>
      </c>
      <c r="U631" t="b">
        <f>AND(COUNTIF('Master list(no salts, metals)'!U630,"&lt;=1"),IF(COUNTIF('Master list(no salts, metals)'!$K630:$Y630, "#N/A")=14,TRUE,FALSE))</f>
        <v>0</v>
      </c>
      <c r="V631" t="b">
        <f>AND(COUNTIF('Master list(no salts, metals)'!V630,"&lt;=1"),IF(COUNTIF('Master list(no salts, metals)'!$K630:$Y630, "#N/A")=14,TRUE,FALSE))</f>
        <v>0</v>
      </c>
      <c r="W631" t="b">
        <f>AND(COUNTIF('Master list(no salts, metals)'!W630,"&lt;=1"),IF(COUNTIF('Master list(no salts, metals)'!$K630:$Y630, "#N/A")=14,TRUE,FALSE))</f>
        <v>0</v>
      </c>
      <c r="X631" t="b">
        <f>AND(COUNTIF('Master list(no salts, metals)'!X630,"&lt;=1"),IF(COUNTIF('Master list(no salts, metals)'!$K630:$Y630, "#N/A")=14,TRUE,FALSE))</f>
        <v>0</v>
      </c>
      <c r="Y631" t="b">
        <f>AND(COUNTIF('Master list(no salts, metals)'!Y630,"&lt;=1"),IF(COUNTIF('Master list(no salts, metals)'!$K630:$Y630, "#N/A")=14,TRUE,FALSE))</f>
        <v>0</v>
      </c>
    </row>
    <row r="632" spans="11:25" x14ac:dyDescent="0.25">
      <c r="K632" t="b">
        <f>AND(COUNTIF('Master list(no salts, metals)'!K631,"&lt;=1"),IF(COUNTIF('Master list(no salts, metals)'!$K631:$Y631, "#N/A")=14,TRUE,FALSE))</f>
        <v>0</v>
      </c>
      <c r="L632" t="b">
        <f>AND(COUNTIF('Master list(no salts, metals)'!L631,"&lt;=1"),IF(COUNTIF('Master list(no salts, metals)'!$K631:$Y631, "#N/A")=14,TRUE,FALSE))</f>
        <v>0</v>
      </c>
      <c r="M632" t="b">
        <f>AND(COUNTIF('Master list(no salts, metals)'!M631,"&lt;=1"),IF(COUNTIF('Master list(no salts, metals)'!$K631:$Y631, "#N/A")=14,TRUE,FALSE))</f>
        <v>0</v>
      </c>
      <c r="N632" t="b">
        <f>AND(COUNTIF('Master list(no salts, metals)'!N631,"&lt;=1"),IF(COUNTIF('Master list(no salts, metals)'!$K631:$Y631, "#N/A")=14,TRUE,FALSE))</f>
        <v>0</v>
      </c>
      <c r="O632" t="b">
        <f>AND(COUNTIF('Master list(no salts, metals)'!O631,"&lt;=1"),IF(COUNTIF('Master list(no salts, metals)'!$K631:$Y631, "#N/A")=14,TRUE,FALSE))</f>
        <v>0</v>
      </c>
      <c r="P632" t="b">
        <f>AND(COUNTIF('Master list(no salts, metals)'!P631,"&lt;=1"),IF(COUNTIF('Master list(no salts, metals)'!$K631:$Y631, "#N/A")=14,TRUE,FALSE))</f>
        <v>0</v>
      </c>
      <c r="Q632" t="b">
        <f>AND(COUNTIF('Master list(no salts, metals)'!Q631,"&lt;=1"),IF(COUNTIF('Master list(no salts, metals)'!$K631:$Y631, "#N/A")=14,TRUE,FALSE))</f>
        <v>0</v>
      </c>
      <c r="R632" t="b">
        <f>AND(COUNTIF('Master list(no salts, metals)'!R631,"&lt;=1"),IF(COUNTIF('Master list(no salts, metals)'!$K631:$Y631, "#N/A")=14,TRUE,FALSE))</f>
        <v>0</v>
      </c>
      <c r="S632" t="b">
        <f>AND(COUNTIF('Master list(no salts, metals)'!S631,"&lt;=1"),IF(COUNTIF('Master list(no salts, metals)'!$K631:$Y631, "#N/A")=14,TRUE,FALSE))</f>
        <v>0</v>
      </c>
      <c r="T632" t="b">
        <f>AND(COUNTIF('Master list(no salts, metals)'!T631,"&lt;=1"),IF(COUNTIF('Master list(no salts, metals)'!$K631:$Y631, "#N/A")=14,TRUE,FALSE))</f>
        <v>0</v>
      </c>
      <c r="U632" t="b">
        <f>AND(COUNTIF('Master list(no salts, metals)'!U631,"&lt;=1"),IF(COUNTIF('Master list(no salts, metals)'!$K631:$Y631, "#N/A")=14,TRUE,FALSE))</f>
        <v>0</v>
      </c>
      <c r="V632" t="b">
        <f>AND(COUNTIF('Master list(no salts, metals)'!V631,"&lt;=1"),IF(COUNTIF('Master list(no salts, metals)'!$K631:$Y631, "#N/A")=14,TRUE,FALSE))</f>
        <v>0</v>
      </c>
      <c r="W632" t="b">
        <f>AND(COUNTIF('Master list(no salts, metals)'!W631,"&lt;=1"),IF(COUNTIF('Master list(no salts, metals)'!$K631:$Y631, "#N/A")=14,TRUE,FALSE))</f>
        <v>1</v>
      </c>
      <c r="X632" t="b">
        <f>AND(COUNTIF('Master list(no salts, metals)'!X631,"&lt;=1"),IF(COUNTIF('Master list(no salts, metals)'!$K631:$Y631, "#N/A")=14,TRUE,FALSE))</f>
        <v>0</v>
      </c>
      <c r="Y632" t="b">
        <f>AND(COUNTIF('Master list(no salts, metals)'!Y631,"&lt;=1"),IF(COUNTIF('Master list(no salts, metals)'!$K631:$Y631, "#N/A")=14,TRUE,FALSE))</f>
        <v>0</v>
      </c>
    </row>
    <row r="633" spans="11:25" x14ac:dyDescent="0.25">
      <c r="K633" t="b">
        <f>AND(COUNTIF('Master list(no salts, metals)'!K632,"&lt;=1"),IF(COUNTIF('Master list(no salts, metals)'!$K632:$Y632, "#N/A")=14,TRUE,FALSE))</f>
        <v>0</v>
      </c>
      <c r="L633" t="b">
        <f>AND(COUNTIF('Master list(no salts, metals)'!L632,"&lt;=1"),IF(COUNTIF('Master list(no salts, metals)'!$K632:$Y632, "#N/A")=14,TRUE,FALSE))</f>
        <v>0</v>
      </c>
      <c r="M633" t="b">
        <f>AND(COUNTIF('Master list(no salts, metals)'!M632,"&lt;=1"),IF(COUNTIF('Master list(no salts, metals)'!$K632:$Y632, "#N/A")=14,TRUE,FALSE))</f>
        <v>0</v>
      </c>
      <c r="N633" t="b">
        <f>AND(COUNTIF('Master list(no salts, metals)'!N632,"&lt;=1"),IF(COUNTIF('Master list(no salts, metals)'!$K632:$Y632, "#N/A")=14,TRUE,FALSE))</f>
        <v>0</v>
      </c>
      <c r="O633" t="b">
        <f>AND(COUNTIF('Master list(no salts, metals)'!O632,"&lt;=1"),IF(COUNTIF('Master list(no salts, metals)'!$K632:$Y632, "#N/A")=14,TRUE,FALSE))</f>
        <v>0</v>
      </c>
      <c r="P633" t="b">
        <f>AND(COUNTIF('Master list(no salts, metals)'!P632,"&lt;=1"),IF(COUNTIF('Master list(no salts, metals)'!$K632:$Y632, "#N/A")=14,TRUE,FALSE))</f>
        <v>0</v>
      </c>
      <c r="Q633" t="b">
        <f>AND(COUNTIF('Master list(no salts, metals)'!Q632,"&lt;=1"),IF(COUNTIF('Master list(no salts, metals)'!$K632:$Y632, "#N/A")=14,TRUE,FALSE))</f>
        <v>0</v>
      </c>
      <c r="R633" t="b">
        <f>AND(COUNTIF('Master list(no salts, metals)'!R632,"&lt;=1"),IF(COUNTIF('Master list(no salts, metals)'!$K632:$Y632, "#N/A")=14,TRUE,FALSE))</f>
        <v>0</v>
      </c>
      <c r="S633" t="b">
        <f>AND(COUNTIF('Master list(no salts, metals)'!S632,"&lt;=1"),IF(COUNTIF('Master list(no salts, metals)'!$K632:$Y632, "#N/A")=14,TRUE,FALSE))</f>
        <v>0</v>
      </c>
      <c r="T633" t="b">
        <f>AND(COUNTIF('Master list(no salts, metals)'!T632,"&lt;=1"),IF(COUNTIF('Master list(no salts, metals)'!$K632:$Y632, "#N/A")=14,TRUE,FALSE))</f>
        <v>1</v>
      </c>
      <c r="U633" t="b">
        <f>AND(COUNTIF('Master list(no salts, metals)'!U632,"&lt;=1"),IF(COUNTIF('Master list(no salts, metals)'!$K632:$Y632, "#N/A")=14,TRUE,FALSE))</f>
        <v>0</v>
      </c>
      <c r="V633" t="b">
        <f>AND(COUNTIF('Master list(no salts, metals)'!V632,"&lt;=1"),IF(COUNTIF('Master list(no salts, metals)'!$K632:$Y632, "#N/A")=14,TRUE,FALSE))</f>
        <v>0</v>
      </c>
      <c r="W633" t="b">
        <f>AND(COUNTIF('Master list(no salts, metals)'!W632,"&lt;=1"),IF(COUNTIF('Master list(no salts, metals)'!$K632:$Y632, "#N/A")=14,TRUE,FALSE))</f>
        <v>0</v>
      </c>
      <c r="X633" t="b">
        <f>AND(COUNTIF('Master list(no salts, metals)'!X632,"&lt;=1"),IF(COUNTIF('Master list(no salts, metals)'!$K632:$Y632, "#N/A")=14,TRUE,FALSE))</f>
        <v>0</v>
      </c>
      <c r="Y633" t="b">
        <f>AND(COUNTIF('Master list(no salts, metals)'!Y632,"&lt;=1"),IF(COUNTIF('Master list(no salts, metals)'!$K632:$Y632, "#N/A")=14,TRUE,FALSE))</f>
        <v>0</v>
      </c>
    </row>
    <row r="634" spans="11:25" x14ac:dyDescent="0.25">
      <c r="K634" t="b">
        <f>AND(COUNTIF('Master list(no salts, metals)'!K633,"&lt;=1"),IF(COUNTIF('Master list(no salts, metals)'!$K633:$Y633, "#N/A")=14,TRUE,FALSE))</f>
        <v>0</v>
      </c>
      <c r="L634" t="b">
        <f>AND(COUNTIF('Master list(no salts, metals)'!L633,"&lt;=1"),IF(COUNTIF('Master list(no salts, metals)'!$K633:$Y633, "#N/A")=14,TRUE,FALSE))</f>
        <v>0</v>
      </c>
      <c r="M634" t="b">
        <f>AND(COUNTIF('Master list(no salts, metals)'!M633,"&lt;=1"),IF(COUNTIF('Master list(no salts, metals)'!$K633:$Y633, "#N/A")=14,TRUE,FALSE))</f>
        <v>0</v>
      </c>
      <c r="N634" t="b">
        <f>AND(COUNTIF('Master list(no salts, metals)'!N633,"&lt;=1"),IF(COUNTIF('Master list(no salts, metals)'!$K633:$Y633, "#N/A")=14,TRUE,FALSE))</f>
        <v>0</v>
      </c>
      <c r="O634" t="b">
        <f>AND(COUNTIF('Master list(no salts, metals)'!O633,"&lt;=1"),IF(COUNTIF('Master list(no salts, metals)'!$K633:$Y633, "#N/A")=14,TRUE,FALSE))</f>
        <v>0</v>
      </c>
      <c r="P634" t="b">
        <f>AND(COUNTIF('Master list(no salts, metals)'!P633,"&lt;=1"),IF(COUNTIF('Master list(no salts, metals)'!$K633:$Y633, "#N/A")=14,TRUE,FALSE))</f>
        <v>0</v>
      </c>
      <c r="Q634" t="b">
        <f>AND(COUNTIF('Master list(no salts, metals)'!Q633,"&lt;=1"),IF(COUNTIF('Master list(no salts, metals)'!$K633:$Y633, "#N/A")=14,TRUE,FALSE))</f>
        <v>0</v>
      </c>
      <c r="R634" t="b">
        <f>AND(COUNTIF('Master list(no salts, metals)'!R633,"&lt;=1"),IF(COUNTIF('Master list(no salts, metals)'!$K633:$Y633, "#N/A")=14,TRUE,FALSE))</f>
        <v>0</v>
      </c>
      <c r="S634" t="b">
        <f>AND(COUNTIF('Master list(no salts, metals)'!S633,"&lt;=1"),IF(COUNTIF('Master list(no salts, metals)'!$K633:$Y633, "#N/A")=14,TRUE,FALSE))</f>
        <v>0</v>
      </c>
      <c r="T634" t="b">
        <f>AND(COUNTIF('Master list(no salts, metals)'!T633,"&lt;=1"),IF(COUNTIF('Master list(no salts, metals)'!$K633:$Y633, "#N/A")=14,TRUE,FALSE))</f>
        <v>1</v>
      </c>
      <c r="U634" t="b">
        <f>AND(COUNTIF('Master list(no salts, metals)'!U633,"&lt;=1"),IF(COUNTIF('Master list(no salts, metals)'!$K633:$Y633, "#N/A")=14,TRUE,FALSE))</f>
        <v>0</v>
      </c>
      <c r="V634" t="b">
        <f>AND(COUNTIF('Master list(no salts, metals)'!V633,"&lt;=1"),IF(COUNTIF('Master list(no salts, metals)'!$K633:$Y633, "#N/A")=14,TRUE,FALSE))</f>
        <v>0</v>
      </c>
      <c r="W634" t="b">
        <f>AND(COUNTIF('Master list(no salts, metals)'!W633,"&lt;=1"),IF(COUNTIF('Master list(no salts, metals)'!$K633:$Y633, "#N/A")=14,TRUE,FALSE))</f>
        <v>0</v>
      </c>
      <c r="X634" t="b">
        <f>AND(COUNTIF('Master list(no salts, metals)'!X633,"&lt;=1"),IF(COUNTIF('Master list(no salts, metals)'!$K633:$Y633, "#N/A")=14,TRUE,FALSE))</f>
        <v>0</v>
      </c>
      <c r="Y634" t="b">
        <f>AND(COUNTIF('Master list(no salts, metals)'!Y633,"&lt;=1"),IF(COUNTIF('Master list(no salts, metals)'!$K633:$Y633, "#N/A")=14,TRUE,FALSE))</f>
        <v>0</v>
      </c>
    </row>
    <row r="635" spans="11:25" x14ac:dyDescent="0.25">
      <c r="K635" t="b">
        <f>AND(COUNTIF('Master list(no salts, metals)'!K634,"&lt;=1"),IF(COUNTIF('Master list(no salts, metals)'!$K634:$Y634, "#N/A")=14,TRUE,FALSE))</f>
        <v>0</v>
      </c>
      <c r="L635" t="b">
        <f>AND(COUNTIF('Master list(no salts, metals)'!L634,"&lt;=1"),IF(COUNTIF('Master list(no salts, metals)'!$K634:$Y634, "#N/A")=14,TRUE,FALSE))</f>
        <v>0</v>
      </c>
      <c r="M635" t="b">
        <f>AND(COUNTIF('Master list(no salts, metals)'!M634,"&lt;=1"),IF(COUNTIF('Master list(no salts, metals)'!$K634:$Y634, "#N/A")=14,TRUE,FALSE))</f>
        <v>0</v>
      </c>
      <c r="N635" t="b">
        <f>AND(COUNTIF('Master list(no salts, metals)'!N634,"&lt;=1"),IF(COUNTIF('Master list(no salts, metals)'!$K634:$Y634, "#N/A")=14,TRUE,FALSE))</f>
        <v>0</v>
      </c>
      <c r="O635" t="b">
        <f>AND(COUNTIF('Master list(no salts, metals)'!O634,"&lt;=1"),IF(COUNTIF('Master list(no salts, metals)'!$K634:$Y634, "#N/A")=14,TRUE,FALSE))</f>
        <v>0</v>
      </c>
      <c r="P635" t="b">
        <f>AND(COUNTIF('Master list(no salts, metals)'!P634,"&lt;=1"),IF(COUNTIF('Master list(no salts, metals)'!$K634:$Y634, "#N/A")=14,TRUE,FALSE))</f>
        <v>0</v>
      </c>
      <c r="Q635" t="b">
        <f>AND(COUNTIF('Master list(no salts, metals)'!Q634,"&lt;=1"),IF(COUNTIF('Master list(no salts, metals)'!$K634:$Y634, "#N/A")=14,TRUE,FALSE))</f>
        <v>0</v>
      </c>
      <c r="R635" t="b">
        <f>AND(COUNTIF('Master list(no salts, metals)'!R634,"&lt;=1"),IF(COUNTIF('Master list(no salts, metals)'!$K634:$Y634, "#N/A")=14,TRUE,FALSE))</f>
        <v>0</v>
      </c>
      <c r="S635" t="b">
        <f>AND(COUNTIF('Master list(no salts, metals)'!S634,"&lt;=1"),IF(COUNTIF('Master list(no salts, metals)'!$K634:$Y634, "#N/A")=14,TRUE,FALSE))</f>
        <v>0</v>
      </c>
      <c r="T635" t="b">
        <f>AND(COUNTIF('Master list(no salts, metals)'!T634,"&lt;=1"),IF(COUNTIF('Master list(no salts, metals)'!$K634:$Y634, "#N/A")=14,TRUE,FALSE))</f>
        <v>1</v>
      </c>
      <c r="U635" t="b">
        <f>AND(COUNTIF('Master list(no salts, metals)'!U634,"&lt;=1"),IF(COUNTIF('Master list(no salts, metals)'!$K634:$Y634, "#N/A")=14,TRUE,FALSE))</f>
        <v>0</v>
      </c>
      <c r="V635" t="b">
        <f>AND(COUNTIF('Master list(no salts, metals)'!V634,"&lt;=1"),IF(COUNTIF('Master list(no salts, metals)'!$K634:$Y634, "#N/A")=14,TRUE,FALSE))</f>
        <v>0</v>
      </c>
      <c r="W635" t="b">
        <f>AND(COUNTIF('Master list(no salts, metals)'!W634,"&lt;=1"),IF(COUNTIF('Master list(no salts, metals)'!$K634:$Y634, "#N/A")=14,TRUE,FALSE))</f>
        <v>0</v>
      </c>
      <c r="X635" t="b">
        <f>AND(COUNTIF('Master list(no salts, metals)'!X634,"&lt;=1"),IF(COUNTIF('Master list(no salts, metals)'!$K634:$Y634, "#N/A")=14,TRUE,FALSE))</f>
        <v>0</v>
      </c>
      <c r="Y635" t="b">
        <f>AND(COUNTIF('Master list(no salts, metals)'!Y634,"&lt;=1"),IF(COUNTIF('Master list(no salts, metals)'!$K634:$Y634, "#N/A")=14,TRUE,FALSE))</f>
        <v>0</v>
      </c>
    </row>
    <row r="636" spans="11:25" x14ac:dyDescent="0.25">
      <c r="K636" t="b">
        <f>AND(COUNTIF('Master list(no salts, metals)'!K635,"&lt;=1"),IF(COUNTIF('Master list(no salts, metals)'!$K635:$Y635, "#N/A")=14,TRUE,FALSE))</f>
        <v>0</v>
      </c>
      <c r="L636" t="b">
        <f>AND(COUNTIF('Master list(no salts, metals)'!L635,"&lt;=1"),IF(COUNTIF('Master list(no salts, metals)'!$K635:$Y635, "#N/A")=14,TRUE,FALSE))</f>
        <v>0</v>
      </c>
      <c r="M636" t="b">
        <f>AND(COUNTIF('Master list(no salts, metals)'!M635,"&lt;=1"),IF(COUNTIF('Master list(no salts, metals)'!$K635:$Y635, "#N/A")=14,TRUE,FALSE))</f>
        <v>0</v>
      </c>
      <c r="N636" t="b">
        <f>AND(COUNTIF('Master list(no salts, metals)'!N635,"&lt;=1"),IF(COUNTIF('Master list(no salts, metals)'!$K635:$Y635, "#N/A")=14,TRUE,FALSE))</f>
        <v>0</v>
      </c>
      <c r="O636" t="b">
        <f>AND(COUNTIF('Master list(no salts, metals)'!O635,"&lt;=1"),IF(COUNTIF('Master list(no salts, metals)'!$K635:$Y635, "#N/A")=14,TRUE,FALSE))</f>
        <v>0</v>
      </c>
      <c r="P636" t="b">
        <f>AND(COUNTIF('Master list(no salts, metals)'!P635,"&lt;=1"),IF(COUNTIF('Master list(no salts, metals)'!$K635:$Y635, "#N/A")=14,TRUE,FALSE))</f>
        <v>0</v>
      </c>
      <c r="Q636" t="b">
        <f>AND(COUNTIF('Master list(no salts, metals)'!Q635,"&lt;=1"),IF(COUNTIF('Master list(no salts, metals)'!$K635:$Y635, "#N/A")=14,TRUE,FALSE))</f>
        <v>0</v>
      </c>
      <c r="R636" t="b">
        <f>AND(COUNTIF('Master list(no salts, metals)'!R635,"&lt;=1"),IF(COUNTIF('Master list(no salts, metals)'!$K635:$Y635, "#N/A")=14,TRUE,FALSE))</f>
        <v>0</v>
      </c>
      <c r="S636" t="b">
        <f>AND(COUNTIF('Master list(no salts, metals)'!S635,"&lt;=1"),IF(COUNTIF('Master list(no salts, metals)'!$K635:$Y635, "#N/A")=14,TRUE,FALSE))</f>
        <v>0</v>
      </c>
      <c r="T636" t="b">
        <f>AND(COUNTIF('Master list(no salts, metals)'!T635,"&lt;=1"),IF(COUNTIF('Master list(no salts, metals)'!$K635:$Y635, "#N/A")=14,TRUE,FALSE))</f>
        <v>0</v>
      </c>
      <c r="U636" t="b">
        <f>AND(COUNTIF('Master list(no salts, metals)'!U635,"&lt;=1"),IF(COUNTIF('Master list(no salts, metals)'!$K635:$Y635, "#N/A")=14,TRUE,FALSE))</f>
        <v>0</v>
      </c>
      <c r="V636" t="b">
        <f>AND(COUNTIF('Master list(no salts, metals)'!V635,"&lt;=1"),IF(COUNTIF('Master list(no salts, metals)'!$K635:$Y635, "#N/A")=14,TRUE,FALSE))</f>
        <v>0</v>
      </c>
      <c r="W636" t="b">
        <f>AND(COUNTIF('Master list(no salts, metals)'!W635,"&lt;=1"),IF(COUNTIF('Master list(no salts, metals)'!$K635:$Y635, "#N/A")=14,TRUE,FALSE))</f>
        <v>0</v>
      </c>
      <c r="X636" t="b">
        <f>AND(COUNTIF('Master list(no salts, metals)'!X635,"&lt;=1"),IF(COUNTIF('Master list(no salts, metals)'!$K635:$Y635, "#N/A")=14,TRUE,FALSE))</f>
        <v>0</v>
      </c>
      <c r="Y636" t="b">
        <f>AND(COUNTIF('Master list(no salts, metals)'!Y635,"&lt;=1"),IF(COUNTIF('Master list(no salts, metals)'!$K635:$Y635, "#N/A")=14,TRUE,FALSE))</f>
        <v>0</v>
      </c>
    </row>
    <row r="637" spans="11:25" x14ac:dyDescent="0.25">
      <c r="K637" t="b">
        <f>AND(COUNTIF('Master list(no salts, metals)'!K636,"&lt;=1"),IF(COUNTIF('Master list(no salts, metals)'!$K636:$Y636, "#N/A")=14,TRUE,FALSE))</f>
        <v>0</v>
      </c>
      <c r="L637" t="b">
        <f>AND(COUNTIF('Master list(no salts, metals)'!L636,"&lt;=1"),IF(COUNTIF('Master list(no salts, metals)'!$K636:$Y636, "#N/A")=14,TRUE,FALSE))</f>
        <v>0</v>
      </c>
      <c r="M637" t="b">
        <f>AND(COUNTIF('Master list(no salts, metals)'!M636,"&lt;=1"),IF(COUNTIF('Master list(no salts, metals)'!$K636:$Y636, "#N/A")=14,TRUE,FALSE))</f>
        <v>0</v>
      </c>
      <c r="N637" t="b">
        <f>AND(COUNTIF('Master list(no salts, metals)'!N636,"&lt;=1"),IF(COUNTIF('Master list(no salts, metals)'!$K636:$Y636, "#N/A")=14,TRUE,FALSE))</f>
        <v>0</v>
      </c>
      <c r="O637" t="b">
        <f>AND(COUNTIF('Master list(no salts, metals)'!O636,"&lt;=1"),IF(COUNTIF('Master list(no salts, metals)'!$K636:$Y636, "#N/A")=14,TRUE,FALSE))</f>
        <v>0</v>
      </c>
      <c r="P637" t="b">
        <f>AND(COUNTIF('Master list(no salts, metals)'!P636,"&lt;=1"),IF(COUNTIF('Master list(no salts, metals)'!$K636:$Y636, "#N/A")=14,TRUE,FALSE))</f>
        <v>0</v>
      </c>
      <c r="Q637" t="b">
        <f>AND(COUNTIF('Master list(no salts, metals)'!Q636,"&lt;=1"),IF(COUNTIF('Master list(no salts, metals)'!$K636:$Y636, "#N/A")=14,TRUE,FALSE))</f>
        <v>0</v>
      </c>
      <c r="R637" t="b">
        <f>AND(COUNTIF('Master list(no salts, metals)'!R636,"&lt;=1"),IF(COUNTIF('Master list(no salts, metals)'!$K636:$Y636, "#N/A")=14,TRUE,FALSE))</f>
        <v>0</v>
      </c>
      <c r="S637" t="b">
        <f>AND(COUNTIF('Master list(no salts, metals)'!S636,"&lt;=1"),IF(COUNTIF('Master list(no salts, metals)'!$K636:$Y636, "#N/A")=14,TRUE,FALSE))</f>
        <v>0</v>
      </c>
      <c r="T637" t="b">
        <f>AND(COUNTIF('Master list(no salts, metals)'!T636,"&lt;=1"),IF(COUNTIF('Master list(no salts, metals)'!$K636:$Y636, "#N/A")=14,TRUE,FALSE))</f>
        <v>0</v>
      </c>
      <c r="U637" t="b">
        <f>AND(COUNTIF('Master list(no salts, metals)'!U636,"&lt;=1"),IF(COUNTIF('Master list(no salts, metals)'!$K636:$Y636, "#N/A")=14,TRUE,FALSE))</f>
        <v>0</v>
      </c>
      <c r="V637" t="b">
        <f>AND(COUNTIF('Master list(no salts, metals)'!V636,"&lt;=1"),IF(COUNTIF('Master list(no salts, metals)'!$K636:$Y636, "#N/A")=14,TRUE,FALSE))</f>
        <v>0</v>
      </c>
      <c r="W637" t="b">
        <f>AND(COUNTIF('Master list(no salts, metals)'!W636,"&lt;=1"),IF(COUNTIF('Master list(no salts, metals)'!$K636:$Y636, "#N/A")=14,TRUE,FALSE))</f>
        <v>0</v>
      </c>
      <c r="X637" t="b">
        <f>AND(COUNTIF('Master list(no salts, metals)'!X636,"&lt;=1"),IF(COUNTIF('Master list(no salts, metals)'!$K636:$Y636, "#N/A")=14,TRUE,FALSE))</f>
        <v>0</v>
      </c>
      <c r="Y637" t="b">
        <f>AND(COUNTIF('Master list(no salts, metals)'!Y636,"&lt;=1"),IF(COUNTIF('Master list(no salts, metals)'!$K636:$Y636, "#N/A")=14,TRUE,FALSE))</f>
        <v>0</v>
      </c>
    </row>
    <row r="638" spans="11:25" x14ac:dyDescent="0.25">
      <c r="K638" t="b">
        <f>AND(COUNTIF('Master list(no salts, metals)'!K637,"&lt;=1"),IF(COUNTIF('Master list(no salts, metals)'!$K637:$Y637, "#N/A")=14,TRUE,FALSE))</f>
        <v>0</v>
      </c>
      <c r="L638" t="b">
        <f>AND(COUNTIF('Master list(no salts, metals)'!L637,"&lt;=1"),IF(COUNTIF('Master list(no salts, metals)'!$K637:$Y637, "#N/A")=14,TRUE,FALSE))</f>
        <v>0</v>
      </c>
      <c r="M638" t="b">
        <f>AND(COUNTIF('Master list(no salts, metals)'!M637,"&lt;=1"),IF(COUNTIF('Master list(no salts, metals)'!$K637:$Y637, "#N/A")=14,TRUE,FALSE))</f>
        <v>0</v>
      </c>
      <c r="N638" t="b">
        <f>AND(COUNTIF('Master list(no salts, metals)'!N637,"&lt;=1"),IF(COUNTIF('Master list(no salts, metals)'!$K637:$Y637, "#N/A")=14,TRUE,FALSE))</f>
        <v>0</v>
      </c>
      <c r="O638" t="b">
        <f>AND(COUNTIF('Master list(no salts, metals)'!O637,"&lt;=1"),IF(COUNTIF('Master list(no salts, metals)'!$K637:$Y637, "#N/A")=14,TRUE,FALSE))</f>
        <v>0</v>
      </c>
      <c r="P638" t="b">
        <f>AND(COUNTIF('Master list(no salts, metals)'!P637,"&lt;=1"),IF(COUNTIF('Master list(no salts, metals)'!$K637:$Y637, "#N/A")=14,TRUE,FALSE))</f>
        <v>0</v>
      </c>
      <c r="Q638" t="b">
        <f>AND(COUNTIF('Master list(no salts, metals)'!Q637,"&lt;=1"),IF(COUNTIF('Master list(no salts, metals)'!$K637:$Y637, "#N/A")=14,TRUE,FALSE))</f>
        <v>0</v>
      </c>
      <c r="R638" t="b">
        <f>AND(COUNTIF('Master list(no salts, metals)'!R637,"&lt;=1"),IF(COUNTIF('Master list(no salts, metals)'!$K637:$Y637, "#N/A")=14,TRUE,FALSE))</f>
        <v>0</v>
      </c>
      <c r="S638" t="b">
        <f>AND(COUNTIF('Master list(no salts, metals)'!S637,"&lt;=1"),IF(COUNTIF('Master list(no salts, metals)'!$K637:$Y637, "#N/A")=14,TRUE,FALSE))</f>
        <v>0</v>
      </c>
      <c r="T638" t="b">
        <f>AND(COUNTIF('Master list(no salts, metals)'!T637,"&lt;=1"),IF(COUNTIF('Master list(no salts, metals)'!$K637:$Y637, "#N/A")=14,TRUE,FALSE))</f>
        <v>0</v>
      </c>
      <c r="U638" t="b">
        <f>AND(COUNTIF('Master list(no salts, metals)'!U637,"&lt;=1"),IF(COUNTIF('Master list(no salts, metals)'!$K637:$Y637, "#N/A")=14,TRUE,FALSE))</f>
        <v>0</v>
      </c>
      <c r="V638" t="b">
        <f>AND(COUNTIF('Master list(no salts, metals)'!V637,"&lt;=1"),IF(COUNTIF('Master list(no salts, metals)'!$K637:$Y637, "#N/A")=14,TRUE,FALSE))</f>
        <v>0</v>
      </c>
      <c r="W638" t="b">
        <f>AND(COUNTIF('Master list(no salts, metals)'!W637,"&lt;=1"),IF(COUNTIF('Master list(no salts, metals)'!$K637:$Y637, "#N/A")=14,TRUE,FALSE))</f>
        <v>0</v>
      </c>
      <c r="X638" t="b">
        <f>AND(COUNTIF('Master list(no salts, metals)'!X637,"&lt;=1"),IF(COUNTIF('Master list(no salts, metals)'!$K637:$Y637, "#N/A")=14,TRUE,FALSE))</f>
        <v>0</v>
      </c>
      <c r="Y638" t="b">
        <f>AND(COUNTIF('Master list(no salts, metals)'!Y637,"&lt;=1"),IF(COUNTIF('Master list(no salts, metals)'!$K637:$Y637, "#N/A")=14,TRUE,FALSE))</f>
        <v>0</v>
      </c>
    </row>
    <row r="639" spans="11:25" x14ac:dyDescent="0.25">
      <c r="K639" t="b">
        <f>AND(COUNTIF('Master list(no salts, metals)'!K638,"&lt;=1"),IF(COUNTIF('Master list(no salts, metals)'!$K638:$Y638, "#N/A")=14,TRUE,FALSE))</f>
        <v>0</v>
      </c>
      <c r="L639" t="b">
        <f>AND(COUNTIF('Master list(no salts, metals)'!L638,"&lt;=1"),IF(COUNTIF('Master list(no salts, metals)'!$K638:$Y638, "#N/A")=14,TRUE,FALSE))</f>
        <v>0</v>
      </c>
      <c r="M639" t="b">
        <f>AND(COUNTIF('Master list(no salts, metals)'!M638,"&lt;=1"),IF(COUNTIF('Master list(no salts, metals)'!$K638:$Y638, "#N/A")=14,TRUE,FALSE))</f>
        <v>0</v>
      </c>
      <c r="N639" t="b">
        <f>AND(COUNTIF('Master list(no salts, metals)'!N638,"&lt;=1"),IF(COUNTIF('Master list(no salts, metals)'!$K638:$Y638, "#N/A")=14,TRUE,FALSE))</f>
        <v>0</v>
      </c>
      <c r="O639" t="b">
        <f>AND(COUNTIF('Master list(no salts, metals)'!O638,"&lt;=1"),IF(COUNTIF('Master list(no salts, metals)'!$K638:$Y638, "#N/A")=14,TRUE,FALSE))</f>
        <v>0</v>
      </c>
      <c r="P639" t="b">
        <f>AND(COUNTIF('Master list(no salts, metals)'!P638,"&lt;=1"),IF(COUNTIF('Master list(no salts, metals)'!$K638:$Y638, "#N/A")=14,TRUE,FALSE))</f>
        <v>0</v>
      </c>
      <c r="Q639" t="b">
        <f>AND(COUNTIF('Master list(no salts, metals)'!Q638,"&lt;=1"),IF(COUNTIF('Master list(no salts, metals)'!$K638:$Y638, "#N/A")=14,TRUE,FALSE))</f>
        <v>0</v>
      </c>
      <c r="R639" t="b">
        <f>AND(COUNTIF('Master list(no salts, metals)'!R638,"&lt;=1"),IF(COUNTIF('Master list(no salts, metals)'!$K638:$Y638, "#N/A")=14,TRUE,FALSE))</f>
        <v>0</v>
      </c>
      <c r="S639" t="b">
        <f>AND(COUNTIF('Master list(no salts, metals)'!S638,"&lt;=1"),IF(COUNTIF('Master list(no salts, metals)'!$K638:$Y638, "#N/A")=14,TRUE,FALSE))</f>
        <v>0</v>
      </c>
      <c r="T639" t="b">
        <f>AND(COUNTIF('Master list(no salts, metals)'!T638,"&lt;=1"),IF(COUNTIF('Master list(no salts, metals)'!$K638:$Y638, "#N/A")=14,TRUE,FALSE))</f>
        <v>0</v>
      </c>
      <c r="U639" t="b">
        <f>AND(COUNTIF('Master list(no salts, metals)'!U638,"&lt;=1"),IF(COUNTIF('Master list(no salts, metals)'!$K638:$Y638, "#N/A")=14,TRUE,FALSE))</f>
        <v>0</v>
      </c>
      <c r="V639" t="b">
        <f>AND(COUNTIF('Master list(no salts, metals)'!V638,"&lt;=1"),IF(COUNTIF('Master list(no salts, metals)'!$K638:$Y638, "#N/A")=14,TRUE,FALSE))</f>
        <v>0</v>
      </c>
      <c r="W639" t="b">
        <f>AND(COUNTIF('Master list(no salts, metals)'!W638,"&lt;=1"),IF(COUNTIF('Master list(no salts, metals)'!$K638:$Y638, "#N/A")=14,TRUE,FALSE))</f>
        <v>0</v>
      </c>
      <c r="X639" t="b">
        <f>AND(COUNTIF('Master list(no salts, metals)'!X638,"&lt;=1"),IF(COUNTIF('Master list(no salts, metals)'!$K638:$Y638, "#N/A")=14,TRUE,FALSE))</f>
        <v>0</v>
      </c>
      <c r="Y639" t="b">
        <f>AND(COUNTIF('Master list(no salts, metals)'!Y638,"&lt;=1"),IF(COUNTIF('Master list(no salts, metals)'!$K638:$Y638, "#N/A")=14,TRUE,FALSE))</f>
        <v>0</v>
      </c>
    </row>
    <row r="640" spans="11:25" x14ac:dyDescent="0.25">
      <c r="K640" t="b">
        <f>AND(COUNTIF('Master list(no salts, metals)'!K639,"&lt;=1"),IF(COUNTIF('Master list(no salts, metals)'!$K639:$Y639, "#N/A")=14,TRUE,FALSE))</f>
        <v>0</v>
      </c>
      <c r="L640" t="b">
        <f>AND(COUNTIF('Master list(no salts, metals)'!L639,"&lt;=1"),IF(COUNTIF('Master list(no salts, metals)'!$K639:$Y639, "#N/A")=14,TRUE,FALSE))</f>
        <v>0</v>
      </c>
      <c r="M640" t="b">
        <f>AND(COUNTIF('Master list(no salts, metals)'!M639,"&lt;=1"),IF(COUNTIF('Master list(no salts, metals)'!$K639:$Y639, "#N/A")=14,TRUE,FALSE))</f>
        <v>0</v>
      </c>
      <c r="N640" t="b">
        <f>AND(COUNTIF('Master list(no salts, metals)'!N639,"&lt;=1"),IF(COUNTIF('Master list(no salts, metals)'!$K639:$Y639, "#N/A")=14,TRUE,FALSE))</f>
        <v>0</v>
      </c>
      <c r="O640" t="b">
        <f>AND(COUNTIF('Master list(no salts, metals)'!O639,"&lt;=1"),IF(COUNTIF('Master list(no salts, metals)'!$K639:$Y639, "#N/A")=14,TRUE,FALSE))</f>
        <v>0</v>
      </c>
      <c r="P640" t="b">
        <f>AND(COUNTIF('Master list(no salts, metals)'!P639,"&lt;=1"),IF(COUNTIF('Master list(no salts, metals)'!$K639:$Y639, "#N/A")=14,TRUE,FALSE))</f>
        <v>0</v>
      </c>
      <c r="Q640" t="b">
        <f>AND(COUNTIF('Master list(no salts, metals)'!Q639,"&lt;=1"),IF(COUNTIF('Master list(no salts, metals)'!$K639:$Y639, "#N/A")=14,TRUE,FALSE))</f>
        <v>0</v>
      </c>
      <c r="R640" t="b">
        <f>AND(COUNTIF('Master list(no salts, metals)'!R639,"&lt;=1"),IF(COUNTIF('Master list(no salts, metals)'!$K639:$Y639, "#N/A")=14,TRUE,FALSE))</f>
        <v>0</v>
      </c>
      <c r="S640" t="b">
        <f>AND(COUNTIF('Master list(no salts, metals)'!S639,"&lt;=1"),IF(COUNTIF('Master list(no salts, metals)'!$K639:$Y639, "#N/A")=14,TRUE,FALSE))</f>
        <v>0</v>
      </c>
      <c r="T640" t="b">
        <f>AND(COUNTIF('Master list(no salts, metals)'!T639,"&lt;=1"),IF(COUNTIF('Master list(no salts, metals)'!$K639:$Y639, "#N/A")=14,TRUE,FALSE))</f>
        <v>1</v>
      </c>
      <c r="U640" t="b">
        <f>AND(COUNTIF('Master list(no salts, metals)'!U639,"&lt;=1"),IF(COUNTIF('Master list(no salts, metals)'!$K639:$Y639, "#N/A")=14,TRUE,FALSE))</f>
        <v>0</v>
      </c>
      <c r="V640" t="b">
        <f>AND(COUNTIF('Master list(no salts, metals)'!V639,"&lt;=1"),IF(COUNTIF('Master list(no salts, metals)'!$K639:$Y639, "#N/A")=14,TRUE,FALSE))</f>
        <v>0</v>
      </c>
      <c r="W640" t="b">
        <f>AND(COUNTIF('Master list(no salts, metals)'!W639,"&lt;=1"),IF(COUNTIF('Master list(no salts, metals)'!$K639:$Y639, "#N/A")=14,TRUE,FALSE))</f>
        <v>0</v>
      </c>
      <c r="X640" t="b">
        <f>AND(COUNTIF('Master list(no salts, metals)'!X639,"&lt;=1"),IF(COUNTIF('Master list(no salts, metals)'!$K639:$Y639, "#N/A")=14,TRUE,FALSE))</f>
        <v>0</v>
      </c>
      <c r="Y640" t="b">
        <f>AND(COUNTIF('Master list(no salts, metals)'!Y639,"&lt;=1"),IF(COUNTIF('Master list(no salts, metals)'!$K639:$Y639, "#N/A")=14,TRUE,FALSE))</f>
        <v>0</v>
      </c>
    </row>
    <row r="641" spans="11:25" x14ac:dyDescent="0.25">
      <c r="K641" t="b">
        <f>AND(COUNTIF('Master list(no salts, metals)'!K640,"&lt;=1"),IF(COUNTIF('Master list(no salts, metals)'!$K640:$Y640, "#N/A")=14,TRUE,FALSE))</f>
        <v>0</v>
      </c>
      <c r="L641" t="b">
        <f>AND(COUNTIF('Master list(no salts, metals)'!L640,"&lt;=1"),IF(COUNTIF('Master list(no salts, metals)'!$K640:$Y640, "#N/A")=14,TRUE,FALSE))</f>
        <v>0</v>
      </c>
      <c r="M641" t="b">
        <f>AND(COUNTIF('Master list(no salts, metals)'!M640,"&lt;=1"),IF(COUNTIF('Master list(no salts, metals)'!$K640:$Y640, "#N/A")=14,TRUE,FALSE))</f>
        <v>0</v>
      </c>
      <c r="N641" t="b">
        <f>AND(COUNTIF('Master list(no salts, metals)'!N640,"&lt;=1"),IF(COUNTIF('Master list(no salts, metals)'!$K640:$Y640, "#N/A")=14,TRUE,FALSE))</f>
        <v>0</v>
      </c>
      <c r="O641" t="b">
        <f>AND(COUNTIF('Master list(no salts, metals)'!O640,"&lt;=1"),IF(COUNTIF('Master list(no salts, metals)'!$K640:$Y640, "#N/A")=14,TRUE,FALSE))</f>
        <v>0</v>
      </c>
      <c r="P641" t="b">
        <f>AND(COUNTIF('Master list(no salts, metals)'!P640,"&lt;=1"),IF(COUNTIF('Master list(no salts, metals)'!$K640:$Y640, "#N/A")=14,TRUE,FALSE))</f>
        <v>0</v>
      </c>
      <c r="Q641" t="b">
        <f>AND(COUNTIF('Master list(no salts, metals)'!Q640,"&lt;=1"),IF(COUNTIF('Master list(no salts, metals)'!$K640:$Y640, "#N/A")=14,TRUE,FALSE))</f>
        <v>0</v>
      </c>
      <c r="R641" t="b">
        <f>AND(COUNTIF('Master list(no salts, metals)'!R640,"&lt;=1"),IF(COUNTIF('Master list(no salts, metals)'!$K640:$Y640, "#N/A")=14,TRUE,FALSE))</f>
        <v>0</v>
      </c>
      <c r="S641" t="b">
        <f>AND(COUNTIF('Master list(no salts, metals)'!S640,"&lt;=1"),IF(COUNTIF('Master list(no salts, metals)'!$K640:$Y640, "#N/A")=14,TRUE,FALSE))</f>
        <v>0</v>
      </c>
      <c r="T641" t="b">
        <f>AND(COUNTIF('Master list(no salts, metals)'!T640,"&lt;=1"),IF(COUNTIF('Master list(no salts, metals)'!$K640:$Y640, "#N/A")=14,TRUE,FALSE))</f>
        <v>0</v>
      </c>
      <c r="U641" t="b">
        <f>AND(COUNTIF('Master list(no salts, metals)'!U640,"&lt;=1"),IF(COUNTIF('Master list(no salts, metals)'!$K640:$Y640, "#N/A")=14,TRUE,FALSE))</f>
        <v>0</v>
      </c>
      <c r="V641" t="b">
        <f>AND(COUNTIF('Master list(no salts, metals)'!V640,"&lt;=1"),IF(COUNTIF('Master list(no salts, metals)'!$K640:$Y640, "#N/A")=14,TRUE,FALSE))</f>
        <v>0</v>
      </c>
      <c r="W641" t="b">
        <f>AND(COUNTIF('Master list(no salts, metals)'!W640,"&lt;=1"),IF(COUNTIF('Master list(no salts, metals)'!$K640:$Y640, "#N/A")=14,TRUE,FALSE))</f>
        <v>0</v>
      </c>
      <c r="X641" t="b">
        <f>AND(COUNTIF('Master list(no salts, metals)'!X640,"&lt;=1"),IF(COUNTIF('Master list(no salts, metals)'!$K640:$Y640, "#N/A")=14,TRUE,FALSE))</f>
        <v>0</v>
      </c>
      <c r="Y641" t="b">
        <f>AND(COUNTIF('Master list(no salts, metals)'!Y640,"&lt;=1"),IF(COUNTIF('Master list(no salts, metals)'!$K640:$Y640, "#N/A")=14,TRUE,FALSE))</f>
        <v>1</v>
      </c>
    </row>
    <row r="642" spans="11:25" x14ac:dyDescent="0.25">
      <c r="K642" t="b">
        <f>AND(COUNTIF('Master list(no salts, metals)'!K641,"&lt;=1"),IF(COUNTIF('Master list(no salts, metals)'!$K641:$Y641, "#N/A")=14,TRUE,FALSE))</f>
        <v>0</v>
      </c>
      <c r="L642" t="b">
        <f>AND(COUNTIF('Master list(no salts, metals)'!L641,"&lt;=1"),IF(COUNTIF('Master list(no salts, metals)'!$K641:$Y641, "#N/A")=14,TRUE,FALSE))</f>
        <v>0</v>
      </c>
      <c r="M642" t="b">
        <f>AND(COUNTIF('Master list(no salts, metals)'!M641,"&lt;=1"),IF(COUNTIF('Master list(no salts, metals)'!$K641:$Y641, "#N/A")=14,TRUE,FALSE))</f>
        <v>0</v>
      </c>
      <c r="N642" t="b">
        <f>AND(COUNTIF('Master list(no salts, metals)'!N641,"&lt;=1"),IF(COUNTIF('Master list(no salts, metals)'!$K641:$Y641, "#N/A")=14,TRUE,FALSE))</f>
        <v>0</v>
      </c>
      <c r="O642" t="b">
        <f>AND(COUNTIF('Master list(no salts, metals)'!O641,"&lt;=1"),IF(COUNTIF('Master list(no salts, metals)'!$K641:$Y641, "#N/A")=14,TRUE,FALSE))</f>
        <v>0</v>
      </c>
      <c r="P642" t="b">
        <f>AND(COUNTIF('Master list(no salts, metals)'!P641,"&lt;=1"),IF(COUNTIF('Master list(no salts, metals)'!$K641:$Y641, "#N/A")=14,TRUE,FALSE))</f>
        <v>0</v>
      </c>
      <c r="Q642" t="b">
        <f>AND(COUNTIF('Master list(no salts, metals)'!Q641,"&lt;=1"),IF(COUNTIF('Master list(no salts, metals)'!$K641:$Y641, "#N/A")=14,TRUE,FALSE))</f>
        <v>0</v>
      </c>
      <c r="R642" t="b">
        <f>AND(COUNTIF('Master list(no salts, metals)'!R641,"&lt;=1"),IF(COUNTIF('Master list(no salts, metals)'!$K641:$Y641, "#N/A")=14,TRUE,FALSE))</f>
        <v>0</v>
      </c>
      <c r="S642" t="b">
        <f>AND(COUNTIF('Master list(no salts, metals)'!S641,"&lt;=1"),IF(COUNTIF('Master list(no salts, metals)'!$K641:$Y641, "#N/A")=14,TRUE,FALSE))</f>
        <v>0</v>
      </c>
      <c r="T642" t="b">
        <f>AND(COUNTIF('Master list(no salts, metals)'!T641,"&lt;=1"),IF(COUNTIF('Master list(no salts, metals)'!$K641:$Y641, "#N/A")=14,TRUE,FALSE))</f>
        <v>0</v>
      </c>
      <c r="U642" t="b">
        <f>AND(COUNTIF('Master list(no salts, metals)'!U641,"&lt;=1"),IF(COUNTIF('Master list(no salts, metals)'!$K641:$Y641, "#N/A")=14,TRUE,FALSE))</f>
        <v>0</v>
      </c>
      <c r="V642" t="b">
        <f>AND(COUNTIF('Master list(no salts, metals)'!V641,"&lt;=1"),IF(COUNTIF('Master list(no salts, metals)'!$K641:$Y641, "#N/A")=14,TRUE,FALSE))</f>
        <v>0</v>
      </c>
      <c r="W642" t="b">
        <f>AND(COUNTIF('Master list(no salts, metals)'!W641,"&lt;=1"),IF(COUNTIF('Master list(no salts, metals)'!$K641:$Y641, "#N/A")=14,TRUE,FALSE))</f>
        <v>1</v>
      </c>
      <c r="X642" t="b">
        <f>AND(COUNTIF('Master list(no salts, metals)'!X641,"&lt;=1"),IF(COUNTIF('Master list(no salts, metals)'!$K641:$Y641, "#N/A")=14,TRUE,FALSE))</f>
        <v>0</v>
      </c>
      <c r="Y642" t="b">
        <f>AND(COUNTIF('Master list(no salts, metals)'!Y641,"&lt;=1"),IF(COUNTIF('Master list(no salts, metals)'!$K641:$Y641, "#N/A")=14,TRUE,FALSE))</f>
        <v>0</v>
      </c>
    </row>
    <row r="643" spans="11:25" x14ac:dyDescent="0.25">
      <c r="K643" t="b">
        <f>AND(COUNTIF('Master list(no salts, metals)'!K642,"&lt;=1"),IF(COUNTIF('Master list(no salts, metals)'!$K642:$Y642, "#N/A")=14,TRUE,FALSE))</f>
        <v>0</v>
      </c>
      <c r="L643" t="b">
        <f>AND(COUNTIF('Master list(no salts, metals)'!L642,"&lt;=1"),IF(COUNTIF('Master list(no salts, metals)'!$K642:$Y642, "#N/A")=14,TRUE,FALSE))</f>
        <v>0</v>
      </c>
      <c r="M643" t="b">
        <f>AND(COUNTIF('Master list(no salts, metals)'!M642,"&lt;=1"),IF(COUNTIF('Master list(no salts, metals)'!$K642:$Y642, "#N/A")=14,TRUE,FALSE))</f>
        <v>0</v>
      </c>
      <c r="N643" t="b">
        <f>AND(COUNTIF('Master list(no salts, metals)'!N642,"&lt;=1"),IF(COUNTIF('Master list(no salts, metals)'!$K642:$Y642, "#N/A")=14,TRUE,FALSE))</f>
        <v>0</v>
      </c>
      <c r="O643" t="b">
        <f>AND(COUNTIF('Master list(no salts, metals)'!O642,"&lt;=1"),IF(COUNTIF('Master list(no salts, metals)'!$K642:$Y642, "#N/A")=14,TRUE,FALSE))</f>
        <v>0</v>
      </c>
      <c r="P643" t="b">
        <f>AND(COUNTIF('Master list(no salts, metals)'!P642,"&lt;=1"),IF(COUNTIF('Master list(no salts, metals)'!$K642:$Y642, "#N/A")=14,TRUE,FALSE))</f>
        <v>0</v>
      </c>
      <c r="Q643" t="b">
        <f>AND(COUNTIF('Master list(no salts, metals)'!Q642,"&lt;=1"),IF(COUNTIF('Master list(no salts, metals)'!$K642:$Y642, "#N/A")=14,TRUE,FALSE))</f>
        <v>0</v>
      </c>
      <c r="R643" t="b">
        <f>AND(COUNTIF('Master list(no salts, metals)'!R642,"&lt;=1"),IF(COUNTIF('Master list(no salts, metals)'!$K642:$Y642, "#N/A")=14,TRUE,FALSE))</f>
        <v>0</v>
      </c>
      <c r="S643" t="b">
        <f>AND(COUNTIF('Master list(no salts, metals)'!S642,"&lt;=1"),IF(COUNTIF('Master list(no salts, metals)'!$K642:$Y642, "#N/A")=14,TRUE,FALSE))</f>
        <v>0</v>
      </c>
      <c r="T643" t="b">
        <f>AND(COUNTIF('Master list(no salts, metals)'!T642,"&lt;=1"),IF(COUNTIF('Master list(no salts, metals)'!$K642:$Y642, "#N/A")=14,TRUE,FALSE))</f>
        <v>0</v>
      </c>
      <c r="U643" t="b">
        <f>AND(COUNTIF('Master list(no salts, metals)'!U642,"&lt;=1"),IF(COUNTIF('Master list(no salts, metals)'!$K642:$Y642, "#N/A")=14,TRUE,FALSE))</f>
        <v>0</v>
      </c>
      <c r="V643" t="b">
        <f>AND(COUNTIF('Master list(no salts, metals)'!V642,"&lt;=1"),IF(COUNTIF('Master list(no salts, metals)'!$K642:$Y642, "#N/A")=14,TRUE,FALSE))</f>
        <v>0</v>
      </c>
      <c r="W643" t="b">
        <f>AND(COUNTIF('Master list(no salts, metals)'!W642,"&lt;=1"),IF(COUNTIF('Master list(no salts, metals)'!$K642:$Y642, "#N/A")=14,TRUE,FALSE))</f>
        <v>0</v>
      </c>
      <c r="X643" t="b">
        <f>AND(COUNTIF('Master list(no salts, metals)'!X642,"&lt;=1"),IF(COUNTIF('Master list(no salts, metals)'!$K642:$Y642, "#N/A")=14,TRUE,FALSE))</f>
        <v>0</v>
      </c>
      <c r="Y643" t="b">
        <f>AND(COUNTIF('Master list(no salts, metals)'!Y642,"&lt;=1"),IF(COUNTIF('Master list(no salts, metals)'!$K642:$Y642, "#N/A")=14,TRUE,FALSE))</f>
        <v>1</v>
      </c>
    </row>
    <row r="644" spans="11:25" x14ac:dyDescent="0.25">
      <c r="K644" t="b">
        <f>AND(COUNTIF('Master list(no salts, metals)'!K643,"&lt;=1"),IF(COUNTIF('Master list(no salts, metals)'!$K643:$Y643, "#N/A")=14,TRUE,FALSE))</f>
        <v>0</v>
      </c>
      <c r="L644" t="b">
        <f>AND(COUNTIF('Master list(no salts, metals)'!L643,"&lt;=1"),IF(COUNTIF('Master list(no salts, metals)'!$K643:$Y643, "#N/A")=14,TRUE,FALSE))</f>
        <v>0</v>
      </c>
      <c r="M644" t="b">
        <f>AND(COUNTIF('Master list(no salts, metals)'!M643,"&lt;=1"),IF(COUNTIF('Master list(no salts, metals)'!$K643:$Y643, "#N/A")=14,TRUE,FALSE))</f>
        <v>0</v>
      </c>
      <c r="N644" t="b">
        <f>AND(COUNTIF('Master list(no salts, metals)'!N643,"&lt;=1"),IF(COUNTIF('Master list(no salts, metals)'!$K643:$Y643, "#N/A")=14,TRUE,FALSE))</f>
        <v>0</v>
      </c>
      <c r="O644" t="b">
        <f>AND(COUNTIF('Master list(no salts, metals)'!O643,"&lt;=1"),IF(COUNTIF('Master list(no salts, metals)'!$K643:$Y643, "#N/A")=14,TRUE,FALSE))</f>
        <v>0</v>
      </c>
      <c r="P644" t="b">
        <f>AND(COUNTIF('Master list(no salts, metals)'!P643,"&lt;=1"),IF(COUNTIF('Master list(no salts, metals)'!$K643:$Y643, "#N/A")=14,TRUE,FALSE))</f>
        <v>0</v>
      </c>
      <c r="Q644" t="b">
        <f>AND(COUNTIF('Master list(no salts, metals)'!Q643,"&lt;=1"),IF(COUNTIF('Master list(no salts, metals)'!$K643:$Y643, "#N/A")=14,TRUE,FALSE))</f>
        <v>0</v>
      </c>
      <c r="R644" t="b">
        <f>AND(COUNTIF('Master list(no salts, metals)'!R643,"&lt;=1"),IF(COUNTIF('Master list(no salts, metals)'!$K643:$Y643, "#N/A")=14,TRUE,FALSE))</f>
        <v>0</v>
      </c>
      <c r="S644" t="b">
        <f>AND(COUNTIF('Master list(no salts, metals)'!S643,"&lt;=1"),IF(COUNTIF('Master list(no salts, metals)'!$K643:$Y643, "#N/A")=14,TRUE,FALSE))</f>
        <v>0</v>
      </c>
      <c r="T644" t="b">
        <f>AND(COUNTIF('Master list(no salts, metals)'!T643,"&lt;=1"),IF(COUNTIF('Master list(no salts, metals)'!$K643:$Y643, "#N/A")=14,TRUE,FALSE))</f>
        <v>0</v>
      </c>
      <c r="U644" t="b">
        <f>AND(COUNTIF('Master list(no salts, metals)'!U643,"&lt;=1"),IF(COUNTIF('Master list(no salts, metals)'!$K643:$Y643, "#N/A")=14,TRUE,FALSE))</f>
        <v>0</v>
      </c>
      <c r="V644" t="b">
        <f>AND(COUNTIF('Master list(no salts, metals)'!V643,"&lt;=1"),IF(COUNTIF('Master list(no salts, metals)'!$K643:$Y643, "#N/A")=14,TRUE,FALSE))</f>
        <v>0</v>
      </c>
      <c r="W644" t="b">
        <f>AND(COUNTIF('Master list(no salts, metals)'!W643,"&lt;=1"),IF(COUNTIF('Master list(no salts, metals)'!$K643:$Y643, "#N/A")=14,TRUE,FALSE))</f>
        <v>1</v>
      </c>
      <c r="X644" t="b">
        <f>AND(COUNTIF('Master list(no salts, metals)'!X643,"&lt;=1"),IF(COUNTIF('Master list(no salts, metals)'!$K643:$Y643, "#N/A")=14,TRUE,FALSE))</f>
        <v>0</v>
      </c>
      <c r="Y644" t="b">
        <f>AND(COUNTIF('Master list(no salts, metals)'!Y643,"&lt;=1"),IF(COUNTIF('Master list(no salts, metals)'!$K643:$Y643, "#N/A")=14,TRUE,FALSE))</f>
        <v>0</v>
      </c>
    </row>
    <row r="645" spans="11:25" x14ac:dyDescent="0.25">
      <c r="K645" t="b">
        <f>AND(COUNTIF('Master list(no salts, metals)'!K644,"&lt;=1"),IF(COUNTIF('Master list(no salts, metals)'!$K644:$Y644, "#N/A")=14,TRUE,FALSE))</f>
        <v>0</v>
      </c>
      <c r="L645" t="b">
        <f>AND(COUNTIF('Master list(no salts, metals)'!L644,"&lt;=1"),IF(COUNTIF('Master list(no salts, metals)'!$K644:$Y644, "#N/A")=14,TRUE,FALSE))</f>
        <v>0</v>
      </c>
      <c r="M645" t="b">
        <f>AND(COUNTIF('Master list(no salts, metals)'!M644,"&lt;=1"),IF(COUNTIF('Master list(no salts, metals)'!$K644:$Y644, "#N/A")=14,TRUE,FALSE))</f>
        <v>0</v>
      </c>
      <c r="N645" t="b">
        <f>AND(COUNTIF('Master list(no salts, metals)'!N644,"&lt;=1"),IF(COUNTIF('Master list(no salts, metals)'!$K644:$Y644, "#N/A")=14,TRUE,FALSE))</f>
        <v>0</v>
      </c>
      <c r="O645" t="b">
        <f>AND(COUNTIF('Master list(no salts, metals)'!O644,"&lt;=1"),IF(COUNTIF('Master list(no salts, metals)'!$K644:$Y644, "#N/A")=14,TRUE,FALSE))</f>
        <v>0</v>
      </c>
      <c r="P645" t="b">
        <f>AND(COUNTIF('Master list(no salts, metals)'!P644,"&lt;=1"),IF(COUNTIF('Master list(no salts, metals)'!$K644:$Y644, "#N/A")=14,TRUE,FALSE))</f>
        <v>0</v>
      </c>
      <c r="Q645" t="b">
        <f>AND(COUNTIF('Master list(no salts, metals)'!Q644,"&lt;=1"),IF(COUNTIF('Master list(no salts, metals)'!$K644:$Y644, "#N/A")=14,TRUE,FALSE))</f>
        <v>0</v>
      </c>
      <c r="R645" t="b">
        <f>AND(COUNTIF('Master list(no salts, metals)'!R644,"&lt;=1"),IF(COUNTIF('Master list(no salts, metals)'!$K644:$Y644, "#N/A")=14,TRUE,FALSE))</f>
        <v>0</v>
      </c>
      <c r="S645" t="b">
        <f>AND(COUNTIF('Master list(no salts, metals)'!S644,"&lt;=1"),IF(COUNTIF('Master list(no salts, metals)'!$K644:$Y644, "#N/A")=14,TRUE,FALSE))</f>
        <v>0</v>
      </c>
      <c r="T645" t="b">
        <f>AND(COUNTIF('Master list(no salts, metals)'!T644,"&lt;=1"),IF(COUNTIF('Master list(no salts, metals)'!$K644:$Y644, "#N/A")=14,TRUE,FALSE))</f>
        <v>0</v>
      </c>
      <c r="U645" t="b">
        <f>AND(COUNTIF('Master list(no salts, metals)'!U644,"&lt;=1"),IF(COUNTIF('Master list(no salts, metals)'!$K644:$Y644, "#N/A")=14,TRUE,FALSE))</f>
        <v>0</v>
      </c>
      <c r="V645" t="b">
        <f>AND(COUNTIF('Master list(no salts, metals)'!V644,"&lt;=1"),IF(COUNTIF('Master list(no salts, metals)'!$K644:$Y644, "#N/A")=14,TRUE,FALSE))</f>
        <v>0</v>
      </c>
      <c r="W645" t="b">
        <f>AND(COUNTIF('Master list(no salts, metals)'!W644,"&lt;=1"),IF(COUNTIF('Master list(no salts, metals)'!$K644:$Y644, "#N/A")=14,TRUE,FALSE))</f>
        <v>0</v>
      </c>
      <c r="X645" t="b">
        <f>AND(COUNTIF('Master list(no salts, metals)'!X644,"&lt;=1"),IF(COUNTIF('Master list(no salts, metals)'!$K644:$Y644, "#N/A")=14,TRUE,FALSE))</f>
        <v>0</v>
      </c>
      <c r="Y645" t="b">
        <f>AND(COUNTIF('Master list(no salts, metals)'!Y644,"&lt;=1"),IF(COUNTIF('Master list(no salts, metals)'!$K644:$Y644, "#N/A")=14,TRUE,FALSE))</f>
        <v>0</v>
      </c>
    </row>
    <row r="646" spans="11:25" x14ac:dyDescent="0.25">
      <c r="K646" t="b">
        <f>AND(COUNTIF('Master list(no salts, metals)'!K645,"&lt;=1"),IF(COUNTIF('Master list(no salts, metals)'!$K645:$Y645, "#N/A")=14,TRUE,FALSE))</f>
        <v>0</v>
      </c>
      <c r="L646" t="b">
        <f>AND(COUNTIF('Master list(no salts, metals)'!L645,"&lt;=1"),IF(COUNTIF('Master list(no salts, metals)'!$K645:$Y645, "#N/A")=14,TRUE,FALSE))</f>
        <v>0</v>
      </c>
      <c r="M646" t="b">
        <f>AND(COUNTIF('Master list(no salts, metals)'!M645,"&lt;=1"),IF(COUNTIF('Master list(no salts, metals)'!$K645:$Y645, "#N/A")=14,TRUE,FALSE))</f>
        <v>0</v>
      </c>
      <c r="N646" t="b">
        <f>AND(COUNTIF('Master list(no salts, metals)'!N645,"&lt;=1"),IF(COUNTIF('Master list(no salts, metals)'!$K645:$Y645, "#N/A")=14,TRUE,FALSE))</f>
        <v>0</v>
      </c>
      <c r="O646" t="b">
        <f>AND(COUNTIF('Master list(no salts, metals)'!O645,"&lt;=1"),IF(COUNTIF('Master list(no salts, metals)'!$K645:$Y645, "#N/A")=14,TRUE,FALSE))</f>
        <v>0</v>
      </c>
      <c r="P646" t="b">
        <f>AND(COUNTIF('Master list(no salts, metals)'!P645,"&lt;=1"),IF(COUNTIF('Master list(no salts, metals)'!$K645:$Y645, "#N/A")=14,TRUE,FALSE))</f>
        <v>0</v>
      </c>
      <c r="Q646" t="b">
        <f>AND(COUNTIF('Master list(no salts, metals)'!Q645,"&lt;=1"),IF(COUNTIF('Master list(no salts, metals)'!$K645:$Y645, "#N/A")=14,TRUE,FALSE))</f>
        <v>0</v>
      </c>
      <c r="R646" t="b">
        <f>AND(COUNTIF('Master list(no salts, metals)'!R645,"&lt;=1"),IF(COUNTIF('Master list(no salts, metals)'!$K645:$Y645, "#N/A")=14,TRUE,FALSE))</f>
        <v>0</v>
      </c>
      <c r="S646" t="b">
        <f>AND(COUNTIF('Master list(no salts, metals)'!S645,"&lt;=1"),IF(COUNTIF('Master list(no salts, metals)'!$K645:$Y645, "#N/A")=14,TRUE,FALSE))</f>
        <v>0</v>
      </c>
      <c r="T646" t="b">
        <f>AND(COUNTIF('Master list(no salts, metals)'!T645,"&lt;=1"),IF(COUNTIF('Master list(no salts, metals)'!$K645:$Y645, "#N/A")=14,TRUE,FALSE))</f>
        <v>0</v>
      </c>
      <c r="U646" t="b">
        <f>AND(COUNTIF('Master list(no salts, metals)'!U645,"&lt;=1"),IF(COUNTIF('Master list(no salts, metals)'!$K645:$Y645, "#N/A")=14,TRUE,FALSE))</f>
        <v>0</v>
      </c>
      <c r="V646" t="b">
        <f>AND(COUNTIF('Master list(no salts, metals)'!V645,"&lt;=1"),IF(COUNTIF('Master list(no salts, metals)'!$K645:$Y645, "#N/A")=14,TRUE,FALSE))</f>
        <v>0</v>
      </c>
      <c r="W646" t="b">
        <f>AND(COUNTIF('Master list(no salts, metals)'!W645,"&lt;=1"),IF(COUNTIF('Master list(no salts, metals)'!$K645:$Y645, "#N/A")=14,TRUE,FALSE))</f>
        <v>0</v>
      </c>
      <c r="X646" t="b">
        <f>AND(COUNTIF('Master list(no salts, metals)'!X645,"&lt;=1"),IF(COUNTIF('Master list(no salts, metals)'!$K645:$Y645, "#N/A")=14,TRUE,FALSE))</f>
        <v>1</v>
      </c>
      <c r="Y646" t="b">
        <f>AND(COUNTIF('Master list(no salts, metals)'!Y645,"&lt;=1"),IF(COUNTIF('Master list(no salts, metals)'!$K645:$Y645, "#N/A")=14,TRUE,FALSE))</f>
        <v>0</v>
      </c>
    </row>
    <row r="647" spans="11:25" x14ac:dyDescent="0.25">
      <c r="K647" t="b">
        <f>AND(COUNTIF('Master list(no salts, metals)'!K646,"&lt;=1"),IF(COUNTIF('Master list(no salts, metals)'!$K646:$Y646, "#N/A")=14,TRUE,FALSE))</f>
        <v>0</v>
      </c>
      <c r="L647" t="b">
        <f>AND(COUNTIF('Master list(no salts, metals)'!L646,"&lt;=1"),IF(COUNTIF('Master list(no salts, metals)'!$K646:$Y646, "#N/A")=14,TRUE,FALSE))</f>
        <v>0</v>
      </c>
      <c r="M647" t="b">
        <f>AND(COUNTIF('Master list(no salts, metals)'!M646,"&lt;=1"),IF(COUNTIF('Master list(no salts, metals)'!$K646:$Y646, "#N/A")=14,TRUE,FALSE))</f>
        <v>0</v>
      </c>
      <c r="N647" t="b">
        <f>AND(COUNTIF('Master list(no salts, metals)'!N646,"&lt;=1"),IF(COUNTIF('Master list(no salts, metals)'!$K646:$Y646, "#N/A")=14,TRUE,FALSE))</f>
        <v>0</v>
      </c>
      <c r="O647" t="b">
        <f>AND(COUNTIF('Master list(no salts, metals)'!O646,"&lt;=1"),IF(COUNTIF('Master list(no salts, metals)'!$K646:$Y646, "#N/A")=14,TRUE,FALSE))</f>
        <v>0</v>
      </c>
      <c r="P647" t="b">
        <f>AND(COUNTIF('Master list(no salts, metals)'!P646,"&lt;=1"),IF(COUNTIF('Master list(no salts, metals)'!$K646:$Y646, "#N/A")=14,TRUE,FALSE))</f>
        <v>0</v>
      </c>
      <c r="Q647" t="b">
        <f>AND(COUNTIF('Master list(no salts, metals)'!Q646,"&lt;=1"),IF(COUNTIF('Master list(no salts, metals)'!$K646:$Y646, "#N/A")=14,TRUE,FALSE))</f>
        <v>0</v>
      </c>
      <c r="R647" t="b">
        <f>AND(COUNTIF('Master list(no salts, metals)'!R646,"&lt;=1"),IF(COUNTIF('Master list(no salts, metals)'!$K646:$Y646, "#N/A")=14,TRUE,FALSE))</f>
        <v>0</v>
      </c>
      <c r="S647" t="b">
        <f>AND(COUNTIF('Master list(no salts, metals)'!S646,"&lt;=1"),IF(COUNTIF('Master list(no salts, metals)'!$K646:$Y646, "#N/A")=14,TRUE,FALSE))</f>
        <v>0</v>
      </c>
      <c r="T647" t="b">
        <f>AND(COUNTIF('Master list(no salts, metals)'!T646,"&lt;=1"),IF(COUNTIF('Master list(no salts, metals)'!$K646:$Y646, "#N/A")=14,TRUE,FALSE))</f>
        <v>0</v>
      </c>
      <c r="U647" t="b">
        <f>AND(COUNTIF('Master list(no salts, metals)'!U646,"&lt;=1"),IF(COUNTIF('Master list(no salts, metals)'!$K646:$Y646, "#N/A")=14,TRUE,FALSE))</f>
        <v>0</v>
      </c>
      <c r="V647" t="b">
        <f>AND(COUNTIF('Master list(no salts, metals)'!V646,"&lt;=1"),IF(COUNTIF('Master list(no salts, metals)'!$K646:$Y646, "#N/A")=14,TRUE,FALSE))</f>
        <v>0</v>
      </c>
      <c r="W647" t="b">
        <f>AND(COUNTIF('Master list(no salts, metals)'!W646,"&lt;=1"),IF(COUNTIF('Master list(no salts, metals)'!$K646:$Y646, "#N/A")=14,TRUE,FALSE))</f>
        <v>0</v>
      </c>
      <c r="X647" t="b">
        <f>AND(COUNTIF('Master list(no salts, metals)'!X646,"&lt;=1"),IF(COUNTIF('Master list(no salts, metals)'!$K646:$Y646, "#N/A")=14,TRUE,FALSE))</f>
        <v>0</v>
      </c>
      <c r="Y647" t="b">
        <f>AND(COUNTIF('Master list(no salts, metals)'!Y646,"&lt;=1"),IF(COUNTIF('Master list(no salts, metals)'!$K646:$Y646, "#N/A")=14,TRUE,FALSE))</f>
        <v>1</v>
      </c>
    </row>
    <row r="648" spans="11:25" x14ac:dyDescent="0.25">
      <c r="K648" t="b">
        <f>AND(COUNTIF('Master list(no salts, metals)'!K647,"&lt;=1"),IF(COUNTIF('Master list(no salts, metals)'!$K647:$Y647, "#N/A")=14,TRUE,FALSE))</f>
        <v>0</v>
      </c>
      <c r="L648" t="b">
        <f>AND(COUNTIF('Master list(no salts, metals)'!L647,"&lt;=1"),IF(COUNTIF('Master list(no salts, metals)'!$K647:$Y647, "#N/A")=14,TRUE,FALSE))</f>
        <v>0</v>
      </c>
      <c r="M648" t="b">
        <f>AND(COUNTIF('Master list(no salts, metals)'!M647,"&lt;=1"),IF(COUNTIF('Master list(no salts, metals)'!$K647:$Y647, "#N/A")=14,TRUE,FALSE))</f>
        <v>0</v>
      </c>
      <c r="N648" t="b">
        <f>AND(COUNTIF('Master list(no salts, metals)'!N647,"&lt;=1"),IF(COUNTIF('Master list(no salts, metals)'!$K647:$Y647, "#N/A")=14,TRUE,FALSE))</f>
        <v>0</v>
      </c>
      <c r="O648" t="b">
        <f>AND(COUNTIF('Master list(no salts, metals)'!O647,"&lt;=1"),IF(COUNTIF('Master list(no salts, metals)'!$K647:$Y647, "#N/A")=14,TRUE,FALSE))</f>
        <v>0</v>
      </c>
      <c r="P648" t="b">
        <f>AND(COUNTIF('Master list(no salts, metals)'!P647,"&lt;=1"),IF(COUNTIF('Master list(no salts, metals)'!$K647:$Y647, "#N/A")=14,TRUE,FALSE))</f>
        <v>0</v>
      </c>
      <c r="Q648" t="b">
        <f>AND(COUNTIF('Master list(no salts, metals)'!Q647,"&lt;=1"),IF(COUNTIF('Master list(no salts, metals)'!$K647:$Y647, "#N/A")=14,TRUE,FALSE))</f>
        <v>0</v>
      </c>
      <c r="R648" t="b">
        <f>AND(COUNTIF('Master list(no salts, metals)'!R647,"&lt;=1"),IF(COUNTIF('Master list(no salts, metals)'!$K647:$Y647, "#N/A")=14,TRUE,FALSE))</f>
        <v>0</v>
      </c>
      <c r="S648" t="b">
        <f>AND(COUNTIF('Master list(no salts, metals)'!S647,"&lt;=1"),IF(COUNTIF('Master list(no salts, metals)'!$K647:$Y647, "#N/A")=14,TRUE,FALSE))</f>
        <v>0</v>
      </c>
      <c r="T648" t="b">
        <f>AND(COUNTIF('Master list(no salts, metals)'!T647,"&lt;=1"),IF(COUNTIF('Master list(no salts, metals)'!$K647:$Y647, "#N/A")=14,TRUE,FALSE))</f>
        <v>0</v>
      </c>
      <c r="U648" t="b">
        <f>AND(COUNTIF('Master list(no salts, metals)'!U647,"&lt;=1"),IF(COUNTIF('Master list(no salts, metals)'!$K647:$Y647, "#N/A")=14,TRUE,FALSE))</f>
        <v>0</v>
      </c>
      <c r="V648" t="b">
        <f>AND(COUNTIF('Master list(no salts, metals)'!V647,"&lt;=1"),IF(COUNTIF('Master list(no salts, metals)'!$K647:$Y647, "#N/A")=14,TRUE,FALSE))</f>
        <v>0</v>
      </c>
      <c r="W648" t="b">
        <f>AND(COUNTIF('Master list(no salts, metals)'!W647,"&lt;=1"),IF(COUNTIF('Master list(no salts, metals)'!$K647:$Y647, "#N/A")=14,TRUE,FALSE))</f>
        <v>0</v>
      </c>
      <c r="X648" t="b">
        <f>AND(COUNTIF('Master list(no salts, metals)'!X647,"&lt;=1"),IF(COUNTIF('Master list(no salts, metals)'!$K647:$Y647, "#N/A")=14,TRUE,FALSE))</f>
        <v>0</v>
      </c>
      <c r="Y648" t="b">
        <f>AND(COUNTIF('Master list(no salts, metals)'!Y647,"&lt;=1"),IF(COUNTIF('Master list(no salts, metals)'!$K647:$Y647, "#N/A")=14,TRUE,FALSE))</f>
        <v>1</v>
      </c>
    </row>
    <row r="649" spans="11:25" x14ac:dyDescent="0.25">
      <c r="K649" t="b">
        <f>AND(COUNTIF('Master list(no salts, metals)'!K648,"&lt;=1"),IF(COUNTIF('Master list(no salts, metals)'!$K648:$Y648, "#N/A")=14,TRUE,FALSE))</f>
        <v>0</v>
      </c>
      <c r="L649" t="b">
        <f>AND(COUNTIF('Master list(no salts, metals)'!L648,"&lt;=1"),IF(COUNTIF('Master list(no salts, metals)'!$K648:$Y648, "#N/A")=14,TRUE,FALSE))</f>
        <v>0</v>
      </c>
      <c r="M649" t="b">
        <f>AND(COUNTIF('Master list(no salts, metals)'!M648,"&lt;=1"),IF(COUNTIF('Master list(no salts, metals)'!$K648:$Y648, "#N/A")=14,TRUE,FALSE))</f>
        <v>0</v>
      </c>
      <c r="N649" t="b">
        <f>AND(COUNTIF('Master list(no salts, metals)'!N648,"&lt;=1"),IF(COUNTIF('Master list(no salts, metals)'!$K648:$Y648, "#N/A")=14,TRUE,FALSE))</f>
        <v>0</v>
      </c>
      <c r="O649" t="b">
        <f>AND(COUNTIF('Master list(no salts, metals)'!O648,"&lt;=1"),IF(COUNTIF('Master list(no salts, metals)'!$K648:$Y648, "#N/A")=14,TRUE,FALSE))</f>
        <v>0</v>
      </c>
      <c r="P649" t="b">
        <f>AND(COUNTIF('Master list(no salts, metals)'!P648,"&lt;=1"),IF(COUNTIF('Master list(no salts, metals)'!$K648:$Y648, "#N/A")=14,TRUE,FALSE))</f>
        <v>0</v>
      </c>
      <c r="Q649" t="b">
        <f>AND(COUNTIF('Master list(no salts, metals)'!Q648,"&lt;=1"),IF(COUNTIF('Master list(no salts, metals)'!$K648:$Y648, "#N/A")=14,TRUE,FALSE))</f>
        <v>0</v>
      </c>
      <c r="R649" t="b">
        <f>AND(COUNTIF('Master list(no salts, metals)'!R648,"&lt;=1"),IF(COUNTIF('Master list(no salts, metals)'!$K648:$Y648, "#N/A")=14,TRUE,FALSE))</f>
        <v>0</v>
      </c>
      <c r="S649" t="b">
        <f>AND(COUNTIF('Master list(no salts, metals)'!S648,"&lt;=1"),IF(COUNTIF('Master list(no salts, metals)'!$K648:$Y648, "#N/A")=14,TRUE,FALSE))</f>
        <v>0</v>
      </c>
      <c r="T649" t="b">
        <f>AND(COUNTIF('Master list(no salts, metals)'!T648,"&lt;=1"),IF(COUNTIF('Master list(no salts, metals)'!$K648:$Y648, "#N/A")=14,TRUE,FALSE))</f>
        <v>0</v>
      </c>
      <c r="U649" t="b">
        <f>AND(COUNTIF('Master list(no salts, metals)'!U648,"&lt;=1"),IF(COUNTIF('Master list(no salts, metals)'!$K648:$Y648, "#N/A")=14,TRUE,FALSE))</f>
        <v>0</v>
      </c>
      <c r="V649" t="b">
        <f>AND(COUNTIF('Master list(no salts, metals)'!V648,"&lt;=1"),IF(COUNTIF('Master list(no salts, metals)'!$K648:$Y648, "#N/A")=14,TRUE,FALSE))</f>
        <v>0</v>
      </c>
      <c r="W649" t="b">
        <f>AND(COUNTIF('Master list(no salts, metals)'!W648,"&lt;=1"),IF(COUNTIF('Master list(no salts, metals)'!$K648:$Y648, "#N/A")=14,TRUE,FALSE))</f>
        <v>1</v>
      </c>
      <c r="X649" t="b">
        <f>AND(COUNTIF('Master list(no salts, metals)'!X648,"&lt;=1"),IF(COUNTIF('Master list(no salts, metals)'!$K648:$Y648, "#N/A")=14,TRUE,FALSE))</f>
        <v>0</v>
      </c>
      <c r="Y649" t="b">
        <f>AND(COUNTIF('Master list(no salts, metals)'!Y648,"&lt;=1"),IF(COUNTIF('Master list(no salts, metals)'!$K648:$Y648, "#N/A")=14,TRUE,FALSE))</f>
        <v>0</v>
      </c>
    </row>
    <row r="650" spans="11:25" x14ac:dyDescent="0.25">
      <c r="K650" t="b">
        <f>AND(COUNTIF('Master list(no salts, metals)'!K649,"&lt;=1"),IF(COUNTIF('Master list(no salts, metals)'!$K649:$Y649, "#N/A")=14,TRUE,FALSE))</f>
        <v>0</v>
      </c>
      <c r="L650" t="b">
        <f>AND(COUNTIF('Master list(no salts, metals)'!L649,"&lt;=1"),IF(COUNTIF('Master list(no salts, metals)'!$K649:$Y649, "#N/A")=14,TRUE,FALSE))</f>
        <v>0</v>
      </c>
      <c r="M650" t="b">
        <f>AND(COUNTIF('Master list(no salts, metals)'!M649,"&lt;=1"),IF(COUNTIF('Master list(no salts, metals)'!$K649:$Y649, "#N/A")=14,TRUE,FALSE))</f>
        <v>0</v>
      </c>
      <c r="N650" t="b">
        <f>AND(COUNTIF('Master list(no salts, metals)'!N649,"&lt;=1"),IF(COUNTIF('Master list(no salts, metals)'!$K649:$Y649, "#N/A")=14,TRUE,FALSE))</f>
        <v>0</v>
      </c>
      <c r="O650" t="b">
        <f>AND(COUNTIF('Master list(no salts, metals)'!O649,"&lt;=1"),IF(COUNTIF('Master list(no salts, metals)'!$K649:$Y649, "#N/A")=14,TRUE,FALSE))</f>
        <v>0</v>
      </c>
      <c r="P650" t="b">
        <f>AND(COUNTIF('Master list(no salts, metals)'!P649,"&lt;=1"),IF(COUNTIF('Master list(no salts, metals)'!$K649:$Y649, "#N/A")=14,TRUE,FALSE))</f>
        <v>0</v>
      </c>
      <c r="Q650" t="b">
        <f>AND(COUNTIF('Master list(no salts, metals)'!Q649,"&lt;=1"),IF(COUNTIF('Master list(no salts, metals)'!$K649:$Y649, "#N/A")=14,TRUE,FALSE))</f>
        <v>0</v>
      </c>
      <c r="R650" t="b">
        <f>AND(COUNTIF('Master list(no salts, metals)'!R649,"&lt;=1"),IF(COUNTIF('Master list(no salts, metals)'!$K649:$Y649, "#N/A")=14,TRUE,FALSE))</f>
        <v>0</v>
      </c>
      <c r="S650" t="b">
        <f>AND(COUNTIF('Master list(no salts, metals)'!S649,"&lt;=1"),IF(COUNTIF('Master list(no salts, metals)'!$K649:$Y649, "#N/A")=14,TRUE,FALSE))</f>
        <v>0</v>
      </c>
      <c r="T650" t="b">
        <f>AND(COUNTIF('Master list(no salts, metals)'!T649,"&lt;=1"),IF(COUNTIF('Master list(no salts, metals)'!$K649:$Y649, "#N/A")=14,TRUE,FALSE))</f>
        <v>1</v>
      </c>
      <c r="U650" t="b">
        <f>AND(COUNTIF('Master list(no salts, metals)'!U649,"&lt;=1"),IF(COUNTIF('Master list(no salts, metals)'!$K649:$Y649, "#N/A")=14,TRUE,FALSE))</f>
        <v>0</v>
      </c>
      <c r="V650" t="b">
        <f>AND(COUNTIF('Master list(no salts, metals)'!V649,"&lt;=1"),IF(COUNTIF('Master list(no salts, metals)'!$K649:$Y649, "#N/A")=14,TRUE,FALSE))</f>
        <v>0</v>
      </c>
      <c r="W650" t="b">
        <f>AND(COUNTIF('Master list(no salts, metals)'!W649,"&lt;=1"),IF(COUNTIF('Master list(no salts, metals)'!$K649:$Y649, "#N/A")=14,TRUE,FALSE))</f>
        <v>0</v>
      </c>
      <c r="X650" t="b">
        <f>AND(COUNTIF('Master list(no salts, metals)'!X649,"&lt;=1"),IF(COUNTIF('Master list(no salts, metals)'!$K649:$Y649, "#N/A")=14,TRUE,FALSE))</f>
        <v>0</v>
      </c>
      <c r="Y650" t="b">
        <f>AND(COUNTIF('Master list(no salts, metals)'!Y649,"&lt;=1"),IF(COUNTIF('Master list(no salts, metals)'!$K649:$Y649, "#N/A")=14,TRUE,FALSE))</f>
        <v>0</v>
      </c>
    </row>
    <row r="651" spans="11:25" x14ac:dyDescent="0.25">
      <c r="K651" t="b">
        <f>AND(COUNTIF('Master list(no salts, metals)'!K650,"&lt;=1"),IF(COUNTIF('Master list(no salts, metals)'!$K650:$Y650, "#N/A")=14,TRUE,FALSE))</f>
        <v>0</v>
      </c>
      <c r="L651" t="b">
        <f>AND(COUNTIF('Master list(no salts, metals)'!L650,"&lt;=1"),IF(COUNTIF('Master list(no salts, metals)'!$K650:$Y650, "#N/A")=14,TRUE,FALSE))</f>
        <v>0</v>
      </c>
      <c r="M651" t="b">
        <f>AND(COUNTIF('Master list(no salts, metals)'!M650,"&lt;=1"),IF(COUNTIF('Master list(no salts, metals)'!$K650:$Y650, "#N/A")=14,TRUE,FALSE))</f>
        <v>0</v>
      </c>
      <c r="N651" t="b">
        <f>AND(COUNTIF('Master list(no salts, metals)'!N650,"&lt;=1"),IF(COUNTIF('Master list(no salts, metals)'!$K650:$Y650, "#N/A")=14,TRUE,FALSE))</f>
        <v>0</v>
      </c>
      <c r="O651" t="b">
        <f>AND(COUNTIF('Master list(no salts, metals)'!O650,"&lt;=1"),IF(COUNTIF('Master list(no salts, metals)'!$K650:$Y650, "#N/A")=14,TRUE,FALSE))</f>
        <v>0</v>
      </c>
      <c r="P651" t="b">
        <f>AND(COUNTIF('Master list(no salts, metals)'!P650,"&lt;=1"),IF(COUNTIF('Master list(no salts, metals)'!$K650:$Y650, "#N/A")=14,TRUE,FALSE))</f>
        <v>0</v>
      </c>
      <c r="Q651" t="b">
        <f>AND(COUNTIF('Master list(no salts, metals)'!Q650,"&lt;=1"),IF(COUNTIF('Master list(no salts, metals)'!$K650:$Y650, "#N/A")=14,TRUE,FALSE))</f>
        <v>0</v>
      </c>
      <c r="R651" t="b">
        <f>AND(COUNTIF('Master list(no salts, metals)'!R650,"&lt;=1"),IF(COUNTIF('Master list(no salts, metals)'!$K650:$Y650, "#N/A")=14,TRUE,FALSE))</f>
        <v>0</v>
      </c>
      <c r="S651" t="b">
        <f>AND(COUNTIF('Master list(no salts, metals)'!S650,"&lt;=1"),IF(COUNTIF('Master list(no salts, metals)'!$K650:$Y650, "#N/A")=14,TRUE,FALSE))</f>
        <v>0</v>
      </c>
      <c r="T651" t="b">
        <f>AND(COUNTIF('Master list(no salts, metals)'!T650,"&lt;=1"),IF(COUNTIF('Master list(no salts, metals)'!$K650:$Y650, "#N/A")=14,TRUE,FALSE))</f>
        <v>0</v>
      </c>
      <c r="U651" t="b">
        <f>AND(COUNTIF('Master list(no salts, metals)'!U650,"&lt;=1"),IF(COUNTIF('Master list(no salts, metals)'!$K650:$Y650, "#N/A")=14,TRUE,FALSE))</f>
        <v>0</v>
      </c>
      <c r="V651" t="b">
        <f>AND(COUNTIF('Master list(no salts, metals)'!V650,"&lt;=1"),IF(COUNTIF('Master list(no salts, metals)'!$K650:$Y650, "#N/A")=14,TRUE,FALSE))</f>
        <v>0</v>
      </c>
      <c r="W651" t="b">
        <f>AND(COUNTIF('Master list(no salts, metals)'!W650,"&lt;=1"),IF(COUNTIF('Master list(no salts, metals)'!$K650:$Y650, "#N/A")=14,TRUE,FALSE))</f>
        <v>0</v>
      </c>
      <c r="X651" t="b">
        <f>AND(COUNTIF('Master list(no salts, metals)'!X650,"&lt;=1"),IF(COUNTIF('Master list(no salts, metals)'!$K650:$Y650, "#N/A")=14,TRUE,FALSE))</f>
        <v>0</v>
      </c>
      <c r="Y651" t="b">
        <f>AND(COUNTIF('Master list(no salts, metals)'!Y650,"&lt;=1"),IF(COUNTIF('Master list(no salts, metals)'!$K650:$Y650, "#N/A")=14,TRUE,FALSE))</f>
        <v>1</v>
      </c>
    </row>
    <row r="652" spans="11:25" x14ac:dyDescent="0.25">
      <c r="K652" t="b">
        <f>AND(COUNTIF('Master list(no salts, metals)'!K651,"&lt;=1"),IF(COUNTIF('Master list(no salts, metals)'!$K651:$Y651, "#N/A")=14,TRUE,FALSE))</f>
        <v>0</v>
      </c>
      <c r="L652" t="b">
        <f>AND(COUNTIF('Master list(no salts, metals)'!L651,"&lt;=1"),IF(COUNTIF('Master list(no salts, metals)'!$K651:$Y651, "#N/A")=14,TRUE,FALSE))</f>
        <v>0</v>
      </c>
      <c r="M652" t="b">
        <f>AND(COUNTIF('Master list(no salts, metals)'!M651,"&lt;=1"),IF(COUNTIF('Master list(no salts, metals)'!$K651:$Y651, "#N/A")=14,TRUE,FALSE))</f>
        <v>0</v>
      </c>
      <c r="N652" t="b">
        <f>AND(COUNTIF('Master list(no salts, metals)'!N651,"&lt;=1"),IF(COUNTIF('Master list(no salts, metals)'!$K651:$Y651, "#N/A")=14,TRUE,FALSE))</f>
        <v>0</v>
      </c>
      <c r="O652" t="b">
        <f>AND(COUNTIF('Master list(no salts, metals)'!O651,"&lt;=1"),IF(COUNTIF('Master list(no salts, metals)'!$K651:$Y651, "#N/A")=14,TRUE,FALSE))</f>
        <v>0</v>
      </c>
      <c r="P652" t="b">
        <f>AND(COUNTIF('Master list(no salts, metals)'!P651,"&lt;=1"),IF(COUNTIF('Master list(no salts, metals)'!$K651:$Y651, "#N/A")=14,TRUE,FALSE))</f>
        <v>0</v>
      </c>
      <c r="Q652" t="b">
        <f>AND(COUNTIF('Master list(no salts, metals)'!Q651,"&lt;=1"),IF(COUNTIF('Master list(no salts, metals)'!$K651:$Y651, "#N/A")=14,TRUE,FALSE))</f>
        <v>0</v>
      </c>
      <c r="R652" t="b">
        <f>AND(COUNTIF('Master list(no salts, metals)'!R651,"&lt;=1"),IF(COUNTIF('Master list(no salts, metals)'!$K651:$Y651, "#N/A")=14,TRUE,FALSE))</f>
        <v>0</v>
      </c>
      <c r="S652" t="b">
        <f>AND(COUNTIF('Master list(no salts, metals)'!S651,"&lt;=1"),IF(COUNTIF('Master list(no salts, metals)'!$K651:$Y651, "#N/A")=14,TRUE,FALSE))</f>
        <v>0</v>
      </c>
      <c r="T652" t="b">
        <f>AND(COUNTIF('Master list(no salts, metals)'!T651,"&lt;=1"),IF(COUNTIF('Master list(no salts, metals)'!$K651:$Y651, "#N/A")=14,TRUE,FALSE))</f>
        <v>0</v>
      </c>
      <c r="U652" t="b">
        <f>AND(COUNTIF('Master list(no salts, metals)'!U651,"&lt;=1"),IF(COUNTIF('Master list(no salts, metals)'!$K651:$Y651, "#N/A")=14,TRUE,FALSE))</f>
        <v>0</v>
      </c>
      <c r="V652" t="b">
        <f>AND(COUNTIF('Master list(no salts, metals)'!V651,"&lt;=1"),IF(COUNTIF('Master list(no salts, metals)'!$K651:$Y651, "#N/A")=14,TRUE,FALSE))</f>
        <v>0</v>
      </c>
      <c r="W652" t="b">
        <f>AND(COUNTIF('Master list(no salts, metals)'!W651,"&lt;=1"),IF(COUNTIF('Master list(no salts, metals)'!$K651:$Y651, "#N/A")=14,TRUE,FALSE))</f>
        <v>0</v>
      </c>
      <c r="X652" t="b">
        <f>AND(COUNTIF('Master list(no salts, metals)'!X651,"&lt;=1"),IF(COUNTIF('Master list(no salts, metals)'!$K651:$Y651, "#N/A")=14,TRUE,FALSE))</f>
        <v>0</v>
      </c>
      <c r="Y652" t="b">
        <f>AND(COUNTIF('Master list(no salts, metals)'!Y651,"&lt;=1"),IF(COUNTIF('Master list(no salts, metals)'!$K651:$Y651, "#N/A")=14,TRUE,FALSE))</f>
        <v>0</v>
      </c>
    </row>
    <row r="653" spans="11:25" x14ac:dyDescent="0.25">
      <c r="K653" t="b">
        <f>AND(COUNTIF('Master list(no salts, metals)'!K652,"&lt;=1"),IF(COUNTIF('Master list(no salts, metals)'!$K652:$Y652, "#N/A")=14,TRUE,FALSE))</f>
        <v>0</v>
      </c>
      <c r="L653" t="b">
        <f>AND(COUNTIF('Master list(no salts, metals)'!L652,"&lt;=1"),IF(COUNTIF('Master list(no salts, metals)'!$K652:$Y652, "#N/A")=14,TRUE,FALSE))</f>
        <v>0</v>
      </c>
      <c r="M653" t="b">
        <f>AND(COUNTIF('Master list(no salts, metals)'!M652,"&lt;=1"),IF(COUNTIF('Master list(no salts, metals)'!$K652:$Y652, "#N/A")=14,TRUE,FALSE))</f>
        <v>0</v>
      </c>
      <c r="N653" t="b">
        <f>AND(COUNTIF('Master list(no salts, metals)'!N652,"&lt;=1"),IF(COUNTIF('Master list(no salts, metals)'!$K652:$Y652, "#N/A")=14,TRUE,FALSE))</f>
        <v>0</v>
      </c>
      <c r="O653" t="b">
        <f>AND(COUNTIF('Master list(no salts, metals)'!O652,"&lt;=1"),IF(COUNTIF('Master list(no salts, metals)'!$K652:$Y652, "#N/A")=14,TRUE,FALSE))</f>
        <v>0</v>
      </c>
      <c r="P653" t="b">
        <f>AND(COUNTIF('Master list(no salts, metals)'!P652,"&lt;=1"),IF(COUNTIF('Master list(no salts, metals)'!$K652:$Y652, "#N/A")=14,TRUE,FALSE))</f>
        <v>0</v>
      </c>
      <c r="Q653" t="b">
        <f>AND(COUNTIF('Master list(no salts, metals)'!Q652,"&lt;=1"),IF(COUNTIF('Master list(no salts, metals)'!$K652:$Y652, "#N/A")=14,TRUE,FALSE))</f>
        <v>0</v>
      </c>
      <c r="R653" t="b">
        <f>AND(COUNTIF('Master list(no salts, metals)'!R652,"&lt;=1"),IF(COUNTIF('Master list(no salts, metals)'!$K652:$Y652, "#N/A")=14,TRUE,FALSE))</f>
        <v>0</v>
      </c>
      <c r="S653" t="b">
        <f>AND(COUNTIF('Master list(no salts, metals)'!S652,"&lt;=1"),IF(COUNTIF('Master list(no salts, metals)'!$K652:$Y652, "#N/A")=14,TRUE,FALSE))</f>
        <v>0</v>
      </c>
      <c r="T653" t="b">
        <f>AND(COUNTIF('Master list(no salts, metals)'!T652,"&lt;=1"),IF(COUNTIF('Master list(no salts, metals)'!$K652:$Y652, "#N/A")=14,TRUE,FALSE))</f>
        <v>0</v>
      </c>
      <c r="U653" t="b">
        <f>AND(COUNTIF('Master list(no salts, metals)'!U652,"&lt;=1"),IF(COUNTIF('Master list(no salts, metals)'!$K652:$Y652, "#N/A")=14,TRUE,FALSE))</f>
        <v>0</v>
      </c>
      <c r="V653" t="b">
        <f>AND(COUNTIF('Master list(no salts, metals)'!V652,"&lt;=1"),IF(COUNTIF('Master list(no salts, metals)'!$K652:$Y652, "#N/A")=14,TRUE,FALSE))</f>
        <v>0</v>
      </c>
      <c r="W653" t="b">
        <f>AND(COUNTIF('Master list(no salts, metals)'!W652,"&lt;=1"),IF(COUNTIF('Master list(no salts, metals)'!$K652:$Y652, "#N/A")=14,TRUE,FALSE))</f>
        <v>1</v>
      </c>
      <c r="X653" t="b">
        <f>AND(COUNTIF('Master list(no salts, metals)'!X652,"&lt;=1"),IF(COUNTIF('Master list(no salts, metals)'!$K652:$Y652, "#N/A")=14,TRUE,FALSE))</f>
        <v>0</v>
      </c>
      <c r="Y653" t="b">
        <f>AND(COUNTIF('Master list(no salts, metals)'!Y652,"&lt;=1"),IF(COUNTIF('Master list(no salts, metals)'!$K652:$Y652, "#N/A")=14,TRUE,FALSE))</f>
        <v>0</v>
      </c>
    </row>
    <row r="654" spans="11:25" x14ac:dyDescent="0.25">
      <c r="K654" t="b">
        <f>AND(COUNTIF('Master list(no salts, metals)'!K653,"&lt;=1"),IF(COUNTIF('Master list(no salts, metals)'!$K653:$Y653, "#N/A")=14,TRUE,FALSE))</f>
        <v>0</v>
      </c>
      <c r="L654" t="b">
        <f>AND(COUNTIF('Master list(no salts, metals)'!L653,"&lt;=1"),IF(COUNTIF('Master list(no salts, metals)'!$K653:$Y653, "#N/A")=14,TRUE,FALSE))</f>
        <v>0</v>
      </c>
      <c r="M654" t="b">
        <f>AND(COUNTIF('Master list(no salts, metals)'!M653,"&lt;=1"),IF(COUNTIF('Master list(no salts, metals)'!$K653:$Y653, "#N/A")=14,TRUE,FALSE))</f>
        <v>0</v>
      </c>
      <c r="N654" t="b">
        <f>AND(COUNTIF('Master list(no salts, metals)'!N653,"&lt;=1"),IF(COUNTIF('Master list(no salts, metals)'!$K653:$Y653, "#N/A")=14,TRUE,FALSE))</f>
        <v>0</v>
      </c>
      <c r="O654" t="b">
        <f>AND(COUNTIF('Master list(no salts, metals)'!O653,"&lt;=1"),IF(COUNTIF('Master list(no salts, metals)'!$K653:$Y653, "#N/A")=14,TRUE,FALSE))</f>
        <v>0</v>
      </c>
      <c r="P654" t="b">
        <f>AND(COUNTIF('Master list(no salts, metals)'!P653,"&lt;=1"),IF(COUNTIF('Master list(no salts, metals)'!$K653:$Y653, "#N/A")=14,TRUE,FALSE))</f>
        <v>0</v>
      </c>
      <c r="Q654" t="b">
        <f>AND(COUNTIF('Master list(no salts, metals)'!Q653,"&lt;=1"),IF(COUNTIF('Master list(no salts, metals)'!$K653:$Y653, "#N/A")=14,TRUE,FALSE))</f>
        <v>0</v>
      </c>
      <c r="R654" t="b">
        <f>AND(COUNTIF('Master list(no salts, metals)'!R653,"&lt;=1"),IF(COUNTIF('Master list(no salts, metals)'!$K653:$Y653, "#N/A")=14,TRUE,FALSE))</f>
        <v>0</v>
      </c>
      <c r="S654" t="b">
        <f>AND(COUNTIF('Master list(no salts, metals)'!S653,"&lt;=1"),IF(COUNTIF('Master list(no salts, metals)'!$K653:$Y653, "#N/A")=14,TRUE,FALSE))</f>
        <v>0</v>
      </c>
      <c r="T654" t="b">
        <f>AND(COUNTIF('Master list(no salts, metals)'!T653,"&lt;=1"),IF(COUNTIF('Master list(no salts, metals)'!$K653:$Y653, "#N/A")=14,TRUE,FALSE))</f>
        <v>0</v>
      </c>
      <c r="U654" t="b">
        <f>AND(COUNTIF('Master list(no salts, metals)'!U653,"&lt;=1"),IF(COUNTIF('Master list(no salts, metals)'!$K653:$Y653, "#N/A")=14,TRUE,FALSE))</f>
        <v>0</v>
      </c>
      <c r="V654" t="b">
        <f>AND(COUNTIF('Master list(no salts, metals)'!V653,"&lt;=1"),IF(COUNTIF('Master list(no salts, metals)'!$K653:$Y653, "#N/A")=14,TRUE,FALSE))</f>
        <v>0</v>
      </c>
      <c r="W654" t="b">
        <f>AND(COUNTIF('Master list(no salts, metals)'!W653,"&lt;=1"),IF(COUNTIF('Master list(no salts, metals)'!$K653:$Y653, "#N/A")=14,TRUE,FALSE))</f>
        <v>1</v>
      </c>
      <c r="X654" t="b">
        <f>AND(COUNTIF('Master list(no salts, metals)'!X653,"&lt;=1"),IF(COUNTIF('Master list(no salts, metals)'!$K653:$Y653, "#N/A")=14,TRUE,FALSE))</f>
        <v>0</v>
      </c>
      <c r="Y654" t="b">
        <f>AND(COUNTIF('Master list(no salts, metals)'!Y653,"&lt;=1"),IF(COUNTIF('Master list(no salts, metals)'!$K653:$Y653, "#N/A")=14,TRUE,FALSE))</f>
        <v>0</v>
      </c>
    </row>
    <row r="655" spans="11:25" x14ac:dyDescent="0.25">
      <c r="K655" t="b">
        <f>AND(COUNTIF('Master list(no salts, metals)'!K654,"&lt;=1"),IF(COUNTIF('Master list(no salts, metals)'!$K654:$Y654, "#N/A")=14,TRUE,FALSE))</f>
        <v>0</v>
      </c>
      <c r="L655" t="b">
        <f>AND(COUNTIF('Master list(no salts, metals)'!L654,"&lt;=1"),IF(COUNTIF('Master list(no salts, metals)'!$K654:$Y654, "#N/A")=14,TRUE,FALSE))</f>
        <v>0</v>
      </c>
      <c r="M655" t="b">
        <f>AND(COUNTIF('Master list(no salts, metals)'!M654,"&lt;=1"),IF(COUNTIF('Master list(no salts, metals)'!$K654:$Y654, "#N/A")=14,TRUE,FALSE))</f>
        <v>0</v>
      </c>
      <c r="N655" t="b">
        <f>AND(COUNTIF('Master list(no salts, metals)'!N654,"&lt;=1"),IF(COUNTIF('Master list(no salts, metals)'!$K654:$Y654, "#N/A")=14,TRUE,FALSE))</f>
        <v>0</v>
      </c>
      <c r="O655" t="b">
        <f>AND(COUNTIF('Master list(no salts, metals)'!O654,"&lt;=1"),IF(COUNTIF('Master list(no salts, metals)'!$K654:$Y654, "#N/A")=14,TRUE,FALSE))</f>
        <v>0</v>
      </c>
      <c r="P655" t="b">
        <f>AND(COUNTIF('Master list(no salts, metals)'!P654,"&lt;=1"),IF(COUNTIF('Master list(no salts, metals)'!$K654:$Y654, "#N/A")=14,TRUE,FALSE))</f>
        <v>0</v>
      </c>
      <c r="Q655" t="b">
        <f>AND(COUNTIF('Master list(no salts, metals)'!Q654,"&lt;=1"),IF(COUNTIF('Master list(no salts, metals)'!$K654:$Y654, "#N/A")=14,TRUE,FALSE))</f>
        <v>0</v>
      </c>
      <c r="R655" t="b">
        <f>AND(COUNTIF('Master list(no salts, metals)'!R654,"&lt;=1"),IF(COUNTIF('Master list(no salts, metals)'!$K654:$Y654, "#N/A")=14,TRUE,FALSE))</f>
        <v>0</v>
      </c>
      <c r="S655" t="b">
        <f>AND(COUNTIF('Master list(no salts, metals)'!S654,"&lt;=1"),IF(COUNTIF('Master list(no salts, metals)'!$K654:$Y654, "#N/A")=14,TRUE,FALSE))</f>
        <v>0</v>
      </c>
      <c r="T655" t="b">
        <f>AND(COUNTIF('Master list(no salts, metals)'!T654,"&lt;=1"),IF(COUNTIF('Master list(no salts, metals)'!$K654:$Y654, "#N/A")=14,TRUE,FALSE))</f>
        <v>0</v>
      </c>
      <c r="U655" t="b">
        <f>AND(COUNTIF('Master list(no salts, metals)'!U654,"&lt;=1"),IF(COUNTIF('Master list(no salts, metals)'!$K654:$Y654, "#N/A")=14,TRUE,FALSE))</f>
        <v>0</v>
      </c>
      <c r="V655" t="b">
        <f>AND(COUNTIF('Master list(no salts, metals)'!V654,"&lt;=1"),IF(COUNTIF('Master list(no salts, metals)'!$K654:$Y654, "#N/A")=14,TRUE,FALSE))</f>
        <v>0</v>
      </c>
      <c r="W655" t="b">
        <f>AND(COUNTIF('Master list(no salts, metals)'!W654,"&lt;=1"),IF(COUNTIF('Master list(no salts, metals)'!$K654:$Y654, "#N/A")=14,TRUE,FALSE))</f>
        <v>1</v>
      </c>
      <c r="X655" t="b">
        <f>AND(COUNTIF('Master list(no salts, metals)'!X654,"&lt;=1"),IF(COUNTIF('Master list(no salts, metals)'!$K654:$Y654, "#N/A")=14,TRUE,FALSE))</f>
        <v>0</v>
      </c>
      <c r="Y655" t="b">
        <f>AND(COUNTIF('Master list(no salts, metals)'!Y654,"&lt;=1"),IF(COUNTIF('Master list(no salts, metals)'!$K654:$Y654, "#N/A")=14,TRUE,FALSE))</f>
        <v>0</v>
      </c>
    </row>
    <row r="656" spans="11:25" x14ac:dyDescent="0.25">
      <c r="K656" t="b">
        <f>AND(COUNTIF('Master list(no salts, metals)'!K655,"&lt;=1"),IF(COUNTIF('Master list(no salts, metals)'!$K655:$Y655, "#N/A")=14,TRUE,FALSE))</f>
        <v>0</v>
      </c>
      <c r="L656" t="b">
        <f>AND(COUNTIF('Master list(no salts, metals)'!L655,"&lt;=1"),IF(COUNTIF('Master list(no salts, metals)'!$K655:$Y655, "#N/A")=14,TRUE,FALSE))</f>
        <v>0</v>
      </c>
      <c r="M656" t="b">
        <f>AND(COUNTIF('Master list(no salts, metals)'!M655,"&lt;=1"),IF(COUNTIF('Master list(no salts, metals)'!$K655:$Y655, "#N/A")=14,TRUE,FALSE))</f>
        <v>0</v>
      </c>
      <c r="N656" t="b">
        <f>AND(COUNTIF('Master list(no salts, metals)'!N655,"&lt;=1"),IF(COUNTIF('Master list(no salts, metals)'!$K655:$Y655, "#N/A")=14,TRUE,FALSE))</f>
        <v>0</v>
      </c>
      <c r="O656" t="b">
        <f>AND(COUNTIF('Master list(no salts, metals)'!O655,"&lt;=1"),IF(COUNTIF('Master list(no salts, metals)'!$K655:$Y655, "#N/A")=14,TRUE,FALSE))</f>
        <v>0</v>
      </c>
      <c r="P656" t="b">
        <f>AND(COUNTIF('Master list(no salts, metals)'!P655,"&lt;=1"),IF(COUNTIF('Master list(no salts, metals)'!$K655:$Y655, "#N/A")=14,TRUE,FALSE))</f>
        <v>0</v>
      </c>
      <c r="Q656" t="b">
        <f>AND(COUNTIF('Master list(no salts, metals)'!Q655,"&lt;=1"),IF(COUNTIF('Master list(no salts, metals)'!$K655:$Y655, "#N/A")=14,TRUE,FALSE))</f>
        <v>0</v>
      </c>
      <c r="R656" t="b">
        <f>AND(COUNTIF('Master list(no salts, metals)'!R655,"&lt;=1"),IF(COUNTIF('Master list(no salts, metals)'!$K655:$Y655, "#N/A")=14,TRUE,FALSE))</f>
        <v>0</v>
      </c>
      <c r="S656" t="b">
        <f>AND(COUNTIF('Master list(no salts, metals)'!S655,"&lt;=1"),IF(COUNTIF('Master list(no salts, metals)'!$K655:$Y655, "#N/A")=14,TRUE,FALSE))</f>
        <v>0</v>
      </c>
      <c r="T656" t="b">
        <f>AND(COUNTIF('Master list(no salts, metals)'!T655,"&lt;=1"),IF(COUNTIF('Master list(no salts, metals)'!$K655:$Y655, "#N/A")=14,TRUE,FALSE))</f>
        <v>1</v>
      </c>
      <c r="U656" t="b">
        <f>AND(COUNTIF('Master list(no salts, metals)'!U655,"&lt;=1"),IF(COUNTIF('Master list(no salts, metals)'!$K655:$Y655, "#N/A")=14,TRUE,FALSE))</f>
        <v>0</v>
      </c>
      <c r="V656" t="b">
        <f>AND(COUNTIF('Master list(no salts, metals)'!V655,"&lt;=1"),IF(COUNTIF('Master list(no salts, metals)'!$K655:$Y655, "#N/A")=14,TRUE,FALSE))</f>
        <v>0</v>
      </c>
      <c r="W656" t="b">
        <f>AND(COUNTIF('Master list(no salts, metals)'!W655,"&lt;=1"),IF(COUNTIF('Master list(no salts, metals)'!$K655:$Y655, "#N/A")=14,TRUE,FALSE))</f>
        <v>0</v>
      </c>
      <c r="X656" t="b">
        <f>AND(COUNTIF('Master list(no salts, metals)'!X655,"&lt;=1"),IF(COUNTIF('Master list(no salts, metals)'!$K655:$Y655, "#N/A")=14,TRUE,FALSE))</f>
        <v>0</v>
      </c>
      <c r="Y656" t="b">
        <f>AND(COUNTIF('Master list(no salts, metals)'!Y655,"&lt;=1"),IF(COUNTIF('Master list(no salts, metals)'!$K655:$Y655, "#N/A")=14,TRUE,FALSE))</f>
        <v>0</v>
      </c>
    </row>
    <row r="657" spans="11:25" x14ac:dyDescent="0.25">
      <c r="K657" t="b">
        <f>AND(COUNTIF('Master list(no salts, metals)'!K656,"&lt;=1"),IF(COUNTIF('Master list(no salts, metals)'!$K656:$Y656, "#N/A")=14,TRUE,FALSE))</f>
        <v>0</v>
      </c>
      <c r="L657" t="b">
        <f>AND(COUNTIF('Master list(no salts, metals)'!L656,"&lt;=1"),IF(COUNTIF('Master list(no salts, metals)'!$K656:$Y656, "#N/A")=14,TRUE,FALSE))</f>
        <v>0</v>
      </c>
      <c r="M657" t="b">
        <f>AND(COUNTIF('Master list(no salts, metals)'!M656,"&lt;=1"),IF(COUNTIF('Master list(no salts, metals)'!$K656:$Y656, "#N/A")=14,TRUE,FALSE))</f>
        <v>0</v>
      </c>
      <c r="N657" t="b">
        <f>AND(COUNTIF('Master list(no salts, metals)'!N656,"&lt;=1"),IF(COUNTIF('Master list(no salts, metals)'!$K656:$Y656, "#N/A")=14,TRUE,FALSE))</f>
        <v>0</v>
      </c>
      <c r="O657" t="b">
        <f>AND(COUNTIF('Master list(no salts, metals)'!O656,"&lt;=1"),IF(COUNTIF('Master list(no salts, metals)'!$K656:$Y656, "#N/A")=14,TRUE,FALSE))</f>
        <v>0</v>
      </c>
      <c r="P657" t="b">
        <f>AND(COUNTIF('Master list(no salts, metals)'!P656,"&lt;=1"),IF(COUNTIF('Master list(no salts, metals)'!$K656:$Y656, "#N/A")=14,TRUE,FALSE))</f>
        <v>0</v>
      </c>
      <c r="Q657" t="b">
        <f>AND(COUNTIF('Master list(no salts, metals)'!Q656,"&lt;=1"),IF(COUNTIF('Master list(no salts, metals)'!$K656:$Y656, "#N/A")=14,TRUE,FALSE))</f>
        <v>0</v>
      </c>
      <c r="R657" t="b">
        <f>AND(COUNTIF('Master list(no salts, metals)'!R656,"&lt;=1"),IF(COUNTIF('Master list(no salts, metals)'!$K656:$Y656, "#N/A")=14,TRUE,FALSE))</f>
        <v>0</v>
      </c>
      <c r="S657" t="b">
        <f>AND(COUNTIF('Master list(no salts, metals)'!S656,"&lt;=1"),IF(COUNTIF('Master list(no salts, metals)'!$K656:$Y656, "#N/A")=14,TRUE,FALSE))</f>
        <v>0</v>
      </c>
      <c r="T657" t="b">
        <f>AND(COUNTIF('Master list(no salts, metals)'!T656,"&lt;=1"),IF(COUNTIF('Master list(no salts, metals)'!$K656:$Y656, "#N/A")=14,TRUE,FALSE))</f>
        <v>0</v>
      </c>
      <c r="U657" t="b">
        <f>AND(COUNTIF('Master list(no salts, metals)'!U656,"&lt;=1"),IF(COUNTIF('Master list(no salts, metals)'!$K656:$Y656, "#N/A")=14,TRUE,FALSE))</f>
        <v>0</v>
      </c>
      <c r="V657" t="b">
        <f>AND(COUNTIF('Master list(no salts, metals)'!V656,"&lt;=1"),IF(COUNTIF('Master list(no salts, metals)'!$K656:$Y656, "#N/A")=14,TRUE,FALSE))</f>
        <v>0</v>
      </c>
      <c r="W657" t="b">
        <f>AND(COUNTIF('Master list(no salts, metals)'!W656,"&lt;=1"),IF(COUNTIF('Master list(no salts, metals)'!$K656:$Y656, "#N/A")=14,TRUE,FALSE))</f>
        <v>0</v>
      </c>
      <c r="X657" t="b">
        <f>AND(COUNTIF('Master list(no salts, metals)'!X656,"&lt;=1"),IF(COUNTIF('Master list(no salts, metals)'!$K656:$Y656, "#N/A")=14,TRUE,FALSE))</f>
        <v>0</v>
      </c>
      <c r="Y657" t="b">
        <f>AND(COUNTIF('Master list(no salts, metals)'!Y656,"&lt;=1"),IF(COUNTIF('Master list(no salts, metals)'!$K656:$Y656, "#N/A")=14,TRUE,FALSE))</f>
        <v>0</v>
      </c>
    </row>
    <row r="658" spans="11:25" x14ac:dyDescent="0.25">
      <c r="K658" t="b">
        <f>AND(COUNTIF('Master list(no salts, metals)'!K657,"&lt;=1"),IF(COUNTIF('Master list(no salts, metals)'!$K657:$Y657, "#N/A")=14,TRUE,FALSE))</f>
        <v>0</v>
      </c>
      <c r="L658" t="b">
        <f>AND(COUNTIF('Master list(no salts, metals)'!L657,"&lt;=1"),IF(COUNTIF('Master list(no salts, metals)'!$K657:$Y657, "#N/A")=14,TRUE,FALSE))</f>
        <v>0</v>
      </c>
      <c r="M658" t="b">
        <f>AND(COUNTIF('Master list(no salts, metals)'!M657,"&lt;=1"),IF(COUNTIF('Master list(no salts, metals)'!$K657:$Y657, "#N/A")=14,TRUE,FALSE))</f>
        <v>0</v>
      </c>
      <c r="N658" t="b">
        <f>AND(COUNTIF('Master list(no salts, metals)'!N657,"&lt;=1"),IF(COUNTIF('Master list(no salts, metals)'!$K657:$Y657, "#N/A")=14,TRUE,FALSE))</f>
        <v>0</v>
      </c>
      <c r="O658" t="b">
        <f>AND(COUNTIF('Master list(no salts, metals)'!O657,"&lt;=1"),IF(COUNTIF('Master list(no salts, metals)'!$K657:$Y657, "#N/A")=14,TRUE,FALSE))</f>
        <v>0</v>
      </c>
      <c r="P658" t="b">
        <f>AND(COUNTIF('Master list(no salts, metals)'!P657,"&lt;=1"),IF(COUNTIF('Master list(no salts, metals)'!$K657:$Y657, "#N/A")=14,TRUE,FALSE))</f>
        <v>0</v>
      </c>
      <c r="Q658" t="b">
        <f>AND(COUNTIF('Master list(no salts, metals)'!Q657,"&lt;=1"),IF(COUNTIF('Master list(no salts, metals)'!$K657:$Y657, "#N/A")=14,TRUE,FALSE))</f>
        <v>0</v>
      </c>
      <c r="R658" t="b">
        <f>AND(COUNTIF('Master list(no salts, metals)'!R657,"&lt;=1"),IF(COUNTIF('Master list(no salts, metals)'!$K657:$Y657, "#N/A")=14,TRUE,FALSE))</f>
        <v>0</v>
      </c>
      <c r="S658" t="b">
        <f>AND(COUNTIF('Master list(no salts, metals)'!S657,"&lt;=1"),IF(COUNTIF('Master list(no salts, metals)'!$K657:$Y657, "#N/A")=14,TRUE,FALSE))</f>
        <v>0</v>
      </c>
      <c r="T658" t="b">
        <f>AND(COUNTIF('Master list(no salts, metals)'!T657,"&lt;=1"),IF(COUNTIF('Master list(no salts, metals)'!$K657:$Y657, "#N/A")=14,TRUE,FALSE))</f>
        <v>0</v>
      </c>
      <c r="U658" t="b">
        <f>AND(COUNTIF('Master list(no salts, metals)'!U657,"&lt;=1"),IF(COUNTIF('Master list(no salts, metals)'!$K657:$Y657, "#N/A")=14,TRUE,FALSE))</f>
        <v>0</v>
      </c>
      <c r="V658" t="b">
        <f>AND(COUNTIF('Master list(no salts, metals)'!V657,"&lt;=1"),IF(COUNTIF('Master list(no salts, metals)'!$K657:$Y657, "#N/A")=14,TRUE,FALSE))</f>
        <v>0</v>
      </c>
      <c r="W658" t="b">
        <f>AND(COUNTIF('Master list(no salts, metals)'!W657,"&lt;=1"),IF(COUNTIF('Master list(no salts, metals)'!$K657:$Y657, "#N/A")=14,TRUE,FALSE))</f>
        <v>1</v>
      </c>
      <c r="X658" t="b">
        <f>AND(COUNTIF('Master list(no salts, metals)'!X657,"&lt;=1"),IF(COUNTIF('Master list(no salts, metals)'!$K657:$Y657, "#N/A")=14,TRUE,FALSE))</f>
        <v>0</v>
      </c>
      <c r="Y658" t="b">
        <f>AND(COUNTIF('Master list(no salts, metals)'!Y657,"&lt;=1"),IF(COUNTIF('Master list(no salts, metals)'!$K657:$Y657, "#N/A")=14,TRUE,FALSE))</f>
        <v>0</v>
      </c>
    </row>
    <row r="659" spans="11:25" x14ac:dyDescent="0.25">
      <c r="K659" t="b">
        <f>AND(COUNTIF('Master list(no salts, metals)'!K658,"&lt;=1"),IF(COUNTIF('Master list(no salts, metals)'!$K658:$Y658, "#N/A")=14,TRUE,FALSE))</f>
        <v>0</v>
      </c>
      <c r="L659" t="b">
        <f>AND(COUNTIF('Master list(no salts, metals)'!L658,"&lt;=1"),IF(COUNTIF('Master list(no salts, metals)'!$K658:$Y658, "#N/A")=14,TRUE,FALSE))</f>
        <v>0</v>
      </c>
      <c r="M659" t="b">
        <f>AND(COUNTIF('Master list(no salts, metals)'!M658,"&lt;=1"),IF(COUNTIF('Master list(no salts, metals)'!$K658:$Y658, "#N/A")=14,TRUE,FALSE))</f>
        <v>0</v>
      </c>
      <c r="N659" t="b">
        <f>AND(COUNTIF('Master list(no salts, metals)'!N658,"&lt;=1"),IF(COUNTIF('Master list(no salts, metals)'!$K658:$Y658, "#N/A")=14,TRUE,FALSE))</f>
        <v>0</v>
      </c>
      <c r="O659" t="b">
        <f>AND(COUNTIF('Master list(no salts, metals)'!O658,"&lt;=1"),IF(COUNTIF('Master list(no salts, metals)'!$K658:$Y658, "#N/A")=14,TRUE,FALSE))</f>
        <v>0</v>
      </c>
      <c r="P659" t="b">
        <f>AND(COUNTIF('Master list(no salts, metals)'!P658,"&lt;=1"),IF(COUNTIF('Master list(no salts, metals)'!$K658:$Y658, "#N/A")=14,TRUE,FALSE))</f>
        <v>0</v>
      </c>
      <c r="Q659" t="b">
        <f>AND(COUNTIF('Master list(no salts, metals)'!Q658,"&lt;=1"),IF(COUNTIF('Master list(no salts, metals)'!$K658:$Y658, "#N/A")=14,TRUE,FALSE))</f>
        <v>0</v>
      </c>
      <c r="R659" t="b">
        <f>AND(COUNTIF('Master list(no salts, metals)'!R658,"&lt;=1"),IF(COUNTIF('Master list(no salts, metals)'!$K658:$Y658, "#N/A")=14,TRUE,FALSE))</f>
        <v>0</v>
      </c>
      <c r="S659" t="b">
        <f>AND(COUNTIF('Master list(no salts, metals)'!S658,"&lt;=1"),IF(COUNTIF('Master list(no salts, metals)'!$K658:$Y658, "#N/A")=14,TRUE,FALSE))</f>
        <v>0</v>
      </c>
      <c r="T659" t="b">
        <f>AND(COUNTIF('Master list(no salts, metals)'!T658,"&lt;=1"),IF(COUNTIF('Master list(no salts, metals)'!$K658:$Y658, "#N/A")=14,TRUE,FALSE))</f>
        <v>0</v>
      </c>
      <c r="U659" t="b">
        <f>AND(COUNTIF('Master list(no salts, metals)'!U658,"&lt;=1"),IF(COUNTIF('Master list(no salts, metals)'!$K658:$Y658, "#N/A")=14,TRUE,FALSE))</f>
        <v>0</v>
      </c>
      <c r="V659" t="b">
        <f>AND(COUNTIF('Master list(no salts, metals)'!V658,"&lt;=1"),IF(COUNTIF('Master list(no salts, metals)'!$K658:$Y658, "#N/A")=14,TRUE,FALSE))</f>
        <v>0</v>
      </c>
      <c r="W659" t="b">
        <f>AND(COUNTIF('Master list(no salts, metals)'!W658,"&lt;=1"),IF(COUNTIF('Master list(no salts, metals)'!$K658:$Y658, "#N/A")=14,TRUE,FALSE))</f>
        <v>0</v>
      </c>
      <c r="X659" t="b">
        <f>AND(COUNTIF('Master list(no salts, metals)'!X658,"&lt;=1"),IF(COUNTIF('Master list(no salts, metals)'!$K658:$Y658, "#N/A")=14,TRUE,FALSE))</f>
        <v>0</v>
      </c>
      <c r="Y659" t="b">
        <f>AND(COUNTIF('Master list(no salts, metals)'!Y658,"&lt;=1"),IF(COUNTIF('Master list(no salts, metals)'!$K658:$Y658, "#N/A")=14,TRUE,FALSE))</f>
        <v>0</v>
      </c>
    </row>
    <row r="660" spans="11:25" x14ac:dyDescent="0.25">
      <c r="K660" t="b">
        <f>AND(COUNTIF('Master list(no salts, metals)'!K659,"&lt;=1"),IF(COUNTIF('Master list(no salts, metals)'!$K659:$Y659, "#N/A")=14,TRUE,FALSE))</f>
        <v>0</v>
      </c>
      <c r="L660" t="b">
        <f>AND(COUNTIF('Master list(no salts, metals)'!L659,"&lt;=1"),IF(COUNTIF('Master list(no salts, metals)'!$K659:$Y659, "#N/A")=14,TRUE,FALSE))</f>
        <v>0</v>
      </c>
      <c r="M660" t="b">
        <f>AND(COUNTIF('Master list(no salts, metals)'!M659,"&lt;=1"),IF(COUNTIF('Master list(no salts, metals)'!$K659:$Y659, "#N/A")=14,TRUE,FALSE))</f>
        <v>0</v>
      </c>
      <c r="N660" t="b">
        <f>AND(COUNTIF('Master list(no salts, metals)'!N659,"&lt;=1"),IF(COUNTIF('Master list(no salts, metals)'!$K659:$Y659, "#N/A")=14,TRUE,FALSE))</f>
        <v>0</v>
      </c>
      <c r="O660" t="b">
        <f>AND(COUNTIF('Master list(no salts, metals)'!O659,"&lt;=1"),IF(COUNTIF('Master list(no salts, metals)'!$K659:$Y659, "#N/A")=14,TRUE,FALSE))</f>
        <v>0</v>
      </c>
      <c r="P660" t="b">
        <f>AND(COUNTIF('Master list(no salts, metals)'!P659,"&lt;=1"),IF(COUNTIF('Master list(no salts, metals)'!$K659:$Y659, "#N/A")=14,TRUE,FALSE))</f>
        <v>0</v>
      </c>
      <c r="Q660" t="b">
        <f>AND(COUNTIF('Master list(no salts, metals)'!Q659,"&lt;=1"),IF(COUNTIF('Master list(no salts, metals)'!$K659:$Y659, "#N/A")=14,TRUE,FALSE))</f>
        <v>0</v>
      </c>
      <c r="R660" t="b">
        <f>AND(COUNTIF('Master list(no salts, metals)'!R659,"&lt;=1"),IF(COUNTIF('Master list(no salts, metals)'!$K659:$Y659, "#N/A")=14,TRUE,FALSE))</f>
        <v>0</v>
      </c>
      <c r="S660" t="b">
        <f>AND(COUNTIF('Master list(no salts, metals)'!S659,"&lt;=1"),IF(COUNTIF('Master list(no salts, metals)'!$K659:$Y659, "#N/A")=14,TRUE,FALSE))</f>
        <v>0</v>
      </c>
      <c r="T660" t="b">
        <f>AND(COUNTIF('Master list(no salts, metals)'!T659,"&lt;=1"),IF(COUNTIF('Master list(no salts, metals)'!$K659:$Y659, "#N/A")=14,TRUE,FALSE))</f>
        <v>0</v>
      </c>
      <c r="U660" t="b">
        <f>AND(COUNTIF('Master list(no salts, metals)'!U659,"&lt;=1"),IF(COUNTIF('Master list(no salts, metals)'!$K659:$Y659, "#N/A")=14,TRUE,FALSE))</f>
        <v>0</v>
      </c>
      <c r="V660" t="b">
        <f>AND(COUNTIF('Master list(no salts, metals)'!V659,"&lt;=1"),IF(COUNTIF('Master list(no salts, metals)'!$K659:$Y659, "#N/A")=14,TRUE,FALSE))</f>
        <v>0</v>
      </c>
      <c r="W660" t="b">
        <f>AND(COUNTIF('Master list(no salts, metals)'!W659,"&lt;=1"),IF(COUNTIF('Master list(no salts, metals)'!$K659:$Y659, "#N/A")=14,TRUE,FALSE))</f>
        <v>1</v>
      </c>
      <c r="X660" t="b">
        <f>AND(COUNTIF('Master list(no salts, metals)'!X659,"&lt;=1"),IF(COUNTIF('Master list(no salts, metals)'!$K659:$Y659, "#N/A")=14,TRUE,FALSE))</f>
        <v>0</v>
      </c>
      <c r="Y660" t="b">
        <f>AND(COUNTIF('Master list(no salts, metals)'!Y659,"&lt;=1"),IF(COUNTIF('Master list(no salts, metals)'!$K659:$Y659, "#N/A")=14,TRUE,FALSE))</f>
        <v>0</v>
      </c>
    </row>
    <row r="661" spans="11:25" x14ac:dyDescent="0.25">
      <c r="K661" t="b">
        <f>AND(COUNTIF('Master list(no salts, metals)'!K660,"&lt;=1"),IF(COUNTIF('Master list(no salts, metals)'!$K660:$Y660, "#N/A")=14,TRUE,FALSE))</f>
        <v>0</v>
      </c>
      <c r="L661" t="b">
        <f>AND(COUNTIF('Master list(no salts, metals)'!L660,"&lt;=1"),IF(COUNTIF('Master list(no salts, metals)'!$K660:$Y660, "#N/A")=14,TRUE,FALSE))</f>
        <v>0</v>
      </c>
      <c r="M661" t="b">
        <f>AND(COUNTIF('Master list(no salts, metals)'!M660,"&lt;=1"),IF(COUNTIF('Master list(no salts, metals)'!$K660:$Y660, "#N/A")=14,TRUE,FALSE))</f>
        <v>0</v>
      </c>
      <c r="N661" t="b">
        <f>AND(COUNTIF('Master list(no salts, metals)'!N660,"&lt;=1"),IF(COUNTIF('Master list(no salts, metals)'!$K660:$Y660, "#N/A")=14,TRUE,FALSE))</f>
        <v>0</v>
      </c>
      <c r="O661" t="b">
        <f>AND(COUNTIF('Master list(no salts, metals)'!O660,"&lt;=1"),IF(COUNTIF('Master list(no salts, metals)'!$K660:$Y660, "#N/A")=14,TRUE,FALSE))</f>
        <v>0</v>
      </c>
      <c r="P661" t="b">
        <f>AND(COUNTIF('Master list(no salts, metals)'!P660,"&lt;=1"),IF(COUNTIF('Master list(no salts, metals)'!$K660:$Y660, "#N/A")=14,TRUE,FALSE))</f>
        <v>0</v>
      </c>
      <c r="Q661" t="b">
        <f>AND(COUNTIF('Master list(no salts, metals)'!Q660,"&lt;=1"),IF(COUNTIF('Master list(no salts, metals)'!$K660:$Y660, "#N/A")=14,TRUE,FALSE))</f>
        <v>0</v>
      </c>
      <c r="R661" t="b">
        <f>AND(COUNTIF('Master list(no salts, metals)'!R660,"&lt;=1"),IF(COUNTIF('Master list(no salts, metals)'!$K660:$Y660, "#N/A")=14,TRUE,FALSE))</f>
        <v>0</v>
      </c>
      <c r="S661" t="b">
        <f>AND(COUNTIF('Master list(no salts, metals)'!S660,"&lt;=1"),IF(COUNTIF('Master list(no salts, metals)'!$K660:$Y660, "#N/A")=14,TRUE,FALSE))</f>
        <v>0</v>
      </c>
      <c r="T661" t="b">
        <f>AND(COUNTIF('Master list(no salts, metals)'!T660,"&lt;=1"),IF(COUNTIF('Master list(no salts, metals)'!$K660:$Y660, "#N/A")=14,TRUE,FALSE))</f>
        <v>0</v>
      </c>
      <c r="U661" t="b">
        <f>AND(COUNTIF('Master list(no salts, metals)'!U660,"&lt;=1"),IF(COUNTIF('Master list(no salts, metals)'!$K660:$Y660, "#N/A")=14,TRUE,FALSE))</f>
        <v>0</v>
      </c>
      <c r="V661" t="b">
        <f>AND(COUNTIF('Master list(no salts, metals)'!V660,"&lt;=1"),IF(COUNTIF('Master list(no salts, metals)'!$K660:$Y660, "#N/A")=14,TRUE,FALSE))</f>
        <v>0</v>
      </c>
      <c r="W661" t="b">
        <f>AND(COUNTIF('Master list(no salts, metals)'!W660,"&lt;=1"),IF(COUNTIF('Master list(no salts, metals)'!$K660:$Y660, "#N/A")=14,TRUE,FALSE))</f>
        <v>0</v>
      </c>
      <c r="X661" t="b">
        <f>AND(COUNTIF('Master list(no salts, metals)'!X660,"&lt;=1"),IF(COUNTIF('Master list(no salts, metals)'!$K660:$Y660, "#N/A")=14,TRUE,FALSE))</f>
        <v>0</v>
      </c>
      <c r="Y661" t="b">
        <f>AND(COUNTIF('Master list(no salts, metals)'!Y660,"&lt;=1"),IF(COUNTIF('Master list(no salts, metals)'!$K660:$Y660, "#N/A")=14,TRUE,FALSE))</f>
        <v>0</v>
      </c>
    </row>
    <row r="662" spans="11:25" x14ac:dyDescent="0.25">
      <c r="K662" t="b">
        <f>AND(COUNTIF('Master list(no salts, metals)'!K661,"&lt;=1"),IF(COUNTIF('Master list(no salts, metals)'!$K661:$Y661, "#N/A")=14,TRUE,FALSE))</f>
        <v>0</v>
      </c>
      <c r="L662" t="b">
        <f>AND(COUNTIF('Master list(no salts, metals)'!L661,"&lt;=1"),IF(COUNTIF('Master list(no salts, metals)'!$K661:$Y661, "#N/A")=14,TRUE,FALSE))</f>
        <v>0</v>
      </c>
      <c r="M662" t="b">
        <f>AND(COUNTIF('Master list(no salts, metals)'!M661,"&lt;=1"),IF(COUNTIF('Master list(no salts, metals)'!$K661:$Y661, "#N/A")=14,TRUE,FALSE))</f>
        <v>0</v>
      </c>
      <c r="N662" t="b">
        <f>AND(COUNTIF('Master list(no salts, metals)'!N661,"&lt;=1"),IF(COUNTIF('Master list(no salts, metals)'!$K661:$Y661, "#N/A")=14,TRUE,FALSE))</f>
        <v>0</v>
      </c>
      <c r="O662" t="b">
        <f>AND(COUNTIF('Master list(no salts, metals)'!O661,"&lt;=1"),IF(COUNTIF('Master list(no salts, metals)'!$K661:$Y661, "#N/A")=14,TRUE,FALSE))</f>
        <v>0</v>
      </c>
      <c r="P662" t="b">
        <f>AND(COUNTIF('Master list(no salts, metals)'!P661,"&lt;=1"),IF(COUNTIF('Master list(no salts, metals)'!$K661:$Y661, "#N/A")=14,TRUE,FALSE))</f>
        <v>0</v>
      </c>
      <c r="Q662" t="b">
        <f>AND(COUNTIF('Master list(no salts, metals)'!Q661,"&lt;=1"),IF(COUNTIF('Master list(no salts, metals)'!$K661:$Y661, "#N/A")=14,TRUE,FALSE))</f>
        <v>0</v>
      </c>
      <c r="R662" t="b">
        <f>AND(COUNTIF('Master list(no salts, metals)'!R661,"&lt;=1"),IF(COUNTIF('Master list(no salts, metals)'!$K661:$Y661, "#N/A")=14,TRUE,FALSE))</f>
        <v>0</v>
      </c>
      <c r="S662" t="b">
        <f>AND(COUNTIF('Master list(no salts, metals)'!S661,"&lt;=1"),IF(COUNTIF('Master list(no salts, metals)'!$K661:$Y661, "#N/A")=14,TRUE,FALSE))</f>
        <v>0</v>
      </c>
      <c r="T662" t="b">
        <f>AND(COUNTIF('Master list(no salts, metals)'!T661,"&lt;=1"),IF(COUNTIF('Master list(no salts, metals)'!$K661:$Y661, "#N/A")=14,TRUE,FALSE))</f>
        <v>1</v>
      </c>
      <c r="U662" t="b">
        <f>AND(COUNTIF('Master list(no salts, metals)'!U661,"&lt;=1"),IF(COUNTIF('Master list(no salts, metals)'!$K661:$Y661, "#N/A")=14,TRUE,FALSE))</f>
        <v>0</v>
      </c>
      <c r="V662" t="b">
        <f>AND(COUNTIF('Master list(no salts, metals)'!V661,"&lt;=1"),IF(COUNTIF('Master list(no salts, metals)'!$K661:$Y661, "#N/A")=14,TRUE,FALSE))</f>
        <v>0</v>
      </c>
      <c r="W662" t="b">
        <f>AND(COUNTIF('Master list(no salts, metals)'!W661,"&lt;=1"),IF(COUNTIF('Master list(no salts, metals)'!$K661:$Y661, "#N/A")=14,TRUE,FALSE))</f>
        <v>0</v>
      </c>
      <c r="X662" t="b">
        <f>AND(COUNTIF('Master list(no salts, metals)'!X661,"&lt;=1"),IF(COUNTIF('Master list(no salts, metals)'!$K661:$Y661, "#N/A")=14,TRUE,FALSE))</f>
        <v>0</v>
      </c>
      <c r="Y662" t="b">
        <f>AND(COUNTIF('Master list(no salts, metals)'!Y661,"&lt;=1"),IF(COUNTIF('Master list(no salts, metals)'!$K661:$Y661, "#N/A")=14,TRUE,FALSE))</f>
        <v>0</v>
      </c>
    </row>
    <row r="663" spans="11:25" x14ac:dyDescent="0.25">
      <c r="K663" t="b">
        <f>AND(COUNTIF('Master list(no salts, metals)'!K662,"&lt;=1"),IF(COUNTIF('Master list(no salts, metals)'!$K662:$Y662, "#N/A")=14,TRUE,FALSE))</f>
        <v>0</v>
      </c>
      <c r="L663" t="b">
        <f>AND(COUNTIF('Master list(no salts, metals)'!L662,"&lt;=1"),IF(COUNTIF('Master list(no salts, metals)'!$K662:$Y662, "#N/A")=14,TRUE,FALSE))</f>
        <v>0</v>
      </c>
      <c r="M663" t="b">
        <f>AND(COUNTIF('Master list(no salts, metals)'!M662,"&lt;=1"),IF(COUNTIF('Master list(no salts, metals)'!$K662:$Y662, "#N/A")=14,TRUE,FALSE))</f>
        <v>0</v>
      </c>
      <c r="N663" t="b">
        <f>AND(COUNTIF('Master list(no salts, metals)'!N662,"&lt;=1"),IF(COUNTIF('Master list(no salts, metals)'!$K662:$Y662, "#N/A")=14,TRUE,FALSE))</f>
        <v>0</v>
      </c>
      <c r="O663" t="b">
        <f>AND(COUNTIF('Master list(no salts, metals)'!O662,"&lt;=1"),IF(COUNTIF('Master list(no salts, metals)'!$K662:$Y662, "#N/A")=14,TRUE,FALSE))</f>
        <v>0</v>
      </c>
      <c r="P663" t="b">
        <f>AND(COUNTIF('Master list(no salts, metals)'!P662,"&lt;=1"),IF(COUNTIF('Master list(no salts, metals)'!$K662:$Y662, "#N/A")=14,TRUE,FALSE))</f>
        <v>0</v>
      </c>
      <c r="Q663" t="b">
        <f>AND(COUNTIF('Master list(no salts, metals)'!Q662,"&lt;=1"),IF(COUNTIF('Master list(no salts, metals)'!$K662:$Y662, "#N/A")=14,TRUE,FALSE))</f>
        <v>0</v>
      </c>
      <c r="R663" t="b">
        <f>AND(COUNTIF('Master list(no salts, metals)'!R662,"&lt;=1"),IF(COUNTIF('Master list(no salts, metals)'!$K662:$Y662, "#N/A")=14,TRUE,FALSE))</f>
        <v>0</v>
      </c>
      <c r="S663" t="b">
        <f>AND(COUNTIF('Master list(no salts, metals)'!S662,"&lt;=1"),IF(COUNTIF('Master list(no salts, metals)'!$K662:$Y662, "#N/A")=14,TRUE,FALSE))</f>
        <v>0</v>
      </c>
      <c r="T663" t="b">
        <f>AND(COUNTIF('Master list(no salts, metals)'!T662,"&lt;=1"),IF(COUNTIF('Master list(no salts, metals)'!$K662:$Y662, "#N/A")=14,TRUE,FALSE))</f>
        <v>0</v>
      </c>
      <c r="U663" t="b">
        <f>AND(COUNTIF('Master list(no salts, metals)'!U662,"&lt;=1"),IF(COUNTIF('Master list(no salts, metals)'!$K662:$Y662, "#N/A")=14,TRUE,FALSE))</f>
        <v>0</v>
      </c>
      <c r="V663" t="b">
        <f>AND(COUNTIF('Master list(no salts, metals)'!V662,"&lt;=1"),IF(COUNTIF('Master list(no salts, metals)'!$K662:$Y662, "#N/A")=14,TRUE,FALSE))</f>
        <v>0</v>
      </c>
      <c r="W663" t="b">
        <f>AND(COUNTIF('Master list(no salts, metals)'!W662,"&lt;=1"),IF(COUNTIF('Master list(no salts, metals)'!$K662:$Y662, "#N/A")=14,TRUE,FALSE))</f>
        <v>0</v>
      </c>
      <c r="X663" t="b">
        <f>AND(COUNTIF('Master list(no salts, metals)'!X662,"&lt;=1"),IF(COUNTIF('Master list(no salts, metals)'!$K662:$Y662, "#N/A")=14,TRUE,FALSE))</f>
        <v>0</v>
      </c>
      <c r="Y663" t="b">
        <f>AND(COUNTIF('Master list(no salts, metals)'!Y662,"&lt;=1"),IF(COUNTIF('Master list(no salts, metals)'!$K662:$Y662, "#N/A")=14,TRUE,FALSE))</f>
        <v>1</v>
      </c>
    </row>
    <row r="664" spans="11:25" x14ac:dyDescent="0.25">
      <c r="K664" t="b">
        <f>AND(COUNTIF('Master list(no salts, metals)'!K663,"&lt;=1"),IF(COUNTIF('Master list(no salts, metals)'!$K663:$Y663, "#N/A")=14,TRUE,FALSE))</f>
        <v>0</v>
      </c>
      <c r="L664" t="b">
        <f>AND(COUNTIF('Master list(no salts, metals)'!L663,"&lt;=1"),IF(COUNTIF('Master list(no salts, metals)'!$K663:$Y663, "#N/A")=14,TRUE,FALSE))</f>
        <v>0</v>
      </c>
      <c r="M664" t="b">
        <f>AND(COUNTIF('Master list(no salts, metals)'!M663,"&lt;=1"),IF(COUNTIF('Master list(no salts, metals)'!$K663:$Y663, "#N/A")=14,TRUE,FALSE))</f>
        <v>0</v>
      </c>
      <c r="N664" t="b">
        <f>AND(COUNTIF('Master list(no salts, metals)'!N663,"&lt;=1"),IF(COUNTIF('Master list(no salts, metals)'!$K663:$Y663, "#N/A")=14,TRUE,FALSE))</f>
        <v>0</v>
      </c>
      <c r="O664" t="b">
        <f>AND(COUNTIF('Master list(no salts, metals)'!O663,"&lt;=1"),IF(COUNTIF('Master list(no salts, metals)'!$K663:$Y663, "#N/A")=14,TRUE,FALSE))</f>
        <v>0</v>
      </c>
      <c r="P664" t="b">
        <f>AND(COUNTIF('Master list(no salts, metals)'!P663,"&lt;=1"),IF(COUNTIF('Master list(no salts, metals)'!$K663:$Y663, "#N/A")=14,TRUE,FALSE))</f>
        <v>0</v>
      </c>
      <c r="Q664" t="b">
        <f>AND(COUNTIF('Master list(no salts, metals)'!Q663,"&lt;=1"),IF(COUNTIF('Master list(no salts, metals)'!$K663:$Y663, "#N/A")=14,TRUE,FALSE))</f>
        <v>0</v>
      </c>
      <c r="R664" t="b">
        <f>AND(COUNTIF('Master list(no salts, metals)'!R663,"&lt;=1"),IF(COUNTIF('Master list(no salts, metals)'!$K663:$Y663, "#N/A")=14,TRUE,FALSE))</f>
        <v>0</v>
      </c>
      <c r="S664" t="b">
        <f>AND(COUNTIF('Master list(no salts, metals)'!S663,"&lt;=1"),IF(COUNTIF('Master list(no salts, metals)'!$K663:$Y663, "#N/A")=14,TRUE,FALSE))</f>
        <v>0</v>
      </c>
      <c r="T664" t="b">
        <f>AND(COUNTIF('Master list(no salts, metals)'!T663,"&lt;=1"),IF(COUNTIF('Master list(no salts, metals)'!$K663:$Y663, "#N/A")=14,TRUE,FALSE))</f>
        <v>0</v>
      </c>
      <c r="U664" t="b">
        <f>AND(COUNTIF('Master list(no salts, metals)'!U663,"&lt;=1"),IF(COUNTIF('Master list(no salts, metals)'!$K663:$Y663, "#N/A")=14,TRUE,FALSE))</f>
        <v>0</v>
      </c>
      <c r="V664" t="b">
        <f>AND(COUNTIF('Master list(no salts, metals)'!V663,"&lt;=1"),IF(COUNTIF('Master list(no salts, metals)'!$K663:$Y663, "#N/A")=14,TRUE,FALSE))</f>
        <v>0</v>
      </c>
      <c r="W664" t="b">
        <f>AND(COUNTIF('Master list(no salts, metals)'!W663,"&lt;=1"),IF(COUNTIF('Master list(no salts, metals)'!$K663:$Y663, "#N/A")=14,TRUE,FALSE))</f>
        <v>0</v>
      </c>
      <c r="X664" t="b">
        <f>AND(COUNTIF('Master list(no salts, metals)'!X663,"&lt;=1"),IF(COUNTIF('Master list(no salts, metals)'!$K663:$Y663, "#N/A")=14,TRUE,FALSE))</f>
        <v>0</v>
      </c>
      <c r="Y664" t="b">
        <f>AND(COUNTIF('Master list(no salts, metals)'!Y663,"&lt;=1"),IF(COUNTIF('Master list(no salts, metals)'!$K663:$Y663, "#N/A")=14,TRUE,FALSE))</f>
        <v>0</v>
      </c>
    </row>
    <row r="665" spans="11:25" x14ac:dyDescent="0.25">
      <c r="K665" t="b">
        <f>AND(COUNTIF('Master list(no salts, metals)'!K664,"&lt;=1"),IF(COUNTIF('Master list(no salts, metals)'!$K664:$Y664, "#N/A")=14,TRUE,FALSE))</f>
        <v>0</v>
      </c>
      <c r="L665" t="b">
        <f>AND(COUNTIF('Master list(no salts, metals)'!L664,"&lt;=1"),IF(COUNTIF('Master list(no salts, metals)'!$K664:$Y664, "#N/A")=14,TRUE,FALSE))</f>
        <v>0</v>
      </c>
      <c r="M665" t="b">
        <f>AND(COUNTIF('Master list(no salts, metals)'!M664,"&lt;=1"),IF(COUNTIF('Master list(no salts, metals)'!$K664:$Y664, "#N/A")=14,TRUE,FALSE))</f>
        <v>0</v>
      </c>
      <c r="N665" t="b">
        <f>AND(COUNTIF('Master list(no salts, metals)'!N664,"&lt;=1"),IF(COUNTIF('Master list(no salts, metals)'!$K664:$Y664, "#N/A")=14,TRUE,FALSE))</f>
        <v>0</v>
      </c>
      <c r="O665" t="b">
        <f>AND(COUNTIF('Master list(no salts, metals)'!O664,"&lt;=1"),IF(COUNTIF('Master list(no salts, metals)'!$K664:$Y664, "#N/A")=14,TRUE,FALSE))</f>
        <v>0</v>
      </c>
      <c r="P665" t="b">
        <f>AND(COUNTIF('Master list(no salts, metals)'!P664,"&lt;=1"),IF(COUNTIF('Master list(no salts, metals)'!$K664:$Y664, "#N/A")=14,TRUE,FALSE))</f>
        <v>0</v>
      </c>
      <c r="Q665" t="b">
        <f>AND(COUNTIF('Master list(no salts, metals)'!Q664,"&lt;=1"),IF(COUNTIF('Master list(no salts, metals)'!$K664:$Y664, "#N/A")=14,TRUE,FALSE))</f>
        <v>0</v>
      </c>
      <c r="R665" t="b">
        <f>AND(COUNTIF('Master list(no salts, metals)'!R664,"&lt;=1"),IF(COUNTIF('Master list(no salts, metals)'!$K664:$Y664, "#N/A")=14,TRUE,FALSE))</f>
        <v>0</v>
      </c>
      <c r="S665" t="b">
        <f>AND(COUNTIF('Master list(no salts, metals)'!S664,"&lt;=1"),IF(COUNTIF('Master list(no salts, metals)'!$K664:$Y664, "#N/A")=14,TRUE,FALSE))</f>
        <v>0</v>
      </c>
      <c r="T665" t="b">
        <f>AND(COUNTIF('Master list(no salts, metals)'!T664,"&lt;=1"),IF(COUNTIF('Master list(no salts, metals)'!$K664:$Y664, "#N/A")=14,TRUE,FALSE))</f>
        <v>0</v>
      </c>
      <c r="U665" t="b">
        <f>AND(COUNTIF('Master list(no salts, metals)'!U664,"&lt;=1"),IF(COUNTIF('Master list(no salts, metals)'!$K664:$Y664, "#N/A")=14,TRUE,FALSE))</f>
        <v>0</v>
      </c>
      <c r="V665" t="b">
        <f>AND(COUNTIF('Master list(no salts, metals)'!V664,"&lt;=1"),IF(COUNTIF('Master list(no salts, metals)'!$K664:$Y664, "#N/A")=14,TRUE,FALSE))</f>
        <v>0</v>
      </c>
      <c r="W665" t="b">
        <f>AND(COUNTIF('Master list(no salts, metals)'!W664,"&lt;=1"),IF(COUNTIF('Master list(no salts, metals)'!$K664:$Y664, "#N/A")=14,TRUE,FALSE))</f>
        <v>0</v>
      </c>
      <c r="X665" t="b">
        <f>AND(COUNTIF('Master list(no salts, metals)'!X664,"&lt;=1"),IF(COUNTIF('Master list(no salts, metals)'!$K664:$Y664, "#N/A")=14,TRUE,FALSE))</f>
        <v>0</v>
      </c>
      <c r="Y665" t="b">
        <f>AND(COUNTIF('Master list(no salts, metals)'!Y664,"&lt;=1"),IF(COUNTIF('Master list(no salts, metals)'!$K664:$Y664, "#N/A")=14,TRUE,FALSE))</f>
        <v>0</v>
      </c>
    </row>
    <row r="666" spans="11:25" x14ac:dyDescent="0.25">
      <c r="K666" t="b">
        <f>AND(COUNTIF('Master list(no salts, metals)'!K665,"&lt;=1"),IF(COUNTIF('Master list(no salts, metals)'!$K665:$Y665, "#N/A")=14,TRUE,FALSE))</f>
        <v>0</v>
      </c>
      <c r="L666" t="b">
        <f>AND(COUNTIF('Master list(no salts, metals)'!L665,"&lt;=1"),IF(COUNTIF('Master list(no salts, metals)'!$K665:$Y665, "#N/A")=14,TRUE,FALSE))</f>
        <v>0</v>
      </c>
      <c r="M666" t="b">
        <f>AND(COUNTIF('Master list(no salts, metals)'!M665,"&lt;=1"),IF(COUNTIF('Master list(no salts, metals)'!$K665:$Y665, "#N/A")=14,TRUE,FALSE))</f>
        <v>0</v>
      </c>
      <c r="N666" t="b">
        <f>AND(COUNTIF('Master list(no salts, metals)'!N665,"&lt;=1"),IF(COUNTIF('Master list(no salts, metals)'!$K665:$Y665, "#N/A")=14,TRUE,FALSE))</f>
        <v>0</v>
      </c>
      <c r="O666" t="b">
        <f>AND(COUNTIF('Master list(no salts, metals)'!O665,"&lt;=1"),IF(COUNTIF('Master list(no salts, metals)'!$K665:$Y665, "#N/A")=14,TRUE,FALSE))</f>
        <v>0</v>
      </c>
      <c r="P666" t="b">
        <f>AND(COUNTIF('Master list(no salts, metals)'!P665,"&lt;=1"),IF(COUNTIF('Master list(no salts, metals)'!$K665:$Y665, "#N/A")=14,TRUE,FALSE))</f>
        <v>0</v>
      </c>
      <c r="Q666" t="b">
        <f>AND(COUNTIF('Master list(no salts, metals)'!Q665,"&lt;=1"),IF(COUNTIF('Master list(no salts, metals)'!$K665:$Y665, "#N/A")=14,TRUE,FALSE))</f>
        <v>0</v>
      </c>
      <c r="R666" t="b">
        <f>AND(COUNTIF('Master list(no salts, metals)'!R665,"&lt;=1"),IF(COUNTIF('Master list(no salts, metals)'!$K665:$Y665, "#N/A")=14,TRUE,FALSE))</f>
        <v>0</v>
      </c>
      <c r="S666" t="b">
        <f>AND(COUNTIF('Master list(no salts, metals)'!S665,"&lt;=1"),IF(COUNTIF('Master list(no salts, metals)'!$K665:$Y665, "#N/A")=14,TRUE,FALSE))</f>
        <v>0</v>
      </c>
      <c r="T666" t="b">
        <f>AND(COUNTIF('Master list(no salts, metals)'!T665,"&lt;=1"),IF(COUNTIF('Master list(no salts, metals)'!$K665:$Y665, "#N/A")=14,TRUE,FALSE))</f>
        <v>1</v>
      </c>
      <c r="U666" t="b">
        <f>AND(COUNTIF('Master list(no salts, metals)'!U665,"&lt;=1"),IF(COUNTIF('Master list(no salts, metals)'!$K665:$Y665, "#N/A")=14,TRUE,FALSE))</f>
        <v>0</v>
      </c>
      <c r="V666" t="b">
        <f>AND(COUNTIF('Master list(no salts, metals)'!V665,"&lt;=1"),IF(COUNTIF('Master list(no salts, metals)'!$K665:$Y665, "#N/A")=14,TRUE,FALSE))</f>
        <v>0</v>
      </c>
      <c r="W666" t="b">
        <f>AND(COUNTIF('Master list(no salts, metals)'!W665,"&lt;=1"),IF(COUNTIF('Master list(no salts, metals)'!$K665:$Y665, "#N/A")=14,TRUE,FALSE))</f>
        <v>0</v>
      </c>
      <c r="X666" t="b">
        <f>AND(COUNTIF('Master list(no salts, metals)'!X665,"&lt;=1"),IF(COUNTIF('Master list(no salts, metals)'!$K665:$Y665, "#N/A")=14,TRUE,FALSE))</f>
        <v>0</v>
      </c>
      <c r="Y666" t="b">
        <f>AND(COUNTIF('Master list(no salts, metals)'!Y665,"&lt;=1"),IF(COUNTIF('Master list(no salts, metals)'!$K665:$Y665, "#N/A")=14,TRUE,FALSE))</f>
        <v>0</v>
      </c>
    </row>
    <row r="667" spans="11:25" x14ac:dyDescent="0.25">
      <c r="K667" t="b">
        <f>AND(COUNTIF('Master list(no salts, metals)'!K666,"&lt;=1"),IF(COUNTIF('Master list(no salts, metals)'!$K666:$Y666, "#N/A")=14,TRUE,FALSE))</f>
        <v>0</v>
      </c>
      <c r="L667" t="b">
        <f>AND(COUNTIF('Master list(no salts, metals)'!L666,"&lt;=1"),IF(COUNTIF('Master list(no salts, metals)'!$K666:$Y666, "#N/A")=14,TRUE,FALSE))</f>
        <v>0</v>
      </c>
      <c r="M667" t="b">
        <f>AND(COUNTIF('Master list(no salts, metals)'!M666,"&lt;=1"),IF(COUNTIF('Master list(no salts, metals)'!$K666:$Y666, "#N/A")=14,TRUE,FALSE))</f>
        <v>0</v>
      </c>
      <c r="N667" t="b">
        <f>AND(COUNTIF('Master list(no salts, metals)'!N666,"&lt;=1"),IF(COUNTIF('Master list(no salts, metals)'!$K666:$Y666, "#N/A")=14,TRUE,FALSE))</f>
        <v>0</v>
      </c>
      <c r="O667" t="b">
        <f>AND(COUNTIF('Master list(no salts, metals)'!O666,"&lt;=1"),IF(COUNTIF('Master list(no salts, metals)'!$K666:$Y666, "#N/A")=14,TRUE,FALSE))</f>
        <v>0</v>
      </c>
      <c r="P667" t="b">
        <f>AND(COUNTIF('Master list(no salts, metals)'!P666,"&lt;=1"),IF(COUNTIF('Master list(no salts, metals)'!$K666:$Y666, "#N/A")=14,TRUE,FALSE))</f>
        <v>0</v>
      </c>
      <c r="Q667" t="b">
        <f>AND(COUNTIF('Master list(no salts, metals)'!Q666,"&lt;=1"),IF(COUNTIF('Master list(no salts, metals)'!$K666:$Y666, "#N/A")=14,TRUE,FALSE))</f>
        <v>0</v>
      </c>
      <c r="R667" t="b">
        <f>AND(COUNTIF('Master list(no salts, metals)'!R666,"&lt;=1"),IF(COUNTIF('Master list(no salts, metals)'!$K666:$Y666, "#N/A")=14,TRUE,FALSE))</f>
        <v>0</v>
      </c>
      <c r="S667" t="b">
        <f>AND(COUNTIF('Master list(no salts, metals)'!S666,"&lt;=1"),IF(COUNTIF('Master list(no salts, metals)'!$K666:$Y666, "#N/A")=14,TRUE,FALSE))</f>
        <v>0</v>
      </c>
      <c r="T667" t="b">
        <f>AND(COUNTIF('Master list(no salts, metals)'!T666,"&lt;=1"),IF(COUNTIF('Master list(no salts, metals)'!$K666:$Y666, "#N/A")=14,TRUE,FALSE))</f>
        <v>0</v>
      </c>
      <c r="U667" t="b">
        <f>AND(COUNTIF('Master list(no salts, metals)'!U666,"&lt;=1"),IF(COUNTIF('Master list(no salts, metals)'!$K666:$Y666, "#N/A")=14,TRUE,FALSE))</f>
        <v>0</v>
      </c>
      <c r="V667" t="b">
        <f>AND(COUNTIF('Master list(no salts, metals)'!V666,"&lt;=1"),IF(COUNTIF('Master list(no salts, metals)'!$K666:$Y666, "#N/A")=14,TRUE,FALSE))</f>
        <v>0</v>
      </c>
      <c r="W667" t="b">
        <f>AND(COUNTIF('Master list(no salts, metals)'!W666,"&lt;=1"),IF(COUNTIF('Master list(no salts, metals)'!$K666:$Y666, "#N/A")=14,TRUE,FALSE))</f>
        <v>0</v>
      </c>
      <c r="X667" t="b">
        <f>AND(COUNTIF('Master list(no salts, metals)'!X666,"&lt;=1"),IF(COUNTIF('Master list(no salts, metals)'!$K666:$Y666, "#N/A")=14,TRUE,FALSE))</f>
        <v>0</v>
      </c>
      <c r="Y667" t="b">
        <f>AND(COUNTIF('Master list(no salts, metals)'!Y666,"&lt;=1"),IF(COUNTIF('Master list(no salts, metals)'!$K666:$Y666, "#N/A")=14,TRUE,FALSE))</f>
        <v>0</v>
      </c>
    </row>
    <row r="668" spans="11:25" x14ac:dyDescent="0.25">
      <c r="K668" t="b">
        <f>AND(COUNTIF('Master list(no salts, metals)'!K667,"&lt;=1"),IF(COUNTIF('Master list(no salts, metals)'!$K667:$Y667, "#N/A")=14,TRUE,FALSE))</f>
        <v>0</v>
      </c>
      <c r="L668" t="b">
        <f>AND(COUNTIF('Master list(no salts, metals)'!L667,"&lt;=1"),IF(COUNTIF('Master list(no salts, metals)'!$K667:$Y667, "#N/A")=14,TRUE,FALSE))</f>
        <v>0</v>
      </c>
      <c r="M668" t="b">
        <f>AND(COUNTIF('Master list(no salts, metals)'!M667,"&lt;=1"),IF(COUNTIF('Master list(no salts, metals)'!$K667:$Y667, "#N/A")=14,TRUE,FALSE))</f>
        <v>0</v>
      </c>
      <c r="N668" t="b">
        <f>AND(COUNTIF('Master list(no salts, metals)'!N667,"&lt;=1"),IF(COUNTIF('Master list(no salts, metals)'!$K667:$Y667, "#N/A")=14,TRUE,FALSE))</f>
        <v>0</v>
      </c>
      <c r="O668" t="b">
        <f>AND(COUNTIF('Master list(no salts, metals)'!O667,"&lt;=1"),IF(COUNTIF('Master list(no salts, metals)'!$K667:$Y667, "#N/A")=14,TRUE,FALSE))</f>
        <v>0</v>
      </c>
      <c r="P668" t="b">
        <f>AND(COUNTIF('Master list(no salts, metals)'!P667,"&lt;=1"),IF(COUNTIF('Master list(no salts, metals)'!$K667:$Y667, "#N/A")=14,TRUE,FALSE))</f>
        <v>0</v>
      </c>
      <c r="Q668" t="b">
        <f>AND(COUNTIF('Master list(no salts, metals)'!Q667,"&lt;=1"),IF(COUNTIF('Master list(no salts, metals)'!$K667:$Y667, "#N/A")=14,TRUE,FALSE))</f>
        <v>0</v>
      </c>
      <c r="R668" t="b">
        <f>AND(COUNTIF('Master list(no salts, metals)'!R667,"&lt;=1"),IF(COUNTIF('Master list(no salts, metals)'!$K667:$Y667, "#N/A")=14,TRUE,FALSE))</f>
        <v>0</v>
      </c>
      <c r="S668" t="b">
        <f>AND(COUNTIF('Master list(no salts, metals)'!S667,"&lt;=1"),IF(COUNTIF('Master list(no salts, metals)'!$K667:$Y667, "#N/A")=14,TRUE,FALSE))</f>
        <v>0</v>
      </c>
      <c r="T668" t="b">
        <f>AND(COUNTIF('Master list(no salts, metals)'!T667,"&lt;=1"),IF(COUNTIF('Master list(no salts, metals)'!$K667:$Y667, "#N/A")=14,TRUE,FALSE))</f>
        <v>0</v>
      </c>
      <c r="U668" t="b">
        <f>AND(COUNTIF('Master list(no salts, metals)'!U667,"&lt;=1"),IF(COUNTIF('Master list(no salts, metals)'!$K667:$Y667, "#N/A")=14,TRUE,FALSE))</f>
        <v>0</v>
      </c>
      <c r="V668" t="b">
        <f>AND(COUNTIF('Master list(no salts, metals)'!V667,"&lt;=1"),IF(COUNTIF('Master list(no salts, metals)'!$K667:$Y667, "#N/A")=14,TRUE,FALSE))</f>
        <v>0</v>
      </c>
      <c r="W668" t="b">
        <f>AND(COUNTIF('Master list(no salts, metals)'!W667,"&lt;=1"),IF(COUNTIF('Master list(no salts, metals)'!$K667:$Y667, "#N/A")=14,TRUE,FALSE))</f>
        <v>0</v>
      </c>
      <c r="X668" t="b">
        <f>AND(COUNTIF('Master list(no salts, metals)'!X667,"&lt;=1"),IF(COUNTIF('Master list(no salts, metals)'!$K667:$Y667, "#N/A")=14,TRUE,FALSE))</f>
        <v>0</v>
      </c>
      <c r="Y668" t="b">
        <f>AND(COUNTIF('Master list(no salts, metals)'!Y667,"&lt;=1"),IF(COUNTIF('Master list(no salts, metals)'!$K667:$Y667, "#N/A")=14,TRUE,FALSE))</f>
        <v>0</v>
      </c>
    </row>
    <row r="669" spans="11:25" x14ac:dyDescent="0.25">
      <c r="K669" t="b">
        <f>AND(COUNTIF('Master list(no salts, metals)'!K668,"&lt;=1"),IF(COUNTIF('Master list(no salts, metals)'!$K668:$Y668, "#N/A")=14,TRUE,FALSE))</f>
        <v>0</v>
      </c>
      <c r="L669" t="b">
        <f>AND(COUNTIF('Master list(no salts, metals)'!L668,"&lt;=1"),IF(COUNTIF('Master list(no salts, metals)'!$K668:$Y668, "#N/A")=14,TRUE,FALSE))</f>
        <v>0</v>
      </c>
      <c r="M669" t="b">
        <f>AND(COUNTIF('Master list(no salts, metals)'!M668,"&lt;=1"),IF(COUNTIF('Master list(no salts, metals)'!$K668:$Y668, "#N/A")=14,TRUE,FALSE))</f>
        <v>0</v>
      </c>
      <c r="N669" t="b">
        <f>AND(COUNTIF('Master list(no salts, metals)'!N668,"&lt;=1"),IF(COUNTIF('Master list(no salts, metals)'!$K668:$Y668, "#N/A")=14,TRUE,FALSE))</f>
        <v>0</v>
      </c>
      <c r="O669" t="b">
        <f>AND(COUNTIF('Master list(no salts, metals)'!O668,"&lt;=1"),IF(COUNTIF('Master list(no salts, metals)'!$K668:$Y668, "#N/A")=14,TRUE,FALSE))</f>
        <v>0</v>
      </c>
      <c r="P669" t="b">
        <f>AND(COUNTIF('Master list(no salts, metals)'!P668,"&lt;=1"),IF(COUNTIF('Master list(no salts, metals)'!$K668:$Y668, "#N/A")=14,TRUE,FALSE))</f>
        <v>0</v>
      </c>
      <c r="Q669" t="b">
        <f>AND(COUNTIF('Master list(no salts, metals)'!Q668,"&lt;=1"),IF(COUNTIF('Master list(no salts, metals)'!$K668:$Y668, "#N/A")=14,TRUE,FALSE))</f>
        <v>0</v>
      </c>
      <c r="R669" t="b">
        <f>AND(COUNTIF('Master list(no salts, metals)'!R668,"&lt;=1"),IF(COUNTIF('Master list(no salts, metals)'!$K668:$Y668, "#N/A")=14,TRUE,FALSE))</f>
        <v>0</v>
      </c>
      <c r="S669" t="b">
        <f>AND(COUNTIF('Master list(no salts, metals)'!S668,"&lt;=1"),IF(COUNTIF('Master list(no salts, metals)'!$K668:$Y668, "#N/A")=14,TRUE,FALSE))</f>
        <v>0</v>
      </c>
      <c r="T669" t="b">
        <f>AND(COUNTIF('Master list(no salts, metals)'!T668,"&lt;=1"),IF(COUNTIF('Master list(no salts, metals)'!$K668:$Y668, "#N/A")=14,TRUE,FALSE))</f>
        <v>1</v>
      </c>
      <c r="U669" t="b">
        <f>AND(COUNTIF('Master list(no salts, metals)'!U668,"&lt;=1"),IF(COUNTIF('Master list(no salts, metals)'!$K668:$Y668, "#N/A")=14,TRUE,FALSE))</f>
        <v>0</v>
      </c>
      <c r="V669" t="b">
        <f>AND(COUNTIF('Master list(no salts, metals)'!V668,"&lt;=1"),IF(COUNTIF('Master list(no salts, metals)'!$K668:$Y668, "#N/A")=14,TRUE,FALSE))</f>
        <v>0</v>
      </c>
      <c r="W669" t="b">
        <f>AND(COUNTIF('Master list(no salts, metals)'!W668,"&lt;=1"),IF(COUNTIF('Master list(no salts, metals)'!$K668:$Y668, "#N/A")=14,TRUE,FALSE))</f>
        <v>0</v>
      </c>
      <c r="X669" t="b">
        <f>AND(COUNTIF('Master list(no salts, metals)'!X668,"&lt;=1"),IF(COUNTIF('Master list(no salts, metals)'!$K668:$Y668, "#N/A")=14,TRUE,FALSE))</f>
        <v>0</v>
      </c>
      <c r="Y669" t="b">
        <f>AND(COUNTIF('Master list(no salts, metals)'!Y668,"&lt;=1"),IF(COUNTIF('Master list(no salts, metals)'!$K668:$Y668, "#N/A")=14,TRUE,FALSE))</f>
        <v>0</v>
      </c>
    </row>
    <row r="670" spans="11:25" x14ac:dyDescent="0.25">
      <c r="K670" t="b">
        <f>AND(COUNTIF('Master list(no salts, metals)'!K669,"&lt;=1"),IF(COUNTIF('Master list(no salts, metals)'!$K669:$Y669, "#N/A")=14,TRUE,FALSE))</f>
        <v>0</v>
      </c>
      <c r="L670" t="b">
        <f>AND(COUNTIF('Master list(no salts, metals)'!L669,"&lt;=1"),IF(COUNTIF('Master list(no salts, metals)'!$K669:$Y669, "#N/A")=14,TRUE,FALSE))</f>
        <v>0</v>
      </c>
      <c r="M670" t="b">
        <f>AND(COUNTIF('Master list(no salts, metals)'!M669,"&lt;=1"),IF(COUNTIF('Master list(no salts, metals)'!$K669:$Y669, "#N/A")=14,TRUE,FALSE))</f>
        <v>0</v>
      </c>
      <c r="N670" t="b">
        <f>AND(COUNTIF('Master list(no salts, metals)'!N669,"&lt;=1"),IF(COUNTIF('Master list(no salts, metals)'!$K669:$Y669, "#N/A")=14,TRUE,FALSE))</f>
        <v>0</v>
      </c>
      <c r="O670" t="b">
        <f>AND(COUNTIF('Master list(no salts, metals)'!O669,"&lt;=1"),IF(COUNTIF('Master list(no salts, metals)'!$K669:$Y669, "#N/A")=14,TRUE,FALSE))</f>
        <v>0</v>
      </c>
      <c r="P670" t="b">
        <f>AND(COUNTIF('Master list(no salts, metals)'!P669,"&lt;=1"),IF(COUNTIF('Master list(no salts, metals)'!$K669:$Y669, "#N/A")=14,TRUE,FALSE))</f>
        <v>0</v>
      </c>
      <c r="Q670" t="b">
        <f>AND(COUNTIF('Master list(no salts, metals)'!Q669,"&lt;=1"),IF(COUNTIF('Master list(no salts, metals)'!$K669:$Y669, "#N/A")=14,TRUE,FALSE))</f>
        <v>0</v>
      </c>
      <c r="R670" t="b">
        <f>AND(COUNTIF('Master list(no salts, metals)'!R669,"&lt;=1"),IF(COUNTIF('Master list(no salts, metals)'!$K669:$Y669, "#N/A")=14,TRUE,FALSE))</f>
        <v>0</v>
      </c>
      <c r="S670" t="b">
        <f>AND(COUNTIF('Master list(no salts, metals)'!S669,"&lt;=1"),IF(COUNTIF('Master list(no salts, metals)'!$K669:$Y669, "#N/A")=14,TRUE,FALSE))</f>
        <v>0</v>
      </c>
      <c r="T670" t="b">
        <f>AND(COUNTIF('Master list(no salts, metals)'!T669,"&lt;=1"),IF(COUNTIF('Master list(no salts, metals)'!$K669:$Y669, "#N/A")=14,TRUE,FALSE))</f>
        <v>0</v>
      </c>
      <c r="U670" t="b">
        <f>AND(COUNTIF('Master list(no salts, metals)'!U669,"&lt;=1"),IF(COUNTIF('Master list(no salts, metals)'!$K669:$Y669, "#N/A")=14,TRUE,FALSE))</f>
        <v>0</v>
      </c>
      <c r="V670" t="b">
        <f>AND(COUNTIF('Master list(no salts, metals)'!V669,"&lt;=1"),IF(COUNTIF('Master list(no salts, metals)'!$K669:$Y669, "#N/A")=14,TRUE,FALSE))</f>
        <v>0</v>
      </c>
      <c r="W670" t="b">
        <f>AND(COUNTIF('Master list(no salts, metals)'!W669,"&lt;=1"),IF(COUNTIF('Master list(no salts, metals)'!$K669:$Y669, "#N/A")=14,TRUE,FALSE))</f>
        <v>1</v>
      </c>
      <c r="X670" t="b">
        <f>AND(COUNTIF('Master list(no salts, metals)'!X669,"&lt;=1"),IF(COUNTIF('Master list(no salts, metals)'!$K669:$Y669, "#N/A")=14,TRUE,FALSE))</f>
        <v>0</v>
      </c>
      <c r="Y670" t="b">
        <f>AND(COUNTIF('Master list(no salts, metals)'!Y669,"&lt;=1"),IF(COUNTIF('Master list(no salts, metals)'!$K669:$Y669, "#N/A")=14,TRUE,FALSE))</f>
        <v>0</v>
      </c>
    </row>
    <row r="671" spans="11:25" x14ac:dyDescent="0.25">
      <c r="K671" t="b">
        <f>AND(COUNTIF('Master list(no salts, metals)'!K670,"&lt;=1"),IF(COUNTIF('Master list(no salts, metals)'!$K670:$Y670, "#N/A")=14,TRUE,FALSE))</f>
        <v>0</v>
      </c>
      <c r="L671" t="b">
        <f>AND(COUNTIF('Master list(no salts, metals)'!L670,"&lt;=1"),IF(COUNTIF('Master list(no salts, metals)'!$K670:$Y670, "#N/A")=14,TRUE,FALSE))</f>
        <v>0</v>
      </c>
      <c r="M671" t="b">
        <f>AND(COUNTIF('Master list(no salts, metals)'!M670,"&lt;=1"),IF(COUNTIF('Master list(no salts, metals)'!$K670:$Y670, "#N/A")=14,TRUE,FALSE))</f>
        <v>0</v>
      </c>
      <c r="N671" t="b">
        <f>AND(COUNTIF('Master list(no salts, metals)'!N670,"&lt;=1"),IF(COUNTIF('Master list(no salts, metals)'!$K670:$Y670, "#N/A")=14,TRUE,FALSE))</f>
        <v>0</v>
      </c>
      <c r="O671" t="b">
        <f>AND(COUNTIF('Master list(no salts, metals)'!O670,"&lt;=1"),IF(COUNTIF('Master list(no salts, metals)'!$K670:$Y670, "#N/A")=14,TRUE,FALSE))</f>
        <v>0</v>
      </c>
      <c r="P671" t="b">
        <f>AND(COUNTIF('Master list(no salts, metals)'!P670,"&lt;=1"),IF(COUNTIF('Master list(no salts, metals)'!$K670:$Y670, "#N/A")=14,TRUE,FALSE))</f>
        <v>0</v>
      </c>
      <c r="Q671" t="b">
        <f>AND(COUNTIF('Master list(no salts, metals)'!Q670,"&lt;=1"),IF(COUNTIF('Master list(no salts, metals)'!$K670:$Y670, "#N/A")=14,TRUE,FALSE))</f>
        <v>0</v>
      </c>
      <c r="R671" t="b">
        <f>AND(COUNTIF('Master list(no salts, metals)'!R670,"&lt;=1"),IF(COUNTIF('Master list(no salts, metals)'!$K670:$Y670, "#N/A")=14,TRUE,FALSE))</f>
        <v>0</v>
      </c>
      <c r="S671" t="b">
        <f>AND(COUNTIF('Master list(no salts, metals)'!S670,"&lt;=1"),IF(COUNTIF('Master list(no salts, metals)'!$K670:$Y670, "#N/A")=14,TRUE,FALSE))</f>
        <v>0</v>
      </c>
      <c r="T671" t="b">
        <f>AND(COUNTIF('Master list(no salts, metals)'!T670,"&lt;=1"),IF(COUNTIF('Master list(no salts, metals)'!$K670:$Y670, "#N/A")=14,TRUE,FALSE))</f>
        <v>1</v>
      </c>
      <c r="U671" t="b">
        <f>AND(COUNTIF('Master list(no salts, metals)'!U670,"&lt;=1"),IF(COUNTIF('Master list(no salts, metals)'!$K670:$Y670, "#N/A")=14,TRUE,FALSE))</f>
        <v>0</v>
      </c>
      <c r="V671" t="b">
        <f>AND(COUNTIF('Master list(no salts, metals)'!V670,"&lt;=1"),IF(COUNTIF('Master list(no salts, metals)'!$K670:$Y670, "#N/A")=14,TRUE,FALSE))</f>
        <v>0</v>
      </c>
      <c r="W671" t="b">
        <f>AND(COUNTIF('Master list(no salts, metals)'!W670,"&lt;=1"),IF(COUNTIF('Master list(no salts, metals)'!$K670:$Y670, "#N/A")=14,TRUE,FALSE))</f>
        <v>0</v>
      </c>
      <c r="X671" t="b">
        <f>AND(COUNTIF('Master list(no salts, metals)'!X670,"&lt;=1"),IF(COUNTIF('Master list(no salts, metals)'!$K670:$Y670, "#N/A")=14,TRUE,FALSE))</f>
        <v>0</v>
      </c>
      <c r="Y671" t="b">
        <f>AND(COUNTIF('Master list(no salts, metals)'!Y670,"&lt;=1"),IF(COUNTIF('Master list(no salts, metals)'!$K670:$Y670, "#N/A")=14,TRUE,FALSE))</f>
        <v>0</v>
      </c>
    </row>
    <row r="672" spans="11:25" x14ac:dyDescent="0.25">
      <c r="K672" t="b">
        <f>AND(COUNTIF('Master list(no salts, metals)'!K671,"&lt;=1"),IF(COUNTIF('Master list(no salts, metals)'!$K671:$Y671, "#N/A")=14,TRUE,FALSE))</f>
        <v>0</v>
      </c>
      <c r="L672" t="b">
        <f>AND(COUNTIF('Master list(no salts, metals)'!L671,"&lt;=1"),IF(COUNTIF('Master list(no salts, metals)'!$K671:$Y671, "#N/A")=14,TRUE,FALSE))</f>
        <v>0</v>
      </c>
      <c r="M672" t="b">
        <f>AND(COUNTIF('Master list(no salts, metals)'!M671,"&lt;=1"),IF(COUNTIF('Master list(no salts, metals)'!$K671:$Y671, "#N/A")=14,TRUE,FALSE))</f>
        <v>0</v>
      </c>
      <c r="N672" t="b">
        <f>AND(COUNTIF('Master list(no salts, metals)'!N671,"&lt;=1"),IF(COUNTIF('Master list(no salts, metals)'!$K671:$Y671, "#N/A")=14,TRUE,FALSE))</f>
        <v>0</v>
      </c>
      <c r="O672" t="b">
        <f>AND(COUNTIF('Master list(no salts, metals)'!O671,"&lt;=1"),IF(COUNTIF('Master list(no salts, metals)'!$K671:$Y671, "#N/A")=14,TRUE,FALSE))</f>
        <v>0</v>
      </c>
      <c r="P672" t="b">
        <f>AND(COUNTIF('Master list(no salts, metals)'!P671,"&lt;=1"),IF(COUNTIF('Master list(no salts, metals)'!$K671:$Y671, "#N/A")=14,TRUE,FALSE))</f>
        <v>0</v>
      </c>
      <c r="Q672" t="b">
        <f>AND(COUNTIF('Master list(no salts, metals)'!Q671,"&lt;=1"),IF(COUNTIF('Master list(no salts, metals)'!$K671:$Y671, "#N/A")=14,TRUE,FALSE))</f>
        <v>0</v>
      </c>
      <c r="R672" t="b">
        <f>AND(COUNTIF('Master list(no salts, metals)'!R671,"&lt;=1"),IF(COUNTIF('Master list(no salts, metals)'!$K671:$Y671, "#N/A")=14,TRUE,FALSE))</f>
        <v>0</v>
      </c>
      <c r="S672" t="b">
        <f>AND(COUNTIF('Master list(no salts, metals)'!S671,"&lt;=1"),IF(COUNTIF('Master list(no salts, metals)'!$K671:$Y671, "#N/A")=14,TRUE,FALSE))</f>
        <v>0</v>
      </c>
      <c r="T672" t="b">
        <f>AND(COUNTIF('Master list(no salts, metals)'!T671,"&lt;=1"),IF(COUNTIF('Master list(no salts, metals)'!$K671:$Y671, "#N/A")=14,TRUE,FALSE))</f>
        <v>1</v>
      </c>
      <c r="U672" t="b">
        <f>AND(COUNTIF('Master list(no salts, metals)'!U671,"&lt;=1"),IF(COUNTIF('Master list(no salts, metals)'!$K671:$Y671, "#N/A")=14,TRUE,FALSE))</f>
        <v>0</v>
      </c>
      <c r="V672" t="b">
        <f>AND(COUNTIF('Master list(no salts, metals)'!V671,"&lt;=1"),IF(COUNTIF('Master list(no salts, metals)'!$K671:$Y671, "#N/A")=14,TRUE,FALSE))</f>
        <v>0</v>
      </c>
      <c r="W672" t="b">
        <f>AND(COUNTIF('Master list(no salts, metals)'!W671,"&lt;=1"),IF(COUNTIF('Master list(no salts, metals)'!$K671:$Y671, "#N/A")=14,TRUE,FALSE))</f>
        <v>0</v>
      </c>
      <c r="X672" t="b">
        <f>AND(COUNTIF('Master list(no salts, metals)'!X671,"&lt;=1"),IF(COUNTIF('Master list(no salts, metals)'!$K671:$Y671, "#N/A")=14,TRUE,FALSE))</f>
        <v>0</v>
      </c>
      <c r="Y672" t="b">
        <f>AND(COUNTIF('Master list(no salts, metals)'!Y671,"&lt;=1"),IF(COUNTIF('Master list(no salts, metals)'!$K671:$Y671, "#N/A")=14,TRUE,FALSE))</f>
        <v>0</v>
      </c>
    </row>
    <row r="673" spans="11:25" x14ac:dyDescent="0.25">
      <c r="K673" t="b">
        <f>AND(COUNTIF('Master list(no salts, metals)'!K672,"&lt;=1"),IF(COUNTIF('Master list(no salts, metals)'!$K672:$Y672, "#N/A")=14,TRUE,FALSE))</f>
        <v>0</v>
      </c>
      <c r="L673" t="b">
        <f>AND(COUNTIF('Master list(no salts, metals)'!L672,"&lt;=1"),IF(COUNTIF('Master list(no salts, metals)'!$K672:$Y672, "#N/A")=14,TRUE,FALSE))</f>
        <v>0</v>
      </c>
      <c r="M673" t="b">
        <f>AND(COUNTIF('Master list(no salts, metals)'!M672,"&lt;=1"),IF(COUNTIF('Master list(no salts, metals)'!$K672:$Y672, "#N/A")=14,TRUE,FALSE))</f>
        <v>0</v>
      </c>
      <c r="N673" t="b">
        <f>AND(COUNTIF('Master list(no salts, metals)'!N672,"&lt;=1"),IF(COUNTIF('Master list(no salts, metals)'!$K672:$Y672, "#N/A")=14,TRUE,FALSE))</f>
        <v>0</v>
      </c>
      <c r="O673" t="b">
        <f>AND(COUNTIF('Master list(no salts, metals)'!O672,"&lt;=1"),IF(COUNTIF('Master list(no salts, metals)'!$K672:$Y672, "#N/A")=14,TRUE,FALSE))</f>
        <v>0</v>
      </c>
      <c r="P673" t="b">
        <f>AND(COUNTIF('Master list(no salts, metals)'!P672,"&lt;=1"),IF(COUNTIF('Master list(no salts, metals)'!$K672:$Y672, "#N/A")=14,TRUE,FALSE))</f>
        <v>0</v>
      </c>
      <c r="Q673" t="b">
        <f>AND(COUNTIF('Master list(no salts, metals)'!Q672,"&lt;=1"),IF(COUNTIF('Master list(no salts, metals)'!$K672:$Y672, "#N/A")=14,TRUE,FALSE))</f>
        <v>0</v>
      </c>
      <c r="R673" t="b">
        <f>AND(COUNTIF('Master list(no salts, metals)'!R672,"&lt;=1"),IF(COUNTIF('Master list(no salts, metals)'!$K672:$Y672, "#N/A")=14,TRUE,FALSE))</f>
        <v>0</v>
      </c>
      <c r="S673" t="b">
        <f>AND(COUNTIF('Master list(no salts, metals)'!S672,"&lt;=1"),IF(COUNTIF('Master list(no salts, metals)'!$K672:$Y672, "#N/A")=14,TRUE,FALSE))</f>
        <v>0</v>
      </c>
      <c r="T673" t="b">
        <f>AND(COUNTIF('Master list(no salts, metals)'!T672,"&lt;=1"),IF(COUNTIF('Master list(no salts, metals)'!$K672:$Y672, "#N/A")=14,TRUE,FALSE))</f>
        <v>1</v>
      </c>
      <c r="U673" t="b">
        <f>AND(COUNTIF('Master list(no salts, metals)'!U672,"&lt;=1"),IF(COUNTIF('Master list(no salts, metals)'!$K672:$Y672, "#N/A")=14,TRUE,FALSE))</f>
        <v>0</v>
      </c>
      <c r="V673" t="b">
        <f>AND(COUNTIF('Master list(no salts, metals)'!V672,"&lt;=1"),IF(COUNTIF('Master list(no salts, metals)'!$K672:$Y672, "#N/A")=14,TRUE,FALSE))</f>
        <v>0</v>
      </c>
      <c r="W673" t="b">
        <f>AND(COUNTIF('Master list(no salts, metals)'!W672,"&lt;=1"),IF(COUNTIF('Master list(no salts, metals)'!$K672:$Y672, "#N/A")=14,TRUE,FALSE))</f>
        <v>0</v>
      </c>
      <c r="X673" t="b">
        <f>AND(COUNTIF('Master list(no salts, metals)'!X672,"&lt;=1"),IF(COUNTIF('Master list(no salts, metals)'!$K672:$Y672, "#N/A")=14,TRUE,FALSE))</f>
        <v>0</v>
      </c>
      <c r="Y673" t="b">
        <f>AND(COUNTIF('Master list(no salts, metals)'!Y672,"&lt;=1"),IF(COUNTIF('Master list(no salts, metals)'!$K672:$Y672, "#N/A")=14,TRUE,FALSE))</f>
        <v>0</v>
      </c>
    </row>
    <row r="674" spans="11:25" x14ac:dyDescent="0.25">
      <c r="K674" t="b">
        <f>AND(COUNTIF('Master list(no salts, metals)'!K673,"&lt;=1"),IF(COUNTIF('Master list(no salts, metals)'!$K673:$Y673, "#N/A")=14,TRUE,FALSE))</f>
        <v>0</v>
      </c>
      <c r="L674" t="b">
        <f>AND(COUNTIF('Master list(no salts, metals)'!L673,"&lt;=1"),IF(COUNTIF('Master list(no salts, metals)'!$K673:$Y673, "#N/A")=14,TRUE,FALSE))</f>
        <v>0</v>
      </c>
      <c r="M674" t="b">
        <f>AND(COUNTIF('Master list(no salts, metals)'!M673,"&lt;=1"),IF(COUNTIF('Master list(no salts, metals)'!$K673:$Y673, "#N/A")=14,TRUE,FALSE))</f>
        <v>0</v>
      </c>
      <c r="N674" t="b">
        <f>AND(COUNTIF('Master list(no salts, metals)'!N673,"&lt;=1"),IF(COUNTIF('Master list(no salts, metals)'!$K673:$Y673, "#N/A")=14,TRUE,FALSE))</f>
        <v>0</v>
      </c>
      <c r="O674" t="b">
        <f>AND(COUNTIF('Master list(no salts, metals)'!O673,"&lt;=1"),IF(COUNTIF('Master list(no salts, metals)'!$K673:$Y673, "#N/A")=14,TRUE,FALSE))</f>
        <v>0</v>
      </c>
      <c r="P674" t="b">
        <f>AND(COUNTIF('Master list(no salts, metals)'!P673,"&lt;=1"),IF(COUNTIF('Master list(no salts, metals)'!$K673:$Y673, "#N/A")=14,TRUE,FALSE))</f>
        <v>0</v>
      </c>
      <c r="Q674" t="b">
        <f>AND(COUNTIF('Master list(no salts, metals)'!Q673,"&lt;=1"),IF(COUNTIF('Master list(no salts, metals)'!$K673:$Y673, "#N/A")=14,TRUE,FALSE))</f>
        <v>0</v>
      </c>
      <c r="R674" t="b">
        <f>AND(COUNTIF('Master list(no salts, metals)'!R673,"&lt;=1"),IF(COUNTIF('Master list(no salts, metals)'!$K673:$Y673, "#N/A")=14,TRUE,FALSE))</f>
        <v>0</v>
      </c>
      <c r="S674" t="b">
        <f>AND(COUNTIF('Master list(no salts, metals)'!S673,"&lt;=1"),IF(COUNTIF('Master list(no salts, metals)'!$K673:$Y673, "#N/A")=14,TRUE,FALSE))</f>
        <v>0</v>
      </c>
      <c r="T674" t="b">
        <f>AND(COUNTIF('Master list(no salts, metals)'!T673,"&lt;=1"),IF(COUNTIF('Master list(no salts, metals)'!$K673:$Y673, "#N/A")=14,TRUE,FALSE))</f>
        <v>1</v>
      </c>
      <c r="U674" t="b">
        <f>AND(COUNTIF('Master list(no salts, metals)'!U673,"&lt;=1"),IF(COUNTIF('Master list(no salts, metals)'!$K673:$Y673, "#N/A")=14,TRUE,FALSE))</f>
        <v>0</v>
      </c>
      <c r="V674" t="b">
        <f>AND(COUNTIF('Master list(no salts, metals)'!V673,"&lt;=1"),IF(COUNTIF('Master list(no salts, metals)'!$K673:$Y673, "#N/A")=14,TRUE,FALSE))</f>
        <v>0</v>
      </c>
      <c r="W674" t="b">
        <f>AND(COUNTIF('Master list(no salts, metals)'!W673,"&lt;=1"),IF(COUNTIF('Master list(no salts, metals)'!$K673:$Y673, "#N/A")=14,TRUE,FALSE))</f>
        <v>0</v>
      </c>
      <c r="X674" t="b">
        <f>AND(COUNTIF('Master list(no salts, metals)'!X673,"&lt;=1"),IF(COUNTIF('Master list(no salts, metals)'!$K673:$Y673, "#N/A")=14,TRUE,FALSE))</f>
        <v>0</v>
      </c>
      <c r="Y674" t="b">
        <f>AND(COUNTIF('Master list(no salts, metals)'!Y673,"&lt;=1"),IF(COUNTIF('Master list(no salts, metals)'!$K673:$Y673, "#N/A")=14,TRUE,FALSE))</f>
        <v>0</v>
      </c>
    </row>
    <row r="675" spans="11:25" x14ac:dyDescent="0.25">
      <c r="K675" t="b">
        <f>AND(COUNTIF('Master list(no salts, metals)'!K674,"&lt;=1"),IF(COUNTIF('Master list(no salts, metals)'!$K674:$Y674, "#N/A")=14,TRUE,FALSE))</f>
        <v>0</v>
      </c>
      <c r="L675" t="b">
        <f>AND(COUNTIF('Master list(no salts, metals)'!L674,"&lt;=1"),IF(COUNTIF('Master list(no salts, metals)'!$K674:$Y674, "#N/A")=14,TRUE,FALSE))</f>
        <v>0</v>
      </c>
      <c r="M675" t="b">
        <f>AND(COUNTIF('Master list(no salts, metals)'!M674,"&lt;=1"),IF(COUNTIF('Master list(no salts, metals)'!$K674:$Y674, "#N/A")=14,TRUE,FALSE))</f>
        <v>0</v>
      </c>
      <c r="N675" t="b">
        <f>AND(COUNTIF('Master list(no salts, metals)'!N674,"&lt;=1"),IF(COUNTIF('Master list(no salts, metals)'!$K674:$Y674, "#N/A")=14,TRUE,FALSE))</f>
        <v>0</v>
      </c>
      <c r="O675" t="b">
        <f>AND(COUNTIF('Master list(no salts, metals)'!O674,"&lt;=1"),IF(COUNTIF('Master list(no salts, metals)'!$K674:$Y674, "#N/A")=14,TRUE,FALSE))</f>
        <v>0</v>
      </c>
      <c r="P675" t="b">
        <f>AND(COUNTIF('Master list(no salts, metals)'!P674,"&lt;=1"),IF(COUNTIF('Master list(no salts, metals)'!$K674:$Y674, "#N/A")=14,TRUE,FALSE))</f>
        <v>0</v>
      </c>
      <c r="Q675" t="b">
        <f>AND(COUNTIF('Master list(no salts, metals)'!Q674,"&lt;=1"),IF(COUNTIF('Master list(no salts, metals)'!$K674:$Y674, "#N/A")=14,TRUE,FALSE))</f>
        <v>0</v>
      </c>
      <c r="R675" t="b">
        <f>AND(COUNTIF('Master list(no salts, metals)'!R674,"&lt;=1"),IF(COUNTIF('Master list(no salts, metals)'!$K674:$Y674, "#N/A")=14,TRUE,FALSE))</f>
        <v>0</v>
      </c>
      <c r="S675" t="b">
        <f>AND(COUNTIF('Master list(no salts, metals)'!S674,"&lt;=1"),IF(COUNTIF('Master list(no salts, metals)'!$K674:$Y674, "#N/A")=14,TRUE,FALSE))</f>
        <v>0</v>
      </c>
      <c r="T675" t="b">
        <f>AND(COUNTIF('Master list(no salts, metals)'!T674,"&lt;=1"),IF(COUNTIF('Master list(no salts, metals)'!$K674:$Y674, "#N/A")=14,TRUE,FALSE))</f>
        <v>0</v>
      </c>
      <c r="U675" t="b">
        <f>AND(COUNTIF('Master list(no salts, metals)'!U674,"&lt;=1"),IF(COUNTIF('Master list(no salts, metals)'!$K674:$Y674, "#N/A")=14,TRUE,FALSE))</f>
        <v>0</v>
      </c>
      <c r="V675" t="b">
        <f>AND(COUNTIF('Master list(no salts, metals)'!V674,"&lt;=1"),IF(COUNTIF('Master list(no salts, metals)'!$K674:$Y674, "#N/A")=14,TRUE,FALSE))</f>
        <v>0</v>
      </c>
      <c r="W675" t="b">
        <f>AND(COUNTIF('Master list(no salts, metals)'!W674,"&lt;=1"),IF(COUNTIF('Master list(no salts, metals)'!$K674:$Y674, "#N/A")=14,TRUE,FALSE))</f>
        <v>1</v>
      </c>
      <c r="X675" t="b">
        <f>AND(COUNTIF('Master list(no salts, metals)'!X674,"&lt;=1"),IF(COUNTIF('Master list(no salts, metals)'!$K674:$Y674, "#N/A")=14,TRUE,FALSE))</f>
        <v>0</v>
      </c>
      <c r="Y675" t="b">
        <f>AND(COUNTIF('Master list(no salts, metals)'!Y674,"&lt;=1"),IF(COUNTIF('Master list(no salts, metals)'!$K674:$Y674, "#N/A")=14,TRUE,FALSE))</f>
        <v>0</v>
      </c>
    </row>
    <row r="676" spans="11:25" x14ac:dyDescent="0.25">
      <c r="K676" t="b">
        <f>AND(COUNTIF('Master list(no salts, metals)'!K675,"&lt;=1"),IF(COUNTIF('Master list(no salts, metals)'!$K675:$Y675, "#N/A")=14,TRUE,FALSE))</f>
        <v>0</v>
      </c>
      <c r="L676" t="b">
        <f>AND(COUNTIF('Master list(no salts, metals)'!L675,"&lt;=1"),IF(COUNTIF('Master list(no salts, metals)'!$K675:$Y675, "#N/A")=14,TRUE,FALSE))</f>
        <v>0</v>
      </c>
      <c r="M676" t="b">
        <f>AND(COUNTIF('Master list(no salts, metals)'!M675,"&lt;=1"),IF(COUNTIF('Master list(no salts, metals)'!$K675:$Y675, "#N/A")=14,TRUE,FALSE))</f>
        <v>0</v>
      </c>
      <c r="N676" t="b">
        <f>AND(COUNTIF('Master list(no salts, metals)'!N675,"&lt;=1"),IF(COUNTIF('Master list(no salts, metals)'!$K675:$Y675, "#N/A")=14,TRUE,FALSE))</f>
        <v>0</v>
      </c>
      <c r="O676" t="b">
        <f>AND(COUNTIF('Master list(no salts, metals)'!O675,"&lt;=1"),IF(COUNTIF('Master list(no salts, metals)'!$K675:$Y675, "#N/A")=14,TRUE,FALSE))</f>
        <v>0</v>
      </c>
      <c r="P676" t="b">
        <f>AND(COUNTIF('Master list(no salts, metals)'!P675,"&lt;=1"),IF(COUNTIF('Master list(no salts, metals)'!$K675:$Y675, "#N/A")=14,TRUE,FALSE))</f>
        <v>0</v>
      </c>
      <c r="Q676" t="b">
        <f>AND(COUNTIF('Master list(no salts, metals)'!Q675,"&lt;=1"),IF(COUNTIF('Master list(no salts, metals)'!$K675:$Y675, "#N/A")=14,TRUE,FALSE))</f>
        <v>0</v>
      </c>
      <c r="R676" t="b">
        <f>AND(COUNTIF('Master list(no salts, metals)'!R675,"&lt;=1"),IF(COUNTIF('Master list(no salts, metals)'!$K675:$Y675, "#N/A")=14,TRUE,FALSE))</f>
        <v>0</v>
      </c>
      <c r="S676" t="b">
        <f>AND(COUNTIF('Master list(no salts, metals)'!S675,"&lt;=1"),IF(COUNTIF('Master list(no salts, metals)'!$K675:$Y675, "#N/A")=14,TRUE,FALSE))</f>
        <v>0</v>
      </c>
      <c r="T676" t="b">
        <f>AND(COUNTIF('Master list(no salts, metals)'!T675,"&lt;=1"),IF(COUNTIF('Master list(no salts, metals)'!$K675:$Y675, "#N/A")=14,TRUE,FALSE))</f>
        <v>0</v>
      </c>
      <c r="U676" t="b">
        <f>AND(COUNTIF('Master list(no salts, metals)'!U675,"&lt;=1"),IF(COUNTIF('Master list(no salts, metals)'!$K675:$Y675, "#N/A")=14,TRUE,FALSE))</f>
        <v>0</v>
      </c>
      <c r="V676" t="b">
        <f>AND(COUNTIF('Master list(no salts, metals)'!V675,"&lt;=1"),IF(COUNTIF('Master list(no salts, metals)'!$K675:$Y675, "#N/A")=14,TRUE,FALSE))</f>
        <v>0</v>
      </c>
      <c r="W676" t="b">
        <f>AND(COUNTIF('Master list(no salts, metals)'!W675,"&lt;=1"),IF(COUNTIF('Master list(no salts, metals)'!$K675:$Y675, "#N/A")=14,TRUE,FALSE))</f>
        <v>0</v>
      </c>
      <c r="X676" t="b">
        <f>AND(COUNTIF('Master list(no salts, metals)'!X675,"&lt;=1"),IF(COUNTIF('Master list(no salts, metals)'!$K675:$Y675, "#N/A")=14,TRUE,FALSE))</f>
        <v>0</v>
      </c>
      <c r="Y676" t="b">
        <f>AND(COUNTIF('Master list(no salts, metals)'!Y675,"&lt;=1"),IF(COUNTIF('Master list(no salts, metals)'!$K675:$Y675, "#N/A")=14,TRUE,FALSE))</f>
        <v>0</v>
      </c>
    </row>
    <row r="677" spans="11:25" x14ac:dyDescent="0.25">
      <c r="K677" t="b">
        <f>AND(COUNTIF('Master list(no salts, metals)'!K676,"&lt;=1"),IF(COUNTIF('Master list(no salts, metals)'!$K676:$Y676, "#N/A")=14,TRUE,FALSE))</f>
        <v>0</v>
      </c>
      <c r="L677" t="b">
        <f>AND(COUNTIF('Master list(no salts, metals)'!L676,"&lt;=1"),IF(COUNTIF('Master list(no salts, metals)'!$K676:$Y676, "#N/A")=14,TRUE,FALSE))</f>
        <v>0</v>
      </c>
      <c r="M677" t="b">
        <f>AND(COUNTIF('Master list(no salts, metals)'!M676,"&lt;=1"),IF(COUNTIF('Master list(no salts, metals)'!$K676:$Y676, "#N/A")=14,TRUE,FALSE))</f>
        <v>0</v>
      </c>
      <c r="N677" t="b">
        <f>AND(COUNTIF('Master list(no salts, metals)'!N676,"&lt;=1"),IF(COUNTIF('Master list(no salts, metals)'!$K676:$Y676, "#N/A")=14,TRUE,FALSE))</f>
        <v>0</v>
      </c>
      <c r="O677" t="b">
        <f>AND(COUNTIF('Master list(no salts, metals)'!O676,"&lt;=1"),IF(COUNTIF('Master list(no salts, metals)'!$K676:$Y676, "#N/A")=14,TRUE,FALSE))</f>
        <v>0</v>
      </c>
      <c r="P677" t="b">
        <f>AND(COUNTIF('Master list(no salts, metals)'!P676,"&lt;=1"),IF(COUNTIF('Master list(no salts, metals)'!$K676:$Y676, "#N/A")=14,TRUE,FALSE))</f>
        <v>0</v>
      </c>
      <c r="Q677" t="b">
        <f>AND(COUNTIF('Master list(no salts, metals)'!Q676,"&lt;=1"),IF(COUNTIF('Master list(no salts, metals)'!$K676:$Y676, "#N/A")=14,TRUE,FALSE))</f>
        <v>0</v>
      </c>
      <c r="R677" t="b">
        <f>AND(COUNTIF('Master list(no salts, metals)'!R676,"&lt;=1"),IF(COUNTIF('Master list(no salts, metals)'!$K676:$Y676, "#N/A")=14,TRUE,FALSE))</f>
        <v>0</v>
      </c>
      <c r="S677" t="b">
        <f>AND(COUNTIF('Master list(no salts, metals)'!S676,"&lt;=1"),IF(COUNTIF('Master list(no salts, metals)'!$K676:$Y676, "#N/A")=14,TRUE,FALSE))</f>
        <v>0</v>
      </c>
      <c r="T677" t="b">
        <f>AND(COUNTIF('Master list(no salts, metals)'!T676,"&lt;=1"),IF(COUNTIF('Master list(no salts, metals)'!$K676:$Y676, "#N/A")=14,TRUE,FALSE))</f>
        <v>0</v>
      </c>
      <c r="U677" t="b">
        <f>AND(COUNTIF('Master list(no salts, metals)'!U676,"&lt;=1"),IF(COUNTIF('Master list(no salts, metals)'!$K676:$Y676, "#N/A")=14,TRUE,FALSE))</f>
        <v>0</v>
      </c>
      <c r="V677" t="b">
        <f>AND(COUNTIF('Master list(no salts, metals)'!V676,"&lt;=1"),IF(COUNTIF('Master list(no salts, metals)'!$K676:$Y676, "#N/A")=14,TRUE,FALSE))</f>
        <v>0</v>
      </c>
      <c r="W677" t="b">
        <f>AND(COUNTIF('Master list(no salts, metals)'!W676,"&lt;=1"),IF(COUNTIF('Master list(no salts, metals)'!$K676:$Y676, "#N/A")=14,TRUE,FALSE))</f>
        <v>0</v>
      </c>
      <c r="X677" t="b">
        <f>AND(COUNTIF('Master list(no salts, metals)'!X676,"&lt;=1"),IF(COUNTIF('Master list(no salts, metals)'!$K676:$Y676, "#N/A")=14,TRUE,FALSE))</f>
        <v>0</v>
      </c>
      <c r="Y677" t="b">
        <f>AND(COUNTIF('Master list(no salts, metals)'!Y676,"&lt;=1"),IF(COUNTIF('Master list(no salts, metals)'!$K676:$Y676, "#N/A")=14,TRUE,FALSE))</f>
        <v>0</v>
      </c>
    </row>
    <row r="678" spans="11:25" x14ac:dyDescent="0.25">
      <c r="K678" t="b">
        <f>AND(COUNTIF('Master list(no salts, metals)'!K677,"&lt;=1"),IF(COUNTIF('Master list(no salts, metals)'!$K677:$Y677, "#N/A")=14,TRUE,FALSE))</f>
        <v>0</v>
      </c>
      <c r="L678" t="b">
        <f>AND(COUNTIF('Master list(no salts, metals)'!L677,"&lt;=1"),IF(COUNTIF('Master list(no salts, metals)'!$K677:$Y677, "#N/A")=14,TRUE,FALSE))</f>
        <v>0</v>
      </c>
      <c r="M678" t="b">
        <f>AND(COUNTIF('Master list(no salts, metals)'!M677,"&lt;=1"),IF(COUNTIF('Master list(no salts, metals)'!$K677:$Y677, "#N/A")=14,TRUE,FALSE))</f>
        <v>0</v>
      </c>
      <c r="N678" t="b">
        <f>AND(COUNTIF('Master list(no salts, metals)'!N677,"&lt;=1"),IF(COUNTIF('Master list(no salts, metals)'!$K677:$Y677, "#N/A")=14,TRUE,FALSE))</f>
        <v>0</v>
      </c>
      <c r="O678" t="b">
        <f>AND(COUNTIF('Master list(no salts, metals)'!O677,"&lt;=1"),IF(COUNTIF('Master list(no salts, metals)'!$K677:$Y677, "#N/A")=14,TRUE,FALSE))</f>
        <v>0</v>
      </c>
      <c r="P678" t="b">
        <f>AND(COUNTIF('Master list(no salts, metals)'!P677,"&lt;=1"),IF(COUNTIF('Master list(no salts, metals)'!$K677:$Y677, "#N/A")=14,TRUE,FALSE))</f>
        <v>0</v>
      </c>
      <c r="Q678" t="b">
        <f>AND(COUNTIF('Master list(no salts, metals)'!Q677,"&lt;=1"),IF(COUNTIF('Master list(no salts, metals)'!$K677:$Y677, "#N/A")=14,TRUE,FALSE))</f>
        <v>0</v>
      </c>
      <c r="R678" t="b">
        <f>AND(COUNTIF('Master list(no salts, metals)'!R677,"&lt;=1"),IF(COUNTIF('Master list(no salts, metals)'!$K677:$Y677, "#N/A")=14,TRUE,FALSE))</f>
        <v>1</v>
      </c>
      <c r="S678" t="b">
        <f>AND(COUNTIF('Master list(no salts, metals)'!S677,"&lt;=1"),IF(COUNTIF('Master list(no salts, metals)'!$K677:$Y677, "#N/A")=14,TRUE,FALSE))</f>
        <v>0</v>
      </c>
      <c r="T678" t="b">
        <f>AND(COUNTIF('Master list(no salts, metals)'!T677,"&lt;=1"),IF(COUNTIF('Master list(no salts, metals)'!$K677:$Y677, "#N/A")=14,TRUE,FALSE))</f>
        <v>0</v>
      </c>
      <c r="U678" t="b">
        <f>AND(COUNTIF('Master list(no salts, metals)'!U677,"&lt;=1"),IF(COUNTIF('Master list(no salts, metals)'!$K677:$Y677, "#N/A")=14,TRUE,FALSE))</f>
        <v>0</v>
      </c>
      <c r="V678" t="b">
        <f>AND(COUNTIF('Master list(no salts, metals)'!V677,"&lt;=1"),IF(COUNTIF('Master list(no salts, metals)'!$K677:$Y677, "#N/A")=14,TRUE,FALSE))</f>
        <v>0</v>
      </c>
      <c r="W678" t="b">
        <f>AND(COUNTIF('Master list(no salts, metals)'!W677,"&lt;=1"),IF(COUNTIF('Master list(no salts, metals)'!$K677:$Y677, "#N/A")=14,TRUE,FALSE))</f>
        <v>0</v>
      </c>
      <c r="X678" t="b">
        <f>AND(COUNTIF('Master list(no salts, metals)'!X677,"&lt;=1"),IF(COUNTIF('Master list(no salts, metals)'!$K677:$Y677, "#N/A")=14,TRUE,FALSE))</f>
        <v>0</v>
      </c>
      <c r="Y678" t="b">
        <f>AND(COUNTIF('Master list(no salts, metals)'!Y677,"&lt;=1"),IF(COUNTIF('Master list(no salts, metals)'!$K677:$Y677, "#N/A")=14,TRUE,FALSE))</f>
        <v>0</v>
      </c>
    </row>
    <row r="679" spans="11:25" x14ac:dyDescent="0.25">
      <c r="K679" t="b">
        <f>AND(COUNTIF('Master list(no salts, metals)'!K678,"&lt;=1"),IF(COUNTIF('Master list(no salts, metals)'!$K678:$Y678, "#N/A")=14,TRUE,FALSE))</f>
        <v>0</v>
      </c>
      <c r="L679" t="b">
        <f>AND(COUNTIF('Master list(no salts, metals)'!L678,"&lt;=1"),IF(COUNTIF('Master list(no salts, metals)'!$K678:$Y678, "#N/A")=14,TRUE,FALSE))</f>
        <v>0</v>
      </c>
      <c r="M679" t="b">
        <f>AND(COUNTIF('Master list(no salts, metals)'!M678,"&lt;=1"),IF(COUNTIF('Master list(no salts, metals)'!$K678:$Y678, "#N/A")=14,TRUE,FALSE))</f>
        <v>0</v>
      </c>
      <c r="N679" t="b">
        <f>AND(COUNTIF('Master list(no salts, metals)'!N678,"&lt;=1"),IF(COUNTIF('Master list(no salts, metals)'!$K678:$Y678, "#N/A")=14,TRUE,FALSE))</f>
        <v>0</v>
      </c>
      <c r="O679" t="b">
        <f>AND(COUNTIF('Master list(no salts, metals)'!O678,"&lt;=1"),IF(COUNTIF('Master list(no salts, metals)'!$K678:$Y678, "#N/A")=14,TRUE,FALSE))</f>
        <v>0</v>
      </c>
      <c r="P679" t="b">
        <f>AND(COUNTIF('Master list(no salts, metals)'!P678,"&lt;=1"),IF(COUNTIF('Master list(no salts, metals)'!$K678:$Y678, "#N/A")=14,TRUE,FALSE))</f>
        <v>0</v>
      </c>
      <c r="Q679" t="b">
        <f>AND(COUNTIF('Master list(no salts, metals)'!Q678,"&lt;=1"),IF(COUNTIF('Master list(no salts, metals)'!$K678:$Y678, "#N/A")=14,TRUE,FALSE))</f>
        <v>0</v>
      </c>
      <c r="R679" t="b">
        <f>AND(COUNTIF('Master list(no salts, metals)'!R678,"&lt;=1"),IF(COUNTIF('Master list(no salts, metals)'!$K678:$Y678, "#N/A")=14,TRUE,FALSE))</f>
        <v>0</v>
      </c>
      <c r="S679" t="b">
        <f>AND(COUNTIF('Master list(no salts, metals)'!S678,"&lt;=1"),IF(COUNTIF('Master list(no salts, metals)'!$K678:$Y678, "#N/A")=14,TRUE,FALSE))</f>
        <v>0</v>
      </c>
      <c r="T679" t="b">
        <f>AND(COUNTIF('Master list(no salts, metals)'!T678,"&lt;=1"),IF(COUNTIF('Master list(no salts, metals)'!$K678:$Y678, "#N/A")=14,TRUE,FALSE))</f>
        <v>0</v>
      </c>
      <c r="U679" t="b">
        <f>AND(COUNTIF('Master list(no salts, metals)'!U678,"&lt;=1"),IF(COUNTIF('Master list(no salts, metals)'!$K678:$Y678, "#N/A")=14,TRUE,FALSE))</f>
        <v>0</v>
      </c>
      <c r="V679" t="b">
        <f>AND(COUNTIF('Master list(no salts, metals)'!V678,"&lt;=1"),IF(COUNTIF('Master list(no salts, metals)'!$K678:$Y678, "#N/A")=14,TRUE,FALSE))</f>
        <v>0</v>
      </c>
      <c r="W679" t="b">
        <f>AND(COUNTIF('Master list(no salts, metals)'!W678,"&lt;=1"),IF(COUNTIF('Master list(no salts, metals)'!$K678:$Y678, "#N/A")=14,TRUE,FALSE))</f>
        <v>0</v>
      </c>
      <c r="X679" t="b">
        <f>AND(COUNTIF('Master list(no salts, metals)'!X678,"&lt;=1"),IF(COUNTIF('Master list(no salts, metals)'!$K678:$Y678, "#N/A")=14,TRUE,FALSE))</f>
        <v>0</v>
      </c>
      <c r="Y679" t="b">
        <f>AND(COUNTIF('Master list(no salts, metals)'!Y678,"&lt;=1"),IF(COUNTIF('Master list(no salts, metals)'!$K678:$Y678, "#N/A")=14,TRUE,FALSE))</f>
        <v>0</v>
      </c>
    </row>
    <row r="680" spans="11:25" x14ac:dyDescent="0.25">
      <c r="K680" t="b">
        <f>AND(COUNTIF('Master list(no salts, metals)'!K679,"&lt;=1"),IF(COUNTIF('Master list(no salts, metals)'!$K679:$Y679, "#N/A")=14,TRUE,FALSE))</f>
        <v>0</v>
      </c>
      <c r="L680" t="b">
        <f>AND(COUNTIF('Master list(no salts, metals)'!L679,"&lt;=1"),IF(COUNTIF('Master list(no salts, metals)'!$K679:$Y679, "#N/A")=14,TRUE,FALSE))</f>
        <v>0</v>
      </c>
      <c r="M680" t="b">
        <f>AND(COUNTIF('Master list(no salts, metals)'!M679,"&lt;=1"),IF(COUNTIF('Master list(no salts, metals)'!$K679:$Y679, "#N/A")=14,TRUE,FALSE))</f>
        <v>0</v>
      </c>
      <c r="N680" t="b">
        <f>AND(COUNTIF('Master list(no salts, metals)'!N679,"&lt;=1"),IF(COUNTIF('Master list(no salts, metals)'!$K679:$Y679, "#N/A")=14,TRUE,FALSE))</f>
        <v>0</v>
      </c>
      <c r="O680" t="b">
        <f>AND(COUNTIF('Master list(no salts, metals)'!O679,"&lt;=1"),IF(COUNTIF('Master list(no salts, metals)'!$K679:$Y679, "#N/A")=14,TRUE,FALSE))</f>
        <v>0</v>
      </c>
      <c r="P680" t="b">
        <f>AND(COUNTIF('Master list(no salts, metals)'!P679,"&lt;=1"),IF(COUNTIF('Master list(no salts, metals)'!$K679:$Y679, "#N/A")=14,TRUE,FALSE))</f>
        <v>0</v>
      </c>
      <c r="Q680" t="b">
        <f>AND(COUNTIF('Master list(no salts, metals)'!Q679,"&lt;=1"),IF(COUNTIF('Master list(no salts, metals)'!$K679:$Y679, "#N/A")=14,TRUE,FALSE))</f>
        <v>0</v>
      </c>
      <c r="R680" t="b">
        <f>AND(COUNTIF('Master list(no salts, metals)'!R679,"&lt;=1"),IF(COUNTIF('Master list(no salts, metals)'!$K679:$Y679, "#N/A")=14,TRUE,FALSE))</f>
        <v>0</v>
      </c>
      <c r="S680" t="b">
        <f>AND(COUNTIF('Master list(no salts, metals)'!S679,"&lt;=1"),IF(COUNTIF('Master list(no salts, metals)'!$K679:$Y679, "#N/A")=14,TRUE,FALSE))</f>
        <v>0</v>
      </c>
      <c r="T680" t="b">
        <f>AND(COUNTIF('Master list(no salts, metals)'!T679,"&lt;=1"),IF(COUNTIF('Master list(no salts, metals)'!$K679:$Y679, "#N/A")=14,TRUE,FALSE))</f>
        <v>0</v>
      </c>
      <c r="U680" t="b">
        <f>AND(COUNTIF('Master list(no salts, metals)'!U679,"&lt;=1"),IF(COUNTIF('Master list(no salts, metals)'!$K679:$Y679, "#N/A")=14,TRUE,FALSE))</f>
        <v>0</v>
      </c>
      <c r="V680" t="b">
        <f>AND(COUNTIF('Master list(no salts, metals)'!V679,"&lt;=1"),IF(COUNTIF('Master list(no salts, metals)'!$K679:$Y679, "#N/A")=14,TRUE,FALSE))</f>
        <v>0</v>
      </c>
      <c r="W680" t="b">
        <f>AND(COUNTIF('Master list(no salts, metals)'!W679,"&lt;=1"),IF(COUNTIF('Master list(no salts, metals)'!$K679:$Y679, "#N/A")=14,TRUE,FALSE))</f>
        <v>0</v>
      </c>
      <c r="X680" t="b">
        <f>AND(COUNTIF('Master list(no salts, metals)'!X679,"&lt;=1"),IF(COUNTIF('Master list(no salts, metals)'!$K679:$Y679, "#N/A")=14,TRUE,FALSE))</f>
        <v>0</v>
      </c>
      <c r="Y680" t="b">
        <f>AND(COUNTIF('Master list(no salts, metals)'!Y679,"&lt;=1"),IF(COUNTIF('Master list(no salts, metals)'!$K679:$Y679, "#N/A")=14,TRUE,FALSE))</f>
        <v>0</v>
      </c>
    </row>
    <row r="681" spans="11:25" x14ac:dyDescent="0.25">
      <c r="K681" t="b">
        <f>AND(COUNTIF('Master list(no salts, metals)'!K680,"&lt;=1"),IF(COUNTIF('Master list(no salts, metals)'!$K680:$Y680, "#N/A")=14,TRUE,FALSE))</f>
        <v>0</v>
      </c>
      <c r="L681" t="b">
        <f>AND(COUNTIF('Master list(no salts, metals)'!L680,"&lt;=1"),IF(COUNTIF('Master list(no salts, metals)'!$K680:$Y680, "#N/A")=14,TRUE,FALSE))</f>
        <v>0</v>
      </c>
      <c r="M681" t="b">
        <f>AND(COUNTIF('Master list(no salts, metals)'!M680,"&lt;=1"),IF(COUNTIF('Master list(no salts, metals)'!$K680:$Y680, "#N/A")=14,TRUE,FALSE))</f>
        <v>0</v>
      </c>
      <c r="N681" t="b">
        <f>AND(COUNTIF('Master list(no salts, metals)'!N680,"&lt;=1"),IF(COUNTIF('Master list(no salts, metals)'!$K680:$Y680, "#N/A")=14,TRUE,FALSE))</f>
        <v>0</v>
      </c>
      <c r="O681" t="b">
        <f>AND(COUNTIF('Master list(no salts, metals)'!O680,"&lt;=1"),IF(COUNTIF('Master list(no salts, metals)'!$K680:$Y680, "#N/A")=14,TRUE,FALSE))</f>
        <v>0</v>
      </c>
      <c r="P681" t="b">
        <f>AND(COUNTIF('Master list(no salts, metals)'!P680,"&lt;=1"),IF(COUNTIF('Master list(no salts, metals)'!$K680:$Y680, "#N/A")=14,TRUE,FALSE))</f>
        <v>0</v>
      </c>
      <c r="Q681" t="b">
        <f>AND(COUNTIF('Master list(no salts, metals)'!Q680,"&lt;=1"),IF(COUNTIF('Master list(no salts, metals)'!$K680:$Y680, "#N/A")=14,TRUE,FALSE))</f>
        <v>0</v>
      </c>
      <c r="R681" t="b">
        <f>AND(COUNTIF('Master list(no salts, metals)'!R680,"&lt;=1"),IF(COUNTIF('Master list(no salts, metals)'!$K680:$Y680, "#N/A")=14,TRUE,FALSE))</f>
        <v>0</v>
      </c>
      <c r="S681" t="b">
        <f>AND(COUNTIF('Master list(no salts, metals)'!S680,"&lt;=1"),IF(COUNTIF('Master list(no salts, metals)'!$K680:$Y680, "#N/A")=14,TRUE,FALSE))</f>
        <v>0</v>
      </c>
      <c r="T681" t="b">
        <f>AND(COUNTIF('Master list(no salts, metals)'!T680,"&lt;=1"),IF(COUNTIF('Master list(no salts, metals)'!$K680:$Y680, "#N/A")=14,TRUE,FALSE))</f>
        <v>0</v>
      </c>
      <c r="U681" t="b">
        <f>AND(COUNTIF('Master list(no salts, metals)'!U680,"&lt;=1"),IF(COUNTIF('Master list(no salts, metals)'!$K680:$Y680, "#N/A")=14,TRUE,FALSE))</f>
        <v>0</v>
      </c>
      <c r="V681" t="b">
        <f>AND(COUNTIF('Master list(no salts, metals)'!V680,"&lt;=1"),IF(COUNTIF('Master list(no salts, metals)'!$K680:$Y680, "#N/A")=14,TRUE,FALSE))</f>
        <v>0</v>
      </c>
      <c r="W681" t="b">
        <f>AND(COUNTIF('Master list(no salts, metals)'!W680,"&lt;=1"),IF(COUNTIF('Master list(no salts, metals)'!$K680:$Y680, "#N/A")=14,TRUE,FALSE))</f>
        <v>0</v>
      </c>
      <c r="X681" t="b">
        <f>AND(COUNTIF('Master list(no salts, metals)'!X680,"&lt;=1"),IF(COUNTIF('Master list(no salts, metals)'!$K680:$Y680, "#N/A")=14,TRUE,FALSE))</f>
        <v>0</v>
      </c>
      <c r="Y681" t="b">
        <f>AND(COUNTIF('Master list(no salts, metals)'!Y680,"&lt;=1"),IF(COUNTIF('Master list(no salts, metals)'!$K680:$Y680, "#N/A")=14,TRUE,FALSE))</f>
        <v>0</v>
      </c>
    </row>
    <row r="682" spans="11:25" x14ac:dyDescent="0.25">
      <c r="K682" t="b">
        <f>AND(COUNTIF('Master list(no salts, metals)'!K681,"&lt;=1"),IF(COUNTIF('Master list(no salts, metals)'!$K681:$Y681, "#N/A")=14,TRUE,FALSE))</f>
        <v>0</v>
      </c>
      <c r="L682" t="b">
        <f>AND(COUNTIF('Master list(no salts, metals)'!L681,"&lt;=1"),IF(COUNTIF('Master list(no salts, metals)'!$K681:$Y681, "#N/A")=14,TRUE,FALSE))</f>
        <v>0</v>
      </c>
      <c r="M682" t="b">
        <f>AND(COUNTIF('Master list(no salts, metals)'!M681,"&lt;=1"),IF(COUNTIF('Master list(no salts, metals)'!$K681:$Y681, "#N/A")=14,TRUE,FALSE))</f>
        <v>0</v>
      </c>
      <c r="N682" t="b">
        <f>AND(COUNTIF('Master list(no salts, metals)'!N681,"&lt;=1"),IF(COUNTIF('Master list(no salts, metals)'!$K681:$Y681, "#N/A")=14,TRUE,FALSE))</f>
        <v>0</v>
      </c>
      <c r="O682" t="b">
        <f>AND(COUNTIF('Master list(no salts, metals)'!O681,"&lt;=1"),IF(COUNTIF('Master list(no salts, metals)'!$K681:$Y681, "#N/A")=14,TRUE,FALSE))</f>
        <v>0</v>
      </c>
      <c r="P682" t="b">
        <f>AND(COUNTIF('Master list(no salts, metals)'!P681,"&lt;=1"),IF(COUNTIF('Master list(no salts, metals)'!$K681:$Y681, "#N/A")=14,TRUE,FALSE))</f>
        <v>0</v>
      </c>
      <c r="Q682" t="b">
        <f>AND(COUNTIF('Master list(no salts, metals)'!Q681,"&lt;=1"),IF(COUNTIF('Master list(no salts, metals)'!$K681:$Y681, "#N/A")=14,TRUE,FALSE))</f>
        <v>0</v>
      </c>
      <c r="R682" t="b">
        <f>AND(COUNTIF('Master list(no salts, metals)'!R681,"&lt;=1"),IF(COUNTIF('Master list(no salts, metals)'!$K681:$Y681, "#N/A")=14,TRUE,FALSE))</f>
        <v>0</v>
      </c>
      <c r="S682" t="b">
        <f>AND(COUNTIF('Master list(no salts, metals)'!S681,"&lt;=1"),IF(COUNTIF('Master list(no salts, metals)'!$K681:$Y681, "#N/A")=14,TRUE,FALSE))</f>
        <v>0</v>
      </c>
      <c r="T682" t="b">
        <f>AND(COUNTIF('Master list(no salts, metals)'!T681,"&lt;=1"),IF(COUNTIF('Master list(no salts, metals)'!$K681:$Y681, "#N/A")=14,TRUE,FALSE))</f>
        <v>0</v>
      </c>
      <c r="U682" t="b">
        <f>AND(COUNTIF('Master list(no salts, metals)'!U681,"&lt;=1"),IF(COUNTIF('Master list(no salts, metals)'!$K681:$Y681, "#N/A")=14,TRUE,FALSE))</f>
        <v>0</v>
      </c>
      <c r="V682" t="b">
        <f>AND(COUNTIF('Master list(no salts, metals)'!V681,"&lt;=1"),IF(COUNTIF('Master list(no salts, metals)'!$K681:$Y681, "#N/A")=14,TRUE,FALSE))</f>
        <v>0</v>
      </c>
      <c r="W682" t="b">
        <f>AND(COUNTIF('Master list(no salts, metals)'!W681,"&lt;=1"),IF(COUNTIF('Master list(no salts, metals)'!$K681:$Y681, "#N/A")=14,TRUE,FALSE))</f>
        <v>1</v>
      </c>
      <c r="X682" t="b">
        <f>AND(COUNTIF('Master list(no salts, metals)'!X681,"&lt;=1"),IF(COUNTIF('Master list(no salts, metals)'!$K681:$Y681, "#N/A")=14,TRUE,FALSE))</f>
        <v>0</v>
      </c>
      <c r="Y682" t="b">
        <f>AND(COUNTIF('Master list(no salts, metals)'!Y681,"&lt;=1"),IF(COUNTIF('Master list(no salts, metals)'!$K681:$Y681, "#N/A")=14,TRUE,FALSE))</f>
        <v>0</v>
      </c>
    </row>
    <row r="683" spans="11:25" x14ac:dyDescent="0.25">
      <c r="K683" t="b">
        <f>AND(COUNTIF('Master list(no salts, metals)'!K682,"&lt;=1"),IF(COUNTIF('Master list(no salts, metals)'!$K682:$Y682, "#N/A")=14,TRUE,FALSE))</f>
        <v>0</v>
      </c>
      <c r="L683" t="b">
        <f>AND(COUNTIF('Master list(no salts, metals)'!L682,"&lt;=1"),IF(COUNTIF('Master list(no salts, metals)'!$K682:$Y682, "#N/A")=14,TRUE,FALSE))</f>
        <v>0</v>
      </c>
      <c r="M683" t="b">
        <f>AND(COUNTIF('Master list(no salts, metals)'!M682,"&lt;=1"),IF(COUNTIF('Master list(no salts, metals)'!$K682:$Y682, "#N/A")=14,TRUE,FALSE))</f>
        <v>0</v>
      </c>
      <c r="N683" t="b">
        <f>AND(COUNTIF('Master list(no salts, metals)'!N682,"&lt;=1"),IF(COUNTIF('Master list(no salts, metals)'!$K682:$Y682, "#N/A")=14,TRUE,FALSE))</f>
        <v>0</v>
      </c>
      <c r="O683" t="b">
        <f>AND(COUNTIF('Master list(no salts, metals)'!O682,"&lt;=1"),IF(COUNTIF('Master list(no salts, metals)'!$K682:$Y682, "#N/A")=14,TRUE,FALSE))</f>
        <v>0</v>
      </c>
      <c r="P683" t="b">
        <f>AND(COUNTIF('Master list(no salts, metals)'!P682,"&lt;=1"),IF(COUNTIF('Master list(no salts, metals)'!$K682:$Y682, "#N/A")=14,TRUE,FALSE))</f>
        <v>0</v>
      </c>
      <c r="Q683" t="b">
        <f>AND(COUNTIF('Master list(no salts, metals)'!Q682,"&lt;=1"),IF(COUNTIF('Master list(no salts, metals)'!$K682:$Y682, "#N/A")=14,TRUE,FALSE))</f>
        <v>0</v>
      </c>
      <c r="R683" t="b">
        <f>AND(COUNTIF('Master list(no salts, metals)'!R682,"&lt;=1"),IF(COUNTIF('Master list(no salts, metals)'!$K682:$Y682, "#N/A")=14,TRUE,FALSE))</f>
        <v>0</v>
      </c>
      <c r="S683" t="b">
        <f>AND(COUNTIF('Master list(no salts, metals)'!S682,"&lt;=1"),IF(COUNTIF('Master list(no salts, metals)'!$K682:$Y682, "#N/A")=14,TRUE,FALSE))</f>
        <v>0</v>
      </c>
      <c r="T683" t="b">
        <f>AND(COUNTIF('Master list(no salts, metals)'!T682,"&lt;=1"),IF(COUNTIF('Master list(no salts, metals)'!$K682:$Y682, "#N/A")=14,TRUE,FALSE))</f>
        <v>0</v>
      </c>
      <c r="U683" t="b">
        <f>AND(COUNTIF('Master list(no salts, metals)'!U682,"&lt;=1"),IF(COUNTIF('Master list(no salts, metals)'!$K682:$Y682, "#N/A")=14,TRUE,FALSE))</f>
        <v>0</v>
      </c>
      <c r="V683" t="b">
        <f>AND(COUNTIF('Master list(no salts, metals)'!V682,"&lt;=1"),IF(COUNTIF('Master list(no salts, metals)'!$K682:$Y682, "#N/A")=14,TRUE,FALSE))</f>
        <v>0</v>
      </c>
      <c r="W683" t="b">
        <f>AND(COUNTIF('Master list(no salts, metals)'!W682,"&lt;=1"),IF(COUNTIF('Master list(no salts, metals)'!$K682:$Y682, "#N/A")=14,TRUE,FALSE))</f>
        <v>1</v>
      </c>
      <c r="X683" t="b">
        <f>AND(COUNTIF('Master list(no salts, metals)'!X682,"&lt;=1"),IF(COUNTIF('Master list(no salts, metals)'!$K682:$Y682, "#N/A")=14,TRUE,FALSE))</f>
        <v>0</v>
      </c>
      <c r="Y683" t="b">
        <f>AND(COUNTIF('Master list(no salts, metals)'!Y682,"&lt;=1"),IF(COUNTIF('Master list(no salts, metals)'!$K682:$Y682, "#N/A")=14,TRUE,FALSE))</f>
        <v>0</v>
      </c>
    </row>
    <row r="684" spans="11:25" x14ac:dyDescent="0.25">
      <c r="K684" t="b">
        <f>AND(COUNTIF('Master list(no salts, metals)'!K683,"&lt;=1"),IF(COUNTIF('Master list(no salts, metals)'!$K683:$Y683, "#N/A")=14,TRUE,FALSE))</f>
        <v>0</v>
      </c>
      <c r="L684" t="b">
        <f>AND(COUNTIF('Master list(no salts, metals)'!L683,"&lt;=1"),IF(COUNTIF('Master list(no salts, metals)'!$K683:$Y683, "#N/A")=14,TRUE,FALSE))</f>
        <v>0</v>
      </c>
      <c r="M684" t="b">
        <f>AND(COUNTIF('Master list(no salts, metals)'!M683,"&lt;=1"),IF(COUNTIF('Master list(no salts, metals)'!$K683:$Y683, "#N/A")=14,TRUE,FALSE))</f>
        <v>0</v>
      </c>
      <c r="N684" t="b">
        <f>AND(COUNTIF('Master list(no salts, metals)'!N683,"&lt;=1"),IF(COUNTIF('Master list(no salts, metals)'!$K683:$Y683, "#N/A")=14,TRUE,FALSE))</f>
        <v>0</v>
      </c>
      <c r="O684" t="b">
        <f>AND(COUNTIF('Master list(no salts, metals)'!O683,"&lt;=1"),IF(COUNTIF('Master list(no salts, metals)'!$K683:$Y683, "#N/A")=14,TRUE,FALSE))</f>
        <v>0</v>
      </c>
      <c r="P684" t="b">
        <f>AND(COUNTIF('Master list(no salts, metals)'!P683,"&lt;=1"),IF(COUNTIF('Master list(no salts, metals)'!$K683:$Y683, "#N/A")=14,TRUE,FALSE))</f>
        <v>0</v>
      </c>
      <c r="Q684" t="b">
        <f>AND(COUNTIF('Master list(no salts, metals)'!Q683,"&lt;=1"),IF(COUNTIF('Master list(no salts, metals)'!$K683:$Y683, "#N/A")=14,TRUE,FALSE))</f>
        <v>0</v>
      </c>
      <c r="R684" t="b">
        <f>AND(COUNTIF('Master list(no salts, metals)'!R683,"&lt;=1"),IF(COUNTIF('Master list(no salts, metals)'!$K683:$Y683, "#N/A")=14,TRUE,FALSE))</f>
        <v>0</v>
      </c>
      <c r="S684" t="b">
        <f>AND(COUNTIF('Master list(no salts, metals)'!S683,"&lt;=1"),IF(COUNTIF('Master list(no salts, metals)'!$K683:$Y683, "#N/A")=14,TRUE,FALSE))</f>
        <v>0</v>
      </c>
      <c r="T684" t="b">
        <f>AND(COUNTIF('Master list(no salts, metals)'!T683,"&lt;=1"),IF(COUNTIF('Master list(no salts, metals)'!$K683:$Y683, "#N/A")=14,TRUE,FALSE))</f>
        <v>0</v>
      </c>
      <c r="U684" t="b">
        <f>AND(COUNTIF('Master list(no salts, metals)'!U683,"&lt;=1"),IF(COUNTIF('Master list(no salts, metals)'!$K683:$Y683, "#N/A")=14,TRUE,FALSE))</f>
        <v>0</v>
      </c>
      <c r="V684" t="b">
        <f>AND(COUNTIF('Master list(no salts, metals)'!V683,"&lt;=1"),IF(COUNTIF('Master list(no salts, metals)'!$K683:$Y683, "#N/A")=14,TRUE,FALSE))</f>
        <v>0</v>
      </c>
      <c r="W684" t="b">
        <f>AND(COUNTIF('Master list(no salts, metals)'!W683,"&lt;=1"),IF(COUNTIF('Master list(no salts, metals)'!$K683:$Y683, "#N/A")=14,TRUE,FALSE))</f>
        <v>1</v>
      </c>
      <c r="X684" t="b">
        <f>AND(COUNTIF('Master list(no salts, metals)'!X683,"&lt;=1"),IF(COUNTIF('Master list(no salts, metals)'!$K683:$Y683, "#N/A")=14,TRUE,FALSE))</f>
        <v>0</v>
      </c>
      <c r="Y684" t="b">
        <f>AND(COUNTIF('Master list(no salts, metals)'!Y683,"&lt;=1"),IF(COUNTIF('Master list(no salts, metals)'!$K683:$Y683, "#N/A")=14,TRUE,FALSE))</f>
        <v>0</v>
      </c>
    </row>
    <row r="685" spans="11:25" x14ac:dyDescent="0.25">
      <c r="K685" t="b">
        <f>AND(COUNTIF('Master list(no salts, metals)'!K684,"&lt;=1"),IF(COUNTIF('Master list(no salts, metals)'!$K684:$Y684, "#N/A")=14,TRUE,FALSE))</f>
        <v>0</v>
      </c>
      <c r="L685" t="b">
        <f>AND(COUNTIF('Master list(no salts, metals)'!L684,"&lt;=1"),IF(COUNTIF('Master list(no salts, metals)'!$K684:$Y684, "#N/A")=14,TRUE,FALSE))</f>
        <v>0</v>
      </c>
      <c r="M685" t="b">
        <f>AND(COUNTIF('Master list(no salts, metals)'!M684,"&lt;=1"),IF(COUNTIF('Master list(no salts, metals)'!$K684:$Y684, "#N/A")=14,TRUE,FALSE))</f>
        <v>0</v>
      </c>
      <c r="N685" t="b">
        <f>AND(COUNTIF('Master list(no salts, metals)'!N684,"&lt;=1"),IF(COUNTIF('Master list(no salts, metals)'!$K684:$Y684, "#N/A")=14,TRUE,FALSE))</f>
        <v>0</v>
      </c>
      <c r="O685" t="b">
        <f>AND(COUNTIF('Master list(no salts, metals)'!O684,"&lt;=1"),IF(COUNTIF('Master list(no salts, metals)'!$K684:$Y684, "#N/A")=14,TRUE,FALSE))</f>
        <v>0</v>
      </c>
      <c r="P685" t="b">
        <f>AND(COUNTIF('Master list(no salts, metals)'!P684,"&lt;=1"),IF(COUNTIF('Master list(no salts, metals)'!$K684:$Y684, "#N/A")=14,TRUE,FALSE))</f>
        <v>0</v>
      </c>
      <c r="Q685" t="b">
        <f>AND(COUNTIF('Master list(no salts, metals)'!Q684,"&lt;=1"),IF(COUNTIF('Master list(no salts, metals)'!$K684:$Y684, "#N/A")=14,TRUE,FALSE))</f>
        <v>0</v>
      </c>
      <c r="R685" t="b">
        <f>AND(COUNTIF('Master list(no salts, metals)'!R684,"&lt;=1"),IF(COUNTIF('Master list(no salts, metals)'!$K684:$Y684, "#N/A")=14,TRUE,FALSE))</f>
        <v>0</v>
      </c>
      <c r="S685" t="b">
        <f>AND(COUNTIF('Master list(no salts, metals)'!S684,"&lt;=1"),IF(COUNTIF('Master list(no salts, metals)'!$K684:$Y684, "#N/A")=14,TRUE,FALSE))</f>
        <v>0</v>
      </c>
      <c r="T685" t="b">
        <f>AND(COUNTIF('Master list(no salts, metals)'!T684,"&lt;=1"),IF(COUNTIF('Master list(no salts, metals)'!$K684:$Y684, "#N/A")=14,TRUE,FALSE))</f>
        <v>1</v>
      </c>
      <c r="U685" t="b">
        <f>AND(COUNTIF('Master list(no salts, metals)'!U684,"&lt;=1"),IF(COUNTIF('Master list(no salts, metals)'!$K684:$Y684, "#N/A")=14,TRUE,FALSE))</f>
        <v>0</v>
      </c>
      <c r="V685" t="b">
        <f>AND(COUNTIF('Master list(no salts, metals)'!V684,"&lt;=1"),IF(COUNTIF('Master list(no salts, metals)'!$K684:$Y684, "#N/A")=14,TRUE,FALSE))</f>
        <v>0</v>
      </c>
      <c r="W685" t="b">
        <f>AND(COUNTIF('Master list(no salts, metals)'!W684,"&lt;=1"),IF(COUNTIF('Master list(no salts, metals)'!$K684:$Y684, "#N/A")=14,TRUE,FALSE))</f>
        <v>0</v>
      </c>
      <c r="X685" t="b">
        <f>AND(COUNTIF('Master list(no salts, metals)'!X684,"&lt;=1"),IF(COUNTIF('Master list(no salts, metals)'!$K684:$Y684, "#N/A")=14,TRUE,FALSE))</f>
        <v>0</v>
      </c>
      <c r="Y685" t="b">
        <f>AND(COUNTIF('Master list(no salts, metals)'!Y684,"&lt;=1"),IF(COUNTIF('Master list(no salts, metals)'!$K684:$Y684, "#N/A")=14,TRUE,FALSE))</f>
        <v>0</v>
      </c>
    </row>
    <row r="686" spans="11:25" x14ac:dyDescent="0.25">
      <c r="K686" t="b">
        <f>AND(COUNTIF('Master list(no salts, metals)'!K685,"&lt;=1"),IF(COUNTIF('Master list(no salts, metals)'!$K685:$Y685, "#N/A")=14,TRUE,FALSE))</f>
        <v>0</v>
      </c>
      <c r="L686" t="b">
        <f>AND(COUNTIF('Master list(no salts, metals)'!L685,"&lt;=1"),IF(COUNTIF('Master list(no salts, metals)'!$K685:$Y685, "#N/A")=14,TRUE,FALSE))</f>
        <v>0</v>
      </c>
      <c r="M686" t="b">
        <f>AND(COUNTIF('Master list(no salts, metals)'!M685,"&lt;=1"),IF(COUNTIF('Master list(no salts, metals)'!$K685:$Y685, "#N/A")=14,TRUE,FALSE))</f>
        <v>0</v>
      </c>
      <c r="N686" t="b">
        <f>AND(COUNTIF('Master list(no salts, metals)'!N685,"&lt;=1"),IF(COUNTIF('Master list(no salts, metals)'!$K685:$Y685, "#N/A")=14,TRUE,FALSE))</f>
        <v>0</v>
      </c>
      <c r="O686" t="b">
        <f>AND(COUNTIF('Master list(no salts, metals)'!O685,"&lt;=1"),IF(COUNTIF('Master list(no salts, metals)'!$K685:$Y685, "#N/A")=14,TRUE,FALSE))</f>
        <v>0</v>
      </c>
      <c r="P686" t="b">
        <f>AND(COUNTIF('Master list(no salts, metals)'!P685,"&lt;=1"),IF(COUNTIF('Master list(no salts, metals)'!$K685:$Y685, "#N/A")=14,TRUE,FALSE))</f>
        <v>0</v>
      </c>
      <c r="Q686" t="b">
        <f>AND(COUNTIF('Master list(no salts, metals)'!Q685,"&lt;=1"),IF(COUNTIF('Master list(no salts, metals)'!$K685:$Y685, "#N/A")=14,TRUE,FALSE))</f>
        <v>0</v>
      </c>
      <c r="R686" t="b">
        <f>AND(COUNTIF('Master list(no salts, metals)'!R685,"&lt;=1"),IF(COUNTIF('Master list(no salts, metals)'!$K685:$Y685, "#N/A")=14,TRUE,FALSE))</f>
        <v>0</v>
      </c>
      <c r="S686" t="b">
        <f>AND(COUNTIF('Master list(no salts, metals)'!S685,"&lt;=1"),IF(COUNTIF('Master list(no salts, metals)'!$K685:$Y685, "#N/A")=14,TRUE,FALSE))</f>
        <v>0</v>
      </c>
      <c r="T686" t="b">
        <f>AND(COUNTIF('Master list(no salts, metals)'!T685,"&lt;=1"),IF(COUNTIF('Master list(no salts, metals)'!$K685:$Y685, "#N/A")=14,TRUE,FALSE))</f>
        <v>0</v>
      </c>
      <c r="U686" t="b">
        <f>AND(COUNTIF('Master list(no salts, metals)'!U685,"&lt;=1"),IF(COUNTIF('Master list(no salts, metals)'!$K685:$Y685, "#N/A")=14,TRUE,FALSE))</f>
        <v>0</v>
      </c>
      <c r="V686" t="b">
        <f>AND(COUNTIF('Master list(no salts, metals)'!V685,"&lt;=1"),IF(COUNTIF('Master list(no salts, metals)'!$K685:$Y685, "#N/A")=14,TRUE,FALSE))</f>
        <v>0</v>
      </c>
      <c r="W686" t="b">
        <f>AND(COUNTIF('Master list(no salts, metals)'!W685,"&lt;=1"),IF(COUNTIF('Master list(no salts, metals)'!$K685:$Y685, "#N/A")=14,TRUE,FALSE))</f>
        <v>1</v>
      </c>
      <c r="X686" t="b">
        <f>AND(COUNTIF('Master list(no salts, metals)'!X685,"&lt;=1"),IF(COUNTIF('Master list(no salts, metals)'!$K685:$Y685, "#N/A")=14,TRUE,FALSE))</f>
        <v>0</v>
      </c>
      <c r="Y686" t="b">
        <f>AND(COUNTIF('Master list(no salts, metals)'!Y685,"&lt;=1"),IF(COUNTIF('Master list(no salts, metals)'!$K685:$Y685, "#N/A")=14,TRUE,FALSE))</f>
        <v>0</v>
      </c>
    </row>
    <row r="687" spans="11:25" x14ac:dyDescent="0.25">
      <c r="K687" t="b">
        <f>AND(COUNTIF('Master list(no salts, metals)'!K686,"&lt;=1"),IF(COUNTIF('Master list(no salts, metals)'!$K686:$Y686, "#N/A")=14,TRUE,FALSE))</f>
        <v>0</v>
      </c>
      <c r="L687" t="b">
        <f>AND(COUNTIF('Master list(no salts, metals)'!L686,"&lt;=1"),IF(COUNTIF('Master list(no salts, metals)'!$K686:$Y686, "#N/A")=14,TRUE,FALSE))</f>
        <v>0</v>
      </c>
      <c r="M687" t="b">
        <f>AND(COUNTIF('Master list(no salts, metals)'!M686,"&lt;=1"),IF(COUNTIF('Master list(no salts, metals)'!$K686:$Y686, "#N/A")=14,TRUE,FALSE))</f>
        <v>0</v>
      </c>
      <c r="N687" t="b">
        <f>AND(COUNTIF('Master list(no salts, metals)'!N686,"&lt;=1"),IF(COUNTIF('Master list(no salts, metals)'!$K686:$Y686, "#N/A")=14,TRUE,FALSE))</f>
        <v>0</v>
      </c>
      <c r="O687" t="b">
        <f>AND(COUNTIF('Master list(no salts, metals)'!O686,"&lt;=1"),IF(COUNTIF('Master list(no salts, metals)'!$K686:$Y686, "#N/A")=14,TRUE,FALSE))</f>
        <v>0</v>
      </c>
      <c r="P687" t="b">
        <f>AND(COUNTIF('Master list(no salts, metals)'!P686,"&lt;=1"),IF(COUNTIF('Master list(no salts, metals)'!$K686:$Y686, "#N/A")=14,TRUE,FALSE))</f>
        <v>0</v>
      </c>
      <c r="Q687" t="b">
        <f>AND(COUNTIF('Master list(no salts, metals)'!Q686,"&lt;=1"),IF(COUNTIF('Master list(no salts, metals)'!$K686:$Y686, "#N/A")=14,TRUE,FALSE))</f>
        <v>0</v>
      </c>
      <c r="R687" t="b">
        <f>AND(COUNTIF('Master list(no salts, metals)'!R686,"&lt;=1"),IF(COUNTIF('Master list(no salts, metals)'!$K686:$Y686, "#N/A")=14,TRUE,FALSE))</f>
        <v>0</v>
      </c>
      <c r="S687" t="b">
        <f>AND(COUNTIF('Master list(no salts, metals)'!S686,"&lt;=1"),IF(COUNTIF('Master list(no salts, metals)'!$K686:$Y686, "#N/A")=14,TRUE,FALSE))</f>
        <v>0</v>
      </c>
      <c r="T687" t="b">
        <f>AND(COUNTIF('Master list(no salts, metals)'!T686,"&lt;=1"),IF(COUNTIF('Master list(no salts, metals)'!$K686:$Y686, "#N/A")=14,TRUE,FALSE))</f>
        <v>0</v>
      </c>
      <c r="U687" t="b">
        <f>AND(COUNTIF('Master list(no salts, metals)'!U686,"&lt;=1"),IF(COUNTIF('Master list(no salts, metals)'!$K686:$Y686, "#N/A")=14,TRUE,FALSE))</f>
        <v>0</v>
      </c>
      <c r="V687" t="b">
        <f>AND(COUNTIF('Master list(no salts, metals)'!V686,"&lt;=1"),IF(COUNTIF('Master list(no salts, metals)'!$K686:$Y686, "#N/A")=14,TRUE,FALSE))</f>
        <v>0</v>
      </c>
      <c r="W687" t="b">
        <f>AND(COUNTIF('Master list(no salts, metals)'!W686,"&lt;=1"),IF(COUNTIF('Master list(no salts, metals)'!$K686:$Y686, "#N/A")=14,TRUE,FALSE))</f>
        <v>1</v>
      </c>
      <c r="X687" t="b">
        <f>AND(COUNTIF('Master list(no salts, metals)'!X686,"&lt;=1"),IF(COUNTIF('Master list(no salts, metals)'!$K686:$Y686, "#N/A")=14,TRUE,FALSE))</f>
        <v>0</v>
      </c>
      <c r="Y687" t="b">
        <f>AND(COUNTIF('Master list(no salts, metals)'!Y686,"&lt;=1"),IF(COUNTIF('Master list(no salts, metals)'!$K686:$Y686, "#N/A")=14,TRUE,FALSE))</f>
        <v>0</v>
      </c>
    </row>
    <row r="688" spans="11:25" x14ac:dyDescent="0.25">
      <c r="K688" t="b">
        <f>AND(COUNTIF('Master list(no salts, metals)'!K687,"&lt;=1"),IF(COUNTIF('Master list(no salts, metals)'!$K687:$Y687, "#N/A")=14,TRUE,FALSE))</f>
        <v>0</v>
      </c>
      <c r="L688" t="b">
        <f>AND(COUNTIF('Master list(no salts, metals)'!L687,"&lt;=1"),IF(COUNTIF('Master list(no salts, metals)'!$K687:$Y687, "#N/A")=14,TRUE,FALSE))</f>
        <v>0</v>
      </c>
      <c r="M688" t="b">
        <f>AND(COUNTIF('Master list(no salts, metals)'!M687,"&lt;=1"),IF(COUNTIF('Master list(no salts, metals)'!$K687:$Y687, "#N/A")=14,TRUE,FALSE))</f>
        <v>0</v>
      </c>
      <c r="N688" t="b">
        <f>AND(COUNTIF('Master list(no salts, metals)'!N687,"&lt;=1"),IF(COUNTIF('Master list(no salts, metals)'!$K687:$Y687, "#N/A")=14,TRUE,FALSE))</f>
        <v>0</v>
      </c>
      <c r="O688" t="b">
        <f>AND(COUNTIF('Master list(no salts, metals)'!O687,"&lt;=1"),IF(COUNTIF('Master list(no salts, metals)'!$K687:$Y687, "#N/A")=14,TRUE,FALSE))</f>
        <v>0</v>
      </c>
      <c r="P688" t="b">
        <f>AND(COUNTIF('Master list(no salts, metals)'!P687,"&lt;=1"),IF(COUNTIF('Master list(no salts, metals)'!$K687:$Y687, "#N/A")=14,TRUE,FALSE))</f>
        <v>0</v>
      </c>
      <c r="Q688" t="b">
        <f>AND(COUNTIF('Master list(no salts, metals)'!Q687,"&lt;=1"),IF(COUNTIF('Master list(no salts, metals)'!$K687:$Y687, "#N/A")=14,TRUE,FALSE))</f>
        <v>0</v>
      </c>
      <c r="R688" t="b">
        <f>AND(COUNTIF('Master list(no salts, metals)'!R687,"&lt;=1"),IF(COUNTIF('Master list(no salts, metals)'!$K687:$Y687, "#N/A")=14,TRUE,FALSE))</f>
        <v>0</v>
      </c>
      <c r="S688" t="b">
        <f>AND(COUNTIF('Master list(no salts, metals)'!S687,"&lt;=1"),IF(COUNTIF('Master list(no salts, metals)'!$K687:$Y687, "#N/A")=14,TRUE,FALSE))</f>
        <v>0</v>
      </c>
      <c r="T688" t="b">
        <f>AND(COUNTIF('Master list(no salts, metals)'!T687,"&lt;=1"),IF(COUNTIF('Master list(no salts, metals)'!$K687:$Y687, "#N/A")=14,TRUE,FALSE))</f>
        <v>1</v>
      </c>
      <c r="U688" t="b">
        <f>AND(COUNTIF('Master list(no salts, metals)'!U687,"&lt;=1"),IF(COUNTIF('Master list(no salts, metals)'!$K687:$Y687, "#N/A")=14,TRUE,FALSE))</f>
        <v>0</v>
      </c>
      <c r="V688" t="b">
        <f>AND(COUNTIF('Master list(no salts, metals)'!V687,"&lt;=1"),IF(COUNTIF('Master list(no salts, metals)'!$K687:$Y687, "#N/A")=14,TRUE,FALSE))</f>
        <v>0</v>
      </c>
      <c r="W688" t="b">
        <f>AND(COUNTIF('Master list(no salts, metals)'!W687,"&lt;=1"),IF(COUNTIF('Master list(no salts, metals)'!$K687:$Y687, "#N/A")=14,TRUE,FALSE))</f>
        <v>0</v>
      </c>
      <c r="X688" t="b">
        <f>AND(COUNTIF('Master list(no salts, metals)'!X687,"&lt;=1"),IF(COUNTIF('Master list(no salts, metals)'!$K687:$Y687, "#N/A")=14,TRUE,FALSE))</f>
        <v>0</v>
      </c>
      <c r="Y688" t="b">
        <f>AND(COUNTIF('Master list(no salts, metals)'!Y687,"&lt;=1"),IF(COUNTIF('Master list(no salts, metals)'!$K687:$Y687, "#N/A")=14,TRUE,FALSE))</f>
        <v>0</v>
      </c>
    </row>
    <row r="689" spans="11:25" x14ac:dyDescent="0.25">
      <c r="K689" t="b">
        <f>AND(COUNTIF('Master list(no salts, metals)'!K688,"&lt;=1"),IF(COUNTIF('Master list(no salts, metals)'!$K688:$Y688, "#N/A")=14,TRUE,FALSE))</f>
        <v>0</v>
      </c>
      <c r="L689" t="b">
        <f>AND(COUNTIF('Master list(no salts, metals)'!L688,"&lt;=1"),IF(COUNTIF('Master list(no salts, metals)'!$K688:$Y688, "#N/A")=14,TRUE,FALSE))</f>
        <v>0</v>
      </c>
      <c r="M689" t="b">
        <f>AND(COUNTIF('Master list(no salts, metals)'!M688,"&lt;=1"),IF(COUNTIF('Master list(no salts, metals)'!$K688:$Y688, "#N/A")=14,TRUE,FALSE))</f>
        <v>0</v>
      </c>
      <c r="N689" t="b">
        <f>AND(COUNTIF('Master list(no salts, metals)'!N688,"&lt;=1"),IF(COUNTIF('Master list(no salts, metals)'!$K688:$Y688, "#N/A")=14,TRUE,FALSE))</f>
        <v>0</v>
      </c>
      <c r="O689" t="b">
        <f>AND(COUNTIF('Master list(no salts, metals)'!O688,"&lt;=1"),IF(COUNTIF('Master list(no salts, metals)'!$K688:$Y688, "#N/A")=14,TRUE,FALSE))</f>
        <v>0</v>
      </c>
      <c r="P689" t="b">
        <f>AND(COUNTIF('Master list(no salts, metals)'!P688,"&lt;=1"),IF(COUNTIF('Master list(no salts, metals)'!$K688:$Y688, "#N/A")=14,TRUE,FALSE))</f>
        <v>0</v>
      </c>
      <c r="Q689" t="b">
        <f>AND(COUNTIF('Master list(no salts, metals)'!Q688,"&lt;=1"),IF(COUNTIF('Master list(no salts, metals)'!$K688:$Y688, "#N/A")=14,TRUE,FALSE))</f>
        <v>0</v>
      </c>
      <c r="R689" t="b">
        <f>AND(COUNTIF('Master list(no salts, metals)'!R688,"&lt;=1"),IF(COUNTIF('Master list(no salts, metals)'!$K688:$Y688, "#N/A")=14,TRUE,FALSE))</f>
        <v>0</v>
      </c>
      <c r="S689" t="b">
        <f>AND(COUNTIF('Master list(no salts, metals)'!S688,"&lt;=1"),IF(COUNTIF('Master list(no salts, metals)'!$K688:$Y688, "#N/A")=14,TRUE,FALSE))</f>
        <v>0</v>
      </c>
      <c r="T689" t="b">
        <f>AND(COUNTIF('Master list(no salts, metals)'!T688,"&lt;=1"),IF(COUNTIF('Master list(no salts, metals)'!$K688:$Y688, "#N/A")=14,TRUE,FALSE))</f>
        <v>0</v>
      </c>
      <c r="U689" t="b">
        <f>AND(COUNTIF('Master list(no salts, metals)'!U688,"&lt;=1"),IF(COUNTIF('Master list(no salts, metals)'!$K688:$Y688, "#N/A")=14,TRUE,FALSE))</f>
        <v>0</v>
      </c>
      <c r="V689" t="b">
        <f>AND(COUNTIF('Master list(no salts, metals)'!V688,"&lt;=1"),IF(COUNTIF('Master list(no salts, metals)'!$K688:$Y688, "#N/A")=14,TRUE,FALSE))</f>
        <v>0</v>
      </c>
      <c r="W689" t="b">
        <f>AND(COUNTIF('Master list(no salts, metals)'!W688,"&lt;=1"),IF(COUNTIF('Master list(no salts, metals)'!$K688:$Y688, "#N/A")=14,TRUE,FALSE))</f>
        <v>0</v>
      </c>
      <c r="X689" t="b">
        <f>AND(COUNTIF('Master list(no salts, metals)'!X688,"&lt;=1"),IF(COUNTIF('Master list(no salts, metals)'!$K688:$Y688, "#N/A")=14,TRUE,FALSE))</f>
        <v>1</v>
      </c>
      <c r="Y689" t="b">
        <f>AND(COUNTIF('Master list(no salts, metals)'!Y688,"&lt;=1"),IF(COUNTIF('Master list(no salts, metals)'!$K688:$Y688, "#N/A")=14,TRUE,FALSE))</f>
        <v>0</v>
      </c>
    </row>
    <row r="690" spans="11:25" x14ac:dyDescent="0.25">
      <c r="K690" t="b">
        <f>AND(COUNTIF('Master list(no salts, metals)'!K689,"&lt;=1"),IF(COUNTIF('Master list(no salts, metals)'!$K689:$Y689, "#N/A")=14,TRUE,FALSE))</f>
        <v>0</v>
      </c>
      <c r="L690" t="b">
        <f>AND(COUNTIF('Master list(no salts, metals)'!L689,"&lt;=1"),IF(COUNTIF('Master list(no salts, metals)'!$K689:$Y689, "#N/A")=14,TRUE,FALSE))</f>
        <v>0</v>
      </c>
      <c r="M690" t="b">
        <f>AND(COUNTIF('Master list(no salts, metals)'!M689,"&lt;=1"),IF(COUNTIF('Master list(no salts, metals)'!$K689:$Y689, "#N/A")=14,TRUE,FALSE))</f>
        <v>0</v>
      </c>
      <c r="N690" t="b">
        <f>AND(COUNTIF('Master list(no salts, metals)'!N689,"&lt;=1"),IF(COUNTIF('Master list(no salts, metals)'!$K689:$Y689, "#N/A")=14,TRUE,FALSE))</f>
        <v>0</v>
      </c>
      <c r="O690" t="b">
        <f>AND(COUNTIF('Master list(no salts, metals)'!O689,"&lt;=1"),IF(COUNTIF('Master list(no salts, metals)'!$K689:$Y689, "#N/A")=14,TRUE,FALSE))</f>
        <v>0</v>
      </c>
      <c r="P690" t="b">
        <f>AND(COUNTIF('Master list(no salts, metals)'!P689,"&lt;=1"),IF(COUNTIF('Master list(no salts, metals)'!$K689:$Y689, "#N/A")=14,TRUE,FALSE))</f>
        <v>0</v>
      </c>
      <c r="Q690" t="b">
        <f>AND(COUNTIF('Master list(no salts, metals)'!Q689,"&lt;=1"),IF(COUNTIF('Master list(no salts, metals)'!$K689:$Y689, "#N/A")=14,TRUE,FALSE))</f>
        <v>0</v>
      </c>
      <c r="R690" t="b">
        <f>AND(COUNTIF('Master list(no salts, metals)'!R689,"&lt;=1"),IF(COUNTIF('Master list(no salts, metals)'!$K689:$Y689, "#N/A")=14,TRUE,FALSE))</f>
        <v>0</v>
      </c>
      <c r="S690" t="b">
        <f>AND(COUNTIF('Master list(no salts, metals)'!S689,"&lt;=1"),IF(COUNTIF('Master list(no salts, metals)'!$K689:$Y689, "#N/A")=14,TRUE,FALSE))</f>
        <v>0</v>
      </c>
      <c r="T690" t="b">
        <f>AND(COUNTIF('Master list(no salts, metals)'!T689,"&lt;=1"),IF(COUNTIF('Master list(no salts, metals)'!$K689:$Y689, "#N/A")=14,TRUE,FALSE))</f>
        <v>0</v>
      </c>
      <c r="U690" t="b">
        <f>AND(COUNTIF('Master list(no salts, metals)'!U689,"&lt;=1"),IF(COUNTIF('Master list(no salts, metals)'!$K689:$Y689, "#N/A")=14,TRUE,FALSE))</f>
        <v>0</v>
      </c>
      <c r="V690" t="b">
        <f>AND(COUNTIF('Master list(no salts, metals)'!V689,"&lt;=1"),IF(COUNTIF('Master list(no salts, metals)'!$K689:$Y689, "#N/A")=14,TRUE,FALSE))</f>
        <v>0</v>
      </c>
      <c r="W690" t="b">
        <f>AND(COUNTIF('Master list(no salts, metals)'!W689,"&lt;=1"),IF(COUNTIF('Master list(no salts, metals)'!$K689:$Y689, "#N/A")=14,TRUE,FALSE))</f>
        <v>0</v>
      </c>
      <c r="X690" t="b">
        <f>AND(COUNTIF('Master list(no salts, metals)'!X689,"&lt;=1"),IF(COUNTIF('Master list(no salts, metals)'!$K689:$Y689, "#N/A")=14,TRUE,FALSE))</f>
        <v>0</v>
      </c>
      <c r="Y690" t="b">
        <f>AND(COUNTIF('Master list(no salts, metals)'!Y689,"&lt;=1"),IF(COUNTIF('Master list(no salts, metals)'!$K689:$Y689, "#N/A")=14,TRUE,FALSE))</f>
        <v>0</v>
      </c>
    </row>
    <row r="691" spans="11:25" x14ac:dyDescent="0.25">
      <c r="K691" t="b">
        <f>AND(COUNTIF('Master list(no salts, metals)'!K690,"&lt;=1"),IF(COUNTIF('Master list(no salts, metals)'!$K690:$Y690, "#N/A")=14,TRUE,FALSE))</f>
        <v>0</v>
      </c>
      <c r="L691" t="b">
        <f>AND(COUNTIF('Master list(no salts, metals)'!L690,"&lt;=1"),IF(COUNTIF('Master list(no salts, metals)'!$K690:$Y690, "#N/A")=14,TRUE,FALSE))</f>
        <v>0</v>
      </c>
      <c r="M691" t="b">
        <f>AND(COUNTIF('Master list(no salts, metals)'!M690,"&lt;=1"),IF(COUNTIF('Master list(no salts, metals)'!$K690:$Y690, "#N/A")=14,TRUE,FALSE))</f>
        <v>0</v>
      </c>
      <c r="N691" t="b">
        <f>AND(COUNTIF('Master list(no salts, metals)'!N690,"&lt;=1"),IF(COUNTIF('Master list(no salts, metals)'!$K690:$Y690, "#N/A")=14,TRUE,FALSE))</f>
        <v>0</v>
      </c>
      <c r="O691" t="b">
        <f>AND(COUNTIF('Master list(no salts, metals)'!O690,"&lt;=1"),IF(COUNTIF('Master list(no salts, metals)'!$K690:$Y690, "#N/A")=14,TRUE,FALSE))</f>
        <v>0</v>
      </c>
      <c r="P691" t="b">
        <f>AND(COUNTIF('Master list(no salts, metals)'!P690,"&lt;=1"),IF(COUNTIF('Master list(no salts, metals)'!$K690:$Y690, "#N/A")=14,TRUE,FALSE))</f>
        <v>0</v>
      </c>
      <c r="Q691" t="b">
        <f>AND(COUNTIF('Master list(no salts, metals)'!Q690,"&lt;=1"),IF(COUNTIF('Master list(no salts, metals)'!$K690:$Y690, "#N/A")=14,TRUE,FALSE))</f>
        <v>0</v>
      </c>
      <c r="R691" t="b">
        <f>AND(COUNTIF('Master list(no salts, metals)'!R690,"&lt;=1"),IF(COUNTIF('Master list(no salts, metals)'!$K690:$Y690, "#N/A")=14,TRUE,FALSE))</f>
        <v>0</v>
      </c>
      <c r="S691" t="b">
        <f>AND(COUNTIF('Master list(no salts, metals)'!S690,"&lt;=1"),IF(COUNTIF('Master list(no salts, metals)'!$K690:$Y690, "#N/A")=14,TRUE,FALSE))</f>
        <v>0</v>
      </c>
      <c r="T691" t="b">
        <f>AND(COUNTIF('Master list(no salts, metals)'!T690,"&lt;=1"),IF(COUNTIF('Master list(no salts, metals)'!$K690:$Y690, "#N/A")=14,TRUE,FALSE))</f>
        <v>0</v>
      </c>
      <c r="U691" t="b">
        <f>AND(COUNTIF('Master list(no salts, metals)'!U690,"&lt;=1"),IF(COUNTIF('Master list(no salts, metals)'!$K690:$Y690, "#N/A")=14,TRUE,FALSE))</f>
        <v>0</v>
      </c>
      <c r="V691" t="b">
        <f>AND(COUNTIF('Master list(no salts, metals)'!V690,"&lt;=1"),IF(COUNTIF('Master list(no salts, metals)'!$K690:$Y690, "#N/A")=14,TRUE,FALSE))</f>
        <v>0</v>
      </c>
      <c r="W691" t="b">
        <f>AND(COUNTIF('Master list(no salts, metals)'!W690,"&lt;=1"),IF(COUNTIF('Master list(no salts, metals)'!$K690:$Y690, "#N/A")=14,TRUE,FALSE))</f>
        <v>0</v>
      </c>
      <c r="X691" t="b">
        <f>AND(COUNTIF('Master list(no salts, metals)'!X690,"&lt;=1"),IF(COUNTIF('Master list(no salts, metals)'!$K690:$Y690, "#N/A")=14,TRUE,FALSE))</f>
        <v>0</v>
      </c>
      <c r="Y691" t="b">
        <f>AND(COUNTIF('Master list(no salts, metals)'!Y690,"&lt;=1"),IF(COUNTIF('Master list(no salts, metals)'!$K690:$Y690, "#N/A")=14,TRUE,FALSE))</f>
        <v>0</v>
      </c>
    </row>
    <row r="692" spans="11:25" x14ac:dyDescent="0.25">
      <c r="K692" t="b">
        <f>AND(COUNTIF('Master list(no salts, metals)'!K691,"&lt;=1"),IF(COUNTIF('Master list(no salts, metals)'!$K691:$Y691, "#N/A")=14,TRUE,FALSE))</f>
        <v>0</v>
      </c>
      <c r="L692" t="b">
        <f>AND(COUNTIF('Master list(no salts, metals)'!L691,"&lt;=1"),IF(COUNTIF('Master list(no salts, metals)'!$K691:$Y691, "#N/A")=14,TRUE,FALSE))</f>
        <v>0</v>
      </c>
      <c r="M692" t="b">
        <f>AND(COUNTIF('Master list(no salts, metals)'!M691,"&lt;=1"),IF(COUNTIF('Master list(no salts, metals)'!$K691:$Y691, "#N/A")=14,TRUE,FALSE))</f>
        <v>0</v>
      </c>
      <c r="N692" t="b">
        <f>AND(COUNTIF('Master list(no salts, metals)'!N691,"&lt;=1"),IF(COUNTIF('Master list(no salts, metals)'!$K691:$Y691, "#N/A")=14,TRUE,FALSE))</f>
        <v>0</v>
      </c>
      <c r="O692" t="b">
        <f>AND(COUNTIF('Master list(no salts, metals)'!O691,"&lt;=1"),IF(COUNTIF('Master list(no salts, metals)'!$K691:$Y691, "#N/A")=14,TRUE,FALSE))</f>
        <v>0</v>
      </c>
      <c r="P692" t="b">
        <f>AND(COUNTIF('Master list(no salts, metals)'!P691,"&lt;=1"),IF(COUNTIF('Master list(no salts, metals)'!$K691:$Y691, "#N/A")=14,TRUE,FALSE))</f>
        <v>0</v>
      </c>
      <c r="Q692" t="b">
        <f>AND(COUNTIF('Master list(no salts, metals)'!Q691,"&lt;=1"),IF(COUNTIF('Master list(no salts, metals)'!$K691:$Y691, "#N/A")=14,TRUE,FALSE))</f>
        <v>0</v>
      </c>
      <c r="R692" t="b">
        <f>AND(COUNTIF('Master list(no salts, metals)'!R691,"&lt;=1"),IF(COUNTIF('Master list(no salts, metals)'!$K691:$Y691, "#N/A")=14,TRUE,FALSE))</f>
        <v>0</v>
      </c>
      <c r="S692" t="b">
        <f>AND(COUNTIF('Master list(no salts, metals)'!S691,"&lt;=1"),IF(COUNTIF('Master list(no salts, metals)'!$K691:$Y691, "#N/A")=14,TRUE,FALSE))</f>
        <v>0</v>
      </c>
      <c r="T692" t="b">
        <f>AND(COUNTIF('Master list(no salts, metals)'!T691,"&lt;=1"),IF(COUNTIF('Master list(no salts, metals)'!$K691:$Y691, "#N/A")=14,TRUE,FALSE))</f>
        <v>1</v>
      </c>
      <c r="U692" t="b">
        <f>AND(COUNTIF('Master list(no salts, metals)'!U691,"&lt;=1"),IF(COUNTIF('Master list(no salts, metals)'!$K691:$Y691, "#N/A")=14,TRUE,FALSE))</f>
        <v>0</v>
      </c>
      <c r="V692" t="b">
        <f>AND(COUNTIF('Master list(no salts, metals)'!V691,"&lt;=1"),IF(COUNTIF('Master list(no salts, metals)'!$K691:$Y691, "#N/A")=14,TRUE,FALSE))</f>
        <v>0</v>
      </c>
      <c r="W692" t="b">
        <f>AND(COUNTIF('Master list(no salts, metals)'!W691,"&lt;=1"),IF(COUNTIF('Master list(no salts, metals)'!$K691:$Y691, "#N/A")=14,TRUE,FALSE))</f>
        <v>0</v>
      </c>
      <c r="X692" t="b">
        <f>AND(COUNTIF('Master list(no salts, metals)'!X691,"&lt;=1"),IF(COUNTIF('Master list(no salts, metals)'!$K691:$Y691, "#N/A")=14,TRUE,FALSE))</f>
        <v>0</v>
      </c>
      <c r="Y692" t="b">
        <f>AND(COUNTIF('Master list(no salts, metals)'!Y691,"&lt;=1"),IF(COUNTIF('Master list(no salts, metals)'!$K691:$Y691, "#N/A")=14,TRUE,FALSE))</f>
        <v>0</v>
      </c>
    </row>
    <row r="693" spans="11:25" x14ac:dyDescent="0.25">
      <c r="K693" t="b">
        <f>AND(COUNTIF('Master list(no salts, metals)'!K692,"&lt;=1"),IF(COUNTIF('Master list(no salts, metals)'!$K692:$Y692, "#N/A")=14,TRUE,FALSE))</f>
        <v>0</v>
      </c>
      <c r="L693" t="b">
        <f>AND(COUNTIF('Master list(no salts, metals)'!L692,"&lt;=1"),IF(COUNTIF('Master list(no salts, metals)'!$K692:$Y692, "#N/A")=14,TRUE,FALSE))</f>
        <v>0</v>
      </c>
      <c r="M693" t="b">
        <f>AND(COUNTIF('Master list(no salts, metals)'!M692,"&lt;=1"),IF(COUNTIF('Master list(no salts, metals)'!$K692:$Y692, "#N/A")=14,TRUE,FALSE))</f>
        <v>0</v>
      </c>
      <c r="N693" t="b">
        <f>AND(COUNTIF('Master list(no salts, metals)'!N692,"&lt;=1"),IF(COUNTIF('Master list(no salts, metals)'!$K692:$Y692, "#N/A")=14,TRUE,FALSE))</f>
        <v>0</v>
      </c>
      <c r="O693" t="b">
        <f>AND(COUNTIF('Master list(no salts, metals)'!O692,"&lt;=1"),IF(COUNTIF('Master list(no salts, metals)'!$K692:$Y692, "#N/A")=14,TRUE,FALSE))</f>
        <v>0</v>
      </c>
      <c r="P693" t="b">
        <f>AND(COUNTIF('Master list(no salts, metals)'!P692,"&lt;=1"),IF(COUNTIF('Master list(no salts, metals)'!$K692:$Y692, "#N/A")=14,TRUE,FALSE))</f>
        <v>0</v>
      </c>
      <c r="Q693" t="b">
        <f>AND(COUNTIF('Master list(no salts, metals)'!Q692,"&lt;=1"),IF(COUNTIF('Master list(no salts, metals)'!$K692:$Y692, "#N/A")=14,TRUE,FALSE))</f>
        <v>0</v>
      </c>
      <c r="R693" t="b">
        <f>AND(COUNTIF('Master list(no salts, metals)'!R692,"&lt;=1"),IF(COUNTIF('Master list(no salts, metals)'!$K692:$Y692, "#N/A")=14,TRUE,FALSE))</f>
        <v>0</v>
      </c>
      <c r="S693" t="b">
        <f>AND(COUNTIF('Master list(no salts, metals)'!S692,"&lt;=1"),IF(COUNTIF('Master list(no salts, metals)'!$K692:$Y692, "#N/A")=14,TRUE,FALSE))</f>
        <v>0</v>
      </c>
      <c r="T693" t="b">
        <f>AND(COUNTIF('Master list(no salts, metals)'!T692,"&lt;=1"),IF(COUNTIF('Master list(no salts, metals)'!$K692:$Y692, "#N/A")=14,TRUE,FALSE))</f>
        <v>0</v>
      </c>
      <c r="U693" t="b">
        <f>AND(COUNTIF('Master list(no salts, metals)'!U692,"&lt;=1"),IF(COUNTIF('Master list(no salts, metals)'!$K692:$Y692, "#N/A")=14,TRUE,FALSE))</f>
        <v>0</v>
      </c>
      <c r="V693" t="b">
        <f>AND(COUNTIF('Master list(no salts, metals)'!V692,"&lt;=1"),IF(COUNTIF('Master list(no salts, metals)'!$K692:$Y692, "#N/A")=14,TRUE,FALSE))</f>
        <v>0</v>
      </c>
      <c r="W693" t="b">
        <f>AND(COUNTIF('Master list(no salts, metals)'!W692,"&lt;=1"),IF(COUNTIF('Master list(no salts, metals)'!$K692:$Y692, "#N/A")=14,TRUE,FALSE))</f>
        <v>1</v>
      </c>
      <c r="X693" t="b">
        <f>AND(COUNTIF('Master list(no salts, metals)'!X692,"&lt;=1"),IF(COUNTIF('Master list(no salts, metals)'!$K692:$Y692, "#N/A")=14,TRUE,FALSE))</f>
        <v>0</v>
      </c>
      <c r="Y693" t="b">
        <f>AND(COUNTIF('Master list(no salts, metals)'!Y692,"&lt;=1"),IF(COUNTIF('Master list(no salts, metals)'!$K692:$Y692, "#N/A")=14,TRUE,FALSE))</f>
        <v>0</v>
      </c>
    </row>
    <row r="694" spans="11:25" x14ac:dyDescent="0.25">
      <c r="K694" t="b">
        <f>AND(COUNTIF('Master list(no salts, metals)'!K693,"&lt;=1"),IF(COUNTIF('Master list(no salts, metals)'!$K693:$Y693, "#N/A")=14,TRUE,FALSE))</f>
        <v>0</v>
      </c>
      <c r="L694" t="b">
        <f>AND(COUNTIF('Master list(no salts, metals)'!L693,"&lt;=1"),IF(COUNTIF('Master list(no salts, metals)'!$K693:$Y693, "#N/A")=14,TRUE,FALSE))</f>
        <v>0</v>
      </c>
      <c r="M694" t="b">
        <f>AND(COUNTIF('Master list(no salts, metals)'!M693,"&lt;=1"),IF(COUNTIF('Master list(no salts, metals)'!$K693:$Y693, "#N/A")=14,TRUE,FALSE))</f>
        <v>0</v>
      </c>
      <c r="N694" t="b">
        <f>AND(COUNTIF('Master list(no salts, metals)'!N693,"&lt;=1"),IF(COUNTIF('Master list(no salts, metals)'!$K693:$Y693, "#N/A")=14,TRUE,FALSE))</f>
        <v>0</v>
      </c>
      <c r="O694" t="b">
        <f>AND(COUNTIF('Master list(no salts, metals)'!O693,"&lt;=1"),IF(COUNTIF('Master list(no salts, metals)'!$K693:$Y693, "#N/A")=14,TRUE,FALSE))</f>
        <v>0</v>
      </c>
      <c r="P694" t="b">
        <f>AND(COUNTIF('Master list(no salts, metals)'!P693,"&lt;=1"),IF(COUNTIF('Master list(no salts, metals)'!$K693:$Y693, "#N/A")=14,TRUE,FALSE))</f>
        <v>0</v>
      </c>
      <c r="Q694" t="b">
        <f>AND(COUNTIF('Master list(no salts, metals)'!Q693,"&lt;=1"),IF(COUNTIF('Master list(no salts, metals)'!$K693:$Y693, "#N/A")=14,TRUE,FALSE))</f>
        <v>0</v>
      </c>
      <c r="R694" t="b">
        <f>AND(COUNTIF('Master list(no salts, metals)'!R693,"&lt;=1"),IF(COUNTIF('Master list(no salts, metals)'!$K693:$Y693, "#N/A")=14,TRUE,FALSE))</f>
        <v>0</v>
      </c>
      <c r="S694" t="b">
        <f>AND(COUNTIF('Master list(no salts, metals)'!S693,"&lt;=1"),IF(COUNTIF('Master list(no salts, metals)'!$K693:$Y693, "#N/A")=14,TRUE,FALSE))</f>
        <v>0</v>
      </c>
      <c r="T694" t="b">
        <f>AND(COUNTIF('Master list(no salts, metals)'!T693,"&lt;=1"),IF(COUNTIF('Master list(no salts, metals)'!$K693:$Y693, "#N/A")=14,TRUE,FALSE))</f>
        <v>0</v>
      </c>
      <c r="U694" t="b">
        <f>AND(COUNTIF('Master list(no salts, metals)'!U693,"&lt;=1"),IF(COUNTIF('Master list(no salts, metals)'!$K693:$Y693, "#N/A")=14,TRUE,FALSE))</f>
        <v>0</v>
      </c>
      <c r="V694" t="b">
        <f>AND(COUNTIF('Master list(no salts, metals)'!V693,"&lt;=1"),IF(COUNTIF('Master list(no salts, metals)'!$K693:$Y693, "#N/A")=14,TRUE,FALSE))</f>
        <v>0</v>
      </c>
      <c r="W694" t="b">
        <f>AND(COUNTIF('Master list(no salts, metals)'!W693,"&lt;=1"),IF(COUNTIF('Master list(no salts, metals)'!$K693:$Y693, "#N/A")=14,TRUE,FALSE))</f>
        <v>1</v>
      </c>
      <c r="X694" t="b">
        <f>AND(COUNTIF('Master list(no salts, metals)'!X693,"&lt;=1"),IF(COUNTIF('Master list(no salts, metals)'!$K693:$Y693, "#N/A")=14,TRUE,FALSE))</f>
        <v>0</v>
      </c>
      <c r="Y694" t="b">
        <f>AND(COUNTIF('Master list(no salts, metals)'!Y693,"&lt;=1"),IF(COUNTIF('Master list(no salts, metals)'!$K693:$Y693, "#N/A")=14,TRUE,FALSE))</f>
        <v>0</v>
      </c>
    </row>
    <row r="695" spans="11:25" x14ac:dyDescent="0.25">
      <c r="K695" t="b">
        <f>AND(COUNTIF('Master list(no salts, metals)'!K694,"&lt;=1"),IF(COUNTIF('Master list(no salts, metals)'!$K694:$Y694, "#N/A")=14,TRUE,FALSE))</f>
        <v>0</v>
      </c>
      <c r="L695" t="b">
        <f>AND(COUNTIF('Master list(no salts, metals)'!L694,"&lt;=1"),IF(COUNTIF('Master list(no salts, metals)'!$K694:$Y694, "#N/A")=14,TRUE,FALSE))</f>
        <v>0</v>
      </c>
      <c r="M695" t="b">
        <f>AND(COUNTIF('Master list(no salts, metals)'!M694,"&lt;=1"),IF(COUNTIF('Master list(no salts, metals)'!$K694:$Y694, "#N/A")=14,TRUE,FALSE))</f>
        <v>0</v>
      </c>
      <c r="N695" t="b">
        <f>AND(COUNTIF('Master list(no salts, metals)'!N694,"&lt;=1"),IF(COUNTIF('Master list(no salts, metals)'!$K694:$Y694, "#N/A")=14,TRUE,FALSE))</f>
        <v>0</v>
      </c>
      <c r="O695" t="b">
        <f>AND(COUNTIF('Master list(no salts, metals)'!O694,"&lt;=1"),IF(COUNTIF('Master list(no salts, metals)'!$K694:$Y694, "#N/A")=14,TRUE,FALSE))</f>
        <v>0</v>
      </c>
      <c r="P695" t="b">
        <f>AND(COUNTIF('Master list(no salts, metals)'!P694,"&lt;=1"),IF(COUNTIF('Master list(no salts, metals)'!$K694:$Y694, "#N/A")=14,TRUE,FALSE))</f>
        <v>0</v>
      </c>
      <c r="Q695" t="b">
        <f>AND(COUNTIF('Master list(no salts, metals)'!Q694,"&lt;=1"),IF(COUNTIF('Master list(no salts, metals)'!$K694:$Y694, "#N/A")=14,TRUE,FALSE))</f>
        <v>0</v>
      </c>
      <c r="R695" t="b">
        <f>AND(COUNTIF('Master list(no salts, metals)'!R694,"&lt;=1"),IF(COUNTIF('Master list(no salts, metals)'!$K694:$Y694, "#N/A")=14,TRUE,FALSE))</f>
        <v>0</v>
      </c>
      <c r="S695" t="b">
        <f>AND(COUNTIF('Master list(no salts, metals)'!S694,"&lt;=1"),IF(COUNTIF('Master list(no salts, metals)'!$K694:$Y694, "#N/A")=14,TRUE,FALSE))</f>
        <v>0</v>
      </c>
      <c r="T695" t="b">
        <f>AND(COUNTIF('Master list(no salts, metals)'!T694,"&lt;=1"),IF(COUNTIF('Master list(no salts, metals)'!$K694:$Y694, "#N/A")=14,TRUE,FALSE))</f>
        <v>0</v>
      </c>
      <c r="U695" t="b">
        <f>AND(COUNTIF('Master list(no salts, metals)'!U694,"&lt;=1"),IF(COUNTIF('Master list(no salts, metals)'!$K694:$Y694, "#N/A")=14,TRUE,FALSE))</f>
        <v>0</v>
      </c>
      <c r="V695" t="b">
        <f>AND(COUNTIF('Master list(no salts, metals)'!V694,"&lt;=1"),IF(COUNTIF('Master list(no salts, metals)'!$K694:$Y694, "#N/A")=14,TRUE,FALSE))</f>
        <v>0</v>
      </c>
      <c r="W695" t="b">
        <f>AND(COUNTIF('Master list(no salts, metals)'!W694,"&lt;=1"),IF(COUNTIF('Master list(no salts, metals)'!$K694:$Y694, "#N/A")=14,TRUE,FALSE))</f>
        <v>0</v>
      </c>
      <c r="X695" t="b">
        <f>AND(COUNTIF('Master list(no salts, metals)'!X694,"&lt;=1"),IF(COUNTIF('Master list(no salts, metals)'!$K694:$Y694, "#N/A")=14,TRUE,FALSE))</f>
        <v>0</v>
      </c>
      <c r="Y695" t="b">
        <f>AND(COUNTIF('Master list(no salts, metals)'!Y694,"&lt;=1"),IF(COUNTIF('Master list(no salts, metals)'!$K694:$Y694, "#N/A")=14,TRUE,FALSE))</f>
        <v>0</v>
      </c>
    </row>
    <row r="696" spans="11:25" x14ac:dyDescent="0.25">
      <c r="K696" t="b">
        <f>AND(COUNTIF('Master list(no salts, metals)'!K695,"&lt;=1"),IF(COUNTIF('Master list(no salts, metals)'!$K695:$Y695, "#N/A")=14,TRUE,FALSE))</f>
        <v>0</v>
      </c>
      <c r="L696" t="b">
        <f>AND(COUNTIF('Master list(no salts, metals)'!L695,"&lt;=1"),IF(COUNTIF('Master list(no salts, metals)'!$K695:$Y695, "#N/A")=14,TRUE,FALSE))</f>
        <v>0</v>
      </c>
      <c r="M696" t="b">
        <f>AND(COUNTIF('Master list(no salts, metals)'!M695,"&lt;=1"),IF(COUNTIF('Master list(no salts, metals)'!$K695:$Y695, "#N/A")=14,TRUE,FALSE))</f>
        <v>0</v>
      </c>
      <c r="N696" t="b">
        <f>AND(COUNTIF('Master list(no salts, metals)'!N695,"&lt;=1"),IF(COUNTIF('Master list(no salts, metals)'!$K695:$Y695, "#N/A")=14,TRUE,FALSE))</f>
        <v>0</v>
      </c>
      <c r="O696" t="b">
        <f>AND(COUNTIF('Master list(no salts, metals)'!O695,"&lt;=1"),IF(COUNTIF('Master list(no salts, metals)'!$K695:$Y695, "#N/A")=14,TRUE,FALSE))</f>
        <v>0</v>
      </c>
      <c r="P696" t="b">
        <f>AND(COUNTIF('Master list(no salts, metals)'!P695,"&lt;=1"),IF(COUNTIF('Master list(no salts, metals)'!$K695:$Y695, "#N/A")=14,TRUE,FALSE))</f>
        <v>0</v>
      </c>
      <c r="Q696" t="b">
        <f>AND(COUNTIF('Master list(no salts, metals)'!Q695,"&lt;=1"),IF(COUNTIF('Master list(no salts, metals)'!$K695:$Y695, "#N/A")=14,TRUE,FALSE))</f>
        <v>0</v>
      </c>
      <c r="R696" t="b">
        <f>AND(COUNTIF('Master list(no salts, metals)'!R695,"&lt;=1"),IF(COUNTIF('Master list(no salts, metals)'!$K695:$Y695, "#N/A")=14,TRUE,FALSE))</f>
        <v>0</v>
      </c>
      <c r="S696" t="b">
        <f>AND(COUNTIF('Master list(no salts, metals)'!S695,"&lt;=1"),IF(COUNTIF('Master list(no salts, metals)'!$K695:$Y695, "#N/A")=14,TRUE,FALSE))</f>
        <v>0</v>
      </c>
      <c r="T696" t="b">
        <f>AND(COUNTIF('Master list(no salts, metals)'!T695,"&lt;=1"),IF(COUNTIF('Master list(no salts, metals)'!$K695:$Y695, "#N/A")=14,TRUE,FALSE))</f>
        <v>1</v>
      </c>
      <c r="U696" t="b">
        <f>AND(COUNTIF('Master list(no salts, metals)'!U695,"&lt;=1"),IF(COUNTIF('Master list(no salts, metals)'!$K695:$Y695, "#N/A")=14,TRUE,FALSE))</f>
        <v>0</v>
      </c>
      <c r="V696" t="b">
        <f>AND(COUNTIF('Master list(no salts, metals)'!V695,"&lt;=1"),IF(COUNTIF('Master list(no salts, metals)'!$K695:$Y695, "#N/A")=14,TRUE,FALSE))</f>
        <v>0</v>
      </c>
      <c r="W696" t="b">
        <f>AND(COUNTIF('Master list(no salts, metals)'!W695,"&lt;=1"),IF(COUNTIF('Master list(no salts, metals)'!$K695:$Y695, "#N/A")=14,TRUE,FALSE))</f>
        <v>0</v>
      </c>
      <c r="X696" t="b">
        <f>AND(COUNTIF('Master list(no salts, metals)'!X695,"&lt;=1"),IF(COUNTIF('Master list(no salts, metals)'!$K695:$Y695, "#N/A")=14,TRUE,FALSE))</f>
        <v>0</v>
      </c>
      <c r="Y696" t="b">
        <f>AND(COUNTIF('Master list(no salts, metals)'!Y695,"&lt;=1"),IF(COUNTIF('Master list(no salts, metals)'!$K695:$Y695, "#N/A")=14,TRUE,FALSE))</f>
        <v>0</v>
      </c>
    </row>
    <row r="697" spans="11:25" x14ac:dyDescent="0.25">
      <c r="K697" t="b">
        <f>AND(COUNTIF('Master list(no salts, metals)'!K696,"&lt;=1"),IF(COUNTIF('Master list(no salts, metals)'!$K696:$Y696, "#N/A")=14,TRUE,FALSE))</f>
        <v>0</v>
      </c>
      <c r="L697" t="b">
        <f>AND(COUNTIF('Master list(no salts, metals)'!L696,"&lt;=1"),IF(COUNTIF('Master list(no salts, metals)'!$K696:$Y696, "#N/A")=14,TRUE,FALSE))</f>
        <v>0</v>
      </c>
      <c r="M697" t="b">
        <f>AND(COUNTIF('Master list(no salts, metals)'!M696,"&lt;=1"),IF(COUNTIF('Master list(no salts, metals)'!$K696:$Y696, "#N/A")=14,TRUE,FALSE))</f>
        <v>0</v>
      </c>
      <c r="N697" t="b">
        <f>AND(COUNTIF('Master list(no salts, metals)'!N696,"&lt;=1"),IF(COUNTIF('Master list(no salts, metals)'!$K696:$Y696, "#N/A")=14,TRUE,FALSE))</f>
        <v>0</v>
      </c>
      <c r="O697" t="b">
        <f>AND(COUNTIF('Master list(no salts, metals)'!O696,"&lt;=1"),IF(COUNTIF('Master list(no salts, metals)'!$K696:$Y696, "#N/A")=14,TRUE,FALSE))</f>
        <v>0</v>
      </c>
      <c r="P697" t="b">
        <f>AND(COUNTIF('Master list(no salts, metals)'!P696,"&lt;=1"),IF(COUNTIF('Master list(no salts, metals)'!$K696:$Y696, "#N/A")=14,TRUE,FALSE))</f>
        <v>0</v>
      </c>
      <c r="Q697" t="b">
        <f>AND(COUNTIF('Master list(no salts, metals)'!Q696,"&lt;=1"),IF(COUNTIF('Master list(no salts, metals)'!$K696:$Y696, "#N/A")=14,TRUE,FALSE))</f>
        <v>0</v>
      </c>
      <c r="R697" t="b">
        <f>AND(COUNTIF('Master list(no salts, metals)'!R696,"&lt;=1"),IF(COUNTIF('Master list(no salts, metals)'!$K696:$Y696, "#N/A")=14,TRUE,FALSE))</f>
        <v>0</v>
      </c>
      <c r="S697" t="b">
        <f>AND(COUNTIF('Master list(no salts, metals)'!S696,"&lt;=1"),IF(COUNTIF('Master list(no salts, metals)'!$K696:$Y696, "#N/A")=14,TRUE,FALSE))</f>
        <v>0</v>
      </c>
      <c r="T697" t="b">
        <f>AND(COUNTIF('Master list(no salts, metals)'!T696,"&lt;=1"),IF(COUNTIF('Master list(no salts, metals)'!$K696:$Y696, "#N/A")=14,TRUE,FALSE))</f>
        <v>0</v>
      </c>
      <c r="U697" t="b">
        <f>AND(COUNTIF('Master list(no salts, metals)'!U696,"&lt;=1"),IF(COUNTIF('Master list(no salts, metals)'!$K696:$Y696, "#N/A")=14,TRUE,FALSE))</f>
        <v>0</v>
      </c>
      <c r="V697" t="b">
        <f>AND(COUNTIF('Master list(no salts, metals)'!V696,"&lt;=1"),IF(COUNTIF('Master list(no salts, metals)'!$K696:$Y696, "#N/A")=14,TRUE,FALSE))</f>
        <v>0</v>
      </c>
      <c r="W697" t="b">
        <f>AND(COUNTIF('Master list(no salts, metals)'!W696,"&lt;=1"),IF(COUNTIF('Master list(no salts, metals)'!$K696:$Y696, "#N/A")=14,TRUE,FALSE))</f>
        <v>1</v>
      </c>
      <c r="X697" t="b">
        <f>AND(COUNTIF('Master list(no salts, metals)'!X696,"&lt;=1"),IF(COUNTIF('Master list(no salts, metals)'!$K696:$Y696, "#N/A")=14,TRUE,FALSE))</f>
        <v>0</v>
      </c>
      <c r="Y697" t="b">
        <f>AND(COUNTIF('Master list(no salts, metals)'!Y696,"&lt;=1"),IF(COUNTIF('Master list(no salts, metals)'!$K696:$Y696, "#N/A")=14,TRUE,FALSE))</f>
        <v>0</v>
      </c>
    </row>
    <row r="698" spans="11:25" x14ac:dyDescent="0.25">
      <c r="K698" t="b">
        <f>AND(COUNTIF('Master list(no salts, metals)'!K697,"&lt;=1"),IF(COUNTIF('Master list(no salts, metals)'!$K697:$Y697, "#N/A")=14,TRUE,FALSE))</f>
        <v>0</v>
      </c>
      <c r="L698" t="b">
        <f>AND(COUNTIF('Master list(no salts, metals)'!L697,"&lt;=1"),IF(COUNTIF('Master list(no salts, metals)'!$K697:$Y697, "#N/A")=14,TRUE,FALSE))</f>
        <v>0</v>
      </c>
      <c r="M698" t="b">
        <f>AND(COUNTIF('Master list(no salts, metals)'!M697,"&lt;=1"),IF(COUNTIF('Master list(no salts, metals)'!$K697:$Y697, "#N/A")=14,TRUE,FALSE))</f>
        <v>0</v>
      </c>
      <c r="N698" t="b">
        <f>AND(COUNTIF('Master list(no salts, metals)'!N697,"&lt;=1"),IF(COUNTIF('Master list(no salts, metals)'!$K697:$Y697, "#N/A")=14,TRUE,FALSE))</f>
        <v>0</v>
      </c>
      <c r="O698" t="b">
        <f>AND(COUNTIF('Master list(no salts, metals)'!O697,"&lt;=1"),IF(COUNTIF('Master list(no salts, metals)'!$K697:$Y697, "#N/A")=14,TRUE,FALSE))</f>
        <v>0</v>
      </c>
      <c r="P698" t="b">
        <f>AND(COUNTIF('Master list(no salts, metals)'!P697,"&lt;=1"),IF(COUNTIF('Master list(no salts, metals)'!$K697:$Y697, "#N/A")=14,TRUE,FALSE))</f>
        <v>0</v>
      </c>
      <c r="Q698" t="b">
        <f>AND(COUNTIF('Master list(no salts, metals)'!Q697,"&lt;=1"),IF(COUNTIF('Master list(no salts, metals)'!$K697:$Y697, "#N/A")=14,TRUE,FALSE))</f>
        <v>0</v>
      </c>
      <c r="R698" t="b">
        <f>AND(COUNTIF('Master list(no salts, metals)'!R697,"&lt;=1"),IF(COUNTIF('Master list(no salts, metals)'!$K697:$Y697, "#N/A")=14,TRUE,FALSE))</f>
        <v>0</v>
      </c>
      <c r="S698" t="b">
        <f>AND(COUNTIF('Master list(no salts, metals)'!S697,"&lt;=1"),IF(COUNTIF('Master list(no salts, metals)'!$K697:$Y697, "#N/A")=14,TRUE,FALSE))</f>
        <v>0</v>
      </c>
      <c r="T698" t="b">
        <f>AND(COUNTIF('Master list(no salts, metals)'!T697,"&lt;=1"),IF(COUNTIF('Master list(no salts, metals)'!$K697:$Y697, "#N/A")=14,TRUE,FALSE))</f>
        <v>1</v>
      </c>
      <c r="U698" t="b">
        <f>AND(COUNTIF('Master list(no salts, metals)'!U697,"&lt;=1"),IF(COUNTIF('Master list(no salts, metals)'!$K697:$Y697, "#N/A")=14,TRUE,FALSE))</f>
        <v>0</v>
      </c>
      <c r="V698" t="b">
        <f>AND(COUNTIF('Master list(no salts, metals)'!V697,"&lt;=1"),IF(COUNTIF('Master list(no salts, metals)'!$K697:$Y697, "#N/A")=14,TRUE,FALSE))</f>
        <v>0</v>
      </c>
      <c r="W698" t="b">
        <f>AND(COUNTIF('Master list(no salts, metals)'!W697,"&lt;=1"),IF(COUNTIF('Master list(no salts, metals)'!$K697:$Y697, "#N/A")=14,TRUE,FALSE))</f>
        <v>0</v>
      </c>
      <c r="X698" t="b">
        <f>AND(COUNTIF('Master list(no salts, metals)'!X697,"&lt;=1"),IF(COUNTIF('Master list(no salts, metals)'!$K697:$Y697, "#N/A")=14,TRUE,FALSE))</f>
        <v>0</v>
      </c>
      <c r="Y698" t="b">
        <f>AND(COUNTIF('Master list(no salts, metals)'!Y697,"&lt;=1"),IF(COUNTIF('Master list(no salts, metals)'!$K697:$Y697, "#N/A")=14,TRUE,FALSE))</f>
        <v>0</v>
      </c>
    </row>
    <row r="699" spans="11:25" x14ac:dyDescent="0.25">
      <c r="K699" t="b">
        <f>AND(COUNTIF('Master list(no salts, metals)'!K698,"&lt;=1"),IF(COUNTIF('Master list(no salts, metals)'!$K698:$Y698, "#N/A")=14,TRUE,FALSE))</f>
        <v>0</v>
      </c>
      <c r="L699" t="b">
        <f>AND(COUNTIF('Master list(no salts, metals)'!L698,"&lt;=1"),IF(COUNTIF('Master list(no salts, metals)'!$K698:$Y698, "#N/A")=14,TRUE,FALSE))</f>
        <v>0</v>
      </c>
      <c r="M699" t="b">
        <f>AND(COUNTIF('Master list(no salts, metals)'!M698,"&lt;=1"),IF(COUNTIF('Master list(no salts, metals)'!$K698:$Y698, "#N/A")=14,TRUE,FALSE))</f>
        <v>0</v>
      </c>
      <c r="N699" t="b">
        <f>AND(COUNTIF('Master list(no salts, metals)'!N698,"&lt;=1"),IF(COUNTIF('Master list(no salts, metals)'!$K698:$Y698, "#N/A")=14,TRUE,FALSE))</f>
        <v>0</v>
      </c>
      <c r="O699" t="b">
        <f>AND(COUNTIF('Master list(no salts, metals)'!O698,"&lt;=1"),IF(COUNTIF('Master list(no salts, metals)'!$K698:$Y698, "#N/A")=14,TRUE,FALSE))</f>
        <v>0</v>
      </c>
      <c r="P699" t="b">
        <f>AND(COUNTIF('Master list(no salts, metals)'!P698,"&lt;=1"),IF(COUNTIF('Master list(no salts, metals)'!$K698:$Y698, "#N/A")=14,TRUE,FALSE))</f>
        <v>0</v>
      </c>
      <c r="Q699" t="b">
        <f>AND(COUNTIF('Master list(no salts, metals)'!Q698,"&lt;=1"),IF(COUNTIF('Master list(no salts, metals)'!$K698:$Y698, "#N/A")=14,TRUE,FALSE))</f>
        <v>0</v>
      </c>
      <c r="R699" t="b">
        <f>AND(COUNTIF('Master list(no salts, metals)'!R698,"&lt;=1"),IF(COUNTIF('Master list(no salts, metals)'!$K698:$Y698, "#N/A")=14,TRUE,FALSE))</f>
        <v>0</v>
      </c>
      <c r="S699" t="b">
        <f>AND(COUNTIF('Master list(no salts, metals)'!S698,"&lt;=1"),IF(COUNTIF('Master list(no salts, metals)'!$K698:$Y698, "#N/A")=14,TRUE,FALSE))</f>
        <v>0</v>
      </c>
      <c r="T699" t="b">
        <f>AND(COUNTIF('Master list(no salts, metals)'!T698,"&lt;=1"),IF(COUNTIF('Master list(no salts, metals)'!$K698:$Y698, "#N/A")=14,TRUE,FALSE))</f>
        <v>1</v>
      </c>
      <c r="U699" t="b">
        <f>AND(COUNTIF('Master list(no salts, metals)'!U698,"&lt;=1"),IF(COUNTIF('Master list(no salts, metals)'!$K698:$Y698, "#N/A")=14,TRUE,FALSE))</f>
        <v>0</v>
      </c>
      <c r="V699" t="b">
        <f>AND(COUNTIF('Master list(no salts, metals)'!V698,"&lt;=1"),IF(COUNTIF('Master list(no salts, metals)'!$K698:$Y698, "#N/A")=14,TRUE,FALSE))</f>
        <v>0</v>
      </c>
      <c r="W699" t="b">
        <f>AND(COUNTIF('Master list(no salts, metals)'!W698,"&lt;=1"),IF(COUNTIF('Master list(no salts, metals)'!$K698:$Y698, "#N/A")=14,TRUE,FALSE))</f>
        <v>0</v>
      </c>
      <c r="X699" t="b">
        <f>AND(COUNTIF('Master list(no salts, metals)'!X698,"&lt;=1"),IF(COUNTIF('Master list(no salts, metals)'!$K698:$Y698, "#N/A")=14,TRUE,FALSE))</f>
        <v>0</v>
      </c>
      <c r="Y699" t="b">
        <f>AND(COUNTIF('Master list(no salts, metals)'!Y698,"&lt;=1"),IF(COUNTIF('Master list(no salts, metals)'!$K698:$Y698, "#N/A")=14,TRUE,FALSE))</f>
        <v>0</v>
      </c>
    </row>
    <row r="700" spans="11:25" x14ac:dyDescent="0.25">
      <c r="K700" t="b">
        <f>AND(COUNTIF('Master list(no salts, metals)'!K699,"&lt;=1"),IF(COUNTIF('Master list(no salts, metals)'!$K699:$Y699, "#N/A")=14,TRUE,FALSE))</f>
        <v>0</v>
      </c>
      <c r="L700" t="b">
        <f>AND(COUNTIF('Master list(no salts, metals)'!L699,"&lt;=1"),IF(COUNTIF('Master list(no salts, metals)'!$K699:$Y699, "#N/A")=14,TRUE,FALSE))</f>
        <v>0</v>
      </c>
      <c r="M700" t="b">
        <f>AND(COUNTIF('Master list(no salts, metals)'!M699,"&lt;=1"),IF(COUNTIF('Master list(no salts, metals)'!$K699:$Y699, "#N/A")=14,TRUE,FALSE))</f>
        <v>0</v>
      </c>
      <c r="N700" t="b">
        <f>AND(COUNTIF('Master list(no salts, metals)'!N699,"&lt;=1"),IF(COUNTIF('Master list(no salts, metals)'!$K699:$Y699, "#N/A")=14,TRUE,FALSE))</f>
        <v>0</v>
      </c>
      <c r="O700" t="b">
        <f>AND(COUNTIF('Master list(no salts, metals)'!O699,"&lt;=1"),IF(COUNTIF('Master list(no salts, metals)'!$K699:$Y699, "#N/A")=14,TRUE,FALSE))</f>
        <v>0</v>
      </c>
      <c r="P700" t="b">
        <f>AND(COUNTIF('Master list(no salts, metals)'!P699,"&lt;=1"),IF(COUNTIF('Master list(no salts, metals)'!$K699:$Y699, "#N/A")=14,TRUE,FALSE))</f>
        <v>0</v>
      </c>
      <c r="Q700" t="b">
        <f>AND(COUNTIF('Master list(no salts, metals)'!Q699,"&lt;=1"),IF(COUNTIF('Master list(no salts, metals)'!$K699:$Y699, "#N/A")=14,TRUE,FALSE))</f>
        <v>0</v>
      </c>
      <c r="R700" t="b">
        <f>AND(COUNTIF('Master list(no salts, metals)'!R699,"&lt;=1"),IF(COUNTIF('Master list(no salts, metals)'!$K699:$Y699, "#N/A")=14,TRUE,FALSE))</f>
        <v>0</v>
      </c>
      <c r="S700" t="b">
        <f>AND(COUNTIF('Master list(no salts, metals)'!S699,"&lt;=1"),IF(COUNTIF('Master list(no salts, metals)'!$K699:$Y699, "#N/A")=14,TRUE,FALSE))</f>
        <v>0</v>
      </c>
      <c r="T700" t="b">
        <f>AND(COUNTIF('Master list(no salts, metals)'!T699,"&lt;=1"),IF(COUNTIF('Master list(no salts, metals)'!$K699:$Y699, "#N/A")=14,TRUE,FALSE))</f>
        <v>0</v>
      </c>
      <c r="U700" t="b">
        <f>AND(COUNTIF('Master list(no salts, metals)'!U699,"&lt;=1"),IF(COUNTIF('Master list(no salts, metals)'!$K699:$Y699, "#N/A")=14,TRUE,FALSE))</f>
        <v>0</v>
      </c>
      <c r="V700" t="b">
        <f>AND(COUNTIF('Master list(no salts, metals)'!V699,"&lt;=1"),IF(COUNTIF('Master list(no salts, metals)'!$K699:$Y699, "#N/A")=14,TRUE,FALSE))</f>
        <v>0</v>
      </c>
      <c r="W700" t="b">
        <f>AND(COUNTIF('Master list(no salts, metals)'!W699,"&lt;=1"),IF(COUNTIF('Master list(no salts, metals)'!$K699:$Y699, "#N/A")=14,TRUE,FALSE))</f>
        <v>0</v>
      </c>
      <c r="X700" t="b">
        <f>AND(COUNTIF('Master list(no salts, metals)'!X699,"&lt;=1"),IF(COUNTIF('Master list(no salts, metals)'!$K699:$Y699, "#N/A")=14,TRUE,FALSE))</f>
        <v>0</v>
      </c>
      <c r="Y700" t="b">
        <f>AND(COUNTIF('Master list(no salts, metals)'!Y699,"&lt;=1"),IF(COUNTIF('Master list(no salts, metals)'!$K699:$Y699, "#N/A")=14,TRUE,FALSE))</f>
        <v>0</v>
      </c>
    </row>
    <row r="701" spans="11:25" x14ac:dyDescent="0.25">
      <c r="K701" t="b">
        <f>AND(COUNTIF('Master list(no salts, metals)'!K700,"&lt;=1"),IF(COUNTIF('Master list(no salts, metals)'!$K700:$Y700, "#N/A")=14,TRUE,FALSE))</f>
        <v>0</v>
      </c>
      <c r="L701" t="b">
        <f>AND(COUNTIF('Master list(no salts, metals)'!L700,"&lt;=1"),IF(COUNTIF('Master list(no salts, metals)'!$K700:$Y700, "#N/A")=14,TRUE,FALSE))</f>
        <v>0</v>
      </c>
      <c r="M701" t="b">
        <f>AND(COUNTIF('Master list(no salts, metals)'!M700,"&lt;=1"),IF(COUNTIF('Master list(no salts, metals)'!$K700:$Y700, "#N/A")=14,TRUE,FALSE))</f>
        <v>0</v>
      </c>
      <c r="N701" t="b">
        <f>AND(COUNTIF('Master list(no salts, metals)'!N700,"&lt;=1"),IF(COUNTIF('Master list(no salts, metals)'!$K700:$Y700, "#N/A")=14,TRUE,FALSE))</f>
        <v>0</v>
      </c>
      <c r="O701" t="b">
        <f>AND(COUNTIF('Master list(no salts, metals)'!O700,"&lt;=1"),IF(COUNTIF('Master list(no salts, metals)'!$K700:$Y700, "#N/A")=14,TRUE,FALSE))</f>
        <v>0</v>
      </c>
      <c r="P701" t="b">
        <f>AND(COUNTIF('Master list(no salts, metals)'!P700,"&lt;=1"),IF(COUNTIF('Master list(no salts, metals)'!$K700:$Y700, "#N/A")=14,TRUE,FALSE))</f>
        <v>0</v>
      </c>
      <c r="Q701" t="b">
        <f>AND(COUNTIF('Master list(no salts, metals)'!Q700,"&lt;=1"),IF(COUNTIF('Master list(no salts, metals)'!$K700:$Y700, "#N/A")=14,TRUE,FALSE))</f>
        <v>0</v>
      </c>
      <c r="R701" t="b">
        <f>AND(COUNTIF('Master list(no salts, metals)'!R700,"&lt;=1"),IF(COUNTIF('Master list(no salts, metals)'!$K700:$Y700, "#N/A")=14,TRUE,FALSE))</f>
        <v>0</v>
      </c>
      <c r="S701" t="b">
        <f>AND(COUNTIF('Master list(no salts, metals)'!S700,"&lt;=1"),IF(COUNTIF('Master list(no salts, metals)'!$K700:$Y700, "#N/A")=14,TRUE,FALSE))</f>
        <v>0</v>
      </c>
      <c r="T701" t="b">
        <f>AND(COUNTIF('Master list(no salts, metals)'!T700,"&lt;=1"),IF(COUNTIF('Master list(no salts, metals)'!$K700:$Y700, "#N/A")=14,TRUE,FALSE))</f>
        <v>1</v>
      </c>
      <c r="U701" t="b">
        <f>AND(COUNTIF('Master list(no salts, metals)'!U700,"&lt;=1"),IF(COUNTIF('Master list(no salts, metals)'!$K700:$Y700, "#N/A")=14,TRUE,FALSE))</f>
        <v>0</v>
      </c>
      <c r="V701" t="b">
        <f>AND(COUNTIF('Master list(no salts, metals)'!V700,"&lt;=1"),IF(COUNTIF('Master list(no salts, metals)'!$K700:$Y700, "#N/A")=14,TRUE,FALSE))</f>
        <v>0</v>
      </c>
      <c r="W701" t="b">
        <f>AND(COUNTIF('Master list(no salts, metals)'!W700,"&lt;=1"),IF(COUNTIF('Master list(no salts, metals)'!$K700:$Y700, "#N/A")=14,TRUE,FALSE))</f>
        <v>0</v>
      </c>
      <c r="X701" t="b">
        <f>AND(COUNTIF('Master list(no salts, metals)'!X700,"&lt;=1"),IF(COUNTIF('Master list(no salts, metals)'!$K700:$Y700, "#N/A")=14,TRUE,FALSE))</f>
        <v>0</v>
      </c>
      <c r="Y701" t="b">
        <f>AND(COUNTIF('Master list(no salts, metals)'!Y700,"&lt;=1"),IF(COUNTIF('Master list(no salts, metals)'!$K700:$Y700, "#N/A")=14,TRUE,FALSE))</f>
        <v>0</v>
      </c>
    </row>
    <row r="702" spans="11:25" x14ac:dyDescent="0.25">
      <c r="K702" t="b">
        <f>AND(COUNTIF('Master list(no salts, metals)'!K701,"&lt;=1"),IF(COUNTIF('Master list(no salts, metals)'!$K701:$Y701, "#N/A")=14,TRUE,FALSE))</f>
        <v>0</v>
      </c>
      <c r="L702" t="b">
        <f>AND(COUNTIF('Master list(no salts, metals)'!L701,"&lt;=1"),IF(COUNTIF('Master list(no salts, metals)'!$K701:$Y701, "#N/A")=14,TRUE,FALSE))</f>
        <v>0</v>
      </c>
      <c r="M702" t="b">
        <f>AND(COUNTIF('Master list(no salts, metals)'!M701,"&lt;=1"),IF(COUNTIF('Master list(no salts, metals)'!$K701:$Y701, "#N/A")=14,TRUE,FALSE))</f>
        <v>0</v>
      </c>
      <c r="N702" t="b">
        <f>AND(COUNTIF('Master list(no salts, metals)'!N701,"&lt;=1"),IF(COUNTIF('Master list(no salts, metals)'!$K701:$Y701, "#N/A")=14,TRUE,FALSE))</f>
        <v>0</v>
      </c>
      <c r="O702" t="b">
        <f>AND(COUNTIF('Master list(no salts, metals)'!O701,"&lt;=1"),IF(COUNTIF('Master list(no salts, metals)'!$K701:$Y701, "#N/A")=14,TRUE,FALSE))</f>
        <v>0</v>
      </c>
      <c r="P702" t="b">
        <f>AND(COUNTIF('Master list(no salts, metals)'!P701,"&lt;=1"),IF(COUNTIF('Master list(no salts, metals)'!$K701:$Y701, "#N/A")=14,TRUE,FALSE))</f>
        <v>0</v>
      </c>
      <c r="Q702" t="b">
        <f>AND(COUNTIF('Master list(no salts, metals)'!Q701,"&lt;=1"),IF(COUNTIF('Master list(no salts, metals)'!$K701:$Y701, "#N/A")=14,TRUE,FALSE))</f>
        <v>0</v>
      </c>
      <c r="R702" t="b">
        <f>AND(COUNTIF('Master list(no salts, metals)'!R701,"&lt;=1"),IF(COUNTIF('Master list(no salts, metals)'!$K701:$Y701, "#N/A")=14,TRUE,FALSE))</f>
        <v>0</v>
      </c>
      <c r="S702" t="b">
        <f>AND(COUNTIF('Master list(no salts, metals)'!S701,"&lt;=1"),IF(COUNTIF('Master list(no salts, metals)'!$K701:$Y701, "#N/A")=14,TRUE,FALSE))</f>
        <v>0</v>
      </c>
      <c r="T702" t="b">
        <f>AND(COUNTIF('Master list(no salts, metals)'!T701,"&lt;=1"),IF(COUNTIF('Master list(no salts, metals)'!$K701:$Y701, "#N/A")=14,TRUE,FALSE))</f>
        <v>0</v>
      </c>
      <c r="U702" t="b">
        <f>AND(COUNTIF('Master list(no salts, metals)'!U701,"&lt;=1"),IF(COUNTIF('Master list(no salts, metals)'!$K701:$Y701, "#N/A")=14,TRUE,FALSE))</f>
        <v>0</v>
      </c>
      <c r="V702" t="b">
        <f>AND(COUNTIF('Master list(no salts, metals)'!V701,"&lt;=1"),IF(COUNTIF('Master list(no salts, metals)'!$K701:$Y701, "#N/A")=14,TRUE,FALSE))</f>
        <v>0</v>
      </c>
      <c r="W702" t="b">
        <f>AND(COUNTIF('Master list(no salts, metals)'!W701,"&lt;=1"),IF(COUNTIF('Master list(no salts, metals)'!$K701:$Y701, "#N/A")=14,TRUE,FALSE))</f>
        <v>0</v>
      </c>
      <c r="X702" t="b">
        <f>AND(COUNTIF('Master list(no salts, metals)'!X701,"&lt;=1"),IF(COUNTIF('Master list(no salts, metals)'!$K701:$Y701, "#N/A")=14,TRUE,FALSE))</f>
        <v>0</v>
      </c>
      <c r="Y702" t="b">
        <f>AND(COUNTIF('Master list(no salts, metals)'!Y701,"&lt;=1"),IF(COUNTIF('Master list(no salts, metals)'!$K701:$Y701, "#N/A")=14,TRUE,FALSE))</f>
        <v>0</v>
      </c>
    </row>
    <row r="703" spans="11:25" x14ac:dyDescent="0.25">
      <c r="K703" t="b">
        <f>AND(COUNTIF('Master list(no salts, metals)'!K702,"&lt;=1"),IF(COUNTIF('Master list(no salts, metals)'!$K702:$Y702, "#N/A")=14,TRUE,FALSE))</f>
        <v>0</v>
      </c>
      <c r="L703" t="b">
        <f>AND(COUNTIF('Master list(no salts, metals)'!L702,"&lt;=1"),IF(COUNTIF('Master list(no salts, metals)'!$K702:$Y702, "#N/A")=14,TRUE,FALSE))</f>
        <v>0</v>
      </c>
      <c r="M703" t="b">
        <f>AND(COUNTIF('Master list(no salts, metals)'!M702,"&lt;=1"),IF(COUNTIF('Master list(no salts, metals)'!$K702:$Y702, "#N/A")=14,TRUE,FALSE))</f>
        <v>0</v>
      </c>
      <c r="N703" t="b">
        <f>AND(COUNTIF('Master list(no salts, metals)'!N702,"&lt;=1"),IF(COUNTIF('Master list(no salts, metals)'!$K702:$Y702, "#N/A")=14,TRUE,FALSE))</f>
        <v>0</v>
      </c>
      <c r="O703" t="b">
        <f>AND(COUNTIF('Master list(no salts, metals)'!O702,"&lt;=1"),IF(COUNTIF('Master list(no salts, metals)'!$K702:$Y702, "#N/A")=14,TRUE,FALSE))</f>
        <v>0</v>
      </c>
      <c r="P703" t="b">
        <f>AND(COUNTIF('Master list(no salts, metals)'!P702,"&lt;=1"),IF(COUNTIF('Master list(no salts, metals)'!$K702:$Y702, "#N/A")=14,TRUE,FALSE))</f>
        <v>0</v>
      </c>
      <c r="Q703" t="b">
        <f>AND(COUNTIF('Master list(no salts, metals)'!Q702,"&lt;=1"),IF(COUNTIF('Master list(no salts, metals)'!$K702:$Y702, "#N/A")=14,TRUE,FALSE))</f>
        <v>0</v>
      </c>
      <c r="R703" t="b">
        <f>AND(COUNTIF('Master list(no salts, metals)'!R702,"&lt;=1"),IF(COUNTIF('Master list(no salts, metals)'!$K702:$Y702, "#N/A")=14,TRUE,FALSE))</f>
        <v>0</v>
      </c>
      <c r="S703" t="b">
        <f>AND(COUNTIF('Master list(no salts, metals)'!S702,"&lt;=1"),IF(COUNTIF('Master list(no salts, metals)'!$K702:$Y702, "#N/A")=14,TRUE,FALSE))</f>
        <v>0</v>
      </c>
      <c r="T703" t="b">
        <f>AND(COUNTIF('Master list(no salts, metals)'!T702,"&lt;=1"),IF(COUNTIF('Master list(no salts, metals)'!$K702:$Y702, "#N/A")=14,TRUE,FALSE))</f>
        <v>0</v>
      </c>
      <c r="U703" t="b">
        <f>AND(COUNTIF('Master list(no salts, metals)'!U702,"&lt;=1"),IF(COUNTIF('Master list(no salts, metals)'!$K702:$Y702, "#N/A")=14,TRUE,FALSE))</f>
        <v>0</v>
      </c>
      <c r="V703" t="b">
        <f>AND(COUNTIF('Master list(no salts, metals)'!V702,"&lt;=1"),IF(COUNTIF('Master list(no salts, metals)'!$K702:$Y702, "#N/A")=14,TRUE,FALSE))</f>
        <v>0</v>
      </c>
      <c r="W703" t="b">
        <f>AND(COUNTIF('Master list(no salts, metals)'!W702,"&lt;=1"),IF(COUNTIF('Master list(no salts, metals)'!$K702:$Y702, "#N/A")=14,TRUE,FALSE))</f>
        <v>0</v>
      </c>
      <c r="X703" t="b">
        <f>AND(COUNTIF('Master list(no salts, metals)'!X702,"&lt;=1"),IF(COUNTIF('Master list(no salts, metals)'!$K702:$Y702, "#N/A")=14,TRUE,FALSE))</f>
        <v>0</v>
      </c>
      <c r="Y703" t="b">
        <f>AND(COUNTIF('Master list(no salts, metals)'!Y702,"&lt;=1"),IF(COUNTIF('Master list(no salts, metals)'!$K702:$Y702, "#N/A")=14,TRUE,FALSE))</f>
        <v>0</v>
      </c>
    </row>
    <row r="704" spans="11:25" x14ac:dyDescent="0.25">
      <c r="K704" t="b">
        <f>AND(COUNTIF('Master list(no salts, metals)'!K703,"&lt;=1"),IF(COUNTIF('Master list(no salts, metals)'!$K703:$Y703, "#N/A")=14,TRUE,FALSE))</f>
        <v>0</v>
      </c>
      <c r="L704" t="b">
        <f>AND(COUNTIF('Master list(no salts, metals)'!L703,"&lt;=1"),IF(COUNTIF('Master list(no salts, metals)'!$K703:$Y703, "#N/A")=14,TRUE,FALSE))</f>
        <v>0</v>
      </c>
      <c r="M704" t="b">
        <f>AND(COUNTIF('Master list(no salts, metals)'!M703,"&lt;=1"),IF(COUNTIF('Master list(no salts, metals)'!$K703:$Y703, "#N/A")=14,TRUE,FALSE))</f>
        <v>0</v>
      </c>
      <c r="N704" t="b">
        <f>AND(COUNTIF('Master list(no salts, metals)'!N703,"&lt;=1"),IF(COUNTIF('Master list(no salts, metals)'!$K703:$Y703, "#N/A")=14,TRUE,FALSE))</f>
        <v>0</v>
      </c>
      <c r="O704" t="b">
        <f>AND(COUNTIF('Master list(no salts, metals)'!O703,"&lt;=1"),IF(COUNTIF('Master list(no salts, metals)'!$K703:$Y703, "#N/A")=14,TRUE,FALSE))</f>
        <v>0</v>
      </c>
      <c r="P704" t="b">
        <f>AND(COUNTIF('Master list(no salts, metals)'!P703,"&lt;=1"),IF(COUNTIF('Master list(no salts, metals)'!$K703:$Y703, "#N/A")=14,TRUE,FALSE))</f>
        <v>0</v>
      </c>
      <c r="Q704" t="b">
        <f>AND(COUNTIF('Master list(no salts, metals)'!Q703,"&lt;=1"),IF(COUNTIF('Master list(no salts, metals)'!$K703:$Y703, "#N/A")=14,TRUE,FALSE))</f>
        <v>0</v>
      </c>
      <c r="R704" t="b">
        <f>AND(COUNTIF('Master list(no salts, metals)'!R703,"&lt;=1"),IF(COUNTIF('Master list(no salts, metals)'!$K703:$Y703, "#N/A")=14,TRUE,FALSE))</f>
        <v>0</v>
      </c>
      <c r="S704" t="b">
        <f>AND(COUNTIF('Master list(no salts, metals)'!S703,"&lt;=1"),IF(COUNTIF('Master list(no salts, metals)'!$K703:$Y703, "#N/A")=14,TRUE,FALSE))</f>
        <v>0</v>
      </c>
      <c r="T704" t="b">
        <f>AND(COUNTIF('Master list(no salts, metals)'!T703,"&lt;=1"),IF(COUNTIF('Master list(no salts, metals)'!$K703:$Y703, "#N/A")=14,TRUE,FALSE))</f>
        <v>1</v>
      </c>
      <c r="U704" t="b">
        <f>AND(COUNTIF('Master list(no salts, metals)'!U703,"&lt;=1"),IF(COUNTIF('Master list(no salts, metals)'!$K703:$Y703, "#N/A")=14,TRUE,FALSE))</f>
        <v>0</v>
      </c>
      <c r="V704" t="b">
        <f>AND(COUNTIF('Master list(no salts, metals)'!V703,"&lt;=1"),IF(COUNTIF('Master list(no salts, metals)'!$K703:$Y703, "#N/A")=14,TRUE,FALSE))</f>
        <v>0</v>
      </c>
      <c r="W704" t="b">
        <f>AND(COUNTIF('Master list(no salts, metals)'!W703,"&lt;=1"),IF(COUNTIF('Master list(no salts, metals)'!$K703:$Y703, "#N/A")=14,TRUE,FALSE))</f>
        <v>0</v>
      </c>
      <c r="X704" t="b">
        <f>AND(COUNTIF('Master list(no salts, metals)'!X703,"&lt;=1"),IF(COUNTIF('Master list(no salts, metals)'!$K703:$Y703, "#N/A")=14,TRUE,FALSE))</f>
        <v>0</v>
      </c>
      <c r="Y704" t="b">
        <f>AND(COUNTIF('Master list(no salts, metals)'!Y703,"&lt;=1"),IF(COUNTIF('Master list(no salts, metals)'!$K703:$Y703, "#N/A")=14,TRUE,FALSE))</f>
        <v>0</v>
      </c>
    </row>
    <row r="705" spans="11:25" x14ac:dyDescent="0.25">
      <c r="K705" t="b">
        <f>AND(COUNTIF('Master list(no salts, metals)'!K704,"&lt;=1"),IF(COUNTIF('Master list(no salts, metals)'!$K704:$Y704, "#N/A")=14,TRUE,FALSE))</f>
        <v>0</v>
      </c>
      <c r="L705" t="b">
        <f>AND(COUNTIF('Master list(no salts, metals)'!L704,"&lt;=1"),IF(COUNTIF('Master list(no salts, metals)'!$K704:$Y704, "#N/A")=14,TRUE,FALSE))</f>
        <v>0</v>
      </c>
      <c r="M705" t="b">
        <f>AND(COUNTIF('Master list(no salts, metals)'!M704,"&lt;=1"),IF(COUNTIF('Master list(no salts, metals)'!$K704:$Y704, "#N/A")=14,TRUE,FALSE))</f>
        <v>0</v>
      </c>
      <c r="N705" t="b">
        <f>AND(COUNTIF('Master list(no salts, metals)'!N704,"&lt;=1"),IF(COUNTIF('Master list(no salts, metals)'!$K704:$Y704, "#N/A")=14,TRUE,FALSE))</f>
        <v>0</v>
      </c>
      <c r="O705" t="b">
        <f>AND(COUNTIF('Master list(no salts, metals)'!O704,"&lt;=1"),IF(COUNTIF('Master list(no salts, metals)'!$K704:$Y704, "#N/A")=14,TRUE,FALSE))</f>
        <v>0</v>
      </c>
      <c r="P705" t="b">
        <f>AND(COUNTIF('Master list(no salts, metals)'!P704,"&lt;=1"),IF(COUNTIF('Master list(no salts, metals)'!$K704:$Y704, "#N/A")=14,TRUE,FALSE))</f>
        <v>0</v>
      </c>
      <c r="Q705" t="b">
        <f>AND(COUNTIF('Master list(no salts, metals)'!Q704,"&lt;=1"),IF(COUNTIF('Master list(no salts, metals)'!$K704:$Y704, "#N/A")=14,TRUE,FALSE))</f>
        <v>0</v>
      </c>
      <c r="R705" t="b">
        <f>AND(COUNTIF('Master list(no salts, metals)'!R704,"&lt;=1"),IF(COUNTIF('Master list(no salts, metals)'!$K704:$Y704, "#N/A")=14,TRUE,FALSE))</f>
        <v>0</v>
      </c>
      <c r="S705" t="b">
        <f>AND(COUNTIF('Master list(no salts, metals)'!S704,"&lt;=1"),IF(COUNTIF('Master list(no salts, metals)'!$K704:$Y704, "#N/A")=14,TRUE,FALSE))</f>
        <v>0</v>
      </c>
      <c r="T705" t="b">
        <f>AND(COUNTIF('Master list(no salts, metals)'!T704,"&lt;=1"),IF(COUNTIF('Master list(no salts, metals)'!$K704:$Y704, "#N/A")=14,TRUE,FALSE))</f>
        <v>0</v>
      </c>
      <c r="U705" t="b">
        <f>AND(COUNTIF('Master list(no salts, metals)'!U704,"&lt;=1"),IF(COUNTIF('Master list(no salts, metals)'!$K704:$Y704, "#N/A")=14,TRUE,FALSE))</f>
        <v>0</v>
      </c>
      <c r="V705" t="b">
        <f>AND(COUNTIF('Master list(no salts, metals)'!V704,"&lt;=1"),IF(COUNTIF('Master list(no salts, metals)'!$K704:$Y704, "#N/A")=14,TRUE,FALSE))</f>
        <v>0</v>
      </c>
      <c r="W705" t="b">
        <f>AND(COUNTIF('Master list(no salts, metals)'!W704,"&lt;=1"),IF(COUNTIF('Master list(no salts, metals)'!$K704:$Y704, "#N/A")=14,TRUE,FALSE))</f>
        <v>1</v>
      </c>
      <c r="X705" t="b">
        <f>AND(COUNTIF('Master list(no salts, metals)'!X704,"&lt;=1"),IF(COUNTIF('Master list(no salts, metals)'!$K704:$Y704, "#N/A")=14,TRUE,FALSE))</f>
        <v>0</v>
      </c>
      <c r="Y705" t="b">
        <f>AND(COUNTIF('Master list(no salts, metals)'!Y704,"&lt;=1"),IF(COUNTIF('Master list(no salts, metals)'!$K704:$Y704, "#N/A")=14,TRUE,FALSE))</f>
        <v>0</v>
      </c>
    </row>
    <row r="706" spans="11:25" x14ac:dyDescent="0.25">
      <c r="K706" t="b">
        <f>AND(COUNTIF('Master list(no salts, metals)'!K705,"&lt;=1"),IF(COUNTIF('Master list(no salts, metals)'!$K705:$Y705, "#N/A")=14,TRUE,FALSE))</f>
        <v>0</v>
      </c>
      <c r="L706" t="b">
        <f>AND(COUNTIF('Master list(no salts, metals)'!L705,"&lt;=1"),IF(COUNTIF('Master list(no salts, metals)'!$K705:$Y705, "#N/A")=14,TRUE,FALSE))</f>
        <v>0</v>
      </c>
      <c r="M706" t="b">
        <f>AND(COUNTIF('Master list(no salts, metals)'!M705,"&lt;=1"),IF(COUNTIF('Master list(no salts, metals)'!$K705:$Y705, "#N/A")=14,TRUE,FALSE))</f>
        <v>0</v>
      </c>
      <c r="N706" t="b">
        <f>AND(COUNTIF('Master list(no salts, metals)'!N705,"&lt;=1"),IF(COUNTIF('Master list(no salts, metals)'!$K705:$Y705, "#N/A")=14,TRUE,FALSE))</f>
        <v>0</v>
      </c>
      <c r="O706" t="b">
        <f>AND(COUNTIF('Master list(no salts, metals)'!O705,"&lt;=1"),IF(COUNTIF('Master list(no salts, metals)'!$K705:$Y705, "#N/A")=14,TRUE,FALSE))</f>
        <v>0</v>
      </c>
      <c r="P706" t="b">
        <f>AND(COUNTIF('Master list(no salts, metals)'!P705,"&lt;=1"),IF(COUNTIF('Master list(no salts, metals)'!$K705:$Y705, "#N/A")=14,TRUE,FALSE))</f>
        <v>0</v>
      </c>
      <c r="Q706" t="b">
        <f>AND(COUNTIF('Master list(no salts, metals)'!Q705,"&lt;=1"),IF(COUNTIF('Master list(no salts, metals)'!$K705:$Y705, "#N/A")=14,TRUE,FALSE))</f>
        <v>0</v>
      </c>
      <c r="R706" t="b">
        <f>AND(COUNTIF('Master list(no salts, metals)'!R705,"&lt;=1"),IF(COUNTIF('Master list(no salts, metals)'!$K705:$Y705, "#N/A")=14,TRUE,FALSE))</f>
        <v>0</v>
      </c>
      <c r="S706" t="b">
        <f>AND(COUNTIF('Master list(no salts, metals)'!S705,"&lt;=1"),IF(COUNTIF('Master list(no salts, metals)'!$K705:$Y705, "#N/A")=14,TRUE,FALSE))</f>
        <v>0</v>
      </c>
      <c r="T706" t="b">
        <f>AND(COUNTIF('Master list(no salts, metals)'!T705,"&lt;=1"),IF(COUNTIF('Master list(no salts, metals)'!$K705:$Y705, "#N/A")=14,TRUE,FALSE))</f>
        <v>1</v>
      </c>
      <c r="U706" t="b">
        <f>AND(COUNTIF('Master list(no salts, metals)'!U705,"&lt;=1"),IF(COUNTIF('Master list(no salts, metals)'!$K705:$Y705, "#N/A")=14,TRUE,FALSE))</f>
        <v>0</v>
      </c>
      <c r="V706" t="b">
        <f>AND(COUNTIF('Master list(no salts, metals)'!V705,"&lt;=1"),IF(COUNTIF('Master list(no salts, metals)'!$K705:$Y705, "#N/A")=14,TRUE,FALSE))</f>
        <v>0</v>
      </c>
      <c r="W706" t="b">
        <f>AND(COUNTIF('Master list(no salts, metals)'!W705,"&lt;=1"),IF(COUNTIF('Master list(no salts, metals)'!$K705:$Y705, "#N/A")=14,TRUE,FALSE))</f>
        <v>0</v>
      </c>
      <c r="X706" t="b">
        <f>AND(COUNTIF('Master list(no salts, metals)'!X705,"&lt;=1"),IF(COUNTIF('Master list(no salts, metals)'!$K705:$Y705, "#N/A")=14,TRUE,FALSE))</f>
        <v>0</v>
      </c>
      <c r="Y706" t="b">
        <f>AND(COUNTIF('Master list(no salts, metals)'!Y705,"&lt;=1"),IF(COUNTIF('Master list(no salts, metals)'!$K705:$Y705, "#N/A")=14,TRUE,FALSE))</f>
        <v>0</v>
      </c>
    </row>
    <row r="707" spans="11:25" x14ac:dyDescent="0.25">
      <c r="K707" t="b">
        <f>AND(COUNTIF('Master list(no salts, metals)'!K706,"&lt;=1"),IF(COUNTIF('Master list(no salts, metals)'!$K706:$Y706, "#N/A")=14,TRUE,FALSE))</f>
        <v>0</v>
      </c>
      <c r="L707" t="b">
        <f>AND(COUNTIF('Master list(no salts, metals)'!L706,"&lt;=1"),IF(COUNTIF('Master list(no salts, metals)'!$K706:$Y706, "#N/A")=14,TRUE,FALSE))</f>
        <v>0</v>
      </c>
      <c r="M707" t="b">
        <f>AND(COUNTIF('Master list(no salts, metals)'!M706,"&lt;=1"),IF(COUNTIF('Master list(no salts, metals)'!$K706:$Y706, "#N/A")=14,TRUE,FALSE))</f>
        <v>0</v>
      </c>
      <c r="N707" t="b">
        <f>AND(COUNTIF('Master list(no salts, metals)'!N706,"&lt;=1"),IF(COUNTIF('Master list(no salts, metals)'!$K706:$Y706, "#N/A")=14,TRUE,FALSE))</f>
        <v>0</v>
      </c>
      <c r="O707" t="b">
        <f>AND(COUNTIF('Master list(no salts, metals)'!O706,"&lt;=1"),IF(COUNTIF('Master list(no salts, metals)'!$K706:$Y706, "#N/A")=14,TRUE,FALSE))</f>
        <v>0</v>
      </c>
      <c r="P707" t="b">
        <f>AND(COUNTIF('Master list(no salts, metals)'!P706,"&lt;=1"),IF(COUNTIF('Master list(no salts, metals)'!$K706:$Y706, "#N/A")=14,TRUE,FALSE))</f>
        <v>0</v>
      </c>
      <c r="Q707" t="b">
        <f>AND(COUNTIF('Master list(no salts, metals)'!Q706,"&lt;=1"),IF(COUNTIF('Master list(no salts, metals)'!$K706:$Y706, "#N/A")=14,TRUE,FALSE))</f>
        <v>0</v>
      </c>
      <c r="R707" t="b">
        <f>AND(COUNTIF('Master list(no salts, metals)'!R706,"&lt;=1"),IF(COUNTIF('Master list(no salts, metals)'!$K706:$Y706, "#N/A")=14,TRUE,FALSE))</f>
        <v>0</v>
      </c>
      <c r="S707" t="b">
        <f>AND(COUNTIF('Master list(no salts, metals)'!S706,"&lt;=1"),IF(COUNTIF('Master list(no salts, metals)'!$K706:$Y706, "#N/A")=14,TRUE,FALSE))</f>
        <v>0</v>
      </c>
      <c r="T707" t="b">
        <f>AND(COUNTIF('Master list(no salts, metals)'!T706,"&lt;=1"),IF(COUNTIF('Master list(no salts, metals)'!$K706:$Y706, "#N/A")=14,TRUE,FALSE))</f>
        <v>1</v>
      </c>
      <c r="U707" t="b">
        <f>AND(COUNTIF('Master list(no salts, metals)'!U706,"&lt;=1"),IF(COUNTIF('Master list(no salts, metals)'!$K706:$Y706, "#N/A")=14,TRUE,FALSE))</f>
        <v>0</v>
      </c>
      <c r="V707" t="b">
        <f>AND(COUNTIF('Master list(no salts, metals)'!V706,"&lt;=1"),IF(COUNTIF('Master list(no salts, metals)'!$K706:$Y706, "#N/A")=14,TRUE,FALSE))</f>
        <v>0</v>
      </c>
      <c r="W707" t="b">
        <f>AND(COUNTIF('Master list(no salts, metals)'!W706,"&lt;=1"),IF(COUNTIF('Master list(no salts, metals)'!$K706:$Y706, "#N/A")=14,TRUE,FALSE))</f>
        <v>0</v>
      </c>
      <c r="X707" t="b">
        <f>AND(COUNTIF('Master list(no salts, metals)'!X706,"&lt;=1"),IF(COUNTIF('Master list(no salts, metals)'!$K706:$Y706, "#N/A")=14,TRUE,FALSE))</f>
        <v>0</v>
      </c>
      <c r="Y707" t="b">
        <f>AND(COUNTIF('Master list(no salts, metals)'!Y706,"&lt;=1"),IF(COUNTIF('Master list(no salts, metals)'!$K706:$Y706, "#N/A")=14,TRUE,FALSE))</f>
        <v>0</v>
      </c>
    </row>
    <row r="708" spans="11:25" x14ac:dyDescent="0.25">
      <c r="K708" t="b">
        <f>AND(COUNTIF('Master list(no salts, metals)'!K707,"&lt;=1"),IF(COUNTIF('Master list(no salts, metals)'!$K707:$Y707, "#N/A")=14,TRUE,FALSE))</f>
        <v>0</v>
      </c>
      <c r="L708" t="b">
        <f>AND(COUNTIF('Master list(no salts, metals)'!L707,"&lt;=1"),IF(COUNTIF('Master list(no salts, metals)'!$K707:$Y707, "#N/A")=14,TRUE,FALSE))</f>
        <v>0</v>
      </c>
      <c r="M708" t="b">
        <f>AND(COUNTIF('Master list(no salts, metals)'!M707,"&lt;=1"),IF(COUNTIF('Master list(no salts, metals)'!$K707:$Y707, "#N/A")=14,TRUE,FALSE))</f>
        <v>0</v>
      </c>
      <c r="N708" t="b">
        <f>AND(COUNTIF('Master list(no salts, metals)'!N707,"&lt;=1"),IF(COUNTIF('Master list(no salts, metals)'!$K707:$Y707, "#N/A")=14,TRUE,FALSE))</f>
        <v>0</v>
      </c>
      <c r="O708" t="b">
        <f>AND(COUNTIF('Master list(no salts, metals)'!O707,"&lt;=1"),IF(COUNTIF('Master list(no salts, metals)'!$K707:$Y707, "#N/A")=14,TRUE,FALSE))</f>
        <v>0</v>
      </c>
      <c r="P708" t="b">
        <f>AND(COUNTIF('Master list(no salts, metals)'!P707,"&lt;=1"),IF(COUNTIF('Master list(no salts, metals)'!$K707:$Y707, "#N/A")=14,TRUE,FALSE))</f>
        <v>0</v>
      </c>
      <c r="Q708" t="b">
        <f>AND(COUNTIF('Master list(no salts, metals)'!Q707,"&lt;=1"),IF(COUNTIF('Master list(no salts, metals)'!$K707:$Y707, "#N/A")=14,TRUE,FALSE))</f>
        <v>0</v>
      </c>
      <c r="R708" t="b">
        <f>AND(COUNTIF('Master list(no salts, metals)'!R707,"&lt;=1"),IF(COUNTIF('Master list(no salts, metals)'!$K707:$Y707, "#N/A")=14,TRUE,FALSE))</f>
        <v>0</v>
      </c>
      <c r="S708" t="b">
        <f>AND(COUNTIF('Master list(no salts, metals)'!S707,"&lt;=1"),IF(COUNTIF('Master list(no salts, metals)'!$K707:$Y707, "#N/A")=14,TRUE,FALSE))</f>
        <v>0</v>
      </c>
      <c r="T708" t="b">
        <f>AND(COUNTIF('Master list(no salts, metals)'!T707,"&lt;=1"),IF(COUNTIF('Master list(no salts, metals)'!$K707:$Y707, "#N/A")=14,TRUE,FALSE))</f>
        <v>1</v>
      </c>
      <c r="U708" t="b">
        <f>AND(COUNTIF('Master list(no salts, metals)'!U707,"&lt;=1"),IF(COUNTIF('Master list(no salts, metals)'!$K707:$Y707, "#N/A")=14,TRUE,FALSE))</f>
        <v>0</v>
      </c>
      <c r="V708" t="b">
        <f>AND(COUNTIF('Master list(no salts, metals)'!V707,"&lt;=1"),IF(COUNTIF('Master list(no salts, metals)'!$K707:$Y707, "#N/A")=14,TRUE,FALSE))</f>
        <v>0</v>
      </c>
      <c r="W708" t="b">
        <f>AND(COUNTIF('Master list(no salts, metals)'!W707,"&lt;=1"),IF(COUNTIF('Master list(no salts, metals)'!$K707:$Y707, "#N/A")=14,TRUE,FALSE))</f>
        <v>0</v>
      </c>
      <c r="X708" t="b">
        <f>AND(COUNTIF('Master list(no salts, metals)'!X707,"&lt;=1"),IF(COUNTIF('Master list(no salts, metals)'!$K707:$Y707, "#N/A")=14,TRUE,FALSE))</f>
        <v>0</v>
      </c>
      <c r="Y708" t="b">
        <f>AND(COUNTIF('Master list(no salts, metals)'!Y707,"&lt;=1"),IF(COUNTIF('Master list(no salts, metals)'!$K707:$Y707, "#N/A")=14,TRUE,FALSE))</f>
        <v>0</v>
      </c>
    </row>
    <row r="709" spans="11:25" x14ac:dyDescent="0.25">
      <c r="K709" t="b">
        <f>AND(COUNTIF('Master list(no salts, metals)'!K708,"&lt;=1"),IF(COUNTIF('Master list(no salts, metals)'!$K708:$Y708, "#N/A")=14,TRUE,FALSE))</f>
        <v>0</v>
      </c>
      <c r="L709" t="b">
        <f>AND(COUNTIF('Master list(no salts, metals)'!L708,"&lt;=1"),IF(COUNTIF('Master list(no salts, metals)'!$K708:$Y708, "#N/A")=14,TRUE,FALSE))</f>
        <v>0</v>
      </c>
      <c r="M709" t="b">
        <f>AND(COUNTIF('Master list(no salts, metals)'!M708,"&lt;=1"),IF(COUNTIF('Master list(no salts, metals)'!$K708:$Y708, "#N/A")=14,TRUE,FALSE))</f>
        <v>0</v>
      </c>
      <c r="N709" t="b">
        <f>AND(COUNTIF('Master list(no salts, metals)'!N708,"&lt;=1"),IF(COUNTIF('Master list(no salts, metals)'!$K708:$Y708, "#N/A")=14,TRUE,FALSE))</f>
        <v>0</v>
      </c>
      <c r="O709" t="b">
        <f>AND(COUNTIF('Master list(no salts, metals)'!O708,"&lt;=1"),IF(COUNTIF('Master list(no salts, metals)'!$K708:$Y708, "#N/A")=14,TRUE,FALSE))</f>
        <v>0</v>
      </c>
      <c r="P709" t="b">
        <f>AND(COUNTIF('Master list(no salts, metals)'!P708,"&lt;=1"),IF(COUNTIF('Master list(no salts, metals)'!$K708:$Y708, "#N/A")=14,TRUE,FALSE))</f>
        <v>0</v>
      </c>
      <c r="Q709" t="b">
        <f>AND(COUNTIF('Master list(no salts, metals)'!Q708,"&lt;=1"),IF(COUNTIF('Master list(no salts, metals)'!$K708:$Y708, "#N/A")=14,TRUE,FALSE))</f>
        <v>0</v>
      </c>
      <c r="R709" t="b">
        <f>AND(COUNTIF('Master list(no salts, metals)'!R708,"&lt;=1"),IF(COUNTIF('Master list(no salts, metals)'!$K708:$Y708, "#N/A")=14,TRUE,FALSE))</f>
        <v>0</v>
      </c>
      <c r="S709" t="b">
        <f>AND(COUNTIF('Master list(no salts, metals)'!S708,"&lt;=1"),IF(COUNTIF('Master list(no salts, metals)'!$K708:$Y708, "#N/A")=14,TRUE,FALSE))</f>
        <v>0</v>
      </c>
      <c r="T709" t="b">
        <f>AND(COUNTIF('Master list(no salts, metals)'!T708,"&lt;=1"),IF(COUNTIF('Master list(no salts, metals)'!$K708:$Y708, "#N/A")=14,TRUE,FALSE))</f>
        <v>1</v>
      </c>
      <c r="U709" t="b">
        <f>AND(COUNTIF('Master list(no salts, metals)'!U708,"&lt;=1"),IF(COUNTIF('Master list(no salts, metals)'!$K708:$Y708, "#N/A")=14,TRUE,FALSE))</f>
        <v>0</v>
      </c>
      <c r="V709" t="b">
        <f>AND(COUNTIF('Master list(no salts, metals)'!V708,"&lt;=1"),IF(COUNTIF('Master list(no salts, metals)'!$K708:$Y708, "#N/A")=14,TRUE,FALSE))</f>
        <v>0</v>
      </c>
      <c r="W709" t="b">
        <f>AND(COUNTIF('Master list(no salts, metals)'!W708,"&lt;=1"),IF(COUNTIF('Master list(no salts, metals)'!$K708:$Y708, "#N/A")=14,TRUE,FALSE))</f>
        <v>0</v>
      </c>
      <c r="X709" t="b">
        <f>AND(COUNTIF('Master list(no salts, metals)'!X708,"&lt;=1"),IF(COUNTIF('Master list(no salts, metals)'!$K708:$Y708, "#N/A")=14,TRUE,FALSE))</f>
        <v>0</v>
      </c>
      <c r="Y709" t="b">
        <f>AND(COUNTIF('Master list(no salts, metals)'!Y708,"&lt;=1"),IF(COUNTIF('Master list(no salts, metals)'!$K708:$Y708, "#N/A")=14,TRUE,FALSE))</f>
        <v>0</v>
      </c>
    </row>
    <row r="710" spans="11:25" x14ac:dyDescent="0.25">
      <c r="K710" t="b">
        <f>AND(COUNTIF('Master list(no salts, metals)'!K709,"&lt;=1"),IF(COUNTIF('Master list(no salts, metals)'!$K709:$Y709, "#N/A")=14,TRUE,FALSE))</f>
        <v>0</v>
      </c>
      <c r="L710" t="b">
        <f>AND(COUNTIF('Master list(no salts, metals)'!L709,"&lt;=1"),IF(COUNTIF('Master list(no salts, metals)'!$K709:$Y709, "#N/A")=14,TRUE,FALSE))</f>
        <v>0</v>
      </c>
      <c r="M710" t="b">
        <f>AND(COUNTIF('Master list(no salts, metals)'!M709,"&lt;=1"),IF(COUNTIF('Master list(no salts, metals)'!$K709:$Y709, "#N/A")=14,TRUE,FALSE))</f>
        <v>0</v>
      </c>
      <c r="N710" t="b">
        <f>AND(COUNTIF('Master list(no salts, metals)'!N709,"&lt;=1"),IF(COUNTIF('Master list(no salts, metals)'!$K709:$Y709, "#N/A")=14,TRUE,FALSE))</f>
        <v>0</v>
      </c>
      <c r="O710" t="b">
        <f>AND(COUNTIF('Master list(no salts, metals)'!O709,"&lt;=1"),IF(COUNTIF('Master list(no salts, metals)'!$K709:$Y709, "#N/A")=14,TRUE,FALSE))</f>
        <v>0</v>
      </c>
      <c r="P710" t="b">
        <f>AND(COUNTIF('Master list(no salts, metals)'!P709,"&lt;=1"),IF(COUNTIF('Master list(no salts, metals)'!$K709:$Y709, "#N/A")=14,TRUE,FALSE))</f>
        <v>0</v>
      </c>
      <c r="Q710" t="b">
        <f>AND(COUNTIF('Master list(no salts, metals)'!Q709,"&lt;=1"),IF(COUNTIF('Master list(no salts, metals)'!$K709:$Y709, "#N/A")=14,TRUE,FALSE))</f>
        <v>0</v>
      </c>
      <c r="R710" t="b">
        <f>AND(COUNTIF('Master list(no salts, metals)'!R709,"&lt;=1"),IF(COUNTIF('Master list(no salts, metals)'!$K709:$Y709, "#N/A")=14,TRUE,FALSE))</f>
        <v>0</v>
      </c>
      <c r="S710" t="b">
        <f>AND(COUNTIF('Master list(no salts, metals)'!S709,"&lt;=1"),IF(COUNTIF('Master list(no salts, metals)'!$K709:$Y709, "#N/A")=14,TRUE,FALSE))</f>
        <v>0</v>
      </c>
      <c r="T710" t="b">
        <f>AND(COUNTIF('Master list(no salts, metals)'!T709,"&lt;=1"),IF(COUNTIF('Master list(no salts, metals)'!$K709:$Y709, "#N/A")=14,TRUE,FALSE))</f>
        <v>0</v>
      </c>
      <c r="U710" t="b">
        <f>AND(COUNTIF('Master list(no salts, metals)'!U709,"&lt;=1"),IF(COUNTIF('Master list(no salts, metals)'!$K709:$Y709, "#N/A")=14,TRUE,FALSE))</f>
        <v>0</v>
      </c>
      <c r="V710" t="b">
        <f>AND(COUNTIF('Master list(no salts, metals)'!V709,"&lt;=1"),IF(COUNTIF('Master list(no salts, metals)'!$K709:$Y709, "#N/A")=14,TRUE,FALSE))</f>
        <v>0</v>
      </c>
      <c r="W710" t="b">
        <f>AND(COUNTIF('Master list(no salts, metals)'!W709,"&lt;=1"),IF(COUNTIF('Master list(no salts, metals)'!$K709:$Y709, "#N/A")=14,TRUE,FALSE))</f>
        <v>0</v>
      </c>
      <c r="X710" t="b">
        <f>AND(COUNTIF('Master list(no salts, metals)'!X709,"&lt;=1"),IF(COUNTIF('Master list(no salts, metals)'!$K709:$Y709, "#N/A")=14,TRUE,FALSE))</f>
        <v>0</v>
      </c>
      <c r="Y710" t="b">
        <f>AND(COUNTIF('Master list(no salts, metals)'!Y709,"&lt;=1"),IF(COUNTIF('Master list(no salts, metals)'!$K709:$Y709, "#N/A")=14,TRUE,FALSE))</f>
        <v>0</v>
      </c>
    </row>
    <row r="711" spans="11:25" x14ac:dyDescent="0.25">
      <c r="K711" t="b">
        <f>AND(COUNTIF('Master list(no salts, metals)'!K710,"&lt;=1"),IF(COUNTIF('Master list(no salts, metals)'!$K710:$Y710, "#N/A")=14,TRUE,FALSE))</f>
        <v>0</v>
      </c>
      <c r="L711" t="b">
        <f>AND(COUNTIF('Master list(no salts, metals)'!L710,"&lt;=1"),IF(COUNTIF('Master list(no salts, metals)'!$K710:$Y710, "#N/A")=14,TRUE,FALSE))</f>
        <v>0</v>
      </c>
      <c r="M711" t="b">
        <f>AND(COUNTIF('Master list(no salts, metals)'!M710,"&lt;=1"),IF(COUNTIF('Master list(no salts, metals)'!$K710:$Y710, "#N/A")=14,TRUE,FALSE))</f>
        <v>0</v>
      </c>
      <c r="N711" t="b">
        <f>AND(COUNTIF('Master list(no salts, metals)'!N710,"&lt;=1"),IF(COUNTIF('Master list(no salts, metals)'!$K710:$Y710, "#N/A")=14,TRUE,FALSE))</f>
        <v>0</v>
      </c>
      <c r="O711" t="b">
        <f>AND(COUNTIF('Master list(no salts, metals)'!O710,"&lt;=1"),IF(COUNTIF('Master list(no salts, metals)'!$K710:$Y710, "#N/A")=14,TRUE,FALSE))</f>
        <v>0</v>
      </c>
      <c r="P711" t="b">
        <f>AND(COUNTIF('Master list(no salts, metals)'!P710,"&lt;=1"),IF(COUNTIF('Master list(no salts, metals)'!$K710:$Y710, "#N/A")=14,TRUE,FALSE))</f>
        <v>0</v>
      </c>
      <c r="Q711" t="b">
        <f>AND(COUNTIF('Master list(no salts, metals)'!Q710,"&lt;=1"),IF(COUNTIF('Master list(no salts, metals)'!$K710:$Y710, "#N/A")=14,TRUE,FALSE))</f>
        <v>0</v>
      </c>
      <c r="R711" t="b">
        <f>AND(COUNTIF('Master list(no salts, metals)'!R710,"&lt;=1"),IF(COUNTIF('Master list(no salts, metals)'!$K710:$Y710, "#N/A")=14,TRUE,FALSE))</f>
        <v>0</v>
      </c>
      <c r="S711" t="b">
        <f>AND(COUNTIF('Master list(no salts, metals)'!S710,"&lt;=1"),IF(COUNTIF('Master list(no salts, metals)'!$K710:$Y710, "#N/A")=14,TRUE,FALSE))</f>
        <v>0</v>
      </c>
      <c r="T711" t="b">
        <f>AND(COUNTIF('Master list(no salts, metals)'!T710,"&lt;=1"),IF(COUNTIF('Master list(no salts, metals)'!$K710:$Y710, "#N/A")=14,TRUE,FALSE))</f>
        <v>0</v>
      </c>
      <c r="U711" t="b">
        <f>AND(COUNTIF('Master list(no salts, metals)'!U710,"&lt;=1"),IF(COUNTIF('Master list(no salts, metals)'!$K710:$Y710, "#N/A")=14,TRUE,FALSE))</f>
        <v>0</v>
      </c>
      <c r="V711" t="b">
        <f>AND(COUNTIF('Master list(no salts, metals)'!V710,"&lt;=1"),IF(COUNTIF('Master list(no salts, metals)'!$K710:$Y710, "#N/A")=14,TRUE,FALSE))</f>
        <v>0</v>
      </c>
      <c r="W711" t="b">
        <f>AND(COUNTIF('Master list(no salts, metals)'!W710,"&lt;=1"),IF(COUNTIF('Master list(no salts, metals)'!$K710:$Y710, "#N/A")=14,TRUE,FALSE))</f>
        <v>0</v>
      </c>
      <c r="X711" t="b">
        <f>AND(COUNTIF('Master list(no salts, metals)'!X710,"&lt;=1"),IF(COUNTIF('Master list(no salts, metals)'!$K710:$Y710, "#N/A")=14,TRUE,FALSE))</f>
        <v>0</v>
      </c>
      <c r="Y711" t="b">
        <f>AND(COUNTIF('Master list(no salts, metals)'!Y710,"&lt;=1"),IF(COUNTIF('Master list(no salts, metals)'!$K710:$Y710, "#N/A")=14,TRUE,FALSE))</f>
        <v>0</v>
      </c>
    </row>
    <row r="712" spans="11:25" x14ac:dyDescent="0.25">
      <c r="K712" t="b">
        <f>AND(COUNTIF('Master list(no salts, metals)'!K711,"&lt;=1"),IF(COUNTIF('Master list(no salts, metals)'!$K711:$Y711, "#N/A")=14,TRUE,FALSE))</f>
        <v>0</v>
      </c>
      <c r="L712" t="b">
        <f>AND(COUNTIF('Master list(no salts, metals)'!L711,"&lt;=1"),IF(COUNTIF('Master list(no salts, metals)'!$K711:$Y711, "#N/A")=14,TRUE,FALSE))</f>
        <v>0</v>
      </c>
      <c r="M712" t="b">
        <f>AND(COUNTIF('Master list(no salts, metals)'!M711,"&lt;=1"),IF(COUNTIF('Master list(no salts, metals)'!$K711:$Y711, "#N/A")=14,TRUE,FALSE))</f>
        <v>0</v>
      </c>
      <c r="N712" t="b">
        <f>AND(COUNTIF('Master list(no salts, metals)'!N711,"&lt;=1"),IF(COUNTIF('Master list(no salts, metals)'!$K711:$Y711, "#N/A")=14,TRUE,FALSE))</f>
        <v>0</v>
      </c>
      <c r="O712" t="b">
        <f>AND(COUNTIF('Master list(no salts, metals)'!O711,"&lt;=1"),IF(COUNTIF('Master list(no salts, metals)'!$K711:$Y711, "#N/A")=14,TRUE,FALSE))</f>
        <v>0</v>
      </c>
      <c r="P712" t="b">
        <f>AND(COUNTIF('Master list(no salts, metals)'!P711,"&lt;=1"),IF(COUNTIF('Master list(no salts, metals)'!$K711:$Y711, "#N/A")=14,TRUE,FALSE))</f>
        <v>0</v>
      </c>
      <c r="Q712" t="b">
        <f>AND(COUNTIF('Master list(no salts, metals)'!Q711,"&lt;=1"),IF(COUNTIF('Master list(no salts, metals)'!$K711:$Y711, "#N/A")=14,TRUE,FALSE))</f>
        <v>0</v>
      </c>
      <c r="R712" t="b">
        <f>AND(COUNTIF('Master list(no salts, metals)'!R711,"&lt;=1"),IF(COUNTIF('Master list(no salts, metals)'!$K711:$Y711, "#N/A")=14,TRUE,FALSE))</f>
        <v>0</v>
      </c>
      <c r="S712" t="b">
        <f>AND(COUNTIF('Master list(no salts, metals)'!S711,"&lt;=1"),IF(COUNTIF('Master list(no salts, metals)'!$K711:$Y711, "#N/A")=14,TRUE,FALSE))</f>
        <v>0</v>
      </c>
      <c r="T712" t="b">
        <f>AND(COUNTIF('Master list(no salts, metals)'!T711,"&lt;=1"),IF(COUNTIF('Master list(no salts, metals)'!$K711:$Y711, "#N/A")=14,TRUE,FALSE))</f>
        <v>1</v>
      </c>
      <c r="U712" t="b">
        <f>AND(COUNTIF('Master list(no salts, metals)'!U711,"&lt;=1"),IF(COUNTIF('Master list(no salts, metals)'!$K711:$Y711, "#N/A")=14,TRUE,FALSE))</f>
        <v>0</v>
      </c>
      <c r="V712" t="b">
        <f>AND(COUNTIF('Master list(no salts, metals)'!V711,"&lt;=1"),IF(COUNTIF('Master list(no salts, metals)'!$K711:$Y711, "#N/A")=14,TRUE,FALSE))</f>
        <v>0</v>
      </c>
      <c r="W712" t="b">
        <f>AND(COUNTIF('Master list(no salts, metals)'!W711,"&lt;=1"),IF(COUNTIF('Master list(no salts, metals)'!$K711:$Y711, "#N/A")=14,TRUE,FALSE))</f>
        <v>0</v>
      </c>
      <c r="X712" t="b">
        <f>AND(COUNTIF('Master list(no salts, metals)'!X711,"&lt;=1"),IF(COUNTIF('Master list(no salts, metals)'!$K711:$Y711, "#N/A")=14,TRUE,FALSE))</f>
        <v>0</v>
      </c>
      <c r="Y712" t="b">
        <f>AND(COUNTIF('Master list(no salts, metals)'!Y711,"&lt;=1"),IF(COUNTIF('Master list(no salts, metals)'!$K711:$Y711, "#N/A")=14,TRUE,FALSE))</f>
        <v>0</v>
      </c>
    </row>
    <row r="713" spans="11:25" x14ac:dyDescent="0.25">
      <c r="K713" t="b">
        <f>AND(COUNTIF('Master list(no salts, metals)'!K712,"&lt;=1"),IF(COUNTIF('Master list(no salts, metals)'!$K712:$Y712, "#N/A")=14,TRUE,FALSE))</f>
        <v>0</v>
      </c>
      <c r="L713" t="b">
        <f>AND(COUNTIF('Master list(no salts, metals)'!L712,"&lt;=1"),IF(COUNTIF('Master list(no salts, metals)'!$K712:$Y712, "#N/A")=14,TRUE,FALSE))</f>
        <v>0</v>
      </c>
      <c r="M713" t="b">
        <f>AND(COUNTIF('Master list(no salts, metals)'!M712,"&lt;=1"),IF(COUNTIF('Master list(no salts, metals)'!$K712:$Y712, "#N/A")=14,TRUE,FALSE))</f>
        <v>0</v>
      </c>
      <c r="N713" t="b">
        <f>AND(COUNTIF('Master list(no salts, metals)'!N712,"&lt;=1"),IF(COUNTIF('Master list(no salts, metals)'!$K712:$Y712, "#N/A")=14,TRUE,FALSE))</f>
        <v>0</v>
      </c>
      <c r="O713" t="b">
        <f>AND(COUNTIF('Master list(no salts, metals)'!O712,"&lt;=1"),IF(COUNTIF('Master list(no salts, metals)'!$K712:$Y712, "#N/A")=14,TRUE,FALSE))</f>
        <v>0</v>
      </c>
      <c r="P713" t="b">
        <f>AND(COUNTIF('Master list(no salts, metals)'!P712,"&lt;=1"),IF(COUNTIF('Master list(no salts, metals)'!$K712:$Y712, "#N/A")=14,TRUE,FALSE))</f>
        <v>0</v>
      </c>
      <c r="Q713" t="b">
        <f>AND(COUNTIF('Master list(no salts, metals)'!Q712,"&lt;=1"),IF(COUNTIF('Master list(no salts, metals)'!$K712:$Y712, "#N/A")=14,TRUE,FALSE))</f>
        <v>0</v>
      </c>
      <c r="R713" t="b">
        <f>AND(COUNTIF('Master list(no salts, metals)'!R712,"&lt;=1"),IF(COUNTIF('Master list(no salts, metals)'!$K712:$Y712, "#N/A")=14,TRUE,FALSE))</f>
        <v>0</v>
      </c>
      <c r="S713" t="b">
        <f>AND(COUNTIF('Master list(no salts, metals)'!S712,"&lt;=1"),IF(COUNTIF('Master list(no salts, metals)'!$K712:$Y712, "#N/A")=14,TRUE,FALSE))</f>
        <v>0</v>
      </c>
      <c r="T713" t="b">
        <f>AND(COUNTIF('Master list(no salts, metals)'!T712,"&lt;=1"),IF(COUNTIF('Master list(no salts, metals)'!$K712:$Y712, "#N/A")=14,TRUE,FALSE))</f>
        <v>0</v>
      </c>
      <c r="U713" t="b">
        <f>AND(COUNTIF('Master list(no salts, metals)'!U712,"&lt;=1"),IF(COUNTIF('Master list(no salts, metals)'!$K712:$Y712, "#N/A")=14,TRUE,FALSE))</f>
        <v>0</v>
      </c>
      <c r="V713" t="b">
        <f>AND(COUNTIF('Master list(no salts, metals)'!V712,"&lt;=1"),IF(COUNTIF('Master list(no salts, metals)'!$K712:$Y712, "#N/A")=14,TRUE,FALSE))</f>
        <v>0</v>
      </c>
      <c r="W713" t="b">
        <f>AND(COUNTIF('Master list(no salts, metals)'!W712,"&lt;=1"),IF(COUNTIF('Master list(no salts, metals)'!$K712:$Y712, "#N/A")=14,TRUE,FALSE))</f>
        <v>1</v>
      </c>
      <c r="X713" t="b">
        <f>AND(COUNTIF('Master list(no salts, metals)'!X712,"&lt;=1"),IF(COUNTIF('Master list(no salts, metals)'!$K712:$Y712, "#N/A")=14,TRUE,FALSE))</f>
        <v>0</v>
      </c>
      <c r="Y713" t="b">
        <f>AND(COUNTIF('Master list(no salts, metals)'!Y712,"&lt;=1"),IF(COUNTIF('Master list(no salts, metals)'!$K712:$Y712, "#N/A")=14,TRUE,FALSE))</f>
        <v>0</v>
      </c>
    </row>
    <row r="714" spans="11:25" x14ac:dyDescent="0.25">
      <c r="K714" t="b">
        <f>AND(COUNTIF('Master list(no salts, metals)'!K713,"&lt;=1"),IF(COUNTIF('Master list(no salts, metals)'!$K713:$Y713, "#N/A")=14,TRUE,FALSE))</f>
        <v>0</v>
      </c>
      <c r="L714" t="b">
        <f>AND(COUNTIF('Master list(no salts, metals)'!L713,"&lt;=1"),IF(COUNTIF('Master list(no salts, metals)'!$K713:$Y713, "#N/A")=14,TRUE,FALSE))</f>
        <v>0</v>
      </c>
      <c r="M714" t="b">
        <f>AND(COUNTIF('Master list(no salts, metals)'!M713,"&lt;=1"),IF(COUNTIF('Master list(no salts, metals)'!$K713:$Y713, "#N/A")=14,TRUE,FALSE))</f>
        <v>0</v>
      </c>
      <c r="N714" t="b">
        <f>AND(COUNTIF('Master list(no salts, metals)'!N713,"&lt;=1"),IF(COUNTIF('Master list(no salts, metals)'!$K713:$Y713, "#N/A")=14,TRUE,FALSE))</f>
        <v>0</v>
      </c>
      <c r="O714" t="b">
        <f>AND(COUNTIF('Master list(no salts, metals)'!O713,"&lt;=1"),IF(COUNTIF('Master list(no salts, metals)'!$K713:$Y713, "#N/A")=14,TRUE,FALSE))</f>
        <v>0</v>
      </c>
      <c r="P714" t="b">
        <f>AND(COUNTIF('Master list(no salts, metals)'!P713,"&lt;=1"),IF(COUNTIF('Master list(no salts, metals)'!$K713:$Y713, "#N/A")=14,TRUE,FALSE))</f>
        <v>0</v>
      </c>
      <c r="Q714" t="b">
        <f>AND(COUNTIF('Master list(no salts, metals)'!Q713,"&lt;=1"),IF(COUNTIF('Master list(no salts, metals)'!$K713:$Y713, "#N/A")=14,TRUE,FALSE))</f>
        <v>0</v>
      </c>
      <c r="R714" t="b">
        <f>AND(COUNTIF('Master list(no salts, metals)'!R713,"&lt;=1"),IF(COUNTIF('Master list(no salts, metals)'!$K713:$Y713, "#N/A")=14,TRUE,FALSE))</f>
        <v>0</v>
      </c>
      <c r="S714" t="b">
        <f>AND(COUNTIF('Master list(no salts, metals)'!S713,"&lt;=1"),IF(COUNTIF('Master list(no salts, metals)'!$K713:$Y713, "#N/A")=14,TRUE,FALSE))</f>
        <v>0</v>
      </c>
      <c r="T714" t="b">
        <f>AND(COUNTIF('Master list(no salts, metals)'!T713,"&lt;=1"),IF(COUNTIF('Master list(no salts, metals)'!$K713:$Y713, "#N/A")=14,TRUE,FALSE))</f>
        <v>1</v>
      </c>
      <c r="U714" t="b">
        <f>AND(COUNTIF('Master list(no salts, metals)'!U713,"&lt;=1"),IF(COUNTIF('Master list(no salts, metals)'!$K713:$Y713, "#N/A")=14,TRUE,FALSE))</f>
        <v>0</v>
      </c>
      <c r="V714" t="b">
        <f>AND(COUNTIF('Master list(no salts, metals)'!V713,"&lt;=1"),IF(COUNTIF('Master list(no salts, metals)'!$K713:$Y713, "#N/A")=14,TRUE,FALSE))</f>
        <v>0</v>
      </c>
      <c r="W714" t="b">
        <f>AND(COUNTIF('Master list(no salts, metals)'!W713,"&lt;=1"),IF(COUNTIF('Master list(no salts, metals)'!$K713:$Y713, "#N/A")=14,TRUE,FALSE))</f>
        <v>0</v>
      </c>
      <c r="X714" t="b">
        <f>AND(COUNTIF('Master list(no salts, metals)'!X713,"&lt;=1"),IF(COUNTIF('Master list(no salts, metals)'!$K713:$Y713, "#N/A")=14,TRUE,FALSE))</f>
        <v>0</v>
      </c>
      <c r="Y714" t="b">
        <f>AND(COUNTIF('Master list(no salts, metals)'!Y713,"&lt;=1"),IF(COUNTIF('Master list(no salts, metals)'!$K713:$Y713, "#N/A")=14,TRUE,FALSE))</f>
        <v>0</v>
      </c>
    </row>
    <row r="715" spans="11:25" x14ac:dyDescent="0.25">
      <c r="K715" t="b">
        <f>AND(COUNTIF('Master list(no salts, metals)'!K714,"&lt;=1"),IF(COUNTIF('Master list(no salts, metals)'!$K714:$Y714, "#N/A")=14,TRUE,FALSE))</f>
        <v>0</v>
      </c>
      <c r="L715" t="b">
        <f>AND(COUNTIF('Master list(no salts, metals)'!L714,"&lt;=1"),IF(COUNTIF('Master list(no salts, metals)'!$K714:$Y714, "#N/A")=14,TRUE,FALSE))</f>
        <v>0</v>
      </c>
      <c r="M715" t="b">
        <f>AND(COUNTIF('Master list(no salts, metals)'!M714,"&lt;=1"),IF(COUNTIF('Master list(no salts, metals)'!$K714:$Y714, "#N/A")=14,TRUE,FALSE))</f>
        <v>0</v>
      </c>
      <c r="N715" t="b">
        <f>AND(COUNTIF('Master list(no salts, metals)'!N714,"&lt;=1"),IF(COUNTIF('Master list(no salts, metals)'!$K714:$Y714, "#N/A")=14,TRUE,FALSE))</f>
        <v>0</v>
      </c>
      <c r="O715" t="b">
        <f>AND(COUNTIF('Master list(no salts, metals)'!O714,"&lt;=1"),IF(COUNTIF('Master list(no salts, metals)'!$K714:$Y714, "#N/A")=14,TRUE,FALSE))</f>
        <v>0</v>
      </c>
      <c r="P715" t="b">
        <f>AND(COUNTIF('Master list(no salts, metals)'!P714,"&lt;=1"),IF(COUNTIF('Master list(no salts, metals)'!$K714:$Y714, "#N/A")=14,TRUE,FALSE))</f>
        <v>0</v>
      </c>
      <c r="Q715" t="b">
        <f>AND(COUNTIF('Master list(no salts, metals)'!Q714,"&lt;=1"),IF(COUNTIF('Master list(no salts, metals)'!$K714:$Y714, "#N/A")=14,TRUE,FALSE))</f>
        <v>0</v>
      </c>
      <c r="R715" t="b">
        <f>AND(COUNTIF('Master list(no salts, metals)'!R714,"&lt;=1"),IF(COUNTIF('Master list(no salts, metals)'!$K714:$Y714, "#N/A")=14,TRUE,FALSE))</f>
        <v>0</v>
      </c>
      <c r="S715" t="b">
        <f>AND(COUNTIF('Master list(no salts, metals)'!S714,"&lt;=1"),IF(COUNTIF('Master list(no salts, metals)'!$K714:$Y714, "#N/A")=14,TRUE,FALSE))</f>
        <v>0</v>
      </c>
      <c r="T715" t="b">
        <f>AND(COUNTIF('Master list(no salts, metals)'!T714,"&lt;=1"),IF(COUNTIF('Master list(no salts, metals)'!$K714:$Y714, "#N/A")=14,TRUE,FALSE))</f>
        <v>0</v>
      </c>
      <c r="U715" t="b">
        <f>AND(COUNTIF('Master list(no salts, metals)'!U714,"&lt;=1"),IF(COUNTIF('Master list(no salts, metals)'!$K714:$Y714, "#N/A")=14,TRUE,FALSE))</f>
        <v>0</v>
      </c>
      <c r="V715" t="b">
        <f>AND(COUNTIF('Master list(no salts, metals)'!V714,"&lt;=1"),IF(COUNTIF('Master list(no salts, metals)'!$K714:$Y714, "#N/A")=14,TRUE,FALSE))</f>
        <v>0</v>
      </c>
      <c r="W715" t="b">
        <f>AND(COUNTIF('Master list(no salts, metals)'!W714,"&lt;=1"),IF(COUNTIF('Master list(no salts, metals)'!$K714:$Y714, "#N/A")=14,TRUE,FALSE))</f>
        <v>0</v>
      </c>
      <c r="X715" t="b">
        <f>AND(COUNTIF('Master list(no salts, metals)'!X714,"&lt;=1"),IF(COUNTIF('Master list(no salts, metals)'!$K714:$Y714, "#N/A")=14,TRUE,FALSE))</f>
        <v>1</v>
      </c>
      <c r="Y715" t="b">
        <f>AND(COUNTIF('Master list(no salts, metals)'!Y714,"&lt;=1"),IF(COUNTIF('Master list(no salts, metals)'!$K714:$Y714, "#N/A")=14,TRUE,FALSE))</f>
        <v>0</v>
      </c>
    </row>
    <row r="716" spans="11:25" x14ac:dyDescent="0.25">
      <c r="K716" t="b">
        <f>AND(COUNTIF('Master list(no salts, metals)'!K715,"&lt;=1"),IF(COUNTIF('Master list(no salts, metals)'!$K715:$Y715, "#N/A")=14,TRUE,FALSE))</f>
        <v>0</v>
      </c>
      <c r="L716" t="b">
        <f>AND(COUNTIF('Master list(no salts, metals)'!L715,"&lt;=1"),IF(COUNTIF('Master list(no salts, metals)'!$K715:$Y715, "#N/A")=14,TRUE,FALSE))</f>
        <v>0</v>
      </c>
      <c r="M716" t="b">
        <f>AND(COUNTIF('Master list(no salts, metals)'!M715,"&lt;=1"),IF(COUNTIF('Master list(no salts, metals)'!$K715:$Y715, "#N/A")=14,TRUE,FALSE))</f>
        <v>0</v>
      </c>
      <c r="N716" t="b">
        <f>AND(COUNTIF('Master list(no salts, metals)'!N715,"&lt;=1"),IF(COUNTIF('Master list(no salts, metals)'!$K715:$Y715, "#N/A")=14,TRUE,FALSE))</f>
        <v>0</v>
      </c>
      <c r="O716" t="b">
        <f>AND(COUNTIF('Master list(no salts, metals)'!O715,"&lt;=1"),IF(COUNTIF('Master list(no salts, metals)'!$K715:$Y715, "#N/A")=14,TRUE,FALSE))</f>
        <v>0</v>
      </c>
      <c r="P716" t="b">
        <f>AND(COUNTIF('Master list(no salts, metals)'!P715,"&lt;=1"),IF(COUNTIF('Master list(no salts, metals)'!$K715:$Y715, "#N/A")=14,TRUE,FALSE))</f>
        <v>0</v>
      </c>
      <c r="Q716" t="b">
        <f>AND(COUNTIF('Master list(no salts, metals)'!Q715,"&lt;=1"),IF(COUNTIF('Master list(no salts, metals)'!$K715:$Y715, "#N/A")=14,TRUE,FALSE))</f>
        <v>0</v>
      </c>
      <c r="R716" t="b">
        <f>AND(COUNTIF('Master list(no salts, metals)'!R715,"&lt;=1"),IF(COUNTIF('Master list(no salts, metals)'!$K715:$Y715, "#N/A")=14,TRUE,FALSE))</f>
        <v>0</v>
      </c>
      <c r="S716" t="b">
        <f>AND(COUNTIF('Master list(no salts, metals)'!S715,"&lt;=1"),IF(COUNTIF('Master list(no salts, metals)'!$K715:$Y715, "#N/A")=14,TRUE,FALSE))</f>
        <v>0</v>
      </c>
      <c r="T716" t="b">
        <f>AND(COUNTIF('Master list(no salts, metals)'!T715,"&lt;=1"),IF(COUNTIF('Master list(no salts, metals)'!$K715:$Y715, "#N/A")=14,TRUE,FALSE))</f>
        <v>0</v>
      </c>
      <c r="U716" t="b">
        <f>AND(COUNTIF('Master list(no salts, metals)'!U715,"&lt;=1"),IF(COUNTIF('Master list(no salts, metals)'!$K715:$Y715, "#N/A")=14,TRUE,FALSE))</f>
        <v>0</v>
      </c>
      <c r="V716" t="b">
        <f>AND(COUNTIF('Master list(no salts, metals)'!V715,"&lt;=1"),IF(COUNTIF('Master list(no salts, metals)'!$K715:$Y715, "#N/A")=14,TRUE,FALSE))</f>
        <v>0</v>
      </c>
      <c r="W716" t="b">
        <f>AND(COUNTIF('Master list(no salts, metals)'!W715,"&lt;=1"),IF(COUNTIF('Master list(no salts, metals)'!$K715:$Y715, "#N/A")=14,TRUE,FALSE))</f>
        <v>0</v>
      </c>
      <c r="X716" t="b">
        <f>AND(COUNTIF('Master list(no salts, metals)'!X715,"&lt;=1"),IF(COUNTIF('Master list(no salts, metals)'!$K715:$Y715, "#N/A")=14,TRUE,FALSE))</f>
        <v>1</v>
      </c>
      <c r="Y716" t="b">
        <f>AND(COUNTIF('Master list(no salts, metals)'!Y715,"&lt;=1"),IF(COUNTIF('Master list(no salts, metals)'!$K715:$Y715, "#N/A")=14,TRUE,FALSE))</f>
        <v>0</v>
      </c>
    </row>
    <row r="717" spans="11:25" x14ac:dyDescent="0.25">
      <c r="K717" t="b">
        <f>AND(COUNTIF('Master list(no salts, metals)'!K716,"&lt;=1"),IF(COUNTIF('Master list(no salts, metals)'!$K716:$Y716, "#N/A")=14,TRUE,FALSE))</f>
        <v>0</v>
      </c>
      <c r="L717" t="b">
        <f>AND(COUNTIF('Master list(no salts, metals)'!L716,"&lt;=1"),IF(COUNTIF('Master list(no salts, metals)'!$K716:$Y716, "#N/A")=14,TRUE,FALSE))</f>
        <v>0</v>
      </c>
      <c r="M717" t="b">
        <f>AND(COUNTIF('Master list(no salts, metals)'!M716,"&lt;=1"),IF(COUNTIF('Master list(no salts, metals)'!$K716:$Y716, "#N/A")=14,TRUE,FALSE))</f>
        <v>0</v>
      </c>
      <c r="N717" t="b">
        <f>AND(COUNTIF('Master list(no salts, metals)'!N716,"&lt;=1"),IF(COUNTIF('Master list(no salts, metals)'!$K716:$Y716, "#N/A")=14,TRUE,FALSE))</f>
        <v>0</v>
      </c>
      <c r="O717" t="b">
        <f>AND(COUNTIF('Master list(no salts, metals)'!O716,"&lt;=1"),IF(COUNTIF('Master list(no salts, metals)'!$K716:$Y716, "#N/A")=14,TRUE,FALSE))</f>
        <v>0</v>
      </c>
      <c r="P717" t="b">
        <f>AND(COUNTIF('Master list(no salts, metals)'!P716,"&lt;=1"),IF(COUNTIF('Master list(no salts, metals)'!$K716:$Y716, "#N/A")=14,TRUE,FALSE))</f>
        <v>0</v>
      </c>
      <c r="Q717" t="b">
        <f>AND(COUNTIF('Master list(no salts, metals)'!Q716,"&lt;=1"),IF(COUNTIF('Master list(no salts, metals)'!$K716:$Y716, "#N/A")=14,TRUE,FALSE))</f>
        <v>0</v>
      </c>
      <c r="R717" t="b">
        <f>AND(COUNTIF('Master list(no salts, metals)'!R716,"&lt;=1"),IF(COUNTIF('Master list(no salts, metals)'!$K716:$Y716, "#N/A")=14,TRUE,FALSE))</f>
        <v>0</v>
      </c>
      <c r="S717" t="b">
        <f>AND(COUNTIF('Master list(no salts, metals)'!S716,"&lt;=1"),IF(COUNTIF('Master list(no salts, metals)'!$K716:$Y716, "#N/A")=14,TRUE,FALSE))</f>
        <v>0</v>
      </c>
      <c r="T717" t="b">
        <f>AND(COUNTIF('Master list(no salts, metals)'!T716,"&lt;=1"),IF(COUNTIF('Master list(no salts, metals)'!$K716:$Y716, "#N/A")=14,TRUE,FALSE))</f>
        <v>0</v>
      </c>
      <c r="U717" t="b">
        <f>AND(COUNTIF('Master list(no salts, metals)'!U716,"&lt;=1"),IF(COUNTIF('Master list(no salts, metals)'!$K716:$Y716, "#N/A")=14,TRUE,FALSE))</f>
        <v>0</v>
      </c>
      <c r="V717" t="b">
        <f>AND(COUNTIF('Master list(no salts, metals)'!V716,"&lt;=1"),IF(COUNTIF('Master list(no salts, metals)'!$K716:$Y716, "#N/A")=14,TRUE,FALSE))</f>
        <v>0</v>
      </c>
      <c r="W717" t="b">
        <f>AND(COUNTIF('Master list(no salts, metals)'!W716,"&lt;=1"),IF(COUNTIF('Master list(no salts, metals)'!$K716:$Y716, "#N/A")=14,TRUE,FALSE))</f>
        <v>0</v>
      </c>
      <c r="X717" t="b">
        <f>AND(COUNTIF('Master list(no salts, metals)'!X716,"&lt;=1"),IF(COUNTIF('Master list(no salts, metals)'!$K716:$Y716, "#N/A")=14,TRUE,FALSE))</f>
        <v>1</v>
      </c>
      <c r="Y717" t="b">
        <f>AND(COUNTIF('Master list(no salts, metals)'!Y716,"&lt;=1"),IF(COUNTIF('Master list(no salts, metals)'!$K716:$Y716, "#N/A")=14,TRUE,FALSE))</f>
        <v>0</v>
      </c>
    </row>
    <row r="718" spans="11:25" x14ac:dyDescent="0.25">
      <c r="K718" t="b">
        <f>AND(COUNTIF('Master list(no salts, metals)'!K717,"&lt;=1"),IF(COUNTIF('Master list(no salts, metals)'!$K717:$Y717, "#N/A")=14,TRUE,FALSE))</f>
        <v>0</v>
      </c>
      <c r="L718" t="b">
        <f>AND(COUNTIF('Master list(no salts, metals)'!L717,"&lt;=1"),IF(COUNTIF('Master list(no salts, metals)'!$K717:$Y717, "#N/A")=14,TRUE,FALSE))</f>
        <v>0</v>
      </c>
      <c r="M718" t="b">
        <f>AND(COUNTIF('Master list(no salts, metals)'!M717,"&lt;=1"),IF(COUNTIF('Master list(no salts, metals)'!$K717:$Y717, "#N/A")=14,TRUE,FALSE))</f>
        <v>0</v>
      </c>
      <c r="N718" t="b">
        <f>AND(COUNTIF('Master list(no salts, metals)'!N717,"&lt;=1"),IF(COUNTIF('Master list(no salts, metals)'!$K717:$Y717, "#N/A")=14,TRUE,FALSE))</f>
        <v>0</v>
      </c>
      <c r="O718" t="b">
        <f>AND(COUNTIF('Master list(no salts, metals)'!O717,"&lt;=1"),IF(COUNTIF('Master list(no salts, metals)'!$K717:$Y717, "#N/A")=14,TRUE,FALSE))</f>
        <v>0</v>
      </c>
      <c r="P718" t="b">
        <f>AND(COUNTIF('Master list(no salts, metals)'!P717,"&lt;=1"),IF(COUNTIF('Master list(no salts, metals)'!$K717:$Y717, "#N/A")=14,TRUE,FALSE))</f>
        <v>0</v>
      </c>
      <c r="Q718" t="b">
        <f>AND(COUNTIF('Master list(no salts, metals)'!Q717,"&lt;=1"),IF(COUNTIF('Master list(no salts, metals)'!$K717:$Y717, "#N/A")=14,TRUE,FALSE))</f>
        <v>0</v>
      </c>
      <c r="R718" t="b">
        <f>AND(COUNTIF('Master list(no salts, metals)'!R717,"&lt;=1"),IF(COUNTIF('Master list(no salts, metals)'!$K717:$Y717, "#N/A")=14,TRUE,FALSE))</f>
        <v>0</v>
      </c>
      <c r="S718" t="b">
        <f>AND(COUNTIF('Master list(no salts, metals)'!S717,"&lt;=1"),IF(COUNTIF('Master list(no salts, metals)'!$K717:$Y717, "#N/A")=14,TRUE,FALSE))</f>
        <v>0</v>
      </c>
      <c r="T718" t="b">
        <f>AND(COUNTIF('Master list(no salts, metals)'!T717,"&lt;=1"),IF(COUNTIF('Master list(no salts, metals)'!$K717:$Y717, "#N/A")=14,TRUE,FALSE))</f>
        <v>0</v>
      </c>
      <c r="U718" t="b">
        <f>AND(COUNTIF('Master list(no salts, metals)'!U717,"&lt;=1"),IF(COUNTIF('Master list(no salts, metals)'!$K717:$Y717, "#N/A")=14,TRUE,FALSE))</f>
        <v>0</v>
      </c>
      <c r="V718" t="b">
        <f>AND(COUNTIF('Master list(no salts, metals)'!V717,"&lt;=1"),IF(COUNTIF('Master list(no salts, metals)'!$K717:$Y717, "#N/A")=14,TRUE,FALSE))</f>
        <v>0</v>
      </c>
      <c r="W718" t="b">
        <f>AND(COUNTIF('Master list(no salts, metals)'!W717,"&lt;=1"),IF(COUNTIF('Master list(no salts, metals)'!$K717:$Y717, "#N/A")=14,TRUE,FALSE))</f>
        <v>0</v>
      </c>
      <c r="X718" t="b">
        <f>AND(COUNTIF('Master list(no salts, metals)'!X717,"&lt;=1"),IF(COUNTIF('Master list(no salts, metals)'!$K717:$Y717, "#N/A")=14,TRUE,FALSE))</f>
        <v>1</v>
      </c>
      <c r="Y718" t="b">
        <f>AND(COUNTIF('Master list(no salts, metals)'!Y717,"&lt;=1"),IF(COUNTIF('Master list(no salts, metals)'!$K717:$Y717, "#N/A")=14,TRUE,FALSE))</f>
        <v>0</v>
      </c>
    </row>
    <row r="719" spans="11:25" x14ac:dyDescent="0.25">
      <c r="K719" t="b">
        <f>AND(COUNTIF('Master list(no salts, metals)'!K718,"&lt;=1"),IF(COUNTIF('Master list(no salts, metals)'!$K718:$Y718, "#N/A")=14,TRUE,FALSE))</f>
        <v>0</v>
      </c>
      <c r="L719" t="b">
        <f>AND(COUNTIF('Master list(no salts, metals)'!L718,"&lt;=1"),IF(COUNTIF('Master list(no salts, metals)'!$K718:$Y718, "#N/A")=14,TRUE,FALSE))</f>
        <v>0</v>
      </c>
      <c r="M719" t="b">
        <f>AND(COUNTIF('Master list(no salts, metals)'!M718,"&lt;=1"),IF(COUNTIF('Master list(no salts, metals)'!$K718:$Y718, "#N/A")=14,TRUE,FALSE))</f>
        <v>0</v>
      </c>
      <c r="N719" t="b">
        <f>AND(COUNTIF('Master list(no salts, metals)'!N718,"&lt;=1"),IF(COUNTIF('Master list(no salts, metals)'!$K718:$Y718, "#N/A")=14,TRUE,FALSE))</f>
        <v>0</v>
      </c>
      <c r="O719" t="b">
        <f>AND(COUNTIF('Master list(no salts, metals)'!O718,"&lt;=1"),IF(COUNTIF('Master list(no salts, metals)'!$K718:$Y718, "#N/A")=14,TRUE,FALSE))</f>
        <v>0</v>
      </c>
      <c r="P719" t="b">
        <f>AND(COUNTIF('Master list(no salts, metals)'!P718,"&lt;=1"),IF(COUNTIF('Master list(no salts, metals)'!$K718:$Y718, "#N/A")=14,TRUE,FALSE))</f>
        <v>0</v>
      </c>
      <c r="Q719" t="b">
        <f>AND(COUNTIF('Master list(no salts, metals)'!Q718,"&lt;=1"),IF(COUNTIF('Master list(no salts, metals)'!$K718:$Y718, "#N/A")=14,TRUE,FALSE))</f>
        <v>0</v>
      </c>
      <c r="R719" t="b">
        <f>AND(COUNTIF('Master list(no salts, metals)'!R718,"&lt;=1"),IF(COUNTIF('Master list(no salts, metals)'!$K718:$Y718, "#N/A")=14,TRUE,FALSE))</f>
        <v>0</v>
      </c>
      <c r="S719" t="b">
        <f>AND(COUNTIF('Master list(no salts, metals)'!S718,"&lt;=1"),IF(COUNTIF('Master list(no salts, metals)'!$K718:$Y718, "#N/A")=14,TRUE,FALSE))</f>
        <v>0</v>
      </c>
      <c r="T719" t="b">
        <f>AND(COUNTIF('Master list(no salts, metals)'!T718,"&lt;=1"),IF(COUNTIF('Master list(no salts, metals)'!$K718:$Y718, "#N/A")=14,TRUE,FALSE))</f>
        <v>0</v>
      </c>
      <c r="U719" t="b">
        <f>AND(COUNTIF('Master list(no salts, metals)'!U718,"&lt;=1"),IF(COUNTIF('Master list(no salts, metals)'!$K718:$Y718, "#N/A")=14,TRUE,FALSE))</f>
        <v>0</v>
      </c>
      <c r="V719" t="b">
        <f>AND(COUNTIF('Master list(no salts, metals)'!V718,"&lt;=1"),IF(COUNTIF('Master list(no salts, metals)'!$K718:$Y718, "#N/A")=14,TRUE,FALSE))</f>
        <v>0</v>
      </c>
      <c r="W719" t="b">
        <f>AND(COUNTIF('Master list(no salts, metals)'!W718,"&lt;=1"),IF(COUNTIF('Master list(no salts, metals)'!$K718:$Y718, "#N/A")=14,TRUE,FALSE))</f>
        <v>0</v>
      </c>
      <c r="X719" t="b">
        <f>AND(COUNTIF('Master list(no salts, metals)'!X718,"&lt;=1"),IF(COUNTIF('Master list(no salts, metals)'!$K718:$Y718, "#N/A")=14,TRUE,FALSE))</f>
        <v>0</v>
      </c>
      <c r="Y719" t="b">
        <f>AND(COUNTIF('Master list(no salts, metals)'!Y718,"&lt;=1"),IF(COUNTIF('Master list(no salts, metals)'!$K718:$Y718, "#N/A")=14,TRUE,FALSE))</f>
        <v>1</v>
      </c>
    </row>
    <row r="720" spans="11:25" x14ac:dyDescent="0.25">
      <c r="K720" t="b">
        <f>AND(COUNTIF('Master list(no salts, metals)'!K719,"&lt;=1"),IF(COUNTIF('Master list(no salts, metals)'!$K719:$Y719, "#N/A")=14,TRUE,FALSE))</f>
        <v>0</v>
      </c>
      <c r="L720" t="b">
        <f>AND(COUNTIF('Master list(no salts, metals)'!L719,"&lt;=1"),IF(COUNTIF('Master list(no salts, metals)'!$K719:$Y719, "#N/A")=14,TRUE,FALSE))</f>
        <v>0</v>
      </c>
      <c r="M720" t="b">
        <f>AND(COUNTIF('Master list(no salts, metals)'!M719,"&lt;=1"),IF(COUNTIF('Master list(no salts, metals)'!$K719:$Y719, "#N/A")=14,TRUE,FALSE))</f>
        <v>0</v>
      </c>
      <c r="N720" t="b">
        <f>AND(COUNTIF('Master list(no salts, metals)'!N719,"&lt;=1"),IF(COUNTIF('Master list(no salts, metals)'!$K719:$Y719, "#N/A")=14,TRUE,FALSE))</f>
        <v>0</v>
      </c>
      <c r="O720" t="b">
        <f>AND(COUNTIF('Master list(no salts, metals)'!O719,"&lt;=1"),IF(COUNTIF('Master list(no salts, metals)'!$K719:$Y719, "#N/A")=14,TRUE,FALSE))</f>
        <v>0</v>
      </c>
      <c r="P720" t="b">
        <f>AND(COUNTIF('Master list(no salts, metals)'!P719,"&lt;=1"),IF(COUNTIF('Master list(no salts, metals)'!$K719:$Y719, "#N/A")=14,TRUE,FALSE))</f>
        <v>0</v>
      </c>
      <c r="Q720" t="b">
        <f>AND(COUNTIF('Master list(no salts, metals)'!Q719,"&lt;=1"),IF(COUNTIF('Master list(no salts, metals)'!$K719:$Y719, "#N/A")=14,TRUE,FALSE))</f>
        <v>0</v>
      </c>
      <c r="R720" t="b">
        <f>AND(COUNTIF('Master list(no salts, metals)'!R719,"&lt;=1"),IF(COUNTIF('Master list(no salts, metals)'!$K719:$Y719, "#N/A")=14,TRUE,FALSE))</f>
        <v>0</v>
      </c>
      <c r="S720" t="b">
        <f>AND(COUNTIF('Master list(no salts, metals)'!S719,"&lt;=1"),IF(COUNTIF('Master list(no salts, metals)'!$K719:$Y719, "#N/A")=14,TRUE,FALSE))</f>
        <v>0</v>
      </c>
      <c r="T720" t="b">
        <f>AND(COUNTIF('Master list(no salts, metals)'!T719,"&lt;=1"),IF(COUNTIF('Master list(no salts, metals)'!$K719:$Y719, "#N/A")=14,TRUE,FALSE))</f>
        <v>0</v>
      </c>
      <c r="U720" t="b">
        <f>AND(COUNTIF('Master list(no salts, metals)'!U719,"&lt;=1"),IF(COUNTIF('Master list(no salts, metals)'!$K719:$Y719, "#N/A")=14,TRUE,FALSE))</f>
        <v>0</v>
      </c>
      <c r="V720" t="b">
        <f>AND(COUNTIF('Master list(no salts, metals)'!V719,"&lt;=1"),IF(COUNTIF('Master list(no salts, metals)'!$K719:$Y719, "#N/A")=14,TRUE,FALSE))</f>
        <v>0</v>
      </c>
      <c r="W720" t="b">
        <f>AND(COUNTIF('Master list(no salts, metals)'!W719,"&lt;=1"),IF(COUNTIF('Master list(no salts, metals)'!$K719:$Y719, "#N/A")=14,TRUE,FALSE))</f>
        <v>0</v>
      </c>
      <c r="X720" t="b">
        <f>AND(COUNTIF('Master list(no salts, metals)'!X719,"&lt;=1"),IF(COUNTIF('Master list(no salts, metals)'!$K719:$Y719, "#N/A")=14,TRUE,FALSE))</f>
        <v>0</v>
      </c>
      <c r="Y720" t="b">
        <f>AND(COUNTIF('Master list(no salts, metals)'!Y719,"&lt;=1"),IF(COUNTIF('Master list(no salts, metals)'!$K719:$Y719, "#N/A")=14,TRUE,FALSE))</f>
        <v>0</v>
      </c>
    </row>
    <row r="721" spans="11:25" x14ac:dyDescent="0.25">
      <c r="K721" t="b">
        <f>AND(COUNTIF('Master list(no salts, metals)'!K720,"&lt;=1"),IF(COUNTIF('Master list(no salts, metals)'!$K720:$Y720, "#N/A")=14,TRUE,FALSE))</f>
        <v>0</v>
      </c>
      <c r="L721" t="b">
        <f>AND(COUNTIF('Master list(no salts, metals)'!L720,"&lt;=1"),IF(COUNTIF('Master list(no salts, metals)'!$K720:$Y720, "#N/A")=14,TRUE,FALSE))</f>
        <v>0</v>
      </c>
      <c r="M721" t="b">
        <f>AND(COUNTIF('Master list(no salts, metals)'!M720,"&lt;=1"),IF(COUNTIF('Master list(no salts, metals)'!$K720:$Y720, "#N/A")=14,TRUE,FALSE))</f>
        <v>0</v>
      </c>
      <c r="N721" t="b">
        <f>AND(COUNTIF('Master list(no salts, metals)'!N720,"&lt;=1"),IF(COUNTIF('Master list(no salts, metals)'!$K720:$Y720, "#N/A")=14,TRUE,FALSE))</f>
        <v>0</v>
      </c>
      <c r="O721" t="b">
        <f>AND(COUNTIF('Master list(no salts, metals)'!O720,"&lt;=1"),IF(COUNTIF('Master list(no salts, metals)'!$K720:$Y720, "#N/A")=14,TRUE,FALSE))</f>
        <v>0</v>
      </c>
      <c r="P721" t="b">
        <f>AND(COUNTIF('Master list(no salts, metals)'!P720,"&lt;=1"),IF(COUNTIF('Master list(no salts, metals)'!$K720:$Y720, "#N/A")=14,TRUE,FALSE))</f>
        <v>0</v>
      </c>
      <c r="Q721" t="b">
        <f>AND(COUNTIF('Master list(no salts, metals)'!Q720,"&lt;=1"),IF(COUNTIF('Master list(no salts, metals)'!$K720:$Y720, "#N/A")=14,TRUE,FALSE))</f>
        <v>0</v>
      </c>
      <c r="R721" t="b">
        <f>AND(COUNTIF('Master list(no salts, metals)'!R720,"&lt;=1"),IF(COUNTIF('Master list(no salts, metals)'!$K720:$Y720, "#N/A")=14,TRUE,FALSE))</f>
        <v>0</v>
      </c>
      <c r="S721" t="b">
        <f>AND(COUNTIF('Master list(no salts, metals)'!S720,"&lt;=1"),IF(COUNTIF('Master list(no salts, metals)'!$K720:$Y720, "#N/A")=14,TRUE,FALSE))</f>
        <v>0</v>
      </c>
      <c r="T721" t="b">
        <f>AND(COUNTIF('Master list(no salts, metals)'!T720,"&lt;=1"),IF(COUNTIF('Master list(no salts, metals)'!$K720:$Y720, "#N/A")=14,TRUE,FALSE))</f>
        <v>0</v>
      </c>
      <c r="U721" t="b">
        <f>AND(COUNTIF('Master list(no salts, metals)'!U720,"&lt;=1"),IF(COUNTIF('Master list(no salts, metals)'!$K720:$Y720, "#N/A")=14,TRUE,FALSE))</f>
        <v>0</v>
      </c>
      <c r="V721" t="b">
        <f>AND(COUNTIF('Master list(no salts, metals)'!V720,"&lt;=1"),IF(COUNTIF('Master list(no salts, metals)'!$K720:$Y720, "#N/A")=14,TRUE,FALSE))</f>
        <v>0</v>
      </c>
      <c r="W721" t="b">
        <f>AND(COUNTIF('Master list(no salts, metals)'!W720,"&lt;=1"),IF(COUNTIF('Master list(no salts, metals)'!$K720:$Y720, "#N/A")=14,TRUE,FALSE))</f>
        <v>0</v>
      </c>
      <c r="X721" t="b">
        <f>AND(COUNTIF('Master list(no salts, metals)'!X720,"&lt;=1"),IF(COUNTIF('Master list(no salts, metals)'!$K720:$Y720, "#N/A")=14,TRUE,FALSE))</f>
        <v>0</v>
      </c>
      <c r="Y721" t="b">
        <f>AND(COUNTIF('Master list(no salts, metals)'!Y720,"&lt;=1"),IF(COUNTIF('Master list(no salts, metals)'!$K720:$Y720, "#N/A")=14,TRUE,FALSE))</f>
        <v>0</v>
      </c>
    </row>
    <row r="722" spans="11:25" x14ac:dyDescent="0.25">
      <c r="K722" t="b">
        <f>AND(COUNTIF('Master list(no salts, metals)'!K721,"&lt;=1"),IF(COUNTIF('Master list(no salts, metals)'!$K721:$Y721, "#N/A")=14,TRUE,FALSE))</f>
        <v>0</v>
      </c>
      <c r="L722" t="b">
        <f>AND(COUNTIF('Master list(no salts, metals)'!L721,"&lt;=1"),IF(COUNTIF('Master list(no salts, metals)'!$K721:$Y721, "#N/A")=14,TRUE,FALSE))</f>
        <v>0</v>
      </c>
      <c r="M722" t="b">
        <f>AND(COUNTIF('Master list(no salts, metals)'!M721,"&lt;=1"),IF(COUNTIF('Master list(no salts, metals)'!$K721:$Y721, "#N/A")=14,TRUE,FALSE))</f>
        <v>0</v>
      </c>
      <c r="N722" t="b">
        <f>AND(COUNTIF('Master list(no salts, metals)'!N721,"&lt;=1"),IF(COUNTIF('Master list(no salts, metals)'!$K721:$Y721, "#N/A")=14,TRUE,FALSE))</f>
        <v>0</v>
      </c>
      <c r="O722" t="b">
        <f>AND(COUNTIF('Master list(no salts, metals)'!O721,"&lt;=1"),IF(COUNTIF('Master list(no salts, metals)'!$K721:$Y721, "#N/A")=14,TRUE,FALSE))</f>
        <v>0</v>
      </c>
      <c r="P722" t="b">
        <f>AND(COUNTIF('Master list(no salts, metals)'!P721,"&lt;=1"),IF(COUNTIF('Master list(no salts, metals)'!$K721:$Y721, "#N/A")=14,TRUE,FALSE))</f>
        <v>0</v>
      </c>
      <c r="Q722" t="b">
        <f>AND(COUNTIF('Master list(no salts, metals)'!Q721,"&lt;=1"),IF(COUNTIF('Master list(no salts, metals)'!$K721:$Y721, "#N/A")=14,TRUE,FALSE))</f>
        <v>0</v>
      </c>
      <c r="R722" t="b">
        <f>AND(COUNTIF('Master list(no salts, metals)'!R721,"&lt;=1"),IF(COUNTIF('Master list(no salts, metals)'!$K721:$Y721, "#N/A")=14,TRUE,FALSE))</f>
        <v>0</v>
      </c>
      <c r="S722" t="b">
        <f>AND(COUNTIF('Master list(no salts, metals)'!S721,"&lt;=1"),IF(COUNTIF('Master list(no salts, metals)'!$K721:$Y721, "#N/A")=14,TRUE,FALSE))</f>
        <v>0</v>
      </c>
      <c r="T722" t="b">
        <f>AND(COUNTIF('Master list(no salts, metals)'!T721,"&lt;=1"),IF(COUNTIF('Master list(no salts, metals)'!$K721:$Y721, "#N/A")=14,TRUE,FALSE))</f>
        <v>1</v>
      </c>
      <c r="U722" t="b">
        <f>AND(COUNTIF('Master list(no salts, metals)'!U721,"&lt;=1"),IF(COUNTIF('Master list(no salts, metals)'!$K721:$Y721, "#N/A")=14,TRUE,FALSE))</f>
        <v>0</v>
      </c>
      <c r="V722" t="b">
        <f>AND(COUNTIF('Master list(no salts, metals)'!V721,"&lt;=1"),IF(COUNTIF('Master list(no salts, metals)'!$K721:$Y721, "#N/A")=14,TRUE,FALSE))</f>
        <v>0</v>
      </c>
      <c r="W722" t="b">
        <f>AND(COUNTIF('Master list(no salts, metals)'!W721,"&lt;=1"),IF(COUNTIF('Master list(no salts, metals)'!$K721:$Y721, "#N/A")=14,TRUE,FALSE))</f>
        <v>0</v>
      </c>
      <c r="X722" t="b">
        <f>AND(COUNTIF('Master list(no salts, metals)'!X721,"&lt;=1"),IF(COUNTIF('Master list(no salts, metals)'!$K721:$Y721, "#N/A")=14,TRUE,FALSE))</f>
        <v>0</v>
      </c>
      <c r="Y722" t="b">
        <f>AND(COUNTIF('Master list(no salts, metals)'!Y721,"&lt;=1"),IF(COUNTIF('Master list(no salts, metals)'!$K721:$Y721, "#N/A")=14,TRUE,FALSE))</f>
        <v>0</v>
      </c>
    </row>
    <row r="723" spans="11:25" x14ac:dyDescent="0.25">
      <c r="K723" t="b">
        <f>AND(COUNTIF('Master list(no salts, metals)'!K722,"&lt;=1"),IF(COUNTIF('Master list(no salts, metals)'!$K722:$Y722, "#N/A")=14,TRUE,FALSE))</f>
        <v>0</v>
      </c>
      <c r="L723" t="b">
        <f>AND(COUNTIF('Master list(no salts, metals)'!L722,"&lt;=1"),IF(COUNTIF('Master list(no salts, metals)'!$K722:$Y722, "#N/A")=14,TRUE,FALSE))</f>
        <v>0</v>
      </c>
      <c r="M723" t="b">
        <f>AND(COUNTIF('Master list(no salts, metals)'!M722,"&lt;=1"),IF(COUNTIF('Master list(no salts, metals)'!$K722:$Y722, "#N/A")=14,TRUE,FALSE))</f>
        <v>0</v>
      </c>
      <c r="N723" t="b">
        <f>AND(COUNTIF('Master list(no salts, metals)'!N722,"&lt;=1"),IF(COUNTIF('Master list(no salts, metals)'!$K722:$Y722, "#N/A")=14,TRUE,FALSE))</f>
        <v>0</v>
      </c>
      <c r="O723" t="b">
        <f>AND(COUNTIF('Master list(no salts, metals)'!O722,"&lt;=1"),IF(COUNTIF('Master list(no salts, metals)'!$K722:$Y722, "#N/A")=14,TRUE,FALSE))</f>
        <v>0</v>
      </c>
      <c r="P723" t="b">
        <f>AND(COUNTIF('Master list(no salts, metals)'!P722,"&lt;=1"),IF(COUNTIF('Master list(no salts, metals)'!$K722:$Y722, "#N/A")=14,TRUE,FALSE))</f>
        <v>0</v>
      </c>
      <c r="Q723" t="b">
        <f>AND(COUNTIF('Master list(no salts, metals)'!Q722,"&lt;=1"),IF(COUNTIF('Master list(no salts, metals)'!$K722:$Y722, "#N/A")=14,TRUE,FALSE))</f>
        <v>0</v>
      </c>
      <c r="R723" t="b">
        <f>AND(COUNTIF('Master list(no salts, metals)'!R722,"&lt;=1"),IF(COUNTIF('Master list(no salts, metals)'!$K722:$Y722, "#N/A")=14,TRUE,FALSE))</f>
        <v>0</v>
      </c>
      <c r="S723" t="b">
        <f>AND(COUNTIF('Master list(no salts, metals)'!S722,"&lt;=1"),IF(COUNTIF('Master list(no salts, metals)'!$K722:$Y722, "#N/A")=14,TRUE,FALSE))</f>
        <v>0</v>
      </c>
      <c r="T723" t="b">
        <f>AND(COUNTIF('Master list(no salts, metals)'!T722,"&lt;=1"),IF(COUNTIF('Master list(no salts, metals)'!$K722:$Y722, "#N/A")=14,TRUE,FALSE))</f>
        <v>0</v>
      </c>
      <c r="U723" t="b">
        <f>AND(COUNTIF('Master list(no salts, metals)'!U722,"&lt;=1"),IF(COUNTIF('Master list(no salts, metals)'!$K722:$Y722, "#N/A")=14,TRUE,FALSE))</f>
        <v>0</v>
      </c>
      <c r="V723" t="b">
        <f>AND(COUNTIF('Master list(no salts, metals)'!V722,"&lt;=1"),IF(COUNTIF('Master list(no salts, metals)'!$K722:$Y722, "#N/A")=14,TRUE,FALSE))</f>
        <v>0</v>
      </c>
      <c r="W723" t="b">
        <f>AND(COUNTIF('Master list(no salts, metals)'!W722,"&lt;=1"),IF(COUNTIF('Master list(no salts, metals)'!$K722:$Y722, "#N/A")=14,TRUE,FALSE))</f>
        <v>0</v>
      </c>
      <c r="X723" t="b">
        <f>AND(COUNTIF('Master list(no salts, metals)'!X722,"&lt;=1"),IF(COUNTIF('Master list(no salts, metals)'!$K722:$Y722, "#N/A")=14,TRUE,FALSE))</f>
        <v>0</v>
      </c>
      <c r="Y723" t="b">
        <f>AND(COUNTIF('Master list(no salts, metals)'!Y722,"&lt;=1"),IF(COUNTIF('Master list(no salts, metals)'!$K722:$Y722, "#N/A")=14,TRUE,FALSE))</f>
        <v>1</v>
      </c>
    </row>
    <row r="724" spans="11:25" x14ac:dyDescent="0.25">
      <c r="K724" t="b">
        <f>AND(COUNTIF('Master list(no salts, metals)'!K723,"&lt;=1"),IF(COUNTIF('Master list(no salts, metals)'!$K723:$Y723, "#N/A")=14,TRUE,FALSE))</f>
        <v>0</v>
      </c>
      <c r="L724" t="b">
        <f>AND(COUNTIF('Master list(no salts, metals)'!L723,"&lt;=1"),IF(COUNTIF('Master list(no salts, metals)'!$K723:$Y723, "#N/A")=14,TRUE,FALSE))</f>
        <v>0</v>
      </c>
      <c r="M724" t="b">
        <f>AND(COUNTIF('Master list(no salts, metals)'!M723,"&lt;=1"),IF(COUNTIF('Master list(no salts, metals)'!$K723:$Y723, "#N/A")=14,TRUE,FALSE))</f>
        <v>0</v>
      </c>
      <c r="N724" t="b">
        <f>AND(COUNTIF('Master list(no salts, metals)'!N723,"&lt;=1"),IF(COUNTIF('Master list(no salts, metals)'!$K723:$Y723, "#N/A")=14,TRUE,FALSE))</f>
        <v>0</v>
      </c>
      <c r="O724" t="b">
        <f>AND(COUNTIF('Master list(no salts, metals)'!O723,"&lt;=1"),IF(COUNTIF('Master list(no salts, metals)'!$K723:$Y723, "#N/A")=14,TRUE,FALSE))</f>
        <v>0</v>
      </c>
      <c r="P724" t="b">
        <f>AND(COUNTIF('Master list(no salts, metals)'!P723,"&lt;=1"),IF(COUNTIF('Master list(no salts, metals)'!$K723:$Y723, "#N/A")=14,TRUE,FALSE))</f>
        <v>0</v>
      </c>
      <c r="Q724" t="b">
        <f>AND(COUNTIF('Master list(no salts, metals)'!Q723,"&lt;=1"),IF(COUNTIF('Master list(no salts, metals)'!$K723:$Y723, "#N/A")=14,TRUE,FALSE))</f>
        <v>0</v>
      </c>
      <c r="R724" t="b">
        <f>AND(COUNTIF('Master list(no salts, metals)'!R723,"&lt;=1"),IF(COUNTIF('Master list(no salts, metals)'!$K723:$Y723, "#N/A")=14,TRUE,FALSE))</f>
        <v>0</v>
      </c>
      <c r="S724" t="b">
        <f>AND(COUNTIF('Master list(no salts, metals)'!S723,"&lt;=1"),IF(COUNTIF('Master list(no salts, metals)'!$K723:$Y723, "#N/A")=14,TRUE,FALSE))</f>
        <v>0</v>
      </c>
      <c r="T724" t="b">
        <f>AND(COUNTIF('Master list(no salts, metals)'!T723,"&lt;=1"),IF(COUNTIF('Master list(no salts, metals)'!$K723:$Y723, "#N/A")=14,TRUE,FALSE))</f>
        <v>0</v>
      </c>
      <c r="U724" t="b">
        <f>AND(COUNTIF('Master list(no salts, metals)'!U723,"&lt;=1"),IF(COUNTIF('Master list(no salts, metals)'!$K723:$Y723, "#N/A")=14,TRUE,FALSE))</f>
        <v>0</v>
      </c>
      <c r="V724" t="b">
        <f>AND(COUNTIF('Master list(no salts, metals)'!V723,"&lt;=1"),IF(COUNTIF('Master list(no salts, metals)'!$K723:$Y723, "#N/A")=14,TRUE,FALSE))</f>
        <v>0</v>
      </c>
      <c r="W724" t="b">
        <f>AND(COUNTIF('Master list(no salts, metals)'!W723,"&lt;=1"),IF(COUNTIF('Master list(no salts, metals)'!$K723:$Y723, "#N/A")=14,TRUE,FALSE))</f>
        <v>1</v>
      </c>
      <c r="X724" t="b">
        <f>AND(COUNTIF('Master list(no salts, metals)'!X723,"&lt;=1"),IF(COUNTIF('Master list(no salts, metals)'!$K723:$Y723, "#N/A")=14,TRUE,FALSE))</f>
        <v>0</v>
      </c>
      <c r="Y724" t="b">
        <f>AND(COUNTIF('Master list(no salts, metals)'!Y723,"&lt;=1"),IF(COUNTIF('Master list(no salts, metals)'!$K723:$Y723, "#N/A")=14,TRUE,FALSE))</f>
        <v>0</v>
      </c>
    </row>
    <row r="725" spans="11:25" x14ac:dyDescent="0.25">
      <c r="K725" t="b">
        <f>AND(COUNTIF('Master list(no salts, metals)'!K724,"&lt;=1"),IF(COUNTIF('Master list(no salts, metals)'!$K724:$Y724, "#N/A")=14,TRUE,FALSE))</f>
        <v>0</v>
      </c>
      <c r="L725" t="b">
        <f>AND(COUNTIF('Master list(no salts, metals)'!L724,"&lt;=1"),IF(COUNTIF('Master list(no salts, metals)'!$K724:$Y724, "#N/A")=14,TRUE,FALSE))</f>
        <v>0</v>
      </c>
      <c r="M725" t="b">
        <f>AND(COUNTIF('Master list(no salts, metals)'!M724,"&lt;=1"),IF(COUNTIF('Master list(no salts, metals)'!$K724:$Y724, "#N/A")=14,TRUE,FALSE))</f>
        <v>0</v>
      </c>
      <c r="N725" t="b">
        <f>AND(COUNTIF('Master list(no salts, metals)'!N724,"&lt;=1"),IF(COUNTIF('Master list(no salts, metals)'!$K724:$Y724, "#N/A")=14,TRUE,FALSE))</f>
        <v>0</v>
      </c>
      <c r="O725" t="b">
        <f>AND(COUNTIF('Master list(no salts, metals)'!O724,"&lt;=1"),IF(COUNTIF('Master list(no salts, metals)'!$K724:$Y724, "#N/A")=14,TRUE,FALSE))</f>
        <v>0</v>
      </c>
      <c r="P725" t="b">
        <f>AND(COUNTIF('Master list(no salts, metals)'!P724,"&lt;=1"),IF(COUNTIF('Master list(no salts, metals)'!$K724:$Y724, "#N/A")=14,TRUE,FALSE))</f>
        <v>0</v>
      </c>
      <c r="Q725" t="b">
        <f>AND(COUNTIF('Master list(no salts, metals)'!Q724,"&lt;=1"),IF(COUNTIF('Master list(no salts, metals)'!$K724:$Y724, "#N/A")=14,TRUE,FALSE))</f>
        <v>0</v>
      </c>
      <c r="R725" t="b">
        <f>AND(COUNTIF('Master list(no salts, metals)'!R724,"&lt;=1"),IF(COUNTIF('Master list(no salts, metals)'!$K724:$Y724, "#N/A")=14,TRUE,FALSE))</f>
        <v>0</v>
      </c>
      <c r="S725" t="b">
        <f>AND(COUNTIF('Master list(no salts, metals)'!S724,"&lt;=1"),IF(COUNTIF('Master list(no salts, metals)'!$K724:$Y724, "#N/A")=14,TRUE,FALSE))</f>
        <v>0</v>
      </c>
      <c r="T725" t="b">
        <f>AND(COUNTIF('Master list(no salts, metals)'!T724,"&lt;=1"),IF(COUNTIF('Master list(no salts, metals)'!$K724:$Y724, "#N/A")=14,TRUE,FALSE))</f>
        <v>0</v>
      </c>
      <c r="U725" t="b">
        <f>AND(COUNTIF('Master list(no salts, metals)'!U724,"&lt;=1"),IF(COUNTIF('Master list(no salts, metals)'!$K724:$Y724, "#N/A")=14,TRUE,FALSE))</f>
        <v>0</v>
      </c>
      <c r="V725" t="b">
        <f>AND(COUNTIF('Master list(no salts, metals)'!V724,"&lt;=1"),IF(COUNTIF('Master list(no salts, metals)'!$K724:$Y724, "#N/A")=14,TRUE,FALSE))</f>
        <v>0</v>
      </c>
      <c r="W725" t="b">
        <f>AND(COUNTIF('Master list(no salts, metals)'!W724,"&lt;=1"),IF(COUNTIF('Master list(no salts, metals)'!$K724:$Y724, "#N/A")=14,TRUE,FALSE))</f>
        <v>0</v>
      </c>
      <c r="X725" t="b">
        <f>AND(COUNTIF('Master list(no salts, metals)'!X724,"&lt;=1"),IF(COUNTIF('Master list(no salts, metals)'!$K724:$Y724, "#N/A")=14,TRUE,FALSE))</f>
        <v>0</v>
      </c>
      <c r="Y725" t="b">
        <f>AND(COUNTIF('Master list(no salts, metals)'!Y724,"&lt;=1"),IF(COUNTIF('Master list(no salts, metals)'!$K724:$Y724, "#N/A")=14,TRUE,FALSE))</f>
        <v>1</v>
      </c>
    </row>
    <row r="726" spans="11:25" x14ac:dyDescent="0.25">
      <c r="K726" t="b">
        <f>AND(COUNTIF('Master list(no salts, metals)'!K725,"&lt;=1"),IF(COUNTIF('Master list(no salts, metals)'!$K725:$Y725, "#N/A")=14,TRUE,FALSE))</f>
        <v>0</v>
      </c>
      <c r="L726" t="b">
        <f>AND(COUNTIF('Master list(no salts, metals)'!L725,"&lt;=1"),IF(COUNTIF('Master list(no salts, metals)'!$K725:$Y725, "#N/A")=14,TRUE,FALSE))</f>
        <v>0</v>
      </c>
      <c r="M726" t="b">
        <f>AND(COUNTIF('Master list(no salts, metals)'!M725,"&lt;=1"),IF(COUNTIF('Master list(no salts, metals)'!$K725:$Y725, "#N/A")=14,TRUE,FALSE))</f>
        <v>0</v>
      </c>
      <c r="N726" t="b">
        <f>AND(COUNTIF('Master list(no salts, metals)'!N725,"&lt;=1"),IF(COUNTIF('Master list(no salts, metals)'!$K725:$Y725, "#N/A")=14,TRUE,FALSE))</f>
        <v>0</v>
      </c>
      <c r="O726" t="b">
        <f>AND(COUNTIF('Master list(no salts, metals)'!O725,"&lt;=1"),IF(COUNTIF('Master list(no salts, metals)'!$K725:$Y725, "#N/A")=14,TRUE,FALSE))</f>
        <v>0</v>
      </c>
      <c r="P726" t="b">
        <f>AND(COUNTIF('Master list(no salts, metals)'!P725,"&lt;=1"),IF(COUNTIF('Master list(no salts, metals)'!$K725:$Y725, "#N/A")=14,TRUE,FALSE))</f>
        <v>0</v>
      </c>
      <c r="Q726" t="b">
        <f>AND(COUNTIF('Master list(no salts, metals)'!Q725,"&lt;=1"),IF(COUNTIF('Master list(no salts, metals)'!$K725:$Y725, "#N/A")=14,TRUE,FALSE))</f>
        <v>0</v>
      </c>
      <c r="R726" t="b">
        <f>AND(COUNTIF('Master list(no salts, metals)'!R725,"&lt;=1"),IF(COUNTIF('Master list(no salts, metals)'!$K725:$Y725, "#N/A")=14,TRUE,FALSE))</f>
        <v>0</v>
      </c>
      <c r="S726" t="b">
        <f>AND(COUNTIF('Master list(no salts, metals)'!S725,"&lt;=1"),IF(COUNTIF('Master list(no salts, metals)'!$K725:$Y725, "#N/A")=14,TRUE,FALSE))</f>
        <v>0</v>
      </c>
      <c r="T726" t="b">
        <f>AND(COUNTIF('Master list(no salts, metals)'!T725,"&lt;=1"),IF(COUNTIF('Master list(no salts, metals)'!$K725:$Y725, "#N/A")=14,TRUE,FALSE))</f>
        <v>0</v>
      </c>
      <c r="U726" t="b">
        <f>AND(COUNTIF('Master list(no salts, metals)'!U725,"&lt;=1"),IF(COUNTIF('Master list(no salts, metals)'!$K725:$Y725, "#N/A")=14,TRUE,FALSE))</f>
        <v>0</v>
      </c>
      <c r="V726" t="b">
        <f>AND(COUNTIF('Master list(no salts, metals)'!V725,"&lt;=1"),IF(COUNTIF('Master list(no salts, metals)'!$K725:$Y725, "#N/A")=14,TRUE,FALSE))</f>
        <v>0</v>
      </c>
      <c r="W726" t="b">
        <f>AND(COUNTIF('Master list(no salts, metals)'!W725,"&lt;=1"),IF(COUNTIF('Master list(no salts, metals)'!$K725:$Y725, "#N/A")=14,TRUE,FALSE))</f>
        <v>0</v>
      </c>
      <c r="X726" t="b">
        <f>AND(COUNTIF('Master list(no salts, metals)'!X725,"&lt;=1"),IF(COUNTIF('Master list(no salts, metals)'!$K725:$Y725, "#N/A")=14,TRUE,FALSE))</f>
        <v>0</v>
      </c>
      <c r="Y726" t="b">
        <f>AND(COUNTIF('Master list(no salts, metals)'!Y725,"&lt;=1"),IF(COUNTIF('Master list(no salts, metals)'!$K725:$Y725, "#N/A")=14,TRUE,FALSE))</f>
        <v>0</v>
      </c>
    </row>
    <row r="727" spans="11:25" x14ac:dyDescent="0.25">
      <c r="K727" t="b">
        <f>AND(COUNTIF('Master list(no salts, metals)'!K726,"&lt;=1"),IF(COUNTIF('Master list(no salts, metals)'!$K726:$Y726, "#N/A")=14,TRUE,FALSE))</f>
        <v>0</v>
      </c>
      <c r="L727" t="b">
        <f>AND(COUNTIF('Master list(no salts, metals)'!L726,"&lt;=1"),IF(COUNTIF('Master list(no salts, metals)'!$K726:$Y726, "#N/A")=14,TRUE,FALSE))</f>
        <v>0</v>
      </c>
      <c r="M727" t="b">
        <f>AND(COUNTIF('Master list(no salts, metals)'!M726,"&lt;=1"),IF(COUNTIF('Master list(no salts, metals)'!$K726:$Y726, "#N/A")=14,TRUE,FALSE))</f>
        <v>0</v>
      </c>
      <c r="N727" t="b">
        <f>AND(COUNTIF('Master list(no salts, metals)'!N726,"&lt;=1"),IF(COUNTIF('Master list(no salts, metals)'!$K726:$Y726, "#N/A")=14,TRUE,FALSE))</f>
        <v>0</v>
      </c>
      <c r="O727" t="b">
        <f>AND(COUNTIF('Master list(no salts, metals)'!O726,"&lt;=1"),IF(COUNTIF('Master list(no salts, metals)'!$K726:$Y726, "#N/A")=14,TRUE,FALSE))</f>
        <v>0</v>
      </c>
      <c r="P727" t="b">
        <f>AND(COUNTIF('Master list(no salts, metals)'!P726,"&lt;=1"),IF(COUNTIF('Master list(no salts, metals)'!$K726:$Y726, "#N/A")=14,TRUE,FALSE))</f>
        <v>0</v>
      </c>
      <c r="Q727" t="b">
        <f>AND(COUNTIF('Master list(no salts, metals)'!Q726,"&lt;=1"),IF(COUNTIF('Master list(no salts, metals)'!$K726:$Y726, "#N/A")=14,TRUE,FALSE))</f>
        <v>0</v>
      </c>
      <c r="R727" t="b">
        <f>AND(COUNTIF('Master list(no salts, metals)'!R726,"&lt;=1"),IF(COUNTIF('Master list(no salts, metals)'!$K726:$Y726, "#N/A")=14,TRUE,FALSE))</f>
        <v>0</v>
      </c>
      <c r="S727" t="b">
        <f>AND(COUNTIF('Master list(no salts, metals)'!S726,"&lt;=1"),IF(COUNTIF('Master list(no salts, metals)'!$K726:$Y726, "#N/A")=14,TRUE,FALSE))</f>
        <v>0</v>
      </c>
      <c r="T727" t="b">
        <f>AND(COUNTIF('Master list(no salts, metals)'!T726,"&lt;=1"),IF(COUNTIF('Master list(no salts, metals)'!$K726:$Y726, "#N/A")=14,TRUE,FALSE))</f>
        <v>0</v>
      </c>
      <c r="U727" t="b">
        <f>AND(COUNTIF('Master list(no salts, metals)'!U726,"&lt;=1"),IF(COUNTIF('Master list(no salts, metals)'!$K726:$Y726, "#N/A")=14,TRUE,FALSE))</f>
        <v>0</v>
      </c>
      <c r="V727" t="b">
        <f>AND(COUNTIF('Master list(no salts, metals)'!V726,"&lt;=1"),IF(COUNTIF('Master list(no salts, metals)'!$K726:$Y726, "#N/A")=14,TRUE,FALSE))</f>
        <v>0</v>
      </c>
      <c r="W727" t="b">
        <f>AND(COUNTIF('Master list(no salts, metals)'!W726,"&lt;=1"),IF(COUNTIF('Master list(no salts, metals)'!$K726:$Y726, "#N/A")=14,TRUE,FALSE))</f>
        <v>0</v>
      </c>
      <c r="X727" t="b">
        <f>AND(COUNTIF('Master list(no salts, metals)'!X726,"&lt;=1"),IF(COUNTIF('Master list(no salts, metals)'!$K726:$Y726, "#N/A")=14,TRUE,FALSE))</f>
        <v>0</v>
      </c>
      <c r="Y727" t="b">
        <f>AND(COUNTIF('Master list(no salts, metals)'!Y726,"&lt;=1"),IF(COUNTIF('Master list(no salts, metals)'!$K726:$Y726, "#N/A")=14,TRUE,FALSE))</f>
        <v>0</v>
      </c>
    </row>
    <row r="728" spans="11:25" x14ac:dyDescent="0.25">
      <c r="K728" t="b">
        <f>AND(COUNTIF('Master list(no salts, metals)'!K727,"&lt;=1"),IF(COUNTIF('Master list(no salts, metals)'!$K727:$Y727, "#N/A")=14,TRUE,FALSE))</f>
        <v>0</v>
      </c>
      <c r="L728" t="b">
        <f>AND(COUNTIF('Master list(no salts, metals)'!L727,"&lt;=1"),IF(COUNTIF('Master list(no salts, metals)'!$K727:$Y727, "#N/A")=14,TRUE,FALSE))</f>
        <v>0</v>
      </c>
      <c r="M728" t="b">
        <f>AND(COUNTIF('Master list(no salts, metals)'!M727,"&lt;=1"),IF(COUNTIF('Master list(no salts, metals)'!$K727:$Y727, "#N/A")=14,TRUE,FALSE))</f>
        <v>0</v>
      </c>
      <c r="N728" t="b">
        <f>AND(COUNTIF('Master list(no salts, metals)'!N727,"&lt;=1"),IF(COUNTIF('Master list(no salts, metals)'!$K727:$Y727, "#N/A")=14,TRUE,FALSE))</f>
        <v>0</v>
      </c>
      <c r="O728" t="b">
        <f>AND(COUNTIF('Master list(no salts, metals)'!O727,"&lt;=1"),IF(COUNTIF('Master list(no salts, metals)'!$K727:$Y727, "#N/A")=14,TRUE,FALSE))</f>
        <v>0</v>
      </c>
      <c r="P728" t="b">
        <f>AND(COUNTIF('Master list(no salts, metals)'!P727,"&lt;=1"),IF(COUNTIF('Master list(no salts, metals)'!$K727:$Y727, "#N/A")=14,TRUE,FALSE))</f>
        <v>0</v>
      </c>
      <c r="Q728" t="b">
        <f>AND(COUNTIF('Master list(no salts, metals)'!Q727,"&lt;=1"),IF(COUNTIF('Master list(no salts, metals)'!$K727:$Y727, "#N/A")=14,TRUE,FALSE))</f>
        <v>0</v>
      </c>
      <c r="R728" t="b">
        <f>AND(COUNTIF('Master list(no salts, metals)'!R727,"&lt;=1"),IF(COUNTIF('Master list(no salts, metals)'!$K727:$Y727, "#N/A")=14,TRUE,FALSE))</f>
        <v>0</v>
      </c>
      <c r="S728" t="b">
        <f>AND(COUNTIF('Master list(no salts, metals)'!S727,"&lt;=1"),IF(COUNTIF('Master list(no salts, metals)'!$K727:$Y727, "#N/A")=14,TRUE,FALSE))</f>
        <v>0</v>
      </c>
      <c r="T728" t="b">
        <f>AND(COUNTIF('Master list(no salts, metals)'!T727,"&lt;=1"),IF(COUNTIF('Master list(no salts, metals)'!$K727:$Y727, "#N/A")=14,TRUE,FALSE))</f>
        <v>0</v>
      </c>
      <c r="U728" t="b">
        <f>AND(COUNTIF('Master list(no salts, metals)'!U727,"&lt;=1"),IF(COUNTIF('Master list(no salts, metals)'!$K727:$Y727, "#N/A")=14,TRUE,FALSE))</f>
        <v>0</v>
      </c>
      <c r="V728" t="b">
        <f>AND(COUNTIF('Master list(no salts, metals)'!V727,"&lt;=1"),IF(COUNTIF('Master list(no salts, metals)'!$K727:$Y727, "#N/A")=14,TRUE,FALSE))</f>
        <v>0</v>
      </c>
      <c r="W728" t="b">
        <f>AND(COUNTIF('Master list(no salts, metals)'!W727,"&lt;=1"),IF(COUNTIF('Master list(no salts, metals)'!$K727:$Y727, "#N/A")=14,TRUE,FALSE))</f>
        <v>0</v>
      </c>
      <c r="X728" t="b">
        <f>AND(COUNTIF('Master list(no salts, metals)'!X727,"&lt;=1"),IF(COUNTIF('Master list(no salts, metals)'!$K727:$Y727, "#N/A")=14,TRUE,FALSE))</f>
        <v>0</v>
      </c>
      <c r="Y728" t="b">
        <f>AND(COUNTIF('Master list(no salts, metals)'!Y727,"&lt;=1"),IF(COUNTIF('Master list(no salts, metals)'!$K727:$Y727, "#N/A")=14,TRUE,FALSE))</f>
        <v>0</v>
      </c>
    </row>
    <row r="729" spans="11:25" x14ac:dyDescent="0.25">
      <c r="K729" t="b">
        <f>AND(COUNTIF('Master list(no salts, metals)'!K728,"&lt;=1"),IF(COUNTIF('Master list(no salts, metals)'!$K728:$Y728, "#N/A")=14,TRUE,FALSE))</f>
        <v>0</v>
      </c>
      <c r="L729" t="b">
        <f>AND(COUNTIF('Master list(no salts, metals)'!L728,"&lt;=1"),IF(COUNTIF('Master list(no salts, metals)'!$K728:$Y728, "#N/A")=14,TRUE,FALSE))</f>
        <v>0</v>
      </c>
      <c r="M729" t="b">
        <f>AND(COUNTIF('Master list(no salts, metals)'!M728,"&lt;=1"),IF(COUNTIF('Master list(no salts, metals)'!$K728:$Y728, "#N/A")=14,TRUE,FALSE))</f>
        <v>0</v>
      </c>
      <c r="N729" t="b">
        <f>AND(COUNTIF('Master list(no salts, metals)'!N728,"&lt;=1"),IF(COUNTIF('Master list(no salts, metals)'!$K728:$Y728, "#N/A")=14,TRUE,FALSE))</f>
        <v>0</v>
      </c>
      <c r="O729" t="b">
        <f>AND(COUNTIF('Master list(no salts, metals)'!O728,"&lt;=1"),IF(COUNTIF('Master list(no salts, metals)'!$K728:$Y728, "#N/A")=14,TRUE,FALSE))</f>
        <v>0</v>
      </c>
      <c r="P729" t="b">
        <f>AND(COUNTIF('Master list(no salts, metals)'!P728,"&lt;=1"),IF(COUNTIF('Master list(no salts, metals)'!$K728:$Y728, "#N/A")=14,TRUE,FALSE))</f>
        <v>0</v>
      </c>
      <c r="Q729" t="b">
        <f>AND(COUNTIF('Master list(no salts, metals)'!Q728,"&lt;=1"),IF(COUNTIF('Master list(no salts, metals)'!$K728:$Y728, "#N/A")=14,TRUE,FALSE))</f>
        <v>0</v>
      </c>
      <c r="R729" t="b">
        <f>AND(COUNTIF('Master list(no salts, metals)'!R728,"&lt;=1"),IF(COUNTIF('Master list(no salts, metals)'!$K728:$Y728, "#N/A")=14,TRUE,FALSE))</f>
        <v>0</v>
      </c>
      <c r="S729" t="b">
        <f>AND(COUNTIF('Master list(no salts, metals)'!S728,"&lt;=1"),IF(COUNTIF('Master list(no salts, metals)'!$K728:$Y728, "#N/A")=14,TRUE,FALSE))</f>
        <v>0</v>
      </c>
      <c r="T729" t="b">
        <f>AND(COUNTIF('Master list(no salts, metals)'!T728,"&lt;=1"),IF(COUNTIF('Master list(no salts, metals)'!$K728:$Y728, "#N/A")=14,TRUE,FALSE))</f>
        <v>0</v>
      </c>
      <c r="U729" t="b">
        <f>AND(COUNTIF('Master list(no salts, metals)'!U728,"&lt;=1"),IF(COUNTIF('Master list(no salts, metals)'!$K728:$Y728, "#N/A")=14,TRUE,FALSE))</f>
        <v>0</v>
      </c>
      <c r="V729" t="b">
        <f>AND(COUNTIF('Master list(no salts, metals)'!V728,"&lt;=1"),IF(COUNTIF('Master list(no salts, metals)'!$K728:$Y728, "#N/A")=14,TRUE,FALSE))</f>
        <v>0</v>
      </c>
      <c r="W729" t="b">
        <f>AND(COUNTIF('Master list(no salts, metals)'!W728,"&lt;=1"),IF(COUNTIF('Master list(no salts, metals)'!$K728:$Y728, "#N/A")=14,TRUE,FALSE))</f>
        <v>0</v>
      </c>
      <c r="X729" t="b">
        <f>AND(COUNTIF('Master list(no salts, metals)'!X728,"&lt;=1"),IF(COUNTIF('Master list(no salts, metals)'!$K728:$Y728, "#N/A")=14,TRUE,FALSE))</f>
        <v>0</v>
      </c>
      <c r="Y729" t="b">
        <f>AND(COUNTIF('Master list(no salts, metals)'!Y728,"&lt;=1"),IF(COUNTIF('Master list(no salts, metals)'!$K728:$Y728, "#N/A")=14,TRUE,FALSE))</f>
        <v>0</v>
      </c>
    </row>
    <row r="730" spans="11:25" x14ac:dyDescent="0.25">
      <c r="K730" t="b">
        <f>AND(COUNTIF('Master list(no salts, metals)'!K729,"&lt;=1"),IF(COUNTIF('Master list(no salts, metals)'!$K729:$Y729, "#N/A")=14,TRUE,FALSE))</f>
        <v>0</v>
      </c>
      <c r="L730" t="b">
        <f>AND(COUNTIF('Master list(no salts, metals)'!L729,"&lt;=1"),IF(COUNTIF('Master list(no salts, metals)'!$K729:$Y729, "#N/A")=14,TRUE,FALSE))</f>
        <v>0</v>
      </c>
      <c r="M730" t="b">
        <f>AND(COUNTIF('Master list(no salts, metals)'!M729,"&lt;=1"),IF(COUNTIF('Master list(no salts, metals)'!$K729:$Y729, "#N/A")=14,TRUE,FALSE))</f>
        <v>0</v>
      </c>
      <c r="N730" t="b">
        <f>AND(COUNTIF('Master list(no salts, metals)'!N729,"&lt;=1"),IF(COUNTIF('Master list(no salts, metals)'!$K729:$Y729, "#N/A")=14,TRUE,FALSE))</f>
        <v>0</v>
      </c>
      <c r="O730" t="b">
        <f>AND(COUNTIF('Master list(no salts, metals)'!O729,"&lt;=1"),IF(COUNTIF('Master list(no salts, metals)'!$K729:$Y729, "#N/A")=14,TRUE,FALSE))</f>
        <v>0</v>
      </c>
      <c r="P730" t="b">
        <f>AND(COUNTIF('Master list(no salts, metals)'!P729,"&lt;=1"),IF(COUNTIF('Master list(no salts, metals)'!$K729:$Y729, "#N/A")=14,TRUE,FALSE))</f>
        <v>0</v>
      </c>
      <c r="Q730" t="b">
        <f>AND(COUNTIF('Master list(no salts, metals)'!Q729,"&lt;=1"),IF(COUNTIF('Master list(no salts, metals)'!$K729:$Y729, "#N/A")=14,TRUE,FALSE))</f>
        <v>0</v>
      </c>
      <c r="R730" t="b">
        <f>AND(COUNTIF('Master list(no salts, metals)'!R729,"&lt;=1"),IF(COUNTIF('Master list(no salts, metals)'!$K729:$Y729, "#N/A")=14,TRUE,FALSE))</f>
        <v>0</v>
      </c>
      <c r="S730" t="b">
        <f>AND(COUNTIF('Master list(no salts, metals)'!S729,"&lt;=1"),IF(COUNTIF('Master list(no salts, metals)'!$K729:$Y729, "#N/A")=14,TRUE,FALSE))</f>
        <v>0</v>
      </c>
      <c r="T730" t="b">
        <f>AND(COUNTIF('Master list(no salts, metals)'!T729,"&lt;=1"),IF(COUNTIF('Master list(no salts, metals)'!$K729:$Y729, "#N/A")=14,TRUE,FALSE))</f>
        <v>1</v>
      </c>
      <c r="U730" t="b">
        <f>AND(COUNTIF('Master list(no salts, metals)'!U729,"&lt;=1"),IF(COUNTIF('Master list(no salts, metals)'!$K729:$Y729, "#N/A")=14,TRUE,FALSE))</f>
        <v>0</v>
      </c>
      <c r="V730" t="b">
        <f>AND(COUNTIF('Master list(no salts, metals)'!V729,"&lt;=1"),IF(COUNTIF('Master list(no salts, metals)'!$K729:$Y729, "#N/A")=14,TRUE,FALSE))</f>
        <v>0</v>
      </c>
      <c r="W730" t="b">
        <f>AND(COUNTIF('Master list(no salts, metals)'!W729,"&lt;=1"),IF(COUNTIF('Master list(no salts, metals)'!$K729:$Y729, "#N/A")=14,TRUE,FALSE))</f>
        <v>0</v>
      </c>
      <c r="X730" t="b">
        <f>AND(COUNTIF('Master list(no salts, metals)'!X729,"&lt;=1"),IF(COUNTIF('Master list(no salts, metals)'!$K729:$Y729, "#N/A")=14,TRUE,FALSE))</f>
        <v>0</v>
      </c>
      <c r="Y730" t="b">
        <f>AND(COUNTIF('Master list(no salts, metals)'!Y729,"&lt;=1"),IF(COUNTIF('Master list(no salts, metals)'!$K729:$Y729, "#N/A")=14,TRUE,FALSE))</f>
        <v>0</v>
      </c>
    </row>
    <row r="731" spans="11:25" x14ac:dyDescent="0.25">
      <c r="K731" t="b">
        <f>AND(COUNTIF('Master list(no salts, metals)'!K730,"&lt;=1"),IF(COUNTIF('Master list(no salts, metals)'!$K730:$Y730, "#N/A")=14,TRUE,FALSE))</f>
        <v>0</v>
      </c>
      <c r="L731" t="b">
        <f>AND(COUNTIF('Master list(no salts, metals)'!L730,"&lt;=1"),IF(COUNTIF('Master list(no salts, metals)'!$K730:$Y730, "#N/A")=14,TRUE,FALSE))</f>
        <v>0</v>
      </c>
      <c r="M731" t="b">
        <f>AND(COUNTIF('Master list(no salts, metals)'!M730,"&lt;=1"),IF(COUNTIF('Master list(no salts, metals)'!$K730:$Y730, "#N/A")=14,TRUE,FALSE))</f>
        <v>0</v>
      </c>
      <c r="N731" t="b">
        <f>AND(COUNTIF('Master list(no salts, metals)'!N730,"&lt;=1"),IF(COUNTIF('Master list(no salts, metals)'!$K730:$Y730, "#N/A")=14,TRUE,FALSE))</f>
        <v>0</v>
      </c>
      <c r="O731" t="b">
        <f>AND(COUNTIF('Master list(no salts, metals)'!O730,"&lt;=1"),IF(COUNTIF('Master list(no salts, metals)'!$K730:$Y730, "#N/A")=14,TRUE,FALSE))</f>
        <v>0</v>
      </c>
      <c r="P731" t="b">
        <f>AND(COUNTIF('Master list(no salts, metals)'!P730,"&lt;=1"),IF(COUNTIF('Master list(no salts, metals)'!$K730:$Y730, "#N/A")=14,TRUE,FALSE))</f>
        <v>0</v>
      </c>
      <c r="Q731" t="b">
        <f>AND(COUNTIF('Master list(no salts, metals)'!Q730,"&lt;=1"),IF(COUNTIF('Master list(no salts, metals)'!$K730:$Y730, "#N/A")=14,TRUE,FALSE))</f>
        <v>0</v>
      </c>
      <c r="R731" t="b">
        <f>AND(COUNTIF('Master list(no salts, metals)'!R730,"&lt;=1"),IF(COUNTIF('Master list(no salts, metals)'!$K730:$Y730, "#N/A")=14,TRUE,FALSE))</f>
        <v>0</v>
      </c>
      <c r="S731" t="b">
        <f>AND(COUNTIF('Master list(no salts, metals)'!S730,"&lt;=1"),IF(COUNTIF('Master list(no salts, metals)'!$K730:$Y730, "#N/A")=14,TRUE,FALSE))</f>
        <v>0</v>
      </c>
      <c r="T731" t="b">
        <f>AND(COUNTIF('Master list(no salts, metals)'!T730,"&lt;=1"),IF(COUNTIF('Master list(no salts, metals)'!$K730:$Y730, "#N/A")=14,TRUE,FALSE))</f>
        <v>1</v>
      </c>
      <c r="U731" t="b">
        <f>AND(COUNTIF('Master list(no salts, metals)'!U730,"&lt;=1"),IF(COUNTIF('Master list(no salts, metals)'!$K730:$Y730, "#N/A")=14,TRUE,FALSE))</f>
        <v>0</v>
      </c>
      <c r="V731" t="b">
        <f>AND(COUNTIF('Master list(no salts, metals)'!V730,"&lt;=1"),IF(COUNTIF('Master list(no salts, metals)'!$K730:$Y730, "#N/A")=14,TRUE,FALSE))</f>
        <v>0</v>
      </c>
      <c r="W731" t="b">
        <f>AND(COUNTIF('Master list(no salts, metals)'!W730,"&lt;=1"),IF(COUNTIF('Master list(no salts, metals)'!$K730:$Y730, "#N/A")=14,TRUE,FALSE))</f>
        <v>0</v>
      </c>
      <c r="X731" t="b">
        <f>AND(COUNTIF('Master list(no salts, metals)'!X730,"&lt;=1"),IF(COUNTIF('Master list(no salts, metals)'!$K730:$Y730, "#N/A")=14,TRUE,FALSE))</f>
        <v>0</v>
      </c>
      <c r="Y731" t="b">
        <f>AND(COUNTIF('Master list(no salts, metals)'!Y730,"&lt;=1"),IF(COUNTIF('Master list(no salts, metals)'!$K730:$Y730, "#N/A")=14,TRUE,FALSE))</f>
        <v>0</v>
      </c>
    </row>
    <row r="732" spans="11:25" x14ac:dyDescent="0.25">
      <c r="K732" t="b">
        <f>AND(COUNTIF('Master list(no salts, metals)'!K731,"&lt;=1"),IF(COUNTIF('Master list(no salts, metals)'!$K731:$Y731, "#N/A")=14,TRUE,FALSE))</f>
        <v>0</v>
      </c>
      <c r="L732" t="b">
        <f>AND(COUNTIF('Master list(no salts, metals)'!L731,"&lt;=1"),IF(COUNTIF('Master list(no salts, metals)'!$K731:$Y731, "#N/A")=14,TRUE,FALSE))</f>
        <v>0</v>
      </c>
      <c r="M732" t="b">
        <f>AND(COUNTIF('Master list(no salts, metals)'!M731,"&lt;=1"),IF(COUNTIF('Master list(no salts, metals)'!$K731:$Y731, "#N/A")=14,TRUE,FALSE))</f>
        <v>0</v>
      </c>
      <c r="N732" t="b">
        <f>AND(COUNTIF('Master list(no salts, metals)'!N731,"&lt;=1"),IF(COUNTIF('Master list(no salts, metals)'!$K731:$Y731, "#N/A")=14,TRUE,FALSE))</f>
        <v>0</v>
      </c>
      <c r="O732" t="b">
        <f>AND(COUNTIF('Master list(no salts, metals)'!O731,"&lt;=1"),IF(COUNTIF('Master list(no salts, metals)'!$K731:$Y731, "#N/A")=14,TRUE,FALSE))</f>
        <v>0</v>
      </c>
      <c r="P732" t="b">
        <f>AND(COUNTIF('Master list(no salts, metals)'!P731,"&lt;=1"),IF(COUNTIF('Master list(no salts, metals)'!$K731:$Y731, "#N/A")=14,TRUE,FALSE))</f>
        <v>0</v>
      </c>
      <c r="Q732" t="b">
        <f>AND(COUNTIF('Master list(no salts, metals)'!Q731,"&lt;=1"),IF(COUNTIF('Master list(no salts, metals)'!$K731:$Y731, "#N/A")=14,TRUE,FALSE))</f>
        <v>0</v>
      </c>
      <c r="R732" t="b">
        <f>AND(COUNTIF('Master list(no salts, metals)'!R731,"&lt;=1"),IF(COUNTIF('Master list(no salts, metals)'!$K731:$Y731, "#N/A")=14,TRUE,FALSE))</f>
        <v>0</v>
      </c>
      <c r="S732" t="b">
        <f>AND(COUNTIF('Master list(no salts, metals)'!S731,"&lt;=1"),IF(COUNTIF('Master list(no salts, metals)'!$K731:$Y731, "#N/A")=14,TRUE,FALSE))</f>
        <v>0</v>
      </c>
      <c r="T732" t="b">
        <f>AND(COUNTIF('Master list(no salts, metals)'!T731,"&lt;=1"),IF(COUNTIF('Master list(no salts, metals)'!$K731:$Y731, "#N/A")=14,TRUE,FALSE))</f>
        <v>0</v>
      </c>
      <c r="U732" t="b">
        <f>AND(COUNTIF('Master list(no salts, metals)'!U731,"&lt;=1"),IF(COUNTIF('Master list(no salts, metals)'!$K731:$Y731, "#N/A")=14,TRUE,FALSE))</f>
        <v>0</v>
      </c>
      <c r="V732" t="b">
        <f>AND(COUNTIF('Master list(no salts, metals)'!V731,"&lt;=1"),IF(COUNTIF('Master list(no salts, metals)'!$K731:$Y731, "#N/A")=14,TRUE,FALSE))</f>
        <v>0</v>
      </c>
      <c r="W732" t="b">
        <f>AND(COUNTIF('Master list(no salts, metals)'!W731,"&lt;=1"),IF(COUNTIF('Master list(no salts, metals)'!$K731:$Y731, "#N/A")=14,TRUE,FALSE))</f>
        <v>1</v>
      </c>
      <c r="X732" t="b">
        <f>AND(COUNTIF('Master list(no salts, metals)'!X731,"&lt;=1"),IF(COUNTIF('Master list(no salts, metals)'!$K731:$Y731, "#N/A")=14,TRUE,FALSE))</f>
        <v>0</v>
      </c>
      <c r="Y732" t="b">
        <f>AND(COUNTIF('Master list(no salts, metals)'!Y731,"&lt;=1"),IF(COUNTIF('Master list(no salts, metals)'!$K731:$Y731, "#N/A")=14,TRUE,FALSE))</f>
        <v>0</v>
      </c>
    </row>
    <row r="733" spans="11:25" x14ac:dyDescent="0.25">
      <c r="K733" t="b">
        <f>AND(COUNTIF('Master list(no salts, metals)'!K732,"&lt;=1"),IF(COUNTIF('Master list(no salts, metals)'!$K732:$Y732, "#N/A")=14,TRUE,FALSE))</f>
        <v>0</v>
      </c>
      <c r="L733" t="b">
        <f>AND(COUNTIF('Master list(no salts, metals)'!L732,"&lt;=1"),IF(COUNTIF('Master list(no salts, metals)'!$K732:$Y732, "#N/A")=14,TRUE,FALSE))</f>
        <v>0</v>
      </c>
      <c r="M733" t="b">
        <f>AND(COUNTIF('Master list(no salts, metals)'!M732,"&lt;=1"),IF(COUNTIF('Master list(no salts, metals)'!$K732:$Y732, "#N/A")=14,TRUE,FALSE))</f>
        <v>0</v>
      </c>
      <c r="N733" t="b">
        <f>AND(COUNTIF('Master list(no salts, metals)'!N732,"&lt;=1"),IF(COUNTIF('Master list(no salts, metals)'!$K732:$Y732, "#N/A")=14,TRUE,FALSE))</f>
        <v>0</v>
      </c>
      <c r="O733" t="b">
        <f>AND(COUNTIF('Master list(no salts, metals)'!O732,"&lt;=1"),IF(COUNTIF('Master list(no salts, metals)'!$K732:$Y732, "#N/A")=14,TRUE,FALSE))</f>
        <v>0</v>
      </c>
      <c r="P733" t="b">
        <f>AND(COUNTIF('Master list(no salts, metals)'!P732,"&lt;=1"),IF(COUNTIF('Master list(no salts, metals)'!$K732:$Y732, "#N/A")=14,TRUE,FALSE))</f>
        <v>0</v>
      </c>
      <c r="Q733" t="b">
        <f>AND(COUNTIF('Master list(no salts, metals)'!Q732,"&lt;=1"),IF(COUNTIF('Master list(no salts, metals)'!$K732:$Y732, "#N/A")=14,TRUE,FALSE))</f>
        <v>0</v>
      </c>
      <c r="R733" t="b">
        <f>AND(COUNTIF('Master list(no salts, metals)'!R732,"&lt;=1"),IF(COUNTIF('Master list(no salts, metals)'!$K732:$Y732, "#N/A")=14,TRUE,FALSE))</f>
        <v>0</v>
      </c>
      <c r="S733" t="b">
        <f>AND(COUNTIF('Master list(no salts, metals)'!S732,"&lt;=1"),IF(COUNTIF('Master list(no salts, metals)'!$K732:$Y732, "#N/A")=14,TRUE,FALSE))</f>
        <v>0</v>
      </c>
      <c r="T733" t="b">
        <f>AND(COUNTIF('Master list(no salts, metals)'!T732,"&lt;=1"),IF(COUNTIF('Master list(no salts, metals)'!$K732:$Y732, "#N/A")=14,TRUE,FALSE))</f>
        <v>0</v>
      </c>
      <c r="U733" t="b">
        <f>AND(COUNTIF('Master list(no salts, metals)'!U732,"&lt;=1"),IF(COUNTIF('Master list(no salts, metals)'!$K732:$Y732, "#N/A")=14,TRUE,FALSE))</f>
        <v>0</v>
      </c>
      <c r="V733" t="b">
        <f>AND(COUNTIF('Master list(no salts, metals)'!V732,"&lt;=1"),IF(COUNTIF('Master list(no salts, metals)'!$K732:$Y732, "#N/A")=14,TRUE,FALSE))</f>
        <v>0</v>
      </c>
      <c r="W733" t="b">
        <f>AND(COUNTIF('Master list(no salts, metals)'!W732,"&lt;=1"),IF(COUNTIF('Master list(no salts, metals)'!$K732:$Y732, "#N/A")=14,TRUE,FALSE))</f>
        <v>0</v>
      </c>
      <c r="X733" t="b">
        <f>AND(COUNTIF('Master list(no salts, metals)'!X732,"&lt;=1"),IF(COUNTIF('Master list(no salts, metals)'!$K732:$Y732, "#N/A")=14,TRUE,FALSE))</f>
        <v>0</v>
      </c>
      <c r="Y733" t="b">
        <f>AND(COUNTIF('Master list(no salts, metals)'!Y732,"&lt;=1"),IF(COUNTIF('Master list(no salts, metals)'!$K732:$Y732, "#N/A")=14,TRUE,FALSE))</f>
        <v>0</v>
      </c>
    </row>
    <row r="734" spans="11:25" x14ac:dyDescent="0.25">
      <c r="K734" t="b">
        <f>AND(COUNTIF('Master list(no salts, metals)'!K733,"&lt;=1"),IF(COUNTIF('Master list(no salts, metals)'!$K733:$Y733, "#N/A")=14,TRUE,FALSE))</f>
        <v>0</v>
      </c>
      <c r="L734" t="b">
        <f>AND(COUNTIF('Master list(no salts, metals)'!L733,"&lt;=1"),IF(COUNTIF('Master list(no salts, metals)'!$K733:$Y733, "#N/A")=14,TRUE,FALSE))</f>
        <v>0</v>
      </c>
      <c r="M734" t="b">
        <f>AND(COUNTIF('Master list(no salts, metals)'!M733,"&lt;=1"),IF(COUNTIF('Master list(no salts, metals)'!$K733:$Y733, "#N/A")=14,TRUE,FALSE))</f>
        <v>0</v>
      </c>
      <c r="N734" t="b">
        <f>AND(COUNTIF('Master list(no salts, metals)'!N733,"&lt;=1"),IF(COUNTIF('Master list(no salts, metals)'!$K733:$Y733, "#N/A")=14,TRUE,FALSE))</f>
        <v>0</v>
      </c>
      <c r="O734" t="b">
        <f>AND(COUNTIF('Master list(no salts, metals)'!O733,"&lt;=1"),IF(COUNTIF('Master list(no salts, metals)'!$K733:$Y733, "#N/A")=14,TRUE,FALSE))</f>
        <v>0</v>
      </c>
      <c r="P734" t="b">
        <f>AND(COUNTIF('Master list(no salts, metals)'!P733,"&lt;=1"),IF(COUNTIF('Master list(no salts, metals)'!$K733:$Y733, "#N/A")=14,TRUE,FALSE))</f>
        <v>0</v>
      </c>
      <c r="Q734" t="b">
        <f>AND(COUNTIF('Master list(no salts, metals)'!Q733,"&lt;=1"),IF(COUNTIF('Master list(no salts, metals)'!$K733:$Y733, "#N/A")=14,TRUE,FALSE))</f>
        <v>0</v>
      </c>
      <c r="R734" t="b">
        <f>AND(COUNTIF('Master list(no salts, metals)'!R733,"&lt;=1"),IF(COUNTIF('Master list(no salts, metals)'!$K733:$Y733, "#N/A")=14,TRUE,FALSE))</f>
        <v>0</v>
      </c>
      <c r="S734" t="b">
        <f>AND(COUNTIF('Master list(no salts, metals)'!S733,"&lt;=1"),IF(COUNTIF('Master list(no salts, metals)'!$K733:$Y733, "#N/A")=14,TRUE,FALSE))</f>
        <v>0</v>
      </c>
      <c r="T734" t="b">
        <f>AND(COUNTIF('Master list(no salts, metals)'!T733,"&lt;=1"),IF(COUNTIF('Master list(no salts, metals)'!$K733:$Y733, "#N/A")=14,TRUE,FALSE))</f>
        <v>0</v>
      </c>
      <c r="U734" t="b">
        <f>AND(COUNTIF('Master list(no salts, metals)'!U733,"&lt;=1"),IF(COUNTIF('Master list(no salts, metals)'!$K733:$Y733, "#N/A")=14,TRUE,FALSE))</f>
        <v>0</v>
      </c>
      <c r="V734" t="b">
        <f>AND(COUNTIF('Master list(no salts, metals)'!V733,"&lt;=1"),IF(COUNTIF('Master list(no salts, metals)'!$K733:$Y733, "#N/A")=14,TRUE,FALSE))</f>
        <v>0</v>
      </c>
      <c r="W734" t="b">
        <f>AND(COUNTIF('Master list(no salts, metals)'!W733,"&lt;=1"),IF(COUNTIF('Master list(no salts, metals)'!$K733:$Y733, "#N/A")=14,TRUE,FALSE))</f>
        <v>1</v>
      </c>
      <c r="X734" t="b">
        <f>AND(COUNTIF('Master list(no salts, metals)'!X733,"&lt;=1"),IF(COUNTIF('Master list(no salts, metals)'!$K733:$Y733, "#N/A")=14,TRUE,FALSE))</f>
        <v>0</v>
      </c>
      <c r="Y734" t="b">
        <f>AND(COUNTIF('Master list(no salts, metals)'!Y733,"&lt;=1"),IF(COUNTIF('Master list(no salts, metals)'!$K733:$Y733, "#N/A")=14,TRUE,FALSE))</f>
        <v>0</v>
      </c>
    </row>
    <row r="735" spans="11:25" x14ac:dyDescent="0.25">
      <c r="K735" t="b">
        <f>AND(COUNTIF('Master list(no salts, metals)'!K734,"&lt;=1"),IF(COUNTIF('Master list(no salts, metals)'!$K734:$Y734, "#N/A")=14,TRUE,FALSE))</f>
        <v>0</v>
      </c>
      <c r="L735" t="b">
        <f>AND(COUNTIF('Master list(no salts, metals)'!L734,"&lt;=1"),IF(COUNTIF('Master list(no salts, metals)'!$K734:$Y734, "#N/A")=14,TRUE,FALSE))</f>
        <v>0</v>
      </c>
      <c r="M735" t="b">
        <f>AND(COUNTIF('Master list(no salts, metals)'!M734,"&lt;=1"),IF(COUNTIF('Master list(no salts, metals)'!$K734:$Y734, "#N/A")=14,TRUE,FALSE))</f>
        <v>0</v>
      </c>
      <c r="N735" t="b">
        <f>AND(COUNTIF('Master list(no salts, metals)'!N734,"&lt;=1"),IF(COUNTIF('Master list(no salts, metals)'!$K734:$Y734, "#N/A")=14,TRUE,FALSE))</f>
        <v>0</v>
      </c>
      <c r="O735" t="b">
        <f>AND(COUNTIF('Master list(no salts, metals)'!O734,"&lt;=1"),IF(COUNTIF('Master list(no salts, metals)'!$K734:$Y734, "#N/A")=14,TRUE,FALSE))</f>
        <v>0</v>
      </c>
      <c r="P735" t="b">
        <f>AND(COUNTIF('Master list(no salts, metals)'!P734,"&lt;=1"),IF(COUNTIF('Master list(no salts, metals)'!$K734:$Y734, "#N/A")=14,TRUE,FALSE))</f>
        <v>0</v>
      </c>
      <c r="Q735" t="b">
        <f>AND(COUNTIF('Master list(no salts, metals)'!Q734,"&lt;=1"),IF(COUNTIF('Master list(no salts, metals)'!$K734:$Y734, "#N/A")=14,TRUE,FALSE))</f>
        <v>0</v>
      </c>
      <c r="R735" t="b">
        <f>AND(COUNTIF('Master list(no salts, metals)'!R734,"&lt;=1"),IF(COUNTIF('Master list(no salts, metals)'!$K734:$Y734, "#N/A")=14,TRUE,FALSE))</f>
        <v>0</v>
      </c>
      <c r="S735" t="b">
        <f>AND(COUNTIF('Master list(no salts, metals)'!S734,"&lt;=1"),IF(COUNTIF('Master list(no salts, metals)'!$K734:$Y734, "#N/A")=14,TRUE,FALSE))</f>
        <v>0</v>
      </c>
      <c r="T735" t="b">
        <f>AND(COUNTIF('Master list(no salts, metals)'!T734,"&lt;=1"),IF(COUNTIF('Master list(no salts, metals)'!$K734:$Y734, "#N/A")=14,TRUE,FALSE))</f>
        <v>0</v>
      </c>
      <c r="U735" t="b">
        <f>AND(COUNTIF('Master list(no salts, metals)'!U734,"&lt;=1"),IF(COUNTIF('Master list(no salts, metals)'!$K734:$Y734, "#N/A")=14,TRUE,FALSE))</f>
        <v>0</v>
      </c>
      <c r="V735" t="b">
        <f>AND(COUNTIF('Master list(no salts, metals)'!V734,"&lt;=1"),IF(COUNTIF('Master list(no salts, metals)'!$K734:$Y734, "#N/A")=14,TRUE,FALSE))</f>
        <v>0</v>
      </c>
      <c r="W735" t="b">
        <f>AND(COUNTIF('Master list(no salts, metals)'!W734,"&lt;=1"),IF(COUNTIF('Master list(no salts, metals)'!$K734:$Y734, "#N/A")=14,TRUE,FALSE))</f>
        <v>1</v>
      </c>
      <c r="X735" t="b">
        <f>AND(COUNTIF('Master list(no salts, metals)'!X734,"&lt;=1"),IF(COUNTIF('Master list(no salts, metals)'!$K734:$Y734, "#N/A")=14,TRUE,FALSE))</f>
        <v>0</v>
      </c>
      <c r="Y735" t="b">
        <f>AND(COUNTIF('Master list(no salts, metals)'!Y734,"&lt;=1"),IF(COUNTIF('Master list(no salts, metals)'!$K734:$Y734, "#N/A")=14,TRUE,FALSE))</f>
        <v>0</v>
      </c>
    </row>
    <row r="736" spans="11:25" x14ac:dyDescent="0.25">
      <c r="K736" t="b">
        <f>AND(COUNTIF('Master list(no salts, metals)'!K735,"&lt;=1"),IF(COUNTIF('Master list(no salts, metals)'!$K735:$Y735, "#N/A")=14,TRUE,FALSE))</f>
        <v>0</v>
      </c>
      <c r="L736" t="b">
        <f>AND(COUNTIF('Master list(no salts, metals)'!L735,"&lt;=1"),IF(COUNTIF('Master list(no salts, metals)'!$K735:$Y735, "#N/A")=14,TRUE,FALSE))</f>
        <v>0</v>
      </c>
      <c r="M736" t="b">
        <f>AND(COUNTIF('Master list(no salts, metals)'!M735,"&lt;=1"),IF(COUNTIF('Master list(no salts, metals)'!$K735:$Y735, "#N/A")=14,TRUE,FALSE))</f>
        <v>0</v>
      </c>
      <c r="N736" t="b">
        <f>AND(COUNTIF('Master list(no salts, metals)'!N735,"&lt;=1"),IF(COUNTIF('Master list(no salts, metals)'!$K735:$Y735, "#N/A")=14,TRUE,FALSE))</f>
        <v>0</v>
      </c>
      <c r="O736" t="b">
        <f>AND(COUNTIF('Master list(no salts, metals)'!O735,"&lt;=1"),IF(COUNTIF('Master list(no salts, metals)'!$K735:$Y735, "#N/A")=14,TRUE,FALSE))</f>
        <v>0</v>
      </c>
      <c r="P736" t="b">
        <f>AND(COUNTIF('Master list(no salts, metals)'!P735,"&lt;=1"),IF(COUNTIF('Master list(no salts, metals)'!$K735:$Y735, "#N/A")=14,TRUE,FALSE))</f>
        <v>0</v>
      </c>
      <c r="Q736" t="b">
        <f>AND(COUNTIF('Master list(no salts, metals)'!Q735,"&lt;=1"),IF(COUNTIF('Master list(no salts, metals)'!$K735:$Y735, "#N/A")=14,TRUE,FALSE))</f>
        <v>0</v>
      </c>
      <c r="R736" t="b">
        <f>AND(COUNTIF('Master list(no salts, metals)'!R735,"&lt;=1"),IF(COUNTIF('Master list(no salts, metals)'!$K735:$Y735, "#N/A")=14,TRUE,FALSE))</f>
        <v>0</v>
      </c>
      <c r="S736" t="b">
        <f>AND(COUNTIF('Master list(no salts, metals)'!S735,"&lt;=1"),IF(COUNTIF('Master list(no salts, metals)'!$K735:$Y735, "#N/A")=14,TRUE,FALSE))</f>
        <v>0</v>
      </c>
      <c r="T736" t="b">
        <f>AND(COUNTIF('Master list(no salts, metals)'!T735,"&lt;=1"),IF(COUNTIF('Master list(no salts, metals)'!$K735:$Y735, "#N/A")=14,TRUE,FALSE))</f>
        <v>0</v>
      </c>
      <c r="U736" t="b">
        <f>AND(COUNTIF('Master list(no salts, metals)'!U735,"&lt;=1"),IF(COUNTIF('Master list(no salts, metals)'!$K735:$Y735, "#N/A")=14,TRUE,FALSE))</f>
        <v>0</v>
      </c>
      <c r="V736" t="b">
        <f>AND(COUNTIF('Master list(no salts, metals)'!V735,"&lt;=1"),IF(COUNTIF('Master list(no salts, metals)'!$K735:$Y735, "#N/A")=14,TRUE,FALSE))</f>
        <v>0</v>
      </c>
      <c r="W736" t="b">
        <f>AND(COUNTIF('Master list(no salts, metals)'!W735,"&lt;=1"),IF(COUNTIF('Master list(no salts, metals)'!$K735:$Y735, "#N/A")=14,TRUE,FALSE))</f>
        <v>1</v>
      </c>
      <c r="X736" t="b">
        <f>AND(COUNTIF('Master list(no salts, metals)'!X735,"&lt;=1"),IF(COUNTIF('Master list(no salts, metals)'!$K735:$Y735, "#N/A")=14,TRUE,FALSE))</f>
        <v>0</v>
      </c>
      <c r="Y736" t="b">
        <f>AND(COUNTIF('Master list(no salts, metals)'!Y735,"&lt;=1"),IF(COUNTIF('Master list(no salts, metals)'!$K735:$Y735, "#N/A")=14,TRUE,FALSE))</f>
        <v>0</v>
      </c>
    </row>
    <row r="737" spans="11:25" x14ac:dyDescent="0.25">
      <c r="K737" t="b">
        <f>AND(COUNTIF('Master list(no salts, metals)'!K736,"&lt;=1"),IF(COUNTIF('Master list(no salts, metals)'!$K736:$Y736, "#N/A")=14,TRUE,FALSE))</f>
        <v>0</v>
      </c>
      <c r="L737" t="b">
        <f>AND(COUNTIF('Master list(no salts, metals)'!L736,"&lt;=1"),IF(COUNTIF('Master list(no salts, metals)'!$K736:$Y736, "#N/A")=14,TRUE,FALSE))</f>
        <v>0</v>
      </c>
      <c r="M737" t="b">
        <f>AND(COUNTIF('Master list(no salts, metals)'!M736,"&lt;=1"),IF(COUNTIF('Master list(no salts, metals)'!$K736:$Y736, "#N/A")=14,TRUE,FALSE))</f>
        <v>0</v>
      </c>
      <c r="N737" t="b">
        <f>AND(COUNTIF('Master list(no salts, metals)'!N736,"&lt;=1"),IF(COUNTIF('Master list(no salts, metals)'!$K736:$Y736, "#N/A")=14,TRUE,FALSE))</f>
        <v>0</v>
      </c>
      <c r="O737" t="b">
        <f>AND(COUNTIF('Master list(no salts, metals)'!O736,"&lt;=1"),IF(COUNTIF('Master list(no salts, metals)'!$K736:$Y736, "#N/A")=14,TRUE,FALSE))</f>
        <v>0</v>
      </c>
      <c r="P737" t="b">
        <f>AND(COUNTIF('Master list(no salts, metals)'!P736,"&lt;=1"),IF(COUNTIF('Master list(no salts, metals)'!$K736:$Y736, "#N/A")=14,TRUE,FALSE))</f>
        <v>0</v>
      </c>
      <c r="Q737" t="b">
        <f>AND(COUNTIF('Master list(no salts, metals)'!Q736,"&lt;=1"),IF(COUNTIF('Master list(no salts, metals)'!$K736:$Y736, "#N/A")=14,TRUE,FALSE))</f>
        <v>0</v>
      </c>
      <c r="R737" t="b">
        <f>AND(COUNTIF('Master list(no salts, metals)'!R736,"&lt;=1"),IF(COUNTIF('Master list(no salts, metals)'!$K736:$Y736, "#N/A")=14,TRUE,FALSE))</f>
        <v>0</v>
      </c>
      <c r="S737" t="b">
        <f>AND(COUNTIF('Master list(no salts, metals)'!S736,"&lt;=1"),IF(COUNTIF('Master list(no salts, metals)'!$K736:$Y736, "#N/A")=14,TRUE,FALSE))</f>
        <v>0</v>
      </c>
      <c r="T737" t="b">
        <f>AND(COUNTIF('Master list(no salts, metals)'!T736,"&lt;=1"),IF(COUNTIF('Master list(no salts, metals)'!$K736:$Y736, "#N/A")=14,TRUE,FALSE))</f>
        <v>0</v>
      </c>
      <c r="U737" t="b">
        <f>AND(COUNTIF('Master list(no salts, metals)'!U736,"&lt;=1"),IF(COUNTIF('Master list(no salts, metals)'!$K736:$Y736, "#N/A")=14,TRUE,FALSE))</f>
        <v>0</v>
      </c>
      <c r="V737" t="b">
        <f>AND(COUNTIF('Master list(no salts, metals)'!V736,"&lt;=1"),IF(COUNTIF('Master list(no salts, metals)'!$K736:$Y736, "#N/A")=14,TRUE,FALSE))</f>
        <v>0</v>
      </c>
      <c r="W737" t="b">
        <f>AND(COUNTIF('Master list(no salts, metals)'!W736,"&lt;=1"),IF(COUNTIF('Master list(no salts, metals)'!$K736:$Y736, "#N/A")=14,TRUE,FALSE))</f>
        <v>0</v>
      </c>
      <c r="X737" t="b">
        <f>AND(COUNTIF('Master list(no salts, metals)'!X736,"&lt;=1"),IF(COUNTIF('Master list(no salts, metals)'!$K736:$Y736, "#N/A")=14,TRUE,FALSE))</f>
        <v>1</v>
      </c>
      <c r="Y737" t="b">
        <f>AND(COUNTIF('Master list(no salts, metals)'!Y736,"&lt;=1"),IF(COUNTIF('Master list(no salts, metals)'!$K736:$Y736, "#N/A")=14,TRUE,FALSE))</f>
        <v>0</v>
      </c>
    </row>
    <row r="738" spans="11:25" x14ac:dyDescent="0.25">
      <c r="K738" t="b">
        <f>AND(COUNTIF('Master list(no salts, metals)'!K737,"&lt;=1"),IF(COUNTIF('Master list(no salts, metals)'!$K737:$Y737, "#N/A")=14,TRUE,FALSE))</f>
        <v>0</v>
      </c>
      <c r="L738" t="b">
        <f>AND(COUNTIF('Master list(no salts, metals)'!L737,"&lt;=1"),IF(COUNTIF('Master list(no salts, metals)'!$K737:$Y737, "#N/A")=14,TRUE,FALSE))</f>
        <v>0</v>
      </c>
      <c r="M738" t="b">
        <f>AND(COUNTIF('Master list(no salts, metals)'!M737,"&lt;=1"),IF(COUNTIF('Master list(no salts, metals)'!$K737:$Y737, "#N/A")=14,TRUE,FALSE))</f>
        <v>0</v>
      </c>
      <c r="N738" t="b">
        <f>AND(COUNTIF('Master list(no salts, metals)'!N737,"&lt;=1"),IF(COUNTIF('Master list(no salts, metals)'!$K737:$Y737, "#N/A")=14,TRUE,FALSE))</f>
        <v>0</v>
      </c>
      <c r="O738" t="b">
        <f>AND(COUNTIF('Master list(no salts, metals)'!O737,"&lt;=1"),IF(COUNTIF('Master list(no salts, metals)'!$K737:$Y737, "#N/A")=14,TRUE,FALSE))</f>
        <v>0</v>
      </c>
      <c r="P738" t="b">
        <f>AND(COUNTIF('Master list(no salts, metals)'!P737,"&lt;=1"),IF(COUNTIF('Master list(no salts, metals)'!$K737:$Y737, "#N/A")=14,TRUE,FALSE))</f>
        <v>0</v>
      </c>
      <c r="Q738" t="b">
        <f>AND(COUNTIF('Master list(no salts, metals)'!Q737,"&lt;=1"),IF(COUNTIF('Master list(no salts, metals)'!$K737:$Y737, "#N/A")=14,TRUE,FALSE))</f>
        <v>0</v>
      </c>
      <c r="R738" t="b">
        <f>AND(COUNTIF('Master list(no salts, metals)'!R737,"&lt;=1"),IF(COUNTIF('Master list(no salts, metals)'!$K737:$Y737, "#N/A")=14,TRUE,FALSE))</f>
        <v>0</v>
      </c>
      <c r="S738" t="b">
        <f>AND(COUNTIF('Master list(no salts, metals)'!S737,"&lt;=1"),IF(COUNTIF('Master list(no salts, metals)'!$K737:$Y737, "#N/A")=14,TRUE,FALSE))</f>
        <v>0</v>
      </c>
      <c r="T738" t="b">
        <f>AND(COUNTIF('Master list(no salts, metals)'!T737,"&lt;=1"),IF(COUNTIF('Master list(no salts, metals)'!$K737:$Y737, "#N/A")=14,TRUE,FALSE))</f>
        <v>0</v>
      </c>
      <c r="U738" t="b">
        <f>AND(COUNTIF('Master list(no salts, metals)'!U737,"&lt;=1"),IF(COUNTIF('Master list(no salts, metals)'!$K737:$Y737, "#N/A")=14,TRUE,FALSE))</f>
        <v>0</v>
      </c>
      <c r="V738" t="b">
        <f>AND(COUNTIF('Master list(no salts, metals)'!V737,"&lt;=1"),IF(COUNTIF('Master list(no salts, metals)'!$K737:$Y737, "#N/A")=14,TRUE,FALSE))</f>
        <v>0</v>
      </c>
      <c r="W738" t="b">
        <f>AND(COUNTIF('Master list(no salts, metals)'!W737,"&lt;=1"),IF(COUNTIF('Master list(no salts, metals)'!$K737:$Y737, "#N/A")=14,TRUE,FALSE))</f>
        <v>1</v>
      </c>
      <c r="X738" t="b">
        <f>AND(COUNTIF('Master list(no salts, metals)'!X737,"&lt;=1"),IF(COUNTIF('Master list(no salts, metals)'!$K737:$Y737, "#N/A")=14,TRUE,FALSE))</f>
        <v>0</v>
      </c>
      <c r="Y738" t="b">
        <f>AND(COUNTIF('Master list(no salts, metals)'!Y737,"&lt;=1"),IF(COUNTIF('Master list(no salts, metals)'!$K737:$Y737, "#N/A")=14,TRUE,FALSE))</f>
        <v>0</v>
      </c>
    </row>
    <row r="739" spans="11:25" x14ac:dyDescent="0.25">
      <c r="K739" t="b">
        <f>AND(COUNTIF('Master list(no salts, metals)'!K738,"&lt;=1"),IF(COUNTIF('Master list(no salts, metals)'!$K738:$Y738, "#N/A")=14,TRUE,FALSE))</f>
        <v>0</v>
      </c>
      <c r="L739" t="b">
        <f>AND(COUNTIF('Master list(no salts, metals)'!L738,"&lt;=1"),IF(COUNTIF('Master list(no salts, metals)'!$K738:$Y738, "#N/A")=14,TRUE,FALSE))</f>
        <v>0</v>
      </c>
      <c r="M739" t="b">
        <f>AND(COUNTIF('Master list(no salts, metals)'!M738,"&lt;=1"),IF(COUNTIF('Master list(no salts, metals)'!$K738:$Y738, "#N/A")=14,TRUE,FALSE))</f>
        <v>0</v>
      </c>
      <c r="N739" t="b">
        <f>AND(COUNTIF('Master list(no salts, metals)'!N738,"&lt;=1"),IF(COUNTIF('Master list(no salts, metals)'!$K738:$Y738, "#N/A")=14,TRUE,FALSE))</f>
        <v>0</v>
      </c>
      <c r="O739" t="b">
        <f>AND(COUNTIF('Master list(no salts, metals)'!O738,"&lt;=1"),IF(COUNTIF('Master list(no salts, metals)'!$K738:$Y738, "#N/A")=14,TRUE,FALSE))</f>
        <v>0</v>
      </c>
      <c r="P739" t="b">
        <f>AND(COUNTIF('Master list(no salts, metals)'!P738,"&lt;=1"),IF(COUNTIF('Master list(no salts, metals)'!$K738:$Y738, "#N/A")=14,TRUE,FALSE))</f>
        <v>0</v>
      </c>
      <c r="Q739" t="b">
        <f>AND(COUNTIF('Master list(no salts, metals)'!Q738,"&lt;=1"),IF(COUNTIF('Master list(no salts, metals)'!$K738:$Y738, "#N/A")=14,TRUE,FALSE))</f>
        <v>0</v>
      </c>
      <c r="R739" t="b">
        <f>AND(COUNTIF('Master list(no salts, metals)'!R738,"&lt;=1"),IF(COUNTIF('Master list(no salts, metals)'!$K738:$Y738, "#N/A")=14,TRUE,FALSE))</f>
        <v>0</v>
      </c>
      <c r="S739" t="b">
        <f>AND(COUNTIF('Master list(no salts, metals)'!S738,"&lt;=1"),IF(COUNTIF('Master list(no salts, metals)'!$K738:$Y738, "#N/A")=14,TRUE,FALSE))</f>
        <v>0</v>
      </c>
      <c r="T739" t="b">
        <f>AND(COUNTIF('Master list(no salts, metals)'!T738,"&lt;=1"),IF(COUNTIF('Master list(no salts, metals)'!$K738:$Y738, "#N/A")=14,TRUE,FALSE))</f>
        <v>0</v>
      </c>
      <c r="U739" t="b">
        <f>AND(COUNTIF('Master list(no salts, metals)'!U738,"&lt;=1"),IF(COUNTIF('Master list(no salts, metals)'!$K738:$Y738, "#N/A")=14,TRUE,FALSE))</f>
        <v>0</v>
      </c>
      <c r="V739" t="b">
        <f>AND(COUNTIF('Master list(no salts, metals)'!V738,"&lt;=1"),IF(COUNTIF('Master list(no salts, metals)'!$K738:$Y738, "#N/A")=14,TRUE,FALSE))</f>
        <v>0</v>
      </c>
      <c r="W739" t="b">
        <f>AND(COUNTIF('Master list(no salts, metals)'!W738,"&lt;=1"),IF(COUNTIF('Master list(no salts, metals)'!$K738:$Y738, "#N/A")=14,TRUE,FALSE))</f>
        <v>0</v>
      </c>
      <c r="X739" t="b">
        <f>AND(COUNTIF('Master list(no salts, metals)'!X738,"&lt;=1"),IF(COUNTIF('Master list(no salts, metals)'!$K738:$Y738, "#N/A")=14,TRUE,FALSE))</f>
        <v>0</v>
      </c>
      <c r="Y739" t="b">
        <f>AND(COUNTIF('Master list(no salts, metals)'!Y738,"&lt;=1"),IF(COUNTIF('Master list(no salts, metals)'!$K738:$Y738, "#N/A")=14,TRUE,FALSE))</f>
        <v>0</v>
      </c>
    </row>
    <row r="740" spans="11:25" x14ac:dyDescent="0.25">
      <c r="K740" t="b">
        <f>AND(COUNTIF('Master list(no salts, metals)'!K739,"&lt;=1"),IF(COUNTIF('Master list(no salts, metals)'!$K739:$Y739, "#N/A")=14,TRUE,FALSE))</f>
        <v>0</v>
      </c>
      <c r="L740" t="b">
        <f>AND(COUNTIF('Master list(no salts, metals)'!L739,"&lt;=1"),IF(COUNTIF('Master list(no salts, metals)'!$K739:$Y739, "#N/A")=14,TRUE,FALSE))</f>
        <v>0</v>
      </c>
      <c r="M740" t="b">
        <f>AND(COUNTIF('Master list(no salts, metals)'!M739,"&lt;=1"),IF(COUNTIF('Master list(no salts, metals)'!$K739:$Y739, "#N/A")=14,TRUE,FALSE))</f>
        <v>0</v>
      </c>
      <c r="N740" t="b">
        <f>AND(COUNTIF('Master list(no salts, metals)'!N739,"&lt;=1"),IF(COUNTIF('Master list(no salts, metals)'!$K739:$Y739, "#N/A")=14,TRUE,FALSE))</f>
        <v>0</v>
      </c>
      <c r="O740" t="b">
        <f>AND(COUNTIF('Master list(no salts, metals)'!O739,"&lt;=1"),IF(COUNTIF('Master list(no salts, metals)'!$K739:$Y739, "#N/A")=14,TRUE,FALSE))</f>
        <v>0</v>
      </c>
      <c r="P740" t="b">
        <f>AND(COUNTIF('Master list(no salts, metals)'!P739,"&lt;=1"),IF(COUNTIF('Master list(no salts, metals)'!$K739:$Y739, "#N/A")=14,TRUE,FALSE))</f>
        <v>0</v>
      </c>
      <c r="Q740" t="b">
        <f>AND(COUNTIF('Master list(no salts, metals)'!Q739,"&lt;=1"),IF(COUNTIF('Master list(no salts, metals)'!$K739:$Y739, "#N/A")=14,TRUE,FALSE))</f>
        <v>0</v>
      </c>
      <c r="R740" t="b">
        <f>AND(COUNTIF('Master list(no salts, metals)'!R739,"&lt;=1"),IF(COUNTIF('Master list(no salts, metals)'!$K739:$Y739, "#N/A")=14,TRUE,FALSE))</f>
        <v>0</v>
      </c>
      <c r="S740" t="b">
        <f>AND(COUNTIF('Master list(no salts, metals)'!S739,"&lt;=1"),IF(COUNTIF('Master list(no salts, metals)'!$K739:$Y739, "#N/A")=14,TRUE,FALSE))</f>
        <v>0</v>
      </c>
      <c r="T740" t="b">
        <f>AND(COUNTIF('Master list(no salts, metals)'!T739,"&lt;=1"),IF(COUNTIF('Master list(no salts, metals)'!$K739:$Y739, "#N/A")=14,TRUE,FALSE))</f>
        <v>0</v>
      </c>
      <c r="U740" t="b">
        <f>AND(COUNTIF('Master list(no salts, metals)'!U739,"&lt;=1"),IF(COUNTIF('Master list(no salts, metals)'!$K739:$Y739, "#N/A")=14,TRUE,FALSE))</f>
        <v>0</v>
      </c>
      <c r="V740" t="b">
        <f>AND(COUNTIF('Master list(no salts, metals)'!V739,"&lt;=1"),IF(COUNTIF('Master list(no salts, metals)'!$K739:$Y739, "#N/A")=14,TRUE,FALSE))</f>
        <v>0</v>
      </c>
      <c r="W740" t="b">
        <f>AND(COUNTIF('Master list(no salts, metals)'!W739,"&lt;=1"),IF(COUNTIF('Master list(no salts, metals)'!$K739:$Y739, "#N/A")=14,TRUE,FALSE))</f>
        <v>0</v>
      </c>
      <c r="X740" t="b">
        <f>AND(COUNTIF('Master list(no salts, metals)'!X739,"&lt;=1"),IF(COUNTIF('Master list(no salts, metals)'!$K739:$Y739, "#N/A")=14,TRUE,FALSE))</f>
        <v>0</v>
      </c>
      <c r="Y740" t="b">
        <f>AND(COUNTIF('Master list(no salts, metals)'!Y739,"&lt;=1"),IF(COUNTIF('Master list(no salts, metals)'!$K739:$Y739, "#N/A")=14,TRUE,FALSE))</f>
        <v>1</v>
      </c>
    </row>
    <row r="741" spans="11:25" x14ac:dyDescent="0.25">
      <c r="K741" t="b">
        <f>AND(COUNTIF('Master list(no salts, metals)'!K740,"&lt;=1"),IF(COUNTIF('Master list(no salts, metals)'!$K740:$Y740, "#N/A")=14,TRUE,FALSE))</f>
        <v>0</v>
      </c>
      <c r="L741" t="b">
        <f>AND(COUNTIF('Master list(no salts, metals)'!L740,"&lt;=1"),IF(COUNTIF('Master list(no salts, metals)'!$K740:$Y740, "#N/A")=14,TRUE,FALSE))</f>
        <v>0</v>
      </c>
      <c r="M741" t="b">
        <f>AND(COUNTIF('Master list(no salts, metals)'!M740,"&lt;=1"),IF(COUNTIF('Master list(no salts, metals)'!$K740:$Y740, "#N/A")=14,TRUE,FALSE))</f>
        <v>0</v>
      </c>
      <c r="N741" t="b">
        <f>AND(COUNTIF('Master list(no salts, metals)'!N740,"&lt;=1"),IF(COUNTIF('Master list(no salts, metals)'!$K740:$Y740, "#N/A")=14,TRUE,FALSE))</f>
        <v>0</v>
      </c>
      <c r="O741" t="b">
        <f>AND(COUNTIF('Master list(no salts, metals)'!O740,"&lt;=1"),IF(COUNTIF('Master list(no salts, metals)'!$K740:$Y740, "#N/A")=14,TRUE,FALSE))</f>
        <v>0</v>
      </c>
      <c r="P741" t="b">
        <f>AND(COUNTIF('Master list(no salts, metals)'!P740,"&lt;=1"),IF(COUNTIF('Master list(no salts, metals)'!$K740:$Y740, "#N/A")=14,TRUE,FALSE))</f>
        <v>0</v>
      </c>
      <c r="Q741" t="b">
        <f>AND(COUNTIF('Master list(no salts, metals)'!Q740,"&lt;=1"),IF(COUNTIF('Master list(no salts, metals)'!$K740:$Y740, "#N/A")=14,TRUE,FALSE))</f>
        <v>0</v>
      </c>
      <c r="R741" t="b">
        <f>AND(COUNTIF('Master list(no salts, metals)'!R740,"&lt;=1"),IF(COUNTIF('Master list(no salts, metals)'!$K740:$Y740, "#N/A")=14,TRUE,FALSE))</f>
        <v>0</v>
      </c>
      <c r="S741" t="b">
        <f>AND(COUNTIF('Master list(no salts, metals)'!S740,"&lt;=1"),IF(COUNTIF('Master list(no salts, metals)'!$K740:$Y740, "#N/A")=14,TRUE,FALSE))</f>
        <v>0</v>
      </c>
      <c r="T741" t="b">
        <f>AND(COUNTIF('Master list(no salts, metals)'!T740,"&lt;=1"),IF(COUNTIF('Master list(no salts, metals)'!$K740:$Y740, "#N/A")=14,TRUE,FALSE))</f>
        <v>0</v>
      </c>
      <c r="U741" t="b">
        <f>AND(COUNTIF('Master list(no salts, metals)'!U740,"&lt;=1"),IF(COUNTIF('Master list(no salts, metals)'!$K740:$Y740, "#N/A")=14,TRUE,FALSE))</f>
        <v>0</v>
      </c>
      <c r="V741" t="b">
        <f>AND(COUNTIF('Master list(no salts, metals)'!V740,"&lt;=1"),IF(COUNTIF('Master list(no salts, metals)'!$K740:$Y740, "#N/A")=14,TRUE,FALSE))</f>
        <v>0</v>
      </c>
      <c r="W741" t="b">
        <f>AND(COUNTIF('Master list(no salts, metals)'!W740,"&lt;=1"),IF(COUNTIF('Master list(no salts, metals)'!$K740:$Y740, "#N/A")=14,TRUE,FALSE))</f>
        <v>0</v>
      </c>
      <c r="X741" t="b">
        <f>AND(COUNTIF('Master list(no salts, metals)'!X740,"&lt;=1"),IF(COUNTIF('Master list(no salts, metals)'!$K740:$Y740, "#N/A")=14,TRUE,FALSE))</f>
        <v>0</v>
      </c>
      <c r="Y741" t="b">
        <f>AND(COUNTIF('Master list(no salts, metals)'!Y740,"&lt;=1"),IF(COUNTIF('Master list(no salts, metals)'!$K740:$Y740, "#N/A")=14,TRUE,FALSE))</f>
        <v>0</v>
      </c>
    </row>
    <row r="742" spans="11:25" x14ac:dyDescent="0.25">
      <c r="K742" t="b">
        <f>AND(COUNTIF('Master list(no salts, metals)'!K741,"&lt;=1"),IF(COUNTIF('Master list(no salts, metals)'!$K741:$Y741, "#N/A")=14,TRUE,FALSE))</f>
        <v>0</v>
      </c>
      <c r="L742" t="b">
        <f>AND(COUNTIF('Master list(no salts, metals)'!L741,"&lt;=1"),IF(COUNTIF('Master list(no salts, metals)'!$K741:$Y741, "#N/A")=14,TRUE,FALSE))</f>
        <v>0</v>
      </c>
      <c r="M742" t="b">
        <f>AND(COUNTIF('Master list(no salts, metals)'!M741,"&lt;=1"),IF(COUNTIF('Master list(no salts, metals)'!$K741:$Y741, "#N/A")=14,TRUE,FALSE))</f>
        <v>0</v>
      </c>
      <c r="N742" t="b">
        <f>AND(COUNTIF('Master list(no salts, metals)'!N741,"&lt;=1"),IF(COUNTIF('Master list(no salts, metals)'!$K741:$Y741, "#N/A")=14,TRUE,FALSE))</f>
        <v>0</v>
      </c>
      <c r="O742" t="b">
        <f>AND(COUNTIF('Master list(no salts, metals)'!O741,"&lt;=1"),IF(COUNTIF('Master list(no salts, metals)'!$K741:$Y741, "#N/A")=14,TRUE,FALSE))</f>
        <v>0</v>
      </c>
      <c r="P742" t="b">
        <f>AND(COUNTIF('Master list(no salts, metals)'!P741,"&lt;=1"),IF(COUNTIF('Master list(no salts, metals)'!$K741:$Y741, "#N/A")=14,TRUE,FALSE))</f>
        <v>0</v>
      </c>
      <c r="Q742" t="b">
        <f>AND(COUNTIF('Master list(no salts, metals)'!Q741,"&lt;=1"),IF(COUNTIF('Master list(no salts, metals)'!$K741:$Y741, "#N/A")=14,TRUE,FALSE))</f>
        <v>0</v>
      </c>
      <c r="R742" t="b">
        <f>AND(COUNTIF('Master list(no salts, metals)'!R741,"&lt;=1"),IF(COUNTIF('Master list(no salts, metals)'!$K741:$Y741, "#N/A")=14,TRUE,FALSE))</f>
        <v>0</v>
      </c>
      <c r="S742" t="b">
        <f>AND(COUNTIF('Master list(no salts, metals)'!S741,"&lt;=1"),IF(COUNTIF('Master list(no salts, metals)'!$K741:$Y741, "#N/A")=14,TRUE,FALSE))</f>
        <v>0</v>
      </c>
      <c r="T742" t="b">
        <f>AND(COUNTIF('Master list(no salts, metals)'!T741,"&lt;=1"),IF(COUNTIF('Master list(no salts, metals)'!$K741:$Y741, "#N/A")=14,TRUE,FALSE))</f>
        <v>0</v>
      </c>
      <c r="U742" t="b">
        <f>AND(COUNTIF('Master list(no salts, metals)'!U741,"&lt;=1"),IF(COUNTIF('Master list(no salts, metals)'!$K741:$Y741, "#N/A")=14,TRUE,FALSE))</f>
        <v>0</v>
      </c>
      <c r="V742" t="b">
        <f>AND(COUNTIF('Master list(no salts, metals)'!V741,"&lt;=1"),IF(COUNTIF('Master list(no salts, metals)'!$K741:$Y741, "#N/A")=14,TRUE,FALSE))</f>
        <v>0</v>
      </c>
      <c r="W742" t="b">
        <f>AND(COUNTIF('Master list(no salts, metals)'!W741,"&lt;=1"),IF(COUNTIF('Master list(no salts, metals)'!$K741:$Y741, "#N/A")=14,TRUE,FALSE))</f>
        <v>0</v>
      </c>
      <c r="X742" t="b">
        <f>AND(COUNTIF('Master list(no salts, metals)'!X741,"&lt;=1"),IF(COUNTIF('Master list(no salts, metals)'!$K741:$Y741, "#N/A")=14,TRUE,FALSE))</f>
        <v>1</v>
      </c>
      <c r="Y742" t="b">
        <f>AND(COUNTIF('Master list(no salts, metals)'!Y741,"&lt;=1"),IF(COUNTIF('Master list(no salts, metals)'!$K741:$Y741, "#N/A")=14,TRUE,FALSE))</f>
        <v>0</v>
      </c>
    </row>
    <row r="743" spans="11:25" x14ac:dyDescent="0.25">
      <c r="K743" t="b">
        <f>AND(COUNTIF('Master list(no salts, metals)'!K742,"&lt;=1"),IF(COUNTIF('Master list(no salts, metals)'!$K742:$Y742, "#N/A")=14,TRUE,FALSE))</f>
        <v>0</v>
      </c>
      <c r="L743" t="b">
        <f>AND(COUNTIF('Master list(no salts, metals)'!L742,"&lt;=1"),IF(COUNTIF('Master list(no salts, metals)'!$K742:$Y742, "#N/A")=14,TRUE,FALSE))</f>
        <v>0</v>
      </c>
      <c r="M743" t="b">
        <f>AND(COUNTIF('Master list(no salts, metals)'!M742,"&lt;=1"),IF(COUNTIF('Master list(no salts, metals)'!$K742:$Y742, "#N/A")=14,TRUE,FALSE))</f>
        <v>0</v>
      </c>
      <c r="N743" t="b">
        <f>AND(COUNTIF('Master list(no salts, metals)'!N742,"&lt;=1"),IF(COUNTIF('Master list(no salts, metals)'!$K742:$Y742, "#N/A")=14,TRUE,FALSE))</f>
        <v>0</v>
      </c>
      <c r="O743" t="b">
        <f>AND(COUNTIF('Master list(no salts, metals)'!O742,"&lt;=1"),IF(COUNTIF('Master list(no salts, metals)'!$K742:$Y742, "#N/A")=14,TRUE,FALSE))</f>
        <v>0</v>
      </c>
      <c r="P743" t="b">
        <f>AND(COUNTIF('Master list(no salts, metals)'!P742,"&lt;=1"),IF(COUNTIF('Master list(no salts, metals)'!$K742:$Y742, "#N/A")=14,TRUE,FALSE))</f>
        <v>0</v>
      </c>
      <c r="Q743" t="b">
        <f>AND(COUNTIF('Master list(no salts, metals)'!Q742,"&lt;=1"),IF(COUNTIF('Master list(no salts, metals)'!$K742:$Y742, "#N/A")=14,TRUE,FALSE))</f>
        <v>0</v>
      </c>
      <c r="R743" t="b">
        <f>AND(COUNTIF('Master list(no salts, metals)'!R742,"&lt;=1"),IF(COUNTIF('Master list(no salts, metals)'!$K742:$Y742, "#N/A")=14,TRUE,FALSE))</f>
        <v>0</v>
      </c>
      <c r="S743" t="b">
        <f>AND(COUNTIF('Master list(no salts, metals)'!S742,"&lt;=1"),IF(COUNTIF('Master list(no salts, metals)'!$K742:$Y742, "#N/A")=14,TRUE,FALSE))</f>
        <v>0</v>
      </c>
      <c r="T743" t="b">
        <f>AND(COUNTIF('Master list(no salts, metals)'!T742,"&lt;=1"),IF(COUNTIF('Master list(no salts, metals)'!$K742:$Y742, "#N/A")=14,TRUE,FALSE))</f>
        <v>0</v>
      </c>
      <c r="U743" t="b">
        <f>AND(COUNTIF('Master list(no salts, metals)'!U742,"&lt;=1"),IF(COUNTIF('Master list(no salts, metals)'!$K742:$Y742, "#N/A")=14,TRUE,FALSE))</f>
        <v>0</v>
      </c>
      <c r="V743" t="b">
        <f>AND(COUNTIF('Master list(no salts, metals)'!V742,"&lt;=1"),IF(COUNTIF('Master list(no salts, metals)'!$K742:$Y742, "#N/A")=14,TRUE,FALSE))</f>
        <v>0</v>
      </c>
      <c r="W743" t="b">
        <f>AND(COUNTIF('Master list(no salts, metals)'!W742,"&lt;=1"),IF(COUNTIF('Master list(no salts, metals)'!$K742:$Y742, "#N/A")=14,TRUE,FALSE))</f>
        <v>1</v>
      </c>
      <c r="X743" t="b">
        <f>AND(COUNTIF('Master list(no salts, metals)'!X742,"&lt;=1"),IF(COUNTIF('Master list(no salts, metals)'!$K742:$Y742, "#N/A")=14,TRUE,FALSE))</f>
        <v>0</v>
      </c>
      <c r="Y743" t="b">
        <f>AND(COUNTIF('Master list(no salts, metals)'!Y742,"&lt;=1"),IF(COUNTIF('Master list(no salts, metals)'!$K742:$Y742, "#N/A")=14,TRUE,FALSE))</f>
        <v>0</v>
      </c>
    </row>
    <row r="744" spans="11:25" x14ac:dyDescent="0.25">
      <c r="K744" t="b">
        <f>AND(COUNTIF('Master list(no salts, metals)'!K743,"&lt;=1"),IF(COUNTIF('Master list(no salts, metals)'!$K743:$Y743, "#N/A")=14,TRUE,FALSE))</f>
        <v>0</v>
      </c>
      <c r="L744" t="b">
        <f>AND(COUNTIF('Master list(no salts, metals)'!L743,"&lt;=1"),IF(COUNTIF('Master list(no salts, metals)'!$K743:$Y743, "#N/A")=14,TRUE,FALSE))</f>
        <v>0</v>
      </c>
      <c r="M744" t="b">
        <f>AND(COUNTIF('Master list(no salts, metals)'!M743,"&lt;=1"),IF(COUNTIF('Master list(no salts, metals)'!$K743:$Y743, "#N/A")=14,TRUE,FALSE))</f>
        <v>0</v>
      </c>
      <c r="N744" t="b">
        <f>AND(COUNTIF('Master list(no salts, metals)'!N743,"&lt;=1"),IF(COUNTIF('Master list(no salts, metals)'!$K743:$Y743, "#N/A")=14,TRUE,FALSE))</f>
        <v>0</v>
      </c>
      <c r="O744" t="b">
        <f>AND(COUNTIF('Master list(no salts, metals)'!O743,"&lt;=1"),IF(COUNTIF('Master list(no salts, metals)'!$K743:$Y743, "#N/A")=14,TRUE,FALSE))</f>
        <v>0</v>
      </c>
      <c r="P744" t="b">
        <f>AND(COUNTIF('Master list(no salts, metals)'!P743,"&lt;=1"),IF(COUNTIF('Master list(no salts, metals)'!$K743:$Y743, "#N/A")=14,TRUE,FALSE))</f>
        <v>0</v>
      </c>
      <c r="Q744" t="b">
        <f>AND(COUNTIF('Master list(no salts, metals)'!Q743,"&lt;=1"),IF(COUNTIF('Master list(no salts, metals)'!$K743:$Y743, "#N/A")=14,TRUE,FALSE))</f>
        <v>0</v>
      </c>
      <c r="R744" t="b">
        <f>AND(COUNTIF('Master list(no salts, metals)'!R743,"&lt;=1"),IF(COUNTIF('Master list(no salts, metals)'!$K743:$Y743, "#N/A")=14,TRUE,FALSE))</f>
        <v>0</v>
      </c>
      <c r="S744" t="b">
        <f>AND(COUNTIF('Master list(no salts, metals)'!S743,"&lt;=1"),IF(COUNTIF('Master list(no salts, metals)'!$K743:$Y743, "#N/A")=14,TRUE,FALSE))</f>
        <v>0</v>
      </c>
      <c r="T744" t="b">
        <f>AND(COUNTIF('Master list(no salts, metals)'!T743,"&lt;=1"),IF(COUNTIF('Master list(no salts, metals)'!$K743:$Y743, "#N/A")=14,TRUE,FALSE))</f>
        <v>0</v>
      </c>
      <c r="U744" t="b">
        <f>AND(COUNTIF('Master list(no salts, metals)'!U743,"&lt;=1"),IF(COUNTIF('Master list(no salts, metals)'!$K743:$Y743, "#N/A")=14,TRUE,FALSE))</f>
        <v>0</v>
      </c>
      <c r="V744" t="b">
        <f>AND(COUNTIF('Master list(no salts, metals)'!V743,"&lt;=1"),IF(COUNTIF('Master list(no salts, metals)'!$K743:$Y743, "#N/A")=14,TRUE,FALSE))</f>
        <v>0</v>
      </c>
      <c r="W744" t="b">
        <f>AND(COUNTIF('Master list(no salts, metals)'!W743,"&lt;=1"),IF(COUNTIF('Master list(no salts, metals)'!$K743:$Y743, "#N/A")=14,TRUE,FALSE))</f>
        <v>1</v>
      </c>
      <c r="X744" t="b">
        <f>AND(COUNTIF('Master list(no salts, metals)'!X743,"&lt;=1"),IF(COUNTIF('Master list(no salts, metals)'!$K743:$Y743, "#N/A")=14,TRUE,FALSE))</f>
        <v>0</v>
      </c>
      <c r="Y744" t="b">
        <f>AND(COUNTIF('Master list(no salts, metals)'!Y743,"&lt;=1"),IF(COUNTIF('Master list(no salts, metals)'!$K743:$Y743, "#N/A")=14,TRUE,FALSE))</f>
        <v>0</v>
      </c>
    </row>
    <row r="745" spans="11:25" x14ac:dyDescent="0.25">
      <c r="K745" t="b">
        <f>AND(COUNTIF('Master list(no salts, metals)'!K744,"&lt;=1"),IF(COUNTIF('Master list(no salts, metals)'!$K744:$Y744, "#N/A")=14,TRUE,FALSE))</f>
        <v>0</v>
      </c>
      <c r="L745" t="b">
        <f>AND(COUNTIF('Master list(no salts, metals)'!L744,"&lt;=1"),IF(COUNTIF('Master list(no salts, metals)'!$K744:$Y744, "#N/A")=14,TRUE,FALSE))</f>
        <v>0</v>
      </c>
      <c r="M745" t="b">
        <f>AND(COUNTIF('Master list(no salts, metals)'!M744,"&lt;=1"),IF(COUNTIF('Master list(no salts, metals)'!$K744:$Y744, "#N/A")=14,TRUE,FALSE))</f>
        <v>0</v>
      </c>
      <c r="N745" t="b">
        <f>AND(COUNTIF('Master list(no salts, metals)'!N744,"&lt;=1"),IF(COUNTIF('Master list(no salts, metals)'!$K744:$Y744, "#N/A")=14,TRUE,FALSE))</f>
        <v>0</v>
      </c>
      <c r="O745" t="b">
        <f>AND(COUNTIF('Master list(no salts, metals)'!O744,"&lt;=1"),IF(COUNTIF('Master list(no salts, metals)'!$K744:$Y744, "#N/A")=14,TRUE,FALSE))</f>
        <v>0</v>
      </c>
      <c r="P745" t="b">
        <f>AND(COUNTIF('Master list(no salts, metals)'!P744,"&lt;=1"),IF(COUNTIF('Master list(no salts, metals)'!$K744:$Y744, "#N/A")=14,TRUE,FALSE))</f>
        <v>0</v>
      </c>
      <c r="Q745" t="b">
        <f>AND(COUNTIF('Master list(no salts, metals)'!Q744,"&lt;=1"),IF(COUNTIF('Master list(no salts, metals)'!$K744:$Y744, "#N/A")=14,TRUE,FALSE))</f>
        <v>0</v>
      </c>
      <c r="R745" t="b">
        <f>AND(COUNTIF('Master list(no salts, metals)'!R744,"&lt;=1"),IF(COUNTIF('Master list(no salts, metals)'!$K744:$Y744, "#N/A")=14,TRUE,FALSE))</f>
        <v>0</v>
      </c>
      <c r="S745" t="b">
        <f>AND(COUNTIF('Master list(no salts, metals)'!S744,"&lt;=1"),IF(COUNTIF('Master list(no salts, metals)'!$K744:$Y744, "#N/A")=14,TRUE,FALSE))</f>
        <v>0</v>
      </c>
      <c r="T745" t="b">
        <f>AND(COUNTIF('Master list(no salts, metals)'!T744,"&lt;=1"),IF(COUNTIF('Master list(no salts, metals)'!$K744:$Y744, "#N/A")=14,TRUE,FALSE))</f>
        <v>0</v>
      </c>
      <c r="U745" t="b">
        <f>AND(COUNTIF('Master list(no salts, metals)'!U744,"&lt;=1"),IF(COUNTIF('Master list(no salts, metals)'!$K744:$Y744, "#N/A")=14,TRUE,FALSE))</f>
        <v>0</v>
      </c>
      <c r="V745" t="b">
        <f>AND(COUNTIF('Master list(no salts, metals)'!V744,"&lt;=1"),IF(COUNTIF('Master list(no salts, metals)'!$K744:$Y744, "#N/A")=14,TRUE,FALSE))</f>
        <v>0</v>
      </c>
      <c r="W745" t="b">
        <f>AND(COUNTIF('Master list(no salts, metals)'!W744,"&lt;=1"),IF(COUNTIF('Master list(no salts, metals)'!$K744:$Y744, "#N/A")=14,TRUE,FALSE))</f>
        <v>0</v>
      </c>
      <c r="X745" t="b">
        <f>AND(COUNTIF('Master list(no salts, metals)'!X744,"&lt;=1"),IF(COUNTIF('Master list(no salts, metals)'!$K744:$Y744, "#N/A")=14,TRUE,FALSE))</f>
        <v>1</v>
      </c>
      <c r="Y745" t="b">
        <f>AND(COUNTIF('Master list(no salts, metals)'!Y744,"&lt;=1"),IF(COUNTIF('Master list(no salts, metals)'!$K744:$Y744, "#N/A")=14,TRUE,FALSE))</f>
        <v>0</v>
      </c>
    </row>
    <row r="746" spans="11:25" x14ac:dyDescent="0.25">
      <c r="K746" t="b">
        <f>AND(COUNTIF('Master list(no salts, metals)'!K745,"&lt;=1"),IF(COUNTIF('Master list(no salts, metals)'!$K745:$Y745, "#N/A")=14,TRUE,FALSE))</f>
        <v>0</v>
      </c>
      <c r="L746" t="b">
        <f>AND(COUNTIF('Master list(no salts, metals)'!L745,"&lt;=1"),IF(COUNTIF('Master list(no salts, metals)'!$K745:$Y745, "#N/A")=14,TRUE,FALSE))</f>
        <v>0</v>
      </c>
      <c r="M746" t="b">
        <f>AND(COUNTIF('Master list(no salts, metals)'!M745,"&lt;=1"),IF(COUNTIF('Master list(no salts, metals)'!$K745:$Y745, "#N/A")=14,TRUE,FALSE))</f>
        <v>0</v>
      </c>
      <c r="N746" t="b">
        <f>AND(COUNTIF('Master list(no salts, metals)'!N745,"&lt;=1"),IF(COUNTIF('Master list(no salts, metals)'!$K745:$Y745, "#N/A")=14,TRUE,FALSE))</f>
        <v>0</v>
      </c>
      <c r="O746" t="b">
        <f>AND(COUNTIF('Master list(no salts, metals)'!O745,"&lt;=1"),IF(COUNTIF('Master list(no salts, metals)'!$K745:$Y745, "#N/A")=14,TRUE,FALSE))</f>
        <v>0</v>
      </c>
      <c r="P746" t="b">
        <f>AND(COUNTIF('Master list(no salts, metals)'!P745,"&lt;=1"),IF(COUNTIF('Master list(no salts, metals)'!$K745:$Y745, "#N/A")=14,TRUE,FALSE))</f>
        <v>0</v>
      </c>
      <c r="Q746" t="b">
        <f>AND(COUNTIF('Master list(no salts, metals)'!Q745,"&lt;=1"),IF(COUNTIF('Master list(no salts, metals)'!$K745:$Y745, "#N/A")=14,TRUE,FALSE))</f>
        <v>0</v>
      </c>
      <c r="R746" t="b">
        <f>AND(COUNTIF('Master list(no salts, metals)'!R745,"&lt;=1"),IF(COUNTIF('Master list(no salts, metals)'!$K745:$Y745, "#N/A")=14,TRUE,FALSE))</f>
        <v>0</v>
      </c>
      <c r="S746" t="b">
        <f>AND(COUNTIF('Master list(no salts, metals)'!S745,"&lt;=1"),IF(COUNTIF('Master list(no salts, metals)'!$K745:$Y745, "#N/A")=14,TRUE,FALSE))</f>
        <v>0</v>
      </c>
      <c r="T746" t="b">
        <f>AND(COUNTIF('Master list(no salts, metals)'!T745,"&lt;=1"),IF(COUNTIF('Master list(no salts, metals)'!$K745:$Y745, "#N/A")=14,TRUE,FALSE))</f>
        <v>0</v>
      </c>
      <c r="U746" t="b">
        <f>AND(COUNTIF('Master list(no salts, metals)'!U745,"&lt;=1"),IF(COUNTIF('Master list(no salts, metals)'!$K745:$Y745, "#N/A")=14,TRUE,FALSE))</f>
        <v>0</v>
      </c>
      <c r="V746" t="b">
        <f>AND(COUNTIF('Master list(no salts, metals)'!V745,"&lt;=1"),IF(COUNTIF('Master list(no salts, metals)'!$K745:$Y745, "#N/A")=14,TRUE,FALSE))</f>
        <v>0</v>
      </c>
      <c r="W746" t="b">
        <f>AND(COUNTIF('Master list(no salts, metals)'!W745,"&lt;=1"),IF(COUNTIF('Master list(no salts, metals)'!$K745:$Y745, "#N/A")=14,TRUE,FALSE))</f>
        <v>0</v>
      </c>
      <c r="X746" t="b">
        <f>AND(COUNTIF('Master list(no salts, metals)'!X745,"&lt;=1"),IF(COUNTIF('Master list(no salts, metals)'!$K745:$Y745, "#N/A")=14,TRUE,FALSE))</f>
        <v>0</v>
      </c>
      <c r="Y746" t="b">
        <f>AND(COUNTIF('Master list(no salts, metals)'!Y745,"&lt;=1"),IF(COUNTIF('Master list(no salts, metals)'!$K745:$Y745, "#N/A")=14,TRUE,FALSE))</f>
        <v>0</v>
      </c>
    </row>
    <row r="747" spans="11:25" x14ac:dyDescent="0.25">
      <c r="K747" t="b">
        <f>AND(COUNTIF('Master list(no salts, metals)'!K746,"&lt;=1"),IF(COUNTIF('Master list(no salts, metals)'!$K746:$Y746, "#N/A")=14,TRUE,FALSE))</f>
        <v>0</v>
      </c>
      <c r="L747" t="b">
        <f>AND(COUNTIF('Master list(no salts, metals)'!L746,"&lt;=1"),IF(COUNTIF('Master list(no salts, metals)'!$K746:$Y746, "#N/A")=14,TRUE,FALSE))</f>
        <v>0</v>
      </c>
      <c r="M747" t="b">
        <f>AND(COUNTIF('Master list(no salts, metals)'!M746,"&lt;=1"),IF(COUNTIF('Master list(no salts, metals)'!$K746:$Y746, "#N/A")=14,TRUE,FALSE))</f>
        <v>0</v>
      </c>
      <c r="N747" t="b">
        <f>AND(COUNTIF('Master list(no salts, metals)'!N746,"&lt;=1"),IF(COUNTIF('Master list(no salts, metals)'!$K746:$Y746, "#N/A")=14,TRUE,FALSE))</f>
        <v>0</v>
      </c>
      <c r="O747" t="b">
        <f>AND(COUNTIF('Master list(no salts, metals)'!O746,"&lt;=1"),IF(COUNTIF('Master list(no salts, metals)'!$K746:$Y746, "#N/A")=14,TRUE,FALSE))</f>
        <v>0</v>
      </c>
      <c r="P747" t="b">
        <f>AND(COUNTIF('Master list(no salts, metals)'!P746,"&lt;=1"),IF(COUNTIF('Master list(no salts, metals)'!$K746:$Y746, "#N/A")=14,TRUE,FALSE))</f>
        <v>0</v>
      </c>
      <c r="Q747" t="b">
        <f>AND(COUNTIF('Master list(no salts, metals)'!Q746,"&lt;=1"),IF(COUNTIF('Master list(no salts, metals)'!$K746:$Y746, "#N/A")=14,TRUE,FALSE))</f>
        <v>0</v>
      </c>
      <c r="R747" t="b">
        <f>AND(COUNTIF('Master list(no salts, metals)'!R746,"&lt;=1"),IF(COUNTIF('Master list(no salts, metals)'!$K746:$Y746, "#N/A")=14,TRUE,FALSE))</f>
        <v>0</v>
      </c>
      <c r="S747" t="b">
        <f>AND(COUNTIF('Master list(no salts, metals)'!S746,"&lt;=1"),IF(COUNTIF('Master list(no salts, metals)'!$K746:$Y746, "#N/A")=14,TRUE,FALSE))</f>
        <v>0</v>
      </c>
      <c r="T747" t="b">
        <f>AND(COUNTIF('Master list(no salts, metals)'!T746,"&lt;=1"),IF(COUNTIF('Master list(no salts, metals)'!$K746:$Y746, "#N/A")=14,TRUE,FALSE))</f>
        <v>1</v>
      </c>
      <c r="U747" t="b">
        <f>AND(COUNTIF('Master list(no salts, metals)'!U746,"&lt;=1"),IF(COUNTIF('Master list(no salts, metals)'!$K746:$Y746, "#N/A")=14,TRUE,FALSE))</f>
        <v>0</v>
      </c>
      <c r="V747" t="b">
        <f>AND(COUNTIF('Master list(no salts, metals)'!V746,"&lt;=1"),IF(COUNTIF('Master list(no salts, metals)'!$K746:$Y746, "#N/A")=14,TRUE,FALSE))</f>
        <v>0</v>
      </c>
      <c r="W747" t="b">
        <f>AND(COUNTIF('Master list(no salts, metals)'!W746,"&lt;=1"),IF(COUNTIF('Master list(no salts, metals)'!$K746:$Y746, "#N/A")=14,TRUE,FALSE))</f>
        <v>0</v>
      </c>
      <c r="X747" t="b">
        <f>AND(COUNTIF('Master list(no salts, metals)'!X746,"&lt;=1"),IF(COUNTIF('Master list(no salts, metals)'!$K746:$Y746, "#N/A")=14,TRUE,FALSE))</f>
        <v>0</v>
      </c>
      <c r="Y747" t="b">
        <f>AND(COUNTIF('Master list(no salts, metals)'!Y746,"&lt;=1"),IF(COUNTIF('Master list(no salts, metals)'!$K746:$Y746, "#N/A")=14,TRUE,FALSE))</f>
        <v>0</v>
      </c>
    </row>
    <row r="748" spans="11:25" x14ac:dyDescent="0.25">
      <c r="K748" t="b">
        <f>AND(COUNTIF('Master list(no salts, metals)'!K747,"&lt;=1"),IF(COUNTIF('Master list(no salts, metals)'!$K747:$Y747, "#N/A")=14,TRUE,FALSE))</f>
        <v>0</v>
      </c>
      <c r="L748" t="b">
        <f>AND(COUNTIF('Master list(no salts, metals)'!L747,"&lt;=1"),IF(COUNTIF('Master list(no salts, metals)'!$K747:$Y747, "#N/A")=14,TRUE,FALSE))</f>
        <v>0</v>
      </c>
      <c r="M748" t="b">
        <f>AND(COUNTIF('Master list(no salts, metals)'!M747,"&lt;=1"),IF(COUNTIF('Master list(no salts, metals)'!$K747:$Y747, "#N/A")=14,TRUE,FALSE))</f>
        <v>0</v>
      </c>
      <c r="N748" t="b">
        <f>AND(COUNTIF('Master list(no salts, metals)'!N747,"&lt;=1"),IF(COUNTIF('Master list(no salts, metals)'!$K747:$Y747, "#N/A")=14,TRUE,FALSE))</f>
        <v>0</v>
      </c>
      <c r="O748" t="b">
        <f>AND(COUNTIF('Master list(no salts, metals)'!O747,"&lt;=1"),IF(COUNTIF('Master list(no salts, metals)'!$K747:$Y747, "#N/A")=14,TRUE,FALSE))</f>
        <v>0</v>
      </c>
      <c r="P748" t="b">
        <f>AND(COUNTIF('Master list(no salts, metals)'!P747,"&lt;=1"),IF(COUNTIF('Master list(no salts, metals)'!$K747:$Y747, "#N/A")=14,TRUE,FALSE))</f>
        <v>0</v>
      </c>
      <c r="Q748" t="b">
        <f>AND(COUNTIF('Master list(no salts, metals)'!Q747,"&lt;=1"),IF(COUNTIF('Master list(no salts, metals)'!$K747:$Y747, "#N/A")=14,TRUE,FALSE))</f>
        <v>0</v>
      </c>
      <c r="R748" t="b">
        <f>AND(COUNTIF('Master list(no salts, metals)'!R747,"&lt;=1"),IF(COUNTIF('Master list(no salts, metals)'!$K747:$Y747, "#N/A")=14,TRUE,FALSE))</f>
        <v>0</v>
      </c>
      <c r="S748" t="b">
        <f>AND(COUNTIF('Master list(no salts, metals)'!S747,"&lt;=1"),IF(COUNTIF('Master list(no salts, metals)'!$K747:$Y747, "#N/A")=14,TRUE,FALSE))</f>
        <v>0</v>
      </c>
      <c r="T748" t="b">
        <f>AND(COUNTIF('Master list(no salts, metals)'!T747,"&lt;=1"),IF(COUNTIF('Master list(no salts, metals)'!$K747:$Y747, "#N/A")=14,TRUE,FALSE))</f>
        <v>0</v>
      </c>
      <c r="U748" t="b">
        <f>AND(COUNTIF('Master list(no salts, metals)'!U747,"&lt;=1"),IF(COUNTIF('Master list(no salts, metals)'!$K747:$Y747, "#N/A")=14,TRUE,FALSE))</f>
        <v>0</v>
      </c>
      <c r="V748" t="b">
        <f>AND(COUNTIF('Master list(no salts, metals)'!V747,"&lt;=1"),IF(COUNTIF('Master list(no salts, metals)'!$K747:$Y747, "#N/A")=14,TRUE,FALSE))</f>
        <v>0</v>
      </c>
      <c r="W748" t="b">
        <f>AND(COUNTIF('Master list(no salts, metals)'!W747,"&lt;=1"),IF(COUNTIF('Master list(no salts, metals)'!$K747:$Y747, "#N/A")=14,TRUE,FALSE))</f>
        <v>0</v>
      </c>
      <c r="X748" t="b">
        <f>AND(COUNTIF('Master list(no salts, metals)'!X747,"&lt;=1"),IF(COUNTIF('Master list(no salts, metals)'!$K747:$Y747, "#N/A")=14,TRUE,FALSE))</f>
        <v>0</v>
      </c>
      <c r="Y748" t="b">
        <f>AND(COUNTIF('Master list(no salts, metals)'!Y747,"&lt;=1"),IF(COUNTIF('Master list(no salts, metals)'!$K747:$Y747, "#N/A")=14,TRUE,FALSE))</f>
        <v>0</v>
      </c>
    </row>
    <row r="749" spans="11:25" x14ac:dyDescent="0.25">
      <c r="K749" t="b">
        <f>AND(COUNTIF('Master list(no salts, metals)'!K748,"&lt;=1"),IF(COUNTIF('Master list(no salts, metals)'!$K748:$Y748, "#N/A")=14,TRUE,FALSE))</f>
        <v>0</v>
      </c>
      <c r="L749" t="b">
        <f>AND(COUNTIF('Master list(no salts, metals)'!L748,"&lt;=1"),IF(COUNTIF('Master list(no salts, metals)'!$K748:$Y748, "#N/A")=14,TRUE,FALSE))</f>
        <v>0</v>
      </c>
      <c r="M749" t="b">
        <f>AND(COUNTIF('Master list(no salts, metals)'!M748,"&lt;=1"),IF(COUNTIF('Master list(no salts, metals)'!$K748:$Y748, "#N/A")=14,TRUE,FALSE))</f>
        <v>0</v>
      </c>
      <c r="N749" t="b">
        <f>AND(COUNTIF('Master list(no salts, metals)'!N748,"&lt;=1"),IF(COUNTIF('Master list(no salts, metals)'!$K748:$Y748, "#N/A")=14,TRUE,FALSE))</f>
        <v>0</v>
      </c>
      <c r="O749" t="b">
        <f>AND(COUNTIF('Master list(no salts, metals)'!O748,"&lt;=1"),IF(COUNTIF('Master list(no salts, metals)'!$K748:$Y748, "#N/A")=14,TRUE,FALSE))</f>
        <v>0</v>
      </c>
      <c r="P749" t="b">
        <f>AND(COUNTIF('Master list(no salts, metals)'!P748,"&lt;=1"),IF(COUNTIF('Master list(no salts, metals)'!$K748:$Y748, "#N/A")=14,TRUE,FALSE))</f>
        <v>0</v>
      </c>
      <c r="Q749" t="b">
        <f>AND(COUNTIF('Master list(no salts, metals)'!Q748,"&lt;=1"),IF(COUNTIF('Master list(no salts, metals)'!$K748:$Y748, "#N/A")=14,TRUE,FALSE))</f>
        <v>0</v>
      </c>
      <c r="R749" t="b">
        <f>AND(COUNTIF('Master list(no salts, metals)'!R748,"&lt;=1"),IF(COUNTIF('Master list(no salts, metals)'!$K748:$Y748, "#N/A")=14,TRUE,FALSE))</f>
        <v>0</v>
      </c>
      <c r="S749" t="b">
        <f>AND(COUNTIF('Master list(no salts, metals)'!S748,"&lt;=1"),IF(COUNTIF('Master list(no salts, metals)'!$K748:$Y748, "#N/A")=14,TRUE,FALSE))</f>
        <v>0</v>
      </c>
      <c r="T749" t="b">
        <f>AND(COUNTIF('Master list(no salts, metals)'!T748,"&lt;=1"),IF(COUNTIF('Master list(no salts, metals)'!$K748:$Y748, "#N/A")=14,TRUE,FALSE))</f>
        <v>0</v>
      </c>
      <c r="U749" t="b">
        <f>AND(COUNTIF('Master list(no salts, metals)'!U748,"&lt;=1"),IF(COUNTIF('Master list(no salts, metals)'!$K748:$Y748, "#N/A")=14,TRUE,FALSE))</f>
        <v>0</v>
      </c>
      <c r="V749" t="b">
        <f>AND(COUNTIF('Master list(no salts, metals)'!V748,"&lt;=1"),IF(COUNTIF('Master list(no salts, metals)'!$K748:$Y748, "#N/A")=14,TRUE,FALSE))</f>
        <v>0</v>
      </c>
      <c r="W749" t="b">
        <f>AND(COUNTIF('Master list(no salts, metals)'!W748,"&lt;=1"),IF(COUNTIF('Master list(no salts, metals)'!$K748:$Y748, "#N/A")=14,TRUE,FALSE))</f>
        <v>0</v>
      </c>
      <c r="X749" t="b">
        <f>AND(COUNTIF('Master list(no salts, metals)'!X748,"&lt;=1"),IF(COUNTIF('Master list(no salts, metals)'!$K748:$Y748, "#N/A")=14,TRUE,FALSE))</f>
        <v>1</v>
      </c>
      <c r="Y749" t="b">
        <f>AND(COUNTIF('Master list(no salts, metals)'!Y748,"&lt;=1"),IF(COUNTIF('Master list(no salts, metals)'!$K748:$Y748, "#N/A")=14,TRUE,FALSE))</f>
        <v>0</v>
      </c>
    </row>
    <row r="750" spans="11:25" x14ac:dyDescent="0.25">
      <c r="K750" t="b">
        <f>AND(COUNTIF('Master list(no salts, metals)'!K749,"&lt;=1"),IF(COUNTIF('Master list(no salts, metals)'!$K749:$Y749, "#N/A")=14,TRUE,FALSE))</f>
        <v>0</v>
      </c>
      <c r="L750" t="b">
        <f>AND(COUNTIF('Master list(no salts, metals)'!L749,"&lt;=1"),IF(COUNTIF('Master list(no salts, metals)'!$K749:$Y749, "#N/A")=14,TRUE,FALSE))</f>
        <v>0</v>
      </c>
      <c r="M750" t="b">
        <f>AND(COUNTIF('Master list(no salts, metals)'!M749,"&lt;=1"),IF(COUNTIF('Master list(no salts, metals)'!$K749:$Y749, "#N/A")=14,TRUE,FALSE))</f>
        <v>0</v>
      </c>
      <c r="N750" t="b">
        <f>AND(COUNTIF('Master list(no salts, metals)'!N749,"&lt;=1"),IF(COUNTIF('Master list(no salts, metals)'!$K749:$Y749, "#N/A")=14,TRUE,FALSE))</f>
        <v>0</v>
      </c>
      <c r="O750" t="b">
        <f>AND(COUNTIF('Master list(no salts, metals)'!O749,"&lt;=1"),IF(COUNTIF('Master list(no salts, metals)'!$K749:$Y749, "#N/A")=14,TRUE,FALSE))</f>
        <v>0</v>
      </c>
      <c r="P750" t="b">
        <f>AND(COUNTIF('Master list(no salts, metals)'!P749,"&lt;=1"),IF(COUNTIF('Master list(no salts, metals)'!$K749:$Y749, "#N/A")=14,TRUE,FALSE))</f>
        <v>0</v>
      </c>
      <c r="Q750" t="b">
        <f>AND(COUNTIF('Master list(no salts, metals)'!Q749,"&lt;=1"),IF(COUNTIF('Master list(no salts, metals)'!$K749:$Y749, "#N/A")=14,TRUE,FALSE))</f>
        <v>0</v>
      </c>
      <c r="R750" t="b">
        <f>AND(COUNTIF('Master list(no salts, metals)'!R749,"&lt;=1"),IF(COUNTIF('Master list(no salts, metals)'!$K749:$Y749, "#N/A")=14,TRUE,FALSE))</f>
        <v>0</v>
      </c>
      <c r="S750" t="b">
        <f>AND(COUNTIF('Master list(no salts, metals)'!S749,"&lt;=1"),IF(COUNTIF('Master list(no salts, metals)'!$K749:$Y749, "#N/A")=14,TRUE,FALSE))</f>
        <v>0</v>
      </c>
      <c r="T750" t="b">
        <f>AND(COUNTIF('Master list(no salts, metals)'!T749,"&lt;=1"),IF(COUNTIF('Master list(no salts, metals)'!$K749:$Y749, "#N/A")=14,TRUE,FALSE))</f>
        <v>0</v>
      </c>
      <c r="U750" t="b">
        <f>AND(COUNTIF('Master list(no salts, metals)'!U749,"&lt;=1"),IF(COUNTIF('Master list(no salts, metals)'!$K749:$Y749, "#N/A")=14,TRUE,FALSE))</f>
        <v>0</v>
      </c>
      <c r="V750" t="b">
        <f>AND(COUNTIF('Master list(no salts, metals)'!V749,"&lt;=1"),IF(COUNTIF('Master list(no salts, metals)'!$K749:$Y749, "#N/A")=14,TRUE,FALSE))</f>
        <v>0</v>
      </c>
      <c r="W750" t="b">
        <f>AND(COUNTIF('Master list(no salts, metals)'!W749,"&lt;=1"),IF(COUNTIF('Master list(no salts, metals)'!$K749:$Y749, "#N/A")=14,TRUE,FALSE))</f>
        <v>0</v>
      </c>
      <c r="X750" t="b">
        <f>AND(COUNTIF('Master list(no salts, metals)'!X749,"&lt;=1"),IF(COUNTIF('Master list(no salts, metals)'!$K749:$Y749, "#N/A")=14,TRUE,FALSE))</f>
        <v>1</v>
      </c>
      <c r="Y750" t="b">
        <f>AND(COUNTIF('Master list(no salts, metals)'!Y749,"&lt;=1"),IF(COUNTIF('Master list(no salts, metals)'!$K749:$Y749, "#N/A")=14,TRUE,FALSE))</f>
        <v>0</v>
      </c>
    </row>
    <row r="751" spans="11:25" x14ac:dyDescent="0.25">
      <c r="K751" t="b">
        <f>AND(COUNTIF('Master list(no salts, metals)'!K750,"&lt;=1"),IF(COUNTIF('Master list(no salts, metals)'!$K750:$Y750, "#N/A")=14,TRUE,FALSE))</f>
        <v>0</v>
      </c>
      <c r="L751" t="b">
        <f>AND(COUNTIF('Master list(no salts, metals)'!L750,"&lt;=1"),IF(COUNTIF('Master list(no salts, metals)'!$K750:$Y750, "#N/A")=14,TRUE,FALSE))</f>
        <v>0</v>
      </c>
      <c r="M751" t="b">
        <f>AND(COUNTIF('Master list(no salts, metals)'!M750,"&lt;=1"),IF(COUNTIF('Master list(no salts, metals)'!$K750:$Y750, "#N/A")=14,TRUE,FALSE))</f>
        <v>0</v>
      </c>
      <c r="N751" t="b">
        <f>AND(COUNTIF('Master list(no salts, metals)'!N750,"&lt;=1"),IF(COUNTIF('Master list(no salts, metals)'!$K750:$Y750, "#N/A")=14,TRUE,FALSE))</f>
        <v>0</v>
      </c>
      <c r="O751" t="b">
        <f>AND(COUNTIF('Master list(no salts, metals)'!O750,"&lt;=1"),IF(COUNTIF('Master list(no salts, metals)'!$K750:$Y750, "#N/A")=14,TRUE,FALSE))</f>
        <v>0</v>
      </c>
      <c r="P751" t="b">
        <f>AND(COUNTIF('Master list(no salts, metals)'!P750,"&lt;=1"),IF(COUNTIF('Master list(no salts, metals)'!$K750:$Y750, "#N/A")=14,TRUE,FALSE))</f>
        <v>0</v>
      </c>
      <c r="Q751" t="b">
        <f>AND(COUNTIF('Master list(no salts, metals)'!Q750,"&lt;=1"),IF(COUNTIF('Master list(no salts, metals)'!$K750:$Y750, "#N/A")=14,TRUE,FALSE))</f>
        <v>0</v>
      </c>
      <c r="R751" t="b">
        <f>AND(COUNTIF('Master list(no salts, metals)'!R750,"&lt;=1"),IF(COUNTIF('Master list(no salts, metals)'!$K750:$Y750, "#N/A")=14,TRUE,FALSE))</f>
        <v>0</v>
      </c>
      <c r="S751" t="b">
        <f>AND(COUNTIF('Master list(no salts, metals)'!S750,"&lt;=1"),IF(COUNTIF('Master list(no salts, metals)'!$K750:$Y750, "#N/A")=14,TRUE,FALSE))</f>
        <v>0</v>
      </c>
      <c r="T751" t="b">
        <f>AND(COUNTIF('Master list(no salts, metals)'!T750,"&lt;=1"),IF(COUNTIF('Master list(no salts, metals)'!$K750:$Y750, "#N/A")=14,TRUE,FALSE))</f>
        <v>0</v>
      </c>
      <c r="U751" t="b">
        <f>AND(COUNTIF('Master list(no salts, metals)'!U750,"&lt;=1"),IF(COUNTIF('Master list(no salts, metals)'!$K750:$Y750, "#N/A")=14,TRUE,FALSE))</f>
        <v>0</v>
      </c>
      <c r="V751" t="b">
        <f>AND(COUNTIF('Master list(no salts, metals)'!V750,"&lt;=1"),IF(COUNTIF('Master list(no salts, metals)'!$K750:$Y750, "#N/A")=14,TRUE,FALSE))</f>
        <v>0</v>
      </c>
      <c r="W751" t="b">
        <f>AND(COUNTIF('Master list(no salts, metals)'!W750,"&lt;=1"),IF(COUNTIF('Master list(no salts, metals)'!$K750:$Y750, "#N/A")=14,TRUE,FALSE))</f>
        <v>0</v>
      </c>
      <c r="X751" t="b">
        <f>AND(COUNTIF('Master list(no salts, metals)'!X750,"&lt;=1"),IF(COUNTIF('Master list(no salts, metals)'!$K750:$Y750, "#N/A")=14,TRUE,FALSE))</f>
        <v>0</v>
      </c>
      <c r="Y751" t="b">
        <f>AND(COUNTIF('Master list(no salts, metals)'!Y750,"&lt;=1"),IF(COUNTIF('Master list(no salts, metals)'!$K750:$Y750, "#N/A")=14,TRUE,FALSE))</f>
        <v>0</v>
      </c>
    </row>
    <row r="752" spans="11:25" x14ac:dyDescent="0.25">
      <c r="K752" t="b">
        <f>AND(COUNTIF('Master list(no salts, metals)'!K751,"&lt;=1"),IF(COUNTIF('Master list(no salts, metals)'!$K751:$Y751, "#N/A")=14,TRUE,FALSE))</f>
        <v>0</v>
      </c>
      <c r="L752" t="b">
        <f>AND(COUNTIF('Master list(no salts, metals)'!L751,"&lt;=1"),IF(COUNTIF('Master list(no salts, metals)'!$K751:$Y751, "#N/A")=14,TRUE,FALSE))</f>
        <v>0</v>
      </c>
      <c r="M752" t="b">
        <f>AND(COUNTIF('Master list(no salts, metals)'!M751,"&lt;=1"),IF(COUNTIF('Master list(no salts, metals)'!$K751:$Y751, "#N/A")=14,TRUE,FALSE))</f>
        <v>0</v>
      </c>
      <c r="N752" t="b">
        <f>AND(COUNTIF('Master list(no salts, metals)'!N751,"&lt;=1"),IF(COUNTIF('Master list(no salts, metals)'!$K751:$Y751, "#N/A")=14,TRUE,FALSE))</f>
        <v>0</v>
      </c>
      <c r="O752" t="b">
        <f>AND(COUNTIF('Master list(no salts, metals)'!O751,"&lt;=1"),IF(COUNTIF('Master list(no salts, metals)'!$K751:$Y751, "#N/A")=14,TRUE,FALSE))</f>
        <v>0</v>
      </c>
      <c r="P752" t="b">
        <f>AND(COUNTIF('Master list(no salts, metals)'!P751,"&lt;=1"),IF(COUNTIF('Master list(no salts, metals)'!$K751:$Y751, "#N/A")=14,TRUE,FALSE))</f>
        <v>0</v>
      </c>
      <c r="Q752" t="b">
        <f>AND(COUNTIF('Master list(no salts, metals)'!Q751,"&lt;=1"),IF(COUNTIF('Master list(no salts, metals)'!$K751:$Y751, "#N/A")=14,TRUE,FALSE))</f>
        <v>0</v>
      </c>
      <c r="R752" t="b">
        <f>AND(COUNTIF('Master list(no salts, metals)'!R751,"&lt;=1"),IF(COUNTIF('Master list(no salts, metals)'!$K751:$Y751, "#N/A")=14,TRUE,FALSE))</f>
        <v>0</v>
      </c>
      <c r="S752" t="b">
        <f>AND(COUNTIF('Master list(no salts, metals)'!S751,"&lt;=1"),IF(COUNTIF('Master list(no salts, metals)'!$K751:$Y751, "#N/A")=14,TRUE,FALSE))</f>
        <v>0</v>
      </c>
      <c r="T752" t="b">
        <f>AND(COUNTIF('Master list(no salts, metals)'!T751,"&lt;=1"),IF(COUNTIF('Master list(no salts, metals)'!$K751:$Y751, "#N/A")=14,TRUE,FALSE))</f>
        <v>0</v>
      </c>
      <c r="U752" t="b">
        <f>AND(COUNTIF('Master list(no salts, metals)'!U751,"&lt;=1"),IF(COUNTIF('Master list(no salts, metals)'!$K751:$Y751, "#N/A")=14,TRUE,FALSE))</f>
        <v>0</v>
      </c>
      <c r="V752" t="b">
        <f>AND(COUNTIF('Master list(no salts, metals)'!V751,"&lt;=1"),IF(COUNTIF('Master list(no salts, metals)'!$K751:$Y751, "#N/A")=14,TRUE,FALSE))</f>
        <v>0</v>
      </c>
      <c r="W752" t="b">
        <f>AND(COUNTIF('Master list(no salts, metals)'!W751,"&lt;=1"),IF(COUNTIF('Master list(no salts, metals)'!$K751:$Y751, "#N/A")=14,TRUE,FALSE))</f>
        <v>1</v>
      </c>
      <c r="X752" t="b">
        <f>AND(COUNTIF('Master list(no salts, metals)'!X751,"&lt;=1"),IF(COUNTIF('Master list(no salts, metals)'!$K751:$Y751, "#N/A")=14,TRUE,FALSE))</f>
        <v>0</v>
      </c>
      <c r="Y752" t="b">
        <f>AND(COUNTIF('Master list(no salts, metals)'!Y751,"&lt;=1"),IF(COUNTIF('Master list(no salts, metals)'!$K751:$Y751, "#N/A")=14,TRUE,FALSE))</f>
        <v>0</v>
      </c>
    </row>
    <row r="753" spans="11:25" x14ac:dyDescent="0.25">
      <c r="K753" t="b">
        <f>AND(COUNTIF('Master list(no salts, metals)'!K752,"&lt;=1"),IF(COUNTIF('Master list(no salts, metals)'!$K752:$Y752, "#N/A")=14,TRUE,FALSE))</f>
        <v>0</v>
      </c>
      <c r="L753" t="b">
        <f>AND(COUNTIF('Master list(no salts, metals)'!L752,"&lt;=1"),IF(COUNTIF('Master list(no salts, metals)'!$K752:$Y752, "#N/A")=14,TRUE,FALSE))</f>
        <v>0</v>
      </c>
      <c r="M753" t="b">
        <f>AND(COUNTIF('Master list(no salts, metals)'!M752,"&lt;=1"),IF(COUNTIF('Master list(no salts, metals)'!$K752:$Y752, "#N/A")=14,TRUE,FALSE))</f>
        <v>0</v>
      </c>
      <c r="N753" t="b">
        <f>AND(COUNTIF('Master list(no salts, metals)'!N752,"&lt;=1"),IF(COUNTIF('Master list(no salts, metals)'!$K752:$Y752, "#N/A")=14,TRUE,FALSE))</f>
        <v>0</v>
      </c>
      <c r="O753" t="b">
        <f>AND(COUNTIF('Master list(no salts, metals)'!O752,"&lt;=1"),IF(COUNTIF('Master list(no salts, metals)'!$K752:$Y752, "#N/A")=14,TRUE,FALSE))</f>
        <v>0</v>
      </c>
      <c r="P753" t="b">
        <f>AND(COUNTIF('Master list(no salts, metals)'!P752,"&lt;=1"),IF(COUNTIF('Master list(no salts, metals)'!$K752:$Y752, "#N/A")=14,TRUE,FALSE))</f>
        <v>0</v>
      </c>
      <c r="Q753" t="b">
        <f>AND(COUNTIF('Master list(no salts, metals)'!Q752,"&lt;=1"),IF(COUNTIF('Master list(no salts, metals)'!$K752:$Y752, "#N/A")=14,TRUE,FALSE))</f>
        <v>0</v>
      </c>
      <c r="R753" t="b">
        <f>AND(COUNTIF('Master list(no salts, metals)'!R752,"&lt;=1"),IF(COUNTIF('Master list(no salts, metals)'!$K752:$Y752, "#N/A")=14,TRUE,FALSE))</f>
        <v>0</v>
      </c>
      <c r="S753" t="b">
        <f>AND(COUNTIF('Master list(no salts, metals)'!S752,"&lt;=1"),IF(COUNTIF('Master list(no salts, metals)'!$K752:$Y752, "#N/A")=14,TRUE,FALSE))</f>
        <v>0</v>
      </c>
      <c r="T753" t="b">
        <f>AND(COUNTIF('Master list(no salts, metals)'!T752,"&lt;=1"),IF(COUNTIF('Master list(no salts, metals)'!$K752:$Y752, "#N/A")=14,TRUE,FALSE))</f>
        <v>0</v>
      </c>
      <c r="U753" t="b">
        <f>AND(COUNTIF('Master list(no salts, metals)'!U752,"&lt;=1"),IF(COUNTIF('Master list(no salts, metals)'!$K752:$Y752, "#N/A")=14,TRUE,FALSE))</f>
        <v>0</v>
      </c>
      <c r="V753" t="b">
        <f>AND(COUNTIF('Master list(no salts, metals)'!V752,"&lt;=1"),IF(COUNTIF('Master list(no salts, metals)'!$K752:$Y752, "#N/A")=14,TRUE,FALSE))</f>
        <v>0</v>
      </c>
      <c r="W753" t="b">
        <f>AND(COUNTIF('Master list(no salts, metals)'!W752,"&lt;=1"),IF(COUNTIF('Master list(no salts, metals)'!$K752:$Y752, "#N/A")=14,TRUE,FALSE))</f>
        <v>0</v>
      </c>
      <c r="X753" t="b">
        <f>AND(COUNTIF('Master list(no salts, metals)'!X752,"&lt;=1"),IF(COUNTIF('Master list(no salts, metals)'!$K752:$Y752, "#N/A")=14,TRUE,FALSE))</f>
        <v>0</v>
      </c>
      <c r="Y753" t="b">
        <f>AND(COUNTIF('Master list(no salts, metals)'!Y752,"&lt;=1"),IF(COUNTIF('Master list(no salts, metals)'!$K752:$Y752, "#N/A")=14,TRUE,FALSE))</f>
        <v>1</v>
      </c>
    </row>
    <row r="754" spans="11:25" x14ac:dyDescent="0.25">
      <c r="K754" t="b">
        <f>AND(COUNTIF('Master list(no salts, metals)'!K753,"&lt;=1"),IF(COUNTIF('Master list(no salts, metals)'!$K753:$Y753, "#N/A")=14,TRUE,FALSE))</f>
        <v>0</v>
      </c>
      <c r="L754" t="b">
        <f>AND(COUNTIF('Master list(no salts, metals)'!L753,"&lt;=1"),IF(COUNTIF('Master list(no salts, metals)'!$K753:$Y753, "#N/A")=14,TRUE,FALSE))</f>
        <v>0</v>
      </c>
      <c r="M754" t="b">
        <f>AND(COUNTIF('Master list(no salts, metals)'!M753,"&lt;=1"),IF(COUNTIF('Master list(no salts, metals)'!$K753:$Y753, "#N/A")=14,TRUE,FALSE))</f>
        <v>0</v>
      </c>
      <c r="N754" t="b">
        <f>AND(COUNTIF('Master list(no salts, metals)'!N753,"&lt;=1"),IF(COUNTIF('Master list(no salts, metals)'!$K753:$Y753, "#N/A")=14,TRUE,FALSE))</f>
        <v>0</v>
      </c>
      <c r="O754" t="b">
        <f>AND(COUNTIF('Master list(no salts, metals)'!O753,"&lt;=1"),IF(COUNTIF('Master list(no salts, metals)'!$K753:$Y753, "#N/A")=14,TRUE,FALSE))</f>
        <v>0</v>
      </c>
      <c r="P754" t="b">
        <f>AND(COUNTIF('Master list(no salts, metals)'!P753,"&lt;=1"),IF(COUNTIF('Master list(no salts, metals)'!$K753:$Y753, "#N/A")=14,TRUE,FALSE))</f>
        <v>0</v>
      </c>
      <c r="Q754" t="b">
        <f>AND(COUNTIF('Master list(no salts, metals)'!Q753,"&lt;=1"),IF(COUNTIF('Master list(no salts, metals)'!$K753:$Y753, "#N/A")=14,TRUE,FALSE))</f>
        <v>0</v>
      </c>
      <c r="R754" t="b">
        <f>AND(COUNTIF('Master list(no salts, metals)'!R753,"&lt;=1"),IF(COUNTIF('Master list(no salts, metals)'!$K753:$Y753, "#N/A")=14,TRUE,FALSE))</f>
        <v>0</v>
      </c>
      <c r="S754" t="b">
        <f>AND(COUNTIF('Master list(no salts, metals)'!S753,"&lt;=1"),IF(COUNTIF('Master list(no salts, metals)'!$K753:$Y753, "#N/A")=14,TRUE,FALSE))</f>
        <v>0</v>
      </c>
      <c r="T754" t="b">
        <f>AND(COUNTIF('Master list(no salts, metals)'!T753,"&lt;=1"),IF(COUNTIF('Master list(no salts, metals)'!$K753:$Y753, "#N/A")=14,TRUE,FALSE))</f>
        <v>0</v>
      </c>
      <c r="U754" t="b">
        <f>AND(COUNTIF('Master list(no salts, metals)'!U753,"&lt;=1"),IF(COUNTIF('Master list(no salts, metals)'!$K753:$Y753, "#N/A")=14,TRUE,FALSE))</f>
        <v>0</v>
      </c>
      <c r="V754" t="b">
        <f>AND(COUNTIF('Master list(no salts, metals)'!V753,"&lt;=1"),IF(COUNTIF('Master list(no salts, metals)'!$K753:$Y753, "#N/A")=14,TRUE,FALSE))</f>
        <v>0</v>
      </c>
      <c r="W754" t="b">
        <f>AND(COUNTIF('Master list(no salts, metals)'!W753,"&lt;=1"),IF(COUNTIF('Master list(no salts, metals)'!$K753:$Y753, "#N/A")=14,TRUE,FALSE))</f>
        <v>0</v>
      </c>
      <c r="X754" t="b">
        <f>AND(COUNTIF('Master list(no salts, metals)'!X753,"&lt;=1"),IF(COUNTIF('Master list(no salts, metals)'!$K753:$Y753, "#N/A")=14,TRUE,FALSE))</f>
        <v>0</v>
      </c>
      <c r="Y754" t="b">
        <f>AND(COUNTIF('Master list(no salts, metals)'!Y753,"&lt;=1"),IF(COUNTIF('Master list(no salts, metals)'!$K753:$Y753, "#N/A")=14,TRUE,FALSE))</f>
        <v>0</v>
      </c>
    </row>
    <row r="755" spans="11:25" x14ac:dyDescent="0.25">
      <c r="K755" t="b">
        <f>AND(COUNTIF('Master list(no salts, metals)'!K754,"&lt;=1"),IF(COUNTIF('Master list(no salts, metals)'!$K754:$Y754, "#N/A")=14,TRUE,FALSE))</f>
        <v>0</v>
      </c>
      <c r="L755" t="b">
        <f>AND(COUNTIF('Master list(no salts, metals)'!L754,"&lt;=1"),IF(COUNTIF('Master list(no salts, metals)'!$K754:$Y754, "#N/A")=14,TRUE,FALSE))</f>
        <v>0</v>
      </c>
      <c r="M755" t="b">
        <f>AND(COUNTIF('Master list(no salts, metals)'!M754,"&lt;=1"),IF(COUNTIF('Master list(no salts, metals)'!$K754:$Y754, "#N/A")=14,TRUE,FALSE))</f>
        <v>0</v>
      </c>
      <c r="N755" t="b">
        <f>AND(COUNTIF('Master list(no salts, metals)'!N754,"&lt;=1"),IF(COUNTIF('Master list(no salts, metals)'!$K754:$Y754, "#N/A")=14,TRUE,FALSE))</f>
        <v>0</v>
      </c>
      <c r="O755" t="b">
        <f>AND(COUNTIF('Master list(no salts, metals)'!O754,"&lt;=1"),IF(COUNTIF('Master list(no salts, metals)'!$K754:$Y754, "#N/A")=14,TRUE,FALSE))</f>
        <v>0</v>
      </c>
      <c r="P755" t="b">
        <f>AND(COUNTIF('Master list(no salts, metals)'!P754,"&lt;=1"),IF(COUNTIF('Master list(no salts, metals)'!$K754:$Y754, "#N/A")=14,TRUE,FALSE))</f>
        <v>0</v>
      </c>
      <c r="Q755" t="b">
        <f>AND(COUNTIF('Master list(no salts, metals)'!Q754,"&lt;=1"),IF(COUNTIF('Master list(no salts, metals)'!$K754:$Y754, "#N/A")=14,TRUE,FALSE))</f>
        <v>0</v>
      </c>
      <c r="R755" t="b">
        <f>AND(COUNTIF('Master list(no salts, metals)'!R754,"&lt;=1"),IF(COUNTIF('Master list(no salts, metals)'!$K754:$Y754, "#N/A")=14,TRUE,FALSE))</f>
        <v>0</v>
      </c>
      <c r="S755" t="b">
        <f>AND(COUNTIF('Master list(no salts, metals)'!S754,"&lt;=1"),IF(COUNTIF('Master list(no salts, metals)'!$K754:$Y754, "#N/A")=14,TRUE,FALSE))</f>
        <v>0</v>
      </c>
      <c r="T755" t="b">
        <f>AND(COUNTIF('Master list(no salts, metals)'!T754,"&lt;=1"),IF(COUNTIF('Master list(no salts, metals)'!$K754:$Y754, "#N/A")=14,TRUE,FALSE))</f>
        <v>0</v>
      </c>
      <c r="U755" t="b">
        <f>AND(COUNTIF('Master list(no salts, metals)'!U754,"&lt;=1"),IF(COUNTIF('Master list(no salts, metals)'!$K754:$Y754, "#N/A")=14,TRUE,FALSE))</f>
        <v>0</v>
      </c>
      <c r="V755" t="b">
        <f>AND(COUNTIF('Master list(no salts, metals)'!V754,"&lt;=1"),IF(COUNTIF('Master list(no salts, metals)'!$K754:$Y754, "#N/A")=14,TRUE,FALSE))</f>
        <v>0</v>
      </c>
      <c r="W755" t="b">
        <f>AND(COUNTIF('Master list(no salts, metals)'!W754,"&lt;=1"),IF(COUNTIF('Master list(no salts, metals)'!$K754:$Y754, "#N/A")=14,TRUE,FALSE))</f>
        <v>0</v>
      </c>
      <c r="X755" t="b">
        <f>AND(COUNTIF('Master list(no salts, metals)'!X754,"&lt;=1"),IF(COUNTIF('Master list(no salts, metals)'!$K754:$Y754, "#N/A")=14,TRUE,FALSE))</f>
        <v>0</v>
      </c>
      <c r="Y755" t="b">
        <f>AND(COUNTIF('Master list(no salts, metals)'!Y754,"&lt;=1"),IF(COUNTIF('Master list(no salts, metals)'!$K754:$Y754, "#N/A")=14,TRUE,FALSE))</f>
        <v>0</v>
      </c>
    </row>
    <row r="756" spans="11:25" x14ac:dyDescent="0.25">
      <c r="K756" t="b">
        <f>AND(COUNTIF('Master list(no salts, metals)'!K755,"&lt;=1"),IF(COUNTIF('Master list(no salts, metals)'!$K755:$Y755, "#N/A")=14,TRUE,FALSE))</f>
        <v>0</v>
      </c>
      <c r="L756" t="b">
        <f>AND(COUNTIF('Master list(no salts, metals)'!L755,"&lt;=1"),IF(COUNTIF('Master list(no salts, metals)'!$K755:$Y755, "#N/A")=14,TRUE,FALSE))</f>
        <v>0</v>
      </c>
      <c r="M756" t="b">
        <f>AND(COUNTIF('Master list(no salts, metals)'!M755,"&lt;=1"),IF(COUNTIF('Master list(no salts, metals)'!$K755:$Y755, "#N/A")=14,TRUE,FALSE))</f>
        <v>0</v>
      </c>
      <c r="N756" t="b">
        <f>AND(COUNTIF('Master list(no salts, metals)'!N755,"&lt;=1"),IF(COUNTIF('Master list(no salts, metals)'!$K755:$Y755, "#N/A")=14,TRUE,FALSE))</f>
        <v>0</v>
      </c>
      <c r="O756" t="b">
        <f>AND(COUNTIF('Master list(no salts, metals)'!O755,"&lt;=1"),IF(COUNTIF('Master list(no salts, metals)'!$K755:$Y755, "#N/A")=14,TRUE,FALSE))</f>
        <v>0</v>
      </c>
      <c r="P756" t="b">
        <f>AND(COUNTIF('Master list(no salts, metals)'!P755,"&lt;=1"),IF(COUNTIF('Master list(no salts, metals)'!$K755:$Y755, "#N/A")=14,TRUE,FALSE))</f>
        <v>0</v>
      </c>
      <c r="Q756" t="b">
        <f>AND(COUNTIF('Master list(no salts, metals)'!Q755,"&lt;=1"),IF(COUNTIF('Master list(no salts, metals)'!$K755:$Y755, "#N/A")=14,TRUE,FALSE))</f>
        <v>0</v>
      </c>
      <c r="R756" t="b">
        <f>AND(COUNTIF('Master list(no salts, metals)'!R755,"&lt;=1"),IF(COUNTIF('Master list(no salts, metals)'!$K755:$Y755, "#N/A")=14,TRUE,FALSE))</f>
        <v>0</v>
      </c>
      <c r="S756" t="b">
        <f>AND(COUNTIF('Master list(no salts, metals)'!S755,"&lt;=1"),IF(COUNTIF('Master list(no salts, metals)'!$K755:$Y755, "#N/A")=14,TRUE,FALSE))</f>
        <v>0</v>
      </c>
      <c r="T756" t="b">
        <f>AND(COUNTIF('Master list(no salts, metals)'!T755,"&lt;=1"),IF(COUNTIF('Master list(no salts, metals)'!$K755:$Y755, "#N/A")=14,TRUE,FALSE))</f>
        <v>0</v>
      </c>
      <c r="U756" t="b">
        <f>AND(COUNTIF('Master list(no salts, metals)'!U755,"&lt;=1"),IF(COUNTIF('Master list(no salts, metals)'!$K755:$Y755, "#N/A")=14,TRUE,FALSE))</f>
        <v>0</v>
      </c>
      <c r="V756" t="b">
        <f>AND(COUNTIF('Master list(no salts, metals)'!V755,"&lt;=1"),IF(COUNTIF('Master list(no salts, metals)'!$K755:$Y755, "#N/A")=14,TRUE,FALSE))</f>
        <v>0</v>
      </c>
      <c r="W756" t="b">
        <f>AND(COUNTIF('Master list(no salts, metals)'!W755,"&lt;=1"),IF(COUNTIF('Master list(no salts, metals)'!$K755:$Y755, "#N/A")=14,TRUE,FALSE))</f>
        <v>0</v>
      </c>
      <c r="X756" t="b">
        <f>AND(COUNTIF('Master list(no salts, metals)'!X755,"&lt;=1"),IF(COUNTIF('Master list(no salts, metals)'!$K755:$Y755, "#N/A")=14,TRUE,FALSE))</f>
        <v>0</v>
      </c>
      <c r="Y756" t="b">
        <f>AND(COUNTIF('Master list(no salts, metals)'!Y755,"&lt;=1"),IF(COUNTIF('Master list(no salts, metals)'!$K755:$Y755, "#N/A")=14,TRUE,FALSE))</f>
        <v>0</v>
      </c>
    </row>
    <row r="757" spans="11:25" x14ac:dyDescent="0.25">
      <c r="K757" t="b">
        <f>AND(COUNTIF('Master list(no salts, metals)'!K756,"&lt;=1"),IF(COUNTIF('Master list(no salts, metals)'!$K756:$Y756, "#N/A")=14,TRUE,FALSE))</f>
        <v>0</v>
      </c>
      <c r="L757" t="b">
        <f>AND(COUNTIF('Master list(no salts, metals)'!L756,"&lt;=1"),IF(COUNTIF('Master list(no salts, metals)'!$K756:$Y756, "#N/A")=14,TRUE,FALSE))</f>
        <v>0</v>
      </c>
      <c r="M757" t="b">
        <f>AND(COUNTIF('Master list(no salts, metals)'!M756,"&lt;=1"),IF(COUNTIF('Master list(no salts, metals)'!$K756:$Y756, "#N/A")=14,TRUE,FALSE))</f>
        <v>0</v>
      </c>
      <c r="N757" t="b">
        <f>AND(COUNTIF('Master list(no salts, metals)'!N756,"&lt;=1"),IF(COUNTIF('Master list(no salts, metals)'!$K756:$Y756, "#N/A")=14,TRUE,FALSE))</f>
        <v>0</v>
      </c>
      <c r="O757" t="b">
        <f>AND(COUNTIF('Master list(no salts, metals)'!O756,"&lt;=1"),IF(COUNTIF('Master list(no salts, metals)'!$K756:$Y756, "#N/A")=14,TRUE,FALSE))</f>
        <v>0</v>
      </c>
      <c r="P757" t="b">
        <f>AND(COUNTIF('Master list(no salts, metals)'!P756,"&lt;=1"),IF(COUNTIF('Master list(no salts, metals)'!$K756:$Y756, "#N/A")=14,TRUE,FALSE))</f>
        <v>0</v>
      </c>
      <c r="Q757" t="b">
        <f>AND(COUNTIF('Master list(no salts, metals)'!Q756,"&lt;=1"),IF(COUNTIF('Master list(no salts, metals)'!$K756:$Y756, "#N/A")=14,TRUE,FALSE))</f>
        <v>0</v>
      </c>
      <c r="R757" t="b">
        <f>AND(COUNTIF('Master list(no salts, metals)'!R756,"&lt;=1"),IF(COUNTIF('Master list(no salts, metals)'!$K756:$Y756, "#N/A")=14,TRUE,FALSE))</f>
        <v>0</v>
      </c>
      <c r="S757" t="b">
        <f>AND(COUNTIF('Master list(no salts, metals)'!S756,"&lt;=1"),IF(COUNTIF('Master list(no salts, metals)'!$K756:$Y756, "#N/A")=14,TRUE,FALSE))</f>
        <v>0</v>
      </c>
      <c r="T757" t="b">
        <f>AND(COUNTIF('Master list(no salts, metals)'!T756,"&lt;=1"),IF(COUNTIF('Master list(no salts, metals)'!$K756:$Y756, "#N/A")=14,TRUE,FALSE))</f>
        <v>0</v>
      </c>
      <c r="U757" t="b">
        <f>AND(COUNTIF('Master list(no salts, metals)'!U756,"&lt;=1"),IF(COUNTIF('Master list(no salts, metals)'!$K756:$Y756, "#N/A")=14,TRUE,FALSE))</f>
        <v>0</v>
      </c>
      <c r="V757" t="b">
        <f>AND(COUNTIF('Master list(no salts, metals)'!V756,"&lt;=1"),IF(COUNTIF('Master list(no salts, metals)'!$K756:$Y756, "#N/A")=14,TRUE,FALSE))</f>
        <v>0</v>
      </c>
      <c r="W757" t="b">
        <f>AND(COUNTIF('Master list(no salts, metals)'!W756,"&lt;=1"),IF(COUNTIF('Master list(no salts, metals)'!$K756:$Y756, "#N/A")=14,TRUE,FALSE))</f>
        <v>0</v>
      </c>
      <c r="X757" t="b">
        <f>AND(COUNTIF('Master list(no salts, metals)'!X756,"&lt;=1"),IF(COUNTIF('Master list(no salts, metals)'!$K756:$Y756, "#N/A")=14,TRUE,FALSE))</f>
        <v>0</v>
      </c>
      <c r="Y757" t="b">
        <f>AND(COUNTIF('Master list(no salts, metals)'!Y756,"&lt;=1"),IF(COUNTIF('Master list(no salts, metals)'!$K756:$Y756, "#N/A")=14,TRUE,FALSE))</f>
        <v>0</v>
      </c>
    </row>
    <row r="758" spans="11:25" x14ac:dyDescent="0.25">
      <c r="K758" t="b">
        <f>AND(COUNTIF('Master list(no salts, metals)'!K757,"&lt;=1"),IF(COUNTIF('Master list(no salts, metals)'!$K757:$Y757, "#N/A")=14,TRUE,FALSE))</f>
        <v>0</v>
      </c>
      <c r="L758" t="b">
        <f>AND(COUNTIF('Master list(no salts, metals)'!L757,"&lt;=1"),IF(COUNTIF('Master list(no salts, metals)'!$K757:$Y757, "#N/A")=14,TRUE,FALSE))</f>
        <v>0</v>
      </c>
      <c r="M758" t="b">
        <f>AND(COUNTIF('Master list(no salts, metals)'!M757,"&lt;=1"),IF(COUNTIF('Master list(no salts, metals)'!$K757:$Y757, "#N/A")=14,TRUE,FALSE))</f>
        <v>0</v>
      </c>
      <c r="N758" t="b">
        <f>AND(COUNTIF('Master list(no salts, metals)'!N757,"&lt;=1"),IF(COUNTIF('Master list(no salts, metals)'!$K757:$Y757, "#N/A")=14,TRUE,FALSE))</f>
        <v>0</v>
      </c>
      <c r="O758" t="b">
        <f>AND(COUNTIF('Master list(no salts, metals)'!O757,"&lt;=1"),IF(COUNTIF('Master list(no salts, metals)'!$K757:$Y757, "#N/A")=14,TRUE,FALSE))</f>
        <v>0</v>
      </c>
      <c r="P758" t="b">
        <f>AND(COUNTIF('Master list(no salts, metals)'!P757,"&lt;=1"),IF(COUNTIF('Master list(no salts, metals)'!$K757:$Y757, "#N/A")=14,TRUE,FALSE))</f>
        <v>0</v>
      </c>
      <c r="Q758" t="b">
        <f>AND(COUNTIF('Master list(no salts, metals)'!Q757,"&lt;=1"),IF(COUNTIF('Master list(no salts, metals)'!$K757:$Y757, "#N/A")=14,TRUE,FALSE))</f>
        <v>0</v>
      </c>
      <c r="R758" t="b">
        <f>AND(COUNTIF('Master list(no salts, metals)'!R757,"&lt;=1"),IF(COUNTIF('Master list(no salts, metals)'!$K757:$Y757, "#N/A")=14,TRUE,FALSE))</f>
        <v>0</v>
      </c>
      <c r="S758" t="b">
        <f>AND(COUNTIF('Master list(no salts, metals)'!S757,"&lt;=1"),IF(COUNTIF('Master list(no salts, metals)'!$K757:$Y757, "#N/A")=14,TRUE,FALSE))</f>
        <v>0</v>
      </c>
      <c r="T758" t="b">
        <f>AND(COUNTIF('Master list(no salts, metals)'!T757,"&lt;=1"),IF(COUNTIF('Master list(no salts, metals)'!$K757:$Y757, "#N/A")=14,TRUE,FALSE))</f>
        <v>1</v>
      </c>
      <c r="U758" t="b">
        <f>AND(COUNTIF('Master list(no salts, metals)'!U757,"&lt;=1"),IF(COUNTIF('Master list(no salts, metals)'!$K757:$Y757, "#N/A")=14,TRUE,FALSE))</f>
        <v>0</v>
      </c>
      <c r="V758" t="b">
        <f>AND(COUNTIF('Master list(no salts, metals)'!V757,"&lt;=1"),IF(COUNTIF('Master list(no salts, metals)'!$K757:$Y757, "#N/A")=14,TRUE,FALSE))</f>
        <v>0</v>
      </c>
      <c r="W758" t="b">
        <f>AND(COUNTIF('Master list(no salts, metals)'!W757,"&lt;=1"),IF(COUNTIF('Master list(no salts, metals)'!$K757:$Y757, "#N/A")=14,TRUE,FALSE))</f>
        <v>0</v>
      </c>
      <c r="X758" t="b">
        <f>AND(COUNTIF('Master list(no salts, metals)'!X757,"&lt;=1"),IF(COUNTIF('Master list(no salts, metals)'!$K757:$Y757, "#N/A")=14,TRUE,FALSE))</f>
        <v>0</v>
      </c>
      <c r="Y758" t="b">
        <f>AND(COUNTIF('Master list(no salts, metals)'!Y757,"&lt;=1"),IF(COUNTIF('Master list(no salts, metals)'!$K757:$Y757, "#N/A")=14,TRUE,FALSE))</f>
        <v>0</v>
      </c>
    </row>
    <row r="759" spans="11:25" x14ac:dyDescent="0.25">
      <c r="K759" t="b">
        <f>AND(COUNTIF('Master list(no salts, metals)'!K758,"&lt;=1"),IF(COUNTIF('Master list(no salts, metals)'!$K758:$Y758, "#N/A")=14,TRUE,FALSE))</f>
        <v>0</v>
      </c>
      <c r="L759" t="b">
        <f>AND(COUNTIF('Master list(no salts, metals)'!L758,"&lt;=1"),IF(COUNTIF('Master list(no salts, metals)'!$K758:$Y758, "#N/A")=14,TRUE,FALSE))</f>
        <v>0</v>
      </c>
      <c r="M759" t="b">
        <f>AND(COUNTIF('Master list(no salts, metals)'!M758,"&lt;=1"),IF(COUNTIF('Master list(no salts, metals)'!$K758:$Y758, "#N/A")=14,TRUE,FALSE))</f>
        <v>0</v>
      </c>
      <c r="N759" t="b">
        <f>AND(COUNTIF('Master list(no salts, metals)'!N758,"&lt;=1"),IF(COUNTIF('Master list(no salts, metals)'!$K758:$Y758, "#N/A")=14,TRUE,FALSE))</f>
        <v>0</v>
      </c>
      <c r="O759" t="b">
        <f>AND(COUNTIF('Master list(no salts, metals)'!O758,"&lt;=1"),IF(COUNTIF('Master list(no salts, metals)'!$K758:$Y758, "#N/A")=14,TRUE,FALSE))</f>
        <v>0</v>
      </c>
      <c r="P759" t="b">
        <f>AND(COUNTIF('Master list(no salts, metals)'!P758,"&lt;=1"),IF(COUNTIF('Master list(no salts, metals)'!$K758:$Y758, "#N/A")=14,TRUE,FALSE))</f>
        <v>0</v>
      </c>
      <c r="Q759" t="b">
        <f>AND(COUNTIF('Master list(no salts, metals)'!Q758,"&lt;=1"),IF(COUNTIF('Master list(no salts, metals)'!$K758:$Y758, "#N/A")=14,TRUE,FALSE))</f>
        <v>0</v>
      </c>
      <c r="R759" t="b">
        <f>AND(COUNTIF('Master list(no salts, metals)'!R758,"&lt;=1"),IF(COUNTIF('Master list(no salts, metals)'!$K758:$Y758, "#N/A")=14,TRUE,FALSE))</f>
        <v>0</v>
      </c>
      <c r="S759" t="b">
        <f>AND(COUNTIF('Master list(no salts, metals)'!S758,"&lt;=1"),IF(COUNTIF('Master list(no salts, metals)'!$K758:$Y758, "#N/A")=14,TRUE,FALSE))</f>
        <v>0</v>
      </c>
      <c r="T759" t="b">
        <f>AND(COUNTIF('Master list(no salts, metals)'!T758,"&lt;=1"),IF(COUNTIF('Master list(no salts, metals)'!$K758:$Y758, "#N/A")=14,TRUE,FALSE))</f>
        <v>0</v>
      </c>
      <c r="U759" t="b">
        <f>AND(COUNTIF('Master list(no salts, metals)'!U758,"&lt;=1"),IF(COUNTIF('Master list(no salts, metals)'!$K758:$Y758, "#N/A")=14,TRUE,FALSE))</f>
        <v>0</v>
      </c>
      <c r="V759" t="b">
        <f>AND(COUNTIF('Master list(no salts, metals)'!V758,"&lt;=1"),IF(COUNTIF('Master list(no salts, metals)'!$K758:$Y758, "#N/A")=14,TRUE,FALSE))</f>
        <v>0</v>
      </c>
      <c r="W759" t="b">
        <f>AND(COUNTIF('Master list(no salts, metals)'!W758,"&lt;=1"),IF(COUNTIF('Master list(no salts, metals)'!$K758:$Y758, "#N/A")=14,TRUE,FALSE))</f>
        <v>0</v>
      </c>
      <c r="X759" t="b">
        <f>AND(COUNTIF('Master list(no salts, metals)'!X758,"&lt;=1"),IF(COUNTIF('Master list(no salts, metals)'!$K758:$Y758, "#N/A")=14,TRUE,FALSE))</f>
        <v>0</v>
      </c>
      <c r="Y759" t="b">
        <f>AND(COUNTIF('Master list(no salts, metals)'!Y758,"&lt;=1"),IF(COUNTIF('Master list(no salts, metals)'!$K758:$Y758, "#N/A")=14,TRUE,FALSE))</f>
        <v>0</v>
      </c>
    </row>
    <row r="760" spans="11:25" x14ac:dyDescent="0.25">
      <c r="K760" t="b">
        <f>AND(COUNTIF('Master list(no salts, metals)'!K759,"&lt;=1"),IF(COUNTIF('Master list(no salts, metals)'!$K759:$Y759, "#N/A")=14,TRUE,FALSE))</f>
        <v>0</v>
      </c>
      <c r="L760" t="b">
        <f>AND(COUNTIF('Master list(no salts, metals)'!L759,"&lt;=1"),IF(COUNTIF('Master list(no salts, metals)'!$K759:$Y759, "#N/A")=14,TRUE,FALSE))</f>
        <v>0</v>
      </c>
      <c r="M760" t="b">
        <f>AND(COUNTIF('Master list(no salts, metals)'!M759,"&lt;=1"),IF(COUNTIF('Master list(no salts, metals)'!$K759:$Y759, "#N/A")=14,TRUE,FALSE))</f>
        <v>0</v>
      </c>
      <c r="N760" t="b">
        <f>AND(COUNTIF('Master list(no salts, metals)'!N759,"&lt;=1"),IF(COUNTIF('Master list(no salts, metals)'!$K759:$Y759, "#N/A")=14,TRUE,FALSE))</f>
        <v>0</v>
      </c>
      <c r="O760" t="b">
        <f>AND(COUNTIF('Master list(no salts, metals)'!O759,"&lt;=1"),IF(COUNTIF('Master list(no salts, metals)'!$K759:$Y759, "#N/A")=14,TRUE,FALSE))</f>
        <v>0</v>
      </c>
      <c r="P760" t="b">
        <f>AND(COUNTIF('Master list(no salts, metals)'!P759,"&lt;=1"),IF(COUNTIF('Master list(no salts, metals)'!$K759:$Y759, "#N/A")=14,TRUE,FALSE))</f>
        <v>0</v>
      </c>
      <c r="Q760" t="b">
        <f>AND(COUNTIF('Master list(no salts, metals)'!Q759,"&lt;=1"),IF(COUNTIF('Master list(no salts, metals)'!$K759:$Y759, "#N/A")=14,TRUE,FALSE))</f>
        <v>0</v>
      </c>
      <c r="R760" t="b">
        <f>AND(COUNTIF('Master list(no salts, metals)'!R759,"&lt;=1"),IF(COUNTIF('Master list(no salts, metals)'!$K759:$Y759, "#N/A")=14,TRUE,FALSE))</f>
        <v>0</v>
      </c>
      <c r="S760" t="b">
        <f>AND(COUNTIF('Master list(no salts, metals)'!S759,"&lt;=1"),IF(COUNTIF('Master list(no salts, metals)'!$K759:$Y759, "#N/A")=14,TRUE,FALSE))</f>
        <v>0</v>
      </c>
      <c r="T760" t="b">
        <f>AND(COUNTIF('Master list(no salts, metals)'!T759,"&lt;=1"),IF(COUNTIF('Master list(no salts, metals)'!$K759:$Y759, "#N/A")=14,TRUE,FALSE))</f>
        <v>0</v>
      </c>
      <c r="U760" t="b">
        <f>AND(COUNTIF('Master list(no salts, metals)'!U759,"&lt;=1"),IF(COUNTIF('Master list(no salts, metals)'!$K759:$Y759, "#N/A")=14,TRUE,FALSE))</f>
        <v>0</v>
      </c>
      <c r="V760" t="b">
        <f>AND(COUNTIF('Master list(no salts, metals)'!V759,"&lt;=1"),IF(COUNTIF('Master list(no salts, metals)'!$K759:$Y759, "#N/A")=14,TRUE,FALSE))</f>
        <v>0</v>
      </c>
      <c r="W760" t="b">
        <f>AND(COUNTIF('Master list(no salts, metals)'!W759,"&lt;=1"),IF(COUNTIF('Master list(no salts, metals)'!$K759:$Y759, "#N/A")=14,TRUE,FALSE))</f>
        <v>1</v>
      </c>
      <c r="X760" t="b">
        <f>AND(COUNTIF('Master list(no salts, metals)'!X759,"&lt;=1"),IF(COUNTIF('Master list(no salts, metals)'!$K759:$Y759, "#N/A")=14,TRUE,FALSE))</f>
        <v>0</v>
      </c>
      <c r="Y760" t="b">
        <f>AND(COUNTIF('Master list(no salts, metals)'!Y759,"&lt;=1"),IF(COUNTIF('Master list(no salts, metals)'!$K759:$Y759, "#N/A")=14,TRUE,FALSE))</f>
        <v>0</v>
      </c>
    </row>
    <row r="761" spans="11:25" x14ac:dyDescent="0.25">
      <c r="K761" t="b">
        <f>AND(COUNTIF('Master list(no salts, metals)'!K760,"&lt;=1"),IF(COUNTIF('Master list(no salts, metals)'!$K760:$Y760, "#N/A")=14,TRUE,FALSE))</f>
        <v>0</v>
      </c>
      <c r="L761" t="b">
        <f>AND(COUNTIF('Master list(no salts, metals)'!L760,"&lt;=1"),IF(COUNTIF('Master list(no salts, metals)'!$K760:$Y760, "#N/A")=14,TRUE,FALSE))</f>
        <v>0</v>
      </c>
      <c r="M761" t="b">
        <f>AND(COUNTIF('Master list(no salts, metals)'!M760,"&lt;=1"),IF(COUNTIF('Master list(no salts, metals)'!$K760:$Y760, "#N/A")=14,TRUE,FALSE))</f>
        <v>0</v>
      </c>
      <c r="N761" t="b">
        <f>AND(COUNTIF('Master list(no salts, metals)'!N760,"&lt;=1"),IF(COUNTIF('Master list(no salts, metals)'!$K760:$Y760, "#N/A")=14,TRUE,FALSE))</f>
        <v>0</v>
      </c>
      <c r="O761" t="b">
        <f>AND(COUNTIF('Master list(no salts, metals)'!O760,"&lt;=1"),IF(COUNTIF('Master list(no salts, metals)'!$K760:$Y760, "#N/A")=14,TRUE,FALSE))</f>
        <v>0</v>
      </c>
      <c r="P761" t="b">
        <f>AND(COUNTIF('Master list(no salts, metals)'!P760,"&lt;=1"),IF(COUNTIF('Master list(no salts, metals)'!$K760:$Y760, "#N/A")=14,TRUE,FALSE))</f>
        <v>0</v>
      </c>
      <c r="Q761" t="b">
        <f>AND(COUNTIF('Master list(no salts, metals)'!Q760,"&lt;=1"),IF(COUNTIF('Master list(no salts, metals)'!$K760:$Y760, "#N/A")=14,TRUE,FALSE))</f>
        <v>0</v>
      </c>
      <c r="R761" t="b">
        <f>AND(COUNTIF('Master list(no salts, metals)'!R760,"&lt;=1"),IF(COUNTIF('Master list(no salts, metals)'!$K760:$Y760, "#N/A")=14,TRUE,FALSE))</f>
        <v>0</v>
      </c>
      <c r="S761" t="b">
        <f>AND(COUNTIF('Master list(no salts, metals)'!S760,"&lt;=1"),IF(COUNTIF('Master list(no salts, metals)'!$K760:$Y760, "#N/A")=14,TRUE,FALSE))</f>
        <v>0</v>
      </c>
      <c r="T761" t="b">
        <f>AND(COUNTIF('Master list(no salts, metals)'!T760,"&lt;=1"),IF(COUNTIF('Master list(no salts, metals)'!$K760:$Y760, "#N/A")=14,TRUE,FALSE))</f>
        <v>0</v>
      </c>
      <c r="U761" t="b">
        <f>AND(COUNTIF('Master list(no salts, metals)'!U760,"&lt;=1"),IF(COUNTIF('Master list(no salts, metals)'!$K760:$Y760, "#N/A")=14,TRUE,FALSE))</f>
        <v>0</v>
      </c>
      <c r="V761" t="b">
        <f>AND(COUNTIF('Master list(no salts, metals)'!V760,"&lt;=1"),IF(COUNTIF('Master list(no salts, metals)'!$K760:$Y760, "#N/A")=14,TRUE,FALSE))</f>
        <v>0</v>
      </c>
      <c r="W761" t="b">
        <f>AND(COUNTIF('Master list(no salts, metals)'!W760,"&lt;=1"),IF(COUNTIF('Master list(no salts, metals)'!$K760:$Y760, "#N/A")=14,TRUE,FALSE))</f>
        <v>0</v>
      </c>
      <c r="X761" t="b">
        <f>AND(COUNTIF('Master list(no salts, metals)'!X760,"&lt;=1"),IF(COUNTIF('Master list(no salts, metals)'!$K760:$Y760, "#N/A")=14,TRUE,FALSE))</f>
        <v>0</v>
      </c>
      <c r="Y761" t="b">
        <f>AND(COUNTIF('Master list(no salts, metals)'!Y760,"&lt;=1"),IF(COUNTIF('Master list(no salts, metals)'!$K760:$Y760, "#N/A")=14,TRUE,FALSE))</f>
        <v>0</v>
      </c>
    </row>
    <row r="762" spans="11:25" x14ac:dyDescent="0.25">
      <c r="K762" t="b">
        <f>AND(COUNTIF('Master list(no salts, metals)'!K761,"&lt;=1"),IF(COUNTIF('Master list(no salts, metals)'!$K761:$Y761, "#N/A")=14,TRUE,FALSE))</f>
        <v>0</v>
      </c>
      <c r="L762" t="b">
        <f>AND(COUNTIF('Master list(no salts, metals)'!L761,"&lt;=1"),IF(COUNTIF('Master list(no salts, metals)'!$K761:$Y761, "#N/A")=14,TRUE,FALSE))</f>
        <v>0</v>
      </c>
      <c r="M762" t="b">
        <f>AND(COUNTIF('Master list(no salts, metals)'!M761,"&lt;=1"),IF(COUNTIF('Master list(no salts, metals)'!$K761:$Y761, "#N/A")=14,TRUE,FALSE))</f>
        <v>0</v>
      </c>
      <c r="N762" t="b">
        <f>AND(COUNTIF('Master list(no salts, metals)'!N761,"&lt;=1"),IF(COUNTIF('Master list(no salts, metals)'!$K761:$Y761, "#N/A")=14,TRUE,FALSE))</f>
        <v>0</v>
      </c>
      <c r="O762" t="b">
        <f>AND(COUNTIF('Master list(no salts, metals)'!O761,"&lt;=1"),IF(COUNTIF('Master list(no salts, metals)'!$K761:$Y761, "#N/A")=14,TRUE,FALSE))</f>
        <v>0</v>
      </c>
      <c r="P762" t="b">
        <f>AND(COUNTIF('Master list(no salts, metals)'!P761,"&lt;=1"),IF(COUNTIF('Master list(no salts, metals)'!$K761:$Y761, "#N/A")=14,TRUE,FALSE))</f>
        <v>0</v>
      </c>
      <c r="Q762" t="b">
        <f>AND(COUNTIF('Master list(no salts, metals)'!Q761,"&lt;=1"),IF(COUNTIF('Master list(no salts, metals)'!$K761:$Y761, "#N/A")=14,TRUE,FALSE))</f>
        <v>0</v>
      </c>
      <c r="R762" t="b">
        <f>AND(COUNTIF('Master list(no salts, metals)'!R761,"&lt;=1"),IF(COUNTIF('Master list(no salts, metals)'!$K761:$Y761, "#N/A")=14,TRUE,FALSE))</f>
        <v>0</v>
      </c>
      <c r="S762" t="b">
        <f>AND(COUNTIF('Master list(no salts, metals)'!S761,"&lt;=1"),IF(COUNTIF('Master list(no salts, metals)'!$K761:$Y761, "#N/A")=14,TRUE,FALSE))</f>
        <v>0</v>
      </c>
      <c r="T762" t="b">
        <f>AND(COUNTIF('Master list(no salts, metals)'!T761,"&lt;=1"),IF(COUNTIF('Master list(no salts, metals)'!$K761:$Y761, "#N/A")=14,TRUE,FALSE))</f>
        <v>0</v>
      </c>
      <c r="U762" t="b">
        <f>AND(COUNTIF('Master list(no salts, metals)'!U761,"&lt;=1"),IF(COUNTIF('Master list(no salts, metals)'!$K761:$Y761, "#N/A")=14,TRUE,FALSE))</f>
        <v>0</v>
      </c>
      <c r="V762" t="b">
        <f>AND(COUNTIF('Master list(no salts, metals)'!V761,"&lt;=1"),IF(COUNTIF('Master list(no salts, metals)'!$K761:$Y761, "#N/A")=14,TRUE,FALSE))</f>
        <v>0</v>
      </c>
      <c r="W762" t="b">
        <f>AND(COUNTIF('Master list(no salts, metals)'!W761,"&lt;=1"),IF(COUNTIF('Master list(no salts, metals)'!$K761:$Y761, "#N/A")=14,TRUE,FALSE))</f>
        <v>1</v>
      </c>
      <c r="X762" t="b">
        <f>AND(COUNTIF('Master list(no salts, metals)'!X761,"&lt;=1"),IF(COUNTIF('Master list(no salts, metals)'!$K761:$Y761, "#N/A")=14,TRUE,FALSE))</f>
        <v>0</v>
      </c>
      <c r="Y762" t="b">
        <f>AND(COUNTIF('Master list(no salts, metals)'!Y761,"&lt;=1"),IF(COUNTIF('Master list(no salts, metals)'!$K761:$Y761, "#N/A")=14,TRUE,FALSE))</f>
        <v>0</v>
      </c>
    </row>
    <row r="763" spans="11:25" x14ac:dyDescent="0.25">
      <c r="K763" t="b">
        <f>AND(COUNTIF('Master list(no salts, metals)'!K762,"&lt;=1"),IF(COUNTIF('Master list(no salts, metals)'!$K762:$Y762, "#N/A")=14,TRUE,FALSE))</f>
        <v>0</v>
      </c>
      <c r="L763" t="b">
        <f>AND(COUNTIF('Master list(no salts, metals)'!L762,"&lt;=1"),IF(COUNTIF('Master list(no salts, metals)'!$K762:$Y762, "#N/A")=14,TRUE,FALSE))</f>
        <v>0</v>
      </c>
      <c r="M763" t="b">
        <f>AND(COUNTIF('Master list(no salts, metals)'!M762,"&lt;=1"),IF(COUNTIF('Master list(no salts, metals)'!$K762:$Y762, "#N/A")=14,TRUE,FALSE))</f>
        <v>0</v>
      </c>
      <c r="N763" t="b">
        <f>AND(COUNTIF('Master list(no salts, metals)'!N762,"&lt;=1"),IF(COUNTIF('Master list(no salts, metals)'!$K762:$Y762, "#N/A")=14,TRUE,FALSE))</f>
        <v>0</v>
      </c>
      <c r="O763" t="b">
        <f>AND(COUNTIF('Master list(no salts, metals)'!O762,"&lt;=1"),IF(COUNTIF('Master list(no salts, metals)'!$K762:$Y762, "#N/A")=14,TRUE,FALSE))</f>
        <v>0</v>
      </c>
      <c r="P763" t="b">
        <f>AND(COUNTIF('Master list(no salts, metals)'!P762,"&lt;=1"),IF(COUNTIF('Master list(no salts, metals)'!$K762:$Y762, "#N/A")=14,TRUE,FALSE))</f>
        <v>0</v>
      </c>
      <c r="Q763" t="b">
        <f>AND(COUNTIF('Master list(no salts, metals)'!Q762,"&lt;=1"),IF(COUNTIF('Master list(no salts, metals)'!$K762:$Y762, "#N/A")=14,TRUE,FALSE))</f>
        <v>0</v>
      </c>
      <c r="R763" t="b">
        <f>AND(COUNTIF('Master list(no salts, metals)'!R762,"&lt;=1"),IF(COUNTIF('Master list(no salts, metals)'!$K762:$Y762, "#N/A")=14,TRUE,FALSE))</f>
        <v>0</v>
      </c>
      <c r="S763" t="b">
        <f>AND(COUNTIF('Master list(no salts, metals)'!S762,"&lt;=1"),IF(COUNTIF('Master list(no salts, metals)'!$K762:$Y762, "#N/A")=14,TRUE,FALSE))</f>
        <v>0</v>
      </c>
      <c r="T763" t="b">
        <f>AND(COUNTIF('Master list(no salts, metals)'!T762,"&lt;=1"),IF(COUNTIF('Master list(no salts, metals)'!$K762:$Y762, "#N/A")=14,TRUE,FALSE))</f>
        <v>0</v>
      </c>
      <c r="U763" t="b">
        <f>AND(COUNTIF('Master list(no salts, metals)'!U762,"&lt;=1"),IF(COUNTIF('Master list(no salts, metals)'!$K762:$Y762, "#N/A")=14,TRUE,FALSE))</f>
        <v>0</v>
      </c>
      <c r="V763" t="b">
        <f>AND(COUNTIF('Master list(no salts, metals)'!V762,"&lt;=1"),IF(COUNTIF('Master list(no salts, metals)'!$K762:$Y762, "#N/A")=14,TRUE,FALSE))</f>
        <v>0</v>
      </c>
      <c r="W763" t="b">
        <f>AND(COUNTIF('Master list(no salts, metals)'!W762,"&lt;=1"),IF(COUNTIF('Master list(no salts, metals)'!$K762:$Y762, "#N/A")=14,TRUE,FALSE))</f>
        <v>0</v>
      </c>
      <c r="X763" t="b">
        <f>AND(COUNTIF('Master list(no salts, metals)'!X762,"&lt;=1"),IF(COUNTIF('Master list(no salts, metals)'!$K762:$Y762, "#N/A")=14,TRUE,FALSE))</f>
        <v>0</v>
      </c>
      <c r="Y763" t="b">
        <f>AND(COUNTIF('Master list(no salts, metals)'!Y762,"&lt;=1"),IF(COUNTIF('Master list(no salts, metals)'!$K762:$Y762, "#N/A")=14,TRUE,FALSE))</f>
        <v>0</v>
      </c>
    </row>
    <row r="764" spans="11:25" x14ac:dyDescent="0.25">
      <c r="K764" t="b">
        <f>AND(COUNTIF('Master list(no salts, metals)'!K763,"&lt;=1"),IF(COUNTIF('Master list(no salts, metals)'!$K763:$Y763, "#N/A")=14,TRUE,FALSE))</f>
        <v>0</v>
      </c>
      <c r="L764" t="b">
        <f>AND(COUNTIF('Master list(no salts, metals)'!L763,"&lt;=1"),IF(COUNTIF('Master list(no salts, metals)'!$K763:$Y763, "#N/A")=14,TRUE,FALSE))</f>
        <v>0</v>
      </c>
      <c r="M764" t="b">
        <f>AND(COUNTIF('Master list(no salts, metals)'!M763,"&lt;=1"),IF(COUNTIF('Master list(no salts, metals)'!$K763:$Y763, "#N/A")=14,TRUE,FALSE))</f>
        <v>0</v>
      </c>
      <c r="N764" t="b">
        <f>AND(COUNTIF('Master list(no salts, metals)'!N763,"&lt;=1"),IF(COUNTIF('Master list(no salts, metals)'!$K763:$Y763, "#N/A")=14,TRUE,FALSE))</f>
        <v>0</v>
      </c>
      <c r="O764" t="b">
        <f>AND(COUNTIF('Master list(no salts, metals)'!O763,"&lt;=1"),IF(COUNTIF('Master list(no salts, metals)'!$K763:$Y763, "#N/A")=14,TRUE,FALSE))</f>
        <v>0</v>
      </c>
      <c r="P764" t="b">
        <f>AND(COUNTIF('Master list(no salts, metals)'!P763,"&lt;=1"),IF(COUNTIF('Master list(no salts, metals)'!$K763:$Y763, "#N/A")=14,TRUE,FALSE))</f>
        <v>0</v>
      </c>
      <c r="Q764" t="b">
        <f>AND(COUNTIF('Master list(no salts, metals)'!Q763,"&lt;=1"),IF(COUNTIF('Master list(no salts, metals)'!$K763:$Y763, "#N/A")=14,TRUE,FALSE))</f>
        <v>0</v>
      </c>
      <c r="R764" t="b">
        <f>AND(COUNTIF('Master list(no salts, metals)'!R763,"&lt;=1"),IF(COUNTIF('Master list(no salts, metals)'!$K763:$Y763, "#N/A")=14,TRUE,FALSE))</f>
        <v>0</v>
      </c>
      <c r="S764" t="b">
        <f>AND(COUNTIF('Master list(no salts, metals)'!S763,"&lt;=1"),IF(COUNTIF('Master list(no salts, metals)'!$K763:$Y763, "#N/A")=14,TRUE,FALSE))</f>
        <v>0</v>
      </c>
      <c r="T764" t="b">
        <f>AND(COUNTIF('Master list(no salts, metals)'!T763,"&lt;=1"),IF(COUNTIF('Master list(no salts, metals)'!$K763:$Y763, "#N/A")=14,TRUE,FALSE))</f>
        <v>0</v>
      </c>
      <c r="U764" t="b">
        <f>AND(COUNTIF('Master list(no salts, metals)'!U763,"&lt;=1"),IF(COUNTIF('Master list(no salts, metals)'!$K763:$Y763, "#N/A")=14,TRUE,FALSE))</f>
        <v>0</v>
      </c>
      <c r="V764" t="b">
        <f>AND(COUNTIF('Master list(no salts, metals)'!V763,"&lt;=1"),IF(COUNTIF('Master list(no salts, metals)'!$K763:$Y763, "#N/A")=14,TRUE,FALSE))</f>
        <v>0</v>
      </c>
      <c r="W764" t="b">
        <f>AND(COUNTIF('Master list(no salts, metals)'!W763,"&lt;=1"),IF(COUNTIF('Master list(no salts, metals)'!$K763:$Y763, "#N/A")=14,TRUE,FALSE))</f>
        <v>0</v>
      </c>
      <c r="X764" t="b">
        <f>AND(COUNTIF('Master list(no salts, metals)'!X763,"&lt;=1"),IF(COUNTIF('Master list(no salts, metals)'!$K763:$Y763, "#N/A")=14,TRUE,FALSE))</f>
        <v>1</v>
      </c>
      <c r="Y764" t="b">
        <f>AND(COUNTIF('Master list(no salts, metals)'!Y763,"&lt;=1"),IF(COUNTIF('Master list(no salts, metals)'!$K763:$Y763, "#N/A")=14,TRUE,FALSE))</f>
        <v>0</v>
      </c>
    </row>
    <row r="765" spans="11:25" x14ac:dyDescent="0.25">
      <c r="K765" t="b">
        <f>AND(COUNTIF('Master list(no salts, metals)'!K764,"&lt;=1"),IF(COUNTIF('Master list(no salts, metals)'!$K764:$Y764, "#N/A")=14,TRUE,FALSE))</f>
        <v>0</v>
      </c>
      <c r="L765" t="b">
        <f>AND(COUNTIF('Master list(no salts, metals)'!L764,"&lt;=1"),IF(COUNTIF('Master list(no salts, metals)'!$K764:$Y764, "#N/A")=14,TRUE,FALSE))</f>
        <v>0</v>
      </c>
      <c r="M765" t="b">
        <f>AND(COUNTIF('Master list(no salts, metals)'!M764,"&lt;=1"),IF(COUNTIF('Master list(no salts, metals)'!$K764:$Y764, "#N/A")=14,TRUE,FALSE))</f>
        <v>0</v>
      </c>
      <c r="N765" t="b">
        <f>AND(COUNTIF('Master list(no salts, metals)'!N764,"&lt;=1"),IF(COUNTIF('Master list(no salts, metals)'!$K764:$Y764, "#N/A")=14,TRUE,FALSE))</f>
        <v>0</v>
      </c>
      <c r="O765" t="b">
        <f>AND(COUNTIF('Master list(no salts, metals)'!O764,"&lt;=1"),IF(COUNTIF('Master list(no salts, metals)'!$K764:$Y764, "#N/A")=14,TRUE,FALSE))</f>
        <v>0</v>
      </c>
      <c r="P765" t="b">
        <f>AND(COUNTIF('Master list(no salts, metals)'!P764,"&lt;=1"),IF(COUNTIF('Master list(no salts, metals)'!$K764:$Y764, "#N/A")=14,TRUE,FALSE))</f>
        <v>0</v>
      </c>
      <c r="Q765" t="b">
        <f>AND(COUNTIF('Master list(no salts, metals)'!Q764,"&lt;=1"),IF(COUNTIF('Master list(no salts, metals)'!$K764:$Y764, "#N/A")=14,TRUE,FALSE))</f>
        <v>0</v>
      </c>
      <c r="R765" t="b">
        <f>AND(COUNTIF('Master list(no salts, metals)'!R764,"&lt;=1"),IF(COUNTIF('Master list(no salts, metals)'!$K764:$Y764, "#N/A")=14,TRUE,FALSE))</f>
        <v>0</v>
      </c>
      <c r="S765" t="b">
        <f>AND(COUNTIF('Master list(no salts, metals)'!S764,"&lt;=1"),IF(COUNTIF('Master list(no salts, metals)'!$K764:$Y764, "#N/A")=14,TRUE,FALSE))</f>
        <v>0</v>
      </c>
      <c r="T765" t="b">
        <f>AND(COUNTIF('Master list(no salts, metals)'!T764,"&lt;=1"),IF(COUNTIF('Master list(no salts, metals)'!$K764:$Y764, "#N/A")=14,TRUE,FALSE))</f>
        <v>0</v>
      </c>
      <c r="U765" t="b">
        <f>AND(COUNTIF('Master list(no salts, metals)'!U764,"&lt;=1"),IF(COUNTIF('Master list(no salts, metals)'!$K764:$Y764, "#N/A")=14,TRUE,FALSE))</f>
        <v>0</v>
      </c>
      <c r="V765" t="b">
        <f>AND(COUNTIF('Master list(no salts, metals)'!V764,"&lt;=1"),IF(COUNTIF('Master list(no salts, metals)'!$K764:$Y764, "#N/A")=14,TRUE,FALSE))</f>
        <v>0</v>
      </c>
      <c r="W765" t="b">
        <f>AND(COUNTIF('Master list(no salts, metals)'!W764,"&lt;=1"),IF(COUNTIF('Master list(no salts, metals)'!$K764:$Y764, "#N/A")=14,TRUE,FALSE))</f>
        <v>0</v>
      </c>
      <c r="X765" t="b">
        <f>AND(COUNTIF('Master list(no salts, metals)'!X764,"&lt;=1"),IF(COUNTIF('Master list(no salts, metals)'!$K764:$Y764, "#N/A")=14,TRUE,FALSE))</f>
        <v>0</v>
      </c>
      <c r="Y765" t="b">
        <f>AND(COUNTIF('Master list(no salts, metals)'!Y764,"&lt;=1"),IF(COUNTIF('Master list(no salts, metals)'!$K764:$Y764, "#N/A")=14,TRUE,FALSE))</f>
        <v>0</v>
      </c>
    </row>
    <row r="766" spans="11:25" x14ac:dyDescent="0.25">
      <c r="K766" t="b">
        <f>AND(COUNTIF('Master list(no salts, metals)'!K765,"&lt;=1"),IF(COUNTIF('Master list(no salts, metals)'!$K765:$Y765, "#N/A")=14,TRUE,FALSE))</f>
        <v>0</v>
      </c>
      <c r="L766" t="b">
        <f>AND(COUNTIF('Master list(no salts, metals)'!L765,"&lt;=1"),IF(COUNTIF('Master list(no salts, metals)'!$K765:$Y765, "#N/A")=14,TRUE,FALSE))</f>
        <v>0</v>
      </c>
      <c r="M766" t="b">
        <f>AND(COUNTIF('Master list(no salts, metals)'!M765,"&lt;=1"),IF(COUNTIF('Master list(no salts, metals)'!$K765:$Y765, "#N/A")=14,TRUE,FALSE))</f>
        <v>0</v>
      </c>
      <c r="N766" t="b">
        <f>AND(COUNTIF('Master list(no salts, metals)'!N765,"&lt;=1"),IF(COUNTIF('Master list(no salts, metals)'!$K765:$Y765, "#N/A")=14,TRUE,FALSE))</f>
        <v>0</v>
      </c>
      <c r="O766" t="b">
        <f>AND(COUNTIF('Master list(no salts, metals)'!O765,"&lt;=1"),IF(COUNTIF('Master list(no salts, metals)'!$K765:$Y765, "#N/A")=14,TRUE,FALSE))</f>
        <v>0</v>
      </c>
      <c r="P766" t="b">
        <f>AND(COUNTIF('Master list(no salts, metals)'!P765,"&lt;=1"),IF(COUNTIF('Master list(no salts, metals)'!$K765:$Y765, "#N/A")=14,TRUE,FALSE))</f>
        <v>0</v>
      </c>
      <c r="Q766" t="b">
        <f>AND(COUNTIF('Master list(no salts, metals)'!Q765,"&lt;=1"),IF(COUNTIF('Master list(no salts, metals)'!$K765:$Y765, "#N/A")=14,TRUE,FALSE))</f>
        <v>0</v>
      </c>
      <c r="R766" t="b">
        <f>AND(COUNTIF('Master list(no salts, metals)'!R765,"&lt;=1"),IF(COUNTIF('Master list(no salts, metals)'!$K765:$Y765, "#N/A")=14,TRUE,FALSE))</f>
        <v>0</v>
      </c>
      <c r="S766" t="b">
        <f>AND(COUNTIF('Master list(no salts, metals)'!S765,"&lt;=1"),IF(COUNTIF('Master list(no salts, metals)'!$K765:$Y765, "#N/A")=14,TRUE,FALSE))</f>
        <v>0</v>
      </c>
      <c r="T766" t="b">
        <f>AND(COUNTIF('Master list(no salts, metals)'!T765,"&lt;=1"),IF(COUNTIF('Master list(no salts, metals)'!$K765:$Y765, "#N/A")=14,TRUE,FALSE))</f>
        <v>1</v>
      </c>
      <c r="U766" t="b">
        <f>AND(COUNTIF('Master list(no salts, metals)'!U765,"&lt;=1"),IF(COUNTIF('Master list(no salts, metals)'!$K765:$Y765, "#N/A")=14,TRUE,FALSE))</f>
        <v>0</v>
      </c>
      <c r="V766" t="b">
        <f>AND(COUNTIF('Master list(no salts, metals)'!V765,"&lt;=1"),IF(COUNTIF('Master list(no salts, metals)'!$K765:$Y765, "#N/A")=14,TRUE,FALSE))</f>
        <v>0</v>
      </c>
      <c r="W766" t="b">
        <f>AND(COUNTIF('Master list(no salts, metals)'!W765,"&lt;=1"),IF(COUNTIF('Master list(no salts, metals)'!$K765:$Y765, "#N/A")=14,TRUE,FALSE))</f>
        <v>0</v>
      </c>
      <c r="X766" t="b">
        <f>AND(COUNTIF('Master list(no salts, metals)'!X765,"&lt;=1"),IF(COUNTIF('Master list(no salts, metals)'!$K765:$Y765, "#N/A")=14,TRUE,FALSE))</f>
        <v>0</v>
      </c>
      <c r="Y766" t="b">
        <f>AND(COUNTIF('Master list(no salts, metals)'!Y765,"&lt;=1"),IF(COUNTIF('Master list(no salts, metals)'!$K765:$Y765, "#N/A")=14,TRUE,FALSE))</f>
        <v>0</v>
      </c>
    </row>
    <row r="767" spans="11:25" x14ac:dyDescent="0.25">
      <c r="K767" t="b">
        <f>AND(COUNTIF('Master list(no salts, metals)'!K766,"&lt;=1"),IF(COUNTIF('Master list(no salts, metals)'!$K766:$Y766, "#N/A")=14,TRUE,FALSE))</f>
        <v>0</v>
      </c>
      <c r="L767" t="b">
        <f>AND(COUNTIF('Master list(no salts, metals)'!L766,"&lt;=1"),IF(COUNTIF('Master list(no salts, metals)'!$K766:$Y766, "#N/A")=14,TRUE,FALSE))</f>
        <v>0</v>
      </c>
      <c r="M767" t="b">
        <f>AND(COUNTIF('Master list(no salts, metals)'!M766,"&lt;=1"),IF(COUNTIF('Master list(no salts, metals)'!$K766:$Y766, "#N/A")=14,TRUE,FALSE))</f>
        <v>0</v>
      </c>
      <c r="N767" t="b">
        <f>AND(COUNTIF('Master list(no salts, metals)'!N766,"&lt;=1"),IF(COUNTIF('Master list(no salts, metals)'!$K766:$Y766, "#N/A")=14,TRUE,FALSE))</f>
        <v>0</v>
      </c>
      <c r="O767" t="b">
        <f>AND(COUNTIF('Master list(no salts, metals)'!O766,"&lt;=1"),IF(COUNTIF('Master list(no salts, metals)'!$K766:$Y766, "#N/A")=14,TRUE,FALSE))</f>
        <v>0</v>
      </c>
      <c r="P767" t="b">
        <f>AND(COUNTIF('Master list(no salts, metals)'!P766,"&lt;=1"),IF(COUNTIF('Master list(no salts, metals)'!$K766:$Y766, "#N/A")=14,TRUE,FALSE))</f>
        <v>0</v>
      </c>
      <c r="Q767" t="b">
        <f>AND(COUNTIF('Master list(no salts, metals)'!Q766,"&lt;=1"),IF(COUNTIF('Master list(no salts, metals)'!$K766:$Y766, "#N/A")=14,TRUE,FALSE))</f>
        <v>0</v>
      </c>
      <c r="R767" t="b">
        <f>AND(COUNTIF('Master list(no salts, metals)'!R766,"&lt;=1"),IF(COUNTIF('Master list(no salts, metals)'!$K766:$Y766, "#N/A")=14,TRUE,FALSE))</f>
        <v>0</v>
      </c>
      <c r="S767" t="b">
        <f>AND(COUNTIF('Master list(no salts, metals)'!S766,"&lt;=1"),IF(COUNTIF('Master list(no salts, metals)'!$K766:$Y766, "#N/A")=14,TRUE,FALSE))</f>
        <v>0</v>
      </c>
      <c r="T767" t="b">
        <f>AND(COUNTIF('Master list(no salts, metals)'!T766,"&lt;=1"),IF(COUNTIF('Master list(no salts, metals)'!$K766:$Y766, "#N/A")=14,TRUE,FALSE))</f>
        <v>0</v>
      </c>
      <c r="U767" t="b">
        <f>AND(COUNTIF('Master list(no salts, metals)'!U766,"&lt;=1"),IF(COUNTIF('Master list(no salts, metals)'!$K766:$Y766, "#N/A")=14,TRUE,FALSE))</f>
        <v>0</v>
      </c>
      <c r="V767" t="b">
        <f>AND(COUNTIF('Master list(no salts, metals)'!V766,"&lt;=1"),IF(COUNTIF('Master list(no salts, metals)'!$K766:$Y766, "#N/A")=14,TRUE,FALSE))</f>
        <v>0</v>
      </c>
      <c r="W767" t="b">
        <f>AND(COUNTIF('Master list(no salts, metals)'!W766,"&lt;=1"),IF(COUNTIF('Master list(no salts, metals)'!$K766:$Y766, "#N/A")=14,TRUE,FALSE))</f>
        <v>0</v>
      </c>
      <c r="X767" t="b">
        <f>AND(COUNTIF('Master list(no salts, metals)'!X766,"&lt;=1"),IF(COUNTIF('Master list(no salts, metals)'!$K766:$Y766, "#N/A")=14,TRUE,FALSE))</f>
        <v>0</v>
      </c>
      <c r="Y767" t="b">
        <f>AND(COUNTIF('Master list(no salts, metals)'!Y766,"&lt;=1"),IF(COUNTIF('Master list(no salts, metals)'!$K766:$Y766, "#N/A")=14,TRUE,FALSE))</f>
        <v>0</v>
      </c>
    </row>
    <row r="768" spans="11:25" x14ac:dyDescent="0.25">
      <c r="K768" t="b">
        <f>AND(COUNTIF('Master list(no salts, metals)'!K767,"&lt;=1"),IF(COUNTIF('Master list(no salts, metals)'!$K767:$Y767, "#N/A")=14,TRUE,FALSE))</f>
        <v>0</v>
      </c>
      <c r="L768" t="b">
        <f>AND(COUNTIF('Master list(no salts, metals)'!L767,"&lt;=1"),IF(COUNTIF('Master list(no salts, metals)'!$K767:$Y767, "#N/A")=14,TRUE,FALSE))</f>
        <v>0</v>
      </c>
      <c r="M768" t="b">
        <f>AND(COUNTIF('Master list(no salts, metals)'!M767,"&lt;=1"),IF(COUNTIF('Master list(no salts, metals)'!$K767:$Y767, "#N/A")=14,TRUE,FALSE))</f>
        <v>0</v>
      </c>
      <c r="N768" t="b">
        <f>AND(COUNTIF('Master list(no salts, metals)'!N767,"&lt;=1"),IF(COUNTIF('Master list(no salts, metals)'!$K767:$Y767, "#N/A")=14,TRUE,FALSE))</f>
        <v>0</v>
      </c>
      <c r="O768" t="b">
        <f>AND(COUNTIF('Master list(no salts, metals)'!O767,"&lt;=1"),IF(COUNTIF('Master list(no salts, metals)'!$K767:$Y767, "#N/A")=14,TRUE,FALSE))</f>
        <v>0</v>
      </c>
      <c r="P768" t="b">
        <f>AND(COUNTIF('Master list(no salts, metals)'!P767,"&lt;=1"),IF(COUNTIF('Master list(no salts, metals)'!$K767:$Y767, "#N/A")=14,TRUE,FALSE))</f>
        <v>0</v>
      </c>
      <c r="Q768" t="b">
        <f>AND(COUNTIF('Master list(no salts, metals)'!Q767,"&lt;=1"),IF(COUNTIF('Master list(no salts, metals)'!$K767:$Y767, "#N/A")=14,TRUE,FALSE))</f>
        <v>0</v>
      </c>
      <c r="R768" t="b">
        <f>AND(COUNTIF('Master list(no salts, metals)'!R767,"&lt;=1"),IF(COUNTIF('Master list(no salts, metals)'!$K767:$Y767, "#N/A")=14,TRUE,FALSE))</f>
        <v>0</v>
      </c>
      <c r="S768" t="b">
        <f>AND(COUNTIF('Master list(no salts, metals)'!S767,"&lt;=1"),IF(COUNTIF('Master list(no salts, metals)'!$K767:$Y767, "#N/A")=14,TRUE,FALSE))</f>
        <v>0</v>
      </c>
      <c r="T768" t="b">
        <f>AND(COUNTIF('Master list(no salts, metals)'!T767,"&lt;=1"),IF(COUNTIF('Master list(no salts, metals)'!$K767:$Y767, "#N/A")=14,TRUE,FALSE))</f>
        <v>0</v>
      </c>
      <c r="U768" t="b">
        <f>AND(COUNTIF('Master list(no salts, metals)'!U767,"&lt;=1"),IF(COUNTIF('Master list(no salts, metals)'!$K767:$Y767, "#N/A")=14,TRUE,FALSE))</f>
        <v>0</v>
      </c>
      <c r="V768" t="b">
        <f>AND(COUNTIF('Master list(no salts, metals)'!V767,"&lt;=1"),IF(COUNTIF('Master list(no salts, metals)'!$K767:$Y767, "#N/A")=14,TRUE,FALSE))</f>
        <v>0</v>
      </c>
      <c r="W768" t="b">
        <f>AND(COUNTIF('Master list(no salts, metals)'!W767,"&lt;=1"),IF(COUNTIF('Master list(no salts, metals)'!$K767:$Y767, "#N/A")=14,TRUE,FALSE))</f>
        <v>1</v>
      </c>
      <c r="X768" t="b">
        <f>AND(COUNTIF('Master list(no salts, metals)'!X767,"&lt;=1"),IF(COUNTIF('Master list(no salts, metals)'!$K767:$Y767, "#N/A")=14,TRUE,FALSE))</f>
        <v>0</v>
      </c>
      <c r="Y768" t="b">
        <f>AND(COUNTIF('Master list(no salts, metals)'!Y767,"&lt;=1"),IF(COUNTIF('Master list(no salts, metals)'!$K767:$Y767, "#N/A")=14,TRUE,FALSE))</f>
        <v>0</v>
      </c>
    </row>
    <row r="769" spans="11:25" x14ac:dyDescent="0.25">
      <c r="K769" t="b">
        <f>AND(COUNTIF('Master list(no salts, metals)'!K768,"&lt;=1"),IF(COUNTIF('Master list(no salts, metals)'!$K768:$Y768, "#N/A")=14,TRUE,FALSE))</f>
        <v>0</v>
      </c>
      <c r="L769" t="b">
        <f>AND(COUNTIF('Master list(no salts, metals)'!L768,"&lt;=1"),IF(COUNTIF('Master list(no salts, metals)'!$K768:$Y768, "#N/A")=14,TRUE,FALSE))</f>
        <v>0</v>
      </c>
      <c r="M769" t="b">
        <f>AND(COUNTIF('Master list(no salts, metals)'!M768,"&lt;=1"),IF(COUNTIF('Master list(no salts, metals)'!$K768:$Y768, "#N/A")=14,TRUE,FALSE))</f>
        <v>0</v>
      </c>
      <c r="N769" t="b">
        <f>AND(COUNTIF('Master list(no salts, metals)'!N768,"&lt;=1"),IF(COUNTIF('Master list(no salts, metals)'!$K768:$Y768, "#N/A")=14,TRUE,FALSE))</f>
        <v>0</v>
      </c>
      <c r="O769" t="b">
        <f>AND(COUNTIF('Master list(no salts, metals)'!O768,"&lt;=1"),IF(COUNTIF('Master list(no salts, metals)'!$K768:$Y768, "#N/A")=14,TRUE,FALSE))</f>
        <v>0</v>
      </c>
      <c r="P769" t="b">
        <f>AND(COUNTIF('Master list(no salts, metals)'!P768,"&lt;=1"),IF(COUNTIF('Master list(no salts, metals)'!$K768:$Y768, "#N/A")=14,TRUE,FALSE))</f>
        <v>0</v>
      </c>
      <c r="Q769" t="b">
        <f>AND(COUNTIF('Master list(no salts, metals)'!Q768,"&lt;=1"),IF(COUNTIF('Master list(no salts, metals)'!$K768:$Y768, "#N/A")=14,TRUE,FALSE))</f>
        <v>0</v>
      </c>
      <c r="R769" t="b">
        <f>AND(COUNTIF('Master list(no salts, metals)'!R768,"&lt;=1"),IF(COUNTIF('Master list(no salts, metals)'!$K768:$Y768, "#N/A")=14,TRUE,FALSE))</f>
        <v>0</v>
      </c>
      <c r="S769" t="b">
        <f>AND(COUNTIF('Master list(no salts, metals)'!S768,"&lt;=1"),IF(COUNTIF('Master list(no salts, metals)'!$K768:$Y768, "#N/A")=14,TRUE,FALSE))</f>
        <v>0</v>
      </c>
      <c r="T769" t="b">
        <f>AND(COUNTIF('Master list(no salts, metals)'!T768,"&lt;=1"),IF(COUNTIF('Master list(no salts, metals)'!$K768:$Y768, "#N/A")=14,TRUE,FALSE))</f>
        <v>1</v>
      </c>
      <c r="U769" t="b">
        <f>AND(COUNTIF('Master list(no salts, metals)'!U768,"&lt;=1"),IF(COUNTIF('Master list(no salts, metals)'!$K768:$Y768, "#N/A")=14,TRUE,FALSE))</f>
        <v>0</v>
      </c>
      <c r="V769" t="b">
        <f>AND(COUNTIF('Master list(no salts, metals)'!V768,"&lt;=1"),IF(COUNTIF('Master list(no salts, metals)'!$K768:$Y768, "#N/A")=14,TRUE,FALSE))</f>
        <v>0</v>
      </c>
      <c r="W769" t="b">
        <f>AND(COUNTIF('Master list(no salts, metals)'!W768,"&lt;=1"),IF(COUNTIF('Master list(no salts, metals)'!$K768:$Y768, "#N/A")=14,TRUE,FALSE))</f>
        <v>0</v>
      </c>
      <c r="X769" t="b">
        <f>AND(COUNTIF('Master list(no salts, metals)'!X768,"&lt;=1"),IF(COUNTIF('Master list(no salts, metals)'!$K768:$Y768, "#N/A")=14,TRUE,FALSE))</f>
        <v>0</v>
      </c>
      <c r="Y769" t="b">
        <f>AND(COUNTIF('Master list(no salts, metals)'!Y768,"&lt;=1"),IF(COUNTIF('Master list(no salts, metals)'!$K768:$Y768, "#N/A")=14,TRUE,FALSE))</f>
        <v>0</v>
      </c>
    </row>
    <row r="770" spans="11:25" x14ac:dyDescent="0.25">
      <c r="K770" t="b">
        <f>AND(COUNTIF('Master list(no salts, metals)'!K769,"&lt;=1"),IF(COUNTIF('Master list(no salts, metals)'!$K769:$Y769, "#N/A")=14,TRUE,FALSE))</f>
        <v>0</v>
      </c>
      <c r="L770" t="b">
        <f>AND(COUNTIF('Master list(no salts, metals)'!L769,"&lt;=1"),IF(COUNTIF('Master list(no salts, metals)'!$K769:$Y769, "#N/A")=14,TRUE,FALSE))</f>
        <v>0</v>
      </c>
      <c r="M770" t="b">
        <f>AND(COUNTIF('Master list(no salts, metals)'!M769,"&lt;=1"),IF(COUNTIF('Master list(no salts, metals)'!$K769:$Y769, "#N/A")=14,TRUE,FALSE))</f>
        <v>0</v>
      </c>
      <c r="N770" t="b">
        <f>AND(COUNTIF('Master list(no salts, metals)'!N769,"&lt;=1"),IF(COUNTIF('Master list(no salts, metals)'!$K769:$Y769, "#N/A")=14,TRUE,FALSE))</f>
        <v>0</v>
      </c>
      <c r="O770" t="b">
        <f>AND(COUNTIF('Master list(no salts, metals)'!O769,"&lt;=1"),IF(COUNTIF('Master list(no salts, metals)'!$K769:$Y769, "#N/A")=14,TRUE,FALSE))</f>
        <v>0</v>
      </c>
      <c r="P770" t="b">
        <f>AND(COUNTIF('Master list(no salts, metals)'!P769,"&lt;=1"),IF(COUNTIF('Master list(no salts, metals)'!$K769:$Y769, "#N/A")=14,TRUE,FALSE))</f>
        <v>0</v>
      </c>
      <c r="Q770" t="b">
        <f>AND(COUNTIF('Master list(no salts, metals)'!Q769,"&lt;=1"),IF(COUNTIF('Master list(no salts, metals)'!$K769:$Y769, "#N/A")=14,TRUE,FALSE))</f>
        <v>0</v>
      </c>
      <c r="R770" t="b">
        <f>AND(COUNTIF('Master list(no salts, metals)'!R769,"&lt;=1"),IF(COUNTIF('Master list(no salts, metals)'!$K769:$Y769, "#N/A")=14,TRUE,FALSE))</f>
        <v>0</v>
      </c>
      <c r="S770" t="b">
        <f>AND(COUNTIF('Master list(no salts, metals)'!S769,"&lt;=1"),IF(COUNTIF('Master list(no salts, metals)'!$K769:$Y769, "#N/A")=14,TRUE,FALSE))</f>
        <v>0</v>
      </c>
      <c r="T770" t="b">
        <f>AND(COUNTIF('Master list(no salts, metals)'!T769,"&lt;=1"),IF(COUNTIF('Master list(no salts, metals)'!$K769:$Y769, "#N/A")=14,TRUE,FALSE))</f>
        <v>0</v>
      </c>
      <c r="U770" t="b">
        <f>AND(COUNTIF('Master list(no salts, metals)'!U769,"&lt;=1"),IF(COUNTIF('Master list(no salts, metals)'!$K769:$Y769, "#N/A")=14,TRUE,FALSE))</f>
        <v>0</v>
      </c>
      <c r="V770" t="b">
        <f>AND(COUNTIF('Master list(no salts, metals)'!V769,"&lt;=1"),IF(COUNTIF('Master list(no salts, metals)'!$K769:$Y769, "#N/A")=14,TRUE,FALSE))</f>
        <v>0</v>
      </c>
      <c r="W770" t="b">
        <f>AND(COUNTIF('Master list(no salts, metals)'!W769,"&lt;=1"),IF(COUNTIF('Master list(no salts, metals)'!$K769:$Y769, "#N/A")=14,TRUE,FALSE))</f>
        <v>0</v>
      </c>
      <c r="X770" t="b">
        <f>AND(COUNTIF('Master list(no salts, metals)'!X769,"&lt;=1"),IF(COUNTIF('Master list(no salts, metals)'!$K769:$Y769, "#N/A")=14,TRUE,FALSE))</f>
        <v>0</v>
      </c>
      <c r="Y770" t="b">
        <f>AND(COUNTIF('Master list(no salts, metals)'!Y769,"&lt;=1"),IF(COUNTIF('Master list(no salts, metals)'!$K769:$Y769, "#N/A")=14,TRUE,FALSE))</f>
        <v>1</v>
      </c>
    </row>
    <row r="771" spans="11:25" x14ac:dyDescent="0.25">
      <c r="K771" t="b">
        <f>AND(COUNTIF('Master list(no salts, metals)'!K770,"&lt;=1"),IF(COUNTIF('Master list(no salts, metals)'!$K770:$Y770, "#N/A")=14,TRUE,FALSE))</f>
        <v>0</v>
      </c>
      <c r="L771" t="b">
        <f>AND(COUNTIF('Master list(no salts, metals)'!L770,"&lt;=1"),IF(COUNTIF('Master list(no salts, metals)'!$K770:$Y770, "#N/A")=14,TRUE,FALSE))</f>
        <v>0</v>
      </c>
      <c r="M771" t="b">
        <f>AND(COUNTIF('Master list(no salts, metals)'!M770,"&lt;=1"),IF(COUNTIF('Master list(no salts, metals)'!$K770:$Y770, "#N/A")=14,TRUE,FALSE))</f>
        <v>0</v>
      </c>
      <c r="N771" t="b">
        <f>AND(COUNTIF('Master list(no salts, metals)'!N770,"&lt;=1"),IF(COUNTIF('Master list(no salts, metals)'!$K770:$Y770, "#N/A")=14,TRUE,FALSE))</f>
        <v>0</v>
      </c>
      <c r="O771" t="b">
        <f>AND(COUNTIF('Master list(no salts, metals)'!O770,"&lt;=1"),IF(COUNTIF('Master list(no salts, metals)'!$K770:$Y770, "#N/A")=14,TRUE,FALSE))</f>
        <v>0</v>
      </c>
      <c r="P771" t="b">
        <f>AND(COUNTIF('Master list(no salts, metals)'!P770,"&lt;=1"),IF(COUNTIF('Master list(no salts, metals)'!$K770:$Y770, "#N/A")=14,TRUE,FALSE))</f>
        <v>0</v>
      </c>
      <c r="Q771" t="b">
        <f>AND(COUNTIF('Master list(no salts, metals)'!Q770,"&lt;=1"),IF(COUNTIF('Master list(no salts, metals)'!$K770:$Y770, "#N/A")=14,TRUE,FALSE))</f>
        <v>0</v>
      </c>
      <c r="R771" t="b">
        <f>AND(COUNTIF('Master list(no salts, metals)'!R770,"&lt;=1"),IF(COUNTIF('Master list(no salts, metals)'!$K770:$Y770, "#N/A")=14,TRUE,FALSE))</f>
        <v>0</v>
      </c>
      <c r="S771" t="b">
        <f>AND(COUNTIF('Master list(no salts, metals)'!S770,"&lt;=1"),IF(COUNTIF('Master list(no salts, metals)'!$K770:$Y770, "#N/A")=14,TRUE,FALSE))</f>
        <v>0</v>
      </c>
      <c r="T771" t="b">
        <f>AND(COUNTIF('Master list(no salts, metals)'!T770,"&lt;=1"),IF(COUNTIF('Master list(no salts, metals)'!$K770:$Y770, "#N/A")=14,TRUE,FALSE))</f>
        <v>0</v>
      </c>
      <c r="U771" t="b">
        <f>AND(COUNTIF('Master list(no salts, metals)'!U770,"&lt;=1"),IF(COUNTIF('Master list(no salts, metals)'!$K770:$Y770, "#N/A")=14,TRUE,FALSE))</f>
        <v>0</v>
      </c>
      <c r="V771" t="b">
        <f>AND(COUNTIF('Master list(no salts, metals)'!V770,"&lt;=1"),IF(COUNTIF('Master list(no salts, metals)'!$K770:$Y770, "#N/A")=14,TRUE,FALSE))</f>
        <v>0</v>
      </c>
      <c r="W771" t="b">
        <f>AND(COUNTIF('Master list(no salts, metals)'!W770,"&lt;=1"),IF(COUNTIF('Master list(no salts, metals)'!$K770:$Y770, "#N/A")=14,TRUE,FALSE))</f>
        <v>1</v>
      </c>
      <c r="X771" t="b">
        <f>AND(COUNTIF('Master list(no salts, metals)'!X770,"&lt;=1"),IF(COUNTIF('Master list(no salts, metals)'!$K770:$Y770, "#N/A")=14,TRUE,FALSE))</f>
        <v>0</v>
      </c>
      <c r="Y771" t="b">
        <f>AND(COUNTIF('Master list(no salts, metals)'!Y770,"&lt;=1"),IF(COUNTIF('Master list(no salts, metals)'!$K770:$Y770, "#N/A")=14,TRUE,FALSE))</f>
        <v>0</v>
      </c>
    </row>
    <row r="772" spans="11:25" x14ac:dyDescent="0.25">
      <c r="K772" t="b">
        <f>AND(COUNTIF('Master list(no salts, metals)'!K771,"&lt;=1"),IF(COUNTIF('Master list(no salts, metals)'!$K771:$Y771, "#N/A")=14,TRUE,FALSE))</f>
        <v>0</v>
      </c>
      <c r="L772" t="b">
        <f>AND(COUNTIF('Master list(no salts, metals)'!L771,"&lt;=1"),IF(COUNTIF('Master list(no salts, metals)'!$K771:$Y771, "#N/A")=14,TRUE,FALSE))</f>
        <v>0</v>
      </c>
      <c r="M772" t="b">
        <f>AND(COUNTIF('Master list(no salts, metals)'!M771,"&lt;=1"),IF(COUNTIF('Master list(no salts, metals)'!$K771:$Y771, "#N/A")=14,TRUE,FALSE))</f>
        <v>0</v>
      </c>
      <c r="N772" t="b">
        <f>AND(COUNTIF('Master list(no salts, metals)'!N771,"&lt;=1"),IF(COUNTIF('Master list(no salts, metals)'!$K771:$Y771, "#N/A")=14,TRUE,FALSE))</f>
        <v>0</v>
      </c>
      <c r="O772" t="b">
        <f>AND(COUNTIF('Master list(no salts, metals)'!O771,"&lt;=1"),IF(COUNTIF('Master list(no salts, metals)'!$K771:$Y771, "#N/A")=14,TRUE,FALSE))</f>
        <v>0</v>
      </c>
      <c r="P772" t="b">
        <f>AND(COUNTIF('Master list(no salts, metals)'!P771,"&lt;=1"),IF(COUNTIF('Master list(no salts, metals)'!$K771:$Y771, "#N/A")=14,TRUE,FALSE))</f>
        <v>0</v>
      </c>
      <c r="Q772" t="b">
        <f>AND(COUNTIF('Master list(no salts, metals)'!Q771,"&lt;=1"),IF(COUNTIF('Master list(no salts, metals)'!$K771:$Y771, "#N/A")=14,TRUE,FALSE))</f>
        <v>0</v>
      </c>
      <c r="R772" t="b">
        <f>AND(COUNTIF('Master list(no salts, metals)'!R771,"&lt;=1"),IF(COUNTIF('Master list(no salts, metals)'!$K771:$Y771, "#N/A")=14,TRUE,FALSE))</f>
        <v>0</v>
      </c>
      <c r="S772" t="b">
        <f>AND(COUNTIF('Master list(no salts, metals)'!S771,"&lt;=1"),IF(COUNTIF('Master list(no salts, metals)'!$K771:$Y771, "#N/A")=14,TRUE,FALSE))</f>
        <v>0</v>
      </c>
      <c r="T772" t="b">
        <f>AND(COUNTIF('Master list(no salts, metals)'!T771,"&lt;=1"),IF(COUNTIF('Master list(no salts, metals)'!$K771:$Y771, "#N/A")=14,TRUE,FALSE))</f>
        <v>0</v>
      </c>
      <c r="U772" t="b">
        <f>AND(COUNTIF('Master list(no salts, metals)'!U771,"&lt;=1"),IF(COUNTIF('Master list(no salts, metals)'!$K771:$Y771, "#N/A")=14,TRUE,FALSE))</f>
        <v>0</v>
      </c>
      <c r="V772" t="b">
        <f>AND(COUNTIF('Master list(no salts, metals)'!V771,"&lt;=1"),IF(COUNTIF('Master list(no salts, metals)'!$K771:$Y771, "#N/A")=14,TRUE,FALSE))</f>
        <v>0</v>
      </c>
      <c r="W772" t="b">
        <f>AND(COUNTIF('Master list(no salts, metals)'!W771,"&lt;=1"),IF(COUNTIF('Master list(no salts, metals)'!$K771:$Y771, "#N/A")=14,TRUE,FALSE))</f>
        <v>0</v>
      </c>
      <c r="X772" t="b">
        <f>AND(COUNTIF('Master list(no salts, metals)'!X771,"&lt;=1"),IF(COUNTIF('Master list(no salts, metals)'!$K771:$Y771, "#N/A")=14,TRUE,FALSE))</f>
        <v>0</v>
      </c>
      <c r="Y772" t="b">
        <f>AND(COUNTIF('Master list(no salts, metals)'!Y771,"&lt;=1"),IF(COUNTIF('Master list(no salts, metals)'!$K771:$Y771, "#N/A")=14,TRUE,FALSE))</f>
        <v>0</v>
      </c>
    </row>
    <row r="773" spans="11:25" x14ac:dyDescent="0.25">
      <c r="K773" t="b">
        <f>AND(COUNTIF('Master list(no salts, metals)'!K772,"&lt;=1"),IF(COUNTIF('Master list(no salts, metals)'!$K772:$Y772, "#N/A")=14,TRUE,FALSE))</f>
        <v>1</v>
      </c>
      <c r="L773" t="b">
        <f>AND(COUNTIF('Master list(no salts, metals)'!L772,"&lt;=1"),IF(COUNTIF('Master list(no salts, metals)'!$K772:$Y772, "#N/A")=14,TRUE,FALSE))</f>
        <v>0</v>
      </c>
      <c r="M773" t="b">
        <f>AND(COUNTIF('Master list(no salts, metals)'!M772,"&lt;=1"),IF(COUNTIF('Master list(no salts, metals)'!$K772:$Y772, "#N/A")=14,TRUE,FALSE))</f>
        <v>0</v>
      </c>
      <c r="N773" t="b">
        <f>AND(COUNTIF('Master list(no salts, metals)'!N772,"&lt;=1"),IF(COUNTIF('Master list(no salts, metals)'!$K772:$Y772, "#N/A")=14,TRUE,FALSE))</f>
        <v>0</v>
      </c>
      <c r="O773" t="b">
        <f>AND(COUNTIF('Master list(no salts, metals)'!O772,"&lt;=1"),IF(COUNTIF('Master list(no salts, metals)'!$K772:$Y772, "#N/A")=14,TRUE,FALSE))</f>
        <v>0</v>
      </c>
      <c r="P773" t="b">
        <f>AND(COUNTIF('Master list(no salts, metals)'!P772,"&lt;=1"),IF(COUNTIF('Master list(no salts, metals)'!$K772:$Y772, "#N/A")=14,TRUE,FALSE))</f>
        <v>0</v>
      </c>
      <c r="Q773" t="b">
        <f>AND(COUNTIF('Master list(no salts, metals)'!Q772,"&lt;=1"),IF(COUNTIF('Master list(no salts, metals)'!$K772:$Y772, "#N/A")=14,TRUE,FALSE))</f>
        <v>0</v>
      </c>
      <c r="R773" t="b">
        <f>AND(COUNTIF('Master list(no salts, metals)'!R772,"&lt;=1"),IF(COUNTIF('Master list(no salts, metals)'!$K772:$Y772, "#N/A")=14,TRUE,FALSE))</f>
        <v>0</v>
      </c>
      <c r="S773" t="b">
        <f>AND(COUNTIF('Master list(no salts, metals)'!S772,"&lt;=1"),IF(COUNTIF('Master list(no salts, metals)'!$K772:$Y772, "#N/A")=14,TRUE,FALSE))</f>
        <v>0</v>
      </c>
      <c r="T773" t="b">
        <f>AND(COUNTIF('Master list(no salts, metals)'!T772,"&lt;=1"),IF(COUNTIF('Master list(no salts, metals)'!$K772:$Y772, "#N/A")=14,TRUE,FALSE))</f>
        <v>0</v>
      </c>
      <c r="U773" t="b">
        <f>AND(COUNTIF('Master list(no salts, metals)'!U772,"&lt;=1"),IF(COUNTIF('Master list(no salts, metals)'!$K772:$Y772, "#N/A")=14,TRUE,FALSE))</f>
        <v>0</v>
      </c>
      <c r="V773" t="b">
        <f>AND(COUNTIF('Master list(no salts, metals)'!V772,"&lt;=1"),IF(COUNTIF('Master list(no salts, metals)'!$K772:$Y772, "#N/A")=14,TRUE,FALSE))</f>
        <v>0</v>
      </c>
      <c r="W773" t="b">
        <f>AND(COUNTIF('Master list(no salts, metals)'!W772,"&lt;=1"),IF(COUNTIF('Master list(no salts, metals)'!$K772:$Y772, "#N/A")=14,TRUE,FALSE))</f>
        <v>0</v>
      </c>
      <c r="X773" t="b">
        <f>AND(COUNTIF('Master list(no salts, metals)'!X772,"&lt;=1"),IF(COUNTIF('Master list(no salts, metals)'!$K772:$Y772, "#N/A")=14,TRUE,FALSE))</f>
        <v>0</v>
      </c>
      <c r="Y773" t="b">
        <f>AND(COUNTIF('Master list(no salts, metals)'!Y772,"&lt;=1"),IF(COUNTIF('Master list(no salts, metals)'!$K772:$Y772, "#N/A")=14,TRUE,FALSE))</f>
        <v>0</v>
      </c>
    </row>
    <row r="774" spans="11:25" x14ac:dyDescent="0.25">
      <c r="K774" t="b">
        <f>AND(COUNTIF('Master list(no salts, metals)'!K773,"&lt;=1"),IF(COUNTIF('Master list(no salts, metals)'!$K773:$Y773, "#N/A")=14,TRUE,FALSE))</f>
        <v>0</v>
      </c>
      <c r="L774" t="b">
        <f>AND(COUNTIF('Master list(no salts, metals)'!L773,"&lt;=1"),IF(COUNTIF('Master list(no salts, metals)'!$K773:$Y773, "#N/A")=14,TRUE,FALSE))</f>
        <v>0</v>
      </c>
      <c r="M774" t="b">
        <f>AND(COUNTIF('Master list(no salts, metals)'!M773,"&lt;=1"),IF(COUNTIF('Master list(no salts, metals)'!$K773:$Y773, "#N/A")=14,TRUE,FALSE))</f>
        <v>0</v>
      </c>
      <c r="N774" t="b">
        <f>AND(COUNTIF('Master list(no salts, metals)'!N773,"&lt;=1"),IF(COUNTIF('Master list(no salts, metals)'!$K773:$Y773, "#N/A")=14,TRUE,FALSE))</f>
        <v>0</v>
      </c>
      <c r="O774" t="b">
        <f>AND(COUNTIF('Master list(no salts, metals)'!O773,"&lt;=1"),IF(COUNTIF('Master list(no salts, metals)'!$K773:$Y773, "#N/A")=14,TRUE,FALSE))</f>
        <v>0</v>
      </c>
      <c r="P774" t="b">
        <f>AND(COUNTIF('Master list(no salts, metals)'!P773,"&lt;=1"),IF(COUNTIF('Master list(no salts, metals)'!$K773:$Y773, "#N/A")=14,TRUE,FALSE))</f>
        <v>0</v>
      </c>
      <c r="Q774" t="b">
        <f>AND(COUNTIF('Master list(no salts, metals)'!Q773,"&lt;=1"),IF(COUNTIF('Master list(no salts, metals)'!$K773:$Y773, "#N/A")=14,TRUE,FALSE))</f>
        <v>0</v>
      </c>
      <c r="R774" t="b">
        <f>AND(COUNTIF('Master list(no salts, metals)'!R773,"&lt;=1"),IF(COUNTIF('Master list(no salts, metals)'!$K773:$Y773, "#N/A")=14,TRUE,FALSE))</f>
        <v>0</v>
      </c>
      <c r="S774" t="b">
        <f>AND(COUNTIF('Master list(no salts, metals)'!S773,"&lt;=1"),IF(COUNTIF('Master list(no salts, metals)'!$K773:$Y773, "#N/A")=14,TRUE,FALSE))</f>
        <v>0</v>
      </c>
      <c r="T774" t="b">
        <f>AND(COUNTIF('Master list(no salts, metals)'!T773,"&lt;=1"),IF(COUNTIF('Master list(no salts, metals)'!$K773:$Y773, "#N/A")=14,TRUE,FALSE))</f>
        <v>0</v>
      </c>
      <c r="U774" t="b">
        <f>AND(COUNTIF('Master list(no salts, metals)'!U773,"&lt;=1"),IF(COUNTIF('Master list(no salts, metals)'!$K773:$Y773, "#N/A")=14,TRUE,FALSE))</f>
        <v>0</v>
      </c>
      <c r="V774" t="b">
        <f>AND(COUNTIF('Master list(no salts, metals)'!V773,"&lt;=1"),IF(COUNTIF('Master list(no salts, metals)'!$K773:$Y773, "#N/A")=14,TRUE,FALSE))</f>
        <v>0</v>
      </c>
      <c r="W774" t="b">
        <f>AND(COUNTIF('Master list(no salts, metals)'!W773,"&lt;=1"),IF(COUNTIF('Master list(no salts, metals)'!$K773:$Y773, "#N/A")=14,TRUE,FALSE))</f>
        <v>0</v>
      </c>
      <c r="X774" t="b">
        <f>AND(COUNTIF('Master list(no salts, metals)'!X773,"&lt;=1"),IF(COUNTIF('Master list(no salts, metals)'!$K773:$Y773, "#N/A")=14,TRUE,FALSE))</f>
        <v>0</v>
      </c>
      <c r="Y774" t="b">
        <f>AND(COUNTIF('Master list(no salts, metals)'!Y773,"&lt;=1"),IF(COUNTIF('Master list(no salts, metals)'!$K773:$Y773, "#N/A")=14,TRUE,FALSE))</f>
        <v>0</v>
      </c>
    </row>
    <row r="775" spans="11:25" x14ac:dyDescent="0.25">
      <c r="K775" t="b">
        <f>AND(COUNTIF('Master list(no salts, metals)'!K774,"&lt;=1"),IF(COUNTIF('Master list(no salts, metals)'!$K774:$Y774, "#N/A")=14,TRUE,FALSE))</f>
        <v>0</v>
      </c>
      <c r="L775" t="b">
        <f>AND(COUNTIF('Master list(no salts, metals)'!L774,"&lt;=1"),IF(COUNTIF('Master list(no salts, metals)'!$K774:$Y774, "#N/A")=14,TRUE,FALSE))</f>
        <v>0</v>
      </c>
      <c r="M775" t="b">
        <f>AND(COUNTIF('Master list(no salts, metals)'!M774,"&lt;=1"),IF(COUNTIF('Master list(no salts, metals)'!$K774:$Y774, "#N/A")=14,TRUE,FALSE))</f>
        <v>0</v>
      </c>
      <c r="N775" t="b">
        <f>AND(COUNTIF('Master list(no salts, metals)'!N774,"&lt;=1"),IF(COUNTIF('Master list(no salts, metals)'!$K774:$Y774, "#N/A")=14,TRUE,FALSE))</f>
        <v>0</v>
      </c>
      <c r="O775" t="b">
        <f>AND(COUNTIF('Master list(no salts, metals)'!O774,"&lt;=1"),IF(COUNTIF('Master list(no salts, metals)'!$K774:$Y774, "#N/A")=14,TRUE,FALSE))</f>
        <v>0</v>
      </c>
      <c r="P775" t="b">
        <f>AND(COUNTIF('Master list(no salts, metals)'!P774,"&lt;=1"),IF(COUNTIF('Master list(no salts, metals)'!$K774:$Y774, "#N/A")=14,TRUE,FALSE))</f>
        <v>0</v>
      </c>
      <c r="Q775" t="b">
        <f>AND(COUNTIF('Master list(no salts, metals)'!Q774,"&lt;=1"),IF(COUNTIF('Master list(no salts, metals)'!$K774:$Y774, "#N/A")=14,TRUE,FALSE))</f>
        <v>0</v>
      </c>
      <c r="R775" t="b">
        <f>AND(COUNTIF('Master list(no salts, metals)'!R774,"&lt;=1"),IF(COUNTIF('Master list(no salts, metals)'!$K774:$Y774, "#N/A")=14,TRUE,FALSE))</f>
        <v>0</v>
      </c>
      <c r="S775" t="b">
        <f>AND(COUNTIF('Master list(no salts, metals)'!S774,"&lt;=1"),IF(COUNTIF('Master list(no salts, metals)'!$K774:$Y774, "#N/A")=14,TRUE,FALSE))</f>
        <v>0</v>
      </c>
      <c r="T775" t="b">
        <f>AND(COUNTIF('Master list(no salts, metals)'!T774,"&lt;=1"),IF(COUNTIF('Master list(no salts, metals)'!$K774:$Y774, "#N/A")=14,TRUE,FALSE))</f>
        <v>0</v>
      </c>
      <c r="U775" t="b">
        <f>AND(COUNTIF('Master list(no salts, metals)'!U774,"&lt;=1"),IF(COUNTIF('Master list(no salts, metals)'!$K774:$Y774, "#N/A")=14,TRUE,FALSE))</f>
        <v>0</v>
      </c>
      <c r="V775" t="b">
        <f>AND(COUNTIF('Master list(no salts, metals)'!V774,"&lt;=1"),IF(COUNTIF('Master list(no salts, metals)'!$K774:$Y774, "#N/A")=14,TRUE,FALSE))</f>
        <v>0</v>
      </c>
      <c r="W775" t="b">
        <f>AND(COUNTIF('Master list(no salts, metals)'!W774,"&lt;=1"),IF(COUNTIF('Master list(no salts, metals)'!$K774:$Y774, "#N/A")=14,TRUE,FALSE))</f>
        <v>0</v>
      </c>
      <c r="X775" t="b">
        <f>AND(COUNTIF('Master list(no salts, metals)'!X774,"&lt;=1"),IF(COUNTIF('Master list(no salts, metals)'!$K774:$Y774, "#N/A")=14,TRUE,FALSE))</f>
        <v>0</v>
      </c>
      <c r="Y775" t="b">
        <f>AND(COUNTIF('Master list(no salts, metals)'!Y774,"&lt;=1"),IF(COUNTIF('Master list(no salts, metals)'!$K774:$Y774, "#N/A")=14,TRUE,FALSE))</f>
        <v>0</v>
      </c>
    </row>
    <row r="776" spans="11:25" x14ac:dyDescent="0.25">
      <c r="K776" t="b">
        <f>AND(COUNTIF('Master list(no salts, metals)'!K775,"&lt;=1"),IF(COUNTIF('Master list(no salts, metals)'!$K775:$Y775, "#N/A")=14,TRUE,FALSE))</f>
        <v>0</v>
      </c>
      <c r="L776" t="b">
        <f>AND(COUNTIF('Master list(no salts, metals)'!L775,"&lt;=1"),IF(COUNTIF('Master list(no salts, metals)'!$K775:$Y775, "#N/A")=14,TRUE,FALSE))</f>
        <v>0</v>
      </c>
      <c r="M776" t="b">
        <f>AND(COUNTIF('Master list(no salts, metals)'!M775,"&lt;=1"),IF(COUNTIF('Master list(no salts, metals)'!$K775:$Y775, "#N/A")=14,TRUE,FALSE))</f>
        <v>0</v>
      </c>
      <c r="N776" t="b">
        <f>AND(COUNTIF('Master list(no salts, metals)'!N775,"&lt;=1"),IF(COUNTIF('Master list(no salts, metals)'!$K775:$Y775, "#N/A")=14,TRUE,FALSE))</f>
        <v>0</v>
      </c>
      <c r="O776" t="b">
        <f>AND(COUNTIF('Master list(no salts, metals)'!O775,"&lt;=1"),IF(COUNTIF('Master list(no salts, metals)'!$K775:$Y775, "#N/A")=14,TRUE,FALSE))</f>
        <v>0</v>
      </c>
      <c r="P776" t="b">
        <f>AND(COUNTIF('Master list(no salts, metals)'!P775,"&lt;=1"),IF(COUNTIF('Master list(no salts, metals)'!$K775:$Y775, "#N/A")=14,TRUE,FALSE))</f>
        <v>0</v>
      </c>
      <c r="Q776" t="b">
        <f>AND(COUNTIF('Master list(no salts, metals)'!Q775,"&lt;=1"),IF(COUNTIF('Master list(no salts, metals)'!$K775:$Y775, "#N/A")=14,TRUE,FALSE))</f>
        <v>0</v>
      </c>
      <c r="R776" t="b">
        <f>AND(COUNTIF('Master list(no salts, metals)'!R775,"&lt;=1"),IF(COUNTIF('Master list(no salts, metals)'!$K775:$Y775, "#N/A")=14,TRUE,FALSE))</f>
        <v>0</v>
      </c>
      <c r="S776" t="b">
        <f>AND(COUNTIF('Master list(no salts, metals)'!S775,"&lt;=1"),IF(COUNTIF('Master list(no salts, metals)'!$K775:$Y775, "#N/A")=14,TRUE,FALSE))</f>
        <v>0</v>
      </c>
      <c r="T776" t="b">
        <f>AND(COUNTIF('Master list(no salts, metals)'!T775,"&lt;=1"),IF(COUNTIF('Master list(no salts, metals)'!$K775:$Y775, "#N/A")=14,TRUE,FALSE))</f>
        <v>0</v>
      </c>
      <c r="U776" t="b">
        <f>AND(COUNTIF('Master list(no salts, metals)'!U775,"&lt;=1"),IF(COUNTIF('Master list(no salts, metals)'!$K775:$Y775, "#N/A")=14,TRUE,FALSE))</f>
        <v>0</v>
      </c>
      <c r="V776" t="b">
        <f>AND(COUNTIF('Master list(no salts, metals)'!V775,"&lt;=1"),IF(COUNTIF('Master list(no salts, metals)'!$K775:$Y775, "#N/A")=14,TRUE,FALSE))</f>
        <v>0</v>
      </c>
      <c r="W776" t="b">
        <f>AND(COUNTIF('Master list(no salts, metals)'!W775,"&lt;=1"),IF(COUNTIF('Master list(no salts, metals)'!$K775:$Y775, "#N/A")=14,TRUE,FALSE))</f>
        <v>0</v>
      </c>
      <c r="X776" t="b">
        <f>AND(COUNTIF('Master list(no salts, metals)'!X775,"&lt;=1"),IF(COUNTIF('Master list(no salts, metals)'!$K775:$Y775, "#N/A")=14,TRUE,FALSE))</f>
        <v>0</v>
      </c>
      <c r="Y776" t="b">
        <f>AND(COUNTIF('Master list(no salts, metals)'!Y775,"&lt;=1"),IF(COUNTIF('Master list(no salts, metals)'!$K775:$Y775, "#N/A")=14,TRUE,FALSE))</f>
        <v>1</v>
      </c>
    </row>
    <row r="777" spans="11:25" x14ac:dyDescent="0.25">
      <c r="K777" t="b">
        <f>AND(COUNTIF('Master list(no salts, metals)'!K776,"&lt;=1"),IF(COUNTIF('Master list(no salts, metals)'!$K776:$Y776, "#N/A")=14,TRUE,FALSE))</f>
        <v>0</v>
      </c>
      <c r="L777" t="b">
        <f>AND(COUNTIF('Master list(no salts, metals)'!L776,"&lt;=1"),IF(COUNTIF('Master list(no salts, metals)'!$K776:$Y776, "#N/A")=14,TRUE,FALSE))</f>
        <v>0</v>
      </c>
      <c r="M777" t="b">
        <f>AND(COUNTIF('Master list(no salts, metals)'!M776,"&lt;=1"),IF(COUNTIF('Master list(no salts, metals)'!$K776:$Y776, "#N/A")=14,TRUE,FALSE))</f>
        <v>0</v>
      </c>
      <c r="N777" t="b">
        <f>AND(COUNTIF('Master list(no salts, metals)'!N776,"&lt;=1"),IF(COUNTIF('Master list(no salts, metals)'!$K776:$Y776, "#N/A")=14,TRUE,FALSE))</f>
        <v>0</v>
      </c>
      <c r="O777" t="b">
        <f>AND(COUNTIF('Master list(no salts, metals)'!O776,"&lt;=1"),IF(COUNTIF('Master list(no salts, metals)'!$K776:$Y776, "#N/A")=14,TRUE,FALSE))</f>
        <v>0</v>
      </c>
      <c r="P777" t="b">
        <f>AND(COUNTIF('Master list(no salts, metals)'!P776,"&lt;=1"),IF(COUNTIF('Master list(no salts, metals)'!$K776:$Y776, "#N/A")=14,TRUE,FALSE))</f>
        <v>0</v>
      </c>
      <c r="Q777" t="b">
        <f>AND(COUNTIF('Master list(no salts, metals)'!Q776,"&lt;=1"),IF(COUNTIF('Master list(no salts, metals)'!$K776:$Y776, "#N/A")=14,TRUE,FALSE))</f>
        <v>0</v>
      </c>
      <c r="R777" t="b">
        <f>AND(COUNTIF('Master list(no salts, metals)'!R776,"&lt;=1"),IF(COUNTIF('Master list(no salts, metals)'!$K776:$Y776, "#N/A")=14,TRUE,FALSE))</f>
        <v>0</v>
      </c>
      <c r="S777" t="b">
        <f>AND(COUNTIF('Master list(no salts, metals)'!S776,"&lt;=1"),IF(COUNTIF('Master list(no salts, metals)'!$K776:$Y776, "#N/A")=14,TRUE,FALSE))</f>
        <v>0</v>
      </c>
      <c r="T777" t="b">
        <f>AND(COUNTIF('Master list(no salts, metals)'!T776,"&lt;=1"),IF(COUNTIF('Master list(no salts, metals)'!$K776:$Y776, "#N/A")=14,TRUE,FALSE))</f>
        <v>0</v>
      </c>
      <c r="U777" t="b">
        <f>AND(COUNTIF('Master list(no salts, metals)'!U776,"&lt;=1"),IF(COUNTIF('Master list(no salts, metals)'!$K776:$Y776, "#N/A")=14,TRUE,FALSE))</f>
        <v>0</v>
      </c>
      <c r="V777" t="b">
        <f>AND(COUNTIF('Master list(no salts, metals)'!V776,"&lt;=1"),IF(COUNTIF('Master list(no salts, metals)'!$K776:$Y776, "#N/A")=14,TRUE,FALSE))</f>
        <v>0</v>
      </c>
      <c r="W777" t="b">
        <f>AND(COUNTIF('Master list(no salts, metals)'!W776,"&lt;=1"),IF(COUNTIF('Master list(no salts, metals)'!$K776:$Y776, "#N/A")=14,TRUE,FALSE))</f>
        <v>0</v>
      </c>
      <c r="X777" t="b">
        <f>AND(COUNTIF('Master list(no salts, metals)'!X776,"&lt;=1"),IF(COUNTIF('Master list(no salts, metals)'!$K776:$Y776, "#N/A")=14,TRUE,FALSE))</f>
        <v>0</v>
      </c>
      <c r="Y777" t="b">
        <f>AND(COUNTIF('Master list(no salts, metals)'!Y776,"&lt;=1"),IF(COUNTIF('Master list(no salts, metals)'!$K776:$Y776, "#N/A")=14,TRUE,FALSE))</f>
        <v>1</v>
      </c>
    </row>
    <row r="778" spans="11:25" x14ac:dyDescent="0.25">
      <c r="K778" t="b">
        <f>AND(COUNTIF('Master list(no salts, metals)'!K777,"&lt;=1"),IF(COUNTIF('Master list(no salts, metals)'!$K777:$Y777, "#N/A")=14,TRUE,FALSE))</f>
        <v>0</v>
      </c>
      <c r="L778" t="b">
        <f>AND(COUNTIF('Master list(no salts, metals)'!L777,"&lt;=1"),IF(COUNTIF('Master list(no salts, metals)'!$K777:$Y777, "#N/A")=14,TRUE,FALSE))</f>
        <v>0</v>
      </c>
      <c r="M778" t="b">
        <f>AND(COUNTIF('Master list(no salts, metals)'!M777,"&lt;=1"),IF(COUNTIF('Master list(no salts, metals)'!$K777:$Y777, "#N/A")=14,TRUE,FALSE))</f>
        <v>0</v>
      </c>
      <c r="N778" t="b">
        <f>AND(COUNTIF('Master list(no salts, metals)'!N777,"&lt;=1"),IF(COUNTIF('Master list(no salts, metals)'!$K777:$Y777, "#N/A")=14,TRUE,FALSE))</f>
        <v>0</v>
      </c>
      <c r="O778" t="b">
        <f>AND(COUNTIF('Master list(no salts, metals)'!O777,"&lt;=1"),IF(COUNTIF('Master list(no salts, metals)'!$K777:$Y777, "#N/A")=14,TRUE,FALSE))</f>
        <v>0</v>
      </c>
      <c r="P778" t="b">
        <f>AND(COUNTIF('Master list(no salts, metals)'!P777,"&lt;=1"),IF(COUNTIF('Master list(no salts, metals)'!$K777:$Y777, "#N/A")=14,TRUE,FALSE))</f>
        <v>0</v>
      </c>
      <c r="Q778" t="b">
        <f>AND(COUNTIF('Master list(no salts, metals)'!Q777,"&lt;=1"),IF(COUNTIF('Master list(no salts, metals)'!$K777:$Y777, "#N/A")=14,TRUE,FALSE))</f>
        <v>0</v>
      </c>
      <c r="R778" t="b">
        <f>AND(COUNTIF('Master list(no salts, metals)'!R777,"&lt;=1"),IF(COUNTIF('Master list(no salts, metals)'!$K777:$Y777, "#N/A")=14,TRUE,FALSE))</f>
        <v>0</v>
      </c>
      <c r="S778" t="b">
        <f>AND(COUNTIF('Master list(no salts, metals)'!S777,"&lt;=1"),IF(COUNTIF('Master list(no salts, metals)'!$K777:$Y777, "#N/A")=14,TRUE,FALSE))</f>
        <v>0</v>
      </c>
      <c r="T778" t="b">
        <f>AND(COUNTIF('Master list(no salts, metals)'!T777,"&lt;=1"),IF(COUNTIF('Master list(no salts, metals)'!$K777:$Y777, "#N/A")=14,TRUE,FALSE))</f>
        <v>0</v>
      </c>
      <c r="U778" t="b">
        <f>AND(COUNTIF('Master list(no salts, metals)'!U777,"&lt;=1"),IF(COUNTIF('Master list(no salts, metals)'!$K777:$Y777, "#N/A")=14,TRUE,FALSE))</f>
        <v>0</v>
      </c>
      <c r="V778" t="b">
        <f>AND(COUNTIF('Master list(no salts, metals)'!V777,"&lt;=1"),IF(COUNTIF('Master list(no salts, metals)'!$K777:$Y777, "#N/A")=14,TRUE,FALSE))</f>
        <v>0</v>
      </c>
      <c r="W778" t="b">
        <f>AND(COUNTIF('Master list(no salts, metals)'!W777,"&lt;=1"),IF(COUNTIF('Master list(no salts, metals)'!$K777:$Y777, "#N/A")=14,TRUE,FALSE))</f>
        <v>0</v>
      </c>
      <c r="X778" t="b">
        <f>AND(COUNTIF('Master list(no salts, metals)'!X777,"&lt;=1"),IF(COUNTIF('Master list(no salts, metals)'!$K777:$Y777, "#N/A")=14,TRUE,FALSE))</f>
        <v>0</v>
      </c>
      <c r="Y778" t="b">
        <f>AND(COUNTIF('Master list(no salts, metals)'!Y777,"&lt;=1"),IF(COUNTIF('Master list(no salts, metals)'!$K777:$Y777, "#N/A")=14,TRUE,FALSE))</f>
        <v>1</v>
      </c>
    </row>
    <row r="779" spans="11:25" x14ac:dyDescent="0.25">
      <c r="K779" t="b">
        <f>AND(COUNTIF('Master list(no salts, metals)'!K778,"&lt;=1"),IF(COUNTIF('Master list(no salts, metals)'!$K778:$Y778, "#N/A")=14,TRUE,FALSE))</f>
        <v>0</v>
      </c>
      <c r="L779" t="b">
        <f>AND(COUNTIF('Master list(no salts, metals)'!L778,"&lt;=1"),IF(COUNTIF('Master list(no salts, metals)'!$K778:$Y778, "#N/A")=14,TRUE,FALSE))</f>
        <v>0</v>
      </c>
      <c r="M779" t="b">
        <f>AND(COUNTIF('Master list(no salts, metals)'!M778,"&lt;=1"),IF(COUNTIF('Master list(no salts, metals)'!$K778:$Y778, "#N/A")=14,TRUE,FALSE))</f>
        <v>0</v>
      </c>
      <c r="N779" t="b">
        <f>AND(COUNTIF('Master list(no salts, metals)'!N778,"&lt;=1"),IF(COUNTIF('Master list(no salts, metals)'!$K778:$Y778, "#N/A")=14,TRUE,FALSE))</f>
        <v>0</v>
      </c>
      <c r="O779" t="b">
        <f>AND(COUNTIF('Master list(no salts, metals)'!O778,"&lt;=1"),IF(COUNTIF('Master list(no salts, metals)'!$K778:$Y778, "#N/A")=14,TRUE,FALSE))</f>
        <v>0</v>
      </c>
      <c r="P779" t="b">
        <f>AND(COUNTIF('Master list(no salts, metals)'!P778,"&lt;=1"),IF(COUNTIF('Master list(no salts, metals)'!$K778:$Y778, "#N/A")=14,TRUE,FALSE))</f>
        <v>0</v>
      </c>
      <c r="Q779" t="b">
        <f>AND(COUNTIF('Master list(no salts, metals)'!Q778,"&lt;=1"),IF(COUNTIF('Master list(no salts, metals)'!$K778:$Y778, "#N/A")=14,TRUE,FALSE))</f>
        <v>0</v>
      </c>
      <c r="R779" t="b">
        <f>AND(COUNTIF('Master list(no salts, metals)'!R778,"&lt;=1"),IF(COUNTIF('Master list(no salts, metals)'!$K778:$Y778, "#N/A")=14,TRUE,FALSE))</f>
        <v>0</v>
      </c>
      <c r="S779" t="b">
        <f>AND(COUNTIF('Master list(no salts, metals)'!S778,"&lt;=1"),IF(COUNTIF('Master list(no salts, metals)'!$K778:$Y778, "#N/A")=14,TRUE,FALSE))</f>
        <v>0</v>
      </c>
      <c r="T779" t="b">
        <f>AND(COUNTIF('Master list(no salts, metals)'!T778,"&lt;=1"),IF(COUNTIF('Master list(no salts, metals)'!$K778:$Y778, "#N/A")=14,TRUE,FALSE))</f>
        <v>1</v>
      </c>
      <c r="U779" t="b">
        <f>AND(COUNTIF('Master list(no salts, metals)'!U778,"&lt;=1"),IF(COUNTIF('Master list(no salts, metals)'!$K778:$Y778, "#N/A")=14,TRUE,FALSE))</f>
        <v>0</v>
      </c>
      <c r="V779" t="b">
        <f>AND(COUNTIF('Master list(no salts, metals)'!V778,"&lt;=1"),IF(COUNTIF('Master list(no salts, metals)'!$K778:$Y778, "#N/A")=14,TRUE,FALSE))</f>
        <v>0</v>
      </c>
      <c r="W779" t="b">
        <f>AND(COUNTIF('Master list(no salts, metals)'!W778,"&lt;=1"),IF(COUNTIF('Master list(no salts, metals)'!$K778:$Y778, "#N/A")=14,TRUE,FALSE))</f>
        <v>0</v>
      </c>
      <c r="X779" t="b">
        <f>AND(COUNTIF('Master list(no salts, metals)'!X778,"&lt;=1"),IF(COUNTIF('Master list(no salts, metals)'!$K778:$Y778, "#N/A")=14,TRUE,FALSE))</f>
        <v>0</v>
      </c>
      <c r="Y779" t="b">
        <f>AND(COUNTIF('Master list(no salts, metals)'!Y778,"&lt;=1"),IF(COUNTIF('Master list(no salts, metals)'!$K778:$Y778, "#N/A")=14,TRUE,FALSE))</f>
        <v>0</v>
      </c>
    </row>
    <row r="780" spans="11:25" x14ac:dyDescent="0.25">
      <c r="K780" t="b">
        <f>AND(COUNTIF('Master list(no salts, metals)'!K779,"&lt;=1"),IF(COUNTIF('Master list(no salts, metals)'!$K779:$Y779, "#N/A")=14,TRUE,FALSE))</f>
        <v>0</v>
      </c>
      <c r="L780" t="b">
        <f>AND(COUNTIF('Master list(no salts, metals)'!L779,"&lt;=1"),IF(COUNTIF('Master list(no salts, metals)'!$K779:$Y779, "#N/A")=14,TRUE,FALSE))</f>
        <v>0</v>
      </c>
      <c r="M780" t="b">
        <f>AND(COUNTIF('Master list(no salts, metals)'!M779,"&lt;=1"),IF(COUNTIF('Master list(no salts, metals)'!$K779:$Y779, "#N/A")=14,TRUE,FALSE))</f>
        <v>0</v>
      </c>
      <c r="N780" t="b">
        <f>AND(COUNTIF('Master list(no salts, metals)'!N779,"&lt;=1"),IF(COUNTIF('Master list(no salts, metals)'!$K779:$Y779, "#N/A")=14,TRUE,FALSE))</f>
        <v>0</v>
      </c>
      <c r="O780" t="b">
        <f>AND(COUNTIF('Master list(no salts, metals)'!O779,"&lt;=1"),IF(COUNTIF('Master list(no salts, metals)'!$K779:$Y779, "#N/A")=14,TRUE,FALSE))</f>
        <v>0</v>
      </c>
      <c r="P780" t="b">
        <f>AND(COUNTIF('Master list(no salts, metals)'!P779,"&lt;=1"),IF(COUNTIF('Master list(no salts, metals)'!$K779:$Y779, "#N/A")=14,TRUE,FALSE))</f>
        <v>0</v>
      </c>
      <c r="Q780" t="b">
        <f>AND(COUNTIF('Master list(no salts, metals)'!Q779,"&lt;=1"),IF(COUNTIF('Master list(no salts, metals)'!$K779:$Y779, "#N/A")=14,TRUE,FALSE))</f>
        <v>0</v>
      </c>
      <c r="R780" t="b">
        <f>AND(COUNTIF('Master list(no salts, metals)'!R779,"&lt;=1"),IF(COUNTIF('Master list(no salts, metals)'!$K779:$Y779, "#N/A")=14,TRUE,FALSE))</f>
        <v>0</v>
      </c>
      <c r="S780" t="b">
        <f>AND(COUNTIF('Master list(no salts, metals)'!S779,"&lt;=1"),IF(COUNTIF('Master list(no salts, metals)'!$K779:$Y779, "#N/A")=14,TRUE,FALSE))</f>
        <v>0</v>
      </c>
      <c r="T780" t="b">
        <f>AND(COUNTIF('Master list(no salts, metals)'!T779,"&lt;=1"),IF(COUNTIF('Master list(no salts, metals)'!$K779:$Y779, "#N/A")=14,TRUE,FALSE))</f>
        <v>0</v>
      </c>
      <c r="U780" t="b">
        <f>AND(COUNTIF('Master list(no salts, metals)'!U779,"&lt;=1"),IF(COUNTIF('Master list(no salts, metals)'!$K779:$Y779, "#N/A")=14,TRUE,FALSE))</f>
        <v>0</v>
      </c>
      <c r="V780" t="b">
        <f>AND(COUNTIF('Master list(no salts, metals)'!V779,"&lt;=1"),IF(COUNTIF('Master list(no salts, metals)'!$K779:$Y779, "#N/A")=14,TRUE,FALSE))</f>
        <v>0</v>
      </c>
      <c r="W780" t="b">
        <f>AND(COUNTIF('Master list(no salts, metals)'!W779,"&lt;=1"),IF(COUNTIF('Master list(no salts, metals)'!$K779:$Y779, "#N/A")=14,TRUE,FALSE))</f>
        <v>0</v>
      </c>
      <c r="X780" t="b">
        <f>AND(COUNTIF('Master list(no salts, metals)'!X779,"&lt;=1"),IF(COUNTIF('Master list(no salts, metals)'!$K779:$Y779, "#N/A")=14,TRUE,FALSE))</f>
        <v>0</v>
      </c>
      <c r="Y780" t="b">
        <f>AND(COUNTIF('Master list(no salts, metals)'!Y779,"&lt;=1"),IF(COUNTIF('Master list(no salts, metals)'!$K779:$Y779, "#N/A")=14,TRUE,FALSE))</f>
        <v>0</v>
      </c>
    </row>
    <row r="781" spans="11:25" x14ac:dyDescent="0.25">
      <c r="K781" t="b">
        <f>AND(COUNTIF('Master list(no salts, metals)'!K780,"&lt;=1"),IF(COUNTIF('Master list(no salts, metals)'!$K780:$Y780, "#N/A")=14,TRUE,FALSE))</f>
        <v>0</v>
      </c>
      <c r="L781" t="b">
        <f>AND(COUNTIF('Master list(no salts, metals)'!L780,"&lt;=1"),IF(COUNTIF('Master list(no salts, metals)'!$K780:$Y780, "#N/A")=14,TRUE,FALSE))</f>
        <v>0</v>
      </c>
      <c r="M781" t="b">
        <f>AND(COUNTIF('Master list(no salts, metals)'!M780,"&lt;=1"),IF(COUNTIF('Master list(no salts, metals)'!$K780:$Y780, "#N/A")=14,TRUE,FALSE))</f>
        <v>0</v>
      </c>
      <c r="N781" t="b">
        <f>AND(COUNTIF('Master list(no salts, metals)'!N780,"&lt;=1"),IF(COUNTIF('Master list(no salts, metals)'!$K780:$Y780, "#N/A")=14,TRUE,FALSE))</f>
        <v>0</v>
      </c>
      <c r="O781" t="b">
        <f>AND(COUNTIF('Master list(no salts, metals)'!O780,"&lt;=1"),IF(COUNTIF('Master list(no salts, metals)'!$K780:$Y780, "#N/A")=14,TRUE,FALSE))</f>
        <v>0</v>
      </c>
      <c r="P781" t="b">
        <f>AND(COUNTIF('Master list(no salts, metals)'!P780,"&lt;=1"),IF(COUNTIF('Master list(no salts, metals)'!$K780:$Y780, "#N/A")=14,TRUE,FALSE))</f>
        <v>0</v>
      </c>
      <c r="Q781" t="b">
        <f>AND(COUNTIF('Master list(no salts, metals)'!Q780,"&lt;=1"),IF(COUNTIF('Master list(no salts, metals)'!$K780:$Y780, "#N/A")=14,TRUE,FALSE))</f>
        <v>0</v>
      </c>
      <c r="R781" t="b">
        <f>AND(COUNTIF('Master list(no salts, metals)'!R780,"&lt;=1"),IF(COUNTIF('Master list(no salts, metals)'!$K780:$Y780, "#N/A")=14,TRUE,FALSE))</f>
        <v>0</v>
      </c>
      <c r="S781" t="b">
        <f>AND(COUNTIF('Master list(no salts, metals)'!S780,"&lt;=1"),IF(COUNTIF('Master list(no salts, metals)'!$K780:$Y780, "#N/A")=14,TRUE,FALSE))</f>
        <v>0</v>
      </c>
      <c r="T781" t="b">
        <f>AND(COUNTIF('Master list(no salts, metals)'!T780,"&lt;=1"),IF(COUNTIF('Master list(no salts, metals)'!$K780:$Y780, "#N/A")=14,TRUE,FALSE))</f>
        <v>0</v>
      </c>
      <c r="U781" t="b">
        <f>AND(COUNTIF('Master list(no salts, metals)'!U780,"&lt;=1"),IF(COUNTIF('Master list(no salts, metals)'!$K780:$Y780, "#N/A")=14,TRUE,FALSE))</f>
        <v>0</v>
      </c>
      <c r="V781" t="b">
        <f>AND(COUNTIF('Master list(no salts, metals)'!V780,"&lt;=1"),IF(COUNTIF('Master list(no salts, metals)'!$K780:$Y780, "#N/A")=14,TRUE,FALSE))</f>
        <v>0</v>
      </c>
      <c r="W781" t="b">
        <f>AND(COUNTIF('Master list(no salts, metals)'!W780,"&lt;=1"),IF(COUNTIF('Master list(no salts, metals)'!$K780:$Y780, "#N/A")=14,TRUE,FALSE))</f>
        <v>0</v>
      </c>
      <c r="X781" t="b">
        <f>AND(COUNTIF('Master list(no salts, metals)'!X780,"&lt;=1"),IF(COUNTIF('Master list(no salts, metals)'!$K780:$Y780, "#N/A")=14,TRUE,FALSE))</f>
        <v>1</v>
      </c>
      <c r="Y781" t="b">
        <f>AND(COUNTIF('Master list(no salts, metals)'!Y780,"&lt;=1"),IF(COUNTIF('Master list(no salts, metals)'!$K780:$Y780, "#N/A")=14,TRUE,FALSE))</f>
        <v>0</v>
      </c>
    </row>
    <row r="782" spans="11:25" x14ac:dyDescent="0.25">
      <c r="K782" t="b">
        <f>AND(COUNTIF('Master list(no salts, metals)'!K781,"&lt;=1"),IF(COUNTIF('Master list(no salts, metals)'!$K781:$Y781, "#N/A")=14,TRUE,FALSE))</f>
        <v>0</v>
      </c>
      <c r="L782" t="b">
        <f>AND(COUNTIF('Master list(no salts, metals)'!L781,"&lt;=1"),IF(COUNTIF('Master list(no salts, metals)'!$K781:$Y781, "#N/A")=14,TRUE,FALSE))</f>
        <v>0</v>
      </c>
      <c r="M782" t="b">
        <f>AND(COUNTIF('Master list(no salts, metals)'!M781,"&lt;=1"),IF(COUNTIF('Master list(no salts, metals)'!$K781:$Y781, "#N/A")=14,TRUE,FALSE))</f>
        <v>0</v>
      </c>
      <c r="N782" t="b">
        <f>AND(COUNTIF('Master list(no salts, metals)'!N781,"&lt;=1"),IF(COUNTIF('Master list(no salts, metals)'!$K781:$Y781, "#N/A")=14,TRUE,FALSE))</f>
        <v>0</v>
      </c>
      <c r="O782" t="b">
        <f>AND(COUNTIF('Master list(no salts, metals)'!O781,"&lt;=1"),IF(COUNTIF('Master list(no salts, metals)'!$K781:$Y781, "#N/A")=14,TRUE,FALSE))</f>
        <v>0</v>
      </c>
      <c r="P782" t="b">
        <f>AND(COUNTIF('Master list(no salts, metals)'!P781,"&lt;=1"),IF(COUNTIF('Master list(no salts, metals)'!$K781:$Y781, "#N/A")=14,TRUE,FALSE))</f>
        <v>0</v>
      </c>
      <c r="Q782" t="b">
        <f>AND(COUNTIF('Master list(no salts, metals)'!Q781,"&lt;=1"),IF(COUNTIF('Master list(no salts, metals)'!$K781:$Y781, "#N/A")=14,TRUE,FALSE))</f>
        <v>0</v>
      </c>
      <c r="R782" t="b">
        <f>AND(COUNTIF('Master list(no salts, metals)'!R781,"&lt;=1"),IF(COUNTIF('Master list(no salts, metals)'!$K781:$Y781, "#N/A")=14,TRUE,FALSE))</f>
        <v>0</v>
      </c>
      <c r="S782" t="b">
        <f>AND(COUNTIF('Master list(no salts, metals)'!S781,"&lt;=1"),IF(COUNTIF('Master list(no salts, metals)'!$K781:$Y781, "#N/A")=14,TRUE,FALSE))</f>
        <v>0</v>
      </c>
      <c r="T782" t="b">
        <f>AND(COUNTIF('Master list(no salts, metals)'!T781,"&lt;=1"),IF(COUNTIF('Master list(no salts, metals)'!$K781:$Y781, "#N/A")=14,TRUE,FALSE))</f>
        <v>0</v>
      </c>
      <c r="U782" t="b">
        <f>AND(COUNTIF('Master list(no salts, metals)'!U781,"&lt;=1"),IF(COUNTIF('Master list(no salts, metals)'!$K781:$Y781, "#N/A")=14,TRUE,FALSE))</f>
        <v>0</v>
      </c>
      <c r="V782" t="b">
        <f>AND(COUNTIF('Master list(no salts, metals)'!V781,"&lt;=1"),IF(COUNTIF('Master list(no salts, metals)'!$K781:$Y781, "#N/A")=14,TRUE,FALSE))</f>
        <v>0</v>
      </c>
      <c r="W782" t="b">
        <f>AND(COUNTIF('Master list(no salts, metals)'!W781,"&lt;=1"),IF(COUNTIF('Master list(no salts, metals)'!$K781:$Y781, "#N/A")=14,TRUE,FALSE))</f>
        <v>1</v>
      </c>
      <c r="X782" t="b">
        <f>AND(COUNTIF('Master list(no salts, metals)'!X781,"&lt;=1"),IF(COUNTIF('Master list(no salts, metals)'!$K781:$Y781, "#N/A")=14,TRUE,FALSE))</f>
        <v>0</v>
      </c>
      <c r="Y782" t="b">
        <f>AND(COUNTIF('Master list(no salts, metals)'!Y781,"&lt;=1"),IF(COUNTIF('Master list(no salts, metals)'!$K781:$Y781, "#N/A")=14,TRUE,FALSE))</f>
        <v>0</v>
      </c>
    </row>
    <row r="783" spans="11:25" x14ac:dyDescent="0.25">
      <c r="K783" t="b">
        <f>AND(COUNTIF('Master list(no salts, metals)'!K782,"&lt;=1"),IF(COUNTIF('Master list(no salts, metals)'!$K782:$Y782, "#N/A")=14,TRUE,FALSE))</f>
        <v>0</v>
      </c>
      <c r="L783" t="b">
        <f>AND(COUNTIF('Master list(no salts, metals)'!L782,"&lt;=1"),IF(COUNTIF('Master list(no salts, metals)'!$K782:$Y782, "#N/A")=14,TRUE,FALSE))</f>
        <v>0</v>
      </c>
      <c r="M783" t="b">
        <f>AND(COUNTIF('Master list(no salts, metals)'!M782,"&lt;=1"),IF(COUNTIF('Master list(no salts, metals)'!$K782:$Y782, "#N/A")=14,TRUE,FALSE))</f>
        <v>0</v>
      </c>
      <c r="N783" t="b">
        <f>AND(COUNTIF('Master list(no salts, metals)'!N782,"&lt;=1"),IF(COUNTIF('Master list(no salts, metals)'!$K782:$Y782, "#N/A")=14,TRUE,FALSE))</f>
        <v>0</v>
      </c>
      <c r="O783" t="b">
        <f>AND(COUNTIF('Master list(no salts, metals)'!O782,"&lt;=1"),IF(COUNTIF('Master list(no salts, metals)'!$K782:$Y782, "#N/A")=14,TRUE,FALSE))</f>
        <v>0</v>
      </c>
      <c r="P783" t="b">
        <f>AND(COUNTIF('Master list(no salts, metals)'!P782,"&lt;=1"),IF(COUNTIF('Master list(no salts, metals)'!$K782:$Y782, "#N/A")=14,TRUE,FALSE))</f>
        <v>0</v>
      </c>
      <c r="Q783" t="b">
        <f>AND(COUNTIF('Master list(no salts, metals)'!Q782,"&lt;=1"),IF(COUNTIF('Master list(no salts, metals)'!$K782:$Y782, "#N/A")=14,TRUE,FALSE))</f>
        <v>0</v>
      </c>
      <c r="R783" t="b">
        <f>AND(COUNTIF('Master list(no salts, metals)'!R782,"&lt;=1"),IF(COUNTIF('Master list(no salts, metals)'!$K782:$Y782, "#N/A")=14,TRUE,FALSE))</f>
        <v>0</v>
      </c>
      <c r="S783" t="b">
        <f>AND(COUNTIF('Master list(no salts, metals)'!S782,"&lt;=1"),IF(COUNTIF('Master list(no salts, metals)'!$K782:$Y782, "#N/A")=14,TRUE,FALSE))</f>
        <v>0</v>
      </c>
      <c r="T783" t="b">
        <f>AND(COUNTIF('Master list(no salts, metals)'!T782,"&lt;=1"),IF(COUNTIF('Master list(no salts, metals)'!$K782:$Y782, "#N/A")=14,TRUE,FALSE))</f>
        <v>0</v>
      </c>
      <c r="U783" t="b">
        <f>AND(COUNTIF('Master list(no salts, metals)'!U782,"&lt;=1"),IF(COUNTIF('Master list(no salts, metals)'!$K782:$Y782, "#N/A")=14,TRUE,FALSE))</f>
        <v>0</v>
      </c>
      <c r="V783" t="b">
        <f>AND(COUNTIF('Master list(no salts, metals)'!V782,"&lt;=1"),IF(COUNTIF('Master list(no salts, metals)'!$K782:$Y782, "#N/A")=14,TRUE,FALSE))</f>
        <v>0</v>
      </c>
      <c r="W783" t="b">
        <f>AND(COUNTIF('Master list(no salts, metals)'!W782,"&lt;=1"),IF(COUNTIF('Master list(no salts, metals)'!$K782:$Y782, "#N/A")=14,TRUE,FALSE))</f>
        <v>0</v>
      </c>
      <c r="X783" t="b">
        <f>AND(COUNTIF('Master list(no salts, metals)'!X782,"&lt;=1"),IF(COUNTIF('Master list(no salts, metals)'!$K782:$Y782, "#N/A")=14,TRUE,FALSE))</f>
        <v>0</v>
      </c>
      <c r="Y783" t="b">
        <f>AND(COUNTIF('Master list(no salts, metals)'!Y782,"&lt;=1"),IF(COUNTIF('Master list(no salts, metals)'!$K782:$Y782, "#N/A")=14,TRUE,FALSE))</f>
        <v>0</v>
      </c>
    </row>
    <row r="784" spans="11:25" x14ac:dyDescent="0.25">
      <c r="K784" t="b">
        <f>AND(COUNTIF('Master list(no salts, metals)'!K783,"&lt;=1"),IF(COUNTIF('Master list(no salts, metals)'!$K783:$Y783, "#N/A")=14,TRUE,FALSE))</f>
        <v>0</v>
      </c>
      <c r="L784" t="b">
        <f>AND(COUNTIF('Master list(no salts, metals)'!L783,"&lt;=1"),IF(COUNTIF('Master list(no salts, metals)'!$K783:$Y783, "#N/A")=14,TRUE,FALSE))</f>
        <v>0</v>
      </c>
      <c r="M784" t="b">
        <f>AND(COUNTIF('Master list(no salts, metals)'!M783,"&lt;=1"),IF(COUNTIF('Master list(no salts, metals)'!$K783:$Y783, "#N/A")=14,TRUE,FALSE))</f>
        <v>0</v>
      </c>
      <c r="N784" t="b">
        <f>AND(COUNTIF('Master list(no salts, metals)'!N783,"&lt;=1"),IF(COUNTIF('Master list(no salts, metals)'!$K783:$Y783, "#N/A")=14,TRUE,FALSE))</f>
        <v>0</v>
      </c>
      <c r="O784" t="b">
        <f>AND(COUNTIF('Master list(no salts, metals)'!O783,"&lt;=1"),IF(COUNTIF('Master list(no salts, metals)'!$K783:$Y783, "#N/A")=14,TRUE,FALSE))</f>
        <v>0</v>
      </c>
      <c r="P784" t="b">
        <f>AND(COUNTIF('Master list(no salts, metals)'!P783,"&lt;=1"),IF(COUNTIF('Master list(no salts, metals)'!$K783:$Y783, "#N/A")=14,TRUE,FALSE))</f>
        <v>0</v>
      </c>
      <c r="Q784" t="b">
        <f>AND(COUNTIF('Master list(no salts, metals)'!Q783,"&lt;=1"),IF(COUNTIF('Master list(no salts, metals)'!$K783:$Y783, "#N/A")=14,TRUE,FALSE))</f>
        <v>0</v>
      </c>
      <c r="R784" t="b">
        <f>AND(COUNTIF('Master list(no salts, metals)'!R783,"&lt;=1"),IF(COUNTIF('Master list(no salts, metals)'!$K783:$Y783, "#N/A")=14,TRUE,FALSE))</f>
        <v>0</v>
      </c>
      <c r="S784" t="b">
        <f>AND(COUNTIF('Master list(no salts, metals)'!S783,"&lt;=1"),IF(COUNTIF('Master list(no salts, metals)'!$K783:$Y783, "#N/A")=14,TRUE,FALSE))</f>
        <v>0</v>
      </c>
      <c r="T784" t="b">
        <f>AND(COUNTIF('Master list(no salts, metals)'!T783,"&lt;=1"),IF(COUNTIF('Master list(no salts, metals)'!$K783:$Y783, "#N/A")=14,TRUE,FALSE))</f>
        <v>0</v>
      </c>
      <c r="U784" t="b">
        <f>AND(COUNTIF('Master list(no salts, metals)'!U783,"&lt;=1"),IF(COUNTIF('Master list(no salts, metals)'!$K783:$Y783, "#N/A")=14,TRUE,FALSE))</f>
        <v>0</v>
      </c>
      <c r="V784" t="b">
        <f>AND(COUNTIF('Master list(no salts, metals)'!V783,"&lt;=1"),IF(COUNTIF('Master list(no salts, metals)'!$K783:$Y783, "#N/A")=14,TRUE,FALSE))</f>
        <v>0</v>
      </c>
      <c r="W784" t="b">
        <f>AND(COUNTIF('Master list(no salts, metals)'!W783,"&lt;=1"),IF(COUNTIF('Master list(no salts, metals)'!$K783:$Y783, "#N/A")=14,TRUE,FALSE))</f>
        <v>0</v>
      </c>
      <c r="X784" t="b">
        <f>AND(COUNTIF('Master list(no salts, metals)'!X783,"&lt;=1"),IF(COUNTIF('Master list(no salts, metals)'!$K783:$Y783, "#N/A")=14,TRUE,FALSE))</f>
        <v>0</v>
      </c>
      <c r="Y784" t="b">
        <f>AND(COUNTIF('Master list(no salts, metals)'!Y783,"&lt;=1"),IF(COUNTIF('Master list(no salts, metals)'!$K783:$Y783, "#N/A")=14,TRUE,FALSE))</f>
        <v>0</v>
      </c>
    </row>
    <row r="785" spans="11:25" x14ac:dyDescent="0.25">
      <c r="K785" t="b">
        <f>AND(COUNTIF('Master list(no salts, metals)'!K784,"&lt;=1"),IF(COUNTIF('Master list(no salts, metals)'!$K784:$Y784, "#N/A")=14,TRUE,FALSE))</f>
        <v>0</v>
      </c>
      <c r="L785" t="b">
        <f>AND(COUNTIF('Master list(no salts, metals)'!L784,"&lt;=1"),IF(COUNTIF('Master list(no salts, metals)'!$K784:$Y784, "#N/A")=14,TRUE,FALSE))</f>
        <v>0</v>
      </c>
      <c r="M785" t="b">
        <f>AND(COUNTIF('Master list(no salts, metals)'!M784,"&lt;=1"),IF(COUNTIF('Master list(no salts, metals)'!$K784:$Y784, "#N/A")=14,TRUE,FALSE))</f>
        <v>0</v>
      </c>
      <c r="N785" t="b">
        <f>AND(COUNTIF('Master list(no salts, metals)'!N784,"&lt;=1"),IF(COUNTIF('Master list(no salts, metals)'!$K784:$Y784, "#N/A")=14,TRUE,FALSE))</f>
        <v>0</v>
      </c>
      <c r="O785" t="b">
        <f>AND(COUNTIF('Master list(no salts, metals)'!O784,"&lt;=1"),IF(COUNTIF('Master list(no salts, metals)'!$K784:$Y784, "#N/A")=14,TRUE,FALSE))</f>
        <v>0</v>
      </c>
      <c r="P785" t="b">
        <f>AND(COUNTIF('Master list(no salts, metals)'!P784,"&lt;=1"),IF(COUNTIF('Master list(no salts, metals)'!$K784:$Y784, "#N/A")=14,TRUE,FALSE))</f>
        <v>0</v>
      </c>
      <c r="Q785" t="b">
        <f>AND(COUNTIF('Master list(no salts, metals)'!Q784,"&lt;=1"),IF(COUNTIF('Master list(no salts, metals)'!$K784:$Y784, "#N/A")=14,TRUE,FALSE))</f>
        <v>0</v>
      </c>
      <c r="R785" t="b">
        <f>AND(COUNTIF('Master list(no salts, metals)'!R784,"&lt;=1"),IF(COUNTIF('Master list(no salts, metals)'!$K784:$Y784, "#N/A")=14,TRUE,FALSE))</f>
        <v>0</v>
      </c>
      <c r="S785" t="b">
        <f>AND(COUNTIF('Master list(no salts, metals)'!S784,"&lt;=1"),IF(COUNTIF('Master list(no salts, metals)'!$K784:$Y784, "#N/A")=14,TRUE,FALSE))</f>
        <v>0</v>
      </c>
      <c r="T785" t="b">
        <f>AND(COUNTIF('Master list(no salts, metals)'!T784,"&lt;=1"),IF(COUNTIF('Master list(no salts, metals)'!$K784:$Y784, "#N/A")=14,TRUE,FALSE))</f>
        <v>1</v>
      </c>
      <c r="U785" t="b">
        <f>AND(COUNTIF('Master list(no salts, metals)'!U784,"&lt;=1"),IF(COUNTIF('Master list(no salts, metals)'!$K784:$Y784, "#N/A")=14,TRUE,FALSE))</f>
        <v>0</v>
      </c>
      <c r="V785" t="b">
        <f>AND(COUNTIF('Master list(no salts, metals)'!V784,"&lt;=1"),IF(COUNTIF('Master list(no salts, metals)'!$K784:$Y784, "#N/A")=14,TRUE,FALSE))</f>
        <v>0</v>
      </c>
      <c r="W785" t="b">
        <f>AND(COUNTIF('Master list(no salts, metals)'!W784,"&lt;=1"),IF(COUNTIF('Master list(no salts, metals)'!$K784:$Y784, "#N/A")=14,TRUE,FALSE))</f>
        <v>0</v>
      </c>
      <c r="X785" t="b">
        <f>AND(COUNTIF('Master list(no salts, metals)'!X784,"&lt;=1"),IF(COUNTIF('Master list(no salts, metals)'!$K784:$Y784, "#N/A")=14,TRUE,FALSE))</f>
        <v>0</v>
      </c>
      <c r="Y785" t="b">
        <f>AND(COUNTIF('Master list(no salts, metals)'!Y784,"&lt;=1"),IF(COUNTIF('Master list(no salts, metals)'!$K784:$Y784, "#N/A")=14,TRUE,FALSE))</f>
        <v>0</v>
      </c>
    </row>
    <row r="786" spans="11:25" x14ac:dyDescent="0.25">
      <c r="K786" t="b">
        <f>AND(COUNTIF('Master list(no salts, metals)'!K785,"&lt;=1"),IF(COUNTIF('Master list(no salts, metals)'!$K785:$Y785, "#N/A")=14,TRUE,FALSE))</f>
        <v>0</v>
      </c>
      <c r="L786" t="b">
        <f>AND(COUNTIF('Master list(no salts, metals)'!L785,"&lt;=1"),IF(COUNTIF('Master list(no salts, metals)'!$K785:$Y785, "#N/A")=14,TRUE,FALSE))</f>
        <v>0</v>
      </c>
      <c r="M786" t="b">
        <f>AND(COUNTIF('Master list(no salts, metals)'!M785,"&lt;=1"),IF(COUNTIF('Master list(no salts, metals)'!$K785:$Y785, "#N/A")=14,TRUE,FALSE))</f>
        <v>0</v>
      </c>
      <c r="N786" t="b">
        <f>AND(COUNTIF('Master list(no salts, metals)'!N785,"&lt;=1"),IF(COUNTIF('Master list(no salts, metals)'!$K785:$Y785, "#N/A")=14,TRUE,FALSE))</f>
        <v>0</v>
      </c>
      <c r="O786" t="b">
        <f>AND(COUNTIF('Master list(no salts, metals)'!O785,"&lt;=1"),IF(COUNTIF('Master list(no salts, metals)'!$K785:$Y785, "#N/A")=14,TRUE,FALSE))</f>
        <v>0</v>
      </c>
      <c r="P786" t="b">
        <f>AND(COUNTIF('Master list(no salts, metals)'!P785,"&lt;=1"),IF(COUNTIF('Master list(no salts, metals)'!$K785:$Y785, "#N/A")=14,TRUE,FALSE))</f>
        <v>0</v>
      </c>
      <c r="Q786" t="b">
        <f>AND(COUNTIF('Master list(no salts, metals)'!Q785,"&lt;=1"),IF(COUNTIF('Master list(no salts, metals)'!$K785:$Y785, "#N/A")=14,TRUE,FALSE))</f>
        <v>0</v>
      </c>
      <c r="R786" t="b">
        <f>AND(COUNTIF('Master list(no salts, metals)'!R785,"&lt;=1"),IF(COUNTIF('Master list(no salts, metals)'!$K785:$Y785, "#N/A")=14,TRUE,FALSE))</f>
        <v>0</v>
      </c>
      <c r="S786" t="b">
        <f>AND(COUNTIF('Master list(no salts, metals)'!S785,"&lt;=1"),IF(COUNTIF('Master list(no salts, metals)'!$K785:$Y785, "#N/A")=14,TRUE,FALSE))</f>
        <v>0</v>
      </c>
      <c r="T786" t="b">
        <f>AND(COUNTIF('Master list(no salts, metals)'!T785,"&lt;=1"),IF(COUNTIF('Master list(no salts, metals)'!$K785:$Y785, "#N/A")=14,TRUE,FALSE))</f>
        <v>0</v>
      </c>
      <c r="U786" t="b">
        <f>AND(COUNTIF('Master list(no salts, metals)'!U785,"&lt;=1"),IF(COUNTIF('Master list(no salts, metals)'!$K785:$Y785, "#N/A")=14,TRUE,FALSE))</f>
        <v>0</v>
      </c>
      <c r="V786" t="b">
        <f>AND(COUNTIF('Master list(no salts, metals)'!V785,"&lt;=1"),IF(COUNTIF('Master list(no salts, metals)'!$K785:$Y785, "#N/A")=14,TRUE,FALSE))</f>
        <v>0</v>
      </c>
      <c r="W786" t="b">
        <f>AND(COUNTIF('Master list(no salts, metals)'!W785,"&lt;=1"),IF(COUNTIF('Master list(no salts, metals)'!$K785:$Y785, "#N/A")=14,TRUE,FALSE))</f>
        <v>1</v>
      </c>
      <c r="X786" t="b">
        <f>AND(COUNTIF('Master list(no salts, metals)'!X785,"&lt;=1"),IF(COUNTIF('Master list(no salts, metals)'!$K785:$Y785, "#N/A")=14,TRUE,FALSE))</f>
        <v>0</v>
      </c>
      <c r="Y786" t="b">
        <f>AND(COUNTIF('Master list(no salts, metals)'!Y785,"&lt;=1"),IF(COUNTIF('Master list(no salts, metals)'!$K785:$Y785, "#N/A")=14,TRUE,FALSE))</f>
        <v>0</v>
      </c>
    </row>
    <row r="787" spans="11:25" x14ac:dyDescent="0.25">
      <c r="K787" t="b">
        <f>AND(COUNTIF('Master list(no salts, metals)'!K786,"&lt;=1"),IF(COUNTIF('Master list(no salts, metals)'!$K786:$Y786, "#N/A")=14,TRUE,FALSE))</f>
        <v>0</v>
      </c>
      <c r="L787" t="b">
        <f>AND(COUNTIF('Master list(no salts, metals)'!L786,"&lt;=1"),IF(COUNTIF('Master list(no salts, metals)'!$K786:$Y786, "#N/A")=14,TRUE,FALSE))</f>
        <v>0</v>
      </c>
      <c r="M787" t="b">
        <f>AND(COUNTIF('Master list(no salts, metals)'!M786,"&lt;=1"),IF(COUNTIF('Master list(no salts, metals)'!$K786:$Y786, "#N/A")=14,TRUE,FALSE))</f>
        <v>0</v>
      </c>
      <c r="N787" t="b">
        <f>AND(COUNTIF('Master list(no salts, metals)'!N786,"&lt;=1"),IF(COUNTIF('Master list(no salts, metals)'!$K786:$Y786, "#N/A")=14,TRUE,FALSE))</f>
        <v>0</v>
      </c>
      <c r="O787" t="b">
        <f>AND(COUNTIF('Master list(no salts, metals)'!O786,"&lt;=1"),IF(COUNTIF('Master list(no salts, metals)'!$K786:$Y786, "#N/A")=14,TRUE,FALSE))</f>
        <v>0</v>
      </c>
      <c r="P787" t="b">
        <f>AND(COUNTIF('Master list(no salts, metals)'!P786,"&lt;=1"),IF(COUNTIF('Master list(no salts, metals)'!$K786:$Y786, "#N/A")=14,TRUE,FALSE))</f>
        <v>0</v>
      </c>
      <c r="Q787" t="b">
        <f>AND(COUNTIF('Master list(no salts, metals)'!Q786,"&lt;=1"),IF(COUNTIF('Master list(no salts, metals)'!$K786:$Y786, "#N/A")=14,TRUE,FALSE))</f>
        <v>0</v>
      </c>
      <c r="R787" t="b">
        <f>AND(COUNTIF('Master list(no salts, metals)'!R786,"&lt;=1"),IF(COUNTIF('Master list(no salts, metals)'!$K786:$Y786, "#N/A")=14,TRUE,FALSE))</f>
        <v>0</v>
      </c>
      <c r="S787" t="b">
        <f>AND(COUNTIF('Master list(no salts, metals)'!S786,"&lt;=1"),IF(COUNTIF('Master list(no salts, metals)'!$K786:$Y786, "#N/A")=14,TRUE,FALSE))</f>
        <v>0</v>
      </c>
      <c r="T787" t="b">
        <f>AND(COUNTIF('Master list(no salts, metals)'!T786,"&lt;=1"),IF(COUNTIF('Master list(no salts, metals)'!$K786:$Y786, "#N/A")=14,TRUE,FALSE))</f>
        <v>0</v>
      </c>
      <c r="U787" t="b">
        <f>AND(COUNTIF('Master list(no salts, metals)'!U786,"&lt;=1"),IF(COUNTIF('Master list(no salts, metals)'!$K786:$Y786, "#N/A")=14,TRUE,FALSE))</f>
        <v>0</v>
      </c>
      <c r="V787" t="b">
        <f>AND(COUNTIF('Master list(no salts, metals)'!V786,"&lt;=1"),IF(COUNTIF('Master list(no salts, metals)'!$K786:$Y786, "#N/A")=14,TRUE,FALSE))</f>
        <v>0</v>
      </c>
      <c r="W787" t="b">
        <f>AND(COUNTIF('Master list(no salts, metals)'!W786,"&lt;=1"),IF(COUNTIF('Master list(no salts, metals)'!$K786:$Y786, "#N/A")=14,TRUE,FALSE))</f>
        <v>1</v>
      </c>
      <c r="X787" t="b">
        <f>AND(COUNTIF('Master list(no salts, metals)'!X786,"&lt;=1"),IF(COUNTIF('Master list(no salts, metals)'!$K786:$Y786, "#N/A")=14,TRUE,FALSE))</f>
        <v>0</v>
      </c>
      <c r="Y787" t="b">
        <f>AND(COUNTIF('Master list(no salts, metals)'!Y786,"&lt;=1"),IF(COUNTIF('Master list(no salts, metals)'!$K786:$Y786, "#N/A")=14,TRUE,FALSE))</f>
        <v>0</v>
      </c>
    </row>
    <row r="788" spans="11:25" x14ac:dyDescent="0.25">
      <c r="K788" t="b">
        <f>AND(COUNTIF('Master list(no salts, metals)'!K787,"&lt;=1"),IF(COUNTIF('Master list(no salts, metals)'!$K787:$Y787, "#N/A")=14,TRUE,FALSE))</f>
        <v>0</v>
      </c>
      <c r="L788" t="b">
        <f>AND(COUNTIF('Master list(no salts, metals)'!L787,"&lt;=1"),IF(COUNTIF('Master list(no salts, metals)'!$K787:$Y787, "#N/A")=14,TRUE,FALSE))</f>
        <v>0</v>
      </c>
      <c r="M788" t="b">
        <f>AND(COUNTIF('Master list(no salts, metals)'!M787,"&lt;=1"),IF(COUNTIF('Master list(no salts, metals)'!$K787:$Y787, "#N/A")=14,TRUE,FALSE))</f>
        <v>0</v>
      </c>
      <c r="N788" t="b">
        <f>AND(COUNTIF('Master list(no salts, metals)'!N787,"&lt;=1"),IF(COUNTIF('Master list(no salts, metals)'!$K787:$Y787, "#N/A")=14,TRUE,FALSE))</f>
        <v>0</v>
      </c>
      <c r="O788" t="b">
        <f>AND(COUNTIF('Master list(no salts, metals)'!O787,"&lt;=1"),IF(COUNTIF('Master list(no salts, metals)'!$K787:$Y787, "#N/A")=14,TRUE,FALSE))</f>
        <v>0</v>
      </c>
      <c r="P788" t="b">
        <f>AND(COUNTIF('Master list(no salts, metals)'!P787,"&lt;=1"),IF(COUNTIF('Master list(no salts, metals)'!$K787:$Y787, "#N/A")=14,TRUE,FALSE))</f>
        <v>0</v>
      </c>
      <c r="Q788" t="b">
        <f>AND(COUNTIF('Master list(no salts, metals)'!Q787,"&lt;=1"),IF(COUNTIF('Master list(no salts, metals)'!$K787:$Y787, "#N/A")=14,TRUE,FALSE))</f>
        <v>0</v>
      </c>
      <c r="R788" t="b">
        <f>AND(COUNTIF('Master list(no salts, metals)'!R787,"&lt;=1"),IF(COUNTIF('Master list(no salts, metals)'!$K787:$Y787, "#N/A")=14,TRUE,FALSE))</f>
        <v>0</v>
      </c>
      <c r="S788" t="b">
        <f>AND(COUNTIF('Master list(no salts, metals)'!S787,"&lt;=1"),IF(COUNTIF('Master list(no salts, metals)'!$K787:$Y787, "#N/A")=14,TRUE,FALSE))</f>
        <v>0</v>
      </c>
      <c r="T788" t="b">
        <f>AND(COUNTIF('Master list(no salts, metals)'!T787,"&lt;=1"),IF(COUNTIF('Master list(no salts, metals)'!$K787:$Y787, "#N/A")=14,TRUE,FALSE))</f>
        <v>0</v>
      </c>
      <c r="U788" t="b">
        <f>AND(COUNTIF('Master list(no salts, metals)'!U787,"&lt;=1"),IF(COUNTIF('Master list(no salts, metals)'!$K787:$Y787, "#N/A")=14,TRUE,FALSE))</f>
        <v>0</v>
      </c>
      <c r="V788" t="b">
        <f>AND(COUNTIF('Master list(no salts, metals)'!V787,"&lt;=1"),IF(COUNTIF('Master list(no salts, metals)'!$K787:$Y787, "#N/A")=14,TRUE,FALSE))</f>
        <v>0</v>
      </c>
      <c r="W788" t="b">
        <f>AND(COUNTIF('Master list(no salts, metals)'!W787,"&lt;=1"),IF(COUNTIF('Master list(no salts, metals)'!$K787:$Y787, "#N/A")=14,TRUE,FALSE))</f>
        <v>0</v>
      </c>
      <c r="X788" t="b">
        <f>AND(COUNTIF('Master list(no salts, metals)'!X787,"&lt;=1"),IF(COUNTIF('Master list(no salts, metals)'!$K787:$Y787, "#N/A")=14,TRUE,FALSE))</f>
        <v>1</v>
      </c>
      <c r="Y788" t="b">
        <f>AND(COUNTIF('Master list(no salts, metals)'!Y787,"&lt;=1"),IF(COUNTIF('Master list(no salts, metals)'!$K787:$Y787, "#N/A")=14,TRUE,FALSE))</f>
        <v>0</v>
      </c>
    </row>
    <row r="789" spans="11:25" x14ac:dyDescent="0.25">
      <c r="K789" t="b">
        <f>AND(COUNTIF('Master list(no salts, metals)'!K788,"&lt;=1"),IF(COUNTIF('Master list(no salts, metals)'!$K788:$Y788, "#N/A")=14,TRUE,FALSE))</f>
        <v>0</v>
      </c>
      <c r="L789" t="b">
        <f>AND(COUNTIF('Master list(no salts, metals)'!L788,"&lt;=1"),IF(COUNTIF('Master list(no salts, metals)'!$K788:$Y788, "#N/A")=14,TRUE,FALSE))</f>
        <v>0</v>
      </c>
      <c r="M789" t="b">
        <f>AND(COUNTIF('Master list(no salts, metals)'!M788,"&lt;=1"),IF(COUNTIF('Master list(no salts, metals)'!$K788:$Y788, "#N/A")=14,TRUE,FALSE))</f>
        <v>0</v>
      </c>
      <c r="N789" t="b">
        <f>AND(COUNTIF('Master list(no salts, metals)'!N788,"&lt;=1"),IF(COUNTIF('Master list(no salts, metals)'!$K788:$Y788, "#N/A")=14,TRUE,FALSE))</f>
        <v>0</v>
      </c>
      <c r="O789" t="b">
        <f>AND(COUNTIF('Master list(no salts, metals)'!O788,"&lt;=1"),IF(COUNTIF('Master list(no salts, metals)'!$K788:$Y788, "#N/A")=14,TRUE,FALSE))</f>
        <v>0</v>
      </c>
      <c r="P789" t="b">
        <f>AND(COUNTIF('Master list(no salts, metals)'!P788,"&lt;=1"),IF(COUNTIF('Master list(no salts, metals)'!$K788:$Y788, "#N/A")=14,TRUE,FALSE))</f>
        <v>0</v>
      </c>
      <c r="Q789" t="b">
        <f>AND(COUNTIF('Master list(no salts, metals)'!Q788,"&lt;=1"),IF(COUNTIF('Master list(no salts, metals)'!$K788:$Y788, "#N/A")=14,TRUE,FALSE))</f>
        <v>0</v>
      </c>
      <c r="R789" t="b">
        <f>AND(COUNTIF('Master list(no salts, metals)'!R788,"&lt;=1"),IF(COUNTIF('Master list(no salts, metals)'!$K788:$Y788, "#N/A")=14,TRUE,FALSE))</f>
        <v>0</v>
      </c>
      <c r="S789" t="b">
        <f>AND(COUNTIF('Master list(no salts, metals)'!S788,"&lt;=1"),IF(COUNTIF('Master list(no salts, metals)'!$K788:$Y788, "#N/A")=14,TRUE,FALSE))</f>
        <v>0</v>
      </c>
      <c r="T789" t="b">
        <f>AND(COUNTIF('Master list(no salts, metals)'!T788,"&lt;=1"),IF(COUNTIF('Master list(no salts, metals)'!$K788:$Y788, "#N/A")=14,TRUE,FALSE))</f>
        <v>0</v>
      </c>
      <c r="U789" t="b">
        <f>AND(COUNTIF('Master list(no salts, metals)'!U788,"&lt;=1"),IF(COUNTIF('Master list(no salts, metals)'!$K788:$Y788, "#N/A")=14,TRUE,FALSE))</f>
        <v>0</v>
      </c>
      <c r="V789" t="b">
        <f>AND(COUNTIF('Master list(no salts, metals)'!V788,"&lt;=1"),IF(COUNTIF('Master list(no salts, metals)'!$K788:$Y788, "#N/A")=14,TRUE,FALSE))</f>
        <v>0</v>
      </c>
      <c r="W789" t="b">
        <f>AND(COUNTIF('Master list(no salts, metals)'!W788,"&lt;=1"),IF(COUNTIF('Master list(no salts, metals)'!$K788:$Y788, "#N/A")=14,TRUE,FALSE))</f>
        <v>1</v>
      </c>
      <c r="X789" t="b">
        <f>AND(COUNTIF('Master list(no salts, metals)'!X788,"&lt;=1"),IF(COUNTIF('Master list(no salts, metals)'!$K788:$Y788, "#N/A")=14,TRUE,FALSE))</f>
        <v>0</v>
      </c>
      <c r="Y789" t="b">
        <f>AND(COUNTIF('Master list(no salts, metals)'!Y788,"&lt;=1"),IF(COUNTIF('Master list(no salts, metals)'!$K788:$Y788, "#N/A")=14,TRUE,FALSE))</f>
        <v>0</v>
      </c>
    </row>
    <row r="790" spans="11:25" x14ac:dyDescent="0.25">
      <c r="K790" t="b">
        <f>AND(COUNTIF('Master list(no salts, metals)'!K789,"&lt;=1"),IF(COUNTIF('Master list(no salts, metals)'!$K789:$Y789, "#N/A")=14,TRUE,FALSE))</f>
        <v>0</v>
      </c>
      <c r="L790" t="b">
        <f>AND(COUNTIF('Master list(no salts, metals)'!L789,"&lt;=1"),IF(COUNTIF('Master list(no salts, metals)'!$K789:$Y789, "#N/A")=14,TRUE,FALSE))</f>
        <v>0</v>
      </c>
      <c r="M790" t="b">
        <f>AND(COUNTIF('Master list(no salts, metals)'!M789,"&lt;=1"),IF(COUNTIF('Master list(no salts, metals)'!$K789:$Y789, "#N/A")=14,TRUE,FALSE))</f>
        <v>0</v>
      </c>
      <c r="N790" t="b">
        <f>AND(COUNTIF('Master list(no salts, metals)'!N789,"&lt;=1"),IF(COUNTIF('Master list(no salts, metals)'!$K789:$Y789, "#N/A")=14,TRUE,FALSE))</f>
        <v>0</v>
      </c>
      <c r="O790" t="b">
        <f>AND(COUNTIF('Master list(no salts, metals)'!O789,"&lt;=1"),IF(COUNTIF('Master list(no salts, metals)'!$K789:$Y789, "#N/A")=14,TRUE,FALSE))</f>
        <v>0</v>
      </c>
      <c r="P790" t="b">
        <f>AND(COUNTIF('Master list(no salts, metals)'!P789,"&lt;=1"),IF(COUNTIF('Master list(no salts, metals)'!$K789:$Y789, "#N/A")=14,TRUE,FALSE))</f>
        <v>0</v>
      </c>
      <c r="Q790" t="b">
        <f>AND(COUNTIF('Master list(no salts, metals)'!Q789,"&lt;=1"),IF(COUNTIF('Master list(no salts, metals)'!$K789:$Y789, "#N/A")=14,TRUE,FALSE))</f>
        <v>0</v>
      </c>
      <c r="R790" t="b">
        <f>AND(COUNTIF('Master list(no salts, metals)'!R789,"&lt;=1"),IF(COUNTIF('Master list(no salts, metals)'!$K789:$Y789, "#N/A")=14,TRUE,FALSE))</f>
        <v>0</v>
      </c>
      <c r="S790" t="b">
        <f>AND(COUNTIF('Master list(no salts, metals)'!S789,"&lt;=1"),IF(COUNTIF('Master list(no salts, metals)'!$K789:$Y789, "#N/A")=14,TRUE,FALSE))</f>
        <v>0</v>
      </c>
      <c r="T790" t="b">
        <f>AND(COUNTIF('Master list(no salts, metals)'!T789,"&lt;=1"),IF(COUNTIF('Master list(no salts, metals)'!$K789:$Y789, "#N/A")=14,TRUE,FALSE))</f>
        <v>0</v>
      </c>
      <c r="U790" t="b">
        <f>AND(COUNTIF('Master list(no salts, metals)'!U789,"&lt;=1"),IF(COUNTIF('Master list(no salts, metals)'!$K789:$Y789, "#N/A")=14,TRUE,FALSE))</f>
        <v>0</v>
      </c>
      <c r="V790" t="b">
        <f>AND(COUNTIF('Master list(no salts, metals)'!V789,"&lt;=1"),IF(COUNTIF('Master list(no salts, metals)'!$K789:$Y789, "#N/A")=14,TRUE,FALSE))</f>
        <v>0</v>
      </c>
      <c r="W790" t="b">
        <f>AND(COUNTIF('Master list(no salts, metals)'!W789,"&lt;=1"),IF(COUNTIF('Master list(no salts, metals)'!$K789:$Y789, "#N/A")=14,TRUE,FALSE))</f>
        <v>1</v>
      </c>
      <c r="X790" t="b">
        <f>AND(COUNTIF('Master list(no salts, metals)'!X789,"&lt;=1"),IF(COUNTIF('Master list(no salts, metals)'!$K789:$Y789, "#N/A")=14,TRUE,FALSE))</f>
        <v>0</v>
      </c>
      <c r="Y790" t="b">
        <f>AND(COUNTIF('Master list(no salts, metals)'!Y789,"&lt;=1"),IF(COUNTIF('Master list(no salts, metals)'!$K789:$Y789, "#N/A")=14,TRUE,FALSE))</f>
        <v>0</v>
      </c>
    </row>
    <row r="791" spans="11:25" x14ac:dyDescent="0.25">
      <c r="K791" t="b">
        <f>AND(COUNTIF('Master list(no salts, metals)'!K790,"&lt;=1"),IF(COUNTIF('Master list(no salts, metals)'!$K790:$Y790, "#N/A")=14,TRUE,FALSE))</f>
        <v>0</v>
      </c>
      <c r="L791" t="b">
        <f>AND(COUNTIF('Master list(no salts, metals)'!L790,"&lt;=1"),IF(COUNTIF('Master list(no salts, metals)'!$K790:$Y790, "#N/A")=14,TRUE,FALSE))</f>
        <v>0</v>
      </c>
      <c r="M791" t="b">
        <f>AND(COUNTIF('Master list(no salts, metals)'!M790,"&lt;=1"),IF(COUNTIF('Master list(no salts, metals)'!$K790:$Y790, "#N/A")=14,TRUE,FALSE))</f>
        <v>0</v>
      </c>
      <c r="N791" t="b">
        <f>AND(COUNTIF('Master list(no salts, metals)'!N790,"&lt;=1"),IF(COUNTIF('Master list(no salts, metals)'!$K790:$Y790, "#N/A")=14,TRUE,FALSE))</f>
        <v>0</v>
      </c>
      <c r="O791" t="b">
        <f>AND(COUNTIF('Master list(no salts, metals)'!O790,"&lt;=1"),IF(COUNTIF('Master list(no salts, metals)'!$K790:$Y790, "#N/A")=14,TRUE,FALSE))</f>
        <v>0</v>
      </c>
      <c r="P791" t="b">
        <f>AND(COUNTIF('Master list(no salts, metals)'!P790,"&lt;=1"),IF(COUNTIF('Master list(no salts, metals)'!$K790:$Y790, "#N/A")=14,TRUE,FALSE))</f>
        <v>0</v>
      </c>
      <c r="Q791" t="b">
        <f>AND(COUNTIF('Master list(no salts, metals)'!Q790,"&lt;=1"),IF(COUNTIF('Master list(no salts, metals)'!$K790:$Y790, "#N/A")=14,TRUE,FALSE))</f>
        <v>0</v>
      </c>
      <c r="R791" t="b">
        <f>AND(COUNTIF('Master list(no salts, metals)'!R790,"&lt;=1"),IF(COUNTIF('Master list(no salts, metals)'!$K790:$Y790, "#N/A")=14,TRUE,FALSE))</f>
        <v>0</v>
      </c>
      <c r="S791" t="b">
        <f>AND(COUNTIF('Master list(no salts, metals)'!S790,"&lt;=1"),IF(COUNTIF('Master list(no salts, metals)'!$K790:$Y790, "#N/A")=14,TRUE,FALSE))</f>
        <v>0</v>
      </c>
      <c r="T791" t="b">
        <f>AND(COUNTIF('Master list(no salts, metals)'!T790,"&lt;=1"),IF(COUNTIF('Master list(no salts, metals)'!$K790:$Y790, "#N/A")=14,TRUE,FALSE))</f>
        <v>0</v>
      </c>
      <c r="U791" t="b">
        <f>AND(COUNTIF('Master list(no salts, metals)'!U790,"&lt;=1"),IF(COUNTIF('Master list(no salts, metals)'!$K790:$Y790, "#N/A")=14,TRUE,FALSE))</f>
        <v>0</v>
      </c>
      <c r="V791" t="b">
        <f>AND(COUNTIF('Master list(no salts, metals)'!V790,"&lt;=1"),IF(COUNTIF('Master list(no salts, metals)'!$K790:$Y790, "#N/A")=14,TRUE,FALSE))</f>
        <v>0</v>
      </c>
      <c r="W791" t="b">
        <f>AND(COUNTIF('Master list(no salts, metals)'!W790,"&lt;=1"),IF(COUNTIF('Master list(no salts, metals)'!$K790:$Y790, "#N/A")=14,TRUE,FALSE))</f>
        <v>0</v>
      </c>
      <c r="X791" t="b">
        <f>AND(COUNTIF('Master list(no salts, metals)'!X790,"&lt;=1"),IF(COUNTIF('Master list(no salts, metals)'!$K790:$Y790, "#N/A")=14,TRUE,FALSE))</f>
        <v>1</v>
      </c>
      <c r="Y791" t="b">
        <f>AND(COUNTIF('Master list(no salts, metals)'!Y790,"&lt;=1"),IF(COUNTIF('Master list(no salts, metals)'!$K790:$Y790, "#N/A")=14,TRUE,FALSE))</f>
        <v>0</v>
      </c>
    </row>
    <row r="792" spans="11:25" x14ac:dyDescent="0.25">
      <c r="K792" t="b">
        <f>AND(COUNTIF('Master list(no salts, metals)'!K791,"&lt;=1"),IF(COUNTIF('Master list(no salts, metals)'!$K791:$Y791, "#N/A")=14,TRUE,FALSE))</f>
        <v>0</v>
      </c>
      <c r="L792" t="b">
        <f>AND(COUNTIF('Master list(no salts, metals)'!L791,"&lt;=1"),IF(COUNTIF('Master list(no salts, metals)'!$K791:$Y791, "#N/A")=14,TRUE,FALSE))</f>
        <v>0</v>
      </c>
      <c r="M792" t="b">
        <f>AND(COUNTIF('Master list(no salts, metals)'!M791,"&lt;=1"),IF(COUNTIF('Master list(no salts, metals)'!$K791:$Y791, "#N/A")=14,TRUE,FALSE))</f>
        <v>0</v>
      </c>
      <c r="N792" t="b">
        <f>AND(COUNTIF('Master list(no salts, metals)'!N791,"&lt;=1"),IF(COUNTIF('Master list(no salts, metals)'!$K791:$Y791, "#N/A")=14,TRUE,FALSE))</f>
        <v>0</v>
      </c>
      <c r="O792" t="b">
        <f>AND(COUNTIF('Master list(no salts, metals)'!O791,"&lt;=1"),IF(COUNTIF('Master list(no salts, metals)'!$K791:$Y791, "#N/A")=14,TRUE,FALSE))</f>
        <v>0</v>
      </c>
      <c r="P792" t="b">
        <f>AND(COUNTIF('Master list(no salts, metals)'!P791,"&lt;=1"),IF(COUNTIF('Master list(no salts, metals)'!$K791:$Y791, "#N/A")=14,TRUE,FALSE))</f>
        <v>0</v>
      </c>
      <c r="Q792" t="b">
        <f>AND(COUNTIF('Master list(no salts, metals)'!Q791,"&lt;=1"),IF(COUNTIF('Master list(no salts, metals)'!$K791:$Y791, "#N/A")=14,TRUE,FALSE))</f>
        <v>0</v>
      </c>
      <c r="R792" t="b">
        <f>AND(COUNTIF('Master list(no salts, metals)'!R791,"&lt;=1"),IF(COUNTIF('Master list(no salts, metals)'!$K791:$Y791, "#N/A")=14,TRUE,FALSE))</f>
        <v>0</v>
      </c>
      <c r="S792" t="b">
        <f>AND(COUNTIF('Master list(no salts, metals)'!S791,"&lt;=1"),IF(COUNTIF('Master list(no salts, metals)'!$K791:$Y791, "#N/A")=14,TRUE,FALSE))</f>
        <v>0</v>
      </c>
      <c r="T792" t="b">
        <f>AND(COUNTIF('Master list(no salts, metals)'!T791,"&lt;=1"),IF(COUNTIF('Master list(no salts, metals)'!$K791:$Y791, "#N/A")=14,TRUE,FALSE))</f>
        <v>1</v>
      </c>
      <c r="U792" t="b">
        <f>AND(COUNTIF('Master list(no salts, metals)'!U791,"&lt;=1"),IF(COUNTIF('Master list(no salts, metals)'!$K791:$Y791, "#N/A")=14,TRUE,FALSE))</f>
        <v>0</v>
      </c>
      <c r="V792" t="b">
        <f>AND(COUNTIF('Master list(no salts, metals)'!V791,"&lt;=1"),IF(COUNTIF('Master list(no salts, metals)'!$K791:$Y791, "#N/A")=14,TRUE,FALSE))</f>
        <v>0</v>
      </c>
      <c r="W792" t="b">
        <f>AND(COUNTIF('Master list(no salts, metals)'!W791,"&lt;=1"),IF(COUNTIF('Master list(no salts, metals)'!$K791:$Y791, "#N/A")=14,TRUE,FALSE))</f>
        <v>0</v>
      </c>
      <c r="X792" t="b">
        <f>AND(COUNTIF('Master list(no salts, metals)'!X791,"&lt;=1"),IF(COUNTIF('Master list(no salts, metals)'!$K791:$Y791, "#N/A")=14,TRUE,FALSE))</f>
        <v>0</v>
      </c>
      <c r="Y792" t="b">
        <f>AND(COUNTIF('Master list(no salts, metals)'!Y791,"&lt;=1"),IF(COUNTIF('Master list(no salts, metals)'!$K791:$Y791, "#N/A")=14,TRUE,FALSE))</f>
        <v>0</v>
      </c>
    </row>
    <row r="793" spans="11:25" x14ac:dyDescent="0.25">
      <c r="K793" t="b">
        <f>AND(COUNTIF('Master list(no salts, metals)'!K792,"&lt;=1"),IF(COUNTIF('Master list(no salts, metals)'!$K792:$Y792, "#N/A")=14,TRUE,FALSE))</f>
        <v>0</v>
      </c>
      <c r="L793" t="b">
        <f>AND(COUNTIF('Master list(no salts, metals)'!L792,"&lt;=1"),IF(COUNTIF('Master list(no salts, metals)'!$K792:$Y792, "#N/A")=14,TRUE,FALSE))</f>
        <v>0</v>
      </c>
      <c r="M793" t="b">
        <f>AND(COUNTIF('Master list(no salts, metals)'!M792,"&lt;=1"),IF(COUNTIF('Master list(no salts, metals)'!$K792:$Y792, "#N/A")=14,TRUE,FALSE))</f>
        <v>0</v>
      </c>
      <c r="N793" t="b">
        <f>AND(COUNTIF('Master list(no salts, metals)'!N792,"&lt;=1"),IF(COUNTIF('Master list(no salts, metals)'!$K792:$Y792, "#N/A")=14,TRUE,FALSE))</f>
        <v>0</v>
      </c>
      <c r="O793" t="b">
        <f>AND(COUNTIF('Master list(no salts, metals)'!O792,"&lt;=1"),IF(COUNTIF('Master list(no salts, metals)'!$K792:$Y792, "#N/A")=14,TRUE,FALSE))</f>
        <v>0</v>
      </c>
      <c r="P793" t="b">
        <f>AND(COUNTIF('Master list(no salts, metals)'!P792,"&lt;=1"),IF(COUNTIF('Master list(no salts, metals)'!$K792:$Y792, "#N/A")=14,TRUE,FALSE))</f>
        <v>0</v>
      </c>
      <c r="Q793" t="b">
        <f>AND(COUNTIF('Master list(no salts, metals)'!Q792,"&lt;=1"),IF(COUNTIF('Master list(no salts, metals)'!$K792:$Y792, "#N/A")=14,TRUE,FALSE))</f>
        <v>0</v>
      </c>
      <c r="R793" t="b">
        <f>AND(COUNTIF('Master list(no salts, metals)'!R792,"&lt;=1"),IF(COUNTIF('Master list(no salts, metals)'!$K792:$Y792, "#N/A")=14,TRUE,FALSE))</f>
        <v>0</v>
      </c>
      <c r="S793" t="b">
        <f>AND(COUNTIF('Master list(no salts, metals)'!S792,"&lt;=1"),IF(COUNTIF('Master list(no salts, metals)'!$K792:$Y792, "#N/A")=14,TRUE,FALSE))</f>
        <v>0</v>
      </c>
      <c r="T793" t="b">
        <f>AND(COUNTIF('Master list(no salts, metals)'!T792,"&lt;=1"),IF(COUNTIF('Master list(no salts, metals)'!$K792:$Y792, "#N/A")=14,TRUE,FALSE))</f>
        <v>0</v>
      </c>
      <c r="U793" t="b">
        <f>AND(COUNTIF('Master list(no salts, metals)'!U792,"&lt;=1"),IF(COUNTIF('Master list(no salts, metals)'!$K792:$Y792, "#N/A")=14,TRUE,FALSE))</f>
        <v>0</v>
      </c>
      <c r="V793" t="b">
        <f>AND(COUNTIF('Master list(no salts, metals)'!V792,"&lt;=1"),IF(COUNTIF('Master list(no salts, metals)'!$K792:$Y792, "#N/A")=14,TRUE,FALSE))</f>
        <v>0</v>
      </c>
      <c r="W793" t="b">
        <f>AND(COUNTIF('Master list(no salts, metals)'!W792,"&lt;=1"),IF(COUNTIF('Master list(no salts, metals)'!$K792:$Y792, "#N/A")=14,TRUE,FALSE))</f>
        <v>0</v>
      </c>
      <c r="X793" t="b">
        <f>AND(COUNTIF('Master list(no salts, metals)'!X792,"&lt;=1"),IF(COUNTIF('Master list(no salts, metals)'!$K792:$Y792, "#N/A")=14,TRUE,FALSE))</f>
        <v>0</v>
      </c>
      <c r="Y793" t="b">
        <f>AND(COUNTIF('Master list(no salts, metals)'!Y792,"&lt;=1"),IF(COUNTIF('Master list(no salts, metals)'!$K792:$Y792, "#N/A")=14,TRUE,FALSE))</f>
        <v>0</v>
      </c>
    </row>
    <row r="794" spans="11:25" x14ac:dyDescent="0.25">
      <c r="K794" t="b">
        <f>AND(COUNTIF('Master list(no salts, metals)'!K793,"&lt;=1"),IF(COUNTIF('Master list(no salts, metals)'!$K793:$Y793, "#N/A")=14,TRUE,FALSE))</f>
        <v>0</v>
      </c>
      <c r="L794" t="b">
        <f>AND(COUNTIF('Master list(no salts, metals)'!L793,"&lt;=1"),IF(COUNTIF('Master list(no salts, metals)'!$K793:$Y793, "#N/A")=14,TRUE,FALSE))</f>
        <v>0</v>
      </c>
      <c r="M794" t="b">
        <f>AND(COUNTIF('Master list(no salts, metals)'!M793,"&lt;=1"),IF(COUNTIF('Master list(no salts, metals)'!$K793:$Y793, "#N/A")=14,TRUE,FALSE))</f>
        <v>0</v>
      </c>
      <c r="N794" t="b">
        <f>AND(COUNTIF('Master list(no salts, metals)'!N793,"&lt;=1"),IF(COUNTIF('Master list(no salts, metals)'!$K793:$Y793, "#N/A")=14,TRUE,FALSE))</f>
        <v>0</v>
      </c>
      <c r="O794" t="b">
        <f>AND(COUNTIF('Master list(no salts, metals)'!O793,"&lt;=1"),IF(COUNTIF('Master list(no salts, metals)'!$K793:$Y793, "#N/A")=14,TRUE,FALSE))</f>
        <v>0</v>
      </c>
      <c r="P794" t="b">
        <f>AND(COUNTIF('Master list(no salts, metals)'!P793,"&lt;=1"),IF(COUNTIF('Master list(no salts, metals)'!$K793:$Y793, "#N/A")=14,TRUE,FALSE))</f>
        <v>0</v>
      </c>
      <c r="Q794" t="b">
        <f>AND(COUNTIF('Master list(no salts, metals)'!Q793,"&lt;=1"),IF(COUNTIF('Master list(no salts, metals)'!$K793:$Y793, "#N/A")=14,TRUE,FALSE))</f>
        <v>0</v>
      </c>
      <c r="R794" t="b">
        <f>AND(COUNTIF('Master list(no salts, metals)'!R793,"&lt;=1"),IF(COUNTIF('Master list(no salts, metals)'!$K793:$Y793, "#N/A")=14,TRUE,FALSE))</f>
        <v>0</v>
      </c>
      <c r="S794" t="b">
        <f>AND(COUNTIF('Master list(no salts, metals)'!S793,"&lt;=1"),IF(COUNTIF('Master list(no salts, metals)'!$K793:$Y793, "#N/A")=14,TRUE,FALSE))</f>
        <v>0</v>
      </c>
      <c r="T794" t="b">
        <f>AND(COUNTIF('Master list(no salts, metals)'!T793,"&lt;=1"),IF(COUNTIF('Master list(no salts, metals)'!$K793:$Y793, "#N/A")=14,TRUE,FALSE))</f>
        <v>0</v>
      </c>
      <c r="U794" t="b">
        <f>AND(COUNTIF('Master list(no salts, metals)'!U793,"&lt;=1"),IF(COUNTIF('Master list(no salts, metals)'!$K793:$Y793, "#N/A")=14,TRUE,FALSE))</f>
        <v>0</v>
      </c>
      <c r="V794" t="b">
        <f>AND(COUNTIF('Master list(no salts, metals)'!V793,"&lt;=1"),IF(COUNTIF('Master list(no salts, metals)'!$K793:$Y793, "#N/A")=14,TRUE,FALSE))</f>
        <v>0</v>
      </c>
      <c r="W794" t="b">
        <f>AND(COUNTIF('Master list(no salts, metals)'!W793,"&lt;=1"),IF(COUNTIF('Master list(no salts, metals)'!$K793:$Y793, "#N/A")=14,TRUE,FALSE))</f>
        <v>1</v>
      </c>
      <c r="X794" t="b">
        <f>AND(COUNTIF('Master list(no salts, metals)'!X793,"&lt;=1"),IF(COUNTIF('Master list(no salts, metals)'!$K793:$Y793, "#N/A")=14,TRUE,FALSE))</f>
        <v>0</v>
      </c>
      <c r="Y794" t="b">
        <f>AND(COUNTIF('Master list(no salts, metals)'!Y793,"&lt;=1"),IF(COUNTIF('Master list(no salts, metals)'!$K793:$Y793, "#N/A")=14,TRUE,FALSE))</f>
        <v>0</v>
      </c>
    </row>
    <row r="795" spans="11:25" x14ac:dyDescent="0.25">
      <c r="K795" t="b">
        <f>AND(COUNTIF('Master list(no salts, metals)'!K794,"&lt;=1"),IF(COUNTIF('Master list(no salts, metals)'!$K794:$Y794, "#N/A")=14,TRUE,FALSE))</f>
        <v>0</v>
      </c>
      <c r="L795" t="b">
        <f>AND(COUNTIF('Master list(no salts, metals)'!L794,"&lt;=1"),IF(COUNTIF('Master list(no salts, metals)'!$K794:$Y794, "#N/A")=14,TRUE,FALSE))</f>
        <v>0</v>
      </c>
      <c r="M795" t="b">
        <f>AND(COUNTIF('Master list(no salts, metals)'!M794,"&lt;=1"),IF(COUNTIF('Master list(no salts, metals)'!$K794:$Y794, "#N/A")=14,TRUE,FALSE))</f>
        <v>0</v>
      </c>
      <c r="N795" t="b">
        <f>AND(COUNTIF('Master list(no salts, metals)'!N794,"&lt;=1"),IF(COUNTIF('Master list(no salts, metals)'!$K794:$Y794, "#N/A")=14,TRUE,FALSE))</f>
        <v>0</v>
      </c>
      <c r="O795" t="b">
        <f>AND(COUNTIF('Master list(no salts, metals)'!O794,"&lt;=1"),IF(COUNTIF('Master list(no salts, metals)'!$K794:$Y794, "#N/A")=14,TRUE,FALSE))</f>
        <v>0</v>
      </c>
      <c r="P795" t="b">
        <f>AND(COUNTIF('Master list(no salts, metals)'!P794,"&lt;=1"),IF(COUNTIF('Master list(no salts, metals)'!$K794:$Y794, "#N/A")=14,TRUE,FALSE))</f>
        <v>0</v>
      </c>
      <c r="Q795" t="b">
        <f>AND(COUNTIF('Master list(no salts, metals)'!Q794,"&lt;=1"),IF(COUNTIF('Master list(no salts, metals)'!$K794:$Y794, "#N/A")=14,TRUE,FALSE))</f>
        <v>0</v>
      </c>
      <c r="R795" t="b">
        <f>AND(COUNTIF('Master list(no salts, metals)'!R794,"&lt;=1"),IF(COUNTIF('Master list(no salts, metals)'!$K794:$Y794, "#N/A")=14,TRUE,FALSE))</f>
        <v>0</v>
      </c>
      <c r="S795" t="b">
        <f>AND(COUNTIF('Master list(no salts, metals)'!S794,"&lt;=1"),IF(COUNTIF('Master list(no salts, metals)'!$K794:$Y794, "#N/A")=14,TRUE,FALSE))</f>
        <v>0</v>
      </c>
      <c r="T795" t="b">
        <f>AND(COUNTIF('Master list(no salts, metals)'!T794,"&lt;=1"),IF(COUNTIF('Master list(no salts, metals)'!$K794:$Y794, "#N/A")=14,TRUE,FALSE))</f>
        <v>0</v>
      </c>
      <c r="U795" t="b">
        <f>AND(COUNTIF('Master list(no salts, metals)'!U794,"&lt;=1"),IF(COUNTIF('Master list(no salts, metals)'!$K794:$Y794, "#N/A")=14,TRUE,FALSE))</f>
        <v>0</v>
      </c>
      <c r="V795" t="b">
        <f>AND(COUNTIF('Master list(no salts, metals)'!V794,"&lt;=1"),IF(COUNTIF('Master list(no salts, metals)'!$K794:$Y794, "#N/A")=14,TRUE,FALSE))</f>
        <v>0</v>
      </c>
      <c r="W795" t="b">
        <f>AND(COUNTIF('Master list(no salts, metals)'!W794,"&lt;=1"),IF(COUNTIF('Master list(no salts, metals)'!$K794:$Y794, "#N/A")=14,TRUE,FALSE))</f>
        <v>0</v>
      </c>
      <c r="X795" t="b">
        <f>AND(COUNTIF('Master list(no salts, metals)'!X794,"&lt;=1"),IF(COUNTIF('Master list(no salts, metals)'!$K794:$Y794, "#N/A")=14,TRUE,FALSE))</f>
        <v>1</v>
      </c>
      <c r="Y795" t="b">
        <f>AND(COUNTIF('Master list(no salts, metals)'!Y794,"&lt;=1"),IF(COUNTIF('Master list(no salts, metals)'!$K794:$Y794, "#N/A")=14,TRUE,FALSE))</f>
        <v>0</v>
      </c>
    </row>
    <row r="796" spans="11:25" x14ac:dyDescent="0.25">
      <c r="K796" t="b">
        <f>AND(COUNTIF('Master list(no salts, metals)'!K795,"&lt;=1"),IF(COUNTIF('Master list(no salts, metals)'!$K795:$Y795, "#N/A")=14,TRUE,FALSE))</f>
        <v>0</v>
      </c>
      <c r="L796" t="b">
        <f>AND(COUNTIF('Master list(no salts, metals)'!L795,"&lt;=1"),IF(COUNTIF('Master list(no salts, metals)'!$K795:$Y795, "#N/A")=14,TRUE,FALSE))</f>
        <v>0</v>
      </c>
      <c r="M796" t="b">
        <f>AND(COUNTIF('Master list(no salts, metals)'!M795,"&lt;=1"),IF(COUNTIF('Master list(no salts, metals)'!$K795:$Y795, "#N/A")=14,TRUE,FALSE))</f>
        <v>0</v>
      </c>
      <c r="N796" t="b">
        <f>AND(COUNTIF('Master list(no salts, metals)'!N795,"&lt;=1"),IF(COUNTIF('Master list(no salts, metals)'!$K795:$Y795, "#N/A")=14,TRUE,FALSE))</f>
        <v>0</v>
      </c>
      <c r="O796" t="b">
        <f>AND(COUNTIF('Master list(no salts, metals)'!O795,"&lt;=1"),IF(COUNTIF('Master list(no salts, metals)'!$K795:$Y795, "#N/A")=14,TRUE,FALSE))</f>
        <v>0</v>
      </c>
      <c r="P796" t="b">
        <f>AND(COUNTIF('Master list(no salts, metals)'!P795,"&lt;=1"),IF(COUNTIF('Master list(no salts, metals)'!$K795:$Y795, "#N/A")=14,TRUE,FALSE))</f>
        <v>0</v>
      </c>
      <c r="Q796" t="b">
        <f>AND(COUNTIF('Master list(no salts, metals)'!Q795,"&lt;=1"),IF(COUNTIF('Master list(no salts, metals)'!$K795:$Y795, "#N/A")=14,TRUE,FALSE))</f>
        <v>0</v>
      </c>
      <c r="R796" t="b">
        <f>AND(COUNTIF('Master list(no salts, metals)'!R795,"&lt;=1"),IF(COUNTIF('Master list(no salts, metals)'!$K795:$Y795, "#N/A")=14,TRUE,FALSE))</f>
        <v>0</v>
      </c>
      <c r="S796" t="b">
        <f>AND(COUNTIF('Master list(no salts, metals)'!S795,"&lt;=1"),IF(COUNTIF('Master list(no salts, metals)'!$K795:$Y795, "#N/A")=14,TRUE,FALSE))</f>
        <v>0</v>
      </c>
      <c r="T796" t="b">
        <f>AND(COUNTIF('Master list(no salts, metals)'!T795,"&lt;=1"),IF(COUNTIF('Master list(no salts, metals)'!$K795:$Y795, "#N/A")=14,TRUE,FALSE))</f>
        <v>0</v>
      </c>
      <c r="U796" t="b">
        <f>AND(COUNTIF('Master list(no salts, metals)'!U795,"&lt;=1"),IF(COUNTIF('Master list(no salts, metals)'!$K795:$Y795, "#N/A")=14,TRUE,FALSE))</f>
        <v>0</v>
      </c>
      <c r="V796" t="b">
        <f>AND(COUNTIF('Master list(no salts, metals)'!V795,"&lt;=1"),IF(COUNTIF('Master list(no salts, metals)'!$K795:$Y795, "#N/A")=14,TRUE,FALSE))</f>
        <v>0</v>
      </c>
      <c r="W796" t="b">
        <f>AND(COUNTIF('Master list(no salts, metals)'!W795,"&lt;=1"),IF(COUNTIF('Master list(no salts, metals)'!$K795:$Y795, "#N/A")=14,TRUE,FALSE))</f>
        <v>0</v>
      </c>
      <c r="X796" t="b">
        <f>AND(COUNTIF('Master list(no salts, metals)'!X795,"&lt;=1"),IF(COUNTIF('Master list(no salts, metals)'!$K795:$Y795, "#N/A")=14,TRUE,FALSE))</f>
        <v>0</v>
      </c>
      <c r="Y796" t="b">
        <f>AND(COUNTIF('Master list(no salts, metals)'!Y795,"&lt;=1"),IF(COUNTIF('Master list(no salts, metals)'!$K795:$Y795, "#N/A")=14,TRUE,FALSE))</f>
        <v>0</v>
      </c>
    </row>
    <row r="797" spans="11:25" x14ac:dyDescent="0.25">
      <c r="K797" t="b">
        <f>AND(COUNTIF('Master list(no salts, metals)'!K796,"&lt;=1"),IF(COUNTIF('Master list(no salts, metals)'!$K796:$Y796, "#N/A")=14,TRUE,FALSE))</f>
        <v>0</v>
      </c>
      <c r="L797" t="b">
        <f>AND(COUNTIF('Master list(no salts, metals)'!L796,"&lt;=1"),IF(COUNTIF('Master list(no salts, metals)'!$K796:$Y796, "#N/A")=14,TRUE,FALSE))</f>
        <v>0</v>
      </c>
      <c r="M797" t="b">
        <f>AND(COUNTIF('Master list(no salts, metals)'!M796,"&lt;=1"),IF(COUNTIF('Master list(no salts, metals)'!$K796:$Y796, "#N/A")=14,TRUE,FALSE))</f>
        <v>0</v>
      </c>
      <c r="N797" t="b">
        <f>AND(COUNTIF('Master list(no salts, metals)'!N796,"&lt;=1"),IF(COUNTIF('Master list(no salts, metals)'!$K796:$Y796, "#N/A")=14,TRUE,FALSE))</f>
        <v>0</v>
      </c>
      <c r="O797" t="b">
        <f>AND(COUNTIF('Master list(no salts, metals)'!O796,"&lt;=1"),IF(COUNTIF('Master list(no salts, metals)'!$K796:$Y796, "#N/A")=14,TRUE,FALSE))</f>
        <v>0</v>
      </c>
      <c r="P797" t="b">
        <f>AND(COUNTIF('Master list(no salts, metals)'!P796,"&lt;=1"),IF(COUNTIF('Master list(no salts, metals)'!$K796:$Y796, "#N/A")=14,TRUE,FALSE))</f>
        <v>0</v>
      </c>
      <c r="Q797" t="b">
        <f>AND(COUNTIF('Master list(no salts, metals)'!Q796,"&lt;=1"),IF(COUNTIF('Master list(no salts, metals)'!$K796:$Y796, "#N/A")=14,TRUE,FALSE))</f>
        <v>0</v>
      </c>
      <c r="R797" t="b">
        <f>AND(COUNTIF('Master list(no salts, metals)'!R796,"&lt;=1"),IF(COUNTIF('Master list(no salts, metals)'!$K796:$Y796, "#N/A")=14,TRUE,FALSE))</f>
        <v>0</v>
      </c>
      <c r="S797" t="b">
        <f>AND(COUNTIF('Master list(no salts, metals)'!S796,"&lt;=1"),IF(COUNTIF('Master list(no salts, metals)'!$K796:$Y796, "#N/A")=14,TRUE,FALSE))</f>
        <v>0</v>
      </c>
      <c r="T797" t="b">
        <f>AND(COUNTIF('Master list(no salts, metals)'!T796,"&lt;=1"),IF(COUNTIF('Master list(no salts, metals)'!$K796:$Y796, "#N/A")=14,TRUE,FALSE))</f>
        <v>0</v>
      </c>
      <c r="U797" t="b">
        <f>AND(COUNTIF('Master list(no salts, metals)'!U796,"&lt;=1"),IF(COUNTIF('Master list(no salts, metals)'!$K796:$Y796, "#N/A")=14,TRUE,FALSE))</f>
        <v>0</v>
      </c>
      <c r="V797" t="b">
        <f>AND(COUNTIF('Master list(no salts, metals)'!V796,"&lt;=1"),IF(COUNTIF('Master list(no salts, metals)'!$K796:$Y796, "#N/A")=14,TRUE,FALSE))</f>
        <v>0</v>
      </c>
      <c r="W797" t="b">
        <f>AND(COUNTIF('Master list(no salts, metals)'!W796,"&lt;=1"),IF(COUNTIF('Master list(no salts, metals)'!$K796:$Y796, "#N/A")=14,TRUE,FALSE))</f>
        <v>1</v>
      </c>
      <c r="X797" t="b">
        <f>AND(COUNTIF('Master list(no salts, metals)'!X796,"&lt;=1"),IF(COUNTIF('Master list(no salts, metals)'!$K796:$Y796, "#N/A")=14,TRUE,FALSE))</f>
        <v>0</v>
      </c>
      <c r="Y797" t="b">
        <f>AND(COUNTIF('Master list(no salts, metals)'!Y796,"&lt;=1"),IF(COUNTIF('Master list(no salts, metals)'!$K796:$Y796, "#N/A")=14,TRUE,FALSE))</f>
        <v>0</v>
      </c>
    </row>
    <row r="798" spans="11:25" x14ac:dyDescent="0.25">
      <c r="K798" t="b">
        <f>AND(COUNTIF('Master list(no salts, metals)'!K797,"&lt;=1"),IF(COUNTIF('Master list(no salts, metals)'!$K797:$Y797, "#N/A")=14,TRUE,FALSE))</f>
        <v>0</v>
      </c>
      <c r="L798" t="b">
        <f>AND(COUNTIF('Master list(no salts, metals)'!L797,"&lt;=1"),IF(COUNTIF('Master list(no salts, metals)'!$K797:$Y797, "#N/A")=14,TRUE,FALSE))</f>
        <v>0</v>
      </c>
      <c r="M798" t="b">
        <f>AND(COUNTIF('Master list(no salts, metals)'!M797,"&lt;=1"),IF(COUNTIF('Master list(no salts, metals)'!$K797:$Y797, "#N/A")=14,TRUE,FALSE))</f>
        <v>0</v>
      </c>
      <c r="N798" t="b">
        <f>AND(COUNTIF('Master list(no salts, metals)'!N797,"&lt;=1"),IF(COUNTIF('Master list(no salts, metals)'!$K797:$Y797, "#N/A")=14,TRUE,FALSE))</f>
        <v>0</v>
      </c>
      <c r="O798" t="b">
        <f>AND(COUNTIF('Master list(no salts, metals)'!O797,"&lt;=1"),IF(COUNTIF('Master list(no salts, metals)'!$K797:$Y797, "#N/A")=14,TRUE,FALSE))</f>
        <v>0</v>
      </c>
      <c r="P798" t="b">
        <f>AND(COUNTIF('Master list(no salts, metals)'!P797,"&lt;=1"),IF(COUNTIF('Master list(no salts, metals)'!$K797:$Y797, "#N/A")=14,TRUE,FALSE))</f>
        <v>0</v>
      </c>
      <c r="Q798" t="b">
        <f>AND(COUNTIF('Master list(no salts, metals)'!Q797,"&lt;=1"),IF(COUNTIF('Master list(no salts, metals)'!$K797:$Y797, "#N/A")=14,TRUE,FALSE))</f>
        <v>0</v>
      </c>
      <c r="R798" t="b">
        <f>AND(COUNTIF('Master list(no salts, metals)'!R797,"&lt;=1"),IF(COUNTIF('Master list(no salts, metals)'!$K797:$Y797, "#N/A")=14,TRUE,FALSE))</f>
        <v>0</v>
      </c>
      <c r="S798" t="b">
        <f>AND(COUNTIF('Master list(no salts, metals)'!S797,"&lt;=1"),IF(COUNTIF('Master list(no salts, metals)'!$K797:$Y797, "#N/A")=14,TRUE,FALSE))</f>
        <v>0</v>
      </c>
      <c r="T798" t="b">
        <f>AND(COUNTIF('Master list(no salts, metals)'!T797,"&lt;=1"),IF(COUNTIF('Master list(no salts, metals)'!$K797:$Y797, "#N/A")=14,TRUE,FALSE))</f>
        <v>0</v>
      </c>
      <c r="U798" t="b">
        <f>AND(COUNTIF('Master list(no salts, metals)'!U797,"&lt;=1"),IF(COUNTIF('Master list(no salts, metals)'!$K797:$Y797, "#N/A")=14,TRUE,FALSE))</f>
        <v>0</v>
      </c>
      <c r="V798" t="b">
        <f>AND(COUNTIF('Master list(no salts, metals)'!V797,"&lt;=1"),IF(COUNTIF('Master list(no salts, metals)'!$K797:$Y797, "#N/A")=14,TRUE,FALSE))</f>
        <v>0</v>
      </c>
      <c r="W798" t="b">
        <f>AND(COUNTIF('Master list(no salts, metals)'!W797,"&lt;=1"),IF(COUNTIF('Master list(no salts, metals)'!$K797:$Y797, "#N/A")=14,TRUE,FALSE))</f>
        <v>1</v>
      </c>
      <c r="X798" t="b">
        <f>AND(COUNTIF('Master list(no salts, metals)'!X797,"&lt;=1"),IF(COUNTIF('Master list(no salts, metals)'!$K797:$Y797, "#N/A")=14,TRUE,FALSE))</f>
        <v>0</v>
      </c>
      <c r="Y798" t="b">
        <f>AND(COUNTIF('Master list(no salts, metals)'!Y797,"&lt;=1"),IF(COUNTIF('Master list(no salts, metals)'!$K797:$Y797, "#N/A")=14,TRUE,FALSE))</f>
        <v>0</v>
      </c>
    </row>
    <row r="799" spans="11:25" x14ac:dyDescent="0.25">
      <c r="K799" t="b">
        <f>AND(COUNTIF('Master list(no salts, metals)'!K798,"&lt;=1"),IF(COUNTIF('Master list(no salts, metals)'!$K798:$Y798, "#N/A")=14,TRUE,FALSE))</f>
        <v>0</v>
      </c>
      <c r="L799" t="b">
        <f>AND(COUNTIF('Master list(no salts, metals)'!L798,"&lt;=1"),IF(COUNTIF('Master list(no salts, metals)'!$K798:$Y798, "#N/A")=14,TRUE,FALSE))</f>
        <v>0</v>
      </c>
      <c r="M799" t="b">
        <f>AND(COUNTIF('Master list(no salts, metals)'!M798,"&lt;=1"),IF(COUNTIF('Master list(no salts, metals)'!$K798:$Y798, "#N/A")=14,TRUE,FALSE))</f>
        <v>0</v>
      </c>
      <c r="N799" t="b">
        <f>AND(COUNTIF('Master list(no salts, metals)'!N798,"&lt;=1"),IF(COUNTIF('Master list(no salts, metals)'!$K798:$Y798, "#N/A")=14,TRUE,FALSE))</f>
        <v>0</v>
      </c>
      <c r="O799" t="b">
        <f>AND(COUNTIF('Master list(no salts, metals)'!O798,"&lt;=1"),IF(COUNTIF('Master list(no salts, metals)'!$K798:$Y798, "#N/A")=14,TRUE,FALSE))</f>
        <v>0</v>
      </c>
      <c r="P799" t="b">
        <f>AND(COUNTIF('Master list(no salts, metals)'!P798,"&lt;=1"),IF(COUNTIF('Master list(no salts, metals)'!$K798:$Y798, "#N/A")=14,TRUE,FALSE))</f>
        <v>0</v>
      </c>
      <c r="Q799" t="b">
        <f>AND(COUNTIF('Master list(no salts, metals)'!Q798,"&lt;=1"),IF(COUNTIF('Master list(no salts, metals)'!$K798:$Y798, "#N/A")=14,TRUE,FALSE))</f>
        <v>0</v>
      </c>
      <c r="R799" t="b">
        <f>AND(COUNTIF('Master list(no salts, metals)'!R798,"&lt;=1"),IF(COUNTIF('Master list(no salts, metals)'!$K798:$Y798, "#N/A")=14,TRUE,FALSE))</f>
        <v>0</v>
      </c>
      <c r="S799" t="b">
        <f>AND(COUNTIF('Master list(no salts, metals)'!S798,"&lt;=1"),IF(COUNTIF('Master list(no salts, metals)'!$K798:$Y798, "#N/A")=14,TRUE,FALSE))</f>
        <v>0</v>
      </c>
      <c r="T799" t="b">
        <f>AND(COUNTIF('Master list(no salts, metals)'!T798,"&lt;=1"),IF(COUNTIF('Master list(no salts, metals)'!$K798:$Y798, "#N/A")=14,TRUE,FALSE))</f>
        <v>0</v>
      </c>
      <c r="U799" t="b">
        <f>AND(COUNTIF('Master list(no salts, metals)'!U798,"&lt;=1"),IF(COUNTIF('Master list(no salts, metals)'!$K798:$Y798, "#N/A")=14,TRUE,FALSE))</f>
        <v>0</v>
      </c>
      <c r="V799" t="b">
        <f>AND(COUNTIF('Master list(no salts, metals)'!V798,"&lt;=1"),IF(COUNTIF('Master list(no salts, metals)'!$K798:$Y798, "#N/A")=14,TRUE,FALSE))</f>
        <v>0</v>
      </c>
      <c r="W799" t="b">
        <f>AND(COUNTIF('Master list(no salts, metals)'!W798,"&lt;=1"),IF(COUNTIF('Master list(no salts, metals)'!$K798:$Y798, "#N/A")=14,TRUE,FALSE))</f>
        <v>1</v>
      </c>
      <c r="X799" t="b">
        <f>AND(COUNTIF('Master list(no salts, metals)'!X798,"&lt;=1"),IF(COUNTIF('Master list(no salts, metals)'!$K798:$Y798, "#N/A")=14,TRUE,FALSE))</f>
        <v>0</v>
      </c>
      <c r="Y799" t="b">
        <f>AND(COUNTIF('Master list(no salts, metals)'!Y798,"&lt;=1"),IF(COUNTIF('Master list(no salts, metals)'!$K798:$Y798, "#N/A")=14,TRUE,FALSE))</f>
        <v>0</v>
      </c>
    </row>
    <row r="800" spans="11:25" x14ac:dyDescent="0.25">
      <c r="K800" t="b">
        <f>AND(COUNTIF('Master list(no salts, metals)'!K799,"&lt;=1"),IF(COUNTIF('Master list(no salts, metals)'!$K799:$Y799, "#N/A")=14,TRUE,FALSE))</f>
        <v>0</v>
      </c>
      <c r="L800" t="b">
        <f>AND(COUNTIF('Master list(no salts, metals)'!L799,"&lt;=1"),IF(COUNTIF('Master list(no salts, metals)'!$K799:$Y799, "#N/A")=14,TRUE,FALSE))</f>
        <v>0</v>
      </c>
      <c r="M800" t="b">
        <f>AND(COUNTIF('Master list(no salts, metals)'!M799,"&lt;=1"),IF(COUNTIF('Master list(no salts, metals)'!$K799:$Y799, "#N/A")=14,TRUE,FALSE))</f>
        <v>0</v>
      </c>
      <c r="N800" t="b">
        <f>AND(COUNTIF('Master list(no salts, metals)'!N799,"&lt;=1"),IF(COUNTIF('Master list(no salts, metals)'!$K799:$Y799, "#N/A")=14,TRUE,FALSE))</f>
        <v>0</v>
      </c>
      <c r="O800" t="b">
        <f>AND(COUNTIF('Master list(no salts, metals)'!O799,"&lt;=1"),IF(COUNTIF('Master list(no salts, metals)'!$K799:$Y799, "#N/A")=14,TRUE,FALSE))</f>
        <v>0</v>
      </c>
      <c r="P800" t="b">
        <f>AND(COUNTIF('Master list(no salts, metals)'!P799,"&lt;=1"),IF(COUNTIF('Master list(no salts, metals)'!$K799:$Y799, "#N/A")=14,TRUE,FALSE))</f>
        <v>0</v>
      </c>
      <c r="Q800" t="b">
        <f>AND(COUNTIF('Master list(no salts, metals)'!Q799,"&lt;=1"),IF(COUNTIF('Master list(no salts, metals)'!$K799:$Y799, "#N/A")=14,TRUE,FALSE))</f>
        <v>0</v>
      </c>
      <c r="R800" t="b">
        <f>AND(COUNTIF('Master list(no salts, metals)'!R799,"&lt;=1"),IF(COUNTIF('Master list(no salts, metals)'!$K799:$Y799, "#N/A")=14,TRUE,FALSE))</f>
        <v>0</v>
      </c>
      <c r="S800" t="b">
        <f>AND(COUNTIF('Master list(no salts, metals)'!S799,"&lt;=1"),IF(COUNTIF('Master list(no salts, metals)'!$K799:$Y799, "#N/A")=14,TRUE,FALSE))</f>
        <v>0</v>
      </c>
      <c r="T800" t="b">
        <f>AND(COUNTIF('Master list(no salts, metals)'!T799,"&lt;=1"),IF(COUNTIF('Master list(no salts, metals)'!$K799:$Y799, "#N/A")=14,TRUE,FALSE))</f>
        <v>1</v>
      </c>
      <c r="U800" t="b">
        <f>AND(COUNTIF('Master list(no salts, metals)'!U799,"&lt;=1"),IF(COUNTIF('Master list(no salts, metals)'!$K799:$Y799, "#N/A")=14,TRUE,FALSE))</f>
        <v>0</v>
      </c>
      <c r="V800" t="b">
        <f>AND(COUNTIF('Master list(no salts, metals)'!V799,"&lt;=1"),IF(COUNTIF('Master list(no salts, metals)'!$K799:$Y799, "#N/A")=14,TRUE,FALSE))</f>
        <v>0</v>
      </c>
      <c r="W800" t="b">
        <f>AND(COUNTIF('Master list(no salts, metals)'!W799,"&lt;=1"),IF(COUNTIF('Master list(no salts, metals)'!$K799:$Y799, "#N/A")=14,TRUE,FALSE))</f>
        <v>0</v>
      </c>
      <c r="X800" t="b">
        <f>AND(COUNTIF('Master list(no salts, metals)'!X799,"&lt;=1"),IF(COUNTIF('Master list(no salts, metals)'!$K799:$Y799, "#N/A")=14,TRUE,FALSE))</f>
        <v>0</v>
      </c>
      <c r="Y800" t="b">
        <f>AND(COUNTIF('Master list(no salts, metals)'!Y799,"&lt;=1"),IF(COUNTIF('Master list(no salts, metals)'!$K799:$Y799, "#N/A")=14,TRUE,FALSE))</f>
        <v>0</v>
      </c>
    </row>
    <row r="801" spans="11:25" x14ac:dyDescent="0.25">
      <c r="K801" t="b">
        <f>AND(COUNTIF('Master list(no salts, metals)'!K800,"&lt;=1"),IF(COUNTIF('Master list(no salts, metals)'!$K800:$Y800, "#N/A")=14,TRUE,FALSE))</f>
        <v>0</v>
      </c>
      <c r="L801" t="b">
        <f>AND(COUNTIF('Master list(no salts, metals)'!L800,"&lt;=1"),IF(COUNTIF('Master list(no salts, metals)'!$K800:$Y800, "#N/A")=14,TRUE,FALSE))</f>
        <v>0</v>
      </c>
      <c r="M801" t="b">
        <f>AND(COUNTIF('Master list(no salts, metals)'!M800,"&lt;=1"),IF(COUNTIF('Master list(no salts, metals)'!$K800:$Y800, "#N/A")=14,TRUE,FALSE))</f>
        <v>0</v>
      </c>
      <c r="N801" t="b">
        <f>AND(COUNTIF('Master list(no salts, metals)'!N800,"&lt;=1"),IF(COUNTIF('Master list(no salts, metals)'!$K800:$Y800, "#N/A")=14,TRUE,FALSE))</f>
        <v>0</v>
      </c>
      <c r="O801" t="b">
        <f>AND(COUNTIF('Master list(no salts, metals)'!O800,"&lt;=1"),IF(COUNTIF('Master list(no salts, metals)'!$K800:$Y800, "#N/A")=14,TRUE,FALSE))</f>
        <v>0</v>
      </c>
      <c r="P801" t="b">
        <f>AND(COUNTIF('Master list(no salts, metals)'!P800,"&lt;=1"),IF(COUNTIF('Master list(no salts, metals)'!$K800:$Y800, "#N/A")=14,TRUE,FALSE))</f>
        <v>0</v>
      </c>
      <c r="Q801" t="b">
        <f>AND(COUNTIF('Master list(no salts, metals)'!Q800,"&lt;=1"),IF(COUNTIF('Master list(no salts, metals)'!$K800:$Y800, "#N/A")=14,TRUE,FALSE))</f>
        <v>0</v>
      </c>
      <c r="R801" t="b">
        <f>AND(COUNTIF('Master list(no salts, metals)'!R800,"&lt;=1"),IF(COUNTIF('Master list(no salts, metals)'!$K800:$Y800, "#N/A")=14,TRUE,FALSE))</f>
        <v>0</v>
      </c>
      <c r="S801" t="b">
        <f>AND(COUNTIF('Master list(no salts, metals)'!S800,"&lt;=1"),IF(COUNTIF('Master list(no salts, metals)'!$K800:$Y800, "#N/A")=14,TRUE,FALSE))</f>
        <v>0</v>
      </c>
      <c r="T801" t="b">
        <f>AND(COUNTIF('Master list(no salts, metals)'!T800,"&lt;=1"),IF(COUNTIF('Master list(no salts, metals)'!$K800:$Y800, "#N/A")=14,TRUE,FALSE))</f>
        <v>0</v>
      </c>
      <c r="U801" t="b">
        <f>AND(COUNTIF('Master list(no salts, metals)'!U800,"&lt;=1"),IF(COUNTIF('Master list(no salts, metals)'!$K800:$Y800, "#N/A")=14,TRUE,FALSE))</f>
        <v>0</v>
      </c>
      <c r="V801" t="b">
        <f>AND(COUNTIF('Master list(no salts, metals)'!V800,"&lt;=1"),IF(COUNTIF('Master list(no salts, metals)'!$K800:$Y800, "#N/A")=14,TRUE,FALSE))</f>
        <v>0</v>
      </c>
      <c r="W801" t="b">
        <f>AND(COUNTIF('Master list(no salts, metals)'!W800,"&lt;=1"),IF(COUNTIF('Master list(no salts, metals)'!$K800:$Y800, "#N/A")=14,TRUE,FALSE))</f>
        <v>0</v>
      </c>
      <c r="X801" t="b">
        <f>AND(COUNTIF('Master list(no salts, metals)'!X800,"&lt;=1"),IF(COUNTIF('Master list(no salts, metals)'!$K800:$Y800, "#N/A")=14,TRUE,FALSE))</f>
        <v>0</v>
      </c>
      <c r="Y801" t="b">
        <f>AND(COUNTIF('Master list(no salts, metals)'!Y800,"&lt;=1"),IF(COUNTIF('Master list(no salts, metals)'!$K800:$Y800, "#N/A")=14,TRUE,FALSE))</f>
        <v>0</v>
      </c>
    </row>
    <row r="802" spans="11:25" x14ac:dyDescent="0.25">
      <c r="K802" t="b">
        <f>AND(COUNTIF('Master list(no salts, metals)'!K801,"&lt;=1"),IF(COUNTIF('Master list(no salts, metals)'!$K801:$Y801, "#N/A")=14,TRUE,FALSE))</f>
        <v>0</v>
      </c>
      <c r="L802" t="b">
        <f>AND(COUNTIF('Master list(no salts, metals)'!L801,"&lt;=1"),IF(COUNTIF('Master list(no salts, metals)'!$K801:$Y801, "#N/A")=14,TRUE,FALSE))</f>
        <v>0</v>
      </c>
      <c r="M802" t="b">
        <f>AND(COUNTIF('Master list(no salts, metals)'!M801,"&lt;=1"),IF(COUNTIF('Master list(no salts, metals)'!$K801:$Y801, "#N/A")=14,TRUE,FALSE))</f>
        <v>0</v>
      </c>
      <c r="N802" t="b">
        <f>AND(COUNTIF('Master list(no salts, metals)'!N801,"&lt;=1"),IF(COUNTIF('Master list(no salts, metals)'!$K801:$Y801, "#N/A")=14,TRUE,FALSE))</f>
        <v>0</v>
      </c>
      <c r="O802" t="b">
        <f>AND(COUNTIF('Master list(no salts, metals)'!O801,"&lt;=1"),IF(COUNTIF('Master list(no salts, metals)'!$K801:$Y801, "#N/A")=14,TRUE,FALSE))</f>
        <v>0</v>
      </c>
      <c r="P802" t="b">
        <f>AND(COUNTIF('Master list(no salts, metals)'!P801,"&lt;=1"),IF(COUNTIF('Master list(no salts, metals)'!$K801:$Y801, "#N/A")=14,TRUE,FALSE))</f>
        <v>0</v>
      </c>
      <c r="Q802" t="b">
        <f>AND(COUNTIF('Master list(no salts, metals)'!Q801,"&lt;=1"),IF(COUNTIF('Master list(no salts, metals)'!$K801:$Y801, "#N/A")=14,TRUE,FALSE))</f>
        <v>0</v>
      </c>
      <c r="R802" t="b">
        <f>AND(COUNTIF('Master list(no salts, metals)'!R801,"&lt;=1"),IF(COUNTIF('Master list(no salts, metals)'!$K801:$Y801, "#N/A")=14,TRUE,FALSE))</f>
        <v>0</v>
      </c>
      <c r="S802" t="b">
        <f>AND(COUNTIF('Master list(no salts, metals)'!S801,"&lt;=1"),IF(COUNTIF('Master list(no salts, metals)'!$K801:$Y801, "#N/A")=14,TRUE,FALSE))</f>
        <v>0</v>
      </c>
      <c r="T802" t="b">
        <f>AND(COUNTIF('Master list(no salts, metals)'!T801,"&lt;=1"),IF(COUNTIF('Master list(no salts, metals)'!$K801:$Y801, "#N/A")=14,TRUE,FALSE))</f>
        <v>0</v>
      </c>
      <c r="U802" t="b">
        <f>AND(COUNTIF('Master list(no salts, metals)'!U801,"&lt;=1"),IF(COUNTIF('Master list(no salts, metals)'!$K801:$Y801, "#N/A")=14,TRUE,FALSE))</f>
        <v>0</v>
      </c>
      <c r="V802" t="b">
        <f>AND(COUNTIF('Master list(no salts, metals)'!V801,"&lt;=1"),IF(COUNTIF('Master list(no salts, metals)'!$K801:$Y801, "#N/A")=14,TRUE,FALSE))</f>
        <v>0</v>
      </c>
      <c r="W802" t="b">
        <f>AND(COUNTIF('Master list(no salts, metals)'!W801,"&lt;=1"),IF(COUNTIF('Master list(no salts, metals)'!$K801:$Y801, "#N/A")=14,TRUE,FALSE))</f>
        <v>1</v>
      </c>
      <c r="X802" t="b">
        <f>AND(COUNTIF('Master list(no salts, metals)'!X801,"&lt;=1"),IF(COUNTIF('Master list(no salts, metals)'!$K801:$Y801, "#N/A")=14,TRUE,FALSE))</f>
        <v>0</v>
      </c>
      <c r="Y802" t="b">
        <f>AND(COUNTIF('Master list(no salts, metals)'!Y801,"&lt;=1"),IF(COUNTIF('Master list(no salts, metals)'!$K801:$Y801, "#N/A")=14,TRUE,FALSE))</f>
        <v>0</v>
      </c>
    </row>
    <row r="803" spans="11:25" x14ac:dyDescent="0.25">
      <c r="K803" t="b">
        <f>AND(COUNTIF('Master list(no salts, metals)'!K802,"&lt;=1"),IF(COUNTIF('Master list(no salts, metals)'!$K802:$Y802, "#N/A")=14,TRUE,FALSE))</f>
        <v>0</v>
      </c>
      <c r="L803" t="b">
        <f>AND(COUNTIF('Master list(no salts, metals)'!L802,"&lt;=1"),IF(COUNTIF('Master list(no salts, metals)'!$K802:$Y802, "#N/A")=14,TRUE,FALSE))</f>
        <v>0</v>
      </c>
      <c r="M803" t="b">
        <f>AND(COUNTIF('Master list(no salts, metals)'!M802,"&lt;=1"),IF(COUNTIF('Master list(no salts, metals)'!$K802:$Y802, "#N/A")=14,TRUE,FALSE))</f>
        <v>0</v>
      </c>
      <c r="N803" t="b">
        <f>AND(COUNTIF('Master list(no salts, metals)'!N802,"&lt;=1"),IF(COUNTIF('Master list(no salts, metals)'!$K802:$Y802, "#N/A")=14,TRUE,FALSE))</f>
        <v>0</v>
      </c>
      <c r="O803" t="b">
        <f>AND(COUNTIF('Master list(no salts, metals)'!O802,"&lt;=1"),IF(COUNTIF('Master list(no salts, metals)'!$K802:$Y802, "#N/A")=14,TRUE,FALSE))</f>
        <v>0</v>
      </c>
      <c r="P803" t="b">
        <f>AND(COUNTIF('Master list(no salts, metals)'!P802,"&lt;=1"),IF(COUNTIF('Master list(no salts, metals)'!$K802:$Y802, "#N/A")=14,TRUE,FALSE))</f>
        <v>0</v>
      </c>
      <c r="Q803" t="b">
        <f>AND(COUNTIF('Master list(no salts, metals)'!Q802,"&lt;=1"),IF(COUNTIF('Master list(no salts, metals)'!$K802:$Y802, "#N/A")=14,TRUE,FALSE))</f>
        <v>0</v>
      </c>
      <c r="R803" t="b">
        <f>AND(COUNTIF('Master list(no salts, metals)'!R802,"&lt;=1"),IF(COUNTIF('Master list(no salts, metals)'!$K802:$Y802, "#N/A")=14,TRUE,FALSE))</f>
        <v>0</v>
      </c>
      <c r="S803" t="b">
        <f>AND(COUNTIF('Master list(no salts, metals)'!S802,"&lt;=1"),IF(COUNTIF('Master list(no salts, metals)'!$K802:$Y802, "#N/A")=14,TRUE,FALSE))</f>
        <v>0</v>
      </c>
      <c r="T803" t="b">
        <f>AND(COUNTIF('Master list(no salts, metals)'!T802,"&lt;=1"),IF(COUNTIF('Master list(no salts, metals)'!$K802:$Y802, "#N/A")=14,TRUE,FALSE))</f>
        <v>0</v>
      </c>
      <c r="U803" t="b">
        <f>AND(COUNTIF('Master list(no salts, metals)'!U802,"&lt;=1"),IF(COUNTIF('Master list(no salts, metals)'!$K802:$Y802, "#N/A")=14,TRUE,FALSE))</f>
        <v>0</v>
      </c>
      <c r="V803" t="b">
        <f>AND(COUNTIF('Master list(no salts, metals)'!V802,"&lt;=1"),IF(COUNTIF('Master list(no salts, metals)'!$K802:$Y802, "#N/A")=14,TRUE,FALSE))</f>
        <v>0</v>
      </c>
      <c r="W803" t="b">
        <f>AND(COUNTIF('Master list(no salts, metals)'!W802,"&lt;=1"),IF(COUNTIF('Master list(no salts, metals)'!$K802:$Y802, "#N/A")=14,TRUE,FALSE))</f>
        <v>0</v>
      </c>
      <c r="X803" t="b">
        <f>AND(COUNTIF('Master list(no salts, metals)'!X802,"&lt;=1"),IF(COUNTIF('Master list(no salts, metals)'!$K802:$Y802, "#N/A")=14,TRUE,FALSE))</f>
        <v>0</v>
      </c>
      <c r="Y803" t="b">
        <f>AND(COUNTIF('Master list(no salts, metals)'!Y802,"&lt;=1"),IF(COUNTIF('Master list(no salts, metals)'!$K802:$Y802, "#N/A")=14,TRUE,FALSE))</f>
        <v>0</v>
      </c>
    </row>
    <row r="804" spans="11:25" x14ac:dyDescent="0.25">
      <c r="K804" t="b">
        <f>AND(COUNTIF('Master list(no salts, metals)'!K803,"&lt;=1"),IF(COUNTIF('Master list(no salts, metals)'!$K803:$Y803, "#N/A")=14,TRUE,FALSE))</f>
        <v>0</v>
      </c>
      <c r="L804" t="b">
        <f>AND(COUNTIF('Master list(no salts, metals)'!L803,"&lt;=1"),IF(COUNTIF('Master list(no salts, metals)'!$K803:$Y803, "#N/A")=14,TRUE,FALSE))</f>
        <v>0</v>
      </c>
      <c r="M804" t="b">
        <f>AND(COUNTIF('Master list(no salts, metals)'!M803,"&lt;=1"),IF(COUNTIF('Master list(no salts, metals)'!$K803:$Y803, "#N/A")=14,TRUE,FALSE))</f>
        <v>0</v>
      </c>
      <c r="N804" t="b">
        <f>AND(COUNTIF('Master list(no salts, metals)'!N803,"&lt;=1"),IF(COUNTIF('Master list(no salts, metals)'!$K803:$Y803, "#N/A")=14,TRUE,FALSE))</f>
        <v>0</v>
      </c>
      <c r="O804" t="b">
        <f>AND(COUNTIF('Master list(no salts, metals)'!O803,"&lt;=1"),IF(COUNTIF('Master list(no salts, metals)'!$K803:$Y803, "#N/A")=14,TRUE,FALSE))</f>
        <v>0</v>
      </c>
      <c r="P804" t="b">
        <f>AND(COUNTIF('Master list(no salts, metals)'!P803,"&lt;=1"),IF(COUNTIF('Master list(no salts, metals)'!$K803:$Y803, "#N/A")=14,TRUE,FALSE))</f>
        <v>0</v>
      </c>
      <c r="Q804" t="b">
        <f>AND(COUNTIF('Master list(no salts, metals)'!Q803,"&lt;=1"),IF(COUNTIF('Master list(no salts, metals)'!$K803:$Y803, "#N/A")=14,TRUE,FALSE))</f>
        <v>0</v>
      </c>
      <c r="R804" t="b">
        <f>AND(COUNTIF('Master list(no salts, metals)'!R803,"&lt;=1"),IF(COUNTIF('Master list(no salts, metals)'!$K803:$Y803, "#N/A")=14,TRUE,FALSE))</f>
        <v>0</v>
      </c>
      <c r="S804" t="b">
        <f>AND(COUNTIF('Master list(no salts, metals)'!S803,"&lt;=1"),IF(COUNTIF('Master list(no salts, metals)'!$K803:$Y803, "#N/A")=14,TRUE,FALSE))</f>
        <v>0</v>
      </c>
      <c r="T804" t="b">
        <f>AND(COUNTIF('Master list(no salts, metals)'!T803,"&lt;=1"),IF(COUNTIF('Master list(no salts, metals)'!$K803:$Y803, "#N/A")=14,TRUE,FALSE))</f>
        <v>0</v>
      </c>
      <c r="U804" t="b">
        <f>AND(COUNTIF('Master list(no salts, metals)'!U803,"&lt;=1"),IF(COUNTIF('Master list(no salts, metals)'!$K803:$Y803, "#N/A")=14,TRUE,FALSE))</f>
        <v>0</v>
      </c>
      <c r="V804" t="b">
        <f>AND(COUNTIF('Master list(no salts, metals)'!V803,"&lt;=1"),IF(COUNTIF('Master list(no salts, metals)'!$K803:$Y803, "#N/A")=14,TRUE,FALSE))</f>
        <v>0</v>
      </c>
      <c r="W804" t="b">
        <f>AND(COUNTIF('Master list(no salts, metals)'!W803,"&lt;=1"),IF(COUNTIF('Master list(no salts, metals)'!$K803:$Y803, "#N/A")=14,TRUE,FALSE))</f>
        <v>1</v>
      </c>
      <c r="X804" t="b">
        <f>AND(COUNTIF('Master list(no salts, metals)'!X803,"&lt;=1"),IF(COUNTIF('Master list(no salts, metals)'!$K803:$Y803, "#N/A")=14,TRUE,FALSE))</f>
        <v>0</v>
      </c>
      <c r="Y804" t="b">
        <f>AND(COUNTIF('Master list(no salts, metals)'!Y803,"&lt;=1"),IF(COUNTIF('Master list(no salts, metals)'!$K803:$Y803, "#N/A")=14,TRUE,FALSE))</f>
        <v>0</v>
      </c>
    </row>
    <row r="805" spans="11:25" x14ac:dyDescent="0.25">
      <c r="K805" t="b">
        <f>AND(COUNTIF('Master list(no salts, metals)'!K804,"&lt;=1"),IF(COUNTIF('Master list(no salts, metals)'!$K804:$Y804, "#N/A")=14,TRUE,FALSE))</f>
        <v>0</v>
      </c>
      <c r="L805" t="b">
        <f>AND(COUNTIF('Master list(no salts, metals)'!L804,"&lt;=1"),IF(COUNTIF('Master list(no salts, metals)'!$K804:$Y804, "#N/A")=14,TRUE,FALSE))</f>
        <v>0</v>
      </c>
      <c r="M805" t="b">
        <f>AND(COUNTIF('Master list(no salts, metals)'!M804,"&lt;=1"),IF(COUNTIF('Master list(no salts, metals)'!$K804:$Y804, "#N/A")=14,TRUE,FALSE))</f>
        <v>0</v>
      </c>
      <c r="N805" t="b">
        <f>AND(COUNTIF('Master list(no salts, metals)'!N804,"&lt;=1"),IF(COUNTIF('Master list(no salts, metals)'!$K804:$Y804, "#N/A")=14,TRUE,FALSE))</f>
        <v>0</v>
      </c>
      <c r="O805" t="b">
        <f>AND(COUNTIF('Master list(no salts, metals)'!O804,"&lt;=1"),IF(COUNTIF('Master list(no salts, metals)'!$K804:$Y804, "#N/A")=14,TRUE,FALSE))</f>
        <v>0</v>
      </c>
      <c r="P805" t="b">
        <f>AND(COUNTIF('Master list(no salts, metals)'!P804,"&lt;=1"),IF(COUNTIF('Master list(no salts, metals)'!$K804:$Y804, "#N/A")=14,TRUE,FALSE))</f>
        <v>0</v>
      </c>
      <c r="Q805" t="b">
        <f>AND(COUNTIF('Master list(no salts, metals)'!Q804,"&lt;=1"),IF(COUNTIF('Master list(no salts, metals)'!$K804:$Y804, "#N/A")=14,TRUE,FALSE))</f>
        <v>0</v>
      </c>
      <c r="R805" t="b">
        <f>AND(COUNTIF('Master list(no salts, metals)'!R804,"&lt;=1"),IF(COUNTIF('Master list(no salts, metals)'!$K804:$Y804, "#N/A")=14,TRUE,FALSE))</f>
        <v>0</v>
      </c>
      <c r="S805" t="b">
        <f>AND(COUNTIF('Master list(no salts, metals)'!S804,"&lt;=1"),IF(COUNTIF('Master list(no salts, metals)'!$K804:$Y804, "#N/A")=14,TRUE,FALSE))</f>
        <v>0</v>
      </c>
      <c r="T805" t="b">
        <f>AND(COUNTIF('Master list(no salts, metals)'!T804,"&lt;=1"),IF(COUNTIF('Master list(no salts, metals)'!$K804:$Y804, "#N/A")=14,TRUE,FALSE))</f>
        <v>0</v>
      </c>
      <c r="U805" t="b">
        <f>AND(COUNTIF('Master list(no salts, metals)'!U804,"&lt;=1"),IF(COUNTIF('Master list(no salts, metals)'!$K804:$Y804, "#N/A")=14,TRUE,FALSE))</f>
        <v>0</v>
      </c>
      <c r="V805" t="b">
        <f>AND(COUNTIF('Master list(no salts, metals)'!V804,"&lt;=1"),IF(COUNTIF('Master list(no salts, metals)'!$K804:$Y804, "#N/A")=14,TRUE,FALSE))</f>
        <v>0</v>
      </c>
      <c r="W805" t="b">
        <f>AND(COUNTIF('Master list(no salts, metals)'!W804,"&lt;=1"),IF(COUNTIF('Master list(no salts, metals)'!$K804:$Y804, "#N/A")=14,TRUE,FALSE))</f>
        <v>1</v>
      </c>
      <c r="X805" t="b">
        <f>AND(COUNTIF('Master list(no salts, metals)'!X804,"&lt;=1"),IF(COUNTIF('Master list(no salts, metals)'!$K804:$Y804, "#N/A")=14,TRUE,FALSE))</f>
        <v>0</v>
      </c>
      <c r="Y805" t="b">
        <f>AND(COUNTIF('Master list(no salts, metals)'!Y804,"&lt;=1"),IF(COUNTIF('Master list(no salts, metals)'!$K804:$Y804, "#N/A")=14,TRUE,FALSE))</f>
        <v>0</v>
      </c>
    </row>
    <row r="806" spans="11:25" x14ac:dyDescent="0.25">
      <c r="K806" t="b">
        <f>AND(COUNTIF('Master list(no salts, metals)'!K805,"&lt;=1"),IF(COUNTIF('Master list(no salts, metals)'!$K805:$Y805, "#N/A")=14,TRUE,FALSE))</f>
        <v>0</v>
      </c>
      <c r="L806" t="b">
        <f>AND(COUNTIF('Master list(no salts, metals)'!L805,"&lt;=1"),IF(COUNTIF('Master list(no salts, metals)'!$K805:$Y805, "#N/A")=14,TRUE,FALSE))</f>
        <v>0</v>
      </c>
      <c r="M806" t="b">
        <f>AND(COUNTIF('Master list(no salts, metals)'!M805,"&lt;=1"),IF(COUNTIF('Master list(no salts, metals)'!$K805:$Y805, "#N/A")=14,TRUE,FALSE))</f>
        <v>0</v>
      </c>
      <c r="N806" t="b">
        <f>AND(COUNTIF('Master list(no salts, metals)'!N805,"&lt;=1"),IF(COUNTIF('Master list(no salts, metals)'!$K805:$Y805, "#N/A")=14,TRUE,FALSE))</f>
        <v>0</v>
      </c>
      <c r="O806" t="b">
        <f>AND(COUNTIF('Master list(no salts, metals)'!O805,"&lt;=1"),IF(COUNTIF('Master list(no salts, metals)'!$K805:$Y805, "#N/A")=14,TRUE,FALSE))</f>
        <v>0</v>
      </c>
      <c r="P806" t="b">
        <f>AND(COUNTIF('Master list(no salts, metals)'!P805,"&lt;=1"),IF(COUNTIF('Master list(no salts, metals)'!$K805:$Y805, "#N/A")=14,TRUE,FALSE))</f>
        <v>0</v>
      </c>
      <c r="Q806" t="b">
        <f>AND(COUNTIF('Master list(no salts, metals)'!Q805,"&lt;=1"),IF(COUNTIF('Master list(no salts, metals)'!$K805:$Y805, "#N/A")=14,TRUE,FALSE))</f>
        <v>0</v>
      </c>
      <c r="R806" t="b">
        <f>AND(COUNTIF('Master list(no salts, metals)'!R805,"&lt;=1"),IF(COUNTIF('Master list(no salts, metals)'!$K805:$Y805, "#N/A")=14,TRUE,FALSE))</f>
        <v>0</v>
      </c>
      <c r="S806" t="b">
        <f>AND(COUNTIF('Master list(no salts, metals)'!S805,"&lt;=1"),IF(COUNTIF('Master list(no salts, metals)'!$K805:$Y805, "#N/A")=14,TRUE,FALSE))</f>
        <v>0</v>
      </c>
      <c r="T806" t="b">
        <f>AND(COUNTIF('Master list(no salts, metals)'!T805,"&lt;=1"),IF(COUNTIF('Master list(no salts, metals)'!$K805:$Y805, "#N/A")=14,TRUE,FALSE))</f>
        <v>0</v>
      </c>
      <c r="U806" t="b">
        <f>AND(COUNTIF('Master list(no salts, metals)'!U805,"&lt;=1"),IF(COUNTIF('Master list(no salts, metals)'!$K805:$Y805, "#N/A")=14,TRUE,FALSE))</f>
        <v>0</v>
      </c>
      <c r="V806" t="b">
        <f>AND(COUNTIF('Master list(no salts, metals)'!V805,"&lt;=1"),IF(COUNTIF('Master list(no salts, metals)'!$K805:$Y805, "#N/A")=14,TRUE,FALSE))</f>
        <v>0</v>
      </c>
      <c r="W806" t="b">
        <f>AND(COUNTIF('Master list(no salts, metals)'!W805,"&lt;=1"),IF(COUNTIF('Master list(no salts, metals)'!$K805:$Y805, "#N/A")=14,TRUE,FALSE))</f>
        <v>1</v>
      </c>
      <c r="X806" t="b">
        <f>AND(COUNTIF('Master list(no salts, metals)'!X805,"&lt;=1"),IF(COUNTIF('Master list(no salts, metals)'!$K805:$Y805, "#N/A")=14,TRUE,FALSE))</f>
        <v>0</v>
      </c>
      <c r="Y806" t="b">
        <f>AND(COUNTIF('Master list(no salts, metals)'!Y805,"&lt;=1"),IF(COUNTIF('Master list(no salts, metals)'!$K805:$Y805, "#N/A")=14,TRUE,FALSE))</f>
        <v>0</v>
      </c>
    </row>
    <row r="807" spans="11:25" x14ac:dyDescent="0.25">
      <c r="K807" t="b">
        <f>AND(COUNTIF('Master list(no salts, metals)'!K806,"&lt;=1"),IF(COUNTIF('Master list(no salts, metals)'!$K806:$Y806, "#N/A")=14,TRUE,FALSE))</f>
        <v>0</v>
      </c>
      <c r="L807" t="b">
        <f>AND(COUNTIF('Master list(no salts, metals)'!L806,"&lt;=1"),IF(COUNTIF('Master list(no salts, metals)'!$K806:$Y806, "#N/A")=14,TRUE,FALSE))</f>
        <v>0</v>
      </c>
      <c r="M807" t="b">
        <f>AND(COUNTIF('Master list(no salts, metals)'!M806,"&lt;=1"),IF(COUNTIF('Master list(no salts, metals)'!$K806:$Y806, "#N/A")=14,TRUE,FALSE))</f>
        <v>0</v>
      </c>
      <c r="N807" t="b">
        <f>AND(COUNTIF('Master list(no salts, metals)'!N806,"&lt;=1"),IF(COUNTIF('Master list(no salts, metals)'!$K806:$Y806, "#N/A")=14,TRUE,FALSE))</f>
        <v>0</v>
      </c>
      <c r="O807" t="b">
        <f>AND(COUNTIF('Master list(no salts, metals)'!O806,"&lt;=1"),IF(COUNTIF('Master list(no salts, metals)'!$K806:$Y806, "#N/A")=14,TRUE,FALSE))</f>
        <v>0</v>
      </c>
      <c r="P807" t="b">
        <f>AND(COUNTIF('Master list(no salts, metals)'!P806,"&lt;=1"),IF(COUNTIF('Master list(no salts, metals)'!$K806:$Y806, "#N/A")=14,TRUE,FALSE))</f>
        <v>0</v>
      </c>
      <c r="Q807" t="b">
        <f>AND(COUNTIF('Master list(no salts, metals)'!Q806,"&lt;=1"),IF(COUNTIF('Master list(no salts, metals)'!$K806:$Y806, "#N/A")=14,TRUE,FALSE))</f>
        <v>0</v>
      </c>
      <c r="R807" t="b">
        <f>AND(COUNTIF('Master list(no salts, metals)'!R806,"&lt;=1"),IF(COUNTIF('Master list(no salts, metals)'!$K806:$Y806, "#N/A")=14,TRUE,FALSE))</f>
        <v>0</v>
      </c>
      <c r="S807" t="b">
        <f>AND(COUNTIF('Master list(no salts, metals)'!S806,"&lt;=1"),IF(COUNTIF('Master list(no salts, metals)'!$K806:$Y806, "#N/A")=14,TRUE,FALSE))</f>
        <v>0</v>
      </c>
      <c r="T807" t="b">
        <f>AND(COUNTIF('Master list(no salts, metals)'!T806,"&lt;=1"),IF(COUNTIF('Master list(no salts, metals)'!$K806:$Y806, "#N/A")=14,TRUE,FALSE))</f>
        <v>0</v>
      </c>
      <c r="U807" t="b">
        <f>AND(COUNTIF('Master list(no salts, metals)'!U806,"&lt;=1"),IF(COUNTIF('Master list(no salts, metals)'!$K806:$Y806, "#N/A")=14,TRUE,FALSE))</f>
        <v>0</v>
      </c>
      <c r="V807" t="b">
        <f>AND(COUNTIF('Master list(no salts, metals)'!V806,"&lt;=1"),IF(COUNTIF('Master list(no salts, metals)'!$K806:$Y806, "#N/A")=14,TRUE,FALSE))</f>
        <v>0</v>
      </c>
      <c r="W807" t="b">
        <f>AND(COUNTIF('Master list(no salts, metals)'!W806,"&lt;=1"),IF(COUNTIF('Master list(no salts, metals)'!$K806:$Y806, "#N/A")=14,TRUE,FALSE))</f>
        <v>0</v>
      </c>
      <c r="X807" t="b">
        <f>AND(COUNTIF('Master list(no salts, metals)'!X806,"&lt;=1"),IF(COUNTIF('Master list(no salts, metals)'!$K806:$Y806, "#N/A")=14,TRUE,FALSE))</f>
        <v>0</v>
      </c>
      <c r="Y807" t="b">
        <f>AND(COUNTIF('Master list(no salts, metals)'!Y806,"&lt;=1"),IF(COUNTIF('Master list(no salts, metals)'!$K806:$Y806, "#N/A")=14,TRUE,FALSE))</f>
        <v>0</v>
      </c>
    </row>
    <row r="808" spans="11:25" x14ac:dyDescent="0.25">
      <c r="K808" t="b">
        <f>AND(COUNTIF('Master list(no salts, metals)'!K807,"&lt;=1"),IF(COUNTIF('Master list(no salts, metals)'!$K807:$Y807, "#N/A")=14,TRUE,FALSE))</f>
        <v>0</v>
      </c>
      <c r="L808" t="b">
        <f>AND(COUNTIF('Master list(no salts, metals)'!L807,"&lt;=1"),IF(COUNTIF('Master list(no salts, metals)'!$K807:$Y807, "#N/A")=14,TRUE,FALSE))</f>
        <v>0</v>
      </c>
      <c r="M808" t="b">
        <f>AND(COUNTIF('Master list(no salts, metals)'!M807,"&lt;=1"),IF(COUNTIF('Master list(no salts, metals)'!$K807:$Y807, "#N/A")=14,TRUE,FALSE))</f>
        <v>0</v>
      </c>
      <c r="N808" t="b">
        <f>AND(COUNTIF('Master list(no salts, metals)'!N807,"&lt;=1"),IF(COUNTIF('Master list(no salts, metals)'!$K807:$Y807, "#N/A")=14,TRUE,FALSE))</f>
        <v>0</v>
      </c>
      <c r="O808" t="b">
        <f>AND(COUNTIF('Master list(no salts, metals)'!O807,"&lt;=1"),IF(COUNTIF('Master list(no salts, metals)'!$K807:$Y807, "#N/A")=14,TRUE,FALSE))</f>
        <v>0</v>
      </c>
      <c r="P808" t="b">
        <f>AND(COUNTIF('Master list(no salts, metals)'!P807,"&lt;=1"),IF(COUNTIF('Master list(no salts, metals)'!$K807:$Y807, "#N/A")=14,TRUE,FALSE))</f>
        <v>0</v>
      </c>
      <c r="Q808" t="b">
        <f>AND(COUNTIF('Master list(no salts, metals)'!Q807,"&lt;=1"),IF(COUNTIF('Master list(no salts, metals)'!$K807:$Y807, "#N/A")=14,TRUE,FALSE))</f>
        <v>0</v>
      </c>
      <c r="R808" t="b">
        <f>AND(COUNTIF('Master list(no salts, metals)'!R807,"&lt;=1"),IF(COUNTIF('Master list(no salts, metals)'!$K807:$Y807, "#N/A")=14,TRUE,FALSE))</f>
        <v>0</v>
      </c>
      <c r="S808" t="b">
        <f>AND(COUNTIF('Master list(no salts, metals)'!S807,"&lt;=1"),IF(COUNTIF('Master list(no salts, metals)'!$K807:$Y807, "#N/A")=14,TRUE,FALSE))</f>
        <v>0</v>
      </c>
      <c r="T808" t="b">
        <f>AND(COUNTIF('Master list(no salts, metals)'!T807,"&lt;=1"),IF(COUNTIF('Master list(no salts, metals)'!$K807:$Y807, "#N/A")=14,TRUE,FALSE))</f>
        <v>0</v>
      </c>
      <c r="U808" t="b">
        <f>AND(COUNTIF('Master list(no salts, metals)'!U807,"&lt;=1"),IF(COUNTIF('Master list(no salts, metals)'!$K807:$Y807, "#N/A")=14,TRUE,FALSE))</f>
        <v>0</v>
      </c>
      <c r="V808" t="b">
        <f>AND(COUNTIF('Master list(no salts, metals)'!V807,"&lt;=1"),IF(COUNTIF('Master list(no salts, metals)'!$K807:$Y807, "#N/A")=14,TRUE,FALSE))</f>
        <v>0</v>
      </c>
      <c r="W808" t="b">
        <f>AND(COUNTIF('Master list(no salts, metals)'!W807,"&lt;=1"),IF(COUNTIF('Master list(no salts, metals)'!$K807:$Y807, "#N/A")=14,TRUE,FALSE))</f>
        <v>1</v>
      </c>
      <c r="X808" t="b">
        <f>AND(COUNTIF('Master list(no salts, metals)'!X807,"&lt;=1"),IF(COUNTIF('Master list(no salts, metals)'!$K807:$Y807, "#N/A")=14,TRUE,FALSE))</f>
        <v>0</v>
      </c>
      <c r="Y808" t="b">
        <f>AND(COUNTIF('Master list(no salts, metals)'!Y807,"&lt;=1"),IF(COUNTIF('Master list(no salts, metals)'!$K807:$Y807, "#N/A")=14,TRUE,FALSE))</f>
        <v>0</v>
      </c>
    </row>
    <row r="809" spans="11:25" x14ac:dyDescent="0.25">
      <c r="K809" t="b">
        <f>AND(COUNTIF('Master list(no salts, metals)'!K808,"&lt;=1"),IF(COUNTIF('Master list(no salts, metals)'!$K808:$Y808, "#N/A")=14,TRUE,FALSE))</f>
        <v>0</v>
      </c>
      <c r="L809" t="b">
        <f>AND(COUNTIF('Master list(no salts, metals)'!L808,"&lt;=1"),IF(COUNTIF('Master list(no salts, metals)'!$K808:$Y808, "#N/A")=14,TRUE,FALSE))</f>
        <v>0</v>
      </c>
      <c r="M809" t="b">
        <f>AND(COUNTIF('Master list(no salts, metals)'!M808,"&lt;=1"),IF(COUNTIF('Master list(no salts, metals)'!$K808:$Y808, "#N/A")=14,TRUE,FALSE))</f>
        <v>0</v>
      </c>
      <c r="N809" t="b">
        <f>AND(COUNTIF('Master list(no salts, metals)'!N808,"&lt;=1"),IF(COUNTIF('Master list(no salts, metals)'!$K808:$Y808, "#N/A")=14,TRUE,FALSE))</f>
        <v>0</v>
      </c>
      <c r="O809" t="b">
        <f>AND(COUNTIF('Master list(no salts, metals)'!O808,"&lt;=1"),IF(COUNTIF('Master list(no salts, metals)'!$K808:$Y808, "#N/A")=14,TRUE,FALSE))</f>
        <v>0</v>
      </c>
      <c r="P809" t="b">
        <f>AND(COUNTIF('Master list(no salts, metals)'!P808,"&lt;=1"),IF(COUNTIF('Master list(no salts, metals)'!$K808:$Y808, "#N/A")=14,TRUE,FALSE))</f>
        <v>0</v>
      </c>
      <c r="Q809" t="b">
        <f>AND(COUNTIF('Master list(no salts, metals)'!Q808,"&lt;=1"),IF(COUNTIF('Master list(no salts, metals)'!$K808:$Y808, "#N/A")=14,TRUE,FALSE))</f>
        <v>0</v>
      </c>
      <c r="R809" t="b">
        <f>AND(COUNTIF('Master list(no salts, metals)'!R808,"&lt;=1"),IF(COUNTIF('Master list(no salts, metals)'!$K808:$Y808, "#N/A")=14,TRUE,FALSE))</f>
        <v>0</v>
      </c>
      <c r="S809" t="b">
        <f>AND(COUNTIF('Master list(no salts, metals)'!S808,"&lt;=1"),IF(COUNTIF('Master list(no salts, metals)'!$K808:$Y808, "#N/A")=14,TRUE,FALSE))</f>
        <v>0</v>
      </c>
      <c r="T809" t="b">
        <f>AND(COUNTIF('Master list(no salts, metals)'!T808,"&lt;=1"),IF(COUNTIF('Master list(no salts, metals)'!$K808:$Y808, "#N/A")=14,TRUE,FALSE))</f>
        <v>0</v>
      </c>
      <c r="U809" t="b">
        <f>AND(COUNTIF('Master list(no salts, metals)'!U808,"&lt;=1"),IF(COUNTIF('Master list(no salts, metals)'!$K808:$Y808, "#N/A")=14,TRUE,FALSE))</f>
        <v>0</v>
      </c>
      <c r="V809" t="b">
        <f>AND(COUNTIF('Master list(no salts, metals)'!V808,"&lt;=1"),IF(COUNTIF('Master list(no salts, metals)'!$K808:$Y808, "#N/A")=14,TRUE,FALSE))</f>
        <v>0</v>
      </c>
      <c r="W809" t="b">
        <f>AND(COUNTIF('Master list(no salts, metals)'!W808,"&lt;=1"),IF(COUNTIF('Master list(no salts, metals)'!$K808:$Y808, "#N/A")=14,TRUE,FALSE))</f>
        <v>1</v>
      </c>
      <c r="X809" t="b">
        <f>AND(COUNTIF('Master list(no salts, metals)'!X808,"&lt;=1"),IF(COUNTIF('Master list(no salts, metals)'!$K808:$Y808, "#N/A")=14,TRUE,FALSE))</f>
        <v>0</v>
      </c>
      <c r="Y809" t="b">
        <f>AND(COUNTIF('Master list(no salts, metals)'!Y808,"&lt;=1"),IF(COUNTIF('Master list(no salts, metals)'!$K808:$Y808, "#N/A")=14,TRUE,FALSE))</f>
        <v>0</v>
      </c>
    </row>
    <row r="810" spans="11:25" x14ac:dyDescent="0.25">
      <c r="K810" t="b">
        <f>AND(COUNTIF('Master list(no salts, metals)'!K809,"&lt;=1"),IF(COUNTIF('Master list(no salts, metals)'!$K809:$Y809, "#N/A")=14,TRUE,FALSE))</f>
        <v>0</v>
      </c>
      <c r="L810" t="b">
        <f>AND(COUNTIF('Master list(no salts, metals)'!L809,"&lt;=1"),IF(COUNTIF('Master list(no salts, metals)'!$K809:$Y809, "#N/A")=14,TRUE,FALSE))</f>
        <v>0</v>
      </c>
      <c r="M810" t="b">
        <f>AND(COUNTIF('Master list(no salts, metals)'!M809,"&lt;=1"),IF(COUNTIF('Master list(no salts, metals)'!$K809:$Y809, "#N/A")=14,TRUE,FALSE))</f>
        <v>0</v>
      </c>
      <c r="N810" t="b">
        <f>AND(COUNTIF('Master list(no salts, metals)'!N809,"&lt;=1"),IF(COUNTIF('Master list(no salts, metals)'!$K809:$Y809, "#N/A")=14,TRUE,FALSE))</f>
        <v>0</v>
      </c>
      <c r="O810" t="b">
        <f>AND(COUNTIF('Master list(no salts, metals)'!O809,"&lt;=1"),IF(COUNTIF('Master list(no salts, metals)'!$K809:$Y809, "#N/A")=14,TRUE,FALSE))</f>
        <v>0</v>
      </c>
      <c r="P810" t="b">
        <f>AND(COUNTIF('Master list(no salts, metals)'!P809,"&lt;=1"),IF(COUNTIF('Master list(no salts, metals)'!$K809:$Y809, "#N/A")=14,TRUE,FALSE))</f>
        <v>0</v>
      </c>
      <c r="Q810" t="b">
        <f>AND(COUNTIF('Master list(no salts, metals)'!Q809,"&lt;=1"),IF(COUNTIF('Master list(no salts, metals)'!$K809:$Y809, "#N/A")=14,TRUE,FALSE))</f>
        <v>0</v>
      </c>
      <c r="R810" t="b">
        <f>AND(COUNTIF('Master list(no salts, metals)'!R809,"&lt;=1"),IF(COUNTIF('Master list(no salts, metals)'!$K809:$Y809, "#N/A")=14,TRUE,FALSE))</f>
        <v>0</v>
      </c>
      <c r="S810" t="b">
        <f>AND(COUNTIF('Master list(no salts, metals)'!S809,"&lt;=1"),IF(COUNTIF('Master list(no salts, metals)'!$K809:$Y809, "#N/A")=14,TRUE,FALSE))</f>
        <v>0</v>
      </c>
      <c r="T810" t="b">
        <f>AND(COUNTIF('Master list(no salts, metals)'!T809,"&lt;=1"),IF(COUNTIF('Master list(no salts, metals)'!$K809:$Y809, "#N/A")=14,TRUE,FALSE))</f>
        <v>1</v>
      </c>
      <c r="U810" t="b">
        <f>AND(COUNTIF('Master list(no salts, metals)'!U809,"&lt;=1"),IF(COUNTIF('Master list(no salts, metals)'!$K809:$Y809, "#N/A")=14,TRUE,FALSE))</f>
        <v>0</v>
      </c>
      <c r="V810" t="b">
        <f>AND(COUNTIF('Master list(no salts, metals)'!V809,"&lt;=1"),IF(COUNTIF('Master list(no salts, metals)'!$K809:$Y809, "#N/A")=14,TRUE,FALSE))</f>
        <v>0</v>
      </c>
      <c r="W810" t="b">
        <f>AND(COUNTIF('Master list(no salts, metals)'!W809,"&lt;=1"),IF(COUNTIF('Master list(no salts, metals)'!$K809:$Y809, "#N/A")=14,TRUE,FALSE))</f>
        <v>0</v>
      </c>
      <c r="X810" t="b">
        <f>AND(COUNTIF('Master list(no salts, metals)'!X809,"&lt;=1"),IF(COUNTIF('Master list(no salts, metals)'!$K809:$Y809, "#N/A")=14,TRUE,FALSE))</f>
        <v>0</v>
      </c>
      <c r="Y810" t="b">
        <f>AND(COUNTIF('Master list(no salts, metals)'!Y809,"&lt;=1"),IF(COUNTIF('Master list(no salts, metals)'!$K809:$Y809, "#N/A")=14,TRUE,FALSE))</f>
        <v>0</v>
      </c>
    </row>
    <row r="811" spans="11:25" x14ac:dyDescent="0.25">
      <c r="K811" t="b">
        <f>AND(COUNTIF('Master list(no salts, metals)'!K810,"&lt;=1"),IF(COUNTIF('Master list(no salts, metals)'!$K810:$Y810, "#N/A")=14,TRUE,FALSE))</f>
        <v>0</v>
      </c>
      <c r="L811" t="b">
        <f>AND(COUNTIF('Master list(no salts, metals)'!L810,"&lt;=1"),IF(COUNTIF('Master list(no salts, metals)'!$K810:$Y810, "#N/A")=14,TRUE,FALSE))</f>
        <v>0</v>
      </c>
      <c r="M811" t="b">
        <f>AND(COUNTIF('Master list(no salts, metals)'!M810,"&lt;=1"),IF(COUNTIF('Master list(no salts, metals)'!$K810:$Y810, "#N/A")=14,TRUE,FALSE))</f>
        <v>0</v>
      </c>
      <c r="N811" t="b">
        <f>AND(COUNTIF('Master list(no salts, metals)'!N810,"&lt;=1"),IF(COUNTIF('Master list(no salts, metals)'!$K810:$Y810, "#N/A")=14,TRUE,FALSE))</f>
        <v>0</v>
      </c>
      <c r="O811" t="b">
        <f>AND(COUNTIF('Master list(no salts, metals)'!O810,"&lt;=1"),IF(COUNTIF('Master list(no salts, metals)'!$K810:$Y810, "#N/A")=14,TRUE,FALSE))</f>
        <v>0</v>
      </c>
      <c r="P811" t="b">
        <f>AND(COUNTIF('Master list(no salts, metals)'!P810,"&lt;=1"),IF(COUNTIF('Master list(no salts, metals)'!$K810:$Y810, "#N/A")=14,TRUE,FALSE))</f>
        <v>0</v>
      </c>
      <c r="Q811" t="b">
        <f>AND(COUNTIF('Master list(no salts, metals)'!Q810,"&lt;=1"),IF(COUNTIF('Master list(no salts, metals)'!$K810:$Y810, "#N/A")=14,TRUE,FALSE))</f>
        <v>0</v>
      </c>
      <c r="R811" t="b">
        <f>AND(COUNTIF('Master list(no salts, metals)'!R810,"&lt;=1"),IF(COUNTIF('Master list(no salts, metals)'!$K810:$Y810, "#N/A")=14,TRUE,FALSE))</f>
        <v>0</v>
      </c>
      <c r="S811" t="b">
        <f>AND(COUNTIF('Master list(no salts, metals)'!S810,"&lt;=1"),IF(COUNTIF('Master list(no salts, metals)'!$K810:$Y810, "#N/A")=14,TRUE,FALSE))</f>
        <v>0</v>
      </c>
      <c r="T811" t="b">
        <f>AND(COUNTIF('Master list(no salts, metals)'!T810,"&lt;=1"),IF(COUNTIF('Master list(no salts, metals)'!$K810:$Y810, "#N/A")=14,TRUE,FALSE))</f>
        <v>1</v>
      </c>
      <c r="U811" t="b">
        <f>AND(COUNTIF('Master list(no salts, metals)'!U810,"&lt;=1"),IF(COUNTIF('Master list(no salts, metals)'!$K810:$Y810, "#N/A")=14,TRUE,FALSE))</f>
        <v>0</v>
      </c>
      <c r="V811" t="b">
        <f>AND(COUNTIF('Master list(no salts, metals)'!V810,"&lt;=1"),IF(COUNTIF('Master list(no salts, metals)'!$K810:$Y810, "#N/A")=14,TRUE,FALSE))</f>
        <v>0</v>
      </c>
      <c r="W811" t="b">
        <f>AND(COUNTIF('Master list(no salts, metals)'!W810,"&lt;=1"),IF(COUNTIF('Master list(no salts, metals)'!$K810:$Y810, "#N/A")=14,TRUE,FALSE))</f>
        <v>0</v>
      </c>
      <c r="X811" t="b">
        <f>AND(COUNTIF('Master list(no salts, metals)'!X810,"&lt;=1"),IF(COUNTIF('Master list(no salts, metals)'!$K810:$Y810, "#N/A")=14,TRUE,FALSE))</f>
        <v>0</v>
      </c>
      <c r="Y811" t="b">
        <f>AND(COUNTIF('Master list(no salts, metals)'!Y810,"&lt;=1"),IF(COUNTIF('Master list(no salts, metals)'!$K810:$Y810, "#N/A")=14,TRUE,FALSE))</f>
        <v>0</v>
      </c>
    </row>
    <row r="812" spans="11:25" x14ac:dyDescent="0.25">
      <c r="K812" t="b">
        <f>AND(COUNTIF('Master list(no salts, metals)'!K811,"&lt;=1"),IF(COUNTIF('Master list(no salts, metals)'!$K811:$Y811, "#N/A")=14,TRUE,FALSE))</f>
        <v>0</v>
      </c>
      <c r="L812" t="b">
        <f>AND(COUNTIF('Master list(no salts, metals)'!L811,"&lt;=1"),IF(COUNTIF('Master list(no salts, metals)'!$K811:$Y811, "#N/A")=14,TRUE,FALSE))</f>
        <v>0</v>
      </c>
      <c r="M812" t="b">
        <f>AND(COUNTIF('Master list(no salts, metals)'!M811,"&lt;=1"),IF(COUNTIF('Master list(no salts, metals)'!$K811:$Y811, "#N/A")=14,TRUE,FALSE))</f>
        <v>0</v>
      </c>
      <c r="N812" t="b">
        <f>AND(COUNTIF('Master list(no salts, metals)'!N811,"&lt;=1"),IF(COUNTIF('Master list(no salts, metals)'!$K811:$Y811, "#N/A")=14,TRUE,FALSE))</f>
        <v>0</v>
      </c>
      <c r="O812" t="b">
        <f>AND(COUNTIF('Master list(no salts, metals)'!O811,"&lt;=1"),IF(COUNTIF('Master list(no salts, metals)'!$K811:$Y811, "#N/A")=14,TRUE,FALSE))</f>
        <v>0</v>
      </c>
      <c r="P812" t="b">
        <f>AND(COUNTIF('Master list(no salts, metals)'!P811,"&lt;=1"),IF(COUNTIF('Master list(no salts, metals)'!$K811:$Y811, "#N/A")=14,TRUE,FALSE))</f>
        <v>0</v>
      </c>
      <c r="Q812" t="b">
        <f>AND(COUNTIF('Master list(no salts, metals)'!Q811,"&lt;=1"),IF(COUNTIF('Master list(no salts, metals)'!$K811:$Y811, "#N/A")=14,TRUE,FALSE))</f>
        <v>0</v>
      </c>
      <c r="R812" t="b">
        <f>AND(COUNTIF('Master list(no salts, metals)'!R811,"&lt;=1"),IF(COUNTIF('Master list(no salts, metals)'!$K811:$Y811, "#N/A")=14,TRUE,FALSE))</f>
        <v>0</v>
      </c>
      <c r="S812" t="b">
        <f>AND(COUNTIF('Master list(no salts, metals)'!S811,"&lt;=1"),IF(COUNTIF('Master list(no salts, metals)'!$K811:$Y811, "#N/A")=14,TRUE,FALSE))</f>
        <v>0</v>
      </c>
      <c r="T812" t="b">
        <f>AND(COUNTIF('Master list(no salts, metals)'!T811,"&lt;=1"),IF(COUNTIF('Master list(no salts, metals)'!$K811:$Y811, "#N/A")=14,TRUE,FALSE))</f>
        <v>1</v>
      </c>
      <c r="U812" t="b">
        <f>AND(COUNTIF('Master list(no salts, metals)'!U811,"&lt;=1"),IF(COUNTIF('Master list(no salts, metals)'!$K811:$Y811, "#N/A")=14,TRUE,FALSE))</f>
        <v>0</v>
      </c>
      <c r="V812" t="b">
        <f>AND(COUNTIF('Master list(no salts, metals)'!V811,"&lt;=1"),IF(COUNTIF('Master list(no salts, metals)'!$K811:$Y811, "#N/A")=14,TRUE,FALSE))</f>
        <v>0</v>
      </c>
      <c r="W812" t="b">
        <f>AND(COUNTIF('Master list(no salts, metals)'!W811,"&lt;=1"),IF(COUNTIF('Master list(no salts, metals)'!$K811:$Y811, "#N/A")=14,TRUE,FALSE))</f>
        <v>0</v>
      </c>
      <c r="X812" t="b">
        <f>AND(COUNTIF('Master list(no salts, metals)'!X811,"&lt;=1"),IF(COUNTIF('Master list(no salts, metals)'!$K811:$Y811, "#N/A")=14,TRUE,FALSE))</f>
        <v>0</v>
      </c>
      <c r="Y812" t="b">
        <f>AND(COUNTIF('Master list(no salts, metals)'!Y811,"&lt;=1"),IF(COUNTIF('Master list(no salts, metals)'!$K811:$Y811, "#N/A")=14,TRUE,FALSE))</f>
        <v>0</v>
      </c>
    </row>
    <row r="813" spans="11:25" x14ac:dyDescent="0.25">
      <c r="K813" t="b">
        <f>AND(COUNTIF('Master list(no salts, metals)'!K812,"&lt;=1"),IF(COUNTIF('Master list(no salts, metals)'!$K812:$Y812, "#N/A")=14,TRUE,FALSE))</f>
        <v>0</v>
      </c>
      <c r="L813" t="b">
        <f>AND(COUNTIF('Master list(no salts, metals)'!L812,"&lt;=1"),IF(COUNTIF('Master list(no salts, metals)'!$K812:$Y812, "#N/A")=14,TRUE,FALSE))</f>
        <v>0</v>
      </c>
      <c r="M813" t="b">
        <f>AND(COUNTIF('Master list(no salts, metals)'!M812,"&lt;=1"),IF(COUNTIF('Master list(no salts, metals)'!$K812:$Y812, "#N/A")=14,TRUE,FALSE))</f>
        <v>0</v>
      </c>
      <c r="N813" t="b">
        <f>AND(COUNTIF('Master list(no salts, metals)'!N812,"&lt;=1"),IF(COUNTIF('Master list(no salts, metals)'!$K812:$Y812, "#N/A")=14,TRUE,FALSE))</f>
        <v>0</v>
      </c>
      <c r="O813" t="b">
        <f>AND(COUNTIF('Master list(no salts, metals)'!O812,"&lt;=1"),IF(COUNTIF('Master list(no salts, metals)'!$K812:$Y812, "#N/A")=14,TRUE,FALSE))</f>
        <v>0</v>
      </c>
      <c r="P813" t="b">
        <f>AND(COUNTIF('Master list(no salts, metals)'!P812,"&lt;=1"),IF(COUNTIF('Master list(no salts, metals)'!$K812:$Y812, "#N/A")=14,TRUE,FALSE))</f>
        <v>0</v>
      </c>
      <c r="Q813" t="b">
        <f>AND(COUNTIF('Master list(no salts, metals)'!Q812,"&lt;=1"),IF(COUNTIF('Master list(no salts, metals)'!$K812:$Y812, "#N/A")=14,TRUE,FALSE))</f>
        <v>0</v>
      </c>
      <c r="R813" t="b">
        <f>AND(COUNTIF('Master list(no salts, metals)'!R812,"&lt;=1"),IF(COUNTIF('Master list(no salts, metals)'!$K812:$Y812, "#N/A")=14,TRUE,FALSE))</f>
        <v>0</v>
      </c>
      <c r="S813" t="b">
        <f>AND(COUNTIF('Master list(no salts, metals)'!S812,"&lt;=1"),IF(COUNTIF('Master list(no salts, metals)'!$K812:$Y812, "#N/A")=14,TRUE,FALSE))</f>
        <v>0</v>
      </c>
      <c r="T813" t="b">
        <f>AND(COUNTIF('Master list(no salts, metals)'!T812,"&lt;=1"),IF(COUNTIF('Master list(no salts, metals)'!$K812:$Y812, "#N/A")=14,TRUE,FALSE))</f>
        <v>1</v>
      </c>
      <c r="U813" t="b">
        <f>AND(COUNTIF('Master list(no salts, metals)'!U812,"&lt;=1"),IF(COUNTIF('Master list(no salts, metals)'!$K812:$Y812, "#N/A")=14,TRUE,FALSE))</f>
        <v>0</v>
      </c>
      <c r="V813" t="b">
        <f>AND(COUNTIF('Master list(no salts, metals)'!V812,"&lt;=1"),IF(COUNTIF('Master list(no salts, metals)'!$K812:$Y812, "#N/A")=14,TRUE,FALSE))</f>
        <v>0</v>
      </c>
      <c r="W813" t="b">
        <f>AND(COUNTIF('Master list(no salts, metals)'!W812,"&lt;=1"),IF(COUNTIF('Master list(no salts, metals)'!$K812:$Y812, "#N/A")=14,TRUE,FALSE))</f>
        <v>0</v>
      </c>
      <c r="X813" t="b">
        <f>AND(COUNTIF('Master list(no salts, metals)'!X812,"&lt;=1"),IF(COUNTIF('Master list(no salts, metals)'!$K812:$Y812, "#N/A")=14,TRUE,FALSE))</f>
        <v>0</v>
      </c>
      <c r="Y813" t="b">
        <f>AND(COUNTIF('Master list(no salts, metals)'!Y812,"&lt;=1"),IF(COUNTIF('Master list(no salts, metals)'!$K812:$Y812, "#N/A")=14,TRUE,FALSE))</f>
        <v>0</v>
      </c>
    </row>
    <row r="814" spans="11:25" x14ac:dyDescent="0.25">
      <c r="K814" t="b">
        <f>AND(COUNTIF('Master list(no salts, metals)'!K813,"&lt;=1"),IF(COUNTIF('Master list(no salts, metals)'!$K813:$Y813, "#N/A")=14,TRUE,FALSE))</f>
        <v>0</v>
      </c>
      <c r="L814" t="b">
        <f>AND(COUNTIF('Master list(no salts, metals)'!L813,"&lt;=1"),IF(COUNTIF('Master list(no salts, metals)'!$K813:$Y813, "#N/A")=14,TRUE,FALSE))</f>
        <v>0</v>
      </c>
      <c r="M814" t="b">
        <f>AND(COUNTIF('Master list(no salts, metals)'!M813,"&lt;=1"),IF(COUNTIF('Master list(no salts, metals)'!$K813:$Y813, "#N/A")=14,TRUE,FALSE))</f>
        <v>0</v>
      </c>
      <c r="N814" t="b">
        <f>AND(COUNTIF('Master list(no salts, metals)'!N813,"&lt;=1"),IF(COUNTIF('Master list(no salts, metals)'!$K813:$Y813, "#N/A")=14,TRUE,FALSE))</f>
        <v>0</v>
      </c>
      <c r="O814" t="b">
        <f>AND(COUNTIF('Master list(no salts, metals)'!O813,"&lt;=1"),IF(COUNTIF('Master list(no salts, metals)'!$K813:$Y813, "#N/A")=14,TRUE,FALSE))</f>
        <v>0</v>
      </c>
      <c r="P814" t="b">
        <f>AND(COUNTIF('Master list(no salts, metals)'!P813,"&lt;=1"),IF(COUNTIF('Master list(no salts, metals)'!$K813:$Y813, "#N/A")=14,TRUE,FALSE))</f>
        <v>0</v>
      </c>
      <c r="Q814" t="b">
        <f>AND(COUNTIF('Master list(no salts, metals)'!Q813,"&lt;=1"),IF(COUNTIF('Master list(no salts, metals)'!$K813:$Y813, "#N/A")=14,TRUE,FALSE))</f>
        <v>0</v>
      </c>
      <c r="R814" t="b">
        <f>AND(COUNTIF('Master list(no salts, metals)'!R813,"&lt;=1"),IF(COUNTIF('Master list(no salts, metals)'!$K813:$Y813, "#N/A")=14,TRUE,FALSE))</f>
        <v>0</v>
      </c>
      <c r="S814" t="b">
        <f>AND(COUNTIF('Master list(no salts, metals)'!S813,"&lt;=1"),IF(COUNTIF('Master list(no salts, metals)'!$K813:$Y813, "#N/A")=14,TRUE,FALSE))</f>
        <v>0</v>
      </c>
      <c r="T814" t="b">
        <f>AND(COUNTIF('Master list(no salts, metals)'!T813,"&lt;=1"),IF(COUNTIF('Master list(no salts, metals)'!$K813:$Y813, "#N/A")=14,TRUE,FALSE))</f>
        <v>0</v>
      </c>
      <c r="U814" t="b">
        <f>AND(COUNTIF('Master list(no salts, metals)'!U813,"&lt;=1"),IF(COUNTIF('Master list(no salts, metals)'!$K813:$Y813, "#N/A")=14,TRUE,FALSE))</f>
        <v>0</v>
      </c>
      <c r="V814" t="b">
        <f>AND(COUNTIF('Master list(no salts, metals)'!V813,"&lt;=1"),IF(COUNTIF('Master list(no salts, metals)'!$K813:$Y813, "#N/A")=14,TRUE,FALSE))</f>
        <v>0</v>
      </c>
      <c r="W814" t="b">
        <f>AND(COUNTIF('Master list(no salts, metals)'!W813,"&lt;=1"),IF(COUNTIF('Master list(no salts, metals)'!$K813:$Y813, "#N/A")=14,TRUE,FALSE))</f>
        <v>0</v>
      </c>
      <c r="X814" t="b">
        <f>AND(COUNTIF('Master list(no salts, metals)'!X813,"&lt;=1"),IF(COUNTIF('Master list(no salts, metals)'!$K813:$Y813, "#N/A")=14,TRUE,FALSE))</f>
        <v>1</v>
      </c>
      <c r="Y814" t="b">
        <f>AND(COUNTIF('Master list(no salts, metals)'!Y813,"&lt;=1"),IF(COUNTIF('Master list(no salts, metals)'!$K813:$Y813, "#N/A")=14,TRUE,FALSE))</f>
        <v>0</v>
      </c>
    </row>
    <row r="815" spans="11:25" x14ac:dyDescent="0.25">
      <c r="K815" t="b">
        <f>AND(COUNTIF('Master list(no salts, metals)'!K814,"&lt;=1"),IF(COUNTIF('Master list(no salts, metals)'!$K814:$Y814, "#N/A")=14,TRUE,FALSE))</f>
        <v>0</v>
      </c>
      <c r="L815" t="b">
        <f>AND(COUNTIF('Master list(no salts, metals)'!L814,"&lt;=1"),IF(COUNTIF('Master list(no salts, metals)'!$K814:$Y814, "#N/A")=14,TRUE,FALSE))</f>
        <v>0</v>
      </c>
      <c r="M815" t="b">
        <f>AND(COUNTIF('Master list(no salts, metals)'!M814,"&lt;=1"),IF(COUNTIF('Master list(no salts, metals)'!$K814:$Y814, "#N/A")=14,TRUE,FALSE))</f>
        <v>0</v>
      </c>
      <c r="N815" t="b">
        <f>AND(COUNTIF('Master list(no salts, metals)'!N814,"&lt;=1"),IF(COUNTIF('Master list(no salts, metals)'!$K814:$Y814, "#N/A")=14,TRUE,FALSE))</f>
        <v>0</v>
      </c>
      <c r="O815" t="b">
        <f>AND(COUNTIF('Master list(no salts, metals)'!O814,"&lt;=1"),IF(COUNTIF('Master list(no salts, metals)'!$K814:$Y814, "#N/A")=14,TRUE,FALSE))</f>
        <v>0</v>
      </c>
      <c r="P815" t="b">
        <f>AND(COUNTIF('Master list(no salts, metals)'!P814,"&lt;=1"),IF(COUNTIF('Master list(no salts, metals)'!$K814:$Y814, "#N/A")=14,TRUE,FALSE))</f>
        <v>0</v>
      </c>
      <c r="Q815" t="b">
        <f>AND(COUNTIF('Master list(no salts, metals)'!Q814,"&lt;=1"),IF(COUNTIF('Master list(no salts, metals)'!$K814:$Y814, "#N/A")=14,TRUE,FALSE))</f>
        <v>0</v>
      </c>
      <c r="R815" t="b">
        <f>AND(COUNTIF('Master list(no salts, metals)'!R814,"&lt;=1"),IF(COUNTIF('Master list(no salts, metals)'!$K814:$Y814, "#N/A")=14,TRUE,FALSE))</f>
        <v>0</v>
      </c>
      <c r="S815" t="b">
        <f>AND(COUNTIF('Master list(no salts, metals)'!S814,"&lt;=1"),IF(COUNTIF('Master list(no salts, metals)'!$K814:$Y814, "#N/A")=14,TRUE,FALSE))</f>
        <v>0</v>
      </c>
      <c r="T815" t="b">
        <f>AND(COUNTIF('Master list(no salts, metals)'!T814,"&lt;=1"),IF(COUNTIF('Master list(no salts, metals)'!$K814:$Y814, "#N/A")=14,TRUE,FALSE))</f>
        <v>0</v>
      </c>
      <c r="U815" t="b">
        <f>AND(COUNTIF('Master list(no salts, metals)'!U814,"&lt;=1"),IF(COUNTIF('Master list(no salts, metals)'!$K814:$Y814, "#N/A")=14,TRUE,FALSE))</f>
        <v>0</v>
      </c>
      <c r="V815" t="b">
        <f>AND(COUNTIF('Master list(no salts, metals)'!V814,"&lt;=1"),IF(COUNTIF('Master list(no salts, metals)'!$K814:$Y814, "#N/A")=14,TRUE,FALSE))</f>
        <v>0</v>
      </c>
      <c r="W815" t="b">
        <f>AND(COUNTIF('Master list(no salts, metals)'!W814,"&lt;=1"),IF(COUNTIF('Master list(no salts, metals)'!$K814:$Y814, "#N/A")=14,TRUE,FALSE))</f>
        <v>0</v>
      </c>
      <c r="X815" t="b">
        <f>AND(COUNTIF('Master list(no salts, metals)'!X814,"&lt;=1"),IF(COUNTIF('Master list(no salts, metals)'!$K814:$Y814, "#N/A")=14,TRUE,FALSE))</f>
        <v>0</v>
      </c>
      <c r="Y815" t="b">
        <f>AND(COUNTIF('Master list(no salts, metals)'!Y814,"&lt;=1"),IF(COUNTIF('Master list(no salts, metals)'!$K814:$Y814, "#N/A")=14,TRUE,FALSE))</f>
        <v>0</v>
      </c>
    </row>
    <row r="816" spans="11:25" x14ac:dyDescent="0.25">
      <c r="K816" t="b">
        <f>AND(COUNTIF('Master list(no salts, metals)'!K815,"&lt;=1"),IF(COUNTIF('Master list(no salts, metals)'!$K815:$Y815, "#N/A")=14,TRUE,FALSE))</f>
        <v>0</v>
      </c>
      <c r="L816" t="b">
        <f>AND(COUNTIF('Master list(no salts, metals)'!L815,"&lt;=1"),IF(COUNTIF('Master list(no salts, metals)'!$K815:$Y815, "#N/A")=14,TRUE,FALSE))</f>
        <v>0</v>
      </c>
      <c r="M816" t="b">
        <f>AND(COUNTIF('Master list(no salts, metals)'!M815,"&lt;=1"),IF(COUNTIF('Master list(no salts, metals)'!$K815:$Y815, "#N/A")=14,TRUE,FALSE))</f>
        <v>0</v>
      </c>
      <c r="N816" t="b">
        <f>AND(COUNTIF('Master list(no salts, metals)'!N815,"&lt;=1"),IF(COUNTIF('Master list(no salts, metals)'!$K815:$Y815, "#N/A")=14,TRUE,FALSE))</f>
        <v>0</v>
      </c>
      <c r="O816" t="b">
        <f>AND(COUNTIF('Master list(no salts, metals)'!O815,"&lt;=1"),IF(COUNTIF('Master list(no salts, metals)'!$K815:$Y815, "#N/A")=14,TRUE,FALSE))</f>
        <v>0</v>
      </c>
      <c r="P816" t="b">
        <f>AND(COUNTIF('Master list(no salts, metals)'!P815,"&lt;=1"),IF(COUNTIF('Master list(no salts, metals)'!$K815:$Y815, "#N/A")=14,TRUE,FALSE))</f>
        <v>0</v>
      </c>
      <c r="Q816" t="b">
        <f>AND(COUNTIF('Master list(no salts, metals)'!Q815,"&lt;=1"),IF(COUNTIF('Master list(no salts, metals)'!$K815:$Y815, "#N/A")=14,TRUE,FALSE))</f>
        <v>0</v>
      </c>
      <c r="R816" t="b">
        <f>AND(COUNTIF('Master list(no salts, metals)'!R815,"&lt;=1"),IF(COUNTIF('Master list(no salts, metals)'!$K815:$Y815, "#N/A")=14,TRUE,FALSE))</f>
        <v>0</v>
      </c>
      <c r="S816" t="b">
        <f>AND(COUNTIF('Master list(no salts, metals)'!S815,"&lt;=1"),IF(COUNTIF('Master list(no salts, metals)'!$K815:$Y815, "#N/A")=14,TRUE,FALSE))</f>
        <v>0</v>
      </c>
      <c r="T816" t="b">
        <f>AND(COUNTIF('Master list(no salts, metals)'!T815,"&lt;=1"),IF(COUNTIF('Master list(no salts, metals)'!$K815:$Y815, "#N/A")=14,TRUE,FALSE))</f>
        <v>0</v>
      </c>
      <c r="U816" t="b">
        <f>AND(COUNTIF('Master list(no salts, metals)'!U815,"&lt;=1"),IF(COUNTIF('Master list(no salts, metals)'!$K815:$Y815, "#N/A")=14,TRUE,FALSE))</f>
        <v>0</v>
      </c>
      <c r="V816" t="b">
        <f>AND(COUNTIF('Master list(no salts, metals)'!V815,"&lt;=1"),IF(COUNTIF('Master list(no salts, metals)'!$K815:$Y815, "#N/A")=14,TRUE,FALSE))</f>
        <v>0</v>
      </c>
      <c r="W816" t="b">
        <f>AND(COUNTIF('Master list(no salts, metals)'!W815,"&lt;=1"),IF(COUNTIF('Master list(no salts, metals)'!$K815:$Y815, "#N/A")=14,TRUE,FALSE))</f>
        <v>1</v>
      </c>
      <c r="X816" t="b">
        <f>AND(COUNTIF('Master list(no salts, metals)'!X815,"&lt;=1"),IF(COUNTIF('Master list(no salts, metals)'!$K815:$Y815, "#N/A")=14,TRUE,FALSE))</f>
        <v>0</v>
      </c>
      <c r="Y816" t="b">
        <f>AND(COUNTIF('Master list(no salts, metals)'!Y815,"&lt;=1"),IF(COUNTIF('Master list(no salts, metals)'!$K815:$Y815, "#N/A")=14,TRUE,FALSE))</f>
        <v>0</v>
      </c>
    </row>
    <row r="817" spans="11:25" x14ac:dyDescent="0.25">
      <c r="K817" t="b">
        <f>AND(COUNTIF('Master list(no salts, metals)'!K816,"&lt;=1"),IF(COUNTIF('Master list(no salts, metals)'!$K816:$Y816, "#N/A")=14,TRUE,FALSE))</f>
        <v>0</v>
      </c>
      <c r="L817" t="b">
        <f>AND(COUNTIF('Master list(no salts, metals)'!L816,"&lt;=1"),IF(COUNTIF('Master list(no salts, metals)'!$K816:$Y816, "#N/A")=14,TRUE,FALSE))</f>
        <v>0</v>
      </c>
      <c r="M817" t="b">
        <f>AND(COUNTIF('Master list(no salts, metals)'!M816,"&lt;=1"),IF(COUNTIF('Master list(no salts, metals)'!$K816:$Y816, "#N/A")=14,TRUE,FALSE))</f>
        <v>0</v>
      </c>
      <c r="N817" t="b">
        <f>AND(COUNTIF('Master list(no salts, metals)'!N816,"&lt;=1"),IF(COUNTIF('Master list(no salts, metals)'!$K816:$Y816, "#N/A")=14,TRUE,FALSE))</f>
        <v>0</v>
      </c>
      <c r="O817" t="b">
        <f>AND(COUNTIF('Master list(no salts, metals)'!O816,"&lt;=1"),IF(COUNTIF('Master list(no salts, metals)'!$K816:$Y816, "#N/A")=14,TRUE,FALSE))</f>
        <v>0</v>
      </c>
      <c r="P817" t="b">
        <f>AND(COUNTIF('Master list(no salts, metals)'!P816,"&lt;=1"),IF(COUNTIF('Master list(no salts, metals)'!$K816:$Y816, "#N/A")=14,TRUE,FALSE))</f>
        <v>0</v>
      </c>
      <c r="Q817" t="b">
        <f>AND(COUNTIF('Master list(no salts, metals)'!Q816,"&lt;=1"),IF(COUNTIF('Master list(no salts, metals)'!$K816:$Y816, "#N/A")=14,TRUE,FALSE))</f>
        <v>0</v>
      </c>
      <c r="R817" t="b">
        <f>AND(COUNTIF('Master list(no salts, metals)'!R816,"&lt;=1"),IF(COUNTIF('Master list(no salts, metals)'!$K816:$Y816, "#N/A")=14,TRUE,FALSE))</f>
        <v>0</v>
      </c>
      <c r="S817" t="b">
        <f>AND(COUNTIF('Master list(no salts, metals)'!S816,"&lt;=1"),IF(COUNTIF('Master list(no salts, metals)'!$K816:$Y816, "#N/A")=14,TRUE,FALSE))</f>
        <v>0</v>
      </c>
      <c r="T817" t="b">
        <f>AND(COUNTIF('Master list(no salts, metals)'!T816,"&lt;=1"),IF(COUNTIF('Master list(no salts, metals)'!$K816:$Y816, "#N/A")=14,TRUE,FALSE))</f>
        <v>1</v>
      </c>
      <c r="U817" t="b">
        <f>AND(COUNTIF('Master list(no salts, metals)'!U816,"&lt;=1"),IF(COUNTIF('Master list(no salts, metals)'!$K816:$Y816, "#N/A")=14,TRUE,FALSE))</f>
        <v>0</v>
      </c>
      <c r="V817" t="b">
        <f>AND(COUNTIF('Master list(no salts, metals)'!V816,"&lt;=1"),IF(COUNTIF('Master list(no salts, metals)'!$K816:$Y816, "#N/A")=14,TRUE,FALSE))</f>
        <v>0</v>
      </c>
      <c r="W817" t="b">
        <f>AND(COUNTIF('Master list(no salts, metals)'!W816,"&lt;=1"),IF(COUNTIF('Master list(no salts, metals)'!$K816:$Y816, "#N/A")=14,TRUE,FALSE))</f>
        <v>0</v>
      </c>
      <c r="X817" t="b">
        <f>AND(COUNTIF('Master list(no salts, metals)'!X816,"&lt;=1"),IF(COUNTIF('Master list(no salts, metals)'!$K816:$Y816, "#N/A")=14,TRUE,FALSE))</f>
        <v>0</v>
      </c>
      <c r="Y817" t="b">
        <f>AND(COUNTIF('Master list(no salts, metals)'!Y816,"&lt;=1"),IF(COUNTIF('Master list(no salts, metals)'!$K816:$Y816, "#N/A")=14,TRUE,FALSE))</f>
        <v>0</v>
      </c>
    </row>
    <row r="818" spans="11:25" x14ac:dyDescent="0.25">
      <c r="K818" t="b">
        <f>AND(COUNTIF('Master list(no salts, metals)'!K817,"&lt;=1"),IF(COUNTIF('Master list(no salts, metals)'!$K817:$Y817, "#N/A")=14,TRUE,FALSE))</f>
        <v>0</v>
      </c>
      <c r="L818" t="b">
        <f>AND(COUNTIF('Master list(no salts, metals)'!L817,"&lt;=1"),IF(COUNTIF('Master list(no salts, metals)'!$K817:$Y817, "#N/A")=14,TRUE,FALSE))</f>
        <v>0</v>
      </c>
      <c r="M818" t="b">
        <f>AND(COUNTIF('Master list(no salts, metals)'!M817,"&lt;=1"),IF(COUNTIF('Master list(no salts, metals)'!$K817:$Y817, "#N/A")=14,TRUE,FALSE))</f>
        <v>0</v>
      </c>
      <c r="N818" t="b">
        <f>AND(COUNTIF('Master list(no salts, metals)'!N817,"&lt;=1"),IF(COUNTIF('Master list(no salts, metals)'!$K817:$Y817, "#N/A")=14,TRUE,FALSE))</f>
        <v>0</v>
      </c>
      <c r="O818" t="b">
        <f>AND(COUNTIF('Master list(no salts, metals)'!O817,"&lt;=1"),IF(COUNTIF('Master list(no salts, metals)'!$K817:$Y817, "#N/A")=14,TRUE,FALSE))</f>
        <v>0</v>
      </c>
      <c r="P818" t="b">
        <f>AND(COUNTIF('Master list(no salts, metals)'!P817,"&lt;=1"),IF(COUNTIF('Master list(no salts, metals)'!$K817:$Y817, "#N/A")=14,TRUE,FALSE))</f>
        <v>0</v>
      </c>
      <c r="Q818" t="b">
        <f>AND(COUNTIF('Master list(no salts, metals)'!Q817,"&lt;=1"),IF(COUNTIF('Master list(no salts, metals)'!$K817:$Y817, "#N/A")=14,TRUE,FALSE))</f>
        <v>0</v>
      </c>
      <c r="R818" t="b">
        <f>AND(COUNTIF('Master list(no salts, metals)'!R817,"&lt;=1"),IF(COUNTIF('Master list(no salts, metals)'!$K817:$Y817, "#N/A")=14,TRUE,FALSE))</f>
        <v>0</v>
      </c>
      <c r="S818" t="b">
        <f>AND(COUNTIF('Master list(no salts, metals)'!S817,"&lt;=1"),IF(COUNTIF('Master list(no salts, metals)'!$K817:$Y817, "#N/A")=14,TRUE,FALSE))</f>
        <v>0</v>
      </c>
      <c r="T818" t="b">
        <f>AND(COUNTIF('Master list(no salts, metals)'!T817,"&lt;=1"),IF(COUNTIF('Master list(no salts, metals)'!$K817:$Y817, "#N/A")=14,TRUE,FALSE))</f>
        <v>0</v>
      </c>
      <c r="U818" t="b">
        <f>AND(COUNTIF('Master list(no salts, metals)'!U817,"&lt;=1"),IF(COUNTIF('Master list(no salts, metals)'!$K817:$Y817, "#N/A")=14,TRUE,FALSE))</f>
        <v>0</v>
      </c>
      <c r="V818" t="b">
        <f>AND(COUNTIF('Master list(no salts, metals)'!V817,"&lt;=1"),IF(COUNTIF('Master list(no salts, metals)'!$K817:$Y817, "#N/A")=14,TRUE,FALSE))</f>
        <v>0</v>
      </c>
      <c r="W818" t="b">
        <f>AND(COUNTIF('Master list(no salts, metals)'!W817,"&lt;=1"),IF(COUNTIF('Master list(no salts, metals)'!$K817:$Y817, "#N/A")=14,TRUE,FALSE))</f>
        <v>0</v>
      </c>
      <c r="X818" t="b">
        <f>AND(COUNTIF('Master list(no salts, metals)'!X817,"&lt;=1"),IF(COUNTIF('Master list(no salts, metals)'!$K817:$Y817, "#N/A")=14,TRUE,FALSE))</f>
        <v>0</v>
      </c>
      <c r="Y818" t="b">
        <f>AND(COUNTIF('Master list(no salts, metals)'!Y817,"&lt;=1"),IF(COUNTIF('Master list(no salts, metals)'!$K817:$Y817, "#N/A")=14,TRUE,FALSE))</f>
        <v>0</v>
      </c>
    </row>
    <row r="819" spans="11:25" x14ac:dyDescent="0.25">
      <c r="K819" t="b">
        <f>AND(COUNTIF('Master list(no salts, metals)'!K818,"&lt;=1"),IF(COUNTIF('Master list(no salts, metals)'!$K818:$Y818, "#N/A")=14,TRUE,FALSE))</f>
        <v>0</v>
      </c>
      <c r="L819" t="b">
        <f>AND(COUNTIF('Master list(no salts, metals)'!L818,"&lt;=1"),IF(COUNTIF('Master list(no salts, metals)'!$K818:$Y818, "#N/A")=14,TRUE,FALSE))</f>
        <v>0</v>
      </c>
      <c r="M819" t="b">
        <f>AND(COUNTIF('Master list(no salts, metals)'!M818,"&lt;=1"),IF(COUNTIF('Master list(no salts, metals)'!$K818:$Y818, "#N/A")=14,TRUE,FALSE))</f>
        <v>0</v>
      </c>
      <c r="N819" t="b">
        <f>AND(COUNTIF('Master list(no salts, metals)'!N818,"&lt;=1"),IF(COUNTIF('Master list(no salts, metals)'!$K818:$Y818, "#N/A")=14,TRUE,FALSE))</f>
        <v>0</v>
      </c>
      <c r="O819" t="b">
        <f>AND(COUNTIF('Master list(no salts, metals)'!O818,"&lt;=1"),IF(COUNTIF('Master list(no salts, metals)'!$K818:$Y818, "#N/A")=14,TRUE,FALSE))</f>
        <v>0</v>
      </c>
      <c r="P819" t="b">
        <f>AND(COUNTIF('Master list(no salts, metals)'!P818,"&lt;=1"),IF(COUNTIF('Master list(no salts, metals)'!$K818:$Y818, "#N/A")=14,TRUE,FALSE))</f>
        <v>0</v>
      </c>
      <c r="Q819" t="b">
        <f>AND(COUNTIF('Master list(no salts, metals)'!Q818,"&lt;=1"),IF(COUNTIF('Master list(no salts, metals)'!$K818:$Y818, "#N/A")=14,TRUE,FALSE))</f>
        <v>0</v>
      </c>
      <c r="R819" t="b">
        <f>AND(COUNTIF('Master list(no salts, metals)'!R818,"&lt;=1"),IF(COUNTIF('Master list(no salts, metals)'!$K818:$Y818, "#N/A")=14,TRUE,FALSE))</f>
        <v>0</v>
      </c>
      <c r="S819" t="b">
        <f>AND(COUNTIF('Master list(no salts, metals)'!S818,"&lt;=1"),IF(COUNTIF('Master list(no salts, metals)'!$K818:$Y818, "#N/A")=14,TRUE,FALSE))</f>
        <v>0</v>
      </c>
      <c r="T819" t="b">
        <f>AND(COUNTIF('Master list(no salts, metals)'!T818,"&lt;=1"),IF(COUNTIF('Master list(no salts, metals)'!$K818:$Y818, "#N/A")=14,TRUE,FALSE))</f>
        <v>0</v>
      </c>
      <c r="U819" t="b">
        <f>AND(COUNTIF('Master list(no salts, metals)'!U818,"&lt;=1"),IF(COUNTIF('Master list(no salts, metals)'!$K818:$Y818, "#N/A")=14,TRUE,FALSE))</f>
        <v>0</v>
      </c>
      <c r="V819" t="b">
        <f>AND(COUNTIF('Master list(no salts, metals)'!V818,"&lt;=1"),IF(COUNTIF('Master list(no salts, metals)'!$K818:$Y818, "#N/A")=14,TRUE,FALSE))</f>
        <v>0</v>
      </c>
      <c r="W819" t="b">
        <f>AND(COUNTIF('Master list(no salts, metals)'!W818,"&lt;=1"),IF(COUNTIF('Master list(no salts, metals)'!$K818:$Y818, "#N/A")=14,TRUE,FALSE))</f>
        <v>1</v>
      </c>
      <c r="X819" t="b">
        <f>AND(COUNTIF('Master list(no salts, metals)'!X818,"&lt;=1"),IF(COUNTIF('Master list(no salts, metals)'!$K818:$Y818, "#N/A")=14,TRUE,FALSE))</f>
        <v>0</v>
      </c>
      <c r="Y819" t="b">
        <f>AND(COUNTIF('Master list(no salts, metals)'!Y818,"&lt;=1"),IF(COUNTIF('Master list(no salts, metals)'!$K818:$Y818, "#N/A")=14,TRUE,FALSE))</f>
        <v>0</v>
      </c>
    </row>
    <row r="820" spans="11:25" x14ac:dyDescent="0.25">
      <c r="K820" t="b">
        <f>AND(COUNTIF('Master list(no salts, metals)'!K819,"&lt;=1"),IF(COUNTIF('Master list(no salts, metals)'!$K819:$Y819, "#N/A")=14,TRUE,FALSE))</f>
        <v>0</v>
      </c>
      <c r="L820" t="b">
        <f>AND(COUNTIF('Master list(no salts, metals)'!L819,"&lt;=1"),IF(COUNTIF('Master list(no salts, metals)'!$K819:$Y819, "#N/A")=14,TRUE,FALSE))</f>
        <v>0</v>
      </c>
      <c r="M820" t="b">
        <f>AND(COUNTIF('Master list(no salts, metals)'!M819,"&lt;=1"),IF(COUNTIF('Master list(no salts, metals)'!$K819:$Y819, "#N/A")=14,TRUE,FALSE))</f>
        <v>0</v>
      </c>
      <c r="N820" t="b">
        <f>AND(COUNTIF('Master list(no salts, metals)'!N819,"&lt;=1"),IF(COUNTIF('Master list(no salts, metals)'!$K819:$Y819, "#N/A")=14,TRUE,FALSE))</f>
        <v>0</v>
      </c>
      <c r="O820" t="b">
        <f>AND(COUNTIF('Master list(no salts, metals)'!O819,"&lt;=1"),IF(COUNTIF('Master list(no salts, metals)'!$K819:$Y819, "#N/A")=14,TRUE,FALSE))</f>
        <v>0</v>
      </c>
      <c r="P820" t="b">
        <f>AND(COUNTIF('Master list(no salts, metals)'!P819,"&lt;=1"),IF(COUNTIF('Master list(no salts, metals)'!$K819:$Y819, "#N/A")=14,TRUE,FALSE))</f>
        <v>0</v>
      </c>
      <c r="Q820" t="b">
        <f>AND(COUNTIF('Master list(no salts, metals)'!Q819,"&lt;=1"),IF(COUNTIF('Master list(no salts, metals)'!$K819:$Y819, "#N/A")=14,TRUE,FALSE))</f>
        <v>0</v>
      </c>
      <c r="R820" t="b">
        <f>AND(COUNTIF('Master list(no salts, metals)'!R819,"&lt;=1"),IF(COUNTIF('Master list(no salts, metals)'!$K819:$Y819, "#N/A")=14,TRUE,FALSE))</f>
        <v>0</v>
      </c>
      <c r="S820" t="b">
        <f>AND(COUNTIF('Master list(no salts, metals)'!S819,"&lt;=1"),IF(COUNTIF('Master list(no salts, metals)'!$K819:$Y819, "#N/A")=14,TRUE,FALSE))</f>
        <v>0</v>
      </c>
      <c r="T820" t="b">
        <f>AND(COUNTIF('Master list(no salts, metals)'!T819,"&lt;=1"),IF(COUNTIF('Master list(no salts, metals)'!$K819:$Y819, "#N/A")=14,TRUE,FALSE))</f>
        <v>0</v>
      </c>
      <c r="U820" t="b">
        <f>AND(COUNTIF('Master list(no salts, metals)'!U819,"&lt;=1"),IF(COUNTIF('Master list(no salts, metals)'!$K819:$Y819, "#N/A")=14,TRUE,FALSE))</f>
        <v>0</v>
      </c>
      <c r="V820" t="b">
        <f>AND(COUNTIF('Master list(no salts, metals)'!V819,"&lt;=1"),IF(COUNTIF('Master list(no salts, metals)'!$K819:$Y819, "#N/A")=14,TRUE,FALSE))</f>
        <v>0</v>
      </c>
      <c r="W820" t="b">
        <f>AND(COUNTIF('Master list(no salts, metals)'!W819,"&lt;=1"),IF(COUNTIF('Master list(no salts, metals)'!$K819:$Y819, "#N/A")=14,TRUE,FALSE))</f>
        <v>1</v>
      </c>
      <c r="X820" t="b">
        <f>AND(COUNTIF('Master list(no salts, metals)'!X819,"&lt;=1"),IF(COUNTIF('Master list(no salts, metals)'!$K819:$Y819, "#N/A")=14,TRUE,FALSE))</f>
        <v>0</v>
      </c>
      <c r="Y820" t="b">
        <f>AND(COUNTIF('Master list(no salts, metals)'!Y819,"&lt;=1"),IF(COUNTIF('Master list(no salts, metals)'!$K819:$Y819, "#N/A")=14,TRUE,FALSE))</f>
        <v>0</v>
      </c>
    </row>
    <row r="821" spans="11:25" x14ac:dyDescent="0.25">
      <c r="K821" t="b">
        <f>AND(COUNTIF('Master list(no salts, metals)'!K820,"&lt;=1"),IF(COUNTIF('Master list(no salts, metals)'!$K820:$Y820, "#N/A")=14,TRUE,FALSE))</f>
        <v>0</v>
      </c>
      <c r="L821" t="b">
        <f>AND(COUNTIF('Master list(no salts, metals)'!L820,"&lt;=1"),IF(COUNTIF('Master list(no salts, metals)'!$K820:$Y820, "#N/A")=14,TRUE,FALSE))</f>
        <v>0</v>
      </c>
      <c r="M821" t="b">
        <f>AND(COUNTIF('Master list(no salts, metals)'!M820,"&lt;=1"),IF(COUNTIF('Master list(no salts, metals)'!$K820:$Y820, "#N/A")=14,TRUE,FALSE))</f>
        <v>0</v>
      </c>
      <c r="N821" t="b">
        <f>AND(COUNTIF('Master list(no salts, metals)'!N820,"&lt;=1"),IF(COUNTIF('Master list(no salts, metals)'!$K820:$Y820, "#N/A")=14,TRUE,FALSE))</f>
        <v>0</v>
      </c>
      <c r="O821" t="b">
        <f>AND(COUNTIF('Master list(no salts, metals)'!O820,"&lt;=1"),IF(COUNTIF('Master list(no salts, metals)'!$K820:$Y820, "#N/A")=14,TRUE,FALSE))</f>
        <v>0</v>
      </c>
      <c r="P821" t="b">
        <f>AND(COUNTIF('Master list(no salts, metals)'!P820,"&lt;=1"),IF(COUNTIF('Master list(no salts, metals)'!$K820:$Y820, "#N/A")=14,TRUE,FALSE))</f>
        <v>0</v>
      </c>
      <c r="Q821" t="b">
        <f>AND(COUNTIF('Master list(no salts, metals)'!Q820,"&lt;=1"),IF(COUNTIF('Master list(no salts, metals)'!$K820:$Y820, "#N/A")=14,TRUE,FALSE))</f>
        <v>0</v>
      </c>
      <c r="R821" t="b">
        <f>AND(COUNTIF('Master list(no salts, metals)'!R820,"&lt;=1"),IF(COUNTIF('Master list(no salts, metals)'!$K820:$Y820, "#N/A")=14,TRUE,FALSE))</f>
        <v>0</v>
      </c>
      <c r="S821" t="b">
        <f>AND(COUNTIF('Master list(no salts, metals)'!S820,"&lt;=1"),IF(COUNTIF('Master list(no salts, metals)'!$K820:$Y820, "#N/A")=14,TRUE,FALSE))</f>
        <v>0</v>
      </c>
      <c r="T821" t="b">
        <f>AND(COUNTIF('Master list(no salts, metals)'!T820,"&lt;=1"),IF(COUNTIF('Master list(no salts, metals)'!$K820:$Y820, "#N/A")=14,TRUE,FALSE))</f>
        <v>0</v>
      </c>
      <c r="U821" t="b">
        <f>AND(COUNTIF('Master list(no salts, metals)'!U820,"&lt;=1"),IF(COUNTIF('Master list(no salts, metals)'!$K820:$Y820, "#N/A")=14,TRUE,FALSE))</f>
        <v>0</v>
      </c>
      <c r="V821" t="b">
        <f>AND(COUNTIF('Master list(no salts, metals)'!V820,"&lt;=1"),IF(COUNTIF('Master list(no salts, metals)'!$K820:$Y820, "#N/A")=14,TRUE,FALSE))</f>
        <v>0</v>
      </c>
      <c r="W821" t="b">
        <f>AND(COUNTIF('Master list(no salts, metals)'!W820,"&lt;=1"),IF(COUNTIF('Master list(no salts, metals)'!$K820:$Y820, "#N/A")=14,TRUE,FALSE))</f>
        <v>0</v>
      </c>
      <c r="X821" t="b">
        <f>AND(COUNTIF('Master list(no salts, metals)'!X820,"&lt;=1"),IF(COUNTIF('Master list(no salts, metals)'!$K820:$Y820, "#N/A")=14,TRUE,FALSE))</f>
        <v>0</v>
      </c>
      <c r="Y821" t="b">
        <f>AND(COUNTIF('Master list(no salts, metals)'!Y820,"&lt;=1"),IF(COUNTIF('Master list(no salts, metals)'!$K820:$Y820, "#N/A")=14,TRUE,FALSE))</f>
        <v>0</v>
      </c>
    </row>
    <row r="822" spans="11:25" x14ac:dyDescent="0.25">
      <c r="K822" t="b">
        <f>AND(COUNTIF('Master list(no salts, metals)'!K821,"&lt;=1"),IF(COUNTIF('Master list(no salts, metals)'!$K821:$Y821, "#N/A")=14,TRUE,FALSE))</f>
        <v>0</v>
      </c>
      <c r="L822" t="b">
        <f>AND(COUNTIF('Master list(no salts, metals)'!L821,"&lt;=1"),IF(COUNTIF('Master list(no salts, metals)'!$K821:$Y821, "#N/A")=14,TRUE,FALSE))</f>
        <v>0</v>
      </c>
      <c r="M822" t="b">
        <f>AND(COUNTIF('Master list(no salts, metals)'!M821,"&lt;=1"),IF(COUNTIF('Master list(no salts, metals)'!$K821:$Y821, "#N/A")=14,TRUE,FALSE))</f>
        <v>0</v>
      </c>
      <c r="N822" t="b">
        <f>AND(COUNTIF('Master list(no salts, metals)'!N821,"&lt;=1"),IF(COUNTIF('Master list(no salts, metals)'!$K821:$Y821, "#N/A")=14,TRUE,FALSE))</f>
        <v>0</v>
      </c>
      <c r="O822" t="b">
        <f>AND(COUNTIF('Master list(no salts, metals)'!O821,"&lt;=1"),IF(COUNTIF('Master list(no salts, metals)'!$K821:$Y821, "#N/A")=14,TRUE,FALSE))</f>
        <v>0</v>
      </c>
      <c r="P822" t="b">
        <f>AND(COUNTIF('Master list(no salts, metals)'!P821,"&lt;=1"),IF(COUNTIF('Master list(no salts, metals)'!$K821:$Y821, "#N/A")=14,TRUE,FALSE))</f>
        <v>0</v>
      </c>
      <c r="Q822" t="b">
        <f>AND(COUNTIF('Master list(no salts, metals)'!Q821,"&lt;=1"),IF(COUNTIF('Master list(no salts, metals)'!$K821:$Y821, "#N/A")=14,TRUE,FALSE))</f>
        <v>0</v>
      </c>
      <c r="R822" t="b">
        <f>AND(COUNTIF('Master list(no salts, metals)'!R821,"&lt;=1"),IF(COUNTIF('Master list(no salts, metals)'!$K821:$Y821, "#N/A")=14,TRUE,FALSE))</f>
        <v>0</v>
      </c>
      <c r="S822" t="b">
        <f>AND(COUNTIF('Master list(no salts, metals)'!S821,"&lt;=1"),IF(COUNTIF('Master list(no salts, metals)'!$K821:$Y821, "#N/A")=14,TRUE,FALSE))</f>
        <v>0</v>
      </c>
      <c r="T822" t="b">
        <f>AND(COUNTIF('Master list(no salts, metals)'!T821,"&lt;=1"),IF(COUNTIF('Master list(no salts, metals)'!$K821:$Y821, "#N/A")=14,TRUE,FALSE))</f>
        <v>0</v>
      </c>
      <c r="U822" t="b">
        <f>AND(COUNTIF('Master list(no salts, metals)'!U821,"&lt;=1"),IF(COUNTIF('Master list(no salts, metals)'!$K821:$Y821, "#N/A")=14,TRUE,FALSE))</f>
        <v>0</v>
      </c>
      <c r="V822" t="b">
        <f>AND(COUNTIF('Master list(no salts, metals)'!V821,"&lt;=1"),IF(COUNTIF('Master list(no salts, metals)'!$K821:$Y821, "#N/A")=14,TRUE,FALSE))</f>
        <v>0</v>
      </c>
      <c r="W822" t="b">
        <f>AND(COUNTIF('Master list(no salts, metals)'!W821,"&lt;=1"),IF(COUNTIF('Master list(no salts, metals)'!$K821:$Y821, "#N/A")=14,TRUE,FALSE))</f>
        <v>0</v>
      </c>
      <c r="X822" t="b">
        <f>AND(COUNTIF('Master list(no salts, metals)'!X821,"&lt;=1"),IF(COUNTIF('Master list(no salts, metals)'!$K821:$Y821, "#N/A")=14,TRUE,FALSE))</f>
        <v>0</v>
      </c>
      <c r="Y822" t="b">
        <f>AND(COUNTIF('Master list(no salts, metals)'!Y821,"&lt;=1"),IF(COUNTIF('Master list(no salts, metals)'!$K821:$Y821, "#N/A")=14,TRUE,FALSE))</f>
        <v>0</v>
      </c>
    </row>
    <row r="823" spans="11:25" x14ac:dyDescent="0.25">
      <c r="K823" t="b">
        <f>AND(COUNTIF('Master list(no salts, metals)'!K822,"&lt;=1"),IF(COUNTIF('Master list(no salts, metals)'!$K822:$Y822, "#N/A")=14,TRUE,FALSE))</f>
        <v>0</v>
      </c>
      <c r="L823" t="b">
        <f>AND(COUNTIF('Master list(no salts, metals)'!L822,"&lt;=1"),IF(COUNTIF('Master list(no salts, metals)'!$K822:$Y822, "#N/A")=14,TRUE,FALSE))</f>
        <v>0</v>
      </c>
      <c r="M823" t="b">
        <f>AND(COUNTIF('Master list(no salts, metals)'!M822,"&lt;=1"),IF(COUNTIF('Master list(no salts, metals)'!$K822:$Y822, "#N/A")=14,TRUE,FALSE))</f>
        <v>0</v>
      </c>
      <c r="N823" t="b">
        <f>AND(COUNTIF('Master list(no salts, metals)'!N822,"&lt;=1"),IF(COUNTIF('Master list(no salts, metals)'!$K822:$Y822, "#N/A")=14,TRUE,FALSE))</f>
        <v>0</v>
      </c>
      <c r="O823" t="b">
        <f>AND(COUNTIF('Master list(no salts, metals)'!O822,"&lt;=1"),IF(COUNTIF('Master list(no salts, metals)'!$K822:$Y822, "#N/A")=14,TRUE,FALSE))</f>
        <v>0</v>
      </c>
      <c r="P823" t="b">
        <f>AND(COUNTIF('Master list(no salts, metals)'!P822,"&lt;=1"),IF(COUNTIF('Master list(no salts, metals)'!$K822:$Y822, "#N/A")=14,TRUE,FALSE))</f>
        <v>0</v>
      </c>
      <c r="Q823" t="b">
        <f>AND(COUNTIF('Master list(no salts, metals)'!Q822,"&lt;=1"),IF(COUNTIF('Master list(no salts, metals)'!$K822:$Y822, "#N/A")=14,TRUE,FALSE))</f>
        <v>0</v>
      </c>
      <c r="R823" t="b">
        <f>AND(COUNTIF('Master list(no salts, metals)'!R822,"&lt;=1"),IF(COUNTIF('Master list(no salts, metals)'!$K822:$Y822, "#N/A")=14,TRUE,FALSE))</f>
        <v>0</v>
      </c>
      <c r="S823" t="b">
        <f>AND(COUNTIF('Master list(no salts, metals)'!S822,"&lt;=1"),IF(COUNTIF('Master list(no salts, metals)'!$K822:$Y822, "#N/A")=14,TRUE,FALSE))</f>
        <v>0</v>
      </c>
      <c r="T823" t="b">
        <f>AND(COUNTIF('Master list(no salts, metals)'!T822,"&lt;=1"),IF(COUNTIF('Master list(no salts, metals)'!$K822:$Y822, "#N/A")=14,TRUE,FALSE))</f>
        <v>0</v>
      </c>
      <c r="U823" t="b">
        <f>AND(COUNTIF('Master list(no salts, metals)'!U822,"&lt;=1"),IF(COUNTIF('Master list(no salts, metals)'!$K822:$Y822, "#N/A")=14,TRUE,FALSE))</f>
        <v>0</v>
      </c>
      <c r="V823" t="b">
        <f>AND(COUNTIF('Master list(no salts, metals)'!V822,"&lt;=1"),IF(COUNTIF('Master list(no salts, metals)'!$K822:$Y822, "#N/A")=14,TRUE,FALSE))</f>
        <v>0</v>
      </c>
      <c r="W823" t="b">
        <f>AND(COUNTIF('Master list(no salts, metals)'!W822,"&lt;=1"),IF(COUNTIF('Master list(no salts, metals)'!$K822:$Y822, "#N/A")=14,TRUE,FALSE))</f>
        <v>0</v>
      </c>
      <c r="X823" t="b">
        <f>AND(COUNTIF('Master list(no salts, metals)'!X822,"&lt;=1"),IF(COUNTIF('Master list(no salts, metals)'!$K822:$Y822, "#N/A")=14,TRUE,FALSE))</f>
        <v>1</v>
      </c>
      <c r="Y823" t="b">
        <f>AND(COUNTIF('Master list(no salts, metals)'!Y822,"&lt;=1"),IF(COUNTIF('Master list(no salts, metals)'!$K822:$Y822, "#N/A")=14,TRUE,FALSE))</f>
        <v>0</v>
      </c>
    </row>
    <row r="824" spans="11:25" x14ac:dyDescent="0.25">
      <c r="K824" t="b">
        <f>AND(COUNTIF('Master list(no salts, metals)'!K823,"&lt;=1"),IF(COUNTIF('Master list(no salts, metals)'!$K823:$Y823, "#N/A")=14,TRUE,FALSE))</f>
        <v>0</v>
      </c>
      <c r="L824" t="b">
        <f>AND(COUNTIF('Master list(no salts, metals)'!L823,"&lt;=1"),IF(COUNTIF('Master list(no salts, metals)'!$K823:$Y823, "#N/A")=14,TRUE,FALSE))</f>
        <v>0</v>
      </c>
      <c r="M824" t="b">
        <f>AND(COUNTIF('Master list(no salts, metals)'!M823,"&lt;=1"),IF(COUNTIF('Master list(no salts, metals)'!$K823:$Y823, "#N/A")=14,TRUE,FALSE))</f>
        <v>0</v>
      </c>
      <c r="N824" t="b">
        <f>AND(COUNTIF('Master list(no salts, metals)'!N823,"&lt;=1"),IF(COUNTIF('Master list(no salts, metals)'!$K823:$Y823, "#N/A")=14,TRUE,FALSE))</f>
        <v>0</v>
      </c>
      <c r="O824" t="b">
        <f>AND(COUNTIF('Master list(no salts, metals)'!O823,"&lt;=1"),IF(COUNTIF('Master list(no salts, metals)'!$K823:$Y823, "#N/A")=14,TRUE,FALSE))</f>
        <v>0</v>
      </c>
      <c r="P824" t="b">
        <f>AND(COUNTIF('Master list(no salts, metals)'!P823,"&lt;=1"),IF(COUNTIF('Master list(no salts, metals)'!$K823:$Y823, "#N/A")=14,TRUE,FALSE))</f>
        <v>0</v>
      </c>
      <c r="Q824" t="b">
        <f>AND(COUNTIF('Master list(no salts, metals)'!Q823,"&lt;=1"),IF(COUNTIF('Master list(no salts, metals)'!$K823:$Y823, "#N/A")=14,TRUE,FALSE))</f>
        <v>0</v>
      </c>
      <c r="R824" t="b">
        <f>AND(COUNTIF('Master list(no salts, metals)'!R823,"&lt;=1"),IF(COUNTIF('Master list(no salts, metals)'!$K823:$Y823, "#N/A")=14,TRUE,FALSE))</f>
        <v>0</v>
      </c>
      <c r="S824" t="b">
        <f>AND(COUNTIF('Master list(no salts, metals)'!S823,"&lt;=1"),IF(COUNTIF('Master list(no salts, metals)'!$K823:$Y823, "#N/A")=14,TRUE,FALSE))</f>
        <v>0</v>
      </c>
      <c r="T824" t="b">
        <f>AND(COUNTIF('Master list(no salts, metals)'!T823,"&lt;=1"),IF(COUNTIF('Master list(no salts, metals)'!$K823:$Y823, "#N/A")=14,TRUE,FALSE))</f>
        <v>0</v>
      </c>
      <c r="U824" t="b">
        <f>AND(COUNTIF('Master list(no salts, metals)'!U823,"&lt;=1"),IF(COUNTIF('Master list(no salts, metals)'!$K823:$Y823, "#N/A")=14,TRUE,FALSE))</f>
        <v>0</v>
      </c>
      <c r="V824" t="b">
        <f>AND(COUNTIF('Master list(no salts, metals)'!V823,"&lt;=1"),IF(COUNTIF('Master list(no salts, metals)'!$K823:$Y823, "#N/A")=14,TRUE,FALSE))</f>
        <v>0</v>
      </c>
      <c r="W824" t="b">
        <f>AND(COUNTIF('Master list(no salts, metals)'!W823,"&lt;=1"),IF(COUNTIF('Master list(no salts, metals)'!$K823:$Y823, "#N/A")=14,TRUE,FALSE))</f>
        <v>0</v>
      </c>
      <c r="X824" t="b">
        <f>AND(COUNTIF('Master list(no salts, metals)'!X823,"&lt;=1"),IF(COUNTIF('Master list(no salts, metals)'!$K823:$Y823, "#N/A")=14,TRUE,FALSE))</f>
        <v>1</v>
      </c>
      <c r="Y824" t="b">
        <f>AND(COUNTIF('Master list(no salts, metals)'!Y823,"&lt;=1"),IF(COUNTIF('Master list(no salts, metals)'!$K823:$Y823, "#N/A")=14,TRUE,FALSE))</f>
        <v>0</v>
      </c>
    </row>
    <row r="825" spans="11:25" x14ac:dyDescent="0.25">
      <c r="K825" t="b">
        <f>AND(COUNTIF('Master list(no salts, metals)'!K824,"&lt;=1"),IF(COUNTIF('Master list(no salts, metals)'!$K824:$Y824, "#N/A")=14,TRUE,FALSE))</f>
        <v>0</v>
      </c>
      <c r="L825" t="b">
        <f>AND(COUNTIF('Master list(no salts, metals)'!L824,"&lt;=1"),IF(COUNTIF('Master list(no salts, metals)'!$K824:$Y824, "#N/A")=14,TRUE,FALSE))</f>
        <v>0</v>
      </c>
      <c r="M825" t="b">
        <f>AND(COUNTIF('Master list(no salts, metals)'!M824,"&lt;=1"),IF(COUNTIF('Master list(no salts, metals)'!$K824:$Y824, "#N/A")=14,TRUE,FALSE))</f>
        <v>0</v>
      </c>
      <c r="N825" t="b">
        <f>AND(COUNTIF('Master list(no salts, metals)'!N824,"&lt;=1"),IF(COUNTIF('Master list(no salts, metals)'!$K824:$Y824, "#N/A")=14,TRUE,FALSE))</f>
        <v>0</v>
      </c>
      <c r="O825" t="b">
        <f>AND(COUNTIF('Master list(no salts, metals)'!O824,"&lt;=1"),IF(COUNTIF('Master list(no salts, metals)'!$K824:$Y824, "#N/A")=14,TRUE,FALSE))</f>
        <v>0</v>
      </c>
      <c r="P825" t="b">
        <f>AND(COUNTIF('Master list(no salts, metals)'!P824,"&lt;=1"),IF(COUNTIF('Master list(no salts, metals)'!$K824:$Y824, "#N/A")=14,TRUE,FALSE))</f>
        <v>0</v>
      </c>
      <c r="Q825" t="b">
        <f>AND(COUNTIF('Master list(no salts, metals)'!Q824,"&lt;=1"),IF(COUNTIF('Master list(no salts, metals)'!$K824:$Y824, "#N/A")=14,TRUE,FALSE))</f>
        <v>0</v>
      </c>
      <c r="R825" t="b">
        <f>AND(COUNTIF('Master list(no salts, metals)'!R824,"&lt;=1"),IF(COUNTIF('Master list(no salts, metals)'!$K824:$Y824, "#N/A")=14,TRUE,FALSE))</f>
        <v>0</v>
      </c>
      <c r="S825" t="b">
        <f>AND(COUNTIF('Master list(no salts, metals)'!S824,"&lt;=1"),IF(COUNTIF('Master list(no salts, metals)'!$K824:$Y824, "#N/A")=14,TRUE,FALSE))</f>
        <v>0</v>
      </c>
      <c r="T825" t="b">
        <f>AND(COUNTIF('Master list(no salts, metals)'!T824,"&lt;=1"),IF(COUNTIF('Master list(no salts, metals)'!$K824:$Y824, "#N/A")=14,TRUE,FALSE))</f>
        <v>0</v>
      </c>
      <c r="U825" t="b">
        <f>AND(COUNTIF('Master list(no salts, metals)'!U824,"&lt;=1"),IF(COUNTIF('Master list(no salts, metals)'!$K824:$Y824, "#N/A")=14,TRUE,FALSE))</f>
        <v>0</v>
      </c>
      <c r="V825" t="b">
        <f>AND(COUNTIF('Master list(no salts, metals)'!V824,"&lt;=1"),IF(COUNTIF('Master list(no salts, metals)'!$K824:$Y824, "#N/A")=14,TRUE,FALSE))</f>
        <v>0</v>
      </c>
      <c r="W825" t="b">
        <f>AND(COUNTIF('Master list(no salts, metals)'!W824,"&lt;=1"),IF(COUNTIF('Master list(no salts, metals)'!$K824:$Y824, "#N/A")=14,TRUE,FALSE))</f>
        <v>0</v>
      </c>
      <c r="X825" t="b">
        <f>AND(COUNTIF('Master list(no salts, metals)'!X824,"&lt;=1"),IF(COUNTIF('Master list(no salts, metals)'!$K824:$Y824, "#N/A")=14,TRUE,FALSE))</f>
        <v>0</v>
      </c>
      <c r="Y825" t="b">
        <f>AND(COUNTIF('Master list(no salts, metals)'!Y824,"&lt;=1"),IF(COUNTIF('Master list(no salts, metals)'!$K824:$Y824, "#N/A")=14,TRUE,FALSE))</f>
        <v>0</v>
      </c>
    </row>
    <row r="826" spans="11:25" x14ac:dyDescent="0.25">
      <c r="K826" t="b">
        <f>AND(COUNTIF('Master list(no salts, metals)'!K825,"&lt;=1"),IF(COUNTIF('Master list(no salts, metals)'!$K825:$Y825, "#N/A")=14,TRUE,FALSE))</f>
        <v>0</v>
      </c>
      <c r="L826" t="b">
        <f>AND(COUNTIF('Master list(no salts, metals)'!L825,"&lt;=1"),IF(COUNTIF('Master list(no salts, metals)'!$K825:$Y825, "#N/A")=14,TRUE,FALSE))</f>
        <v>0</v>
      </c>
      <c r="M826" t="b">
        <f>AND(COUNTIF('Master list(no salts, metals)'!M825,"&lt;=1"),IF(COUNTIF('Master list(no salts, metals)'!$K825:$Y825, "#N/A")=14,TRUE,FALSE))</f>
        <v>0</v>
      </c>
      <c r="N826" t="b">
        <f>AND(COUNTIF('Master list(no salts, metals)'!N825,"&lt;=1"),IF(COUNTIF('Master list(no salts, metals)'!$K825:$Y825, "#N/A")=14,TRUE,FALSE))</f>
        <v>0</v>
      </c>
      <c r="O826" t="b">
        <f>AND(COUNTIF('Master list(no salts, metals)'!O825,"&lt;=1"),IF(COUNTIF('Master list(no salts, metals)'!$K825:$Y825, "#N/A")=14,TRUE,FALSE))</f>
        <v>0</v>
      </c>
      <c r="P826" t="b">
        <f>AND(COUNTIF('Master list(no salts, metals)'!P825,"&lt;=1"),IF(COUNTIF('Master list(no salts, metals)'!$K825:$Y825, "#N/A")=14,TRUE,FALSE))</f>
        <v>0</v>
      </c>
      <c r="Q826" t="b">
        <f>AND(COUNTIF('Master list(no salts, metals)'!Q825,"&lt;=1"),IF(COUNTIF('Master list(no salts, metals)'!$K825:$Y825, "#N/A")=14,TRUE,FALSE))</f>
        <v>0</v>
      </c>
      <c r="R826" t="b">
        <f>AND(COUNTIF('Master list(no salts, metals)'!R825,"&lt;=1"),IF(COUNTIF('Master list(no salts, metals)'!$K825:$Y825, "#N/A")=14,TRUE,FALSE))</f>
        <v>0</v>
      </c>
      <c r="S826" t="b">
        <f>AND(COUNTIF('Master list(no salts, metals)'!S825,"&lt;=1"),IF(COUNTIF('Master list(no salts, metals)'!$K825:$Y825, "#N/A")=14,TRUE,FALSE))</f>
        <v>0</v>
      </c>
      <c r="T826" t="b">
        <f>AND(COUNTIF('Master list(no salts, metals)'!T825,"&lt;=1"),IF(COUNTIF('Master list(no salts, metals)'!$K825:$Y825, "#N/A")=14,TRUE,FALSE))</f>
        <v>1</v>
      </c>
      <c r="U826" t="b">
        <f>AND(COUNTIF('Master list(no salts, metals)'!U825,"&lt;=1"),IF(COUNTIF('Master list(no salts, metals)'!$K825:$Y825, "#N/A")=14,TRUE,FALSE))</f>
        <v>0</v>
      </c>
      <c r="V826" t="b">
        <f>AND(COUNTIF('Master list(no salts, metals)'!V825,"&lt;=1"),IF(COUNTIF('Master list(no salts, metals)'!$K825:$Y825, "#N/A")=14,TRUE,FALSE))</f>
        <v>0</v>
      </c>
      <c r="W826" t="b">
        <f>AND(COUNTIF('Master list(no salts, metals)'!W825,"&lt;=1"),IF(COUNTIF('Master list(no salts, metals)'!$K825:$Y825, "#N/A")=14,TRUE,FALSE))</f>
        <v>0</v>
      </c>
      <c r="X826" t="b">
        <f>AND(COUNTIF('Master list(no salts, metals)'!X825,"&lt;=1"),IF(COUNTIF('Master list(no salts, metals)'!$K825:$Y825, "#N/A")=14,TRUE,FALSE))</f>
        <v>0</v>
      </c>
      <c r="Y826" t="b">
        <f>AND(COUNTIF('Master list(no salts, metals)'!Y825,"&lt;=1"),IF(COUNTIF('Master list(no salts, metals)'!$K825:$Y825, "#N/A")=14,TRUE,FALSE))</f>
        <v>0</v>
      </c>
    </row>
    <row r="827" spans="11:25" x14ac:dyDescent="0.25">
      <c r="K827" t="b">
        <f>AND(COUNTIF('Master list(no salts, metals)'!K826,"&lt;=1"),IF(COUNTIF('Master list(no salts, metals)'!$K826:$Y826, "#N/A")=14,TRUE,FALSE))</f>
        <v>0</v>
      </c>
      <c r="L827" t="b">
        <f>AND(COUNTIF('Master list(no salts, metals)'!L826,"&lt;=1"),IF(COUNTIF('Master list(no salts, metals)'!$K826:$Y826, "#N/A")=14,TRUE,FALSE))</f>
        <v>0</v>
      </c>
      <c r="M827" t="b">
        <f>AND(COUNTIF('Master list(no salts, metals)'!M826,"&lt;=1"),IF(COUNTIF('Master list(no salts, metals)'!$K826:$Y826, "#N/A")=14,TRUE,FALSE))</f>
        <v>0</v>
      </c>
      <c r="N827" t="b">
        <f>AND(COUNTIF('Master list(no salts, metals)'!N826,"&lt;=1"),IF(COUNTIF('Master list(no salts, metals)'!$K826:$Y826, "#N/A")=14,TRUE,FALSE))</f>
        <v>0</v>
      </c>
      <c r="O827" t="b">
        <f>AND(COUNTIF('Master list(no salts, metals)'!O826,"&lt;=1"),IF(COUNTIF('Master list(no salts, metals)'!$K826:$Y826, "#N/A")=14,TRUE,FALSE))</f>
        <v>0</v>
      </c>
      <c r="P827" t="b">
        <f>AND(COUNTIF('Master list(no salts, metals)'!P826,"&lt;=1"),IF(COUNTIF('Master list(no salts, metals)'!$K826:$Y826, "#N/A")=14,TRUE,FALSE))</f>
        <v>0</v>
      </c>
      <c r="Q827" t="b">
        <f>AND(COUNTIF('Master list(no salts, metals)'!Q826,"&lt;=1"),IF(COUNTIF('Master list(no salts, metals)'!$K826:$Y826, "#N/A")=14,TRUE,FALSE))</f>
        <v>0</v>
      </c>
      <c r="R827" t="b">
        <f>AND(COUNTIF('Master list(no salts, metals)'!R826,"&lt;=1"),IF(COUNTIF('Master list(no salts, metals)'!$K826:$Y826, "#N/A")=14,TRUE,FALSE))</f>
        <v>0</v>
      </c>
      <c r="S827" t="b">
        <f>AND(COUNTIF('Master list(no salts, metals)'!S826,"&lt;=1"),IF(COUNTIF('Master list(no salts, metals)'!$K826:$Y826, "#N/A")=14,TRUE,FALSE))</f>
        <v>0</v>
      </c>
      <c r="T827" t="b">
        <f>AND(COUNTIF('Master list(no salts, metals)'!T826,"&lt;=1"),IF(COUNTIF('Master list(no salts, metals)'!$K826:$Y826, "#N/A")=14,TRUE,FALSE))</f>
        <v>0</v>
      </c>
      <c r="U827" t="b">
        <f>AND(COUNTIF('Master list(no salts, metals)'!U826,"&lt;=1"),IF(COUNTIF('Master list(no salts, metals)'!$K826:$Y826, "#N/A")=14,TRUE,FALSE))</f>
        <v>0</v>
      </c>
      <c r="V827" t="b">
        <f>AND(COUNTIF('Master list(no salts, metals)'!V826,"&lt;=1"),IF(COUNTIF('Master list(no salts, metals)'!$K826:$Y826, "#N/A")=14,TRUE,FALSE))</f>
        <v>0</v>
      </c>
      <c r="W827" t="b">
        <f>AND(COUNTIF('Master list(no salts, metals)'!W826,"&lt;=1"),IF(COUNTIF('Master list(no salts, metals)'!$K826:$Y826, "#N/A")=14,TRUE,FALSE))</f>
        <v>0</v>
      </c>
      <c r="X827" t="b">
        <f>AND(COUNTIF('Master list(no salts, metals)'!X826,"&lt;=1"),IF(COUNTIF('Master list(no salts, metals)'!$K826:$Y826, "#N/A")=14,TRUE,FALSE))</f>
        <v>0</v>
      </c>
      <c r="Y827" t="b">
        <f>AND(COUNTIF('Master list(no salts, metals)'!Y826,"&lt;=1"),IF(COUNTIF('Master list(no salts, metals)'!$K826:$Y826, "#N/A")=14,TRUE,FALSE))</f>
        <v>0</v>
      </c>
    </row>
    <row r="828" spans="11:25" x14ac:dyDescent="0.25">
      <c r="K828" t="b">
        <f>AND(COUNTIF('Master list(no salts, metals)'!K827,"&lt;=1"),IF(COUNTIF('Master list(no salts, metals)'!$K827:$Y827, "#N/A")=14,TRUE,FALSE))</f>
        <v>0</v>
      </c>
      <c r="L828" t="b">
        <f>AND(COUNTIF('Master list(no salts, metals)'!L827,"&lt;=1"),IF(COUNTIF('Master list(no salts, metals)'!$K827:$Y827, "#N/A")=14,TRUE,FALSE))</f>
        <v>0</v>
      </c>
      <c r="M828" t="b">
        <f>AND(COUNTIF('Master list(no salts, metals)'!M827,"&lt;=1"),IF(COUNTIF('Master list(no salts, metals)'!$K827:$Y827, "#N/A")=14,TRUE,FALSE))</f>
        <v>0</v>
      </c>
      <c r="N828" t="b">
        <f>AND(COUNTIF('Master list(no salts, metals)'!N827,"&lt;=1"),IF(COUNTIF('Master list(no salts, metals)'!$K827:$Y827, "#N/A")=14,TRUE,FALSE))</f>
        <v>0</v>
      </c>
      <c r="O828" t="b">
        <f>AND(COUNTIF('Master list(no salts, metals)'!O827,"&lt;=1"),IF(COUNTIF('Master list(no salts, metals)'!$K827:$Y827, "#N/A")=14,TRUE,FALSE))</f>
        <v>0</v>
      </c>
      <c r="P828" t="b">
        <f>AND(COUNTIF('Master list(no salts, metals)'!P827,"&lt;=1"),IF(COUNTIF('Master list(no salts, metals)'!$K827:$Y827, "#N/A")=14,TRUE,FALSE))</f>
        <v>0</v>
      </c>
      <c r="Q828" t="b">
        <f>AND(COUNTIF('Master list(no salts, metals)'!Q827,"&lt;=1"),IF(COUNTIF('Master list(no salts, metals)'!$K827:$Y827, "#N/A")=14,TRUE,FALSE))</f>
        <v>0</v>
      </c>
      <c r="R828" t="b">
        <f>AND(COUNTIF('Master list(no salts, metals)'!R827,"&lt;=1"),IF(COUNTIF('Master list(no salts, metals)'!$K827:$Y827, "#N/A")=14,TRUE,FALSE))</f>
        <v>0</v>
      </c>
      <c r="S828" t="b">
        <f>AND(COUNTIF('Master list(no salts, metals)'!S827,"&lt;=1"),IF(COUNTIF('Master list(no salts, metals)'!$K827:$Y827, "#N/A")=14,TRUE,FALSE))</f>
        <v>0</v>
      </c>
      <c r="T828" t="b">
        <f>AND(COUNTIF('Master list(no salts, metals)'!T827,"&lt;=1"),IF(COUNTIF('Master list(no salts, metals)'!$K827:$Y827, "#N/A")=14,TRUE,FALSE))</f>
        <v>0</v>
      </c>
      <c r="U828" t="b">
        <f>AND(COUNTIF('Master list(no salts, metals)'!U827,"&lt;=1"),IF(COUNTIF('Master list(no salts, metals)'!$K827:$Y827, "#N/A")=14,TRUE,FALSE))</f>
        <v>0</v>
      </c>
      <c r="V828" t="b">
        <f>AND(COUNTIF('Master list(no salts, metals)'!V827,"&lt;=1"),IF(COUNTIF('Master list(no salts, metals)'!$K827:$Y827, "#N/A")=14,TRUE,FALSE))</f>
        <v>0</v>
      </c>
      <c r="W828" t="b">
        <f>AND(COUNTIF('Master list(no salts, metals)'!W827,"&lt;=1"),IF(COUNTIF('Master list(no salts, metals)'!$K827:$Y827, "#N/A")=14,TRUE,FALSE))</f>
        <v>0</v>
      </c>
      <c r="X828" t="b">
        <f>AND(COUNTIF('Master list(no salts, metals)'!X827,"&lt;=1"),IF(COUNTIF('Master list(no salts, metals)'!$K827:$Y827, "#N/A")=14,TRUE,FALSE))</f>
        <v>1</v>
      </c>
      <c r="Y828" t="b">
        <f>AND(COUNTIF('Master list(no salts, metals)'!Y827,"&lt;=1"),IF(COUNTIF('Master list(no salts, metals)'!$K827:$Y827, "#N/A")=14,TRUE,FALSE))</f>
        <v>0</v>
      </c>
    </row>
    <row r="829" spans="11:25" x14ac:dyDescent="0.25">
      <c r="K829" t="b">
        <f>AND(COUNTIF('Master list(no salts, metals)'!K828,"&lt;=1"),IF(COUNTIF('Master list(no salts, metals)'!$K828:$Y828, "#N/A")=14,TRUE,FALSE))</f>
        <v>0</v>
      </c>
      <c r="L829" t="b">
        <f>AND(COUNTIF('Master list(no salts, metals)'!L828,"&lt;=1"),IF(COUNTIF('Master list(no salts, metals)'!$K828:$Y828, "#N/A")=14,TRUE,FALSE))</f>
        <v>1</v>
      </c>
      <c r="M829" t="b">
        <f>AND(COUNTIF('Master list(no salts, metals)'!M828,"&lt;=1"),IF(COUNTIF('Master list(no salts, metals)'!$K828:$Y828, "#N/A")=14,TRUE,FALSE))</f>
        <v>0</v>
      </c>
      <c r="N829" t="b">
        <f>AND(COUNTIF('Master list(no salts, metals)'!N828,"&lt;=1"),IF(COUNTIF('Master list(no salts, metals)'!$K828:$Y828, "#N/A")=14,TRUE,FALSE))</f>
        <v>0</v>
      </c>
      <c r="O829" t="b">
        <f>AND(COUNTIF('Master list(no salts, metals)'!O828,"&lt;=1"),IF(COUNTIF('Master list(no salts, metals)'!$K828:$Y828, "#N/A")=14,TRUE,FALSE))</f>
        <v>0</v>
      </c>
      <c r="P829" t="b">
        <f>AND(COUNTIF('Master list(no salts, metals)'!P828,"&lt;=1"),IF(COUNTIF('Master list(no salts, metals)'!$K828:$Y828, "#N/A")=14,TRUE,FALSE))</f>
        <v>0</v>
      </c>
      <c r="Q829" t="b">
        <f>AND(COUNTIF('Master list(no salts, metals)'!Q828,"&lt;=1"),IF(COUNTIF('Master list(no salts, metals)'!$K828:$Y828, "#N/A")=14,TRUE,FALSE))</f>
        <v>0</v>
      </c>
      <c r="R829" t="b">
        <f>AND(COUNTIF('Master list(no salts, metals)'!R828,"&lt;=1"),IF(COUNTIF('Master list(no salts, metals)'!$K828:$Y828, "#N/A")=14,TRUE,FALSE))</f>
        <v>0</v>
      </c>
      <c r="S829" t="b">
        <f>AND(COUNTIF('Master list(no salts, metals)'!S828,"&lt;=1"),IF(COUNTIF('Master list(no salts, metals)'!$K828:$Y828, "#N/A")=14,TRUE,FALSE))</f>
        <v>0</v>
      </c>
      <c r="T829" t="b">
        <f>AND(COUNTIF('Master list(no salts, metals)'!T828,"&lt;=1"),IF(COUNTIF('Master list(no salts, metals)'!$K828:$Y828, "#N/A")=14,TRUE,FALSE))</f>
        <v>0</v>
      </c>
      <c r="U829" t="b">
        <f>AND(COUNTIF('Master list(no salts, metals)'!U828,"&lt;=1"),IF(COUNTIF('Master list(no salts, metals)'!$K828:$Y828, "#N/A")=14,TRUE,FALSE))</f>
        <v>0</v>
      </c>
      <c r="V829" t="b">
        <f>AND(COUNTIF('Master list(no salts, metals)'!V828,"&lt;=1"),IF(COUNTIF('Master list(no salts, metals)'!$K828:$Y828, "#N/A")=14,TRUE,FALSE))</f>
        <v>0</v>
      </c>
      <c r="W829" t="b">
        <f>AND(COUNTIF('Master list(no salts, metals)'!W828,"&lt;=1"),IF(COUNTIF('Master list(no salts, metals)'!$K828:$Y828, "#N/A")=14,TRUE,FALSE))</f>
        <v>0</v>
      </c>
      <c r="X829" t="b">
        <f>AND(COUNTIF('Master list(no salts, metals)'!X828,"&lt;=1"),IF(COUNTIF('Master list(no salts, metals)'!$K828:$Y828, "#N/A")=14,TRUE,FALSE))</f>
        <v>0</v>
      </c>
      <c r="Y829" t="b">
        <f>AND(COUNTIF('Master list(no salts, metals)'!Y828,"&lt;=1"),IF(COUNTIF('Master list(no salts, metals)'!$K828:$Y828, "#N/A")=14,TRUE,FALSE))</f>
        <v>0</v>
      </c>
    </row>
    <row r="830" spans="11:25" x14ac:dyDescent="0.25">
      <c r="K830" t="b">
        <f>AND(COUNTIF('Master list(no salts, metals)'!K829,"&lt;=1"),IF(COUNTIF('Master list(no salts, metals)'!$K829:$Y829, "#N/A")=14,TRUE,FALSE))</f>
        <v>0</v>
      </c>
      <c r="L830" t="b">
        <f>AND(COUNTIF('Master list(no salts, metals)'!L829,"&lt;=1"),IF(COUNTIF('Master list(no salts, metals)'!$K829:$Y829, "#N/A")=14,TRUE,FALSE))</f>
        <v>0</v>
      </c>
      <c r="M830" t="b">
        <f>AND(COUNTIF('Master list(no salts, metals)'!M829,"&lt;=1"),IF(COUNTIF('Master list(no salts, metals)'!$K829:$Y829, "#N/A")=14,TRUE,FALSE))</f>
        <v>0</v>
      </c>
      <c r="N830" t="b">
        <f>AND(COUNTIF('Master list(no salts, metals)'!N829,"&lt;=1"),IF(COUNTIF('Master list(no salts, metals)'!$K829:$Y829, "#N/A")=14,TRUE,FALSE))</f>
        <v>0</v>
      </c>
      <c r="O830" t="b">
        <f>AND(COUNTIF('Master list(no salts, metals)'!O829,"&lt;=1"),IF(COUNTIF('Master list(no salts, metals)'!$K829:$Y829, "#N/A")=14,TRUE,FALSE))</f>
        <v>0</v>
      </c>
      <c r="P830" t="b">
        <f>AND(COUNTIF('Master list(no salts, metals)'!P829,"&lt;=1"),IF(COUNTIF('Master list(no salts, metals)'!$K829:$Y829, "#N/A")=14,TRUE,FALSE))</f>
        <v>0</v>
      </c>
      <c r="Q830" t="b">
        <f>AND(COUNTIF('Master list(no salts, metals)'!Q829,"&lt;=1"),IF(COUNTIF('Master list(no salts, metals)'!$K829:$Y829, "#N/A")=14,TRUE,FALSE))</f>
        <v>0</v>
      </c>
      <c r="R830" t="b">
        <f>AND(COUNTIF('Master list(no salts, metals)'!R829,"&lt;=1"),IF(COUNTIF('Master list(no salts, metals)'!$K829:$Y829, "#N/A")=14,TRUE,FALSE))</f>
        <v>0</v>
      </c>
      <c r="S830" t="b">
        <f>AND(COUNTIF('Master list(no salts, metals)'!S829,"&lt;=1"),IF(COUNTIF('Master list(no salts, metals)'!$K829:$Y829, "#N/A")=14,TRUE,FALSE))</f>
        <v>0</v>
      </c>
      <c r="T830" t="b">
        <f>AND(COUNTIF('Master list(no salts, metals)'!T829,"&lt;=1"),IF(COUNTIF('Master list(no salts, metals)'!$K829:$Y829, "#N/A")=14,TRUE,FALSE))</f>
        <v>0</v>
      </c>
      <c r="U830" t="b">
        <f>AND(COUNTIF('Master list(no salts, metals)'!U829,"&lt;=1"),IF(COUNTIF('Master list(no salts, metals)'!$K829:$Y829, "#N/A")=14,TRUE,FALSE))</f>
        <v>0</v>
      </c>
      <c r="V830" t="b">
        <f>AND(COUNTIF('Master list(no salts, metals)'!V829,"&lt;=1"),IF(COUNTIF('Master list(no salts, metals)'!$K829:$Y829, "#N/A")=14,TRUE,FALSE))</f>
        <v>0</v>
      </c>
      <c r="W830" t="b">
        <f>AND(COUNTIF('Master list(no salts, metals)'!W829,"&lt;=1"),IF(COUNTIF('Master list(no salts, metals)'!$K829:$Y829, "#N/A")=14,TRUE,FALSE))</f>
        <v>1</v>
      </c>
      <c r="X830" t="b">
        <f>AND(COUNTIF('Master list(no salts, metals)'!X829,"&lt;=1"),IF(COUNTIF('Master list(no salts, metals)'!$K829:$Y829, "#N/A")=14,TRUE,FALSE))</f>
        <v>0</v>
      </c>
      <c r="Y830" t="b">
        <f>AND(COUNTIF('Master list(no salts, metals)'!Y829,"&lt;=1"),IF(COUNTIF('Master list(no salts, metals)'!$K829:$Y829, "#N/A")=14,TRUE,FALSE))</f>
        <v>0</v>
      </c>
    </row>
    <row r="831" spans="11:25" x14ac:dyDescent="0.25">
      <c r="K831" t="b">
        <f>AND(COUNTIF('Master list(no salts, metals)'!K830,"&lt;=1"),IF(COUNTIF('Master list(no salts, metals)'!$K830:$Y830, "#N/A")=14,TRUE,FALSE))</f>
        <v>0</v>
      </c>
      <c r="L831" t="b">
        <f>AND(COUNTIF('Master list(no salts, metals)'!L830,"&lt;=1"),IF(COUNTIF('Master list(no salts, metals)'!$K830:$Y830, "#N/A")=14,TRUE,FALSE))</f>
        <v>0</v>
      </c>
      <c r="M831" t="b">
        <f>AND(COUNTIF('Master list(no salts, metals)'!M830,"&lt;=1"),IF(COUNTIF('Master list(no salts, metals)'!$K830:$Y830, "#N/A")=14,TRUE,FALSE))</f>
        <v>0</v>
      </c>
      <c r="N831" t="b">
        <f>AND(COUNTIF('Master list(no salts, metals)'!N830,"&lt;=1"),IF(COUNTIF('Master list(no salts, metals)'!$K830:$Y830, "#N/A")=14,TRUE,FALSE))</f>
        <v>0</v>
      </c>
      <c r="O831" t="b">
        <f>AND(COUNTIF('Master list(no salts, metals)'!O830,"&lt;=1"),IF(COUNTIF('Master list(no salts, metals)'!$K830:$Y830, "#N/A")=14,TRUE,FALSE))</f>
        <v>0</v>
      </c>
      <c r="P831" t="b">
        <f>AND(COUNTIF('Master list(no salts, metals)'!P830,"&lt;=1"),IF(COUNTIF('Master list(no salts, metals)'!$K830:$Y830, "#N/A")=14,TRUE,FALSE))</f>
        <v>0</v>
      </c>
      <c r="Q831" t="b">
        <f>AND(COUNTIF('Master list(no salts, metals)'!Q830,"&lt;=1"),IF(COUNTIF('Master list(no salts, metals)'!$K830:$Y830, "#N/A")=14,TRUE,FALSE))</f>
        <v>0</v>
      </c>
      <c r="R831" t="b">
        <f>AND(COUNTIF('Master list(no salts, metals)'!R830,"&lt;=1"),IF(COUNTIF('Master list(no salts, metals)'!$K830:$Y830, "#N/A")=14,TRUE,FALSE))</f>
        <v>0</v>
      </c>
      <c r="S831" t="b">
        <f>AND(COUNTIF('Master list(no salts, metals)'!S830,"&lt;=1"),IF(COUNTIF('Master list(no salts, metals)'!$K830:$Y830, "#N/A")=14,TRUE,FALSE))</f>
        <v>0</v>
      </c>
      <c r="T831" t="b">
        <f>AND(COUNTIF('Master list(no salts, metals)'!T830,"&lt;=1"),IF(COUNTIF('Master list(no salts, metals)'!$K830:$Y830, "#N/A")=14,TRUE,FALSE))</f>
        <v>1</v>
      </c>
      <c r="U831" t="b">
        <f>AND(COUNTIF('Master list(no salts, metals)'!U830,"&lt;=1"),IF(COUNTIF('Master list(no salts, metals)'!$K830:$Y830, "#N/A")=14,TRUE,FALSE))</f>
        <v>0</v>
      </c>
      <c r="V831" t="b">
        <f>AND(COUNTIF('Master list(no salts, metals)'!V830,"&lt;=1"),IF(COUNTIF('Master list(no salts, metals)'!$K830:$Y830, "#N/A")=14,TRUE,FALSE))</f>
        <v>0</v>
      </c>
      <c r="W831" t="b">
        <f>AND(COUNTIF('Master list(no salts, metals)'!W830,"&lt;=1"),IF(COUNTIF('Master list(no salts, metals)'!$K830:$Y830, "#N/A")=14,TRUE,FALSE))</f>
        <v>0</v>
      </c>
      <c r="X831" t="b">
        <f>AND(COUNTIF('Master list(no salts, metals)'!X830,"&lt;=1"),IF(COUNTIF('Master list(no salts, metals)'!$K830:$Y830, "#N/A")=14,TRUE,FALSE))</f>
        <v>0</v>
      </c>
      <c r="Y831" t="b">
        <f>AND(COUNTIF('Master list(no salts, metals)'!Y830,"&lt;=1"),IF(COUNTIF('Master list(no salts, metals)'!$K830:$Y830, "#N/A")=14,TRUE,FALSE))</f>
        <v>0</v>
      </c>
    </row>
    <row r="832" spans="11:25" x14ac:dyDescent="0.25">
      <c r="K832" t="b">
        <f>AND(COUNTIF('Master list(no salts, metals)'!K831,"&lt;=1"),IF(COUNTIF('Master list(no salts, metals)'!$K831:$Y831, "#N/A")=14,TRUE,FALSE))</f>
        <v>0</v>
      </c>
      <c r="L832" t="b">
        <f>AND(COUNTIF('Master list(no salts, metals)'!L831,"&lt;=1"),IF(COUNTIF('Master list(no salts, metals)'!$K831:$Y831, "#N/A")=14,TRUE,FALSE))</f>
        <v>0</v>
      </c>
      <c r="M832" t="b">
        <f>AND(COUNTIF('Master list(no salts, metals)'!M831,"&lt;=1"),IF(COUNTIF('Master list(no salts, metals)'!$K831:$Y831, "#N/A")=14,TRUE,FALSE))</f>
        <v>0</v>
      </c>
      <c r="N832" t="b">
        <f>AND(COUNTIF('Master list(no salts, metals)'!N831,"&lt;=1"),IF(COUNTIF('Master list(no salts, metals)'!$K831:$Y831, "#N/A")=14,TRUE,FALSE))</f>
        <v>0</v>
      </c>
      <c r="O832" t="b">
        <f>AND(COUNTIF('Master list(no salts, metals)'!O831,"&lt;=1"),IF(COUNTIF('Master list(no salts, metals)'!$K831:$Y831, "#N/A")=14,TRUE,FALSE))</f>
        <v>0</v>
      </c>
      <c r="P832" t="b">
        <f>AND(COUNTIF('Master list(no salts, metals)'!P831,"&lt;=1"),IF(COUNTIF('Master list(no salts, metals)'!$K831:$Y831, "#N/A")=14,TRUE,FALSE))</f>
        <v>0</v>
      </c>
      <c r="Q832" t="b">
        <f>AND(COUNTIF('Master list(no salts, metals)'!Q831,"&lt;=1"),IF(COUNTIF('Master list(no salts, metals)'!$K831:$Y831, "#N/A")=14,TRUE,FALSE))</f>
        <v>0</v>
      </c>
      <c r="R832" t="b">
        <f>AND(COUNTIF('Master list(no salts, metals)'!R831,"&lt;=1"),IF(COUNTIF('Master list(no salts, metals)'!$K831:$Y831, "#N/A")=14,TRUE,FALSE))</f>
        <v>0</v>
      </c>
      <c r="S832" t="b">
        <f>AND(COUNTIF('Master list(no salts, metals)'!S831,"&lt;=1"),IF(COUNTIF('Master list(no salts, metals)'!$K831:$Y831, "#N/A")=14,TRUE,FALSE))</f>
        <v>0</v>
      </c>
      <c r="T832" t="b">
        <f>AND(COUNTIF('Master list(no salts, metals)'!T831,"&lt;=1"),IF(COUNTIF('Master list(no salts, metals)'!$K831:$Y831, "#N/A")=14,TRUE,FALSE))</f>
        <v>1</v>
      </c>
      <c r="U832" t="b">
        <f>AND(COUNTIF('Master list(no salts, metals)'!U831,"&lt;=1"),IF(COUNTIF('Master list(no salts, metals)'!$K831:$Y831, "#N/A")=14,TRUE,FALSE))</f>
        <v>0</v>
      </c>
      <c r="V832" t="b">
        <f>AND(COUNTIF('Master list(no salts, metals)'!V831,"&lt;=1"),IF(COUNTIF('Master list(no salts, metals)'!$K831:$Y831, "#N/A")=14,TRUE,FALSE))</f>
        <v>0</v>
      </c>
      <c r="W832" t="b">
        <f>AND(COUNTIF('Master list(no salts, metals)'!W831,"&lt;=1"),IF(COUNTIF('Master list(no salts, metals)'!$K831:$Y831, "#N/A")=14,TRUE,FALSE))</f>
        <v>0</v>
      </c>
      <c r="X832" t="b">
        <f>AND(COUNTIF('Master list(no salts, metals)'!X831,"&lt;=1"),IF(COUNTIF('Master list(no salts, metals)'!$K831:$Y831, "#N/A")=14,TRUE,FALSE))</f>
        <v>0</v>
      </c>
      <c r="Y832" t="b">
        <f>AND(COUNTIF('Master list(no salts, metals)'!Y831,"&lt;=1"),IF(COUNTIF('Master list(no salts, metals)'!$K831:$Y831, "#N/A")=14,TRUE,FALSE))</f>
        <v>0</v>
      </c>
    </row>
    <row r="833" spans="11:25" x14ac:dyDescent="0.25">
      <c r="K833" t="b">
        <f>AND(COUNTIF('Master list(no salts, metals)'!K832,"&lt;=1"),IF(COUNTIF('Master list(no salts, metals)'!$K832:$Y832, "#N/A")=14,TRUE,FALSE))</f>
        <v>0</v>
      </c>
      <c r="L833" t="b">
        <f>AND(COUNTIF('Master list(no salts, metals)'!L832,"&lt;=1"),IF(COUNTIF('Master list(no salts, metals)'!$K832:$Y832, "#N/A")=14,TRUE,FALSE))</f>
        <v>0</v>
      </c>
      <c r="M833" t="b">
        <f>AND(COUNTIF('Master list(no salts, metals)'!M832,"&lt;=1"),IF(COUNTIF('Master list(no salts, metals)'!$K832:$Y832, "#N/A")=14,TRUE,FALSE))</f>
        <v>0</v>
      </c>
      <c r="N833" t="b">
        <f>AND(COUNTIF('Master list(no salts, metals)'!N832,"&lt;=1"),IF(COUNTIF('Master list(no salts, metals)'!$K832:$Y832, "#N/A")=14,TRUE,FALSE))</f>
        <v>0</v>
      </c>
      <c r="O833" t="b">
        <f>AND(COUNTIF('Master list(no salts, metals)'!O832,"&lt;=1"),IF(COUNTIF('Master list(no salts, metals)'!$K832:$Y832, "#N/A")=14,TRUE,FALSE))</f>
        <v>0</v>
      </c>
      <c r="P833" t="b">
        <f>AND(COUNTIF('Master list(no salts, metals)'!P832,"&lt;=1"),IF(COUNTIF('Master list(no salts, metals)'!$K832:$Y832, "#N/A")=14,TRUE,FALSE))</f>
        <v>0</v>
      </c>
      <c r="Q833" t="b">
        <f>AND(COUNTIF('Master list(no salts, metals)'!Q832,"&lt;=1"),IF(COUNTIF('Master list(no salts, metals)'!$K832:$Y832, "#N/A")=14,TRUE,FALSE))</f>
        <v>0</v>
      </c>
      <c r="R833" t="b">
        <f>AND(COUNTIF('Master list(no salts, metals)'!R832,"&lt;=1"),IF(COUNTIF('Master list(no salts, metals)'!$K832:$Y832, "#N/A")=14,TRUE,FALSE))</f>
        <v>0</v>
      </c>
      <c r="S833" t="b">
        <f>AND(COUNTIF('Master list(no salts, metals)'!S832,"&lt;=1"),IF(COUNTIF('Master list(no salts, metals)'!$K832:$Y832, "#N/A")=14,TRUE,FALSE))</f>
        <v>0</v>
      </c>
      <c r="T833" t="b">
        <f>AND(COUNTIF('Master list(no salts, metals)'!T832,"&lt;=1"),IF(COUNTIF('Master list(no salts, metals)'!$K832:$Y832, "#N/A")=14,TRUE,FALSE))</f>
        <v>0</v>
      </c>
      <c r="U833" t="b">
        <f>AND(COUNTIF('Master list(no salts, metals)'!U832,"&lt;=1"),IF(COUNTIF('Master list(no salts, metals)'!$K832:$Y832, "#N/A")=14,TRUE,FALSE))</f>
        <v>0</v>
      </c>
      <c r="V833" t="b">
        <f>AND(COUNTIF('Master list(no salts, metals)'!V832,"&lt;=1"),IF(COUNTIF('Master list(no salts, metals)'!$K832:$Y832, "#N/A")=14,TRUE,FALSE))</f>
        <v>0</v>
      </c>
      <c r="W833" t="b">
        <f>AND(COUNTIF('Master list(no salts, metals)'!W832,"&lt;=1"),IF(COUNTIF('Master list(no salts, metals)'!$K832:$Y832, "#N/A")=14,TRUE,FALSE))</f>
        <v>1</v>
      </c>
      <c r="X833" t="b">
        <f>AND(COUNTIF('Master list(no salts, metals)'!X832,"&lt;=1"),IF(COUNTIF('Master list(no salts, metals)'!$K832:$Y832, "#N/A")=14,TRUE,FALSE))</f>
        <v>0</v>
      </c>
      <c r="Y833" t="b">
        <f>AND(COUNTIF('Master list(no salts, metals)'!Y832,"&lt;=1"),IF(COUNTIF('Master list(no salts, metals)'!$K832:$Y832, "#N/A")=14,TRUE,FALSE))</f>
        <v>0</v>
      </c>
    </row>
    <row r="834" spans="11:25" x14ac:dyDescent="0.25">
      <c r="K834" t="b">
        <f>AND(COUNTIF('Master list(no salts, metals)'!K833,"&lt;=1"),IF(COUNTIF('Master list(no salts, metals)'!$K833:$Y833, "#N/A")=14,TRUE,FALSE))</f>
        <v>0</v>
      </c>
      <c r="L834" t="b">
        <f>AND(COUNTIF('Master list(no salts, metals)'!L833,"&lt;=1"),IF(COUNTIF('Master list(no salts, metals)'!$K833:$Y833, "#N/A")=14,TRUE,FALSE))</f>
        <v>0</v>
      </c>
      <c r="M834" t="b">
        <f>AND(COUNTIF('Master list(no salts, metals)'!M833,"&lt;=1"),IF(COUNTIF('Master list(no salts, metals)'!$K833:$Y833, "#N/A")=14,TRUE,FALSE))</f>
        <v>0</v>
      </c>
      <c r="N834" t="b">
        <f>AND(COUNTIF('Master list(no salts, metals)'!N833,"&lt;=1"),IF(COUNTIF('Master list(no salts, metals)'!$K833:$Y833, "#N/A")=14,TRUE,FALSE))</f>
        <v>0</v>
      </c>
      <c r="O834" t="b">
        <f>AND(COUNTIF('Master list(no salts, metals)'!O833,"&lt;=1"),IF(COUNTIF('Master list(no salts, metals)'!$K833:$Y833, "#N/A")=14,TRUE,FALSE))</f>
        <v>0</v>
      </c>
      <c r="P834" t="b">
        <f>AND(COUNTIF('Master list(no salts, metals)'!P833,"&lt;=1"),IF(COUNTIF('Master list(no salts, metals)'!$K833:$Y833, "#N/A")=14,TRUE,FALSE))</f>
        <v>0</v>
      </c>
      <c r="Q834" t="b">
        <f>AND(COUNTIF('Master list(no salts, metals)'!Q833,"&lt;=1"),IF(COUNTIF('Master list(no salts, metals)'!$K833:$Y833, "#N/A")=14,TRUE,FALSE))</f>
        <v>0</v>
      </c>
      <c r="R834" t="b">
        <f>AND(COUNTIF('Master list(no salts, metals)'!R833,"&lt;=1"),IF(COUNTIF('Master list(no salts, metals)'!$K833:$Y833, "#N/A")=14,TRUE,FALSE))</f>
        <v>0</v>
      </c>
      <c r="S834" t="b">
        <f>AND(COUNTIF('Master list(no salts, metals)'!S833,"&lt;=1"),IF(COUNTIF('Master list(no salts, metals)'!$K833:$Y833, "#N/A")=14,TRUE,FALSE))</f>
        <v>0</v>
      </c>
      <c r="T834" t="b">
        <f>AND(COUNTIF('Master list(no salts, metals)'!T833,"&lt;=1"),IF(COUNTIF('Master list(no salts, metals)'!$K833:$Y833, "#N/A")=14,TRUE,FALSE))</f>
        <v>1</v>
      </c>
      <c r="U834" t="b">
        <f>AND(COUNTIF('Master list(no salts, metals)'!U833,"&lt;=1"),IF(COUNTIF('Master list(no salts, metals)'!$K833:$Y833, "#N/A")=14,TRUE,FALSE))</f>
        <v>0</v>
      </c>
      <c r="V834" t="b">
        <f>AND(COUNTIF('Master list(no salts, metals)'!V833,"&lt;=1"),IF(COUNTIF('Master list(no salts, metals)'!$K833:$Y833, "#N/A")=14,TRUE,FALSE))</f>
        <v>0</v>
      </c>
      <c r="W834" t="b">
        <f>AND(COUNTIF('Master list(no salts, metals)'!W833,"&lt;=1"),IF(COUNTIF('Master list(no salts, metals)'!$K833:$Y833, "#N/A")=14,TRUE,FALSE))</f>
        <v>0</v>
      </c>
      <c r="X834" t="b">
        <f>AND(COUNTIF('Master list(no salts, metals)'!X833,"&lt;=1"),IF(COUNTIF('Master list(no salts, metals)'!$K833:$Y833, "#N/A")=14,TRUE,FALSE))</f>
        <v>0</v>
      </c>
      <c r="Y834" t="b">
        <f>AND(COUNTIF('Master list(no salts, metals)'!Y833,"&lt;=1"),IF(COUNTIF('Master list(no salts, metals)'!$K833:$Y833, "#N/A")=14,TRUE,FALSE))</f>
        <v>0</v>
      </c>
    </row>
    <row r="835" spans="11:25" x14ac:dyDescent="0.25">
      <c r="K835" t="b">
        <f>AND(COUNTIF('Master list(no salts, metals)'!K834,"&lt;=1"),IF(COUNTIF('Master list(no salts, metals)'!$K834:$Y834, "#N/A")=14,TRUE,FALSE))</f>
        <v>0</v>
      </c>
      <c r="L835" t="b">
        <f>AND(COUNTIF('Master list(no salts, metals)'!L834,"&lt;=1"),IF(COUNTIF('Master list(no salts, metals)'!$K834:$Y834, "#N/A")=14,TRUE,FALSE))</f>
        <v>0</v>
      </c>
      <c r="M835" t="b">
        <f>AND(COUNTIF('Master list(no salts, metals)'!M834,"&lt;=1"),IF(COUNTIF('Master list(no salts, metals)'!$K834:$Y834, "#N/A")=14,TRUE,FALSE))</f>
        <v>0</v>
      </c>
      <c r="N835" t="b">
        <f>AND(COUNTIF('Master list(no salts, metals)'!N834,"&lt;=1"),IF(COUNTIF('Master list(no salts, metals)'!$K834:$Y834, "#N/A")=14,TRUE,FALSE))</f>
        <v>0</v>
      </c>
      <c r="O835" t="b">
        <f>AND(COUNTIF('Master list(no salts, metals)'!O834,"&lt;=1"),IF(COUNTIF('Master list(no salts, metals)'!$K834:$Y834, "#N/A")=14,TRUE,FALSE))</f>
        <v>0</v>
      </c>
      <c r="P835" t="b">
        <f>AND(COUNTIF('Master list(no salts, metals)'!P834,"&lt;=1"),IF(COUNTIF('Master list(no salts, metals)'!$K834:$Y834, "#N/A")=14,TRUE,FALSE))</f>
        <v>0</v>
      </c>
      <c r="Q835" t="b">
        <f>AND(COUNTIF('Master list(no salts, metals)'!Q834,"&lt;=1"),IF(COUNTIF('Master list(no salts, metals)'!$K834:$Y834, "#N/A")=14,TRUE,FALSE))</f>
        <v>0</v>
      </c>
      <c r="R835" t="b">
        <f>AND(COUNTIF('Master list(no salts, metals)'!R834,"&lt;=1"),IF(COUNTIF('Master list(no salts, metals)'!$K834:$Y834, "#N/A")=14,TRUE,FALSE))</f>
        <v>0</v>
      </c>
      <c r="S835" t="b">
        <f>AND(COUNTIF('Master list(no salts, metals)'!S834,"&lt;=1"),IF(COUNTIF('Master list(no salts, metals)'!$K834:$Y834, "#N/A")=14,TRUE,FALSE))</f>
        <v>0</v>
      </c>
      <c r="T835" t="b">
        <f>AND(COUNTIF('Master list(no salts, metals)'!T834,"&lt;=1"),IF(COUNTIF('Master list(no salts, metals)'!$K834:$Y834, "#N/A")=14,TRUE,FALSE))</f>
        <v>0</v>
      </c>
      <c r="U835" t="b">
        <f>AND(COUNTIF('Master list(no salts, metals)'!U834,"&lt;=1"),IF(COUNTIF('Master list(no salts, metals)'!$K834:$Y834, "#N/A")=14,TRUE,FALSE))</f>
        <v>0</v>
      </c>
      <c r="V835" t="b">
        <f>AND(COUNTIF('Master list(no salts, metals)'!V834,"&lt;=1"),IF(COUNTIF('Master list(no salts, metals)'!$K834:$Y834, "#N/A")=14,TRUE,FALSE))</f>
        <v>0</v>
      </c>
      <c r="W835" t="b">
        <f>AND(COUNTIF('Master list(no salts, metals)'!W834,"&lt;=1"),IF(COUNTIF('Master list(no salts, metals)'!$K834:$Y834, "#N/A")=14,TRUE,FALSE))</f>
        <v>0</v>
      </c>
      <c r="X835" t="b">
        <f>AND(COUNTIF('Master list(no salts, metals)'!X834,"&lt;=1"),IF(COUNTIF('Master list(no salts, metals)'!$K834:$Y834, "#N/A")=14,TRUE,FALSE))</f>
        <v>0</v>
      </c>
      <c r="Y835" t="b">
        <f>AND(COUNTIF('Master list(no salts, metals)'!Y834,"&lt;=1"),IF(COUNTIF('Master list(no salts, metals)'!$K834:$Y834, "#N/A")=14,TRUE,FALSE))</f>
        <v>0</v>
      </c>
    </row>
    <row r="836" spans="11:25" x14ac:dyDescent="0.25">
      <c r="K836" t="b">
        <f>AND(COUNTIF('Master list(no salts, metals)'!K835,"&lt;=1"),IF(COUNTIF('Master list(no salts, metals)'!$K835:$Y835, "#N/A")=14,TRUE,FALSE))</f>
        <v>0</v>
      </c>
      <c r="L836" t="b">
        <f>AND(COUNTIF('Master list(no salts, metals)'!L835,"&lt;=1"),IF(COUNTIF('Master list(no salts, metals)'!$K835:$Y835, "#N/A")=14,TRUE,FALSE))</f>
        <v>0</v>
      </c>
      <c r="M836" t="b">
        <f>AND(COUNTIF('Master list(no salts, metals)'!M835,"&lt;=1"),IF(COUNTIF('Master list(no salts, metals)'!$K835:$Y835, "#N/A")=14,TRUE,FALSE))</f>
        <v>0</v>
      </c>
      <c r="N836" t="b">
        <f>AND(COUNTIF('Master list(no salts, metals)'!N835,"&lt;=1"),IF(COUNTIF('Master list(no salts, metals)'!$K835:$Y835, "#N/A")=14,TRUE,FALSE))</f>
        <v>0</v>
      </c>
      <c r="O836" t="b">
        <f>AND(COUNTIF('Master list(no salts, metals)'!O835,"&lt;=1"),IF(COUNTIF('Master list(no salts, metals)'!$K835:$Y835, "#N/A")=14,TRUE,FALSE))</f>
        <v>0</v>
      </c>
      <c r="P836" t="b">
        <f>AND(COUNTIF('Master list(no salts, metals)'!P835,"&lt;=1"),IF(COUNTIF('Master list(no salts, metals)'!$K835:$Y835, "#N/A")=14,TRUE,FALSE))</f>
        <v>0</v>
      </c>
      <c r="Q836" t="b">
        <f>AND(COUNTIF('Master list(no salts, metals)'!Q835,"&lt;=1"),IF(COUNTIF('Master list(no salts, metals)'!$K835:$Y835, "#N/A")=14,TRUE,FALSE))</f>
        <v>0</v>
      </c>
      <c r="R836" t="b">
        <f>AND(COUNTIF('Master list(no salts, metals)'!R835,"&lt;=1"),IF(COUNTIF('Master list(no salts, metals)'!$K835:$Y835, "#N/A")=14,TRUE,FALSE))</f>
        <v>0</v>
      </c>
      <c r="S836" t="b">
        <f>AND(COUNTIF('Master list(no salts, metals)'!S835,"&lt;=1"),IF(COUNTIF('Master list(no salts, metals)'!$K835:$Y835, "#N/A")=14,TRUE,FALSE))</f>
        <v>0</v>
      </c>
      <c r="T836" t="b">
        <f>AND(COUNTIF('Master list(no salts, metals)'!T835,"&lt;=1"),IF(COUNTIF('Master list(no salts, metals)'!$K835:$Y835, "#N/A")=14,TRUE,FALSE))</f>
        <v>0</v>
      </c>
      <c r="U836" t="b">
        <f>AND(COUNTIF('Master list(no salts, metals)'!U835,"&lt;=1"),IF(COUNTIF('Master list(no salts, metals)'!$K835:$Y835, "#N/A")=14,TRUE,FALSE))</f>
        <v>0</v>
      </c>
      <c r="V836" t="b">
        <f>AND(COUNTIF('Master list(no salts, metals)'!V835,"&lt;=1"),IF(COUNTIF('Master list(no salts, metals)'!$K835:$Y835, "#N/A")=14,TRUE,FALSE))</f>
        <v>0</v>
      </c>
      <c r="W836" t="b">
        <f>AND(COUNTIF('Master list(no salts, metals)'!W835,"&lt;=1"),IF(COUNTIF('Master list(no salts, metals)'!$K835:$Y835, "#N/A")=14,TRUE,FALSE))</f>
        <v>0</v>
      </c>
      <c r="X836" t="b">
        <f>AND(COUNTIF('Master list(no salts, metals)'!X835,"&lt;=1"),IF(COUNTIF('Master list(no salts, metals)'!$K835:$Y835, "#N/A")=14,TRUE,FALSE))</f>
        <v>0</v>
      </c>
      <c r="Y836" t="b">
        <f>AND(COUNTIF('Master list(no salts, metals)'!Y835,"&lt;=1"),IF(COUNTIF('Master list(no salts, metals)'!$K835:$Y835, "#N/A")=14,TRUE,FALSE))</f>
        <v>0</v>
      </c>
    </row>
    <row r="837" spans="11:25" x14ac:dyDescent="0.25">
      <c r="K837" t="b">
        <f>AND(COUNTIF('Master list(no salts, metals)'!K836,"&lt;=1"),IF(COUNTIF('Master list(no salts, metals)'!$K836:$Y836, "#N/A")=14,TRUE,FALSE))</f>
        <v>0</v>
      </c>
      <c r="L837" t="b">
        <f>AND(COUNTIF('Master list(no salts, metals)'!L836,"&lt;=1"),IF(COUNTIF('Master list(no salts, metals)'!$K836:$Y836, "#N/A")=14,TRUE,FALSE))</f>
        <v>0</v>
      </c>
      <c r="M837" t="b">
        <f>AND(COUNTIF('Master list(no salts, metals)'!M836,"&lt;=1"),IF(COUNTIF('Master list(no salts, metals)'!$K836:$Y836, "#N/A")=14,TRUE,FALSE))</f>
        <v>0</v>
      </c>
      <c r="N837" t="b">
        <f>AND(COUNTIF('Master list(no salts, metals)'!N836,"&lt;=1"),IF(COUNTIF('Master list(no salts, metals)'!$K836:$Y836, "#N/A")=14,TRUE,FALSE))</f>
        <v>0</v>
      </c>
      <c r="O837" t="b">
        <f>AND(COUNTIF('Master list(no salts, metals)'!O836,"&lt;=1"),IF(COUNTIF('Master list(no salts, metals)'!$K836:$Y836, "#N/A")=14,TRUE,FALSE))</f>
        <v>0</v>
      </c>
      <c r="P837" t="b">
        <f>AND(COUNTIF('Master list(no salts, metals)'!P836,"&lt;=1"),IF(COUNTIF('Master list(no salts, metals)'!$K836:$Y836, "#N/A")=14,TRUE,FALSE))</f>
        <v>0</v>
      </c>
      <c r="Q837" t="b">
        <f>AND(COUNTIF('Master list(no salts, metals)'!Q836,"&lt;=1"),IF(COUNTIF('Master list(no salts, metals)'!$K836:$Y836, "#N/A")=14,TRUE,FALSE))</f>
        <v>0</v>
      </c>
      <c r="R837" t="b">
        <f>AND(COUNTIF('Master list(no salts, metals)'!R836,"&lt;=1"),IF(COUNTIF('Master list(no salts, metals)'!$K836:$Y836, "#N/A")=14,TRUE,FALSE))</f>
        <v>0</v>
      </c>
      <c r="S837" t="b">
        <f>AND(COUNTIF('Master list(no salts, metals)'!S836,"&lt;=1"),IF(COUNTIF('Master list(no salts, metals)'!$K836:$Y836, "#N/A")=14,TRUE,FALSE))</f>
        <v>0</v>
      </c>
      <c r="T837" t="b">
        <f>AND(COUNTIF('Master list(no salts, metals)'!T836,"&lt;=1"),IF(COUNTIF('Master list(no salts, metals)'!$K836:$Y836, "#N/A")=14,TRUE,FALSE))</f>
        <v>0</v>
      </c>
      <c r="U837" t="b">
        <f>AND(COUNTIF('Master list(no salts, metals)'!U836,"&lt;=1"),IF(COUNTIF('Master list(no salts, metals)'!$K836:$Y836, "#N/A")=14,TRUE,FALSE))</f>
        <v>0</v>
      </c>
      <c r="V837" t="b">
        <f>AND(COUNTIF('Master list(no salts, metals)'!V836,"&lt;=1"),IF(COUNTIF('Master list(no salts, metals)'!$K836:$Y836, "#N/A")=14,TRUE,FALSE))</f>
        <v>0</v>
      </c>
      <c r="W837" t="b">
        <f>AND(COUNTIF('Master list(no salts, metals)'!W836,"&lt;=1"),IF(COUNTIF('Master list(no salts, metals)'!$K836:$Y836, "#N/A")=14,TRUE,FALSE))</f>
        <v>0</v>
      </c>
      <c r="X837" t="b">
        <f>AND(COUNTIF('Master list(no salts, metals)'!X836,"&lt;=1"),IF(COUNTIF('Master list(no salts, metals)'!$K836:$Y836, "#N/A")=14,TRUE,FALSE))</f>
        <v>0</v>
      </c>
      <c r="Y837" t="b">
        <f>AND(COUNTIF('Master list(no salts, metals)'!Y836,"&lt;=1"),IF(COUNTIF('Master list(no salts, metals)'!$K836:$Y836, "#N/A")=14,TRUE,FALSE))</f>
        <v>0</v>
      </c>
    </row>
    <row r="838" spans="11:25" x14ac:dyDescent="0.25">
      <c r="K838" t="b">
        <f>AND(COUNTIF('Master list(no salts, metals)'!K837,"&lt;=1"),IF(COUNTIF('Master list(no salts, metals)'!$K837:$Y837, "#N/A")=14,TRUE,FALSE))</f>
        <v>0</v>
      </c>
      <c r="L838" t="b">
        <f>AND(COUNTIF('Master list(no salts, metals)'!L837,"&lt;=1"),IF(COUNTIF('Master list(no salts, metals)'!$K837:$Y837, "#N/A")=14,TRUE,FALSE))</f>
        <v>0</v>
      </c>
      <c r="M838" t="b">
        <f>AND(COUNTIF('Master list(no salts, metals)'!M837,"&lt;=1"),IF(COUNTIF('Master list(no salts, metals)'!$K837:$Y837, "#N/A")=14,TRUE,FALSE))</f>
        <v>0</v>
      </c>
      <c r="N838" t="b">
        <f>AND(COUNTIF('Master list(no salts, metals)'!N837,"&lt;=1"),IF(COUNTIF('Master list(no salts, metals)'!$K837:$Y837, "#N/A")=14,TRUE,FALSE))</f>
        <v>0</v>
      </c>
      <c r="O838" t="b">
        <f>AND(COUNTIF('Master list(no salts, metals)'!O837,"&lt;=1"),IF(COUNTIF('Master list(no salts, metals)'!$K837:$Y837, "#N/A")=14,TRUE,FALSE))</f>
        <v>0</v>
      </c>
      <c r="P838" t="b">
        <f>AND(COUNTIF('Master list(no salts, metals)'!P837,"&lt;=1"),IF(COUNTIF('Master list(no salts, metals)'!$K837:$Y837, "#N/A")=14,TRUE,FALSE))</f>
        <v>0</v>
      </c>
      <c r="Q838" t="b">
        <f>AND(COUNTIF('Master list(no salts, metals)'!Q837,"&lt;=1"),IF(COUNTIF('Master list(no salts, metals)'!$K837:$Y837, "#N/A")=14,TRUE,FALSE))</f>
        <v>0</v>
      </c>
      <c r="R838" t="b">
        <f>AND(COUNTIF('Master list(no salts, metals)'!R837,"&lt;=1"),IF(COUNTIF('Master list(no salts, metals)'!$K837:$Y837, "#N/A")=14,TRUE,FALSE))</f>
        <v>0</v>
      </c>
      <c r="S838" t="b">
        <f>AND(COUNTIF('Master list(no salts, metals)'!S837,"&lt;=1"),IF(COUNTIF('Master list(no salts, metals)'!$K837:$Y837, "#N/A")=14,TRUE,FALSE))</f>
        <v>0</v>
      </c>
      <c r="T838" t="b">
        <f>AND(COUNTIF('Master list(no salts, metals)'!T837,"&lt;=1"),IF(COUNTIF('Master list(no salts, metals)'!$K837:$Y837, "#N/A")=14,TRUE,FALSE))</f>
        <v>1</v>
      </c>
      <c r="U838" t="b">
        <f>AND(COUNTIF('Master list(no salts, metals)'!U837,"&lt;=1"),IF(COUNTIF('Master list(no salts, metals)'!$K837:$Y837, "#N/A")=14,TRUE,FALSE))</f>
        <v>0</v>
      </c>
      <c r="V838" t="b">
        <f>AND(COUNTIF('Master list(no salts, metals)'!V837,"&lt;=1"),IF(COUNTIF('Master list(no salts, metals)'!$K837:$Y837, "#N/A")=14,TRUE,FALSE))</f>
        <v>0</v>
      </c>
      <c r="W838" t="b">
        <f>AND(COUNTIF('Master list(no salts, metals)'!W837,"&lt;=1"),IF(COUNTIF('Master list(no salts, metals)'!$K837:$Y837, "#N/A")=14,TRUE,FALSE))</f>
        <v>0</v>
      </c>
      <c r="X838" t="b">
        <f>AND(COUNTIF('Master list(no salts, metals)'!X837,"&lt;=1"),IF(COUNTIF('Master list(no salts, metals)'!$K837:$Y837, "#N/A")=14,TRUE,FALSE))</f>
        <v>0</v>
      </c>
      <c r="Y838" t="b">
        <f>AND(COUNTIF('Master list(no salts, metals)'!Y837,"&lt;=1"),IF(COUNTIF('Master list(no salts, metals)'!$K837:$Y837, "#N/A")=14,TRUE,FALSE))</f>
        <v>0</v>
      </c>
    </row>
    <row r="839" spans="11:25" x14ac:dyDescent="0.25">
      <c r="K839" t="b">
        <f>AND(COUNTIF('Master list(no salts, metals)'!K838,"&lt;=1"),IF(COUNTIF('Master list(no salts, metals)'!$K838:$Y838, "#N/A")=14,TRUE,FALSE))</f>
        <v>0</v>
      </c>
      <c r="L839" t="b">
        <f>AND(COUNTIF('Master list(no salts, metals)'!L838,"&lt;=1"),IF(COUNTIF('Master list(no salts, metals)'!$K838:$Y838, "#N/A")=14,TRUE,FALSE))</f>
        <v>0</v>
      </c>
      <c r="M839" t="b">
        <f>AND(COUNTIF('Master list(no salts, metals)'!M838,"&lt;=1"),IF(COUNTIF('Master list(no salts, metals)'!$K838:$Y838, "#N/A")=14,TRUE,FALSE))</f>
        <v>0</v>
      </c>
      <c r="N839" t="b">
        <f>AND(COUNTIF('Master list(no salts, metals)'!N838,"&lt;=1"),IF(COUNTIF('Master list(no salts, metals)'!$K838:$Y838, "#N/A")=14,TRUE,FALSE))</f>
        <v>0</v>
      </c>
      <c r="O839" t="b">
        <f>AND(COUNTIF('Master list(no salts, metals)'!O838,"&lt;=1"),IF(COUNTIF('Master list(no salts, metals)'!$K838:$Y838, "#N/A")=14,TRUE,FALSE))</f>
        <v>0</v>
      </c>
      <c r="P839" t="b">
        <f>AND(COUNTIF('Master list(no salts, metals)'!P838,"&lt;=1"),IF(COUNTIF('Master list(no salts, metals)'!$K838:$Y838, "#N/A")=14,TRUE,FALSE))</f>
        <v>0</v>
      </c>
      <c r="Q839" t="b">
        <f>AND(COUNTIF('Master list(no salts, metals)'!Q838,"&lt;=1"),IF(COUNTIF('Master list(no salts, metals)'!$K838:$Y838, "#N/A")=14,TRUE,FALSE))</f>
        <v>0</v>
      </c>
      <c r="R839" t="b">
        <f>AND(COUNTIF('Master list(no salts, metals)'!R838,"&lt;=1"),IF(COUNTIF('Master list(no salts, metals)'!$K838:$Y838, "#N/A")=14,TRUE,FALSE))</f>
        <v>0</v>
      </c>
      <c r="S839" t="b">
        <f>AND(COUNTIF('Master list(no salts, metals)'!S838,"&lt;=1"),IF(COUNTIF('Master list(no salts, metals)'!$K838:$Y838, "#N/A")=14,TRUE,FALSE))</f>
        <v>0</v>
      </c>
      <c r="T839" t="b">
        <f>AND(COUNTIF('Master list(no salts, metals)'!T838,"&lt;=1"),IF(COUNTIF('Master list(no salts, metals)'!$K838:$Y838, "#N/A")=14,TRUE,FALSE))</f>
        <v>0</v>
      </c>
      <c r="U839" t="b">
        <f>AND(COUNTIF('Master list(no salts, metals)'!U838,"&lt;=1"),IF(COUNTIF('Master list(no salts, metals)'!$K838:$Y838, "#N/A")=14,TRUE,FALSE))</f>
        <v>0</v>
      </c>
      <c r="V839" t="b">
        <f>AND(COUNTIF('Master list(no salts, metals)'!V838,"&lt;=1"),IF(COUNTIF('Master list(no salts, metals)'!$K838:$Y838, "#N/A")=14,TRUE,FALSE))</f>
        <v>0</v>
      </c>
      <c r="W839" t="b">
        <f>AND(COUNTIF('Master list(no salts, metals)'!W838,"&lt;=1"),IF(COUNTIF('Master list(no salts, metals)'!$K838:$Y838, "#N/A")=14,TRUE,FALSE))</f>
        <v>0</v>
      </c>
      <c r="X839" t="b">
        <f>AND(COUNTIF('Master list(no salts, metals)'!X838,"&lt;=1"),IF(COUNTIF('Master list(no salts, metals)'!$K838:$Y838, "#N/A")=14,TRUE,FALSE))</f>
        <v>1</v>
      </c>
      <c r="Y839" t="b">
        <f>AND(COUNTIF('Master list(no salts, metals)'!Y838,"&lt;=1"),IF(COUNTIF('Master list(no salts, metals)'!$K838:$Y838, "#N/A")=14,TRUE,FALSE))</f>
        <v>0</v>
      </c>
    </row>
    <row r="840" spans="11:25" x14ac:dyDescent="0.25">
      <c r="K840" t="b">
        <f>AND(COUNTIF('Master list(no salts, metals)'!K839,"&lt;=1"),IF(COUNTIF('Master list(no salts, metals)'!$K839:$Y839, "#N/A")=14,TRUE,FALSE))</f>
        <v>0</v>
      </c>
      <c r="L840" t="b">
        <f>AND(COUNTIF('Master list(no salts, metals)'!L839,"&lt;=1"),IF(COUNTIF('Master list(no salts, metals)'!$K839:$Y839, "#N/A")=14,TRUE,FALSE))</f>
        <v>0</v>
      </c>
      <c r="M840" t="b">
        <f>AND(COUNTIF('Master list(no salts, metals)'!M839,"&lt;=1"),IF(COUNTIF('Master list(no salts, metals)'!$K839:$Y839, "#N/A")=14,TRUE,FALSE))</f>
        <v>0</v>
      </c>
      <c r="N840" t="b">
        <f>AND(COUNTIF('Master list(no salts, metals)'!N839,"&lt;=1"),IF(COUNTIF('Master list(no salts, metals)'!$K839:$Y839, "#N/A")=14,TRUE,FALSE))</f>
        <v>0</v>
      </c>
      <c r="O840" t="b">
        <f>AND(COUNTIF('Master list(no salts, metals)'!O839,"&lt;=1"),IF(COUNTIF('Master list(no salts, metals)'!$K839:$Y839, "#N/A")=14,TRUE,FALSE))</f>
        <v>0</v>
      </c>
      <c r="P840" t="b">
        <f>AND(COUNTIF('Master list(no salts, metals)'!P839,"&lt;=1"),IF(COUNTIF('Master list(no salts, metals)'!$K839:$Y839, "#N/A")=14,TRUE,FALSE))</f>
        <v>0</v>
      </c>
      <c r="Q840" t="b">
        <f>AND(COUNTIF('Master list(no salts, metals)'!Q839,"&lt;=1"),IF(COUNTIF('Master list(no salts, metals)'!$K839:$Y839, "#N/A")=14,TRUE,FALSE))</f>
        <v>0</v>
      </c>
      <c r="R840" t="b">
        <f>AND(COUNTIF('Master list(no salts, metals)'!R839,"&lt;=1"),IF(COUNTIF('Master list(no salts, metals)'!$K839:$Y839, "#N/A")=14,TRUE,FALSE))</f>
        <v>0</v>
      </c>
      <c r="S840" t="b">
        <f>AND(COUNTIF('Master list(no salts, metals)'!S839,"&lt;=1"),IF(COUNTIF('Master list(no salts, metals)'!$K839:$Y839, "#N/A")=14,TRUE,FALSE))</f>
        <v>0</v>
      </c>
      <c r="T840" t="b">
        <f>AND(COUNTIF('Master list(no salts, metals)'!T839,"&lt;=1"),IF(COUNTIF('Master list(no salts, metals)'!$K839:$Y839, "#N/A")=14,TRUE,FALSE))</f>
        <v>1</v>
      </c>
      <c r="U840" t="b">
        <f>AND(COUNTIF('Master list(no salts, metals)'!U839,"&lt;=1"),IF(COUNTIF('Master list(no salts, metals)'!$K839:$Y839, "#N/A")=14,TRUE,FALSE))</f>
        <v>0</v>
      </c>
      <c r="V840" t="b">
        <f>AND(COUNTIF('Master list(no salts, metals)'!V839,"&lt;=1"),IF(COUNTIF('Master list(no salts, metals)'!$K839:$Y839, "#N/A")=14,TRUE,FALSE))</f>
        <v>0</v>
      </c>
      <c r="W840" t="b">
        <f>AND(COUNTIF('Master list(no salts, metals)'!W839,"&lt;=1"),IF(COUNTIF('Master list(no salts, metals)'!$K839:$Y839, "#N/A")=14,TRUE,FALSE))</f>
        <v>0</v>
      </c>
      <c r="X840" t="b">
        <f>AND(COUNTIF('Master list(no salts, metals)'!X839,"&lt;=1"),IF(COUNTIF('Master list(no salts, metals)'!$K839:$Y839, "#N/A")=14,TRUE,FALSE))</f>
        <v>0</v>
      </c>
      <c r="Y840" t="b">
        <f>AND(COUNTIF('Master list(no salts, metals)'!Y839,"&lt;=1"),IF(COUNTIF('Master list(no salts, metals)'!$K839:$Y839, "#N/A")=14,TRUE,FALSE))</f>
        <v>0</v>
      </c>
    </row>
    <row r="841" spans="11:25" x14ac:dyDescent="0.25">
      <c r="K841" t="b">
        <f>AND(COUNTIF('Master list(no salts, metals)'!K840,"&lt;=1"),IF(COUNTIF('Master list(no salts, metals)'!$K840:$Y840, "#N/A")=14,TRUE,FALSE))</f>
        <v>0</v>
      </c>
      <c r="L841" t="b">
        <f>AND(COUNTIF('Master list(no salts, metals)'!L840,"&lt;=1"),IF(COUNTIF('Master list(no salts, metals)'!$K840:$Y840, "#N/A")=14,TRUE,FALSE))</f>
        <v>0</v>
      </c>
      <c r="M841" t="b">
        <f>AND(COUNTIF('Master list(no salts, metals)'!M840,"&lt;=1"),IF(COUNTIF('Master list(no salts, metals)'!$K840:$Y840, "#N/A")=14,TRUE,FALSE))</f>
        <v>0</v>
      </c>
      <c r="N841" t="b">
        <f>AND(COUNTIF('Master list(no salts, metals)'!N840,"&lt;=1"),IF(COUNTIF('Master list(no salts, metals)'!$K840:$Y840, "#N/A")=14,TRUE,FALSE))</f>
        <v>0</v>
      </c>
      <c r="O841" t="b">
        <f>AND(COUNTIF('Master list(no salts, metals)'!O840,"&lt;=1"),IF(COUNTIF('Master list(no salts, metals)'!$K840:$Y840, "#N/A")=14,TRUE,FALSE))</f>
        <v>0</v>
      </c>
      <c r="P841" t="b">
        <f>AND(COUNTIF('Master list(no salts, metals)'!P840,"&lt;=1"),IF(COUNTIF('Master list(no salts, metals)'!$K840:$Y840, "#N/A")=14,TRUE,FALSE))</f>
        <v>0</v>
      </c>
      <c r="Q841" t="b">
        <f>AND(COUNTIF('Master list(no salts, metals)'!Q840,"&lt;=1"),IF(COUNTIF('Master list(no salts, metals)'!$K840:$Y840, "#N/A")=14,TRUE,FALSE))</f>
        <v>0</v>
      </c>
      <c r="R841" t="b">
        <f>AND(COUNTIF('Master list(no salts, metals)'!R840,"&lt;=1"),IF(COUNTIF('Master list(no salts, metals)'!$K840:$Y840, "#N/A")=14,TRUE,FALSE))</f>
        <v>0</v>
      </c>
      <c r="S841" t="b">
        <f>AND(COUNTIF('Master list(no salts, metals)'!S840,"&lt;=1"),IF(COUNTIF('Master list(no salts, metals)'!$K840:$Y840, "#N/A")=14,TRUE,FALSE))</f>
        <v>0</v>
      </c>
      <c r="T841" t="b">
        <f>AND(COUNTIF('Master list(no salts, metals)'!T840,"&lt;=1"),IF(COUNTIF('Master list(no salts, metals)'!$K840:$Y840, "#N/A")=14,TRUE,FALSE))</f>
        <v>1</v>
      </c>
      <c r="U841" t="b">
        <f>AND(COUNTIF('Master list(no salts, metals)'!U840,"&lt;=1"),IF(COUNTIF('Master list(no salts, metals)'!$K840:$Y840, "#N/A")=14,TRUE,FALSE))</f>
        <v>0</v>
      </c>
      <c r="V841" t="b">
        <f>AND(COUNTIF('Master list(no salts, metals)'!V840,"&lt;=1"),IF(COUNTIF('Master list(no salts, metals)'!$K840:$Y840, "#N/A")=14,TRUE,FALSE))</f>
        <v>0</v>
      </c>
      <c r="W841" t="b">
        <f>AND(COUNTIF('Master list(no salts, metals)'!W840,"&lt;=1"),IF(COUNTIF('Master list(no salts, metals)'!$K840:$Y840, "#N/A")=14,TRUE,FALSE))</f>
        <v>0</v>
      </c>
      <c r="X841" t="b">
        <f>AND(COUNTIF('Master list(no salts, metals)'!X840,"&lt;=1"),IF(COUNTIF('Master list(no salts, metals)'!$K840:$Y840, "#N/A")=14,TRUE,FALSE))</f>
        <v>0</v>
      </c>
      <c r="Y841" t="b">
        <f>AND(COUNTIF('Master list(no salts, metals)'!Y840,"&lt;=1"),IF(COUNTIF('Master list(no salts, metals)'!$K840:$Y840, "#N/A")=14,TRUE,FALSE))</f>
        <v>0</v>
      </c>
    </row>
    <row r="842" spans="11:25" x14ac:dyDescent="0.25">
      <c r="K842" t="b">
        <f>AND(COUNTIF('Master list(no salts, metals)'!K841,"&lt;=1"),IF(COUNTIF('Master list(no salts, metals)'!$K841:$Y841, "#N/A")=14,TRUE,FALSE))</f>
        <v>0</v>
      </c>
      <c r="L842" t="b">
        <f>AND(COUNTIF('Master list(no salts, metals)'!L841,"&lt;=1"),IF(COUNTIF('Master list(no salts, metals)'!$K841:$Y841, "#N/A")=14,TRUE,FALSE))</f>
        <v>0</v>
      </c>
      <c r="M842" t="b">
        <f>AND(COUNTIF('Master list(no salts, metals)'!M841,"&lt;=1"),IF(COUNTIF('Master list(no salts, metals)'!$K841:$Y841, "#N/A")=14,TRUE,FALSE))</f>
        <v>0</v>
      </c>
      <c r="N842" t="b">
        <f>AND(COUNTIF('Master list(no salts, metals)'!N841,"&lt;=1"),IF(COUNTIF('Master list(no salts, metals)'!$K841:$Y841, "#N/A")=14,TRUE,FALSE))</f>
        <v>0</v>
      </c>
      <c r="O842" t="b">
        <f>AND(COUNTIF('Master list(no salts, metals)'!O841,"&lt;=1"),IF(COUNTIF('Master list(no salts, metals)'!$K841:$Y841, "#N/A")=14,TRUE,FALSE))</f>
        <v>0</v>
      </c>
      <c r="P842" t="b">
        <f>AND(COUNTIF('Master list(no salts, metals)'!P841,"&lt;=1"),IF(COUNTIF('Master list(no salts, metals)'!$K841:$Y841, "#N/A")=14,TRUE,FALSE))</f>
        <v>0</v>
      </c>
      <c r="Q842" t="b">
        <f>AND(COUNTIF('Master list(no salts, metals)'!Q841,"&lt;=1"),IF(COUNTIF('Master list(no salts, metals)'!$K841:$Y841, "#N/A")=14,TRUE,FALSE))</f>
        <v>0</v>
      </c>
      <c r="R842" t="b">
        <f>AND(COUNTIF('Master list(no salts, metals)'!R841,"&lt;=1"),IF(COUNTIF('Master list(no salts, metals)'!$K841:$Y841, "#N/A")=14,TRUE,FALSE))</f>
        <v>0</v>
      </c>
      <c r="S842" t="b">
        <f>AND(COUNTIF('Master list(no salts, metals)'!S841,"&lt;=1"),IF(COUNTIF('Master list(no salts, metals)'!$K841:$Y841, "#N/A")=14,TRUE,FALSE))</f>
        <v>0</v>
      </c>
      <c r="T842" t="b">
        <f>AND(COUNTIF('Master list(no salts, metals)'!T841,"&lt;=1"),IF(COUNTIF('Master list(no salts, metals)'!$K841:$Y841, "#N/A")=14,TRUE,FALSE))</f>
        <v>0</v>
      </c>
      <c r="U842" t="b">
        <f>AND(COUNTIF('Master list(no salts, metals)'!U841,"&lt;=1"),IF(COUNTIF('Master list(no salts, metals)'!$K841:$Y841, "#N/A")=14,TRUE,FALSE))</f>
        <v>0</v>
      </c>
      <c r="V842" t="b">
        <f>AND(COUNTIF('Master list(no salts, metals)'!V841,"&lt;=1"),IF(COUNTIF('Master list(no salts, metals)'!$K841:$Y841, "#N/A")=14,TRUE,FALSE))</f>
        <v>0</v>
      </c>
      <c r="W842" t="b">
        <f>AND(COUNTIF('Master list(no salts, metals)'!W841,"&lt;=1"),IF(COUNTIF('Master list(no salts, metals)'!$K841:$Y841, "#N/A")=14,TRUE,FALSE))</f>
        <v>0</v>
      </c>
      <c r="X842" t="b">
        <f>AND(COUNTIF('Master list(no salts, metals)'!X841,"&lt;=1"),IF(COUNTIF('Master list(no salts, metals)'!$K841:$Y841, "#N/A")=14,TRUE,FALSE))</f>
        <v>0</v>
      </c>
      <c r="Y842" t="b">
        <f>AND(COUNTIF('Master list(no salts, metals)'!Y841,"&lt;=1"),IF(COUNTIF('Master list(no salts, metals)'!$K841:$Y841, "#N/A")=14,TRUE,FALSE))</f>
        <v>0</v>
      </c>
    </row>
    <row r="843" spans="11:25" x14ac:dyDescent="0.25">
      <c r="K843" t="b">
        <f>AND(COUNTIF('Master list(no salts, metals)'!K842,"&lt;=1"),IF(COUNTIF('Master list(no salts, metals)'!$K842:$Y842, "#N/A")=14,TRUE,FALSE))</f>
        <v>1</v>
      </c>
      <c r="L843" t="b">
        <f>AND(COUNTIF('Master list(no salts, metals)'!L842,"&lt;=1"),IF(COUNTIF('Master list(no salts, metals)'!$K842:$Y842, "#N/A")=14,TRUE,FALSE))</f>
        <v>0</v>
      </c>
      <c r="M843" t="b">
        <f>AND(COUNTIF('Master list(no salts, metals)'!M842,"&lt;=1"),IF(COUNTIF('Master list(no salts, metals)'!$K842:$Y842, "#N/A")=14,TRUE,FALSE))</f>
        <v>0</v>
      </c>
      <c r="N843" t="b">
        <f>AND(COUNTIF('Master list(no salts, metals)'!N842,"&lt;=1"),IF(COUNTIF('Master list(no salts, metals)'!$K842:$Y842, "#N/A")=14,TRUE,FALSE))</f>
        <v>0</v>
      </c>
      <c r="O843" t="b">
        <f>AND(COUNTIF('Master list(no salts, metals)'!O842,"&lt;=1"),IF(COUNTIF('Master list(no salts, metals)'!$K842:$Y842, "#N/A")=14,TRUE,FALSE))</f>
        <v>0</v>
      </c>
      <c r="P843" t="b">
        <f>AND(COUNTIF('Master list(no salts, metals)'!P842,"&lt;=1"),IF(COUNTIF('Master list(no salts, metals)'!$K842:$Y842, "#N/A")=14,TRUE,FALSE))</f>
        <v>0</v>
      </c>
      <c r="Q843" t="b">
        <f>AND(COUNTIF('Master list(no salts, metals)'!Q842,"&lt;=1"),IF(COUNTIF('Master list(no salts, metals)'!$K842:$Y842, "#N/A")=14,TRUE,FALSE))</f>
        <v>0</v>
      </c>
      <c r="R843" t="b">
        <f>AND(COUNTIF('Master list(no salts, metals)'!R842,"&lt;=1"),IF(COUNTIF('Master list(no salts, metals)'!$K842:$Y842, "#N/A")=14,TRUE,FALSE))</f>
        <v>0</v>
      </c>
      <c r="S843" t="b">
        <f>AND(COUNTIF('Master list(no salts, metals)'!S842,"&lt;=1"),IF(COUNTIF('Master list(no salts, metals)'!$K842:$Y842, "#N/A")=14,TRUE,FALSE))</f>
        <v>0</v>
      </c>
      <c r="T843" t="b">
        <f>AND(COUNTIF('Master list(no salts, metals)'!T842,"&lt;=1"),IF(COUNTIF('Master list(no salts, metals)'!$K842:$Y842, "#N/A")=14,TRUE,FALSE))</f>
        <v>0</v>
      </c>
      <c r="U843" t="b">
        <f>AND(COUNTIF('Master list(no salts, metals)'!U842,"&lt;=1"),IF(COUNTIF('Master list(no salts, metals)'!$K842:$Y842, "#N/A")=14,TRUE,FALSE))</f>
        <v>0</v>
      </c>
      <c r="V843" t="b">
        <f>AND(COUNTIF('Master list(no salts, metals)'!V842,"&lt;=1"),IF(COUNTIF('Master list(no salts, metals)'!$K842:$Y842, "#N/A")=14,TRUE,FALSE))</f>
        <v>0</v>
      </c>
      <c r="W843" t="b">
        <f>AND(COUNTIF('Master list(no salts, metals)'!W842,"&lt;=1"),IF(COUNTIF('Master list(no salts, metals)'!$K842:$Y842, "#N/A")=14,TRUE,FALSE))</f>
        <v>0</v>
      </c>
      <c r="X843" t="b">
        <f>AND(COUNTIF('Master list(no salts, metals)'!X842,"&lt;=1"),IF(COUNTIF('Master list(no salts, metals)'!$K842:$Y842, "#N/A")=14,TRUE,FALSE))</f>
        <v>0</v>
      </c>
      <c r="Y843" t="b">
        <f>AND(COUNTIF('Master list(no salts, metals)'!Y842,"&lt;=1"),IF(COUNTIF('Master list(no salts, metals)'!$K842:$Y842, "#N/A")=14,TRUE,FALSE))</f>
        <v>0</v>
      </c>
    </row>
    <row r="844" spans="11:25" x14ac:dyDescent="0.25">
      <c r="K844" t="b">
        <f>AND(COUNTIF('Master list(no salts, metals)'!K843,"&lt;=1"),IF(COUNTIF('Master list(no salts, metals)'!$K843:$Y843, "#N/A")=14,TRUE,FALSE))</f>
        <v>0</v>
      </c>
      <c r="L844" t="b">
        <f>AND(COUNTIF('Master list(no salts, metals)'!L843,"&lt;=1"),IF(COUNTIF('Master list(no salts, metals)'!$K843:$Y843, "#N/A")=14,TRUE,FALSE))</f>
        <v>0</v>
      </c>
      <c r="M844" t="b">
        <f>AND(COUNTIF('Master list(no salts, metals)'!M843,"&lt;=1"),IF(COUNTIF('Master list(no salts, metals)'!$K843:$Y843, "#N/A")=14,TRUE,FALSE))</f>
        <v>0</v>
      </c>
      <c r="N844" t="b">
        <f>AND(COUNTIF('Master list(no salts, metals)'!N843,"&lt;=1"),IF(COUNTIF('Master list(no salts, metals)'!$K843:$Y843, "#N/A")=14,TRUE,FALSE))</f>
        <v>0</v>
      </c>
      <c r="O844" t="b">
        <f>AND(COUNTIF('Master list(no salts, metals)'!O843,"&lt;=1"),IF(COUNTIF('Master list(no salts, metals)'!$K843:$Y843, "#N/A")=14,TRUE,FALSE))</f>
        <v>0</v>
      </c>
      <c r="P844" t="b">
        <f>AND(COUNTIF('Master list(no salts, metals)'!P843,"&lt;=1"),IF(COUNTIF('Master list(no salts, metals)'!$K843:$Y843, "#N/A")=14,TRUE,FALSE))</f>
        <v>0</v>
      </c>
      <c r="Q844" t="b">
        <f>AND(COUNTIF('Master list(no salts, metals)'!Q843,"&lt;=1"),IF(COUNTIF('Master list(no salts, metals)'!$K843:$Y843, "#N/A")=14,TRUE,FALSE))</f>
        <v>0</v>
      </c>
      <c r="R844" t="b">
        <f>AND(COUNTIF('Master list(no salts, metals)'!R843,"&lt;=1"),IF(COUNTIF('Master list(no salts, metals)'!$K843:$Y843, "#N/A")=14,TRUE,FALSE))</f>
        <v>0</v>
      </c>
      <c r="S844" t="b">
        <f>AND(COUNTIF('Master list(no salts, metals)'!S843,"&lt;=1"),IF(COUNTIF('Master list(no salts, metals)'!$K843:$Y843, "#N/A")=14,TRUE,FALSE))</f>
        <v>0</v>
      </c>
      <c r="T844" t="b">
        <f>AND(COUNTIF('Master list(no salts, metals)'!T843,"&lt;=1"),IF(COUNTIF('Master list(no salts, metals)'!$K843:$Y843, "#N/A")=14,TRUE,FALSE))</f>
        <v>0</v>
      </c>
      <c r="U844" t="b">
        <f>AND(COUNTIF('Master list(no salts, metals)'!U843,"&lt;=1"),IF(COUNTIF('Master list(no salts, metals)'!$K843:$Y843, "#N/A")=14,TRUE,FALSE))</f>
        <v>0</v>
      </c>
      <c r="V844" t="b">
        <f>AND(COUNTIF('Master list(no salts, metals)'!V843,"&lt;=1"),IF(COUNTIF('Master list(no salts, metals)'!$K843:$Y843, "#N/A")=14,TRUE,FALSE))</f>
        <v>0</v>
      </c>
      <c r="W844" t="b">
        <f>AND(COUNTIF('Master list(no salts, metals)'!W843,"&lt;=1"),IF(COUNTIF('Master list(no salts, metals)'!$K843:$Y843, "#N/A")=14,TRUE,FALSE))</f>
        <v>0</v>
      </c>
      <c r="X844" t="b">
        <f>AND(COUNTIF('Master list(no salts, metals)'!X843,"&lt;=1"),IF(COUNTIF('Master list(no salts, metals)'!$K843:$Y843, "#N/A")=14,TRUE,FALSE))</f>
        <v>0</v>
      </c>
      <c r="Y844" t="b">
        <f>AND(COUNTIF('Master list(no salts, metals)'!Y843,"&lt;=1"),IF(COUNTIF('Master list(no salts, metals)'!$K843:$Y843, "#N/A")=14,TRUE,FALSE))</f>
        <v>0</v>
      </c>
    </row>
    <row r="845" spans="11:25" x14ac:dyDescent="0.25">
      <c r="K845" t="b">
        <f>AND(COUNTIF('Master list(no salts, metals)'!K844,"&lt;=1"),IF(COUNTIF('Master list(no salts, metals)'!$K844:$Y844, "#N/A")=14,TRUE,FALSE))</f>
        <v>0</v>
      </c>
      <c r="L845" t="b">
        <f>AND(COUNTIF('Master list(no salts, metals)'!L844,"&lt;=1"),IF(COUNTIF('Master list(no salts, metals)'!$K844:$Y844, "#N/A")=14,TRUE,FALSE))</f>
        <v>0</v>
      </c>
      <c r="M845" t="b">
        <f>AND(COUNTIF('Master list(no salts, metals)'!M844,"&lt;=1"),IF(COUNTIF('Master list(no salts, metals)'!$K844:$Y844, "#N/A")=14,TRUE,FALSE))</f>
        <v>0</v>
      </c>
      <c r="N845" t="b">
        <f>AND(COUNTIF('Master list(no salts, metals)'!N844,"&lt;=1"),IF(COUNTIF('Master list(no salts, metals)'!$K844:$Y844, "#N/A")=14,TRUE,FALSE))</f>
        <v>0</v>
      </c>
      <c r="O845" t="b">
        <f>AND(COUNTIF('Master list(no salts, metals)'!O844,"&lt;=1"),IF(COUNTIF('Master list(no salts, metals)'!$K844:$Y844, "#N/A")=14,TRUE,FALSE))</f>
        <v>0</v>
      </c>
      <c r="P845" t="b">
        <f>AND(COUNTIF('Master list(no salts, metals)'!P844,"&lt;=1"),IF(COUNTIF('Master list(no salts, metals)'!$K844:$Y844, "#N/A")=14,TRUE,FALSE))</f>
        <v>0</v>
      </c>
      <c r="Q845" t="b">
        <f>AND(COUNTIF('Master list(no salts, metals)'!Q844,"&lt;=1"),IF(COUNTIF('Master list(no salts, metals)'!$K844:$Y844, "#N/A")=14,TRUE,FALSE))</f>
        <v>0</v>
      </c>
      <c r="R845" t="b">
        <f>AND(COUNTIF('Master list(no salts, metals)'!R844,"&lt;=1"),IF(COUNTIF('Master list(no salts, metals)'!$K844:$Y844, "#N/A")=14,TRUE,FALSE))</f>
        <v>0</v>
      </c>
      <c r="S845" t="b">
        <f>AND(COUNTIF('Master list(no salts, metals)'!S844,"&lt;=1"),IF(COUNTIF('Master list(no salts, metals)'!$K844:$Y844, "#N/A")=14,TRUE,FALSE))</f>
        <v>0</v>
      </c>
      <c r="T845" t="b">
        <f>AND(COUNTIF('Master list(no salts, metals)'!T844,"&lt;=1"),IF(COUNTIF('Master list(no salts, metals)'!$K844:$Y844, "#N/A")=14,TRUE,FALSE))</f>
        <v>0</v>
      </c>
      <c r="U845" t="b">
        <f>AND(COUNTIF('Master list(no salts, metals)'!U844,"&lt;=1"),IF(COUNTIF('Master list(no salts, metals)'!$K844:$Y844, "#N/A")=14,TRUE,FALSE))</f>
        <v>0</v>
      </c>
      <c r="V845" t="b">
        <f>AND(COUNTIF('Master list(no salts, metals)'!V844,"&lt;=1"),IF(COUNTIF('Master list(no salts, metals)'!$K844:$Y844, "#N/A")=14,TRUE,FALSE))</f>
        <v>0</v>
      </c>
      <c r="W845" t="b">
        <f>AND(COUNTIF('Master list(no salts, metals)'!W844,"&lt;=1"),IF(COUNTIF('Master list(no salts, metals)'!$K844:$Y844, "#N/A")=14,TRUE,FALSE))</f>
        <v>0</v>
      </c>
      <c r="X845" t="b">
        <f>AND(COUNTIF('Master list(no salts, metals)'!X844,"&lt;=1"),IF(COUNTIF('Master list(no salts, metals)'!$K844:$Y844, "#N/A")=14,TRUE,FALSE))</f>
        <v>0</v>
      </c>
      <c r="Y845" t="b">
        <f>AND(COUNTIF('Master list(no salts, metals)'!Y844,"&lt;=1"),IF(COUNTIF('Master list(no salts, metals)'!$K844:$Y844, "#N/A")=14,TRUE,FALSE))</f>
        <v>0</v>
      </c>
    </row>
    <row r="846" spans="11:25" x14ac:dyDescent="0.25">
      <c r="K846" t="b">
        <f>AND(COUNTIF('Master list(no salts, metals)'!K845,"&lt;=1"),IF(COUNTIF('Master list(no salts, metals)'!$K845:$Y845, "#N/A")=14,TRUE,FALSE))</f>
        <v>0</v>
      </c>
      <c r="L846" t="b">
        <f>AND(COUNTIF('Master list(no salts, metals)'!L845,"&lt;=1"),IF(COUNTIF('Master list(no salts, metals)'!$K845:$Y845, "#N/A")=14,TRUE,FALSE))</f>
        <v>0</v>
      </c>
      <c r="M846" t="b">
        <f>AND(COUNTIF('Master list(no salts, metals)'!M845,"&lt;=1"),IF(COUNTIF('Master list(no salts, metals)'!$K845:$Y845, "#N/A")=14,TRUE,FALSE))</f>
        <v>0</v>
      </c>
      <c r="N846" t="b">
        <f>AND(COUNTIF('Master list(no salts, metals)'!N845,"&lt;=1"),IF(COUNTIF('Master list(no salts, metals)'!$K845:$Y845, "#N/A")=14,TRUE,FALSE))</f>
        <v>0</v>
      </c>
      <c r="O846" t="b">
        <f>AND(COUNTIF('Master list(no salts, metals)'!O845,"&lt;=1"),IF(COUNTIF('Master list(no salts, metals)'!$K845:$Y845, "#N/A")=14,TRUE,FALSE))</f>
        <v>0</v>
      </c>
      <c r="P846" t="b">
        <f>AND(COUNTIF('Master list(no salts, metals)'!P845,"&lt;=1"),IF(COUNTIF('Master list(no salts, metals)'!$K845:$Y845, "#N/A")=14,TRUE,FALSE))</f>
        <v>0</v>
      </c>
      <c r="Q846" t="b">
        <f>AND(COUNTIF('Master list(no salts, metals)'!Q845,"&lt;=1"),IF(COUNTIF('Master list(no salts, metals)'!$K845:$Y845, "#N/A")=14,TRUE,FALSE))</f>
        <v>0</v>
      </c>
      <c r="R846" t="b">
        <f>AND(COUNTIF('Master list(no salts, metals)'!R845,"&lt;=1"),IF(COUNTIF('Master list(no salts, metals)'!$K845:$Y845, "#N/A")=14,TRUE,FALSE))</f>
        <v>0</v>
      </c>
      <c r="S846" t="b">
        <f>AND(COUNTIF('Master list(no salts, metals)'!S845,"&lt;=1"),IF(COUNTIF('Master list(no salts, metals)'!$K845:$Y845, "#N/A")=14,TRUE,FALSE))</f>
        <v>0</v>
      </c>
      <c r="T846" t="b">
        <f>AND(COUNTIF('Master list(no salts, metals)'!T845,"&lt;=1"),IF(COUNTIF('Master list(no salts, metals)'!$K845:$Y845, "#N/A")=14,TRUE,FALSE))</f>
        <v>0</v>
      </c>
      <c r="U846" t="b">
        <f>AND(COUNTIF('Master list(no salts, metals)'!U845,"&lt;=1"),IF(COUNTIF('Master list(no salts, metals)'!$K845:$Y845, "#N/A")=14,TRUE,FALSE))</f>
        <v>0</v>
      </c>
      <c r="V846" t="b">
        <f>AND(COUNTIF('Master list(no salts, metals)'!V845,"&lt;=1"),IF(COUNTIF('Master list(no salts, metals)'!$K845:$Y845, "#N/A")=14,TRUE,FALSE))</f>
        <v>0</v>
      </c>
      <c r="W846" t="b">
        <f>AND(COUNTIF('Master list(no salts, metals)'!W845,"&lt;=1"),IF(COUNTIF('Master list(no salts, metals)'!$K845:$Y845, "#N/A")=14,TRUE,FALSE))</f>
        <v>1</v>
      </c>
      <c r="X846" t="b">
        <f>AND(COUNTIF('Master list(no salts, metals)'!X845,"&lt;=1"),IF(COUNTIF('Master list(no salts, metals)'!$K845:$Y845, "#N/A")=14,TRUE,FALSE))</f>
        <v>0</v>
      </c>
      <c r="Y846" t="b">
        <f>AND(COUNTIF('Master list(no salts, metals)'!Y845,"&lt;=1"),IF(COUNTIF('Master list(no salts, metals)'!$K845:$Y845, "#N/A")=14,TRUE,FALSE))</f>
        <v>0</v>
      </c>
    </row>
    <row r="847" spans="11:25" x14ac:dyDescent="0.25">
      <c r="K847" t="b">
        <f>AND(COUNTIF('Master list(no salts, metals)'!K846,"&lt;=1"),IF(COUNTIF('Master list(no salts, metals)'!$K846:$Y846, "#N/A")=14,TRUE,FALSE))</f>
        <v>1</v>
      </c>
      <c r="L847" t="b">
        <f>AND(COUNTIF('Master list(no salts, metals)'!L846,"&lt;=1"),IF(COUNTIF('Master list(no salts, metals)'!$K846:$Y846, "#N/A")=14,TRUE,FALSE))</f>
        <v>0</v>
      </c>
      <c r="M847" t="b">
        <f>AND(COUNTIF('Master list(no salts, metals)'!M846,"&lt;=1"),IF(COUNTIF('Master list(no salts, metals)'!$K846:$Y846, "#N/A")=14,TRUE,FALSE))</f>
        <v>0</v>
      </c>
      <c r="N847" t="b">
        <f>AND(COUNTIF('Master list(no salts, metals)'!N846,"&lt;=1"),IF(COUNTIF('Master list(no salts, metals)'!$K846:$Y846, "#N/A")=14,TRUE,FALSE))</f>
        <v>0</v>
      </c>
      <c r="O847" t="b">
        <f>AND(COUNTIF('Master list(no salts, metals)'!O846,"&lt;=1"),IF(COUNTIF('Master list(no salts, metals)'!$K846:$Y846, "#N/A")=14,TRUE,FALSE))</f>
        <v>0</v>
      </c>
      <c r="P847" t="b">
        <f>AND(COUNTIF('Master list(no salts, metals)'!P846,"&lt;=1"),IF(COUNTIF('Master list(no salts, metals)'!$K846:$Y846, "#N/A")=14,TRUE,FALSE))</f>
        <v>0</v>
      </c>
      <c r="Q847" t="b">
        <f>AND(COUNTIF('Master list(no salts, metals)'!Q846,"&lt;=1"),IF(COUNTIF('Master list(no salts, metals)'!$K846:$Y846, "#N/A")=14,TRUE,FALSE))</f>
        <v>0</v>
      </c>
      <c r="R847" t="b">
        <f>AND(COUNTIF('Master list(no salts, metals)'!R846,"&lt;=1"),IF(COUNTIF('Master list(no salts, metals)'!$K846:$Y846, "#N/A")=14,TRUE,FALSE))</f>
        <v>0</v>
      </c>
      <c r="S847" t="b">
        <f>AND(COUNTIF('Master list(no salts, metals)'!S846,"&lt;=1"),IF(COUNTIF('Master list(no salts, metals)'!$K846:$Y846, "#N/A")=14,TRUE,FALSE))</f>
        <v>0</v>
      </c>
      <c r="T847" t="b">
        <f>AND(COUNTIF('Master list(no salts, metals)'!T846,"&lt;=1"),IF(COUNTIF('Master list(no salts, metals)'!$K846:$Y846, "#N/A")=14,TRUE,FALSE))</f>
        <v>0</v>
      </c>
      <c r="U847" t="b">
        <f>AND(COUNTIF('Master list(no salts, metals)'!U846,"&lt;=1"),IF(COUNTIF('Master list(no salts, metals)'!$K846:$Y846, "#N/A")=14,TRUE,FALSE))</f>
        <v>0</v>
      </c>
      <c r="V847" t="b">
        <f>AND(COUNTIF('Master list(no salts, metals)'!V846,"&lt;=1"),IF(COUNTIF('Master list(no salts, metals)'!$K846:$Y846, "#N/A")=14,TRUE,FALSE))</f>
        <v>0</v>
      </c>
      <c r="W847" t="b">
        <f>AND(COUNTIF('Master list(no salts, metals)'!W846,"&lt;=1"),IF(COUNTIF('Master list(no salts, metals)'!$K846:$Y846, "#N/A")=14,TRUE,FALSE))</f>
        <v>0</v>
      </c>
      <c r="X847" t="b">
        <f>AND(COUNTIF('Master list(no salts, metals)'!X846,"&lt;=1"),IF(COUNTIF('Master list(no salts, metals)'!$K846:$Y846, "#N/A")=14,TRUE,FALSE))</f>
        <v>0</v>
      </c>
      <c r="Y847" t="b">
        <f>AND(COUNTIF('Master list(no salts, metals)'!Y846,"&lt;=1"),IF(COUNTIF('Master list(no salts, metals)'!$K846:$Y846, "#N/A")=14,TRUE,FALSE))</f>
        <v>0</v>
      </c>
    </row>
    <row r="848" spans="11:25" x14ac:dyDescent="0.25">
      <c r="K848" t="b">
        <f>AND(COUNTIF('Master list(no salts, metals)'!K847,"&lt;=1"),IF(COUNTIF('Master list(no salts, metals)'!$K847:$Y847, "#N/A")=14,TRUE,FALSE))</f>
        <v>0</v>
      </c>
      <c r="L848" t="b">
        <f>AND(COUNTIF('Master list(no salts, metals)'!L847,"&lt;=1"),IF(COUNTIF('Master list(no salts, metals)'!$K847:$Y847, "#N/A")=14,TRUE,FALSE))</f>
        <v>0</v>
      </c>
      <c r="M848" t="b">
        <f>AND(COUNTIF('Master list(no salts, metals)'!M847,"&lt;=1"),IF(COUNTIF('Master list(no salts, metals)'!$K847:$Y847, "#N/A")=14,TRUE,FALSE))</f>
        <v>0</v>
      </c>
      <c r="N848" t="b">
        <f>AND(COUNTIF('Master list(no salts, metals)'!N847,"&lt;=1"),IF(COUNTIF('Master list(no salts, metals)'!$K847:$Y847, "#N/A")=14,TRUE,FALSE))</f>
        <v>0</v>
      </c>
      <c r="O848" t="b">
        <f>AND(COUNTIF('Master list(no salts, metals)'!O847,"&lt;=1"),IF(COUNTIF('Master list(no salts, metals)'!$K847:$Y847, "#N/A")=14,TRUE,FALSE))</f>
        <v>0</v>
      </c>
      <c r="P848" t="b">
        <f>AND(COUNTIF('Master list(no salts, metals)'!P847,"&lt;=1"),IF(COUNTIF('Master list(no salts, metals)'!$K847:$Y847, "#N/A")=14,TRUE,FALSE))</f>
        <v>0</v>
      </c>
      <c r="Q848" t="b">
        <f>AND(COUNTIF('Master list(no salts, metals)'!Q847,"&lt;=1"),IF(COUNTIF('Master list(no salts, metals)'!$K847:$Y847, "#N/A")=14,TRUE,FALSE))</f>
        <v>0</v>
      </c>
      <c r="R848" t="b">
        <f>AND(COUNTIF('Master list(no salts, metals)'!R847,"&lt;=1"),IF(COUNTIF('Master list(no salts, metals)'!$K847:$Y847, "#N/A")=14,TRUE,FALSE))</f>
        <v>0</v>
      </c>
      <c r="S848" t="b">
        <f>AND(COUNTIF('Master list(no salts, metals)'!S847,"&lt;=1"),IF(COUNTIF('Master list(no salts, metals)'!$K847:$Y847, "#N/A")=14,TRUE,FALSE))</f>
        <v>0</v>
      </c>
      <c r="T848" t="b">
        <f>AND(COUNTIF('Master list(no salts, metals)'!T847,"&lt;=1"),IF(COUNTIF('Master list(no salts, metals)'!$K847:$Y847, "#N/A")=14,TRUE,FALSE))</f>
        <v>0</v>
      </c>
      <c r="U848" t="b">
        <f>AND(COUNTIF('Master list(no salts, metals)'!U847,"&lt;=1"),IF(COUNTIF('Master list(no salts, metals)'!$K847:$Y847, "#N/A")=14,TRUE,FALSE))</f>
        <v>0</v>
      </c>
      <c r="V848" t="b">
        <f>AND(COUNTIF('Master list(no salts, metals)'!V847,"&lt;=1"),IF(COUNTIF('Master list(no salts, metals)'!$K847:$Y847, "#N/A")=14,TRUE,FALSE))</f>
        <v>0</v>
      </c>
      <c r="W848" t="b">
        <f>AND(COUNTIF('Master list(no salts, metals)'!W847,"&lt;=1"),IF(COUNTIF('Master list(no salts, metals)'!$K847:$Y847, "#N/A")=14,TRUE,FALSE))</f>
        <v>0</v>
      </c>
      <c r="X848" t="b">
        <f>AND(COUNTIF('Master list(no salts, metals)'!X847,"&lt;=1"),IF(COUNTIF('Master list(no salts, metals)'!$K847:$Y847, "#N/A")=14,TRUE,FALSE))</f>
        <v>0</v>
      </c>
      <c r="Y848" t="b">
        <f>AND(COUNTIF('Master list(no salts, metals)'!Y847,"&lt;=1"),IF(COUNTIF('Master list(no salts, metals)'!$K847:$Y847, "#N/A")=14,TRUE,FALSE))</f>
        <v>0</v>
      </c>
    </row>
    <row r="849" spans="11:25" x14ac:dyDescent="0.25">
      <c r="K849" t="b">
        <f>AND(COUNTIF('Master list(no salts, metals)'!K848,"&lt;=1"),IF(COUNTIF('Master list(no salts, metals)'!$K848:$Y848, "#N/A")=14,TRUE,FALSE))</f>
        <v>0</v>
      </c>
      <c r="L849" t="b">
        <f>AND(COUNTIF('Master list(no salts, metals)'!L848,"&lt;=1"),IF(COUNTIF('Master list(no salts, metals)'!$K848:$Y848, "#N/A")=14,TRUE,FALSE))</f>
        <v>0</v>
      </c>
      <c r="M849" t="b">
        <f>AND(COUNTIF('Master list(no salts, metals)'!M848,"&lt;=1"),IF(COUNTIF('Master list(no salts, metals)'!$K848:$Y848, "#N/A")=14,TRUE,FALSE))</f>
        <v>0</v>
      </c>
      <c r="N849" t="b">
        <f>AND(COUNTIF('Master list(no salts, metals)'!N848,"&lt;=1"),IF(COUNTIF('Master list(no salts, metals)'!$K848:$Y848, "#N/A")=14,TRUE,FALSE))</f>
        <v>0</v>
      </c>
      <c r="O849" t="b">
        <f>AND(COUNTIF('Master list(no salts, metals)'!O848,"&lt;=1"),IF(COUNTIF('Master list(no salts, metals)'!$K848:$Y848, "#N/A")=14,TRUE,FALSE))</f>
        <v>0</v>
      </c>
      <c r="P849" t="b">
        <f>AND(COUNTIF('Master list(no salts, metals)'!P848,"&lt;=1"),IF(COUNTIF('Master list(no salts, metals)'!$K848:$Y848, "#N/A")=14,TRUE,FALSE))</f>
        <v>0</v>
      </c>
      <c r="Q849" t="b">
        <f>AND(COUNTIF('Master list(no salts, metals)'!Q848,"&lt;=1"),IF(COUNTIF('Master list(no salts, metals)'!$K848:$Y848, "#N/A")=14,TRUE,FALSE))</f>
        <v>0</v>
      </c>
      <c r="R849" t="b">
        <f>AND(COUNTIF('Master list(no salts, metals)'!R848,"&lt;=1"),IF(COUNTIF('Master list(no salts, metals)'!$K848:$Y848, "#N/A")=14,TRUE,FALSE))</f>
        <v>0</v>
      </c>
      <c r="S849" t="b">
        <f>AND(COUNTIF('Master list(no salts, metals)'!S848,"&lt;=1"),IF(COUNTIF('Master list(no salts, metals)'!$K848:$Y848, "#N/A")=14,TRUE,FALSE))</f>
        <v>0</v>
      </c>
      <c r="T849" t="b">
        <f>AND(COUNTIF('Master list(no salts, metals)'!T848,"&lt;=1"),IF(COUNTIF('Master list(no salts, metals)'!$K848:$Y848, "#N/A")=14,TRUE,FALSE))</f>
        <v>0</v>
      </c>
      <c r="U849" t="b">
        <f>AND(COUNTIF('Master list(no salts, metals)'!U848,"&lt;=1"),IF(COUNTIF('Master list(no salts, metals)'!$K848:$Y848, "#N/A")=14,TRUE,FALSE))</f>
        <v>0</v>
      </c>
      <c r="V849" t="b">
        <f>AND(COUNTIF('Master list(no salts, metals)'!V848,"&lt;=1"),IF(COUNTIF('Master list(no salts, metals)'!$K848:$Y848, "#N/A")=14,TRUE,FALSE))</f>
        <v>0</v>
      </c>
      <c r="W849" t="b">
        <f>AND(COUNTIF('Master list(no salts, metals)'!W848,"&lt;=1"),IF(COUNTIF('Master list(no salts, metals)'!$K848:$Y848, "#N/A")=14,TRUE,FALSE))</f>
        <v>1</v>
      </c>
      <c r="X849" t="b">
        <f>AND(COUNTIF('Master list(no salts, metals)'!X848,"&lt;=1"),IF(COUNTIF('Master list(no salts, metals)'!$K848:$Y848, "#N/A")=14,TRUE,FALSE))</f>
        <v>0</v>
      </c>
      <c r="Y849" t="b">
        <f>AND(COUNTIF('Master list(no salts, metals)'!Y848,"&lt;=1"),IF(COUNTIF('Master list(no salts, metals)'!$K848:$Y848, "#N/A")=14,TRUE,FALSE))</f>
        <v>0</v>
      </c>
    </row>
    <row r="850" spans="11:25" x14ac:dyDescent="0.25">
      <c r="K850" t="b">
        <f>AND(COUNTIF('Master list(no salts, metals)'!K849,"&lt;=1"),IF(COUNTIF('Master list(no salts, metals)'!$K849:$Y849, "#N/A")=14,TRUE,FALSE))</f>
        <v>0</v>
      </c>
      <c r="L850" t="b">
        <f>AND(COUNTIF('Master list(no salts, metals)'!L849,"&lt;=1"),IF(COUNTIF('Master list(no salts, metals)'!$K849:$Y849, "#N/A")=14,TRUE,FALSE))</f>
        <v>0</v>
      </c>
      <c r="M850" t="b">
        <f>AND(COUNTIF('Master list(no salts, metals)'!M849,"&lt;=1"),IF(COUNTIF('Master list(no salts, metals)'!$K849:$Y849, "#N/A")=14,TRUE,FALSE))</f>
        <v>0</v>
      </c>
      <c r="N850" t="b">
        <f>AND(COUNTIF('Master list(no salts, metals)'!N849,"&lt;=1"),IF(COUNTIF('Master list(no salts, metals)'!$K849:$Y849, "#N/A")=14,TRUE,FALSE))</f>
        <v>0</v>
      </c>
      <c r="O850" t="b">
        <f>AND(COUNTIF('Master list(no salts, metals)'!O849,"&lt;=1"),IF(COUNTIF('Master list(no salts, metals)'!$K849:$Y849, "#N/A")=14,TRUE,FALSE))</f>
        <v>0</v>
      </c>
      <c r="P850" t="b">
        <f>AND(COUNTIF('Master list(no salts, metals)'!P849,"&lt;=1"),IF(COUNTIF('Master list(no salts, metals)'!$K849:$Y849, "#N/A")=14,TRUE,FALSE))</f>
        <v>0</v>
      </c>
      <c r="Q850" t="b">
        <f>AND(COUNTIF('Master list(no salts, metals)'!Q849,"&lt;=1"),IF(COUNTIF('Master list(no salts, metals)'!$K849:$Y849, "#N/A")=14,TRUE,FALSE))</f>
        <v>0</v>
      </c>
      <c r="R850" t="b">
        <f>AND(COUNTIF('Master list(no salts, metals)'!R849,"&lt;=1"),IF(COUNTIF('Master list(no salts, metals)'!$K849:$Y849, "#N/A")=14,TRUE,FALSE))</f>
        <v>0</v>
      </c>
      <c r="S850" t="b">
        <f>AND(COUNTIF('Master list(no salts, metals)'!S849,"&lt;=1"),IF(COUNTIF('Master list(no salts, metals)'!$K849:$Y849, "#N/A")=14,TRUE,FALSE))</f>
        <v>0</v>
      </c>
      <c r="T850" t="b">
        <f>AND(COUNTIF('Master list(no salts, metals)'!T849,"&lt;=1"),IF(COUNTIF('Master list(no salts, metals)'!$K849:$Y849, "#N/A")=14,TRUE,FALSE))</f>
        <v>0</v>
      </c>
      <c r="U850" t="b">
        <f>AND(COUNTIF('Master list(no salts, metals)'!U849,"&lt;=1"),IF(COUNTIF('Master list(no salts, metals)'!$K849:$Y849, "#N/A")=14,TRUE,FALSE))</f>
        <v>0</v>
      </c>
      <c r="V850" t="b">
        <f>AND(COUNTIF('Master list(no salts, metals)'!V849,"&lt;=1"),IF(COUNTIF('Master list(no salts, metals)'!$K849:$Y849, "#N/A")=14,TRUE,FALSE))</f>
        <v>0</v>
      </c>
      <c r="W850" t="b">
        <f>AND(COUNTIF('Master list(no salts, metals)'!W849,"&lt;=1"),IF(COUNTIF('Master list(no salts, metals)'!$K849:$Y849, "#N/A")=14,TRUE,FALSE))</f>
        <v>0</v>
      </c>
      <c r="X850" t="b">
        <f>AND(COUNTIF('Master list(no salts, metals)'!X849,"&lt;=1"),IF(COUNTIF('Master list(no salts, metals)'!$K849:$Y849, "#N/A")=14,TRUE,FALSE))</f>
        <v>0</v>
      </c>
      <c r="Y850" t="b">
        <f>AND(COUNTIF('Master list(no salts, metals)'!Y849,"&lt;=1"),IF(COUNTIF('Master list(no salts, metals)'!$K849:$Y849, "#N/A")=14,TRUE,FALSE))</f>
        <v>0</v>
      </c>
    </row>
    <row r="851" spans="11:25" x14ac:dyDescent="0.25">
      <c r="K851" t="b">
        <f>AND(COUNTIF('Master list(no salts, metals)'!K850,"&lt;=1"),IF(COUNTIF('Master list(no salts, metals)'!$K850:$Y850, "#N/A")=14,TRUE,FALSE))</f>
        <v>0</v>
      </c>
      <c r="L851" t="b">
        <f>AND(COUNTIF('Master list(no salts, metals)'!L850,"&lt;=1"),IF(COUNTIF('Master list(no salts, metals)'!$K850:$Y850, "#N/A")=14,TRUE,FALSE))</f>
        <v>0</v>
      </c>
      <c r="M851" t="b">
        <f>AND(COUNTIF('Master list(no salts, metals)'!M850,"&lt;=1"),IF(COUNTIF('Master list(no salts, metals)'!$K850:$Y850, "#N/A")=14,TRUE,FALSE))</f>
        <v>0</v>
      </c>
      <c r="N851" t="b">
        <f>AND(COUNTIF('Master list(no salts, metals)'!N850,"&lt;=1"),IF(COUNTIF('Master list(no salts, metals)'!$K850:$Y850, "#N/A")=14,TRUE,FALSE))</f>
        <v>0</v>
      </c>
      <c r="O851" t="b">
        <f>AND(COUNTIF('Master list(no salts, metals)'!O850,"&lt;=1"),IF(COUNTIF('Master list(no salts, metals)'!$K850:$Y850, "#N/A")=14,TRUE,FALSE))</f>
        <v>0</v>
      </c>
      <c r="P851" t="b">
        <f>AND(COUNTIF('Master list(no salts, metals)'!P850,"&lt;=1"),IF(COUNTIF('Master list(no salts, metals)'!$K850:$Y850, "#N/A")=14,TRUE,FALSE))</f>
        <v>0</v>
      </c>
      <c r="Q851" t="b">
        <f>AND(COUNTIF('Master list(no salts, metals)'!Q850,"&lt;=1"),IF(COUNTIF('Master list(no salts, metals)'!$K850:$Y850, "#N/A")=14,TRUE,FALSE))</f>
        <v>0</v>
      </c>
      <c r="R851" t="b">
        <f>AND(COUNTIF('Master list(no salts, metals)'!R850,"&lt;=1"),IF(COUNTIF('Master list(no salts, metals)'!$K850:$Y850, "#N/A")=14,TRUE,FALSE))</f>
        <v>0</v>
      </c>
      <c r="S851" t="b">
        <f>AND(COUNTIF('Master list(no salts, metals)'!S850,"&lt;=1"),IF(COUNTIF('Master list(no salts, metals)'!$K850:$Y850, "#N/A")=14,TRUE,FALSE))</f>
        <v>0</v>
      </c>
      <c r="T851" t="b">
        <f>AND(COUNTIF('Master list(no salts, metals)'!T850,"&lt;=1"),IF(COUNTIF('Master list(no salts, metals)'!$K850:$Y850, "#N/A")=14,TRUE,FALSE))</f>
        <v>0</v>
      </c>
      <c r="U851" t="b">
        <f>AND(COUNTIF('Master list(no salts, metals)'!U850,"&lt;=1"),IF(COUNTIF('Master list(no salts, metals)'!$K850:$Y850, "#N/A")=14,TRUE,FALSE))</f>
        <v>0</v>
      </c>
      <c r="V851" t="b">
        <f>AND(COUNTIF('Master list(no salts, metals)'!V850,"&lt;=1"),IF(COUNTIF('Master list(no salts, metals)'!$K850:$Y850, "#N/A")=14,TRUE,FALSE))</f>
        <v>0</v>
      </c>
      <c r="W851" t="b">
        <f>AND(COUNTIF('Master list(no salts, metals)'!W850,"&lt;=1"),IF(COUNTIF('Master list(no salts, metals)'!$K850:$Y850, "#N/A")=14,TRUE,FALSE))</f>
        <v>1</v>
      </c>
      <c r="X851" t="b">
        <f>AND(COUNTIF('Master list(no salts, metals)'!X850,"&lt;=1"),IF(COUNTIF('Master list(no salts, metals)'!$K850:$Y850, "#N/A")=14,TRUE,FALSE))</f>
        <v>0</v>
      </c>
      <c r="Y851" t="b">
        <f>AND(COUNTIF('Master list(no salts, metals)'!Y850,"&lt;=1"),IF(COUNTIF('Master list(no salts, metals)'!$K850:$Y850, "#N/A")=14,TRUE,FALSE))</f>
        <v>0</v>
      </c>
    </row>
    <row r="852" spans="11:25" x14ac:dyDescent="0.25">
      <c r="K852" t="b">
        <f>AND(COUNTIF('Master list(no salts, metals)'!K851,"&lt;=1"),IF(COUNTIF('Master list(no salts, metals)'!$K851:$Y851, "#N/A")=14,TRUE,FALSE))</f>
        <v>0</v>
      </c>
      <c r="L852" t="b">
        <f>AND(COUNTIF('Master list(no salts, metals)'!L851,"&lt;=1"),IF(COUNTIF('Master list(no salts, metals)'!$K851:$Y851, "#N/A")=14,TRUE,FALSE))</f>
        <v>0</v>
      </c>
      <c r="M852" t="b">
        <f>AND(COUNTIF('Master list(no salts, metals)'!M851,"&lt;=1"),IF(COUNTIF('Master list(no salts, metals)'!$K851:$Y851, "#N/A")=14,TRUE,FALSE))</f>
        <v>0</v>
      </c>
      <c r="N852" t="b">
        <f>AND(COUNTIF('Master list(no salts, metals)'!N851,"&lt;=1"),IF(COUNTIF('Master list(no salts, metals)'!$K851:$Y851, "#N/A")=14,TRUE,FALSE))</f>
        <v>0</v>
      </c>
      <c r="O852" t="b">
        <f>AND(COUNTIF('Master list(no salts, metals)'!O851,"&lt;=1"),IF(COUNTIF('Master list(no salts, metals)'!$K851:$Y851, "#N/A")=14,TRUE,FALSE))</f>
        <v>0</v>
      </c>
      <c r="P852" t="b">
        <f>AND(COUNTIF('Master list(no salts, metals)'!P851,"&lt;=1"),IF(COUNTIF('Master list(no salts, metals)'!$K851:$Y851, "#N/A")=14,TRUE,FALSE))</f>
        <v>0</v>
      </c>
      <c r="Q852" t="b">
        <f>AND(COUNTIF('Master list(no salts, metals)'!Q851,"&lt;=1"),IF(COUNTIF('Master list(no salts, metals)'!$K851:$Y851, "#N/A")=14,TRUE,FALSE))</f>
        <v>0</v>
      </c>
      <c r="R852" t="b">
        <f>AND(COUNTIF('Master list(no salts, metals)'!R851,"&lt;=1"),IF(COUNTIF('Master list(no salts, metals)'!$K851:$Y851, "#N/A")=14,TRUE,FALSE))</f>
        <v>0</v>
      </c>
      <c r="S852" t="b">
        <f>AND(COUNTIF('Master list(no salts, metals)'!S851,"&lt;=1"),IF(COUNTIF('Master list(no salts, metals)'!$K851:$Y851, "#N/A")=14,TRUE,FALSE))</f>
        <v>0</v>
      </c>
      <c r="T852" t="b">
        <f>AND(COUNTIF('Master list(no salts, metals)'!T851,"&lt;=1"),IF(COUNTIF('Master list(no salts, metals)'!$K851:$Y851, "#N/A")=14,TRUE,FALSE))</f>
        <v>1</v>
      </c>
      <c r="U852" t="b">
        <f>AND(COUNTIF('Master list(no salts, metals)'!U851,"&lt;=1"),IF(COUNTIF('Master list(no salts, metals)'!$K851:$Y851, "#N/A")=14,TRUE,FALSE))</f>
        <v>0</v>
      </c>
      <c r="V852" t="b">
        <f>AND(COUNTIF('Master list(no salts, metals)'!V851,"&lt;=1"),IF(COUNTIF('Master list(no salts, metals)'!$K851:$Y851, "#N/A")=14,TRUE,FALSE))</f>
        <v>0</v>
      </c>
      <c r="W852" t="b">
        <f>AND(COUNTIF('Master list(no salts, metals)'!W851,"&lt;=1"),IF(COUNTIF('Master list(no salts, metals)'!$K851:$Y851, "#N/A")=14,TRUE,FALSE))</f>
        <v>0</v>
      </c>
      <c r="X852" t="b">
        <f>AND(COUNTIF('Master list(no salts, metals)'!X851,"&lt;=1"),IF(COUNTIF('Master list(no salts, metals)'!$K851:$Y851, "#N/A")=14,TRUE,FALSE))</f>
        <v>0</v>
      </c>
      <c r="Y852" t="b">
        <f>AND(COUNTIF('Master list(no salts, metals)'!Y851,"&lt;=1"),IF(COUNTIF('Master list(no salts, metals)'!$K851:$Y851, "#N/A")=14,TRUE,FALSE))</f>
        <v>0</v>
      </c>
    </row>
    <row r="853" spans="11:25" x14ac:dyDescent="0.25">
      <c r="K853" t="b">
        <f>AND(COUNTIF('Master list(no salts, metals)'!K852,"&lt;=1"),IF(COUNTIF('Master list(no salts, metals)'!$K852:$Y852, "#N/A")=14,TRUE,FALSE))</f>
        <v>0</v>
      </c>
      <c r="L853" t="b">
        <f>AND(COUNTIF('Master list(no salts, metals)'!L852,"&lt;=1"),IF(COUNTIF('Master list(no salts, metals)'!$K852:$Y852, "#N/A")=14,TRUE,FALSE))</f>
        <v>0</v>
      </c>
      <c r="M853" t="b">
        <f>AND(COUNTIF('Master list(no salts, metals)'!M852,"&lt;=1"),IF(COUNTIF('Master list(no salts, metals)'!$K852:$Y852, "#N/A")=14,TRUE,FALSE))</f>
        <v>0</v>
      </c>
      <c r="N853" t="b">
        <f>AND(COUNTIF('Master list(no salts, metals)'!N852,"&lt;=1"),IF(COUNTIF('Master list(no salts, metals)'!$K852:$Y852, "#N/A")=14,TRUE,FALSE))</f>
        <v>0</v>
      </c>
      <c r="O853" t="b">
        <f>AND(COUNTIF('Master list(no salts, metals)'!O852,"&lt;=1"),IF(COUNTIF('Master list(no salts, metals)'!$K852:$Y852, "#N/A")=14,TRUE,FALSE))</f>
        <v>0</v>
      </c>
      <c r="P853" t="b">
        <f>AND(COUNTIF('Master list(no salts, metals)'!P852,"&lt;=1"),IF(COUNTIF('Master list(no salts, metals)'!$K852:$Y852, "#N/A")=14,TRUE,FALSE))</f>
        <v>0</v>
      </c>
      <c r="Q853" t="b">
        <f>AND(COUNTIF('Master list(no salts, metals)'!Q852,"&lt;=1"),IF(COUNTIF('Master list(no salts, metals)'!$K852:$Y852, "#N/A")=14,TRUE,FALSE))</f>
        <v>0</v>
      </c>
      <c r="R853" t="b">
        <f>AND(COUNTIF('Master list(no salts, metals)'!R852,"&lt;=1"),IF(COUNTIF('Master list(no salts, metals)'!$K852:$Y852, "#N/A")=14,TRUE,FALSE))</f>
        <v>0</v>
      </c>
      <c r="S853" t="b">
        <f>AND(COUNTIF('Master list(no salts, metals)'!S852,"&lt;=1"),IF(COUNTIF('Master list(no salts, metals)'!$K852:$Y852, "#N/A")=14,TRUE,FALSE))</f>
        <v>0</v>
      </c>
      <c r="T853" t="b">
        <f>AND(COUNTIF('Master list(no salts, metals)'!T852,"&lt;=1"),IF(COUNTIF('Master list(no salts, metals)'!$K852:$Y852, "#N/A")=14,TRUE,FALSE))</f>
        <v>0</v>
      </c>
      <c r="U853" t="b">
        <f>AND(COUNTIF('Master list(no salts, metals)'!U852,"&lt;=1"),IF(COUNTIF('Master list(no salts, metals)'!$K852:$Y852, "#N/A")=14,TRUE,FALSE))</f>
        <v>0</v>
      </c>
      <c r="V853" t="b">
        <f>AND(COUNTIF('Master list(no salts, metals)'!V852,"&lt;=1"),IF(COUNTIF('Master list(no salts, metals)'!$K852:$Y852, "#N/A")=14,TRUE,FALSE))</f>
        <v>0</v>
      </c>
      <c r="W853" t="b">
        <f>AND(COUNTIF('Master list(no salts, metals)'!W852,"&lt;=1"),IF(COUNTIF('Master list(no salts, metals)'!$K852:$Y852, "#N/A")=14,TRUE,FALSE))</f>
        <v>0</v>
      </c>
      <c r="X853" t="b">
        <f>AND(COUNTIF('Master list(no salts, metals)'!X852,"&lt;=1"),IF(COUNTIF('Master list(no salts, metals)'!$K852:$Y852, "#N/A")=14,TRUE,FALSE))</f>
        <v>0</v>
      </c>
      <c r="Y853" t="b">
        <f>AND(COUNTIF('Master list(no salts, metals)'!Y852,"&lt;=1"),IF(COUNTIF('Master list(no salts, metals)'!$K852:$Y852, "#N/A")=14,TRUE,FALSE))</f>
        <v>0</v>
      </c>
    </row>
    <row r="854" spans="11:25" x14ac:dyDescent="0.25">
      <c r="K854" t="b">
        <f>AND(COUNTIF('Master list(no salts, metals)'!K853,"&lt;=1"),IF(COUNTIF('Master list(no salts, metals)'!$K853:$Y853, "#N/A")=14,TRUE,FALSE))</f>
        <v>0</v>
      </c>
      <c r="L854" t="b">
        <f>AND(COUNTIF('Master list(no salts, metals)'!L853,"&lt;=1"),IF(COUNTIF('Master list(no salts, metals)'!$K853:$Y853, "#N/A")=14,TRUE,FALSE))</f>
        <v>0</v>
      </c>
      <c r="M854" t="b">
        <f>AND(COUNTIF('Master list(no salts, metals)'!M853,"&lt;=1"),IF(COUNTIF('Master list(no salts, metals)'!$K853:$Y853, "#N/A")=14,TRUE,FALSE))</f>
        <v>0</v>
      </c>
      <c r="N854" t="b">
        <f>AND(COUNTIF('Master list(no salts, metals)'!N853,"&lt;=1"),IF(COUNTIF('Master list(no salts, metals)'!$K853:$Y853, "#N/A")=14,TRUE,FALSE))</f>
        <v>0</v>
      </c>
      <c r="O854" t="b">
        <f>AND(COUNTIF('Master list(no salts, metals)'!O853,"&lt;=1"),IF(COUNTIF('Master list(no salts, metals)'!$K853:$Y853, "#N/A")=14,TRUE,FALSE))</f>
        <v>0</v>
      </c>
      <c r="P854" t="b">
        <f>AND(COUNTIF('Master list(no salts, metals)'!P853,"&lt;=1"),IF(COUNTIF('Master list(no salts, metals)'!$K853:$Y853, "#N/A")=14,TRUE,FALSE))</f>
        <v>0</v>
      </c>
      <c r="Q854" t="b">
        <f>AND(COUNTIF('Master list(no salts, metals)'!Q853,"&lt;=1"),IF(COUNTIF('Master list(no salts, metals)'!$K853:$Y853, "#N/A")=14,TRUE,FALSE))</f>
        <v>0</v>
      </c>
      <c r="R854" t="b">
        <f>AND(COUNTIF('Master list(no salts, metals)'!R853,"&lt;=1"),IF(COUNTIF('Master list(no salts, metals)'!$K853:$Y853, "#N/A")=14,TRUE,FALSE))</f>
        <v>0</v>
      </c>
      <c r="S854" t="b">
        <f>AND(COUNTIF('Master list(no salts, metals)'!S853,"&lt;=1"),IF(COUNTIF('Master list(no salts, metals)'!$K853:$Y853, "#N/A")=14,TRUE,FALSE))</f>
        <v>0</v>
      </c>
      <c r="T854" t="b">
        <f>AND(COUNTIF('Master list(no salts, metals)'!T853,"&lt;=1"),IF(COUNTIF('Master list(no salts, metals)'!$K853:$Y853, "#N/A")=14,TRUE,FALSE))</f>
        <v>0</v>
      </c>
      <c r="U854" t="b">
        <f>AND(COUNTIF('Master list(no salts, metals)'!U853,"&lt;=1"),IF(COUNTIF('Master list(no salts, metals)'!$K853:$Y853, "#N/A")=14,TRUE,FALSE))</f>
        <v>0</v>
      </c>
      <c r="V854" t="b">
        <f>AND(COUNTIF('Master list(no salts, metals)'!V853,"&lt;=1"),IF(COUNTIF('Master list(no salts, metals)'!$K853:$Y853, "#N/A")=14,TRUE,FALSE))</f>
        <v>0</v>
      </c>
      <c r="W854" t="b">
        <f>AND(COUNTIF('Master list(no salts, metals)'!W853,"&lt;=1"),IF(COUNTIF('Master list(no salts, metals)'!$K853:$Y853, "#N/A")=14,TRUE,FALSE))</f>
        <v>0</v>
      </c>
      <c r="X854" t="b">
        <f>AND(COUNTIF('Master list(no salts, metals)'!X853,"&lt;=1"),IF(COUNTIF('Master list(no salts, metals)'!$K853:$Y853, "#N/A")=14,TRUE,FALSE))</f>
        <v>0</v>
      </c>
      <c r="Y854" t="b">
        <f>AND(COUNTIF('Master list(no salts, metals)'!Y853,"&lt;=1"),IF(COUNTIF('Master list(no salts, metals)'!$K853:$Y853, "#N/A")=14,TRUE,FALSE))</f>
        <v>0</v>
      </c>
    </row>
    <row r="855" spans="11:25" x14ac:dyDescent="0.25">
      <c r="K855" t="b">
        <f>AND(COUNTIF('Master list(no salts, metals)'!K854,"&lt;=1"),IF(COUNTIF('Master list(no salts, metals)'!$K854:$Y854, "#N/A")=14,TRUE,FALSE))</f>
        <v>0</v>
      </c>
      <c r="L855" t="b">
        <f>AND(COUNTIF('Master list(no salts, metals)'!L854,"&lt;=1"),IF(COUNTIF('Master list(no salts, metals)'!$K854:$Y854, "#N/A")=14,TRUE,FALSE))</f>
        <v>0</v>
      </c>
      <c r="M855" t="b">
        <f>AND(COUNTIF('Master list(no salts, metals)'!M854,"&lt;=1"),IF(COUNTIF('Master list(no salts, metals)'!$K854:$Y854, "#N/A")=14,TRUE,FALSE))</f>
        <v>0</v>
      </c>
      <c r="N855" t="b">
        <f>AND(COUNTIF('Master list(no salts, metals)'!N854,"&lt;=1"),IF(COUNTIF('Master list(no salts, metals)'!$K854:$Y854, "#N/A")=14,TRUE,FALSE))</f>
        <v>0</v>
      </c>
      <c r="O855" t="b">
        <f>AND(COUNTIF('Master list(no salts, metals)'!O854,"&lt;=1"),IF(COUNTIF('Master list(no salts, metals)'!$K854:$Y854, "#N/A")=14,TRUE,FALSE))</f>
        <v>0</v>
      </c>
      <c r="P855" t="b">
        <f>AND(COUNTIF('Master list(no salts, metals)'!P854,"&lt;=1"),IF(COUNTIF('Master list(no salts, metals)'!$K854:$Y854, "#N/A")=14,TRUE,FALSE))</f>
        <v>0</v>
      </c>
      <c r="Q855" t="b">
        <f>AND(COUNTIF('Master list(no salts, metals)'!Q854,"&lt;=1"),IF(COUNTIF('Master list(no salts, metals)'!$K854:$Y854, "#N/A")=14,TRUE,FALSE))</f>
        <v>0</v>
      </c>
      <c r="R855" t="b">
        <f>AND(COUNTIF('Master list(no salts, metals)'!R854,"&lt;=1"),IF(COUNTIF('Master list(no salts, metals)'!$K854:$Y854, "#N/A")=14,TRUE,FALSE))</f>
        <v>0</v>
      </c>
      <c r="S855" t="b">
        <f>AND(COUNTIF('Master list(no salts, metals)'!S854,"&lt;=1"),IF(COUNTIF('Master list(no salts, metals)'!$K854:$Y854, "#N/A")=14,TRUE,FALSE))</f>
        <v>0</v>
      </c>
      <c r="T855" t="b">
        <f>AND(COUNTIF('Master list(no salts, metals)'!T854,"&lt;=1"),IF(COUNTIF('Master list(no salts, metals)'!$K854:$Y854, "#N/A")=14,TRUE,FALSE))</f>
        <v>1</v>
      </c>
      <c r="U855" t="b">
        <f>AND(COUNTIF('Master list(no salts, metals)'!U854,"&lt;=1"),IF(COUNTIF('Master list(no salts, metals)'!$K854:$Y854, "#N/A")=14,TRUE,FALSE))</f>
        <v>0</v>
      </c>
      <c r="V855" t="b">
        <f>AND(COUNTIF('Master list(no salts, metals)'!V854,"&lt;=1"),IF(COUNTIF('Master list(no salts, metals)'!$K854:$Y854, "#N/A")=14,TRUE,FALSE))</f>
        <v>0</v>
      </c>
      <c r="W855" t="b">
        <f>AND(COUNTIF('Master list(no salts, metals)'!W854,"&lt;=1"),IF(COUNTIF('Master list(no salts, metals)'!$K854:$Y854, "#N/A")=14,TRUE,FALSE))</f>
        <v>0</v>
      </c>
      <c r="X855" t="b">
        <f>AND(COUNTIF('Master list(no salts, metals)'!X854,"&lt;=1"),IF(COUNTIF('Master list(no salts, metals)'!$K854:$Y854, "#N/A")=14,TRUE,FALSE))</f>
        <v>0</v>
      </c>
      <c r="Y855" t="b">
        <f>AND(COUNTIF('Master list(no salts, metals)'!Y854,"&lt;=1"),IF(COUNTIF('Master list(no salts, metals)'!$K854:$Y854, "#N/A")=14,TRUE,FALSE))</f>
        <v>0</v>
      </c>
    </row>
    <row r="856" spans="11:25" x14ac:dyDescent="0.25">
      <c r="K856" t="b">
        <f>AND(COUNTIF('Master list(no salts, metals)'!K855,"&lt;=1"),IF(COUNTIF('Master list(no salts, metals)'!$K855:$Y855, "#N/A")=14,TRUE,FALSE))</f>
        <v>0</v>
      </c>
      <c r="L856" t="b">
        <f>AND(COUNTIF('Master list(no salts, metals)'!L855,"&lt;=1"),IF(COUNTIF('Master list(no salts, metals)'!$K855:$Y855, "#N/A")=14,TRUE,FALSE))</f>
        <v>0</v>
      </c>
      <c r="M856" t="b">
        <f>AND(COUNTIF('Master list(no salts, metals)'!M855,"&lt;=1"),IF(COUNTIF('Master list(no salts, metals)'!$K855:$Y855, "#N/A")=14,TRUE,FALSE))</f>
        <v>0</v>
      </c>
      <c r="N856" t="b">
        <f>AND(COUNTIF('Master list(no salts, metals)'!N855,"&lt;=1"),IF(COUNTIF('Master list(no salts, metals)'!$K855:$Y855, "#N/A")=14,TRUE,FALSE))</f>
        <v>0</v>
      </c>
      <c r="O856" t="b">
        <f>AND(COUNTIF('Master list(no salts, metals)'!O855,"&lt;=1"),IF(COUNTIF('Master list(no salts, metals)'!$K855:$Y855, "#N/A")=14,TRUE,FALSE))</f>
        <v>0</v>
      </c>
      <c r="P856" t="b">
        <f>AND(COUNTIF('Master list(no salts, metals)'!P855,"&lt;=1"),IF(COUNTIF('Master list(no salts, metals)'!$K855:$Y855, "#N/A")=14,TRUE,FALSE))</f>
        <v>0</v>
      </c>
      <c r="Q856" t="b">
        <f>AND(COUNTIF('Master list(no salts, metals)'!Q855,"&lt;=1"),IF(COUNTIF('Master list(no salts, metals)'!$K855:$Y855, "#N/A")=14,TRUE,FALSE))</f>
        <v>0</v>
      </c>
      <c r="R856" t="b">
        <f>AND(COUNTIF('Master list(no salts, metals)'!R855,"&lt;=1"),IF(COUNTIF('Master list(no salts, metals)'!$K855:$Y855, "#N/A")=14,TRUE,FALSE))</f>
        <v>0</v>
      </c>
      <c r="S856" t="b">
        <f>AND(COUNTIF('Master list(no salts, metals)'!S855,"&lt;=1"),IF(COUNTIF('Master list(no salts, metals)'!$K855:$Y855, "#N/A")=14,TRUE,FALSE))</f>
        <v>0</v>
      </c>
      <c r="T856" t="b">
        <f>AND(COUNTIF('Master list(no salts, metals)'!T855,"&lt;=1"),IF(COUNTIF('Master list(no salts, metals)'!$K855:$Y855, "#N/A")=14,TRUE,FALSE))</f>
        <v>1</v>
      </c>
      <c r="U856" t="b">
        <f>AND(COUNTIF('Master list(no salts, metals)'!U855,"&lt;=1"),IF(COUNTIF('Master list(no salts, metals)'!$K855:$Y855, "#N/A")=14,TRUE,FALSE))</f>
        <v>0</v>
      </c>
      <c r="V856" t="b">
        <f>AND(COUNTIF('Master list(no salts, metals)'!V855,"&lt;=1"),IF(COUNTIF('Master list(no salts, metals)'!$K855:$Y855, "#N/A")=14,TRUE,FALSE))</f>
        <v>0</v>
      </c>
      <c r="W856" t="b">
        <f>AND(COUNTIF('Master list(no salts, metals)'!W855,"&lt;=1"),IF(COUNTIF('Master list(no salts, metals)'!$K855:$Y855, "#N/A")=14,TRUE,FALSE))</f>
        <v>0</v>
      </c>
      <c r="X856" t="b">
        <f>AND(COUNTIF('Master list(no salts, metals)'!X855,"&lt;=1"),IF(COUNTIF('Master list(no salts, metals)'!$K855:$Y855, "#N/A")=14,TRUE,FALSE))</f>
        <v>0</v>
      </c>
      <c r="Y856" t="b">
        <f>AND(COUNTIF('Master list(no salts, metals)'!Y855,"&lt;=1"),IF(COUNTIF('Master list(no salts, metals)'!$K855:$Y855, "#N/A")=14,TRUE,FALSE))</f>
        <v>0</v>
      </c>
    </row>
    <row r="857" spans="11:25" x14ac:dyDescent="0.25">
      <c r="K857" t="b">
        <f>AND(COUNTIF('Master list(no salts, metals)'!K856,"&lt;=1"),IF(COUNTIF('Master list(no salts, metals)'!$K856:$Y856, "#N/A")=14,TRUE,FALSE))</f>
        <v>0</v>
      </c>
      <c r="L857" t="b">
        <f>AND(COUNTIF('Master list(no salts, metals)'!L856,"&lt;=1"),IF(COUNTIF('Master list(no salts, metals)'!$K856:$Y856, "#N/A")=14,TRUE,FALSE))</f>
        <v>0</v>
      </c>
      <c r="M857" t="b">
        <f>AND(COUNTIF('Master list(no salts, metals)'!M856,"&lt;=1"),IF(COUNTIF('Master list(no salts, metals)'!$K856:$Y856, "#N/A")=14,TRUE,FALSE))</f>
        <v>0</v>
      </c>
      <c r="N857" t="b">
        <f>AND(COUNTIF('Master list(no salts, metals)'!N856,"&lt;=1"),IF(COUNTIF('Master list(no salts, metals)'!$K856:$Y856, "#N/A")=14,TRUE,FALSE))</f>
        <v>0</v>
      </c>
      <c r="O857" t="b">
        <f>AND(COUNTIF('Master list(no salts, metals)'!O856,"&lt;=1"),IF(COUNTIF('Master list(no salts, metals)'!$K856:$Y856, "#N/A")=14,TRUE,FALSE))</f>
        <v>0</v>
      </c>
      <c r="P857" t="b">
        <f>AND(COUNTIF('Master list(no salts, metals)'!P856,"&lt;=1"),IF(COUNTIF('Master list(no salts, metals)'!$K856:$Y856, "#N/A")=14,TRUE,FALSE))</f>
        <v>0</v>
      </c>
      <c r="Q857" t="b">
        <f>AND(COUNTIF('Master list(no salts, metals)'!Q856,"&lt;=1"),IF(COUNTIF('Master list(no salts, metals)'!$K856:$Y856, "#N/A")=14,TRUE,FALSE))</f>
        <v>0</v>
      </c>
      <c r="R857" t="b">
        <f>AND(COUNTIF('Master list(no salts, metals)'!R856,"&lt;=1"),IF(COUNTIF('Master list(no salts, metals)'!$K856:$Y856, "#N/A")=14,TRUE,FALSE))</f>
        <v>0</v>
      </c>
      <c r="S857" t="b">
        <f>AND(COUNTIF('Master list(no salts, metals)'!S856,"&lt;=1"),IF(COUNTIF('Master list(no salts, metals)'!$K856:$Y856, "#N/A")=14,TRUE,FALSE))</f>
        <v>0</v>
      </c>
      <c r="T857" t="b">
        <f>AND(COUNTIF('Master list(no salts, metals)'!T856,"&lt;=1"),IF(COUNTIF('Master list(no salts, metals)'!$K856:$Y856, "#N/A")=14,TRUE,FALSE))</f>
        <v>1</v>
      </c>
      <c r="U857" t="b">
        <f>AND(COUNTIF('Master list(no salts, metals)'!U856,"&lt;=1"),IF(COUNTIF('Master list(no salts, metals)'!$K856:$Y856, "#N/A")=14,TRUE,FALSE))</f>
        <v>0</v>
      </c>
      <c r="V857" t="b">
        <f>AND(COUNTIF('Master list(no salts, metals)'!V856,"&lt;=1"),IF(COUNTIF('Master list(no salts, metals)'!$K856:$Y856, "#N/A")=14,TRUE,FALSE))</f>
        <v>0</v>
      </c>
      <c r="W857" t="b">
        <f>AND(COUNTIF('Master list(no salts, metals)'!W856,"&lt;=1"),IF(COUNTIF('Master list(no salts, metals)'!$K856:$Y856, "#N/A")=14,TRUE,FALSE))</f>
        <v>0</v>
      </c>
      <c r="X857" t="b">
        <f>AND(COUNTIF('Master list(no salts, metals)'!X856,"&lt;=1"),IF(COUNTIF('Master list(no salts, metals)'!$K856:$Y856, "#N/A")=14,TRUE,FALSE))</f>
        <v>0</v>
      </c>
      <c r="Y857" t="b">
        <f>AND(COUNTIF('Master list(no salts, metals)'!Y856,"&lt;=1"),IF(COUNTIF('Master list(no salts, metals)'!$K856:$Y856, "#N/A")=14,TRUE,FALSE))</f>
        <v>0</v>
      </c>
    </row>
    <row r="858" spans="11:25" x14ac:dyDescent="0.25">
      <c r="K858" t="b">
        <f>AND(COUNTIF('Master list(no salts, metals)'!K857,"&lt;=1"),IF(COUNTIF('Master list(no salts, metals)'!$K857:$Y857, "#N/A")=14,TRUE,FALSE))</f>
        <v>0</v>
      </c>
      <c r="L858" t="b">
        <f>AND(COUNTIF('Master list(no salts, metals)'!L857,"&lt;=1"),IF(COUNTIF('Master list(no salts, metals)'!$K857:$Y857, "#N/A")=14,TRUE,FALSE))</f>
        <v>0</v>
      </c>
      <c r="M858" t="b">
        <f>AND(COUNTIF('Master list(no salts, metals)'!M857,"&lt;=1"),IF(COUNTIF('Master list(no salts, metals)'!$K857:$Y857, "#N/A")=14,TRUE,FALSE))</f>
        <v>0</v>
      </c>
      <c r="N858" t="b">
        <f>AND(COUNTIF('Master list(no salts, metals)'!N857,"&lt;=1"),IF(COUNTIF('Master list(no salts, metals)'!$K857:$Y857, "#N/A")=14,TRUE,FALSE))</f>
        <v>0</v>
      </c>
      <c r="O858" t="b">
        <f>AND(COUNTIF('Master list(no salts, metals)'!O857,"&lt;=1"),IF(COUNTIF('Master list(no salts, metals)'!$K857:$Y857, "#N/A")=14,TRUE,FALSE))</f>
        <v>0</v>
      </c>
      <c r="P858" t="b">
        <f>AND(COUNTIF('Master list(no salts, metals)'!P857,"&lt;=1"),IF(COUNTIF('Master list(no salts, metals)'!$K857:$Y857, "#N/A")=14,TRUE,FALSE))</f>
        <v>0</v>
      </c>
      <c r="Q858" t="b">
        <f>AND(COUNTIF('Master list(no salts, metals)'!Q857,"&lt;=1"),IF(COUNTIF('Master list(no salts, metals)'!$K857:$Y857, "#N/A")=14,TRUE,FALSE))</f>
        <v>0</v>
      </c>
      <c r="R858" t="b">
        <f>AND(COUNTIF('Master list(no salts, metals)'!R857,"&lt;=1"),IF(COUNTIF('Master list(no salts, metals)'!$K857:$Y857, "#N/A")=14,TRUE,FALSE))</f>
        <v>0</v>
      </c>
      <c r="S858" t="b">
        <f>AND(COUNTIF('Master list(no salts, metals)'!S857,"&lt;=1"),IF(COUNTIF('Master list(no salts, metals)'!$K857:$Y857, "#N/A")=14,TRUE,FALSE))</f>
        <v>0</v>
      </c>
      <c r="T858" t="b">
        <f>AND(COUNTIF('Master list(no salts, metals)'!T857,"&lt;=1"),IF(COUNTIF('Master list(no salts, metals)'!$K857:$Y857, "#N/A")=14,TRUE,FALSE))</f>
        <v>0</v>
      </c>
      <c r="U858" t="b">
        <f>AND(COUNTIF('Master list(no salts, metals)'!U857,"&lt;=1"),IF(COUNTIF('Master list(no salts, metals)'!$K857:$Y857, "#N/A")=14,TRUE,FALSE))</f>
        <v>0</v>
      </c>
      <c r="V858" t="b">
        <f>AND(COUNTIF('Master list(no salts, metals)'!V857,"&lt;=1"),IF(COUNTIF('Master list(no salts, metals)'!$K857:$Y857, "#N/A")=14,TRUE,FALSE))</f>
        <v>0</v>
      </c>
      <c r="W858" t="b">
        <f>AND(COUNTIF('Master list(no salts, metals)'!W857,"&lt;=1"),IF(COUNTIF('Master list(no salts, metals)'!$K857:$Y857, "#N/A")=14,TRUE,FALSE))</f>
        <v>0</v>
      </c>
      <c r="X858" t="b">
        <f>AND(COUNTIF('Master list(no salts, metals)'!X857,"&lt;=1"),IF(COUNTIF('Master list(no salts, metals)'!$K857:$Y857, "#N/A")=14,TRUE,FALSE))</f>
        <v>0</v>
      </c>
      <c r="Y858" t="b">
        <f>AND(COUNTIF('Master list(no salts, metals)'!Y857,"&lt;=1"),IF(COUNTIF('Master list(no salts, metals)'!$K857:$Y857, "#N/A")=14,TRUE,FALSE))</f>
        <v>0</v>
      </c>
    </row>
    <row r="859" spans="11:25" x14ac:dyDescent="0.25">
      <c r="K859" t="b">
        <f>AND(COUNTIF('Master list(no salts, metals)'!K858,"&lt;=1"),IF(COUNTIF('Master list(no salts, metals)'!$K858:$Y858, "#N/A")=14,TRUE,FALSE))</f>
        <v>0</v>
      </c>
      <c r="L859" t="b">
        <f>AND(COUNTIF('Master list(no salts, metals)'!L858,"&lt;=1"),IF(COUNTIF('Master list(no salts, metals)'!$K858:$Y858, "#N/A")=14,TRUE,FALSE))</f>
        <v>0</v>
      </c>
      <c r="M859" t="b">
        <f>AND(COUNTIF('Master list(no salts, metals)'!M858,"&lt;=1"),IF(COUNTIF('Master list(no salts, metals)'!$K858:$Y858, "#N/A")=14,TRUE,FALSE))</f>
        <v>0</v>
      </c>
      <c r="N859" t="b">
        <f>AND(COUNTIF('Master list(no salts, metals)'!N858,"&lt;=1"),IF(COUNTIF('Master list(no salts, metals)'!$K858:$Y858, "#N/A")=14,TRUE,FALSE))</f>
        <v>0</v>
      </c>
      <c r="O859" t="b">
        <f>AND(COUNTIF('Master list(no salts, metals)'!O858,"&lt;=1"),IF(COUNTIF('Master list(no salts, metals)'!$K858:$Y858, "#N/A")=14,TRUE,FALSE))</f>
        <v>0</v>
      </c>
      <c r="P859" t="b">
        <f>AND(COUNTIF('Master list(no salts, metals)'!P858,"&lt;=1"),IF(COUNTIF('Master list(no salts, metals)'!$K858:$Y858, "#N/A")=14,TRUE,FALSE))</f>
        <v>0</v>
      </c>
      <c r="Q859" t="b">
        <f>AND(COUNTIF('Master list(no salts, metals)'!Q858,"&lt;=1"),IF(COUNTIF('Master list(no salts, metals)'!$K858:$Y858, "#N/A")=14,TRUE,FALSE))</f>
        <v>0</v>
      </c>
      <c r="R859" t="b">
        <f>AND(COUNTIF('Master list(no salts, metals)'!R858,"&lt;=1"),IF(COUNTIF('Master list(no salts, metals)'!$K858:$Y858, "#N/A")=14,TRUE,FALSE))</f>
        <v>0</v>
      </c>
      <c r="S859" t="b">
        <f>AND(COUNTIF('Master list(no salts, metals)'!S858,"&lt;=1"),IF(COUNTIF('Master list(no salts, metals)'!$K858:$Y858, "#N/A")=14,TRUE,FALSE))</f>
        <v>0</v>
      </c>
      <c r="T859" t="b">
        <f>AND(COUNTIF('Master list(no salts, metals)'!T858,"&lt;=1"),IF(COUNTIF('Master list(no salts, metals)'!$K858:$Y858, "#N/A")=14,TRUE,FALSE))</f>
        <v>1</v>
      </c>
      <c r="U859" t="b">
        <f>AND(COUNTIF('Master list(no salts, metals)'!U858,"&lt;=1"),IF(COUNTIF('Master list(no salts, metals)'!$K858:$Y858, "#N/A")=14,TRUE,FALSE))</f>
        <v>0</v>
      </c>
      <c r="V859" t="b">
        <f>AND(COUNTIF('Master list(no salts, metals)'!V858,"&lt;=1"),IF(COUNTIF('Master list(no salts, metals)'!$K858:$Y858, "#N/A")=14,TRUE,FALSE))</f>
        <v>0</v>
      </c>
      <c r="W859" t="b">
        <f>AND(COUNTIF('Master list(no salts, metals)'!W858,"&lt;=1"),IF(COUNTIF('Master list(no salts, metals)'!$K858:$Y858, "#N/A")=14,TRUE,FALSE))</f>
        <v>0</v>
      </c>
      <c r="X859" t="b">
        <f>AND(COUNTIF('Master list(no salts, metals)'!X858,"&lt;=1"),IF(COUNTIF('Master list(no salts, metals)'!$K858:$Y858, "#N/A")=14,TRUE,FALSE))</f>
        <v>0</v>
      </c>
      <c r="Y859" t="b">
        <f>AND(COUNTIF('Master list(no salts, metals)'!Y858,"&lt;=1"),IF(COUNTIF('Master list(no salts, metals)'!$K858:$Y858, "#N/A")=14,TRUE,FALSE))</f>
        <v>0</v>
      </c>
    </row>
    <row r="860" spans="11:25" x14ac:dyDescent="0.25">
      <c r="K860" t="b">
        <f>AND(COUNTIF('Master list(no salts, metals)'!K859,"&lt;=1"),IF(COUNTIF('Master list(no salts, metals)'!$K859:$Y859, "#N/A")=14,TRUE,FALSE))</f>
        <v>0</v>
      </c>
      <c r="L860" t="b">
        <f>AND(COUNTIF('Master list(no salts, metals)'!L859,"&lt;=1"),IF(COUNTIF('Master list(no salts, metals)'!$K859:$Y859, "#N/A")=14,TRUE,FALSE))</f>
        <v>0</v>
      </c>
      <c r="M860" t="b">
        <f>AND(COUNTIF('Master list(no salts, metals)'!M859,"&lt;=1"),IF(COUNTIF('Master list(no salts, metals)'!$K859:$Y859, "#N/A")=14,TRUE,FALSE))</f>
        <v>0</v>
      </c>
      <c r="N860" t="b">
        <f>AND(COUNTIF('Master list(no salts, metals)'!N859,"&lt;=1"),IF(COUNTIF('Master list(no salts, metals)'!$K859:$Y859, "#N/A")=14,TRUE,FALSE))</f>
        <v>0</v>
      </c>
      <c r="O860" t="b">
        <f>AND(COUNTIF('Master list(no salts, metals)'!O859,"&lt;=1"),IF(COUNTIF('Master list(no salts, metals)'!$K859:$Y859, "#N/A")=14,TRUE,FALSE))</f>
        <v>0</v>
      </c>
      <c r="P860" t="b">
        <f>AND(COUNTIF('Master list(no salts, metals)'!P859,"&lt;=1"),IF(COUNTIF('Master list(no salts, metals)'!$K859:$Y859, "#N/A")=14,TRUE,FALSE))</f>
        <v>0</v>
      </c>
      <c r="Q860" t="b">
        <f>AND(COUNTIF('Master list(no salts, metals)'!Q859,"&lt;=1"),IF(COUNTIF('Master list(no salts, metals)'!$K859:$Y859, "#N/A")=14,TRUE,FALSE))</f>
        <v>0</v>
      </c>
      <c r="R860" t="b">
        <f>AND(COUNTIF('Master list(no salts, metals)'!R859,"&lt;=1"),IF(COUNTIF('Master list(no salts, metals)'!$K859:$Y859, "#N/A")=14,TRUE,FALSE))</f>
        <v>0</v>
      </c>
      <c r="S860" t="b">
        <f>AND(COUNTIF('Master list(no salts, metals)'!S859,"&lt;=1"),IF(COUNTIF('Master list(no salts, metals)'!$K859:$Y859, "#N/A")=14,TRUE,FALSE))</f>
        <v>0</v>
      </c>
      <c r="T860" t="b">
        <f>AND(COUNTIF('Master list(no salts, metals)'!T859,"&lt;=1"),IF(COUNTIF('Master list(no salts, metals)'!$K859:$Y859, "#N/A")=14,TRUE,FALSE))</f>
        <v>0</v>
      </c>
      <c r="U860" t="b">
        <f>AND(COUNTIF('Master list(no salts, metals)'!U859,"&lt;=1"),IF(COUNTIF('Master list(no salts, metals)'!$K859:$Y859, "#N/A")=14,TRUE,FALSE))</f>
        <v>0</v>
      </c>
      <c r="V860" t="b">
        <f>AND(COUNTIF('Master list(no salts, metals)'!V859,"&lt;=1"),IF(COUNTIF('Master list(no salts, metals)'!$K859:$Y859, "#N/A")=14,TRUE,FALSE))</f>
        <v>0</v>
      </c>
      <c r="W860" t="b">
        <f>AND(COUNTIF('Master list(no salts, metals)'!W859,"&lt;=1"),IF(COUNTIF('Master list(no salts, metals)'!$K859:$Y859, "#N/A")=14,TRUE,FALSE))</f>
        <v>0</v>
      </c>
      <c r="X860" t="b">
        <f>AND(COUNTIF('Master list(no salts, metals)'!X859,"&lt;=1"),IF(COUNTIF('Master list(no salts, metals)'!$K859:$Y859, "#N/A")=14,TRUE,FALSE))</f>
        <v>0</v>
      </c>
      <c r="Y860" t="b">
        <f>AND(COUNTIF('Master list(no salts, metals)'!Y859,"&lt;=1"),IF(COUNTIF('Master list(no salts, metals)'!$K859:$Y859, "#N/A")=14,TRUE,FALSE))</f>
        <v>0</v>
      </c>
    </row>
    <row r="861" spans="11:25" x14ac:dyDescent="0.25">
      <c r="K861" t="b">
        <f>AND(COUNTIF('Master list(no salts, metals)'!K860,"&lt;=1"),IF(COUNTIF('Master list(no salts, metals)'!$K860:$Y860, "#N/A")=14,TRUE,FALSE))</f>
        <v>0</v>
      </c>
      <c r="L861" t="b">
        <f>AND(COUNTIF('Master list(no salts, metals)'!L860,"&lt;=1"),IF(COUNTIF('Master list(no salts, metals)'!$K860:$Y860, "#N/A")=14,TRUE,FALSE))</f>
        <v>0</v>
      </c>
      <c r="M861" t="b">
        <f>AND(COUNTIF('Master list(no salts, metals)'!M860,"&lt;=1"),IF(COUNTIF('Master list(no salts, metals)'!$K860:$Y860, "#N/A")=14,TRUE,FALSE))</f>
        <v>0</v>
      </c>
      <c r="N861" t="b">
        <f>AND(COUNTIF('Master list(no salts, metals)'!N860,"&lt;=1"),IF(COUNTIF('Master list(no salts, metals)'!$K860:$Y860, "#N/A")=14,TRUE,FALSE))</f>
        <v>0</v>
      </c>
      <c r="O861" t="b">
        <f>AND(COUNTIF('Master list(no salts, metals)'!O860,"&lt;=1"),IF(COUNTIF('Master list(no salts, metals)'!$K860:$Y860, "#N/A")=14,TRUE,FALSE))</f>
        <v>0</v>
      </c>
      <c r="P861" t="b">
        <f>AND(COUNTIF('Master list(no salts, metals)'!P860,"&lt;=1"),IF(COUNTIF('Master list(no salts, metals)'!$K860:$Y860, "#N/A")=14,TRUE,FALSE))</f>
        <v>0</v>
      </c>
      <c r="Q861" t="b">
        <f>AND(COUNTIF('Master list(no salts, metals)'!Q860,"&lt;=1"),IF(COUNTIF('Master list(no salts, metals)'!$K860:$Y860, "#N/A")=14,TRUE,FALSE))</f>
        <v>0</v>
      </c>
      <c r="R861" t="b">
        <f>AND(COUNTIF('Master list(no salts, metals)'!R860,"&lt;=1"),IF(COUNTIF('Master list(no salts, metals)'!$K860:$Y860, "#N/A")=14,TRUE,FALSE))</f>
        <v>0</v>
      </c>
      <c r="S861" t="b">
        <f>AND(COUNTIF('Master list(no salts, metals)'!S860,"&lt;=1"),IF(COUNTIF('Master list(no salts, metals)'!$K860:$Y860, "#N/A")=14,TRUE,FALSE))</f>
        <v>0</v>
      </c>
      <c r="T861" t="b">
        <f>AND(COUNTIF('Master list(no salts, metals)'!T860,"&lt;=1"),IF(COUNTIF('Master list(no salts, metals)'!$K860:$Y860, "#N/A")=14,TRUE,FALSE))</f>
        <v>0</v>
      </c>
      <c r="U861" t="b">
        <f>AND(COUNTIF('Master list(no salts, metals)'!U860,"&lt;=1"),IF(COUNTIF('Master list(no salts, metals)'!$K860:$Y860, "#N/A")=14,TRUE,FALSE))</f>
        <v>0</v>
      </c>
      <c r="V861" t="b">
        <f>AND(COUNTIF('Master list(no salts, metals)'!V860,"&lt;=1"),IF(COUNTIF('Master list(no salts, metals)'!$K860:$Y860, "#N/A")=14,TRUE,FALSE))</f>
        <v>0</v>
      </c>
      <c r="W861" t="b">
        <f>AND(COUNTIF('Master list(no salts, metals)'!W860,"&lt;=1"),IF(COUNTIF('Master list(no salts, metals)'!$K860:$Y860, "#N/A")=14,TRUE,FALSE))</f>
        <v>1</v>
      </c>
      <c r="X861" t="b">
        <f>AND(COUNTIF('Master list(no salts, metals)'!X860,"&lt;=1"),IF(COUNTIF('Master list(no salts, metals)'!$K860:$Y860, "#N/A")=14,TRUE,FALSE))</f>
        <v>0</v>
      </c>
      <c r="Y861" t="b">
        <f>AND(COUNTIF('Master list(no salts, metals)'!Y860,"&lt;=1"),IF(COUNTIF('Master list(no salts, metals)'!$K860:$Y860, "#N/A")=14,TRUE,FALSE))</f>
        <v>0</v>
      </c>
    </row>
    <row r="862" spans="11:25" x14ac:dyDescent="0.25">
      <c r="K862" t="b">
        <f>AND(COUNTIF('Master list(no salts, metals)'!K861,"&lt;=1"),IF(COUNTIF('Master list(no salts, metals)'!$K861:$Y861, "#N/A")=14,TRUE,FALSE))</f>
        <v>0</v>
      </c>
      <c r="L862" t="b">
        <f>AND(COUNTIF('Master list(no salts, metals)'!L861,"&lt;=1"),IF(COUNTIF('Master list(no salts, metals)'!$K861:$Y861, "#N/A")=14,TRUE,FALSE))</f>
        <v>0</v>
      </c>
      <c r="M862" t="b">
        <f>AND(COUNTIF('Master list(no salts, metals)'!M861,"&lt;=1"),IF(COUNTIF('Master list(no salts, metals)'!$K861:$Y861, "#N/A")=14,TRUE,FALSE))</f>
        <v>0</v>
      </c>
      <c r="N862" t="b">
        <f>AND(COUNTIF('Master list(no salts, metals)'!N861,"&lt;=1"),IF(COUNTIF('Master list(no salts, metals)'!$K861:$Y861, "#N/A")=14,TRUE,FALSE))</f>
        <v>0</v>
      </c>
      <c r="O862" t="b">
        <f>AND(COUNTIF('Master list(no salts, metals)'!O861,"&lt;=1"),IF(COUNTIF('Master list(no salts, metals)'!$K861:$Y861, "#N/A")=14,TRUE,FALSE))</f>
        <v>0</v>
      </c>
      <c r="P862" t="b">
        <f>AND(COUNTIF('Master list(no salts, metals)'!P861,"&lt;=1"),IF(COUNTIF('Master list(no salts, metals)'!$K861:$Y861, "#N/A")=14,TRUE,FALSE))</f>
        <v>0</v>
      </c>
      <c r="Q862" t="b">
        <f>AND(COUNTIF('Master list(no salts, metals)'!Q861,"&lt;=1"),IF(COUNTIF('Master list(no salts, metals)'!$K861:$Y861, "#N/A")=14,TRUE,FALSE))</f>
        <v>0</v>
      </c>
      <c r="R862" t="b">
        <f>AND(COUNTIF('Master list(no salts, metals)'!R861,"&lt;=1"),IF(COUNTIF('Master list(no salts, metals)'!$K861:$Y861, "#N/A")=14,TRUE,FALSE))</f>
        <v>0</v>
      </c>
      <c r="S862" t="b">
        <f>AND(COUNTIF('Master list(no salts, metals)'!S861,"&lt;=1"),IF(COUNTIF('Master list(no salts, metals)'!$K861:$Y861, "#N/A")=14,TRUE,FALSE))</f>
        <v>0</v>
      </c>
      <c r="T862" t="b">
        <f>AND(COUNTIF('Master list(no salts, metals)'!T861,"&lt;=1"),IF(COUNTIF('Master list(no salts, metals)'!$K861:$Y861, "#N/A")=14,TRUE,FALSE))</f>
        <v>0</v>
      </c>
      <c r="U862" t="b">
        <f>AND(COUNTIF('Master list(no salts, metals)'!U861,"&lt;=1"),IF(COUNTIF('Master list(no salts, metals)'!$K861:$Y861, "#N/A")=14,TRUE,FALSE))</f>
        <v>0</v>
      </c>
      <c r="V862" t="b">
        <f>AND(COUNTIF('Master list(no salts, metals)'!V861,"&lt;=1"),IF(COUNTIF('Master list(no salts, metals)'!$K861:$Y861, "#N/A")=14,TRUE,FALSE))</f>
        <v>0</v>
      </c>
      <c r="W862" t="b">
        <f>AND(COUNTIF('Master list(no salts, metals)'!W861,"&lt;=1"),IF(COUNTIF('Master list(no salts, metals)'!$K861:$Y861, "#N/A")=14,TRUE,FALSE))</f>
        <v>0</v>
      </c>
      <c r="X862" t="b">
        <f>AND(COUNTIF('Master list(no salts, metals)'!X861,"&lt;=1"),IF(COUNTIF('Master list(no salts, metals)'!$K861:$Y861, "#N/A")=14,TRUE,FALSE))</f>
        <v>0</v>
      </c>
      <c r="Y862" t="b">
        <f>AND(COUNTIF('Master list(no salts, metals)'!Y861,"&lt;=1"),IF(COUNTIF('Master list(no salts, metals)'!$K861:$Y861, "#N/A")=14,TRUE,FALSE))</f>
        <v>0</v>
      </c>
    </row>
    <row r="863" spans="11:25" x14ac:dyDescent="0.25">
      <c r="K863" t="b">
        <f>AND(COUNTIF('Master list(no salts, metals)'!K862,"&lt;=1"),IF(COUNTIF('Master list(no salts, metals)'!$K862:$Y862, "#N/A")=14,TRUE,FALSE))</f>
        <v>1</v>
      </c>
      <c r="L863" t="b">
        <f>AND(COUNTIF('Master list(no salts, metals)'!L862,"&lt;=1"),IF(COUNTIF('Master list(no salts, metals)'!$K862:$Y862, "#N/A")=14,TRUE,FALSE))</f>
        <v>0</v>
      </c>
      <c r="M863" t="b">
        <f>AND(COUNTIF('Master list(no salts, metals)'!M862,"&lt;=1"),IF(COUNTIF('Master list(no salts, metals)'!$K862:$Y862, "#N/A")=14,TRUE,FALSE))</f>
        <v>0</v>
      </c>
      <c r="N863" t="b">
        <f>AND(COUNTIF('Master list(no salts, metals)'!N862,"&lt;=1"),IF(COUNTIF('Master list(no salts, metals)'!$K862:$Y862, "#N/A")=14,TRUE,FALSE))</f>
        <v>0</v>
      </c>
      <c r="O863" t="b">
        <f>AND(COUNTIF('Master list(no salts, metals)'!O862,"&lt;=1"),IF(COUNTIF('Master list(no salts, metals)'!$K862:$Y862, "#N/A")=14,TRUE,FALSE))</f>
        <v>0</v>
      </c>
      <c r="P863" t="b">
        <f>AND(COUNTIF('Master list(no salts, metals)'!P862,"&lt;=1"),IF(COUNTIF('Master list(no salts, metals)'!$K862:$Y862, "#N/A")=14,TRUE,FALSE))</f>
        <v>0</v>
      </c>
      <c r="Q863" t="b">
        <f>AND(COUNTIF('Master list(no salts, metals)'!Q862,"&lt;=1"),IF(COUNTIF('Master list(no salts, metals)'!$K862:$Y862, "#N/A")=14,TRUE,FALSE))</f>
        <v>0</v>
      </c>
      <c r="R863" t="b">
        <f>AND(COUNTIF('Master list(no salts, metals)'!R862,"&lt;=1"),IF(COUNTIF('Master list(no salts, metals)'!$K862:$Y862, "#N/A")=14,TRUE,FALSE))</f>
        <v>0</v>
      </c>
      <c r="S863" t="b">
        <f>AND(COUNTIF('Master list(no salts, metals)'!S862,"&lt;=1"),IF(COUNTIF('Master list(no salts, metals)'!$K862:$Y862, "#N/A")=14,TRUE,FALSE))</f>
        <v>0</v>
      </c>
      <c r="T863" t="b">
        <f>AND(COUNTIF('Master list(no salts, metals)'!T862,"&lt;=1"),IF(COUNTIF('Master list(no salts, metals)'!$K862:$Y862, "#N/A")=14,TRUE,FALSE))</f>
        <v>0</v>
      </c>
      <c r="U863" t="b">
        <f>AND(COUNTIF('Master list(no salts, metals)'!U862,"&lt;=1"),IF(COUNTIF('Master list(no salts, metals)'!$K862:$Y862, "#N/A")=14,TRUE,FALSE))</f>
        <v>0</v>
      </c>
      <c r="V863" t="b">
        <f>AND(COUNTIF('Master list(no salts, metals)'!V862,"&lt;=1"),IF(COUNTIF('Master list(no salts, metals)'!$K862:$Y862, "#N/A")=14,TRUE,FALSE))</f>
        <v>0</v>
      </c>
      <c r="W863" t="b">
        <f>AND(COUNTIF('Master list(no salts, metals)'!W862,"&lt;=1"),IF(COUNTIF('Master list(no salts, metals)'!$K862:$Y862, "#N/A")=14,TRUE,FALSE))</f>
        <v>0</v>
      </c>
      <c r="X863" t="b">
        <f>AND(COUNTIF('Master list(no salts, metals)'!X862,"&lt;=1"),IF(COUNTIF('Master list(no salts, metals)'!$K862:$Y862, "#N/A")=14,TRUE,FALSE))</f>
        <v>0</v>
      </c>
      <c r="Y863" t="b">
        <f>AND(COUNTIF('Master list(no salts, metals)'!Y862,"&lt;=1"),IF(COUNTIF('Master list(no salts, metals)'!$K862:$Y862, "#N/A")=14,TRUE,FALSE))</f>
        <v>0</v>
      </c>
    </row>
    <row r="864" spans="11:25" x14ac:dyDescent="0.25">
      <c r="K864" t="b">
        <f>AND(COUNTIF('Master list(no salts, metals)'!K863,"&lt;=1"),IF(COUNTIF('Master list(no salts, metals)'!$K863:$Y863, "#N/A")=14,TRUE,FALSE))</f>
        <v>0</v>
      </c>
      <c r="L864" t="b">
        <f>AND(COUNTIF('Master list(no salts, metals)'!L863,"&lt;=1"),IF(COUNTIF('Master list(no salts, metals)'!$K863:$Y863, "#N/A")=14,TRUE,FALSE))</f>
        <v>0</v>
      </c>
      <c r="M864" t="b">
        <f>AND(COUNTIF('Master list(no salts, metals)'!M863,"&lt;=1"),IF(COUNTIF('Master list(no salts, metals)'!$K863:$Y863, "#N/A")=14,TRUE,FALSE))</f>
        <v>0</v>
      </c>
      <c r="N864" t="b">
        <f>AND(COUNTIF('Master list(no salts, metals)'!N863,"&lt;=1"),IF(COUNTIF('Master list(no salts, metals)'!$K863:$Y863, "#N/A")=14,TRUE,FALSE))</f>
        <v>0</v>
      </c>
      <c r="O864" t="b">
        <f>AND(COUNTIF('Master list(no salts, metals)'!O863,"&lt;=1"),IF(COUNTIF('Master list(no salts, metals)'!$K863:$Y863, "#N/A")=14,TRUE,FALSE))</f>
        <v>0</v>
      </c>
      <c r="P864" t="b">
        <f>AND(COUNTIF('Master list(no salts, metals)'!P863,"&lt;=1"),IF(COUNTIF('Master list(no salts, metals)'!$K863:$Y863, "#N/A")=14,TRUE,FALSE))</f>
        <v>0</v>
      </c>
      <c r="Q864" t="b">
        <f>AND(COUNTIF('Master list(no salts, metals)'!Q863,"&lt;=1"),IF(COUNTIF('Master list(no salts, metals)'!$K863:$Y863, "#N/A")=14,TRUE,FALSE))</f>
        <v>0</v>
      </c>
      <c r="R864" t="b">
        <f>AND(COUNTIF('Master list(no salts, metals)'!R863,"&lt;=1"),IF(COUNTIF('Master list(no salts, metals)'!$K863:$Y863, "#N/A")=14,TRUE,FALSE))</f>
        <v>0</v>
      </c>
      <c r="S864" t="b">
        <f>AND(COUNTIF('Master list(no salts, metals)'!S863,"&lt;=1"),IF(COUNTIF('Master list(no salts, metals)'!$K863:$Y863, "#N/A")=14,TRUE,FALSE))</f>
        <v>0</v>
      </c>
      <c r="T864" t="b">
        <f>AND(COUNTIF('Master list(no salts, metals)'!T863,"&lt;=1"),IF(COUNTIF('Master list(no salts, metals)'!$K863:$Y863, "#N/A")=14,TRUE,FALSE))</f>
        <v>0</v>
      </c>
      <c r="U864" t="b">
        <f>AND(COUNTIF('Master list(no salts, metals)'!U863,"&lt;=1"),IF(COUNTIF('Master list(no salts, metals)'!$K863:$Y863, "#N/A")=14,TRUE,FALSE))</f>
        <v>0</v>
      </c>
      <c r="V864" t="b">
        <f>AND(COUNTIF('Master list(no salts, metals)'!V863,"&lt;=1"),IF(COUNTIF('Master list(no salts, metals)'!$K863:$Y863, "#N/A")=14,TRUE,FALSE))</f>
        <v>0</v>
      </c>
      <c r="W864" t="b">
        <f>AND(COUNTIF('Master list(no salts, metals)'!W863,"&lt;=1"),IF(COUNTIF('Master list(no salts, metals)'!$K863:$Y863, "#N/A")=14,TRUE,FALSE))</f>
        <v>0</v>
      </c>
      <c r="X864" t="b">
        <f>AND(COUNTIF('Master list(no salts, metals)'!X863,"&lt;=1"),IF(COUNTIF('Master list(no salts, metals)'!$K863:$Y863, "#N/A")=14,TRUE,FALSE))</f>
        <v>0</v>
      </c>
      <c r="Y864" t="b">
        <f>AND(COUNTIF('Master list(no salts, metals)'!Y863,"&lt;=1"),IF(COUNTIF('Master list(no salts, metals)'!$K863:$Y863, "#N/A")=14,TRUE,FALSE))</f>
        <v>0</v>
      </c>
    </row>
    <row r="865" spans="11:25" x14ac:dyDescent="0.25">
      <c r="K865" t="b">
        <f>AND(COUNTIF('Master list(no salts, metals)'!K864,"&lt;=1"),IF(COUNTIF('Master list(no salts, metals)'!$K864:$Y864, "#N/A")=14,TRUE,FALSE))</f>
        <v>0</v>
      </c>
      <c r="L865" t="b">
        <f>AND(COUNTIF('Master list(no salts, metals)'!L864,"&lt;=1"),IF(COUNTIF('Master list(no salts, metals)'!$K864:$Y864, "#N/A")=14,TRUE,FALSE))</f>
        <v>0</v>
      </c>
      <c r="M865" t="b">
        <f>AND(COUNTIF('Master list(no salts, metals)'!M864,"&lt;=1"),IF(COUNTIF('Master list(no salts, metals)'!$K864:$Y864, "#N/A")=14,TRUE,FALSE))</f>
        <v>0</v>
      </c>
      <c r="N865" t="b">
        <f>AND(COUNTIF('Master list(no salts, metals)'!N864,"&lt;=1"),IF(COUNTIF('Master list(no salts, metals)'!$K864:$Y864, "#N/A")=14,TRUE,FALSE))</f>
        <v>0</v>
      </c>
      <c r="O865" t="b">
        <f>AND(COUNTIF('Master list(no salts, metals)'!O864,"&lt;=1"),IF(COUNTIF('Master list(no salts, metals)'!$K864:$Y864, "#N/A")=14,TRUE,FALSE))</f>
        <v>0</v>
      </c>
      <c r="P865" t="b">
        <f>AND(COUNTIF('Master list(no salts, metals)'!P864,"&lt;=1"),IF(COUNTIF('Master list(no salts, metals)'!$K864:$Y864, "#N/A")=14,TRUE,FALSE))</f>
        <v>0</v>
      </c>
      <c r="Q865" t="b">
        <f>AND(COUNTIF('Master list(no salts, metals)'!Q864,"&lt;=1"),IF(COUNTIF('Master list(no salts, metals)'!$K864:$Y864, "#N/A")=14,TRUE,FALSE))</f>
        <v>0</v>
      </c>
      <c r="R865" t="b">
        <f>AND(COUNTIF('Master list(no salts, metals)'!R864,"&lt;=1"),IF(COUNTIF('Master list(no salts, metals)'!$K864:$Y864, "#N/A")=14,TRUE,FALSE))</f>
        <v>0</v>
      </c>
      <c r="S865" t="b">
        <f>AND(COUNTIF('Master list(no salts, metals)'!S864,"&lt;=1"),IF(COUNTIF('Master list(no salts, metals)'!$K864:$Y864, "#N/A")=14,TRUE,FALSE))</f>
        <v>0</v>
      </c>
      <c r="T865" t="b">
        <f>AND(COUNTIF('Master list(no salts, metals)'!T864,"&lt;=1"),IF(COUNTIF('Master list(no salts, metals)'!$K864:$Y864, "#N/A")=14,TRUE,FALSE))</f>
        <v>0</v>
      </c>
      <c r="U865" t="b">
        <f>AND(COUNTIF('Master list(no salts, metals)'!U864,"&lt;=1"),IF(COUNTIF('Master list(no salts, metals)'!$K864:$Y864, "#N/A")=14,TRUE,FALSE))</f>
        <v>0</v>
      </c>
      <c r="V865" t="b">
        <f>AND(COUNTIF('Master list(no salts, metals)'!V864,"&lt;=1"),IF(COUNTIF('Master list(no salts, metals)'!$K864:$Y864, "#N/A")=14,TRUE,FALSE))</f>
        <v>0</v>
      </c>
      <c r="W865" t="b">
        <f>AND(COUNTIF('Master list(no salts, metals)'!W864,"&lt;=1"),IF(COUNTIF('Master list(no salts, metals)'!$K864:$Y864, "#N/A")=14,TRUE,FALSE))</f>
        <v>1</v>
      </c>
      <c r="X865" t="b">
        <f>AND(COUNTIF('Master list(no salts, metals)'!X864,"&lt;=1"),IF(COUNTIF('Master list(no salts, metals)'!$K864:$Y864, "#N/A")=14,TRUE,FALSE))</f>
        <v>0</v>
      </c>
      <c r="Y865" t="b">
        <f>AND(COUNTIF('Master list(no salts, metals)'!Y864,"&lt;=1"),IF(COUNTIF('Master list(no salts, metals)'!$K864:$Y864, "#N/A")=14,TRUE,FALSE))</f>
        <v>0</v>
      </c>
    </row>
    <row r="866" spans="11:25" x14ac:dyDescent="0.25">
      <c r="K866" t="b">
        <f>AND(COUNTIF('Master list(no salts, metals)'!K865,"&lt;=1"),IF(COUNTIF('Master list(no salts, metals)'!$K865:$Y865, "#N/A")=14,TRUE,FALSE))</f>
        <v>0</v>
      </c>
      <c r="L866" t="b">
        <f>AND(COUNTIF('Master list(no salts, metals)'!L865,"&lt;=1"),IF(COUNTIF('Master list(no salts, metals)'!$K865:$Y865, "#N/A")=14,TRUE,FALSE))</f>
        <v>0</v>
      </c>
      <c r="M866" t="b">
        <f>AND(COUNTIF('Master list(no salts, metals)'!M865,"&lt;=1"),IF(COUNTIF('Master list(no salts, metals)'!$K865:$Y865, "#N/A")=14,TRUE,FALSE))</f>
        <v>0</v>
      </c>
      <c r="N866" t="b">
        <f>AND(COUNTIF('Master list(no salts, metals)'!N865,"&lt;=1"),IF(COUNTIF('Master list(no salts, metals)'!$K865:$Y865, "#N/A")=14,TRUE,FALSE))</f>
        <v>0</v>
      </c>
      <c r="O866" t="b">
        <f>AND(COUNTIF('Master list(no salts, metals)'!O865,"&lt;=1"),IF(COUNTIF('Master list(no salts, metals)'!$K865:$Y865, "#N/A")=14,TRUE,FALSE))</f>
        <v>0</v>
      </c>
      <c r="P866" t="b">
        <f>AND(COUNTIF('Master list(no salts, metals)'!P865,"&lt;=1"),IF(COUNTIF('Master list(no salts, metals)'!$K865:$Y865, "#N/A")=14,TRUE,FALSE))</f>
        <v>0</v>
      </c>
      <c r="Q866" t="b">
        <f>AND(COUNTIF('Master list(no salts, metals)'!Q865,"&lt;=1"),IF(COUNTIF('Master list(no salts, metals)'!$K865:$Y865, "#N/A")=14,TRUE,FALSE))</f>
        <v>0</v>
      </c>
      <c r="R866" t="b">
        <f>AND(COUNTIF('Master list(no salts, metals)'!R865,"&lt;=1"),IF(COUNTIF('Master list(no salts, metals)'!$K865:$Y865, "#N/A")=14,TRUE,FALSE))</f>
        <v>0</v>
      </c>
      <c r="S866" t="b">
        <f>AND(COUNTIF('Master list(no salts, metals)'!S865,"&lt;=1"),IF(COUNTIF('Master list(no salts, metals)'!$K865:$Y865, "#N/A")=14,TRUE,FALSE))</f>
        <v>0</v>
      </c>
      <c r="T866" t="b">
        <f>AND(COUNTIF('Master list(no salts, metals)'!T865,"&lt;=1"),IF(COUNTIF('Master list(no salts, metals)'!$K865:$Y865, "#N/A")=14,TRUE,FALSE))</f>
        <v>0</v>
      </c>
      <c r="U866" t="b">
        <f>AND(COUNTIF('Master list(no salts, metals)'!U865,"&lt;=1"),IF(COUNTIF('Master list(no salts, metals)'!$K865:$Y865, "#N/A")=14,TRUE,FALSE))</f>
        <v>0</v>
      </c>
      <c r="V866" t="b">
        <f>AND(COUNTIF('Master list(no salts, metals)'!V865,"&lt;=1"),IF(COUNTIF('Master list(no salts, metals)'!$K865:$Y865, "#N/A")=14,TRUE,FALSE))</f>
        <v>0</v>
      </c>
      <c r="W866" t="b">
        <f>AND(COUNTIF('Master list(no salts, metals)'!W865,"&lt;=1"),IF(COUNTIF('Master list(no salts, metals)'!$K865:$Y865, "#N/A")=14,TRUE,FALSE))</f>
        <v>0</v>
      </c>
      <c r="X866" t="b">
        <f>AND(COUNTIF('Master list(no salts, metals)'!X865,"&lt;=1"),IF(COUNTIF('Master list(no salts, metals)'!$K865:$Y865, "#N/A")=14,TRUE,FALSE))</f>
        <v>0</v>
      </c>
      <c r="Y866" t="b">
        <f>AND(COUNTIF('Master list(no salts, metals)'!Y865,"&lt;=1"),IF(COUNTIF('Master list(no salts, metals)'!$K865:$Y865, "#N/A")=14,TRUE,FALSE))</f>
        <v>0</v>
      </c>
    </row>
    <row r="867" spans="11:25" x14ac:dyDescent="0.25">
      <c r="K867" t="b">
        <f>AND(COUNTIF('Master list(no salts, metals)'!K866,"&lt;=1"),IF(COUNTIF('Master list(no salts, metals)'!$K866:$Y866, "#N/A")=14,TRUE,FALSE))</f>
        <v>0</v>
      </c>
      <c r="L867" t="b">
        <f>AND(COUNTIF('Master list(no salts, metals)'!L866,"&lt;=1"),IF(COUNTIF('Master list(no salts, metals)'!$K866:$Y866, "#N/A")=14,TRUE,FALSE))</f>
        <v>0</v>
      </c>
      <c r="M867" t="b">
        <f>AND(COUNTIF('Master list(no salts, metals)'!M866,"&lt;=1"),IF(COUNTIF('Master list(no salts, metals)'!$K866:$Y866, "#N/A")=14,TRUE,FALSE))</f>
        <v>0</v>
      </c>
      <c r="N867" t="b">
        <f>AND(COUNTIF('Master list(no salts, metals)'!N866,"&lt;=1"),IF(COUNTIF('Master list(no salts, metals)'!$K866:$Y866, "#N/A")=14,TRUE,FALSE))</f>
        <v>0</v>
      </c>
      <c r="O867" t="b">
        <f>AND(COUNTIF('Master list(no salts, metals)'!O866,"&lt;=1"),IF(COUNTIF('Master list(no salts, metals)'!$K866:$Y866, "#N/A")=14,TRUE,FALSE))</f>
        <v>0</v>
      </c>
      <c r="P867" t="b">
        <f>AND(COUNTIF('Master list(no salts, metals)'!P866,"&lt;=1"),IF(COUNTIF('Master list(no salts, metals)'!$K866:$Y866, "#N/A")=14,TRUE,FALSE))</f>
        <v>0</v>
      </c>
      <c r="Q867" t="b">
        <f>AND(COUNTIF('Master list(no salts, metals)'!Q866,"&lt;=1"),IF(COUNTIF('Master list(no salts, metals)'!$K866:$Y866, "#N/A")=14,TRUE,FALSE))</f>
        <v>0</v>
      </c>
      <c r="R867" t="b">
        <f>AND(COUNTIF('Master list(no salts, metals)'!R866,"&lt;=1"),IF(COUNTIF('Master list(no salts, metals)'!$K866:$Y866, "#N/A")=14,TRUE,FALSE))</f>
        <v>0</v>
      </c>
      <c r="S867" t="b">
        <f>AND(COUNTIF('Master list(no salts, metals)'!S866,"&lt;=1"),IF(COUNTIF('Master list(no salts, metals)'!$K866:$Y866, "#N/A")=14,TRUE,FALSE))</f>
        <v>0</v>
      </c>
      <c r="T867" t="b">
        <f>AND(COUNTIF('Master list(no salts, metals)'!T866,"&lt;=1"),IF(COUNTIF('Master list(no salts, metals)'!$K866:$Y866, "#N/A")=14,TRUE,FALSE))</f>
        <v>0</v>
      </c>
      <c r="U867" t="b">
        <f>AND(COUNTIF('Master list(no salts, metals)'!U866,"&lt;=1"),IF(COUNTIF('Master list(no salts, metals)'!$K866:$Y866, "#N/A")=14,TRUE,FALSE))</f>
        <v>0</v>
      </c>
      <c r="V867" t="b">
        <f>AND(COUNTIF('Master list(no salts, metals)'!V866,"&lt;=1"),IF(COUNTIF('Master list(no salts, metals)'!$K866:$Y866, "#N/A")=14,TRUE,FALSE))</f>
        <v>0</v>
      </c>
      <c r="W867" t="b">
        <f>AND(COUNTIF('Master list(no salts, metals)'!W866,"&lt;=1"),IF(COUNTIF('Master list(no salts, metals)'!$K866:$Y866, "#N/A")=14,TRUE,FALSE))</f>
        <v>1</v>
      </c>
      <c r="X867" t="b">
        <f>AND(COUNTIF('Master list(no salts, metals)'!X866,"&lt;=1"),IF(COUNTIF('Master list(no salts, metals)'!$K866:$Y866, "#N/A")=14,TRUE,FALSE))</f>
        <v>0</v>
      </c>
      <c r="Y867" t="b">
        <f>AND(COUNTIF('Master list(no salts, metals)'!Y866,"&lt;=1"),IF(COUNTIF('Master list(no salts, metals)'!$K866:$Y866, "#N/A")=14,TRUE,FALSE))</f>
        <v>0</v>
      </c>
    </row>
    <row r="868" spans="11:25" x14ac:dyDescent="0.25">
      <c r="K868" t="b">
        <f>AND(COUNTIF('Master list(no salts, metals)'!K867,"&lt;=1"),IF(COUNTIF('Master list(no salts, metals)'!$K867:$Y867, "#N/A")=14,TRUE,FALSE))</f>
        <v>1</v>
      </c>
      <c r="L868" t="b">
        <f>AND(COUNTIF('Master list(no salts, metals)'!L867,"&lt;=1"),IF(COUNTIF('Master list(no salts, metals)'!$K867:$Y867, "#N/A")=14,TRUE,FALSE))</f>
        <v>0</v>
      </c>
      <c r="M868" t="b">
        <f>AND(COUNTIF('Master list(no salts, metals)'!M867,"&lt;=1"),IF(COUNTIF('Master list(no salts, metals)'!$K867:$Y867, "#N/A")=14,TRUE,FALSE))</f>
        <v>0</v>
      </c>
      <c r="N868" t="b">
        <f>AND(COUNTIF('Master list(no salts, metals)'!N867,"&lt;=1"),IF(COUNTIF('Master list(no salts, metals)'!$K867:$Y867, "#N/A")=14,TRUE,FALSE))</f>
        <v>0</v>
      </c>
      <c r="O868" t="b">
        <f>AND(COUNTIF('Master list(no salts, metals)'!O867,"&lt;=1"),IF(COUNTIF('Master list(no salts, metals)'!$K867:$Y867, "#N/A")=14,TRUE,FALSE))</f>
        <v>0</v>
      </c>
      <c r="P868" t="b">
        <f>AND(COUNTIF('Master list(no salts, metals)'!P867,"&lt;=1"),IF(COUNTIF('Master list(no salts, metals)'!$K867:$Y867, "#N/A")=14,TRUE,FALSE))</f>
        <v>0</v>
      </c>
      <c r="Q868" t="b">
        <f>AND(COUNTIF('Master list(no salts, metals)'!Q867,"&lt;=1"),IF(COUNTIF('Master list(no salts, metals)'!$K867:$Y867, "#N/A")=14,TRUE,FALSE))</f>
        <v>0</v>
      </c>
      <c r="R868" t="b">
        <f>AND(COUNTIF('Master list(no salts, metals)'!R867,"&lt;=1"),IF(COUNTIF('Master list(no salts, metals)'!$K867:$Y867, "#N/A")=14,TRUE,FALSE))</f>
        <v>0</v>
      </c>
      <c r="S868" t="b">
        <f>AND(COUNTIF('Master list(no salts, metals)'!S867,"&lt;=1"),IF(COUNTIF('Master list(no salts, metals)'!$K867:$Y867, "#N/A")=14,TRUE,FALSE))</f>
        <v>0</v>
      </c>
      <c r="T868" t="b">
        <f>AND(COUNTIF('Master list(no salts, metals)'!T867,"&lt;=1"),IF(COUNTIF('Master list(no salts, metals)'!$K867:$Y867, "#N/A")=14,TRUE,FALSE))</f>
        <v>0</v>
      </c>
      <c r="U868" t="b">
        <f>AND(COUNTIF('Master list(no salts, metals)'!U867,"&lt;=1"),IF(COUNTIF('Master list(no salts, metals)'!$K867:$Y867, "#N/A")=14,TRUE,FALSE))</f>
        <v>0</v>
      </c>
      <c r="V868" t="b">
        <f>AND(COUNTIF('Master list(no salts, metals)'!V867,"&lt;=1"),IF(COUNTIF('Master list(no salts, metals)'!$K867:$Y867, "#N/A")=14,TRUE,FALSE))</f>
        <v>0</v>
      </c>
      <c r="W868" t="b">
        <f>AND(COUNTIF('Master list(no salts, metals)'!W867,"&lt;=1"),IF(COUNTIF('Master list(no salts, metals)'!$K867:$Y867, "#N/A")=14,TRUE,FALSE))</f>
        <v>0</v>
      </c>
      <c r="X868" t="b">
        <f>AND(COUNTIF('Master list(no salts, metals)'!X867,"&lt;=1"),IF(COUNTIF('Master list(no salts, metals)'!$K867:$Y867, "#N/A")=14,TRUE,FALSE))</f>
        <v>0</v>
      </c>
      <c r="Y868" t="b">
        <f>AND(COUNTIF('Master list(no salts, metals)'!Y867,"&lt;=1"),IF(COUNTIF('Master list(no salts, metals)'!$K867:$Y867, "#N/A")=14,TRUE,FALSE))</f>
        <v>0</v>
      </c>
    </row>
    <row r="869" spans="11:25" x14ac:dyDescent="0.25">
      <c r="K869" t="b">
        <f>AND(COUNTIF('Master list(no salts, metals)'!K868,"&lt;=1"),IF(COUNTIF('Master list(no salts, metals)'!$K868:$Y868, "#N/A")=14,TRUE,FALSE))</f>
        <v>0</v>
      </c>
      <c r="L869" t="b">
        <f>AND(COUNTIF('Master list(no salts, metals)'!L868,"&lt;=1"),IF(COUNTIF('Master list(no salts, metals)'!$K868:$Y868, "#N/A")=14,TRUE,FALSE))</f>
        <v>0</v>
      </c>
      <c r="M869" t="b">
        <f>AND(COUNTIF('Master list(no salts, metals)'!M868,"&lt;=1"),IF(COUNTIF('Master list(no salts, metals)'!$K868:$Y868, "#N/A")=14,TRUE,FALSE))</f>
        <v>0</v>
      </c>
      <c r="N869" t="b">
        <f>AND(COUNTIF('Master list(no salts, metals)'!N868,"&lt;=1"),IF(COUNTIF('Master list(no salts, metals)'!$K868:$Y868, "#N/A")=14,TRUE,FALSE))</f>
        <v>0</v>
      </c>
      <c r="O869" t="b">
        <f>AND(COUNTIF('Master list(no salts, metals)'!O868,"&lt;=1"),IF(COUNTIF('Master list(no salts, metals)'!$K868:$Y868, "#N/A")=14,TRUE,FALSE))</f>
        <v>0</v>
      </c>
      <c r="P869" t="b">
        <f>AND(COUNTIF('Master list(no salts, metals)'!P868,"&lt;=1"),IF(COUNTIF('Master list(no salts, metals)'!$K868:$Y868, "#N/A")=14,TRUE,FALSE))</f>
        <v>0</v>
      </c>
      <c r="Q869" t="b">
        <f>AND(COUNTIF('Master list(no salts, metals)'!Q868,"&lt;=1"),IF(COUNTIF('Master list(no salts, metals)'!$K868:$Y868, "#N/A")=14,TRUE,FALSE))</f>
        <v>0</v>
      </c>
      <c r="R869" t="b">
        <f>AND(COUNTIF('Master list(no salts, metals)'!R868,"&lt;=1"),IF(COUNTIF('Master list(no salts, metals)'!$K868:$Y868, "#N/A")=14,TRUE,FALSE))</f>
        <v>0</v>
      </c>
      <c r="S869" t="b">
        <f>AND(COUNTIF('Master list(no salts, metals)'!S868,"&lt;=1"),IF(COUNTIF('Master list(no salts, metals)'!$K868:$Y868, "#N/A")=14,TRUE,FALSE))</f>
        <v>0</v>
      </c>
      <c r="T869" t="b">
        <f>AND(COUNTIF('Master list(no salts, metals)'!T868,"&lt;=1"),IF(COUNTIF('Master list(no salts, metals)'!$K868:$Y868, "#N/A")=14,TRUE,FALSE))</f>
        <v>0</v>
      </c>
      <c r="U869" t="b">
        <f>AND(COUNTIF('Master list(no salts, metals)'!U868,"&lt;=1"),IF(COUNTIF('Master list(no salts, metals)'!$K868:$Y868, "#N/A")=14,TRUE,FALSE))</f>
        <v>0</v>
      </c>
      <c r="V869" t="b">
        <f>AND(COUNTIF('Master list(no salts, metals)'!V868,"&lt;=1"),IF(COUNTIF('Master list(no salts, metals)'!$K868:$Y868, "#N/A")=14,TRUE,FALSE))</f>
        <v>0</v>
      </c>
      <c r="W869" t="b">
        <f>AND(COUNTIF('Master list(no salts, metals)'!W868,"&lt;=1"),IF(COUNTIF('Master list(no salts, metals)'!$K868:$Y868, "#N/A")=14,TRUE,FALSE))</f>
        <v>1</v>
      </c>
      <c r="X869" t="b">
        <f>AND(COUNTIF('Master list(no salts, metals)'!X868,"&lt;=1"),IF(COUNTIF('Master list(no salts, metals)'!$K868:$Y868, "#N/A")=14,TRUE,FALSE))</f>
        <v>0</v>
      </c>
      <c r="Y869" t="b">
        <f>AND(COUNTIF('Master list(no salts, metals)'!Y868,"&lt;=1"),IF(COUNTIF('Master list(no salts, metals)'!$K868:$Y868, "#N/A")=14,TRUE,FALSE))</f>
        <v>0</v>
      </c>
    </row>
    <row r="870" spans="11:25" x14ac:dyDescent="0.25">
      <c r="K870" t="b">
        <f>AND(COUNTIF('Master list(no salts, metals)'!K869,"&lt;=1"),IF(COUNTIF('Master list(no salts, metals)'!$K869:$Y869, "#N/A")=14,TRUE,FALSE))</f>
        <v>0</v>
      </c>
      <c r="L870" t="b">
        <f>AND(COUNTIF('Master list(no salts, metals)'!L869,"&lt;=1"),IF(COUNTIF('Master list(no salts, metals)'!$K869:$Y869, "#N/A")=14,TRUE,FALSE))</f>
        <v>0</v>
      </c>
      <c r="M870" t="b">
        <f>AND(COUNTIF('Master list(no salts, metals)'!M869,"&lt;=1"),IF(COUNTIF('Master list(no salts, metals)'!$K869:$Y869, "#N/A")=14,TRUE,FALSE))</f>
        <v>0</v>
      </c>
      <c r="N870" t="b">
        <f>AND(COUNTIF('Master list(no salts, metals)'!N869,"&lt;=1"),IF(COUNTIF('Master list(no salts, metals)'!$K869:$Y869, "#N/A")=14,TRUE,FALSE))</f>
        <v>0</v>
      </c>
      <c r="O870" t="b">
        <f>AND(COUNTIF('Master list(no salts, metals)'!O869,"&lt;=1"),IF(COUNTIF('Master list(no salts, metals)'!$K869:$Y869, "#N/A")=14,TRUE,FALSE))</f>
        <v>0</v>
      </c>
      <c r="P870" t="b">
        <f>AND(COUNTIF('Master list(no salts, metals)'!P869,"&lt;=1"),IF(COUNTIF('Master list(no salts, metals)'!$K869:$Y869, "#N/A")=14,TRUE,FALSE))</f>
        <v>0</v>
      </c>
      <c r="Q870" t="b">
        <f>AND(COUNTIF('Master list(no salts, metals)'!Q869,"&lt;=1"),IF(COUNTIF('Master list(no salts, metals)'!$K869:$Y869, "#N/A")=14,TRUE,FALSE))</f>
        <v>0</v>
      </c>
      <c r="R870" t="b">
        <f>AND(COUNTIF('Master list(no salts, metals)'!R869,"&lt;=1"),IF(COUNTIF('Master list(no salts, metals)'!$K869:$Y869, "#N/A")=14,TRUE,FALSE))</f>
        <v>0</v>
      </c>
      <c r="S870" t="b">
        <f>AND(COUNTIF('Master list(no salts, metals)'!S869,"&lt;=1"),IF(COUNTIF('Master list(no salts, metals)'!$K869:$Y869, "#N/A")=14,TRUE,FALSE))</f>
        <v>0</v>
      </c>
      <c r="T870" t="b">
        <f>AND(COUNTIF('Master list(no salts, metals)'!T869,"&lt;=1"),IF(COUNTIF('Master list(no salts, metals)'!$K869:$Y869, "#N/A")=14,TRUE,FALSE))</f>
        <v>0</v>
      </c>
      <c r="U870" t="b">
        <f>AND(COUNTIF('Master list(no salts, metals)'!U869,"&lt;=1"),IF(COUNTIF('Master list(no salts, metals)'!$K869:$Y869, "#N/A")=14,TRUE,FALSE))</f>
        <v>0</v>
      </c>
      <c r="V870" t="b">
        <f>AND(COUNTIF('Master list(no salts, metals)'!V869,"&lt;=1"),IF(COUNTIF('Master list(no salts, metals)'!$K869:$Y869, "#N/A")=14,TRUE,FALSE))</f>
        <v>0</v>
      </c>
      <c r="W870" t="b">
        <f>AND(COUNTIF('Master list(no salts, metals)'!W869,"&lt;=1"),IF(COUNTIF('Master list(no salts, metals)'!$K869:$Y869, "#N/A")=14,TRUE,FALSE))</f>
        <v>1</v>
      </c>
      <c r="X870" t="b">
        <f>AND(COUNTIF('Master list(no salts, metals)'!X869,"&lt;=1"),IF(COUNTIF('Master list(no salts, metals)'!$K869:$Y869, "#N/A")=14,TRUE,FALSE))</f>
        <v>0</v>
      </c>
      <c r="Y870" t="b">
        <f>AND(COUNTIF('Master list(no salts, metals)'!Y869,"&lt;=1"),IF(COUNTIF('Master list(no salts, metals)'!$K869:$Y869, "#N/A")=14,TRUE,FALSE))</f>
        <v>0</v>
      </c>
    </row>
    <row r="871" spans="11:25" x14ac:dyDescent="0.25">
      <c r="K871" t="b">
        <f>AND(COUNTIF('Master list(no salts, metals)'!K870,"&lt;=1"),IF(COUNTIF('Master list(no salts, metals)'!$K870:$Y870, "#N/A")=14,TRUE,FALSE))</f>
        <v>0</v>
      </c>
      <c r="L871" t="b">
        <f>AND(COUNTIF('Master list(no salts, metals)'!L870,"&lt;=1"),IF(COUNTIF('Master list(no salts, metals)'!$K870:$Y870, "#N/A")=14,TRUE,FALSE))</f>
        <v>0</v>
      </c>
      <c r="M871" t="b">
        <f>AND(COUNTIF('Master list(no salts, metals)'!M870,"&lt;=1"),IF(COUNTIF('Master list(no salts, metals)'!$K870:$Y870, "#N/A")=14,TRUE,FALSE))</f>
        <v>0</v>
      </c>
      <c r="N871" t="b">
        <f>AND(COUNTIF('Master list(no salts, metals)'!N870,"&lt;=1"),IF(COUNTIF('Master list(no salts, metals)'!$K870:$Y870, "#N/A")=14,TRUE,FALSE))</f>
        <v>0</v>
      </c>
      <c r="O871" t="b">
        <f>AND(COUNTIF('Master list(no salts, metals)'!O870,"&lt;=1"),IF(COUNTIF('Master list(no salts, metals)'!$K870:$Y870, "#N/A")=14,TRUE,FALSE))</f>
        <v>0</v>
      </c>
      <c r="P871" t="b">
        <f>AND(COUNTIF('Master list(no salts, metals)'!P870,"&lt;=1"),IF(COUNTIF('Master list(no salts, metals)'!$K870:$Y870, "#N/A")=14,TRUE,FALSE))</f>
        <v>0</v>
      </c>
      <c r="Q871" t="b">
        <f>AND(COUNTIF('Master list(no salts, metals)'!Q870,"&lt;=1"),IF(COUNTIF('Master list(no salts, metals)'!$K870:$Y870, "#N/A")=14,TRUE,FALSE))</f>
        <v>0</v>
      </c>
      <c r="R871" t="b">
        <f>AND(COUNTIF('Master list(no salts, metals)'!R870,"&lt;=1"),IF(COUNTIF('Master list(no salts, metals)'!$K870:$Y870, "#N/A")=14,TRUE,FALSE))</f>
        <v>0</v>
      </c>
      <c r="S871" t="b">
        <f>AND(COUNTIF('Master list(no salts, metals)'!S870,"&lt;=1"),IF(COUNTIF('Master list(no salts, metals)'!$K870:$Y870, "#N/A")=14,TRUE,FALSE))</f>
        <v>0</v>
      </c>
      <c r="T871" t="b">
        <f>AND(COUNTIF('Master list(no salts, metals)'!T870,"&lt;=1"),IF(COUNTIF('Master list(no salts, metals)'!$K870:$Y870, "#N/A")=14,TRUE,FALSE))</f>
        <v>0</v>
      </c>
      <c r="U871" t="b">
        <f>AND(COUNTIF('Master list(no salts, metals)'!U870,"&lt;=1"),IF(COUNTIF('Master list(no salts, metals)'!$K870:$Y870, "#N/A")=14,TRUE,FALSE))</f>
        <v>0</v>
      </c>
      <c r="V871" t="b">
        <f>AND(COUNTIF('Master list(no salts, metals)'!V870,"&lt;=1"),IF(COUNTIF('Master list(no salts, metals)'!$K870:$Y870, "#N/A")=14,TRUE,FALSE))</f>
        <v>0</v>
      </c>
      <c r="W871" t="b">
        <f>AND(COUNTIF('Master list(no salts, metals)'!W870,"&lt;=1"),IF(COUNTIF('Master list(no salts, metals)'!$K870:$Y870, "#N/A")=14,TRUE,FALSE))</f>
        <v>0</v>
      </c>
      <c r="X871" t="b">
        <f>AND(COUNTIF('Master list(no salts, metals)'!X870,"&lt;=1"),IF(COUNTIF('Master list(no salts, metals)'!$K870:$Y870, "#N/A")=14,TRUE,FALSE))</f>
        <v>1</v>
      </c>
      <c r="Y871" t="b">
        <f>AND(COUNTIF('Master list(no salts, metals)'!Y870,"&lt;=1"),IF(COUNTIF('Master list(no salts, metals)'!$K870:$Y870, "#N/A")=14,TRUE,FALSE))</f>
        <v>0</v>
      </c>
    </row>
    <row r="872" spans="11:25" x14ac:dyDescent="0.25">
      <c r="K872" t="b">
        <f>AND(COUNTIF('Master list(no salts, metals)'!K871,"&lt;=1"),IF(COUNTIF('Master list(no salts, metals)'!$K871:$Y871, "#N/A")=14,TRUE,FALSE))</f>
        <v>0</v>
      </c>
      <c r="L872" t="b">
        <f>AND(COUNTIF('Master list(no salts, metals)'!L871,"&lt;=1"),IF(COUNTIF('Master list(no salts, metals)'!$K871:$Y871, "#N/A")=14,TRUE,FALSE))</f>
        <v>0</v>
      </c>
      <c r="M872" t="b">
        <f>AND(COUNTIF('Master list(no salts, metals)'!M871,"&lt;=1"),IF(COUNTIF('Master list(no salts, metals)'!$K871:$Y871, "#N/A")=14,TRUE,FALSE))</f>
        <v>0</v>
      </c>
      <c r="N872" t="b">
        <f>AND(COUNTIF('Master list(no salts, metals)'!N871,"&lt;=1"),IF(COUNTIF('Master list(no salts, metals)'!$K871:$Y871, "#N/A")=14,TRUE,FALSE))</f>
        <v>0</v>
      </c>
      <c r="O872" t="b">
        <f>AND(COUNTIF('Master list(no salts, metals)'!O871,"&lt;=1"),IF(COUNTIF('Master list(no salts, metals)'!$K871:$Y871, "#N/A")=14,TRUE,FALSE))</f>
        <v>0</v>
      </c>
      <c r="P872" t="b">
        <f>AND(COUNTIF('Master list(no salts, metals)'!P871,"&lt;=1"),IF(COUNTIF('Master list(no salts, metals)'!$K871:$Y871, "#N/A")=14,TRUE,FALSE))</f>
        <v>0</v>
      </c>
      <c r="Q872" t="b">
        <f>AND(COUNTIF('Master list(no salts, metals)'!Q871,"&lt;=1"),IF(COUNTIF('Master list(no salts, metals)'!$K871:$Y871, "#N/A")=14,TRUE,FALSE))</f>
        <v>0</v>
      </c>
      <c r="R872" t="b">
        <f>AND(COUNTIF('Master list(no salts, metals)'!R871,"&lt;=1"),IF(COUNTIF('Master list(no salts, metals)'!$K871:$Y871, "#N/A")=14,TRUE,FALSE))</f>
        <v>0</v>
      </c>
      <c r="S872" t="b">
        <f>AND(COUNTIF('Master list(no salts, metals)'!S871,"&lt;=1"),IF(COUNTIF('Master list(no salts, metals)'!$K871:$Y871, "#N/A")=14,TRUE,FALSE))</f>
        <v>0</v>
      </c>
      <c r="T872" t="b">
        <f>AND(COUNTIF('Master list(no salts, metals)'!T871,"&lt;=1"),IF(COUNTIF('Master list(no salts, metals)'!$K871:$Y871, "#N/A")=14,TRUE,FALSE))</f>
        <v>0</v>
      </c>
      <c r="U872" t="b">
        <f>AND(COUNTIF('Master list(no salts, metals)'!U871,"&lt;=1"),IF(COUNTIF('Master list(no salts, metals)'!$K871:$Y871, "#N/A")=14,TRUE,FALSE))</f>
        <v>0</v>
      </c>
      <c r="V872" t="b">
        <f>AND(COUNTIF('Master list(no salts, metals)'!V871,"&lt;=1"),IF(COUNTIF('Master list(no salts, metals)'!$K871:$Y871, "#N/A")=14,TRUE,FALSE))</f>
        <v>0</v>
      </c>
      <c r="W872" t="b">
        <f>AND(COUNTIF('Master list(no salts, metals)'!W871,"&lt;=1"),IF(COUNTIF('Master list(no salts, metals)'!$K871:$Y871, "#N/A")=14,TRUE,FALSE))</f>
        <v>0</v>
      </c>
      <c r="X872" t="b">
        <f>AND(COUNTIF('Master list(no salts, metals)'!X871,"&lt;=1"),IF(COUNTIF('Master list(no salts, metals)'!$K871:$Y871, "#N/A")=14,TRUE,FALSE))</f>
        <v>0</v>
      </c>
      <c r="Y872" t="b">
        <f>AND(COUNTIF('Master list(no salts, metals)'!Y871,"&lt;=1"),IF(COUNTIF('Master list(no salts, metals)'!$K871:$Y871, "#N/A")=14,TRUE,FALSE))</f>
        <v>0</v>
      </c>
    </row>
    <row r="873" spans="11:25" x14ac:dyDescent="0.25">
      <c r="K873" t="b">
        <f>AND(COUNTIF('Master list(no salts, metals)'!K872,"&lt;=1"),IF(COUNTIF('Master list(no salts, metals)'!$K872:$Y872, "#N/A")=14,TRUE,FALSE))</f>
        <v>0</v>
      </c>
      <c r="L873" t="b">
        <f>AND(COUNTIF('Master list(no salts, metals)'!L872,"&lt;=1"),IF(COUNTIF('Master list(no salts, metals)'!$K872:$Y872, "#N/A")=14,TRUE,FALSE))</f>
        <v>0</v>
      </c>
      <c r="M873" t="b">
        <f>AND(COUNTIF('Master list(no salts, metals)'!M872,"&lt;=1"),IF(COUNTIF('Master list(no salts, metals)'!$K872:$Y872, "#N/A")=14,TRUE,FALSE))</f>
        <v>0</v>
      </c>
      <c r="N873" t="b">
        <f>AND(COUNTIF('Master list(no salts, metals)'!N872,"&lt;=1"),IF(COUNTIF('Master list(no salts, metals)'!$K872:$Y872, "#N/A")=14,TRUE,FALSE))</f>
        <v>0</v>
      </c>
      <c r="O873" t="b">
        <f>AND(COUNTIF('Master list(no salts, metals)'!O872,"&lt;=1"),IF(COUNTIF('Master list(no salts, metals)'!$K872:$Y872, "#N/A")=14,TRUE,FALSE))</f>
        <v>0</v>
      </c>
      <c r="P873" t="b">
        <f>AND(COUNTIF('Master list(no salts, metals)'!P872,"&lt;=1"),IF(COUNTIF('Master list(no salts, metals)'!$K872:$Y872, "#N/A")=14,TRUE,FALSE))</f>
        <v>0</v>
      </c>
      <c r="Q873" t="b">
        <f>AND(COUNTIF('Master list(no salts, metals)'!Q872,"&lt;=1"),IF(COUNTIF('Master list(no salts, metals)'!$K872:$Y872, "#N/A")=14,TRUE,FALSE))</f>
        <v>0</v>
      </c>
      <c r="R873" t="b">
        <f>AND(COUNTIF('Master list(no salts, metals)'!R872,"&lt;=1"),IF(COUNTIF('Master list(no salts, metals)'!$K872:$Y872, "#N/A")=14,TRUE,FALSE))</f>
        <v>0</v>
      </c>
      <c r="S873" t="b">
        <f>AND(COUNTIF('Master list(no salts, metals)'!S872,"&lt;=1"),IF(COUNTIF('Master list(no salts, metals)'!$K872:$Y872, "#N/A")=14,TRUE,FALSE))</f>
        <v>0</v>
      </c>
      <c r="T873" t="b">
        <f>AND(COUNTIF('Master list(no salts, metals)'!T872,"&lt;=1"),IF(COUNTIF('Master list(no salts, metals)'!$K872:$Y872, "#N/A")=14,TRUE,FALSE))</f>
        <v>0</v>
      </c>
      <c r="U873" t="b">
        <f>AND(COUNTIF('Master list(no salts, metals)'!U872,"&lt;=1"),IF(COUNTIF('Master list(no salts, metals)'!$K872:$Y872, "#N/A")=14,TRUE,FALSE))</f>
        <v>0</v>
      </c>
      <c r="V873" t="b">
        <f>AND(COUNTIF('Master list(no salts, metals)'!V872,"&lt;=1"),IF(COUNTIF('Master list(no salts, metals)'!$K872:$Y872, "#N/A")=14,TRUE,FALSE))</f>
        <v>0</v>
      </c>
      <c r="W873" t="b">
        <f>AND(COUNTIF('Master list(no salts, metals)'!W872,"&lt;=1"),IF(COUNTIF('Master list(no salts, metals)'!$K872:$Y872, "#N/A")=14,TRUE,FALSE))</f>
        <v>0</v>
      </c>
      <c r="X873" t="b">
        <f>AND(COUNTIF('Master list(no salts, metals)'!X872,"&lt;=1"),IF(COUNTIF('Master list(no salts, metals)'!$K872:$Y872, "#N/A")=14,TRUE,FALSE))</f>
        <v>0</v>
      </c>
      <c r="Y873" t="b">
        <f>AND(COUNTIF('Master list(no salts, metals)'!Y872,"&lt;=1"),IF(COUNTIF('Master list(no salts, metals)'!$K872:$Y872, "#N/A")=14,TRUE,FALSE))</f>
        <v>0</v>
      </c>
    </row>
    <row r="874" spans="11:25" x14ac:dyDescent="0.25">
      <c r="K874" t="b">
        <f>AND(COUNTIF('Master list(no salts, metals)'!K873,"&lt;=1"),IF(COUNTIF('Master list(no salts, metals)'!$K873:$Y873, "#N/A")=14,TRUE,FALSE))</f>
        <v>0</v>
      </c>
      <c r="L874" t="b">
        <f>AND(COUNTIF('Master list(no salts, metals)'!L873,"&lt;=1"),IF(COUNTIF('Master list(no salts, metals)'!$K873:$Y873, "#N/A")=14,TRUE,FALSE))</f>
        <v>0</v>
      </c>
      <c r="M874" t="b">
        <f>AND(COUNTIF('Master list(no salts, metals)'!M873,"&lt;=1"),IF(COUNTIF('Master list(no salts, metals)'!$K873:$Y873, "#N/A")=14,TRUE,FALSE))</f>
        <v>0</v>
      </c>
      <c r="N874" t="b">
        <f>AND(COUNTIF('Master list(no salts, metals)'!N873,"&lt;=1"),IF(COUNTIF('Master list(no salts, metals)'!$K873:$Y873, "#N/A")=14,TRUE,FALSE))</f>
        <v>0</v>
      </c>
      <c r="O874" t="b">
        <f>AND(COUNTIF('Master list(no salts, metals)'!O873,"&lt;=1"),IF(COUNTIF('Master list(no salts, metals)'!$K873:$Y873, "#N/A")=14,TRUE,FALSE))</f>
        <v>0</v>
      </c>
      <c r="P874" t="b">
        <f>AND(COUNTIF('Master list(no salts, metals)'!P873,"&lt;=1"),IF(COUNTIF('Master list(no salts, metals)'!$K873:$Y873, "#N/A")=14,TRUE,FALSE))</f>
        <v>0</v>
      </c>
      <c r="Q874" t="b">
        <f>AND(COUNTIF('Master list(no salts, metals)'!Q873,"&lt;=1"),IF(COUNTIF('Master list(no salts, metals)'!$K873:$Y873, "#N/A")=14,TRUE,FALSE))</f>
        <v>0</v>
      </c>
      <c r="R874" t="b">
        <f>AND(COUNTIF('Master list(no salts, metals)'!R873,"&lt;=1"),IF(COUNTIF('Master list(no salts, metals)'!$K873:$Y873, "#N/A")=14,TRUE,FALSE))</f>
        <v>0</v>
      </c>
      <c r="S874" t="b">
        <f>AND(COUNTIF('Master list(no salts, metals)'!S873,"&lt;=1"),IF(COUNTIF('Master list(no salts, metals)'!$K873:$Y873, "#N/A")=14,TRUE,FALSE))</f>
        <v>0</v>
      </c>
      <c r="T874" t="b">
        <f>AND(COUNTIF('Master list(no salts, metals)'!T873,"&lt;=1"),IF(COUNTIF('Master list(no salts, metals)'!$K873:$Y873, "#N/A")=14,TRUE,FALSE))</f>
        <v>0</v>
      </c>
      <c r="U874" t="b">
        <f>AND(COUNTIF('Master list(no salts, metals)'!U873,"&lt;=1"),IF(COUNTIF('Master list(no salts, metals)'!$K873:$Y873, "#N/A")=14,TRUE,FALSE))</f>
        <v>0</v>
      </c>
      <c r="V874" t="b">
        <f>AND(COUNTIF('Master list(no salts, metals)'!V873,"&lt;=1"),IF(COUNTIF('Master list(no salts, metals)'!$K873:$Y873, "#N/A")=14,TRUE,FALSE))</f>
        <v>0</v>
      </c>
      <c r="W874" t="b">
        <f>AND(COUNTIF('Master list(no salts, metals)'!W873,"&lt;=1"),IF(COUNTIF('Master list(no salts, metals)'!$K873:$Y873, "#N/A")=14,TRUE,FALSE))</f>
        <v>0</v>
      </c>
      <c r="X874" t="b">
        <f>AND(COUNTIF('Master list(no salts, metals)'!X873,"&lt;=1"),IF(COUNTIF('Master list(no salts, metals)'!$K873:$Y873, "#N/A")=14,TRUE,FALSE))</f>
        <v>0</v>
      </c>
      <c r="Y874" t="b">
        <f>AND(COUNTIF('Master list(no salts, metals)'!Y873,"&lt;=1"),IF(COUNTIF('Master list(no salts, metals)'!$K873:$Y873, "#N/A")=14,TRUE,FALSE))</f>
        <v>0</v>
      </c>
    </row>
    <row r="875" spans="11:25" x14ac:dyDescent="0.25">
      <c r="K875" t="b">
        <f>AND(COUNTIF('Master list(no salts, metals)'!K874,"&lt;=1"),IF(COUNTIF('Master list(no salts, metals)'!$K874:$Y874, "#N/A")=14,TRUE,FALSE))</f>
        <v>0</v>
      </c>
      <c r="L875" t="b">
        <f>AND(COUNTIF('Master list(no salts, metals)'!L874,"&lt;=1"),IF(COUNTIF('Master list(no salts, metals)'!$K874:$Y874, "#N/A")=14,TRUE,FALSE))</f>
        <v>0</v>
      </c>
      <c r="M875" t="b">
        <f>AND(COUNTIF('Master list(no salts, metals)'!M874,"&lt;=1"),IF(COUNTIF('Master list(no salts, metals)'!$K874:$Y874, "#N/A")=14,TRUE,FALSE))</f>
        <v>0</v>
      </c>
      <c r="N875" t="b">
        <f>AND(COUNTIF('Master list(no salts, metals)'!N874,"&lt;=1"),IF(COUNTIF('Master list(no salts, metals)'!$K874:$Y874, "#N/A")=14,TRUE,FALSE))</f>
        <v>0</v>
      </c>
      <c r="O875" t="b">
        <f>AND(COUNTIF('Master list(no salts, metals)'!O874,"&lt;=1"),IF(COUNTIF('Master list(no salts, metals)'!$K874:$Y874, "#N/A")=14,TRUE,FALSE))</f>
        <v>0</v>
      </c>
      <c r="P875" t="b">
        <f>AND(COUNTIF('Master list(no salts, metals)'!P874,"&lt;=1"),IF(COUNTIF('Master list(no salts, metals)'!$K874:$Y874, "#N/A")=14,TRUE,FALSE))</f>
        <v>0</v>
      </c>
      <c r="Q875" t="b">
        <f>AND(COUNTIF('Master list(no salts, metals)'!Q874,"&lt;=1"),IF(COUNTIF('Master list(no salts, metals)'!$K874:$Y874, "#N/A")=14,TRUE,FALSE))</f>
        <v>0</v>
      </c>
      <c r="R875" t="b">
        <f>AND(COUNTIF('Master list(no salts, metals)'!R874,"&lt;=1"),IF(COUNTIF('Master list(no salts, metals)'!$K874:$Y874, "#N/A")=14,TRUE,FALSE))</f>
        <v>0</v>
      </c>
      <c r="S875" t="b">
        <f>AND(COUNTIF('Master list(no salts, metals)'!S874,"&lt;=1"),IF(COUNTIF('Master list(no salts, metals)'!$K874:$Y874, "#N/A")=14,TRUE,FALSE))</f>
        <v>0</v>
      </c>
      <c r="T875" t="b">
        <f>AND(COUNTIF('Master list(no salts, metals)'!T874,"&lt;=1"),IF(COUNTIF('Master list(no salts, metals)'!$K874:$Y874, "#N/A")=14,TRUE,FALSE))</f>
        <v>0</v>
      </c>
      <c r="U875" t="b">
        <f>AND(COUNTIF('Master list(no salts, metals)'!U874,"&lt;=1"),IF(COUNTIF('Master list(no salts, metals)'!$K874:$Y874, "#N/A")=14,TRUE,FALSE))</f>
        <v>0</v>
      </c>
      <c r="V875" t="b">
        <f>AND(COUNTIF('Master list(no salts, metals)'!V874,"&lt;=1"),IF(COUNTIF('Master list(no salts, metals)'!$K874:$Y874, "#N/A")=14,TRUE,FALSE))</f>
        <v>0</v>
      </c>
      <c r="W875" t="b">
        <f>AND(COUNTIF('Master list(no salts, metals)'!W874,"&lt;=1"),IF(COUNTIF('Master list(no salts, metals)'!$K874:$Y874, "#N/A")=14,TRUE,FALSE))</f>
        <v>0</v>
      </c>
      <c r="X875" t="b">
        <f>AND(COUNTIF('Master list(no salts, metals)'!X874,"&lt;=1"),IF(COUNTIF('Master list(no salts, metals)'!$K874:$Y874, "#N/A")=14,TRUE,FALSE))</f>
        <v>1</v>
      </c>
      <c r="Y875" t="b">
        <f>AND(COUNTIF('Master list(no salts, metals)'!Y874,"&lt;=1"),IF(COUNTIF('Master list(no salts, metals)'!$K874:$Y874, "#N/A")=14,TRUE,FALSE))</f>
        <v>0</v>
      </c>
    </row>
    <row r="876" spans="11:25" x14ac:dyDescent="0.25">
      <c r="K876" t="b">
        <f>AND(COUNTIF('Master list(no salts, metals)'!K875,"&lt;=1"),IF(COUNTIF('Master list(no salts, metals)'!$K875:$Y875, "#N/A")=14,TRUE,FALSE))</f>
        <v>0</v>
      </c>
      <c r="L876" t="b">
        <f>AND(COUNTIF('Master list(no salts, metals)'!L875,"&lt;=1"),IF(COUNTIF('Master list(no salts, metals)'!$K875:$Y875, "#N/A")=14,TRUE,FALSE))</f>
        <v>0</v>
      </c>
      <c r="M876" t="b">
        <f>AND(COUNTIF('Master list(no salts, metals)'!M875,"&lt;=1"),IF(COUNTIF('Master list(no salts, metals)'!$K875:$Y875, "#N/A")=14,TRUE,FALSE))</f>
        <v>0</v>
      </c>
      <c r="N876" t="b">
        <f>AND(COUNTIF('Master list(no salts, metals)'!N875,"&lt;=1"),IF(COUNTIF('Master list(no salts, metals)'!$K875:$Y875, "#N/A")=14,TRUE,FALSE))</f>
        <v>0</v>
      </c>
      <c r="O876" t="b">
        <f>AND(COUNTIF('Master list(no salts, metals)'!O875,"&lt;=1"),IF(COUNTIF('Master list(no salts, metals)'!$K875:$Y875, "#N/A")=14,TRUE,FALSE))</f>
        <v>0</v>
      </c>
      <c r="P876" t="b">
        <f>AND(COUNTIF('Master list(no salts, metals)'!P875,"&lt;=1"),IF(COUNTIF('Master list(no salts, metals)'!$K875:$Y875, "#N/A")=14,TRUE,FALSE))</f>
        <v>0</v>
      </c>
      <c r="Q876" t="b">
        <f>AND(COUNTIF('Master list(no salts, metals)'!Q875,"&lt;=1"),IF(COUNTIF('Master list(no salts, metals)'!$K875:$Y875, "#N/A")=14,TRUE,FALSE))</f>
        <v>0</v>
      </c>
      <c r="R876" t="b">
        <f>AND(COUNTIF('Master list(no salts, metals)'!R875,"&lt;=1"),IF(COUNTIF('Master list(no salts, metals)'!$K875:$Y875, "#N/A")=14,TRUE,FALSE))</f>
        <v>0</v>
      </c>
      <c r="S876" t="b">
        <f>AND(COUNTIF('Master list(no salts, metals)'!S875,"&lt;=1"),IF(COUNTIF('Master list(no salts, metals)'!$K875:$Y875, "#N/A")=14,TRUE,FALSE))</f>
        <v>0</v>
      </c>
      <c r="T876" t="b">
        <f>AND(COUNTIF('Master list(no salts, metals)'!T875,"&lt;=1"),IF(COUNTIF('Master list(no salts, metals)'!$K875:$Y875, "#N/A")=14,TRUE,FALSE))</f>
        <v>0</v>
      </c>
      <c r="U876" t="b">
        <f>AND(COUNTIF('Master list(no salts, metals)'!U875,"&lt;=1"),IF(COUNTIF('Master list(no salts, metals)'!$K875:$Y875, "#N/A")=14,TRUE,FALSE))</f>
        <v>0</v>
      </c>
      <c r="V876" t="b">
        <f>AND(COUNTIF('Master list(no salts, metals)'!V875,"&lt;=1"),IF(COUNTIF('Master list(no salts, metals)'!$K875:$Y875, "#N/A")=14,TRUE,FALSE))</f>
        <v>0</v>
      </c>
      <c r="W876" t="b">
        <f>AND(COUNTIF('Master list(no salts, metals)'!W875,"&lt;=1"),IF(COUNTIF('Master list(no salts, metals)'!$K875:$Y875, "#N/A")=14,TRUE,FALSE))</f>
        <v>0</v>
      </c>
      <c r="X876" t="b">
        <f>AND(COUNTIF('Master list(no salts, metals)'!X875,"&lt;=1"),IF(COUNTIF('Master list(no salts, metals)'!$K875:$Y875, "#N/A")=14,TRUE,FALSE))</f>
        <v>0</v>
      </c>
      <c r="Y876" t="b">
        <f>AND(COUNTIF('Master list(no salts, metals)'!Y875,"&lt;=1"),IF(COUNTIF('Master list(no salts, metals)'!$K875:$Y875, "#N/A")=14,TRUE,FALSE))</f>
        <v>0</v>
      </c>
    </row>
    <row r="877" spans="11:25" x14ac:dyDescent="0.25">
      <c r="K877" t="b">
        <f>AND(COUNTIF('Master list(no salts, metals)'!K876,"&lt;=1"),IF(COUNTIF('Master list(no salts, metals)'!$K876:$Y876, "#N/A")=14,TRUE,FALSE))</f>
        <v>0</v>
      </c>
      <c r="L877" t="b">
        <f>AND(COUNTIF('Master list(no salts, metals)'!L876,"&lt;=1"),IF(COUNTIF('Master list(no salts, metals)'!$K876:$Y876, "#N/A")=14,TRUE,FALSE))</f>
        <v>0</v>
      </c>
      <c r="M877" t="b">
        <f>AND(COUNTIF('Master list(no salts, metals)'!M876,"&lt;=1"),IF(COUNTIF('Master list(no salts, metals)'!$K876:$Y876, "#N/A")=14,TRUE,FALSE))</f>
        <v>0</v>
      </c>
      <c r="N877" t="b">
        <f>AND(COUNTIF('Master list(no salts, metals)'!N876,"&lt;=1"),IF(COUNTIF('Master list(no salts, metals)'!$K876:$Y876, "#N/A")=14,TRUE,FALSE))</f>
        <v>0</v>
      </c>
      <c r="O877" t="b">
        <f>AND(COUNTIF('Master list(no salts, metals)'!O876,"&lt;=1"),IF(COUNTIF('Master list(no salts, metals)'!$K876:$Y876, "#N/A")=14,TRUE,FALSE))</f>
        <v>0</v>
      </c>
      <c r="P877" t="b">
        <f>AND(COUNTIF('Master list(no salts, metals)'!P876,"&lt;=1"),IF(COUNTIF('Master list(no salts, metals)'!$K876:$Y876, "#N/A")=14,TRUE,FALSE))</f>
        <v>0</v>
      </c>
      <c r="Q877" t="b">
        <f>AND(COUNTIF('Master list(no salts, metals)'!Q876,"&lt;=1"),IF(COUNTIF('Master list(no salts, metals)'!$K876:$Y876, "#N/A")=14,TRUE,FALSE))</f>
        <v>0</v>
      </c>
      <c r="R877" t="b">
        <f>AND(COUNTIF('Master list(no salts, metals)'!R876,"&lt;=1"),IF(COUNTIF('Master list(no salts, metals)'!$K876:$Y876, "#N/A")=14,TRUE,FALSE))</f>
        <v>0</v>
      </c>
      <c r="S877" t="b">
        <f>AND(COUNTIF('Master list(no salts, metals)'!S876,"&lt;=1"),IF(COUNTIF('Master list(no salts, metals)'!$K876:$Y876, "#N/A")=14,TRUE,FALSE))</f>
        <v>0</v>
      </c>
      <c r="T877" t="b">
        <f>AND(COUNTIF('Master list(no salts, metals)'!T876,"&lt;=1"),IF(COUNTIF('Master list(no salts, metals)'!$K876:$Y876, "#N/A")=14,TRUE,FALSE))</f>
        <v>0</v>
      </c>
      <c r="U877" t="b">
        <f>AND(COUNTIF('Master list(no salts, metals)'!U876,"&lt;=1"),IF(COUNTIF('Master list(no salts, metals)'!$K876:$Y876, "#N/A")=14,TRUE,FALSE))</f>
        <v>0</v>
      </c>
      <c r="V877" t="b">
        <f>AND(COUNTIF('Master list(no salts, metals)'!V876,"&lt;=1"),IF(COUNTIF('Master list(no salts, metals)'!$K876:$Y876, "#N/A")=14,TRUE,FALSE))</f>
        <v>0</v>
      </c>
      <c r="W877" t="b">
        <f>AND(COUNTIF('Master list(no salts, metals)'!W876,"&lt;=1"),IF(COUNTIF('Master list(no salts, metals)'!$K876:$Y876, "#N/A")=14,TRUE,FALSE))</f>
        <v>0</v>
      </c>
      <c r="X877" t="b">
        <f>AND(COUNTIF('Master list(no salts, metals)'!X876,"&lt;=1"),IF(COUNTIF('Master list(no salts, metals)'!$K876:$Y876, "#N/A")=14,TRUE,FALSE))</f>
        <v>1</v>
      </c>
      <c r="Y877" t="b">
        <f>AND(COUNTIF('Master list(no salts, metals)'!Y876,"&lt;=1"),IF(COUNTIF('Master list(no salts, metals)'!$K876:$Y876, "#N/A")=14,TRUE,FALSE))</f>
        <v>0</v>
      </c>
    </row>
    <row r="878" spans="11:25" x14ac:dyDescent="0.25">
      <c r="K878" t="b">
        <f>AND(COUNTIF('Master list(no salts, metals)'!K877,"&lt;=1"),IF(COUNTIF('Master list(no salts, metals)'!$K877:$Y877, "#N/A")=14,TRUE,FALSE))</f>
        <v>0</v>
      </c>
      <c r="L878" t="b">
        <f>AND(COUNTIF('Master list(no salts, metals)'!L877,"&lt;=1"),IF(COUNTIF('Master list(no salts, metals)'!$K877:$Y877, "#N/A")=14,TRUE,FALSE))</f>
        <v>0</v>
      </c>
      <c r="M878" t="b">
        <f>AND(COUNTIF('Master list(no salts, metals)'!M877,"&lt;=1"),IF(COUNTIF('Master list(no salts, metals)'!$K877:$Y877, "#N/A")=14,TRUE,FALSE))</f>
        <v>0</v>
      </c>
      <c r="N878" t="b">
        <f>AND(COUNTIF('Master list(no salts, metals)'!N877,"&lt;=1"),IF(COUNTIF('Master list(no salts, metals)'!$K877:$Y877, "#N/A")=14,TRUE,FALSE))</f>
        <v>0</v>
      </c>
      <c r="O878" t="b">
        <f>AND(COUNTIF('Master list(no salts, metals)'!O877,"&lt;=1"),IF(COUNTIF('Master list(no salts, metals)'!$K877:$Y877, "#N/A")=14,TRUE,FALSE))</f>
        <v>0</v>
      </c>
      <c r="P878" t="b">
        <f>AND(COUNTIF('Master list(no salts, metals)'!P877,"&lt;=1"),IF(COUNTIF('Master list(no salts, metals)'!$K877:$Y877, "#N/A")=14,TRUE,FALSE))</f>
        <v>0</v>
      </c>
      <c r="Q878" t="b">
        <f>AND(COUNTIF('Master list(no salts, metals)'!Q877,"&lt;=1"),IF(COUNTIF('Master list(no salts, metals)'!$K877:$Y877, "#N/A")=14,TRUE,FALSE))</f>
        <v>0</v>
      </c>
      <c r="R878" t="b">
        <f>AND(COUNTIF('Master list(no salts, metals)'!R877,"&lt;=1"),IF(COUNTIF('Master list(no salts, metals)'!$K877:$Y877, "#N/A")=14,TRUE,FALSE))</f>
        <v>0</v>
      </c>
      <c r="S878" t="b">
        <f>AND(COUNTIF('Master list(no salts, metals)'!S877,"&lt;=1"),IF(COUNTIF('Master list(no salts, metals)'!$K877:$Y877, "#N/A")=14,TRUE,FALSE))</f>
        <v>0</v>
      </c>
      <c r="T878" t="b">
        <f>AND(COUNTIF('Master list(no salts, metals)'!T877,"&lt;=1"),IF(COUNTIF('Master list(no salts, metals)'!$K877:$Y877, "#N/A")=14,TRUE,FALSE))</f>
        <v>0</v>
      </c>
      <c r="U878" t="b">
        <f>AND(COUNTIF('Master list(no salts, metals)'!U877,"&lt;=1"),IF(COUNTIF('Master list(no salts, metals)'!$K877:$Y877, "#N/A")=14,TRUE,FALSE))</f>
        <v>0</v>
      </c>
      <c r="V878" t="b">
        <f>AND(COUNTIF('Master list(no salts, metals)'!V877,"&lt;=1"),IF(COUNTIF('Master list(no salts, metals)'!$K877:$Y877, "#N/A")=14,TRUE,FALSE))</f>
        <v>0</v>
      </c>
      <c r="W878" t="b">
        <f>AND(COUNTIF('Master list(no salts, metals)'!W877,"&lt;=1"),IF(COUNTIF('Master list(no salts, metals)'!$K877:$Y877, "#N/A")=14,TRUE,FALSE))</f>
        <v>1</v>
      </c>
      <c r="X878" t="b">
        <f>AND(COUNTIF('Master list(no salts, metals)'!X877,"&lt;=1"),IF(COUNTIF('Master list(no salts, metals)'!$K877:$Y877, "#N/A")=14,TRUE,FALSE))</f>
        <v>0</v>
      </c>
      <c r="Y878" t="b">
        <f>AND(COUNTIF('Master list(no salts, metals)'!Y877,"&lt;=1"),IF(COUNTIF('Master list(no salts, metals)'!$K877:$Y877, "#N/A")=14,TRUE,FALSE))</f>
        <v>0</v>
      </c>
    </row>
    <row r="879" spans="11:25" x14ac:dyDescent="0.25">
      <c r="K879" t="b">
        <f>AND(COUNTIF('Master list(no salts, metals)'!K878,"&lt;=1"),IF(COUNTIF('Master list(no salts, metals)'!$K878:$Y878, "#N/A")=14,TRUE,FALSE))</f>
        <v>0</v>
      </c>
      <c r="L879" t="b">
        <f>AND(COUNTIF('Master list(no salts, metals)'!L878,"&lt;=1"),IF(COUNTIF('Master list(no salts, metals)'!$K878:$Y878, "#N/A")=14,TRUE,FALSE))</f>
        <v>0</v>
      </c>
      <c r="M879" t="b">
        <f>AND(COUNTIF('Master list(no salts, metals)'!M878,"&lt;=1"),IF(COUNTIF('Master list(no salts, metals)'!$K878:$Y878, "#N/A")=14,TRUE,FALSE))</f>
        <v>0</v>
      </c>
      <c r="N879" t="b">
        <f>AND(COUNTIF('Master list(no salts, metals)'!N878,"&lt;=1"),IF(COUNTIF('Master list(no salts, metals)'!$K878:$Y878, "#N/A")=14,TRUE,FALSE))</f>
        <v>0</v>
      </c>
      <c r="O879" t="b">
        <f>AND(COUNTIF('Master list(no salts, metals)'!O878,"&lt;=1"),IF(COUNTIF('Master list(no salts, metals)'!$K878:$Y878, "#N/A")=14,TRUE,FALSE))</f>
        <v>0</v>
      </c>
      <c r="P879" t="b">
        <f>AND(COUNTIF('Master list(no salts, metals)'!P878,"&lt;=1"),IF(COUNTIF('Master list(no salts, metals)'!$K878:$Y878, "#N/A")=14,TRUE,FALSE))</f>
        <v>0</v>
      </c>
      <c r="Q879" t="b">
        <f>AND(COUNTIF('Master list(no salts, metals)'!Q878,"&lt;=1"),IF(COUNTIF('Master list(no salts, metals)'!$K878:$Y878, "#N/A")=14,TRUE,FALSE))</f>
        <v>0</v>
      </c>
      <c r="R879" t="b">
        <f>AND(COUNTIF('Master list(no salts, metals)'!R878,"&lt;=1"),IF(COUNTIF('Master list(no salts, metals)'!$K878:$Y878, "#N/A")=14,TRUE,FALSE))</f>
        <v>0</v>
      </c>
      <c r="S879" t="b">
        <f>AND(COUNTIF('Master list(no salts, metals)'!S878,"&lt;=1"),IF(COUNTIF('Master list(no salts, metals)'!$K878:$Y878, "#N/A")=14,TRUE,FALSE))</f>
        <v>0</v>
      </c>
      <c r="T879" t="b">
        <f>AND(COUNTIF('Master list(no salts, metals)'!T878,"&lt;=1"),IF(COUNTIF('Master list(no salts, metals)'!$K878:$Y878, "#N/A")=14,TRUE,FALSE))</f>
        <v>1</v>
      </c>
      <c r="U879" t="b">
        <f>AND(COUNTIF('Master list(no salts, metals)'!U878,"&lt;=1"),IF(COUNTIF('Master list(no salts, metals)'!$K878:$Y878, "#N/A")=14,TRUE,FALSE))</f>
        <v>0</v>
      </c>
      <c r="V879" t="b">
        <f>AND(COUNTIF('Master list(no salts, metals)'!V878,"&lt;=1"),IF(COUNTIF('Master list(no salts, metals)'!$K878:$Y878, "#N/A")=14,TRUE,FALSE))</f>
        <v>0</v>
      </c>
      <c r="W879" t="b">
        <f>AND(COUNTIF('Master list(no salts, metals)'!W878,"&lt;=1"),IF(COUNTIF('Master list(no salts, metals)'!$K878:$Y878, "#N/A")=14,TRUE,FALSE))</f>
        <v>0</v>
      </c>
      <c r="X879" t="b">
        <f>AND(COUNTIF('Master list(no salts, metals)'!X878,"&lt;=1"),IF(COUNTIF('Master list(no salts, metals)'!$K878:$Y878, "#N/A")=14,TRUE,FALSE))</f>
        <v>0</v>
      </c>
      <c r="Y879" t="b">
        <f>AND(COUNTIF('Master list(no salts, metals)'!Y878,"&lt;=1"),IF(COUNTIF('Master list(no salts, metals)'!$K878:$Y878, "#N/A")=14,TRUE,FALSE))</f>
        <v>0</v>
      </c>
    </row>
    <row r="880" spans="11:25" x14ac:dyDescent="0.25">
      <c r="K880" t="b">
        <f>AND(COUNTIF('Master list(no salts, metals)'!K879,"&lt;=1"),IF(COUNTIF('Master list(no salts, metals)'!$K879:$Y879, "#N/A")=14,TRUE,FALSE))</f>
        <v>0</v>
      </c>
      <c r="L880" t="b">
        <f>AND(COUNTIF('Master list(no salts, metals)'!L879,"&lt;=1"),IF(COUNTIF('Master list(no salts, metals)'!$K879:$Y879, "#N/A")=14,TRUE,FALSE))</f>
        <v>0</v>
      </c>
      <c r="M880" t="b">
        <f>AND(COUNTIF('Master list(no salts, metals)'!M879,"&lt;=1"),IF(COUNTIF('Master list(no salts, metals)'!$K879:$Y879, "#N/A")=14,TRUE,FALSE))</f>
        <v>0</v>
      </c>
      <c r="N880" t="b">
        <f>AND(COUNTIF('Master list(no salts, metals)'!N879,"&lt;=1"),IF(COUNTIF('Master list(no salts, metals)'!$K879:$Y879, "#N/A")=14,TRUE,FALSE))</f>
        <v>0</v>
      </c>
      <c r="O880" t="b">
        <f>AND(COUNTIF('Master list(no salts, metals)'!O879,"&lt;=1"),IF(COUNTIF('Master list(no salts, metals)'!$K879:$Y879, "#N/A")=14,TRUE,FALSE))</f>
        <v>0</v>
      </c>
      <c r="P880" t="b">
        <f>AND(COUNTIF('Master list(no salts, metals)'!P879,"&lt;=1"),IF(COUNTIF('Master list(no salts, metals)'!$K879:$Y879, "#N/A")=14,TRUE,FALSE))</f>
        <v>0</v>
      </c>
      <c r="Q880" t="b">
        <f>AND(COUNTIF('Master list(no salts, metals)'!Q879,"&lt;=1"),IF(COUNTIF('Master list(no salts, metals)'!$K879:$Y879, "#N/A")=14,TRUE,FALSE))</f>
        <v>0</v>
      </c>
      <c r="R880" t="b">
        <f>AND(COUNTIF('Master list(no salts, metals)'!R879,"&lt;=1"),IF(COUNTIF('Master list(no salts, metals)'!$K879:$Y879, "#N/A")=14,TRUE,FALSE))</f>
        <v>0</v>
      </c>
      <c r="S880" t="b">
        <f>AND(COUNTIF('Master list(no salts, metals)'!S879,"&lt;=1"),IF(COUNTIF('Master list(no salts, metals)'!$K879:$Y879, "#N/A")=14,TRUE,FALSE))</f>
        <v>0</v>
      </c>
      <c r="T880" t="b">
        <f>AND(COUNTIF('Master list(no salts, metals)'!T879,"&lt;=1"),IF(COUNTIF('Master list(no salts, metals)'!$K879:$Y879, "#N/A")=14,TRUE,FALSE))</f>
        <v>0</v>
      </c>
      <c r="U880" t="b">
        <f>AND(COUNTIF('Master list(no salts, metals)'!U879,"&lt;=1"),IF(COUNTIF('Master list(no salts, metals)'!$K879:$Y879, "#N/A")=14,TRUE,FALSE))</f>
        <v>0</v>
      </c>
      <c r="V880" t="b">
        <f>AND(COUNTIF('Master list(no salts, metals)'!V879,"&lt;=1"),IF(COUNTIF('Master list(no salts, metals)'!$K879:$Y879, "#N/A")=14,TRUE,FALSE))</f>
        <v>0</v>
      </c>
      <c r="W880" t="b">
        <f>AND(COUNTIF('Master list(no salts, metals)'!W879,"&lt;=1"),IF(COUNTIF('Master list(no salts, metals)'!$K879:$Y879, "#N/A")=14,TRUE,FALSE))</f>
        <v>0</v>
      </c>
      <c r="X880" t="b">
        <f>AND(COUNTIF('Master list(no salts, metals)'!X879,"&lt;=1"),IF(COUNTIF('Master list(no salts, metals)'!$K879:$Y879, "#N/A")=14,TRUE,FALSE))</f>
        <v>0</v>
      </c>
      <c r="Y880" t="b">
        <f>AND(COUNTIF('Master list(no salts, metals)'!Y879,"&lt;=1"),IF(COUNTIF('Master list(no salts, metals)'!$K879:$Y879, "#N/A")=14,TRUE,FALSE))</f>
        <v>0</v>
      </c>
    </row>
    <row r="881" spans="11:25" x14ac:dyDescent="0.25">
      <c r="K881" t="b">
        <f>AND(COUNTIF('Master list(no salts, metals)'!K880,"&lt;=1"),IF(COUNTIF('Master list(no salts, metals)'!$K880:$Y880, "#N/A")=14,TRUE,FALSE))</f>
        <v>0</v>
      </c>
      <c r="L881" t="b">
        <f>AND(COUNTIF('Master list(no salts, metals)'!L880,"&lt;=1"),IF(COUNTIF('Master list(no salts, metals)'!$K880:$Y880, "#N/A")=14,TRUE,FALSE))</f>
        <v>0</v>
      </c>
      <c r="M881" t="b">
        <f>AND(COUNTIF('Master list(no salts, metals)'!M880,"&lt;=1"),IF(COUNTIF('Master list(no salts, metals)'!$K880:$Y880, "#N/A")=14,TRUE,FALSE))</f>
        <v>0</v>
      </c>
      <c r="N881" t="b">
        <f>AND(COUNTIF('Master list(no salts, metals)'!N880,"&lt;=1"),IF(COUNTIF('Master list(no salts, metals)'!$K880:$Y880, "#N/A")=14,TRUE,FALSE))</f>
        <v>0</v>
      </c>
      <c r="O881" t="b">
        <f>AND(COUNTIF('Master list(no salts, metals)'!O880,"&lt;=1"),IF(COUNTIF('Master list(no salts, metals)'!$K880:$Y880, "#N/A")=14,TRUE,FALSE))</f>
        <v>0</v>
      </c>
      <c r="P881" t="b">
        <f>AND(COUNTIF('Master list(no salts, metals)'!P880,"&lt;=1"),IF(COUNTIF('Master list(no salts, metals)'!$K880:$Y880, "#N/A")=14,TRUE,FALSE))</f>
        <v>0</v>
      </c>
      <c r="Q881" t="b">
        <f>AND(COUNTIF('Master list(no salts, metals)'!Q880,"&lt;=1"),IF(COUNTIF('Master list(no salts, metals)'!$K880:$Y880, "#N/A")=14,TRUE,FALSE))</f>
        <v>0</v>
      </c>
      <c r="R881" t="b">
        <f>AND(COUNTIF('Master list(no salts, metals)'!R880,"&lt;=1"),IF(COUNTIF('Master list(no salts, metals)'!$K880:$Y880, "#N/A")=14,TRUE,FALSE))</f>
        <v>0</v>
      </c>
      <c r="S881" t="b">
        <f>AND(COUNTIF('Master list(no salts, metals)'!S880,"&lt;=1"),IF(COUNTIF('Master list(no salts, metals)'!$K880:$Y880, "#N/A")=14,TRUE,FALSE))</f>
        <v>0</v>
      </c>
      <c r="T881" t="b">
        <f>AND(COUNTIF('Master list(no salts, metals)'!T880,"&lt;=1"),IF(COUNTIF('Master list(no salts, metals)'!$K880:$Y880, "#N/A")=14,TRUE,FALSE))</f>
        <v>0</v>
      </c>
      <c r="U881" t="b">
        <f>AND(COUNTIF('Master list(no salts, metals)'!U880,"&lt;=1"),IF(COUNTIF('Master list(no salts, metals)'!$K880:$Y880, "#N/A")=14,TRUE,FALSE))</f>
        <v>0</v>
      </c>
      <c r="V881" t="b">
        <f>AND(COUNTIF('Master list(no salts, metals)'!V880,"&lt;=1"),IF(COUNTIF('Master list(no salts, metals)'!$K880:$Y880, "#N/A")=14,TRUE,FALSE))</f>
        <v>0</v>
      </c>
      <c r="W881" t="b">
        <f>AND(COUNTIF('Master list(no salts, metals)'!W880,"&lt;=1"),IF(COUNTIF('Master list(no salts, metals)'!$K880:$Y880, "#N/A")=14,TRUE,FALSE))</f>
        <v>0</v>
      </c>
      <c r="X881" t="b">
        <f>AND(COUNTIF('Master list(no salts, metals)'!X880,"&lt;=1"),IF(COUNTIF('Master list(no salts, metals)'!$K880:$Y880, "#N/A")=14,TRUE,FALSE))</f>
        <v>0</v>
      </c>
      <c r="Y881" t="b">
        <f>AND(COUNTIF('Master list(no salts, metals)'!Y880,"&lt;=1"),IF(COUNTIF('Master list(no salts, metals)'!$K880:$Y880, "#N/A")=14,TRUE,FALSE))</f>
        <v>0</v>
      </c>
    </row>
    <row r="882" spans="11:25" x14ac:dyDescent="0.25">
      <c r="K882" t="b">
        <f>AND(COUNTIF('Master list(no salts, metals)'!K881,"&lt;=1"),IF(COUNTIF('Master list(no salts, metals)'!$K881:$Y881, "#N/A")=14,TRUE,FALSE))</f>
        <v>0</v>
      </c>
      <c r="L882" t="b">
        <f>AND(COUNTIF('Master list(no salts, metals)'!L881,"&lt;=1"),IF(COUNTIF('Master list(no salts, metals)'!$K881:$Y881, "#N/A")=14,TRUE,FALSE))</f>
        <v>0</v>
      </c>
      <c r="M882" t="b">
        <f>AND(COUNTIF('Master list(no salts, metals)'!M881,"&lt;=1"),IF(COUNTIF('Master list(no salts, metals)'!$K881:$Y881, "#N/A")=14,TRUE,FALSE))</f>
        <v>0</v>
      </c>
      <c r="N882" t="b">
        <f>AND(COUNTIF('Master list(no salts, metals)'!N881,"&lt;=1"),IF(COUNTIF('Master list(no salts, metals)'!$K881:$Y881, "#N/A")=14,TRUE,FALSE))</f>
        <v>0</v>
      </c>
      <c r="O882" t="b">
        <f>AND(COUNTIF('Master list(no salts, metals)'!O881,"&lt;=1"),IF(COUNTIF('Master list(no salts, metals)'!$K881:$Y881, "#N/A")=14,TRUE,FALSE))</f>
        <v>0</v>
      </c>
      <c r="P882" t="b">
        <f>AND(COUNTIF('Master list(no salts, metals)'!P881,"&lt;=1"),IF(COUNTIF('Master list(no salts, metals)'!$K881:$Y881, "#N/A")=14,TRUE,FALSE))</f>
        <v>0</v>
      </c>
      <c r="Q882" t="b">
        <f>AND(COUNTIF('Master list(no salts, metals)'!Q881,"&lt;=1"),IF(COUNTIF('Master list(no salts, metals)'!$K881:$Y881, "#N/A")=14,TRUE,FALSE))</f>
        <v>0</v>
      </c>
      <c r="R882" t="b">
        <f>AND(COUNTIF('Master list(no salts, metals)'!R881,"&lt;=1"),IF(COUNTIF('Master list(no salts, metals)'!$K881:$Y881, "#N/A")=14,TRUE,FALSE))</f>
        <v>0</v>
      </c>
      <c r="S882" t="b">
        <f>AND(COUNTIF('Master list(no salts, metals)'!S881,"&lt;=1"),IF(COUNTIF('Master list(no salts, metals)'!$K881:$Y881, "#N/A")=14,TRUE,FALSE))</f>
        <v>0</v>
      </c>
      <c r="T882" t="b">
        <f>AND(COUNTIF('Master list(no salts, metals)'!T881,"&lt;=1"),IF(COUNTIF('Master list(no salts, metals)'!$K881:$Y881, "#N/A")=14,TRUE,FALSE))</f>
        <v>0</v>
      </c>
      <c r="U882" t="b">
        <f>AND(COUNTIF('Master list(no salts, metals)'!U881,"&lt;=1"),IF(COUNTIF('Master list(no salts, metals)'!$K881:$Y881, "#N/A")=14,TRUE,FALSE))</f>
        <v>0</v>
      </c>
      <c r="V882" t="b">
        <f>AND(COUNTIF('Master list(no salts, metals)'!V881,"&lt;=1"),IF(COUNTIF('Master list(no salts, metals)'!$K881:$Y881, "#N/A")=14,TRUE,FALSE))</f>
        <v>0</v>
      </c>
      <c r="W882" t="b">
        <f>AND(COUNTIF('Master list(no salts, metals)'!W881,"&lt;=1"),IF(COUNTIF('Master list(no salts, metals)'!$K881:$Y881, "#N/A")=14,TRUE,FALSE))</f>
        <v>1</v>
      </c>
      <c r="X882" t="b">
        <f>AND(COUNTIF('Master list(no salts, metals)'!X881,"&lt;=1"),IF(COUNTIF('Master list(no salts, metals)'!$K881:$Y881, "#N/A")=14,TRUE,FALSE))</f>
        <v>0</v>
      </c>
      <c r="Y882" t="b">
        <f>AND(COUNTIF('Master list(no salts, metals)'!Y881,"&lt;=1"),IF(COUNTIF('Master list(no salts, metals)'!$K881:$Y881, "#N/A")=14,TRUE,FALSE))</f>
        <v>0</v>
      </c>
    </row>
    <row r="883" spans="11:25" x14ac:dyDescent="0.25">
      <c r="K883" t="b">
        <f>AND(COUNTIF('Master list(no salts, metals)'!K882,"&lt;=1"),IF(COUNTIF('Master list(no salts, metals)'!$K882:$Y882, "#N/A")=14,TRUE,FALSE))</f>
        <v>0</v>
      </c>
      <c r="L883" t="b">
        <f>AND(COUNTIF('Master list(no salts, metals)'!L882,"&lt;=1"),IF(COUNTIF('Master list(no salts, metals)'!$K882:$Y882, "#N/A")=14,TRUE,FALSE))</f>
        <v>0</v>
      </c>
      <c r="M883" t="b">
        <f>AND(COUNTIF('Master list(no salts, metals)'!M882,"&lt;=1"),IF(COUNTIF('Master list(no salts, metals)'!$K882:$Y882, "#N/A")=14,TRUE,FALSE))</f>
        <v>0</v>
      </c>
      <c r="N883" t="b">
        <f>AND(COUNTIF('Master list(no salts, metals)'!N882,"&lt;=1"),IF(COUNTIF('Master list(no salts, metals)'!$K882:$Y882, "#N/A")=14,TRUE,FALSE))</f>
        <v>0</v>
      </c>
      <c r="O883" t="b">
        <f>AND(COUNTIF('Master list(no salts, metals)'!O882,"&lt;=1"),IF(COUNTIF('Master list(no salts, metals)'!$K882:$Y882, "#N/A")=14,TRUE,FALSE))</f>
        <v>0</v>
      </c>
      <c r="P883" t="b">
        <f>AND(COUNTIF('Master list(no salts, metals)'!P882,"&lt;=1"),IF(COUNTIF('Master list(no salts, metals)'!$K882:$Y882, "#N/A")=14,TRUE,FALSE))</f>
        <v>0</v>
      </c>
      <c r="Q883" t="b">
        <f>AND(COUNTIF('Master list(no salts, metals)'!Q882,"&lt;=1"),IF(COUNTIF('Master list(no salts, metals)'!$K882:$Y882, "#N/A")=14,TRUE,FALSE))</f>
        <v>0</v>
      </c>
      <c r="R883" t="b">
        <f>AND(COUNTIF('Master list(no salts, metals)'!R882,"&lt;=1"),IF(COUNTIF('Master list(no salts, metals)'!$K882:$Y882, "#N/A")=14,TRUE,FALSE))</f>
        <v>0</v>
      </c>
      <c r="S883" t="b">
        <f>AND(COUNTIF('Master list(no salts, metals)'!S882,"&lt;=1"),IF(COUNTIF('Master list(no salts, metals)'!$K882:$Y882, "#N/A")=14,TRUE,FALSE))</f>
        <v>0</v>
      </c>
      <c r="T883" t="b">
        <f>AND(COUNTIF('Master list(no salts, metals)'!T882,"&lt;=1"),IF(COUNTIF('Master list(no salts, metals)'!$K882:$Y882, "#N/A")=14,TRUE,FALSE))</f>
        <v>1</v>
      </c>
      <c r="U883" t="b">
        <f>AND(COUNTIF('Master list(no salts, metals)'!U882,"&lt;=1"),IF(COUNTIF('Master list(no salts, metals)'!$K882:$Y882, "#N/A")=14,TRUE,FALSE))</f>
        <v>0</v>
      </c>
      <c r="V883" t="b">
        <f>AND(COUNTIF('Master list(no salts, metals)'!V882,"&lt;=1"),IF(COUNTIF('Master list(no salts, metals)'!$K882:$Y882, "#N/A")=14,TRUE,FALSE))</f>
        <v>0</v>
      </c>
      <c r="W883" t="b">
        <f>AND(COUNTIF('Master list(no salts, metals)'!W882,"&lt;=1"),IF(COUNTIF('Master list(no salts, metals)'!$K882:$Y882, "#N/A")=14,TRUE,FALSE))</f>
        <v>0</v>
      </c>
      <c r="X883" t="b">
        <f>AND(COUNTIF('Master list(no salts, metals)'!X882,"&lt;=1"),IF(COUNTIF('Master list(no salts, metals)'!$K882:$Y882, "#N/A")=14,TRUE,FALSE))</f>
        <v>0</v>
      </c>
      <c r="Y883" t="b">
        <f>AND(COUNTIF('Master list(no salts, metals)'!Y882,"&lt;=1"),IF(COUNTIF('Master list(no salts, metals)'!$K882:$Y882, "#N/A")=14,TRUE,FALSE))</f>
        <v>0</v>
      </c>
    </row>
    <row r="884" spans="11:25" x14ac:dyDescent="0.25">
      <c r="K884" t="b">
        <f>AND(COUNTIF('Master list(no salts, metals)'!K883,"&lt;=1"),IF(COUNTIF('Master list(no salts, metals)'!$K883:$Y883, "#N/A")=14,TRUE,FALSE))</f>
        <v>0</v>
      </c>
      <c r="L884" t="b">
        <f>AND(COUNTIF('Master list(no salts, metals)'!L883,"&lt;=1"),IF(COUNTIF('Master list(no salts, metals)'!$K883:$Y883, "#N/A")=14,TRUE,FALSE))</f>
        <v>0</v>
      </c>
      <c r="M884" t="b">
        <f>AND(COUNTIF('Master list(no salts, metals)'!M883,"&lt;=1"),IF(COUNTIF('Master list(no salts, metals)'!$K883:$Y883, "#N/A")=14,TRUE,FALSE))</f>
        <v>0</v>
      </c>
      <c r="N884" t="b">
        <f>AND(COUNTIF('Master list(no salts, metals)'!N883,"&lt;=1"),IF(COUNTIF('Master list(no salts, metals)'!$K883:$Y883, "#N/A")=14,TRUE,FALSE))</f>
        <v>0</v>
      </c>
      <c r="O884" t="b">
        <f>AND(COUNTIF('Master list(no salts, metals)'!O883,"&lt;=1"),IF(COUNTIF('Master list(no salts, metals)'!$K883:$Y883, "#N/A")=14,TRUE,FALSE))</f>
        <v>0</v>
      </c>
      <c r="P884" t="b">
        <f>AND(COUNTIF('Master list(no salts, metals)'!P883,"&lt;=1"),IF(COUNTIF('Master list(no salts, metals)'!$K883:$Y883, "#N/A")=14,TRUE,FALSE))</f>
        <v>0</v>
      </c>
      <c r="Q884" t="b">
        <f>AND(COUNTIF('Master list(no salts, metals)'!Q883,"&lt;=1"),IF(COUNTIF('Master list(no salts, metals)'!$K883:$Y883, "#N/A")=14,TRUE,FALSE))</f>
        <v>0</v>
      </c>
      <c r="R884" t="b">
        <f>AND(COUNTIF('Master list(no salts, metals)'!R883,"&lt;=1"),IF(COUNTIF('Master list(no salts, metals)'!$K883:$Y883, "#N/A")=14,TRUE,FALSE))</f>
        <v>0</v>
      </c>
      <c r="S884" t="b">
        <f>AND(COUNTIF('Master list(no salts, metals)'!S883,"&lt;=1"),IF(COUNTIF('Master list(no salts, metals)'!$K883:$Y883, "#N/A")=14,TRUE,FALSE))</f>
        <v>0</v>
      </c>
      <c r="T884" t="b">
        <f>AND(COUNTIF('Master list(no salts, metals)'!T883,"&lt;=1"),IF(COUNTIF('Master list(no salts, metals)'!$K883:$Y883, "#N/A")=14,TRUE,FALSE))</f>
        <v>1</v>
      </c>
      <c r="U884" t="b">
        <f>AND(COUNTIF('Master list(no salts, metals)'!U883,"&lt;=1"),IF(COUNTIF('Master list(no salts, metals)'!$K883:$Y883, "#N/A")=14,TRUE,FALSE))</f>
        <v>0</v>
      </c>
      <c r="V884" t="b">
        <f>AND(COUNTIF('Master list(no salts, metals)'!V883,"&lt;=1"),IF(COUNTIF('Master list(no salts, metals)'!$K883:$Y883, "#N/A")=14,TRUE,FALSE))</f>
        <v>0</v>
      </c>
      <c r="W884" t="b">
        <f>AND(COUNTIF('Master list(no salts, metals)'!W883,"&lt;=1"),IF(COUNTIF('Master list(no salts, metals)'!$K883:$Y883, "#N/A")=14,TRUE,FALSE))</f>
        <v>0</v>
      </c>
      <c r="X884" t="b">
        <f>AND(COUNTIF('Master list(no salts, metals)'!X883,"&lt;=1"),IF(COUNTIF('Master list(no salts, metals)'!$K883:$Y883, "#N/A")=14,TRUE,FALSE))</f>
        <v>0</v>
      </c>
      <c r="Y884" t="b">
        <f>AND(COUNTIF('Master list(no salts, metals)'!Y883,"&lt;=1"),IF(COUNTIF('Master list(no salts, metals)'!$K883:$Y883, "#N/A")=14,TRUE,FALSE))</f>
        <v>0</v>
      </c>
    </row>
    <row r="885" spans="11:25" x14ac:dyDescent="0.25">
      <c r="K885" t="b">
        <f>AND(COUNTIF('Master list(no salts, metals)'!K884,"&lt;=1"),IF(COUNTIF('Master list(no salts, metals)'!$K884:$Y884, "#N/A")=14,TRUE,FALSE))</f>
        <v>0</v>
      </c>
      <c r="L885" t="b">
        <f>AND(COUNTIF('Master list(no salts, metals)'!L884,"&lt;=1"),IF(COUNTIF('Master list(no salts, metals)'!$K884:$Y884, "#N/A")=14,TRUE,FALSE))</f>
        <v>0</v>
      </c>
      <c r="M885" t="b">
        <f>AND(COUNTIF('Master list(no salts, metals)'!M884,"&lt;=1"),IF(COUNTIF('Master list(no salts, metals)'!$K884:$Y884, "#N/A")=14,TRUE,FALSE))</f>
        <v>0</v>
      </c>
      <c r="N885" t="b">
        <f>AND(COUNTIF('Master list(no salts, metals)'!N884,"&lt;=1"),IF(COUNTIF('Master list(no salts, metals)'!$K884:$Y884, "#N/A")=14,TRUE,FALSE))</f>
        <v>0</v>
      </c>
      <c r="O885" t="b">
        <f>AND(COUNTIF('Master list(no salts, metals)'!O884,"&lt;=1"),IF(COUNTIF('Master list(no salts, metals)'!$K884:$Y884, "#N/A")=14,TRUE,FALSE))</f>
        <v>0</v>
      </c>
      <c r="P885" t="b">
        <f>AND(COUNTIF('Master list(no salts, metals)'!P884,"&lt;=1"),IF(COUNTIF('Master list(no salts, metals)'!$K884:$Y884, "#N/A")=14,TRUE,FALSE))</f>
        <v>0</v>
      </c>
      <c r="Q885" t="b">
        <f>AND(COUNTIF('Master list(no salts, metals)'!Q884,"&lt;=1"),IF(COUNTIF('Master list(no salts, metals)'!$K884:$Y884, "#N/A")=14,TRUE,FALSE))</f>
        <v>0</v>
      </c>
      <c r="R885" t="b">
        <f>AND(COUNTIF('Master list(no salts, metals)'!R884,"&lt;=1"),IF(COUNTIF('Master list(no salts, metals)'!$K884:$Y884, "#N/A")=14,TRUE,FALSE))</f>
        <v>0</v>
      </c>
      <c r="S885" t="b">
        <f>AND(COUNTIF('Master list(no salts, metals)'!S884,"&lt;=1"),IF(COUNTIF('Master list(no salts, metals)'!$K884:$Y884, "#N/A")=14,TRUE,FALSE))</f>
        <v>0</v>
      </c>
      <c r="T885" t="b">
        <f>AND(COUNTIF('Master list(no salts, metals)'!T884,"&lt;=1"),IF(COUNTIF('Master list(no salts, metals)'!$K884:$Y884, "#N/A")=14,TRUE,FALSE))</f>
        <v>1</v>
      </c>
      <c r="U885" t="b">
        <f>AND(COUNTIF('Master list(no salts, metals)'!U884,"&lt;=1"),IF(COUNTIF('Master list(no salts, metals)'!$K884:$Y884, "#N/A")=14,TRUE,FALSE))</f>
        <v>0</v>
      </c>
      <c r="V885" t="b">
        <f>AND(COUNTIF('Master list(no salts, metals)'!V884,"&lt;=1"),IF(COUNTIF('Master list(no salts, metals)'!$K884:$Y884, "#N/A")=14,TRUE,FALSE))</f>
        <v>0</v>
      </c>
      <c r="W885" t="b">
        <f>AND(COUNTIF('Master list(no salts, metals)'!W884,"&lt;=1"),IF(COUNTIF('Master list(no salts, metals)'!$K884:$Y884, "#N/A")=14,TRUE,FALSE))</f>
        <v>0</v>
      </c>
      <c r="X885" t="b">
        <f>AND(COUNTIF('Master list(no salts, metals)'!X884,"&lt;=1"),IF(COUNTIF('Master list(no salts, metals)'!$K884:$Y884, "#N/A")=14,TRUE,FALSE))</f>
        <v>0</v>
      </c>
      <c r="Y885" t="b">
        <f>AND(COUNTIF('Master list(no salts, metals)'!Y884,"&lt;=1"),IF(COUNTIF('Master list(no salts, metals)'!$K884:$Y884, "#N/A")=14,TRUE,FALSE))</f>
        <v>0</v>
      </c>
    </row>
    <row r="886" spans="11:25" x14ac:dyDescent="0.25">
      <c r="K886" t="b">
        <f>AND(COUNTIF('Master list(no salts, metals)'!K885,"&lt;=1"),IF(COUNTIF('Master list(no salts, metals)'!$K885:$Y885, "#N/A")=14,TRUE,FALSE))</f>
        <v>0</v>
      </c>
      <c r="L886" t="b">
        <f>AND(COUNTIF('Master list(no salts, metals)'!L885,"&lt;=1"),IF(COUNTIF('Master list(no salts, metals)'!$K885:$Y885, "#N/A")=14,TRUE,FALSE))</f>
        <v>0</v>
      </c>
      <c r="M886" t="b">
        <f>AND(COUNTIF('Master list(no salts, metals)'!M885,"&lt;=1"),IF(COUNTIF('Master list(no salts, metals)'!$K885:$Y885, "#N/A")=14,TRUE,FALSE))</f>
        <v>0</v>
      </c>
      <c r="N886" t="b">
        <f>AND(COUNTIF('Master list(no salts, metals)'!N885,"&lt;=1"),IF(COUNTIF('Master list(no salts, metals)'!$K885:$Y885, "#N/A")=14,TRUE,FALSE))</f>
        <v>0</v>
      </c>
      <c r="O886" t="b">
        <f>AND(COUNTIF('Master list(no salts, metals)'!O885,"&lt;=1"),IF(COUNTIF('Master list(no salts, metals)'!$K885:$Y885, "#N/A")=14,TRUE,FALSE))</f>
        <v>0</v>
      </c>
      <c r="P886" t="b">
        <f>AND(COUNTIF('Master list(no salts, metals)'!P885,"&lt;=1"),IF(COUNTIF('Master list(no salts, metals)'!$K885:$Y885, "#N/A")=14,TRUE,FALSE))</f>
        <v>0</v>
      </c>
      <c r="Q886" t="b">
        <f>AND(COUNTIF('Master list(no salts, metals)'!Q885,"&lt;=1"),IF(COUNTIF('Master list(no salts, metals)'!$K885:$Y885, "#N/A")=14,TRUE,FALSE))</f>
        <v>0</v>
      </c>
      <c r="R886" t="b">
        <f>AND(COUNTIF('Master list(no salts, metals)'!R885,"&lt;=1"),IF(COUNTIF('Master list(no salts, metals)'!$K885:$Y885, "#N/A")=14,TRUE,FALSE))</f>
        <v>0</v>
      </c>
      <c r="S886" t="b">
        <f>AND(COUNTIF('Master list(no salts, metals)'!S885,"&lt;=1"),IF(COUNTIF('Master list(no salts, metals)'!$K885:$Y885, "#N/A")=14,TRUE,FALSE))</f>
        <v>0</v>
      </c>
      <c r="T886" t="b">
        <f>AND(COUNTIF('Master list(no salts, metals)'!T885,"&lt;=1"),IF(COUNTIF('Master list(no salts, metals)'!$K885:$Y885, "#N/A")=14,TRUE,FALSE))</f>
        <v>1</v>
      </c>
      <c r="U886" t="b">
        <f>AND(COUNTIF('Master list(no salts, metals)'!U885,"&lt;=1"),IF(COUNTIF('Master list(no salts, metals)'!$K885:$Y885, "#N/A")=14,TRUE,FALSE))</f>
        <v>0</v>
      </c>
      <c r="V886" t="b">
        <f>AND(COUNTIF('Master list(no salts, metals)'!V885,"&lt;=1"),IF(COUNTIF('Master list(no salts, metals)'!$K885:$Y885, "#N/A")=14,TRUE,FALSE))</f>
        <v>0</v>
      </c>
      <c r="W886" t="b">
        <f>AND(COUNTIF('Master list(no salts, metals)'!W885,"&lt;=1"),IF(COUNTIF('Master list(no salts, metals)'!$K885:$Y885, "#N/A")=14,TRUE,FALSE))</f>
        <v>0</v>
      </c>
      <c r="X886" t="b">
        <f>AND(COUNTIF('Master list(no salts, metals)'!X885,"&lt;=1"),IF(COUNTIF('Master list(no salts, metals)'!$K885:$Y885, "#N/A")=14,TRUE,FALSE))</f>
        <v>0</v>
      </c>
      <c r="Y886" t="b">
        <f>AND(COUNTIF('Master list(no salts, metals)'!Y885,"&lt;=1"),IF(COUNTIF('Master list(no salts, metals)'!$K885:$Y885, "#N/A")=14,TRUE,FALSE))</f>
        <v>0</v>
      </c>
    </row>
    <row r="887" spans="11:25" x14ac:dyDescent="0.25">
      <c r="K887" t="b">
        <f>AND(COUNTIF('Master list(no salts, metals)'!K886,"&lt;=1"),IF(COUNTIF('Master list(no salts, metals)'!$K886:$Y886, "#N/A")=14,TRUE,FALSE))</f>
        <v>0</v>
      </c>
      <c r="L887" t="b">
        <f>AND(COUNTIF('Master list(no salts, metals)'!L886,"&lt;=1"),IF(COUNTIF('Master list(no salts, metals)'!$K886:$Y886, "#N/A")=14,TRUE,FALSE))</f>
        <v>0</v>
      </c>
      <c r="M887" t="b">
        <f>AND(COUNTIF('Master list(no salts, metals)'!M886,"&lt;=1"),IF(COUNTIF('Master list(no salts, metals)'!$K886:$Y886, "#N/A")=14,TRUE,FALSE))</f>
        <v>0</v>
      </c>
      <c r="N887" t="b">
        <f>AND(COUNTIF('Master list(no salts, metals)'!N886,"&lt;=1"),IF(COUNTIF('Master list(no salts, metals)'!$K886:$Y886, "#N/A")=14,TRUE,FALSE))</f>
        <v>0</v>
      </c>
      <c r="O887" t="b">
        <f>AND(COUNTIF('Master list(no salts, metals)'!O886,"&lt;=1"),IF(COUNTIF('Master list(no salts, metals)'!$K886:$Y886, "#N/A")=14,TRUE,FALSE))</f>
        <v>0</v>
      </c>
      <c r="P887" t="b">
        <f>AND(COUNTIF('Master list(no salts, metals)'!P886,"&lt;=1"),IF(COUNTIF('Master list(no salts, metals)'!$K886:$Y886, "#N/A")=14,TRUE,FALSE))</f>
        <v>0</v>
      </c>
      <c r="Q887" t="b">
        <f>AND(COUNTIF('Master list(no salts, metals)'!Q886,"&lt;=1"),IF(COUNTIF('Master list(no salts, metals)'!$K886:$Y886, "#N/A")=14,TRUE,FALSE))</f>
        <v>0</v>
      </c>
      <c r="R887" t="b">
        <f>AND(COUNTIF('Master list(no salts, metals)'!R886,"&lt;=1"),IF(COUNTIF('Master list(no salts, metals)'!$K886:$Y886, "#N/A")=14,TRUE,FALSE))</f>
        <v>0</v>
      </c>
      <c r="S887" t="b">
        <f>AND(COUNTIF('Master list(no salts, metals)'!S886,"&lt;=1"),IF(COUNTIF('Master list(no salts, metals)'!$K886:$Y886, "#N/A")=14,TRUE,FALSE))</f>
        <v>0</v>
      </c>
      <c r="T887" t="b">
        <f>AND(COUNTIF('Master list(no salts, metals)'!T886,"&lt;=1"),IF(COUNTIF('Master list(no salts, metals)'!$K886:$Y886, "#N/A")=14,TRUE,FALSE))</f>
        <v>0</v>
      </c>
      <c r="U887" t="b">
        <f>AND(COUNTIF('Master list(no salts, metals)'!U886,"&lt;=1"),IF(COUNTIF('Master list(no salts, metals)'!$K886:$Y886, "#N/A")=14,TRUE,FALSE))</f>
        <v>0</v>
      </c>
      <c r="V887" t="b">
        <f>AND(COUNTIF('Master list(no salts, metals)'!V886,"&lt;=1"),IF(COUNTIF('Master list(no salts, metals)'!$K886:$Y886, "#N/A")=14,TRUE,FALSE))</f>
        <v>0</v>
      </c>
      <c r="W887" t="b">
        <f>AND(COUNTIF('Master list(no salts, metals)'!W886,"&lt;=1"),IF(COUNTIF('Master list(no salts, metals)'!$K886:$Y886, "#N/A")=14,TRUE,FALSE))</f>
        <v>1</v>
      </c>
      <c r="X887" t="b">
        <f>AND(COUNTIF('Master list(no salts, metals)'!X886,"&lt;=1"),IF(COUNTIF('Master list(no salts, metals)'!$K886:$Y886, "#N/A")=14,TRUE,FALSE))</f>
        <v>0</v>
      </c>
      <c r="Y887" t="b">
        <f>AND(COUNTIF('Master list(no salts, metals)'!Y886,"&lt;=1"),IF(COUNTIF('Master list(no salts, metals)'!$K886:$Y886, "#N/A")=14,TRUE,FALSE))</f>
        <v>0</v>
      </c>
    </row>
    <row r="888" spans="11:25" x14ac:dyDescent="0.25">
      <c r="K888" t="b">
        <f>AND(COUNTIF('Master list(no salts, metals)'!K887,"&lt;=1"),IF(COUNTIF('Master list(no salts, metals)'!$K887:$Y887, "#N/A")=14,TRUE,FALSE))</f>
        <v>0</v>
      </c>
      <c r="L888" t="b">
        <f>AND(COUNTIF('Master list(no salts, metals)'!L887,"&lt;=1"),IF(COUNTIF('Master list(no salts, metals)'!$K887:$Y887, "#N/A")=14,TRUE,FALSE))</f>
        <v>0</v>
      </c>
      <c r="M888" t="b">
        <f>AND(COUNTIF('Master list(no salts, metals)'!M887,"&lt;=1"),IF(COUNTIF('Master list(no salts, metals)'!$K887:$Y887, "#N/A")=14,TRUE,FALSE))</f>
        <v>0</v>
      </c>
      <c r="N888" t="b">
        <f>AND(COUNTIF('Master list(no salts, metals)'!N887,"&lt;=1"),IF(COUNTIF('Master list(no salts, metals)'!$K887:$Y887, "#N/A")=14,TRUE,FALSE))</f>
        <v>0</v>
      </c>
      <c r="O888" t="b">
        <f>AND(COUNTIF('Master list(no salts, metals)'!O887,"&lt;=1"),IF(COUNTIF('Master list(no salts, metals)'!$K887:$Y887, "#N/A")=14,TRUE,FALSE))</f>
        <v>0</v>
      </c>
      <c r="P888" t="b">
        <f>AND(COUNTIF('Master list(no salts, metals)'!P887,"&lt;=1"),IF(COUNTIF('Master list(no salts, metals)'!$K887:$Y887, "#N/A")=14,TRUE,FALSE))</f>
        <v>0</v>
      </c>
      <c r="Q888" t="b">
        <f>AND(COUNTIF('Master list(no salts, metals)'!Q887,"&lt;=1"),IF(COUNTIF('Master list(no salts, metals)'!$K887:$Y887, "#N/A")=14,TRUE,FALSE))</f>
        <v>0</v>
      </c>
      <c r="R888" t="b">
        <f>AND(COUNTIF('Master list(no salts, metals)'!R887,"&lt;=1"),IF(COUNTIF('Master list(no salts, metals)'!$K887:$Y887, "#N/A")=14,TRUE,FALSE))</f>
        <v>0</v>
      </c>
      <c r="S888" t="b">
        <f>AND(COUNTIF('Master list(no salts, metals)'!S887,"&lt;=1"),IF(COUNTIF('Master list(no salts, metals)'!$K887:$Y887, "#N/A")=14,TRUE,FALSE))</f>
        <v>0</v>
      </c>
      <c r="T888" t="b">
        <f>AND(COUNTIF('Master list(no salts, metals)'!T887,"&lt;=1"),IF(COUNTIF('Master list(no salts, metals)'!$K887:$Y887, "#N/A")=14,TRUE,FALSE))</f>
        <v>0</v>
      </c>
      <c r="U888" t="b">
        <f>AND(COUNTIF('Master list(no salts, metals)'!U887,"&lt;=1"),IF(COUNTIF('Master list(no salts, metals)'!$K887:$Y887, "#N/A")=14,TRUE,FALSE))</f>
        <v>0</v>
      </c>
      <c r="V888" t="b">
        <f>AND(COUNTIF('Master list(no salts, metals)'!V887,"&lt;=1"),IF(COUNTIF('Master list(no salts, metals)'!$K887:$Y887, "#N/A")=14,TRUE,FALSE))</f>
        <v>0</v>
      </c>
      <c r="W888" t="b">
        <f>AND(COUNTIF('Master list(no salts, metals)'!W887,"&lt;=1"),IF(COUNTIF('Master list(no salts, metals)'!$K887:$Y887, "#N/A")=14,TRUE,FALSE))</f>
        <v>1</v>
      </c>
      <c r="X888" t="b">
        <f>AND(COUNTIF('Master list(no salts, metals)'!X887,"&lt;=1"),IF(COUNTIF('Master list(no salts, metals)'!$K887:$Y887, "#N/A")=14,TRUE,FALSE))</f>
        <v>0</v>
      </c>
      <c r="Y888" t="b">
        <f>AND(COUNTIF('Master list(no salts, metals)'!Y887,"&lt;=1"),IF(COUNTIF('Master list(no salts, metals)'!$K887:$Y887, "#N/A")=14,TRUE,FALSE))</f>
        <v>0</v>
      </c>
    </row>
    <row r="889" spans="11:25" x14ac:dyDescent="0.25">
      <c r="K889" t="b">
        <f>AND(COUNTIF('Master list(no salts, metals)'!K888,"&lt;=1"),IF(COUNTIF('Master list(no salts, metals)'!$K888:$Y888, "#N/A")=14,TRUE,FALSE))</f>
        <v>1</v>
      </c>
      <c r="L889" t="b">
        <f>AND(COUNTIF('Master list(no salts, metals)'!L888,"&lt;=1"),IF(COUNTIF('Master list(no salts, metals)'!$K888:$Y888, "#N/A")=14,TRUE,FALSE))</f>
        <v>0</v>
      </c>
      <c r="M889" t="b">
        <f>AND(COUNTIF('Master list(no salts, metals)'!M888,"&lt;=1"),IF(COUNTIF('Master list(no salts, metals)'!$K888:$Y888, "#N/A")=14,TRUE,FALSE))</f>
        <v>0</v>
      </c>
      <c r="N889" t="b">
        <f>AND(COUNTIF('Master list(no salts, metals)'!N888,"&lt;=1"),IF(COUNTIF('Master list(no salts, metals)'!$K888:$Y888, "#N/A")=14,TRUE,FALSE))</f>
        <v>0</v>
      </c>
      <c r="O889" t="b">
        <f>AND(COUNTIF('Master list(no salts, metals)'!O888,"&lt;=1"),IF(COUNTIF('Master list(no salts, metals)'!$K888:$Y888, "#N/A")=14,TRUE,FALSE))</f>
        <v>0</v>
      </c>
      <c r="P889" t="b">
        <f>AND(COUNTIF('Master list(no salts, metals)'!P888,"&lt;=1"),IF(COUNTIF('Master list(no salts, metals)'!$K888:$Y888, "#N/A")=14,TRUE,FALSE))</f>
        <v>0</v>
      </c>
      <c r="Q889" t="b">
        <f>AND(COUNTIF('Master list(no salts, metals)'!Q888,"&lt;=1"),IF(COUNTIF('Master list(no salts, metals)'!$K888:$Y888, "#N/A")=14,TRUE,FALSE))</f>
        <v>0</v>
      </c>
      <c r="R889" t="b">
        <f>AND(COUNTIF('Master list(no salts, metals)'!R888,"&lt;=1"),IF(COUNTIF('Master list(no salts, metals)'!$K888:$Y888, "#N/A")=14,TRUE,FALSE))</f>
        <v>0</v>
      </c>
      <c r="S889" t="b">
        <f>AND(COUNTIF('Master list(no salts, metals)'!S888,"&lt;=1"),IF(COUNTIF('Master list(no salts, metals)'!$K888:$Y888, "#N/A")=14,TRUE,FALSE))</f>
        <v>0</v>
      </c>
      <c r="T889" t="b">
        <f>AND(COUNTIF('Master list(no salts, metals)'!T888,"&lt;=1"),IF(COUNTIF('Master list(no salts, metals)'!$K888:$Y888, "#N/A")=14,TRUE,FALSE))</f>
        <v>0</v>
      </c>
      <c r="U889" t="b">
        <f>AND(COUNTIF('Master list(no salts, metals)'!U888,"&lt;=1"),IF(COUNTIF('Master list(no salts, metals)'!$K888:$Y888, "#N/A")=14,TRUE,FALSE))</f>
        <v>0</v>
      </c>
      <c r="V889" t="b">
        <f>AND(COUNTIF('Master list(no salts, metals)'!V888,"&lt;=1"),IF(COUNTIF('Master list(no salts, metals)'!$K888:$Y888, "#N/A")=14,TRUE,FALSE))</f>
        <v>0</v>
      </c>
      <c r="W889" t="b">
        <f>AND(COUNTIF('Master list(no salts, metals)'!W888,"&lt;=1"),IF(COUNTIF('Master list(no salts, metals)'!$K888:$Y888, "#N/A")=14,TRUE,FALSE))</f>
        <v>0</v>
      </c>
      <c r="X889" t="b">
        <f>AND(COUNTIF('Master list(no salts, metals)'!X888,"&lt;=1"),IF(COUNTIF('Master list(no salts, metals)'!$K888:$Y888, "#N/A")=14,TRUE,FALSE))</f>
        <v>0</v>
      </c>
      <c r="Y889" t="b">
        <f>AND(COUNTIF('Master list(no salts, metals)'!Y888,"&lt;=1"),IF(COUNTIF('Master list(no salts, metals)'!$K888:$Y888, "#N/A")=14,TRUE,FALSE))</f>
        <v>0</v>
      </c>
    </row>
    <row r="890" spans="11:25" x14ac:dyDescent="0.25">
      <c r="K890" t="b">
        <f>AND(COUNTIF('Master list(no salts, metals)'!K889,"&lt;=1"),IF(COUNTIF('Master list(no salts, metals)'!$K889:$Y889, "#N/A")=14,TRUE,FALSE))</f>
        <v>0</v>
      </c>
      <c r="L890" t="b">
        <f>AND(COUNTIF('Master list(no salts, metals)'!L889,"&lt;=1"),IF(COUNTIF('Master list(no salts, metals)'!$K889:$Y889, "#N/A")=14,TRUE,FALSE))</f>
        <v>0</v>
      </c>
      <c r="M890" t="b">
        <f>AND(COUNTIF('Master list(no salts, metals)'!M889,"&lt;=1"),IF(COUNTIF('Master list(no salts, metals)'!$K889:$Y889, "#N/A")=14,TRUE,FALSE))</f>
        <v>0</v>
      </c>
      <c r="N890" t="b">
        <f>AND(COUNTIF('Master list(no salts, metals)'!N889,"&lt;=1"),IF(COUNTIF('Master list(no salts, metals)'!$K889:$Y889, "#N/A")=14,TRUE,FALSE))</f>
        <v>0</v>
      </c>
      <c r="O890" t="b">
        <f>AND(COUNTIF('Master list(no salts, metals)'!O889,"&lt;=1"),IF(COUNTIF('Master list(no salts, metals)'!$K889:$Y889, "#N/A")=14,TRUE,FALSE))</f>
        <v>0</v>
      </c>
      <c r="P890" t="b">
        <f>AND(COUNTIF('Master list(no salts, metals)'!P889,"&lt;=1"),IF(COUNTIF('Master list(no salts, metals)'!$K889:$Y889, "#N/A")=14,TRUE,FALSE))</f>
        <v>0</v>
      </c>
      <c r="Q890" t="b">
        <f>AND(COUNTIF('Master list(no salts, metals)'!Q889,"&lt;=1"),IF(COUNTIF('Master list(no salts, metals)'!$K889:$Y889, "#N/A")=14,TRUE,FALSE))</f>
        <v>0</v>
      </c>
      <c r="R890" t="b">
        <f>AND(COUNTIF('Master list(no salts, metals)'!R889,"&lt;=1"),IF(COUNTIF('Master list(no salts, metals)'!$K889:$Y889, "#N/A")=14,TRUE,FALSE))</f>
        <v>0</v>
      </c>
      <c r="S890" t="b">
        <f>AND(COUNTIF('Master list(no salts, metals)'!S889,"&lt;=1"),IF(COUNTIF('Master list(no salts, metals)'!$K889:$Y889, "#N/A")=14,TRUE,FALSE))</f>
        <v>0</v>
      </c>
      <c r="T890" t="b">
        <f>AND(COUNTIF('Master list(no salts, metals)'!T889,"&lt;=1"),IF(COUNTIF('Master list(no salts, metals)'!$K889:$Y889, "#N/A")=14,TRUE,FALSE))</f>
        <v>0</v>
      </c>
      <c r="U890" t="b">
        <f>AND(COUNTIF('Master list(no salts, metals)'!U889,"&lt;=1"),IF(COUNTIF('Master list(no salts, metals)'!$K889:$Y889, "#N/A")=14,TRUE,FALSE))</f>
        <v>0</v>
      </c>
      <c r="V890" t="b">
        <f>AND(COUNTIF('Master list(no salts, metals)'!V889,"&lt;=1"),IF(COUNTIF('Master list(no salts, metals)'!$K889:$Y889, "#N/A")=14,TRUE,FALSE))</f>
        <v>0</v>
      </c>
      <c r="W890" t="b">
        <f>AND(COUNTIF('Master list(no salts, metals)'!W889,"&lt;=1"),IF(COUNTIF('Master list(no salts, metals)'!$K889:$Y889, "#N/A")=14,TRUE,FALSE))</f>
        <v>1</v>
      </c>
      <c r="X890" t="b">
        <f>AND(COUNTIF('Master list(no salts, metals)'!X889,"&lt;=1"),IF(COUNTIF('Master list(no salts, metals)'!$K889:$Y889, "#N/A")=14,TRUE,FALSE))</f>
        <v>0</v>
      </c>
      <c r="Y890" t="b">
        <f>AND(COUNTIF('Master list(no salts, metals)'!Y889,"&lt;=1"),IF(COUNTIF('Master list(no salts, metals)'!$K889:$Y889, "#N/A")=14,TRUE,FALSE))</f>
        <v>0</v>
      </c>
    </row>
    <row r="891" spans="11:25" x14ac:dyDescent="0.25">
      <c r="K891" t="b">
        <f>AND(COUNTIF('Master list(no salts, metals)'!K890,"&lt;=1"),IF(COUNTIF('Master list(no salts, metals)'!$K890:$Y890, "#N/A")=14,TRUE,FALSE))</f>
        <v>0</v>
      </c>
      <c r="L891" t="b">
        <f>AND(COUNTIF('Master list(no salts, metals)'!L890,"&lt;=1"),IF(COUNTIF('Master list(no salts, metals)'!$K890:$Y890, "#N/A")=14,TRUE,FALSE))</f>
        <v>0</v>
      </c>
      <c r="M891" t="b">
        <f>AND(COUNTIF('Master list(no salts, metals)'!M890,"&lt;=1"),IF(COUNTIF('Master list(no salts, metals)'!$K890:$Y890, "#N/A")=14,TRUE,FALSE))</f>
        <v>0</v>
      </c>
      <c r="N891" t="b">
        <f>AND(COUNTIF('Master list(no salts, metals)'!N890,"&lt;=1"),IF(COUNTIF('Master list(no salts, metals)'!$K890:$Y890, "#N/A")=14,TRUE,FALSE))</f>
        <v>0</v>
      </c>
      <c r="O891" t="b">
        <f>AND(COUNTIF('Master list(no salts, metals)'!O890,"&lt;=1"),IF(COUNTIF('Master list(no salts, metals)'!$K890:$Y890, "#N/A")=14,TRUE,FALSE))</f>
        <v>0</v>
      </c>
      <c r="P891" t="b">
        <f>AND(COUNTIF('Master list(no salts, metals)'!P890,"&lt;=1"),IF(COUNTIF('Master list(no salts, metals)'!$K890:$Y890, "#N/A")=14,TRUE,FALSE))</f>
        <v>0</v>
      </c>
      <c r="Q891" t="b">
        <f>AND(COUNTIF('Master list(no salts, metals)'!Q890,"&lt;=1"),IF(COUNTIF('Master list(no salts, metals)'!$K890:$Y890, "#N/A")=14,TRUE,FALSE))</f>
        <v>0</v>
      </c>
      <c r="R891" t="b">
        <f>AND(COUNTIF('Master list(no salts, metals)'!R890,"&lt;=1"),IF(COUNTIF('Master list(no salts, metals)'!$K890:$Y890, "#N/A")=14,TRUE,FALSE))</f>
        <v>0</v>
      </c>
      <c r="S891" t="b">
        <f>AND(COUNTIF('Master list(no salts, metals)'!S890,"&lt;=1"),IF(COUNTIF('Master list(no salts, metals)'!$K890:$Y890, "#N/A")=14,TRUE,FALSE))</f>
        <v>0</v>
      </c>
      <c r="T891" t="b">
        <f>AND(COUNTIF('Master list(no salts, metals)'!T890,"&lt;=1"),IF(COUNTIF('Master list(no salts, metals)'!$K890:$Y890, "#N/A")=14,TRUE,FALSE))</f>
        <v>1</v>
      </c>
      <c r="U891" t="b">
        <f>AND(COUNTIF('Master list(no salts, metals)'!U890,"&lt;=1"),IF(COUNTIF('Master list(no salts, metals)'!$K890:$Y890, "#N/A")=14,TRUE,FALSE))</f>
        <v>0</v>
      </c>
      <c r="V891" t="b">
        <f>AND(COUNTIF('Master list(no salts, metals)'!V890,"&lt;=1"),IF(COUNTIF('Master list(no salts, metals)'!$K890:$Y890, "#N/A")=14,TRUE,FALSE))</f>
        <v>0</v>
      </c>
      <c r="W891" t="b">
        <f>AND(COUNTIF('Master list(no salts, metals)'!W890,"&lt;=1"),IF(COUNTIF('Master list(no salts, metals)'!$K890:$Y890, "#N/A")=14,TRUE,FALSE))</f>
        <v>0</v>
      </c>
      <c r="X891" t="b">
        <f>AND(COUNTIF('Master list(no salts, metals)'!X890,"&lt;=1"),IF(COUNTIF('Master list(no salts, metals)'!$K890:$Y890, "#N/A")=14,TRUE,FALSE))</f>
        <v>0</v>
      </c>
      <c r="Y891" t="b">
        <f>AND(COUNTIF('Master list(no salts, metals)'!Y890,"&lt;=1"),IF(COUNTIF('Master list(no salts, metals)'!$K890:$Y890, "#N/A")=14,TRUE,FALSE))</f>
        <v>0</v>
      </c>
    </row>
    <row r="892" spans="11:25" x14ac:dyDescent="0.25">
      <c r="K892" t="b">
        <f>AND(COUNTIF('Master list(no salts, metals)'!K891,"&lt;=1"),IF(COUNTIF('Master list(no salts, metals)'!$K891:$Y891, "#N/A")=14,TRUE,FALSE))</f>
        <v>0</v>
      </c>
      <c r="L892" t="b">
        <f>AND(COUNTIF('Master list(no salts, metals)'!L891,"&lt;=1"),IF(COUNTIF('Master list(no salts, metals)'!$K891:$Y891, "#N/A")=14,TRUE,FALSE))</f>
        <v>0</v>
      </c>
      <c r="M892" t="b">
        <f>AND(COUNTIF('Master list(no salts, metals)'!M891,"&lt;=1"),IF(COUNTIF('Master list(no salts, metals)'!$K891:$Y891, "#N/A")=14,TRUE,FALSE))</f>
        <v>0</v>
      </c>
      <c r="N892" t="b">
        <f>AND(COUNTIF('Master list(no salts, metals)'!N891,"&lt;=1"),IF(COUNTIF('Master list(no salts, metals)'!$K891:$Y891, "#N/A")=14,TRUE,FALSE))</f>
        <v>0</v>
      </c>
      <c r="O892" t="b">
        <f>AND(COUNTIF('Master list(no salts, metals)'!O891,"&lt;=1"),IF(COUNTIF('Master list(no salts, metals)'!$K891:$Y891, "#N/A")=14,TRUE,FALSE))</f>
        <v>0</v>
      </c>
      <c r="P892" t="b">
        <f>AND(COUNTIF('Master list(no salts, metals)'!P891,"&lt;=1"),IF(COUNTIF('Master list(no salts, metals)'!$K891:$Y891, "#N/A")=14,TRUE,FALSE))</f>
        <v>0</v>
      </c>
      <c r="Q892" t="b">
        <f>AND(COUNTIF('Master list(no salts, metals)'!Q891,"&lt;=1"),IF(COUNTIF('Master list(no salts, metals)'!$K891:$Y891, "#N/A")=14,TRUE,FALSE))</f>
        <v>0</v>
      </c>
      <c r="R892" t="b">
        <f>AND(COUNTIF('Master list(no salts, metals)'!R891,"&lt;=1"),IF(COUNTIF('Master list(no salts, metals)'!$K891:$Y891, "#N/A")=14,TRUE,FALSE))</f>
        <v>0</v>
      </c>
      <c r="S892" t="b">
        <f>AND(COUNTIF('Master list(no salts, metals)'!S891,"&lt;=1"),IF(COUNTIF('Master list(no salts, metals)'!$K891:$Y891, "#N/A")=14,TRUE,FALSE))</f>
        <v>0</v>
      </c>
      <c r="T892" t="b">
        <f>AND(COUNTIF('Master list(no salts, metals)'!T891,"&lt;=1"),IF(COUNTIF('Master list(no salts, metals)'!$K891:$Y891, "#N/A")=14,TRUE,FALSE))</f>
        <v>1</v>
      </c>
      <c r="U892" t="b">
        <f>AND(COUNTIF('Master list(no salts, metals)'!U891,"&lt;=1"),IF(COUNTIF('Master list(no salts, metals)'!$K891:$Y891, "#N/A")=14,TRUE,FALSE))</f>
        <v>0</v>
      </c>
      <c r="V892" t="b">
        <f>AND(COUNTIF('Master list(no salts, metals)'!V891,"&lt;=1"),IF(COUNTIF('Master list(no salts, metals)'!$K891:$Y891, "#N/A")=14,TRUE,FALSE))</f>
        <v>0</v>
      </c>
      <c r="W892" t="b">
        <f>AND(COUNTIF('Master list(no salts, metals)'!W891,"&lt;=1"),IF(COUNTIF('Master list(no salts, metals)'!$K891:$Y891, "#N/A")=14,TRUE,FALSE))</f>
        <v>0</v>
      </c>
      <c r="X892" t="b">
        <f>AND(COUNTIF('Master list(no salts, metals)'!X891,"&lt;=1"),IF(COUNTIF('Master list(no salts, metals)'!$K891:$Y891, "#N/A")=14,TRUE,FALSE))</f>
        <v>0</v>
      </c>
      <c r="Y892" t="b">
        <f>AND(COUNTIF('Master list(no salts, metals)'!Y891,"&lt;=1"),IF(COUNTIF('Master list(no salts, metals)'!$K891:$Y891, "#N/A")=14,TRUE,FALSE))</f>
        <v>0</v>
      </c>
    </row>
    <row r="893" spans="11:25" x14ac:dyDescent="0.25">
      <c r="K893" t="b">
        <f>AND(COUNTIF('Master list(no salts, metals)'!K892,"&lt;=1"),IF(COUNTIF('Master list(no salts, metals)'!$K892:$Y892, "#N/A")=14,TRUE,FALSE))</f>
        <v>0</v>
      </c>
      <c r="L893" t="b">
        <f>AND(COUNTIF('Master list(no salts, metals)'!L892,"&lt;=1"),IF(COUNTIF('Master list(no salts, metals)'!$K892:$Y892, "#N/A")=14,TRUE,FALSE))</f>
        <v>0</v>
      </c>
      <c r="M893" t="b">
        <f>AND(COUNTIF('Master list(no salts, metals)'!M892,"&lt;=1"),IF(COUNTIF('Master list(no salts, metals)'!$K892:$Y892, "#N/A")=14,TRUE,FALSE))</f>
        <v>0</v>
      </c>
      <c r="N893" t="b">
        <f>AND(COUNTIF('Master list(no salts, metals)'!N892,"&lt;=1"),IF(COUNTIF('Master list(no salts, metals)'!$K892:$Y892, "#N/A")=14,TRUE,FALSE))</f>
        <v>0</v>
      </c>
      <c r="O893" t="b">
        <f>AND(COUNTIF('Master list(no salts, metals)'!O892,"&lt;=1"),IF(COUNTIF('Master list(no salts, metals)'!$K892:$Y892, "#N/A")=14,TRUE,FALSE))</f>
        <v>0</v>
      </c>
      <c r="P893" t="b">
        <f>AND(COUNTIF('Master list(no salts, metals)'!P892,"&lt;=1"),IF(COUNTIF('Master list(no salts, metals)'!$K892:$Y892, "#N/A")=14,TRUE,FALSE))</f>
        <v>0</v>
      </c>
      <c r="Q893" t="b">
        <f>AND(COUNTIF('Master list(no salts, metals)'!Q892,"&lt;=1"),IF(COUNTIF('Master list(no salts, metals)'!$K892:$Y892, "#N/A")=14,TRUE,FALSE))</f>
        <v>0</v>
      </c>
      <c r="R893" t="b">
        <f>AND(COUNTIF('Master list(no salts, metals)'!R892,"&lt;=1"),IF(COUNTIF('Master list(no salts, metals)'!$K892:$Y892, "#N/A")=14,TRUE,FALSE))</f>
        <v>0</v>
      </c>
      <c r="S893" t="b">
        <f>AND(COUNTIF('Master list(no salts, metals)'!S892,"&lt;=1"),IF(COUNTIF('Master list(no salts, metals)'!$K892:$Y892, "#N/A")=14,TRUE,FALSE))</f>
        <v>0</v>
      </c>
      <c r="T893" t="b">
        <f>AND(COUNTIF('Master list(no salts, metals)'!T892,"&lt;=1"),IF(COUNTIF('Master list(no salts, metals)'!$K892:$Y892, "#N/A")=14,TRUE,FALSE))</f>
        <v>0</v>
      </c>
      <c r="U893" t="b">
        <f>AND(COUNTIF('Master list(no salts, metals)'!U892,"&lt;=1"),IF(COUNTIF('Master list(no salts, metals)'!$K892:$Y892, "#N/A")=14,TRUE,FALSE))</f>
        <v>0</v>
      </c>
      <c r="V893" t="b">
        <f>AND(COUNTIF('Master list(no salts, metals)'!V892,"&lt;=1"),IF(COUNTIF('Master list(no salts, metals)'!$K892:$Y892, "#N/A")=14,TRUE,FALSE))</f>
        <v>0</v>
      </c>
      <c r="W893" t="b">
        <f>AND(COUNTIF('Master list(no salts, metals)'!W892,"&lt;=1"),IF(COUNTIF('Master list(no salts, metals)'!$K892:$Y892, "#N/A")=14,TRUE,FALSE))</f>
        <v>0</v>
      </c>
      <c r="X893" t="b">
        <f>AND(COUNTIF('Master list(no salts, metals)'!X892,"&lt;=1"),IF(COUNTIF('Master list(no salts, metals)'!$K892:$Y892, "#N/A")=14,TRUE,FALSE))</f>
        <v>0</v>
      </c>
      <c r="Y893" t="b">
        <f>AND(COUNTIF('Master list(no salts, metals)'!Y892,"&lt;=1"),IF(COUNTIF('Master list(no salts, metals)'!$K892:$Y892, "#N/A")=14,TRUE,FALSE))</f>
        <v>0</v>
      </c>
    </row>
    <row r="894" spans="11:25" x14ac:dyDescent="0.25">
      <c r="K894" t="b">
        <f>AND(COUNTIF('Master list(no salts, metals)'!K893,"&lt;=1"),IF(COUNTIF('Master list(no salts, metals)'!$K893:$Y893, "#N/A")=14,TRUE,FALSE))</f>
        <v>0</v>
      </c>
      <c r="L894" t="b">
        <f>AND(COUNTIF('Master list(no salts, metals)'!L893,"&lt;=1"),IF(COUNTIF('Master list(no salts, metals)'!$K893:$Y893, "#N/A")=14,TRUE,FALSE))</f>
        <v>0</v>
      </c>
      <c r="M894" t="b">
        <f>AND(COUNTIF('Master list(no salts, metals)'!M893,"&lt;=1"),IF(COUNTIF('Master list(no salts, metals)'!$K893:$Y893, "#N/A")=14,TRUE,FALSE))</f>
        <v>0</v>
      </c>
      <c r="N894" t="b">
        <f>AND(COUNTIF('Master list(no salts, metals)'!N893,"&lt;=1"),IF(COUNTIF('Master list(no salts, metals)'!$K893:$Y893, "#N/A")=14,TRUE,FALSE))</f>
        <v>0</v>
      </c>
      <c r="O894" t="b">
        <f>AND(COUNTIF('Master list(no salts, metals)'!O893,"&lt;=1"),IF(COUNTIF('Master list(no salts, metals)'!$K893:$Y893, "#N/A")=14,TRUE,FALSE))</f>
        <v>0</v>
      </c>
      <c r="P894" t="b">
        <f>AND(COUNTIF('Master list(no salts, metals)'!P893,"&lt;=1"),IF(COUNTIF('Master list(no salts, metals)'!$K893:$Y893, "#N/A")=14,TRUE,FALSE))</f>
        <v>0</v>
      </c>
      <c r="Q894" t="b">
        <f>AND(COUNTIF('Master list(no salts, metals)'!Q893,"&lt;=1"),IF(COUNTIF('Master list(no salts, metals)'!$K893:$Y893, "#N/A")=14,TRUE,FALSE))</f>
        <v>0</v>
      </c>
      <c r="R894" t="b">
        <f>AND(COUNTIF('Master list(no salts, metals)'!R893,"&lt;=1"),IF(COUNTIF('Master list(no salts, metals)'!$K893:$Y893, "#N/A")=14,TRUE,FALSE))</f>
        <v>0</v>
      </c>
      <c r="S894" t="b">
        <f>AND(COUNTIF('Master list(no salts, metals)'!S893,"&lt;=1"),IF(COUNTIF('Master list(no salts, metals)'!$K893:$Y893, "#N/A")=14,TRUE,FALSE))</f>
        <v>0</v>
      </c>
      <c r="T894" t="b">
        <f>AND(COUNTIF('Master list(no salts, metals)'!T893,"&lt;=1"),IF(COUNTIF('Master list(no salts, metals)'!$K893:$Y893, "#N/A")=14,TRUE,FALSE))</f>
        <v>0</v>
      </c>
      <c r="U894" t="b">
        <f>AND(COUNTIF('Master list(no salts, metals)'!U893,"&lt;=1"),IF(COUNTIF('Master list(no salts, metals)'!$K893:$Y893, "#N/A")=14,TRUE,FALSE))</f>
        <v>0</v>
      </c>
      <c r="V894" t="b">
        <f>AND(COUNTIF('Master list(no salts, metals)'!V893,"&lt;=1"),IF(COUNTIF('Master list(no salts, metals)'!$K893:$Y893, "#N/A")=14,TRUE,FALSE))</f>
        <v>0</v>
      </c>
      <c r="W894" t="b">
        <f>AND(COUNTIF('Master list(no salts, metals)'!W893,"&lt;=1"),IF(COUNTIF('Master list(no salts, metals)'!$K893:$Y893, "#N/A")=14,TRUE,FALSE))</f>
        <v>1</v>
      </c>
      <c r="X894" t="b">
        <f>AND(COUNTIF('Master list(no salts, metals)'!X893,"&lt;=1"),IF(COUNTIF('Master list(no salts, metals)'!$K893:$Y893, "#N/A")=14,TRUE,FALSE))</f>
        <v>0</v>
      </c>
      <c r="Y894" t="b">
        <f>AND(COUNTIF('Master list(no salts, metals)'!Y893,"&lt;=1"),IF(COUNTIF('Master list(no salts, metals)'!$K893:$Y893, "#N/A")=14,TRUE,FALSE))</f>
        <v>0</v>
      </c>
    </row>
    <row r="895" spans="11:25" x14ac:dyDescent="0.25">
      <c r="K895" t="b">
        <f>AND(COUNTIF('Master list(no salts, metals)'!K894,"&lt;=1"),IF(COUNTIF('Master list(no salts, metals)'!$K894:$Y894, "#N/A")=14,TRUE,FALSE))</f>
        <v>0</v>
      </c>
      <c r="L895" t="b">
        <f>AND(COUNTIF('Master list(no salts, metals)'!L894,"&lt;=1"),IF(COUNTIF('Master list(no salts, metals)'!$K894:$Y894, "#N/A")=14,TRUE,FALSE))</f>
        <v>0</v>
      </c>
      <c r="M895" t="b">
        <f>AND(COUNTIF('Master list(no salts, metals)'!M894,"&lt;=1"),IF(COUNTIF('Master list(no salts, metals)'!$K894:$Y894, "#N/A")=14,TRUE,FALSE))</f>
        <v>0</v>
      </c>
      <c r="N895" t="b">
        <f>AND(COUNTIF('Master list(no salts, metals)'!N894,"&lt;=1"),IF(COUNTIF('Master list(no salts, metals)'!$K894:$Y894, "#N/A")=14,TRUE,FALSE))</f>
        <v>0</v>
      </c>
      <c r="O895" t="b">
        <f>AND(COUNTIF('Master list(no salts, metals)'!O894,"&lt;=1"),IF(COUNTIF('Master list(no salts, metals)'!$K894:$Y894, "#N/A")=14,TRUE,FALSE))</f>
        <v>0</v>
      </c>
      <c r="P895" t="b">
        <f>AND(COUNTIF('Master list(no salts, metals)'!P894,"&lt;=1"),IF(COUNTIF('Master list(no salts, metals)'!$K894:$Y894, "#N/A")=14,TRUE,FALSE))</f>
        <v>0</v>
      </c>
      <c r="Q895" t="b">
        <f>AND(COUNTIF('Master list(no salts, metals)'!Q894,"&lt;=1"),IF(COUNTIF('Master list(no salts, metals)'!$K894:$Y894, "#N/A")=14,TRUE,FALSE))</f>
        <v>0</v>
      </c>
      <c r="R895" t="b">
        <f>AND(COUNTIF('Master list(no salts, metals)'!R894,"&lt;=1"),IF(COUNTIF('Master list(no salts, metals)'!$K894:$Y894, "#N/A")=14,TRUE,FALSE))</f>
        <v>0</v>
      </c>
      <c r="S895" t="b">
        <f>AND(COUNTIF('Master list(no salts, metals)'!S894,"&lt;=1"),IF(COUNTIF('Master list(no salts, metals)'!$K894:$Y894, "#N/A")=14,TRUE,FALSE))</f>
        <v>0</v>
      </c>
      <c r="T895" t="b">
        <f>AND(COUNTIF('Master list(no salts, metals)'!T894,"&lt;=1"),IF(COUNTIF('Master list(no salts, metals)'!$K894:$Y894, "#N/A")=14,TRUE,FALSE))</f>
        <v>0</v>
      </c>
      <c r="U895" t="b">
        <f>AND(COUNTIF('Master list(no salts, metals)'!U894,"&lt;=1"),IF(COUNTIF('Master list(no salts, metals)'!$K894:$Y894, "#N/A")=14,TRUE,FALSE))</f>
        <v>0</v>
      </c>
      <c r="V895" t="b">
        <f>AND(COUNTIF('Master list(no salts, metals)'!V894,"&lt;=1"),IF(COUNTIF('Master list(no salts, metals)'!$K894:$Y894, "#N/A")=14,TRUE,FALSE))</f>
        <v>0</v>
      </c>
      <c r="W895" t="b">
        <f>AND(COUNTIF('Master list(no salts, metals)'!W894,"&lt;=1"),IF(COUNTIF('Master list(no salts, metals)'!$K894:$Y894, "#N/A")=14,TRUE,FALSE))</f>
        <v>0</v>
      </c>
      <c r="X895" t="b">
        <f>AND(COUNTIF('Master list(no salts, metals)'!X894,"&lt;=1"),IF(COUNTIF('Master list(no salts, metals)'!$K894:$Y894, "#N/A")=14,TRUE,FALSE))</f>
        <v>1</v>
      </c>
      <c r="Y895" t="b">
        <f>AND(COUNTIF('Master list(no salts, metals)'!Y894,"&lt;=1"),IF(COUNTIF('Master list(no salts, metals)'!$K894:$Y894, "#N/A")=14,TRUE,FALSE))</f>
        <v>0</v>
      </c>
    </row>
    <row r="896" spans="11:25" x14ac:dyDescent="0.25">
      <c r="K896" t="b">
        <f>AND(COUNTIF('Master list(no salts, metals)'!K895,"&lt;=1"),IF(COUNTIF('Master list(no salts, metals)'!$K895:$Y895, "#N/A")=14,TRUE,FALSE))</f>
        <v>0</v>
      </c>
      <c r="L896" t="b">
        <f>AND(COUNTIF('Master list(no salts, metals)'!L895,"&lt;=1"),IF(COUNTIF('Master list(no salts, metals)'!$K895:$Y895, "#N/A")=14,TRUE,FALSE))</f>
        <v>0</v>
      </c>
      <c r="M896" t="b">
        <f>AND(COUNTIF('Master list(no salts, metals)'!M895,"&lt;=1"),IF(COUNTIF('Master list(no salts, metals)'!$K895:$Y895, "#N/A")=14,TRUE,FALSE))</f>
        <v>0</v>
      </c>
      <c r="N896" t="b">
        <f>AND(COUNTIF('Master list(no salts, metals)'!N895,"&lt;=1"),IF(COUNTIF('Master list(no salts, metals)'!$K895:$Y895, "#N/A")=14,TRUE,FALSE))</f>
        <v>0</v>
      </c>
      <c r="O896" t="b">
        <f>AND(COUNTIF('Master list(no salts, metals)'!O895,"&lt;=1"),IF(COUNTIF('Master list(no salts, metals)'!$K895:$Y895, "#N/A")=14,TRUE,FALSE))</f>
        <v>0</v>
      </c>
      <c r="P896" t="b">
        <f>AND(COUNTIF('Master list(no salts, metals)'!P895,"&lt;=1"),IF(COUNTIF('Master list(no salts, metals)'!$K895:$Y895, "#N/A")=14,TRUE,FALSE))</f>
        <v>0</v>
      </c>
      <c r="Q896" t="b">
        <f>AND(COUNTIF('Master list(no salts, metals)'!Q895,"&lt;=1"),IF(COUNTIF('Master list(no salts, metals)'!$K895:$Y895, "#N/A")=14,TRUE,FALSE))</f>
        <v>0</v>
      </c>
      <c r="R896" t="b">
        <f>AND(COUNTIF('Master list(no salts, metals)'!R895,"&lt;=1"),IF(COUNTIF('Master list(no salts, metals)'!$K895:$Y895, "#N/A")=14,TRUE,FALSE))</f>
        <v>0</v>
      </c>
      <c r="S896" t="b">
        <f>AND(COUNTIF('Master list(no salts, metals)'!S895,"&lt;=1"),IF(COUNTIF('Master list(no salts, metals)'!$K895:$Y895, "#N/A")=14,TRUE,FALSE))</f>
        <v>0</v>
      </c>
      <c r="T896" t="b">
        <f>AND(COUNTIF('Master list(no salts, metals)'!T895,"&lt;=1"),IF(COUNTIF('Master list(no salts, metals)'!$K895:$Y895, "#N/A")=14,TRUE,FALSE))</f>
        <v>0</v>
      </c>
      <c r="U896" t="b">
        <f>AND(COUNTIF('Master list(no salts, metals)'!U895,"&lt;=1"),IF(COUNTIF('Master list(no salts, metals)'!$K895:$Y895, "#N/A")=14,TRUE,FALSE))</f>
        <v>0</v>
      </c>
      <c r="V896" t="b">
        <f>AND(COUNTIF('Master list(no salts, metals)'!V895,"&lt;=1"),IF(COUNTIF('Master list(no salts, metals)'!$K895:$Y895, "#N/A")=14,TRUE,FALSE))</f>
        <v>0</v>
      </c>
      <c r="W896" t="b">
        <f>AND(COUNTIF('Master list(no salts, metals)'!W895,"&lt;=1"),IF(COUNTIF('Master list(no salts, metals)'!$K895:$Y895, "#N/A")=14,TRUE,FALSE))</f>
        <v>1</v>
      </c>
      <c r="X896" t="b">
        <f>AND(COUNTIF('Master list(no salts, metals)'!X895,"&lt;=1"),IF(COUNTIF('Master list(no salts, metals)'!$K895:$Y895, "#N/A")=14,TRUE,FALSE))</f>
        <v>0</v>
      </c>
      <c r="Y896" t="b">
        <f>AND(COUNTIF('Master list(no salts, metals)'!Y895,"&lt;=1"),IF(COUNTIF('Master list(no salts, metals)'!$K895:$Y895, "#N/A")=14,TRUE,FALSE))</f>
        <v>0</v>
      </c>
    </row>
    <row r="897" spans="11:25" x14ac:dyDescent="0.25">
      <c r="K897" t="b">
        <f>AND(COUNTIF('Master list(no salts, metals)'!K896,"&lt;=1"),IF(COUNTIF('Master list(no salts, metals)'!$K896:$Y896, "#N/A")=14,TRUE,FALSE))</f>
        <v>0</v>
      </c>
      <c r="L897" t="b">
        <f>AND(COUNTIF('Master list(no salts, metals)'!L896,"&lt;=1"),IF(COUNTIF('Master list(no salts, metals)'!$K896:$Y896, "#N/A")=14,TRUE,FALSE))</f>
        <v>0</v>
      </c>
      <c r="M897" t="b">
        <f>AND(COUNTIF('Master list(no salts, metals)'!M896,"&lt;=1"),IF(COUNTIF('Master list(no salts, metals)'!$K896:$Y896, "#N/A")=14,TRUE,FALSE))</f>
        <v>0</v>
      </c>
      <c r="N897" t="b">
        <f>AND(COUNTIF('Master list(no salts, metals)'!N896,"&lt;=1"),IF(COUNTIF('Master list(no salts, metals)'!$K896:$Y896, "#N/A")=14,TRUE,FALSE))</f>
        <v>0</v>
      </c>
      <c r="O897" t="b">
        <f>AND(COUNTIF('Master list(no salts, metals)'!O896,"&lt;=1"),IF(COUNTIF('Master list(no salts, metals)'!$K896:$Y896, "#N/A")=14,TRUE,FALSE))</f>
        <v>0</v>
      </c>
      <c r="P897" t="b">
        <f>AND(COUNTIF('Master list(no salts, metals)'!P896,"&lt;=1"),IF(COUNTIF('Master list(no salts, metals)'!$K896:$Y896, "#N/A")=14,TRUE,FALSE))</f>
        <v>0</v>
      </c>
      <c r="Q897" t="b">
        <f>AND(COUNTIF('Master list(no salts, metals)'!Q896,"&lt;=1"),IF(COUNTIF('Master list(no salts, metals)'!$K896:$Y896, "#N/A")=14,TRUE,FALSE))</f>
        <v>0</v>
      </c>
      <c r="R897" t="b">
        <f>AND(COUNTIF('Master list(no salts, metals)'!R896,"&lt;=1"),IF(COUNTIF('Master list(no salts, metals)'!$K896:$Y896, "#N/A")=14,TRUE,FALSE))</f>
        <v>0</v>
      </c>
      <c r="S897" t="b">
        <f>AND(COUNTIF('Master list(no salts, metals)'!S896,"&lt;=1"),IF(COUNTIF('Master list(no salts, metals)'!$K896:$Y896, "#N/A")=14,TRUE,FALSE))</f>
        <v>0</v>
      </c>
      <c r="T897" t="b">
        <f>AND(COUNTIF('Master list(no salts, metals)'!T896,"&lt;=1"),IF(COUNTIF('Master list(no salts, metals)'!$K896:$Y896, "#N/A")=14,TRUE,FALSE))</f>
        <v>0</v>
      </c>
      <c r="U897" t="b">
        <f>AND(COUNTIF('Master list(no salts, metals)'!U896,"&lt;=1"),IF(COUNTIF('Master list(no salts, metals)'!$K896:$Y896, "#N/A")=14,TRUE,FALSE))</f>
        <v>0</v>
      </c>
      <c r="V897" t="b">
        <f>AND(COUNTIF('Master list(no salts, metals)'!V896,"&lt;=1"),IF(COUNTIF('Master list(no salts, metals)'!$K896:$Y896, "#N/A")=14,TRUE,FALSE))</f>
        <v>0</v>
      </c>
      <c r="W897" t="b">
        <f>AND(COUNTIF('Master list(no salts, metals)'!W896,"&lt;=1"),IF(COUNTIF('Master list(no salts, metals)'!$K896:$Y896, "#N/A")=14,TRUE,FALSE))</f>
        <v>1</v>
      </c>
      <c r="X897" t="b">
        <f>AND(COUNTIF('Master list(no salts, metals)'!X896,"&lt;=1"),IF(COUNTIF('Master list(no salts, metals)'!$K896:$Y896, "#N/A")=14,TRUE,FALSE))</f>
        <v>0</v>
      </c>
      <c r="Y897" t="b">
        <f>AND(COUNTIF('Master list(no salts, metals)'!Y896,"&lt;=1"),IF(COUNTIF('Master list(no salts, metals)'!$K896:$Y896, "#N/A")=14,TRUE,FALSE))</f>
        <v>0</v>
      </c>
    </row>
    <row r="898" spans="11:25" x14ac:dyDescent="0.25">
      <c r="K898" t="b">
        <f>AND(COUNTIF('Master list(no salts, metals)'!K897,"&lt;=1"),IF(COUNTIF('Master list(no salts, metals)'!$K897:$Y897, "#N/A")=14,TRUE,FALSE))</f>
        <v>0</v>
      </c>
      <c r="L898" t="b">
        <f>AND(COUNTIF('Master list(no salts, metals)'!L897,"&lt;=1"),IF(COUNTIF('Master list(no salts, metals)'!$K897:$Y897, "#N/A")=14,TRUE,FALSE))</f>
        <v>1</v>
      </c>
      <c r="M898" t="b">
        <f>AND(COUNTIF('Master list(no salts, metals)'!M897,"&lt;=1"),IF(COUNTIF('Master list(no salts, metals)'!$K897:$Y897, "#N/A")=14,TRUE,FALSE))</f>
        <v>0</v>
      </c>
      <c r="N898" t="b">
        <f>AND(COUNTIF('Master list(no salts, metals)'!N897,"&lt;=1"),IF(COUNTIF('Master list(no salts, metals)'!$K897:$Y897, "#N/A")=14,TRUE,FALSE))</f>
        <v>0</v>
      </c>
      <c r="O898" t="b">
        <f>AND(COUNTIF('Master list(no salts, metals)'!O897,"&lt;=1"),IF(COUNTIF('Master list(no salts, metals)'!$K897:$Y897, "#N/A")=14,TRUE,FALSE))</f>
        <v>0</v>
      </c>
      <c r="P898" t="b">
        <f>AND(COUNTIF('Master list(no salts, metals)'!P897,"&lt;=1"),IF(COUNTIF('Master list(no salts, metals)'!$K897:$Y897, "#N/A")=14,TRUE,FALSE))</f>
        <v>0</v>
      </c>
      <c r="Q898" t="b">
        <f>AND(COUNTIF('Master list(no salts, metals)'!Q897,"&lt;=1"),IF(COUNTIF('Master list(no salts, metals)'!$K897:$Y897, "#N/A")=14,TRUE,FALSE))</f>
        <v>0</v>
      </c>
      <c r="R898" t="b">
        <f>AND(COUNTIF('Master list(no salts, metals)'!R897,"&lt;=1"),IF(COUNTIF('Master list(no salts, metals)'!$K897:$Y897, "#N/A")=14,TRUE,FALSE))</f>
        <v>0</v>
      </c>
      <c r="S898" t="b">
        <f>AND(COUNTIF('Master list(no salts, metals)'!S897,"&lt;=1"),IF(COUNTIF('Master list(no salts, metals)'!$K897:$Y897, "#N/A")=14,TRUE,FALSE))</f>
        <v>0</v>
      </c>
      <c r="T898" t="b">
        <f>AND(COUNTIF('Master list(no salts, metals)'!T897,"&lt;=1"),IF(COUNTIF('Master list(no salts, metals)'!$K897:$Y897, "#N/A")=14,TRUE,FALSE))</f>
        <v>0</v>
      </c>
      <c r="U898" t="b">
        <f>AND(COUNTIF('Master list(no salts, metals)'!U897,"&lt;=1"),IF(COUNTIF('Master list(no salts, metals)'!$K897:$Y897, "#N/A")=14,TRUE,FALSE))</f>
        <v>0</v>
      </c>
      <c r="V898" t="b">
        <f>AND(COUNTIF('Master list(no salts, metals)'!V897,"&lt;=1"),IF(COUNTIF('Master list(no salts, metals)'!$K897:$Y897, "#N/A")=14,TRUE,FALSE))</f>
        <v>0</v>
      </c>
      <c r="W898" t="b">
        <f>AND(COUNTIF('Master list(no salts, metals)'!W897,"&lt;=1"),IF(COUNTIF('Master list(no salts, metals)'!$K897:$Y897, "#N/A")=14,TRUE,FALSE))</f>
        <v>0</v>
      </c>
      <c r="X898" t="b">
        <f>AND(COUNTIF('Master list(no salts, metals)'!X897,"&lt;=1"),IF(COUNTIF('Master list(no salts, metals)'!$K897:$Y897, "#N/A")=14,TRUE,FALSE))</f>
        <v>0</v>
      </c>
      <c r="Y898" t="b">
        <f>AND(COUNTIF('Master list(no salts, metals)'!Y897,"&lt;=1"),IF(COUNTIF('Master list(no salts, metals)'!$K897:$Y897, "#N/A")=14,TRUE,FALSE))</f>
        <v>0</v>
      </c>
    </row>
    <row r="899" spans="11:25" x14ac:dyDescent="0.25">
      <c r="K899" t="b">
        <f>AND(COUNTIF('Master list(no salts, metals)'!K898,"&lt;=1"),IF(COUNTIF('Master list(no salts, metals)'!$K898:$Y898, "#N/A")=14,TRUE,FALSE))</f>
        <v>0</v>
      </c>
      <c r="L899" t="b">
        <f>AND(COUNTIF('Master list(no salts, metals)'!L898,"&lt;=1"),IF(COUNTIF('Master list(no salts, metals)'!$K898:$Y898, "#N/A")=14,TRUE,FALSE))</f>
        <v>0</v>
      </c>
      <c r="M899" t="b">
        <f>AND(COUNTIF('Master list(no salts, metals)'!M898,"&lt;=1"),IF(COUNTIF('Master list(no salts, metals)'!$K898:$Y898, "#N/A")=14,TRUE,FALSE))</f>
        <v>0</v>
      </c>
      <c r="N899" t="b">
        <f>AND(COUNTIF('Master list(no salts, metals)'!N898,"&lt;=1"),IF(COUNTIF('Master list(no salts, metals)'!$K898:$Y898, "#N/A")=14,TRUE,FALSE))</f>
        <v>0</v>
      </c>
      <c r="O899" t="b">
        <f>AND(COUNTIF('Master list(no salts, metals)'!O898,"&lt;=1"),IF(COUNTIF('Master list(no salts, metals)'!$K898:$Y898, "#N/A")=14,TRUE,FALSE))</f>
        <v>0</v>
      </c>
      <c r="P899" t="b">
        <f>AND(COUNTIF('Master list(no salts, metals)'!P898,"&lt;=1"),IF(COUNTIF('Master list(no salts, metals)'!$K898:$Y898, "#N/A")=14,TRUE,FALSE))</f>
        <v>0</v>
      </c>
      <c r="Q899" t="b">
        <f>AND(COUNTIF('Master list(no salts, metals)'!Q898,"&lt;=1"),IF(COUNTIF('Master list(no salts, metals)'!$K898:$Y898, "#N/A")=14,TRUE,FALSE))</f>
        <v>0</v>
      </c>
      <c r="R899" t="b">
        <f>AND(COUNTIF('Master list(no salts, metals)'!R898,"&lt;=1"),IF(COUNTIF('Master list(no salts, metals)'!$K898:$Y898, "#N/A")=14,TRUE,FALSE))</f>
        <v>0</v>
      </c>
      <c r="S899" t="b">
        <f>AND(COUNTIF('Master list(no salts, metals)'!S898,"&lt;=1"),IF(COUNTIF('Master list(no salts, metals)'!$K898:$Y898, "#N/A")=14,TRUE,FALSE))</f>
        <v>0</v>
      </c>
      <c r="T899" t="b">
        <f>AND(COUNTIF('Master list(no salts, metals)'!T898,"&lt;=1"),IF(COUNTIF('Master list(no salts, metals)'!$K898:$Y898, "#N/A")=14,TRUE,FALSE))</f>
        <v>0</v>
      </c>
      <c r="U899" t="b">
        <f>AND(COUNTIF('Master list(no salts, metals)'!U898,"&lt;=1"),IF(COUNTIF('Master list(no salts, metals)'!$K898:$Y898, "#N/A")=14,TRUE,FALSE))</f>
        <v>0</v>
      </c>
      <c r="V899" t="b">
        <f>AND(COUNTIF('Master list(no salts, metals)'!V898,"&lt;=1"),IF(COUNTIF('Master list(no salts, metals)'!$K898:$Y898, "#N/A")=14,TRUE,FALSE))</f>
        <v>0</v>
      </c>
      <c r="W899" t="b">
        <f>AND(COUNTIF('Master list(no salts, metals)'!W898,"&lt;=1"),IF(COUNTIF('Master list(no salts, metals)'!$K898:$Y898, "#N/A")=14,TRUE,FALSE))</f>
        <v>0</v>
      </c>
      <c r="X899" t="b">
        <f>AND(COUNTIF('Master list(no salts, metals)'!X898,"&lt;=1"),IF(COUNTIF('Master list(no salts, metals)'!$K898:$Y898, "#N/A")=14,TRUE,FALSE))</f>
        <v>1</v>
      </c>
      <c r="Y899" t="b">
        <f>AND(COUNTIF('Master list(no salts, metals)'!Y898,"&lt;=1"),IF(COUNTIF('Master list(no salts, metals)'!$K898:$Y898, "#N/A")=14,TRUE,FALSE))</f>
        <v>0</v>
      </c>
    </row>
    <row r="900" spans="11:25" x14ac:dyDescent="0.25">
      <c r="K900" t="b">
        <f>AND(COUNTIF('Master list(no salts, metals)'!K899,"&lt;=1"),IF(COUNTIF('Master list(no salts, metals)'!$K899:$Y899, "#N/A")=14,TRUE,FALSE))</f>
        <v>0</v>
      </c>
      <c r="L900" t="b">
        <f>AND(COUNTIF('Master list(no salts, metals)'!L899,"&lt;=1"),IF(COUNTIF('Master list(no salts, metals)'!$K899:$Y899, "#N/A")=14,TRUE,FALSE))</f>
        <v>0</v>
      </c>
      <c r="M900" t="b">
        <f>AND(COUNTIF('Master list(no salts, metals)'!M899,"&lt;=1"),IF(COUNTIF('Master list(no salts, metals)'!$K899:$Y899, "#N/A")=14,TRUE,FALSE))</f>
        <v>0</v>
      </c>
      <c r="N900" t="b">
        <f>AND(COUNTIF('Master list(no salts, metals)'!N899,"&lt;=1"),IF(COUNTIF('Master list(no salts, metals)'!$K899:$Y899, "#N/A")=14,TRUE,FALSE))</f>
        <v>0</v>
      </c>
      <c r="O900" t="b">
        <f>AND(COUNTIF('Master list(no salts, metals)'!O899,"&lt;=1"),IF(COUNTIF('Master list(no salts, metals)'!$K899:$Y899, "#N/A")=14,TRUE,FALSE))</f>
        <v>0</v>
      </c>
      <c r="P900" t="b">
        <f>AND(COUNTIF('Master list(no salts, metals)'!P899,"&lt;=1"),IF(COUNTIF('Master list(no salts, metals)'!$K899:$Y899, "#N/A")=14,TRUE,FALSE))</f>
        <v>0</v>
      </c>
      <c r="Q900" t="b">
        <f>AND(COUNTIF('Master list(no salts, metals)'!Q899,"&lt;=1"),IF(COUNTIF('Master list(no salts, metals)'!$K899:$Y899, "#N/A")=14,TRUE,FALSE))</f>
        <v>0</v>
      </c>
      <c r="R900" t="b">
        <f>AND(COUNTIF('Master list(no salts, metals)'!R899,"&lt;=1"),IF(COUNTIF('Master list(no salts, metals)'!$K899:$Y899, "#N/A")=14,TRUE,FALSE))</f>
        <v>0</v>
      </c>
      <c r="S900" t="b">
        <f>AND(COUNTIF('Master list(no salts, metals)'!S899,"&lt;=1"),IF(COUNTIF('Master list(no salts, metals)'!$K899:$Y899, "#N/A")=14,TRUE,FALSE))</f>
        <v>0</v>
      </c>
      <c r="T900" t="b">
        <f>AND(COUNTIF('Master list(no salts, metals)'!T899,"&lt;=1"),IF(COUNTIF('Master list(no salts, metals)'!$K899:$Y899, "#N/A")=14,TRUE,FALSE))</f>
        <v>0</v>
      </c>
      <c r="U900" t="b">
        <f>AND(COUNTIF('Master list(no salts, metals)'!U899,"&lt;=1"),IF(COUNTIF('Master list(no salts, metals)'!$K899:$Y899, "#N/A")=14,TRUE,FALSE))</f>
        <v>0</v>
      </c>
      <c r="V900" t="b">
        <f>AND(COUNTIF('Master list(no salts, metals)'!V899,"&lt;=1"),IF(COUNTIF('Master list(no salts, metals)'!$K899:$Y899, "#N/A")=14,TRUE,FALSE))</f>
        <v>0</v>
      </c>
      <c r="W900" t="b">
        <f>AND(COUNTIF('Master list(no salts, metals)'!W899,"&lt;=1"),IF(COUNTIF('Master list(no salts, metals)'!$K899:$Y899, "#N/A")=14,TRUE,FALSE))</f>
        <v>0</v>
      </c>
      <c r="X900" t="b">
        <f>AND(COUNTIF('Master list(no salts, metals)'!X899,"&lt;=1"),IF(COUNTIF('Master list(no salts, metals)'!$K899:$Y899, "#N/A")=14,TRUE,FALSE))</f>
        <v>1</v>
      </c>
      <c r="Y900" t="b">
        <f>AND(COUNTIF('Master list(no salts, metals)'!Y899,"&lt;=1"),IF(COUNTIF('Master list(no salts, metals)'!$K899:$Y899, "#N/A")=14,TRUE,FALSE))</f>
        <v>0</v>
      </c>
    </row>
    <row r="901" spans="11:25" x14ac:dyDescent="0.25">
      <c r="K901" t="b">
        <f>AND(COUNTIF('Master list(no salts, metals)'!K900,"&lt;=1"),IF(COUNTIF('Master list(no salts, metals)'!$K900:$Y900, "#N/A")=14,TRUE,FALSE))</f>
        <v>0</v>
      </c>
      <c r="L901" t="b">
        <f>AND(COUNTIF('Master list(no salts, metals)'!L900,"&lt;=1"),IF(COUNTIF('Master list(no salts, metals)'!$K900:$Y900, "#N/A")=14,TRUE,FALSE))</f>
        <v>0</v>
      </c>
      <c r="M901" t="b">
        <f>AND(COUNTIF('Master list(no salts, metals)'!M900,"&lt;=1"),IF(COUNTIF('Master list(no salts, metals)'!$K900:$Y900, "#N/A")=14,TRUE,FALSE))</f>
        <v>0</v>
      </c>
      <c r="N901" t="b">
        <f>AND(COUNTIF('Master list(no salts, metals)'!N900,"&lt;=1"),IF(COUNTIF('Master list(no salts, metals)'!$K900:$Y900, "#N/A")=14,TRUE,FALSE))</f>
        <v>0</v>
      </c>
      <c r="O901" t="b">
        <f>AND(COUNTIF('Master list(no salts, metals)'!O900,"&lt;=1"),IF(COUNTIF('Master list(no salts, metals)'!$K900:$Y900, "#N/A")=14,TRUE,FALSE))</f>
        <v>0</v>
      </c>
      <c r="P901" t="b">
        <f>AND(COUNTIF('Master list(no salts, metals)'!P900,"&lt;=1"),IF(COUNTIF('Master list(no salts, metals)'!$K900:$Y900, "#N/A")=14,TRUE,FALSE))</f>
        <v>0</v>
      </c>
      <c r="Q901" t="b">
        <f>AND(COUNTIF('Master list(no salts, metals)'!Q900,"&lt;=1"),IF(COUNTIF('Master list(no salts, metals)'!$K900:$Y900, "#N/A")=14,TRUE,FALSE))</f>
        <v>0</v>
      </c>
      <c r="R901" t="b">
        <f>AND(COUNTIF('Master list(no salts, metals)'!R900,"&lt;=1"),IF(COUNTIF('Master list(no salts, metals)'!$K900:$Y900, "#N/A")=14,TRUE,FALSE))</f>
        <v>0</v>
      </c>
      <c r="S901" t="b">
        <f>AND(COUNTIF('Master list(no salts, metals)'!S900,"&lt;=1"),IF(COUNTIF('Master list(no salts, metals)'!$K900:$Y900, "#N/A")=14,TRUE,FALSE))</f>
        <v>0</v>
      </c>
      <c r="T901" t="b">
        <f>AND(COUNTIF('Master list(no salts, metals)'!T900,"&lt;=1"),IF(COUNTIF('Master list(no salts, metals)'!$K900:$Y900, "#N/A")=14,TRUE,FALSE))</f>
        <v>0</v>
      </c>
      <c r="U901" t="b">
        <f>AND(COUNTIF('Master list(no salts, metals)'!U900,"&lt;=1"),IF(COUNTIF('Master list(no salts, metals)'!$K900:$Y900, "#N/A")=14,TRUE,FALSE))</f>
        <v>0</v>
      </c>
      <c r="V901" t="b">
        <f>AND(COUNTIF('Master list(no salts, metals)'!V900,"&lt;=1"),IF(COUNTIF('Master list(no salts, metals)'!$K900:$Y900, "#N/A")=14,TRUE,FALSE))</f>
        <v>0</v>
      </c>
      <c r="W901" t="b">
        <f>AND(COUNTIF('Master list(no salts, metals)'!W900,"&lt;=1"),IF(COUNTIF('Master list(no salts, metals)'!$K900:$Y900, "#N/A")=14,TRUE,FALSE))</f>
        <v>1</v>
      </c>
      <c r="X901" t="b">
        <f>AND(COUNTIF('Master list(no salts, metals)'!X900,"&lt;=1"),IF(COUNTIF('Master list(no salts, metals)'!$K900:$Y900, "#N/A")=14,TRUE,FALSE))</f>
        <v>0</v>
      </c>
      <c r="Y901" t="b">
        <f>AND(COUNTIF('Master list(no salts, metals)'!Y900,"&lt;=1"),IF(COUNTIF('Master list(no salts, metals)'!$K900:$Y900, "#N/A")=14,TRUE,FALSE))</f>
        <v>0</v>
      </c>
    </row>
    <row r="902" spans="11:25" x14ac:dyDescent="0.25">
      <c r="K902" t="b">
        <f>AND(COUNTIF('Master list(no salts, metals)'!K901,"&lt;=1"),IF(COUNTIF('Master list(no salts, metals)'!$K901:$Y901, "#N/A")=14,TRUE,FALSE))</f>
        <v>0</v>
      </c>
      <c r="L902" t="b">
        <f>AND(COUNTIF('Master list(no salts, metals)'!L901,"&lt;=1"),IF(COUNTIF('Master list(no salts, metals)'!$K901:$Y901, "#N/A")=14,TRUE,FALSE))</f>
        <v>0</v>
      </c>
      <c r="M902" t="b">
        <f>AND(COUNTIF('Master list(no salts, metals)'!M901,"&lt;=1"),IF(COUNTIF('Master list(no salts, metals)'!$K901:$Y901, "#N/A")=14,TRUE,FALSE))</f>
        <v>0</v>
      </c>
      <c r="N902" t="b">
        <f>AND(COUNTIF('Master list(no salts, metals)'!N901,"&lt;=1"),IF(COUNTIF('Master list(no salts, metals)'!$K901:$Y901, "#N/A")=14,TRUE,FALSE))</f>
        <v>0</v>
      </c>
      <c r="O902" t="b">
        <f>AND(COUNTIF('Master list(no salts, metals)'!O901,"&lt;=1"),IF(COUNTIF('Master list(no salts, metals)'!$K901:$Y901, "#N/A")=14,TRUE,FALSE))</f>
        <v>0</v>
      </c>
      <c r="P902" t="b">
        <f>AND(COUNTIF('Master list(no salts, metals)'!P901,"&lt;=1"),IF(COUNTIF('Master list(no salts, metals)'!$K901:$Y901, "#N/A")=14,TRUE,FALSE))</f>
        <v>0</v>
      </c>
      <c r="Q902" t="b">
        <f>AND(COUNTIF('Master list(no salts, metals)'!Q901,"&lt;=1"),IF(COUNTIF('Master list(no salts, metals)'!$K901:$Y901, "#N/A")=14,TRUE,FALSE))</f>
        <v>0</v>
      </c>
      <c r="R902" t="b">
        <f>AND(COUNTIF('Master list(no salts, metals)'!R901,"&lt;=1"),IF(COUNTIF('Master list(no salts, metals)'!$K901:$Y901, "#N/A")=14,TRUE,FALSE))</f>
        <v>0</v>
      </c>
      <c r="S902" t="b">
        <f>AND(COUNTIF('Master list(no salts, metals)'!S901,"&lt;=1"),IF(COUNTIF('Master list(no salts, metals)'!$K901:$Y901, "#N/A")=14,TRUE,FALSE))</f>
        <v>0</v>
      </c>
      <c r="T902" t="b">
        <f>AND(COUNTIF('Master list(no salts, metals)'!T901,"&lt;=1"),IF(COUNTIF('Master list(no salts, metals)'!$K901:$Y901, "#N/A")=14,TRUE,FALSE))</f>
        <v>0</v>
      </c>
      <c r="U902" t="b">
        <f>AND(COUNTIF('Master list(no salts, metals)'!U901,"&lt;=1"),IF(COUNTIF('Master list(no salts, metals)'!$K901:$Y901, "#N/A")=14,TRUE,FALSE))</f>
        <v>0</v>
      </c>
      <c r="V902" t="b">
        <f>AND(COUNTIF('Master list(no salts, metals)'!V901,"&lt;=1"),IF(COUNTIF('Master list(no salts, metals)'!$K901:$Y901, "#N/A")=14,TRUE,FALSE))</f>
        <v>0</v>
      </c>
      <c r="W902" t="b">
        <f>AND(COUNTIF('Master list(no salts, metals)'!W901,"&lt;=1"),IF(COUNTIF('Master list(no salts, metals)'!$K901:$Y901, "#N/A")=14,TRUE,FALSE))</f>
        <v>1</v>
      </c>
      <c r="X902" t="b">
        <f>AND(COUNTIF('Master list(no salts, metals)'!X901,"&lt;=1"),IF(COUNTIF('Master list(no salts, metals)'!$K901:$Y901, "#N/A")=14,TRUE,FALSE))</f>
        <v>0</v>
      </c>
      <c r="Y902" t="b">
        <f>AND(COUNTIF('Master list(no salts, metals)'!Y901,"&lt;=1"),IF(COUNTIF('Master list(no salts, metals)'!$K901:$Y901, "#N/A")=14,TRUE,FALSE))</f>
        <v>0</v>
      </c>
    </row>
    <row r="903" spans="11:25" x14ac:dyDescent="0.25">
      <c r="K903" t="b">
        <f>AND(COUNTIF('Master list(no salts, metals)'!K902,"&lt;=1"),IF(COUNTIF('Master list(no salts, metals)'!$K902:$Y902, "#N/A")=14,TRUE,FALSE))</f>
        <v>0</v>
      </c>
      <c r="L903" t="b">
        <f>AND(COUNTIF('Master list(no salts, metals)'!L902,"&lt;=1"),IF(COUNTIF('Master list(no salts, metals)'!$K902:$Y902, "#N/A")=14,TRUE,FALSE))</f>
        <v>0</v>
      </c>
      <c r="M903" t="b">
        <f>AND(COUNTIF('Master list(no salts, metals)'!M902,"&lt;=1"),IF(COUNTIF('Master list(no salts, metals)'!$K902:$Y902, "#N/A")=14,TRUE,FALSE))</f>
        <v>0</v>
      </c>
      <c r="N903" t="b">
        <f>AND(COUNTIF('Master list(no salts, metals)'!N902,"&lt;=1"),IF(COUNTIF('Master list(no salts, metals)'!$K902:$Y902, "#N/A")=14,TRUE,FALSE))</f>
        <v>0</v>
      </c>
      <c r="O903" t="b">
        <f>AND(COUNTIF('Master list(no salts, metals)'!O902,"&lt;=1"),IF(COUNTIF('Master list(no salts, metals)'!$K902:$Y902, "#N/A")=14,TRUE,FALSE))</f>
        <v>0</v>
      </c>
      <c r="P903" t="b">
        <f>AND(COUNTIF('Master list(no salts, metals)'!P902,"&lt;=1"),IF(COUNTIF('Master list(no salts, metals)'!$K902:$Y902, "#N/A")=14,TRUE,FALSE))</f>
        <v>0</v>
      </c>
      <c r="Q903" t="b">
        <f>AND(COUNTIF('Master list(no salts, metals)'!Q902,"&lt;=1"),IF(COUNTIF('Master list(no salts, metals)'!$K902:$Y902, "#N/A")=14,TRUE,FALSE))</f>
        <v>0</v>
      </c>
      <c r="R903" t="b">
        <f>AND(COUNTIF('Master list(no salts, metals)'!R902,"&lt;=1"),IF(COUNTIF('Master list(no salts, metals)'!$K902:$Y902, "#N/A")=14,TRUE,FALSE))</f>
        <v>0</v>
      </c>
      <c r="S903" t="b">
        <f>AND(COUNTIF('Master list(no salts, metals)'!S902,"&lt;=1"),IF(COUNTIF('Master list(no salts, metals)'!$K902:$Y902, "#N/A")=14,TRUE,FALSE))</f>
        <v>0</v>
      </c>
      <c r="T903" t="b">
        <f>AND(COUNTIF('Master list(no salts, metals)'!T902,"&lt;=1"),IF(COUNTIF('Master list(no salts, metals)'!$K902:$Y902, "#N/A")=14,TRUE,FALSE))</f>
        <v>1</v>
      </c>
      <c r="U903" t="b">
        <f>AND(COUNTIF('Master list(no salts, metals)'!U902,"&lt;=1"),IF(COUNTIF('Master list(no salts, metals)'!$K902:$Y902, "#N/A")=14,TRUE,FALSE))</f>
        <v>0</v>
      </c>
      <c r="V903" t="b">
        <f>AND(COUNTIF('Master list(no salts, metals)'!V902,"&lt;=1"),IF(COUNTIF('Master list(no salts, metals)'!$K902:$Y902, "#N/A")=14,TRUE,FALSE))</f>
        <v>0</v>
      </c>
      <c r="W903" t="b">
        <f>AND(COUNTIF('Master list(no salts, metals)'!W902,"&lt;=1"),IF(COUNTIF('Master list(no salts, metals)'!$K902:$Y902, "#N/A")=14,TRUE,FALSE))</f>
        <v>0</v>
      </c>
      <c r="X903" t="b">
        <f>AND(COUNTIF('Master list(no salts, metals)'!X902,"&lt;=1"),IF(COUNTIF('Master list(no salts, metals)'!$K902:$Y902, "#N/A")=14,TRUE,FALSE))</f>
        <v>0</v>
      </c>
      <c r="Y903" t="b">
        <f>AND(COUNTIF('Master list(no salts, metals)'!Y902,"&lt;=1"),IF(COUNTIF('Master list(no salts, metals)'!$K902:$Y902, "#N/A")=14,TRUE,FALSE))</f>
        <v>0</v>
      </c>
    </row>
    <row r="904" spans="11:25" x14ac:dyDescent="0.25">
      <c r="K904" t="b">
        <f>AND(COUNTIF('Master list(no salts, metals)'!K903,"&lt;=1"),IF(COUNTIF('Master list(no salts, metals)'!$K903:$Y903, "#N/A")=14,TRUE,FALSE))</f>
        <v>0</v>
      </c>
      <c r="L904" t="b">
        <f>AND(COUNTIF('Master list(no salts, metals)'!L903,"&lt;=1"),IF(COUNTIF('Master list(no salts, metals)'!$K903:$Y903, "#N/A")=14,TRUE,FALSE))</f>
        <v>0</v>
      </c>
      <c r="M904" t="b">
        <f>AND(COUNTIF('Master list(no salts, metals)'!M903,"&lt;=1"),IF(COUNTIF('Master list(no salts, metals)'!$K903:$Y903, "#N/A")=14,TRUE,FALSE))</f>
        <v>0</v>
      </c>
      <c r="N904" t="b">
        <f>AND(COUNTIF('Master list(no salts, metals)'!N903,"&lt;=1"),IF(COUNTIF('Master list(no salts, metals)'!$K903:$Y903, "#N/A")=14,TRUE,FALSE))</f>
        <v>0</v>
      </c>
      <c r="O904" t="b">
        <f>AND(COUNTIF('Master list(no salts, metals)'!O903,"&lt;=1"),IF(COUNTIF('Master list(no salts, metals)'!$K903:$Y903, "#N/A")=14,TRUE,FALSE))</f>
        <v>0</v>
      </c>
      <c r="P904" t="b">
        <f>AND(COUNTIF('Master list(no salts, metals)'!P903,"&lt;=1"),IF(COUNTIF('Master list(no salts, metals)'!$K903:$Y903, "#N/A")=14,TRUE,FALSE))</f>
        <v>0</v>
      </c>
      <c r="Q904" t="b">
        <f>AND(COUNTIF('Master list(no salts, metals)'!Q903,"&lt;=1"),IF(COUNTIF('Master list(no salts, metals)'!$K903:$Y903, "#N/A")=14,TRUE,FALSE))</f>
        <v>0</v>
      </c>
      <c r="R904" t="b">
        <f>AND(COUNTIF('Master list(no salts, metals)'!R903,"&lt;=1"),IF(COUNTIF('Master list(no salts, metals)'!$K903:$Y903, "#N/A")=14,TRUE,FALSE))</f>
        <v>0</v>
      </c>
      <c r="S904" t="b">
        <f>AND(COUNTIF('Master list(no salts, metals)'!S903,"&lt;=1"),IF(COUNTIF('Master list(no salts, metals)'!$K903:$Y903, "#N/A")=14,TRUE,FALSE))</f>
        <v>0</v>
      </c>
      <c r="T904" t="b">
        <f>AND(COUNTIF('Master list(no salts, metals)'!T903,"&lt;=1"),IF(COUNTIF('Master list(no salts, metals)'!$K903:$Y903, "#N/A")=14,TRUE,FALSE))</f>
        <v>0</v>
      </c>
      <c r="U904" t="b">
        <f>AND(COUNTIF('Master list(no salts, metals)'!U903,"&lt;=1"),IF(COUNTIF('Master list(no salts, metals)'!$K903:$Y903, "#N/A")=14,TRUE,FALSE))</f>
        <v>0</v>
      </c>
      <c r="V904" t="b">
        <f>AND(COUNTIF('Master list(no salts, metals)'!V903,"&lt;=1"),IF(COUNTIF('Master list(no salts, metals)'!$K903:$Y903, "#N/A")=14,TRUE,FALSE))</f>
        <v>0</v>
      </c>
      <c r="W904" t="b">
        <f>AND(COUNTIF('Master list(no salts, metals)'!W903,"&lt;=1"),IF(COUNTIF('Master list(no salts, metals)'!$K903:$Y903, "#N/A")=14,TRUE,FALSE))</f>
        <v>0</v>
      </c>
      <c r="X904" t="b">
        <f>AND(COUNTIF('Master list(no salts, metals)'!X903,"&lt;=1"),IF(COUNTIF('Master list(no salts, metals)'!$K903:$Y903, "#N/A")=14,TRUE,FALSE))</f>
        <v>0</v>
      </c>
      <c r="Y904" t="b">
        <f>AND(COUNTIF('Master list(no salts, metals)'!Y903,"&lt;=1"),IF(COUNTIF('Master list(no salts, metals)'!$K903:$Y903, "#N/A")=14,TRUE,FALSE))</f>
        <v>0</v>
      </c>
    </row>
    <row r="905" spans="11:25" x14ac:dyDescent="0.25">
      <c r="K905" t="b">
        <f>AND(COUNTIF('Master list(no salts, metals)'!K904,"&lt;=1"),IF(COUNTIF('Master list(no salts, metals)'!$K904:$Y904, "#N/A")=14,TRUE,FALSE))</f>
        <v>0</v>
      </c>
      <c r="L905" t="b">
        <f>AND(COUNTIF('Master list(no salts, metals)'!L904,"&lt;=1"),IF(COUNTIF('Master list(no salts, metals)'!$K904:$Y904, "#N/A")=14,TRUE,FALSE))</f>
        <v>0</v>
      </c>
      <c r="M905" t="b">
        <f>AND(COUNTIF('Master list(no salts, metals)'!M904,"&lt;=1"),IF(COUNTIF('Master list(no salts, metals)'!$K904:$Y904, "#N/A")=14,TRUE,FALSE))</f>
        <v>0</v>
      </c>
      <c r="N905" t="b">
        <f>AND(COUNTIF('Master list(no salts, metals)'!N904,"&lt;=1"),IF(COUNTIF('Master list(no salts, metals)'!$K904:$Y904, "#N/A")=14,TRUE,FALSE))</f>
        <v>0</v>
      </c>
      <c r="O905" t="b">
        <f>AND(COUNTIF('Master list(no salts, metals)'!O904,"&lt;=1"),IF(COUNTIF('Master list(no salts, metals)'!$K904:$Y904, "#N/A")=14,TRUE,FALSE))</f>
        <v>0</v>
      </c>
      <c r="P905" t="b">
        <f>AND(COUNTIF('Master list(no salts, metals)'!P904,"&lt;=1"),IF(COUNTIF('Master list(no salts, metals)'!$K904:$Y904, "#N/A")=14,TRUE,FALSE))</f>
        <v>0</v>
      </c>
      <c r="Q905" t="b">
        <f>AND(COUNTIF('Master list(no salts, metals)'!Q904,"&lt;=1"),IF(COUNTIF('Master list(no salts, metals)'!$K904:$Y904, "#N/A")=14,TRUE,FALSE))</f>
        <v>0</v>
      </c>
      <c r="R905" t="b">
        <f>AND(COUNTIF('Master list(no salts, metals)'!R904,"&lt;=1"),IF(COUNTIF('Master list(no salts, metals)'!$K904:$Y904, "#N/A")=14,TRUE,FALSE))</f>
        <v>0</v>
      </c>
      <c r="S905" t="b">
        <f>AND(COUNTIF('Master list(no salts, metals)'!S904,"&lt;=1"),IF(COUNTIF('Master list(no salts, metals)'!$K904:$Y904, "#N/A")=14,TRUE,FALSE))</f>
        <v>0</v>
      </c>
      <c r="T905" t="b">
        <f>AND(COUNTIF('Master list(no salts, metals)'!T904,"&lt;=1"),IF(COUNTIF('Master list(no salts, metals)'!$K904:$Y904, "#N/A")=14,TRUE,FALSE))</f>
        <v>0</v>
      </c>
      <c r="U905" t="b">
        <f>AND(COUNTIF('Master list(no salts, metals)'!U904,"&lt;=1"),IF(COUNTIF('Master list(no salts, metals)'!$K904:$Y904, "#N/A")=14,TRUE,FALSE))</f>
        <v>0</v>
      </c>
      <c r="V905" t="b">
        <f>AND(COUNTIF('Master list(no salts, metals)'!V904,"&lt;=1"),IF(COUNTIF('Master list(no salts, metals)'!$K904:$Y904, "#N/A")=14,TRUE,FALSE))</f>
        <v>0</v>
      </c>
      <c r="W905" t="b">
        <f>AND(COUNTIF('Master list(no salts, metals)'!W904,"&lt;=1"),IF(COUNTIF('Master list(no salts, metals)'!$K904:$Y904, "#N/A")=14,TRUE,FALSE))</f>
        <v>0</v>
      </c>
      <c r="X905" t="b">
        <f>AND(COUNTIF('Master list(no salts, metals)'!X904,"&lt;=1"),IF(COUNTIF('Master list(no salts, metals)'!$K904:$Y904, "#N/A")=14,TRUE,FALSE))</f>
        <v>1</v>
      </c>
      <c r="Y905" t="b">
        <f>AND(COUNTIF('Master list(no salts, metals)'!Y904,"&lt;=1"),IF(COUNTIF('Master list(no salts, metals)'!$K904:$Y904, "#N/A")=14,TRUE,FALSE))</f>
        <v>0</v>
      </c>
    </row>
    <row r="906" spans="11:25" x14ac:dyDescent="0.25">
      <c r="K906" t="b">
        <f>AND(COUNTIF('Master list(no salts, metals)'!K905,"&lt;=1"),IF(COUNTIF('Master list(no salts, metals)'!$K905:$Y905, "#N/A")=14,TRUE,FALSE))</f>
        <v>0</v>
      </c>
      <c r="L906" t="b">
        <f>AND(COUNTIF('Master list(no salts, metals)'!L905,"&lt;=1"),IF(COUNTIF('Master list(no salts, metals)'!$K905:$Y905, "#N/A")=14,TRUE,FALSE))</f>
        <v>0</v>
      </c>
      <c r="M906" t="b">
        <f>AND(COUNTIF('Master list(no salts, metals)'!M905,"&lt;=1"),IF(COUNTIF('Master list(no salts, metals)'!$K905:$Y905, "#N/A")=14,TRUE,FALSE))</f>
        <v>0</v>
      </c>
      <c r="N906" t="b">
        <f>AND(COUNTIF('Master list(no salts, metals)'!N905,"&lt;=1"),IF(COUNTIF('Master list(no salts, metals)'!$K905:$Y905, "#N/A")=14,TRUE,FALSE))</f>
        <v>0</v>
      </c>
      <c r="O906" t="b">
        <f>AND(COUNTIF('Master list(no salts, metals)'!O905,"&lt;=1"),IF(COUNTIF('Master list(no salts, metals)'!$K905:$Y905, "#N/A")=14,TRUE,FALSE))</f>
        <v>0</v>
      </c>
      <c r="P906" t="b">
        <f>AND(COUNTIF('Master list(no salts, metals)'!P905,"&lt;=1"),IF(COUNTIF('Master list(no salts, metals)'!$K905:$Y905, "#N/A")=14,TRUE,FALSE))</f>
        <v>0</v>
      </c>
      <c r="Q906" t="b">
        <f>AND(COUNTIF('Master list(no salts, metals)'!Q905,"&lt;=1"),IF(COUNTIF('Master list(no salts, metals)'!$K905:$Y905, "#N/A")=14,TRUE,FALSE))</f>
        <v>0</v>
      </c>
      <c r="R906" t="b">
        <f>AND(COUNTIF('Master list(no salts, metals)'!R905,"&lt;=1"),IF(COUNTIF('Master list(no salts, metals)'!$K905:$Y905, "#N/A")=14,TRUE,FALSE))</f>
        <v>0</v>
      </c>
      <c r="S906" t="b">
        <f>AND(COUNTIF('Master list(no salts, metals)'!S905,"&lt;=1"),IF(COUNTIF('Master list(no salts, metals)'!$K905:$Y905, "#N/A")=14,TRUE,FALSE))</f>
        <v>0</v>
      </c>
      <c r="T906" t="b">
        <f>AND(COUNTIF('Master list(no salts, metals)'!T905,"&lt;=1"),IF(COUNTIF('Master list(no salts, metals)'!$K905:$Y905, "#N/A")=14,TRUE,FALSE))</f>
        <v>0</v>
      </c>
      <c r="U906" t="b">
        <f>AND(COUNTIF('Master list(no salts, metals)'!U905,"&lt;=1"),IF(COUNTIF('Master list(no salts, metals)'!$K905:$Y905, "#N/A")=14,TRUE,FALSE))</f>
        <v>0</v>
      </c>
      <c r="V906" t="b">
        <f>AND(COUNTIF('Master list(no salts, metals)'!V905,"&lt;=1"),IF(COUNTIF('Master list(no salts, metals)'!$K905:$Y905, "#N/A")=14,TRUE,FALSE))</f>
        <v>0</v>
      </c>
      <c r="W906" t="b">
        <f>AND(COUNTIF('Master list(no salts, metals)'!W905,"&lt;=1"),IF(COUNTIF('Master list(no salts, metals)'!$K905:$Y905, "#N/A")=14,TRUE,FALSE))</f>
        <v>0</v>
      </c>
      <c r="X906" t="b">
        <f>AND(COUNTIF('Master list(no salts, metals)'!X905,"&lt;=1"),IF(COUNTIF('Master list(no salts, metals)'!$K905:$Y905, "#N/A")=14,TRUE,FALSE))</f>
        <v>0</v>
      </c>
      <c r="Y906" t="b">
        <f>AND(COUNTIF('Master list(no salts, metals)'!Y905,"&lt;=1"),IF(COUNTIF('Master list(no salts, metals)'!$K905:$Y905, "#N/A")=14,TRUE,FALSE))</f>
        <v>0</v>
      </c>
    </row>
    <row r="907" spans="11:25" x14ac:dyDescent="0.25">
      <c r="K907" t="b">
        <f>AND(COUNTIF('Master list(no salts, metals)'!K906,"&lt;=1"),IF(COUNTIF('Master list(no salts, metals)'!$K906:$Y906, "#N/A")=14,TRUE,FALSE))</f>
        <v>0</v>
      </c>
      <c r="L907" t="b">
        <f>AND(COUNTIF('Master list(no salts, metals)'!L906,"&lt;=1"),IF(COUNTIF('Master list(no salts, metals)'!$K906:$Y906, "#N/A")=14,TRUE,FALSE))</f>
        <v>0</v>
      </c>
      <c r="M907" t="b">
        <f>AND(COUNTIF('Master list(no salts, metals)'!M906,"&lt;=1"),IF(COUNTIF('Master list(no salts, metals)'!$K906:$Y906, "#N/A")=14,TRUE,FALSE))</f>
        <v>0</v>
      </c>
      <c r="N907" t="b">
        <f>AND(COUNTIF('Master list(no salts, metals)'!N906,"&lt;=1"),IF(COUNTIF('Master list(no salts, metals)'!$K906:$Y906, "#N/A")=14,TRUE,FALSE))</f>
        <v>0</v>
      </c>
      <c r="O907" t="b">
        <f>AND(COUNTIF('Master list(no salts, metals)'!O906,"&lt;=1"),IF(COUNTIF('Master list(no salts, metals)'!$K906:$Y906, "#N/A")=14,TRUE,FALSE))</f>
        <v>0</v>
      </c>
      <c r="P907" t="b">
        <f>AND(COUNTIF('Master list(no salts, metals)'!P906,"&lt;=1"),IF(COUNTIF('Master list(no salts, metals)'!$K906:$Y906, "#N/A")=14,TRUE,FALSE))</f>
        <v>0</v>
      </c>
      <c r="Q907" t="b">
        <f>AND(COUNTIF('Master list(no salts, metals)'!Q906,"&lt;=1"),IF(COUNTIF('Master list(no salts, metals)'!$K906:$Y906, "#N/A")=14,TRUE,FALSE))</f>
        <v>0</v>
      </c>
      <c r="R907" t="b">
        <f>AND(COUNTIF('Master list(no salts, metals)'!R906,"&lt;=1"),IF(COUNTIF('Master list(no salts, metals)'!$K906:$Y906, "#N/A")=14,TRUE,FALSE))</f>
        <v>0</v>
      </c>
      <c r="S907" t="b">
        <f>AND(COUNTIF('Master list(no salts, metals)'!S906,"&lt;=1"),IF(COUNTIF('Master list(no salts, metals)'!$K906:$Y906, "#N/A")=14,TRUE,FALSE))</f>
        <v>0</v>
      </c>
      <c r="T907" t="b">
        <f>AND(COUNTIF('Master list(no salts, metals)'!T906,"&lt;=1"),IF(COUNTIF('Master list(no salts, metals)'!$K906:$Y906, "#N/A")=14,TRUE,FALSE))</f>
        <v>1</v>
      </c>
      <c r="U907" t="b">
        <f>AND(COUNTIF('Master list(no salts, metals)'!U906,"&lt;=1"),IF(COUNTIF('Master list(no salts, metals)'!$K906:$Y906, "#N/A")=14,TRUE,FALSE))</f>
        <v>0</v>
      </c>
      <c r="V907" t="b">
        <f>AND(COUNTIF('Master list(no salts, metals)'!V906,"&lt;=1"),IF(COUNTIF('Master list(no salts, metals)'!$K906:$Y906, "#N/A")=14,TRUE,FALSE))</f>
        <v>0</v>
      </c>
      <c r="W907" t="b">
        <f>AND(COUNTIF('Master list(no salts, metals)'!W906,"&lt;=1"),IF(COUNTIF('Master list(no salts, metals)'!$K906:$Y906, "#N/A")=14,TRUE,FALSE))</f>
        <v>0</v>
      </c>
      <c r="X907" t="b">
        <f>AND(COUNTIF('Master list(no salts, metals)'!X906,"&lt;=1"),IF(COUNTIF('Master list(no salts, metals)'!$K906:$Y906, "#N/A")=14,TRUE,FALSE))</f>
        <v>0</v>
      </c>
      <c r="Y907" t="b">
        <f>AND(COUNTIF('Master list(no salts, metals)'!Y906,"&lt;=1"),IF(COUNTIF('Master list(no salts, metals)'!$K906:$Y906, "#N/A")=14,TRUE,FALSE))</f>
        <v>0</v>
      </c>
    </row>
    <row r="908" spans="11:25" x14ac:dyDescent="0.25">
      <c r="K908" t="b">
        <f>AND(COUNTIF('Master list(no salts, metals)'!K907,"&lt;=1"),IF(COUNTIF('Master list(no salts, metals)'!$K907:$Y907, "#N/A")=14,TRUE,FALSE))</f>
        <v>0</v>
      </c>
      <c r="L908" t="b">
        <f>AND(COUNTIF('Master list(no salts, metals)'!L907,"&lt;=1"),IF(COUNTIF('Master list(no salts, metals)'!$K907:$Y907, "#N/A")=14,TRUE,FALSE))</f>
        <v>0</v>
      </c>
      <c r="M908" t="b">
        <f>AND(COUNTIF('Master list(no salts, metals)'!M907,"&lt;=1"),IF(COUNTIF('Master list(no salts, metals)'!$K907:$Y907, "#N/A")=14,TRUE,FALSE))</f>
        <v>0</v>
      </c>
      <c r="N908" t="b">
        <f>AND(COUNTIF('Master list(no salts, metals)'!N907,"&lt;=1"),IF(COUNTIF('Master list(no salts, metals)'!$K907:$Y907, "#N/A")=14,TRUE,FALSE))</f>
        <v>0</v>
      </c>
      <c r="O908" t="b">
        <f>AND(COUNTIF('Master list(no salts, metals)'!O907,"&lt;=1"),IF(COUNTIF('Master list(no salts, metals)'!$K907:$Y907, "#N/A")=14,TRUE,FALSE))</f>
        <v>0</v>
      </c>
      <c r="P908" t="b">
        <f>AND(COUNTIF('Master list(no salts, metals)'!P907,"&lt;=1"),IF(COUNTIF('Master list(no salts, metals)'!$K907:$Y907, "#N/A")=14,TRUE,FALSE))</f>
        <v>0</v>
      </c>
      <c r="Q908" t="b">
        <f>AND(COUNTIF('Master list(no salts, metals)'!Q907,"&lt;=1"),IF(COUNTIF('Master list(no salts, metals)'!$K907:$Y907, "#N/A")=14,TRUE,FALSE))</f>
        <v>0</v>
      </c>
      <c r="R908" t="b">
        <f>AND(COUNTIF('Master list(no salts, metals)'!R907,"&lt;=1"),IF(COUNTIF('Master list(no salts, metals)'!$K907:$Y907, "#N/A")=14,TRUE,FALSE))</f>
        <v>0</v>
      </c>
      <c r="S908" t="b">
        <f>AND(COUNTIF('Master list(no salts, metals)'!S907,"&lt;=1"),IF(COUNTIF('Master list(no salts, metals)'!$K907:$Y907, "#N/A")=14,TRUE,FALSE))</f>
        <v>0</v>
      </c>
      <c r="T908" t="b">
        <f>AND(COUNTIF('Master list(no salts, metals)'!T907,"&lt;=1"),IF(COUNTIF('Master list(no salts, metals)'!$K907:$Y907, "#N/A")=14,TRUE,FALSE))</f>
        <v>1</v>
      </c>
      <c r="U908" t="b">
        <f>AND(COUNTIF('Master list(no salts, metals)'!U907,"&lt;=1"),IF(COUNTIF('Master list(no salts, metals)'!$K907:$Y907, "#N/A")=14,TRUE,FALSE))</f>
        <v>0</v>
      </c>
      <c r="V908" t="b">
        <f>AND(COUNTIF('Master list(no salts, metals)'!V907,"&lt;=1"),IF(COUNTIF('Master list(no salts, metals)'!$K907:$Y907, "#N/A")=14,TRUE,FALSE))</f>
        <v>0</v>
      </c>
      <c r="W908" t="b">
        <f>AND(COUNTIF('Master list(no salts, metals)'!W907,"&lt;=1"),IF(COUNTIF('Master list(no salts, metals)'!$K907:$Y907, "#N/A")=14,TRUE,FALSE))</f>
        <v>0</v>
      </c>
      <c r="X908" t="b">
        <f>AND(COUNTIF('Master list(no salts, metals)'!X907,"&lt;=1"),IF(COUNTIF('Master list(no salts, metals)'!$K907:$Y907, "#N/A")=14,TRUE,FALSE))</f>
        <v>0</v>
      </c>
      <c r="Y908" t="b">
        <f>AND(COUNTIF('Master list(no salts, metals)'!Y907,"&lt;=1"),IF(COUNTIF('Master list(no salts, metals)'!$K907:$Y907, "#N/A")=14,TRUE,FALSE))</f>
        <v>0</v>
      </c>
    </row>
    <row r="909" spans="11:25" x14ac:dyDescent="0.25">
      <c r="K909" t="b">
        <f>AND(COUNTIF('Master list(no salts, metals)'!K908,"&lt;=1"),IF(COUNTIF('Master list(no salts, metals)'!$K908:$Y908, "#N/A")=14,TRUE,FALSE))</f>
        <v>0</v>
      </c>
      <c r="L909" t="b">
        <f>AND(COUNTIF('Master list(no salts, metals)'!L908,"&lt;=1"),IF(COUNTIF('Master list(no salts, metals)'!$K908:$Y908, "#N/A")=14,TRUE,FALSE))</f>
        <v>0</v>
      </c>
      <c r="M909" t="b">
        <f>AND(COUNTIF('Master list(no salts, metals)'!M908,"&lt;=1"),IF(COUNTIF('Master list(no salts, metals)'!$K908:$Y908, "#N/A")=14,TRUE,FALSE))</f>
        <v>0</v>
      </c>
      <c r="N909" t="b">
        <f>AND(COUNTIF('Master list(no salts, metals)'!N908,"&lt;=1"),IF(COUNTIF('Master list(no salts, metals)'!$K908:$Y908, "#N/A")=14,TRUE,FALSE))</f>
        <v>0</v>
      </c>
      <c r="O909" t="b">
        <f>AND(COUNTIF('Master list(no salts, metals)'!O908,"&lt;=1"),IF(COUNTIF('Master list(no salts, metals)'!$K908:$Y908, "#N/A")=14,TRUE,FALSE))</f>
        <v>0</v>
      </c>
      <c r="P909" t="b">
        <f>AND(COUNTIF('Master list(no salts, metals)'!P908,"&lt;=1"),IF(COUNTIF('Master list(no salts, metals)'!$K908:$Y908, "#N/A")=14,TRUE,FALSE))</f>
        <v>0</v>
      </c>
      <c r="Q909" t="b">
        <f>AND(COUNTIF('Master list(no salts, metals)'!Q908,"&lt;=1"),IF(COUNTIF('Master list(no salts, metals)'!$K908:$Y908, "#N/A")=14,TRUE,FALSE))</f>
        <v>0</v>
      </c>
      <c r="R909" t="b">
        <f>AND(COUNTIF('Master list(no salts, metals)'!R908,"&lt;=1"),IF(COUNTIF('Master list(no salts, metals)'!$K908:$Y908, "#N/A")=14,TRUE,FALSE))</f>
        <v>0</v>
      </c>
      <c r="S909" t="b">
        <f>AND(COUNTIF('Master list(no salts, metals)'!S908,"&lt;=1"),IF(COUNTIF('Master list(no salts, metals)'!$K908:$Y908, "#N/A")=14,TRUE,FALSE))</f>
        <v>0</v>
      </c>
      <c r="T909" t="b">
        <f>AND(COUNTIF('Master list(no salts, metals)'!T908,"&lt;=1"),IF(COUNTIF('Master list(no salts, metals)'!$K908:$Y908, "#N/A")=14,TRUE,FALSE))</f>
        <v>0</v>
      </c>
      <c r="U909" t="b">
        <f>AND(COUNTIF('Master list(no salts, metals)'!U908,"&lt;=1"),IF(COUNTIF('Master list(no salts, metals)'!$K908:$Y908, "#N/A")=14,TRUE,FALSE))</f>
        <v>0</v>
      </c>
      <c r="V909" t="b">
        <f>AND(COUNTIF('Master list(no salts, metals)'!V908,"&lt;=1"),IF(COUNTIF('Master list(no salts, metals)'!$K908:$Y908, "#N/A")=14,TRUE,FALSE))</f>
        <v>0</v>
      </c>
      <c r="W909" t="b">
        <f>AND(COUNTIF('Master list(no salts, metals)'!W908,"&lt;=1"),IF(COUNTIF('Master list(no salts, metals)'!$K908:$Y908, "#N/A")=14,TRUE,FALSE))</f>
        <v>0</v>
      </c>
      <c r="X909" t="b">
        <f>AND(COUNTIF('Master list(no salts, metals)'!X908,"&lt;=1"),IF(COUNTIF('Master list(no salts, metals)'!$K908:$Y908, "#N/A")=14,TRUE,FALSE))</f>
        <v>0</v>
      </c>
      <c r="Y909" t="b">
        <f>AND(COUNTIF('Master list(no salts, metals)'!Y908,"&lt;=1"),IF(COUNTIF('Master list(no salts, metals)'!$K908:$Y908, "#N/A")=14,TRUE,FALSE))</f>
        <v>0</v>
      </c>
    </row>
    <row r="910" spans="11:25" x14ac:dyDescent="0.25">
      <c r="K910" t="b">
        <f>AND(COUNTIF('Master list(no salts, metals)'!K909,"&lt;=1"),IF(COUNTIF('Master list(no salts, metals)'!$K909:$Y909, "#N/A")=14,TRUE,FALSE))</f>
        <v>0</v>
      </c>
      <c r="L910" t="b">
        <f>AND(COUNTIF('Master list(no salts, metals)'!L909,"&lt;=1"),IF(COUNTIF('Master list(no salts, metals)'!$K909:$Y909, "#N/A")=14,TRUE,FALSE))</f>
        <v>0</v>
      </c>
      <c r="M910" t="b">
        <f>AND(COUNTIF('Master list(no salts, metals)'!M909,"&lt;=1"),IF(COUNTIF('Master list(no salts, metals)'!$K909:$Y909, "#N/A")=14,TRUE,FALSE))</f>
        <v>0</v>
      </c>
      <c r="N910" t="b">
        <f>AND(COUNTIF('Master list(no salts, metals)'!N909,"&lt;=1"),IF(COUNTIF('Master list(no salts, metals)'!$K909:$Y909, "#N/A")=14,TRUE,FALSE))</f>
        <v>0</v>
      </c>
      <c r="O910" t="b">
        <f>AND(COUNTIF('Master list(no salts, metals)'!O909,"&lt;=1"),IF(COUNTIF('Master list(no salts, metals)'!$K909:$Y909, "#N/A")=14,TRUE,FALSE))</f>
        <v>0</v>
      </c>
      <c r="P910" t="b">
        <f>AND(COUNTIF('Master list(no salts, metals)'!P909,"&lt;=1"),IF(COUNTIF('Master list(no salts, metals)'!$K909:$Y909, "#N/A")=14,TRUE,FALSE))</f>
        <v>0</v>
      </c>
      <c r="Q910" t="b">
        <f>AND(COUNTIF('Master list(no salts, metals)'!Q909,"&lt;=1"),IF(COUNTIF('Master list(no salts, metals)'!$K909:$Y909, "#N/A")=14,TRUE,FALSE))</f>
        <v>0</v>
      </c>
      <c r="R910" t="b">
        <f>AND(COUNTIF('Master list(no salts, metals)'!R909,"&lt;=1"),IF(COUNTIF('Master list(no salts, metals)'!$K909:$Y909, "#N/A")=14,TRUE,FALSE))</f>
        <v>0</v>
      </c>
      <c r="S910" t="b">
        <f>AND(COUNTIF('Master list(no salts, metals)'!S909,"&lt;=1"),IF(COUNTIF('Master list(no salts, metals)'!$K909:$Y909, "#N/A")=14,TRUE,FALSE))</f>
        <v>0</v>
      </c>
      <c r="T910" t="b">
        <f>AND(COUNTIF('Master list(no salts, metals)'!T909,"&lt;=1"),IF(COUNTIF('Master list(no salts, metals)'!$K909:$Y909, "#N/A")=14,TRUE,FALSE))</f>
        <v>0</v>
      </c>
      <c r="U910" t="b">
        <f>AND(COUNTIF('Master list(no salts, metals)'!U909,"&lt;=1"),IF(COUNTIF('Master list(no salts, metals)'!$K909:$Y909, "#N/A")=14,TRUE,FALSE))</f>
        <v>0</v>
      </c>
      <c r="V910" t="b">
        <f>AND(COUNTIF('Master list(no salts, metals)'!V909,"&lt;=1"),IF(COUNTIF('Master list(no salts, metals)'!$K909:$Y909, "#N/A")=14,TRUE,FALSE))</f>
        <v>0</v>
      </c>
      <c r="W910" t="b">
        <f>AND(COUNTIF('Master list(no salts, metals)'!W909,"&lt;=1"),IF(COUNTIF('Master list(no salts, metals)'!$K909:$Y909, "#N/A")=14,TRUE,FALSE))</f>
        <v>0</v>
      </c>
      <c r="X910" t="b">
        <f>AND(COUNTIF('Master list(no salts, metals)'!X909,"&lt;=1"),IF(COUNTIF('Master list(no salts, metals)'!$K909:$Y909, "#N/A")=14,TRUE,FALSE))</f>
        <v>0</v>
      </c>
      <c r="Y910" t="b">
        <f>AND(COUNTIF('Master list(no salts, metals)'!Y909,"&lt;=1"),IF(COUNTIF('Master list(no salts, metals)'!$K909:$Y909, "#N/A")=14,TRUE,FALSE))</f>
        <v>0</v>
      </c>
    </row>
    <row r="911" spans="11:25" x14ac:dyDescent="0.25">
      <c r="K911" t="b">
        <f>AND(COUNTIF('Master list(no salts, metals)'!K910,"&lt;=1"),IF(COUNTIF('Master list(no salts, metals)'!$K910:$Y910, "#N/A")=14,TRUE,FALSE))</f>
        <v>0</v>
      </c>
      <c r="L911" t="b">
        <f>AND(COUNTIF('Master list(no salts, metals)'!L910,"&lt;=1"),IF(COUNTIF('Master list(no salts, metals)'!$K910:$Y910, "#N/A")=14,TRUE,FALSE))</f>
        <v>0</v>
      </c>
      <c r="M911" t="b">
        <f>AND(COUNTIF('Master list(no salts, metals)'!M910,"&lt;=1"),IF(COUNTIF('Master list(no salts, metals)'!$K910:$Y910, "#N/A")=14,TRUE,FALSE))</f>
        <v>0</v>
      </c>
      <c r="N911" t="b">
        <f>AND(COUNTIF('Master list(no salts, metals)'!N910,"&lt;=1"),IF(COUNTIF('Master list(no salts, metals)'!$K910:$Y910, "#N/A")=14,TRUE,FALSE))</f>
        <v>0</v>
      </c>
      <c r="O911" t="b">
        <f>AND(COUNTIF('Master list(no salts, metals)'!O910,"&lt;=1"),IF(COUNTIF('Master list(no salts, metals)'!$K910:$Y910, "#N/A")=14,TRUE,FALSE))</f>
        <v>0</v>
      </c>
      <c r="P911" t="b">
        <f>AND(COUNTIF('Master list(no salts, metals)'!P910,"&lt;=1"),IF(COUNTIF('Master list(no salts, metals)'!$K910:$Y910, "#N/A")=14,TRUE,FALSE))</f>
        <v>0</v>
      </c>
      <c r="Q911" t="b">
        <f>AND(COUNTIF('Master list(no salts, metals)'!Q910,"&lt;=1"),IF(COUNTIF('Master list(no salts, metals)'!$K910:$Y910, "#N/A")=14,TRUE,FALSE))</f>
        <v>0</v>
      </c>
      <c r="R911" t="b">
        <f>AND(COUNTIF('Master list(no salts, metals)'!R910,"&lt;=1"),IF(COUNTIF('Master list(no salts, metals)'!$K910:$Y910, "#N/A")=14,TRUE,FALSE))</f>
        <v>0</v>
      </c>
      <c r="S911" t="b">
        <f>AND(COUNTIF('Master list(no salts, metals)'!S910,"&lt;=1"),IF(COUNTIF('Master list(no salts, metals)'!$K910:$Y910, "#N/A")=14,TRUE,FALSE))</f>
        <v>0</v>
      </c>
      <c r="T911" t="b">
        <f>AND(COUNTIF('Master list(no salts, metals)'!T910,"&lt;=1"),IF(COUNTIF('Master list(no salts, metals)'!$K910:$Y910, "#N/A")=14,TRUE,FALSE))</f>
        <v>0</v>
      </c>
      <c r="U911" t="b">
        <f>AND(COUNTIF('Master list(no salts, metals)'!U910,"&lt;=1"),IF(COUNTIF('Master list(no salts, metals)'!$K910:$Y910, "#N/A")=14,TRUE,FALSE))</f>
        <v>0</v>
      </c>
      <c r="V911" t="b">
        <f>AND(COUNTIF('Master list(no salts, metals)'!V910,"&lt;=1"),IF(COUNTIF('Master list(no salts, metals)'!$K910:$Y910, "#N/A")=14,TRUE,FALSE))</f>
        <v>0</v>
      </c>
      <c r="W911" t="b">
        <f>AND(COUNTIF('Master list(no salts, metals)'!W910,"&lt;=1"),IF(COUNTIF('Master list(no salts, metals)'!$K910:$Y910, "#N/A")=14,TRUE,FALSE))</f>
        <v>1</v>
      </c>
      <c r="X911" t="b">
        <f>AND(COUNTIF('Master list(no salts, metals)'!X910,"&lt;=1"),IF(COUNTIF('Master list(no salts, metals)'!$K910:$Y910, "#N/A")=14,TRUE,FALSE))</f>
        <v>0</v>
      </c>
      <c r="Y911" t="b">
        <f>AND(COUNTIF('Master list(no salts, metals)'!Y910,"&lt;=1"),IF(COUNTIF('Master list(no salts, metals)'!$K910:$Y910, "#N/A")=14,TRUE,FALSE))</f>
        <v>0</v>
      </c>
    </row>
    <row r="912" spans="11:25" x14ac:dyDescent="0.25">
      <c r="K912" t="b">
        <f>AND(COUNTIF('Master list(no salts, metals)'!K911,"&lt;=1"),IF(COUNTIF('Master list(no salts, metals)'!$K911:$Y911, "#N/A")=14,TRUE,FALSE))</f>
        <v>0</v>
      </c>
      <c r="L912" t="b">
        <f>AND(COUNTIF('Master list(no salts, metals)'!L911,"&lt;=1"),IF(COUNTIF('Master list(no salts, metals)'!$K911:$Y911, "#N/A")=14,TRUE,FALSE))</f>
        <v>0</v>
      </c>
      <c r="M912" t="b">
        <f>AND(COUNTIF('Master list(no salts, metals)'!M911,"&lt;=1"),IF(COUNTIF('Master list(no salts, metals)'!$K911:$Y911, "#N/A")=14,TRUE,FALSE))</f>
        <v>0</v>
      </c>
      <c r="N912" t="b">
        <f>AND(COUNTIF('Master list(no salts, metals)'!N911,"&lt;=1"),IF(COUNTIF('Master list(no salts, metals)'!$K911:$Y911, "#N/A")=14,TRUE,FALSE))</f>
        <v>0</v>
      </c>
      <c r="O912" t="b">
        <f>AND(COUNTIF('Master list(no salts, metals)'!O911,"&lt;=1"),IF(COUNTIF('Master list(no salts, metals)'!$K911:$Y911, "#N/A")=14,TRUE,FALSE))</f>
        <v>0</v>
      </c>
      <c r="P912" t="b">
        <f>AND(COUNTIF('Master list(no salts, metals)'!P911,"&lt;=1"),IF(COUNTIF('Master list(no salts, metals)'!$K911:$Y911, "#N/A")=14,TRUE,FALSE))</f>
        <v>0</v>
      </c>
      <c r="Q912" t="b">
        <f>AND(COUNTIF('Master list(no salts, metals)'!Q911,"&lt;=1"),IF(COUNTIF('Master list(no salts, metals)'!$K911:$Y911, "#N/A")=14,TRUE,FALSE))</f>
        <v>0</v>
      </c>
      <c r="R912" t="b">
        <f>AND(COUNTIF('Master list(no salts, metals)'!R911,"&lt;=1"),IF(COUNTIF('Master list(no salts, metals)'!$K911:$Y911, "#N/A")=14,TRUE,FALSE))</f>
        <v>0</v>
      </c>
      <c r="S912" t="b">
        <f>AND(COUNTIF('Master list(no salts, metals)'!S911,"&lt;=1"),IF(COUNTIF('Master list(no salts, metals)'!$K911:$Y911, "#N/A")=14,TRUE,FALSE))</f>
        <v>0</v>
      </c>
      <c r="T912" t="b">
        <f>AND(COUNTIF('Master list(no salts, metals)'!T911,"&lt;=1"),IF(COUNTIF('Master list(no salts, metals)'!$K911:$Y911, "#N/A")=14,TRUE,FALSE))</f>
        <v>0</v>
      </c>
      <c r="U912" t="b">
        <f>AND(COUNTIF('Master list(no salts, metals)'!U911,"&lt;=1"),IF(COUNTIF('Master list(no salts, metals)'!$K911:$Y911, "#N/A")=14,TRUE,FALSE))</f>
        <v>0</v>
      </c>
      <c r="V912" t="b">
        <f>AND(COUNTIF('Master list(no salts, metals)'!V911,"&lt;=1"),IF(COUNTIF('Master list(no salts, metals)'!$K911:$Y911, "#N/A")=14,TRUE,FALSE))</f>
        <v>0</v>
      </c>
      <c r="W912" t="b">
        <f>AND(COUNTIF('Master list(no salts, metals)'!W911,"&lt;=1"),IF(COUNTIF('Master list(no salts, metals)'!$K911:$Y911, "#N/A")=14,TRUE,FALSE))</f>
        <v>1</v>
      </c>
      <c r="X912" t="b">
        <f>AND(COUNTIF('Master list(no salts, metals)'!X911,"&lt;=1"),IF(COUNTIF('Master list(no salts, metals)'!$K911:$Y911, "#N/A")=14,TRUE,FALSE))</f>
        <v>0</v>
      </c>
      <c r="Y912" t="b">
        <f>AND(COUNTIF('Master list(no salts, metals)'!Y911,"&lt;=1"),IF(COUNTIF('Master list(no salts, metals)'!$K911:$Y911, "#N/A")=14,TRUE,FALSE))</f>
        <v>0</v>
      </c>
    </row>
    <row r="913" spans="11:25" x14ac:dyDescent="0.25">
      <c r="K913" t="b">
        <f>AND(COUNTIF('Master list(no salts, metals)'!K912,"&lt;=1"),IF(COUNTIF('Master list(no salts, metals)'!$K912:$Y912, "#N/A")=14,TRUE,FALSE))</f>
        <v>0</v>
      </c>
      <c r="L913" t="b">
        <f>AND(COUNTIF('Master list(no salts, metals)'!L912,"&lt;=1"),IF(COUNTIF('Master list(no salts, metals)'!$K912:$Y912, "#N/A")=14,TRUE,FALSE))</f>
        <v>0</v>
      </c>
      <c r="M913" t="b">
        <f>AND(COUNTIF('Master list(no salts, metals)'!M912,"&lt;=1"),IF(COUNTIF('Master list(no salts, metals)'!$K912:$Y912, "#N/A")=14,TRUE,FALSE))</f>
        <v>0</v>
      </c>
      <c r="N913" t="b">
        <f>AND(COUNTIF('Master list(no salts, metals)'!N912,"&lt;=1"),IF(COUNTIF('Master list(no salts, metals)'!$K912:$Y912, "#N/A")=14,TRUE,FALSE))</f>
        <v>0</v>
      </c>
      <c r="O913" t="b">
        <f>AND(COUNTIF('Master list(no salts, metals)'!O912,"&lt;=1"),IF(COUNTIF('Master list(no salts, metals)'!$K912:$Y912, "#N/A")=14,TRUE,FALSE))</f>
        <v>0</v>
      </c>
      <c r="P913" t="b">
        <f>AND(COUNTIF('Master list(no salts, metals)'!P912,"&lt;=1"),IF(COUNTIF('Master list(no salts, metals)'!$K912:$Y912, "#N/A")=14,TRUE,FALSE))</f>
        <v>0</v>
      </c>
      <c r="Q913" t="b">
        <f>AND(COUNTIF('Master list(no salts, metals)'!Q912,"&lt;=1"),IF(COUNTIF('Master list(no salts, metals)'!$K912:$Y912, "#N/A")=14,TRUE,FALSE))</f>
        <v>0</v>
      </c>
      <c r="R913" t="b">
        <f>AND(COUNTIF('Master list(no salts, metals)'!R912,"&lt;=1"),IF(COUNTIF('Master list(no salts, metals)'!$K912:$Y912, "#N/A")=14,TRUE,FALSE))</f>
        <v>0</v>
      </c>
      <c r="S913" t="b">
        <f>AND(COUNTIF('Master list(no salts, metals)'!S912,"&lt;=1"),IF(COUNTIF('Master list(no salts, metals)'!$K912:$Y912, "#N/A")=14,TRUE,FALSE))</f>
        <v>0</v>
      </c>
      <c r="T913" t="b">
        <f>AND(COUNTIF('Master list(no salts, metals)'!T912,"&lt;=1"),IF(COUNTIF('Master list(no salts, metals)'!$K912:$Y912, "#N/A")=14,TRUE,FALSE))</f>
        <v>0</v>
      </c>
      <c r="U913" t="b">
        <f>AND(COUNTIF('Master list(no salts, metals)'!U912,"&lt;=1"),IF(COUNTIF('Master list(no salts, metals)'!$K912:$Y912, "#N/A")=14,TRUE,FALSE))</f>
        <v>0</v>
      </c>
      <c r="V913" t="b">
        <f>AND(COUNTIF('Master list(no salts, metals)'!V912,"&lt;=1"),IF(COUNTIF('Master list(no salts, metals)'!$K912:$Y912, "#N/A")=14,TRUE,FALSE))</f>
        <v>0</v>
      </c>
      <c r="W913" t="b">
        <f>AND(COUNTIF('Master list(no salts, metals)'!W912,"&lt;=1"),IF(COUNTIF('Master list(no salts, metals)'!$K912:$Y912, "#N/A")=14,TRUE,FALSE))</f>
        <v>0</v>
      </c>
      <c r="X913" t="b">
        <f>AND(COUNTIF('Master list(no salts, metals)'!X912,"&lt;=1"),IF(COUNTIF('Master list(no salts, metals)'!$K912:$Y912, "#N/A")=14,TRUE,FALSE))</f>
        <v>0</v>
      </c>
      <c r="Y913" t="b">
        <f>AND(COUNTIF('Master list(no salts, metals)'!Y912,"&lt;=1"),IF(COUNTIF('Master list(no salts, metals)'!$K912:$Y912, "#N/A")=14,TRUE,FALSE))</f>
        <v>0</v>
      </c>
    </row>
    <row r="914" spans="11:25" x14ac:dyDescent="0.25">
      <c r="K914" t="b">
        <f>AND(COUNTIF('Master list(no salts, metals)'!K913,"&lt;=1"),IF(COUNTIF('Master list(no salts, metals)'!$K913:$Y913, "#N/A")=14,TRUE,FALSE))</f>
        <v>0</v>
      </c>
      <c r="L914" t="b">
        <f>AND(COUNTIF('Master list(no salts, metals)'!L913,"&lt;=1"),IF(COUNTIF('Master list(no salts, metals)'!$K913:$Y913, "#N/A")=14,TRUE,FALSE))</f>
        <v>0</v>
      </c>
      <c r="M914" t="b">
        <f>AND(COUNTIF('Master list(no salts, metals)'!M913,"&lt;=1"),IF(COUNTIF('Master list(no salts, metals)'!$K913:$Y913, "#N/A")=14,TRUE,FALSE))</f>
        <v>0</v>
      </c>
      <c r="N914" t="b">
        <f>AND(COUNTIF('Master list(no salts, metals)'!N913,"&lt;=1"),IF(COUNTIF('Master list(no salts, metals)'!$K913:$Y913, "#N/A")=14,TRUE,FALSE))</f>
        <v>0</v>
      </c>
      <c r="O914" t="b">
        <f>AND(COUNTIF('Master list(no salts, metals)'!O913,"&lt;=1"),IF(COUNTIF('Master list(no salts, metals)'!$K913:$Y913, "#N/A")=14,TRUE,FALSE))</f>
        <v>0</v>
      </c>
      <c r="P914" t="b">
        <f>AND(COUNTIF('Master list(no salts, metals)'!P913,"&lt;=1"),IF(COUNTIF('Master list(no salts, metals)'!$K913:$Y913, "#N/A")=14,TRUE,FALSE))</f>
        <v>0</v>
      </c>
      <c r="Q914" t="b">
        <f>AND(COUNTIF('Master list(no salts, metals)'!Q913,"&lt;=1"),IF(COUNTIF('Master list(no salts, metals)'!$K913:$Y913, "#N/A")=14,TRUE,FALSE))</f>
        <v>0</v>
      </c>
      <c r="R914" t="b">
        <f>AND(COUNTIF('Master list(no salts, metals)'!R913,"&lt;=1"),IF(COUNTIF('Master list(no salts, metals)'!$K913:$Y913, "#N/A")=14,TRUE,FALSE))</f>
        <v>0</v>
      </c>
      <c r="S914" t="b">
        <f>AND(COUNTIF('Master list(no salts, metals)'!S913,"&lt;=1"),IF(COUNTIF('Master list(no salts, metals)'!$K913:$Y913, "#N/A")=14,TRUE,FALSE))</f>
        <v>0</v>
      </c>
      <c r="T914" t="b">
        <f>AND(COUNTIF('Master list(no salts, metals)'!T913,"&lt;=1"),IF(COUNTIF('Master list(no salts, metals)'!$K913:$Y913, "#N/A")=14,TRUE,FALSE))</f>
        <v>0</v>
      </c>
      <c r="U914" t="b">
        <f>AND(COUNTIF('Master list(no salts, metals)'!U913,"&lt;=1"),IF(COUNTIF('Master list(no salts, metals)'!$K913:$Y913, "#N/A")=14,TRUE,FALSE))</f>
        <v>0</v>
      </c>
      <c r="V914" t="b">
        <f>AND(COUNTIF('Master list(no salts, metals)'!V913,"&lt;=1"),IF(COUNTIF('Master list(no salts, metals)'!$K913:$Y913, "#N/A")=14,TRUE,FALSE))</f>
        <v>0</v>
      </c>
      <c r="W914" t="b">
        <f>AND(COUNTIF('Master list(no salts, metals)'!W913,"&lt;=1"),IF(COUNTIF('Master list(no salts, metals)'!$K913:$Y913, "#N/A")=14,TRUE,FALSE))</f>
        <v>0</v>
      </c>
      <c r="X914" t="b">
        <f>AND(COUNTIF('Master list(no salts, metals)'!X913,"&lt;=1"),IF(COUNTIF('Master list(no salts, metals)'!$K913:$Y913, "#N/A")=14,TRUE,FALSE))</f>
        <v>0</v>
      </c>
      <c r="Y914" t="b">
        <f>AND(COUNTIF('Master list(no salts, metals)'!Y913,"&lt;=1"),IF(COUNTIF('Master list(no salts, metals)'!$K913:$Y913, "#N/A")=14,TRUE,FALSE))</f>
        <v>0</v>
      </c>
    </row>
    <row r="915" spans="11:25" x14ac:dyDescent="0.25">
      <c r="K915" t="b">
        <f>AND(COUNTIF('Master list(no salts, metals)'!K914,"&lt;=1"),IF(COUNTIF('Master list(no salts, metals)'!$K914:$Y914, "#N/A")=14,TRUE,FALSE))</f>
        <v>0</v>
      </c>
      <c r="L915" t="b">
        <f>AND(COUNTIF('Master list(no salts, metals)'!L914,"&lt;=1"),IF(COUNTIF('Master list(no salts, metals)'!$K914:$Y914, "#N/A")=14,TRUE,FALSE))</f>
        <v>0</v>
      </c>
      <c r="M915" t="b">
        <f>AND(COUNTIF('Master list(no salts, metals)'!M914,"&lt;=1"),IF(COUNTIF('Master list(no salts, metals)'!$K914:$Y914, "#N/A")=14,TRUE,FALSE))</f>
        <v>0</v>
      </c>
      <c r="N915" t="b">
        <f>AND(COUNTIF('Master list(no salts, metals)'!N914,"&lt;=1"),IF(COUNTIF('Master list(no salts, metals)'!$K914:$Y914, "#N/A")=14,TRUE,FALSE))</f>
        <v>0</v>
      </c>
      <c r="O915" t="b">
        <f>AND(COUNTIF('Master list(no salts, metals)'!O914,"&lt;=1"),IF(COUNTIF('Master list(no salts, metals)'!$K914:$Y914, "#N/A")=14,TRUE,FALSE))</f>
        <v>0</v>
      </c>
      <c r="P915" t="b">
        <f>AND(COUNTIF('Master list(no salts, metals)'!P914,"&lt;=1"),IF(COUNTIF('Master list(no salts, metals)'!$K914:$Y914, "#N/A")=14,TRUE,FALSE))</f>
        <v>0</v>
      </c>
      <c r="Q915" t="b">
        <f>AND(COUNTIF('Master list(no salts, metals)'!Q914,"&lt;=1"),IF(COUNTIF('Master list(no salts, metals)'!$K914:$Y914, "#N/A")=14,TRUE,FALSE))</f>
        <v>0</v>
      </c>
      <c r="R915" t="b">
        <f>AND(COUNTIF('Master list(no salts, metals)'!R914,"&lt;=1"),IF(COUNTIF('Master list(no salts, metals)'!$K914:$Y914, "#N/A")=14,TRUE,FALSE))</f>
        <v>0</v>
      </c>
      <c r="S915" t="b">
        <f>AND(COUNTIF('Master list(no salts, metals)'!S914,"&lt;=1"),IF(COUNTIF('Master list(no salts, metals)'!$K914:$Y914, "#N/A")=14,TRUE,FALSE))</f>
        <v>0</v>
      </c>
      <c r="T915" t="b">
        <f>AND(COUNTIF('Master list(no salts, metals)'!T914,"&lt;=1"),IF(COUNTIF('Master list(no salts, metals)'!$K914:$Y914, "#N/A")=14,TRUE,FALSE))</f>
        <v>0</v>
      </c>
      <c r="U915" t="b">
        <f>AND(COUNTIF('Master list(no salts, metals)'!U914,"&lt;=1"),IF(COUNTIF('Master list(no salts, metals)'!$K914:$Y914, "#N/A")=14,TRUE,FALSE))</f>
        <v>0</v>
      </c>
      <c r="V915" t="b">
        <f>AND(COUNTIF('Master list(no salts, metals)'!V914,"&lt;=1"),IF(COUNTIF('Master list(no salts, metals)'!$K914:$Y914, "#N/A")=14,TRUE,FALSE))</f>
        <v>0</v>
      </c>
      <c r="W915" t="b">
        <f>AND(COUNTIF('Master list(no salts, metals)'!W914,"&lt;=1"),IF(COUNTIF('Master list(no salts, metals)'!$K914:$Y914, "#N/A")=14,TRUE,FALSE))</f>
        <v>0</v>
      </c>
      <c r="X915" t="b">
        <f>AND(COUNTIF('Master list(no salts, metals)'!X914,"&lt;=1"),IF(COUNTIF('Master list(no salts, metals)'!$K914:$Y914, "#N/A")=14,TRUE,FALSE))</f>
        <v>0</v>
      </c>
      <c r="Y915" t="b">
        <f>AND(COUNTIF('Master list(no salts, metals)'!Y914,"&lt;=1"),IF(COUNTIF('Master list(no salts, metals)'!$K914:$Y914, "#N/A")=14,TRUE,FALSE))</f>
        <v>0</v>
      </c>
    </row>
    <row r="916" spans="11:25" x14ac:dyDescent="0.25">
      <c r="K916" t="b">
        <f>AND(COUNTIF('Master list(no salts, metals)'!K915,"&lt;=1"),IF(COUNTIF('Master list(no salts, metals)'!$K915:$Y915, "#N/A")=14,TRUE,FALSE))</f>
        <v>0</v>
      </c>
      <c r="L916" t="b">
        <f>AND(COUNTIF('Master list(no salts, metals)'!L915,"&lt;=1"),IF(COUNTIF('Master list(no salts, metals)'!$K915:$Y915, "#N/A")=14,TRUE,FALSE))</f>
        <v>0</v>
      </c>
      <c r="M916" t="b">
        <f>AND(COUNTIF('Master list(no salts, metals)'!M915,"&lt;=1"),IF(COUNTIF('Master list(no salts, metals)'!$K915:$Y915, "#N/A")=14,TRUE,FALSE))</f>
        <v>0</v>
      </c>
      <c r="N916" t="b">
        <f>AND(COUNTIF('Master list(no salts, metals)'!N915,"&lt;=1"),IF(COUNTIF('Master list(no salts, metals)'!$K915:$Y915, "#N/A")=14,TRUE,FALSE))</f>
        <v>0</v>
      </c>
      <c r="O916" t="b">
        <f>AND(COUNTIF('Master list(no salts, metals)'!O915,"&lt;=1"),IF(COUNTIF('Master list(no salts, metals)'!$K915:$Y915, "#N/A")=14,TRUE,FALSE))</f>
        <v>0</v>
      </c>
      <c r="P916" t="b">
        <f>AND(COUNTIF('Master list(no salts, metals)'!P915,"&lt;=1"),IF(COUNTIF('Master list(no salts, metals)'!$K915:$Y915, "#N/A")=14,TRUE,FALSE))</f>
        <v>0</v>
      </c>
      <c r="Q916" t="b">
        <f>AND(COUNTIF('Master list(no salts, metals)'!Q915,"&lt;=1"),IF(COUNTIF('Master list(no salts, metals)'!$K915:$Y915, "#N/A")=14,TRUE,FALSE))</f>
        <v>0</v>
      </c>
      <c r="R916" t="b">
        <f>AND(COUNTIF('Master list(no salts, metals)'!R915,"&lt;=1"),IF(COUNTIF('Master list(no salts, metals)'!$K915:$Y915, "#N/A")=14,TRUE,FALSE))</f>
        <v>0</v>
      </c>
      <c r="S916" t="b">
        <f>AND(COUNTIF('Master list(no salts, metals)'!S915,"&lt;=1"),IF(COUNTIF('Master list(no salts, metals)'!$K915:$Y915, "#N/A")=14,TRUE,FALSE))</f>
        <v>0</v>
      </c>
      <c r="T916" t="b">
        <f>AND(COUNTIF('Master list(no salts, metals)'!T915,"&lt;=1"),IF(COUNTIF('Master list(no salts, metals)'!$K915:$Y915, "#N/A")=14,TRUE,FALSE))</f>
        <v>0</v>
      </c>
      <c r="U916" t="b">
        <f>AND(COUNTIF('Master list(no salts, metals)'!U915,"&lt;=1"),IF(COUNTIF('Master list(no salts, metals)'!$K915:$Y915, "#N/A")=14,TRUE,FALSE))</f>
        <v>0</v>
      </c>
      <c r="V916" t="b">
        <f>AND(COUNTIF('Master list(no salts, metals)'!V915,"&lt;=1"),IF(COUNTIF('Master list(no salts, metals)'!$K915:$Y915, "#N/A")=14,TRUE,FALSE))</f>
        <v>0</v>
      </c>
      <c r="W916" t="b">
        <f>AND(COUNTIF('Master list(no salts, metals)'!W915,"&lt;=1"),IF(COUNTIF('Master list(no salts, metals)'!$K915:$Y915, "#N/A")=14,TRUE,FALSE))</f>
        <v>0</v>
      </c>
      <c r="X916" t="b">
        <f>AND(COUNTIF('Master list(no salts, metals)'!X915,"&lt;=1"),IF(COUNTIF('Master list(no salts, metals)'!$K915:$Y915, "#N/A")=14,TRUE,FALSE))</f>
        <v>0</v>
      </c>
      <c r="Y916" t="b">
        <f>AND(COUNTIF('Master list(no salts, metals)'!Y915,"&lt;=1"),IF(COUNTIF('Master list(no salts, metals)'!$K915:$Y915, "#N/A")=14,TRUE,FALSE))</f>
        <v>0</v>
      </c>
    </row>
    <row r="917" spans="11:25" x14ac:dyDescent="0.25">
      <c r="K917" t="b">
        <f>AND(COUNTIF('Master list(no salts, metals)'!K916,"&lt;=1"),IF(COUNTIF('Master list(no salts, metals)'!$K916:$Y916, "#N/A")=14,TRUE,FALSE))</f>
        <v>0</v>
      </c>
      <c r="L917" t="b">
        <f>AND(COUNTIF('Master list(no salts, metals)'!L916,"&lt;=1"),IF(COUNTIF('Master list(no salts, metals)'!$K916:$Y916, "#N/A")=14,TRUE,FALSE))</f>
        <v>0</v>
      </c>
      <c r="M917" t="b">
        <f>AND(COUNTIF('Master list(no salts, metals)'!M916,"&lt;=1"),IF(COUNTIF('Master list(no salts, metals)'!$K916:$Y916, "#N/A")=14,TRUE,FALSE))</f>
        <v>0</v>
      </c>
      <c r="N917" t="b">
        <f>AND(COUNTIF('Master list(no salts, metals)'!N916,"&lt;=1"),IF(COUNTIF('Master list(no salts, metals)'!$K916:$Y916, "#N/A")=14,TRUE,FALSE))</f>
        <v>0</v>
      </c>
      <c r="O917" t="b">
        <f>AND(COUNTIF('Master list(no salts, metals)'!O916,"&lt;=1"),IF(COUNTIF('Master list(no salts, metals)'!$K916:$Y916, "#N/A")=14,TRUE,FALSE))</f>
        <v>0</v>
      </c>
      <c r="P917" t="b">
        <f>AND(COUNTIF('Master list(no salts, metals)'!P916,"&lt;=1"),IF(COUNTIF('Master list(no salts, metals)'!$K916:$Y916, "#N/A")=14,TRUE,FALSE))</f>
        <v>0</v>
      </c>
      <c r="Q917" t="b">
        <f>AND(COUNTIF('Master list(no salts, metals)'!Q916,"&lt;=1"),IF(COUNTIF('Master list(no salts, metals)'!$K916:$Y916, "#N/A")=14,TRUE,FALSE))</f>
        <v>0</v>
      </c>
      <c r="R917" t="b">
        <f>AND(COUNTIF('Master list(no salts, metals)'!R916,"&lt;=1"),IF(COUNTIF('Master list(no salts, metals)'!$K916:$Y916, "#N/A")=14,TRUE,FALSE))</f>
        <v>0</v>
      </c>
      <c r="S917" t="b">
        <f>AND(COUNTIF('Master list(no salts, metals)'!S916,"&lt;=1"),IF(COUNTIF('Master list(no salts, metals)'!$K916:$Y916, "#N/A")=14,TRUE,FALSE))</f>
        <v>0</v>
      </c>
      <c r="T917" t="b">
        <f>AND(COUNTIF('Master list(no salts, metals)'!T916,"&lt;=1"),IF(COUNTIF('Master list(no salts, metals)'!$K916:$Y916, "#N/A")=14,TRUE,FALSE))</f>
        <v>0</v>
      </c>
      <c r="U917" t="b">
        <f>AND(COUNTIF('Master list(no salts, metals)'!U916,"&lt;=1"),IF(COUNTIF('Master list(no salts, metals)'!$K916:$Y916, "#N/A")=14,TRUE,FALSE))</f>
        <v>0</v>
      </c>
      <c r="V917" t="b">
        <f>AND(COUNTIF('Master list(no salts, metals)'!V916,"&lt;=1"),IF(COUNTIF('Master list(no salts, metals)'!$K916:$Y916, "#N/A")=14,TRUE,FALSE))</f>
        <v>0</v>
      </c>
      <c r="W917" t="b">
        <f>AND(COUNTIF('Master list(no salts, metals)'!W916,"&lt;=1"),IF(COUNTIF('Master list(no salts, metals)'!$K916:$Y916, "#N/A")=14,TRUE,FALSE))</f>
        <v>1</v>
      </c>
      <c r="X917" t="b">
        <f>AND(COUNTIF('Master list(no salts, metals)'!X916,"&lt;=1"),IF(COUNTIF('Master list(no salts, metals)'!$K916:$Y916, "#N/A")=14,TRUE,FALSE))</f>
        <v>0</v>
      </c>
      <c r="Y917" t="b">
        <f>AND(COUNTIF('Master list(no salts, metals)'!Y916,"&lt;=1"),IF(COUNTIF('Master list(no salts, metals)'!$K916:$Y916, "#N/A")=14,TRUE,FALSE))</f>
        <v>0</v>
      </c>
    </row>
    <row r="918" spans="11:25" x14ac:dyDescent="0.25">
      <c r="K918" t="b">
        <f>AND(COUNTIF('Master list(no salts, metals)'!K917,"&lt;=1"),IF(COUNTIF('Master list(no salts, metals)'!$K917:$Y917, "#N/A")=14,TRUE,FALSE))</f>
        <v>0</v>
      </c>
      <c r="L918" t="b">
        <f>AND(COUNTIF('Master list(no salts, metals)'!L917,"&lt;=1"),IF(COUNTIF('Master list(no salts, metals)'!$K917:$Y917, "#N/A")=14,TRUE,FALSE))</f>
        <v>0</v>
      </c>
      <c r="M918" t="b">
        <f>AND(COUNTIF('Master list(no salts, metals)'!M917,"&lt;=1"),IF(COUNTIF('Master list(no salts, metals)'!$K917:$Y917, "#N/A")=14,TRUE,FALSE))</f>
        <v>0</v>
      </c>
      <c r="N918" t="b">
        <f>AND(COUNTIF('Master list(no salts, metals)'!N917,"&lt;=1"),IF(COUNTIF('Master list(no salts, metals)'!$K917:$Y917, "#N/A")=14,TRUE,FALSE))</f>
        <v>0</v>
      </c>
      <c r="O918" t="b">
        <f>AND(COUNTIF('Master list(no salts, metals)'!O917,"&lt;=1"),IF(COUNTIF('Master list(no salts, metals)'!$K917:$Y917, "#N/A")=14,TRUE,FALSE))</f>
        <v>0</v>
      </c>
      <c r="P918" t="b">
        <f>AND(COUNTIF('Master list(no salts, metals)'!P917,"&lt;=1"),IF(COUNTIF('Master list(no salts, metals)'!$K917:$Y917, "#N/A")=14,TRUE,FALSE))</f>
        <v>0</v>
      </c>
      <c r="Q918" t="b">
        <f>AND(COUNTIF('Master list(no salts, metals)'!Q917,"&lt;=1"),IF(COUNTIF('Master list(no salts, metals)'!$K917:$Y917, "#N/A")=14,TRUE,FALSE))</f>
        <v>0</v>
      </c>
      <c r="R918" t="b">
        <f>AND(COUNTIF('Master list(no salts, metals)'!R917,"&lt;=1"),IF(COUNTIF('Master list(no salts, metals)'!$K917:$Y917, "#N/A")=14,TRUE,FALSE))</f>
        <v>0</v>
      </c>
      <c r="S918" t="b">
        <f>AND(COUNTIF('Master list(no salts, metals)'!S917,"&lt;=1"),IF(COUNTIF('Master list(no salts, metals)'!$K917:$Y917, "#N/A")=14,TRUE,FALSE))</f>
        <v>0</v>
      </c>
      <c r="T918" t="b">
        <f>AND(COUNTIF('Master list(no salts, metals)'!T917,"&lt;=1"),IF(COUNTIF('Master list(no salts, metals)'!$K917:$Y917, "#N/A")=14,TRUE,FALSE))</f>
        <v>0</v>
      </c>
      <c r="U918" t="b">
        <f>AND(COUNTIF('Master list(no salts, metals)'!U917,"&lt;=1"),IF(COUNTIF('Master list(no salts, metals)'!$K917:$Y917, "#N/A")=14,TRUE,FALSE))</f>
        <v>0</v>
      </c>
      <c r="V918" t="b">
        <f>AND(COUNTIF('Master list(no salts, metals)'!V917,"&lt;=1"),IF(COUNTIF('Master list(no salts, metals)'!$K917:$Y917, "#N/A")=14,TRUE,FALSE))</f>
        <v>0</v>
      </c>
      <c r="W918" t="b">
        <f>AND(COUNTIF('Master list(no salts, metals)'!W917,"&lt;=1"),IF(COUNTIF('Master list(no salts, metals)'!$K917:$Y917, "#N/A")=14,TRUE,FALSE))</f>
        <v>1</v>
      </c>
      <c r="X918" t="b">
        <f>AND(COUNTIF('Master list(no salts, metals)'!X917,"&lt;=1"),IF(COUNTIF('Master list(no salts, metals)'!$K917:$Y917, "#N/A")=14,TRUE,FALSE))</f>
        <v>0</v>
      </c>
      <c r="Y918" t="b">
        <f>AND(COUNTIF('Master list(no salts, metals)'!Y917,"&lt;=1"),IF(COUNTIF('Master list(no salts, metals)'!$K917:$Y917, "#N/A")=14,TRUE,FALSE))</f>
        <v>0</v>
      </c>
    </row>
    <row r="919" spans="11:25" x14ac:dyDescent="0.25">
      <c r="K919" t="b">
        <f>AND(COUNTIF('Master list(no salts, metals)'!K918,"&lt;=1"),IF(COUNTIF('Master list(no salts, metals)'!$K918:$Y918, "#N/A")=14,TRUE,FALSE))</f>
        <v>0</v>
      </c>
      <c r="L919" t="b">
        <f>AND(COUNTIF('Master list(no salts, metals)'!L918,"&lt;=1"),IF(COUNTIF('Master list(no salts, metals)'!$K918:$Y918, "#N/A")=14,TRUE,FALSE))</f>
        <v>0</v>
      </c>
      <c r="M919" t="b">
        <f>AND(COUNTIF('Master list(no salts, metals)'!M918,"&lt;=1"),IF(COUNTIF('Master list(no salts, metals)'!$K918:$Y918, "#N/A")=14,TRUE,FALSE))</f>
        <v>0</v>
      </c>
      <c r="N919" t="b">
        <f>AND(COUNTIF('Master list(no salts, metals)'!N918,"&lt;=1"),IF(COUNTIF('Master list(no salts, metals)'!$K918:$Y918, "#N/A")=14,TRUE,FALSE))</f>
        <v>0</v>
      </c>
      <c r="O919" t="b">
        <f>AND(COUNTIF('Master list(no salts, metals)'!O918,"&lt;=1"),IF(COUNTIF('Master list(no salts, metals)'!$K918:$Y918, "#N/A")=14,TRUE,FALSE))</f>
        <v>0</v>
      </c>
      <c r="P919" t="b">
        <f>AND(COUNTIF('Master list(no salts, metals)'!P918,"&lt;=1"),IF(COUNTIF('Master list(no salts, metals)'!$K918:$Y918, "#N/A")=14,TRUE,FALSE))</f>
        <v>0</v>
      </c>
      <c r="Q919" t="b">
        <f>AND(COUNTIF('Master list(no salts, metals)'!Q918,"&lt;=1"),IF(COUNTIF('Master list(no salts, metals)'!$K918:$Y918, "#N/A")=14,TRUE,FALSE))</f>
        <v>0</v>
      </c>
      <c r="R919" t="b">
        <f>AND(COUNTIF('Master list(no salts, metals)'!R918,"&lt;=1"),IF(COUNTIF('Master list(no salts, metals)'!$K918:$Y918, "#N/A")=14,TRUE,FALSE))</f>
        <v>0</v>
      </c>
      <c r="S919" t="b">
        <f>AND(COUNTIF('Master list(no salts, metals)'!S918,"&lt;=1"),IF(COUNTIF('Master list(no salts, metals)'!$K918:$Y918, "#N/A")=14,TRUE,FALSE))</f>
        <v>0</v>
      </c>
      <c r="T919" t="b">
        <f>AND(COUNTIF('Master list(no salts, metals)'!T918,"&lt;=1"),IF(COUNTIF('Master list(no salts, metals)'!$K918:$Y918, "#N/A")=14,TRUE,FALSE))</f>
        <v>0</v>
      </c>
      <c r="U919" t="b">
        <f>AND(COUNTIF('Master list(no salts, metals)'!U918,"&lt;=1"),IF(COUNTIF('Master list(no salts, metals)'!$K918:$Y918, "#N/A")=14,TRUE,FALSE))</f>
        <v>0</v>
      </c>
      <c r="V919" t="b">
        <f>AND(COUNTIF('Master list(no salts, metals)'!V918,"&lt;=1"),IF(COUNTIF('Master list(no salts, metals)'!$K918:$Y918, "#N/A")=14,TRUE,FALSE))</f>
        <v>0</v>
      </c>
      <c r="W919" t="b">
        <f>AND(COUNTIF('Master list(no salts, metals)'!W918,"&lt;=1"),IF(COUNTIF('Master list(no salts, metals)'!$K918:$Y918, "#N/A")=14,TRUE,FALSE))</f>
        <v>1</v>
      </c>
      <c r="X919" t="b">
        <f>AND(COUNTIF('Master list(no salts, metals)'!X918,"&lt;=1"),IF(COUNTIF('Master list(no salts, metals)'!$K918:$Y918, "#N/A")=14,TRUE,FALSE))</f>
        <v>0</v>
      </c>
      <c r="Y919" t="b">
        <f>AND(COUNTIF('Master list(no salts, metals)'!Y918,"&lt;=1"),IF(COUNTIF('Master list(no salts, metals)'!$K918:$Y918, "#N/A")=14,TRUE,FALSE))</f>
        <v>0</v>
      </c>
    </row>
    <row r="920" spans="11:25" x14ac:dyDescent="0.25">
      <c r="K920" t="b">
        <f>AND(COUNTIF('Master list(no salts, metals)'!K919,"&lt;=1"),IF(COUNTIF('Master list(no salts, metals)'!$K919:$Y919, "#N/A")=14,TRUE,FALSE))</f>
        <v>0</v>
      </c>
      <c r="L920" t="b">
        <f>AND(COUNTIF('Master list(no salts, metals)'!L919,"&lt;=1"),IF(COUNTIF('Master list(no salts, metals)'!$K919:$Y919, "#N/A")=14,TRUE,FALSE))</f>
        <v>0</v>
      </c>
      <c r="M920" t="b">
        <f>AND(COUNTIF('Master list(no salts, metals)'!M919,"&lt;=1"),IF(COUNTIF('Master list(no salts, metals)'!$K919:$Y919, "#N/A")=14,TRUE,FALSE))</f>
        <v>0</v>
      </c>
      <c r="N920" t="b">
        <f>AND(COUNTIF('Master list(no salts, metals)'!N919,"&lt;=1"),IF(COUNTIF('Master list(no salts, metals)'!$K919:$Y919, "#N/A")=14,TRUE,FALSE))</f>
        <v>0</v>
      </c>
      <c r="O920" t="b">
        <f>AND(COUNTIF('Master list(no salts, metals)'!O919,"&lt;=1"),IF(COUNTIF('Master list(no salts, metals)'!$K919:$Y919, "#N/A")=14,TRUE,FALSE))</f>
        <v>0</v>
      </c>
      <c r="P920" t="b">
        <f>AND(COUNTIF('Master list(no salts, metals)'!P919,"&lt;=1"),IF(COUNTIF('Master list(no salts, metals)'!$K919:$Y919, "#N/A")=14,TRUE,FALSE))</f>
        <v>0</v>
      </c>
      <c r="Q920" t="b">
        <f>AND(COUNTIF('Master list(no salts, metals)'!Q919,"&lt;=1"),IF(COUNTIF('Master list(no salts, metals)'!$K919:$Y919, "#N/A")=14,TRUE,FALSE))</f>
        <v>0</v>
      </c>
      <c r="R920" t="b">
        <f>AND(COUNTIF('Master list(no salts, metals)'!R919,"&lt;=1"),IF(COUNTIF('Master list(no salts, metals)'!$K919:$Y919, "#N/A")=14,TRUE,FALSE))</f>
        <v>0</v>
      </c>
      <c r="S920" t="b">
        <f>AND(COUNTIF('Master list(no salts, metals)'!S919,"&lt;=1"),IF(COUNTIF('Master list(no salts, metals)'!$K919:$Y919, "#N/A")=14,TRUE,FALSE))</f>
        <v>0</v>
      </c>
      <c r="T920" t="b">
        <f>AND(COUNTIF('Master list(no salts, metals)'!T919,"&lt;=1"),IF(COUNTIF('Master list(no salts, metals)'!$K919:$Y919, "#N/A")=14,TRUE,FALSE))</f>
        <v>0</v>
      </c>
      <c r="U920" t="b">
        <f>AND(COUNTIF('Master list(no salts, metals)'!U919,"&lt;=1"),IF(COUNTIF('Master list(no salts, metals)'!$K919:$Y919, "#N/A")=14,TRUE,FALSE))</f>
        <v>0</v>
      </c>
      <c r="V920" t="b">
        <f>AND(COUNTIF('Master list(no salts, metals)'!V919,"&lt;=1"),IF(COUNTIF('Master list(no salts, metals)'!$K919:$Y919, "#N/A")=14,TRUE,FALSE))</f>
        <v>0</v>
      </c>
      <c r="W920" t="b">
        <f>AND(COUNTIF('Master list(no salts, metals)'!W919,"&lt;=1"),IF(COUNTIF('Master list(no salts, metals)'!$K919:$Y919, "#N/A")=14,TRUE,FALSE))</f>
        <v>0</v>
      </c>
      <c r="X920" t="b">
        <f>AND(COUNTIF('Master list(no salts, metals)'!X919,"&lt;=1"),IF(COUNTIF('Master list(no salts, metals)'!$K919:$Y919, "#N/A")=14,TRUE,FALSE))</f>
        <v>0</v>
      </c>
      <c r="Y920" t="b">
        <f>AND(COUNTIF('Master list(no salts, metals)'!Y919,"&lt;=1"),IF(COUNTIF('Master list(no salts, metals)'!$K919:$Y919, "#N/A")=14,TRUE,FALSE))</f>
        <v>1</v>
      </c>
    </row>
    <row r="921" spans="11:25" x14ac:dyDescent="0.25">
      <c r="K921" t="b">
        <f>AND(COUNTIF('Master list(no salts, metals)'!K920,"&lt;=1"),IF(COUNTIF('Master list(no salts, metals)'!$K920:$Y920, "#N/A")=14,TRUE,FALSE))</f>
        <v>0</v>
      </c>
      <c r="L921" t="b">
        <f>AND(COUNTIF('Master list(no salts, metals)'!L920,"&lt;=1"),IF(COUNTIF('Master list(no salts, metals)'!$K920:$Y920, "#N/A")=14,TRUE,FALSE))</f>
        <v>0</v>
      </c>
      <c r="M921" t="b">
        <f>AND(COUNTIF('Master list(no salts, metals)'!M920,"&lt;=1"),IF(COUNTIF('Master list(no salts, metals)'!$K920:$Y920, "#N/A")=14,TRUE,FALSE))</f>
        <v>0</v>
      </c>
      <c r="N921" t="b">
        <f>AND(COUNTIF('Master list(no salts, metals)'!N920,"&lt;=1"),IF(COUNTIF('Master list(no salts, metals)'!$K920:$Y920, "#N/A")=14,TRUE,FALSE))</f>
        <v>0</v>
      </c>
      <c r="O921" t="b">
        <f>AND(COUNTIF('Master list(no salts, metals)'!O920,"&lt;=1"),IF(COUNTIF('Master list(no salts, metals)'!$K920:$Y920, "#N/A")=14,TRUE,FALSE))</f>
        <v>0</v>
      </c>
      <c r="P921" t="b">
        <f>AND(COUNTIF('Master list(no salts, metals)'!P920,"&lt;=1"),IF(COUNTIF('Master list(no salts, metals)'!$K920:$Y920, "#N/A")=14,TRUE,FALSE))</f>
        <v>0</v>
      </c>
      <c r="Q921" t="b">
        <f>AND(COUNTIF('Master list(no salts, metals)'!Q920,"&lt;=1"),IF(COUNTIF('Master list(no salts, metals)'!$K920:$Y920, "#N/A")=14,TRUE,FALSE))</f>
        <v>0</v>
      </c>
      <c r="R921" t="b">
        <f>AND(COUNTIF('Master list(no salts, metals)'!R920,"&lt;=1"),IF(COUNTIF('Master list(no salts, metals)'!$K920:$Y920, "#N/A")=14,TRUE,FALSE))</f>
        <v>0</v>
      </c>
      <c r="S921" t="b">
        <f>AND(COUNTIF('Master list(no salts, metals)'!S920,"&lt;=1"),IF(COUNTIF('Master list(no salts, metals)'!$K920:$Y920, "#N/A")=14,TRUE,FALSE))</f>
        <v>0</v>
      </c>
      <c r="T921" t="b">
        <f>AND(COUNTIF('Master list(no salts, metals)'!T920,"&lt;=1"),IF(COUNTIF('Master list(no salts, metals)'!$K920:$Y920, "#N/A")=14,TRUE,FALSE))</f>
        <v>0</v>
      </c>
      <c r="U921" t="b">
        <f>AND(COUNTIF('Master list(no salts, metals)'!U920,"&lt;=1"),IF(COUNTIF('Master list(no salts, metals)'!$K920:$Y920, "#N/A")=14,TRUE,FALSE))</f>
        <v>0</v>
      </c>
      <c r="V921" t="b">
        <f>AND(COUNTIF('Master list(no salts, metals)'!V920,"&lt;=1"),IF(COUNTIF('Master list(no salts, metals)'!$K920:$Y920, "#N/A")=14,TRUE,FALSE))</f>
        <v>0</v>
      </c>
      <c r="W921" t="b">
        <f>AND(COUNTIF('Master list(no salts, metals)'!W920,"&lt;=1"),IF(COUNTIF('Master list(no salts, metals)'!$K920:$Y920, "#N/A")=14,TRUE,FALSE))</f>
        <v>1</v>
      </c>
      <c r="X921" t="b">
        <f>AND(COUNTIF('Master list(no salts, metals)'!X920,"&lt;=1"),IF(COUNTIF('Master list(no salts, metals)'!$K920:$Y920, "#N/A")=14,TRUE,FALSE))</f>
        <v>0</v>
      </c>
      <c r="Y921" t="b">
        <f>AND(COUNTIF('Master list(no salts, metals)'!Y920,"&lt;=1"),IF(COUNTIF('Master list(no salts, metals)'!$K920:$Y920, "#N/A")=14,TRUE,FALSE))</f>
        <v>0</v>
      </c>
    </row>
    <row r="922" spans="11:25" x14ac:dyDescent="0.25">
      <c r="K922" t="b">
        <f>AND(COUNTIF('Master list(no salts, metals)'!K921,"&lt;=1"),IF(COUNTIF('Master list(no salts, metals)'!$K921:$Y921, "#N/A")=14,TRUE,FALSE))</f>
        <v>0</v>
      </c>
      <c r="L922" t="b">
        <f>AND(COUNTIF('Master list(no salts, metals)'!L921,"&lt;=1"),IF(COUNTIF('Master list(no salts, metals)'!$K921:$Y921, "#N/A")=14,TRUE,FALSE))</f>
        <v>0</v>
      </c>
      <c r="M922" t="b">
        <f>AND(COUNTIF('Master list(no salts, metals)'!M921,"&lt;=1"),IF(COUNTIF('Master list(no salts, metals)'!$K921:$Y921, "#N/A")=14,TRUE,FALSE))</f>
        <v>0</v>
      </c>
      <c r="N922" t="b">
        <f>AND(COUNTIF('Master list(no salts, metals)'!N921,"&lt;=1"),IF(COUNTIF('Master list(no salts, metals)'!$K921:$Y921, "#N/A")=14,TRUE,FALSE))</f>
        <v>0</v>
      </c>
      <c r="O922" t="b">
        <f>AND(COUNTIF('Master list(no salts, metals)'!O921,"&lt;=1"),IF(COUNTIF('Master list(no salts, metals)'!$K921:$Y921, "#N/A")=14,TRUE,FALSE))</f>
        <v>0</v>
      </c>
      <c r="P922" t="b">
        <f>AND(COUNTIF('Master list(no salts, metals)'!P921,"&lt;=1"),IF(COUNTIF('Master list(no salts, metals)'!$K921:$Y921, "#N/A")=14,TRUE,FALSE))</f>
        <v>0</v>
      </c>
      <c r="Q922" t="b">
        <f>AND(COUNTIF('Master list(no salts, metals)'!Q921,"&lt;=1"),IF(COUNTIF('Master list(no salts, metals)'!$K921:$Y921, "#N/A")=14,TRUE,FALSE))</f>
        <v>0</v>
      </c>
      <c r="R922" t="b">
        <f>AND(COUNTIF('Master list(no salts, metals)'!R921,"&lt;=1"),IF(COUNTIF('Master list(no salts, metals)'!$K921:$Y921, "#N/A")=14,TRUE,FALSE))</f>
        <v>0</v>
      </c>
      <c r="S922" t="b">
        <f>AND(COUNTIF('Master list(no salts, metals)'!S921,"&lt;=1"),IF(COUNTIF('Master list(no salts, metals)'!$K921:$Y921, "#N/A")=14,TRUE,FALSE))</f>
        <v>0</v>
      </c>
      <c r="T922" t="b">
        <f>AND(COUNTIF('Master list(no salts, metals)'!T921,"&lt;=1"),IF(COUNTIF('Master list(no salts, metals)'!$K921:$Y921, "#N/A")=14,TRUE,FALSE))</f>
        <v>0</v>
      </c>
      <c r="U922" t="b">
        <f>AND(COUNTIF('Master list(no salts, metals)'!U921,"&lt;=1"),IF(COUNTIF('Master list(no salts, metals)'!$K921:$Y921, "#N/A")=14,TRUE,FALSE))</f>
        <v>0</v>
      </c>
      <c r="V922" t="b">
        <f>AND(COUNTIF('Master list(no salts, metals)'!V921,"&lt;=1"),IF(COUNTIF('Master list(no salts, metals)'!$K921:$Y921, "#N/A")=14,TRUE,FALSE))</f>
        <v>0</v>
      </c>
      <c r="W922" t="b">
        <f>AND(COUNTIF('Master list(no salts, metals)'!W921,"&lt;=1"),IF(COUNTIF('Master list(no salts, metals)'!$K921:$Y921, "#N/A")=14,TRUE,FALSE))</f>
        <v>0</v>
      </c>
      <c r="X922" t="b">
        <f>AND(COUNTIF('Master list(no salts, metals)'!X921,"&lt;=1"),IF(COUNTIF('Master list(no salts, metals)'!$K921:$Y921, "#N/A")=14,TRUE,FALSE))</f>
        <v>0</v>
      </c>
      <c r="Y922" t="b">
        <f>AND(COUNTIF('Master list(no salts, metals)'!Y921,"&lt;=1"),IF(COUNTIF('Master list(no salts, metals)'!$K921:$Y921, "#N/A")=14,TRUE,FALSE))</f>
        <v>0</v>
      </c>
    </row>
    <row r="923" spans="11:25" x14ac:dyDescent="0.25">
      <c r="K923" t="b">
        <f>AND(COUNTIF('Master list(no salts, metals)'!K922,"&lt;=1"),IF(COUNTIF('Master list(no salts, metals)'!$K922:$Y922, "#N/A")=14,TRUE,FALSE))</f>
        <v>0</v>
      </c>
      <c r="L923" t="b">
        <f>AND(COUNTIF('Master list(no salts, metals)'!L922,"&lt;=1"),IF(COUNTIF('Master list(no salts, metals)'!$K922:$Y922, "#N/A")=14,TRUE,FALSE))</f>
        <v>0</v>
      </c>
      <c r="M923" t="b">
        <f>AND(COUNTIF('Master list(no salts, metals)'!M922,"&lt;=1"),IF(COUNTIF('Master list(no salts, metals)'!$K922:$Y922, "#N/A")=14,TRUE,FALSE))</f>
        <v>0</v>
      </c>
      <c r="N923" t="b">
        <f>AND(COUNTIF('Master list(no salts, metals)'!N922,"&lt;=1"),IF(COUNTIF('Master list(no salts, metals)'!$K922:$Y922, "#N/A")=14,TRUE,FALSE))</f>
        <v>0</v>
      </c>
      <c r="O923" t="b">
        <f>AND(COUNTIF('Master list(no salts, metals)'!O922,"&lt;=1"),IF(COUNTIF('Master list(no salts, metals)'!$K922:$Y922, "#N/A")=14,TRUE,FALSE))</f>
        <v>0</v>
      </c>
      <c r="P923" t="b">
        <f>AND(COUNTIF('Master list(no salts, metals)'!P922,"&lt;=1"),IF(COUNTIF('Master list(no salts, metals)'!$K922:$Y922, "#N/A")=14,TRUE,FALSE))</f>
        <v>0</v>
      </c>
      <c r="Q923" t="b">
        <f>AND(COUNTIF('Master list(no salts, metals)'!Q922,"&lt;=1"),IF(COUNTIF('Master list(no salts, metals)'!$K922:$Y922, "#N/A")=14,TRUE,FALSE))</f>
        <v>0</v>
      </c>
      <c r="R923" t="b">
        <f>AND(COUNTIF('Master list(no salts, metals)'!R922,"&lt;=1"),IF(COUNTIF('Master list(no salts, metals)'!$K922:$Y922, "#N/A")=14,TRUE,FALSE))</f>
        <v>0</v>
      </c>
      <c r="S923" t="b">
        <f>AND(COUNTIF('Master list(no salts, metals)'!S922,"&lt;=1"),IF(COUNTIF('Master list(no salts, metals)'!$K922:$Y922, "#N/A")=14,TRUE,FALSE))</f>
        <v>0</v>
      </c>
      <c r="T923" t="b">
        <f>AND(COUNTIF('Master list(no salts, metals)'!T922,"&lt;=1"),IF(COUNTIF('Master list(no salts, metals)'!$K922:$Y922, "#N/A")=14,TRUE,FALSE))</f>
        <v>0</v>
      </c>
      <c r="U923" t="b">
        <f>AND(COUNTIF('Master list(no salts, metals)'!U922,"&lt;=1"),IF(COUNTIF('Master list(no salts, metals)'!$K922:$Y922, "#N/A")=14,TRUE,FALSE))</f>
        <v>0</v>
      </c>
      <c r="V923" t="b">
        <f>AND(COUNTIF('Master list(no salts, metals)'!V922,"&lt;=1"),IF(COUNTIF('Master list(no salts, metals)'!$K922:$Y922, "#N/A")=14,TRUE,FALSE))</f>
        <v>0</v>
      </c>
      <c r="W923" t="b">
        <f>AND(COUNTIF('Master list(no salts, metals)'!W922,"&lt;=1"),IF(COUNTIF('Master list(no salts, metals)'!$K922:$Y922, "#N/A")=14,TRUE,FALSE))</f>
        <v>1</v>
      </c>
      <c r="X923" t="b">
        <f>AND(COUNTIF('Master list(no salts, metals)'!X922,"&lt;=1"),IF(COUNTIF('Master list(no salts, metals)'!$K922:$Y922, "#N/A")=14,TRUE,FALSE))</f>
        <v>0</v>
      </c>
      <c r="Y923" t="b">
        <f>AND(COUNTIF('Master list(no salts, metals)'!Y922,"&lt;=1"),IF(COUNTIF('Master list(no salts, metals)'!$K922:$Y922, "#N/A")=14,TRUE,FALSE))</f>
        <v>0</v>
      </c>
    </row>
    <row r="924" spans="11:25" x14ac:dyDescent="0.25">
      <c r="K924" t="b">
        <f>AND(COUNTIF('Master list(no salts, metals)'!K923,"&lt;=1"),IF(COUNTIF('Master list(no salts, metals)'!$K923:$Y923, "#N/A")=14,TRUE,FALSE))</f>
        <v>0</v>
      </c>
      <c r="L924" t="b">
        <f>AND(COUNTIF('Master list(no salts, metals)'!L923,"&lt;=1"),IF(COUNTIF('Master list(no salts, metals)'!$K923:$Y923, "#N/A")=14,TRUE,FALSE))</f>
        <v>0</v>
      </c>
      <c r="M924" t="b">
        <f>AND(COUNTIF('Master list(no salts, metals)'!M923,"&lt;=1"),IF(COUNTIF('Master list(no salts, metals)'!$K923:$Y923, "#N/A")=14,TRUE,FALSE))</f>
        <v>0</v>
      </c>
      <c r="N924" t="b">
        <f>AND(COUNTIF('Master list(no salts, metals)'!N923,"&lt;=1"),IF(COUNTIF('Master list(no salts, metals)'!$K923:$Y923, "#N/A")=14,TRUE,FALSE))</f>
        <v>0</v>
      </c>
      <c r="O924" t="b">
        <f>AND(COUNTIF('Master list(no salts, metals)'!O923,"&lt;=1"),IF(COUNTIF('Master list(no salts, metals)'!$K923:$Y923, "#N/A")=14,TRUE,FALSE))</f>
        <v>0</v>
      </c>
      <c r="P924" t="b">
        <f>AND(COUNTIF('Master list(no salts, metals)'!P923,"&lt;=1"),IF(COUNTIF('Master list(no salts, metals)'!$K923:$Y923, "#N/A")=14,TRUE,FALSE))</f>
        <v>0</v>
      </c>
      <c r="Q924" t="b">
        <f>AND(COUNTIF('Master list(no salts, metals)'!Q923,"&lt;=1"),IF(COUNTIF('Master list(no salts, metals)'!$K923:$Y923, "#N/A")=14,TRUE,FALSE))</f>
        <v>0</v>
      </c>
      <c r="R924" t="b">
        <f>AND(COUNTIF('Master list(no salts, metals)'!R923,"&lt;=1"),IF(COUNTIF('Master list(no salts, metals)'!$K923:$Y923, "#N/A")=14,TRUE,FALSE))</f>
        <v>0</v>
      </c>
      <c r="S924" t="b">
        <f>AND(COUNTIF('Master list(no salts, metals)'!S923,"&lt;=1"),IF(COUNTIF('Master list(no salts, metals)'!$K923:$Y923, "#N/A")=14,TRUE,FALSE))</f>
        <v>0</v>
      </c>
      <c r="T924" t="b">
        <f>AND(COUNTIF('Master list(no salts, metals)'!T923,"&lt;=1"),IF(COUNTIF('Master list(no salts, metals)'!$K923:$Y923, "#N/A")=14,TRUE,FALSE))</f>
        <v>1</v>
      </c>
      <c r="U924" t="b">
        <f>AND(COUNTIF('Master list(no salts, metals)'!U923,"&lt;=1"),IF(COUNTIF('Master list(no salts, metals)'!$K923:$Y923, "#N/A")=14,TRUE,FALSE))</f>
        <v>0</v>
      </c>
      <c r="V924" t="b">
        <f>AND(COUNTIF('Master list(no salts, metals)'!V923,"&lt;=1"),IF(COUNTIF('Master list(no salts, metals)'!$K923:$Y923, "#N/A")=14,TRUE,FALSE))</f>
        <v>0</v>
      </c>
      <c r="W924" t="b">
        <f>AND(COUNTIF('Master list(no salts, metals)'!W923,"&lt;=1"),IF(COUNTIF('Master list(no salts, metals)'!$K923:$Y923, "#N/A")=14,TRUE,FALSE))</f>
        <v>0</v>
      </c>
      <c r="X924" t="b">
        <f>AND(COUNTIF('Master list(no salts, metals)'!X923,"&lt;=1"),IF(COUNTIF('Master list(no salts, metals)'!$K923:$Y923, "#N/A")=14,TRUE,FALSE))</f>
        <v>0</v>
      </c>
      <c r="Y924" t="b">
        <f>AND(COUNTIF('Master list(no salts, metals)'!Y923,"&lt;=1"),IF(COUNTIF('Master list(no salts, metals)'!$K923:$Y923, "#N/A")=14,TRUE,FALSE))</f>
        <v>0</v>
      </c>
    </row>
    <row r="925" spans="11:25" x14ac:dyDescent="0.25">
      <c r="K925" t="b">
        <f>AND(COUNTIF('Master list(no salts, metals)'!K924,"&lt;=1"),IF(COUNTIF('Master list(no salts, metals)'!$K924:$Y924, "#N/A")=14,TRUE,FALSE))</f>
        <v>0</v>
      </c>
      <c r="L925" t="b">
        <f>AND(COUNTIF('Master list(no salts, metals)'!L924,"&lt;=1"),IF(COUNTIF('Master list(no salts, metals)'!$K924:$Y924, "#N/A")=14,TRUE,FALSE))</f>
        <v>0</v>
      </c>
      <c r="M925" t="b">
        <f>AND(COUNTIF('Master list(no salts, metals)'!M924,"&lt;=1"),IF(COUNTIF('Master list(no salts, metals)'!$K924:$Y924, "#N/A")=14,TRUE,FALSE))</f>
        <v>0</v>
      </c>
      <c r="N925" t="b">
        <f>AND(COUNTIF('Master list(no salts, metals)'!N924,"&lt;=1"),IF(COUNTIF('Master list(no salts, metals)'!$K924:$Y924, "#N/A")=14,TRUE,FALSE))</f>
        <v>0</v>
      </c>
      <c r="O925" t="b">
        <f>AND(COUNTIF('Master list(no salts, metals)'!O924,"&lt;=1"),IF(COUNTIF('Master list(no salts, metals)'!$K924:$Y924, "#N/A")=14,TRUE,FALSE))</f>
        <v>0</v>
      </c>
      <c r="P925" t="b">
        <f>AND(COUNTIF('Master list(no salts, metals)'!P924,"&lt;=1"),IF(COUNTIF('Master list(no salts, metals)'!$K924:$Y924, "#N/A")=14,TRUE,FALSE))</f>
        <v>0</v>
      </c>
      <c r="Q925" t="b">
        <f>AND(COUNTIF('Master list(no salts, metals)'!Q924,"&lt;=1"),IF(COUNTIF('Master list(no salts, metals)'!$K924:$Y924, "#N/A")=14,TRUE,FALSE))</f>
        <v>0</v>
      </c>
      <c r="R925" t="b">
        <f>AND(COUNTIF('Master list(no salts, metals)'!R924,"&lt;=1"),IF(COUNTIF('Master list(no salts, metals)'!$K924:$Y924, "#N/A")=14,TRUE,FALSE))</f>
        <v>0</v>
      </c>
      <c r="S925" t="b">
        <f>AND(COUNTIF('Master list(no salts, metals)'!S924,"&lt;=1"),IF(COUNTIF('Master list(no salts, metals)'!$K924:$Y924, "#N/A")=14,TRUE,FALSE))</f>
        <v>0</v>
      </c>
      <c r="T925" t="b">
        <f>AND(COUNTIF('Master list(no salts, metals)'!T924,"&lt;=1"),IF(COUNTIF('Master list(no salts, metals)'!$K924:$Y924, "#N/A")=14,TRUE,FALSE))</f>
        <v>0</v>
      </c>
      <c r="U925" t="b">
        <f>AND(COUNTIF('Master list(no salts, metals)'!U924,"&lt;=1"),IF(COUNTIF('Master list(no salts, metals)'!$K924:$Y924, "#N/A")=14,TRUE,FALSE))</f>
        <v>0</v>
      </c>
      <c r="V925" t="b">
        <f>AND(COUNTIF('Master list(no salts, metals)'!V924,"&lt;=1"),IF(COUNTIF('Master list(no salts, metals)'!$K924:$Y924, "#N/A")=14,TRUE,FALSE))</f>
        <v>0</v>
      </c>
      <c r="W925" t="b">
        <f>AND(COUNTIF('Master list(no salts, metals)'!W924,"&lt;=1"),IF(COUNTIF('Master list(no salts, metals)'!$K924:$Y924, "#N/A")=14,TRUE,FALSE))</f>
        <v>0</v>
      </c>
      <c r="X925" t="b">
        <f>AND(COUNTIF('Master list(no salts, metals)'!X924,"&lt;=1"),IF(COUNTIF('Master list(no salts, metals)'!$K924:$Y924, "#N/A")=14,TRUE,FALSE))</f>
        <v>0</v>
      </c>
      <c r="Y925" t="b">
        <f>AND(COUNTIF('Master list(no salts, metals)'!Y924,"&lt;=1"),IF(COUNTIF('Master list(no salts, metals)'!$K924:$Y924, "#N/A")=14,TRUE,FALSE))</f>
        <v>0</v>
      </c>
    </row>
    <row r="926" spans="11:25" x14ac:dyDescent="0.25">
      <c r="K926" t="b">
        <f>AND(COUNTIF('Master list(no salts, metals)'!K925,"&lt;=1"),IF(COUNTIF('Master list(no salts, metals)'!$K925:$Y925, "#N/A")=14,TRUE,FALSE))</f>
        <v>0</v>
      </c>
      <c r="L926" t="b">
        <f>AND(COUNTIF('Master list(no salts, metals)'!L925,"&lt;=1"),IF(COUNTIF('Master list(no salts, metals)'!$K925:$Y925, "#N/A")=14,TRUE,FALSE))</f>
        <v>0</v>
      </c>
      <c r="M926" t="b">
        <f>AND(COUNTIF('Master list(no salts, metals)'!M925,"&lt;=1"),IF(COUNTIF('Master list(no salts, metals)'!$K925:$Y925, "#N/A")=14,TRUE,FALSE))</f>
        <v>0</v>
      </c>
      <c r="N926" t="b">
        <f>AND(COUNTIF('Master list(no salts, metals)'!N925,"&lt;=1"),IF(COUNTIF('Master list(no salts, metals)'!$K925:$Y925, "#N/A")=14,TRUE,FALSE))</f>
        <v>0</v>
      </c>
      <c r="O926" t="b">
        <f>AND(COUNTIF('Master list(no salts, metals)'!O925,"&lt;=1"),IF(COUNTIF('Master list(no salts, metals)'!$K925:$Y925, "#N/A")=14,TRUE,FALSE))</f>
        <v>0</v>
      </c>
      <c r="P926" t="b">
        <f>AND(COUNTIF('Master list(no salts, metals)'!P925,"&lt;=1"),IF(COUNTIF('Master list(no salts, metals)'!$K925:$Y925, "#N/A")=14,TRUE,FALSE))</f>
        <v>0</v>
      </c>
      <c r="Q926" t="b">
        <f>AND(COUNTIF('Master list(no salts, metals)'!Q925,"&lt;=1"),IF(COUNTIF('Master list(no salts, metals)'!$K925:$Y925, "#N/A")=14,TRUE,FALSE))</f>
        <v>0</v>
      </c>
      <c r="R926" t="b">
        <f>AND(COUNTIF('Master list(no salts, metals)'!R925,"&lt;=1"),IF(COUNTIF('Master list(no salts, metals)'!$K925:$Y925, "#N/A")=14,TRUE,FALSE))</f>
        <v>0</v>
      </c>
      <c r="S926" t="b">
        <f>AND(COUNTIF('Master list(no salts, metals)'!S925,"&lt;=1"),IF(COUNTIF('Master list(no salts, metals)'!$K925:$Y925, "#N/A")=14,TRUE,FALSE))</f>
        <v>0</v>
      </c>
      <c r="T926" t="b">
        <f>AND(COUNTIF('Master list(no salts, metals)'!T925,"&lt;=1"),IF(COUNTIF('Master list(no salts, metals)'!$K925:$Y925, "#N/A")=14,TRUE,FALSE))</f>
        <v>0</v>
      </c>
      <c r="U926" t="b">
        <f>AND(COUNTIF('Master list(no salts, metals)'!U925,"&lt;=1"),IF(COUNTIF('Master list(no salts, metals)'!$K925:$Y925, "#N/A")=14,TRUE,FALSE))</f>
        <v>0</v>
      </c>
      <c r="V926" t="b">
        <f>AND(COUNTIF('Master list(no salts, metals)'!V925,"&lt;=1"),IF(COUNTIF('Master list(no salts, metals)'!$K925:$Y925, "#N/A")=14,TRUE,FALSE))</f>
        <v>0</v>
      </c>
      <c r="W926" t="b">
        <f>AND(COUNTIF('Master list(no salts, metals)'!W925,"&lt;=1"),IF(COUNTIF('Master list(no salts, metals)'!$K925:$Y925, "#N/A")=14,TRUE,FALSE))</f>
        <v>0</v>
      </c>
      <c r="X926" t="b">
        <f>AND(COUNTIF('Master list(no salts, metals)'!X925,"&lt;=1"),IF(COUNTIF('Master list(no salts, metals)'!$K925:$Y925, "#N/A")=14,TRUE,FALSE))</f>
        <v>0</v>
      </c>
      <c r="Y926" t="b">
        <f>AND(COUNTIF('Master list(no salts, metals)'!Y925,"&lt;=1"),IF(COUNTIF('Master list(no salts, metals)'!$K925:$Y925, "#N/A")=14,TRUE,FALSE))</f>
        <v>0</v>
      </c>
    </row>
    <row r="927" spans="11:25" x14ac:dyDescent="0.25">
      <c r="K927" t="b">
        <f>AND(COUNTIF('Master list(no salts, metals)'!K926,"&lt;=1"),IF(COUNTIF('Master list(no salts, metals)'!$K926:$Y926, "#N/A")=14,TRUE,FALSE))</f>
        <v>0</v>
      </c>
      <c r="L927" t="b">
        <f>AND(COUNTIF('Master list(no salts, metals)'!L926,"&lt;=1"),IF(COUNTIF('Master list(no salts, metals)'!$K926:$Y926, "#N/A")=14,TRUE,FALSE))</f>
        <v>0</v>
      </c>
      <c r="M927" t="b">
        <f>AND(COUNTIF('Master list(no salts, metals)'!M926,"&lt;=1"),IF(COUNTIF('Master list(no salts, metals)'!$K926:$Y926, "#N/A")=14,TRUE,FALSE))</f>
        <v>0</v>
      </c>
      <c r="N927" t="b">
        <f>AND(COUNTIF('Master list(no salts, metals)'!N926,"&lt;=1"),IF(COUNTIF('Master list(no salts, metals)'!$K926:$Y926, "#N/A")=14,TRUE,FALSE))</f>
        <v>0</v>
      </c>
      <c r="O927" t="b">
        <f>AND(COUNTIF('Master list(no salts, metals)'!O926,"&lt;=1"),IF(COUNTIF('Master list(no salts, metals)'!$K926:$Y926, "#N/A")=14,TRUE,FALSE))</f>
        <v>0</v>
      </c>
      <c r="P927" t="b">
        <f>AND(COUNTIF('Master list(no salts, metals)'!P926,"&lt;=1"),IF(COUNTIF('Master list(no salts, metals)'!$K926:$Y926, "#N/A")=14,TRUE,FALSE))</f>
        <v>0</v>
      </c>
      <c r="Q927" t="b">
        <f>AND(COUNTIF('Master list(no salts, metals)'!Q926,"&lt;=1"),IF(COUNTIF('Master list(no salts, metals)'!$K926:$Y926, "#N/A")=14,TRUE,FALSE))</f>
        <v>0</v>
      </c>
      <c r="R927" t="b">
        <f>AND(COUNTIF('Master list(no salts, metals)'!R926,"&lt;=1"),IF(COUNTIF('Master list(no salts, metals)'!$K926:$Y926, "#N/A")=14,TRUE,FALSE))</f>
        <v>0</v>
      </c>
      <c r="S927" t="b">
        <f>AND(COUNTIF('Master list(no salts, metals)'!S926,"&lt;=1"),IF(COUNTIF('Master list(no salts, metals)'!$K926:$Y926, "#N/A")=14,TRUE,FALSE))</f>
        <v>0</v>
      </c>
      <c r="T927" t="b">
        <f>AND(COUNTIF('Master list(no salts, metals)'!T926,"&lt;=1"),IF(COUNTIF('Master list(no salts, metals)'!$K926:$Y926, "#N/A")=14,TRUE,FALSE))</f>
        <v>0</v>
      </c>
      <c r="U927" t="b">
        <f>AND(COUNTIF('Master list(no salts, metals)'!U926,"&lt;=1"),IF(COUNTIF('Master list(no salts, metals)'!$K926:$Y926, "#N/A")=14,TRUE,FALSE))</f>
        <v>0</v>
      </c>
      <c r="V927" t="b">
        <f>AND(COUNTIF('Master list(no salts, metals)'!V926,"&lt;=1"),IF(COUNTIF('Master list(no salts, metals)'!$K926:$Y926, "#N/A")=14,TRUE,FALSE))</f>
        <v>0</v>
      </c>
      <c r="W927" t="b">
        <f>AND(COUNTIF('Master list(no salts, metals)'!W926,"&lt;=1"),IF(COUNTIF('Master list(no salts, metals)'!$K926:$Y926, "#N/A")=14,TRUE,FALSE))</f>
        <v>0</v>
      </c>
      <c r="X927" t="b">
        <f>AND(COUNTIF('Master list(no salts, metals)'!X926,"&lt;=1"),IF(COUNTIF('Master list(no salts, metals)'!$K926:$Y926, "#N/A")=14,TRUE,FALSE))</f>
        <v>0</v>
      </c>
      <c r="Y927" t="b">
        <f>AND(COUNTIF('Master list(no salts, metals)'!Y926,"&lt;=1"),IF(COUNTIF('Master list(no salts, metals)'!$K926:$Y926, "#N/A")=14,TRUE,FALSE))</f>
        <v>0</v>
      </c>
    </row>
    <row r="928" spans="11:25" x14ac:dyDescent="0.25">
      <c r="K928" t="b">
        <f>AND(COUNTIF('Master list(no salts, metals)'!K927,"&lt;=1"),IF(COUNTIF('Master list(no salts, metals)'!$K927:$Y927, "#N/A")=14,TRUE,FALSE))</f>
        <v>0</v>
      </c>
      <c r="L928" t="b">
        <f>AND(COUNTIF('Master list(no salts, metals)'!L927,"&lt;=1"),IF(COUNTIF('Master list(no salts, metals)'!$K927:$Y927, "#N/A")=14,TRUE,FALSE))</f>
        <v>0</v>
      </c>
      <c r="M928" t="b">
        <f>AND(COUNTIF('Master list(no salts, metals)'!M927,"&lt;=1"),IF(COUNTIF('Master list(no salts, metals)'!$K927:$Y927, "#N/A")=14,TRUE,FALSE))</f>
        <v>0</v>
      </c>
      <c r="N928" t="b">
        <f>AND(COUNTIF('Master list(no salts, metals)'!N927,"&lt;=1"),IF(COUNTIF('Master list(no salts, metals)'!$K927:$Y927, "#N/A")=14,TRUE,FALSE))</f>
        <v>0</v>
      </c>
      <c r="O928" t="b">
        <f>AND(COUNTIF('Master list(no salts, metals)'!O927,"&lt;=1"),IF(COUNTIF('Master list(no salts, metals)'!$K927:$Y927, "#N/A")=14,TRUE,FALSE))</f>
        <v>0</v>
      </c>
      <c r="P928" t="b">
        <f>AND(COUNTIF('Master list(no salts, metals)'!P927,"&lt;=1"),IF(COUNTIF('Master list(no salts, metals)'!$K927:$Y927, "#N/A")=14,TRUE,FALSE))</f>
        <v>0</v>
      </c>
      <c r="Q928" t="b">
        <f>AND(COUNTIF('Master list(no salts, metals)'!Q927,"&lt;=1"),IF(COUNTIF('Master list(no salts, metals)'!$K927:$Y927, "#N/A")=14,TRUE,FALSE))</f>
        <v>0</v>
      </c>
      <c r="R928" t="b">
        <f>AND(COUNTIF('Master list(no salts, metals)'!R927,"&lt;=1"),IF(COUNTIF('Master list(no salts, metals)'!$K927:$Y927, "#N/A")=14,TRUE,FALSE))</f>
        <v>0</v>
      </c>
      <c r="S928" t="b">
        <f>AND(COUNTIF('Master list(no salts, metals)'!S927,"&lt;=1"),IF(COUNTIF('Master list(no salts, metals)'!$K927:$Y927, "#N/A")=14,TRUE,FALSE))</f>
        <v>0</v>
      </c>
      <c r="T928" t="b">
        <f>AND(COUNTIF('Master list(no salts, metals)'!T927,"&lt;=1"),IF(COUNTIF('Master list(no salts, metals)'!$K927:$Y927, "#N/A")=14,TRUE,FALSE))</f>
        <v>0</v>
      </c>
      <c r="U928" t="b">
        <f>AND(COUNTIF('Master list(no salts, metals)'!U927,"&lt;=1"),IF(COUNTIF('Master list(no salts, metals)'!$K927:$Y927, "#N/A")=14,TRUE,FALSE))</f>
        <v>0</v>
      </c>
      <c r="V928" t="b">
        <f>AND(COUNTIF('Master list(no salts, metals)'!V927,"&lt;=1"),IF(COUNTIF('Master list(no salts, metals)'!$K927:$Y927, "#N/A")=14,TRUE,FALSE))</f>
        <v>0</v>
      </c>
      <c r="W928" t="b">
        <f>AND(COUNTIF('Master list(no salts, metals)'!W927,"&lt;=1"),IF(COUNTIF('Master list(no salts, metals)'!$K927:$Y927, "#N/A")=14,TRUE,FALSE))</f>
        <v>0</v>
      </c>
      <c r="X928" t="b">
        <f>AND(COUNTIF('Master list(no salts, metals)'!X927,"&lt;=1"),IF(COUNTIF('Master list(no salts, metals)'!$K927:$Y927, "#N/A")=14,TRUE,FALSE))</f>
        <v>0</v>
      </c>
      <c r="Y928" t="b">
        <f>AND(COUNTIF('Master list(no salts, metals)'!Y927,"&lt;=1"),IF(COUNTIF('Master list(no salts, metals)'!$K927:$Y927, "#N/A")=14,TRUE,FALSE))</f>
        <v>0</v>
      </c>
    </row>
    <row r="929" spans="11:25" x14ac:dyDescent="0.25">
      <c r="K929" t="b">
        <f>AND(COUNTIF('Master list(no salts, metals)'!K928,"&lt;=1"),IF(COUNTIF('Master list(no salts, metals)'!$K928:$Y928, "#N/A")=14,TRUE,FALSE))</f>
        <v>0</v>
      </c>
      <c r="L929" t="b">
        <f>AND(COUNTIF('Master list(no salts, metals)'!L928,"&lt;=1"),IF(COUNTIF('Master list(no salts, metals)'!$K928:$Y928, "#N/A")=14,TRUE,FALSE))</f>
        <v>0</v>
      </c>
      <c r="M929" t="b">
        <f>AND(COUNTIF('Master list(no salts, metals)'!M928,"&lt;=1"),IF(COUNTIF('Master list(no salts, metals)'!$K928:$Y928, "#N/A")=14,TRUE,FALSE))</f>
        <v>0</v>
      </c>
      <c r="N929" t="b">
        <f>AND(COUNTIF('Master list(no salts, metals)'!N928,"&lt;=1"),IF(COUNTIF('Master list(no salts, metals)'!$K928:$Y928, "#N/A")=14,TRUE,FALSE))</f>
        <v>0</v>
      </c>
      <c r="O929" t="b">
        <f>AND(COUNTIF('Master list(no salts, metals)'!O928,"&lt;=1"),IF(COUNTIF('Master list(no salts, metals)'!$K928:$Y928, "#N/A")=14,TRUE,FALSE))</f>
        <v>0</v>
      </c>
      <c r="P929" t="b">
        <f>AND(COUNTIF('Master list(no salts, metals)'!P928,"&lt;=1"),IF(COUNTIF('Master list(no salts, metals)'!$K928:$Y928, "#N/A")=14,TRUE,FALSE))</f>
        <v>0</v>
      </c>
      <c r="Q929" t="b">
        <f>AND(COUNTIF('Master list(no salts, metals)'!Q928,"&lt;=1"),IF(COUNTIF('Master list(no salts, metals)'!$K928:$Y928, "#N/A")=14,TRUE,FALSE))</f>
        <v>0</v>
      </c>
      <c r="R929" t="b">
        <f>AND(COUNTIF('Master list(no salts, metals)'!R928,"&lt;=1"),IF(COUNTIF('Master list(no salts, metals)'!$K928:$Y928, "#N/A")=14,TRUE,FALSE))</f>
        <v>0</v>
      </c>
      <c r="S929" t="b">
        <f>AND(COUNTIF('Master list(no salts, metals)'!S928,"&lt;=1"),IF(COUNTIF('Master list(no salts, metals)'!$K928:$Y928, "#N/A")=14,TRUE,FALSE))</f>
        <v>0</v>
      </c>
      <c r="T929" t="b">
        <f>AND(COUNTIF('Master list(no salts, metals)'!T928,"&lt;=1"),IF(COUNTIF('Master list(no salts, metals)'!$K928:$Y928, "#N/A")=14,TRUE,FALSE))</f>
        <v>0</v>
      </c>
      <c r="U929" t="b">
        <f>AND(COUNTIF('Master list(no salts, metals)'!U928,"&lt;=1"),IF(COUNTIF('Master list(no salts, metals)'!$K928:$Y928, "#N/A")=14,TRUE,FALSE))</f>
        <v>0</v>
      </c>
      <c r="V929" t="b">
        <f>AND(COUNTIF('Master list(no salts, metals)'!V928,"&lt;=1"),IF(COUNTIF('Master list(no salts, metals)'!$K928:$Y928, "#N/A")=14,TRUE,FALSE))</f>
        <v>0</v>
      </c>
      <c r="W929" t="b">
        <f>AND(COUNTIF('Master list(no salts, metals)'!W928,"&lt;=1"),IF(COUNTIF('Master list(no salts, metals)'!$K928:$Y928, "#N/A")=14,TRUE,FALSE))</f>
        <v>1</v>
      </c>
      <c r="X929" t="b">
        <f>AND(COUNTIF('Master list(no salts, metals)'!X928,"&lt;=1"),IF(COUNTIF('Master list(no salts, metals)'!$K928:$Y928, "#N/A")=14,TRUE,FALSE))</f>
        <v>0</v>
      </c>
      <c r="Y929" t="b">
        <f>AND(COUNTIF('Master list(no salts, metals)'!Y928,"&lt;=1"),IF(COUNTIF('Master list(no salts, metals)'!$K928:$Y928, "#N/A")=14,TRUE,FALSE))</f>
        <v>0</v>
      </c>
    </row>
    <row r="930" spans="11:25" x14ac:dyDescent="0.25">
      <c r="K930" t="b">
        <f>AND(COUNTIF('Master list(no salts, metals)'!K929,"&lt;=1"),IF(COUNTIF('Master list(no salts, metals)'!$K929:$Y929, "#N/A")=14,TRUE,FALSE))</f>
        <v>0</v>
      </c>
      <c r="L930" t="b">
        <f>AND(COUNTIF('Master list(no salts, metals)'!L929,"&lt;=1"),IF(COUNTIF('Master list(no salts, metals)'!$K929:$Y929, "#N/A")=14,TRUE,FALSE))</f>
        <v>0</v>
      </c>
      <c r="M930" t="b">
        <f>AND(COUNTIF('Master list(no salts, metals)'!M929,"&lt;=1"),IF(COUNTIF('Master list(no salts, metals)'!$K929:$Y929, "#N/A")=14,TRUE,FALSE))</f>
        <v>0</v>
      </c>
      <c r="N930" t="b">
        <f>AND(COUNTIF('Master list(no salts, metals)'!N929,"&lt;=1"),IF(COUNTIF('Master list(no salts, metals)'!$K929:$Y929, "#N/A")=14,TRUE,FALSE))</f>
        <v>0</v>
      </c>
      <c r="O930" t="b">
        <f>AND(COUNTIF('Master list(no salts, metals)'!O929,"&lt;=1"),IF(COUNTIF('Master list(no salts, metals)'!$K929:$Y929, "#N/A")=14,TRUE,FALSE))</f>
        <v>0</v>
      </c>
      <c r="P930" t="b">
        <f>AND(COUNTIF('Master list(no salts, metals)'!P929,"&lt;=1"),IF(COUNTIF('Master list(no salts, metals)'!$K929:$Y929, "#N/A")=14,TRUE,FALSE))</f>
        <v>0</v>
      </c>
      <c r="Q930" t="b">
        <f>AND(COUNTIF('Master list(no salts, metals)'!Q929,"&lt;=1"),IF(COUNTIF('Master list(no salts, metals)'!$K929:$Y929, "#N/A")=14,TRUE,FALSE))</f>
        <v>0</v>
      </c>
      <c r="R930" t="b">
        <f>AND(COUNTIF('Master list(no salts, metals)'!R929,"&lt;=1"),IF(COUNTIF('Master list(no salts, metals)'!$K929:$Y929, "#N/A")=14,TRUE,FALSE))</f>
        <v>0</v>
      </c>
      <c r="S930" t="b">
        <f>AND(COUNTIF('Master list(no salts, metals)'!S929,"&lt;=1"),IF(COUNTIF('Master list(no salts, metals)'!$K929:$Y929, "#N/A")=14,TRUE,FALSE))</f>
        <v>0</v>
      </c>
      <c r="T930" t="b">
        <f>AND(COUNTIF('Master list(no salts, metals)'!T929,"&lt;=1"),IF(COUNTIF('Master list(no salts, metals)'!$K929:$Y929, "#N/A")=14,TRUE,FALSE))</f>
        <v>0</v>
      </c>
      <c r="U930" t="b">
        <f>AND(COUNTIF('Master list(no salts, metals)'!U929,"&lt;=1"),IF(COUNTIF('Master list(no salts, metals)'!$K929:$Y929, "#N/A")=14,TRUE,FALSE))</f>
        <v>0</v>
      </c>
      <c r="V930" t="b">
        <f>AND(COUNTIF('Master list(no salts, metals)'!V929,"&lt;=1"),IF(COUNTIF('Master list(no salts, metals)'!$K929:$Y929, "#N/A")=14,TRUE,FALSE))</f>
        <v>0</v>
      </c>
      <c r="W930" t="b">
        <f>AND(COUNTIF('Master list(no salts, metals)'!W929,"&lt;=1"),IF(COUNTIF('Master list(no salts, metals)'!$K929:$Y929, "#N/A")=14,TRUE,FALSE))</f>
        <v>0</v>
      </c>
      <c r="X930" t="b">
        <f>AND(COUNTIF('Master list(no salts, metals)'!X929,"&lt;=1"),IF(COUNTIF('Master list(no salts, metals)'!$K929:$Y929, "#N/A")=14,TRUE,FALSE))</f>
        <v>0</v>
      </c>
      <c r="Y930" t="b">
        <f>AND(COUNTIF('Master list(no salts, metals)'!Y929,"&lt;=1"),IF(COUNTIF('Master list(no salts, metals)'!$K929:$Y929, "#N/A")=14,TRUE,FALSE))</f>
        <v>0</v>
      </c>
    </row>
    <row r="931" spans="11:25" x14ac:dyDescent="0.25">
      <c r="K931" t="b">
        <f>AND(COUNTIF('Master list(no salts, metals)'!K930,"&lt;=1"),IF(COUNTIF('Master list(no salts, metals)'!$K930:$Y930, "#N/A")=14,TRUE,FALSE))</f>
        <v>0</v>
      </c>
      <c r="L931" t="b">
        <f>AND(COUNTIF('Master list(no salts, metals)'!L930,"&lt;=1"),IF(COUNTIF('Master list(no salts, metals)'!$K930:$Y930, "#N/A")=14,TRUE,FALSE))</f>
        <v>0</v>
      </c>
      <c r="M931" t="b">
        <f>AND(COUNTIF('Master list(no salts, metals)'!M930,"&lt;=1"),IF(COUNTIF('Master list(no salts, metals)'!$K930:$Y930, "#N/A")=14,TRUE,FALSE))</f>
        <v>0</v>
      </c>
      <c r="N931" t="b">
        <f>AND(COUNTIF('Master list(no salts, metals)'!N930,"&lt;=1"),IF(COUNTIF('Master list(no salts, metals)'!$K930:$Y930, "#N/A")=14,TRUE,FALSE))</f>
        <v>0</v>
      </c>
      <c r="O931" t="b">
        <f>AND(COUNTIF('Master list(no salts, metals)'!O930,"&lt;=1"),IF(COUNTIF('Master list(no salts, metals)'!$K930:$Y930, "#N/A")=14,TRUE,FALSE))</f>
        <v>0</v>
      </c>
      <c r="P931" t="b">
        <f>AND(COUNTIF('Master list(no salts, metals)'!P930,"&lt;=1"),IF(COUNTIF('Master list(no salts, metals)'!$K930:$Y930, "#N/A")=14,TRUE,FALSE))</f>
        <v>0</v>
      </c>
      <c r="Q931" t="b">
        <f>AND(COUNTIF('Master list(no salts, metals)'!Q930,"&lt;=1"),IF(COUNTIF('Master list(no salts, metals)'!$K930:$Y930, "#N/A")=14,TRUE,FALSE))</f>
        <v>0</v>
      </c>
      <c r="R931" t="b">
        <f>AND(COUNTIF('Master list(no salts, metals)'!R930,"&lt;=1"),IF(COUNTIF('Master list(no salts, metals)'!$K930:$Y930, "#N/A")=14,TRUE,FALSE))</f>
        <v>0</v>
      </c>
      <c r="S931" t="b">
        <f>AND(COUNTIF('Master list(no salts, metals)'!S930,"&lt;=1"),IF(COUNTIF('Master list(no salts, metals)'!$K930:$Y930, "#N/A")=14,TRUE,FALSE))</f>
        <v>0</v>
      </c>
      <c r="T931" t="b">
        <f>AND(COUNTIF('Master list(no salts, metals)'!T930,"&lt;=1"),IF(COUNTIF('Master list(no salts, metals)'!$K930:$Y930, "#N/A")=14,TRUE,FALSE))</f>
        <v>0</v>
      </c>
      <c r="U931" t="b">
        <f>AND(COUNTIF('Master list(no salts, metals)'!U930,"&lt;=1"),IF(COUNTIF('Master list(no salts, metals)'!$K930:$Y930, "#N/A")=14,TRUE,FALSE))</f>
        <v>0</v>
      </c>
      <c r="V931" t="b">
        <f>AND(COUNTIF('Master list(no salts, metals)'!V930,"&lt;=1"),IF(COUNTIF('Master list(no salts, metals)'!$K930:$Y930, "#N/A")=14,TRUE,FALSE))</f>
        <v>0</v>
      </c>
      <c r="W931" t="b">
        <f>AND(COUNTIF('Master list(no salts, metals)'!W930,"&lt;=1"),IF(COUNTIF('Master list(no salts, metals)'!$K930:$Y930, "#N/A")=14,TRUE,FALSE))</f>
        <v>0</v>
      </c>
      <c r="X931" t="b">
        <f>AND(COUNTIF('Master list(no salts, metals)'!X930,"&lt;=1"),IF(COUNTIF('Master list(no salts, metals)'!$K930:$Y930, "#N/A")=14,TRUE,FALSE))</f>
        <v>0</v>
      </c>
      <c r="Y931" t="b">
        <f>AND(COUNTIF('Master list(no salts, metals)'!Y930,"&lt;=1"),IF(COUNTIF('Master list(no salts, metals)'!$K930:$Y930, "#N/A")=14,TRUE,FALSE))</f>
        <v>0</v>
      </c>
    </row>
    <row r="932" spans="11:25" x14ac:dyDescent="0.25">
      <c r="K932" t="b">
        <f>AND(COUNTIF('Master list(no salts, metals)'!K931,"&lt;=1"),IF(COUNTIF('Master list(no salts, metals)'!$K931:$Y931, "#N/A")=14,TRUE,FALSE))</f>
        <v>0</v>
      </c>
      <c r="L932" t="b">
        <f>AND(COUNTIF('Master list(no salts, metals)'!L931,"&lt;=1"),IF(COUNTIF('Master list(no salts, metals)'!$K931:$Y931, "#N/A")=14,TRUE,FALSE))</f>
        <v>0</v>
      </c>
      <c r="M932" t="b">
        <f>AND(COUNTIF('Master list(no salts, metals)'!M931,"&lt;=1"),IF(COUNTIF('Master list(no salts, metals)'!$K931:$Y931, "#N/A")=14,TRUE,FALSE))</f>
        <v>0</v>
      </c>
      <c r="N932" t="b">
        <f>AND(COUNTIF('Master list(no salts, metals)'!N931,"&lt;=1"),IF(COUNTIF('Master list(no salts, metals)'!$K931:$Y931, "#N/A")=14,TRUE,FALSE))</f>
        <v>0</v>
      </c>
      <c r="O932" t="b">
        <f>AND(COUNTIF('Master list(no salts, metals)'!O931,"&lt;=1"),IF(COUNTIF('Master list(no salts, metals)'!$K931:$Y931, "#N/A")=14,TRUE,FALSE))</f>
        <v>0</v>
      </c>
      <c r="P932" t="b">
        <f>AND(COUNTIF('Master list(no salts, metals)'!P931,"&lt;=1"),IF(COUNTIF('Master list(no salts, metals)'!$K931:$Y931, "#N/A")=14,TRUE,FALSE))</f>
        <v>0</v>
      </c>
      <c r="Q932" t="b">
        <f>AND(COUNTIF('Master list(no salts, metals)'!Q931,"&lt;=1"),IF(COUNTIF('Master list(no salts, metals)'!$K931:$Y931, "#N/A")=14,TRUE,FALSE))</f>
        <v>0</v>
      </c>
      <c r="R932" t="b">
        <f>AND(COUNTIF('Master list(no salts, metals)'!R931,"&lt;=1"),IF(COUNTIF('Master list(no salts, metals)'!$K931:$Y931, "#N/A")=14,TRUE,FALSE))</f>
        <v>0</v>
      </c>
      <c r="S932" t="b">
        <f>AND(COUNTIF('Master list(no salts, metals)'!S931,"&lt;=1"),IF(COUNTIF('Master list(no salts, metals)'!$K931:$Y931, "#N/A")=14,TRUE,FALSE))</f>
        <v>0</v>
      </c>
      <c r="T932" t="b">
        <f>AND(COUNTIF('Master list(no salts, metals)'!T931,"&lt;=1"),IF(COUNTIF('Master list(no salts, metals)'!$K931:$Y931, "#N/A")=14,TRUE,FALSE))</f>
        <v>0</v>
      </c>
      <c r="U932" t="b">
        <f>AND(COUNTIF('Master list(no salts, metals)'!U931,"&lt;=1"),IF(COUNTIF('Master list(no salts, metals)'!$K931:$Y931, "#N/A")=14,TRUE,FALSE))</f>
        <v>0</v>
      </c>
      <c r="V932" t="b">
        <f>AND(COUNTIF('Master list(no salts, metals)'!V931,"&lt;=1"),IF(COUNTIF('Master list(no salts, metals)'!$K931:$Y931, "#N/A")=14,TRUE,FALSE))</f>
        <v>0</v>
      </c>
      <c r="W932" t="b">
        <f>AND(COUNTIF('Master list(no salts, metals)'!W931,"&lt;=1"),IF(COUNTIF('Master list(no salts, metals)'!$K931:$Y931, "#N/A")=14,TRUE,FALSE))</f>
        <v>0</v>
      </c>
      <c r="X932" t="b">
        <f>AND(COUNTIF('Master list(no salts, metals)'!X931,"&lt;=1"),IF(COUNTIF('Master list(no salts, metals)'!$K931:$Y931, "#N/A")=14,TRUE,FALSE))</f>
        <v>0</v>
      </c>
      <c r="Y932" t="b">
        <f>AND(COUNTIF('Master list(no salts, metals)'!Y931,"&lt;=1"),IF(COUNTIF('Master list(no salts, metals)'!$K931:$Y931, "#N/A")=14,TRUE,FALSE))</f>
        <v>0</v>
      </c>
    </row>
    <row r="933" spans="11:25" x14ac:dyDescent="0.25">
      <c r="K933" t="b">
        <f>AND(COUNTIF('Master list(no salts, metals)'!K932,"&lt;=1"),IF(COUNTIF('Master list(no salts, metals)'!$K932:$Y932, "#N/A")=14,TRUE,FALSE))</f>
        <v>0</v>
      </c>
      <c r="L933" t="b">
        <f>AND(COUNTIF('Master list(no salts, metals)'!L932,"&lt;=1"),IF(COUNTIF('Master list(no salts, metals)'!$K932:$Y932, "#N/A")=14,TRUE,FALSE))</f>
        <v>0</v>
      </c>
      <c r="M933" t="b">
        <f>AND(COUNTIF('Master list(no salts, metals)'!M932,"&lt;=1"),IF(COUNTIF('Master list(no salts, metals)'!$K932:$Y932, "#N/A")=14,TRUE,FALSE))</f>
        <v>0</v>
      </c>
      <c r="N933" t="b">
        <f>AND(COUNTIF('Master list(no salts, metals)'!N932,"&lt;=1"),IF(COUNTIF('Master list(no salts, metals)'!$K932:$Y932, "#N/A")=14,TRUE,FALSE))</f>
        <v>0</v>
      </c>
      <c r="O933" t="b">
        <f>AND(COUNTIF('Master list(no salts, metals)'!O932,"&lt;=1"),IF(COUNTIF('Master list(no salts, metals)'!$K932:$Y932, "#N/A")=14,TRUE,FALSE))</f>
        <v>0</v>
      </c>
      <c r="P933" t="b">
        <f>AND(COUNTIF('Master list(no salts, metals)'!P932,"&lt;=1"),IF(COUNTIF('Master list(no salts, metals)'!$K932:$Y932, "#N/A")=14,TRUE,FALSE))</f>
        <v>0</v>
      </c>
      <c r="Q933" t="b">
        <f>AND(COUNTIF('Master list(no salts, metals)'!Q932,"&lt;=1"),IF(COUNTIF('Master list(no salts, metals)'!$K932:$Y932, "#N/A")=14,TRUE,FALSE))</f>
        <v>0</v>
      </c>
      <c r="R933" t="b">
        <f>AND(COUNTIF('Master list(no salts, metals)'!R932,"&lt;=1"),IF(COUNTIF('Master list(no salts, metals)'!$K932:$Y932, "#N/A")=14,TRUE,FALSE))</f>
        <v>0</v>
      </c>
      <c r="S933" t="b">
        <f>AND(COUNTIF('Master list(no salts, metals)'!S932,"&lt;=1"),IF(COUNTIF('Master list(no salts, metals)'!$K932:$Y932, "#N/A")=14,TRUE,FALSE))</f>
        <v>0</v>
      </c>
      <c r="T933" t="b">
        <f>AND(COUNTIF('Master list(no salts, metals)'!T932,"&lt;=1"),IF(COUNTIF('Master list(no salts, metals)'!$K932:$Y932, "#N/A")=14,TRUE,FALSE))</f>
        <v>1</v>
      </c>
      <c r="U933" t="b">
        <f>AND(COUNTIF('Master list(no salts, metals)'!U932,"&lt;=1"),IF(COUNTIF('Master list(no salts, metals)'!$K932:$Y932, "#N/A")=14,TRUE,FALSE))</f>
        <v>0</v>
      </c>
      <c r="V933" t="b">
        <f>AND(COUNTIF('Master list(no salts, metals)'!V932,"&lt;=1"),IF(COUNTIF('Master list(no salts, metals)'!$K932:$Y932, "#N/A")=14,TRUE,FALSE))</f>
        <v>0</v>
      </c>
      <c r="W933" t="b">
        <f>AND(COUNTIF('Master list(no salts, metals)'!W932,"&lt;=1"),IF(COUNTIF('Master list(no salts, metals)'!$K932:$Y932, "#N/A")=14,TRUE,FALSE))</f>
        <v>0</v>
      </c>
      <c r="X933" t="b">
        <f>AND(COUNTIF('Master list(no salts, metals)'!X932,"&lt;=1"),IF(COUNTIF('Master list(no salts, metals)'!$K932:$Y932, "#N/A")=14,TRUE,FALSE))</f>
        <v>0</v>
      </c>
      <c r="Y933" t="b">
        <f>AND(COUNTIF('Master list(no salts, metals)'!Y932,"&lt;=1"),IF(COUNTIF('Master list(no salts, metals)'!$K932:$Y932, "#N/A")=14,TRUE,FALSE))</f>
        <v>0</v>
      </c>
    </row>
    <row r="934" spans="11:25" x14ac:dyDescent="0.25">
      <c r="K934" t="b">
        <f>AND(COUNTIF('Master list(no salts, metals)'!K933,"&lt;=1"),IF(COUNTIF('Master list(no salts, metals)'!$K933:$Y933, "#N/A")=14,TRUE,FALSE))</f>
        <v>0</v>
      </c>
      <c r="L934" t="b">
        <f>AND(COUNTIF('Master list(no salts, metals)'!L933,"&lt;=1"),IF(COUNTIF('Master list(no salts, metals)'!$K933:$Y933, "#N/A")=14,TRUE,FALSE))</f>
        <v>0</v>
      </c>
      <c r="M934" t="b">
        <f>AND(COUNTIF('Master list(no salts, metals)'!M933,"&lt;=1"),IF(COUNTIF('Master list(no salts, metals)'!$K933:$Y933, "#N/A")=14,TRUE,FALSE))</f>
        <v>0</v>
      </c>
      <c r="N934" t="b">
        <f>AND(COUNTIF('Master list(no salts, metals)'!N933,"&lt;=1"),IF(COUNTIF('Master list(no salts, metals)'!$K933:$Y933, "#N/A")=14,TRUE,FALSE))</f>
        <v>0</v>
      </c>
      <c r="O934" t="b">
        <f>AND(COUNTIF('Master list(no salts, metals)'!O933,"&lt;=1"),IF(COUNTIF('Master list(no salts, metals)'!$K933:$Y933, "#N/A")=14,TRUE,FALSE))</f>
        <v>0</v>
      </c>
      <c r="P934" t="b">
        <f>AND(COUNTIF('Master list(no salts, metals)'!P933,"&lt;=1"),IF(COUNTIF('Master list(no salts, metals)'!$K933:$Y933, "#N/A")=14,TRUE,FALSE))</f>
        <v>0</v>
      </c>
      <c r="Q934" t="b">
        <f>AND(COUNTIF('Master list(no salts, metals)'!Q933,"&lt;=1"),IF(COUNTIF('Master list(no salts, metals)'!$K933:$Y933, "#N/A")=14,TRUE,FALSE))</f>
        <v>0</v>
      </c>
      <c r="R934" t="b">
        <f>AND(COUNTIF('Master list(no salts, metals)'!R933,"&lt;=1"),IF(COUNTIF('Master list(no salts, metals)'!$K933:$Y933, "#N/A")=14,TRUE,FALSE))</f>
        <v>0</v>
      </c>
      <c r="S934" t="b">
        <f>AND(COUNTIF('Master list(no salts, metals)'!S933,"&lt;=1"),IF(COUNTIF('Master list(no salts, metals)'!$K933:$Y933, "#N/A")=14,TRUE,FALSE))</f>
        <v>0</v>
      </c>
      <c r="T934" t="b">
        <f>AND(COUNTIF('Master list(no salts, metals)'!T933,"&lt;=1"),IF(COUNTIF('Master list(no salts, metals)'!$K933:$Y933, "#N/A")=14,TRUE,FALSE))</f>
        <v>0</v>
      </c>
      <c r="U934" t="b">
        <f>AND(COUNTIF('Master list(no salts, metals)'!U933,"&lt;=1"),IF(COUNTIF('Master list(no salts, metals)'!$K933:$Y933, "#N/A")=14,TRUE,FALSE))</f>
        <v>0</v>
      </c>
      <c r="V934" t="b">
        <f>AND(COUNTIF('Master list(no salts, metals)'!V933,"&lt;=1"),IF(COUNTIF('Master list(no salts, metals)'!$K933:$Y933, "#N/A")=14,TRUE,FALSE))</f>
        <v>0</v>
      </c>
      <c r="W934" t="b">
        <f>AND(COUNTIF('Master list(no salts, metals)'!W933,"&lt;=1"),IF(COUNTIF('Master list(no salts, metals)'!$K933:$Y933, "#N/A")=14,TRUE,FALSE))</f>
        <v>0</v>
      </c>
      <c r="X934" t="b">
        <f>AND(COUNTIF('Master list(no salts, metals)'!X933,"&lt;=1"),IF(COUNTIF('Master list(no salts, metals)'!$K933:$Y933, "#N/A")=14,TRUE,FALSE))</f>
        <v>0</v>
      </c>
      <c r="Y934" t="b">
        <f>AND(COUNTIF('Master list(no salts, metals)'!Y933,"&lt;=1"),IF(COUNTIF('Master list(no salts, metals)'!$K933:$Y933, "#N/A")=14,TRUE,FALSE))</f>
        <v>0</v>
      </c>
    </row>
    <row r="935" spans="11:25" x14ac:dyDescent="0.25">
      <c r="K935" t="b">
        <f>AND(COUNTIF('Master list(no salts, metals)'!K934,"&lt;=1"),IF(COUNTIF('Master list(no salts, metals)'!$K934:$Y934, "#N/A")=14,TRUE,FALSE))</f>
        <v>0</v>
      </c>
      <c r="L935" t="b">
        <f>AND(COUNTIF('Master list(no salts, metals)'!L934,"&lt;=1"),IF(COUNTIF('Master list(no salts, metals)'!$K934:$Y934, "#N/A")=14,TRUE,FALSE))</f>
        <v>0</v>
      </c>
      <c r="M935" t="b">
        <f>AND(COUNTIF('Master list(no salts, metals)'!M934,"&lt;=1"),IF(COUNTIF('Master list(no salts, metals)'!$K934:$Y934, "#N/A")=14,TRUE,FALSE))</f>
        <v>0</v>
      </c>
      <c r="N935" t="b">
        <f>AND(COUNTIF('Master list(no salts, metals)'!N934,"&lt;=1"),IF(COUNTIF('Master list(no salts, metals)'!$K934:$Y934, "#N/A")=14,TRUE,FALSE))</f>
        <v>0</v>
      </c>
      <c r="O935" t="b">
        <f>AND(COUNTIF('Master list(no salts, metals)'!O934,"&lt;=1"),IF(COUNTIF('Master list(no salts, metals)'!$K934:$Y934, "#N/A")=14,TRUE,FALSE))</f>
        <v>0</v>
      </c>
      <c r="P935" t="b">
        <f>AND(COUNTIF('Master list(no salts, metals)'!P934,"&lt;=1"),IF(COUNTIF('Master list(no salts, metals)'!$K934:$Y934, "#N/A")=14,TRUE,FALSE))</f>
        <v>0</v>
      </c>
      <c r="Q935" t="b">
        <f>AND(COUNTIF('Master list(no salts, metals)'!Q934,"&lt;=1"),IF(COUNTIF('Master list(no salts, metals)'!$K934:$Y934, "#N/A")=14,TRUE,FALSE))</f>
        <v>0</v>
      </c>
      <c r="R935" t="b">
        <f>AND(COUNTIF('Master list(no salts, metals)'!R934,"&lt;=1"),IF(COUNTIF('Master list(no salts, metals)'!$K934:$Y934, "#N/A")=14,TRUE,FALSE))</f>
        <v>0</v>
      </c>
      <c r="S935" t="b">
        <f>AND(COUNTIF('Master list(no salts, metals)'!S934,"&lt;=1"),IF(COUNTIF('Master list(no salts, metals)'!$K934:$Y934, "#N/A")=14,TRUE,FALSE))</f>
        <v>0</v>
      </c>
      <c r="T935" t="b">
        <f>AND(COUNTIF('Master list(no salts, metals)'!T934,"&lt;=1"),IF(COUNTIF('Master list(no salts, metals)'!$K934:$Y934, "#N/A")=14,TRUE,FALSE))</f>
        <v>0</v>
      </c>
      <c r="U935" t="b">
        <f>AND(COUNTIF('Master list(no salts, metals)'!U934,"&lt;=1"),IF(COUNTIF('Master list(no salts, metals)'!$K934:$Y934, "#N/A")=14,TRUE,FALSE))</f>
        <v>0</v>
      </c>
      <c r="V935" t="b">
        <f>AND(COUNTIF('Master list(no salts, metals)'!V934,"&lt;=1"),IF(COUNTIF('Master list(no salts, metals)'!$K934:$Y934, "#N/A")=14,TRUE,FALSE))</f>
        <v>0</v>
      </c>
      <c r="W935" t="b">
        <f>AND(COUNTIF('Master list(no salts, metals)'!W934,"&lt;=1"),IF(COUNTIF('Master list(no salts, metals)'!$K934:$Y934, "#N/A")=14,TRUE,FALSE))</f>
        <v>1</v>
      </c>
      <c r="X935" t="b">
        <f>AND(COUNTIF('Master list(no salts, metals)'!X934,"&lt;=1"),IF(COUNTIF('Master list(no salts, metals)'!$K934:$Y934, "#N/A")=14,TRUE,FALSE))</f>
        <v>0</v>
      </c>
      <c r="Y935" t="b">
        <f>AND(COUNTIF('Master list(no salts, metals)'!Y934,"&lt;=1"),IF(COUNTIF('Master list(no salts, metals)'!$K934:$Y934, "#N/A")=14,TRUE,FALSE))</f>
        <v>0</v>
      </c>
    </row>
    <row r="936" spans="11:25" x14ac:dyDescent="0.25">
      <c r="K936" t="b">
        <f>AND(COUNTIF('Master list(no salts, metals)'!K935,"&lt;=1"),IF(COUNTIF('Master list(no salts, metals)'!$K935:$Y935, "#N/A")=14,TRUE,FALSE))</f>
        <v>0</v>
      </c>
      <c r="L936" t="b">
        <f>AND(COUNTIF('Master list(no salts, metals)'!L935,"&lt;=1"),IF(COUNTIF('Master list(no salts, metals)'!$K935:$Y935, "#N/A")=14,TRUE,FALSE))</f>
        <v>0</v>
      </c>
      <c r="M936" t="b">
        <f>AND(COUNTIF('Master list(no salts, metals)'!M935,"&lt;=1"),IF(COUNTIF('Master list(no salts, metals)'!$K935:$Y935, "#N/A")=14,TRUE,FALSE))</f>
        <v>0</v>
      </c>
      <c r="N936" t="b">
        <f>AND(COUNTIF('Master list(no salts, metals)'!N935,"&lt;=1"),IF(COUNTIF('Master list(no salts, metals)'!$K935:$Y935, "#N/A")=14,TRUE,FALSE))</f>
        <v>0</v>
      </c>
      <c r="O936" t="b">
        <f>AND(COUNTIF('Master list(no salts, metals)'!O935,"&lt;=1"),IF(COUNTIF('Master list(no salts, metals)'!$K935:$Y935, "#N/A")=14,TRUE,FALSE))</f>
        <v>0</v>
      </c>
      <c r="P936" t="b">
        <f>AND(COUNTIF('Master list(no salts, metals)'!P935,"&lt;=1"),IF(COUNTIF('Master list(no salts, metals)'!$K935:$Y935, "#N/A")=14,TRUE,FALSE))</f>
        <v>0</v>
      </c>
      <c r="Q936" t="b">
        <f>AND(COUNTIF('Master list(no salts, metals)'!Q935,"&lt;=1"),IF(COUNTIF('Master list(no salts, metals)'!$K935:$Y935, "#N/A")=14,TRUE,FALSE))</f>
        <v>0</v>
      </c>
      <c r="R936" t="b">
        <f>AND(COUNTIF('Master list(no salts, metals)'!R935,"&lt;=1"),IF(COUNTIF('Master list(no salts, metals)'!$K935:$Y935, "#N/A")=14,TRUE,FALSE))</f>
        <v>0</v>
      </c>
      <c r="S936" t="b">
        <f>AND(COUNTIF('Master list(no salts, metals)'!S935,"&lt;=1"),IF(COUNTIF('Master list(no salts, metals)'!$K935:$Y935, "#N/A")=14,TRUE,FALSE))</f>
        <v>0</v>
      </c>
      <c r="T936" t="b">
        <f>AND(COUNTIF('Master list(no salts, metals)'!T935,"&lt;=1"),IF(COUNTIF('Master list(no salts, metals)'!$K935:$Y935, "#N/A")=14,TRUE,FALSE))</f>
        <v>0</v>
      </c>
      <c r="U936" t="b">
        <f>AND(COUNTIF('Master list(no salts, metals)'!U935,"&lt;=1"),IF(COUNTIF('Master list(no salts, metals)'!$K935:$Y935, "#N/A")=14,TRUE,FALSE))</f>
        <v>0</v>
      </c>
      <c r="V936" t="b">
        <f>AND(COUNTIF('Master list(no salts, metals)'!V935,"&lt;=1"),IF(COUNTIF('Master list(no salts, metals)'!$K935:$Y935, "#N/A")=14,TRUE,FALSE))</f>
        <v>0</v>
      </c>
      <c r="W936" t="b">
        <f>AND(COUNTIF('Master list(no salts, metals)'!W935,"&lt;=1"),IF(COUNTIF('Master list(no salts, metals)'!$K935:$Y935, "#N/A")=14,TRUE,FALSE))</f>
        <v>0</v>
      </c>
      <c r="X936" t="b">
        <f>AND(COUNTIF('Master list(no salts, metals)'!X935,"&lt;=1"),IF(COUNTIF('Master list(no salts, metals)'!$K935:$Y935, "#N/A")=14,TRUE,FALSE))</f>
        <v>0</v>
      </c>
      <c r="Y936" t="b">
        <f>AND(COUNTIF('Master list(no salts, metals)'!Y935,"&lt;=1"),IF(COUNTIF('Master list(no salts, metals)'!$K935:$Y935, "#N/A")=14,TRUE,FALSE))</f>
        <v>0</v>
      </c>
    </row>
    <row r="937" spans="11:25" x14ac:dyDescent="0.25">
      <c r="K937" t="b">
        <f>AND(COUNTIF('Master list(no salts, metals)'!K936,"&lt;=1"),IF(COUNTIF('Master list(no salts, metals)'!$K936:$Y936, "#N/A")=14,TRUE,FALSE))</f>
        <v>0</v>
      </c>
      <c r="L937" t="b">
        <f>AND(COUNTIF('Master list(no salts, metals)'!L936,"&lt;=1"),IF(COUNTIF('Master list(no salts, metals)'!$K936:$Y936, "#N/A")=14,TRUE,FALSE))</f>
        <v>0</v>
      </c>
      <c r="M937" t="b">
        <f>AND(COUNTIF('Master list(no salts, metals)'!M936,"&lt;=1"),IF(COUNTIF('Master list(no salts, metals)'!$K936:$Y936, "#N/A")=14,TRUE,FALSE))</f>
        <v>0</v>
      </c>
      <c r="N937" t="b">
        <f>AND(COUNTIF('Master list(no salts, metals)'!N936,"&lt;=1"),IF(COUNTIF('Master list(no salts, metals)'!$K936:$Y936, "#N/A")=14,TRUE,FALSE))</f>
        <v>0</v>
      </c>
      <c r="O937" t="b">
        <f>AND(COUNTIF('Master list(no salts, metals)'!O936,"&lt;=1"),IF(COUNTIF('Master list(no salts, metals)'!$K936:$Y936, "#N/A")=14,TRUE,FALSE))</f>
        <v>0</v>
      </c>
      <c r="P937" t="b">
        <f>AND(COUNTIF('Master list(no salts, metals)'!P936,"&lt;=1"),IF(COUNTIF('Master list(no salts, metals)'!$K936:$Y936, "#N/A")=14,TRUE,FALSE))</f>
        <v>0</v>
      </c>
      <c r="Q937" t="b">
        <f>AND(COUNTIF('Master list(no salts, metals)'!Q936,"&lt;=1"),IF(COUNTIF('Master list(no salts, metals)'!$K936:$Y936, "#N/A")=14,TRUE,FALSE))</f>
        <v>0</v>
      </c>
      <c r="R937" t="b">
        <f>AND(COUNTIF('Master list(no salts, metals)'!R936,"&lt;=1"),IF(COUNTIF('Master list(no salts, metals)'!$K936:$Y936, "#N/A")=14,TRUE,FALSE))</f>
        <v>0</v>
      </c>
      <c r="S937" t="b">
        <f>AND(COUNTIF('Master list(no salts, metals)'!S936,"&lt;=1"),IF(COUNTIF('Master list(no salts, metals)'!$K936:$Y936, "#N/A")=14,TRUE,FALSE))</f>
        <v>0</v>
      </c>
      <c r="T937" t="b">
        <f>AND(COUNTIF('Master list(no salts, metals)'!T936,"&lt;=1"),IF(COUNTIF('Master list(no salts, metals)'!$K936:$Y936, "#N/A")=14,TRUE,FALSE))</f>
        <v>1</v>
      </c>
      <c r="U937" t="b">
        <f>AND(COUNTIF('Master list(no salts, metals)'!U936,"&lt;=1"),IF(COUNTIF('Master list(no salts, metals)'!$K936:$Y936, "#N/A")=14,TRUE,FALSE))</f>
        <v>0</v>
      </c>
      <c r="V937" t="b">
        <f>AND(COUNTIF('Master list(no salts, metals)'!V936,"&lt;=1"),IF(COUNTIF('Master list(no salts, metals)'!$K936:$Y936, "#N/A")=14,TRUE,FALSE))</f>
        <v>0</v>
      </c>
      <c r="W937" t="b">
        <f>AND(COUNTIF('Master list(no salts, metals)'!W936,"&lt;=1"),IF(COUNTIF('Master list(no salts, metals)'!$K936:$Y936, "#N/A")=14,TRUE,FALSE))</f>
        <v>0</v>
      </c>
      <c r="X937" t="b">
        <f>AND(COUNTIF('Master list(no salts, metals)'!X936,"&lt;=1"),IF(COUNTIF('Master list(no salts, metals)'!$K936:$Y936, "#N/A")=14,TRUE,FALSE))</f>
        <v>0</v>
      </c>
      <c r="Y937" t="b">
        <f>AND(COUNTIF('Master list(no salts, metals)'!Y936,"&lt;=1"),IF(COUNTIF('Master list(no salts, metals)'!$K936:$Y936, "#N/A")=14,TRUE,FALSE))</f>
        <v>0</v>
      </c>
    </row>
    <row r="938" spans="11:25" x14ac:dyDescent="0.25">
      <c r="K938" t="b">
        <f>AND(COUNTIF('Master list(no salts, metals)'!K937,"&lt;=1"),IF(COUNTIF('Master list(no salts, metals)'!$K937:$Y937, "#N/A")=14,TRUE,FALSE))</f>
        <v>0</v>
      </c>
      <c r="L938" t="b">
        <f>AND(COUNTIF('Master list(no salts, metals)'!L937,"&lt;=1"),IF(COUNTIF('Master list(no salts, metals)'!$K937:$Y937, "#N/A")=14,TRUE,FALSE))</f>
        <v>0</v>
      </c>
      <c r="M938" t="b">
        <f>AND(COUNTIF('Master list(no salts, metals)'!M937,"&lt;=1"),IF(COUNTIF('Master list(no salts, metals)'!$K937:$Y937, "#N/A")=14,TRUE,FALSE))</f>
        <v>0</v>
      </c>
      <c r="N938" t="b">
        <f>AND(COUNTIF('Master list(no salts, metals)'!N937,"&lt;=1"),IF(COUNTIF('Master list(no salts, metals)'!$K937:$Y937, "#N/A")=14,TRUE,FALSE))</f>
        <v>0</v>
      </c>
      <c r="O938" t="b">
        <f>AND(COUNTIF('Master list(no salts, metals)'!O937,"&lt;=1"),IF(COUNTIF('Master list(no salts, metals)'!$K937:$Y937, "#N/A")=14,TRUE,FALSE))</f>
        <v>0</v>
      </c>
      <c r="P938" t="b">
        <f>AND(COUNTIF('Master list(no salts, metals)'!P937,"&lt;=1"),IF(COUNTIF('Master list(no salts, metals)'!$K937:$Y937, "#N/A")=14,TRUE,FALSE))</f>
        <v>0</v>
      </c>
      <c r="Q938" t="b">
        <f>AND(COUNTIF('Master list(no salts, metals)'!Q937,"&lt;=1"),IF(COUNTIF('Master list(no salts, metals)'!$K937:$Y937, "#N/A")=14,TRUE,FALSE))</f>
        <v>0</v>
      </c>
      <c r="R938" t="b">
        <f>AND(COUNTIF('Master list(no salts, metals)'!R937,"&lt;=1"),IF(COUNTIF('Master list(no salts, metals)'!$K937:$Y937, "#N/A")=14,TRUE,FALSE))</f>
        <v>0</v>
      </c>
      <c r="S938" t="b">
        <f>AND(COUNTIF('Master list(no salts, metals)'!S937,"&lt;=1"),IF(COUNTIF('Master list(no salts, metals)'!$K937:$Y937, "#N/A")=14,TRUE,FALSE))</f>
        <v>0</v>
      </c>
      <c r="T938" t="b">
        <f>AND(COUNTIF('Master list(no salts, metals)'!T937,"&lt;=1"),IF(COUNTIF('Master list(no salts, metals)'!$K937:$Y937, "#N/A")=14,TRUE,FALSE))</f>
        <v>0</v>
      </c>
      <c r="U938" t="b">
        <f>AND(COUNTIF('Master list(no salts, metals)'!U937,"&lt;=1"),IF(COUNTIF('Master list(no salts, metals)'!$K937:$Y937, "#N/A")=14,TRUE,FALSE))</f>
        <v>0</v>
      </c>
      <c r="V938" t="b">
        <f>AND(COUNTIF('Master list(no salts, metals)'!V937,"&lt;=1"),IF(COUNTIF('Master list(no salts, metals)'!$K937:$Y937, "#N/A")=14,TRUE,FALSE))</f>
        <v>0</v>
      </c>
      <c r="W938" t="b">
        <f>AND(COUNTIF('Master list(no salts, metals)'!W937,"&lt;=1"),IF(COUNTIF('Master list(no salts, metals)'!$K937:$Y937, "#N/A")=14,TRUE,FALSE))</f>
        <v>1</v>
      </c>
      <c r="X938" t="b">
        <f>AND(COUNTIF('Master list(no salts, metals)'!X937,"&lt;=1"),IF(COUNTIF('Master list(no salts, metals)'!$K937:$Y937, "#N/A")=14,TRUE,FALSE))</f>
        <v>0</v>
      </c>
      <c r="Y938" t="b">
        <f>AND(COUNTIF('Master list(no salts, metals)'!Y937,"&lt;=1"),IF(COUNTIF('Master list(no salts, metals)'!$K937:$Y937, "#N/A")=14,TRUE,FALSE))</f>
        <v>0</v>
      </c>
    </row>
    <row r="939" spans="11:25" x14ac:dyDescent="0.25">
      <c r="K939" t="b">
        <f>AND(COUNTIF('Master list(no salts, metals)'!K938,"&lt;=1"),IF(COUNTIF('Master list(no salts, metals)'!$K938:$Y938, "#N/A")=14,TRUE,FALSE))</f>
        <v>0</v>
      </c>
      <c r="L939" t="b">
        <f>AND(COUNTIF('Master list(no salts, metals)'!L938,"&lt;=1"),IF(COUNTIF('Master list(no salts, metals)'!$K938:$Y938, "#N/A")=14,TRUE,FALSE))</f>
        <v>0</v>
      </c>
      <c r="M939" t="b">
        <f>AND(COUNTIF('Master list(no salts, metals)'!M938,"&lt;=1"),IF(COUNTIF('Master list(no salts, metals)'!$K938:$Y938, "#N/A")=14,TRUE,FALSE))</f>
        <v>0</v>
      </c>
      <c r="N939" t="b">
        <f>AND(COUNTIF('Master list(no salts, metals)'!N938,"&lt;=1"),IF(COUNTIF('Master list(no salts, metals)'!$K938:$Y938, "#N/A")=14,TRUE,FALSE))</f>
        <v>0</v>
      </c>
      <c r="O939" t="b">
        <f>AND(COUNTIF('Master list(no salts, metals)'!O938,"&lt;=1"),IF(COUNTIF('Master list(no salts, metals)'!$K938:$Y938, "#N/A")=14,TRUE,FALSE))</f>
        <v>0</v>
      </c>
      <c r="P939" t="b">
        <f>AND(COUNTIF('Master list(no salts, metals)'!P938,"&lt;=1"),IF(COUNTIF('Master list(no salts, metals)'!$K938:$Y938, "#N/A")=14,TRUE,FALSE))</f>
        <v>0</v>
      </c>
      <c r="Q939" t="b">
        <f>AND(COUNTIF('Master list(no salts, metals)'!Q938,"&lt;=1"),IF(COUNTIF('Master list(no salts, metals)'!$K938:$Y938, "#N/A")=14,TRUE,FALSE))</f>
        <v>0</v>
      </c>
      <c r="R939" t="b">
        <f>AND(COUNTIF('Master list(no salts, metals)'!R938,"&lt;=1"),IF(COUNTIF('Master list(no salts, metals)'!$K938:$Y938, "#N/A")=14,TRUE,FALSE))</f>
        <v>0</v>
      </c>
      <c r="S939" t="b">
        <f>AND(COUNTIF('Master list(no salts, metals)'!S938,"&lt;=1"),IF(COUNTIF('Master list(no salts, metals)'!$K938:$Y938, "#N/A")=14,TRUE,FALSE))</f>
        <v>0</v>
      </c>
      <c r="T939" t="b">
        <f>AND(COUNTIF('Master list(no salts, metals)'!T938,"&lt;=1"),IF(COUNTIF('Master list(no salts, metals)'!$K938:$Y938, "#N/A")=14,TRUE,FALSE))</f>
        <v>0</v>
      </c>
      <c r="U939" t="b">
        <f>AND(COUNTIF('Master list(no salts, metals)'!U938,"&lt;=1"),IF(COUNTIF('Master list(no salts, metals)'!$K938:$Y938, "#N/A")=14,TRUE,FALSE))</f>
        <v>0</v>
      </c>
      <c r="V939" t="b">
        <f>AND(COUNTIF('Master list(no salts, metals)'!V938,"&lt;=1"),IF(COUNTIF('Master list(no salts, metals)'!$K938:$Y938, "#N/A")=14,TRUE,FALSE))</f>
        <v>0</v>
      </c>
      <c r="W939" t="b">
        <f>AND(COUNTIF('Master list(no salts, metals)'!W938,"&lt;=1"),IF(COUNTIF('Master list(no salts, metals)'!$K938:$Y938, "#N/A")=14,TRUE,FALSE))</f>
        <v>0</v>
      </c>
      <c r="X939" t="b">
        <f>AND(COUNTIF('Master list(no salts, metals)'!X938,"&lt;=1"),IF(COUNTIF('Master list(no salts, metals)'!$K938:$Y938, "#N/A")=14,TRUE,FALSE))</f>
        <v>0</v>
      </c>
      <c r="Y939" t="b">
        <f>AND(COUNTIF('Master list(no salts, metals)'!Y938,"&lt;=1"),IF(COUNTIF('Master list(no salts, metals)'!$K938:$Y938, "#N/A")=14,TRUE,FALSE))</f>
        <v>0</v>
      </c>
    </row>
    <row r="940" spans="11:25" x14ac:dyDescent="0.25">
      <c r="K940" t="b">
        <f>AND(COUNTIF('Master list(no salts, metals)'!K939,"&lt;=1"),IF(COUNTIF('Master list(no salts, metals)'!$K939:$Y939, "#N/A")=14,TRUE,FALSE))</f>
        <v>0</v>
      </c>
      <c r="L940" t="b">
        <f>AND(COUNTIF('Master list(no salts, metals)'!L939,"&lt;=1"),IF(COUNTIF('Master list(no salts, metals)'!$K939:$Y939, "#N/A")=14,TRUE,FALSE))</f>
        <v>0</v>
      </c>
      <c r="M940" t="b">
        <f>AND(COUNTIF('Master list(no salts, metals)'!M939,"&lt;=1"),IF(COUNTIF('Master list(no salts, metals)'!$K939:$Y939, "#N/A")=14,TRUE,FALSE))</f>
        <v>0</v>
      </c>
      <c r="N940" t="b">
        <f>AND(COUNTIF('Master list(no salts, metals)'!N939,"&lt;=1"),IF(COUNTIF('Master list(no salts, metals)'!$K939:$Y939, "#N/A")=14,TRUE,FALSE))</f>
        <v>0</v>
      </c>
      <c r="O940" t="b">
        <f>AND(COUNTIF('Master list(no salts, metals)'!O939,"&lt;=1"),IF(COUNTIF('Master list(no salts, metals)'!$K939:$Y939, "#N/A")=14,TRUE,FALSE))</f>
        <v>0</v>
      </c>
      <c r="P940" t="b">
        <f>AND(COUNTIF('Master list(no salts, metals)'!P939,"&lt;=1"),IF(COUNTIF('Master list(no salts, metals)'!$K939:$Y939, "#N/A")=14,TRUE,FALSE))</f>
        <v>0</v>
      </c>
      <c r="Q940" t="b">
        <f>AND(COUNTIF('Master list(no salts, metals)'!Q939,"&lt;=1"),IF(COUNTIF('Master list(no salts, metals)'!$K939:$Y939, "#N/A")=14,TRUE,FALSE))</f>
        <v>0</v>
      </c>
      <c r="R940" t="b">
        <f>AND(COUNTIF('Master list(no salts, metals)'!R939,"&lt;=1"),IF(COUNTIF('Master list(no salts, metals)'!$K939:$Y939, "#N/A")=14,TRUE,FALSE))</f>
        <v>0</v>
      </c>
      <c r="S940" t="b">
        <f>AND(COUNTIF('Master list(no salts, metals)'!S939,"&lt;=1"),IF(COUNTIF('Master list(no salts, metals)'!$K939:$Y939, "#N/A")=14,TRUE,FALSE))</f>
        <v>0</v>
      </c>
      <c r="T940" t="b">
        <f>AND(COUNTIF('Master list(no salts, metals)'!T939,"&lt;=1"),IF(COUNTIF('Master list(no salts, metals)'!$K939:$Y939, "#N/A")=14,TRUE,FALSE))</f>
        <v>1</v>
      </c>
      <c r="U940" t="b">
        <f>AND(COUNTIF('Master list(no salts, metals)'!U939,"&lt;=1"),IF(COUNTIF('Master list(no salts, metals)'!$K939:$Y939, "#N/A")=14,TRUE,FALSE))</f>
        <v>0</v>
      </c>
      <c r="V940" t="b">
        <f>AND(COUNTIF('Master list(no salts, metals)'!V939,"&lt;=1"),IF(COUNTIF('Master list(no salts, metals)'!$K939:$Y939, "#N/A")=14,TRUE,FALSE))</f>
        <v>0</v>
      </c>
      <c r="W940" t="b">
        <f>AND(COUNTIF('Master list(no salts, metals)'!W939,"&lt;=1"),IF(COUNTIF('Master list(no salts, metals)'!$K939:$Y939, "#N/A")=14,TRUE,FALSE))</f>
        <v>0</v>
      </c>
      <c r="X940" t="b">
        <f>AND(COUNTIF('Master list(no salts, metals)'!X939,"&lt;=1"),IF(COUNTIF('Master list(no salts, metals)'!$K939:$Y939, "#N/A")=14,TRUE,FALSE))</f>
        <v>0</v>
      </c>
      <c r="Y940" t="b">
        <f>AND(COUNTIF('Master list(no salts, metals)'!Y939,"&lt;=1"),IF(COUNTIF('Master list(no salts, metals)'!$K939:$Y939, "#N/A")=14,TRUE,FALSE))</f>
        <v>0</v>
      </c>
    </row>
    <row r="941" spans="11:25" x14ac:dyDescent="0.25">
      <c r="K941" t="b">
        <f>AND(COUNTIF('Master list(no salts, metals)'!K940,"&lt;=1"),IF(COUNTIF('Master list(no salts, metals)'!$K940:$Y940, "#N/A")=14,TRUE,FALSE))</f>
        <v>0</v>
      </c>
      <c r="L941" t="b">
        <f>AND(COUNTIF('Master list(no salts, metals)'!L940,"&lt;=1"),IF(COUNTIF('Master list(no salts, metals)'!$K940:$Y940, "#N/A")=14,TRUE,FALSE))</f>
        <v>0</v>
      </c>
      <c r="M941" t="b">
        <f>AND(COUNTIF('Master list(no salts, metals)'!M940,"&lt;=1"),IF(COUNTIF('Master list(no salts, metals)'!$K940:$Y940, "#N/A")=14,TRUE,FALSE))</f>
        <v>0</v>
      </c>
      <c r="N941" t="b">
        <f>AND(COUNTIF('Master list(no salts, metals)'!N940,"&lt;=1"),IF(COUNTIF('Master list(no salts, metals)'!$K940:$Y940, "#N/A")=14,TRUE,FALSE))</f>
        <v>0</v>
      </c>
      <c r="O941" t="b">
        <f>AND(COUNTIF('Master list(no salts, metals)'!O940,"&lt;=1"),IF(COUNTIF('Master list(no salts, metals)'!$K940:$Y940, "#N/A")=14,TRUE,FALSE))</f>
        <v>0</v>
      </c>
      <c r="P941" t="b">
        <f>AND(COUNTIF('Master list(no salts, metals)'!P940,"&lt;=1"),IF(COUNTIF('Master list(no salts, metals)'!$K940:$Y940, "#N/A")=14,TRUE,FALSE))</f>
        <v>0</v>
      </c>
      <c r="Q941" t="b">
        <f>AND(COUNTIF('Master list(no salts, metals)'!Q940,"&lt;=1"),IF(COUNTIF('Master list(no salts, metals)'!$K940:$Y940, "#N/A")=14,TRUE,FALSE))</f>
        <v>0</v>
      </c>
      <c r="R941" t="b">
        <f>AND(COUNTIF('Master list(no salts, metals)'!R940,"&lt;=1"),IF(COUNTIF('Master list(no salts, metals)'!$K940:$Y940, "#N/A")=14,TRUE,FALSE))</f>
        <v>0</v>
      </c>
      <c r="S941" t="b">
        <f>AND(COUNTIF('Master list(no salts, metals)'!S940,"&lt;=1"),IF(COUNTIF('Master list(no salts, metals)'!$K940:$Y940, "#N/A")=14,TRUE,FALSE))</f>
        <v>0</v>
      </c>
      <c r="T941" t="b">
        <f>AND(COUNTIF('Master list(no salts, metals)'!T940,"&lt;=1"),IF(COUNTIF('Master list(no salts, metals)'!$K940:$Y940, "#N/A")=14,TRUE,FALSE))</f>
        <v>0</v>
      </c>
      <c r="U941" t="b">
        <f>AND(COUNTIF('Master list(no salts, metals)'!U940,"&lt;=1"),IF(COUNTIF('Master list(no salts, metals)'!$K940:$Y940, "#N/A")=14,TRUE,FALSE))</f>
        <v>0</v>
      </c>
      <c r="V941" t="b">
        <f>AND(COUNTIF('Master list(no salts, metals)'!V940,"&lt;=1"),IF(COUNTIF('Master list(no salts, metals)'!$K940:$Y940, "#N/A")=14,TRUE,FALSE))</f>
        <v>0</v>
      </c>
      <c r="W941" t="b">
        <f>AND(COUNTIF('Master list(no salts, metals)'!W940,"&lt;=1"),IF(COUNTIF('Master list(no salts, metals)'!$K940:$Y940, "#N/A")=14,TRUE,FALSE))</f>
        <v>1</v>
      </c>
      <c r="X941" t="b">
        <f>AND(COUNTIF('Master list(no salts, metals)'!X940,"&lt;=1"),IF(COUNTIF('Master list(no salts, metals)'!$K940:$Y940, "#N/A")=14,TRUE,FALSE))</f>
        <v>0</v>
      </c>
      <c r="Y941" t="b">
        <f>AND(COUNTIF('Master list(no salts, metals)'!Y940,"&lt;=1"),IF(COUNTIF('Master list(no salts, metals)'!$K940:$Y940, "#N/A")=14,TRUE,FALSE))</f>
        <v>0</v>
      </c>
    </row>
    <row r="942" spans="11:25" x14ac:dyDescent="0.25">
      <c r="K942" t="b">
        <f>AND(COUNTIF('Master list(no salts, metals)'!K941,"&lt;=1"),IF(COUNTIF('Master list(no salts, metals)'!$K941:$Y941, "#N/A")=14,TRUE,FALSE))</f>
        <v>0</v>
      </c>
      <c r="L942" t="b">
        <f>AND(COUNTIF('Master list(no salts, metals)'!L941,"&lt;=1"),IF(COUNTIF('Master list(no salts, metals)'!$K941:$Y941, "#N/A")=14,TRUE,FALSE))</f>
        <v>0</v>
      </c>
      <c r="M942" t="b">
        <f>AND(COUNTIF('Master list(no salts, metals)'!M941,"&lt;=1"),IF(COUNTIF('Master list(no salts, metals)'!$K941:$Y941, "#N/A")=14,TRUE,FALSE))</f>
        <v>0</v>
      </c>
      <c r="N942" t="b">
        <f>AND(COUNTIF('Master list(no salts, metals)'!N941,"&lt;=1"),IF(COUNTIF('Master list(no salts, metals)'!$K941:$Y941, "#N/A")=14,TRUE,FALSE))</f>
        <v>0</v>
      </c>
      <c r="O942" t="b">
        <f>AND(COUNTIF('Master list(no salts, metals)'!O941,"&lt;=1"),IF(COUNTIF('Master list(no salts, metals)'!$K941:$Y941, "#N/A")=14,TRUE,FALSE))</f>
        <v>0</v>
      </c>
      <c r="P942" t="b">
        <f>AND(COUNTIF('Master list(no salts, metals)'!P941,"&lt;=1"),IF(COUNTIF('Master list(no salts, metals)'!$K941:$Y941, "#N/A")=14,TRUE,FALSE))</f>
        <v>0</v>
      </c>
      <c r="Q942" t="b">
        <f>AND(COUNTIF('Master list(no salts, metals)'!Q941,"&lt;=1"),IF(COUNTIF('Master list(no salts, metals)'!$K941:$Y941, "#N/A")=14,TRUE,FALSE))</f>
        <v>0</v>
      </c>
      <c r="R942" t="b">
        <f>AND(COUNTIF('Master list(no salts, metals)'!R941,"&lt;=1"),IF(COUNTIF('Master list(no salts, metals)'!$K941:$Y941, "#N/A")=14,TRUE,FALSE))</f>
        <v>0</v>
      </c>
      <c r="S942" t="b">
        <f>AND(COUNTIF('Master list(no salts, metals)'!S941,"&lt;=1"),IF(COUNTIF('Master list(no salts, metals)'!$K941:$Y941, "#N/A")=14,TRUE,FALSE))</f>
        <v>0</v>
      </c>
      <c r="T942" t="b">
        <f>AND(COUNTIF('Master list(no salts, metals)'!T941,"&lt;=1"),IF(COUNTIF('Master list(no salts, metals)'!$K941:$Y941, "#N/A")=14,TRUE,FALSE))</f>
        <v>0</v>
      </c>
      <c r="U942" t="b">
        <f>AND(COUNTIF('Master list(no salts, metals)'!U941,"&lt;=1"),IF(COUNTIF('Master list(no salts, metals)'!$K941:$Y941, "#N/A")=14,TRUE,FALSE))</f>
        <v>0</v>
      </c>
      <c r="V942" t="b">
        <f>AND(COUNTIF('Master list(no salts, metals)'!V941,"&lt;=1"),IF(COUNTIF('Master list(no salts, metals)'!$K941:$Y941, "#N/A")=14,TRUE,FALSE))</f>
        <v>0</v>
      </c>
      <c r="W942" t="b">
        <f>AND(COUNTIF('Master list(no salts, metals)'!W941,"&lt;=1"),IF(COUNTIF('Master list(no salts, metals)'!$K941:$Y941, "#N/A")=14,TRUE,FALSE))</f>
        <v>0</v>
      </c>
      <c r="X942" t="b">
        <f>AND(COUNTIF('Master list(no salts, metals)'!X941,"&lt;=1"),IF(COUNTIF('Master list(no salts, metals)'!$K941:$Y941, "#N/A")=14,TRUE,FALSE))</f>
        <v>0</v>
      </c>
      <c r="Y942" t="b">
        <f>AND(COUNTIF('Master list(no salts, metals)'!Y941,"&lt;=1"),IF(COUNTIF('Master list(no salts, metals)'!$K941:$Y941, "#N/A")=14,TRUE,FALSE))</f>
        <v>0</v>
      </c>
    </row>
    <row r="943" spans="11:25" x14ac:dyDescent="0.25">
      <c r="K943" t="b">
        <f>AND(COUNTIF('Master list(no salts, metals)'!K942,"&lt;=1"),IF(COUNTIF('Master list(no salts, metals)'!$K942:$Y942, "#N/A")=14,TRUE,FALSE))</f>
        <v>0</v>
      </c>
      <c r="L943" t="b">
        <f>AND(COUNTIF('Master list(no salts, metals)'!L942,"&lt;=1"),IF(COUNTIF('Master list(no salts, metals)'!$K942:$Y942, "#N/A")=14,TRUE,FALSE))</f>
        <v>0</v>
      </c>
      <c r="M943" t="b">
        <f>AND(COUNTIF('Master list(no salts, metals)'!M942,"&lt;=1"),IF(COUNTIF('Master list(no salts, metals)'!$K942:$Y942, "#N/A")=14,TRUE,FALSE))</f>
        <v>0</v>
      </c>
      <c r="N943" t="b">
        <f>AND(COUNTIF('Master list(no salts, metals)'!N942,"&lt;=1"),IF(COUNTIF('Master list(no salts, metals)'!$K942:$Y942, "#N/A")=14,TRUE,FALSE))</f>
        <v>0</v>
      </c>
      <c r="O943" t="b">
        <f>AND(COUNTIF('Master list(no salts, metals)'!O942,"&lt;=1"),IF(COUNTIF('Master list(no salts, metals)'!$K942:$Y942, "#N/A")=14,TRUE,FALSE))</f>
        <v>0</v>
      </c>
      <c r="P943" t="b">
        <f>AND(COUNTIF('Master list(no salts, metals)'!P942,"&lt;=1"),IF(COUNTIF('Master list(no salts, metals)'!$K942:$Y942, "#N/A")=14,TRUE,FALSE))</f>
        <v>0</v>
      </c>
      <c r="Q943" t="b">
        <f>AND(COUNTIF('Master list(no salts, metals)'!Q942,"&lt;=1"),IF(COUNTIF('Master list(no salts, metals)'!$K942:$Y942, "#N/A")=14,TRUE,FALSE))</f>
        <v>0</v>
      </c>
      <c r="R943" t="b">
        <f>AND(COUNTIF('Master list(no salts, metals)'!R942,"&lt;=1"),IF(COUNTIF('Master list(no salts, metals)'!$K942:$Y942, "#N/A")=14,TRUE,FALSE))</f>
        <v>0</v>
      </c>
      <c r="S943" t="b">
        <f>AND(COUNTIF('Master list(no salts, metals)'!S942,"&lt;=1"),IF(COUNTIF('Master list(no salts, metals)'!$K942:$Y942, "#N/A")=14,TRUE,FALSE))</f>
        <v>0</v>
      </c>
      <c r="T943" t="b">
        <f>AND(COUNTIF('Master list(no salts, metals)'!T942,"&lt;=1"),IF(COUNTIF('Master list(no salts, metals)'!$K942:$Y942, "#N/A")=14,TRUE,FALSE))</f>
        <v>0</v>
      </c>
      <c r="U943" t="b">
        <f>AND(COUNTIF('Master list(no salts, metals)'!U942,"&lt;=1"),IF(COUNTIF('Master list(no salts, metals)'!$K942:$Y942, "#N/A")=14,TRUE,FALSE))</f>
        <v>0</v>
      </c>
      <c r="V943" t="b">
        <f>AND(COUNTIF('Master list(no salts, metals)'!V942,"&lt;=1"),IF(COUNTIF('Master list(no salts, metals)'!$K942:$Y942, "#N/A")=14,TRUE,FALSE))</f>
        <v>0</v>
      </c>
      <c r="W943" t="b">
        <f>AND(COUNTIF('Master list(no salts, metals)'!W942,"&lt;=1"),IF(COUNTIF('Master list(no salts, metals)'!$K942:$Y942, "#N/A")=14,TRUE,FALSE))</f>
        <v>1</v>
      </c>
      <c r="X943" t="b">
        <f>AND(COUNTIF('Master list(no salts, metals)'!X942,"&lt;=1"),IF(COUNTIF('Master list(no salts, metals)'!$K942:$Y942, "#N/A")=14,TRUE,FALSE))</f>
        <v>0</v>
      </c>
      <c r="Y943" t="b">
        <f>AND(COUNTIF('Master list(no salts, metals)'!Y942,"&lt;=1"),IF(COUNTIF('Master list(no salts, metals)'!$K942:$Y942, "#N/A")=14,TRUE,FALSE))</f>
        <v>0</v>
      </c>
    </row>
    <row r="944" spans="11:25" x14ac:dyDescent="0.25">
      <c r="K944" t="b">
        <f>AND(COUNTIF('Master list(no salts, metals)'!K943,"&lt;=1"),IF(COUNTIF('Master list(no salts, metals)'!$K943:$Y943, "#N/A")=14,TRUE,FALSE))</f>
        <v>0</v>
      </c>
      <c r="L944" t="b">
        <f>AND(COUNTIF('Master list(no salts, metals)'!L943,"&lt;=1"),IF(COUNTIF('Master list(no salts, metals)'!$K943:$Y943, "#N/A")=14,TRUE,FALSE))</f>
        <v>0</v>
      </c>
      <c r="M944" t="b">
        <f>AND(COUNTIF('Master list(no salts, metals)'!M943,"&lt;=1"),IF(COUNTIF('Master list(no salts, metals)'!$K943:$Y943, "#N/A")=14,TRUE,FALSE))</f>
        <v>0</v>
      </c>
      <c r="N944" t="b">
        <f>AND(COUNTIF('Master list(no salts, metals)'!N943,"&lt;=1"),IF(COUNTIF('Master list(no salts, metals)'!$K943:$Y943, "#N/A")=14,TRUE,FALSE))</f>
        <v>0</v>
      </c>
      <c r="O944" t="b">
        <f>AND(COUNTIF('Master list(no salts, metals)'!O943,"&lt;=1"),IF(COUNTIF('Master list(no salts, metals)'!$K943:$Y943, "#N/A")=14,TRUE,FALSE))</f>
        <v>0</v>
      </c>
      <c r="P944" t="b">
        <f>AND(COUNTIF('Master list(no salts, metals)'!P943,"&lt;=1"),IF(COUNTIF('Master list(no salts, metals)'!$K943:$Y943, "#N/A")=14,TRUE,FALSE))</f>
        <v>0</v>
      </c>
      <c r="Q944" t="b">
        <f>AND(COUNTIF('Master list(no salts, metals)'!Q943,"&lt;=1"),IF(COUNTIF('Master list(no salts, metals)'!$K943:$Y943, "#N/A")=14,TRUE,FALSE))</f>
        <v>0</v>
      </c>
      <c r="R944" t="b">
        <f>AND(COUNTIF('Master list(no salts, metals)'!R943,"&lt;=1"),IF(COUNTIF('Master list(no salts, metals)'!$K943:$Y943, "#N/A")=14,TRUE,FALSE))</f>
        <v>0</v>
      </c>
      <c r="S944" t="b">
        <f>AND(COUNTIF('Master list(no salts, metals)'!S943,"&lt;=1"),IF(COUNTIF('Master list(no salts, metals)'!$K943:$Y943, "#N/A")=14,TRUE,FALSE))</f>
        <v>0</v>
      </c>
      <c r="T944" t="b">
        <f>AND(COUNTIF('Master list(no salts, metals)'!T943,"&lt;=1"),IF(COUNTIF('Master list(no salts, metals)'!$K943:$Y943, "#N/A")=14,TRUE,FALSE))</f>
        <v>0</v>
      </c>
      <c r="U944" t="b">
        <f>AND(COUNTIF('Master list(no salts, metals)'!U943,"&lt;=1"),IF(COUNTIF('Master list(no salts, metals)'!$K943:$Y943, "#N/A")=14,TRUE,FALSE))</f>
        <v>0</v>
      </c>
      <c r="V944" t="b">
        <f>AND(COUNTIF('Master list(no salts, metals)'!V943,"&lt;=1"),IF(COUNTIF('Master list(no salts, metals)'!$K943:$Y943, "#N/A")=14,TRUE,FALSE))</f>
        <v>0</v>
      </c>
      <c r="W944" t="b">
        <f>AND(COUNTIF('Master list(no salts, metals)'!W943,"&lt;=1"),IF(COUNTIF('Master list(no salts, metals)'!$K943:$Y943, "#N/A")=14,TRUE,FALSE))</f>
        <v>0</v>
      </c>
      <c r="X944" t="b">
        <f>AND(COUNTIF('Master list(no salts, metals)'!X943,"&lt;=1"),IF(COUNTIF('Master list(no salts, metals)'!$K943:$Y943, "#N/A")=14,TRUE,FALSE))</f>
        <v>0</v>
      </c>
      <c r="Y944" t="b">
        <f>AND(COUNTIF('Master list(no salts, metals)'!Y943,"&lt;=1"),IF(COUNTIF('Master list(no salts, metals)'!$K943:$Y943, "#N/A")=14,TRUE,FALSE))</f>
        <v>0</v>
      </c>
    </row>
    <row r="945" spans="11:25" x14ac:dyDescent="0.25">
      <c r="K945" t="b">
        <f>AND(COUNTIF('Master list(no salts, metals)'!K944,"&lt;=1"),IF(COUNTIF('Master list(no salts, metals)'!$K944:$Y944, "#N/A")=14,TRUE,FALSE))</f>
        <v>0</v>
      </c>
      <c r="L945" t="b">
        <f>AND(COUNTIF('Master list(no salts, metals)'!L944,"&lt;=1"),IF(COUNTIF('Master list(no salts, metals)'!$K944:$Y944, "#N/A")=14,TRUE,FALSE))</f>
        <v>0</v>
      </c>
      <c r="M945" t="b">
        <f>AND(COUNTIF('Master list(no salts, metals)'!M944,"&lt;=1"),IF(COUNTIF('Master list(no salts, metals)'!$K944:$Y944, "#N/A")=14,TRUE,FALSE))</f>
        <v>0</v>
      </c>
      <c r="N945" t="b">
        <f>AND(COUNTIF('Master list(no salts, metals)'!N944,"&lt;=1"),IF(COUNTIF('Master list(no salts, metals)'!$K944:$Y944, "#N/A")=14,TRUE,FALSE))</f>
        <v>0</v>
      </c>
      <c r="O945" t="b">
        <f>AND(COUNTIF('Master list(no salts, metals)'!O944,"&lt;=1"),IF(COUNTIF('Master list(no salts, metals)'!$K944:$Y944, "#N/A")=14,TRUE,FALSE))</f>
        <v>0</v>
      </c>
      <c r="P945" t="b">
        <f>AND(COUNTIF('Master list(no salts, metals)'!P944,"&lt;=1"),IF(COUNTIF('Master list(no salts, metals)'!$K944:$Y944, "#N/A")=14,TRUE,FALSE))</f>
        <v>0</v>
      </c>
      <c r="Q945" t="b">
        <f>AND(COUNTIF('Master list(no salts, metals)'!Q944,"&lt;=1"),IF(COUNTIF('Master list(no salts, metals)'!$K944:$Y944, "#N/A")=14,TRUE,FALSE))</f>
        <v>0</v>
      </c>
      <c r="R945" t="b">
        <f>AND(COUNTIF('Master list(no salts, metals)'!R944,"&lt;=1"),IF(COUNTIF('Master list(no salts, metals)'!$K944:$Y944, "#N/A")=14,TRUE,FALSE))</f>
        <v>0</v>
      </c>
      <c r="S945" t="b">
        <f>AND(COUNTIF('Master list(no salts, metals)'!S944,"&lt;=1"),IF(COUNTIF('Master list(no salts, metals)'!$K944:$Y944, "#N/A")=14,TRUE,FALSE))</f>
        <v>0</v>
      </c>
      <c r="T945" t="b">
        <f>AND(COUNTIF('Master list(no salts, metals)'!T944,"&lt;=1"),IF(COUNTIF('Master list(no salts, metals)'!$K944:$Y944, "#N/A")=14,TRUE,FALSE))</f>
        <v>0</v>
      </c>
      <c r="U945" t="b">
        <f>AND(COUNTIF('Master list(no salts, metals)'!U944,"&lt;=1"),IF(COUNTIF('Master list(no salts, metals)'!$K944:$Y944, "#N/A")=14,TRUE,FALSE))</f>
        <v>0</v>
      </c>
      <c r="V945" t="b">
        <f>AND(COUNTIF('Master list(no salts, metals)'!V944,"&lt;=1"),IF(COUNTIF('Master list(no salts, metals)'!$K944:$Y944, "#N/A")=14,TRUE,FALSE))</f>
        <v>0</v>
      </c>
      <c r="W945" t="b">
        <f>AND(COUNTIF('Master list(no salts, metals)'!W944,"&lt;=1"),IF(COUNTIF('Master list(no salts, metals)'!$K944:$Y944, "#N/A")=14,TRUE,FALSE))</f>
        <v>1</v>
      </c>
      <c r="X945" t="b">
        <f>AND(COUNTIF('Master list(no salts, metals)'!X944,"&lt;=1"),IF(COUNTIF('Master list(no salts, metals)'!$K944:$Y944, "#N/A")=14,TRUE,FALSE))</f>
        <v>0</v>
      </c>
      <c r="Y945" t="b">
        <f>AND(COUNTIF('Master list(no salts, metals)'!Y944,"&lt;=1"),IF(COUNTIF('Master list(no salts, metals)'!$K944:$Y944, "#N/A")=14,TRUE,FALSE))</f>
        <v>0</v>
      </c>
    </row>
    <row r="946" spans="11:25" x14ac:dyDescent="0.25">
      <c r="K946" t="b">
        <f>AND(COUNTIF('Master list(no salts, metals)'!K945,"&lt;=1"),IF(COUNTIF('Master list(no salts, metals)'!$K945:$Y945, "#N/A")=14,TRUE,FALSE))</f>
        <v>0</v>
      </c>
      <c r="L946" t="b">
        <f>AND(COUNTIF('Master list(no salts, metals)'!L945,"&lt;=1"),IF(COUNTIF('Master list(no salts, metals)'!$K945:$Y945, "#N/A")=14,TRUE,FALSE))</f>
        <v>0</v>
      </c>
      <c r="M946" t="b">
        <f>AND(COUNTIF('Master list(no salts, metals)'!M945,"&lt;=1"),IF(COUNTIF('Master list(no salts, metals)'!$K945:$Y945, "#N/A")=14,TRUE,FALSE))</f>
        <v>0</v>
      </c>
      <c r="N946" t="b">
        <f>AND(COUNTIF('Master list(no salts, metals)'!N945,"&lt;=1"),IF(COUNTIF('Master list(no salts, metals)'!$K945:$Y945, "#N/A")=14,TRUE,FALSE))</f>
        <v>0</v>
      </c>
      <c r="O946" t="b">
        <f>AND(COUNTIF('Master list(no salts, metals)'!O945,"&lt;=1"),IF(COUNTIF('Master list(no salts, metals)'!$K945:$Y945, "#N/A")=14,TRUE,FALSE))</f>
        <v>0</v>
      </c>
      <c r="P946" t="b">
        <f>AND(COUNTIF('Master list(no salts, metals)'!P945,"&lt;=1"),IF(COUNTIF('Master list(no salts, metals)'!$K945:$Y945, "#N/A")=14,TRUE,FALSE))</f>
        <v>0</v>
      </c>
      <c r="Q946" t="b">
        <f>AND(COUNTIF('Master list(no salts, metals)'!Q945,"&lt;=1"),IF(COUNTIF('Master list(no salts, metals)'!$K945:$Y945, "#N/A")=14,TRUE,FALSE))</f>
        <v>0</v>
      </c>
      <c r="R946" t="b">
        <f>AND(COUNTIF('Master list(no salts, metals)'!R945,"&lt;=1"),IF(COUNTIF('Master list(no salts, metals)'!$K945:$Y945, "#N/A")=14,TRUE,FALSE))</f>
        <v>0</v>
      </c>
      <c r="S946" t="b">
        <f>AND(COUNTIF('Master list(no salts, metals)'!S945,"&lt;=1"),IF(COUNTIF('Master list(no salts, metals)'!$K945:$Y945, "#N/A")=14,TRUE,FALSE))</f>
        <v>0</v>
      </c>
      <c r="T946" t="b">
        <f>AND(COUNTIF('Master list(no salts, metals)'!T945,"&lt;=1"),IF(COUNTIF('Master list(no salts, metals)'!$K945:$Y945, "#N/A")=14,TRUE,FALSE))</f>
        <v>0</v>
      </c>
      <c r="U946" t="b">
        <f>AND(COUNTIF('Master list(no salts, metals)'!U945,"&lt;=1"),IF(COUNTIF('Master list(no salts, metals)'!$K945:$Y945, "#N/A")=14,TRUE,FALSE))</f>
        <v>0</v>
      </c>
      <c r="V946" t="b">
        <f>AND(COUNTIF('Master list(no salts, metals)'!V945,"&lt;=1"),IF(COUNTIF('Master list(no salts, metals)'!$K945:$Y945, "#N/A")=14,TRUE,FALSE))</f>
        <v>0</v>
      </c>
      <c r="W946" t="b">
        <f>AND(COUNTIF('Master list(no salts, metals)'!W945,"&lt;=1"),IF(COUNTIF('Master list(no salts, metals)'!$K945:$Y945, "#N/A")=14,TRUE,FALSE))</f>
        <v>1</v>
      </c>
      <c r="X946" t="b">
        <f>AND(COUNTIF('Master list(no salts, metals)'!X945,"&lt;=1"),IF(COUNTIF('Master list(no salts, metals)'!$K945:$Y945, "#N/A")=14,TRUE,FALSE))</f>
        <v>0</v>
      </c>
      <c r="Y946" t="b">
        <f>AND(COUNTIF('Master list(no salts, metals)'!Y945,"&lt;=1"),IF(COUNTIF('Master list(no salts, metals)'!$K945:$Y945, "#N/A")=14,TRUE,FALSE))</f>
        <v>0</v>
      </c>
    </row>
    <row r="947" spans="11:25" x14ac:dyDescent="0.25">
      <c r="K947" t="b">
        <f>AND(COUNTIF('Master list(no salts, metals)'!K946,"&lt;=1"),IF(COUNTIF('Master list(no salts, metals)'!$K946:$Y946, "#N/A")=14,TRUE,FALSE))</f>
        <v>0</v>
      </c>
      <c r="L947" t="b">
        <f>AND(COUNTIF('Master list(no salts, metals)'!L946,"&lt;=1"),IF(COUNTIF('Master list(no salts, metals)'!$K946:$Y946, "#N/A")=14,TRUE,FALSE))</f>
        <v>0</v>
      </c>
      <c r="M947" t="b">
        <f>AND(COUNTIF('Master list(no salts, metals)'!M946,"&lt;=1"),IF(COUNTIF('Master list(no salts, metals)'!$K946:$Y946, "#N/A")=14,TRUE,FALSE))</f>
        <v>0</v>
      </c>
      <c r="N947" t="b">
        <f>AND(COUNTIF('Master list(no salts, metals)'!N946,"&lt;=1"),IF(COUNTIF('Master list(no salts, metals)'!$K946:$Y946, "#N/A")=14,TRUE,FALSE))</f>
        <v>0</v>
      </c>
      <c r="O947" t="b">
        <f>AND(COUNTIF('Master list(no salts, metals)'!O946,"&lt;=1"),IF(COUNTIF('Master list(no salts, metals)'!$K946:$Y946, "#N/A")=14,TRUE,FALSE))</f>
        <v>0</v>
      </c>
      <c r="P947" t="b">
        <f>AND(COUNTIF('Master list(no salts, metals)'!P946,"&lt;=1"),IF(COUNTIF('Master list(no salts, metals)'!$K946:$Y946, "#N/A")=14,TRUE,FALSE))</f>
        <v>0</v>
      </c>
      <c r="Q947" t="b">
        <f>AND(COUNTIF('Master list(no salts, metals)'!Q946,"&lt;=1"),IF(COUNTIF('Master list(no salts, metals)'!$K946:$Y946, "#N/A")=14,TRUE,FALSE))</f>
        <v>0</v>
      </c>
      <c r="R947" t="b">
        <f>AND(COUNTIF('Master list(no salts, metals)'!R946,"&lt;=1"),IF(COUNTIF('Master list(no salts, metals)'!$K946:$Y946, "#N/A")=14,TRUE,FALSE))</f>
        <v>0</v>
      </c>
      <c r="S947" t="b">
        <f>AND(COUNTIF('Master list(no salts, metals)'!S946,"&lt;=1"),IF(COUNTIF('Master list(no salts, metals)'!$K946:$Y946, "#N/A")=14,TRUE,FALSE))</f>
        <v>0</v>
      </c>
      <c r="T947" t="b">
        <f>AND(COUNTIF('Master list(no salts, metals)'!T946,"&lt;=1"),IF(COUNTIF('Master list(no salts, metals)'!$K946:$Y946, "#N/A")=14,TRUE,FALSE))</f>
        <v>0</v>
      </c>
      <c r="U947" t="b">
        <f>AND(COUNTIF('Master list(no salts, metals)'!U946,"&lt;=1"),IF(COUNTIF('Master list(no salts, metals)'!$K946:$Y946, "#N/A")=14,TRUE,FALSE))</f>
        <v>0</v>
      </c>
      <c r="V947" t="b">
        <f>AND(COUNTIF('Master list(no salts, metals)'!V946,"&lt;=1"),IF(COUNTIF('Master list(no salts, metals)'!$K946:$Y946, "#N/A")=14,TRUE,FALSE))</f>
        <v>0</v>
      </c>
      <c r="W947" t="b">
        <f>AND(COUNTIF('Master list(no salts, metals)'!W946,"&lt;=1"),IF(COUNTIF('Master list(no salts, metals)'!$K946:$Y946, "#N/A")=14,TRUE,FALSE))</f>
        <v>1</v>
      </c>
      <c r="X947" t="b">
        <f>AND(COUNTIF('Master list(no salts, metals)'!X946,"&lt;=1"),IF(COUNTIF('Master list(no salts, metals)'!$K946:$Y946, "#N/A")=14,TRUE,FALSE))</f>
        <v>0</v>
      </c>
      <c r="Y947" t="b">
        <f>AND(COUNTIF('Master list(no salts, metals)'!Y946,"&lt;=1"),IF(COUNTIF('Master list(no salts, metals)'!$K946:$Y946, "#N/A")=14,TRUE,FALSE))</f>
        <v>0</v>
      </c>
    </row>
    <row r="948" spans="11:25" x14ac:dyDescent="0.25">
      <c r="K948" t="b">
        <f>AND(COUNTIF('Master list(no salts, metals)'!K947,"&lt;=1"),IF(COUNTIF('Master list(no salts, metals)'!$K947:$Y947, "#N/A")=14,TRUE,FALSE))</f>
        <v>0</v>
      </c>
      <c r="L948" t="b">
        <f>AND(COUNTIF('Master list(no salts, metals)'!L947,"&lt;=1"),IF(COUNTIF('Master list(no salts, metals)'!$K947:$Y947, "#N/A")=14,TRUE,FALSE))</f>
        <v>0</v>
      </c>
      <c r="M948" t="b">
        <f>AND(COUNTIF('Master list(no salts, metals)'!M947,"&lt;=1"),IF(COUNTIF('Master list(no salts, metals)'!$K947:$Y947, "#N/A")=14,TRUE,FALSE))</f>
        <v>0</v>
      </c>
      <c r="N948" t="b">
        <f>AND(COUNTIF('Master list(no salts, metals)'!N947,"&lt;=1"),IF(COUNTIF('Master list(no salts, metals)'!$K947:$Y947, "#N/A")=14,TRUE,FALSE))</f>
        <v>0</v>
      </c>
      <c r="O948" t="b">
        <f>AND(COUNTIF('Master list(no salts, metals)'!O947,"&lt;=1"),IF(COUNTIF('Master list(no salts, metals)'!$K947:$Y947, "#N/A")=14,TRUE,FALSE))</f>
        <v>0</v>
      </c>
      <c r="P948" t="b">
        <f>AND(COUNTIF('Master list(no salts, metals)'!P947,"&lt;=1"),IF(COUNTIF('Master list(no salts, metals)'!$K947:$Y947, "#N/A")=14,TRUE,FALSE))</f>
        <v>0</v>
      </c>
      <c r="Q948" t="b">
        <f>AND(COUNTIF('Master list(no salts, metals)'!Q947,"&lt;=1"),IF(COUNTIF('Master list(no salts, metals)'!$K947:$Y947, "#N/A")=14,TRUE,FALSE))</f>
        <v>0</v>
      </c>
      <c r="R948" t="b">
        <f>AND(COUNTIF('Master list(no salts, metals)'!R947,"&lt;=1"),IF(COUNTIF('Master list(no salts, metals)'!$K947:$Y947, "#N/A")=14,TRUE,FALSE))</f>
        <v>0</v>
      </c>
      <c r="S948" t="b">
        <f>AND(COUNTIF('Master list(no salts, metals)'!S947,"&lt;=1"),IF(COUNTIF('Master list(no salts, metals)'!$K947:$Y947, "#N/A")=14,TRUE,FALSE))</f>
        <v>0</v>
      </c>
      <c r="T948" t="b">
        <f>AND(COUNTIF('Master list(no salts, metals)'!T947,"&lt;=1"),IF(COUNTIF('Master list(no salts, metals)'!$K947:$Y947, "#N/A")=14,TRUE,FALSE))</f>
        <v>0</v>
      </c>
      <c r="U948" t="b">
        <f>AND(COUNTIF('Master list(no salts, metals)'!U947,"&lt;=1"),IF(COUNTIF('Master list(no salts, metals)'!$K947:$Y947, "#N/A")=14,TRUE,FALSE))</f>
        <v>0</v>
      </c>
      <c r="V948" t="b">
        <f>AND(COUNTIF('Master list(no salts, metals)'!V947,"&lt;=1"),IF(COUNTIF('Master list(no salts, metals)'!$K947:$Y947, "#N/A")=14,TRUE,FALSE))</f>
        <v>0</v>
      </c>
      <c r="W948" t="b">
        <f>AND(COUNTIF('Master list(no salts, metals)'!W947,"&lt;=1"),IF(COUNTIF('Master list(no salts, metals)'!$K947:$Y947, "#N/A")=14,TRUE,FALSE))</f>
        <v>0</v>
      </c>
      <c r="X948" t="b">
        <f>AND(COUNTIF('Master list(no salts, metals)'!X947,"&lt;=1"),IF(COUNTIF('Master list(no salts, metals)'!$K947:$Y947, "#N/A")=14,TRUE,FALSE))</f>
        <v>1</v>
      </c>
      <c r="Y948" t="b">
        <f>AND(COUNTIF('Master list(no salts, metals)'!Y947,"&lt;=1"),IF(COUNTIF('Master list(no salts, metals)'!$K947:$Y947, "#N/A")=14,TRUE,FALSE))</f>
        <v>0</v>
      </c>
    </row>
    <row r="949" spans="11:25" x14ac:dyDescent="0.25">
      <c r="K949" t="b">
        <f>AND(COUNTIF('Master list(no salts, metals)'!K948,"&lt;=1"),IF(COUNTIF('Master list(no salts, metals)'!$K948:$Y948, "#N/A")=14,TRUE,FALSE))</f>
        <v>0</v>
      </c>
      <c r="L949" t="b">
        <f>AND(COUNTIF('Master list(no salts, metals)'!L948,"&lt;=1"),IF(COUNTIF('Master list(no salts, metals)'!$K948:$Y948, "#N/A")=14,TRUE,FALSE))</f>
        <v>0</v>
      </c>
      <c r="M949" t="b">
        <f>AND(COUNTIF('Master list(no salts, metals)'!M948,"&lt;=1"),IF(COUNTIF('Master list(no salts, metals)'!$K948:$Y948, "#N/A")=14,TRUE,FALSE))</f>
        <v>0</v>
      </c>
      <c r="N949" t="b">
        <f>AND(COUNTIF('Master list(no salts, metals)'!N948,"&lt;=1"),IF(COUNTIF('Master list(no salts, metals)'!$K948:$Y948, "#N/A")=14,TRUE,FALSE))</f>
        <v>0</v>
      </c>
      <c r="O949" t="b">
        <f>AND(COUNTIF('Master list(no salts, metals)'!O948,"&lt;=1"),IF(COUNTIF('Master list(no salts, metals)'!$K948:$Y948, "#N/A")=14,TRUE,FALSE))</f>
        <v>0</v>
      </c>
      <c r="P949" t="b">
        <f>AND(COUNTIF('Master list(no salts, metals)'!P948,"&lt;=1"),IF(COUNTIF('Master list(no salts, metals)'!$K948:$Y948, "#N/A")=14,TRUE,FALSE))</f>
        <v>0</v>
      </c>
      <c r="Q949" t="b">
        <f>AND(COUNTIF('Master list(no salts, metals)'!Q948,"&lt;=1"),IF(COUNTIF('Master list(no salts, metals)'!$K948:$Y948, "#N/A")=14,TRUE,FALSE))</f>
        <v>0</v>
      </c>
      <c r="R949" t="b">
        <f>AND(COUNTIF('Master list(no salts, metals)'!R948,"&lt;=1"),IF(COUNTIF('Master list(no salts, metals)'!$K948:$Y948, "#N/A")=14,TRUE,FALSE))</f>
        <v>0</v>
      </c>
      <c r="S949" t="b">
        <f>AND(COUNTIF('Master list(no salts, metals)'!S948,"&lt;=1"),IF(COUNTIF('Master list(no salts, metals)'!$K948:$Y948, "#N/A")=14,TRUE,FALSE))</f>
        <v>0</v>
      </c>
      <c r="T949" t="b">
        <f>AND(COUNTIF('Master list(no salts, metals)'!T948,"&lt;=1"),IF(COUNTIF('Master list(no salts, metals)'!$K948:$Y948, "#N/A")=14,TRUE,FALSE))</f>
        <v>0</v>
      </c>
      <c r="U949" t="b">
        <f>AND(COUNTIF('Master list(no salts, metals)'!U948,"&lt;=1"),IF(COUNTIF('Master list(no salts, metals)'!$K948:$Y948, "#N/A")=14,TRUE,FALSE))</f>
        <v>0</v>
      </c>
      <c r="V949" t="b">
        <f>AND(COUNTIF('Master list(no salts, metals)'!V948,"&lt;=1"),IF(COUNTIF('Master list(no salts, metals)'!$K948:$Y948, "#N/A")=14,TRUE,FALSE))</f>
        <v>0</v>
      </c>
      <c r="W949" t="b">
        <f>AND(COUNTIF('Master list(no salts, metals)'!W948,"&lt;=1"),IF(COUNTIF('Master list(no salts, metals)'!$K948:$Y948, "#N/A")=14,TRUE,FALSE))</f>
        <v>1</v>
      </c>
      <c r="X949" t="b">
        <f>AND(COUNTIF('Master list(no salts, metals)'!X948,"&lt;=1"),IF(COUNTIF('Master list(no salts, metals)'!$K948:$Y948, "#N/A")=14,TRUE,FALSE))</f>
        <v>0</v>
      </c>
      <c r="Y949" t="b">
        <f>AND(COUNTIF('Master list(no salts, metals)'!Y948,"&lt;=1"),IF(COUNTIF('Master list(no salts, metals)'!$K948:$Y948, "#N/A")=14,TRUE,FALSE))</f>
        <v>0</v>
      </c>
    </row>
    <row r="950" spans="11:25" x14ac:dyDescent="0.25">
      <c r="K950" t="b">
        <f>AND(COUNTIF('Master list(no salts, metals)'!K949,"&lt;=1"),IF(COUNTIF('Master list(no salts, metals)'!$K949:$Y949, "#N/A")=14,TRUE,FALSE))</f>
        <v>0</v>
      </c>
      <c r="L950" t="b">
        <f>AND(COUNTIF('Master list(no salts, metals)'!L949,"&lt;=1"),IF(COUNTIF('Master list(no salts, metals)'!$K949:$Y949, "#N/A")=14,TRUE,FALSE))</f>
        <v>0</v>
      </c>
      <c r="M950" t="b">
        <f>AND(COUNTIF('Master list(no salts, metals)'!M949,"&lt;=1"),IF(COUNTIF('Master list(no salts, metals)'!$K949:$Y949, "#N/A")=14,TRUE,FALSE))</f>
        <v>0</v>
      </c>
      <c r="N950" t="b">
        <f>AND(COUNTIF('Master list(no salts, metals)'!N949,"&lt;=1"),IF(COUNTIF('Master list(no salts, metals)'!$K949:$Y949, "#N/A")=14,TRUE,FALSE))</f>
        <v>0</v>
      </c>
      <c r="O950" t="b">
        <f>AND(COUNTIF('Master list(no salts, metals)'!O949,"&lt;=1"),IF(COUNTIF('Master list(no salts, metals)'!$K949:$Y949, "#N/A")=14,TRUE,FALSE))</f>
        <v>0</v>
      </c>
      <c r="P950" t="b">
        <f>AND(COUNTIF('Master list(no salts, metals)'!P949,"&lt;=1"),IF(COUNTIF('Master list(no salts, metals)'!$K949:$Y949, "#N/A")=14,TRUE,FALSE))</f>
        <v>0</v>
      </c>
      <c r="Q950" t="b">
        <f>AND(COUNTIF('Master list(no salts, metals)'!Q949,"&lt;=1"),IF(COUNTIF('Master list(no salts, metals)'!$K949:$Y949, "#N/A")=14,TRUE,FALSE))</f>
        <v>0</v>
      </c>
      <c r="R950" t="b">
        <f>AND(COUNTIF('Master list(no salts, metals)'!R949,"&lt;=1"),IF(COUNTIF('Master list(no salts, metals)'!$K949:$Y949, "#N/A")=14,TRUE,FALSE))</f>
        <v>0</v>
      </c>
      <c r="S950" t="b">
        <f>AND(COUNTIF('Master list(no salts, metals)'!S949,"&lt;=1"),IF(COUNTIF('Master list(no salts, metals)'!$K949:$Y949, "#N/A")=14,TRUE,FALSE))</f>
        <v>0</v>
      </c>
      <c r="T950" t="b">
        <f>AND(COUNTIF('Master list(no salts, metals)'!T949,"&lt;=1"),IF(COUNTIF('Master list(no salts, metals)'!$K949:$Y949, "#N/A")=14,TRUE,FALSE))</f>
        <v>0</v>
      </c>
      <c r="U950" t="b">
        <f>AND(COUNTIF('Master list(no salts, metals)'!U949,"&lt;=1"),IF(COUNTIF('Master list(no salts, metals)'!$K949:$Y949, "#N/A")=14,TRUE,FALSE))</f>
        <v>0</v>
      </c>
      <c r="V950" t="b">
        <f>AND(COUNTIF('Master list(no salts, metals)'!V949,"&lt;=1"),IF(COUNTIF('Master list(no salts, metals)'!$K949:$Y949, "#N/A")=14,TRUE,FALSE))</f>
        <v>0</v>
      </c>
      <c r="W950" t="b">
        <f>AND(COUNTIF('Master list(no salts, metals)'!W949,"&lt;=1"),IF(COUNTIF('Master list(no salts, metals)'!$K949:$Y949, "#N/A")=14,TRUE,FALSE))</f>
        <v>1</v>
      </c>
      <c r="X950" t="b">
        <f>AND(COUNTIF('Master list(no salts, metals)'!X949,"&lt;=1"),IF(COUNTIF('Master list(no salts, metals)'!$K949:$Y949, "#N/A")=14,TRUE,FALSE))</f>
        <v>0</v>
      </c>
      <c r="Y950" t="b">
        <f>AND(COUNTIF('Master list(no salts, metals)'!Y949,"&lt;=1"),IF(COUNTIF('Master list(no salts, metals)'!$K949:$Y949, "#N/A")=14,TRUE,FALSE))</f>
        <v>0</v>
      </c>
    </row>
    <row r="951" spans="11:25" x14ac:dyDescent="0.25">
      <c r="K951" t="b">
        <f>AND(COUNTIF('Master list(no salts, metals)'!K950,"&lt;=1"),IF(COUNTIF('Master list(no salts, metals)'!$K950:$Y950, "#N/A")=14,TRUE,FALSE))</f>
        <v>0</v>
      </c>
      <c r="L951" t="b">
        <f>AND(COUNTIF('Master list(no salts, metals)'!L950,"&lt;=1"),IF(COUNTIF('Master list(no salts, metals)'!$K950:$Y950, "#N/A")=14,TRUE,FALSE))</f>
        <v>0</v>
      </c>
      <c r="M951" t="b">
        <f>AND(COUNTIF('Master list(no salts, metals)'!M950,"&lt;=1"),IF(COUNTIF('Master list(no salts, metals)'!$K950:$Y950, "#N/A")=14,TRUE,FALSE))</f>
        <v>0</v>
      </c>
      <c r="N951" t="b">
        <f>AND(COUNTIF('Master list(no salts, metals)'!N950,"&lt;=1"),IF(COUNTIF('Master list(no salts, metals)'!$K950:$Y950, "#N/A")=14,TRUE,FALSE))</f>
        <v>0</v>
      </c>
      <c r="O951" t="b">
        <f>AND(COUNTIF('Master list(no salts, metals)'!O950,"&lt;=1"),IF(COUNTIF('Master list(no salts, metals)'!$K950:$Y950, "#N/A")=14,TRUE,FALSE))</f>
        <v>0</v>
      </c>
      <c r="P951" t="b">
        <f>AND(COUNTIF('Master list(no salts, metals)'!P950,"&lt;=1"),IF(COUNTIF('Master list(no salts, metals)'!$K950:$Y950, "#N/A")=14,TRUE,FALSE))</f>
        <v>0</v>
      </c>
      <c r="Q951" t="b">
        <f>AND(COUNTIF('Master list(no salts, metals)'!Q950,"&lt;=1"),IF(COUNTIF('Master list(no salts, metals)'!$K950:$Y950, "#N/A")=14,TRUE,FALSE))</f>
        <v>0</v>
      </c>
      <c r="R951" t="b">
        <f>AND(COUNTIF('Master list(no salts, metals)'!R950,"&lt;=1"),IF(COUNTIF('Master list(no salts, metals)'!$K950:$Y950, "#N/A")=14,TRUE,FALSE))</f>
        <v>0</v>
      </c>
      <c r="S951" t="b">
        <f>AND(COUNTIF('Master list(no salts, metals)'!S950,"&lt;=1"),IF(COUNTIF('Master list(no salts, metals)'!$K950:$Y950, "#N/A")=14,TRUE,FALSE))</f>
        <v>0</v>
      </c>
      <c r="T951" t="b">
        <f>AND(COUNTIF('Master list(no salts, metals)'!T950,"&lt;=1"),IF(COUNTIF('Master list(no salts, metals)'!$K950:$Y950, "#N/A")=14,TRUE,FALSE))</f>
        <v>1</v>
      </c>
      <c r="U951" t="b">
        <f>AND(COUNTIF('Master list(no salts, metals)'!U950,"&lt;=1"),IF(COUNTIF('Master list(no salts, metals)'!$K950:$Y950, "#N/A")=14,TRUE,FALSE))</f>
        <v>0</v>
      </c>
      <c r="V951" t="b">
        <f>AND(COUNTIF('Master list(no salts, metals)'!V950,"&lt;=1"),IF(COUNTIF('Master list(no salts, metals)'!$K950:$Y950, "#N/A")=14,TRUE,FALSE))</f>
        <v>0</v>
      </c>
      <c r="W951" t="b">
        <f>AND(COUNTIF('Master list(no salts, metals)'!W950,"&lt;=1"),IF(COUNTIF('Master list(no salts, metals)'!$K950:$Y950, "#N/A")=14,TRUE,FALSE))</f>
        <v>0</v>
      </c>
      <c r="X951" t="b">
        <f>AND(COUNTIF('Master list(no salts, metals)'!X950,"&lt;=1"),IF(COUNTIF('Master list(no salts, metals)'!$K950:$Y950, "#N/A")=14,TRUE,FALSE))</f>
        <v>0</v>
      </c>
      <c r="Y951" t="b">
        <f>AND(COUNTIF('Master list(no salts, metals)'!Y950,"&lt;=1"),IF(COUNTIF('Master list(no salts, metals)'!$K950:$Y950, "#N/A")=14,TRUE,FALSE))</f>
        <v>0</v>
      </c>
    </row>
    <row r="952" spans="11:25" x14ac:dyDescent="0.25">
      <c r="K952" t="b">
        <f>AND(COUNTIF('Master list(no salts, metals)'!K951,"&lt;=1"),IF(COUNTIF('Master list(no salts, metals)'!$K951:$Y951, "#N/A")=14,TRUE,FALSE))</f>
        <v>0</v>
      </c>
      <c r="L952" t="b">
        <f>AND(COUNTIF('Master list(no salts, metals)'!L951,"&lt;=1"),IF(COUNTIF('Master list(no salts, metals)'!$K951:$Y951, "#N/A")=14,TRUE,FALSE))</f>
        <v>0</v>
      </c>
      <c r="M952" t="b">
        <f>AND(COUNTIF('Master list(no salts, metals)'!M951,"&lt;=1"),IF(COUNTIF('Master list(no salts, metals)'!$K951:$Y951, "#N/A")=14,TRUE,FALSE))</f>
        <v>0</v>
      </c>
      <c r="N952" t="b">
        <f>AND(COUNTIF('Master list(no salts, metals)'!N951,"&lt;=1"),IF(COUNTIF('Master list(no salts, metals)'!$K951:$Y951, "#N/A")=14,TRUE,FALSE))</f>
        <v>0</v>
      </c>
      <c r="O952" t="b">
        <f>AND(COUNTIF('Master list(no salts, metals)'!O951,"&lt;=1"),IF(COUNTIF('Master list(no salts, metals)'!$K951:$Y951, "#N/A")=14,TRUE,FALSE))</f>
        <v>0</v>
      </c>
      <c r="P952" t="b">
        <f>AND(COUNTIF('Master list(no salts, metals)'!P951,"&lt;=1"),IF(COUNTIF('Master list(no salts, metals)'!$K951:$Y951, "#N/A")=14,TRUE,FALSE))</f>
        <v>0</v>
      </c>
      <c r="Q952" t="b">
        <f>AND(COUNTIF('Master list(no salts, metals)'!Q951,"&lt;=1"),IF(COUNTIF('Master list(no salts, metals)'!$K951:$Y951, "#N/A")=14,TRUE,FALSE))</f>
        <v>0</v>
      </c>
      <c r="R952" t="b">
        <f>AND(COUNTIF('Master list(no salts, metals)'!R951,"&lt;=1"),IF(COUNTIF('Master list(no salts, metals)'!$K951:$Y951, "#N/A")=14,TRUE,FALSE))</f>
        <v>0</v>
      </c>
      <c r="S952" t="b">
        <f>AND(COUNTIF('Master list(no salts, metals)'!S951,"&lt;=1"),IF(COUNTIF('Master list(no salts, metals)'!$K951:$Y951, "#N/A")=14,TRUE,FALSE))</f>
        <v>0</v>
      </c>
      <c r="T952" t="b">
        <f>AND(COUNTIF('Master list(no salts, metals)'!T951,"&lt;=1"),IF(COUNTIF('Master list(no salts, metals)'!$K951:$Y951, "#N/A")=14,TRUE,FALSE))</f>
        <v>0</v>
      </c>
      <c r="U952" t="b">
        <f>AND(COUNTIF('Master list(no salts, metals)'!U951,"&lt;=1"),IF(COUNTIF('Master list(no salts, metals)'!$K951:$Y951, "#N/A")=14,TRUE,FALSE))</f>
        <v>0</v>
      </c>
      <c r="V952" t="b">
        <f>AND(COUNTIF('Master list(no salts, metals)'!V951,"&lt;=1"),IF(COUNTIF('Master list(no salts, metals)'!$K951:$Y951, "#N/A")=14,TRUE,FALSE))</f>
        <v>0</v>
      </c>
      <c r="W952" t="b">
        <f>AND(COUNTIF('Master list(no salts, metals)'!W951,"&lt;=1"),IF(COUNTIF('Master list(no salts, metals)'!$K951:$Y951, "#N/A")=14,TRUE,FALSE))</f>
        <v>1</v>
      </c>
      <c r="X952" t="b">
        <f>AND(COUNTIF('Master list(no salts, metals)'!X951,"&lt;=1"),IF(COUNTIF('Master list(no salts, metals)'!$K951:$Y951, "#N/A")=14,TRUE,FALSE))</f>
        <v>0</v>
      </c>
      <c r="Y952" t="b">
        <f>AND(COUNTIF('Master list(no salts, metals)'!Y951,"&lt;=1"),IF(COUNTIF('Master list(no salts, metals)'!$K951:$Y951, "#N/A")=14,TRUE,FALSE))</f>
        <v>0</v>
      </c>
    </row>
    <row r="953" spans="11:25" x14ac:dyDescent="0.25">
      <c r="K953" t="b">
        <f>AND(COUNTIF('Master list(no salts, metals)'!K952,"&lt;=1"),IF(COUNTIF('Master list(no salts, metals)'!$K952:$Y952, "#N/A")=14,TRUE,FALSE))</f>
        <v>0</v>
      </c>
      <c r="L953" t="b">
        <f>AND(COUNTIF('Master list(no salts, metals)'!L952,"&lt;=1"),IF(COUNTIF('Master list(no salts, metals)'!$K952:$Y952, "#N/A")=14,TRUE,FALSE))</f>
        <v>0</v>
      </c>
      <c r="M953" t="b">
        <f>AND(COUNTIF('Master list(no salts, metals)'!M952,"&lt;=1"),IF(COUNTIF('Master list(no salts, metals)'!$K952:$Y952, "#N/A")=14,TRUE,FALSE))</f>
        <v>0</v>
      </c>
      <c r="N953" t="b">
        <f>AND(COUNTIF('Master list(no salts, metals)'!N952,"&lt;=1"),IF(COUNTIF('Master list(no salts, metals)'!$K952:$Y952, "#N/A")=14,TRUE,FALSE))</f>
        <v>0</v>
      </c>
      <c r="O953" t="b">
        <f>AND(COUNTIF('Master list(no salts, metals)'!O952,"&lt;=1"),IF(COUNTIF('Master list(no salts, metals)'!$K952:$Y952, "#N/A")=14,TRUE,FALSE))</f>
        <v>0</v>
      </c>
      <c r="P953" t="b">
        <f>AND(COUNTIF('Master list(no salts, metals)'!P952,"&lt;=1"),IF(COUNTIF('Master list(no salts, metals)'!$K952:$Y952, "#N/A")=14,TRUE,FALSE))</f>
        <v>0</v>
      </c>
      <c r="Q953" t="b">
        <f>AND(COUNTIF('Master list(no salts, metals)'!Q952,"&lt;=1"),IF(COUNTIF('Master list(no salts, metals)'!$K952:$Y952, "#N/A")=14,TRUE,FALSE))</f>
        <v>0</v>
      </c>
      <c r="R953" t="b">
        <f>AND(COUNTIF('Master list(no salts, metals)'!R952,"&lt;=1"),IF(COUNTIF('Master list(no salts, metals)'!$K952:$Y952, "#N/A")=14,TRUE,FALSE))</f>
        <v>0</v>
      </c>
      <c r="S953" t="b">
        <f>AND(COUNTIF('Master list(no salts, metals)'!S952,"&lt;=1"),IF(COUNTIF('Master list(no salts, metals)'!$K952:$Y952, "#N/A")=14,TRUE,FALSE))</f>
        <v>0</v>
      </c>
      <c r="T953" t="b">
        <f>AND(COUNTIF('Master list(no salts, metals)'!T952,"&lt;=1"),IF(COUNTIF('Master list(no salts, metals)'!$K952:$Y952, "#N/A")=14,TRUE,FALSE))</f>
        <v>0</v>
      </c>
      <c r="U953" t="b">
        <f>AND(COUNTIF('Master list(no salts, metals)'!U952,"&lt;=1"),IF(COUNTIF('Master list(no salts, metals)'!$K952:$Y952, "#N/A")=14,TRUE,FALSE))</f>
        <v>0</v>
      </c>
      <c r="V953" t="b">
        <f>AND(COUNTIF('Master list(no salts, metals)'!V952,"&lt;=1"),IF(COUNTIF('Master list(no salts, metals)'!$K952:$Y952, "#N/A")=14,TRUE,FALSE))</f>
        <v>0</v>
      </c>
      <c r="W953" t="b">
        <f>AND(COUNTIF('Master list(no salts, metals)'!W952,"&lt;=1"),IF(COUNTIF('Master list(no salts, metals)'!$K952:$Y952, "#N/A")=14,TRUE,FALSE))</f>
        <v>0</v>
      </c>
      <c r="X953" t="b">
        <f>AND(COUNTIF('Master list(no salts, metals)'!X952,"&lt;=1"),IF(COUNTIF('Master list(no salts, metals)'!$K952:$Y952, "#N/A")=14,TRUE,FALSE))</f>
        <v>0</v>
      </c>
      <c r="Y953" t="b">
        <f>AND(COUNTIF('Master list(no salts, metals)'!Y952,"&lt;=1"),IF(COUNTIF('Master list(no salts, metals)'!$K952:$Y952, "#N/A")=14,TRUE,FALSE))</f>
        <v>0</v>
      </c>
    </row>
    <row r="954" spans="11:25" x14ac:dyDescent="0.25">
      <c r="K954" t="b">
        <f>AND(COUNTIF('Master list(no salts, metals)'!K953,"&lt;=1"),IF(COUNTIF('Master list(no salts, metals)'!$K953:$Y953, "#N/A")=14,TRUE,FALSE))</f>
        <v>0</v>
      </c>
      <c r="L954" t="b">
        <f>AND(COUNTIF('Master list(no salts, metals)'!L953,"&lt;=1"),IF(COUNTIF('Master list(no salts, metals)'!$K953:$Y953, "#N/A")=14,TRUE,FALSE))</f>
        <v>0</v>
      </c>
      <c r="M954" t="b">
        <f>AND(COUNTIF('Master list(no salts, metals)'!M953,"&lt;=1"),IF(COUNTIF('Master list(no salts, metals)'!$K953:$Y953, "#N/A")=14,TRUE,FALSE))</f>
        <v>0</v>
      </c>
      <c r="N954" t="b">
        <f>AND(COUNTIF('Master list(no salts, metals)'!N953,"&lt;=1"),IF(COUNTIF('Master list(no salts, metals)'!$K953:$Y953, "#N/A")=14,TRUE,FALSE))</f>
        <v>0</v>
      </c>
      <c r="O954" t="b">
        <f>AND(COUNTIF('Master list(no salts, metals)'!O953,"&lt;=1"),IF(COUNTIF('Master list(no salts, metals)'!$K953:$Y953, "#N/A")=14,TRUE,FALSE))</f>
        <v>0</v>
      </c>
      <c r="P954" t="b">
        <f>AND(COUNTIF('Master list(no salts, metals)'!P953,"&lt;=1"),IF(COUNTIF('Master list(no salts, metals)'!$K953:$Y953, "#N/A")=14,TRUE,FALSE))</f>
        <v>0</v>
      </c>
      <c r="Q954" t="b">
        <f>AND(COUNTIF('Master list(no salts, metals)'!Q953,"&lt;=1"),IF(COUNTIF('Master list(no salts, metals)'!$K953:$Y953, "#N/A")=14,TRUE,FALSE))</f>
        <v>0</v>
      </c>
      <c r="R954" t="b">
        <f>AND(COUNTIF('Master list(no salts, metals)'!R953,"&lt;=1"),IF(COUNTIF('Master list(no salts, metals)'!$K953:$Y953, "#N/A")=14,TRUE,FALSE))</f>
        <v>0</v>
      </c>
      <c r="S954" t="b">
        <f>AND(COUNTIF('Master list(no salts, metals)'!S953,"&lt;=1"),IF(COUNTIF('Master list(no salts, metals)'!$K953:$Y953, "#N/A")=14,TRUE,FALSE))</f>
        <v>0</v>
      </c>
      <c r="T954" t="b">
        <f>AND(COUNTIF('Master list(no salts, metals)'!T953,"&lt;=1"),IF(COUNTIF('Master list(no salts, metals)'!$K953:$Y953, "#N/A")=14,TRUE,FALSE))</f>
        <v>0</v>
      </c>
      <c r="U954" t="b">
        <f>AND(COUNTIF('Master list(no salts, metals)'!U953,"&lt;=1"),IF(COUNTIF('Master list(no salts, metals)'!$K953:$Y953, "#N/A")=14,TRUE,FALSE))</f>
        <v>0</v>
      </c>
      <c r="V954" t="b">
        <f>AND(COUNTIF('Master list(no salts, metals)'!V953,"&lt;=1"),IF(COUNTIF('Master list(no salts, metals)'!$K953:$Y953, "#N/A")=14,TRUE,FALSE))</f>
        <v>0</v>
      </c>
      <c r="W954" t="b">
        <f>AND(COUNTIF('Master list(no salts, metals)'!W953,"&lt;=1"),IF(COUNTIF('Master list(no salts, metals)'!$K953:$Y953, "#N/A")=14,TRUE,FALSE))</f>
        <v>1</v>
      </c>
      <c r="X954" t="b">
        <f>AND(COUNTIF('Master list(no salts, metals)'!X953,"&lt;=1"),IF(COUNTIF('Master list(no salts, metals)'!$K953:$Y953, "#N/A")=14,TRUE,FALSE))</f>
        <v>0</v>
      </c>
      <c r="Y954" t="b">
        <f>AND(COUNTIF('Master list(no salts, metals)'!Y953,"&lt;=1"),IF(COUNTIF('Master list(no salts, metals)'!$K953:$Y953, "#N/A")=14,TRUE,FALSE))</f>
        <v>0</v>
      </c>
    </row>
    <row r="955" spans="11:25" x14ac:dyDescent="0.25">
      <c r="K955" t="b">
        <f>AND(COUNTIF('Master list(no salts, metals)'!K954,"&lt;=1"),IF(COUNTIF('Master list(no salts, metals)'!$K954:$Y954, "#N/A")=14,TRUE,FALSE))</f>
        <v>0</v>
      </c>
      <c r="L955" t="b">
        <f>AND(COUNTIF('Master list(no salts, metals)'!L954,"&lt;=1"),IF(COUNTIF('Master list(no salts, metals)'!$K954:$Y954, "#N/A")=14,TRUE,FALSE))</f>
        <v>0</v>
      </c>
      <c r="M955" t="b">
        <f>AND(COUNTIF('Master list(no salts, metals)'!M954,"&lt;=1"),IF(COUNTIF('Master list(no salts, metals)'!$K954:$Y954, "#N/A")=14,TRUE,FALSE))</f>
        <v>0</v>
      </c>
      <c r="N955" t="b">
        <f>AND(COUNTIF('Master list(no salts, metals)'!N954,"&lt;=1"),IF(COUNTIF('Master list(no salts, metals)'!$K954:$Y954, "#N/A")=14,TRUE,FALSE))</f>
        <v>0</v>
      </c>
      <c r="O955" t="b">
        <f>AND(COUNTIF('Master list(no salts, metals)'!O954,"&lt;=1"),IF(COUNTIF('Master list(no salts, metals)'!$K954:$Y954, "#N/A")=14,TRUE,FALSE))</f>
        <v>0</v>
      </c>
      <c r="P955" t="b">
        <f>AND(COUNTIF('Master list(no salts, metals)'!P954,"&lt;=1"),IF(COUNTIF('Master list(no salts, metals)'!$K954:$Y954, "#N/A")=14,TRUE,FALSE))</f>
        <v>0</v>
      </c>
      <c r="Q955" t="b">
        <f>AND(COUNTIF('Master list(no salts, metals)'!Q954,"&lt;=1"),IF(COUNTIF('Master list(no salts, metals)'!$K954:$Y954, "#N/A")=14,TRUE,FALSE))</f>
        <v>0</v>
      </c>
      <c r="R955" t="b">
        <f>AND(COUNTIF('Master list(no salts, metals)'!R954,"&lt;=1"),IF(COUNTIF('Master list(no salts, metals)'!$K954:$Y954, "#N/A")=14,TRUE,FALSE))</f>
        <v>0</v>
      </c>
      <c r="S955" t="b">
        <f>AND(COUNTIF('Master list(no salts, metals)'!S954,"&lt;=1"),IF(COUNTIF('Master list(no salts, metals)'!$K954:$Y954, "#N/A")=14,TRUE,FALSE))</f>
        <v>0</v>
      </c>
      <c r="T955" t="b">
        <f>AND(COUNTIF('Master list(no salts, metals)'!T954,"&lt;=1"),IF(COUNTIF('Master list(no salts, metals)'!$K954:$Y954, "#N/A")=14,TRUE,FALSE))</f>
        <v>0</v>
      </c>
      <c r="U955" t="b">
        <f>AND(COUNTIF('Master list(no salts, metals)'!U954,"&lt;=1"),IF(COUNTIF('Master list(no salts, metals)'!$K954:$Y954, "#N/A")=14,TRUE,FALSE))</f>
        <v>0</v>
      </c>
      <c r="V955" t="b">
        <f>AND(COUNTIF('Master list(no salts, metals)'!V954,"&lt;=1"),IF(COUNTIF('Master list(no salts, metals)'!$K954:$Y954, "#N/A")=14,TRUE,FALSE))</f>
        <v>0</v>
      </c>
      <c r="W955" t="b">
        <f>AND(COUNTIF('Master list(no salts, metals)'!W954,"&lt;=1"),IF(COUNTIF('Master list(no salts, metals)'!$K954:$Y954, "#N/A")=14,TRUE,FALSE))</f>
        <v>1</v>
      </c>
      <c r="X955" t="b">
        <f>AND(COUNTIF('Master list(no salts, metals)'!X954,"&lt;=1"),IF(COUNTIF('Master list(no salts, metals)'!$K954:$Y954, "#N/A")=14,TRUE,FALSE))</f>
        <v>0</v>
      </c>
      <c r="Y955" t="b">
        <f>AND(COUNTIF('Master list(no salts, metals)'!Y954,"&lt;=1"),IF(COUNTIF('Master list(no salts, metals)'!$K954:$Y954, "#N/A")=14,TRUE,FALSE))</f>
        <v>0</v>
      </c>
    </row>
    <row r="956" spans="11:25" x14ac:dyDescent="0.25">
      <c r="K956" t="b">
        <f>AND(COUNTIF('Master list(no salts, metals)'!K955,"&lt;=1"),IF(COUNTIF('Master list(no salts, metals)'!$K955:$Y955, "#N/A")=14,TRUE,FALSE))</f>
        <v>0</v>
      </c>
      <c r="L956" t="b">
        <f>AND(COUNTIF('Master list(no salts, metals)'!L955,"&lt;=1"),IF(COUNTIF('Master list(no salts, metals)'!$K955:$Y955, "#N/A")=14,TRUE,FALSE))</f>
        <v>0</v>
      </c>
      <c r="M956" t="b">
        <f>AND(COUNTIF('Master list(no salts, metals)'!M955,"&lt;=1"),IF(COUNTIF('Master list(no salts, metals)'!$K955:$Y955, "#N/A")=14,TRUE,FALSE))</f>
        <v>0</v>
      </c>
      <c r="N956" t="b">
        <f>AND(COUNTIF('Master list(no salts, metals)'!N955,"&lt;=1"),IF(COUNTIF('Master list(no salts, metals)'!$K955:$Y955, "#N/A")=14,TRUE,FALSE))</f>
        <v>0</v>
      </c>
      <c r="O956" t="b">
        <f>AND(COUNTIF('Master list(no salts, metals)'!O955,"&lt;=1"),IF(COUNTIF('Master list(no salts, metals)'!$K955:$Y955, "#N/A")=14,TRUE,FALSE))</f>
        <v>0</v>
      </c>
      <c r="P956" t="b">
        <f>AND(COUNTIF('Master list(no salts, metals)'!P955,"&lt;=1"),IF(COUNTIF('Master list(no salts, metals)'!$K955:$Y955, "#N/A")=14,TRUE,FALSE))</f>
        <v>0</v>
      </c>
      <c r="Q956" t="b">
        <f>AND(COUNTIF('Master list(no salts, metals)'!Q955,"&lt;=1"),IF(COUNTIF('Master list(no salts, metals)'!$K955:$Y955, "#N/A")=14,TRUE,FALSE))</f>
        <v>0</v>
      </c>
      <c r="R956" t="b">
        <f>AND(COUNTIF('Master list(no salts, metals)'!R955,"&lt;=1"),IF(COUNTIF('Master list(no salts, metals)'!$K955:$Y955, "#N/A")=14,TRUE,FALSE))</f>
        <v>0</v>
      </c>
      <c r="S956" t="b">
        <f>AND(COUNTIF('Master list(no salts, metals)'!S955,"&lt;=1"),IF(COUNTIF('Master list(no salts, metals)'!$K955:$Y955, "#N/A")=14,TRUE,FALSE))</f>
        <v>0</v>
      </c>
      <c r="T956" t="b">
        <f>AND(COUNTIF('Master list(no salts, metals)'!T955,"&lt;=1"),IF(COUNTIF('Master list(no salts, metals)'!$K955:$Y955, "#N/A")=14,TRUE,FALSE))</f>
        <v>0</v>
      </c>
      <c r="U956" t="b">
        <f>AND(COUNTIF('Master list(no salts, metals)'!U955,"&lt;=1"),IF(COUNTIF('Master list(no salts, metals)'!$K955:$Y955, "#N/A")=14,TRUE,FALSE))</f>
        <v>0</v>
      </c>
      <c r="V956" t="b">
        <f>AND(COUNTIF('Master list(no salts, metals)'!V955,"&lt;=1"),IF(COUNTIF('Master list(no salts, metals)'!$K955:$Y955, "#N/A")=14,TRUE,FALSE))</f>
        <v>0</v>
      </c>
      <c r="W956" t="b">
        <f>AND(COUNTIF('Master list(no salts, metals)'!W955,"&lt;=1"),IF(COUNTIF('Master list(no salts, metals)'!$K955:$Y955, "#N/A")=14,TRUE,FALSE))</f>
        <v>1</v>
      </c>
      <c r="X956" t="b">
        <f>AND(COUNTIF('Master list(no salts, metals)'!X955,"&lt;=1"),IF(COUNTIF('Master list(no salts, metals)'!$K955:$Y955, "#N/A")=14,TRUE,FALSE))</f>
        <v>0</v>
      </c>
      <c r="Y956" t="b">
        <f>AND(COUNTIF('Master list(no salts, metals)'!Y955,"&lt;=1"),IF(COUNTIF('Master list(no salts, metals)'!$K955:$Y955, "#N/A")=14,TRUE,FALSE))</f>
        <v>0</v>
      </c>
    </row>
    <row r="957" spans="11:25" x14ac:dyDescent="0.25">
      <c r="K957" t="b">
        <f>AND(COUNTIF('Master list(no salts, metals)'!K956,"&lt;=1"),IF(COUNTIF('Master list(no salts, metals)'!$K956:$Y956, "#N/A")=14,TRUE,FALSE))</f>
        <v>0</v>
      </c>
      <c r="L957" t="b">
        <f>AND(COUNTIF('Master list(no salts, metals)'!L956,"&lt;=1"),IF(COUNTIF('Master list(no salts, metals)'!$K956:$Y956, "#N/A")=14,TRUE,FALSE))</f>
        <v>0</v>
      </c>
      <c r="M957" t="b">
        <f>AND(COUNTIF('Master list(no salts, metals)'!M956,"&lt;=1"),IF(COUNTIF('Master list(no salts, metals)'!$K956:$Y956, "#N/A")=14,TRUE,FALSE))</f>
        <v>0</v>
      </c>
      <c r="N957" t="b">
        <f>AND(COUNTIF('Master list(no salts, metals)'!N956,"&lt;=1"),IF(COUNTIF('Master list(no salts, metals)'!$K956:$Y956, "#N/A")=14,TRUE,FALSE))</f>
        <v>0</v>
      </c>
      <c r="O957" t="b">
        <f>AND(COUNTIF('Master list(no salts, metals)'!O956,"&lt;=1"),IF(COUNTIF('Master list(no salts, metals)'!$K956:$Y956, "#N/A")=14,TRUE,FALSE))</f>
        <v>0</v>
      </c>
      <c r="P957" t="b">
        <f>AND(COUNTIF('Master list(no salts, metals)'!P956,"&lt;=1"),IF(COUNTIF('Master list(no salts, metals)'!$K956:$Y956, "#N/A")=14,TRUE,FALSE))</f>
        <v>0</v>
      </c>
      <c r="Q957" t="b">
        <f>AND(COUNTIF('Master list(no salts, metals)'!Q956,"&lt;=1"),IF(COUNTIF('Master list(no salts, metals)'!$K956:$Y956, "#N/A")=14,TRUE,FALSE))</f>
        <v>0</v>
      </c>
      <c r="R957" t="b">
        <f>AND(COUNTIF('Master list(no salts, metals)'!R956,"&lt;=1"),IF(COUNTIF('Master list(no salts, metals)'!$K956:$Y956, "#N/A")=14,TRUE,FALSE))</f>
        <v>0</v>
      </c>
      <c r="S957" t="b">
        <f>AND(COUNTIF('Master list(no salts, metals)'!S956,"&lt;=1"),IF(COUNTIF('Master list(no salts, metals)'!$K956:$Y956, "#N/A")=14,TRUE,FALSE))</f>
        <v>0</v>
      </c>
      <c r="T957" t="b">
        <f>AND(COUNTIF('Master list(no salts, metals)'!T956,"&lt;=1"),IF(COUNTIF('Master list(no salts, metals)'!$K956:$Y956, "#N/A")=14,TRUE,FALSE))</f>
        <v>0</v>
      </c>
      <c r="U957" t="b">
        <f>AND(COUNTIF('Master list(no salts, metals)'!U956,"&lt;=1"),IF(COUNTIF('Master list(no salts, metals)'!$K956:$Y956, "#N/A")=14,TRUE,FALSE))</f>
        <v>0</v>
      </c>
      <c r="V957" t="b">
        <f>AND(COUNTIF('Master list(no salts, metals)'!V956,"&lt;=1"),IF(COUNTIF('Master list(no salts, metals)'!$K956:$Y956, "#N/A")=14,TRUE,FALSE))</f>
        <v>0</v>
      </c>
      <c r="W957" t="b">
        <f>AND(COUNTIF('Master list(no salts, metals)'!W956,"&lt;=1"),IF(COUNTIF('Master list(no salts, metals)'!$K956:$Y956, "#N/A")=14,TRUE,FALSE))</f>
        <v>1</v>
      </c>
      <c r="X957" t="b">
        <f>AND(COUNTIF('Master list(no salts, metals)'!X956,"&lt;=1"),IF(COUNTIF('Master list(no salts, metals)'!$K956:$Y956, "#N/A")=14,TRUE,FALSE))</f>
        <v>0</v>
      </c>
      <c r="Y957" t="b">
        <f>AND(COUNTIF('Master list(no salts, metals)'!Y956,"&lt;=1"),IF(COUNTIF('Master list(no salts, metals)'!$K956:$Y956, "#N/A")=14,TRUE,FALSE))</f>
        <v>0</v>
      </c>
    </row>
    <row r="958" spans="11:25" x14ac:dyDescent="0.25">
      <c r="K958" t="b">
        <f>AND(COUNTIF('Master list(no salts, metals)'!K957,"&lt;=1"),IF(COUNTIF('Master list(no salts, metals)'!$K957:$Y957, "#N/A")=14,TRUE,FALSE))</f>
        <v>0</v>
      </c>
      <c r="L958" t="b">
        <f>AND(COUNTIF('Master list(no salts, metals)'!L957,"&lt;=1"),IF(COUNTIF('Master list(no salts, metals)'!$K957:$Y957, "#N/A")=14,TRUE,FALSE))</f>
        <v>0</v>
      </c>
      <c r="M958" t="b">
        <f>AND(COUNTIF('Master list(no salts, metals)'!M957,"&lt;=1"),IF(COUNTIF('Master list(no salts, metals)'!$K957:$Y957, "#N/A")=14,TRUE,FALSE))</f>
        <v>0</v>
      </c>
      <c r="N958" t="b">
        <f>AND(COUNTIF('Master list(no salts, metals)'!N957,"&lt;=1"),IF(COUNTIF('Master list(no salts, metals)'!$K957:$Y957, "#N/A")=14,TRUE,FALSE))</f>
        <v>0</v>
      </c>
      <c r="O958" t="b">
        <f>AND(COUNTIF('Master list(no salts, metals)'!O957,"&lt;=1"),IF(COUNTIF('Master list(no salts, metals)'!$K957:$Y957, "#N/A")=14,TRUE,FALSE))</f>
        <v>0</v>
      </c>
      <c r="P958" t="b">
        <f>AND(COUNTIF('Master list(no salts, metals)'!P957,"&lt;=1"),IF(COUNTIF('Master list(no salts, metals)'!$K957:$Y957, "#N/A")=14,TRUE,FALSE))</f>
        <v>0</v>
      </c>
      <c r="Q958" t="b">
        <f>AND(COUNTIF('Master list(no salts, metals)'!Q957,"&lt;=1"),IF(COUNTIF('Master list(no salts, metals)'!$K957:$Y957, "#N/A")=14,TRUE,FALSE))</f>
        <v>0</v>
      </c>
      <c r="R958" t="b">
        <f>AND(COUNTIF('Master list(no salts, metals)'!R957,"&lt;=1"),IF(COUNTIF('Master list(no salts, metals)'!$K957:$Y957, "#N/A")=14,TRUE,FALSE))</f>
        <v>0</v>
      </c>
      <c r="S958" t="b">
        <f>AND(COUNTIF('Master list(no salts, metals)'!S957,"&lt;=1"),IF(COUNTIF('Master list(no salts, metals)'!$K957:$Y957, "#N/A")=14,TRUE,FALSE))</f>
        <v>0</v>
      </c>
      <c r="T958" t="b">
        <f>AND(COUNTIF('Master list(no salts, metals)'!T957,"&lt;=1"),IF(COUNTIF('Master list(no salts, metals)'!$K957:$Y957, "#N/A")=14,TRUE,FALSE))</f>
        <v>0</v>
      </c>
      <c r="U958" t="b">
        <f>AND(COUNTIF('Master list(no salts, metals)'!U957,"&lt;=1"),IF(COUNTIF('Master list(no salts, metals)'!$K957:$Y957, "#N/A")=14,TRUE,FALSE))</f>
        <v>0</v>
      </c>
      <c r="V958" t="b">
        <f>AND(COUNTIF('Master list(no salts, metals)'!V957,"&lt;=1"),IF(COUNTIF('Master list(no salts, metals)'!$K957:$Y957, "#N/A")=14,TRUE,FALSE))</f>
        <v>0</v>
      </c>
      <c r="W958" t="b">
        <f>AND(COUNTIF('Master list(no salts, metals)'!W957,"&lt;=1"),IF(COUNTIF('Master list(no salts, metals)'!$K957:$Y957, "#N/A")=14,TRUE,FALSE))</f>
        <v>0</v>
      </c>
      <c r="X958" t="b">
        <f>AND(COUNTIF('Master list(no salts, metals)'!X957,"&lt;=1"),IF(COUNTIF('Master list(no salts, metals)'!$K957:$Y957, "#N/A")=14,TRUE,FALSE))</f>
        <v>0</v>
      </c>
      <c r="Y958" t="b">
        <f>AND(COUNTIF('Master list(no salts, metals)'!Y957,"&lt;=1"),IF(COUNTIF('Master list(no salts, metals)'!$K957:$Y957, "#N/A")=14,TRUE,FALSE))</f>
        <v>0</v>
      </c>
    </row>
    <row r="959" spans="11:25" x14ac:dyDescent="0.25">
      <c r="K959" t="b">
        <f>AND(COUNTIF('Master list(no salts, metals)'!K958,"&lt;=1"),IF(COUNTIF('Master list(no salts, metals)'!$K958:$Y958, "#N/A")=14,TRUE,FALSE))</f>
        <v>0</v>
      </c>
      <c r="L959" t="b">
        <f>AND(COUNTIF('Master list(no salts, metals)'!L958,"&lt;=1"),IF(COUNTIF('Master list(no salts, metals)'!$K958:$Y958, "#N/A")=14,TRUE,FALSE))</f>
        <v>0</v>
      </c>
      <c r="M959" t="b">
        <f>AND(COUNTIF('Master list(no salts, metals)'!M958,"&lt;=1"),IF(COUNTIF('Master list(no salts, metals)'!$K958:$Y958, "#N/A")=14,TRUE,FALSE))</f>
        <v>0</v>
      </c>
      <c r="N959" t="b">
        <f>AND(COUNTIF('Master list(no salts, metals)'!N958,"&lt;=1"),IF(COUNTIF('Master list(no salts, metals)'!$K958:$Y958, "#N/A")=14,TRUE,FALSE))</f>
        <v>0</v>
      </c>
      <c r="O959" t="b">
        <f>AND(COUNTIF('Master list(no salts, metals)'!O958,"&lt;=1"),IF(COUNTIF('Master list(no salts, metals)'!$K958:$Y958, "#N/A")=14,TRUE,FALSE))</f>
        <v>0</v>
      </c>
      <c r="P959" t="b">
        <f>AND(COUNTIF('Master list(no salts, metals)'!P958,"&lt;=1"),IF(COUNTIF('Master list(no salts, metals)'!$K958:$Y958, "#N/A")=14,TRUE,FALSE))</f>
        <v>0</v>
      </c>
      <c r="Q959" t="b">
        <f>AND(COUNTIF('Master list(no salts, metals)'!Q958,"&lt;=1"),IF(COUNTIF('Master list(no salts, metals)'!$K958:$Y958, "#N/A")=14,TRUE,FALSE))</f>
        <v>0</v>
      </c>
      <c r="R959" t="b">
        <f>AND(COUNTIF('Master list(no salts, metals)'!R958,"&lt;=1"),IF(COUNTIF('Master list(no salts, metals)'!$K958:$Y958, "#N/A")=14,TRUE,FALSE))</f>
        <v>0</v>
      </c>
      <c r="S959" t="b">
        <f>AND(COUNTIF('Master list(no salts, metals)'!S958,"&lt;=1"),IF(COUNTIF('Master list(no salts, metals)'!$K958:$Y958, "#N/A")=14,TRUE,FALSE))</f>
        <v>0</v>
      </c>
      <c r="T959" t="b">
        <f>AND(COUNTIF('Master list(no salts, metals)'!T958,"&lt;=1"),IF(COUNTIF('Master list(no salts, metals)'!$K958:$Y958, "#N/A")=14,TRUE,FALSE))</f>
        <v>1</v>
      </c>
      <c r="U959" t="b">
        <f>AND(COUNTIF('Master list(no salts, metals)'!U958,"&lt;=1"),IF(COUNTIF('Master list(no salts, metals)'!$K958:$Y958, "#N/A")=14,TRUE,FALSE))</f>
        <v>0</v>
      </c>
      <c r="V959" t="b">
        <f>AND(COUNTIF('Master list(no salts, metals)'!V958,"&lt;=1"),IF(COUNTIF('Master list(no salts, metals)'!$K958:$Y958, "#N/A")=14,TRUE,FALSE))</f>
        <v>0</v>
      </c>
      <c r="W959" t="b">
        <f>AND(COUNTIF('Master list(no salts, metals)'!W958,"&lt;=1"),IF(COUNTIF('Master list(no salts, metals)'!$K958:$Y958, "#N/A")=14,TRUE,FALSE))</f>
        <v>0</v>
      </c>
      <c r="X959" t="b">
        <f>AND(COUNTIF('Master list(no salts, metals)'!X958,"&lt;=1"),IF(COUNTIF('Master list(no salts, metals)'!$K958:$Y958, "#N/A")=14,TRUE,FALSE))</f>
        <v>0</v>
      </c>
      <c r="Y959" t="b">
        <f>AND(COUNTIF('Master list(no salts, metals)'!Y958,"&lt;=1"),IF(COUNTIF('Master list(no salts, metals)'!$K958:$Y958, "#N/A")=14,TRUE,FALSE))</f>
        <v>0</v>
      </c>
    </row>
    <row r="960" spans="11:25" x14ac:dyDescent="0.25">
      <c r="K960" t="b">
        <f>AND(COUNTIF('Master list(no salts, metals)'!K959,"&lt;=1"),IF(COUNTIF('Master list(no salts, metals)'!$K959:$Y959, "#N/A")=14,TRUE,FALSE))</f>
        <v>0</v>
      </c>
      <c r="L960" t="b">
        <f>AND(COUNTIF('Master list(no salts, metals)'!L959,"&lt;=1"),IF(COUNTIF('Master list(no salts, metals)'!$K959:$Y959, "#N/A")=14,TRUE,FALSE))</f>
        <v>0</v>
      </c>
      <c r="M960" t="b">
        <f>AND(COUNTIF('Master list(no salts, metals)'!M959,"&lt;=1"),IF(COUNTIF('Master list(no salts, metals)'!$K959:$Y959, "#N/A")=14,TRUE,FALSE))</f>
        <v>0</v>
      </c>
      <c r="N960" t="b">
        <f>AND(COUNTIF('Master list(no salts, metals)'!N959,"&lt;=1"),IF(COUNTIF('Master list(no salts, metals)'!$K959:$Y959, "#N/A")=14,TRUE,FALSE))</f>
        <v>0</v>
      </c>
      <c r="O960" t="b">
        <f>AND(COUNTIF('Master list(no salts, metals)'!O959,"&lt;=1"),IF(COUNTIF('Master list(no salts, metals)'!$K959:$Y959, "#N/A")=14,TRUE,FALSE))</f>
        <v>0</v>
      </c>
      <c r="P960" t="b">
        <f>AND(COUNTIF('Master list(no salts, metals)'!P959,"&lt;=1"),IF(COUNTIF('Master list(no salts, metals)'!$K959:$Y959, "#N/A")=14,TRUE,FALSE))</f>
        <v>0</v>
      </c>
      <c r="Q960" t="b">
        <f>AND(COUNTIF('Master list(no salts, metals)'!Q959,"&lt;=1"),IF(COUNTIF('Master list(no salts, metals)'!$K959:$Y959, "#N/A")=14,TRUE,FALSE))</f>
        <v>0</v>
      </c>
      <c r="R960" t="b">
        <f>AND(COUNTIF('Master list(no salts, metals)'!R959,"&lt;=1"),IF(COUNTIF('Master list(no salts, metals)'!$K959:$Y959, "#N/A")=14,TRUE,FALSE))</f>
        <v>0</v>
      </c>
      <c r="S960" t="b">
        <f>AND(COUNTIF('Master list(no salts, metals)'!S959,"&lt;=1"),IF(COUNTIF('Master list(no salts, metals)'!$K959:$Y959, "#N/A")=14,TRUE,FALSE))</f>
        <v>0</v>
      </c>
      <c r="T960" t="b">
        <f>AND(COUNTIF('Master list(no salts, metals)'!T959,"&lt;=1"),IF(COUNTIF('Master list(no salts, metals)'!$K959:$Y959, "#N/A")=14,TRUE,FALSE))</f>
        <v>0</v>
      </c>
      <c r="U960" t="b">
        <f>AND(COUNTIF('Master list(no salts, metals)'!U959,"&lt;=1"),IF(COUNTIF('Master list(no salts, metals)'!$K959:$Y959, "#N/A")=14,TRUE,FALSE))</f>
        <v>0</v>
      </c>
      <c r="V960" t="b">
        <f>AND(COUNTIF('Master list(no salts, metals)'!V959,"&lt;=1"),IF(COUNTIF('Master list(no salts, metals)'!$K959:$Y959, "#N/A")=14,TRUE,FALSE))</f>
        <v>0</v>
      </c>
      <c r="W960" t="b">
        <f>AND(COUNTIF('Master list(no salts, metals)'!W959,"&lt;=1"),IF(COUNTIF('Master list(no salts, metals)'!$K959:$Y959, "#N/A")=14,TRUE,FALSE))</f>
        <v>0</v>
      </c>
      <c r="X960" t="b">
        <f>AND(COUNTIF('Master list(no salts, metals)'!X959,"&lt;=1"),IF(COUNTIF('Master list(no salts, metals)'!$K959:$Y959, "#N/A")=14,TRUE,FALSE))</f>
        <v>0</v>
      </c>
      <c r="Y960" t="b">
        <f>AND(COUNTIF('Master list(no salts, metals)'!Y959,"&lt;=1"),IF(COUNTIF('Master list(no salts, metals)'!$K959:$Y959, "#N/A")=14,TRUE,FALSE))</f>
        <v>1</v>
      </c>
    </row>
    <row r="961" spans="11:25" x14ac:dyDescent="0.25">
      <c r="K961" t="b">
        <f>AND(COUNTIF('Master list(no salts, metals)'!K960,"&lt;=1"),IF(COUNTIF('Master list(no salts, metals)'!$K960:$Y960, "#N/A")=14,TRUE,FALSE))</f>
        <v>0</v>
      </c>
      <c r="L961" t="b">
        <f>AND(COUNTIF('Master list(no salts, metals)'!L960,"&lt;=1"),IF(COUNTIF('Master list(no salts, metals)'!$K960:$Y960, "#N/A")=14,TRUE,FALSE))</f>
        <v>0</v>
      </c>
      <c r="M961" t="b">
        <f>AND(COUNTIF('Master list(no salts, metals)'!M960,"&lt;=1"),IF(COUNTIF('Master list(no salts, metals)'!$K960:$Y960, "#N/A")=14,TRUE,FALSE))</f>
        <v>0</v>
      </c>
      <c r="N961" t="b">
        <f>AND(COUNTIF('Master list(no salts, metals)'!N960,"&lt;=1"),IF(COUNTIF('Master list(no salts, metals)'!$K960:$Y960, "#N/A")=14,TRUE,FALSE))</f>
        <v>0</v>
      </c>
      <c r="O961" t="b">
        <f>AND(COUNTIF('Master list(no salts, metals)'!O960,"&lt;=1"),IF(COUNTIF('Master list(no salts, metals)'!$K960:$Y960, "#N/A")=14,TRUE,FALSE))</f>
        <v>0</v>
      </c>
      <c r="P961" t="b">
        <f>AND(COUNTIF('Master list(no salts, metals)'!P960,"&lt;=1"),IF(COUNTIF('Master list(no salts, metals)'!$K960:$Y960, "#N/A")=14,TRUE,FALSE))</f>
        <v>0</v>
      </c>
      <c r="Q961" t="b">
        <f>AND(COUNTIF('Master list(no salts, metals)'!Q960,"&lt;=1"),IF(COUNTIF('Master list(no salts, metals)'!$K960:$Y960, "#N/A")=14,TRUE,FALSE))</f>
        <v>0</v>
      </c>
      <c r="R961" t="b">
        <f>AND(COUNTIF('Master list(no salts, metals)'!R960,"&lt;=1"),IF(COUNTIF('Master list(no salts, metals)'!$K960:$Y960, "#N/A")=14,TRUE,FALSE))</f>
        <v>0</v>
      </c>
      <c r="S961" t="b">
        <f>AND(COUNTIF('Master list(no salts, metals)'!S960,"&lt;=1"),IF(COUNTIF('Master list(no salts, metals)'!$K960:$Y960, "#N/A")=14,TRUE,FALSE))</f>
        <v>0</v>
      </c>
      <c r="T961" t="b">
        <f>AND(COUNTIF('Master list(no salts, metals)'!T960,"&lt;=1"),IF(COUNTIF('Master list(no salts, metals)'!$K960:$Y960, "#N/A")=14,TRUE,FALSE))</f>
        <v>0</v>
      </c>
      <c r="U961" t="b">
        <f>AND(COUNTIF('Master list(no salts, metals)'!U960,"&lt;=1"),IF(COUNTIF('Master list(no salts, metals)'!$K960:$Y960, "#N/A")=14,TRUE,FALSE))</f>
        <v>0</v>
      </c>
      <c r="V961" t="b">
        <f>AND(COUNTIF('Master list(no salts, metals)'!V960,"&lt;=1"),IF(COUNTIF('Master list(no salts, metals)'!$K960:$Y960, "#N/A")=14,TRUE,FALSE))</f>
        <v>0</v>
      </c>
      <c r="W961" t="b">
        <f>AND(COUNTIF('Master list(no salts, metals)'!W960,"&lt;=1"),IF(COUNTIF('Master list(no salts, metals)'!$K960:$Y960, "#N/A")=14,TRUE,FALSE))</f>
        <v>0</v>
      </c>
      <c r="X961" t="b">
        <f>AND(COUNTIF('Master list(no salts, metals)'!X960,"&lt;=1"),IF(COUNTIF('Master list(no salts, metals)'!$K960:$Y960, "#N/A")=14,TRUE,FALSE))</f>
        <v>0</v>
      </c>
      <c r="Y961" t="b">
        <f>AND(COUNTIF('Master list(no salts, metals)'!Y960,"&lt;=1"),IF(COUNTIF('Master list(no salts, metals)'!$K960:$Y960, "#N/A")=14,TRUE,FALSE))</f>
        <v>0</v>
      </c>
    </row>
    <row r="962" spans="11:25" x14ac:dyDescent="0.25">
      <c r="K962" t="b">
        <f>AND(COUNTIF('Master list(no salts, metals)'!K961,"&lt;=1"),IF(COUNTIF('Master list(no salts, metals)'!$K961:$Y961, "#N/A")=14,TRUE,FALSE))</f>
        <v>0</v>
      </c>
      <c r="L962" t="b">
        <f>AND(COUNTIF('Master list(no salts, metals)'!L961,"&lt;=1"),IF(COUNTIF('Master list(no salts, metals)'!$K961:$Y961, "#N/A")=14,TRUE,FALSE))</f>
        <v>0</v>
      </c>
      <c r="M962" t="b">
        <f>AND(COUNTIF('Master list(no salts, metals)'!M961,"&lt;=1"),IF(COUNTIF('Master list(no salts, metals)'!$K961:$Y961, "#N/A")=14,TRUE,FALSE))</f>
        <v>0</v>
      </c>
      <c r="N962" t="b">
        <f>AND(COUNTIF('Master list(no salts, metals)'!N961,"&lt;=1"),IF(COUNTIF('Master list(no salts, metals)'!$K961:$Y961, "#N/A")=14,TRUE,FALSE))</f>
        <v>0</v>
      </c>
      <c r="O962" t="b">
        <f>AND(COUNTIF('Master list(no salts, metals)'!O961,"&lt;=1"),IF(COUNTIF('Master list(no salts, metals)'!$K961:$Y961, "#N/A")=14,TRUE,FALSE))</f>
        <v>0</v>
      </c>
      <c r="P962" t="b">
        <f>AND(COUNTIF('Master list(no salts, metals)'!P961,"&lt;=1"),IF(COUNTIF('Master list(no salts, metals)'!$K961:$Y961, "#N/A")=14,TRUE,FALSE))</f>
        <v>0</v>
      </c>
      <c r="Q962" t="b">
        <f>AND(COUNTIF('Master list(no salts, metals)'!Q961,"&lt;=1"),IF(COUNTIF('Master list(no salts, metals)'!$K961:$Y961, "#N/A")=14,TRUE,FALSE))</f>
        <v>0</v>
      </c>
      <c r="R962" t="b">
        <f>AND(COUNTIF('Master list(no salts, metals)'!R961,"&lt;=1"),IF(COUNTIF('Master list(no salts, metals)'!$K961:$Y961, "#N/A")=14,TRUE,FALSE))</f>
        <v>0</v>
      </c>
      <c r="S962" t="b">
        <f>AND(COUNTIF('Master list(no salts, metals)'!S961,"&lt;=1"),IF(COUNTIF('Master list(no salts, metals)'!$K961:$Y961, "#N/A")=14,TRUE,FALSE))</f>
        <v>0</v>
      </c>
      <c r="T962" t="b">
        <f>AND(COUNTIF('Master list(no salts, metals)'!T961,"&lt;=1"),IF(COUNTIF('Master list(no salts, metals)'!$K961:$Y961, "#N/A")=14,TRUE,FALSE))</f>
        <v>0</v>
      </c>
      <c r="U962" t="b">
        <f>AND(COUNTIF('Master list(no salts, metals)'!U961,"&lt;=1"),IF(COUNTIF('Master list(no salts, metals)'!$K961:$Y961, "#N/A")=14,TRUE,FALSE))</f>
        <v>0</v>
      </c>
      <c r="V962" t="b">
        <f>AND(COUNTIF('Master list(no salts, metals)'!V961,"&lt;=1"),IF(COUNTIF('Master list(no salts, metals)'!$K961:$Y961, "#N/A")=14,TRUE,FALSE))</f>
        <v>0</v>
      </c>
      <c r="W962" t="b">
        <f>AND(COUNTIF('Master list(no salts, metals)'!W961,"&lt;=1"),IF(COUNTIF('Master list(no salts, metals)'!$K961:$Y961, "#N/A")=14,TRUE,FALSE))</f>
        <v>0</v>
      </c>
      <c r="X962" t="b">
        <f>AND(COUNTIF('Master list(no salts, metals)'!X961,"&lt;=1"),IF(COUNTIF('Master list(no salts, metals)'!$K961:$Y961, "#N/A")=14,TRUE,FALSE))</f>
        <v>0</v>
      </c>
      <c r="Y962" t="b">
        <f>AND(COUNTIF('Master list(no salts, metals)'!Y961,"&lt;=1"),IF(COUNTIF('Master list(no salts, metals)'!$K961:$Y961, "#N/A")=14,TRUE,FALSE))</f>
        <v>0</v>
      </c>
    </row>
    <row r="963" spans="11:25" x14ac:dyDescent="0.25">
      <c r="K963" t="b">
        <f>AND(COUNTIF('Master list(no salts, metals)'!K962,"&lt;=1"),IF(COUNTIF('Master list(no salts, metals)'!$K962:$Y962, "#N/A")=14,TRUE,FALSE))</f>
        <v>0</v>
      </c>
      <c r="L963" t="b">
        <f>AND(COUNTIF('Master list(no salts, metals)'!L962,"&lt;=1"),IF(COUNTIF('Master list(no salts, metals)'!$K962:$Y962, "#N/A")=14,TRUE,FALSE))</f>
        <v>0</v>
      </c>
      <c r="M963" t="b">
        <f>AND(COUNTIF('Master list(no salts, metals)'!M962,"&lt;=1"),IF(COUNTIF('Master list(no salts, metals)'!$K962:$Y962, "#N/A")=14,TRUE,FALSE))</f>
        <v>0</v>
      </c>
      <c r="N963" t="b">
        <f>AND(COUNTIF('Master list(no salts, metals)'!N962,"&lt;=1"),IF(COUNTIF('Master list(no salts, metals)'!$K962:$Y962, "#N/A")=14,TRUE,FALSE))</f>
        <v>0</v>
      </c>
      <c r="O963" t="b">
        <f>AND(COUNTIF('Master list(no salts, metals)'!O962,"&lt;=1"),IF(COUNTIF('Master list(no salts, metals)'!$K962:$Y962, "#N/A")=14,TRUE,FALSE))</f>
        <v>0</v>
      </c>
      <c r="P963" t="b">
        <f>AND(COUNTIF('Master list(no salts, metals)'!P962,"&lt;=1"),IF(COUNTIF('Master list(no salts, metals)'!$K962:$Y962, "#N/A")=14,TRUE,FALSE))</f>
        <v>0</v>
      </c>
      <c r="Q963" t="b">
        <f>AND(COUNTIF('Master list(no salts, metals)'!Q962,"&lt;=1"),IF(COUNTIF('Master list(no salts, metals)'!$K962:$Y962, "#N/A")=14,TRUE,FALSE))</f>
        <v>0</v>
      </c>
      <c r="R963" t="b">
        <f>AND(COUNTIF('Master list(no salts, metals)'!R962,"&lt;=1"),IF(COUNTIF('Master list(no salts, metals)'!$K962:$Y962, "#N/A")=14,TRUE,FALSE))</f>
        <v>0</v>
      </c>
      <c r="S963" t="b">
        <f>AND(COUNTIF('Master list(no salts, metals)'!S962,"&lt;=1"),IF(COUNTIF('Master list(no salts, metals)'!$K962:$Y962, "#N/A")=14,TRUE,FALSE))</f>
        <v>0</v>
      </c>
      <c r="T963" t="b">
        <f>AND(COUNTIF('Master list(no salts, metals)'!T962,"&lt;=1"),IF(COUNTIF('Master list(no salts, metals)'!$K962:$Y962, "#N/A")=14,TRUE,FALSE))</f>
        <v>1</v>
      </c>
      <c r="U963" t="b">
        <f>AND(COUNTIF('Master list(no salts, metals)'!U962,"&lt;=1"),IF(COUNTIF('Master list(no salts, metals)'!$K962:$Y962, "#N/A")=14,TRUE,FALSE))</f>
        <v>0</v>
      </c>
      <c r="V963" t="b">
        <f>AND(COUNTIF('Master list(no salts, metals)'!V962,"&lt;=1"),IF(COUNTIF('Master list(no salts, metals)'!$K962:$Y962, "#N/A")=14,TRUE,FALSE))</f>
        <v>0</v>
      </c>
      <c r="W963" t="b">
        <f>AND(COUNTIF('Master list(no salts, metals)'!W962,"&lt;=1"),IF(COUNTIF('Master list(no salts, metals)'!$K962:$Y962, "#N/A")=14,TRUE,FALSE))</f>
        <v>0</v>
      </c>
      <c r="X963" t="b">
        <f>AND(COUNTIF('Master list(no salts, metals)'!X962,"&lt;=1"),IF(COUNTIF('Master list(no salts, metals)'!$K962:$Y962, "#N/A")=14,TRUE,FALSE))</f>
        <v>0</v>
      </c>
      <c r="Y963" t="b">
        <f>AND(COUNTIF('Master list(no salts, metals)'!Y962,"&lt;=1"),IF(COUNTIF('Master list(no salts, metals)'!$K962:$Y962, "#N/A")=14,TRUE,FALSE))</f>
        <v>0</v>
      </c>
    </row>
    <row r="964" spans="11:25" x14ac:dyDescent="0.25">
      <c r="K964" t="b">
        <f>AND(COUNTIF('Master list(no salts, metals)'!K963,"&lt;=1"),IF(COUNTIF('Master list(no salts, metals)'!$K963:$Y963, "#N/A")=14,TRUE,FALSE))</f>
        <v>0</v>
      </c>
      <c r="L964" t="b">
        <f>AND(COUNTIF('Master list(no salts, metals)'!L963,"&lt;=1"),IF(COUNTIF('Master list(no salts, metals)'!$K963:$Y963, "#N/A")=14,TRUE,FALSE))</f>
        <v>0</v>
      </c>
      <c r="M964" t="b">
        <f>AND(COUNTIF('Master list(no salts, metals)'!M963,"&lt;=1"),IF(COUNTIF('Master list(no salts, metals)'!$K963:$Y963, "#N/A")=14,TRUE,FALSE))</f>
        <v>0</v>
      </c>
      <c r="N964" t="b">
        <f>AND(COUNTIF('Master list(no salts, metals)'!N963,"&lt;=1"),IF(COUNTIF('Master list(no salts, metals)'!$K963:$Y963, "#N/A")=14,TRUE,FALSE))</f>
        <v>0</v>
      </c>
      <c r="O964" t="b">
        <f>AND(COUNTIF('Master list(no salts, metals)'!O963,"&lt;=1"),IF(COUNTIF('Master list(no salts, metals)'!$K963:$Y963, "#N/A")=14,TRUE,FALSE))</f>
        <v>0</v>
      </c>
      <c r="P964" t="b">
        <f>AND(COUNTIF('Master list(no salts, metals)'!P963,"&lt;=1"),IF(COUNTIF('Master list(no salts, metals)'!$K963:$Y963, "#N/A")=14,TRUE,FALSE))</f>
        <v>0</v>
      </c>
      <c r="Q964" t="b">
        <f>AND(COUNTIF('Master list(no salts, metals)'!Q963,"&lt;=1"),IF(COUNTIF('Master list(no salts, metals)'!$K963:$Y963, "#N/A")=14,TRUE,FALSE))</f>
        <v>0</v>
      </c>
      <c r="R964" t="b">
        <f>AND(COUNTIF('Master list(no salts, metals)'!R963,"&lt;=1"),IF(COUNTIF('Master list(no salts, metals)'!$K963:$Y963, "#N/A")=14,TRUE,FALSE))</f>
        <v>0</v>
      </c>
      <c r="S964" t="b">
        <f>AND(COUNTIF('Master list(no salts, metals)'!S963,"&lt;=1"),IF(COUNTIF('Master list(no salts, metals)'!$K963:$Y963, "#N/A")=14,TRUE,FALSE))</f>
        <v>0</v>
      </c>
      <c r="T964" t="b">
        <f>AND(COUNTIF('Master list(no salts, metals)'!T963,"&lt;=1"),IF(COUNTIF('Master list(no salts, metals)'!$K963:$Y963, "#N/A")=14,TRUE,FALSE))</f>
        <v>0</v>
      </c>
      <c r="U964" t="b">
        <f>AND(COUNTIF('Master list(no salts, metals)'!U963,"&lt;=1"),IF(COUNTIF('Master list(no salts, metals)'!$K963:$Y963, "#N/A")=14,TRUE,FALSE))</f>
        <v>0</v>
      </c>
      <c r="V964" t="b">
        <f>AND(COUNTIF('Master list(no salts, metals)'!V963,"&lt;=1"),IF(COUNTIF('Master list(no salts, metals)'!$K963:$Y963, "#N/A")=14,TRUE,FALSE))</f>
        <v>0</v>
      </c>
      <c r="W964" t="b">
        <f>AND(COUNTIF('Master list(no salts, metals)'!W963,"&lt;=1"),IF(COUNTIF('Master list(no salts, metals)'!$K963:$Y963, "#N/A")=14,TRUE,FALSE))</f>
        <v>0</v>
      </c>
      <c r="X964" t="b">
        <f>AND(COUNTIF('Master list(no salts, metals)'!X963,"&lt;=1"),IF(COUNTIF('Master list(no salts, metals)'!$K963:$Y963, "#N/A")=14,TRUE,FALSE))</f>
        <v>0</v>
      </c>
      <c r="Y964" t="b">
        <f>AND(COUNTIF('Master list(no salts, metals)'!Y963,"&lt;=1"),IF(COUNTIF('Master list(no salts, metals)'!$K963:$Y963, "#N/A")=14,TRUE,FALSE))</f>
        <v>0</v>
      </c>
    </row>
    <row r="965" spans="11:25" x14ac:dyDescent="0.25">
      <c r="K965" t="b">
        <f>AND(COUNTIF('Master list(no salts, metals)'!K964,"&lt;=1"),IF(COUNTIF('Master list(no salts, metals)'!$K964:$Y964, "#N/A")=14,TRUE,FALSE))</f>
        <v>0</v>
      </c>
      <c r="L965" t="b">
        <f>AND(COUNTIF('Master list(no salts, metals)'!L964,"&lt;=1"),IF(COUNTIF('Master list(no salts, metals)'!$K964:$Y964, "#N/A")=14,TRUE,FALSE))</f>
        <v>0</v>
      </c>
      <c r="M965" t="b">
        <f>AND(COUNTIF('Master list(no salts, metals)'!M964,"&lt;=1"),IF(COUNTIF('Master list(no salts, metals)'!$K964:$Y964, "#N/A")=14,TRUE,FALSE))</f>
        <v>0</v>
      </c>
      <c r="N965" t="b">
        <f>AND(COUNTIF('Master list(no salts, metals)'!N964,"&lt;=1"),IF(COUNTIF('Master list(no salts, metals)'!$K964:$Y964, "#N/A")=14,TRUE,FALSE))</f>
        <v>0</v>
      </c>
      <c r="O965" t="b">
        <f>AND(COUNTIF('Master list(no salts, metals)'!O964,"&lt;=1"),IF(COUNTIF('Master list(no salts, metals)'!$K964:$Y964, "#N/A")=14,TRUE,FALSE))</f>
        <v>0</v>
      </c>
      <c r="P965" t="b">
        <f>AND(COUNTIF('Master list(no salts, metals)'!P964,"&lt;=1"),IF(COUNTIF('Master list(no salts, metals)'!$K964:$Y964, "#N/A")=14,TRUE,FALSE))</f>
        <v>0</v>
      </c>
      <c r="Q965" t="b">
        <f>AND(COUNTIF('Master list(no salts, metals)'!Q964,"&lt;=1"),IF(COUNTIF('Master list(no salts, metals)'!$K964:$Y964, "#N/A")=14,TRUE,FALSE))</f>
        <v>0</v>
      </c>
      <c r="R965" t="b">
        <f>AND(COUNTIF('Master list(no salts, metals)'!R964,"&lt;=1"),IF(COUNTIF('Master list(no salts, metals)'!$K964:$Y964, "#N/A")=14,TRUE,FALSE))</f>
        <v>0</v>
      </c>
      <c r="S965" t="b">
        <f>AND(COUNTIF('Master list(no salts, metals)'!S964,"&lt;=1"),IF(COUNTIF('Master list(no salts, metals)'!$K964:$Y964, "#N/A")=14,TRUE,FALSE))</f>
        <v>0</v>
      </c>
      <c r="T965" t="b">
        <f>AND(COUNTIF('Master list(no salts, metals)'!T964,"&lt;=1"),IF(COUNTIF('Master list(no salts, metals)'!$K964:$Y964, "#N/A")=14,TRUE,FALSE))</f>
        <v>1</v>
      </c>
      <c r="U965" t="b">
        <f>AND(COUNTIF('Master list(no salts, metals)'!U964,"&lt;=1"),IF(COUNTIF('Master list(no salts, metals)'!$K964:$Y964, "#N/A")=14,TRUE,FALSE))</f>
        <v>0</v>
      </c>
      <c r="V965" t="b">
        <f>AND(COUNTIF('Master list(no salts, metals)'!V964,"&lt;=1"),IF(COUNTIF('Master list(no salts, metals)'!$K964:$Y964, "#N/A")=14,TRUE,FALSE))</f>
        <v>0</v>
      </c>
      <c r="W965" t="b">
        <f>AND(COUNTIF('Master list(no salts, metals)'!W964,"&lt;=1"),IF(COUNTIF('Master list(no salts, metals)'!$K964:$Y964, "#N/A")=14,TRUE,FALSE))</f>
        <v>0</v>
      </c>
      <c r="X965" t="b">
        <f>AND(COUNTIF('Master list(no salts, metals)'!X964,"&lt;=1"),IF(COUNTIF('Master list(no salts, metals)'!$K964:$Y964, "#N/A")=14,TRUE,FALSE))</f>
        <v>0</v>
      </c>
      <c r="Y965" t="b">
        <f>AND(COUNTIF('Master list(no salts, metals)'!Y964,"&lt;=1"),IF(COUNTIF('Master list(no salts, metals)'!$K964:$Y964, "#N/A")=14,TRUE,FALSE))</f>
        <v>0</v>
      </c>
    </row>
    <row r="966" spans="11:25" x14ac:dyDescent="0.25">
      <c r="K966" t="b">
        <f>AND(COUNTIF('Master list(no salts, metals)'!K965,"&lt;=1"),IF(COUNTIF('Master list(no salts, metals)'!$K965:$Y965, "#N/A")=14,TRUE,FALSE))</f>
        <v>0</v>
      </c>
      <c r="L966" t="b">
        <f>AND(COUNTIF('Master list(no salts, metals)'!L965,"&lt;=1"),IF(COUNTIF('Master list(no salts, metals)'!$K965:$Y965, "#N/A")=14,TRUE,FALSE))</f>
        <v>0</v>
      </c>
      <c r="M966" t="b">
        <f>AND(COUNTIF('Master list(no salts, metals)'!M965,"&lt;=1"),IF(COUNTIF('Master list(no salts, metals)'!$K965:$Y965, "#N/A")=14,TRUE,FALSE))</f>
        <v>0</v>
      </c>
      <c r="N966" t="b">
        <f>AND(COUNTIF('Master list(no salts, metals)'!N965,"&lt;=1"),IF(COUNTIF('Master list(no salts, metals)'!$K965:$Y965, "#N/A")=14,TRUE,FALSE))</f>
        <v>0</v>
      </c>
      <c r="O966" t="b">
        <f>AND(COUNTIF('Master list(no salts, metals)'!O965,"&lt;=1"),IF(COUNTIF('Master list(no salts, metals)'!$K965:$Y965, "#N/A")=14,TRUE,FALSE))</f>
        <v>0</v>
      </c>
      <c r="P966" t="b">
        <f>AND(COUNTIF('Master list(no salts, metals)'!P965,"&lt;=1"),IF(COUNTIF('Master list(no salts, metals)'!$K965:$Y965, "#N/A")=14,TRUE,FALSE))</f>
        <v>0</v>
      </c>
      <c r="Q966" t="b">
        <f>AND(COUNTIF('Master list(no salts, metals)'!Q965,"&lt;=1"),IF(COUNTIF('Master list(no salts, metals)'!$K965:$Y965, "#N/A")=14,TRUE,FALSE))</f>
        <v>0</v>
      </c>
      <c r="R966" t="b">
        <f>AND(COUNTIF('Master list(no salts, metals)'!R965,"&lt;=1"),IF(COUNTIF('Master list(no salts, metals)'!$K965:$Y965, "#N/A")=14,TRUE,FALSE))</f>
        <v>0</v>
      </c>
      <c r="S966" t="b">
        <f>AND(COUNTIF('Master list(no salts, metals)'!S965,"&lt;=1"),IF(COUNTIF('Master list(no salts, metals)'!$K965:$Y965, "#N/A")=14,TRUE,FALSE))</f>
        <v>0</v>
      </c>
      <c r="T966" t="b">
        <f>AND(COUNTIF('Master list(no salts, metals)'!T965,"&lt;=1"),IF(COUNTIF('Master list(no salts, metals)'!$K965:$Y965, "#N/A")=14,TRUE,FALSE))</f>
        <v>0</v>
      </c>
      <c r="U966" t="b">
        <f>AND(COUNTIF('Master list(no salts, metals)'!U965,"&lt;=1"),IF(COUNTIF('Master list(no salts, metals)'!$K965:$Y965, "#N/A")=14,TRUE,FALSE))</f>
        <v>0</v>
      </c>
      <c r="V966" t="b">
        <f>AND(COUNTIF('Master list(no salts, metals)'!V965,"&lt;=1"),IF(COUNTIF('Master list(no salts, metals)'!$K965:$Y965, "#N/A")=14,TRUE,FALSE))</f>
        <v>0</v>
      </c>
      <c r="W966" t="b">
        <f>AND(COUNTIF('Master list(no salts, metals)'!W965,"&lt;=1"),IF(COUNTIF('Master list(no salts, metals)'!$K965:$Y965, "#N/A")=14,TRUE,FALSE))</f>
        <v>0</v>
      </c>
      <c r="X966" t="b">
        <f>AND(COUNTIF('Master list(no salts, metals)'!X965,"&lt;=1"),IF(COUNTIF('Master list(no salts, metals)'!$K965:$Y965, "#N/A")=14,TRUE,FALSE))</f>
        <v>1</v>
      </c>
      <c r="Y966" t="b">
        <f>AND(COUNTIF('Master list(no salts, metals)'!Y965,"&lt;=1"),IF(COUNTIF('Master list(no salts, metals)'!$K965:$Y965, "#N/A")=14,TRUE,FALSE))</f>
        <v>0</v>
      </c>
    </row>
    <row r="967" spans="11:25" x14ac:dyDescent="0.25">
      <c r="K967" t="b">
        <f>AND(COUNTIF('Master list(no salts, metals)'!K966,"&lt;=1"),IF(COUNTIF('Master list(no salts, metals)'!$K966:$Y966, "#N/A")=14,TRUE,FALSE))</f>
        <v>0</v>
      </c>
      <c r="L967" t="b">
        <f>AND(COUNTIF('Master list(no salts, metals)'!L966,"&lt;=1"),IF(COUNTIF('Master list(no salts, metals)'!$K966:$Y966, "#N/A")=14,TRUE,FALSE))</f>
        <v>0</v>
      </c>
      <c r="M967" t="b">
        <f>AND(COUNTIF('Master list(no salts, metals)'!M966,"&lt;=1"),IF(COUNTIF('Master list(no salts, metals)'!$K966:$Y966, "#N/A")=14,TRUE,FALSE))</f>
        <v>0</v>
      </c>
      <c r="N967" t="b">
        <f>AND(COUNTIF('Master list(no salts, metals)'!N966,"&lt;=1"),IF(COUNTIF('Master list(no salts, metals)'!$K966:$Y966, "#N/A")=14,TRUE,FALSE))</f>
        <v>0</v>
      </c>
      <c r="O967" t="b">
        <f>AND(COUNTIF('Master list(no salts, metals)'!O966,"&lt;=1"),IF(COUNTIF('Master list(no salts, metals)'!$K966:$Y966, "#N/A")=14,TRUE,FALSE))</f>
        <v>0</v>
      </c>
      <c r="P967" t="b">
        <f>AND(COUNTIF('Master list(no salts, metals)'!P966,"&lt;=1"),IF(COUNTIF('Master list(no salts, metals)'!$K966:$Y966, "#N/A")=14,TRUE,FALSE))</f>
        <v>0</v>
      </c>
      <c r="Q967" t="b">
        <f>AND(COUNTIF('Master list(no salts, metals)'!Q966,"&lt;=1"),IF(COUNTIF('Master list(no salts, metals)'!$K966:$Y966, "#N/A")=14,TRUE,FALSE))</f>
        <v>0</v>
      </c>
      <c r="R967" t="b">
        <f>AND(COUNTIF('Master list(no salts, metals)'!R966,"&lt;=1"),IF(COUNTIF('Master list(no salts, metals)'!$K966:$Y966, "#N/A")=14,TRUE,FALSE))</f>
        <v>0</v>
      </c>
      <c r="S967" t="b">
        <f>AND(COUNTIF('Master list(no salts, metals)'!S966,"&lt;=1"),IF(COUNTIF('Master list(no salts, metals)'!$K966:$Y966, "#N/A")=14,TRUE,FALSE))</f>
        <v>0</v>
      </c>
      <c r="T967" t="b">
        <f>AND(COUNTIF('Master list(no salts, metals)'!T966,"&lt;=1"),IF(COUNTIF('Master list(no salts, metals)'!$K966:$Y966, "#N/A")=14,TRUE,FALSE))</f>
        <v>0</v>
      </c>
      <c r="U967" t="b">
        <f>AND(COUNTIF('Master list(no salts, metals)'!U966,"&lt;=1"),IF(COUNTIF('Master list(no salts, metals)'!$K966:$Y966, "#N/A")=14,TRUE,FALSE))</f>
        <v>0</v>
      </c>
      <c r="V967" t="b">
        <f>AND(COUNTIF('Master list(no salts, metals)'!V966,"&lt;=1"),IF(COUNTIF('Master list(no salts, metals)'!$K966:$Y966, "#N/A")=14,TRUE,FALSE))</f>
        <v>0</v>
      </c>
      <c r="W967" t="b">
        <f>AND(COUNTIF('Master list(no salts, metals)'!W966,"&lt;=1"),IF(COUNTIF('Master list(no salts, metals)'!$K966:$Y966, "#N/A")=14,TRUE,FALSE))</f>
        <v>1</v>
      </c>
      <c r="X967" t="b">
        <f>AND(COUNTIF('Master list(no salts, metals)'!X966,"&lt;=1"),IF(COUNTIF('Master list(no salts, metals)'!$K966:$Y966, "#N/A")=14,TRUE,FALSE))</f>
        <v>0</v>
      </c>
      <c r="Y967" t="b">
        <f>AND(COUNTIF('Master list(no salts, metals)'!Y966,"&lt;=1"),IF(COUNTIF('Master list(no salts, metals)'!$K966:$Y966, "#N/A")=14,TRUE,FALSE))</f>
        <v>0</v>
      </c>
    </row>
    <row r="968" spans="11:25" x14ac:dyDescent="0.25">
      <c r="K968" t="b">
        <f>AND(COUNTIF('Master list(no salts, metals)'!K967,"&lt;=1"),IF(COUNTIF('Master list(no salts, metals)'!$K967:$Y967, "#N/A")=14,TRUE,FALSE))</f>
        <v>0</v>
      </c>
      <c r="L968" t="b">
        <f>AND(COUNTIF('Master list(no salts, metals)'!L967,"&lt;=1"),IF(COUNTIF('Master list(no salts, metals)'!$K967:$Y967, "#N/A")=14,TRUE,FALSE))</f>
        <v>0</v>
      </c>
      <c r="M968" t="b">
        <f>AND(COUNTIF('Master list(no salts, metals)'!M967,"&lt;=1"),IF(COUNTIF('Master list(no salts, metals)'!$K967:$Y967, "#N/A")=14,TRUE,FALSE))</f>
        <v>0</v>
      </c>
      <c r="N968" t="b">
        <f>AND(COUNTIF('Master list(no salts, metals)'!N967,"&lt;=1"),IF(COUNTIF('Master list(no salts, metals)'!$K967:$Y967, "#N/A")=14,TRUE,FALSE))</f>
        <v>0</v>
      </c>
      <c r="O968" t="b">
        <f>AND(COUNTIF('Master list(no salts, metals)'!O967,"&lt;=1"),IF(COUNTIF('Master list(no salts, metals)'!$K967:$Y967, "#N/A")=14,TRUE,FALSE))</f>
        <v>0</v>
      </c>
      <c r="P968" t="b">
        <f>AND(COUNTIF('Master list(no salts, metals)'!P967,"&lt;=1"),IF(COUNTIF('Master list(no salts, metals)'!$K967:$Y967, "#N/A")=14,TRUE,FALSE))</f>
        <v>0</v>
      </c>
      <c r="Q968" t="b">
        <f>AND(COUNTIF('Master list(no salts, metals)'!Q967,"&lt;=1"),IF(COUNTIF('Master list(no salts, metals)'!$K967:$Y967, "#N/A")=14,TRUE,FALSE))</f>
        <v>0</v>
      </c>
      <c r="R968" t="b">
        <f>AND(COUNTIF('Master list(no salts, metals)'!R967,"&lt;=1"),IF(COUNTIF('Master list(no salts, metals)'!$K967:$Y967, "#N/A")=14,TRUE,FALSE))</f>
        <v>0</v>
      </c>
      <c r="S968" t="b">
        <f>AND(COUNTIF('Master list(no salts, metals)'!S967,"&lt;=1"),IF(COUNTIF('Master list(no salts, metals)'!$K967:$Y967, "#N/A")=14,TRUE,FALSE))</f>
        <v>0</v>
      </c>
      <c r="T968" t="b">
        <f>AND(COUNTIF('Master list(no salts, metals)'!T967,"&lt;=1"),IF(COUNTIF('Master list(no salts, metals)'!$K967:$Y967, "#N/A")=14,TRUE,FALSE))</f>
        <v>0</v>
      </c>
      <c r="U968" t="b">
        <f>AND(COUNTIF('Master list(no salts, metals)'!U967,"&lt;=1"),IF(COUNTIF('Master list(no salts, metals)'!$K967:$Y967, "#N/A")=14,TRUE,FALSE))</f>
        <v>0</v>
      </c>
      <c r="V968" t="b">
        <f>AND(COUNTIF('Master list(no salts, metals)'!V967,"&lt;=1"),IF(COUNTIF('Master list(no salts, metals)'!$K967:$Y967, "#N/A")=14,TRUE,FALSE))</f>
        <v>0</v>
      </c>
      <c r="W968" t="b">
        <f>AND(COUNTIF('Master list(no salts, metals)'!W967,"&lt;=1"),IF(COUNTIF('Master list(no salts, metals)'!$K967:$Y967, "#N/A")=14,TRUE,FALSE))</f>
        <v>0</v>
      </c>
      <c r="X968" t="b">
        <f>AND(COUNTIF('Master list(no salts, metals)'!X967,"&lt;=1"),IF(COUNTIF('Master list(no salts, metals)'!$K967:$Y967, "#N/A")=14,TRUE,FALSE))</f>
        <v>0</v>
      </c>
      <c r="Y968" t="b">
        <f>AND(COUNTIF('Master list(no salts, metals)'!Y967,"&lt;=1"),IF(COUNTIF('Master list(no salts, metals)'!$K967:$Y967, "#N/A")=14,TRUE,FALSE))</f>
        <v>1</v>
      </c>
    </row>
    <row r="969" spans="11:25" x14ac:dyDescent="0.25">
      <c r="K969" t="b">
        <f>AND(COUNTIF('Master list(no salts, metals)'!K968,"&lt;=1"),IF(COUNTIF('Master list(no salts, metals)'!$K968:$Y968, "#N/A")=14,TRUE,FALSE))</f>
        <v>0</v>
      </c>
      <c r="L969" t="b">
        <f>AND(COUNTIF('Master list(no salts, metals)'!L968,"&lt;=1"),IF(COUNTIF('Master list(no salts, metals)'!$K968:$Y968, "#N/A")=14,TRUE,FALSE))</f>
        <v>0</v>
      </c>
      <c r="M969" t="b">
        <f>AND(COUNTIF('Master list(no salts, metals)'!M968,"&lt;=1"),IF(COUNTIF('Master list(no salts, metals)'!$K968:$Y968, "#N/A")=14,TRUE,FALSE))</f>
        <v>0</v>
      </c>
      <c r="N969" t="b">
        <f>AND(COUNTIF('Master list(no salts, metals)'!N968,"&lt;=1"),IF(COUNTIF('Master list(no salts, metals)'!$K968:$Y968, "#N/A")=14,TRUE,FALSE))</f>
        <v>0</v>
      </c>
      <c r="O969" t="b">
        <f>AND(COUNTIF('Master list(no salts, metals)'!O968,"&lt;=1"),IF(COUNTIF('Master list(no salts, metals)'!$K968:$Y968, "#N/A")=14,TRUE,FALSE))</f>
        <v>0</v>
      </c>
      <c r="P969" t="b">
        <f>AND(COUNTIF('Master list(no salts, metals)'!P968,"&lt;=1"),IF(COUNTIF('Master list(no salts, metals)'!$K968:$Y968, "#N/A")=14,TRUE,FALSE))</f>
        <v>0</v>
      </c>
      <c r="Q969" t="b">
        <f>AND(COUNTIF('Master list(no salts, metals)'!Q968,"&lt;=1"),IF(COUNTIF('Master list(no salts, metals)'!$K968:$Y968, "#N/A")=14,TRUE,FALSE))</f>
        <v>0</v>
      </c>
      <c r="R969" t="b">
        <f>AND(COUNTIF('Master list(no salts, metals)'!R968,"&lt;=1"),IF(COUNTIF('Master list(no salts, metals)'!$K968:$Y968, "#N/A")=14,TRUE,FALSE))</f>
        <v>0</v>
      </c>
      <c r="S969" t="b">
        <f>AND(COUNTIF('Master list(no salts, metals)'!S968,"&lt;=1"),IF(COUNTIF('Master list(no salts, metals)'!$K968:$Y968, "#N/A")=14,TRUE,FALSE))</f>
        <v>0</v>
      </c>
      <c r="T969" t="b">
        <f>AND(COUNTIF('Master list(no salts, metals)'!T968,"&lt;=1"),IF(COUNTIF('Master list(no salts, metals)'!$K968:$Y968, "#N/A")=14,TRUE,FALSE))</f>
        <v>0</v>
      </c>
      <c r="U969" t="b">
        <f>AND(COUNTIF('Master list(no salts, metals)'!U968,"&lt;=1"),IF(COUNTIF('Master list(no salts, metals)'!$K968:$Y968, "#N/A")=14,TRUE,FALSE))</f>
        <v>0</v>
      </c>
      <c r="V969" t="b">
        <f>AND(COUNTIF('Master list(no salts, metals)'!V968,"&lt;=1"),IF(COUNTIF('Master list(no salts, metals)'!$K968:$Y968, "#N/A")=14,TRUE,FALSE))</f>
        <v>0</v>
      </c>
      <c r="W969" t="b">
        <f>AND(COUNTIF('Master list(no salts, metals)'!W968,"&lt;=1"),IF(COUNTIF('Master list(no salts, metals)'!$K968:$Y968, "#N/A")=14,TRUE,FALSE))</f>
        <v>1</v>
      </c>
      <c r="X969" t="b">
        <f>AND(COUNTIF('Master list(no salts, metals)'!X968,"&lt;=1"),IF(COUNTIF('Master list(no salts, metals)'!$K968:$Y968, "#N/A")=14,TRUE,FALSE))</f>
        <v>0</v>
      </c>
      <c r="Y969" t="b">
        <f>AND(COUNTIF('Master list(no salts, metals)'!Y968,"&lt;=1"),IF(COUNTIF('Master list(no salts, metals)'!$K968:$Y968, "#N/A")=14,TRUE,FALSE))</f>
        <v>0</v>
      </c>
    </row>
    <row r="970" spans="11:25" x14ac:dyDescent="0.25">
      <c r="K970" t="b">
        <f>AND(COUNTIF('Master list(no salts, metals)'!K969,"&lt;=1"),IF(COUNTIF('Master list(no salts, metals)'!$K969:$Y969, "#N/A")=14,TRUE,FALSE))</f>
        <v>0</v>
      </c>
      <c r="L970" t="b">
        <f>AND(COUNTIF('Master list(no salts, metals)'!L969,"&lt;=1"),IF(COUNTIF('Master list(no salts, metals)'!$K969:$Y969, "#N/A")=14,TRUE,FALSE))</f>
        <v>0</v>
      </c>
      <c r="M970" t="b">
        <f>AND(COUNTIF('Master list(no salts, metals)'!M969,"&lt;=1"),IF(COUNTIF('Master list(no salts, metals)'!$K969:$Y969, "#N/A")=14,TRUE,FALSE))</f>
        <v>0</v>
      </c>
      <c r="N970" t="b">
        <f>AND(COUNTIF('Master list(no salts, metals)'!N969,"&lt;=1"),IF(COUNTIF('Master list(no salts, metals)'!$K969:$Y969, "#N/A")=14,TRUE,FALSE))</f>
        <v>0</v>
      </c>
      <c r="O970" t="b">
        <f>AND(COUNTIF('Master list(no salts, metals)'!O969,"&lt;=1"),IF(COUNTIF('Master list(no salts, metals)'!$K969:$Y969, "#N/A")=14,TRUE,FALSE))</f>
        <v>0</v>
      </c>
      <c r="P970" t="b">
        <f>AND(COUNTIF('Master list(no salts, metals)'!P969,"&lt;=1"),IF(COUNTIF('Master list(no salts, metals)'!$K969:$Y969, "#N/A")=14,TRUE,FALSE))</f>
        <v>0</v>
      </c>
      <c r="Q970" t="b">
        <f>AND(COUNTIF('Master list(no salts, metals)'!Q969,"&lt;=1"),IF(COUNTIF('Master list(no salts, metals)'!$K969:$Y969, "#N/A")=14,TRUE,FALSE))</f>
        <v>0</v>
      </c>
      <c r="R970" t="b">
        <f>AND(COUNTIF('Master list(no salts, metals)'!R969,"&lt;=1"),IF(COUNTIF('Master list(no salts, metals)'!$K969:$Y969, "#N/A")=14,TRUE,FALSE))</f>
        <v>0</v>
      </c>
      <c r="S970" t="b">
        <f>AND(COUNTIF('Master list(no salts, metals)'!S969,"&lt;=1"),IF(COUNTIF('Master list(no salts, metals)'!$K969:$Y969, "#N/A")=14,TRUE,FALSE))</f>
        <v>0</v>
      </c>
      <c r="T970" t="b">
        <f>AND(COUNTIF('Master list(no salts, metals)'!T969,"&lt;=1"),IF(COUNTIF('Master list(no salts, metals)'!$K969:$Y969, "#N/A")=14,TRUE,FALSE))</f>
        <v>0</v>
      </c>
      <c r="U970" t="b">
        <f>AND(COUNTIF('Master list(no salts, metals)'!U969,"&lt;=1"),IF(COUNTIF('Master list(no salts, metals)'!$K969:$Y969, "#N/A")=14,TRUE,FALSE))</f>
        <v>0</v>
      </c>
      <c r="V970" t="b">
        <f>AND(COUNTIF('Master list(no salts, metals)'!V969,"&lt;=1"),IF(COUNTIF('Master list(no salts, metals)'!$K969:$Y969, "#N/A")=14,TRUE,FALSE))</f>
        <v>0</v>
      </c>
      <c r="W970" t="b">
        <f>AND(COUNTIF('Master list(no salts, metals)'!W969,"&lt;=1"),IF(COUNTIF('Master list(no salts, metals)'!$K969:$Y969, "#N/A")=14,TRUE,FALSE))</f>
        <v>1</v>
      </c>
      <c r="X970" t="b">
        <f>AND(COUNTIF('Master list(no salts, metals)'!X969,"&lt;=1"),IF(COUNTIF('Master list(no salts, metals)'!$K969:$Y969, "#N/A")=14,TRUE,FALSE))</f>
        <v>0</v>
      </c>
      <c r="Y970" t="b">
        <f>AND(COUNTIF('Master list(no salts, metals)'!Y969,"&lt;=1"),IF(COUNTIF('Master list(no salts, metals)'!$K969:$Y969, "#N/A")=14,TRUE,FALSE))</f>
        <v>0</v>
      </c>
    </row>
    <row r="971" spans="11:25" x14ac:dyDescent="0.25">
      <c r="K971" t="b">
        <f>AND(COUNTIF('Master list(no salts, metals)'!K970,"&lt;=1"),IF(COUNTIF('Master list(no salts, metals)'!$K970:$Y970, "#N/A")=14,TRUE,FALSE))</f>
        <v>0</v>
      </c>
      <c r="L971" t="b">
        <f>AND(COUNTIF('Master list(no salts, metals)'!L970,"&lt;=1"),IF(COUNTIF('Master list(no salts, metals)'!$K970:$Y970, "#N/A")=14,TRUE,FALSE))</f>
        <v>0</v>
      </c>
      <c r="M971" t="b">
        <f>AND(COUNTIF('Master list(no salts, metals)'!M970,"&lt;=1"),IF(COUNTIF('Master list(no salts, metals)'!$K970:$Y970, "#N/A")=14,TRUE,FALSE))</f>
        <v>0</v>
      </c>
      <c r="N971" t="b">
        <f>AND(COUNTIF('Master list(no salts, metals)'!N970,"&lt;=1"),IF(COUNTIF('Master list(no salts, metals)'!$K970:$Y970, "#N/A")=14,TRUE,FALSE))</f>
        <v>0</v>
      </c>
      <c r="O971" t="b">
        <f>AND(COUNTIF('Master list(no salts, metals)'!O970,"&lt;=1"),IF(COUNTIF('Master list(no salts, metals)'!$K970:$Y970, "#N/A")=14,TRUE,FALSE))</f>
        <v>0</v>
      </c>
      <c r="P971" t="b">
        <f>AND(COUNTIF('Master list(no salts, metals)'!P970,"&lt;=1"),IF(COUNTIF('Master list(no salts, metals)'!$K970:$Y970, "#N/A")=14,TRUE,FALSE))</f>
        <v>0</v>
      </c>
      <c r="Q971" t="b">
        <f>AND(COUNTIF('Master list(no salts, metals)'!Q970,"&lt;=1"),IF(COUNTIF('Master list(no salts, metals)'!$K970:$Y970, "#N/A")=14,TRUE,FALSE))</f>
        <v>0</v>
      </c>
      <c r="R971" t="b">
        <f>AND(COUNTIF('Master list(no salts, metals)'!R970,"&lt;=1"),IF(COUNTIF('Master list(no salts, metals)'!$K970:$Y970, "#N/A")=14,TRUE,FALSE))</f>
        <v>0</v>
      </c>
      <c r="S971" t="b">
        <f>AND(COUNTIF('Master list(no salts, metals)'!S970,"&lt;=1"),IF(COUNTIF('Master list(no salts, metals)'!$K970:$Y970, "#N/A")=14,TRUE,FALSE))</f>
        <v>0</v>
      </c>
      <c r="T971" t="b">
        <f>AND(COUNTIF('Master list(no salts, metals)'!T970,"&lt;=1"),IF(COUNTIF('Master list(no salts, metals)'!$K970:$Y970, "#N/A")=14,TRUE,FALSE))</f>
        <v>1</v>
      </c>
      <c r="U971" t="b">
        <f>AND(COUNTIF('Master list(no salts, metals)'!U970,"&lt;=1"),IF(COUNTIF('Master list(no salts, metals)'!$K970:$Y970, "#N/A")=14,TRUE,FALSE))</f>
        <v>0</v>
      </c>
      <c r="V971" t="b">
        <f>AND(COUNTIF('Master list(no salts, metals)'!V970,"&lt;=1"),IF(COUNTIF('Master list(no salts, metals)'!$K970:$Y970, "#N/A")=14,TRUE,FALSE))</f>
        <v>0</v>
      </c>
      <c r="W971" t="b">
        <f>AND(COUNTIF('Master list(no salts, metals)'!W970,"&lt;=1"),IF(COUNTIF('Master list(no salts, metals)'!$K970:$Y970, "#N/A")=14,TRUE,FALSE))</f>
        <v>0</v>
      </c>
      <c r="X971" t="b">
        <f>AND(COUNTIF('Master list(no salts, metals)'!X970,"&lt;=1"),IF(COUNTIF('Master list(no salts, metals)'!$K970:$Y970, "#N/A")=14,TRUE,FALSE))</f>
        <v>0</v>
      </c>
      <c r="Y971" t="b">
        <f>AND(COUNTIF('Master list(no salts, metals)'!Y970,"&lt;=1"),IF(COUNTIF('Master list(no salts, metals)'!$K970:$Y970, "#N/A")=14,TRUE,FALSE))</f>
        <v>0</v>
      </c>
    </row>
    <row r="972" spans="11:25" x14ac:dyDescent="0.25">
      <c r="K972" t="b">
        <f>AND(COUNTIF('Master list(no salts, metals)'!K971,"&lt;=1"),IF(COUNTIF('Master list(no salts, metals)'!$K971:$Y971, "#N/A")=14,TRUE,FALSE))</f>
        <v>0</v>
      </c>
      <c r="L972" t="b">
        <f>AND(COUNTIF('Master list(no salts, metals)'!L971,"&lt;=1"),IF(COUNTIF('Master list(no salts, metals)'!$K971:$Y971, "#N/A")=14,TRUE,FALSE))</f>
        <v>0</v>
      </c>
      <c r="M972" t="b">
        <f>AND(COUNTIF('Master list(no salts, metals)'!M971,"&lt;=1"),IF(COUNTIF('Master list(no salts, metals)'!$K971:$Y971, "#N/A")=14,TRUE,FALSE))</f>
        <v>0</v>
      </c>
      <c r="N972" t="b">
        <f>AND(COUNTIF('Master list(no salts, metals)'!N971,"&lt;=1"),IF(COUNTIF('Master list(no salts, metals)'!$K971:$Y971, "#N/A")=14,TRUE,FALSE))</f>
        <v>0</v>
      </c>
      <c r="O972" t="b">
        <f>AND(COUNTIF('Master list(no salts, metals)'!O971,"&lt;=1"),IF(COUNTIF('Master list(no salts, metals)'!$K971:$Y971, "#N/A")=14,TRUE,FALSE))</f>
        <v>0</v>
      </c>
      <c r="P972" t="b">
        <f>AND(COUNTIF('Master list(no salts, metals)'!P971,"&lt;=1"),IF(COUNTIF('Master list(no salts, metals)'!$K971:$Y971, "#N/A")=14,TRUE,FALSE))</f>
        <v>0</v>
      </c>
      <c r="Q972" t="b">
        <f>AND(COUNTIF('Master list(no salts, metals)'!Q971,"&lt;=1"),IF(COUNTIF('Master list(no salts, metals)'!$K971:$Y971, "#N/A")=14,TRUE,FALSE))</f>
        <v>0</v>
      </c>
      <c r="R972" t="b">
        <f>AND(COUNTIF('Master list(no salts, metals)'!R971,"&lt;=1"),IF(COUNTIF('Master list(no salts, metals)'!$K971:$Y971, "#N/A")=14,TRUE,FALSE))</f>
        <v>0</v>
      </c>
      <c r="S972" t="b">
        <f>AND(COUNTIF('Master list(no salts, metals)'!S971,"&lt;=1"),IF(COUNTIF('Master list(no salts, metals)'!$K971:$Y971, "#N/A")=14,TRUE,FALSE))</f>
        <v>0</v>
      </c>
      <c r="T972" t="b">
        <f>AND(COUNTIF('Master list(no salts, metals)'!T971,"&lt;=1"),IF(COUNTIF('Master list(no salts, metals)'!$K971:$Y971, "#N/A")=14,TRUE,FALSE))</f>
        <v>0</v>
      </c>
      <c r="U972" t="b">
        <f>AND(COUNTIF('Master list(no salts, metals)'!U971,"&lt;=1"),IF(COUNTIF('Master list(no salts, metals)'!$K971:$Y971, "#N/A")=14,TRUE,FALSE))</f>
        <v>0</v>
      </c>
      <c r="V972" t="b">
        <f>AND(COUNTIF('Master list(no salts, metals)'!V971,"&lt;=1"),IF(COUNTIF('Master list(no salts, metals)'!$K971:$Y971, "#N/A")=14,TRUE,FALSE))</f>
        <v>0</v>
      </c>
      <c r="W972" t="b">
        <f>AND(COUNTIF('Master list(no salts, metals)'!W971,"&lt;=1"),IF(COUNTIF('Master list(no salts, metals)'!$K971:$Y971, "#N/A")=14,TRUE,FALSE))</f>
        <v>0</v>
      </c>
      <c r="X972" t="b">
        <f>AND(COUNTIF('Master list(no salts, metals)'!X971,"&lt;=1"),IF(COUNTIF('Master list(no salts, metals)'!$K971:$Y971, "#N/A")=14,TRUE,FALSE))</f>
        <v>0</v>
      </c>
      <c r="Y972" t="b">
        <f>AND(COUNTIF('Master list(no salts, metals)'!Y971,"&lt;=1"),IF(COUNTIF('Master list(no salts, metals)'!$K971:$Y971, "#N/A")=14,TRUE,FALSE))</f>
        <v>0</v>
      </c>
    </row>
    <row r="973" spans="11:25" x14ac:dyDescent="0.25">
      <c r="K973" t="b">
        <f>AND(COUNTIF('Master list(no salts, metals)'!K972,"&lt;=1"),IF(COUNTIF('Master list(no salts, metals)'!$K972:$Y972, "#N/A")=14,TRUE,FALSE))</f>
        <v>0</v>
      </c>
      <c r="L973" t="b">
        <f>AND(COUNTIF('Master list(no salts, metals)'!L972,"&lt;=1"),IF(COUNTIF('Master list(no salts, metals)'!$K972:$Y972, "#N/A")=14,TRUE,FALSE))</f>
        <v>0</v>
      </c>
      <c r="M973" t="b">
        <f>AND(COUNTIF('Master list(no salts, metals)'!M972,"&lt;=1"),IF(COUNTIF('Master list(no salts, metals)'!$K972:$Y972, "#N/A")=14,TRUE,FALSE))</f>
        <v>0</v>
      </c>
      <c r="N973" t="b">
        <f>AND(COUNTIF('Master list(no salts, metals)'!N972,"&lt;=1"),IF(COUNTIF('Master list(no salts, metals)'!$K972:$Y972, "#N/A")=14,TRUE,FALSE))</f>
        <v>0</v>
      </c>
      <c r="O973" t="b">
        <f>AND(COUNTIF('Master list(no salts, metals)'!O972,"&lt;=1"),IF(COUNTIF('Master list(no salts, metals)'!$K972:$Y972, "#N/A")=14,TRUE,FALSE))</f>
        <v>0</v>
      </c>
      <c r="P973" t="b">
        <f>AND(COUNTIF('Master list(no salts, metals)'!P972,"&lt;=1"),IF(COUNTIF('Master list(no salts, metals)'!$K972:$Y972, "#N/A")=14,TRUE,FALSE))</f>
        <v>0</v>
      </c>
      <c r="Q973" t="b">
        <f>AND(COUNTIF('Master list(no salts, metals)'!Q972,"&lt;=1"),IF(COUNTIF('Master list(no salts, metals)'!$K972:$Y972, "#N/A")=14,TRUE,FALSE))</f>
        <v>0</v>
      </c>
      <c r="R973" t="b">
        <f>AND(COUNTIF('Master list(no salts, metals)'!R972,"&lt;=1"),IF(COUNTIF('Master list(no salts, metals)'!$K972:$Y972, "#N/A")=14,TRUE,FALSE))</f>
        <v>0</v>
      </c>
      <c r="S973" t="b">
        <f>AND(COUNTIF('Master list(no salts, metals)'!S972,"&lt;=1"),IF(COUNTIF('Master list(no salts, metals)'!$K972:$Y972, "#N/A")=14,TRUE,FALSE))</f>
        <v>0</v>
      </c>
      <c r="T973" t="b">
        <f>AND(COUNTIF('Master list(no salts, metals)'!T972,"&lt;=1"),IF(COUNTIF('Master list(no salts, metals)'!$K972:$Y972, "#N/A")=14,TRUE,FALSE))</f>
        <v>0</v>
      </c>
      <c r="U973" t="b">
        <f>AND(COUNTIF('Master list(no salts, metals)'!U972,"&lt;=1"),IF(COUNTIF('Master list(no salts, metals)'!$K972:$Y972, "#N/A")=14,TRUE,FALSE))</f>
        <v>0</v>
      </c>
      <c r="V973" t="b">
        <f>AND(COUNTIF('Master list(no salts, metals)'!V972,"&lt;=1"),IF(COUNTIF('Master list(no salts, metals)'!$K972:$Y972, "#N/A")=14,TRUE,FALSE))</f>
        <v>0</v>
      </c>
      <c r="W973" t="b">
        <f>AND(COUNTIF('Master list(no salts, metals)'!W972,"&lt;=1"),IF(COUNTIF('Master list(no salts, metals)'!$K972:$Y972, "#N/A")=14,TRUE,FALSE))</f>
        <v>0</v>
      </c>
      <c r="X973" t="b">
        <f>AND(COUNTIF('Master list(no salts, metals)'!X972,"&lt;=1"),IF(COUNTIF('Master list(no salts, metals)'!$K972:$Y972, "#N/A")=14,TRUE,FALSE))</f>
        <v>1</v>
      </c>
      <c r="Y973" t="b">
        <f>AND(COUNTIF('Master list(no salts, metals)'!Y972,"&lt;=1"),IF(COUNTIF('Master list(no salts, metals)'!$K972:$Y972, "#N/A")=14,TRUE,FALSE))</f>
        <v>0</v>
      </c>
    </row>
    <row r="974" spans="11:25" x14ac:dyDescent="0.25">
      <c r="K974" t="b">
        <f>AND(COUNTIF('Master list(no salts, metals)'!K973,"&lt;=1"),IF(COUNTIF('Master list(no salts, metals)'!$K973:$Y973, "#N/A")=14,TRUE,FALSE))</f>
        <v>0</v>
      </c>
      <c r="L974" t="b">
        <f>AND(COUNTIF('Master list(no salts, metals)'!L973,"&lt;=1"),IF(COUNTIF('Master list(no salts, metals)'!$K973:$Y973, "#N/A")=14,TRUE,FALSE))</f>
        <v>0</v>
      </c>
      <c r="M974" t="b">
        <f>AND(COUNTIF('Master list(no salts, metals)'!M973,"&lt;=1"),IF(COUNTIF('Master list(no salts, metals)'!$K973:$Y973, "#N/A")=14,TRUE,FALSE))</f>
        <v>0</v>
      </c>
      <c r="N974" t="b">
        <f>AND(COUNTIF('Master list(no salts, metals)'!N973,"&lt;=1"),IF(COUNTIF('Master list(no salts, metals)'!$K973:$Y973, "#N/A")=14,TRUE,FALSE))</f>
        <v>0</v>
      </c>
      <c r="O974" t="b">
        <f>AND(COUNTIF('Master list(no salts, metals)'!O973,"&lt;=1"),IF(COUNTIF('Master list(no salts, metals)'!$K973:$Y973, "#N/A")=14,TRUE,FALSE))</f>
        <v>0</v>
      </c>
      <c r="P974" t="b">
        <f>AND(COUNTIF('Master list(no salts, metals)'!P973,"&lt;=1"),IF(COUNTIF('Master list(no salts, metals)'!$K973:$Y973, "#N/A")=14,TRUE,FALSE))</f>
        <v>0</v>
      </c>
      <c r="Q974" t="b">
        <f>AND(COUNTIF('Master list(no salts, metals)'!Q973,"&lt;=1"),IF(COUNTIF('Master list(no salts, metals)'!$K973:$Y973, "#N/A")=14,TRUE,FALSE))</f>
        <v>0</v>
      </c>
      <c r="R974" t="b">
        <f>AND(COUNTIF('Master list(no salts, metals)'!R973,"&lt;=1"),IF(COUNTIF('Master list(no salts, metals)'!$K973:$Y973, "#N/A")=14,TRUE,FALSE))</f>
        <v>0</v>
      </c>
      <c r="S974" t="b">
        <f>AND(COUNTIF('Master list(no salts, metals)'!S973,"&lt;=1"),IF(COUNTIF('Master list(no salts, metals)'!$K973:$Y973, "#N/A")=14,TRUE,FALSE))</f>
        <v>0</v>
      </c>
      <c r="T974" t="b">
        <f>AND(COUNTIF('Master list(no salts, metals)'!T973,"&lt;=1"),IF(COUNTIF('Master list(no salts, metals)'!$K973:$Y973, "#N/A")=14,TRUE,FALSE))</f>
        <v>0</v>
      </c>
      <c r="U974" t="b">
        <f>AND(COUNTIF('Master list(no salts, metals)'!U973,"&lt;=1"),IF(COUNTIF('Master list(no salts, metals)'!$K973:$Y973, "#N/A")=14,TRUE,FALSE))</f>
        <v>0</v>
      </c>
      <c r="V974" t="b">
        <f>AND(COUNTIF('Master list(no salts, metals)'!V973,"&lt;=1"),IF(COUNTIF('Master list(no salts, metals)'!$K973:$Y973, "#N/A")=14,TRUE,FALSE))</f>
        <v>0</v>
      </c>
      <c r="W974" t="b">
        <f>AND(COUNTIF('Master list(no salts, metals)'!W973,"&lt;=1"),IF(COUNTIF('Master list(no salts, metals)'!$K973:$Y973, "#N/A")=14,TRUE,FALSE))</f>
        <v>0</v>
      </c>
      <c r="X974" t="b">
        <f>AND(COUNTIF('Master list(no salts, metals)'!X973,"&lt;=1"),IF(COUNTIF('Master list(no salts, metals)'!$K973:$Y973, "#N/A")=14,TRUE,FALSE))</f>
        <v>1</v>
      </c>
      <c r="Y974" t="b">
        <f>AND(COUNTIF('Master list(no salts, metals)'!Y973,"&lt;=1"),IF(COUNTIF('Master list(no salts, metals)'!$K973:$Y973, "#N/A")=14,TRUE,FALSE))</f>
        <v>0</v>
      </c>
    </row>
    <row r="975" spans="11:25" x14ac:dyDescent="0.25">
      <c r="K975" t="b">
        <f>AND(COUNTIF('Master list(no salts, metals)'!K974,"&lt;=1"),IF(COUNTIF('Master list(no salts, metals)'!$K974:$Y974, "#N/A")=14,TRUE,FALSE))</f>
        <v>0</v>
      </c>
      <c r="L975" t="b">
        <f>AND(COUNTIF('Master list(no salts, metals)'!L974,"&lt;=1"),IF(COUNTIF('Master list(no salts, metals)'!$K974:$Y974, "#N/A")=14,TRUE,FALSE))</f>
        <v>0</v>
      </c>
      <c r="M975" t="b">
        <f>AND(COUNTIF('Master list(no salts, metals)'!M974,"&lt;=1"),IF(COUNTIF('Master list(no salts, metals)'!$K974:$Y974, "#N/A")=14,TRUE,FALSE))</f>
        <v>0</v>
      </c>
      <c r="N975" t="b">
        <f>AND(COUNTIF('Master list(no salts, metals)'!N974,"&lt;=1"),IF(COUNTIF('Master list(no salts, metals)'!$K974:$Y974, "#N/A")=14,TRUE,FALSE))</f>
        <v>0</v>
      </c>
      <c r="O975" t="b">
        <f>AND(COUNTIF('Master list(no salts, metals)'!O974,"&lt;=1"),IF(COUNTIF('Master list(no salts, metals)'!$K974:$Y974, "#N/A")=14,TRUE,FALSE))</f>
        <v>0</v>
      </c>
      <c r="P975" t="b">
        <f>AND(COUNTIF('Master list(no salts, metals)'!P974,"&lt;=1"),IF(COUNTIF('Master list(no salts, metals)'!$K974:$Y974, "#N/A")=14,TRUE,FALSE))</f>
        <v>0</v>
      </c>
      <c r="Q975" t="b">
        <f>AND(COUNTIF('Master list(no salts, metals)'!Q974,"&lt;=1"),IF(COUNTIF('Master list(no salts, metals)'!$K974:$Y974, "#N/A")=14,TRUE,FALSE))</f>
        <v>0</v>
      </c>
      <c r="R975" t="b">
        <f>AND(COUNTIF('Master list(no salts, metals)'!R974,"&lt;=1"),IF(COUNTIF('Master list(no salts, metals)'!$K974:$Y974, "#N/A")=14,TRUE,FALSE))</f>
        <v>0</v>
      </c>
      <c r="S975" t="b">
        <f>AND(COUNTIF('Master list(no salts, metals)'!S974,"&lt;=1"),IF(COUNTIF('Master list(no salts, metals)'!$K974:$Y974, "#N/A")=14,TRUE,FALSE))</f>
        <v>0</v>
      </c>
      <c r="T975" t="b">
        <f>AND(COUNTIF('Master list(no salts, metals)'!T974,"&lt;=1"),IF(COUNTIF('Master list(no salts, metals)'!$K974:$Y974, "#N/A")=14,TRUE,FALSE))</f>
        <v>0</v>
      </c>
      <c r="U975" t="b">
        <f>AND(COUNTIF('Master list(no salts, metals)'!U974,"&lt;=1"),IF(COUNTIF('Master list(no salts, metals)'!$K974:$Y974, "#N/A")=14,TRUE,FALSE))</f>
        <v>0</v>
      </c>
      <c r="V975" t="b">
        <f>AND(COUNTIF('Master list(no salts, metals)'!V974,"&lt;=1"),IF(COUNTIF('Master list(no salts, metals)'!$K974:$Y974, "#N/A")=14,TRUE,FALSE))</f>
        <v>0</v>
      </c>
      <c r="W975" t="b">
        <f>AND(COUNTIF('Master list(no salts, metals)'!W974,"&lt;=1"),IF(COUNTIF('Master list(no salts, metals)'!$K974:$Y974, "#N/A")=14,TRUE,FALSE))</f>
        <v>0</v>
      </c>
      <c r="X975" t="b">
        <f>AND(COUNTIF('Master list(no salts, metals)'!X974,"&lt;=1"),IF(COUNTIF('Master list(no salts, metals)'!$K974:$Y974, "#N/A")=14,TRUE,FALSE))</f>
        <v>1</v>
      </c>
      <c r="Y975" t="b">
        <f>AND(COUNTIF('Master list(no salts, metals)'!Y974,"&lt;=1"),IF(COUNTIF('Master list(no salts, metals)'!$K974:$Y974, "#N/A")=14,TRUE,FALSE))</f>
        <v>0</v>
      </c>
    </row>
    <row r="976" spans="11:25" x14ac:dyDescent="0.25">
      <c r="K976" t="b">
        <f>AND(COUNTIF('Master list(no salts, metals)'!K975,"&lt;=1"),IF(COUNTIF('Master list(no salts, metals)'!$K975:$Y975, "#N/A")=14,TRUE,FALSE))</f>
        <v>0</v>
      </c>
      <c r="L976" t="b">
        <f>AND(COUNTIF('Master list(no salts, metals)'!L975,"&lt;=1"),IF(COUNTIF('Master list(no salts, metals)'!$K975:$Y975, "#N/A")=14,TRUE,FALSE))</f>
        <v>0</v>
      </c>
      <c r="M976" t="b">
        <f>AND(COUNTIF('Master list(no salts, metals)'!M975,"&lt;=1"),IF(COUNTIF('Master list(no salts, metals)'!$K975:$Y975, "#N/A")=14,TRUE,FALSE))</f>
        <v>0</v>
      </c>
      <c r="N976" t="b">
        <f>AND(COUNTIF('Master list(no salts, metals)'!N975,"&lt;=1"),IF(COUNTIF('Master list(no salts, metals)'!$K975:$Y975, "#N/A")=14,TRUE,FALSE))</f>
        <v>0</v>
      </c>
      <c r="O976" t="b">
        <f>AND(COUNTIF('Master list(no salts, metals)'!O975,"&lt;=1"),IF(COUNTIF('Master list(no salts, metals)'!$K975:$Y975, "#N/A")=14,TRUE,FALSE))</f>
        <v>0</v>
      </c>
      <c r="P976" t="b">
        <f>AND(COUNTIF('Master list(no salts, metals)'!P975,"&lt;=1"),IF(COUNTIF('Master list(no salts, metals)'!$K975:$Y975, "#N/A")=14,TRUE,FALSE))</f>
        <v>0</v>
      </c>
      <c r="Q976" t="b">
        <f>AND(COUNTIF('Master list(no salts, metals)'!Q975,"&lt;=1"),IF(COUNTIF('Master list(no salts, metals)'!$K975:$Y975, "#N/A")=14,TRUE,FALSE))</f>
        <v>0</v>
      </c>
      <c r="R976" t="b">
        <f>AND(COUNTIF('Master list(no salts, metals)'!R975,"&lt;=1"),IF(COUNTIF('Master list(no salts, metals)'!$K975:$Y975, "#N/A")=14,TRUE,FALSE))</f>
        <v>0</v>
      </c>
      <c r="S976" t="b">
        <f>AND(COUNTIF('Master list(no salts, metals)'!S975,"&lt;=1"),IF(COUNTIF('Master list(no salts, metals)'!$K975:$Y975, "#N/A")=14,TRUE,FALSE))</f>
        <v>0</v>
      </c>
      <c r="T976" t="b">
        <f>AND(COUNTIF('Master list(no salts, metals)'!T975,"&lt;=1"),IF(COUNTIF('Master list(no salts, metals)'!$K975:$Y975, "#N/A")=14,TRUE,FALSE))</f>
        <v>1</v>
      </c>
      <c r="U976" t="b">
        <f>AND(COUNTIF('Master list(no salts, metals)'!U975,"&lt;=1"),IF(COUNTIF('Master list(no salts, metals)'!$K975:$Y975, "#N/A")=14,TRUE,FALSE))</f>
        <v>0</v>
      </c>
      <c r="V976" t="b">
        <f>AND(COUNTIF('Master list(no salts, metals)'!V975,"&lt;=1"),IF(COUNTIF('Master list(no salts, metals)'!$K975:$Y975, "#N/A")=14,TRUE,FALSE))</f>
        <v>0</v>
      </c>
      <c r="W976" t="b">
        <f>AND(COUNTIF('Master list(no salts, metals)'!W975,"&lt;=1"),IF(COUNTIF('Master list(no salts, metals)'!$K975:$Y975, "#N/A")=14,TRUE,FALSE))</f>
        <v>0</v>
      </c>
      <c r="X976" t="b">
        <f>AND(COUNTIF('Master list(no salts, metals)'!X975,"&lt;=1"),IF(COUNTIF('Master list(no salts, metals)'!$K975:$Y975, "#N/A")=14,TRUE,FALSE))</f>
        <v>0</v>
      </c>
      <c r="Y976" t="b">
        <f>AND(COUNTIF('Master list(no salts, metals)'!Y975,"&lt;=1"),IF(COUNTIF('Master list(no salts, metals)'!$K975:$Y975, "#N/A")=14,TRUE,FALSE))</f>
        <v>0</v>
      </c>
    </row>
    <row r="977" spans="11:25" x14ac:dyDescent="0.25">
      <c r="K977" t="b">
        <f>AND(COUNTIF('Master list(no salts, metals)'!K976,"&lt;=1"),IF(COUNTIF('Master list(no salts, metals)'!$K976:$Y976, "#N/A")=14,TRUE,FALSE))</f>
        <v>0</v>
      </c>
      <c r="L977" t="b">
        <f>AND(COUNTIF('Master list(no salts, metals)'!L976,"&lt;=1"),IF(COUNTIF('Master list(no salts, metals)'!$K976:$Y976, "#N/A")=14,TRUE,FALSE))</f>
        <v>0</v>
      </c>
      <c r="M977" t="b">
        <f>AND(COUNTIF('Master list(no salts, metals)'!M976,"&lt;=1"),IF(COUNTIF('Master list(no salts, metals)'!$K976:$Y976, "#N/A")=14,TRUE,FALSE))</f>
        <v>0</v>
      </c>
      <c r="N977" t="b">
        <f>AND(COUNTIF('Master list(no salts, metals)'!N976,"&lt;=1"),IF(COUNTIF('Master list(no salts, metals)'!$K976:$Y976, "#N/A")=14,TRUE,FALSE))</f>
        <v>0</v>
      </c>
      <c r="O977" t="b">
        <f>AND(COUNTIF('Master list(no salts, metals)'!O976,"&lt;=1"),IF(COUNTIF('Master list(no salts, metals)'!$K976:$Y976, "#N/A")=14,TRUE,FALSE))</f>
        <v>0</v>
      </c>
      <c r="P977" t="b">
        <f>AND(COUNTIF('Master list(no salts, metals)'!P976,"&lt;=1"),IF(COUNTIF('Master list(no salts, metals)'!$K976:$Y976, "#N/A")=14,TRUE,FALSE))</f>
        <v>0</v>
      </c>
      <c r="Q977" t="b">
        <f>AND(COUNTIF('Master list(no salts, metals)'!Q976,"&lt;=1"),IF(COUNTIF('Master list(no salts, metals)'!$K976:$Y976, "#N/A")=14,TRUE,FALSE))</f>
        <v>0</v>
      </c>
      <c r="R977" t="b">
        <f>AND(COUNTIF('Master list(no salts, metals)'!R976,"&lt;=1"),IF(COUNTIF('Master list(no salts, metals)'!$K976:$Y976, "#N/A")=14,TRUE,FALSE))</f>
        <v>0</v>
      </c>
      <c r="S977" t="b">
        <f>AND(COUNTIF('Master list(no salts, metals)'!S976,"&lt;=1"),IF(COUNTIF('Master list(no salts, metals)'!$K976:$Y976, "#N/A")=14,TRUE,FALSE))</f>
        <v>0</v>
      </c>
      <c r="T977" t="b">
        <f>AND(COUNTIF('Master list(no salts, metals)'!T976,"&lt;=1"),IF(COUNTIF('Master list(no salts, metals)'!$K976:$Y976, "#N/A")=14,TRUE,FALSE))</f>
        <v>0</v>
      </c>
      <c r="U977" t="b">
        <f>AND(COUNTIF('Master list(no salts, metals)'!U976,"&lt;=1"),IF(COUNTIF('Master list(no salts, metals)'!$K976:$Y976, "#N/A")=14,TRUE,FALSE))</f>
        <v>0</v>
      </c>
      <c r="V977" t="b">
        <f>AND(COUNTIF('Master list(no salts, metals)'!V976,"&lt;=1"),IF(COUNTIF('Master list(no salts, metals)'!$K976:$Y976, "#N/A")=14,TRUE,FALSE))</f>
        <v>0</v>
      </c>
      <c r="W977" t="b">
        <f>AND(COUNTIF('Master list(no salts, metals)'!W976,"&lt;=1"),IF(COUNTIF('Master list(no salts, metals)'!$K976:$Y976, "#N/A")=14,TRUE,FALSE))</f>
        <v>0</v>
      </c>
      <c r="X977" t="b">
        <f>AND(COUNTIF('Master list(no salts, metals)'!X976,"&lt;=1"),IF(COUNTIF('Master list(no salts, metals)'!$K976:$Y976, "#N/A")=14,TRUE,FALSE))</f>
        <v>0</v>
      </c>
      <c r="Y977" t="b">
        <f>AND(COUNTIF('Master list(no salts, metals)'!Y976,"&lt;=1"),IF(COUNTIF('Master list(no salts, metals)'!$K976:$Y976, "#N/A")=14,TRUE,FALSE))</f>
        <v>0</v>
      </c>
    </row>
    <row r="978" spans="11:25" x14ac:dyDescent="0.25">
      <c r="K978" t="b">
        <f>AND(COUNTIF('Master list(no salts, metals)'!K977,"&lt;=1"),IF(COUNTIF('Master list(no salts, metals)'!$K977:$Y977, "#N/A")=14,TRUE,FALSE))</f>
        <v>0</v>
      </c>
      <c r="L978" t="b">
        <f>AND(COUNTIF('Master list(no salts, metals)'!L977,"&lt;=1"),IF(COUNTIF('Master list(no salts, metals)'!$K977:$Y977, "#N/A")=14,TRUE,FALSE))</f>
        <v>0</v>
      </c>
      <c r="M978" t="b">
        <f>AND(COUNTIF('Master list(no salts, metals)'!M977,"&lt;=1"),IF(COUNTIF('Master list(no salts, metals)'!$K977:$Y977, "#N/A")=14,TRUE,FALSE))</f>
        <v>0</v>
      </c>
      <c r="N978" t="b">
        <f>AND(COUNTIF('Master list(no salts, metals)'!N977,"&lt;=1"),IF(COUNTIF('Master list(no salts, metals)'!$K977:$Y977, "#N/A")=14,TRUE,FALSE))</f>
        <v>0</v>
      </c>
      <c r="O978" t="b">
        <f>AND(COUNTIF('Master list(no salts, metals)'!O977,"&lt;=1"),IF(COUNTIF('Master list(no salts, metals)'!$K977:$Y977, "#N/A")=14,TRUE,FALSE))</f>
        <v>0</v>
      </c>
      <c r="P978" t="b">
        <f>AND(COUNTIF('Master list(no salts, metals)'!P977,"&lt;=1"),IF(COUNTIF('Master list(no salts, metals)'!$K977:$Y977, "#N/A")=14,TRUE,FALSE))</f>
        <v>0</v>
      </c>
      <c r="Q978" t="b">
        <f>AND(COUNTIF('Master list(no salts, metals)'!Q977,"&lt;=1"),IF(COUNTIF('Master list(no salts, metals)'!$K977:$Y977, "#N/A")=14,TRUE,FALSE))</f>
        <v>0</v>
      </c>
      <c r="R978" t="b">
        <f>AND(COUNTIF('Master list(no salts, metals)'!R977,"&lt;=1"),IF(COUNTIF('Master list(no salts, metals)'!$K977:$Y977, "#N/A")=14,TRUE,FALSE))</f>
        <v>0</v>
      </c>
      <c r="S978" t="b">
        <f>AND(COUNTIF('Master list(no salts, metals)'!S977,"&lt;=1"),IF(COUNTIF('Master list(no salts, metals)'!$K977:$Y977, "#N/A")=14,TRUE,FALSE))</f>
        <v>0</v>
      </c>
      <c r="T978" t="b">
        <f>AND(COUNTIF('Master list(no salts, metals)'!T977,"&lt;=1"),IF(COUNTIF('Master list(no salts, metals)'!$K977:$Y977, "#N/A")=14,TRUE,FALSE))</f>
        <v>0</v>
      </c>
      <c r="U978" t="b">
        <f>AND(COUNTIF('Master list(no salts, metals)'!U977,"&lt;=1"),IF(COUNTIF('Master list(no salts, metals)'!$K977:$Y977, "#N/A")=14,TRUE,FALSE))</f>
        <v>0</v>
      </c>
      <c r="V978" t="b">
        <f>AND(COUNTIF('Master list(no salts, metals)'!V977,"&lt;=1"),IF(COUNTIF('Master list(no salts, metals)'!$K977:$Y977, "#N/A")=14,TRUE,FALSE))</f>
        <v>0</v>
      </c>
      <c r="W978" t="b">
        <f>AND(COUNTIF('Master list(no salts, metals)'!W977,"&lt;=1"),IF(COUNTIF('Master list(no salts, metals)'!$K977:$Y977, "#N/A")=14,TRUE,FALSE))</f>
        <v>0</v>
      </c>
      <c r="X978" t="b">
        <f>AND(COUNTIF('Master list(no salts, metals)'!X977,"&lt;=1"),IF(COUNTIF('Master list(no salts, metals)'!$K977:$Y977, "#N/A")=14,TRUE,FALSE))</f>
        <v>1</v>
      </c>
      <c r="Y978" t="b">
        <f>AND(COUNTIF('Master list(no salts, metals)'!Y977,"&lt;=1"),IF(COUNTIF('Master list(no salts, metals)'!$K977:$Y977, "#N/A")=14,TRUE,FALSE))</f>
        <v>0</v>
      </c>
    </row>
    <row r="979" spans="11:25" x14ac:dyDescent="0.25">
      <c r="K979" t="b">
        <f>AND(COUNTIF('Master list(no salts, metals)'!K978,"&lt;=1"),IF(COUNTIF('Master list(no salts, metals)'!$K978:$Y978, "#N/A")=14,TRUE,FALSE))</f>
        <v>0</v>
      </c>
      <c r="L979" t="b">
        <f>AND(COUNTIF('Master list(no salts, metals)'!L978,"&lt;=1"),IF(COUNTIF('Master list(no salts, metals)'!$K978:$Y978, "#N/A")=14,TRUE,FALSE))</f>
        <v>0</v>
      </c>
      <c r="M979" t="b">
        <f>AND(COUNTIF('Master list(no salts, metals)'!M978,"&lt;=1"),IF(COUNTIF('Master list(no salts, metals)'!$K978:$Y978, "#N/A")=14,TRUE,FALSE))</f>
        <v>0</v>
      </c>
      <c r="N979" t="b">
        <f>AND(COUNTIF('Master list(no salts, metals)'!N978,"&lt;=1"),IF(COUNTIF('Master list(no salts, metals)'!$K978:$Y978, "#N/A")=14,TRUE,FALSE))</f>
        <v>0</v>
      </c>
      <c r="O979" t="b">
        <f>AND(COUNTIF('Master list(no salts, metals)'!O978,"&lt;=1"),IF(COUNTIF('Master list(no salts, metals)'!$K978:$Y978, "#N/A")=14,TRUE,FALSE))</f>
        <v>0</v>
      </c>
      <c r="P979" t="b">
        <f>AND(COUNTIF('Master list(no salts, metals)'!P978,"&lt;=1"),IF(COUNTIF('Master list(no salts, metals)'!$K978:$Y978, "#N/A")=14,TRUE,FALSE))</f>
        <v>0</v>
      </c>
      <c r="Q979" t="b">
        <f>AND(COUNTIF('Master list(no salts, metals)'!Q978,"&lt;=1"),IF(COUNTIF('Master list(no salts, metals)'!$K978:$Y978, "#N/A")=14,TRUE,FALSE))</f>
        <v>0</v>
      </c>
      <c r="R979" t="b">
        <f>AND(COUNTIF('Master list(no salts, metals)'!R978,"&lt;=1"),IF(COUNTIF('Master list(no salts, metals)'!$K978:$Y978, "#N/A")=14,TRUE,FALSE))</f>
        <v>0</v>
      </c>
      <c r="S979" t="b">
        <f>AND(COUNTIF('Master list(no salts, metals)'!S978,"&lt;=1"),IF(COUNTIF('Master list(no salts, metals)'!$K978:$Y978, "#N/A")=14,TRUE,FALSE))</f>
        <v>0</v>
      </c>
      <c r="T979" t="b">
        <f>AND(COUNTIF('Master list(no salts, metals)'!T978,"&lt;=1"),IF(COUNTIF('Master list(no salts, metals)'!$K978:$Y978, "#N/A")=14,TRUE,FALSE))</f>
        <v>0</v>
      </c>
      <c r="U979" t="b">
        <f>AND(COUNTIF('Master list(no salts, metals)'!U978,"&lt;=1"),IF(COUNTIF('Master list(no salts, metals)'!$K978:$Y978, "#N/A")=14,TRUE,FALSE))</f>
        <v>0</v>
      </c>
      <c r="V979" t="b">
        <f>AND(COUNTIF('Master list(no salts, metals)'!V978,"&lt;=1"),IF(COUNTIF('Master list(no salts, metals)'!$K978:$Y978, "#N/A")=14,TRUE,FALSE))</f>
        <v>0</v>
      </c>
      <c r="W979" t="b">
        <f>AND(COUNTIF('Master list(no salts, metals)'!W978,"&lt;=1"),IF(COUNTIF('Master list(no salts, metals)'!$K978:$Y978, "#N/A")=14,TRUE,FALSE))</f>
        <v>0</v>
      </c>
      <c r="X979" t="b">
        <f>AND(COUNTIF('Master list(no salts, metals)'!X978,"&lt;=1"),IF(COUNTIF('Master list(no salts, metals)'!$K978:$Y978, "#N/A")=14,TRUE,FALSE))</f>
        <v>0</v>
      </c>
      <c r="Y979" t="b">
        <f>AND(COUNTIF('Master list(no salts, metals)'!Y978,"&lt;=1"),IF(COUNTIF('Master list(no salts, metals)'!$K978:$Y978, "#N/A")=14,TRUE,FALSE))</f>
        <v>1</v>
      </c>
    </row>
    <row r="980" spans="11:25" x14ac:dyDescent="0.25">
      <c r="K980" t="b">
        <f>AND(COUNTIF('Master list(no salts, metals)'!K979,"&lt;=1"),IF(COUNTIF('Master list(no salts, metals)'!$K979:$Y979, "#N/A")=14,TRUE,FALSE))</f>
        <v>0</v>
      </c>
      <c r="L980" t="b">
        <f>AND(COUNTIF('Master list(no salts, metals)'!L979,"&lt;=1"),IF(COUNTIF('Master list(no salts, metals)'!$K979:$Y979, "#N/A")=14,TRUE,FALSE))</f>
        <v>0</v>
      </c>
      <c r="M980" t="b">
        <f>AND(COUNTIF('Master list(no salts, metals)'!M979,"&lt;=1"),IF(COUNTIF('Master list(no salts, metals)'!$K979:$Y979, "#N/A")=14,TRUE,FALSE))</f>
        <v>0</v>
      </c>
      <c r="N980" t="b">
        <f>AND(COUNTIF('Master list(no salts, metals)'!N979,"&lt;=1"),IF(COUNTIF('Master list(no salts, metals)'!$K979:$Y979, "#N/A")=14,TRUE,FALSE))</f>
        <v>0</v>
      </c>
      <c r="O980" t="b">
        <f>AND(COUNTIF('Master list(no salts, metals)'!O979,"&lt;=1"),IF(COUNTIF('Master list(no salts, metals)'!$K979:$Y979, "#N/A")=14,TRUE,FALSE))</f>
        <v>0</v>
      </c>
      <c r="P980" t="b">
        <f>AND(COUNTIF('Master list(no salts, metals)'!P979,"&lt;=1"),IF(COUNTIF('Master list(no salts, metals)'!$K979:$Y979, "#N/A")=14,TRUE,FALSE))</f>
        <v>0</v>
      </c>
      <c r="Q980" t="b">
        <f>AND(COUNTIF('Master list(no salts, metals)'!Q979,"&lt;=1"),IF(COUNTIF('Master list(no salts, metals)'!$K979:$Y979, "#N/A")=14,TRUE,FALSE))</f>
        <v>0</v>
      </c>
      <c r="R980" t="b">
        <f>AND(COUNTIF('Master list(no salts, metals)'!R979,"&lt;=1"),IF(COUNTIF('Master list(no salts, metals)'!$K979:$Y979, "#N/A")=14,TRUE,FALSE))</f>
        <v>0</v>
      </c>
      <c r="S980" t="b">
        <f>AND(COUNTIF('Master list(no salts, metals)'!S979,"&lt;=1"),IF(COUNTIF('Master list(no salts, metals)'!$K979:$Y979, "#N/A")=14,TRUE,FALSE))</f>
        <v>0</v>
      </c>
      <c r="T980" t="b">
        <f>AND(COUNTIF('Master list(no salts, metals)'!T979,"&lt;=1"),IF(COUNTIF('Master list(no salts, metals)'!$K979:$Y979, "#N/A")=14,TRUE,FALSE))</f>
        <v>0</v>
      </c>
      <c r="U980" t="b">
        <f>AND(COUNTIF('Master list(no salts, metals)'!U979,"&lt;=1"),IF(COUNTIF('Master list(no salts, metals)'!$K979:$Y979, "#N/A")=14,TRUE,FALSE))</f>
        <v>0</v>
      </c>
      <c r="V980" t="b">
        <f>AND(COUNTIF('Master list(no salts, metals)'!V979,"&lt;=1"),IF(COUNTIF('Master list(no salts, metals)'!$K979:$Y979, "#N/A")=14,TRUE,FALSE))</f>
        <v>0</v>
      </c>
      <c r="W980" t="b">
        <f>AND(COUNTIF('Master list(no salts, metals)'!W979,"&lt;=1"),IF(COUNTIF('Master list(no salts, metals)'!$K979:$Y979, "#N/A")=14,TRUE,FALSE))</f>
        <v>0</v>
      </c>
      <c r="X980" t="b">
        <f>AND(COUNTIF('Master list(no salts, metals)'!X979,"&lt;=1"),IF(COUNTIF('Master list(no salts, metals)'!$K979:$Y979, "#N/A")=14,TRUE,FALSE))</f>
        <v>0</v>
      </c>
      <c r="Y980" t="b">
        <f>AND(COUNTIF('Master list(no salts, metals)'!Y979,"&lt;=1"),IF(COUNTIF('Master list(no salts, metals)'!$K979:$Y979, "#N/A")=14,TRUE,FALSE))</f>
        <v>1</v>
      </c>
    </row>
    <row r="981" spans="11:25" x14ac:dyDescent="0.25">
      <c r="K981" t="b">
        <f>AND(COUNTIF('Master list(no salts, metals)'!K980,"&lt;=1"),IF(COUNTIF('Master list(no salts, metals)'!$K980:$Y980, "#N/A")=14,TRUE,FALSE))</f>
        <v>0</v>
      </c>
      <c r="L981" t="b">
        <f>AND(COUNTIF('Master list(no salts, metals)'!L980,"&lt;=1"),IF(COUNTIF('Master list(no salts, metals)'!$K980:$Y980, "#N/A")=14,TRUE,FALSE))</f>
        <v>0</v>
      </c>
      <c r="M981" t="b">
        <f>AND(COUNTIF('Master list(no salts, metals)'!M980,"&lt;=1"),IF(COUNTIF('Master list(no salts, metals)'!$K980:$Y980, "#N/A")=14,TRUE,FALSE))</f>
        <v>0</v>
      </c>
      <c r="N981" t="b">
        <f>AND(COUNTIF('Master list(no salts, metals)'!N980,"&lt;=1"),IF(COUNTIF('Master list(no salts, metals)'!$K980:$Y980, "#N/A")=14,TRUE,FALSE))</f>
        <v>0</v>
      </c>
      <c r="O981" t="b">
        <f>AND(COUNTIF('Master list(no salts, metals)'!O980,"&lt;=1"),IF(COUNTIF('Master list(no salts, metals)'!$K980:$Y980, "#N/A")=14,TRUE,FALSE))</f>
        <v>0</v>
      </c>
      <c r="P981" t="b">
        <f>AND(COUNTIF('Master list(no salts, metals)'!P980,"&lt;=1"),IF(COUNTIF('Master list(no salts, metals)'!$K980:$Y980, "#N/A")=14,TRUE,FALSE))</f>
        <v>0</v>
      </c>
      <c r="Q981" t="b">
        <f>AND(COUNTIF('Master list(no salts, metals)'!Q980,"&lt;=1"),IF(COUNTIF('Master list(no salts, metals)'!$K980:$Y980, "#N/A")=14,TRUE,FALSE))</f>
        <v>0</v>
      </c>
      <c r="R981" t="b">
        <f>AND(COUNTIF('Master list(no salts, metals)'!R980,"&lt;=1"),IF(COUNTIF('Master list(no salts, metals)'!$K980:$Y980, "#N/A")=14,TRUE,FALSE))</f>
        <v>0</v>
      </c>
      <c r="S981" t="b">
        <f>AND(COUNTIF('Master list(no salts, metals)'!S980,"&lt;=1"),IF(COUNTIF('Master list(no salts, metals)'!$K980:$Y980, "#N/A")=14,TRUE,FALSE))</f>
        <v>0</v>
      </c>
      <c r="T981" t="b">
        <f>AND(COUNTIF('Master list(no salts, metals)'!T980,"&lt;=1"),IF(COUNTIF('Master list(no salts, metals)'!$K980:$Y980, "#N/A")=14,TRUE,FALSE))</f>
        <v>0</v>
      </c>
      <c r="U981" t="b">
        <f>AND(COUNTIF('Master list(no salts, metals)'!U980,"&lt;=1"),IF(COUNTIF('Master list(no salts, metals)'!$K980:$Y980, "#N/A")=14,TRUE,FALSE))</f>
        <v>0</v>
      </c>
      <c r="V981" t="b">
        <f>AND(COUNTIF('Master list(no salts, metals)'!V980,"&lt;=1"),IF(COUNTIF('Master list(no salts, metals)'!$K980:$Y980, "#N/A")=14,TRUE,FALSE))</f>
        <v>0</v>
      </c>
      <c r="W981" t="b">
        <f>AND(COUNTIF('Master list(no salts, metals)'!W980,"&lt;=1"),IF(COUNTIF('Master list(no salts, metals)'!$K980:$Y980, "#N/A")=14,TRUE,FALSE))</f>
        <v>0</v>
      </c>
      <c r="X981" t="b">
        <f>AND(COUNTIF('Master list(no salts, metals)'!X980,"&lt;=1"),IF(COUNTIF('Master list(no salts, metals)'!$K980:$Y980, "#N/A")=14,TRUE,FALSE))</f>
        <v>0</v>
      </c>
      <c r="Y981" t="b">
        <f>AND(COUNTIF('Master list(no salts, metals)'!Y980,"&lt;=1"),IF(COUNTIF('Master list(no salts, metals)'!$K980:$Y980, "#N/A")=14,TRUE,FALSE))</f>
        <v>1</v>
      </c>
    </row>
    <row r="982" spans="11:25" x14ac:dyDescent="0.25">
      <c r="K982" t="b">
        <f>AND(COUNTIF('Master list(no salts, metals)'!K981,"&lt;=1"),IF(COUNTIF('Master list(no salts, metals)'!$K981:$Y981, "#N/A")=14,TRUE,FALSE))</f>
        <v>0</v>
      </c>
      <c r="L982" t="b">
        <f>AND(COUNTIF('Master list(no salts, metals)'!L981,"&lt;=1"),IF(COUNTIF('Master list(no salts, metals)'!$K981:$Y981, "#N/A")=14,TRUE,FALSE))</f>
        <v>0</v>
      </c>
      <c r="M982" t="b">
        <f>AND(COUNTIF('Master list(no salts, metals)'!M981,"&lt;=1"),IF(COUNTIF('Master list(no salts, metals)'!$K981:$Y981, "#N/A")=14,TRUE,FALSE))</f>
        <v>0</v>
      </c>
      <c r="N982" t="b">
        <f>AND(COUNTIF('Master list(no salts, metals)'!N981,"&lt;=1"),IF(COUNTIF('Master list(no salts, metals)'!$K981:$Y981, "#N/A")=14,TRUE,FALSE))</f>
        <v>0</v>
      </c>
      <c r="O982" t="b">
        <f>AND(COUNTIF('Master list(no salts, metals)'!O981,"&lt;=1"),IF(COUNTIF('Master list(no salts, metals)'!$K981:$Y981, "#N/A")=14,TRUE,FALSE))</f>
        <v>0</v>
      </c>
      <c r="P982" t="b">
        <f>AND(COUNTIF('Master list(no salts, metals)'!P981,"&lt;=1"),IF(COUNTIF('Master list(no salts, metals)'!$K981:$Y981, "#N/A")=14,TRUE,FALSE))</f>
        <v>0</v>
      </c>
      <c r="Q982" t="b">
        <f>AND(COUNTIF('Master list(no salts, metals)'!Q981,"&lt;=1"),IF(COUNTIF('Master list(no salts, metals)'!$K981:$Y981, "#N/A")=14,TRUE,FALSE))</f>
        <v>0</v>
      </c>
      <c r="R982" t="b">
        <f>AND(COUNTIF('Master list(no salts, metals)'!R981,"&lt;=1"),IF(COUNTIF('Master list(no salts, metals)'!$K981:$Y981, "#N/A")=14,TRUE,FALSE))</f>
        <v>0</v>
      </c>
      <c r="S982" t="b">
        <f>AND(COUNTIF('Master list(no salts, metals)'!S981,"&lt;=1"),IF(COUNTIF('Master list(no salts, metals)'!$K981:$Y981, "#N/A")=14,TRUE,FALSE))</f>
        <v>0</v>
      </c>
      <c r="T982" t="b">
        <f>AND(COUNTIF('Master list(no salts, metals)'!T981,"&lt;=1"),IF(COUNTIF('Master list(no salts, metals)'!$K981:$Y981, "#N/A")=14,TRUE,FALSE))</f>
        <v>0</v>
      </c>
      <c r="U982" t="b">
        <f>AND(COUNTIF('Master list(no salts, metals)'!U981,"&lt;=1"),IF(COUNTIF('Master list(no salts, metals)'!$K981:$Y981, "#N/A")=14,TRUE,FALSE))</f>
        <v>0</v>
      </c>
      <c r="V982" t="b">
        <f>AND(COUNTIF('Master list(no salts, metals)'!V981,"&lt;=1"),IF(COUNTIF('Master list(no salts, metals)'!$K981:$Y981, "#N/A")=14,TRUE,FALSE))</f>
        <v>0</v>
      </c>
      <c r="W982" t="b">
        <f>AND(COUNTIF('Master list(no salts, metals)'!W981,"&lt;=1"),IF(COUNTIF('Master list(no salts, metals)'!$K981:$Y981, "#N/A")=14,TRUE,FALSE))</f>
        <v>0</v>
      </c>
      <c r="X982" t="b">
        <f>AND(COUNTIF('Master list(no salts, metals)'!X981,"&lt;=1"),IF(COUNTIF('Master list(no salts, metals)'!$K981:$Y981, "#N/A")=14,TRUE,FALSE))</f>
        <v>0</v>
      </c>
      <c r="Y982" t="b">
        <f>AND(COUNTIF('Master list(no salts, metals)'!Y981,"&lt;=1"),IF(COUNTIF('Master list(no salts, metals)'!$K981:$Y981, "#N/A")=14,TRUE,FALSE))</f>
        <v>1</v>
      </c>
    </row>
    <row r="983" spans="11:25" x14ac:dyDescent="0.25">
      <c r="K983" t="b">
        <f>AND(COUNTIF('Master list(no salts, metals)'!K982,"&lt;=1"),IF(COUNTIF('Master list(no salts, metals)'!$K982:$Y982, "#N/A")=14,TRUE,FALSE))</f>
        <v>0</v>
      </c>
      <c r="L983" t="b">
        <f>AND(COUNTIF('Master list(no salts, metals)'!L982,"&lt;=1"),IF(COUNTIF('Master list(no salts, metals)'!$K982:$Y982, "#N/A")=14,TRUE,FALSE))</f>
        <v>0</v>
      </c>
      <c r="M983" t="b">
        <f>AND(COUNTIF('Master list(no salts, metals)'!M982,"&lt;=1"),IF(COUNTIF('Master list(no salts, metals)'!$K982:$Y982, "#N/A")=14,TRUE,FALSE))</f>
        <v>0</v>
      </c>
      <c r="N983" t="b">
        <f>AND(COUNTIF('Master list(no salts, metals)'!N982,"&lt;=1"),IF(COUNTIF('Master list(no salts, metals)'!$K982:$Y982, "#N/A")=14,TRUE,FALSE))</f>
        <v>0</v>
      </c>
      <c r="O983" t="b">
        <f>AND(COUNTIF('Master list(no salts, metals)'!O982,"&lt;=1"),IF(COUNTIF('Master list(no salts, metals)'!$K982:$Y982, "#N/A")=14,TRUE,FALSE))</f>
        <v>0</v>
      </c>
      <c r="P983" t="b">
        <f>AND(COUNTIF('Master list(no salts, metals)'!P982,"&lt;=1"),IF(COUNTIF('Master list(no salts, metals)'!$K982:$Y982, "#N/A")=14,TRUE,FALSE))</f>
        <v>0</v>
      </c>
      <c r="Q983" t="b">
        <f>AND(COUNTIF('Master list(no salts, metals)'!Q982,"&lt;=1"),IF(COUNTIF('Master list(no salts, metals)'!$K982:$Y982, "#N/A")=14,TRUE,FALSE))</f>
        <v>0</v>
      </c>
      <c r="R983" t="b">
        <f>AND(COUNTIF('Master list(no salts, metals)'!R982,"&lt;=1"),IF(COUNTIF('Master list(no salts, metals)'!$K982:$Y982, "#N/A")=14,TRUE,FALSE))</f>
        <v>0</v>
      </c>
      <c r="S983" t="b">
        <f>AND(COUNTIF('Master list(no salts, metals)'!S982,"&lt;=1"),IF(COUNTIF('Master list(no salts, metals)'!$K982:$Y982, "#N/A")=14,TRUE,FALSE))</f>
        <v>0</v>
      </c>
      <c r="T983" t="b">
        <f>AND(COUNTIF('Master list(no salts, metals)'!T982,"&lt;=1"),IF(COUNTIF('Master list(no salts, metals)'!$K982:$Y982, "#N/A")=14,TRUE,FALSE))</f>
        <v>0</v>
      </c>
      <c r="U983" t="b">
        <f>AND(COUNTIF('Master list(no salts, metals)'!U982,"&lt;=1"),IF(COUNTIF('Master list(no salts, metals)'!$K982:$Y982, "#N/A")=14,TRUE,FALSE))</f>
        <v>0</v>
      </c>
      <c r="V983" t="b">
        <f>AND(COUNTIF('Master list(no salts, metals)'!V982,"&lt;=1"),IF(COUNTIF('Master list(no salts, metals)'!$K982:$Y982, "#N/A")=14,TRUE,FALSE))</f>
        <v>0</v>
      </c>
      <c r="W983" t="b">
        <f>AND(COUNTIF('Master list(no salts, metals)'!W982,"&lt;=1"),IF(COUNTIF('Master list(no salts, metals)'!$K982:$Y982, "#N/A")=14,TRUE,FALSE))</f>
        <v>0</v>
      </c>
      <c r="X983" t="b">
        <f>AND(COUNTIF('Master list(no salts, metals)'!X982,"&lt;=1"),IF(COUNTIF('Master list(no salts, metals)'!$K982:$Y982, "#N/A")=14,TRUE,FALSE))</f>
        <v>0</v>
      </c>
      <c r="Y983" t="b">
        <f>AND(COUNTIF('Master list(no salts, metals)'!Y982,"&lt;=1"),IF(COUNTIF('Master list(no salts, metals)'!$K982:$Y982, "#N/A")=14,TRUE,FALSE))</f>
        <v>1</v>
      </c>
    </row>
    <row r="984" spans="11:25" x14ac:dyDescent="0.25">
      <c r="K984" t="b">
        <f>AND(COUNTIF('Master list(no salts, metals)'!K983,"&lt;=1"),IF(COUNTIF('Master list(no salts, metals)'!$K983:$Y983, "#N/A")=14,TRUE,FALSE))</f>
        <v>0</v>
      </c>
      <c r="L984" t="b">
        <f>AND(COUNTIF('Master list(no salts, metals)'!L983,"&lt;=1"),IF(COUNTIF('Master list(no salts, metals)'!$K983:$Y983, "#N/A")=14,TRUE,FALSE))</f>
        <v>0</v>
      </c>
      <c r="M984" t="b">
        <f>AND(COUNTIF('Master list(no salts, metals)'!M983,"&lt;=1"),IF(COUNTIF('Master list(no salts, metals)'!$K983:$Y983, "#N/A")=14,TRUE,FALSE))</f>
        <v>0</v>
      </c>
      <c r="N984" t="b">
        <f>AND(COUNTIF('Master list(no salts, metals)'!N983,"&lt;=1"),IF(COUNTIF('Master list(no salts, metals)'!$K983:$Y983, "#N/A")=14,TRUE,FALSE))</f>
        <v>0</v>
      </c>
      <c r="O984" t="b">
        <f>AND(COUNTIF('Master list(no salts, metals)'!O983,"&lt;=1"),IF(COUNTIF('Master list(no salts, metals)'!$K983:$Y983, "#N/A")=14,TRUE,FALSE))</f>
        <v>0</v>
      </c>
      <c r="P984" t="b">
        <f>AND(COUNTIF('Master list(no salts, metals)'!P983,"&lt;=1"),IF(COUNTIF('Master list(no salts, metals)'!$K983:$Y983, "#N/A")=14,TRUE,FALSE))</f>
        <v>0</v>
      </c>
      <c r="Q984" t="b">
        <f>AND(COUNTIF('Master list(no salts, metals)'!Q983,"&lt;=1"),IF(COUNTIF('Master list(no salts, metals)'!$K983:$Y983, "#N/A")=14,TRUE,FALSE))</f>
        <v>0</v>
      </c>
      <c r="R984" t="b">
        <f>AND(COUNTIF('Master list(no salts, metals)'!R983,"&lt;=1"),IF(COUNTIF('Master list(no salts, metals)'!$K983:$Y983, "#N/A")=14,TRUE,FALSE))</f>
        <v>0</v>
      </c>
      <c r="S984" t="b">
        <f>AND(COUNTIF('Master list(no salts, metals)'!S983,"&lt;=1"),IF(COUNTIF('Master list(no salts, metals)'!$K983:$Y983, "#N/A")=14,TRUE,FALSE))</f>
        <v>0</v>
      </c>
      <c r="T984" t="b">
        <f>AND(COUNTIF('Master list(no salts, metals)'!T983,"&lt;=1"),IF(COUNTIF('Master list(no salts, metals)'!$K983:$Y983, "#N/A")=14,TRUE,FALSE))</f>
        <v>0</v>
      </c>
      <c r="U984" t="b">
        <f>AND(COUNTIF('Master list(no salts, metals)'!U983,"&lt;=1"),IF(COUNTIF('Master list(no salts, metals)'!$K983:$Y983, "#N/A")=14,TRUE,FALSE))</f>
        <v>0</v>
      </c>
      <c r="V984" t="b">
        <f>AND(COUNTIF('Master list(no salts, metals)'!V983,"&lt;=1"),IF(COUNTIF('Master list(no salts, metals)'!$K983:$Y983, "#N/A")=14,TRUE,FALSE))</f>
        <v>0</v>
      </c>
      <c r="W984" t="b">
        <f>AND(COUNTIF('Master list(no salts, metals)'!W983,"&lt;=1"),IF(COUNTIF('Master list(no salts, metals)'!$K983:$Y983, "#N/A")=14,TRUE,FALSE))</f>
        <v>0</v>
      </c>
      <c r="X984" t="b">
        <f>AND(COUNTIF('Master list(no salts, metals)'!X983,"&lt;=1"),IF(COUNTIF('Master list(no salts, metals)'!$K983:$Y983, "#N/A")=14,TRUE,FALSE))</f>
        <v>0</v>
      </c>
      <c r="Y984" t="b">
        <f>AND(COUNTIF('Master list(no salts, metals)'!Y983,"&lt;=1"),IF(COUNTIF('Master list(no salts, metals)'!$K983:$Y983, "#N/A")=14,TRUE,FALSE))</f>
        <v>0</v>
      </c>
    </row>
    <row r="985" spans="11:25" x14ac:dyDescent="0.25">
      <c r="K985" t="b">
        <f>AND(COUNTIF('Master list(no salts, metals)'!K984,"&lt;=1"),IF(COUNTIF('Master list(no salts, metals)'!$K984:$Y984, "#N/A")=14,TRUE,FALSE))</f>
        <v>0</v>
      </c>
      <c r="L985" t="b">
        <f>AND(COUNTIF('Master list(no salts, metals)'!L984,"&lt;=1"),IF(COUNTIF('Master list(no salts, metals)'!$K984:$Y984, "#N/A")=14,TRUE,FALSE))</f>
        <v>0</v>
      </c>
      <c r="M985" t="b">
        <f>AND(COUNTIF('Master list(no salts, metals)'!M984,"&lt;=1"),IF(COUNTIF('Master list(no salts, metals)'!$K984:$Y984, "#N/A")=14,TRUE,FALSE))</f>
        <v>0</v>
      </c>
      <c r="N985" t="b">
        <f>AND(COUNTIF('Master list(no salts, metals)'!N984,"&lt;=1"),IF(COUNTIF('Master list(no salts, metals)'!$K984:$Y984, "#N/A")=14,TRUE,FALSE))</f>
        <v>0</v>
      </c>
      <c r="O985" t="b">
        <f>AND(COUNTIF('Master list(no salts, metals)'!O984,"&lt;=1"),IF(COUNTIF('Master list(no salts, metals)'!$K984:$Y984, "#N/A")=14,TRUE,FALSE))</f>
        <v>0</v>
      </c>
      <c r="P985" t="b">
        <f>AND(COUNTIF('Master list(no salts, metals)'!P984,"&lt;=1"),IF(COUNTIF('Master list(no salts, metals)'!$K984:$Y984, "#N/A")=14,TRUE,FALSE))</f>
        <v>0</v>
      </c>
      <c r="Q985" t="b">
        <f>AND(COUNTIF('Master list(no salts, metals)'!Q984,"&lt;=1"),IF(COUNTIF('Master list(no salts, metals)'!$K984:$Y984, "#N/A")=14,TRUE,FALSE))</f>
        <v>0</v>
      </c>
      <c r="R985" t="b">
        <f>AND(COUNTIF('Master list(no salts, metals)'!R984,"&lt;=1"),IF(COUNTIF('Master list(no salts, metals)'!$K984:$Y984, "#N/A")=14,TRUE,FALSE))</f>
        <v>0</v>
      </c>
      <c r="S985" t="b">
        <f>AND(COUNTIF('Master list(no salts, metals)'!S984,"&lt;=1"),IF(COUNTIF('Master list(no salts, metals)'!$K984:$Y984, "#N/A")=14,TRUE,FALSE))</f>
        <v>0</v>
      </c>
      <c r="T985" t="b">
        <f>AND(COUNTIF('Master list(no salts, metals)'!T984,"&lt;=1"),IF(COUNTIF('Master list(no salts, metals)'!$K984:$Y984, "#N/A")=14,TRUE,FALSE))</f>
        <v>0</v>
      </c>
      <c r="U985" t="b">
        <f>AND(COUNTIF('Master list(no salts, metals)'!U984,"&lt;=1"),IF(COUNTIF('Master list(no salts, metals)'!$K984:$Y984, "#N/A")=14,TRUE,FALSE))</f>
        <v>0</v>
      </c>
      <c r="V985" t="b">
        <f>AND(COUNTIF('Master list(no salts, metals)'!V984,"&lt;=1"),IF(COUNTIF('Master list(no salts, metals)'!$K984:$Y984, "#N/A")=14,TRUE,FALSE))</f>
        <v>0</v>
      </c>
      <c r="W985" t="b">
        <f>AND(COUNTIF('Master list(no salts, metals)'!W984,"&lt;=1"),IF(COUNTIF('Master list(no salts, metals)'!$K984:$Y984, "#N/A")=14,TRUE,FALSE))</f>
        <v>0</v>
      </c>
      <c r="X985" t="b">
        <f>AND(COUNTIF('Master list(no salts, metals)'!X984,"&lt;=1"),IF(COUNTIF('Master list(no salts, metals)'!$K984:$Y984, "#N/A")=14,TRUE,FALSE))</f>
        <v>1</v>
      </c>
      <c r="Y985" t="b">
        <f>AND(COUNTIF('Master list(no salts, metals)'!Y984,"&lt;=1"),IF(COUNTIF('Master list(no salts, metals)'!$K984:$Y984, "#N/A")=14,TRUE,FALSE))</f>
        <v>0</v>
      </c>
    </row>
    <row r="986" spans="11:25" x14ac:dyDescent="0.25">
      <c r="K986" t="b">
        <f>AND(COUNTIF('Master list(no salts, metals)'!K985,"&lt;=1"),IF(COUNTIF('Master list(no salts, metals)'!$K985:$Y985, "#N/A")=14,TRUE,FALSE))</f>
        <v>0</v>
      </c>
      <c r="L986" t="b">
        <f>AND(COUNTIF('Master list(no salts, metals)'!L985,"&lt;=1"),IF(COUNTIF('Master list(no salts, metals)'!$K985:$Y985, "#N/A")=14,TRUE,FALSE))</f>
        <v>0</v>
      </c>
      <c r="M986" t="b">
        <f>AND(COUNTIF('Master list(no salts, metals)'!M985,"&lt;=1"),IF(COUNTIF('Master list(no salts, metals)'!$K985:$Y985, "#N/A")=14,TRUE,FALSE))</f>
        <v>0</v>
      </c>
      <c r="N986" t="b">
        <f>AND(COUNTIF('Master list(no salts, metals)'!N985,"&lt;=1"),IF(COUNTIF('Master list(no salts, metals)'!$K985:$Y985, "#N/A")=14,TRUE,FALSE))</f>
        <v>0</v>
      </c>
      <c r="O986" t="b">
        <f>AND(COUNTIF('Master list(no salts, metals)'!O985,"&lt;=1"),IF(COUNTIF('Master list(no salts, metals)'!$K985:$Y985, "#N/A")=14,TRUE,FALSE))</f>
        <v>0</v>
      </c>
      <c r="P986" t="b">
        <f>AND(COUNTIF('Master list(no salts, metals)'!P985,"&lt;=1"),IF(COUNTIF('Master list(no salts, metals)'!$K985:$Y985, "#N/A")=14,TRUE,FALSE))</f>
        <v>0</v>
      </c>
      <c r="Q986" t="b">
        <f>AND(COUNTIF('Master list(no salts, metals)'!Q985,"&lt;=1"),IF(COUNTIF('Master list(no salts, metals)'!$K985:$Y985, "#N/A")=14,TRUE,FALSE))</f>
        <v>0</v>
      </c>
      <c r="R986" t="b">
        <f>AND(COUNTIF('Master list(no salts, metals)'!R985,"&lt;=1"),IF(COUNTIF('Master list(no salts, metals)'!$K985:$Y985, "#N/A")=14,TRUE,FALSE))</f>
        <v>0</v>
      </c>
      <c r="S986" t="b">
        <f>AND(COUNTIF('Master list(no salts, metals)'!S985,"&lt;=1"),IF(COUNTIF('Master list(no salts, metals)'!$K985:$Y985, "#N/A")=14,TRUE,FALSE))</f>
        <v>0</v>
      </c>
      <c r="T986" t="b">
        <f>AND(COUNTIF('Master list(no salts, metals)'!T985,"&lt;=1"),IF(COUNTIF('Master list(no salts, metals)'!$K985:$Y985, "#N/A")=14,TRUE,FALSE))</f>
        <v>0</v>
      </c>
      <c r="U986" t="b">
        <f>AND(COUNTIF('Master list(no salts, metals)'!U985,"&lt;=1"),IF(COUNTIF('Master list(no salts, metals)'!$K985:$Y985, "#N/A")=14,TRUE,FALSE))</f>
        <v>0</v>
      </c>
      <c r="V986" t="b">
        <f>AND(COUNTIF('Master list(no salts, metals)'!V985,"&lt;=1"),IF(COUNTIF('Master list(no salts, metals)'!$K985:$Y985, "#N/A")=14,TRUE,FALSE))</f>
        <v>0</v>
      </c>
      <c r="W986" t="b">
        <f>AND(COUNTIF('Master list(no salts, metals)'!W985,"&lt;=1"),IF(COUNTIF('Master list(no salts, metals)'!$K985:$Y985, "#N/A")=14,TRUE,FALSE))</f>
        <v>0</v>
      </c>
      <c r="X986" t="b">
        <f>AND(COUNTIF('Master list(no salts, metals)'!X985,"&lt;=1"),IF(COUNTIF('Master list(no salts, metals)'!$K985:$Y985, "#N/A")=14,TRUE,FALSE))</f>
        <v>0</v>
      </c>
      <c r="Y986" t="b">
        <f>AND(COUNTIF('Master list(no salts, metals)'!Y985,"&lt;=1"),IF(COUNTIF('Master list(no salts, metals)'!$K985:$Y985, "#N/A")=14,TRUE,FALSE))</f>
        <v>0</v>
      </c>
    </row>
    <row r="987" spans="11:25" x14ac:dyDescent="0.25">
      <c r="K987" t="b">
        <f>AND(COUNTIF('Master list(no salts, metals)'!K986,"&lt;=1"),IF(COUNTIF('Master list(no salts, metals)'!$K986:$Y986, "#N/A")=14,TRUE,FALSE))</f>
        <v>0</v>
      </c>
      <c r="L987" t="b">
        <f>AND(COUNTIF('Master list(no salts, metals)'!L986,"&lt;=1"),IF(COUNTIF('Master list(no salts, metals)'!$K986:$Y986, "#N/A")=14,TRUE,FALSE))</f>
        <v>0</v>
      </c>
      <c r="M987" t="b">
        <f>AND(COUNTIF('Master list(no salts, metals)'!M986,"&lt;=1"),IF(COUNTIF('Master list(no salts, metals)'!$K986:$Y986, "#N/A")=14,TRUE,FALSE))</f>
        <v>0</v>
      </c>
      <c r="N987" t="b">
        <f>AND(COUNTIF('Master list(no salts, metals)'!N986,"&lt;=1"),IF(COUNTIF('Master list(no salts, metals)'!$K986:$Y986, "#N/A")=14,TRUE,FALSE))</f>
        <v>0</v>
      </c>
      <c r="O987" t="b">
        <f>AND(COUNTIF('Master list(no salts, metals)'!O986,"&lt;=1"),IF(COUNTIF('Master list(no salts, metals)'!$K986:$Y986, "#N/A")=14,TRUE,FALSE))</f>
        <v>0</v>
      </c>
      <c r="P987" t="b">
        <f>AND(COUNTIF('Master list(no salts, metals)'!P986,"&lt;=1"),IF(COUNTIF('Master list(no salts, metals)'!$K986:$Y986, "#N/A")=14,TRUE,FALSE))</f>
        <v>0</v>
      </c>
      <c r="Q987" t="b">
        <f>AND(COUNTIF('Master list(no salts, metals)'!Q986,"&lt;=1"),IF(COUNTIF('Master list(no salts, metals)'!$K986:$Y986, "#N/A")=14,TRUE,FALSE))</f>
        <v>0</v>
      </c>
      <c r="R987" t="b">
        <f>AND(COUNTIF('Master list(no salts, metals)'!R986,"&lt;=1"),IF(COUNTIF('Master list(no salts, metals)'!$K986:$Y986, "#N/A")=14,TRUE,FALSE))</f>
        <v>0</v>
      </c>
      <c r="S987" t="b">
        <f>AND(COUNTIF('Master list(no salts, metals)'!S986,"&lt;=1"),IF(COUNTIF('Master list(no salts, metals)'!$K986:$Y986, "#N/A")=14,TRUE,FALSE))</f>
        <v>0</v>
      </c>
      <c r="T987" t="b">
        <f>AND(COUNTIF('Master list(no salts, metals)'!T986,"&lt;=1"),IF(COUNTIF('Master list(no salts, metals)'!$K986:$Y986, "#N/A")=14,TRUE,FALSE))</f>
        <v>0</v>
      </c>
      <c r="U987" t="b">
        <f>AND(COUNTIF('Master list(no salts, metals)'!U986,"&lt;=1"),IF(COUNTIF('Master list(no salts, metals)'!$K986:$Y986, "#N/A")=14,TRUE,FALSE))</f>
        <v>0</v>
      </c>
      <c r="V987" t="b">
        <f>AND(COUNTIF('Master list(no salts, metals)'!V986,"&lt;=1"),IF(COUNTIF('Master list(no salts, metals)'!$K986:$Y986, "#N/A")=14,TRUE,FALSE))</f>
        <v>0</v>
      </c>
      <c r="W987" t="b">
        <f>AND(COUNTIF('Master list(no salts, metals)'!W986,"&lt;=1"),IF(COUNTIF('Master list(no salts, metals)'!$K986:$Y986, "#N/A")=14,TRUE,FALSE))</f>
        <v>1</v>
      </c>
      <c r="X987" t="b">
        <f>AND(COUNTIF('Master list(no salts, metals)'!X986,"&lt;=1"),IF(COUNTIF('Master list(no salts, metals)'!$K986:$Y986, "#N/A")=14,TRUE,FALSE))</f>
        <v>0</v>
      </c>
      <c r="Y987" t="b">
        <f>AND(COUNTIF('Master list(no salts, metals)'!Y986,"&lt;=1"),IF(COUNTIF('Master list(no salts, metals)'!$K986:$Y986, "#N/A")=14,TRUE,FALSE))</f>
        <v>0</v>
      </c>
    </row>
    <row r="988" spans="11:25" x14ac:dyDescent="0.25">
      <c r="K988" t="b">
        <f>AND(COUNTIF('Master list(no salts, metals)'!K987,"&lt;=1"),IF(COUNTIF('Master list(no salts, metals)'!$K987:$Y987, "#N/A")=14,TRUE,FALSE))</f>
        <v>0</v>
      </c>
      <c r="L988" t="b">
        <f>AND(COUNTIF('Master list(no salts, metals)'!L987,"&lt;=1"),IF(COUNTIF('Master list(no salts, metals)'!$K987:$Y987, "#N/A")=14,TRUE,FALSE))</f>
        <v>0</v>
      </c>
      <c r="M988" t="b">
        <f>AND(COUNTIF('Master list(no salts, metals)'!M987,"&lt;=1"),IF(COUNTIF('Master list(no salts, metals)'!$K987:$Y987, "#N/A")=14,TRUE,FALSE))</f>
        <v>0</v>
      </c>
      <c r="N988" t="b">
        <f>AND(COUNTIF('Master list(no salts, metals)'!N987,"&lt;=1"),IF(COUNTIF('Master list(no salts, metals)'!$K987:$Y987, "#N/A")=14,TRUE,FALSE))</f>
        <v>0</v>
      </c>
      <c r="O988" t="b">
        <f>AND(COUNTIF('Master list(no salts, metals)'!O987,"&lt;=1"),IF(COUNTIF('Master list(no salts, metals)'!$K987:$Y987, "#N/A")=14,TRUE,FALSE))</f>
        <v>0</v>
      </c>
      <c r="P988" t="b">
        <f>AND(COUNTIF('Master list(no salts, metals)'!P987,"&lt;=1"),IF(COUNTIF('Master list(no salts, metals)'!$K987:$Y987, "#N/A")=14,TRUE,FALSE))</f>
        <v>0</v>
      </c>
      <c r="Q988" t="b">
        <f>AND(COUNTIF('Master list(no salts, metals)'!Q987,"&lt;=1"),IF(COUNTIF('Master list(no salts, metals)'!$K987:$Y987, "#N/A")=14,TRUE,FALSE))</f>
        <v>0</v>
      </c>
      <c r="R988" t="b">
        <f>AND(COUNTIF('Master list(no salts, metals)'!R987,"&lt;=1"),IF(COUNTIF('Master list(no salts, metals)'!$K987:$Y987, "#N/A")=14,TRUE,FALSE))</f>
        <v>0</v>
      </c>
      <c r="S988" t="b">
        <f>AND(COUNTIF('Master list(no salts, metals)'!S987,"&lt;=1"),IF(COUNTIF('Master list(no salts, metals)'!$K987:$Y987, "#N/A")=14,TRUE,FALSE))</f>
        <v>0</v>
      </c>
      <c r="T988" t="b">
        <f>AND(COUNTIF('Master list(no salts, metals)'!T987,"&lt;=1"),IF(COUNTIF('Master list(no salts, metals)'!$K987:$Y987, "#N/A")=14,TRUE,FALSE))</f>
        <v>0</v>
      </c>
      <c r="U988" t="b">
        <f>AND(COUNTIF('Master list(no salts, metals)'!U987,"&lt;=1"),IF(COUNTIF('Master list(no salts, metals)'!$K987:$Y987, "#N/A")=14,TRUE,FALSE))</f>
        <v>0</v>
      </c>
      <c r="V988" t="b">
        <f>AND(COUNTIF('Master list(no salts, metals)'!V987,"&lt;=1"),IF(COUNTIF('Master list(no salts, metals)'!$K987:$Y987, "#N/A")=14,TRUE,FALSE))</f>
        <v>0</v>
      </c>
      <c r="W988" t="b">
        <f>AND(COUNTIF('Master list(no salts, metals)'!W987,"&lt;=1"),IF(COUNTIF('Master list(no salts, metals)'!$K987:$Y987, "#N/A")=14,TRUE,FALSE))</f>
        <v>1</v>
      </c>
      <c r="X988" t="b">
        <f>AND(COUNTIF('Master list(no salts, metals)'!X987,"&lt;=1"),IF(COUNTIF('Master list(no salts, metals)'!$K987:$Y987, "#N/A")=14,TRUE,FALSE))</f>
        <v>0</v>
      </c>
      <c r="Y988" t="b">
        <f>AND(COUNTIF('Master list(no salts, metals)'!Y987,"&lt;=1"),IF(COUNTIF('Master list(no salts, metals)'!$K987:$Y987, "#N/A")=14,TRUE,FALSE))</f>
        <v>0</v>
      </c>
    </row>
    <row r="989" spans="11:25" x14ac:dyDescent="0.25">
      <c r="K989" t="b">
        <f>AND(COUNTIF('Master list(no salts, metals)'!K988,"&lt;=1"),IF(COUNTIF('Master list(no salts, metals)'!$K988:$Y988, "#N/A")=14,TRUE,FALSE))</f>
        <v>0</v>
      </c>
      <c r="L989" t="b">
        <f>AND(COUNTIF('Master list(no salts, metals)'!L988,"&lt;=1"),IF(COUNTIF('Master list(no salts, metals)'!$K988:$Y988, "#N/A")=14,TRUE,FALSE))</f>
        <v>0</v>
      </c>
      <c r="M989" t="b">
        <f>AND(COUNTIF('Master list(no salts, metals)'!M988,"&lt;=1"),IF(COUNTIF('Master list(no salts, metals)'!$K988:$Y988, "#N/A")=14,TRUE,FALSE))</f>
        <v>0</v>
      </c>
      <c r="N989" t="b">
        <f>AND(COUNTIF('Master list(no salts, metals)'!N988,"&lt;=1"),IF(COUNTIF('Master list(no salts, metals)'!$K988:$Y988, "#N/A")=14,TRUE,FALSE))</f>
        <v>0</v>
      </c>
      <c r="O989" t="b">
        <f>AND(COUNTIF('Master list(no salts, metals)'!O988,"&lt;=1"),IF(COUNTIF('Master list(no salts, metals)'!$K988:$Y988, "#N/A")=14,TRUE,FALSE))</f>
        <v>0</v>
      </c>
      <c r="P989" t="b">
        <f>AND(COUNTIF('Master list(no salts, metals)'!P988,"&lt;=1"),IF(COUNTIF('Master list(no salts, metals)'!$K988:$Y988, "#N/A")=14,TRUE,FALSE))</f>
        <v>0</v>
      </c>
      <c r="Q989" t="b">
        <f>AND(COUNTIF('Master list(no salts, metals)'!Q988,"&lt;=1"),IF(COUNTIF('Master list(no salts, metals)'!$K988:$Y988, "#N/A")=14,TRUE,FALSE))</f>
        <v>0</v>
      </c>
      <c r="R989" t="b">
        <f>AND(COUNTIF('Master list(no salts, metals)'!R988,"&lt;=1"),IF(COUNTIF('Master list(no salts, metals)'!$K988:$Y988, "#N/A")=14,TRUE,FALSE))</f>
        <v>0</v>
      </c>
      <c r="S989" t="b">
        <f>AND(COUNTIF('Master list(no salts, metals)'!S988,"&lt;=1"),IF(COUNTIF('Master list(no salts, metals)'!$K988:$Y988, "#N/A")=14,TRUE,FALSE))</f>
        <v>0</v>
      </c>
      <c r="T989" t="b">
        <f>AND(COUNTIF('Master list(no salts, metals)'!T988,"&lt;=1"),IF(COUNTIF('Master list(no salts, metals)'!$K988:$Y988, "#N/A")=14,TRUE,FALSE))</f>
        <v>1</v>
      </c>
      <c r="U989" t="b">
        <f>AND(COUNTIF('Master list(no salts, metals)'!U988,"&lt;=1"),IF(COUNTIF('Master list(no salts, metals)'!$K988:$Y988, "#N/A")=14,TRUE,FALSE))</f>
        <v>0</v>
      </c>
      <c r="V989" t="b">
        <f>AND(COUNTIF('Master list(no salts, metals)'!V988,"&lt;=1"),IF(COUNTIF('Master list(no salts, metals)'!$K988:$Y988, "#N/A")=14,TRUE,FALSE))</f>
        <v>0</v>
      </c>
      <c r="W989" t="b">
        <f>AND(COUNTIF('Master list(no salts, metals)'!W988,"&lt;=1"),IF(COUNTIF('Master list(no salts, metals)'!$K988:$Y988, "#N/A")=14,TRUE,FALSE))</f>
        <v>0</v>
      </c>
      <c r="X989" t="b">
        <f>AND(COUNTIF('Master list(no salts, metals)'!X988,"&lt;=1"),IF(COUNTIF('Master list(no salts, metals)'!$K988:$Y988, "#N/A")=14,TRUE,FALSE))</f>
        <v>0</v>
      </c>
      <c r="Y989" t="b">
        <f>AND(COUNTIF('Master list(no salts, metals)'!Y988,"&lt;=1"),IF(COUNTIF('Master list(no salts, metals)'!$K988:$Y988, "#N/A")=14,TRUE,FALSE))</f>
        <v>0</v>
      </c>
    </row>
    <row r="990" spans="11:25" x14ac:dyDescent="0.25">
      <c r="K990" t="b">
        <f>AND(COUNTIF('Master list(no salts, metals)'!K989,"&lt;=1"),IF(COUNTIF('Master list(no salts, metals)'!$K989:$Y989, "#N/A")=14,TRUE,FALSE))</f>
        <v>0</v>
      </c>
      <c r="L990" t="b">
        <f>AND(COUNTIF('Master list(no salts, metals)'!L989,"&lt;=1"),IF(COUNTIF('Master list(no salts, metals)'!$K989:$Y989, "#N/A")=14,TRUE,FALSE))</f>
        <v>0</v>
      </c>
      <c r="M990" t="b">
        <f>AND(COUNTIF('Master list(no salts, metals)'!M989,"&lt;=1"),IF(COUNTIF('Master list(no salts, metals)'!$K989:$Y989, "#N/A")=14,TRUE,FALSE))</f>
        <v>0</v>
      </c>
      <c r="N990" t="b">
        <f>AND(COUNTIF('Master list(no salts, metals)'!N989,"&lt;=1"),IF(COUNTIF('Master list(no salts, metals)'!$K989:$Y989, "#N/A")=14,TRUE,FALSE))</f>
        <v>0</v>
      </c>
      <c r="O990" t="b">
        <f>AND(COUNTIF('Master list(no salts, metals)'!O989,"&lt;=1"),IF(COUNTIF('Master list(no salts, metals)'!$K989:$Y989, "#N/A")=14,TRUE,FALSE))</f>
        <v>0</v>
      </c>
      <c r="P990" t="b">
        <f>AND(COUNTIF('Master list(no salts, metals)'!P989,"&lt;=1"),IF(COUNTIF('Master list(no salts, metals)'!$K989:$Y989, "#N/A")=14,TRUE,FALSE))</f>
        <v>0</v>
      </c>
      <c r="Q990" t="b">
        <f>AND(COUNTIF('Master list(no salts, metals)'!Q989,"&lt;=1"),IF(COUNTIF('Master list(no salts, metals)'!$K989:$Y989, "#N/A")=14,TRUE,FALSE))</f>
        <v>0</v>
      </c>
      <c r="R990" t="b">
        <f>AND(COUNTIF('Master list(no salts, metals)'!R989,"&lt;=1"),IF(COUNTIF('Master list(no salts, metals)'!$K989:$Y989, "#N/A")=14,TRUE,FALSE))</f>
        <v>0</v>
      </c>
      <c r="S990" t="b">
        <f>AND(COUNTIF('Master list(no salts, metals)'!S989,"&lt;=1"),IF(COUNTIF('Master list(no salts, metals)'!$K989:$Y989, "#N/A")=14,TRUE,FALSE))</f>
        <v>0</v>
      </c>
      <c r="T990" t="b">
        <f>AND(COUNTIF('Master list(no salts, metals)'!T989,"&lt;=1"),IF(COUNTIF('Master list(no salts, metals)'!$K989:$Y989, "#N/A")=14,TRUE,FALSE))</f>
        <v>0</v>
      </c>
      <c r="U990" t="b">
        <f>AND(COUNTIF('Master list(no salts, metals)'!U989,"&lt;=1"),IF(COUNTIF('Master list(no salts, metals)'!$K989:$Y989, "#N/A")=14,TRUE,FALSE))</f>
        <v>0</v>
      </c>
      <c r="V990" t="b">
        <f>AND(COUNTIF('Master list(no salts, metals)'!V989,"&lt;=1"),IF(COUNTIF('Master list(no salts, metals)'!$K989:$Y989, "#N/A")=14,TRUE,FALSE))</f>
        <v>0</v>
      </c>
      <c r="W990" t="b">
        <f>AND(COUNTIF('Master list(no salts, metals)'!W989,"&lt;=1"),IF(COUNTIF('Master list(no salts, metals)'!$K989:$Y989, "#N/A")=14,TRUE,FALSE))</f>
        <v>1</v>
      </c>
      <c r="X990" t="b">
        <f>AND(COUNTIF('Master list(no salts, metals)'!X989,"&lt;=1"),IF(COUNTIF('Master list(no salts, metals)'!$K989:$Y989, "#N/A")=14,TRUE,FALSE))</f>
        <v>0</v>
      </c>
      <c r="Y990" t="b">
        <f>AND(COUNTIF('Master list(no salts, metals)'!Y989,"&lt;=1"),IF(COUNTIF('Master list(no salts, metals)'!$K989:$Y989, "#N/A")=14,TRUE,FALSE))</f>
        <v>0</v>
      </c>
    </row>
    <row r="991" spans="11:25" x14ac:dyDescent="0.25">
      <c r="K991" t="b">
        <f>AND(COUNTIF('Master list(no salts, metals)'!K990,"&lt;=1"),IF(COUNTIF('Master list(no salts, metals)'!$K990:$Y990, "#N/A")=14,TRUE,FALSE))</f>
        <v>0</v>
      </c>
      <c r="L991" t="b">
        <f>AND(COUNTIF('Master list(no salts, metals)'!L990,"&lt;=1"),IF(COUNTIF('Master list(no salts, metals)'!$K990:$Y990, "#N/A")=14,TRUE,FALSE))</f>
        <v>0</v>
      </c>
      <c r="M991" t="b">
        <f>AND(COUNTIF('Master list(no salts, metals)'!M990,"&lt;=1"),IF(COUNTIF('Master list(no salts, metals)'!$K990:$Y990, "#N/A")=14,TRUE,FALSE))</f>
        <v>0</v>
      </c>
      <c r="N991" t="b">
        <f>AND(COUNTIF('Master list(no salts, metals)'!N990,"&lt;=1"),IF(COUNTIF('Master list(no salts, metals)'!$K990:$Y990, "#N/A")=14,TRUE,FALSE))</f>
        <v>0</v>
      </c>
      <c r="O991" t="b">
        <f>AND(COUNTIF('Master list(no salts, metals)'!O990,"&lt;=1"),IF(COUNTIF('Master list(no salts, metals)'!$K990:$Y990, "#N/A")=14,TRUE,FALSE))</f>
        <v>0</v>
      </c>
      <c r="P991" t="b">
        <f>AND(COUNTIF('Master list(no salts, metals)'!P990,"&lt;=1"),IF(COUNTIF('Master list(no salts, metals)'!$K990:$Y990, "#N/A")=14,TRUE,FALSE))</f>
        <v>0</v>
      </c>
      <c r="Q991" t="b">
        <f>AND(COUNTIF('Master list(no salts, metals)'!Q990,"&lt;=1"),IF(COUNTIF('Master list(no salts, metals)'!$K990:$Y990, "#N/A")=14,TRUE,FALSE))</f>
        <v>0</v>
      </c>
      <c r="R991" t="b">
        <f>AND(COUNTIF('Master list(no salts, metals)'!R990,"&lt;=1"),IF(COUNTIF('Master list(no salts, metals)'!$K990:$Y990, "#N/A")=14,TRUE,FALSE))</f>
        <v>0</v>
      </c>
      <c r="S991" t="b">
        <f>AND(COUNTIF('Master list(no salts, metals)'!S990,"&lt;=1"),IF(COUNTIF('Master list(no salts, metals)'!$K990:$Y990, "#N/A")=14,TRUE,FALSE))</f>
        <v>0</v>
      </c>
      <c r="T991" t="b">
        <f>AND(COUNTIF('Master list(no salts, metals)'!T990,"&lt;=1"),IF(COUNTIF('Master list(no salts, metals)'!$K990:$Y990, "#N/A")=14,TRUE,FALSE))</f>
        <v>0</v>
      </c>
      <c r="U991" t="b">
        <f>AND(COUNTIF('Master list(no salts, metals)'!U990,"&lt;=1"),IF(COUNTIF('Master list(no salts, metals)'!$K990:$Y990, "#N/A")=14,TRUE,FALSE))</f>
        <v>0</v>
      </c>
      <c r="V991" t="b">
        <f>AND(COUNTIF('Master list(no salts, metals)'!V990,"&lt;=1"),IF(COUNTIF('Master list(no salts, metals)'!$K990:$Y990, "#N/A")=14,TRUE,FALSE))</f>
        <v>0</v>
      </c>
      <c r="W991" t="b">
        <f>AND(COUNTIF('Master list(no salts, metals)'!W990,"&lt;=1"),IF(COUNTIF('Master list(no salts, metals)'!$K990:$Y990, "#N/A")=14,TRUE,FALSE))</f>
        <v>0</v>
      </c>
      <c r="X991" t="b">
        <f>AND(COUNTIF('Master list(no salts, metals)'!X990,"&lt;=1"),IF(COUNTIF('Master list(no salts, metals)'!$K990:$Y990, "#N/A")=14,TRUE,FALSE))</f>
        <v>0</v>
      </c>
      <c r="Y991" t="b">
        <f>AND(COUNTIF('Master list(no salts, metals)'!Y990,"&lt;=1"),IF(COUNTIF('Master list(no salts, metals)'!$K990:$Y990, "#N/A")=14,TRUE,FALSE))</f>
        <v>0</v>
      </c>
    </row>
    <row r="992" spans="11:25" x14ac:dyDescent="0.25">
      <c r="K992" t="b">
        <f>AND(COUNTIF('Master list(no salts, metals)'!K991,"&lt;=1"),IF(COUNTIF('Master list(no salts, metals)'!$K991:$Y991, "#N/A")=14,TRUE,FALSE))</f>
        <v>0</v>
      </c>
      <c r="L992" t="b">
        <f>AND(COUNTIF('Master list(no salts, metals)'!L991,"&lt;=1"),IF(COUNTIF('Master list(no salts, metals)'!$K991:$Y991, "#N/A")=14,TRUE,FALSE))</f>
        <v>0</v>
      </c>
      <c r="M992" t="b">
        <f>AND(COUNTIF('Master list(no salts, metals)'!M991,"&lt;=1"),IF(COUNTIF('Master list(no salts, metals)'!$K991:$Y991, "#N/A")=14,TRUE,FALSE))</f>
        <v>0</v>
      </c>
      <c r="N992" t="b">
        <f>AND(COUNTIF('Master list(no salts, metals)'!N991,"&lt;=1"),IF(COUNTIF('Master list(no salts, metals)'!$K991:$Y991, "#N/A")=14,TRUE,FALSE))</f>
        <v>0</v>
      </c>
      <c r="O992" t="b">
        <f>AND(COUNTIF('Master list(no salts, metals)'!O991,"&lt;=1"),IF(COUNTIF('Master list(no salts, metals)'!$K991:$Y991, "#N/A")=14,TRUE,FALSE))</f>
        <v>0</v>
      </c>
      <c r="P992" t="b">
        <f>AND(COUNTIF('Master list(no salts, metals)'!P991,"&lt;=1"),IF(COUNTIF('Master list(no salts, metals)'!$K991:$Y991, "#N/A")=14,TRUE,FALSE))</f>
        <v>0</v>
      </c>
      <c r="Q992" t="b">
        <f>AND(COUNTIF('Master list(no salts, metals)'!Q991,"&lt;=1"),IF(COUNTIF('Master list(no salts, metals)'!$K991:$Y991, "#N/A")=14,TRUE,FALSE))</f>
        <v>0</v>
      </c>
      <c r="R992" t="b">
        <f>AND(COUNTIF('Master list(no salts, metals)'!R991,"&lt;=1"),IF(COUNTIF('Master list(no salts, metals)'!$K991:$Y991, "#N/A")=14,TRUE,FALSE))</f>
        <v>0</v>
      </c>
      <c r="S992" t="b">
        <f>AND(COUNTIF('Master list(no salts, metals)'!S991,"&lt;=1"),IF(COUNTIF('Master list(no salts, metals)'!$K991:$Y991, "#N/A")=14,TRUE,FALSE))</f>
        <v>0</v>
      </c>
      <c r="T992" t="b">
        <f>AND(COUNTIF('Master list(no salts, metals)'!T991,"&lt;=1"),IF(COUNTIF('Master list(no salts, metals)'!$K991:$Y991, "#N/A")=14,TRUE,FALSE))</f>
        <v>0</v>
      </c>
      <c r="U992" t="b">
        <f>AND(COUNTIF('Master list(no salts, metals)'!U991,"&lt;=1"),IF(COUNTIF('Master list(no salts, metals)'!$K991:$Y991, "#N/A")=14,TRUE,FALSE))</f>
        <v>0</v>
      </c>
      <c r="V992" t="b">
        <f>AND(COUNTIF('Master list(no salts, metals)'!V991,"&lt;=1"),IF(COUNTIF('Master list(no salts, metals)'!$K991:$Y991, "#N/A")=14,TRUE,FALSE))</f>
        <v>0</v>
      </c>
      <c r="W992" t="b">
        <f>AND(COUNTIF('Master list(no salts, metals)'!W991,"&lt;=1"),IF(COUNTIF('Master list(no salts, metals)'!$K991:$Y991, "#N/A")=14,TRUE,FALSE))</f>
        <v>0</v>
      </c>
      <c r="X992" t="b">
        <f>AND(COUNTIF('Master list(no salts, metals)'!X991,"&lt;=1"),IF(COUNTIF('Master list(no salts, metals)'!$K991:$Y991, "#N/A")=14,TRUE,FALSE))</f>
        <v>0</v>
      </c>
      <c r="Y992" t="b">
        <f>AND(COUNTIF('Master list(no salts, metals)'!Y991,"&lt;=1"),IF(COUNTIF('Master list(no salts, metals)'!$K991:$Y991, "#N/A")=14,TRUE,FALSE))</f>
        <v>0</v>
      </c>
    </row>
    <row r="993" spans="11:25" x14ac:dyDescent="0.25">
      <c r="K993" t="b">
        <f>AND(COUNTIF('Master list(no salts, metals)'!K992,"&lt;=1"),IF(COUNTIF('Master list(no salts, metals)'!$K992:$Y992, "#N/A")=14,TRUE,FALSE))</f>
        <v>0</v>
      </c>
      <c r="L993" t="b">
        <f>AND(COUNTIF('Master list(no salts, metals)'!L992,"&lt;=1"),IF(COUNTIF('Master list(no salts, metals)'!$K992:$Y992, "#N/A")=14,TRUE,FALSE))</f>
        <v>0</v>
      </c>
      <c r="M993" t="b">
        <f>AND(COUNTIF('Master list(no salts, metals)'!M992,"&lt;=1"),IF(COUNTIF('Master list(no salts, metals)'!$K992:$Y992, "#N/A")=14,TRUE,FALSE))</f>
        <v>0</v>
      </c>
      <c r="N993" t="b">
        <f>AND(COUNTIF('Master list(no salts, metals)'!N992,"&lt;=1"),IF(COUNTIF('Master list(no salts, metals)'!$K992:$Y992, "#N/A")=14,TRUE,FALSE))</f>
        <v>0</v>
      </c>
      <c r="O993" t="b">
        <f>AND(COUNTIF('Master list(no salts, metals)'!O992,"&lt;=1"),IF(COUNTIF('Master list(no salts, metals)'!$K992:$Y992, "#N/A")=14,TRUE,FALSE))</f>
        <v>0</v>
      </c>
      <c r="P993" t="b">
        <f>AND(COUNTIF('Master list(no salts, metals)'!P992,"&lt;=1"),IF(COUNTIF('Master list(no salts, metals)'!$K992:$Y992, "#N/A")=14,TRUE,FALSE))</f>
        <v>0</v>
      </c>
      <c r="Q993" t="b">
        <f>AND(COUNTIF('Master list(no salts, metals)'!Q992,"&lt;=1"),IF(COUNTIF('Master list(no salts, metals)'!$K992:$Y992, "#N/A")=14,TRUE,FALSE))</f>
        <v>0</v>
      </c>
      <c r="R993" t="b">
        <f>AND(COUNTIF('Master list(no salts, metals)'!R992,"&lt;=1"),IF(COUNTIF('Master list(no salts, metals)'!$K992:$Y992, "#N/A")=14,TRUE,FALSE))</f>
        <v>0</v>
      </c>
      <c r="S993" t="b">
        <f>AND(COUNTIF('Master list(no salts, metals)'!S992,"&lt;=1"),IF(COUNTIF('Master list(no salts, metals)'!$K992:$Y992, "#N/A")=14,TRUE,FALSE))</f>
        <v>0</v>
      </c>
      <c r="T993" t="b">
        <f>AND(COUNTIF('Master list(no salts, metals)'!T992,"&lt;=1"),IF(COUNTIF('Master list(no salts, metals)'!$K992:$Y992, "#N/A")=14,TRUE,FALSE))</f>
        <v>0</v>
      </c>
      <c r="U993" t="b">
        <f>AND(COUNTIF('Master list(no salts, metals)'!U992,"&lt;=1"),IF(COUNTIF('Master list(no salts, metals)'!$K992:$Y992, "#N/A")=14,TRUE,FALSE))</f>
        <v>0</v>
      </c>
      <c r="V993" t="b">
        <f>AND(COUNTIF('Master list(no salts, metals)'!V992,"&lt;=1"),IF(COUNTIF('Master list(no salts, metals)'!$K992:$Y992, "#N/A")=14,TRUE,FALSE))</f>
        <v>0</v>
      </c>
      <c r="W993" t="b">
        <f>AND(COUNTIF('Master list(no salts, metals)'!W992,"&lt;=1"),IF(COUNTIF('Master list(no salts, metals)'!$K992:$Y992, "#N/A")=14,TRUE,FALSE))</f>
        <v>0</v>
      </c>
      <c r="X993" t="b">
        <f>AND(COUNTIF('Master list(no salts, metals)'!X992,"&lt;=1"),IF(COUNTIF('Master list(no salts, metals)'!$K992:$Y992, "#N/A")=14,TRUE,FALSE))</f>
        <v>0</v>
      </c>
      <c r="Y993" t="b">
        <f>AND(COUNTIF('Master list(no salts, metals)'!Y992,"&lt;=1"),IF(COUNTIF('Master list(no salts, metals)'!$K992:$Y992, "#N/A")=14,TRUE,FALSE))</f>
        <v>0</v>
      </c>
    </row>
    <row r="994" spans="11:25" x14ac:dyDescent="0.25">
      <c r="K994" t="b">
        <f>AND(COUNTIF('Master list(no salts, metals)'!K993,"&lt;=1"),IF(COUNTIF('Master list(no salts, metals)'!$K993:$Y993, "#N/A")=14,TRUE,FALSE))</f>
        <v>0</v>
      </c>
      <c r="L994" t="b">
        <f>AND(COUNTIF('Master list(no salts, metals)'!L993,"&lt;=1"),IF(COUNTIF('Master list(no salts, metals)'!$K993:$Y993, "#N/A")=14,TRUE,FALSE))</f>
        <v>0</v>
      </c>
      <c r="M994" t="b">
        <f>AND(COUNTIF('Master list(no salts, metals)'!M993,"&lt;=1"),IF(COUNTIF('Master list(no salts, metals)'!$K993:$Y993, "#N/A")=14,TRUE,FALSE))</f>
        <v>0</v>
      </c>
      <c r="N994" t="b">
        <f>AND(COUNTIF('Master list(no salts, metals)'!N993,"&lt;=1"),IF(COUNTIF('Master list(no salts, metals)'!$K993:$Y993, "#N/A")=14,TRUE,FALSE))</f>
        <v>0</v>
      </c>
      <c r="O994" t="b">
        <f>AND(COUNTIF('Master list(no salts, metals)'!O993,"&lt;=1"),IF(COUNTIF('Master list(no salts, metals)'!$K993:$Y993, "#N/A")=14,TRUE,FALSE))</f>
        <v>0</v>
      </c>
      <c r="P994" t="b">
        <f>AND(COUNTIF('Master list(no salts, metals)'!P993,"&lt;=1"),IF(COUNTIF('Master list(no salts, metals)'!$K993:$Y993, "#N/A")=14,TRUE,FALSE))</f>
        <v>0</v>
      </c>
      <c r="Q994" t="b">
        <f>AND(COUNTIF('Master list(no salts, metals)'!Q993,"&lt;=1"),IF(COUNTIF('Master list(no salts, metals)'!$K993:$Y993, "#N/A")=14,TRUE,FALSE))</f>
        <v>0</v>
      </c>
      <c r="R994" t="b">
        <f>AND(COUNTIF('Master list(no salts, metals)'!R993,"&lt;=1"),IF(COUNTIF('Master list(no salts, metals)'!$K993:$Y993, "#N/A")=14,TRUE,FALSE))</f>
        <v>0</v>
      </c>
      <c r="S994" t="b">
        <f>AND(COUNTIF('Master list(no salts, metals)'!S993,"&lt;=1"),IF(COUNTIF('Master list(no salts, metals)'!$K993:$Y993, "#N/A")=14,TRUE,FALSE))</f>
        <v>0</v>
      </c>
      <c r="T994" t="b">
        <f>AND(COUNTIF('Master list(no salts, metals)'!T993,"&lt;=1"),IF(COUNTIF('Master list(no salts, metals)'!$K993:$Y993, "#N/A")=14,TRUE,FALSE))</f>
        <v>0</v>
      </c>
      <c r="U994" t="b">
        <f>AND(COUNTIF('Master list(no salts, metals)'!U993,"&lt;=1"),IF(COUNTIF('Master list(no salts, metals)'!$K993:$Y993, "#N/A")=14,TRUE,FALSE))</f>
        <v>0</v>
      </c>
      <c r="V994" t="b">
        <f>AND(COUNTIF('Master list(no salts, metals)'!V993,"&lt;=1"),IF(COUNTIF('Master list(no salts, metals)'!$K993:$Y993, "#N/A")=14,TRUE,FALSE))</f>
        <v>0</v>
      </c>
      <c r="W994" t="b">
        <f>AND(COUNTIF('Master list(no salts, metals)'!W993,"&lt;=1"),IF(COUNTIF('Master list(no salts, metals)'!$K993:$Y993, "#N/A")=14,TRUE,FALSE))</f>
        <v>0</v>
      </c>
      <c r="X994" t="b">
        <f>AND(COUNTIF('Master list(no salts, metals)'!X993,"&lt;=1"),IF(COUNTIF('Master list(no salts, metals)'!$K993:$Y993, "#N/A")=14,TRUE,FALSE))</f>
        <v>0</v>
      </c>
      <c r="Y994" t="b">
        <f>AND(COUNTIF('Master list(no salts, metals)'!Y993,"&lt;=1"),IF(COUNTIF('Master list(no salts, metals)'!$K993:$Y993, "#N/A")=14,TRUE,FALSE))</f>
        <v>0</v>
      </c>
    </row>
    <row r="995" spans="11:25" x14ac:dyDescent="0.25">
      <c r="K995" t="b">
        <f>AND(COUNTIF('Master list(no salts, metals)'!K994,"&lt;=1"),IF(COUNTIF('Master list(no salts, metals)'!$K994:$Y994, "#N/A")=14,TRUE,FALSE))</f>
        <v>0</v>
      </c>
      <c r="L995" t="b">
        <f>AND(COUNTIF('Master list(no salts, metals)'!L994,"&lt;=1"),IF(COUNTIF('Master list(no salts, metals)'!$K994:$Y994, "#N/A")=14,TRUE,FALSE))</f>
        <v>0</v>
      </c>
      <c r="M995" t="b">
        <f>AND(COUNTIF('Master list(no salts, metals)'!M994,"&lt;=1"),IF(COUNTIF('Master list(no salts, metals)'!$K994:$Y994, "#N/A")=14,TRUE,FALSE))</f>
        <v>0</v>
      </c>
      <c r="N995" t="b">
        <f>AND(COUNTIF('Master list(no salts, metals)'!N994,"&lt;=1"),IF(COUNTIF('Master list(no salts, metals)'!$K994:$Y994, "#N/A")=14,TRUE,FALSE))</f>
        <v>0</v>
      </c>
      <c r="O995" t="b">
        <f>AND(COUNTIF('Master list(no salts, metals)'!O994,"&lt;=1"),IF(COUNTIF('Master list(no salts, metals)'!$K994:$Y994, "#N/A")=14,TRUE,FALSE))</f>
        <v>0</v>
      </c>
      <c r="P995" t="b">
        <f>AND(COUNTIF('Master list(no salts, metals)'!P994,"&lt;=1"),IF(COUNTIF('Master list(no salts, metals)'!$K994:$Y994, "#N/A")=14,TRUE,FALSE))</f>
        <v>0</v>
      </c>
      <c r="Q995" t="b">
        <f>AND(COUNTIF('Master list(no salts, metals)'!Q994,"&lt;=1"),IF(COUNTIF('Master list(no salts, metals)'!$K994:$Y994, "#N/A")=14,TRUE,FALSE))</f>
        <v>0</v>
      </c>
      <c r="R995" t="b">
        <f>AND(COUNTIF('Master list(no salts, metals)'!R994,"&lt;=1"),IF(COUNTIF('Master list(no salts, metals)'!$K994:$Y994, "#N/A")=14,TRUE,FALSE))</f>
        <v>0</v>
      </c>
      <c r="S995" t="b">
        <f>AND(COUNTIF('Master list(no salts, metals)'!S994,"&lt;=1"),IF(COUNTIF('Master list(no salts, metals)'!$K994:$Y994, "#N/A")=14,TRUE,FALSE))</f>
        <v>0</v>
      </c>
      <c r="T995" t="b">
        <f>AND(COUNTIF('Master list(no salts, metals)'!T994,"&lt;=1"),IF(COUNTIF('Master list(no salts, metals)'!$K994:$Y994, "#N/A")=14,TRUE,FALSE))</f>
        <v>0</v>
      </c>
      <c r="U995" t="b">
        <f>AND(COUNTIF('Master list(no salts, metals)'!U994,"&lt;=1"),IF(COUNTIF('Master list(no salts, metals)'!$K994:$Y994, "#N/A")=14,TRUE,FALSE))</f>
        <v>0</v>
      </c>
      <c r="V995" t="b">
        <f>AND(COUNTIF('Master list(no salts, metals)'!V994,"&lt;=1"),IF(COUNTIF('Master list(no salts, metals)'!$K994:$Y994, "#N/A")=14,TRUE,FALSE))</f>
        <v>0</v>
      </c>
      <c r="W995" t="b">
        <f>AND(COUNTIF('Master list(no salts, metals)'!W994,"&lt;=1"),IF(COUNTIF('Master list(no salts, metals)'!$K994:$Y994, "#N/A")=14,TRUE,FALSE))</f>
        <v>0</v>
      </c>
      <c r="X995" t="b">
        <f>AND(COUNTIF('Master list(no salts, metals)'!X994,"&lt;=1"),IF(COUNTIF('Master list(no salts, metals)'!$K994:$Y994, "#N/A")=14,TRUE,FALSE))</f>
        <v>0</v>
      </c>
      <c r="Y995" t="b">
        <f>AND(COUNTIF('Master list(no salts, metals)'!Y994,"&lt;=1"),IF(COUNTIF('Master list(no salts, metals)'!$K994:$Y994, "#N/A")=14,TRUE,FALSE))</f>
        <v>0</v>
      </c>
    </row>
    <row r="996" spans="11:25" x14ac:dyDescent="0.25">
      <c r="K996" t="b">
        <f>AND(COUNTIF('Master list(no salts, metals)'!K995,"&lt;=1"),IF(COUNTIF('Master list(no salts, metals)'!$K995:$Y995, "#N/A")=14,TRUE,FALSE))</f>
        <v>0</v>
      </c>
      <c r="L996" t="b">
        <f>AND(COUNTIF('Master list(no salts, metals)'!L995,"&lt;=1"),IF(COUNTIF('Master list(no salts, metals)'!$K995:$Y995, "#N/A")=14,TRUE,FALSE))</f>
        <v>0</v>
      </c>
      <c r="M996" t="b">
        <f>AND(COUNTIF('Master list(no salts, metals)'!M995,"&lt;=1"),IF(COUNTIF('Master list(no salts, metals)'!$K995:$Y995, "#N/A")=14,TRUE,FALSE))</f>
        <v>0</v>
      </c>
      <c r="N996" t="b">
        <f>AND(COUNTIF('Master list(no salts, metals)'!N995,"&lt;=1"),IF(COUNTIF('Master list(no salts, metals)'!$K995:$Y995, "#N/A")=14,TRUE,FALSE))</f>
        <v>0</v>
      </c>
      <c r="O996" t="b">
        <f>AND(COUNTIF('Master list(no salts, metals)'!O995,"&lt;=1"),IF(COUNTIF('Master list(no salts, metals)'!$K995:$Y995, "#N/A")=14,TRUE,FALSE))</f>
        <v>0</v>
      </c>
      <c r="P996" t="b">
        <f>AND(COUNTIF('Master list(no salts, metals)'!P995,"&lt;=1"),IF(COUNTIF('Master list(no salts, metals)'!$K995:$Y995, "#N/A")=14,TRUE,FALSE))</f>
        <v>0</v>
      </c>
      <c r="Q996" t="b">
        <f>AND(COUNTIF('Master list(no salts, metals)'!Q995,"&lt;=1"),IF(COUNTIF('Master list(no salts, metals)'!$K995:$Y995, "#N/A")=14,TRUE,FALSE))</f>
        <v>0</v>
      </c>
      <c r="R996" t="b">
        <f>AND(COUNTIF('Master list(no salts, metals)'!R995,"&lt;=1"),IF(COUNTIF('Master list(no salts, metals)'!$K995:$Y995, "#N/A")=14,TRUE,FALSE))</f>
        <v>0</v>
      </c>
      <c r="S996" t="b">
        <f>AND(COUNTIF('Master list(no salts, metals)'!S995,"&lt;=1"),IF(COUNTIF('Master list(no salts, metals)'!$K995:$Y995, "#N/A")=14,TRUE,FALSE))</f>
        <v>0</v>
      </c>
      <c r="T996" t="b">
        <f>AND(COUNTIF('Master list(no salts, metals)'!T995,"&lt;=1"),IF(COUNTIF('Master list(no salts, metals)'!$K995:$Y995, "#N/A")=14,TRUE,FALSE))</f>
        <v>0</v>
      </c>
      <c r="U996" t="b">
        <f>AND(COUNTIF('Master list(no salts, metals)'!U995,"&lt;=1"),IF(COUNTIF('Master list(no salts, metals)'!$K995:$Y995, "#N/A")=14,TRUE,FALSE))</f>
        <v>0</v>
      </c>
      <c r="V996" t="b">
        <f>AND(COUNTIF('Master list(no salts, metals)'!V995,"&lt;=1"),IF(COUNTIF('Master list(no salts, metals)'!$K995:$Y995, "#N/A")=14,TRUE,FALSE))</f>
        <v>0</v>
      </c>
      <c r="W996" t="b">
        <f>AND(COUNTIF('Master list(no salts, metals)'!W995,"&lt;=1"),IF(COUNTIF('Master list(no salts, metals)'!$K995:$Y995, "#N/A")=14,TRUE,FALSE))</f>
        <v>0</v>
      </c>
      <c r="X996" t="b">
        <f>AND(COUNTIF('Master list(no salts, metals)'!X995,"&lt;=1"),IF(COUNTIF('Master list(no salts, metals)'!$K995:$Y995, "#N/A")=14,TRUE,FALSE))</f>
        <v>1</v>
      </c>
      <c r="Y996" t="b">
        <f>AND(COUNTIF('Master list(no salts, metals)'!Y995,"&lt;=1"),IF(COUNTIF('Master list(no salts, metals)'!$K995:$Y995, "#N/A")=14,TRUE,FALSE))</f>
        <v>0</v>
      </c>
    </row>
    <row r="997" spans="11:25" x14ac:dyDescent="0.25">
      <c r="K997" t="b">
        <f>AND(COUNTIF('Master list(no salts, metals)'!K996,"&lt;=1"),IF(COUNTIF('Master list(no salts, metals)'!$K996:$Y996, "#N/A")=14,TRUE,FALSE))</f>
        <v>0</v>
      </c>
      <c r="L997" t="b">
        <f>AND(COUNTIF('Master list(no salts, metals)'!L996,"&lt;=1"),IF(COUNTIF('Master list(no salts, metals)'!$K996:$Y996, "#N/A")=14,TRUE,FALSE))</f>
        <v>0</v>
      </c>
      <c r="M997" t="b">
        <f>AND(COUNTIF('Master list(no salts, metals)'!M996,"&lt;=1"),IF(COUNTIF('Master list(no salts, metals)'!$K996:$Y996, "#N/A")=14,TRUE,FALSE))</f>
        <v>0</v>
      </c>
      <c r="N997" t="b">
        <f>AND(COUNTIF('Master list(no salts, metals)'!N996,"&lt;=1"),IF(COUNTIF('Master list(no salts, metals)'!$K996:$Y996, "#N/A")=14,TRUE,FALSE))</f>
        <v>0</v>
      </c>
      <c r="O997" t="b">
        <f>AND(COUNTIF('Master list(no salts, metals)'!O996,"&lt;=1"),IF(COUNTIF('Master list(no salts, metals)'!$K996:$Y996, "#N/A")=14,TRUE,FALSE))</f>
        <v>0</v>
      </c>
      <c r="P997" t="b">
        <f>AND(COUNTIF('Master list(no salts, metals)'!P996,"&lt;=1"),IF(COUNTIF('Master list(no salts, metals)'!$K996:$Y996, "#N/A")=14,TRUE,FALSE))</f>
        <v>0</v>
      </c>
      <c r="Q997" t="b">
        <f>AND(COUNTIF('Master list(no salts, metals)'!Q996,"&lt;=1"),IF(COUNTIF('Master list(no salts, metals)'!$K996:$Y996, "#N/A")=14,TRUE,FALSE))</f>
        <v>0</v>
      </c>
      <c r="R997" t="b">
        <f>AND(COUNTIF('Master list(no salts, metals)'!R996,"&lt;=1"),IF(COUNTIF('Master list(no salts, metals)'!$K996:$Y996, "#N/A")=14,TRUE,FALSE))</f>
        <v>0</v>
      </c>
      <c r="S997" t="b">
        <f>AND(COUNTIF('Master list(no salts, metals)'!S996,"&lt;=1"),IF(COUNTIF('Master list(no salts, metals)'!$K996:$Y996, "#N/A")=14,TRUE,FALSE))</f>
        <v>0</v>
      </c>
      <c r="T997" t="b">
        <f>AND(COUNTIF('Master list(no salts, metals)'!T996,"&lt;=1"),IF(COUNTIF('Master list(no salts, metals)'!$K996:$Y996, "#N/A")=14,TRUE,FALSE))</f>
        <v>1</v>
      </c>
      <c r="U997" t="b">
        <f>AND(COUNTIF('Master list(no salts, metals)'!U996,"&lt;=1"),IF(COUNTIF('Master list(no salts, metals)'!$K996:$Y996, "#N/A")=14,TRUE,FALSE))</f>
        <v>0</v>
      </c>
      <c r="V997" t="b">
        <f>AND(COUNTIF('Master list(no salts, metals)'!V996,"&lt;=1"),IF(COUNTIF('Master list(no salts, metals)'!$K996:$Y996, "#N/A")=14,TRUE,FALSE))</f>
        <v>0</v>
      </c>
      <c r="W997" t="b">
        <f>AND(COUNTIF('Master list(no salts, metals)'!W996,"&lt;=1"),IF(COUNTIF('Master list(no salts, metals)'!$K996:$Y996, "#N/A")=14,TRUE,FALSE))</f>
        <v>0</v>
      </c>
      <c r="X997" t="b">
        <f>AND(COUNTIF('Master list(no salts, metals)'!X996,"&lt;=1"),IF(COUNTIF('Master list(no salts, metals)'!$K996:$Y996, "#N/A")=14,TRUE,FALSE))</f>
        <v>0</v>
      </c>
      <c r="Y997" t="b">
        <f>AND(COUNTIF('Master list(no salts, metals)'!Y996,"&lt;=1"),IF(COUNTIF('Master list(no salts, metals)'!$K996:$Y996, "#N/A")=14,TRUE,FALSE))</f>
        <v>0</v>
      </c>
    </row>
    <row r="998" spans="11:25" x14ac:dyDescent="0.25">
      <c r="K998" t="b">
        <f>AND(COUNTIF('Master list(no salts, metals)'!K997,"&lt;=1"),IF(COUNTIF('Master list(no salts, metals)'!$K997:$Y997, "#N/A")=14,TRUE,FALSE))</f>
        <v>0</v>
      </c>
      <c r="L998" t="b">
        <f>AND(COUNTIF('Master list(no salts, metals)'!L997,"&lt;=1"),IF(COUNTIF('Master list(no salts, metals)'!$K997:$Y997, "#N/A")=14,TRUE,FALSE))</f>
        <v>0</v>
      </c>
      <c r="M998" t="b">
        <f>AND(COUNTIF('Master list(no salts, metals)'!M997,"&lt;=1"),IF(COUNTIF('Master list(no salts, metals)'!$K997:$Y997, "#N/A")=14,TRUE,FALSE))</f>
        <v>0</v>
      </c>
      <c r="N998" t="b">
        <f>AND(COUNTIF('Master list(no salts, metals)'!N997,"&lt;=1"),IF(COUNTIF('Master list(no salts, metals)'!$K997:$Y997, "#N/A")=14,TRUE,FALSE))</f>
        <v>0</v>
      </c>
      <c r="O998" t="b">
        <f>AND(COUNTIF('Master list(no salts, metals)'!O997,"&lt;=1"),IF(COUNTIF('Master list(no salts, metals)'!$K997:$Y997, "#N/A")=14,TRUE,FALSE))</f>
        <v>0</v>
      </c>
      <c r="P998" t="b">
        <f>AND(COUNTIF('Master list(no salts, metals)'!P997,"&lt;=1"),IF(COUNTIF('Master list(no salts, metals)'!$K997:$Y997, "#N/A")=14,TRUE,FALSE))</f>
        <v>0</v>
      </c>
      <c r="Q998" t="b">
        <f>AND(COUNTIF('Master list(no salts, metals)'!Q997,"&lt;=1"),IF(COUNTIF('Master list(no salts, metals)'!$K997:$Y997, "#N/A")=14,TRUE,FALSE))</f>
        <v>0</v>
      </c>
      <c r="R998" t="b">
        <f>AND(COUNTIF('Master list(no salts, metals)'!R997,"&lt;=1"),IF(COUNTIF('Master list(no salts, metals)'!$K997:$Y997, "#N/A")=14,TRUE,FALSE))</f>
        <v>0</v>
      </c>
      <c r="S998" t="b">
        <f>AND(COUNTIF('Master list(no salts, metals)'!S997,"&lt;=1"),IF(COUNTIF('Master list(no salts, metals)'!$K997:$Y997, "#N/A")=14,TRUE,FALSE))</f>
        <v>0</v>
      </c>
      <c r="T998" t="b">
        <f>AND(COUNTIF('Master list(no salts, metals)'!T997,"&lt;=1"),IF(COUNTIF('Master list(no salts, metals)'!$K997:$Y997, "#N/A")=14,TRUE,FALSE))</f>
        <v>1</v>
      </c>
      <c r="U998" t="b">
        <f>AND(COUNTIF('Master list(no salts, metals)'!U997,"&lt;=1"),IF(COUNTIF('Master list(no salts, metals)'!$K997:$Y997, "#N/A")=14,TRUE,FALSE))</f>
        <v>0</v>
      </c>
      <c r="V998" t="b">
        <f>AND(COUNTIF('Master list(no salts, metals)'!V997,"&lt;=1"),IF(COUNTIF('Master list(no salts, metals)'!$K997:$Y997, "#N/A")=14,TRUE,FALSE))</f>
        <v>0</v>
      </c>
      <c r="W998" t="b">
        <f>AND(COUNTIF('Master list(no salts, metals)'!W997,"&lt;=1"),IF(COUNTIF('Master list(no salts, metals)'!$K997:$Y997, "#N/A")=14,TRUE,FALSE))</f>
        <v>0</v>
      </c>
      <c r="X998" t="b">
        <f>AND(COUNTIF('Master list(no salts, metals)'!X997,"&lt;=1"),IF(COUNTIF('Master list(no salts, metals)'!$K997:$Y997, "#N/A")=14,TRUE,FALSE))</f>
        <v>0</v>
      </c>
      <c r="Y998" t="b">
        <f>AND(COUNTIF('Master list(no salts, metals)'!Y997,"&lt;=1"),IF(COUNTIF('Master list(no salts, metals)'!$K997:$Y997, "#N/A")=14,TRUE,FALSE))</f>
        <v>0</v>
      </c>
    </row>
    <row r="999" spans="11:25" x14ac:dyDescent="0.25">
      <c r="K999" t="b">
        <f>AND(COUNTIF('Master list(no salts, metals)'!K998,"&lt;=1"),IF(COUNTIF('Master list(no salts, metals)'!$K998:$Y998, "#N/A")=14,TRUE,FALSE))</f>
        <v>0</v>
      </c>
      <c r="L999" t="b">
        <f>AND(COUNTIF('Master list(no salts, metals)'!L998,"&lt;=1"),IF(COUNTIF('Master list(no salts, metals)'!$K998:$Y998, "#N/A")=14,TRUE,FALSE))</f>
        <v>0</v>
      </c>
      <c r="M999" t="b">
        <f>AND(COUNTIF('Master list(no salts, metals)'!M998,"&lt;=1"),IF(COUNTIF('Master list(no salts, metals)'!$K998:$Y998, "#N/A")=14,TRUE,FALSE))</f>
        <v>0</v>
      </c>
      <c r="N999" t="b">
        <f>AND(COUNTIF('Master list(no salts, metals)'!N998,"&lt;=1"),IF(COUNTIF('Master list(no salts, metals)'!$K998:$Y998, "#N/A")=14,TRUE,FALSE))</f>
        <v>0</v>
      </c>
      <c r="O999" t="b">
        <f>AND(COUNTIF('Master list(no salts, metals)'!O998,"&lt;=1"),IF(COUNTIF('Master list(no salts, metals)'!$K998:$Y998, "#N/A")=14,TRUE,FALSE))</f>
        <v>0</v>
      </c>
      <c r="P999" t="b">
        <f>AND(COUNTIF('Master list(no salts, metals)'!P998,"&lt;=1"),IF(COUNTIF('Master list(no salts, metals)'!$K998:$Y998, "#N/A")=14,TRUE,FALSE))</f>
        <v>0</v>
      </c>
      <c r="Q999" t="b">
        <f>AND(COUNTIF('Master list(no salts, metals)'!Q998,"&lt;=1"),IF(COUNTIF('Master list(no salts, metals)'!$K998:$Y998, "#N/A")=14,TRUE,FALSE))</f>
        <v>0</v>
      </c>
      <c r="R999" t="b">
        <f>AND(COUNTIF('Master list(no salts, metals)'!R998,"&lt;=1"),IF(COUNTIF('Master list(no salts, metals)'!$K998:$Y998, "#N/A")=14,TRUE,FALSE))</f>
        <v>0</v>
      </c>
      <c r="S999" t="b">
        <f>AND(COUNTIF('Master list(no salts, metals)'!S998,"&lt;=1"),IF(COUNTIF('Master list(no salts, metals)'!$K998:$Y998, "#N/A")=14,TRUE,FALSE))</f>
        <v>0</v>
      </c>
      <c r="T999" t="b">
        <f>AND(COUNTIF('Master list(no salts, metals)'!T998,"&lt;=1"),IF(COUNTIF('Master list(no salts, metals)'!$K998:$Y998, "#N/A")=14,TRUE,FALSE))</f>
        <v>0</v>
      </c>
      <c r="U999" t="b">
        <f>AND(COUNTIF('Master list(no salts, metals)'!U998,"&lt;=1"),IF(COUNTIF('Master list(no salts, metals)'!$K998:$Y998, "#N/A")=14,TRUE,FALSE))</f>
        <v>0</v>
      </c>
      <c r="V999" t="b">
        <f>AND(COUNTIF('Master list(no salts, metals)'!V998,"&lt;=1"),IF(COUNTIF('Master list(no salts, metals)'!$K998:$Y998, "#N/A")=14,TRUE,FALSE))</f>
        <v>0</v>
      </c>
      <c r="W999" t="b">
        <f>AND(COUNTIF('Master list(no salts, metals)'!W998,"&lt;=1"),IF(COUNTIF('Master list(no salts, metals)'!$K998:$Y998, "#N/A")=14,TRUE,FALSE))</f>
        <v>0</v>
      </c>
      <c r="X999" t="b">
        <f>AND(COUNTIF('Master list(no salts, metals)'!X998,"&lt;=1"),IF(COUNTIF('Master list(no salts, metals)'!$K998:$Y998, "#N/A")=14,TRUE,FALSE))</f>
        <v>1</v>
      </c>
      <c r="Y999" t="b">
        <f>AND(COUNTIF('Master list(no salts, metals)'!Y998,"&lt;=1"),IF(COUNTIF('Master list(no salts, metals)'!$K998:$Y998, "#N/A")=14,TRUE,FALSE))</f>
        <v>0</v>
      </c>
    </row>
    <row r="1000" spans="11:25" x14ac:dyDescent="0.25">
      <c r="K1000" t="b">
        <f>AND(COUNTIF('Master list(no salts, metals)'!K999,"&lt;=1"),IF(COUNTIF('Master list(no salts, metals)'!$K999:$Y999, "#N/A")=14,TRUE,FALSE))</f>
        <v>0</v>
      </c>
      <c r="L1000" t="b">
        <f>AND(COUNTIF('Master list(no salts, metals)'!L999,"&lt;=1"),IF(COUNTIF('Master list(no salts, metals)'!$K999:$Y999, "#N/A")=14,TRUE,FALSE))</f>
        <v>0</v>
      </c>
      <c r="M1000" t="b">
        <f>AND(COUNTIF('Master list(no salts, metals)'!M999,"&lt;=1"),IF(COUNTIF('Master list(no salts, metals)'!$K999:$Y999, "#N/A")=14,TRUE,FALSE))</f>
        <v>0</v>
      </c>
      <c r="N1000" t="b">
        <f>AND(COUNTIF('Master list(no salts, metals)'!N999,"&lt;=1"),IF(COUNTIF('Master list(no salts, metals)'!$K999:$Y999, "#N/A")=14,TRUE,FALSE))</f>
        <v>0</v>
      </c>
      <c r="O1000" t="b">
        <f>AND(COUNTIF('Master list(no salts, metals)'!O999,"&lt;=1"),IF(COUNTIF('Master list(no salts, metals)'!$K999:$Y999, "#N/A")=14,TRUE,FALSE))</f>
        <v>0</v>
      </c>
      <c r="P1000" t="b">
        <f>AND(COUNTIF('Master list(no salts, metals)'!P999,"&lt;=1"),IF(COUNTIF('Master list(no salts, metals)'!$K999:$Y999, "#N/A")=14,TRUE,FALSE))</f>
        <v>0</v>
      </c>
      <c r="Q1000" t="b">
        <f>AND(COUNTIF('Master list(no salts, metals)'!Q999,"&lt;=1"),IF(COUNTIF('Master list(no salts, metals)'!$K999:$Y999, "#N/A")=14,TRUE,FALSE))</f>
        <v>0</v>
      </c>
      <c r="R1000" t="b">
        <f>AND(COUNTIF('Master list(no salts, metals)'!R999,"&lt;=1"),IF(COUNTIF('Master list(no salts, metals)'!$K999:$Y999, "#N/A")=14,TRUE,FALSE))</f>
        <v>0</v>
      </c>
      <c r="S1000" t="b">
        <f>AND(COUNTIF('Master list(no salts, metals)'!S999,"&lt;=1"),IF(COUNTIF('Master list(no salts, metals)'!$K999:$Y999, "#N/A")=14,TRUE,FALSE))</f>
        <v>0</v>
      </c>
      <c r="T1000" t="b">
        <f>AND(COUNTIF('Master list(no salts, metals)'!T999,"&lt;=1"),IF(COUNTIF('Master list(no salts, metals)'!$K999:$Y999, "#N/A")=14,TRUE,FALSE))</f>
        <v>0</v>
      </c>
      <c r="U1000" t="b">
        <f>AND(COUNTIF('Master list(no salts, metals)'!U999,"&lt;=1"),IF(COUNTIF('Master list(no salts, metals)'!$K999:$Y999, "#N/A")=14,TRUE,FALSE))</f>
        <v>0</v>
      </c>
      <c r="V1000" t="b">
        <f>AND(COUNTIF('Master list(no salts, metals)'!V999,"&lt;=1"),IF(COUNTIF('Master list(no salts, metals)'!$K999:$Y999, "#N/A")=14,TRUE,FALSE))</f>
        <v>0</v>
      </c>
      <c r="W1000" t="b">
        <f>AND(COUNTIF('Master list(no salts, metals)'!W999,"&lt;=1"),IF(COUNTIF('Master list(no salts, metals)'!$K999:$Y999, "#N/A")=14,TRUE,FALSE))</f>
        <v>0</v>
      </c>
      <c r="X1000" t="b">
        <f>AND(COUNTIF('Master list(no salts, metals)'!X999,"&lt;=1"),IF(COUNTIF('Master list(no salts, metals)'!$K999:$Y999, "#N/A")=14,TRUE,FALSE))</f>
        <v>0</v>
      </c>
      <c r="Y1000" t="b">
        <f>AND(COUNTIF('Master list(no salts, metals)'!Y999,"&lt;=1"),IF(COUNTIF('Master list(no salts, metals)'!$K999:$Y999, "#N/A")=14,TRUE,FALSE))</f>
        <v>0</v>
      </c>
    </row>
    <row r="1001" spans="11:25" x14ac:dyDescent="0.25">
      <c r="K1001" t="b">
        <f>AND(COUNTIF('Master list(no salts, metals)'!K1000,"&lt;=1"),IF(COUNTIF('Master list(no salts, metals)'!$K1000:$Y1000, "#N/A")=14,TRUE,FALSE))</f>
        <v>0</v>
      </c>
      <c r="L1001" t="b">
        <f>AND(COUNTIF('Master list(no salts, metals)'!L1000,"&lt;=1"),IF(COUNTIF('Master list(no salts, metals)'!$K1000:$Y1000, "#N/A")=14,TRUE,FALSE))</f>
        <v>0</v>
      </c>
      <c r="M1001" t="b">
        <f>AND(COUNTIF('Master list(no salts, metals)'!M1000,"&lt;=1"),IF(COUNTIF('Master list(no salts, metals)'!$K1000:$Y1000, "#N/A")=14,TRUE,FALSE))</f>
        <v>0</v>
      </c>
      <c r="N1001" t="b">
        <f>AND(COUNTIF('Master list(no salts, metals)'!N1000,"&lt;=1"),IF(COUNTIF('Master list(no salts, metals)'!$K1000:$Y1000, "#N/A")=14,TRUE,FALSE))</f>
        <v>0</v>
      </c>
      <c r="O1001" t="b">
        <f>AND(COUNTIF('Master list(no salts, metals)'!O1000,"&lt;=1"),IF(COUNTIF('Master list(no salts, metals)'!$K1000:$Y1000, "#N/A")=14,TRUE,FALSE))</f>
        <v>0</v>
      </c>
      <c r="P1001" t="b">
        <f>AND(COUNTIF('Master list(no salts, metals)'!P1000,"&lt;=1"),IF(COUNTIF('Master list(no salts, metals)'!$K1000:$Y1000, "#N/A")=14,TRUE,FALSE))</f>
        <v>0</v>
      </c>
      <c r="Q1001" t="b">
        <f>AND(COUNTIF('Master list(no salts, metals)'!Q1000,"&lt;=1"),IF(COUNTIF('Master list(no salts, metals)'!$K1000:$Y1000, "#N/A")=14,TRUE,FALSE))</f>
        <v>0</v>
      </c>
      <c r="R1001" t="b">
        <f>AND(COUNTIF('Master list(no salts, metals)'!R1000,"&lt;=1"),IF(COUNTIF('Master list(no salts, metals)'!$K1000:$Y1000, "#N/A")=14,TRUE,FALSE))</f>
        <v>0</v>
      </c>
      <c r="S1001" t="b">
        <f>AND(COUNTIF('Master list(no salts, metals)'!S1000,"&lt;=1"),IF(COUNTIF('Master list(no salts, metals)'!$K1000:$Y1000, "#N/A")=14,TRUE,FALSE))</f>
        <v>0</v>
      </c>
      <c r="T1001" t="b">
        <f>AND(COUNTIF('Master list(no salts, metals)'!T1000,"&lt;=1"),IF(COUNTIF('Master list(no salts, metals)'!$K1000:$Y1000, "#N/A")=14,TRUE,FALSE))</f>
        <v>0</v>
      </c>
      <c r="U1001" t="b">
        <f>AND(COUNTIF('Master list(no salts, metals)'!U1000,"&lt;=1"),IF(COUNTIF('Master list(no salts, metals)'!$K1000:$Y1000, "#N/A")=14,TRUE,FALSE))</f>
        <v>0</v>
      </c>
      <c r="V1001" t="b">
        <f>AND(COUNTIF('Master list(no salts, metals)'!V1000,"&lt;=1"),IF(COUNTIF('Master list(no salts, metals)'!$K1000:$Y1000, "#N/A")=14,TRUE,FALSE))</f>
        <v>0</v>
      </c>
      <c r="W1001" t="b">
        <f>AND(COUNTIF('Master list(no salts, metals)'!W1000,"&lt;=1"),IF(COUNTIF('Master list(no salts, metals)'!$K1000:$Y1000, "#N/A")=14,TRUE,FALSE))</f>
        <v>0</v>
      </c>
      <c r="X1001" t="b">
        <f>AND(COUNTIF('Master list(no salts, metals)'!X1000,"&lt;=1"),IF(COUNTIF('Master list(no salts, metals)'!$K1000:$Y1000, "#N/A")=14,TRUE,FALSE))</f>
        <v>0</v>
      </c>
      <c r="Y1001" t="b">
        <f>AND(COUNTIF('Master list(no salts, metals)'!Y1000,"&lt;=1"),IF(COUNTIF('Master list(no salts, metals)'!$K1000:$Y1000, "#N/A")=14,TRUE,FALSE))</f>
        <v>0</v>
      </c>
    </row>
    <row r="1002" spans="11:25" x14ac:dyDescent="0.25">
      <c r="K1002" t="b">
        <f>AND(COUNTIF('Master list(no salts, metals)'!K1001,"&lt;=1"),IF(COUNTIF('Master list(no salts, metals)'!$K1001:$Y1001, "#N/A")=14,TRUE,FALSE))</f>
        <v>0</v>
      </c>
      <c r="L1002" t="b">
        <f>AND(COUNTIF('Master list(no salts, metals)'!L1001,"&lt;=1"),IF(COUNTIF('Master list(no salts, metals)'!$K1001:$Y1001, "#N/A")=14,TRUE,FALSE))</f>
        <v>0</v>
      </c>
      <c r="M1002" t="b">
        <f>AND(COUNTIF('Master list(no salts, metals)'!M1001,"&lt;=1"),IF(COUNTIF('Master list(no salts, metals)'!$K1001:$Y1001, "#N/A")=14,TRUE,FALSE))</f>
        <v>0</v>
      </c>
      <c r="N1002" t="b">
        <f>AND(COUNTIF('Master list(no salts, metals)'!N1001,"&lt;=1"),IF(COUNTIF('Master list(no salts, metals)'!$K1001:$Y1001, "#N/A")=14,TRUE,FALSE))</f>
        <v>0</v>
      </c>
      <c r="O1002" t="b">
        <f>AND(COUNTIF('Master list(no salts, metals)'!O1001,"&lt;=1"),IF(COUNTIF('Master list(no salts, metals)'!$K1001:$Y1001, "#N/A")=14,TRUE,FALSE))</f>
        <v>0</v>
      </c>
      <c r="P1002" t="b">
        <f>AND(COUNTIF('Master list(no salts, metals)'!P1001,"&lt;=1"),IF(COUNTIF('Master list(no salts, metals)'!$K1001:$Y1001, "#N/A")=14,TRUE,FALSE))</f>
        <v>0</v>
      </c>
      <c r="Q1002" t="b">
        <f>AND(COUNTIF('Master list(no salts, metals)'!Q1001,"&lt;=1"),IF(COUNTIF('Master list(no salts, metals)'!$K1001:$Y1001, "#N/A")=14,TRUE,FALSE))</f>
        <v>0</v>
      </c>
      <c r="R1002" t="b">
        <f>AND(COUNTIF('Master list(no salts, metals)'!R1001,"&lt;=1"),IF(COUNTIF('Master list(no salts, metals)'!$K1001:$Y1001, "#N/A")=14,TRUE,FALSE))</f>
        <v>0</v>
      </c>
      <c r="S1002" t="b">
        <f>AND(COUNTIF('Master list(no salts, metals)'!S1001,"&lt;=1"),IF(COUNTIF('Master list(no salts, metals)'!$K1001:$Y1001, "#N/A")=14,TRUE,FALSE))</f>
        <v>0</v>
      </c>
      <c r="T1002" t="b">
        <f>AND(COUNTIF('Master list(no salts, metals)'!T1001,"&lt;=1"),IF(COUNTIF('Master list(no salts, metals)'!$K1001:$Y1001, "#N/A")=14,TRUE,FALSE))</f>
        <v>0</v>
      </c>
      <c r="U1002" t="b">
        <f>AND(COUNTIF('Master list(no salts, metals)'!U1001,"&lt;=1"),IF(COUNTIF('Master list(no salts, metals)'!$K1001:$Y1001, "#N/A")=14,TRUE,FALSE))</f>
        <v>0</v>
      </c>
      <c r="V1002" t="b">
        <f>AND(COUNTIF('Master list(no salts, metals)'!V1001,"&lt;=1"),IF(COUNTIF('Master list(no salts, metals)'!$K1001:$Y1001, "#N/A")=14,TRUE,FALSE))</f>
        <v>0</v>
      </c>
      <c r="W1002" t="b">
        <f>AND(COUNTIF('Master list(no salts, metals)'!W1001,"&lt;=1"),IF(COUNTIF('Master list(no salts, metals)'!$K1001:$Y1001, "#N/A")=14,TRUE,FALSE))</f>
        <v>0</v>
      </c>
      <c r="X1002" t="b">
        <f>AND(COUNTIF('Master list(no salts, metals)'!X1001,"&lt;=1"),IF(COUNTIF('Master list(no salts, metals)'!$K1001:$Y1001, "#N/A")=14,TRUE,FALSE))</f>
        <v>1</v>
      </c>
      <c r="Y1002" t="b">
        <f>AND(COUNTIF('Master list(no salts, metals)'!Y1001,"&lt;=1"),IF(COUNTIF('Master list(no salts, metals)'!$K1001:$Y1001, "#N/A")=14,TRUE,FALSE))</f>
        <v>0</v>
      </c>
    </row>
    <row r="1003" spans="11:25" x14ac:dyDescent="0.25">
      <c r="K1003" t="b">
        <f>AND(COUNTIF('Master list(no salts, metals)'!K1002,"&lt;=1"),IF(COUNTIF('Master list(no salts, metals)'!$K1002:$Y1002, "#N/A")=14,TRUE,FALSE))</f>
        <v>0</v>
      </c>
      <c r="L1003" t="b">
        <f>AND(COUNTIF('Master list(no salts, metals)'!L1002,"&lt;=1"),IF(COUNTIF('Master list(no salts, metals)'!$K1002:$Y1002, "#N/A")=14,TRUE,FALSE))</f>
        <v>0</v>
      </c>
      <c r="M1003" t="b">
        <f>AND(COUNTIF('Master list(no salts, metals)'!M1002,"&lt;=1"),IF(COUNTIF('Master list(no salts, metals)'!$K1002:$Y1002, "#N/A")=14,TRUE,FALSE))</f>
        <v>0</v>
      </c>
      <c r="N1003" t="b">
        <f>AND(COUNTIF('Master list(no salts, metals)'!N1002,"&lt;=1"),IF(COUNTIF('Master list(no salts, metals)'!$K1002:$Y1002, "#N/A")=14,TRUE,FALSE))</f>
        <v>0</v>
      </c>
      <c r="O1003" t="b">
        <f>AND(COUNTIF('Master list(no salts, metals)'!O1002,"&lt;=1"),IF(COUNTIF('Master list(no salts, metals)'!$K1002:$Y1002, "#N/A")=14,TRUE,FALSE))</f>
        <v>0</v>
      </c>
      <c r="P1003" t="b">
        <f>AND(COUNTIF('Master list(no salts, metals)'!P1002,"&lt;=1"),IF(COUNTIF('Master list(no salts, metals)'!$K1002:$Y1002, "#N/A")=14,TRUE,FALSE))</f>
        <v>0</v>
      </c>
      <c r="Q1003" t="b">
        <f>AND(COUNTIF('Master list(no salts, metals)'!Q1002,"&lt;=1"),IF(COUNTIF('Master list(no salts, metals)'!$K1002:$Y1002, "#N/A")=14,TRUE,FALSE))</f>
        <v>0</v>
      </c>
      <c r="R1003" t="b">
        <f>AND(COUNTIF('Master list(no salts, metals)'!R1002,"&lt;=1"),IF(COUNTIF('Master list(no salts, metals)'!$K1002:$Y1002, "#N/A")=14,TRUE,FALSE))</f>
        <v>0</v>
      </c>
      <c r="S1003" t="b">
        <f>AND(COUNTIF('Master list(no salts, metals)'!S1002,"&lt;=1"),IF(COUNTIF('Master list(no salts, metals)'!$K1002:$Y1002, "#N/A")=14,TRUE,FALSE))</f>
        <v>0</v>
      </c>
      <c r="T1003" t="b">
        <f>AND(COUNTIF('Master list(no salts, metals)'!T1002,"&lt;=1"),IF(COUNTIF('Master list(no salts, metals)'!$K1002:$Y1002, "#N/A")=14,TRUE,FALSE))</f>
        <v>1</v>
      </c>
      <c r="U1003" t="b">
        <f>AND(COUNTIF('Master list(no salts, metals)'!U1002,"&lt;=1"),IF(COUNTIF('Master list(no salts, metals)'!$K1002:$Y1002, "#N/A")=14,TRUE,FALSE))</f>
        <v>0</v>
      </c>
      <c r="V1003" t="b">
        <f>AND(COUNTIF('Master list(no salts, metals)'!V1002,"&lt;=1"),IF(COUNTIF('Master list(no salts, metals)'!$K1002:$Y1002, "#N/A")=14,TRUE,FALSE))</f>
        <v>0</v>
      </c>
      <c r="W1003" t="b">
        <f>AND(COUNTIF('Master list(no salts, metals)'!W1002,"&lt;=1"),IF(COUNTIF('Master list(no salts, metals)'!$K1002:$Y1002, "#N/A")=14,TRUE,FALSE))</f>
        <v>0</v>
      </c>
      <c r="X1003" t="b">
        <f>AND(COUNTIF('Master list(no salts, metals)'!X1002,"&lt;=1"),IF(COUNTIF('Master list(no salts, metals)'!$K1002:$Y1002, "#N/A")=14,TRUE,FALSE))</f>
        <v>0</v>
      </c>
      <c r="Y1003" t="b">
        <f>AND(COUNTIF('Master list(no salts, metals)'!Y1002,"&lt;=1"),IF(COUNTIF('Master list(no salts, metals)'!$K1002:$Y1002, "#N/A")=14,TRUE,FALSE))</f>
        <v>0</v>
      </c>
    </row>
    <row r="1004" spans="11:25" x14ac:dyDescent="0.25">
      <c r="K1004" t="b">
        <f>AND(COUNTIF('Master list(no salts, metals)'!K1003,"&lt;=1"),IF(COUNTIF('Master list(no salts, metals)'!$K1003:$Y1003, "#N/A")=14,TRUE,FALSE))</f>
        <v>0</v>
      </c>
      <c r="L1004" t="b">
        <f>AND(COUNTIF('Master list(no salts, metals)'!L1003,"&lt;=1"),IF(COUNTIF('Master list(no salts, metals)'!$K1003:$Y1003, "#N/A")=14,TRUE,FALSE))</f>
        <v>0</v>
      </c>
      <c r="M1004" t="b">
        <f>AND(COUNTIF('Master list(no salts, metals)'!M1003,"&lt;=1"),IF(COUNTIF('Master list(no salts, metals)'!$K1003:$Y1003, "#N/A")=14,TRUE,FALSE))</f>
        <v>0</v>
      </c>
      <c r="N1004" t="b">
        <f>AND(COUNTIF('Master list(no salts, metals)'!N1003,"&lt;=1"),IF(COUNTIF('Master list(no salts, metals)'!$K1003:$Y1003, "#N/A")=14,TRUE,FALSE))</f>
        <v>0</v>
      </c>
      <c r="O1004" t="b">
        <f>AND(COUNTIF('Master list(no salts, metals)'!O1003,"&lt;=1"),IF(COUNTIF('Master list(no salts, metals)'!$K1003:$Y1003, "#N/A")=14,TRUE,FALSE))</f>
        <v>0</v>
      </c>
      <c r="P1004" t="b">
        <f>AND(COUNTIF('Master list(no salts, metals)'!P1003,"&lt;=1"),IF(COUNTIF('Master list(no salts, metals)'!$K1003:$Y1003, "#N/A")=14,TRUE,FALSE))</f>
        <v>0</v>
      </c>
      <c r="Q1004" t="b">
        <f>AND(COUNTIF('Master list(no salts, metals)'!Q1003,"&lt;=1"),IF(COUNTIF('Master list(no salts, metals)'!$K1003:$Y1003, "#N/A")=14,TRUE,FALSE))</f>
        <v>0</v>
      </c>
      <c r="R1004" t="b">
        <f>AND(COUNTIF('Master list(no salts, metals)'!R1003,"&lt;=1"),IF(COUNTIF('Master list(no salts, metals)'!$K1003:$Y1003, "#N/A")=14,TRUE,FALSE))</f>
        <v>0</v>
      </c>
      <c r="S1004" t="b">
        <f>AND(COUNTIF('Master list(no salts, metals)'!S1003,"&lt;=1"),IF(COUNTIF('Master list(no salts, metals)'!$K1003:$Y1003, "#N/A")=14,TRUE,FALSE))</f>
        <v>0</v>
      </c>
      <c r="T1004" t="b">
        <f>AND(COUNTIF('Master list(no salts, metals)'!T1003,"&lt;=1"),IF(COUNTIF('Master list(no salts, metals)'!$K1003:$Y1003, "#N/A")=14,TRUE,FALSE))</f>
        <v>0</v>
      </c>
      <c r="U1004" t="b">
        <f>AND(COUNTIF('Master list(no salts, metals)'!U1003,"&lt;=1"),IF(COUNTIF('Master list(no salts, metals)'!$K1003:$Y1003, "#N/A")=14,TRUE,FALSE))</f>
        <v>0</v>
      </c>
      <c r="V1004" t="b">
        <f>AND(COUNTIF('Master list(no salts, metals)'!V1003,"&lt;=1"),IF(COUNTIF('Master list(no salts, metals)'!$K1003:$Y1003, "#N/A")=14,TRUE,FALSE))</f>
        <v>0</v>
      </c>
      <c r="W1004" t="b">
        <f>AND(COUNTIF('Master list(no salts, metals)'!W1003,"&lt;=1"),IF(COUNTIF('Master list(no salts, metals)'!$K1003:$Y1003, "#N/A")=14,TRUE,FALSE))</f>
        <v>1</v>
      </c>
      <c r="X1004" t="b">
        <f>AND(COUNTIF('Master list(no salts, metals)'!X1003,"&lt;=1"),IF(COUNTIF('Master list(no salts, metals)'!$K1003:$Y1003, "#N/A")=14,TRUE,FALSE))</f>
        <v>0</v>
      </c>
      <c r="Y1004" t="b">
        <f>AND(COUNTIF('Master list(no salts, metals)'!Y1003,"&lt;=1"),IF(COUNTIF('Master list(no salts, metals)'!$K1003:$Y1003, "#N/A")=14,TRUE,FALSE))</f>
        <v>0</v>
      </c>
    </row>
    <row r="1005" spans="11:25" x14ac:dyDescent="0.25">
      <c r="K1005" t="b">
        <f>AND(COUNTIF('Master list(no salts, metals)'!K1004,"&lt;=1"),IF(COUNTIF('Master list(no salts, metals)'!$K1004:$Y1004, "#N/A")=14,TRUE,FALSE))</f>
        <v>0</v>
      </c>
      <c r="L1005" t="b">
        <f>AND(COUNTIF('Master list(no salts, metals)'!L1004,"&lt;=1"),IF(COUNTIF('Master list(no salts, metals)'!$K1004:$Y1004, "#N/A")=14,TRUE,FALSE))</f>
        <v>0</v>
      </c>
      <c r="M1005" t="b">
        <f>AND(COUNTIF('Master list(no salts, metals)'!M1004,"&lt;=1"),IF(COUNTIF('Master list(no salts, metals)'!$K1004:$Y1004, "#N/A")=14,TRUE,FALSE))</f>
        <v>0</v>
      </c>
      <c r="N1005" t="b">
        <f>AND(COUNTIF('Master list(no salts, metals)'!N1004,"&lt;=1"),IF(COUNTIF('Master list(no salts, metals)'!$K1004:$Y1004, "#N/A")=14,TRUE,FALSE))</f>
        <v>0</v>
      </c>
      <c r="O1005" t="b">
        <f>AND(COUNTIF('Master list(no salts, metals)'!O1004,"&lt;=1"),IF(COUNTIF('Master list(no salts, metals)'!$K1004:$Y1004, "#N/A")=14,TRUE,FALSE))</f>
        <v>0</v>
      </c>
      <c r="P1005" t="b">
        <f>AND(COUNTIF('Master list(no salts, metals)'!P1004,"&lt;=1"),IF(COUNTIF('Master list(no salts, metals)'!$K1004:$Y1004, "#N/A")=14,TRUE,FALSE))</f>
        <v>0</v>
      </c>
      <c r="Q1005" t="b">
        <f>AND(COUNTIF('Master list(no salts, metals)'!Q1004,"&lt;=1"),IF(COUNTIF('Master list(no salts, metals)'!$K1004:$Y1004, "#N/A")=14,TRUE,FALSE))</f>
        <v>0</v>
      </c>
      <c r="R1005" t="b">
        <f>AND(COUNTIF('Master list(no salts, metals)'!R1004,"&lt;=1"),IF(COUNTIF('Master list(no salts, metals)'!$K1004:$Y1004, "#N/A")=14,TRUE,FALSE))</f>
        <v>0</v>
      </c>
      <c r="S1005" t="b">
        <f>AND(COUNTIF('Master list(no salts, metals)'!S1004,"&lt;=1"),IF(COUNTIF('Master list(no salts, metals)'!$K1004:$Y1004, "#N/A")=14,TRUE,FALSE))</f>
        <v>0</v>
      </c>
      <c r="T1005" t="b">
        <f>AND(COUNTIF('Master list(no salts, metals)'!T1004,"&lt;=1"),IF(COUNTIF('Master list(no salts, metals)'!$K1004:$Y1004, "#N/A")=14,TRUE,FALSE))</f>
        <v>0</v>
      </c>
      <c r="U1005" t="b">
        <f>AND(COUNTIF('Master list(no salts, metals)'!U1004,"&lt;=1"),IF(COUNTIF('Master list(no salts, metals)'!$K1004:$Y1004, "#N/A")=14,TRUE,FALSE))</f>
        <v>0</v>
      </c>
      <c r="V1005" t="b">
        <f>AND(COUNTIF('Master list(no salts, metals)'!V1004,"&lt;=1"),IF(COUNTIF('Master list(no salts, metals)'!$K1004:$Y1004, "#N/A")=14,TRUE,FALSE))</f>
        <v>0</v>
      </c>
      <c r="W1005" t="b">
        <f>AND(COUNTIF('Master list(no salts, metals)'!W1004,"&lt;=1"),IF(COUNTIF('Master list(no salts, metals)'!$K1004:$Y1004, "#N/A")=14,TRUE,FALSE))</f>
        <v>1</v>
      </c>
      <c r="X1005" t="b">
        <f>AND(COUNTIF('Master list(no salts, metals)'!X1004,"&lt;=1"),IF(COUNTIF('Master list(no salts, metals)'!$K1004:$Y1004, "#N/A")=14,TRUE,FALSE))</f>
        <v>0</v>
      </c>
      <c r="Y1005" t="b">
        <f>AND(COUNTIF('Master list(no salts, metals)'!Y1004,"&lt;=1"),IF(COUNTIF('Master list(no salts, metals)'!$K1004:$Y1004, "#N/A")=14,TRUE,FALSE))</f>
        <v>0</v>
      </c>
    </row>
    <row r="1006" spans="11:25" x14ac:dyDescent="0.25">
      <c r="K1006" t="b">
        <f>AND(COUNTIF('Master list(no salts, metals)'!K1005,"&lt;=1"),IF(COUNTIF('Master list(no salts, metals)'!$K1005:$Y1005, "#N/A")=14,TRUE,FALSE))</f>
        <v>0</v>
      </c>
      <c r="L1006" t="b">
        <f>AND(COUNTIF('Master list(no salts, metals)'!L1005,"&lt;=1"),IF(COUNTIF('Master list(no salts, metals)'!$K1005:$Y1005, "#N/A")=14,TRUE,FALSE))</f>
        <v>0</v>
      </c>
      <c r="M1006" t="b">
        <f>AND(COUNTIF('Master list(no salts, metals)'!M1005,"&lt;=1"),IF(COUNTIF('Master list(no salts, metals)'!$K1005:$Y1005, "#N/A")=14,TRUE,FALSE))</f>
        <v>0</v>
      </c>
      <c r="N1006" t="b">
        <f>AND(COUNTIF('Master list(no salts, metals)'!N1005,"&lt;=1"),IF(COUNTIF('Master list(no salts, metals)'!$K1005:$Y1005, "#N/A")=14,TRUE,FALSE))</f>
        <v>0</v>
      </c>
      <c r="O1006" t="b">
        <f>AND(COUNTIF('Master list(no salts, metals)'!O1005,"&lt;=1"),IF(COUNTIF('Master list(no salts, metals)'!$K1005:$Y1005, "#N/A")=14,TRUE,FALSE))</f>
        <v>0</v>
      </c>
      <c r="P1006" t="b">
        <f>AND(COUNTIF('Master list(no salts, metals)'!P1005,"&lt;=1"),IF(COUNTIF('Master list(no salts, metals)'!$K1005:$Y1005, "#N/A")=14,TRUE,FALSE))</f>
        <v>0</v>
      </c>
      <c r="Q1006" t="b">
        <f>AND(COUNTIF('Master list(no salts, metals)'!Q1005,"&lt;=1"),IF(COUNTIF('Master list(no salts, metals)'!$K1005:$Y1005, "#N/A")=14,TRUE,FALSE))</f>
        <v>0</v>
      </c>
      <c r="R1006" t="b">
        <f>AND(COUNTIF('Master list(no salts, metals)'!R1005,"&lt;=1"),IF(COUNTIF('Master list(no salts, metals)'!$K1005:$Y1005, "#N/A")=14,TRUE,FALSE))</f>
        <v>0</v>
      </c>
      <c r="S1006" t="b">
        <f>AND(COUNTIF('Master list(no salts, metals)'!S1005,"&lt;=1"),IF(COUNTIF('Master list(no salts, metals)'!$K1005:$Y1005, "#N/A")=14,TRUE,FALSE))</f>
        <v>0</v>
      </c>
      <c r="T1006" t="b">
        <f>AND(COUNTIF('Master list(no salts, metals)'!T1005,"&lt;=1"),IF(COUNTIF('Master list(no salts, metals)'!$K1005:$Y1005, "#N/A")=14,TRUE,FALSE))</f>
        <v>0</v>
      </c>
      <c r="U1006" t="b">
        <f>AND(COUNTIF('Master list(no salts, metals)'!U1005,"&lt;=1"),IF(COUNTIF('Master list(no salts, metals)'!$K1005:$Y1005, "#N/A")=14,TRUE,FALSE))</f>
        <v>0</v>
      </c>
      <c r="V1006" t="b">
        <f>AND(COUNTIF('Master list(no salts, metals)'!V1005,"&lt;=1"),IF(COUNTIF('Master list(no salts, metals)'!$K1005:$Y1005, "#N/A")=14,TRUE,FALSE))</f>
        <v>0</v>
      </c>
      <c r="W1006" t="b">
        <f>AND(COUNTIF('Master list(no salts, metals)'!W1005,"&lt;=1"),IF(COUNTIF('Master list(no salts, metals)'!$K1005:$Y1005, "#N/A")=14,TRUE,FALSE))</f>
        <v>0</v>
      </c>
      <c r="X1006" t="b">
        <f>AND(COUNTIF('Master list(no salts, metals)'!X1005,"&lt;=1"),IF(COUNTIF('Master list(no salts, metals)'!$K1005:$Y1005, "#N/A")=14,TRUE,FALSE))</f>
        <v>0</v>
      </c>
      <c r="Y1006" t="b">
        <f>AND(COUNTIF('Master list(no salts, metals)'!Y1005,"&lt;=1"),IF(COUNTIF('Master list(no salts, metals)'!$K1005:$Y1005, "#N/A")=14,TRUE,FALSE))</f>
        <v>0</v>
      </c>
    </row>
    <row r="1007" spans="11:25" x14ac:dyDescent="0.25">
      <c r="K1007" t="b">
        <f>AND(COUNTIF('Master list(no salts, metals)'!K1006,"&lt;=1"),IF(COUNTIF('Master list(no salts, metals)'!$K1006:$Y1006, "#N/A")=14,TRUE,FALSE))</f>
        <v>0</v>
      </c>
      <c r="L1007" t="b">
        <f>AND(COUNTIF('Master list(no salts, metals)'!L1006,"&lt;=1"),IF(COUNTIF('Master list(no salts, metals)'!$K1006:$Y1006, "#N/A")=14,TRUE,FALSE))</f>
        <v>0</v>
      </c>
      <c r="M1007" t="b">
        <f>AND(COUNTIF('Master list(no salts, metals)'!M1006,"&lt;=1"),IF(COUNTIF('Master list(no salts, metals)'!$K1006:$Y1006, "#N/A")=14,TRUE,FALSE))</f>
        <v>0</v>
      </c>
      <c r="N1007" t="b">
        <f>AND(COUNTIF('Master list(no salts, metals)'!N1006,"&lt;=1"),IF(COUNTIF('Master list(no salts, metals)'!$K1006:$Y1006, "#N/A")=14,TRUE,FALSE))</f>
        <v>0</v>
      </c>
      <c r="O1007" t="b">
        <f>AND(COUNTIF('Master list(no salts, metals)'!O1006,"&lt;=1"),IF(COUNTIF('Master list(no salts, metals)'!$K1006:$Y1006, "#N/A")=14,TRUE,FALSE))</f>
        <v>0</v>
      </c>
      <c r="P1007" t="b">
        <f>AND(COUNTIF('Master list(no salts, metals)'!P1006,"&lt;=1"),IF(COUNTIF('Master list(no salts, metals)'!$K1006:$Y1006, "#N/A")=14,TRUE,FALSE))</f>
        <v>0</v>
      </c>
      <c r="Q1007" t="b">
        <f>AND(COUNTIF('Master list(no salts, metals)'!Q1006,"&lt;=1"),IF(COUNTIF('Master list(no salts, metals)'!$K1006:$Y1006, "#N/A")=14,TRUE,FALSE))</f>
        <v>0</v>
      </c>
      <c r="R1007" t="b">
        <f>AND(COUNTIF('Master list(no salts, metals)'!R1006,"&lt;=1"),IF(COUNTIF('Master list(no salts, metals)'!$K1006:$Y1006, "#N/A")=14,TRUE,FALSE))</f>
        <v>0</v>
      </c>
      <c r="S1007" t="b">
        <f>AND(COUNTIF('Master list(no salts, metals)'!S1006,"&lt;=1"),IF(COUNTIF('Master list(no salts, metals)'!$K1006:$Y1006, "#N/A")=14,TRUE,FALSE))</f>
        <v>0</v>
      </c>
      <c r="T1007" t="b">
        <f>AND(COUNTIF('Master list(no salts, metals)'!T1006,"&lt;=1"),IF(COUNTIF('Master list(no salts, metals)'!$K1006:$Y1006, "#N/A")=14,TRUE,FALSE))</f>
        <v>0</v>
      </c>
      <c r="U1007" t="b">
        <f>AND(COUNTIF('Master list(no salts, metals)'!U1006,"&lt;=1"),IF(COUNTIF('Master list(no salts, metals)'!$K1006:$Y1006, "#N/A")=14,TRUE,FALSE))</f>
        <v>0</v>
      </c>
      <c r="V1007" t="b">
        <f>AND(COUNTIF('Master list(no salts, metals)'!V1006,"&lt;=1"),IF(COUNTIF('Master list(no salts, metals)'!$K1006:$Y1006, "#N/A")=14,TRUE,FALSE))</f>
        <v>0</v>
      </c>
      <c r="W1007" t="b">
        <f>AND(COUNTIF('Master list(no salts, metals)'!W1006,"&lt;=1"),IF(COUNTIF('Master list(no salts, metals)'!$K1006:$Y1006, "#N/A")=14,TRUE,FALSE))</f>
        <v>0</v>
      </c>
      <c r="X1007" t="b">
        <f>AND(COUNTIF('Master list(no salts, metals)'!X1006,"&lt;=1"),IF(COUNTIF('Master list(no salts, metals)'!$K1006:$Y1006, "#N/A")=14,TRUE,FALSE))</f>
        <v>1</v>
      </c>
      <c r="Y1007" t="b">
        <f>AND(COUNTIF('Master list(no salts, metals)'!Y1006,"&lt;=1"),IF(COUNTIF('Master list(no salts, metals)'!$K1006:$Y1006, "#N/A")=14,TRUE,FALSE))</f>
        <v>0</v>
      </c>
    </row>
    <row r="1008" spans="11:25" x14ac:dyDescent="0.25">
      <c r="K1008" t="b">
        <f>AND(COUNTIF('Master list(no salts, metals)'!K1007,"&lt;=1"),IF(COUNTIF('Master list(no salts, metals)'!$K1007:$Y1007, "#N/A")=14,TRUE,FALSE))</f>
        <v>0</v>
      </c>
      <c r="L1008" t="b">
        <f>AND(COUNTIF('Master list(no salts, metals)'!L1007,"&lt;=1"),IF(COUNTIF('Master list(no salts, metals)'!$K1007:$Y1007, "#N/A")=14,TRUE,FALSE))</f>
        <v>0</v>
      </c>
      <c r="M1008" t="b">
        <f>AND(COUNTIF('Master list(no salts, metals)'!M1007,"&lt;=1"),IF(COUNTIF('Master list(no salts, metals)'!$K1007:$Y1007, "#N/A")=14,TRUE,FALSE))</f>
        <v>0</v>
      </c>
      <c r="N1008" t="b">
        <f>AND(COUNTIF('Master list(no salts, metals)'!N1007,"&lt;=1"),IF(COUNTIF('Master list(no salts, metals)'!$K1007:$Y1007, "#N/A")=14,TRUE,FALSE))</f>
        <v>0</v>
      </c>
      <c r="O1008" t="b">
        <f>AND(COUNTIF('Master list(no salts, metals)'!O1007,"&lt;=1"),IF(COUNTIF('Master list(no salts, metals)'!$K1007:$Y1007, "#N/A")=14,TRUE,FALSE))</f>
        <v>0</v>
      </c>
      <c r="P1008" t="b">
        <f>AND(COUNTIF('Master list(no salts, metals)'!P1007,"&lt;=1"),IF(COUNTIF('Master list(no salts, metals)'!$K1007:$Y1007, "#N/A")=14,TRUE,FALSE))</f>
        <v>0</v>
      </c>
      <c r="Q1008" t="b">
        <f>AND(COUNTIF('Master list(no salts, metals)'!Q1007,"&lt;=1"),IF(COUNTIF('Master list(no salts, metals)'!$K1007:$Y1007, "#N/A")=14,TRUE,FALSE))</f>
        <v>0</v>
      </c>
      <c r="R1008" t="b">
        <f>AND(COUNTIF('Master list(no salts, metals)'!R1007,"&lt;=1"),IF(COUNTIF('Master list(no salts, metals)'!$K1007:$Y1007, "#N/A")=14,TRUE,FALSE))</f>
        <v>0</v>
      </c>
      <c r="S1008" t="b">
        <f>AND(COUNTIF('Master list(no salts, metals)'!S1007,"&lt;=1"),IF(COUNTIF('Master list(no salts, metals)'!$K1007:$Y1007, "#N/A")=14,TRUE,FALSE))</f>
        <v>0</v>
      </c>
      <c r="T1008" t="b">
        <f>AND(COUNTIF('Master list(no salts, metals)'!T1007,"&lt;=1"),IF(COUNTIF('Master list(no salts, metals)'!$K1007:$Y1007, "#N/A")=14,TRUE,FALSE))</f>
        <v>0</v>
      </c>
      <c r="U1008" t="b">
        <f>AND(COUNTIF('Master list(no salts, metals)'!U1007,"&lt;=1"),IF(COUNTIF('Master list(no salts, metals)'!$K1007:$Y1007, "#N/A")=14,TRUE,FALSE))</f>
        <v>0</v>
      </c>
      <c r="V1008" t="b">
        <f>AND(COUNTIF('Master list(no salts, metals)'!V1007,"&lt;=1"),IF(COUNTIF('Master list(no salts, metals)'!$K1007:$Y1007, "#N/A")=14,TRUE,FALSE))</f>
        <v>0</v>
      </c>
      <c r="W1008" t="b">
        <f>AND(COUNTIF('Master list(no salts, metals)'!W1007,"&lt;=1"),IF(COUNTIF('Master list(no salts, metals)'!$K1007:$Y1007, "#N/A")=14,TRUE,FALSE))</f>
        <v>0</v>
      </c>
      <c r="X1008" t="b">
        <f>AND(COUNTIF('Master list(no salts, metals)'!X1007,"&lt;=1"),IF(COUNTIF('Master list(no salts, metals)'!$K1007:$Y1007, "#N/A")=14,TRUE,FALSE))</f>
        <v>0</v>
      </c>
      <c r="Y1008" t="b">
        <f>AND(COUNTIF('Master list(no salts, metals)'!Y1007,"&lt;=1"),IF(COUNTIF('Master list(no salts, metals)'!$K1007:$Y1007, "#N/A")=14,TRUE,FALSE))</f>
        <v>0</v>
      </c>
    </row>
    <row r="1009" spans="11:25" x14ac:dyDescent="0.25">
      <c r="K1009" t="b">
        <f>AND(COUNTIF('Master list(no salts, metals)'!K1008,"&lt;=1"),IF(COUNTIF('Master list(no salts, metals)'!$K1008:$Y1008, "#N/A")=14,TRUE,FALSE))</f>
        <v>0</v>
      </c>
      <c r="L1009" t="b">
        <f>AND(COUNTIF('Master list(no salts, metals)'!L1008,"&lt;=1"),IF(COUNTIF('Master list(no salts, metals)'!$K1008:$Y1008, "#N/A")=14,TRUE,FALSE))</f>
        <v>0</v>
      </c>
      <c r="M1009" t="b">
        <f>AND(COUNTIF('Master list(no salts, metals)'!M1008,"&lt;=1"),IF(COUNTIF('Master list(no salts, metals)'!$K1008:$Y1008, "#N/A")=14,TRUE,FALSE))</f>
        <v>0</v>
      </c>
      <c r="N1009" t="b">
        <f>AND(COUNTIF('Master list(no salts, metals)'!N1008,"&lt;=1"),IF(COUNTIF('Master list(no salts, metals)'!$K1008:$Y1008, "#N/A")=14,TRUE,FALSE))</f>
        <v>0</v>
      </c>
      <c r="O1009" t="b">
        <f>AND(COUNTIF('Master list(no salts, metals)'!O1008,"&lt;=1"),IF(COUNTIF('Master list(no salts, metals)'!$K1008:$Y1008, "#N/A")=14,TRUE,FALSE))</f>
        <v>0</v>
      </c>
      <c r="P1009" t="b">
        <f>AND(COUNTIF('Master list(no salts, metals)'!P1008,"&lt;=1"),IF(COUNTIF('Master list(no salts, metals)'!$K1008:$Y1008, "#N/A")=14,TRUE,FALSE))</f>
        <v>0</v>
      </c>
      <c r="Q1009" t="b">
        <f>AND(COUNTIF('Master list(no salts, metals)'!Q1008,"&lt;=1"),IF(COUNTIF('Master list(no salts, metals)'!$K1008:$Y1008, "#N/A")=14,TRUE,FALSE))</f>
        <v>0</v>
      </c>
      <c r="R1009" t="b">
        <f>AND(COUNTIF('Master list(no salts, metals)'!R1008,"&lt;=1"),IF(COUNTIF('Master list(no salts, metals)'!$K1008:$Y1008, "#N/A")=14,TRUE,FALSE))</f>
        <v>0</v>
      </c>
      <c r="S1009" t="b">
        <f>AND(COUNTIF('Master list(no salts, metals)'!S1008,"&lt;=1"),IF(COUNTIF('Master list(no salts, metals)'!$K1008:$Y1008, "#N/A")=14,TRUE,FALSE))</f>
        <v>0</v>
      </c>
      <c r="T1009" t="b">
        <f>AND(COUNTIF('Master list(no salts, metals)'!T1008,"&lt;=1"),IF(COUNTIF('Master list(no salts, metals)'!$K1008:$Y1008, "#N/A")=14,TRUE,FALSE))</f>
        <v>0</v>
      </c>
      <c r="U1009" t="b">
        <f>AND(COUNTIF('Master list(no salts, metals)'!U1008,"&lt;=1"),IF(COUNTIF('Master list(no salts, metals)'!$K1008:$Y1008, "#N/A")=14,TRUE,FALSE))</f>
        <v>0</v>
      </c>
      <c r="V1009" t="b">
        <f>AND(COUNTIF('Master list(no salts, metals)'!V1008,"&lt;=1"),IF(COUNTIF('Master list(no salts, metals)'!$K1008:$Y1008, "#N/A")=14,TRUE,FALSE))</f>
        <v>0</v>
      </c>
      <c r="W1009" t="b">
        <f>AND(COUNTIF('Master list(no salts, metals)'!W1008,"&lt;=1"),IF(COUNTIF('Master list(no salts, metals)'!$K1008:$Y1008, "#N/A")=14,TRUE,FALSE))</f>
        <v>1</v>
      </c>
      <c r="X1009" t="b">
        <f>AND(COUNTIF('Master list(no salts, metals)'!X1008,"&lt;=1"),IF(COUNTIF('Master list(no salts, metals)'!$K1008:$Y1008, "#N/A")=14,TRUE,FALSE))</f>
        <v>0</v>
      </c>
      <c r="Y1009" t="b">
        <f>AND(COUNTIF('Master list(no salts, metals)'!Y1008,"&lt;=1"),IF(COUNTIF('Master list(no salts, metals)'!$K1008:$Y1008, "#N/A")=14,TRUE,FALSE))</f>
        <v>0</v>
      </c>
    </row>
    <row r="1010" spans="11:25" x14ac:dyDescent="0.25">
      <c r="K1010" t="b">
        <f>AND(COUNTIF('Master list(no salts, metals)'!K1009,"&lt;=1"),IF(COUNTIF('Master list(no salts, metals)'!$K1009:$Y1009, "#N/A")=14,TRUE,FALSE))</f>
        <v>0</v>
      </c>
      <c r="L1010" t="b">
        <f>AND(COUNTIF('Master list(no salts, metals)'!L1009,"&lt;=1"),IF(COUNTIF('Master list(no salts, metals)'!$K1009:$Y1009, "#N/A")=14,TRUE,FALSE))</f>
        <v>0</v>
      </c>
      <c r="M1010" t="b">
        <f>AND(COUNTIF('Master list(no salts, metals)'!M1009,"&lt;=1"),IF(COUNTIF('Master list(no salts, metals)'!$K1009:$Y1009, "#N/A")=14,TRUE,FALSE))</f>
        <v>0</v>
      </c>
      <c r="N1010" t="b">
        <f>AND(COUNTIF('Master list(no salts, metals)'!N1009,"&lt;=1"),IF(COUNTIF('Master list(no salts, metals)'!$K1009:$Y1009, "#N/A")=14,TRUE,FALSE))</f>
        <v>0</v>
      </c>
      <c r="O1010" t="b">
        <f>AND(COUNTIF('Master list(no salts, metals)'!O1009,"&lt;=1"),IF(COUNTIF('Master list(no salts, metals)'!$K1009:$Y1009, "#N/A")=14,TRUE,FALSE))</f>
        <v>0</v>
      </c>
      <c r="P1010" t="b">
        <f>AND(COUNTIF('Master list(no salts, metals)'!P1009,"&lt;=1"),IF(COUNTIF('Master list(no salts, metals)'!$K1009:$Y1009, "#N/A")=14,TRUE,FALSE))</f>
        <v>0</v>
      </c>
      <c r="Q1010" t="b">
        <f>AND(COUNTIF('Master list(no salts, metals)'!Q1009,"&lt;=1"),IF(COUNTIF('Master list(no salts, metals)'!$K1009:$Y1009, "#N/A")=14,TRUE,FALSE))</f>
        <v>0</v>
      </c>
      <c r="R1010" t="b">
        <f>AND(COUNTIF('Master list(no salts, metals)'!R1009,"&lt;=1"),IF(COUNTIF('Master list(no salts, metals)'!$K1009:$Y1009, "#N/A")=14,TRUE,FALSE))</f>
        <v>0</v>
      </c>
      <c r="S1010" t="b">
        <f>AND(COUNTIF('Master list(no salts, metals)'!S1009,"&lt;=1"),IF(COUNTIF('Master list(no salts, metals)'!$K1009:$Y1009, "#N/A")=14,TRUE,FALSE))</f>
        <v>0</v>
      </c>
      <c r="T1010" t="b">
        <f>AND(COUNTIF('Master list(no salts, metals)'!T1009,"&lt;=1"),IF(COUNTIF('Master list(no salts, metals)'!$K1009:$Y1009, "#N/A")=14,TRUE,FALSE))</f>
        <v>0</v>
      </c>
      <c r="U1010" t="b">
        <f>AND(COUNTIF('Master list(no salts, metals)'!U1009,"&lt;=1"),IF(COUNTIF('Master list(no salts, metals)'!$K1009:$Y1009, "#N/A")=14,TRUE,FALSE))</f>
        <v>0</v>
      </c>
      <c r="V1010" t="b">
        <f>AND(COUNTIF('Master list(no salts, metals)'!V1009,"&lt;=1"),IF(COUNTIF('Master list(no salts, metals)'!$K1009:$Y1009, "#N/A")=14,TRUE,FALSE))</f>
        <v>0</v>
      </c>
      <c r="W1010" t="b">
        <f>AND(COUNTIF('Master list(no salts, metals)'!W1009,"&lt;=1"),IF(COUNTIF('Master list(no salts, metals)'!$K1009:$Y1009, "#N/A")=14,TRUE,FALSE))</f>
        <v>0</v>
      </c>
      <c r="X1010" t="b">
        <f>AND(COUNTIF('Master list(no salts, metals)'!X1009,"&lt;=1"),IF(COUNTIF('Master list(no salts, metals)'!$K1009:$Y1009, "#N/A")=14,TRUE,FALSE))</f>
        <v>0</v>
      </c>
      <c r="Y1010" t="b">
        <f>AND(COUNTIF('Master list(no salts, metals)'!Y1009,"&lt;=1"),IF(COUNTIF('Master list(no salts, metals)'!$K1009:$Y1009, "#N/A")=14,TRUE,FALSE))</f>
        <v>0</v>
      </c>
    </row>
    <row r="1011" spans="11:25" x14ac:dyDescent="0.25">
      <c r="K1011" t="b">
        <f>AND(COUNTIF('Master list(no salts, metals)'!K1010,"&lt;=1"),IF(COUNTIF('Master list(no salts, metals)'!$K1010:$Y1010, "#N/A")=14,TRUE,FALSE))</f>
        <v>0</v>
      </c>
      <c r="L1011" t="b">
        <f>AND(COUNTIF('Master list(no salts, metals)'!L1010,"&lt;=1"),IF(COUNTIF('Master list(no salts, metals)'!$K1010:$Y1010, "#N/A")=14,TRUE,FALSE))</f>
        <v>0</v>
      </c>
      <c r="M1011" t="b">
        <f>AND(COUNTIF('Master list(no salts, metals)'!M1010,"&lt;=1"),IF(COUNTIF('Master list(no salts, metals)'!$K1010:$Y1010, "#N/A")=14,TRUE,FALSE))</f>
        <v>0</v>
      </c>
      <c r="N1011" t="b">
        <f>AND(COUNTIF('Master list(no salts, metals)'!N1010,"&lt;=1"),IF(COUNTIF('Master list(no salts, metals)'!$K1010:$Y1010, "#N/A")=14,TRUE,FALSE))</f>
        <v>0</v>
      </c>
      <c r="O1011" t="b">
        <f>AND(COUNTIF('Master list(no salts, metals)'!O1010,"&lt;=1"),IF(COUNTIF('Master list(no salts, metals)'!$K1010:$Y1010, "#N/A")=14,TRUE,FALSE))</f>
        <v>0</v>
      </c>
      <c r="P1011" t="b">
        <f>AND(COUNTIF('Master list(no salts, metals)'!P1010,"&lt;=1"),IF(COUNTIF('Master list(no salts, metals)'!$K1010:$Y1010, "#N/A")=14,TRUE,FALSE))</f>
        <v>0</v>
      </c>
      <c r="Q1011" t="b">
        <f>AND(COUNTIF('Master list(no salts, metals)'!Q1010,"&lt;=1"),IF(COUNTIF('Master list(no salts, metals)'!$K1010:$Y1010, "#N/A")=14,TRUE,FALSE))</f>
        <v>0</v>
      </c>
      <c r="R1011" t="b">
        <f>AND(COUNTIF('Master list(no salts, metals)'!R1010,"&lt;=1"),IF(COUNTIF('Master list(no salts, metals)'!$K1010:$Y1010, "#N/A")=14,TRUE,FALSE))</f>
        <v>0</v>
      </c>
      <c r="S1011" t="b">
        <f>AND(COUNTIF('Master list(no salts, metals)'!S1010,"&lt;=1"),IF(COUNTIF('Master list(no salts, metals)'!$K1010:$Y1010, "#N/A")=14,TRUE,FALSE))</f>
        <v>0</v>
      </c>
      <c r="T1011" t="b">
        <f>AND(COUNTIF('Master list(no salts, metals)'!T1010,"&lt;=1"),IF(COUNTIF('Master list(no salts, metals)'!$K1010:$Y1010, "#N/A")=14,TRUE,FALSE))</f>
        <v>0</v>
      </c>
      <c r="U1011" t="b">
        <f>AND(COUNTIF('Master list(no salts, metals)'!U1010,"&lt;=1"),IF(COUNTIF('Master list(no salts, metals)'!$K1010:$Y1010, "#N/A")=14,TRUE,FALSE))</f>
        <v>0</v>
      </c>
      <c r="V1011" t="b">
        <f>AND(COUNTIF('Master list(no salts, metals)'!V1010,"&lt;=1"),IF(COUNTIF('Master list(no salts, metals)'!$K1010:$Y1010, "#N/A")=14,TRUE,FALSE))</f>
        <v>0</v>
      </c>
      <c r="W1011" t="b">
        <f>AND(COUNTIF('Master list(no salts, metals)'!W1010,"&lt;=1"),IF(COUNTIF('Master list(no salts, metals)'!$K1010:$Y1010, "#N/A")=14,TRUE,FALSE))</f>
        <v>1</v>
      </c>
      <c r="X1011" t="b">
        <f>AND(COUNTIF('Master list(no salts, metals)'!X1010,"&lt;=1"),IF(COUNTIF('Master list(no salts, metals)'!$K1010:$Y1010, "#N/A")=14,TRUE,FALSE))</f>
        <v>0</v>
      </c>
      <c r="Y1011" t="b">
        <f>AND(COUNTIF('Master list(no salts, metals)'!Y1010,"&lt;=1"),IF(COUNTIF('Master list(no salts, metals)'!$K1010:$Y1010, "#N/A")=14,TRUE,FALSE))</f>
        <v>0</v>
      </c>
    </row>
    <row r="1012" spans="11:25" x14ac:dyDescent="0.25">
      <c r="K1012" t="b">
        <f>AND(COUNTIF('Master list(no salts, metals)'!K1011,"&lt;=1"),IF(COUNTIF('Master list(no salts, metals)'!$K1011:$Y1011, "#N/A")=14,TRUE,FALSE))</f>
        <v>0</v>
      </c>
      <c r="L1012" t="b">
        <f>AND(COUNTIF('Master list(no salts, metals)'!L1011,"&lt;=1"),IF(COUNTIF('Master list(no salts, metals)'!$K1011:$Y1011, "#N/A")=14,TRUE,FALSE))</f>
        <v>0</v>
      </c>
      <c r="M1012" t="b">
        <f>AND(COUNTIF('Master list(no salts, metals)'!M1011,"&lt;=1"),IF(COUNTIF('Master list(no salts, metals)'!$K1011:$Y1011, "#N/A")=14,TRUE,FALSE))</f>
        <v>0</v>
      </c>
      <c r="N1012" t="b">
        <f>AND(COUNTIF('Master list(no salts, metals)'!N1011,"&lt;=1"),IF(COUNTIF('Master list(no salts, metals)'!$K1011:$Y1011, "#N/A")=14,TRUE,FALSE))</f>
        <v>0</v>
      </c>
      <c r="O1012" t="b">
        <f>AND(COUNTIF('Master list(no salts, metals)'!O1011,"&lt;=1"),IF(COUNTIF('Master list(no salts, metals)'!$K1011:$Y1011, "#N/A")=14,TRUE,FALSE))</f>
        <v>0</v>
      </c>
      <c r="P1012" t="b">
        <f>AND(COUNTIF('Master list(no salts, metals)'!P1011,"&lt;=1"),IF(COUNTIF('Master list(no salts, metals)'!$K1011:$Y1011, "#N/A")=14,TRUE,FALSE))</f>
        <v>0</v>
      </c>
      <c r="Q1012" t="b">
        <f>AND(COUNTIF('Master list(no salts, metals)'!Q1011,"&lt;=1"),IF(COUNTIF('Master list(no salts, metals)'!$K1011:$Y1011, "#N/A")=14,TRUE,FALSE))</f>
        <v>0</v>
      </c>
      <c r="R1012" t="b">
        <f>AND(COUNTIF('Master list(no salts, metals)'!R1011,"&lt;=1"),IF(COUNTIF('Master list(no salts, metals)'!$K1011:$Y1011, "#N/A")=14,TRUE,FALSE))</f>
        <v>0</v>
      </c>
      <c r="S1012" t="b">
        <f>AND(COUNTIF('Master list(no salts, metals)'!S1011,"&lt;=1"),IF(COUNTIF('Master list(no salts, metals)'!$K1011:$Y1011, "#N/A")=14,TRUE,FALSE))</f>
        <v>0</v>
      </c>
      <c r="T1012" t="b">
        <f>AND(COUNTIF('Master list(no salts, metals)'!T1011,"&lt;=1"),IF(COUNTIF('Master list(no salts, metals)'!$K1011:$Y1011, "#N/A")=14,TRUE,FALSE))</f>
        <v>0</v>
      </c>
      <c r="U1012" t="b">
        <f>AND(COUNTIF('Master list(no salts, metals)'!U1011,"&lt;=1"),IF(COUNTIF('Master list(no salts, metals)'!$K1011:$Y1011, "#N/A")=14,TRUE,FALSE))</f>
        <v>0</v>
      </c>
      <c r="V1012" t="b">
        <f>AND(COUNTIF('Master list(no salts, metals)'!V1011,"&lt;=1"),IF(COUNTIF('Master list(no salts, metals)'!$K1011:$Y1011, "#N/A")=14,TRUE,FALSE))</f>
        <v>0</v>
      </c>
      <c r="W1012" t="b">
        <f>AND(COUNTIF('Master list(no salts, metals)'!W1011,"&lt;=1"),IF(COUNTIF('Master list(no salts, metals)'!$K1011:$Y1011, "#N/A")=14,TRUE,FALSE))</f>
        <v>0</v>
      </c>
      <c r="X1012" t="b">
        <f>AND(COUNTIF('Master list(no salts, metals)'!X1011,"&lt;=1"),IF(COUNTIF('Master list(no salts, metals)'!$K1011:$Y1011, "#N/A")=14,TRUE,FALSE))</f>
        <v>0</v>
      </c>
      <c r="Y1012" t="b">
        <f>AND(COUNTIF('Master list(no salts, metals)'!Y1011,"&lt;=1"),IF(COUNTIF('Master list(no salts, metals)'!$K1011:$Y1011, "#N/A")=14,TRUE,FALSE))</f>
        <v>0</v>
      </c>
    </row>
    <row r="1013" spans="11:25" x14ac:dyDescent="0.25">
      <c r="K1013" t="b">
        <f>AND(COUNTIF('Master list(no salts, metals)'!K1012,"&lt;=1"),IF(COUNTIF('Master list(no salts, metals)'!$K1012:$Y1012, "#N/A")=14,TRUE,FALSE))</f>
        <v>0</v>
      </c>
      <c r="L1013" t="b">
        <f>AND(COUNTIF('Master list(no salts, metals)'!L1012,"&lt;=1"),IF(COUNTIF('Master list(no salts, metals)'!$K1012:$Y1012, "#N/A")=14,TRUE,FALSE))</f>
        <v>0</v>
      </c>
      <c r="M1013" t="b">
        <f>AND(COUNTIF('Master list(no salts, metals)'!M1012,"&lt;=1"),IF(COUNTIF('Master list(no salts, metals)'!$K1012:$Y1012, "#N/A")=14,TRUE,FALSE))</f>
        <v>0</v>
      </c>
      <c r="N1013" t="b">
        <f>AND(COUNTIF('Master list(no salts, metals)'!N1012,"&lt;=1"),IF(COUNTIF('Master list(no salts, metals)'!$K1012:$Y1012, "#N/A")=14,TRUE,FALSE))</f>
        <v>0</v>
      </c>
      <c r="O1013" t="b">
        <f>AND(COUNTIF('Master list(no salts, metals)'!O1012,"&lt;=1"),IF(COUNTIF('Master list(no salts, metals)'!$K1012:$Y1012, "#N/A")=14,TRUE,FALSE))</f>
        <v>0</v>
      </c>
      <c r="P1013" t="b">
        <f>AND(COUNTIF('Master list(no salts, metals)'!P1012,"&lt;=1"),IF(COUNTIF('Master list(no salts, metals)'!$K1012:$Y1012, "#N/A")=14,TRUE,FALSE))</f>
        <v>0</v>
      </c>
      <c r="Q1013" t="b">
        <f>AND(COUNTIF('Master list(no salts, metals)'!Q1012,"&lt;=1"),IF(COUNTIF('Master list(no salts, metals)'!$K1012:$Y1012, "#N/A")=14,TRUE,FALSE))</f>
        <v>0</v>
      </c>
      <c r="R1013" t="b">
        <f>AND(COUNTIF('Master list(no salts, metals)'!R1012,"&lt;=1"),IF(COUNTIF('Master list(no salts, metals)'!$K1012:$Y1012, "#N/A")=14,TRUE,FALSE))</f>
        <v>0</v>
      </c>
      <c r="S1013" t="b">
        <f>AND(COUNTIF('Master list(no salts, metals)'!S1012,"&lt;=1"),IF(COUNTIF('Master list(no salts, metals)'!$K1012:$Y1012, "#N/A")=14,TRUE,FALSE))</f>
        <v>0</v>
      </c>
      <c r="T1013" t="b">
        <f>AND(COUNTIF('Master list(no salts, metals)'!T1012,"&lt;=1"),IF(COUNTIF('Master list(no salts, metals)'!$K1012:$Y1012, "#N/A")=14,TRUE,FALSE))</f>
        <v>0</v>
      </c>
      <c r="U1013" t="b">
        <f>AND(COUNTIF('Master list(no salts, metals)'!U1012,"&lt;=1"),IF(COUNTIF('Master list(no salts, metals)'!$K1012:$Y1012, "#N/A")=14,TRUE,FALSE))</f>
        <v>0</v>
      </c>
      <c r="V1013" t="b">
        <f>AND(COUNTIF('Master list(no salts, metals)'!V1012,"&lt;=1"),IF(COUNTIF('Master list(no salts, metals)'!$K1012:$Y1012, "#N/A")=14,TRUE,FALSE))</f>
        <v>0</v>
      </c>
      <c r="W1013" t="b">
        <f>AND(COUNTIF('Master list(no salts, metals)'!W1012,"&lt;=1"),IF(COUNTIF('Master list(no salts, metals)'!$K1012:$Y1012, "#N/A")=14,TRUE,FALSE))</f>
        <v>0</v>
      </c>
      <c r="X1013" t="b">
        <f>AND(COUNTIF('Master list(no salts, metals)'!X1012,"&lt;=1"),IF(COUNTIF('Master list(no salts, metals)'!$K1012:$Y1012, "#N/A")=14,TRUE,FALSE))</f>
        <v>0</v>
      </c>
      <c r="Y1013" t="b">
        <f>AND(COUNTIF('Master list(no salts, metals)'!Y1012,"&lt;=1"),IF(COUNTIF('Master list(no salts, metals)'!$K1012:$Y1012, "#N/A")=14,TRUE,FALSE))</f>
        <v>0</v>
      </c>
    </row>
    <row r="1014" spans="11:25" x14ac:dyDescent="0.25">
      <c r="K1014" t="b">
        <f>AND(COUNTIF('Master list(no salts, metals)'!K1013,"&lt;=1"),IF(COUNTIF('Master list(no salts, metals)'!$K1013:$Y1013, "#N/A")=14,TRUE,FALSE))</f>
        <v>0</v>
      </c>
      <c r="L1014" t="b">
        <f>AND(COUNTIF('Master list(no salts, metals)'!L1013,"&lt;=1"),IF(COUNTIF('Master list(no salts, metals)'!$K1013:$Y1013, "#N/A")=14,TRUE,FALSE))</f>
        <v>0</v>
      </c>
      <c r="M1014" t="b">
        <f>AND(COUNTIF('Master list(no salts, metals)'!M1013,"&lt;=1"),IF(COUNTIF('Master list(no salts, metals)'!$K1013:$Y1013, "#N/A")=14,TRUE,FALSE))</f>
        <v>0</v>
      </c>
      <c r="N1014" t="b">
        <f>AND(COUNTIF('Master list(no salts, metals)'!N1013,"&lt;=1"),IF(COUNTIF('Master list(no salts, metals)'!$K1013:$Y1013, "#N/A")=14,TRUE,FALSE))</f>
        <v>0</v>
      </c>
      <c r="O1014" t="b">
        <f>AND(COUNTIF('Master list(no salts, metals)'!O1013,"&lt;=1"),IF(COUNTIF('Master list(no salts, metals)'!$K1013:$Y1013, "#N/A")=14,TRUE,FALSE))</f>
        <v>0</v>
      </c>
      <c r="P1014" t="b">
        <f>AND(COUNTIF('Master list(no salts, metals)'!P1013,"&lt;=1"),IF(COUNTIF('Master list(no salts, metals)'!$K1013:$Y1013, "#N/A")=14,TRUE,FALSE))</f>
        <v>0</v>
      </c>
      <c r="Q1014" t="b">
        <f>AND(COUNTIF('Master list(no salts, metals)'!Q1013,"&lt;=1"),IF(COUNTIF('Master list(no salts, metals)'!$K1013:$Y1013, "#N/A")=14,TRUE,FALSE))</f>
        <v>0</v>
      </c>
      <c r="R1014" t="b">
        <f>AND(COUNTIF('Master list(no salts, metals)'!R1013,"&lt;=1"),IF(COUNTIF('Master list(no salts, metals)'!$K1013:$Y1013, "#N/A")=14,TRUE,FALSE))</f>
        <v>0</v>
      </c>
      <c r="S1014" t="b">
        <f>AND(COUNTIF('Master list(no salts, metals)'!S1013,"&lt;=1"),IF(COUNTIF('Master list(no salts, metals)'!$K1013:$Y1013, "#N/A")=14,TRUE,FALSE))</f>
        <v>0</v>
      </c>
      <c r="T1014" t="b">
        <f>AND(COUNTIF('Master list(no salts, metals)'!T1013,"&lt;=1"),IF(COUNTIF('Master list(no salts, metals)'!$K1013:$Y1013, "#N/A")=14,TRUE,FALSE))</f>
        <v>0</v>
      </c>
      <c r="U1014" t="b">
        <f>AND(COUNTIF('Master list(no salts, metals)'!U1013,"&lt;=1"),IF(COUNTIF('Master list(no salts, metals)'!$K1013:$Y1013, "#N/A")=14,TRUE,FALSE))</f>
        <v>0</v>
      </c>
      <c r="V1014" t="b">
        <f>AND(COUNTIF('Master list(no salts, metals)'!V1013,"&lt;=1"),IF(COUNTIF('Master list(no salts, metals)'!$K1013:$Y1013, "#N/A")=14,TRUE,FALSE))</f>
        <v>0</v>
      </c>
      <c r="W1014" t="b">
        <f>AND(COUNTIF('Master list(no salts, metals)'!W1013,"&lt;=1"),IF(COUNTIF('Master list(no salts, metals)'!$K1013:$Y1013, "#N/A")=14,TRUE,FALSE))</f>
        <v>0</v>
      </c>
      <c r="X1014" t="b">
        <f>AND(COUNTIF('Master list(no salts, metals)'!X1013,"&lt;=1"),IF(COUNTIF('Master list(no salts, metals)'!$K1013:$Y1013, "#N/A")=14,TRUE,FALSE))</f>
        <v>0</v>
      </c>
      <c r="Y1014" t="b">
        <f>AND(COUNTIF('Master list(no salts, metals)'!Y1013,"&lt;=1"),IF(COUNTIF('Master list(no salts, metals)'!$K1013:$Y1013, "#N/A")=14,TRUE,FALSE))</f>
        <v>0</v>
      </c>
    </row>
    <row r="1015" spans="11:25" x14ac:dyDescent="0.25">
      <c r="K1015" t="b">
        <f>AND(COUNTIF('Master list(no salts, metals)'!K1014,"&lt;=1"),IF(COUNTIF('Master list(no salts, metals)'!$K1014:$Y1014, "#N/A")=14,TRUE,FALSE))</f>
        <v>0</v>
      </c>
      <c r="L1015" t="b">
        <f>AND(COUNTIF('Master list(no salts, metals)'!L1014,"&lt;=1"),IF(COUNTIF('Master list(no salts, metals)'!$K1014:$Y1014, "#N/A")=14,TRUE,FALSE))</f>
        <v>0</v>
      </c>
      <c r="M1015" t="b">
        <f>AND(COUNTIF('Master list(no salts, metals)'!M1014,"&lt;=1"),IF(COUNTIF('Master list(no salts, metals)'!$K1014:$Y1014, "#N/A")=14,TRUE,FALSE))</f>
        <v>0</v>
      </c>
      <c r="N1015" t="b">
        <f>AND(COUNTIF('Master list(no salts, metals)'!N1014,"&lt;=1"),IF(COUNTIF('Master list(no salts, metals)'!$K1014:$Y1014, "#N/A")=14,TRUE,FALSE))</f>
        <v>0</v>
      </c>
      <c r="O1015" t="b">
        <f>AND(COUNTIF('Master list(no salts, metals)'!O1014,"&lt;=1"),IF(COUNTIF('Master list(no salts, metals)'!$K1014:$Y1014, "#N/A")=14,TRUE,FALSE))</f>
        <v>0</v>
      </c>
      <c r="P1015" t="b">
        <f>AND(COUNTIF('Master list(no salts, metals)'!P1014,"&lt;=1"),IF(COUNTIF('Master list(no salts, metals)'!$K1014:$Y1014, "#N/A")=14,TRUE,FALSE))</f>
        <v>0</v>
      </c>
      <c r="Q1015" t="b">
        <f>AND(COUNTIF('Master list(no salts, metals)'!Q1014,"&lt;=1"),IF(COUNTIF('Master list(no salts, metals)'!$K1014:$Y1014, "#N/A")=14,TRUE,FALSE))</f>
        <v>0</v>
      </c>
      <c r="R1015" t="b">
        <f>AND(COUNTIF('Master list(no salts, metals)'!R1014,"&lt;=1"),IF(COUNTIF('Master list(no salts, metals)'!$K1014:$Y1014, "#N/A")=14,TRUE,FALSE))</f>
        <v>0</v>
      </c>
      <c r="S1015" t="b">
        <f>AND(COUNTIF('Master list(no salts, metals)'!S1014,"&lt;=1"),IF(COUNTIF('Master list(no salts, metals)'!$K1014:$Y1014, "#N/A")=14,TRUE,FALSE))</f>
        <v>0</v>
      </c>
      <c r="T1015" t="b">
        <f>AND(COUNTIF('Master list(no salts, metals)'!T1014,"&lt;=1"),IF(COUNTIF('Master list(no salts, metals)'!$K1014:$Y1014, "#N/A")=14,TRUE,FALSE))</f>
        <v>0</v>
      </c>
      <c r="U1015" t="b">
        <f>AND(COUNTIF('Master list(no salts, metals)'!U1014,"&lt;=1"),IF(COUNTIF('Master list(no salts, metals)'!$K1014:$Y1014, "#N/A")=14,TRUE,FALSE))</f>
        <v>0</v>
      </c>
      <c r="V1015" t="b">
        <f>AND(COUNTIF('Master list(no salts, metals)'!V1014,"&lt;=1"),IF(COUNTIF('Master list(no salts, metals)'!$K1014:$Y1014, "#N/A")=14,TRUE,FALSE))</f>
        <v>0</v>
      </c>
      <c r="W1015" t="b">
        <f>AND(COUNTIF('Master list(no salts, metals)'!W1014,"&lt;=1"),IF(COUNTIF('Master list(no salts, metals)'!$K1014:$Y1014, "#N/A")=14,TRUE,FALSE))</f>
        <v>0</v>
      </c>
      <c r="X1015" t="b">
        <f>AND(COUNTIF('Master list(no salts, metals)'!X1014,"&lt;=1"),IF(COUNTIF('Master list(no salts, metals)'!$K1014:$Y1014, "#N/A")=14,TRUE,FALSE))</f>
        <v>0</v>
      </c>
      <c r="Y1015" t="b">
        <f>AND(COUNTIF('Master list(no salts, metals)'!Y1014,"&lt;=1"),IF(COUNTIF('Master list(no salts, metals)'!$K1014:$Y1014, "#N/A")=14,TRUE,FALSE))</f>
        <v>0</v>
      </c>
    </row>
    <row r="1016" spans="11:25" x14ac:dyDescent="0.25">
      <c r="K1016" t="b">
        <f>AND(COUNTIF('Master list(no salts, metals)'!K1015,"&lt;=1"),IF(COUNTIF('Master list(no salts, metals)'!$K1015:$Y1015, "#N/A")=14,TRUE,FALSE))</f>
        <v>0</v>
      </c>
      <c r="L1016" t="b">
        <f>AND(COUNTIF('Master list(no salts, metals)'!L1015,"&lt;=1"),IF(COUNTIF('Master list(no salts, metals)'!$K1015:$Y1015, "#N/A")=14,TRUE,FALSE))</f>
        <v>0</v>
      </c>
      <c r="M1016" t="b">
        <f>AND(COUNTIF('Master list(no salts, metals)'!M1015,"&lt;=1"),IF(COUNTIF('Master list(no salts, metals)'!$K1015:$Y1015, "#N/A")=14,TRUE,FALSE))</f>
        <v>0</v>
      </c>
      <c r="N1016" t="b">
        <f>AND(COUNTIF('Master list(no salts, metals)'!N1015,"&lt;=1"),IF(COUNTIF('Master list(no salts, metals)'!$K1015:$Y1015, "#N/A")=14,TRUE,FALSE))</f>
        <v>0</v>
      </c>
      <c r="O1016" t="b">
        <f>AND(COUNTIF('Master list(no salts, metals)'!O1015,"&lt;=1"),IF(COUNTIF('Master list(no salts, metals)'!$K1015:$Y1015, "#N/A")=14,TRUE,FALSE))</f>
        <v>0</v>
      </c>
      <c r="P1016" t="b">
        <f>AND(COUNTIF('Master list(no salts, metals)'!P1015,"&lt;=1"),IF(COUNTIF('Master list(no salts, metals)'!$K1015:$Y1015, "#N/A")=14,TRUE,FALSE))</f>
        <v>0</v>
      </c>
      <c r="Q1016" t="b">
        <f>AND(COUNTIF('Master list(no salts, metals)'!Q1015,"&lt;=1"),IF(COUNTIF('Master list(no salts, metals)'!$K1015:$Y1015, "#N/A")=14,TRUE,FALSE))</f>
        <v>0</v>
      </c>
      <c r="R1016" t="b">
        <f>AND(COUNTIF('Master list(no salts, metals)'!R1015,"&lt;=1"),IF(COUNTIF('Master list(no salts, metals)'!$K1015:$Y1015, "#N/A")=14,TRUE,FALSE))</f>
        <v>0</v>
      </c>
      <c r="S1016" t="b">
        <f>AND(COUNTIF('Master list(no salts, metals)'!S1015,"&lt;=1"),IF(COUNTIF('Master list(no salts, metals)'!$K1015:$Y1015, "#N/A")=14,TRUE,FALSE))</f>
        <v>0</v>
      </c>
      <c r="T1016" t="b">
        <f>AND(COUNTIF('Master list(no salts, metals)'!T1015,"&lt;=1"),IF(COUNTIF('Master list(no salts, metals)'!$K1015:$Y1015, "#N/A")=14,TRUE,FALSE))</f>
        <v>0</v>
      </c>
      <c r="U1016" t="b">
        <f>AND(COUNTIF('Master list(no salts, metals)'!U1015,"&lt;=1"),IF(COUNTIF('Master list(no salts, metals)'!$K1015:$Y1015, "#N/A")=14,TRUE,FALSE))</f>
        <v>0</v>
      </c>
      <c r="V1016" t="b">
        <f>AND(COUNTIF('Master list(no salts, metals)'!V1015,"&lt;=1"),IF(COUNTIF('Master list(no salts, metals)'!$K1015:$Y1015, "#N/A")=14,TRUE,FALSE))</f>
        <v>0</v>
      </c>
      <c r="W1016" t="b">
        <f>AND(COUNTIF('Master list(no salts, metals)'!W1015,"&lt;=1"),IF(COUNTIF('Master list(no salts, metals)'!$K1015:$Y1015, "#N/A")=14,TRUE,FALSE))</f>
        <v>0</v>
      </c>
      <c r="X1016" t="b">
        <f>AND(COUNTIF('Master list(no salts, metals)'!X1015,"&lt;=1"),IF(COUNTIF('Master list(no salts, metals)'!$K1015:$Y1015, "#N/A")=14,TRUE,FALSE))</f>
        <v>1</v>
      </c>
      <c r="Y1016" t="b">
        <f>AND(COUNTIF('Master list(no salts, metals)'!Y1015,"&lt;=1"),IF(COUNTIF('Master list(no salts, metals)'!$K1015:$Y1015, "#N/A")=14,TRUE,FALSE))</f>
        <v>0</v>
      </c>
    </row>
    <row r="1017" spans="11:25" x14ac:dyDescent="0.25">
      <c r="K1017" t="b">
        <f>AND(COUNTIF('Master list(no salts, metals)'!K1016,"&lt;=1"),IF(COUNTIF('Master list(no salts, metals)'!$K1016:$Y1016, "#N/A")=14,TRUE,FALSE))</f>
        <v>0</v>
      </c>
      <c r="L1017" t="b">
        <f>AND(COUNTIF('Master list(no salts, metals)'!L1016,"&lt;=1"),IF(COUNTIF('Master list(no salts, metals)'!$K1016:$Y1016, "#N/A")=14,TRUE,FALSE))</f>
        <v>0</v>
      </c>
      <c r="M1017" t="b">
        <f>AND(COUNTIF('Master list(no salts, metals)'!M1016,"&lt;=1"),IF(COUNTIF('Master list(no salts, metals)'!$K1016:$Y1016, "#N/A")=14,TRUE,FALSE))</f>
        <v>0</v>
      </c>
      <c r="N1017" t="b">
        <f>AND(COUNTIF('Master list(no salts, metals)'!N1016,"&lt;=1"),IF(COUNTIF('Master list(no salts, metals)'!$K1016:$Y1016, "#N/A")=14,TRUE,FALSE))</f>
        <v>0</v>
      </c>
      <c r="O1017" t="b">
        <f>AND(COUNTIF('Master list(no salts, metals)'!O1016,"&lt;=1"),IF(COUNTIF('Master list(no salts, metals)'!$K1016:$Y1016, "#N/A")=14,TRUE,FALSE))</f>
        <v>0</v>
      </c>
      <c r="P1017" t="b">
        <f>AND(COUNTIF('Master list(no salts, metals)'!P1016,"&lt;=1"),IF(COUNTIF('Master list(no salts, metals)'!$K1016:$Y1016, "#N/A")=14,TRUE,FALSE))</f>
        <v>0</v>
      </c>
      <c r="Q1017" t="b">
        <f>AND(COUNTIF('Master list(no salts, metals)'!Q1016,"&lt;=1"),IF(COUNTIF('Master list(no salts, metals)'!$K1016:$Y1016, "#N/A")=14,TRUE,FALSE))</f>
        <v>0</v>
      </c>
      <c r="R1017" t="b">
        <f>AND(COUNTIF('Master list(no salts, metals)'!R1016,"&lt;=1"),IF(COUNTIF('Master list(no salts, metals)'!$K1016:$Y1016, "#N/A")=14,TRUE,FALSE))</f>
        <v>0</v>
      </c>
      <c r="S1017" t="b">
        <f>AND(COUNTIF('Master list(no salts, metals)'!S1016,"&lt;=1"),IF(COUNTIF('Master list(no salts, metals)'!$K1016:$Y1016, "#N/A")=14,TRUE,FALSE))</f>
        <v>0</v>
      </c>
      <c r="T1017" t="b">
        <f>AND(COUNTIF('Master list(no salts, metals)'!T1016,"&lt;=1"),IF(COUNTIF('Master list(no salts, metals)'!$K1016:$Y1016, "#N/A")=14,TRUE,FALSE))</f>
        <v>0</v>
      </c>
      <c r="U1017" t="b">
        <f>AND(COUNTIF('Master list(no salts, metals)'!U1016,"&lt;=1"),IF(COUNTIF('Master list(no salts, metals)'!$K1016:$Y1016, "#N/A")=14,TRUE,FALSE))</f>
        <v>0</v>
      </c>
      <c r="V1017" t="b">
        <f>AND(COUNTIF('Master list(no salts, metals)'!V1016,"&lt;=1"),IF(COUNTIF('Master list(no salts, metals)'!$K1016:$Y1016, "#N/A")=14,TRUE,FALSE))</f>
        <v>0</v>
      </c>
      <c r="W1017" t="b">
        <f>AND(COUNTIF('Master list(no salts, metals)'!W1016,"&lt;=1"),IF(COUNTIF('Master list(no salts, metals)'!$K1016:$Y1016, "#N/A")=14,TRUE,FALSE))</f>
        <v>0</v>
      </c>
      <c r="X1017" t="b">
        <f>AND(COUNTIF('Master list(no salts, metals)'!X1016,"&lt;=1"),IF(COUNTIF('Master list(no salts, metals)'!$K1016:$Y1016, "#N/A")=14,TRUE,FALSE))</f>
        <v>0</v>
      </c>
      <c r="Y1017" t="b">
        <f>AND(COUNTIF('Master list(no salts, metals)'!Y1016,"&lt;=1"),IF(COUNTIF('Master list(no salts, metals)'!$K1016:$Y1016, "#N/A")=14,TRUE,FALSE))</f>
        <v>0</v>
      </c>
    </row>
    <row r="1018" spans="11:25" x14ac:dyDescent="0.25">
      <c r="K1018" t="b">
        <f>AND(COUNTIF('Master list(no salts, metals)'!K1017,"&lt;=1"),IF(COUNTIF('Master list(no salts, metals)'!$K1017:$Y1017, "#N/A")=14,TRUE,FALSE))</f>
        <v>0</v>
      </c>
      <c r="L1018" t="b">
        <f>AND(COUNTIF('Master list(no salts, metals)'!L1017,"&lt;=1"),IF(COUNTIF('Master list(no salts, metals)'!$K1017:$Y1017, "#N/A")=14,TRUE,FALSE))</f>
        <v>0</v>
      </c>
      <c r="M1018" t="b">
        <f>AND(COUNTIF('Master list(no salts, metals)'!M1017,"&lt;=1"),IF(COUNTIF('Master list(no salts, metals)'!$K1017:$Y1017, "#N/A")=14,TRUE,FALSE))</f>
        <v>0</v>
      </c>
      <c r="N1018" t="b">
        <f>AND(COUNTIF('Master list(no salts, metals)'!N1017,"&lt;=1"),IF(COUNTIF('Master list(no salts, metals)'!$K1017:$Y1017, "#N/A")=14,TRUE,FALSE))</f>
        <v>0</v>
      </c>
      <c r="O1018" t="b">
        <f>AND(COUNTIF('Master list(no salts, metals)'!O1017,"&lt;=1"),IF(COUNTIF('Master list(no salts, metals)'!$K1017:$Y1017, "#N/A")=14,TRUE,FALSE))</f>
        <v>0</v>
      </c>
      <c r="P1018" t="b">
        <f>AND(COUNTIF('Master list(no salts, metals)'!P1017,"&lt;=1"),IF(COUNTIF('Master list(no salts, metals)'!$K1017:$Y1017, "#N/A")=14,TRUE,FALSE))</f>
        <v>0</v>
      </c>
      <c r="Q1018" t="b">
        <f>AND(COUNTIF('Master list(no salts, metals)'!Q1017,"&lt;=1"),IF(COUNTIF('Master list(no salts, metals)'!$K1017:$Y1017, "#N/A")=14,TRUE,FALSE))</f>
        <v>0</v>
      </c>
      <c r="R1018" t="b">
        <f>AND(COUNTIF('Master list(no salts, metals)'!R1017,"&lt;=1"),IF(COUNTIF('Master list(no salts, metals)'!$K1017:$Y1017, "#N/A")=14,TRUE,FALSE))</f>
        <v>0</v>
      </c>
      <c r="S1018" t="b">
        <f>AND(COUNTIF('Master list(no salts, metals)'!S1017,"&lt;=1"),IF(COUNTIF('Master list(no salts, metals)'!$K1017:$Y1017, "#N/A")=14,TRUE,FALSE))</f>
        <v>0</v>
      </c>
      <c r="T1018" t="b">
        <f>AND(COUNTIF('Master list(no salts, metals)'!T1017,"&lt;=1"),IF(COUNTIF('Master list(no salts, metals)'!$K1017:$Y1017, "#N/A")=14,TRUE,FALSE))</f>
        <v>0</v>
      </c>
      <c r="U1018" t="b">
        <f>AND(COUNTIF('Master list(no salts, metals)'!U1017,"&lt;=1"),IF(COUNTIF('Master list(no salts, metals)'!$K1017:$Y1017, "#N/A")=14,TRUE,FALSE))</f>
        <v>0</v>
      </c>
      <c r="V1018" t="b">
        <f>AND(COUNTIF('Master list(no salts, metals)'!V1017,"&lt;=1"),IF(COUNTIF('Master list(no salts, metals)'!$K1017:$Y1017, "#N/A")=14,TRUE,FALSE))</f>
        <v>0</v>
      </c>
      <c r="W1018" t="b">
        <f>AND(COUNTIF('Master list(no salts, metals)'!W1017,"&lt;=1"),IF(COUNTIF('Master list(no salts, metals)'!$K1017:$Y1017, "#N/A")=14,TRUE,FALSE))</f>
        <v>1</v>
      </c>
      <c r="X1018" t="b">
        <f>AND(COUNTIF('Master list(no salts, metals)'!X1017,"&lt;=1"),IF(COUNTIF('Master list(no salts, metals)'!$K1017:$Y1017, "#N/A")=14,TRUE,FALSE))</f>
        <v>0</v>
      </c>
      <c r="Y1018" t="b">
        <f>AND(COUNTIF('Master list(no salts, metals)'!Y1017,"&lt;=1"),IF(COUNTIF('Master list(no salts, metals)'!$K1017:$Y1017, "#N/A")=14,TRUE,FALSE))</f>
        <v>0</v>
      </c>
    </row>
    <row r="1019" spans="11:25" x14ac:dyDescent="0.25">
      <c r="K1019" t="b">
        <f>AND(COUNTIF('Master list(no salts, metals)'!K1018,"&lt;=1"),IF(COUNTIF('Master list(no salts, metals)'!$K1018:$Y1018, "#N/A")=14,TRUE,FALSE))</f>
        <v>0</v>
      </c>
      <c r="L1019" t="b">
        <f>AND(COUNTIF('Master list(no salts, metals)'!L1018,"&lt;=1"),IF(COUNTIF('Master list(no salts, metals)'!$K1018:$Y1018, "#N/A")=14,TRUE,FALSE))</f>
        <v>0</v>
      </c>
      <c r="M1019" t="b">
        <f>AND(COUNTIF('Master list(no salts, metals)'!M1018,"&lt;=1"),IF(COUNTIF('Master list(no salts, metals)'!$K1018:$Y1018, "#N/A")=14,TRUE,FALSE))</f>
        <v>0</v>
      </c>
      <c r="N1019" t="b">
        <f>AND(COUNTIF('Master list(no salts, metals)'!N1018,"&lt;=1"),IF(COUNTIF('Master list(no salts, metals)'!$K1018:$Y1018, "#N/A")=14,TRUE,FALSE))</f>
        <v>0</v>
      </c>
      <c r="O1019" t="b">
        <f>AND(COUNTIF('Master list(no salts, metals)'!O1018,"&lt;=1"),IF(COUNTIF('Master list(no salts, metals)'!$K1018:$Y1018, "#N/A")=14,TRUE,FALSE))</f>
        <v>0</v>
      </c>
      <c r="P1019" t="b">
        <f>AND(COUNTIF('Master list(no salts, metals)'!P1018,"&lt;=1"),IF(COUNTIF('Master list(no salts, metals)'!$K1018:$Y1018, "#N/A")=14,TRUE,FALSE))</f>
        <v>0</v>
      </c>
      <c r="Q1019" t="b">
        <f>AND(COUNTIF('Master list(no salts, metals)'!Q1018,"&lt;=1"),IF(COUNTIF('Master list(no salts, metals)'!$K1018:$Y1018, "#N/A")=14,TRUE,FALSE))</f>
        <v>0</v>
      </c>
      <c r="R1019" t="b">
        <f>AND(COUNTIF('Master list(no salts, metals)'!R1018,"&lt;=1"),IF(COUNTIF('Master list(no salts, metals)'!$K1018:$Y1018, "#N/A")=14,TRUE,FALSE))</f>
        <v>0</v>
      </c>
      <c r="S1019" t="b">
        <f>AND(COUNTIF('Master list(no salts, metals)'!S1018,"&lt;=1"),IF(COUNTIF('Master list(no salts, metals)'!$K1018:$Y1018, "#N/A")=14,TRUE,FALSE))</f>
        <v>0</v>
      </c>
      <c r="T1019" t="b">
        <f>AND(COUNTIF('Master list(no salts, metals)'!T1018,"&lt;=1"),IF(COUNTIF('Master list(no salts, metals)'!$K1018:$Y1018, "#N/A")=14,TRUE,FALSE))</f>
        <v>0</v>
      </c>
      <c r="U1019" t="b">
        <f>AND(COUNTIF('Master list(no salts, metals)'!U1018,"&lt;=1"),IF(COUNTIF('Master list(no salts, metals)'!$K1018:$Y1018, "#N/A")=14,TRUE,FALSE))</f>
        <v>0</v>
      </c>
      <c r="V1019" t="b">
        <f>AND(COUNTIF('Master list(no salts, metals)'!V1018,"&lt;=1"),IF(COUNTIF('Master list(no salts, metals)'!$K1018:$Y1018, "#N/A")=14,TRUE,FALSE))</f>
        <v>0</v>
      </c>
      <c r="W1019" t="b">
        <f>AND(COUNTIF('Master list(no salts, metals)'!W1018,"&lt;=1"),IF(COUNTIF('Master list(no salts, metals)'!$K1018:$Y1018, "#N/A")=14,TRUE,FALSE))</f>
        <v>0</v>
      </c>
      <c r="X1019" t="b">
        <f>AND(COUNTIF('Master list(no salts, metals)'!X1018,"&lt;=1"),IF(COUNTIF('Master list(no salts, metals)'!$K1018:$Y1018, "#N/A")=14,TRUE,FALSE))</f>
        <v>0</v>
      </c>
      <c r="Y1019" t="b">
        <f>AND(COUNTIF('Master list(no salts, metals)'!Y1018,"&lt;=1"),IF(COUNTIF('Master list(no salts, metals)'!$K1018:$Y1018, "#N/A")=14,TRUE,FALSE))</f>
        <v>0</v>
      </c>
    </row>
    <row r="1020" spans="11:25" x14ac:dyDescent="0.25">
      <c r="K1020" t="b">
        <f>AND(COUNTIF('Master list(no salts, metals)'!K1019,"&lt;=1"),IF(COUNTIF('Master list(no salts, metals)'!$K1019:$Y1019, "#N/A")=14,TRUE,FALSE))</f>
        <v>0</v>
      </c>
      <c r="L1020" t="b">
        <f>AND(COUNTIF('Master list(no salts, metals)'!L1019,"&lt;=1"),IF(COUNTIF('Master list(no salts, metals)'!$K1019:$Y1019, "#N/A")=14,TRUE,FALSE))</f>
        <v>0</v>
      </c>
      <c r="M1020" t="b">
        <f>AND(COUNTIF('Master list(no salts, metals)'!M1019,"&lt;=1"),IF(COUNTIF('Master list(no salts, metals)'!$K1019:$Y1019, "#N/A")=14,TRUE,FALSE))</f>
        <v>0</v>
      </c>
      <c r="N1020" t="b">
        <f>AND(COUNTIF('Master list(no salts, metals)'!N1019,"&lt;=1"),IF(COUNTIF('Master list(no salts, metals)'!$K1019:$Y1019, "#N/A")=14,TRUE,FALSE))</f>
        <v>0</v>
      </c>
      <c r="O1020" t="b">
        <f>AND(COUNTIF('Master list(no salts, metals)'!O1019,"&lt;=1"),IF(COUNTIF('Master list(no salts, metals)'!$K1019:$Y1019, "#N/A")=14,TRUE,FALSE))</f>
        <v>0</v>
      </c>
      <c r="P1020" t="b">
        <f>AND(COUNTIF('Master list(no salts, metals)'!P1019,"&lt;=1"),IF(COUNTIF('Master list(no salts, metals)'!$K1019:$Y1019, "#N/A")=14,TRUE,FALSE))</f>
        <v>0</v>
      </c>
      <c r="Q1020" t="b">
        <f>AND(COUNTIF('Master list(no salts, metals)'!Q1019,"&lt;=1"),IF(COUNTIF('Master list(no salts, metals)'!$K1019:$Y1019, "#N/A")=14,TRUE,FALSE))</f>
        <v>0</v>
      </c>
      <c r="R1020" t="b">
        <f>AND(COUNTIF('Master list(no salts, metals)'!R1019,"&lt;=1"),IF(COUNTIF('Master list(no salts, metals)'!$K1019:$Y1019, "#N/A")=14,TRUE,FALSE))</f>
        <v>0</v>
      </c>
      <c r="S1020" t="b">
        <f>AND(COUNTIF('Master list(no salts, metals)'!S1019,"&lt;=1"),IF(COUNTIF('Master list(no salts, metals)'!$K1019:$Y1019, "#N/A")=14,TRUE,FALSE))</f>
        <v>0</v>
      </c>
      <c r="T1020" t="b">
        <f>AND(COUNTIF('Master list(no salts, metals)'!T1019,"&lt;=1"),IF(COUNTIF('Master list(no salts, metals)'!$K1019:$Y1019, "#N/A")=14,TRUE,FALSE))</f>
        <v>0</v>
      </c>
      <c r="U1020" t="b">
        <f>AND(COUNTIF('Master list(no salts, metals)'!U1019,"&lt;=1"),IF(COUNTIF('Master list(no salts, metals)'!$K1019:$Y1019, "#N/A")=14,TRUE,FALSE))</f>
        <v>0</v>
      </c>
      <c r="V1020" t="b">
        <f>AND(COUNTIF('Master list(no salts, metals)'!V1019,"&lt;=1"),IF(COUNTIF('Master list(no salts, metals)'!$K1019:$Y1019, "#N/A")=14,TRUE,FALSE))</f>
        <v>0</v>
      </c>
      <c r="W1020" t="b">
        <f>AND(COUNTIF('Master list(no salts, metals)'!W1019,"&lt;=1"),IF(COUNTIF('Master list(no salts, metals)'!$K1019:$Y1019, "#N/A")=14,TRUE,FALSE))</f>
        <v>0</v>
      </c>
      <c r="X1020" t="b">
        <f>AND(COUNTIF('Master list(no salts, metals)'!X1019,"&lt;=1"),IF(COUNTIF('Master list(no salts, metals)'!$K1019:$Y1019, "#N/A")=14,TRUE,FALSE))</f>
        <v>0</v>
      </c>
      <c r="Y1020" t="b">
        <f>AND(COUNTIF('Master list(no salts, metals)'!Y1019,"&lt;=1"),IF(COUNTIF('Master list(no salts, metals)'!$K1019:$Y1019, "#N/A")=14,TRUE,FALSE))</f>
        <v>0</v>
      </c>
    </row>
    <row r="1021" spans="11:25" x14ac:dyDescent="0.25">
      <c r="K1021" t="b">
        <f>AND(COUNTIF('Master list(no salts, metals)'!K1020,"&lt;=1"),IF(COUNTIF('Master list(no salts, metals)'!$K1020:$Y1020, "#N/A")=14,TRUE,FALSE))</f>
        <v>0</v>
      </c>
      <c r="L1021" t="b">
        <f>AND(COUNTIF('Master list(no salts, metals)'!L1020,"&lt;=1"),IF(COUNTIF('Master list(no salts, metals)'!$K1020:$Y1020, "#N/A")=14,TRUE,FALSE))</f>
        <v>0</v>
      </c>
      <c r="M1021" t="b">
        <f>AND(COUNTIF('Master list(no salts, metals)'!M1020,"&lt;=1"),IF(COUNTIF('Master list(no salts, metals)'!$K1020:$Y1020, "#N/A")=14,TRUE,FALSE))</f>
        <v>0</v>
      </c>
      <c r="N1021" t="b">
        <f>AND(COUNTIF('Master list(no salts, metals)'!N1020,"&lt;=1"),IF(COUNTIF('Master list(no salts, metals)'!$K1020:$Y1020, "#N/A")=14,TRUE,FALSE))</f>
        <v>0</v>
      </c>
      <c r="O1021" t="b">
        <f>AND(COUNTIF('Master list(no salts, metals)'!O1020,"&lt;=1"),IF(COUNTIF('Master list(no salts, metals)'!$K1020:$Y1020, "#N/A")=14,TRUE,FALSE))</f>
        <v>0</v>
      </c>
      <c r="P1021" t="b">
        <f>AND(COUNTIF('Master list(no salts, metals)'!P1020,"&lt;=1"),IF(COUNTIF('Master list(no salts, metals)'!$K1020:$Y1020, "#N/A")=14,TRUE,FALSE))</f>
        <v>0</v>
      </c>
      <c r="Q1021" t="b">
        <f>AND(COUNTIF('Master list(no salts, metals)'!Q1020,"&lt;=1"),IF(COUNTIF('Master list(no salts, metals)'!$K1020:$Y1020, "#N/A")=14,TRUE,FALSE))</f>
        <v>0</v>
      </c>
      <c r="R1021" t="b">
        <f>AND(COUNTIF('Master list(no salts, metals)'!R1020,"&lt;=1"),IF(COUNTIF('Master list(no salts, metals)'!$K1020:$Y1020, "#N/A")=14,TRUE,FALSE))</f>
        <v>0</v>
      </c>
      <c r="S1021" t="b">
        <f>AND(COUNTIF('Master list(no salts, metals)'!S1020,"&lt;=1"),IF(COUNTIF('Master list(no salts, metals)'!$K1020:$Y1020, "#N/A")=14,TRUE,FALSE))</f>
        <v>0</v>
      </c>
      <c r="T1021" t="b">
        <f>AND(COUNTIF('Master list(no salts, metals)'!T1020,"&lt;=1"),IF(COUNTIF('Master list(no salts, metals)'!$K1020:$Y1020, "#N/A")=14,TRUE,FALSE))</f>
        <v>0</v>
      </c>
      <c r="U1021" t="b">
        <f>AND(COUNTIF('Master list(no salts, metals)'!U1020,"&lt;=1"),IF(COUNTIF('Master list(no salts, metals)'!$K1020:$Y1020, "#N/A")=14,TRUE,FALSE))</f>
        <v>0</v>
      </c>
      <c r="V1021" t="b">
        <f>AND(COUNTIF('Master list(no salts, metals)'!V1020,"&lt;=1"),IF(COUNTIF('Master list(no salts, metals)'!$K1020:$Y1020, "#N/A")=14,TRUE,FALSE))</f>
        <v>0</v>
      </c>
      <c r="W1021" t="b">
        <f>AND(COUNTIF('Master list(no salts, metals)'!W1020,"&lt;=1"),IF(COUNTIF('Master list(no salts, metals)'!$K1020:$Y1020, "#N/A")=14,TRUE,FALSE))</f>
        <v>0</v>
      </c>
      <c r="X1021" t="b">
        <f>AND(COUNTIF('Master list(no salts, metals)'!X1020,"&lt;=1"),IF(COUNTIF('Master list(no salts, metals)'!$K1020:$Y1020, "#N/A")=14,TRUE,FALSE))</f>
        <v>0</v>
      </c>
      <c r="Y1021" t="b">
        <f>AND(COUNTIF('Master list(no salts, metals)'!Y1020,"&lt;=1"),IF(COUNTIF('Master list(no salts, metals)'!$K1020:$Y1020, "#N/A")=14,TRUE,FALSE))</f>
        <v>0</v>
      </c>
    </row>
    <row r="1022" spans="11:25" x14ac:dyDescent="0.25">
      <c r="K1022" t="b">
        <f>AND(COUNTIF('Master list(no salts, metals)'!K1021,"&lt;=1"),IF(COUNTIF('Master list(no salts, metals)'!$K1021:$Y1021, "#N/A")=14,TRUE,FALSE))</f>
        <v>0</v>
      </c>
      <c r="L1022" t="b">
        <f>AND(COUNTIF('Master list(no salts, metals)'!L1021,"&lt;=1"),IF(COUNTIF('Master list(no salts, metals)'!$K1021:$Y1021, "#N/A")=14,TRUE,FALSE))</f>
        <v>0</v>
      </c>
      <c r="M1022" t="b">
        <f>AND(COUNTIF('Master list(no salts, metals)'!M1021,"&lt;=1"),IF(COUNTIF('Master list(no salts, metals)'!$K1021:$Y1021, "#N/A")=14,TRUE,FALSE))</f>
        <v>0</v>
      </c>
      <c r="N1022" t="b">
        <f>AND(COUNTIF('Master list(no salts, metals)'!N1021,"&lt;=1"),IF(COUNTIF('Master list(no salts, metals)'!$K1021:$Y1021, "#N/A")=14,TRUE,FALSE))</f>
        <v>0</v>
      </c>
      <c r="O1022" t="b">
        <f>AND(COUNTIF('Master list(no salts, metals)'!O1021,"&lt;=1"),IF(COUNTIF('Master list(no salts, metals)'!$K1021:$Y1021, "#N/A")=14,TRUE,FALSE))</f>
        <v>0</v>
      </c>
      <c r="P1022" t="b">
        <f>AND(COUNTIF('Master list(no salts, metals)'!P1021,"&lt;=1"),IF(COUNTIF('Master list(no salts, metals)'!$K1021:$Y1021, "#N/A")=14,TRUE,FALSE))</f>
        <v>0</v>
      </c>
      <c r="Q1022" t="b">
        <f>AND(COUNTIF('Master list(no salts, metals)'!Q1021,"&lt;=1"),IF(COUNTIF('Master list(no salts, metals)'!$K1021:$Y1021, "#N/A")=14,TRUE,FALSE))</f>
        <v>0</v>
      </c>
      <c r="R1022" t="b">
        <f>AND(COUNTIF('Master list(no salts, metals)'!R1021,"&lt;=1"),IF(COUNTIF('Master list(no salts, metals)'!$K1021:$Y1021, "#N/A")=14,TRUE,FALSE))</f>
        <v>0</v>
      </c>
      <c r="S1022" t="b">
        <f>AND(COUNTIF('Master list(no salts, metals)'!S1021,"&lt;=1"),IF(COUNTIF('Master list(no salts, metals)'!$K1021:$Y1021, "#N/A")=14,TRUE,FALSE))</f>
        <v>0</v>
      </c>
      <c r="T1022" t="b">
        <f>AND(COUNTIF('Master list(no salts, metals)'!T1021,"&lt;=1"),IF(COUNTIF('Master list(no salts, metals)'!$K1021:$Y1021, "#N/A")=14,TRUE,FALSE))</f>
        <v>0</v>
      </c>
      <c r="U1022" t="b">
        <f>AND(COUNTIF('Master list(no salts, metals)'!U1021,"&lt;=1"),IF(COUNTIF('Master list(no salts, metals)'!$K1021:$Y1021, "#N/A")=14,TRUE,FALSE))</f>
        <v>0</v>
      </c>
      <c r="V1022" t="b">
        <f>AND(COUNTIF('Master list(no salts, metals)'!V1021,"&lt;=1"),IF(COUNTIF('Master list(no salts, metals)'!$K1021:$Y1021, "#N/A")=14,TRUE,FALSE))</f>
        <v>0</v>
      </c>
      <c r="W1022" t="b">
        <f>AND(COUNTIF('Master list(no salts, metals)'!W1021,"&lt;=1"),IF(COUNTIF('Master list(no salts, metals)'!$K1021:$Y1021, "#N/A")=14,TRUE,FALSE))</f>
        <v>0</v>
      </c>
      <c r="X1022" t="b">
        <f>AND(COUNTIF('Master list(no salts, metals)'!X1021,"&lt;=1"),IF(COUNTIF('Master list(no salts, metals)'!$K1021:$Y1021, "#N/A")=14,TRUE,FALSE))</f>
        <v>0</v>
      </c>
      <c r="Y1022" t="b">
        <f>AND(COUNTIF('Master list(no salts, metals)'!Y1021,"&lt;=1"),IF(COUNTIF('Master list(no salts, metals)'!$K1021:$Y1021, "#N/A")=14,TRUE,FALSE))</f>
        <v>0</v>
      </c>
    </row>
    <row r="1023" spans="11:25" x14ac:dyDescent="0.25">
      <c r="K1023" t="b">
        <f>AND(COUNTIF('Master list(no salts, metals)'!K1022,"&lt;=1"),IF(COUNTIF('Master list(no salts, metals)'!$K1022:$Y1022, "#N/A")=14,TRUE,FALSE))</f>
        <v>0</v>
      </c>
      <c r="L1023" t="b">
        <f>AND(COUNTIF('Master list(no salts, metals)'!L1022,"&lt;=1"),IF(COUNTIF('Master list(no salts, metals)'!$K1022:$Y1022, "#N/A")=14,TRUE,FALSE))</f>
        <v>0</v>
      </c>
      <c r="M1023" t="b">
        <f>AND(COUNTIF('Master list(no salts, metals)'!M1022,"&lt;=1"),IF(COUNTIF('Master list(no salts, metals)'!$K1022:$Y1022, "#N/A")=14,TRUE,FALSE))</f>
        <v>0</v>
      </c>
      <c r="N1023" t="b">
        <f>AND(COUNTIF('Master list(no salts, metals)'!N1022,"&lt;=1"),IF(COUNTIF('Master list(no salts, metals)'!$K1022:$Y1022, "#N/A")=14,TRUE,FALSE))</f>
        <v>0</v>
      </c>
      <c r="O1023" t="b">
        <f>AND(COUNTIF('Master list(no salts, metals)'!O1022,"&lt;=1"),IF(COUNTIF('Master list(no salts, metals)'!$K1022:$Y1022, "#N/A")=14,TRUE,FALSE))</f>
        <v>0</v>
      </c>
      <c r="P1023" t="b">
        <f>AND(COUNTIF('Master list(no salts, metals)'!P1022,"&lt;=1"),IF(COUNTIF('Master list(no salts, metals)'!$K1022:$Y1022, "#N/A")=14,TRUE,FALSE))</f>
        <v>0</v>
      </c>
      <c r="Q1023" t="b">
        <f>AND(COUNTIF('Master list(no salts, metals)'!Q1022,"&lt;=1"),IF(COUNTIF('Master list(no salts, metals)'!$K1022:$Y1022, "#N/A")=14,TRUE,FALSE))</f>
        <v>0</v>
      </c>
      <c r="R1023" t="b">
        <f>AND(COUNTIF('Master list(no salts, metals)'!R1022,"&lt;=1"),IF(COUNTIF('Master list(no salts, metals)'!$K1022:$Y1022, "#N/A")=14,TRUE,FALSE))</f>
        <v>0</v>
      </c>
      <c r="S1023" t="b">
        <f>AND(COUNTIF('Master list(no salts, metals)'!S1022,"&lt;=1"),IF(COUNTIF('Master list(no salts, metals)'!$K1022:$Y1022, "#N/A")=14,TRUE,FALSE))</f>
        <v>0</v>
      </c>
      <c r="T1023" t="b">
        <f>AND(COUNTIF('Master list(no salts, metals)'!T1022,"&lt;=1"),IF(COUNTIF('Master list(no salts, metals)'!$K1022:$Y1022, "#N/A")=14,TRUE,FALSE))</f>
        <v>0</v>
      </c>
      <c r="U1023" t="b">
        <f>AND(COUNTIF('Master list(no salts, metals)'!U1022,"&lt;=1"),IF(COUNTIF('Master list(no salts, metals)'!$K1022:$Y1022, "#N/A")=14,TRUE,FALSE))</f>
        <v>0</v>
      </c>
      <c r="V1023" t="b">
        <f>AND(COUNTIF('Master list(no salts, metals)'!V1022,"&lt;=1"),IF(COUNTIF('Master list(no salts, metals)'!$K1022:$Y1022, "#N/A")=14,TRUE,FALSE))</f>
        <v>0</v>
      </c>
      <c r="W1023" t="b">
        <f>AND(COUNTIF('Master list(no salts, metals)'!W1022,"&lt;=1"),IF(COUNTIF('Master list(no salts, metals)'!$K1022:$Y1022, "#N/A")=14,TRUE,FALSE))</f>
        <v>0</v>
      </c>
      <c r="X1023" t="b">
        <f>AND(COUNTIF('Master list(no salts, metals)'!X1022,"&lt;=1"),IF(COUNTIF('Master list(no salts, metals)'!$K1022:$Y1022, "#N/A")=14,TRUE,FALSE))</f>
        <v>0</v>
      </c>
      <c r="Y1023" t="b">
        <f>AND(COUNTIF('Master list(no salts, metals)'!Y1022,"&lt;=1"),IF(COUNTIF('Master list(no salts, metals)'!$K1022:$Y1022, "#N/A")=14,TRUE,FALSE))</f>
        <v>0</v>
      </c>
    </row>
    <row r="1024" spans="11:25" x14ac:dyDescent="0.25">
      <c r="K1024" t="b">
        <f>AND(COUNTIF('Master list(no salts, metals)'!K1023,"&lt;=1"),IF(COUNTIF('Master list(no salts, metals)'!$K1023:$Y1023, "#N/A")=14,TRUE,FALSE))</f>
        <v>0</v>
      </c>
      <c r="L1024" t="b">
        <f>AND(COUNTIF('Master list(no salts, metals)'!L1023,"&lt;=1"),IF(COUNTIF('Master list(no salts, metals)'!$K1023:$Y1023, "#N/A")=14,TRUE,FALSE))</f>
        <v>0</v>
      </c>
      <c r="M1024" t="b">
        <f>AND(COUNTIF('Master list(no salts, metals)'!M1023,"&lt;=1"),IF(COUNTIF('Master list(no salts, metals)'!$K1023:$Y1023, "#N/A")=14,TRUE,FALSE))</f>
        <v>0</v>
      </c>
      <c r="N1024" t="b">
        <f>AND(COUNTIF('Master list(no salts, metals)'!N1023,"&lt;=1"),IF(COUNTIF('Master list(no salts, metals)'!$K1023:$Y1023, "#N/A")=14,TRUE,FALSE))</f>
        <v>0</v>
      </c>
      <c r="O1024" t="b">
        <f>AND(COUNTIF('Master list(no salts, metals)'!O1023,"&lt;=1"),IF(COUNTIF('Master list(no salts, metals)'!$K1023:$Y1023, "#N/A")=14,TRUE,FALSE))</f>
        <v>0</v>
      </c>
      <c r="P1024" t="b">
        <f>AND(COUNTIF('Master list(no salts, metals)'!P1023,"&lt;=1"),IF(COUNTIF('Master list(no salts, metals)'!$K1023:$Y1023, "#N/A")=14,TRUE,FALSE))</f>
        <v>0</v>
      </c>
      <c r="Q1024" t="b">
        <f>AND(COUNTIF('Master list(no salts, metals)'!Q1023,"&lt;=1"),IF(COUNTIF('Master list(no salts, metals)'!$K1023:$Y1023, "#N/A")=14,TRUE,FALSE))</f>
        <v>0</v>
      </c>
      <c r="R1024" t="b">
        <f>AND(COUNTIF('Master list(no salts, metals)'!R1023,"&lt;=1"),IF(COUNTIF('Master list(no salts, metals)'!$K1023:$Y1023, "#N/A")=14,TRUE,FALSE))</f>
        <v>0</v>
      </c>
      <c r="S1024" t="b">
        <f>AND(COUNTIF('Master list(no salts, metals)'!S1023,"&lt;=1"),IF(COUNTIF('Master list(no salts, metals)'!$K1023:$Y1023, "#N/A")=14,TRUE,FALSE))</f>
        <v>0</v>
      </c>
      <c r="T1024" t="b">
        <f>AND(COUNTIF('Master list(no salts, metals)'!T1023,"&lt;=1"),IF(COUNTIF('Master list(no salts, metals)'!$K1023:$Y1023, "#N/A")=14,TRUE,FALSE))</f>
        <v>0</v>
      </c>
      <c r="U1024" t="b">
        <f>AND(COUNTIF('Master list(no salts, metals)'!U1023,"&lt;=1"),IF(COUNTIF('Master list(no salts, metals)'!$K1023:$Y1023, "#N/A")=14,TRUE,FALSE))</f>
        <v>0</v>
      </c>
      <c r="V1024" t="b">
        <f>AND(COUNTIF('Master list(no salts, metals)'!V1023,"&lt;=1"),IF(COUNTIF('Master list(no salts, metals)'!$K1023:$Y1023, "#N/A")=14,TRUE,FALSE))</f>
        <v>0</v>
      </c>
      <c r="W1024" t="b">
        <f>AND(COUNTIF('Master list(no salts, metals)'!W1023,"&lt;=1"),IF(COUNTIF('Master list(no salts, metals)'!$K1023:$Y1023, "#N/A")=14,TRUE,FALSE))</f>
        <v>0</v>
      </c>
      <c r="X1024" t="b">
        <f>AND(COUNTIF('Master list(no salts, metals)'!X1023,"&lt;=1"),IF(COUNTIF('Master list(no salts, metals)'!$K1023:$Y1023, "#N/A")=14,TRUE,FALSE))</f>
        <v>0</v>
      </c>
      <c r="Y1024" t="b">
        <f>AND(COUNTIF('Master list(no salts, metals)'!Y1023,"&lt;=1"),IF(COUNTIF('Master list(no salts, metals)'!$K1023:$Y1023, "#N/A")=14,TRUE,FALSE))</f>
        <v>0</v>
      </c>
    </row>
    <row r="1025" spans="11:25" x14ac:dyDescent="0.25">
      <c r="K1025" t="b">
        <f>AND(COUNTIF('Master list(no salts, metals)'!K1024,"&lt;=1"),IF(COUNTIF('Master list(no salts, metals)'!$K1024:$Y1024, "#N/A")=14,TRUE,FALSE))</f>
        <v>0</v>
      </c>
      <c r="L1025" t="b">
        <f>AND(COUNTIF('Master list(no salts, metals)'!L1024,"&lt;=1"),IF(COUNTIF('Master list(no salts, metals)'!$K1024:$Y1024, "#N/A")=14,TRUE,FALSE))</f>
        <v>0</v>
      </c>
      <c r="M1025" t="b">
        <f>AND(COUNTIF('Master list(no salts, metals)'!M1024,"&lt;=1"),IF(COUNTIF('Master list(no salts, metals)'!$K1024:$Y1024, "#N/A")=14,TRUE,FALSE))</f>
        <v>0</v>
      </c>
      <c r="N1025" t="b">
        <f>AND(COUNTIF('Master list(no salts, metals)'!N1024,"&lt;=1"),IF(COUNTIF('Master list(no salts, metals)'!$K1024:$Y1024, "#N/A")=14,TRUE,FALSE))</f>
        <v>0</v>
      </c>
      <c r="O1025" t="b">
        <f>AND(COUNTIF('Master list(no salts, metals)'!O1024,"&lt;=1"),IF(COUNTIF('Master list(no salts, metals)'!$K1024:$Y1024, "#N/A")=14,TRUE,FALSE))</f>
        <v>0</v>
      </c>
      <c r="P1025" t="b">
        <f>AND(COUNTIF('Master list(no salts, metals)'!P1024,"&lt;=1"),IF(COUNTIF('Master list(no salts, metals)'!$K1024:$Y1024, "#N/A")=14,TRUE,FALSE))</f>
        <v>0</v>
      </c>
      <c r="Q1025" t="b">
        <f>AND(COUNTIF('Master list(no salts, metals)'!Q1024,"&lt;=1"),IF(COUNTIF('Master list(no salts, metals)'!$K1024:$Y1024, "#N/A")=14,TRUE,FALSE))</f>
        <v>0</v>
      </c>
      <c r="R1025" t="b">
        <f>AND(COUNTIF('Master list(no salts, metals)'!R1024,"&lt;=1"),IF(COUNTIF('Master list(no salts, metals)'!$K1024:$Y1024, "#N/A")=14,TRUE,FALSE))</f>
        <v>0</v>
      </c>
      <c r="S1025" t="b">
        <f>AND(COUNTIF('Master list(no salts, metals)'!S1024,"&lt;=1"),IF(COUNTIF('Master list(no salts, metals)'!$K1024:$Y1024, "#N/A")=14,TRUE,FALSE))</f>
        <v>0</v>
      </c>
      <c r="T1025" t="b">
        <f>AND(COUNTIF('Master list(no salts, metals)'!T1024,"&lt;=1"),IF(COUNTIF('Master list(no salts, metals)'!$K1024:$Y1024, "#N/A")=14,TRUE,FALSE))</f>
        <v>1</v>
      </c>
      <c r="U1025" t="b">
        <f>AND(COUNTIF('Master list(no salts, metals)'!U1024,"&lt;=1"),IF(COUNTIF('Master list(no salts, metals)'!$K1024:$Y1024, "#N/A")=14,TRUE,FALSE))</f>
        <v>0</v>
      </c>
      <c r="V1025" t="b">
        <f>AND(COUNTIF('Master list(no salts, metals)'!V1024,"&lt;=1"),IF(COUNTIF('Master list(no salts, metals)'!$K1024:$Y1024, "#N/A")=14,TRUE,FALSE))</f>
        <v>0</v>
      </c>
      <c r="W1025" t="b">
        <f>AND(COUNTIF('Master list(no salts, metals)'!W1024,"&lt;=1"),IF(COUNTIF('Master list(no salts, metals)'!$K1024:$Y1024, "#N/A")=14,TRUE,FALSE))</f>
        <v>0</v>
      </c>
      <c r="X1025" t="b">
        <f>AND(COUNTIF('Master list(no salts, metals)'!X1024,"&lt;=1"),IF(COUNTIF('Master list(no salts, metals)'!$K1024:$Y1024, "#N/A")=14,TRUE,FALSE))</f>
        <v>0</v>
      </c>
      <c r="Y1025" t="b">
        <f>AND(COUNTIF('Master list(no salts, metals)'!Y1024,"&lt;=1"),IF(COUNTIF('Master list(no salts, metals)'!$K1024:$Y1024, "#N/A")=14,TRUE,FALSE))</f>
        <v>0</v>
      </c>
    </row>
    <row r="1026" spans="11:25" x14ac:dyDescent="0.25">
      <c r="K1026" t="b">
        <f>AND(COUNTIF('Master list(no salts, metals)'!K1025,"&lt;=1"),IF(COUNTIF('Master list(no salts, metals)'!$K1025:$Y1025, "#N/A")=14,TRUE,FALSE))</f>
        <v>0</v>
      </c>
      <c r="L1026" t="b">
        <f>AND(COUNTIF('Master list(no salts, metals)'!L1025,"&lt;=1"),IF(COUNTIF('Master list(no salts, metals)'!$K1025:$Y1025, "#N/A")=14,TRUE,FALSE))</f>
        <v>0</v>
      </c>
      <c r="M1026" t="b">
        <f>AND(COUNTIF('Master list(no salts, metals)'!M1025,"&lt;=1"),IF(COUNTIF('Master list(no salts, metals)'!$K1025:$Y1025, "#N/A")=14,TRUE,FALSE))</f>
        <v>0</v>
      </c>
      <c r="N1026" t="b">
        <f>AND(COUNTIF('Master list(no salts, metals)'!N1025,"&lt;=1"),IF(COUNTIF('Master list(no salts, metals)'!$K1025:$Y1025, "#N/A")=14,TRUE,FALSE))</f>
        <v>0</v>
      </c>
      <c r="O1026" t="b">
        <f>AND(COUNTIF('Master list(no salts, metals)'!O1025,"&lt;=1"),IF(COUNTIF('Master list(no salts, metals)'!$K1025:$Y1025, "#N/A")=14,TRUE,FALSE))</f>
        <v>0</v>
      </c>
      <c r="P1026" t="b">
        <f>AND(COUNTIF('Master list(no salts, metals)'!P1025,"&lt;=1"),IF(COUNTIF('Master list(no salts, metals)'!$K1025:$Y1025, "#N/A")=14,TRUE,FALSE))</f>
        <v>0</v>
      </c>
      <c r="Q1026" t="b">
        <f>AND(COUNTIF('Master list(no salts, metals)'!Q1025,"&lt;=1"),IF(COUNTIF('Master list(no salts, metals)'!$K1025:$Y1025, "#N/A")=14,TRUE,FALSE))</f>
        <v>0</v>
      </c>
      <c r="R1026" t="b">
        <f>AND(COUNTIF('Master list(no salts, metals)'!R1025,"&lt;=1"),IF(COUNTIF('Master list(no salts, metals)'!$K1025:$Y1025, "#N/A")=14,TRUE,FALSE))</f>
        <v>0</v>
      </c>
      <c r="S1026" t="b">
        <f>AND(COUNTIF('Master list(no salts, metals)'!S1025,"&lt;=1"),IF(COUNTIF('Master list(no salts, metals)'!$K1025:$Y1025, "#N/A")=14,TRUE,FALSE))</f>
        <v>0</v>
      </c>
      <c r="T1026" t="b">
        <f>AND(COUNTIF('Master list(no salts, metals)'!T1025,"&lt;=1"),IF(COUNTIF('Master list(no salts, metals)'!$K1025:$Y1025, "#N/A")=14,TRUE,FALSE))</f>
        <v>0</v>
      </c>
      <c r="U1026" t="b">
        <f>AND(COUNTIF('Master list(no salts, metals)'!U1025,"&lt;=1"),IF(COUNTIF('Master list(no salts, metals)'!$K1025:$Y1025, "#N/A")=14,TRUE,FALSE))</f>
        <v>0</v>
      </c>
      <c r="V1026" t="b">
        <f>AND(COUNTIF('Master list(no salts, metals)'!V1025,"&lt;=1"),IF(COUNTIF('Master list(no salts, metals)'!$K1025:$Y1025, "#N/A")=14,TRUE,FALSE))</f>
        <v>0</v>
      </c>
      <c r="W1026" t="b">
        <f>AND(COUNTIF('Master list(no salts, metals)'!W1025,"&lt;=1"),IF(COUNTIF('Master list(no salts, metals)'!$K1025:$Y1025, "#N/A")=14,TRUE,FALSE))</f>
        <v>0</v>
      </c>
      <c r="X1026" t="b">
        <f>AND(COUNTIF('Master list(no salts, metals)'!X1025,"&lt;=1"),IF(COUNTIF('Master list(no salts, metals)'!$K1025:$Y1025, "#N/A")=14,TRUE,FALSE))</f>
        <v>0</v>
      </c>
      <c r="Y1026" t="b">
        <f>AND(COUNTIF('Master list(no salts, metals)'!Y1025,"&lt;=1"),IF(COUNTIF('Master list(no salts, metals)'!$K1025:$Y1025, "#N/A")=14,TRUE,FALSE))</f>
        <v>0</v>
      </c>
    </row>
    <row r="1027" spans="11:25" x14ac:dyDescent="0.25">
      <c r="K1027" t="b">
        <f>AND(COUNTIF('Master list(no salts, metals)'!K1026,"&lt;=1"),IF(COUNTIF('Master list(no salts, metals)'!$K1026:$Y1026, "#N/A")=14,TRUE,FALSE))</f>
        <v>0</v>
      </c>
      <c r="L1027" t="b">
        <f>AND(COUNTIF('Master list(no salts, metals)'!L1026,"&lt;=1"),IF(COUNTIF('Master list(no salts, metals)'!$K1026:$Y1026, "#N/A")=14,TRUE,FALSE))</f>
        <v>0</v>
      </c>
      <c r="M1027" t="b">
        <f>AND(COUNTIF('Master list(no salts, metals)'!M1026,"&lt;=1"),IF(COUNTIF('Master list(no salts, metals)'!$K1026:$Y1026, "#N/A")=14,TRUE,FALSE))</f>
        <v>0</v>
      </c>
      <c r="N1027" t="b">
        <f>AND(COUNTIF('Master list(no salts, metals)'!N1026,"&lt;=1"),IF(COUNTIF('Master list(no salts, metals)'!$K1026:$Y1026, "#N/A")=14,TRUE,FALSE))</f>
        <v>0</v>
      </c>
      <c r="O1027" t="b">
        <f>AND(COUNTIF('Master list(no salts, metals)'!O1026,"&lt;=1"),IF(COUNTIF('Master list(no salts, metals)'!$K1026:$Y1026, "#N/A")=14,TRUE,FALSE))</f>
        <v>0</v>
      </c>
      <c r="P1027" t="b">
        <f>AND(COUNTIF('Master list(no salts, metals)'!P1026,"&lt;=1"),IF(COUNTIF('Master list(no salts, metals)'!$K1026:$Y1026, "#N/A")=14,TRUE,FALSE))</f>
        <v>0</v>
      </c>
      <c r="Q1027" t="b">
        <f>AND(COUNTIF('Master list(no salts, metals)'!Q1026,"&lt;=1"),IF(COUNTIF('Master list(no salts, metals)'!$K1026:$Y1026, "#N/A")=14,TRUE,FALSE))</f>
        <v>0</v>
      </c>
      <c r="R1027" t="b">
        <f>AND(COUNTIF('Master list(no salts, metals)'!R1026,"&lt;=1"),IF(COUNTIF('Master list(no salts, metals)'!$K1026:$Y1026, "#N/A")=14,TRUE,FALSE))</f>
        <v>0</v>
      </c>
      <c r="S1027" t="b">
        <f>AND(COUNTIF('Master list(no salts, metals)'!S1026,"&lt;=1"),IF(COUNTIF('Master list(no salts, metals)'!$K1026:$Y1026, "#N/A")=14,TRUE,FALSE))</f>
        <v>0</v>
      </c>
      <c r="T1027" t="b">
        <f>AND(COUNTIF('Master list(no salts, metals)'!T1026,"&lt;=1"),IF(COUNTIF('Master list(no salts, metals)'!$K1026:$Y1026, "#N/A")=14,TRUE,FALSE))</f>
        <v>0</v>
      </c>
      <c r="U1027" t="b">
        <f>AND(COUNTIF('Master list(no salts, metals)'!U1026,"&lt;=1"),IF(COUNTIF('Master list(no salts, metals)'!$K1026:$Y1026, "#N/A")=14,TRUE,FALSE))</f>
        <v>0</v>
      </c>
      <c r="V1027" t="b">
        <f>AND(COUNTIF('Master list(no salts, metals)'!V1026,"&lt;=1"),IF(COUNTIF('Master list(no salts, metals)'!$K1026:$Y1026, "#N/A")=14,TRUE,FALSE))</f>
        <v>0</v>
      </c>
      <c r="W1027" t="b">
        <f>AND(COUNTIF('Master list(no salts, metals)'!W1026,"&lt;=1"),IF(COUNTIF('Master list(no salts, metals)'!$K1026:$Y1026, "#N/A")=14,TRUE,FALSE))</f>
        <v>0</v>
      </c>
      <c r="X1027" t="b">
        <f>AND(COUNTIF('Master list(no salts, metals)'!X1026,"&lt;=1"),IF(COUNTIF('Master list(no salts, metals)'!$K1026:$Y1026, "#N/A")=14,TRUE,FALSE))</f>
        <v>0</v>
      </c>
      <c r="Y1027" t="b">
        <f>AND(COUNTIF('Master list(no salts, metals)'!Y1026,"&lt;=1"),IF(COUNTIF('Master list(no salts, metals)'!$K1026:$Y1026, "#N/A")=14,TRUE,FALSE))</f>
        <v>0</v>
      </c>
    </row>
    <row r="1028" spans="11:25" x14ac:dyDescent="0.25">
      <c r="K1028" t="b">
        <f>AND(COUNTIF('Master list(no salts, metals)'!K1027,"&lt;=1"),IF(COUNTIF('Master list(no salts, metals)'!$K1027:$Y1027, "#N/A")=14,TRUE,FALSE))</f>
        <v>0</v>
      </c>
      <c r="L1028" t="b">
        <f>AND(COUNTIF('Master list(no salts, metals)'!L1027,"&lt;=1"),IF(COUNTIF('Master list(no salts, metals)'!$K1027:$Y1027, "#N/A")=14,TRUE,FALSE))</f>
        <v>0</v>
      </c>
      <c r="M1028" t="b">
        <f>AND(COUNTIF('Master list(no salts, metals)'!M1027,"&lt;=1"),IF(COUNTIF('Master list(no salts, metals)'!$K1027:$Y1027, "#N/A")=14,TRUE,FALSE))</f>
        <v>0</v>
      </c>
      <c r="N1028" t="b">
        <f>AND(COUNTIF('Master list(no salts, metals)'!N1027,"&lt;=1"),IF(COUNTIF('Master list(no salts, metals)'!$K1027:$Y1027, "#N/A")=14,TRUE,FALSE))</f>
        <v>0</v>
      </c>
      <c r="O1028" t="b">
        <f>AND(COUNTIF('Master list(no salts, metals)'!O1027,"&lt;=1"),IF(COUNTIF('Master list(no salts, metals)'!$K1027:$Y1027, "#N/A")=14,TRUE,FALSE))</f>
        <v>0</v>
      </c>
      <c r="P1028" t="b">
        <f>AND(COUNTIF('Master list(no salts, metals)'!P1027,"&lt;=1"),IF(COUNTIF('Master list(no salts, metals)'!$K1027:$Y1027, "#N/A")=14,TRUE,FALSE))</f>
        <v>0</v>
      </c>
      <c r="Q1028" t="b">
        <f>AND(COUNTIF('Master list(no salts, metals)'!Q1027,"&lt;=1"),IF(COUNTIF('Master list(no salts, metals)'!$K1027:$Y1027, "#N/A")=14,TRUE,FALSE))</f>
        <v>0</v>
      </c>
      <c r="R1028" t="b">
        <f>AND(COUNTIF('Master list(no salts, metals)'!R1027,"&lt;=1"),IF(COUNTIF('Master list(no salts, metals)'!$K1027:$Y1027, "#N/A")=14,TRUE,FALSE))</f>
        <v>0</v>
      </c>
      <c r="S1028" t="b">
        <f>AND(COUNTIF('Master list(no salts, metals)'!S1027,"&lt;=1"),IF(COUNTIF('Master list(no salts, metals)'!$K1027:$Y1027, "#N/A")=14,TRUE,FALSE))</f>
        <v>0</v>
      </c>
      <c r="T1028" t="b">
        <f>AND(COUNTIF('Master list(no salts, metals)'!T1027,"&lt;=1"),IF(COUNTIF('Master list(no salts, metals)'!$K1027:$Y1027, "#N/A")=14,TRUE,FALSE))</f>
        <v>0</v>
      </c>
      <c r="U1028" t="b">
        <f>AND(COUNTIF('Master list(no salts, metals)'!U1027,"&lt;=1"),IF(COUNTIF('Master list(no salts, metals)'!$K1027:$Y1027, "#N/A")=14,TRUE,FALSE))</f>
        <v>0</v>
      </c>
      <c r="V1028" t="b">
        <f>AND(COUNTIF('Master list(no salts, metals)'!V1027,"&lt;=1"),IF(COUNTIF('Master list(no salts, metals)'!$K1027:$Y1027, "#N/A")=14,TRUE,FALSE))</f>
        <v>0</v>
      </c>
      <c r="W1028" t="b">
        <f>AND(COUNTIF('Master list(no salts, metals)'!W1027,"&lt;=1"),IF(COUNTIF('Master list(no salts, metals)'!$K1027:$Y1027, "#N/A")=14,TRUE,FALSE))</f>
        <v>0</v>
      </c>
      <c r="X1028" t="b">
        <f>AND(COUNTIF('Master list(no salts, metals)'!X1027,"&lt;=1"),IF(COUNTIF('Master list(no salts, metals)'!$K1027:$Y1027, "#N/A")=14,TRUE,FALSE))</f>
        <v>0</v>
      </c>
      <c r="Y1028" t="b">
        <f>AND(COUNTIF('Master list(no salts, metals)'!Y1027,"&lt;=1"),IF(COUNTIF('Master list(no salts, metals)'!$K1027:$Y1027, "#N/A")=14,TRUE,FALSE))</f>
        <v>0</v>
      </c>
    </row>
    <row r="1029" spans="11:25" x14ac:dyDescent="0.25">
      <c r="K1029" t="b">
        <f>AND(COUNTIF('Master list(no salts, metals)'!K1028,"&lt;=1"),IF(COUNTIF('Master list(no salts, metals)'!$K1028:$Y1028, "#N/A")=14,TRUE,FALSE))</f>
        <v>0</v>
      </c>
      <c r="L1029" t="b">
        <f>AND(COUNTIF('Master list(no salts, metals)'!L1028,"&lt;=1"),IF(COUNTIF('Master list(no salts, metals)'!$K1028:$Y1028, "#N/A")=14,TRUE,FALSE))</f>
        <v>1</v>
      </c>
      <c r="M1029" t="b">
        <f>AND(COUNTIF('Master list(no salts, metals)'!M1028,"&lt;=1"),IF(COUNTIF('Master list(no salts, metals)'!$K1028:$Y1028, "#N/A")=14,TRUE,FALSE))</f>
        <v>0</v>
      </c>
      <c r="N1029" t="b">
        <f>AND(COUNTIF('Master list(no salts, metals)'!N1028,"&lt;=1"),IF(COUNTIF('Master list(no salts, metals)'!$K1028:$Y1028, "#N/A")=14,TRUE,FALSE))</f>
        <v>0</v>
      </c>
      <c r="O1029" t="b">
        <f>AND(COUNTIF('Master list(no salts, metals)'!O1028,"&lt;=1"),IF(COUNTIF('Master list(no salts, metals)'!$K1028:$Y1028, "#N/A")=14,TRUE,FALSE))</f>
        <v>0</v>
      </c>
      <c r="P1029" t="b">
        <f>AND(COUNTIF('Master list(no salts, metals)'!P1028,"&lt;=1"),IF(COUNTIF('Master list(no salts, metals)'!$K1028:$Y1028, "#N/A")=14,TRUE,FALSE))</f>
        <v>0</v>
      </c>
      <c r="Q1029" t="b">
        <f>AND(COUNTIF('Master list(no salts, metals)'!Q1028,"&lt;=1"),IF(COUNTIF('Master list(no salts, metals)'!$K1028:$Y1028, "#N/A")=14,TRUE,FALSE))</f>
        <v>0</v>
      </c>
      <c r="R1029" t="b">
        <f>AND(COUNTIF('Master list(no salts, metals)'!R1028,"&lt;=1"),IF(COUNTIF('Master list(no salts, metals)'!$K1028:$Y1028, "#N/A")=14,TRUE,FALSE))</f>
        <v>0</v>
      </c>
      <c r="S1029" t="b">
        <f>AND(COUNTIF('Master list(no salts, metals)'!S1028,"&lt;=1"),IF(COUNTIF('Master list(no salts, metals)'!$K1028:$Y1028, "#N/A")=14,TRUE,FALSE))</f>
        <v>0</v>
      </c>
      <c r="T1029" t="b">
        <f>AND(COUNTIF('Master list(no salts, metals)'!T1028,"&lt;=1"),IF(COUNTIF('Master list(no salts, metals)'!$K1028:$Y1028, "#N/A")=14,TRUE,FALSE))</f>
        <v>0</v>
      </c>
      <c r="U1029" t="b">
        <f>AND(COUNTIF('Master list(no salts, metals)'!U1028,"&lt;=1"),IF(COUNTIF('Master list(no salts, metals)'!$K1028:$Y1028, "#N/A")=14,TRUE,FALSE))</f>
        <v>0</v>
      </c>
      <c r="V1029" t="b">
        <f>AND(COUNTIF('Master list(no salts, metals)'!V1028,"&lt;=1"),IF(COUNTIF('Master list(no salts, metals)'!$K1028:$Y1028, "#N/A")=14,TRUE,FALSE))</f>
        <v>0</v>
      </c>
      <c r="W1029" t="b">
        <f>AND(COUNTIF('Master list(no salts, metals)'!W1028,"&lt;=1"),IF(COUNTIF('Master list(no salts, metals)'!$K1028:$Y1028, "#N/A")=14,TRUE,FALSE))</f>
        <v>0</v>
      </c>
      <c r="X1029" t="b">
        <f>AND(COUNTIF('Master list(no salts, metals)'!X1028,"&lt;=1"),IF(COUNTIF('Master list(no salts, metals)'!$K1028:$Y1028, "#N/A")=14,TRUE,FALSE))</f>
        <v>0</v>
      </c>
      <c r="Y1029" t="b">
        <f>AND(COUNTIF('Master list(no salts, metals)'!Y1028,"&lt;=1"),IF(COUNTIF('Master list(no salts, metals)'!$K1028:$Y1028, "#N/A")=14,TRUE,FALSE))</f>
        <v>0</v>
      </c>
    </row>
    <row r="1030" spans="11:25" x14ac:dyDescent="0.25">
      <c r="K1030" t="b">
        <f>AND(COUNTIF('Master list(no salts, metals)'!K1029,"&lt;=1"),IF(COUNTIF('Master list(no salts, metals)'!$K1029:$Y1029, "#N/A")=14,TRUE,FALSE))</f>
        <v>0</v>
      </c>
      <c r="L1030" t="b">
        <f>AND(COUNTIF('Master list(no salts, metals)'!L1029,"&lt;=1"),IF(COUNTIF('Master list(no salts, metals)'!$K1029:$Y1029, "#N/A")=14,TRUE,FALSE))</f>
        <v>0</v>
      </c>
      <c r="M1030" t="b">
        <f>AND(COUNTIF('Master list(no salts, metals)'!M1029,"&lt;=1"),IF(COUNTIF('Master list(no salts, metals)'!$K1029:$Y1029, "#N/A")=14,TRUE,FALSE))</f>
        <v>0</v>
      </c>
      <c r="N1030" t="b">
        <f>AND(COUNTIF('Master list(no salts, metals)'!N1029,"&lt;=1"),IF(COUNTIF('Master list(no salts, metals)'!$K1029:$Y1029, "#N/A")=14,TRUE,FALSE))</f>
        <v>0</v>
      </c>
      <c r="O1030" t="b">
        <f>AND(COUNTIF('Master list(no salts, metals)'!O1029,"&lt;=1"),IF(COUNTIF('Master list(no salts, metals)'!$K1029:$Y1029, "#N/A")=14,TRUE,FALSE))</f>
        <v>0</v>
      </c>
      <c r="P1030" t="b">
        <f>AND(COUNTIF('Master list(no salts, metals)'!P1029,"&lt;=1"),IF(COUNTIF('Master list(no salts, metals)'!$K1029:$Y1029, "#N/A")=14,TRUE,FALSE))</f>
        <v>0</v>
      </c>
      <c r="Q1030" t="b">
        <f>AND(COUNTIF('Master list(no salts, metals)'!Q1029,"&lt;=1"),IF(COUNTIF('Master list(no salts, metals)'!$K1029:$Y1029, "#N/A")=14,TRUE,FALSE))</f>
        <v>0</v>
      </c>
      <c r="R1030" t="b">
        <f>AND(COUNTIF('Master list(no salts, metals)'!R1029,"&lt;=1"),IF(COUNTIF('Master list(no salts, metals)'!$K1029:$Y1029, "#N/A")=14,TRUE,FALSE))</f>
        <v>0</v>
      </c>
      <c r="S1030" t="b">
        <f>AND(COUNTIF('Master list(no salts, metals)'!S1029,"&lt;=1"),IF(COUNTIF('Master list(no salts, metals)'!$K1029:$Y1029, "#N/A")=14,TRUE,FALSE))</f>
        <v>0</v>
      </c>
      <c r="T1030" t="b">
        <f>AND(COUNTIF('Master list(no salts, metals)'!T1029,"&lt;=1"),IF(COUNTIF('Master list(no salts, metals)'!$K1029:$Y1029, "#N/A")=14,TRUE,FALSE))</f>
        <v>0</v>
      </c>
      <c r="U1030" t="b">
        <f>AND(COUNTIF('Master list(no salts, metals)'!U1029,"&lt;=1"),IF(COUNTIF('Master list(no salts, metals)'!$K1029:$Y1029, "#N/A")=14,TRUE,FALSE))</f>
        <v>0</v>
      </c>
      <c r="V1030" t="b">
        <f>AND(COUNTIF('Master list(no salts, metals)'!V1029,"&lt;=1"),IF(COUNTIF('Master list(no salts, metals)'!$K1029:$Y1029, "#N/A")=14,TRUE,FALSE))</f>
        <v>0</v>
      </c>
      <c r="W1030" t="b">
        <f>AND(COUNTIF('Master list(no salts, metals)'!W1029,"&lt;=1"),IF(COUNTIF('Master list(no salts, metals)'!$K1029:$Y1029, "#N/A")=14,TRUE,FALSE))</f>
        <v>0</v>
      </c>
      <c r="X1030" t="b">
        <f>AND(COUNTIF('Master list(no salts, metals)'!X1029,"&lt;=1"),IF(COUNTIF('Master list(no salts, metals)'!$K1029:$Y1029, "#N/A")=14,TRUE,FALSE))</f>
        <v>0</v>
      </c>
      <c r="Y1030" t="b">
        <f>AND(COUNTIF('Master list(no salts, metals)'!Y1029,"&lt;=1"),IF(COUNTIF('Master list(no salts, metals)'!$K1029:$Y1029, "#N/A")=14,TRUE,FALSE))</f>
        <v>0</v>
      </c>
    </row>
    <row r="1031" spans="11:25" x14ac:dyDescent="0.25">
      <c r="K1031" t="b">
        <f>AND(COUNTIF('Master list(no salts, metals)'!K1030,"&lt;=1"),IF(COUNTIF('Master list(no salts, metals)'!$K1030:$Y1030, "#N/A")=14,TRUE,FALSE))</f>
        <v>0</v>
      </c>
      <c r="L1031" t="b">
        <f>AND(COUNTIF('Master list(no salts, metals)'!L1030,"&lt;=1"),IF(COUNTIF('Master list(no salts, metals)'!$K1030:$Y1030, "#N/A")=14,TRUE,FALSE))</f>
        <v>0</v>
      </c>
      <c r="M1031" t="b">
        <f>AND(COUNTIF('Master list(no salts, metals)'!M1030,"&lt;=1"),IF(COUNTIF('Master list(no salts, metals)'!$K1030:$Y1030, "#N/A")=14,TRUE,FALSE))</f>
        <v>0</v>
      </c>
      <c r="N1031" t="b">
        <f>AND(COUNTIF('Master list(no salts, metals)'!N1030,"&lt;=1"),IF(COUNTIF('Master list(no salts, metals)'!$K1030:$Y1030, "#N/A")=14,TRUE,FALSE))</f>
        <v>0</v>
      </c>
      <c r="O1031" t="b">
        <f>AND(COUNTIF('Master list(no salts, metals)'!O1030,"&lt;=1"),IF(COUNTIF('Master list(no salts, metals)'!$K1030:$Y1030, "#N/A")=14,TRUE,FALSE))</f>
        <v>0</v>
      </c>
      <c r="P1031" t="b">
        <f>AND(COUNTIF('Master list(no salts, metals)'!P1030,"&lt;=1"),IF(COUNTIF('Master list(no salts, metals)'!$K1030:$Y1030, "#N/A")=14,TRUE,FALSE))</f>
        <v>0</v>
      </c>
      <c r="Q1031" t="b">
        <f>AND(COUNTIF('Master list(no salts, metals)'!Q1030,"&lt;=1"),IF(COUNTIF('Master list(no salts, metals)'!$K1030:$Y1030, "#N/A")=14,TRUE,FALSE))</f>
        <v>0</v>
      </c>
      <c r="R1031" t="b">
        <f>AND(COUNTIF('Master list(no salts, metals)'!R1030,"&lt;=1"),IF(COUNTIF('Master list(no salts, metals)'!$K1030:$Y1030, "#N/A")=14,TRUE,FALSE))</f>
        <v>0</v>
      </c>
      <c r="S1031" t="b">
        <f>AND(COUNTIF('Master list(no salts, metals)'!S1030,"&lt;=1"),IF(COUNTIF('Master list(no salts, metals)'!$K1030:$Y1030, "#N/A")=14,TRUE,FALSE))</f>
        <v>0</v>
      </c>
      <c r="T1031" t="b">
        <f>AND(COUNTIF('Master list(no salts, metals)'!T1030,"&lt;=1"),IF(COUNTIF('Master list(no salts, metals)'!$K1030:$Y1030, "#N/A")=14,TRUE,FALSE))</f>
        <v>0</v>
      </c>
      <c r="U1031" t="b">
        <f>AND(COUNTIF('Master list(no salts, metals)'!U1030,"&lt;=1"),IF(COUNTIF('Master list(no salts, metals)'!$K1030:$Y1030, "#N/A")=14,TRUE,FALSE))</f>
        <v>0</v>
      </c>
      <c r="V1031" t="b">
        <f>AND(COUNTIF('Master list(no salts, metals)'!V1030,"&lt;=1"),IF(COUNTIF('Master list(no salts, metals)'!$K1030:$Y1030, "#N/A")=14,TRUE,FALSE))</f>
        <v>0</v>
      </c>
      <c r="W1031" t="b">
        <f>AND(COUNTIF('Master list(no salts, metals)'!W1030,"&lt;=1"),IF(COUNTIF('Master list(no salts, metals)'!$K1030:$Y1030, "#N/A")=14,TRUE,FALSE))</f>
        <v>0</v>
      </c>
      <c r="X1031" t="b">
        <f>AND(COUNTIF('Master list(no salts, metals)'!X1030,"&lt;=1"),IF(COUNTIF('Master list(no salts, metals)'!$K1030:$Y1030, "#N/A")=14,TRUE,FALSE))</f>
        <v>0</v>
      </c>
      <c r="Y1031" t="b">
        <f>AND(COUNTIF('Master list(no salts, metals)'!Y1030,"&lt;=1"),IF(COUNTIF('Master list(no salts, metals)'!$K1030:$Y1030, "#N/A")=14,TRUE,FALSE))</f>
        <v>0</v>
      </c>
    </row>
    <row r="1032" spans="11:25" x14ac:dyDescent="0.25">
      <c r="K1032" t="b">
        <f>AND(COUNTIF('Master list(no salts, metals)'!K1031,"&lt;=1"),IF(COUNTIF('Master list(no salts, metals)'!$K1031:$Y1031, "#N/A")=14,TRUE,FALSE))</f>
        <v>0</v>
      </c>
      <c r="L1032" t="b">
        <f>AND(COUNTIF('Master list(no salts, metals)'!L1031,"&lt;=1"),IF(COUNTIF('Master list(no salts, metals)'!$K1031:$Y1031, "#N/A")=14,TRUE,FALSE))</f>
        <v>0</v>
      </c>
      <c r="M1032" t="b">
        <f>AND(COUNTIF('Master list(no salts, metals)'!M1031,"&lt;=1"),IF(COUNTIF('Master list(no salts, metals)'!$K1031:$Y1031, "#N/A")=14,TRUE,FALSE))</f>
        <v>0</v>
      </c>
      <c r="N1032" t="b">
        <f>AND(COUNTIF('Master list(no salts, metals)'!N1031,"&lt;=1"),IF(COUNTIF('Master list(no salts, metals)'!$K1031:$Y1031, "#N/A")=14,TRUE,FALSE))</f>
        <v>0</v>
      </c>
      <c r="O1032" t="b">
        <f>AND(COUNTIF('Master list(no salts, metals)'!O1031,"&lt;=1"),IF(COUNTIF('Master list(no salts, metals)'!$K1031:$Y1031, "#N/A")=14,TRUE,FALSE))</f>
        <v>0</v>
      </c>
      <c r="P1032" t="b">
        <f>AND(COUNTIF('Master list(no salts, metals)'!P1031,"&lt;=1"),IF(COUNTIF('Master list(no salts, metals)'!$K1031:$Y1031, "#N/A")=14,TRUE,FALSE))</f>
        <v>0</v>
      </c>
      <c r="Q1032" t="b">
        <f>AND(COUNTIF('Master list(no salts, metals)'!Q1031,"&lt;=1"),IF(COUNTIF('Master list(no salts, metals)'!$K1031:$Y1031, "#N/A")=14,TRUE,FALSE))</f>
        <v>0</v>
      </c>
      <c r="R1032" t="b">
        <f>AND(COUNTIF('Master list(no salts, metals)'!R1031,"&lt;=1"),IF(COUNTIF('Master list(no salts, metals)'!$K1031:$Y1031, "#N/A")=14,TRUE,FALSE))</f>
        <v>0</v>
      </c>
      <c r="S1032" t="b">
        <f>AND(COUNTIF('Master list(no salts, metals)'!S1031,"&lt;=1"),IF(COUNTIF('Master list(no salts, metals)'!$K1031:$Y1031, "#N/A")=14,TRUE,FALSE))</f>
        <v>0</v>
      </c>
      <c r="T1032" t="b">
        <f>AND(COUNTIF('Master list(no salts, metals)'!T1031,"&lt;=1"),IF(COUNTIF('Master list(no salts, metals)'!$K1031:$Y1031, "#N/A")=14,TRUE,FALSE))</f>
        <v>1</v>
      </c>
      <c r="U1032" t="b">
        <f>AND(COUNTIF('Master list(no salts, metals)'!U1031,"&lt;=1"),IF(COUNTIF('Master list(no salts, metals)'!$K1031:$Y1031, "#N/A")=14,TRUE,FALSE))</f>
        <v>0</v>
      </c>
      <c r="V1032" t="b">
        <f>AND(COUNTIF('Master list(no salts, metals)'!V1031,"&lt;=1"),IF(COUNTIF('Master list(no salts, metals)'!$K1031:$Y1031, "#N/A")=14,TRUE,FALSE))</f>
        <v>0</v>
      </c>
      <c r="W1032" t="b">
        <f>AND(COUNTIF('Master list(no salts, metals)'!W1031,"&lt;=1"),IF(COUNTIF('Master list(no salts, metals)'!$K1031:$Y1031, "#N/A")=14,TRUE,FALSE))</f>
        <v>0</v>
      </c>
      <c r="X1032" t="b">
        <f>AND(COUNTIF('Master list(no salts, metals)'!X1031,"&lt;=1"),IF(COUNTIF('Master list(no salts, metals)'!$K1031:$Y1031, "#N/A")=14,TRUE,FALSE))</f>
        <v>0</v>
      </c>
      <c r="Y1032" t="b">
        <f>AND(COUNTIF('Master list(no salts, metals)'!Y1031,"&lt;=1"),IF(COUNTIF('Master list(no salts, metals)'!$K1031:$Y1031, "#N/A")=14,TRUE,FALSE))</f>
        <v>0</v>
      </c>
    </row>
    <row r="1033" spans="11:25" x14ac:dyDescent="0.25">
      <c r="K1033" t="b">
        <f>AND(COUNTIF('Master list(no salts, metals)'!K1032,"&lt;=1"),IF(COUNTIF('Master list(no salts, metals)'!$K1032:$Y1032, "#N/A")=14,TRUE,FALSE))</f>
        <v>0</v>
      </c>
      <c r="L1033" t="b">
        <f>AND(COUNTIF('Master list(no salts, metals)'!L1032,"&lt;=1"),IF(COUNTIF('Master list(no salts, metals)'!$K1032:$Y1032, "#N/A")=14,TRUE,FALSE))</f>
        <v>0</v>
      </c>
      <c r="M1033" t="b">
        <f>AND(COUNTIF('Master list(no salts, metals)'!M1032,"&lt;=1"),IF(COUNTIF('Master list(no salts, metals)'!$K1032:$Y1032, "#N/A")=14,TRUE,FALSE))</f>
        <v>0</v>
      </c>
      <c r="N1033" t="b">
        <f>AND(COUNTIF('Master list(no salts, metals)'!N1032,"&lt;=1"),IF(COUNTIF('Master list(no salts, metals)'!$K1032:$Y1032, "#N/A")=14,TRUE,FALSE))</f>
        <v>0</v>
      </c>
      <c r="O1033" t="b">
        <f>AND(COUNTIF('Master list(no salts, metals)'!O1032,"&lt;=1"),IF(COUNTIF('Master list(no salts, metals)'!$K1032:$Y1032, "#N/A")=14,TRUE,FALSE))</f>
        <v>0</v>
      </c>
      <c r="P1033" t="b">
        <f>AND(COUNTIF('Master list(no salts, metals)'!P1032,"&lt;=1"),IF(COUNTIF('Master list(no salts, metals)'!$K1032:$Y1032, "#N/A")=14,TRUE,FALSE))</f>
        <v>0</v>
      </c>
      <c r="Q1033" t="b">
        <f>AND(COUNTIF('Master list(no salts, metals)'!Q1032,"&lt;=1"),IF(COUNTIF('Master list(no salts, metals)'!$K1032:$Y1032, "#N/A")=14,TRUE,FALSE))</f>
        <v>0</v>
      </c>
      <c r="R1033" t="b">
        <f>AND(COUNTIF('Master list(no salts, metals)'!R1032,"&lt;=1"),IF(COUNTIF('Master list(no salts, metals)'!$K1032:$Y1032, "#N/A")=14,TRUE,FALSE))</f>
        <v>0</v>
      </c>
      <c r="S1033" t="b">
        <f>AND(COUNTIF('Master list(no salts, metals)'!S1032,"&lt;=1"),IF(COUNTIF('Master list(no salts, metals)'!$K1032:$Y1032, "#N/A")=14,TRUE,FALSE))</f>
        <v>0</v>
      </c>
      <c r="T1033" t="b">
        <f>AND(COUNTIF('Master list(no salts, metals)'!T1032,"&lt;=1"),IF(COUNTIF('Master list(no salts, metals)'!$K1032:$Y1032, "#N/A")=14,TRUE,FALSE))</f>
        <v>0</v>
      </c>
      <c r="U1033" t="b">
        <f>AND(COUNTIF('Master list(no salts, metals)'!U1032,"&lt;=1"),IF(COUNTIF('Master list(no salts, metals)'!$K1032:$Y1032, "#N/A")=14,TRUE,FALSE))</f>
        <v>0</v>
      </c>
      <c r="V1033" t="b">
        <f>AND(COUNTIF('Master list(no salts, metals)'!V1032,"&lt;=1"),IF(COUNTIF('Master list(no salts, metals)'!$K1032:$Y1032, "#N/A")=14,TRUE,FALSE))</f>
        <v>0</v>
      </c>
      <c r="W1033" t="b">
        <f>AND(COUNTIF('Master list(no salts, metals)'!W1032,"&lt;=1"),IF(COUNTIF('Master list(no salts, metals)'!$K1032:$Y1032, "#N/A")=14,TRUE,FALSE))</f>
        <v>0</v>
      </c>
      <c r="X1033" t="b">
        <f>AND(COUNTIF('Master list(no salts, metals)'!X1032,"&lt;=1"),IF(COUNTIF('Master list(no salts, metals)'!$K1032:$Y1032, "#N/A")=14,TRUE,FALSE))</f>
        <v>0</v>
      </c>
      <c r="Y1033" t="b">
        <f>AND(COUNTIF('Master list(no salts, metals)'!Y1032,"&lt;=1"),IF(COUNTIF('Master list(no salts, metals)'!$K1032:$Y1032, "#N/A")=14,TRUE,FALSE))</f>
        <v>0</v>
      </c>
    </row>
    <row r="1034" spans="11:25" x14ac:dyDescent="0.25">
      <c r="K1034" t="b">
        <f>AND(COUNTIF('Master list(no salts, metals)'!K1033,"&lt;=1"),IF(COUNTIF('Master list(no salts, metals)'!$K1033:$Y1033, "#N/A")=14,TRUE,FALSE))</f>
        <v>0</v>
      </c>
      <c r="L1034" t="b">
        <f>AND(COUNTIF('Master list(no salts, metals)'!L1033,"&lt;=1"),IF(COUNTIF('Master list(no salts, metals)'!$K1033:$Y1033, "#N/A")=14,TRUE,FALSE))</f>
        <v>0</v>
      </c>
      <c r="M1034" t="b">
        <f>AND(COUNTIF('Master list(no salts, metals)'!M1033,"&lt;=1"),IF(COUNTIF('Master list(no salts, metals)'!$K1033:$Y1033, "#N/A")=14,TRUE,FALSE))</f>
        <v>0</v>
      </c>
      <c r="N1034" t="b">
        <f>AND(COUNTIF('Master list(no salts, metals)'!N1033,"&lt;=1"),IF(COUNTIF('Master list(no salts, metals)'!$K1033:$Y1033, "#N/A")=14,TRUE,FALSE))</f>
        <v>0</v>
      </c>
      <c r="O1034" t="b">
        <f>AND(COUNTIF('Master list(no salts, metals)'!O1033,"&lt;=1"),IF(COUNTIF('Master list(no salts, metals)'!$K1033:$Y1033, "#N/A")=14,TRUE,FALSE))</f>
        <v>0</v>
      </c>
      <c r="P1034" t="b">
        <f>AND(COUNTIF('Master list(no salts, metals)'!P1033,"&lt;=1"),IF(COUNTIF('Master list(no salts, metals)'!$K1033:$Y1033, "#N/A")=14,TRUE,FALSE))</f>
        <v>0</v>
      </c>
      <c r="Q1034" t="b">
        <f>AND(COUNTIF('Master list(no salts, metals)'!Q1033,"&lt;=1"),IF(COUNTIF('Master list(no salts, metals)'!$K1033:$Y1033, "#N/A")=14,TRUE,FALSE))</f>
        <v>0</v>
      </c>
      <c r="R1034" t="b">
        <f>AND(COUNTIF('Master list(no salts, metals)'!R1033,"&lt;=1"),IF(COUNTIF('Master list(no salts, metals)'!$K1033:$Y1033, "#N/A")=14,TRUE,FALSE))</f>
        <v>0</v>
      </c>
      <c r="S1034" t="b">
        <f>AND(COUNTIF('Master list(no salts, metals)'!S1033,"&lt;=1"),IF(COUNTIF('Master list(no salts, metals)'!$K1033:$Y1033, "#N/A")=14,TRUE,FALSE))</f>
        <v>0</v>
      </c>
      <c r="T1034" t="b">
        <f>AND(COUNTIF('Master list(no salts, metals)'!T1033,"&lt;=1"),IF(COUNTIF('Master list(no salts, metals)'!$K1033:$Y1033, "#N/A")=14,TRUE,FALSE))</f>
        <v>1</v>
      </c>
      <c r="U1034" t="b">
        <f>AND(COUNTIF('Master list(no salts, metals)'!U1033,"&lt;=1"),IF(COUNTIF('Master list(no salts, metals)'!$K1033:$Y1033, "#N/A")=14,TRUE,FALSE))</f>
        <v>0</v>
      </c>
      <c r="V1034" t="b">
        <f>AND(COUNTIF('Master list(no salts, metals)'!V1033,"&lt;=1"),IF(COUNTIF('Master list(no salts, metals)'!$K1033:$Y1033, "#N/A")=14,TRUE,FALSE))</f>
        <v>0</v>
      </c>
      <c r="W1034" t="b">
        <f>AND(COUNTIF('Master list(no salts, metals)'!W1033,"&lt;=1"),IF(COUNTIF('Master list(no salts, metals)'!$K1033:$Y1033, "#N/A")=14,TRUE,FALSE))</f>
        <v>0</v>
      </c>
      <c r="X1034" t="b">
        <f>AND(COUNTIF('Master list(no salts, metals)'!X1033,"&lt;=1"),IF(COUNTIF('Master list(no salts, metals)'!$K1033:$Y1033, "#N/A")=14,TRUE,FALSE))</f>
        <v>0</v>
      </c>
      <c r="Y1034" t="b">
        <f>AND(COUNTIF('Master list(no salts, metals)'!Y1033,"&lt;=1"),IF(COUNTIF('Master list(no salts, metals)'!$K1033:$Y1033, "#N/A")=14,TRUE,FALSE))</f>
        <v>0</v>
      </c>
    </row>
    <row r="1035" spans="11:25" x14ac:dyDescent="0.25">
      <c r="K1035" t="b">
        <f>AND(COUNTIF('Master list(no salts, metals)'!K1034,"&lt;=1"),IF(COUNTIF('Master list(no salts, metals)'!$K1034:$Y1034, "#N/A")=14,TRUE,FALSE))</f>
        <v>0</v>
      </c>
      <c r="L1035" t="b">
        <f>AND(COUNTIF('Master list(no salts, metals)'!L1034,"&lt;=1"),IF(COUNTIF('Master list(no salts, metals)'!$K1034:$Y1034, "#N/A")=14,TRUE,FALSE))</f>
        <v>0</v>
      </c>
      <c r="M1035" t="b">
        <f>AND(COUNTIF('Master list(no salts, metals)'!M1034,"&lt;=1"),IF(COUNTIF('Master list(no salts, metals)'!$K1034:$Y1034, "#N/A")=14,TRUE,FALSE))</f>
        <v>0</v>
      </c>
      <c r="N1035" t="b">
        <f>AND(COUNTIF('Master list(no salts, metals)'!N1034,"&lt;=1"),IF(COUNTIF('Master list(no salts, metals)'!$K1034:$Y1034, "#N/A")=14,TRUE,FALSE))</f>
        <v>0</v>
      </c>
      <c r="O1035" t="b">
        <f>AND(COUNTIF('Master list(no salts, metals)'!O1034,"&lt;=1"),IF(COUNTIF('Master list(no salts, metals)'!$K1034:$Y1034, "#N/A")=14,TRUE,FALSE))</f>
        <v>0</v>
      </c>
      <c r="P1035" t="b">
        <f>AND(COUNTIF('Master list(no salts, metals)'!P1034,"&lt;=1"),IF(COUNTIF('Master list(no salts, metals)'!$K1034:$Y1034, "#N/A")=14,TRUE,FALSE))</f>
        <v>0</v>
      </c>
      <c r="Q1035" t="b">
        <f>AND(COUNTIF('Master list(no salts, metals)'!Q1034,"&lt;=1"),IF(COUNTIF('Master list(no salts, metals)'!$K1034:$Y1034, "#N/A")=14,TRUE,FALSE))</f>
        <v>0</v>
      </c>
      <c r="R1035" t="b">
        <f>AND(COUNTIF('Master list(no salts, metals)'!R1034,"&lt;=1"),IF(COUNTIF('Master list(no salts, metals)'!$K1034:$Y1034, "#N/A")=14,TRUE,FALSE))</f>
        <v>0</v>
      </c>
      <c r="S1035" t="b">
        <f>AND(COUNTIF('Master list(no salts, metals)'!S1034,"&lt;=1"),IF(COUNTIF('Master list(no salts, metals)'!$K1034:$Y1034, "#N/A")=14,TRUE,FALSE))</f>
        <v>0</v>
      </c>
      <c r="T1035" t="b">
        <f>AND(COUNTIF('Master list(no salts, metals)'!T1034,"&lt;=1"),IF(COUNTIF('Master list(no salts, metals)'!$K1034:$Y1034, "#N/A")=14,TRUE,FALSE))</f>
        <v>1</v>
      </c>
      <c r="U1035" t="b">
        <f>AND(COUNTIF('Master list(no salts, metals)'!U1034,"&lt;=1"),IF(COUNTIF('Master list(no salts, metals)'!$K1034:$Y1034, "#N/A")=14,TRUE,FALSE))</f>
        <v>0</v>
      </c>
      <c r="V1035" t="b">
        <f>AND(COUNTIF('Master list(no salts, metals)'!V1034,"&lt;=1"),IF(COUNTIF('Master list(no salts, metals)'!$K1034:$Y1034, "#N/A")=14,TRUE,FALSE))</f>
        <v>0</v>
      </c>
      <c r="W1035" t="b">
        <f>AND(COUNTIF('Master list(no salts, metals)'!W1034,"&lt;=1"),IF(COUNTIF('Master list(no salts, metals)'!$K1034:$Y1034, "#N/A")=14,TRUE,FALSE))</f>
        <v>0</v>
      </c>
      <c r="X1035" t="b">
        <f>AND(COUNTIF('Master list(no salts, metals)'!X1034,"&lt;=1"),IF(COUNTIF('Master list(no salts, metals)'!$K1034:$Y1034, "#N/A")=14,TRUE,FALSE))</f>
        <v>0</v>
      </c>
      <c r="Y1035" t="b">
        <f>AND(COUNTIF('Master list(no salts, metals)'!Y1034,"&lt;=1"),IF(COUNTIF('Master list(no salts, metals)'!$K1034:$Y1034, "#N/A")=14,TRUE,FALSE))</f>
        <v>0</v>
      </c>
    </row>
    <row r="1036" spans="11:25" x14ac:dyDescent="0.25">
      <c r="K1036" t="b">
        <f>AND(COUNTIF('Master list(no salts, metals)'!K1035,"&lt;=1"),IF(COUNTIF('Master list(no salts, metals)'!$K1035:$Y1035, "#N/A")=14,TRUE,FALSE))</f>
        <v>0</v>
      </c>
      <c r="L1036" t="b">
        <f>AND(COUNTIF('Master list(no salts, metals)'!L1035,"&lt;=1"),IF(COUNTIF('Master list(no salts, metals)'!$K1035:$Y1035, "#N/A")=14,TRUE,FALSE))</f>
        <v>0</v>
      </c>
      <c r="M1036" t="b">
        <f>AND(COUNTIF('Master list(no salts, metals)'!M1035,"&lt;=1"),IF(COUNTIF('Master list(no salts, metals)'!$K1035:$Y1035, "#N/A")=14,TRUE,FALSE))</f>
        <v>0</v>
      </c>
      <c r="N1036" t="b">
        <f>AND(COUNTIF('Master list(no salts, metals)'!N1035,"&lt;=1"),IF(COUNTIF('Master list(no salts, metals)'!$K1035:$Y1035, "#N/A")=14,TRUE,FALSE))</f>
        <v>0</v>
      </c>
      <c r="O1036" t="b">
        <f>AND(COUNTIF('Master list(no salts, metals)'!O1035,"&lt;=1"),IF(COUNTIF('Master list(no salts, metals)'!$K1035:$Y1035, "#N/A")=14,TRUE,FALSE))</f>
        <v>0</v>
      </c>
      <c r="P1036" t="b">
        <f>AND(COUNTIF('Master list(no salts, metals)'!P1035,"&lt;=1"),IF(COUNTIF('Master list(no salts, metals)'!$K1035:$Y1035, "#N/A")=14,TRUE,FALSE))</f>
        <v>0</v>
      </c>
      <c r="Q1036" t="b">
        <f>AND(COUNTIF('Master list(no salts, metals)'!Q1035,"&lt;=1"),IF(COUNTIF('Master list(no salts, metals)'!$K1035:$Y1035, "#N/A")=14,TRUE,FALSE))</f>
        <v>0</v>
      </c>
      <c r="R1036" t="b">
        <f>AND(COUNTIF('Master list(no salts, metals)'!R1035,"&lt;=1"),IF(COUNTIF('Master list(no salts, metals)'!$K1035:$Y1035, "#N/A")=14,TRUE,FALSE))</f>
        <v>0</v>
      </c>
      <c r="S1036" t="b">
        <f>AND(COUNTIF('Master list(no salts, metals)'!S1035,"&lt;=1"),IF(COUNTIF('Master list(no salts, metals)'!$K1035:$Y1035, "#N/A")=14,TRUE,FALSE))</f>
        <v>0</v>
      </c>
      <c r="T1036" t="b">
        <f>AND(COUNTIF('Master list(no salts, metals)'!T1035,"&lt;=1"),IF(COUNTIF('Master list(no salts, metals)'!$K1035:$Y1035, "#N/A")=14,TRUE,FALSE))</f>
        <v>0</v>
      </c>
      <c r="U1036" t="b">
        <f>AND(COUNTIF('Master list(no salts, metals)'!U1035,"&lt;=1"),IF(COUNTIF('Master list(no salts, metals)'!$K1035:$Y1035, "#N/A")=14,TRUE,FALSE))</f>
        <v>0</v>
      </c>
      <c r="V1036" t="b">
        <f>AND(COUNTIF('Master list(no salts, metals)'!V1035,"&lt;=1"),IF(COUNTIF('Master list(no salts, metals)'!$K1035:$Y1035, "#N/A")=14,TRUE,FALSE))</f>
        <v>0</v>
      </c>
      <c r="W1036" t="b">
        <f>AND(COUNTIF('Master list(no salts, metals)'!W1035,"&lt;=1"),IF(COUNTIF('Master list(no salts, metals)'!$K1035:$Y1035, "#N/A")=14,TRUE,FALSE))</f>
        <v>1</v>
      </c>
      <c r="X1036" t="b">
        <f>AND(COUNTIF('Master list(no salts, metals)'!X1035,"&lt;=1"),IF(COUNTIF('Master list(no salts, metals)'!$K1035:$Y1035, "#N/A")=14,TRUE,FALSE))</f>
        <v>0</v>
      </c>
      <c r="Y1036" t="b">
        <f>AND(COUNTIF('Master list(no salts, metals)'!Y1035,"&lt;=1"),IF(COUNTIF('Master list(no salts, metals)'!$K1035:$Y1035, "#N/A")=14,TRUE,FALSE))</f>
        <v>0</v>
      </c>
    </row>
    <row r="1037" spans="11:25" x14ac:dyDescent="0.25">
      <c r="K1037" t="b">
        <f>AND(COUNTIF('Master list(no salts, metals)'!K1036,"&lt;=1"),IF(COUNTIF('Master list(no salts, metals)'!$K1036:$Y1036, "#N/A")=14,TRUE,FALSE))</f>
        <v>0</v>
      </c>
      <c r="L1037" t="b">
        <f>AND(COUNTIF('Master list(no salts, metals)'!L1036,"&lt;=1"),IF(COUNTIF('Master list(no salts, metals)'!$K1036:$Y1036, "#N/A")=14,TRUE,FALSE))</f>
        <v>1</v>
      </c>
      <c r="M1037" t="b">
        <f>AND(COUNTIF('Master list(no salts, metals)'!M1036,"&lt;=1"),IF(COUNTIF('Master list(no salts, metals)'!$K1036:$Y1036, "#N/A")=14,TRUE,FALSE))</f>
        <v>0</v>
      </c>
      <c r="N1037" t="b">
        <f>AND(COUNTIF('Master list(no salts, metals)'!N1036,"&lt;=1"),IF(COUNTIF('Master list(no salts, metals)'!$K1036:$Y1036, "#N/A")=14,TRUE,FALSE))</f>
        <v>0</v>
      </c>
      <c r="O1037" t="b">
        <f>AND(COUNTIF('Master list(no salts, metals)'!O1036,"&lt;=1"),IF(COUNTIF('Master list(no salts, metals)'!$K1036:$Y1036, "#N/A")=14,TRUE,FALSE))</f>
        <v>0</v>
      </c>
      <c r="P1037" t="b">
        <f>AND(COUNTIF('Master list(no salts, metals)'!P1036,"&lt;=1"),IF(COUNTIF('Master list(no salts, metals)'!$K1036:$Y1036, "#N/A")=14,TRUE,FALSE))</f>
        <v>0</v>
      </c>
      <c r="Q1037" t="b">
        <f>AND(COUNTIF('Master list(no salts, metals)'!Q1036,"&lt;=1"),IF(COUNTIF('Master list(no salts, metals)'!$K1036:$Y1036, "#N/A")=14,TRUE,FALSE))</f>
        <v>0</v>
      </c>
      <c r="R1037" t="b">
        <f>AND(COUNTIF('Master list(no salts, metals)'!R1036,"&lt;=1"),IF(COUNTIF('Master list(no salts, metals)'!$K1036:$Y1036, "#N/A")=14,TRUE,FALSE))</f>
        <v>0</v>
      </c>
      <c r="S1037" t="b">
        <f>AND(COUNTIF('Master list(no salts, metals)'!S1036,"&lt;=1"),IF(COUNTIF('Master list(no salts, metals)'!$K1036:$Y1036, "#N/A")=14,TRUE,FALSE))</f>
        <v>0</v>
      </c>
      <c r="T1037" t="b">
        <f>AND(COUNTIF('Master list(no salts, metals)'!T1036,"&lt;=1"),IF(COUNTIF('Master list(no salts, metals)'!$K1036:$Y1036, "#N/A")=14,TRUE,FALSE))</f>
        <v>0</v>
      </c>
      <c r="U1037" t="b">
        <f>AND(COUNTIF('Master list(no salts, metals)'!U1036,"&lt;=1"),IF(COUNTIF('Master list(no salts, metals)'!$K1036:$Y1036, "#N/A")=14,TRUE,FALSE))</f>
        <v>0</v>
      </c>
      <c r="V1037" t="b">
        <f>AND(COUNTIF('Master list(no salts, metals)'!V1036,"&lt;=1"),IF(COUNTIF('Master list(no salts, metals)'!$K1036:$Y1036, "#N/A")=14,TRUE,FALSE))</f>
        <v>0</v>
      </c>
      <c r="W1037" t="b">
        <f>AND(COUNTIF('Master list(no salts, metals)'!W1036,"&lt;=1"),IF(COUNTIF('Master list(no salts, metals)'!$K1036:$Y1036, "#N/A")=14,TRUE,FALSE))</f>
        <v>0</v>
      </c>
      <c r="X1037" t="b">
        <f>AND(COUNTIF('Master list(no salts, metals)'!X1036,"&lt;=1"),IF(COUNTIF('Master list(no salts, metals)'!$K1036:$Y1036, "#N/A")=14,TRUE,FALSE))</f>
        <v>0</v>
      </c>
      <c r="Y1037" t="b">
        <f>AND(COUNTIF('Master list(no salts, metals)'!Y1036,"&lt;=1"),IF(COUNTIF('Master list(no salts, metals)'!$K1036:$Y1036, "#N/A")=14,TRUE,FALSE))</f>
        <v>0</v>
      </c>
    </row>
    <row r="1038" spans="11:25" x14ac:dyDescent="0.25">
      <c r="K1038" t="b">
        <f>AND(COUNTIF('Master list(no salts, metals)'!K1037,"&lt;=1"),IF(COUNTIF('Master list(no salts, metals)'!$K1037:$Y1037, "#N/A")=14,TRUE,FALSE))</f>
        <v>0</v>
      </c>
      <c r="L1038" t="b">
        <f>AND(COUNTIF('Master list(no salts, metals)'!L1037,"&lt;=1"),IF(COUNTIF('Master list(no salts, metals)'!$K1037:$Y1037, "#N/A")=14,TRUE,FALSE))</f>
        <v>0</v>
      </c>
      <c r="M1038" t="b">
        <f>AND(COUNTIF('Master list(no salts, metals)'!M1037,"&lt;=1"),IF(COUNTIF('Master list(no salts, metals)'!$K1037:$Y1037, "#N/A")=14,TRUE,FALSE))</f>
        <v>0</v>
      </c>
      <c r="N1038" t="b">
        <f>AND(COUNTIF('Master list(no salts, metals)'!N1037,"&lt;=1"),IF(COUNTIF('Master list(no salts, metals)'!$K1037:$Y1037, "#N/A")=14,TRUE,FALSE))</f>
        <v>0</v>
      </c>
      <c r="O1038" t="b">
        <f>AND(COUNTIF('Master list(no salts, metals)'!O1037,"&lt;=1"),IF(COUNTIF('Master list(no salts, metals)'!$K1037:$Y1037, "#N/A")=14,TRUE,FALSE))</f>
        <v>0</v>
      </c>
      <c r="P1038" t="b">
        <f>AND(COUNTIF('Master list(no salts, metals)'!P1037,"&lt;=1"),IF(COUNTIF('Master list(no salts, metals)'!$K1037:$Y1037, "#N/A")=14,TRUE,FALSE))</f>
        <v>0</v>
      </c>
      <c r="Q1038" t="b">
        <f>AND(COUNTIF('Master list(no salts, metals)'!Q1037,"&lt;=1"),IF(COUNTIF('Master list(no salts, metals)'!$K1037:$Y1037, "#N/A")=14,TRUE,FALSE))</f>
        <v>0</v>
      </c>
      <c r="R1038" t="b">
        <f>AND(COUNTIF('Master list(no salts, metals)'!R1037,"&lt;=1"),IF(COUNTIF('Master list(no salts, metals)'!$K1037:$Y1037, "#N/A")=14,TRUE,FALSE))</f>
        <v>0</v>
      </c>
      <c r="S1038" t="b">
        <f>AND(COUNTIF('Master list(no salts, metals)'!S1037,"&lt;=1"),IF(COUNTIF('Master list(no salts, metals)'!$K1037:$Y1037, "#N/A")=14,TRUE,FALSE))</f>
        <v>0</v>
      </c>
      <c r="T1038" t="b">
        <f>AND(COUNTIF('Master list(no salts, metals)'!T1037,"&lt;=1"),IF(COUNTIF('Master list(no salts, metals)'!$K1037:$Y1037, "#N/A")=14,TRUE,FALSE))</f>
        <v>0</v>
      </c>
      <c r="U1038" t="b">
        <f>AND(COUNTIF('Master list(no salts, metals)'!U1037,"&lt;=1"),IF(COUNTIF('Master list(no salts, metals)'!$K1037:$Y1037, "#N/A")=14,TRUE,FALSE))</f>
        <v>0</v>
      </c>
      <c r="V1038" t="b">
        <f>AND(COUNTIF('Master list(no salts, metals)'!V1037,"&lt;=1"),IF(COUNTIF('Master list(no salts, metals)'!$K1037:$Y1037, "#N/A")=14,TRUE,FALSE))</f>
        <v>0</v>
      </c>
      <c r="W1038" t="b">
        <f>AND(COUNTIF('Master list(no salts, metals)'!W1037,"&lt;=1"),IF(COUNTIF('Master list(no salts, metals)'!$K1037:$Y1037, "#N/A")=14,TRUE,FALSE))</f>
        <v>1</v>
      </c>
      <c r="X1038" t="b">
        <f>AND(COUNTIF('Master list(no salts, metals)'!X1037,"&lt;=1"),IF(COUNTIF('Master list(no salts, metals)'!$K1037:$Y1037, "#N/A")=14,TRUE,FALSE))</f>
        <v>0</v>
      </c>
      <c r="Y1038" t="b">
        <f>AND(COUNTIF('Master list(no salts, metals)'!Y1037,"&lt;=1"),IF(COUNTIF('Master list(no salts, metals)'!$K1037:$Y1037, "#N/A")=14,TRUE,FALSE))</f>
        <v>0</v>
      </c>
    </row>
    <row r="1039" spans="11:25" x14ac:dyDescent="0.25">
      <c r="K1039" t="b">
        <f>AND(COUNTIF('Master list(no salts, metals)'!K1038,"&lt;=1"),IF(COUNTIF('Master list(no salts, metals)'!$K1038:$Y1038, "#N/A")=14,TRUE,FALSE))</f>
        <v>0</v>
      </c>
      <c r="L1039" t="b">
        <f>AND(COUNTIF('Master list(no salts, metals)'!L1038,"&lt;=1"),IF(COUNTIF('Master list(no salts, metals)'!$K1038:$Y1038, "#N/A")=14,TRUE,FALSE))</f>
        <v>0</v>
      </c>
      <c r="M1039" t="b">
        <f>AND(COUNTIF('Master list(no salts, metals)'!M1038,"&lt;=1"),IF(COUNTIF('Master list(no salts, metals)'!$K1038:$Y1038, "#N/A")=14,TRUE,FALSE))</f>
        <v>0</v>
      </c>
      <c r="N1039" t="b">
        <f>AND(COUNTIF('Master list(no salts, metals)'!N1038,"&lt;=1"),IF(COUNTIF('Master list(no salts, metals)'!$K1038:$Y1038, "#N/A")=14,TRUE,FALSE))</f>
        <v>0</v>
      </c>
      <c r="O1039" t="b">
        <f>AND(COUNTIF('Master list(no salts, metals)'!O1038,"&lt;=1"),IF(COUNTIF('Master list(no salts, metals)'!$K1038:$Y1038, "#N/A")=14,TRUE,FALSE))</f>
        <v>0</v>
      </c>
      <c r="P1039" t="b">
        <f>AND(COUNTIF('Master list(no salts, metals)'!P1038,"&lt;=1"),IF(COUNTIF('Master list(no salts, metals)'!$K1038:$Y1038, "#N/A")=14,TRUE,FALSE))</f>
        <v>0</v>
      </c>
      <c r="Q1039" t="b">
        <f>AND(COUNTIF('Master list(no salts, metals)'!Q1038,"&lt;=1"),IF(COUNTIF('Master list(no salts, metals)'!$K1038:$Y1038, "#N/A")=14,TRUE,FALSE))</f>
        <v>0</v>
      </c>
      <c r="R1039" t="b">
        <f>AND(COUNTIF('Master list(no salts, metals)'!R1038,"&lt;=1"),IF(COUNTIF('Master list(no salts, metals)'!$K1038:$Y1038, "#N/A")=14,TRUE,FALSE))</f>
        <v>0</v>
      </c>
      <c r="S1039" t="b">
        <f>AND(COUNTIF('Master list(no salts, metals)'!S1038,"&lt;=1"),IF(COUNTIF('Master list(no salts, metals)'!$K1038:$Y1038, "#N/A")=14,TRUE,FALSE))</f>
        <v>0</v>
      </c>
      <c r="T1039" t="b">
        <f>AND(COUNTIF('Master list(no salts, metals)'!T1038,"&lt;=1"),IF(COUNTIF('Master list(no salts, metals)'!$K1038:$Y1038, "#N/A")=14,TRUE,FALSE))</f>
        <v>1</v>
      </c>
      <c r="U1039" t="b">
        <f>AND(COUNTIF('Master list(no salts, metals)'!U1038,"&lt;=1"),IF(COUNTIF('Master list(no salts, metals)'!$K1038:$Y1038, "#N/A")=14,TRUE,FALSE))</f>
        <v>0</v>
      </c>
      <c r="V1039" t="b">
        <f>AND(COUNTIF('Master list(no salts, metals)'!V1038,"&lt;=1"),IF(COUNTIF('Master list(no salts, metals)'!$K1038:$Y1038, "#N/A")=14,TRUE,FALSE))</f>
        <v>0</v>
      </c>
      <c r="W1039" t="b">
        <f>AND(COUNTIF('Master list(no salts, metals)'!W1038,"&lt;=1"),IF(COUNTIF('Master list(no salts, metals)'!$K1038:$Y1038, "#N/A")=14,TRUE,FALSE))</f>
        <v>0</v>
      </c>
      <c r="X1039" t="b">
        <f>AND(COUNTIF('Master list(no salts, metals)'!X1038,"&lt;=1"),IF(COUNTIF('Master list(no salts, metals)'!$K1038:$Y1038, "#N/A")=14,TRUE,FALSE))</f>
        <v>0</v>
      </c>
      <c r="Y1039" t="b">
        <f>AND(COUNTIF('Master list(no salts, metals)'!Y1038,"&lt;=1"),IF(COUNTIF('Master list(no salts, metals)'!$K1038:$Y1038, "#N/A")=14,TRUE,FALSE))</f>
        <v>0</v>
      </c>
    </row>
    <row r="1040" spans="11:25" x14ac:dyDescent="0.25">
      <c r="K1040" t="b">
        <f>AND(COUNTIF('Master list(no salts, metals)'!K1039,"&lt;=1"),IF(COUNTIF('Master list(no salts, metals)'!$K1039:$Y1039, "#N/A")=14,TRUE,FALSE))</f>
        <v>0</v>
      </c>
      <c r="L1040" t="b">
        <f>AND(COUNTIF('Master list(no salts, metals)'!L1039,"&lt;=1"),IF(COUNTIF('Master list(no salts, metals)'!$K1039:$Y1039, "#N/A")=14,TRUE,FALSE))</f>
        <v>0</v>
      </c>
      <c r="M1040" t="b">
        <f>AND(COUNTIF('Master list(no salts, metals)'!M1039,"&lt;=1"),IF(COUNTIF('Master list(no salts, metals)'!$K1039:$Y1039, "#N/A")=14,TRUE,FALSE))</f>
        <v>0</v>
      </c>
      <c r="N1040" t="b">
        <f>AND(COUNTIF('Master list(no salts, metals)'!N1039,"&lt;=1"),IF(COUNTIF('Master list(no salts, metals)'!$K1039:$Y1039, "#N/A")=14,TRUE,FALSE))</f>
        <v>0</v>
      </c>
      <c r="O1040" t="b">
        <f>AND(COUNTIF('Master list(no salts, metals)'!O1039,"&lt;=1"),IF(COUNTIF('Master list(no salts, metals)'!$K1039:$Y1039, "#N/A")=14,TRUE,FALSE))</f>
        <v>0</v>
      </c>
      <c r="P1040" t="b">
        <f>AND(COUNTIF('Master list(no salts, metals)'!P1039,"&lt;=1"),IF(COUNTIF('Master list(no salts, metals)'!$K1039:$Y1039, "#N/A")=14,TRUE,FALSE))</f>
        <v>0</v>
      </c>
      <c r="Q1040" t="b">
        <f>AND(COUNTIF('Master list(no salts, metals)'!Q1039,"&lt;=1"),IF(COUNTIF('Master list(no salts, metals)'!$K1039:$Y1039, "#N/A")=14,TRUE,FALSE))</f>
        <v>0</v>
      </c>
      <c r="R1040" t="b">
        <f>AND(COUNTIF('Master list(no salts, metals)'!R1039,"&lt;=1"),IF(COUNTIF('Master list(no salts, metals)'!$K1039:$Y1039, "#N/A")=14,TRUE,FALSE))</f>
        <v>0</v>
      </c>
      <c r="S1040" t="b">
        <f>AND(COUNTIF('Master list(no salts, metals)'!S1039,"&lt;=1"),IF(COUNTIF('Master list(no salts, metals)'!$K1039:$Y1039, "#N/A")=14,TRUE,FALSE))</f>
        <v>0</v>
      </c>
      <c r="T1040" t="b">
        <f>AND(COUNTIF('Master list(no salts, metals)'!T1039,"&lt;=1"),IF(COUNTIF('Master list(no salts, metals)'!$K1039:$Y1039, "#N/A")=14,TRUE,FALSE))</f>
        <v>0</v>
      </c>
      <c r="U1040" t="b">
        <f>AND(COUNTIF('Master list(no salts, metals)'!U1039,"&lt;=1"),IF(COUNTIF('Master list(no salts, metals)'!$K1039:$Y1039, "#N/A")=14,TRUE,FALSE))</f>
        <v>0</v>
      </c>
      <c r="V1040" t="b">
        <f>AND(COUNTIF('Master list(no salts, metals)'!V1039,"&lt;=1"),IF(COUNTIF('Master list(no salts, metals)'!$K1039:$Y1039, "#N/A")=14,TRUE,FALSE))</f>
        <v>0</v>
      </c>
      <c r="W1040" t="b">
        <f>AND(COUNTIF('Master list(no salts, metals)'!W1039,"&lt;=1"),IF(COUNTIF('Master list(no salts, metals)'!$K1039:$Y1039, "#N/A")=14,TRUE,FALSE))</f>
        <v>1</v>
      </c>
      <c r="X1040" t="b">
        <f>AND(COUNTIF('Master list(no salts, metals)'!X1039,"&lt;=1"),IF(COUNTIF('Master list(no salts, metals)'!$K1039:$Y1039, "#N/A")=14,TRUE,FALSE))</f>
        <v>0</v>
      </c>
      <c r="Y1040" t="b">
        <f>AND(COUNTIF('Master list(no salts, metals)'!Y1039,"&lt;=1"),IF(COUNTIF('Master list(no salts, metals)'!$K1039:$Y1039, "#N/A")=14,TRUE,FALSE))</f>
        <v>0</v>
      </c>
    </row>
    <row r="1041" spans="11:25" x14ac:dyDescent="0.25">
      <c r="K1041" t="b">
        <f>AND(COUNTIF('Master list(no salts, metals)'!K1040,"&lt;=1"),IF(COUNTIF('Master list(no salts, metals)'!$K1040:$Y1040, "#N/A")=14,TRUE,FALSE))</f>
        <v>0</v>
      </c>
      <c r="L1041" t="b">
        <f>AND(COUNTIF('Master list(no salts, metals)'!L1040,"&lt;=1"),IF(COUNTIF('Master list(no salts, metals)'!$K1040:$Y1040, "#N/A")=14,TRUE,FALSE))</f>
        <v>0</v>
      </c>
      <c r="M1041" t="b">
        <f>AND(COUNTIF('Master list(no salts, metals)'!M1040,"&lt;=1"),IF(COUNTIF('Master list(no salts, metals)'!$K1040:$Y1040, "#N/A")=14,TRUE,FALSE))</f>
        <v>0</v>
      </c>
      <c r="N1041" t="b">
        <f>AND(COUNTIF('Master list(no salts, metals)'!N1040,"&lt;=1"),IF(COUNTIF('Master list(no salts, metals)'!$K1040:$Y1040, "#N/A")=14,TRUE,FALSE))</f>
        <v>0</v>
      </c>
      <c r="O1041" t="b">
        <f>AND(COUNTIF('Master list(no salts, metals)'!O1040,"&lt;=1"),IF(COUNTIF('Master list(no salts, metals)'!$K1040:$Y1040, "#N/A")=14,TRUE,FALSE))</f>
        <v>0</v>
      </c>
      <c r="P1041" t="b">
        <f>AND(COUNTIF('Master list(no salts, metals)'!P1040,"&lt;=1"),IF(COUNTIF('Master list(no salts, metals)'!$K1040:$Y1040, "#N/A")=14,TRUE,FALSE))</f>
        <v>0</v>
      </c>
      <c r="Q1041" t="b">
        <f>AND(COUNTIF('Master list(no salts, metals)'!Q1040,"&lt;=1"),IF(COUNTIF('Master list(no salts, metals)'!$K1040:$Y1040, "#N/A")=14,TRUE,FALSE))</f>
        <v>0</v>
      </c>
      <c r="R1041" t="b">
        <f>AND(COUNTIF('Master list(no salts, metals)'!R1040,"&lt;=1"),IF(COUNTIF('Master list(no salts, metals)'!$K1040:$Y1040, "#N/A")=14,TRUE,FALSE))</f>
        <v>0</v>
      </c>
      <c r="S1041" t="b">
        <f>AND(COUNTIF('Master list(no salts, metals)'!S1040,"&lt;=1"),IF(COUNTIF('Master list(no salts, metals)'!$K1040:$Y1040, "#N/A")=14,TRUE,FALSE))</f>
        <v>0</v>
      </c>
      <c r="T1041" t="b">
        <f>AND(COUNTIF('Master list(no salts, metals)'!T1040,"&lt;=1"),IF(COUNTIF('Master list(no salts, metals)'!$K1040:$Y1040, "#N/A")=14,TRUE,FALSE))</f>
        <v>0</v>
      </c>
      <c r="U1041" t="b">
        <f>AND(COUNTIF('Master list(no salts, metals)'!U1040,"&lt;=1"),IF(COUNTIF('Master list(no salts, metals)'!$K1040:$Y1040, "#N/A")=14,TRUE,FALSE))</f>
        <v>0</v>
      </c>
      <c r="V1041" t="b">
        <f>AND(COUNTIF('Master list(no salts, metals)'!V1040,"&lt;=1"),IF(COUNTIF('Master list(no salts, metals)'!$K1040:$Y1040, "#N/A")=14,TRUE,FALSE))</f>
        <v>0</v>
      </c>
      <c r="W1041" t="b">
        <f>AND(COUNTIF('Master list(no salts, metals)'!W1040,"&lt;=1"),IF(COUNTIF('Master list(no salts, metals)'!$K1040:$Y1040, "#N/A")=14,TRUE,FALSE))</f>
        <v>1</v>
      </c>
      <c r="X1041" t="b">
        <f>AND(COUNTIF('Master list(no salts, metals)'!X1040,"&lt;=1"),IF(COUNTIF('Master list(no salts, metals)'!$K1040:$Y1040, "#N/A")=14,TRUE,FALSE))</f>
        <v>0</v>
      </c>
      <c r="Y1041" t="b">
        <f>AND(COUNTIF('Master list(no salts, metals)'!Y1040,"&lt;=1"),IF(COUNTIF('Master list(no salts, metals)'!$K1040:$Y1040, "#N/A")=14,TRUE,FALSE))</f>
        <v>0</v>
      </c>
    </row>
    <row r="1042" spans="11:25" x14ac:dyDescent="0.25">
      <c r="K1042" t="b">
        <f>AND(COUNTIF('Master list(no salts, metals)'!K1041,"&lt;=1"),IF(COUNTIF('Master list(no salts, metals)'!$K1041:$Y1041, "#N/A")=14,TRUE,FALSE))</f>
        <v>0</v>
      </c>
      <c r="L1042" t="b">
        <f>AND(COUNTIF('Master list(no salts, metals)'!L1041,"&lt;=1"),IF(COUNTIF('Master list(no salts, metals)'!$K1041:$Y1041, "#N/A")=14,TRUE,FALSE))</f>
        <v>0</v>
      </c>
      <c r="M1042" t="b">
        <f>AND(COUNTIF('Master list(no salts, metals)'!M1041,"&lt;=1"),IF(COUNTIF('Master list(no salts, metals)'!$K1041:$Y1041, "#N/A")=14,TRUE,FALSE))</f>
        <v>0</v>
      </c>
      <c r="N1042" t="b">
        <f>AND(COUNTIF('Master list(no salts, metals)'!N1041,"&lt;=1"),IF(COUNTIF('Master list(no salts, metals)'!$K1041:$Y1041, "#N/A")=14,TRUE,FALSE))</f>
        <v>0</v>
      </c>
      <c r="O1042" t="b">
        <f>AND(COUNTIF('Master list(no salts, metals)'!O1041,"&lt;=1"),IF(COUNTIF('Master list(no salts, metals)'!$K1041:$Y1041, "#N/A")=14,TRUE,FALSE))</f>
        <v>0</v>
      </c>
      <c r="P1042" t="b">
        <f>AND(COUNTIF('Master list(no salts, metals)'!P1041,"&lt;=1"),IF(COUNTIF('Master list(no salts, metals)'!$K1041:$Y1041, "#N/A")=14,TRUE,FALSE))</f>
        <v>0</v>
      </c>
      <c r="Q1042" t="b">
        <f>AND(COUNTIF('Master list(no salts, metals)'!Q1041,"&lt;=1"),IF(COUNTIF('Master list(no salts, metals)'!$K1041:$Y1041, "#N/A")=14,TRUE,FALSE))</f>
        <v>0</v>
      </c>
      <c r="R1042" t="b">
        <f>AND(COUNTIF('Master list(no salts, metals)'!R1041,"&lt;=1"),IF(COUNTIF('Master list(no salts, metals)'!$K1041:$Y1041, "#N/A")=14,TRUE,FALSE))</f>
        <v>0</v>
      </c>
      <c r="S1042" t="b">
        <f>AND(COUNTIF('Master list(no salts, metals)'!S1041,"&lt;=1"),IF(COUNTIF('Master list(no salts, metals)'!$K1041:$Y1041, "#N/A")=14,TRUE,FALSE))</f>
        <v>0</v>
      </c>
      <c r="T1042" t="b">
        <f>AND(COUNTIF('Master list(no salts, metals)'!T1041,"&lt;=1"),IF(COUNTIF('Master list(no salts, metals)'!$K1041:$Y1041, "#N/A")=14,TRUE,FALSE))</f>
        <v>0</v>
      </c>
      <c r="U1042" t="b">
        <f>AND(COUNTIF('Master list(no salts, metals)'!U1041,"&lt;=1"),IF(COUNTIF('Master list(no salts, metals)'!$K1041:$Y1041, "#N/A")=14,TRUE,FALSE))</f>
        <v>0</v>
      </c>
      <c r="V1042" t="b">
        <f>AND(COUNTIF('Master list(no salts, metals)'!V1041,"&lt;=1"),IF(COUNTIF('Master list(no salts, metals)'!$K1041:$Y1041, "#N/A")=14,TRUE,FALSE))</f>
        <v>0</v>
      </c>
      <c r="W1042" t="b">
        <f>AND(COUNTIF('Master list(no salts, metals)'!W1041,"&lt;=1"),IF(COUNTIF('Master list(no salts, metals)'!$K1041:$Y1041, "#N/A")=14,TRUE,FALSE))</f>
        <v>0</v>
      </c>
      <c r="X1042" t="b">
        <f>AND(COUNTIF('Master list(no salts, metals)'!X1041,"&lt;=1"),IF(COUNTIF('Master list(no salts, metals)'!$K1041:$Y1041, "#N/A")=14,TRUE,FALSE))</f>
        <v>0</v>
      </c>
      <c r="Y1042" t="b">
        <f>AND(COUNTIF('Master list(no salts, metals)'!Y1041,"&lt;=1"),IF(COUNTIF('Master list(no salts, metals)'!$K1041:$Y1041, "#N/A")=14,TRUE,FALSE))</f>
        <v>0</v>
      </c>
    </row>
    <row r="1043" spans="11:25" x14ac:dyDescent="0.25">
      <c r="K1043" t="b">
        <f>AND(COUNTIF('Master list(no salts, metals)'!K1042,"&lt;=1"),IF(COUNTIF('Master list(no salts, metals)'!$K1042:$Y1042, "#N/A")=14,TRUE,FALSE))</f>
        <v>0</v>
      </c>
      <c r="L1043" t="b">
        <f>AND(COUNTIF('Master list(no salts, metals)'!L1042,"&lt;=1"),IF(COUNTIF('Master list(no salts, metals)'!$K1042:$Y1042, "#N/A")=14,TRUE,FALSE))</f>
        <v>0</v>
      </c>
      <c r="M1043" t="b">
        <f>AND(COUNTIF('Master list(no salts, metals)'!M1042,"&lt;=1"),IF(COUNTIF('Master list(no salts, metals)'!$K1042:$Y1042, "#N/A")=14,TRUE,FALSE))</f>
        <v>0</v>
      </c>
      <c r="N1043" t="b">
        <f>AND(COUNTIF('Master list(no salts, metals)'!N1042,"&lt;=1"),IF(COUNTIF('Master list(no salts, metals)'!$K1042:$Y1042, "#N/A")=14,TRUE,FALSE))</f>
        <v>0</v>
      </c>
      <c r="O1043" t="b">
        <f>AND(COUNTIF('Master list(no salts, metals)'!O1042,"&lt;=1"),IF(COUNTIF('Master list(no salts, metals)'!$K1042:$Y1042, "#N/A")=14,TRUE,FALSE))</f>
        <v>0</v>
      </c>
      <c r="P1043" t="b">
        <f>AND(COUNTIF('Master list(no salts, metals)'!P1042,"&lt;=1"),IF(COUNTIF('Master list(no salts, metals)'!$K1042:$Y1042, "#N/A")=14,TRUE,FALSE))</f>
        <v>0</v>
      </c>
      <c r="Q1043" t="b">
        <f>AND(COUNTIF('Master list(no salts, metals)'!Q1042,"&lt;=1"),IF(COUNTIF('Master list(no salts, metals)'!$K1042:$Y1042, "#N/A")=14,TRUE,FALSE))</f>
        <v>0</v>
      </c>
      <c r="R1043" t="b">
        <f>AND(COUNTIF('Master list(no salts, metals)'!R1042,"&lt;=1"),IF(COUNTIF('Master list(no salts, metals)'!$K1042:$Y1042, "#N/A")=14,TRUE,FALSE))</f>
        <v>0</v>
      </c>
      <c r="S1043" t="b">
        <f>AND(COUNTIF('Master list(no salts, metals)'!S1042,"&lt;=1"),IF(COUNTIF('Master list(no salts, metals)'!$K1042:$Y1042, "#N/A")=14,TRUE,FALSE))</f>
        <v>0</v>
      </c>
      <c r="T1043" t="b">
        <f>AND(COUNTIF('Master list(no salts, metals)'!T1042,"&lt;=1"),IF(COUNTIF('Master list(no salts, metals)'!$K1042:$Y1042, "#N/A")=14,TRUE,FALSE))</f>
        <v>0</v>
      </c>
      <c r="U1043" t="b">
        <f>AND(COUNTIF('Master list(no salts, metals)'!U1042,"&lt;=1"),IF(COUNTIF('Master list(no salts, metals)'!$K1042:$Y1042, "#N/A")=14,TRUE,FALSE))</f>
        <v>0</v>
      </c>
      <c r="V1043" t="b">
        <f>AND(COUNTIF('Master list(no salts, metals)'!V1042,"&lt;=1"),IF(COUNTIF('Master list(no salts, metals)'!$K1042:$Y1042, "#N/A")=14,TRUE,FALSE))</f>
        <v>0</v>
      </c>
      <c r="W1043" t="b">
        <f>AND(COUNTIF('Master list(no salts, metals)'!W1042,"&lt;=1"),IF(COUNTIF('Master list(no salts, metals)'!$K1042:$Y1042, "#N/A")=14,TRUE,FALSE))</f>
        <v>0</v>
      </c>
      <c r="X1043" t="b">
        <f>AND(COUNTIF('Master list(no salts, metals)'!X1042,"&lt;=1"),IF(COUNTIF('Master list(no salts, metals)'!$K1042:$Y1042, "#N/A")=14,TRUE,FALSE))</f>
        <v>0</v>
      </c>
      <c r="Y1043" t="b">
        <f>AND(COUNTIF('Master list(no salts, metals)'!Y1042,"&lt;=1"),IF(COUNTIF('Master list(no salts, metals)'!$K1042:$Y1042, "#N/A")=14,TRUE,FALSE))</f>
        <v>0</v>
      </c>
    </row>
    <row r="1044" spans="11:25" x14ac:dyDescent="0.25">
      <c r="K1044" t="b">
        <f>AND(COUNTIF('Master list(no salts, metals)'!K1043,"&lt;=1"),IF(COUNTIF('Master list(no salts, metals)'!$K1043:$Y1043, "#N/A")=14,TRUE,FALSE))</f>
        <v>0</v>
      </c>
      <c r="L1044" t="b">
        <f>AND(COUNTIF('Master list(no salts, metals)'!L1043,"&lt;=1"),IF(COUNTIF('Master list(no salts, metals)'!$K1043:$Y1043, "#N/A")=14,TRUE,FALSE))</f>
        <v>0</v>
      </c>
      <c r="M1044" t="b">
        <f>AND(COUNTIF('Master list(no salts, metals)'!M1043,"&lt;=1"),IF(COUNTIF('Master list(no salts, metals)'!$K1043:$Y1043, "#N/A")=14,TRUE,FALSE))</f>
        <v>0</v>
      </c>
      <c r="N1044" t="b">
        <f>AND(COUNTIF('Master list(no salts, metals)'!N1043,"&lt;=1"),IF(COUNTIF('Master list(no salts, metals)'!$K1043:$Y1043, "#N/A")=14,TRUE,FALSE))</f>
        <v>0</v>
      </c>
      <c r="O1044" t="b">
        <f>AND(COUNTIF('Master list(no salts, metals)'!O1043,"&lt;=1"),IF(COUNTIF('Master list(no salts, metals)'!$K1043:$Y1043, "#N/A")=14,TRUE,FALSE))</f>
        <v>0</v>
      </c>
      <c r="P1044" t="b">
        <f>AND(COUNTIF('Master list(no salts, metals)'!P1043,"&lt;=1"),IF(COUNTIF('Master list(no salts, metals)'!$K1043:$Y1043, "#N/A")=14,TRUE,FALSE))</f>
        <v>0</v>
      </c>
      <c r="Q1044" t="b">
        <f>AND(COUNTIF('Master list(no salts, metals)'!Q1043,"&lt;=1"),IF(COUNTIF('Master list(no salts, metals)'!$K1043:$Y1043, "#N/A")=14,TRUE,FALSE))</f>
        <v>0</v>
      </c>
      <c r="R1044" t="b">
        <f>AND(COUNTIF('Master list(no salts, metals)'!R1043,"&lt;=1"),IF(COUNTIF('Master list(no salts, metals)'!$K1043:$Y1043, "#N/A")=14,TRUE,FALSE))</f>
        <v>0</v>
      </c>
      <c r="S1044" t="b">
        <f>AND(COUNTIF('Master list(no salts, metals)'!S1043,"&lt;=1"),IF(COUNTIF('Master list(no salts, metals)'!$K1043:$Y1043, "#N/A")=14,TRUE,FALSE))</f>
        <v>0</v>
      </c>
      <c r="T1044" t="b">
        <f>AND(COUNTIF('Master list(no salts, metals)'!T1043,"&lt;=1"),IF(COUNTIF('Master list(no salts, metals)'!$K1043:$Y1043, "#N/A")=14,TRUE,FALSE))</f>
        <v>1</v>
      </c>
      <c r="U1044" t="b">
        <f>AND(COUNTIF('Master list(no salts, metals)'!U1043,"&lt;=1"),IF(COUNTIF('Master list(no salts, metals)'!$K1043:$Y1043, "#N/A")=14,TRUE,FALSE))</f>
        <v>0</v>
      </c>
      <c r="V1044" t="b">
        <f>AND(COUNTIF('Master list(no salts, metals)'!V1043,"&lt;=1"),IF(COUNTIF('Master list(no salts, metals)'!$K1043:$Y1043, "#N/A")=14,TRUE,FALSE))</f>
        <v>0</v>
      </c>
      <c r="W1044" t="b">
        <f>AND(COUNTIF('Master list(no salts, metals)'!W1043,"&lt;=1"),IF(COUNTIF('Master list(no salts, metals)'!$K1043:$Y1043, "#N/A")=14,TRUE,FALSE))</f>
        <v>0</v>
      </c>
      <c r="X1044" t="b">
        <f>AND(COUNTIF('Master list(no salts, metals)'!X1043,"&lt;=1"),IF(COUNTIF('Master list(no salts, metals)'!$K1043:$Y1043, "#N/A")=14,TRUE,FALSE))</f>
        <v>0</v>
      </c>
      <c r="Y1044" t="b">
        <f>AND(COUNTIF('Master list(no salts, metals)'!Y1043,"&lt;=1"),IF(COUNTIF('Master list(no salts, metals)'!$K1043:$Y1043, "#N/A")=14,TRUE,FALSE))</f>
        <v>0</v>
      </c>
    </row>
    <row r="1045" spans="11:25" x14ac:dyDescent="0.25">
      <c r="K1045" t="b">
        <f>AND(COUNTIF('Master list(no salts, metals)'!K1044,"&lt;=1"),IF(COUNTIF('Master list(no salts, metals)'!$K1044:$Y1044, "#N/A")=14,TRUE,FALSE))</f>
        <v>0</v>
      </c>
      <c r="L1045" t="b">
        <f>AND(COUNTIF('Master list(no salts, metals)'!L1044,"&lt;=1"),IF(COUNTIF('Master list(no salts, metals)'!$K1044:$Y1044, "#N/A")=14,TRUE,FALSE))</f>
        <v>0</v>
      </c>
      <c r="M1045" t="b">
        <f>AND(COUNTIF('Master list(no salts, metals)'!M1044,"&lt;=1"),IF(COUNTIF('Master list(no salts, metals)'!$K1044:$Y1044, "#N/A")=14,TRUE,FALSE))</f>
        <v>0</v>
      </c>
      <c r="N1045" t="b">
        <f>AND(COUNTIF('Master list(no salts, metals)'!N1044,"&lt;=1"),IF(COUNTIF('Master list(no salts, metals)'!$K1044:$Y1044, "#N/A")=14,TRUE,FALSE))</f>
        <v>0</v>
      </c>
      <c r="O1045" t="b">
        <f>AND(COUNTIF('Master list(no salts, metals)'!O1044,"&lt;=1"),IF(COUNTIF('Master list(no salts, metals)'!$K1044:$Y1044, "#N/A")=14,TRUE,FALSE))</f>
        <v>0</v>
      </c>
      <c r="P1045" t="b">
        <f>AND(COUNTIF('Master list(no salts, metals)'!P1044,"&lt;=1"),IF(COUNTIF('Master list(no salts, metals)'!$K1044:$Y1044, "#N/A")=14,TRUE,FALSE))</f>
        <v>0</v>
      </c>
      <c r="Q1045" t="b">
        <f>AND(COUNTIF('Master list(no salts, metals)'!Q1044,"&lt;=1"),IF(COUNTIF('Master list(no salts, metals)'!$K1044:$Y1044, "#N/A")=14,TRUE,FALSE))</f>
        <v>0</v>
      </c>
      <c r="R1045" t="b">
        <f>AND(COUNTIF('Master list(no salts, metals)'!R1044,"&lt;=1"),IF(COUNTIF('Master list(no salts, metals)'!$K1044:$Y1044, "#N/A")=14,TRUE,FALSE))</f>
        <v>0</v>
      </c>
      <c r="S1045" t="b">
        <f>AND(COUNTIF('Master list(no salts, metals)'!S1044,"&lt;=1"),IF(COUNTIF('Master list(no salts, metals)'!$K1044:$Y1044, "#N/A")=14,TRUE,FALSE))</f>
        <v>0</v>
      </c>
      <c r="T1045" t="b">
        <f>AND(COUNTIF('Master list(no salts, metals)'!T1044,"&lt;=1"),IF(COUNTIF('Master list(no salts, metals)'!$K1044:$Y1044, "#N/A")=14,TRUE,FALSE))</f>
        <v>0</v>
      </c>
      <c r="U1045" t="b">
        <f>AND(COUNTIF('Master list(no salts, metals)'!U1044,"&lt;=1"),IF(COUNTIF('Master list(no salts, metals)'!$K1044:$Y1044, "#N/A")=14,TRUE,FALSE))</f>
        <v>0</v>
      </c>
      <c r="V1045" t="b">
        <f>AND(COUNTIF('Master list(no salts, metals)'!V1044,"&lt;=1"),IF(COUNTIF('Master list(no salts, metals)'!$K1044:$Y1044, "#N/A")=14,TRUE,FALSE))</f>
        <v>0</v>
      </c>
      <c r="W1045" t="b">
        <f>AND(COUNTIF('Master list(no salts, metals)'!W1044,"&lt;=1"),IF(COUNTIF('Master list(no salts, metals)'!$K1044:$Y1044, "#N/A")=14,TRUE,FALSE))</f>
        <v>0</v>
      </c>
      <c r="X1045" t="b">
        <f>AND(COUNTIF('Master list(no salts, metals)'!X1044,"&lt;=1"),IF(COUNTIF('Master list(no salts, metals)'!$K1044:$Y1044, "#N/A")=14,TRUE,FALSE))</f>
        <v>0</v>
      </c>
      <c r="Y1045" t="b">
        <f>AND(COUNTIF('Master list(no salts, metals)'!Y1044,"&lt;=1"),IF(COUNTIF('Master list(no salts, metals)'!$K1044:$Y1044, "#N/A")=14,TRUE,FALSE))</f>
        <v>1</v>
      </c>
    </row>
    <row r="1046" spans="11:25" x14ac:dyDescent="0.25">
      <c r="K1046" t="b">
        <f>AND(COUNTIF('Master list(no salts, metals)'!K1045,"&lt;=1"),IF(COUNTIF('Master list(no salts, metals)'!$K1045:$Y1045, "#N/A")=14,TRUE,FALSE))</f>
        <v>0</v>
      </c>
      <c r="L1046" t="b">
        <f>AND(COUNTIF('Master list(no salts, metals)'!L1045,"&lt;=1"),IF(COUNTIF('Master list(no salts, metals)'!$K1045:$Y1045, "#N/A")=14,TRUE,FALSE))</f>
        <v>0</v>
      </c>
      <c r="M1046" t="b">
        <f>AND(COUNTIF('Master list(no salts, metals)'!M1045,"&lt;=1"),IF(COUNTIF('Master list(no salts, metals)'!$K1045:$Y1045, "#N/A")=14,TRUE,FALSE))</f>
        <v>0</v>
      </c>
      <c r="N1046" t="b">
        <f>AND(COUNTIF('Master list(no salts, metals)'!N1045,"&lt;=1"),IF(COUNTIF('Master list(no salts, metals)'!$K1045:$Y1045, "#N/A")=14,TRUE,FALSE))</f>
        <v>0</v>
      </c>
      <c r="O1046" t="b">
        <f>AND(COUNTIF('Master list(no salts, metals)'!O1045,"&lt;=1"),IF(COUNTIF('Master list(no salts, metals)'!$K1045:$Y1045, "#N/A")=14,TRUE,FALSE))</f>
        <v>0</v>
      </c>
      <c r="P1046" t="b">
        <f>AND(COUNTIF('Master list(no salts, metals)'!P1045,"&lt;=1"),IF(COUNTIF('Master list(no salts, metals)'!$K1045:$Y1045, "#N/A")=14,TRUE,FALSE))</f>
        <v>0</v>
      </c>
      <c r="Q1046" t="b">
        <f>AND(COUNTIF('Master list(no salts, metals)'!Q1045,"&lt;=1"),IF(COUNTIF('Master list(no salts, metals)'!$K1045:$Y1045, "#N/A")=14,TRUE,FALSE))</f>
        <v>0</v>
      </c>
      <c r="R1046" t="b">
        <f>AND(COUNTIF('Master list(no salts, metals)'!R1045,"&lt;=1"),IF(COUNTIF('Master list(no salts, metals)'!$K1045:$Y1045, "#N/A")=14,TRUE,FALSE))</f>
        <v>0</v>
      </c>
      <c r="S1046" t="b">
        <f>AND(COUNTIF('Master list(no salts, metals)'!S1045,"&lt;=1"),IF(COUNTIF('Master list(no salts, metals)'!$K1045:$Y1045, "#N/A")=14,TRUE,FALSE))</f>
        <v>0</v>
      </c>
      <c r="T1046" t="b">
        <f>AND(COUNTIF('Master list(no salts, metals)'!T1045,"&lt;=1"),IF(COUNTIF('Master list(no salts, metals)'!$K1045:$Y1045, "#N/A")=14,TRUE,FALSE))</f>
        <v>1</v>
      </c>
      <c r="U1046" t="b">
        <f>AND(COUNTIF('Master list(no salts, metals)'!U1045,"&lt;=1"),IF(COUNTIF('Master list(no salts, metals)'!$K1045:$Y1045, "#N/A")=14,TRUE,FALSE))</f>
        <v>0</v>
      </c>
      <c r="V1046" t="b">
        <f>AND(COUNTIF('Master list(no salts, metals)'!V1045,"&lt;=1"),IF(COUNTIF('Master list(no salts, metals)'!$K1045:$Y1045, "#N/A")=14,TRUE,FALSE))</f>
        <v>0</v>
      </c>
      <c r="W1046" t="b">
        <f>AND(COUNTIF('Master list(no salts, metals)'!W1045,"&lt;=1"),IF(COUNTIF('Master list(no salts, metals)'!$K1045:$Y1045, "#N/A")=14,TRUE,FALSE))</f>
        <v>0</v>
      </c>
      <c r="X1046" t="b">
        <f>AND(COUNTIF('Master list(no salts, metals)'!X1045,"&lt;=1"),IF(COUNTIF('Master list(no salts, metals)'!$K1045:$Y1045, "#N/A")=14,TRUE,FALSE))</f>
        <v>0</v>
      </c>
      <c r="Y1046" t="b">
        <f>AND(COUNTIF('Master list(no salts, metals)'!Y1045,"&lt;=1"),IF(COUNTIF('Master list(no salts, metals)'!$K1045:$Y1045, "#N/A")=14,TRUE,FALSE))</f>
        <v>0</v>
      </c>
    </row>
    <row r="1047" spans="11:25" x14ac:dyDescent="0.25">
      <c r="K1047" t="b">
        <f>AND(COUNTIF('Master list(no salts, metals)'!K1046,"&lt;=1"),IF(COUNTIF('Master list(no salts, metals)'!$K1046:$Y1046, "#N/A")=14,TRUE,FALSE))</f>
        <v>0</v>
      </c>
      <c r="L1047" t="b">
        <f>AND(COUNTIF('Master list(no salts, metals)'!L1046,"&lt;=1"),IF(COUNTIF('Master list(no salts, metals)'!$K1046:$Y1046, "#N/A")=14,TRUE,FALSE))</f>
        <v>0</v>
      </c>
      <c r="M1047" t="b">
        <f>AND(COUNTIF('Master list(no salts, metals)'!M1046,"&lt;=1"),IF(COUNTIF('Master list(no salts, metals)'!$K1046:$Y1046, "#N/A")=14,TRUE,FALSE))</f>
        <v>0</v>
      </c>
      <c r="N1047" t="b">
        <f>AND(COUNTIF('Master list(no salts, metals)'!N1046,"&lt;=1"),IF(COUNTIF('Master list(no salts, metals)'!$K1046:$Y1046, "#N/A")=14,TRUE,FALSE))</f>
        <v>0</v>
      </c>
      <c r="O1047" t="b">
        <f>AND(COUNTIF('Master list(no salts, metals)'!O1046,"&lt;=1"),IF(COUNTIF('Master list(no salts, metals)'!$K1046:$Y1046, "#N/A")=14,TRUE,FALSE))</f>
        <v>0</v>
      </c>
      <c r="P1047" t="b">
        <f>AND(COUNTIF('Master list(no salts, metals)'!P1046,"&lt;=1"),IF(COUNTIF('Master list(no salts, metals)'!$K1046:$Y1046, "#N/A")=14,TRUE,FALSE))</f>
        <v>0</v>
      </c>
      <c r="Q1047" t="b">
        <f>AND(COUNTIF('Master list(no salts, metals)'!Q1046,"&lt;=1"),IF(COUNTIF('Master list(no salts, metals)'!$K1046:$Y1046, "#N/A")=14,TRUE,FALSE))</f>
        <v>0</v>
      </c>
      <c r="R1047" t="b">
        <f>AND(COUNTIF('Master list(no salts, metals)'!R1046,"&lt;=1"),IF(COUNTIF('Master list(no salts, metals)'!$K1046:$Y1046, "#N/A")=14,TRUE,FALSE))</f>
        <v>0</v>
      </c>
      <c r="S1047" t="b">
        <f>AND(COUNTIF('Master list(no salts, metals)'!S1046,"&lt;=1"),IF(COUNTIF('Master list(no salts, metals)'!$K1046:$Y1046, "#N/A")=14,TRUE,FALSE))</f>
        <v>0</v>
      </c>
      <c r="T1047" t="b">
        <f>AND(COUNTIF('Master list(no salts, metals)'!T1046,"&lt;=1"),IF(COUNTIF('Master list(no salts, metals)'!$K1046:$Y1046, "#N/A")=14,TRUE,FALSE))</f>
        <v>0</v>
      </c>
      <c r="U1047" t="b">
        <f>AND(COUNTIF('Master list(no salts, metals)'!U1046,"&lt;=1"),IF(COUNTIF('Master list(no salts, metals)'!$K1046:$Y1046, "#N/A")=14,TRUE,FALSE))</f>
        <v>0</v>
      </c>
      <c r="V1047" t="b">
        <f>AND(COUNTIF('Master list(no salts, metals)'!V1046,"&lt;=1"),IF(COUNTIF('Master list(no salts, metals)'!$K1046:$Y1046, "#N/A")=14,TRUE,FALSE))</f>
        <v>0</v>
      </c>
      <c r="W1047" t="b">
        <f>AND(COUNTIF('Master list(no salts, metals)'!W1046,"&lt;=1"),IF(COUNTIF('Master list(no salts, metals)'!$K1046:$Y1046, "#N/A")=14,TRUE,FALSE))</f>
        <v>0</v>
      </c>
      <c r="X1047" t="b">
        <f>AND(COUNTIF('Master list(no salts, metals)'!X1046,"&lt;=1"),IF(COUNTIF('Master list(no salts, metals)'!$K1046:$Y1046, "#N/A")=14,TRUE,FALSE))</f>
        <v>0</v>
      </c>
      <c r="Y1047" t="b">
        <f>AND(COUNTIF('Master list(no salts, metals)'!Y1046,"&lt;=1"),IF(COUNTIF('Master list(no salts, metals)'!$K1046:$Y1046, "#N/A")=14,TRUE,FALSE))</f>
        <v>0</v>
      </c>
    </row>
    <row r="1048" spans="11:25" x14ac:dyDescent="0.25">
      <c r="K1048" t="b">
        <f>AND(COUNTIF('Master list(no salts, metals)'!K1047,"&lt;=1"),IF(COUNTIF('Master list(no salts, metals)'!$K1047:$Y1047, "#N/A")=14,TRUE,FALSE))</f>
        <v>0</v>
      </c>
      <c r="L1048" t="b">
        <f>AND(COUNTIF('Master list(no salts, metals)'!L1047,"&lt;=1"),IF(COUNTIF('Master list(no salts, metals)'!$K1047:$Y1047, "#N/A")=14,TRUE,FALSE))</f>
        <v>0</v>
      </c>
      <c r="M1048" t="b">
        <f>AND(COUNTIF('Master list(no salts, metals)'!M1047,"&lt;=1"),IF(COUNTIF('Master list(no salts, metals)'!$K1047:$Y1047, "#N/A")=14,TRUE,FALSE))</f>
        <v>0</v>
      </c>
      <c r="N1048" t="b">
        <f>AND(COUNTIF('Master list(no salts, metals)'!N1047,"&lt;=1"),IF(COUNTIF('Master list(no salts, metals)'!$K1047:$Y1047, "#N/A")=14,TRUE,FALSE))</f>
        <v>0</v>
      </c>
      <c r="O1048" t="b">
        <f>AND(COUNTIF('Master list(no salts, metals)'!O1047,"&lt;=1"),IF(COUNTIF('Master list(no salts, metals)'!$K1047:$Y1047, "#N/A")=14,TRUE,FALSE))</f>
        <v>0</v>
      </c>
      <c r="P1048" t="b">
        <f>AND(COUNTIF('Master list(no salts, metals)'!P1047,"&lt;=1"),IF(COUNTIF('Master list(no salts, metals)'!$K1047:$Y1047, "#N/A")=14,TRUE,FALSE))</f>
        <v>0</v>
      </c>
      <c r="Q1048" t="b">
        <f>AND(COUNTIF('Master list(no salts, metals)'!Q1047,"&lt;=1"),IF(COUNTIF('Master list(no salts, metals)'!$K1047:$Y1047, "#N/A")=14,TRUE,FALSE))</f>
        <v>0</v>
      </c>
      <c r="R1048" t="b">
        <f>AND(COUNTIF('Master list(no salts, metals)'!R1047,"&lt;=1"),IF(COUNTIF('Master list(no salts, metals)'!$K1047:$Y1047, "#N/A")=14,TRUE,FALSE))</f>
        <v>0</v>
      </c>
      <c r="S1048" t="b">
        <f>AND(COUNTIF('Master list(no salts, metals)'!S1047,"&lt;=1"),IF(COUNTIF('Master list(no salts, metals)'!$K1047:$Y1047, "#N/A")=14,TRUE,FALSE))</f>
        <v>0</v>
      </c>
      <c r="T1048" t="b">
        <f>AND(COUNTIF('Master list(no salts, metals)'!T1047,"&lt;=1"),IF(COUNTIF('Master list(no salts, metals)'!$K1047:$Y1047, "#N/A")=14,TRUE,FALSE))</f>
        <v>0</v>
      </c>
      <c r="U1048" t="b">
        <f>AND(COUNTIF('Master list(no salts, metals)'!U1047,"&lt;=1"),IF(COUNTIF('Master list(no salts, metals)'!$K1047:$Y1047, "#N/A")=14,TRUE,FALSE))</f>
        <v>0</v>
      </c>
      <c r="V1048" t="b">
        <f>AND(COUNTIF('Master list(no salts, metals)'!V1047,"&lt;=1"),IF(COUNTIF('Master list(no salts, metals)'!$K1047:$Y1047, "#N/A")=14,TRUE,FALSE))</f>
        <v>0</v>
      </c>
      <c r="W1048" t="b">
        <f>AND(COUNTIF('Master list(no salts, metals)'!W1047,"&lt;=1"),IF(COUNTIF('Master list(no salts, metals)'!$K1047:$Y1047, "#N/A")=14,TRUE,FALSE))</f>
        <v>1</v>
      </c>
      <c r="X1048" t="b">
        <f>AND(COUNTIF('Master list(no salts, metals)'!X1047,"&lt;=1"),IF(COUNTIF('Master list(no salts, metals)'!$K1047:$Y1047, "#N/A")=14,TRUE,FALSE))</f>
        <v>0</v>
      </c>
      <c r="Y1048" t="b">
        <f>AND(COUNTIF('Master list(no salts, metals)'!Y1047,"&lt;=1"),IF(COUNTIF('Master list(no salts, metals)'!$K1047:$Y1047, "#N/A")=14,TRUE,FALSE))</f>
        <v>0</v>
      </c>
    </row>
    <row r="1049" spans="11:25" x14ac:dyDescent="0.25">
      <c r="K1049" t="b">
        <f>AND(COUNTIF('Master list(no salts, metals)'!K1048,"&lt;=1"),IF(COUNTIF('Master list(no salts, metals)'!$K1048:$Y1048, "#N/A")=14,TRUE,FALSE))</f>
        <v>0</v>
      </c>
      <c r="L1049" t="b">
        <f>AND(COUNTIF('Master list(no salts, metals)'!L1048,"&lt;=1"),IF(COUNTIF('Master list(no salts, metals)'!$K1048:$Y1048, "#N/A")=14,TRUE,FALSE))</f>
        <v>0</v>
      </c>
      <c r="M1049" t="b">
        <f>AND(COUNTIF('Master list(no salts, metals)'!M1048,"&lt;=1"),IF(COUNTIF('Master list(no salts, metals)'!$K1048:$Y1048, "#N/A")=14,TRUE,FALSE))</f>
        <v>0</v>
      </c>
      <c r="N1049" t="b">
        <f>AND(COUNTIF('Master list(no salts, metals)'!N1048,"&lt;=1"),IF(COUNTIF('Master list(no salts, metals)'!$K1048:$Y1048, "#N/A")=14,TRUE,FALSE))</f>
        <v>0</v>
      </c>
      <c r="O1049" t="b">
        <f>AND(COUNTIF('Master list(no salts, metals)'!O1048,"&lt;=1"),IF(COUNTIF('Master list(no salts, metals)'!$K1048:$Y1048, "#N/A")=14,TRUE,FALSE))</f>
        <v>0</v>
      </c>
      <c r="P1049" t="b">
        <f>AND(COUNTIF('Master list(no salts, metals)'!P1048,"&lt;=1"),IF(COUNTIF('Master list(no salts, metals)'!$K1048:$Y1048, "#N/A")=14,TRUE,FALSE))</f>
        <v>0</v>
      </c>
      <c r="Q1049" t="b">
        <f>AND(COUNTIF('Master list(no salts, metals)'!Q1048,"&lt;=1"),IF(COUNTIF('Master list(no salts, metals)'!$K1048:$Y1048, "#N/A")=14,TRUE,FALSE))</f>
        <v>0</v>
      </c>
      <c r="R1049" t="b">
        <f>AND(COUNTIF('Master list(no salts, metals)'!R1048,"&lt;=1"),IF(COUNTIF('Master list(no salts, metals)'!$K1048:$Y1048, "#N/A")=14,TRUE,FALSE))</f>
        <v>0</v>
      </c>
      <c r="S1049" t="b">
        <f>AND(COUNTIF('Master list(no salts, metals)'!S1048,"&lt;=1"),IF(COUNTIF('Master list(no salts, metals)'!$K1048:$Y1048, "#N/A")=14,TRUE,FALSE))</f>
        <v>0</v>
      </c>
      <c r="T1049" t="b">
        <f>AND(COUNTIF('Master list(no salts, metals)'!T1048,"&lt;=1"),IF(COUNTIF('Master list(no salts, metals)'!$K1048:$Y1048, "#N/A")=14,TRUE,FALSE))</f>
        <v>0</v>
      </c>
      <c r="U1049" t="b">
        <f>AND(COUNTIF('Master list(no salts, metals)'!U1048,"&lt;=1"),IF(COUNTIF('Master list(no salts, metals)'!$K1048:$Y1048, "#N/A")=14,TRUE,FALSE))</f>
        <v>0</v>
      </c>
      <c r="V1049" t="b">
        <f>AND(COUNTIF('Master list(no salts, metals)'!V1048,"&lt;=1"),IF(COUNTIF('Master list(no salts, metals)'!$K1048:$Y1048, "#N/A")=14,TRUE,FALSE))</f>
        <v>0</v>
      </c>
      <c r="W1049" t="b">
        <f>AND(COUNTIF('Master list(no salts, metals)'!W1048,"&lt;=1"),IF(COUNTIF('Master list(no salts, metals)'!$K1048:$Y1048, "#N/A")=14,TRUE,FALSE))</f>
        <v>1</v>
      </c>
      <c r="X1049" t="b">
        <f>AND(COUNTIF('Master list(no salts, metals)'!X1048,"&lt;=1"),IF(COUNTIF('Master list(no salts, metals)'!$K1048:$Y1048, "#N/A")=14,TRUE,FALSE))</f>
        <v>0</v>
      </c>
      <c r="Y1049" t="b">
        <f>AND(COUNTIF('Master list(no salts, metals)'!Y1048,"&lt;=1"),IF(COUNTIF('Master list(no salts, metals)'!$K1048:$Y1048, "#N/A")=14,TRUE,FALSE))</f>
        <v>0</v>
      </c>
    </row>
    <row r="1050" spans="11:25" x14ac:dyDescent="0.25">
      <c r="K1050" t="b">
        <f>AND(COUNTIF('Master list(no salts, metals)'!K1049,"&lt;=1"),IF(COUNTIF('Master list(no salts, metals)'!$K1049:$Y1049, "#N/A")=14,TRUE,FALSE))</f>
        <v>0</v>
      </c>
      <c r="L1050" t="b">
        <f>AND(COUNTIF('Master list(no salts, metals)'!L1049,"&lt;=1"),IF(COUNTIF('Master list(no salts, metals)'!$K1049:$Y1049, "#N/A")=14,TRUE,FALSE))</f>
        <v>0</v>
      </c>
      <c r="M1050" t="b">
        <f>AND(COUNTIF('Master list(no salts, metals)'!M1049,"&lt;=1"),IF(COUNTIF('Master list(no salts, metals)'!$K1049:$Y1049, "#N/A")=14,TRUE,FALSE))</f>
        <v>0</v>
      </c>
      <c r="N1050" t="b">
        <f>AND(COUNTIF('Master list(no salts, metals)'!N1049,"&lt;=1"),IF(COUNTIF('Master list(no salts, metals)'!$K1049:$Y1049, "#N/A")=14,TRUE,FALSE))</f>
        <v>0</v>
      </c>
      <c r="O1050" t="b">
        <f>AND(COUNTIF('Master list(no salts, metals)'!O1049,"&lt;=1"),IF(COUNTIF('Master list(no salts, metals)'!$K1049:$Y1049, "#N/A")=14,TRUE,FALSE))</f>
        <v>0</v>
      </c>
      <c r="P1050" t="b">
        <f>AND(COUNTIF('Master list(no salts, metals)'!P1049,"&lt;=1"),IF(COUNTIF('Master list(no salts, metals)'!$K1049:$Y1049, "#N/A")=14,TRUE,FALSE))</f>
        <v>0</v>
      </c>
      <c r="Q1050" t="b">
        <f>AND(COUNTIF('Master list(no salts, metals)'!Q1049,"&lt;=1"),IF(COUNTIF('Master list(no salts, metals)'!$K1049:$Y1049, "#N/A")=14,TRUE,FALSE))</f>
        <v>0</v>
      </c>
      <c r="R1050" t="b">
        <f>AND(COUNTIF('Master list(no salts, metals)'!R1049,"&lt;=1"),IF(COUNTIF('Master list(no salts, metals)'!$K1049:$Y1049, "#N/A")=14,TRUE,FALSE))</f>
        <v>0</v>
      </c>
      <c r="S1050" t="b">
        <f>AND(COUNTIF('Master list(no salts, metals)'!S1049,"&lt;=1"),IF(COUNTIF('Master list(no salts, metals)'!$K1049:$Y1049, "#N/A")=14,TRUE,FALSE))</f>
        <v>0</v>
      </c>
      <c r="T1050" t="b">
        <f>AND(COUNTIF('Master list(no salts, metals)'!T1049,"&lt;=1"),IF(COUNTIF('Master list(no salts, metals)'!$K1049:$Y1049, "#N/A")=14,TRUE,FALSE))</f>
        <v>0</v>
      </c>
      <c r="U1050" t="b">
        <f>AND(COUNTIF('Master list(no salts, metals)'!U1049,"&lt;=1"),IF(COUNTIF('Master list(no salts, metals)'!$K1049:$Y1049, "#N/A")=14,TRUE,FALSE))</f>
        <v>0</v>
      </c>
      <c r="V1050" t="b">
        <f>AND(COUNTIF('Master list(no salts, metals)'!V1049,"&lt;=1"),IF(COUNTIF('Master list(no salts, metals)'!$K1049:$Y1049, "#N/A")=14,TRUE,FALSE))</f>
        <v>0</v>
      </c>
      <c r="W1050" t="b">
        <f>AND(COUNTIF('Master list(no salts, metals)'!W1049,"&lt;=1"),IF(COUNTIF('Master list(no salts, metals)'!$K1049:$Y1049, "#N/A")=14,TRUE,FALSE))</f>
        <v>1</v>
      </c>
      <c r="X1050" t="b">
        <f>AND(COUNTIF('Master list(no salts, metals)'!X1049,"&lt;=1"),IF(COUNTIF('Master list(no salts, metals)'!$K1049:$Y1049, "#N/A")=14,TRUE,FALSE))</f>
        <v>0</v>
      </c>
      <c r="Y1050" t="b">
        <f>AND(COUNTIF('Master list(no salts, metals)'!Y1049,"&lt;=1"),IF(COUNTIF('Master list(no salts, metals)'!$K1049:$Y1049, "#N/A")=14,TRUE,FALSE))</f>
        <v>0</v>
      </c>
    </row>
    <row r="1051" spans="11:25" x14ac:dyDescent="0.25">
      <c r="K1051" t="b">
        <f>AND(COUNTIF('Master list(no salts, metals)'!K1050,"&lt;=1"),IF(COUNTIF('Master list(no salts, metals)'!$K1050:$Y1050, "#N/A")=14,TRUE,FALSE))</f>
        <v>0</v>
      </c>
      <c r="L1051" t="b">
        <f>AND(COUNTIF('Master list(no salts, metals)'!L1050,"&lt;=1"),IF(COUNTIF('Master list(no salts, metals)'!$K1050:$Y1050, "#N/A")=14,TRUE,FALSE))</f>
        <v>0</v>
      </c>
      <c r="M1051" t="b">
        <f>AND(COUNTIF('Master list(no salts, metals)'!M1050,"&lt;=1"),IF(COUNTIF('Master list(no salts, metals)'!$K1050:$Y1050, "#N/A")=14,TRUE,FALSE))</f>
        <v>0</v>
      </c>
      <c r="N1051" t="b">
        <f>AND(COUNTIF('Master list(no salts, metals)'!N1050,"&lt;=1"),IF(COUNTIF('Master list(no salts, metals)'!$K1050:$Y1050, "#N/A")=14,TRUE,FALSE))</f>
        <v>0</v>
      </c>
      <c r="O1051" t="b">
        <f>AND(COUNTIF('Master list(no salts, metals)'!O1050,"&lt;=1"),IF(COUNTIF('Master list(no salts, metals)'!$K1050:$Y1050, "#N/A")=14,TRUE,FALSE))</f>
        <v>0</v>
      </c>
      <c r="P1051" t="b">
        <f>AND(COUNTIF('Master list(no salts, metals)'!P1050,"&lt;=1"),IF(COUNTIF('Master list(no salts, metals)'!$K1050:$Y1050, "#N/A")=14,TRUE,FALSE))</f>
        <v>0</v>
      </c>
      <c r="Q1051" t="b">
        <f>AND(COUNTIF('Master list(no salts, metals)'!Q1050,"&lt;=1"),IF(COUNTIF('Master list(no salts, metals)'!$K1050:$Y1050, "#N/A")=14,TRUE,FALSE))</f>
        <v>0</v>
      </c>
      <c r="R1051" t="b">
        <f>AND(COUNTIF('Master list(no salts, metals)'!R1050,"&lt;=1"),IF(COUNTIF('Master list(no salts, metals)'!$K1050:$Y1050, "#N/A")=14,TRUE,FALSE))</f>
        <v>0</v>
      </c>
      <c r="S1051" t="b">
        <f>AND(COUNTIF('Master list(no salts, metals)'!S1050,"&lt;=1"),IF(COUNTIF('Master list(no salts, metals)'!$K1050:$Y1050, "#N/A")=14,TRUE,FALSE))</f>
        <v>0</v>
      </c>
      <c r="T1051" t="b">
        <f>AND(COUNTIF('Master list(no salts, metals)'!T1050,"&lt;=1"),IF(COUNTIF('Master list(no salts, metals)'!$K1050:$Y1050, "#N/A")=14,TRUE,FALSE))</f>
        <v>0</v>
      </c>
      <c r="U1051" t="b">
        <f>AND(COUNTIF('Master list(no salts, metals)'!U1050,"&lt;=1"),IF(COUNTIF('Master list(no salts, metals)'!$K1050:$Y1050, "#N/A")=14,TRUE,FALSE))</f>
        <v>0</v>
      </c>
      <c r="V1051" t="b">
        <f>AND(COUNTIF('Master list(no salts, metals)'!V1050,"&lt;=1"),IF(COUNTIF('Master list(no salts, metals)'!$K1050:$Y1050, "#N/A")=14,TRUE,FALSE))</f>
        <v>0</v>
      </c>
      <c r="W1051" t="b">
        <f>AND(COUNTIF('Master list(no salts, metals)'!W1050,"&lt;=1"),IF(COUNTIF('Master list(no salts, metals)'!$K1050:$Y1050, "#N/A")=14,TRUE,FALSE))</f>
        <v>0</v>
      </c>
      <c r="X1051" t="b">
        <f>AND(COUNTIF('Master list(no salts, metals)'!X1050,"&lt;=1"),IF(COUNTIF('Master list(no salts, metals)'!$K1050:$Y1050, "#N/A")=14,TRUE,FALSE))</f>
        <v>0</v>
      </c>
      <c r="Y1051" t="b">
        <f>AND(COUNTIF('Master list(no salts, metals)'!Y1050,"&lt;=1"),IF(COUNTIF('Master list(no salts, metals)'!$K1050:$Y1050, "#N/A")=14,TRUE,FALSE))</f>
        <v>0</v>
      </c>
    </row>
    <row r="1052" spans="11:25" x14ac:dyDescent="0.25">
      <c r="K1052" t="b">
        <f>AND(COUNTIF('Master list(no salts, metals)'!K1051,"&lt;=1"),IF(COUNTIF('Master list(no salts, metals)'!$K1051:$Y1051, "#N/A")=14,TRUE,FALSE))</f>
        <v>0</v>
      </c>
      <c r="L1052" t="b">
        <f>AND(COUNTIF('Master list(no salts, metals)'!L1051,"&lt;=1"),IF(COUNTIF('Master list(no salts, metals)'!$K1051:$Y1051, "#N/A")=14,TRUE,FALSE))</f>
        <v>0</v>
      </c>
      <c r="M1052" t="b">
        <f>AND(COUNTIF('Master list(no salts, metals)'!M1051,"&lt;=1"),IF(COUNTIF('Master list(no salts, metals)'!$K1051:$Y1051, "#N/A")=14,TRUE,FALSE))</f>
        <v>0</v>
      </c>
      <c r="N1052" t="b">
        <f>AND(COUNTIF('Master list(no salts, metals)'!N1051,"&lt;=1"),IF(COUNTIF('Master list(no salts, metals)'!$K1051:$Y1051, "#N/A")=14,TRUE,FALSE))</f>
        <v>0</v>
      </c>
      <c r="O1052" t="b">
        <f>AND(COUNTIF('Master list(no salts, metals)'!O1051,"&lt;=1"),IF(COUNTIF('Master list(no salts, metals)'!$K1051:$Y1051, "#N/A")=14,TRUE,FALSE))</f>
        <v>0</v>
      </c>
      <c r="P1052" t="b">
        <f>AND(COUNTIF('Master list(no salts, metals)'!P1051,"&lt;=1"),IF(COUNTIF('Master list(no salts, metals)'!$K1051:$Y1051, "#N/A")=14,TRUE,FALSE))</f>
        <v>0</v>
      </c>
      <c r="Q1052" t="b">
        <f>AND(COUNTIF('Master list(no salts, metals)'!Q1051,"&lt;=1"),IF(COUNTIF('Master list(no salts, metals)'!$K1051:$Y1051, "#N/A")=14,TRUE,FALSE))</f>
        <v>0</v>
      </c>
      <c r="R1052" t="b">
        <f>AND(COUNTIF('Master list(no salts, metals)'!R1051,"&lt;=1"),IF(COUNTIF('Master list(no salts, metals)'!$K1051:$Y1051, "#N/A")=14,TRUE,FALSE))</f>
        <v>0</v>
      </c>
      <c r="S1052" t="b">
        <f>AND(COUNTIF('Master list(no salts, metals)'!S1051,"&lt;=1"),IF(COUNTIF('Master list(no salts, metals)'!$K1051:$Y1051, "#N/A")=14,TRUE,FALSE))</f>
        <v>0</v>
      </c>
      <c r="T1052" t="b">
        <f>AND(COUNTIF('Master list(no salts, metals)'!T1051,"&lt;=1"),IF(COUNTIF('Master list(no salts, metals)'!$K1051:$Y1051, "#N/A")=14,TRUE,FALSE))</f>
        <v>0</v>
      </c>
      <c r="U1052" t="b">
        <f>AND(COUNTIF('Master list(no salts, metals)'!U1051,"&lt;=1"),IF(COUNTIF('Master list(no salts, metals)'!$K1051:$Y1051, "#N/A")=14,TRUE,FALSE))</f>
        <v>0</v>
      </c>
      <c r="V1052" t="b">
        <f>AND(COUNTIF('Master list(no salts, metals)'!V1051,"&lt;=1"),IF(COUNTIF('Master list(no salts, metals)'!$K1051:$Y1051, "#N/A")=14,TRUE,FALSE))</f>
        <v>0</v>
      </c>
      <c r="W1052" t="b">
        <f>AND(COUNTIF('Master list(no salts, metals)'!W1051,"&lt;=1"),IF(COUNTIF('Master list(no salts, metals)'!$K1051:$Y1051, "#N/A")=14,TRUE,FALSE))</f>
        <v>0</v>
      </c>
      <c r="X1052" t="b">
        <f>AND(COUNTIF('Master list(no salts, metals)'!X1051,"&lt;=1"),IF(COUNTIF('Master list(no salts, metals)'!$K1051:$Y1051, "#N/A")=14,TRUE,FALSE))</f>
        <v>1</v>
      </c>
      <c r="Y1052" t="b">
        <f>AND(COUNTIF('Master list(no salts, metals)'!Y1051,"&lt;=1"),IF(COUNTIF('Master list(no salts, metals)'!$K1051:$Y1051, "#N/A")=14,TRUE,FALSE))</f>
        <v>0</v>
      </c>
    </row>
    <row r="1053" spans="11:25" x14ac:dyDescent="0.25">
      <c r="K1053" t="b">
        <f>AND(COUNTIF('Master list(no salts, metals)'!K1052,"&lt;=1"),IF(COUNTIF('Master list(no salts, metals)'!$K1052:$Y1052, "#N/A")=14,TRUE,FALSE))</f>
        <v>0</v>
      </c>
      <c r="L1053" t="b">
        <f>AND(COUNTIF('Master list(no salts, metals)'!L1052,"&lt;=1"),IF(COUNTIF('Master list(no salts, metals)'!$K1052:$Y1052, "#N/A")=14,TRUE,FALSE))</f>
        <v>0</v>
      </c>
      <c r="M1053" t="b">
        <f>AND(COUNTIF('Master list(no salts, metals)'!M1052,"&lt;=1"),IF(COUNTIF('Master list(no salts, metals)'!$K1052:$Y1052, "#N/A")=14,TRUE,FALSE))</f>
        <v>0</v>
      </c>
      <c r="N1053" t="b">
        <f>AND(COUNTIF('Master list(no salts, metals)'!N1052,"&lt;=1"),IF(COUNTIF('Master list(no salts, metals)'!$K1052:$Y1052, "#N/A")=14,TRUE,FALSE))</f>
        <v>0</v>
      </c>
      <c r="O1053" t="b">
        <f>AND(COUNTIF('Master list(no salts, metals)'!O1052,"&lt;=1"),IF(COUNTIF('Master list(no salts, metals)'!$K1052:$Y1052, "#N/A")=14,TRUE,FALSE))</f>
        <v>0</v>
      </c>
      <c r="P1053" t="b">
        <f>AND(COUNTIF('Master list(no salts, metals)'!P1052,"&lt;=1"),IF(COUNTIF('Master list(no salts, metals)'!$K1052:$Y1052, "#N/A")=14,TRUE,FALSE))</f>
        <v>0</v>
      </c>
      <c r="Q1053" t="b">
        <f>AND(COUNTIF('Master list(no salts, metals)'!Q1052,"&lt;=1"),IF(COUNTIF('Master list(no salts, metals)'!$K1052:$Y1052, "#N/A")=14,TRUE,FALSE))</f>
        <v>0</v>
      </c>
      <c r="R1053" t="b">
        <f>AND(COUNTIF('Master list(no salts, metals)'!R1052,"&lt;=1"),IF(COUNTIF('Master list(no salts, metals)'!$K1052:$Y1052, "#N/A")=14,TRUE,FALSE))</f>
        <v>0</v>
      </c>
      <c r="S1053" t="b">
        <f>AND(COUNTIF('Master list(no salts, metals)'!S1052,"&lt;=1"),IF(COUNTIF('Master list(no salts, metals)'!$K1052:$Y1052, "#N/A")=14,TRUE,FALSE))</f>
        <v>0</v>
      </c>
      <c r="T1053" t="b">
        <f>AND(COUNTIF('Master list(no salts, metals)'!T1052,"&lt;=1"),IF(COUNTIF('Master list(no salts, metals)'!$K1052:$Y1052, "#N/A")=14,TRUE,FALSE))</f>
        <v>0</v>
      </c>
      <c r="U1053" t="b">
        <f>AND(COUNTIF('Master list(no salts, metals)'!U1052,"&lt;=1"),IF(COUNTIF('Master list(no salts, metals)'!$K1052:$Y1052, "#N/A")=14,TRUE,FALSE))</f>
        <v>0</v>
      </c>
      <c r="V1053" t="b">
        <f>AND(COUNTIF('Master list(no salts, metals)'!V1052,"&lt;=1"),IF(COUNTIF('Master list(no salts, metals)'!$K1052:$Y1052, "#N/A")=14,TRUE,FALSE))</f>
        <v>0</v>
      </c>
      <c r="W1053" t="b">
        <f>AND(COUNTIF('Master list(no salts, metals)'!W1052,"&lt;=1"),IF(COUNTIF('Master list(no salts, metals)'!$K1052:$Y1052, "#N/A")=14,TRUE,FALSE))</f>
        <v>0</v>
      </c>
      <c r="X1053" t="b">
        <f>AND(COUNTIF('Master list(no salts, metals)'!X1052,"&lt;=1"),IF(COUNTIF('Master list(no salts, metals)'!$K1052:$Y1052, "#N/A")=14,TRUE,FALSE))</f>
        <v>0</v>
      </c>
      <c r="Y1053" t="b">
        <f>AND(COUNTIF('Master list(no salts, metals)'!Y1052,"&lt;=1"),IF(COUNTIF('Master list(no salts, metals)'!$K1052:$Y1052, "#N/A")=14,TRUE,FALSE))</f>
        <v>0</v>
      </c>
    </row>
    <row r="1054" spans="11:25" x14ac:dyDescent="0.25">
      <c r="K1054" t="b">
        <f>AND(COUNTIF('Master list(no salts, metals)'!K1053,"&lt;=1"),IF(COUNTIF('Master list(no salts, metals)'!$K1053:$Y1053, "#N/A")=14,TRUE,FALSE))</f>
        <v>0</v>
      </c>
      <c r="L1054" t="b">
        <f>AND(COUNTIF('Master list(no salts, metals)'!L1053,"&lt;=1"),IF(COUNTIF('Master list(no salts, metals)'!$K1053:$Y1053, "#N/A")=14,TRUE,FALSE))</f>
        <v>0</v>
      </c>
      <c r="M1054" t="b">
        <f>AND(COUNTIF('Master list(no salts, metals)'!M1053,"&lt;=1"),IF(COUNTIF('Master list(no salts, metals)'!$K1053:$Y1053, "#N/A")=14,TRUE,FALSE))</f>
        <v>0</v>
      </c>
      <c r="N1054" t="b">
        <f>AND(COUNTIF('Master list(no salts, metals)'!N1053,"&lt;=1"),IF(COUNTIF('Master list(no salts, metals)'!$K1053:$Y1053, "#N/A")=14,TRUE,FALSE))</f>
        <v>0</v>
      </c>
      <c r="O1054" t="b">
        <f>AND(COUNTIF('Master list(no salts, metals)'!O1053,"&lt;=1"),IF(COUNTIF('Master list(no salts, metals)'!$K1053:$Y1053, "#N/A")=14,TRUE,FALSE))</f>
        <v>0</v>
      </c>
      <c r="P1054" t="b">
        <f>AND(COUNTIF('Master list(no salts, metals)'!P1053,"&lt;=1"),IF(COUNTIF('Master list(no salts, metals)'!$K1053:$Y1053, "#N/A")=14,TRUE,FALSE))</f>
        <v>0</v>
      </c>
      <c r="Q1054" t="b">
        <f>AND(COUNTIF('Master list(no salts, metals)'!Q1053,"&lt;=1"),IF(COUNTIF('Master list(no salts, metals)'!$K1053:$Y1053, "#N/A")=14,TRUE,FALSE))</f>
        <v>0</v>
      </c>
      <c r="R1054" t="b">
        <f>AND(COUNTIF('Master list(no salts, metals)'!R1053,"&lt;=1"),IF(COUNTIF('Master list(no salts, metals)'!$K1053:$Y1053, "#N/A")=14,TRUE,FALSE))</f>
        <v>0</v>
      </c>
      <c r="S1054" t="b">
        <f>AND(COUNTIF('Master list(no salts, metals)'!S1053,"&lt;=1"),IF(COUNTIF('Master list(no salts, metals)'!$K1053:$Y1053, "#N/A")=14,TRUE,FALSE))</f>
        <v>0</v>
      </c>
      <c r="T1054" t="b">
        <f>AND(COUNTIF('Master list(no salts, metals)'!T1053,"&lt;=1"),IF(COUNTIF('Master list(no salts, metals)'!$K1053:$Y1053, "#N/A")=14,TRUE,FALSE))</f>
        <v>0</v>
      </c>
      <c r="U1054" t="b">
        <f>AND(COUNTIF('Master list(no salts, metals)'!U1053,"&lt;=1"),IF(COUNTIF('Master list(no salts, metals)'!$K1053:$Y1053, "#N/A")=14,TRUE,FALSE))</f>
        <v>0</v>
      </c>
      <c r="V1054" t="b">
        <f>AND(COUNTIF('Master list(no salts, metals)'!V1053,"&lt;=1"),IF(COUNTIF('Master list(no salts, metals)'!$K1053:$Y1053, "#N/A")=14,TRUE,FALSE))</f>
        <v>0</v>
      </c>
      <c r="W1054" t="b">
        <f>AND(COUNTIF('Master list(no salts, metals)'!W1053,"&lt;=1"),IF(COUNTIF('Master list(no salts, metals)'!$K1053:$Y1053, "#N/A")=14,TRUE,FALSE))</f>
        <v>0</v>
      </c>
      <c r="X1054" t="b">
        <f>AND(COUNTIF('Master list(no salts, metals)'!X1053,"&lt;=1"),IF(COUNTIF('Master list(no salts, metals)'!$K1053:$Y1053, "#N/A")=14,TRUE,FALSE))</f>
        <v>0</v>
      </c>
      <c r="Y1054" t="b">
        <f>AND(COUNTIF('Master list(no salts, metals)'!Y1053,"&lt;=1"),IF(COUNTIF('Master list(no salts, metals)'!$K1053:$Y1053, "#N/A")=14,TRUE,FALSE))</f>
        <v>0</v>
      </c>
    </row>
    <row r="1055" spans="11:25" x14ac:dyDescent="0.25">
      <c r="K1055" t="b">
        <f>AND(COUNTIF('Master list(no salts, metals)'!K1054,"&lt;=1"),IF(COUNTIF('Master list(no salts, metals)'!$K1054:$Y1054, "#N/A")=14,TRUE,FALSE))</f>
        <v>0</v>
      </c>
      <c r="L1055" t="b">
        <f>AND(COUNTIF('Master list(no salts, metals)'!L1054,"&lt;=1"),IF(COUNTIF('Master list(no salts, metals)'!$K1054:$Y1054, "#N/A")=14,TRUE,FALSE))</f>
        <v>0</v>
      </c>
      <c r="M1055" t="b">
        <f>AND(COUNTIF('Master list(no salts, metals)'!M1054,"&lt;=1"),IF(COUNTIF('Master list(no salts, metals)'!$K1054:$Y1054, "#N/A")=14,TRUE,FALSE))</f>
        <v>0</v>
      </c>
      <c r="N1055" t="b">
        <f>AND(COUNTIF('Master list(no salts, metals)'!N1054,"&lt;=1"),IF(COUNTIF('Master list(no salts, metals)'!$K1054:$Y1054, "#N/A")=14,TRUE,FALSE))</f>
        <v>0</v>
      </c>
      <c r="O1055" t="b">
        <f>AND(COUNTIF('Master list(no salts, metals)'!O1054,"&lt;=1"),IF(COUNTIF('Master list(no salts, metals)'!$K1054:$Y1054, "#N/A")=14,TRUE,FALSE))</f>
        <v>0</v>
      </c>
      <c r="P1055" t="b">
        <f>AND(COUNTIF('Master list(no salts, metals)'!P1054,"&lt;=1"),IF(COUNTIF('Master list(no salts, metals)'!$K1054:$Y1054, "#N/A")=14,TRUE,FALSE))</f>
        <v>0</v>
      </c>
      <c r="Q1055" t="b">
        <f>AND(COUNTIF('Master list(no salts, metals)'!Q1054,"&lt;=1"),IF(COUNTIF('Master list(no salts, metals)'!$K1054:$Y1054, "#N/A")=14,TRUE,FALSE))</f>
        <v>0</v>
      </c>
      <c r="R1055" t="b">
        <f>AND(COUNTIF('Master list(no salts, metals)'!R1054,"&lt;=1"),IF(COUNTIF('Master list(no salts, metals)'!$K1054:$Y1054, "#N/A")=14,TRUE,FALSE))</f>
        <v>0</v>
      </c>
      <c r="S1055" t="b">
        <f>AND(COUNTIF('Master list(no salts, metals)'!S1054,"&lt;=1"),IF(COUNTIF('Master list(no salts, metals)'!$K1054:$Y1054, "#N/A")=14,TRUE,FALSE))</f>
        <v>0</v>
      </c>
      <c r="T1055" t="b">
        <f>AND(COUNTIF('Master list(no salts, metals)'!T1054,"&lt;=1"),IF(COUNTIF('Master list(no salts, metals)'!$K1054:$Y1054, "#N/A")=14,TRUE,FALSE))</f>
        <v>1</v>
      </c>
      <c r="U1055" t="b">
        <f>AND(COUNTIF('Master list(no salts, metals)'!U1054,"&lt;=1"),IF(COUNTIF('Master list(no salts, metals)'!$K1054:$Y1054, "#N/A")=14,TRUE,FALSE))</f>
        <v>0</v>
      </c>
      <c r="V1055" t="b">
        <f>AND(COUNTIF('Master list(no salts, metals)'!V1054,"&lt;=1"),IF(COUNTIF('Master list(no salts, metals)'!$K1054:$Y1054, "#N/A")=14,TRUE,FALSE))</f>
        <v>0</v>
      </c>
      <c r="W1055" t="b">
        <f>AND(COUNTIF('Master list(no salts, metals)'!W1054,"&lt;=1"),IF(COUNTIF('Master list(no salts, metals)'!$K1054:$Y1054, "#N/A")=14,TRUE,FALSE))</f>
        <v>0</v>
      </c>
      <c r="X1055" t="b">
        <f>AND(COUNTIF('Master list(no salts, metals)'!X1054,"&lt;=1"),IF(COUNTIF('Master list(no salts, metals)'!$K1054:$Y1054, "#N/A")=14,TRUE,FALSE))</f>
        <v>0</v>
      </c>
      <c r="Y1055" t="b">
        <f>AND(COUNTIF('Master list(no salts, metals)'!Y1054,"&lt;=1"),IF(COUNTIF('Master list(no salts, metals)'!$K1054:$Y1054, "#N/A")=14,TRUE,FALSE))</f>
        <v>0</v>
      </c>
    </row>
    <row r="1056" spans="11:25" x14ac:dyDescent="0.25">
      <c r="K1056" t="b">
        <f>AND(COUNTIF('Master list(no salts, metals)'!K1055,"&lt;=1"),IF(COUNTIF('Master list(no salts, metals)'!$K1055:$Y1055, "#N/A")=14,TRUE,FALSE))</f>
        <v>0</v>
      </c>
      <c r="L1056" t="b">
        <f>AND(COUNTIF('Master list(no salts, metals)'!L1055,"&lt;=1"),IF(COUNTIF('Master list(no salts, metals)'!$K1055:$Y1055, "#N/A")=14,TRUE,FALSE))</f>
        <v>0</v>
      </c>
      <c r="M1056" t="b">
        <f>AND(COUNTIF('Master list(no salts, metals)'!M1055,"&lt;=1"),IF(COUNTIF('Master list(no salts, metals)'!$K1055:$Y1055, "#N/A")=14,TRUE,FALSE))</f>
        <v>0</v>
      </c>
      <c r="N1056" t="b">
        <f>AND(COUNTIF('Master list(no salts, metals)'!N1055,"&lt;=1"),IF(COUNTIF('Master list(no salts, metals)'!$K1055:$Y1055, "#N/A")=14,TRUE,FALSE))</f>
        <v>0</v>
      </c>
      <c r="O1056" t="b">
        <f>AND(COUNTIF('Master list(no salts, metals)'!O1055,"&lt;=1"),IF(COUNTIF('Master list(no salts, metals)'!$K1055:$Y1055, "#N/A")=14,TRUE,FALSE))</f>
        <v>0</v>
      </c>
      <c r="P1056" t="b">
        <f>AND(COUNTIF('Master list(no salts, metals)'!P1055,"&lt;=1"),IF(COUNTIF('Master list(no salts, metals)'!$K1055:$Y1055, "#N/A")=14,TRUE,FALSE))</f>
        <v>0</v>
      </c>
      <c r="Q1056" t="b">
        <f>AND(COUNTIF('Master list(no salts, metals)'!Q1055,"&lt;=1"),IF(COUNTIF('Master list(no salts, metals)'!$K1055:$Y1055, "#N/A")=14,TRUE,FALSE))</f>
        <v>0</v>
      </c>
      <c r="R1056" t="b">
        <f>AND(COUNTIF('Master list(no salts, metals)'!R1055,"&lt;=1"),IF(COUNTIF('Master list(no salts, metals)'!$K1055:$Y1055, "#N/A")=14,TRUE,FALSE))</f>
        <v>0</v>
      </c>
      <c r="S1056" t="b">
        <f>AND(COUNTIF('Master list(no salts, metals)'!S1055,"&lt;=1"),IF(COUNTIF('Master list(no salts, metals)'!$K1055:$Y1055, "#N/A")=14,TRUE,FALSE))</f>
        <v>0</v>
      </c>
      <c r="T1056" t="b">
        <f>AND(COUNTIF('Master list(no salts, metals)'!T1055,"&lt;=1"),IF(COUNTIF('Master list(no salts, metals)'!$K1055:$Y1055, "#N/A")=14,TRUE,FALSE))</f>
        <v>0</v>
      </c>
      <c r="U1056" t="b">
        <f>AND(COUNTIF('Master list(no salts, metals)'!U1055,"&lt;=1"),IF(COUNTIF('Master list(no salts, metals)'!$K1055:$Y1055, "#N/A")=14,TRUE,FALSE))</f>
        <v>0</v>
      </c>
      <c r="V1056" t="b">
        <f>AND(COUNTIF('Master list(no salts, metals)'!V1055,"&lt;=1"),IF(COUNTIF('Master list(no salts, metals)'!$K1055:$Y1055, "#N/A")=14,TRUE,FALSE))</f>
        <v>0</v>
      </c>
      <c r="W1056" t="b">
        <f>AND(COUNTIF('Master list(no salts, metals)'!W1055,"&lt;=1"),IF(COUNTIF('Master list(no salts, metals)'!$K1055:$Y1055, "#N/A")=14,TRUE,FALSE))</f>
        <v>0</v>
      </c>
      <c r="X1056" t="b">
        <f>AND(COUNTIF('Master list(no salts, metals)'!X1055,"&lt;=1"),IF(COUNTIF('Master list(no salts, metals)'!$K1055:$Y1055, "#N/A")=14,TRUE,FALSE))</f>
        <v>0</v>
      </c>
      <c r="Y1056" t="b">
        <f>AND(COUNTIF('Master list(no salts, metals)'!Y1055,"&lt;=1"),IF(COUNTIF('Master list(no salts, metals)'!$K1055:$Y1055, "#N/A")=14,TRUE,FALSE))</f>
        <v>0</v>
      </c>
    </row>
    <row r="1057" spans="11:25" x14ac:dyDescent="0.25">
      <c r="K1057" t="b">
        <f>AND(COUNTIF('Master list(no salts, metals)'!K1056,"&lt;=1"),IF(COUNTIF('Master list(no salts, metals)'!$K1056:$Y1056, "#N/A")=14,TRUE,FALSE))</f>
        <v>0</v>
      </c>
      <c r="L1057" t="b">
        <f>AND(COUNTIF('Master list(no salts, metals)'!L1056,"&lt;=1"),IF(COUNTIF('Master list(no salts, metals)'!$K1056:$Y1056, "#N/A")=14,TRUE,FALSE))</f>
        <v>0</v>
      </c>
      <c r="M1057" t="b">
        <f>AND(COUNTIF('Master list(no salts, metals)'!M1056,"&lt;=1"),IF(COUNTIF('Master list(no salts, metals)'!$K1056:$Y1056, "#N/A")=14,TRUE,FALSE))</f>
        <v>0</v>
      </c>
      <c r="N1057" t="b">
        <f>AND(COUNTIF('Master list(no salts, metals)'!N1056,"&lt;=1"),IF(COUNTIF('Master list(no salts, metals)'!$K1056:$Y1056, "#N/A")=14,TRUE,FALSE))</f>
        <v>0</v>
      </c>
      <c r="O1057" t="b">
        <f>AND(COUNTIF('Master list(no salts, metals)'!O1056,"&lt;=1"),IF(COUNTIF('Master list(no salts, metals)'!$K1056:$Y1056, "#N/A")=14,TRUE,FALSE))</f>
        <v>0</v>
      </c>
      <c r="P1057" t="b">
        <f>AND(COUNTIF('Master list(no salts, metals)'!P1056,"&lt;=1"),IF(COUNTIF('Master list(no salts, metals)'!$K1056:$Y1056, "#N/A")=14,TRUE,FALSE))</f>
        <v>0</v>
      </c>
      <c r="Q1057" t="b">
        <f>AND(COUNTIF('Master list(no salts, metals)'!Q1056,"&lt;=1"),IF(COUNTIF('Master list(no salts, metals)'!$K1056:$Y1056, "#N/A")=14,TRUE,FALSE))</f>
        <v>0</v>
      </c>
      <c r="R1057" t="b">
        <f>AND(COUNTIF('Master list(no salts, metals)'!R1056,"&lt;=1"),IF(COUNTIF('Master list(no salts, metals)'!$K1056:$Y1056, "#N/A")=14,TRUE,FALSE))</f>
        <v>0</v>
      </c>
      <c r="S1057" t="b">
        <f>AND(COUNTIF('Master list(no salts, metals)'!S1056,"&lt;=1"),IF(COUNTIF('Master list(no salts, metals)'!$K1056:$Y1056, "#N/A")=14,TRUE,FALSE))</f>
        <v>0</v>
      </c>
      <c r="T1057" t="b">
        <f>AND(COUNTIF('Master list(no salts, metals)'!T1056,"&lt;=1"),IF(COUNTIF('Master list(no salts, metals)'!$K1056:$Y1056, "#N/A")=14,TRUE,FALSE))</f>
        <v>0</v>
      </c>
      <c r="U1057" t="b">
        <f>AND(COUNTIF('Master list(no salts, metals)'!U1056,"&lt;=1"),IF(COUNTIF('Master list(no salts, metals)'!$K1056:$Y1056, "#N/A")=14,TRUE,FALSE))</f>
        <v>0</v>
      </c>
      <c r="V1057" t="b">
        <f>AND(COUNTIF('Master list(no salts, metals)'!V1056,"&lt;=1"),IF(COUNTIF('Master list(no salts, metals)'!$K1056:$Y1056, "#N/A")=14,TRUE,FALSE))</f>
        <v>0</v>
      </c>
      <c r="W1057" t="b">
        <f>AND(COUNTIF('Master list(no salts, metals)'!W1056,"&lt;=1"),IF(COUNTIF('Master list(no salts, metals)'!$K1056:$Y1056, "#N/A")=14,TRUE,FALSE))</f>
        <v>0</v>
      </c>
      <c r="X1057" t="b">
        <f>AND(COUNTIF('Master list(no salts, metals)'!X1056,"&lt;=1"),IF(COUNTIF('Master list(no salts, metals)'!$K1056:$Y1056, "#N/A")=14,TRUE,FALSE))</f>
        <v>0</v>
      </c>
      <c r="Y1057" t="b">
        <f>AND(COUNTIF('Master list(no salts, metals)'!Y1056,"&lt;=1"),IF(COUNTIF('Master list(no salts, metals)'!$K1056:$Y1056, "#N/A")=14,TRUE,FALSE))</f>
        <v>0</v>
      </c>
    </row>
    <row r="1058" spans="11:25" x14ac:dyDescent="0.25">
      <c r="K1058" t="b">
        <f>AND(COUNTIF('Master list(no salts, metals)'!K1057,"&lt;=1"),IF(COUNTIF('Master list(no salts, metals)'!$K1057:$Y1057, "#N/A")=14,TRUE,FALSE))</f>
        <v>0</v>
      </c>
      <c r="L1058" t="b">
        <f>AND(COUNTIF('Master list(no salts, metals)'!L1057,"&lt;=1"),IF(COUNTIF('Master list(no salts, metals)'!$K1057:$Y1057, "#N/A")=14,TRUE,FALSE))</f>
        <v>0</v>
      </c>
      <c r="M1058" t="b">
        <f>AND(COUNTIF('Master list(no salts, metals)'!M1057,"&lt;=1"),IF(COUNTIF('Master list(no salts, metals)'!$K1057:$Y1057, "#N/A")=14,TRUE,FALSE))</f>
        <v>0</v>
      </c>
      <c r="N1058" t="b">
        <f>AND(COUNTIF('Master list(no salts, metals)'!N1057,"&lt;=1"),IF(COUNTIF('Master list(no salts, metals)'!$K1057:$Y1057, "#N/A")=14,TRUE,FALSE))</f>
        <v>0</v>
      </c>
      <c r="O1058" t="b">
        <f>AND(COUNTIF('Master list(no salts, metals)'!O1057,"&lt;=1"),IF(COUNTIF('Master list(no salts, metals)'!$K1057:$Y1057, "#N/A")=14,TRUE,FALSE))</f>
        <v>0</v>
      </c>
      <c r="P1058" t="b">
        <f>AND(COUNTIF('Master list(no salts, metals)'!P1057,"&lt;=1"),IF(COUNTIF('Master list(no salts, metals)'!$K1057:$Y1057, "#N/A")=14,TRUE,FALSE))</f>
        <v>0</v>
      </c>
      <c r="Q1058" t="b">
        <f>AND(COUNTIF('Master list(no salts, metals)'!Q1057,"&lt;=1"),IF(COUNTIF('Master list(no salts, metals)'!$K1057:$Y1057, "#N/A")=14,TRUE,FALSE))</f>
        <v>0</v>
      </c>
      <c r="R1058" t="b">
        <f>AND(COUNTIF('Master list(no salts, metals)'!R1057,"&lt;=1"),IF(COUNTIF('Master list(no salts, metals)'!$K1057:$Y1057, "#N/A")=14,TRUE,FALSE))</f>
        <v>0</v>
      </c>
      <c r="S1058" t="b">
        <f>AND(COUNTIF('Master list(no salts, metals)'!S1057,"&lt;=1"),IF(COUNTIF('Master list(no salts, metals)'!$K1057:$Y1057, "#N/A")=14,TRUE,FALSE))</f>
        <v>0</v>
      </c>
      <c r="T1058" t="b">
        <f>AND(COUNTIF('Master list(no salts, metals)'!T1057,"&lt;=1"),IF(COUNTIF('Master list(no salts, metals)'!$K1057:$Y1057, "#N/A")=14,TRUE,FALSE))</f>
        <v>1</v>
      </c>
      <c r="U1058" t="b">
        <f>AND(COUNTIF('Master list(no salts, metals)'!U1057,"&lt;=1"),IF(COUNTIF('Master list(no salts, metals)'!$K1057:$Y1057, "#N/A")=14,TRUE,FALSE))</f>
        <v>0</v>
      </c>
      <c r="V1058" t="b">
        <f>AND(COUNTIF('Master list(no salts, metals)'!V1057,"&lt;=1"),IF(COUNTIF('Master list(no salts, metals)'!$K1057:$Y1057, "#N/A")=14,TRUE,FALSE))</f>
        <v>0</v>
      </c>
      <c r="W1058" t="b">
        <f>AND(COUNTIF('Master list(no salts, metals)'!W1057,"&lt;=1"),IF(COUNTIF('Master list(no salts, metals)'!$K1057:$Y1057, "#N/A")=14,TRUE,FALSE))</f>
        <v>0</v>
      </c>
      <c r="X1058" t="b">
        <f>AND(COUNTIF('Master list(no salts, metals)'!X1057,"&lt;=1"),IF(COUNTIF('Master list(no salts, metals)'!$K1057:$Y1057, "#N/A")=14,TRUE,FALSE))</f>
        <v>0</v>
      </c>
      <c r="Y1058" t="b">
        <f>AND(COUNTIF('Master list(no salts, metals)'!Y1057,"&lt;=1"),IF(COUNTIF('Master list(no salts, metals)'!$K1057:$Y1057, "#N/A")=14,TRUE,FALSE))</f>
        <v>0</v>
      </c>
    </row>
    <row r="1059" spans="11:25" x14ac:dyDescent="0.25">
      <c r="K1059" t="b">
        <f>AND(COUNTIF('Master list(no salts, metals)'!K1058,"&lt;=1"),IF(COUNTIF('Master list(no salts, metals)'!$K1058:$Y1058, "#N/A")=14,TRUE,FALSE))</f>
        <v>0</v>
      </c>
      <c r="L1059" t="b">
        <f>AND(COUNTIF('Master list(no salts, metals)'!L1058,"&lt;=1"),IF(COUNTIF('Master list(no salts, metals)'!$K1058:$Y1058, "#N/A")=14,TRUE,FALSE))</f>
        <v>0</v>
      </c>
      <c r="M1059" t="b">
        <f>AND(COUNTIF('Master list(no salts, metals)'!M1058,"&lt;=1"),IF(COUNTIF('Master list(no salts, metals)'!$K1058:$Y1058, "#N/A")=14,TRUE,FALSE))</f>
        <v>0</v>
      </c>
      <c r="N1059" t="b">
        <f>AND(COUNTIF('Master list(no salts, metals)'!N1058,"&lt;=1"),IF(COUNTIF('Master list(no salts, metals)'!$K1058:$Y1058, "#N/A")=14,TRUE,FALSE))</f>
        <v>0</v>
      </c>
      <c r="O1059" t="b">
        <f>AND(COUNTIF('Master list(no salts, metals)'!O1058,"&lt;=1"),IF(COUNTIF('Master list(no salts, metals)'!$K1058:$Y1058, "#N/A")=14,TRUE,FALSE))</f>
        <v>0</v>
      </c>
      <c r="P1059" t="b">
        <f>AND(COUNTIF('Master list(no salts, metals)'!P1058,"&lt;=1"),IF(COUNTIF('Master list(no salts, metals)'!$K1058:$Y1058, "#N/A")=14,TRUE,FALSE))</f>
        <v>0</v>
      </c>
      <c r="Q1059" t="b">
        <f>AND(COUNTIF('Master list(no salts, metals)'!Q1058,"&lt;=1"),IF(COUNTIF('Master list(no salts, metals)'!$K1058:$Y1058, "#N/A")=14,TRUE,FALSE))</f>
        <v>0</v>
      </c>
      <c r="R1059" t="b">
        <f>AND(COUNTIF('Master list(no salts, metals)'!R1058,"&lt;=1"),IF(COUNTIF('Master list(no salts, metals)'!$K1058:$Y1058, "#N/A")=14,TRUE,FALSE))</f>
        <v>0</v>
      </c>
      <c r="S1059" t="b">
        <f>AND(COUNTIF('Master list(no salts, metals)'!S1058,"&lt;=1"),IF(COUNTIF('Master list(no salts, metals)'!$K1058:$Y1058, "#N/A")=14,TRUE,FALSE))</f>
        <v>0</v>
      </c>
      <c r="T1059" t="b">
        <f>AND(COUNTIF('Master list(no salts, metals)'!T1058,"&lt;=1"),IF(COUNTIF('Master list(no salts, metals)'!$K1058:$Y1058, "#N/A")=14,TRUE,FALSE))</f>
        <v>0</v>
      </c>
      <c r="U1059" t="b">
        <f>AND(COUNTIF('Master list(no salts, metals)'!U1058,"&lt;=1"),IF(COUNTIF('Master list(no salts, metals)'!$K1058:$Y1058, "#N/A")=14,TRUE,FALSE))</f>
        <v>0</v>
      </c>
      <c r="V1059" t="b">
        <f>AND(COUNTIF('Master list(no salts, metals)'!V1058,"&lt;=1"),IF(COUNTIF('Master list(no salts, metals)'!$K1058:$Y1058, "#N/A")=14,TRUE,FALSE))</f>
        <v>0</v>
      </c>
      <c r="W1059" t="b">
        <f>AND(COUNTIF('Master list(no salts, metals)'!W1058,"&lt;=1"),IF(COUNTIF('Master list(no salts, metals)'!$K1058:$Y1058, "#N/A")=14,TRUE,FALSE))</f>
        <v>0</v>
      </c>
      <c r="X1059" t="b">
        <f>AND(COUNTIF('Master list(no salts, metals)'!X1058,"&lt;=1"),IF(COUNTIF('Master list(no salts, metals)'!$K1058:$Y1058, "#N/A")=14,TRUE,FALSE))</f>
        <v>0</v>
      </c>
      <c r="Y1059" t="b">
        <f>AND(COUNTIF('Master list(no salts, metals)'!Y1058,"&lt;=1"),IF(COUNTIF('Master list(no salts, metals)'!$K1058:$Y1058, "#N/A")=14,TRUE,FALSE))</f>
        <v>0</v>
      </c>
    </row>
    <row r="1060" spans="11:25" x14ac:dyDescent="0.25">
      <c r="K1060" t="b">
        <f>AND(COUNTIF('Master list(no salts, metals)'!K1059,"&lt;=1"),IF(COUNTIF('Master list(no salts, metals)'!$K1059:$Y1059, "#N/A")=14,TRUE,FALSE))</f>
        <v>0</v>
      </c>
      <c r="L1060" t="b">
        <f>AND(COUNTIF('Master list(no salts, metals)'!L1059,"&lt;=1"),IF(COUNTIF('Master list(no salts, metals)'!$K1059:$Y1059, "#N/A")=14,TRUE,FALSE))</f>
        <v>0</v>
      </c>
      <c r="M1060" t="b">
        <f>AND(COUNTIF('Master list(no salts, metals)'!M1059,"&lt;=1"),IF(COUNTIF('Master list(no salts, metals)'!$K1059:$Y1059, "#N/A")=14,TRUE,FALSE))</f>
        <v>0</v>
      </c>
      <c r="N1060" t="b">
        <f>AND(COUNTIF('Master list(no salts, metals)'!N1059,"&lt;=1"),IF(COUNTIF('Master list(no salts, metals)'!$K1059:$Y1059, "#N/A")=14,TRUE,FALSE))</f>
        <v>0</v>
      </c>
      <c r="O1060" t="b">
        <f>AND(COUNTIF('Master list(no salts, metals)'!O1059,"&lt;=1"),IF(COUNTIF('Master list(no salts, metals)'!$K1059:$Y1059, "#N/A")=14,TRUE,FALSE))</f>
        <v>0</v>
      </c>
      <c r="P1060" t="b">
        <f>AND(COUNTIF('Master list(no salts, metals)'!P1059,"&lt;=1"),IF(COUNTIF('Master list(no salts, metals)'!$K1059:$Y1059, "#N/A")=14,TRUE,FALSE))</f>
        <v>0</v>
      </c>
      <c r="Q1060" t="b">
        <f>AND(COUNTIF('Master list(no salts, metals)'!Q1059,"&lt;=1"),IF(COUNTIF('Master list(no salts, metals)'!$K1059:$Y1059, "#N/A")=14,TRUE,FALSE))</f>
        <v>0</v>
      </c>
      <c r="R1060" t="b">
        <f>AND(COUNTIF('Master list(no salts, metals)'!R1059,"&lt;=1"),IF(COUNTIF('Master list(no salts, metals)'!$K1059:$Y1059, "#N/A")=14,TRUE,FALSE))</f>
        <v>0</v>
      </c>
      <c r="S1060" t="b">
        <f>AND(COUNTIF('Master list(no salts, metals)'!S1059,"&lt;=1"),IF(COUNTIF('Master list(no salts, metals)'!$K1059:$Y1059, "#N/A")=14,TRUE,FALSE))</f>
        <v>0</v>
      </c>
      <c r="T1060" t="b">
        <f>AND(COUNTIF('Master list(no salts, metals)'!T1059,"&lt;=1"),IF(COUNTIF('Master list(no salts, metals)'!$K1059:$Y1059, "#N/A")=14,TRUE,FALSE))</f>
        <v>0</v>
      </c>
      <c r="U1060" t="b">
        <f>AND(COUNTIF('Master list(no salts, metals)'!U1059,"&lt;=1"),IF(COUNTIF('Master list(no salts, metals)'!$K1059:$Y1059, "#N/A")=14,TRUE,FALSE))</f>
        <v>0</v>
      </c>
      <c r="V1060" t="b">
        <f>AND(COUNTIF('Master list(no salts, metals)'!V1059,"&lt;=1"),IF(COUNTIF('Master list(no salts, metals)'!$K1059:$Y1059, "#N/A")=14,TRUE,FALSE))</f>
        <v>0</v>
      </c>
      <c r="W1060" t="b">
        <f>AND(COUNTIF('Master list(no salts, metals)'!W1059,"&lt;=1"),IF(COUNTIF('Master list(no salts, metals)'!$K1059:$Y1059, "#N/A")=14,TRUE,FALSE))</f>
        <v>0</v>
      </c>
      <c r="X1060" t="b">
        <f>AND(COUNTIF('Master list(no salts, metals)'!X1059,"&lt;=1"),IF(COUNTIF('Master list(no salts, metals)'!$K1059:$Y1059, "#N/A")=14,TRUE,FALSE))</f>
        <v>0</v>
      </c>
      <c r="Y1060" t="b">
        <f>AND(COUNTIF('Master list(no salts, metals)'!Y1059,"&lt;=1"),IF(COUNTIF('Master list(no salts, metals)'!$K1059:$Y1059, "#N/A")=14,TRUE,FALSE))</f>
        <v>0</v>
      </c>
    </row>
    <row r="1061" spans="11:25" x14ac:dyDescent="0.25">
      <c r="K1061" t="b">
        <f>AND(COUNTIF('Master list(no salts, metals)'!K1060,"&lt;=1"),IF(COUNTIF('Master list(no salts, metals)'!$K1060:$Y1060, "#N/A")=14,TRUE,FALSE))</f>
        <v>0</v>
      </c>
      <c r="L1061" t="b">
        <f>AND(COUNTIF('Master list(no salts, metals)'!L1060,"&lt;=1"),IF(COUNTIF('Master list(no salts, metals)'!$K1060:$Y1060, "#N/A")=14,TRUE,FALSE))</f>
        <v>0</v>
      </c>
      <c r="M1061" t="b">
        <f>AND(COUNTIF('Master list(no salts, metals)'!M1060,"&lt;=1"),IF(COUNTIF('Master list(no salts, metals)'!$K1060:$Y1060, "#N/A")=14,TRUE,FALSE))</f>
        <v>0</v>
      </c>
      <c r="N1061" t="b">
        <f>AND(COUNTIF('Master list(no salts, metals)'!N1060,"&lt;=1"),IF(COUNTIF('Master list(no salts, metals)'!$K1060:$Y1060, "#N/A")=14,TRUE,FALSE))</f>
        <v>0</v>
      </c>
      <c r="O1061" t="b">
        <f>AND(COUNTIF('Master list(no salts, metals)'!O1060,"&lt;=1"),IF(COUNTIF('Master list(no salts, metals)'!$K1060:$Y1060, "#N/A")=14,TRUE,FALSE))</f>
        <v>0</v>
      </c>
      <c r="P1061" t="b">
        <f>AND(COUNTIF('Master list(no salts, metals)'!P1060,"&lt;=1"),IF(COUNTIF('Master list(no salts, metals)'!$K1060:$Y1060, "#N/A")=14,TRUE,FALSE))</f>
        <v>0</v>
      </c>
      <c r="Q1061" t="b">
        <f>AND(COUNTIF('Master list(no salts, metals)'!Q1060,"&lt;=1"),IF(COUNTIF('Master list(no salts, metals)'!$K1060:$Y1060, "#N/A")=14,TRUE,FALSE))</f>
        <v>0</v>
      </c>
      <c r="R1061" t="b">
        <f>AND(COUNTIF('Master list(no salts, metals)'!R1060,"&lt;=1"),IF(COUNTIF('Master list(no salts, metals)'!$K1060:$Y1060, "#N/A")=14,TRUE,FALSE))</f>
        <v>0</v>
      </c>
      <c r="S1061" t="b">
        <f>AND(COUNTIF('Master list(no salts, metals)'!S1060,"&lt;=1"),IF(COUNTIF('Master list(no salts, metals)'!$K1060:$Y1060, "#N/A")=14,TRUE,FALSE))</f>
        <v>0</v>
      </c>
      <c r="T1061" t="b">
        <f>AND(COUNTIF('Master list(no salts, metals)'!T1060,"&lt;=1"),IF(COUNTIF('Master list(no salts, metals)'!$K1060:$Y1060, "#N/A")=14,TRUE,FALSE))</f>
        <v>0</v>
      </c>
      <c r="U1061" t="b">
        <f>AND(COUNTIF('Master list(no salts, metals)'!U1060,"&lt;=1"),IF(COUNTIF('Master list(no salts, metals)'!$K1060:$Y1060, "#N/A")=14,TRUE,FALSE))</f>
        <v>0</v>
      </c>
      <c r="V1061" t="b">
        <f>AND(COUNTIF('Master list(no salts, metals)'!V1060,"&lt;=1"),IF(COUNTIF('Master list(no salts, metals)'!$K1060:$Y1060, "#N/A")=14,TRUE,FALSE))</f>
        <v>0</v>
      </c>
      <c r="W1061" t="b">
        <f>AND(COUNTIF('Master list(no salts, metals)'!W1060,"&lt;=1"),IF(COUNTIF('Master list(no salts, metals)'!$K1060:$Y1060, "#N/A")=14,TRUE,FALSE))</f>
        <v>0</v>
      </c>
      <c r="X1061" t="b">
        <f>AND(COUNTIF('Master list(no salts, metals)'!X1060,"&lt;=1"),IF(COUNTIF('Master list(no salts, metals)'!$K1060:$Y1060, "#N/A")=14,TRUE,FALSE))</f>
        <v>0</v>
      </c>
      <c r="Y1061" t="b">
        <f>AND(COUNTIF('Master list(no salts, metals)'!Y1060,"&lt;=1"),IF(COUNTIF('Master list(no salts, metals)'!$K1060:$Y1060, "#N/A")=14,TRUE,FALSE))</f>
        <v>0</v>
      </c>
    </row>
    <row r="1062" spans="11:25" x14ac:dyDescent="0.25">
      <c r="K1062" t="b">
        <f>AND(COUNTIF('Master list(no salts, metals)'!K1061,"&lt;=1"),IF(COUNTIF('Master list(no salts, metals)'!$K1061:$Y1061, "#N/A")=14,TRUE,FALSE))</f>
        <v>0</v>
      </c>
      <c r="L1062" t="b">
        <f>AND(COUNTIF('Master list(no salts, metals)'!L1061,"&lt;=1"),IF(COUNTIF('Master list(no salts, metals)'!$K1061:$Y1061, "#N/A")=14,TRUE,FALSE))</f>
        <v>0</v>
      </c>
      <c r="M1062" t="b">
        <f>AND(COUNTIF('Master list(no salts, metals)'!M1061,"&lt;=1"),IF(COUNTIF('Master list(no salts, metals)'!$K1061:$Y1061, "#N/A")=14,TRUE,FALSE))</f>
        <v>0</v>
      </c>
      <c r="N1062" t="b">
        <f>AND(COUNTIF('Master list(no salts, metals)'!N1061,"&lt;=1"),IF(COUNTIF('Master list(no salts, metals)'!$K1061:$Y1061, "#N/A")=14,TRUE,FALSE))</f>
        <v>0</v>
      </c>
      <c r="O1062" t="b">
        <f>AND(COUNTIF('Master list(no salts, metals)'!O1061,"&lt;=1"),IF(COUNTIF('Master list(no salts, metals)'!$K1061:$Y1061, "#N/A")=14,TRUE,FALSE))</f>
        <v>0</v>
      </c>
      <c r="P1062" t="b">
        <f>AND(COUNTIF('Master list(no salts, metals)'!P1061,"&lt;=1"),IF(COUNTIF('Master list(no salts, metals)'!$K1061:$Y1061, "#N/A")=14,TRUE,FALSE))</f>
        <v>0</v>
      </c>
      <c r="Q1062" t="b">
        <f>AND(COUNTIF('Master list(no salts, metals)'!Q1061,"&lt;=1"),IF(COUNTIF('Master list(no salts, metals)'!$K1061:$Y1061, "#N/A")=14,TRUE,FALSE))</f>
        <v>0</v>
      </c>
      <c r="R1062" t="b">
        <f>AND(COUNTIF('Master list(no salts, metals)'!R1061,"&lt;=1"),IF(COUNTIF('Master list(no salts, metals)'!$K1061:$Y1061, "#N/A")=14,TRUE,FALSE))</f>
        <v>0</v>
      </c>
      <c r="S1062" t="b">
        <f>AND(COUNTIF('Master list(no salts, metals)'!S1061,"&lt;=1"),IF(COUNTIF('Master list(no salts, metals)'!$K1061:$Y1061, "#N/A")=14,TRUE,FALSE))</f>
        <v>0</v>
      </c>
      <c r="T1062" t="b">
        <f>AND(COUNTIF('Master list(no salts, metals)'!T1061,"&lt;=1"),IF(COUNTIF('Master list(no salts, metals)'!$K1061:$Y1061, "#N/A")=14,TRUE,FALSE))</f>
        <v>0</v>
      </c>
      <c r="U1062" t="b">
        <f>AND(COUNTIF('Master list(no salts, metals)'!U1061,"&lt;=1"),IF(COUNTIF('Master list(no salts, metals)'!$K1061:$Y1061, "#N/A")=14,TRUE,FALSE))</f>
        <v>0</v>
      </c>
      <c r="V1062" t="b">
        <f>AND(COUNTIF('Master list(no salts, metals)'!V1061,"&lt;=1"),IF(COUNTIF('Master list(no salts, metals)'!$K1061:$Y1061, "#N/A")=14,TRUE,FALSE))</f>
        <v>0</v>
      </c>
      <c r="W1062" t="b">
        <f>AND(COUNTIF('Master list(no salts, metals)'!W1061,"&lt;=1"),IF(COUNTIF('Master list(no salts, metals)'!$K1061:$Y1061, "#N/A")=14,TRUE,FALSE))</f>
        <v>0</v>
      </c>
      <c r="X1062" t="b">
        <f>AND(COUNTIF('Master list(no salts, metals)'!X1061,"&lt;=1"),IF(COUNTIF('Master list(no salts, metals)'!$K1061:$Y1061, "#N/A")=14,TRUE,FALSE))</f>
        <v>0</v>
      </c>
      <c r="Y1062" t="b">
        <f>AND(COUNTIF('Master list(no salts, metals)'!Y1061,"&lt;=1"),IF(COUNTIF('Master list(no salts, metals)'!$K1061:$Y1061, "#N/A")=14,TRUE,FALSE))</f>
        <v>0</v>
      </c>
    </row>
    <row r="1063" spans="11:25" x14ac:dyDescent="0.25">
      <c r="K1063" t="b">
        <f>AND(COUNTIF('Master list(no salts, metals)'!K1062,"&lt;=1"),IF(COUNTIF('Master list(no salts, metals)'!$K1062:$Y1062, "#N/A")=14,TRUE,FALSE))</f>
        <v>0</v>
      </c>
      <c r="L1063" t="b">
        <f>AND(COUNTIF('Master list(no salts, metals)'!L1062,"&lt;=1"),IF(COUNTIF('Master list(no salts, metals)'!$K1062:$Y1062, "#N/A")=14,TRUE,FALSE))</f>
        <v>0</v>
      </c>
      <c r="M1063" t="b">
        <f>AND(COUNTIF('Master list(no salts, metals)'!M1062,"&lt;=1"),IF(COUNTIF('Master list(no salts, metals)'!$K1062:$Y1062, "#N/A")=14,TRUE,FALSE))</f>
        <v>0</v>
      </c>
      <c r="N1063" t="b">
        <f>AND(COUNTIF('Master list(no salts, metals)'!N1062,"&lt;=1"),IF(COUNTIF('Master list(no salts, metals)'!$K1062:$Y1062, "#N/A")=14,TRUE,FALSE))</f>
        <v>0</v>
      </c>
      <c r="O1063" t="b">
        <f>AND(COUNTIF('Master list(no salts, metals)'!O1062,"&lt;=1"),IF(COUNTIF('Master list(no salts, metals)'!$K1062:$Y1062, "#N/A")=14,TRUE,FALSE))</f>
        <v>0</v>
      </c>
      <c r="P1063" t="b">
        <f>AND(COUNTIF('Master list(no salts, metals)'!P1062,"&lt;=1"),IF(COUNTIF('Master list(no salts, metals)'!$K1062:$Y1062, "#N/A")=14,TRUE,FALSE))</f>
        <v>0</v>
      </c>
      <c r="Q1063" t="b">
        <f>AND(COUNTIF('Master list(no salts, metals)'!Q1062,"&lt;=1"),IF(COUNTIF('Master list(no salts, metals)'!$K1062:$Y1062, "#N/A")=14,TRUE,FALSE))</f>
        <v>0</v>
      </c>
      <c r="R1063" t="b">
        <f>AND(COUNTIF('Master list(no salts, metals)'!R1062,"&lt;=1"),IF(COUNTIF('Master list(no salts, metals)'!$K1062:$Y1062, "#N/A")=14,TRUE,FALSE))</f>
        <v>0</v>
      </c>
      <c r="S1063" t="b">
        <f>AND(COUNTIF('Master list(no salts, metals)'!S1062,"&lt;=1"),IF(COUNTIF('Master list(no salts, metals)'!$K1062:$Y1062, "#N/A")=14,TRUE,FALSE))</f>
        <v>0</v>
      </c>
      <c r="T1063" t="b">
        <f>AND(COUNTIF('Master list(no salts, metals)'!T1062,"&lt;=1"),IF(COUNTIF('Master list(no salts, metals)'!$K1062:$Y1062, "#N/A")=14,TRUE,FALSE))</f>
        <v>0</v>
      </c>
      <c r="U1063" t="b">
        <f>AND(COUNTIF('Master list(no salts, metals)'!U1062,"&lt;=1"),IF(COUNTIF('Master list(no salts, metals)'!$K1062:$Y1062, "#N/A")=14,TRUE,FALSE))</f>
        <v>0</v>
      </c>
      <c r="V1063" t="b">
        <f>AND(COUNTIF('Master list(no salts, metals)'!V1062,"&lt;=1"),IF(COUNTIF('Master list(no salts, metals)'!$K1062:$Y1062, "#N/A")=14,TRUE,FALSE))</f>
        <v>0</v>
      </c>
      <c r="W1063" t="b">
        <f>AND(COUNTIF('Master list(no salts, metals)'!W1062,"&lt;=1"),IF(COUNTIF('Master list(no salts, metals)'!$K1062:$Y1062, "#N/A")=14,TRUE,FALSE))</f>
        <v>0</v>
      </c>
      <c r="X1063" t="b">
        <f>AND(COUNTIF('Master list(no salts, metals)'!X1062,"&lt;=1"),IF(COUNTIF('Master list(no salts, metals)'!$K1062:$Y1062, "#N/A")=14,TRUE,FALSE))</f>
        <v>0</v>
      </c>
      <c r="Y1063" t="b">
        <f>AND(COUNTIF('Master list(no salts, metals)'!Y1062,"&lt;=1"),IF(COUNTIF('Master list(no salts, metals)'!$K1062:$Y1062, "#N/A")=14,TRUE,FALSE))</f>
        <v>0</v>
      </c>
    </row>
    <row r="1064" spans="11:25" x14ac:dyDescent="0.25">
      <c r="K1064" t="b">
        <f>AND(COUNTIF('Master list(no salts, metals)'!K1063,"&lt;=1"),IF(COUNTIF('Master list(no salts, metals)'!$K1063:$Y1063, "#N/A")=14,TRUE,FALSE))</f>
        <v>0</v>
      </c>
      <c r="L1064" t="b">
        <f>AND(COUNTIF('Master list(no salts, metals)'!L1063,"&lt;=1"),IF(COUNTIF('Master list(no salts, metals)'!$K1063:$Y1063, "#N/A")=14,TRUE,FALSE))</f>
        <v>0</v>
      </c>
      <c r="M1064" t="b">
        <f>AND(COUNTIF('Master list(no salts, metals)'!M1063,"&lt;=1"),IF(COUNTIF('Master list(no salts, metals)'!$K1063:$Y1063, "#N/A")=14,TRUE,FALSE))</f>
        <v>0</v>
      </c>
      <c r="N1064" t="b">
        <f>AND(COUNTIF('Master list(no salts, metals)'!N1063,"&lt;=1"),IF(COUNTIF('Master list(no salts, metals)'!$K1063:$Y1063, "#N/A")=14,TRUE,FALSE))</f>
        <v>0</v>
      </c>
      <c r="O1064" t="b">
        <f>AND(COUNTIF('Master list(no salts, metals)'!O1063,"&lt;=1"),IF(COUNTIF('Master list(no salts, metals)'!$K1063:$Y1063, "#N/A")=14,TRUE,FALSE))</f>
        <v>0</v>
      </c>
      <c r="P1064" t="b">
        <f>AND(COUNTIF('Master list(no salts, metals)'!P1063,"&lt;=1"),IF(COUNTIF('Master list(no salts, metals)'!$K1063:$Y1063, "#N/A")=14,TRUE,FALSE))</f>
        <v>0</v>
      </c>
      <c r="Q1064" t="b">
        <f>AND(COUNTIF('Master list(no salts, metals)'!Q1063,"&lt;=1"),IF(COUNTIF('Master list(no salts, metals)'!$K1063:$Y1063, "#N/A")=14,TRUE,FALSE))</f>
        <v>0</v>
      </c>
      <c r="R1064" t="b">
        <f>AND(COUNTIF('Master list(no salts, metals)'!R1063,"&lt;=1"),IF(COUNTIF('Master list(no salts, metals)'!$K1063:$Y1063, "#N/A")=14,TRUE,FALSE))</f>
        <v>0</v>
      </c>
      <c r="S1064" t="b">
        <f>AND(COUNTIF('Master list(no salts, metals)'!S1063,"&lt;=1"),IF(COUNTIF('Master list(no salts, metals)'!$K1063:$Y1063, "#N/A")=14,TRUE,FALSE))</f>
        <v>0</v>
      </c>
      <c r="T1064" t="b">
        <f>AND(COUNTIF('Master list(no salts, metals)'!T1063,"&lt;=1"),IF(COUNTIF('Master list(no salts, metals)'!$K1063:$Y1063, "#N/A")=14,TRUE,FALSE))</f>
        <v>0</v>
      </c>
      <c r="U1064" t="b">
        <f>AND(COUNTIF('Master list(no salts, metals)'!U1063,"&lt;=1"),IF(COUNTIF('Master list(no salts, metals)'!$K1063:$Y1063, "#N/A")=14,TRUE,FALSE))</f>
        <v>0</v>
      </c>
      <c r="V1064" t="b">
        <f>AND(COUNTIF('Master list(no salts, metals)'!V1063,"&lt;=1"),IF(COUNTIF('Master list(no salts, metals)'!$K1063:$Y1063, "#N/A")=14,TRUE,FALSE))</f>
        <v>0</v>
      </c>
      <c r="W1064" t="b">
        <f>AND(COUNTIF('Master list(no salts, metals)'!W1063,"&lt;=1"),IF(COUNTIF('Master list(no salts, metals)'!$K1063:$Y1063, "#N/A")=14,TRUE,FALSE))</f>
        <v>1</v>
      </c>
      <c r="X1064" t="b">
        <f>AND(COUNTIF('Master list(no salts, metals)'!X1063,"&lt;=1"),IF(COUNTIF('Master list(no salts, metals)'!$K1063:$Y1063, "#N/A")=14,TRUE,FALSE))</f>
        <v>0</v>
      </c>
      <c r="Y1064" t="b">
        <f>AND(COUNTIF('Master list(no salts, metals)'!Y1063,"&lt;=1"),IF(COUNTIF('Master list(no salts, metals)'!$K1063:$Y1063, "#N/A")=14,TRUE,FALSE))</f>
        <v>0</v>
      </c>
    </row>
    <row r="1065" spans="11:25" x14ac:dyDescent="0.25">
      <c r="K1065" t="b">
        <f>AND(COUNTIF('Master list(no salts, metals)'!K1064,"&lt;=1"),IF(COUNTIF('Master list(no salts, metals)'!$K1064:$Y1064, "#N/A")=14,TRUE,FALSE))</f>
        <v>0</v>
      </c>
      <c r="L1065" t="b">
        <f>AND(COUNTIF('Master list(no salts, metals)'!L1064,"&lt;=1"),IF(COUNTIF('Master list(no salts, metals)'!$K1064:$Y1064, "#N/A")=14,TRUE,FALSE))</f>
        <v>0</v>
      </c>
      <c r="M1065" t="b">
        <f>AND(COUNTIF('Master list(no salts, metals)'!M1064,"&lt;=1"),IF(COUNTIF('Master list(no salts, metals)'!$K1064:$Y1064, "#N/A")=14,TRUE,FALSE))</f>
        <v>0</v>
      </c>
      <c r="N1065" t="b">
        <f>AND(COUNTIF('Master list(no salts, metals)'!N1064,"&lt;=1"),IF(COUNTIF('Master list(no salts, metals)'!$K1064:$Y1064, "#N/A")=14,TRUE,FALSE))</f>
        <v>0</v>
      </c>
      <c r="O1065" t="b">
        <f>AND(COUNTIF('Master list(no salts, metals)'!O1064,"&lt;=1"),IF(COUNTIF('Master list(no salts, metals)'!$K1064:$Y1064, "#N/A")=14,TRUE,FALSE))</f>
        <v>0</v>
      </c>
      <c r="P1065" t="b">
        <f>AND(COUNTIF('Master list(no salts, metals)'!P1064,"&lt;=1"),IF(COUNTIF('Master list(no salts, metals)'!$K1064:$Y1064, "#N/A")=14,TRUE,FALSE))</f>
        <v>0</v>
      </c>
      <c r="Q1065" t="b">
        <f>AND(COUNTIF('Master list(no salts, metals)'!Q1064,"&lt;=1"),IF(COUNTIF('Master list(no salts, metals)'!$K1064:$Y1064, "#N/A")=14,TRUE,FALSE))</f>
        <v>0</v>
      </c>
      <c r="R1065" t="b">
        <f>AND(COUNTIF('Master list(no salts, metals)'!R1064,"&lt;=1"),IF(COUNTIF('Master list(no salts, metals)'!$K1064:$Y1064, "#N/A")=14,TRUE,FALSE))</f>
        <v>0</v>
      </c>
      <c r="S1065" t="b">
        <f>AND(COUNTIF('Master list(no salts, metals)'!S1064,"&lt;=1"),IF(COUNTIF('Master list(no salts, metals)'!$K1064:$Y1064, "#N/A")=14,TRUE,FALSE))</f>
        <v>0</v>
      </c>
      <c r="T1065" t="b">
        <f>AND(COUNTIF('Master list(no salts, metals)'!T1064,"&lt;=1"),IF(COUNTIF('Master list(no salts, metals)'!$K1064:$Y1064, "#N/A")=14,TRUE,FALSE))</f>
        <v>0</v>
      </c>
      <c r="U1065" t="b">
        <f>AND(COUNTIF('Master list(no salts, metals)'!U1064,"&lt;=1"),IF(COUNTIF('Master list(no salts, metals)'!$K1064:$Y1064, "#N/A")=14,TRUE,FALSE))</f>
        <v>0</v>
      </c>
      <c r="V1065" t="b">
        <f>AND(COUNTIF('Master list(no salts, metals)'!V1064,"&lt;=1"),IF(COUNTIF('Master list(no salts, metals)'!$K1064:$Y1064, "#N/A")=14,TRUE,FALSE))</f>
        <v>0</v>
      </c>
      <c r="W1065" t="b">
        <f>AND(COUNTIF('Master list(no salts, metals)'!W1064,"&lt;=1"),IF(COUNTIF('Master list(no salts, metals)'!$K1064:$Y1064, "#N/A")=14,TRUE,FALSE))</f>
        <v>1</v>
      </c>
      <c r="X1065" t="b">
        <f>AND(COUNTIF('Master list(no salts, metals)'!X1064,"&lt;=1"),IF(COUNTIF('Master list(no salts, metals)'!$K1064:$Y1064, "#N/A")=14,TRUE,FALSE))</f>
        <v>0</v>
      </c>
      <c r="Y1065" t="b">
        <f>AND(COUNTIF('Master list(no salts, metals)'!Y1064,"&lt;=1"),IF(COUNTIF('Master list(no salts, metals)'!$K1064:$Y1064, "#N/A")=14,TRUE,FALSE))</f>
        <v>0</v>
      </c>
    </row>
    <row r="1066" spans="11:25" x14ac:dyDescent="0.25">
      <c r="K1066" t="b">
        <f>AND(COUNTIF('Master list(no salts, metals)'!K1065,"&lt;=1"),IF(COUNTIF('Master list(no salts, metals)'!$K1065:$Y1065, "#N/A")=14,TRUE,FALSE))</f>
        <v>0</v>
      </c>
      <c r="L1066" t="b">
        <f>AND(COUNTIF('Master list(no salts, metals)'!L1065,"&lt;=1"),IF(COUNTIF('Master list(no salts, metals)'!$K1065:$Y1065, "#N/A")=14,TRUE,FALSE))</f>
        <v>0</v>
      </c>
      <c r="M1066" t="b">
        <f>AND(COUNTIF('Master list(no salts, metals)'!M1065,"&lt;=1"),IF(COUNTIF('Master list(no salts, metals)'!$K1065:$Y1065, "#N/A")=14,TRUE,FALSE))</f>
        <v>0</v>
      </c>
      <c r="N1066" t="b">
        <f>AND(COUNTIF('Master list(no salts, metals)'!N1065,"&lt;=1"),IF(COUNTIF('Master list(no salts, metals)'!$K1065:$Y1065, "#N/A")=14,TRUE,FALSE))</f>
        <v>0</v>
      </c>
      <c r="O1066" t="b">
        <f>AND(COUNTIF('Master list(no salts, metals)'!O1065,"&lt;=1"),IF(COUNTIF('Master list(no salts, metals)'!$K1065:$Y1065, "#N/A")=14,TRUE,FALSE))</f>
        <v>0</v>
      </c>
      <c r="P1066" t="b">
        <f>AND(COUNTIF('Master list(no salts, metals)'!P1065,"&lt;=1"),IF(COUNTIF('Master list(no salts, metals)'!$K1065:$Y1065, "#N/A")=14,TRUE,FALSE))</f>
        <v>0</v>
      </c>
      <c r="Q1066" t="b">
        <f>AND(COUNTIF('Master list(no salts, metals)'!Q1065,"&lt;=1"),IF(COUNTIF('Master list(no salts, metals)'!$K1065:$Y1065, "#N/A")=14,TRUE,FALSE))</f>
        <v>0</v>
      </c>
      <c r="R1066" t="b">
        <f>AND(COUNTIF('Master list(no salts, metals)'!R1065,"&lt;=1"),IF(COUNTIF('Master list(no salts, metals)'!$K1065:$Y1065, "#N/A")=14,TRUE,FALSE))</f>
        <v>0</v>
      </c>
      <c r="S1066" t="b">
        <f>AND(COUNTIF('Master list(no salts, metals)'!S1065,"&lt;=1"),IF(COUNTIF('Master list(no salts, metals)'!$K1065:$Y1065, "#N/A")=14,TRUE,FALSE))</f>
        <v>0</v>
      </c>
      <c r="T1066" t="b">
        <f>AND(COUNTIF('Master list(no salts, metals)'!T1065,"&lt;=1"),IF(COUNTIF('Master list(no salts, metals)'!$K1065:$Y1065, "#N/A")=14,TRUE,FALSE))</f>
        <v>0</v>
      </c>
      <c r="U1066" t="b">
        <f>AND(COUNTIF('Master list(no salts, metals)'!U1065,"&lt;=1"),IF(COUNTIF('Master list(no salts, metals)'!$K1065:$Y1065, "#N/A")=14,TRUE,FALSE))</f>
        <v>0</v>
      </c>
      <c r="V1066" t="b">
        <f>AND(COUNTIF('Master list(no salts, metals)'!V1065,"&lt;=1"),IF(COUNTIF('Master list(no salts, metals)'!$K1065:$Y1065, "#N/A")=14,TRUE,FALSE))</f>
        <v>0</v>
      </c>
      <c r="W1066" t="b">
        <f>AND(COUNTIF('Master list(no salts, metals)'!W1065,"&lt;=1"),IF(COUNTIF('Master list(no salts, metals)'!$K1065:$Y1065, "#N/A")=14,TRUE,FALSE))</f>
        <v>0</v>
      </c>
      <c r="X1066" t="b">
        <f>AND(COUNTIF('Master list(no salts, metals)'!X1065,"&lt;=1"),IF(COUNTIF('Master list(no salts, metals)'!$K1065:$Y1065, "#N/A")=14,TRUE,FALSE))</f>
        <v>0</v>
      </c>
      <c r="Y1066" t="b">
        <f>AND(COUNTIF('Master list(no salts, metals)'!Y1065,"&lt;=1"),IF(COUNTIF('Master list(no salts, metals)'!$K1065:$Y1065, "#N/A")=14,TRUE,FALSE))</f>
        <v>0</v>
      </c>
    </row>
    <row r="1067" spans="11:25" x14ac:dyDescent="0.25">
      <c r="K1067" t="b">
        <f>AND(COUNTIF('Master list(no salts, metals)'!K1066,"&lt;=1"),IF(COUNTIF('Master list(no salts, metals)'!$K1066:$Y1066, "#N/A")=14,TRUE,FALSE))</f>
        <v>1</v>
      </c>
      <c r="L1067" t="b">
        <f>AND(COUNTIF('Master list(no salts, metals)'!L1066,"&lt;=1"),IF(COUNTIF('Master list(no salts, metals)'!$K1066:$Y1066, "#N/A")=14,TRUE,FALSE))</f>
        <v>0</v>
      </c>
      <c r="M1067" t="b">
        <f>AND(COUNTIF('Master list(no salts, metals)'!M1066,"&lt;=1"),IF(COUNTIF('Master list(no salts, metals)'!$K1066:$Y1066, "#N/A")=14,TRUE,FALSE))</f>
        <v>0</v>
      </c>
      <c r="N1067" t="b">
        <f>AND(COUNTIF('Master list(no salts, metals)'!N1066,"&lt;=1"),IF(COUNTIF('Master list(no salts, metals)'!$K1066:$Y1066, "#N/A")=14,TRUE,FALSE))</f>
        <v>0</v>
      </c>
      <c r="O1067" t="b">
        <f>AND(COUNTIF('Master list(no salts, metals)'!O1066,"&lt;=1"),IF(COUNTIF('Master list(no salts, metals)'!$K1066:$Y1066, "#N/A")=14,TRUE,FALSE))</f>
        <v>0</v>
      </c>
      <c r="P1067" t="b">
        <f>AND(COUNTIF('Master list(no salts, metals)'!P1066,"&lt;=1"),IF(COUNTIF('Master list(no salts, metals)'!$K1066:$Y1066, "#N/A")=14,TRUE,FALSE))</f>
        <v>0</v>
      </c>
      <c r="Q1067" t="b">
        <f>AND(COUNTIF('Master list(no salts, metals)'!Q1066,"&lt;=1"),IF(COUNTIF('Master list(no salts, metals)'!$K1066:$Y1066, "#N/A")=14,TRUE,FALSE))</f>
        <v>0</v>
      </c>
      <c r="R1067" t="b">
        <f>AND(COUNTIF('Master list(no salts, metals)'!R1066,"&lt;=1"),IF(COUNTIF('Master list(no salts, metals)'!$K1066:$Y1066, "#N/A")=14,TRUE,FALSE))</f>
        <v>0</v>
      </c>
      <c r="S1067" t="b">
        <f>AND(COUNTIF('Master list(no salts, metals)'!S1066,"&lt;=1"),IF(COUNTIF('Master list(no salts, metals)'!$K1066:$Y1066, "#N/A")=14,TRUE,FALSE))</f>
        <v>0</v>
      </c>
      <c r="T1067" t="b">
        <f>AND(COUNTIF('Master list(no salts, metals)'!T1066,"&lt;=1"),IF(COUNTIF('Master list(no salts, metals)'!$K1066:$Y1066, "#N/A")=14,TRUE,FALSE))</f>
        <v>0</v>
      </c>
      <c r="U1067" t="b">
        <f>AND(COUNTIF('Master list(no salts, metals)'!U1066,"&lt;=1"),IF(COUNTIF('Master list(no salts, metals)'!$K1066:$Y1066, "#N/A")=14,TRUE,FALSE))</f>
        <v>0</v>
      </c>
      <c r="V1067" t="b">
        <f>AND(COUNTIF('Master list(no salts, metals)'!V1066,"&lt;=1"),IF(COUNTIF('Master list(no salts, metals)'!$K1066:$Y1066, "#N/A")=14,TRUE,FALSE))</f>
        <v>0</v>
      </c>
      <c r="W1067" t="b">
        <f>AND(COUNTIF('Master list(no salts, metals)'!W1066,"&lt;=1"),IF(COUNTIF('Master list(no salts, metals)'!$K1066:$Y1066, "#N/A")=14,TRUE,FALSE))</f>
        <v>0</v>
      </c>
      <c r="X1067" t="b">
        <f>AND(COUNTIF('Master list(no salts, metals)'!X1066,"&lt;=1"),IF(COUNTIF('Master list(no salts, metals)'!$K1066:$Y1066, "#N/A")=14,TRUE,FALSE))</f>
        <v>0</v>
      </c>
      <c r="Y1067" t="b">
        <f>AND(COUNTIF('Master list(no salts, metals)'!Y1066,"&lt;=1"),IF(COUNTIF('Master list(no salts, metals)'!$K1066:$Y1066, "#N/A")=14,TRUE,FALSE))</f>
        <v>0</v>
      </c>
    </row>
    <row r="1068" spans="11:25" x14ac:dyDescent="0.25">
      <c r="K1068" t="b">
        <f>AND(COUNTIF('Master list(no salts, metals)'!K1067,"&lt;=1"),IF(COUNTIF('Master list(no salts, metals)'!$K1067:$Y1067, "#N/A")=14,TRUE,FALSE))</f>
        <v>0</v>
      </c>
      <c r="L1068" t="b">
        <f>AND(COUNTIF('Master list(no salts, metals)'!L1067,"&lt;=1"),IF(COUNTIF('Master list(no salts, metals)'!$K1067:$Y1067, "#N/A")=14,TRUE,FALSE))</f>
        <v>0</v>
      </c>
      <c r="M1068" t="b">
        <f>AND(COUNTIF('Master list(no salts, metals)'!M1067,"&lt;=1"),IF(COUNTIF('Master list(no salts, metals)'!$K1067:$Y1067, "#N/A")=14,TRUE,FALSE))</f>
        <v>0</v>
      </c>
      <c r="N1068" t="b">
        <f>AND(COUNTIF('Master list(no salts, metals)'!N1067,"&lt;=1"),IF(COUNTIF('Master list(no salts, metals)'!$K1067:$Y1067, "#N/A")=14,TRUE,FALSE))</f>
        <v>0</v>
      </c>
      <c r="O1068" t="b">
        <f>AND(COUNTIF('Master list(no salts, metals)'!O1067,"&lt;=1"),IF(COUNTIF('Master list(no salts, metals)'!$K1067:$Y1067, "#N/A")=14,TRUE,FALSE))</f>
        <v>0</v>
      </c>
      <c r="P1068" t="b">
        <f>AND(COUNTIF('Master list(no salts, metals)'!P1067,"&lt;=1"),IF(COUNTIF('Master list(no salts, metals)'!$K1067:$Y1067, "#N/A")=14,TRUE,FALSE))</f>
        <v>0</v>
      </c>
      <c r="Q1068" t="b">
        <f>AND(COUNTIF('Master list(no salts, metals)'!Q1067,"&lt;=1"),IF(COUNTIF('Master list(no salts, metals)'!$K1067:$Y1067, "#N/A")=14,TRUE,FALSE))</f>
        <v>0</v>
      </c>
      <c r="R1068" t="b">
        <f>AND(COUNTIF('Master list(no salts, metals)'!R1067,"&lt;=1"),IF(COUNTIF('Master list(no salts, metals)'!$K1067:$Y1067, "#N/A")=14,TRUE,FALSE))</f>
        <v>0</v>
      </c>
      <c r="S1068" t="b">
        <f>AND(COUNTIF('Master list(no salts, metals)'!S1067,"&lt;=1"),IF(COUNTIF('Master list(no salts, metals)'!$K1067:$Y1067, "#N/A")=14,TRUE,FALSE))</f>
        <v>0</v>
      </c>
      <c r="T1068" t="b">
        <f>AND(COUNTIF('Master list(no salts, metals)'!T1067,"&lt;=1"),IF(COUNTIF('Master list(no salts, metals)'!$K1067:$Y1067, "#N/A")=14,TRUE,FALSE))</f>
        <v>0</v>
      </c>
      <c r="U1068" t="b">
        <f>AND(COUNTIF('Master list(no salts, metals)'!U1067,"&lt;=1"),IF(COUNTIF('Master list(no salts, metals)'!$K1067:$Y1067, "#N/A")=14,TRUE,FALSE))</f>
        <v>0</v>
      </c>
      <c r="V1068" t="b">
        <f>AND(COUNTIF('Master list(no salts, metals)'!V1067,"&lt;=1"),IF(COUNTIF('Master list(no salts, metals)'!$K1067:$Y1067, "#N/A")=14,TRUE,FALSE))</f>
        <v>0</v>
      </c>
      <c r="W1068" t="b">
        <f>AND(COUNTIF('Master list(no salts, metals)'!W1067,"&lt;=1"),IF(COUNTIF('Master list(no salts, metals)'!$K1067:$Y1067, "#N/A")=14,TRUE,FALSE))</f>
        <v>0</v>
      </c>
      <c r="X1068" t="b">
        <f>AND(COUNTIF('Master list(no salts, metals)'!X1067,"&lt;=1"),IF(COUNTIF('Master list(no salts, metals)'!$K1067:$Y1067, "#N/A")=14,TRUE,FALSE))</f>
        <v>1</v>
      </c>
      <c r="Y1068" t="b">
        <f>AND(COUNTIF('Master list(no salts, metals)'!Y1067,"&lt;=1"),IF(COUNTIF('Master list(no salts, metals)'!$K1067:$Y1067, "#N/A")=14,TRUE,FALSE))</f>
        <v>0</v>
      </c>
    </row>
    <row r="1069" spans="11:25" x14ac:dyDescent="0.25">
      <c r="K1069" t="b">
        <f>AND(COUNTIF('Master list(no salts, metals)'!K1068,"&lt;=1"),IF(COUNTIF('Master list(no salts, metals)'!$K1068:$Y1068, "#N/A")=14,TRUE,FALSE))</f>
        <v>0</v>
      </c>
      <c r="L1069" t="b">
        <f>AND(COUNTIF('Master list(no salts, metals)'!L1068,"&lt;=1"),IF(COUNTIF('Master list(no salts, metals)'!$K1068:$Y1068, "#N/A")=14,TRUE,FALSE))</f>
        <v>0</v>
      </c>
      <c r="M1069" t="b">
        <f>AND(COUNTIF('Master list(no salts, metals)'!M1068,"&lt;=1"),IF(COUNTIF('Master list(no salts, metals)'!$K1068:$Y1068, "#N/A")=14,TRUE,FALSE))</f>
        <v>0</v>
      </c>
      <c r="N1069" t="b">
        <f>AND(COUNTIF('Master list(no salts, metals)'!N1068,"&lt;=1"),IF(COUNTIF('Master list(no salts, metals)'!$K1068:$Y1068, "#N/A")=14,TRUE,FALSE))</f>
        <v>0</v>
      </c>
      <c r="O1069" t="b">
        <f>AND(COUNTIF('Master list(no salts, metals)'!O1068,"&lt;=1"),IF(COUNTIF('Master list(no salts, metals)'!$K1068:$Y1068, "#N/A")=14,TRUE,FALSE))</f>
        <v>0</v>
      </c>
      <c r="P1069" t="b">
        <f>AND(COUNTIF('Master list(no salts, metals)'!P1068,"&lt;=1"),IF(COUNTIF('Master list(no salts, metals)'!$K1068:$Y1068, "#N/A")=14,TRUE,FALSE))</f>
        <v>0</v>
      </c>
      <c r="Q1069" t="b">
        <f>AND(COUNTIF('Master list(no salts, metals)'!Q1068,"&lt;=1"),IF(COUNTIF('Master list(no salts, metals)'!$K1068:$Y1068, "#N/A")=14,TRUE,FALSE))</f>
        <v>0</v>
      </c>
      <c r="R1069" t="b">
        <f>AND(COUNTIF('Master list(no salts, metals)'!R1068,"&lt;=1"),IF(COUNTIF('Master list(no salts, metals)'!$K1068:$Y1068, "#N/A")=14,TRUE,FALSE))</f>
        <v>0</v>
      </c>
      <c r="S1069" t="b">
        <f>AND(COUNTIF('Master list(no salts, metals)'!S1068,"&lt;=1"),IF(COUNTIF('Master list(no salts, metals)'!$K1068:$Y1068, "#N/A")=14,TRUE,FALSE))</f>
        <v>0</v>
      </c>
      <c r="T1069" t="b">
        <f>AND(COUNTIF('Master list(no salts, metals)'!T1068,"&lt;=1"),IF(COUNTIF('Master list(no salts, metals)'!$K1068:$Y1068, "#N/A")=14,TRUE,FALSE))</f>
        <v>0</v>
      </c>
      <c r="U1069" t="b">
        <f>AND(COUNTIF('Master list(no salts, metals)'!U1068,"&lt;=1"),IF(COUNTIF('Master list(no salts, metals)'!$K1068:$Y1068, "#N/A")=14,TRUE,FALSE))</f>
        <v>0</v>
      </c>
      <c r="V1069" t="b">
        <f>AND(COUNTIF('Master list(no salts, metals)'!V1068,"&lt;=1"),IF(COUNTIF('Master list(no salts, metals)'!$K1068:$Y1068, "#N/A")=14,TRUE,FALSE))</f>
        <v>0</v>
      </c>
      <c r="W1069" t="b">
        <f>AND(COUNTIF('Master list(no salts, metals)'!W1068,"&lt;=1"),IF(COUNTIF('Master list(no salts, metals)'!$K1068:$Y1068, "#N/A")=14,TRUE,FALSE))</f>
        <v>0</v>
      </c>
      <c r="X1069" t="b">
        <f>AND(COUNTIF('Master list(no salts, metals)'!X1068,"&lt;=1"),IF(COUNTIF('Master list(no salts, metals)'!$K1068:$Y1068, "#N/A")=14,TRUE,FALSE))</f>
        <v>0</v>
      </c>
      <c r="Y1069" t="b">
        <f>AND(COUNTIF('Master list(no salts, metals)'!Y1068,"&lt;=1"),IF(COUNTIF('Master list(no salts, metals)'!$K1068:$Y1068, "#N/A")=14,TRUE,FALSE))</f>
        <v>0</v>
      </c>
    </row>
    <row r="1070" spans="11:25" x14ac:dyDescent="0.25">
      <c r="K1070" t="b">
        <f>AND(COUNTIF('Master list(no salts, metals)'!K1069,"&lt;=1"),IF(COUNTIF('Master list(no salts, metals)'!$K1069:$Y1069, "#N/A")=14,TRUE,FALSE))</f>
        <v>0</v>
      </c>
      <c r="L1070" t="b">
        <f>AND(COUNTIF('Master list(no salts, metals)'!L1069,"&lt;=1"),IF(COUNTIF('Master list(no salts, metals)'!$K1069:$Y1069, "#N/A")=14,TRUE,FALSE))</f>
        <v>0</v>
      </c>
      <c r="M1070" t="b">
        <f>AND(COUNTIF('Master list(no salts, metals)'!M1069,"&lt;=1"),IF(COUNTIF('Master list(no salts, metals)'!$K1069:$Y1069, "#N/A")=14,TRUE,FALSE))</f>
        <v>0</v>
      </c>
      <c r="N1070" t="b">
        <f>AND(COUNTIF('Master list(no salts, metals)'!N1069,"&lt;=1"),IF(COUNTIF('Master list(no salts, metals)'!$K1069:$Y1069, "#N/A")=14,TRUE,FALSE))</f>
        <v>0</v>
      </c>
      <c r="O1070" t="b">
        <f>AND(COUNTIF('Master list(no salts, metals)'!O1069,"&lt;=1"),IF(COUNTIF('Master list(no salts, metals)'!$K1069:$Y1069, "#N/A")=14,TRUE,FALSE))</f>
        <v>0</v>
      </c>
      <c r="P1070" t="b">
        <f>AND(COUNTIF('Master list(no salts, metals)'!P1069,"&lt;=1"),IF(COUNTIF('Master list(no salts, metals)'!$K1069:$Y1069, "#N/A")=14,TRUE,FALSE))</f>
        <v>0</v>
      </c>
      <c r="Q1070" t="b">
        <f>AND(COUNTIF('Master list(no salts, metals)'!Q1069,"&lt;=1"),IF(COUNTIF('Master list(no salts, metals)'!$K1069:$Y1069, "#N/A")=14,TRUE,FALSE))</f>
        <v>0</v>
      </c>
      <c r="R1070" t="b">
        <f>AND(COUNTIF('Master list(no salts, metals)'!R1069,"&lt;=1"),IF(COUNTIF('Master list(no salts, metals)'!$K1069:$Y1069, "#N/A")=14,TRUE,FALSE))</f>
        <v>0</v>
      </c>
      <c r="S1070" t="b">
        <f>AND(COUNTIF('Master list(no salts, metals)'!S1069,"&lt;=1"),IF(COUNTIF('Master list(no salts, metals)'!$K1069:$Y1069, "#N/A")=14,TRUE,FALSE))</f>
        <v>0</v>
      </c>
      <c r="T1070" t="b">
        <f>AND(COUNTIF('Master list(no salts, metals)'!T1069,"&lt;=1"),IF(COUNTIF('Master list(no salts, metals)'!$K1069:$Y1069, "#N/A")=14,TRUE,FALSE))</f>
        <v>0</v>
      </c>
      <c r="U1070" t="b">
        <f>AND(COUNTIF('Master list(no salts, metals)'!U1069,"&lt;=1"),IF(COUNTIF('Master list(no salts, metals)'!$K1069:$Y1069, "#N/A")=14,TRUE,FALSE))</f>
        <v>0</v>
      </c>
      <c r="V1070" t="b">
        <f>AND(COUNTIF('Master list(no salts, metals)'!V1069,"&lt;=1"),IF(COUNTIF('Master list(no salts, metals)'!$K1069:$Y1069, "#N/A")=14,TRUE,FALSE))</f>
        <v>0</v>
      </c>
      <c r="W1070" t="b">
        <f>AND(COUNTIF('Master list(no salts, metals)'!W1069,"&lt;=1"),IF(COUNTIF('Master list(no salts, metals)'!$K1069:$Y1069, "#N/A")=14,TRUE,FALSE))</f>
        <v>0</v>
      </c>
      <c r="X1070" t="b">
        <f>AND(COUNTIF('Master list(no salts, metals)'!X1069,"&lt;=1"),IF(COUNTIF('Master list(no salts, metals)'!$K1069:$Y1069, "#N/A")=14,TRUE,FALSE))</f>
        <v>0</v>
      </c>
      <c r="Y1070" t="b">
        <f>AND(COUNTIF('Master list(no salts, metals)'!Y1069,"&lt;=1"),IF(COUNTIF('Master list(no salts, metals)'!$K1069:$Y1069, "#N/A")=14,TRUE,FALSE))</f>
        <v>0</v>
      </c>
    </row>
    <row r="1071" spans="11:25" x14ac:dyDescent="0.25">
      <c r="K1071" t="b">
        <f>AND(COUNTIF('Master list(no salts, metals)'!K1070,"&lt;=1"),IF(COUNTIF('Master list(no salts, metals)'!$K1070:$Y1070, "#N/A")=14,TRUE,FALSE))</f>
        <v>0</v>
      </c>
      <c r="L1071" t="b">
        <f>AND(COUNTIF('Master list(no salts, metals)'!L1070,"&lt;=1"),IF(COUNTIF('Master list(no salts, metals)'!$K1070:$Y1070, "#N/A")=14,TRUE,FALSE))</f>
        <v>0</v>
      </c>
      <c r="M1071" t="b">
        <f>AND(COUNTIF('Master list(no salts, metals)'!M1070,"&lt;=1"),IF(COUNTIF('Master list(no salts, metals)'!$K1070:$Y1070, "#N/A")=14,TRUE,FALSE))</f>
        <v>0</v>
      </c>
      <c r="N1071" t="b">
        <f>AND(COUNTIF('Master list(no salts, metals)'!N1070,"&lt;=1"),IF(COUNTIF('Master list(no salts, metals)'!$K1070:$Y1070, "#N/A")=14,TRUE,FALSE))</f>
        <v>0</v>
      </c>
      <c r="O1071" t="b">
        <f>AND(COUNTIF('Master list(no salts, metals)'!O1070,"&lt;=1"),IF(COUNTIF('Master list(no salts, metals)'!$K1070:$Y1070, "#N/A")=14,TRUE,FALSE))</f>
        <v>0</v>
      </c>
      <c r="P1071" t="b">
        <f>AND(COUNTIF('Master list(no salts, metals)'!P1070,"&lt;=1"),IF(COUNTIF('Master list(no salts, metals)'!$K1070:$Y1070, "#N/A")=14,TRUE,FALSE))</f>
        <v>0</v>
      </c>
      <c r="Q1071" t="b">
        <f>AND(COUNTIF('Master list(no salts, metals)'!Q1070,"&lt;=1"),IF(COUNTIF('Master list(no salts, metals)'!$K1070:$Y1070, "#N/A")=14,TRUE,FALSE))</f>
        <v>0</v>
      </c>
      <c r="R1071" t="b">
        <f>AND(COUNTIF('Master list(no salts, metals)'!R1070,"&lt;=1"),IF(COUNTIF('Master list(no salts, metals)'!$K1070:$Y1070, "#N/A")=14,TRUE,FALSE))</f>
        <v>0</v>
      </c>
      <c r="S1071" t="b">
        <f>AND(COUNTIF('Master list(no salts, metals)'!S1070,"&lt;=1"),IF(COUNTIF('Master list(no salts, metals)'!$K1070:$Y1070, "#N/A")=14,TRUE,FALSE))</f>
        <v>0</v>
      </c>
      <c r="T1071" t="b">
        <f>AND(COUNTIF('Master list(no salts, metals)'!T1070,"&lt;=1"),IF(COUNTIF('Master list(no salts, metals)'!$K1070:$Y1070, "#N/A")=14,TRUE,FALSE))</f>
        <v>0</v>
      </c>
      <c r="U1071" t="b">
        <f>AND(COUNTIF('Master list(no salts, metals)'!U1070,"&lt;=1"),IF(COUNTIF('Master list(no salts, metals)'!$K1070:$Y1070, "#N/A")=14,TRUE,FALSE))</f>
        <v>0</v>
      </c>
      <c r="V1071" t="b">
        <f>AND(COUNTIF('Master list(no salts, metals)'!V1070,"&lt;=1"),IF(COUNTIF('Master list(no salts, metals)'!$K1070:$Y1070, "#N/A")=14,TRUE,FALSE))</f>
        <v>0</v>
      </c>
      <c r="W1071" t="b">
        <f>AND(COUNTIF('Master list(no salts, metals)'!W1070,"&lt;=1"),IF(COUNTIF('Master list(no salts, metals)'!$K1070:$Y1070, "#N/A")=14,TRUE,FALSE))</f>
        <v>0</v>
      </c>
      <c r="X1071" t="b">
        <f>AND(COUNTIF('Master list(no salts, metals)'!X1070,"&lt;=1"),IF(COUNTIF('Master list(no salts, metals)'!$K1070:$Y1070, "#N/A")=14,TRUE,FALSE))</f>
        <v>1</v>
      </c>
      <c r="Y1071" t="b">
        <f>AND(COUNTIF('Master list(no salts, metals)'!Y1070,"&lt;=1"),IF(COUNTIF('Master list(no salts, metals)'!$K1070:$Y1070, "#N/A")=14,TRUE,FALSE))</f>
        <v>0</v>
      </c>
    </row>
    <row r="1072" spans="11:25" x14ac:dyDescent="0.25">
      <c r="K1072" t="b">
        <f>AND(COUNTIF('Master list(no salts, metals)'!K1071,"&lt;=1"),IF(COUNTIF('Master list(no salts, metals)'!$K1071:$Y1071, "#N/A")=14,TRUE,FALSE))</f>
        <v>0</v>
      </c>
      <c r="L1072" t="b">
        <f>AND(COUNTIF('Master list(no salts, metals)'!L1071,"&lt;=1"),IF(COUNTIF('Master list(no salts, metals)'!$K1071:$Y1071, "#N/A")=14,TRUE,FALSE))</f>
        <v>0</v>
      </c>
      <c r="M1072" t="b">
        <f>AND(COUNTIF('Master list(no salts, metals)'!M1071,"&lt;=1"),IF(COUNTIF('Master list(no salts, metals)'!$K1071:$Y1071, "#N/A")=14,TRUE,FALSE))</f>
        <v>0</v>
      </c>
      <c r="N1072" t="b">
        <f>AND(COUNTIF('Master list(no salts, metals)'!N1071,"&lt;=1"),IF(COUNTIF('Master list(no salts, metals)'!$K1071:$Y1071, "#N/A")=14,TRUE,FALSE))</f>
        <v>0</v>
      </c>
      <c r="O1072" t="b">
        <f>AND(COUNTIF('Master list(no salts, metals)'!O1071,"&lt;=1"),IF(COUNTIF('Master list(no salts, metals)'!$K1071:$Y1071, "#N/A")=14,TRUE,FALSE))</f>
        <v>0</v>
      </c>
      <c r="P1072" t="b">
        <f>AND(COUNTIF('Master list(no salts, metals)'!P1071,"&lt;=1"),IF(COUNTIF('Master list(no salts, metals)'!$K1071:$Y1071, "#N/A")=14,TRUE,FALSE))</f>
        <v>0</v>
      </c>
      <c r="Q1072" t="b">
        <f>AND(COUNTIF('Master list(no salts, metals)'!Q1071,"&lt;=1"),IF(COUNTIF('Master list(no salts, metals)'!$K1071:$Y1071, "#N/A")=14,TRUE,FALSE))</f>
        <v>0</v>
      </c>
      <c r="R1072" t="b">
        <f>AND(COUNTIF('Master list(no salts, metals)'!R1071,"&lt;=1"),IF(COUNTIF('Master list(no salts, metals)'!$K1071:$Y1071, "#N/A")=14,TRUE,FALSE))</f>
        <v>0</v>
      </c>
      <c r="S1072" t="b">
        <f>AND(COUNTIF('Master list(no salts, metals)'!S1071,"&lt;=1"),IF(COUNTIF('Master list(no salts, metals)'!$K1071:$Y1071, "#N/A")=14,TRUE,FALSE))</f>
        <v>0</v>
      </c>
      <c r="T1072" t="b">
        <f>AND(COUNTIF('Master list(no salts, metals)'!T1071,"&lt;=1"),IF(COUNTIF('Master list(no salts, metals)'!$K1071:$Y1071, "#N/A")=14,TRUE,FALSE))</f>
        <v>0</v>
      </c>
      <c r="U1072" t="b">
        <f>AND(COUNTIF('Master list(no salts, metals)'!U1071,"&lt;=1"),IF(COUNTIF('Master list(no salts, metals)'!$K1071:$Y1071, "#N/A")=14,TRUE,FALSE))</f>
        <v>0</v>
      </c>
      <c r="V1072" t="b">
        <f>AND(COUNTIF('Master list(no salts, metals)'!V1071,"&lt;=1"),IF(COUNTIF('Master list(no salts, metals)'!$K1071:$Y1071, "#N/A")=14,TRUE,FALSE))</f>
        <v>0</v>
      </c>
      <c r="W1072" t="b">
        <f>AND(COUNTIF('Master list(no salts, metals)'!W1071,"&lt;=1"),IF(COUNTIF('Master list(no salts, metals)'!$K1071:$Y1071, "#N/A")=14,TRUE,FALSE))</f>
        <v>0</v>
      </c>
      <c r="X1072" t="b">
        <f>AND(COUNTIF('Master list(no salts, metals)'!X1071,"&lt;=1"),IF(COUNTIF('Master list(no salts, metals)'!$K1071:$Y1071, "#N/A")=14,TRUE,FALSE))</f>
        <v>1</v>
      </c>
      <c r="Y1072" t="b">
        <f>AND(COUNTIF('Master list(no salts, metals)'!Y1071,"&lt;=1"),IF(COUNTIF('Master list(no salts, metals)'!$K1071:$Y1071, "#N/A")=14,TRUE,FALSE))</f>
        <v>0</v>
      </c>
    </row>
    <row r="1073" spans="11:25" x14ac:dyDescent="0.25">
      <c r="K1073" t="b">
        <f>AND(COUNTIF('Master list(no salts, metals)'!K1072,"&lt;=1"),IF(COUNTIF('Master list(no salts, metals)'!$K1072:$Y1072, "#N/A")=14,TRUE,FALSE))</f>
        <v>0</v>
      </c>
      <c r="L1073" t="b">
        <f>AND(COUNTIF('Master list(no salts, metals)'!L1072,"&lt;=1"),IF(COUNTIF('Master list(no salts, metals)'!$K1072:$Y1072, "#N/A")=14,TRUE,FALSE))</f>
        <v>0</v>
      </c>
      <c r="M1073" t="b">
        <f>AND(COUNTIF('Master list(no salts, metals)'!M1072,"&lt;=1"),IF(COUNTIF('Master list(no salts, metals)'!$K1072:$Y1072, "#N/A")=14,TRUE,FALSE))</f>
        <v>0</v>
      </c>
      <c r="N1073" t="b">
        <f>AND(COUNTIF('Master list(no salts, metals)'!N1072,"&lt;=1"),IF(COUNTIF('Master list(no salts, metals)'!$K1072:$Y1072, "#N/A")=14,TRUE,FALSE))</f>
        <v>0</v>
      </c>
      <c r="O1073" t="b">
        <f>AND(COUNTIF('Master list(no salts, metals)'!O1072,"&lt;=1"),IF(COUNTIF('Master list(no salts, metals)'!$K1072:$Y1072, "#N/A")=14,TRUE,FALSE))</f>
        <v>0</v>
      </c>
      <c r="P1073" t="b">
        <f>AND(COUNTIF('Master list(no salts, metals)'!P1072,"&lt;=1"),IF(COUNTIF('Master list(no salts, metals)'!$K1072:$Y1072, "#N/A")=14,TRUE,FALSE))</f>
        <v>0</v>
      </c>
      <c r="Q1073" t="b">
        <f>AND(COUNTIF('Master list(no salts, metals)'!Q1072,"&lt;=1"),IF(COUNTIF('Master list(no salts, metals)'!$K1072:$Y1072, "#N/A")=14,TRUE,FALSE))</f>
        <v>0</v>
      </c>
      <c r="R1073" t="b">
        <f>AND(COUNTIF('Master list(no salts, metals)'!R1072,"&lt;=1"),IF(COUNTIF('Master list(no salts, metals)'!$K1072:$Y1072, "#N/A")=14,TRUE,FALSE))</f>
        <v>0</v>
      </c>
      <c r="S1073" t="b">
        <f>AND(COUNTIF('Master list(no salts, metals)'!S1072,"&lt;=1"),IF(COUNTIF('Master list(no salts, metals)'!$K1072:$Y1072, "#N/A")=14,TRUE,FALSE))</f>
        <v>0</v>
      </c>
      <c r="T1073" t="b">
        <f>AND(COUNTIF('Master list(no salts, metals)'!T1072,"&lt;=1"),IF(COUNTIF('Master list(no salts, metals)'!$K1072:$Y1072, "#N/A")=14,TRUE,FALSE))</f>
        <v>0</v>
      </c>
      <c r="U1073" t="b">
        <f>AND(COUNTIF('Master list(no salts, metals)'!U1072,"&lt;=1"),IF(COUNTIF('Master list(no salts, metals)'!$K1072:$Y1072, "#N/A")=14,TRUE,FALSE))</f>
        <v>0</v>
      </c>
      <c r="V1073" t="b">
        <f>AND(COUNTIF('Master list(no salts, metals)'!V1072,"&lt;=1"),IF(COUNTIF('Master list(no salts, metals)'!$K1072:$Y1072, "#N/A")=14,TRUE,FALSE))</f>
        <v>0</v>
      </c>
      <c r="W1073" t="b">
        <f>AND(COUNTIF('Master list(no salts, metals)'!W1072,"&lt;=1"),IF(COUNTIF('Master list(no salts, metals)'!$K1072:$Y1072, "#N/A")=14,TRUE,FALSE))</f>
        <v>0</v>
      </c>
      <c r="X1073" t="b">
        <f>AND(COUNTIF('Master list(no salts, metals)'!X1072,"&lt;=1"),IF(COUNTIF('Master list(no salts, metals)'!$K1072:$Y1072, "#N/A")=14,TRUE,FALSE))</f>
        <v>0</v>
      </c>
      <c r="Y1073" t="b">
        <f>AND(COUNTIF('Master list(no salts, metals)'!Y1072,"&lt;=1"),IF(COUNTIF('Master list(no salts, metals)'!$K1072:$Y1072, "#N/A")=14,TRUE,FALSE))</f>
        <v>0</v>
      </c>
    </row>
    <row r="1074" spans="11:25" x14ac:dyDescent="0.25">
      <c r="K1074" t="b">
        <f>AND(COUNTIF('Master list(no salts, metals)'!K1073,"&lt;=1"),IF(COUNTIF('Master list(no salts, metals)'!$K1073:$Y1073, "#N/A")=14,TRUE,FALSE))</f>
        <v>0</v>
      </c>
      <c r="L1074" t="b">
        <f>AND(COUNTIF('Master list(no salts, metals)'!L1073,"&lt;=1"),IF(COUNTIF('Master list(no salts, metals)'!$K1073:$Y1073, "#N/A")=14,TRUE,FALSE))</f>
        <v>0</v>
      </c>
      <c r="M1074" t="b">
        <f>AND(COUNTIF('Master list(no salts, metals)'!M1073,"&lt;=1"),IF(COUNTIF('Master list(no salts, metals)'!$K1073:$Y1073, "#N/A")=14,TRUE,FALSE))</f>
        <v>0</v>
      </c>
      <c r="N1074" t="b">
        <f>AND(COUNTIF('Master list(no salts, metals)'!N1073,"&lt;=1"),IF(COUNTIF('Master list(no salts, metals)'!$K1073:$Y1073, "#N/A")=14,TRUE,FALSE))</f>
        <v>0</v>
      </c>
      <c r="O1074" t="b">
        <f>AND(COUNTIF('Master list(no salts, metals)'!O1073,"&lt;=1"),IF(COUNTIF('Master list(no salts, metals)'!$K1073:$Y1073, "#N/A")=14,TRUE,FALSE))</f>
        <v>0</v>
      </c>
      <c r="P1074" t="b">
        <f>AND(COUNTIF('Master list(no salts, metals)'!P1073,"&lt;=1"),IF(COUNTIF('Master list(no salts, metals)'!$K1073:$Y1073, "#N/A")=14,TRUE,FALSE))</f>
        <v>0</v>
      </c>
      <c r="Q1074" t="b">
        <f>AND(COUNTIF('Master list(no salts, metals)'!Q1073,"&lt;=1"),IF(COUNTIF('Master list(no salts, metals)'!$K1073:$Y1073, "#N/A")=14,TRUE,FALSE))</f>
        <v>0</v>
      </c>
      <c r="R1074" t="b">
        <f>AND(COUNTIF('Master list(no salts, metals)'!R1073,"&lt;=1"),IF(COUNTIF('Master list(no salts, metals)'!$K1073:$Y1073, "#N/A")=14,TRUE,FALSE))</f>
        <v>0</v>
      </c>
      <c r="S1074" t="b">
        <f>AND(COUNTIF('Master list(no salts, metals)'!S1073,"&lt;=1"),IF(COUNTIF('Master list(no salts, metals)'!$K1073:$Y1073, "#N/A")=14,TRUE,FALSE))</f>
        <v>0</v>
      </c>
      <c r="T1074" t="b">
        <f>AND(COUNTIF('Master list(no salts, metals)'!T1073,"&lt;=1"),IF(COUNTIF('Master list(no salts, metals)'!$K1073:$Y1073, "#N/A")=14,TRUE,FALSE))</f>
        <v>0</v>
      </c>
      <c r="U1074" t="b">
        <f>AND(COUNTIF('Master list(no salts, metals)'!U1073,"&lt;=1"),IF(COUNTIF('Master list(no salts, metals)'!$K1073:$Y1073, "#N/A")=14,TRUE,FALSE))</f>
        <v>0</v>
      </c>
      <c r="V1074" t="b">
        <f>AND(COUNTIF('Master list(no salts, metals)'!V1073,"&lt;=1"),IF(COUNTIF('Master list(no salts, metals)'!$K1073:$Y1073, "#N/A")=14,TRUE,FALSE))</f>
        <v>0</v>
      </c>
      <c r="W1074" t="b">
        <f>AND(COUNTIF('Master list(no salts, metals)'!W1073,"&lt;=1"),IF(COUNTIF('Master list(no salts, metals)'!$K1073:$Y1073, "#N/A")=14,TRUE,FALSE))</f>
        <v>1</v>
      </c>
      <c r="X1074" t="b">
        <f>AND(COUNTIF('Master list(no salts, metals)'!X1073,"&lt;=1"),IF(COUNTIF('Master list(no salts, metals)'!$K1073:$Y1073, "#N/A")=14,TRUE,FALSE))</f>
        <v>0</v>
      </c>
      <c r="Y1074" t="b">
        <f>AND(COUNTIF('Master list(no salts, metals)'!Y1073,"&lt;=1"),IF(COUNTIF('Master list(no salts, metals)'!$K1073:$Y1073, "#N/A")=14,TRUE,FALSE))</f>
        <v>0</v>
      </c>
    </row>
    <row r="1075" spans="11:25" x14ac:dyDescent="0.25">
      <c r="K1075" t="b">
        <f>AND(COUNTIF('Master list(no salts, metals)'!K1074,"&lt;=1"),IF(COUNTIF('Master list(no salts, metals)'!$K1074:$Y1074, "#N/A")=14,TRUE,FALSE))</f>
        <v>0</v>
      </c>
      <c r="L1075" t="b">
        <f>AND(COUNTIF('Master list(no salts, metals)'!L1074,"&lt;=1"),IF(COUNTIF('Master list(no salts, metals)'!$K1074:$Y1074, "#N/A")=14,TRUE,FALSE))</f>
        <v>0</v>
      </c>
      <c r="M1075" t="b">
        <f>AND(COUNTIF('Master list(no salts, metals)'!M1074,"&lt;=1"),IF(COUNTIF('Master list(no salts, metals)'!$K1074:$Y1074, "#N/A")=14,TRUE,FALSE))</f>
        <v>0</v>
      </c>
      <c r="N1075" t="b">
        <f>AND(COUNTIF('Master list(no salts, metals)'!N1074,"&lt;=1"),IF(COUNTIF('Master list(no salts, metals)'!$K1074:$Y1074, "#N/A")=14,TRUE,FALSE))</f>
        <v>0</v>
      </c>
      <c r="O1075" t="b">
        <f>AND(COUNTIF('Master list(no salts, metals)'!O1074,"&lt;=1"),IF(COUNTIF('Master list(no salts, metals)'!$K1074:$Y1074, "#N/A")=14,TRUE,FALSE))</f>
        <v>0</v>
      </c>
      <c r="P1075" t="b">
        <f>AND(COUNTIF('Master list(no salts, metals)'!P1074,"&lt;=1"),IF(COUNTIF('Master list(no salts, metals)'!$K1074:$Y1074, "#N/A")=14,TRUE,FALSE))</f>
        <v>0</v>
      </c>
      <c r="Q1075" t="b">
        <f>AND(COUNTIF('Master list(no salts, metals)'!Q1074,"&lt;=1"),IF(COUNTIF('Master list(no salts, metals)'!$K1074:$Y1074, "#N/A")=14,TRUE,FALSE))</f>
        <v>0</v>
      </c>
      <c r="R1075" t="b">
        <f>AND(COUNTIF('Master list(no salts, metals)'!R1074,"&lt;=1"),IF(COUNTIF('Master list(no salts, metals)'!$K1074:$Y1074, "#N/A")=14,TRUE,FALSE))</f>
        <v>0</v>
      </c>
      <c r="S1075" t="b">
        <f>AND(COUNTIF('Master list(no salts, metals)'!S1074,"&lt;=1"),IF(COUNTIF('Master list(no salts, metals)'!$K1074:$Y1074, "#N/A")=14,TRUE,FALSE))</f>
        <v>0</v>
      </c>
      <c r="T1075" t="b">
        <f>AND(COUNTIF('Master list(no salts, metals)'!T1074,"&lt;=1"),IF(COUNTIF('Master list(no salts, metals)'!$K1074:$Y1074, "#N/A")=14,TRUE,FALSE))</f>
        <v>0</v>
      </c>
      <c r="U1075" t="b">
        <f>AND(COUNTIF('Master list(no salts, metals)'!U1074,"&lt;=1"),IF(COUNTIF('Master list(no salts, metals)'!$K1074:$Y1074, "#N/A")=14,TRUE,FALSE))</f>
        <v>0</v>
      </c>
      <c r="V1075" t="b">
        <f>AND(COUNTIF('Master list(no salts, metals)'!V1074,"&lt;=1"),IF(COUNTIF('Master list(no salts, metals)'!$K1074:$Y1074, "#N/A")=14,TRUE,FALSE))</f>
        <v>0</v>
      </c>
      <c r="W1075" t="b">
        <f>AND(COUNTIF('Master list(no salts, metals)'!W1074,"&lt;=1"),IF(COUNTIF('Master list(no salts, metals)'!$K1074:$Y1074, "#N/A")=14,TRUE,FALSE))</f>
        <v>0</v>
      </c>
      <c r="X1075" t="b">
        <f>AND(COUNTIF('Master list(no salts, metals)'!X1074,"&lt;=1"),IF(COUNTIF('Master list(no salts, metals)'!$K1074:$Y1074, "#N/A")=14,TRUE,FALSE))</f>
        <v>0</v>
      </c>
      <c r="Y1075" t="b">
        <f>AND(COUNTIF('Master list(no salts, metals)'!Y1074,"&lt;=1"),IF(COUNTIF('Master list(no salts, metals)'!$K1074:$Y1074, "#N/A")=14,TRUE,FALSE))</f>
        <v>0</v>
      </c>
    </row>
    <row r="1076" spans="11:25" x14ac:dyDescent="0.25">
      <c r="K1076" t="b">
        <f>AND(COUNTIF('Master list(no salts, metals)'!K1075,"&lt;=1"),IF(COUNTIF('Master list(no salts, metals)'!$K1075:$Y1075, "#N/A")=14,TRUE,FALSE))</f>
        <v>0</v>
      </c>
      <c r="L1076" t="b">
        <f>AND(COUNTIF('Master list(no salts, metals)'!L1075,"&lt;=1"),IF(COUNTIF('Master list(no salts, metals)'!$K1075:$Y1075, "#N/A")=14,TRUE,FALSE))</f>
        <v>0</v>
      </c>
      <c r="M1076" t="b">
        <f>AND(COUNTIF('Master list(no salts, metals)'!M1075,"&lt;=1"),IF(COUNTIF('Master list(no salts, metals)'!$K1075:$Y1075, "#N/A")=14,TRUE,FALSE))</f>
        <v>0</v>
      </c>
      <c r="N1076" t="b">
        <f>AND(COUNTIF('Master list(no salts, metals)'!N1075,"&lt;=1"),IF(COUNTIF('Master list(no salts, metals)'!$K1075:$Y1075, "#N/A")=14,TRUE,FALSE))</f>
        <v>0</v>
      </c>
      <c r="O1076" t="b">
        <f>AND(COUNTIF('Master list(no salts, metals)'!O1075,"&lt;=1"),IF(COUNTIF('Master list(no salts, metals)'!$K1075:$Y1075, "#N/A")=14,TRUE,FALSE))</f>
        <v>0</v>
      </c>
      <c r="P1076" t="b">
        <f>AND(COUNTIF('Master list(no salts, metals)'!P1075,"&lt;=1"),IF(COUNTIF('Master list(no salts, metals)'!$K1075:$Y1075, "#N/A")=14,TRUE,FALSE))</f>
        <v>0</v>
      </c>
      <c r="Q1076" t="b">
        <f>AND(COUNTIF('Master list(no salts, metals)'!Q1075,"&lt;=1"),IF(COUNTIF('Master list(no salts, metals)'!$K1075:$Y1075, "#N/A")=14,TRUE,FALSE))</f>
        <v>0</v>
      </c>
      <c r="R1076" t="b">
        <f>AND(COUNTIF('Master list(no salts, metals)'!R1075,"&lt;=1"),IF(COUNTIF('Master list(no salts, metals)'!$K1075:$Y1075, "#N/A")=14,TRUE,FALSE))</f>
        <v>0</v>
      </c>
      <c r="S1076" t="b">
        <f>AND(COUNTIF('Master list(no salts, metals)'!S1075,"&lt;=1"),IF(COUNTIF('Master list(no salts, metals)'!$K1075:$Y1075, "#N/A")=14,TRUE,FALSE))</f>
        <v>0</v>
      </c>
      <c r="T1076" t="b">
        <f>AND(COUNTIF('Master list(no salts, metals)'!T1075,"&lt;=1"),IF(COUNTIF('Master list(no salts, metals)'!$K1075:$Y1075, "#N/A")=14,TRUE,FALSE))</f>
        <v>0</v>
      </c>
      <c r="U1076" t="b">
        <f>AND(COUNTIF('Master list(no salts, metals)'!U1075,"&lt;=1"),IF(COUNTIF('Master list(no salts, metals)'!$K1075:$Y1075, "#N/A")=14,TRUE,FALSE))</f>
        <v>0</v>
      </c>
      <c r="V1076" t="b">
        <f>AND(COUNTIF('Master list(no salts, metals)'!V1075,"&lt;=1"),IF(COUNTIF('Master list(no salts, metals)'!$K1075:$Y1075, "#N/A")=14,TRUE,FALSE))</f>
        <v>0</v>
      </c>
      <c r="W1076" t="b">
        <f>AND(COUNTIF('Master list(no salts, metals)'!W1075,"&lt;=1"),IF(COUNTIF('Master list(no salts, metals)'!$K1075:$Y1075, "#N/A")=14,TRUE,FALSE))</f>
        <v>0</v>
      </c>
      <c r="X1076" t="b">
        <f>AND(COUNTIF('Master list(no salts, metals)'!X1075,"&lt;=1"),IF(COUNTIF('Master list(no salts, metals)'!$K1075:$Y1075, "#N/A")=14,TRUE,FALSE))</f>
        <v>0</v>
      </c>
      <c r="Y1076" t="b">
        <f>AND(COUNTIF('Master list(no salts, metals)'!Y1075,"&lt;=1"),IF(COUNTIF('Master list(no salts, metals)'!$K1075:$Y1075, "#N/A")=14,TRUE,FALSE))</f>
        <v>0</v>
      </c>
    </row>
    <row r="1077" spans="11:25" x14ac:dyDescent="0.25">
      <c r="K1077" t="b">
        <f>AND(COUNTIF('Master list(no salts, metals)'!K1076,"&lt;=1"),IF(COUNTIF('Master list(no salts, metals)'!$K1076:$Y1076, "#N/A")=14,TRUE,FALSE))</f>
        <v>0</v>
      </c>
      <c r="L1077" t="b">
        <f>AND(COUNTIF('Master list(no salts, metals)'!L1076,"&lt;=1"),IF(COUNTIF('Master list(no salts, metals)'!$K1076:$Y1076, "#N/A")=14,TRUE,FALSE))</f>
        <v>0</v>
      </c>
      <c r="M1077" t="b">
        <f>AND(COUNTIF('Master list(no salts, metals)'!M1076,"&lt;=1"),IF(COUNTIF('Master list(no salts, metals)'!$K1076:$Y1076, "#N/A")=14,TRUE,FALSE))</f>
        <v>0</v>
      </c>
      <c r="N1077" t="b">
        <f>AND(COUNTIF('Master list(no salts, metals)'!N1076,"&lt;=1"),IF(COUNTIF('Master list(no salts, metals)'!$K1076:$Y1076, "#N/A")=14,TRUE,FALSE))</f>
        <v>0</v>
      </c>
      <c r="O1077" t="b">
        <f>AND(COUNTIF('Master list(no salts, metals)'!O1076,"&lt;=1"),IF(COUNTIF('Master list(no salts, metals)'!$K1076:$Y1076, "#N/A")=14,TRUE,FALSE))</f>
        <v>0</v>
      </c>
      <c r="P1077" t="b">
        <f>AND(COUNTIF('Master list(no salts, metals)'!P1076,"&lt;=1"),IF(COUNTIF('Master list(no salts, metals)'!$K1076:$Y1076, "#N/A")=14,TRUE,FALSE))</f>
        <v>0</v>
      </c>
      <c r="Q1077" t="b">
        <f>AND(COUNTIF('Master list(no salts, metals)'!Q1076,"&lt;=1"),IF(COUNTIF('Master list(no salts, metals)'!$K1076:$Y1076, "#N/A")=14,TRUE,FALSE))</f>
        <v>0</v>
      </c>
      <c r="R1077" t="b">
        <f>AND(COUNTIF('Master list(no salts, metals)'!R1076,"&lt;=1"),IF(COUNTIF('Master list(no salts, metals)'!$K1076:$Y1076, "#N/A")=14,TRUE,FALSE))</f>
        <v>0</v>
      </c>
      <c r="S1077" t="b">
        <f>AND(COUNTIF('Master list(no salts, metals)'!S1076,"&lt;=1"),IF(COUNTIF('Master list(no salts, metals)'!$K1076:$Y1076, "#N/A")=14,TRUE,FALSE))</f>
        <v>0</v>
      </c>
      <c r="T1077" t="b">
        <f>AND(COUNTIF('Master list(no salts, metals)'!T1076,"&lt;=1"),IF(COUNTIF('Master list(no salts, metals)'!$K1076:$Y1076, "#N/A")=14,TRUE,FALSE))</f>
        <v>0</v>
      </c>
      <c r="U1077" t="b">
        <f>AND(COUNTIF('Master list(no salts, metals)'!U1076,"&lt;=1"),IF(COUNTIF('Master list(no salts, metals)'!$K1076:$Y1076, "#N/A")=14,TRUE,FALSE))</f>
        <v>0</v>
      </c>
      <c r="V1077" t="b">
        <f>AND(COUNTIF('Master list(no salts, metals)'!V1076,"&lt;=1"),IF(COUNTIF('Master list(no salts, metals)'!$K1076:$Y1076, "#N/A")=14,TRUE,FALSE))</f>
        <v>0</v>
      </c>
      <c r="W1077" t="b">
        <f>AND(COUNTIF('Master list(no salts, metals)'!W1076,"&lt;=1"),IF(COUNTIF('Master list(no salts, metals)'!$K1076:$Y1076, "#N/A")=14,TRUE,FALSE))</f>
        <v>1</v>
      </c>
      <c r="X1077" t="b">
        <f>AND(COUNTIF('Master list(no salts, metals)'!X1076,"&lt;=1"),IF(COUNTIF('Master list(no salts, metals)'!$K1076:$Y1076, "#N/A")=14,TRUE,FALSE))</f>
        <v>0</v>
      </c>
      <c r="Y1077" t="b">
        <f>AND(COUNTIF('Master list(no salts, metals)'!Y1076,"&lt;=1"),IF(COUNTIF('Master list(no salts, metals)'!$K1076:$Y1076, "#N/A")=14,TRUE,FALSE))</f>
        <v>0</v>
      </c>
    </row>
    <row r="1078" spans="11:25" x14ac:dyDescent="0.25">
      <c r="K1078" t="b">
        <f>AND(COUNTIF('Master list(no salts, metals)'!K1077,"&lt;=1"),IF(COUNTIF('Master list(no salts, metals)'!$K1077:$Y1077, "#N/A")=14,TRUE,FALSE))</f>
        <v>0</v>
      </c>
      <c r="L1078" t="b">
        <f>AND(COUNTIF('Master list(no salts, metals)'!L1077,"&lt;=1"),IF(COUNTIF('Master list(no salts, metals)'!$K1077:$Y1077, "#N/A")=14,TRUE,FALSE))</f>
        <v>0</v>
      </c>
      <c r="M1078" t="b">
        <f>AND(COUNTIF('Master list(no salts, metals)'!M1077,"&lt;=1"),IF(COUNTIF('Master list(no salts, metals)'!$K1077:$Y1077, "#N/A")=14,TRUE,FALSE))</f>
        <v>0</v>
      </c>
      <c r="N1078" t="b">
        <f>AND(COUNTIF('Master list(no salts, metals)'!N1077,"&lt;=1"),IF(COUNTIF('Master list(no salts, metals)'!$K1077:$Y1077, "#N/A")=14,TRUE,FALSE))</f>
        <v>0</v>
      </c>
      <c r="O1078" t="b">
        <f>AND(COUNTIF('Master list(no salts, metals)'!O1077,"&lt;=1"),IF(COUNTIF('Master list(no salts, metals)'!$K1077:$Y1077, "#N/A")=14,TRUE,FALSE))</f>
        <v>0</v>
      </c>
      <c r="P1078" t="b">
        <f>AND(COUNTIF('Master list(no salts, metals)'!P1077,"&lt;=1"),IF(COUNTIF('Master list(no salts, metals)'!$K1077:$Y1077, "#N/A")=14,TRUE,FALSE))</f>
        <v>0</v>
      </c>
      <c r="Q1078" t="b">
        <f>AND(COUNTIF('Master list(no salts, metals)'!Q1077,"&lt;=1"),IF(COUNTIF('Master list(no salts, metals)'!$K1077:$Y1077, "#N/A")=14,TRUE,FALSE))</f>
        <v>0</v>
      </c>
      <c r="R1078" t="b">
        <f>AND(COUNTIF('Master list(no salts, metals)'!R1077,"&lt;=1"),IF(COUNTIF('Master list(no salts, metals)'!$K1077:$Y1077, "#N/A")=14,TRUE,FALSE))</f>
        <v>0</v>
      </c>
      <c r="S1078" t="b">
        <f>AND(COUNTIF('Master list(no salts, metals)'!S1077,"&lt;=1"),IF(COUNTIF('Master list(no salts, metals)'!$K1077:$Y1077, "#N/A")=14,TRUE,FALSE))</f>
        <v>0</v>
      </c>
      <c r="T1078" t="b">
        <f>AND(COUNTIF('Master list(no salts, metals)'!T1077,"&lt;=1"),IF(COUNTIF('Master list(no salts, metals)'!$K1077:$Y1077, "#N/A")=14,TRUE,FALSE))</f>
        <v>0</v>
      </c>
      <c r="U1078" t="b">
        <f>AND(COUNTIF('Master list(no salts, metals)'!U1077,"&lt;=1"),IF(COUNTIF('Master list(no salts, metals)'!$K1077:$Y1077, "#N/A")=14,TRUE,FALSE))</f>
        <v>0</v>
      </c>
      <c r="V1078" t="b">
        <f>AND(COUNTIF('Master list(no salts, metals)'!V1077,"&lt;=1"),IF(COUNTIF('Master list(no salts, metals)'!$K1077:$Y1077, "#N/A")=14,TRUE,FALSE))</f>
        <v>0</v>
      </c>
      <c r="W1078" t="b">
        <f>AND(COUNTIF('Master list(no salts, metals)'!W1077,"&lt;=1"),IF(COUNTIF('Master list(no salts, metals)'!$K1077:$Y1077, "#N/A")=14,TRUE,FALSE))</f>
        <v>0</v>
      </c>
      <c r="X1078" t="b">
        <f>AND(COUNTIF('Master list(no salts, metals)'!X1077,"&lt;=1"),IF(COUNTIF('Master list(no salts, metals)'!$K1077:$Y1077, "#N/A")=14,TRUE,FALSE))</f>
        <v>0</v>
      </c>
      <c r="Y1078" t="b">
        <f>AND(COUNTIF('Master list(no salts, metals)'!Y1077,"&lt;=1"),IF(COUNTIF('Master list(no salts, metals)'!$K1077:$Y1077, "#N/A")=14,TRUE,FALSE))</f>
        <v>0</v>
      </c>
    </row>
    <row r="1079" spans="11:25" x14ac:dyDescent="0.25">
      <c r="K1079" t="b">
        <f>AND(COUNTIF('Master list(no salts, metals)'!K1078,"&lt;=1"),IF(COUNTIF('Master list(no salts, metals)'!$K1078:$Y1078, "#N/A")=14,TRUE,FALSE))</f>
        <v>0</v>
      </c>
      <c r="L1079" t="b">
        <f>AND(COUNTIF('Master list(no salts, metals)'!L1078,"&lt;=1"),IF(COUNTIF('Master list(no salts, metals)'!$K1078:$Y1078, "#N/A")=14,TRUE,FALSE))</f>
        <v>0</v>
      </c>
      <c r="M1079" t="b">
        <f>AND(COUNTIF('Master list(no salts, metals)'!M1078,"&lt;=1"),IF(COUNTIF('Master list(no salts, metals)'!$K1078:$Y1078, "#N/A")=14,TRUE,FALSE))</f>
        <v>0</v>
      </c>
      <c r="N1079" t="b">
        <f>AND(COUNTIF('Master list(no salts, metals)'!N1078,"&lt;=1"),IF(COUNTIF('Master list(no salts, metals)'!$K1078:$Y1078, "#N/A")=14,TRUE,FALSE))</f>
        <v>0</v>
      </c>
      <c r="O1079" t="b">
        <f>AND(COUNTIF('Master list(no salts, metals)'!O1078,"&lt;=1"),IF(COUNTIF('Master list(no salts, metals)'!$K1078:$Y1078, "#N/A")=14,TRUE,FALSE))</f>
        <v>0</v>
      </c>
      <c r="P1079" t="b">
        <f>AND(COUNTIF('Master list(no salts, metals)'!P1078,"&lt;=1"),IF(COUNTIF('Master list(no salts, metals)'!$K1078:$Y1078, "#N/A")=14,TRUE,FALSE))</f>
        <v>0</v>
      </c>
      <c r="Q1079" t="b">
        <f>AND(COUNTIF('Master list(no salts, metals)'!Q1078,"&lt;=1"),IF(COUNTIF('Master list(no salts, metals)'!$K1078:$Y1078, "#N/A")=14,TRUE,FALSE))</f>
        <v>0</v>
      </c>
      <c r="R1079" t="b">
        <f>AND(COUNTIF('Master list(no salts, metals)'!R1078,"&lt;=1"),IF(COUNTIF('Master list(no salts, metals)'!$K1078:$Y1078, "#N/A")=14,TRUE,FALSE))</f>
        <v>0</v>
      </c>
      <c r="S1079" t="b">
        <f>AND(COUNTIF('Master list(no salts, metals)'!S1078,"&lt;=1"),IF(COUNTIF('Master list(no salts, metals)'!$K1078:$Y1078, "#N/A")=14,TRUE,FALSE))</f>
        <v>0</v>
      </c>
      <c r="T1079" t="b">
        <f>AND(COUNTIF('Master list(no salts, metals)'!T1078,"&lt;=1"),IF(COUNTIF('Master list(no salts, metals)'!$K1078:$Y1078, "#N/A")=14,TRUE,FALSE))</f>
        <v>0</v>
      </c>
      <c r="U1079" t="b">
        <f>AND(COUNTIF('Master list(no salts, metals)'!U1078,"&lt;=1"),IF(COUNTIF('Master list(no salts, metals)'!$K1078:$Y1078, "#N/A")=14,TRUE,FALSE))</f>
        <v>0</v>
      </c>
      <c r="V1079" t="b">
        <f>AND(COUNTIF('Master list(no salts, metals)'!V1078,"&lt;=1"),IF(COUNTIF('Master list(no salts, metals)'!$K1078:$Y1078, "#N/A")=14,TRUE,FALSE))</f>
        <v>0</v>
      </c>
      <c r="W1079" t="b">
        <f>AND(COUNTIF('Master list(no salts, metals)'!W1078,"&lt;=1"),IF(COUNTIF('Master list(no salts, metals)'!$K1078:$Y1078, "#N/A")=14,TRUE,FALSE))</f>
        <v>0</v>
      </c>
      <c r="X1079" t="b">
        <f>AND(COUNTIF('Master list(no salts, metals)'!X1078,"&lt;=1"),IF(COUNTIF('Master list(no salts, metals)'!$K1078:$Y1078, "#N/A")=14,TRUE,FALSE))</f>
        <v>0</v>
      </c>
      <c r="Y1079" t="b">
        <f>AND(COUNTIF('Master list(no salts, metals)'!Y1078,"&lt;=1"),IF(COUNTIF('Master list(no salts, metals)'!$K1078:$Y1078, "#N/A")=14,TRUE,FALSE))</f>
        <v>0</v>
      </c>
    </row>
    <row r="1080" spans="11:25" x14ac:dyDescent="0.25">
      <c r="K1080" t="b">
        <f>AND(COUNTIF('Master list(no salts, metals)'!K1079,"&lt;=1"),IF(COUNTIF('Master list(no salts, metals)'!$K1079:$Y1079, "#N/A")=14,TRUE,FALSE))</f>
        <v>0</v>
      </c>
      <c r="L1080" t="b">
        <f>AND(COUNTIF('Master list(no salts, metals)'!L1079,"&lt;=1"),IF(COUNTIF('Master list(no salts, metals)'!$K1079:$Y1079, "#N/A")=14,TRUE,FALSE))</f>
        <v>0</v>
      </c>
      <c r="M1080" t="b">
        <f>AND(COUNTIF('Master list(no salts, metals)'!M1079,"&lt;=1"),IF(COUNTIF('Master list(no salts, metals)'!$K1079:$Y1079, "#N/A")=14,TRUE,FALSE))</f>
        <v>0</v>
      </c>
      <c r="N1080" t="b">
        <f>AND(COUNTIF('Master list(no salts, metals)'!N1079,"&lt;=1"),IF(COUNTIF('Master list(no salts, metals)'!$K1079:$Y1079, "#N/A")=14,TRUE,FALSE))</f>
        <v>0</v>
      </c>
      <c r="O1080" t="b">
        <f>AND(COUNTIF('Master list(no salts, metals)'!O1079,"&lt;=1"),IF(COUNTIF('Master list(no salts, metals)'!$K1079:$Y1079, "#N/A")=14,TRUE,FALSE))</f>
        <v>0</v>
      </c>
      <c r="P1080" t="b">
        <f>AND(COUNTIF('Master list(no salts, metals)'!P1079,"&lt;=1"),IF(COUNTIF('Master list(no salts, metals)'!$K1079:$Y1079, "#N/A")=14,TRUE,FALSE))</f>
        <v>0</v>
      </c>
      <c r="Q1080" t="b">
        <f>AND(COUNTIF('Master list(no salts, metals)'!Q1079,"&lt;=1"),IF(COUNTIF('Master list(no salts, metals)'!$K1079:$Y1079, "#N/A")=14,TRUE,FALSE))</f>
        <v>0</v>
      </c>
      <c r="R1080" t="b">
        <f>AND(COUNTIF('Master list(no salts, metals)'!R1079,"&lt;=1"),IF(COUNTIF('Master list(no salts, metals)'!$K1079:$Y1079, "#N/A")=14,TRUE,FALSE))</f>
        <v>0</v>
      </c>
      <c r="S1080" t="b">
        <f>AND(COUNTIF('Master list(no salts, metals)'!S1079,"&lt;=1"),IF(COUNTIF('Master list(no salts, metals)'!$K1079:$Y1079, "#N/A")=14,TRUE,FALSE))</f>
        <v>0</v>
      </c>
      <c r="T1080" t="b">
        <f>AND(COUNTIF('Master list(no salts, metals)'!T1079,"&lt;=1"),IF(COUNTIF('Master list(no salts, metals)'!$K1079:$Y1079, "#N/A")=14,TRUE,FALSE))</f>
        <v>0</v>
      </c>
      <c r="U1080" t="b">
        <f>AND(COUNTIF('Master list(no salts, metals)'!U1079,"&lt;=1"),IF(COUNTIF('Master list(no salts, metals)'!$K1079:$Y1079, "#N/A")=14,TRUE,FALSE))</f>
        <v>0</v>
      </c>
      <c r="V1080" t="b">
        <f>AND(COUNTIF('Master list(no salts, metals)'!V1079,"&lt;=1"),IF(COUNTIF('Master list(no salts, metals)'!$K1079:$Y1079, "#N/A")=14,TRUE,FALSE))</f>
        <v>0</v>
      </c>
      <c r="W1080" t="b">
        <f>AND(COUNTIF('Master list(no salts, metals)'!W1079,"&lt;=1"),IF(COUNTIF('Master list(no salts, metals)'!$K1079:$Y1079, "#N/A")=14,TRUE,FALSE))</f>
        <v>0</v>
      </c>
      <c r="X1080" t="b">
        <f>AND(COUNTIF('Master list(no salts, metals)'!X1079,"&lt;=1"),IF(COUNTIF('Master list(no salts, metals)'!$K1079:$Y1079, "#N/A")=14,TRUE,FALSE))</f>
        <v>1</v>
      </c>
      <c r="Y1080" t="b">
        <f>AND(COUNTIF('Master list(no salts, metals)'!Y1079,"&lt;=1"),IF(COUNTIF('Master list(no salts, metals)'!$K1079:$Y1079, "#N/A")=14,TRUE,FALSE))</f>
        <v>0</v>
      </c>
    </row>
    <row r="1081" spans="11:25" x14ac:dyDescent="0.25">
      <c r="K1081" t="b">
        <f>AND(COUNTIF('Master list(no salts, metals)'!K1080,"&lt;=1"),IF(COUNTIF('Master list(no salts, metals)'!$K1080:$Y1080, "#N/A")=14,TRUE,FALSE))</f>
        <v>0</v>
      </c>
      <c r="L1081" t="b">
        <f>AND(COUNTIF('Master list(no salts, metals)'!L1080,"&lt;=1"),IF(COUNTIF('Master list(no salts, metals)'!$K1080:$Y1080, "#N/A")=14,TRUE,FALSE))</f>
        <v>0</v>
      </c>
      <c r="M1081" t="b">
        <f>AND(COUNTIF('Master list(no salts, metals)'!M1080,"&lt;=1"),IF(COUNTIF('Master list(no salts, metals)'!$K1080:$Y1080, "#N/A")=14,TRUE,FALSE))</f>
        <v>0</v>
      </c>
      <c r="N1081" t="b">
        <f>AND(COUNTIF('Master list(no salts, metals)'!N1080,"&lt;=1"),IF(COUNTIF('Master list(no salts, metals)'!$K1080:$Y1080, "#N/A")=14,TRUE,FALSE))</f>
        <v>0</v>
      </c>
      <c r="O1081" t="b">
        <f>AND(COUNTIF('Master list(no salts, metals)'!O1080,"&lt;=1"),IF(COUNTIF('Master list(no salts, metals)'!$K1080:$Y1080, "#N/A")=14,TRUE,FALSE))</f>
        <v>0</v>
      </c>
      <c r="P1081" t="b">
        <f>AND(COUNTIF('Master list(no salts, metals)'!P1080,"&lt;=1"),IF(COUNTIF('Master list(no salts, metals)'!$K1080:$Y1080, "#N/A")=14,TRUE,FALSE))</f>
        <v>0</v>
      </c>
      <c r="Q1081" t="b">
        <f>AND(COUNTIF('Master list(no salts, metals)'!Q1080,"&lt;=1"),IF(COUNTIF('Master list(no salts, metals)'!$K1080:$Y1080, "#N/A")=14,TRUE,FALSE))</f>
        <v>0</v>
      </c>
      <c r="R1081" t="b">
        <f>AND(COUNTIF('Master list(no salts, metals)'!R1080,"&lt;=1"),IF(COUNTIF('Master list(no salts, metals)'!$K1080:$Y1080, "#N/A")=14,TRUE,FALSE))</f>
        <v>0</v>
      </c>
      <c r="S1081" t="b">
        <f>AND(COUNTIF('Master list(no salts, metals)'!S1080,"&lt;=1"),IF(COUNTIF('Master list(no salts, metals)'!$K1080:$Y1080, "#N/A")=14,TRUE,FALSE))</f>
        <v>0</v>
      </c>
      <c r="T1081" t="b">
        <f>AND(COUNTIF('Master list(no salts, metals)'!T1080,"&lt;=1"),IF(COUNTIF('Master list(no salts, metals)'!$K1080:$Y1080, "#N/A")=14,TRUE,FALSE))</f>
        <v>0</v>
      </c>
      <c r="U1081" t="b">
        <f>AND(COUNTIF('Master list(no salts, metals)'!U1080,"&lt;=1"),IF(COUNTIF('Master list(no salts, metals)'!$K1080:$Y1080, "#N/A")=14,TRUE,FALSE))</f>
        <v>0</v>
      </c>
      <c r="V1081" t="b">
        <f>AND(COUNTIF('Master list(no salts, metals)'!V1080,"&lt;=1"),IF(COUNTIF('Master list(no salts, metals)'!$K1080:$Y1080, "#N/A")=14,TRUE,FALSE))</f>
        <v>0</v>
      </c>
      <c r="W1081" t="b">
        <f>AND(COUNTIF('Master list(no salts, metals)'!W1080,"&lt;=1"),IF(COUNTIF('Master list(no salts, metals)'!$K1080:$Y1080, "#N/A")=14,TRUE,FALSE))</f>
        <v>0</v>
      </c>
      <c r="X1081" t="b">
        <f>AND(COUNTIF('Master list(no salts, metals)'!X1080,"&lt;=1"),IF(COUNTIF('Master list(no salts, metals)'!$K1080:$Y1080, "#N/A")=14,TRUE,FALSE))</f>
        <v>1</v>
      </c>
      <c r="Y1081" t="b">
        <f>AND(COUNTIF('Master list(no salts, metals)'!Y1080,"&lt;=1"),IF(COUNTIF('Master list(no salts, metals)'!$K1080:$Y1080, "#N/A")=14,TRUE,FALSE))</f>
        <v>0</v>
      </c>
    </row>
    <row r="1082" spans="11:25" x14ac:dyDescent="0.25">
      <c r="K1082" t="b">
        <f>AND(COUNTIF('Master list(no salts, metals)'!K1081,"&lt;=1"),IF(COUNTIF('Master list(no salts, metals)'!$K1081:$Y1081, "#N/A")=14,TRUE,FALSE))</f>
        <v>0</v>
      </c>
      <c r="L1082" t="b">
        <f>AND(COUNTIF('Master list(no salts, metals)'!L1081,"&lt;=1"),IF(COUNTIF('Master list(no salts, metals)'!$K1081:$Y1081, "#N/A")=14,TRUE,FALSE))</f>
        <v>0</v>
      </c>
      <c r="M1082" t="b">
        <f>AND(COUNTIF('Master list(no salts, metals)'!M1081,"&lt;=1"),IF(COUNTIF('Master list(no salts, metals)'!$K1081:$Y1081, "#N/A")=14,TRUE,FALSE))</f>
        <v>0</v>
      </c>
      <c r="N1082" t="b">
        <f>AND(COUNTIF('Master list(no salts, metals)'!N1081,"&lt;=1"),IF(COUNTIF('Master list(no salts, metals)'!$K1081:$Y1081, "#N/A")=14,TRUE,FALSE))</f>
        <v>0</v>
      </c>
      <c r="O1082" t="b">
        <f>AND(COUNTIF('Master list(no salts, metals)'!O1081,"&lt;=1"),IF(COUNTIF('Master list(no salts, metals)'!$K1081:$Y1081, "#N/A")=14,TRUE,FALSE))</f>
        <v>0</v>
      </c>
      <c r="P1082" t="b">
        <f>AND(COUNTIF('Master list(no salts, metals)'!P1081,"&lt;=1"),IF(COUNTIF('Master list(no salts, metals)'!$K1081:$Y1081, "#N/A")=14,TRUE,FALSE))</f>
        <v>0</v>
      </c>
      <c r="Q1082" t="b">
        <f>AND(COUNTIF('Master list(no salts, metals)'!Q1081,"&lt;=1"),IF(COUNTIF('Master list(no salts, metals)'!$K1081:$Y1081, "#N/A")=14,TRUE,FALSE))</f>
        <v>0</v>
      </c>
      <c r="R1082" t="b">
        <f>AND(COUNTIF('Master list(no salts, metals)'!R1081,"&lt;=1"),IF(COUNTIF('Master list(no salts, metals)'!$K1081:$Y1081, "#N/A")=14,TRUE,FALSE))</f>
        <v>0</v>
      </c>
      <c r="S1082" t="b">
        <f>AND(COUNTIF('Master list(no salts, metals)'!S1081,"&lt;=1"),IF(COUNTIF('Master list(no salts, metals)'!$K1081:$Y1081, "#N/A")=14,TRUE,FALSE))</f>
        <v>0</v>
      </c>
      <c r="T1082" t="b">
        <f>AND(COUNTIF('Master list(no salts, metals)'!T1081,"&lt;=1"),IF(COUNTIF('Master list(no salts, metals)'!$K1081:$Y1081, "#N/A")=14,TRUE,FALSE))</f>
        <v>0</v>
      </c>
      <c r="U1082" t="b">
        <f>AND(COUNTIF('Master list(no salts, metals)'!U1081,"&lt;=1"),IF(COUNTIF('Master list(no salts, metals)'!$K1081:$Y1081, "#N/A")=14,TRUE,FALSE))</f>
        <v>0</v>
      </c>
      <c r="V1082" t="b">
        <f>AND(COUNTIF('Master list(no salts, metals)'!V1081,"&lt;=1"),IF(COUNTIF('Master list(no salts, metals)'!$K1081:$Y1081, "#N/A")=14,TRUE,FALSE))</f>
        <v>0</v>
      </c>
      <c r="W1082" t="b">
        <f>AND(COUNTIF('Master list(no salts, metals)'!W1081,"&lt;=1"),IF(COUNTIF('Master list(no salts, metals)'!$K1081:$Y1081, "#N/A")=14,TRUE,FALSE))</f>
        <v>0</v>
      </c>
      <c r="X1082" t="b">
        <f>AND(COUNTIF('Master list(no salts, metals)'!X1081,"&lt;=1"),IF(COUNTIF('Master list(no salts, metals)'!$K1081:$Y1081, "#N/A")=14,TRUE,FALSE))</f>
        <v>1</v>
      </c>
      <c r="Y1082" t="b">
        <f>AND(COUNTIF('Master list(no salts, metals)'!Y1081,"&lt;=1"),IF(COUNTIF('Master list(no salts, metals)'!$K1081:$Y1081, "#N/A")=14,TRUE,FALSE))</f>
        <v>0</v>
      </c>
    </row>
    <row r="1083" spans="11:25" x14ac:dyDescent="0.25">
      <c r="K1083" t="b">
        <f>AND(COUNTIF('Master list(no salts, metals)'!K1082,"&lt;=1"),IF(COUNTIF('Master list(no salts, metals)'!$K1082:$Y1082, "#N/A")=14,TRUE,FALSE))</f>
        <v>0</v>
      </c>
      <c r="L1083" t="b">
        <f>AND(COUNTIF('Master list(no salts, metals)'!L1082,"&lt;=1"),IF(COUNTIF('Master list(no salts, metals)'!$K1082:$Y1082, "#N/A")=14,TRUE,FALSE))</f>
        <v>0</v>
      </c>
      <c r="M1083" t="b">
        <f>AND(COUNTIF('Master list(no salts, metals)'!M1082,"&lt;=1"),IF(COUNTIF('Master list(no salts, metals)'!$K1082:$Y1082, "#N/A")=14,TRUE,FALSE))</f>
        <v>0</v>
      </c>
      <c r="N1083" t="b">
        <f>AND(COUNTIF('Master list(no salts, metals)'!N1082,"&lt;=1"),IF(COUNTIF('Master list(no salts, metals)'!$K1082:$Y1082, "#N/A")=14,TRUE,FALSE))</f>
        <v>0</v>
      </c>
      <c r="O1083" t="b">
        <f>AND(COUNTIF('Master list(no salts, metals)'!O1082,"&lt;=1"),IF(COUNTIF('Master list(no salts, metals)'!$K1082:$Y1082, "#N/A")=14,TRUE,FALSE))</f>
        <v>0</v>
      </c>
      <c r="P1083" t="b">
        <f>AND(COUNTIF('Master list(no salts, metals)'!P1082,"&lt;=1"),IF(COUNTIF('Master list(no salts, metals)'!$K1082:$Y1082, "#N/A")=14,TRUE,FALSE))</f>
        <v>0</v>
      </c>
      <c r="Q1083" t="b">
        <f>AND(COUNTIF('Master list(no salts, metals)'!Q1082,"&lt;=1"),IF(COUNTIF('Master list(no salts, metals)'!$K1082:$Y1082, "#N/A")=14,TRUE,FALSE))</f>
        <v>0</v>
      </c>
      <c r="R1083" t="b">
        <f>AND(COUNTIF('Master list(no salts, metals)'!R1082,"&lt;=1"),IF(COUNTIF('Master list(no salts, metals)'!$K1082:$Y1082, "#N/A")=14,TRUE,FALSE))</f>
        <v>0</v>
      </c>
      <c r="S1083" t="b">
        <f>AND(COUNTIF('Master list(no salts, metals)'!S1082,"&lt;=1"),IF(COUNTIF('Master list(no salts, metals)'!$K1082:$Y1082, "#N/A")=14,TRUE,FALSE))</f>
        <v>0</v>
      </c>
      <c r="T1083" t="b">
        <f>AND(COUNTIF('Master list(no salts, metals)'!T1082,"&lt;=1"),IF(COUNTIF('Master list(no salts, metals)'!$K1082:$Y1082, "#N/A")=14,TRUE,FALSE))</f>
        <v>0</v>
      </c>
      <c r="U1083" t="b">
        <f>AND(COUNTIF('Master list(no salts, metals)'!U1082,"&lt;=1"),IF(COUNTIF('Master list(no salts, metals)'!$K1082:$Y1082, "#N/A")=14,TRUE,FALSE))</f>
        <v>0</v>
      </c>
      <c r="V1083" t="b">
        <f>AND(COUNTIF('Master list(no salts, metals)'!V1082,"&lt;=1"),IF(COUNTIF('Master list(no salts, metals)'!$K1082:$Y1082, "#N/A")=14,TRUE,FALSE))</f>
        <v>0</v>
      </c>
      <c r="W1083" t="b">
        <f>AND(COUNTIF('Master list(no salts, metals)'!W1082,"&lt;=1"),IF(COUNTIF('Master list(no salts, metals)'!$K1082:$Y1082, "#N/A")=14,TRUE,FALSE))</f>
        <v>0</v>
      </c>
      <c r="X1083" t="b">
        <f>AND(COUNTIF('Master list(no salts, metals)'!X1082,"&lt;=1"),IF(COUNTIF('Master list(no salts, metals)'!$K1082:$Y1082, "#N/A")=14,TRUE,FALSE))</f>
        <v>0</v>
      </c>
      <c r="Y1083" t="b">
        <f>AND(COUNTIF('Master list(no salts, metals)'!Y1082,"&lt;=1"),IF(COUNTIF('Master list(no salts, metals)'!$K1082:$Y1082, "#N/A")=14,TRUE,FALSE))</f>
        <v>0</v>
      </c>
    </row>
    <row r="1084" spans="11:25" x14ac:dyDescent="0.25">
      <c r="K1084" t="b">
        <f>AND(COUNTIF('Master list(no salts, metals)'!K1083,"&lt;=1"),IF(COUNTIF('Master list(no salts, metals)'!$K1083:$Y1083, "#N/A")=14,TRUE,FALSE))</f>
        <v>0</v>
      </c>
      <c r="L1084" t="b">
        <f>AND(COUNTIF('Master list(no salts, metals)'!L1083,"&lt;=1"),IF(COUNTIF('Master list(no salts, metals)'!$K1083:$Y1083, "#N/A")=14,TRUE,FALSE))</f>
        <v>0</v>
      </c>
      <c r="M1084" t="b">
        <f>AND(COUNTIF('Master list(no salts, metals)'!M1083,"&lt;=1"),IF(COUNTIF('Master list(no salts, metals)'!$K1083:$Y1083, "#N/A")=14,TRUE,FALSE))</f>
        <v>0</v>
      </c>
      <c r="N1084" t="b">
        <f>AND(COUNTIF('Master list(no salts, metals)'!N1083,"&lt;=1"),IF(COUNTIF('Master list(no salts, metals)'!$K1083:$Y1083, "#N/A")=14,TRUE,FALSE))</f>
        <v>0</v>
      </c>
      <c r="O1084" t="b">
        <f>AND(COUNTIF('Master list(no salts, metals)'!O1083,"&lt;=1"),IF(COUNTIF('Master list(no salts, metals)'!$K1083:$Y1083, "#N/A")=14,TRUE,FALSE))</f>
        <v>0</v>
      </c>
      <c r="P1084" t="b">
        <f>AND(COUNTIF('Master list(no salts, metals)'!P1083,"&lt;=1"),IF(COUNTIF('Master list(no salts, metals)'!$K1083:$Y1083, "#N/A")=14,TRUE,FALSE))</f>
        <v>0</v>
      </c>
      <c r="Q1084" t="b">
        <f>AND(COUNTIF('Master list(no salts, metals)'!Q1083,"&lt;=1"),IF(COUNTIF('Master list(no salts, metals)'!$K1083:$Y1083, "#N/A")=14,TRUE,FALSE))</f>
        <v>0</v>
      </c>
      <c r="R1084" t="b">
        <f>AND(COUNTIF('Master list(no salts, metals)'!R1083,"&lt;=1"),IF(COUNTIF('Master list(no salts, metals)'!$K1083:$Y1083, "#N/A")=14,TRUE,FALSE))</f>
        <v>0</v>
      </c>
      <c r="S1084" t="b">
        <f>AND(COUNTIF('Master list(no salts, metals)'!S1083,"&lt;=1"),IF(COUNTIF('Master list(no salts, metals)'!$K1083:$Y1083, "#N/A")=14,TRUE,FALSE))</f>
        <v>0</v>
      </c>
      <c r="T1084" t="b">
        <f>AND(COUNTIF('Master list(no salts, metals)'!T1083,"&lt;=1"),IF(COUNTIF('Master list(no salts, metals)'!$K1083:$Y1083, "#N/A")=14,TRUE,FALSE))</f>
        <v>0</v>
      </c>
      <c r="U1084" t="b">
        <f>AND(COUNTIF('Master list(no salts, metals)'!U1083,"&lt;=1"),IF(COUNTIF('Master list(no salts, metals)'!$K1083:$Y1083, "#N/A")=14,TRUE,FALSE))</f>
        <v>0</v>
      </c>
      <c r="V1084" t="b">
        <f>AND(COUNTIF('Master list(no salts, metals)'!V1083,"&lt;=1"),IF(COUNTIF('Master list(no salts, metals)'!$K1083:$Y1083, "#N/A")=14,TRUE,FALSE))</f>
        <v>0</v>
      </c>
      <c r="W1084" t="b">
        <f>AND(COUNTIF('Master list(no salts, metals)'!W1083,"&lt;=1"),IF(COUNTIF('Master list(no salts, metals)'!$K1083:$Y1083, "#N/A")=14,TRUE,FALSE))</f>
        <v>0</v>
      </c>
      <c r="X1084" t="b">
        <f>AND(COUNTIF('Master list(no salts, metals)'!X1083,"&lt;=1"),IF(COUNTIF('Master list(no salts, metals)'!$K1083:$Y1083, "#N/A")=14,TRUE,FALSE))</f>
        <v>0</v>
      </c>
      <c r="Y1084" t="b">
        <f>AND(COUNTIF('Master list(no salts, metals)'!Y1083,"&lt;=1"),IF(COUNTIF('Master list(no salts, metals)'!$K1083:$Y1083, "#N/A")=14,TRUE,FALSE))</f>
        <v>0</v>
      </c>
    </row>
    <row r="1085" spans="11:25" x14ac:dyDescent="0.25">
      <c r="K1085" t="b">
        <f>AND(COUNTIF('Master list(no salts, metals)'!K1084,"&lt;=1"),IF(COUNTIF('Master list(no salts, metals)'!$K1084:$Y1084, "#N/A")=14,TRUE,FALSE))</f>
        <v>0</v>
      </c>
      <c r="L1085" t="b">
        <f>AND(COUNTIF('Master list(no salts, metals)'!L1084,"&lt;=1"),IF(COUNTIF('Master list(no salts, metals)'!$K1084:$Y1084, "#N/A")=14,TRUE,FALSE))</f>
        <v>0</v>
      </c>
      <c r="M1085" t="b">
        <f>AND(COUNTIF('Master list(no salts, metals)'!M1084,"&lt;=1"),IF(COUNTIF('Master list(no salts, metals)'!$K1084:$Y1084, "#N/A")=14,TRUE,FALSE))</f>
        <v>0</v>
      </c>
      <c r="N1085" t="b">
        <f>AND(COUNTIF('Master list(no salts, metals)'!N1084,"&lt;=1"),IF(COUNTIF('Master list(no salts, metals)'!$K1084:$Y1084, "#N/A")=14,TRUE,FALSE))</f>
        <v>0</v>
      </c>
      <c r="O1085" t="b">
        <f>AND(COUNTIF('Master list(no salts, metals)'!O1084,"&lt;=1"),IF(COUNTIF('Master list(no salts, metals)'!$K1084:$Y1084, "#N/A")=14,TRUE,FALSE))</f>
        <v>0</v>
      </c>
      <c r="P1085" t="b">
        <f>AND(COUNTIF('Master list(no salts, metals)'!P1084,"&lt;=1"),IF(COUNTIF('Master list(no salts, metals)'!$K1084:$Y1084, "#N/A")=14,TRUE,FALSE))</f>
        <v>0</v>
      </c>
      <c r="Q1085" t="b">
        <f>AND(COUNTIF('Master list(no salts, metals)'!Q1084,"&lt;=1"),IF(COUNTIF('Master list(no salts, metals)'!$K1084:$Y1084, "#N/A")=14,TRUE,FALSE))</f>
        <v>0</v>
      </c>
      <c r="R1085" t="b">
        <f>AND(COUNTIF('Master list(no salts, metals)'!R1084,"&lt;=1"),IF(COUNTIF('Master list(no salts, metals)'!$K1084:$Y1084, "#N/A")=14,TRUE,FALSE))</f>
        <v>0</v>
      </c>
      <c r="S1085" t="b">
        <f>AND(COUNTIF('Master list(no salts, metals)'!S1084,"&lt;=1"),IF(COUNTIF('Master list(no salts, metals)'!$K1084:$Y1084, "#N/A")=14,TRUE,FALSE))</f>
        <v>0</v>
      </c>
      <c r="T1085" t="b">
        <f>AND(COUNTIF('Master list(no salts, metals)'!T1084,"&lt;=1"),IF(COUNTIF('Master list(no salts, metals)'!$K1084:$Y1084, "#N/A")=14,TRUE,FALSE))</f>
        <v>0</v>
      </c>
      <c r="U1085" t="b">
        <f>AND(COUNTIF('Master list(no salts, metals)'!U1084,"&lt;=1"),IF(COUNTIF('Master list(no salts, metals)'!$K1084:$Y1084, "#N/A")=14,TRUE,FALSE))</f>
        <v>0</v>
      </c>
      <c r="V1085" t="b">
        <f>AND(COUNTIF('Master list(no salts, metals)'!V1084,"&lt;=1"),IF(COUNTIF('Master list(no salts, metals)'!$K1084:$Y1084, "#N/A")=14,TRUE,FALSE))</f>
        <v>0</v>
      </c>
      <c r="W1085" t="b">
        <f>AND(COUNTIF('Master list(no salts, metals)'!W1084,"&lt;=1"),IF(COUNTIF('Master list(no salts, metals)'!$K1084:$Y1084, "#N/A")=14,TRUE,FALSE))</f>
        <v>0</v>
      </c>
      <c r="X1085" t="b">
        <f>AND(COUNTIF('Master list(no salts, metals)'!X1084,"&lt;=1"),IF(COUNTIF('Master list(no salts, metals)'!$K1084:$Y1084, "#N/A")=14,TRUE,FALSE))</f>
        <v>0</v>
      </c>
      <c r="Y1085" t="b">
        <f>AND(COUNTIF('Master list(no salts, metals)'!Y1084,"&lt;=1"),IF(COUNTIF('Master list(no salts, metals)'!$K1084:$Y1084, "#N/A")=14,TRUE,FALSE))</f>
        <v>0</v>
      </c>
    </row>
    <row r="1086" spans="11:25" x14ac:dyDescent="0.25">
      <c r="K1086" t="b">
        <f>AND(COUNTIF('Master list(no salts, metals)'!K1085,"&lt;=1"),IF(COUNTIF('Master list(no salts, metals)'!$K1085:$Y1085, "#N/A")=14,TRUE,FALSE))</f>
        <v>0</v>
      </c>
      <c r="L1086" t="b">
        <f>AND(COUNTIF('Master list(no salts, metals)'!L1085,"&lt;=1"),IF(COUNTIF('Master list(no salts, metals)'!$K1085:$Y1085, "#N/A")=14,TRUE,FALSE))</f>
        <v>0</v>
      </c>
      <c r="M1086" t="b">
        <f>AND(COUNTIF('Master list(no salts, metals)'!M1085,"&lt;=1"),IF(COUNTIF('Master list(no salts, metals)'!$K1085:$Y1085, "#N/A")=14,TRUE,FALSE))</f>
        <v>0</v>
      </c>
      <c r="N1086" t="b">
        <f>AND(COUNTIF('Master list(no salts, metals)'!N1085,"&lt;=1"),IF(COUNTIF('Master list(no salts, metals)'!$K1085:$Y1085, "#N/A")=14,TRUE,FALSE))</f>
        <v>0</v>
      </c>
      <c r="O1086" t="b">
        <f>AND(COUNTIF('Master list(no salts, metals)'!O1085,"&lt;=1"),IF(COUNTIF('Master list(no salts, metals)'!$K1085:$Y1085, "#N/A")=14,TRUE,FALSE))</f>
        <v>0</v>
      </c>
      <c r="P1086" t="b">
        <f>AND(COUNTIF('Master list(no salts, metals)'!P1085,"&lt;=1"),IF(COUNTIF('Master list(no salts, metals)'!$K1085:$Y1085, "#N/A")=14,TRUE,FALSE))</f>
        <v>0</v>
      </c>
      <c r="Q1086" t="b">
        <f>AND(COUNTIF('Master list(no salts, metals)'!Q1085,"&lt;=1"),IF(COUNTIF('Master list(no salts, metals)'!$K1085:$Y1085, "#N/A")=14,TRUE,FALSE))</f>
        <v>0</v>
      </c>
      <c r="R1086" t="b">
        <f>AND(COUNTIF('Master list(no salts, metals)'!R1085,"&lt;=1"),IF(COUNTIF('Master list(no salts, metals)'!$K1085:$Y1085, "#N/A")=14,TRUE,FALSE))</f>
        <v>0</v>
      </c>
      <c r="S1086" t="b">
        <f>AND(COUNTIF('Master list(no salts, metals)'!S1085,"&lt;=1"),IF(COUNTIF('Master list(no salts, metals)'!$K1085:$Y1085, "#N/A")=14,TRUE,FALSE))</f>
        <v>0</v>
      </c>
      <c r="T1086" t="b">
        <f>AND(COUNTIF('Master list(no salts, metals)'!T1085,"&lt;=1"),IF(COUNTIF('Master list(no salts, metals)'!$K1085:$Y1085, "#N/A")=14,TRUE,FALSE))</f>
        <v>0</v>
      </c>
      <c r="U1086" t="b">
        <f>AND(COUNTIF('Master list(no salts, metals)'!U1085,"&lt;=1"),IF(COUNTIF('Master list(no salts, metals)'!$K1085:$Y1085, "#N/A")=14,TRUE,FALSE))</f>
        <v>0</v>
      </c>
      <c r="V1086" t="b">
        <f>AND(COUNTIF('Master list(no salts, metals)'!V1085,"&lt;=1"),IF(COUNTIF('Master list(no salts, metals)'!$K1085:$Y1085, "#N/A")=14,TRUE,FALSE))</f>
        <v>0</v>
      </c>
      <c r="W1086" t="b">
        <f>AND(COUNTIF('Master list(no salts, metals)'!W1085,"&lt;=1"),IF(COUNTIF('Master list(no salts, metals)'!$K1085:$Y1085, "#N/A")=14,TRUE,FALSE))</f>
        <v>0</v>
      </c>
      <c r="X1086" t="b">
        <f>AND(COUNTIF('Master list(no salts, metals)'!X1085,"&lt;=1"),IF(COUNTIF('Master list(no salts, metals)'!$K1085:$Y1085, "#N/A")=14,TRUE,FALSE))</f>
        <v>1</v>
      </c>
      <c r="Y1086" t="b">
        <f>AND(COUNTIF('Master list(no salts, metals)'!Y1085,"&lt;=1"),IF(COUNTIF('Master list(no salts, metals)'!$K1085:$Y1085, "#N/A")=14,TRUE,FALSE))</f>
        <v>0</v>
      </c>
    </row>
    <row r="1087" spans="11:25" x14ac:dyDescent="0.25">
      <c r="K1087" t="b">
        <f>AND(COUNTIF('Master list(no salts, metals)'!K1086,"&lt;=1"),IF(COUNTIF('Master list(no salts, metals)'!$K1086:$Y1086, "#N/A")=14,TRUE,FALSE))</f>
        <v>0</v>
      </c>
      <c r="L1087" t="b">
        <f>AND(COUNTIF('Master list(no salts, metals)'!L1086,"&lt;=1"),IF(COUNTIF('Master list(no salts, metals)'!$K1086:$Y1086, "#N/A")=14,TRUE,FALSE))</f>
        <v>0</v>
      </c>
      <c r="M1087" t="b">
        <f>AND(COUNTIF('Master list(no salts, metals)'!M1086,"&lt;=1"),IF(COUNTIF('Master list(no salts, metals)'!$K1086:$Y1086, "#N/A")=14,TRUE,FALSE))</f>
        <v>0</v>
      </c>
      <c r="N1087" t="b">
        <f>AND(COUNTIF('Master list(no salts, metals)'!N1086,"&lt;=1"),IF(COUNTIF('Master list(no salts, metals)'!$K1086:$Y1086, "#N/A")=14,TRUE,FALSE))</f>
        <v>0</v>
      </c>
      <c r="O1087" t="b">
        <f>AND(COUNTIF('Master list(no salts, metals)'!O1086,"&lt;=1"),IF(COUNTIF('Master list(no salts, metals)'!$K1086:$Y1086, "#N/A")=14,TRUE,FALSE))</f>
        <v>0</v>
      </c>
      <c r="P1087" t="b">
        <f>AND(COUNTIF('Master list(no salts, metals)'!P1086,"&lt;=1"),IF(COUNTIF('Master list(no salts, metals)'!$K1086:$Y1086, "#N/A")=14,TRUE,FALSE))</f>
        <v>0</v>
      </c>
      <c r="Q1087" t="b">
        <f>AND(COUNTIF('Master list(no salts, metals)'!Q1086,"&lt;=1"),IF(COUNTIF('Master list(no salts, metals)'!$K1086:$Y1086, "#N/A")=14,TRUE,FALSE))</f>
        <v>0</v>
      </c>
      <c r="R1087" t="b">
        <f>AND(COUNTIF('Master list(no salts, metals)'!R1086,"&lt;=1"),IF(COUNTIF('Master list(no salts, metals)'!$K1086:$Y1086, "#N/A")=14,TRUE,FALSE))</f>
        <v>0</v>
      </c>
      <c r="S1087" t="b">
        <f>AND(COUNTIF('Master list(no salts, metals)'!S1086,"&lt;=1"),IF(COUNTIF('Master list(no salts, metals)'!$K1086:$Y1086, "#N/A")=14,TRUE,FALSE))</f>
        <v>0</v>
      </c>
      <c r="T1087" t="b">
        <f>AND(COUNTIF('Master list(no salts, metals)'!T1086,"&lt;=1"),IF(COUNTIF('Master list(no salts, metals)'!$K1086:$Y1086, "#N/A")=14,TRUE,FALSE))</f>
        <v>0</v>
      </c>
      <c r="U1087" t="b">
        <f>AND(COUNTIF('Master list(no salts, metals)'!U1086,"&lt;=1"),IF(COUNTIF('Master list(no salts, metals)'!$K1086:$Y1086, "#N/A")=14,TRUE,FALSE))</f>
        <v>0</v>
      </c>
      <c r="V1087" t="b">
        <f>AND(COUNTIF('Master list(no salts, metals)'!V1086,"&lt;=1"),IF(COUNTIF('Master list(no salts, metals)'!$K1086:$Y1086, "#N/A")=14,TRUE,FALSE))</f>
        <v>0</v>
      </c>
      <c r="W1087" t="b">
        <f>AND(COUNTIF('Master list(no salts, metals)'!W1086,"&lt;=1"),IF(COUNTIF('Master list(no salts, metals)'!$K1086:$Y1086, "#N/A")=14,TRUE,FALSE))</f>
        <v>0</v>
      </c>
      <c r="X1087" t="b">
        <f>AND(COUNTIF('Master list(no salts, metals)'!X1086,"&lt;=1"),IF(COUNTIF('Master list(no salts, metals)'!$K1086:$Y1086, "#N/A")=14,TRUE,FALSE))</f>
        <v>0</v>
      </c>
      <c r="Y1087" t="b">
        <f>AND(COUNTIF('Master list(no salts, metals)'!Y1086,"&lt;=1"),IF(COUNTIF('Master list(no salts, metals)'!$K1086:$Y1086, "#N/A")=14,TRUE,FALSE))</f>
        <v>0</v>
      </c>
    </row>
    <row r="1088" spans="11:25" x14ac:dyDescent="0.25">
      <c r="K1088" t="b">
        <f>AND(COUNTIF('Master list(no salts, metals)'!K1087,"&lt;=1"),IF(COUNTIF('Master list(no salts, metals)'!$K1087:$Y1087, "#N/A")=14,TRUE,FALSE))</f>
        <v>1</v>
      </c>
      <c r="L1088" t="b">
        <f>AND(COUNTIF('Master list(no salts, metals)'!L1087,"&lt;=1"),IF(COUNTIF('Master list(no salts, metals)'!$K1087:$Y1087, "#N/A")=14,TRUE,FALSE))</f>
        <v>0</v>
      </c>
      <c r="M1088" t="b">
        <f>AND(COUNTIF('Master list(no salts, metals)'!M1087,"&lt;=1"),IF(COUNTIF('Master list(no salts, metals)'!$K1087:$Y1087, "#N/A")=14,TRUE,FALSE))</f>
        <v>0</v>
      </c>
      <c r="N1088" t="b">
        <f>AND(COUNTIF('Master list(no salts, metals)'!N1087,"&lt;=1"),IF(COUNTIF('Master list(no salts, metals)'!$K1087:$Y1087, "#N/A")=14,TRUE,FALSE))</f>
        <v>0</v>
      </c>
      <c r="O1088" t="b">
        <f>AND(COUNTIF('Master list(no salts, metals)'!O1087,"&lt;=1"),IF(COUNTIF('Master list(no salts, metals)'!$K1087:$Y1087, "#N/A")=14,TRUE,FALSE))</f>
        <v>0</v>
      </c>
      <c r="P1088" t="b">
        <f>AND(COUNTIF('Master list(no salts, metals)'!P1087,"&lt;=1"),IF(COUNTIF('Master list(no salts, metals)'!$K1087:$Y1087, "#N/A")=14,TRUE,FALSE))</f>
        <v>0</v>
      </c>
      <c r="Q1088" t="b">
        <f>AND(COUNTIF('Master list(no salts, metals)'!Q1087,"&lt;=1"),IF(COUNTIF('Master list(no salts, metals)'!$K1087:$Y1087, "#N/A")=14,TRUE,FALSE))</f>
        <v>0</v>
      </c>
      <c r="R1088" t="b">
        <f>AND(COUNTIF('Master list(no salts, metals)'!R1087,"&lt;=1"),IF(COUNTIF('Master list(no salts, metals)'!$K1087:$Y1087, "#N/A")=14,TRUE,FALSE))</f>
        <v>0</v>
      </c>
      <c r="S1088" t="b">
        <f>AND(COUNTIF('Master list(no salts, metals)'!S1087,"&lt;=1"),IF(COUNTIF('Master list(no salts, metals)'!$K1087:$Y1087, "#N/A")=14,TRUE,FALSE))</f>
        <v>0</v>
      </c>
      <c r="T1088" t="b">
        <f>AND(COUNTIF('Master list(no salts, metals)'!T1087,"&lt;=1"),IF(COUNTIF('Master list(no salts, metals)'!$K1087:$Y1087, "#N/A")=14,TRUE,FALSE))</f>
        <v>0</v>
      </c>
      <c r="U1088" t="b">
        <f>AND(COUNTIF('Master list(no salts, metals)'!U1087,"&lt;=1"),IF(COUNTIF('Master list(no salts, metals)'!$K1087:$Y1087, "#N/A")=14,TRUE,FALSE))</f>
        <v>0</v>
      </c>
      <c r="V1088" t="b">
        <f>AND(COUNTIF('Master list(no salts, metals)'!V1087,"&lt;=1"),IF(COUNTIF('Master list(no salts, metals)'!$K1087:$Y1087, "#N/A")=14,TRUE,FALSE))</f>
        <v>0</v>
      </c>
      <c r="W1088" t="b">
        <f>AND(COUNTIF('Master list(no salts, metals)'!W1087,"&lt;=1"),IF(COUNTIF('Master list(no salts, metals)'!$K1087:$Y1087, "#N/A")=14,TRUE,FALSE))</f>
        <v>0</v>
      </c>
      <c r="X1088" t="b">
        <f>AND(COUNTIF('Master list(no salts, metals)'!X1087,"&lt;=1"),IF(COUNTIF('Master list(no salts, metals)'!$K1087:$Y1087, "#N/A")=14,TRUE,FALSE))</f>
        <v>0</v>
      </c>
      <c r="Y1088" t="b">
        <f>AND(COUNTIF('Master list(no salts, metals)'!Y1087,"&lt;=1"),IF(COUNTIF('Master list(no salts, metals)'!$K1087:$Y1087, "#N/A")=14,TRUE,FALSE))</f>
        <v>0</v>
      </c>
    </row>
    <row r="1089" spans="11:25" x14ac:dyDescent="0.25">
      <c r="K1089" t="b">
        <f>AND(COUNTIF('Master list(no salts, metals)'!K1088,"&lt;=1"),IF(COUNTIF('Master list(no salts, metals)'!$K1088:$Y1088, "#N/A")=14,TRUE,FALSE))</f>
        <v>0</v>
      </c>
      <c r="L1089" t="b">
        <f>AND(COUNTIF('Master list(no salts, metals)'!L1088,"&lt;=1"),IF(COUNTIF('Master list(no salts, metals)'!$K1088:$Y1088, "#N/A")=14,TRUE,FALSE))</f>
        <v>0</v>
      </c>
      <c r="M1089" t="b">
        <f>AND(COUNTIF('Master list(no salts, metals)'!M1088,"&lt;=1"),IF(COUNTIF('Master list(no salts, metals)'!$K1088:$Y1088, "#N/A")=14,TRUE,FALSE))</f>
        <v>0</v>
      </c>
      <c r="N1089" t="b">
        <f>AND(COUNTIF('Master list(no salts, metals)'!N1088,"&lt;=1"),IF(COUNTIF('Master list(no salts, metals)'!$K1088:$Y1088, "#N/A")=14,TRUE,FALSE))</f>
        <v>0</v>
      </c>
      <c r="O1089" t="b">
        <f>AND(COUNTIF('Master list(no salts, metals)'!O1088,"&lt;=1"),IF(COUNTIF('Master list(no salts, metals)'!$K1088:$Y1088, "#N/A")=14,TRUE,FALSE))</f>
        <v>0</v>
      </c>
      <c r="P1089" t="b">
        <f>AND(COUNTIF('Master list(no salts, metals)'!P1088,"&lt;=1"),IF(COUNTIF('Master list(no salts, metals)'!$K1088:$Y1088, "#N/A")=14,TRUE,FALSE))</f>
        <v>0</v>
      </c>
      <c r="Q1089" t="b">
        <f>AND(COUNTIF('Master list(no salts, metals)'!Q1088,"&lt;=1"),IF(COUNTIF('Master list(no salts, metals)'!$K1088:$Y1088, "#N/A")=14,TRUE,FALSE))</f>
        <v>0</v>
      </c>
      <c r="R1089" t="b">
        <f>AND(COUNTIF('Master list(no salts, metals)'!R1088,"&lt;=1"),IF(COUNTIF('Master list(no salts, metals)'!$K1088:$Y1088, "#N/A")=14,TRUE,FALSE))</f>
        <v>0</v>
      </c>
      <c r="S1089" t="b">
        <f>AND(COUNTIF('Master list(no salts, metals)'!S1088,"&lt;=1"),IF(COUNTIF('Master list(no salts, metals)'!$K1088:$Y1088, "#N/A")=14,TRUE,FALSE))</f>
        <v>0</v>
      </c>
      <c r="T1089" t="b">
        <f>AND(COUNTIF('Master list(no salts, metals)'!T1088,"&lt;=1"),IF(COUNTIF('Master list(no salts, metals)'!$K1088:$Y1088, "#N/A")=14,TRUE,FALSE))</f>
        <v>0</v>
      </c>
      <c r="U1089" t="b">
        <f>AND(COUNTIF('Master list(no salts, metals)'!U1088,"&lt;=1"),IF(COUNTIF('Master list(no salts, metals)'!$K1088:$Y1088, "#N/A")=14,TRUE,FALSE))</f>
        <v>0</v>
      </c>
      <c r="V1089" t="b">
        <f>AND(COUNTIF('Master list(no salts, metals)'!V1088,"&lt;=1"),IF(COUNTIF('Master list(no salts, metals)'!$K1088:$Y1088, "#N/A")=14,TRUE,FALSE))</f>
        <v>0</v>
      </c>
      <c r="W1089" t="b">
        <f>AND(COUNTIF('Master list(no salts, metals)'!W1088,"&lt;=1"),IF(COUNTIF('Master list(no salts, metals)'!$K1088:$Y1088, "#N/A")=14,TRUE,FALSE))</f>
        <v>0</v>
      </c>
      <c r="X1089" t="b">
        <f>AND(COUNTIF('Master list(no salts, metals)'!X1088,"&lt;=1"),IF(COUNTIF('Master list(no salts, metals)'!$K1088:$Y1088, "#N/A")=14,TRUE,FALSE))</f>
        <v>0</v>
      </c>
      <c r="Y1089" t="b">
        <f>AND(COUNTIF('Master list(no salts, metals)'!Y1088,"&lt;=1"),IF(COUNTIF('Master list(no salts, metals)'!$K1088:$Y1088, "#N/A")=14,TRUE,FALSE))</f>
        <v>0</v>
      </c>
    </row>
    <row r="1090" spans="11:25" x14ac:dyDescent="0.25">
      <c r="K1090" t="b">
        <f>AND(COUNTIF('Master list(no salts, metals)'!K1089,"&lt;=1"),IF(COUNTIF('Master list(no salts, metals)'!$K1089:$Y1089, "#N/A")=14,TRUE,FALSE))</f>
        <v>0</v>
      </c>
      <c r="L1090" t="b">
        <f>AND(COUNTIF('Master list(no salts, metals)'!L1089,"&lt;=1"),IF(COUNTIF('Master list(no salts, metals)'!$K1089:$Y1089, "#N/A")=14,TRUE,FALSE))</f>
        <v>0</v>
      </c>
      <c r="M1090" t="b">
        <f>AND(COUNTIF('Master list(no salts, metals)'!M1089,"&lt;=1"),IF(COUNTIF('Master list(no salts, metals)'!$K1089:$Y1089, "#N/A")=14,TRUE,FALSE))</f>
        <v>0</v>
      </c>
      <c r="N1090" t="b">
        <f>AND(COUNTIF('Master list(no salts, metals)'!N1089,"&lt;=1"),IF(COUNTIF('Master list(no salts, metals)'!$K1089:$Y1089, "#N/A")=14,TRUE,FALSE))</f>
        <v>0</v>
      </c>
      <c r="O1090" t="b">
        <f>AND(COUNTIF('Master list(no salts, metals)'!O1089,"&lt;=1"),IF(COUNTIF('Master list(no salts, metals)'!$K1089:$Y1089, "#N/A")=14,TRUE,FALSE))</f>
        <v>0</v>
      </c>
      <c r="P1090" t="b">
        <f>AND(COUNTIF('Master list(no salts, metals)'!P1089,"&lt;=1"),IF(COUNTIF('Master list(no salts, metals)'!$K1089:$Y1089, "#N/A")=14,TRUE,FALSE))</f>
        <v>0</v>
      </c>
      <c r="Q1090" t="b">
        <f>AND(COUNTIF('Master list(no salts, metals)'!Q1089,"&lt;=1"),IF(COUNTIF('Master list(no salts, metals)'!$K1089:$Y1089, "#N/A")=14,TRUE,FALSE))</f>
        <v>0</v>
      </c>
      <c r="R1090" t="b">
        <f>AND(COUNTIF('Master list(no salts, metals)'!R1089,"&lt;=1"),IF(COUNTIF('Master list(no salts, metals)'!$K1089:$Y1089, "#N/A")=14,TRUE,FALSE))</f>
        <v>0</v>
      </c>
      <c r="S1090" t="b">
        <f>AND(COUNTIF('Master list(no salts, metals)'!S1089,"&lt;=1"),IF(COUNTIF('Master list(no salts, metals)'!$K1089:$Y1089, "#N/A")=14,TRUE,FALSE))</f>
        <v>0</v>
      </c>
      <c r="T1090" t="b">
        <f>AND(COUNTIF('Master list(no salts, metals)'!T1089,"&lt;=1"),IF(COUNTIF('Master list(no salts, metals)'!$K1089:$Y1089, "#N/A")=14,TRUE,FALSE))</f>
        <v>0</v>
      </c>
      <c r="U1090" t="b">
        <f>AND(COUNTIF('Master list(no salts, metals)'!U1089,"&lt;=1"),IF(COUNTIF('Master list(no salts, metals)'!$K1089:$Y1089, "#N/A")=14,TRUE,FALSE))</f>
        <v>0</v>
      </c>
      <c r="V1090" t="b">
        <f>AND(COUNTIF('Master list(no salts, metals)'!V1089,"&lt;=1"),IF(COUNTIF('Master list(no salts, metals)'!$K1089:$Y1089, "#N/A")=14,TRUE,FALSE))</f>
        <v>0</v>
      </c>
      <c r="W1090" t="b">
        <f>AND(COUNTIF('Master list(no salts, metals)'!W1089,"&lt;=1"),IF(COUNTIF('Master list(no salts, metals)'!$K1089:$Y1089, "#N/A")=14,TRUE,FALSE))</f>
        <v>1</v>
      </c>
      <c r="X1090" t="b">
        <f>AND(COUNTIF('Master list(no salts, metals)'!X1089,"&lt;=1"),IF(COUNTIF('Master list(no salts, metals)'!$K1089:$Y1089, "#N/A")=14,TRUE,FALSE))</f>
        <v>0</v>
      </c>
      <c r="Y1090" t="b">
        <f>AND(COUNTIF('Master list(no salts, metals)'!Y1089,"&lt;=1"),IF(COUNTIF('Master list(no salts, metals)'!$K1089:$Y1089, "#N/A")=14,TRUE,FALSE))</f>
        <v>0</v>
      </c>
    </row>
    <row r="1091" spans="11:25" x14ac:dyDescent="0.25">
      <c r="K1091" t="b">
        <f>AND(COUNTIF('Master list(no salts, metals)'!K1090,"&lt;=1"),IF(COUNTIF('Master list(no salts, metals)'!$K1090:$Y1090, "#N/A")=14,TRUE,FALSE))</f>
        <v>0</v>
      </c>
      <c r="L1091" t="b">
        <f>AND(COUNTIF('Master list(no salts, metals)'!L1090,"&lt;=1"),IF(COUNTIF('Master list(no salts, metals)'!$K1090:$Y1090, "#N/A")=14,TRUE,FALSE))</f>
        <v>0</v>
      </c>
      <c r="M1091" t="b">
        <f>AND(COUNTIF('Master list(no salts, metals)'!M1090,"&lt;=1"),IF(COUNTIF('Master list(no salts, metals)'!$K1090:$Y1090, "#N/A")=14,TRUE,FALSE))</f>
        <v>0</v>
      </c>
      <c r="N1091" t="b">
        <f>AND(COUNTIF('Master list(no salts, metals)'!N1090,"&lt;=1"),IF(COUNTIF('Master list(no salts, metals)'!$K1090:$Y1090, "#N/A")=14,TRUE,FALSE))</f>
        <v>0</v>
      </c>
      <c r="O1091" t="b">
        <f>AND(COUNTIF('Master list(no salts, metals)'!O1090,"&lt;=1"),IF(COUNTIF('Master list(no salts, metals)'!$K1090:$Y1090, "#N/A")=14,TRUE,FALSE))</f>
        <v>0</v>
      </c>
      <c r="P1091" t="b">
        <f>AND(COUNTIF('Master list(no salts, metals)'!P1090,"&lt;=1"),IF(COUNTIF('Master list(no salts, metals)'!$K1090:$Y1090, "#N/A")=14,TRUE,FALSE))</f>
        <v>0</v>
      </c>
      <c r="Q1091" t="b">
        <f>AND(COUNTIF('Master list(no salts, metals)'!Q1090,"&lt;=1"),IF(COUNTIF('Master list(no salts, metals)'!$K1090:$Y1090, "#N/A")=14,TRUE,FALSE))</f>
        <v>0</v>
      </c>
      <c r="R1091" t="b">
        <f>AND(COUNTIF('Master list(no salts, metals)'!R1090,"&lt;=1"),IF(COUNTIF('Master list(no salts, metals)'!$K1090:$Y1090, "#N/A")=14,TRUE,FALSE))</f>
        <v>0</v>
      </c>
      <c r="S1091" t="b">
        <f>AND(COUNTIF('Master list(no salts, metals)'!S1090,"&lt;=1"),IF(COUNTIF('Master list(no salts, metals)'!$K1090:$Y1090, "#N/A")=14,TRUE,FALSE))</f>
        <v>0</v>
      </c>
      <c r="T1091" t="b">
        <f>AND(COUNTIF('Master list(no salts, metals)'!T1090,"&lt;=1"),IF(COUNTIF('Master list(no salts, metals)'!$K1090:$Y1090, "#N/A")=14,TRUE,FALSE))</f>
        <v>0</v>
      </c>
      <c r="U1091" t="b">
        <f>AND(COUNTIF('Master list(no salts, metals)'!U1090,"&lt;=1"),IF(COUNTIF('Master list(no salts, metals)'!$K1090:$Y1090, "#N/A")=14,TRUE,FALSE))</f>
        <v>0</v>
      </c>
      <c r="V1091" t="b">
        <f>AND(COUNTIF('Master list(no salts, metals)'!V1090,"&lt;=1"),IF(COUNTIF('Master list(no salts, metals)'!$K1090:$Y1090, "#N/A")=14,TRUE,FALSE))</f>
        <v>0</v>
      </c>
      <c r="W1091" t="b">
        <f>AND(COUNTIF('Master list(no salts, metals)'!W1090,"&lt;=1"),IF(COUNTIF('Master list(no salts, metals)'!$K1090:$Y1090, "#N/A")=14,TRUE,FALSE))</f>
        <v>1</v>
      </c>
      <c r="X1091" t="b">
        <f>AND(COUNTIF('Master list(no salts, metals)'!X1090,"&lt;=1"),IF(COUNTIF('Master list(no salts, metals)'!$K1090:$Y1090, "#N/A")=14,TRUE,FALSE))</f>
        <v>0</v>
      </c>
      <c r="Y1091" t="b">
        <f>AND(COUNTIF('Master list(no salts, metals)'!Y1090,"&lt;=1"),IF(COUNTIF('Master list(no salts, metals)'!$K1090:$Y1090, "#N/A")=14,TRUE,FALSE))</f>
        <v>0</v>
      </c>
    </row>
    <row r="1092" spans="11:25" x14ac:dyDescent="0.25">
      <c r="K1092" t="b">
        <f>AND(COUNTIF('Master list(no salts, metals)'!K1091,"&lt;=1"),IF(COUNTIF('Master list(no salts, metals)'!$K1091:$Y1091, "#N/A")=14,TRUE,FALSE))</f>
        <v>0</v>
      </c>
      <c r="L1092" t="b">
        <f>AND(COUNTIF('Master list(no salts, metals)'!L1091,"&lt;=1"),IF(COUNTIF('Master list(no salts, metals)'!$K1091:$Y1091, "#N/A")=14,TRUE,FALSE))</f>
        <v>0</v>
      </c>
      <c r="M1092" t="b">
        <f>AND(COUNTIF('Master list(no salts, metals)'!M1091,"&lt;=1"),IF(COUNTIF('Master list(no salts, metals)'!$K1091:$Y1091, "#N/A")=14,TRUE,FALSE))</f>
        <v>0</v>
      </c>
      <c r="N1092" t="b">
        <f>AND(COUNTIF('Master list(no salts, metals)'!N1091,"&lt;=1"),IF(COUNTIF('Master list(no salts, metals)'!$K1091:$Y1091, "#N/A")=14,TRUE,FALSE))</f>
        <v>0</v>
      </c>
      <c r="O1092" t="b">
        <f>AND(COUNTIF('Master list(no salts, metals)'!O1091,"&lt;=1"),IF(COUNTIF('Master list(no salts, metals)'!$K1091:$Y1091, "#N/A")=14,TRUE,FALSE))</f>
        <v>0</v>
      </c>
      <c r="P1092" t="b">
        <f>AND(COUNTIF('Master list(no salts, metals)'!P1091,"&lt;=1"),IF(COUNTIF('Master list(no salts, metals)'!$K1091:$Y1091, "#N/A")=14,TRUE,FALSE))</f>
        <v>0</v>
      </c>
      <c r="Q1092" t="b">
        <f>AND(COUNTIF('Master list(no salts, metals)'!Q1091,"&lt;=1"),IF(COUNTIF('Master list(no salts, metals)'!$K1091:$Y1091, "#N/A")=14,TRUE,FALSE))</f>
        <v>0</v>
      </c>
      <c r="R1092" t="b">
        <f>AND(COUNTIF('Master list(no salts, metals)'!R1091,"&lt;=1"),IF(COUNTIF('Master list(no salts, metals)'!$K1091:$Y1091, "#N/A")=14,TRUE,FALSE))</f>
        <v>0</v>
      </c>
      <c r="S1092" t="b">
        <f>AND(COUNTIF('Master list(no salts, metals)'!S1091,"&lt;=1"),IF(COUNTIF('Master list(no salts, metals)'!$K1091:$Y1091, "#N/A")=14,TRUE,FALSE))</f>
        <v>0</v>
      </c>
      <c r="T1092" t="b">
        <f>AND(COUNTIF('Master list(no salts, metals)'!T1091,"&lt;=1"),IF(COUNTIF('Master list(no salts, metals)'!$K1091:$Y1091, "#N/A")=14,TRUE,FALSE))</f>
        <v>0</v>
      </c>
      <c r="U1092" t="b">
        <f>AND(COUNTIF('Master list(no salts, metals)'!U1091,"&lt;=1"),IF(COUNTIF('Master list(no salts, metals)'!$K1091:$Y1091, "#N/A")=14,TRUE,FALSE))</f>
        <v>0</v>
      </c>
      <c r="V1092" t="b">
        <f>AND(COUNTIF('Master list(no salts, metals)'!V1091,"&lt;=1"),IF(COUNTIF('Master list(no salts, metals)'!$K1091:$Y1091, "#N/A")=14,TRUE,FALSE))</f>
        <v>0</v>
      </c>
      <c r="W1092" t="b">
        <f>AND(COUNTIF('Master list(no salts, metals)'!W1091,"&lt;=1"),IF(COUNTIF('Master list(no salts, metals)'!$K1091:$Y1091, "#N/A")=14,TRUE,FALSE))</f>
        <v>1</v>
      </c>
      <c r="X1092" t="b">
        <f>AND(COUNTIF('Master list(no salts, metals)'!X1091,"&lt;=1"),IF(COUNTIF('Master list(no salts, metals)'!$K1091:$Y1091, "#N/A")=14,TRUE,FALSE))</f>
        <v>0</v>
      </c>
      <c r="Y1092" t="b">
        <f>AND(COUNTIF('Master list(no salts, metals)'!Y1091,"&lt;=1"),IF(COUNTIF('Master list(no salts, metals)'!$K1091:$Y1091, "#N/A")=14,TRUE,FALSE))</f>
        <v>0</v>
      </c>
    </row>
    <row r="1093" spans="11:25" x14ac:dyDescent="0.25">
      <c r="K1093" t="b">
        <f>AND(COUNTIF('Master list(no salts, metals)'!K1092,"&lt;=1"),IF(COUNTIF('Master list(no salts, metals)'!$K1092:$Y1092, "#N/A")=14,TRUE,FALSE))</f>
        <v>0</v>
      </c>
      <c r="L1093" t="b">
        <f>AND(COUNTIF('Master list(no salts, metals)'!L1092,"&lt;=1"),IF(COUNTIF('Master list(no salts, metals)'!$K1092:$Y1092, "#N/A")=14,TRUE,FALSE))</f>
        <v>0</v>
      </c>
      <c r="M1093" t="b">
        <f>AND(COUNTIF('Master list(no salts, metals)'!M1092,"&lt;=1"),IF(COUNTIF('Master list(no salts, metals)'!$K1092:$Y1092, "#N/A")=14,TRUE,FALSE))</f>
        <v>0</v>
      </c>
      <c r="N1093" t="b">
        <f>AND(COUNTIF('Master list(no salts, metals)'!N1092,"&lt;=1"),IF(COUNTIF('Master list(no salts, metals)'!$K1092:$Y1092, "#N/A")=14,TRUE,FALSE))</f>
        <v>0</v>
      </c>
      <c r="O1093" t="b">
        <f>AND(COUNTIF('Master list(no salts, metals)'!O1092,"&lt;=1"),IF(COUNTIF('Master list(no salts, metals)'!$K1092:$Y1092, "#N/A")=14,TRUE,FALSE))</f>
        <v>0</v>
      </c>
      <c r="P1093" t="b">
        <f>AND(COUNTIF('Master list(no salts, metals)'!P1092,"&lt;=1"),IF(COUNTIF('Master list(no salts, metals)'!$K1092:$Y1092, "#N/A")=14,TRUE,FALSE))</f>
        <v>0</v>
      </c>
      <c r="Q1093" t="b">
        <f>AND(COUNTIF('Master list(no salts, metals)'!Q1092,"&lt;=1"),IF(COUNTIF('Master list(no salts, metals)'!$K1092:$Y1092, "#N/A")=14,TRUE,FALSE))</f>
        <v>0</v>
      </c>
      <c r="R1093" t="b">
        <f>AND(COUNTIF('Master list(no salts, metals)'!R1092,"&lt;=1"),IF(COUNTIF('Master list(no salts, metals)'!$K1092:$Y1092, "#N/A")=14,TRUE,FALSE))</f>
        <v>0</v>
      </c>
      <c r="S1093" t="b">
        <f>AND(COUNTIF('Master list(no salts, metals)'!S1092,"&lt;=1"),IF(COUNTIF('Master list(no salts, metals)'!$K1092:$Y1092, "#N/A")=14,TRUE,FALSE))</f>
        <v>0</v>
      </c>
      <c r="T1093" t="b">
        <f>AND(COUNTIF('Master list(no salts, metals)'!T1092,"&lt;=1"),IF(COUNTIF('Master list(no salts, metals)'!$K1092:$Y1092, "#N/A")=14,TRUE,FALSE))</f>
        <v>0</v>
      </c>
      <c r="U1093" t="b">
        <f>AND(COUNTIF('Master list(no salts, metals)'!U1092,"&lt;=1"),IF(COUNTIF('Master list(no salts, metals)'!$K1092:$Y1092, "#N/A")=14,TRUE,FALSE))</f>
        <v>0</v>
      </c>
      <c r="V1093" t="b">
        <f>AND(COUNTIF('Master list(no salts, metals)'!V1092,"&lt;=1"),IF(COUNTIF('Master list(no salts, metals)'!$K1092:$Y1092, "#N/A")=14,TRUE,FALSE))</f>
        <v>0</v>
      </c>
      <c r="W1093" t="b">
        <f>AND(COUNTIF('Master list(no salts, metals)'!W1092,"&lt;=1"),IF(COUNTIF('Master list(no salts, metals)'!$K1092:$Y1092, "#N/A")=14,TRUE,FALSE))</f>
        <v>1</v>
      </c>
      <c r="X1093" t="b">
        <f>AND(COUNTIF('Master list(no salts, metals)'!X1092,"&lt;=1"),IF(COUNTIF('Master list(no salts, metals)'!$K1092:$Y1092, "#N/A")=14,TRUE,FALSE))</f>
        <v>0</v>
      </c>
      <c r="Y1093" t="b">
        <f>AND(COUNTIF('Master list(no salts, metals)'!Y1092,"&lt;=1"),IF(COUNTIF('Master list(no salts, metals)'!$K1092:$Y1092, "#N/A")=14,TRUE,FALSE))</f>
        <v>0</v>
      </c>
    </row>
    <row r="1094" spans="11:25" x14ac:dyDescent="0.25">
      <c r="K1094" t="b">
        <f>AND(COUNTIF('Master list(no salts, metals)'!K1093,"&lt;=1"),IF(COUNTIF('Master list(no salts, metals)'!$K1093:$Y1093, "#N/A")=14,TRUE,FALSE))</f>
        <v>0</v>
      </c>
      <c r="L1094" t="b">
        <f>AND(COUNTIF('Master list(no salts, metals)'!L1093,"&lt;=1"),IF(COUNTIF('Master list(no salts, metals)'!$K1093:$Y1093, "#N/A")=14,TRUE,FALSE))</f>
        <v>0</v>
      </c>
      <c r="M1094" t="b">
        <f>AND(COUNTIF('Master list(no salts, metals)'!M1093,"&lt;=1"),IF(COUNTIF('Master list(no salts, metals)'!$K1093:$Y1093, "#N/A")=14,TRUE,FALSE))</f>
        <v>0</v>
      </c>
      <c r="N1094" t="b">
        <f>AND(COUNTIF('Master list(no salts, metals)'!N1093,"&lt;=1"),IF(COUNTIF('Master list(no salts, metals)'!$K1093:$Y1093, "#N/A")=14,TRUE,FALSE))</f>
        <v>0</v>
      </c>
      <c r="O1094" t="b">
        <f>AND(COUNTIF('Master list(no salts, metals)'!O1093,"&lt;=1"),IF(COUNTIF('Master list(no salts, metals)'!$K1093:$Y1093, "#N/A")=14,TRUE,FALSE))</f>
        <v>0</v>
      </c>
      <c r="P1094" t="b">
        <f>AND(COUNTIF('Master list(no salts, metals)'!P1093,"&lt;=1"),IF(COUNTIF('Master list(no salts, metals)'!$K1093:$Y1093, "#N/A")=14,TRUE,FALSE))</f>
        <v>0</v>
      </c>
      <c r="Q1094" t="b">
        <f>AND(COUNTIF('Master list(no salts, metals)'!Q1093,"&lt;=1"),IF(COUNTIF('Master list(no salts, metals)'!$K1093:$Y1093, "#N/A")=14,TRUE,FALSE))</f>
        <v>0</v>
      </c>
      <c r="R1094" t="b">
        <f>AND(COUNTIF('Master list(no salts, metals)'!R1093,"&lt;=1"),IF(COUNTIF('Master list(no salts, metals)'!$K1093:$Y1093, "#N/A")=14,TRUE,FALSE))</f>
        <v>0</v>
      </c>
      <c r="S1094" t="b">
        <f>AND(COUNTIF('Master list(no salts, metals)'!S1093,"&lt;=1"),IF(COUNTIF('Master list(no salts, metals)'!$K1093:$Y1093, "#N/A")=14,TRUE,FALSE))</f>
        <v>0</v>
      </c>
      <c r="T1094" t="b">
        <f>AND(COUNTIF('Master list(no salts, metals)'!T1093,"&lt;=1"),IF(COUNTIF('Master list(no salts, metals)'!$K1093:$Y1093, "#N/A")=14,TRUE,FALSE))</f>
        <v>1</v>
      </c>
      <c r="U1094" t="b">
        <f>AND(COUNTIF('Master list(no salts, metals)'!U1093,"&lt;=1"),IF(COUNTIF('Master list(no salts, metals)'!$K1093:$Y1093, "#N/A")=14,TRUE,FALSE))</f>
        <v>0</v>
      </c>
      <c r="V1094" t="b">
        <f>AND(COUNTIF('Master list(no salts, metals)'!V1093,"&lt;=1"),IF(COUNTIF('Master list(no salts, metals)'!$K1093:$Y1093, "#N/A")=14,TRUE,FALSE))</f>
        <v>0</v>
      </c>
      <c r="W1094" t="b">
        <f>AND(COUNTIF('Master list(no salts, metals)'!W1093,"&lt;=1"),IF(COUNTIF('Master list(no salts, metals)'!$K1093:$Y1093, "#N/A")=14,TRUE,FALSE))</f>
        <v>0</v>
      </c>
      <c r="X1094" t="b">
        <f>AND(COUNTIF('Master list(no salts, metals)'!X1093,"&lt;=1"),IF(COUNTIF('Master list(no salts, metals)'!$K1093:$Y1093, "#N/A")=14,TRUE,FALSE))</f>
        <v>0</v>
      </c>
      <c r="Y1094" t="b">
        <f>AND(COUNTIF('Master list(no salts, metals)'!Y1093,"&lt;=1"),IF(COUNTIF('Master list(no salts, metals)'!$K1093:$Y1093, "#N/A")=14,TRUE,FALSE))</f>
        <v>0</v>
      </c>
    </row>
    <row r="1095" spans="11:25" x14ac:dyDescent="0.25">
      <c r="K1095" t="b">
        <f>AND(COUNTIF('Master list(no salts, metals)'!K1094,"&lt;=1"),IF(COUNTIF('Master list(no salts, metals)'!$K1094:$Y1094, "#N/A")=14,TRUE,FALSE))</f>
        <v>0</v>
      </c>
      <c r="L1095" t="b">
        <f>AND(COUNTIF('Master list(no salts, metals)'!L1094,"&lt;=1"),IF(COUNTIF('Master list(no salts, metals)'!$K1094:$Y1094, "#N/A")=14,TRUE,FALSE))</f>
        <v>0</v>
      </c>
      <c r="M1095" t="b">
        <f>AND(COUNTIF('Master list(no salts, metals)'!M1094,"&lt;=1"),IF(COUNTIF('Master list(no salts, metals)'!$K1094:$Y1094, "#N/A")=14,TRUE,FALSE))</f>
        <v>0</v>
      </c>
      <c r="N1095" t="b">
        <f>AND(COUNTIF('Master list(no salts, metals)'!N1094,"&lt;=1"),IF(COUNTIF('Master list(no salts, metals)'!$K1094:$Y1094, "#N/A")=14,TRUE,FALSE))</f>
        <v>0</v>
      </c>
      <c r="O1095" t="b">
        <f>AND(COUNTIF('Master list(no salts, metals)'!O1094,"&lt;=1"),IF(COUNTIF('Master list(no salts, metals)'!$K1094:$Y1094, "#N/A")=14,TRUE,FALSE))</f>
        <v>0</v>
      </c>
      <c r="P1095" t="b">
        <f>AND(COUNTIF('Master list(no salts, metals)'!P1094,"&lt;=1"),IF(COUNTIF('Master list(no salts, metals)'!$K1094:$Y1094, "#N/A")=14,TRUE,FALSE))</f>
        <v>0</v>
      </c>
      <c r="Q1095" t="b">
        <f>AND(COUNTIF('Master list(no salts, metals)'!Q1094,"&lt;=1"),IF(COUNTIF('Master list(no salts, metals)'!$K1094:$Y1094, "#N/A")=14,TRUE,FALSE))</f>
        <v>0</v>
      </c>
      <c r="R1095" t="b">
        <f>AND(COUNTIF('Master list(no salts, metals)'!R1094,"&lt;=1"),IF(COUNTIF('Master list(no salts, metals)'!$K1094:$Y1094, "#N/A")=14,TRUE,FALSE))</f>
        <v>0</v>
      </c>
      <c r="S1095" t="b">
        <f>AND(COUNTIF('Master list(no salts, metals)'!S1094,"&lt;=1"),IF(COUNTIF('Master list(no salts, metals)'!$K1094:$Y1094, "#N/A")=14,TRUE,FALSE))</f>
        <v>0</v>
      </c>
      <c r="T1095" t="b">
        <f>AND(COUNTIF('Master list(no salts, metals)'!T1094,"&lt;=1"),IF(COUNTIF('Master list(no salts, metals)'!$K1094:$Y1094, "#N/A")=14,TRUE,FALSE))</f>
        <v>0</v>
      </c>
      <c r="U1095" t="b">
        <f>AND(COUNTIF('Master list(no salts, metals)'!U1094,"&lt;=1"),IF(COUNTIF('Master list(no salts, metals)'!$K1094:$Y1094, "#N/A")=14,TRUE,FALSE))</f>
        <v>0</v>
      </c>
      <c r="V1095" t="b">
        <f>AND(COUNTIF('Master list(no salts, metals)'!V1094,"&lt;=1"),IF(COUNTIF('Master list(no salts, metals)'!$K1094:$Y1094, "#N/A")=14,TRUE,FALSE))</f>
        <v>0</v>
      </c>
      <c r="W1095" t="b">
        <f>AND(COUNTIF('Master list(no salts, metals)'!W1094,"&lt;=1"),IF(COUNTIF('Master list(no salts, metals)'!$K1094:$Y1094, "#N/A")=14,TRUE,FALSE))</f>
        <v>1</v>
      </c>
      <c r="X1095" t="b">
        <f>AND(COUNTIF('Master list(no salts, metals)'!X1094,"&lt;=1"),IF(COUNTIF('Master list(no salts, metals)'!$K1094:$Y1094, "#N/A")=14,TRUE,FALSE))</f>
        <v>0</v>
      </c>
      <c r="Y1095" t="b">
        <f>AND(COUNTIF('Master list(no salts, metals)'!Y1094,"&lt;=1"),IF(COUNTIF('Master list(no salts, metals)'!$K1094:$Y1094, "#N/A")=14,TRUE,FALSE))</f>
        <v>0</v>
      </c>
    </row>
    <row r="1096" spans="11:25" x14ac:dyDescent="0.25">
      <c r="K1096" t="b">
        <f>AND(COUNTIF('Master list(no salts, metals)'!K1095,"&lt;=1"),IF(COUNTIF('Master list(no salts, metals)'!$K1095:$Y1095, "#N/A")=14,TRUE,FALSE))</f>
        <v>0</v>
      </c>
      <c r="L1096" t="b">
        <f>AND(COUNTIF('Master list(no salts, metals)'!L1095,"&lt;=1"),IF(COUNTIF('Master list(no salts, metals)'!$K1095:$Y1095, "#N/A")=14,TRUE,FALSE))</f>
        <v>0</v>
      </c>
      <c r="M1096" t="b">
        <f>AND(COUNTIF('Master list(no salts, metals)'!M1095,"&lt;=1"),IF(COUNTIF('Master list(no salts, metals)'!$K1095:$Y1095, "#N/A")=14,TRUE,FALSE))</f>
        <v>0</v>
      </c>
      <c r="N1096" t="b">
        <f>AND(COUNTIF('Master list(no salts, metals)'!N1095,"&lt;=1"),IF(COUNTIF('Master list(no salts, metals)'!$K1095:$Y1095, "#N/A")=14,TRUE,FALSE))</f>
        <v>0</v>
      </c>
      <c r="O1096" t="b">
        <f>AND(COUNTIF('Master list(no salts, metals)'!O1095,"&lt;=1"),IF(COUNTIF('Master list(no salts, metals)'!$K1095:$Y1095, "#N/A")=14,TRUE,FALSE))</f>
        <v>0</v>
      </c>
      <c r="P1096" t="b">
        <f>AND(COUNTIF('Master list(no salts, metals)'!P1095,"&lt;=1"),IF(COUNTIF('Master list(no salts, metals)'!$K1095:$Y1095, "#N/A")=14,TRUE,FALSE))</f>
        <v>0</v>
      </c>
      <c r="Q1096" t="b">
        <f>AND(COUNTIF('Master list(no salts, metals)'!Q1095,"&lt;=1"),IF(COUNTIF('Master list(no salts, metals)'!$K1095:$Y1095, "#N/A")=14,TRUE,FALSE))</f>
        <v>0</v>
      </c>
      <c r="R1096" t="b">
        <f>AND(COUNTIF('Master list(no salts, metals)'!R1095,"&lt;=1"),IF(COUNTIF('Master list(no salts, metals)'!$K1095:$Y1095, "#N/A")=14,TRUE,FALSE))</f>
        <v>0</v>
      </c>
      <c r="S1096" t="b">
        <f>AND(COUNTIF('Master list(no salts, metals)'!S1095,"&lt;=1"),IF(COUNTIF('Master list(no salts, metals)'!$K1095:$Y1095, "#N/A")=14,TRUE,FALSE))</f>
        <v>0</v>
      </c>
      <c r="T1096" t="b">
        <f>AND(COUNTIF('Master list(no salts, metals)'!T1095,"&lt;=1"),IF(COUNTIF('Master list(no salts, metals)'!$K1095:$Y1095, "#N/A")=14,TRUE,FALSE))</f>
        <v>0</v>
      </c>
      <c r="U1096" t="b">
        <f>AND(COUNTIF('Master list(no salts, metals)'!U1095,"&lt;=1"),IF(COUNTIF('Master list(no salts, metals)'!$K1095:$Y1095, "#N/A")=14,TRUE,FALSE))</f>
        <v>0</v>
      </c>
      <c r="V1096" t="b">
        <f>AND(COUNTIF('Master list(no salts, metals)'!V1095,"&lt;=1"),IF(COUNTIF('Master list(no salts, metals)'!$K1095:$Y1095, "#N/A")=14,TRUE,FALSE))</f>
        <v>0</v>
      </c>
      <c r="W1096" t="b">
        <f>AND(COUNTIF('Master list(no salts, metals)'!W1095,"&lt;=1"),IF(COUNTIF('Master list(no salts, metals)'!$K1095:$Y1095, "#N/A")=14,TRUE,FALSE))</f>
        <v>1</v>
      </c>
      <c r="X1096" t="b">
        <f>AND(COUNTIF('Master list(no salts, metals)'!X1095,"&lt;=1"),IF(COUNTIF('Master list(no salts, metals)'!$K1095:$Y1095, "#N/A")=14,TRUE,FALSE))</f>
        <v>0</v>
      </c>
      <c r="Y1096" t="b">
        <f>AND(COUNTIF('Master list(no salts, metals)'!Y1095,"&lt;=1"),IF(COUNTIF('Master list(no salts, metals)'!$K1095:$Y1095, "#N/A")=14,TRUE,FALSE))</f>
        <v>0</v>
      </c>
    </row>
    <row r="1097" spans="11:25" x14ac:dyDescent="0.25">
      <c r="K1097" t="b">
        <f>AND(COUNTIF('Master list(no salts, metals)'!K1096,"&lt;=1"),IF(COUNTIF('Master list(no salts, metals)'!$K1096:$Y1096, "#N/A")=14,TRUE,FALSE))</f>
        <v>0</v>
      </c>
      <c r="L1097" t="b">
        <f>AND(COUNTIF('Master list(no salts, metals)'!L1096,"&lt;=1"),IF(COUNTIF('Master list(no salts, metals)'!$K1096:$Y1096, "#N/A")=14,TRUE,FALSE))</f>
        <v>0</v>
      </c>
      <c r="M1097" t="b">
        <f>AND(COUNTIF('Master list(no salts, metals)'!M1096,"&lt;=1"),IF(COUNTIF('Master list(no salts, metals)'!$K1096:$Y1096, "#N/A")=14,TRUE,FALSE))</f>
        <v>0</v>
      </c>
      <c r="N1097" t="b">
        <f>AND(COUNTIF('Master list(no salts, metals)'!N1096,"&lt;=1"),IF(COUNTIF('Master list(no salts, metals)'!$K1096:$Y1096, "#N/A")=14,TRUE,FALSE))</f>
        <v>0</v>
      </c>
      <c r="O1097" t="b">
        <f>AND(COUNTIF('Master list(no salts, metals)'!O1096,"&lt;=1"),IF(COUNTIF('Master list(no salts, metals)'!$K1096:$Y1096, "#N/A")=14,TRUE,FALSE))</f>
        <v>0</v>
      </c>
      <c r="P1097" t="b">
        <f>AND(COUNTIF('Master list(no salts, metals)'!P1096,"&lt;=1"),IF(COUNTIF('Master list(no salts, metals)'!$K1096:$Y1096, "#N/A")=14,TRUE,FALSE))</f>
        <v>0</v>
      </c>
      <c r="Q1097" t="b">
        <f>AND(COUNTIF('Master list(no salts, metals)'!Q1096,"&lt;=1"),IF(COUNTIF('Master list(no salts, metals)'!$K1096:$Y1096, "#N/A")=14,TRUE,FALSE))</f>
        <v>0</v>
      </c>
      <c r="R1097" t="b">
        <f>AND(COUNTIF('Master list(no salts, metals)'!R1096,"&lt;=1"),IF(COUNTIF('Master list(no salts, metals)'!$K1096:$Y1096, "#N/A")=14,TRUE,FALSE))</f>
        <v>0</v>
      </c>
      <c r="S1097" t="b">
        <f>AND(COUNTIF('Master list(no salts, metals)'!S1096,"&lt;=1"),IF(COUNTIF('Master list(no salts, metals)'!$K1096:$Y1096, "#N/A")=14,TRUE,FALSE))</f>
        <v>0</v>
      </c>
      <c r="T1097" t="b">
        <f>AND(COUNTIF('Master list(no salts, metals)'!T1096,"&lt;=1"),IF(COUNTIF('Master list(no salts, metals)'!$K1096:$Y1096, "#N/A")=14,TRUE,FALSE))</f>
        <v>1</v>
      </c>
      <c r="U1097" t="b">
        <f>AND(COUNTIF('Master list(no salts, metals)'!U1096,"&lt;=1"),IF(COUNTIF('Master list(no salts, metals)'!$K1096:$Y1096, "#N/A")=14,TRUE,FALSE))</f>
        <v>0</v>
      </c>
      <c r="V1097" t="b">
        <f>AND(COUNTIF('Master list(no salts, metals)'!V1096,"&lt;=1"),IF(COUNTIF('Master list(no salts, metals)'!$K1096:$Y1096, "#N/A")=14,TRUE,FALSE))</f>
        <v>0</v>
      </c>
      <c r="W1097" t="b">
        <f>AND(COUNTIF('Master list(no salts, metals)'!W1096,"&lt;=1"),IF(COUNTIF('Master list(no salts, metals)'!$K1096:$Y1096, "#N/A")=14,TRUE,FALSE))</f>
        <v>0</v>
      </c>
      <c r="X1097" t="b">
        <f>AND(COUNTIF('Master list(no salts, metals)'!X1096,"&lt;=1"),IF(COUNTIF('Master list(no salts, metals)'!$K1096:$Y1096, "#N/A")=14,TRUE,FALSE))</f>
        <v>0</v>
      </c>
      <c r="Y1097" t="b">
        <f>AND(COUNTIF('Master list(no salts, metals)'!Y1096,"&lt;=1"),IF(COUNTIF('Master list(no salts, metals)'!$K1096:$Y1096, "#N/A")=14,TRUE,FALSE))</f>
        <v>0</v>
      </c>
    </row>
    <row r="1098" spans="11:25" x14ac:dyDescent="0.25">
      <c r="K1098" t="b">
        <f>AND(COUNTIF('Master list(no salts, metals)'!K1097,"&lt;=1"),IF(COUNTIF('Master list(no salts, metals)'!$K1097:$Y1097, "#N/A")=14,TRUE,FALSE))</f>
        <v>0</v>
      </c>
      <c r="L1098" t="b">
        <f>AND(COUNTIF('Master list(no salts, metals)'!L1097,"&lt;=1"),IF(COUNTIF('Master list(no salts, metals)'!$K1097:$Y1097, "#N/A")=14,TRUE,FALSE))</f>
        <v>0</v>
      </c>
      <c r="M1098" t="b">
        <f>AND(COUNTIF('Master list(no salts, metals)'!M1097,"&lt;=1"),IF(COUNTIF('Master list(no salts, metals)'!$K1097:$Y1097, "#N/A")=14,TRUE,FALSE))</f>
        <v>0</v>
      </c>
      <c r="N1098" t="b">
        <f>AND(COUNTIF('Master list(no salts, metals)'!N1097,"&lt;=1"),IF(COUNTIF('Master list(no salts, metals)'!$K1097:$Y1097, "#N/A")=14,TRUE,FALSE))</f>
        <v>0</v>
      </c>
      <c r="O1098" t="b">
        <f>AND(COUNTIF('Master list(no salts, metals)'!O1097,"&lt;=1"),IF(COUNTIF('Master list(no salts, metals)'!$K1097:$Y1097, "#N/A")=14,TRUE,FALSE))</f>
        <v>0</v>
      </c>
      <c r="P1098" t="b">
        <f>AND(COUNTIF('Master list(no salts, metals)'!P1097,"&lt;=1"),IF(COUNTIF('Master list(no salts, metals)'!$K1097:$Y1097, "#N/A")=14,TRUE,FALSE))</f>
        <v>0</v>
      </c>
      <c r="Q1098" t="b">
        <f>AND(COUNTIF('Master list(no salts, metals)'!Q1097,"&lt;=1"),IF(COUNTIF('Master list(no salts, metals)'!$K1097:$Y1097, "#N/A")=14,TRUE,FALSE))</f>
        <v>0</v>
      </c>
      <c r="R1098" t="b">
        <f>AND(COUNTIF('Master list(no salts, metals)'!R1097,"&lt;=1"),IF(COUNTIF('Master list(no salts, metals)'!$K1097:$Y1097, "#N/A")=14,TRUE,FALSE))</f>
        <v>0</v>
      </c>
      <c r="S1098" t="b">
        <f>AND(COUNTIF('Master list(no salts, metals)'!S1097,"&lt;=1"),IF(COUNTIF('Master list(no salts, metals)'!$K1097:$Y1097, "#N/A")=14,TRUE,FALSE))</f>
        <v>0</v>
      </c>
      <c r="T1098" t="b">
        <f>AND(COUNTIF('Master list(no salts, metals)'!T1097,"&lt;=1"),IF(COUNTIF('Master list(no salts, metals)'!$K1097:$Y1097, "#N/A")=14,TRUE,FALSE))</f>
        <v>0</v>
      </c>
      <c r="U1098" t="b">
        <f>AND(COUNTIF('Master list(no salts, metals)'!U1097,"&lt;=1"),IF(COUNTIF('Master list(no salts, metals)'!$K1097:$Y1097, "#N/A")=14,TRUE,FALSE))</f>
        <v>0</v>
      </c>
      <c r="V1098" t="b">
        <f>AND(COUNTIF('Master list(no salts, metals)'!V1097,"&lt;=1"),IF(COUNTIF('Master list(no salts, metals)'!$K1097:$Y1097, "#N/A")=14,TRUE,FALSE))</f>
        <v>0</v>
      </c>
      <c r="W1098" t="b">
        <f>AND(COUNTIF('Master list(no salts, metals)'!W1097,"&lt;=1"),IF(COUNTIF('Master list(no salts, metals)'!$K1097:$Y1097, "#N/A")=14,TRUE,FALSE))</f>
        <v>0</v>
      </c>
      <c r="X1098" t="b">
        <f>AND(COUNTIF('Master list(no salts, metals)'!X1097,"&lt;=1"),IF(COUNTIF('Master list(no salts, metals)'!$K1097:$Y1097, "#N/A")=14,TRUE,FALSE))</f>
        <v>0</v>
      </c>
      <c r="Y1098" t="b">
        <f>AND(COUNTIF('Master list(no salts, metals)'!Y1097,"&lt;=1"),IF(COUNTIF('Master list(no salts, metals)'!$K1097:$Y1097, "#N/A")=14,TRUE,FALSE))</f>
        <v>0</v>
      </c>
    </row>
    <row r="1099" spans="11:25" x14ac:dyDescent="0.25">
      <c r="K1099" t="b">
        <f>AND(COUNTIF('Master list(no salts, metals)'!K1098,"&lt;=1"),IF(COUNTIF('Master list(no salts, metals)'!$K1098:$Y1098, "#N/A")=14,TRUE,FALSE))</f>
        <v>0</v>
      </c>
      <c r="L1099" t="b">
        <f>AND(COUNTIF('Master list(no salts, metals)'!L1098,"&lt;=1"),IF(COUNTIF('Master list(no salts, metals)'!$K1098:$Y1098, "#N/A")=14,TRUE,FALSE))</f>
        <v>0</v>
      </c>
      <c r="M1099" t="b">
        <f>AND(COUNTIF('Master list(no salts, metals)'!M1098,"&lt;=1"),IF(COUNTIF('Master list(no salts, metals)'!$K1098:$Y1098, "#N/A")=14,TRUE,FALSE))</f>
        <v>0</v>
      </c>
      <c r="N1099" t="b">
        <f>AND(COUNTIF('Master list(no salts, metals)'!N1098,"&lt;=1"),IF(COUNTIF('Master list(no salts, metals)'!$K1098:$Y1098, "#N/A")=14,TRUE,FALSE))</f>
        <v>0</v>
      </c>
      <c r="O1099" t="b">
        <f>AND(COUNTIF('Master list(no salts, metals)'!O1098,"&lt;=1"),IF(COUNTIF('Master list(no salts, metals)'!$K1098:$Y1098, "#N/A")=14,TRUE,FALSE))</f>
        <v>0</v>
      </c>
      <c r="P1099" t="b">
        <f>AND(COUNTIF('Master list(no salts, metals)'!P1098,"&lt;=1"),IF(COUNTIF('Master list(no salts, metals)'!$K1098:$Y1098, "#N/A")=14,TRUE,FALSE))</f>
        <v>0</v>
      </c>
      <c r="Q1099" t="b">
        <f>AND(COUNTIF('Master list(no salts, metals)'!Q1098,"&lt;=1"),IF(COUNTIF('Master list(no salts, metals)'!$K1098:$Y1098, "#N/A")=14,TRUE,FALSE))</f>
        <v>0</v>
      </c>
      <c r="R1099" t="b">
        <f>AND(COUNTIF('Master list(no salts, metals)'!R1098,"&lt;=1"),IF(COUNTIF('Master list(no salts, metals)'!$K1098:$Y1098, "#N/A")=14,TRUE,FALSE))</f>
        <v>0</v>
      </c>
      <c r="S1099" t="b">
        <f>AND(COUNTIF('Master list(no salts, metals)'!S1098,"&lt;=1"),IF(COUNTIF('Master list(no salts, metals)'!$K1098:$Y1098, "#N/A")=14,TRUE,FALSE))</f>
        <v>0</v>
      </c>
      <c r="T1099" t="b">
        <f>AND(COUNTIF('Master list(no salts, metals)'!T1098,"&lt;=1"),IF(COUNTIF('Master list(no salts, metals)'!$K1098:$Y1098, "#N/A")=14,TRUE,FALSE))</f>
        <v>0</v>
      </c>
      <c r="U1099" t="b">
        <f>AND(COUNTIF('Master list(no salts, metals)'!U1098,"&lt;=1"),IF(COUNTIF('Master list(no salts, metals)'!$K1098:$Y1098, "#N/A")=14,TRUE,FALSE))</f>
        <v>0</v>
      </c>
      <c r="V1099" t="b">
        <f>AND(COUNTIF('Master list(no salts, metals)'!V1098,"&lt;=1"),IF(COUNTIF('Master list(no salts, metals)'!$K1098:$Y1098, "#N/A")=14,TRUE,FALSE))</f>
        <v>0</v>
      </c>
      <c r="W1099" t="b">
        <f>AND(COUNTIF('Master list(no salts, metals)'!W1098,"&lt;=1"),IF(COUNTIF('Master list(no salts, metals)'!$K1098:$Y1098, "#N/A")=14,TRUE,FALSE))</f>
        <v>0</v>
      </c>
      <c r="X1099" t="b">
        <f>AND(COUNTIF('Master list(no salts, metals)'!X1098,"&lt;=1"),IF(COUNTIF('Master list(no salts, metals)'!$K1098:$Y1098, "#N/A")=14,TRUE,FALSE))</f>
        <v>0</v>
      </c>
      <c r="Y1099" t="b">
        <f>AND(COUNTIF('Master list(no salts, metals)'!Y1098,"&lt;=1"),IF(COUNTIF('Master list(no salts, metals)'!$K1098:$Y1098, "#N/A")=14,TRUE,FALSE))</f>
        <v>0</v>
      </c>
    </row>
    <row r="1100" spans="11:25" x14ac:dyDescent="0.25">
      <c r="K1100" t="b">
        <f>AND(COUNTIF('Master list(no salts, metals)'!K1099,"&lt;=1"),IF(COUNTIF('Master list(no salts, metals)'!$K1099:$Y1099, "#N/A")=14,TRUE,FALSE))</f>
        <v>0</v>
      </c>
      <c r="L1100" t="b">
        <f>AND(COUNTIF('Master list(no salts, metals)'!L1099,"&lt;=1"),IF(COUNTIF('Master list(no salts, metals)'!$K1099:$Y1099, "#N/A")=14,TRUE,FALSE))</f>
        <v>0</v>
      </c>
      <c r="M1100" t="b">
        <f>AND(COUNTIF('Master list(no salts, metals)'!M1099,"&lt;=1"),IF(COUNTIF('Master list(no salts, metals)'!$K1099:$Y1099, "#N/A")=14,TRUE,FALSE))</f>
        <v>0</v>
      </c>
      <c r="N1100" t="b">
        <f>AND(COUNTIF('Master list(no salts, metals)'!N1099,"&lt;=1"),IF(COUNTIF('Master list(no salts, metals)'!$K1099:$Y1099, "#N/A")=14,TRUE,FALSE))</f>
        <v>0</v>
      </c>
      <c r="O1100" t="b">
        <f>AND(COUNTIF('Master list(no salts, metals)'!O1099,"&lt;=1"),IF(COUNTIF('Master list(no salts, metals)'!$K1099:$Y1099, "#N/A")=14,TRUE,FALSE))</f>
        <v>0</v>
      </c>
      <c r="P1100" t="b">
        <f>AND(COUNTIF('Master list(no salts, metals)'!P1099,"&lt;=1"),IF(COUNTIF('Master list(no salts, metals)'!$K1099:$Y1099, "#N/A")=14,TRUE,FALSE))</f>
        <v>0</v>
      </c>
      <c r="Q1100" t="b">
        <f>AND(COUNTIF('Master list(no salts, metals)'!Q1099,"&lt;=1"),IF(COUNTIF('Master list(no salts, metals)'!$K1099:$Y1099, "#N/A")=14,TRUE,FALSE))</f>
        <v>0</v>
      </c>
      <c r="R1100" t="b">
        <f>AND(COUNTIF('Master list(no salts, metals)'!R1099,"&lt;=1"),IF(COUNTIF('Master list(no salts, metals)'!$K1099:$Y1099, "#N/A")=14,TRUE,FALSE))</f>
        <v>0</v>
      </c>
      <c r="S1100" t="b">
        <f>AND(COUNTIF('Master list(no salts, metals)'!S1099,"&lt;=1"),IF(COUNTIF('Master list(no salts, metals)'!$K1099:$Y1099, "#N/A")=14,TRUE,FALSE))</f>
        <v>0</v>
      </c>
      <c r="T1100" t="b">
        <f>AND(COUNTIF('Master list(no salts, metals)'!T1099,"&lt;=1"),IF(COUNTIF('Master list(no salts, metals)'!$K1099:$Y1099, "#N/A")=14,TRUE,FALSE))</f>
        <v>0</v>
      </c>
      <c r="U1100" t="b">
        <f>AND(COUNTIF('Master list(no salts, metals)'!U1099,"&lt;=1"),IF(COUNTIF('Master list(no salts, metals)'!$K1099:$Y1099, "#N/A")=14,TRUE,FALSE))</f>
        <v>0</v>
      </c>
      <c r="V1100" t="b">
        <f>AND(COUNTIF('Master list(no salts, metals)'!V1099,"&lt;=1"),IF(COUNTIF('Master list(no salts, metals)'!$K1099:$Y1099, "#N/A")=14,TRUE,FALSE))</f>
        <v>0</v>
      </c>
      <c r="W1100" t="b">
        <f>AND(COUNTIF('Master list(no salts, metals)'!W1099,"&lt;=1"),IF(COUNTIF('Master list(no salts, metals)'!$K1099:$Y1099, "#N/A")=14,TRUE,FALSE))</f>
        <v>0</v>
      </c>
      <c r="X1100" t="b">
        <f>AND(COUNTIF('Master list(no salts, metals)'!X1099,"&lt;=1"),IF(COUNTIF('Master list(no salts, metals)'!$K1099:$Y1099, "#N/A")=14,TRUE,FALSE))</f>
        <v>0</v>
      </c>
      <c r="Y1100" t="b">
        <f>AND(COUNTIF('Master list(no salts, metals)'!Y1099,"&lt;=1"),IF(COUNTIF('Master list(no salts, metals)'!$K1099:$Y1099, "#N/A")=14,TRUE,FALSE))</f>
        <v>0</v>
      </c>
    </row>
    <row r="1101" spans="11:25" x14ac:dyDescent="0.25">
      <c r="K1101" t="b">
        <f>AND(COUNTIF('Master list(no salts, metals)'!K1100,"&lt;=1"),IF(COUNTIF('Master list(no salts, metals)'!$K1100:$Y1100, "#N/A")=14,TRUE,FALSE))</f>
        <v>0</v>
      </c>
      <c r="L1101" t="b">
        <f>AND(COUNTIF('Master list(no salts, metals)'!L1100,"&lt;=1"),IF(COUNTIF('Master list(no salts, metals)'!$K1100:$Y1100, "#N/A")=14,TRUE,FALSE))</f>
        <v>0</v>
      </c>
      <c r="M1101" t="b">
        <f>AND(COUNTIF('Master list(no salts, metals)'!M1100,"&lt;=1"),IF(COUNTIF('Master list(no salts, metals)'!$K1100:$Y1100, "#N/A")=14,TRUE,FALSE))</f>
        <v>0</v>
      </c>
      <c r="N1101" t="b">
        <f>AND(COUNTIF('Master list(no salts, metals)'!N1100,"&lt;=1"),IF(COUNTIF('Master list(no salts, metals)'!$K1100:$Y1100, "#N/A")=14,TRUE,FALSE))</f>
        <v>0</v>
      </c>
      <c r="O1101" t="b">
        <f>AND(COUNTIF('Master list(no salts, metals)'!O1100,"&lt;=1"),IF(COUNTIF('Master list(no salts, metals)'!$K1100:$Y1100, "#N/A")=14,TRUE,FALSE))</f>
        <v>0</v>
      </c>
      <c r="P1101" t="b">
        <f>AND(COUNTIF('Master list(no salts, metals)'!P1100,"&lt;=1"),IF(COUNTIF('Master list(no salts, metals)'!$K1100:$Y1100, "#N/A")=14,TRUE,FALSE))</f>
        <v>0</v>
      </c>
      <c r="Q1101" t="b">
        <f>AND(COUNTIF('Master list(no salts, metals)'!Q1100,"&lt;=1"),IF(COUNTIF('Master list(no salts, metals)'!$K1100:$Y1100, "#N/A")=14,TRUE,FALSE))</f>
        <v>0</v>
      </c>
      <c r="R1101" t="b">
        <f>AND(COUNTIF('Master list(no salts, metals)'!R1100,"&lt;=1"),IF(COUNTIF('Master list(no salts, metals)'!$K1100:$Y1100, "#N/A")=14,TRUE,FALSE))</f>
        <v>0</v>
      </c>
      <c r="S1101" t="b">
        <f>AND(COUNTIF('Master list(no salts, metals)'!S1100,"&lt;=1"),IF(COUNTIF('Master list(no salts, metals)'!$K1100:$Y1100, "#N/A")=14,TRUE,FALSE))</f>
        <v>0</v>
      </c>
      <c r="T1101" t="b">
        <f>AND(COUNTIF('Master list(no salts, metals)'!T1100,"&lt;=1"),IF(COUNTIF('Master list(no salts, metals)'!$K1100:$Y1100, "#N/A")=14,TRUE,FALSE))</f>
        <v>0</v>
      </c>
      <c r="U1101" t="b">
        <f>AND(COUNTIF('Master list(no salts, metals)'!U1100,"&lt;=1"),IF(COUNTIF('Master list(no salts, metals)'!$K1100:$Y1100, "#N/A")=14,TRUE,FALSE))</f>
        <v>0</v>
      </c>
      <c r="V1101" t="b">
        <f>AND(COUNTIF('Master list(no salts, metals)'!V1100,"&lt;=1"),IF(COUNTIF('Master list(no salts, metals)'!$K1100:$Y1100, "#N/A")=14,TRUE,FALSE))</f>
        <v>0</v>
      </c>
      <c r="W1101" t="b">
        <f>AND(COUNTIF('Master list(no salts, metals)'!W1100,"&lt;=1"),IF(COUNTIF('Master list(no salts, metals)'!$K1100:$Y1100, "#N/A")=14,TRUE,FALSE))</f>
        <v>0</v>
      </c>
      <c r="X1101" t="b">
        <f>AND(COUNTIF('Master list(no salts, metals)'!X1100,"&lt;=1"),IF(COUNTIF('Master list(no salts, metals)'!$K1100:$Y1100, "#N/A")=14,TRUE,FALSE))</f>
        <v>0</v>
      </c>
      <c r="Y1101" t="b">
        <f>AND(COUNTIF('Master list(no salts, metals)'!Y1100,"&lt;=1"),IF(COUNTIF('Master list(no salts, metals)'!$K1100:$Y1100, "#N/A")=14,TRUE,FALSE))</f>
        <v>0</v>
      </c>
    </row>
    <row r="1102" spans="11:25" x14ac:dyDescent="0.25">
      <c r="K1102" t="b">
        <f>AND(COUNTIF('Master list(no salts, metals)'!K1101,"&lt;=1"),IF(COUNTIF('Master list(no salts, metals)'!$K1101:$Y1101, "#N/A")=14,TRUE,FALSE))</f>
        <v>0</v>
      </c>
      <c r="L1102" t="b">
        <f>AND(COUNTIF('Master list(no salts, metals)'!L1101,"&lt;=1"),IF(COUNTIF('Master list(no salts, metals)'!$K1101:$Y1101, "#N/A")=14,TRUE,FALSE))</f>
        <v>0</v>
      </c>
      <c r="M1102" t="b">
        <f>AND(COUNTIF('Master list(no salts, metals)'!M1101,"&lt;=1"),IF(COUNTIF('Master list(no salts, metals)'!$K1101:$Y1101, "#N/A")=14,TRUE,FALSE))</f>
        <v>0</v>
      </c>
      <c r="N1102" t="b">
        <f>AND(COUNTIF('Master list(no salts, metals)'!N1101,"&lt;=1"),IF(COUNTIF('Master list(no salts, metals)'!$K1101:$Y1101, "#N/A")=14,TRUE,FALSE))</f>
        <v>0</v>
      </c>
      <c r="O1102" t="b">
        <f>AND(COUNTIF('Master list(no salts, metals)'!O1101,"&lt;=1"),IF(COUNTIF('Master list(no salts, metals)'!$K1101:$Y1101, "#N/A")=14,TRUE,FALSE))</f>
        <v>0</v>
      </c>
      <c r="P1102" t="b">
        <f>AND(COUNTIF('Master list(no salts, metals)'!P1101,"&lt;=1"),IF(COUNTIF('Master list(no salts, metals)'!$K1101:$Y1101, "#N/A")=14,TRUE,FALSE))</f>
        <v>0</v>
      </c>
      <c r="Q1102" t="b">
        <f>AND(COUNTIF('Master list(no salts, metals)'!Q1101,"&lt;=1"),IF(COUNTIF('Master list(no salts, metals)'!$K1101:$Y1101, "#N/A")=14,TRUE,FALSE))</f>
        <v>0</v>
      </c>
      <c r="R1102" t="b">
        <f>AND(COUNTIF('Master list(no salts, metals)'!R1101,"&lt;=1"),IF(COUNTIF('Master list(no salts, metals)'!$K1101:$Y1101, "#N/A")=14,TRUE,FALSE))</f>
        <v>0</v>
      </c>
      <c r="S1102" t="b">
        <f>AND(COUNTIF('Master list(no salts, metals)'!S1101,"&lt;=1"),IF(COUNTIF('Master list(no salts, metals)'!$K1101:$Y1101, "#N/A")=14,TRUE,FALSE))</f>
        <v>0</v>
      </c>
      <c r="T1102" t="b">
        <f>AND(COUNTIF('Master list(no salts, metals)'!T1101,"&lt;=1"),IF(COUNTIF('Master list(no salts, metals)'!$K1101:$Y1101, "#N/A")=14,TRUE,FALSE))</f>
        <v>1</v>
      </c>
      <c r="U1102" t="b">
        <f>AND(COUNTIF('Master list(no salts, metals)'!U1101,"&lt;=1"),IF(COUNTIF('Master list(no salts, metals)'!$K1101:$Y1101, "#N/A")=14,TRUE,FALSE))</f>
        <v>0</v>
      </c>
      <c r="V1102" t="b">
        <f>AND(COUNTIF('Master list(no salts, metals)'!V1101,"&lt;=1"),IF(COUNTIF('Master list(no salts, metals)'!$K1101:$Y1101, "#N/A")=14,TRUE,FALSE))</f>
        <v>0</v>
      </c>
      <c r="W1102" t="b">
        <f>AND(COUNTIF('Master list(no salts, metals)'!W1101,"&lt;=1"),IF(COUNTIF('Master list(no salts, metals)'!$K1101:$Y1101, "#N/A")=14,TRUE,FALSE))</f>
        <v>0</v>
      </c>
      <c r="X1102" t="b">
        <f>AND(COUNTIF('Master list(no salts, metals)'!X1101,"&lt;=1"),IF(COUNTIF('Master list(no salts, metals)'!$K1101:$Y1101, "#N/A")=14,TRUE,FALSE))</f>
        <v>0</v>
      </c>
      <c r="Y1102" t="b">
        <f>AND(COUNTIF('Master list(no salts, metals)'!Y1101,"&lt;=1"),IF(COUNTIF('Master list(no salts, metals)'!$K1101:$Y1101, "#N/A")=14,TRUE,FALSE))</f>
        <v>0</v>
      </c>
    </row>
    <row r="1103" spans="11:25" x14ac:dyDescent="0.25">
      <c r="K1103" t="b">
        <f>AND(COUNTIF('Master list(no salts, metals)'!K1102,"&lt;=1"),IF(COUNTIF('Master list(no salts, metals)'!$K1102:$Y1102, "#N/A")=14,TRUE,FALSE))</f>
        <v>0</v>
      </c>
      <c r="L1103" t="b">
        <f>AND(COUNTIF('Master list(no salts, metals)'!L1102,"&lt;=1"),IF(COUNTIF('Master list(no salts, metals)'!$K1102:$Y1102, "#N/A")=14,TRUE,FALSE))</f>
        <v>0</v>
      </c>
      <c r="M1103" t="b">
        <f>AND(COUNTIF('Master list(no salts, metals)'!M1102,"&lt;=1"),IF(COUNTIF('Master list(no salts, metals)'!$K1102:$Y1102, "#N/A")=14,TRUE,FALSE))</f>
        <v>0</v>
      </c>
      <c r="N1103" t="b">
        <f>AND(COUNTIF('Master list(no salts, metals)'!N1102,"&lt;=1"),IF(COUNTIF('Master list(no salts, metals)'!$K1102:$Y1102, "#N/A")=14,TRUE,FALSE))</f>
        <v>0</v>
      </c>
      <c r="O1103" t="b">
        <f>AND(COUNTIF('Master list(no salts, metals)'!O1102,"&lt;=1"),IF(COUNTIF('Master list(no salts, metals)'!$K1102:$Y1102, "#N/A")=14,TRUE,FALSE))</f>
        <v>0</v>
      </c>
      <c r="P1103" t="b">
        <f>AND(COUNTIF('Master list(no salts, metals)'!P1102,"&lt;=1"),IF(COUNTIF('Master list(no salts, metals)'!$K1102:$Y1102, "#N/A")=14,TRUE,FALSE))</f>
        <v>0</v>
      </c>
      <c r="Q1103" t="b">
        <f>AND(COUNTIF('Master list(no salts, metals)'!Q1102,"&lt;=1"),IF(COUNTIF('Master list(no salts, metals)'!$K1102:$Y1102, "#N/A")=14,TRUE,FALSE))</f>
        <v>0</v>
      </c>
      <c r="R1103" t="b">
        <f>AND(COUNTIF('Master list(no salts, metals)'!R1102,"&lt;=1"),IF(COUNTIF('Master list(no salts, metals)'!$K1102:$Y1102, "#N/A")=14,TRUE,FALSE))</f>
        <v>0</v>
      </c>
      <c r="S1103" t="b">
        <f>AND(COUNTIF('Master list(no salts, metals)'!S1102,"&lt;=1"),IF(COUNTIF('Master list(no salts, metals)'!$K1102:$Y1102, "#N/A")=14,TRUE,FALSE))</f>
        <v>0</v>
      </c>
      <c r="T1103" t="b">
        <f>AND(COUNTIF('Master list(no salts, metals)'!T1102,"&lt;=1"),IF(COUNTIF('Master list(no salts, metals)'!$K1102:$Y1102, "#N/A")=14,TRUE,FALSE))</f>
        <v>0</v>
      </c>
      <c r="U1103" t="b">
        <f>AND(COUNTIF('Master list(no salts, metals)'!U1102,"&lt;=1"),IF(COUNTIF('Master list(no salts, metals)'!$K1102:$Y1102, "#N/A")=14,TRUE,FALSE))</f>
        <v>0</v>
      </c>
      <c r="V1103" t="b">
        <f>AND(COUNTIF('Master list(no salts, metals)'!V1102,"&lt;=1"),IF(COUNTIF('Master list(no salts, metals)'!$K1102:$Y1102, "#N/A")=14,TRUE,FALSE))</f>
        <v>0</v>
      </c>
      <c r="W1103" t="b">
        <f>AND(COUNTIF('Master list(no salts, metals)'!W1102,"&lt;=1"),IF(COUNTIF('Master list(no salts, metals)'!$K1102:$Y1102, "#N/A")=14,TRUE,FALSE))</f>
        <v>0</v>
      </c>
      <c r="X1103" t="b">
        <f>AND(COUNTIF('Master list(no salts, metals)'!X1102,"&lt;=1"),IF(COUNTIF('Master list(no salts, metals)'!$K1102:$Y1102, "#N/A")=14,TRUE,FALSE))</f>
        <v>0</v>
      </c>
      <c r="Y1103" t="b">
        <f>AND(COUNTIF('Master list(no salts, metals)'!Y1102,"&lt;=1"),IF(COUNTIF('Master list(no salts, metals)'!$K1102:$Y1102, "#N/A")=14,TRUE,FALSE))</f>
        <v>0</v>
      </c>
    </row>
    <row r="1104" spans="11:25" x14ac:dyDescent="0.25">
      <c r="K1104" t="b">
        <f>AND(COUNTIF('Master list(no salts, metals)'!K1103,"&lt;=1"),IF(COUNTIF('Master list(no salts, metals)'!$K1103:$Y1103, "#N/A")=14,TRUE,FALSE))</f>
        <v>0</v>
      </c>
      <c r="L1104" t="b">
        <f>AND(COUNTIF('Master list(no salts, metals)'!L1103,"&lt;=1"),IF(COUNTIF('Master list(no salts, metals)'!$K1103:$Y1103, "#N/A")=14,TRUE,FALSE))</f>
        <v>0</v>
      </c>
      <c r="M1104" t="b">
        <f>AND(COUNTIF('Master list(no salts, metals)'!M1103,"&lt;=1"),IF(COUNTIF('Master list(no salts, metals)'!$K1103:$Y1103, "#N/A")=14,TRUE,FALSE))</f>
        <v>0</v>
      </c>
      <c r="N1104" t="b">
        <f>AND(COUNTIF('Master list(no salts, metals)'!N1103,"&lt;=1"),IF(COUNTIF('Master list(no salts, metals)'!$K1103:$Y1103, "#N/A")=14,TRUE,FALSE))</f>
        <v>0</v>
      </c>
      <c r="O1104" t="b">
        <f>AND(COUNTIF('Master list(no salts, metals)'!O1103,"&lt;=1"),IF(COUNTIF('Master list(no salts, metals)'!$K1103:$Y1103, "#N/A")=14,TRUE,FALSE))</f>
        <v>0</v>
      </c>
      <c r="P1104" t="b">
        <f>AND(COUNTIF('Master list(no salts, metals)'!P1103,"&lt;=1"),IF(COUNTIF('Master list(no salts, metals)'!$K1103:$Y1103, "#N/A")=14,TRUE,FALSE))</f>
        <v>0</v>
      </c>
      <c r="Q1104" t="b">
        <f>AND(COUNTIF('Master list(no salts, metals)'!Q1103,"&lt;=1"),IF(COUNTIF('Master list(no salts, metals)'!$K1103:$Y1103, "#N/A")=14,TRUE,FALSE))</f>
        <v>0</v>
      </c>
      <c r="R1104" t="b">
        <f>AND(COUNTIF('Master list(no salts, metals)'!R1103,"&lt;=1"),IF(COUNTIF('Master list(no salts, metals)'!$K1103:$Y1103, "#N/A")=14,TRUE,FALSE))</f>
        <v>0</v>
      </c>
      <c r="S1104" t="b">
        <f>AND(COUNTIF('Master list(no salts, metals)'!S1103,"&lt;=1"),IF(COUNTIF('Master list(no salts, metals)'!$K1103:$Y1103, "#N/A")=14,TRUE,FALSE))</f>
        <v>0</v>
      </c>
      <c r="T1104" t="b">
        <f>AND(COUNTIF('Master list(no salts, metals)'!T1103,"&lt;=1"),IF(COUNTIF('Master list(no salts, metals)'!$K1103:$Y1103, "#N/A")=14,TRUE,FALSE))</f>
        <v>0</v>
      </c>
      <c r="U1104" t="b">
        <f>AND(COUNTIF('Master list(no salts, metals)'!U1103,"&lt;=1"),IF(COUNTIF('Master list(no salts, metals)'!$K1103:$Y1103, "#N/A")=14,TRUE,FALSE))</f>
        <v>0</v>
      </c>
      <c r="V1104" t="b">
        <f>AND(COUNTIF('Master list(no salts, metals)'!V1103,"&lt;=1"),IF(COUNTIF('Master list(no salts, metals)'!$K1103:$Y1103, "#N/A")=14,TRUE,FALSE))</f>
        <v>0</v>
      </c>
      <c r="W1104" t="b">
        <f>AND(COUNTIF('Master list(no salts, metals)'!W1103,"&lt;=1"),IF(COUNTIF('Master list(no salts, metals)'!$K1103:$Y1103, "#N/A")=14,TRUE,FALSE))</f>
        <v>1</v>
      </c>
      <c r="X1104" t="b">
        <f>AND(COUNTIF('Master list(no salts, metals)'!X1103,"&lt;=1"),IF(COUNTIF('Master list(no salts, metals)'!$K1103:$Y1103, "#N/A")=14,TRUE,FALSE))</f>
        <v>0</v>
      </c>
      <c r="Y1104" t="b">
        <f>AND(COUNTIF('Master list(no salts, metals)'!Y1103,"&lt;=1"),IF(COUNTIF('Master list(no salts, metals)'!$K1103:$Y1103, "#N/A")=14,TRUE,FALSE))</f>
        <v>0</v>
      </c>
    </row>
    <row r="1105" spans="11:25" x14ac:dyDescent="0.25">
      <c r="K1105" t="b">
        <f>AND(COUNTIF('Master list(no salts, metals)'!K1104,"&lt;=1"),IF(COUNTIF('Master list(no salts, metals)'!$K1104:$Y1104, "#N/A")=14,TRUE,FALSE))</f>
        <v>0</v>
      </c>
      <c r="L1105" t="b">
        <f>AND(COUNTIF('Master list(no salts, metals)'!L1104,"&lt;=1"),IF(COUNTIF('Master list(no salts, metals)'!$K1104:$Y1104, "#N/A")=14,TRUE,FALSE))</f>
        <v>0</v>
      </c>
      <c r="M1105" t="b">
        <f>AND(COUNTIF('Master list(no salts, metals)'!M1104,"&lt;=1"),IF(COUNTIF('Master list(no salts, metals)'!$K1104:$Y1104, "#N/A")=14,TRUE,FALSE))</f>
        <v>0</v>
      </c>
      <c r="N1105" t="b">
        <f>AND(COUNTIF('Master list(no salts, metals)'!N1104,"&lt;=1"),IF(COUNTIF('Master list(no salts, metals)'!$K1104:$Y1104, "#N/A")=14,TRUE,FALSE))</f>
        <v>0</v>
      </c>
      <c r="O1105" t="b">
        <f>AND(COUNTIF('Master list(no salts, metals)'!O1104,"&lt;=1"),IF(COUNTIF('Master list(no salts, metals)'!$K1104:$Y1104, "#N/A")=14,TRUE,FALSE))</f>
        <v>0</v>
      </c>
      <c r="P1105" t="b">
        <f>AND(COUNTIF('Master list(no salts, metals)'!P1104,"&lt;=1"),IF(COUNTIF('Master list(no salts, metals)'!$K1104:$Y1104, "#N/A")=14,TRUE,FALSE))</f>
        <v>0</v>
      </c>
      <c r="Q1105" t="b">
        <f>AND(COUNTIF('Master list(no salts, metals)'!Q1104,"&lt;=1"),IF(COUNTIF('Master list(no salts, metals)'!$K1104:$Y1104, "#N/A")=14,TRUE,FALSE))</f>
        <v>0</v>
      </c>
      <c r="R1105" t="b">
        <f>AND(COUNTIF('Master list(no salts, metals)'!R1104,"&lt;=1"),IF(COUNTIF('Master list(no salts, metals)'!$K1104:$Y1104, "#N/A")=14,TRUE,FALSE))</f>
        <v>0</v>
      </c>
      <c r="S1105" t="b">
        <f>AND(COUNTIF('Master list(no salts, metals)'!S1104,"&lt;=1"),IF(COUNTIF('Master list(no salts, metals)'!$K1104:$Y1104, "#N/A")=14,TRUE,FALSE))</f>
        <v>0</v>
      </c>
      <c r="T1105" t="b">
        <f>AND(COUNTIF('Master list(no salts, metals)'!T1104,"&lt;=1"),IF(COUNTIF('Master list(no salts, metals)'!$K1104:$Y1104, "#N/A")=14,TRUE,FALSE))</f>
        <v>0</v>
      </c>
      <c r="U1105" t="b">
        <f>AND(COUNTIF('Master list(no salts, metals)'!U1104,"&lt;=1"),IF(COUNTIF('Master list(no salts, metals)'!$K1104:$Y1104, "#N/A")=14,TRUE,FALSE))</f>
        <v>0</v>
      </c>
      <c r="V1105" t="b">
        <f>AND(COUNTIF('Master list(no salts, metals)'!V1104,"&lt;=1"),IF(COUNTIF('Master list(no salts, metals)'!$K1104:$Y1104, "#N/A")=14,TRUE,FALSE))</f>
        <v>0</v>
      </c>
      <c r="W1105" t="b">
        <f>AND(COUNTIF('Master list(no salts, metals)'!W1104,"&lt;=1"),IF(COUNTIF('Master list(no salts, metals)'!$K1104:$Y1104, "#N/A")=14,TRUE,FALSE))</f>
        <v>0</v>
      </c>
      <c r="X1105" t="b">
        <f>AND(COUNTIF('Master list(no salts, metals)'!X1104,"&lt;=1"),IF(COUNTIF('Master list(no salts, metals)'!$K1104:$Y1104, "#N/A")=14,TRUE,FALSE))</f>
        <v>0</v>
      </c>
      <c r="Y1105" t="b">
        <f>AND(COUNTIF('Master list(no salts, metals)'!Y1104,"&lt;=1"),IF(COUNTIF('Master list(no salts, metals)'!$K1104:$Y1104, "#N/A")=14,TRUE,FALSE))</f>
        <v>0</v>
      </c>
    </row>
    <row r="1106" spans="11:25" x14ac:dyDescent="0.25">
      <c r="K1106" t="b">
        <f>AND(COUNTIF('Master list(no salts, metals)'!K1105,"&lt;=1"),IF(COUNTIF('Master list(no salts, metals)'!$K1105:$Y1105, "#N/A")=14,TRUE,FALSE))</f>
        <v>0</v>
      </c>
      <c r="L1106" t="b">
        <f>AND(COUNTIF('Master list(no salts, metals)'!L1105,"&lt;=1"),IF(COUNTIF('Master list(no salts, metals)'!$K1105:$Y1105, "#N/A")=14,TRUE,FALSE))</f>
        <v>0</v>
      </c>
      <c r="M1106" t="b">
        <f>AND(COUNTIF('Master list(no salts, metals)'!M1105,"&lt;=1"),IF(COUNTIF('Master list(no salts, metals)'!$K1105:$Y1105, "#N/A")=14,TRUE,FALSE))</f>
        <v>0</v>
      </c>
      <c r="N1106" t="b">
        <f>AND(COUNTIF('Master list(no salts, metals)'!N1105,"&lt;=1"),IF(COUNTIF('Master list(no salts, metals)'!$K1105:$Y1105, "#N/A")=14,TRUE,FALSE))</f>
        <v>0</v>
      </c>
      <c r="O1106" t="b">
        <f>AND(COUNTIF('Master list(no salts, metals)'!O1105,"&lt;=1"),IF(COUNTIF('Master list(no salts, metals)'!$K1105:$Y1105, "#N/A")=14,TRUE,FALSE))</f>
        <v>0</v>
      </c>
      <c r="P1106" t="b">
        <f>AND(COUNTIF('Master list(no salts, metals)'!P1105,"&lt;=1"),IF(COUNTIF('Master list(no salts, metals)'!$K1105:$Y1105, "#N/A")=14,TRUE,FALSE))</f>
        <v>0</v>
      </c>
      <c r="Q1106" t="b">
        <f>AND(COUNTIF('Master list(no salts, metals)'!Q1105,"&lt;=1"),IF(COUNTIF('Master list(no salts, metals)'!$K1105:$Y1105, "#N/A")=14,TRUE,FALSE))</f>
        <v>0</v>
      </c>
      <c r="R1106" t="b">
        <f>AND(COUNTIF('Master list(no salts, metals)'!R1105,"&lt;=1"),IF(COUNTIF('Master list(no salts, metals)'!$K1105:$Y1105, "#N/A")=14,TRUE,FALSE))</f>
        <v>0</v>
      </c>
      <c r="S1106" t="b">
        <f>AND(COUNTIF('Master list(no salts, metals)'!S1105,"&lt;=1"),IF(COUNTIF('Master list(no salts, metals)'!$K1105:$Y1105, "#N/A")=14,TRUE,FALSE))</f>
        <v>0</v>
      </c>
      <c r="T1106" t="b">
        <f>AND(COUNTIF('Master list(no salts, metals)'!T1105,"&lt;=1"),IF(COUNTIF('Master list(no salts, metals)'!$K1105:$Y1105, "#N/A")=14,TRUE,FALSE))</f>
        <v>0</v>
      </c>
      <c r="U1106" t="b">
        <f>AND(COUNTIF('Master list(no salts, metals)'!U1105,"&lt;=1"),IF(COUNTIF('Master list(no salts, metals)'!$K1105:$Y1105, "#N/A")=14,TRUE,FALSE))</f>
        <v>0</v>
      </c>
      <c r="V1106" t="b">
        <f>AND(COUNTIF('Master list(no salts, metals)'!V1105,"&lt;=1"),IF(COUNTIF('Master list(no salts, metals)'!$K1105:$Y1105, "#N/A")=14,TRUE,FALSE))</f>
        <v>0</v>
      </c>
      <c r="W1106" t="b">
        <f>AND(COUNTIF('Master list(no salts, metals)'!W1105,"&lt;=1"),IF(COUNTIF('Master list(no salts, metals)'!$K1105:$Y1105, "#N/A")=14,TRUE,FALSE))</f>
        <v>0</v>
      </c>
      <c r="X1106" t="b">
        <f>AND(COUNTIF('Master list(no salts, metals)'!X1105,"&lt;=1"),IF(COUNTIF('Master list(no salts, metals)'!$K1105:$Y1105, "#N/A")=14,TRUE,FALSE))</f>
        <v>0</v>
      </c>
      <c r="Y1106" t="b">
        <f>AND(COUNTIF('Master list(no salts, metals)'!Y1105,"&lt;=1"),IF(COUNTIF('Master list(no salts, metals)'!$K1105:$Y1105, "#N/A")=14,TRUE,FALSE))</f>
        <v>0</v>
      </c>
    </row>
    <row r="1107" spans="11:25" x14ac:dyDescent="0.25">
      <c r="K1107" t="b">
        <f>AND(COUNTIF('Master list(no salts, metals)'!K1106,"&lt;=1"),IF(COUNTIF('Master list(no salts, metals)'!$K1106:$Y1106, "#N/A")=14,TRUE,FALSE))</f>
        <v>0</v>
      </c>
      <c r="L1107" t="b">
        <f>AND(COUNTIF('Master list(no salts, metals)'!L1106,"&lt;=1"),IF(COUNTIF('Master list(no salts, metals)'!$K1106:$Y1106, "#N/A")=14,TRUE,FALSE))</f>
        <v>0</v>
      </c>
      <c r="M1107" t="b">
        <f>AND(COUNTIF('Master list(no salts, metals)'!M1106,"&lt;=1"),IF(COUNTIF('Master list(no salts, metals)'!$K1106:$Y1106, "#N/A")=14,TRUE,FALSE))</f>
        <v>0</v>
      </c>
      <c r="N1107" t="b">
        <f>AND(COUNTIF('Master list(no salts, metals)'!N1106,"&lt;=1"),IF(COUNTIF('Master list(no salts, metals)'!$K1106:$Y1106, "#N/A")=14,TRUE,FALSE))</f>
        <v>0</v>
      </c>
      <c r="O1107" t="b">
        <f>AND(COUNTIF('Master list(no salts, metals)'!O1106,"&lt;=1"),IF(COUNTIF('Master list(no salts, metals)'!$K1106:$Y1106, "#N/A")=14,TRUE,FALSE))</f>
        <v>0</v>
      </c>
      <c r="P1107" t="b">
        <f>AND(COUNTIF('Master list(no salts, metals)'!P1106,"&lt;=1"),IF(COUNTIF('Master list(no salts, metals)'!$K1106:$Y1106, "#N/A")=14,TRUE,FALSE))</f>
        <v>0</v>
      </c>
      <c r="Q1107" t="b">
        <f>AND(COUNTIF('Master list(no salts, metals)'!Q1106,"&lt;=1"),IF(COUNTIF('Master list(no salts, metals)'!$K1106:$Y1106, "#N/A")=14,TRUE,FALSE))</f>
        <v>0</v>
      </c>
      <c r="R1107" t="b">
        <f>AND(COUNTIF('Master list(no salts, metals)'!R1106,"&lt;=1"),IF(COUNTIF('Master list(no salts, metals)'!$K1106:$Y1106, "#N/A")=14,TRUE,FALSE))</f>
        <v>0</v>
      </c>
      <c r="S1107" t="b">
        <f>AND(COUNTIF('Master list(no salts, metals)'!S1106,"&lt;=1"),IF(COUNTIF('Master list(no salts, metals)'!$K1106:$Y1106, "#N/A")=14,TRUE,FALSE))</f>
        <v>0</v>
      </c>
      <c r="T1107" t="b">
        <f>AND(COUNTIF('Master list(no salts, metals)'!T1106,"&lt;=1"),IF(COUNTIF('Master list(no salts, metals)'!$K1106:$Y1106, "#N/A")=14,TRUE,FALSE))</f>
        <v>1</v>
      </c>
      <c r="U1107" t="b">
        <f>AND(COUNTIF('Master list(no salts, metals)'!U1106,"&lt;=1"),IF(COUNTIF('Master list(no salts, metals)'!$K1106:$Y1106, "#N/A")=14,TRUE,FALSE))</f>
        <v>0</v>
      </c>
      <c r="V1107" t="b">
        <f>AND(COUNTIF('Master list(no salts, metals)'!V1106,"&lt;=1"),IF(COUNTIF('Master list(no salts, metals)'!$K1106:$Y1106, "#N/A")=14,TRUE,FALSE))</f>
        <v>0</v>
      </c>
      <c r="W1107" t="b">
        <f>AND(COUNTIF('Master list(no salts, metals)'!W1106,"&lt;=1"),IF(COUNTIF('Master list(no salts, metals)'!$K1106:$Y1106, "#N/A")=14,TRUE,FALSE))</f>
        <v>0</v>
      </c>
      <c r="X1107" t="b">
        <f>AND(COUNTIF('Master list(no salts, metals)'!X1106,"&lt;=1"),IF(COUNTIF('Master list(no salts, metals)'!$K1106:$Y1106, "#N/A")=14,TRUE,FALSE))</f>
        <v>0</v>
      </c>
      <c r="Y1107" t="b">
        <f>AND(COUNTIF('Master list(no salts, metals)'!Y1106,"&lt;=1"),IF(COUNTIF('Master list(no salts, metals)'!$K1106:$Y1106, "#N/A")=14,TRUE,FALSE))</f>
        <v>0</v>
      </c>
    </row>
    <row r="1108" spans="11:25" x14ac:dyDescent="0.25">
      <c r="K1108" t="b">
        <f>AND(COUNTIF('Master list(no salts, metals)'!K1107,"&lt;=1"),IF(COUNTIF('Master list(no salts, metals)'!$K1107:$Y1107, "#N/A")=14,TRUE,FALSE))</f>
        <v>0</v>
      </c>
      <c r="L1108" t="b">
        <f>AND(COUNTIF('Master list(no salts, metals)'!L1107,"&lt;=1"),IF(COUNTIF('Master list(no salts, metals)'!$K1107:$Y1107, "#N/A")=14,TRUE,FALSE))</f>
        <v>0</v>
      </c>
      <c r="M1108" t="b">
        <f>AND(COUNTIF('Master list(no salts, metals)'!M1107,"&lt;=1"),IF(COUNTIF('Master list(no salts, metals)'!$K1107:$Y1107, "#N/A")=14,TRUE,FALSE))</f>
        <v>0</v>
      </c>
      <c r="N1108" t="b">
        <f>AND(COUNTIF('Master list(no salts, metals)'!N1107,"&lt;=1"),IF(COUNTIF('Master list(no salts, metals)'!$K1107:$Y1107, "#N/A")=14,TRUE,FALSE))</f>
        <v>0</v>
      </c>
      <c r="O1108" t="b">
        <f>AND(COUNTIF('Master list(no salts, metals)'!O1107,"&lt;=1"),IF(COUNTIF('Master list(no salts, metals)'!$K1107:$Y1107, "#N/A")=14,TRUE,FALSE))</f>
        <v>0</v>
      </c>
      <c r="P1108" t="b">
        <f>AND(COUNTIF('Master list(no salts, metals)'!P1107,"&lt;=1"),IF(COUNTIF('Master list(no salts, metals)'!$K1107:$Y1107, "#N/A")=14,TRUE,FALSE))</f>
        <v>0</v>
      </c>
      <c r="Q1108" t="b">
        <f>AND(COUNTIF('Master list(no salts, metals)'!Q1107,"&lt;=1"),IF(COUNTIF('Master list(no salts, metals)'!$K1107:$Y1107, "#N/A")=14,TRUE,FALSE))</f>
        <v>0</v>
      </c>
      <c r="R1108" t="b">
        <f>AND(COUNTIF('Master list(no salts, metals)'!R1107,"&lt;=1"),IF(COUNTIF('Master list(no salts, metals)'!$K1107:$Y1107, "#N/A")=14,TRUE,FALSE))</f>
        <v>0</v>
      </c>
      <c r="S1108" t="b">
        <f>AND(COUNTIF('Master list(no salts, metals)'!S1107,"&lt;=1"),IF(COUNTIF('Master list(no salts, metals)'!$K1107:$Y1107, "#N/A")=14,TRUE,FALSE))</f>
        <v>0</v>
      </c>
      <c r="T1108" t="b">
        <f>AND(COUNTIF('Master list(no salts, metals)'!T1107,"&lt;=1"),IF(COUNTIF('Master list(no salts, metals)'!$K1107:$Y1107, "#N/A")=14,TRUE,FALSE))</f>
        <v>0</v>
      </c>
      <c r="U1108" t="b">
        <f>AND(COUNTIF('Master list(no salts, metals)'!U1107,"&lt;=1"),IF(COUNTIF('Master list(no salts, metals)'!$K1107:$Y1107, "#N/A")=14,TRUE,FALSE))</f>
        <v>0</v>
      </c>
      <c r="V1108" t="b">
        <f>AND(COUNTIF('Master list(no salts, metals)'!V1107,"&lt;=1"),IF(COUNTIF('Master list(no salts, metals)'!$K1107:$Y1107, "#N/A")=14,TRUE,FALSE))</f>
        <v>0</v>
      </c>
      <c r="W1108" t="b">
        <f>AND(COUNTIF('Master list(no salts, metals)'!W1107,"&lt;=1"),IF(COUNTIF('Master list(no salts, metals)'!$K1107:$Y1107, "#N/A")=14,TRUE,FALSE))</f>
        <v>1</v>
      </c>
      <c r="X1108" t="b">
        <f>AND(COUNTIF('Master list(no salts, metals)'!X1107,"&lt;=1"),IF(COUNTIF('Master list(no salts, metals)'!$K1107:$Y1107, "#N/A")=14,TRUE,FALSE))</f>
        <v>0</v>
      </c>
      <c r="Y1108" t="b">
        <f>AND(COUNTIF('Master list(no salts, metals)'!Y1107,"&lt;=1"),IF(COUNTIF('Master list(no salts, metals)'!$K1107:$Y1107, "#N/A")=14,TRUE,FALSE))</f>
        <v>0</v>
      </c>
    </row>
    <row r="1109" spans="11:25" x14ac:dyDescent="0.25">
      <c r="K1109" t="b">
        <f>AND(COUNTIF('Master list(no salts, metals)'!K1108,"&lt;=1"),IF(COUNTIF('Master list(no salts, metals)'!$K1108:$Y1108, "#N/A")=14,TRUE,FALSE))</f>
        <v>0</v>
      </c>
      <c r="L1109" t="b">
        <f>AND(COUNTIF('Master list(no salts, metals)'!L1108,"&lt;=1"),IF(COUNTIF('Master list(no salts, metals)'!$K1108:$Y1108, "#N/A")=14,TRUE,FALSE))</f>
        <v>0</v>
      </c>
      <c r="M1109" t="b">
        <f>AND(COUNTIF('Master list(no salts, metals)'!M1108,"&lt;=1"),IF(COUNTIF('Master list(no salts, metals)'!$K1108:$Y1108, "#N/A")=14,TRUE,FALSE))</f>
        <v>0</v>
      </c>
      <c r="N1109" t="b">
        <f>AND(COUNTIF('Master list(no salts, metals)'!N1108,"&lt;=1"),IF(COUNTIF('Master list(no salts, metals)'!$K1108:$Y1108, "#N/A")=14,TRUE,FALSE))</f>
        <v>0</v>
      </c>
      <c r="O1109" t="b">
        <f>AND(COUNTIF('Master list(no salts, metals)'!O1108,"&lt;=1"),IF(COUNTIF('Master list(no salts, metals)'!$K1108:$Y1108, "#N/A")=14,TRUE,FALSE))</f>
        <v>0</v>
      </c>
      <c r="P1109" t="b">
        <f>AND(COUNTIF('Master list(no salts, metals)'!P1108,"&lt;=1"),IF(COUNTIF('Master list(no salts, metals)'!$K1108:$Y1108, "#N/A")=14,TRUE,FALSE))</f>
        <v>0</v>
      </c>
      <c r="Q1109" t="b">
        <f>AND(COUNTIF('Master list(no salts, metals)'!Q1108,"&lt;=1"),IF(COUNTIF('Master list(no salts, metals)'!$K1108:$Y1108, "#N/A")=14,TRUE,FALSE))</f>
        <v>0</v>
      </c>
      <c r="R1109" t="b">
        <f>AND(COUNTIF('Master list(no salts, metals)'!R1108,"&lt;=1"),IF(COUNTIF('Master list(no salts, metals)'!$K1108:$Y1108, "#N/A")=14,TRUE,FALSE))</f>
        <v>0</v>
      </c>
      <c r="S1109" t="b">
        <f>AND(COUNTIF('Master list(no salts, metals)'!S1108,"&lt;=1"),IF(COUNTIF('Master list(no salts, metals)'!$K1108:$Y1108, "#N/A")=14,TRUE,FALSE))</f>
        <v>0</v>
      </c>
      <c r="T1109" t="b">
        <f>AND(COUNTIF('Master list(no salts, metals)'!T1108,"&lt;=1"),IF(COUNTIF('Master list(no salts, metals)'!$K1108:$Y1108, "#N/A")=14,TRUE,FALSE))</f>
        <v>1</v>
      </c>
      <c r="U1109" t="b">
        <f>AND(COUNTIF('Master list(no salts, metals)'!U1108,"&lt;=1"),IF(COUNTIF('Master list(no salts, metals)'!$K1108:$Y1108, "#N/A")=14,TRUE,FALSE))</f>
        <v>0</v>
      </c>
      <c r="V1109" t="b">
        <f>AND(COUNTIF('Master list(no salts, metals)'!V1108,"&lt;=1"),IF(COUNTIF('Master list(no salts, metals)'!$K1108:$Y1108, "#N/A")=14,TRUE,FALSE))</f>
        <v>0</v>
      </c>
      <c r="W1109" t="b">
        <f>AND(COUNTIF('Master list(no salts, metals)'!W1108,"&lt;=1"),IF(COUNTIF('Master list(no salts, metals)'!$K1108:$Y1108, "#N/A")=14,TRUE,FALSE))</f>
        <v>0</v>
      </c>
      <c r="X1109" t="b">
        <f>AND(COUNTIF('Master list(no salts, metals)'!X1108,"&lt;=1"),IF(COUNTIF('Master list(no salts, metals)'!$K1108:$Y1108, "#N/A")=14,TRUE,FALSE))</f>
        <v>0</v>
      </c>
      <c r="Y1109" t="b">
        <f>AND(COUNTIF('Master list(no salts, metals)'!Y1108,"&lt;=1"),IF(COUNTIF('Master list(no salts, metals)'!$K1108:$Y1108, "#N/A")=14,TRUE,FALSE))</f>
        <v>0</v>
      </c>
    </row>
    <row r="1110" spans="11:25" x14ac:dyDescent="0.25">
      <c r="K1110" t="b">
        <f>AND(COUNTIF('Master list(no salts, metals)'!K1109,"&lt;=1"),IF(COUNTIF('Master list(no salts, metals)'!$K1109:$Y1109, "#N/A")=14,TRUE,FALSE))</f>
        <v>0</v>
      </c>
      <c r="L1110" t="b">
        <f>AND(COUNTIF('Master list(no salts, metals)'!L1109,"&lt;=1"),IF(COUNTIF('Master list(no salts, metals)'!$K1109:$Y1109, "#N/A")=14,TRUE,FALSE))</f>
        <v>0</v>
      </c>
      <c r="M1110" t="b">
        <f>AND(COUNTIF('Master list(no salts, metals)'!M1109,"&lt;=1"),IF(COUNTIF('Master list(no salts, metals)'!$K1109:$Y1109, "#N/A")=14,TRUE,FALSE))</f>
        <v>0</v>
      </c>
      <c r="N1110" t="b">
        <f>AND(COUNTIF('Master list(no salts, metals)'!N1109,"&lt;=1"),IF(COUNTIF('Master list(no salts, metals)'!$K1109:$Y1109, "#N/A")=14,TRUE,FALSE))</f>
        <v>0</v>
      </c>
      <c r="O1110" t="b">
        <f>AND(COUNTIF('Master list(no salts, metals)'!O1109,"&lt;=1"),IF(COUNTIF('Master list(no salts, metals)'!$K1109:$Y1109, "#N/A")=14,TRUE,FALSE))</f>
        <v>0</v>
      </c>
      <c r="P1110" t="b">
        <f>AND(COUNTIF('Master list(no salts, metals)'!P1109,"&lt;=1"),IF(COUNTIF('Master list(no salts, metals)'!$K1109:$Y1109, "#N/A")=14,TRUE,FALSE))</f>
        <v>0</v>
      </c>
      <c r="Q1110" t="b">
        <f>AND(COUNTIF('Master list(no salts, metals)'!Q1109,"&lt;=1"),IF(COUNTIF('Master list(no salts, metals)'!$K1109:$Y1109, "#N/A")=14,TRUE,FALSE))</f>
        <v>0</v>
      </c>
      <c r="R1110" t="b">
        <f>AND(COUNTIF('Master list(no salts, metals)'!R1109,"&lt;=1"),IF(COUNTIF('Master list(no salts, metals)'!$K1109:$Y1109, "#N/A")=14,TRUE,FALSE))</f>
        <v>0</v>
      </c>
      <c r="S1110" t="b">
        <f>AND(COUNTIF('Master list(no salts, metals)'!S1109,"&lt;=1"),IF(COUNTIF('Master list(no salts, metals)'!$K1109:$Y1109, "#N/A")=14,TRUE,FALSE))</f>
        <v>0</v>
      </c>
      <c r="T1110" t="b">
        <f>AND(COUNTIF('Master list(no salts, metals)'!T1109,"&lt;=1"),IF(COUNTIF('Master list(no salts, metals)'!$K1109:$Y1109, "#N/A")=14,TRUE,FALSE))</f>
        <v>0</v>
      </c>
      <c r="U1110" t="b">
        <f>AND(COUNTIF('Master list(no salts, metals)'!U1109,"&lt;=1"),IF(COUNTIF('Master list(no salts, metals)'!$K1109:$Y1109, "#N/A")=14,TRUE,FALSE))</f>
        <v>0</v>
      </c>
      <c r="V1110" t="b">
        <f>AND(COUNTIF('Master list(no salts, metals)'!V1109,"&lt;=1"),IF(COUNTIF('Master list(no salts, metals)'!$K1109:$Y1109, "#N/A")=14,TRUE,FALSE))</f>
        <v>0</v>
      </c>
      <c r="W1110" t="b">
        <f>AND(COUNTIF('Master list(no salts, metals)'!W1109,"&lt;=1"),IF(COUNTIF('Master list(no salts, metals)'!$K1109:$Y1109, "#N/A")=14,TRUE,FALSE))</f>
        <v>0</v>
      </c>
      <c r="X1110" t="b">
        <f>AND(COUNTIF('Master list(no salts, metals)'!X1109,"&lt;=1"),IF(COUNTIF('Master list(no salts, metals)'!$K1109:$Y1109, "#N/A")=14,TRUE,FALSE))</f>
        <v>0</v>
      </c>
      <c r="Y1110" t="b">
        <f>AND(COUNTIF('Master list(no salts, metals)'!Y1109,"&lt;=1"),IF(COUNTIF('Master list(no salts, metals)'!$K1109:$Y1109, "#N/A")=14,TRUE,FALSE))</f>
        <v>0</v>
      </c>
    </row>
    <row r="1111" spans="11:25" x14ac:dyDescent="0.25">
      <c r="K1111" t="b">
        <f>AND(COUNTIF('Master list(no salts, metals)'!K1110,"&lt;=1"),IF(COUNTIF('Master list(no salts, metals)'!$K1110:$Y1110, "#N/A")=14,TRUE,FALSE))</f>
        <v>0</v>
      </c>
      <c r="L1111" t="b">
        <f>AND(COUNTIF('Master list(no salts, metals)'!L1110,"&lt;=1"),IF(COUNTIF('Master list(no salts, metals)'!$K1110:$Y1110, "#N/A")=14,TRUE,FALSE))</f>
        <v>0</v>
      </c>
      <c r="M1111" t="b">
        <f>AND(COUNTIF('Master list(no salts, metals)'!M1110,"&lt;=1"),IF(COUNTIF('Master list(no salts, metals)'!$K1110:$Y1110, "#N/A")=14,TRUE,FALSE))</f>
        <v>0</v>
      </c>
      <c r="N1111" t="b">
        <f>AND(COUNTIF('Master list(no salts, metals)'!N1110,"&lt;=1"),IF(COUNTIF('Master list(no salts, metals)'!$K1110:$Y1110, "#N/A")=14,TRUE,FALSE))</f>
        <v>0</v>
      </c>
      <c r="O1111" t="b">
        <f>AND(COUNTIF('Master list(no salts, metals)'!O1110,"&lt;=1"),IF(COUNTIF('Master list(no salts, metals)'!$K1110:$Y1110, "#N/A")=14,TRUE,FALSE))</f>
        <v>0</v>
      </c>
      <c r="P1111" t="b">
        <f>AND(COUNTIF('Master list(no salts, metals)'!P1110,"&lt;=1"),IF(COUNTIF('Master list(no salts, metals)'!$K1110:$Y1110, "#N/A")=14,TRUE,FALSE))</f>
        <v>0</v>
      </c>
      <c r="Q1111" t="b">
        <f>AND(COUNTIF('Master list(no salts, metals)'!Q1110,"&lt;=1"),IF(COUNTIF('Master list(no salts, metals)'!$K1110:$Y1110, "#N/A")=14,TRUE,FALSE))</f>
        <v>0</v>
      </c>
      <c r="R1111" t="b">
        <f>AND(COUNTIF('Master list(no salts, metals)'!R1110,"&lt;=1"),IF(COUNTIF('Master list(no salts, metals)'!$K1110:$Y1110, "#N/A")=14,TRUE,FALSE))</f>
        <v>0</v>
      </c>
      <c r="S1111" t="b">
        <f>AND(COUNTIF('Master list(no salts, metals)'!S1110,"&lt;=1"),IF(COUNTIF('Master list(no salts, metals)'!$K1110:$Y1110, "#N/A")=14,TRUE,FALSE))</f>
        <v>0</v>
      </c>
      <c r="T1111" t="b">
        <f>AND(COUNTIF('Master list(no salts, metals)'!T1110,"&lt;=1"),IF(COUNTIF('Master list(no salts, metals)'!$K1110:$Y1110, "#N/A")=14,TRUE,FALSE))</f>
        <v>0</v>
      </c>
      <c r="U1111" t="b">
        <f>AND(COUNTIF('Master list(no salts, metals)'!U1110,"&lt;=1"),IF(COUNTIF('Master list(no salts, metals)'!$K1110:$Y1110, "#N/A")=14,TRUE,FALSE))</f>
        <v>0</v>
      </c>
      <c r="V1111" t="b">
        <f>AND(COUNTIF('Master list(no salts, metals)'!V1110,"&lt;=1"),IF(COUNTIF('Master list(no salts, metals)'!$K1110:$Y1110, "#N/A")=14,TRUE,FALSE))</f>
        <v>0</v>
      </c>
      <c r="W1111" t="b">
        <f>AND(COUNTIF('Master list(no salts, metals)'!W1110,"&lt;=1"),IF(COUNTIF('Master list(no salts, metals)'!$K1110:$Y1110, "#N/A")=14,TRUE,FALSE))</f>
        <v>0</v>
      </c>
      <c r="X1111" t="b">
        <f>AND(COUNTIF('Master list(no salts, metals)'!X1110,"&lt;=1"),IF(COUNTIF('Master list(no salts, metals)'!$K1110:$Y1110, "#N/A")=14,TRUE,FALSE))</f>
        <v>0</v>
      </c>
      <c r="Y1111" t="b">
        <f>AND(COUNTIF('Master list(no salts, metals)'!Y1110,"&lt;=1"),IF(COUNTIF('Master list(no salts, metals)'!$K1110:$Y1110, "#N/A")=14,TRUE,FALSE))</f>
        <v>0</v>
      </c>
    </row>
    <row r="1112" spans="11:25" x14ac:dyDescent="0.25">
      <c r="K1112" t="b">
        <f>AND(COUNTIF('Master list(no salts, metals)'!K1111,"&lt;=1"),IF(COUNTIF('Master list(no salts, metals)'!$K1111:$Y1111, "#N/A")=14,TRUE,FALSE))</f>
        <v>0</v>
      </c>
      <c r="L1112" t="b">
        <f>AND(COUNTIF('Master list(no salts, metals)'!L1111,"&lt;=1"),IF(COUNTIF('Master list(no salts, metals)'!$K1111:$Y1111, "#N/A")=14,TRUE,FALSE))</f>
        <v>0</v>
      </c>
      <c r="M1112" t="b">
        <f>AND(COUNTIF('Master list(no salts, metals)'!M1111,"&lt;=1"),IF(COUNTIF('Master list(no salts, metals)'!$K1111:$Y1111, "#N/A")=14,TRUE,FALSE))</f>
        <v>0</v>
      </c>
      <c r="N1112" t="b">
        <f>AND(COUNTIF('Master list(no salts, metals)'!N1111,"&lt;=1"),IF(COUNTIF('Master list(no salts, metals)'!$K1111:$Y1111, "#N/A")=14,TRUE,FALSE))</f>
        <v>0</v>
      </c>
      <c r="O1112" t="b">
        <f>AND(COUNTIF('Master list(no salts, metals)'!O1111,"&lt;=1"),IF(COUNTIF('Master list(no salts, metals)'!$K1111:$Y1111, "#N/A")=14,TRUE,FALSE))</f>
        <v>0</v>
      </c>
      <c r="P1112" t="b">
        <f>AND(COUNTIF('Master list(no salts, metals)'!P1111,"&lt;=1"),IF(COUNTIF('Master list(no salts, metals)'!$K1111:$Y1111, "#N/A")=14,TRUE,FALSE))</f>
        <v>0</v>
      </c>
      <c r="Q1112" t="b">
        <f>AND(COUNTIF('Master list(no salts, metals)'!Q1111,"&lt;=1"),IF(COUNTIF('Master list(no salts, metals)'!$K1111:$Y1111, "#N/A")=14,TRUE,FALSE))</f>
        <v>0</v>
      </c>
      <c r="R1112" t="b">
        <f>AND(COUNTIF('Master list(no salts, metals)'!R1111,"&lt;=1"),IF(COUNTIF('Master list(no salts, metals)'!$K1111:$Y1111, "#N/A")=14,TRUE,FALSE))</f>
        <v>0</v>
      </c>
      <c r="S1112" t="b">
        <f>AND(COUNTIF('Master list(no salts, metals)'!S1111,"&lt;=1"),IF(COUNTIF('Master list(no salts, metals)'!$K1111:$Y1111, "#N/A")=14,TRUE,FALSE))</f>
        <v>0</v>
      </c>
      <c r="T1112" t="b">
        <f>AND(COUNTIF('Master list(no salts, metals)'!T1111,"&lt;=1"),IF(COUNTIF('Master list(no salts, metals)'!$K1111:$Y1111, "#N/A")=14,TRUE,FALSE))</f>
        <v>0</v>
      </c>
      <c r="U1112" t="b">
        <f>AND(COUNTIF('Master list(no salts, metals)'!U1111,"&lt;=1"),IF(COUNTIF('Master list(no salts, metals)'!$K1111:$Y1111, "#N/A")=14,TRUE,FALSE))</f>
        <v>0</v>
      </c>
      <c r="V1112" t="b">
        <f>AND(COUNTIF('Master list(no salts, metals)'!V1111,"&lt;=1"),IF(COUNTIF('Master list(no salts, metals)'!$K1111:$Y1111, "#N/A")=14,TRUE,FALSE))</f>
        <v>0</v>
      </c>
      <c r="W1112" t="b">
        <f>AND(COUNTIF('Master list(no salts, metals)'!W1111,"&lt;=1"),IF(COUNTIF('Master list(no salts, metals)'!$K1111:$Y1111, "#N/A")=14,TRUE,FALSE))</f>
        <v>0</v>
      </c>
      <c r="X1112" t="b">
        <f>AND(COUNTIF('Master list(no salts, metals)'!X1111,"&lt;=1"),IF(COUNTIF('Master list(no salts, metals)'!$K1111:$Y1111, "#N/A")=14,TRUE,FALSE))</f>
        <v>0</v>
      </c>
      <c r="Y1112" t="b">
        <f>AND(COUNTIF('Master list(no salts, metals)'!Y1111,"&lt;=1"),IF(COUNTIF('Master list(no salts, metals)'!$K1111:$Y1111, "#N/A")=14,TRUE,FALSE))</f>
        <v>0</v>
      </c>
    </row>
    <row r="1113" spans="11:25" x14ac:dyDescent="0.25">
      <c r="K1113" t="b">
        <f>AND(COUNTIF('Master list(no salts, metals)'!K1112,"&lt;=1"),IF(COUNTIF('Master list(no salts, metals)'!$K1112:$Y1112, "#N/A")=14,TRUE,FALSE))</f>
        <v>0</v>
      </c>
      <c r="L1113" t="b">
        <f>AND(COUNTIF('Master list(no salts, metals)'!L1112,"&lt;=1"),IF(COUNTIF('Master list(no salts, metals)'!$K1112:$Y1112, "#N/A")=14,TRUE,FALSE))</f>
        <v>0</v>
      </c>
      <c r="M1113" t="b">
        <f>AND(COUNTIF('Master list(no salts, metals)'!M1112,"&lt;=1"),IF(COUNTIF('Master list(no salts, metals)'!$K1112:$Y1112, "#N/A")=14,TRUE,FALSE))</f>
        <v>0</v>
      </c>
      <c r="N1113" t="b">
        <f>AND(COUNTIF('Master list(no salts, metals)'!N1112,"&lt;=1"),IF(COUNTIF('Master list(no salts, metals)'!$K1112:$Y1112, "#N/A")=14,TRUE,FALSE))</f>
        <v>0</v>
      </c>
      <c r="O1113" t="b">
        <f>AND(COUNTIF('Master list(no salts, metals)'!O1112,"&lt;=1"),IF(COUNTIF('Master list(no salts, metals)'!$K1112:$Y1112, "#N/A")=14,TRUE,FALSE))</f>
        <v>0</v>
      </c>
      <c r="P1113" t="b">
        <f>AND(COUNTIF('Master list(no salts, metals)'!P1112,"&lt;=1"),IF(COUNTIF('Master list(no salts, metals)'!$K1112:$Y1112, "#N/A")=14,TRUE,FALSE))</f>
        <v>0</v>
      </c>
      <c r="Q1113" t="b">
        <f>AND(COUNTIF('Master list(no salts, metals)'!Q1112,"&lt;=1"),IF(COUNTIF('Master list(no salts, metals)'!$K1112:$Y1112, "#N/A")=14,TRUE,FALSE))</f>
        <v>0</v>
      </c>
      <c r="R1113" t="b">
        <f>AND(COUNTIF('Master list(no salts, metals)'!R1112,"&lt;=1"),IF(COUNTIF('Master list(no salts, metals)'!$K1112:$Y1112, "#N/A")=14,TRUE,FALSE))</f>
        <v>0</v>
      </c>
      <c r="S1113" t="b">
        <f>AND(COUNTIF('Master list(no salts, metals)'!S1112,"&lt;=1"),IF(COUNTIF('Master list(no salts, metals)'!$K1112:$Y1112, "#N/A")=14,TRUE,FALSE))</f>
        <v>0</v>
      </c>
      <c r="T1113" t="b">
        <f>AND(COUNTIF('Master list(no salts, metals)'!T1112,"&lt;=1"),IF(COUNTIF('Master list(no salts, metals)'!$K1112:$Y1112, "#N/A")=14,TRUE,FALSE))</f>
        <v>0</v>
      </c>
      <c r="U1113" t="b">
        <f>AND(COUNTIF('Master list(no salts, metals)'!U1112,"&lt;=1"),IF(COUNTIF('Master list(no salts, metals)'!$K1112:$Y1112, "#N/A")=14,TRUE,FALSE))</f>
        <v>0</v>
      </c>
      <c r="V1113" t="b">
        <f>AND(COUNTIF('Master list(no salts, metals)'!V1112,"&lt;=1"),IF(COUNTIF('Master list(no salts, metals)'!$K1112:$Y1112, "#N/A")=14,TRUE,FALSE))</f>
        <v>0</v>
      </c>
      <c r="W1113" t="b">
        <f>AND(COUNTIF('Master list(no salts, metals)'!W1112,"&lt;=1"),IF(COUNTIF('Master list(no salts, metals)'!$K1112:$Y1112, "#N/A")=14,TRUE,FALSE))</f>
        <v>0</v>
      </c>
      <c r="X1113" t="b">
        <f>AND(COUNTIF('Master list(no salts, metals)'!X1112,"&lt;=1"),IF(COUNTIF('Master list(no salts, metals)'!$K1112:$Y1112, "#N/A")=14,TRUE,FALSE))</f>
        <v>0</v>
      </c>
      <c r="Y1113" t="b">
        <f>AND(COUNTIF('Master list(no salts, metals)'!Y1112,"&lt;=1"),IF(COUNTIF('Master list(no salts, metals)'!$K1112:$Y1112, "#N/A")=14,TRUE,FALSE))</f>
        <v>0</v>
      </c>
    </row>
    <row r="1114" spans="11:25" x14ac:dyDescent="0.25">
      <c r="K1114" t="b">
        <f>AND(COUNTIF('Master list(no salts, metals)'!K1113,"&lt;=1"),IF(COUNTIF('Master list(no salts, metals)'!$K1113:$Y1113, "#N/A")=14,TRUE,FALSE))</f>
        <v>1</v>
      </c>
      <c r="L1114" t="b">
        <f>AND(COUNTIF('Master list(no salts, metals)'!L1113,"&lt;=1"),IF(COUNTIF('Master list(no salts, metals)'!$K1113:$Y1113, "#N/A")=14,TRUE,FALSE))</f>
        <v>0</v>
      </c>
      <c r="M1114" t="b">
        <f>AND(COUNTIF('Master list(no salts, metals)'!M1113,"&lt;=1"),IF(COUNTIF('Master list(no salts, metals)'!$K1113:$Y1113, "#N/A")=14,TRUE,FALSE))</f>
        <v>0</v>
      </c>
      <c r="N1114" t="b">
        <f>AND(COUNTIF('Master list(no salts, metals)'!N1113,"&lt;=1"),IF(COUNTIF('Master list(no salts, metals)'!$K1113:$Y1113, "#N/A")=14,TRUE,FALSE))</f>
        <v>0</v>
      </c>
      <c r="O1114" t="b">
        <f>AND(COUNTIF('Master list(no salts, metals)'!O1113,"&lt;=1"),IF(COUNTIF('Master list(no salts, metals)'!$K1113:$Y1113, "#N/A")=14,TRUE,FALSE))</f>
        <v>0</v>
      </c>
      <c r="P1114" t="b">
        <f>AND(COUNTIF('Master list(no salts, metals)'!P1113,"&lt;=1"),IF(COUNTIF('Master list(no salts, metals)'!$K1113:$Y1113, "#N/A")=14,TRUE,FALSE))</f>
        <v>0</v>
      </c>
      <c r="Q1114" t="b">
        <f>AND(COUNTIF('Master list(no salts, metals)'!Q1113,"&lt;=1"),IF(COUNTIF('Master list(no salts, metals)'!$K1113:$Y1113, "#N/A")=14,TRUE,FALSE))</f>
        <v>0</v>
      </c>
      <c r="R1114" t="b">
        <f>AND(COUNTIF('Master list(no salts, metals)'!R1113,"&lt;=1"),IF(COUNTIF('Master list(no salts, metals)'!$K1113:$Y1113, "#N/A")=14,TRUE,FALSE))</f>
        <v>0</v>
      </c>
      <c r="S1114" t="b">
        <f>AND(COUNTIF('Master list(no salts, metals)'!S1113,"&lt;=1"),IF(COUNTIF('Master list(no salts, metals)'!$K1113:$Y1113, "#N/A")=14,TRUE,FALSE))</f>
        <v>0</v>
      </c>
      <c r="T1114" t="b">
        <f>AND(COUNTIF('Master list(no salts, metals)'!T1113,"&lt;=1"),IF(COUNTIF('Master list(no salts, metals)'!$K1113:$Y1113, "#N/A")=14,TRUE,FALSE))</f>
        <v>0</v>
      </c>
      <c r="U1114" t="b">
        <f>AND(COUNTIF('Master list(no salts, metals)'!U1113,"&lt;=1"),IF(COUNTIF('Master list(no salts, metals)'!$K1113:$Y1113, "#N/A")=14,TRUE,FALSE))</f>
        <v>0</v>
      </c>
      <c r="V1114" t="b">
        <f>AND(COUNTIF('Master list(no salts, metals)'!V1113,"&lt;=1"),IF(COUNTIF('Master list(no salts, metals)'!$K1113:$Y1113, "#N/A")=14,TRUE,FALSE))</f>
        <v>0</v>
      </c>
      <c r="W1114" t="b">
        <f>AND(COUNTIF('Master list(no salts, metals)'!W1113,"&lt;=1"),IF(COUNTIF('Master list(no salts, metals)'!$K1113:$Y1113, "#N/A")=14,TRUE,FALSE))</f>
        <v>0</v>
      </c>
      <c r="X1114" t="b">
        <f>AND(COUNTIF('Master list(no salts, metals)'!X1113,"&lt;=1"),IF(COUNTIF('Master list(no salts, metals)'!$K1113:$Y1113, "#N/A")=14,TRUE,FALSE))</f>
        <v>0</v>
      </c>
      <c r="Y1114" t="b">
        <f>AND(COUNTIF('Master list(no salts, metals)'!Y1113,"&lt;=1"),IF(COUNTIF('Master list(no salts, metals)'!$K1113:$Y1113, "#N/A")=14,TRUE,FALSE))</f>
        <v>0</v>
      </c>
    </row>
    <row r="1115" spans="11:25" x14ac:dyDescent="0.25">
      <c r="K1115" t="b">
        <f>AND(COUNTIF('Master list(no salts, metals)'!K1114,"&lt;=1"),IF(COUNTIF('Master list(no salts, metals)'!$K1114:$Y1114, "#N/A")=14,TRUE,FALSE))</f>
        <v>0</v>
      </c>
      <c r="L1115" t="b">
        <f>AND(COUNTIF('Master list(no salts, metals)'!L1114,"&lt;=1"),IF(COUNTIF('Master list(no salts, metals)'!$K1114:$Y1114, "#N/A")=14,TRUE,FALSE))</f>
        <v>0</v>
      </c>
      <c r="M1115" t="b">
        <f>AND(COUNTIF('Master list(no salts, metals)'!M1114,"&lt;=1"),IF(COUNTIF('Master list(no salts, metals)'!$K1114:$Y1114, "#N/A")=14,TRUE,FALSE))</f>
        <v>0</v>
      </c>
      <c r="N1115" t="b">
        <f>AND(COUNTIF('Master list(no salts, metals)'!N1114,"&lt;=1"),IF(COUNTIF('Master list(no salts, metals)'!$K1114:$Y1114, "#N/A")=14,TRUE,FALSE))</f>
        <v>0</v>
      </c>
      <c r="O1115" t="b">
        <f>AND(COUNTIF('Master list(no salts, metals)'!O1114,"&lt;=1"),IF(COUNTIF('Master list(no salts, metals)'!$K1114:$Y1114, "#N/A")=14,TRUE,FALSE))</f>
        <v>0</v>
      </c>
      <c r="P1115" t="b">
        <f>AND(COUNTIF('Master list(no salts, metals)'!P1114,"&lt;=1"),IF(COUNTIF('Master list(no salts, metals)'!$K1114:$Y1114, "#N/A")=14,TRUE,FALSE))</f>
        <v>0</v>
      </c>
      <c r="Q1115" t="b">
        <f>AND(COUNTIF('Master list(no salts, metals)'!Q1114,"&lt;=1"),IF(COUNTIF('Master list(no salts, metals)'!$K1114:$Y1114, "#N/A")=14,TRUE,FALSE))</f>
        <v>0</v>
      </c>
      <c r="R1115" t="b">
        <f>AND(COUNTIF('Master list(no salts, metals)'!R1114,"&lt;=1"),IF(COUNTIF('Master list(no salts, metals)'!$K1114:$Y1114, "#N/A")=14,TRUE,FALSE))</f>
        <v>0</v>
      </c>
      <c r="S1115" t="b">
        <f>AND(COUNTIF('Master list(no salts, metals)'!S1114,"&lt;=1"),IF(COUNTIF('Master list(no salts, metals)'!$K1114:$Y1114, "#N/A")=14,TRUE,FALSE))</f>
        <v>0</v>
      </c>
      <c r="T1115" t="b">
        <f>AND(COUNTIF('Master list(no salts, metals)'!T1114,"&lt;=1"),IF(COUNTIF('Master list(no salts, metals)'!$K1114:$Y1114, "#N/A")=14,TRUE,FALSE))</f>
        <v>0</v>
      </c>
      <c r="U1115" t="b">
        <f>AND(COUNTIF('Master list(no salts, metals)'!U1114,"&lt;=1"),IF(COUNTIF('Master list(no salts, metals)'!$K1114:$Y1114, "#N/A")=14,TRUE,FALSE))</f>
        <v>0</v>
      </c>
      <c r="V1115" t="b">
        <f>AND(COUNTIF('Master list(no salts, metals)'!V1114,"&lt;=1"),IF(COUNTIF('Master list(no salts, metals)'!$K1114:$Y1114, "#N/A")=14,TRUE,FALSE))</f>
        <v>0</v>
      </c>
      <c r="W1115" t="b">
        <f>AND(COUNTIF('Master list(no salts, metals)'!W1114,"&lt;=1"),IF(COUNTIF('Master list(no salts, metals)'!$K1114:$Y1114, "#N/A")=14,TRUE,FALSE))</f>
        <v>0</v>
      </c>
      <c r="X1115" t="b">
        <f>AND(COUNTIF('Master list(no salts, metals)'!X1114,"&lt;=1"),IF(COUNTIF('Master list(no salts, metals)'!$K1114:$Y1114, "#N/A")=14,TRUE,FALSE))</f>
        <v>0</v>
      </c>
      <c r="Y1115" t="b">
        <f>AND(COUNTIF('Master list(no salts, metals)'!Y1114,"&lt;=1"),IF(COUNTIF('Master list(no salts, metals)'!$K1114:$Y1114, "#N/A")=14,TRUE,FALSE))</f>
        <v>0</v>
      </c>
    </row>
    <row r="1116" spans="11:25" x14ac:dyDescent="0.25">
      <c r="K1116" t="b">
        <f>AND(COUNTIF('Master list(no salts, metals)'!K1115,"&lt;=1"),IF(COUNTIF('Master list(no salts, metals)'!$K1115:$Y1115, "#N/A")=14,TRUE,FALSE))</f>
        <v>0</v>
      </c>
      <c r="L1116" t="b">
        <f>AND(COUNTIF('Master list(no salts, metals)'!L1115,"&lt;=1"),IF(COUNTIF('Master list(no salts, metals)'!$K1115:$Y1115, "#N/A")=14,TRUE,FALSE))</f>
        <v>0</v>
      </c>
      <c r="M1116" t="b">
        <f>AND(COUNTIF('Master list(no salts, metals)'!M1115,"&lt;=1"),IF(COUNTIF('Master list(no salts, metals)'!$K1115:$Y1115, "#N/A")=14,TRUE,FALSE))</f>
        <v>0</v>
      </c>
      <c r="N1116" t="b">
        <f>AND(COUNTIF('Master list(no salts, metals)'!N1115,"&lt;=1"),IF(COUNTIF('Master list(no salts, metals)'!$K1115:$Y1115, "#N/A")=14,TRUE,FALSE))</f>
        <v>0</v>
      </c>
      <c r="O1116" t="b">
        <f>AND(COUNTIF('Master list(no salts, metals)'!O1115,"&lt;=1"),IF(COUNTIF('Master list(no salts, metals)'!$K1115:$Y1115, "#N/A")=14,TRUE,FALSE))</f>
        <v>0</v>
      </c>
      <c r="P1116" t="b">
        <f>AND(COUNTIF('Master list(no salts, metals)'!P1115,"&lt;=1"),IF(COUNTIF('Master list(no salts, metals)'!$K1115:$Y1115, "#N/A")=14,TRUE,FALSE))</f>
        <v>0</v>
      </c>
      <c r="Q1116" t="b">
        <f>AND(COUNTIF('Master list(no salts, metals)'!Q1115,"&lt;=1"),IF(COUNTIF('Master list(no salts, metals)'!$K1115:$Y1115, "#N/A")=14,TRUE,FALSE))</f>
        <v>0</v>
      </c>
      <c r="R1116" t="b">
        <f>AND(COUNTIF('Master list(no salts, metals)'!R1115,"&lt;=1"),IF(COUNTIF('Master list(no salts, metals)'!$K1115:$Y1115, "#N/A")=14,TRUE,FALSE))</f>
        <v>0</v>
      </c>
      <c r="S1116" t="b">
        <f>AND(COUNTIF('Master list(no salts, metals)'!S1115,"&lt;=1"),IF(COUNTIF('Master list(no salts, metals)'!$K1115:$Y1115, "#N/A")=14,TRUE,FALSE))</f>
        <v>0</v>
      </c>
      <c r="T1116" t="b">
        <f>AND(COUNTIF('Master list(no salts, metals)'!T1115,"&lt;=1"),IF(COUNTIF('Master list(no salts, metals)'!$K1115:$Y1115, "#N/A")=14,TRUE,FALSE))</f>
        <v>0</v>
      </c>
      <c r="U1116" t="b">
        <f>AND(COUNTIF('Master list(no salts, metals)'!U1115,"&lt;=1"),IF(COUNTIF('Master list(no salts, metals)'!$K1115:$Y1115, "#N/A")=14,TRUE,FALSE))</f>
        <v>0</v>
      </c>
      <c r="V1116" t="b">
        <f>AND(COUNTIF('Master list(no salts, metals)'!V1115,"&lt;=1"),IF(COUNTIF('Master list(no salts, metals)'!$K1115:$Y1115, "#N/A")=14,TRUE,FALSE))</f>
        <v>0</v>
      </c>
      <c r="W1116" t="b">
        <f>AND(COUNTIF('Master list(no salts, metals)'!W1115,"&lt;=1"),IF(COUNTIF('Master list(no salts, metals)'!$K1115:$Y1115, "#N/A")=14,TRUE,FALSE))</f>
        <v>0</v>
      </c>
      <c r="X1116" t="b">
        <f>AND(COUNTIF('Master list(no salts, metals)'!X1115,"&lt;=1"),IF(COUNTIF('Master list(no salts, metals)'!$K1115:$Y1115, "#N/A")=14,TRUE,FALSE))</f>
        <v>0</v>
      </c>
      <c r="Y1116" t="b">
        <f>AND(COUNTIF('Master list(no salts, metals)'!Y1115,"&lt;=1"),IF(COUNTIF('Master list(no salts, metals)'!$K1115:$Y1115, "#N/A")=14,TRUE,FALSE))</f>
        <v>0</v>
      </c>
    </row>
    <row r="1117" spans="11:25" x14ac:dyDescent="0.25">
      <c r="K1117" t="b">
        <f>AND(COUNTIF('Master list(no salts, metals)'!K1116,"&lt;=1"),IF(COUNTIF('Master list(no salts, metals)'!$K1116:$Y1116, "#N/A")=14,TRUE,FALSE))</f>
        <v>0</v>
      </c>
      <c r="L1117" t="b">
        <f>AND(COUNTIF('Master list(no salts, metals)'!L1116,"&lt;=1"),IF(COUNTIF('Master list(no salts, metals)'!$K1116:$Y1116, "#N/A")=14,TRUE,FALSE))</f>
        <v>0</v>
      </c>
      <c r="M1117" t="b">
        <f>AND(COUNTIF('Master list(no salts, metals)'!M1116,"&lt;=1"),IF(COUNTIF('Master list(no salts, metals)'!$K1116:$Y1116, "#N/A")=14,TRUE,FALSE))</f>
        <v>0</v>
      </c>
      <c r="N1117" t="b">
        <f>AND(COUNTIF('Master list(no salts, metals)'!N1116,"&lt;=1"),IF(COUNTIF('Master list(no salts, metals)'!$K1116:$Y1116, "#N/A")=14,TRUE,FALSE))</f>
        <v>0</v>
      </c>
      <c r="O1117" t="b">
        <f>AND(COUNTIF('Master list(no salts, metals)'!O1116,"&lt;=1"),IF(COUNTIF('Master list(no salts, metals)'!$K1116:$Y1116, "#N/A")=14,TRUE,FALSE))</f>
        <v>0</v>
      </c>
      <c r="P1117" t="b">
        <f>AND(COUNTIF('Master list(no salts, metals)'!P1116,"&lt;=1"),IF(COUNTIF('Master list(no salts, metals)'!$K1116:$Y1116, "#N/A")=14,TRUE,FALSE))</f>
        <v>0</v>
      </c>
      <c r="Q1117" t="b">
        <f>AND(COUNTIF('Master list(no salts, metals)'!Q1116,"&lt;=1"),IF(COUNTIF('Master list(no salts, metals)'!$K1116:$Y1116, "#N/A")=14,TRUE,FALSE))</f>
        <v>0</v>
      </c>
      <c r="R1117" t="b">
        <f>AND(COUNTIF('Master list(no salts, metals)'!R1116,"&lt;=1"),IF(COUNTIF('Master list(no salts, metals)'!$K1116:$Y1116, "#N/A")=14,TRUE,FALSE))</f>
        <v>0</v>
      </c>
      <c r="S1117" t="b">
        <f>AND(COUNTIF('Master list(no salts, metals)'!S1116,"&lt;=1"),IF(COUNTIF('Master list(no salts, metals)'!$K1116:$Y1116, "#N/A")=14,TRUE,FALSE))</f>
        <v>0</v>
      </c>
      <c r="T1117" t="b">
        <f>AND(COUNTIF('Master list(no salts, metals)'!T1116,"&lt;=1"),IF(COUNTIF('Master list(no salts, metals)'!$K1116:$Y1116, "#N/A")=14,TRUE,FALSE))</f>
        <v>0</v>
      </c>
      <c r="U1117" t="b">
        <f>AND(COUNTIF('Master list(no salts, metals)'!U1116,"&lt;=1"),IF(COUNTIF('Master list(no salts, metals)'!$K1116:$Y1116, "#N/A")=14,TRUE,FALSE))</f>
        <v>0</v>
      </c>
      <c r="V1117" t="b">
        <f>AND(COUNTIF('Master list(no salts, metals)'!V1116,"&lt;=1"),IF(COUNTIF('Master list(no salts, metals)'!$K1116:$Y1116, "#N/A")=14,TRUE,FALSE))</f>
        <v>0</v>
      </c>
      <c r="W1117" t="b">
        <f>AND(COUNTIF('Master list(no salts, metals)'!W1116,"&lt;=1"),IF(COUNTIF('Master list(no salts, metals)'!$K1116:$Y1116, "#N/A")=14,TRUE,FALSE))</f>
        <v>0</v>
      </c>
      <c r="X1117" t="b">
        <f>AND(COUNTIF('Master list(no salts, metals)'!X1116,"&lt;=1"),IF(COUNTIF('Master list(no salts, metals)'!$K1116:$Y1116, "#N/A")=14,TRUE,FALSE))</f>
        <v>0</v>
      </c>
      <c r="Y1117" t="b">
        <f>AND(COUNTIF('Master list(no salts, metals)'!Y1116,"&lt;=1"),IF(COUNTIF('Master list(no salts, metals)'!$K1116:$Y1116, "#N/A")=14,TRUE,FALSE))</f>
        <v>0</v>
      </c>
    </row>
    <row r="1118" spans="11:25" x14ac:dyDescent="0.25">
      <c r="K1118" t="b">
        <f>AND(COUNTIF('Master list(no salts, metals)'!K1117,"&lt;=1"),IF(COUNTIF('Master list(no salts, metals)'!$K1117:$Y1117, "#N/A")=14,TRUE,FALSE))</f>
        <v>0</v>
      </c>
      <c r="L1118" t="b">
        <f>AND(COUNTIF('Master list(no salts, metals)'!L1117,"&lt;=1"),IF(COUNTIF('Master list(no salts, metals)'!$K1117:$Y1117, "#N/A")=14,TRUE,FALSE))</f>
        <v>0</v>
      </c>
      <c r="M1118" t="b">
        <f>AND(COUNTIF('Master list(no salts, metals)'!M1117,"&lt;=1"),IF(COUNTIF('Master list(no salts, metals)'!$K1117:$Y1117, "#N/A")=14,TRUE,FALSE))</f>
        <v>0</v>
      </c>
      <c r="N1118" t="b">
        <f>AND(COUNTIF('Master list(no salts, metals)'!N1117,"&lt;=1"),IF(COUNTIF('Master list(no salts, metals)'!$K1117:$Y1117, "#N/A")=14,TRUE,FALSE))</f>
        <v>0</v>
      </c>
      <c r="O1118" t="b">
        <f>AND(COUNTIF('Master list(no salts, metals)'!O1117,"&lt;=1"),IF(COUNTIF('Master list(no salts, metals)'!$K1117:$Y1117, "#N/A")=14,TRUE,FALSE))</f>
        <v>0</v>
      </c>
      <c r="P1118" t="b">
        <f>AND(COUNTIF('Master list(no salts, metals)'!P1117,"&lt;=1"),IF(COUNTIF('Master list(no salts, metals)'!$K1117:$Y1117, "#N/A")=14,TRUE,FALSE))</f>
        <v>0</v>
      </c>
      <c r="Q1118" t="b">
        <f>AND(COUNTIF('Master list(no salts, metals)'!Q1117,"&lt;=1"),IF(COUNTIF('Master list(no salts, metals)'!$K1117:$Y1117, "#N/A")=14,TRUE,FALSE))</f>
        <v>0</v>
      </c>
      <c r="R1118" t="b">
        <f>AND(COUNTIF('Master list(no salts, metals)'!R1117,"&lt;=1"),IF(COUNTIF('Master list(no salts, metals)'!$K1117:$Y1117, "#N/A")=14,TRUE,FALSE))</f>
        <v>0</v>
      </c>
      <c r="S1118" t="b">
        <f>AND(COUNTIF('Master list(no salts, metals)'!S1117,"&lt;=1"),IF(COUNTIF('Master list(no salts, metals)'!$K1117:$Y1117, "#N/A")=14,TRUE,FALSE))</f>
        <v>0</v>
      </c>
      <c r="T1118" t="b">
        <f>AND(COUNTIF('Master list(no salts, metals)'!T1117,"&lt;=1"),IF(COUNTIF('Master list(no salts, metals)'!$K1117:$Y1117, "#N/A")=14,TRUE,FALSE))</f>
        <v>0</v>
      </c>
      <c r="U1118" t="b">
        <f>AND(COUNTIF('Master list(no salts, metals)'!U1117,"&lt;=1"),IF(COUNTIF('Master list(no salts, metals)'!$K1117:$Y1117, "#N/A")=14,TRUE,FALSE))</f>
        <v>0</v>
      </c>
      <c r="V1118" t="b">
        <f>AND(COUNTIF('Master list(no salts, metals)'!V1117,"&lt;=1"),IF(COUNTIF('Master list(no salts, metals)'!$K1117:$Y1117, "#N/A")=14,TRUE,FALSE))</f>
        <v>0</v>
      </c>
      <c r="W1118" t="b">
        <f>AND(COUNTIF('Master list(no salts, metals)'!W1117,"&lt;=1"),IF(COUNTIF('Master list(no salts, metals)'!$K1117:$Y1117, "#N/A")=14,TRUE,FALSE))</f>
        <v>0</v>
      </c>
      <c r="X1118" t="b">
        <f>AND(COUNTIF('Master list(no salts, metals)'!X1117,"&lt;=1"),IF(COUNTIF('Master list(no salts, metals)'!$K1117:$Y1117, "#N/A")=14,TRUE,FALSE))</f>
        <v>0</v>
      </c>
      <c r="Y1118" t="b">
        <f>AND(COUNTIF('Master list(no salts, metals)'!Y1117,"&lt;=1"),IF(COUNTIF('Master list(no salts, metals)'!$K1117:$Y1117, "#N/A")=14,TRUE,FALSE))</f>
        <v>1</v>
      </c>
    </row>
    <row r="1119" spans="11:25" x14ac:dyDescent="0.25">
      <c r="K1119" t="b">
        <f>AND(COUNTIF('Master list(no salts, metals)'!K1118,"&lt;=1"),IF(COUNTIF('Master list(no salts, metals)'!$K1118:$Y1118, "#N/A")=14,TRUE,FALSE))</f>
        <v>0</v>
      </c>
      <c r="L1119" t="b">
        <f>AND(COUNTIF('Master list(no salts, metals)'!L1118,"&lt;=1"),IF(COUNTIF('Master list(no salts, metals)'!$K1118:$Y1118, "#N/A")=14,TRUE,FALSE))</f>
        <v>0</v>
      </c>
      <c r="M1119" t="b">
        <f>AND(COUNTIF('Master list(no salts, metals)'!M1118,"&lt;=1"),IF(COUNTIF('Master list(no salts, metals)'!$K1118:$Y1118, "#N/A")=14,TRUE,FALSE))</f>
        <v>0</v>
      </c>
      <c r="N1119" t="b">
        <f>AND(COUNTIF('Master list(no salts, metals)'!N1118,"&lt;=1"),IF(COUNTIF('Master list(no salts, metals)'!$K1118:$Y1118, "#N/A")=14,TRUE,FALSE))</f>
        <v>0</v>
      </c>
      <c r="O1119" t="b">
        <f>AND(COUNTIF('Master list(no salts, metals)'!O1118,"&lt;=1"),IF(COUNTIF('Master list(no salts, metals)'!$K1118:$Y1118, "#N/A")=14,TRUE,FALSE))</f>
        <v>0</v>
      </c>
      <c r="P1119" t="b">
        <f>AND(COUNTIF('Master list(no salts, metals)'!P1118,"&lt;=1"),IF(COUNTIF('Master list(no salts, metals)'!$K1118:$Y1118, "#N/A")=14,TRUE,FALSE))</f>
        <v>0</v>
      </c>
      <c r="Q1119" t="b">
        <f>AND(COUNTIF('Master list(no salts, metals)'!Q1118,"&lt;=1"),IF(COUNTIF('Master list(no salts, metals)'!$K1118:$Y1118, "#N/A")=14,TRUE,FALSE))</f>
        <v>0</v>
      </c>
      <c r="R1119" t="b">
        <f>AND(COUNTIF('Master list(no salts, metals)'!R1118,"&lt;=1"),IF(COUNTIF('Master list(no salts, metals)'!$K1118:$Y1118, "#N/A")=14,TRUE,FALSE))</f>
        <v>0</v>
      </c>
      <c r="S1119" t="b">
        <f>AND(COUNTIF('Master list(no salts, metals)'!S1118,"&lt;=1"),IF(COUNTIF('Master list(no salts, metals)'!$K1118:$Y1118, "#N/A")=14,TRUE,FALSE))</f>
        <v>0</v>
      </c>
      <c r="T1119" t="b">
        <f>AND(COUNTIF('Master list(no salts, metals)'!T1118,"&lt;=1"),IF(COUNTIF('Master list(no salts, metals)'!$K1118:$Y1118, "#N/A")=14,TRUE,FALSE))</f>
        <v>0</v>
      </c>
      <c r="U1119" t="b">
        <f>AND(COUNTIF('Master list(no salts, metals)'!U1118,"&lt;=1"),IF(COUNTIF('Master list(no salts, metals)'!$K1118:$Y1118, "#N/A")=14,TRUE,FALSE))</f>
        <v>0</v>
      </c>
      <c r="V1119" t="b">
        <f>AND(COUNTIF('Master list(no salts, metals)'!V1118,"&lt;=1"),IF(COUNTIF('Master list(no salts, metals)'!$K1118:$Y1118, "#N/A")=14,TRUE,FALSE))</f>
        <v>0</v>
      </c>
      <c r="W1119" t="b">
        <f>AND(COUNTIF('Master list(no salts, metals)'!W1118,"&lt;=1"),IF(COUNTIF('Master list(no salts, metals)'!$K1118:$Y1118, "#N/A")=14,TRUE,FALSE))</f>
        <v>0</v>
      </c>
      <c r="X1119" t="b">
        <f>AND(COUNTIF('Master list(no salts, metals)'!X1118,"&lt;=1"),IF(COUNTIF('Master list(no salts, metals)'!$K1118:$Y1118, "#N/A")=14,TRUE,FALSE))</f>
        <v>0</v>
      </c>
      <c r="Y1119" t="b">
        <f>AND(COUNTIF('Master list(no salts, metals)'!Y1118,"&lt;=1"),IF(COUNTIF('Master list(no salts, metals)'!$K1118:$Y1118, "#N/A")=14,TRUE,FALSE))</f>
        <v>0</v>
      </c>
    </row>
    <row r="1120" spans="11:25" x14ac:dyDescent="0.25">
      <c r="K1120" t="b">
        <f>AND(COUNTIF('Master list(no salts, metals)'!K1119,"&lt;=1"),IF(COUNTIF('Master list(no salts, metals)'!$K1119:$Y1119, "#N/A")=14,TRUE,FALSE))</f>
        <v>0</v>
      </c>
      <c r="L1120" t="b">
        <f>AND(COUNTIF('Master list(no salts, metals)'!L1119,"&lt;=1"),IF(COUNTIF('Master list(no salts, metals)'!$K1119:$Y1119, "#N/A")=14,TRUE,FALSE))</f>
        <v>0</v>
      </c>
      <c r="M1120" t="b">
        <f>AND(COUNTIF('Master list(no salts, metals)'!M1119,"&lt;=1"),IF(COUNTIF('Master list(no salts, metals)'!$K1119:$Y1119, "#N/A")=14,TRUE,FALSE))</f>
        <v>0</v>
      </c>
      <c r="N1120" t="b">
        <f>AND(COUNTIF('Master list(no salts, metals)'!N1119,"&lt;=1"),IF(COUNTIF('Master list(no salts, metals)'!$K1119:$Y1119, "#N/A")=14,TRUE,FALSE))</f>
        <v>0</v>
      </c>
      <c r="O1120" t="b">
        <f>AND(COUNTIF('Master list(no salts, metals)'!O1119,"&lt;=1"),IF(COUNTIF('Master list(no salts, metals)'!$K1119:$Y1119, "#N/A")=14,TRUE,FALSE))</f>
        <v>0</v>
      </c>
      <c r="P1120" t="b">
        <f>AND(COUNTIF('Master list(no salts, metals)'!P1119,"&lt;=1"),IF(COUNTIF('Master list(no salts, metals)'!$K1119:$Y1119, "#N/A")=14,TRUE,FALSE))</f>
        <v>0</v>
      </c>
      <c r="Q1120" t="b">
        <f>AND(COUNTIF('Master list(no salts, metals)'!Q1119,"&lt;=1"),IF(COUNTIF('Master list(no salts, metals)'!$K1119:$Y1119, "#N/A")=14,TRUE,FALSE))</f>
        <v>0</v>
      </c>
      <c r="R1120" t="b">
        <f>AND(COUNTIF('Master list(no salts, metals)'!R1119,"&lt;=1"),IF(COUNTIF('Master list(no salts, metals)'!$K1119:$Y1119, "#N/A")=14,TRUE,FALSE))</f>
        <v>0</v>
      </c>
      <c r="S1120" t="b">
        <f>AND(COUNTIF('Master list(no salts, metals)'!S1119,"&lt;=1"),IF(COUNTIF('Master list(no salts, metals)'!$K1119:$Y1119, "#N/A")=14,TRUE,FALSE))</f>
        <v>0</v>
      </c>
      <c r="T1120" t="b">
        <f>AND(COUNTIF('Master list(no salts, metals)'!T1119,"&lt;=1"),IF(COUNTIF('Master list(no salts, metals)'!$K1119:$Y1119, "#N/A")=14,TRUE,FALSE))</f>
        <v>0</v>
      </c>
      <c r="U1120" t="b">
        <f>AND(COUNTIF('Master list(no salts, metals)'!U1119,"&lt;=1"),IF(COUNTIF('Master list(no salts, metals)'!$K1119:$Y1119, "#N/A")=14,TRUE,FALSE))</f>
        <v>0</v>
      </c>
      <c r="V1120" t="b">
        <f>AND(COUNTIF('Master list(no salts, metals)'!V1119,"&lt;=1"),IF(COUNTIF('Master list(no salts, metals)'!$K1119:$Y1119, "#N/A")=14,TRUE,FALSE))</f>
        <v>0</v>
      </c>
      <c r="W1120" t="b">
        <f>AND(COUNTIF('Master list(no salts, metals)'!W1119,"&lt;=1"),IF(COUNTIF('Master list(no salts, metals)'!$K1119:$Y1119, "#N/A")=14,TRUE,FALSE))</f>
        <v>1</v>
      </c>
      <c r="X1120" t="b">
        <f>AND(COUNTIF('Master list(no salts, metals)'!X1119,"&lt;=1"),IF(COUNTIF('Master list(no salts, metals)'!$K1119:$Y1119, "#N/A")=14,TRUE,FALSE))</f>
        <v>0</v>
      </c>
      <c r="Y1120" t="b">
        <f>AND(COUNTIF('Master list(no salts, metals)'!Y1119,"&lt;=1"),IF(COUNTIF('Master list(no salts, metals)'!$K1119:$Y1119, "#N/A")=14,TRUE,FALSE))</f>
        <v>0</v>
      </c>
    </row>
    <row r="1121" spans="11:25" x14ac:dyDescent="0.25">
      <c r="K1121" t="b">
        <f>AND(COUNTIF('Master list(no salts, metals)'!K1120,"&lt;=1"),IF(COUNTIF('Master list(no salts, metals)'!$K1120:$Y1120, "#N/A")=14,TRUE,FALSE))</f>
        <v>0</v>
      </c>
      <c r="L1121" t="b">
        <f>AND(COUNTIF('Master list(no salts, metals)'!L1120,"&lt;=1"),IF(COUNTIF('Master list(no salts, metals)'!$K1120:$Y1120, "#N/A")=14,TRUE,FALSE))</f>
        <v>0</v>
      </c>
      <c r="M1121" t="b">
        <f>AND(COUNTIF('Master list(no salts, metals)'!M1120,"&lt;=1"),IF(COUNTIF('Master list(no salts, metals)'!$K1120:$Y1120, "#N/A")=14,TRUE,FALSE))</f>
        <v>0</v>
      </c>
      <c r="N1121" t="b">
        <f>AND(COUNTIF('Master list(no salts, metals)'!N1120,"&lt;=1"),IF(COUNTIF('Master list(no salts, metals)'!$K1120:$Y1120, "#N/A")=14,TRUE,FALSE))</f>
        <v>0</v>
      </c>
      <c r="O1121" t="b">
        <f>AND(COUNTIF('Master list(no salts, metals)'!O1120,"&lt;=1"),IF(COUNTIF('Master list(no salts, metals)'!$K1120:$Y1120, "#N/A")=14,TRUE,FALSE))</f>
        <v>0</v>
      </c>
      <c r="P1121" t="b">
        <f>AND(COUNTIF('Master list(no salts, metals)'!P1120,"&lt;=1"),IF(COUNTIF('Master list(no salts, metals)'!$K1120:$Y1120, "#N/A")=14,TRUE,FALSE))</f>
        <v>0</v>
      </c>
      <c r="Q1121" t="b">
        <f>AND(COUNTIF('Master list(no salts, metals)'!Q1120,"&lt;=1"),IF(COUNTIF('Master list(no salts, metals)'!$K1120:$Y1120, "#N/A")=14,TRUE,FALSE))</f>
        <v>0</v>
      </c>
      <c r="R1121" t="b">
        <f>AND(COUNTIF('Master list(no salts, metals)'!R1120,"&lt;=1"),IF(COUNTIF('Master list(no salts, metals)'!$K1120:$Y1120, "#N/A")=14,TRUE,FALSE))</f>
        <v>0</v>
      </c>
      <c r="S1121" t="b">
        <f>AND(COUNTIF('Master list(no salts, metals)'!S1120,"&lt;=1"),IF(COUNTIF('Master list(no salts, metals)'!$K1120:$Y1120, "#N/A")=14,TRUE,FALSE))</f>
        <v>0</v>
      </c>
      <c r="T1121" t="b">
        <f>AND(COUNTIF('Master list(no salts, metals)'!T1120,"&lt;=1"),IF(COUNTIF('Master list(no salts, metals)'!$K1120:$Y1120, "#N/A")=14,TRUE,FALSE))</f>
        <v>0</v>
      </c>
      <c r="U1121" t="b">
        <f>AND(COUNTIF('Master list(no salts, metals)'!U1120,"&lt;=1"),IF(COUNTIF('Master list(no salts, metals)'!$K1120:$Y1120, "#N/A")=14,TRUE,FALSE))</f>
        <v>0</v>
      </c>
      <c r="V1121" t="b">
        <f>AND(COUNTIF('Master list(no salts, metals)'!V1120,"&lt;=1"),IF(COUNTIF('Master list(no salts, metals)'!$K1120:$Y1120, "#N/A")=14,TRUE,FALSE))</f>
        <v>0</v>
      </c>
      <c r="W1121" t="b">
        <f>AND(COUNTIF('Master list(no salts, metals)'!W1120,"&lt;=1"),IF(COUNTIF('Master list(no salts, metals)'!$K1120:$Y1120, "#N/A")=14,TRUE,FALSE))</f>
        <v>0</v>
      </c>
      <c r="X1121" t="b">
        <f>AND(COUNTIF('Master list(no salts, metals)'!X1120,"&lt;=1"),IF(COUNTIF('Master list(no salts, metals)'!$K1120:$Y1120, "#N/A")=14,TRUE,FALSE))</f>
        <v>0</v>
      </c>
      <c r="Y1121" t="b">
        <f>AND(COUNTIF('Master list(no salts, metals)'!Y1120,"&lt;=1"),IF(COUNTIF('Master list(no salts, metals)'!$K1120:$Y1120, "#N/A")=14,TRUE,FALSE))</f>
        <v>0</v>
      </c>
    </row>
    <row r="1122" spans="11:25" x14ac:dyDescent="0.25">
      <c r="K1122" t="b">
        <f>AND(COUNTIF('Master list(no salts, metals)'!K1121,"&lt;=1"),IF(COUNTIF('Master list(no salts, metals)'!$K1121:$Y1121, "#N/A")=14,TRUE,FALSE))</f>
        <v>0</v>
      </c>
      <c r="L1122" t="b">
        <f>AND(COUNTIF('Master list(no salts, metals)'!L1121,"&lt;=1"),IF(COUNTIF('Master list(no salts, metals)'!$K1121:$Y1121, "#N/A")=14,TRUE,FALSE))</f>
        <v>0</v>
      </c>
      <c r="M1122" t="b">
        <f>AND(COUNTIF('Master list(no salts, metals)'!M1121,"&lt;=1"),IF(COUNTIF('Master list(no salts, metals)'!$K1121:$Y1121, "#N/A")=14,TRUE,FALSE))</f>
        <v>0</v>
      </c>
      <c r="N1122" t="b">
        <f>AND(COUNTIF('Master list(no salts, metals)'!N1121,"&lt;=1"),IF(COUNTIF('Master list(no salts, metals)'!$K1121:$Y1121, "#N/A")=14,TRUE,FALSE))</f>
        <v>0</v>
      </c>
      <c r="O1122" t="b">
        <f>AND(COUNTIF('Master list(no salts, metals)'!O1121,"&lt;=1"),IF(COUNTIF('Master list(no salts, metals)'!$K1121:$Y1121, "#N/A")=14,TRUE,FALSE))</f>
        <v>0</v>
      </c>
      <c r="P1122" t="b">
        <f>AND(COUNTIF('Master list(no salts, metals)'!P1121,"&lt;=1"),IF(COUNTIF('Master list(no salts, metals)'!$K1121:$Y1121, "#N/A")=14,TRUE,FALSE))</f>
        <v>0</v>
      </c>
      <c r="Q1122" t="b">
        <f>AND(COUNTIF('Master list(no salts, metals)'!Q1121,"&lt;=1"),IF(COUNTIF('Master list(no salts, metals)'!$K1121:$Y1121, "#N/A")=14,TRUE,FALSE))</f>
        <v>0</v>
      </c>
      <c r="R1122" t="b">
        <f>AND(COUNTIF('Master list(no salts, metals)'!R1121,"&lt;=1"),IF(COUNTIF('Master list(no salts, metals)'!$K1121:$Y1121, "#N/A")=14,TRUE,FALSE))</f>
        <v>0</v>
      </c>
      <c r="S1122" t="b">
        <f>AND(COUNTIF('Master list(no salts, metals)'!S1121,"&lt;=1"),IF(COUNTIF('Master list(no salts, metals)'!$K1121:$Y1121, "#N/A")=14,TRUE,FALSE))</f>
        <v>0</v>
      </c>
      <c r="T1122" t="b">
        <f>AND(COUNTIF('Master list(no salts, metals)'!T1121,"&lt;=1"),IF(COUNTIF('Master list(no salts, metals)'!$K1121:$Y1121, "#N/A")=14,TRUE,FALSE))</f>
        <v>0</v>
      </c>
      <c r="U1122" t="b">
        <f>AND(COUNTIF('Master list(no salts, metals)'!U1121,"&lt;=1"),IF(COUNTIF('Master list(no salts, metals)'!$K1121:$Y1121, "#N/A")=14,TRUE,FALSE))</f>
        <v>0</v>
      </c>
      <c r="V1122" t="b">
        <f>AND(COUNTIF('Master list(no salts, metals)'!V1121,"&lt;=1"),IF(COUNTIF('Master list(no salts, metals)'!$K1121:$Y1121, "#N/A")=14,TRUE,FALSE))</f>
        <v>0</v>
      </c>
      <c r="W1122" t="b">
        <f>AND(COUNTIF('Master list(no salts, metals)'!W1121,"&lt;=1"),IF(COUNTIF('Master list(no salts, metals)'!$K1121:$Y1121, "#N/A")=14,TRUE,FALSE))</f>
        <v>1</v>
      </c>
      <c r="X1122" t="b">
        <f>AND(COUNTIF('Master list(no salts, metals)'!X1121,"&lt;=1"),IF(COUNTIF('Master list(no salts, metals)'!$K1121:$Y1121, "#N/A")=14,TRUE,FALSE))</f>
        <v>0</v>
      </c>
      <c r="Y1122" t="b">
        <f>AND(COUNTIF('Master list(no salts, metals)'!Y1121,"&lt;=1"),IF(COUNTIF('Master list(no salts, metals)'!$K1121:$Y1121, "#N/A")=14,TRUE,FALSE))</f>
        <v>0</v>
      </c>
    </row>
    <row r="1123" spans="11:25" x14ac:dyDescent="0.25">
      <c r="K1123" t="b">
        <f>AND(COUNTIF('Master list(no salts, metals)'!K1122,"&lt;=1"),IF(COUNTIF('Master list(no salts, metals)'!$K1122:$Y1122, "#N/A")=14,TRUE,FALSE))</f>
        <v>0</v>
      </c>
      <c r="L1123" t="b">
        <f>AND(COUNTIF('Master list(no salts, metals)'!L1122,"&lt;=1"),IF(COUNTIF('Master list(no salts, metals)'!$K1122:$Y1122, "#N/A")=14,TRUE,FALSE))</f>
        <v>0</v>
      </c>
      <c r="M1123" t="b">
        <f>AND(COUNTIF('Master list(no salts, metals)'!M1122,"&lt;=1"),IF(COUNTIF('Master list(no salts, metals)'!$K1122:$Y1122, "#N/A")=14,TRUE,FALSE))</f>
        <v>0</v>
      </c>
      <c r="N1123" t="b">
        <f>AND(COUNTIF('Master list(no salts, metals)'!N1122,"&lt;=1"),IF(COUNTIF('Master list(no salts, metals)'!$K1122:$Y1122, "#N/A")=14,TRUE,FALSE))</f>
        <v>0</v>
      </c>
      <c r="O1123" t="b">
        <f>AND(COUNTIF('Master list(no salts, metals)'!O1122,"&lt;=1"),IF(COUNTIF('Master list(no salts, metals)'!$K1122:$Y1122, "#N/A")=14,TRUE,FALSE))</f>
        <v>0</v>
      </c>
      <c r="P1123" t="b">
        <f>AND(COUNTIF('Master list(no salts, metals)'!P1122,"&lt;=1"),IF(COUNTIF('Master list(no salts, metals)'!$K1122:$Y1122, "#N/A")=14,TRUE,FALSE))</f>
        <v>0</v>
      </c>
      <c r="Q1123" t="b">
        <f>AND(COUNTIF('Master list(no salts, metals)'!Q1122,"&lt;=1"),IF(COUNTIF('Master list(no salts, metals)'!$K1122:$Y1122, "#N/A")=14,TRUE,FALSE))</f>
        <v>0</v>
      </c>
      <c r="R1123" t="b">
        <f>AND(COUNTIF('Master list(no salts, metals)'!R1122,"&lt;=1"),IF(COUNTIF('Master list(no salts, metals)'!$K1122:$Y1122, "#N/A")=14,TRUE,FALSE))</f>
        <v>0</v>
      </c>
      <c r="S1123" t="b">
        <f>AND(COUNTIF('Master list(no salts, metals)'!S1122,"&lt;=1"),IF(COUNTIF('Master list(no salts, metals)'!$K1122:$Y1122, "#N/A")=14,TRUE,FALSE))</f>
        <v>0</v>
      </c>
      <c r="T1123" t="b">
        <f>AND(COUNTIF('Master list(no salts, metals)'!T1122,"&lt;=1"),IF(COUNTIF('Master list(no salts, metals)'!$K1122:$Y1122, "#N/A")=14,TRUE,FALSE))</f>
        <v>0</v>
      </c>
      <c r="U1123" t="b">
        <f>AND(COUNTIF('Master list(no salts, metals)'!U1122,"&lt;=1"),IF(COUNTIF('Master list(no salts, metals)'!$K1122:$Y1122, "#N/A")=14,TRUE,FALSE))</f>
        <v>0</v>
      </c>
      <c r="V1123" t="b">
        <f>AND(COUNTIF('Master list(no salts, metals)'!V1122,"&lt;=1"),IF(COUNTIF('Master list(no salts, metals)'!$K1122:$Y1122, "#N/A")=14,TRUE,FALSE))</f>
        <v>0</v>
      </c>
      <c r="W1123" t="b">
        <f>AND(COUNTIF('Master list(no salts, metals)'!W1122,"&lt;=1"),IF(COUNTIF('Master list(no salts, metals)'!$K1122:$Y1122, "#N/A")=14,TRUE,FALSE))</f>
        <v>1</v>
      </c>
      <c r="X1123" t="b">
        <f>AND(COUNTIF('Master list(no salts, metals)'!X1122,"&lt;=1"),IF(COUNTIF('Master list(no salts, metals)'!$K1122:$Y1122, "#N/A")=14,TRUE,FALSE))</f>
        <v>0</v>
      </c>
      <c r="Y1123" t="b">
        <f>AND(COUNTIF('Master list(no salts, metals)'!Y1122,"&lt;=1"),IF(COUNTIF('Master list(no salts, metals)'!$K1122:$Y1122, "#N/A")=14,TRUE,FALSE))</f>
        <v>0</v>
      </c>
    </row>
    <row r="1124" spans="11:25" x14ac:dyDescent="0.25">
      <c r="K1124" t="b">
        <f>AND(COUNTIF('Master list(no salts, metals)'!K1123,"&lt;=1"),IF(COUNTIF('Master list(no salts, metals)'!$K1123:$Y1123, "#N/A")=14,TRUE,FALSE))</f>
        <v>0</v>
      </c>
      <c r="L1124" t="b">
        <f>AND(COUNTIF('Master list(no salts, metals)'!L1123,"&lt;=1"),IF(COUNTIF('Master list(no salts, metals)'!$K1123:$Y1123, "#N/A")=14,TRUE,FALSE))</f>
        <v>0</v>
      </c>
      <c r="M1124" t="b">
        <f>AND(COUNTIF('Master list(no salts, metals)'!M1123,"&lt;=1"),IF(COUNTIF('Master list(no salts, metals)'!$K1123:$Y1123, "#N/A")=14,TRUE,FALSE))</f>
        <v>0</v>
      </c>
      <c r="N1124" t="b">
        <f>AND(COUNTIF('Master list(no salts, metals)'!N1123,"&lt;=1"),IF(COUNTIF('Master list(no salts, metals)'!$K1123:$Y1123, "#N/A")=14,TRUE,FALSE))</f>
        <v>0</v>
      </c>
      <c r="O1124" t="b">
        <f>AND(COUNTIF('Master list(no salts, metals)'!O1123,"&lt;=1"),IF(COUNTIF('Master list(no salts, metals)'!$K1123:$Y1123, "#N/A")=14,TRUE,FALSE))</f>
        <v>0</v>
      </c>
      <c r="P1124" t="b">
        <f>AND(COUNTIF('Master list(no salts, metals)'!P1123,"&lt;=1"),IF(COUNTIF('Master list(no salts, metals)'!$K1123:$Y1123, "#N/A")=14,TRUE,FALSE))</f>
        <v>0</v>
      </c>
      <c r="Q1124" t="b">
        <f>AND(COUNTIF('Master list(no salts, metals)'!Q1123,"&lt;=1"),IF(COUNTIF('Master list(no salts, metals)'!$K1123:$Y1123, "#N/A")=14,TRUE,FALSE))</f>
        <v>0</v>
      </c>
      <c r="R1124" t="b">
        <f>AND(COUNTIF('Master list(no salts, metals)'!R1123,"&lt;=1"),IF(COUNTIF('Master list(no salts, metals)'!$K1123:$Y1123, "#N/A")=14,TRUE,FALSE))</f>
        <v>0</v>
      </c>
      <c r="S1124" t="b">
        <f>AND(COUNTIF('Master list(no salts, metals)'!S1123,"&lt;=1"),IF(COUNTIF('Master list(no salts, metals)'!$K1123:$Y1123, "#N/A")=14,TRUE,FALSE))</f>
        <v>0</v>
      </c>
      <c r="T1124" t="b">
        <f>AND(COUNTIF('Master list(no salts, metals)'!T1123,"&lt;=1"),IF(COUNTIF('Master list(no salts, metals)'!$K1123:$Y1123, "#N/A")=14,TRUE,FALSE))</f>
        <v>0</v>
      </c>
      <c r="U1124" t="b">
        <f>AND(COUNTIF('Master list(no salts, metals)'!U1123,"&lt;=1"),IF(COUNTIF('Master list(no salts, metals)'!$K1123:$Y1123, "#N/A")=14,TRUE,FALSE))</f>
        <v>0</v>
      </c>
      <c r="V1124" t="b">
        <f>AND(COUNTIF('Master list(no salts, metals)'!V1123,"&lt;=1"),IF(COUNTIF('Master list(no salts, metals)'!$K1123:$Y1123, "#N/A")=14,TRUE,FALSE))</f>
        <v>0</v>
      </c>
      <c r="W1124" t="b">
        <f>AND(COUNTIF('Master list(no salts, metals)'!W1123,"&lt;=1"),IF(COUNTIF('Master list(no salts, metals)'!$K1123:$Y1123, "#N/A")=14,TRUE,FALSE))</f>
        <v>0</v>
      </c>
      <c r="X1124" t="b">
        <f>AND(COUNTIF('Master list(no salts, metals)'!X1123,"&lt;=1"),IF(COUNTIF('Master list(no salts, metals)'!$K1123:$Y1123, "#N/A")=14,TRUE,FALSE))</f>
        <v>0</v>
      </c>
      <c r="Y1124" t="b">
        <f>AND(COUNTIF('Master list(no salts, metals)'!Y1123,"&lt;=1"),IF(COUNTIF('Master list(no salts, metals)'!$K1123:$Y1123, "#N/A")=14,TRUE,FALSE))</f>
        <v>0</v>
      </c>
    </row>
    <row r="1125" spans="11:25" x14ac:dyDescent="0.25">
      <c r="K1125" t="b">
        <f>AND(COUNTIF('Master list(no salts, metals)'!K1124,"&lt;=1"),IF(COUNTIF('Master list(no salts, metals)'!$K1124:$Y1124, "#N/A")=14,TRUE,FALSE))</f>
        <v>0</v>
      </c>
      <c r="L1125" t="b">
        <f>AND(COUNTIF('Master list(no salts, metals)'!L1124,"&lt;=1"),IF(COUNTIF('Master list(no salts, metals)'!$K1124:$Y1124, "#N/A")=14,TRUE,FALSE))</f>
        <v>0</v>
      </c>
      <c r="M1125" t="b">
        <f>AND(COUNTIF('Master list(no salts, metals)'!M1124,"&lt;=1"),IF(COUNTIF('Master list(no salts, metals)'!$K1124:$Y1124, "#N/A")=14,TRUE,FALSE))</f>
        <v>0</v>
      </c>
      <c r="N1125" t="b">
        <f>AND(COUNTIF('Master list(no salts, metals)'!N1124,"&lt;=1"),IF(COUNTIF('Master list(no salts, metals)'!$K1124:$Y1124, "#N/A")=14,TRUE,FALSE))</f>
        <v>0</v>
      </c>
      <c r="O1125" t="b">
        <f>AND(COUNTIF('Master list(no salts, metals)'!O1124,"&lt;=1"),IF(COUNTIF('Master list(no salts, metals)'!$K1124:$Y1124, "#N/A")=14,TRUE,FALSE))</f>
        <v>0</v>
      </c>
      <c r="P1125" t="b">
        <f>AND(COUNTIF('Master list(no salts, metals)'!P1124,"&lt;=1"),IF(COUNTIF('Master list(no salts, metals)'!$K1124:$Y1124, "#N/A")=14,TRUE,FALSE))</f>
        <v>0</v>
      </c>
      <c r="Q1125" t="b">
        <f>AND(COUNTIF('Master list(no salts, metals)'!Q1124,"&lt;=1"),IF(COUNTIF('Master list(no salts, metals)'!$K1124:$Y1124, "#N/A")=14,TRUE,FALSE))</f>
        <v>0</v>
      </c>
      <c r="R1125" t="b">
        <f>AND(COUNTIF('Master list(no salts, metals)'!R1124,"&lt;=1"),IF(COUNTIF('Master list(no salts, metals)'!$K1124:$Y1124, "#N/A")=14,TRUE,FALSE))</f>
        <v>0</v>
      </c>
      <c r="S1125" t="b">
        <f>AND(COUNTIF('Master list(no salts, metals)'!S1124,"&lt;=1"),IF(COUNTIF('Master list(no salts, metals)'!$K1124:$Y1124, "#N/A")=14,TRUE,FALSE))</f>
        <v>0</v>
      </c>
      <c r="T1125" t="b">
        <f>AND(COUNTIF('Master list(no salts, metals)'!T1124,"&lt;=1"),IF(COUNTIF('Master list(no salts, metals)'!$K1124:$Y1124, "#N/A")=14,TRUE,FALSE))</f>
        <v>0</v>
      </c>
      <c r="U1125" t="b">
        <f>AND(COUNTIF('Master list(no salts, metals)'!U1124,"&lt;=1"),IF(COUNTIF('Master list(no salts, metals)'!$K1124:$Y1124, "#N/A")=14,TRUE,FALSE))</f>
        <v>0</v>
      </c>
      <c r="V1125" t="b">
        <f>AND(COUNTIF('Master list(no salts, metals)'!V1124,"&lt;=1"),IF(COUNTIF('Master list(no salts, metals)'!$K1124:$Y1124, "#N/A")=14,TRUE,FALSE))</f>
        <v>0</v>
      </c>
      <c r="W1125" t="b">
        <f>AND(COUNTIF('Master list(no salts, metals)'!W1124,"&lt;=1"),IF(COUNTIF('Master list(no salts, metals)'!$K1124:$Y1124, "#N/A")=14,TRUE,FALSE))</f>
        <v>0</v>
      </c>
      <c r="X1125" t="b">
        <f>AND(COUNTIF('Master list(no salts, metals)'!X1124,"&lt;=1"),IF(COUNTIF('Master list(no salts, metals)'!$K1124:$Y1124, "#N/A")=14,TRUE,FALSE))</f>
        <v>0</v>
      </c>
      <c r="Y1125" t="b">
        <f>AND(COUNTIF('Master list(no salts, metals)'!Y1124,"&lt;=1"),IF(COUNTIF('Master list(no salts, metals)'!$K1124:$Y1124, "#N/A")=14,TRUE,FALSE))</f>
        <v>0</v>
      </c>
    </row>
    <row r="1126" spans="11:25" x14ac:dyDescent="0.25">
      <c r="K1126" t="b">
        <f>AND(COUNTIF('Master list(no salts, metals)'!K1125,"&lt;=1"),IF(COUNTIF('Master list(no salts, metals)'!$K1125:$Y1125, "#N/A")=14,TRUE,FALSE))</f>
        <v>1</v>
      </c>
      <c r="L1126" t="b">
        <f>AND(COUNTIF('Master list(no salts, metals)'!L1125,"&lt;=1"),IF(COUNTIF('Master list(no salts, metals)'!$K1125:$Y1125, "#N/A")=14,TRUE,FALSE))</f>
        <v>0</v>
      </c>
      <c r="M1126" t="b">
        <f>AND(COUNTIF('Master list(no salts, metals)'!M1125,"&lt;=1"),IF(COUNTIF('Master list(no salts, metals)'!$K1125:$Y1125, "#N/A")=14,TRUE,FALSE))</f>
        <v>0</v>
      </c>
      <c r="N1126" t="b">
        <f>AND(COUNTIF('Master list(no salts, metals)'!N1125,"&lt;=1"),IF(COUNTIF('Master list(no salts, metals)'!$K1125:$Y1125, "#N/A")=14,TRUE,FALSE))</f>
        <v>0</v>
      </c>
      <c r="O1126" t="b">
        <f>AND(COUNTIF('Master list(no salts, metals)'!O1125,"&lt;=1"),IF(COUNTIF('Master list(no salts, metals)'!$K1125:$Y1125, "#N/A")=14,TRUE,FALSE))</f>
        <v>0</v>
      </c>
      <c r="P1126" t="b">
        <f>AND(COUNTIF('Master list(no salts, metals)'!P1125,"&lt;=1"),IF(COUNTIF('Master list(no salts, metals)'!$K1125:$Y1125, "#N/A")=14,TRUE,FALSE))</f>
        <v>0</v>
      </c>
      <c r="Q1126" t="b">
        <f>AND(COUNTIF('Master list(no salts, metals)'!Q1125,"&lt;=1"),IF(COUNTIF('Master list(no salts, metals)'!$K1125:$Y1125, "#N/A")=14,TRUE,FALSE))</f>
        <v>0</v>
      </c>
      <c r="R1126" t="b">
        <f>AND(COUNTIF('Master list(no salts, metals)'!R1125,"&lt;=1"),IF(COUNTIF('Master list(no salts, metals)'!$K1125:$Y1125, "#N/A")=14,TRUE,FALSE))</f>
        <v>0</v>
      </c>
      <c r="S1126" t="b">
        <f>AND(COUNTIF('Master list(no salts, metals)'!S1125,"&lt;=1"),IF(COUNTIF('Master list(no salts, metals)'!$K1125:$Y1125, "#N/A")=14,TRUE,FALSE))</f>
        <v>0</v>
      </c>
      <c r="T1126" t="b">
        <f>AND(COUNTIF('Master list(no salts, metals)'!T1125,"&lt;=1"),IF(COUNTIF('Master list(no salts, metals)'!$K1125:$Y1125, "#N/A")=14,TRUE,FALSE))</f>
        <v>0</v>
      </c>
      <c r="U1126" t="b">
        <f>AND(COUNTIF('Master list(no salts, metals)'!U1125,"&lt;=1"),IF(COUNTIF('Master list(no salts, metals)'!$K1125:$Y1125, "#N/A")=14,TRUE,FALSE))</f>
        <v>0</v>
      </c>
      <c r="V1126" t="b">
        <f>AND(COUNTIF('Master list(no salts, metals)'!V1125,"&lt;=1"),IF(COUNTIF('Master list(no salts, metals)'!$K1125:$Y1125, "#N/A")=14,TRUE,FALSE))</f>
        <v>0</v>
      </c>
      <c r="W1126" t="b">
        <f>AND(COUNTIF('Master list(no salts, metals)'!W1125,"&lt;=1"),IF(COUNTIF('Master list(no salts, metals)'!$K1125:$Y1125, "#N/A")=14,TRUE,FALSE))</f>
        <v>0</v>
      </c>
      <c r="X1126" t="b">
        <f>AND(COUNTIF('Master list(no salts, metals)'!X1125,"&lt;=1"),IF(COUNTIF('Master list(no salts, metals)'!$K1125:$Y1125, "#N/A")=14,TRUE,FALSE))</f>
        <v>0</v>
      </c>
      <c r="Y1126" t="b">
        <f>AND(COUNTIF('Master list(no salts, metals)'!Y1125,"&lt;=1"),IF(COUNTIF('Master list(no salts, metals)'!$K1125:$Y1125, "#N/A")=14,TRUE,FALSE))</f>
        <v>0</v>
      </c>
    </row>
    <row r="1127" spans="11:25" x14ac:dyDescent="0.25">
      <c r="K1127" t="b">
        <f>AND(COUNTIF('Master list(no salts, metals)'!K1126,"&lt;=1"),IF(COUNTIF('Master list(no salts, metals)'!$K1126:$Y1126, "#N/A")=14,TRUE,FALSE))</f>
        <v>0</v>
      </c>
      <c r="L1127" t="b">
        <f>AND(COUNTIF('Master list(no salts, metals)'!L1126,"&lt;=1"),IF(COUNTIF('Master list(no salts, metals)'!$K1126:$Y1126, "#N/A")=14,TRUE,FALSE))</f>
        <v>0</v>
      </c>
      <c r="M1127" t="b">
        <f>AND(COUNTIF('Master list(no salts, metals)'!M1126,"&lt;=1"),IF(COUNTIF('Master list(no salts, metals)'!$K1126:$Y1126, "#N/A")=14,TRUE,FALSE))</f>
        <v>0</v>
      </c>
      <c r="N1127" t="b">
        <f>AND(COUNTIF('Master list(no salts, metals)'!N1126,"&lt;=1"),IF(COUNTIF('Master list(no salts, metals)'!$K1126:$Y1126, "#N/A")=14,TRUE,FALSE))</f>
        <v>0</v>
      </c>
      <c r="O1127" t="b">
        <f>AND(COUNTIF('Master list(no salts, metals)'!O1126,"&lt;=1"),IF(COUNTIF('Master list(no salts, metals)'!$K1126:$Y1126, "#N/A")=14,TRUE,FALSE))</f>
        <v>0</v>
      </c>
      <c r="P1127" t="b">
        <f>AND(COUNTIF('Master list(no salts, metals)'!P1126,"&lt;=1"),IF(COUNTIF('Master list(no salts, metals)'!$K1126:$Y1126, "#N/A")=14,TRUE,FALSE))</f>
        <v>0</v>
      </c>
      <c r="Q1127" t="b">
        <f>AND(COUNTIF('Master list(no salts, metals)'!Q1126,"&lt;=1"),IF(COUNTIF('Master list(no salts, metals)'!$K1126:$Y1126, "#N/A")=14,TRUE,FALSE))</f>
        <v>0</v>
      </c>
      <c r="R1127" t="b">
        <f>AND(COUNTIF('Master list(no salts, metals)'!R1126,"&lt;=1"),IF(COUNTIF('Master list(no salts, metals)'!$K1126:$Y1126, "#N/A")=14,TRUE,FALSE))</f>
        <v>0</v>
      </c>
      <c r="S1127" t="b">
        <f>AND(COUNTIF('Master list(no salts, metals)'!S1126,"&lt;=1"),IF(COUNTIF('Master list(no salts, metals)'!$K1126:$Y1126, "#N/A")=14,TRUE,FALSE))</f>
        <v>0</v>
      </c>
      <c r="T1127" t="b">
        <f>AND(COUNTIF('Master list(no salts, metals)'!T1126,"&lt;=1"),IF(COUNTIF('Master list(no salts, metals)'!$K1126:$Y1126, "#N/A")=14,TRUE,FALSE))</f>
        <v>0</v>
      </c>
      <c r="U1127" t="b">
        <f>AND(COUNTIF('Master list(no salts, metals)'!U1126,"&lt;=1"),IF(COUNTIF('Master list(no salts, metals)'!$K1126:$Y1126, "#N/A")=14,TRUE,FALSE))</f>
        <v>0</v>
      </c>
      <c r="V1127" t="b">
        <f>AND(COUNTIF('Master list(no salts, metals)'!V1126,"&lt;=1"),IF(COUNTIF('Master list(no salts, metals)'!$K1126:$Y1126, "#N/A")=14,TRUE,FALSE))</f>
        <v>0</v>
      </c>
      <c r="W1127" t="b">
        <f>AND(COUNTIF('Master list(no salts, metals)'!W1126,"&lt;=1"),IF(COUNTIF('Master list(no salts, metals)'!$K1126:$Y1126, "#N/A")=14,TRUE,FALSE))</f>
        <v>0</v>
      </c>
      <c r="X1127" t="b">
        <f>AND(COUNTIF('Master list(no salts, metals)'!X1126,"&lt;=1"),IF(COUNTIF('Master list(no salts, metals)'!$K1126:$Y1126, "#N/A")=14,TRUE,FALSE))</f>
        <v>1</v>
      </c>
      <c r="Y1127" t="b">
        <f>AND(COUNTIF('Master list(no salts, metals)'!Y1126,"&lt;=1"),IF(COUNTIF('Master list(no salts, metals)'!$K1126:$Y1126, "#N/A")=14,TRUE,FALSE))</f>
        <v>0</v>
      </c>
    </row>
    <row r="1128" spans="11:25" x14ac:dyDescent="0.25">
      <c r="K1128" t="b">
        <f>AND(COUNTIF('Master list(no salts, metals)'!K1127,"&lt;=1"),IF(COUNTIF('Master list(no salts, metals)'!$K1127:$Y1127, "#N/A")=14,TRUE,FALSE))</f>
        <v>0</v>
      </c>
      <c r="L1128" t="b">
        <f>AND(COUNTIF('Master list(no salts, metals)'!L1127,"&lt;=1"),IF(COUNTIF('Master list(no salts, metals)'!$K1127:$Y1127, "#N/A")=14,TRUE,FALSE))</f>
        <v>0</v>
      </c>
      <c r="M1128" t="b">
        <f>AND(COUNTIF('Master list(no salts, metals)'!M1127,"&lt;=1"),IF(COUNTIF('Master list(no salts, metals)'!$K1127:$Y1127, "#N/A")=14,TRUE,FALSE))</f>
        <v>0</v>
      </c>
      <c r="N1128" t="b">
        <f>AND(COUNTIF('Master list(no salts, metals)'!N1127,"&lt;=1"),IF(COUNTIF('Master list(no salts, metals)'!$K1127:$Y1127, "#N/A")=14,TRUE,FALSE))</f>
        <v>0</v>
      </c>
      <c r="O1128" t="b">
        <f>AND(COUNTIF('Master list(no salts, metals)'!O1127,"&lt;=1"),IF(COUNTIF('Master list(no salts, metals)'!$K1127:$Y1127, "#N/A")=14,TRUE,FALSE))</f>
        <v>0</v>
      </c>
      <c r="P1128" t="b">
        <f>AND(COUNTIF('Master list(no salts, metals)'!P1127,"&lt;=1"),IF(COUNTIF('Master list(no salts, metals)'!$K1127:$Y1127, "#N/A")=14,TRUE,FALSE))</f>
        <v>0</v>
      </c>
      <c r="Q1128" t="b">
        <f>AND(COUNTIF('Master list(no salts, metals)'!Q1127,"&lt;=1"),IF(COUNTIF('Master list(no salts, metals)'!$K1127:$Y1127, "#N/A")=14,TRUE,FALSE))</f>
        <v>0</v>
      </c>
      <c r="R1128" t="b">
        <f>AND(COUNTIF('Master list(no salts, metals)'!R1127,"&lt;=1"),IF(COUNTIF('Master list(no salts, metals)'!$K1127:$Y1127, "#N/A")=14,TRUE,FALSE))</f>
        <v>0</v>
      </c>
      <c r="S1128" t="b">
        <f>AND(COUNTIF('Master list(no salts, metals)'!S1127,"&lt;=1"),IF(COUNTIF('Master list(no salts, metals)'!$K1127:$Y1127, "#N/A")=14,TRUE,FALSE))</f>
        <v>0</v>
      </c>
      <c r="T1128" t="b">
        <f>AND(COUNTIF('Master list(no salts, metals)'!T1127,"&lt;=1"),IF(COUNTIF('Master list(no salts, metals)'!$K1127:$Y1127, "#N/A")=14,TRUE,FALSE))</f>
        <v>0</v>
      </c>
      <c r="U1128" t="b">
        <f>AND(COUNTIF('Master list(no salts, metals)'!U1127,"&lt;=1"),IF(COUNTIF('Master list(no salts, metals)'!$K1127:$Y1127, "#N/A")=14,TRUE,FALSE))</f>
        <v>0</v>
      </c>
      <c r="V1128" t="b">
        <f>AND(COUNTIF('Master list(no salts, metals)'!V1127,"&lt;=1"),IF(COUNTIF('Master list(no salts, metals)'!$K1127:$Y1127, "#N/A")=14,TRUE,FALSE))</f>
        <v>0</v>
      </c>
      <c r="W1128" t="b">
        <f>AND(COUNTIF('Master list(no salts, metals)'!W1127,"&lt;=1"),IF(COUNTIF('Master list(no salts, metals)'!$K1127:$Y1127, "#N/A")=14,TRUE,FALSE))</f>
        <v>0</v>
      </c>
      <c r="X1128" t="b">
        <f>AND(COUNTIF('Master list(no salts, metals)'!X1127,"&lt;=1"),IF(COUNTIF('Master list(no salts, metals)'!$K1127:$Y1127, "#N/A")=14,TRUE,FALSE))</f>
        <v>1</v>
      </c>
      <c r="Y1128" t="b">
        <f>AND(COUNTIF('Master list(no salts, metals)'!Y1127,"&lt;=1"),IF(COUNTIF('Master list(no salts, metals)'!$K1127:$Y1127, "#N/A")=14,TRUE,FALSE))</f>
        <v>0</v>
      </c>
    </row>
    <row r="1129" spans="11:25" x14ac:dyDescent="0.25">
      <c r="K1129" t="b">
        <f>AND(COUNTIF('Master list(no salts, metals)'!K1128,"&lt;=1"),IF(COUNTIF('Master list(no salts, metals)'!$K1128:$Y1128, "#N/A")=14,TRUE,FALSE))</f>
        <v>0</v>
      </c>
      <c r="L1129" t="b">
        <f>AND(COUNTIF('Master list(no salts, metals)'!L1128,"&lt;=1"),IF(COUNTIF('Master list(no salts, metals)'!$K1128:$Y1128, "#N/A")=14,TRUE,FALSE))</f>
        <v>0</v>
      </c>
      <c r="M1129" t="b">
        <f>AND(COUNTIF('Master list(no salts, metals)'!M1128,"&lt;=1"),IF(COUNTIF('Master list(no salts, metals)'!$K1128:$Y1128, "#N/A")=14,TRUE,FALSE))</f>
        <v>0</v>
      </c>
      <c r="N1129" t="b">
        <f>AND(COUNTIF('Master list(no salts, metals)'!N1128,"&lt;=1"),IF(COUNTIF('Master list(no salts, metals)'!$K1128:$Y1128, "#N/A")=14,TRUE,FALSE))</f>
        <v>0</v>
      </c>
      <c r="O1129" t="b">
        <f>AND(COUNTIF('Master list(no salts, metals)'!O1128,"&lt;=1"),IF(COUNTIF('Master list(no salts, metals)'!$K1128:$Y1128, "#N/A")=14,TRUE,FALSE))</f>
        <v>0</v>
      </c>
      <c r="P1129" t="b">
        <f>AND(COUNTIF('Master list(no salts, metals)'!P1128,"&lt;=1"),IF(COUNTIF('Master list(no salts, metals)'!$K1128:$Y1128, "#N/A")=14,TRUE,FALSE))</f>
        <v>0</v>
      </c>
      <c r="Q1129" t="b">
        <f>AND(COUNTIF('Master list(no salts, metals)'!Q1128,"&lt;=1"),IF(COUNTIF('Master list(no salts, metals)'!$K1128:$Y1128, "#N/A")=14,TRUE,FALSE))</f>
        <v>0</v>
      </c>
      <c r="R1129" t="b">
        <f>AND(COUNTIF('Master list(no salts, metals)'!R1128,"&lt;=1"),IF(COUNTIF('Master list(no salts, metals)'!$K1128:$Y1128, "#N/A")=14,TRUE,FALSE))</f>
        <v>0</v>
      </c>
      <c r="S1129" t="b">
        <f>AND(COUNTIF('Master list(no salts, metals)'!S1128,"&lt;=1"),IF(COUNTIF('Master list(no salts, metals)'!$K1128:$Y1128, "#N/A")=14,TRUE,FALSE))</f>
        <v>0</v>
      </c>
      <c r="T1129" t="b">
        <f>AND(COUNTIF('Master list(no salts, metals)'!T1128,"&lt;=1"),IF(COUNTIF('Master list(no salts, metals)'!$K1128:$Y1128, "#N/A")=14,TRUE,FALSE))</f>
        <v>1</v>
      </c>
      <c r="U1129" t="b">
        <f>AND(COUNTIF('Master list(no salts, metals)'!U1128,"&lt;=1"),IF(COUNTIF('Master list(no salts, metals)'!$K1128:$Y1128, "#N/A")=14,TRUE,FALSE))</f>
        <v>0</v>
      </c>
      <c r="V1129" t="b">
        <f>AND(COUNTIF('Master list(no salts, metals)'!V1128,"&lt;=1"),IF(COUNTIF('Master list(no salts, metals)'!$K1128:$Y1128, "#N/A")=14,TRUE,FALSE))</f>
        <v>0</v>
      </c>
      <c r="W1129" t="b">
        <f>AND(COUNTIF('Master list(no salts, metals)'!W1128,"&lt;=1"),IF(COUNTIF('Master list(no salts, metals)'!$K1128:$Y1128, "#N/A")=14,TRUE,FALSE))</f>
        <v>0</v>
      </c>
      <c r="X1129" t="b">
        <f>AND(COUNTIF('Master list(no salts, metals)'!X1128,"&lt;=1"),IF(COUNTIF('Master list(no salts, metals)'!$K1128:$Y1128, "#N/A")=14,TRUE,FALSE))</f>
        <v>0</v>
      </c>
      <c r="Y1129" t="b">
        <f>AND(COUNTIF('Master list(no salts, metals)'!Y1128,"&lt;=1"),IF(COUNTIF('Master list(no salts, metals)'!$K1128:$Y1128, "#N/A")=14,TRUE,FALSE))</f>
        <v>0</v>
      </c>
    </row>
    <row r="1130" spans="11:25" x14ac:dyDescent="0.25">
      <c r="K1130" t="e">
        <f>AND(COUNTIF('Master list(no salts, metals)'!#REF!,"&lt;=1"),IF(COUNTIF('Master list(no salts, metals)'!#REF!, "#N/A")=14,TRUE,FALSE))</f>
        <v>#REF!</v>
      </c>
      <c r="L1130" t="e">
        <f>AND(COUNTIF('Master list(no salts, metals)'!#REF!,"&lt;=1"),IF(COUNTIF('Master list(no salts, metals)'!#REF!, "#N/A")=14,TRUE,FALSE))</f>
        <v>#REF!</v>
      </c>
      <c r="M1130" t="e">
        <f>AND(COUNTIF('Master list(no salts, metals)'!#REF!,"&lt;=1"),IF(COUNTIF('Master list(no salts, metals)'!#REF!, "#N/A")=14,TRUE,FALSE))</f>
        <v>#REF!</v>
      </c>
      <c r="N1130" t="e">
        <f>AND(COUNTIF('Master list(no salts, metals)'!#REF!,"&lt;=1"),IF(COUNTIF('Master list(no salts, metals)'!#REF!, "#N/A")=14,TRUE,FALSE))</f>
        <v>#REF!</v>
      </c>
      <c r="O1130" t="e">
        <f>AND(COUNTIF('Master list(no salts, metals)'!#REF!,"&lt;=1"),IF(COUNTIF('Master list(no salts, metals)'!#REF!, "#N/A")=14,TRUE,FALSE))</f>
        <v>#REF!</v>
      </c>
      <c r="P1130" t="e">
        <f>AND(COUNTIF('Master list(no salts, metals)'!#REF!,"&lt;=1"),IF(COUNTIF('Master list(no salts, metals)'!#REF!, "#N/A")=14,TRUE,FALSE))</f>
        <v>#REF!</v>
      </c>
      <c r="Q1130" t="e">
        <f>AND(COUNTIF('Master list(no salts, metals)'!#REF!,"&lt;=1"),IF(COUNTIF('Master list(no salts, metals)'!#REF!, "#N/A")=14,TRUE,FALSE))</f>
        <v>#REF!</v>
      </c>
      <c r="R1130" t="e">
        <f>AND(COUNTIF('Master list(no salts, metals)'!#REF!,"&lt;=1"),IF(COUNTIF('Master list(no salts, metals)'!#REF!, "#N/A")=14,TRUE,FALSE))</f>
        <v>#REF!</v>
      </c>
      <c r="S1130" t="e">
        <f>AND(COUNTIF('Master list(no salts, metals)'!#REF!,"&lt;=1"),IF(COUNTIF('Master list(no salts, metals)'!#REF!, "#N/A")=14,TRUE,FALSE))</f>
        <v>#REF!</v>
      </c>
      <c r="T1130" t="e">
        <f>AND(COUNTIF('Master list(no salts, metals)'!#REF!,"&lt;=1"),IF(COUNTIF('Master list(no salts, metals)'!#REF!, "#N/A")=14,TRUE,FALSE))</f>
        <v>#REF!</v>
      </c>
      <c r="U1130" t="e">
        <f>AND(COUNTIF('Master list(no salts, metals)'!#REF!,"&lt;=1"),IF(COUNTIF('Master list(no salts, metals)'!#REF!, "#N/A")=14,TRUE,FALSE))</f>
        <v>#REF!</v>
      </c>
      <c r="V1130" t="e">
        <f>AND(COUNTIF('Master list(no salts, metals)'!#REF!,"&lt;=1"),IF(COUNTIF('Master list(no salts, metals)'!#REF!, "#N/A")=14,TRUE,FALSE))</f>
        <v>#REF!</v>
      </c>
      <c r="W1130" t="e">
        <f>AND(COUNTIF('Master list(no salts, metals)'!#REF!,"&lt;=1"),IF(COUNTIF('Master list(no salts, metals)'!#REF!, "#N/A")=14,TRUE,FALSE))</f>
        <v>#REF!</v>
      </c>
      <c r="X1130" t="e">
        <f>AND(COUNTIF('Master list(no salts, metals)'!#REF!,"&lt;=1"),IF(COUNTIF('Master list(no salts, metals)'!#REF!, "#N/A")=14,TRUE,FALSE))</f>
        <v>#REF!</v>
      </c>
      <c r="Y1130" t="e">
        <f>AND(COUNTIF('Master list(no salts, metals)'!#REF!,"&lt;=1"),IF(COUNTIF('Master list(no salts, metals)'!#REF!, "#N/A")=14,TRUE,FALSE))</f>
        <v>#REF!</v>
      </c>
    </row>
    <row r="1131" spans="11:25" x14ac:dyDescent="0.25">
      <c r="K1131" t="b">
        <f>AND(COUNTIF('Master list(no salts, metals)'!K1129,"&lt;=1"),IF(COUNTIF('Master list(no salts, metals)'!$K1129:$Y1129, "#N/A")=14,TRUE,FALSE))</f>
        <v>0</v>
      </c>
      <c r="L1131" t="b">
        <f>AND(COUNTIF('Master list(no salts, metals)'!L1129,"&lt;=1"),IF(COUNTIF('Master list(no salts, metals)'!$K1129:$Y1129, "#N/A")=14,TRUE,FALSE))</f>
        <v>0</v>
      </c>
      <c r="M1131" t="b">
        <f>AND(COUNTIF('Master list(no salts, metals)'!M1129,"&lt;=1"),IF(COUNTIF('Master list(no salts, metals)'!$K1129:$Y1129, "#N/A")=14,TRUE,FALSE))</f>
        <v>0</v>
      </c>
      <c r="N1131" t="b">
        <f>AND(COUNTIF('Master list(no salts, metals)'!N1129,"&lt;=1"),IF(COUNTIF('Master list(no salts, metals)'!$K1129:$Y1129, "#N/A")=14,TRUE,FALSE))</f>
        <v>0</v>
      </c>
      <c r="O1131" t="b">
        <f>AND(COUNTIF('Master list(no salts, metals)'!O1129,"&lt;=1"),IF(COUNTIF('Master list(no salts, metals)'!$K1129:$Y1129, "#N/A")=14,TRUE,FALSE))</f>
        <v>0</v>
      </c>
      <c r="P1131" t="b">
        <f>AND(COUNTIF('Master list(no salts, metals)'!P1129,"&lt;=1"),IF(COUNTIF('Master list(no salts, metals)'!$K1129:$Y1129, "#N/A")=14,TRUE,FALSE))</f>
        <v>0</v>
      </c>
      <c r="Q1131" t="b">
        <f>AND(COUNTIF('Master list(no salts, metals)'!Q1129,"&lt;=1"),IF(COUNTIF('Master list(no salts, metals)'!$K1129:$Y1129, "#N/A")=14,TRUE,FALSE))</f>
        <v>0</v>
      </c>
      <c r="R1131" t="b">
        <f>AND(COUNTIF('Master list(no salts, metals)'!R1129,"&lt;=1"),IF(COUNTIF('Master list(no salts, metals)'!$K1129:$Y1129, "#N/A")=14,TRUE,FALSE))</f>
        <v>0</v>
      </c>
      <c r="S1131" t="b">
        <f>AND(COUNTIF('Master list(no salts, metals)'!S1129,"&lt;=1"),IF(COUNTIF('Master list(no salts, metals)'!$K1129:$Y1129, "#N/A")=14,TRUE,FALSE))</f>
        <v>0</v>
      </c>
      <c r="T1131" t="b">
        <f>AND(COUNTIF('Master list(no salts, metals)'!T1129,"&lt;=1"),IF(COUNTIF('Master list(no salts, metals)'!$K1129:$Y1129, "#N/A")=14,TRUE,FALSE))</f>
        <v>0</v>
      </c>
      <c r="U1131" t="b">
        <f>AND(COUNTIF('Master list(no salts, metals)'!U1129,"&lt;=1"),IF(COUNTIF('Master list(no salts, metals)'!$K1129:$Y1129, "#N/A")=14,TRUE,FALSE))</f>
        <v>0</v>
      </c>
      <c r="V1131" t="b">
        <f>AND(COUNTIF('Master list(no salts, metals)'!V1129,"&lt;=1"),IF(COUNTIF('Master list(no salts, metals)'!$K1129:$Y1129, "#N/A")=14,TRUE,FALSE))</f>
        <v>0</v>
      </c>
      <c r="W1131" t="b">
        <f>AND(COUNTIF('Master list(no salts, metals)'!W1129,"&lt;=1"),IF(COUNTIF('Master list(no salts, metals)'!$K1129:$Y1129, "#N/A")=14,TRUE,FALSE))</f>
        <v>1</v>
      </c>
      <c r="X1131" t="b">
        <f>AND(COUNTIF('Master list(no salts, metals)'!X1129,"&lt;=1"),IF(COUNTIF('Master list(no salts, metals)'!$K1129:$Y1129, "#N/A")=14,TRUE,FALSE))</f>
        <v>0</v>
      </c>
      <c r="Y1131" t="b">
        <f>AND(COUNTIF('Master list(no salts, metals)'!Y1129,"&lt;=1"),IF(COUNTIF('Master list(no salts, metals)'!$K1129:$Y1129, "#N/A")=14,TRUE,FALSE))</f>
        <v>0</v>
      </c>
    </row>
    <row r="1132" spans="11:25" x14ac:dyDescent="0.25">
      <c r="K1132" t="b">
        <f>AND(COUNTIF('Master list(no salts, metals)'!K1130,"&lt;=1"),IF(COUNTIF('Master list(no salts, metals)'!$K1130:$Y1130, "#N/A")=14,TRUE,FALSE))</f>
        <v>0</v>
      </c>
      <c r="L1132" t="b">
        <f>AND(COUNTIF('Master list(no salts, metals)'!L1130,"&lt;=1"),IF(COUNTIF('Master list(no salts, metals)'!$K1130:$Y1130, "#N/A")=14,TRUE,FALSE))</f>
        <v>0</v>
      </c>
      <c r="M1132" t="b">
        <f>AND(COUNTIF('Master list(no salts, metals)'!M1130,"&lt;=1"),IF(COUNTIF('Master list(no salts, metals)'!$K1130:$Y1130, "#N/A")=14,TRUE,FALSE))</f>
        <v>0</v>
      </c>
      <c r="N1132" t="b">
        <f>AND(COUNTIF('Master list(no salts, metals)'!N1130,"&lt;=1"),IF(COUNTIF('Master list(no salts, metals)'!$K1130:$Y1130, "#N/A")=14,TRUE,FALSE))</f>
        <v>0</v>
      </c>
      <c r="O1132" t="b">
        <f>AND(COUNTIF('Master list(no salts, metals)'!O1130,"&lt;=1"),IF(COUNTIF('Master list(no salts, metals)'!$K1130:$Y1130, "#N/A")=14,TRUE,FALSE))</f>
        <v>0</v>
      </c>
      <c r="P1132" t="b">
        <f>AND(COUNTIF('Master list(no salts, metals)'!P1130,"&lt;=1"),IF(COUNTIF('Master list(no salts, metals)'!$K1130:$Y1130, "#N/A")=14,TRUE,FALSE))</f>
        <v>0</v>
      </c>
      <c r="Q1132" t="b">
        <f>AND(COUNTIF('Master list(no salts, metals)'!Q1130,"&lt;=1"),IF(COUNTIF('Master list(no salts, metals)'!$K1130:$Y1130, "#N/A")=14,TRUE,FALSE))</f>
        <v>0</v>
      </c>
      <c r="R1132" t="b">
        <f>AND(COUNTIF('Master list(no salts, metals)'!R1130,"&lt;=1"),IF(COUNTIF('Master list(no salts, metals)'!$K1130:$Y1130, "#N/A")=14,TRUE,FALSE))</f>
        <v>0</v>
      </c>
      <c r="S1132" t="b">
        <f>AND(COUNTIF('Master list(no salts, metals)'!S1130,"&lt;=1"),IF(COUNTIF('Master list(no salts, metals)'!$K1130:$Y1130, "#N/A")=14,TRUE,FALSE))</f>
        <v>0</v>
      </c>
      <c r="T1132" t="b">
        <f>AND(COUNTIF('Master list(no salts, metals)'!T1130,"&lt;=1"),IF(COUNTIF('Master list(no salts, metals)'!$K1130:$Y1130, "#N/A")=14,TRUE,FALSE))</f>
        <v>1</v>
      </c>
      <c r="U1132" t="b">
        <f>AND(COUNTIF('Master list(no salts, metals)'!U1130,"&lt;=1"),IF(COUNTIF('Master list(no salts, metals)'!$K1130:$Y1130, "#N/A")=14,TRUE,FALSE))</f>
        <v>0</v>
      </c>
      <c r="V1132" t="b">
        <f>AND(COUNTIF('Master list(no salts, metals)'!V1130,"&lt;=1"),IF(COUNTIF('Master list(no salts, metals)'!$K1130:$Y1130, "#N/A")=14,TRUE,FALSE))</f>
        <v>0</v>
      </c>
      <c r="W1132" t="b">
        <f>AND(COUNTIF('Master list(no salts, metals)'!W1130,"&lt;=1"),IF(COUNTIF('Master list(no salts, metals)'!$K1130:$Y1130, "#N/A")=14,TRUE,FALSE))</f>
        <v>0</v>
      </c>
      <c r="X1132" t="b">
        <f>AND(COUNTIF('Master list(no salts, metals)'!X1130,"&lt;=1"),IF(COUNTIF('Master list(no salts, metals)'!$K1130:$Y1130, "#N/A")=14,TRUE,FALSE))</f>
        <v>0</v>
      </c>
      <c r="Y1132" t="b">
        <f>AND(COUNTIF('Master list(no salts, metals)'!Y1130,"&lt;=1"),IF(COUNTIF('Master list(no salts, metals)'!$K1130:$Y1130, "#N/A")=14,TRUE,FALSE))</f>
        <v>0</v>
      </c>
    </row>
    <row r="1133" spans="11:25" x14ac:dyDescent="0.25">
      <c r="K1133" t="b">
        <f>AND(COUNTIF('Master list(no salts, metals)'!K1131,"&lt;=1"),IF(COUNTIF('Master list(no salts, metals)'!$K1131:$Y1131, "#N/A")=14,TRUE,FALSE))</f>
        <v>0</v>
      </c>
      <c r="L1133" t="b">
        <f>AND(COUNTIF('Master list(no salts, metals)'!L1131,"&lt;=1"),IF(COUNTIF('Master list(no salts, metals)'!$K1131:$Y1131, "#N/A")=14,TRUE,FALSE))</f>
        <v>0</v>
      </c>
      <c r="M1133" t="b">
        <f>AND(COUNTIF('Master list(no salts, metals)'!M1131,"&lt;=1"),IF(COUNTIF('Master list(no salts, metals)'!$K1131:$Y1131, "#N/A")=14,TRUE,FALSE))</f>
        <v>0</v>
      </c>
      <c r="N1133" t="b">
        <f>AND(COUNTIF('Master list(no salts, metals)'!N1131,"&lt;=1"),IF(COUNTIF('Master list(no salts, metals)'!$K1131:$Y1131, "#N/A")=14,TRUE,FALSE))</f>
        <v>0</v>
      </c>
      <c r="O1133" t="b">
        <f>AND(COUNTIF('Master list(no salts, metals)'!O1131,"&lt;=1"),IF(COUNTIF('Master list(no salts, metals)'!$K1131:$Y1131, "#N/A")=14,TRUE,FALSE))</f>
        <v>0</v>
      </c>
      <c r="P1133" t="b">
        <f>AND(COUNTIF('Master list(no salts, metals)'!P1131,"&lt;=1"),IF(COUNTIF('Master list(no salts, metals)'!$K1131:$Y1131, "#N/A")=14,TRUE,FALSE))</f>
        <v>0</v>
      </c>
      <c r="Q1133" t="b">
        <f>AND(COUNTIF('Master list(no salts, metals)'!Q1131,"&lt;=1"),IF(COUNTIF('Master list(no salts, metals)'!$K1131:$Y1131, "#N/A")=14,TRUE,FALSE))</f>
        <v>0</v>
      </c>
      <c r="R1133" t="b">
        <f>AND(COUNTIF('Master list(no salts, metals)'!R1131,"&lt;=1"),IF(COUNTIF('Master list(no salts, metals)'!$K1131:$Y1131, "#N/A")=14,TRUE,FALSE))</f>
        <v>0</v>
      </c>
      <c r="S1133" t="b">
        <f>AND(COUNTIF('Master list(no salts, metals)'!S1131,"&lt;=1"),IF(COUNTIF('Master list(no salts, metals)'!$K1131:$Y1131, "#N/A")=14,TRUE,FALSE))</f>
        <v>0</v>
      </c>
      <c r="T1133" t="b">
        <f>AND(COUNTIF('Master list(no salts, metals)'!T1131,"&lt;=1"),IF(COUNTIF('Master list(no salts, metals)'!$K1131:$Y1131, "#N/A")=14,TRUE,FALSE))</f>
        <v>0</v>
      </c>
      <c r="U1133" t="b">
        <f>AND(COUNTIF('Master list(no salts, metals)'!U1131,"&lt;=1"),IF(COUNTIF('Master list(no salts, metals)'!$K1131:$Y1131, "#N/A")=14,TRUE,FALSE))</f>
        <v>1</v>
      </c>
      <c r="V1133" t="b">
        <f>AND(COUNTIF('Master list(no salts, metals)'!V1131,"&lt;=1"),IF(COUNTIF('Master list(no salts, metals)'!$K1131:$Y1131, "#N/A")=14,TRUE,FALSE))</f>
        <v>0</v>
      </c>
      <c r="W1133" t="b">
        <f>AND(COUNTIF('Master list(no salts, metals)'!W1131,"&lt;=1"),IF(COUNTIF('Master list(no salts, metals)'!$K1131:$Y1131, "#N/A")=14,TRUE,FALSE))</f>
        <v>0</v>
      </c>
      <c r="X1133" t="b">
        <f>AND(COUNTIF('Master list(no salts, metals)'!X1131,"&lt;=1"),IF(COUNTIF('Master list(no salts, metals)'!$K1131:$Y1131, "#N/A")=14,TRUE,FALSE))</f>
        <v>0</v>
      </c>
      <c r="Y1133" t="b">
        <f>AND(COUNTIF('Master list(no salts, metals)'!Y1131,"&lt;=1"),IF(COUNTIF('Master list(no salts, metals)'!$K1131:$Y1131, "#N/A")=14,TRUE,FALSE))</f>
        <v>0</v>
      </c>
    </row>
    <row r="1134" spans="11:25" x14ac:dyDescent="0.25">
      <c r="K1134" t="b">
        <f>AND(COUNTIF('Master list(no salts, metals)'!K1132,"&lt;=1"),IF(COUNTIF('Master list(no salts, metals)'!$K1132:$Y1132, "#N/A")=14,TRUE,FALSE))</f>
        <v>0</v>
      </c>
      <c r="L1134" t="b">
        <f>AND(COUNTIF('Master list(no salts, metals)'!L1132,"&lt;=1"),IF(COUNTIF('Master list(no salts, metals)'!$K1132:$Y1132, "#N/A")=14,TRUE,FALSE))</f>
        <v>0</v>
      </c>
      <c r="M1134" t="b">
        <f>AND(COUNTIF('Master list(no salts, metals)'!M1132,"&lt;=1"),IF(COUNTIF('Master list(no salts, metals)'!$K1132:$Y1132, "#N/A")=14,TRUE,FALSE))</f>
        <v>0</v>
      </c>
      <c r="N1134" t="b">
        <f>AND(COUNTIF('Master list(no salts, metals)'!N1132,"&lt;=1"),IF(COUNTIF('Master list(no salts, metals)'!$K1132:$Y1132, "#N/A")=14,TRUE,FALSE))</f>
        <v>0</v>
      </c>
      <c r="O1134" t="b">
        <f>AND(COUNTIF('Master list(no salts, metals)'!O1132,"&lt;=1"),IF(COUNTIF('Master list(no salts, metals)'!$K1132:$Y1132, "#N/A")=14,TRUE,FALSE))</f>
        <v>0</v>
      </c>
      <c r="P1134" t="b">
        <f>AND(COUNTIF('Master list(no salts, metals)'!P1132,"&lt;=1"),IF(COUNTIF('Master list(no salts, metals)'!$K1132:$Y1132, "#N/A")=14,TRUE,FALSE))</f>
        <v>0</v>
      </c>
      <c r="Q1134" t="b">
        <f>AND(COUNTIF('Master list(no salts, metals)'!Q1132,"&lt;=1"),IF(COUNTIF('Master list(no salts, metals)'!$K1132:$Y1132, "#N/A")=14,TRUE,FALSE))</f>
        <v>0</v>
      </c>
      <c r="R1134" t="b">
        <f>AND(COUNTIF('Master list(no salts, metals)'!R1132,"&lt;=1"),IF(COUNTIF('Master list(no salts, metals)'!$K1132:$Y1132, "#N/A")=14,TRUE,FALSE))</f>
        <v>0</v>
      </c>
      <c r="S1134" t="b">
        <f>AND(COUNTIF('Master list(no salts, metals)'!S1132,"&lt;=1"),IF(COUNTIF('Master list(no salts, metals)'!$K1132:$Y1132, "#N/A")=14,TRUE,FALSE))</f>
        <v>0</v>
      </c>
      <c r="T1134" t="b">
        <f>AND(COUNTIF('Master list(no salts, metals)'!T1132,"&lt;=1"),IF(COUNTIF('Master list(no salts, metals)'!$K1132:$Y1132, "#N/A")=14,TRUE,FALSE))</f>
        <v>1</v>
      </c>
      <c r="U1134" t="b">
        <f>AND(COUNTIF('Master list(no salts, metals)'!U1132,"&lt;=1"),IF(COUNTIF('Master list(no salts, metals)'!$K1132:$Y1132, "#N/A")=14,TRUE,FALSE))</f>
        <v>0</v>
      </c>
      <c r="V1134" t="b">
        <f>AND(COUNTIF('Master list(no salts, metals)'!V1132,"&lt;=1"),IF(COUNTIF('Master list(no salts, metals)'!$K1132:$Y1132, "#N/A")=14,TRUE,FALSE))</f>
        <v>0</v>
      </c>
      <c r="W1134" t="b">
        <f>AND(COUNTIF('Master list(no salts, metals)'!W1132,"&lt;=1"),IF(COUNTIF('Master list(no salts, metals)'!$K1132:$Y1132, "#N/A")=14,TRUE,FALSE))</f>
        <v>0</v>
      </c>
      <c r="X1134" t="b">
        <f>AND(COUNTIF('Master list(no salts, metals)'!X1132,"&lt;=1"),IF(COUNTIF('Master list(no salts, metals)'!$K1132:$Y1132, "#N/A")=14,TRUE,FALSE))</f>
        <v>0</v>
      </c>
      <c r="Y1134" t="b">
        <f>AND(COUNTIF('Master list(no salts, metals)'!Y1132,"&lt;=1"),IF(COUNTIF('Master list(no salts, metals)'!$K1132:$Y1132, "#N/A")=14,TRUE,FALSE))</f>
        <v>0</v>
      </c>
    </row>
    <row r="1135" spans="11:25" x14ac:dyDescent="0.25">
      <c r="K1135" t="b">
        <f>AND(COUNTIF('Master list(no salts, metals)'!K1133,"&lt;=1"),IF(COUNTIF('Master list(no salts, metals)'!$K1133:$Y1133, "#N/A")=14,TRUE,FALSE))</f>
        <v>0</v>
      </c>
      <c r="L1135" t="b">
        <f>AND(COUNTIF('Master list(no salts, metals)'!L1133,"&lt;=1"),IF(COUNTIF('Master list(no salts, metals)'!$K1133:$Y1133, "#N/A")=14,TRUE,FALSE))</f>
        <v>0</v>
      </c>
      <c r="M1135" t="b">
        <f>AND(COUNTIF('Master list(no salts, metals)'!M1133,"&lt;=1"),IF(COUNTIF('Master list(no salts, metals)'!$K1133:$Y1133, "#N/A")=14,TRUE,FALSE))</f>
        <v>0</v>
      </c>
      <c r="N1135" t="b">
        <f>AND(COUNTIF('Master list(no salts, metals)'!N1133,"&lt;=1"),IF(COUNTIF('Master list(no salts, metals)'!$K1133:$Y1133, "#N/A")=14,TRUE,FALSE))</f>
        <v>0</v>
      </c>
      <c r="O1135" t="b">
        <f>AND(COUNTIF('Master list(no salts, metals)'!O1133,"&lt;=1"),IF(COUNTIF('Master list(no salts, metals)'!$K1133:$Y1133, "#N/A")=14,TRUE,FALSE))</f>
        <v>0</v>
      </c>
      <c r="P1135" t="b">
        <f>AND(COUNTIF('Master list(no salts, metals)'!P1133,"&lt;=1"),IF(COUNTIF('Master list(no salts, metals)'!$K1133:$Y1133, "#N/A")=14,TRUE,FALSE))</f>
        <v>0</v>
      </c>
      <c r="Q1135" t="b">
        <f>AND(COUNTIF('Master list(no salts, metals)'!Q1133,"&lt;=1"),IF(COUNTIF('Master list(no salts, metals)'!$K1133:$Y1133, "#N/A")=14,TRUE,FALSE))</f>
        <v>0</v>
      </c>
      <c r="R1135" t="b">
        <f>AND(COUNTIF('Master list(no salts, metals)'!R1133,"&lt;=1"),IF(COUNTIF('Master list(no salts, metals)'!$K1133:$Y1133, "#N/A")=14,TRUE,FALSE))</f>
        <v>0</v>
      </c>
      <c r="S1135" t="b">
        <f>AND(COUNTIF('Master list(no salts, metals)'!S1133,"&lt;=1"),IF(COUNTIF('Master list(no salts, metals)'!$K1133:$Y1133, "#N/A")=14,TRUE,FALSE))</f>
        <v>0</v>
      </c>
      <c r="T1135" t="b">
        <f>AND(COUNTIF('Master list(no salts, metals)'!T1133,"&lt;=1"),IF(COUNTIF('Master list(no salts, metals)'!$K1133:$Y1133, "#N/A")=14,TRUE,FALSE))</f>
        <v>0</v>
      </c>
      <c r="U1135" t="b">
        <f>AND(COUNTIF('Master list(no salts, metals)'!U1133,"&lt;=1"),IF(COUNTIF('Master list(no salts, metals)'!$K1133:$Y1133, "#N/A")=14,TRUE,FALSE))</f>
        <v>0</v>
      </c>
      <c r="V1135" t="b">
        <f>AND(COUNTIF('Master list(no salts, metals)'!V1133,"&lt;=1"),IF(COUNTIF('Master list(no salts, metals)'!$K1133:$Y1133, "#N/A")=14,TRUE,FALSE))</f>
        <v>0</v>
      </c>
      <c r="W1135" t="b">
        <f>AND(COUNTIF('Master list(no salts, metals)'!W1133,"&lt;=1"),IF(COUNTIF('Master list(no salts, metals)'!$K1133:$Y1133, "#N/A")=14,TRUE,FALSE))</f>
        <v>0</v>
      </c>
      <c r="X1135" t="b">
        <f>AND(COUNTIF('Master list(no salts, metals)'!X1133,"&lt;=1"),IF(COUNTIF('Master list(no salts, metals)'!$K1133:$Y1133, "#N/A")=14,TRUE,FALSE))</f>
        <v>0</v>
      </c>
      <c r="Y1135" t="b">
        <f>AND(COUNTIF('Master list(no salts, metals)'!Y1133,"&lt;=1"),IF(COUNTIF('Master list(no salts, metals)'!$K1133:$Y1133, "#N/A")=14,TRUE,FALSE))</f>
        <v>0</v>
      </c>
    </row>
    <row r="1136" spans="11:25" x14ac:dyDescent="0.25">
      <c r="K1136" t="b">
        <f>AND(COUNTIF('Master list(no salts, metals)'!K1134,"&lt;=1"),IF(COUNTIF('Master list(no salts, metals)'!$K1134:$Y1134, "#N/A")=14,TRUE,FALSE))</f>
        <v>0</v>
      </c>
      <c r="L1136" t="b">
        <f>AND(COUNTIF('Master list(no salts, metals)'!L1134,"&lt;=1"),IF(COUNTIF('Master list(no salts, metals)'!$K1134:$Y1134, "#N/A")=14,TRUE,FALSE))</f>
        <v>0</v>
      </c>
      <c r="M1136" t="b">
        <f>AND(COUNTIF('Master list(no salts, metals)'!M1134,"&lt;=1"),IF(COUNTIF('Master list(no salts, metals)'!$K1134:$Y1134, "#N/A")=14,TRUE,FALSE))</f>
        <v>0</v>
      </c>
      <c r="N1136" t="b">
        <f>AND(COUNTIF('Master list(no salts, metals)'!N1134,"&lt;=1"),IF(COUNTIF('Master list(no salts, metals)'!$K1134:$Y1134, "#N/A")=14,TRUE,FALSE))</f>
        <v>0</v>
      </c>
      <c r="O1136" t="b">
        <f>AND(COUNTIF('Master list(no salts, metals)'!O1134,"&lt;=1"),IF(COUNTIF('Master list(no salts, metals)'!$K1134:$Y1134, "#N/A")=14,TRUE,FALSE))</f>
        <v>0</v>
      </c>
      <c r="P1136" t="b">
        <f>AND(COUNTIF('Master list(no salts, metals)'!P1134,"&lt;=1"),IF(COUNTIF('Master list(no salts, metals)'!$K1134:$Y1134, "#N/A")=14,TRUE,FALSE))</f>
        <v>0</v>
      </c>
      <c r="Q1136" t="b">
        <f>AND(COUNTIF('Master list(no salts, metals)'!Q1134,"&lt;=1"),IF(COUNTIF('Master list(no salts, metals)'!$K1134:$Y1134, "#N/A")=14,TRUE,FALSE))</f>
        <v>0</v>
      </c>
      <c r="R1136" t="b">
        <f>AND(COUNTIF('Master list(no salts, metals)'!R1134,"&lt;=1"),IF(COUNTIF('Master list(no salts, metals)'!$K1134:$Y1134, "#N/A")=14,TRUE,FALSE))</f>
        <v>0</v>
      </c>
      <c r="S1136" t="b">
        <f>AND(COUNTIF('Master list(no salts, metals)'!S1134,"&lt;=1"),IF(COUNTIF('Master list(no salts, metals)'!$K1134:$Y1134, "#N/A")=14,TRUE,FALSE))</f>
        <v>0</v>
      </c>
      <c r="T1136" t="b">
        <f>AND(COUNTIF('Master list(no salts, metals)'!T1134,"&lt;=1"),IF(COUNTIF('Master list(no salts, metals)'!$K1134:$Y1134, "#N/A")=14,TRUE,FALSE))</f>
        <v>0</v>
      </c>
      <c r="U1136" t="b">
        <f>AND(COUNTIF('Master list(no salts, metals)'!U1134,"&lt;=1"),IF(COUNTIF('Master list(no salts, metals)'!$K1134:$Y1134, "#N/A")=14,TRUE,FALSE))</f>
        <v>0</v>
      </c>
      <c r="V1136" t="b">
        <f>AND(COUNTIF('Master list(no salts, metals)'!V1134,"&lt;=1"),IF(COUNTIF('Master list(no salts, metals)'!$K1134:$Y1134, "#N/A")=14,TRUE,FALSE))</f>
        <v>0</v>
      </c>
      <c r="W1136" t="b">
        <f>AND(COUNTIF('Master list(no salts, metals)'!W1134,"&lt;=1"),IF(COUNTIF('Master list(no salts, metals)'!$K1134:$Y1134, "#N/A")=14,TRUE,FALSE))</f>
        <v>0</v>
      </c>
      <c r="X1136" t="b">
        <f>AND(COUNTIF('Master list(no salts, metals)'!X1134,"&lt;=1"),IF(COUNTIF('Master list(no salts, metals)'!$K1134:$Y1134, "#N/A")=14,TRUE,FALSE))</f>
        <v>0</v>
      </c>
      <c r="Y1136" t="b">
        <f>AND(COUNTIF('Master list(no salts, metals)'!Y1134,"&lt;=1"),IF(COUNTIF('Master list(no salts, metals)'!$K1134:$Y1134, "#N/A")=14,TRUE,FALSE))</f>
        <v>0</v>
      </c>
    </row>
    <row r="1137" spans="11:25" x14ac:dyDescent="0.25">
      <c r="K1137" t="b">
        <f>AND(COUNTIF('Master list(no salts, metals)'!K1135,"&lt;=1"),IF(COUNTIF('Master list(no salts, metals)'!$K1135:$Y1135, "#N/A")=14,TRUE,FALSE))</f>
        <v>0</v>
      </c>
      <c r="L1137" t="b">
        <f>AND(COUNTIF('Master list(no salts, metals)'!L1135,"&lt;=1"),IF(COUNTIF('Master list(no salts, metals)'!$K1135:$Y1135, "#N/A")=14,TRUE,FALSE))</f>
        <v>0</v>
      </c>
      <c r="M1137" t="b">
        <f>AND(COUNTIF('Master list(no salts, metals)'!M1135,"&lt;=1"),IF(COUNTIF('Master list(no salts, metals)'!$K1135:$Y1135, "#N/A")=14,TRUE,FALSE))</f>
        <v>0</v>
      </c>
      <c r="N1137" t="b">
        <f>AND(COUNTIF('Master list(no salts, metals)'!N1135,"&lt;=1"),IF(COUNTIF('Master list(no salts, metals)'!$K1135:$Y1135, "#N/A")=14,TRUE,FALSE))</f>
        <v>0</v>
      </c>
      <c r="O1137" t="b">
        <f>AND(COUNTIF('Master list(no salts, metals)'!O1135,"&lt;=1"),IF(COUNTIF('Master list(no salts, metals)'!$K1135:$Y1135, "#N/A")=14,TRUE,FALSE))</f>
        <v>0</v>
      </c>
      <c r="P1137" t="b">
        <f>AND(COUNTIF('Master list(no salts, metals)'!P1135,"&lt;=1"),IF(COUNTIF('Master list(no salts, metals)'!$K1135:$Y1135, "#N/A")=14,TRUE,FALSE))</f>
        <v>0</v>
      </c>
      <c r="Q1137" t="b">
        <f>AND(COUNTIF('Master list(no salts, metals)'!Q1135,"&lt;=1"),IF(COUNTIF('Master list(no salts, metals)'!$K1135:$Y1135, "#N/A")=14,TRUE,FALSE))</f>
        <v>0</v>
      </c>
      <c r="R1137" t="b">
        <f>AND(COUNTIF('Master list(no salts, metals)'!R1135,"&lt;=1"),IF(COUNTIF('Master list(no salts, metals)'!$K1135:$Y1135, "#N/A")=14,TRUE,FALSE))</f>
        <v>0</v>
      </c>
      <c r="S1137" t="b">
        <f>AND(COUNTIF('Master list(no salts, metals)'!S1135,"&lt;=1"),IF(COUNTIF('Master list(no salts, metals)'!$K1135:$Y1135, "#N/A")=14,TRUE,FALSE))</f>
        <v>0</v>
      </c>
      <c r="T1137" t="b">
        <f>AND(COUNTIF('Master list(no salts, metals)'!T1135,"&lt;=1"),IF(COUNTIF('Master list(no salts, metals)'!$K1135:$Y1135, "#N/A")=14,TRUE,FALSE))</f>
        <v>1</v>
      </c>
      <c r="U1137" t="b">
        <f>AND(COUNTIF('Master list(no salts, metals)'!U1135,"&lt;=1"),IF(COUNTIF('Master list(no salts, metals)'!$K1135:$Y1135, "#N/A")=14,TRUE,FALSE))</f>
        <v>0</v>
      </c>
      <c r="V1137" t="b">
        <f>AND(COUNTIF('Master list(no salts, metals)'!V1135,"&lt;=1"),IF(COUNTIF('Master list(no salts, metals)'!$K1135:$Y1135, "#N/A")=14,TRUE,FALSE))</f>
        <v>0</v>
      </c>
      <c r="W1137" t="b">
        <f>AND(COUNTIF('Master list(no salts, metals)'!W1135,"&lt;=1"),IF(COUNTIF('Master list(no salts, metals)'!$K1135:$Y1135, "#N/A")=14,TRUE,FALSE))</f>
        <v>0</v>
      </c>
      <c r="X1137" t="b">
        <f>AND(COUNTIF('Master list(no salts, metals)'!X1135,"&lt;=1"),IF(COUNTIF('Master list(no salts, metals)'!$K1135:$Y1135, "#N/A")=14,TRUE,FALSE))</f>
        <v>0</v>
      </c>
      <c r="Y1137" t="b">
        <f>AND(COUNTIF('Master list(no salts, metals)'!Y1135,"&lt;=1"),IF(COUNTIF('Master list(no salts, metals)'!$K1135:$Y1135, "#N/A")=14,TRUE,FALSE))</f>
        <v>0</v>
      </c>
    </row>
    <row r="1138" spans="11:25" x14ac:dyDescent="0.25">
      <c r="K1138" t="b">
        <f>AND(COUNTIF('Master list(no salts, metals)'!K1136,"&lt;=1"),IF(COUNTIF('Master list(no salts, metals)'!$K1136:$Y1136, "#N/A")=14,TRUE,FALSE))</f>
        <v>0</v>
      </c>
      <c r="L1138" t="b">
        <f>AND(COUNTIF('Master list(no salts, metals)'!L1136,"&lt;=1"),IF(COUNTIF('Master list(no salts, metals)'!$K1136:$Y1136, "#N/A")=14,TRUE,FALSE))</f>
        <v>0</v>
      </c>
      <c r="M1138" t="b">
        <f>AND(COUNTIF('Master list(no salts, metals)'!M1136,"&lt;=1"),IF(COUNTIF('Master list(no salts, metals)'!$K1136:$Y1136, "#N/A")=14,TRUE,FALSE))</f>
        <v>0</v>
      </c>
      <c r="N1138" t="b">
        <f>AND(COUNTIF('Master list(no salts, metals)'!N1136,"&lt;=1"),IF(COUNTIF('Master list(no salts, metals)'!$K1136:$Y1136, "#N/A")=14,TRUE,FALSE))</f>
        <v>0</v>
      </c>
      <c r="O1138" t="b">
        <f>AND(COUNTIF('Master list(no salts, metals)'!O1136,"&lt;=1"),IF(COUNTIF('Master list(no salts, metals)'!$K1136:$Y1136, "#N/A")=14,TRUE,FALSE))</f>
        <v>0</v>
      </c>
      <c r="P1138" t="b">
        <f>AND(COUNTIF('Master list(no salts, metals)'!P1136,"&lt;=1"),IF(COUNTIF('Master list(no salts, metals)'!$K1136:$Y1136, "#N/A")=14,TRUE,FALSE))</f>
        <v>0</v>
      </c>
      <c r="Q1138" t="b">
        <f>AND(COUNTIF('Master list(no salts, metals)'!Q1136,"&lt;=1"),IF(COUNTIF('Master list(no salts, metals)'!$K1136:$Y1136, "#N/A")=14,TRUE,FALSE))</f>
        <v>0</v>
      </c>
      <c r="R1138" t="b">
        <f>AND(COUNTIF('Master list(no salts, metals)'!R1136,"&lt;=1"),IF(COUNTIF('Master list(no salts, metals)'!$K1136:$Y1136, "#N/A")=14,TRUE,FALSE))</f>
        <v>0</v>
      </c>
      <c r="S1138" t="b">
        <f>AND(COUNTIF('Master list(no salts, metals)'!S1136,"&lt;=1"),IF(COUNTIF('Master list(no salts, metals)'!$K1136:$Y1136, "#N/A")=14,TRUE,FALSE))</f>
        <v>0</v>
      </c>
      <c r="T1138" t="b">
        <f>AND(COUNTIF('Master list(no salts, metals)'!T1136,"&lt;=1"),IF(COUNTIF('Master list(no salts, metals)'!$K1136:$Y1136, "#N/A")=14,TRUE,FALSE))</f>
        <v>0</v>
      </c>
      <c r="U1138" t="b">
        <f>AND(COUNTIF('Master list(no salts, metals)'!U1136,"&lt;=1"),IF(COUNTIF('Master list(no salts, metals)'!$K1136:$Y1136, "#N/A")=14,TRUE,FALSE))</f>
        <v>0</v>
      </c>
      <c r="V1138" t="b">
        <f>AND(COUNTIF('Master list(no salts, metals)'!V1136,"&lt;=1"),IF(COUNTIF('Master list(no salts, metals)'!$K1136:$Y1136, "#N/A")=14,TRUE,FALSE))</f>
        <v>0</v>
      </c>
      <c r="W1138" t="b">
        <f>AND(COUNTIF('Master list(no salts, metals)'!W1136,"&lt;=1"),IF(COUNTIF('Master list(no salts, metals)'!$K1136:$Y1136, "#N/A")=14,TRUE,FALSE))</f>
        <v>0</v>
      </c>
      <c r="X1138" t="b">
        <f>AND(COUNTIF('Master list(no salts, metals)'!X1136,"&lt;=1"),IF(COUNTIF('Master list(no salts, metals)'!$K1136:$Y1136, "#N/A")=14,TRUE,FALSE))</f>
        <v>0</v>
      </c>
      <c r="Y1138" t="b">
        <f>AND(COUNTIF('Master list(no salts, metals)'!Y1136,"&lt;=1"),IF(COUNTIF('Master list(no salts, metals)'!$K1136:$Y1136, "#N/A")=14,TRUE,FALSE))</f>
        <v>0</v>
      </c>
    </row>
    <row r="1139" spans="11:25" x14ac:dyDescent="0.25">
      <c r="K1139" t="b">
        <f>AND(COUNTIF('Master list(no salts, metals)'!K1137,"&lt;=1"),IF(COUNTIF('Master list(no salts, metals)'!$K1137:$Y1137, "#N/A")=14,TRUE,FALSE))</f>
        <v>0</v>
      </c>
      <c r="L1139" t="b">
        <f>AND(COUNTIF('Master list(no salts, metals)'!L1137,"&lt;=1"),IF(COUNTIF('Master list(no salts, metals)'!$K1137:$Y1137, "#N/A")=14,TRUE,FALSE))</f>
        <v>0</v>
      </c>
      <c r="M1139" t="b">
        <f>AND(COUNTIF('Master list(no salts, metals)'!M1137,"&lt;=1"),IF(COUNTIF('Master list(no salts, metals)'!$K1137:$Y1137, "#N/A")=14,TRUE,FALSE))</f>
        <v>0</v>
      </c>
      <c r="N1139" t="b">
        <f>AND(COUNTIF('Master list(no salts, metals)'!N1137,"&lt;=1"),IF(COUNTIF('Master list(no salts, metals)'!$K1137:$Y1137, "#N/A")=14,TRUE,FALSE))</f>
        <v>0</v>
      </c>
      <c r="O1139" t="b">
        <f>AND(COUNTIF('Master list(no salts, metals)'!O1137,"&lt;=1"),IF(COUNTIF('Master list(no salts, metals)'!$K1137:$Y1137, "#N/A")=14,TRUE,FALSE))</f>
        <v>0</v>
      </c>
      <c r="P1139" t="b">
        <f>AND(COUNTIF('Master list(no salts, metals)'!P1137,"&lt;=1"),IF(COUNTIF('Master list(no salts, metals)'!$K1137:$Y1137, "#N/A")=14,TRUE,FALSE))</f>
        <v>0</v>
      </c>
      <c r="Q1139" t="b">
        <f>AND(COUNTIF('Master list(no salts, metals)'!Q1137,"&lt;=1"),IF(COUNTIF('Master list(no salts, metals)'!$K1137:$Y1137, "#N/A")=14,TRUE,FALSE))</f>
        <v>0</v>
      </c>
      <c r="R1139" t="b">
        <f>AND(COUNTIF('Master list(no salts, metals)'!R1137,"&lt;=1"),IF(COUNTIF('Master list(no salts, metals)'!$K1137:$Y1137, "#N/A")=14,TRUE,FALSE))</f>
        <v>0</v>
      </c>
      <c r="S1139" t="b">
        <f>AND(COUNTIF('Master list(no salts, metals)'!S1137,"&lt;=1"),IF(COUNTIF('Master list(no salts, metals)'!$K1137:$Y1137, "#N/A")=14,TRUE,FALSE))</f>
        <v>0</v>
      </c>
      <c r="T1139" t="b">
        <f>AND(COUNTIF('Master list(no salts, metals)'!T1137,"&lt;=1"),IF(COUNTIF('Master list(no salts, metals)'!$K1137:$Y1137, "#N/A")=14,TRUE,FALSE))</f>
        <v>0</v>
      </c>
      <c r="U1139" t="b">
        <f>AND(COUNTIF('Master list(no salts, metals)'!U1137,"&lt;=1"),IF(COUNTIF('Master list(no salts, metals)'!$K1137:$Y1137, "#N/A")=14,TRUE,FALSE))</f>
        <v>0</v>
      </c>
      <c r="V1139" t="b">
        <f>AND(COUNTIF('Master list(no salts, metals)'!V1137,"&lt;=1"),IF(COUNTIF('Master list(no salts, metals)'!$K1137:$Y1137, "#N/A")=14,TRUE,FALSE))</f>
        <v>0</v>
      </c>
      <c r="W1139" t="b">
        <f>AND(COUNTIF('Master list(no salts, metals)'!W1137,"&lt;=1"),IF(COUNTIF('Master list(no salts, metals)'!$K1137:$Y1137, "#N/A")=14,TRUE,FALSE))</f>
        <v>1</v>
      </c>
      <c r="X1139" t="b">
        <f>AND(COUNTIF('Master list(no salts, metals)'!X1137,"&lt;=1"),IF(COUNTIF('Master list(no salts, metals)'!$K1137:$Y1137, "#N/A")=14,TRUE,FALSE))</f>
        <v>0</v>
      </c>
      <c r="Y1139" t="b">
        <f>AND(COUNTIF('Master list(no salts, metals)'!Y1137,"&lt;=1"),IF(COUNTIF('Master list(no salts, metals)'!$K1137:$Y1137, "#N/A")=14,TRUE,FALSE))</f>
        <v>0</v>
      </c>
    </row>
    <row r="1140" spans="11:25" x14ac:dyDescent="0.25">
      <c r="K1140" t="b">
        <f>AND(COUNTIF('Master list(no salts, metals)'!K1138,"&lt;=1"),IF(COUNTIF('Master list(no salts, metals)'!$K1138:$Y1138, "#N/A")=14,TRUE,FALSE))</f>
        <v>0</v>
      </c>
      <c r="L1140" t="b">
        <f>AND(COUNTIF('Master list(no salts, metals)'!L1138,"&lt;=1"),IF(COUNTIF('Master list(no salts, metals)'!$K1138:$Y1138, "#N/A")=14,TRUE,FALSE))</f>
        <v>0</v>
      </c>
      <c r="M1140" t="b">
        <f>AND(COUNTIF('Master list(no salts, metals)'!M1138,"&lt;=1"),IF(COUNTIF('Master list(no salts, metals)'!$K1138:$Y1138, "#N/A")=14,TRUE,FALSE))</f>
        <v>0</v>
      </c>
      <c r="N1140" t="b">
        <f>AND(COUNTIF('Master list(no salts, metals)'!N1138,"&lt;=1"),IF(COUNTIF('Master list(no salts, metals)'!$K1138:$Y1138, "#N/A")=14,TRUE,FALSE))</f>
        <v>0</v>
      </c>
      <c r="O1140" t="b">
        <f>AND(COUNTIF('Master list(no salts, metals)'!O1138,"&lt;=1"),IF(COUNTIF('Master list(no salts, metals)'!$K1138:$Y1138, "#N/A")=14,TRUE,FALSE))</f>
        <v>0</v>
      </c>
      <c r="P1140" t="b">
        <f>AND(COUNTIF('Master list(no salts, metals)'!P1138,"&lt;=1"),IF(COUNTIF('Master list(no salts, metals)'!$K1138:$Y1138, "#N/A")=14,TRUE,FALSE))</f>
        <v>0</v>
      </c>
      <c r="Q1140" t="b">
        <f>AND(COUNTIF('Master list(no salts, metals)'!Q1138,"&lt;=1"),IF(COUNTIF('Master list(no salts, metals)'!$K1138:$Y1138, "#N/A")=14,TRUE,FALSE))</f>
        <v>0</v>
      </c>
      <c r="R1140" t="b">
        <f>AND(COUNTIF('Master list(no salts, metals)'!R1138,"&lt;=1"),IF(COUNTIF('Master list(no salts, metals)'!$K1138:$Y1138, "#N/A")=14,TRUE,FALSE))</f>
        <v>0</v>
      </c>
      <c r="S1140" t="b">
        <f>AND(COUNTIF('Master list(no salts, metals)'!S1138,"&lt;=1"),IF(COUNTIF('Master list(no salts, metals)'!$K1138:$Y1138, "#N/A")=14,TRUE,FALSE))</f>
        <v>0</v>
      </c>
      <c r="T1140" t="b">
        <f>AND(COUNTIF('Master list(no salts, metals)'!T1138,"&lt;=1"),IF(COUNTIF('Master list(no salts, metals)'!$K1138:$Y1138, "#N/A")=14,TRUE,FALSE))</f>
        <v>0</v>
      </c>
      <c r="U1140" t="b">
        <f>AND(COUNTIF('Master list(no salts, metals)'!U1138,"&lt;=1"),IF(COUNTIF('Master list(no salts, metals)'!$K1138:$Y1138, "#N/A")=14,TRUE,FALSE))</f>
        <v>0</v>
      </c>
      <c r="V1140" t="b">
        <f>AND(COUNTIF('Master list(no salts, metals)'!V1138,"&lt;=1"),IF(COUNTIF('Master list(no salts, metals)'!$K1138:$Y1138, "#N/A")=14,TRUE,FALSE))</f>
        <v>0</v>
      </c>
      <c r="W1140" t="b">
        <f>AND(COUNTIF('Master list(no salts, metals)'!W1138,"&lt;=1"),IF(COUNTIF('Master list(no salts, metals)'!$K1138:$Y1138, "#N/A")=14,TRUE,FALSE))</f>
        <v>0</v>
      </c>
      <c r="X1140" t="b">
        <f>AND(COUNTIF('Master list(no salts, metals)'!X1138,"&lt;=1"),IF(COUNTIF('Master list(no salts, metals)'!$K1138:$Y1138, "#N/A")=14,TRUE,FALSE))</f>
        <v>0</v>
      </c>
      <c r="Y1140" t="b">
        <f>AND(COUNTIF('Master list(no salts, metals)'!Y1138,"&lt;=1"),IF(COUNTIF('Master list(no salts, metals)'!$K1138:$Y1138, "#N/A")=14,TRUE,FALSE))</f>
        <v>0</v>
      </c>
    </row>
    <row r="1141" spans="11:25" x14ac:dyDescent="0.25">
      <c r="K1141" t="b">
        <f>AND(COUNTIF('Master list(no salts, metals)'!K1139,"&lt;=1"),IF(COUNTIF('Master list(no salts, metals)'!$K1139:$Y1139, "#N/A")=14,TRUE,FALSE))</f>
        <v>0</v>
      </c>
      <c r="L1141" t="b">
        <f>AND(COUNTIF('Master list(no salts, metals)'!L1139,"&lt;=1"),IF(COUNTIF('Master list(no salts, metals)'!$K1139:$Y1139, "#N/A")=14,TRUE,FALSE))</f>
        <v>0</v>
      </c>
      <c r="M1141" t="b">
        <f>AND(COUNTIF('Master list(no salts, metals)'!M1139,"&lt;=1"),IF(COUNTIF('Master list(no salts, metals)'!$K1139:$Y1139, "#N/A")=14,TRUE,FALSE))</f>
        <v>0</v>
      </c>
      <c r="N1141" t="b">
        <f>AND(COUNTIF('Master list(no salts, metals)'!N1139,"&lt;=1"),IF(COUNTIF('Master list(no salts, metals)'!$K1139:$Y1139, "#N/A")=14,TRUE,FALSE))</f>
        <v>0</v>
      </c>
      <c r="O1141" t="b">
        <f>AND(COUNTIF('Master list(no salts, metals)'!O1139,"&lt;=1"),IF(COUNTIF('Master list(no salts, metals)'!$K1139:$Y1139, "#N/A")=14,TRUE,FALSE))</f>
        <v>0</v>
      </c>
      <c r="P1141" t="b">
        <f>AND(COUNTIF('Master list(no salts, metals)'!P1139,"&lt;=1"),IF(COUNTIF('Master list(no salts, metals)'!$K1139:$Y1139, "#N/A")=14,TRUE,FALSE))</f>
        <v>0</v>
      </c>
      <c r="Q1141" t="b">
        <f>AND(COUNTIF('Master list(no salts, metals)'!Q1139,"&lt;=1"),IF(COUNTIF('Master list(no salts, metals)'!$K1139:$Y1139, "#N/A")=14,TRUE,FALSE))</f>
        <v>0</v>
      </c>
      <c r="R1141" t="b">
        <f>AND(COUNTIF('Master list(no salts, metals)'!R1139,"&lt;=1"),IF(COUNTIF('Master list(no salts, metals)'!$K1139:$Y1139, "#N/A")=14,TRUE,FALSE))</f>
        <v>0</v>
      </c>
      <c r="S1141" t="b">
        <f>AND(COUNTIF('Master list(no salts, metals)'!S1139,"&lt;=1"),IF(COUNTIF('Master list(no salts, metals)'!$K1139:$Y1139, "#N/A")=14,TRUE,FALSE))</f>
        <v>0</v>
      </c>
      <c r="T1141" t="b">
        <f>AND(COUNTIF('Master list(no salts, metals)'!T1139,"&lt;=1"),IF(COUNTIF('Master list(no salts, metals)'!$K1139:$Y1139, "#N/A")=14,TRUE,FALSE))</f>
        <v>0</v>
      </c>
      <c r="U1141" t="b">
        <f>AND(COUNTIF('Master list(no salts, metals)'!U1139,"&lt;=1"),IF(COUNTIF('Master list(no salts, metals)'!$K1139:$Y1139, "#N/A")=14,TRUE,FALSE))</f>
        <v>0</v>
      </c>
      <c r="V1141" t="b">
        <f>AND(COUNTIF('Master list(no salts, metals)'!V1139,"&lt;=1"),IF(COUNTIF('Master list(no salts, metals)'!$K1139:$Y1139, "#N/A")=14,TRUE,FALSE))</f>
        <v>0</v>
      </c>
      <c r="W1141" t="b">
        <f>AND(COUNTIF('Master list(no salts, metals)'!W1139,"&lt;=1"),IF(COUNTIF('Master list(no salts, metals)'!$K1139:$Y1139, "#N/A")=14,TRUE,FALSE))</f>
        <v>0</v>
      </c>
      <c r="X1141" t="b">
        <f>AND(COUNTIF('Master list(no salts, metals)'!X1139,"&lt;=1"),IF(COUNTIF('Master list(no salts, metals)'!$K1139:$Y1139, "#N/A")=14,TRUE,FALSE))</f>
        <v>0</v>
      </c>
      <c r="Y1141" t="b">
        <f>AND(COUNTIF('Master list(no salts, metals)'!Y1139,"&lt;=1"),IF(COUNTIF('Master list(no salts, metals)'!$K1139:$Y1139, "#N/A")=14,TRUE,FALSE))</f>
        <v>0</v>
      </c>
    </row>
    <row r="1142" spans="11:25" x14ac:dyDescent="0.25">
      <c r="K1142" t="b">
        <f>AND(COUNTIF('Master list(no salts, metals)'!K1140,"&lt;=1"),IF(COUNTIF('Master list(no salts, metals)'!$K1140:$Y1140, "#N/A")=14,TRUE,FALSE))</f>
        <v>0</v>
      </c>
      <c r="L1142" t="b">
        <f>AND(COUNTIF('Master list(no salts, metals)'!L1140,"&lt;=1"),IF(COUNTIF('Master list(no salts, metals)'!$K1140:$Y1140, "#N/A")=14,TRUE,FALSE))</f>
        <v>0</v>
      </c>
      <c r="M1142" t="b">
        <f>AND(COUNTIF('Master list(no salts, metals)'!M1140,"&lt;=1"),IF(COUNTIF('Master list(no salts, metals)'!$K1140:$Y1140, "#N/A")=14,TRUE,FALSE))</f>
        <v>0</v>
      </c>
      <c r="N1142" t="b">
        <f>AND(COUNTIF('Master list(no salts, metals)'!N1140,"&lt;=1"),IF(COUNTIF('Master list(no salts, metals)'!$K1140:$Y1140, "#N/A")=14,TRUE,FALSE))</f>
        <v>0</v>
      </c>
      <c r="O1142" t="b">
        <f>AND(COUNTIF('Master list(no salts, metals)'!O1140,"&lt;=1"),IF(COUNTIF('Master list(no salts, metals)'!$K1140:$Y1140, "#N/A")=14,TRUE,FALSE))</f>
        <v>0</v>
      </c>
      <c r="P1142" t="b">
        <f>AND(COUNTIF('Master list(no salts, metals)'!P1140,"&lt;=1"),IF(COUNTIF('Master list(no salts, metals)'!$K1140:$Y1140, "#N/A")=14,TRUE,FALSE))</f>
        <v>0</v>
      </c>
      <c r="Q1142" t="b">
        <f>AND(COUNTIF('Master list(no salts, metals)'!Q1140,"&lt;=1"),IF(COUNTIF('Master list(no salts, metals)'!$K1140:$Y1140, "#N/A")=14,TRUE,FALSE))</f>
        <v>0</v>
      </c>
      <c r="R1142" t="b">
        <f>AND(COUNTIF('Master list(no salts, metals)'!R1140,"&lt;=1"),IF(COUNTIF('Master list(no salts, metals)'!$K1140:$Y1140, "#N/A")=14,TRUE,FALSE))</f>
        <v>0</v>
      </c>
      <c r="S1142" t="b">
        <f>AND(COUNTIF('Master list(no salts, metals)'!S1140,"&lt;=1"),IF(COUNTIF('Master list(no salts, metals)'!$K1140:$Y1140, "#N/A")=14,TRUE,FALSE))</f>
        <v>0</v>
      </c>
      <c r="T1142" t="b">
        <f>AND(COUNTIF('Master list(no salts, metals)'!T1140,"&lt;=1"),IF(COUNTIF('Master list(no salts, metals)'!$K1140:$Y1140, "#N/A")=14,TRUE,FALSE))</f>
        <v>0</v>
      </c>
      <c r="U1142" t="b">
        <f>AND(COUNTIF('Master list(no salts, metals)'!U1140,"&lt;=1"),IF(COUNTIF('Master list(no salts, metals)'!$K1140:$Y1140, "#N/A")=14,TRUE,FALSE))</f>
        <v>0</v>
      </c>
      <c r="V1142" t="b">
        <f>AND(COUNTIF('Master list(no salts, metals)'!V1140,"&lt;=1"),IF(COUNTIF('Master list(no salts, metals)'!$K1140:$Y1140, "#N/A")=14,TRUE,FALSE))</f>
        <v>0</v>
      </c>
      <c r="W1142" t="b">
        <f>AND(COUNTIF('Master list(no salts, metals)'!W1140,"&lt;=1"),IF(COUNTIF('Master list(no salts, metals)'!$K1140:$Y1140, "#N/A")=14,TRUE,FALSE))</f>
        <v>0</v>
      </c>
      <c r="X1142" t="b">
        <f>AND(COUNTIF('Master list(no salts, metals)'!X1140,"&lt;=1"),IF(COUNTIF('Master list(no salts, metals)'!$K1140:$Y1140, "#N/A")=14,TRUE,FALSE))</f>
        <v>0</v>
      </c>
      <c r="Y1142" t="b">
        <f>AND(COUNTIF('Master list(no salts, metals)'!Y1140,"&lt;=1"),IF(COUNTIF('Master list(no salts, metals)'!$K1140:$Y1140, "#N/A")=14,TRUE,FALSE))</f>
        <v>1</v>
      </c>
    </row>
    <row r="1143" spans="11:25" x14ac:dyDescent="0.25">
      <c r="K1143" t="b">
        <f>AND(COUNTIF('Master list(no salts, metals)'!K1141,"&lt;=1"),IF(COUNTIF('Master list(no salts, metals)'!$K1141:$Y1141, "#N/A")=14,TRUE,FALSE))</f>
        <v>0</v>
      </c>
      <c r="L1143" t="b">
        <f>AND(COUNTIF('Master list(no salts, metals)'!L1141,"&lt;=1"),IF(COUNTIF('Master list(no salts, metals)'!$K1141:$Y1141, "#N/A")=14,TRUE,FALSE))</f>
        <v>0</v>
      </c>
      <c r="M1143" t="b">
        <f>AND(COUNTIF('Master list(no salts, metals)'!M1141,"&lt;=1"),IF(COUNTIF('Master list(no salts, metals)'!$K1141:$Y1141, "#N/A")=14,TRUE,FALSE))</f>
        <v>0</v>
      </c>
      <c r="N1143" t="b">
        <f>AND(COUNTIF('Master list(no salts, metals)'!N1141,"&lt;=1"),IF(COUNTIF('Master list(no salts, metals)'!$K1141:$Y1141, "#N/A")=14,TRUE,FALSE))</f>
        <v>0</v>
      </c>
      <c r="O1143" t="b">
        <f>AND(COUNTIF('Master list(no salts, metals)'!O1141,"&lt;=1"),IF(COUNTIF('Master list(no salts, metals)'!$K1141:$Y1141, "#N/A")=14,TRUE,FALSE))</f>
        <v>0</v>
      </c>
      <c r="P1143" t="b">
        <f>AND(COUNTIF('Master list(no salts, metals)'!P1141,"&lt;=1"),IF(COUNTIF('Master list(no salts, metals)'!$K1141:$Y1141, "#N/A")=14,TRUE,FALSE))</f>
        <v>0</v>
      </c>
      <c r="Q1143" t="b">
        <f>AND(COUNTIF('Master list(no salts, metals)'!Q1141,"&lt;=1"),IF(COUNTIF('Master list(no salts, metals)'!$K1141:$Y1141, "#N/A")=14,TRUE,FALSE))</f>
        <v>0</v>
      </c>
      <c r="R1143" t="b">
        <f>AND(COUNTIF('Master list(no salts, metals)'!R1141,"&lt;=1"),IF(COUNTIF('Master list(no salts, metals)'!$K1141:$Y1141, "#N/A")=14,TRUE,FALSE))</f>
        <v>0</v>
      </c>
      <c r="S1143" t="b">
        <f>AND(COUNTIF('Master list(no salts, metals)'!S1141,"&lt;=1"),IF(COUNTIF('Master list(no salts, metals)'!$K1141:$Y1141, "#N/A")=14,TRUE,FALSE))</f>
        <v>0</v>
      </c>
      <c r="T1143" t="b">
        <f>AND(COUNTIF('Master list(no salts, metals)'!T1141,"&lt;=1"),IF(COUNTIF('Master list(no salts, metals)'!$K1141:$Y1141, "#N/A")=14,TRUE,FALSE))</f>
        <v>0</v>
      </c>
      <c r="U1143" t="b">
        <f>AND(COUNTIF('Master list(no salts, metals)'!U1141,"&lt;=1"),IF(COUNTIF('Master list(no salts, metals)'!$K1141:$Y1141, "#N/A")=14,TRUE,FALSE))</f>
        <v>0</v>
      </c>
      <c r="V1143" t="b">
        <f>AND(COUNTIF('Master list(no salts, metals)'!V1141,"&lt;=1"),IF(COUNTIF('Master list(no salts, metals)'!$K1141:$Y1141, "#N/A")=14,TRUE,FALSE))</f>
        <v>0</v>
      </c>
      <c r="W1143" t="b">
        <f>AND(COUNTIF('Master list(no salts, metals)'!W1141,"&lt;=1"),IF(COUNTIF('Master list(no salts, metals)'!$K1141:$Y1141, "#N/A")=14,TRUE,FALSE))</f>
        <v>0</v>
      </c>
      <c r="X1143" t="b">
        <f>AND(COUNTIF('Master list(no salts, metals)'!X1141,"&lt;=1"),IF(COUNTIF('Master list(no salts, metals)'!$K1141:$Y1141, "#N/A")=14,TRUE,FALSE))</f>
        <v>1</v>
      </c>
      <c r="Y1143" t="b">
        <f>AND(COUNTIF('Master list(no salts, metals)'!Y1141,"&lt;=1"),IF(COUNTIF('Master list(no salts, metals)'!$K1141:$Y1141, "#N/A")=14,TRUE,FALSE))</f>
        <v>0</v>
      </c>
    </row>
    <row r="1144" spans="11:25" x14ac:dyDescent="0.25">
      <c r="K1144" t="b">
        <f>AND(COUNTIF('Master list(no salts, metals)'!K1142,"&lt;=1"),IF(COUNTIF('Master list(no salts, metals)'!$K1142:$Y1142, "#N/A")=14,TRUE,FALSE))</f>
        <v>0</v>
      </c>
      <c r="L1144" t="b">
        <f>AND(COUNTIF('Master list(no salts, metals)'!L1142,"&lt;=1"),IF(COUNTIF('Master list(no salts, metals)'!$K1142:$Y1142, "#N/A")=14,TRUE,FALSE))</f>
        <v>0</v>
      </c>
      <c r="M1144" t="b">
        <f>AND(COUNTIF('Master list(no salts, metals)'!M1142,"&lt;=1"),IF(COUNTIF('Master list(no salts, metals)'!$K1142:$Y1142, "#N/A")=14,TRUE,FALSE))</f>
        <v>0</v>
      </c>
      <c r="N1144" t="b">
        <f>AND(COUNTIF('Master list(no salts, metals)'!N1142,"&lt;=1"),IF(COUNTIF('Master list(no salts, metals)'!$K1142:$Y1142, "#N/A")=14,TRUE,FALSE))</f>
        <v>0</v>
      </c>
      <c r="O1144" t="b">
        <f>AND(COUNTIF('Master list(no salts, metals)'!O1142,"&lt;=1"),IF(COUNTIF('Master list(no salts, metals)'!$K1142:$Y1142, "#N/A")=14,TRUE,FALSE))</f>
        <v>0</v>
      </c>
      <c r="P1144" t="b">
        <f>AND(COUNTIF('Master list(no salts, metals)'!P1142,"&lt;=1"),IF(COUNTIF('Master list(no salts, metals)'!$K1142:$Y1142, "#N/A")=14,TRUE,FALSE))</f>
        <v>0</v>
      </c>
      <c r="Q1144" t="b">
        <f>AND(COUNTIF('Master list(no salts, metals)'!Q1142,"&lt;=1"),IF(COUNTIF('Master list(no salts, metals)'!$K1142:$Y1142, "#N/A")=14,TRUE,FALSE))</f>
        <v>0</v>
      </c>
      <c r="R1144" t="b">
        <f>AND(COUNTIF('Master list(no salts, metals)'!R1142,"&lt;=1"),IF(COUNTIF('Master list(no salts, metals)'!$K1142:$Y1142, "#N/A")=14,TRUE,FALSE))</f>
        <v>0</v>
      </c>
      <c r="S1144" t="b">
        <f>AND(COUNTIF('Master list(no salts, metals)'!S1142,"&lt;=1"),IF(COUNTIF('Master list(no salts, metals)'!$K1142:$Y1142, "#N/A")=14,TRUE,FALSE))</f>
        <v>0</v>
      </c>
      <c r="T1144" t="b">
        <f>AND(COUNTIF('Master list(no salts, metals)'!T1142,"&lt;=1"),IF(COUNTIF('Master list(no salts, metals)'!$K1142:$Y1142, "#N/A")=14,TRUE,FALSE))</f>
        <v>0</v>
      </c>
      <c r="U1144" t="b">
        <f>AND(COUNTIF('Master list(no salts, metals)'!U1142,"&lt;=1"),IF(COUNTIF('Master list(no salts, metals)'!$K1142:$Y1142, "#N/A")=14,TRUE,FALSE))</f>
        <v>0</v>
      </c>
      <c r="V1144" t="b">
        <f>AND(COUNTIF('Master list(no salts, metals)'!V1142,"&lt;=1"),IF(COUNTIF('Master list(no salts, metals)'!$K1142:$Y1142, "#N/A")=14,TRUE,FALSE))</f>
        <v>0</v>
      </c>
      <c r="W1144" t="b">
        <f>AND(COUNTIF('Master list(no salts, metals)'!W1142,"&lt;=1"),IF(COUNTIF('Master list(no salts, metals)'!$K1142:$Y1142, "#N/A")=14,TRUE,FALSE))</f>
        <v>0</v>
      </c>
      <c r="X1144" t="b">
        <f>AND(COUNTIF('Master list(no salts, metals)'!X1142,"&lt;=1"),IF(COUNTIF('Master list(no salts, metals)'!$K1142:$Y1142, "#N/A")=14,TRUE,FALSE))</f>
        <v>0</v>
      </c>
      <c r="Y1144" t="b">
        <f>AND(COUNTIF('Master list(no salts, metals)'!Y1142,"&lt;=1"),IF(COUNTIF('Master list(no salts, metals)'!$K1142:$Y1142, "#N/A")=14,TRUE,FALSE))</f>
        <v>0</v>
      </c>
    </row>
    <row r="1145" spans="11:25" x14ac:dyDescent="0.25">
      <c r="K1145" t="b">
        <f>AND(COUNTIF('Master list(no salts, metals)'!K1143,"&lt;=1"),IF(COUNTIF('Master list(no salts, metals)'!$K1143:$Y1143, "#N/A")=14,TRUE,FALSE))</f>
        <v>0</v>
      </c>
      <c r="L1145" t="b">
        <f>AND(COUNTIF('Master list(no salts, metals)'!L1143,"&lt;=1"),IF(COUNTIF('Master list(no salts, metals)'!$K1143:$Y1143, "#N/A")=14,TRUE,FALSE))</f>
        <v>0</v>
      </c>
      <c r="M1145" t="b">
        <f>AND(COUNTIF('Master list(no salts, metals)'!M1143,"&lt;=1"),IF(COUNTIF('Master list(no salts, metals)'!$K1143:$Y1143, "#N/A")=14,TRUE,FALSE))</f>
        <v>0</v>
      </c>
      <c r="N1145" t="b">
        <f>AND(COUNTIF('Master list(no salts, metals)'!N1143,"&lt;=1"),IF(COUNTIF('Master list(no salts, metals)'!$K1143:$Y1143, "#N/A")=14,TRUE,FALSE))</f>
        <v>0</v>
      </c>
      <c r="O1145" t="b">
        <f>AND(COUNTIF('Master list(no salts, metals)'!O1143,"&lt;=1"),IF(COUNTIF('Master list(no salts, metals)'!$K1143:$Y1143, "#N/A")=14,TRUE,FALSE))</f>
        <v>0</v>
      </c>
      <c r="P1145" t="b">
        <f>AND(COUNTIF('Master list(no salts, metals)'!P1143,"&lt;=1"),IF(COUNTIF('Master list(no salts, metals)'!$K1143:$Y1143, "#N/A")=14,TRUE,FALSE))</f>
        <v>0</v>
      </c>
      <c r="Q1145" t="b">
        <f>AND(COUNTIF('Master list(no salts, metals)'!Q1143,"&lt;=1"),IF(COUNTIF('Master list(no salts, metals)'!$K1143:$Y1143, "#N/A")=14,TRUE,FALSE))</f>
        <v>0</v>
      </c>
      <c r="R1145" t="b">
        <f>AND(COUNTIF('Master list(no salts, metals)'!R1143,"&lt;=1"),IF(COUNTIF('Master list(no salts, metals)'!$K1143:$Y1143, "#N/A")=14,TRUE,FALSE))</f>
        <v>0</v>
      </c>
      <c r="S1145" t="b">
        <f>AND(COUNTIF('Master list(no salts, metals)'!S1143,"&lt;=1"),IF(COUNTIF('Master list(no salts, metals)'!$K1143:$Y1143, "#N/A")=14,TRUE,FALSE))</f>
        <v>0</v>
      </c>
      <c r="T1145" t="b">
        <f>AND(COUNTIF('Master list(no salts, metals)'!T1143,"&lt;=1"),IF(COUNTIF('Master list(no salts, metals)'!$K1143:$Y1143, "#N/A")=14,TRUE,FALSE))</f>
        <v>0</v>
      </c>
      <c r="U1145" t="b">
        <f>AND(COUNTIF('Master list(no salts, metals)'!U1143,"&lt;=1"),IF(COUNTIF('Master list(no salts, metals)'!$K1143:$Y1143, "#N/A")=14,TRUE,FALSE))</f>
        <v>0</v>
      </c>
      <c r="V1145" t="b">
        <f>AND(COUNTIF('Master list(no salts, metals)'!V1143,"&lt;=1"),IF(COUNTIF('Master list(no salts, metals)'!$K1143:$Y1143, "#N/A")=14,TRUE,FALSE))</f>
        <v>0</v>
      </c>
      <c r="W1145" t="b">
        <f>AND(COUNTIF('Master list(no salts, metals)'!W1143,"&lt;=1"),IF(COUNTIF('Master list(no salts, metals)'!$K1143:$Y1143, "#N/A")=14,TRUE,FALSE))</f>
        <v>0</v>
      </c>
      <c r="X1145" t="b">
        <f>AND(COUNTIF('Master list(no salts, metals)'!X1143,"&lt;=1"),IF(COUNTIF('Master list(no salts, metals)'!$K1143:$Y1143, "#N/A")=14,TRUE,FALSE))</f>
        <v>0</v>
      </c>
      <c r="Y1145" t="b">
        <f>AND(COUNTIF('Master list(no salts, metals)'!Y1143,"&lt;=1"),IF(COUNTIF('Master list(no salts, metals)'!$K1143:$Y1143, "#N/A")=14,TRUE,FALSE))</f>
        <v>0</v>
      </c>
    </row>
    <row r="1146" spans="11:25" x14ac:dyDescent="0.25">
      <c r="K1146" t="b">
        <f>AND(COUNTIF('Master list(no salts, metals)'!K1144,"&lt;=1"),IF(COUNTIF('Master list(no salts, metals)'!$K1144:$Y1144, "#N/A")=14,TRUE,FALSE))</f>
        <v>0</v>
      </c>
      <c r="L1146" t="b">
        <f>AND(COUNTIF('Master list(no salts, metals)'!L1144,"&lt;=1"),IF(COUNTIF('Master list(no salts, metals)'!$K1144:$Y1144, "#N/A")=14,TRUE,FALSE))</f>
        <v>0</v>
      </c>
      <c r="M1146" t="b">
        <f>AND(COUNTIF('Master list(no salts, metals)'!M1144,"&lt;=1"),IF(COUNTIF('Master list(no salts, metals)'!$K1144:$Y1144, "#N/A")=14,TRUE,FALSE))</f>
        <v>0</v>
      </c>
      <c r="N1146" t="b">
        <f>AND(COUNTIF('Master list(no salts, metals)'!N1144,"&lt;=1"),IF(COUNTIF('Master list(no salts, metals)'!$K1144:$Y1144, "#N/A")=14,TRUE,FALSE))</f>
        <v>0</v>
      </c>
      <c r="O1146" t="b">
        <f>AND(COUNTIF('Master list(no salts, metals)'!O1144,"&lt;=1"),IF(COUNTIF('Master list(no salts, metals)'!$K1144:$Y1144, "#N/A")=14,TRUE,FALSE))</f>
        <v>0</v>
      </c>
      <c r="P1146" t="b">
        <f>AND(COUNTIF('Master list(no salts, metals)'!P1144,"&lt;=1"),IF(COUNTIF('Master list(no salts, metals)'!$K1144:$Y1144, "#N/A")=14,TRUE,FALSE))</f>
        <v>0</v>
      </c>
      <c r="Q1146" t="b">
        <f>AND(COUNTIF('Master list(no salts, metals)'!Q1144,"&lt;=1"),IF(COUNTIF('Master list(no salts, metals)'!$K1144:$Y1144, "#N/A")=14,TRUE,FALSE))</f>
        <v>0</v>
      </c>
      <c r="R1146" t="b">
        <f>AND(COUNTIF('Master list(no salts, metals)'!R1144,"&lt;=1"),IF(COUNTIF('Master list(no salts, metals)'!$K1144:$Y1144, "#N/A")=14,TRUE,FALSE))</f>
        <v>0</v>
      </c>
      <c r="S1146" t="b">
        <f>AND(COUNTIF('Master list(no salts, metals)'!S1144,"&lt;=1"),IF(COUNTIF('Master list(no salts, metals)'!$K1144:$Y1144, "#N/A")=14,TRUE,FALSE))</f>
        <v>0</v>
      </c>
      <c r="T1146" t="b">
        <f>AND(COUNTIF('Master list(no salts, metals)'!T1144,"&lt;=1"),IF(COUNTIF('Master list(no salts, metals)'!$K1144:$Y1144, "#N/A")=14,TRUE,FALSE))</f>
        <v>0</v>
      </c>
      <c r="U1146" t="b">
        <f>AND(COUNTIF('Master list(no salts, metals)'!U1144,"&lt;=1"),IF(COUNTIF('Master list(no salts, metals)'!$K1144:$Y1144, "#N/A")=14,TRUE,FALSE))</f>
        <v>0</v>
      </c>
      <c r="V1146" t="b">
        <f>AND(COUNTIF('Master list(no salts, metals)'!V1144,"&lt;=1"),IF(COUNTIF('Master list(no salts, metals)'!$K1144:$Y1144, "#N/A")=14,TRUE,FALSE))</f>
        <v>0</v>
      </c>
      <c r="W1146" t="b">
        <f>AND(COUNTIF('Master list(no salts, metals)'!W1144,"&lt;=1"),IF(COUNTIF('Master list(no salts, metals)'!$K1144:$Y1144, "#N/A")=14,TRUE,FALSE))</f>
        <v>1</v>
      </c>
      <c r="X1146" t="b">
        <f>AND(COUNTIF('Master list(no salts, metals)'!X1144,"&lt;=1"),IF(COUNTIF('Master list(no salts, metals)'!$K1144:$Y1144, "#N/A")=14,TRUE,FALSE))</f>
        <v>0</v>
      </c>
      <c r="Y1146" t="b">
        <f>AND(COUNTIF('Master list(no salts, metals)'!Y1144,"&lt;=1"),IF(COUNTIF('Master list(no salts, metals)'!$K1144:$Y1144, "#N/A")=14,TRUE,FALSE))</f>
        <v>0</v>
      </c>
    </row>
    <row r="1147" spans="11:25" x14ac:dyDescent="0.25">
      <c r="K1147" t="b">
        <f>AND(COUNTIF('Master list(no salts, metals)'!K1145,"&lt;=1"),IF(COUNTIF('Master list(no salts, metals)'!$K1145:$Y1145, "#N/A")=14,TRUE,FALSE))</f>
        <v>0</v>
      </c>
      <c r="L1147" t="b">
        <f>AND(COUNTIF('Master list(no salts, metals)'!L1145,"&lt;=1"),IF(COUNTIF('Master list(no salts, metals)'!$K1145:$Y1145, "#N/A")=14,TRUE,FALSE))</f>
        <v>0</v>
      </c>
      <c r="M1147" t="b">
        <f>AND(COUNTIF('Master list(no salts, metals)'!M1145,"&lt;=1"),IF(COUNTIF('Master list(no salts, metals)'!$K1145:$Y1145, "#N/A")=14,TRUE,FALSE))</f>
        <v>0</v>
      </c>
      <c r="N1147" t="b">
        <f>AND(COUNTIF('Master list(no salts, metals)'!N1145,"&lt;=1"),IF(COUNTIF('Master list(no salts, metals)'!$K1145:$Y1145, "#N/A")=14,TRUE,FALSE))</f>
        <v>0</v>
      </c>
      <c r="O1147" t="b">
        <f>AND(COUNTIF('Master list(no salts, metals)'!O1145,"&lt;=1"),IF(COUNTIF('Master list(no salts, metals)'!$K1145:$Y1145, "#N/A")=14,TRUE,FALSE))</f>
        <v>0</v>
      </c>
      <c r="P1147" t="b">
        <f>AND(COUNTIF('Master list(no salts, metals)'!P1145,"&lt;=1"),IF(COUNTIF('Master list(no salts, metals)'!$K1145:$Y1145, "#N/A")=14,TRUE,FALSE))</f>
        <v>0</v>
      </c>
      <c r="Q1147" t="b">
        <f>AND(COUNTIF('Master list(no salts, metals)'!Q1145,"&lt;=1"),IF(COUNTIF('Master list(no salts, metals)'!$K1145:$Y1145, "#N/A")=14,TRUE,FALSE))</f>
        <v>0</v>
      </c>
      <c r="R1147" t="b">
        <f>AND(COUNTIF('Master list(no salts, metals)'!R1145,"&lt;=1"),IF(COUNTIF('Master list(no salts, metals)'!$K1145:$Y1145, "#N/A")=14,TRUE,FALSE))</f>
        <v>0</v>
      </c>
      <c r="S1147" t="b">
        <f>AND(COUNTIF('Master list(no salts, metals)'!S1145,"&lt;=1"),IF(COUNTIF('Master list(no salts, metals)'!$K1145:$Y1145, "#N/A")=14,TRUE,FALSE))</f>
        <v>0</v>
      </c>
      <c r="T1147" t="b">
        <f>AND(COUNTIF('Master list(no salts, metals)'!T1145,"&lt;=1"),IF(COUNTIF('Master list(no salts, metals)'!$K1145:$Y1145, "#N/A")=14,TRUE,FALSE))</f>
        <v>0</v>
      </c>
      <c r="U1147" t="b">
        <f>AND(COUNTIF('Master list(no salts, metals)'!U1145,"&lt;=1"),IF(COUNTIF('Master list(no salts, metals)'!$K1145:$Y1145, "#N/A")=14,TRUE,FALSE))</f>
        <v>0</v>
      </c>
      <c r="V1147" t="b">
        <f>AND(COUNTIF('Master list(no salts, metals)'!V1145,"&lt;=1"),IF(COUNTIF('Master list(no salts, metals)'!$K1145:$Y1145, "#N/A")=14,TRUE,FALSE))</f>
        <v>0</v>
      </c>
      <c r="W1147" t="b">
        <f>AND(COUNTIF('Master list(no salts, metals)'!W1145,"&lt;=1"),IF(COUNTIF('Master list(no salts, metals)'!$K1145:$Y1145, "#N/A")=14,TRUE,FALSE))</f>
        <v>1</v>
      </c>
      <c r="X1147" t="b">
        <f>AND(COUNTIF('Master list(no salts, metals)'!X1145,"&lt;=1"),IF(COUNTIF('Master list(no salts, metals)'!$K1145:$Y1145, "#N/A")=14,TRUE,FALSE))</f>
        <v>0</v>
      </c>
      <c r="Y1147" t="b">
        <f>AND(COUNTIF('Master list(no salts, metals)'!Y1145,"&lt;=1"),IF(COUNTIF('Master list(no salts, metals)'!$K1145:$Y1145, "#N/A")=14,TRUE,FALSE))</f>
        <v>0</v>
      </c>
    </row>
    <row r="1148" spans="11:25" x14ac:dyDescent="0.25">
      <c r="K1148" t="b">
        <f>AND(COUNTIF('Master list(no salts, metals)'!K1146,"&lt;=1"),IF(COUNTIF('Master list(no salts, metals)'!$K1146:$Y1146, "#N/A")=14,TRUE,FALSE))</f>
        <v>0</v>
      </c>
      <c r="L1148" t="b">
        <f>AND(COUNTIF('Master list(no salts, metals)'!L1146,"&lt;=1"),IF(COUNTIF('Master list(no salts, metals)'!$K1146:$Y1146, "#N/A")=14,TRUE,FALSE))</f>
        <v>0</v>
      </c>
      <c r="M1148" t="b">
        <f>AND(COUNTIF('Master list(no salts, metals)'!M1146,"&lt;=1"),IF(COUNTIF('Master list(no salts, metals)'!$K1146:$Y1146, "#N/A")=14,TRUE,FALSE))</f>
        <v>0</v>
      </c>
      <c r="N1148" t="b">
        <f>AND(COUNTIF('Master list(no salts, metals)'!N1146,"&lt;=1"),IF(COUNTIF('Master list(no salts, metals)'!$K1146:$Y1146, "#N/A")=14,TRUE,FALSE))</f>
        <v>0</v>
      </c>
      <c r="O1148" t="b">
        <f>AND(COUNTIF('Master list(no salts, metals)'!O1146,"&lt;=1"),IF(COUNTIF('Master list(no salts, metals)'!$K1146:$Y1146, "#N/A")=14,TRUE,FALSE))</f>
        <v>0</v>
      </c>
      <c r="P1148" t="b">
        <f>AND(COUNTIF('Master list(no salts, metals)'!P1146,"&lt;=1"),IF(COUNTIF('Master list(no salts, metals)'!$K1146:$Y1146, "#N/A")=14,TRUE,FALSE))</f>
        <v>0</v>
      </c>
      <c r="Q1148" t="b">
        <f>AND(COUNTIF('Master list(no salts, metals)'!Q1146,"&lt;=1"),IF(COUNTIF('Master list(no salts, metals)'!$K1146:$Y1146, "#N/A")=14,TRUE,FALSE))</f>
        <v>0</v>
      </c>
      <c r="R1148" t="b">
        <f>AND(COUNTIF('Master list(no salts, metals)'!R1146,"&lt;=1"),IF(COUNTIF('Master list(no salts, metals)'!$K1146:$Y1146, "#N/A")=14,TRUE,FALSE))</f>
        <v>0</v>
      </c>
      <c r="S1148" t="b">
        <f>AND(COUNTIF('Master list(no salts, metals)'!S1146,"&lt;=1"),IF(COUNTIF('Master list(no salts, metals)'!$K1146:$Y1146, "#N/A")=14,TRUE,FALSE))</f>
        <v>0</v>
      </c>
      <c r="T1148" t="b">
        <f>AND(COUNTIF('Master list(no salts, metals)'!T1146,"&lt;=1"),IF(COUNTIF('Master list(no salts, metals)'!$K1146:$Y1146, "#N/A")=14,TRUE,FALSE))</f>
        <v>0</v>
      </c>
      <c r="U1148" t="b">
        <f>AND(COUNTIF('Master list(no salts, metals)'!U1146,"&lt;=1"),IF(COUNTIF('Master list(no salts, metals)'!$K1146:$Y1146, "#N/A")=14,TRUE,FALSE))</f>
        <v>0</v>
      </c>
      <c r="V1148" t="b">
        <f>AND(COUNTIF('Master list(no salts, metals)'!V1146,"&lt;=1"),IF(COUNTIF('Master list(no salts, metals)'!$K1146:$Y1146, "#N/A")=14,TRUE,FALSE))</f>
        <v>0</v>
      </c>
      <c r="W1148" t="b">
        <f>AND(COUNTIF('Master list(no salts, metals)'!W1146,"&lt;=1"),IF(COUNTIF('Master list(no salts, metals)'!$K1146:$Y1146, "#N/A")=14,TRUE,FALSE))</f>
        <v>1</v>
      </c>
      <c r="X1148" t="b">
        <f>AND(COUNTIF('Master list(no salts, metals)'!X1146,"&lt;=1"),IF(COUNTIF('Master list(no salts, metals)'!$K1146:$Y1146, "#N/A")=14,TRUE,FALSE))</f>
        <v>0</v>
      </c>
      <c r="Y1148" t="b">
        <f>AND(COUNTIF('Master list(no salts, metals)'!Y1146,"&lt;=1"),IF(COUNTIF('Master list(no salts, metals)'!$K1146:$Y1146, "#N/A")=14,TRUE,FALSE))</f>
        <v>0</v>
      </c>
    </row>
    <row r="1149" spans="11:25" x14ac:dyDescent="0.25">
      <c r="K1149" t="b">
        <f>AND(COUNTIF('Master list(no salts, metals)'!K1147,"&lt;=1"),IF(COUNTIF('Master list(no salts, metals)'!$K1147:$Y1147, "#N/A")=14,TRUE,FALSE))</f>
        <v>0</v>
      </c>
      <c r="L1149" t="b">
        <f>AND(COUNTIF('Master list(no salts, metals)'!L1147,"&lt;=1"),IF(COUNTIF('Master list(no salts, metals)'!$K1147:$Y1147, "#N/A")=14,TRUE,FALSE))</f>
        <v>0</v>
      </c>
      <c r="M1149" t="b">
        <f>AND(COUNTIF('Master list(no salts, metals)'!M1147,"&lt;=1"),IF(COUNTIF('Master list(no salts, metals)'!$K1147:$Y1147, "#N/A")=14,TRUE,FALSE))</f>
        <v>0</v>
      </c>
      <c r="N1149" t="b">
        <f>AND(COUNTIF('Master list(no salts, metals)'!N1147,"&lt;=1"),IF(COUNTIF('Master list(no salts, metals)'!$K1147:$Y1147, "#N/A")=14,TRUE,FALSE))</f>
        <v>0</v>
      </c>
      <c r="O1149" t="b">
        <f>AND(COUNTIF('Master list(no salts, metals)'!O1147,"&lt;=1"),IF(COUNTIF('Master list(no salts, metals)'!$K1147:$Y1147, "#N/A")=14,TRUE,FALSE))</f>
        <v>0</v>
      </c>
      <c r="P1149" t="b">
        <f>AND(COUNTIF('Master list(no salts, metals)'!P1147,"&lt;=1"),IF(COUNTIF('Master list(no salts, metals)'!$K1147:$Y1147, "#N/A")=14,TRUE,FALSE))</f>
        <v>0</v>
      </c>
      <c r="Q1149" t="b">
        <f>AND(COUNTIF('Master list(no salts, metals)'!Q1147,"&lt;=1"),IF(COUNTIF('Master list(no salts, metals)'!$K1147:$Y1147, "#N/A")=14,TRUE,FALSE))</f>
        <v>0</v>
      </c>
      <c r="R1149" t="b">
        <f>AND(COUNTIF('Master list(no salts, metals)'!R1147,"&lt;=1"),IF(COUNTIF('Master list(no salts, metals)'!$K1147:$Y1147, "#N/A")=14,TRUE,FALSE))</f>
        <v>0</v>
      </c>
      <c r="S1149" t="b">
        <f>AND(COUNTIF('Master list(no salts, metals)'!S1147,"&lt;=1"),IF(COUNTIF('Master list(no salts, metals)'!$K1147:$Y1147, "#N/A")=14,TRUE,FALSE))</f>
        <v>0</v>
      </c>
      <c r="T1149" t="b">
        <f>AND(COUNTIF('Master list(no salts, metals)'!T1147,"&lt;=1"),IF(COUNTIF('Master list(no salts, metals)'!$K1147:$Y1147, "#N/A")=14,TRUE,FALSE))</f>
        <v>0</v>
      </c>
      <c r="U1149" t="b">
        <f>AND(COUNTIF('Master list(no salts, metals)'!U1147,"&lt;=1"),IF(COUNTIF('Master list(no salts, metals)'!$K1147:$Y1147, "#N/A")=14,TRUE,FALSE))</f>
        <v>0</v>
      </c>
      <c r="V1149" t="b">
        <f>AND(COUNTIF('Master list(no salts, metals)'!V1147,"&lt;=1"),IF(COUNTIF('Master list(no salts, metals)'!$K1147:$Y1147, "#N/A")=14,TRUE,FALSE))</f>
        <v>0</v>
      </c>
      <c r="W1149" t="b">
        <f>AND(COUNTIF('Master list(no salts, metals)'!W1147,"&lt;=1"),IF(COUNTIF('Master list(no salts, metals)'!$K1147:$Y1147, "#N/A")=14,TRUE,FALSE))</f>
        <v>1</v>
      </c>
      <c r="X1149" t="b">
        <f>AND(COUNTIF('Master list(no salts, metals)'!X1147,"&lt;=1"),IF(COUNTIF('Master list(no salts, metals)'!$K1147:$Y1147, "#N/A")=14,TRUE,FALSE))</f>
        <v>0</v>
      </c>
      <c r="Y1149" t="b">
        <f>AND(COUNTIF('Master list(no salts, metals)'!Y1147,"&lt;=1"),IF(COUNTIF('Master list(no salts, metals)'!$K1147:$Y1147, "#N/A")=14,TRUE,FALSE))</f>
        <v>0</v>
      </c>
    </row>
    <row r="1150" spans="11:25" x14ac:dyDescent="0.25">
      <c r="K1150" t="b">
        <f>AND(COUNTIF('Master list(no salts, metals)'!K1148,"&lt;=1"),IF(COUNTIF('Master list(no salts, metals)'!$K1148:$Y1148, "#N/A")=14,TRUE,FALSE))</f>
        <v>0</v>
      </c>
      <c r="L1150" t="b">
        <f>AND(COUNTIF('Master list(no salts, metals)'!L1148,"&lt;=1"),IF(COUNTIF('Master list(no salts, metals)'!$K1148:$Y1148, "#N/A")=14,TRUE,FALSE))</f>
        <v>0</v>
      </c>
      <c r="M1150" t="b">
        <f>AND(COUNTIF('Master list(no salts, metals)'!M1148,"&lt;=1"),IF(COUNTIF('Master list(no salts, metals)'!$K1148:$Y1148, "#N/A")=14,TRUE,FALSE))</f>
        <v>0</v>
      </c>
      <c r="N1150" t="b">
        <f>AND(COUNTIF('Master list(no salts, metals)'!N1148,"&lt;=1"),IF(COUNTIF('Master list(no salts, metals)'!$K1148:$Y1148, "#N/A")=14,TRUE,FALSE))</f>
        <v>0</v>
      </c>
      <c r="O1150" t="b">
        <f>AND(COUNTIF('Master list(no salts, metals)'!O1148,"&lt;=1"),IF(COUNTIF('Master list(no salts, metals)'!$K1148:$Y1148, "#N/A")=14,TRUE,FALSE))</f>
        <v>0</v>
      </c>
      <c r="P1150" t="b">
        <f>AND(COUNTIF('Master list(no salts, metals)'!P1148,"&lt;=1"),IF(COUNTIF('Master list(no salts, metals)'!$K1148:$Y1148, "#N/A")=14,TRUE,FALSE))</f>
        <v>0</v>
      </c>
      <c r="Q1150" t="b">
        <f>AND(COUNTIF('Master list(no salts, metals)'!Q1148,"&lt;=1"),IF(COUNTIF('Master list(no salts, metals)'!$K1148:$Y1148, "#N/A")=14,TRUE,FALSE))</f>
        <v>0</v>
      </c>
      <c r="R1150" t="b">
        <f>AND(COUNTIF('Master list(no salts, metals)'!R1148,"&lt;=1"),IF(COUNTIF('Master list(no salts, metals)'!$K1148:$Y1148, "#N/A")=14,TRUE,FALSE))</f>
        <v>0</v>
      </c>
      <c r="S1150" t="b">
        <f>AND(COUNTIF('Master list(no salts, metals)'!S1148,"&lt;=1"),IF(COUNTIF('Master list(no salts, metals)'!$K1148:$Y1148, "#N/A")=14,TRUE,FALSE))</f>
        <v>0</v>
      </c>
      <c r="T1150" t="b">
        <f>AND(COUNTIF('Master list(no salts, metals)'!T1148,"&lt;=1"),IF(COUNTIF('Master list(no salts, metals)'!$K1148:$Y1148, "#N/A")=14,TRUE,FALSE))</f>
        <v>0</v>
      </c>
      <c r="U1150" t="b">
        <f>AND(COUNTIF('Master list(no salts, metals)'!U1148,"&lt;=1"),IF(COUNTIF('Master list(no salts, metals)'!$K1148:$Y1148, "#N/A")=14,TRUE,FALSE))</f>
        <v>0</v>
      </c>
      <c r="V1150" t="b">
        <f>AND(COUNTIF('Master list(no salts, metals)'!V1148,"&lt;=1"),IF(COUNTIF('Master list(no salts, metals)'!$K1148:$Y1148, "#N/A")=14,TRUE,FALSE))</f>
        <v>0</v>
      </c>
      <c r="W1150" t="b">
        <f>AND(COUNTIF('Master list(no salts, metals)'!W1148,"&lt;=1"),IF(COUNTIF('Master list(no salts, metals)'!$K1148:$Y1148, "#N/A")=14,TRUE,FALSE))</f>
        <v>0</v>
      </c>
      <c r="X1150" t="b">
        <f>AND(COUNTIF('Master list(no salts, metals)'!X1148,"&lt;=1"),IF(COUNTIF('Master list(no salts, metals)'!$K1148:$Y1148, "#N/A")=14,TRUE,FALSE))</f>
        <v>0</v>
      </c>
      <c r="Y1150" t="b">
        <f>AND(COUNTIF('Master list(no salts, metals)'!Y1148,"&lt;=1"),IF(COUNTIF('Master list(no salts, metals)'!$K1148:$Y1148, "#N/A")=14,TRUE,FALSE))</f>
        <v>0</v>
      </c>
    </row>
    <row r="1151" spans="11:25" x14ac:dyDescent="0.25">
      <c r="K1151" t="b">
        <f>AND(COUNTIF('Master list(no salts, metals)'!K1149,"&lt;=1"),IF(COUNTIF('Master list(no salts, metals)'!$K1149:$Y1149, "#N/A")=14,TRUE,FALSE))</f>
        <v>0</v>
      </c>
      <c r="L1151" t="b">
        <f>AND(COUNTIF('Master list(no salts, metals)'!L1149,"&lt;=1"),IF(COUNTIF('Master list(no salts, metals)'!$K1149:$Y1149, "#N/A")=14,TRUE,FALSE))</f>
        <v>0</v>
      </c>
      <c r="M1151" t="b">
        <f>AND(COUNTIF('Master list(no salts, metals)'!M1149,"&lt;=1"),IF(COUNTIF('Master list(no salts, metals)'!$K1149:$Y1149, "#N/A")=14,TRUE,FALSE))</f>
        <v>0</v>
      </c>
      <c r="N1151" t="b">
        <f>AND(COUNTIF('Master list(no salts, metals)'!N1149,"&lt;=1"),IF(COUNTIF('Master list(no salts, metals)'!$K1149:$Y1149, "#N/A")=14,TRUE,FALSE))</f>
        <v>0</v>
      </c>
      <c r="O1151" t="b">
        <f>AND(COUNTIF('Master list(no salts, metals)'!O1149,"&lt;=1"),IF(COUNTIF('Master list(no salts, metals)'!$K1149:$Y1149, "#N/A")=14,TRUE,FALSE))</f>
        <v>0</v>
      </c>
      <c r="P1151" t="b">
        <f>AND(COUNTIF('Master list(no salts, metals)'!P1149,"&lt;=1"),IF(COUNTIF('Master list(no salts, metals)'!$K1149:$Y1149, "#N/A")=14,TRUE,FALSE))</f>
        <v>0</v>
      </c>
      <c r="Q1151" t="b">
        <f>AND(COUNTIF('Master list(no salts, metals)'!Q1149,"&lt;=1"),IF(COUNTIF('Master list(no salts, metals)'!$K1149:$Y1149, "#N/A")=14,TRUE,FALSE))</f>
        <v>0</v>
      </c>
      <c r="R1151" t="b">
        <f>AND(COUNTIF('Master list(no salts, metals)'!R1149,"&lt;=1"),IF(COUNTIF('Master list(no salts, metals)'!$K1149:$Y1149, "#N/A")=14,TRUE,FALSE))</f>
        <v>0</v>
      </c>
      <c r="S1151" t="b">
        <f>AND(COUNTIF('Master list(no salts, metals)'!S1149,"&lt;=1"),IF(COUNTIF('Master list(no salts, metals)'!$K1149:$Y1149, "#N/A")=14,TRUE,FALSE))</f>
        <v>0</v>
      </c>
      <c r="T1151" t="b">
        <f>AND(COUNTIF('Master list(no salts, metals)'!T1149,"&lt;=1"),IF(COUNTIF('Master list(no salts, metals)'!$K1149:$Y1149, "#N/A")=14,TRUE,FALSE))</f>
        <v>0</v>
      </c>
      <c r="U1151" t="b">
        <f>AND(COUNTIF('Master list(no salts, metals)'!U1149,"&lt;=1"),IF(COUNTIF('Master list(no salts, metals)'!$K1149:$Y1149, "#N/A")=14,TRUE,FALSE))</f>
        <v>0</v>
      </c>
      <c r="V1151" t="b">
        <f>AND(COUNTIF('Master list(no salts, metals)'!V1149,"&lt;=1"),IF(COUNTIF('Master list(no salts, metals)'!$K1149:$Y1149, "#N/A")=14,TRUE,FALSE))</f>
        <v>0</v>
      </c>
      <c r="W1151" t="b">
        <f>AND(COUNTIF('Master list(no salts, metals)'!W1149,"&lt;=1"),IF(COUNTIF('Master list(no salts, metals)'!$K1149:$Y1149, "#N/A")=14,TRUE,FALSE))</f>
        <v>1</v>
      </c>
      <c r="X1151" t="b">
        <f>AND(COUNTIF('Master list(no salts, metals)'!X1149,"&lt;=1"),IF(COUNTIF('Master list(no salts, metals)'!$K1149:$Y1149, "#N/A")=14,TRUE,FALSE))</f>
        <v>0</v>
      </c>
      <c r="Y1151" t="b">
        <f>AND(COUNTIF('Master list(no salts, metals)'!Y1149,"&lt;=1"),IF(COUNTIF('Master list(no salts, metals)'!$K1149:$Y1149, "#N/A")=14,TRUE,FALSE))</f>
        <v>0</v>
      </c>
    </row>
    <row r="1152" spans="11:25" x14ac:dyDescent="0.25">
      <c r="K1152" t="b">
        <f>AND(COUNTIF('Master list(no salts, metals)'!K1150,"&lt;=1"),IF(COUNTIF('Master list(no salts, metals)'!$K1150:$Y1150, "#N/A")=14,TRUE,FALSE))</f>
        <v>0</v>
      </c>
      <c r="L1152" t="b">
        <f>AND(COUNTIF('Master list(no salts, metals)'!L1150,"&lt;=1"),IF(COUNTIF('Master list(no salts, metals)'!$K1150:$Y1150, "#N/A")=14,TRUE,FALSE))</f>
        <v>0</v>
      </c>
      <c r="M1152" t="b">
        <f>AND(COUNTIF('Master list(no salts, metals)'!M1150,"&lt;=1"),IF(COUNTIF('Master list(no salts, metals)'!$K1150:$Y1150, "#N/A")=14,TRUE,FALSE))</f>
        <v>0</v>
      </c>
      <c r="N1152" t="b">
        <f>AND(COUNTIF('Master list(no salts, metals)'!N1150,"&lt;=1"),IF(COUNTIF('Master list(no salts, metals)'!$K1150:$Y1150, "#N/A")=14,TRUE,FALSE))</f>
        <v>0</v>
      </c>
      <c r="O1152" t="b">
        <f>AND(COUNTIF('Master list(no salts, metals)'!O1150,"&lt;=1"),IF(COUNTIF('Master list(no salts, metals)'!$K1150:$Y1150, "#N/A")=14,TRUE,FALSE))</f>
        <v>0</v>
      </c>
      <c r="P1152" t="b">
        <f>AND(COUNTIF('Master list(no salts, metals)'!P1150,"&lt;=1"),IF(COUNTIF('Master list(no salts, metals)'!$K1150:$Y1150, "#N/A")=14,TRUE,FALSE))</f>
        <v>0</v>
      </c>
      <c r="Q1152" t="b">
        <f>AND(COUNTIF('Master list(no salts, metals)'!Q1150,"&lt;=1"),IF(COUNTIF('Master list(no salts, metals)'!$K1150:$Y1150, "#N/A")=14,TRUE,FALSE))</f>
        <v>0</v>
      </c>
      <c r="R1152" t="b">
        <f>AND(COUNTIF('Master list(no salts, metals)'!R1150,"&lt;=1"),IF(COUNTIF('Master list(no salts, metals)'!$K1150:$Y1150, "#N/A")=14,TRUE,FALSE))</f>
        <v>0</v>
      </c>
      <c r="S1152" t="b">
        <f>AND(COUNTIF('Master list(no salts, metals)'!S1150,"&lt;=1"),IF(COUNTIF('Master list(no salts, metals)'!$K1150:$Y1150, "#N/A")=14,TRUE,FALSE))</f>
        <v>0</v>
      </c>
      <c r="T1152" t="b">
        <f>AND(COUNTIF('Master list(no salts, metals)'!T1150,"&lt;=1"),IF(COUNTIF('Master list(no salts, metals)'!$K1150:$Y1150, "#N/A")=14,TRUE,FALSE))</f>
        <v>0</v>
      </c>
      <c r="U1152" t="b">
        <f>AND(COUNTIF('Master list(no salts, metals)'!U1150,"&lt;=1"),IF(COUNTIF('Master list(no salts, metals)'!$K1150:$Y1150, "#N/A")=14,TRUE,FALSE))</f>
        <v>0</v>
      </c>
      <c r="V1152" t="b">
        <f>AND(COUNTIF('Master list(no salts, metals)'!V1150,"&lt;=1"),IF(COUNTIF('Master list(no salts, metals)'!$K1150:$Y1150, "#N/A")=14,TRUE,FALSE))</f>
        <v>0</v>
      </c>
      <c r="W1152" t="b">
        <f>AND(COUNTIF('Master list(no salts, metals)'!W1150,"&lt;=1"),IF(COUNTIF('Master list(no salts, metals)'!$K1150:$Y1150, "#N/A")=14,TRUE,FALSE))</f>
        <v>0</v>
      </c>
      <c r="X1152" t="b">
        <f>AND(COUNTIF('Master list(no salts, metals)'!X1150,"&lt;=1"),IF(COUNTIF('Master list(no salts, metals)'!$K1150:$Y1150, "#N/A")=14,TRUE,FALSE))</f>
        <v>0</v>
      </c>
      <c r="Y1152" t="b">
        <f>AND(COUNTIF('Master list(no salts, metals)'!Y1150,"&lt;=1"),IF(COUNTIF('Master list(no salts, metals)'!$K1150:$Y1150, "#N/A")=14,TRUE,FALSE))</f>
        <v>0</v>
      </c>
    </row>
    <row r="1153" spans="11:25" x14ac:dyDescent="0.25">
      <c r="K1153" t="b">
        <f>AND(COUNTIF('Master list(no salts, metals)'!K1151,"&lt;=1"),IF(COUNTIF('Master list(no salts, metals)'!$K1151:$Y1151, "#N/A")=14,TRUE,FALSE))</f>
        <v>0</v>
      </c>
      <c r="L1153" t="b">
        <f>AND(COUNTIF('Master list(no salts, metals)'!L1151,"&lt;=1"),IF(COUNTIF('Master list(no salts, metals)'!$K1151:$Y1151, "#N/A")=14,TRUE,FALSE))</f>
        <v>0</v>
      </c>
      <c r="M1153" t="b">
        <f>AND(COUNTIF('Master list(no salts, metals)'!M1151,"&lt;=1"),IF(COUNTIF('Master list(no salts, metals)'!$K1151:$Y1151, "#N/A")=14,TRUE,FALSE))</f>
        <v>0</v>
      </c>
      <c r="N1153" t="b">
        <f>AND(COUNTIF('Master list(no salts, metals)'!N1151,"&lt;=1"),IF(COUNTIF('Master list(no salts, metals)'!$K1151:$Y1151, "#N/A")=14,TRUE,FALSE))</f>
        <v>0</v>
      </c>
      <c r="O1153" t="b">
        <f>AND(COUNTIF('Master list(no salts, metals)'!O1151,"&lt;=1"),IF(COUNTIF('Master list(no salts, metals)'!$K1151:$Y1151, "#N/A")=14,TRUE,FALSE))</f>
        <v>0</v>
      </c>
      <c r="P1153" t="b">
        <f>AND(COUNTIF('Master list(no salts, metals)'!P1151,"&lt;=1"),IF(COUNTIF('Master list(no salts, metals)'!$K1151:$Y1151, "#N/A")=14,TRUE,FALSE))</f>
        <v>0</v>
      </c>
      <c r="Q1153" t="b">
        <f>AND(COUNTIF('Master list(no salts, metals)'!Q1151,"&lt;=1"),IF(COUNTIF('Master list(no salts, metals)'!$K1151:$Y1151, "#N/A")=14,TRUE,FALSE))</f>
        <v>0</v>
      </c>
      <c r="R1153" t="b">
        <f>AND(COUNTIF('Master list(no salts, metals)'!R1151,"&lt;=1"),IF(COUNTIF('Master list(no salts, metals)'!$K1151:$Y1151, "#N/A")=14,TRUE,FALSE))</f>
        <v>0</v>
      </c>
      <c r="S1153" t="b">
        <f>AND(COUNTIF('Master list(no salts, metals)'!S1151,"&lt;=1"),IF(COUNTIF('Master list(no salts, metals)'!$K1151:$Y1151, "#N/A")=14,TRUE,FALSE))</f>
        <v>0</v>
      </c>
      <c r="T1153" t="b">
        <f>AND(COUNTIF('Master list(no salts, metals)'!T1151,"&lt;=1"),IF(COUNTIF('Master list(no salts, metals)'!$K1151:$Y1151, "#N/A")=14,TRUE,FALSE))</f>
        <v>0</v>
      </c>
      <c r="U1153" t="b">
        <f>AND(COUNTIF('Master list(no salts, metals)'!U1151,"&lt;=1"),IF(COUNTIF('Master list(no salts, metals)'!$K1151:$Y1151, "#N/A")=14,TRUE,FALSE))</f>
        <v>0</v>
      </c>
      <c r="V1153" t="b">
        <f>AND(COUNTIF('Master list(no salts, metals)'!V1151,"&lt;=1"),IF(COUNTIF('Master list(no salts, metals)'!$K1151:$Y1151, "#N/A")=14,TRUE,FALSE))</f>
        <v>0</v>
      </c>
      <c r="W1153" t="b">
        <f>AND(COUNTIF('Master list(no salts, metals)'!W1151,"&lt;=1"),IF(COUNTIF('Master list(no salts, metals)'!$K1151:$Y1151, "#N/A")=14,TRUE,FALSE))</f>
        <v>0</v>
      </c>
      <c r="X1153" t="b">
        <f>AND(COUNTIF('Master list(no salts, metals)'!X1151,"&lt;=1"),IF(COUNTIF('Master list(no salts, metals)'!$K1151:$Y1151, "#N/A")=14,TRUE,FALSE))</f>
        <v>0</v>
      </c>
      <c r="Y1153" t="b">
        <f>AND(COUNTIF('Master list(no salts, metals)'!Y1151,"&lt;=1"),IF(COUNTIF('Master list(no salts, metals)'!$K1151:$Y1151, "#N/A")=14,TRUE,FALSE))</f>
        <v>0</v>
      </c>
    </row>
    <row r="1154" spans="11:25" x14ac:dyDescent="0.25">
      <c r="K1154" t="b">
        <f>AND(COUNTIF('Master list(no salts, metals)'!K1152,"&lt;=1"),IF(COUNTIF('Master list(no salts, metals)'!$K1152:$Y1152, "#N/A")=14,TRUE,FALSE))</f>
        <v>0</v>
      </c>
      <c r="L1154" t="b">
        <f>AND(COUNTIF('Master list(no salts, metals)'!L1152,"&lt;=1"),IF(COUNTIF('Master list(no salts, metals)'!$K1152:$Y1152, "#N/A")=14,TRUE,FALSE))</f>
        <v>0</v>
      </c>
      <c r="M1154" t="b">
        <f>AND(COUNTIF('Master list(no salts, metals)'!M1152,"&lt;=1"),IF(COUNTIF('Master list(no salts, metals)'!$K1152:$Y1152, "#N/A")=14,TRUE,FALSE))</f>
        <v>0</v>
      </c>
      <c r="N1154" t="b">
        <f>AND(COUNTIF('Master list(no salts, metals)'!N1152,"&lt;=1"),IF(COUNTIF('Master list(no salts, metals)'!$K1152:$Y1152, "#N/A")=14,TRUE,FALSE))</f>
        <v>0</v>
      </c>
      <c r="O1154" t="b">
        <f>AND(COUNTIF('Master list(no salts, metals)'!O1152,"&lt;=1"),IF(COUNTIF('Master list(no salts, metals)'!$K1152:$Y1152, "#N/A")=14,TRUE,FALSE))</f>
        <v>0</v>
      </c>
      <c r="P1154" t="b">
        <f>AND(COUNTIF('Master list(no salts, metals)'!P1152,"&lt;=1"),IF(COUNTIF('Master list(no salts, metals)'!$K1152:$Y1152, "#N/A")=14,TRUE,FALSE))</f>
        <v>0</v>
      </c>
      <c r="Q1154" t="b">
        <f>AND(COUNTIF('Master list(no salts, metals)'!Q1152,"&lt;=1"),IF(COUNTIF('Master list(no salts, metals)'!$K1152:$Y1152, "#N/A")=14,TRUE,FALSE))</f>
        <v>0</v>
      </c>
      <c r="R1154" t="b">
        <f>AND(COUNTIF('Master list(no salts, metals)'!R1152,"&lt;=1"),IF(COUNTIF('Master list(no salts, metals)'!$K1152:$Y1152, "#N/A")=14,TRUE,FALSE))</f>
        <v>0</v>
      </c>
      <c r="S1154" t="b">
        <f>AND(COUNTIF('Master list(no salts, metals)'!S1152,"&lt;=1"),IF(COUNTIF('Master list(no salts, metals)'!$K1152:$Y1152, "#N/A")=14,TRUE,FALSE))</f>
        <v>0</v>
      </c>
      <c r="T1154" t="b">
        <f>AND(COUNTIF('Master list(no salts, metals)'!T1152,"&lt;=1"),IF(COUNTIF('Master list(no salts, metals)'!$K1152:$Y1152, "#N/A")=14,TRUE,FALSE))</f>
        <v>0</v>
      </c>
      <c r="U1154" t="b">
        <f>AND(COUNTIF('Master list(no salts, metals)'!U1152,"&lt;=1"),IF(COUNTIF('Master list(no salts, metals)'!$K1152:$Y1152, "#N/A")=14,TRUE,FALSE))</f>
        <v>0</v>
      </c>
      <c r="V1154" t="b">
        <f>AND(COUNTIF('Master list(no salts, metals)'!V1152,"&lt;=1"),IF(COUNTIF('Master list(no salts, metals)'!$K1152:$Y1152, "#N/A")=14,TRUE,FALSE))</f>
        <v>0</v>
      </c>
      <c r="W1154" t="b">
        <f>AND(COUNTIF('Master list(no salts, metals)'!W1152,"&lt;=1"),IF(COUNTIF('Master list(no salts, metals)'!$K1152:$Y1152, "#N/A")=14,TRUE,FALSE))</f>
        <v>0</v>
      </c>
      <c r="X1154" t="b">
        <f>AND(COUNTIF('Master list(no salts, metals)'!X1152,"&lt;=1"),IF(COUNTIF('Master list(no salts, metals)'!$K1152:$Y1152, "#N/A")=14,TRUE,FALSE))</f>
        <v>0</v>
      </c>
      <c r="Y1154" t="b">
        <f>AND(COUNTIF('Master list(no salts, metals)'!Y1152,"&lt;=1"),IF(COUNTIF('Master list(no salts, metals)'!$K1152:$Y1152, "#N/A")=14,TRUE,FALSE))</f>
        <v>0</v>
      </c>
    </row>
    <row r="1155" spans="11:25" x14ac:dyDescent="0.25">
      <c r="K1155" t="b">
        <f>AND(COUNTIF('Master list(no salts, metals)'!K1153,"&lt;=1"),IF(COUNTIF('Master list(no salts, metals)'!$K1153:$Y1153, "#N/A")=14,TRUE,FALSE))</f>
        <v>0</v>
      </c>
      <c r="L1155" t="b">
        <f>AND(COUNTIF('Master list(no salts, metals)'!L1153,"&lt;=1"),IF(COUNTIF('Master list(no salts, metals)'!$K1153:$Y1153, "#N/A")=14,TRUE,FALSE))</f>
        <v>0</v>
      </c>
      <c r="M1155" t="b">
        <f>AND(COUNTIF('Master list(no salts, metals)'!M1153,"&lt;=1"),IF(COUNTIF('Master list(no salts, metals)'!$K1153:$Y1153, "#N/A")=14,TRUE,FALSE))</f>
        <v>0</v>
      </c>
      <c r="N1155" t="b">
        <f>AND(COUNTIF('Master list(no salts, metals)'!N1153,"&lt;=1"),IF(COUNTIF('Master list(no salts, metals)'!$K1153:$Y1153, "#N/A")=14,TRUE,FALSE))</f>
        <v>0</v>
      </c>
      <c r="O1155" t="b">
        <f>AND(COUNTIF('Master list(no salts, metals)'!O1153,"&lt;=1"),IF(COUNTIF('Master list(no salts, metals)'!$K1153:$Y1153, "#N/A")=14,TRUE,FALSE))</f>
        <v>0</v>
      </c>
      <c r="P1155" t="b">
        <f>AND(COUNTIF('Master list(no salts, metals)'!P1153,"&lt;=1"),IF(COUNTIF('Master list(no salts, metals)'!$K1153:$Y1153, "#N/A")=14,TRUE,FALSE))</f>
        <v>0</v>
      </c>
      <c r="Q1155" t="b">
        <f>AND(COUNTIF('Master list(no salts, metals)'!Q1153,"&lt;=1"),IF(COUNTIF('Master list(no salts, metals)'!$K1153:$Y1153, "#N/A")=14,TRUE,FALSE))</f>
        <v>0</v>
      </c>
      <c r="R1155" t="b">
        <f>AND(COUNTIF('Master list(no salts, metals)'!R1153,"&lt;=1"),IF(COUNTIF('Master list(no salts, metals)'!$K1153:$Y1153, "#N/A")=14,TRUE,FALSE))</f>
        <v>0</v>
      </c>
      <c r="S1155" t="b">
        <f>AND(COUNTIF('Master list(no salts, metals)'!S1153,"&lt;=1"),IF(COUNTIF('Master list(no salts, metals)'!$K1153:$Y1153, "#N/A")=14,TRUE,FALSE))</f>
        <v>0</v>
      </c>
      <c r="T1155" t="b">
        <f>AND(COUNTIF('Master list(no salts, metals)'!T1153,"&lt;=1"),IF(COUNTIF('Master list(no salts, metals)'!$K1153:$Y1153, "#N/A")=14,TRUE,FALSE))</f>
        <v>0</v>
      </c>
      <c r="U1155" t="b">
        <f>AND(COUNTIF('Master list(no salts, metals)'!U1153,"&lt;=1"),IF(COUNTIF('Master list(no salts, metals)'!$K1153:$Y1153, "#N/A")=14,TRUE,FALSE))</f>
        <v>0</v>
      </c>
      <c r="V1155" t="b">
        <f>AND(COUNTIF('Master list(no salts, metals)'!V1153,"&lt;=1"),IF(COUNTIF('Master list(no salts, metals)'!$K1153:$Y1153, "#N/A")=14,TRUE,FALSE))</f>
        <v>0</v>
      </c>
      <c r="W1155" t="b">
        <f>AND(COUNTIF('Master list(no salts, metals)'!W1153,"&lt;=1"),IF(COUNTIF('Master list(no salts, metals)'!$K1153:$Y1153, "#N/A")=14,TRUE,FALSE))</f>
        <v>1</v>
      </c>
      <c r="X1155" t="b">
        <f>AND(COUNTIF('Master list(no salts, metals)'!X1153,"&lt;=1"),IF(COUNTIF('Master list(no salts, metals)'!$K1153:$Y1153, "#N/A")=14,TRUE,FALSE))</f>
        <v>0</v>
      </c>
      <c r="Y1155" t="b">
        <f>AND(COUNTIF('Master list(no salts, metals)'!Y1153,"&lt;=1"),IF(COUNTIF('Master list(no salts, metals)'!$K1153:$Y1153, "#N/A")=14,TRUE,FALSE))</f>
        <v>0</v>
      </c>
    </row>
    <row r="1156" spans="11:25" x14ac:dyDescent="0.25">
      <c r="K1156" t="b">
        <f>AND(COUNTIF('Master list(no salts, metals)'!K1154,"&lt;=1"),IF(COUNTIF('Master list(no salts, metals)'!$K1154:$Y1154, "#N/A")=14,TRUE,FALSE))</f>
        <v>0</v>
      </c>
      <c r="L1156" t="b">
        <f>AND(COUNTIF('Master list(no salts, metals)'!L1154,"&lt;=1"),IF(COUNTIF('Master list(no salts, metals)'!$K1154:$Y1154, "#N/A")=14,TRUE,FALSE))</f>
        <v>0</v>
      </c>
      <c r="M1156" t="b">
        <f>AND(COUNTIF('Master list(no salts, metals)'!M1154,"&lt;=1"),IF(COUNTIF('Master list(no salts, metals)'!$K1154:$Y1154, "#N/A")=14,TRUE,FALSE))</f>
        <v>0</v>
      </c>
      <c r="N1156" t="b">
        <f>AND(COUNTIF('Master list(no salts, metals)'!N1154,"&lt;=1"),IF(COUNTIF('Master list(no salts, metals)'!$K1154:$Y1154, "#N/A")=14,TRUE,FALSE))</f>
        <v>0</v>
      </c>
      <c r="O1156" t="b">
        <f>AND(COUNTIF('Master list(no salts, metals)'!O1154,"&lt;=1"),IF(COUNTIF('Master list(no salts, metals)'!$K1154:$Y1154, "#N/A")=14,TRUE,FALSE))</f>
        <v>0</v>
      </c>
      <c r="P1156" t="b">
        <f>AND(COUNTIF('Master list(no salts, metals)'!P1154,"&lt;=1"),IF(COUNTIF('Master list(no salts, metals)'!$K1154:$Y1154, "#N/A")=14,TRUE,FALSE))</f>
        <v>0</v>
      </c>
      <c r="Q1156" t="b">
        <f>AND(COUNTIF('Master list(no salts, metals)'!Q1154,"&lt;=1"),IF(COUNTIF('Master list(no salts, metals)'!$K1154:$Y1154, "#N/A")=14,TRUE,FALSE))</f>
        <v>0</v>
      </c>
      <c r="R1156" t="b">
        <f>AND(COUNTIF('Master list(no salts, metals)'!R1154,"&lt;=1"),IF(COUNTIF('Master list(no salts, metals)'!$K1154:$Y1154, "#N/A")=14,TRUE,FALSE))</f>
        <v>0</v>
      </c>
      <c r="S1156" t="b">
        <f>AND(COUNTIF('Master list(no salts, metals)'!S1154,"&lt;=1"),IF(COUNTIF('Master list(no salts, metals)'!$K1154:$Y1154, "#N/A")=14,TRUE,FALSE))</f>
        <v>0</v>
      </c>
      <c r="T1156" t="b">
        <f>AND(COUNTIF('Master list(no salts, metals)'!T1154,"&lt;=1"),IF(COUNTIF('Master list(no salts, metals)'!$K1154:$Y1154, "#N/A")=14,TRUE,FALSE))</f>
        <v>1</v>
      </c>
      <c r="U1156" t="b">
        <f>AND(COUNTIF('Master list(no salts, metals)'!U1154,"&lt;=1"),IF(COUNTIF('Master list(no salts, metals)'!$K1154:$Y1154, "#N/A")=14,TRUE,FALSE))</f>
        <v>0</v>
      </c>
      <c r="V1156" t="b">
        <f>AND(COUNTIF('Master list(no salts, metals)'!V1154,"&lt;=1"),IF(COUNTIF('Master list(no salts, metals)'!$K1154:$Y1154, "#N/A")=14,TRUE,FALSE))</f>
        <v>0</v>
      </c>
      <c r="W1156" t="b">
        <f>AND(COUNTIF('Master list(no salts, metals)'!W1154,"&lt;=1"),IF(COUNTIF('Master list(no salts, metals)'!$K1154:$Y1154, "#N/A")=14,TRUE,FALSE))</f>
        <v>0</v>
      </c>
      <c r="X1156" t="b">
        <f>AND(COUNTIF('Master list(no salts, metals)'!X1154,"&lt;=1"),IF(COUNTIF('Master list(no salts, metals)'!$K1154:$Y1154, "#N/A")=14,TRUE,FALSE))</f>
        <v>0</v>
      </c>
      <c r="Y1156" t="b">
        <f>AND(COUNTIF('Master list(no salts, metals)'!Y1154,"&lt;=1"),IF(COUNTIF('Master list(no salts, metals)'!$K1154:$Y1154, "#N/A")=14,TRUE,FALSE))</f>
        <v>0</v>
      </c>
    </row>
    <row r="1157" spans="11:25" x14ac:dyDescent="0.25">
      <c r="K1157" t="b">
        <f>AND(COUNTIF('Master list(no salts, metals)'!K1155,"&lt;=1"),IF(COUNTIF('Master list(no salts, metals)'!$K1155:$Y1155, "#N/A")=14,TRUE,FALSE))</f>
        <v>0</v>
      </c>
      <c r="L1157" t="b">
        <f>AND(COUNTIF('Master list(no salts, metals)'!L1155,"&lt;=1"),IF(COUNTIF('Master list(no salts, metals)'!$K1155:$Y1155, "#N/A")=14,TRUE,FALSE))</f>
        <v>0</v>
      </c>
      <c r="M1157" t="b">
        <f>AND(COUNTIF('Master list(no salts, metals)'!M1155,"&lt;=1"),IF(COUNTIF('Master list(no salts, metals)'!$K1155:$Y1155, "#N/A")=14,TRUE,FALSE))</f>
        <v>0</v>
      </c>
      <c r="N1157" t="b">
        <f>AND(COUNTIF('Master list(no salts, metals)'!N1155,"&lt;=1"),IF(COUNTIF('Master list(no salts, metals)'!$K1155:$Y1155, "#N/A")=14,TRUE,FALSE))</f>
        <v>0</v>
      </c>
      <c r="O1157" t="b">
        <f>AND(COUNTIF('Master list(no salts, metals)'!O1155,"&lt;=1"),IF(COUNTIF('Master list(no salts, metals)'!$K1155:$Y1155, "#N/A")=14,TRUE,FALSE))</f>
        <v>0</v>
      </c>
      <c r="P1157" t="b">
        <f>AND(COUNTIF('Master list(no salts, metals)'!P1155,"&lt;=1"),IF(COUNTIF('Master list(no salts, metals)'!$K1155:$Y1155, "#N/A")=14,TRUE,FALSE))</f>
        <v>0</v>
      </c>
      <c r="Q1157" t="b">
        <f>AND(COUNTIF('Master list(no salts, metals)'!Q1155,"&lt;=1"),IF(COUNTIF('Master list(no salts, metals)'!$K1155:$Y1155, "#N/A")=14,TRUE,FALSE))</f>
        <v>0</v>
      </c>
      <c r="R1157" t="b">
        <f>AND(COUNTIF('Master list(no salts, metals)'!R1155,"&lt;=1"),IF(COUNTIF('Master list(no salts, metals)'!$K1155:$Y1155, "#N/A")=14,TRUE,FALSE))</f>
        <v>0</v>
      </c>
      <c r="S1157" t="b">
        <f>AND(COUNTIF('Master list(no salts, metals)'!S1155,"&lt;=1"),IF(COUNTIF('Master list(no salts, metals)'!$K1155:$Y1155, "#N/A")=14,TRUE,FALSE))</f>
        <v>0</v>
      </c>
      <c r="T1157" t="b">
        <f>AND(COUNTIF('Master list(no salts, metals)'!T1155,"&lt;=1"),IF(COUNTIF('Master list(no salts, metals)'!$K1155:$Y1155, "#N/A")=14,TRUE,FALSE))</f>
        <v>0</v>
      </c>
      <c r="U1157" t="b">
        <f>AND(COUNTIF('Master list(no salts, metals)'!U1155,"&lt;=1"),IF(COUNTIF('Master list(no salts, metals)'!$K1155:$Y1155, "#N/A")=14,TRUE,FALSE))</f>
        <v>0</v>
      </c>
      <c r="V1157" t="b">
        <f>AND(COUNTIF('Master list(no salts, metals)'!V1155,"&lt;=1"),IF(COUNTIF('Master list(no salts, metals)'!$K1155:$Y1155, "#N/A")=14,TRUE,FALSE))</f>
        <v>0</v>
      </c>
      <c r="W1157" t="b">
        <f>AND(COUNTIF('Master list(no salts, metals)'!W1155,"&lt;=1"),IF(COUNTIF('Master list(no salts, metals)'!$K1155:$Y1155, "#N/A")=14,TRUE,FALSE))</f>
        <v>1</v>
      </c>
      <c r="X1157" t="b">
        <f>AND(COUNTIF('Master list(no salts, metals)'!X1155,"&lt;=1"),IF(COUNTIF('Master list(no salts, metals)'!$K1155:$Y1155, "#N/A")=14,TRUE,FALSE))</f>
        <v>0</v>
      </c>
      <c r="Y1157" t="b">
        <f>AND(COUNTIF('Master list(no salts, metals)'!Y1155,"&lt;=1"),IF(COUNTIF('Master list(no salts, metals)'!$K1155:$Y1155, "#N/A")=14,TRUE,FALSE))</f>
        <v>0</v>
      </c>
    </row>
    <row r="1158" spans="11:25" x14ac:dyDescent="0.25">
      <c r="K1158" t="b">
        <f>AND(COUNTIF('Master list(no salts, metals)'!K1156,"&lt;=1"),IF(COUNTIF('Master list(no salts, metals)'!$K1156:$Y1156, "#N/A")=14,TRUE,FALSE))</f>
        <v>0</v>
      </c>
      <c r="L1158" t="b">
        <f>AND(COUNTIF('Master list(no salts, metals)'!L1156,"&lt;=1"),IF(COUNTIF('Master list(no salts, metals)'!$K1156:$Y1156, "#N/A")=14,TRUE,FALSE))</f>
        <v>0</v>
      </c>
      <c r="M1158" t="b">
        <f>AND(COUNTIF('Master list(no salts, metals)'!M1156,"&lt;=1"),IF(COUNTIF('Master list(no salts, metals)'!$K1156:$Y1156, "#N/A")=14,TRUE,FALSE))</f>
        <v>0</v>
      </c>
      <c r="N1158" t="b">
        <f>AND(COUNTIF('Master list(no salts, metals)'!N1156,"&lt;=1"),IF(COUNTIF('Master list(no salts, metals)'!$K1156:$Y1156, "#N/A")=14,TRUE,FALSE))</f>
        <v>0</v>
      </c>
      <c r="O1158" t="b">
        <f>AND(COUNTIF('Master list(no salts, metals)'!O1156,"&lt;=1"),IF(COUNTIF('Master list(no salts, metals)'!$K1156:$Y1156, "#N/A")=14,TRUE,FALSE))</f>
        <v>0</v>
      </c>
      <c r="P1158" t="b">
        <f>AND(COUNTIF('Master list(no salts, metals)'!P1156,"&lt;=1"),IF(COUNTIF('Master list(no salts, metals)'!$K1156:$Y1156, "#N/A")=14,TRUE,FALSE))</f>
        <v>0</v>
      </c>
      <c r="Q1158" t="b">
        <f>AND(COUNTIF('Master list(no salts, metals)'!Q1156,"&lt;=1"),IF(COUNTIF('Master list(no salts, metals)'!$K1156:$Y1156, "#N/A")=14,TRUE,FALSE))</f>
        <v>0</v>
      </c>
      <c r="R1158" t="b">
        <f>AND(COUNTIF('Master list(no salts, metals)'!R1156,"&lt;=1"),IF(COUNTIF('Master list(no salts, metals)'!$K1156:$Y1156, "#N/A")=14,TRUE,FALSE))</f>
        <v>0</v>
      </c>
      <c r="S1158" t="b">
        <f>AND(COUNTIF('Master list(no salts, metals)'!S1156,"&lt;=1"),IF(COUNTIF('Master list(no salts, metals)'!$K1156:$Y1156, "#N/A")=14,TRUE,FALSE))</f>
        <v>0</v>
      </c>
      <c r="T1158" t="b">
        <f>AND(COUNTIF('Master list(no salts, metals)'!T1156,"&lt;=1"),IF(COUNTIF('Master list(no salts, metals)'!$K1156:$Y1156, "#N/A")=14,TRUE,FALSE))</f>
        <v>0</v>
      </c>
      <c r="U1158" t="b">
        <f>AND(COUNTIF('Master list(no salts, metals)'!U1156,"&lt;=1"),IF(COUNTIF('Master list(no salts, metals)'!$K1156:$Y1156, "#N/A")=14,TRUE,FALSE))</f>
        <v>0</v>
      </c>
      <c r="V1158" t="b">
        <f>AND(COUNTIF('Master list(no salts, metals)'!V1156,"&lt;=1"),IF(COUNTIF('Master list(no salts, metals)'!$K1156:$Y1156, "#N/A")=14,TRUE,FALSE))</f>
        <v>0</v>
      </c>
      <c r="W1158" t="b">
        <f>AND(COUNTIF('Master list(no salts, metals)'!W1156,"&lt;=1"),IF(COUNTIF('Master list(no salts, metals)'!$K1156:$Y1156, "#N/A")=14,TRUE,FALSE))</f>
        <v>1</v>
      </c>
      <c r="X1158" t="b">
        <f>AND(COUNTIF('Master list(no salts, metals)'!X1156,"&lt;=1"),IF(COUNTIF('Master list(no salts, metals)'!$K1156:$Y1156, "#N/A")=14,TRUE,FALSE))</f>
        <v>0</v>
      </c>
      <c r="Y1158" t="b">
        <f>AND(COUNTIF('Master list(no salts, metals)'!Y1156,"&lt;=1"),IF(COUNTIF('Master list(no salts, metals)'!$K1156:$Y1156, "#N/A")=14,TRUE,FALSE))</f>
        <v>0</v>
      </c>
    </row>
    <row r="1159" spans="11:25" x14ac:dyDescent="0.25">
      <c r="K1159" t="b">
        <f>AND(COUNTIF('Master list(no salts, metals)'!K1157,"&lt;=1"),IF(COUNTIF('Master list(no salts, metals)'!$K1157:$Y1157, "#N/A")=14,TRUE,FALSE))</f>
        <v>0</v>
      </c>
      <c r="L1159" t="b">
        <f>AND(COUNTIF('Master list(no salts, metals)'!L1157,"&lt;=1"),IF(COUNTIF('Master list(no salts, metals)'!$K1157:$Y1157, "#N/A")=14,TRUE,FALSE))</f>
        <v>0</v>
      </c>
      <c r="M1159" t="b">
        <f>AND(COUNTIF('Master list(no salts, metals)'!M1157,"&lt;=1"),IF(COUNTIF('Master list(no salts, metals)'!$K1157:$Y1157, "#N/A")=14,TRUE,FALSE))</f>
        <v>0</v>
      </c>
      <c r="N1159" t="b">
        <f>AND(COUNTIF('Master list(no salts, metals)'!N1157,"&lt;=1"),IF(COUNTIF('Master list(no salts, metals)'!$K1157:$Y1157, "#N/A")=14,TRUE,FALSE))</f>
        <v>0</v>
      </c>
      <c r="O1159" t="b">
        <f>AND(COUNTIF('Master list(no salts, metals)'!O1157,"&lt;=1"),IF(COUNTIF('Master list(no salts, metals)'!$K1157:$Y1157, "#N/A")=14,TRUE,FALSE))</f>
        <v>0</v>
      </c>
      <c r="P1159" t="b">
        <f>AND(COUNTIF('Master list(no salts, metals)'!P1157,"&lt;=1"),IF(COUNTIF('Master list(no salts, metals)'!$K1157:$Y1157, "#N/A")=14,TRUE,FALSE))</f>
        <v>0</v>
      </c>
      <c r="Q1159" t="b">
        <f>AND(COUNTIF('Master list(no salts, metals)'!Q1157,"&lt;=1"),IF(COUNTIF('Master list(no salts, metals)'!$K1157:$Y1157, "#N/A")=14,TRUE,FALSE))</f>
        <v>0</v>
      </c>
      <c r="R1159" t="b">
        <f>AND(COUNTIF('Master list(no salts, metals)'!R1157,"&lt;=1"),IF(COUNTIF('Master list(no salts, metals)'!$K1157:$Y1157, "#N/A")=14,TRUE,FALSE))</f>
        <v>0</v>
      </c>
      <c r="S1159" t="b">
        <f>AND(COUNTIF('Master list(no salts, metals)'!S1157,"&lt;=1"),IF(COUNTIF('Master list(no salts, metals)'!$K1157:$Y1157, "#N/A")=14,TRUE,FALSE))</f>
        <v>0</v>
      </c>
      <c r="T1159" t="b">
        <f>AND(COUNTIF('Master list(no salts, metals)'!T1157,"&lt;=1"),IF(COUNTIF('Master list(no salts, metals)'!$K1157:$Y1157, "#N/A")=14,TRUE,FALSE))</f>
        <v>0</v>
      </c>
      <c r="U1159" t="b">
        <f>AND(COUNTIF('Master list(no salts, metals)'!U1157,"&lt;=1"),IF(COUNTIF('Master list(no salts, metals)'!$K1157:$Y1157, "#N/A")=14,TRUE,FALSE))</f>
        <v>0</v>
      </c>
      <c r="V1159" t="b">
        <f>AND(COUNTIF('Master list(no salts, metals)'!V1157,"&lt;=1"),IF(COUNTIF('Master list(no salts, metals)'!$K1157:$Y1157, "#N/A")=14,TRUE,FALSE))</f>
        <v>0</v>
      </c>
      <c r="W1159" t="b">
        <f>AND(COUNTIF('Master list(no salts, metals)'!W1157,"&lt;=1"),IF(COUNTIF('Master list(no salts, metals)'!$K1157:$Y1157, "#N/A")=14,TRUE,FALSE))</f>
        <v>1</v>
      </c>
      <c r="X1159" t="b">
        <f>AND(COUNTIF('Master list(no salts, metals)'!X1157,"&lt;=1"),IF(COUNTIF('Master list(no salts, metals)'!$K1157:$Y1157, "#N/A")=14,TRUE,FALSE))</f>
        <v>0</v>
      </c>
      <c r="Y1159" t="b">
        <f>AND(COUNTIF('Master list(no salts, metals)'!Y1157,"&lt;=1"),IF(COUNTIF('Master list(no salts, metals)'!$K1157:$Y1157, "#N/A")=14,TRUE,FALSE))</f>
        <v>0</v>
      </c>
    </row>
    <row r="1160" spans="11:25" x14ac:dyDescent="0.25">
      <c r="K1160" t="b">
        <f>AND(COUNTIF('Master list(no salts, metals)'!K1158,"&lt;=1"),IF(COUNTIF('Master list(no salts, metals)'!$K1158:$Y1158, "#N/A")=14,TRUE,FALSE))</f>
        <v>0</v>
      </c>
      <c r="L1160" t="b">
        <f>AND(COUNTIF('Master list(no salts, metals)'!L1158,"&lt;=1"),IF(COUNTIF('Master list(no salts, metals)'!$K1158:$Y1158, "#N/A")=14,TRUE,FALSE))</f>
        <v>0</v>
      </c>
      <c r="M1160" t="b">
        <f>AND(COUNTIF('Master list(no salts, metals)'!M1158,"&lt;=1"),IF(COUNTIF('Master list(no salts, metals)'!$K1158:$Y1158, "#N/A")=14,TRUE,FALSE))</f>
        <v>0</v>
      </c>
      <c r="N1160" t="b">
        <f>AND(COUNTIF('Master list(no salts, metals)'!N1158,"&lt;=1"),IF(COUNTIF('Master list(no salts, metals)'!$K1158:$Y1158, "#N/A")=14,TRUE,FALSE))</f>
        <v>0</v>
      </c>
      <c r="O1160" t="b">
        <f>AND(COUNTIF('Master list(no salts, metals)'!O1158,"&lt;=1"),IF(COUNTIF('Master list(no salts, metals)'!$K1158:$Y1158, "#N/A")=14,TRUE,FALSE))</f>
        <v>0</v>
      </c>
      <c r="P1160" t="b">
        <f>AND(COUNTIF('Master list(no salts, metals)'!P1158,"&lt;=1"),IF(COUNTIF('Master list(no salts, metals)'!$K1158:$Y1158, "#N/A")=14,TRUE,FALSE))</f>
        <v>0</v>
      </c>
      <c r="Q1160" t="b">
        <f>AND(COUNTIF('Master list(no salts, metals)'!Q1158,"&lt;=1"),IF(COUNTIF('Master list(no salts, metals)'!$K1158:$Y1158, "#N/A")=14,TRUE,FALSE))</f>
        <v>0</v>
      </c>
      <c r="R1160" t="b">
        <f>AND(COUNTIF('Master list(no salts, metals)'!R1158,"&lt;=1"),IF(COUNTIF('Master list(no salts, metals)'!$K1158:$Y1158, "#N/A")=14,TRUE,FALSE))</f>
        <v>0</v>
      </c>
      <c r="S1160" t="b">
        <f>AND(COUNTIF('Master list(no salts, metals)'!S1158,"&lt;=1"),IF(COUNTIF('Master list(no salts, metals)'!$K1158:$Y1158, "#N/A")=14,TRUE,FALSE))</f>
        <v>0</v>
      </c>
      <c r="T1160" t="b">
        <f>AND(COUNTIF('Master list(no salts, metals)'!T1158,"&lt;=1"),IF(COUNTIF('Master list(no salts, metals)'!$K1158:$Y1158, "#N/A")=14,TRUE,FALSE))</f>
        <v>0</v>
      </c>
      <c r="U1160" t="b">
        <f>AND(COUNTIF('Master list(no salts, metals)'!U1158,"&lt;=1"),IF(COUNTIF('Master list(no salts, metals)'!$K1158:$Y1158, "#N/A")=14,TRUE,FALSE))</f>
        <v>0</v>
      </c>
      <c r="V1160" t="b">
        <f>AND(COUNTIF('Master list(no salts, metals)'!V1158,"&lt;=1"),IF(COUNTIF('Master list(no salts, metals)'!$K1158:$Y1158, "#N/A")=14,TRUE,FALSE))</f>
        <v>0</v>
      </c>
      <c r="W1160" t="b">
        <f>AND(COUNTIF('Master list(no salts, metals)'!W1158,"&lt;=1"),IF(COUNTIF('Master list(no salts, metals)'!$K1158:$Y1158, "#N/A")=14,TRUE,FALSE))</f>
        <v>0</v>
      </c>
      <c r="X1160" t="b">
        <f>AND(COUNTIF('Master list(no salts, metals)'!X1158,"&lt;=1"),IF(COUNTIF('Master list(no salts, metals)'!$K1158:$Y1158, "#N/A")=14,TRUE,FALSE))</f>
        <v>0</v>
      </c>
      <c r="Y1160" t="b">
        <f>AND(COUNTIF('Master list(no salts, metals)'!Y1158,"&lt;=1"),IF(COUNTIF('Master list(no salts, metals)'!$K1158:$Y1158, "#N/A")=14,TRUE,FALSE))</f>
        <v>0</v>
      </c>
    </row>
    <row r="1161" spans="11:25" x14ac:dyDescent="0.25">
      <c r="K1161" t="b">
        <f>AND(COUNTIF('Master list(no salts, metals)'!K1159,"&lt;=1"),IF(COUNTIF('Master list(no salts, metals)'!$K1159:$Y1159, "#N/A")=14,TRUE,FALSE))</f>
        <v>0</v>
      </c>
      <c r="L1161" t="b">
        <f>AND(COUNTIF('Master list(no salts, metals)'!L1159,"&lt;=1"),IF(COUNTIF('Master list(no salts, metals)'!$K1159:$Y1159, "#N/A")=14,TRUE,FALSE))</f>
        <v>0</v>
      </c>
      <c r="M1161" t="b">
        <f>AND(COUNTIF('Master list(no salts, metals)'!M1159,"&lt;=1"),IF(COUNTIF('Master list(no salts, metals)'!$K1159:$Y1159, "#N/A")=14,TRUE,FALSE))</f>
        <v>0</v>
      </c>
      <c r="N1161" t="b">
        <f>AND(COUNTIF('Master list(no salts, metals)'!N1159,"&lt;=1"),IF(COUNTIF('Master list(no salts, metals)'!$K1159:$Y1159, "#N/A")=14,TRUE,FALSE))</f>
        <v>0</v>
      </c>
      <c r="O1161" t="b">
        <f>AND(COUNTIF('Master list(no salts, metals)'!O1159,"&lt;=1"),IF(COUNTIF('Master list(no salts, metals)'!$K1159:$Y1159, "#N/A")=14,TRUE,FALSE))</f>
        <v>0</v>
      </c>
      <c r="P1161" t="b">
        <f>AND(COUNTIF('Master list(no salts, metals)'!P1159,"&lt;=1"),IF(COUNTIF('Master list(no salts, metals)'!$K1159:$Y1159, "#N/A")=14,TRUE,FALSE))</f>
        <v>0</v>
      </c>
      <c r="Q1161" t="b">
        <f>AND(COUNTIF('Master list(no salts, metals)'!Q1159,"&lt;=1"),IF(COUNTIF('Master list(no salts, metals)'!$K1159:$Y1159, "#N/A")=14,TRUE,FALSE))</f>
        <v>0</v>
      </c>
      <c r="R1161" t="b">
        <f>AND(COUNTIF('Master list(no salts, metals)'!R1159,"&lt;=1"),IF(COUNTIF('Master list(no salts, metals)'!$K1159:$Y1159, "#N/A")=14,TRUE,FALSE))</f>
        <v>0</v>
      </c>
      <c r="S1161" t="b">
        <f>AND(COUNTIF('Master list(no salts, metals)'!S1159,"&lt;=1"),IF(COUNTIF('Master list(no salts, metals)'!$K1159:$Y1159, "#N/A")=14,TRUE,FALSE))</f>
        <v>0</v>
      </c>
      <c r="T1161" t="b">
        <f>AND(COUNTIF('Master list(no salts, metals)'!T1159,"&lt;=1"),IF(COUNTIF('Master list(no salts, metals)'!$K1159:$Y1159, "#N/A")=14,TRUE,FALSE))</f>
        <v>0</v>
      </c>
      <c r="U1161" t="b">
        <f>AND(COUNTIF('Master list(no salts, metals)'!U1159,"&lt;=1"),IF(COUNTIF('Master list(no salts, metals)'!$K1159:$Y1159, "#N/A")=14,TRUE,FALSE))</f>
        <v>0</v>
      </c>
      <c r="V1161" t="b">
        <f>AND(COUNTIF('Master list(no salts, metals)'!V1159,"&lt;=1"),IF(COUNTIF('Master list(no salts, metals)'!$K1159:$Y1159, "#N/A")=14,TRUE,FALSE))</f>
        <v>0</v>
      </c>
      <c r="W1161" t="b">
        <f>AND(COUNTIF('Master list(no salts, metals)'!W1159,"&lt;=1"),IF(COUNTIF('Master list(no salts, metals)'!$K1159:$Y1159, "#N/A")=14,TRUE,FALSE))</f>
        <v>0</v>
      </c>
      <c r="X1161" t="b">
        <f>AND(COUNTIF('Master list(no salts, metals)'!X1159,"&lt;=1"),IF(COUNTIF('Master list(no salts, metals)'!$K1159:$Y1159, "#N/A")=14,TRUE,FALSE))</f>
        <v>1</v>
      </c>
      <c r="Y1161" t="b">
        <f>AND(COUNTIF('Master list(no salts, metals)'!Y1159,"&lt;=1"),IF(COUNTIF('Master list(no salts, metals)'!$K1159:$Y1159, "#N/A")=14,TRUE,FALSE))</f>
        <v>0</v>
      </c>
    </row>
    <row r="1162" spans="11:25" x14ac:dyDescent="0.25">
      <c r="K1162" t="b">
        <f>AND(COUNTIF('Master list(no salts, metals)'!K1160,"&lt;=1"),IF(COUNTIF('Master list(no salts, metals)'!$K1160:$Y1160, "#N/A")=14,TRUE,FALSE))</f>
        <v>0</v>
      </c>
      <c r="L1162" t="b">
        <f>AND(COUNTIF('Master list(no salts, metals)'!L1160,"&lt;=1"),IF(COUNTIF('Master list(no salts, metals)'!$K1160:$Y1160, "#N/A")=14,TRUE,FALSE))</f>
        <v>0</v>
      </c>
      <c r="M1162" t="b">
        <f>AND(COUNTIF('Master list(no salts, metals)'!M1160,"&lt;=1"),IF(COUNTIF('Master list(no salts, metals)'!$K1160:$Y1160, "#N/A")=14,TRUE,FALSE))</f>
        <v>0</v>
      </c>
      <c r="N1162" t="b">
        <f>AND(COUNTIF('Master list(no salts, metals)'!N1160,"&lt;=1"),IF(COUNTIF('Master list(no salts, metals)'!$K1160:$Y1160, "#N/A")=14,TRUE,FALSE))</f>
        <v>0</v>
      </c>
      <c r="O1162" t="b">
        <f>AND(COUNTIF('Master list(no salts, metals)'!O1160,"&lt;=1"),IF(COUNTIF('Master list(no salts, metals)'!$K1160:$Y1160, "#N/A")=14,TRUE,FALSE))</f>
        <v>0</v>
      </c>
      <c r="P1162" t="b">
        <f>AND(COUNTIF('Master list(no salts, metals)'!P1160,"&lt;=1"),IF(COUNTIF('Master list(no salts, metals)'!$K1160:$Y1160, "#N/A")=14,TRUE,FALSE))</f>
        <v>0</v>
      </c>
      <c r="Q1162" t="b">
        <f>AND(COUNTIF('Master list(no salts, metals)'!Q1160,"&lt;=1"),IF(COUNTIF('Master list(no salts, metals)'!$K1160:$Y1160, "#N/A")=14,TRUE,FALSE))</f>
        <v>0</v>
      </c>
      <c r="R1162" t="b">
        <f>AND(COUNTIF('Master list(no salts, metals)'!R1160,"&lt;=1"),IF(COUNTIF('Master list(no salts, metals)'!$K1160:$Y1160, "#N/A")=14,TRUE,FALSE))</f>
        <v>0</v>
      </c>
      <c r="S1162" t="b">
        <f>AND(COUNTIF('Master list(no salts, metals)'!S1160,"&lt;=1"),IF(COUNTIF('Master list(no salts, metals)'!$K1160:$Y1160, "#N/A")=14,TRUE,FALSE))</f>
        <v>0</v>
      </c>
      <c r="T1162" t="b">
        <f>AND(COUNTIF('Master list(no salts, metals)'!T1160,"&lt;=1"),IF(COUNTIF('Master list(no salts, metals)'!$K1160:$Y1160, "#N/A")=14,TRUE,FALSE))</f>
        <v>0</v>
      </c>
      <c r="U1162" t="b">
        <f>AND(COUNTIF('Master list(no salts, metals)'!U1160,"&lt;=1"),IF(COUNTIF('Master list(no salts, metals)'!$K1160:$Y1160, "#N/A")=14,TRUE,FALSE))</f>
        <v>0</v>
      </c>
      <c r="V1162" t="b">
        <f>AND(COUNTIF('Master list(no salts, metals)'!V1160,"&lt;=1"),IF(COUNTIF('Master list(no salts, metals)'!$K1160:$Y1160, "#N/A")=14,TRUE,FALSE))</f>
        <v>0</v>
      </c>
      <c r="W1162" t="b">
        <f>AND(COUNTIF('Master list(no salts, metals)'!W1160,"&lt;=1"),IF(COUNTIF('Master list(no salts, metals)'!$K1160:$Y1160, "#N/A")=14,TRUE,FALSE))</f>
        <v>1</v>
      </c>
      <c r="X1162" t="b">
        <f>AND(COUNTIF('Master list(no salts, metals)'!X1160,"&lt;=1"),IF(COUNTIF('Master list(no salts, metals)'!$K1160:$Y1160, "#N/A")=14,TRUE,FALSE))</f>
        <v>0</v>
      </c>
      <c r="Y1162" t="b">
        <f>AND(COUNTIF('Master list(no salts, metals)'!Y1160,"&lt;=1"),IF(COUNTIF('Master list(no salts, metals)'!$K1160:$Y1160, "#N/A")=14,TRUE,FALSE))</f>
        <v>0</v>
      </c>
    </row>
    <row r="1163" spans="11:25" x14ac:dyDescent="0.25">
      <c r="K1163" t="b">
        <f>AND(COUNTIF('Master list(no salts, metals)'!K1161,"&lt;=1"),IF(COUNTIF('Master list(no salts, metals)'!$K1161:$Y1161, "#N/A")=14,TRUE,FALSE))</f>
        <v>0</v>
      </c>
      <c r="L1163" t="b">
        <f>AND(COUNTIF('Master list(no salts, metals)'!L1161,"&lt;=1"),IF(COUNTIF('Master list(no salts, metals)'!$K1161:$Y1161, "#N/A")=14,TRUE,FALSE))</f>
        <v>0</v>
      </c>
      <c r="M1163" t="b">
        <f>AND(COUNTIF('Master list(no salts, metals)'!M1161,"&lt;=1"),IF(COUNTIF('Master list(no salts, metals)'!$K1161:$Y1161, "#N/A")=14,TRUE,FALSE))</f>
        <v>0</v>
      </c>
      <c r="N1163" t="b">
        <f>AND(COUNTIF('Master list(no salts, metals)'!N1161,"&lt;=1"),IF(COUNTIF('Master list(no salts, metals)'!$K1161:$Y1161, "#N/A")=14,TRUE,FALSE))</f>
        <v>0</v>
      </c>
      <c r="O1163" t="b">
        <f>AND(COUNTIF('Master list(no salts, metals)'!O1161,"&lt;=1"),IF(COUNTIF('Master list(no salts, metals)'!$K1161:$Y1161, "#N/A")=14,TRUE,FALSE))</f>
        <v>0</v>
      </c>
      <c r="P1163" t="b">
        <f>AND(COUNTIF('Master list(no salts, metals)'!P1161,"&lt;=1"),IF(COUNTIF('Master list(no salts, metals)'!$K1161:$Y1161, "#N/A")=14,TRUE,FALSE))</f>
        <v>0</v>
      </c>
      <c r="Q1163" t="b">
        <f>AND(COUNTIF('Master list(no salts, metals)'!Q1161,"&lt;=1"),IF(COUNTIF('Master list(no salts, metals)'!$K1161:$Y1161, "#N/A")=14,TRUE,FALSE))</f>
        <v>0</v>
      </c>
      <c r="R1163" t="b">
        <f>AND(COUNTIF('Master list(no salts, metals)'!R1161,"&lt;=1"),IF(COUNTIF('Master list(no salts, metals)'!$K1161:$Y1161, "#N/A")=14,TRUE,FALSE))</f>
        <v>0</v>
      </c>
      <c r="S1163" t="b">
        <f>AND(COUNTIF('Master list(no salts, metals)'!S1161,"&lt;=1"),IF(COUNTIF('Master list(no salts, metals)'!$K1161:$Y1161, "#N/A")=14,TRUE,FALSE))</f>
        <v>0</v>
      </c>
      <c r="T1163" t="b">
        <f>AND(COUNTIF('Master list(no salts, metals)'!T1161,"&lt;=1"),IF(COUNTIF('Master list(no salts, metals)'!$K1161:$Y1161, "#N/A")=14,TRUE,FALSE))</f>
        <v>0</v>
      </c>
      <c r="U1163" t="b">
        <f>AND(COUNTIF('Master list(no salts, metals)'!U1161,"&lt;=1"),IF(COUNTIF('Master list(no salts, metals)'!$K1161:$Y1161, "#N/A")=14,TRUE,FALSE))</f>
        <v>0</v>
      </c>
      <c r="V1163" t="b">
        <f>AND(COUNTIF('Master list(no salts, metals)'!V1161,"&lt;=1"),IF(COUNTIF('Master list(no salts, metals)'!$K1161:$Y1161, "#N/A")=14,TRUE,FALSE))</f>
        <v>0</v>
      </c>
      <c r="W1163" t="b">
        <f>AND(COUNTIF('Master list(no salts, metals)'!W1161,"&lt;=1"),IF(COUNTIF('Master list(no salts, metals)'!$K1161:$Y1161, "#N/A")=14,TRUE,FALSE))</f>
        <v>0</v>
      </c>
      <c r="X1163" t="b">
        <f>AND(COUNTIF('Master list(no salts, metals)'!X1161,"&lt;=1"),IF(COUNTIF('Master list(no salts, metals)'!$K1161:$Y1161, "#N/A")=14,TRUE,FALSE))</f>
        <v>1</v>
      </c>
      <c r="Y1163" t="b">
        <f>AND(COUNTIF('Master list(no salts, metals)'!Y1161,"&lt;=1"),IF(COUNTIF('Master list(no salts, metals)'!$K1161:$Y1161, "#N/A")=14,TRUE,FALSE))</f>
        <v>0</v>
      </c>
    </row>
    <row r="1164" spans="11:25" x14ac:dyDescent="0.25">
      <c r="K1164" t="b">
        <f>AND(COUNTIF('Master list(no salts, metals)'!K1162,"&lt;=1"),IF(COUNTIF('Master list(no salts, metals)'!$K1162:$Y1162, "#N/A")=14,TRUE,FALSE))</f>
        <v>0</v>
      </c>
      <c r="L1164" t="b">
        <f>AND(COUNTIF('Master list(no salts, metals)'!L1162,"&lt;=1"),IF(COUNTIF('Master list(no salts, metals)'!$K1162:$Y1162, "#N/A")=14,TRUE,FALSE))</f>
        <v>0</v>
      </c>
      <c r="M1164" t="b">
        <f>AND(COUNTIF('Master list(no salts, metals)'!M1162,"&lt;=1"),IF(COUNTIF('Master list(no salts, metals)'!$K1162:$Y1162, "#N/A")=14,TRUE,FALSE))</f>
        <v>0</v>
      </c>
      <c r="N1164" t="b">
        <f>AND(COUNTIF('Master list(no salts, metals)'!N1162,"&lt;=1"),IF(COUNTIF('Master list(no salts, metals)'!$K1162:$Y1162, "#N/A")=14,TRUE,FALSE))</f>
        <v>0</v>
      </c>
      <c r="O1164" t="b">
        <f>AND(COUNTIF('Master list(no salts, metals)'!O1162,"&lt;=1"),IF(COUNTIF('Master list(no salts, metals)'!$K1162:$Y1162, "#N/A")=14,TRUE,FALSE))</f>
        <v>0</v>
      </c>
      <c r="P1164" t="b">
        <f>AND(COUNTIF('Master list(no salts, metals)'!P1162,"&lt;=1"),IF(COUNTIF('Master list(no salts, metals)'!$K1162:$Y1162, "#N/A")=14,TRUE,FALSE))</f>
        <v>0</v>
      </c>
      <c r="Q1164" t="b">
        <f>AND(COUNTIF('Master list(no salts, metals)'!Q1162,"&lt;=1"),IF(COUNTIF('Master list(no salts, metals)'!$K1162:$Y1162, "#N/A")=14,TRUE,FALSE))</f>
        <v>0</v>
      </c>
      <c r="R1164" t="b">
        <f>AND(COUNTIF('Master list(no salts, metals)'!R1162,"&lt;=1"),IF(COUNTIF('Master list(no salts, metals)'!$K1162:$Y1162, "#N/A")=14,TRUE,FALSE))</f>
        <v>0</v>
      </c>
      <c r="S1164" t="b">
        <f>AND(COUNTIF('Master list(no salts, metals)'!S1162,"&lt;=1"),IF(COUNTIF('Master list(no salts, metals)'!$K1162:$Y1162, "#N/A")=14,TRUE,FALSE))</f>
        <v>0</v>
      </c>
      <c r="T1164" t="b">
        <f>AND(COUNTIF('Master list(no salts, metals)'!T1162,"&lt;=1"),IF(COUNTIF('Master list(no salts, metals)'!$K1162:$Y1162, "#N/A")=14,TRUE,FALSE))</f>
        <v>0</v>
      </c>
      <c r="U1164" t="b">
        <f>AND(COUNTIF('Master list(no salts, metals)'!U1162,"&lt;=1"),IF(COUNTIF('Master list(no salts, metals)'!$K1162:$Y1162, "#N/A")=14,TRUE,FALSE))</f>
        <v>0</v>
      </c>
      <c r="V1164" t="b">
        <f>AND(COUNTIF('Master list(no salts, metals)'!V1162,"&lt;=1"),IF(COUNTIF('Master list(no salts, metals)'!$K1162:$Y1162, "#N/A")=14,TRUE,FALSE))</f>
        <v>0</v>
      </c>
      <c r="W1164" t="b">
        <f>AND(COUNTIF('Master list(no salts, metals)'!W1162,"&lt;=1"),IF(COUNTIF('Master list(no salts, metals)'!$K1162:$Y1162, "#N/A")=14,TRUE,FALSE))</f>
        <v>0</v>
      </c>
      <c r="X1164" t="b">
        <f>AND(COUNTIF('Master list(no salts, metals)'!X1162,"&lt;=1"),IF(COUNTIF('Master list(no salts, metals)'!$K1162:$Y1162, "#N/A")=14,TRUE,FALSE))</f>
        <v>0</v>
      </c>
      <c r="Y1164" t="b">
        <f>AND(COUNTIF('Master list(no salts, metals)'!Y1162,"&lt;=1"),IF(COUNTIF('Master list(no salts, metals)'!$K1162:$Y1162, "#N/A")=14,TRUE,FALSE))</f>
        <v>0</v>
      </c>
    </row>
    <row r="1165" spans="11:25" x14ac:dyDescent="0.25">
      <c r="K1165" t="b">
        <f>AND(COUNTIF('Master list(no salts, metals)'!K1163,"&lt;=1"),IF(COUNTIF('Master list(no salts, metals)'!$K1163:$Y1163, "#N/A")=14,TRUE,FALSE))</f>
        <v>0</v>
      </c>
      <c r="L1165" t="b">
        <f>AND(COUNTIF('Master list(no salts, metals)'!L1163,"&lt;=1"),IF(COUNTIF('Master list(no salts, metals)'!$K1163:$Y1163, "#N/A")=14,TRUE,FALSE))</f>
        <v>0</v>
      </c>
      <c r="M1165" t="b">
        <f>AND(COUNTIF('Master list(no salts, metals)'!M1163,"&lt;=1"),IF(COUNTIF('Master list(no salts, metals)'!$K1163:$Y1163, "#N/A")=14,TRUE,FALSE))</f>
        <v>0</v>
      </c>
      <c r="N1165" t="b">
        <f>AND(COUNTIF('Master list(no salts, metals)'!N1163,"&lt;=1"),IF(COUNTIF('Master list(no salts, metals)'!$K1163:$Y1163, "#N/A")=14,TRUE,FALSE))</f>
        <v>0</v>
      </c>
      <c r="O1165" t="b">
        <f>AND(COUNTIF('Master list(no salts, metals)'!O1163,"&lt;=1"),IF(COUNTIF('Master list(no salts, metals)'!$K1163:$Y1163, "#N/A")=14,TRUE,FALSE))</f>
        <v>0</v>
      </c>
      <c r="P1165" t="b">
        <f>AND(COUNTIF('Master list(no salts, metals)'!P1163,"&lt;=1"),IF(COUNTIF('Master list(no salts, metals)'!$K1163:$Y1163, "#N/A")=14,TRUE,FALSE))</f>
        <v>0</v>
      </c>
      <c r="Q1165" t="b">
        <f>AND(COUNTIF('Master list(no salts, metals)'!Q1163,"&lt;=1"),IF(COUNTIF('Master list(no salts, metals)'!$K1163:$Y1163, "#N/A")=14,TRUE,FALSE))</f>
        <v>0</v>
      </c>
      <c r="R1165" t="b">
        <f>AND(COUNTIF('Master list(no salts, metals)'!R1163,"&lt;=1"),IF(COUNTIF('Master list(no salts, metals)'!$K1163:$Y1163, "#N/A")=14,TRUE,FALSE))</f>
        <v>0</v>
      </c>
      <c r="S1165" t="b">
        <f>AND(COUNTIF('Master list(no salts, metals)'!S1163,"&lt;=1"),IF(COUNTIF('Master list(no salts, metals)'!$K1163:$Y1163, "#N/A")=14,TRUE,FALSE))</f>
        <v>0</v>
      </c>
      <c r="T1165" t="b">
        <f>AND(COUNTIF('Master list(no salts, metals)'!T1163,"&lt;=1"),IF(COUNTIF('Master list(no salts, metals)'!$K1163:$Y1163, "#N/A")=14,TRUE,FALSE))</f>
        <v>0</v>
      </c>
      <c r="U1165" t="b">
        <f>AND(COUNTIF('Master list(no salts, metals)'!U1163,"&lt;=1"),IF(COUNTIF('Master list(no salts, metals)'!$K1163:$Y1163, "#N/A")=14,TRUE,FALSE))</f>
        <v>0</v>
      </c>
      <c r="V1165" t="b">
        <f>AND(COUNTIF('Master list(no salts, metals)'!V1163,"&lt;=1"),IF(COUNTIF('Master list(no salts, metals)'!$K1163:$Y1163, "#N/A")=14,TRUE,FALSE))</f>
        <v>0</v>
      </c>
      <c r="W1165" t="b">
        <f>AND(COUNTIF('Master list(no salts, metals)'!W1163,"&lt;=1"),IF(COUNTIF('Master list(no salts, metals)'!$K1163:$Y1163, "#N/A")=14,TRUE,FALSE))</f>
        <v>0</v>
      </c>
      <c r="X1165" t="b">
        <f>AND(COUNTIF('Master list(no salts, metals)'!X1163,"&lt;=1"),IF(COUNTIF('Master list(no salts, metals)'!$K1163:$Y1163, "#N/A")=14,TRUE,FALSE))</f>
        <v>0</v>
      </c>
      <c r="Y1165" t="b">
        <f>AND(COUNTIF('Master list(no salts, metals)'!Y1163,"&lt;=1"),IF(COUNTIF('Master list(no salts, metals)'!$K1163:$Y1163, "#N/A")=14,TRUE,FALSE))</f>
        <v>0</v>
      </c>
    </row>
    <row r="1166" spans="11:25" x14ac:dyDescent="0.25">
      <c r="K1166" t="b">
        <f>AND(COUNTIF('Master list(no salts, metals)'!K1164,"&lt;=1"),IF(COUNTIF('Master list(no salts, metals)'!$K1164:$Y1164, "#N/A")=14,TRUE,FALSE))</f>
        <v>0</v>
      </c>
      <c r="L1166" t="b">
        <f>AND(COUNTIF('Master list(no salts, metals)'!L1164,"&lt;=1"),IF(COUNTIF('Master list(no salts, metals)'!$K1164:$Y1164, "#N/A")=14,TRUE,FALSE))</f>
        <v>0</v>
      </c>
      <c r="M1166" t="b">
        <f>AND(COUNTIF('Master list(no salts, metals)'!M1164,"&lt;=1"),IF(COUNTIF('Master list(no salts, metals)'!$K1164:$Y1164, "#N/A")=14,TRUE,FALSE))</f>
        <v>0</v>
      </c>
      <c r="N1166" t="b">
        <f>AND(COUNTIF('Master list(no salts, metals)'!N1164,"&lt;=1"),IF(COUNTIF('Master list(no salts, metals)'!$K1164:$Y1164, "#N/A")=14,TRUE,FALSE))</f>
        <v>0</v>
      </c>
      <c r="O1166" t="b">
        <f>AND(COUNTIF('Master list(no salts, metals)'!O1164,"&lt;=1"),IF(COUNTIF('Master list(no salts, metals)'!$K1164:$Y1164, "#N/A")=14,TRUE,FALSE))</f>
        <v>0</v>
      </c>
      <c r="P1166" t="b">
        <f>AND(COUNTIF('Master list(no salts, metals)'!P1164,"&lt;=1"),IF(COUNTIF('Master list(no salts, metals)'!$K1164:$Y1164, "#N/A")=14,TRUE,FALSE))</f>
        <v>0</v>
      </c>
      <c r="Q1166" t="b">
        <f>AND(COUNTIF('Master list(no salts, metals)'!Q1164,"&lt;=1"),IF(COUNTIF('Master list(no salts, metals)'!$K1164:$Y1164, "#N/A")=14,TRUE,FALSE))</f>
        <v>0</v>
      </c>
      <c r="R1166" t="b">
        <f>AND(COUNTIF('Master list(no salts, metals)'!R1164,"&lt;=1"),IF(COUNTIF('Master list(no salts, metals)'!$K1164:$Y1164, "#N/A")=14,TRUE,FALSE))</f>
        <v>0</v>
      </c>
      <c r="S1166" t="b">
        <f>AND(COUNTIF('Master list(no salts, metals)'!S1164,"&lt;=1"),IF(COUNTIF('Master list(no salts, metals)'!$K1164:$Y1164, "#N/A")=14,TRUE,FALSE))</f>
        <v>0</v>
      </c>
      <c r="T1166" t="b">
        <f>AND(COUNTIF('Master list(no salts, metals)'!T1164,"&lt;=1"),IF(COUNTIF('Master list(no salts, metals)'!$K1164:$Y1164, "#N/A")=14,TRUE,FALSE))</f>
        <v>0</v>
      </c>
      <c r="U1166" t="b">
        <f>AND(COUNTIF('Master list(no salts, metals)'!U1164,"&lt;=1"),IF(COUNTIF('Master list(no salts, metals)'!$K1164:$Y1164, "#N/A")=14,TRUE,FALSE))</f>
        <v>0</v>
      </c>
      <c r="V1166" t="b">
        <f>AND(COUNTIF('Master list(no salts, metals)'!V1164,"&lt;=1"),IF(COUNTIF('Master list(no salts, metals)'!$K1164:$Y1164, "#N/A")=14,TRUE,FALSE))</f>
        <v>0</v>
      </c>
      <c r="W1166" t="b">
        <f>AND(COUNTIF('Master list(no salts, metals)'!W1164,"&lt;=1"),IF(COUNTIF('Master list(no salts, metals)'!$K1164:$Y1164, "#N/A")=14,TRUE,FALSE))</f>
        <v>0</v>
      </c>
      <c r="X1166" t="b">
        <f>AND(COUNTIF('Master list(no salts, metals)'!X1164,"&lt;=1"),IF(COUNTIF('Master list(no salts, metals)'!$K1164:$Y1164, "#N/A")=14,TRUE,FALSE))</f>
        <v>0</v>
      </c>
      <c r="Y1166" t="b">
        <f>AND(COUNTIF('Master list(no salts, metals)'!Y1164,"&lt;=1"),IF(COUNTIF('Master list(no salts, metals)'!$K1164:$Y1164, "#N/A")=14,TRUE,FALSE))</f>
        <v>0</v>
      </c>
    </row>
    <row r="1167" spans="11:25" x14ac:dyDescent="0.25">
      <c r="K1167" t="b">
        <f>AND(COUNTIF('Master list(no salts, metals)'!K1165,"&lt;=1"),IF(COUNTIF('Master list(no salts, metals)'!$K1165:$Y1165, "#N/A")=14,TRUE,FALSE))</f>
        <v>0</v>
      </c>
      <c r="L1167" t="b">
        <f>AND(COUNTIF('Master list(no salts, metals)'!L1165,"&lt;=1"),IF(COUNTIF('Master list(no salts, metals)'!$K1165:$Y1165, "#N/A")=14,TRUE,FALSE))</f>
        <v>0</v>
      </c>
      <c r="M1167" t="b">
        <f>AND(COUNTIF('Master list(no salts, metals)'!M1165,"&lt;=1"),IF(COUNTIF('Master list(no salts, metals)'!$K1165:$Y1165, "#N/A")=14,TRUE,FALSE))</f>
        <v>0</v>
      </c>
      <c r="N1167" t="b">
        <f>AND(COUNTIF('Master list(no salts, metals)'!N1165,"&lt;=1"),IF(COUNTIF('Master list(no salts, metals)'!$K1165:$Y1165, "#N/A")=14,TRUE,FALSE))</f>
        <v>0</v>
      </c>
      <c r="O1167" t="b">
        <f>AND(COUNTIF('Master list(no salts, metals)'!O1165,"&lt;=1"),IF(COUNTIF('Master list(no salts, metals)'!$K1165:$Y1165, "#N/A")=14,TRUE,FALSE))</f>
        <v>0</v>
      </c>
      <c r="P1167" t="b">
        <f>AND(COUNTIF('Master list(no salts, metals)'!P1165,"&lt;=1"),IF(COUNTIF('Master list(no salts, metals)'!$K1165:$Y1165, "#N/A")=14,TRUE,FALSE))</f>
        <v>0</v>
      </c>
      <c r="Q1167" t="b">
        <f>AND(COUNTIF('Master list(no salts, metals)'!Q1165,"&lt;=1"),IF(COUNTIF('Master list(no salts, metals)'!$K1165:$Y1165, "#N/A")=14,TRUE,FALSE))</f>
        <v>0</v>
      </c>
      <c r="R1167" t="b">
        <f>AND(COUNTIF('Master list(no salts, metals)'!R1165,"&lt;=1"),IF(COUNTIF('Master list(no salts, metals)'!$K1165:$Y1165, "#N/A")=14,TRUE,FALSE))</f>
        <v>0</v>
      </c>
      <c r="S1167" t="b">
        <f>AND(COUNTIF('Master list(no salts, metals)'!S1165,"&lt;=1"),IF(COUNTIF('Master list(no salts, metals)'!$K1165:$Y1165, "#N/A")=14,TRUE,FALSE))</f>
        <v>0</v>
      </c>
      <c r="T1167" t="b">
        <f>AND(COUNTIF('Master list(no salts, metals)'!T1165,"&lt;=1"),IF(COUNTIF('Master list(no salts, metals)'!$K1165:$Y1165, "#N/A")=14,TRUE,FALSE))</f>
        <v>0</v>
      </c>
      <c r="U1167" t="b">
        <f>AND(COUNTIF('Master list(no salts, metals)'!U1165,"&lt;=1"),IF(COUNTIF('Master list(no salts, metals)'!$K1165:$Y1165, "#N/A")=14,TRUE,FALSE))</f>
        <v>0</v>
      </c>
      <c r="V1167" t="b">
        <f>AND(COUNTIF('Master list(no salts, metals)'!V1165,"&lt;=1"),IF(COUNTIF('Master list(no salts, metals)'!$K1165:$Y1165, "#N/A")=14,TRUE,FALSE))</f>
        <v>0</v>
      </c>
      <c r="W1167" t="b">
        <f>AND(COUNTIF('Master list(no salts, metals)'!W1165,"&lt;=1"),IF(COUNTIF('Master list(no salts, metals)'!$K1165:$Y1165, "#N/A")=14,TRUE,FALSE))</f>
        <v>0</v>
      </c>
      <c r="X1167" t="b">
        <f>AND(COUNTIF('Master list(no salts, metals)'!X1165,"&lt;=1"),IF(COUNTIF('Master list(no salts, metals)'!$K1165:$Y1165, "#N/A")=14,TRUE,FALSE))</f>
        <v>1</v>
      </c>
      <c r="Y1167" t="b">
        <f>AND(COUNTIF('Master list(no salts, metals)'!Y1165,"&lt;=1"),IF(COUNTIF('Master list(no salts, metals)'!$K1165:$Y1165, "#N/A")=14,TRUE,FALSE))</f>
        <v>0</v>
      </c>
    </row>
    <row r="1168" spans="11:25" x14ac:dyDescent="0.25">
      <c r="K1168" t="b">
        <f>AND(COUNTIF('Master list(no salts, metals)'!K1166,"&lt;=1"),IF(COUNTIF('Master list(no salts, metals)'!$K1166:$Y1166, "#N/A")=14,TRUE,FALSE))</f>
        <v>0</v>
      </c>
      <c r="L1168" t="b">
        <f>AND(COUNTIF('Master list(no salts, metals)'!L1166,"&lt;=1"),IF(COUNTIF('Master list(no salts, metals)'!$K1166:$Y1166, "#N/A")=14,TRUE,FALSE))</f>
        <v>0</v>
      </c>
      <c r="M1168" t="b">
        <f>AND(COUNTIF('Master list(no salts, metals)'!M1166,"&lt;=1"),IF(COUNTIF('Master list(no salts, metals)'!$K1166:$Y1166, "#N/A")=14,TRUE,FALSE))</f>
        <v>0</v>
      </c>
      <c r="N1168" t="b">
        <f>AND(COUNTIF('Master list(no salts, metals)'!N1166,"&lt;=1"),IF(COUNTIF('Master list(no salts, metals)'!$K1166:$Y1166, "#N/A")=14,TRUE,FALSE))</f>
        <v>0</v>
      </c>
      <c r="O1168" t="b">
        <f>AND(COUNTIF('Master list(no salts, metals)'!O1166,"&lt;=1"),IF(COUNTIF('Master list(no salts, metals)'!$K1166:$Y1166, "#N/A")=14,TRUE,FALSE))</f>
        <v>0</v>
      </c>
      <c r="P1168" t="b">
        <f>AND(COUNTIF('Master list(no salts, metals)'!P1166,"&lt;=1"),IF(COUNTIF('Master list(no salts, metals)'!$K1166:$Y1166, "#N/A")=14,TRUE,FALSE))</f>
        <v>0</v>
      </c>
      <c r="Q1168" t="b">
        <f>AND(COUNTIF('Master list(no salts, metals)'!Q1166,"&lt;=1"),IF(COUNTIF('Master list(no salts, metals)'!$K1166:$Y1166, "#N/A")=14,TRUE,FALSE))</f>
        <v>0</v>
      </c>
      <c r="R1168" t="b">
        <f>AND(COUNTIF('Master list(no salts, metals)'!R1166,"&lt;=1"),IF(COUNTIF('Master list(no salts, metals)'!$K1166:$Y1166, "#N/A")=14,TRUE,FALSE))</f>
        <v>0</v>
      </c>
      <c r="S1168" t="b">
        <f>AND(COUNTIF('Master list(no salts, metals)'!S1166,"&lt;=1"),IF(COUNTIF('Master list(no salts, metals)'!$K1166:$Y1166, "#N/A")=14,TRUE,FALSE))</f>
        <v>0</v>
      </c>
      <c r="T1168" t="b">
        <f>AND(COUNTIF('Master list(no salts, metals)'!T1166,"&lt;=1"),IF(COUNTIF('Master list(no salts, metals)'!$K1166:$Y1166, "#N/A")=14,TRUE,FALSE))</f>
        <v>0</v>
      </c>
      <c r="U1168" t="b">
        <f>AND(COUNTIF('Master list(no salts, metals)'!U1166,"&lt;=1"),IF(COUNTIF('Master list(no salts, metals)'!$K1166:$Y1166, "#N/A")=14,TRUE,FALSE))</f>
        <v>0</v>
      </c>
      <c r="V1168" t="b">
        <f>AND(COUNTIF('Master list(no salts, metals)'!V1166,"&lt;=1"),IF(COUNTIF('Master list(no salts, metals)'!$K1166:$Y1166, "#N/A")=14,TRUE,FALSE))</f>
        <v>0</v>
      </c>
      <c r="W1168" t="b">
        <f>AND(COUNTIF('Master list(no salts, metals)'!W1166,"&lt;=1"),IF(COUNTIF('Master list(no salts, metals)'!$K1166:$Y1166, "#N/A")=14,TRUE,FALSE))</f>
        <v>0</v>
      </c>
      <c r="X1168" t="b">
        <f>AND(COUNTIF('Master list(no salts, metals)'!X1166,"&lt;=1"),IF(COUNTIF('Master list(no salts, metals)'!$K1166:$Y1166, "#N/A")=14,TRUE,FALSE))</f>
        <v>1</v>
      </c>
      <c r="Y1168" t="b">
        <f>AND(COUNTIF('Master list(no salts, metals)'!Y1166,"&lt;=1"),IF(COUNTIF('Master list(no salts, metals)'!$K1166:$Y1166, "#N/A")=14,TRUE,FALSE))</f>
        <v>0</v>
      </c>
    </row>
    <row r="1169" spans="11:25" x14ac:dyDescent="0.25">
      <c r="K1169" t="b">
        <f>AND(COUNTIF('Master list(no salts, metals)'!K1167,"&lt;=1"),IF(COUNTIF('Master list(no salts, metals)'!$K1167:$Y1167, "#N/A")=14,TRUE,FALSE))</f>
        <v>0</v>
      </c>
      <c r="L1169" t="b">
        <f>AND(COUNTIF('Master list(no salts, metals)'!L1167,"&lt;=1"),IF(COUNTIF('Master list(no salts, metals)'!$K1167:$Y1167, "#N/A")=14,TRUE,FALSE))</f>
        <v>0</v>
      </c>
      <c r="M1169" t="b">
        <f>AND(COUNTIF('Master list(no salts, metals)'!M1167,"&lt;=1"),IF(COUNTIF('Master list(no salts, metals)'!$K1167:$Y1167, "#N/A")=14,TRUE,FALSE))</f>
        <v>0</v>
      </c>
      <c r="N1169" t="b">
        <f>AND(COUNTIF('Master list(no salts, metals)'!N1167,"&lt;=1"),IF(COUNTIF('Master list(no salts, metals)'!$K1167:$Y1167, "#N/A")=14,TRUE,FALSE))</f>
        <v>0</v>
      </c>
      <c r="O1169" t="b">
        <f>AND(COUNTIF('Master list(no salts, metals)'!O1167,"&lt;=1"),IF(COUNTIF('Master list(no salts, metals)'!$K1167:$Y1167, "#N/A")=14,TRUE,FALSE))</f>
        <v>0</v>
      </c>
      <c r="P1169" t="b">
        <f>AND(COUNTIF('Master list(no salts, metals)'!P1167,"&lt;=1"),IF(COUNTIF('Master list(no salts, metals)'!$K1167:$Y1167, "#N/A")=14,TRUE,FALSE))</f>
        <v>0</v>
      </c>
      <c r="Q1169" t="b">
        <f>AND(COUNTIF('Master list(no salts, metals)'!Q1167,"&lt;=1"),IF(COUNTIF('Master list(no salts, metals)'!$K1167:$Y1167, "#N/A")=14,TRUE,FALSE))</f>
        <v>0</v>
      </c>
      <c r="R1169" t="b">
        <f>AND(COUNTIF('Master list(no salts, metals)'!R1167,"&lt;=1"),IF(COUNTIF('Master list(no salts, metals)'!$K1167:$Y1167, "#N/A")=14,TRUE,FALSE))</f>
        <v>0</v>
      </c>
      <c r="S1169" t="b">
        <f>AND(COUNTIF('Master list(no salts, metals)'!S1167,"&lt;=1"),IF(COUNTIF('Master list(no salts, metals)'!$K1167:$Y1167, "#N/A")=14,TRUE,FALSE))</f>
        <v>0</v>
      </c>
      <c r="T1169" t="b">
        <f>AND(COUNTIF('Master list(no salts, metals)'!T1167,"&lt;=1"),IF(COUNTIF('Master list(no salts, metals)'!$K1167:$Y1167, "#N/A")=14,TRUE,FALSE))</f>
        <v>0</v>
      </c>
      <c r="U1169" t="b">
        <f>AND(COUNTIF('Master list(no salts, metals)'!U1167,"&lt;=1"),IF(COUNTIF('Master list(no salts, metals)'!$K1167:$Y1167, "#N/A")=14,TRUE,FALSE))</f>
        <v>0</v>
      </c>
      <c r="V1169" t="b">
        <f>AND(COUNTIF('Master list(no salts, metals)'!V1167,"&lt;=1"),IF(COUNTIF('Master list(no salts, metals)'!$K1167:$Y1167, "#N/A")=14,TRUE,FALSE))</f>
        <v>0</v>
      </c>
      <c r="W1169" t="b">
        <f>AND(COUNTIF('Master list(no salts, metals)'!W1167,"&lt;=1"),IF(COUNTIF('Master list(no salts, metals)'!$K1167:$Y1167, "#N/A")=14,TRUE,FALSE))</f>
        <v>0</v>
      </c>
      <c r="X1169" t="b">
        <f>AND(COUNTIF('Master list(no salts, metals)'!X1167,"&lt;=1"),IF(COUNTIF('Master list(no salts, metals)'!$K1167:$Y1167, "#N/A")=14,TRUE,FALSE))</f>
        <v>1</v>
      </c>
      <c r="Y1169" t="b">
        <f>AND(COUNTIF('Master list(no salts, metals)'!Y1167,"&lt;=1"),IF(COUNTIF('Master list(no salts, metals)'!$K1167:$Y1167, "#N/A")=14,TRUE,FALSE))</f>
        <v>0</v>
      </c>
    </row>
    <row r="1170" spans="11:25" x14ac:dyDescent="0.25">
      <c r="K1170" t="b">
        <f>AND(COUNTIF('Master list(no salts, metals)'!K1168,"&lt;=1"),IF(COUNTIF('Master list(no salts, metals)'!$K1168:$Y1168, "#N/A")=14,TRUE,FALSE))</f>
        <v>0</v>
      </c>
      <c r="L1170" t="b">
        <f>AND(COUNTIF('Master list(no salts, metals)'!L1168,"&lt;=1"),IF(COUNTIF('Master list(no salts, metals)'!$K1168:$Y1168, "#N/A")=14,TRUE,FALSE))</f>
        <v>0</v>
      </c>
      <c r="M1170" t="b">
        <f>AND(COUNTIF('Master list(no salts, metals)'!M1168,"&lt;=1"),IF(COUNTIF('Master list(no salts, metals)'!$K1168:$Y1168, "#N/A")=14,TRUE,FALSE))</f>
        <v>0</v>
      </c>
      <c r="N1170" t="b">
        <f>AND(COUNTIF('Master list(no salts, metals)'!N1168,"&lt;=1"),IF(COUNTIF('Master list(no salts, metals)'!$K1168:$Y1168, "#N/A")=14,TRUE,FALSE))</f>
        <v>0</v>
      </c>
      <c r="O1170" t="b">
        <f>AND(COUNTIF('Master list(no salts, metals)'!O1168,"&lt;=1"),IF(COUNTIF('Master list(no salts, metals)'!$K1168:$Y1168, "#N/A")=14,TRUE,FALSE))</f>
        <v>0</v>
      </c>
      <c r="P1170" t="b">
        <f>AND(COUNTIF('Master list(no salts, metals)'!P1168,"&lt;=1"),IF(COUNTIF('Master list(no salts, metals)'!$K1168:$Y1168, "#N/A")=14,TRUE,FALSE))</f>
        <v>0</v>
      </c>
      <c r="Q1170" t="b">
        <f>AND(COUNTIF('Master list(no salts, metals)'!Q1168,"&lt;=1"),IF(COUNTIF('Master list(no salts, metals)'!$K1168:$Y1168, "#N/A")=14,TRUE,FALSE))</f>
        <v>0</v>
      </c>
      <c r="R1170" t="b">
        <f>AND(COUNTIF('Master list(no salts, metals)'!R1168,"&lt;=1"),IF(COUNTIF('Master list(no salts, metals)'!$K1168:$Y1168, "#N/A")=14,TRUE,FALSE))</f>
        <v>0</v>
      </c>
      <c r="S1170" t="b">
        <f>AND(COUNTIF('Master list(no salts, metals)'!S1168,"&lt;=1"),IF(COUNTIF('Master list(no salts, metals)'!$K1168:$Y1168, "#N/A")=14,TRUE,FALSE))</f>
        <v>0</v>
      </c>
      <c r="T1170" t="b">
        <f>AND(COUNTIF('Master list(no salts, metals)'!T1168,"&lt;=1"),IF(COUNTIF('Master list(no salts, metals)'!$K1168:$Y1168, "#N/A")=14,TRUE,FALSE))</f>
        <v>0</v>
      </c>
      <c r="U1170" t="b">
        <f>AND(COUNTIF('Master list(no salts, metals)'!U1168,"&lt;=1"),IF(COUNTIF('Master list(no salts, metals)'!$K1168:$Y1168, "#N/A")=14,TRUE,FALSE))</f>
        <v>0</v>
      </c>
      <c r="V1170" t="b">
        <f>AND(COUNTIF('Master list(no salts, metals)'!V1168,"&lt;=1"),IF(COUNTIF('Master list(no salts, metals)'!$K1168:$Y1168, "#N/A")=14,TRUE,FALSE))</f>
        <v>0</v>
      </c>
      <c r="W1170" t="b">
        <f>AND(COUNTIF('Master list(no salts, metals)'!W1168,"&lt;=1"),IF(COUNTIF('Master list(no salts, metals)'!$K1168:$Y1168, "#N/A")=14,TRUE,FALSE))</f>
        <v>0</v>
      </c>
      <c r="X1170" t="b">
        <f>AND(COUNTIF('Master list(no salts, metals)'!X1168,"&lt;=1"),IF(COUNTIF('Master list(no salts, metals)'!$K1168:$Y1168, "#N/A")=14,TRUE,FALSE))</f>
        <v>1</v>
      </c>
      <c r="Y1170" t="b">
        <f>AND(COUNTIF('Master list(no salts, metals)'!Y1168,"&lt;=1"),IF(COUNTIF('Master list(no salts, metals)'!$K1168:$Y1168, "#N/A")=14,TRUE,FALSE))</f>
        <v>0</v>
      </c>
    </row>
    <row r="1171" spans="11:25" x14ac:dyDescent="0.25">
      <c r="K1171" t="b">
        <f>AND(COUNTIF('Master list(no salts, metals)'!K1169,"&lt;=1"),IF(COUNTIF('Master list(no salts, metals)'!$K1169:$Y1169, "#N/A")=14,TRUE,FALSE))</f>
        <v>0</v>
      </c>
      <c r="L1171" t="b">
        <f>AND(COUNTIF('Master list(no salts, metals)'!L1169,"&lt;=1"),IF(COUNTIF('Master list(no salts, metals)'!$K1169:$Y1169, "#N/A")=14,TRUE,FALSE))</f>
        <v>0</v>
      </c>
      <c r="M1171" t="b">
        <f>AND(COUNTIF('Master list(no salts, metals)'!M1169,"&lt;=1"),IF(COUNTIF('Master list(no salts, metals)'!$K1169:$Y1169, "#N/A")=14,TRUE,FALSE))</f>
        <v>0</v>
      </c>
      <c r="N1171" t="b">
        <f>AND(COUNTIF('Master list(no salts, metals)'!N1169,"&lt;=1"),IF(COUNTIF('Master list(no salts, metals)'!$K1169:$Y1169, "#N/A")=14,TRUE,FALSE))</f>
        <v>0</v>
      </c>
      <c r="O1171" t="b">
        <f>AND(COUNTIF('Master list(no salts, metals)'!O1169,"&lt;=1"),IF(COUNTIF('Master list(no salts, metals)'!$K1169:$Y1169, "#N/A")=14,TRUE,FALSE))</f>
        <v>0</v>
      </c>
      <c r="P1171" t="b">
        <f>AND(COUNTIF('Master list(no salts, metals)'!P1169,"&lt;=1"),IF(COUNTIF('Master list(no salts, metals)'!$K1169:$Y1169, "#N/A")=14,TRUE,FALSE))</f>
        <v>0</v>
      </c>
      <c r="Q1171" t="b">
        <f>AND(COUNTIF('Master list(no salts, metals)'!Q1169,"&lt;=1"),IF(COUNTIF('Master list(no salts, metals)'!$K1169:$Y1169, "#N/A")=14,TRUE,FALSE))</f>
        <v>0</v>
      </c>
      <c r="R1171" t="b">
        <f>AND(COUNTIF('Master list(no salts, metals)'!R1169,"&lt;=1"),IF(COUNTIF('Master list(no salts, metals)'!$K1169:$Y1169, "#N/A")=14,TRUE,FALSE))</f>
        <v>0</v>
      </c>
      <c r="S1171" t="b">
        <f>AND(COUNTIF('Master list(no salts, metals)'!S1169,"&lt;=1"),IF(COUNTIF('Master list(no salts, metals)'!$K1169:$Y1169, "#N/A")=14,TRUE,FALSE))</f>
        <v>0</v>
      </c>
      <c r="T1171" t="b">
        <f>AND(COUNTIF('Master list(no salts, metals)'!T1169,"&lt;=1"),IF(COUNTIF('Master list(no salts, metals)'!$K1169:$Y1169, "#N/A")=14,TRUE,FALSE))</f>
        <v>0</v>
      </c>
      <c r="U1171" t="b">
        <f>AND(COUNTIF('Master list(no salts, metals)'!U1169,"&lt;=1"),IF(COUNTIF('Master list(no salts, metals)'!$K1169:$Y1169, "#N/A")=14,TRUE,FALSE))</f>
        <v>0</v>
      </c>
      <c r="V1171" t="b">
        <f>AND(COUNTIF('Master list(no salts, metals)'!V1169,"&lt;=1"),IF(COUNTIF('Master list(no salts, metals)'!$K1169:$Y1169, "#N/A")=14,TRUE,FALSE))</f>
        <v>0</v>
      </c>
      <c r="W1171" t="b">
        <f>AND(COUNTIF('Master list(no salts, metals)'!W1169,"&lt;=1"),IF(COUNTIF('Master list(no salts, metals)'!$K1169:$Y1169, "#N/A")=14,TRUE,FALSE))</f>
        <v>1</v>
      </c>
      <c r="X1171" t="b">
        <f>AND(COUNTIF('Master list(no salts, metals)'!X1169,"&lt;=1"),IF(COUNTIF('Master list(no salts, metals)'!$K1169:$Y1169, "#N/A")=14,TRUE,FALSE))</f>
        <v>0</v>
      </c>
      <c r="Y1171" t="b">
        <f>AND(COUNTIF('Master list(no salts, metals)'!Y1169,"&lt;=1"),IF(COUNTIF('Master list(no salts, metals)'!$K1169:$Y1169, "#N/A")=14,TRUE,FALSE))</f>
        <v>0</v>
      </c>
    </row>
    <row r="1172" spans="11:25" x14ac:dyDescent="0.25">
      <c r="K1172" t="b">
        <f>AND(COUNTIF('Master list(no salts, metals)'!K1170,"&lt;=1"),IF(COUNTIF('Master list(no salts, metals)'!$K1170:$Y1170, "#N/A")=14,TRUE,FALSE))</f>
        <v>0</v>
      </c>
      <c r="L1172" t="b">
        <f>AND(COUNTIF('Master list(no salts, metals)'!L1170,"&lt;=1"),IF(COUNTIF('Master list(no salts, metals)'!$K1170:$Y1170, "#N/A")=14,TRUE,FALSE))</f>
        <v>0</v>
      </c>
      <c r="M1172" t="b">
        <f>AND(COUNTIF('Master list(no salts, metals)'!M1170,"&lt;=1"),IF(COUNTIF('Master list(no salts, metals)'!$K1170:$Y1170, "#N/A")=14,TRUE,FALSE))</f>
        <v>0</v>
      </c>
      <c r="N1172" t="b">
        <f>AND(COUNTIF('Master list(no salts, metals)'!N1170,"&lt;=1"),IF(COUNTIF('Master list(no salts, metals)'!$K1170:$Y1170, "#N/A")=14,TRUE,FALSE))</f>
        <v>0</v>
      </c>
      <c r="O1172" t="b">
        <f>AND(COUNTIF('Master list(no salts, metals)'!O1170,"&lt;=1"),IF(COUNTIF('Master list(no salts, metals)'!$K1170:$Y1170, "#N/A")=14,TRUE,FALSE))</f>
        <v>0</v>
      </c>
      <c r="P1172" t="b">
        <f>AND(COUNTIF('Master list(no salts, metals)'!P1170,"&lt;=1"),IF(COUNTIF('Master list(no salts, metals)'!$K1170:$Y1170, "#N/A")=14,TRUE,FALSE))</f>
        <v>0</v>
      </c>
      <c r="Q1172" t="b">
        <f>AND(COUNTIF('Master list(no salts, metals)'!Q1170,"&lt;=1"),IF(COUNTIF('Master list(no salts, metals)'!$K1170:$Y1170, "#N/A")=14,TRUE,FALSE))</f>
        <v>0</v>
      </c>
      <c r="R1172" t="b">
        <f>AND(COUNTIF('Master list(no salts, metals)'!R1170,"&lt;=1"),IF(COUNTIF('Master list(no salts, metals)'!$K1170:$Y1170, "#N/A")=14,TRUE,FALSE))</f>
        <v>0</v>
      </c>
      <c r="S1172" t="b">
        <f>AND(COUNTIF('Master list(no salts, metals)'!S1170,"&lt;=1"),IF(COUNTIF('Master list(no salts, metals)'!$K1170:$Y1170, "#N/A")=14,TRUE,FALSE))</f>
        <v>0</v>
      </c>
      <c r="T1172" t="b">
        <f>AND(COUNTIF('Master list(no salts, metals)'!T1170,"&lt;=1"),IF(COUNTIF('Master list(no salts, metals)'!$K1170:$Y1170, "#N/A")=14,TRUE,FALSE))</f>
        <v>0</v>
      </c>
      <c r="U1172" t="b">
        <f>AND(COUNTIF('Master list(no salts, metals)'!U1170,"&lt;=1"),IF(COUNTIF('Master list(no salts, metals)'!$K1170:$Y1170, "#N/A")=14,TRUE,FALSE))</f>
        <v>0</v>
      </c>
      <c r="V1172" t="b">
        <f>AND(COUNTIF('Master list(no salts, metals)'!V1170,"&lt;=1"),IF(COUNTIF('Master list(no salts, metals)'!$K1170:$Y1170, "#N/A")=14,TRUE,FALSE))</f>
        <v>0</v>
      </c>
      <c r="W1172" t="b">
        <f>AND(COUNTIF('Master list(no salts, metals)'!W1170,"&lt;=1"),IF(COUNTIF('Master list(no salts, metals)'!$K1170:$Y1170, "#N/A")=14,TRUE,FALSE))</f>
        <v>1</v>
      </c>
      <c r="X1172" t="b">
        <f>AND(COUNTIF('Master list(no salts, metals)'!X1170,"&lt;=1"),IF(COUNTIF('Master list(no salts, metals)'!$K1170:$Y1170, "#N/A")=14,TRUE,FALSE))</f>
        <v>0</v>
      </c>
      <c r="Y1172" t="b">
        <f>AND(COUNTIF('Master list(no salts, metals)'!Y1170,"&lt;=1"),IF(COUNTIF('Master list(no salts, metals)'!$K1170:$Y1170, "#N/A")=14,TRUE,FALSE))</f>
        <v>0</v>
      </c>
    </row>
    <row r="1173" spans="11:25" x14ac:dyDescent="0.25">
      <c r="K1173" t="b">
        <f>AND(COUNTIF('Master list(no salts, metals)'!K1171,"&lt;=1"),IF(COUNTIF('Master list(no salts, metals)'!$K1171:$Y1171, "#N/A")=14,TRUE,FALSE))</f>
        <v>0</v>
      </c>
      <c r="L1173" t="b">
        <f>AND(COUNTIF('Master list(no salts, metals)'!L1171,"&lt;=1"),IF(COUNTIF('Master list(no salts, metals)'!$K1171:$Y1171, "#N/A")=14,TRUE,FALSE))</f>
        <v>0</v>
      </c>
      <c r="M1173" t="b">
        <f>AND(COUNTIF('Master list(no salts, metals)'!M1171,"&lt;=1"),IF(COUNTIF('Master list(no salts, metals)'!$K1171:$Y1171, "#N/A")=14,TRUE,FALSE))</f>
        <v>0</v>
      </c>
      <c r="N1173" t="b">
        <f>AND(COUNTIF('Master list(no salts, metals)'!N1171,"&lt;=1"),IF(COUNTIF('Master list(no salts, metals)'!$K1171:$Y1171, "#N/A")=14,TRUE,FALSE))</f>
        <v>0</v>
      </c>
      <c r="O1173" t="b">
        <f>AND(COUNTIF('Master list(no salts, metals)'!O1171,"&lt;=1"),IF(COUNTIF('Master list(no salts, metals)'!$K1171:$Y1171, "#N/A")=14,TRUE,FALSE))</f>
        <v>0</v>
      </c>
      <c r="P1173" t="b">
        <f>AND(COUNTIF('Master list(no salts, metals)'!P1171,"&lt;=1"),IF(COUNTIF('Master list(no salts, metals)'!$K1171:$Y1171, "#N/A")=14,TRUE,FALSE))</f>
        <v>0</v>
      </c>
      <c r="Q1173" t="b">
        <f>AND(COUNTIF('Master list(no salts, metals)'!Q1171,"&lt;=1"),IF(COUNTIF('Master list(no salts, metals)'!$K1171:$Y1171, "#N/A")=14,TRUE,FALSE))</f>
        <v>0</v>
      </c>
      <c r="R1173" t="b">
        <f>AND(COUNTIF('Master list(no salts, metals)'!R1171,"&lt;=1"),IF(COUNTIF('Master list(no salts, metals)'!$K1171:$Y1171, "#N/A")=14,TRUE,FALSE))</f>
        <v>0</v>
      </c>
      <c r="S1173" t="b">
        <f>AND(COUNTIF('Master list(no salts, metals)'!S1171,"&lt;=1"),IF(COUNTIF('Master list(no salts, metals)'!$K1171:$Y1171, "#N/A")=14,TRUE,FALSE))</f>
        <v>0</v>
      </c>
      <c r="T1173" t="b">
        <f>AND(COUNTIF('Master list(no salts, metals)'!T1171,"&lt;=1"),IF(COUNTIF('Master list(no salts, metals)'!$K1171:$Y1171, "#N/A")=14,TRUE,FALSE))</f>
        <v>0</v>
      </c>
      <c r="U1173" t="b">
        <f>AND(COUNTIF('Master list(no salts, metals)'!U1171,"&lt;=1"),IF(COUNTIF('Master list(no salts, metals)'!$K1171:$Y1171, "#N/A")=14,TRUE,FALSE))</f>
        <v>0</v>
      </c>
      <c r="V1173" t="b">
        <f>AND(COUNTIF('Master list(no salts, metals)'!V1171,"&lt;=1"),IF(COUNTIF('Master list(no salts, metals)'!$K1171:$Y1171, "#N/A")=14,TRUE,FALSE))</f>
        <v>0</v>
      </c>
      <c r="W1173" t="b">
        <f>AND(COUNTIF('Master list(no salts, metals)'!W1171,"&lt;=1"),IF(COUNTIF('Master list(no salts, metals)'!$K1171:$Y1171, "#N/A")=14,TRUE,FALSE))</f>
        <v>1</v>
      </c>
      <c r="X1173" t="b">
        <f>AND(COUNTIF('Master list(no salts, metals)'!X1171,"&lt;=1"),IF(COUNTIF('Master list(no salts, metals)'!$K1171:$Y1171, "#N/A")=14,TRUE,FALSE))</f>
        <v>0</v>
      </c>
      <c r="Y1173" t="b">
        <f>AND(COUNTIF('Master list(no salts, metals)'!Y1171,"&lt;=1"),IF(COUNTIF('Master list(no salts, metals)'!$K1171:$Y1171, "#N/A")=14,TRUE,FALSE))</f>
        <v>0</v>
      </c>
    </row>
    <row r="1174" spans="11:25" x14ac:dyDescent="0.25">
      <c r="K1174" t="b">
        <f>AND(COUNTIF('Master list(no salts, metals)'!K1172,"&lt;=1"),IF(COUNTIF('Master list(no salts, metals)'!$K1172:$Y1172, "#N/A")=14,TRUE,FALSE))</f>
        <v>0</v>
      </c>
      <c r="L1174" t="b">
        <f>AND(COUNTIF('Master list(no salts, metals)'!L1172,"&lt;=1"),IF(COUNTIF('Master list(no salts, metals)'!$K1172:$Y1172, "#N/A")=14,TRUE,FALSE))</f>
        <v>0</v>
      </c>
      <c r="M1174" t="b">
        <f>AND(COUNTIF('Master list(no salts, metals)'!M1172,"&lt;=1"),IF(COUNTIF('Master list(no salts, metals)'!$K1172:$Y1172, "#N/A")=14,TRUE,FALSE))</f>
        <v>0</v>
      </c>
      <c r="N1174" t="b">
        <f>AND(COUNTIF('Master list(no salts, metals)'!N1172,"&lt;=1"),IF(COUNTIF('Master list(no salts, metals)'!$K1172:$Y1172, "#N/A")=14,TRUE,FALSE))</f>
        <v>0</v>
      </c>
      <c r="O1174" t="b">
        <f>AND(COUNTIF('Master list(no salts, metals)'!O1172,"&lt;=1"),IF(COUNTIF('Master list(no salts, metals)'!$K1172:$Y1172, "#N/A")=14,TRUE,FALSE))</f>
        <v>0</v>
      </c>
      <c r="P1174" t="b">
        <f>AND(COUNTIF('Master list(no salts, metals)'!P1172,"&lt;=1"),IF(COUNTIF('Master list(no salts, metals)'!$K1172:$Y1172, "#N/A")=14,TRUE,FALSE))</f>
        <v>0</v>
      </c>
      <c r="Q1174" t="b">
        <f>AND(COUNTIF('Master list(no salts, metals)'!Q1172,"&lt;=1"),IF(COUNTIF('Master list(no salts, metals)'!$K1172:$Y1172, "#N/A")=14,TRUE,FALSE))</f>
        <v>0</v>
      </c>
      <c r="R1174" t="b">
        <f>AND(COUNTIF('Master list(no salts, metals)'!R1172,"&lt;=1"),IF(COUNTIF('Master list(no salts, metals)'!$K1172:$Y1172, "#N/A")=14,TRUE,FALSE))</f>
        <v>0</v>
      </c>
      <c r="S1174" t="b">
        <f>AND(COUNTIF('Master list(no salts, metals)'!S1172,"&lt;=1"),IF(COUNTIF('Master list(no salts, metals)'!$K1172:$Y1172, "#N/A")=14,TRUE,FALSE))</f>
        <v>0</v>
      </c>
      <c r="T1174" t="b">
        <f>AND(COUNTIF('Master list(no salts, metals)'!T1172,"&lt;=1"),IF(COUNTIF('Master list(no salts, metals)'!$K1172:$Y1172, "#N/A")=14,TRUE,FALSE))</f>
        <v>0</v>
      </c>
      <c r="U1174" t="b">
        <f>AND(COUNTIF('Master list(no salts, metals)'!U1172,"&lt;=1"),IF(COUNTIF('Master list(no salts, metals)'!$K1172:$Y1172, "#N/A")=14,TRUE,FALSE))</f>
        <v>0</v>
      </c>
      <c r="V1174" t="b">
        <f>AND(COUNTIF('Master list(no salts, metals)'!V1172,"&lt;=1"),IF(COUNTIF('Master list(no salts, metals)'!$K1172:$Y1172, "#N/A")=14,TRUE,FALSE))</f>
        <v>0</v>
      </c>
      <c r="W1174" t="b">
        <f>AND(COUNTIF('Master list(no salts, metals)'!W1172,"&lt;=1"),IF(COUNTIF('Master list(no salts, metals)'!$K1172:$Y1172, "#N/A")=14,TRUE,FALSE))</f>
        <v>1</v>
      </c>
      <c r="X1174" t="b">
        <f>AND(COUNTIF('Master list(no salts, metals)'!X1172,"&lt;=1"),IF(COUNTIF('Master list(no salts, metals)'!$K1172:$Y1172, "#N/A")=14,TRUE,FALSE))</f>
        <v>0</v>
      </c>
      <c r="Y1174" t="b">
        <f>AND(COUNTIF('Master list(no salts, metals)'!Y1172,"&lt;=1"),IF(COUNTIF('Master list(no salts, metals)'!$K1172:$Y1172, "#N/A")=14,TRUE,FALSE))</f>
        <v>0</v>
      </c>
    </row>
    <row r="1175" spans="11:25" x14ac:dyDescent="0.25">
      <c r="K1175" t="b">
        <f>AND(COUNTIF('Master list(no salts, metals)'!K1173,"&lt;=1"),IF(COUNTIF('Master list(no salts, metals)'!$K1173:$Y1173, "#N/A")=14,TRUE,FALSE))</f>
        <v>0</v>
      </c>
      <c r="L1175" t="b">
        <f>AND(COUNTIF('Master list(no salts, metals)'!L1173,"&lt;=1"),IF(COUNTIF('Master list(no salts, metals)'!$K1173:$Y1173, "#N/A")=14,TRUE,FALSE))</f>
        <v>0</v>
      </c>
      <c r="M1175" t="b">
        <f>AND(COUNTIF('Master list(no salts, metals)'!M1173,"&lt;=1"),IF(COUNTIF('Master list(no salts, metals)'!$K1173:$Y1173, "#N/A")=14,TRUE,FALSE))</f>
        <v>0</v>
      </c>
      <c r="N1175" t="b">
        <f>AND(COUNTIF('Master list(no salts, metals)'!N1173,"&lt;=1"),IF(COUNTIF('Master list(no salts, metals)'!$K1173:$Y1173, "#N/A")=14,TRUE,FALSE))</f>
        <v>0</v>
      </c>
      <c r="O1175" t="b">
        <f>AND(COUNTIF('Master list(no salts, metals)'!O1173,"&lt;=1"),IF(COUNTIF('Master list(no salts, metals)'!$K1173:$Y1173, "#N/A")=14,TRUE,FALSE))</f>
        <v>0</v>
      </c>
      <c r="P1175" t="b">
        <f>AND(COUNTIF('Master list(no salts, metals)'!P1173,"&lt;=1"),IF(COUNTIF('Master list(no salts, metals)'!$K1173:$Y1173, "#N/A")=14,TRUE,FALSE))</f>
        <v>0</v>
      </c>
      <c r="Q1175" t="b">
        <f>AND(COUNTIF('Master list(no salts, metals)'!Q1173,"&lt;=1"),IF(COUNTIF('Master list(no salts, metals)'!$K1173:$Y1173, "#N/A")=14,TRUE,FALSE))</f>
        <v>0</v>
      </c>
      <c r="R1175" t="b">
        <f>AND(COUNTIF('Master list(no salts, metals)'!R1173,"&lt;=1"),IF(COUNTIF('Master list(no salts, metals)'!$K1173:$Y1173, "#N/A")=14,TRUE,FALSE))</f>
        <v>0</v>
      </c>
      <c r="S1175" t="b">
        <f>AND(COUNTIF('Master list(no salts, metals)'!S1173,"&lt;=1"),IF(COUNTIF('Master list(no salts, metals)'!$K1173:$Y1173, "#N/A")=14,TRUE,FALSE))</f>
        <v>0</v>
      </c>
      <c r="T1175" t="b">
        <f>AND(COUNTIF('Master list(no salts, metals)'!T1173,"&lt;=1"),IF(COUNTIF('Master list(no salts, metals)'!$K1173:$Y1173, "#N/A")=14,TRUE,FALSE))</f>
        <v>0</v>
      </c>
      <c r="U1175" t="b">
        <f>AND(COUNTIF('Master list(no salts, metals)'!U1173,"&lt;=1"),IF(COUNTIF('Master list(no salts, metals)'!$K1173:$Y1173, "#N/A")=14,TRUE,FALSE))</f>
        <v>0</v>
      </c>
      <c r="V1175" t="b">
        <f>AND(COUNTIF('Master list(no salts, metals)'!V1173,"&lt;=1"),IF(COUNTIF('Master list(no salts, metals)'!$K1173:$Y1173, "#N/A")=14,TRUE,FALSE))</f>
        <v>0</v>
      </c>
      <c r="W1175" t="b">
        <f>AND(COUNTIF('Master list(no salts, metals)'!W1173,"&lt;=1"),IF(COUNTIF('Master list(no salts, metals)'!$K1173:$Y1173, "#N/A")=14,TRUE,FALSE))</f>
        <v>0</v>
      </c>
      <c r="X1175" t="b">
        <f>AND(COUNTIF('Master list(no salts, metals)'!X1173,"&lt;=1"),IF(COUNTIF('Master list(no salts, metals)'!$K1173:$Y1173, "#N/A")=14,TRUE,FALSE))</f>
        <v>0</v>
      </c>
      <c r="Y1175" t="b">
        <f>AND(COUNTIF('Master list(no salts, metals)'!Y1173,"&lt;=1"),IF(COUNTIF('Master list(no salts, metals)'!$K1173:$Y1173, "#N/A")=14,TRUE,FALSE))</f>
        <v>0</v>
      </c>
    </row>
    <row r="1176" spans="11:25" x14ac:dyDescent="0.25">
      <c r="K1176" t="b">
        <f>AND(COUNTIF('Master list(no salts, metals)'!K1174,"&lt;=1"),IF(COUNTIF('Master list(no salts, metals)'!$K1174:$Y1174, "#N/A")=14,TRUE,FALSE))</f>
        <v>0</v>
      </c>
      <c r="L1176" t="b">
        <f>AND(COUNTIF('Master list(no salts, metals)'!L1174,"&lt;=1"),IF(COUNTIF('Master list(no salts, metals)'!$K1174:$Y1174, "#N/A")=14,TRUE,FALSE))</f>
        <v>0</v>
      </c>
      <c r="M1176" t="b">
        <f>AND(COUNTIF('Master list(no salts, metals)'!M1174,"&lt;=1"),IF(COUNTIF('Master list(no salts, metals)'!$K1174:$Y1174, "#N/A")=14,TRUE,FALSE))</f>
        <v>0</v>
      </c>
      <c r="N1176" t="b">
        <f>AND(COUNTIF('Master list(no salts, metals)'!N1174,"&lt;=1"),IF(COUNTIF('Master list(no salts, metals)'!$K1174:$Y1174, "#N/A")=14,TRUE,FALSE))</f>
        <v>0</v>
      </c>
      <c r="O1176" t="b">
        <f>AND(COUNTIF('Master list(no salts, metals)'!O1174,"&lt;=1"),IF(COUNTIF('Master list(no salts, metals)'!$K1174:$Y1174, "#N/A")=14,TRUE,FALSE))</f>
        <v>0</v>
      </c>
      <c r="P1176" t="b">
        <f>AND(COUNTIF('Master list(no salts, metals)'!P1174,"&lt;=1"),IF(COUNTIF('Master list(no salts, metals)'!$K1174:$Y1174, "#N/A")=14,TRUE,FALSE))</f>
        <v>0</v>
      </c>
      <c r="Q1176" t="b">
        <f>AND(COUNTIF('Master list(no salts, metals)'!Q1174,"&lt;=1"),IF(COUNTIF('Master list(no salts, metals)'!$K1174:$Y1174, "#N/A")=14,TRUE,FALSE))</f>
        <v>0</v>
      </c>
      <c r="R1176" t="b">
        <f>AND(COUNTIF('Master list(no salts, metals)'!R1174,"&lt;=1"),IF(COUNTIF('Master list(no salts, metals)'!$K1174:$Y1174, "#N/A")=14,TRUE,FALSE))</f>
        <v>0</v>
      </c>
      <c r="S1176" t="b">
        <f>AND(COUNTIF('Master list(no salts, metals)'!S1174,"&lt;=1"),IF(COUNTIF('Master list(no salts, metals)'!$K1174:$Y1174, "#N/A")=14,TRUE,FALSE))</f>
        <v>0</v>
      </c>
      <c r="T1176" t="b">
        <f>AND(COUNTIF('Master list(no salts, metals)'!T1174,"&lt;=1"),IF(COUNTIF('Master list(no salts, metals)'!$K1174:$Y1174, "#N/A")=14,TRUE,FALSE))</f>
        <v>0</v>
      </c>
      <c r="U1176" t="b">
        <f>AND(COUNTIF('Master list(no salts, metals)'!U1174,"&lt;=1"),IF(COUNTIF('Master list(no salts, metals)'!$K1174:$Y1174, "#N/A")=14,TRUE,FALSE))</f>
        <v>0</v>
      </c>
      <c r="V1176" t="b">
        <f>AND(COUNTIF('Master list(no salts, metals)'!V1174,"&lt;=1"),IF(COUNTIF('Master list(no salts, metals)'!$K1174:$Y1174, "#N/A")=14,TRUE,FALSE))</f>
        <v>0</v>
      </c>
      <c r="W1176" t="b">
        <f>AND(COUNTIF('Master list(no salts, metals)'!W1174,"&lt;=1"),IF(COUNTIF('Master list(no salts, metals)'!$K1174:$Y1174, "#N/A")=14,TRUE,FALSE))</f>
        <v>1</v>
      </c>
      <c r="X1176" t="b">
        <f>AND(COUNTIF('Master list(no salts, metals)'!X1174,"&lt;=1"),IF(COUNTIF('Master list(no salts, metals)'!$K1174:$Y1174, "#N/A")=14,TRUE,FALSE))</f>
        <v>0</v>
      </c>
      <c r="Y1176" t="b">
        <f>AND(COUNTIF('Master list(no salts, metals)'!Y1174,"&lt;=1"),IF(COUNTIF('Master list(no salts, metals)'!$K1174:$Y1174, "#N/A")=14,TRUE,FALSE))</f>
        <v>0</v>
      </c>
    </row>
    <row r="1177" spans="11:25" x14ac:dyDescent="0.25">
      <c r="K1177" t="b">
        <f>AND(COUNTIF('Master list(no salts, metals)'!K1175,"&lt;=1"),IF(COUNTIF('Master list(no salts, metals)'!$K1175:$Y1175, "#N/A")=14,TRUE,FALSE))</f>
        <v>0</v>
      </c>
      <c r="L1177" t="b">
        <f>AND(COUNTIF('Master list(no salts, metals)'!L1175,"&lt;=1"),IF(COUNTIF('Master list(no salts, metals)'!$K1175:$Y1175, "#N/A")=14,TRUE,FALSE))</f>
        <v>0</v>
      </c>
      <c r="M1177" t="b">
        <f>AND(COUNTIF('Master list(no salts, metals)'!M1175,"&lt;=1"),IF(COUNTIF('Master list(no salts, metals)'!$K1175:$Y1175, "#N/A")=14,TRUE,FALSE))</f>
        <v>0</v>
      </c>
      <c r="N1177" t="b">
        <f>AND(COUNTIF('Master list(no salts, metals)'!N1175,"&lt;=1"),IF(COUNTIF('Master list(no salts, metals)'!$K1175:$Y1175, "#N/A")=14,TRUE,FALSE))</f>
        <v>0</v>
      </c>
      <c r="O1177" t="b">
        <f>AND(COUNTIF('Master list(no salts, metals)'!O1175,"&lt;=1"),IF(COUNTIF('Master list(no salts, metals)'!$K1175:$Y1175, "#N/A")=14,TRUE,FALSE))</f>
        <v>0</v>
      </c>
      <c r="P1177" t="b">
        <f>AND(COUNTIF('Master list(no salts, metals)'!P1175,"&lt;=1"),IF(COUNTIF('Master list(no salts, metals)'!$K1175:$Y1175, "#N/A")=14,TRUE,FALSE))</f>
        <v>0</v>
      </c>
      <c r="Q1177" t="b">
        <f>AND(COUNTIF('Master list(no salts, metals)'!Q1175,"&lt;=1"),IF(COUNTIF('Master list(no salts, metals)'!$K1175:$Y1175, "#N/A")=14,TRUE,FALSE))</f>
        <v>0</v>
      </c>
      <c r="R1177" t="b">
        <f>AND(COUNTIF('Master list(no salts, metals)'!R1175,"&lt;=1"),IF(COUNTIF('Master list(no salts, metals)'!$K1175:$Y1175, "#N/A")=14,TRUE,FALSE))</f>
        <v>0</v>
      </c>
      <c r="S1177" t="b">
        <f>AND(COUNTIF('Master list(no salts, metals)'!S1175,"&lt;=1"),IF(COUNTIF('Master list(no salts, metals)'!$K1175:$Y1175, "#N/A")=14,TRUE,FALSE))</f>
        <v>0</v>
      </c>
      <c r="T1177" t="b">
        <f>AND(COUNTIF('Master list(no salts, metals)'!T1175,"&lt;=1"),IF(COUNTIF('Master list(no salts, metals)'!$K1175:$Y1175, "#N/A")=14,TRUE,FALSE))</f>
        <v>0</v>
      </c>
      <c r="U1177" t="b">
        <f>AND(COUNTIF('Master list(no salts, metals)'!U1175,"&lt;=1"),IF(COUNTIF('Master list(no salts, metals)'!$K1175:$Y1175, "#N/A")=14,TRUE,FALSE))</f>
        <v>0</v>
      </c>
      <c r="V1177" t="b">
        <f>AND(COUNTIF('Master list(no salts, metals)'!V1175,"&lt;=1"),IF(COUNTIF('Master list(no salts, metals)'!$K1175:$Y1175, "#N/A")=14,TRUE,FALSE))</f>
        <v>0</v>
      </c>
      <c r="W1177" t="b">
        <f>AND(COUNTIF('Master list(no salts, metals)'!W1175,"&lt;=1"),IF(COUNTIF('Master list(no salts, metals)'!$K1175:$Y1175, "#N/A")=14,TRUE,FALSE))</f>
        <v>0</v>
      </c>
      <c r="X1177" t="b">
        <f>AND(COUNTIF('Master list(no salts, metals)'!X1175,"&lt;=1"),IF(COUNTIF('Master list(no salts, metals)'!$K1175:$Y1175, "#N/A")=14,TRUE,FALSE))</f>
        <v>0</v>
      </c>
      <c r="Y1177" t="b">
        <f>AND(COUNTIF('Master list(no salts, metals)'!Y1175,"&lt;=1"),IF(COUNTIF('Master list(no salts, metals)'!$K1175:$Y1175, "#N/A")=14,TRUE,FALSE))</f>
        <v>0</v>
      </c>
    </row>
    <row r="1178" spans="11:25" x14ac:dyDescent="0.25">
      <c r="K1178" t="b">
        <f>AND(COUNTIF('Master list(no salts, metals)'!K1176,"&lt;=1"),IF(COUNTIF('Master list(no salts, metals)'!$K1176:$Y1176, "#N/A")=14,TRUE,FALSE))</f>
        <v>0</v>
      </c>
      <c r="L1178" t="b">
        <f>AND(COUNTIF('Master list(no salts, metals)'!L1176,"&lt;=1"),IF(COUNTIF('Master list(no salts, metals)'!$K1176:$Y1176, "#N/A")=14,TRUE,FALSE))</f>
        <v>0</v>
      </c>
      <c r="M1178" t="b">
        <f>AND(COUNTIF('Master list(no salts, metals)'!M1176,"&lt;=1"),IF(COUNTIF('Master list(no salts, metals)'!$K1176:$Y1176, "#N/A")=14,TRUE,FALSE))</f>
        <v>0</v>
      </c>
      <c r="N1178" t="b">
        <f>AND(COUNTIF('Master list(no salts, metals)'!N1176,"&lt;=1"),IF(COUNTIF('Master list(no salts, metals)'!$K1176:$Y1176, "#N/A")=14,TRUE,FALSE))</f>
        <v>0</v>
      </c>
      <c r="O1178" t="b">
        <f>AND(COUNTIF('Master list(no salts, metals)'!O1176,"&lt;=1"),IF(COUNTIF('Master list(no salts, metals)'!$K1176:$Y1176, "#N/A")=14,TRUE,FALSE))</f>
        <v>0</v>
      </c>
      <c r="P1178" t="b">
        <f>AND(COUNTIF('Master list(no salts, metals)'!P1176,"&lt;=1"),IF(COUNTIF('Master list(no salts, metals)'!$K1176:$Y1176, "#N/A")=14,TRUE,FALSE))</f>
        <v>0</v>
      </c>
      <c r="Q1178" t="b">
        <f>AND(COUNTIF('Master list(no salts, metals)'!Q1176,"&lt;=1"),IF(COUNTIF('Master list(no salts, metals)'!$K1176:$Y1176, "#N/A")=14,TRUE,FALSE))</f>
        <v>0</v>
      </c>
      <c r="R1178" t="b">
        <f>AND(COUNTIF('Master list(no salts, metals)'!R1176,"&lt;=1"),IF(COUNTIF('Master list(no salts, metals)'!$K1176:$Y1176, "#N/A")=14,TRUE,FALSE))</f>
        <v>0</v>
      </c>
      <c r="S1178" t="b">
        <f>AND(COUNTIF('Master list(no salts, metals)'!S1176,"&lt;=1"),IF(COUNTIF('Master list(no salts, metals)'!$K1176:$Y1176, "#N/A")=14,TRUE,FALSE))</f>
        <v>0</v>
      </c>
      <c r="T1178" t="b">
        <f>AND(COUNTIF('Master list(no salts, metals)'!T1176,"&lt;=1"),IF(COUNTIF('Master list(no salts, metals)'!$K1176:$Y1176, "#N/A")=14,TRUE,FALSE))</f>
        <v>0</v>
      </c>
      <c r="U1178" t="b">
        <f>AND(COUNTIF('Master list(no salts, metals)'!U1176,"&lt;=1"),IF(COUNTIF('Master list(no salts, metals)'!$K1176:$Y1176, "#N/A")=14,TRUE,FALSE))</f>
        <v>0</v>
      </c>
      <c r="V1178" t="b">
        <f>AND(COUNTIF('Master list(no salts, metals)'!V1176,"&lt;=1"),IF(COUNTIF('Master list(no salts, metals)'!$K1176:$Y1176, "#N/A")=14,TRUE,FALSE))</f>
        <v>0</v>
      </c>
      <c r="W1178" t="b">
        <f>AND(COUNTIF('Master list(no salts, metals)'!W1176,"&lt;=1"),IF(COUNTIF('Master list(no salts, metals)'!$K1176:$Y1176, "#N/A")=14,TRUE,FALSE))</f>
        <v>1</v>
      </c>
      <c r="X1178" t="b">
        <f>AND(COUNTIF('Master list(no salts, metals)'!X1176,"&lt;=1"),IF(COUNTIF('Master list(no salts, metals)'!$K1176:$Y1176, "#N/A")=14,TRUE,FALSE))</f>
        <v>0</v>
      </c>
      <c r="Y1178" t="b">
        <f>AND(COUNTIF('Master list(no salts, metals)'!Y1176,"&lt;=1"),IF(COUNTIF('Master list(no salts, metals)'!$K1176:$Y1176, "#N/A")=14,TRUE,FALSE))</f>
        <v>0</v>
      </c>
    </row>
    <row r="1179" spans="11:25" x14ac:dyDescent="0.25">
      <c r="K1179" t="b">
        <f>AND(COUNTIF('Master list(no salts, metals)'!K1177,"&lt;=1"),IF(COUNTIF('Master list(no salts, metals)'!$K1177:$Y1177, "#N/A")=14,TRUE,FALSE))</f>
        <v>0</v>
      </c>
      <c r="L1179" t="b">
        <f>AND(COUNTIF('Master list(no salts, metals)'!L1177,"&lt;=1"),IF(COUNTIF('Master list(no salts, metals)'!$K1177:$Y1177, "#N/A")=14,TRUE,FALSE))</f>
        <v>0</v>
      </c>
      <c r="M1179" t="b">
        <f>AND(COUNTIF('Master list(no salts, metals)'!M1177,"&lt;=1"),IF(COUNTIF('Master list(no salts, metals)'!$K1177:$Y1177, "#N/A")=14,TRUE,FALSE))</f>
        <v>0</v>
      </c>
      <c r="N1179" t="b">
        <f>AND(COUNTIF('Master list(no salts, metals)'!N1177,"&lt;=1"),IF(COUNTIF('Master list(no salts, metals)'!$K1177:$Y1177, "#N/A")=14,TRUE,FALSE))</f>
        <v>0</v>
      </c>
      <c r="O1179" t="b">
        <f>AND(COUNTIF('Master list(no salts, metals)'!O1177,"&lt;=1"),IF(COUNTIF('Master list(no salts, metals)'!$K1177:$Y1177, "#N/A")=14,TRUE,FALSE))</f>
        <v>0</v>
      </c>
      <c r="P1179" t="b">
        <f>AND(COUNTIF('Master list(no salts, metals)'!P1177,"&lt;=1"),IF(COUNTIF('Master list(no salts, metals)'!$K1177:$Y1177, "#N/A")=14,TRUE,FALSE))</f>
        <v>0</v>
      </c>
      <c r="Q1179" t="b">
        <f>AND(COUNTIF('Master list(no salts, metals)'!Q1177,"&lt;=1"),IF(COUNTIF('Master list(no salts, metals)'!$K1177:$Y1177, "#N/A")=14,TRUE,FALSE))</f>
        <v>0</v>
      </c>
      <c r="R1179" t="b">
        <f>AND(COUNTIF('Master list(no salts, metals)'!R1177,"&lt;=1"),IF(COUNTIF('Master list(no salts, metals)'!$K1177:$Y1177, "#N/A")=14,TRUE,FALSE))</f>
        <v>0</v>
      </c>
      <c r="S1179" t="b">
        <f>AND(COUNTIF('Master list(no salts, metals)'!S1177,"&lt;=1"),IF(COUNTIF('Master list(no salts, metals)'!$K1177:$Y1177, "#N/A")=14,TRUE,FALSE))</f>
        <v>0</v>
      </c>
      <c r="T1179" t="b">
        <f>AND(COUNTIF('Master list(no salts, metals)'!T1177,"&lt;=1"),IF(COUNTIF('Master list(no salts, metals)'!$K1177:$Y1177, "#N/A")=14,TRUE,FALSE))</f>
        <v>0</v>
      </c>
      <c r="U1179" t="b">
        <f>AND(COUNTIF('Master list(no salts, metals)'!U1177,"&lt;=1"),IF(COUNTIF('Master list(no salts, metals)'!$K1177:$Y1177, "#N/A")=14,TRUE,FALSE))</f>
        <v>0</v>
      </c>
      <c r="V1179" t="b">
        <f>AND(COUNTIF('Master list(no salts, metals)'!V1177,"&lt;=1"),IF(COUNTIF('Master list(no salts, metals)'!$K1177:$Y1177, "#N/A")=14,TRUE,FALSE))</f>
        <v>0</v>
      </c>
      <c r="W1179" t="b">
        <f>AND(COUNTIF('Master list(no salts, metals)'!W1177,"&lt;=1"),IF(COUNTIF('Master list(no salts, metals)'!$K1177:$Y1177, "#N/A")=14,TRUE,FALSE))</f>
        <v>0</v>
      </c>
      <c r="X1179" t="b">
        <f>AND(COUNTIF('Master list(no salts, metals)'!X1177,"&lt;=1"),IF(COUNTIF('Master list(no salts, metals)'!$K1177:$Y1177, "#N/A")=14,TRUE,FALSE))</f>
        <v>0</v>
      </c>
      <c r="Y1179" t="b">
        <f>AND(COUNTIF('Master list(no salts, metals)'!Y1177,"&lt;=1"),IF(COUNTIF('Master list(no salts, metals)'!$K1177:$Y1177, "#N/A")=14,TRUE,FALSE))</f>
        <v>0</v>
      </c>
    </row>
    <row r="1180" spans="11:25" x14ac:dyDescent="0.25">
      <c r="K1180" t="b">
        <f>AND(COUNTIF('Master list(no salts, metals)'!K1178,"&lt;=1"),IF(COUNTIF('Master list(no salts, metals)'!$K1178:$Y1178, "#N/A")=14,TRUE,FALSE))</f>
        <v>0</v>
      </c>
      <c r="L1180" t="b">
        <f>AND(COUNTIF('Master list(no salts, metals)'!L1178,"&lt;=1"),IF(COUNTIF('Master list(no salts, metals)'!$K1178:$Y1178, "#N/A")=14,TRUE,FALSE))</f>
        <v>0</v>
      </c>
      <c r="M1180" t="b">
        <f>AND(COUNTIF('Master list(no salts, metals)'!M1178,"&lt;=1"),IF(COUNTIF('Master list(no salts, metals)'!$K1178:$Y1178, "#N/A")=14,TRUE,FALSE))</f>
        <v>0</v>
      </c>
      <c r="N1180" t="b">
        <f>AND(COUNTIF('Master list(no salts, metals)'!N1178,"&lt;=1"),IF(COUNTIF('Master list(no salts, metals)'!$K1178:$Y1178, "#N/A")=14,TRUE,FALSE))</f>
        <v>0</v>
      </c>
      <c r="O1180" t="b">
        <f>AND(COUNTIF('Master list(no salts, metals)'!O1178,"&lt;=1"),IF(COUNTIF('Master list(no salts, metals)'!$K1178:$Y1178, "#N/A")=14,TRUE,FALSE))</f>
        <v>0</v>
      </c>
      <c r="P1180" t="b">
        <f>AND(COUNTIF('Master list(no salts, metals)'!P1178,"&lt;=1"),IF(COUNTIF('Master list(no salts, metals)'!$K1178:$Y1178, "#N/A")=14,TRUE,FALSE))</f>
        <v>0</v>
      </c>
      <c r="Q1180" t="b">
        <f>AND(COUNTIF('Master list(no salts, metals)'!Q1178,"&lt;=1"),IF(COUNTIF('Master list(no salts, metals)'!$K1178:$Y1178, "#N/A")=14,TRUE,FALSE))</f>
        <v>0</v>
      </c>
      <c r="R1180" t="b">
        <f>AND(COUNTIF('Master list(no salts, metals)'!R1178,"&lt;=1"),IF(COUNTIF('Master list(no salts, metals)'!$K1178:$Y1178, "#N/A")=14,TRUE,FALSE))</f>
        <v>0</v>
      </c>
      <c r="S1180" t="b">
        <f>AND(COUNTIF('Master list(no salts, metals)'!S1178,"&lt;=1"),IF(COUNTIF('Master list(no salts, metals)'!$K1178:$Y1178, "#N/A")=14,TRUE,FALSE))</f>
        <v>0</v>
      </c>
      <c r="T1180" t="b">
        <f>AND(COUNTIF('Master list(no salts, metals)'!T1178,"&lt;=1"),IF(COUNTIF('Master list(no salts, metals)'!$K1178:$Y1178, "#N/A")=14,TRUE,FALSE))</f>
        <v>0</v>
      </c>
      <c r="U1180" t="b">
        <f>AND(COUNTIF('Master list(no salts, metals)'!U1178,"&lt;=1"),IF(COUNTIF('Master list(no salts, metals)'!$K1178:$Y1178, "#N/A")=14,TRUE,FALSE))</f>
        <v>0</v>
      </c>
      <c r="V1180" t="b">
        <f>AND(COUNTIF('Master list(no salts, metals)'!V1178,"&lt;=1"),IF(COUNTIF('Master list(no salts, metals)'!$K1178:$Y1178, "#N/A")=14,TRUE,FALSE))</f>
        <v>0</v>
      </c>
      <c r="W1180" t="b">
        <f>AND(COUNTIF('Master list(no salts, metals)'!W1178,"&lt;=1"),IF(COUNTIF('Master list(no salts, metals)'!$K1178:$Y1178, "#N/A")=14,TRUE,FALSE))</f>
        <v>0</v>
      </c>
      <c r="X1180" t="b">
        <f>AND(COUNTIF('Master list(no salts, metals)'!X1178,"&lt;=1"),IF(COUNTIF('Master list(no salts, metals)'!$K1178:$Y1178, "#N/A")=14,TRUE,FALSE))</f>
        <v>0</v>
      </c>
      <c r="Y1180" t="b">
        <f>AND(COUNTIF('Master list(no salts, metals)'!Y1178,"&lt;=1"),IF(COUNTIF('Master list(no salts, metals)'!$K1178:$Y1178, "#N/A")=14,TRUE,FALSE))</f>
        <v>0</v>
      </c>
    </row>
    <row r="1181" spans="11:25" x14ac:dyDescent="0.25">
      <c r="K1181" t="b">
        <f>AND(COUNTIF('Master list(no salts, metals)'!K1179,"&lt;=1"),IF(COUNTIF('Master list(no salts, metals)'!$K1179:$Y1179, "#N/A")=14,TRUE,FALSE))</f>
        <v>0</v>
      </c>
      <c r="L1181" t="b">
        <f>AND(COUNTIF('Master list(no salts, metals)'!L1179,"&lt;=1"),IF(COUNTIF('Master list(no salts, metals)'!$K1179:$Y1179, "#N/A")=14,TRUE,FALSE))</f>
        <v>0</v>
      </c>
      <c r="M1181" t="b">
        <f>AND(COUNTIF('Master list(no salts, metals)'!M1179,"&lt;=1"),IF(COUNTIF('Master list(no salts, metals)'!$K1179:$Y1179, "#N/A")=14,TRUE,FALSE))</f>
        <v>0</v>
      </c>
      <c r="N1181" t="b">
        <f>AND(COUNTIF('Master list(no salts, metals)'!N1179,"&lt;=1"),IF(COUNTIF('Master list(no salts, metals)'!$K1179:$Y1179, "#N/A")=14,TRUE,FALSE))</f>
        <v>0</v>
      </c>
      <c r="O1181" t="b">
        <f>AND(COUNTIF('Master list(no salts, metals)'!O1179,"&lt;=1"),IF(COUNTIF('Master list(no salts, metals)'!$K1179:$Y1179, "#N/A")=14,TRUE,FALSE))</f>
        <v>0</v>
      </c>
      <c r="P1181" t="b">
        <f>AND(COUNTIF('Master list(no salts, metals)'!P1179,"&lt;=1"),IF(COUNTIF('Master list(no salts, metals)'!$K1179:$Y1179, "#N/A")=14,TRUE,FALSE))</f>
        <v>0</v>
      </c>
      <c r="Q1181" t="b">
        <f>AND(COUNTIF('Master list(no salts, metals)'!Q1179,"&lt;=1"),IF(COUNTIF('Master list(no salts, metals)'!$K1179:$Y1179, "#N/A")=14,TRUE,FALSE))</f>
        <v>0</v>
      </c>
      <c r="R1181" t="b">
        <f>AND(COUNTIF('Master list(no salts, metals)'!R1179,"&lt;=1"),IF(COUNTIF('Master list(no salts, metals)'!$K1179:$Y1179, "#N/A")=14,TRUE,FALSE))</f>
        <v>0</v>
      </c>
      <c r="S1181" t="b">
        <f>AND(COUNTIF('Master list(no salts, metals)'!S1179,"&lt;=1"),IF(COUNTIF('Master list(no salts, metals)'!$K1179:$Y1179, "#N/A")=14,TRUE,FALSE))</f>
        <v>0</v>
      </c>
      <c r="T1181" t="b">
        <f>AND(COUNTIF('Master list(no salts, metals)'!T1179,"&lt;=1"),IF(COUNTIF('Master list(no salts, metals)'!$K1179:$Y1179, "#N/A")=14,TRUE,FALSE))</f>
        <v>0</v>
      </c>
      <c r="U1181" t="b">
        <f>AND(COUNTIF('Master list(no salts, metals)'!U1179,"&lt;=1"),IF(COUNTIF('Master list(no salts, metals)'!$K1179:$Y1179, "#N/A")=14,TRUE,FALSE))</f>
        <v>0</v>
      </c>
      <c r="V1181" t="b">
        <f>AND(COUNTIF('Master list(no salts, metals)'!V1179,"&lt;=1"),IF(COUNTIF('Master list(no salts, metals)'!$K1179:$Y1179, "#N/A")=14,TRUE,FALSE))</f>
        <v>0</v>
      </c>
      <c r="W1181" t="b">
        <f>AND(COUNTIF('Master list(no salts, metals)'!W1179,"&lt;=1"),IF(COUNTIF('Master list(no salts, metals)'!$K1179:$Y1179, "#N/A")=14,TRUE,FALSE))</f>
        <v>0</v>
      </c>
      <c r="X1181" t="b">
        <f>AND(COUNTIF('Master list(no salts, metals)'!X1179,"&lt;=1"),IF(COUNTIF('Master list(no salts, metals)'!$K1179:$Y1179, "#N/A")=14,TRUE,FALSE))</f>
        <v>0</v>
      </c>
      <c r="Y1181" t="b">
        <f>AND(COUNTIF('Master list(no salts, metals)'!Y1179,"&lt;=1"),IF(COUNTIF('Master list(no salts, metals)'!$K1179:$Y1179, "#N/A")=14,TRUE,FALSE))</f>
        <v>0</v>
      </c>
    </row>
    <row r="1182" spans="11:25" x14ac:dyDescent="0.25">
      <c r="K1182" t="b">
        <f>AND(COUNTIF('Master list(no salts, metals)'!K1180,"&lt;=1"),IF(COUNTIF('Master list(no salts, metals)'!$K1180:$Y1180, "#N/A")=14,TRUE,FALSE))</f>
        <v>0</v>
      </c>
      <c r="L1182" t="b">
        <f>AND(COUNTIF('Master list(no salts, metals)'!L1180,"&lt;=1"),IF(COUNTIF('Master list(no salts, metals)'!$K1180:$Y1180, "#N/A")=14,TRUE,FALSE))</f>
        <v>0</v>
      </c>
      <c r="M1182" t="b">
        <f>AND(COUNTIF('Master list(no salts, metals)'!M1180,"&lt;=1"),IF(COUNTIF('Master list(no salts, metals)'!$K1180:$Y1180, "#N/A")=14,TRUE,FALSE))</f>
        <v>0</v>
      </c>
      <c r="N1182" t="b">
        <f>AND(COUNTIF('Master list(no salts, metals)'!N1180,"&lt;=1"),IF(COUNTIF('Master list(no salts, metals)'!$K1180:$Y1180, "#N/A")=14,TRUE,FALSE))</f>
        <v>0</v>
      </c>
      <c r="O1182" t="b">
        <f>AND(COUNTIF('Master list(no salts, metals)'!O1180,"&lt;=1"),IF(COUNTIF('Master list(no salts, metals)'!$K1180:$Y1180, "#N/A")=14,TRUE,FALSE))</f>
        <v>0</v>
      </c>
      <c r="P1182" t="b">
        <f>AND(COUNTIF('Master list(no salts, metals)'!P1180,"&lt;=1"),IF(COUNTIF('Master list(no salts, metals)'!$K1180:$Y1180, "#N/A")=14,TRUE,FALSE))</f>
        <v>0</v>
      </c>
      <c r="Q1182" t="b">
        <f>AND(COUNTIF('Master list(no salts, metals)'!Q1180,"&lt;=1"),IF(COUNTIF('Master list(no salts, metals)'!$K1180:$Y1180, "#N/A")=14,TRUE,FALSE))</f>
        <v>0</v>
      </c>
      <c r="R1182" t="b">
        <f>AND(COUNTIF('Master list(no salts, metals)'!R1180,"&lt;=1"),IF(COUNTIF('Master list(no salts, metals)'!$K1180:$Y1180, "#N/A")=14,TRUE,FALSE))</f>
        <v>0</v>
      </c>
      <c r="S1182" t="b">
        <f>AND(COUNTIF('Master list(no salts, metals)'!S1180,"&lt;=1"),IF(COUNTIF('Master list(no salts, metals)'!$K1180:$Y1180, "#N/A")=14,TRUE,FALSE))</f>
        <v>0</v>
      </c>
      <c r="T1182" t="b">
        <f>AND(COUNTIF('Master list(no salts, metals)'!T1180,"&lt;=1"),IF(COUNTIF('Master list(no salts, metals)'!$K1180:$Y1180, "#N/A")=14,TRUE,FALSE))</f>
        <v>1</v>
      </c>
      <c r="U1182" t="b">
        <f>AND(COUNTIF('Master list(no salts, metals)'!U1180,"&lt;=1"),IF(COUNTIF('Master list(no salts, metals)'!$K1180:$Y1180, "#N/A")=14,TRUE,FALSE))</f>
        <v>0</v>
      </c>
      <c r="V1182" t="b">
        <f>AND(COUNTIF('Master list(no salts, metals)'!V1180,"&lt;=1"),IF(COUNTIF('Master list(no salts, metals)'!$K1180:$Y1180, "#N/A")=14,TRUE,FALSE))</f>
        <v>0</v>
      </c>
      <c r="W1182" t="b">
        <f>AND(COUNTIF('Master list(no salts, metals)'!W1180,"&lt;=1"),IF(COUNTIF('Master list(no salts, metals)'!$K1180:$Y1180, "#N/A")=14,TRUE,FALSE))</f>
        <v>0</v>
      </c>
      <c r="X1182" t="b">
        <f>AND(COUNTIF('Master list(no salts, metals)'!X1180,"&lt;=1"),IF(COUNTIF('Master list(no salts, metals)'!$K1180:$Y1180, "#N/A")=14,TRUE,FALSE))</f>
        <v>0</v>
      </c>
      <c r="Y1182" t="b">
        <f>AND(COUNTIF('Master list(no salts, metals)'!Y1180,"&lt;=1"),IF(COUNTIF('Master list(no salts, metals)'!$K1180:$Y1180, "#N/A")=14,TRUE,FALSE))</f>
        <v>0</v>
      </c>
    </row>
    <row r="1183" spans="11:25" x14ac:dyDescent="0.25">
      <c r="K1183" t="b">
        <f>AND(COUNTIF('Master list(no salts, metals)'!K1181,"&lt;=1"),IF(COUNTIF('Master list(no salts, metals)'!$K1181:$Y1181, "#N/A")=14,TRUE,FALSE))</f>
        <v>0</v>
      </c>
      <c r="L1183" t="b">
        <f>AND(COUNTIF('Master list(no salts, metals)'!L1181,"&lt;=1"),IF(COUNTIF('Master list(no salts, metals)'!$K1181:$Y1181, "#N/A")=14,TRUE,FALSE))</f>
        <v>0</v>
      </c>
      <c r="M1183" t="b">
        <f>AND(COUNTIF('Master list(no salts, metals)'!M1181,"&lt;=1"),IF(COUNTIF('Master list(no salts, metals)'!$K1181:$Y1181, "#N/A")=14,TRUE,FALSE))</f>
        <v>0</v>
      </c>
      <c r="N1183" t="b">
        <f>AND(COUNTIF('Master list(no salts, metals)'!N1181,"&lt;=1"),IF(COUNTIF('Master list(no salts, metals)'!$K1181:$Y1181, "#N/A")=14,TRUE,FALSE))</f>
        <v>0</v>
      </c>
      <c r="O1183" t="b">
        <f>AND(COUNTIF('Master list(no salts, metals)'!O1181,"&lt;=1"),IF(COUNTIF('Master list(no salts, metals)'!$K1181:$Y1181, "#N/A")=14,TRUE,FALSE))</f>
        <v>0</v>
      </c>
      <c r="P1183" t="b">
        <f>AND(COUNTIF('Master list(no salts, metals)'!P1181,"&lt;=1"),IF(COUNTIF('Master list(no salts, metals)'!$K1181:$Y1181, "#N/A")=14,TRUE,FALSE))</f>
        <v>0</v>
      </c>
      <c r="Q1183" t="b">
        <f>AND(COUNTIF('Master list(no salts, metals)'!Q1181,"&lt;=1"),IF(COUNTIF('Master list(no salts, metals)'!$K1181:$Y1181, "#N/A")=14,TRUE,FALSE))</f>
        <v>0</v>
      </c>
      <c r="R1183" t="b">
        <f>AND(COUNTIF('Master list(no salts, metals)'!R1181,"&lt;=1"),IF(COUNTIF('Master list(no salts, metals)'!$K1181:$Y1181, "#N/A")=14,TRUE,FALSE))</f>
        <v>0</v>
      </c>
      <c r="S1183" t="b">
        <f>AND(COUNTIF('Master list(no salts, metals)'!S1181,"&lt;=1"),IF(COUNTIF('Master list(no salts, metals)'!$K1181:$Y1181, "#N/A")=14,TRUE,FALSE))</f>
        <v>0</v>
      </c>
      <c r="T1183" t="b">
        <f>AND(COUNTIF('Master list(no salts, metals)'!T1181,"&lt;=1"),IF(COUNTIF('Master list(no salts, metals)'!$K1181:$Y1181, "#N/A")=14,TRUE,FALSE))</f>
        <v>1</v>
      </c>
      <c r="U1183" t="b">
        <f>AND(COUNTIF('Master list(no salts, metals)'!U1181,"&lt;=1"),IF(COUNTIF('Master list(no salts, metals)'!$K1181:$Y1181, "#N/A")=14,TRUE,FALSE))</f>
        <v>0</v>
      </c>
      <c r="V1183" t="b">
        <f>AND(COUNTIF('Master list(no salts, metals)'!V1181,"&lt;=1"),IF(COUNTIF('Master list(no salts, metals)'!$K1181:$Y1181, "#N/A")=14,TRUE,FALSE))</f>
        <v>0</v>
      </c>
      <c r="W1183" t="b">
        <f>AND(COUNTIF('Master list(no salts, metals)'!W1181,"&lt;=1"),IF(COUNTIF('Master list(no salts, metals)'!$K1181:$Y1181, "#N/A")=14,TRUE,FALSE))</f>
        <v>0</v>
      </c>
      <c r="X1183" t="b">
        <f>AND(COUNTIF('Master list(no salts, metals)'!X1181,"&lt;=1"),IF(COUNTIF('Master list(no salts, metals)'!$K1181:$Y1181, "#N/A")=14,TRUE,FALSE))</f>
        <v>0</v>
      </c>
      <c r="Y1183" t="b">
        <f>AND(COUNTIF('Master list(no salts, metals)'!Y1181,"&lt;=1"),IF(COUNTIF('Master list(no salts, metals)'!$K1181:$Y1181, "#N/A")=14,TRUE,FALSE))</f>
        <v>0</v>
      </c>
    </row>
    <row r="1184" spans="11:25" x14ac:dyDescent="0.25">
      <c r="K1184" t="b">
        <f>AND(COUNTIF('Master list(no salts, metals)'!K1182,"&lt;=1"),IF(COUNTIF('Master list(no salts, metals)'!$K1182:$Y1182, "#N/A")=14,TRUE,FALSE))</f>
        <v>0</v>
      </c>
      <c r="L1184" t="b">
        <f>AND(COUNTIF('Master list(no salts, metals)'!L1182,"&lt;=1"),IF(COUNTIF('Master list(no salts, metals)'!$K1182:$Y1182, "#N/A")=14,TRUE,FALSE))</f>
        <v>0</v>
      </c>
      <c r="M1184" t="b">
        <f>AND(COUNTIF('Master list(no salts, metals)'!M1182,"&lt;=1"),IF(COUNTIF('Master list(no salts, metals)'!$K1182:$Y1182, "#N/A")=14,TRUE,FALSE))</f>
        <v>0</v>
      </c>
      <c r="N1184" t="b">
        <f>AND(COUNTIF('Master list(no salts, metals)'!N1182,"&lt;=1"),IF(COUNTIF('Master list(no salts, metals)'!$K1182:$Y1182, "#N/A")=14,TRUE,FALSE))</f>
        <v>0</v>
      </c>
      <c r="O1184" t="b">
        <f>AND(COUNTIF('Master list(no salts, metals)'!O1182,"&lt;=1"),IF(COUNTIF('Master list(no salts, metals)'!$K1182:$Y1182, "#N/A")=14,TRUE,FALSE))</f>
        <v>0</v>
      </c>
      <c r="P1184" t="b">
        <f>AND(COUNTIF('Master list(no salts, metals)'!P1182,"&lt;=1"),IF(COUNTIF('Master list(no salts, metals)'!$K1182:$Y1182, "#N/A")=14,TRUE,FALSE))</f>
        <v>0</v>
      </c>
      <c r="Q1184" t="b">
        <f>AND(COUNTIF('Master list(no salts, metals)'!Q1182,"&lt;=1"),IF(COUNTIF('Master list(no salts, metals)'!$K1182:$Y1182, "#N/A")=14,TRUE,FALSE))</f>
        <v>0</v>
      </c>
      <c r="R1184" t="b">
        <f>AND(COUNTIF('Master list(no salts, metals)'!R1182,"&lt;=1"),IF(COUNTIF('Master list(no salts, metals)'!$K1182:$Y1182, "#N/A")=14,TRUE,FALSE))</f>
        <v>0</v>
      </c>
      <c r="S1184" t="b">
        <f>AND(COUNTIF('Master list(no salts, metals)'!S1182,"&lt;=1"),IF(COUNTIF('Master list(no salts, metals)'!$K1182:$Y1182, "#N/A")=14,TRUE,FALSE))</f>
        <v>0</v>
      </c>
      <c r="T1184" t="b">
        <f>AND(COUNTIF('Master list(no salts, metals)'!T1182,"&lt;=1"),IF(COUNTIF('Master list(no salts, metals)'!$K1182:$Y1182, "#N/A")=14,TRUE,FALSE))</f>
        <v>1</v>
      </c>
      <c r="U1184" t="b">
        <f>AND(COUNTIF('Master list(no salts, metals)'!U1182,"&lt;=1"),IF(COUNTIF('Master list(no salts, metals)'!$K1182:$Y1182, "#N/A")=14,TRUE,FALSE))</f>
        <v>0</v>
      </c>
      <c r="V1184" t="b">
        <f>AND(COUNTIF('Master list(no salts, metals)'!V1182,"&lt;=1"),IF(COUNTIF('Master list(no salts, metals)'!$K1182:$Y1182, "#N/A")=14,TRUE,FALSE))</f>
        <v>0</v>
      </c>
      <c r="W1184" t="b">
        <f>AND(COUNTIF('Master list(no salts, metals)'!W1182,"&lt;=1"),IF(COUNTIF('Master list(no salts, metals)'!$K1182:$Y1182, "#N/A")=14,TRUE,FALSE))</f>
        <v>0</v>
      </c>
      <c r="X1184" t="b">
        <f>AND(COUNTIF('Master list(no salts, metals)'!X1182,"&lt;=1"),IF(COUNTIF('Master list(no salts, metals)'!$K1182:$Y1182, "#N/A")=14,TRUE,FALSE))</f>
        <v>0</v>
      </c>
      <c r="Y1184" t="b">
        <f>AND(COUNTIF('Master list(no salts, metals)'!Y1182,"&lt;=1"),IF(COUNTIF('Master list(no salts, metals)'!$K1182:$Y1182, "#N/A")=14,TRUE,FALSE))</f>
        <v>0</v>
      </c>
    </row>
    <row r="1185" spans="11:25" x14ac:dyDescent="0.25">
      <c r="K1185" t="b">
        <f>AND(COUNTIF('Master list(no salts, metals)'!K1183,"&lt;=1"),IF(COUNTIF('Master list(no salts, metals)'!$K1183:$Y1183, "#N/A")=14,TRUE,FALSE))</f>
        <v>0</v>
      </c>
      <c r="L1185" t="b">
        <f>AND(COUNTIF('Master list(no salts, metals)'!L1183,"&lt;=1"),IF(COUNTIF('Master list(no salts, metals)'!$K1183:$Y1183, "#N/A")=14,TRUE,FALSE))</f>
        <v>0</v>
      </c>
      <c r="M1185" t="b">
        <f>AND(COUNTIF('Master list(no salts, metals)'!M1183,"&lt;=1"),IF(COUNTIF('Master list(no salts, metals)'!$K1183:$Y1183, "#N/A")=14,TRUE,FALSE))</f>
        <v>0</v>
      </c>
      <c r="N1185" t="b">
        <f>AND(COUNTIF('Master list(no salts, metals)'!N1183,"&lt;=1"),IF(COUNTIF('Master list(no salts, metals)'!$K1183:$Y1183, "#N/A")=14,TRUE,FALSE))</f>
        <v>0</v>
      </c>
      <c r="O1185" t="b">
        <f>AND(COUNTIF('Master list(no salts, metals)'!O1183,"&lt;=1"),IF(COUNTIF('Master list(no salts, metals)'!$K1183:$Y1183, "#N/A")=14,TRUE,FALSE))</f>
        <v>0</v>
      </c>
      <c r="P1185" t="b">
        <f>AND(COUNTIF('Master list(no salts, metals)'!P1183,"&lt;=1"),IF(COUNTIF('Master list(no salts, metals)'!$K1183:$Y1183, "#N/A")=14,TRUE,FALSE))</f>
        <v>0</v>
      </c>
      <c r="Q1185" t="b">
        <f>AND(COUNTIF('Master list(no salts, metals)'!Q1183,"&lt;=1"),IF(COUNTIF('Master list(no salts, metals)'!$K1183:$Y1183, "#N/A")=14,TRUE,FALSE))</f>
        <v>0</v>
      </c>
      <c r="R1185" t="b">
        <f>AND(COUNTIF('Master list(no salts, metals)'!R1183,"&lt;=1"),IF(COUNTIF('Master list(no salts, metals)'!$K1183:$Y1183, "#N/A")=14,TRUE,FALSE))</f>
        <v>0</v>
      </c>
      <c r="S1185" t="b">
        <f>AND(COUNTIF('Master list(no salts, metals)'!S1183,"&lt;=1"),IF(COUNTIF('Master list(no salts, metals)'!$K1183:$Y1183, "#N/A")=14,TRUE,FALSE))</f>
        <v>0</v>
      </c>
      <c r="T1185" t="b">
        <f>AND(COUNTIF('Master list(no salts, metals)'!T1183,"&lt;=1"),IF(COUNTIF('Master list(no salts, metals)'!$K1183:$Y1183, "#N/A")=14,TRUE,FALSE))</f>
        <v>0</v>
      </c>
      <c r="U1185" t="b">
        <f>AND(COUNTIF('Master list(no salts, metals)'!U1183,"&lt;=1"),IF(COUNTIF('Master list(no salts, metals)'!$K1183:$Y1183, "#N/A")=14,TRUE,FALSE))</f>
        <v>0</v>
      </c>
      <c r="V1185" t="b">
        <f>AND(COUNTIF('Master list(no salts, metals)'!V1183,"&lt;=1"),IF(COUNTIF('Master list(no salts, metals)'!$K1183:$Y1183, "#N/A")=14,TRUE,FALSE))</f>
        <v>0</v>
      </c>
      <c r="W1185" t="b">
        <f>AND(COUNTIF('Master list(no salts, metals)'!W1183,"&lt;=1"),IF(COUNTIF('Master list(no salts, metals)'!$K1183:$Y1183, "#N/A")=14,TRUE,FALSE))</f>
        <v>1</v>
      </c>
      <c r="X1185" t="b">
        <f>AND(COUNTIF('Master list(no salts, metals)'!X1183,"&lt;=1"),IF(COUNTIF('Master list(no salts, metals)'!$K1183:$Y1183, "#N/A")=14,TRUE,FALSE))</f>
        <v>0</v>
      </c>
      <c r="Y1185" t="b">
        <f>AND(COUNTIF('Master list(no salts, metals)'!Y1183,"&lt;=1"),IF(COUNTIF('Master list(no salts, metals)'!$K1183:$Y1183, "#N/A")=14,TRUE,FALSE))</f>
        <v>0</v>
      </c>
    </row>
    <row r="1186" spans="11:25" x14ac:dyDescent="0.25">
      <c r="K1186" t="b">
        <f>AND(COUNTIF('Master list(no salts, metals)'!K1184,"&lt;=1"),IF(COUNTIF('Master list(no salts, metals)'!$K1184:$Y1184, "#N/A")=14,TRUE,FALSE))</f>
        <v>0</v>
      </c>
      <c r="L1186" t="b">
        <f>AND(COUNTIF('Master list(no salts, metals)'!L1184,"&lt;=1"),IF(COUNTIF('Master list(no salts, metals)'!$K1184:$Y1184, "#N/A")=14,TRUE,FALSE))</f>
        <v>0</v>
      </c>
      <c r="M1186" t="b">
        <f>AND(COUNTIF('Master list(no salts, metals)'!M1184,"&lt;=1"),IF(COUNTIF('Master list(no salts, metals)'!$K1184:$Y1184, "#N/A")=14,TRUE,FALSE))</f>
        <v>0</v>
      </c>
      <c r="N1186" t="b">
        <f>AND(COUNTIF('Master list(no salts, metals)'!N1184,"&lt;=1"),IF(COUNTIF('Master list(no salts, metals)'!$K1184:$Y1184, "#N/A")=14,TRUE,FALSE))</f>
        <v>0</v>
      </c>
      <c r="O1186" t="b">
        <f>AND(COUNTIF('Master list(no salts, metals)'!O1184,"&lt;=1"),IF(COUNTIF('Master list(no salts, metals)'!$K1184:$Y1184, "#N/A")=14,TRUE,FALSE))</f>
        <v>0</v>
      </c>
      <c r="P1186" t="b">
        <f>AND(COUNTIF('Master list(no salts, metals)'!P1184,"&lt;=1"),IF(COUNTIF('Master list(no salts, metals)'!$K1184:$Y1184, "#N/A")=14,TRUE,FALSE))</f>
        <v>0</v>
      </c>
      <c r="Q1186" t="b">
        <f>AND(COUNTIF('Master list(no salts, metals)'!Q1184,"&lt;=1"),IF(COUNTIF('Master list(no salts, metals)'!$K1184:$Y1184, "#N/A")=14,TRUE,FALSE))</f>
        <v>0</v>
      </c>
      <c r="R1186" t="b">
        <f>AND(COUNTIF('Master list(no salts, metals)'!R1184,"&lt;=1"),IF(COUNTIF('Master list(no salts, metals)'!$K1184:$Y1184, "#N/A")=14,TRUE,FALSE))</f>
        <v>0</v>
      </c>
      <c r="S1186" t="b">
        <f>AND(COUNTIF('Master list(no salts, metals)'!S1184,"&lt;=1"),IF(COUNTIF('Master list(no salts, metals)'!$K1184:$Y1184, "#N/A")=14,TRUE,FALSE))</f>
        <v>0</v>
      </c>
      <c r="T1186" t="b">
        <f>AND(COUNTIF('Master list(no salts, metals)'!T1184,"&lt;=1"),IF(COUNTIF('Master list(no salts, metals)'!$K1184:$Y1184, "#N/A")=14,TRUE,FALSE))</f>
        <v>0</v>
      </c>
      <c r="U1186" t="b">
        <f>AND(COUNTIF('Master list(no salts, metals)'!U1184,"&lt;=1"),IF(COUNTIF('Master list(no salts, metals)'!$K1184:$Y1184, "#N/A")=14,TRUE,FALSE))</f>
        <v>0</v>
      </c>
      <c r="V1186" t="b">
        <f>AND(COUNTIF('Master list(no salts, metals)'!V1184,"&lt;=1"),IF(COUNTIF('Master list(no salts, metals)'!$K1184:$Y1184, "#N/A")=14,TRUE,FALSE))</f>
        <v>0</v>
      </c>
      <c r="W1186" t="b">
        <f>AND(COUNTIF('Master list(no salts, metals)'!W1184,"&lt;=1"),IF(COUNTIF('Master list(no salts, metals)'!$K1184:$Y1184, "#N/A")=14,TRUE,FALSE))</f>
        <v>1</v>
      </c>
      <c r="X1186" t="b">
        <f>AND(COUNTIF('Master list(no salts, metals)'!X1184,"&lt;=1"),IF(COUNTIF('Master list(no salts, metals)'!$K1184:$Y1184, "#N/A")=14,TRUE,FALSE))</f>
        <v>0</v>
      </c>
      <c r="Y1186" t="b">
        <f>AND(COUNTIF('Master list(no salts, metals)'!Y1184,"&lt;=1"),IF(COUNTIF('Master list(no salts, metals)'!$K1184:$Y1184, "#N/A")=14,TRUE,FALSE))</f>
        <v>0</v>
      </c>
    </row>
    <row r="1187" spans="11:25" x14ac:dyDescent="0.25">
      <c r="K1187" t="b">
        <f>AND(COUNTIF('Master list(no salts, metals)'!K1185,"&lt;=1"),IF(COUNTIF('Master list(no salts, metals)'!$K1185:$Y1185, "#N/A")=14,TRUE,FALSE))</f>
        <v>0</v>
      </c>
      <c r="L1187" t="b">
        <f>AND(COUNTIF('Master list(no salts, metals)'!L1185,"&lt;=1"),IF(COUNTIF('Master list(no salts, metals)'!$K1185:$Y1185, "#N/A")=14,TRUE,FALSE))</f>
        <v>0</v>
      </c>
      <c r="M1187" t="b">
        <f>AND(COUNTIF('Master list(no salts, metals)'!M1185,"&lt;=1"),IF(COUNTIF('Master list(no salts, metals)'!$K1185:$Y1185, "#N/A")=14,TRUE,FALSE))</f>
        <v>0</v>
      </c>
      <c r="N1187" t="b">
        <f>AND(COUNTIF('Master list(no salts, metals)'!N1185,"&lt;=1"),IF(COUNTIF('Master list(no salts, metals)'!$K1185:$Y1185, "#N/A")=14,TRUE,FALSE))</f>
        <v>0</v>
      </c>
      <c r="O1187" t="b">
        <f>AND(COUNTIF('Master list(no salts, metals)'!O1185,"&lt;=1"),IF(COUNTIF('Master list(no salts, metals)'!$K1185:$Y1185, "#N/A")=14,TRUE,FALSE))</f>
        <v>0</v>
      </c>
      <c r="P1187" t="b">
        <f>AND(COUNTIF('Master list(no salts, metals)'!P1185,"&lt;=1"),IF(COUNTIF('Master list(no salts, metals)'!$K1185:$Y1185, "#N/A")=14,TRUE,FALSE))</f>
        <v>0</v>
      </c>
      <c r="Q1187" t="b">
        <f>AND(COUNTIF('Master list(no salts, metals)'!Q1185,"&lt;=1"),IF(COUNTIF('Master list(no salts, metals)'!$K1185:$Y1185, "#N/A")=14,TRUE,FALSE))</f>
        <v>0</v>
      </c>
      <c r="R1187" t="b">
        <f>AND(COUNTIF('Master list(no salts, metals)'!R1185,"&lt;=1"),IF(COUNTIF('Master list(no salts, metals)'!$K1185:$Y1185, "#N/A")=14,TRUE,FALSE))</f>
        <v>0</v>
      </c>
      <c r="S1187" t="b">
        <f>AND(COUNTIF('Master list(no salts, metals)'!S1185,"&lt;=1"),IF(COUNTIF('Master list(no salts, metals)'!$K1185:$Y1185, "#N/A")=14,TRUE,FALSE))</f>
        <v>0</v>
      </c>
      <c r="T1187" t="b">
        <f>AND(COUNTIF('Master list(no salts, metals)'!T1185,"&lt;=1"),IF(COUNTIF('Master list(no salts, metals)'!$K1185:$Y1185, "#N/A")=14,TRUE,FALSE))</f>
        <v>0</v>
      </c>
      <c r="U1187" t="b">
        <f>AND(COUNTIF('Master list(no salts, metals)'!U1185,"&lt;=1"),IF(COUNTIF('Master list(no salts, metals)'!$K1185:$Y1185, "#N/A")=14,TRUE,FALSE))</f>
        <v>0</v>
      </c>
      <c r="V1187" t="b">
        <f>AND(COUNTIF('Master list(no salts, metals)'!V1185,"&lt;=1"),IF(COUNTIF('Master list(no salts, metals)'!$K1185:$Y1185, "#N/A")=14,TRUE,FALSE))</f>
        <v>0</v>
      </c>
      <c r="W1187" t="b">
        <f>AND(COUNTIF('Master list(no salts, metals)'!W1185,"&lt;=1"),IF(COUNTIF('Master list(no salts, metals)'!$K1185:$Y1185, "#N/A")=14,TRUE,FALSE))</f>
        <v>0</v>
      </c>
      <c r="X1187" t="b">
        <f>AND(COUNTIF('Master list(no salts, metals)'!X1185,"&lt;=1"),IF(COUNTIF('Master list(no salts, metals)'!$K1185:$Y1185, "#N/A")=14,TRUE,FALSE))</f>
        <v>0</v>
      </c>
      <c r="Y1187" t="b">
        <f>AND(COUNTIF('Master list(no salts, metals)'!Y1185,"&lt;=1"),IF(COUNTIF('Master list(no salts, metals)'!$K1185:$Y1185, "#N/A")=14,TRUE,FALSE))</f>
        <v>0</v>
      </c>
    </row>
    <row r="1188" spans="11:25" x14ac:dyDescent="0.25">
      <c r="K1188" t="b">
        <f>AND(COUNTIF('Master list(no salts, metals)'!K1186,"&lt;=1"),IF(COUNTIF('Master list(no salts, metals)'!$K1186:$Y1186, "#N/A")=14,TRUE,FALSE))</f>
        <v>0</v>
      </c>
      <c r="L1188" t="b">
        <f>AND(COUNTIF('Master list(no salts, metals)'!L1186,"&lt;=1"),IF(COUNTIF('Master list(no salts, metals)'!$K1186:$Y1186, "#N/A")=14,TRUE,FALSE))</f>
        <v>0</v>
      </c>
      <c r="M1188" t="b">
        <f>AND(COUNTIF('Master list(no salts, metals)'!M1186,"&lt;=1"),IF(COUNTIF('Master list(no salts, metals)'!$K1186:$Y1186, "#N/A")=14,TRUE,FALSE))</f>
        <v>0</v>
      </c>
      <c r="N1188" t="b">
        <f>AND(COUNTIF('Master list(no salts, metals)'!N1186,"&lt;=1"),IF(COUNTIF('Master list(no salts, metals)'!$K1186:$Y1186, "#N/A")=14,TRUE,FALSE))</f>
        <v>0</v>
      </c>
      <c r="O1188" t="b">
        <f>AND(COUNTIF('Master list(no salts, metals)'!O1186,"&lt;=1"),IF(COUNTIF('Master list(no salts, metals)'!$K1186:$Y1186, "#N/A")=14,TRUE,FALSE))</f>
        <v>0</v>
      </c>
      <c r="P1188" t="b">
        <f>AND(COUNTIF('Master list(no salts, metals)'!P1186,"&lt;=1"),IF(COUNTIF('Master list(no salts, metals)'!$K1186:$Y1186, "#N/A")=14,TRUE,FALSE))</f>
        <v>0</v>
      </c>
      <c r="Q1188" t="b">
        <f>AND(COUNTIF('Master list(no salts, metals)'!Q1186,"&lt;=1"),IF(COUNTIF('Master list(no salts, metals)'!$K1186:$Y1186, "#N/A")=14,TRUE,FALSE))</f>
        <v>0</v>
      </c>
      <c r="R1188" t="b">
        <f>AND(COUNTIF('Master list(no salts, metals)'!R1186,"&lt;=1"),IF(COUNTIF('Master list(no salts, metals)'!$K1186:$Y1186, "#N/A")=14,TRUE,FALSE))</f>
        <v>0</v>
      </c>
      <c r="S1188" t="b">
        <f>AND(COUNTIF('Master list(no salts, metals)'!S1186,"&lt;=1"),IF(COUNTIF('Master list(no salts, metals)'!$K1186:$Y1186, "#N/A")=14,TRUE,FALSE))</f>
        <v>0</v>
      </c>
      <c r="T1188" t="b">
        <f>AND(COUNTIF('Master list(no salts, metals)'!T1186,"&lt;=1"),IF(COUNTIF('Master list(no salts, metals)'!$K1186:$Y1186, "#N/A")=14,TRUE,FALSE))</f>
        <v>1</v>
      </c>
      <c r="U1188" t="b">
        <f>AND(COUNTIF('Master list(no salts, metals)'!U1186,"&lt;=1"),IF(COUNTIF('Master list(no salts, metals)'!$K1186:$Y1186, "#N/A")=14,TRUE,FALSE))</f>
        <v>0</v>
      </c>
      <c r="V1188" t="b">
        <f>AND(COUNTIF('Master list(no salts, metals)'!V1186,"&lt;=1"),IF(COUNTIF('Master list(no salts, metals)'!$K1186:$Y1186, "#N/A")=14,TRUE,FALSE))</f>
        <v>0</v>
      </c>
      <c r="W1188" t="b">
        <f>AND(COUNTIF('Master list(no salts, metals)'!W1186,"&lt;=1"),IF(COUNTIF('Master list(no salts, metals)'!$K1186:$Y1186, "#N/A")=14,TRUE,FALSE))</f>
        <v>0</v>
      </c>
      <c r="X1188" t="b">
        <f>AND(COUNTIF('Master list(no salts, metals)'!X1186,"&lt;=1"),IF(COUNTIF('Master list(no salts, metals)'!$K1186:$Y1186, "#N/A")=14,TRUE,FALSE))</f>
        <v>0</v>
      </c>
      <c r="Y1188" t="b">
        <f>AND(COUNTIF('Master list(no salts, metals)'!Y1186,"&lt;=1"),IF(COUNTIF('Master list(no salts, metals)'!$K1186:$Y1186, "#N/A")=14,TRUE,FALSE))</f>
        <v>0</v>
      </c>
    </row>
    <row r="1189" spans="11:25" x14ac:dyDescent="0.25">
      <c r="K1189" t="b">
        <f>AND(COUNTIF('Master list(no salts, metals)'!K1187,"&lt;=1"),IF(COUNTIF('Master list(no salts, metals)'!$K1187:$Y1187, "#N/A")=14,TRUE,FALSE))</f>
        <v>0</v>
      </c>
      <c r="L1189" t="b">
        <f>AND(COUNTIF('Master list(no salts, metals)'!L1187,"&lt;=1"),IF(COUNTIF('Master list(no salts, metals)'!$K1187:$Y1187, "#N/A")=14,TRUE,FALSE))</f>
        <v>0</v>
      </c>
      <c r="M1189" t="b">
        <f>AND(COUNTIF('Master list(no salts, metals)'!M1187,"&lt;=1"),IF(COUNTIF('Master list(no salts, metals)'!$K1187:$Y1187, "#N/A")=14,TRUE,FALSE))</f>
        <v>0</v>
      </c>
      <c r="N1189" t="b">
        <f>AND(COUNTIF('Master list(no salts, metals)'!N1187,"&lt;=1"),IF(COUNTIF('Master list(no salts, metals)'!$K1187:$Y1187, "#N/A")=14,TRUE,FALSE))</f>
        <v>0</v>
      </c>
      <c r="O1189" t="b">
        <f>AND(COUNTIF('Master list(no salts, metals)'!O1187,"&lt;=1"),IF(COUNTIF('Master list(no salts, metals)'!$K1187:$Y1187, "#N/A")=14,TRUE,FALSE))</f>
        <v>0</v>
      </c>
      <c r="P1189" t="b">
        <f>AND(COUNTIF('Master list(no salts, metals)'!P1187,"&lt;=1"),IF(COUNTIF('Master list(no salts, metals)'!$K1187:$Y1187, "#N/A")=14,TRUE,FALSE))</f>
        <v>0</v>
      </c>
      <c r="Q1189" t="b">
        <f>AND(COUNTIF('Master list(no salts, metals)'!Q1187,"&lt;=1"),IF(COUNTIF('Master list(no salts, metals)'!$K1187:$Y1187, "#N/A")=14,TRUE,FALSE))</f>
        <v>0</v>
      </c>
      <c r="R1189" t="b">
        <f>AND(COUNTIF('Master list(no salts, metals)'!R1187,"&lt;=1"),IF(COUNTIF('Master list(no salts, metals)'!$K1187:$Y1187, "#N/A")=14,TRUE,FALSE))</f>
        <v>0</v>
      </c>
      <c r="S1189" t="b">
        <f>AND(COUNTIF('Master list(no salts, metals)'!S1187,"&lt;=1"),IF(COUNTIF('Master list(no salts, metals)'!$K1187:$Y1187, "#N/A")=14,TRUE,FALSE))</f>
        <v>0</v>
      </c>
      <c r="T1189" t="b">
        <f>AND(COUNTIF('Master list(no salts, metals)'!T1187,"&lt;=1"),IF(COUNTIF('Master list(no salts, metals)'!$K1187:$Y1187, "#N/A")=14,TRUE,FALSE))</f>
        <v>0</v>
      </c>
      <c r="U1189" t="b">
        <f>AND(COUNTIF('Master list(no salts, metals)'!U1187,"&lt;=1"),IF(COUNTIF('Master list(no salts, metals)'!$K1187:$Y1187, "#N/A")=14,TRUE,FALSE))</f>
        <v>0</v>
      </c>
      <c r="V1189" t="b">
        <f>AND(COUNTIF('Master list(no salts, metals)'!V1187,"&lt;=1"),IF(COUNTIF('Master list(no salts, metals)'!$K1187:$Y1187, "#N/A")=14,TRUE,FALSE))</f>
        <v>0</v>
      </c>
      <c r="W1189" t="b">
        <f>AND(COUNTIF('Master list(no salts, metals)'!W1187,"&lt;=1"),IF(COUNTIF('Master list(no salts, metals)'!$K1187:$Y1187, "#N/A")=14,TRUE,FALSE))</f>
        <v>0</v>
      </c>
      <c r="X1189" t="b">
        <f>AND(COUNTIF('Master list(no salts, metals)'!X1187,"&lt;=1"),IF(COUNTIF('Master list(no salts, metals)'!$K1187:$Y1187, "#N/A")=14,TRUE,FALSE))</f>
        <v>0</v>
      </c>
      <c r="Y1189" t="b">
        <f>AND(COUNTIF('Master list(no salts, metals)'!Y1187,"&lt;=1"),IF(COUNTIF('Master list(no salts, metals)'!$K1187:$Y1187, "#N/A")=14,TRUE,FALSE))</f>
        <v>0</v>
      </c>
    </row>
    <row r="1190" spans="11:25" x14ac:dyDescent="0.25">
      <c r="K1190" t="b">
        <f>AND(COUNTIF('Master list(no salts, metals)'!K1188,"&lt;=1"),IF(COUNTIF('Master list(no salts, metals)'!$K1188:$Y1188, "#N/A")=14,TRUE,FALSE))</f>
        <v>0</v>
      </c>
      <c r="L1190" t="b">
        <f>AND(COUNTIF('Master list(no salts, metals)'!L1188,"&lt;=1"),IF(COUNTIF('Master list(no salts, metals)'!$K1188:$Y1188, "#N/A")=14,TRUE,FALSE))</f>
        <v>0</v>
      </c>
      <c r="M1190" t="b">
        <f>AND(COUNTIF('Master list(no salts, metals)'!M1188,"&lt;=1"),IF(COUNTIF('Master list(no salts, metals)'!$K1188:$Y1188, "#N/A")=14,TRUE,FALSE))</f>
        <v>0</v>
      </c>
      <c r="N1190" t="b">
        <f>AND(COUNTIF('Master list(no salts, metals)'!N1188,"&lt;=1"),IF(COUNTIF('Master list(no salts, metals)'!$K1188:$Y1188, "#N/A")=14,TRUE,FALSE))</f>
        <v>0</v>
      </c>
      <c r="O1190" t="b">
        <f>AND(COUNTIF('Master list(no salts, metals)'!O1188,"&lt;=1"),IF(COUNTIF('Master list(no salts, metals)'!$K1188:$Y1188, "#N/A")=14,TRUE,FALSE))</f>
        <v>0</v>
      </c>
      <c r="P1190" t="b">
        <f>AND(COUNTIF('Master list(no salts, metals)'!P1188,"&lt;=1"),IF(COUNTIF('Master list(no salts, metals)'!$K1188:$Y1188, "#N/A")=14,TRUE,FALSE))</f>
        <v>0</v>
      </c>
      <c r="Q1190" t="b">
        <f>AND(COUNTIF('Master list(no salts, metals)'!Q1188,"&lt;=1"),IF(COUNTIF('Master list(no salts, metals)'!$K1188:$Y1188, "#N/A")=14,TRUE,FALSE))</f>
        <v>0</v>
      </c>
      <c r="R1190" t="b">
        <f>AND(COUNTIF('Master list(no salts, metals)'!R1188,"&lt;=1"),IF(COUNTIF('Master list(no salts, metals)'!$K1188:$Y1188, "#N/A")=14,TRUE,FALSE))</f>
        <v>0</v>
      </c>
      <c r="S1190" t="b">
        <f>AND(COUNTIF('Master list(no salts, metals)'!S1188,"&lt;=1"),IF(COUNTIF('Master list(no salts, metals)'!$K1188:$Y1188, "#N/A")=14,TRUE,FALSE))</f>
        <v>0</v>
      </c>
      <c r="T1190" t="b">
        <f>AND(COUNTIF('Master list(no salts, metals)'!T1188,"&lt;=1"),IF(COUNTIF('Master list(no salts, metals)'!$K1188:$Y1188, "#N/A")=14,TRUE,FALSE))</f>
        <v>1</v>
      </c>
      <c r="U1190" t="b">
        <f>AND(COUNTIF('Master list(no salts, metals)'!U1188,"&lt;=1"),IF(COUNTIF('Master list(no salts, metals)'!$K1188:$Y1188, "#N/A")=14,TRUE,FALSE))</f>
        <v>0</v>
      </c>
      <c r="V1190" t="b">
        <f>AND(COUNTIF('Master list(no salts, metals)'!V1188,"&lt;=1"),IF(COUNTIF('Master list(no salts, metals)'!$K1188:$Y1188, "#N/A")=14,TRUE,FALSE))</f>
        <v>0</v>
      </c>
      <c r="W1190" t="b">
        <f>AND(COUNTIF('Master list(no salts, metals)'!W1188,"&lt;=1"),IF(COUNTIF('Master list(no salts, metals)'!$K1188:$Y1188, "#N/A")=14,TRUE,FALSE))</f>
        <v>0</v>
      </c>
      <c r="X1190" t="b">
        <f>AND(COUNTIF('Master list(no salts, metals)'!X1188,"&lt;=1"),IF(COUNTIF('Master list(no salts, metals)'!$K1188:$Y1188, "#N/A")=14,TRUE,FALSE))</f>
        <v>0</v>
      </c>
      <c r="Y1190" t="b">
        <f>AND(COUNTIF('Master list(no salts, metals)'!Y1188,"&lt;=1"),IF(COUNTIF('Master list(no salts, metals)'!$K1188:$Y1188, "#N/A")=14,TRUE,FALSE))</f>
        <v>0</v>
      </c>
    </row>
    <row r="1191" spans="11:25" x14ac:dyDescent="0.25">
      <c r="K1191" t="b">
        <f>AND(COUNTIF('Master list(no salts, metals)'!K1189,"&lt;=1"),IF(COUNTIF('Master list(no salts, metals)'!$K1189:$Y1189, "#N/A")=14,TRUE,FALSE))</f>
        <v>0</v>
      </c>
      <c r="L1191" t="b">
        <f>AND(COUNTIF('Master list(no salts, metals)'!L1189,"&lt;=1"),IF(COUNTIF('Master list(no salts, metals)'!$K1189:$Y1189, "#N/A")=14,TRUE,FALSE))</f>
        <v>0</v>
      </c>
      <c r="M1191" t="b">
        <f>AND(COUNTIF('Master list(no salts, metals)'!M1189,"&lt;=1"),IF(COUNTIF('Master list(no salts, metals)'!$K1189:$Y1189, "#N/A")=14,TRUE,FALSE))</f>
        <v>0</v>
      </c>
      <c r="N1191" t="b">
        <f>AND(COUNTIF('Master list(no salts, metals)'!N1189,"&lt;=1"),IF(COUNTIF('Master list(no salts, metals)'!$K1189:$Y1189, "#N/A")=14,TRUE,FALSE))</f>
        <v>0</v>
      </c>
      <c r="O1191" t="b">
        <f>AND(COUNTIF('Master list(no salts, metals)'!O1189,"&lt;=1"),IF(COUNTIF('Master list(no salts, metals)'!$K1189:$Y1189, "#N/A")=14,TRUE,FALSE))</f>
        <v>0</v>
      </c>
      <c r="P1191" t="b">
        <f>AND(COUNTIF('Master list(no salts, metals)'!P1189,"&lt;=1"),IF(COUNTIF('Master list(no salts, metals)'!$K1189:$Y1189, "#N/A")=14,TRUE,FALSE))</f>
        <v>0</v>
      </c>
      <c r="Q1191" t="b">
        <f>AND(COUNTIF('Master list(no salts, metals)'!Q1189,"&lt;=1"),IF(COUNTIF('Master list(no salts, metals)'!$K1189:$Y1189, "#N/A")=14,TRUE,FALSE))</f>
        <v>0</v>
      </c>
      <c r="R1191" t="b">
        <f>AND(COUNTIF('Master list(no salts, metals)'!R1189,"&lt;=1"),IF(COUNTIF('Master list(no salts, metals)'!$K1189:$Y1189, "#N/A")=14,TRUE,FALSE))</f>
        <v>0</v>
      </c>
      <c r="S1191" t="b">
        <f>AND(COUNTIF('Master list(no salts, metals)'!S1189,"&lt;=1"),IF(COUNTIF('Master list(no salts, metals)'!$K1189:$Y1189, "#N/A")=14,TRUE,FALSE))</f>
        <v>0</v>
      </c>
      <c r="T1191" t="b">
        <f>AND(COUNTIF('Master list(no salts, metals)'!T1189,"&lt;=1"),IF(COUNTIF('Master list(no salts, metals)'!$K1189:$Y1189, "#N/A")=14,TRUE,FALSE))</f>
        <v>0</v>
      </c>
      <c r="U1191" t="b">
        <f>AND(COUNTIF('Master list(no salts, metals)'!U1189,"&lt;=1"),IF(COUNTIF('Master list(no salts, metals)'!$K1189:$Y1189, "#N/A")=14,TRUE,FALSE))</f>
        <v>0</v>
      </c>
      <c r="V1191" t="b">
        <f>AND(COUNTIF('Master list(no salts, metals)'!V1189,"&lt;=1"),IF(COUNTIF('Master list(no salts, metals)'!$K1189:$Y1189, "#N/A")=14,TRUE,FALSE))</f>
        <v>0</v>
      </c>
      <c r="W1191" t="b">
        <f>AND(COUNTIF('Master list(no salts, metals)'!W1189,"&lt;=1"),IF(COUNTIF('Master list(no salts, metals)'!$K1189:$Y1189, "#N/A")=14,TRUE,FALSE))</f>
        <v>1</v>
      </c>
      <c r="X1191" t="b">
        <f>AND(COUNTIF('Master list(no salts, metals)'!X1189,"&lt;=1"),IF(COUNTIF('Master list(no salts, metals)'!$K1189:$Y1189, "#N/A")=14,TRUE,FALSE))</f>
        <v>0</v>
      </c>
      <c r="Y1191" t="b">
        <f>AND(COUNTIF('Master list(no salts, metals)'!Y1189,"&lt;=1"),IF(COUNTIF('Master list(no salts, metals)'!$K1189:$Y1189, "#N/A")=14,TRUE,FALSE))</f>
        <v>0</v>
      </c>
    </row>
    <row r="1192" spans="11:25" x14ac:dyDescent="0.25">
      <c r="K1192" t="b">
        <f>AND(COUNTIF('Master list(no salts, metals)'!K1190,"&lt;=1"),IF(COUNTIF('Master list(no salts, metals)'!$K1190:$Y1190, "#N/A")=14,TRUE,FALSE))</f>
        <v>0</v>
      </c>
      <c r="L1192" t="b">
        <f>AND(COUNTIF('Master list(no salts, metals)'!L1190,"&lt;=1"),IF(COUNTIF('Master list(no salts, metals)'!$K1190:$Y1190, "#N/A")=14,TRUE,FALSE))</f>
        <v>0</v>
      </c>
      <c r="M1192" t="b">
        <f>AND(COUNTIF('Master list(no salts, metals)'!M1190,"&lt;=1"),IF(COUNTIF('Master list(no salts, metals)'!$K1190:$Y1190, "#N/A")=14,TRUE,FALSE))</f>
        <v>0</v>
      </c>
      <c r="N1192" t="b">
        <f>AND(COUNTIF('Master list(no salts, metals)'!N1190,"&lt;=1"),IF(COUNTIF('Master list(no salts, metals)'!$K1190:$Y1190, "#N/A")=14,TRUE,FALSE))</f>
        <v>0</v>
      </c>
      <c r="O1192" t="b">
        <f>AND(COUNTIF('Master list(no salts, metals)'!O1190,"&lt;=1"),IF(COUNTIF('Master list(no salts, metals)'!$K1190:$Y1190, "#N/A")=14,TRUE,FALSE))</f>
        <v>0</v>
      </c>
      <c r="P1192" t="b">
        <f>AND(COUNTIF('Master list(no salts, metals)'!P1190,"&lt;=1"),IF(COUNTIF('Master list(no salts, metals)'!$K1190:$Y1190, "#N/A")=14,TRUE,FALSE))</f>
        <v>0</v>
      </c>
      <c r="Q1192" t="b">
        <f>AND(COUNTIF('Master list(no salts, metals)'!Q1190,"&lt;=1"),IF(COUNTIF('Master list(no salts, metals)'!$K1190:$Y1190, "#N/A")=14,TRUE,FALSE))</f>
        <v>0</v>
      </c>
      <c r="R1192" t="b">
        <f>AND(COUNTIF('Master list(no salts, metals)'!R1190,"&lt;=1"),IF(COUNTIF('Master list(no salts, metals)'!$K1190:$Y1190, "#N/A")=14,TRUE,FALSE))</f>
        <v>0</v>
      </c>
      <c r="S1192" t="b">
        <f>AND(COUNTIF('Master list(no salts, metals)'!S1190,"&lt;=1"),IF(COUNTIF('Master list(no salts, metals)'!$K1190:$Y1190, "#N/A")=14,TRUE,FALSE))</f>
        <v>0</v>
      </c>
      <c r="T1192" t="b">
        <f>AND(COUNTIF('Master list(no salts, metals)'!T1190,"&lt;=1"),IF(COUNTIF('Master list(no salts, metals)'!$K1190:$Y1190, "#N/A")=14,TRUE,FALSE))</f>
        <v>0</v>
      </c>
      <c r="U1192" t="b">
        <f>AND(COUNTIF('Master list(no salts, metals)'!U1190,"&lt;=1"),IF(COUNTIF('Master list(no salts, metals)'!$K1190:$Y1190, "#N/A")=14,TRUE,FALSE))</f>
        <v>0</v>
      </c>
      <c r="V1192" t="b">
        <f>AND(COUNTIF('Master list(no salts, metals)'!V1190,"&lt;=1"),IF(COUNTIF('Master list(no salts, metals)'!$K1190:$Y1190, "#N/A")=14,TRUE,FALSE))</f>
        <v>0</v>
      </c>
      <c r="W1192" t="b">
        <f>AND(COUNTIF('Master list(no salts, metals)'!W1190,"&lt;=1"),IF(COUNTIF('Master list(no salts, metals)'!$K1190:$Y1190, "#N/A")=14,TRUE,FALSE))</f>
        <v>0</v>
      </c>
      <c r="X1192" t="b">
        <f>AND(COUNTIF('Master list(no salts, metals)'!X1190,"&lt;=1"),IF(COUNTIF('Master list(no salts, metals)'!$K1190:$Y1190, "#N/A")=14,TRUE,FALSE))</f>
        <v>0</v>
      </c>
      <c r="Y1192" t="b">
        <f>AND(COUNTIF('Master list(no salts, metals)'!Y1190,"&lt;=1"),IF(COUNTIF('Master list(no salts, metals)'!$K1190:$Y1190, "#N/A")=14,TRUE,FALSE))</f>
        <v>0</v>
      </c>
    </row>
    <row r="1193" spans="11:25" x14ac:dyDescent="0.25">
      <c r="K1193" t="b">
        <f>AND(COUNTIF('Master list(no salts, metals)'!K1191,"&lt;=1"),IF(COUNTIF('Master list(no salts, metals)'!$K1191:$Y1191, "#N/A")=14,TRUE,FALSE))</f>
        <v>0</v>
      </c>
      <c r="L1193" t="b">
        <f>AND(COUNTIF('Master list(no salts, metals)'!L1191,"&lt;=1"),IF(COUNTIF('Master list(no salts, metals)'!$K1191:$Y1191, "#N/A")=14,TRUE,FALSE))</f>
        <v>0</v>
      </c>
      <c r="M1193" t="b">
        <f>AND(COUNTIF('Master list(no salts, metals)'!M1191,"&lt;=1"),IF(COUNTIF('Master list(no salts, metals)'!$K1191:$Y1191, "#N/A")=14,TRUE,FALSE))</f>
        <v>0</v>
      </c>
      <c r="N1193" t="b">
        <f>AND(COUNTIF('Master list(no salts, metals)'!N1191,"&lt;=1"),IF(COUNTIF('Master list(no salts, metals)'!$K1191:$Y1191, "#N/A")=14,TRUE,FALSE))</f>
        <v>0</v>
      </c>
      <c r="O1193" t="b">
        <f>AND(COUNTIF('Master list(no salts, metals)'!O1191,"&lt;=1"),IF(COUNTIF('Master list(no salts, metals)'!$K1191:$Y1191, "#N/A")=14,TRUE,FALSE))</f>
        <v>0</v>
      </c>
      <c r="P1193" t="b">
        <f>AND(COUNTIF('Master list(no salts, metals)'!P1191,"&lt;=1"),IF(COUNTIF('Master list(no salts, metals)'!$K1191:$Y1191, "#N/A")=14,TRUE,FALSE))</f>
        <v>0</v>
      </c>
      <c r="Q1193" t="b">
        <f>AND(COUNTIF('Master list(no salts, metals)'!Q1191,"&lt;=1"),IF(COUNTIF('Master list(no salts, metals)'!$K1191:$Y1191, "#N/A")=14,TRUE,FALSE))</f>
        <v>0</v>
      </c>
      <c r="R1193" t="b">
        <f>AND(COUNTIF('Master list(no salts, metals)'!R1191,"&lt;=1"),IF(COUNTIF('Master list(no salts, metals)'!$K1191:$Y1191, "#N/A")=14,TRUE,FALSE))</f>
        <v>0</v>
      </c>
      <c r="S1193" t="b">
        <f>AND(COUNTIF('Master list(no salts, metals)'!S1191,"&lt;=1"),IF(COUNTIF('Master list(no salts, metals)'!$K1191:$Y1191, "#N/A")=14,TRUE,FALSE))</f>
        <v>0</v>
      </c>
      <c r="T1193" t="b">
        <f>AND(COUNTIF('Master list(no salts, metals)'!T1191,"&lt;=1"),IF(COUNTIF('Master list(no salts, metals)'!$K1191:$Y1191, "#N/A")=14,TRUE,FALSE))</f>
        <v>0</v>
      </c>
      <c r="U1193" t="b">
        <f>AND(COUNTIF('Master list(no salts, metals)'!U1191,"&lt;=1"),IF(COUNTIF('Master list(no salts, metals)'!$K1191:$Y1191, "#N/A")=14,TRUE,FALSE))</f>
        <v>0</v>
      </c>
      <c r="V1193" t="b">
        <f>AND(COUNTIF('Master list(no salts, metals)'!V1191,"&lt;=1"),IF(COUNTIF('Master list(no salts, metals)'!$K1191:$Y1191, "#N/A")=14,TRUE,FALSE))</f>
        <v>0</v>
      </c>
      <c r="W1193" t="b">
        <f>AND(COUNTIF('Master list(no salts, metals)'!W1191,"&lt;=1"),IF(COUNTIF('Master list(no salts, metals)'!$K1191:$Y1191, "#N/A")=14,TRUE,FALSE))</f>
        <v>0</v>
      </c>
      <c r="X1193" t="b">
        <f>AND(COUNTIF('Master list(no salts, metals)'!X1191,"&lt;=1"),IF(COUNTIF('Master list(no salts, metals)'!$K1191:$Y1191, "#N/A")=14,TRUE,FALSE))</f>
        <v>0</v>
      </c>
      <c r="Y1193" t="b">
        <f>AND(COUNTIF('Master list(no salts, metals)'!Y1191,"&lt;=1"),IF(COUNTIF('Master list(no salts, metals)'!$K1191:$Y1191, "#N/A")=14,TRUE,FALSE))</f>
        <v>0</v>
      </c>
    </row>
    <row r="1194" spans="11:25" x14ac:dyDescent="0.25">
      <c r="K1194" t="b">
        <f>AND(COUNTIF('Master list(no salts, metals)'!K1192,"&lt;=1"),IF(COUNTIF('Master list(no salts, metals)'!$K1192:$Y1192, "#N/A")=14,TRUE,FALSE))</f>
        <v>0</v>
      </c>
      <c r="L1194" t="b">
        <f>AND(COUNTIF('Master list(no salts, metals)'!L1192,"&lt;=1"),IF(COUNTIF('Master list(no salts, metals)'!$K1192:$Y1192, "#N/A")=14,TRUE,FALSE))</f>
        <v>0</v>
      </c>
      <c r="M1194" t="b">
        <f>AND(COUNTIF('Master list(no salts, metals)'!M1192,"&lt;=1"),IF(COUNTIF('Master list(no salts, metals)'!$K1192:$Y1192, "#N/A")=14,TRUE,FALSE))</f>
        <v>0</v>
      </c>
      <c r="N1194" t="b">
        <f>AND(COUNTIF('Master list(no salts, metals)'!N1192,"&lt;=1"),IF(COUNTIF('Master list(no salts, metals)'!$K1192:$Y1192, "#N/A")=14,TRUE,FALSE))</f>
        <v>0</v>
      </c>
      <c r="O1194" t="b">
        <f>AND(COUNTIF('Master list(no salts, metals)'!O1192,"&lt;=1"),IF(COUNTIF('Master list(no salts, metals)'!$K1192:$Y1192, "#N/A")=14,TRUE,FALSE))</f>
        <v>0</v>
      </c>
      <c r="P1194" t="b">
        <f>AND(COUNTIF('Master list(no salts, metals)'!P1192,"&lt;=1"),IF(COUNTIF('Master list(no salts, metals)'!$K1192:$Y1192, "#N/A")=14,TRUE,FALSE))</f>
        <v>0</v>
      </c>
      <c r="Q1194" t="b">
        <f>AND(COUNTIF('Master list(no salts, metals)'!Q1192,"&lt;=1"),IF(COUNTIF('Master list(no salts, metals)'!$K1192:$Y1192, "#N/A")=14,TRUE,FALSE))</f>
        <v>0</v>
      </c>
      <c r="R1194" t="b">
        <f>AND(COUNTIF('Master list(no salts, metals)'!R1192,"&lt;=1"),IF(COUNTIF('Master list(no salts, metals)'!$K1192:$Y1192, "#N/A")=14,TRUE,FALSE))</f>
        <v>0</v>
      </c>
      <c r="S1194" t="b">
        <f>AND(COUNTIF('Master list(no salts, metals)'!S1192,"&lt;=1"),IF(COUNTIF('Master list(no salts, metals)'!$K1192:$Y1192, "#N/A")=14,TRUE,FALSE))</f>
        <v>0</v>
      </c>
      <c r="T1194" t="b">
        <f>AND(COUNTIF('Master list(no salts, metals)'!T1192,"&lt;=1"),IF(COUNTIF('Master list(no salts, metals)'!$K1192:$Y1192, "#N/A")=14,TRUE,FALSE))</f>
        <v>1</v>
      </c>
      <c r="U1194" t="b">
        <f>AND(COUNTIF('Master list(no salts, metals)'!U1192,"&lt;=1"),IF(COUNTIF('Master list(no salts, metals)'!$K1192:$Y1192, "#N/A")=14,TRUE,FALSE))</f>
        <v>0</v>
      </c>
      <c r="V1194" t="b">
        <f>AND(COUNTIF('Master list(no salts, metals)'!V1192,"&lt;=1"),IF(COUNTIF('Master list(no salts, metals)'!$K1192:$Y1192, "#N/A")=14,TRUE,FALSE))</f>
        <v>0</v>
      </c>
      <c r="W1194" t="b">
        <f>AND(COUNTIF('Master list(no salts, metals)'!W1192,"&lt;=1"),IF(COUNTIF('Master list(no salts, metals)'!$K1192:$Y1192, "#N/A")=14,TRUE,FALSE))</f>
        <v>0</v>
      </c>
      <c r="X1194" t="b">
        <f>AND(COUNTIF('Master list(no salts, metals)'!X1192,"&lt;=1"),IF(COUNTIF('Master list(no salts, metals)'!$K1192:$Y1192, "#N/A")=14,TRUE,FALSE))</f>
        <v>0</v>
      </c>
      <c r="Y1194" t="b">
        <f>AND(COUNTIF('Master list(no salts, metals)'!Y1192,"&lt;=1"),IF(COUNTIF('Master list(no salts, metals)'!$K1192:$Y1192, "#N/A")=14,TRUE,FALSE))</f>
        <v>0</v>
      </c>
    </row>
    <row r="1195" spans="11:25" x14ac:dyDescent="0.25">
      <c r="K1195" t="b">
        <f>AND(COUNTIF('Master list(no salts, metals)'!K1193,"&lt;=1"),IF(COUNTIF('Master list(no salts, metals)'!$K1193:$Y1193, "#N/A")=14,TRUE,FALSE))</f>
        <v>0</v>
      </c>
      <c r="L1195" t="b">
        <f>AND(COUNTIF('Master list(no salts, metals)'!L1193,"&lt;=1"),IF(COUNTIF('Master list(no salts, metals)'!$K1193:$Y1193, "#N/A")=14,TRUE,FALSE))</f>
        <v>0</v>
      </c>
      <c r="M1195" t="b">
        <f>AND(COUNTIF('Master list(no salts, metals)'!M1193,"&lt;=1"),IF(COUNTIF('Master list(no salts, metals)'!$K1193:$Y1193, "#N/A")=14,TRUE,FALSE))</f>
        <v>0</v>
      </c>
      <c r="N1195" t="b">
        <f>AND(COUNTIF('Master list(no salts, metals)'!N1193,"&lt;=1"),IF(COUNTIF('Master list(no salts, metals)'!$K1193:$Y1193, "#N/A")=14,TRUE,FALSE))</f>
        <v>0</v>
      </c>
      <c r="O1195" t="b">
        <f>AND(COUNTIF('Master list(no salts, metals)'!O1193,"&lt;=1"),IF(COUNTIF('Master list(no salts, metals)'!$K1193:$Y1193, "#N/A")=14,TRUE,FALSE))</f>
        <v>0</v>
      </c>
      <c r="P1195" t="b">
        <f>AND(COUNTIF('Master list(no salts, metals)'!P1193,"&lt;=1"),IF(COUNTIF('Master list(no salts, metals)'!$K1193:$Y1193, "#N/A")=14,TRUE,FALSE))</f>
        <v>0</v>
      </c>
      <c r="Q1195" t="b">
        <f>AND(COUNTIF('Master list(no salts, metals)'!Q1193,"&lt;=1"),IF(COUNTIF('Master list(no salts, metals)'!$K1193:$Y1193, "#N/A")=14,TRUE,FALSE))</f>
        <v>0</v>
      </c>
      <c r="R1195" t="b">
        <f>AND(COUNTIF('Master list(no salts, metals)'!R1193,"&lt;=1"),IF(COUNTIF('Master list(no salts, metals)'!$K1193:$Y1193, "#N/A")=14,TRUE,FALSE))</f>
        <v>0</v>
      </c>
      <c r="S1195" t="b">
        <f>AND(COUNTIF('Master list(no salts, metals)'!S1193,"&lt;=1"),IF(COUNTIF('Master list(no salts, metals)'!$K1193:$Y1193, "#N/A")=14,TRUE,FALSE))</f>
        <v>0</v>
      </c>
      <c r="T1195" t="b">
        <f>AND(COUNTIF('Master list(no salts, metals)'!T1193,"&lt;=1"),IF(COUNTIF('Master list(no salts, metals)'!$K1193:$Y1193, "#N/A")=14,TRUE,FALSE))</f>
        <v>0</v>
      </c>
      <c r="U1195" t="b">
        <f>AND(COUNTIF('Master list(no salts, metals)'!U1193,"&lt;=1"),IF(COUNTIF('Master list(no salts, metals)'!$K1193:$Y1193, "#N/A")=14,TRUE,FALSE))</f>
        <v>0</v>
      </c>
      <c r="V1195" t="b">
        <f>AND(COUNTIF('Master list(no salts, metals)'!V1193,"&lt;=1"),IF(COUNTIF('Master list(no salts, metals)'!$K1193:$Y1193, "#N/A")=14,TRUE,FALSE))</f>
        <v>0</v>
      </c>
      <c r="W1195" t="b">
        <f>AND(COUNTIF('Master list(no salts, metals)'!W1193,"&lt;=1"),IF(COUNTIF('Master list(no salts, metals)'!$K1193:$Y1193, "#N/A")=14,TRUE,FALSE))</f>
        <v>0</v>
      </c>
      <c r="X1195" t="b">
        <f>AND(COUNTIF('Master list(no salts, metals)'!X1193,"&lt;=1"),IF(COUNTIF('Master list(no salts, metals)'!$K1193:$Y1193, "#N/A")=14,TRUE,FALSE))</f>
        <v>0</v>
      </c>
      <c r="Y1195" t="b">
        <f>AND(COUNTIF('Master list(no salts, metals)'!Y1193,"&lt;=1"),IF(COUNTIF('Master list(no salts, metals)'!$K1193:$Y1193, "#N/A")=14,TRUE,FALSE))</f>
        <v>0</v>
      </c>
    </row>
    <row r="1196" spans="11:25" x14ac:dyDescent="0.25">
      <c r="K1196" t="b">
        <f>AND(COUNTIF('Master list(no salts, metals)'!K1194,"&lt;=1"),IF(COUNTIF('Master list(no salts, metals)'!$K1194:$Y1194, "#N/A")=14,TRUE,FALSE))</f>
        <v>0</v>
      </c>
      <c r="L1196" t="b">
        <f>AND(COUNTIF('Master list(no salts, metals)'!L1194,"&lt;=1"),IF(COUNTIF('Master list(no salts, metals)'!$K1194:$Y1194, "#N/A")=14,TRUE,FALSE))</f>
        <v>0</v>
      </c>
      <c r="M1196" t="b">
        <f>AND(COUNTIF('Master list(no salts, metals)'!M1194,"&lt;=1"),IF(COUNTIF('Master list(no salts, metals)'!$K1194:$Y1194, "#N/A")=14,TRUE,FALSE))</f>
        <v>0</v>
      </c>
      <c r="N1196" t="b">
        <f>AND(COUNTIF('Master list(no salts, metals)'!N1194,"&lt;=1"),IF(COUNTIF('Master list(no salts, metals)'!$K1194:$Y1194, "#N/A")=14,TRUE,FALSE))</f>
        <v>0</v>
      </c>
      <c r="O1196" t="b">
        <f>AND(COUNTIF('Master list(no salts, metals)'!O1194,"&lt;=1"),IF(COUNTIF('Master list(no salts, metals)'!$K1194:$Y1194, "#N/A")=14,TRUE,FALSE))</f>
        <v>0</v>
      </c>
      <c r="P1196" t="b">
        <f>AND(COUNTIF('Master list(no salts, metals)'!P1194,"&lt;=1"),IF(COUNTIF('Master list(no salts, metals)'!$K1194:$Y1194, "#N/A")=14,TRUE,FALSE))</f>
        <v>0</v>
      </c>
      <c r="Q1196" t="b">
        <f>AND(COUNTIF('Master list(no salts, metals)'!Q1194,"&lt;=1"),IF(COUNTIF('Master list(no salts, metals)'!$K1194:$Y1194, "#N/A")=14,TRUE,FALSE))</f>
        <v>0</v>
      </c>
      <c r="R1196" t="b">
        <f>AND(COUNTIF('Master list(no salts, metals)'!R1194,"&lt;=1"),IF(COUNTIF('Master list(no salts, metals)'!$K1194:$Y1194, "#N/A")=14,TRUE,FALSE))</f>
        <v>0</v>
      </c>
      <c r="S1196" t="b">
        <f>AND(COUNTIF('Master list(no salts, metals)'!S1194,"&lt;=1"),IF(COUNTIF('Master list(no salts, metals)'!$K1194:$Y1194, "#N/A")=14,TRUE,FALSE))</f>
        <v>0</v>
      </c>
      <c r="T1196" t="b">
        <f>AND(COUNTIF('Master list(no salts, metals)'!T1194,"&lt;=1"),IF(COUNTIF('Master list(no salts, metals)'!$K1194:$Y1194, "#N/A")=14,TRUE,FALSE))</f>
        <v>0</v>
      </c>
      <c r="U1196" t="b">
        <f>AND(COUNTIF('Master list(no salts, metals)'!U1194,"&lt;=1"),IF(COUNTIF('Master list(no salts, metals)'!$K1194:$Y1194, "#N/A")=14,TRUE,FALSE))</f>
        <v>0</v>
      </c>
      <c r="V1196" t="b">
        <f>AND(COUNTIF('Master list(no salts, metals)'!V1194,"&lt;=1"),IF(COUNTIF('Master list(no salts, metals)'!$K1194:$Y1194, "#N/A")=14,TRUE,FALSE))</f>
        <v>0</v>
      </c>
      <c r="W1196" t="b">
        <f>AND(COUNTIF('Master list(no salts, metals)'!W1194,"&lt;=1"),IF(COUNTIF('Master list(no salts, metals)'!$K1194:$Y1194, "#N/A")=14,TRUE,FALSE))</f>
        <v>0</v>
      </c>
      <c r="X1196" t="b">
        <f>AND(COUNTIF('Master list(no salts, metals)'!X1194,"&lt;=1"),IF(COUNTIF('Master list(no salts, metals)'!$K1194:$Y1194, "#N/A")=14,TRUE,FALSE))</f>
        <v>0</v>
      </c>
      <c r="Y1196" t="b">
        <f>AND(COUNTIF('Master list(no salts, metals)'!Y1194,"&lt;=1"),IF(COUNTIF('Master list(no salts, metals)'!$K1194:$Y1194, "#N/A")=14,TRUE,FALSE))</f>
        <v>0</v>
      </c>
    </row>
    <row r="1197" spans="11:25" x14ac:dyDescent="0.25">
      <c r="K1197" t="b">
        <f>AND(COUNTIF('Master list(no salts, metals)'!K1195,"&lt;=1"),IF(COUNTIF('Master list(no salts, metals)'!$K1195:$Y1195, "#N/A")=14,TRUE,FALSE))</f>
        <v>0</v>
      </c>
      <c r="L1197" t="b">
        <f>AND(COUNTIF('Master list(no salts, metals)'!L1195,"&lt;=1"),IF(COUNTIF('Master list(no salts, metals)'!$K1195:$Y1195, "#N/A")=14,TRUE,FALSE))</f>
        <v>0</v>
      </c>
      <c r="M1197" t="b">
        <f>AND(COUNTIF('Master list(no salts, metals)'!M1195,"&lt;=1"),IF(COUNTIF('Master list(no salts, metals)'!$K1195:$Y1195, "#N/A")=14,TRUE,FALSE))</f>
        <v>0</v>
      </c>
      <c r="N1197" t="b">
        <f>AND(COUNTIF('Master list(no salts, metals)'!N1195,"&lt;=1"),IF(COUNTIF('Master list(no salts, metals)'!$K1195:$Y1195, "#N/A")=14,TRUE,FALSE))</f>
        <v>0</v>
      </c>
      <c r="O1197" t="b">
        <f>AND(COUNTIF('Master list(no salts, metals)'!O1195,"&lt;=1"),IF(COUNTIF('Master list(no salts, metals)'!$K1195:$Y1195, "#N/A")=14,TRUE,FALSE))</f>
        <v>0</v>
      </c>
      <c r="P1197" t="b">
        <f>AND(COUNTIF('Master list(no salts, metals)'!P1195,"&lt;=1"),IF(COUNTIF('Master list(no salts, metals)'!$K1195:$Y1195, "#N/A")=14,TRUE,FALSE))</f>
        <v>0</v>
      </c>
      <c r="Q1197" t="b">
        <f>AND(COUNTIF('Master list(no salts, metals)'!Q1195,"&lt;=1"),IF(COUNTIF('Master list(no salts, metals)'!$K1195:$Y1195, "#N/A")=14,TRUE,FALSE))</f>
        <v>0</v>
      </c>
      <c r="R1197" t="b">
        <f>AND(COUNTIF('Master list(no salts, metals)'!R1195,"&lt;=1"),IF(COUNTIF('Master list(no salts, metals)'!$K1195:$Y1195, "#N/A")=14,TRUE,FALSE))</f>
        <v>0</v>
      </c>
      <c r="S1197" t="b">
        <f>AND(COUNTIF('Master list(no salts, metals)'!S1195,"&lt;=1"),IF(COUNTIF('Master list(no salts, metals)'!$K1195:$Y1195, "#N/A")=14,TRUE,FALSE))</f>
        <v>0</v>
      </c>
      <c r="T1197" t="b">
        <f>AND(COUNTIF('Master list(no salts, metals)'!T1195,"&lt;=1"),IF(COUNTIF('Master list(no salts, metals)'!$K1195:$Y1195, "#N/A")=14,TRUE,FALSE))</f>
        <v>0</v>
      </c>
      <c r="U1197" t="b">
        <f>AND(COUNTIF('Master list(no salts, metals)'!U1195,"&lt;=1"),IF(COUNTIF('Master list(no salts, metals)'!$K1195:$Y1195, "#N/A")=14,TRUE,FALSE))</f>
        <v>0</v>
      </c>
      <c r="V1197" t="b">
        <f>AND(COUNTIF('Master list(no salts, metals)'!V1195,"&lt;=1"),IF(COUNTIF('Master list(no salts, metals)'!$K1195:$Y1195, "#N/A")=14,TRUE,FALSE))</f>
        <v>0</v>
      </c>
      <c r="W1197" t="b">
        <f>AND(COUNTIF('Master list(no salts, metals)'!W1195,"&lt;=1"),IF(COUNTIF('Master list(no salts, metals)'!$K1195:$Y1195, "#N/A")=14,TRUE,FALSE))</f>
        <v>0</v>
      </c>
      <c r="X1197" t="b">
        <f>AND(COUNTIF('Master list(no salts, metals)'!X1195,"&lt;=1"),IF(COUNTIF('Master list(no salts, metals)'!$K1195:$Y1195, "#N/A")=14,TRUE,FALSE))</f>
        <v>0</v>
      </c>
      <c r="Y1197" t="b">
        <f>AND(COUNTIF('Master list(no salts, metals)'!Y1195,"&lt;=1"),IF(COUNTIF('Master list(no salts, metals)'!$K1195:$Y1195, "#N/A")=14,TRUE,FALSE))</f>
        <v>0</v>
      </c>
    </row>
    <row r="1198" spans="11:25" x14ac:dyDescent="0.25">
      <c r="K1198" t="b">
        <f>AND(COUNTIF('Master list(no salts, metals)'!K1196,"&lt;=1"),IF(COUNTIF('Master list(no salts, metals)'!$K1196:$Y1196, "#N/A")=14,TRUE,FALSE))</f>
        <v>0</v>
      </c>
      <c r="L1198" t="b">
        <f>AND(COUNTIF('Master list(no salts, metals)'!L1196,"&lt;=1"),IF(COUNTIF('Master list(no salts, metals)'!$K1196:$Y1196, "#N/A")=14,TRUE,FALSE))</f>
        <v>0</v>
      </c>
      <c r="M1198" t="b">
        <f>AND(COUNTIF('Master list(no salts, metals)'!M1196,"&lt;=1"),IF(COUNTIF('Master list(no salts, metals)'!$K1196:$Y1196, "#N/A")=14,TRUE,FALSE))</f>
        <v>0</v>
      </c>
      <c r="N1198" t="b">
        <f>AND(COUNTIF('Master list(no salts, metals)'!N1196,"&lt;=1"),IF(COUNTIF('Master list(no salts, metals)'!$K1196:$Y1196, "#N/A")=14,TRUE,FALSE))</f>
        <v>0</v>
      </c>
      <c r="O1198" t="b">
        <f>AND(COUNTIF('Master list(no salts, metals)'!O1196,"&lt;=1"),IF(COUNTIF('Master list(no salts, metals)'!$K1196:$Y1196, "#N/A")=14,TRUE,FALSE))</f>
        <v>0</v>
      </c>
      <c r="P1198" t="b">
        <f>AND(COUNTIF('Master list(no salts, metals)'!P1196,"&lt;=1"),IF(COUNTIF('Master list(no salts, metals)'!$K1196:$Y1196, "#N/A")=14,TRUE,FALSE))</f>
        <v>0</v>
      </c>
      <c r="Q1198" t="b">
        <f>AND(COUNTIF('Master list(no salts, metals)'!Q1196,"&lt;=1"),IF(COUNTIF('Master list(no salts, metals)'!$K1196:$Y1196, "#N/A")=14,TRUE,FALSE))</f>
        <v>0</v>
      </c>
      <c r="R1198" t="b">
        <f>AND(COUNTIF('Master list(no salts, metals)'!R1196,"&lt;=1"),IF(COUNTIF('Master list(no salts, metals)'!$K1196:$Y1196, "#N/A")=14,TRUE,FALSE))</f>
        <v>0</v>
      </c>
      <c r="S1198" t="b">
        <f>AND(COUNTIF('Master list(no salts, metals)'!S1196,"&lt;=1"),IF(COUNTIF('Master list(no salts, metals)'!$K1196:$Y1196, "#N/A")=14,TRUE,FALSE))</f>
        <v>0</v>
      </c>
      <c r="T1198" t="b">
        <f>AND(COUNTIF('Master list(no salts, metals)'!T1196,"&lt;=1"),IF(COUNTIF('Master list(no salts, metals)'!$K1196:$Y1196, "#N/A")=14,TRUE,FALSE))</f>
        <v>0</v>
      </c>
      <c r="U1198" t="b">
        <f>AND(COUNTIF('Master list(no salts, metals)'!U1196,"&lt;=1"),IF(COUNTIF('Master list(no salts, metals)'!$K1196:$Y1196, "#N/A")=14,TRUE,FALSE))</f>
        <v>0</v>
      </c>
      <c r="V1198" t="b">
        <f>AND(COUNTIF('Master list(no salts, metals)'!V1196,"&lt;=1"),IF(COUNTIF('Master list(no salts, metals)'!$K1196:$Y1196, "#N/A")=14,TRUE,FALSE))</f>
        <v>0</v>
      </c>
      <c r="W1198" t="b">
        <f>AND(COUNTIF('Master list(no salts, metals)'!W1196,"&lt;=1"),IF(COUNTIF('Master list(no salts, metals)'!$K1196:$Y1196, "#N/A")=14,TRUE,FALSE))</f>
        <v>0</v>
      </c>
      <c r="X1198" t="b">
        <f>AND(COUNTIF('Master list(no salts, metals)'!X1196,"&lt;=1"),IF(COUNTIF('Master list(no salts, metals)'!$K1196:$Y1196, "#N/A")=14,TRUE,FALSE))</f>
        <v>1</v>
      </c>
      <c r="Y1198" t="b">
        <f>AND(COUNTIF('Master list(no salts, metals)'!Y1196,"&lt;=1"),IF(COUNTIF('Master list(no salts, metals)'!$K1196:$Y1196, "#N/A")=14,TRUE,FALSE))</f>
        <v>0</v>
      </c>
    </row>
    <row r="1199" spans="11:25" x14ac:dyDescent="0.25">
      <c r="K1199" t="b">
        <f>AND(COUNTIF('Master list(no salts, metals)'!K1197,"&lt;=1"),IF(COUNTIF('Master list(no salts, metals)'!$K1197:$Y1197, "#N/A")=14,TRUE,FALSE))</f>
        <v>0</v>
      </c>
      <c r="L1199" t="b">
        <f>AND(COUNTIF('Master list(no salts, metals)'!L1197,"&lt;=1"),IF(COUNTIF('Master list(no salts, metals)'!$K1197:$Y1197, "#N/A")=14,TRUE,FALSE))</f>
        <v>0</v>
      </c>
      <c r="M1199" t="b">
        <f>AND(COUNTIF('Master list(no salts, metals)'!M1197,"&lt;=1"),IF(COUNTIF('Master list(no salts, metals)'!$K1197:$Y1197, "#N/A")=14,TRUE,FALSE))</f>
        <v>0</v>
      </c>
      <c r="N1199" t="b">
        <f>AND(COUNTIF('Master list(no salts, metals)'!N1197,"&lt;=1"),IF(COUNTIF('Master list(no salts, metals)'!$K1197:$Y1197, "#N/A")=14,TRUE,FALSE))</f>
        <v>0</v>
      </c>
      <c r="O1199" t="b">
        <f>AND(COUNTIF('Master list(no salts, metals)'!O1197,"&lt;=1"),IF(COUNTIF('Master list(no salts, metals)'!$K1197:$Y1197, "#N/A")=14,TRUE,FALSE))</f>
        <v>0</v>
      </c>
      <c r="P1199" t="b">
        <f>AND(COUNTIF('Master list(no salts, metals)'!P1197,"&lt;=1"),IF(COUNTIF('Master list(no salts, metals)'!$K1197:$Y1197, "#N/A")=14,TRUE,FALSE))</f>
        <v>0</v>
      </c>
      <c r="Q1199" t="b">
        <f>AND(COUNTIF('Master list(no salts, metals)'!Q1197,"&lt;=1"),IF(COUNTIF('Master list(no salts, metals)'!$K1197:$Y1197, "#N/A")=14,TRUE,FALSE))</f>
        <v>0</v>
      </c>
      <c r="R1199" t="b">
        <f>AND(COUNTIF('Master list(no salts, metals)'!R1197,"&lt;=1"),IF(COUNTIF('Master list(no salts, metals)'!$K1197:$Y1197, "#N/A")=14,TRUE,FALSE))</f>
        <v>0</v>
      </c>
      <c r="S1199" t="b">
        <f>AND(COUNTIF('Master list(no salts, metals)'!S1197,"&lt;=1"),IF(COUNTIF('Master list(no salts, metals)'!$K1197:$Y1197, "#N/A")=14,TRUE,FALSE))</f>
        <v>0</v>
      </c>
      <c r="T1199" t="b">
        <f>AND(COUNTIF('Master list(no salts, metals)'!T1197,"&lt;=1"),IF(COUNTIF('Master list(no salts, metals)'!$K1197:$Y1197, "#N/A")=14,TRUE,FALSE))</f>
        <v>0</v>
      </c>
      <c r="U1199" t="b">
        <f>AND(COUNTIF('Master list(no salts, metals)'!U1197,"&lt;=1"),IF(COUNTIF('Master list(no salts, metals)'!$K1197:$Y1197, "#N/A")=14,TRUE,FALSE))</f>
        <v>0</v>
      </c>
      <c r="V1199" t="b">
        <f>AND(COUNTIF('Master list(no salts, metals)'!V1197,"&lt;=1"),IF(COUNTIF('Master list(no salts, metals)'!$K1197:$Y1197, "#N/A")=14,TRUE,FALSE))</f>
        <v>0</v>
      </c>
      <c r="W1199" t="b">
        <f>AND(COUNTIF('Master list(no salts, metals)'!W1197,"&lt;=1"),IF(COUNTIF('Master list(no salts, metals)'!$K1197:$Y1197, "#N/A")=14,TRUE,FALSE))</f>
        <v>0</v>
      </c>
      <c r="X1199" t="b">
        <f>AND(COUNTIF('Master list(no salts, metals)'!X1197,"&lt;=1"),IF(COUNTIF('Master list(no salts, metals)'!$K1197:$Y1197, "#N/A")=14,TRUE,FALSE))</f>
        <v>1</v>
      </c>
      <c r="Y1199" t="b">
        <f>AND(COUNTIF('Master list(no salts, metals)'!Y1197,"&lt;=1"),IF(COUNTIF('Master list(no salts, metals)'!$K1197:$Y1197, "#N/A")=14,TRUE,FALSE))</f>
        <v>0</v>
      </c>
    </row>
    <row r="1200" spans="11:25" x14ac:dyDescent="0.25">
      <c r="K1200" t="b">
        <f>AND(COUNTIF('Master list(no salts, metals)'!K1198,"&lt;=1"),IF(COUNTIF('Master list(no salts, metals)'!$K1198:$Y1198, "#N/A")=14,TRUE,FALSE))</f>
        <v>0</v>
      </c>
      <c r="L1200" t="b">
        <f>AND(COUNTIF('Master list(no salts, metals)'!L1198,"&lt;=1"),IF(COUNTIF('Master list(no salts, metals)'!$K1198:$Y1198, "#N/A")=14,TRUE,FALSE))</f>
        <v>0</v>
      </c>
      <c r="M1200" t="b">
        <f>AND(COUNTIF('Master list(no salts, metals)'!M1198,"&lt;=1"),IF(COUNTIF('Master list(no salts, metals)'!$K1198:$Y1198, "#N/A")=14,TRUE,FALSE))</f>
        <v>0</v>
      </c>
      <c r="N1200" t="b">
        <f>AND(COUNTIF('Master list(no salts, metals)'!N1198,"&lt;=1"),IF(COUNTIF('Master list(no salts, metals)'!$K1198:$Y1198, "#N/A")=14,TRUE,FALSE))</f>
        <v>0</v>
      </c>
      <c r="O1200" t="b">
        <f>AND(COUNTIF('Master list(no salts, metals)'!O1198,"&lt;=1"),IF(COUNTIF('Master list(no salts, metals)'!$K1198:$Y1198, "#N/A")=14,TRUE,FALSE))</f>
        <v>0</v>
      </c>
      <c r="P1200" t="b">
        <f>AND(COUNTIF('Master list(no salts, metals)'!P1198,"&lt;=1"),IF(COUNTIF('Master list(no salts, metals)'!$K1198:$Y1198, "#N/A")=14,TRUE,FALSE))</f>
        <v>0</v>
      </c>
      <c r="Q1200" t="b">
        <f>AND(COUNTIF('Master list(no salts, metals)'!Q1198,"&lt;=1"),IF(COUNTIF('Master list(no salts, metals)'!$K1198:$Y1198, "#N/A")=14,TRUE,FALSE))</f>
        <v>0</v>
      </c>
      <c r="R1200" t="b">
        <f>AND(COUNTIF('Master list(no salts, metals)'!R1198,"&lt;=1"),IF(COUNTIF('Master list(no salts, metals)'!$K1198:$Y1198, "#N/A")=14,TRUE,FALSE))</f>
        <v>0</v>
      </c>
      <c r="S1200" t="b">
        <f>AND(COUNTIF('Master list(no salts, metals)'!S1198,"&lt;=1"),IF(COUNTIF('Master list(no salts, metals)'!$K1198:$Y1198, "#N/A")=14,TRUE,FALSE))</f>
        <v>0</v>
      </c>
      <c r="T1200" t="b">
        <f>AND(COUNTIF('Master list(no salts, metals)'!T1198,"&lt;=1"),IF(COUNTIF('Master list(no salts, metals)'!$K1198:$Y1198, "#N/A")=14,TRUE,FALSE))</f>
        <v>0</v>
      </c>
      <c r="U1200" t="b">
        <f>AND(COUNTIF('Master list(no salts, metals)'!U1198,"&lt;=1"),IF(COUNTIF('Master list(no salts, metals)'!$K1198:$Y1198, "#N/A")=14,TRUE,FALSE))</f>
        <v>0</v>
      </c>
      <c r="V1200" t="b">
        <f>AND(COUNTIF('Master list(no salts, metals)'!V1198,"&lt;=1"),IF(COUNTIF('Master list(no salts, metals)'!$K1198:$Y1198, "#N/A")=14,TRUE,FALSE))</f>
        <v>0</v>
      </c>
      <c r="W1200" t="b">
        <f>AND(COUNTIF('Master list(no salts, metals)'!W1198,"&lt;=1"),IF(COUNTIF('Master list(no salts, metals)'!$K1198:$Y1198, "#N/A")=14,TRUE,FALSE))</f>
        <v>0</v>
      </c>
      <c r="X1200" t="b">
        <f>AND(COUNTIF('Master list(no salts, metals)'!X1198,"&lt;=1"),IF(COUNTIF('Master list(no salts, metals)'!$K1198:$Y1198, "#N/A")=14,TRUE,FALSE))</f>
        <v>0</v>
      </c>
      <c r="Y1200" t="b">
        <f>AND(COUNTIF('Master list(no salts, metals)'!Y1198,"&lt;=1"),IF(COUNTIF('Master list(no salts, metals)'!$K1198:$Y1198, "#N/A")=14,TRUE,FALSE))</f>
        <v>0</v>
      </c>
    </row>
    <row r="1201" spans="11:25" x14ac:dyDescent="0.25">
      <c r="K1201" t="b">
        <f>AND(COUNTIF('Master list(no salts, metals)'!K1199,"&lt;=1"),IF(COUNTIF('Master list(no salts, metals)'!$K1199:$Y1199, "#N/A")=14,TRUE,FALSE))</f>
        <v>0</v>
      </c>
      <c r="L1201" t="b">
        <f>AND(COUNTIF('Master list(no salts, metals)'!L1199,"&lt;=1"),IF(COUNTIF('Master list(no salts, metals)'!$K1199:$Y1199, "#N/A")=14,TRUE,FALSE))</f>
        <v>0</v>
      </c>
      <c r="M1201" t="b">
        <f>AND(COUNTIF('Master list(no salts, metals)'!M1199,"&lt;=1"),IF(COUNTIF('Master list(no salts, metals)'!$K1199:$Y1199, "#N/A")=14,TRUE,FALSE))</f>
        <v>0</v>
      </c>
      <c r="N1201" t="b">
        <f>AND(COUNTIF('Master list(no salts, metals)'!N1199,"&lt;=1"),IF(COUNTIF('Master list(no salts, metals)'!$K1199:$Y1199, "#N/A")=14,TRUE,FALSE))</f>
        <v>0</v>
      </c>
      <c r="O1201" t="b">
        <f>AND(COUNTIF('Master list(no salts, metals)'!O1199,"&lt;=1"),IF(COUNTIF('Master list(no salts, metals)'!$K1199:$Y1199, "#N/A")=14,TRUE,FALSE))</f>
        <v>0</v>
      </c>
      <c r="P1201" t="b">
        <f>AND(COUNTIF('Master list(no salts, metals)'!P1199,"&lt;=1"),IF(COUNTIF('Master list(no salts, metals)'!$K1199:$Y1199, "#N/A")=14,TRUE,FALSE))</f>
        <v>0</v>
      </c>
      <c r="Q1201" t="b">
        <f>AND(COUNTIF('Master list(no salts, metals)'!Q1199,"&lt;=1"),IF(COUNTIF('Master list(no salts, metals)'!$K1199:$Y1199, "#N/A")=14,TRUE,FALSE))</f>
        <v>0</v>
      </c>
      <c r="R1201" t="b">
        <f>AND(COUNTIF('Master list(no salts, metals)'!R1199,"&lt;=1"),IF(COUNTIF('Master list(no salts, metals)'!$K1199:$Y1199, "#N/A")=14,TRUE,FALSE))</f>
        <v>0</v>
      </c>
      <c r="S1201" t="b">
        <f>AND(COUNTIF('Master list(no salts, metals)'!S1199,"&lt;=1"),IF(COUNTIF('Master list(no salts, metals)'!$K1199:$Y1199, "#N/A")=14,TRUE,FALSE))</f>
        <v>0</v>
      </c>
      <c r="T1201" t="b">
        <f>AND(COUNTIF('Master list(no salts, metals)'!T1199,"&lt;=1"),IF(COUNTIF('Master list(no salts, metals)'!$K1199:$Y1199, "#N/A")=14,TRUE,FALSE))</f>
        <v>0</v>
      </c>
      <c r="U1201" t="b">
        <f>AND(COUNTIF('Master list(no salts, metals)'!U1199,"&lt;=1"),IF(COUNTIF('Master list(no salts, metals)'!$K1199:$Y1199, "#N/A")=14,TRUE,FALSE))</f>
        <v>0</v>
      </c>
      <c r="V1201" t="b">
        <f>AND(COUNTIF('Master list(no salts, metals)'!V1199,"&lt;=1"),IF(COUNTIF('Master list(no salts, metals)'!$K1199:$Y1199, "#N/A")=14,TRUE,FALSE))</f>
        <v>0</v>
      </c>
      <c r="W1201" t="b">
        <f>AND(COUNTIF('Master list(no salts, metals)'!W1199,"&lt;=1"),IF(COUNTIF('Master list(no salts, metals)'!$K1199:$Y1199, "#N/A")=14,TRUE,FALSE))</f>
        <v>0</v>
      </c>
      <c r="X1201" t="b">
        <f>AND(COUNTIF('Master list(no salts, metals)'!X1199,"&lt;=1"),IF(COUNTIF('Master list(no salts, metals)'!$K1199:$Y1199, "#N/A")=14,TRUE,FALSE))</f>
        <v>0</v>
      </c>
      <c r="Y1201" t="b">
        <f>AND(COUNTIF('Master list(no salts, metals)'!Y1199,"&lt;=1"),IF(COUNTIF('Master list(no salts, metals)'!$K1199:$Y1199, "#N/A")=14,TRUE,FALSE))</f>
        <v>0</v>
      </c>
    </row>
    <row r="1202" spans="11:25" x14ac:dyDescent="0.25">
      <c r="K1202" t="b">
        <f>AND(COUNTIF('Master list(no salts, metals)'!K1200,"&lt;=1"),IF(COUNTIF('Master list(no salts, metals)'!$K1200:$Y1200, "#N/A")=14,TRUE,FALSE))</f>
        <v>0</v>
      </c>
      <c r="L1202" t="b">
        <f>AND(COUNTIF('Master list(no salts, metals)'!L1200,"&lt;=1"),IF(COUNTIF('Master list(no salts, metals)'!$K1200:$Y1200, "#N/A")=14,TRUE,FALSE))</f>
        <v>0</v>
      </c>
      <c r="M1202" t="b">
        <f>AND(COUNTIF('Master list(no salts, metals)'!M1200,"&lt;=1"),IF(COUNTIF('Master list(no salts, metals)'!$K1200:$Y1200, "#N/A")=14,TRUE,FALSE))</f>
        <v>0</v>
      </c>
      <c r="N1202" t="b">
        <f>AND(COUNTIF('Master list(no salts, metals)'!N1200,"&lt;=1"),IF(COUNTIF('Master list(no salts, metals)'!$K1200:$Y1200, "#N/A")=14,TRUE,FALSE))</f>
        <v>0</v>
      </c>
      <c r="O1202" t="b">
        <f>AND(COUNTIF('Master list(no salts, metals)'!O1200,"&lt;=1"),IF(COUNTIF('Master list(no salts, metals)'!$K1200:$Y1200, "#N/A")=14,TRUE,FALSE))</f>
        <v>0</v>
      </c>
      <c r="P1202" t="b">
        <f>AND(COUNTIF('Master list(no salts, metals)'!P1200,"&lt;=1"),IF(COUNTIF('Master list(no salts, metals)'!$K1200:$Y1200, "#N/A")=14,TRUE,FALSE))</f>
        <v>0</v>
      </c>
      <c r="Q1202" t="b">
        <f>AND(COUNTIF('Master list(no salts, metals)'!Q1200,"&lt;=1"),IF(COUNTIF('Master list(no salts, metals)'!$K1200:$Y1200, "#N/A")=14,TRUE,FALSE))</f>
        <v>0</v>
      </c>
      <c r="R1202" t="b">
        <f>AND(COUNTIF('Master list(no salts, metals)'!R1200,"&lt;=1"),IF(COUNTIF('Master list(no salts, metals)'!$K1200:$Y1200, "#N/A")=14,TRUE,FALSE))</f>
        <v>0</v>
      </c>
      <c r="S1202" t="b">
        <f>AND(COUNTIF('Master list(no salts, metals)'!S1200,"&lt;=1"),IF(COUNTIF('Master list(no salts, metals)'!$K1200:$Y1200, "#N/A")=14,TRUE,FALSE))</f>
        <v>0</v>
      </c>
      <c r="T1202" t="b">
        <f>AND(COUNTIF('Master list(no salts, metals)'!T1200,"&lt;=1"),IF(COUNTIF('Master list(no salts, metals)'!$K1200:$Y1200, "#N/A")=14,TRUE,FALSE))</f>
        <v>1</v>
      </c>
      <c r="U1202" t="b">
        <f>AND(COUNTIF('Master list(no salts, metals)'!U1200,"&lt;=1"),IF(COUNTIF('Master list(no salts, metals)'!$K1200:$Y1200, "#N/A")=14,TRUE,FALSE))</f>
        <v>0</v>
      </c>
      <c r="V1202" t="b">
        <f>AND(COUNTIF('Master list(no salts, metals)'!V1200,"&lt;=1"),IF(COUNTIF('Master list(no salts, metals)'!$K1200:$Y1200, "#N/A")=14,TRUE,FALSE))</f>
        <v>0</v>
      </c>
      <c r="W1202" t="b">
        <f>AND(COUNTIF('Master list(no salts, metals)'!W1200,"&lt;=1"),IF(COUNTIF('Master list(no salts, metals)'!$K1200:$Y1200, "#N/A")=14,TRUE,FALSE))</f>
        <v>0</v>
      </c>
      <c r="X1202" t="b">
        <f>AND(COUNTIF('Master list(no salts, metals)'!X1200,"&lt;=1"),IF(COUNTIF('Master list(no salts, metals)'!$K1200:$Y1200, "#N/A")=14,TRUE,FALSE))</f>
        <v>0</v>
      </c>
      <c r="Y1202" t="b">
        <f>AND(COUNTIF('Master list(no salts, metals)'!Y1200,"&lt;=1"),IF(COUNTIF('Master list(no salts, metals)'!$K1200:$Y1200, "#N/A")=14,TRUE,FALSE))</f>
        <v>0</v>
      </c>
    </row>
    <row r="1203" spans="11:25" x14ac:dyDescent="0.25">
      <c r="K1203" t="b">
        <f>AND(COUNTIF('Master list(no salts, metals)'!K1201,"&lt;=1"),IF(COUNTIF('Master list(no salts, metals)'!$K1201:$Y1201, "#N/A")=14,TRUE,FALSE))</f>
        <v>0</v>
      </c>
      <c r="L1203" t="b">
        <f>AND(COUNTIF('Master list(no salts, metals)'!L1201,"&lt;=1"),IF(COUNTIF('Master list(no salts, metals)'!$K1201:$Y1201, "#N/A")=14,TRUE,FALSE))</f>
        <v>0</v>
      </c>
      <c r="M1203" t="b">
        <f>AND(COUNTIF('Master list(no salts, metals)'!M1201,"&lt;=1"),IF(COUNTIF('Master list(no salts, metals)'!$K1201:$Y1201, "#N/A")=14,TRUE,FALSE))</f>
        <v>0</v>
      </c>
      <c r="N1203" t="b">
        <f>AND(COUNTIF('Master list(no salts, metals)'!N1201,"&lt;=1"),IF(COUNTIF('Master list(no salts, metals)'!$K1201:$Y1201, "#N/A")=14,TRUE,FALSE))</f>
        <v>0</v>
      </c>
      <c r="O1203" t="b">
        <f>AND(COUNTIF('Master list(no salts, metals)'!O1201,"&lt;=1"),IF(COUNTIF('Master list(no salts, metals)'!$K1201:$Y1201, "#N/A")=14,TRUE,FALSE))</f>
        <v>0</v>
      </c>
      <c r="P1203" t="b">
        <f>AND(COUNTIF('Master list(no salts, metals)'!P1201,"&lt;=1"),IF(COUNTIF('Master list(no salts, metals)'!$K1201:$Y1201, "#N/A")=14,TRUE,FALSE))</f>
        <v>0</v>
      </c>
      <c r="Q1203" t="b">
        <f>AND(COUNTIF('Master list(no salts, metals)'!Q1201,"&lt;=1"),IF(COUNTIF('Master list(no salts, metals)'!$K1201:$Y1201, "#N/A")=14,TRUE,FALSE))</f>
        <v>0</v>
      </c>
      <c r="R1203" t="b">
        <f>AND(COUNTIF('Master list(no salts, metals)'!R1201,"&lt;=1"),IF(COUNTIF('Master list(no salts, metals)'!$K1201:$Y1201, "#N/A")=14,TRUE,FALSE))</f>
        <v>0</v>
      </c>
      <c r="S1203" t="b">
        <f>AND(COUNTIF('Master list(no salts, metals)'!S1201,"&lt;=1"),IF(COUNTIF('Master list(no salts, metals)'!$K1201:$Y1201, "#N/A")=14,TRUE,FALSE))</f>
        <v>0</v>
      </c>
      <c r="T1203" t="b">
        <f>AND(COUNTIF('Master list(no salts, metals)'!T1201,"&lt;=1"),IF(COUNTIF('Master list(no salts, metals)'!$K1201:$Y1201, "#N/A")=14,TRUE,FALSE))</f>
        <v>0</v>
      </c>
      <c r="U1203" t="b">
        <f>AND(COUNTIF('Master list(no salts, metals)'!U1201,"&lt;=1"),IF(COUNTIF('Master list(no salts, metals)'!$K1201:$Y1201, "#N/A")=14,TRUE,FALSE))</f>
        <v>0</v>
      </c>
      <c r="V1203" t="b">
        <f>AND(COUNTIF('Master list(no salts, metals)'!V1201,"&lt;=1"),IF(COUNTIF('Master list(no salts, metals)'!$K1201:$Y1201, "#N/A")=14,TRUE,FALSE))</f>
        <v>0</v>
      </c>
      <c r="W1203" t="b">
        <f>AND(COUNTIF('Master list(no salts, metals)'!W1201,"&lt;=1"),IF(COUNTIF('Master list(no salts, metals)'!$K1201:$Y1201, "#N/A")=14,TRUE,FALSE))</f>
        <v>0</v>
      </c>
      <c r="X1203" t="b">
        <f>AND(COUNTIF('Master list(no salts, metals)'!X1201,"&lt;=1"),IF(COUNTIF('Master list(no salts, metals)'!$K1201:$Y1201, "#N/A")=14,TRUE,FALSE))</f>
        <v>0</v>
      </c>
      <c r="Y1203" t="b">
        <f>AND(COUNTIF('Master list(no salts, metals)'!Y1201,"&lt;=1"),IF(COUNTIF('Master list(no salts, metals)'!$K1201:$Y1201, "#N/A")=14,TRUE,FALSE))</f>
        <v>0</v>
      </c>
    </row>
    <row r="1204" spans="11:25" x14ac:dyDescent="0.25">
      <c r="K1204" t="b">
        <f>AND(COUNTIF('Master list(no salts, metals)'!K1202,"&lt;=1"),IF(COUNTIF('Master list(no salts, metals)'!$K1202:$Y1202, "#N/A")=14,TRUE,FALSE))</f>
        <v>0</v>
      </c>
      <c r="L1204" t="b">
        <f>AND(COUNTIF('Master list(no salts, metals)'!L1202,"&lt;=1"),IF(COUNTIF('Master list(no salts, metals)'!$K1202:$Y1202, "#N/A")=14,TRUE,FALSE))</f>
        <v>0</v>
      </c>
      <c r="M1204" t="b">
        <f>AND(COUNTIF('Master list(no salts, metals)'!M1202,"&lt;=1"),IF(COUNTIF('Master list(no salts, metals)'!$K1202:$Y1202, "#N/A")=14,TRUE,FALSE))</f>
        <v>0</v>
      </c>
      <c r="N1204" t="b">
        <f>AND(COUNTIF('Master list(no salts, metals)'!N1202,"&lt;=1"),IF(COUNTIF('Master list(no salts, metals)'!$K1202:$Y1202, "#N/A")=14,TRUE,FALSE))</f>
        <v>0</v>
      </c>
      <c r="O1204" t="b">
        <f>AND(COUNTIF('Master list(no salts, metals)'!O1202,"&lt;=1"),IF(COUNTIF('Master list(no salts, metals)'!$K1202:$Y1202, "#N/A")=14,TRUE,FALSE))</f>
        <v>0</v>
      </c>
      <c r="P1204" t="b">
        <f>AND(COUNTIF('Master list(no salts, metals)'!P1202,"&lt;=1"),IF(COUNTIF('Master list(no salts, metals)'!$K1202:$Y1202, "#N/A")=14,TRUE,FALSE))</f>
        <v>0</v>
      </c>
      <c r="Q1204" t="b">
        <f>AND(COUNTIF('Master list(no salts, metals)'!Q1202,"&lt;=1"),IF(COUNTIF('Master list(no salts, metals)'!$K1202:$Y1202, "#N/A")=14,TRUE,FALSE))</f>
        <v>0</v>
      </c>
      <c r="R1204" t="b">
        <f>AND(COUNTIF('Master list(no salts, metals)'!R1202,"&lt;=1"),IF(COUNTIF('Master list(no salts, metals)'!$K1202:$Y1202, "#N/A")=14,TRUE,FALSE))</f>
        <v>0</v>
      </c>
      <c r="S1204" t="b">
        <f>AND(COUNTIF('Master list(no salts, metals)'!S1202,"&lt;=1"),IF(COUNTIF('Master list(no salts, metals)'!$K1202:$Y1202, "#N/A")=14,TRUE,FALSE))</f>
        <v>0</v>
      </c>
      <c r="T1204" t="b">
        <f>AND(COUNTIF('Master list(no salts, metals)'!T1202,"&lt;=1"),IF(COUNTIF('Master list(no salts, metals)'!$K1202:$Y1202, "#N/A")=14,TRUE,FALSE))</f>
        <v>0</v>
      </c>
      <c r="U1204" t="b">
        <f>AND(COUNTIF('Master list(no salts, metals)'!U1202,"&lt;=1"),IF(COUNTIF('Master list(no salts, metals)'!$K1202:$Y1202, "#N/A")=14,TRUE,FALSE))</f>
        <v>0</v>
      </c>
      <c r="V1204" t="b">
        <f>AND(COUNTIF('Master list(no salts, metals)'!V1202,"&lt;=1"),IF(COUNTIF('Master list(no salts, metals)'!$K1202:$Y1202, "#N/A")=14,TRUE,FALSE))</f>
        <v>0</v>
      </c>
      <c r="W1204" t="b">
        <f>AND(COUNTIF('Master list(no salts, metals)'!W1202,"&lt;=1"),IF(COUNTIF('Master list(no salts, metals)'!$K1202:$Y1202, "#N/A")=14,TRUE,FALSE))</f>
        <v>0</v>
      </c>
      <c r="X1204" t="b">
        <f>AND(COUNTIF('Master list(no salts, metals)'!X1202,"&lt;=1"),IF(COUNTIF('Master list(no salts, metals)'!$K1202:$Y1202, "#N/A")=14,TRUE,FALSE))</f>
        <v>0</v>
      </c>
      <c r="Y1204" t="b">
        <f>AND(COUNTIF('Master list(no salts, metals)'!Y1202,"&lt;=1"),IF(COUNTIF('Master list(no salts, metals)'!$K1202:$Y1202, "#N/A")=14,TRUE,FALSE))</f>
        <v>0</v>
      </c>
    </row>
    <row r="1205" spans="11:25" x14ac:dyDescent="0.25">
      <c r="K1205" t="b">
        <f>AND(COUNTIF('Master list(no salts, metals)'!K1203,"&lt;=1"),IF(COUNTIF('Master list(no salts, metals)'!$K1203:$Y1203, "#N/A")=14,TRUE,FALSE))</f>
        <v>0</v>
      </c>
      <c r="L1205" t="b">
        <f>AND(COUNTIF('Master list(no salts, metals)'!L1203,"&lt;=1"),IF(COUNTIF('Master list(no salts, metals)'!$K1203:$Y1203, "#N/A")=14,TRUE,FALSE))</f>
        <v>0</v>
      </c>
      <c r="M1205" t="b">
        <f>AND(COUNTIF('Master list(no salts, metals)'!M1203,"&lt;=1"),IF(COUNTIF('Master list(no salts, metals)'!$K1203:$Y1203, "#N/A")=14,TRUE,FALSE))</f>
        <v>0</v>
      </c>
      <c r="N1205" t="b">
        <f>AND(COUNTIF('Master list(no salts, metals)'!N1203,"&lt;=1"),IF(COUNTIF('Master list(no salts, metals)'!$K1203:$Y1203, "#N/A")=14,TRUE,FALSE))</f>
        <v>0</v>
      </c>
      <c r="O1205" t="b">
        <f>AND(COUNTIF('Master list(no salts, metals)'!O1203,"&lt;=1"),IF(COUNTIF('Master list(no salts, metals)'!$K1203:$Y1203, "#N/A")=14,TRUE,FALSE))</f>
        <v>0</v>
      </c>
      <c r="P1205" t="b">
        <f>AND(COUNTIF('Master list(no salts, metals)'!P1203,"&lt;=1"),IF(COUNTIF('Master list(no salts, metals)'!$K1203:$Y1203, "#N/A")=14,TRUE,FALSE))</f>
        <v>0</v>
      </c>
      <c r="Q1205" t="b">
        <f>AND(COUNTIF('Master list(no salts, metals)'!Q1203,"&lt;=1"),IF(COUNTIF('Master list(no salts, metals)'!$K1203:$Y1203, "#N/A")=14,TRUE,FALSE))</f>
        <v>0</v>
      </c>
      <c r="R1205" t="b">
        <f>AND(COUNTIF('Master list(no salts, metals)'!R1203,"&lt;=1"),IF(COUNTIF('Master list(no salts, metals)'!$K1203:$Y1203, "#N/A")=14,TRUE,FALSE))</f>
        <v>0</v>
      </c>
      <c r="S1205" t="b">
        <f>AND(COUNTIF('Master list(no salts, metals)'!S1203,"&lt;=1"),IF(COUNTIF('Master list(no salts, metals)'!$K1203:$Y1203, "#N/A")=14,TRUE,FALSE))</f>
        <v>0</v>
      </c>
      <c r="T1205" t="b">
        <f>AND(COUNTIF('Master list(no salts, metals)'!T1203,"&lt;=1"),IF(COUNTIF('Master list(no salts, metals)'!$K1203:$Y1203, "#N/A")=14,TRUE,FALSE))</f>
        <v>1</v>
      </c>
      <c r="U1205" t="b">
        <f>AND(COUNTIF('Master list(no salts, metals)'!U1203,"&lt;=1"),IF(COUNTIF('Master list(no salts, metals)'!$K1203:$Y1203, "#N/A")=14,TRUE,FALSE))</f>
        <v>0</v>
      </c>
      <c r="V1205" t="b">
        <f>AND(COUNTIF('Master list(no salts, metals)'!V1203,"&lt;=1"),IF(COUNTIF('Master list(no salts, metals)'!$K1203:$Y1203, "#N/A")=14,TRUE,FALSE))</f>
        <v>0</v>
      </c>
      <c r="W1205" t="b">
        <f>AND(COUNTIF('Master list(no salts, metals)'!W1203,"&lt;=1"),IF(COUNTIF('Master list(no salts, metals)'!$K1203:$Y1203, "#N/A")=14,TRUE,FALSE))</f>
        <v>0</v>
      </c>
      <c r="X1205" t="b">
        <f>AND(COUNTIF('Master list(no salts, metals)'!X1203,"&lt;=1"),IF(COUNTIF('Master list(no salts, metals)'!$K1203:$Y1203, "#N/A")=14,TRUE,FALSE))</f>
        <v>0</v>
      </c>
      <c r="Y1205" t="b">
        <f>AND(COUNTIF('Master list(no salts, metals)'!Y1203,"&lt;=1"),IF(COUNTIF('Master list(no salts, metals)'!$K1203:$Y1203, "#N/A")=14,TRUE,FALSE))</f>
        <v>0</v>
      </c>
    </row>
    <row r="1206" spans="11:25" x14ac:dyDescent="0.25">
      <c r="K1206" t="b">
        <f>AND(COUNTIF('Master list(no salts, metals)'!K1204,"&lt;=1"),IF(COUNTIF('Master list(no salts, metals)'!$K1204:$Y1204, "#N/A")=14,TRUE,FALSE))</f>
        <v>0</v>
      </c>
      <c r="L1206" t="b">
        <f>AND(COUNTIF('Master list(no salts, metals)'!L1204,"&lt;=1"),IF(COUNTIF('Master list(no salts, metals)'!$K1204:$Y1204, "#N/A")=14,TRUE,FALSE))</f>
        <v>0</v>
      </c>
      <c r="M1206" t="b">
        <f>AND(COUNTIF('Master list(no salts, metals)'!M1204,"&lt;=1"),IF(COUNTIF('Master list(no salts, metals)'!$K1204:$Y1204, "#N/A")=14,TRUE,FALSE))</f>
        <v>0</v>
      </c>
      <c r="N1206" t="b">
        <f>AND(COUNTIF('Master list(no salts, metals)'!N1204,"&lt;=1"),IF(COUNTIF('Master list(no salts, metals)'!$K1204:$Y1204, "#N/A")=14,TRUE,FALSE))</f>
        <v>0</v>
      </c>
      <c r="O1206" t="b">
        <f>AND(COUNTIF('Master list(no salts, metals)'!O1204,"&lt;=1"),IF(COUNTIF('Master list(no salts, metals)'!$K1204:$Y1204, "#N/A")=14,TRUE,FALSE))</f>
        <v>0</v>
      </c>
      <c r="P1206" t="b">
        <f>AND(COUNTIF('Master list(no salts, metals)'!P1204,"&lt;=1"),IF(COUNTIF('Master list(no salts, metals)'!$K1204:$Y1204, "#N/A")=14,TRUE,FALSE))</f>
        <v>0</v>
      </c>
      <c r="Q1206" t="b">
        <f>AND(COUNTIF('Master list(no salts, metals)'!Q1204,"&lt;=1"),IF(COUNTIF('Master list(no salts, metals)'!$K1204:$Y1204, "#N/A")=14,TRUE,FALSE))</f>
        <v>0</v>
      </c>
      <c r="R1206" t="b">
        <f>AND(COUNTIF('Master list(no salts, metals)'!R1204,"&lt;=1"),IF(COUNTIF('Master list(no salts, metals)'!$K1204:$Y1204, "#N/A")=14,TRUE,FALSE))</f>
        <v>0</v>
      </c>
      <c r="S1206" t="b">
        <f>AND(COUNTIF('Master list(no salts, metals)'!S1204,"&lt;=1"),IF(COUNTIF('Master list(no salts, metals)'!$K1204:$Y1204, "#N/A")=14,TRUE,FALSE))</f>
        <v>0</v>
      </c>
      <c r="T1206" t="b">
        <f>AND(COUNTIF('Master list(no salts, metals)'!T1204,"&lt;=1"),IF(COUNTIF('Master list(no salts, metals)'!$K1204:$Y1204, "#N/A")=14,TRUE,FALSE))</f>
        <v>1</v>
      </c>
      <c r="U1206" t="b">
        <f>AND(COUNTIF('Master list(no salts, metals)'!U1204,"&lt;=1"),IF(COUNTIF('Master list(no salts, metals)'!$K1204:$Y1204, "#N/A")=14,TRUE,FALSE))</f>
        <v>0</v>
      </c>
      <c r="V1206" t="b">
        <f>AND(COUNTIF('Master list(no salts, metals)'!V1204,"&lt;=1"),IF(COUNTIF('Master list(no salts, metals)'!$K1204:$Y1204, "#N/A")=14,TRUE,FALSE))</f>
        <v>0</v>
      </c>
      <c r="W1206" t="b">
        <f>AND(COUNTIF('Master list(no salts, metals)'!W1204,"&lt;=1"),IF(COUNTIF('Master list(no salts, metals)'!$K1204:$Y1204, "#N/A")=14,TRUE,FALSE))</f>
        <v>0</v>
      </c>
      <c r="X1206" t="b">
        <f>AND(COUNTIF('Master list(no salts, metals)'!X1204,"&lt;=1"),IF(COUNTIF('Master list(no salts, metals)'!$K1204:$Y1204, "#N/A")=14,TRUE,FALSE))</f>
        <v>0</v>
      </c>
      <c r="Y1206" t="b">
        <f>AND(COUNTIF('Master list(no salts, metals)'!Y1204,"&lt;=1"),IF(COUNTIF('Master list(no salts, metals)'!$K1204:$Y1204, "#N/A")=14,TRUE,FALSE))</f>
        <v>0</v>
      </c>
    </row>
    <row r="1207" spans="11:25" x14ac:dyDescent="0.25">
      <c r="K1207" t="b">
        <f>AND(COUNTIF('Master list(no salts, metals)'!K1205,"&lt;=1"),IF(COUNTIF('Master list(no salts, metals)'!$K1205:$Y1205, "#N/A")=14,TRUE,FALSE))</f>
        <v>0</v>
      </c>
      <c r="L1207" t="b">
        <f>AND(COUNTIF('Master list(no salts, metals)'!L1205,"&lt;=1"),IF(COUNTIF('Master list(no salts, metals)'!$K1205:$Y1205, "#N/A")=14,TRUE,FALSE))</f>
        <v>0</v>
      </c>
      <c r="M1207" t="b">
        <f>AND(COUNTIF('Master list(no salts, metals)'!M1205,"&lt;=1"),IF(COUNTIF('Master list(no salts, metals)'!$K1205:$Y1205, "#N/A")=14,TRUE,FALSE))</f>
        <v>0</v>
      </c>
      <c r="N1207" t="b">
        <f>AND(COUNTIF('Master list(no salts, metals)'!N1205,"&lt;=1"),IF(COUNTIF('Master list(no salts, metals)'!$K1205:$Y1205, "#N/A")=14,TRUE,FALSE))</f>
        <v>0</v>
      </c>
      <c r="O1207" t="b">
        <f>AND(COUNTIF('Master list(no salts, metals)'!O1205,"&lt;=1"),IF(COUNTIF('Master list(no salts, metals)'!$K1205:$Y1205, "#N/A")=14,TRUE,FALSE))</f>
        <v>0</v>
      </c>
      <c r="P1207" t="b">
        <f>AND(COUNTIF('Master list(no salts, metals)'!P1205,"&lt;=1"),IF(COUNTIF('Master list(no salts, metals)'!$K1205:$Y1205, "#N/A")=14,TRUE,FALSE))</f>
        <v>0</v>
      </c>
      <c r="Q1207" t="b">
        <f>AND(COUNTIF('Master list(no salts, metals)'!Q1205,"&lt;=1"),IF(COUNTIF('Master list(no salts, metals)'!$K1205:$Y1205, "#N/A")=14,TRUE,FALSE))</f>
        <v>0</v>
      </c>
      <c r="R1207" t="b">
        <f>AND(COUNTIF('Master list(no salts, metals)'!R1205,"&lt;=1"),IF(COUNTIF('Master list(no salts, metals)'!$K1205:$Y1205, "#N/A")=14,TRUE,FALSE))</f>
        <v>0</v>
      </c>
      <c r="S1207" t="b">
        <f>AND(COUNTIF('Master list(no salts, metals)'!S1205,"&lt;=1"),IF(COUNTIF('Master list(no salts, metals)'!$K1205:$Y1205, "#N/A")=14,TRUE,FALSE))</f>
        <v>0</v>
      </c>
      <c r="T1207" t="b">
        <f>AND(COUNTIF('Master list(no salts, metals)'!T1205,"&lt;=1"),IF(COUNTIF('Master list(no salts, metals)'!$K1205:$Y1205, "#N/A")=14,TRUE,FALSE))</f>
        <v>0</v>
      </c>
      <c r="U1207" t="b">
        <f>AND(COUNTIF('Master list(no salts, metals)'!U1205,"&lt;=1"),IF(COUNTIF('Master list(no salts, metals)'!$K1205:$Y1205, "#N/A")=14,TRUE,FALSE))</f>
        <v>0</v>
      </c>
      <c r="V1207" t="b">
        <f>AND(COUNTIF('Master list(no salts, metals)'!V1205,"&lt;=1"),IF(COUNTIF('Master list(no salts, metals)'!$K1205:$Y1205, "#N/A")=14,TRUE,FALSE))</f>
        <v>0</v>
      </c>
      <c r="W1207" t="b">
        <f>AND(COUNTIF('Master list(no salts, metals)'!W1205,"&lt;=1"),IF(COUNTIF('Master list(no salts, metals)'!$K1205:$Y1205, "#N/A")=14,TRUE,FALSE))</f>
        <v>0</v>
      </c>
      <c r="X1207" t="b">
        <f>AND(COUNTIF('Master list(no salts, metals)'!X1205,"&lt;=1"),IF(COUNTIF('Master list(no salts, metals)'!$K1205:$Y1205, "#N/A")=14,TRUE,FALSE))</f>
        <v>0</v>
      </c>
      <c r="Y1207" t="b">
        <f>AND(COUNTIF('Master list(no salts, metals)'!Y1205,"&lt;=1"),IF(COUNTIF('Master list(no salts, metals)'!$K1205:$Y1205, "#N/A")=14,TRUE,FALSE))</f>
        <v>0</v>
      </c>
    </row>
    <row r="1208" spans="11:25" x14ac:dyDescent="0.25">
      <c r="K1208" t="b">
        <f>AND(COUNTIF('Master list(no salts, metals)'!K1206,"&lt;=1"),IF(COUNTIF('Master list(no salts, metals)'!$K1206:$Y1206, "#N/A")=14,TRUE,FALSE))</f>
        <v>0</v>
      </c>
      <c r="L1208" t="b">
        <f>AND(COUNTIF('Master list(no salts, metals)'!L1206,"&lt;=1"),IF(COUNTIF('Master list(no salts, metals)'!$K1206:$Y1206, "#N/A")=14,TRUE,FALSE))</f>
        <v>0</v>
      </c>
      <c r="M1208" t="b">
        <f>AND(COUNTIF('Master list(no salts, metals)'!M1206,"&lt;=1"),IF(COUNTIF('Master list(no salts, metals)'!$K1206:$Y1206, "#N/A")=14,TRUE,FALSE))</f>
        <v>0</v>
      </c>
      <c r="N1208" t="b">
        <f>AND(COUNTIF('Master list(no salts, metals)'!N1206,"&lt;=1"),IF(COUNTIF('Master list(no salts, metals)'!$K1206:$Y1206, "#N/A")=14,TRUE,FALSE))</f>
        <v>0</v>
      </c>
      <c r="O1208" t="b">
        <f>AND(COUNTIF('Master list(no salts, metals)'!O1206,"&lt;=1"),IF(COUNTIF('Master list(no salts, metals)'!$K1206:$Y1206, "#N/A")=14,TRUE,FALSE))</f>
        <v>0</v>
      </c>
      <c r="P1208" t="b">
        <f>AND(COUNTIF('Master list(no salts, metals)'!P1206,"&lt;=1"),IF(COUNTIF('Master list(no salts, metals)'!$K1206:$Y1206, "#N/A")=14,TRUE,FALSE))</f>
        <v>0</v>
      </c>
      <c r="Q1208" t="b">
        <f>AND(COUNTIF('Master list(no salts, metals)'!Q1206,"&lt;=1"),IF(COUNTIF('Master list(no salts, metals)'!$K1206:$Y1206, "#N/A")=14,TRUE,FALSE))</f>
        <v>0</v>
      </c>
      <c r="R1208" t="b">
        <f>AND(COUNTIF('Master list(no salts, metals)'!R1206,"&lt;=1"),IF(COUNTIF('Master list(no salts, metals)'!$K1206:$Y1206, "#N/A")=14,TRUE,FALSE))</f>
        <v>0</v>
      </c>
      <c r="S1208" t="b">
        <f>AND(COUNTIF('Master list(no salts, metals)'!S1206,"&lt;=1"),IF(COUNTIF('Master list(no salts, metals)'!$K1206:$Y1206, "#N/A")=14,TRUE,FALSE))</f>
        <v>0</v>
      </c>
      <c r="T1208" t="b">
        <f>AND(COUNTIF('Master list(no salts, metals)'!T1206,"&lt;=1"),IF(COUNTIF('Master list(no salts, metals)'!$K1206:$Y1206, "#N/A")=14,TRUE,FALSE))</f>
        <v>0</v>
      </c>
      <c r="U1208" t="b">
        <f>AND(COUNTIF('Master list(no salts, metals)'!U1206,"&lt;=1"),IF(COUNTIF('Master list(no salts, metals)'!$K1206:$Y1206, "#N/A")=14,TRUE,FALSE))</f>
        <v>0</v>
      </c>
      <c r="V1208" t="b">
        <f>AND(COUNTIF('Master list(no salts, metals)'!V1206,"&lt;=1"),IF(COUNTIF('Master list(no salts, metals)'!$K1206:$Y1206, "#N/A")=14,TRUE,FALSE))</f>
        <v>0</v>
      </c>
      <c r="W1208" t="b">
        <f>AND(COUNTIF('Master list(no salts, metals)'!W1206,"&lt;=1"),IF(COUNTIF('Master list(no salts, metals)'!$K1206:$Y1206, "#N/A")=14,TRUE,FALSE))</f>
        <v>0</v>
      </c>
      <c r="X1208" t="b">
        <f>AND(COUNTIF('Master list(no salts, metals)'!X1206,"&lt;=1"),IF(COUNTIF('Master list(no salts, metals)'!$K1206:$Y1206, "#N/A")=14,TRUE,FALSE))</f>
        <v>0</v>
      </c>
      <c r="Y1208" t="b">
        <f>AND(COUNTIF('Master list(no salts, metals)'!Y1206,"&lt;=1"),IF(COUNTIF('Master list(no salts, metals)'!$K1206:$Y1206, "#N/A")=14,TRUE,FALSE))</f>
        <v>0</v>
      </c>
    </row>
    <row r="1209" spans="11:25" x14ac:dyDescent="0.25">
      <c r="K1209" t="b">
        <f>AND(COUNTIF('Master list(no salts, metals)'!K1207,"&lt;=1"),IF(COUNTIF('Master list(no salts, metals)'!$K1207:$Y1207, "#N/A")=14,TRUE,FALSE))</f>
        <v>0</v>
      </c>
      <c r="L1209" t="b">
        <f>AND(COUNTIF('Master list(no salts, metals)'!L1207,"&lt;=1"),IF(COUNTIF('Master list(no salts, metals)'!$K1207:$Y1207, "#N/A")=14,TRUE,FALSE))</f>
        <v>0</v>
      </c>
      <c r="M1209" t="b">
        <f>AND(COUNTIF('Master list(no salts, metals)'!M1207,"&lt;=1"),IF(COUNTIF('Master list(no salts, metals)'!$K1207:$Y1207, "#N/A")=14,TRUE,FALSE))</f>
        <v>0</v>
      </c>
      <c r="N1209" t="b">
        <f>AND(COUNTIF('Master list(no salts, metals)'!N1207,"&lt;=1"),IF(COUNTIF('Master list(no salts, metals)'!$K1207:$Y1207, "#N/A")=14,TRUE,FALSE))</f>
        <v>0</v>
      </c>
      <c r="O1209" t="b">
        <f>AND(COUNTIF('Master list(no salts, metals)'!O1207,"&lt;=1"),IF(COUNTIF('Master list(no salts, metals)'!$K1207:$Y1207, "#N/A")=14,TRUE,FALSE))</f>
        <v>0</v>
      </c>
      <c r="P1209" t="b">
        <f>AND(COUNTIF('Master list(no salts, metals)'!P1207,"&lt;=1"),IF(COUNTIF('Master list(no salts, metals)'!$K1207:$Y1207, "#N/A")=14,TRUE,FALSE))</f>
        <v>0</v>
      </c>
      <c r="Q1209" t="b">
        <f>AND(COUNTIF('Master list(no salts, metals)'!Q1207,"&lt;=1"),IF(COUNTIF('Master list(no salts, metals)'!$K1207:$Y1207, "#N/A")=14,TRUE,FALSE))</f>
        <v>0</v>
      </c>
      <c r="R1209" t="b">
        <f>AND(COUNTIF('Master list(no salts, metals)'!R1207,"&lt;=1"),IF(COUNTIF('Master list(no salts, metals)'!$K1207:$Y1207, "#N/A")=14,TRUE,FALSE))</f>
        <v>0</v>
      </c>
      <c r="S1209" t="b">
        <f>AND(COUNTIF('Master list(no salts, metals)'!S1207,"&lt;=1"),IF(COUNTIF('Master list(no salts, metals)'!$K1207:$Y1207, "#N/A")=14,TRUE,FALSE))</f>
        <v>0</v>
      </c>
      <c r="T1209" t="b">
        <f>AND(COUNTIF('Master list(no salts, metals)'!T1207,"&lt;=1"),IF(COUNTIF('Master list(no salts, metals)'!$K1207:$Y1207, "#N/A")=14,TRUE,FALSE))</f>
        <v>0</v>
      </c>
      <c r="U1209" t="b">
        <f>AND(COUNTIF('Master list(no salts, metals)'!U1207,"&lt;=1"),IF(COUNTIF('Master list(no salts, metals)'!$K1207:$Y1207, "#N/A")=14,TRUE,FALSE))</f>
        <v>0</v>
      </c>
      <c r="V1209" t="b">
        <f>AND(COUNTIF('Master list(no salts, metals)'!V1207,"&lt;=1"),IF(COUNTIF('Master list(no salts, metals)'!$K1207:$Y1207, "#N/A")=14,TRUE,FALSE))</f>
        <v>0</v>
      </c>
      <c r="W1209" t="b">
        <f>AND(COUNTIF('Master list(no salts, metals)'!W1207,"&lt;=1"),IF(COUNTIF('Master list(no salts, metals)'!$K1207:$Y1207, "#N/A")=14,TRUE,FALSE))</f>
        <v>0</v>
      </c>
      <c r="X1209" t="b">
        <f>AND(COUNTIF('Master list(no salts, metals)'!X1207,"&lt;=1"),IF(COUNTIF('Master list(no salts, metals)'!$K1207:$Y1207, "#N/A")=14,TRUE,FALSE))</f>
        <v>1</v>
      </c>
      <c r="Y1209" t="b">
        <f>AND(COUNTIF('Master list(no salts, metals)'!Y1207,"&lt;=1"),IF(COUNTIF('Master list(no salts, metals)'!$K1207:$Y1207, "#N/A")=14,TRUE,FALSE))</f>
        <v>0</v>
      </c>
    </row>
    <row r="1210" spans="11:25" x14ac:dyDescent="0.25">
      <c r="K1210" t="b">
        <f>AND(COUNTIF('Master list(no salts, metals)'!K1208,"&lt;=1"),IF(COUNTIF('Master list(no salts, metals)'!$K1208:$Y1208, "#N/A")=14,TRUE,FALSE))</f>
        <v>0</v>
      </c>
      <c r="L1210" t="b">
        <f>AND(COUNTIF('Master list(no salts, metals)'!L1208,"&lt;=1"),IF(COUNTIF('Master list(no salts, metals)'!$K1208:$Y1208, "#N/A")=14,TRUE,FALSE))</f>
        <v>0</v>
      </c>
      <c r="M1210" t="b">
        <f>AND(COUNTIF('Master list(no salts, metals)'!M1208,"&lt;=1"),IF(COUNTIF('Master list(no salts, metals)'!$K1208:$Y1208, "#N/A")=14,TRUE,FALSE))</f>
        <v>0</v>
      </c>
      <c r="N1210" t="b">
        <f>AND(COUNTIF('Master list(no salts, metals)'!N1208,"&lt;=1"),IF(COUNTIF('Master list(no salts, metals)'!$K1208:$Y1208, "#N/A")=14,TRUE,FALSE))</f>
        <v>0</v>
      </c>
      <c r="O1210" t="b">
        <f>AND(COUNTIF('Master list(no salts, metals)'!O1208,"&lt;=1"),IF(COUNTIF('Master list(no salts, metals)'!$K1208:$Y1208, "#N/A")=14,TRUE,FALSE))</f>
        <v>0</v>
      </c>
      <c r="P1210" t="b">
        <f>AND(COUNTIF('Master list(no salts, metals)'!P1208,"&lt;=1"),IF(COUNTIF('Master list(no salts, metals)'!$K1208:$Y1208, "#N/A")=14,TRUE,FALSE))</f>
        <v>0</v>
      </c>
      <c r="Q1210" t="b">
        <f>AND(COUNTIF('Master list(no salts, metals)'!Q1208,"&lt;=1"),IF(COUNTIF('Master list(no salts, metals)'!$K1208:$Y1208, "#N/A")=14,TRUE,FALSE))</f>
        <v>0</v>
      </c>
      <c r="R1210" t="b">
        <f>AND(COUNTIF('Master list(no salts, metals)'!R1208,"&lt;=1"),IF(COUNTIF('Master list(no salts, metals)'!$K1208:$Y1208, "#N/A")=14,TRUE,FALSE))</f>
        <v>0</v>
      </c>
      <c r="S1210" t="b">
        <f>AND(COUNTIF('Master list(no salts, metals)'!S1208,"&lt;=1"),IF(COUNTIF('Master list(no salts, metals)'!$K1208:$Y1208, "#N/A")=14,TRUE,FALSE))</f>
        <v>0</v>
      </c>
      <c r="T1210" t="b">
        <f>AND(COUNTIF('Master list(no salts, metals)'!T1208,"&lt;=1"),IF(COUNTIF('Master list(no salts, metals)'!$K1208:$Y1208, "#N/A")=14,TRUE,FALSE))</f>
        <v>0</v>
      </c>
      <c r="U1210" t="b">
        <f>AND(COUNTIF('Master list(no salts, metals)'!U1208,"&lt;=1"),IF(COUNTIF('Master list(no salts, metals)'!$K1208:$Y1208, "#N/A")=14,TRUE,FALSE))</f>
        <v>0</v>
      </c>
      <c r="V1210" t="b">
        <f>AND(COUNTIF('Master list(no salts, metals)'!V1208,"&lt;=1"),IF(COUNTIF('Master list(no salts, metals)'!$K1208:$Y1208, "#N/A")=14,TRUE,FALSE))</f>
        <v>0</v>
      </c>
      <c r="W1210" t="b">
        <f>AND(COUNTIF('Master list(no salts, metals)'!W1208,"&lt;=1"),IF(COUNTIF('Master list(no salts, metals)'!$K1208:$Y1208, "#N/A")=14,TRUE,FALSE))</f>
        <v>1</v>
      </c>
      <c r="X1210" t="b">
        <f>AND(COUNTIF('Master list(no salts, metals)'!X1208,"&lt;=1"),IF(COUNTIF('Master list(no salts, metals)'!$K1208:$Y1208, "#N/A")=14,TRUE,FALSE))</f>
        <v>0</v>
      </c>
      <c r="Y1210" t="b">
        <f>AND(COUNTIF('Master list(no salts, metals)'!Y1208,"&lt;=1"),IF(COUNTIF('Master list(no salts, metals)'!$K1208:$Y1208, "#N/A")=14,TRUE,FALSE))</f>
        <v>0</v>
      </c>
    </row>
    <row r="1211" spans="11:25" x14ac:dyDescent="0.25">
      <c r="K1211" t="b">
        <f>AND(COUNTIF('Master list(no salts, metals)'!K1209,"&lt;=1"),IF(COUNTIF('Master list(no salts, metals)'!$K1209:$Y1209, "#N/A")=14,TRUE,FALSE))</f>
        <v>0</v>
      </c>
      <c r="L1211" t="b">
        <f>AND(COUNTIF('Master list(no salts, metals)'!L1209,"&lt;=1"),IF(COUNTIF('Master list(no salts, metals)'!$K1209:$Y1209, "#N/A")=14,TRUE,FALSE))</f>
        <v>0</v>
      </c>
      <c r="M1211" t="b">
        <f>AND(COUNTIF('Master list(no salts, metals)'!M1209,"&lt;=1"),IF(COUNTIF('Master list(no salts, metals)'!$K1209:$Y1209, "#N/A")=14,TRUE,FALSE))</f>
        <v>0</v>
      </c>
      <c r="N1211" t="b">
        <f>AND(COUNTIF('Master list(no salts, metals)'!N1209,"&lt;=1"),IF(COUNTIF('Master list(no salts, metals)'!$K1209:$Y1209, "#N/A")=14,TRUE,FALSE))</f>
        <v>0</v>
      </c>
      <c r="O1211" t="b">
        <f>AND(COUNTIF('Master list(no salts, metals)'!O1209,"&lt;=1"),IF(COUNTIF('Master list(no salts, metals)'!$K1209:$Y1209, "#N/A")=14,TRUE,FALSE))</f>
        <v>0</v>
      </c>
      <c r="P1211" t="b">
        <f>AND(COUNTIF('Master list(no salts, metals)'!P1209,"&lt;=1"),IF(COUNTIF('Master list(no salts, metals)'!$K1209:$Y1209, "#N/A")=14,TRUE,FALSE))</f>
        <v>0</v>
      </c>
      <c r="Q1211" t="b">
        <f>AND(COUNTIF('Master list(no salts, metals)'!Q1209,"&lt;=1"),IF(COUNTIF('Master list(no salts, metals)'!$K1209:$Y1209, "#N/A")=14,TRUE,FALSE))</f>
        <v>0</v>
      </c>
      <c r="R1211" t="b">
        <f>AND(COUNTIF('Master list(no salts, metals)'!R1209,"&lt;=1"),IF(COUNTIF('Master list(no salts, metals)'!$K1209:$Y1209, "#N/A")=14,TRUE,FALSE))</f>
        <v>0</v>
      </c>
      <c r="S1211" t="b">
        <f>AND(COUNTIF('Master list(no salts, metals)'!S1209,"&lt;=1"),IF(COUNTIF('Master list(no salts, metals)'!$K1209:$Y1209, "#N/A")=14,TRUE,FALSE))</f>
        <v>0</v>
      </c>
      <c r="T1211" t="b">
        <f>AND(COUNTIF('Master list(no salts, metals)'!T1209,"&lt;=1"),IF(COUNTIF('Master list(no salts, metals)'!$K1209:$Y1209, "#N/A")=14,TRUE,FALSE))</f>
        <v>1</v>
      </c>
      <c r="U1211" t="b">
        <f>AND(COUNTIF('Master list(no salts, metals)'!U1209,"&lt;=1"),IF(COUNTIF('Master list(no salts, metals)'!$K1209:$Y1209, "#N/A")=14,TRUE,FALSE))</f>
        <v>0</v>
      </c>
      <c r="V1211" t="b">
        <f>AND(COUNTIF('Master list(no salts, metals)'!V1209,"&lt;=1"),IF(COUNTIF('Master list(no salts, metals)'!$K1209:$Y1209, "#N/A")=14,TRUE,FALSE))</f>
        <v>0</v>
      </c>
      <c r="W1211" t="b">
        <f>AND(COUNTIF('Master list(no salts, metals)'!W1209,"&lt;=1"),IF(COUNTIF('Master list(no salts, metals)'!$K1209:$Y1209, "#N/A")=14,TRUE,FALSE))</f>
        <v>0</v>
      </c>
      <c r="X1211" t="b">
        <f>AND(COUNTIF('Master list(no salts, metals)'!X1209,"&lt;=1"),IF(COUNTIF('Master list(no salts, metals)'!$K1209:$Y1209, "#N/A")=14,TRUE,FALSE))</f>
        <v>0</v>
      </c>
      <c r="Y1211" t="b">
        <f>AND(COUNTIF('Master list(no salts, metals)'!Y1209,"&lt;=1"),IF(COUNTIF('Master list(no salts, metals)'!$K1209:$Y1209, "#N/A")=14,TRUE,FALSE))</f>
        <v>0</v>
      </c>
    </row>
    <row r="1212" spans="11:25" x14ac:dyDescent="0.25">
      <c r="K1212" t="b">
        <f>AND(COUNTIF('Master list(no salts, metals)'!K1210,"&lt;=1"),IF(COUNTIF('Master list(no salts, metals)'!$K1210:$Y1210, "#N/A")=14,TRUE,FALSE))</f>
        <v>0</v>
      </c>
      <c r="L1212" t="b">
        <f>AND(COUNTIF('Master list(no salts, metals)'!L1210,"&lt;=1"),IF(COUNTIF('Master list(no salts, metals)'!$K1210:$Y1210, "#N/A")=14,TRUE,FALSE))</f>
        <v>0</v>
      </c>
      <c r="M1212" t="b">
        <f>AND(COUNTIF('Master list(no salts, metals)'!M1210,"&lt;=1"),IF(COUNTIF('Master list(no salts, metals)'!$K1210:$Y1210, "#N/A")=14,TRUE,FALSE))</f>
        <v>0</v>
      </c>
      <c r="N1212" t="b">
        <f>AND(COUNTIF('Master list(no salts, metals)'!N1210,"&lt;=1"),IF(COUNTIF('Master list(no salts, metals)'!$K1210:$Y1210, "#N/A")=14,TRUE,FALSE))</f>
        <v>0</v>
      </c>
      <c r="O1212" t="b">
        <f>AND(COUNTIF('Master list(no salts, metals)'!O1210,"&lt;=1"),IF(COUNTIF('Master list(no salts, metals)'!$K1210:$Y1210, "#N/A")=14,TRUE,FALSE))</f>
        <v>0</v>
      </c>
      <c r="P1212" t="b">
        <f>AND(COUNTIF('Master list(no salts, metals)'!P1210,"&lt;=1"),IF(COUNTIF('Master list(no salts, metals)'!$K1210:$Y1210, "#N/A")=14,TRUE,FALSE))</f>
        <v>0</v>
      </c>
      <c r="Q1212" t="b">
        <f>AND(COUNTIF('Master list(no salts, metals)'!Q1210,"&lt;=1"),IF(COUNTIF('Master list(no salts, metals)'!$K1210:$Y1210, "#N/A")=14,TRUE,FALSE))</f>
        <v>0</v>
      </c>
      <c r="R1212" t="b">
        <f>AND(COUNTIF('Master list(no salts, metals)'!R1210,"&lt;=1"),IF(COUNTIF('Master list(no salts, metals)'!$K1210:$Y1210, "#N/A")=14,TRUE,FALSE))</f>
        <v>0</v>
      </c>
      <c r="S1212" t="b">
        <f>AND(COUNTIF('Master list(no salts, metals)'!S1210,"&lt;=1"),IF(COUNTIF('Master list(no salts, metals)'!$K1210:$Y1210, "#N/A")=14,TRUE,FALSE))</f>
        <v>0</v>
      </c>
      <c r="T1212" t="b">
        <f>AND(COUNTIF('Master list(no salts, metals)'!T1210,"&lt;=1"),IF(COUNTIF('Master list(no salts, metals)'!$K1210:$Y1210, "#N/A")=14,TRUE,FALSE))</f>
        <v>0</v>
      </c>
      <c r="U1212" t="b">
        <f>AND(COUNTIF('Master list(no salts, metals)'!U1210,"&lt;=1"),IF(COUNTIF('Master list(no salts, metals)'!$K1210:$Y1210, "#N/A")=14,TRUE,FALSE))</f>
        <v>0</v>
      </c>
      <c r="V1212" t="b">
        <f>AND(COUNTIF('Master list(no salts, metals)'!V1210,"&lt;=1"),IF(COUNTIF('Master list(no salts, metals)'!$K1210:$Y1210, "#N/A")=14,TRUE,FALSE))</f>
        <v>0</v>
      </c>
      <c r="W1212" t="b">
        <f>AND(COUNTIF('Master list(no salts, metals)'!W1210,"&lt;=1"),IF(COUNTIF('Master list(no salts, metals)'!$K1210:$Y1210, "#N/A")=14,TRUE,FALSE))</f>
        <v>1</v>
      </c>
      <c r="X1212" t="b">
        <f>AND(COUNTIF('Master list(no salts, metals)'!X1210,"&lt;=1"),IF(COUNTIF('Master list(no salts, metals)'!$K1210:$Y1210, "#N/A")=14,TRUE,FALSE))</f>
        <v>0</v>
      </c>
      <c r="Y1212" t="b">
        <f>AND(COUNTIF('Master list(no salts, metals)'!Y1210,"&lt;=1"),IF(COUNTIF('Master list(no salts, metals)'!$K1210:$Y1210, "#N/A")=14,TRUE,FALSE))</f>
        <v>0</v>
      </c>
    </row>
    <row r="1213" spans="11:25" x14ac:dyDescent="0.25">
      <c r="K1213" t="b">
        <f>AND(COUNTIF('Master list(no salts, metals)'!K1211,"&lt;=1"),IF(COUNTIF('Master list(no salts, metals)'!$K1211:$Y1211, "#N/A")=14,TRUE,FALSE))</f>
        <v>0</v>
      </c>
      <c r="L1213" t="b">
        <f>AND(COUNTIF('Master list(no salts, metals)'!L1211,"&lt;=1"),IF(COUNTIF('Master list(no salts, metals)'!$K1211:$Y1211, "#N/A")=14,TRUE,FALSE))</f>
        <v>0</v>
      </c>
      <c r="M1213" t="b">
        <f>AND(COUNTIF('Master list(no salts, metals)'!M1211,"&lt;=1"),IF(COUNTIF('Master list(no salts, metals)'!$K1211:$Y1211, "#N/A")=14,TRUE,FALSE))</f>
        <v>0</v>
      </c>
      <c r="N1213" t="b">
        <f>AND(COUNTIF('Master list(no salts, metals)'!N1211,"&lt;=1"),IF(COUNTIF('Master list(no salts, metals)'!$K1211:$Y1211, "#N/A")=14,TRUE,FALSE))</f>
        <v>0</v>
      </c>
      <c r="O1213" t="b">
        <f>AND(COUNTIF('Master list(no salts, metals)'!O1211,"&lt;=1"),IF(COUNTIF('Master list(no salts, metals)'!$K1211:$Y1211, "#N/A")=14,TRUE,FALSE))</f>
        <v>0</v>
      </c>
      <c r="P1213" t="b">
        <f>AND(COUNTIF('Master list(no salts, metals)'!P1211,"&lt;=1"),IF(COUNTIF('Master list(no salts, metals)'!$K1211:$Y1211, "#N/A")=14,TRUE,FALSE))</f>
        <v>0</v>
      </c>
      <c r="Q1213" t="b">
        <f>AND(COUNTIF('Master list(no salts, metals)'!Q1211,"&lt;=1"),IF(COUNTIF('Master list(no salts, metals)'!$K1211:$Y1211, "#N/A")=14,TRUE,FALSE))</f>
        <v>0</v>
      </c>
      <c r="R1213" t="b">
        <f>AND(COUNTIF('Master list(no salts, metals)'!R1211,"&lt;=1"),IF(COUNTIF('Master list(no salts, metals)'!$K1211:$Y1211, "#N/A")=14,TRUE,FALSE))</f>
        <v>0</v>
      </c>
      <c r="S1213" t="b">
        <f>AND(COUNTIF('Master list(no salts, metals)'!S1211,"&lt;=1"),IF(COUNTIF('Master list(no salts, metals)'!$K1211:$Y1211, "#N/A")=14,TRUE,FALSE))</f>
        <v>0</v>
      </c>
      <c r="T1213" t="b">
        <f>AND(COUNTIF('Master list(no salts, metals)'!T1211,"&lt;=1"),IF(COUNTIF('Master list(no salts, metals)'!$K1211:$Y1211, "#N/A")=14,TRUE,FALSE))</f>
        <v>0</v>
      </c>
      <c r="U1213" t="b">
        <f>AND(COUNTIF('Master list(no salts, metals)'!U1211,"&lt;=1"),IF(COUNTIF('Master list(no salts, metals)'!$K1211:$Y1211, "#N/A")=14,TRUE,FALSE))</f>
        <v>0</v>
      </c>
      <c r="V1213" t="b">
        <f>AND(COUNTIF('Master list(no salts, metals)'!V1211,"&lt;=1"),IF(COUNTIF('Master list(no salts, metals)'!$K1211:$Y1211, "#N/A")=14,TRUE,FALSE))</f>
        <v>0</v>
      </c>
      <c r="W1213" t="b">
        <f>AND(COUNTIF('Master list(no salts, metals)'!W1211,"&lt;=1"),IF(COUNTIF('Master list(no salts, metals)'!$K1211:$Y1211, "#N/A")=14,TRUE,FALSE))</f>
        <v>0</v>
      </c>
      <c r="X1213" t="b">
        <f>AND(COUNTIF('Master list(no salts, metals)'!X1211,"&lt;=1"),IF(COUNTIF('Master list(no salts, metals)'!$K1211:$Y1211, "#N/A")=14,TRUE,FALSE))</f>
        <v>1</v>
      </c>
      <c r="Y1213" t="b">
        <f>AND(COUNTIF('Master list(no salts, metals)'!Y1211,"&lt;=1"),IF(COUNTIF('Master list(no salts, metals)'!$K1211:$Y1211, "#N/A")=14,TRUE,FALSE))</f>
        <v>0</v>
      </c>
    </row>
    <row r="1214" spans="11:25" x14ac:dyDescent="0.25">
      <c r="K1214" t="b">
        <f>AND(COUNTIF('Master list(no salts, metals)'!K1212,"&lt;=1"),IF(COUNTIF('Master list(no salts, metals)'!$K1212:$Y1212, "#N/A")=14,TRUE,FALSE))</f>
        <v>0</v>
      </c>
      <c r="L1214" t="b">
        <f>AND(COUNTIF('Master list(no salts, metals)'!L1212,"&lt;=1"),IF(COUNTIF('Master list(no salts, metals)'!$K1212:$Y1212, "#N/A")=14,TRUE,FALSE))</f>
        <v>0</v>
      </c>
      <c r="M1214" t="b">
        <f>AND(COUNTIF('Master list(no salts, metals)'!M1212,"&lt;=1"),IF(COUNTIF('Master list(no salts, metals)'!$K1212:$Y1212, "#N/A")=14,TRUE,FALSE))</f>
        <v>0</v>
      </c>
      <c r="N1214" t="b">
        <f>AND(COUNTIF('Master list(no salts, metals)'!N1212,"&lt;=1"),IF(COUNTIF('Master list(no salts, metals)'!$K1212:$Y1212, "#N/A")=14,TRUE,FALSE))</f>
        <v>0</v>
      </c>
      <c r="O1214" t="b">
        <f>AND(COUNTIF('Master list(no salts, metals)'!O1212,"&lt;=1"),IF(COUNTIF('Master list(no salts, metals)'!$K1212:$Y1212, "#N/A")=14,TRUE,FALSE))</f>
        <v>0</v>
      </c>
      <c r="P1214" t="b">
        <f>AND(COUNTIF('Master list(no salts, metals)'!P1212,"&lt;=1"),IF(COUNTIF('Master list(no salts, metals)'!$K1212:$Y1212, "#N/A")=14,TRUE,FALSE))</f>
        <v>0</v>
      </c>
      <c r="Q1214" t="b">
        <f>AND(COUNTIF('Master list(no salts, metals)'!Q1212,"&lt;=1"),IF(COUNTIF('Master list(no salts, metals)'!$K1212:$Y1212, "#N/A")=14,TRUE,FALSE))</f>
        <v>0</v>
      </c>
      <c r="R1214" t="b">
        <f>AND(COUNTIF('Master list(no salts, metals)'!R1212,"&lt;=1"),IF(COUNTIF('Master list(no salts, metals)'!$K1212:$Y1212, "#N/A")=14,TRUE,FALSE))</f>
        <v>0</v>
      </c>
      <c r="S1214" t="b">
        <f>AND(COUNTIF('Master list(no salts, metals)'!S1212,"&lt;=1"),IF(COUNTIF('Master list(no salts, metals)'!$K1212:$Y1212, "#N/A")=14,TRUE,FALSE))</f>
        <v>0</v>
      </c>
      <c r="T1214" t="b">
        <f>AND(COUNTIF('Master list(no salts, metals)'!T1212,"&lt;=1"),IF(COUNTIF('Master list(no salts, metals)'!$K1212:$Y1212, "#N/A")=14,TRUE,FALSE))</f>
        <v>0</v>
      </c>
      <c r="U1214" t="b">
        <f>AND(COUNTIF('Master list(no salts, metals)'!U1212,"&lt;=1"),IF(COUNTIF('Master list(no salts, metals)'!$K1212:$Y1212, "#N/A")=14,TRUE,FALSE))</f>
        <v>0</v>
      </c>
      <c r="V1214" t="b">
        <f>AND(COUNTIF('Master list(no salts, metals)'!V1212,"&lt;=1"),IF(COUNTIF('Master list(no salts, metals)'!$K1212:$Y1212, "#N/A")=14,TRUE,FALSE))</f>
        <v>0</v>
      </c>
      <c r="W1214" t="b">
        <f>AND(COUNTIF('Master list(no salts, metals)'!W1212,"&lt;=1"),IF(COUNTIF('Master list(no salts, metals)'!$K1212:$Y1212, "#N/A")=14,TRUE,FALSE))</f>
        <v>0</v>
      </c>
      <c r="X1214" t="b">
        <f>AND(COUNTIF('Master list(no salts, metals)'!X1212,"&lt;=1"),IF(COUNTIF('Master list(no salts, metals)'!$K1212:$Y1212, "#N/A")=14,TRUE,FALSE))</f>
        <v>0</v>
      </c>
      <c r="Y1214" t="b">
        <f>AND(COUNTIF('Master list(no salts, metals)'!Y1212,"&lt;=1"),IF(COUNTIF('Master list(no salts, metals)'!$K1212:$Y1212, "#N/A")=14,TRUE,FALSE))</f>
        <v>0</v>
      </c>
    </row>
    <row r="1215" spans="11:25" x14ac:dyDescent="0.25">
      <c r="K1215" t="b">
        <f>AND(COUNTIF('Master list(no salts, metals)'!K1213,"&lt;=1"),IF(COUNTIF('Master list(no salts, metals)'!$K1213:$Y1213, "#N/A")=14,TRUE,FALSE))</f>
        <v>0</v>
      </c>
      <c r="L1215" t="b">
        <f>AND(COUNTIF('Master list(no salts, metals)'!L1213,"&lt;=1"),IF(COUNTIF('Master list(no salts, metals)'!$K1213:$Y1213, "#N/A")=14,TRUE,FALSE))</f>
        <v>0</v>
      </c>
      <c r="M1215" t="b">
        <f>AND(COUNTIF('Master list(no salts, metals)'!M1213,"&lt;=1"),IF(COUNTIF('Master list(no salts, metals)'!$K1213:$Y1213, "#N/A")=14,TRUE,FALSE))</f>
        <v>0</v>
      </c>
      <c r="N1215" t="b">
        <f>AND(COUNTIF('Master list(no salts, metals)'!N1213,"&lt;=1"),IF(COUNTIF('Master list(no salts, metals)'!$K1213:$Y1213, "#N/A")=14,TRUE,FALSE))</f>
        <v>0</v>
      </c>
      <c r="O1215" t="b">
        <f>AND(COUNTIF('Master list(no salts, metals)'!O1213,"&lt;=1"),IF(COUNTIF('Master list(no salts, metals)'!$K1213:$Y1213, "#N/A")=14,TRUE,FALSE))</f>
        <v>0</v>
      </c>
      <c r="P1215" t="b">
        <f>AND(COUNTIF('Master list(no salts, metals)'!P1213,"&lt;=1"),IF(COUNTIF('Master list(no salts, metals)'!$K1213:$Y1213, "#N/A")=14,TRUE,FALSE))</f>
        <v>0</v>
      </c>
      <c r="Q1215" t="b">
        <f>AND(COUNTIF('Master list(no salts, metals)'!Q1213,"&lt;=1"),IF(COUNTIF('Master list(no salts, metals)'!$K1213:$Y1213, "#N/A")=14,TRUE,FALSE))</f>
        <v>0</v>
      </c>
      <c r="R1215" t="b">
        <f>AND(COUNTIF('Master list(no salts, metals)'!R1213,"&lt;=1"),IF(COUNTIF('Master list(no salts, metals)'!$K1213:$Y1213, "#N/A")=14,TRUE,FALSE))</f>
        <v>0</v>
      </c>
      <c r="S1215" t="b">
        <f>AND(COUNTIF('Master list(no salts, metals)'!S1213,"&lt;=1"),IF(COUNTIF('Master list(no salts, metals)'!$K1213:$Y1213, "#N/A")=14,TRUE,FALSE))</f>
        <v>0</v>
      </c>
      <c r="T1215" t="b">
        <f>AND(COUNTIF('Master list(no salts, metals)'!T1213,"&lt;=1"),IF(COUNTIF('Master list(no salts, metals)'!$K1213:$Y1213, "#N/A")=14,TRUE,FALSE))</f>
        <v>1</v>
      </c>
      <c r="U1215" t="b">
        <f>AND(COUNTIF('Master list(no salts, metals)'!U1213,"&lt;=1"),IF(COUNTIF('Master list(no salts, metals)'!$K1213:$Y1213, "#N/A")=14,TRUE,FALSE))</f>
        <v>0</v>
      </c>
      <c r="V1215" t="b">
        <f>AND(COUNTIF('Master list(no salts, metals)'!V1213,"&lt;=1"),IF(COUNTIF('Master list(no salts, metals)'!$K1213:$Y1213, "#N/A")=14,TRUE,FALSE))</f>
        <v>0</v>
      </c>
      <c r="W1215" t="b">
        <f>AND(COUNTIF('Master list(no salts, metals)'!W1213,"&lt;=1"),IF(COUNTIF('Master list(no salts, metals)'!$K1213:$Y1213, "#N/A")=14,TRUE,FALSE))</f>
        <v>0</v>
      </c>
      <c r="X1215" t="b">
        <f>AND(COUNTIF('Master list(no salts, metals)'!X1213,"&lt;=1"),IF(COUNTIF('Master list(no salts, metals)'!$K1213:$Y1213, "#N/A")=14,TRUE,FALSE))</f>
        <v>0</v>
      </c>
      <c r="Y1215" t="b">
        <f>AND(COUNTIF('Master list(no salts, metals)'!Y1213,"&lt;=1"),IF(COUNTIF('Master list(no salts, metals)'!$K1213:$Y1213, "#N/A")=14,TRUE,FALSE))</f>
        <v>0</v>
      </c>
    </row>
    <row r="1216" spans="11:25" x14ac:dyDescent="0.25">
      <c r="K1216" t="b">
        <f>AND(COUNTIF('Master list(no salts, metals)'!K1214,"&lt;=1"),IF(COUNTIF('Master list(no salts, metals)'!$K1214:$Y1214, "#N/A")=14,TRUE,FALSE))</f>
        <v>0</v>
      </c>
      <c r="L1216" t="b">
        <f>AND(COUNTIF('Master list(no salts, metals)'!L1214,"&lt;=1"),IF(COUNTIF('Master list(no salts, metals)'!$K1214:$Y1214, "#N/A")=14,TRUE,FALSE))</f>
        <v>0</v>
      </c>
      <c r="M1216" t="b">
        <f>AND(COUNTIF('Master list(no salts, metals)'!M1214,"&lt;=1"),IF(COUNTIF('Master list(no salts, metals)'!$K1214:$Y1214, "#N/A")=14,TRUE,FALSE))</f>
        <v>0</v>
      </c>
      <c r="N1216" t="b">
        <f>AND(COUNTIF('Master list(no salts, metals)'!N1214,"&lt;=1"),IF(COUNTIF('Master list(no salts, metals)'!$K1214:$Y1214, "#N/A")=14,TRUE,FALSE))</f>
        <v>0</v>
      </c>
      <c r="O1216" t="b">
        <f>AND(COUNTIF('Master list(no salts, metals)'!O1214,"&lt;=1"),IF(COUNTIF('Master list(no salts, metals)'!$K1214:$Y1214, "#N/A")=14,TRUE,FALSE))</f>
        <v>0</v>
      </c>
      <c r="P1216" t="b">
        <f>AND(COUNTIF('Master list(no salts, metals)'!P1214,"&lt;=1"),IF(COUNTIF('Master list(no salts, metals)'!$K1214:$Y1214, "#N/A")=14,TRUE,FALSE))</f>
        <v>0</v>
      </c>
      <c r="Q1216" t="b">
        <f>AND(COUNTIF('Master list(no salts, metals)'!Q1214,"&lt;=1"),IF(COUNTIF('Master list(no salts, metals)'!$K1214:$Y1214, "#N/A")=14,TRUE,FALSE))</f>
        <v>0</v>
      </c>
      <c r="R1216" t="b">
        <f>AND(COUNTIF('Master list(no salts, metals)'!R1214,"&lt;=1"),IF(COUNTIF('Master list(no salts, metals)'!$K1214:$Y1214, "#N/A")=14,TRUE,FALSE))</f>
        <v>0</v>
      </c>
      <c r="S1216" t="b">
        <f>AND(COUNTIF('Master list(no salts, metals)'!S1214,"&lt;=1"),IF(COUNTIF('Master list(no salts, metals)'!$K1214:$Y1214, "#N/A")=14,TRUE,FALSE))</f>
        <v>0</v>
      </c>
      <c r="T1216" t="b">
        <f>AND(COUNTIF('Master list(no salts, metals)'!T1214,"&lt;=1"),IF(COUNTIF('Master list(no salts, metals)'!$K1214:$Y1214, "#N/A")=14,TRUE,FALSE))</f>
        <v>0</v>
      </c>
      <c r="U1216" t="b">
        <f>AND(COUNTIF('Master list(no salts, metals)'!U1214,"&lt;=1"),IF(COUNTIF('Master list(no salts, metals)'!$K1214:$Y1214, "#N/A")=14,TRUE,FALSE))</f>
        <v>0</v>
      </c>
      <c r="V1216" t="b">
        <f>AND(COUNTIF('Master list(no salts, metals)'!V1214,"&lt;=1"),IF(COUNTIF('Master list(no salts, metals)'!$K1214:$Y1214, "#N/A")=14,TRUE,FALSE))</f>
        <v>0</v>
      </c>
      <c r="W1216" t="b">
        <f>AND(COUNTIF('Master list(no salts, metals)'!W1214,"&lt;=1"),IF(COUNTIF('Master list(no salts, metals)'!$K1214:$Y1214, "#N/A")=14,TRUE,FALSE))</f>
        <v>0</v>
      </c>
      <c r="X1216" t="b">
        <f>AND(COUNTIF('Master list(no salts, metals)'!X1214,"&lt;=1"),IF(COUNTIF('Master list(no salts, metals)'!$K1214:$Y1214, "#N/A")=14,TRUE,FALSE))</f>
        <v>0</v>
      </c>
      <c r="Y1216" t="b">
        <f>AND(COUNTIF('Master list(no salts, metals)'!Y1214,"&lt;=1"),IF(COUNTIF('Master list(no salts, metals)'!$K1214:$Y1214, "#N/A")=14,TRUE,FALSE))</f>
        <v>1</v>
      </c>
    </row>
    <row r="1217" spans="11:25" x14ac:dyDescent="0.25">
      <c r="K1217" t="b">
        <f>AND(COUNTIF('Master list(no salts, metals)'!K1215,"&lt;=1"),IF(COUNTIF('Master list(no salts, metals)'!$K1215:$Y1215, "#N/A")=14,TRUE,FALSE))</f>
        <v>0</v>
      </c>
      <c r="L1217" t="b">
        <f>AND(COUNTIF('Master list(no salts, metals)'!L1215,"&lt;=1"),IF(COUNTIF('Master list(no salts, metals)'!$K1215:$Y1215, "#N/A")=14,TRUE,FALSE))</f>
        <v>0</v>
      </c>
      <c r="M1217" t="b">
        <f>AND(COUNTIF('Master list(no salts, metals)'!M1215,"&lt;=1"),IF(COUNTIF('Master list(no salts, metals)'!$K1215:$Y1215, "#N/A")=14,TRUE,FALSE))</f>
        <v>0</v>
      </c>
      <c r="N1217" t="b">
        <f>AND(COUNTIF('Master list(no salts, metals)'!N1215,"&lt;=1"),IF(COUNTIF('Master list(no salts, metals)'!$K1215:$Y1215, "#N/A")=14,TRUE,FALSE))</f>
        <v>0</v>
      </c>
      <c r="O1217" t="b">
        <f>AND(COUNTIF('Master list(no salts, metals)'!O1215,"&lt;=1"),IF(COUNTIF('Master list(no salts, metals)'!$K1215:$Y1215, "#N/A")=14,TRUE,FALSE))</f>
        <v>0</v>
      </c>
      <c r="P1217" t="b">
        <f>AND(COUNTIF('Master list(no salts, metals)'!P1215,"&lt;=1"),IF(COUNTIF('Master list(no salts, metals)'!$K1215:$Y1215, "#N/A")=14,TRUE,FALSE))</f>
        <v>0</v>
      </c>
      <c r="Q1217" t="b">
        <f>AND(COUNTIF('Master list(no salts, metals)'!Q1215,"&lt;=1"),IF(COUNTIF('Master list(no salts, metals)'!$K1215:$Y1215, "#N/A")=14,TRUE,FALSE))</f>
        <v>0</v>
      </c>
      <c r="R1217" t="b">
        <f>AND(COUNTIF('Master list(no salts, metals)'!R1215,"&lt;=1"),IF(COUNTIF('Master list(no salts, metals)'!$K1215:$Y1215, "#N/A")=14,TRUE,FALSE))</f>
        <v>0</v>
      </c>
      <c r="S1217" t="b">
        <f>AND(COUNTIF('Master list(no salts, metals)'!S1215,"&lt;=1"),IF(COUNTIF('Master list(no salts, metals)'!$K1215:$Y1215, "#N/A")=14,TRUE,FALSE))</f>
        <v>0</v>
      </c>
      <c r="T1217" t="b">
        <f>AND(COUNTIF('Master list(no salts, metals)'!T1215,"&lt;=1"),IF(COUNTIF('Master list(no salts, metals)'!$K1215:$Y1215, "#N/A")=14,TRUE,FALSE))</f>
        <v>1</v>
      </c>
      <c r="U1217" t="b">
        <f>AND(COUNTIF('Master list(no salts, metals)'!U1215,"&lt;=1"),IF(COUNTIF('Master list(no salts, metals)'!$K1215:$Y1215, "#N/A")=14,TRUE,FALSE))</f>
        <v>0</v>
      </c>
      <c r="V1217" t="b">
        <f>AND(COUNTIF('Master list(no salts, metals)'!V1215,"&lt;=1"),IF(COUNTIF('Master list(no salts, metals)'!$K1215:$Y1215, "#N/A")=14,TRUE,FALSE))</f>
        <v>0</v>
      </c>
      <c r="W1217" t="b">
        <f>AND(COUNTIF('Master list(no salts, metals)'!W1215,"&lt;=1"),IF(COUNTIF('Master list(no salts, metals)'!$K1215:$Y1215, "#N/A")=14,TRUE,FALSE))</f>
        <v>0</v>
      </c>
      <c r="X1217" t="b">
        <f>AND(COUNTIF('Master list(no salts, metals)'!X1215,"&lt;=1"),IF(COUNTIF('Master list(no salts, metals)'!$K1215:$Y1215, "#N/A")=14,TRUE,FALSE))</f>
        <v>0</v>
      </c>
      <c r="Y1217" t="b">
        <f>AND(COUNTIF('Master list(no salts, metals)'!Y1215,"&lt;=1"),IF(COUNTIF('Master list(no salts, metals)'!$K1215:$Y1215, "#N/A")=14,TRUE,FALSE))</f>
        <v>0</v>
      </c>
    </row>
    <row r="1218" spans="11:25" x14ac:dyDescent="0.25">
      <c r="K1218" t="b">
        <f>AND(COUNTIF('Master list(no salts, metals)'!K1216,"&lt;=1"),IF(COUNTIF('Master list(no salts, metals)'!$K1216:$Y1216, "#N/A")=14,TRUE,FALSE))</f>
        <v>1</v>
      </c>
      <c r="L1218" t="b">
        <f>AND(COUNTIF('Master list(no salts, metals)'!L1216,"&lt;=1"),IF(COUNTIF('Master list(no salts, metals)'!$K1216:$Y1216, "#N/A")=14,TRUE,FALSE))</f>
        <v>0</v>
      </c>
      <c r="M1218" t="b">
        <f>AND(COUNTIF('Master list(no salts, metals)'!M1216,"&lt;=1"),IF(COUNTIF('Master list(no salts, metals)'!$K1216:$Y1216, "#N/A")=14,TRUE,FALSE))</f>
        <v>0</v>
      </c>
      <c r="N1218" t="b">
        <f>AND(COUNTIF('Master list(no salts, metals)'!N1216,"&lt;=1"),IF(COUNTIF('Master list(no salts, metals)'!$K1216:$Y1216, "#N/A")=14,TRUE,FALSE))</f>
        <v>0</v>
      </c>
      <c r="O1218" t="b">
        <f>AND(COUNTIF('Master list(no salts, metals)'!O1216,"&lt;=1"),IF(COUNTIF('Master list(no salts, metals)'!$K1216:$Y1216, "#N/A")=14,TRUE,FALSE))</f>
        <v>0</v>
      </c>
      <c r="P1218" t="b">
        <f>AND(COUNTIF('Master list(no salts, metals)'!P1216,"&lt;=1"),IF(COUNTIF('Master list(no salts, metals)'!$K1216:$Y1216, "#N/A")=14,TRUE,FALSE))</f>
        <v>0</v>
      </c>
      <c r="Q1218" t="b">
        <f>AND(COUNTIF('Master list(no salts, metals)'!Q1216,"&lt;=1"),IF(COUNTIF('Master list(no salts, metals)'!$K1216:$Y1216, "#N/A")=14,TRUE,FALSE))</f>
        <v>0</v>
      </c>
      <c r="R1218" t="b">
        <f>AND(COUNTIF('Master list(no salts, metals)'!R1216,"&lt;=1"),IF(COUNTIF('Master list(no salts, metals)'!$K1216:$Y1216, "#N/A")=14,TRUE,FALSE))</f>
        <v>0</v>
      </c>
      <c r="S1218" t="b">
        <f>AND(COUNTIF('Master list(no salts, metals)'!S1216,"&lt;=1"),IF(COUNTIF('Master list(no salts, metals)'!$K1216:$Y1216, "#N/A")=14,TRUE,FALSE))</f>
        <v>0</v>
      </c>
      <c r="T1218" t="b">
        <f>AND(COUNTIF('Master list(no salts, metals)'!T1216,"&lt;=1"),IF(COUNTIF('Master list(no salts, metals)'!$K1216:$Y1216, "#N/A")=14,TRUE,FALSE))</f>
        <v>0</v>
      </c>
      <c r="U1218" t="b">
        <f>AND(COUNTIF('Master list(no salts, metals)'!U1216,"&lt;=1"),IF(COUNTIF('Master list(no salts, metals)'!$K1216:$Y1216, "#N/A")=14,TRUE,FALSE))</f>
        <v>0</v>
      </c>
      <c r="V1218" t="b">
        <f>AND(COUNTIF('Master list(no salts, metals)'!V1216,"&lt;=1"),IF(COUNTIF('Master list(no salts, metals)'!$K1216:$Y1216, "#N/A")=14,TRUE,FALSE))</f>
        <v>0</v>
      </c>
      <c r="W1218" t="b">
        <f>AND(COUNTIF('Master list(no salts, metals)'!W1216,"&lt;=1"),IF(COUNTIF('Master list(no salts, metals)'!$K1216:$Y1216, "#N/A")=14,TRUE,FALSE))</f>
        <v>0</v>
      </c>
      <c r="X1218" t="b">
        <f>AND(COUNTIF('Master list(no salts, metals)'!X1216,"&lt;=1"),IF(COUNTIF('Master list(no salts, metals)'!$K1216:$Y1216, "#N/A")=14,TRUE,FALSE))</f>
        <v>0</v>
      </c>
      <c r="Y1218" t="b">
        <f>AND(COUNTIF('Master list(no salts, metals)'!Y1216,"&lt;=1"),IF(COUNTIF('Master list(no salts, metals)'!$K1216:$Y1216, "#N/A")=14,TRUE,FALSE))</f>
        <v>0</v>
      </c>
    </row>
    <row r="1219" spans="11:25" x14ac:dyDescent="0.25">
      <c r="K1219" t="b">
        <f>AND(COUNTIF('Master list(no salts, metals)'!K1217,"&lt;=1"),IF(COUNTIF('Master list(no salts, metals)'!$K1217:$Y1217, "#N/A")=14,TRUE,FALSE))</f>
        <v>0</v>
      </c>
      <c r="L1219" t="b">
        <f>AND(COUNTIF('Master list(no salts, metals)'!L1217,"&lt;=1"),IF(COUNTIF('Master list(no salts, metals)'!$K1217:$Y1217, "#N/A")=14,TRUE,FALSE))</f>
        <v>0</v>
      </c>
      <c r="M1219" t="b">
        <f>AND(COUNTIF('Master list(no salts, metals)'!M1217,"&lt;=1"),IF(COUNTIF('Master list(no salts, metals)'!$K1217:$Y1217, "#N/A")=14,TRUE,FALSE))</f>
        <v>0</v>
      </c>
      <c r="N1219" t="b">
        <f>AND(COUNTIF('Master list(no salts, metals)'!N1217,"&lt;=1"),IF(COUNTIF('Master list(no salts, metals)'!$K1217:$Y1217, "#N/A")=14,TRUE,FALSE))</f>
        <v>0</v>
      </c>
      <c r="O1219" t="b">
        <f>AND(COUNTIF('Master list(no salts, metals)'!O1217,"&lt;=1"),IF(COUNTIF('Master list(no salts, metals)'!$K1217:$Y1217, "#N/A")=14,TRUE,FALSE))</f>
        <v>0</v>
      </c>
      <c r="P1219" t="b">
        <f>AND(COUNTIF('Master list(no salts, metals)'!P1217,"&lt;=1"),IF(COUNTIF('Master list(no salts, metals)'!$K1217:$Y1217, "#N/A")=14,TRUE,FALSE))</f>
        <v>0</v>
      </c>
      <c r="Q1219" t="b">
        <f>AND(COUNTIF('Master list(no salts, metals)'!Q1217,"&lt;=1"),IF(COUNTIF('Master list(no salts, metals)'!$K1217:$Y1217, "#N/A")=14,TRUE,FALSE))</f>
        <v>0</v>
      </c>
      <c r="R1219" t="b">
        <f>AND(COUNTIF('Master list(no salts, metals)'!R1217,"&lt;=1"),IF(COUNTIF('Master list(no salts, metals)'!$K1217:$Y1217, "#N/A")=14,TRUE,FALSE))</f>
        <v>0</v>
      </c>
      <c r="S1219" t="b">
        <f>AND(COUNTIF('Master list(no salts, metals)'!S1217,"&lt;=1"),IF(COUNTIF('Master list(no salts, metals)'!$K1217:$Y1217, "#N/A")=14,TRUE,FALSE))</f>
        <v>0</v>
      </c>
      <c r="T1219" t="b">
        <f>AND(COUNTIF('Master list(no salts, metals)'!T1217,"&lt;=1"),IF(COUNTIF('Master list(no salts, metals)'!$K1217:$Y1217, "#N/A")=14,TRUE,FALSE))</f>
        <v>0</v>
      </c>
      <c r="U1219" t="b">
        <f>AND(COUNTIF('Master list(no salts, metals)'!U1217,"&lt;=1"),IF(COUNTIF('Master list(no salts, metals)'!$K1217:$Y1217, "#N/A")=14,TRUE,FALSE))</f>
        <v>0</v>
      </c>
      <c r="V1219" t="b">
        <f>AND(COUNTIF('Master list(no salts, metals)'!V1217,"&lt;=1"),IF(COUNTIF('Master list(no salts, metals)'!$K1217:$Y1217, "#N/A")=14,TRUE,FALSE))</f>
        <v>0</v>
      </c>
      <c r="W1219" t="b">
        <f>AND(COUNTIF('Master list(no salts, metals)'!W1217,"&lt;=1"),IF(COUNTIF('Master list(no salts, metals)'!$K1217:$Y1217, "#N/A")=14,TRUE,FALSE))</f>
        <v>0</v>
      </c>
      <c r="X1219" t="b">
        <f>AND(COUNTIF('Master list(no salts, metals)'!X1217,"&lt;=1"),IF(COUNTIF('Master list(no salts, metals)'!$K1217:$Y1217, "#N/A")=14,TRUE,FALSE))</f>
        <v>0</v>
      </c>
      <c r="Y1219" t="b">
        <f>AND(COUNTIF('Master list(no salts, metals)'!Y1217,"&lt;=1"),IF(COUNTIF('Master list(no salts, metals)'!$K1217:$Y1217, "#N/A")=14,TRUE,FALSE))</f>
        <v>0</v>
      </c>
    </row>
    <row r="1220" spans="11:25" x14ac:dyDescent="0.25">
      <c r="K1220" t="b">
        <f>AND(COUNTIF('Master list(no salts, metals)'!K1218,"&lt;=1"),IF(COUNTIF('Master list(no salts, metals)'!$K1218:$Y1218, "#N/A")=14,TRUE,FALSE))</f>
        <v>0</v>
      </c>
      <c r="L1220" t="b">
        <f>AND(COUNTIF('Master list(no salts, metals)'!L1218,"&lt;=1"),IF(COUNTIF('Master list(no salts, metals)'!$K1218:$Y1218, "#N/A")=14,TRUE,FALSE))</f>
        <v>0</v>
      </c>
      <c r="M1220" t="b">
        <f>AND(COUNTIF('Master list(no salts, metals)'!M1218,"&lt;=1"),IF(COUNTIF('Master list(no salts, metals)'!$K1218:$Y1218, "#N/A")=14,TRUE,FALSE))</f>
        <v>0</v>
      </c>
      <c r="N1220" t="b">
        <f>AND(COUNTIF('Master list(no salts, metals)'!N1218,"&lt;=1"),IF(COUNTIF('Master list(no salts, metals)'!$K1218:$Y1218, "#N/A")=14,TRUE,FALSE))</f>
        <v>0</v>
      </c>
      <c r="O1220" t="b">
        <f>AND(COUNTIF('Master list(no salts, metals)'!O1218,"&lt;=1"),IF(COUNTIF('Master list(no salts, metals)'!$K1218:$Y1218, "#N/A")=14,TRUE,FALSE))</f>
        <v>0</v>
      </c>
      <c r="P1220" t="b">
        <f>AND(COUNTIF('Master list(no salts, metals)'!P1218,"&lt;=1"),IF(COUNTIF('Master list(no salts, metals)'!$K1218:$Y1218, "#N/A")=14,TRUE,FALSE))</f>
        <v>0</v>
      </c>
      <c r="Q1220" t="b">
        <f>AND(COUNTIF('Master list(no salts, metals)'!Q1218,"&lt;=1"),IF(COUNTIF('Master list(no salts, metals)'!$K1218:$Y1218, "#N/A")=14,TRUE,FALSE))</f>
        <v>0</v>
      </c>
      <c r="R1220" t="b">
        <f>AND(COUNTIF('Master list(no salts, metals)'!R1218,"&lt;=1"),IF(COUNTIF('Master list(no salts, metals)'!$K1218:$Y1218, "#N/A")=14,TRUE,FALSE))</f>
        <v>0</v>
      </c>
      <c r="S1220" t="b">
        <f>AND(COUNTIF('Master list(no salts, metals)'!S1218,"&lt;=1"),IF(COUNTIF('Master list(no salts, metals)'!$K1218:$Y1218, "#N/A")=14,TRUE,FALSE))</f>
        <v>0</v>
      </c>
      <c r="T1220" t="b">
        <f>AND(COUNTIF('Master list(no salts, metals)'!T1218,"&lt;=1"),IF(COUNTIF('Master list(no salts, metals)'!$K1218:$Y1218, "#N/A")=14,TRUE,FALSE))</f>
        <v>0</v>
      </c>
      <c r="U1220" t="b">
        <f>AND(COUNTIF('Master list(no salts, metals)'!U1218,"&lt;=1"),IF(COUNTIF('Master list(no salts, metals)'!$K1218:$Y1218, "#N/A")=14,TRUE,FALSE))</f>
        <v>0</v>
      </c>
      <c r="V1220" t="b">
        <f>AND(COUNTIF('Master list(no salts, metals)'!V1218,"&lt;=1"),IF(COUNTIF('Master list(no salts, metals)'!$K1218:$Y1218, "#N/A")=14,TRUE,FALSE))</f>
        <v>0</v>
      </c>
      <c r="W1220" t="b">
        <f>AND(COUNTIF('Master list(no salts, metals)'!W1218,"&lt;=1"),IF(COUNTIF('Master list(no salts, metals)'!$K1218:$Y1218, "#N/A")=14,TRUE,FALSE))</f>
        <v>0</v>
      </c>
      <c r="X1220" t="b">
        <f>AND(COUNTIF('Master list(no salts, metals)'!X1218,"&lt;=1"),IF(COUNTIF('Master list(no salts, metals)'!$K1218:$Y1218, "#N/A")=14,TRUE,FALSE))</f>
        <v>0</v>
      </c>
      <c r="Y1220" t="b">
        <f>AND(COUNTIF('Master list(no salts, metals)'!Y1218,"&lt;=1"),IF(COUNTIF('Master list(no salts, metals)'!$K1218:$Y1218, "#N/A")=14,TRUE,FALSE))</f>
        <v>0</v>
      </c>
    </row>
    <row r="1221" spans="11:25" x14ac:dyDescent="0.25">
      <c r="K1221" t="b">
        <f>AND(COUNTIF('Master list(no salts, metals)'!K1219,"&lt;=1"),IF(COUNTIF('Master list(no salts, metals)'!$K1219:$Y1219, "#N/A")=14,TRUE,FALSE))</f>
        <v>0</v>
      </c>
      <c r="L1221" t="b">
        <f>AND(COUNTIF('Master list(no salts, metals)'!L1219,"&lt;=1"),IF(COUNTIF('Master list(no salts, metals)'!$K1219:$Y1219, "#N/A")=14,TRUE,FALSE))</f>
        <v>0</v>
      </c>
      <c r="M1221" t="b">
        <f>AND(COUNTIF('Master list(no salts, metals)'!M1219,"&lt;=1"),IF(COUNTIF('Master list(no salts, metals)'!$K1219:$Y1219, "#N/A")=14,TRUE,FALSE))</f>
        <v>0</v>
      </c>
      <c r="N1221" t="b">
        <f>AND(COUNTIF('Master list(no salts, metals)'!N1219,"&lt;=1"),IF(COUNTIF('Master list(no salts, metals)'!$K1219:$Y1219, "#N/A")=14,TRUE,FALSE))</f>
        <v>0</v>
      </c>
      <c r="O1221" t="b">
        <f>AND(COUNTIF('Master list(no salts, metals)'!O1219,"&lt;=1"),IF(COUNTIF('Master list(no salts, metals)'!$K1219:$Y1219, "#N/A")=14,TRUE,FALSE))</f>
        <v>0</v>
      </c>
      <c r="P1221" t="b">
        <f>AND(COUNTIF('Master list(no salts, metals)'!P1219,"&lt;=1"),IF(COUNTIF('Master list(no salts, metals)'!$K1219:$Y1219, "#N/A")=14,TRUE,FALSE))</f>
        <v>0</v>
      </c>
      <c r="Q1221" t="b">
        <f>AND(COUNTIF('Master list(no salts, metals)'!Q1219,"&lt;=1"),IF(COUNTIF('Master list(no salts, metals)'!$K1219:$Y1219, "#N/A")=14,TRUE,FALSE))</f>
        <v>0</v>
      </c>
      <c r="R1221" t="b">
        <f>AND(COUNTIF('Master list(no salts, metals)'!R1219,"&lt;=1"),IF(COUNTIF('Master list(no salts, metals)'!$K1219:$Y1219, "#N/A")=14,TRUE,FALSE))</f>
        <v>0</v>
      </c>
      <c r="S1221" t="b">
        <f>AND(COUNTIF('Master list(no salts, metals)'!S1219,"&lt;=1"),IF(COUNTIF('Master list(no salts, metals)'!$K1219:$Y1219, "#N/A")=14,TRUE,FALSE))</f>
        <v>0</v>
      </c>
      <c r="T1221" t="b">
        <f>AND(COUNTIF('Master list(no salts, metals)'!T1219,"&lt;=1"),IF(COUNTIF('Master list(no salts, metals)'!$K1219:$Y1219, "#N/A")=14,TRUE,FALSE))</f>
        <v>0</v>
      </c>
      <c r="U1221" t="b">
        <f>AND(COUNTIF('Master list(no salts, metals)'!U1219,"&lt;=1"),IF(COUNTIF('Master list(no salts, metals)'!$K1219:$Y1219, "#N/A")=14,TRUE,FALSE))</f>
        <v>0</v>
      </c>
      <c r="V1221" t="b">
        <f>AND(COUNTIF('Master list(no salts, metals)'!V1219,"&lt;=1"),IF(COUNTIF('Master list(no salts, metals)'!$K1219:$Y1219, "#N/A")=14,TRUE,FALSE))</f>
        <v>0</v>
      </c>
      <c r="W1221" t="b">
        <f>AND(COUNTIF('Master list(no salts, metals)'!W1219,"&lt;=1"),IF(COUNTIF('Master list(no salts, metals)'!$K1219:$Y1219, "#N/A")=14,TRUE,FALSE))</f>
        <v>1</v>
      </c>
      <c r="X1221" t="b">
        <f>AND(COUNTIF('Master list(no salts, metals)'!X1219,"&lt;=1"),IF(COUNTIF('Master list(no salts, metals)'!$K1219:$Y1219, "#N/A")=14,TRUE,FALSE))</f>
        <v>0</v>
      </c>
      <c r="Y1221" t="b">
        <f>AND(COUNTIF('Master list(no salts, metals)'!Y1219,"&lt;=1"),IF(COUNTIF('Master list(no salts, metals)'!$K1219:$Y1219, "#N/A")=14,TRUE,FALSE))</f>
        <v>0</v>
      </c>
    </row>
    <row r="1222" spans="11:25" x14ac:dyDescent="0.25">
      <c r="K1222" t="b">
        <f>AND(COUNTIF('Master list(no salts, metals)'!K1220,"&lt;=1"),IF(COUNTIF('Master list(no salts, metals)'!$K1220:$Y1220, "#N/A")=14,TRUE,FALSE))</f>
        <v>0</v>
      </c>
      <c r="L1222" t="b">
        <f>AND(COUNTIF('Master list(no salts, metals)'!L1220,"&lt;=1"),IF(COUNTIF('Master list(no salts, metals)'!$K1220:$Y1220, "#N/A")=14,TRUE,FALSE))</f>
        <v>0</v>
      </c>
      <c r="M1222" t="b">
        <f>AND(COUNTIF('Master list(no salts, metals)'!M1220,"&lt;=1"),IF(COUNTIF('Master list(no salts, metals)'!$K1220:$Y1220, "#N/A")=14,TRUE,FALSE))</f>
        <v>0</v>
      </c>
      <c r="N1222" t="b">
        <f>AND(COUNTIF('Master list(no salts, metals)'!N1220,"&lt;=1"),IF(COUNTIF('Master list(no salts, metals)'!$K1220:$Y1220, "#N/A")=14,TRUE,FALSE))</f>
        <v>0</v>
      </c>
      <c r="O1222" t="b">
        <f>AND(COUNTIF('Master list(no salts, metals)'!O1220,"&lt;=1"),IF(COUNTIF('Master list(no salts, metals)'!$K1220:$Y1220, "#N/A")=14,TRUE,FALSE))</f>
        <v>0</v>
      </c>
      <c r="P1222" t="b">
        <f>AND(COUNTIF('Master list(no salts, metals)'!P1220,"&lt;=1"),IF(COUNTIF('Master list(no salts, metals)'!$K1220:$Y1220, "#N/A")=14,TRUE,FALSE))</f>
        <v>0</v>
      </c>
      <c r="Q1222" t="b">
        <f>AND(COUNTIF('Master list(no salts, metals)'!Q1220,"&lt;=1"),IF(COUNTIF('Master list(no salts, metals)'!$K1220:$Y1220, "#N/A")=14,TRUE,FALSE))</f>
        <v>0</v>
      </c>
      <c r="R1222" t="b">
        <f>AND(COUNTIF('Master list(no salts, metals)'!R1220,"&lt;=1"),IF(COUNTIF('Master list(no salts, metals)'!$K1220:$Y1220, "#N/A")=14,TRUE,FALSE))</f>
        <v>0</v>
      </c>
      <c r="S1222" t="b">
        <f>AND(COUNTIF('Master list(no salts, metals)'!S1220,"&lt;=1"),IF(COUNTIF('Master list(no salts, metals)'!$K1220:$Y1220, "#N/A")=14,TRUE,FALSE))</f>
        <v>0</v>
      </c>
      <c r="T1222" t="b">
        <f>AND(COUNTIF('Master list(no salts, metals)'!T1220,"&lt;=1"),IF(COUNTIF('Master list(no salts, metals)'!$K1220:$Y1220, "#N/A")=14,TRUE,FALSE))</f>
        <v>1</v>
      </c>
      <c r="U1222" t="b">
        <f>AND(COUNTIF('Master list(no salts, metals)'!U1220,"&lt;=1"),IF(COUNTIF('Master list(no salts, metals)'!$K1220:$Y1220, "#N/A")=14,TRUE,FALSE))</f>
        <v>0</v>
      </c>
      <c r="V1222" t="b">
        <f>AND(COUNTIF('Master list(no salts, metals)'!V1220,"&lt;=1"),IF(COUNTIF('Master list(no salts, metals)'!$K1220:$Y1220, "#N/A")=14,TRUE,FALSE))</f>
        <v>0</v>
      </c>
      <c r="W1222" t="b">
        <f>AND(COUNTIF('Master list(no salts, metals)'!W1220,"&lt;=1"),IF(COUNTIF('Master list(no salts, metals)'!$K1220:$Y1220, "#N/A")=14,TRUE,FALSE))</f>
        <v>0</v>
      </c>
      <c r="X1222" t="b">
        <f>AND(COUNTIF('Master list(no salts, metals)'!X1220,"&lt;=1"),IF(COUNTIF('Master list(no salts, metals)'!$K1220:$Y1220, "#N/A")=14,TRUE,FALSE))</f>
        <v>0</v>
      </c>
      <c r="Y1222" t="b">
        <f>AND(COUNTIF('Master list(no salts, metals)'!Y1220,"&lt;=1"),IF(COUNTIF('Master list(no salts, metals)'!$K1220:$Y1220, "#N/A")=14,TRUE,FALSE))</f>
        <v>0</v>
      </c>
    </row>
    <row r="1223" spans="11:25" x14ac:dyDescent="0.25">
      <c r="K1223" t="b">
        <f>AND(COUNTIF('Master list(no salts, metals)'!K1221,"&lt;=1"),IF(COUNTIF('Master list(no salts, metals)'!$K1221:$Y1221, "#N/A")=14,TRUE,FALSE))</f>
        <v>0</v>
      </c>
      <c r="L1223" t="b">
        <f>AND(COUNTIF('Master list(no salts, metals)'!L1221,"&lt;=1"),IF(COUNTIF('Master list(no salts, metals)'!$K1221:$Y1221, "#N/A")=14,TRUE,FALSE))</f>
        <v>0</v>
      </c>
      <c r="M1223" t="b">
        <f>AND(COUNTIF('Master list(no salts, metals)'!M1221,"&lt;=1"),IF(COUNTIF('Master list(no salts, metals)'!$K1221:$Y1221, "#N/A")=14,TRUE,FALSE))</f>
        <v>0</v>
      </c>
      <c r="N1223" t="b">
        <f>AND(COUNTIF('Master list(no salts, metals)'!N1221,"&lt;=1"),IF(COUNTIF('Master list(no salts, metals)'!$K1221:$Y1221, "#N/A")=14,TRUE,FALSE))</f>
        <v>0</v>
      </c>
      <c r="O1223" t="b">
        <f>AND(COUNTIF('Master list(no salts, metals)'!O1221,"&lt;=1"),IF(COUNTIF('Master list(no salts, metals)'!$K1221:$Y1221, "#N/A")=14,TRUE,FALSE))</f>
        <v>0</v>
      </c>
      <c r="P1223" t="b">
        <f>AND(COUNTIF('Master list(no salts, metals)'!P1221,"&lt;=1"),IF(COUNTIF('Master list(no salts, metals)'!$K1221:$Y1221, "#N/A")=14,TRUE,FALSE))</f>
        <v>0</v>
      </c>
      <c r="Q1223" t="b">
        <f>AND(COUNTIF('Master list(no salts, metals)'!Q1221,"&lt;=1"),IF(COUNTIF('Master list(no salts, metals)'!$K1221:$Y1221, "#N/A")=14,TRUE,FALSE))</f>
        <v>0</v>
      </c>
      <c r="R1223" t="b">
        <f>AND(COUNTIF('Master list(no salts, metals)'!R1221,"&lt;=1"),IF(COUNTIF('Master list(no salts, metals)'!$K1221:$Y1221, "#N/A")=14,TRUE,FALSE))</f>
        <v>0</v>
      </c>
      <c r="S1223" t="b">
        <f>AND(COUNTIF('Master list(no salts, metals)'!S1221,"&lt;=1"),IF(COUNTIF('Master list(no salts, metals)'!$K1221:$Y1221, "#N/A")=14,TRUE,FALSE))</f>
        <v>0</v>
      </c>
      <c r="T1223" t="b">
        <f>AND(COUNTIF('Master list(no salts, metals)'!T1221,"&lt;=1"),IF(COUNTIF('Master list(no salts, metals)'!$K1221:$Y1221, "#N/A")=14,TRUE,FALSE))</f>
        <v>0</v>
      </c>
      <c r="U1223" t="b">
        <f>AND(COUNTIF('Master list(no salts, metals)'!U1221,"&lt;=1"),IF(COUNTIF('Master list(no salts, metals)'!$K1221:$Y1221, "#N/A")=14,TRUE,FALSE))</f>
        <v>0</v>
      </c>
      <c r="V1223" t="b">
        <f>AND(COUNTIF('Master list(no salts, metals)'!V1221,"&lt;=1"),IF(COUNTIF('Master list(no salts, metals)'!$K1221:$Y1221, "#N/A")=14,TRUE,FALSE))</f>
        <v>0</v>
      </c>
      <c r="W1223" t="b">
        <f>AND(COUNTIF('Master list(no salts, metals)'!W1221,"&lt;=1"),IF(COUNTIF('Master list(no salts, metals)'!$K1221:$Y1221, "#N/A")=14,TRUE,FALSE))</f>
        <v>0</v>
      </c>
      <c r="X1223" t="b">
        <f>AND(COUNTIF('Master list(no salts, metals)'!X1221,"&lt;=1"),IF(COUNTIF('Master list(no salts, metals)'!$K1221:$Y1221, "#N/A")=14,TRUE,FALSE))</f>
        <v>0</v>
      </c>
      <c r="Y1223" t="b">
        <f>AND(COUNTIF('Master list(no salts, metals)'!Y1221,"&lt;=1"),IF(COUNTIF('Master list(no salts, metals)'!$K1221:$Y1221, "#N/A")=14,TRUE,FALSE))</f>
        <v>0</v>
      </c>
    </row>
    <row r="1224" spans="11:25" x14ac:dyDescent="0.25">
      <c r="K1224" t="b">
        <f>AND(COUNTIF('Master list(no salts, metals)'!K1222,"&lt;=1"),IF(COUNTIF('Master list(no salts, metals)'!$K1222:$Y1222, "#N/A")=14,TRUE,FALSE))</f>
        <v>0</v>
      </c>
      <c r="L1224" t="b">
        <f>AND(COUNTIF('Master list(no salts, metals)'!L1222,"&lt;=1"),IF(COUNTIF('Master list(no salts, metals)'!$K1222:$Y1222, "#N/A")=14,TRUE,FALSE))</f>
        <v>0</v>
      </c>
      <c r="M1224" t="b">
        <f>AND(COUNTIF('Master list(no salts, metals)'!M1222,"&lt;=1"),IF(COUNTIF('Master list(no salts, metals)'!$K1222:$Y1222, "#N/A")=14,TRUE,FALSE))</f>
        <v>0</v>
      </c>
      <c r="N1224" t="b">
        <f>AND(COUNTIF('Master list(no salts, metals)'!N1222,"&lt;=1"),IF(COUNTIF('Master list(no salts, metals)'!$K1222:$Y1222, "#N/A")=14,TRUE,FALSE))</f>
        <v>0</v>
      </c>
      <c r="O1224" t="b">
        <f>AND(COUNTIF('Master list(no salts, metals)'!O1222,"&lt;=1"),IF(COUNTIF('Master list(no salts, metals)'!$K1222:$Y1222, "#N/A")=14,TRUE,FALSE))</f>
        <v>0</v>
      </c>
      <c r="P1224" t="b">
        <f>AND(COUNTIF('Master list(no salts, metals)'!P1222,"&lt;=1"),IF(COUNTIF('Master list(no salts, metals)'!$K1222:$Y1222, "#N/A")=14,TRUE,FALSE))</f>
        <v>0</v>
      </c>
      <c r="Q1224" t="b">
        <f>AND(COUNTIF('Master list(no salts, metals)'!Q1222,"&lt;=1"),IF(COUNTIF('Master list(no salts, metals)'!$K1222:$Y1222, "#N/A")=14,TRUE,FALSE))</f>
        <v>0</v>
      </c>
      <c r="R1224" t="b">
        <f>AND(COUNTIF('Master list(no salts, metals)'!R1222,"&lt;=1"),IF(COUNTIF('Master list(no salts, metals)'!$K1222:$Y1222, "#N/A")=14,TRUE,FALSE))</f>
        <v>0</v>
      </c>
      <c r="S1224" t="b">
        <f>AND(COUNTIF('Master list(no salts, metals)'!S1222,"&lt;=1"),IF(COUNTIF('Master list(no salts, metals)'!$K1222:$Y1222, "#N/A")=14,TRUE,FALSE))</f>
        <v>0</v>
      </c>
      <c r="T1224" t="b">
        <f>AND(COUNTIF('Master list(no salts, metals)'!T1222,"&lt;=1"),IF(COUNTIF('Master list(no salts, metals)'!$K1222:$Y1222, "#N/A")=14,TRUE,FALSE))</f>
        <v>0</v>
      </c>
      <c r="U1224" t="b">
        <f>AND(COUNTIF('Master list(no salts, metals)'!U1222,"&lt;=1"),IF(COUNTIF('Master list(no salts, metals)'!$K1222:$Y1222, "#N/A")=14,TRUE,FALSE))</f>
        <v>0</v>
      </c>
      <c r="V1224" t="b">
        <f>AND(COUNTIF('Master list(no salts, metals)'!V1222,"&lt;=1"),IF(COUNTIF('Master list(no salts, metals)'!$K1222:$Y1222, "#N/A")=14,TRUE,FALSE))</f>
        <v>0</v>
      </c>
      <c r="W1224" t="b">
        <f>AND(COUNTIF('Master list(no salts, metals)'!W1222,"&lt;=1"),IF(COUNTIF('Master list(no salts, metals)'!$K1222:$Y1222, "#N/A")=14,TRUE,FALSE))</f>
        <v>1</v>
      </c>
      <c r="X1224" t="b">
        <f>AND(COUNTIF('Master list(no salts, metals)'!X1222,"&lt;=1"),IF(COUNTIF('Master list(no salts, metals)'!$K1222:$Y1222, "#N/A")=14,TRUE,FALSE))</f>
        <v>0</v>
      </c>
      <c r="Y1224" t="b">
        <f>AND(COUNTIF('Master list(no salts, metals)'!Y1222,"&lt;=1"),IF(COUNTIF('Master list(no salts, metals)'!$K1222:$Y1222, "#N/A")=14,TRUE,FALSE))</f>
        <v>0</v>
      </c>
    </row>
    <row r="1225" spans="11:25" x14ac:dyDescent="0.25">
      <c r="K1225" t="b">
        <f>AND(COUNTIF('Master list(no salts, metals)'!K1223,"&lt;=1"),IF(COUNTIF('Master list(no salts, metals)'!$K1223:$Y1223, "#N/A")=14,TRUE,FALSE))</f>
        <v>0</v>
      </c>
      <c r="L1225" t="b">
        <f>AND(COUNTIF('Master list(no salts, metals)'!L1223,"&lt;=1"),IF(COUNTIF('Master list(no salts, metals)'!$K1223:$Y1223, "#N/A")=14,TRUE,FALSE))</f>
        <v>0</v>
      </c>
      <c r="M1225" t="b">
        <f>AND(COUNTIF('Master list(no salts, metals)'!M1223,"&lt;=1"),IF(COUNTIF('Master list(no salts, metals)'!$K1223:$Y1223, "#N/A")=14,TRUE,FALSE))</f>
        <v>0</v>
      </c>
      <c r="N1225" t="b">
        <f>AND(COUNTIF('Master list(no salts, metals)'!N1223,"&lt;=1"),IF(COUNTIF('Master list(no salts, metals)'!$K1223:$Y1223, "#N/A")=14,TRUE,FALSE))</f>
        <v>0</v>
      </c>
      <c r="O1225" t="b">
        <f>AND(COUNTIF('Master list(no salts, metals)'!O1223,"&lt;=1"),IF(COUNTIF('Master list(no salts, metals)'!$K1223:$Y1223, "#N/A")=14,TRUE,FALSE))</f>
        <v>0</v>
      </c>
      <c r="P1225" t="b">
        <f>AND(COUNTIF('Master list(no salts, metals)'!P1223,"&lt;=1"),IF(COUNTIF('Master list(no salts, metals)'!$K1223:$Y1223, "#N/A")=14,TRUE,FALSE))</f>
        <v>0</v>
      </c>
      <c r="Q1225" t="b">
        <f>AND(COUNTIF('Master list(no salts, metals)'!Q1223,"&lt;=1"),IF(COUNTIF('Master list(no salts, metals)'!$K1223:$Y1223, "#N/A")=14,TRUE,FALSE))</f>
        <v>0</v>
      </c>
      <c r="R1225" t="b">
        <f>AND(COUNTIF('Master list(no salts, metals)'!R1223,"&lt;=1"),IF(COUNTIF('Master list(no salts, metals)'!$K1223:$Y1223, "#N/A")=14,TRUE,FALSE))</f>
        <v>0</v>
      </c>
      <c r="S1225" t="b">
        <f>AND(COUNTIF('Master list(no salts, metals)'!S1223,"&lt;=1"),IF(COUNTIF('Master list(no salts, metals)'!$K1223:$Y1223, "#N/A")=14,TRUE,FALSE))</f>
        <v>0</v>
      </c>
      <c r="T1225" t="b">
        <f>AND(COUNTIF('Master list(no salts, metals)'!T1223,"&lt;=1"),IF(COUNTIF('Master list(no salts, metals)'!$K1223:$Y1223, "#N/A")=14,TRUE,FALSE))</f>
        <v>0</v>
      </c>
      <c r="U1225" t="b">
        <f>AND(COUNTIF('Master list(no salts, metals)'!U1223,"&lt;=1"),IF(COUNTIF('Master list(no salts, metals)'!$K1223:$Y1223, "#N/A")=14,TRUE,FALSE))</f>
        <v>0</v>
      </c>
      <c r="V1225" t="b">
        <f>AND(COUNTIF('Master list(no salts, metals)'!V1223,"&lt;=1"),IF(COUNTIF('Master list(no salts, metals)'!$K1223:$Y1223, "#N/A")=14,TRUE,FALSE))</f>
        <v>0</v>
      </c>
      <c r="W1225" t="b">
        <f>AND(COUNTIF('Master list(no salts, metals)'!W1223,"&lt;=1"),IF(COUNTIF('Master list(no salts, metals)'!$K1223:$Y1223, "#N/A")=14,TRUE,FALSE))</f>
        <v>0</v>
      </c>
      <c r="X1225" t="b">
        <f>AND(COUNTIF('Master list(no salts, metals)'!X1223,"&lt;=1"),IF(COUNTIF('Master list(no salts, metals)'!$K1223:$Y1223, "#N/A")=14,TRUE,FALSE))</f>
        <v>0</v>
      </c>
      <c r="Y1225" t="b">
        <f>AND(COUNTIF('Master list(no salts, metals)'!Y1223,"&lt;=1"),IF(COUNTIF('Master list(no salts, metals)'!$K1223:$Y1223, "#N/A")=14,TRUE,FALSE))</f>
        <v>0</v>
      </c>
    </row>
    <row r="1226" spans="11:25" x14ac:dyDescent="0.25">
      <c r="K1226" t="b">
        <f>AND(COUNTIF('Master list(no salts, metals)'!K1224,"&lt;=1"),IF(COUNTIF('Master list(no salts, metals)'!$K1224:$Y1224, "#N/A")=14,TRUE,FALSE))</f>
        <v>0</v>
      </c>
      <c r="L1226" t="b">
        <f>AND(COUNTIF('Master list(no salts, metals)'!L1224,"&lt;=1"),IF(COUNTIF('Master list(no salts, metals)'!$K1224:$Y1224, "#N/A")=14,TRUE,FALSE))</f>
        <v>0</v>
      </c>
      <c r="M1226" t="b">
        <f>AND(COUNTIF('Master list(no salts, metals)'!M1224,"&lt;=1"),IF(COUNTIF('Master list(no salts, metals)'!$K1224:$Y1224, "#N/A")=14,TRUE,FALSE))</f>
        <v>0</v>
      </c>
      <c r="N1226" t="b">
        <f>AND(COUNTIF('Master list(no salts, metals)'!N1224,"&lt;=1"),IF(COUNTIF('Master list(no salts, metals)'!$K1224:$Y1224, "#N/A")=14,TRUE,FALSE))</f>
        <v>0</v>
      </c>
      <c r="O1226" t="b">
        <f>AND(COUNTIF('Master list(no salts, metals)'!O1224,"&lt;=1"),IF(COUNTIF('Master list(no salts, metals)'!$K1224:$Y1224, "#N/A")=14,TRUE,FALSE))</f>
        <v>0</v>
      </c>
      <c r="P1226" t="b">
        <f>AND(COUNTIF('Master list(no salts, metals)'!P1224,"&lt;=1"),IF(COUNTIF('Master list(no salts, metals)'!$K1224:$Y1224, "#N/A")=14,TRUE,FALSE))</f>
        <v>0</v>
      </c>
      <c r="Q1226" t="b">
        <f>AND(COUNTIF('Master list(no salts, metals)'!Q1224,"&lt;=1"),IF(COUNTIF('Master list(no salts, metals)'!$K1224:$Y1224, "#N/A")=14,TRUE,FALSE))</f>
        <v>0</v>
      </c>
      <c r="R1226" t="b">
        <f>AND(COUNTIF('Master list(no salts, metals)'!R1224,"&lt;=1"),IF(COUNTIF('Master list(no salts, metals)'!$K1224:$Y1224, "#N/A")=14,TRUE,FALSE))</f>
        <v>0</v>
      </c>
      <c r="S1226" t="b">
        <f>AND(COUNTIF('Master list(no salts, metals)'!S1224,"&lt;=1"),IF(COUNTIF('Master list(no salts, metals)'!$K1224:$Y1224, "#N/A")=14,TRUE,FALSE))</f>
        <v>0</v>
      </c>
      <c r="T1226" t="b">
        <f>AND(COUNTIF('Master list(no salts, metals)'!T1224,"&lt;=1"),IF(COUNTIF('Master list(no salts, metals)'!$K1224:$Y1224, "#N/A")=14,TRUE,FALSE))</f>
        <v>0</v>
      </c>
      <c r="U1226" t="b">
        <f>AND(COUNTIF('Master list(no salts, metals)'!U1224,"&lt;=1"),IF(COUNTIF('Master list(no salts, metals)'!$K1224:$Y1224, "#N/A")=14,TRUE,FALSE))</f>
        <v>0</v>
      </c>
      <c r="V1226" t="b">
        <f>AND(COUNTIF('Master list(no salts, metals)'!V1224,"&lt;=1"),IF(COUNTIF('Master list(no salts, metals)'!$K1224:$Y1224, "#N/A")=14,TRUE,FALSE))</f>
        <v>0</v>
      </c>
      <c r="W1226" t="b">
        <f>AND(COUNTIF('Master list(no salts, metals)'!W1224,"&lt;=1"),IF(COUNTIF('Master list(no salts, metals)'!$K1224:$Y1224, "#N/A")=14,TRUE,FALSE))</f>
        <v>1</v>
      </c>
      <c r="X1226" t="b">
        <f>AND(COUNTIF('Master list(no salts, metals)'!X1224,"&lt;=1"),IF(COUNTIF('Master list(no salts, metals)'!$K1224:$Y1224, "#N/A")=14,TRUE,FALSE))</f>
        <v>0</v>
      </c>
      <c r="Y1226" t="b">
        <f>AND(COUNTIF('Master list(no salts, metals)'!Y1224,"&lt;=1"),IF(COUNTIF('Master list(no salts, metals)'!$K1224:$Y1224, "#N/A")=14,TRUE,FALSE))</f>
        <v>0</v>
      </c>
    </row>
    <row r="1227" spans="11:25" x14ac:dyDescent="0.25">
      <c r="K1227" t="b">
        <f>AND(COUNTIF('Master list(no salts, metals)'!K1225,"&lt;=1"),IF(COUNTIF('Master list(no salts, metals)'!$K1225:$Y1225, "#N/A")=14,TRUE,FALSE))</f>
        <v>0</v>
      </c>
      <c r="L1227" t="b">
        <f>AND(COUNTIF('Master list(no salts, metals)'!L1225,"&lt;=1"),IF(COUNTIF('Master list(no salts, metals)'!$K1225:$Y1225, "#N/A")=14,TRUE,FALSE))</f>
        <v>0</v>
      </c>
      <c r="M1227" t="b">
        <f>AND(COUNTIF('Master list(no salts, metals)'!M1225,"&lt;=1"),IF(COUNTIF('Master list(no salts, metals)'!$K1225:$Y1225, "#N/A")=14,TRUE,FALSE))</f>
        <v>0</v>
      </c>
      <c r="N1227" t="b">
        <f>AND(COUNTIF('Master list(no salts, metals)'!N1225,"&lt;=1"),IF(COUNTIF('Master list(no salts, metals)'!$K1225:$Y1225, "#N/A")=14,TRUE,FALSE))</f>
        <v>0</v>
      </c>
      <c r="O1227" t="b">
        <f>AND(COUNTIF('Master list(no salts, metals)'!O1225,"&lt;=1"),IF(COUNTIF('Master list(no salts, metals)'!$K1225:$Y1225, "#N/A")=14,TRUE,FALSE))</f>
        <v>0</v>
      </c>
      <c r="P1227" t="b">
        <f>AND(COUNTIF('Master list(no salts, metals)'!P1225,"&lt;=1"),IF(COUNTIF('Master list(no salts, metals)'!$K1225:$Y1225, "#N/A")=14,TRUE,FALSE))</f>
        <v>0</v>
      </c>
      <c r="Q1227" t="b">
        <f>AND(COUNTIF('Master list(no salts, metals)'!Q1225,"&lt;=1"),IF(COUNTIF('Master list(no salts, metals)'!$K1225:$Y1225, "#N/A")=14,TRUE,FALSE))</f>
        <v>0</v>
      </c>
      <c r="R1227" t="b">
        <f>AND(COUNTIF('Master list(no salts, metals)'!R1225,"&lt;=1"),IF(COUNTIF('Master list(no salts, metals)'!$K1225:$Y1225, "#N/A")=14,TRUE,FALSE))</f>
        <v>0</v>
      </c>
      <c r="S1227" t="b">
        <f>AND(COUNTIF('Master list(no salts, metals)'!S1225,"&lt;=1"),IF(COUNTIF('Master list(no salts, metals)'!$K1225:$Y1225, "#N/A")=14,TRUE,FALSE))</f>
        <v>0</v>
      </c>
      <c r="T1227" t="b">
        <f>AND(COUNTIF('Master list(no salts, metals)'!T1225,"&lt;=1"),IF(COUNTIF('Master list(no salts, metals)'!$K1225:$Y1225, "#N/A")=14,TRUE,FALSE))</f>
        <v>0</v>
      </c>
      <c r="U1227" t="b">
        <f>AND(COUNTIF('Master list(no salts, metals)'!U1225,"&lt;=1"),IF(COUNTIF('Master list(no salts, metals)'!$K1225:$Y1225, "#N/A")=14,TRUE,FALSE))</f>
        <v>0</v>
      </c>
      <c r="V1227" t="b">
        <f>AND(COUNTIF('Master list(no salts, metals)'!V1225,"&lt;=1"),IF(COUNTIF('Master list(no salts, metals)'!$K1225:$Y1225, "#N/A")=14,TRUE,FALSE))</f>
        <v>0</v>
      </c>
      <c r="W1227" t="b">
        <f>AND(COUNTIF('Master list(no salts, metals)'!W1225,"&lt;=1"),IF(COUNTIF('Master list(no salts, metals)'!$K1225:$Y1225, "#N/A")=14,TRUE,FALSE))</f>
        <v>1</v>
      </c>
      <c r="X1227" t="b">
        <f>AND(COUNTIF('Master list(no salts, metals)'!X1225,"&lt;=1"),IF(COUNTIF('Master list(no salts, metals)'!$K1225:$Y1225, "#N/A")=14,TRUE,FALSE))</f>
        <v>0</v>
      </c>
      <c r="Y1227" t="b">
        <f>AND(COUNTIF('Master list(no salts, metals)'!Y1225,"&lt;=1"),IF(COUNTIF('Master list(no salts, metals)'!$K1225:$Y1225, "#N/A")=14,TRUE,FALSE))</f>
        <v>0</v>
      </c>
    </row>
    <row r="1228" spans="11:25" x14ac:dyDescent="0.25">
      <c r="K1228" t="b">
        <f>AND(COUNTIF('Master list(no salts, metals)'!K1226,"&lt;=1"),IF(COUNTIF('Master list(no salts, metals)'!$K1226:$Y1226, "#N/A")=14,TRUE,FALSE))</f>
        <v>0</v>
      </c>
      <c r="L1228" t="b">
        <f>AND(COUNTIF('Master list(no salts, metals)'!L1226,"&lt;=1"),IF(COUNTIF('Master list(no salts, metals)'!$K1226:$Y1226, "#N/A")=14,TRUE,FALSE))</f>
        <v>0</v>
      </c>
      <c r="M1228" t="b">
        <f>AND(COUNTIF('Master list(no salts, metals)'!M1226,"&lt;=1"),IF(COUNTIF('Master list(no salts, metals)'!$K1226:$Y1226, "#N/A")=14,TRUE,FALSE))</f>
        <v>0</v>
      </c>
      <c r="N1228" t="b">
        <f>AND(COUNTIF('Master list(no salts, metals)'!N1226,"&lt;=1"),IF(COUNTIF('Master list(no salts, metals)'!$K1226:$Y1226, "#N/A")=14,TRUE,FALSE))</f>
        <v>0</v>
      </c>
      <c r="O1228" t="b">
        <f>AND(COUNTIF('Master list(no salts, metals)'!O1226,"&lt;=1"),IF(COUNTIF('Master list(no salts, metals)'!$K1226:$Y1226, "#N/A")=14,TRUE,FALSE))</f>
        <v>0</v>
      </c>
      <c r="P1228" t="b">
        <f>AND(COUNTIF('Master list(no salts, metals)'!P1226,"&lt;=1"),IF(COUNTIF('Master list(no salts, metals)'!$K1226:$Y1226, "#N/A")=14,TRUE,FALSE))</f>
        <v>0</v>
      </c>
      <c r="Q1228" t="b">
        <f>AND(COUNTIF('Master list(no salts, metals)'!Q1226,"&lt;=1"),IF(COUNTIF('Master list(no salts, metals)'!$K1226:$Y1226, "#N/A")=14,TRUE,FALSE))</f>
        <v>0</v>
      </c>
      <c r="R1228" t="b">
        <f>AND(COUNTIF('Master list(no salts, metals)'!R1226,"&lt;=1"),IF(COUNTIF('Master list(no salts, metals)'!$K1226:$Y1226, "#N/A")=14,TRUE,FALSE))</f>
        <v>0</v>
      </c>
      <c r="S1228" t="b">
        <f>AND(COUNTIF('Master list(no salts, metals)'!S1226,"&lt;=1"),IF(COUNTIF('Master list(no salts, metals)'!$K1226:$Y1226, "#N/A")=14,TRUE,FALSE))</f>
        <v>0</v>
      </c>
      <c r="T1228" t="b">
        <f>AND(COUNTIF('Master list(no salts, metals)'!T1226,"&lt;=1"),IF(COUNTIF('Master list(no salts, metals)'!$K1226:$Y1226, "#N/A")=14,TRUE,FALSE))</f>
        <v>0</v>
      </c>
      <c r="U1228" t="b">
        <f>AND(COUNTIF('Master list(no salts, metals)'!U1226,"&lt;=1"),IF(COUNTIF('Master list(no salts, metals)'!$K1226:$Y1226, "#N/A")=14,TRUE,FALSE))</f>
        <v>0</v>
      </c>
      <c r="V1228" t="b">
        <f>AND(COUNTIF('Master list(no salts, metals)'!V1226,"&lt;=1"),IF(COUNTIF('Master list(no salts, metals)'!$K1226:$Y1226, "#N/A")=14,TRUE,FALSE))</f>
        <v>0</v>
      </c>
      <c r="W1228" t="b">
        <f>AND(COUNTIF('Master list(no salts, metals)'!W1226,"&lt;=1"),IF(COUNTIF('Master list(no salts, metals)'!$K1226:$Y1226, "#N/A")=14,TRUE,FALSE))</f>
        <v>0</v>
      </c>
      <c r="X1228" t="b">
        <f>AND(COUNTIF('Master list(no salts, metals)'!X1226,"&lt;=1"),IF(COUNTIF('Master list(no salts, metals)'!$K1226:$Y1226, "#N/A")=14,TRUE,FALSE))</f>
        <v>0</v>
      </c>
      <c r="Y1228" t="b">
        <f>AND(COUNTIF('Master list(no salts, metals)'!Y1226,"&lt;=1"),IF(COUNTIF('Master list(no salts, metals)'!$K1226:$Y1226, "#N/A")=14,TRUE,FALSE))</f>
        <v>0</v>
      </c>
    </row>
    <row r="1229" spans="11:25" x14ac:dyDescent="0.25">
      <c r="K1229" t="b">
        <f>AND(COUNTIF('Master list(no salts, metals)'!K1227,"&lt;=1"),IF(COUNTIF('Master list(no salts, metals)'!$K1227:$Y1227, "#N/A")=14,TRUE,FALSE))</f>
        <v>0</v>
      </c>
      <c r="L1229" t="b">
        <f>AND(COUNTIF('Master list(no salts, metals)'!L1227,"&lt;=1"),IF(COUNTIF('Master list(no salts, metals)'!$K1227:$Y1227, "#N/A")=14,TRUE,FALSE))</f>
        <v>0</v>
      </c>
      <c r="M1229" t="b">
        <f>AND(COUNTIF('Master list(no salts, metals)'!M1227,"&lt;=1"),IF(COUNTIF('Master list(no salts, metals)'!$K1227:$Y1227, "#N/A")=14,TRUE,FALSE))</f>
        <v>0</v>
      </c>
      <c r="N1229" t="b">
        <f>AND(COUNTIF('Master list(no salts, metals)'!N1227,"&lt;=1"),IF(COUNTIF('Master list(no salts, metals)'!$K1227:$Y1227, "#N/A")=14,TRUE,FALSE))</f>
        <v>0</v>
      </c>
      <c r="O1229" t="b">
        <f>AND(COUNTIF('Master list(no salts, metals)'!O1227,"&lt;=1"),IF(COUNTIF('Master list(no salts, metals)'!$K1227:$Y1227, "#N/A")=14,TRUE,FALSE))</f>
        <v>0</v>
      </c>
      <c r="P1229" t="b">
        <f>AND(COUNTIF('Master list(no salts, metals)'!P1227,"&lt;=1"),IF(COUNTIF('Master list(no salts, metals)'!$K1227:$Y1227, "#N/A")=14,TRUE,FALSE))</f>
        <v>0</v>
      </c>
      <c r="Q1229" t="b">
        <f>AND(COUNTIF('Master list(no salts, metals)'!Q1227,"&lt;=1"),IF(COUNTIF('Master list(no salts, metals)'!$K1227:$Y1227, "#N/A")=14,TRUE,FALSE))</f>
        <v>0</v>
      </c>
      <c r="R1229" t="b">
        <f>AND(COUNTIF('Master list(no salts, metals)'!R1227,"&lt;=1"),IF(COUNTIF('Master list(no salts, metals)'!$K1227:$Y1227, "#N/A")=14,TRUE,FALSE))</f>
        <v>0</v>
      </c>
      <c r="S1229" t="b">
        <f>AND(COUNTIF('Master list(no salts, metals)'!S1227,"&lt;=1"),IF(COUNTIF('Master list(no salts, metals)'!$K1227:$Y1227, "#N/A")=14,TRUE,FALSE))</f>
        <v>0</v>
      </c>
      <c r="T1229" t="b">
        <f>AND(COUNTIF('Master list(no salts, metals)'!T1227,"&lt;=1"),IF(COUNTIF('Master list(no salts, metals)'!$K1227:$Y1227, "#N/A")=14,TRUE,FALSE))</f>
        <v>0</v>
      </c>
      <c r="U1229" t="b">
        <f>AND(COUNTIF('Master list(no salts, metals)'!U1227,"&lt;=1"),IF(COUNTIF('Master list(no salts, metals)'!$K1227:$Y1227, "#N/A")=14,TRUE,FALSE))</f>
        <v>0</v>
      </c>
      <c r="V1229" t="b">
        <f>AND(COUNTIF('Master list(no salts, metals)'!V1227,"&lt;=1"),IF(COUNTIF('Master list(no salts, metals)'!$K1227:$Y1227, "#N/A")=14,TRUE,FALSE))</f>
        <v>0</v>
      </c>
      <c r="W1229" t="b">
        <f>AND(COUNTIF('Master list(no salts, metals)'!W1227,"&lt;=1"),IF(COUNTIF('Master list(no salts, metals)'!$K1227:$Y1227, "#N/A")=14,TRUE,FALSE))</f>
        <v>1</v>
      </c>
      <c r="X1229" t="b">
        <f>AND(COUNTIF('Master list(no salts, metals)'!X1227,"&lt;=1"),IF(COUNTIF('Master list(no salts, metals)'!$K1227:$Y1227, "#N/A")=14,TRUE,FALSE))</f>
        <v>0</v>
      </c>
      <c r="Y1229" t="b">
        <f>AND(COUNTIF('Master list(no salts, metals)'!Y1227,"&lt;=1"),IF(COUNTIF('Master list(no salts, metals)'!$K1227:$Y1227, "#N/A")=14,TRUE,FALSE))</f>
        <v>0</v>
      </c>
    </row>
    <row r="1230" spans="11:25" x14ac:dyDescent="0.25">
      <c r="K1230" t="b">
        <f>AND(COUNTIF('Master list(no salts, metals)'!K1228,"&lt;=1"),IF(COUNTIF('Master list(no salts, metals)'!$K1228:$Y1228, "#N/A")=14,TRUE,FALSE))</f>
        <v>0</v>
      </c>
      <c r="L1230" t="b">
        <f>AND(COUNTIF('Master list(no salts, metals)'!L1228,"&lt;=1"),IF(COUNTIF('Master list(no salts, metals)'!$K1228:$Y1228, "#N/A")=14,TRUE,FALSE))</f>
        <v>0</v>
      </c>
      <c r="M1230" t="b">
        <f>AND(COUNTIF('Master list(no salts, metals)'!M1228,"&lt;=1"),IF(COUNTIF('Master list(no salts, metals)'!$K1228:$Y1228, "#N/A")=14,TRUE,FALSE))</f>
        <v>0</v>
      </c>
      <c r="N1230" t="b">
        <f>AND(COUNTIF('Master list(no salts, metals)'!N1228,"&lt;=1"),IF(COUNTIF('Master list(no salts, metals)'!$K1228:$Y1228, "#N/A")=14,TRUE,FALSE))</f>
        <v>0</v>
      </c>
      <c r="O1230" t="b">
        <f>AND(COUNTIF('Master list(no salts, metals)'!O1228,"&lt;=1"),IF(COUNTIF('Master list(no salts, metals)'!$K1228:$Y1228, "#N/A")=14,TRUE,FALSE))</f>
        <v>0</v>
      </c>
      <c r="P1230" t="b">
        <f>AND(COUNTIF('Master list(no salts, metals)'!P1228,"&lt;=1"),IF(COUNTIF('Master list(no salts, metals)'!$K1228:$Y1228, "#N/A")=14,TRUE,FALSE))</f>
        <v>0</v>
      </c>
      <c r="Q1230" t="b">
        <f>AND(COUNTIF('Master list(no salts, metals)'!Q1228,"&lt;=1"),IF(COUNTIF('Master list(no salts, metals)'!$K1228:$Y1228, "#N/A")=14,TRUE,FALSE))</f>
        <v>0</v>
      </c>
      <c r="R1230" t="b">
        <f>AND(COUNTIF('Master list(no salts, metals)'!R1228,"&lt;=1"),IF(COUNTIF('Master list(no salts, metals)'!$K1228:$Y1228, "#N/A")=14,TRUE,FALSE))</f>
        <v>0</v>
      </c>
      <c r="S1230" t="b">
        <f>AND(COUNTIF('Master list(no salts, metals)'!S1228,"&lt;=1"),IF(COUNTIF('Master list(no salts, metals)'!$K1228:$Y1228, "#N/A")=14,TRUE,FALSE))</f>
        <v>0</v>
      </c>
      <c r="T1230" t="b">
        <f>AND(COUNTIF('Master list(no salts, metals)'!T1228,"&lt;=1"),IF(COUNTIF('Master list(no salts, metals)'!$K1228:$Y1228, "#N/A")=14,TRUE,FALSE))</f>
        <v>0</v>
      </c>
      <c r="U1230" t="b">
        <f>AND(COUNTIF('Master list(no salts, metals)'!U1228,"&lt;=1"),IF(COUNTIF('Master list(no salts, metals)'!$K1228:$Y1228, "#N/A")=14,TRUE,FALSE))</f>
        <v>0</v>
      </c>
      <c r="V1230" t="b">
        <f>AND(COUNTIF('Master list(no salts, metals)'!V1228,"&lt;=1"),IF(COUNTIF('Master list(no salts, metals)'!$K1228:$Y1228, "#N/A")=14,TRUE,FALSE))</f>
        <v>0</v>
      </c>
      <c r="W1230" t="b">
        <f>AND(COUNTIF('Master list(no salts, metals)'!W1228,"&lt;=1"),IF(COUNTIF('Master list(no salts, metals)'!$K1228:$Y1228, "#N/A")=14,TRUE,FALSE))</f>
        <v>1</v>
      </c>
      <c r="X1230" t="b">
        <f>AND(COUNTIF('Master list(no salts, metals)'!X1228,"&lt;=1"),IF(COUNTIF('Master list(no salts, metals)'!$K1228:$Y1228, "#N/A")=14,TRUE,FALSE))</f>
        <v>0</v>
      </c>
      <c r="Y1230" t="b">
        <f>AND(COUNTIF('Master list(no salts, metals)'!Y1228,"&lt;=1"),IF(COUNTIF('Master list(no salts, metals)'!$K1228:$Y1228, "#N/A")=14,TRUE,FALSE))</f>
        <v>0</v>
      </c>
    </row>
    <row r="1231" spans="11:25" x14ac:dyDescent="0.25">
      <c r="K1231" t="b">
        <f>AND(COUNTIF('Master list(no salts, metals)'!K1229,"&lt;=1"),IF(COUNTIF('Master list(no salts, metals)'!$K1229:$Y1229, "#N/A")=14,TRUE,FALSE))</f>
        <v>0</v>
      </c>
      <c r="L1231" t="b">
        <f>AND(COUNTIF('Master list(no salts, metals)'!L1229,"&lt;=1"),IF(COUNTIF('Master list(no salts, metals)'!$K1229:$Y1229, "#N/A")=14,TRUE,FALSE))</f>
        <v>0</v>
      </c>
      <c r="M1231" t="b">
        <f>AND(COUNTIF('Master list(no salts, metals)'!M1229,"&lt;=1"),IF(COUNTIF('Master list(no salts, metals)'!$K1229:$Y1229, "#N/A")=14,TRUE,FALSE))</f>
        <v>0</v>
      </c>
      <c r="N1231" t="b">
        <f>AND(COUNTIF('Master list(no salts, metals)'!N1229,"&lt;=1"),IF(COUNTIF('Master list(no salts, metals)'!$K1229:$Y1229, "#N/A")=14,TRUE,FALSE))</f>
        <v>0</v>
      </c>
      <c r="O1231" t="b">
        <f>AND(COUNTIF('Master list(no salts, metals)'!O1229,"&lt;=1"),IF(COUNTIF('Master list(no salts, metals)'!$K1229:$Y1229, "#N/A")=14,TRUE,FALSE))</f>
        <v>0</v>
      </c>
      <c r="P1231" t="b">
        <f>AND(COUNTIF('Master list(no salts, metals)'!P1229,"&lt;=1"),IF(COUNTIF('Master list(no salts, metals)'!$K1229:$Y1229, "#N/A")=14,TRUE,FALSE))</f>
        <v>0</v>
      </c>
      <c r="Q1231" t="b">
        <f>AND(COUNTIF('Master list(no salts, metals)'!Q1229,"&lt;=1"),IF(COUNTIF('Master list(no salts, metals)'!$K1229:$Y1229, "#N/A")=14,TRUE,FALSE))</f>
        <v>0</v>
      </c>
      <c r="R1231" t="b">
        <f>AND(COUNTIF('Master list(no salts, metals)'!R1229,"&lt;=1"),IF(COUNTIF('Master list(no salts, metals)'!$K1229:$Y1229, "#N/A")=14,TRUE,FALSE))</f>
        <v>0</v>
      </c>
      <c r="S1231" t="b">
        <f>AND(COUNTIF('Master list(no salts, metals)'!S1229,"&lt;=1"),IF(COUNTIF('Master list(no salts, metals)'!$K1229:$Y1229, "#N/A")=14,TRUE,FALSE))</f>
        <v>0</v>
      </c>
      <c r="T1231" t="b">
        <f>AND(COUNTIF('Master list(no salts, metals)'!T1229,"&lt;=1"),IF(COUNTIF('Master list(no salts, metals)'!$K1229:$Y1229, "#N/A")=14,TRUE,FALSE))</f>
        <v>0</v>
      </c>
      <c r="U1231" t="b">
        <f>AND(COUNTIF('Master list(no salts, metals)'!U1229,"&lt;=1"),IF(COUNTIF('Master list(no salts, metals)'!$K1229:$Y1229, "#N/A")=14,TRUE,FALSE))</f>
        <v>0</v>
      </c>
      <c r="V1231" t="b">
        <f>AND(COUNTIF('Master list(no salts, metals)'!V1229,"&lt;=1"),IF(COUNTIF('Master list(no salts, metals)'!$K1229:$Y1229, "#N/A")=14,TRUE,FALSE))</f>
        <v>0</v>
      </c>
      <c r="W1231" t="b">
        <f>AND(COUNTIF('Master list(no salts, metals)'!W1229,"&lt;=1"),IF(COUNTIF('Master list(no salts, metals)'!$K1229:$Y1229, "#N/A")=14,TRUE,FALSE))</f>
        <v>1</v>
      </c>
      <c r="X1231" t="b">
        <f>AND(COUNTIF('Master list(no salts, metals)'!X1229,"&lt;=1"),IF(COUNTIF('Master list(no salts, metals)'!$K1229:$Y1229, "#N/A")=14,TRUE,FALSE))</f>
        <v>0</v>
      </c>
      <c r="Y1231" t="b">
        <f>AND(COUNTIF('Master list(no salts, metals)'!Y1229,"&lt;=1"),IF(COUNTIF('Master list(no salts, metals)'!$K1229:$Y1229, "#N/A")=14,TRUE,FALSE))</f>
        <v>0</v>
      </c>
    </row>
    <row r="1232" spans="11:25" x14ac:dyDescent="0.25">
      <c r="K1232" t="b">
        <f>AND(COUNTIF('Master list(no salts, metals)'!K1230,"&lt;=1"),IF(COUNTIF('Master list(no salts, metals)'!$K1230:$Y1230, "#N/A")=14,TRUE,FALSE))</f>
        <v>0</v>
      </c>
      <c r="L1232" t="b">
        <f>AND(COUNTIF('Master list(no salts, metals)'!L1230,"&lt;=1"),IF(COUNTIF('Master list(no salts, metals)'!$K1230:$Y1230, "#N/A")=14,TRUE,FALSE))</f>
        <v>0</v>
      </c>
      <c r="M1232" t="b">
        <f>AND(COUNTIF('Master list(no salts, metals)'!M1230,"&lt;=1"),IF(COUNTIF('Master list(no salts, metals)'!$K1230:$Y1230, "#N/A")=14,TRUE,FALSE))</f>
        <v>0</v>
      </c>
      <c r="N1232" t="b">
        <f>AND(COUNTIF('Master list(no salts, metals)'!N1230,"&lt;=1"),IF(COUNTIF('Master list(no salts, metals)'!$K1230:$Y1230, "#N/A")=14,TRUE,FALSE))</f>
        <v>0</v>
      </c>
      <c r="O1232" t="b">
        <f>AND(COUNTIF('Master list(no salts, metals)'!O1230,"&lt;=1"),IF(COUNTIF('Master list(no salts, metals)'!$K1230:$Y1230, "#N/A")=14,TRUE,FALSE))</f>
        <v>0</v>
      </c>
      <c r="P1232" t="b">
        <f>AND(COUNTIF('Master list(no salts, metals)'!P1230,"&lt;=1"),IF(COUNTIF('Master list(no salts, metals)'!$K1230:$Y1230, "#N/A")=14,TRUE,FALSE))</f>
        <v>0</v>
      </c>
      <c r="Q1232" t="b">
        <f>AND(COUNTIF('Master list(no salts, metals)'!Q1230,"&lt;=1"),IF(COUNTIF('Master list(no salts, metals)'!$K1230:$Y1230, "#N/A")=14,TRUE,FALSE))</f>
        <v>0</v>
      </c>
      <c r="R1232" t="b">
        <f>AND(COUNTIF('Master list(no salts, metals)'!R1230,"&lt;=1"),IF(COUNTIF('Master list(no salts, metals)'!$K1230:$Y1230, "#N/A")=14,TRUE,FALSE))</f>
        <v>0</v>
      </c>
      <c r="S1232" t="b">
        <f>AND(COUNTIF('Master list(no salts, metals)'!S1230,"&lt;=1"),IF(COUNTIF('Master list(no salts, metals)'!$K1230:$Y1230, "#N/A")=14,TRUE,FALSE))</f>
        <v>0</v>
      </c>
      <c r="T1232" t="b">
        <f>AND(COUNTIF('Master list(no salts, metals)'!T1230,"&lt;=1"),IF(COUNTIF('Master list(no salts, metals)'!$K1230:$Y1230, "#N/A")=14,TRUE,FALSE))</f>
        <v>0</v>
      </c>
      <c r="U1232" t="b">
        <f>AND(COUNTIF('Master list(no salts, metals)'!U1230,"&lt;=1"),IF(COUNTIF('Master list(no salts, metals)'!$K1230:$Y1230, "#N/A")=14,TRUE,FALSE))</f>
        <v>0</v>
      </c>
      <c r="V1232" t="b">
        <f>AND(COUNTIF('Master list(no salts, metals)'!V1230,"&lt;=1"),IF(COUNTIF('Master list(no salts, metals)'!$K1230:$Y1230, "#N/A")=14,TRUE,FALSE))</f>
        <v>0</v>
      </c>
      <c r="W1232" t="b">
        <f>AND(COUNTIF('Master list(no salts, metals)'!W1230,"&lt;=1"),IF(COUNTIF('Master list(no salts, metals)'!$K1230:$Y1230, "#N/A")=14,TRUE,FALSE))</f>
        <v>1</v>
      </c>
      <c r="X1232" t="b">
        <f>AND(COUNTIF('Master list(no salts, metals)'!X1230,"&lt;=1"),IF(COUNTIF('Master list(no salts, metals)'!$K1230:$Y1230, "#N/A")=14,TRUE,FALSE))</f>
        <v>0</v>
      </c>
      <c r="Y1232" t="b">
        <f>AND(COUNTIF('Master list(no salts, metals)'!Y1230,"&lt;=1"),IF(COUNTIF('Master list(no salts, metals)'!$K1230:$Y1230, "#N/A")=14,TRUE,FALSE))</f>
        <v>0</v>
      </c>
    </row>
    <row r="1233" spans="11:25" x14ac:dyDescent="0.25">
      <c r="K1233" t="b">
        <f>AND(COUNTIF('Master list(no salts, metals)'!K1231,"&lt;=1"),IF(COUNTIF('Master list(no salts, metals)'!$K1231:$Y1231, "#N/A")=14,TRUE,FALSE))</f>
        <v>0</v>
      </c>
      <c r="L1233" t="b">
        <f>AND(COUNTIF('Master list(no salts, metals)'!L1231,"&lt;=1"),IF(COUNTIF('Master list(no salts, metals)'!$K1231:$Y1231, "#N/A")=14,TRUE,FALSE))</f>
        <v>0</v>
      </c>
      <c r="M1233" t="b">
        <f>AND(COUNTIF('Master list(no salts, metals)'!M1231,"&lt;=1"),IF(COUNTIF('Master list(no salts, metals)'!$K1231:$Y1231, "#N/A")=14,TRUE,FALSE))</f>
        <v>0</v>
      </c>
      <c r="N1233" t="b">
        <f>AND(COUNTIF('Master list(no salts, metals)'!N1231,"&lt;=1"),IF(COUNTIF('Master list(no salts, metals)'!$K1231:$Y1231, "#N/A")=14,TRUE,FALSE))</f>
        <v>0</v>
      </c>
      <c r="O1233" t="b">
        <f>AND(COUNTIF('Master list(no salts, metals)'!O1231,"&lt;=1"),IF(COUNTIF('Master list(no salts, metals)'!$K1231:$Y1231, "#N/A")=14,TRUE,FALSE))</f>
        <v>0</v>
      </c>
      <c r="P1233" t="b">
        <f>AND(COUNTIF('Master list(no salts, metals)'!P1231,"&lt;=1"),IF(COUNTIF('Master list(no salts, metals)'!$K1231:$Y1231, "#N/A")=14,TRUE,FALSE))</f>
        <v>0</v>
      </c>
      <c r="Q1233" t="b">
        <f>AND(COUNTIF('Master list(no salts, metals)'!Q1231,"&lt;=1"),IF(COUNTIF('Master list(no salts, metals)'!$K1231:$Y1231, "#N/A")=14,TRUE,FALSE))</f>
        <v>0</v>
      </c>
      <c r="R1233" t="b">
        <f>AND(COUNTIF('Master list(no salts, metals)'!R1231,"&lt;=1"),IF(COUNTIF('Master list(no salts, metals)'!$K1231:$Y1231, "#N/A")=14,TRUE,FALSE))</f>
        <v>0</v>
      </c>
      <c r="S1233" t="b">
        <f>AND(COUNTIF('Master list(no salts, metals)'!S1231,"&lt;=1"),IF(COUNTIF('Master list(no salts, metals)'!$K1231:$Y1231, "#N/A")=14,TRUE,FALSE))</f>
        <v>0</v>
      </c>
      <c r="T1233" t="b">
        <f>AND(COUNTIF('Master list(no salts, metals)'!T1231,"&lt;=1"),IF(COUNTIF('Master list(no salts, metals)'!$K1231:$Y1231, "#N/A")=14,TRUE,FALSE))</f>
        <v>0</v>
      </c>
      <c r="U1233" t="b">
        <f>AND(COUNTIF('Master list(no salts, metals)'!U1231,"&lt;=1"),IF(COUNTIF('Master list(no salts, metals)'!$K1231:$Y1231, "#N/A")=14,TRUE,FALSE))</f>
        <v>0</v>
      </c>
      <c r="V1233" t="b">
        <f>AND(COUNTIF('Master list(no salts, metals)'!V1231,"&lt;=1"),IF(COUNTIF('Master list(no salts, metals)'!$K1231:$Y1231, "#N/A")=14,TRUE,FALSE))</f>
        <v>0</v>
      </c>
      <c r="W1233" t="b">
        <f>AND(COUNTIF('Master list(no salts, metals)'!W1231,"&lt;=1"),IF(COUNTIF('Master list(no salts, metals)'!$K1231:$Y1231, "#N/A")=14,TRUE,FALSE))</f>
        <v>0</v>
      </c>
      <c r="X1233" t="b">
        <f>AND(COUNTIF('Master list(no salts, metals)'!X1231,"&lt;=1"),IF(COUNTIF('Master list(no salts, metals)'!$K1231:$Y1231, "#N/A")=14,TRUE,FALSE))</f>
        <v>0</v>
      </c>
      <c r="Y1233" t="b">
        <f>AND(COUNTIF('Master list(no salts, metals)'!Y1231,"&lt;=1"),IF(COUNTIF('Master list(no salts, metals)'!$K1231:$Y1231, "#N/A")=14,TRUE,FALSE))</f>
        <v>0</v>
      </c>
    </row>
    <row r="1234" spans="11:25" x14ac:dyDescent="0.25">
      <c r="K1234" t="b">
        <f>AND(COUNTIF('Master list(no salts, metals)'!K1232,"&lt;=1"),IF(COUNTIF('Master list(no salts, metals)'!$K1232:$Y1232, "#N/A")=14,TRUE,FALSE))</f>
        <v>0</v>
      </c>
      <c r="L1234" t="b">
        <f>AND(COUNTIF('Master list(no salts, metals)'!L1232,"&lt;=1"),IF(COUNTIF('Master list(no salts, metals)'!$K1232:$Y1232, "#N/A")=14,TRUE,FALSE))</f>
        <v>0</v>
      </c>
      <c r="M1234" t="b">
        <f>AND(COUNTIF('Master list(no salts, metals)'!M1232,"&lt;=1"),IF(COUNTIF('Master list(no salts, metals)'!$K1232:$Y1232, "#N/A")=14,TRUE,FALSE))</f>
        <v>0</v>
      </c>
      <c r="N1234" t="b">
        <f>AND(COUNTIF('Master list(no salts, metals)'!N1232,"&lt;=1"),IF(COUNTIF('Master list(no salts, metals)'!$K1232:$Y1232, "#N/A")=14,TRUE,FALSE))</f>
        <v>0</v>
      </c>
      <c r="O1234" t="b">
        <f>AND(COUNTIF('Master list(no salts, metals)'!O1232,"&lt;=1"),IF(COUNTIF('Master list(no salts, metals)'!$K1232:$Y1232, "#N/A")=14,TRUE,FALSE))</f>
        <v>0</v>
      </c>
      <c r="P1234" t="b">
        <f>AND(COUNTIF('Master list(no salts, metals)'!P1232,"&lt;=1"),IF(COUNTIF('Master list(no salts, metals)'!$K1232:$Y1232, "#N/A")=14,TRUE,FALSE))</f>
        <v>0</v>
      </c>
      <c r="Q1234" t="b">
        <f>AND(COUNTIF('Master list(no salts, metals)'!Q1232,"&lt;=1"),IF(COUNTIF('Master list(no salts, metals)'!$K1232:$Y1232, "#N/A")=14,TRUE,FALSE))</f>
        <v>0</v>
      </c>
      <c r="R1234" t="b">
        <f>AND(COUNTIF('Master list(no salts, metals)'!R1232,"&lt;=1"),IF(COUNTIF('Master list(no salts, metals)'!$K1232:$Y1232, "#N/A")=14,TRUE,FALSE))</f>
        <v>0</v>
      </c>
      <c r="S1234" t="b">
        <f>AND(COUNTIF('Master list(no salts, metals)'!S1232,"&lt;=1"),IF(COUNTIF('Master list(no salts, metals)'!$K1232:$Y1232, "#N/A")=14,TRUE,FALSE))</f>
        <v>0</v>
      </c>
      <c r="T1234" t="b">
        <f>AND(COUNTIF('Master list(no salts, metals)'!T1232,"&lt;=1"),IF(COUNTIF('Master list(no salts, metals)'!$K1232:$Y1232, "#N/A")=14,TRUE,FALSE))</f>
        <v>0</v>
      </c>
      <c r="U1234" t="b">
        <f>AND(COUNTIF('Master list(no salts, metals)'!U1232,"&lt;=1"),IF(COUNTIF('Master list(no salts, metals)'!$K1232:$Y1232, "#N/A")=14,TRUE,FALSE))</f>
        <v>0</v>
      </c>
      <c r="V1234" t="b">
        <f>AND(COUNTIF('Master list(no salts, metals)'!V1232,"&lt;=1"),IF(COUNTIF('Master list(no salts, metals)'!$K1232:$Y1232, "#N/A")=14,TRUE,FALSE))</f>
        <v>0</v>
      </c>
      <c r="W1234" t="b">
        <f>AND(COUNTIF('Master list(no salts, metals)'!W1232,"&lt;=1"),IF(COUNTIF('Master list(no salts, metals)'!$K1232:$Y1232, "#N/A")=14,TRUE,FALSE))</f>
        <v>1</v>
      </c>
      <c r="X1234" t="b">
        <f>AND(COUNTIF('Master list(no salts, metals)'!X1232,"&lt;=1"),IF(COUNTIF('Master list(no salts, metals)'!$K1232:$Y1232, "#N/A")=14,TRUE,FALSE))</f>
        <v>0</v>
      </c>
      <c r="Y1234" t="b">
        <f>AND(COUNTIF('Master list(no salts, metals)'!Y1232,"&lt;=1"),IF(COUNTIF('Master list(no salts, metals)'!$K1232:$Y1232, "#N/A")=14,TRUE,FALSE))</f>
        <v>0</v>
      </c>
    </row>
    <row r="1235" spans="11:25" x14ac:dyDescent="0.25">
      <c r="K1235" t="b">
        <f>AND(COUNTIF('Master list(no salts, metals)'!K1233,"&lt;=1"),IF(COUNTIF('Master list(no salts, metals)'!$K1233:$Y1233, "#N/A")=14,TRUE,FALSE))</f>
        <v>0</v>
      </c>
      <c r="L1235" t="b">
        <f>AND(COUNTIF('Master list(no salts, metals)'!L1233,"&lt;=1"),IF(COUNTIF('Master list(no salts, metals)'!$K1233:$Y1233, "#N/A")=14,TRUE,FALSE))</f>
        <v>0</v>
      </c>
      <c r="M1235" t="b">
        <f>AND(COUNTIF('Master list(no salts, metals)'!M1233,"&lt;=1"),IF(COUNTIF('Master list(no salts, metals)'!$K1233:$Y1233, "#N/A")=14,TRUE,FALSE))</f>
        <v>0</v>
      </c>
      <c r="N1235" t="b">
        <f>AND(COUNTIF('Master list(no salts, metals)'!N1233,"&lt;=1"),IF(COUNTIF('Master list(no salts, metals)'!$K1233:$Y1233, "#N/A")=14,TRUE,FALSE))</f>
        <v>0</v>
      </c>
      <c r="O1235" t="b">
        <f>AND(COUNTIF('Master list(no salts, metals)'!O1233,"&lt;=1"),IF(COUNTIF('Master list(no salts, metals)'!$K1233:$Y1233, "#N/A")=14,TRUE,FALSE))</f>
        <v>0</v>
      </c>
      <c r="P1235" t="b">
        <f>AND(COUNTIF('Master list(no salts, metals)'!P1233,"&lt;=1"),IF(COUNTIF('Master list(no salts, metals)'!$K1233:$Y1233, "#N/A")=14,TRUE,FALSE))</f>
        <v>0</v>
      </c>
      <c r="Q1235" t="b">
        <f>AND(COUNTIF('Master list(no salts, metals)'!Q1233,"&lt;=1"),IF(COUNTIF('Master list(no salts, metals)'!$K1233:$Y1233, "#N/A")=14,TRUE,FALSE))</f>
        <v>0</v>
      </c>
      <c r="R1235" t="b">
        <f>AND(COUNTIF('Master list(no salts, metals)'!R1233,"&lt;=1"),IF(COUNTIF('Master list(no salts, metals)'!$K1233:$Y1233, "#N/A")=14,TRUE,FALSE))</f>
        <v>0</v>
      </c>
      <c r="S1235" t="b">
        <f>AND(COUNTIF('Master list(no salts, metals)'!S1233,"&lt;=1"),IF(COUNTIF('Master list(no salts, metals)'!$K1233:$Y1233, "#N/A")=14,TRUE,FALSE))</f>
        <v>0</v>
      </c>
      <c r="T1235" t="b">
        <f>AND(COUNTIF('Master list(no salts, metals)'!T1233,"&lt;=1"),IF(COUNTIF('Master list(no salts, metals)'!$K1233:$Y1233, "#N/A")=14,TRUE,FALSE))</f>
        <v>0</v>
      </c>
      <c r="U1235" t="b">
        <f>AND(COUNTIF('Master list(no salts, metals)'!U1233,"&lt;=1"),IF(COUNTIF('Master list(no salts, metals)'!$K1233:$Y1233, "#N/A")=14,TRUE,FALSE))</f>
        <v>0</v>
      </c>
      <c r="V1235" t="b">
        <f>AND(COUNTIF('Master list(no salts, metals)'!V1233,"&lt;=1"),IF(COUNTIF('Master list(no salts, metals)'!$K1233:$Y1233, "#N/A")=14,TRUE,FALSE))</f>
        <v>0</v>
      </c>
      <c r="W1235" t="b">
        <f>AND(COUNTIF('Master list(no salts, metals)'!W1233,"&lt;=1"),IF(COUNTIF('Master list(no salts, metals)'!$K1233:$Y1233, "#N/A")=14,TRUE,FALSE))</f>
        <v>0</v>
      </c>
      <c r="X1235" t="b">
        <f>AND(COUNTIF('Master list(no salts, metals)'!X1233,"&lt;=1"),IF(COUNTIF('Master list(no salts, metals)'!$K1233:$Y1233, "#N/A")=14,TRUE,FALSE))</f>
        <v>0</v>
      </c>
      <c r="Y1235" t="b">
        <f>AND(COUNTIF('Master list(no salts, metals)'!Y1233,"&lt;=1"),IF(COUNTIF('Master list(no salts, metals)'!$K1233:$Y1233, "#N/A")=14,TRUE,FALSE))</f>
        <v>0</v>
      </c>
    </row>
    <row r="1236" spans="11:25" x14ac:dyDescent="0.25">
      <c r="K1236" t="b">
        <f>AND(COUNTIF('Master list(no salts, metals)'!K1234,"&lt;=1"),IF(COUNTIF('Master list(no salts, metals)'!$K1234:$Y1234, "#N/A")=14,TRUE,FALSE))</f>
        <v>0</v>
      </c>
      <c r="L1236" t="b">
        <f>AND(COUNTIF('Master list(no salts, metals)'!L1234,"&lt;=1"),IF(COUNTIF('Master list(no salts, metals)'!$K1234:$Y1234, "#N/A")=14,TRUE,FALSE))</f>
        <v>0</v>
      </c>
      <c r="M1236" t="b">
        <f>AND(COUNTIF('Master list(no salts, metals)'!M1234,"&lt;=1"),IF(COUNTIF('Master list(no salts, metals)'!$K1234:$Y1234, "#N/A")=14,TRUE,FALSE))</f>
        <v>0</v>
      </c>
      <c r="N1236" t="b">
        <f>AND(COUNTIF('Master list(no salts, metals)'!N1234,"&lt;=1"),IF(COUNTIF('Master list(no salts, metals)'!$K1234:$Y1234, "#N/A")=14,TRUE,FALSE))</f>
        <v>0</v>
      </c>
      <c r="O1236" t="b">
        <f>AND(COUNTIF('Master list(no salts, metals)'!O1234,"&lt;=1"),IF(COUNTIF('Master list(no salts, metals)'!$K1234:$Y1234, "#N/A")=14,TRUE,FALSE))</f>
        <v>0</v>
      </c>
      <c r="P1236" t="b">
        <f>AND(COUNTIF('Master list(no salts, metals)'!P1234,"&lt;=1"),IF(COUNTIF('Master list(no salts, metals)'!$K1234:$Y1234, "#N/A")=14,TRUE,FALSE))</f>
        <v>0</v>
      </c>
      <c r="Q1236" t="b">
        <f>AND(COUNTIF('Master list(no salts, metals)'!Q1234,"&lt;=1"),IF(COUNTIF('Master list(no salts, metals)'!$K1234:$Y1234, "#N/A")=14,TRUE,FALSE))</f>
        <v>0</v>
      </c>
      <c r="R1236" t="b">
        <f>AND(COUNTIF('Master list(no salts, metals)'!R1234,"&lt;=1"),IF(COUNTIF('Master list(no salts, metals)'!$K1234:$Y1234, "#N/A")=14,TRUE,FALSE))</f>
        <v>0</v>
      </c>
      <c r="S1236" t="b">
        <f>AND(COUNTIF('Master list(no salts, metals)'!S1234,"&lt;=1"),IF(COUNTIF('Master list(no salts, metals)'!$K1234:$Y1234, "#N/A")=14,TRUE,FALSE))</f>
        <v>0</v>
      </c>
      <c r="T1236" t="b">
        <f>AND(COUNTIF('Master list(no salts, metals)'!T1234,"&lt;=1"),IF(COUNTIF('Master list(no salts, metals)'!$K1234:$Y1234, "#N/A")=14,TRUE,FALSE))</f>
        <v>0</v>
      </c>
      <c r="U1236" t="b">
        <f>AND(COUNTIF('Master list(no salts, metals)'!U1234,"&lt;=1"),IF(COUNTIF('Master list(no salts, metals)'!$K1234:$Y1234, "#N/A")=14,TRUE,FALSE))</f>
        <v>0</v>
      </c>
      <c r="V1236" t="b">
        <f>AND(COUNTIF('Master list(no salts, metals)'!V1234,"&lt;=1"),IF(COUNTIF('Master list(no salts, metals)'!$K1234:$Y1234, "#N/A")=14,TRUE,FALSE))</f>
        <v>0</v>
      </c>
      <c r="W1236" t="b">
        <f>AND(COUNTIF('Master list(no salts, metals)'!W1234,"&lt;=1"),IF(COUNTIF('Master list(no salts, metals)'!$K1234:$Y1234, "#N/A")=14,TRUE,FALSE))</f>
        <v>1</v>
      </c>
      <c r="X1236" t="b">
        <f>AND(COUNTIF('Master list(no salts, metals)'!X1234,"&lt;=1"),IF(COUNTIF('Master list(no salts, metals)'!$K1234:$Y1234, "#N/A")=14,TRUE,FALSE))</f>
        <v>0</v>
      </c>
      <c r="Y1236" t="b">
        <f>AND(COUNTIF('Master list(no salts, metals)'!Y1234,"&lt;=1"),IF(COUNTIF('Master list(no salts, metals)'!$K1234:$Y1234, "#N/A")=14,TRUE,FALSE))</f>
        <v>0</v>
      </c>
    </row>
    <row r="1237" spans="11:25" x14ac:dyDescent="0.25">
      <c r="K1237" t="b">
        <f>AND(COUNTIF('Master list(no salts, metals)'!K1235,"&lt;=1"),IF(COUNTIF('Master list(no salts, metals)'!$K1235:$Y1235, "#N/A")=14,TRUE,FALSE))</f>
        <v>0</v>
      </c>
      <c r="L1237" t="b">
        <f>AND(COUNTIF('Master list(no salts, metals)'!L1235,"&lt;=1"),IF(COUNTIF('Master list(no salts, metals)'!$K1235:$Y1235, "#N/A")=14,TRUE,FALSE))</f>
        <v>0</v>
      </c>
      <c r="M1237" t="b">
        <f>AND(COUNTIF('Master list(no salts, metals)'!M1235,"&lt;=1"),IF(COUNTIF('Master list(no salts, metals)'!$K1235:$Y1235, "#N/A")=14,TRUE,FALSE))</f>
        <v>0</v>
      </c>
      <c r="N1237" t="b">
        <f>AND(COUNTIF('Master list(no salts, metals)'!N1235,"&lt;=1"),IF(COUNTIF('Master list(no salts, metals)'!$K1235:$Y1235, "#N/A")=14,TRUE,FALSE))</f>
        <v>0</v>
      </c>
      <c r="O1237" t="b">
        <f>AND(COUNTIF('Master list(no salts, metals)'!O1235,"&lt;=1"),IF(COUNTIF('Master list(no salts, metals)'!$K1235:$Y1235, "#N/A")=14,TRUE,FALSE))</f>
        <v>0</v>
      </c>
      <c r="P1237" t="b">
        <f>AND(COUNTIF('Master list(no salts, metals)'!P1235,"&lt;=1"),IF(COUNTIF('Master list(no salts, metals)'!$K1235:$Y1235, "#N/A")=14,TRUE,FALSE))</f>
        <v>0</v>
      </c>
      <c r="Q1237" t="b">
        <f>AND(COUNTIF('Master list(no salts, metals)'!Q1235,"&lt;=1"),IF(COUNTIF('Master list(no salts, metals)'!$K1235:$Y1235, "#N/A")=14,TRUE,FALSE))</f>
        <v>0</v>
      </c>
      <c r="R1237" t="b">
        <f>AND(COUNTIF('Master list(no salts, metals)'!R1235,"&lt;=1"),IF(COUNTIF('Master list(no salts, metals)'!$K1235:$Y1235, "#N/A")=14,TRUE,FALSE))</f>
        <v>0</v>
      </c>
      <c r="S1237" t="b">
        <f>AND(COUNTIF('Master list(no salts, metals)'!S1235,"&lt;=1"),IF(COUNTIF('Master list(no salts, metals)'!$K1235:$Y1235, "#N/A")=14,TRUE,FALSE))</f>
        <v>0</v>
      </c>
      <c r="T1237" t="b">
        <f>AND(COUNTIF('Master list(no salts, metals)'!T1235,"&lt;=1"),IF(COUNTIF('Master list(no salts, metals)'!$K1235:$Y1235, "#N/A")=14,TRUE,FALSE))</f>
        <v>0</v>
      </c>
      <c r="U1237" t="b">
        <f>AND(COUNTIF('Master list(no salts, metals)'!U1235,"&lt;=1"),IF(COUNTIF('Master list(no salts, metals)'!$K1235:$Y1235, "#N/A")=14,TRUE,FALSE))</f>
        <v>0</v>
      </c>
      <c r="V1237" t="b">
        <f>AND(COUNTIF('Master list(no salts, metals)'!V1235,"&lt;=1"),IF(COUNTIF('Master list(no salts, metals)'!$K1235:$Y1235, "#N/A")=14,TRUE,FALSE))</f>
        <v>0</v>
      </c>
      <c r="W1237" t="b">
        <f>AND(COUNTIF('Master list(no salts, metals)'!W1235,"&lt;=1"),IF(COUNTIF('Master list(no salts, metals)'!$K1235:$Y1235, "#N/A")=14,TRUE,FALSE))</f>
        <v>0</v>
      </c>
      <c r="X1237" t="b">
        <f>AND(COUNTIF('Master list(no salts, metals)'!X1235,"&lt;=1"),IF(COUNTIF('Master list(no salts, metals)'!$K1235:$Y1235, "#N/A")=14,TRUE,FALSE))</f>
        <v>0</v>
      </c>
      <c r="Y1237" t="b">
        <f>AND(COUNTIF('Master list(no salts, metals)'!Y1235,"&lt;=1"),IF(COUNTIF('Master list(no salts, metals)'!$K1235:$Y1235, "#N/A")=14,TRUE,FALSE))</f>
        <v>1</v>
      </c>
    </row>
    <row r="1238" spans="11:25" x14ac:dyDescent="0.25">
      <c r="K1238" t="b">
        <f>AND(COUNTIF('Master list(no salts, metals)'!K1236,"&lt;=1"),IF(COUNTIF('Master list(no salts, metals)'!$K1236:$Y1236, "#N/A")=14,TRUE,FALSE))</f>
        <v>0</v>
      </c>
      <c r="L1238" t="b">
        <f>AND(COUNTIF('Master list(no salts, metals)'!L1236,"&lt;=1"),IF(COUNTIF('Master list(no salts, metals)'!$K1236:$Y1236, "#N/A")=14,TRUE,FALSE))</f>
        <v>0</v>
      </c>
      <c r="M1238" t="b">
        <f>AND(COUNTIF('Master list(no salts, metals)'!M1236,"&lt;=1"),IF(COUNTIF('Master list(no salts, metals)'!$K1236:$Y1236, "#N/A")=14,TRUE,FALSE))</f>
        <v>0</v>
      </c>
      <c r="N1238" t="b">
        <f>AND(COUNTIF('Master list(no salts, metals)'!N1236,"&lt;=1"),IF(COUNTIF('Master list(no salts, metals)'!$K1236:$Y1236, "#N/A")=14,TRUE,FALSE))</f>
        <v>0</v>
      </c>
      <c r="O1238" t="b">
        <f>AND(COUNTIF('Master list(no salts, metals)'!O1236,"&lt;=1"),IF(COUNTIF('Master list(no salts, metals)'!$K1236:$Y1236, "#N/A")=14,TRUE,FALSE))</f>
        <v>0</v>
      </c>
      <c r="P1238" t="b">
        <f>AND(COUNTIF('Master list(no salts, metals)'!P1236,"&lt;=1"),IF(COUNTIF('Master list(no salts, metals)'!$K1236:$Y1236, "#N/A")=14,TRUE,FALSE))</f>
        <v>0</v>
      </c>
      <c r="Q1238" t="b">
        <f>AND(COUNTIF('Master list(no salts, metals)'!Q1236,"&lt;=1"),IF(COUNTIF('Master list(no salts, metals)'!$K1236:$Y1236, "#N/A")=14,TRUE,FALSE))</f>
        <v>0</v>
      </c>
      <c r="R1238" t="b">
        <f>AND(COUNTIF('Master list(no salts, metals)'!R1236,"&lt;=1"),IF(COUNTIF('Master list(no salts, metals)'!$K1236:$Y1236, "#N/A")=14,TRUE,FALSE))</f>
        <v>0</v>
      </c>
      <c r="S1238" t="b">
        <f>AND(COUNTIF('Master list(no salts, metals)'!S1236,"&lt;=1"),IF(COUNTIF('Master list(no salts, metals)'!$K1236:$Y1236, "#N/A")=14,TRUE,FALSE))</f>
        <v>0</v>
      </c>
      <c r="T1238" t="b">
        <f>AND(COUNTIF('Master list(no salts, metals)'!T1236,"&lt;=1"),IF(COUNTIF('Master list(no salts, metals)'!$K1236:$Y1236, "#N/A")=14,TRUE,FALSE))</f>
        <v>0</v>
      </c>
      <c r="U1238" t="b">
        <f>AND(COUNTIF('Master list(no salts, metals)'!U1236,"&lt;=1"),IF(COUNTIF('Master list(no salts, metals)'!$K1236:$Y1236, "#N/A")=14,TRUE,FALSE))</f>
        <v>0</v>
      </c>
      <c r="V1238" t="b">
        <f>AND(COUNTIF('Master list(no salts, metals)'!V1236,"&lt;=1"),IF(COUNTIF('Master list(no salts, metals)'!$K1236:$Y1236, "#N/A")=14,TRUE,FALSE))</f>
        <v>0</v>
      </c>
      <c r="W1238" t="b">
        <f>AND(COUNTIF('Master list(no salts, metals)'!W1236,"&lt;=1"),IF(COUNTIF('Master list(no salts, metals)'!$K1236:$Y1236, "#N/A")=14,TRUE,FALSE))</f>
        <v>0</v>
      </c>
      <c r="X1238" t="b">
        <f>AND(COUNTIF('Master list(no salts, metals)'!X1236,"&lt;=1"),IF(COUNTIF('Master list(no salts, metals)'!$K1236:$Y1236, "#N/A")=14,TRUE,FALSE))</f>
        <v>0</v>
      </c>
      <c r="Y1238" t="b">
        <f>AND(COUNTIF('Master list(no salts, metals)'!Y1236,"&lt;=1"),IF(COUNTIF('Master list(no salts, metals)'!$K1236:$Y1236, "#N/A")=14,TRUE,FALSE))</f>
        <v>0</v>
      </c>
    </row>
    <row r="1239" spans="11:25" x14ac:dyDescent="0.25">
      <c r="K1239" t="b">
        <f>AND(COUNTIF('Master list(no salts, metals)'!K1237,"&lt;=1"),IF(COUNTIF('Master list(no salts, metals)'!$K1237:$Y1237, "#N/A")=14,TRUE,FALSE))</f>
        <v>0</v>
      </c>
      <c r="L1239" t="b">
        <f>AND(COUNTIF('Master list(no salts, metals)'!L1237,"&lt;=1"),IF(COUNTIF('Master list(no salts, metals)'!$K1237:$Y1237, "#N/A")=14,TRUE,FALSE))</f>
        <v>0</v>
      </c>
      <c r="M1239" t="b">
        <f>AND(COUNTIF('Master list(no salts, metals)'!M1237,"&lt;=1"),IF(COUNTIF('Master list(no salts, metals)'!$K1237:$Y1237, "#N/A")=14,TRUE,FALSE))</f>
        <v>0</v>
      </c>
      <c r="N1239" t="b">
        <f>AND(COUNTIF('Master list(no salts, metals)'!N1237,"&lt;=1"),IF(COUNTIF('Master list(no salts, metals)'!$K1237:$Y1237, "#N/A")=14,TRUE,FALSE))</f>
        <v>0</v>
      </c>
      <c r="O1239" t="b">
        <f>AND(COUNTIF('Master list(no salts, metals)'!O1237,"&lt;=1"),IF(COUNTIF('Master list(no salts, metals)'!$K1237:$Y1237, "#N/A")=14,TRUE,FALSE))</f>
        <v>0</v>
      </c>
      <c r="P1239" t="b">
        <f>AND(COUNTIF('Master list(no salts, metals)'!P1237,"&lt;=1"),IF(COUNTIF('Master list(no salts, metals)'!$K1237:$Y1237, "#N/A")=14,TRUE,FALSE))</f>
        <v>0</v>
      </c>
      <c r="Q1239" t="b">
        <f>AND(COUNTIF('Master list(no salts, metals)'!Q1237,"&lt;=1"),IF(COUNTIF('Master list(no salts, metals)'!$K1237:$Y1237, "#N/A")=14,TRUE,FALSE))</f>
        <v>0</v>
      </c>
      <c r="R1239" t="b">
        <f>AND(COUNTIF('Master list(no salts, metals)'!R1237,"&lt;=1"),IF(COUNTIF('Master list(no salts, metals)'!$K1237:$Y1237, "#N/A")=14,TRUE,FALSE))</f>
        <v>0</v>
      </c>
      <c r="S1239" t="b">
        <f>AND(COUNTIF('Master list(no salts, metals)'!S1237,"&lt;=1"),IF(COUNTIF('Master list(no salts, metals)'!$K1237:$Y1237, "#N/A")=14,TRUE,FALSE))</f>
        <v>0</v>
      </c>
      <c r="T1239" t="b">
        <f>AND(COUNTIF('Master list(no salts, metals)'!T1237,"&lt;=1"),IF(COUNTIF('Master list(no salts, metals)'!$K1237:$Y1237, "#N/A")=14,TRUE,FALSE))</f>
        <v>0</v>
      </c>
      <c r="U1239" t="b">
        <f>AND(COUNTIF('Master list(no salts, metals)'!U1237,"&lt;=1"),IF(COUNTIF('Master list(no salts, metals)'!$K1237:$Y1237, "#N/A")=14,TRUE,FALSE))</f>
        <v>0</v>
      </c>
      <c r="V1239" t="b">
        <f>AND(COUNTIF('Master list(no salts, metals)'!V1237,"&lt;=1"),IF(COUNTIF('Master list(no salts, metals)'!$K1237:$Y1237, "#N/A")=14,TRUE,FALSE))</f>
        <v>0</v>
      </c>
      <c r="W1239" t="b">
        <f>AND(COUNTIF('Master list(no salts, metals)'!W1237,"&lt;=1"),IF(COUNTIF('Master list(no salts, metals)'!$K1237:$Y1237, "#N/A")=14,TRUE,FALSE))</f>
        <v>0</v>
      </c>
      <c r="X1239" t="b">
        <f>AND(COUNTIF('Master list(no salts, metals)'!X1237,"&lt;=1"),IF(COUNTIF('Master list(no salts, metals)'!$K1237:$Y1237, "#N/A")=14,TRUE,FALSE))</f>
        <v>0</v>
      </c>
      <c r="Y1239" t="b">
        <f>AND(COUNTIF('Master list(no salts, metals)'!Y1237,"&lt;=1"),IF(COUNTIF('Master list(no salts, metals)'!$K1237:$Y1237, "#N/A")=14,TRUE,FALSE))</f>
        <v>0</v>
      </c>
    </row>
    <row r="1240" spans="11:25" x14ac:dyDescent="0.25">
      <c r="K1240" t="b">
        <f>AND(COUNTIF('Master list(no salts, metals)'!K1238,"&lt;=1"),IF(COUNTIF('Master list(no salts, metals)'!$K1238:$Y1238, "#N/A")=14,TRUE,FALSE))</f>
        <v>0</v>
      </c>
      <c r="L1240" t="b">
        <f>AND(COUNTIF('Master list(no salts, metals)'!L1238,"&lt;=1"),IF(COUNTIF('Master list(no salts, metals)'!$K1238:$Y1238, "#N/A")=14,TRUE,FALSE))</f>
        <v>0</v>
      </c>
      <c r="M1240" t="b">
        <f>AND(COUNTIF('Master list(no salts, metals)'!M1238,"&lt;=1"),IF(COUNTIF('Master list(no salts, metals)'!$K1238:$Y1238, "#N/A")=14,TRUE,FALSE))</f>
        <v>0</v>
      </c>
      <c r="N1240" t="b">
        <f>AND(COUNTIF('Master list(no salts, metals)'!N1238,"&lt;=1"),IF(COUNTIF('Master list(no salts, metals)'!$K1238:$Y1238, "#N/A")=14,TRUE,FALSE))</f>
        <v>0</v>
      </c>
      <c r="O1240" t="b">
        <f>AND(COUNTIF('Master list(no salts, metals)'!O1238,"&lt;=1"),IF(COUNTIF('Master list(no salts, metals)'!$K1238:$Y1238, "#N/A")=14,TRUE,FALSE))</f>
        <v>0</v>
      </c>
      <c r="P1240" t="b">
        <f>AND(COUNTIF('Master list(no salts, metals)'!P1238,"&lt;=1"),IF(COUNTIF('Master list(no salts, metals)'!$K1238:$Y1238, "#N/A")=14,TRUE,FALSE))</f>
        <v>0</v>
      </c>
      <c r="Q1240" t="b">
        <f>AND(COUNTIF('Master list(no salts, metals)'!Q1238,"&lt;=1"),IF(COUNTIF('Master list(no salts, metals)'!$K1238:$Y1238, "#N/A")=14,TRUE,FALSE))</f>
        <v>0</v>
      </c>
      <c r="R1240" t="b">
        <f>AND(COUNTIF('Master list(no salts, metals)'!R1238,"&lt;=1"),IF(COUNTIF('Master list(no salts, metals)'!$K1238:$Y1238, "#N/A")=14,TRUE,FALSE))</f>
        <v>0</v>
      </c>
      <c r="S1240" t="b">
        <f>AND(COUNTIF('Master list(no salts, metals)'!S1238,"&lt;=1"),IF(COUNTIF('Master list(no salts, metals)'!$K1238:$Y1238, "#N/A")=14,TRUE,FALSE))</f>
        <v>0</v>
      </c>
      <c r="T1240" t="b">
        <f>AND(COUNTIF('Master list(no salts, metals)'!T1238,"&lt;=1"),IF(COUNTIF('Master list(no salts, metals)'!$K1238:$Y1238, "#N/A")=14,TRUE,FALSE))</f>
        <v>0</v>
      </c>
      <c r="U1240" t="b">
        <f>AND(COUNTIF('Master list(no salts, metals)'!U1238,"&lt;=1"),IF(COUNTIF('Master list(no salts, metals)'!$K1238:$Y1238, "#N/A")=14,TRUE,FALSE))</f>
        <v>0</v>
      </c>
      <c r="V1240" t="b">
        <f>AND(COUNTIF('Master list(no salts, metals)'!V1238,"&lt;=1"),IF(COUNTIF('Master list(no salts, metals)'!$K1238:$Y1238, "#N/A")=14,TRUE,FALSE))</f>
        <v>0</v>
      </c>
      <c r="W1240" t="b">
        <f>AND(COUNTIF('Master list(no salts, metals)'!W1238,"&lt;=1"),IF(COUNTIF('Master list(no salts, metals)'!$K1238:$Y1238, "#N/A")=14,TRUE,FALSE))</f>
        <v>0</v>
      </c>
      <c r="X1240" t="b">
        <f>AND(COUNTIF('Master list(no salts, metals)'!X1238,"&lt;=1"),IF(COUNTIF('Master list(no salts, metals)'!$K1238:$Y1238, "#N/A")=14,TRUE,FALSE))</f>
        <v>0</v>
      </c>
      <c r="Y1240" t="b">
        <f>AND(COUNTIF('Master list(no salts, metals)'!Y1238,"&lt;=1"),IF(COUNTIF('Master list(no salts, metals)'!$K1238:$Y1238, "#N/A")=14,TRUE,FALSE))</f>
        <v>0</v>
      </c>
    </row>
    <row r="1241" spans="11:25" x14ac:dyDescent="0.25">
      <c r="K1241" t="b">
        <f>AND(COUNTIF('Master list(no salts, metals)'!K1239,"&lt;=1"),IF(COUNTIF('Master list(no salts, metals)'!$K1239:$Y1239, "#N/A")=14,TRUE,FALSE))</f>
        <v>0</v>
      </c>
      <c r="L1241" t="b">
        <f>AND(COUNTIF('Master list(no salts, metals)'!L1239,"&lt;=1"),IF(COUNTIF('Master list(no salts, metals)'!$K1239:$Y1239, "#N/A")=14,TRUE,FALSE))</f>
        <v>0</v>
      </c>
      <c r="M1241" t="b">
        <f>AND(COUNTIF('Master list(no salts, metals)'!M1239,"&lt;=1"),IF(COUNTIF('Master list(no salts, metals)'!$K1239:$Y1239, "#N/A")=14,TRUE,FALSE))</f>
        <v>0</v>
      </c>
      <c r="N1241" t="b">
        <f>AND(COUNTIF('Master list(no salts, metals)'!N1239,"&lt;=1"),IF(COUNTIF('Master list(no salts, metals)'!$K1239:$Y1239, "#N/A")=14,TRUE,FALSE))</f>
        <v>0</v>
      </c>
      <c r="O1241" t="b">
        <f>AND(COUNTIF('Master list(no salts, metals)'!O1239,"&lt;=1"),IF(COUNTIF('Master list(no salts, metals)'!$K1239:$Y1239, "#N/A")=14,TRUE,FALSE))</f>
        <v>0</v>
      </c>
      <c r="P1241" t="b">
        <f>AND(COUNTIF('Master list(no salts, metals)'!P1239,"&lt;=1"),IF(COUNTIF('Master list(no salts, metals)'!$K1239:$Y1239, "#N/A")=14,TRUE,FALSE))</f>
        <v>0</v>
      </c>
      <c r="Q1241" t="b">
        <f>AND(COUNTIF('Master list(no salts, metals)'!Q1239,"&lt;=1"),IF(COUNTIF('Master list(no salts, metals)'!$K1239:$Y1239, "#N/A")=14,TRUE,FALSE))</f>
        <v>0</v>
      </c>
      <c r="R1241" t="b">
        <f>AND(COUNTIF('Master list(no salts, metals)'!R1239,"&lt;=1"),IF(COUNTIF('Master list(no salts, metals)'!$K1239:$Y1239, "#N/A")=14,TRUE,FALSE))</f>
        <v>0</v>
      </c>
      <c r="S1241" t="b">
        <f>AND(COUNTIF('Master list(no salts, metals)'!S1239,"&lt;=1"),IF(COUNTIF('Master list(no salts, metals)'!$K1239:$Y1239, "#N/A")=14,TRUE,FALSE))</f>
        <v>0</v>
      </c>
      <c r="T1241" t="b">
        <f>AND(COUNTIF('Master list(no salts, metals)'!T1239,"&lt;=1"),IF(COUNTIF('Master list(no salts, metals)'!$K1239:$Y1239, "#N/A")=14,TRUE,FALSE))</f>
        <v>1</v>
      </c>
      <c r="U1241" t="b">
        <f>AND(COUNTIF('Master list(no salts, metals)'!U1239,"&lt;=1"),IF(COUNTIF('Master list(no salts, metals)'!$K1239:$Y1239, "#N/A")=14,TRUE,FALSE))</f>
        <v>0</v>
      </c>
      <c r="V1241" t="b">
        <f>AND(COUNTIF('Master list(no salts, metals)'!V1239,"&lt;=1"),IF(COUNTIF('Master list(no salts, metals)'!$K1239:$Y1239, "#N/A")=14,TRUE,FALSE))</f>
        <v>0</v>
      </c>
      <c r="W1241" t="b">
        <f>AND(COUNTIF('Master list(no salts, metals)'!W1239,"&lt;=1"),IF(COUNTIF('Master list(no salts, metals)'!$K1239:$Y1239, "#N/A")=14,TRUE,FALSE))</f>
        <v>0</v>
      </c>
      <c r="X1241" t="b">
        <f>AND(COUNTIF('Master list(no salts, metals)'!X1239,"&lt;=1"),IF(COUNTIF('Master list(no salts, metals)'!$K1239:$Y1239, "#N/A")=14,TRUE,FALSE))</f>
        <v>0</v>
      </c>
      <c r="Y1241" t="b">
        <f>AND(COUNTIF('Master list(no salts, metals)'!Y1239,"&lt;=1"),IF(COUNTIF('Master list(no salts, metals)'!$K1239:$Y1239, "#N/A")=14,TRUE,FALSE))</f>
        <v>0</v>
      </c>
    </row>
    <row r="1242" spans="11:25" x14ac:dyDescent="0.25">
      <c r="K1242" t="b">
        <f>AND(COUNTIF('Master list(no salts, metals)'!K1240,"&lt;=1"),IF(COUNTIF('Master list(no salts, metals)'!$K1240:$Y1240, "#N/A")=14,TRUE,FALSE))</f>
        <v>0</v>
      </c>
      <c r="L1242" t="b">
        <f>AND(COUNTIF('Master list(no salts, metals)'!L1240,"&lt;=1"),IF(COUNTIF('Master list(no salts, metals)'!$K1240:$Y1240, "#N/A")=14,TRUE,FALSE))</f>
        <v>0</v>
      </c>
      <c r="M1242" t="b">
        <f>AND(COUNTIF('Master list(no salts, metals)'!M1240,"&lt;=1"),IF(COUNTIF('Master list(no salts, metals)'!$K1240:$Y1240, "#N/A")=14,TRUE,FALSE))</f>
        <v>0</v>
      </c>
      <c r="N1242" t="b">
        <f>AND(COUNTIF('Master list(no salts, metals)'!N1240,"&lt;=1"),IF(COUNTIF('Master list(no salts, metals)'!$K1240:$Y1240, "#N/A")=14,TRUE,FALSE))</f>
        <v>0</v>
      </c>
      <c r="O1242" t="b">
        <f>AND(COUNTIF('Master list(no salts, metals)'!O1240,"&lt;=1"),IF(COUNTIF('Master list(no salts, metals)'!$K1240:$Y1240, "#N/A")=14,TRUE,FALSE))</f>
        <v>0</v>
      </c>
      <c r="P1242" t="b">
        <f>AND(COUNTIF('Master list(no salts, metals)'!P1240,"&lt;=1"),IF(COUNTIF('Master list(no salts, metals)'!$K1240:$Y1240, "#N/A")=14,TRUE,FALSE))</f>
        <v>0</v>
      </c>
      <c r="Q1242" t="b">
        <f>AND(COUNTIF('Master list(no salts, metals)'!Q1240,"&lt;=1"),IF(COUNTIF('Master list(no salts, metals)'!$K1240:$Y1240, "#N/A")=14,TRUE,FALSE))</f>
        <v>0</v>
      </c>
      <c r="R1242" t="b">
        <f>AND(COUNTIF('Master list(no salts, metals)'!R1240,"&lt;=1"),IF(COUNTIF('Master list(no salts, metals)'!$K1240:$Y1240, "#N/A")=14,TRUE,FALSE))</f>
        <v>0</v>
      </c>
      <c r="S1242" t="b">
        <f>AND(COUNTIF('Master list(no salts, metals)'!S1240,"&lt;=1"),IF(COUNTIF('Master list(no salts, metals)'!$K1240:$Y1240, "#N/A")=14,TRUE,FALSE))</f>
        <v>0</v>
      </c>
      <c r="T1242" t="b">
        <f>AND(COUNTIF('Master list(no salts, metals)'!T1240,"&lt;=1"),IF(COUNTIF('Master list(no salts, metals)'!$K1240:$Y1240, "#N/A")=14,TRUE,FALSE))</f>
        <v>0</v>
      </c>
      <c r="U1242" t="b">
        <f>AND(COUNTIF('Master list(no salts, metals)'!U1240,"&lt;=1"),IF(COUNTIF('Master list(no salts, metals)'!$K1240:$Y1240, "#N/A")=14,TRUE,FALSE))</f>
        <v>0</v>
      </c>
      <c r="V1242" t="b">
        <f>AND(COUNTIF('Master list(no salts, metals)'!V1240,"&lt;=1"),IF(COUNTIF('Master list(no salts, metals)'!$K1240:$Y1240, "#N/A")=14,TRUE,FALSE))</f>
        <v>0</v>
      </c>
      <c r="W1242" t="b">
        <f>AND(COUNTIF('Master list(no salts, metals)'!W1240,"&lt;=1"),IF(COUNTIF('Master list(no salts, metals)'!$K1240:$Y1240, "#N/A")=14,TRUE,FALSE))</f>
        <v>0</v>
      </c>
      <c r="X1242" t="b">
        <f>AND(COUNTIF('Master list(no salts, metals)'!X1240,"&lt;=1"),IF(COUNTIF('Master list(no salts, metals)'!$K1240:$Y1240, "#N/A")=14,TRUE,FALSE))</f>
        <v>0</v>
      </c>
      <c r="Y1242" t="b">
        <f>AND(COUNTIF('Master list(no salts, metals)'!Y1240,"&lt;=1"),IF(COUNTIF('Master list(no salts, metals)'!$K1240:$Y1240, "#N/A")=14,TRUE,FALSE))</f>
        <v>0</v>
      </c>
    </row>
    <row r="1243" spans="11:25" x14ac:dyDescent="0.25">
      <c r="K1243" t="b">
        <f>AND(COUNTIF('Master list(no salts, metals)'!K1241,"&lt;=1"),IF(COUNTIF('Master list(no salts, metals)'!$K1241:$Y1241, "#N/A")=14,TRUE,FALSE))</f>
        <v>0</v>
      </c>
      <c r="L1243" t="b">
        <f>AND(COUNTIF('Master list(no salts, metals)'!L1241,"&lt;=1"),IF(COUNTIF('Master list(no salts, metals)'!$K1241:$Y1241, "#N/A")=14,TRUE,FALSE))</f>
        <v>0</v>
      </c>
      <c r="M1243" t="b">
        <f>AND(COUNTIF('Master list(no salts, metals)'!M1241,"&lt;=1"),IF(COUNTIF('Master list(no salts, metals)'!$K1241:$Y1241, "#N/A")=14,TRUE,FALSE))</f>
        <v>0</v>
      </c>
      <c r="N1243" t="b">
        <f>AND(COUNTIF('Master list(no salts, metals)'!N1241,"&lt;=1"),IF(COUNTIF('Master list(no salts, metals)'!$K1241:$Y1241, "#N/A")=14,TRUE,FALSE))</f>
        <v>0</v>
      </c>
      <c r="O1243" t="b">
        <f>AND(COUNTIF('Master list(no salts, metals)'!O1241,"&lt;=1"),IF(COUNTIF('Master list(no salts, metals)'!$K1241:$Y1241, "#N/A")=14,TRUE,FALSE))</f>
        <v>0</v>
      </c>
      <c r="P1243" t="b">
        <f>AND(COUNTIF('Master list(no salts, metals)'!P1241,"&lt;=1"),IF(COUNTIF('Master list(no salts, metals)'!$K1241:$Y1241, "#N/A")=14,TRUE,FALSE))</f>
        <v>0</v>
      </c>
      <c r="Q1243" t="b">
        <f>AND(COUNTIF('Master list(no salts, metals)'!Q1241,"&lt;=1"),IF(COUNTIF('Master list(no salts, metals)'!$K1241:$Y1241, "#N/A")=14,TRUE,FALSE))</f>
        <v>0</v>
      </c>
      <c r="R1243" t="b">
        <f>AND(COUNTIF('Master list(no salts, metals)'!R1241,"&lt;=1"),IF(COUNTIF('Master list(no salts, metals)'!$K1241:$Y1241, "#N/A")=14,TRUE,FALSE))</f>
        <v>0</v>
      </c>
      <c r="S1243" t="b">
        <f>AND(COUNTIF('Master list(no salts, metals)'!S1241,"&lt;=1"),IF(COUNTIF('Master list(no salts, metals)'!$K1241:$Y1241, "#N/A")=14,TRUE,FALSE))</f>
        <v>0</v>
      </c>
      <c r="T1243" t="b">
        <f>AND(COUNTIF('Master list(no salts, metals)'!T1241,"&lt;=1"),IF(COUNTIF('Master list(no salts, metals)'!$K1241:$Y1241, "#N/A")=14,TRUE,FALSE))</f>
        <v>0</v>
      </c>
      <c r="U1243" t="b">
        <f>AND(COUNTIF('Master list(no salts, metals)'!U1241,"&lt;=1"),IF(COUNTIF('Master list(no salts, metals)'!$K1241:$Y1241, "#N/A")=14,TRUE,FALSE))</f>
        <v>0</v>
      </c>
      <c r="V1243" t="b">
        <f>AND(COUNTIF('Master list(no salts, metals)'!V1241,"&lt;=1"),IF(COUNTIF('Master list(no salts, metals)'!$K1241:$Y1241, "#N/A")=14,TRUE,FALSE))</f>
        <v>0</v>
      </c>
      <c r="W1243" t="b">
        <f>AND(COUNTIF('Master list(no salts, metals)'!W1241,"&lt;=1"),IF(COUNTIF('Master list(no salts, metals)'!$K1241:$Y1241, "#N/A")=14,TRUE,FALSE))</f>
        <v>0</v>
      </c>
      <c r="X1243" t="b">
        <f>AND(COUNTIF('Master list(no salts, metals)'!X1241,"&lt;=1"),IF(COUNTIF('Master list(no salts, metals)'!$K1241:$Y1241, "#N/A")=14,TRUE,FALSE))</f>
        <v>0</v>
      </c>
      <c r="Y1243" t="b">
        <f>AND(COUNTIF('Master list(no salts, metals)'!Y1241,"&lt;=1"),IF(COUNTIF('Master list(no salts, metals)'!$K1241:$Y1241, "#N/A")=14,TRUE,FALSE))</f>
        <v>0</v>
      </c>
    </row>
    <row r="1244" spans="11:25" x14ac:dyDescent="0.25">
      <c r="K1244" t="b">
        <f>AND(COUNTIF('Master list(no salts, metals)'!K1242,"&lt;=1"),IF(COUNTIF('Master list(no salts, metals)'!$K1242:$Y1242, "#N/A")=14,TRUE,FALSE))</f>
        <v>0</v>
      </c>
      <c r="L1244" t="b">
        <f>AND(COUNTIF('Master list(no salts, metals)'!L1242,"&lt;=1"),IF(COUNTIF('Master list(no salts, metals)'!$K1242:$Y1242, "#N/A")=14,TRUE,FALSE))</f>
        <v>0</v>
      </c>
      <c r="M1244" t="b">
        <f>AND(COUNTIF('Master list(no salts, metals)'!M1242,"&lt;=1"),IF(COUNTIF('Master list(no salts, metals)'!$K1242:$Y1242, "#N/A")=14,TRUE,FALSE))</f>
        <v>0</v>
      </c>
      <c r="N1244" t="b">
        <f>AND(COUNTIF('Master list(no salts, metals)'!N1242,"&lt;=1"),IF(COUNTIF('Master list(no salts, metals)'!$K1242:$Y1242, "#N/A")=14,TRUE,FALSE))</f>
        <v>0</v>
      </c>
      <c r="O1244" t="b">
        <f>AND(COUNTIF('Master list(no salts, metals)'!O1242,"&lt;=1"),IF(COUNTIF('Master list(no salts, metals)'!$K1242:$Y1242, "#N/A")=14,TRUE,FALSE))</f>
        <v>0</v>
      </c>
      <c r="P1244" t="b">
        <f>AND(COUNTIF('Master list(no salts, metals)'!P1242,"&lt;=1"),IF(COUNTIF('Master list(no salts, metals)'!$K1242:$Y1242, "#N/A")=14,TRUE,FALSE))</f>
        <v>0</v>
      </c>
      <c r="Q1244" t="b">
        <f>AND(COUNTIF('Master list(no salts, metals)'!Q1242,"&lt;=1"),IF(COUNTIF('Master list(no salts, metals)'!$K1242:$Y1242, "#N/A")=14,TRUE,FALSE))</f>
        <v>0</v>
      </c>
      <c r="R1244" t="b">
        <f>AND(COUNTIF('Master list(no salts, metals)'!R1242,"&lt;=1"),IF(COUNTIF('Master list(no salts, metals)'!$K1242:$Y1242, "#N/A")=14,TRUE,FALSE))</f>
        <v>0</v>
      </c>
      <c r="S1244" t="b">
        <f>AND(COUNTIF('Master list(no salts, metals)'!S1242,"&lt;=1"),IF(COUNTIF('Master list(no salts, metals)'!$K1242:$Y1242, "#N/A")=14,TRUE,FALSE))</f>
        <v>0</v>
      </c>
      <c r="T1244" t="b">
        <f>AND(COUNTIF('Master list(no salts, metals)'!T1242,"&lt;=1"),IF(COUNTIF('Master list(no salts, metals)'!$K1242:$Y1242, "#N/A")=14,TRUE,FALSE))</f>
        <v>0</v>
      </c>
      <c r="U1244" t="b">
        <f>AND(COUNTIF('Master list(no salts, metals)'!U1242,"&lt;=1"),IF(COUNTIF('Master list(no salts, metals)'!$K1242:$Y1242, "#N/A")=14,TRUE,FALSE))</f>
        <v>0</v>
      </c>
      <c r="V1244" t="b">
        <f>AND(COUNTIF('Master list(no salts, metals)'!V1242,"&lt;=1"),IF(COUNTIF('Master list(no salts, metals)'!$K1242:$Y1242, "#N/A")=14,TRUE,FALSE))</f>
        <v>0</v>
      </c>
      <c r="W1244" t="b">
        <f>AND(COUNTIF('Master list(no salts, metals)'!W1242,"&lt;=1"),IF(COUNTIF('Master list(no salts, metals)'!$K1242:$Y1242, "#N/A")=14,TRUE,FALSE))</f>
        <v>0</v>
      </c>
      <c r="X1244" t="b">
        <f>AND(COUNTIF('Master list(no salts, metals)'!X1242,"&lt;=1"),IF(COUNTIF('Master list(no salts, metals)'!$K1242:$Y1242, "#N/A")=14,TRUE,FALSE))</f>
        <v>0</v>
      </c>
      <c r="Y1244" t="b">
        <f>AND(COUNTIF('Master list(no salts, metals)'!Y1242,"&lt;=1"),IF(COUNTIF('Master list(no salts, metals)'!$K1242:$Y1242, "#N/A")=14,TRUE,FALSE))</f>
        <v>0</v>
      </c>
    </row>
    <row r="1245" spans="11:25" x14ac:dyDescent="0.25">
      <c r="K1245" t="b">
        <f>AND(COUNTIF('Master list(no salts, metals)'!K1243,"&lt;=1"),IF(COUNTIF('Master list(no salts, metals)'!$K1243:$Y1243, "#N/A")=14,TRUE,FALSE))</f>
        <v>0</v>
      </c>
      <c r="L1245" t="b">
        <f>AND(COUNTIF('Master list(no salts, metals)'!L1243,"&lt;=1"),IF(COUNTIF('Master list(no salts, metals)'!$K1243:$Y1243, "#N/A")=14,TRUE,FALSE))</f>
        <v>0</v>
      </c>
      <c r="M1245" t="b">
        <f>AND(COUNTIF('Master list(no salts, metals)'!M1243,"&lt;=1"),IF(COUNTIF('Master list(no salts, metals)'!$K1243:$Y1243, "#N/A")=14,TRUE,FALSE))</f>
        <v>0</v>
      </c>
      <c r="N1245" t="b">
        <f>AND(COUNTIF('Master list(no salts, metals)'!N1243,"&lt;=1"),IF(COUNTIF('Master list(no salts, metals)'!$K1243:$Y1243, "#N/A")=14,TRUE,FALSE))</f>
        <v>0</v>
      </c>
      <c r="O1245" t="b">
        <f>AND(COUNTIF('Master list(no salts, metals)'!O1243,"&lt;=1"),IF(COUNTIF('Master list(no salts, metals)'!$K1243:$Y1243, "#N/A")=14,TRUE,FALSE))</f>
        <v>0</v>
      </c>
      <c r="P1245" t="b">
        <f>AND(COUNTIF('Master list(no salts, metals)'!P1243,"&lt;=1"),IF(COUNTIF('Master list(no salts, metals)'!$K1243:$Y1243, "#N/A")=14,TRUE,FALSE))</f>
        <v>0</v>
      </c>
      <c r="Q1245" t="b">
        <f>AND(COUNTIF('Master list(no salts, metals)'!Q1243,"&lt;=1"),IF(COUNTIF('Master list(no salts, metals)'!$K1243:$Y1243, "#N/A")=14,TRUE,FALSE))</f>
        <v>0</v>
      </c>
      <c r="R1245" t="b">
        <f>AND(COUNTIF('Master list(no salts, metals)'!R1243,"&lt;=1"),IF(COUNTIF('Master list(no salts, metals)'!$K1243:$Y1243, "#N/A")=14,TRUE,FALSE))</f>
        <v>0</v>
      </c>
      <c r="S1245" t="b">
        <f>AND(COUNTIF('Master list(no salts, metals)'!S1243,"&lt;=1"),IF(COUNTIF('Master list(no salts, metals)'!$K1243:$Y1243, "#N/A")=14,TRUE,FALSE))</f>
        <v>0</v>
      </c>
      <c r="T1245" t="b">
        <f>AND(COUNTIF('Master list(no salts, metals)'!T1243,"&lt;=1"),IF(COUNTIF('Master list(no salts, metals)'!$K1243:$Y1243, "#N/A")=14,TRUE,FALSE))</f>
        <v>0</v>
      </c>
      <c r="U1245" t="b">
        <f>AND(COUNTIF('Master list(no salts, metals)'!U1243,"&lt;=1"),IF(COUNTIF('Master list(no salts, metals)'!$K1243:$Y1243, "#N/A")=14,TRUE,FALSE))</f>
        <v>0</v>
      </c>
      <c r="V1245" t="b">
        <f>AND(COUNTIF('Master list(no salts, metals)'!V1243,"&lt;=1"),IF(COUNTIF('Master list(no salts, metals)'!$K1243:$Y1243, "#N/A")=14,TRUE,FALSE))</f>
        <v>0</v>
      </c>
      <c r="W1245" t="b">
        <f>AND(COUNTIF('Master list(no salts, metals)'!W1243,"&lt;=1"),IF(COUNTIF('Master list(no salts, metals)'!$K1243:$Y1243, "#N/A")=14,TRUE,FALSE))</f>
        <v>0</v>
      </c>
      <c r="X1245" t="b">
        <f>AND(COUNTIF('Master list(no salts, metals)'!X1243,"&lt;=1"),IF(COUNTIF('Master list(no salts, metals)'!$K1243:$Y1243, "#N/A")=14,TRUE,FALSE))</f>
        <v>0</v>
      </c>
      <c r="Y1245" t="b">
        <f>AND(COUNTIF('Master list(no salts, metals)'!Y1243,"&lt;=1"),IF(COUNTIF('Master list(no salts, metals)'!$K1243:$Y1243, "#N/A")=14,TRUE,FALSE))</f>
        <v>0</v>
      </c>
    </row>
    <row r="1246" spans="11:25" x14ac:dyDescent="0.25">
      <c r="K1246" t="b">
        <f>AND(COUNTIF('Master list(no salts, metals)'!K1244,"&lt;=1"),IF(COUNTIF('Master list(no salts, metals)'!$K1244:$Y1244, "#N/A")=14,TRUE,FALSE))</f>
        <v>0</v>
      </c>
      <c r="L1246" t="b">
        <f>AND(COUNTIF('Master list(no salts, metals)'!L1244,"&lt;=1"),IF(COUNTIF('Master list(no salts, metals)'!$K1244:$Y1244, "#N/A")=14,TRUE,FALSE))</f>
        <v>0</v>
      </c>
      <c r="M1246" t="b">
        <f>AND(COUNTIF('Master list(no salts, metals)'!M1244,"&lt;=1"),IF(COUNTIF('Master list(no salts, metals)'!$K1244:$Y1244, "#N/A")=14,TRUE,FALSE))</f>
        <v>0</v>
      </c>
      <c r="N1246" t="b">
        <f>AND(COUNTIF('Master list(no salts, metals)'!N1244,"&lt;=1"),IF(COUNTIF('Master list(no salts, metals)'!$K1244:$Y1244, "#N/A")=14,TRUE,FALSE))</f>
        <v>0</v>
      </c>
      <c r="O1246" t="b">
        <f>AND(COUNTIF('Master list(no salts, metals)'!O1244,"&lt;=1"),IF(COUNTIF('Master list(no salts, metals)'!$K1244:$Y1244, "#N/A")=14,TRUE,FALSE))</f>
        <v>0</v>
      </c>
      <c r="P1246" t="b">
        <f>AND(COUNTIF('Master list(no salts, metals)'!P1244,"&lt;=1"),IF(COUNTIF('Master list(no salts, metals)'!$K1244:$Y1244, "#N/A")=14,TRUE,FALSE))</f>
        <v>0</v>
      </c>
      <c r="Q1246" t="b">
        <f>AND(COUNTIF('Master list(no salts, metals)'!Q1244,"&lt;=1"),IF(COUNTIF('Master list(no salts, metals)'!$K1244:$Y1244, "#N/A")=14,TRUE,FALSE))</f>
        <v>0</v>
      </c>
      <c r="R1246" t="b">
        <f>AND(COUNTIF('Master list(no salts, metals)'!R1244,"&lt;=1"),IF(COUNTIF('Master list(no salts, metals)'!$K1244:$Y1244, "#N/A")=14,TRUE,FALSE))</f>
        <v>0</v>
      </c>
      <c r="S1246" t="b">
        <f>AND(COUNTIF('Master list(no salts, metals)'!S1244,"&lt;=1"),IF(COUNTIF('Master list(no salts, metals)'!$K1244:$Y1244, "#N/A")=14,TRUE,FALSE))</f>
        <v>0</v>
      </c>
      <c r="T1246" t="b">
        <f>AND(COUNTIF('Master list(no salts, metals)'!T1244,"&lt;=1"),IF(COUNTIF('Master list(no salts, metals)'!$K1244:$Y1244, "#N/A")=14,TRUE,FALSE))</f>
        <v>0</v>
      </c>
      <c r="U1246" t="b">
        <f>AND(COUNTIF('Master list(no salts, metals)'!U1244,"&lt;=1"),IF(COUNTIF('Master list(no salts, metals)'!$K1244:$Y1244, "#N/A")=14,TRUE,FALSE))</f>
        <v>0</v>
      </c>
      <c r="V1246" t="b">
        <f>AND(COUNTIF('Master list(no salts, metals)'!V1244,"&lt;=1"),IF(COUNTIF('Master list(no salts, metals)'!$K1244:$Y1244, "#N/A")=14,TRUE,FALSE))</f>
        <v>0</v>
      </c>
      <c r="W1246" t="b">
        <f>AND(COUNTIF('Master list(no salts, metals)'!W1244,"&lt;=1"),IF(COUNTIF('Master list(no salts, metals)'!$K1244:$Y1244, "#N/A")=14,TRUE,FALSE))</f>
        <v>0</v>
      </c>
      <c r="X1246" t="b">
        <f>AND(COUNTIF('Master list(no salts, metals)'!X1244,"&lt;=1"),IF(COUNTIF('Master list(no salts, metals)'!$K1244:$Y1244, "#N/A")=14,TRUE,FALSE))</f>
        <v>0</v>
      </c>
      <c r="Y1246" t="b">
        <f>AND(COUNTIF('Master list(no salts, metals)'!Y1244,"&lt;=1"),IF(COUNTIF('Master list(no salts, metals)'!$K1244:$Y1244, "#N/A")=14,TRUE,FALSE))</f>
        <v>0</v>
      </c>
    </row>
    <row r="1247" spans="11:25" x14ac:dyDescent="0.25">
      <c r="K1247" t="b">
        <f>AND(COUNTIF('Master list(no salts, metals)'!K1245,"&lt;=1"),IF(COUNTIF('Master list(no salts, metals)'!$K1245:$Y1245, "#N/A")=14,TRUE,FALSE))</f>
        <v>0</v>
      </c>
      <c r="L1247" t="b">
        <f>AND(COUNTIF('Master list(no salts, metals)'!L1245,"&lt;=1"),IF(COUNTIF('Master list(no salts, metals)'!$K1245:$Y1245, "#N/A")=14,TRUE,FALSE))</f>
        <v>0</v>
      </c>
      <c r="M1247" t="b">
        <f>AND(COUNTIF('Master list(no salts, metals)'!M1245,"&lt;=1"),IF(COUNTIF('Master list(no salts, metals)'!$K1245:$Y1245, "#N/A")=14,TRUE,FALSE))</f>
        <v>0</v>
      </c>
      <c r="N1247" t="b">
        <f>AND(COUNTIF('Master list(no salts, metals)'!N1245,"&lt;=1"),IF(COUNTIF('Master list(no salts, metals)'!$K1245:$Y1245, "#N/A")=14,TRUE,FALSE))</f>
        <v>0</v>
      </c>
      <c r="O1247" t="b">
        <f>AND(COUNTIF('Master list(no salts, metals)'!O1245,"&lt;=1"),IF(COUNTIF('Master list(no salts, metals)'!$K1245:$Y1245, "#N/A")=14,TRUE,FALSE))</f>
        <v>0</v>
      </c>
      <c r="P1247" t="b">
        <f>AND(COUNTIF('Master list(no salts, metals)'!P1245,"&lt;=1"),IF(COUNTIF('Master list(no salts, metals)'!$K1245:$Y1245, "#N/A")=14,TRUE,FALSE))</f>
        <v>0</v>
      </c>
      <c r="Q1247" t="b">
        <f>AND(COUNTIF('Master list(no salts, metals)'!Q1245,"&lt;=1"),IF(COUNTIF('Master list(no salts, metals)'!$K1245:$Y1245, "#N/A")=14,TRUE,FALSE))</f>
        <v>0</v>
      </c>
      <c r="R1247" t="b">
        <f>AND(COUNTIF('Master list(no salts, metals)'!R1245,"&lt;=1"),IF(COUNTIF('Master list(no salts, metals)'!$K1245:$Y1245, "#N/A")=14,TRUE,FALSE))</f>
        <v>0</v>
      </c>
      <c r="S1247" t="b">
        <f>AND(COUNTIF('Master list(no salts, metals)'!S1245,"&lt;=1"),IF(COUNTIF('Master list(no salts, metals)'!$K1245:$Y1245, "#N/A")=14,TRUE,FALSE))</f>
        <v>0</v>
      </c>
      <c r="T1247" t="b">
        <f>AND(COUNTIF('Master list(no salts, metals)'!T1245,"&lt;=1"),IF(COUNTIF('Master list(no salts, metals)'!$K1245:$Y1245, "#N/A")=14,TRUE,FALSE))</f>
        <v>1</v>
      </c>
      <c r="U1247" t="b">
        <f>AND(COUNTIF('Master list(no salts, metals)'!U1245,"&lt;=1"),IF(COUNTIF('Master list(no salts, metals)'!$K1245:$Y1245, "#N/A")=14,TRUE,FALSE))</f>
        <v>0</v>
      </c>
      <c r="V1247" t="b">
        <f>AND(COUNTIF('Master list(no salts, metals)'!V1245,"&lt;=1"),IF(COUNTIF('Master list(no salts, metals)'!$K1245:$Y1245, "#N/A")=14,TRUE,FALSE))</f>
        <v>0</v>
      </c>
      <c r="W1247" t="b">
        <f>AND(COUNTIF('Master list(no salts, metals)'!W1245,"&lt;=1"),IF(COUNTIF('Master list(no salts, metals)'!$K1245:$Y1245, "#N/A")=14,TRUE,FALSE))</f>
        <v>0</v>
      </c>
      <c r="X1247" t="b">
        <f>AND(COUNTIF('Master list(no salts, metals)'!X1245,"&lt;=1"),IF(COUNTIF('Master list(no salts, metals)'!$K1245:$Y1245, "#N/A")=14,TRUE,FALSE))</f>
        <v>0</v>
      </c>
      <c r="Y1247" t="b">
        <f>AND(COUNTIF('Master list(no salts, metals)'!Y1245,"&lt;=1"),IF(COUNTIF('Master list(no salts, metals)'!$K1245:$Y1245, "#N/A")=14,TRUE,FALSE))</f>
        <v>0</v>
      </c>
    </row>
    <row r="1248" spans="11:25" x14ac:dyDescent="0.25">
      <c r="K1248" t="b">
        <f>AND(COUNTIF('Master list(no salts, metals)'!K1246,"&lt;=1"),IF(COUNTIF('Master list(no salts, metals)'!$K1246:$Y1246, "#N/A")=14,TRUE,FALSE))</f>
        <v>0</v>
      </c>
      <c r="L1248" t="b">
        <f>AND(COUNTIF('Master list(no salts, metals)'!L1246,"&lt;=1"),IF(COUNTIF('Master list(no salts, metals)'!$K1246:$Y1246, "#N/A")=14,TRUE,FALSE))</f>
        <v>0</v>
      </c>
      <c r="M1248" t="b">
        <f>AND(COUNTIF('Master list(no salts, metals)'!M1246,"&lt;=1"),IF(COUNTIF('Master list(no salts, metals)'!$K1246:$Y1246, "#N/A")=14,TRUE,FALSE))</f>
        <v>0</v>
      </c>
      <c r="N1248" t="b">
        <f>AND(COUNTIF('Master list(no salts, metals)'!N1246,"&lt;=1"),IF(COUNTIF('Master list(no salts, metals)'!$K1246:$Y1246, "#N/A")=14,TRUE,FALSE))</f>
        <v>0</v>
      </c>
      <c r="O1248" t="b">
        <f>AND(COUNTIF('Master list(no salts, metals)'!O1246,"&lt;=1"),IF(COUNTIF('Master list(no salts, metals)'!$K1246:$Y1246, "#N/A")=14,TRUE,FALSE))</f>
        <v>0</v>
      </c>
      <c r="P1248" t="b">
        <f>AND(COUNTIF('Master list(no salts, metals)'!P1246,"&lt;=1"),IF(COUNTIF('Master list(no salts, metals)'!$K1246:$Y1246, "#N/A")=14,TRUE,FALSE))</f>
        <v>0</v>
      </c>
      <c r="Q1248" t="b">
        <f>AND(COUNTIF('Master list(no salts, metals)'!Q1246,"&lt;=1"),IF(COUNTIF('Master list(no salts, metals)'!$K1246:$Y1246, "#N/A")=14,TRUE,FALSE))</f>
        <v>0</v>
      </c>
      <c r="R1248" t="b">
        <f>AND(COUNTIF('Master list(no salts, metals)'!R1246,"&lt;=1"),IF(COUNTIF('Master list(no salts, metals)'!$K1246:$Y1246, "#N/A")=14,TRUE,FALSE))</f>
        <v>0</v>
      </c>
      <c r="S1248" t="b">
        <f>AND(COUNTIF('Master list(no salts, metals)'!S1246,"&lt;=1"),IF(COUNTIF('Master list(no salts, metals)'!$K1246:$Y1246, "#N/A")=14,TRUE,FALSE))</f>
        <v>0</v>
      </c>
      <c r="T1248" t="b">
        <f>AND(COUNTIF('Master list(no salts, metals)'!T1246,"&lt;=1"),IF(COUNTIF('Master list(no salts, metals)'!$K1246:$Y1246, "#N/A")=14,TRUE,FALSE))</f>
        <v>0</v>
      </c>
      <c r="U1248" t="b">
        <f>AND(COUNTIF('Master list(no salts, metals)'!U1246,"&lt;=1"),IF(COUNTIF('Master list(no salts, metals)'!$K1246:$Y1246, "#N/A")=14,TRUE,FALSE))</f>
        <v>0</v>
      </c>
      <c r="V1248" t="b">
        <f>AND(COUNTIF('Master list(no salts, metals)'!V1246,"&lt;=1"),IF(COUNTIF('Master list(no salts, metals)'!$K1246:$Y1246, "#N/A")=14,TRUE,FALSE))</f>
        <v>0</v>
      </c>
      <c r="W1248" t="b">
        <f>AND(COUNTIF('Master list(no salts, metals)'!W1246,"&lt;=1"),IF(COUNTIF('Master list(no salts, metals)'!$K1246:$Y1246, "#N/A")=14,TRUE,FALSE))</f>
        <v>0</v>
      </c>
      <c r="X1248" t="b">
        <f>AND(COUNTIF('Master list(no salts, metals)'!X1246,"&lt;=1"),IF(COUNTIF('Master list(no salts, metals)'!$K1246:$Y1246, "#N/A")=14,TRUE,FALSE))</f>
        <v>0</v>
      </c>
      <c r="Y1248" t="b">
        <f>AND(COUNTIF('Master list(no salts, metals)'!Y1246,"&lt;=1"),IF(COUNTIF('Master list(no salts, metals)'!$K1246:$Y1246, "#N/A")=14,TRUE,FALSE))</f>
        <v>0</v>
      </c>
    </row>
    <row r="1249" spans="11:25" x14ac:dyDescent="0.25">
      <c r="K1249" t="b">
        <f>AND(COUNTIF('Master list(no salts, metals)'!K1247,"&lt;=1"),IF(COUNTIF('Master list(no salts, metals)'!$K1247:$Y1247, "#N/A")=14,TRUE,FALSE))</f>
        <v>0</v>
      </c>
      <c r="L1249" t="b">
        <f>AND(COUNTIF('Master list(no salts, metals)'!L1247,"&lt;=1"),IF(COUNTIF('Master list(no salts, metals)'!$K1247:$Y1247, "#N/A")=14,TRUE,FALSE))</f>
        <v>0</v>
      </c>
      <c r="M1249" t="b">
        <f>AND(COUNTIF('Master list(no salts, metals)'!M1247,"&lt;=1"),IF(COUNTIF('Master list(no salts, metals)'!$K1247:$Y1247, "#N/A")=14,TRUE,FALSE))</f>
        <v>0</v>
      </c>
      <c r="N1249" t="b">
        <f>AND(COUNTIF('Master list(no salts, metals)'!N1247,"&lt;=1"),IF(COUNTIF('Master list(no salts, metals)'!$K1247:$Y1247, "#N/A")=14,TRUE,FALSE))</f>
        <v>0</v>
      </c>
      <c r="O1249" t="b">
        <f>AND(COUNTIF('Master list(no salts, metals)'!O1247,"&lt;=1"),IF(COUNTIF('Master list(no salts, metals)'!$K1247:$Y1247, "#N/A")=14,TRUE,FALSE))</f>
        <v>0</v>
      </c>
      <c r="P1249" t="b">
        <f>AND(COUNTIF('Master list(no salts, metals)'!P1247,"&lt;=1"),IF(COUNTIF('Master list(no salts, metals)'!$K1247:$Y1247, "#N/A")=14,TRUE,FALSE))</f>
        <v>0</v>
      </c>
      <c r="Q1249" t="b">
        <f>AND(COUNTIF('Master list(no salts, metals)'!Q1247,"&lt;=1"),IF(COUNTIF('Master list(no salts, metals)'!$K1247:$Y1247, "#N/A")=14,TRUE,FALSE))</f>
        <v>0</v>
      </c>
      <c r="R1249" t="b">
        <f>AND(COUNTIF('Master list(no salts, metals)'!R1247,"&lt;=1"),IF(COUNTIF('Master list(no salts, metals)'!$K1247:$Y1247, "#N/A")=14,TRUE,FALSE))</f>
        <v>0</v>
      </c>
      <c r="S1249" t="b">
        <f>AND(COUNTIF('Master list(no salts, metals)'!S1247,"&lt;=1"),IF(COUNTIF('Master list(no salts, metals)'!$K1247:$Y1247, "#N/A")=14,TRUE,FALSE))</f>
        <v>0</v>
      </c>
      <c r="T1249" t="b">
        <f>AND(COUNTIF('Master list(no salts, metals)'!T1247,"&lt;=1"),IF(COUNTIF('Master list(no salts, metals)'!$K1247:$Y1247, "#N/A")=14,TRUE,FALSE))</f>
        <v>0</v>
      </c>
      <c r="U1249" t="b">
        <f>AND(COUNTIF('Master list(no salts, metals)'!U1247,"&lt;=1"),IF(COUNTIF('Master list(no salts, metals)'!$K1247:$Y1247, "#N/A")=14,TRUE,FALSE))</f>
        <v>0</v>
      </c>
      <c r="V1249" t="b">
        <f>AND(COUNTIF('Master list(no salts, metals)'!V1247,"&lt;=1"),IF(COUNTIF('Master list(no salts, metals)'!$K1247:$Y1247, "#N/A")=14,TRUE,FALSE))</f>
        <v>0</v>
      </c>
      <c r="W1249" t="b">
        <f>AND(COUNTIF('Master list(no salts, metals)'!W1247,"&lt;=1"),IF(COUNTIF('Master list(no salts, metals)'!$K1247:$Y1247, "#N/A")=14,TRUE,FALSE))</f>
        <v>0</v>
      </c>
      <c r="X1249" t="b">
        <f>AND(COUNTIF('Master list(no salts, metals)'!X1247,"&lt;=1"),IF(COUNTIF('Master list(no salts, metals)'!$K1247:$Y1247, "#N/A")=14,TRUE,FALSE))</f>
        <v>0</v>
      </c>
      <c r="Y1249" t="b">
        <f>AND(COUNTIF('Master list(no salts, metals)'!Y1247,"&lt;=1"),IF(COUNTIF('Master list(no salts, metals)'!$K1247:$Y1247, "#N/A")=14,TRUE,FALSE))</f>
        <v>0</v>
      </c>
    </row>
    <row r="1250" spans="11:25" x14ac:dyDescent="0.25">
      <c r="K1250" t="b">
        <f>AND(COUNTIF('Master list(no salts, metals)'!K1248,"&lt;=1"),IF(COUNTIF('Master list(no salts, metals)'!$K1248:$Y1248, "#N/A")=14,TRUE,FALSE))</f>
        <v>0</v>
      </c>
      <c r="L1250" t="b">
        <f>AND(COUNTIF('Master list(no salts, metals)'!L1248,"&lt;=1"),IF(COUNTIF('Master list(no salts, metals)'!$K1248:$Y1248, "#N/A")=14,TRUE,FALSE))</f>
        <v>0</v>
      </c>
      <c r="M1250" t="b">
        <f>AND(COUNTIF('Master list(no salts, metals)'!M1248,"&lt;=1"),IF(COUNTIF('Master list(no salts, metals)'!$K1248:$Y1248, "#N/A")=14,TRUE,FALSE))</f>
        <v>0</v>
      </c>
      <c r="N1250" t="b">
        <f>AND(COUNTIF('Master list(no salts, metals)'!N1248,"&lt;=1"),IF(COUNTIF('Master list(no salts, metals)'!$K1248:$Y1248, "#N/A")=14,TRUE,FALSE))</f>
        <v>0</v>
      </c>
      <c r="O1250" t="b">
        <f>AND(COUNTIF('Master list(no salts, metals)'!O1248,"&lt;=1"),IF(COUNTIF('Master list(no salts, metals)'!$K1248:$Y1248, "#N/A")=14,TRUE,FALSE))</f>
        <v>0</v>
      </c>
      <c r="P1250" t="b">
        <f>AND(COUNTIF('Master list(no salts, metals)'!P1248,"&lt;=1"),IF(COUNTIF('Master list(no salts, metals)'!$K1248:$Y1248, "#N/A")=14,TRUE,FALSE))</f>
        <v>0</v>
      </c>
      <c r="Q1250" t="b">
        <f>AND(COUNTIF('Master list(no salts, metals)'!Q1248,"&lt;=1"),IF(COUNTIF('Master list(no salts, metals)'!$K1248:$Y1248, "#N/A")=14,TRUE,FALSE))</f>
        <v>0</v>
      </c>
      <c r="R1250" t="b">
        <f>AND(COUNTIF('Master list(no salts, metals)'!R1248,"&lt;=1"),IF(COUNTIF('Master list(no salts, metals)'!$K1248:$Y1248, "#N/A")=14,TRUE,FALSE))</f>
        <v>0</v>
      </c>
      <c r="S1250" t="b">
        <f>AND(COUNTIF('Master list(no salts, metals)'!S1248,"&lt;=1"),IF(COUNTIF('Master list(no salts, metals)'!$K1248:$Y1248, "#N/A")=14,TRUE,FALSE))</f>
        <v>0</v>
      </c>
      <c r="T1250" t="b">
        <f>AND(COUNTIF('Master list(no salts, metals)'!T1248,"&lt;=1"),IF(COUNTIF('Master list(no salts, metals)'!$K1248:$Y1248, "#N/A")=14,TRUE,FALSE))</f>
        <v>0</v>
      </c>
      <c r="U1250" t="b">
        <f>AND(COUNTIF('Master list(no salts, metals)'!U1248,"&lt;=1"),IF(COUNTIF('Master list(no salts, metals)'!$K1248:$Y1248, "#N/A")=14,TRUE,FALSE))</f>
        <v>0</v>
      </c>
      <c r="V1250" t="b">
        <f>AND(COUNTIF('Master list(no salts, metals)'!V1248,"&lt;=1"),IF(COUNTIF('Master list(no salts, metals)'!$K1248:$Y1248, "#N/A")=14,TRUE,FALSE))</f>
        <v>0</v>
      </c>
      <c r="W1250" t="b">
        <f>AND(COUNTIF('Master list(no salts, metals)'!W1248,"&lt;=1"),IF(COUNTIF('Master list(no salts, metals)'!$K1248:$Y1248, "#N/A")=14,TRUE,FALSE))</f>
        <v>1</v>
      </c>
      <c r="X1250" t="b">
        <f>AND(COUNTIF('Master list(no salts, metals)'!X1248,"&lt;=1"),IF(COUNTIF('Master list(no salts, metals)'!$K1248:$Y1248, "#N/A")=14,TRUE,FALSE))</f>
        <v>0</v>
      </c>
      <c r="Y1250" t="b">
        <f>AND(COUNTIF('Master list(no salts, metals)'!Y1248,"&lt;=1"),IF(COUNTIF('Master list(no salts, metals)'!$K1248:$Y1248, "#N/A")=14,TRUE,FALSE))</f>
        <v>0</v>
      </c>
    </row>
    <row r="1251" spans="11:25" x14ac:dyDescent="0.25">
      <c r="K1251" t="b">
        <f>AND(COUNTIF('Master list(no salts, metals)'!K1249,"&lt;=1"),IF(COUNTIF('Master list(no salts, metals)'!$K1249:$Y1249, "#N/A")=14,TRUE,FALSE))</f>
        <v>0</v>
      </c>
      <c r="L1251" t="b">
        <f>AND(COUNTIF('Master list(no salts, metals)'!L1249,"&lt;=1"),IF(COUNTIF('Master list(no salts, metals)'!$K1249:$Y1249, "#N/A")=14,TRUE,FALSE))</f>
        <v>0</v>
      </c>
      <c r="M1251" t="b">
        <f>AND(COUNTIF('Master list(no salts, metals)'!M1249,"&lt;=1"),IF(COUNTIF('Master list(no salts, metals)'!$K1249:$Y1249, "#N/A")=14,TRUE,FALSE))</f>
        <v>0</v>
      </c>
      <c r="N1251" t="b">
        <f>AND(COUNTIF('Master list(no salts, metals)'!N1249,"&lt;=1"),IF(COUNTIF('Master list(no salts, metals)'!$K1249:$Y1249, "#N/A")=14,TRUE,FALSE))</f>
        <v>0</v>
      </c>
      <c r="O1251" t="b">
        <f>AND(COUNTIF('Master list(no salts, metals)'!O1249,"&lt;=1"),IF(COUNTIF('Master list(no salts, metals)'!$K1249:$Y1249, "#N/A")=14,TRUE,FALSE))</f>
        <v>0</v>
      </c>
      <c r="P1251" t="b">
        <f>AND(COUNTIF('Master list(no salts, metals)'!P1249,"&lt;=1"),IF(COUNTIF('Master list(no salts, metals)'!$K1249:$Y1249, "#N/A")=14,TRUE,FALSE))</f>
        <v>0</v>
      </c>
      <c r="Q1251" t="b">
        <f>AND(COUNTIF('Master list(no salts, metals)'!Q1249,"&lt;=1"),IF(COUNTIF('Master list(no salts, metals)'!$K1249:$Y1249, "#N/A")=14,TRUE,FALSE))</f>
        <v>0</v>
      </c>
      <c r="R1251" t="b">
        <f>AND(COUNTIF('Master list(no salts, metals)'!R1249,"&lt;=1"),IF(COUNTIF('Master list(no salts, metals)'!$K1249:$Y1249, "#N/A")=14,TRUE,FALSE))</f>
        <v>0</v>
      </c>
      <c r="S1251" t="b">
        <f>AND(COUNTIF('Master list(no salts, metals)'!S1249,"&lt;=1"),IF(COUNTIF('Master list(no salts, metals)'!$K1249:$Y1249, "#N/A")=14,TRUE,FALSE))</f>
        <v>0</v>
      </c>
      <c r="T1251" t="b">
        <f>AND(COUNTIF('Master list(no salts, metals)'!T1249,"&lt;=1"),IF(COUNTIF('Master list(no salts, metals)'!$K1249:$Y1249, "#N/A")=14,TRUE,FALSE))</f>
        <v>1</v>
      </c>
      <c r="U1251" t="b">
        <f>AND(COUNTIF('Master list(no salts, metals)'!U1249,"&lt;=1"),IF(COUNTIF('Master list(no salts, metals)'!$K1249:$Y1249, "#N/A")=14,TRUE,FALSE))</f>
        <v>0</v>
      </c>
      <c r="V1251" t="b">
        <f>AND(COUNTIF('Master list(no salts, metals)'!V1249,"&lt;=1"),IF(COUNTIF('Master list(no salts, metals)'!$K1249:$Y1249, "#N/A")=14,TRUE,FALSE))</f>
        <v>0</v>
      </c>
      <c r="W1251" t="b">
        <f>AND(COUNTIF('Master list(no salts, metals)'!W1249,"&lt;=1"),IF(COUNTIF('Master list(no salts, metals)'!$K1249:$Y1249, "#N/A")=14,TRUE,FALSE))</f>
        <v>0</v>
      </c>
      <c r="X1251" t="b">
        <f>AND(COUNTIF('Master list(no salts, metals)'!X1249,"&lt;=1"),IF(COUNTIF('Master list(no salts, metals)'!$K1249:$Y1249, "#N/A")=14,TRUE,FALSE))</f>
        <v>0</v>
      </c>
      <c r="Y1251" t="b">
        <f>AND(COUNTIF('Master list(no salts, metals)'!Y1249,"&lt;=1"),IF(COUNTIF('Master list(no salts, metals)'!$K1249:$Y1249, "#N/A")=14,TRUE,FALSE))</f>
        <v>0</v>
      </c>
    </row>
    <row r="1252" spans="11:25" x14ac:dyDescent="0.25">
      <c r="K1252" t="b">
        <f>AND(COUNTIF('Master list(no salts, metals)'!K1250,"&lt;=1"),IF(COUNTIF('Master list(no salts, metals)'!$K1250:$Y1250, "#N/A")=14,TRUE,FALSE))</f>
        <v>0</v>
      </c>
      <c r="L1252" t="b">
        <f>AND(COUNTIF('Master list(no salts, metals)'!L1250,"&lt;=1"),IF(COUNTIF('Master list(no salts, metals)'!$K1250:$Y1250, "#N/A")=14,TRUE,FALSE))</f>
        <v>0</v>
      </c>
      <c r="M1252" t="b">
        <f>AND(COUNTIF('Master list(no salts, metals)'!M1250,"&lt;=1"),IF(COUNTIF('Master list(no salts, metals)'!$K1250:$Y1250, "#N/A")=14,TRUE,FALSE))</f>
        <v>0</v>
      </c>
      <c r="N1252" t="b">
        <f>AND(COUNTIF('Master list(no salts, metals)'!N1250,"&lt;=1"),IF(COUNTIF('Master list(no salts, metals)'!$K1250:$Y1250, "#N/A")=14,TRUE,FALSE))</f>
        <v>0</v>
      </c>
      <c r="O1252" t="b">
        <f>AND(COUNTIF('Master list(no salts, metals)'!O1250,"&lt;=1"),IF(COUNTIF('Master list(no salts, metals)'!$K1250:$Y1250, "#N/A")=14,TRUE,FALSE))</f>
        <v>0</v>
      </c>
      <c r="P1252" t="b">
        <f>AND(COUNTIF('Master list(no salts, metals)'!P1250,"&lt;=1"),IF(COUNTIF('Master list(no salts, metals)'!$K1250:$Y1250, "#N/A")=14,TRUE,FALSE))</f>
        <v>0</v>
      </c>
      <c r="Q1252" t="b">
        <f>AND(COUNTIF('Master list(no salts, metals)'!Q1250,"&lt;=1"),IF(COUNTIF('Master list(no salts, metals)'!$K1250:$Y1250, "#N/A")=14,TRUE,FALSE))</f>
        <v>0</v>
      </c>
      <c r="R1252" t="b">
        <f>AND(COUNTIF('Master list(no salts, metals)'!R1250,"&lt;=1"),IF(COUNTIF('Master list(no salts, metals)'!$K1250:$Y1250, "#N/A")=14,TRUE,FALSE))</f>
        <v>0</v>
      </c>
      <c r="S1252" t="b">
        <f>AND(COUNTIF('Master list(no salts, metals)'!S1250,"&lt;=1"),IF(COUNTIF('Master list(no salts, metals)'!$K1250:$Y1250, "#N/A")=14,TRUE,FALSE))</f>
        <v>0</v>
      </c>
      <c r="T1252" t="b">
        <f>AND(COUNTIF('Master list(no salts, metals)'!T1250,"&lt;=1"),IF(COUNTIF('Master list(no salts, metals)'!$K1250:$Y1250, "#N/A")=14,TRUE,FALSE))</f>
        <v>1</v>
      </c>
      <c r="U1252" t="b">
        <f>AND(COUNTIF('Master list(no salts, metals)'!U1250,"&lt;=1"),IF(COUNTIF('Master list(no salts, metals)'!$K1250:$Y1250, "#N/A")=14,TRUE,FALSE))</f>
        <v>0</v>
      </c>
      <c r="V1252" t="b">
        <f>AND(COUNTIF('Master list(no salts, metals)'!V1250,"&lt;=1"),IF(COUNTIF('Master list(no salts, metals)'!$K1250:$Y1250, "#N/A")=14,TRUE,FALSE))</f>
        <v>0</v>
      </c>
      <c r="W1252" t="b">
        <f>AND(COUNTIF('Master list(no salts, metals)'!W1250,"&lt;=1"),IF(COUNTIF('Master list(no salts, metals)'!$K1250:$Y1250, "#N/A")=14,TRUE,FALSE))</f>
        <v>0</v>
      </c>
      <c r="X1252" t="b">
        <f>AND(COUNTIF('Master list(no salts, metals)'!X1250,"&lt;=1"),IF(COUNTIF('Master list(no salts, metals)'!$K1250:$Y1250, "#N/A")=14,TRUE,FALSE))</f>
        <v>0</v>
      </c>
      <c r="Y1252" t="b">
        <f>AND(COUNTIF('Master list(no salts, metals)'!Y1250,"&lt;=1"),IF(COUNTIF('Master list(no salts, metals)'!$K1250:$Y1250, "#N/A")=14,TRUE,FALSE))</f>
        <v>0</v>
      </c>
    </row>
    <row r="1253" spans="11:25" x14ac:dyDescent="0.25">
      <c r="K1253" t="b">
        <f>AND(COUNTIF('Master list(no salts, metals)'!K1251,"&lt;=1"),IF(COUNTIF('Master list(no salts, metals)'!$K1251:$Y1251, "#N/A")=14,TRUE,FALSE))</f>
        <v>0</v>
      </c>
      <c r="L1253" t="b">
        <f>AND(COUNTIF('Master list(no salts, metals)'!L1251,"&lt;=1"),IF(COUNTIF('Master list(no salts, metals)'!$K1251:$Y1251, "#N/A")=14,TRUE,FALSE))</f>
        <v>0</v>
      </c>
      <c r="M1253" t="b">
        <f>AND(COUNTIF('Master list(no salts, metals)'!M1251,"&lt;=1"),IF(COUNTIF('Master list(no salts, metals)'!$K1251:$Y1251, "#N/A")=14,TRUE,FALSE))</f>
        <v>0</v>
      </c>
      <c r="N1253" t="b">
        <f>AND(COUNTIF('Master list(no salts, metals)'!N1251,"&lt;=1"),IF(COUNTIF('Master list(no salts, metals)'!$K1251:$Y1251, "#N/A")=14,TRUE,FALSE))</f>
        <v>0</v>
      </c>
      <c r="O1253" t="b">
        <f>AND(COUNTIF('Master list(no salts, metals)'!O1251,"&lt;=1"),IF(COUNTIF('Master list(no salts, metals)'!$K1251:$Y1251, "#N/A")=14,TRUE,FALSE))</f>
        <v>0</v>
      </c>
      <c r="P1253" t="b">
        <f>AND(COUNTIF('Master list(no salts, metals)'!P1251,"&lt;=1"),IF(COUNTIF('Master list(no salts, metals)'!$K1251:$Y1251, "#N/A")=14,TRUE,FALSE))</f>
        <v>0</v>
      </c>
      <c r="Q1253" t="b">
        <f>AND(COUNTIF('Master list(no salts, metals)'!Q1251,"&lt;=1"),IF(COUNTIF('Master list(no salts, metals)'!$K1251:$Y1251, "#N/A")=14,TRUE,FALSE))</f>
        <v>0</v>
      </c>
      <c r="R1253" t="b">
        <f>AND(COUNTIF('Master list(no salts, metals)'!R1251,"&lt;=1"),IF(COUNTIF('Master list(no salts, metals)'!$K1251:$Y1251, "#N/A")=14,TRUE,FALSE))</f>
        <v>0</v>
      </c>
      <c r="S1253" t="b">
        <f>AND(COUNTIF('Master list(no salts, metals)'!S1251,"&lt;=1"),IF(COUNTIF('Master list(no salts, metals)'!$K1251:$Y1251, "#N/A")=14,TRUE,FALSE))</f>
        <v>0</v>
      </c>
      <c r="T1253" t="b">
        <f>AND(COUNTIF('Master list(no salts, metals)'!T1251,"&lt;=1"),IF(COUNTIF('Master list(no salts, metals)'!$K1251:$Y1251, "#N/A")=14,TRUE,FALSE))</f>
        <v>0</v>
      </c>
      <c r="U1253" t="b">
        <f>AND(COUNTIF('Master list(no salts, metals)'!U1251,"&lt;=1"),IF(COUNTIF('Master list(no salts, metals)'!$K1251:$Y1251, "#N/A")=14,TRUE,FALSE))</f>
        <v>0</v>
      </c>
      <c r="V1253" t="b">
        <f>AND(COUNTIF('Master list(no salts, metals)'!V1251,"&lt;=1"),IF(COUNTIF('Master list(no salts, metals)'!$K1251:$Y1251, "#N/A")=14,TRUE,FALSE))</f>
        <v>0</v>
      </c>
      <c r="W1253" t="b">
        <f>AND(COUNTIF('Master list(no salts, metals)'!W1251,"&lt;=1"),IF(COUNTIF('Master list(no salts, metals)'!$K1251:$Y1251, "#N/A")=14,TRUE,FALSE))</f>
        <v>1</v>
      </c>
      <c r="X1253" t="b">
        <f>AND(COUNTIF('Master list(no salts, metals)'!X1251,"&lt;=1"),IF(COUNTIF('Master list(no salts, metals)'!$K1251:$Y1251, "#N/A")=14,TRUE,FALSE))</f>
        <v>0</v>
      </c>
      <c r="Y1253" t="b">
        <f>AND(COUNTIF('Master list(no salts, metals)'!Y1251,"&lt;=1"),IF(COUNTIF('Master list(no salts, metals)'!$K1251:$Y1251, "#N/A")=14,TRUE,FALSE))</f>
        <v>0</v>
      </c>
    </row>
    <row r="1254" spans="11:25" x14ac:dyDescent="0.25">
      <c r="K1254" t="b">
        <f>AND(COUNTIF('Master list(no salts, metals)'!K1252,"&lt;=1"),IF(COUNTIF('Master list(no salts, metals)'!$K1252:$Y1252, "#N/A")=14,TRUE,FALSE))</f>
        <v>0</v>
      </c>
      <c r="L1254" t="b">
        <f>AND(COUNTIF('Master list(no salts, metals)'!L1252,"&lt;=1"),IF(COUNTIF('Master list(no salts, metals)'!$K1252:$Y1252, "#N/A")=14,TRUE,FALSE))</f>
        <v>0</v>
      </c>
      <c r="M1254" t="b">
        <f>AND(COUNTIF('Master list(no salts, metals)'!M1252,"&lt;=1"),IF(COUNTIF('Master list(no salts, metals)'!$K1252:$Y1252, "#N/A")=14,TRUE,FALSE))</f>
        <v>0</v>
      </c>
      <c r="N1254" t="b">
        <f>AND(COUNTIF('Master list(no salts, metals)'!N1252,"&lt;=1"),IF(COUNTIF('Master list(no salts, metals)'!$K1252:$Y1252, "#N/A")=14,TRUE,FALSE))</f>
        <v>0</v>
      </c>
      <c r="O1254" t="b">
        <f>AND(COUNTIF('Master list(no salts, metals)'!O1252,"&lt;=1"),IF(COUNTIF('Master list(no salts, metals)'!$K1252:$Y1252, "#N/A")=14,TRUE,FALSE))</f>
        <v>0</v>
      </c>
      <c r="P1254" t="b">
        <f>AND(COUNTIF('Master list(no salts, metals)'!P1252,"&lt;=1"),IF(COUNTIF('Master list(no salts, metals)'!$K1252:$Y1252, "#N/A")=14,TRUE,FALSE))</f>
        <v>0</v>
      </c>
      <c r="Q1254" t="b">
        <f>AND(COUNTIF('Master list(no salts, metals)'!Q1252,"&lt;=1"),IF(COUNTIF('Master list(no salts, metals)'!$K1252:$Y1252, "#N/A")=14,TRUE,FALSE))</f>
        <v>0</v>
      </c>
      <c r="R1254" t="b">
        <f>AND(COUNTIF('Master list(no salts, metals)'!R1252,"&lt;=1"),IF(COUNTIF('Master list(no salts, metals)'!$K1252:$Y1252, "#N/A")=14,TRUE,FALSE))</f>
        <v>1</v>
      </c>
      <c r="S1254" t="b">
        <f>AND(COUNTIF('Master list(no salts, metals)'!S1252,"&lt;=1"),IF(COUNTIF('Master list(no salts, metals)'!$K1252:$Y1252, "#N/A")=14,TRUE,FALSE))</f>
        <v>0</v>
      </c>
      <c r="T1254" t="b">
        <f>AND(COUNTIF('Master list(no salts, metals)'!T1252,"&lt;=1"),IF(COUNTIF('Master list(no salts, metals)'!$K1252:$Y1252, "#N/A")=14,TRUE,FALSE))</f>
        <v>0</v>
      </c>
      <c r="U1254" t="b">
        <f>AND(COUNTIF('Master list(no salts, metals)'!U1252,"&lt;=1"),IF(COUNTIF('Master list(no salts, metals)'!$K1252:$Y1252, "#N/A")=14,TRUE,FALSE))</f>
        <v>0</v>
      </c>
      <c r="V1254" t="b">
        <f>AND(COUNTIF('Master list(no salts, metals)'!V1252,"&lt;=1"),IF(COUNTIF('Master list(no salts, metals)'!$K1252:$Y1252, "#N/A")=14,TRUE,FALSE))</f>
        <v>0</v>
      </c>
      <c r="W1254" t="b">
        <f>AND(COUNTIF('Master list(no salts, metals)'!W1252,"&lt;=1"),IF(COUNTIF('Master list(no salts, metals)'!$K1252:$Y1252, "#N/A")=14,TRUE,FALSE))</f>
        <v>0</v>
      </c>
      <c r="X1254" t="b">
        <f>AND(COUNTIF('Master list(no salts, metals)'!X1252,"&lt;=1"),IF(COUNTIF('Master list(no salts, metals)'!$K1252:$Y1252, "#N/A")=14,TRUE,FALSE))</f>
        <v>0</v>
      </c>
      <c r="Y1254" t="b">
        <f>AND(COUNTIF('Master list(no salts, metals)'!Y1252,"&lt;=1"),IF(COUNTIF('Master list(no salts, metals)'!$K1252:$Y1252, "#N/A")=14,TRUE,FALSE))</f>
        <v>0</v>
      </c>
    </row>
    <row r="1255" spans="11:25" x14ac:dyDescent="0.25">
      <c r="K1255" t="b">
        <f>AND(COUNTIF('Master list(no salts, metals)'!K1253,"&lt;=1"),IF(COUNTIF('Master list(no salts, metals)'!$K1253:$Y1253, "#N/A")=14,TRUE,FALSE))</f>
        <v>0</v>
      </c>
      <c r="L1255" t="b">
        <f>AND(COUNTIF('Master list(no salts, metals)'!L1253,"&lt;=1"),IF(COUNTIF('Master list(no salts, metals)'!$K1253:$Y1253, "#N/A")=14,TRUE,FALSE))</f>
        <v>0</v>
      </c>
      <c r="M1255" t="b">
        <f>AND(COUNTIF('Master list(no salts, metals)'!M1253,"&lt;=1"),IF(COUNTIF('Master list(no salts, metals)'!$K1253:$Y1253, "#N/A")=14,TRUE,FALSE))</f>
        <v>0</v>
      </c>
      <c r="N1255" t="b">
        <f>AND(COUNTIF('Master list(no salts, metals)'!N1253,"&lt;=1"),IF(COUNTIF('Master list(no salts, metals)'!$K1253:$Y1253, "#N/A")=14,TRUE,FALSE))</f>
        <v>0</v>
      </c>
      <c r="O1255" t="b">
        <f>AND(COUNTIF('Master list(no salts, metals)'!O1253,"&lt;=1"),IF(COUNTIF('Master list(no salts, metals)'!$K1253:$Y1253, "#N/A")=14,TRUE,FALSE))</f>
        <v>0</v>
      </c>
      <c r="P1255" t="b">
        <f>AND(COUNTIF('Master list(no salts, metals)'!P1253,"&lt;=1"),IF(COUNTIF('Master list(no salts, metals)'!$K1253:$Y1253, "#N/A")=14,TRUE,FALSE))</f>
        <v>0</v>
      </c>
      <c r="Q1255" t="b">
        <f>AND(COUNTIF('Master list(no salts, metals)'!Q1253,"&lt;=1"),IF(COUNTIF('Master list(no salts, metals)'!$K1253:$Y1253, "#N/A")=14,TRUE,FALSE))</f>
        <v>0</v>
      </c>
      <c r="R1255" t="b">
        <f>AND(COUNTIF('Master list(no salts, metals)'!R1253,"&lt;=1"),IF(COUNTIF('Master list(no salts, metals)'!$K1253:$Y1253, "#N/A")=14,TRUE,FALSE))</f>
        <v>0</v>
      </c>
      <c r="S1255" t="b">
        <f>AND(COUNTIF('Master list(no salts, metals)'!S1253,"&lt;=1"),IF(COUNTIF('Master list(no salts, metals)'!$K1253:$Y1253, "#N/A")=14,TRUE,FALSE))</f>
        <v>0</v>
      </c>
      <c r="T1255" t="b">
        <f>AND(COUNTIF('Master list(no salts, metals)'!T1253,"&lt;=1"),IF(COUNTIF('Master list(no salts, metals)'!$K1253:$Y1253, "#N/A")=14,TRUE,FALSE))</f>
        <v>1</v>
      </c>
      <c r="U1255" t="b">
        <f>AND(COUNTIF('Master list(no salts, metals)'!U1253,"&lt;=1"),IF(COUNTIF('Master list(no salts, metals)'!$K1253:$Y1253, "#N/A")=14,TRUE,FALSE))</f>
        <v>0</v>
      </c>
      <c r="V1255" t="b">
        <f>AND(COUNTIF('Master list(no salts, metals)'!V1253,"&lt;=1"),IF(COUNTIF('Master list(no salts, metals)'!$K1253:$Y1253, "#N/A")=14,TRUE,FALSE))</f>
        <v>0</v>
      </c>
      <c r="W1255" t="b">
        <f>AND(COUNTIF('Master list(no salts, metals)'!W1253,"&lt;=1"),IF(COUNTIF('Master list(no salts, metals)'!$K1253:$Y1253, "#N/A")=14,TRUE,FALSE))</f>
        <v>0</v>
      </c>
      <c r="X1255" t="b">
        <f>AND(COUNTIF('Master list(no salts, metals)'!X1253,"&lt;=1"),IF(COUNTIF('Master list(no salts, metals)'!$K1253:$Y1253, "#N/A")=14,TRUE,FALSE))</f>
        <v>0</v>
      </c>
      <c r="Y1255" t="b">
        <f>AND(COUNTIF('Master list(no salts, metals)'!Y1253,"&lt;=1"),IF(COUNTIF('Master list(no salts, metals)'!$K1253:$Y1253, "#N/A")=14,TRUE,FALSE))</f>
        <v>0</v>
      </c>
    </row>
    <row r="1256" spans="11:25" x14ac:dyDescent="0.25">
      <c r="K1256" t="b">
        <f>AND(COUNTIF('Master list(no salts, metals)'!K1254,"&lt;=1"),IF(COUNTIF('Master list(no salts, metals)'!$K1254:$Y1254, "#N/A")=14,TRUE,FALSE))</f>
        <v>0</v>
      </c>
      <c r="L1256" t="b">
        <f>AND(COUNTIF('Master list(no salts, metals)'!L1254,"&lt;=1"),IF(COUNTIF('Master list(no salts, metals)'!$K1254:$Y1254, "#N/A")=14,TRUE,FALSE))</f>
        <v>0</v>
      </c>
      <c r="M1256" t="b">
        <f>AND(COUNTIF('Master list(no salts, metals)'!M1254,"&lt;=1"),IF(COUNTIF('Master list(no salts, metals)'!$K1254:$Y1254, "#N/A")=14,TRUE,FALSE))</f>
        <v>0</v>
      </c>
      <c r="N1256" t="b">
        <f>AND(COUNTIF('Master list(no salts, metals)'!N1254,"&lt;=1"),IF(COUNTIF('Master list(no salts, metals)'!$K1254:$Y1254, "#N/A")=14,TRUE,FALSE))</f>
        <v>0</v>
      </c>
      <c r="O1256" t="b">
        <f>AND(COUNTIF('Master list(no salts, metals)'!O1254,"&lt;=1"),IF(COUNTIF('Master list(no salts, metals)'!$K1254:$Y1254, "#N/A")=14,TRUE,FALSE))</f>
        <v>0</v>
      </c>
      <c r="P1256" t="b">
        <f>AND(COUNTIF('Master list(no salts, metals)'!P1254,"&lt;=1"),IF(COUNTIF('Master list(no salts, metals)'!$K1254:$Y1254, "#N/A")=14,TRUE,FALSE))</f>
        <v>0</v>
      </c>
      <c r="Q1256" t="b">
        <f>AND(COUNTIF('Master list(no salts, metals)'!Q1254,"&lt;=1"),IF(COUNTIF('Master list(no salts, metals)'!$K1254:$Y1254, "#N/A")=14,TRUE,FALSE))</f>
        <v>0</v>
      </c>
      <c r="R1256" t="b">
        <f>AND(COUNTIF('Master list(no salts, metals)'!R1254,"&lt;=1"),IF(COUNTIF('Master list(no salts, metals)'!$K1254:$Y1254, "#N/A")=14,TRUE,FALSE))</f>
        <v>0</v>
      </c>
      <c r="S1256" t="b">
        <f>AND(COUNTIF('Master list(no salts, metals)'!S1254,"&lt;=1"),IF(COUNTIF('Master list(no salts, metals)'!$K1254:$Y1254, "#N/A")=14,TRUE,FALSE))</f>
        <v>0</v>
      </c>
      <c r="T1256" t="b">
        <f>AND(COUNTIF('Master list(no salts, metals)'!T1254,"&lt;=1"),IF(COUNTIF('Master list(no salts, metals)'!$K1254:$Y1254, "#N/A")=14,TRUE,FALSE))</f>
        <v>0</v>
      </c>
      <c r="U1256" t="b">
        <f>AND(COUNTIF('Master list(no salts, metals)'!U1254,"&lt;=1"),IF(COUNTIF('Master list(no salts, metals)'!$K1254:$Y1254, "#N/A")=14,TRUE,FALSE))</f>
        <v>0</v>
      </c>
      <c r="V1256" t="b">
        <f>AND(COUNTIF('Master list(no salts, metals)'!V1254,"&lt;=1"),IF(COUNTIF('Master list(no salts, metals)'!$K1254:$Y1254, "#N/A")=14,TRUE,FALSE))</f>
        <v>0</v>
      </c>
      <c r="W1256" t="b">
        <f>AND(COUNTIF('Master list(no salts, metals)'!W1254,"&lt;=1"),IF(COUNTIF('Master list(no salts, metals)'!$K1254:$Y1254, "#N/A")=14,TRUE,FALSE))</f>
        <v>0</v>
      </c>
      <c r="X1256" t="b">
        <f>AND(COUNTIF('Master list(no salts, metals)'!X1254,"&lt;=1"),IF(COUNTIF('Master list(no salts, metals)'!$K1254:$Y1254, "#N/A")=14,TRUE,FALSE))</f>
        <v>0</v>
      </c>
      <c r="Y1256" t="b">
        <f>AND(COUNTIF('Master list(no salts, metals)'!Y1254,"&lt;=1"),IF(COUNTIF('Master list(no salts, metals)'!$K1254:$Y1254, "#N/A")=14,TRUE,FALSE))</f>
        <v>0</v>
      </c>
    </row>
    <row r="1257" spans="11:25" x14ac:dyDescent="0.25">
      <c r="K1257" t="b">
        <f>AND(COUNTIF('Master list(no salts, metals)'!K1255,"&lt;=1"),IF(COUNTIF('Master list(no salts, metals)'!$K1255:$Y1255, "#N/A")=14,TRUE,FALSE))</f>
        <v>0</v>
      </c>
      <c r="L1257" t="b">
        <f>AND(COUNTIF('Master list(no salts, metals)'!L1255,"&lt;=1"),IF(COUNTIF('Master list(no salts, metals)'!$K1255:$Y1255, "#N/A")=14,TRUE,FALSE))</f>
        <v>0</v>
      </c>
      <c r="M1257" t="b">
        <f>AND(COUNTIF('Master list(no salts, metals)'!M1255,"&lt;=1"),IF(COUNTIF('Master list(no salts, metals)'!$K1255:$Y1255, "#N/A")=14,TRUE,FALSE))</f>
        <v>0</v>
      </c>
      <c r="N1257" t="b">
        <f>AND(COUNTIF('Master list(no salts, metals)'!N1255,"&lt;=1"),IF(COUNTIF('Master list(no salts, metals)'!$K1255:$Y1255, "#N/A")=14,TRUE,FALSE))</f>
        <v>0</v>
      </c>
      <c r="O1257" t="b">
        <f>AND(COUNTIF('Master list(no salts, metals)'!O1255,"&lt;=1"),IF(COUNTIF('Master list(no salts, metals)'!$K1255:$Y1255, "#N/A")=14,TRUE,FALSE))</f>
        <v>0</v>
      </c>
      <c r="P1257" t="b">
        <f>AND(COUNTIF('Master list(no salts, metals)'!P1255,"&lt;=1"),IF(COUNTIF('Master list(no salts, metals)'!$K1255:$Y1255, "#N/A")=14,TRUE,FALSE))</f>
        <v>0</v>
      </c>
      <c r="Q1257" t="b">
        <f>AND(COUNTIF('Master list(no salts, metals)'!Q1255,"&lt;=1"),IF(COUNTIF('Master list(no salts, metals)'!$K1255:$Y1255, "#N/A")=14,TRUE,FALSE))</f>
        <v>0</v>
      </c>
      <c r="R1257" t="b">
        <f>AND(COUNTIF('Master list(no salts, metals)'!R1255,"&lt;=1"),IF(COUNTIF('Master list(no salts, metals)'!$K1255:$Y1255, "#N/A")=14,TRUE,FALSE))</f>
        <v>0</v>
      </c>
      <c r="S1257" t="b">
        <f>AND(COUNTIF('Master list(no salts, metals)'!S1255,"&lt;=1"),IF(COUNTIF('Master list(no salts, metals)'!$K1255:$Y1255, "#N/A")=14,TRUE,FALSE))</f>
        <v>0</v>
      </c>
      <c r="T1257" t="b">
        <f>AND(COUNTIF('Master list(no salts, metals)'!T1255,"&lt;=1"),IF(COUNTIF('Master list(no salts, metals)'!$K1255:$Y1255, "#N/A")=14,TRUE,FALSE))</f>
        <v>0</v>
      </c>
      <c r="U1257" t="b">
        <f>AND(COUNTIF('Master list(no salts, metals)'!U1255,"&lt;=1"),IF(COUNTIF('Master list(no salts, metals)'!$K1255:$Y1255, "#N/A")=14,TRUE,FALSE))</f>
        <v>0</v>
      </c>
      <c r="V1257" t="b">
        <f>AND(COUNTIF('Master list(no salts, metals)'!V1255,"&lt;=1"),IF(COUNTIF('Master list(no salts, metals)'!$K1255:$Y1255, "#N/A")=14,TRUE,FALSE))</f>
        <v>0</v>
      </c>
      <c r="W1257" t="b">
        <f>AND(COUNTIF('Master list(no salts, metals)'!W1255,"&lt;=1"),IF(COUNTIF('Master list(no salts, metals)'!$K1255:$Y1255, "#N/A")=14,TRUE,FALSE))</f>
        <v>1</v>
      </c>
      <c r="X1257" t="b">
        <f>AND(COUNTIF('Master list(no salts, metals)'!X1255,"&lt;=1"),IF(COUNTIF('Master list(no salts, metals)'!$K1255:$Y1255, "#N/A")=14,TRUE,FALSE))</f>
        <v>0</v>
      </c>
      <c r="Y1257" t="b">
        <f>AND(COUNTIF('Master list(no salts, metals)'!Y1255,"&lt;=1"),IF(COUNTIF('Master list(no salts, metals)'!$K1255:$Y1255, "#N/A")=14,TRUE,FALSE))</f>
        <v>0</v>
      </c>
    </row>
    <row r="1258" spans="11:25" x14ac:dyDescent="0.25">
      <c r="K1258" t="b">
        <f>AND(COUNTIF('Master list(no salts, metals)'!K1256,"&lt;=1"),IF(COUNTIF('Master list(no salts, metals)'!$K1256:$Y1256, "#N/A")=14,TRUE,FALSE))</f>
        <v>0</v>
      </c>
      <c r="L1258" t="b">
        <f>AND(COUNTIF('Master list(no salts, metals)'!L1256,"&lt;=1"),IF(COUNTIF('Master list(no salts, metals)'!$K1256:$Y1256, "#N/A")=14,TRUE,FALSE))</f>
        <v>0</v>
      </c>
      <c r="M1258" t="b">
        <f>AND(COUNTIF('Master list(no salts, metals)'!M1256,"&lt;=1"),IF(COUNTIF('Master list(no salts, metals)'!$K1256:$Y1256, "#N/A")=14,TRUE,FALSE))</f>
        <v>0</v>
      </c>
      <c r="N1258" t="b">
        <f>AND(COUNTIF('Master list(no salts, metals)'!N1256,"&lt;=1"),IF(COUNTIF('Master list(no salts, metals)'!$K1256:$Y1256, "#N/A")=14,TRUE,FALSE))</f>
        <v>0</v>
      </c>
      <c r="O1258" t="b">
        <f>AND(COUNTIF('Master list(no salts, metals)'!O1256,"&lt;=1"),IF(COUNTIF('Master list(no salts, metals)'!$K1256:$Y1256, "#N/A")=14,TRUE,FALSE))</f>
        <v>0</v>
      </c>
      <c r="P1258" t="b">
        <f>AND(COUNTIF('Master list(no salts, metals)'!P1256,"&lt;=1"),IF(COUNTIF('Master list(no salts, metals)'!$K1256:$Y1256, "#N/A")=14,TRUE,FALSE))</f>
        <v>0</v>
      </c>
      <c r="Q1258" t="b">
        <f>AND(COUNTIF('Master list(no salts, metals)'!Q1256,"&lt;=1"),IF(COUNTIF('Master list(no salts, metals)'!$K1256:$Y1256, "#N/A")=14,TRUE,FALSE))</f>
        <v>0</v>
      </c>
      <c r="R1258" t="b">
        <f>AND(COUNTIF('Master list(no salts, metals)'!R1256,"&lt;=1"),IF(COUNTIF('Master list(no salts, metals)'!$K1256:$Y1256, "#N/A")=14,TRUE,FALSE))</f>
        <v>0</v>
      </c>
      <c r="S1258" t="b">
        <f>AND(COUNTIF('Master list(no salts, metals)'!S1256,"&lt;=1"),IF(COUNTIF('Master list(no salts, metals)'!$K1256:$Y1256, "#N/A")=14,TRUE,FALSE))</f>
        <v>0</v>
      </c>
      <c r="T1258" t="b">
        <f>AND(COUNTIF('Master list(no salts, metals)'!T1256,"&lt;=1"),IF(COUNTIF('Master list(no salts, metals)'!$K1256:$Y1256, "#N/A")=14,TRUE,FALSE))</f>
        <v>0</v>
      </c>
      <c r="U1258" t="b">
        <f>AND(COUNTIF('Master list(no salts, metals)'!U1256,"&lt;=1"),IF(COUNTIF('Master list(no salts, metals)'!$K1256:$Y1256, "#N/A")=14,TRUE,FALSE))</f>
        <v>0</v>
      </c>
      <c r="V1258" t="b">
        <f>AND(COUNTIF('Master list(no salts, metals)'!V1256,"&lt;=1"),IF(COUNTIF('Master list(no salts, metals)'!$K1256:$Y1256, "#N/A")=14,TRUE,FALSE))</f>
        <v>0</v>
      </c>
      <c r="W1258" t="b">
        <f>AND(COUNTIF('Master list(no salts, metals)'!W1256,"&lt;=1"),IF(COUNTIF('Master list(no salts, metals)'!$K1256:$Y1256, "#N/A")=14,TRUE,FALSE))</f>
        <v>1</v>
      </c>
      <c r="X1258" t="b">
        <f>AND(COUNTIF('Master list(no salts, metals)'!X1256,"&lt;=1"),IF(COUNTIF('Master list(no salts, metals)'!$K1256:$Y1256, "#N/A")=14,TRUE,FALSE))</f>
        <v>0</v>
      </c>
      <c r="Y1258" t="b">
        <f>AND(COUNTIF('Master list(no salts, metals)'!Y1256,"&lt;=1"),IF(COUNTIF('Master list(no salts, metals)'!$K1256:$Y1256, "#N/A")=14,TRUE,FALSE))</f>
        <v>0</v>
      </c>
    </row>
    <row r="1259" spans="11:25" x14ac:dyDescent="0.25">
      <c r="K1259" t="b">
        <f>AND(COUNTIF('Master list(no salts, metals)'!K1257,"&lt;=1"),IF(COUNTIF('Master list(no salts, metals)'!$K1257:$Y1257, "#N/A")=14,TRUE,FALSE))</f>
        <v>0</v>
      </c>
      <c r="L1259" t="b">
        <f>AND(COUNTIF('Master list(no salts, metals)'!L1257,"&lt;=1"),IF(COUNTIF('Master list(no salts, metals)'!$K1257:$Y1257, "#N/A")=14,TRUE,FALSE))</f>
        <v>0</v>
      </c>
      <c r="M1259" t="b">
        <f>AND(COUNTIF('Master list(no salts, metals)'!M1257,"&lt;=1"),IF(COUNTIF('Master list(no salts, metals)'!$K1257:$Y1257, "#N/A")=14,TRUE,FALSE))</f>
        <v>0</v>
      </c>
      <c r="N1259" t="b">
        <f>AND(COUNTIF('Master list(no salts, metals)'!N1257,"&lt;=1"),IF(COUNTIF('Master list(no salts, metals)'!$K1257:$Y1257, "#N/A")=14,TRUE,FALSE))</f>
        <v>0</v>
      </c>
      <c r="O1259" t="b">
        <f>AND(COUNTIF('Master list(no salts, metals)'!O1257,"&lt;=1"),IF(COUNTIF('Master list(no salts, metals)'!$K1257:$Y1257, "#N/A")=14,TRUE,FALSE))</f>
        <v>0</v>
      </c>
      <c r="P1259" t="b">
        <f>AND(COUNTIF('Master list(no salts, metals)'!P1257,"&lt;=1"),IF(COUNTIF('Master list(no salts, metals)'!$K1257:$Y1257, "#N/A")=14,TRUE,FALSE))</f>
        <v>0</v>
      </c>
      <c r="Q1259" t="b">
        <f>AND(COUNTIF('Master list(no salts, metals)'!Q1257,"&lt;=1"),IF(COUNTIF('Master list(no salts, metals)'!$K1257:$Y1257, "#N/A")=14,TRUE,FALSE))</f>
        <v>0</v>
      </c>
      <c r="R1259" t="b">
        <f>AND(COUNTIF('Master list(no salts, metals)'!R1257,"&lt;=1"),IF(COUNTIF('Master list(no salts, metals)'!$K1257:$Y1257, "#N/A")=14,TRUE,FALSE))</f>
        <v>0</v>
      </c>
      <c r="S1259" t="b">
        <f>AND(COUNTIF('Master list(no salts, metals)'!S1257,"&lt;=1"),IF(COUNTIF('Master list(no salts, metals)'!$K1257:$Y1257, "#N/A")=14,TRUE,FALSE))</f>
        <v>0</v>
      </c>
      <c r="T1259" t="b">
        <f>AND(COUNTIF('Master list(no salts, metals)'!T1257,"&lt;=1"),IF(COUNTIF('Master list(no salts, metals)'!$K1257:$Y1257, "#N/A")=14,TRUE,FALSE))</f>
        <v>0</v>
      </c>
      <c r="U1259" t="b">
        <f>AND(COUNTIF('Master list(no salts, metals)'!U1257,"&lt;=1"),IF(COUNTIF('Master list(no salts, metals)'!$K1257:$Y1257, "#N/A")=14,TRUE,FALSE))</f>
        <v>0</v>
      </c>
      <c r="V1259" t="b">
        <f>AND(COUNTIF('Master list(no salts, metals)'!V1257,"&lt;=1"),IF(COUNTIF('Master list(no salts, metals)'!$K1257:$Y1257, "#N/A")=14,TRUE,FALSE))</f>
        <v>0</v>
      </c>
      <c r="W1259" t="b">
        <f>AND(COUNTIF('Master list(no salts, metals)'!W1257,"&lt;=1"),IF(COUNTIF('Master list(no salts, metals)'!$K1257:$Y1257, "#N/A")=14,TRUE,FALSE))</f>
        <v>1</v>
      </c>
      <c r="X1259" t="b">
        <f>AND(COUNTIF('Master list(no salts, metals)'!X1257,"&lt;=1"),IF(COUNTIF('Master list(no salts, metals)'!$K1257:$Y1257, "#N/A")=14,TRUE,FALSE))</f>
        <v>0</v>
      </c>
      <c r="Y1259" t="b">
        <f>AND(COUNTIF('Master list(no salts, metals)'!Y1257,"&lt;=1"),IF(COUNTIF('Master list(no salts, metals)'!$K1257:$Y1257, "#N/A")=14,TRUE,FALSE))</f>
        <v>0</v>
      </c>
    </row>
    <row r="1260" spans="11:25" x14ac:dyDescent="0.25">
      <c r="K1260" t="b">
        <f>AND(COUNTIF('Master list(no salts, metals)'!K1258,"&lt;=1"),IF(COUNTIF('Master list(no salts, metals)'!$K1258:$Y1258, "#N/A")=14,TRUE,FALSE))</f>
        <v>0</v>
      </c>
      <c r="L1260" t="b">
        <f>AND(COUNTIF('Master list(no salts, metals)'!L1258,"&lt;=1"),IF(COUNTIF('Master list(no salts, metals)'!$K1258:$Y1258, "#N/A")=14,TRUE,FALSE))</f>
        <v>0</v>
      </c>
      <c r="M1260" t="b">
        <f>AND(COUNTIF('Master list(no salts, metals)'!M1258,"&lt;=1"),IF(COUNTIF('Master list(no salts, metals)'!$K1258:$Y1258, "#N/A")=14,TRUE,FALSE))</f>
        <v>0</v>
      </c>
      <c r="N1260" t="b">
        <f>AND(COUNTIF('Master list(no salts, metals)'!N1258,"&lt;=1"),IF(COUNTIF('Master list(no salts, metals)'!$K1258:$Y1258, "#N/A")=14,TRUE,FALSE))</f>
        <v>0</v>
      </c>
      <c r="O1260" t="b">
        <f>AND(COUNTIF('Master list(no salts, metals)'!O1258,"&lt;=1"),IF(COUNTIF('Master list(no salts, metals)'!$K1258:$Y1258, "#N/A")=14,TRUE,FALSE))</f>
        <v>0</v>
      </c>
      <c r="P1260" t="b">
        <f>AND(COUNTIF('Master list(no salts, metals)'!P1258,"&lt;=1"),IF(COUNTIF('Master list(no salts, metals)'!$K1258:$Y1258, "#N/A")=14,TRUE,FALSE))</f>
        <v>0</v>
      </c>
      <c r="Q1260" t="b">
        <f>AND(COUNTIF('Master list(no salts, metals)'!Q1258,"&lt;=1"),IF(COUNTIF('Master list(no salts, metals)'!$K1258:$Y1258, "#N/A")=14,TRUE,FALSE))</f>
        <v>0</v>
      </c>
      <c r="R1260" t="b">
        <f>AND(COUNTIF('Master list(no salts, metals)'!R1258,"&lt;=1"),IF(COUNTIF('Master list(no salts, metals)'!$K1258:$Y1258, "#N/A")=14,TRUE,FALSE))</f>
        <v>0</v>
      </c>
      <c r="S1260" t="b">
        <f>AND(COUNTIF('Master list(no salts, metals)'!S1258,"&lt;=1"),IF(COUNTIF('Master list(no salts, metals)'!$K1258:$Y1258, "#N/A")=14,TRUE,FALSE))</f>
        <v>0</v>
      </c>
      <c r="T1260" t="b">
        <f>AND(COUNTIF('Master list(no salts, metals)'!T1258,"&lt;=1"),IF(COUNTIF('Master list(no salts, metals)'!$K1258:$Y1258, "#N/A")=14,TRUE,FALSE))</f>
        <v>0</v>
      </c>
      <c r="U1260" t="b">
        <f>AND(COUNTIF('Master list(no salts, metals)'!U1258,"&lt;=1"),IF(COUNTIF('Master list(no salts, metals)'!$K1258:$Y1258, "#N/A")=14,TRUE,FALSE))</f>
        <v>0</v>
      </c>
      <c r="V1260" t="b">
        <f>AND(COUNTIF('Master list(no salts, metals)'!V1258,"&lt;=1"),IF(COUNTIF('Master list(no salts, metals)'!$K1258:$Y1258, "#N/A")=14,TRUE,FALSE))</f>
        <v>0</v>
      </c>
      <c r="W1260" t="b">
        <f>AND(COUNTIF('Master list(no salts, metals)'!W1258,"&lt;=1"),IF(COUNTIF('Master list(no salts, metals)'!$K1258:$Y1258, "#N/A")=14,TRUE,FALSE))</f>
        <v>0</v>
      </c>
      <c r="X1260" t="b">
        <f>AND(COUNTIF('Master list(no salts, metals)'!X1258,"&lt;=1"),IF(COUNTIF('Master list(no salts, metals)'!$K1258:$Y1258, "#N/A")=14,TRUE,FALSE))</f>
        <v>0</v>
      </c>
      <c r="Y1260" t="b">
        <f>AND(COUNTIF('Master list(no salts, metals)'!Y1258,"&lt;=1"),IF(COUNTIF('Master list(no salts, metals)'!$K1258:$Y1258, "#N/A")=14,TRUE,FALSE))</f>
        <v>0</v>
      </c>
    </row>
    <row r="1261" spans="11:25" x14ac:dyDescent="0.25">
      <c r="K1261" t="b">
        <f>AND(COUNTIF('Master list(no salts, metals)'!K1259,"&lt;=1"),IF(COUNTIF('Master list(no salts, metals)'!$K1259:$Y1259, "#N/A")=14,TRUE,FALSE))</f>
        <v>0</v>
      </c>
      <c r="L1261" t="b">
        <f>AND(COUNTIF('Master list(no salts, metals)'!L1259,"&lt;=1"),IF(COUNTIF('Master list(no salts, metals)'!$K1259:$Y1259, "#N/A")=14,TRUE,FALSE))</f>
        <v>0</v>
      </c>
      <c r="M1261" t="b">
        <f>AND(COUNTIF('Master list(no salts, metals)'!M1259,"&lt;=1"),IF(COUNTIF('Master list(no salts, metals)'!$K1259:$Y1259, "#N/A")=14,TRUE,FALSE))</f>
        <v>0</v>
      </c>
      <c r="N1261" t="b">
        <f>AND(COUNTIF('Master list(no salts, metals)'!N1259,"&lt;=1"),IF(COUNTIF('Master list(no salts, metals)'!$K1259:$Y1259, "#N/A")=14,TRUE,FALSE))</f>
        <v>0</v>
      </c>
      <c r="O1261" t="b">
        <f>AND(COUNTIF('Master list(no salts, metals)'!O1259,"&lt;=1"),IF(COUNTIF('Master list(no salts, metals)'!$K1259:$Y1259, "#N/A")=14,TRUE,FALSE))</f>
        <v>0</v>
      </c>
      <c r="P1261" t="b">
        <f>AND(COUNTIF('Master list(no salts, metals)'!P1259,"&lt;=1"),IF(COUNTIF('Master list(no salts, metals)'!$K1259:$Y1259, "#N/A")=14,TRUE,FALSE))</f>
        <v>0</v>
      </c>
      <c r="Q1261" t="b">
        <f>AND(COUNTIF('Master list(no salts, metals)'!Q1259,"&lt;=1"),IF(COUNTIF('Master list(no salts, metals)'!$K1259:$Y1259, "#N/A")=14,TRUE,FALSE))</f>
        <v>0</v>
      </c>
      <c r="R1261" t="b">
        <f>AND(COUNTIF('Master list(no salts, metals)'!R1259,"&lt;=1"),IF(COUNTIF('Master list(no salts, metals)'!$K1259:$Y1259, "#N/A")=14,TRUE,FALSE))</f>
        <v>0</v>
      </c>
      <c r="S1261" t="b">
        <f>AND(COUNTIF('Master list(no salts, metals)'!S1259,"&lt;=1"),IF(COUNTIF('Master list(no salts, metals)'!$K1259:$Y1259, "#N/A")=14,TRUE,FALSE))</f>
        <v>0</v>
      </c>
      <c r="T1261" t="b">
        <f>AND(COUNTIF('Master list(no salts, metals)'!T1259,"&lt;=1"),IF(COUNTIF('Master list(no salts, metals)'!$K1259:$Y1259, "#N/A")=14,TRUE,FALSE))</f>
        <v>0</v>
      </c>
      <c r="U1261" t="b">
        <f>AND(COUNTIF('Master list(no salts, metals)'!U1259,"&lt;=1"),IF(COUNTIF('Master list(no salts, metals)'!$K1259:$Y1259, "#N/A")=14,TRUE,FALSE))</f>
        <v>0</v>
      </c>
      <c r="V1261" t="b">
        <f>AND(COUNTIF('Master list(no salts, metals)'!V1259,"&lt;=1"),IF(COUNTIF('Master list(no salts, metals)'!$K1259:$Y1259, "#N/A")=14,TRUE,FALSE))</f>
        <v>0</v>
      </c>
      <c r="W1261" t="b">
        <f>AND(COUNTIF('Master list(no salts, metals)'!W1259,"&lt;=1"),IF(COUNTIF('Master list(no salts, metals)'!$K1259:$Y1259, "#N/A")=14,TRUE,FALSE))</f>
        <v>0</v>
      </c>
      <c r="X1261" t="b">
        <f>AND(COUNTIF('Master list(no salts, metals)'!X1259,"&lt;=1"),IF(COUNTIF('Master list(no salts, metals)'!$K1259:$Y1259, "#N/A")=14,TRUE,FALSE))</f>
        <v>0</v>
      </c>
      <c r="Y1261" t="b">
        <f>AND(COUNTIF('Master list(no salts, metals)'!Y1259,"&lt;=1"),IF(COUNTIF('Master list(no salts, metals)'!$K1259:$Y1259, "#N/A")=14,TRUE,FALSE))</f>
        <v>0</v>
      </c>
    </row>
    <row r="1262" spans="11:25" x14ac:dyDescent="0.25">
      <c r="K1262" t="b">
        <f>AND(COUNTIF('Master list(no salts, metals)'!K1260,"&lt;=1"),IF(COUNTIF('Master list(no salts, metals)'!$K1260:$Y1260, "#N/A")=14,TRUE,FALSE))</f>
        <v>0</v>
      </c>
      <c r="L1262" t="b">
        <f>AND(COUNTIF('Master list(no salts, metals)'!L1260,"&lt;=1"),IF(COUNTIF('Master list(no salts, metals)'!$K1260:$Y1260, "#N/A")=14,TRUE,FALSE))</f>
        <v>0</v>
      </c>
      <c r="M1262" t="b">
        <f>AND(COUNTIF('Master list(no salts, metals)'!M1260,"&lt;=1"),IF(COUNTIF('Master list(no salts, metals)'!$K1260:$Y1260, "#N/A")=14,TRUE,FALSE))</f>
        <v>0</v>
      </c>
      <c r="N1262" t="b">
        <f>AND(COUNTIF('Master list(no salts, metals)'!N1260,"&lt;=1"),IF(COUNTIF('Master list(no salts, metals)'!$K1260:$Y1260, "#N/A")=14,TRUE,FALSE))</f>
        <v>0</v>
      </c>
      <c r="O1262" t="b">
        <f>AND(COUNTIF('Master list(no salts, metals)'!O1260,"&lt;=1"),IF(COUNTIF('Master list(no salts, metals)'!$K1260:$Y1260, "#N/A")=14,TRUE,FALSE))</f>
        <v>0</v>
      </c>
      <c r="P1262" t="b">
        <f>AND(COUNTIF('Master list(no salts, metals)'!P1260,"&lt;=1"),IF(COUNTIF('Master list(no salts, metals)'!$K1260:$Y1260, "#N/A")=14,TRUE,FALSE))</f>
        <v>0</v>
      </c>
      <c r="Q1262" t="b">
        <f>AND(COUNTIF('Master list(no salts, metals)'!Q1260,"&lt;=1"),IF(COUNTIF('Master list(no salts, metals)'!$K1260:$Y1260, "#N/A")=14,TRUE,FALSE))</f>
        <v>0</v>
      </c>
      <c r="R1262" t="b">
        <f>AND(COUNTIF('Master list(no salts, metals)'!R1260,"&lt;=1"),IF(COUNTIF('Master list(no salts, metals)'!$K1260:$Y1260, "#N/A")=14,TRUE,FALSE))</f>
        <v>0</v>
      </c>
      <c r="S1262" t="b">
        <f>AND(COUNTIF('Master list(no salts, metals)'!S1260,"&lt;=1"),IF(COUNTIF('Master list(no salts, metals)'!$K1260:$Y1260, "#N/A")=14,TRUE,FALSE))</f>
        <v>0</v>
      </c>
      <c r="T1262" t="b">
        <f>AND(COUNTIF('Master list(no salts, metals)'!T1260,"&lt;=1"),IF(COUNTIF('Master list(no salts, metals)'!$K1260:$Y1260, "#N/A")=14,TRUE,FALSE))</f>
        <v>0</v>
      </c>
      <c r="U1262" t="b">
        <f>AND(COUNTIF('Master list(no salts, metals)'!U1260,"&lt;=1"),IF(COUNTIF('Master list(no salts, metals)'!$K1260:$Y1260, "#N/A")=14,TRUE,FALSE))</f>
        <v>0</v>
      </c>
      <c r="V1262" t="b">
        <f>AND(COUNTIF('Master list(no salts, metals)'!V1260,"&lt;=1"),IF(COUNTIF('Master list(no salts, metals)'!$K1260:$Y1260, "#N/A")=14,TRUE,FALSE))</f>
        <v>0</v>
      </c>
      <c r="W1262" t="b">
        <f>AND(COUNTIF('Master list(no salts, metals)'!W1260,"&lt;=1"),IF(COUNTIF('Master list(no salts, metals)'!$K1260:$Y1260, "#N/A")=14,TRUE,FALSE))</f>
        <v>0</v>
      </c>
      <c r="X1262" t="b">
        <f>AND(COUNTIF('Master list(no salts, metals)'!X1260,"&lt;=1"),IF(COUNTIF('Master list(no salts, metals)'!$K1260:$Y1260, "#N/A")=14,TRUE,FALSE))</f>
        <v>1</v>
      </c>
      <c r="Y1262" t="b">
        <f>AND(COUNTIF('Master list(no salts, metals)'!Y1260,"&lt;=1"),IF(COUNTIF('Master list(no salts, metals)'!$K1260:$Y1260, "#N/A")=14,TRUE,FALSE))</f>
        <v>0</v>
      </c>
    </row>
    <row r="1263" spans="11:25" x14ac:dyDescent="0.25">
      <c r="K1263" t="b">
        <f>AND(COUNTIF('Master list(no salts, metals)'!K1261,"&lt;=1"),IF(COUNTIF('Master list(no salts, metals)'!$K1261:$Y1261, "#N/A")=14,TRUE,FALSE))</f>
        <v>0</v>
      </c>
      <c r="L1263" t="b">
        <f>AND(COUNTIF('Master list(no salts, metals)'!L1261,"&lt;=1"),IF(COUNTIF('Master list(no salts, metals)'!$K1261:$Y1261, "#N/A")=14,TRUE,FALSE))</f>
        <v>0</v>
      </c>
      <c r="M1263" t="b">
        <f>AND(COUNTIF('Master list(no salts, metals)'!M1261,"&lt;=1"),IF(COUNTIF('Master list(no salts, metals)'!$K1261:$Y1261, "#N/A")=14,TRUE,FALSE))</f>
        <v>0</v>
      </c>
      <c r="N1263" t="b">
        <f>AND(COUNTIF('Master list(no salts, metals)'!N1261,"&lt;=1"),IF(COUNTIF('Master list(no salts, metals)'!$K1261:$Y1261, "#N/A")=14,TRUE,FALSE))</f>
        <v>0</v>
      </c>
      <c r="O1263" t="b">
        <f>AND(COUNTIF('Master list(no salts, metals)'!O1261,"&lt;=1"),IF(COUNTIF('Master list(no salts, metals)'!$K1261:$Y1261, "#N/A")=14,TRUE,FALSE))</f>
        <v>0</v>
      </c>
      <c r="P1263" t="b">
        <f>AND(COUNTIF('Master list(no salts, metals)'!P1261,"&lt;=1"),IF(COUNTIF('Master list(no salts, metals)'!$K1261:$Y1261, "#N/A")=14,TRUE,FALSE))</f>
        <v>0</v>
      </c>
      <c r="Q1263" t="b">
        <f>AND(COUNTIF('Master list(no salts, metals)'!Q1261,"&lt;=1"),IF(COUNTIF('Master list(no salts, metals)'!$K1261:$Y1261, "#N/A")=14,TRUE,FALSE))</f>
        <v>0</v>
      </c>
      <c r="R1263" t="b">
        <f>AND(COUNTIF('Master list(no salts, metals)'!R1261,"&lt;=1"),IF(COUNTIF('Master list(no salts, metals)'!$K1261:$Y1261, "#N/A")=14,TRUE,FALSE))</f>
        <v>0</v>
      </c>
      <c r="S1263" t="b">
        <f>AND(COUNTIF('Master list(no salts, metals)'!S1261,"&lt;=1"),IF(COUNTIF('Master list(no salts, metals)'!$K1261:$Y1261, "#N/A")=14,TRUE,FALSE))</f>
        <v>0</v>
      </c>
      <c r="T1263" t="b">
        <f>AND(COUNTIF('Master list(no salts, metals)'!T1261,"&lt;=1"),IF(COUNTIF('Master list(no salts, metals)'!$K1261:$Y1261, "#N/A")=14,TRUE,FALSE))</f>
        <v>1</v>
      </c>
      <c r="U1263" t="b">
        <f>AND(COUNTIF('Master list(no salts, metals)'!U1261,"&lt;=1"),IF(COUNTIF('Master list(no salts, metals)'!$K1261:$Y1261, "#N/A")=14,TRUE,FALSE))</f>
        <v>0</v>
      </c>
      <c r="V1263" t="b">
        <f>AND(COUNTIF('Master list(no salts, metals)'!V1261,"&lt;=1"),IF(COUNTIF('Master list(no salts, metals)'!$K1261:$Y1261, "#N/A")=14,TRUE,FALSE))</f>
        <v>0</v>
      </c>
      <c r="W1263" t="b">
        <f>AND(COUNTIF('Master list(no salts, metals)'!W1261,"&lt;=1"),IF(COUNTIF('Master list(no salts, metals)'!$K1261:$Y1261, "#N/A")=14,TRUE,FALSE))</f>
        <v>0</v>
      </c>
      <c r="X1263" t="b">
        <f>AND(COUNTIF('Master list(no salts, metals)'!X1261,"&lt;=1"),IF(COUNTIF('Master list(no salts, metals)'!$K1261:$Y1261, "#N/A")=14,TRUE,FALSE))</f>
        <v>0</v>
      </c>
      <c r="Y1263" t="b">
        <f>AND(COUNTIF('Master list(no salts, metals)'!Y1261,"&lt;=1"),IF(COUNTIF('Master list(no salts, metals)'!$K1261:$Y1261, "#N/A")=14,TRUE,FALSE))</f>
        <v>0</v>
      </c>
    </row>
    <row r="1264" spans="11:25" x14ac:dyDescent="0.25">
      <c r="K1264" t="b">
        <f>AND(COUNTIF('Master list(no salts, metals)'!K1262,"&lt;=1"),IF(COUNTIF('Master list(no salts, metals)'!$K1262:$Y1262, "#N/A")=14,TRUE,FALSE))</f>
        <v>0</v>
      </c>
      <c r="L1264" t="b">
        <f>AND(COUNTIF('Master list(no salts, metals)'!L1262,"&lt;=1"),IF(COUNTIF('Master list(no salts, metals)'!$K1262:$Y1262, "#N/A")=14,TRUE,FALSE))</f>
        <v>0</v>
      </c>
      <c r="M1264" t="b">
        <f>AND(COUNTIF('Master list(no salts, metals)'!M1262,"&lt;=1"),IF(COUNTIF('Master list(no salts, metals)'!$K1262:$Y1262, "#N/A")=14,TRUE,FALSE))</f>
        <v>0</v>
      </c>
      <c r="N1264" t="b">
        <f>AND(COUNTIF('Master list(no salts, metals)'!N1262,"&lt;=1"),IF(COUNTIF('Master list(no salts, metals)'!$K1262:$Y1262, "#N/A")=14,TRUE,FALSE))</f>
        <v>0</v>
      </c>
      <c r="O1264" t="b">
        <f>AND(COUNTIF('Master list(no salts, metals)'!O1262,"&lt;=1"),IF(COUNTIF('Master list(no salts, metals)'!$K1262:$Y1262, "#N/A")=14,TRUE,FALSE))</f>
        <v>0</v>
      </c>
      <c r="P1264" t="b">
        <f>AND(COUNTIF('Master list(no salts, metals)'!P1262,"&lt;=1"),IF(COUNTIF('Master list(no salts, metals)'!$K1262:$Y1262, "#N/A")=14,TRUE,FALSE))</f>
        <v>0</v>
      </c>
      <c r="Q1264" t="b">
        <f>AND(COUNTIF('Master list(no salts, metals)'!Q1262,"&lt;=1"),IF(COUNTIF('Master list(no salts, metals)'!$K1262:$Y1262, "#N/A")=14,TRUE,FALSE))</f>
        <v>0</v>
      </c>
      <c r="R1264" t="b">
        <f>AND(COUNTIF('Master list(no salts, metals)'!R1262,"&lt;=1"),IF(COUNTIF('Master list(no salts, metals)'!$K1262:$Y1262, "#N/A")=14,TRUE,FALSE))</f>
        <v>0</v>
      </c>
      <c r="S1264" t="b">
        <f>AND(COUNTIF('Master list(no salts, metals)'!S1262,"&lt;=1"),IF(COUNTIF('Master list(no salts, metals)'!$K1262:$Y1262, "#N/A")=14,TRUE,FALSE))</f>
        <v>0</v>
      </c>
      <c r="T1264" t="b">
        <f>AND(COUNTIF('Master list(no salts, metals)'!T1262,"&lt;=1"),IF(COUNTIF('Master list(no salts, metals)'!$K1262:$Y1262, "#N/A")=14,TRUE,FALSE))</f>
        <v>0</v>
      </c>
      <c r="U1264" t="b">
        <f>AND(COUNTIF('Master list(no salts, metals)'!U1262,"&lt;=1"),IF(COUNTIF('Master list(no salts, metals)'!$K1262:$Y1262, "#N/A")=14,TRUE,FALSE))</f>
        <v>0</v>
      </c>
      <c r="V1264" t="b">
        <f>AND(COUNTIF('Master list(no salts, metals)'!V1262,"&lt;=1"),IF(COUNTIF('Master list(no salts, metals)'!$K1262:$Y1262, "#N/A")=14,TRUE,FALSE))</f>
        <v>0</v>
      </c>
      <c r="W1264" t="b">
        <f>AND(COUNTIF('Master list(no salts, metals)'!W1262,"&lt;=1"),IF(COUNTIF('Master list(no salts, metals)'!$K1262:$Y1262, "#N/A")=14,TRUE,FALSE))</f>
        <v>1</v>
      </c>
      <c r="X1264" t="b">
        <f>AND(COUNTIF('Master list(no salts, metals)'!X1262,"&lt;=1"),IF(COUNTIF('Master list(no salts, metals)'!$K1262:$Y1262, "#N/A")=14,TRUE,FALSE))</f>
        <v>0</v>
      </c>
      <c r="Y1264" t="b">
        <f>AND(COUNTIF('Master list(no salts, metals)'!Y1262,"&lt;=1"),IF(COUNTIF('Master list(no salts, metals)'!$K1262:$Y1262, "#N/A")=14,TRUE,FALSE))</f>
        <v>0</v>
      </c>
    </row>
    <row r="1265" spans="11:25" x14ac:dyDescent="0.25">
      <c r="K1265" t="b">
        <f>AND(COUNTIF('Master list(no salts, metals)'!K1263,"&lt;=1"),IF(COUNTIF('Master list(no salts, metals)'!$K1263:$Y1263, "#N/A")=14,TRUE,FALSE))</f>
        <v>0</v>
      </c>
      <c r="L1265" t="b">
        <f>AND(COUNTIF('Master list(no salts, metals)'!L1263,"&lt;=1"),IF(COUNTIF('Master list(no salts, metals)'!$K1263:$Y1263, "#N/A")=14,TRUE,FALSE))</f>
        <v>0</v>
      </c>
      <c r="M1265" t="b">
        <f>AND(COUNTIF('Master list(no salts, metals)'!M1263,"&lt;=1"),IF(COUNTIF('Master list(no salts, metals)'!$K1263:$Y1263, "#N/A")=14,TRUE,FALSE))</f>
        <v>0</v>
      </c>
      <c r="N1265" t="b">
        <f>AND(COUNTIF('Master list(no salts, metals)'!N1263,"&lt;=1"),IF(COUNTIF('Master list(no salts, metals)'!$K1263:$Y1263, "#N/A")=14,TRUE,FALSE))</f>
        <v>0</v>
      </c>
      <c r="O1265" t="b">
        <f>AND(COUNTIF('Master list(no salts, metals)'!O1263,"&lt;=1"),IF(COUNTIF('Master list(no salts, metals)'!$K1263:$Y1263, "#N/A")=14,TRUE,FALSE))</f>
        <v>0</v>
      </c>
      <c r="P1265" t="b">
        <f>AND(COUNTIF('Master list(no salts, metals)'!P1263,"&lt;=1"),IF(COUNTIF('Master list(no salts, metals)'!$K1263:$Y1263, "#N/A")=14,TRUE,FALSE))</f>
        <v>0</v>
      </c>
      <c r="Q1265" t="b">
        <f>AND(COUNTIF('Master list(no salts, metals)'!Q1263,"&lt;=1"),IF(COUNTIF('Master list(no salts, metals)'!$K1263:$Y1263, "#N/A")=14,TRUE,FALSE))</f>
        <v>0</v>
      </c>
      <c r="R1265" t="b">
        <f>AND(COUNTIF('Master list(no salts, metals)'!R1263,"&lt;=1"),IF(COUNTIF('Master list(no salts, metals)'!$K1263:$Y1263, "#N/A")=14,TRUE,FALSE))</f>
        <v>0</v>
      </c>
      <c r="S1265" t="b">
        <f>AND(COUNTIF('Master list(no salts, metals)'!S1263,"&lt;=1"),IF(COUNTIF('Master list(no salts, metals)'!$K1263:$Y1263, "#N/A")=14,TRUE,FALSE))</f>
        <v>0</v>
      </c>
      <c r="T1265" t="b">
        <f>AND(COUNTIF('Master list(no salts, metals)'!T1263,"&lt;=1"),IF(COUNTIF('Master list(no salts, metals)'!$K1263:$Y1263, "#N/A")=14,TRUE,FALSE))</f>
        <v>0</v>
      </c>
      <c r="U1265" t="b">
        <f>AND(COUNTIF('Master list(no salts, metals)'!U1263,"&lt;=1"),IF(COUNTIF('Master list(no salts, metals)'!$K1263:$Y1263, "#N/A")=14,TRUE,FALSE))</f>
        <v>0</v>
      </c>
      <c r="V1265" t="b">
        <f>AND(COUNTIF('Master list(no salts, metals)'!V1263,"&lt;=1"),IF(COUNTIF('Master list(no salts, metals)'!$K1263:$Y1263, "#N/A")=14,TRUE,FALSE))</f>
        <v>0</v>
      </c>
      <c r="W1265" t="b">
        <f>AND(COUNTIF('Master list(no salts, metals)'!W1263,"&lt;=1"),IF(COUNTIF('Master list(no salts, metals)'!$K1263:$Y1263, "#N/A")=14,TRUE,FALSE))</f>
        <v>0</v>
      </c>
      <c r="X1265" t="b">
        <f>AND(COUNTIF('Master list(no salts, metals)'!X1263,"&lt;=1"),IF(COUNTIF('Master list(no salts, metals)'!$K1263:$Y1263, "#N/A")=14,TRUE,FALSE))</f>
        <v>0</v>
      </c>
      <c r="Y1265" t="b">
        <f>AND(COUNTIF('Master list(no salts, metals)'!Y1263,"&lt;=1"),IF(COUNTIF('Master list(no salts, metals)'!$K1263:$Y1263, "#N/A")=14,TRUE,FALSE))</f>
        <v>0</v>
      </c>
    </row>
    <row r="1266" spans="11:25" x14ac:dyDescent="0.25">
      <c r="K1266" t="b">
        <f>AND(COUNTIF('Master list(no salts, metals)'!K1264,"&lt;=1"),IF(COUNTIF('Master list(no salts, metals)'!$K1264:$Y1264, "#N/A")=14,TRUE,FALSE))</f>
        <v>0</v>
      </c>
      <c r="L1266" t="b">
        <f>AND(COUNTIF('Master list(no salts, metals)'!L1264,"&lt;=1"),IF(COUNTIF('Master list(no salts, metals)'!$K1264:$Y1264, "#N/A")=14,TRUE,FALSE))</f>
        <v>0</v>
      </c>
      <c r="M1266" t="b">
        <f>AND(COUNTIF('Master list(no salts, metals)'!M1264,"&lt;=1"),IF(COUNTIF('Master list(no salts, metals)'!$K1264:$Y1264, "#N/A")=14,TRUE,FALSE))</f>
        <v>0</v>
      </c>
      <c r="N1266" t="b">
        <f>AND(COUNTIF('Master list(no salts, metals)'!N1264,"&lt;=1"),IF(COUNTIF('Master list(no salts, metals)'!$K1264:$Y1264, "#N/A")=14,TRUE,FALSE))</f>
        <v>0</v>
      </c>
      <c r="O1266" t="b">
        <f>AND(COUNTIF('Master list(no salts, metals)'!O1264,"&lt;=1"),IF(COUNTIF('Master list(no salts, metals)'!$K1264:$Y1264, "#N/A")=14,TRUE,FALSE))</f>
        <v>0</v>
      </c>
      <c r="P1266" t="b">
        <f>AND(COUNTIF('Master list(no salts, metals)'!P1264,"&lt;=1"),IF(COUNTIF('Master list(no salts, metals)'!$K1264:$Y1264, "#N/A")=14,TRUE,FALSE))</f>
        <v>0</v>
      </c>
      <c r="Q1266" t="b">
        <f>AND(COUNTIF('Master list(no salts, metals)'!Q1264,"&lt;=1"),IF(COUNTIF('Master list(no salts, metals)'!$K1264:$Y1264, "#N/A")=14,TRUE,FALSE))</f>
        <v>0</v>
      </c>
      <c r="R1266" t="b">
        <f>AND(COUNTIF('Master list(no salts, metals)'!R1264,"&lt;=1"),IF(COUNTIF('Master list(no salts, metals)'!$K1264:$Y1264, "#N/A")=14,TRUE,FALSE))</f>
        <v>0</v>
      </c>
      <c r="S1266" t="b">
        <f>AND(COUNTIF('Master list(no salts, metals)'!S1264,"&lt;=1"),IF(COUNTIF('Master list(no salts, metals)'!$K1264:$Y1264, "#N/A")=14,TRUE,FALSE))</f>
        <v>0</v>
      </c>
      <c r="T1266" t="b">
        <f>AND(COUNTIF('Master list(no salts, metals)'!T1264,"&lt;=1"),IF(COUNTIF('Master list(no salts, metals)'!$K1264:$Y1264, "#N/A")=14,TRUE,FALSE))</f>
        <v>0</v>
      </c>
      <c r="U1266" t="b">
        <f>AND(COUNTIF('Master list(no salts, metals)'!U1264,"&lt;=1"),IF(COUNTIF('Master list(no salts, metals)'!$K1264:$Y1264, "#N/A")=14,TRUE,FALSE))</f>
        <v>0</v>
      </c>
      <c r="V1266" t="b">
        <f>AND(COUNTIF('Master list(no salts, metals)'!V1264,"&lt;=1"),IF(COUNTIF('Master list(no salts, metals)'!$K1264:$Y1264, "#N/A")=14,TRUE,FALSE))</f>
        <v>0</v>
      </c>
      <c r="W1266" t="b">
        <f>AND(COUNTIF('Master list(no salts, metals)'!W1264,"&lt;=1"),IF(COUNTIF('Master list(no salts, metals)'!$K1264:$Y1264, "#N/A")=14,TRUE,FALSE))</f>
        <v>1</v>
      </c>
      <c r="X1266" t="b">
        <f>AND(COUNTIF('Master list(no salts, metals)'!X1264,"&lt;=1"),IF(COUNTIF('Master list(no salts, metals)'!$K1264:$Y1264, "#N/A")=14,TRUE,FALSE))</f>
        <v>0</v>
      </c>
      <c r="Y1266" t="b">
        <f>AND(COUNTIF('Master list(no salts, metals)'!Y1264,"&lt;=1"),IF(COUNTIF('Master list(no salts, metals)'!$K1264:$Y1264, "#N/A")=14,TRUE,FALSE))</f>
        <v>0</v>
      </c>
    </row>
    <row r="1267" spans="11:25" x14ac:dyDescent="0.25">
      <c r="K1267" t="b">
        <f>AND(COUNTIF('Master list(no salts, metals)'!K1265,"&lt;=1"),IF(COUNTIF('Master list(no salts, metals)'!$K1265:$Y1265, "#N/A")=14,TRUE,FALSE))</f>
        <v>0</v>
      </c>
      <c r="L1267" t="b">
        <f>AND(COUNTIF('Master list(no salts, metals)'!L1265,"&lt;=1"),IF(COUNTIF('Master list(no salts, metals)'!$K1265:$Y1265, "#N/A")=14,TRUE,FALSE))</f>
        <v>0</v>
      </c>
      <c r="M1267" t="b">
        <f>AND(COUNTIF('Master list(no salts, metals)'!M1265,"&lt;=1"),IF(COUNTIF('Master list(no salts, metals)'!$K1265:$Y1265, "#N/A")=14,TRUE,FALSE))</f>
        <v>0</v>
      </c>
      <c r="N1267" t="b">
        <f>AND(COUNTIF('Master list(no salts, metals)'!N1265,"&lt;=1"),IF(COUNTIF('Master list(no salts, metals)'!$K1265:$Y1265, "#N/A")=14,TRUE,FALSE))</f>
        <v>0</v>
      </c>
      <c r="O1267" t="b">
        <f>AND(COUNTIF('Master list(no salts, metals)'!O1265,"&lt;=1"),IF(COUNTIF('Master list(no salts, metals)'!$K1265:$Y1265, "#N/A")=14,TRUE,FALSE))</f>
        <v>0</v>
      </c>
      <c r="P1267" t="b">
        <f>AND(COUNTIF('Master list(no salts, metals)'!P1265,"&lt;=1"),IF(COUNTIF('Master list(no salts, metals)'!$K1265:$Y1265, "#N/A")=14,TRUE,FALSE))</f>
        <v>0</v>
      </c>
      <c r="Q1267" t="b">
        <f>AND(COUNTIF('Master list(no salts, metals)'!Q1265,"&lt;=1"),IF(COUNTIF('Master list(no salts, metals)'!$K1265:$Y1265, "#N/A")=14,TRUE,FALSE))</f>
        <v>0</v>
      </c>
      <c r="R1267" t="b">
        <f>AND(COUNTIF('Master list(no salts, metals)'!R1265,"&lt;=1"),IF(COUNTIF('Master list(no salts, metals)'!$K1265:$Y1265, "#N/A")=14,TRUE,FALSE))</f>
        <v>0</v>
      </c>
      <c r="S1267" t="b">
        <f>AND(COUNTIF('Master list(no salts, metals)'!S1265,"&lt;=1"),IF(COUNTIF('Master list(no salts, metals)'!$K1265:$Y1265, "#N/A")=14,TRUE,FALSE))</f>
        <v>0</v>
      </c>
      <c r="T1267" t="b">
        <f>AND(COUNTIF('Master list(no salts, metals)'!T1265,"&lt;=1"),IF(COUNTIF('Master list(no salts, metals)'!$K1265:$Y1265, "#N/A")=14,TRUE,FALSE))</f>
        <v>0</v>
      </c>
      <c r="U1267" t="b">
        <f>AND(COUNTIF('Master list(no salts, metals)'!U1265,"&lt;=1"),IF(COUNTIF('Master list(no salts, metals)'!$K1265:$Y1265, "#N/A")=14,TRUE,FALSE))</f>
        <v>0</v>
      </c>
      <c r="V1267" t="b">
        <f>AND(COUNTIF('Master list(no salts, metals)'!V1265,"&lt;=1"),IF(COUNTIF('Master list(no salts, metals)'!$K1265:$Y1265, "#N/A")=14,TRUE,FALSE))</f>
        <v>0</v>
      </c>
      <c r="W1267" t="b">
        <f>AND(COUNTIF('Master list(no salts, metals)'!W1265,"&lt;=1"),IF(COUNTIF('Master list(no salts, metals)'!$K1265:$Y1265, "#N/A")=14,TRUE,FALSE))</f>
        <v>0</v>
      </c>
      <c r="X1267" t="b">
        <f>AND(COUNTIF('Master list(no salts, metals)'!X1265,"&lt;=1"),IF(COUNTIF('Master list(no salts, metals)'!$K1265:$Y1265, "#N/A")=14,TRUE,FALSE))</f>
        <v>0</v>
      </c>
      <c r="Y1267" t="b">
        <f>AND(COUNTIF('Master list(no salts, metals)'!Y1265,"&lt;=1"),IF(COUNTIF('Master list(no salts, metals)'!$K1265:$Y1265, "#N/A")=14,TRUE,FALSE))</f>
        <v>0</v>
      </c>
    </row>
    <row r="1268" spans="11:25" x14ac:dyDescent="0.25">
      <c r="K1268" t="b">
        <f>AND(COUNTIF('Master list(no salts, metals)'!K1266,"&lt;=1"),IF(COUNTIF('Master list(no salts, metals)'!$K1266:$Y1266, "#N/A")=14,TRUE,FALSE))</f>
        <v>0</v>
      </c>
      <c r="L1268" t="b">
        <f>AND(COUNTIF('Master list(no salts, metals)'!L1266,"&lt;=1"),IF(COUNTIF('Master list(no salts, metals)'!$K1266:$Y1266, "#N/A")=14,TRUE,FALSE))</f>
        <v>0</v>
      </c>
      <c r="M1268" t="b">
        <f>AND(COUNTIF('Master list(no salts, metals)'!M1266,"&lt;=1"),IF(COUNTIF('Master list(no salts, metals)'!$K1266:$Y1266, "#N/A")=14,TRUE,FALSE))</f>
        <v>0</v>
      </c>
      <c r="N1268" t="b">
        <f>AND(COUNTIF('Master list(no salts, metals)'!N1266,"&lt;=1"),IF(COUNTIF('Master list(no salts, metals)'!$K1266:$Y1266, "#N/A")=14,TRUE,FALSE))</f>
        <v>0</v>
      </c>
      <c r="O1268" t="b">
        <f>AND(COUNTIF('Master list(no salts, metals)'!O1266,"&lt;=1"),IF(COUNTIF('Master list(no salts, metals)'!$K1266:$Y1266, "#N/A")=14,TRUE,FALSE))</f>
        <v>0</v>
      </c>
      <c r="P1268" t="b">
        <f>AND(COUNTIF('Master list(no salts, metals)'!P1266,"&lt;=1"),IF(COUNTIF('Master list(no salts, metals)'!$K1266:$Y1266, "#N/A")=14,TRUE,FALSE))</f>
        <v>0</v>
      </c>
      <c r="Q1268" t="b">
        <f>AND(COUNTIF('Master list(no salts, metals)'!Q1266,"&lt;=1"),IF(COUNTIF('Master list(no salts, metals)'!$K1266:$Y1266, "#N/A")=14,TRUE,FALSE))</f>
        <v>0</v>
      </c>
      <c r="R1268" t="b">
        <f>AND(COUNTIF('Master list(no salts, metals)'!R1266,"&lt;=1"),IF(COUNTIF('Master list(no salts, metals)'!$K1266:$Y1266, "#N/A")=14,TRUE,FALSE))</f>
        <v>0</v>
      </c>
      <c r="S1268" t="b">
        <f>AND(COUNTIF('Master list(no salts, metals)'!S1266,"&lt;=1"),IF(COUNTIF('Master list(no salts, metals)'!$K1266:$Y1266, "#N/A")=14,TRUE,FALSE))</f>
        <v>0</v>
      </c>
      <c r="T1268" t="b">
        <f>AND(COUNTIF('Master list(no salts, metals)'!T1266,"&lt;=1"),IF(COUNTIF('Master list(no salts, metals)'!$K1266:$Y1266, "#N/A")=14,TRUE,FALSE))</f>
        <v>0</v>
      </c>
      <c r="U1268" t="b">
        <f>AND(COUNTIF('Master list(no salts, metals)'!U1266,"&lt;=1"),IF(COUNTIF('Master list(no salts, metals)'!$K1266:$Y1266, "#N/A")=14,TRUE,FALSE))</f>
        <v>0</v>
      </c>
      <c r="V1268" t="b">
        <f>AND(COUNTIF('Master list(no salts, metals)'!V1266,"&lt;=1"),IF(COUNTIF('Master list(no salts, metals)'!$K1266:$Y1266, "#N/A")=14,TRUE,FALSE))</f>
        <v>0</v>
      </c>
      <c r="W1268" t="b">
        <f>AND(COUNTIF('Master list(no salts, metals)'!W1266,"&lt;=1"),IF(COUNTIF('Master list(no salts, metals)'!$K1266:$Y1266, "#N/A")=14,TRUE,FALSE))</f>
        <v>0</v>
      </c>
      <c r="X1268" t="b">
        <f>AND(COUNTIF('Master list(no salts, metals)'!X1266,"&lt;=1"),IF(COUNTIF('Master list(no salts, metals)'!$K1266:$Y1266, "#N/A")=14,TRUE,FALSE))</f>
        <v>0</v>
      </c>
      <c r="Y1268" t="b">
        <f>AND(COUNTIF('Master list(no salts, metals)'!Y1266,"&lt;=1"),IF(COUNTIF('Master list(no salts, metals)'!$K1266:$Y1266, "#N/A")=14,TRUE,FALSE))</f>
        <v>0</v>
      </c>
    </row>
    <row r="1269" spans="11:25" x14ac:dyDescent="0.25">
      <c r="K1269" t="b">
        <f>AND(COUNTIF('Master list(no salts, metals)'!K1267,"&lt;=1"),IF(COUNTIF('Master list(no salts, metals)'!$K1267:$Y1267, "#N/A")=14,TRUE,FALSE))</f>
        <v>0</v>
      </c>
      <c r="L1269" t="b">
        <f>AND(COUNTIF('Master list(no salts, metals)'!L1267,"&lt;=1"),IF(COUNTIF('Master list(no salts, metals)'!$K1267:$Y1267, "#N/A")=14,TRUE,FALSE))</f>
        <v>0</v>
      </c>
      <c r="M1269" t="b">
        <f>AND(COUNTIF('Master list(no salts, metals)'!M1267,"&lt;=1"),IF(COUNTIF('Master list(no salts, metals)'!$K1267:$Y1267, "#N/A")=14,TRUE,FALSE))</f>
        <v>0</v>
      </c>
      <c r="N1269" t="b">
        <f>AND(COUNTIF('Master list(no salts, metals)'!N1267,"&lt;=1"),IF(COUNTIF('Master list(no salts, metals)'!$K1267:$Y1267, "#N/A")=14,TRUE,FALSE))</f>
        <v>0</v>
      </c>
      <c r="O1269" t="b">
        <f>AND(COUNTIF('Master list(no salts, metals)'!O1267,"&lt;=1"),IF(COUNTIF('Master list(no salts, metals)'!$K1267:$Y1267, "#N/A")=14,TRUE,FALSE))</f>
        <v>0</v>
      </c>
      <c r="P1269" t="b">
        <f>AND(COUNTIF('Master list(no salts, metals)'!P1267,"&lt;=1"),IF(COUNTIF('Master list(no salts, metals)'!$K1267:$Y1267, "#N/A")=14,TRUE,FALSE))</f>
        <v>0</v>
      </c>
      <c r="Q1269" t="b">
        <f>AND(COUNTIF('Master list(no salts, metals)'!Q1267,"&lt;=1"),IF(COUNTIF('Master list(no salts, metals)'!$K1267:$Y1267, "#N/A")=14,TRUE,FALSE))</f>
        <v>0</v>
      </c>
      <c r="R1269" t="b">
        <f>AND(COUNTIF('Master list(no salts, metals)'!R1267,"&lt;=1"),IF(COUNTIF('Master list(no salts, metals)'!$K1267:$Y1267, "#N/A")=14,TRUE,FALSE))</f>
        <v>0</v>
      </c>
      <c r="S1269" t="b">
        <f>AND(COUNTIF('Master list(no salts, metals)'!S1267,"&lt;=1"),IF(COUNTIF('Master list(no salts, metals)'!$K1267:$Y1267, "#N/A")=14,TRUE,FALSE))</f>
        <v>0</v>
      </c>
      <c r="T1269" t="b">
        <f>AND(COUNTIF('Master list(no salts, metals)'!T1267,"&lt;=1"),IF(COUNTIF('Master list(no salts, metals)'!$K1267:$Y1267, "#N/A")=14,TRUE,FALSE))</f>
        <v>0</v>
      </c>
      <c r="U1269" t="b">
        <f>AND(COUNTIF('Master list(no salts, metals)'!U1267,"&lt;=1"),IF(COUNTIF('Master list(no salts, metals)'!$K1267:$Y1267, "#N/A")=14,TRUE,FALSE))</f>
        <v>0</v>
      </c>
      <c r="V1269" t="b">
        <f>AND(COUNTIF('Master list(no salts, metals)'!V1267,"&lt;=1"),IF(COUNTIF('Master list(no salts, metals)'!$K1267:$Y1267, "#N/A")=14,TRUE,FALSE))</f>
        <v>0</v>
      </c>
      <c r="W1269" t="b">
        <f>AND(COUNTIF('Master list(no salts, metals)'!W1267,"&lt;=1"),IF(COUNTIF('Master list(no salts, metals)'!$K1267:$Y1267, "#N/A")=14,TRUE,FALSE))</f>
        <v>0</v>
      </c>
      <c r="X1269" t="b">
        <f>AND(COUNTIF('Master list(no salts, metals)'!X1267,"&lt;=1"),IF(COUNTIF('Master list(no salts, metals)'!$K1267:$Y1267, "#N/A")=14,TRUE,FALSE))</f>
        <v>1</v>
      </c>
      <c r="Y1269" t="b">
        <f>AND(COUNTIF('Master list(no salts, metals)'!Y1267,"&lt;=1"),IF(COUNTIF('Master list(no salts, metals)'!$K1267:$Y1267, "#N/A")=14,TRUE,FALSE))</f>
        <v>0</v>
      </c>
    </row>
    <row r="1270" spans="11:25" x14ac:dyDescent="0.25">
      <c r="K1270" t="b">
        <f>AND(COUNTIF('Master list(no salts, metals)'!K1268,"&lt;=1"),IF(COUNTIF('Master list(no salts, metals)'!$K1268:$Y1268, "#N/A")=14,TRUE,FALSE))</f>
        <v>0</v>
      </c>
      <c r="L1270" t="b">
        <f>AND(COUNTIF('Master list(no salts, metals)'!L1268,"&lt;=1"),IF(COUNTIF('Master list(no salts, metals)'!$K1268:$Y1268, "#N/A")=14,TRUE,FALSE))</f>
        <v>0</v>
      </c>
      <c r="M1270" t="b">
        <f>AND(COUNTIF('Master list(no salts, metals)'!M1268,"&lt;=1"),IF(COUNTIF('Master list(no salts, metals)'!$K1268:$Y1268, "#N/A")=14,TRUE,FALSE))</f>
        <v>0</v>
      </c>
      <c r="N1270" t="b">
        <f>AND(COUNTIF('Master list(no salts, metals)'!N1268,"&lt;=1"),IF(COUNTIF('Master list(no salts, metals)'!$K1268:$Y1268, "#N/A")=14,TRUE,FALSE))</f>
        <v>0</v>
      </c>
      <c r="O1270" t="b">
        <f>AND(COUNTIF('Master list(no salts, metals)'!O1268,"&lt;=1"),IF(COUNTIF('Master list(no salts, metals)'!$K1268:$Y1268, "#N/A")=14,TRUE,FALSE))</f>
        <v>0</v>
      </c>
      <c r="P1270" t="b">
        <f>AND(COUNTIF('Master list(no salts, metals)'!P1268,"&lt;=1"),IF(COUNTIF('Master list(no salts, metals)'!$K1268:$Y1268, "#N/A")=14,TRUE,FALSE))</f>
        <v>0</v>
      </c>
      <c r="Q1270" t="b">
        <f>AND(COUNTIF('Master list(no salts, metals)'!Q1268,"&lt;=1"),IF(COUNTIF('Master list(no salts, metals)'!$K1268:$Y1268, "#N/A")=14,TRUE,FALSE))</f>
        <v>0</v>
      </c>
      <c r="R1270" t="b">
        <f>AND(COUNTIF('Master list(no salts, metals)'!R1268,"&lt;=1"),IF(COUNTIF('Master list(no salts, metals)'!$K1268:$Y1268, "#N/A")=14,TRUE,FALSE))</f>
        <v>0</v>
      </c>
      <c r="S1270" t="b">
        <f>AND(COUNTIF('Master list(no salts, metals)'!S1268,"&lt;=1"),IF(COUNTIF('Master list(no salts, metals)'!$K1268:$Y1268, "#N/A")=14,TRUE,FALSE))</f>
        <v>0</v>
      </c>
      <c r="T1270" t="b">
        <f>AND(COUNTIF('Master list(no salts, metals)'!T1268,"&lt;=1"),IF(COUNTIF('Master list(no salts, metals)'!$K1268:$Y1268, "#N/A")=14,TRUE,FALSE))</f>
        <v>1</v>
      </c>
      <c r="U1270" t="b">
        <f>AND(COUNTIF('Master list(no salts, metals)'!U1268,"&lt;=1"),IF(COUNTIF('Master list(no salts, metals)'!$K1268:$Y1268, "#N/A")=14,TRUE,FALSE))</f>
        <v>0</v>
      </c>
      <c r="V1270" t="b">
        <f>AND(COUNTIF('Master list(no salts, metals)'!V1268,"&lt;=1"),IF(COUNTIF('Master list(no salts, metals)'!$K1268:$Y1268, "#N/A")=14,TRUE,FALSE))</f>
        <v>0</v>
      </c>
      <c r="W1270" t="b">
        <f>AND(COUNTIF('Master list(no salts, metals)'!W1268,"&lt;=1"),IF(COUNTIF('Master list(no salts, metals)'!$K1268:$Y1268, "#N/A")=14,TRUE,FALSE))</f>
        <v>0</v>
      </c>
      <c r="X1270" t="b">
        <f>AND(COUNTIF('Master list(no salts, metals)'!X1268,"&lt;=1"),IF(COUNTIF('Master list(no salts, metals)'!$K1268:$Y1268, "#N/A")=14,TRUE,FALSE))</f>
        <v>0</v>
      </c>
      <c r="Y1270" t="b">
        <f>AND(COUNTIF('Master list(no salts, metals)'!Y1268,"&lt;=1"),IF(COUNTIF('Master list(no salts, metals)'!$K1268:$Y1268, "#N/A")=14,TRUE,FALSE))</f>
        <v>0</v>
      </c>
    </row>
    <row r="1271" spans="11:25" x14ac:dyDescent="0.25">
      <c r="K1271" t="b">
        <f>AND(COUNTIF('Master list(no salts, metals)'!K1269,"&lt;=1"),IF(COUNTIF('Master list(no salts, metals)'!$K1269:$Y1269, "#N/A")=14,TRUE,FALSE))</f>
        <v>0</v>
      </c>
      <c r="L1271" t="b">
        <f>AND(COUNTIF('Master list(no salts, metals)'!L1269,"&lt;=1"),IF(COUNTIF('Master list(no salts, metals)'!$K1269:$Y1269, "#N/A")=14,TRUE,FALSE))</f>
        <v>0</v>
      </c>
      <c r="M1271" t="b">
        <f>AND(COUNTIF('Master list(no salts, metals)'!M1269,"&lt;=1"),IF(COUNTIF('Master list(no salts, metals)'!$K1269:$Y1269, "#N/A")=14,TRUE,FALSE))</f>
        <v>0</v>
      </c>
      <c r="N1271" t="b">
        <f>AND(COUNTIF('Master list(no salts, metals)'!N1269,"&lt;=1"),IF(COUNTIF('Master list(no salts, metals)'!$K1269:$Y1269, "#N/A")=14,TRUE,FALSE))</f>
        <v>0</v>
      </c>
      <c r="O1271" t="b">
        <f>AND(COUNTIF('Master list(no salts, metals)'!O1269,"&lt;=1"),IF(COUNTIF('Master list(no salts, metals)'!$K1269:$Y1269, "#N/A")=14,TRUE,FALSE))</f>
        <v>0</v>
      </c>
      <c r="P1271" t="b">
        <f>AND(COUNTIF('Master list(no salts, metals)'!P1269,"&lt;=1"),IF(COUNTIF('Master list(no salts, metals)'!$K1269:$Y1269, "#N/A")=14,TRUE,FALSE))</f>
        <v>0</v>
      </c>
      <c r="Q1271" t="b">
        <f>AND(COUNTIF('Master list(no salts, metals)'!Q1269,"&lt;=1"),IF(COUNTIF('Master list(no salts, metals)'!$K1269:$Y1269, "#N/A")=14,TRUE,FALSE))</f>
        <v>0</v>
      </c>
      <c r="R1271" t="b">
        <f>AND(COUNTIF('Master list(no salts, metals)'!R1269,"&lt;=1"),IF(COUNTIF('Master list(no salts, metals)'!$K1269:$Y1269, "#N/A")=14,TRUE,FALSE))</f>
        <v>0</v>
      </c>
      <c r="S1271" t="b">
        <f>AND(COUNTIF('Master list(no salts, metals)'!S1269,"&lt;=1"),IF(COUNTIF('Master list(no salts, metals)'!$K1269:$Y1269, "#N/A")=14,TRUE,FALSE))</f>
        <v>0</v>
      </c>
      <c r="T1271" t="b">
        <f>AND(COUNTIF('Master list(no salts, metals)'!T1269,"&lt;=1"),IF(COUNTIF('Master list(no salts, metals)'!$K1269:$Y1269, "#N/A")=14,TRUE,FALSE))</f>
        <v>1</v>
      </c>
      <c r="U1271" t="b">
        <f>AND(COUNTIF('Master list(no salts, metals)'!U1269,"&lt;=1"),IF(COUNTIF('Master list(no salts, metals)'!$K1269:$Y1269, "#N/A")=14,TRUE,FALSE))</f>
        <v>0</v>
      </c>
      <c r="V1271" t="b">
        <f>AND(COUNTIF('Master list(no salts, metals)'!V1269,"&lt;=1"),IF(COUNTIF('Master list(no salts, metals)'!$K1269:$Y1269, "#N/A")=14,TRUE,FALSE))</f>
        <v>0</v>
      </c>
      <c r="W1271" t="b">
        <f>AND(COUNTIF('Master list(no salts, metals)'!W1269,"&lt;=1"),IF(COUNTIF('Master list(no salts, metals)'!$K1269:$Y1269, "#N/A")=14,TRUE,FALSE))</f>
        <v>0</v>
      </c>
      <c r="X1271" t="b">
        <f>AND(COUNTIF('Master list(no salts, metals)'!X1269,"&lt;=1"),IF(COUNTIF('Master list(no salts, metals)'!$K1269:$Y1269, "#N/A")=14,TRUE,FALSE))</f>
        <v>0</v>
      </c>
      <c r="Y1271" t="b">
        <f>AND(COUNTIF('Master list(no salts, metals)'!Y1269,"&lt;=1"),IF(COUNTIF('Master list(no salts, metals)'!$K1269:$Y1269, "#N/A")=14,TRUE,FALSE))</f>
        <v>0</v>
      </c>
    </row>
    <row r="1272" spans="11:25" x14ac:dyDescent="0.25">
      <c r="K1272" t="b">
        <f>AND(COUNTIF('Master list(no salts, metals)'!K1270,"&lt;=1"),IF(COUNTIF('Master list(no salts, metals)'!$K1270:$Y1270, "#N/A")=14,TRUE,FALSE))</f>
        <v>0</v>
      </c>
      <c r="L1272" t="b">
        <f>AND(COUNTIF('Master list(no salts, metals)'!L1270,"&lt;=1"),IF(COUNTIF('Master list(no salts, metals)'!$K1270:$Y1270, "#N/A")=14,TRUE,FALSE))</f>
        <v>0</v>
      </c>
      <c r="M1272" t="b">
        <f>AND(COUNTIF('Master list(no salts, metals)'!M1270,"&lt;=1"),IF(COUNTIF('Master list(no salts, metals)'!$K1270:$Y1270, "#N/A")=14,TRUE,FALSE))</f>
        <v>0</v>
      </c>
      <c r="N1272" t="b">
        <f>AND(COUNTIF('Master list(no salts, metals)'!N1270,"&lt;=1"),IF(COUNTIF('Master list(no salts, metals)'!$K1270:$Y1270, "#N/A")=14,TRUE,FALSE))</f>
        <v>0</v>
      </c>
      <c r="O1272" t="b">
        <f>AND(COUNTIF('Master list(no salts, metals)'!O1270,"&lt;=1"),IF(COUNTIF('Master list(no salts, metals)'!$K1270:$Y1270, "#N/A")=14,TRUE,FALSE))</f>
        <v>0</v>
      </c>
      <c r="P1272" t="b">
        <f>AND(COUNTIF('Master list(no salts, metals)'!P1270,"&lt;=1"),IF(COUNTIF('Master list(no salts, metals)'!$K1270:$Y1270, "#N/A")=14,TRUE,FALSE))</f>
        <v>0</v>
      </c>
      <c r="Q1272" t="b">
        <f>AND(COUNTIF('Master list(no salts, metals)'!Q1270,"&lt;=1"),IF(COUNTIF('Master list(no salts, metals)'!$K1270:$Y1270, "#N/A")=14,TRUE,FALSE))</f>
        <v>0</v>
      </c>
      <c r="R1272" t="b">
        <f>AND(COUNTIF('Master list(no salts, metals)'!R1270,"&lt;=1"),IF(COUNTIF('Master list(no salts, metals)'!$K1270:$Y1270, "#N/A")=14,TRUE,FALSE))</f>
        <v>0</v>
      </c>
      <c r="S1272" t="b">
        <f>AND(COUNTIF('Master list(no salts, metals)'!S1270,"&lt;=1"),IF(COUNTIF('Master list(no salts, metals)'!$K1270:$Y1270, "#N/A")=14,TRUE,FALSE))</f>
        <v>0</v>
      </c>
      <c r="T1272" t="b">
        <f>AND(COUNTIF('Master list(no salts, metals)'!T1270,"&lt;=1"),IF(COUNTIF('Master list(no salts, metals)'!$K1270:$Y1270, "#N/A")=14,TRUE,FALSE))</f>
        <v>0</v>
      </c>
      <c r="U1272" t="b">
        <f>AND(COUNTIF('Master list(no salts, metals)'!U1270,"&lt;=1"),IF(COUNTIF('Master list(no salts, metals)'!$K1270:$Y1270, "#N/A")=14,TRUE,FALSE))</f>
        <v>0</v>
      </c>
      <c r="V1272" t="b">
        <f>AND(COUNTIF('Master list(no salts, metals)'!V1270,"&lt;=1"),IF(COUNTIF('Master list(no salts, metals)'!$K1270:$Y1270, "#N/A")=14,TRUE,FALSE))</f>
        <v>0</v>
      </c>
      <c r="W1272" t="b">
        <f>AND(COUNTIF('Master list(no salts, metals)'!W1270,"&lt;=1"),IF(COUNTIF('Master list(no salts, metals)'!$K1270:$Y1270, "#N/A")=14,TRUE,FALSE))</f>
        <v>0</v>
      </c>
      <c r="X1272" t="b">
        <f>AND(COUNTIF('Master list(no salts, metals)'!X1270,"&lt;=1"),IF(COUNTIF('Master list(no salts, metals)'!$K1270:$Y1270, "#N/A")=14,TRUE,FALSE))</f>
        <v>0</v>
      </c>
      <c r="Y1272" t="b">
        <f>AND(COUNTIF('Master list(no salts, metals)'!Y1270,"&lt;=1"),IF(COUNTIF('Master list(no salts, metals)'!$K1270:$Y1270, "#N/A")=14,TRUE,FALSE))</f>
        <v>0</v>
      </c>
    </row>
    <row r="1273" spans="11:25" x14ac:dyDescent="0.25">
      <c r="K1273" t="b">
        <f>AND(COUNTIF('Master list(no salts, metals)'!K1271,"&lt;=1"),IF(COUNTIF('Master list(no salts, metals)'!$K1271:$Y1271, "#N/A")=14,TRUE,FALSE))</f>
        <v>0</v>
      </c>
      <c r="L1273" t="b">
        <f>AND(COUNTIF('Master list(no salts, metals)'!L1271,"&lt;=1"),IF(COUNTIF('Master list(no salts, metals)'!$K1271:$Y1271, "#N/A")=14,TRUE,FALSE))</f>
        <v>0</v>
      </c>
      <c r="M1273" t="b">
        <f>AND(COUNTIF('Master list(no salts, metals)'!M1271,"&lt;=1"),IF(COUNTIF('Master list(no salts, metals)'!$K1271:$Y1271, "#N/A")=14,TRUE,FALSE))</f>
        <v>0</v>
      </c>
      <c r="N1273" t="b">
        <f>AND(COUNTIF('Master list(no salts, metals)'!N1271,"&lt;=1"),IF(COUNTIF('Master list(no salts, metals)'!$K1271:$Y1271, "#N/A")=14,TRUE,FALSE))</f>
        <v>0</v>
      </c>
      <c r="O1273" t="b">
        <f>AND(COUNTIF('Master list(no salts, metals)'!O1271,"&lt;=1"),IF(COUNTIF('Master list(no salts, metals)'!$K1271:$Y1271, "#N/A")=14,TRUE,FALSE))</f>
        <v>0</v>
      </c>
      <c r="P1273" t="b">
        <f>AND(COUNTIF('Master list(no salts, metals)'!P1271,"&lt;=1"),IF(COUNTIF('Master list(no salts, metals)'!$K1271:$Y1271, "#N/A")=14,TRUE,FALSE))</f>
        <v>0</v>
      </c>
      <c r="Q1273" t="b">
        <f>AND(COUNTIF('Master list(no salts, metals)'!Q1271,"&lt;=1"),IF(COUNTIF('Master list(no salts, metals)'!$K1271:$Y1271, "#N/A")=14,TRUE,FALSE))</f>
        <v>0</v>
      </c>
      <c r="R1273" t="b">
        <f>AND(COUNTIF('Master list(no salts, metals)'!R1271,"&lt;=1"),IF(COUNTIF('Master list(no salts, metals)'!$K1271:$Y1271, "#N/A")=14,TRUE,FALSE))</f>
        <v>0</v>
      </c>
      <c r="S1273" t="b">
        <f>AND(COUNTIF('Master list(no salts, metals)'!S1271,"&lt;=1"),IF(COUNTIF('Master list(no salts, metals)'!$K1271:$Y1271, "#N/A")=14,TRUE,FALSE))</f>
        <v>0</v>
      </c>
      <c r="T1273" t="b">
        <f>AND(COUNTIF('Master list(no salts, metals)'!T1271,"&lt;=1"),IF(COUNTIF('Master list(no salts, metals)'!$K1271:$Y1271, "#N/A")=14,TRUE,FALSE))</f>
        <v>0</v>
      </c>
      <c r="U1273" t="b">
        <f>AND(COUNTIF('Master list(no salts, metals)'!U1271,"&lt;=1"),IF(COUNTIF('Master list(no salts, metals)'!$K1271:$Y1271, "#N/A")=14,TRUE,FALSE))</f>
        <v>0</v>
      </c>
      <c r="V1273" t="b">
        <f>AND(COUNTIF('Master list(no salts, metals)'!V1271,"&lt;=1"),IF(COUNTIF('Master list(no salts, metals)'!$K1271:$Y1271, "#N/A")=14,TRUE,FALSE))</f>
        <v>0</v>
      </c>
      <c r="W1273" t="b">
        <f>AND(COUNTIF('Master list(no salts, metals)'!W1271,"&lt;=1"),IF(COUNTIF('Master list(no salts, metals)'!$K1271:$Y1271, "#N/A")=14,TRUE,FALSE))</f>
        <v>0</v>
      </c>
      <c r="X1273" t="b">
        <f>AND(COUNTIF('Master list(no salts, metals)'!X1271,"&lt;=1"),IF(COUNTIF('Master list(no salts, metals)'!$K1271:$Y1271, "#N/A")=14,TRUE,FALSE))</f>
        <v>1</v>
      </c>
      <c r="Y1273" t="b">
        <f>AND(COUNTIF('Master list(no salts, metals)'!Y1271,"&lt;=1"),IF(COUNTIF('Master list(no salts, metals)'!$K1271:$Y1271, "#N/A")=14,TRUE,FALSE))</f>
        <v>0</v>
      </c>
    </row>
    <row r="1274" spans="11:25" x14ac:dyDescent="0.25">
      <c r="K1274" t="b">
        <f>AND(COUNTIF('Master list(no salts, metals)'!K1272,"&lt;=1"),IF(COUNTIF('Master list(no salts, metals)'!$K1272:$Y1272, "#N/A")=14,TRUE,FALSE))</f>
        <v>0</v>
      </c>
      <c r="L1274" t="b">
        <f>AND(COUNTIF('Master list(no salts, metals)'!L1272,"&lt;=1"),IF(COUNTIF('Master list(no salts, metals)'!$K1272:$Y1272, "#N/A")=14,TRUE,FALSE))</f>
        <v>0</v>
      </c>
      <c r="M1274" t="b">
        <f>AND(COUNTIF('Master list(no salts, metals)'!M1272,"&lt;=1"),IF(COUNTIF('Master list(no salts, metals)'!$K1272:$Y1272, "#N/A")=14,TRUE,FALSE))</f>
        <v>0</v>
      </c>
      <c r="N1274" t="b">
        <f>AND(COUNTIF('Master list(no salts, metals)'!N1272,"&lt;=1"),IF(COUNTIF('Master list(no salts, metals)'!$K1272:$Y1272, "#N/A")=14,TRUE,FALSE))</f>
        <v>0</v>
      </c>
      <c r="O1274" t="b">
        <f>AND(COUNTIF('Master list(no salts, metals)'!O1272,"&lt;=1"),IF(COUNTIF('Master list(no salts, metals)'!$K1272:$Y1272, "#N/A")=14,TRUE,FALSE))</f>
        <v>0</v>
      </c>
      <c r="P1274" t="b">
        <f>AND(COUNTIF('Master list(no salts, metals)'!P1272,"&lt;=1"),IF(COUNTIF('Master list(no salts, metals)'!$K1272:$Y1272, "#N/A")=14,TRUE,FALSE))</f>
        <v>0</v>
      </c>
      <c r="Q1274" t="b">
        <f>AND(COUNTIF('Master list(no salts, metals)'!Q1272,"&lt;=1"),IF(COUNTIF('Master list(no salts, metals)'!$K1272:$Y1272, "#N/A")=14,TRUE,FALSE))</f>
        <v>0</v>
      </c>
      <c r="R1274" t="b">
        <f>AND(COUNTIF('Master list(no salts, metals)'!R1272,"&lt;=1"),IF(COUNTIF('Master list(no salts, metals)'!$K1272:$Y1272, "#N/A")=14,TRUE,FALSE))</f>
        <v>0</v>
      </c>
      <c r="S1274" t="b">
        <f>AND(COUNTIF('Master list(no salts, metals)'!S1272,"&lt;=1"),IF(COUNTIF('Master list(no salts, metals)'!$K1272:$Y1272, "#N/A")=14,TRUE,FALSE))</f>
        <v>0</v>
      </c>
      <c r="T1274" t="b">
        <f>AND(COUNTIF('Master list(no salts, metals)'!T1272,"&lt;=1"),IF(COUNTIF('Master list(no salts, metals)'!$K1272:$Y1272, "#N/A")=14,TRUE,FALSE))</f>
        <v>0</v>
      </c>
      <c r="U1274" t="b">
        <f>AND(COUNTIF('Master list(no salts, metals)'!U1272,"&lt;=1"),IF(COUNTIF('Master list(no salts, metals)'!$K1272:$Y1272, "#N/A")=14,TRUE,FALSE))</f>
        <v>0</v>
      </c>
      <c r="V1274" t="b">
        <f>AND(COUNTIF('Master list(no salts, metals)'!V1272,"&lt;=1"),IF(COUNTIF('Master list(no salts, metals)'!$K1272:$Y1272, "#N/A")=14,TRUE,FALSE))</f>
        <v>0</v>
      </c>
      <c r="W1274" t="b">
        <f>AND(COUNTIF('Master list(no salts, metals)'!W1272,"&lt;=1"),IF(COUNTIF('Master list(no salts, metals)'!$K1272:$Y1272, "#N/A")=14,TRUE,FALSE))</f>
        <v>0</v>
      </c>
      <c r="X1274" t="b">
        <f>AND(COUNTIF('Master list(no salts, metals)'!X1272,"&lt;=1"),IF(COUNTIF('Master list(no salts, metals)'!$K1272:$Y1272, "#N/A")=14,TRUE,FALSE))</f>
        <v>0</v>
      </c>
      <c r="Y1274" t="b">
        <f>AND(COUNTIF('Master list(no salts, metals)'!Y1272,"&lt;=1"),IF(COUNTIF('Master list(no salts, metals)'!$K1272:$Y1272, "#N/A")=14,TRUE,FALSE))</f>
        <v>0</v>
      </c>
    </row>
    <row r="1275" spans="11:25" x14ac:dyDescent="0.25">
      <c r="K1275" t="e">
        <f>AND(COUNTIF('Master list(no salts, metals)'!#REF!,"&lt;=1"),IF(COUNTIF('Master list(no salts, metals)'!#REF!, "#N/A")=14,TRUE,FALSE))</f>
        <v>#REF!</v>
      </c>
      <c r="L1275" t="e">
        <f>AND(COUNTIF('Master list(no salts, metals)'!#REF!,"&lt;=1"),IF(COUNTIF('Master list(no salts, metals)'!#REF!, "#N/A")=14,TRUE,FALSE))</f>
        <v>#REF!</v>
      </c>
      <c r="M1275" t="e">
        <f>AND(COUNTIF('Master list(no salts, metals)'!#REF!,"&lt;=1"),IF(COUNTIF('Master list(no salts, metals)'!#REF!, "#N/A")=14,TRUE,FALSE))</f>
        <v>#REF!</v>
      </c>
      <c r="N1275" t="e">
        <f>AND(COUNTIF('Master list(no salts, metals)'!#REF!,"&lt;=1"),IF(COUNTIF('Master list(no salts, metals)'!#REF!, "#N/A")=14,TRUE,FALSE))</f>
        <v>#REF!</v>
      </c>
      <c r="O1275" t="e">
        <f>AND(COUNTIF('Master list(no salts, metals)'!#REF!,"&lt;=1"),IF(COUNTIF('Master list(no salts, metals)'!#REF!, "#N/A")=14,TRUE,FALSE))</f>
        <v>#REF!</v>
      </c>
      <c r="P1275" t="e">
        <f>AND(COUNTIF('Master list(no salts, metals)'!#REF!,"&lt;=1"),IF(COUNTIF('Master list(no salts, metals)'!#REF!, "#N/A")=14,TRUE,FALSE))</f>
        <v>#REF!</v>
      </c>
      <c r="Q1275" t="e">
        <f>AND(COUNTIF('Master list(no salts, metals)'!#REF!,"&lt;=1"),IF(COUNTIF('Master list(no salts, metals)'!#REF!, "#N/A")=14,TRUE,FALSE))</f>
        <v>#REF!</v>
      </c>
      <c r="R1275" t="e">
        <f>AND(COUNTIF('Master list(no salts, metals)'!#REF!,"&lt;=1"),IF(COUNTIF('Master list(no salts, metals)'!#REF!, "#N/A")=14,TRUE,FALSE))</f>
        <v>#REF!</v>
      </c>
      <c r="S1275" t="e">
        <f>AND(COUNTIF('Master list(no salts, metals)'!#REF!,"&lt;=1"),IF(COUNTIF('Master list(no salts, metals)'!#REF!, "#N/A")=14,TRUE,FALSE))</f>
        <v>#REF!</v>
      </c>
      <c r="T1275" t="e">
        <f>AND(COUNTIF('Master list(no salts, metals)'!#REF!,"&lt;=1"),IF(COUNTIF('Master list(no salts, metals)'!#REF!, "#N/A")=14,TRUE,FALSE))</f>
        <v>#REF!</v>
      </c>
      <c r="U1275" t="e">
        <f>AND(COUNTIF('Master list(no salts, metals)'!#REF!,"&lt;=1"),IF(COUNTIF('Master list(no salts, metals)'!#REF!, "#N/A")=14,TRUE,FALSE))</f>
        <v>#REF!</v>
      </c>
      <c r="V1275" t="e">
        <f>AND(COUNTIF('Master list(no salts, metals)'!#REF!,"&lt;=1"),IF(COUNTIF('Master list(no salts, metals)'!#REF!, "#N/A")=14,TRUE,FALSE))</f>
        <v>#REF!</v>
      </c>
      <c r="W1275" t="e">
        <f>AND(COUNTIF('Master list(no salts, metals)'!#REF!,"&lt;=1"),IF(COUNTIF('Master list(no salts, metals)'!#REF!, "#N/A")=14,TRUE,FALSE))</f>
        <v>#REF!</v>
      </c>
      <c r="X1275" t="e">
        <f>AND(COUNTIF('Master list(no salts, metals)'!#REF!,"&lt;=1"),IF(COUNTIF('Master list(no salts, metals)'!#REF!, "#N/A")=14,TRUE,FALSE))</f>
        <v>#REF!</v>
      </c>
      <c r="Y1275" t="e">
        <f>AND(COUNTIF('Master list(no salts, metals)'!#REF!,"&lt;=1"),IF(COUNTIF('Master list(no salts, metals)'!#REF!, "#N/A")=14,TRUE,FALSE))</f>
        <v>#REF!</v>
      </c>
    </row>
    <row r="1276" spans="11:25" x14ac:dyDescent="0.25">
      <c r="K1276" t="b">
        <f>AND(COUNTIF('Master list(no salts, metals)'!K1273,"&lt;=1"),IF(COUNTIF('Master list(no salts, metals)'!$K1273:$Y1273, "#N/A")=14,TRUE,FALSE))</f>
        <v>0</v>
      </c>
      <c r="L1276" t="b">
        <f>AND(COUNTIF('Master list(no salts, metals)'!L1273,"&lt;=1"),IF(COUNTIF('Master list(no salts, metals)'!$K1273:$Y1273, "#N/A")=14,TRUE,FALSE))</f>
        <v>0</v>
      </c>
      <c r="M1276" t="b">
        <f>AND(COUNTIF('Master list(no salts, metals)'!M1273,"&lt;=1"),IF(COUNTIF('Master list(no salts, metals)'!$K1273:$Y1273, "#N/A")=14,TRUE,FALSE))</f>
        <v>0</v>
      </c>
      <c r="N1276" t="b">
        <f>AND(COUNTIF('Master list(no salts, metals)'!N1273,"&lt;=1"),IF(COUNTIF('Master list(no salts, metals)'!$K1273:$Y1273, "#N/A")=14,TRUE,FALSE))</f>
        <v>0</v>
      </c>
      <c r="O1276" t="b">
        <f>AND(COUNTIF('Master list(no salts, metals)'!O1273,"&lt;=1"),IF(COUNTIF('Master list(no salts, metals)'!$K1273:$Y1273, "#N/A")=14,TRUE,FALSE))</f>
        <v>0</v>
      </c>
      <c r="P1276" t="b">
        <f>AND(COUNTIF('Master list(no salts, metals)'!P1273,"&lt;=1"),IF(COUNTIF('Master list(no salts, metals)'!$K1273:$Y1273, "#N/A")=14,TRUE,FALSE))</f>
        <v>0</v>
      </c>
      <c r="Q1276" t="b">
        <f>AND(COUNTIF('Master list(no salts, metals)'!Q1273,"&lt;=1"),IF(COUNTIF('Master list(no salts, metals)'!$K1273:$Y1273, "#N/A")=14,TRUE,FALSE))</f>
        <v>0</v>
      </c>
      <c r="R1276" t="b">
        <f>AND(COUNTIF('Master list(no salts, metals)'!R1273,"&lt;=1"),IF(COUNTIF('Master list(no salts, metals)'!$K1273:$Y1273, "#N/A")=14,TRUE,FALSE))</f>
        <v>0</v>
      </c>
      <c r="S1276" t="b">
        <f>AND(COUNTIF('Master list(no salts, metals)'!S1273,"&lt;=1"),IF(COUNTIF('Master list(no salts, metals)'!$K1273:$Y1273, "#N/A")=14,TRUE,FALSE))</f>
        <v>0</v>
      </c>
      <c r="T1276" t="b">
        <f>AND(COUNTIF('Master list(no salts, metals)'!T1273,"&lt;=1"),IF(COUNTIF('Master list(no salts, metals)'!$K1273:$Y1273, "#N/A")=14,TRUE,FALSE))</f>
        <v>0</v>
      </c>
      <c r="U1276" t="b">
        <f>AND(COUNTIF('Master list(no salts, metals)'!U1273,"&lt;=1"),IF(COUNTIF('Master list(no salts, metals)'!$K1273:$Y1273, "#N/A")=14,TRUE,FALSE))</f>
        <v>0</v>
      </c>
      <c r="V1276" t="b">
        <f>AND(COUNTIF('Master list(no salts, metals)'!V1273,"&lt;=1"),IF(COUNTIF('Master list(no salts, metals)'!$K1273:$Y1273, "#N/A")=14,TRUE,FALSE))</f>
        <v>0</v>
      </c>
      <c r="W1276" t="b">
        <f>AND(COUNTIF('Master list(no salts, metals)'!W1273,"&lt;=1"),IF(COUNTIF('Master list(no salts, metals)'!$K1273:$Y1273, "#N/A")=14,TRUE,FALSE))</f>
        <v>0</v>
      </c>
      <c r="X1276" t="b">
        <f>AND(COUNTIF('Master list(no salts, metals)'!X1273,"&lt;=1"),IF(COUNTIF('Master list(no salts, metals)'!$K1273:$Y1273, "#N/A")=14,TRUE,FALSE))</f>
        <v>1</v>
      </c>
      <c r="Y1276" t="b">
        <f>AND(COUNTIF('Master list(no salts, metals)'!Y1273,"&lt;=1"),IF(COUNTIF('Master list(no salts, metals)'!$K1273:$Y1273, "#N/A")=14,TRUE,FALSE))</f>
        <v>0</v>
      </c>
    </row>
    <row r="1277" spans="11:25" x14ac:dyDescent="0.25">
      <c r="K1277" t="b">
        <f>AND(COUNTIF('Master list(no salts, metals)'!K1274,"&lt;=1"),IF(COUNTIF('Master list(no salts, metals)'!$K1274:$Y1274, "#N/A")=14,TRUE,FALSE))</f>
        <v>1</v>
      </c>
      <c r="L1277" t="b">
        <f>AND(COUNTIF('Master list(no salts, metals)'!L1274,"&lt;=1"),IF(COUNTIF('Master list(no salts, metals)'!$K1274:$Y1274, "#N/A")=14,TRUE,FALSE))</f>
        <v>0</v>
      </c>
      <c r="M1277" t="b">
        <f>AND(COUNTIF('Master list(no salts, metals)'!M1274,"&lt;=1"),IF(COUNTIF('Master list(no salts, metals)'!$K1274:$Y1274, "#N/A")=14,TRUE,FALSE))</f>
        <v>0</v>
      </c>
      <c r="N1277" t="b">
        <f>AND(COUNTIF('Master list(no salts, metals)'!N1274,"&lt;=1"),IF(COUNTIF('Master list(no salts, metals)'!$K1274:$Y1274, "#N/A")=14,TRUE,FALSE))</f>
        <v>0</v>
      </c>
      <c r="O1277" t="b">
        <f>AND(COUNTIF('Master list(no salts, metals)'!O1274,"&lt;=1"),IF(COUNTIF('Master list(no salts, metals)'!$K1274:$Y1274, "#N/A")=14,TRUE,FALSE))</f>
        <v>0</v>
      </c>
      <c r="P1277" t="b">
        <f>AND(COUNTIF('Master list(no salts, metals)'!P1274,"&lt;=1"),IF(COUNTIF('Master list(no salts, metals)'!$K1274:$Y1274, "#N/A")=14,TRUE,FALSE))</f>
        <v>0</v>
      </c>
      <c r="Q1277" t="b">
        <f>AND(COUNTIF('Master list(no salts, metals)'!Q1274,"&lt;=1"),IF(COUNTIF('Master list(no salts, metals)'!$K1274:$Y1274, "#N/A")=14,TRUE,FALSE))</f>
        <v>0</v>
      </c>
      <c r="R1277" t="b">
        <f>AND(COUNTIF('Master list(no salts, metals)'!R1274,"&lt;=1"),IF(COUNTIF('Master list(no salts, metals)'!$K1274:$Y1274, "#N/A")=14,TRUE,FALSE))</f>
        <v>0</v>
      </c>
      <c r="S1277" t="b">
        <f>AND(COUNTIF('Master list(no salts, metals)'!S1274,"&lt;=1"),IF(COUNTIF('Master list(no salts, metals)'!$K1274:$Y1274, "#N/A")=14,TRUE,FALSE))</f>
        <v>0</v>
      </c>
      <c r="T1277" t="b">
        <f>AND(COUNTIF('Master list(no salts, metals)'!T1274,"&lt;=1"),IF(COUNTIF('Master list(no salts, metals)'!$K1274:$Y1274, "#N/A")=14,TRUE,FALSE))</f>
        <v>0</v>
      </c>
      <c r="U1277" t="b">
        <f>AND(COUNTIF('Master list(no salts, metals)'!U1274,"&lt;=1"),IF(COUNTIF('Master list(no salts, metals)'!$K1274:$Y1274, "#N/A")=14,TRUE,FALSE))</f>
        <v>0</v>
      </c>
      <c r="V1277" t="b">
        <f>AND(COUNTIF('Master list(no salts, metals)'!V1274,"&lt;=1"),IF(COUNTIF('Master list(no salts, metals)'!$K1274:$Y1274, "#N/A")=14,TRUE,FALSE))</f>
        <v>0</v>
      </c>
      <c r="W1277" t="b">
        <f>AND(COUNTIF('Master list(no salts, metals)'!W1274,"&lt;=1"),IF(COUNTIF('Master list(no salts, metals)'!$K1274:$Y1274, "#N/A")=14,TRUE,FALSE))</f>
        <v>0</v>
      </c>
      <c r="X1277" t="b">
        <f>AND(COUNTIF('Master list(no salts, metals)'!X1274,"&lt;=1"),IF(COUNTIF('Master list(no salts, metals)'!$K1274:$Y1274, "#N/A")=14,TRUE,FALSE))</f>
        <v>0</v>
      </c>
      <c r="Y1277" t="b">
        <f>AND(COUNTIF('Master list(no salts, metals)'!Y1274,"&lt;=1"),IF(COUNTIF('Master list(no salts, metals)'!$K1274:$Y1274, "#N/A")=14,TRUE,FALSE))</f>
        <v>0</v>
      </c>
    </row>
    <row r="1278" spans="11:25" x14ac:dyDescent="0.25">
      <c r="K1278" t="b">
        <f>AND(COUNTIF('Master list(no salts, metals)'!K1275,"&lt;=1"),IF(COUNTIF('Master list(no salts, metals)'!$K1275:$Y1275, "#N/A")=14,TRUE,FALSE))</f>
        <v>0</v>
      </c>
      <c r="L1278" t="b">
        <f>AND(COUNTIF('Master list(no salts, metals)'!L1275,"&lt;=1"),IF(COUNTIF('Master list(no salts, metals)'!$K1275:$Y1275, "#N/A")=14,TRUE,FALSE))</f>
        <v>0</v>
      </c>
      <c r="M1278" t="b">
        <f>AND(COUNTIF('Master list(no salts, metals)'!M1275,"&lt;=1"),IF(COUNTIF('Master list(no salts, metals)'!$K1275:$Y1275, "#N/A")=14,TRUE,FALSE))</f>
        <v>0</v>
      </c>
      <c r="N1278" t="b">
        <f>AND(COUNTIF('Master list(no salts, metals)'!N1275,"&lt;=1"),IF(COUNTIF('Master list(no salts, metals)'!$K1275:$Y1275, "#N/A")=14,TRUE,FALSE))</f>
        <v>0</v>
      </c>
      <c r="O1278" t="b">
        <f>AND(COUNTIF('Master list(no salts, metals)'!O1275,"&lt;=1"),IF(COUNTIF('Master list(no salts, metals)'!$K1275:$Y1275, "#N/A")=14,TRUE,FALSE))</f>
        <v>0</v>
      </c>
      <c r="P1278" t="b">
        <f>AND(COUNTIF('Master list(no salts, metals)'!P1275,"&lt;=1"),IF(COUNTIF('Master list(no salts, metals)'!$K1275:$Y1275, "#N/A")=14,TRUE,FALSE))</f>
        <v>0</v>
      </c>
      <c r="Q1278" t="b">
        <f>AND(COUNTIF('Master list(no salts, metals)'!Q1275,"&lt;=1"),IF(COUNTIF('Master list(no salts, metals)'!$K1275:$Y1275, "#N/A")=14,TRUE,FALSE))</f>
        <v>0</v>
      </c>
      <c r="R1278" t="b">
        <f>AND(COUNTIF('Master list(no salts, metals)'!R1275,"&lt;=1"),IF(COUNTIF('Master list(no salts, metals)'!$K1275:$Y1275, "#N/A")=14,TRUE,FALSE))</f>
        <v>0</v>
      </c>
      <c r="S1278" t="b">
        <f>AND(COUNTIF('Master list(no salts, metals)'!S1275,"&lt;=1"),IF(COUNTIF('Master list(no salts, metals)'!$K1275:$Y1275, "#N/A")=14,TRUE,FALSE))</f>
        <v>0</v>
      </c>
      <c r="T1278" t="b">
        <f>AND(COUNTIF('Master list(no salts, metals)'!T1275,"&lt;=1"),IF(COUNTIF('Master list(no salts, metals)'!$K1275:$Y1275, "#N/A")=14,TRUE,FALSE))</f>
        <v>0</v>
      </c>
      <c r="U1278" t="b">
        <f>AND(COUNTIF('Master list(no salts, metals)'!U1275,"&lt;=1"),IF(COUNTIF('Master list(no salts, metals)'!$K1275:$Y1275, "#N/A")=14,TRUE,FALSE))</f>
        <v>0</v>
      </c>
      <c r="V1278" t="b">
        <f>AND(COUNTIF('Master list(no salts, metals)'!V1275,"&lt;=1"),IF(COUNTIF('Master list(no salts, metals)'!$K1275:$Y1275, "#N/A")=14,TRUE,FALSE))</f>
        <v>0</v>
      </c>
      <c r="W1278" t="b">
        <f>AND(COUNTIF('Master list(no salts, metals)'!W1275,"&lt;=1"),IF(COUNTIF('Master list(no salts, metals)'!$K1275:$Y1275, "#N/A")=14,TRUE,FALSE))</f>
        <v>1</v>
      </c>
      <c r="X1278" t="b">
        <f>AND(COUNTIF('Master list(no salts, metals)'!X1275,"&lt;=1"),IF(COUNTIF('Master list(no salts, metals)'!$K1275:$Y1275, "#N/A")=14,TRUE,FALSE))</f>
        <v>0</v>
      </c>
      <c r="Y1278" t="b">
        <f>AND(COUNTIF('Master list(no salts, metals)'!Y1275,"&lt;=1"),IF(COUNTIF('Master list(no salts, metals)'!$K1275:$Y1275, "#N/A")=14,TRUE,FALSE))</f>
        <v>0</v>
      </c>
    </row>
    <row r="1279" spans="11:25" x14ac:dyDescent="0.25">
      <c r="K1279" t="b">
        <f>AND(COUNTIF('Master list(no salts, metals)'!K1276,"&lt;=1"),IF(COUNTIF('Master list(no salts, metals)'!$K1276:$Y1276, "#N/A")=14,TRUE,FALSE))</f>
        <v>0</v>
      </c>
      <c r="L1279" t="b">
        <f>AND(COUNTIF('Master list(no salts, metals)'!L1276,"&lt;=1"),IF(COUNTIF('Master list(no salts, metals)'!$K1276:$Y1276, "#N/A")=14,TRUE,FALSE))</f>
        <v>0</v>
      </c>
      <c r="M1279" t="b">
        <f>AND(COUNTIF('Master list(no salts, metals)'!M1276,"&lt;=1"),IF(COUNTIF('Master list(no salts, metals)'!$K1276:$Y1276, "#N/A")=14,TRUE,FALSE))</f>
        <v>0</v>
      </c>
      <c r="N1279" t="b">
        <f>AND(COUNTIF('Master list(no salts, metals)'!N1276,"&lt;=1"),IF(COUNTIF('Master list(no salts, metals)'!$K1276:$Y1276, "#N/A")=14,TRUE,FALSE))</f>
        <v>0</v>
      </c>
      <c r="O1279" t="b">
        <f>AND(COUNTIF('Master list(no salts, metals)'!O1276,"&lt;=1"),IF(COUNTIF('Master list(no salts, metals)'!$K1276:$Y1276, "#N/A")=14,TRUE,FALSE))</f>
        <v>0</v>
      </c>
      <c r="P1279" t="b">
        <f>AND(COUNTIF('Master list(no salts, metals)'!P1276,"&lt;=1"),IF(COUNTIF('Master list(no salts, metals)'!$K1276:$Y1276, "#N/A")=14,TRUE,FALSE))</f>
        <v>0</v>
      </c>
      <c r="Q1279" t="b">
        <f>AND(COUNTIF('Master list(no salts, metals)'!Q1276,"&lt;=1"),IF(COUNTIF('Master list(no salts, metals)'!$K1276:$Y1276, "#N/A")=14,TRUE,FALSE))</f>
        <v>0</v>
      </c>
      <c r="R1279" t="b">
        <f>AND(COUNTIF('Master list(no salts, metals)'!R1276,"&lt;=1"),IF(COUNTIF('Master list(no salts, metals)'!$K1276:$Y1276, "#N/A")=14,TRUE,FALSE))</f>
        <v>0</v>
      </c>
      <c r="S1279" t="b">
        <f>AND(COUNTIF('Master list(no salts, metals)'!S1276,"&lt;=1"),IF(COUNTIF('Master list(no salts, metals)'!$K1276:$Y1276, "#N/A")=14,TRUE,FALSE))</f>
        <v>0</v>
      </c>
      <c r="T1279" t="b">
        <f>AND(COUNTIF('Master list(no salts, metals)'!T1276,"&lt;=1"),IF(COUNTIF('Master list(no salts, metals)'!$K1276:$Y1276, "#N/A")=14,TRUE,FALSE))</f>
        <v>1</v>
      </c>
      <c r="U1279" t="b">
        <f>AND(COUNTIF('Master list(no salts, metals)'!U1276,"&lt;=1"),IF(COUNTIF('Master list(no salts, metals)'!$K1276:$Y1276, "#N/A")=14,TRUE,FALSE))</f>
        <v>0</v>
      </c>
      <c r="V1279" t="b">
        <f>AND(COUNTIF('Master list(no salts, metals)'!V1276,"&lt;=1"),IF(COUNTIF('Master list(no salts, metals)'!$K1276:$Y1276, "#N/A")=14,TRUE,FALSE))</f>
        <v>0</v>
      </c>
      <c r="W1279" t="b">
        <f>AND(COUNTIF('Master list(no salts, metals)'!W1276,"&lt;=1"),IF(COUNTIF('Master list(no salts, metals)'!$K1276:$Y1276, "#N/A")=14,TRUE,FALSE))</f>
        <v>0</v>
      </c>
      <c r="X1279" t="b">
        <f>AND(COUNTIF('Master list(no salts, metals)'!X1276,"&lt;=1"),IF(COUNTIF('Master list(no salts, metals)'!$K1276:$Y1276, "#N/A")=14,TRUE,FALSE))</f>
        <v>0</v>
      </c>
      <c r="Y1279" t="b">
        <f>AND(COUNTIF('Master list(no salts, metals)'!Y1276,"&lt;=1"),IF(COUNTIF('Master list(no salts, metals)'!$K1276:$Y1276, "#N/A")=14,TRUE,FALSE))</f>
        <v>0</v>
      </c>
    </row>
    <row r="1280" spans="11:25" x14ac:dyDescent="0.25">
      <c r="K1280" t="b">
        <f>AND(COUNTIF('Master list(no salts, metals)'!K1277,"&lt;=1"),IF(COUNTIF('Master list(no salts, metals)'!$K1277:$Y1277, "#N/A")=14,TRUE,FALSE))</f>
        <v>0</v>
      </c>
      <c r="L1280" t="b">
        <f>AND(COUNTIF('Master list(no salts, metals)'!L1277,"&lt;=1"),IF(COUNTIF('Master list(no salts, metals)'!$K1277:$Y1277, "#N/A")=14,TRUE,FALSE))</f>
        <v>0</v>
      </c>
      <c r="M1280" t="b">
        <f>AND(COUNTIF('Master list(no salts, metals)'!M1277,"&lt;=1"),IF(COUNTIF('Master list(no salts, metals)'!$K1277:$Y1277, "#N/A")=14,TRUE,FALSE))</f>
        <v>0</v>
      </c>
      <c r="N1280" t="b">
        <f>AND(COUNTIF('Master list(no salts, metals)'!N1277,"&lt;=1"),IF(COUNTIF('Master list(no salts, metals)'!$K1277:$Y1277, "#N/A")=14,TRUE,FALSE))</f>
        <v>0</v>
      </c>
      <c r="O1280" t="b">
        <f>AND(COUNTIF('Master list(no salts, metals)'!O1277,"&lt;=1"),IF(COUNTIF('Master list(no salts, metals)'!$K1277:$Y1277, "#N/A")=14,TRUE,FALSE))</f>
        <v>0</v>
      </c>
      <c r="P1280" t="b">
        <f>AND(COUNTIF('Master list(no salts, metals)'!P1277,"&lt;=1"),IF(COUNTIF('Master list(no salts, metals)'!$K1277:$Y1277, "#N/A")=14,TRUE,FALSE))</f>
        <v>0</v>
      </c>
      <c r="Q1280" t="b">
        <f>AND(COUNTIF('Master list(no salts, metals)'!Q1277,"&lt;=1"),IF(COUNTIF('Master list(no salts, metals)'!$K1277:$Y1277, "#N/A")=14,TRUE,FALSE))</f>
        <v>0</v>
      </c>
      <c r="R1280" t="b">
        <f>AND(COUNTIF('Master list(no salts, metals)'!R1277,"&lt;=1"),IF(COUNTIF('Master list(no salts, metals)'!$K1277:$Y1277, "#N/A")=14,TRUE,FALSE))</f>
        <v>0</v>
      </c>
      <c r="S1280" t="b">
        <f>AND(COUNTIF('Master list(no salts, metals)'!S1277,"&lt;=1"),IF(COUNTIF('Master list(no salts, metals)'!$K1277:$Y1277, "#N/A")=14,TRUE,FALSE))</f>
        <v>0</v>
      </c>
      <c r="T1280" t="b">
        <f>AND(COUNTIF('Master list(no salts, metals)'!T1277,"&lt;=1"),IF(COUNTIF('Master list(no salts, metals)'!$K1277:$Y1277, "#N/A")=14,TRUE,FALSE))</f>
        <v>0</v>
      </c>
      <c r="U1280" t="b">
        <f>AND(COUNTIF('Master list(no salts, metals)'!U1277,"&lt;=1"),IF(COUNTIF('Master list(no salts, metals)'!$K1277:$Y1277, "#N/A")=14,TRUE,FALSE))</f>
        <v>0</v>
      </c>
      <c r="V1280" t="b">
        <f>AND(COUNTIF('Master list(no salts, metals)'!V1277,"&lt;=1"),IF(COUNTIF('Master list(no salts, metals)'!$K1277:$Y1277, "#N/A")=14,TRUE,FALSE))</f>
        <v>0</v>
      </c>
      <c r="W1280" t="b">
        <f>AND(COUNTIF('Master list(no salts, metals)'!W1277,"&lt;=1"),IF(COUNTIF('Master list(no salts, metals)'!$K1277:$Y1277, "#N/A")=14,TRUE,FALSE))</f>
        <v>0</v>
      </c>
      <c r="X1280" t="b">
        <f>AND(COUNTIF('Master list(no salts, metals)'!X1277,"&lt;=1"),IF(COUNTIF('Master list(no salts, metals)'!$K1277:$Y1277, "#N/A")=14,TRUE,FALSE))</f>
        <v>1</v>
      </c>
      <c r="Y1280" t="b">
        <f>AND(COUNTIF('Master list(no salts, metals)'!Y1277,"&lt;=1"),IF(COUNTIF('Master list(no salts, metals)'!$K1277:$Y1277, "#N/A")=14,TRUE,FALSE))</f>
        <v>0</v>
      </c>
    </row>
    <row r="1281" spans="11:25" x14ac:dyDescent="0.25">
      <c r="K1281" t="b">
        <f>AND(COUNTIF('Master list(no salts, metals)'!K1278,"&lt;=1"),IF(COUNTIF('Master list(no salts, metals)'!$K1278:$Y1278, "#N/A")=14,TRUE,FALSE))</f>
        <v>0</v>
      </c>
      <c r="L1281" t="b">
        <f>AND(COUNTIF('Master list(no salts, metals)'!L1278,"&lt;=1"),IF(COUNTIF('Master list(no salts, metals)'!$K1278:$Y1278, "#N/A")=14,TRUE,FALSE))</f>
        <v>0</v>
      </c>
      <c r="M1281" t="b">
        <f>AND(COUNTIF('Master list(no salts, metals)'!M1278,"&lt;=1"),IF(COUNTIF('Master list(no salts, metals)'!$K1278:$Y1278, "#N/A")=14,TRUE,FALSE))</f>
        <v>0</v>
      </c>
      <c r="N1281" t="b">
        <f>AND(COUNTIF('Master list(no salts, metals)'!N1278,"&lt;=1"),IF(COUNTIF('Master list(no salts, metals)'!$K1278:$Y1278, "#N/A")=14,TRUE,FALSE))</f>
        <v>0</v>
      </c>
      <c r="O1281" t="b">
        <f>AND(COUNTIF('Master list(no salts, metals)'!O1278,"&lt;=1"),IF(COUNTIF('Master list(no salts, metals)'!$K1278:$Y1278, "#N/A")=14,TRUE,FALSE))</f>
        <v>0</v>
      </c>
      <c r="P1281" t="b">
        <f>AND(COUNTIF('Master list(no salts, metals)'!P1278,"&lt;=1"),IF(COUNTIF('Master list(no salts, metals)'!$K1278:$Y1278, "#N/A")=14,TRUE,FALSE))</f>
        <v>0</v>
      </c>
      <c r="Q1281" t="b">
        <f>AND(COUNTIF('Master list(no salts, metals)'!Q1278,"&lt;=1"),IF(COUNTIF('Master list(no salts, metals)'!$K1278:$Y1278, "#N/A")=14,TRUE,FALSE))</f>
        <v>0</v>
      </c>
      <c r="R1281" t="b">
        <f>AND(COUNTIF('Master list(no salts, metals)'!R1278,"&lt;=1"),IF(COUNTIF('Master list(no salts, metals)'!$K1278:$Y1278, "#N/A")=14,TRUE,FALSE))</f>
        <v>0</v>
      </c>
      <c r="S1281" t="b">
        <f>AND(COUNTIF('Master list(no salts, metals)'!S1278,"&lt;=1"),IF(COUNTIF('Master list(no salts, metals)'!$K1278:$Y1278, "#N/A")=14,TRUE,FALSE))</f>
        <v>0</v>
      </c>
      <c r="T1281" t="b">
        <f>AND(COUNTIF('Master list(no salts, metals)'!T1278,"&lt;=1"),IF(COUNTIF('Master list(no salts, metals)'!$K1278:$Y1278, "#N/A")=14,TRUE,FALSE))</f>
        <v>0</v>
      </c>
      <c r="U1281" t="b">
        <f>AND(COUNTIF('Master list(no salts, metals)'!U1278,"&lt;=1"),IF(COUNTIF('Master list(no salts, metals)'!$K1278:$Y1278, "#N/A")=14,TRUE,FALSE))</f>
        <v>0</v>
      </c>
      <c r="V1281" t="b">
        <f>AND(COUNTIF('Master list(no salts, metals)'!V1278,"&lt;=1"),IF(COUNTIF('Master list(no salts, metals)'!$K1278:$Y1278, "#N/A")=14,TRUE,FALSE))</f>
        <v>0</v>
      </c>
      <c r="W1281" t="b">
        <f>AND(COUNTIF('Master list(no salts, metals)'!W1278,"&lt;=1"),IF(COUNTIF('Master list(no salts, metals)'!$K1278:$Y1278, "#N/A")=14,TRUE,FALSE))</f>
        <v>0</v>
      </c>
      <c r="X1281" t="b">
        <f>AND(COUNTIF('Master list(no salts, metals)'!X1278,"&lt;=1"),IF(COUNTIF('Master list(no salts, metals)'!$K1278:$Y1278, "#N/A")=14,TRUE,FALSE))</f>
        <v>1</v>
      </c>
      <c r="Y1281" t="b">
        <f>AND(COUNTIF('Master list(no salts, metals)'!Y1278,"&lt;=1"),IF(COUNTIF('Master list(no salts, metals)'!$K1278:$Y1278, "#N/A")=14,TRUE,FALSE))</f>
        <v>0</v>
      </c>
    </row>
    <row r="1282" spans="11:25" x14ac:dyDescent="0.25">
      <c r="K1282" t="b">
        <f>AND(COUNTIF('Master list(no salts, metals)'!K1279,"&lt;=1"),IF(COUNTIF('Master list(no salts, metals)'!$K1279:$Y1279, "#N/A")=14,TRUE,FALSE))</f>
        <v>0</v>
      </c>
      <c r="L1282" t="b">
        <f>AND(COUNTIF('Master list(no salts, metals)'!L1279,"&lt;=1"),IF(COUNTIF('Master list(no salts, metals)'!$K1279:$Y1279, "#N/A")=14,TRUE,FALSE))</f>
        <v>0</v>
      </c>
      <c r="M1282" t="b">
        <f>AND(COUNTIF('Master list(no salts, metals)'!M1279,"&lt;=1"),IF(COUNTIF('Master list(no salts, metals)'!$K1279:$Y1279, "#N/A")=14,TRUE,FALSE))</f>
        <v>0</v>
      </c>
      <c r="N1282" t="b">
        <f>AND(COUNTIF('Master list(no salts, metals)'!N1279,"&lt;=1"),IF(COUNTIF('Master list(no salts, metals)'!$K1279:$Y1279, "#N/A")=14,TRUE,FALSE))</f>
        <v>0</v>
      </c>
      <c r="O1282" t="b">
        <f>AND(COUNTIF('Master list(no salts, metals)'!O1279,"&lt;=1"),IF(COUNTIF('Master list(no salts, metals)'!$K1279:$Y1279, "#N/A")=14,TRUE,FALSE))</f>
        <v>0</v>
      </c>
      <c r="P1282" t="b">
        <f>AND(COUNTIF('Master list(no salts, metals)'!P1279,"&lt;=1"),IF(COUNTIF('Master list(no salts, metals)'!$K1279:$Y1279, "#N/A")=14,TRUE,FALSE))</f>
        <v>0</v>
      </c>
      <c r="Q1282" t="b">
        <f>AND(COUNTIF('Master list(no salts, metals)'!Q1279,"&lt;=1"),IF(COUNTIF('Master list(no salts, metals)'!$K1279:$Y1279, "#N/A")=14,TRUE,FALSE))</f>
        <v>0</v>
      </c>
      <c r="R1282" t="b">
        <f>AND(COUNTIF('Master list(no salts, metals)'!R1279,"&lt;=1"),IF(COUNTIF('Master list(no salts, metals)'!$K1279:$Y1279, "#N/A")=14,TRUE,FALSE))</f>
        <v>0</v>
      </c>
      <c r="S1282" t="b">
        <f>AND(COUNTIF('Master list(no salts, metals)'!S1279,"&lt;=1"),IF(COUNTIF('Master list(no salts, metals)'!$K1279:$Y1279, "#N/A")=14,TRUE,FALSE))</f>
        <v>0</v>
      </c>
      <c r="T1282" t="b">
        <f>AND(COUNTIF('Master list(no salts, metals)'!T1279,"&lt;=1"),IF(COUNTIF('Master list(no salts, metals)'!$K1279:$Y1279, "#N/A")=14,TRUE,FALSE))</f>
        <v>0</v>
      </c>
      <c r="U1282" t="b">
        <f>AND(COUNTIF('Master list(no salts, metals)'!U1279,"&lt;=1"),IF(COUNTIF('Master list(no salts, metals)'!$K1279:$Y1279, "#N/A")=14,TRUE,FALSE))</f>
        <v>0</v>
      </c>
      <c r="V1282" t="b">
        <f>AND(COUNTIF('Master list(no salts, metals)'!V1279,"&lt;=1"),IF(COUNTIF('Master list(no salts, metals)'!$K1279:$Y1279, "#N/A")=14,TRUE,FALSE))</f>
        <v>0</v>
      </c>
      <c r="W1282" t="b">
        <f>AND(COUNTIF('Master list(no salts, metals)'!W1279,"&lt;=1"),IF(COUNTIF('Master list(no salts, metals)'!$K1279:$Y1279, "#N/A")=14,TRUE,FALSE))</f>
        <v>0</v>
      </c>
      <c r="X1282" t="b">
        <f>AND(COUNTIF('Master list(no salts, metals)'!X1279,"&lt;=1"),IF(COUNTIF('Master list(no salts, metals)'!$K1279:$Y1279, "#N/A")=14,TRUE,FALSE))</f>
        <v>0</v>
      </c>
      <c r="Y1282" t="b">
        <f>AND(COUNTIF('Master list(no salts, metals)'!Y1279,"&lt;=1"),IF(COUNTIF('Master list(no salts, metals)'!$K1279:$Y1279, "#N/A")=14,TRUE,FALSE))</f>
        <v>0</v>
      </c>
    </row>
    <row r="1283" spans="11:25" x14ac:dyDescent="0.25">
      <c r="K1283" t="b">
        <f>AND(COUNTIF('Master list(no salts, metals)'!K1280,"&lt;=1"),IF(COUNTIF('Master list(no salts, metals)'!$K1280:$Y1280, "#N/A")=14,TRUE,FALSE))</f>
        <v>0</v>
      </c>
      <c r="L1283" t="b">
        <f>AND(COUNTIF('Master list(no salts, metals)'!L1280,"&lt;=1"),IF(COUNTIF('Master list(no salts, metals)'!$K1280:$Y1280, "#N/A")=14,TRUE,FALSE))</f>
        <v>0</v>
      </c>
      <c r="M1283" t="b">
        <f>AND(COUNTIF('Master list(no salts, metals)'!M1280,"&lt;=1"),IF(COUNTIF('Master list(no salts, metals)'!$K1280:$Y1280, "#N/A")=14,TRUE,FALSE))</f>
        <v>0</v>
      </c>
      <c r="N1283" t="b">
        <f>AND(COUNTIF('Master list(no salts, metals)'!N1280,"&lt;=1"),IF(COUNTIF('Master list(no salts, metals)'!$K1280:$Y1280, "#N/A")=14,TRUE,FALSE))</f>
        <v>0</v>
      </c>
      <c r="O1283" t="b">
        <f>AND(COUNTIF('Master list(no salts, metals)'!O1280,"&lt;=1"),IF(COUNTIF('Master list(no salts, metals)'!$K1280:$Y1280, "#N/A")=14,TRUE,FALSE))</f>
        <v>0</v>
      </c>
      <c r="P1283" t="b">
        <f>AND(COUNTIF('Master list(no salts, metals)'!P1280,"&lt;=1"),IF(COUNTIF('Master list(no salts, metals)'!$K1280:$Y1280, "#N/A")=14,TRUE,FALSE))</f>
        <v>0</v>
      </c>
      <c r="Q1283" t="b">
        <f>AND(COUNTIF('Master list(no salts, metals)'!Q1280,"&lt;=1"),IF(COUNTIF('Master list(no salts, metals)'!$K1280:$Y1280, "#N/A")=14,TRUE,FALSE))</f>
        <v>0</v>
      </c>
      <c r="R1283" t="b">
        <f>AND(COUNTIF('Master list(no salts, metals)'!R1280,"&lt;=1"),IF(COUNTIF('Master list(no salts, metals)'!$K1280:$Y1280, "#N/A")=14,TRUE,FALSE))</f>
        <v>0</v>
      </c>
      <c r="S1283" t="b">
        <f>AND(COUNTIF('Master list(no salts, metals)'!S1280,"&lt;=1"),IF(COUNTIF('Master list(no salts, metals)'!$K1280:$Y1280, "#N/A")=14,TRUE,FALSE))</f>
        <v>0</v>
      </c>
      <c r="T1283" t="b">
        <f>AND(COUNTIF('Master list(no salts, metals)'!T1280,"&lt;=1"),IF(COUNTIF('Master list(no salts, metals)'!$K1280:$Y1280, "#N/A")=14,TRUE,FALSE))</f>
        <v>0</v>
      </c>
      <c r="U1283" t="b">
        <f>AND(COUNTIF('Master list(no salts, metals)'!U1280,"&lt;=1"),IF(COUNTIF('Master list(no salts, metals)'!$K1280:$Y1280, "#N/A")=14,TRUE,FALSE))</f>
        <v>0</v>
      </c>
      <c r="V1283" t="b">
        <f>AND(COUNTIF('Master list(no salts, metals)'!V1280,"&lt;=1"),IF(COUNTIF('Master list(no salts, metals)'!$K1280:$Y1280, "#N/A")=14,TRUE,FALSE))</f>
        <v>0</v>
      </c>
      <c r="W1283" t="b">
        <f>AND(COUNTIF('Master list(no salts, metals)'!W1280,"&lt;=1"),IF(COUNTIF('Master list(no salts, metals)'!$K1280:$Y1280, "#N/A")=14,TRUE,FALSE))</f>
        <v>0</v>
      </c>
      <c r="X1283" t="b">
        <f>AND(COUNTIF('Master list(no salts, metals)'!X1280,"&lt;=1"),IF(COUNTIF('Master list(no salts, metals)'!$K1280:$Y1280, "#N/A")=14,TRUE,FALSE))</f>
        <v>0</v>
      </c>
      <c r="Y1283" t="b">
        <f>AND(COUNTIF('Master list(no salts, metals)'!Y1280,"&lt;=1"),IF(COUNTIF('Master list(no salts, metals)'!$K1280:$Y1280, "#N/A")=14,TRUE,FALSE))</f>
        <v>0</v>
      </c>
    </row>
    <row r="1284" spans="11:25" x14ac:dyDescent="0.25">
      <c r="K1284" t="b">
        <f>AND(COUNTIF('Master list(no salts, metals)'!K1281,"&lt;=1"),IF(COUNTIF('Master list(no salts, metals)'!$K1281:$Y1281, "#N/A")=14,TRUE,FALSE))</f>
        <v>0</v>
      </c>
      <c r="L1284" t="b">
        <f>AND(COUNTIF('Master list(no salts, metals)'!L1281,"&lt;=1"),IF(COUNTIF('Master list(no salts, metals)'!$K1281:$Y1281, "#N/A")=14,TRUE,FALSE))</f>
        <v>0</v>
      </c>
      <c r="M1284" t="b">
        <f>AND(COUNTIF('Master list(no salts, metals)'!M1281,"&lt;=1"),IF(COUNTIF('Master list(no salts, metals)'!$K1281:$Y1281, "#N/A")=14,TRUE,FALSE))</f>
        <v>0</v>
      </c>
      <c r="N1284" t="b">
        <f>AND(COUNTIF('Master list(no salts, metals)'!N1281,"&lt;=1"),IF(COUNTIF('Master list(no salts, metals)'!$K1281:$Y1281, "#N/A")=14,TRUE,FALSE))</f>
        <v>0</v>
      </c>
      <c r="O1284" t="b">
        <f>AND(COUNTIF('Master list(no salts, metals)'!O1281,"&lt;=1"),IF(COUNTIF('Master list(no salts, metals)'!$K1281:$Y1281, "#N/A")=14,TRUE,FALSE))</f>
        <v>0</v>
      </c>
      <c r="P1284" t="b">
        <f>AND(COUNTIF('Master list(no salts, metals)'!P1281,"&lt;=1"),IF(COUNTIF('Master list(no salts, metals)'!$K1281:$Y1281, "#N/A")=14,TRUE,FALSE))</f>
        <v>0</v>
      </c>
      <c r="Q1284" t="b">
        <f>AND(COUNTIF('Master list(no salts, metals)'!Q1281,"&lt;=1"),IF(COUNTIF('Master list(no salts, metals)'!$K1281:$Y1281, "#N/A")=14,TRUE,FALSE))</f>
        <v>0</v>
      </c>
      <c r="R1284" t="b">
        <f>AND(COUNTIF('Master list(no salts, metals)'!R1281,"&lt;=1"),IF(COUNTIF('Master list(no salts, metals)'!$K1281:$Y1281, "#N/A")=14,TRUE,FALSE))</f>
        <v>0</v>
      </c>
      <c r="S1284" t="b">
        <f>AND(COUNTIF('Master list(no salts, metals)'!S1281,"&lt;=1"),IF(COUNTIF('Master list(no salts, metals)'!$K1281:$Y1281, "#N/A")=14,TRUE,FALSE))</f>
        <v>0</v>
      </c>
      <c r="T1284" t="b">
        <f>AND(COUNTIF('Master list(no salts, metals)'!T1281,"&lt;=1"),IF(COUNTIF('Master list(no salts, metals)'!$K1281:$Y1281, "#N/A")=14,TRUE,FALSE))</f>
        <v>0</v>
      </c>
      <c r="U1284" t="b">
        <f>AND(COUNTIF('Master list(no salts, metals)'!U1281,"&lt;=1"),IF(COUNTIF('Master list(no salts, metals)'!$K1281:$Y1281, "#N/A")=14,TRUE,FALSE))</f>
        <v>0</v>
      </c>
      <c r="V1284" t="b">
        <f>AND(COUNTIF('Master list(no salts, metals)'!V1281,"&lt;=1"),IF(COUNTIF('Master list(no salts, metals)'!$K1281:$Y1281, "#N/A")=14,TRUE,FALSE))</f>
        <v>0</v>
      </c>
      <c r="W1284" t="b">
        <f>AND(COUNTIF('Master list(no salts, metals)'!W1281,"&lt;=1"),IF(COUNTIF('Master list(no salts, metals)'!$K1281:$Y1281, "#N/A")=14,TRUE,FALSE))</f>
        <v>0</v>
      </c>
      <c r="X1284" t="b">
        <f>AND(COUNTIF('Master list(no salts, metals)'!X1281,"&lt;=1"),IF(COUNTIF('Master list(no salts, metals)'!$K1281:$Y1281, "#N/A")=14,TRUE,FALSE))</f>
        <v>0</v>
      </c>
      <c r="Y1284" t="b">
        <f>AND(COUNTIF('Master list(no salts, metals)'!Y1281,"&lt;=1"),IF(COUNTIF('Master list(no salts, metals)'!$K1281:$Y1281, "#N/A")=14,TRUE,FALSE))</f>
        <v>0</v>
      </c>
    </row>
    <row r="1285" spans="11:25" x14ac:dyDescent="0.25">
      <c r="K1285" t="b">
        <f>AND(COUNTIF('Master list(no salts, metals)'!K1282,"&lt;=1"),IF(COUNTIF('Master list(no salts, metals)'!$K1282:$Y1282, "#N/A")=14,TRUE,FALSE))</f>
        <v>0</v>
      </c>
      <c r="L1285" t="b">
        <f>AND(COUNTIF('Master list(no salts, metals)'!L1282,"&lt;=1"),IF(COUNTIF('Master list(no salts, metals)'!$K1282:$Y1282, "#N/A")=14,TRUE,FALSE))</f>
        <v>0</v>
      </c>
      <c r="M1285" t="b">
        <f>AND(COUNTIF('Master list(no salts, metals)'!M1282,"&lt;=1"),IF(COUNTIF('Master list(no salts, metals)'!$K1282:$Y1282, "#N/A")=14,TRUE,FALSE))</f>
        <v>0</v>
      </c>
      <c r="N1285" t="b">
        <f>AND(COUNTIF('Master list(no salts, metals)'!N1282,"&lt;=1"),IF(COUNTIF('Master list(no salts, metals)'!$K1282:$Y1282, "#N/A")=14,TRUE,FALSE))</f>
        <v>0</v>
      </c>
      <c r="O1285" t="b">
        <f>AND(COUNTIF('Master list(no salts, metals)'!O1282,"&lt;=1"),IF(COUNTIF('Master list(no salts, metals)'!$K1282:$Y1282, "#N/A")=14,TRUE,FALSE))</f>
        <v>0</v>
      </c>
      <c r="P1285" t="b">
        <f>AND(COUNTIF('Master list(no salts, metals)'!P1282,"&lt;=1"),IF(COUNTIF('Master list(no salts, metals)'!$K1282:$Y1282, "#N/A")=14,TRUE,FALSE))</f>
        <v>0</v>
      </c>
      <c r="Q1285" t="b">
        <f>AND(COUNTIF('Master list(no salts, metals)'!Q1282,"&lt;=1"),IF(COUNTIF('Master list(no salts, metals)'!$K1282:$Y1282, "#N/A")=14,TRUE,FALSE))</f>
        <v>0</v>
      </c>
      <c r="R1285" t="b">
        <f>AND(COUNTIF('Master list(no salts, metals)'!R1282,"&lt;=1"),IF(COUNTIF('Master list(no salts, metals)'!$K1282:$Y1282, "#N/A")=14,TRUE,FALSE))</f>
        <v>0</v>
      </c>
      <c r="S1285" t="b">
        <f>AND(COUNTIF('Master list(no salts, metals)'!S1282,"&lt;=1"),IF(COUNTIF('Master list(no salts, metals)'!$K1282:$Y1282, "#N/A")=14,TRUE,FALSE))</f>
        <v>0</v>
      </c>
      <c r="T1285" t="b">
        <f>AND(COUNTIF('Master list(no salts, metals)'!T1282,"&lt;=1"),IF(COUNTIF('Master list(no salts, metals)'!$K1282:$Y1282, "#N/A")=14,TRUE,FALSE))</f>
        <v>0</v>
      </c>
      <c r="U1285" t="b">
        <f>AND(COUNTIF('Master list(no salts, metals)'!U1282,"&lt;=1"),IF(COUNTIF('Master list(no salts, metals)'!$K1282:$Y1282, "#N/A")=14,TRUE,FALSE))</f>
        <v>0</v>
      </c>
      <c r="V1285" t="b">
        <f>AND(COUNTIF('Master list(no salts, metals)'!V1282,"&lt;=1"),IF(COUNTIF('Master list(no salts, metals)'!$K1282:$Y1282, "#N/A")=14,TRUE,FALSE))</f>
        <v>0</v>
      </c>
      <c r="W1285" t="b">
        <f>AND(COUNTIF('Master list(no salts, metals)'!W1282,"&lt;=1"),IF(COUNTIF('Master list(no salts, metals)'!$K1282:$Y1282, "#N/A")=14,TRUE,FALSE))</f>
        <v>0</v>
      </c>
      <c r="X1285" t="b">
        <f>AND(COUNTIF('Master list(no salts, metals)'!X1282,"&lt;=1"),IF(COUNTIF('Master list(no salts, metals)'!$K1282:$Y1282, "#N/A")=14,TRUE,FALSE))</f>
        <v>1</v>
      </c>
      <c r="Y1285" t="b">
        <f>AND(COUNTIF('Master list(no salts, metals)'!Y1282,"&lt;=1"),IF(COUNTIF('Master list(no salts, metals)'!$K1282:$Y1282, "#N/A")=14,TRUE,FALSE))</f>
        <v>0</v>
      </c>
    </row>
    <row r="1286" spans="11:25" x14ac:dyDescent="0.25">
      <c r="K1286" t="b">
        <f>AND(COUNTIF('Master list(no salts, metals)'!K1283,"&lt;=1"),IF(COUNTIF('Master list(no salts, metals)'!$K1283:$Y1283, "#N/A")=14,TRUE,FALSE))</f>
        <v>0</v>
      </c>
      <c r="L1286" t="b">
        <f>AND(COUNTIF('Master list(no salts, metals)'!L1283,"&lt;=1"),IF(COUNTIF('Master list(no salts, metals)'!$K1283:$Y1283, "#N/A")=14,TRUE,FALSE))</f>
        <v>0</v>
      </c>
      <c r="M1286" t="b">
        <f>AND(COUNTIF('Master list(no salts, metals)'!M1283,"&lt;=1"),IF(COUNTIF('Master list(no salts, metals)'!$K1283:$Y1283, "#N/A")=14,TRUE,FALSE))</f>
        <v>0</v>
      </c>
      <c r="N1286" t="b">
        <f>AND(COUNTIF('Master list(no salts, metals)'!N1283,"&lt;=1"),IF(COUNTIF('Master list(no salts, metals)'!$K1283:$Y1283, "#N/A")=14,TRUE,FALSE))</f>
        <v>0</v>
      </c>
      <c r="O1286" t="b">
        <f>AND(COUNTIF('Master list(no salts, metals)'!O1283,"&lt;=1"),IF(COUNTIF('Master list(no salts, metals)'!$K1283:$Y1283, "#N/A")=14,TRUE,FALSE))</f>
        <v>0</v>
      </c>
      <c r="P1286" t="b">
        <f>AND(COUNTIF('Master list(no salts, metals)'!P1283,"&lt;=1"),IF(COUNTIF('Master list(no salts, metals)'!$K1283:$Y1283, "#N/A")=14,TRUE,FALSE))</f>
        <v>0</v>
      </c>
      <c r="Q1286" t="b">
        <f>AND(COUNTIF('Master list(no salts, metals)'!Q1283,"&lt;=1"),IF(COUNTIF('Master list(no salts, metals)'!$K1283:$Y1283, "#N/A")=14,TRUE,FALSE))</f>
        <v>0</v>
      </c>
      <c r="R1286" t="b">
        <f>AND(COUNTIF('Master list(no salts, metals)'!R1283,"&lt;=1"),IF(COUNTIF('Master list(no salts, metals)'!$K1283:$Y1283, "#N/A")=14,TRUE,FALSE))</f>
        <v>0</v>
      </c>
      <c r="S1286" t="b">
        <f>AND(COUNTIF('Master list(no salts, metals)'!S1283,"&lt;=1"),IF(COUNTIF('Master list(no salts, metals)'!$K1283:$Y1283, "#N/A")=14,TRUE,FALSE))</f>
        <v>0</v>
      </c>
      <c r="T1286" t="b">
        <f>AND(COUNTIF('Master list(no salts, metals)'!T1283,"&lt;=1"),IF(COUNTIF('Master list(no salts, metals)'!$K1283:$Y1283, "#N/A")=14,TRUE,FALSE))</f>
        <v>0</v>
      </c>
      <c r="U1286" t="b">
        <f>AND(COUNTIF('Master list(no salts, metals)'!U1283,"&lt;=1"),IF(COUNTIF('Master list(no salts, metals)'!$K1283:$Y1283, "#N/A")=14,TRUE,FALSE))</f>
        <v>0</v>
      </c>
      <c r="V1286" t="b">
        <f>AND(COUNTIF('Master list(no salts, metals)'!V1283,"&lt;=1"),IF(COUNTIF('Master list(no salts, metals)'!$K1283:$Y1283, "#N/A")=14,TRUE,FALSE))</f>
        <v>0</v>
      </c>
      <c r="W1286" t="b">
        <f>AND(COUNTIF('Master list(no salts, metals)'!W1283,"&lt;=1"),IF(COUNTIF('Master list(no salts, metals)'!$K1283:$Y1283, "#N/A")=14,TRUE,FALSE))</f>
        <v>0</v>
      </c>
      <c r="X1286" t="b">
        <f>AND(COUNTIF('Master list(no salts, metals)'!X1283,"&lt;=1"),IF(COUNTIF('Master list(no salts, metals)'!$K1283:$Y1283, "#N/A")=14,TRUE,FALSE))</f>
        <v>0</v>
      </c>
      <c r="Y1286" t="b">
        <f>AND(COUNTIF('Master list(no salts, metals)'!Y1283,"&lt;=1"),IF(COUNTIF('Master list(no salts, metals)'!$K1283:$Y1283, "#N/A")=14,TRUE,FALSE))</f>
        <v>0</v>
      </c>
    </row>
    <row r="1287" spans="11:25" x14ac:dyDescent="0.25">
      <c r="K1287" t="b">
        <f>AND(COUNTIF('Master list(no salts, metals)'!K1284,"&lt;=1"),IF(COUNTIF('Master list(no salts, metals)'!$K1284:$Y1284, "#N/A")=14,TRUE,FALSE))</f>
        <v>0</v>
      </c>
      <c r="L1287" t="b">
        <f>AND(COUNTIF('Master list(no salts, metals)'!L1284,"&lt;=1"),IF(COUNTIF('Master list(no salts, metals)'!$K1284:$Y1284, "#N/A")=14,TRUE,FALSE))</f>
        <v>0</v>
      </c>
      <c r="M1287" t="b">
        <f>AND(COUNTIF('Master list(no salts, metals)'!M1284,"&lt;=1"),IF(COUNTIF('Master list(no salts, metals)'!$K1284:$Y1284, "#N/A")=14,TRUE,FALSE))</f>
        <v>0</v>
      </c>
      <c r="N1287" t="b">
        <f>AND(COUNTIF('Master list(no salts, metals)'!N1284,"&lt;=1"),IF(COUNTIF('Master list(no salts, metals)'!$K1284:$Y1284, "#N/A")=14,TRUE,FALSE))</f>
        <v>0</v>
      </c>
      <c r="O1287" t="b">
        <f>AND(COUNTIF('Master list(no salts, metals)'!O1284,"&lt;=1"),IF(COUNTIF('Master list(no salts, metals)'!$K1284:$Y1284, "#N/A")=14,TRUE,FALSE))</f>
        <v>0</v>
      </c>
      <c r="P1287" t="b">
        <f>AND(COUNTIF('Master list(no salts, metals)'!P1284,"&lt;=1"),IF(COUNTIF('Master list(no salts, metals)'!$K1284:$Y1284, "#N/A")=14,TRUE,FALSE))</f>
        <v>0</v>
      </c>
      <c r="Q1287" t="b">
        <f>AND(COUNTIF('Master list(no salts, metals)'!Q1284,"&lt;=1"),IF(COUNTIF('Master list(no salts, metals)'!$K1284:$Y1284, "#N/A")=14,TRUE,FALSE))</f>
        <v>0</v>
      </c>
      <c r="R1287" t="b">
        <f>AND(COUNTIF('Master list(no salts, metals)'!R1284,"&lt;=1"),IF(COUNTIF('Master list(no salts, metals)'!$K1284:$Y1284, "#N/A")=14,TRUE,FALSE))</f>
        <v>0</v>
      </c>
      <c r="S1287" t="b">
        <f>AND(COUNTIF('Master list(no salts, metals)'!S1284,"&lt;=1"),IF(COUNTIF('Master list(no salts, metals)'!$K1284:$Y1284, "#N/A")=14,TRUE,FALSE))</f>
        <v>0</v>
      </c>
      <c r="T1287" t="b">
        <f>AND(COUNTIF('Master list(no salts, metals)'!T1284,"&lt;=1"),IF(COUNTIF('Master list(no salts, metals)'!$K1284:$Y1284, "#N/A")=14,TRUE,FALSE))</f>
        <v>1</v>
      </c>
      <c r="U1287" t="b">
        <f>AND(COUNTIF('Master list(no salts, metals)'!U1284,"&lt;=1"),IF(COUNTIF('Master list(no salts, metals)'!$K1284:$Y1284, "#N/A")=14,TRUE,FALSE))</f>
        <v>0</v>
      </c>
      <c r="V1287" t="b">
        <f>AND(COUNTIF('Master list(no salts, metals)'!V1284,"&lt;=1"),IF(COUNTIF('Master list(no salts, metals)'!$K1284:$Y1284, "#N/A")=14,TRUE,FALSE))</f>
        <v>0</v>
      </c>
      <c r="W1287" t="b">
        <f>AND(COUNTIF('Master list(no salts, metals)'!W1284,"&lt;=1"),IF(COUNTIF('Master list(no salts, metals)'!$K1284:$Y1284, "#N/A")=14,TRUE,FALSE))</f>
        <v>0</v>
      </c>
      <c r="X1287" t="b">
        <f>AND(COUNTIF('Master list(no salts, metals)'!X1284,"&lt;=1"),IF(COUNTIF('Master list(no salts, metals)'!$K1284:$Y1284, "#N/A")=14,TRUE,FALSE))</f>
        <v>0</v>
      </c>
      <c r="Y1287" t="b">
        <f>AND(COUNTIF('Master list(no salts, metals)'!Y1284,"&lt;=1"),IF(COUNTIF('Master list(no salts, metals)'!$K1284:$Y1284, "#N/A")=14,TRUE,FALSE))</f>
        <v>0</v>
      </c>
    </row>
    <row r="1288" spans="11:25" x14ac:dyDescent="0.25">
      <c r="K1288" t="b">
        <f>AND(COUNTIF('Master list(no salts, metals)'!K1285,"&lt;=1"),IF(COUNTIF('Master list(no salts, metals)'!$K1285:$Y1285, "#N/A")=14,TRUE,FALSE))</f>
        <v>0</v>
      </c>
      <c r="L1288" t="b">
        <f>AND(COUNTIF('Master list(no salts, metals)'!L1285,"&lt;=1"),IF(COUNTIF('Master list(no salts, metals)'!$K1285:$Y1285, "#N/A")=14,TRUE,FALSE))</f>
        <v>0</v>
      </c>
      <c r="M1288" t="b">
        <f>AND(COUNTIF('Master list(no salts, metals)'!M1285,"&lt;=1"),IF(COUNTIF('Master list(no salts, metals)'!$K1285:$Y1285, "#N/A")=14,TRUE,FALSE))</f>
        <v>0</v>
      </c>
      <c r="N1288" t="b">
        <f>AND(COUNTIF('Master list(no salts, metals)'!N1285,"&lt;=1"),IF(COUNTIF('Master list(no salts, metals)'!$K1285:$Y1285, "#N/A")=14,TRUE,FALSE))</f>
        <v>0</v>
      </c>
      <c r="O1288" t="b">
        <f>AND(COUNTIF('Master list(no salts, metals)'!O1285,"&lt;=1"),IF(COUNTIF('Master list(no salts, metals)'!$K1285:$Y1285, "#N/A")=14,TRUE,FALSE))</f>
        <v>0</v>
      </c>
      <c r="P1288" t="b">
        <f>AND(COUNTIF('Master list(no salts, metals)'!P1285,"&lt;=1"),IF(COUNTIF('Master list(no salts, metals)'!$K1285:$Y1285, "#N/A")=14,TRUE,FALSE))</f>
        <v>0</v>
      </c>
      <c r="Q1288" t="b">
        <f>AND(COUNTIF('Master list(no salts, metals)'!Q1285,"&lt;=1"),IF(COUNTIF('Master list(no salts, metals)'!$K1285:$Y1285, "#N/A")=14,TRUE,FALSE))</f>
        <v>0</v>
      </c>
      <c r="R1288" t="b">
        <f>AND(COUNTIF('Master list(no salts, metals)'!R1285,"&lt;=1"),IF(COUNTIF('Master list(no salts, metals)'!$K1285:$Y1285, "#N/A")=14,TRUE,FALSE))</f>
        <v>0</v>
      </c>
      <c r="S1288" t="b">
        <f>AND(COUNTIF('Master list(no salts, metals)'!S1285,"&lt;=1"),IF(COUNTIF('Master list(no salts, metals)'!$K1285:$Y1285, "#N/A")=14,TRUE,FALSE))</f>
        <v>0</v>
      </c>
      <c r="T1288" t="b">
        <f>AND(COUNTIF('Master list(no salts, metals)'!T1285,"&lt;=1"),IF(COUNTIF('Master list(no salts, metals)'!$K1285:$Y1285, "#N/A")=14,TRUE,FALSE))</f>
        <v>0</v>
      </c>
      <c r="U1288" t="b">
        <f>AND(COUNTIF('Master list(no salts, metals)'!U1285,"&lt;=1"),IF(COUNTIF('Master list(no salts, metals)'!$K1285:$Y1285, "#N/A")=14,TRUE,FALSE))</f>
        <v>0</v>
      </c>
      <c r="V1288" t="b">
        <f>AND(COUNTIF('Master list(no salts, metals)'!V1285,"&lt;=1"),IF(COUNTIF('Master list(no salts, metals)'!$K1285:$Y1285, "#N/A")=14,TRUE,FALSE))</f>
        <v>0</v>
      </c>
      <c r="W1288" t="b">
        <f>AND(COUNTIF('Master list(no salts, metals)'!W1285,"&lt;=1"),IF(COUNTIF('Master list(no salts, metals)'!$K1285:$Y1285, "#N/A")=14,TRUE,FALSE))</f>
        <v>0</v>
      </c>
      <c r="X1288" t="b">
        <f>AND(COUNTIF('Master list(no salts, metals)'!X1285,"&lt;=1"),IF(COUNTIF('Master list(no salts, metals)'!$K1285:$Y1285, "#N/A")=14,TRUE,FALSE))</f>
        <v>0</v>
      </c>
      <c r="Y1288" t="b">
        <f>AND(COUNTIF('Master list(no salts, metals)'!Y1285,"&lt;=1"),IF(COUNTIF('Master list(no salts, metals)'!$K1285:$Y1285, "#N/A")=14,TRUE,FALSE))</f>
        <v>0</v>
      </c>
    </row>
    <row r="1289" spans="11:25" x14ac:dyDescent="0.25">
      <c r="K1289" t="b">
        <f>AND(COUNTIF('Master list(no salts, metals)'!K1286,"&lt;=1"),IF(COUNTIF('Master list(no salts, metals)'!$K1286:$Y1286, "#N/A")=14,TRUE,FALSE))</f>
        <v>0</v>
      </c>
      <c r="L1289" t="b">
        <f>AND(COUNTIF('Master list(no salts, metals)'!L1286,"&lt;=1"),IF(COUNTIF('Master list(no salts, metals)'!$K1286:$Y1286, "#N/A")=14,TRUE,FALSE))</f>
        <v>0</v>
      </c>
      <c r="M1289" t="b">
        <f>AND(COUNTIF('Master list(no salts, metals)'!M1286,"&lt;=1"),IF(COUNTIF('Master list(no salts, metals)'!$K1286:$Y1286, "#N/A")=14,TRUE,FALSE))</f>
        <v>0</v>
      </c>
      <c r="N1289" t="b">
        <f>AND(COUNTIF('Master list(no salts, metals)'!N1286,"&lt;=1"),IF(COUNTIF('Master list(no salts, metals)'!$K1286:$Y1286, "#N/A")=14,TRUE,FALSE))</f>
        <v>0</v>
      </c>
      <c r="O1289" t="b">
        <f>AND(COUNTIF('Master list(no salts, metals)'!O1286,"&lt;=1"),IF(COUNTIF('Master list(no salts, metals)'!$K1286:$Y1286, "#N/A")=14,TRUE,FALSE))</f>
        <v>0</v>
      </c>
      <c r="P1289" t="b">
        <f>AND(COUNTIF('Master list(no salts, metals)'!P1286,"&lt;=1"),IF(COUNTIF('Master list(no salts, metals)'!$K1286:$Y1286, "#N/A")=14,TRUE,FALSE))</f>
        <v>0</v>
      </c>
      <c r="Q1289" t="b">
        <f>AND(COUNTIF('Master list(no salts, metals)'!Q1286,"&lt;=1"),IF(COUNTIF('Master list(no salts, metals)'!$K1286:$Y1286, "#N/A")=14,TRUE,FALSE))</f>
        <v>0</v>
      </c>
      <c r="R1289" t="b">
        <f>AND(COUNTIF('Master list(no salts, metals)'!R1286,"&lt;=1"),IF(COUNTIF('Master list(no salts, metals)'!$K1286:$Y1286, "#N/A")=14,TRUE,FALSE))</f>
        <v>0</v>
      </c>
      <c r="S1289" t="b">
        <f>AND(COUNTIF('Master list(no salts, metals)'!S1286,"&lt;=1"),IF(COUNTIF('Master list(no salts, metals)'!$K1286:$Y1286, "#N/A")=14,TRUE,FALSE))</f>
        <v>0</v>
      </c>
      <c r="T1289" t="b">
        <f>AND(COUNTIF('Master list(no salts, metals)'!T1286,"&lt;=1"),IF(COUNTIF('Master list(no salts, metals)'!$K1286:$Y1286, "#N/A")=14,TRUE,FALSE))</f>
        <v>1</v>
      </c>
      <c r="U1289" t="b">
        <f>AND(COUNTIF('Master list(no salts, metals)'!U1286,"&lt;=1"),IF(COUNTIF('Master list(no salts, metals)'!$K1286:$Y1286, "#N/A")=14,TRUE,FALSE))</f>
        <v>0</v>
      </c>
      <c r="V1289" t="b">
        <f>AND(COUNTIF('Master list(no salts, metals)'!V1286,"&lt;=1"),IF(COUNTIF('Master list(no salts, metals)'!$K1286:$Y1286, "#N/A")=14,TRUE,FALSE))</f>
        <v>0</v>
      </c>
      <c r="W1289" t="b">
        <f>AND(COUNTIF('Master list(no salts, metals)'!W1286,"&lt;=1"),IF(COUNTIF('Master list(no salts, metals)'!$K1286:$Y1286, "#N/A")=14,TRUE,FALSE))</f>
        <v>0</v>
      </c>
      <c r="X1289" t="b">
        <f>AND(COUNTIF('Master list(no salts, metals)'!X1286,"&lt;=1"),IF(COUNTIF('Master list(no salts, metals)'!$K1286:$Y1286, "#N/A")=14,TRUE,FALSE))</f>
        <v>0</v>
      </c>
      <c r="Y1289" t="b">
        <f>AND(COUNTIF('Master list(no salts, metals)'!Y1286,"&lt;=1"),IF(COUNTIF('Master list(no salts, metals)'!$K1286:$Y1286, "#N/A")=14,TRUE,FALSE))</f>
        <v>0</v>
      </c>
    </row>
    <row r="1290" spans="11:25" x14ac:dyDescent="0.25">
      <c r="K1290" t="b">
        <f>AND(COUNTIF('Master list(no salts, metals)'!K1287,"&lt;=1"),IF(COUNTIF('Master list(no salts, metals)'!$K1287:$Y1287, "#N/A")=14,TRUE,FALSE))</f>
        <v>0</v>
      </c>
      <c r="L1290" t="b">
        <f>AND(COUNTIF('Master list(no salts, metals)'!L1287,"&lt;=1"),IF(COUNTIF('Master list(no salts, metals)'!$K1287:$Y1287, "#N/A")=14,TRUE,FALSE))</f>
        <v>0</v>
      </c>
      <c r="M1290" t="b">
        <f>AND(COUNTIF('Master list(no salts, metals)'!M1287,"&lt;=1"),IF(COUNTIF('Master list(no salts, metals)'!$K1287:$Y1287, "#N/A")=14,TRUE,FALSE))</f>
        <v>0</v>
      </c>
      <c r="N1290" t="b">
        <f>AND(COUNTIF('Master list(no salts, metals)'!N1287,"&lt;=1"),IF(COUNTIF('Master list(no salts, metals)'!$K1287:$Y1287, "#N/A")=14,TRUE,FALSE))</f>
        <v>0</v>
      </c>
      <c r="O1290" t="b">
        <f>AND(COUNTIF('Master list(no salts, metals)'!O1287,"&lt;=1"),IF(COUNTIF('Master list(no salts, metals)'!$K1287:$Y1287, "#N/A")=14,TRUE,FALSE))</f>
        <v>0</v>
      </c>
      <c r="P1290" t="b">
        <f>AND(COUNTIF('Master list(no salts, metals)'!P1287,"&lt;=1"),IF(COUNTIF('Master list(no salts, metals)'!$K1287:$Y1287, "#N/A")=14,TRUE,FALSE))</f>
        <v>0</v>
      </c>
      <c r="Q1290" t="b">
        <f>AND(COUNTIF('Master list(no salts, metals)'!Q1287,"&lt;=1"),IF(COUNTIF('Master list(no salts, metals)'!$K1287:$Y1287, "#N/A")=14,TRUE,FALSE))</f>
        <v>0</v>
      </c>
      <c r="R1290" t="b">
        <f>AND(COUNTIF('Master list(no salts, metals)'!R1287,"&lt;=1"),IF(COUNTIF('Master list(no salts, metals)'!$K1287:$Y1287, "#N/A")=14,TRUE,FALSE))</f>
        <v>0</v>
      </c>
      <c r="S1290" t="b">
        <f>AND(COUNTIF('Master list(no salts, metals)'!S1287,"&lt;=1"),IF(COUNTIF('Master list(no salts, metals)'!$K1287:$Y1287, "#N/A")=14,TRUE,FALSE))</f>
        <v>0</v>
      </c>
      <c r="T1290" t="b">
        <f>AND(COUNTIF('Master list(no salts, metals)'!T1287,"&lt;=1"),IF(COUNTIF('Master list(no salts, metals)'!$K1287:$Y1287, "#N/A")=14,TRUE,FALSE))</f>
        <v>0</v>
      </c>
      <c r="U1290" t="b">
        <f>AND(COUNTIF('Master list(no salts, metals)'!U1287,"&lt;=1"),IF(COUNTIF('Master list(no salts, metals)'!$K1287:$Y1287, "#N/A")=14,TRUE,FALSE))</f>
        <v>0</v>
      </c>
      <c r="V1290" t="b">
        <f>AND(COUNTIF('Master list(no salts, metals)'!V1287,"&lt;=1"),IF(COUNTIF('Master list(no salts, metals)'!$K1287:$Y1287, "#N/A")=14,TRUE,FALSE))</f>
        <v>0</v>
      </c>
      <c r="W1290" t="b">
        <f>AND(COUNTIF('Master list(no salts, metals)'!W1287,"&lt;=1"),IF(COUNTIF('Master list(no salts, metals)'!$K1287:$Y1287, "#N/A")=14,TRUE,FALSE))</f>
        <v>0</v>
      </c>
      <c r="X1290" t="b">
        <f>AND(COUNTIF('Master list(no salts, metals)'!X1287,"&lt;=1"),IF(COUNTIF('Master list(no salts, metals)'!$K1287:$Y1287, "#N/A")=14,TRUE,FALSE))</f>
        <v>0</v>
      </c>
      <c r="Y1290" t="b">
        <f>AND(COUNTIF('Master list(no salts, metals)'!Y1287,"&lt;=1"),IF(COUNTIF('Master list(no salts, metals)'!$K1287:$Y1287, "#N/A")=14,TRUE,FALSE))</f>
        <v>0</v>
      </c>
    </row>
    <row r="1291" spans="11:25" x14ac:dyDescent="0.25">
      <c r="K1291" t="b">
        <f>AND(COUNTIF('Master list(no salts, metals)'!K1288,"&lt;=1"),IF(COUNTIF('Master list(no salts, metals)'!$K1288:$Y1288, "#N/A")=14,TRUE,FALSE))</f>
        <v>0</v>
      </c>
      <c r="L1291" t="b">
        <f>AND(COUNTIF('Master list(no salts, metals)'!L1288,"&lt;=1"),IF(COUNTIF('Master list(no salts, metals)'!$K1288:$Y1288, "#N/A")=14,TRUE,FALSE))</f>
        <v>0</v>
      </c>
      <c r="M1291" t="b">
        <f>AND(COUNTIF('Master list(no salts, metals)'!M1288,"&lt;=1"),IF(COUNTIF('Master list(no salts, metals)'!$K1288:$Y1288, "#N/A")=14,TRUE,FALSE))</f>
        <v>0</v>
      </c>
      <c r="N1291" t="b">
        <f>AND(COUNTIF('Master list(no salts, metals)'!N1288,"&lt;=1"),IF(COUNTIF('Master list(no salts, metals)'!$K1288:$Y1288, "#N/A")=14,TRUE,FALSE))</f>
        <v>0</v>
      </c>
      <c r="O1291" t="b">
        <f>AND(COUNTIF('Master list(no salts, metals)'!O1288,"&lt;=1"),IF(COUNTIF('Master list(no salts, metals)'!$K1288:$Y1288, "#N/A")=14,TRUE,FALSE))</f>
        <v>0</v>
      </c>
      <c r="P1291" t="b">
        <f>AND(COUNTIF('Master list(no salts, metals)'!P1288,"&lt;=1"),IF(COUNTIF('Master list(no salts, metals)'!$K1288:$Y1288, "#N/A")=14,TRUE,FALSE))</f>
        <v>0</v>
      </c>
      <c r="Q1291" t="b">
        <f>AND(COUNTIF('Master list(no salts, metals)'!Q1288,"&lt;=1"),IF(COUNTIF('Master list(no salts, metals)'!$K1288:$Y1288, "#N/A")=14,TRUE,FALSE))</f>
        <v>0</v>
      </c>
      <c r="R1291" t="b">
        <f>AND(COUNTIF('Master list(no salts, metals)'!R1288,"&lt;=1"),IF(COUNTIF('Master list(no salts, metals)'!$K1288:$Y1288, "#N/A")=14,TRUE,FALSE))</f>
        <v>0</v>
      </c>
      <c r="S1291" t="b">
        <f>AND(COUNTIF('Master list(no salts, metals)'!S1288,"&lt;=1"),IF(COUNTIF('Master list(no salts, metals)'!$K1288:$Y1288, "#N/A")=14,TRUE,FALSE))</f>
        <v>0</v>
      </c>
      <c r="T1291" t="b">
        <f>AND(COUNTIF('Master list(no salts, metals)'!T1288,"&lt;=1"),IF(COUNTIF('Master list(no salts, metals)'!$K1288:$Y1288, "#N/A")=14,TRUE,FALSE))</f>
        <v>0</v>
      </c>
      <c r="U1291" t="b">
        <f>AND(COUNTIF('Master list(no salts, metals)'!U1288,"&lt;=1"),IF(COUNTIF('Master list(no salts, metals)'!$K1288:$Y1288, "#N/A")=14,TRUE,FALSE))</f>
        <v>0</v>
      </c>
      <c r="V1291" t="b">
        <f>AND(COUNTIF('Master list(no salts, metals)'!V1288,"&lt;=1"),IF(COUNTIF('Master list(no salts, metals)'!$K1288:$Y1288, "#N/A")=14,TRUE,FALSE))</f>
        <v>0</v>
      </c>
      <c r="W1291" t="b">
        <f>AND(COUNTIF('Master list(no salts, metals)'!W1288,"&lt;=1"),IF(COUNTIF('Master list(no salts, metals)'!$K1288:$Y1288, "#N/A")=14,TRUE,FALSE))</f>
        <v>0</v>
      </c>
      <c r="X1291" t="b">
        <f>AND(COUNTIF('Master list(no salts, metals)'!X1288,"&lt;=1"),IF(COUNTIF('Master list(no salts, metals)'!$K1288:$Y1288, "#N/A")=14,TRUE,FALSE))</f>
        <v>0</v>
      </c>
      <c r="Y1291" t="b">
        <f>AND(COUNTIF('Master list(no salts, metals)'!Y1288,"&lt;=1"),IF(COUNTIF('Master list(no salts, metals)'!$K1288:$Y1288, "#N/A")=14,TRUE,FALSE))</f>
        <v>0</v>
      </c>
    </row>
    <row r="1292" spans="11:25" x14ac:dyDescent="0.25">
      <c r="K1292" t="b">
        <f>AND(COUNTIF('Master list(no salts, metals)'!K1289,"&lt;=1"),IF(COUNTIF('Master list(no salts, metals)'!$K1289:$Y1289, "#N/A")=14,TRUE,FALSE))</f>
        <v>0</v>
      </c>
      <c r="L1292" t="b">
        <f>AND(COUNTIF('Master list(no salts, metals)'!L1289,"&lt;=1"),IF(COUNTIF('Master list(no salts, metals)'!$K1289:$Y1289, "#N/A")=14,TRUE,FALSE))</f>
        <v>0</v>
      </c>
      <c r="M1292" t="b">
        <f>AND(COUNTIF('Master list(no salts, metals)'!M1289,"&lt;=1"),IF(COUNTIF('Master list(no salts, metals)'!$K1289:$Y1289, "#N/A")=14,TRUE,FALSE))</f>
        <v>0</v>
      </c>
      <c r="N1292" t="b">
        <f>AND(COUNTIF('Master list(no salts, metals)'!N1289,"&lt;=1"),IF(COUNTIF('Master list(no salts, metals)'!$K1289:$Y1289, "#N/A")=14,TRUE,FALSE))</f>
        <v>0</v>
      </c>
      <c r="O1292" t="b">
        <f>AND(COUNTIF('Master list(no salts, metals)'!O1289,"&lt;=1"),IF(COUNTIF('Master list(no salts, metals)'!$K1289:$Y1289, "#N/A")=14,TRUE,FALSE))</f>
        <v>0</v>
      </c>
      <c r="P1292" t="b">
        <f>AND(COUNTIF('Master list(no salts, metals)'!P1289,"&lt;=1"),IF(COUNTIF('Master list(no salts, metals)'!$K1289:$Y1289, "#N/A")=14,TRUE,FALSE))</f>
        <v>0</v>
      </c>
      <c r="Q1292" t="b">
        <f>AND(COUNTIF('Master list(no salts, metals)'!Q1289,"&lt;=1"),IF(COUNTIF('Master list(no salts, metals)'!$K1289:$Y1289, "#N/A")=14,TRUE,FALSE))</f>
        <v>0</v>
      </c>
      <c r="R1292" t="b">
        <f>AND(COUNTIF('Master list(no salts, metals)'!R1289,"&lt;=1"),IF(COUNTIF('Master list(no salts, metals)'!$K1289:$Y1289, "#N/A")=14,TRUE,FALSE))</f>
        <v>0</v>
      </c>
      <c r="S1292" t="b">
        <f>AND(COUNTIF('Master list(no salts, metals)'!S1289,"&lt;=1"),IF(COUNTIF('Master list(no salts, metals)'!$K1289:$Y1289, "#N/A")=14,TRUE,FALSE))</f>
        <v>0</v>
      </c>
      <c r="T1292" t="b">
        <f>AND(COUNTIF('Master list(no salts, metals)'!T1289,"&lt;=1"),IF(COUNTIF('Master list(no salts, metals)'!$K1289:$Y1289, "#N/A")=14,TRUE,FALSE))</f>
        <v>0</v>
      </c>
      <c r="U1292" t="b">
        <f>AND(COUNTIF('Master list(no salts, metals)'!U1289,"&lt;=1"),IF(COUNTIF('Master list(no salts, metals)'!$K1289:$Y1289, "#N/A")=14,TRUE,FALSE))</f>
        <v>0</v>
      </c>
      <c r="V1292" t="b">
        <f>AND(COUNTIF('Master list(no salts, metals)'!V1289,"&lt;=1"),IF(COUNTIF('Master list(no salts, metals)'!$K1289:$Y1289, "#N/A")=14,TRUE,FALSE))</f>
        <v>0</v>
      </c>
      <c r="W1292" t="b">
        <f>AND(COUNTIF('Master list(no salts, metals)'!W1289,"&lt;=1"),IF(COUNTIF('Master list(no salts, metals)'!$K1289:$Y1289, "#N/A")=14,TRUE,FALSE))</f>
        <v>0</v>
      </c>
      <c r="X1292" t="b">
        <f>AND(COUNTIF('Master list(no salts, metals)'!X1289,"&lt;=1"),IF(COUNTIF('Master list(no salts, metals)'!$K1289:$Y1289, "#N/A")=14,TRUE,FALSE))</f>
        <v>0</v>
      </c>
      <c r="Y1292" t="b">
        <f>AND(COUNTIF('Master list(no salts, metals)'!Y1289,"&lt;=1"),IF(COUNTIF('Master list(no salts, metals)'!$K1289:$Y1289, "#N/A")=14,TRUE,FALSE))</f>
        <v>0</v>
      </c>
    </row>
    <row r="1293" spans="11:25" x14ac:dyDescent="0.25">
      <c r="K1293" t="b">
        <f>AND(COUNTIF('Master list(no salts, metals)'!K1290,"&lt;=1"),IF(COUNTIF('Master list(no salts, metals)'!$K1290:$Y1290, "#N/A")=14,TRUE,FALSE))</f>
        <v>0</v>
      </c>
      <c r="L1293" t="b">
        <f>AND(COUNTIF('Master list(no salts, metals)'!L1290,"&lt;=1"),IF(COUNTIF('Master list(no salts, metals)'!$K1290:$Y1290, "#N/A")=14,TRUE,FALSE))</f>
        <v>0</v>
      </c>
      <c r="M1293" t="b">
        <f>AND(COUNTIF('Master list(no salts, metals)'!M1290,"&lt;=1"),IF(COUNTIF('Master list(no salts, metals)'!$K1290:$Y1290, "#N/A")=14,TRUE,FALSE))</f>
        <v>0</v>
      </c>
      <c r="N1293" t="b">
        <f>AND(COUNTIF('Master list(no salts, metals)'!N1290,"&lt;=1"),IF(COUNTIF('Master list(no salts, metals)'!$K1290:$Y1290, "#N/A")=14,TRUE,FALSE))</f>
        <v>0</v>
      </c>
      <c r="O1293" t="b">
        <f>AND(COUNTIF('Master list(no salts, metals)'!O1290,"&lt;=1"),IF(COUNTIF('Master list(no salts, metals)'!$K1290:$Y1290, "#N/A")=14,TRUE,FALSE))</f>
        <v>0</v>
      </c>
      <c r="P1293" t="b">
        <f>AND(COUNTIF('Master list(no salts, metals)'!P1290,"&lt;=1"),IF(COUNTIF('Master list(no salts, metals)'!$K1290:$Y1290, "#N/A")=14,TRUE,FALSE))</f>
        <v>0</v>
      </c>
      <c r="Q1293" t="b">
        <f>AND(COUNTIF('Master list(no salts, metals)'!Q1290,"&lt;=1"),IF(COUNTIF('Master list(no salts, metals)'!$K1290:$Y1290, "#N/A")=14,TRUE,FALSE))</f>
        <v>0</v>
      </c>
      <c r="R1293" t="b">
        <f>AND(COUNTIF('Master list(no salts, metals)'!R1290,"&lt;=1"),IF(COUNTIF('Master list(no salts, metals)'!$K1290:$Y1290, "#N/A")=14,TRUE,FALSE))</f>
        <v>0</v>
      </c>
      <c r="S1293" t="b">
        <f>AND(COUNTIF('Master list(no salts, metals)'!S1290,"&lt;=1"),IF(COUNTIF('Master list(no salts, metals)'!$K1290:$Y1290, "#N/A")=14,TRUE,FALSE))</f>
        <v>0</v>
      </c>
      <c r="T1293" t="b">
        <f>AND(COUNTIF('Master list(no salts, metals)'!T1290,"&lt;=1"),IF(COUNTIF('Master list(no salts, metals)'!$K1290:$Y1290, "#N/A")=14,TRUE,FALSE))</f>
        <v>1</v>
      </c>
      <c r="U1293" t="b">
        <f>AND(COUNTIF('Master list(no salts, metals)'!U1290,"&lt;=1"),IF(COUNTIF('Master list(no salts, metals)'!$K1290:$Y1290, "#N/A")=14,TRUE,FALSE))</f>
        <v>0</v>
      </c>
      <c r="V1293" t="b">
        <f>AND(COUNTIF('Master list(no salts, metals)'!V1290,"&lt;=1"),IF(COUNTIF('Master list(no salts, metals)'!$K1290:$Y1290, "#N/A")=14,TRUE,FALSE))</f>
        <v>0</v>
      </c>
      <c r="W1293" t="b">
        <f>AND(COUNTIF('Master list(no salts, metals)'!W1290,"&lt;=1"),IF(COUNTIF('Master list(no salts, metals)'!$K1290:$Y1290, "#N/A")=14,TRUE,FALSE))</f>
        <v>0</v>
      </c>
      <c r="X1293" t="b">
        <f>AND(COUNTIF('Master list(no salts, metals)'!X1290,"&lt;=1"),IF(COUNTIF('Master list(no salts, metals)'!$K1290:$Y1290, "#N/A")=14,TRUE,FALSE))</f>
        <v>0</v>
      </c>
      <c r="Y1293" t="b">
        <f>AND(COUNTIF('Master list(no salts, metals)'!Y1290,"&lt;=1"),IF(COUNTIF('Master list(no salts, metals)'!$K1290:$Y1290, "#N/A")=14,TRUE,FALSE))</f>
        <v>0</v>
      </c>
    </row>
    <row r="1294" spans="11:25" x14ac:dyDescent="0.25">
      <c r="K1294" t="b">
        <f>AND(COUNTIF('Master list(no salts, metals)'!K1291,"&lt;=1"),IF(COUNTIF('Master list(no salts, metals)'!$K1291:$Y1291, "#N/A")=14,TRUE,FALSE))</f>
        <v>0</v>
      </c>
      <c r="L1294" t="b">
        <f>AND(COUNTIF('Master list(no salts, metals)'!L1291,"&lt;=1"),IF(COUNTIF('Master list(no salts, metals)'!$K1291:$Y1291, "#N/A")=14,TRUE,FALSE))</f>
        <v>0</v>
      </c>
      <c r="M1294" t="b">
        <f>AND(COUNTIF('Master list(no salts, metals)'!M1291,"&lt;=1"),IF(COUNTIF('Master list(no salts, metals)'!$K1291:$Y1291, "#N/A")=14,TRUE,FALSE))</f>
        <v>0</v>
      </c>
      <c r="N1294" t="b">
        <f>AND(COUNTIF('Master list(no salts, metals)'!N1291,"&lt;=1"),IF(COUNTIF('Master list(no salts, metals)'!$K1291:$Y1291, "#N/A")=14,TRUE,FALSE))</f>
        <v>0</v>
      </c>
      <c r="O1294" t="b">
        <f>AND(COUNTIF('Master list(no salts, metals)'!O1291,"&lt;=1"),IF(COUNTIF('Master list(no salts, metals)'!$K1291:$Y1291, "#N/A")=14,TRUE,FALSE))</f>
        <v>0</v>
      </c>
      <c r="P1294" t="b">
        <f>AND(COUNTIF('Master list(no salts, metals)'!P1291,"&lt;=1"),IF(COUNTIF('Master list(no salts, metals)'!$K1291:$Y1291, "#N/A")=14,TRUE,FALSE))</f>
        <v>0</v>
      </c>
      <c r="Q1294" t="b">
        <f>AND(COUNTIF('Master list(no salts, metals)'!Q1291,"&lt;=1"),IF(COUNTIF('Master list(no salts, metals)'!$K1291:$Y1291, "#N/A")=14,TRUE,FALSE))</f>
        <v>0</v>
      </c>
      <c r="R1294" t="b">
        <f>AND(COUNTIF('Master list(no salts, metals)'!R1291,"&lt;=1"),IF(COUNTIF('Master list(no salts, metals)'!$K1291:$Y1291, "#N/A")=14,TRUE,FALSE))</f>
        <v>0</v>
      </c>
      <c r="S1294" t="b">
        <f>AND(COUNTIF('Master list(no salts, metals)'!S1291,"&lt;=1"),IF(COUNTIF('Master list(no salts, metals)'!$K1291:$Y1291, "#N/A")=14,TRUE,FALSE))</f>
        <v>0</v>
      </c>
      <c r="T1294" t="b">
        <f>AND(COUNTIF('Master list(no salts, metals)'!T1291,"&lt;=1"),IF(COUNTIF('Master list(no salts, metals)'!$K1291:$Y1291, "#N/A")=14,TRUE,FALSE))</f>
        <v>0</v>
      </c>
      <c r="U1294" t="b">
        <f>AND(COUNTIF('Master list(no salts, metals)'!U1291,"&lt;=1"),IF(COUNTIF('Master list(no salts, metals)'!$K1291:$Y1291, "#N/A")=14,TRUE,FALSE))</f>
        <v>0</v>
      </c>
      <c r="V1294" t="b">
        <f>AND(COUNTIF('Master list(no salts, metals)'!V1291,"&lt;=1"),IF(COUNTIF('Master list(no salts, metals)'!$K1291:$Y1291, "#N/A")=14,TRUE,FALSE))</f>
        <v>0</v>
      </c>
      <c r="W1294" t="b">
        <f>AND(COUNTIF('Master list(no salts, metals)'!W1291,"&lt;=1"),IF(COUNTIF('Master list(no salts, metals)'!$K1291:$Y1291, "#N/A")=14,TRUE,FALSE))</f>
        <v>0</v>
      </c>
      <c r="X1294" t="b">
        <f>AND(COUNTIF('Master list(no salts, metals)'!X1291,"&lt;=1"),IF(COUNTIF('Master list(no salts, metals)'!$K1291:$Y1291, "#N/A")=14,TRUE,FALSE))</f>
        <v>0</v>
      </c>
      <c r="Y1294" t="b">
        <f>AND(COUNTIF('Master list(no salts, metals)'!Y1291,"&lt;=1"),IF(COUNTIF('Master list(no salts, metals)'!$K1291:$Y1291, "#N/A")=14,TRUE,FALSE))</f>
        <v>0</v>
      </c>
    </row>
    <row r="1295" spans="11:25" x14ac:dyDescent="0.25">
      <c r="K1295" t="b">
        <f>AND(COUNTIF('Master list(no salts, metals)'!K1292,"&lt;=1"),IF(COUNTIF('Master list(no salts, metals)'!$K1292:$Y1292, "#N/A")=14,TRUE,FALSE))</f>
        <v>0</v>
      </c>
      <c r="L1295" t="b">
        <f>AND(COUNTIF('Master list(no salts, metals)'!L1292,"&lt;=1"),IF(COUNTIF('Master list(no salts, metals)'!$K1292:$Y1292, "#N/A")=14,TRUE,FALSE))</f>
        <v>0</v>
      </c>
      <c r="M1295" t="b">
        <f>AND(COUNTIF('Master list(no salts, metals)'!M1292,"&lt;=1"),IF(COUNTIF('Master list(no salts, metals)'!$K1292:$Y1292, "#N/A")=14,TRUE,FALSE))</f>
        <v>0</v>
      </c>
      <c r="N1295" t="b">
        <f>AND(COUNTIF('Master list(no salts, metals)'!N1292,"&lt;=1"),IF(COUNTIF('Master list(no salts, metals)'!$K1292:$Y1292, "#N/A")=14,TRUE,FALSE))</f>
        <v>0</v>
      </c>
      <c r="O1295" t="b">
        <f>AND(COUNTIF('Master list(no salts, metals)'!O1292,"&lt;=1"),IF(COUNTIF('Master list(no salts, metals)'!$K1292:$Y1292, "#N/A")=14,TRUE,FALSE))</f>
        <v>0</v>
      </c>
      <c r="P1295" t="b">
        <f>AND(COUNTIF('Master list(no salts, metals)'!P1292,"&lt;=1"),IF(COUNTIF('Master list(no salts, metals)'!$K1292:$Y1292, "#N/A")=14,TRUE,FALSE))</f>
        <v>0</v>
      </c>
      <c r="Q1295" t="b">
        <f>AND(COUNTIF('Master list(no salts, metals)'!Q1292,"&lt;=1"),IF(COUNTIF('Master list(no salts, metals)'!$K1292:$Y1292, "#N/A")=14,TRUE,FALSE))</f>
        <v>0</v>
      </c>
      <c r="R1295" t="b">
        <f>AND(COUNTIF('Master list(no salts, metals)'!R1292,"&lt;=1"),IF(COUNTIF('Master list(no salts, metals)'!$K1292:$Y1292, "#N/A")=14,TRUE,FALSE))</f>
        <v>0</v>
      </c>
      <c r="S1295" t="b">
        <f>AND(COUNTIF('Master list(no salts, metals)'!S1292,"&lt;=1"),IF(COUNTIF('Master list(no salts, metals)'!$K1292:$Y1292, "#N/A")=14,TRUE,FALSE))</f>
        <v>0</v>
      </c>
      <c r="T1295" t="b">
        <f>AND(COUNTIF('Master list(no salts, metals)'!T1292,"&lt;=1"),IF(COUNTIF('Master list(no salts, metals)'!$K1292:$Y1292, "#N/A")=14,TRUE,FALSE))</f>
        <v>0</v>
      </c>
      <c r="U1295" t="b">
        <f>AND(COUNTIF('Master list(no salts, metals)'!U1292,"&lt;=1"),IF(COUNTIF('Master list(no salts, metals)'!$K1292:$Y1292, "#N/A")=14,TRUE,FALSE))</f>
        <v>0</v>
      </c>
      <c r="V1295" t="b">
        <f>AND(COUNTIF('Master list(no salts, metals)'!V1292,"&lt;=1"),IF(COUNTIF('Master list(no salts, metals)'!$K1292:$Y1292, "#N/A")=14,TRUE,FALSE))</f>
        <v>0</v>
      </c>
      <c r="W1295" t="b">
        <f>AND(COUNTIF('Master list(no salts, metals)'!W1292,"&lt;=1"),IF(COUNTIF('Master list(no salts, metals)'!$K1292:$Y1292, "#N/A")=14,TRUE,FALSE))</f>
        <v>0</v>
      </c>
      <c r="X1295" t="b">
        <f>AND(COUNTIF('Master list(no salts, metals)'!X1292,"&lt;=1"),IF(COUNTIF('Master list(no salts, metals)'!$K1292:$Y1292, "#N/A")=14,TRUE,FALSE))</f>
        <v>0</v>
      </c>
      <c r="Y1295" t="b">
        <f>AND(COUNTIF('Master list(no salts, metals)'!Y1292,"&lt;=1"),IF(COUNTIF('Master list(no salts, metals)'!$K1292:$Y1292, "#N/A")=14,TRUE,FALSE))</f>
        <v>0</v>
      </c>
    </row>
    <row r="1296" spans="11:25" x14ac:dyDescent="0.25">
      <c r="K1296" t="b">
        <f>AND(COUNTIF('Master list(no salts, metals)'!K1293,"&lt;=1"),IF(COUNTIF('Master list(no salts, metals)'!$K1293:$Y1293, "#N/A")=14,TRUE,FALSE))</f>
        <v>0</v>
      </c>
      <c r="L1296" t="b">
        <f>AND(COUNTIF('Master list(no salts, metals)'!L1293,"&lt;=1"),IF(COUNTIF('Master list(no salts, metals)'!$K1293:$Y1293, "#N/A")=14,TRUE,FALSE))</f>
        <v>0</v>
      </c>
      <c r="M1296" t="b">
        <f>AND(COUNTIF('Master list(no salts, metals)'!M1293,"&lt;=1"),IF(COUNTIF('Master list(no salts, metals)'!$K1293:$Y1293, "#N/A")=14,TRUE,FALSE))</f>
        <v>0</v>
      </c>
      <c r="N1296" t="b">
        <f>AND(COUNTIF('Master list(no salts, metals)'!N1293,"&lt;=1"),IF(COUNTIF('Master list(no salts, metals)'!$K1293:$Y1293, "#N/A")=14,TRUE,FALSE))</f>
        <v>0</v>
      </c>
      <c r="O1296" t="b">
        <f>AND(COUNTIF('Master list(no salts, metals)'!O1293,"&lt;=1"),IF(COUNTIF('Master list(no salts, metals)'!$K1293:$Y1293, "#N/A")=14,TRUE,FALSE))</f>
        <v>0</v>
      </c>
      <c r="P1296" t="b">
        <f>AND(COUNTIF('Master list(no salts, metals)'!P1293,"&lt;=1"),IF(COUNTIF('Master list(no salts, metals)'!$K1293:$Y1293, "#N/A")=14,TRUE,FALSE))</f>
        <v>0</v>
      </c>
      <c r="Q1296" t="b">
        <f>AND(COUNTIF('Master list(no salts, metals)'!Q1293,"&lt;=1"),IF(COUNTIF('Master list(no salts, metals)'!$K1293:$Y1293, "#N/A")=14,TRUE,FALSE))</f>
        <v>0</v>
      </c>
      <c r="R1296" t="b">
        <f>AND(COUNTIF('Master list(no salts, metals)'!R1293,"&lt;=1"),IF(COUNTIF('Master list(no salts, metals)'!$K1293:$Y1293, "#N/A")=14,TRUE,FALSE))</f>
        <v>0</v>
      </c>
      <c r="S1296" t="b">
        <f>AND(COUNTIF('Master list(no salts, metals)'!S1293,"&lt;=1"),IF(COUNTIF('Master list(no salts, metals)'!$K1293:$Y1293, "#N/A")=14,TRUE,FALSE))</f>
        <v>0</v>
      </c>
      <c r="T1296" t="b">
        <f>AND(COUNTIF('Master list(no salts, metals)'!T1293,"&lt;=1"),IF(COUNTIF('Master list(no salts, metals)'!$K1293:$Y1293, "#N/A")=14,TRUE,FALSE))</f>
        <v>0</v>
      </c>
      <c r="U1296" t="b">
        <f>AND(COUNTIF('Master list(no salts, metals)'!U1293,"&lt;=1"),IF(COUNTIF('Master list(no salts, metals)'!$K1293:$Y1293, "#N/A")=14,TRUE,FALSE))</f>
        <v>0</v>
      </c>
      <c r="V1296" t="b">
        <f>AND(COUNTIF('Master list(no salts, metals)'!V1293,"&lt;=1"),IF(COUNTIF('Master list(no salts, metals)'!$K1293:$Y1293, "#N/A")=14,TRUE,FALSE))</f>
        <v>0</v>
      </c>
      <c r="W1296" t="b">
        <f>AND(COUNTIF('Master list(no salts, metals)'!W1293,"&lt;=1"),IF(COUNTIF('Master list(no salts, metals)'!$K1293:$Y1293, "#N/A")=14,TRUE,FALSE))</f>
        <v>0</v>
      </c>
      <c r="X1296" t="b">
        <f>AND(COUNTIF('Master list(no salts, metals)'!X1293,"&lt;=1"),IF(COUNTIF('Master list(no salts, metals)'!$K1293:$Y1293, "#N/A")=14,TRUE,FALSE))</f>
        <v>0</v>
      </c>
      <c r="Y1296" t="b">
        <f>AND(COUNTIF('Master list(no salts, metals)'!Y1293,"&lt;=1"),IF(COUNTIF('Master list(no salts, metals)'!$K1293:$Y1293, "#N/A")=14,TRUE,FALSE))</f>
        <v>0</v>
      </c>
    </row>
    <row r="1297" spans="11:25" x14ac:dyDescent="0.25">
      <c r="K1297" t="b">
        <f>AND(COUNTIF('Master list(no salts, metals)'!K1294,"&lt;=1"),IF(COUNTIF('Master list(no salts, metals)'!$K1294:$Y1294, "#N/A")=14,TRUE,FALSE))</f>
        <v>0</v>
      </c>
      <c r="L1297" t="b">
        <f>AND(COUNTIF('Master list(no salts, metals)'!L1294,"&lt;=1"),IF(COUNTIF('Master list(no salts, metals)'!$K1294:$Y1294, "#N/A")=14,TRUE,FALSE))</f>
        <v>0</v>
      </c>
      <c r="M1297" t="b">
        <f>AND(COUNTIF('Master list(no salts, metals)'!M1294,"&lt;=1"),IF(COUNTIF('Master list(no salts, metals)'!$K1294:$Y1294, "#N/A")=14,TRUE,FALSE))</f>
        <v>0</v>
      </c>
      <c r="N1297" t="b">
        <f>AND(COUNTIF('Master list(no salts, metals)'!N1294,"&lt;=1"),IF(COUNTIF('Master list(no salts, metals)'!$K1294:$Y1294, "#N/A")=14,TRUE,FALSE))</f>
        <v>0</v>
      </c>
      <c r="O1297" t="b">
        <f>AND(COUNTIF('Master list(no salts, metals)'!O1294,"&lt;=1"),IF(COUNTIF('Master list(no salts, metals)'!$K1294:$Y1294, "#N/A")=14,TRUE,FALSE))</f>
        <v>0</v>
      </c>
      <c r="P1297" t="b">
        <f>AND(COUNTIF('Master list(no salts, metals)'!P1294,"&lt;=1"),IF(COUNTIF('Master list(no salts, metals)'!$K1294:$Y1294, "#N/A")=14,TRUE,FALSE))</f>
        <v>0</v>
      </c>
      <c r="Q1297" t="b">
        <f>AND(COUNTIF('Master list(no salts, metals)'!Q1294,"&lt;=1"),IF(COUNTIF('Master list(no salts, metals)'!$K1294:$Y1294, "#N/A")=14,TRUE,FALSE))</f>
        <v>0</v>
      </c>
      <c r="R1297" t="b">
        <f>AND(COUNTIF('Master list(no salts, metals)'!R1294,"&lt;=1"),IF(COUNTIF('Master list(no salts, metals)'!$K1294:$Y1294, "#N/A")=14,TRUE,FALSE))</f>
        <v>0</v>
      </c>
      <c r="S1297" t="b">
        <f>AND(COUNTIF('Master list(no salts, metals)'!S1294,"&lt;=1"),IF(COUNTIF('Master list(no salts, metals)'!$K1294:$Y1294, "#N/A")=14,TRUE,FALSE))</f>
        <v>0</v>
      </c>
      <c r="T1297" t="b">
        <f>AND(COUNTIF('Master list(no salts, metals)'!T1294,"&lt;=1"),IF(COUNTIF('Master list(no salts, metals)'!$K1294:$Y1294, "#N/A")=14,TRUE,FALSE))</f>
        <v>1</v>
      </c>
      <c r="U1297" t="b">
        <f>AND(COUNTIF('Master list(no salts, metals)'!U1294,"&lt;=1"),IF(COUNTIF('Master list(no salts, metals)'!$K1294:$Y1294, "#N/A")=14,TRUE,FALSE))</f>
        <v>0</v>
      </c>
      <c r="V1297" t="b">
        <f>AND(COUNTIF('Master list(no salts, metals)'!V1294,"&lt;=1"),IF(COUNTIF('Master list(no salts, metals)'!$K1294:$Y1294, "#N/A")=14,TRUE,FALSE))</f>
        <v>0</v>
      </c>
      <c r="W1297" t="b">
        <f>AND(COUNTIF('Master list(no salts, metals)'!W1294,"&lt;=1"),IF(COUNTIF('Master list(no salts, metals)'!$K1294:$Y1294, "#N/A")=14,TRUE,FALSE))</f>
        <v>0</v>
      </c>
      <c r="X1297" t="b">
        <f>AND(COUNTIF('Master list(no salts, metals)'!X1294,"&lt;=1"),IF(COUNTIF('Master list(no salts, metals)'!$K1294:$Y1294, "#N/A")=14,TRUE,FALSE))</f>
        <v>0</v>
      </c>
      <c r="Y1297" t="b">
        <f>AND(COUNTIF('Master list(no salts, metals)'!Y1294,"&lt;=1"),IF(COUNTIF('Master list(no salts, metals)'!$K1294:$Y1294, "#N/A")=14,TRUE,FALSE))</f>
        <v>0</v>
      </c>
    </row>
    <row r="1298" spans="11:25" x14ac:dyDescent="0.25">
      <c r="K1298" t="b">
        <f>AND(COUNTIF('Master list(no salts, metals)'!K1295,"&lt;=1"),IF(COUNTIF('Master list(no salts, metals)'!$K1295:$Y1295, "#N/A")=14,TRUE,FALSE))</f>
        <v>0</v>
      </c>
      <c r="L1298" t="b">
        <f>AND(COUNTIF('Master list(no salts, metals)'!L1295,"&lt;=1"),IF(COUNTIF('Master list(no salts, metals)'!$K1295:$Y1295, "#N/A")=14,TRUE,FALSE))</f>
        <v>0</v>
      </c>
      <c r="M1298" t="b">
        <f>AND(COUNTIF('Master list(no salts, metals)'!M1295,"&lt;=1"),IF(COUNTIF('Master list(no salts, metals)'!$K1295:$Y1295, "#N/A")=14,TRUE,FALSE))</f>
        <v>0</v>
      </c>
      <c r="N1298" t="b">
        <f>AND(COUNTIF('Master list(no salts, metals)'!N1295,"&lt;=1"),IF(COUNTIF('Master list(no salts, metals)'!$K1295:$Y1295, "#N/A")=14,TRUE,FALSE))</f>
        <v>0</v>
      </c>
      <c r="O1298" t="b">
        <f>AND(COUNTIF('Master list(no salts, metals)'!O1295,"&lt;=1"),IF(COUNTIF('Master list(no salts, metals)'!$K1295:$Y1295, "#N/A")=14,TRUE,FALSE))</f>
        <v>0</v>
      </c>
      <c r="P1298" t="b">
        <f>AND(COUNTIF('Master list(no salts, metals)'!P1295,"&lt;=1"),IF(COUNTIF('Master list(no salts, metals)'!$K1295:$Y1295, "#N/A")=14,TRUE,FALSE))</f>
        <v>0</v>
      </c>
      <c r="Q1298" t="b">
        <f>AND(COUNTIF('Master list(no salts, metals)'!Q1295,"&lt;=1"),IF(COUNTIF('Master list(no salts, metals)'!$K1295:$Y1295, "#N/A")=14,TRUE,FALSE))</f>
        <v>0</v>
      </c>
      <c r="R1298" t="b">
        <f>AND(COUNTIF('Master list(no salts, metals)'!R1295,"&lt;=1"),IF(COUNTIF('Master list(no salts, metals)'!$K1295:$Y1295, "#N/A")=14,TRUE,FALSE))</f>
        <v>0</v>
      </c>
      <c r="S1298" t="b">
        <f>AND(COUNTIF('Master list(no salts, metals)'!S1295,"&lt;=1"),IF(COUNTIF('Master list(no salts, metals)'!$K1295:$Y1295, "#N/A")=14,TRUE,FALSE))</f>
        <v>0</v>
      </c>
      <c r="T1298" t="b">
        <f>AND(COUNTIF('Master list(no salts, metals)'!T1295,"&lt;=1"),IF(COUNTIF('Master list(no salts, metals)'!$K1295:$Y1295, "#N/A")=14,TRUE,FALSE))</f>
        <v>0</v>
      </c>
      <c r="U1298" t="b">
        <f>AND(COUNTIF('Master list(no salts, metals)'!U1295,"&lt;=1"),IF(COUNTIF('Master list(no salts, metals)'!$K1295:$Y1295, "#N/A")=14,TRUE,FALSE))</f>
        <v>0</v>
      </c>
      <c r="V1298" t="b">
        <f>AND(COUNTIF('Master list(no salts, metals)'!V1295,"&lt;=1"),IF(COUNTIF('Master list(no salts, metals)'!$K1295:$Y1295, "#N/A")=14,TRUE,FALSE))</f>
        <v>0</v>
      </c>
      <c r="W1298" t="b">
        <f>AND(COUNTIF('Master list(no salts, metals)'!W1295,"&lt;=1"),IF(COUNTIF('Master list(no salts, metals)'!$K1295:$Y1295, "#N/A")=14,TRUE,FALSE))</f>
        <v>0</v>
      </c>
      <c r="X1298" t="b">
        <f>AND(COUNTIF('Master list(no salts, metals)'!X1295,"&lt;=1"),IF(COUNTIF('Master list(no salts, metals)'!$K1295:$Y1295, "#N/A")=14,TRUE,FALSE))</f>
        <v>0</v>
      </c>
      <c r="Y1298" t="b">
        <f>AND(COUNTIF('Master list(no salts, metals)'!Y1295,"&lt;=1"),IF(COUNTIF('Master list(no salts, metals)'!$K1295:$Y1295, "#N/A")=14,TRUE,FALSE))</f>
        <v>0</v>
      </c>
    </row>
    <row r="1299" spans="11:25" x14ac:dyDescent="0.25">
      <c r="K1299" t="b">
        <f>AND(COUNTIF('Master list(no salts, metals)'!K1296,"&lt;=1"),IF(COUNTIF('Master list(no salts, metals)'!$K1296:$Y1296, "#N/A")=14,TRUE,FALSE))</f>
        <v>0</v>
      </c>
      <c r="L1299" t="b">
        <f>AND(COUNTIF('Master list(no salts, metals)'!L1296,"&lt;=1"),IF(COUNTIF('Master list(no salts, metals)'!$K1296:$Y1296, "#N/A")=14,TRUE,FALSE))</f>
        <v>0</v>
      </c>
      <c r="M1299" t="b">
        <f>AND(COUNTIF('Master list(no salts, metals)'!M1296,"&lt;=1"),IF(COUNTIF('Master list(no salts, metals)'!$K1296:$Y1296, "#N/A")=14,TRUE,FALSE))</f>
        <v>0</v>
      </c>
      <c r="N1299" t="b">
        <f>AND(COUNTIF('Master list(no salts, metals)'!N1296,"&lt;=1"),IF(COUNTIF('Master list(no salts, metals)'!$K1296:$Y1296, "#N/A")=14,TRUE,FALSE))</f>
        <v>0</v>
      </c>
      <c r="O1299" t="b">
        <f>AND(COUNTIF('Master list(no salts, metals)'!O1296,"&lt;=1"),IF(COUNTIF('Master list(no salts, metals)'!$K1296:$Y1296, "#N/A")=14,TRUE,FALSE))</f>
        <v>0</v>
      </c>
      <c r="P1299" t="b">
        <f>AND(COUNTIF('Master list(no salts, metals)'!P1296,"&lt;=1"),IF(COUNTIF('Master list(no salts, metals)'!$K1296:$Y1296, "#N/A")=14,TRUE,FALSE))</f>
        <v>0</v>
      </c>
      <c r="Q1299" t="b">
        <f>AND(COUNTIF('Master list(no salts, metals)'!Q1296,"&lt;=1"),IF(COUNTIF('Master list(no salts, metals)'!$K1296:$Y1296, "#N/A")=14,TRUE,FALSE))</f>
        <v>0</v>
      </c>
      <c r="R1299" t="b">
        <f>AND(COUNTIF('Master list(no salts, metals)'!R1296,"&lt;=1"),IF(COUNTIF('Master list(no salts, metals)'!$K1296:$Y1296, "#N/A")=14,TRUE,FALSE))</f>
        <v>0</v>
      </c>
      <c r="S1299" t="b">
        <f>AND(COUNTIF('Master list(no salts, metals)'!S1296,"&lt;=1"),IF(COUNTIF('Master list(no salts, metals)'!$K1296:$Y1296, "#N/A")=14,TRUE,FALSE))</f>
        <v>0</v>
      </c>
      <c r="T1299" t="b">
        <f>AND(COUNTIF('Master list(no salts, metals)'!T1296,"&lt;=1"),IF(COUNTIF('Master list(no salts, metals)'!$K1296:$Y1296, "#N/A")=14,TRUE,FALSE))</f>
        <v>0</v>
      </c>
      <c r="U1299" t="b">
        <f>AND(COUNTIF('Master list(no salts, metals)'!U1296,"&lt;=1"),IF(COUNTIF('Master list(no salts, metals)'!$K1296:$Y1296, "#N/A")=14,TRUE,FALSE))</f>
        <v>0</v>
      </c>
      <c r="V1299" t="b">
        <f>AND(COUNTIF('Master list(no salts, metals)'!V1296,"&lt;=1"),IF(COUNTIF('Master list(no salts, metals)'!$K1296:$Y1296, "#N/A")=14,TRUE,FALSE))</f>
        <v>0</v>
      </c>
      <c r="W1299" t="b">
        <f>AND(COUNTIF('Master list(no salts, metals)'!W1296,"&lt;=1"),IF(COUNTIF('Master list(no salts, metals)'!$K1296:$Y1296, "#N/A")=14,TRUE,FALSE))</f>
        <v>0</v>
      </c>
      <c r="X1299" t="b">
        <f>AND(COUNTIF('Master list(no salts, metals)'!X1296,"&lt;=1"),IF(COUNTIF('Master list(no salts, metals)'!$K1296:$Y1296, "#N/A")=14,TRUE,FALSE))</f>
        <v>0</v>
      </c>
      <c r="Y1299" t="b">
        <f>AND(COUNTIF('Master list(no salts, metals)'!Y1296,"&lt;=1"),IF(COUNTIF('Master list(no salts, metals)'!$K1296:$Y1296, "#N/A")=14,TRUE,FALSE))</f>
        <v>0</v>
      </c>
    </row>
    <row r="1300" spans="11:25" x14ac:dyDescent="0.25">
      <c r="K1300" t="b">
        <f>AND(COUNTIF('Master list(no salts, metals)'!K1297,"&lt;=1"),IF(COUNTIF('Master list(no salts, metals)'!$K1297:$Y1297, "#N/A")=14,TRUE,FALSE))</f>
        <v>0</v>
      </c>
      <c r="L1300" t="b">
        <f>AND(COUNTIF('Master list(no salts, metals)'!L1297,"&lt;=1"),IF(COUNTIF('Master list(no salts, metals)'!$K1297:$Y1297, "#N/A")=14,TRUE,FALSE))</f>
        <v>0</v>
      </c>
      <c r="M1300" t="b">
        <f>AND(COUNTIF('Master list(no salts, metals)'!M1297,"&lt;=1"),IF(COUNTIF('Master list(no salts, metals)'!$K1297:$Y1297, "#N/A")=14,TRUE,FALSE))</f>
        <v>0</v>
      </c>
      <c r="N1300" t="b">
        <f>AND(COUNTIF('Master list(no salts, metals)'!N1297,"&lt;=1"),IF(COUNTIF('Master list(no salts, metals)'!$K1297:$Y1297, "#N/A")=14,TRUE,FALSE))</f>
        <v>0</v>
      </c>
      <c r="O1300" t="b">
        <f>AND(COUNTIF('Master list(no salts, metals)'!O1297,"&lt;=1"),IF(COUNTIF('Master list(no salts, metals)'!$K1297:$Y1297, "#N/A")=14,TRUE,FALSE))</f>
        <v>0</v>
      </c>
      <c r="P1300" t="b">
        <f>AND(COUNTIF('Master list(no salts, metals)'!P1297,"&lt;=1"),IF(COUNTIF('Master list(no salts, metals)'!$K1297:$Y1297, "#N/A")=14,TRUE,FALSE))</f>
        <v>0</v>
      </c>
      <c r="Q1300" t="b">
        <f>AND(COUNTIF('Master list(no salts, metals)'!Q1297,"&lt;=1"),IF(COUNTIF('Master list(no salts, metals)'!$K1297:$Y1297, "#N/A")=14,TRUE,FALSE))</f>
        <v>0</v>
      </c>
      <c r="R1300" t="b">
        <f>AND(COUNTIF('Master list(no salts, metals)'!R1297,"&lt;=1"),IF(COUNTIF('Master list(no salts, metals)'!$K1297:$Y1297, "#N/A")=14,TRUE,FALSE))</f>
        <v>0</v>
      </c>
      <c r="S1300" t="b">
        <f>AND(COUNTIF('Master list(no salts, metals)'!S1297,"&lt;=1"),IF(COUNTIF('Master list(no salts, metals)'!$K1297:$Y1297, "#N/A")=14,TRUE,FALSE))</f>
        <v>1</v>
      </c>
      <c r="T1300" t="b">
        <f>AND(COUNTIF('Master list(no salts, metals)'!T1297,"&lt;=1"),IF(COUNTIF('Master list(no salts, metals)'!$K1297:$Y1297, "#N/A")=14,TRUE,FALSE))</f>
        <v>0</v>
      </c>
      <c r="U1300" t="b">
        <f>AND(COUNTIF('Master list(no salts, metals)'!U1297,"&lt;=1"),IF(COUNTIF('Master list(no salts, metals)'!$K1297:$Y1297, "#N/A")=14,TRUE,FALSE))</f>
        <v>0</v>
      </c>
      <c r="V1300" t="b">
        <f>AND(COUNTIF('Master list(no salts, metals)'!V1297,"&lt;=1"),IF(COUNTIF('Master list(no salts, metals)'!$K1297:$Y1297, "#N/A")=14,TRUE,FALSE))</f>
        <v>0</v>
      </c>
      <c r="W1300" t="b">
        <f>AND(COUNTIF('Master list(no salts, metals)'!W1297,"&lt;=1"),IF(COUNTIF('Master list(no salts, metals)'!$K1297:$Y1297, "#N/A")=14,TRUE,FALSE))</f>
        <v>0</v>
      </c>
      <c r="X1300" t="b">
        <f>AND(COUNTIF('Master list(no salts, metals)'!X1297,"&lt;=1"),IF(COUNTIF('Master list(no salts, metals)'!$K1297:$Y1297, "#N/A")=14,TRUE,FALSE))</f>
        <v>0</v>
      </c>
      <c r="Y1300" t="b">
        <f>AND(COUNTIF('Master list(no salts, metals)'!Y1297,"&lt;=1"),IF(COUNTIF('Master list(no salts, metals)'!$K1297:$Y1297, "#N/A")=14,TRUE,FALSE))</f>
        <v>0</v>
      </c>
    </row>
    <row r="1301" spans="11:25" x14ac:dyDescent="0.25">
      <c r="K1301" t="b">
        <f>AND(COUNTIF('Master list(no salts, metals)'!K1298,"&lt;=1"),IF(COUNTIF('Master list(no salts, metals)'!$K1298:$Y1298, "#N/A")=14,TRUE,FALSE))</f>
        <v>0</v>
      </c>
      <c r="L1301" t="b">
        <f>AND(COUNTIF('Master list(no salts, metals)'!L1298,"&lt;=1"),IF(COUNTIF('Master list(no salts, metals)'!$K1298:$Y1298, "#N/A")=14,TRUE,FALSE))</f>
        <v>0</v>
      </c>
      <c r="M1301" t="b">
        <f>AND(COUNTIF('Master list(no salts, metals)'!M1298,"&lt;=1"),IF(COUNTIF('Master list(no salts, metals)'!$K1298:$Y1298, "#N/A")=14,TRUE,FALSE))</f>
        <v>0</v>
      </c>
      <c r="N1301" t="b">
        <f>AND(COUNTIF('Master list(no salts, metals)'!N1298,"&lt;=1"),IF(COUNTIF('Master list(no salts, metals)'!$K1298:$Y1298, "#N/A")=14,TRUE,FALSE))</f>
        <v>0</v>
      </c>
      <c r="O1301" t="b">
        <f>AND(COUNTIF('Master list(no salts, metals)'!O1298,"&lt;=1"),IF(COUNTIF('Master list(no salts, metals)'!$K1298:$Y1298, "#N/A")=14,TRUE,FALSE))</f>
        <v>0</v>
      </c>
      <c r="P1301" t="b">
        <f>AND(COUNTIF('Master list(no salts, metals)'!P1298,"&lt;=1"),IF(COUNTIF('Master list(no salts, metals)'!$K1298:$Y1298, "#N/A")=14,TRUE,FALSE))</f>
        <v>0</v>
      </c>
      <c r="Q1301" t="b">
        <f>AND(COUNTIF('Master list(no salts, metals)'!Q1298,"&lt;=1"),IF(COUNTIF('Master list(no salts, metals)'!$K1298:$Y1298, "#N/A")=14,TRUE,FALSE))</f>
        <v>0</v>
      </c>
      <c r="R1301" t="b">
        <f>AND(COUNTIF('Master list(no salts, metals)'!R1298,"&lt;=1"),IF(COUNTIF('Master list(no salts, metals)'!$K1298:$Y1298, "#N/A")=14,TRUE,FALSE))</f>
        <v>0</v>
      </c>
      <c r="S1301" t="b">
        <f>AND(COUNTIF('Master list(no salts, metals)'!S1298,"&lt;=1"),IF(COUNTIF('Master list(no salts, metals)'!$K1298:$Y1298, "#N/A")=14,TRUE,FALSE))</f>
        <v>0</v>
      </c>
      <c r="T1301" t="b">
        <f>AND(COUNTIF('Master list(no salts, metals)'!T1298,"&lt;=1"),IF(COUNTIF('Master list(no salts, metals)'!$K1298:$Y1298, "#N/A")=14,TRUE,FALSE))</f>
        <v>0</v>
      </c>
      <c r="U1301" t="b">
        <f>AND(COUNTIF('Master list(no salts, metals)'!U1298,"&lt;=1"),IF(COUNTIF('Master list(no salts, metals)'!$K1298:$Y1298, "#N/A")=14,TRUE,FALSE))</f>
        <v>0</v>
      </c>
      <c r="V1301" t="b">
        <f>AND(COUNTIF('Master list(no salts, metals)'!V1298,"&lt;=1"),IF(COUNTIF('Master list(no salts, metals)'!$K1298:$Y1298, "#N/A")=14,TRUE,FALSE))</f>
        <v>0</v>
      </c>
      <c r="W1301" t="b">
        <f>AND(COUNTIF('Master list(no salts, metals)'!W1298,"&lt;=1"),IF(COUNTIF('Master list(no salts, metals)'!$K1298:$Y1298, "#N/A")=14,TRUE,FALSE))</f>
        <v>0</v>
      </c>
      <c r="X1301" t="b">
        <f>AND(COUNTIF('Master list(no salts, metals)'!X1298,"&lt;=1"),IF(COUNTIF('Master list(no salts, metals)'!$K1298:$Y1298, "#N/A")=14,TRUE,FALSE))</f>
        <v>0</v>
      </c>
      <c r="Y1301" t="b">
        <f>AND(COUNTIF('Master list(no salts, metals)'!Y1298,"&lt;=1"),IF(COUNTIF('Master list(no salts, metals)'!$K1298:$Y1298, "#N/A")=14,TRUE,FALSE))</f>
        <v>0</v>
      </c>
    </row>
    <row r="1302" spans="11:25" x14ac:dyDescent="0.25">
      <c r="K1302" t="b">
        <f>AND(COUNTIF('Master list(no salts, metals)'!K1299,"&lt;=1"),IF(COUNTIF('Master list(no salts, metals)'!$K1299:$Y1299, "#N/A")=14,TRUE,FALSE))</f>
        <v>0</v>
      </c>
      <c r="L1302" t="b">
        <f>AND(COUNTIF('Master list(no salts, metals)'!L1299,"&lt;=1"),IF(COUNTIF('Master list(no salts, metals)'!$K1299:$Y1299, "#N/A")=14,TRUE,FALSE))</f>
        <v>0</v>
      </c>
      <c r="M1302" t="b">
        <f>AND(COUNTIF('Master list(no salts, metals)'!M1299,"&lt;=1"),IF(COUNTIF('Master list(no salts, metals)'!$K1299:$Y1299, "#N/A")=14,TRUE,FALSE))</f>
        <v>0</v>
      </c>
      <c r="N1302" t="b">
        <f>AND(COUNTIF('Master list(no salts, metals)'!N1299,"&lt;=1"),IF(COUNTIF('Master list(no salts, metals)'!$K1299:$Y1299, "#N/A")=14,TRUE,FALSE))</f>
        <v>0</v>
      </c>
      <c r="O1302" t="b">
        <f>AND(COUNTIF('Master list(no salts, metals)'!O1299,"&lt;=1"),IF(COUNTIF('Master list(no salts, metals)'!$K1299:$Y1299, "#N/A")=14,TRUE,FALSE))</f>
        <v>0</v>
      </c>
      <c r="P1302" t="b">
        <f>AND(COUNTIF('Master list(no salts, metals)'!P1299,"&lt;=1"),IF(COUNTIF('Master list(no salts, metals)'!$K1299:$Y1299, "#N/A")=14,TRUE,FALSE))</f>
        <v>0</v>
      </c>
      <c r="Q1302" t="b">
        <f>AND(COUNTIF('Master list(no salts, metals)'!Q1299,"&lt;=1"),IF(COUNTIF('Master list(no salts, metals)'!$K1299:$Y1299, "#N/A")=14,TRUE,FALSE))</f>
        <v>0</v>
      </c>
      <c r="R1302" t="b">
        <f>AND(COUNTIF('Master list(no salts, metals)'!R1299,"&lt;=1"),IF(COUNTIF('Master list(no salts, metals)'!$K1299:$Y1299, "#N/A")=14,TRUE,FALSE))</f>
        <v>0</v>
      </c>
      <c r="S1302" t="b">
        <f>AND(COUNTIF('Master list(no salts, metals)'!S1299,"&lt;=1"),IF(COUNTIF('Master list(no salts, metals)'!$K1299:$Y1299, "#N/A")=14,TRUE,FALSE))</f>
        <v>0</v>
      </c>
      <c r="T1302" t="b">
        <f>AND(COUNTIF('Master list(no salts, metals)'!T1299,"&lt;=1"),IF(COUNTIF('Master list(no salts, metals)'!$K1299:$Y1299, "#N/A")=14,TRUE,FALSE))</f>
        <v>0</v>
      </c>
      <c r="U1302" t="b">
        <f>AND(COUNTIF('Master list(no salts, metals)'!U1299,"&lt;=1"),IF(COUNTIF('Master list(no salts, metals)'!$K1299:$Y1299, "#N/A")=14,TRUE,FALSE))</f>
        <v>0</v>
      </c>
      <c r="V1302" t="b">
        <f>AND(COUNTIF('Master list(no salts, metals)'!V1299,"&lt;=1"),IF(COUNTIF('Master list(no salts, metals)'!$K1299:$Y1299, "#N/A")=14,TRUE,FALSE))</f>
        <v>0</v>
      </c>
      <c r="W1302" t="b">
        <f>AND(COUNTIF('Master list(no salts, metals)'!W1299,"&lt;=1"),IF(COUNTIF('Master list(no salts, metals)'!$K1299:$Y1299, "#N/A")=14,TRUE,FALSE))</f>
        <v>1</v>
      </c>
      <c r="X1302" t="b">
        <f>AND(COUNTIF('Master list(no salts, metals)'!X1299,"&lt;=1"),IF(COUNTIF('Master list(no salts, metals)'!$K1299:$Y1299, "#N/A")=14,TRUE,FALSE))</f>
        <v>0</v>
      </c>
      <c r="Y1302" t="b">
        <f>AND(COUNTIF('Master list(no salts, metals)'!Y1299,"&lt;=1"),IF(COUNTIF('Master list(no salts, metals)'!$K1299:$Y1299, "#N/A")=14,TRUE,FALSE))</f>
        <v>0</v>
      </c>
    </row>
    <row r="1303" spans="11:25" x14ac:dyDescent="0.25">
      <c r="K1303" t="b">
        <f>AND(COUNTIF('Master list(no salts, metals)'!K1300,"&lt;=1"),IF(COUNTIF('Master list(no salts, metals)'!$K1300:$Y1300, "#N/A")=14,TRUE,FALSE))</f>
        <v>0</v>
      </c>
      <c r="L1303" t="b">
        <f>AND(COUNTIF('Master list(no salts, metals)'!L1300,"&lt;=1"),IF(COUNTIF('Master list(no salts, metals)'!$K1300:$Y1300, "#N/A")=14,TRUE,FALSE))</f>
        <v>0</v>
      </c>
      <c r="M1303" t="b">
        <f>AND(COUNTIF('Master list(no salts, metals)'!M1300,"&lt;=1"),IF(COUNTIF('Master list(no salts, metals)'!$K1300:$Y1300, "#N/A")=14,TRUE,FALSE))</f>
        <v>0</v>
      </c>
      <c r="N1303" t="b">
        <f>AND(COUNTIF('Master list(no salts, metals)'!N1300,"&lt;=1"),IF(COUNTIF('Master list(no salts, metals)'!$K1300:$Y1300, "#N/A")=14,TRUE,FALSE))</f>
        <v>0</v>
      </c>
      <c r="O1303" t="b">
        <f>AND(COUNTIF('Master list(no salts, metals)'!O1300,"&lt;=1"),IF(COUNTIF('Master list(no salts, metals)'!$K1300:$Y1300, "#N/A")=14,TRUE,FALSE))</f>
        <v>0</v>
      </c>
      <c r="P1303" t="b">
        <f>AND(COUNTIF('Master list(no salts, metals)'!P1300,"&lt;=1"),IF(COUNTIF('Master list(no salts, metals)'!$K1300:$Y1300, "#N/A")=14,TRUE,FALSE))</f>
        <v>0</v>
      </c>
      <c r="Q1303" t="b">
        <f>AND(COUNTIF('Master list(no salts, metals)'!Q1300,"&lt;=1"),IF(COUNTIF('Master list(no salts, metals)'!$K1300:$Y1300, "#N/A")=14,TRUE,FALSE))</f>
        <v>0</v>
      </c>
      <c r="R1303" t="b">
        <f>AND(COUNTIF('Master list(no salts, metals)'!R1300,"&lt;=1"),IF(COUNTIF('Master list(no salts, metals)'!$K1300:$Y1300, "#N/A")=14,TRUE,FALSE))</f>
        <v>1</v>
      </c>
      <c r="S1303" t="b">
        <f>AND(COUNTIF('Master list(no salts, metals)'!S1300,"&lt;=1"),IF(COUNTIF('Master list(no salts, metals)'!$K1300:$Y1300, "#N/A")=14,TRUE,FALSE))</f>
        <v>0</v>
      </c>
      <c r="T1303" t="b">
        <f>AND(COUNTIF('Master list(no salts, metals)'!T1300,"&lt;=1"),IF(COUNTIF('Master list(no salts, metals)'!$K1300:$Y1300, "#N/A")=14,TRUE,FALSE))</f>
        <v>0</v>
      </c>
      <c r="U1303" t="b">
        <f>AND(COUNTIF('Master list(no salts, metals)'!U1300,"&lt;=1"),IF(COUNTIF('Master list(no salts, metals)'!$K1300:$Y1300, "#N/A")=14,TRUE,FALSE))</f>
        <v>0</v>
      </c>
      <c r="V1303" t="b">
        <f>AND(COUNTIF('Master list(no salts, metals)'!V1300,"&lt;=1"),IF(COUNTIF('Master list(no salts, metals)'!$K1300:$Y1300, "#N/A")=14,TRUE,FALSE))</f>
        <v>0</v>
      </c>
      <c r="W1303" t="b">
        <f>AND(COUNTIF('Master list(no salts, metals)'!W1300,"&lt;=1"),IF(COUNTIF('Master list(no salts, metals)'!$K1300:$Y1300, "#N/A")=14,TRUE,FALSE))</f>
        <v>0</v>
      </c>
      <c r="X1303" t="b">
        <f>AND(COUNTIF('Master list(no salts, metals)'!X1300,"&lt;=1"),IF(COUNTIF('Master list(no salts, metals)'!$K1300:$Y1300, "#N/A")=14,TRUE,FALSE))</f>
        <v>0</v>
      </c>
      <c r="Y1303" t="b">
        <f>AND(COUNTIF('Master list(no salts, metals)'!Y1300,"&lt;=1"),IF(COUNTIF('Master list(no salts, metals)'!$K1300:$Y1300, "#N/A")=14,TRUE,FALSE))</f>
        <v>0</v>
      </c>
    </row>
    <row r="1304" spans="11:25" x14ac:dyDescent="0.25">
      <c r="K1304" t="b">
        <f>AND(COUNTIF('Master list(no salts, metals)'!K1301,"&lt;=1"),IF(COUNTIF('Master list(no salts, metals)'!$K1301:$Y1301, "#N/A")=14,TRUE,FALSE))</f>
        <v>0</v>
      </c>
      <c r="L1304" t="b">
        <f>AND(COUNTIF('Master list(no salts, metals)'!L1301,"&lt;=1"),IF(COUNTIF('Master list(no salts, metals)'!$K1301:$Y1301, "#N/A")=14,TRUE,FALSE))</f>
        <v>0</v>
      </c>
      <c r="M1304" t="b">
        <f>AND(COUNTIF('Master list(no salts, metals)'!M1301,"&lt;=1"),IF(COUNTIF('Master list(no salts, metals)'!$K1301:$Y1301, "#N/A")=14,TRUE,FALSE))</f>
        <v>0</v>
      </c>
      <c r="N1304" t="b">
        <f>AND(COUNTIF('Master list(no salts, metals)'!N1301,"&lt;=1"),IF(COUNTIF('Master list(no salts, metals)'!$K1301:$Y1301, "#N/A")=14,TRUE,FALSE))</f>
        <v>0</v>
      </c>
      <c r="O1304" t="b">
        <f>AND(COUNTIF('Master list(no salts, metals)'!O1301,"&lt;=1"),IF(COUNTIF('Master list(no salts, metals)'!$K1301:$Y1301, "#N/A")=14,TRUE,FALSE))</f>
        <v>0</v>
      </c>
      <c r="P1304" t="b">
        <f>AND(COUNTIF('Master list(no salts, metals)'!P1301,"&lt;=1"),IF(COUNTIF('Master list(no salts, metals)'!$K1301:$Y1301, "#N/A")=14,TRUE,FALSE))</f>
        <v>0</v>
      </c>
      <c r="Q1304" t="b">
        <f>AND(COUNTIF('Master list(no salts, metals)'!Q1301,"&lt;=1"),IF(COUNTIF('Master list(no salts, metals)'!$K1301:$Y1301, "#N/A")=14,TRUE,FALSE))</f>
        <v>0</v>
      </c>
      <c r="R1304" t="b">
        <f>AND(COUNTIF('Master list(no salts, metals)'!R1301,"&lt;=1"),IF(COUNTIF('Master list(no salts, metals)'!$K1301:$Y1301, "#N/A")=14,TRUE,FALSE))</f>
        <v>0</v>
      </c>
      <c r="S1304" t="b">
        <f>AND(COUNTIF('Master list(no salts, metals)'!S1301,"&lt;=1"),IF(COUNTIF('Master list(no salts, metals)'!$K1301:$Y1301, "#N/A")=14,TRUE,FALSE))</f>
        <v>0</v>
      </c>
      <c r="T1304" t="b">
        <f>AND(COUNTIF('Master list(no salts, metals)'!T1301,"&lt;=1"),IF(COUNTIF('Master list(no salts, metals)'!$K1301:$Y1301, "#N/A")=14,TRUE,FALSE))</f>
        <v>0</v>
      </c>
      <c r="U1304" t="b">
        <f>AND(COUNTIF('Master list(no salts, metals)'!U1301,"&lt;=1"),IF(COUNTIF('Master list(no salts, metals)'!$K1301:$Y1301, "#N/A")=14,TRUE,FALSE))</f>
        <v>0</v>
      </c>
      <c r="V1304" t="b">
        <f>AND(COUNTIF('Master list(no salts, metals)'!V1301,"&lt;=1"),IF(COUNTIF('Master list(no salts, metals)'!$K1301:$Y1301, "#N/A")=14,TRUE,FALSE))</f>
        <v>0</v>
      </c>
      <c r="W1304" t="b">
        <f>AND(COUNTIF('Master list(no salts, metals)'!W1301,"&lt;=1"),IF(COUNTIF('Master list(no salts, metals)'!$K1301:$Y1301, "#N/A")=14,TRUE,FALSE))</f>
        <v>0</v>
      </c>
      <c r="X1304" t="b">
        <f>AND(COUNTIF('Master list(no salts, metals)'!X1301,"&lt;=1"),IF(COUNTIF('Master list(no salts, metals)'!$K1301:$Y1301, "#N/A")=14,TRUE,FALSE))</f>
        <v>0</v>
      </c>
      <c r="Y1304" t="b">
        <f>AND(COUNTIF('Master list(no salts, metals)'!Y1301,"&lt;=1"),IF(COUNTIF('Master list(no salts, metals)'!$K1301:$Y1301, "#N/A")=14,TRUE,FALSE))</f>
        <v>1</v>
      </c>
    </row>
    <row r="1305" spans="11:25" x14ac:dyDescent="0.25">
      <c r="K1305" t="b">
        <f>AND(COUNTIF('Master list(no salts, metals)'!K1302,"&lt;=1"),IF(COUNTIF('Master list(no salts, metals)'!$K1302:$Y1302, "#N/A")=14,TRUE,FALSE))</f>
        <v>0</v>
      </c>
      <c r="L1305" t="b">
        <f>AND(COUNTIF('Master list(no salts, metals)'!L1302,"&lt;=1"),IF(COUNTIF('Master list(no salts, metals)'!$K1302:$Y1302, "#N/A")=14,TRUE,FALSE))</f>
        <v>0</v>
      </c>
      <c r="M1305" t="b">
        <f>AND(COUNTIF('Master list(no salts, metals)'!M1302,"&lt;=1"),IF(COUNTIF('Master list(no salts, metals)'!$K1302:$Y1302, "#N/A")=14,TRUE,FALSE))</f>
        <v>0</v>
      </c>
      <c r="N1305" t="b">
        <f>AND(COUNTIF('Master list(no salts, metals)'!N1302,"&lt;=1"),IF(COUNTIF('Master list(no salts, metals)'!$K1302:$Y1302, "#N/A")=14,TRUE,FALSE))</f>
        <v>0</v>
      </c>
      <c r="O1305" t="b">
        <f>AND(COUNTIF('Master list(no salts, metals)'!O1302,"&lt;=1"),IF(COUNTIF('Master list(no salts, metals)'!$K1302:$Y1302, "#N/A")=14,TRUE,FALSE))</f>
        <v>0</v>
      </c>
      <c r="P1305" t="b">
        <f>AND(COUNTIF('Master list(no salts, metals)'!P1302,"&lt;=1"),IF(COUNTIF('Master list(no salts, metals)'!$K1302:$Y1302, "#N/A")=14,TRUE,FALSE))</f>
        <v>0</v>
      </c>
      <c r="Q1305" t="b">
        <f>AND(COUNTIF('Master list(no salts, metals)'!Q1302,"&lt;=1"),IF(COUNTIF('Master list(no salts, metals)'!$K1302:$Y1302, "#N/A")=14,TRUE,FALSE))</f>
        <v>0</v>
      </c>
      <c r="R1305" t="b">
        <f>AND(COUNTIF('Master list(no salts, metals)'!R1302,"&lt;=1"),IF(COUNTIF('Master list(no salts, metals)'!$K1302:$Y1302, "#N/A")=14,TRUE,FALSE))</f>
        <v>0</v>
      </c>
      <c r="S1305" t="b">
        <f>AND(COUNTIF('Master list(no salts, metals)'!S1302,"&lt;=1"),IF(COUNTIF('Master list(no salts, metals)'!$K1302:$Y1302, "#N/A")=14,TRUE,FALSE))</f>
        <v>0</v>
      </c>
      <c r="T1305" t="b">
        <f>AND(COUNTIF('Master list(no salts, metals)'!T1302,"&lt;=1"),IF(COUNTIF('Master list(no salts, metals)'!$K1302:$Y1302, "#N/A")=14,TRUE,FALSE))</f>
        <v>0</v>
      </c>
      <c r="U1305" t="b">
        <f>AND(COUNTIF('Master list(no salts, metals)'!U1302,"&lt;=1"),IF(COUNTIF('Master list(no salts, metals)'!$K1302:$Y1302, "#N/A")=14,TRUE,FALSE))</f>
        <v>0</v>
      </c>
      <c r="V1305" t="b">
        <f>AND(COUNTIF('Master list(no salts, metals)'!V1302,"&lt;=1"),IF(COUNTIF('Master list(no salts, metals)'!$K1302:$Y1302, "#N/A")=14,TRUE,FALSE))</f>
        <v>0</v>
      </c>
      <c r="W1305" t="b">
        <f>AND(COUNTIF('Master list(no salts, metals)'!W1302,"&lt;=1"),IF(COUNTIF('Master list(no salts, metals)'!$K1302:$Y1302, "#N/A")=14,TRUE,FALSE))</f>
        <v>0</v>
      </c>
      <c r="X1305" t="b">
        <f>AND(COUNTIF('Master list(no salts, metals)'!X1302,"&lt;=1"),IF(COUNTIF('Master list(no salts, metals)'!$K1302:$Y1302, "#N/A")=14,TRUE,FALSE))</f>
        <v>0</v>
      </c>
      <c r="Y1305" t="b">
        <f>AND(COUNTIF('Master list(no salts, metals)'!Y1302,"&lt;=1"),IF(COUNTIF('Master list(no salts, metals)'!$K1302:$Y1302, "#N/A")=14,TRUE,FALSE))</f>
        <v>1</v>
      </c>
    </row>
    <row r="1306" spans="11:25" x14ac:dyDescent="0.25">
      <c r="K1306" t="b">
        <f>AND(COUNTIF('Master list(no salts, metals)'!K1303,"&lt;=1"),IF(COUNTIF('Master list(no salts, metals)'!$K1303:$Y1303, "#N/A")=14,TRUE,FALSE))</f>
        <v>0</v>
      </c>
      <c r="L1306" t="b">
        <f>AND(COUNTIF('Master list(no salts, metals)'!L1303,"&lt;=1"),IF(COUNTIF('Master list(no salts, metals)'!$K1303:$Y1303, "#N/A")=14,TRUE,FALSE))</f>
        <v>0</v>
      </c>
      <c r="M1306" t="b">
        <f>AND(COUNTIF('Master list(no salts, metals)'!M1303,"&lt;=1"),IF(COUNTIF('Master list(no salts, metals)'!$K1303:$Y1303, "#N/A")=14,TRUE,FALSE))</f>
        <v>0</v>
      </c>
      <c r="N1306" t="b">
        <f>AND(COUNTIF('Master list(no salts, metals)'!N1303,"&lt;=1"),IF(COUNTIF('Master list(no salts, metals)'!$K1303:$Y1303, "#N/A")=14,TRUE,FALSE))</f>
        <v>0</v>
      </c>
      <c r="O1306" t="b">
        <f>AND(COUNTIF('Master list(no salts, metals)'!O1303,"&lt;=1"),IF(COUNTIF('Master list(no salts, metals)'!$K1303:$Y1303, "#N/A")=14,TRUE,FALSE))</f>
        <v>0</v>
      </c>
      <c r="P1306" t="b">
        <f>AND(COUNTIF('Master list(no salts, metals)'!P1303,"&lt;=1"),IF(COUNTIF('Master list(no salts, metals)'!$K1303:$Y1303, "#N/A")=14,TRUE,FALSE))</f>
        <v>0</v>
      </c>
      <c r="Q1306" t="b">
        <f>AND(COUNTIF('Master list(no salts, metals)'!Q1303,"&lt;=1"),IF(COUNTIF('Master list(no salts, metals)'!$K1303:$Y1303, "#N/A")=14,TRUE,FALSE))</f>
        <v>0</v>
      </c>
      <c r="R1306" t="b">
        <f>AND(COUNTIF('Master list(no salts, metals)'!R1303,"&lt;=1"),IF(COUNTIF('Master list(no salts, metals)'!$K1303:$Y1303, "#N/A")=14,TRUE,FALSE))</f>
        <v>0</v>
      </c>
      <c r="S1306" t="b">
        <f>AND(COUNTIF('Master list(no salts, metals)'!S1303,"&lt;=1"),IF(COUNTIF('Master list(no salts, metals)'!$K1303:$Y1303, "#N/A")=14,TRUE,FALSE))</f>
        <v>0</v>
      </c>
      <c r="T1306" t="b">
        <f>AND(COUNTIF('Master list(no salts, metals)'!T1303,"&lt;=1"),IF(COUNTIF('Master list(no salts, metals)'!$K1303:$Y1303, "#N/A")=14,TRUE,FALSE))</f>
        <v>0</v>
      </c>
      <c r="U1306" t="b">
        <f>AND(COUNTIF('Master list(no salts, metals)'!U1303,"&lt;=1"),IF(COUNTIF('Master list(no salts, metals)'!$K1303:$Y1303, "#N/A")=14,TRUE,FALSE))</f>
        <v>0</v>
      </c>
      <c r="V1306" t="b">
        <f>AND(COUNTIF('Master list(no salts, metals)'!V1303,"&lt;=1"),IF(COUNTIF('Master list(no salts, metals)'!$K1303:$Y1303, "#N/A")=14,TRUE,FALSE))</f>
        <v>0</v>
      </c>
      <c r="W1306" t="b">
        <f>AND(COUNTIF('Master list(no salts, metals)'!W1303,"&lt;=1"),IF(COUNTIF('Master list(no salts, metals)'!$K1303:$Y1303, "#N/A")=14,TRUE,FALSE))</f>
        <v>1</v>
      </c>
      <c r="X1306" t="b">
        <f>AND(COUNTIF('Master list(no salts, metals)'!X1303,"&lt;=1"),IF(COUNTIF('Master list(no salts, metals)'!$K1303:$Y1303, "#N/A")=14,TRUE,FALSE))</f>
        <v>0</v>
      </c>
      <c r="Y1306" t="b">
        <f>AND(COUNTIF('Master list(no salts, metals)'!Y1303,"&lt;=1"),IF(COUNTIF('Master list(no salts, metals)'!$K1303:$Y1303, "#N/A")=14,TRUE,FALSE))</f>
        <v>0</v>
      </c>
    </row>
    <row r="1307" spans="11:25" x14ac:dyDescent="0.25">
      <c r="K1307" t="b">
        <f>AND(COUNTIF('Master list(no salts, metals)'!K1304,"&lt;=1"),IF(COUNTIF('Master list(no salts, metals)'!$K1304:$Y1304, "#N/A")=14,TRUE,FALSE))</f>
        <v>0</v>
      </c>
      <c r="L1307" t="b">
        <f>AND(COUNTIF('Master list(no salts, metals)'!L1304,"&lt;=1"),IF(COUNTIF('Master list(no salts, metals)'!$K1304:$Y1304, "#N/A")=14,TRUE,FALSE))</f>
        <v>0</v>
      </c>
      <c r="M1307" t="b">
        <f>AND(COUNTIF('Master list(no salts, metals)'!M1304,"&lt;=1"),IF(COUNTIF('Master list(no salts, metals)'!$K1304:$Y1304, "#N/A")=14,TRUE,FALSE))</f>
        <v>0</v>
      </c>
      <c r="N1307" t="b">
        <f>AND(COUNTIF('Master list(no salts, metals)'!N1304,"&lt;=1"),IF(COUNTIF('Master list(no salts, metals)'!$K1304:$Y1304, "#N/A")=14,TRUE,FALSE))</f>
        <v>0</v>
      </c>
      <c r="O1307" t="b">
        <f>AND(COUNTIF('Master list(no salts, metals)'!O1304,"&lt;=1"),IF(COUNTIF('Master list(no salts, metals)'!$K1304:$Y1304, "#N/A")=14,TRUE,FALSE))</f>
        <v>0</v>
      </c>
      <c r="P1307" t="b">
        <f>AND(COUNTIF('Master list(no salts, metals)'!P1304,"&lt;=1"),IF(COUNTIF('Master list(no salts, metals)'!$K1304:$Y1304, "#N/A")=14,TRUE,FALSE))</f>
        <v>0</v>
      </c>
      <c r="Q1307" t="b">
        <f>AND(COUNTIF('Master list(no salts, metals)'!Q1304,"&lt;=1"),IF(COUNTIF('Master list(no salts, metals)'!$K1304:$Y1304, "#N/A")=14,TRUE,FALSE))</f>
        <v>0</v>
      </c>
      <c r="R1307" t="b">
        <f>AND(COUNTIF('Master list(no salts, metals)'!R1304,"&lt;=1"),IF(COUNTIF('Master list(no salts, metals)'!$K1304:$Y1304, "#N/A")=14,TRUE,FALSE))</f>
        <v>0</v>
      </c>
      <c r="S1307" t="b">
        <f>AND(COUNTIF('Master list(no salts, metals)'!S1304,"&lt;=1"),IF(COUNTIF('Master list(no salts, metals)'!$K1304:$Y1304, "#N/A")=14,TRUE,FALSE))</f>
        <v>0</v>
      </c>
      <c r="T1307" t="b">
        <f>AND(COUNTIF('Master list(no salts, metals)'!T1304,"&lt;=1"),IF(COUNTIF('Master list(no salts, metals)'!$K1304:$Y1304, "#N/A")=14,TRUE,FALSE))</f>
        <v>0</v>
      </c>
      <c r="U1307" t="b">
        <f>AND(COUNTIF('Master list(no salts, metals)'!U1304,"&lt;=1"),IF(COUNTIF('Master list(no salts, metals)'!$K1304:$Y1304, "#N/A")=14,TRUE,FALSE))</f>
        <v>0</v>
      </c>
      <c r="V1307" t="b">
        <f>AND(COUNTIF('Master list(no salts, metals)'!V1304,"&lt;=1"),IF(COUNTIF('Master list(no salts, metals)'!$K1304:$Y1304, "#N/A")=14,TRUE,FALSE))</f>
        <v>0</v>
      </c>
      <c r="W1307" t="b">
        <f>AND(COUNTIF('Master list(no salts, metals)'!W1304,"&lt;=1"),IF(COUNTIF('Master list(no salts, metals)'!$K1304:$Y1304, "#N/A")=14,TRUE,FALSE))</f>
        <v>0</v>
      </c>
      <c r="X1307" t="b">
        <f>AND(COUNTIF('Master list(no salts, metals)'!X1304,"&lt;=1"),IF(COUNTIF('Master list(no salts, metals)'!$K1304:$Y1304, "#N/A")=14,TRUE,FALSE))</f>
        <v>0</v>
      </c>
      <c r="Y1307" t="b">
        <f>AND(COUNTIF('Master list(no salts, metals)'!Y1304,"&lt;=1"),IF(COUNTIF('Master list(no salts, metals)'!$K1304:$Y1304, "#N/A")=14,TRUE,FALSE))</f>
        <v>0</v>
      </c>
    </row>
    <row r="1308" spans="11:25" x14ac:dyDescent="0.25">
      <c r="K1308" t="b">
        <f>AND(COUNTIF('Master list(no salts, metals)'!K1305,"&lt;=1"),IF(COUNTIF('Master list(no salts, metals)'!$K1305:$Y1305, "#N/A")=14,TRUE,FALSE))</f>
        <v>0</v>
      </c>
      <c r="L1308" t="b">
        <f>AND(COUNTIF('Master list(no salts, metals)'!L1305,"&lt;=1"),IF(COUNTIF('Master list(no salts, metals)'!$K1305:$Y1305, "#N/A")=14,TRUE,FALSE))</f>
        <v>0</v>
      </c>
      <c r="M1308" t="b">
        <f>AND(COUNTIF('Master list(no salts, metals)'!M1305,"&lt;=1"),IF(COUNTIF('Master list(no salts, metals)'!$K1305:$Y1305, "#N/A")=14,TRUE,FALSE))</f>
        <v>0</v>
      </c>
      <c r="N1308" t="b">
        <f>AND(COUNTIF('Master list(no salts, metals)'!N1305,"&lt;=1"),IF(COUNTIF('Master list(no salts, metals)'!$K1305:$Y1305, "#N/A")=14,TRUE,FALSE))</f>
        <v>0</v>
      </c>
      <c r="O1308" t="b">
        <f>AND(COUNTIF('Master list(no salts, metals)'!O1305,"&lt;=1"),IF(COUNTIF('Master list(no salts, metals)'!$K1305:$Y1305, "#N/A")=14,TRUE,FALSE))</f>
        <v>0</v>
      </c>
      <c r="P1308" t="b">
        <f>AND(COUNTIF('Master list(no salts, metals)'!P1305,"&lt;=1"),IF(COUNTIF('Master list(no salts, metals)'!$K1305:$Y1305, "#N/A")=14,TRUE,FALSE))</f>
        <v>0</v>
      </c>
      <c r="Q1308" t="b">
        <f>AND(COUNTIF('Master list(no salts, metals)'!Q1305,"&lt;=1"),IF(COUNTIF('Master list(no salts, metals)'!$K1305:$Y1305, "#N/A")=14,TRUE,FALSE))</f>
        <v>0</v>
      </c>
      <c r="R1308" t="b">
        <f>AND(COUNTIF('Master list(no salts, metals)'!R1305,"&lt;=1"),IF(COUNTIF('Master list(no salts, metals)'!$K1305:$Y1305, "#N/A")=14,TRUE,FALSE))</f>
        <v>0</v>
      </c>
      <c r="S1308" t="b">
        <f>AND(COUNTIF('Master list(no salts, metals)'!S1305,"&lt;=1"),IF(COUNTIF('Master list(no salts, metals)'!$K1305:$Y1305, "#N/A")=14,TRUE,FALSE))</f>
        <v>0</v>
      </c>
      <c r="T1308" t="b">
        <f>AND(COUNTIF('Master list(no salts, metals)'!T1305,"&lt;=1"),IF(COUNTIF('Master list(no salts, metals)'!$K1305:$Y1305, "#N/A")=14,TRUE,FALSE))</f>
        <v>0</v>
      </c>
      <c r="U1308" t="b">
        <f>AND(COUNTIF('Master list(no salts, metals)'!U1305,"&lt;=1"),IF(COUNTIF('Master list(no salts, metals)'!$K1305:$Y1305, "#N/A")=14,TRUE,FALSE))</f>
        <v>0</v>
      </c>
      <c r="V1308" t="b">
        <f>AND(COUNTIF('Master list(no salts, metals)'!V1305,"&lt;=1"),IF(COUNTIF('Master list(no salts, metals)'!$K1305:$Y1305, "#N/A")=14,TRUE,FALSE))</f>
        <v>0</v>
      </c>
      <c r="W1308" t="b">
        <f>AND(COUNTIF('Master list(no salts, metals)'!W1305,"&lt;=1"),IF(COUNTIF('Master list(no salts, metals)'!$K1305:$Y1305, "#N/A")=14,TRUE,FALSE))</f>
        <v>1</v>
      </c>
      <c r="X1308" t="b">
        <f>AND(COUNTIF('Master list(no salts, metals)'!X1305,"&lt;=1"),IF(COUNTIF('Master list(no salts, metals)'!$K1305:$Y1305, "#N/A")=14,TRUE,FALSE))</f>
        <v>0</v>
      </c>
      <c r="Y1308" t="b">
        <f>AND(COUNTIF('Master list(no salts, metals)'!Y1305,"&lt;=1"),IF(COUNTIF('Master list(no salts, metals)'!$K1305:$Y1305, "#N/A")=14,TRUE,FALSE))</f>
        <v>0</v>
      </c>
    </row>
    <row r="1309" spans="11:25" x14ac:dyDescent="0.25">
      <c r="K1309" t="b">
        <f>AND(COUNTIF('Master list(no salts, metals)'!K1306,"&lt;=1"),IF(COUNTIF('Master list(no salts, metals)'!$K1306:$Y1306, "#N/A")=14,TRUE,FALSE))</f>
        <v>0</v>
      </c>
      <c r="L1309" t="b">
        <f>AND(COUNTIF('Master list(no salts, metals)'!L1306,"&lt;=1"),IF(COUNTIF('Master list(no salts, metals)'!$K1306:$Y1306, "#N/A")=14,TRUE,FALSE))</f>
        <v>0</v>
      </c>
      <c r="M1309" t="b">
        <f>AND(COUNTIF('Master list(no salts, metals)'!M1306,"&lt;=1"),IF(COUNTIF('Master list(no salts, metals)'!$K1306:$Y1306, "#N/A")=14,TRUE,FALSE))</f>
        <v>0</v>
      </c>
      <c r="N1309" t="b">
        <f>AND(COUNTIF('Master list(no salts, metals)'!N1306,"&lt;=1"),IF(COUNTIF('Master list(no salts, metals)'!$K1306:$Y1306, "#N/A")=14,TRUE,FALSE))</f>
        <v>0</v>
      </c>
      <c r="O1309" t="b">
        <f>AND(COUNTIF('Master list(no salts, metals)'!O1306,"&lt;=1"),IF(COUNTIF('Master list(no salts, metals)'!$K1306:$Y1306, "#N/A")=14,TRUE,FALSE))</f>
        <v>0</v>
      </c>
      <c r="P1309" t="b">
        <f>AND(COUNTIF('Master list(no salts, metals)'!P1306,"&lt;=1"),IF(COUNTIF('Master list(no salts, metals)'!$K1306:$Y1306, "#N/A")=14,TRUE,FALSE))</f>
        <v>0</v>
      </c>
      <c r="Q1309" t="b">
        <f>AND(COUNTIF('Master list(no salts, metals)'!Q1306,"&lt;=1"),IF(COUNTIF('Master list(no salts, metals)'!$K1306:$Y1306, "#N/A")=14,TRUE,FALSE))</f>
        <v>0</v>
      </c>
      <c r="R1309" t="b">
        <f>AND(COUNTIF('Master list(no salts, metals)'!R1306,"&lt;=1"),IF(COUNTIF('Master list(no salts, metals)'!$K1306:$Y1306, "#N/A")=14,TRUE,FALSE))</f>
        <v>0</v>
      </c>
      <c r="S1309" t="b">
        <f>AND(COUNTIF('Master list(no salts, metals)'!S1306,"&lt;=1"),IF(COUNTIF('Master list(no salts, metals)'!$K1306:$Y1306, "#N/A")=14,TRUE,FALSE))</f>
        <v>0</v>
      </c>
      <c r="T1309" t="b">
        <f>AND(COUNTIF('Master list(no salts, metals)'!T1306,"&lt;=1"),IF(COUNTIF('Master list(no salts, metals)'!$K1306:$Y1306, "#N/A")=14,TRUE,FALSE))</f>
        <v>0</v>
      </c>
      <c r="U1309" t="b">
        <f>AND(COUNTIF('Master list(no salts, metals)'!U1306,"&lt;=1"),IF(COUNTIF('Master list(no salts, metals)'!$K1306:$Y1306, "#N/A")=14,TRUE,FALSE))</f>
        <v>0</v>
      </c>
      <c r="V1309" t="b">
        <f>AND(COUNTIF('Master list(no salts, metals)'!V1306,"&lt;=1"),IF(COUNTIF('Master list(no salts, metals)'!$K1306:$Y1306, "#N/A")=14,TRUE,FALSE))</f>
        <v>0</v>
      </c>
      <c r="W1309" t="b">
        <f>AND(COUNTIF('Master list(no salts, metals)'!W1306,"&lt;=1"),IF(COUNTIF('Master list(no salts, metals)'!$K1306:$Y1306, "#N/A")=14,TRUE,FALSE))</f>
        <v>0</v>
      </c>
      <c r="X1309" t="b">
        <f>AND(COUNTIF('Master list(no salts, metals)'!X1306,"&lt;=1"),IF(COUNTIF('Master list(no salts, metals)'!$K1306:$Y1306, "#N/A")=14,TRUE,FALSE))</f>
        <v>0</v>
      </c>
      <c r="Y1309" t="b">
        <f>AND(COUNTIF('Master list(no salts, metals)'!Y1306,"&lt;=1"),IF(COUNTIF('Master list(no salts, metals)'!$K1306:$Y1306, "#N/A")=14,TRUE,FALSE))</f>
        <v>0</v>
      </c>
    </row>
    <row r="1310" spans="11:25" x14ac:dyDescent="0.25">
      <c r="K1310" t="b">
        <f>AND(COUNTIF('Master list(no salts, metals)'!K1307,"&lt;=1"),IF(COUNTIF('Master list(no salts, metals)'!$K1307:$Y1307, "#N/A")=14,TRUE,FALSE))</f>
        <v>0</v>
      </c>
      <c r="L1310" t="b">
        <f>AND(COUNTIF('Master list(no salts, metals)'!L1307,"&lt;=1"),IF(COUNTIF('Master list(no salts, metals)'!$K1307:$Y1307, "#N/A")=14,TRUE,FALSE))</f>
        <v>0</v>
      </c>
      <c r="M1310" t="b">
        <f>AND(COUNTIF('Master list(no salts, metals)'!M1307,"&lt;=1"),IF(COUNTIF('Master list(no salts, metals)'!$K1307:$Y1307, "#N/A")=14,TRUE,FALSE))</f>
        <v>0</v>
      </c>
      <c r="N1310" t="b">
        <f>AND(COUNTIF('Master list(no salts, metals)'!N1307,"&lt;=1"),IF(COUNTIF('Master list(no salts, metals)'!$K1307:$Y1307, "#N/A")=14,TRUE,FALSE))</f>
        <v>0</v>
      </c>
      <c r="O1310" t="b">
        <f>AND(COUNTIF('Master list(no salts, metals)'!O1307,"&lt;=1"),IF(COUNTIF('Master list(no salts, metals)'!$K1307:$Y1307, "#N/A")=14,TRUE,FALSE))</f>
        <v>0</v>
      </c>
      <c r="P1310" t="b">
        <f>AND(COUNTIF('Master list(no salts, metals)'!P1307,"&lt;=1"),IF(COUNTIF('Master list(no salts, metals)'!$K1307:$Y1307, "#N/A")=14,TRUE,FALSE))</f>
        <v>0</v>
      </c>
      <c r="Q1310" t="b">
        <f>AND(COUNTIF('Master list(no salts, metals)'!Q1307,"&lt;=1"),IF(COUNTIF('Master list(no salts, metals)'!$K1307:$Y1307, "#N/A")=14,TRUE,FALSE))</f>
        <v>0</v>
      </c>
      <c r="R1310" t="b">
        <f>AND(COUNTIF('Master list(no salts, metals)'!R1307,"&lt;=1"),IF(COUNTIF('Master list(no salts, metals)'!$K1307:$Y1307, "#N/A")=14,TRUE,FALSE))</f>
        <v>0</v>
      </c>
      <c r="S1310" t="b">
        <f>AND(COUNTIF('Master list(no salts, metals)'!S1307,"&lt;=1"),IF(COUNTIF('Master list(no salts, metals)'!$K1307:$Y1307, "#N/A")=14,TRUE,FALSE))</f>
        <v>0</v>
      </c>
      <c r="T1310" t="b">
        <f>AND(COUNTIF('Master list(no salts, metals)'!T1307,"&lt;=1"),IF(COUNTIF('Master list(no salts, metals)'!$K1307:$Y1307, "#N/A")=14,TRUE,FALSE))</f>
        <v>0</v>
      </c>
      <c r="U1310" t="b">
        <f>AND(COUNTIF('Master list(no salts, metals)'!U1307,"&lt;=1"),IF(COUNTIF('Master list(no salts, metals)'!$K1307:$Y1307, "#N/A")=14,TRUE,FALSE))</f>
        <v>0</v>
      </c>
      <c r="V1310" t="b">
        <f>AND(COUNTIF('Master list(no salts, metals)'!V1307,"&lt;=1"),IF(COUNTIF('Master list(no salts, metals)'!$K1307:$Y1307, "#N/A")=14,TRUE,FALSE))</f>
        <v>0</v>
      </c>
      <c r="W1310" t="b">
        <f>AND(COUNTIF('Master list(no salts, metals)'!W1307,"&lt;=1"),IF(COUNTIF('Master list(no salts, metals)'!$K1307:$Y1307, "#N/A")=14,TRUE,FALSE))</f>
        <v>0</v>
      </c>
      <c r="X1310" t="b">
        <f>AND(COUNTIF('Master list(no salts, metals)'!X1307,"&lt;=1"),IF(COUNTIF('Master list(no salts, metals)'!$K1307:$Y1307, "#N/A")=14,TRUE,FALSE))</f>
        <v>0</v>
      </c>
      <c r="Y1310" t="b">
        <f>AND(COUNTIF('Master list(no salts, metals)'!Y1307,"&lt;=1"),IF(COUNTIF('Master list(no salts, metals)'!$K1307:$Y1307, "#N/A")=14,TRUE,FALSE))</f>
        <v>0</v>
      </c>
    </row>
    <row r="1311" spans="11:25" x14ac:dyDescent="0.25">
      <c r="K1311" t="b">
        <f>AND(COUNTIF('Master list(no salts, metals)'!K1308,"&lt;=1"),IF(COUNTIF('Master list(no salts, metals)'!$K1308:$Y1308, "#N/A")=14,TRUE,FALSE))</f>
        <v>0</v>
      </c>
      <c r="L1311" t="b">
        <f>AND(COUNTIF('Master list(no salts, metals)'!L1308,"&lt;=1"),IF(COUNTIF('Master list(no salts, metals)'!$K1308:$Y1308, "#N/A")=14,TRUE,FALSE))</f>
        <v>0</v>
      </c>
      <c r="M1311" t="b">
        <f>AND(COUNTIF('Master list(no salts, metals)'!M1308,"&lt;=1"),IF(COUNTIF('Master list(no salts, metals)'!$K1308:$Y1308, "#N/A")=14,TRUE,FALSE))</f>
        <v>0</v>
      </c>
      <c r="N1311" t="b">
        <f>AND(COUNTIF('Master list(no salts, metals)'!N1308,"&lt;=1"),IF(COUNTIF('Master list(no salts, metals)'!$K1308:$Y1308, "#N/A")=14,TRUE,FALSE))</f>
        <v>0</v>
      </c>
      <c r="O1311" t="b">
        <f>AND(COUNTIF('Master list(no salts, metals)'!O1308,"&lt;=1"),IF(COUNTIF('Master list(no salts, metals)'!$K1308:$Y1308, "#N/A")=14,TRUE,FALSE))</f>
        <v>0</v>
      </c>
      <c r="P1311" t="b">
        <f>AND(COUNTIF('Master list(no salts, metals)'!P1308,"&lt;=1"),IF(COUNTIF('Master list(no salts, metals)'!$K1308:$Y1308, "#N/A")=14,TRUE,FALSE))</f>
        <v>0</v>
      </c>
      <c r="Q1311" t="b">
        <f>AND(COUNTIF('Master list(no salts, metals)'!Q1308,"&lt;=1"),IF(COUNTIF('Master list(no salts, metals)'!$K1308:$Y1308, "#N/A")=14,TRUE,FALSE))</f>
        <v>0</v>
      </c>
      <c r="R1311" t="b">
        <f>AND(COUNTIF('Master list(no salts, metals)'!R1308,"&lt;=1"),IF(COUNTIF('Master list(no salts, metals)'!$K1308:$Y1308, "#N/A")=14,TRUE,FALSE))</f>
        <v>0</v>
      </c>
      <c r="S1311" t="b">
        <f>AND(COUNTIF('Master list(no salts, metals)'!S1308,"&lt;=1"),IF(COUNTIF('Master list(no salts, metals)'!$K1308:$Y1308, "#N/A")=14,TRUE,FALSE))</f>
        <v>0</v>
      </c>
      <c r="T1311" t="b">
        <f>AND(COUNTIF('Master list(no salts, metals)'!T1308,"&lt;=1"),IF(COUNTIF('Master list(no salts, metals)'!$K1308:$Y1308, "#N/A")=14,TRUE,FALSE))</f>
        <v>1</v>
      </c>
      <c r="U1311" t="b">
        <f>AND(COUNTIF('Master list(no salts, metals)'!U1308,"&lt;=1"),IF(COUNTIF('Master list(no salts, metals)'!$K1308:$Y1308, "#N/A")=14,TRUE,FALSE))</f>
        <v>0</v>
      </c>
      <c r="V1311" t="b">
        <f>AND(COUNTIF('Master list(no salts, metals)'!V1308,"&lt;=1"),IF(COUNTIF('Master list(no salts, metals)'!$K1308:$Y1308, "#N/A")=14,TRUE,FALSE))</f>
        <v>0</v>
      </c>
      <c r="W1311" t="b">
        <f>AND(COUNTIF('Master list(no salts, metals)'!W1308,"&lt;=1"),IF(COUNTIF('Master list(no salts, metals)'!$K1308:$Y1308, "#N/A")=14,TRUE,FALSE))</f>
        <v>0</v>
      </c>
      <c r="X1311" t="b">
        <f>AND(COUNTIF('Master list(no salts, metals)'!X1308,"&lt;=1"),IF(COUNTIF('Master list(no salts, metals)'!$K1308:$Y1308, "#N/A")=14,TRUE,FALSE))</f>
        <v>0</v>
      </c>
      <c r="Y1311" t="b">
        <f>AND(COUNTIF('Master list(no salts, metals)'!Y1308,"&lt;=1"),IF(COUNTIF('Master list(no salts, metals)'!$K1308:$Y1308, "#N/A")=14,TRUE,FALSE))</f>
        <v>0</v>
      </c>
    </row>
    <row r="1312" spans="11:25" x14ac:dyDescent="0.25">
      <c r="K1312" t="b">
        <f>AND(COUNTIF('Master list(no salts, metals)'!K1309,"&lt;=1"),IF(COUNTIF('Master list(no salts, metals)'!$K1309:$Y1309, "#N/A")=14,TRUE,FALSE))</f>
        <v>0</v>
      </c>
      <c r="L1312" t="b">
        <f>AND(COUNTIF('Master list(no salts, metals)'!L1309,"&lt;=1"),IF(COUNTIF('Master list(no salts, metals)'!$K1309:$Y1309, "#N/A")=14,TRUE,FALSE))</f>
        <v>0</v>
      </c>
      <c r="M1312" t="b">
        <f>AND(COUNTIF('Master list(no salts, metals)'!M1309,"&lt;=1"),IF(COUNTIF('Master list(no salts, metals)'!$K1309:$Y1309, "#N/A")=14,TRUE,FALSE))</f>
        <v>0</v>
      </c>
      <c r="N1312" t="b">
        <f>AND(COUNTIF('Master list(no salts, metals)'!N1309,"&lt;=1"),IF(COUNTIF('Master list(no salts, metals)'!$K1309:$Y1309, "#N/A")=14,TRUE,FALSE))</f>
        <v>0</v>
      </c>
      <c r="O1312" t="b">
        <f>AND(COUNTIF('Master list(no salts, metals)'!O1309,"&lt;=1"),IF(COUNTIF('Master list(no salts, metals)'!$K1309:$Y1309, "#N/A")=14,TRUE,FALSE))</f>
        <v>0</v>
      </c>
      <c r="P1312" t="b">
        <f>AND(COUNTIF('Master list(no salts, metals)'!P1309,"&lt;=1"),IF(COUNTIF('Master list(no salts, metals)'!$K1309:$Y1309, "#N/A")=14,TRUE,FALSE))</f>
        <v>0</v>
      </c>
      <c r="Q1312" t="b">
        <f>AND(COUNTIF('Master list(no salts, metals)'!Q1309,"&lt;=1"),IF(COUNTIF('Master list(no salts, metals)'!$K1309:$Y1309, "#N/A")=14,TRUE,FALSE))</f>
        <v>0</v>
      </c>
      <c r="R1312" t="b">
        <f>AND(COUNTIF('Master list(no salts, metals)'!R1309,"&lt;=1"),IF(COUNTIF('Master list(no salts, metals)'!$K1309:$Y1309, "#N/A")=14,TRUE,FALSE))</f>
        <v>0</v>
      </c>
      <c r="S1312" t="b">
        <f>AND(COUNTIF('Master list(no salts, metals)'!S1309,"&lt;=1"),IF(COUNTIF('Master list(no salts, metals)'!$K1309:$Y1309, "#N/A")=14,TRUE,FALSE))</f>
        <v>0</v>
      </c>
      <c r="T1312" t="b">
        <f>AND(COUNTIF('Master list(no salts, metals)'!T1309,"&lt;=1"),IF(COUNTIF('Master list(no salts, metals)'!$K1309:$Y1309, "#N/A")=14,TRUE,FALSE))</f>
        <v>0</v>
      </c>
      <c r="U1312" t="b">
        <f>AND(COUNTIF('Master list(no salts, metals)'!U1309,"&lt;=1"),IF(COUNTIF('Master list(no salts, metals)'!$K1309:$Y1309, "#N/A")=14,TRUE,FALSE))</f>
        <v>0</v>
      </c>
      <c r="V1312" t="b">
        <f>AND(COUNTIF('Master list(no salts, metals)'!V1309,"&lt;=1"),IF(COUNTIF('Master list(no salts, metals)'!$K1309:$Y1309, "#N/A")=14,TRUE,FALSE))</f>
        <v>0</v>
      </c>
      <c r="W1312" t="b">
        <f>AND(COUNTIF('Master list(no salts, metals)'!W1309,"&lt;=1"),IF(COUNTIF('Master list(no salts, metals)'!$K1309:$Y1309, "#N/A")=14,TRUE,FALSE))</f>
        <v>1</v>
      </c>
      <c r="X1312" t="b">
        <f>AND(COUNTIF('Master list(no salts, metals)'!X1309,"&lt;=1"),IF(COUNTIF('Master list(no salts, metals)'!$K1309:$Y1309, "#N/A")=14,TRUE,FALSE))</f>
        <v>0</v>
      </c>
      <c r="Y1312" t="b">
        <f>AND(COUNTIF('Master list(no salts, metals)'!Y1309,"&lt;=1"),IF(COUNTIF('Master list(no salts, metals)'!$K1309:$Y1309, "#N/A")=14,TRUE,FALSE))</f>
        <v>0</v>
      </c>
    </row>
    <row r="1313" spans="11:25" x14ac:dyDescent="0.25">
      <c r="K1313" t="b">
        <f>AND(COUNTIF('Master list(no salts, metals)'!K1310,"&lt;=1"),IF(COUNTIF('Master list(no salts, metals)'!$K1310:$Y1310, "#N/A")=14,TRUE,FALSE))</f>
        <v>0</v>
      </c>
      <c r="L1313" t="b">
        <f>AND(COUNTIF('Master list(no salts, metals)'!L1310,"&lt;=1"),IF(COUNTIF('Master list(no salts, metals)'!$K1310:$Y1310, "#N/A")=14,TRUE,FALSE))</f>
        <v>0</v>
      </c>
      <c r="M1313" t="b">
        <f>AND(COUNTIF('Master list(no salts, metals)'!M1310,"&lt;=1"),IF(COUNTIF('Master list(no salts, metals)'!$K1310:$Y1310, "#N/A")=14,TRUE,FALSE))</f>
        <v>0</v>
      </c>
      <c r="N1313" t="b">
        <f>AND(COUNTIF('Master list(no salts, metals)'!N1310,"&lt;=1"),IF(COUNTIF('Master list(no salts, metals)'!$K1310:$Y1310, "#N/A")=14,TRUE,FALSE))</f>
        <v>0</v>
      </c>
      <c r="O1313" t="b">
        <f>AND(COUNTIF('Master list(no salts, metals)'!O1310,"&lt;=1"),IF(COUNTIF('Master list(no salts, metals)'!$K1310:$Y1310, "#N/A")=14,TRUE,FALSE))</f>
        <v>0</v>
      </c>
      <c r="P1313" t="b">
        <f>AND(COUNTIF('Master list(no salts, metals)'!P1310,"&lt;=1"),IF(COUNTIF('Master list(no salts, metals)'!$K1310:$Y1310, "#N/A")=14,TRUE,FALSE))</f>
        <v>0</v>
      </c>
      <c r="Q1313" t="b">
        <f>AND(COUNTIF('Master list(no salts, metals)'!Q1310,"&lt;=1"),IF(COUNTIF('Master list(no salts, metals)'!$K1310:$Y1310, "#N/A")=14,TRUE,FALSE))</f>
        <v>0</v>
      </c>
      <c r="R1313" t="b">
        <f>AND(COUNTIF('Master list(no salts, metals)'!R1310,"&lt;=1"),IF(COUNTIF('Master list(no salts, metals)'!$K1310:$Y1310, "#N/A")=14,TRUE,FALSE))</f>
        <v>0</v>
      </c>
      <c r="S1313" t="b">
        <f>AND(COUNTIF('Master list(no salts, metals)'!S1310,"&lt;=1"),IF(COUNTIF('Master list(no salts, metals)'!$K1310:$Y1310, "#N/A")=14,TRUE,FALSE))</f>
        <v>0</v>
      </c>
      <c r="T1313" t="b">
        <f>AND(COUNTIF('Master list(no salts, metals)'!T1310,"&lt;=1"),IF(COUNTIF('Master list(no salts, metals)'!$K1310:$Y1310, "#N/A")=14,TRUE,FALSE))</f>
        <v>0</v>
      </c>
      <c r="U1313" t="b">
        <f>AND(COUNTIF('Master list(no salts, metals)'!U1310,"&lt;=1"),IF(COUNTIF('Master list(no salts, metals)'!$K1310:$Y1310, "#N/A")=14,TRUE,FALSE))</f>
        <v>0</v>
      </c>
      <c r="V1313" t="b">
        <f>AND(COUNTIF('Master list(no salts, metals)'!V1310,"&lt;=1"),IF(COUNTIF('Master list(no salts, metals)'!$K1310:$Y1310, "#N/A")=14,TRUE,FALSE))</f>
        <v>0</v>
      </c>
      <c r="W1313" t="b">
        <f>AND(COUNTIF('Master list(no salts, metals)'!W1310,"&lt;=1"),IF(COUNTIF('Master list(no salts, metals)'!$K1310:$Y1310, "#N/A")=14,TRUE,FALSE))</f>
        <v>0</v>
      </c>
      <c r="X1313" t="b">
        <f>AND(COUNTIF('Master list(no salts, metals)'!X1310,"&lt;=1"),IF(COUNTIF('Master list(no salts, metals)'!$K1310:$Y1310, "#N/A")=14,TRUE,FALSE))</f>
        <v>0</v>
      </c>
      <c r="Y1313" t="b">
        <f>AND(COUNTIF('Master list(no salts, metals)'!Y1310,"&lt;=1"),IF(COUNTIF('Master list(no salts, metals)'!$K1310:$Y1310, "#N/A")=14,TRUE,FALSE))</f>
        <v>0</v>
      </c>
    </row>
    <row r="1314" spans="11:25" x14ac:dyDescent="0.25">
      <c r="K1314" t="b">
        <f>AND(COUNTIF('Master list(no salts, metals)'!K1311,"&lt;=1"),IF(COUNTIF('Master list(no salts, metals)'!$K1311:$Y1311, "#N/A")=14,TRUE,FALSE))</f>
        <v>0</v>
      </c>
      <c r="L1314" t="b">
        <f>AND(COUNTIF('Master list(no salts, metals)'!L1311,"&lt;=1"),IF(COUNTIF('Master list(no salts, metals)'!$K1311:$Y1311, "#N/A")=14,TRUE,FALSE))</f>
        <v>0</v>
      </c>
      <c r="M1314" t="b">
        <f>AND(COUNTIF('Master list(no salts, metals)'!M1311,"&lt;=1"),IF(COUNTIF('Master list(no salts, metals)'!$K1311:$Y1311, "#N/A")=14,TRUE,FALSE))</f>
        <v>0</v>
      </c>
      <c r="N1314" t="b">
        <f>AND(COUNTIF('Master list(no salts, metals)'!N1311,"&lt;=1"),IF(COUNTIF('Master list(no salts, metals)'!$K1311:$Y1311, "#N/A")=14,TRUE,FALSE))</f>
        <v>0</v>
      </c>
      <c r="O1314" t="b">
        <f>AND(COUNTIF('Master list(no salts, metals)'!O1311,"&lt;=1"),IF(COUNTIF('Master list(no salts, metals)'!$K1311:$Y1311, "#N/A")=14,TRUE,FALSE))</f>
        <v>0</v>
      </c>
      <c r="P1314" t="b">
        <f>AND(COUNTIF('Master list(no salts, metals)'!P1311,"&lt;=1"),IF(COUNTIF('Master list(no salts, metals)'!$K1311:$Y1311, "#N/A")=14,TRUE,FALSE))</f>
        <v>0</v>
      </c>
      <c r="Q1314" t="b">
        <f>AND(COUNTIF('Master list(no salts, metals)'!Q1311,"&lt;=1"),IF(COUNTIF('Master list(no salts, metals)'!$K1311:$Y1311, "#N/A")=14,TRUE,FALSE))</f>
        <v>0</v>
      </c>
      <c r="R1314" t="b">
        <f>AND(COUNTIF('Master list(no salts, metals)'!R1311,"&lt;=1"),IF(COUNTIF('Master list(no salts, metals)'!$K1311:$Y1311, "#N/A")=14,TRUE,FALSE))</f>
        <v>0</v>
      </c>
      <c r="S1314" t="b">
        <f>AND(COUNTIF('Master list(no salts, metals)'!S1311,"&lt;=1"),IF(COUNTIF('Master list(no salts, metals)'!$K1311:$Y1311, "#N/A")=14,TRUE,FALSE))</f>
        <v>0</v>
      </c>
      <c r="T1314" t="b">
        <f>AND(COUNTIF('Master list(no salts, metals)'!T1311,"&lt;=1"),IF(COUNTIF('Master list(no salts, metals)'!$K1311:$Y1311, "#N/A")=14,TRUE,FALSE))</f>
        <v>0</v>
      </c>
      <c r="U1314" t="b">
        <f>AND(COUNTIF('Master list(no salts, metals)'!U1311,"&lt;=1"),IF(COUNTIF('Master list(no salts, metals)'!$K1311:$Y1311, "#N/A")=14,TRUE,FALSE))</f>
        <v>0</v>
      </c>
      <c r="V1314" t="b">
        <f>AND(COUNTIF('Master list(no salts, metals)'!V1311,"&lt;=1"),IF(COUNTIF('Master list(no salts, metals)'!$K1311:$Y1311, "#N/A")=14,TRUE,FALSE))</f>
        <v>0</v>
      </c>
      <c r="W1314" t="b">
        <f>AND(COUNTIF('Master list(no salts, metals)'!W1311,"&lt;=1"),IF(COUNTIF('Master list(no salts, metals)'!$K1311:$Y1311, "#N/A")=14,TRUE,FALSE))</f>
        <v>0</v>
      </c>
      <c r="X1314" t="b">
        <f>AND(COUNTIF('Master list(no salts, metals)'!X1311,"&lt;=1"),IF(COUNTIF('Master list(no salts, metals)'!$K1311:$Y1311, "#N/A")=14,TRUE,FALSE))</f>
        <v>0</v>
      </c>
      <c r="Y1314" t="b">
        <f>AND(COUNTIF('Master list(no salts, metals)'!Y1311,"&lt;=1"),IF(COUNTIF('Master list(no salts, metals)'!$K1311:$Y1311, "#N/A")=14,TRUE,FALSE))</f>
        <v>0</v>
      </c>
    </row>
    <row r="1315" spans="11:25" x14ac:dyDescent="0.25">
      <c r="K1315" t="b">
        <f>AND(COUNTIF('Master list(no salts, metals)'!K1312,"&lt;=1"),IF(COUNTIF('Master list(no salts, metals)'!$K1312:$Y1312, "#N/A")=14,TRUE,FALSE))</f>
        <v>0</v>
      </c>
      <c r="L1315" t="b">
        <f>AND(COUNTIF('Master list(no salts, metals)'!L1312,"&lt;=1"),IF(COUNTIF('Master list(no salts, metals)'!$K1312:$Y1312, "#N/A")=14,TRUE,FALSE))</f>
        <v>0</v>
      </c>
      <c r="M1315" t="b">
        <f>AND(COUNTIF('Master list(no salts, metals)'!M1312,"&lt;=1"),IF(COUNTIF('Master list(no salts, metals)'!$K1312:$Y1312, "#N/A")=14,TRUE,FALSE))</f>
        <v>0</v>
      </c>
      <c r="N1315" t="b">
        <f>AND(COUNTIF('Master list(no salts, metals)'!N1312,"&lt;=1"),IF(COUNTIF('Master list(no salts, metals)'!$K1312:$Y1312, "#N/A")=14,TRUE,FALSE))</f>
        <v>0</v>
      </c>
      <c r="O1315" t="b">
        <f>AND(COUNTIF('Master list(no salts, metals)'!O1312,"&lt;=1"),IF(COUNTIF('Master list(no salts, metals)'!$K1312:$Y1312, "#N/A")=14,TRUE,FALSE))</f>
        <v>0</v>
      </c>
      <c r="P1315" t="b">
        <f>AND(COUNTIF('Master list(no salts, metals)'!P1312,"&lt;=1"),IF(COUNTIF('Master list(no salts, metals)'!$K1312:$Y1312, "#N/A")=14,TRUE,FALSE))</f>
        <v>0</v>
      </c>
      <c r="Q1315" t="b">
        <f>AND(COUNTIF('Master list(no salts, metals)'!Q1312,"&lt;=1"),IF(COUNTIF('Master list(no salts, metals)'!$K1312:$Y1312, "#N/A")=14,TRUE,FALSE))</f>
        <v>0</v>
      </c>
      <c r="R1315" t="b">
        <f>AND(COUNTIF('Master list(no salts, metals)'!R1312,"&lt;=1"),IF(COUNTIF('Master list(no salts, metals)'!$K1312:$Y1312, "#N/A")=14,TRUE,FALSE))</f>
        <v>0</v>
      </c>
      <c r="S1315" t="b">
        <f>AND(COUNTIF('Master list(no salts, metals)'!S1312,"&lt;=1"),IF(COUNTIF('Master list(no salts, metals)'!$K1312:$Y1312, "#N/A")=14,TRUE,FALSE))</f>
        <v>0</v>
      </c>
      <c r="T1315" t="b">
        <f>AND(COUNTIF('Master list(no salts, metals)'!T1312,"&lt;=1"),IF(COUNTIF('Master list(no salts, metals)'!$K1312:$Y1312, "#N/A")=14,TRUE,FALSE))</f>
        <v>0</v>
      </c>
      <c r="U1315" t="b">
        <f>AND(COUNTIF('Master list(no salts, metals)'!U1312,"&lt;=1"),IF(COUNTIF('Master list(no salts, metals)'!$K1312:$Y1312, "#N/A")=14,TRUE,FALSE))</f>
        <v>0</v>
      </c>
      <c r="V1315" t="b">
        <f>AND(COUNTIF('Master list(no salts, metals)'!V1312,"&lt;=1"),IF(COUNTIF('Master list(no salts, metals)'!$K1312:$Y1312, "#N/A")=14,TRUE,FALSE))</f>
        <v>0</v>
      </c>
      <c r="W1315" t="b">
        <f>AND(COUNTIF('Master list(no salts, metals)'!W1312,"&lt;=1"),IF(COUNTIF('Master list(no salts, metals)'!$K1312:$Y1312, "#N/A")=14,TRUE,FALSE))</f>
        <v>0</v>
      </c>
      <c r="X1315" t="b">
        <f>AND(COUNTIF('Master list(no salts, metals)'!X1312,"&lt;=1"),IF(COUNTIF('Master list(no salts, metals)'!$K1312:$Y1312, "#N/A")=14,TRUE,FALSE))</f>
        <v>0</v>
      </c>
      <c r="Y1315" t="b">
        <f>AND(COUNTIF('Master list(no salts, metals)'!Y1312,"&lt;=1"),IF(COUNTIF('Master list(no salts, metals)'!$K1312:$Y1312, "#N/A")=14,TRUE,FALSE))</f>
        <v>0</v>
      </c>
    </row>
    <row r="1316" spans="11:25" x14ac:dyDescent="0.25">
      <c r="K1316" t="b">
        <f>AND(COUNTIF('Master list(no salts, metals)'!K1313,"&lt;=1"),IF(COUNTIF('Master list(no salts, metals)'!$K1313:$Y1313, "#N/A")=14,TRUE,FALSE))</f>
        <v>1</v>
      </c>
      <c r="L1316" t="b">
        <f>AND(COUNTIF('Master list(no salts, metals)'!L1313,"&lt;=1"),IF(COUNTIF('Master list(no salts, metals)'!$K1313:$Y1313, "#N/A")=14,TRUE,FALSE))</f>
        <v>0</v>
      </c>
      <c r="M1316" t="b">
        <f>AND(COUNTIF('Master list(no salts, metals)'!M1313,"&lt;=1"),IF(COUNTIF('Master list(no salts, metals)'!$K1313:$Y1313, "#N/A")=14,TRUE,FALSE))</f>
        <v>0</v>
      </c>
      <c r="N1316" t="b">
        <f>AND(COUNTIF('Master list(no salts, metals)'!N1313,"&lt;=1"),IF(COUNTIF('Master list(no salts, metals)'!$K1313:$Y1313, "#N/A")=14,TRUE,FALSE))</f>
        <v>0</v>
      </c>
      <c r="O1316" t="b">
        <f>AND(COUNTIF('Master list(no salts, metals)'!O1313,"&lt;=1"),IF(COUNTIF('Master list(no salts, metals)'!$K1313:$Y1313, "#N/A")=14,TRUE,FALSE))</f>
        <v>0</v>
      </c>
      <c r="P1316" t="b">
        <f>AND(COUNTIF('Master list(no salts, metals)'!P1313,"&lt;=1"),IF(COUNTIF('Master list(no salts, metals)'!$K1313:$Y1313, "#N/A")=14,TRUE,FALSE))</f>
        <v>0</v>
      </c>
      <c r="Q1316" t="b">
        <f>AND(COUNTIF('Master list(no salts, metals)'!Q1313,"&lt;=1"),IF(COUNTIF('Master list(no salts, metals)'!$K1313:$Y1313, "#N/A")=14,TRUE,FALSE))</f>
        <v>0</v>
      </c>
      <c r="R1316" t="b">
        <f>AND(COUNTIF('Master list(no salts, metals)'!R1313,"&lt;=1"),IF(COUNTIF('Master list(no salts, metals)'!$K1313:$Y1313, "#N/A")=14,TRUE,FALSE))</f>
        <v>0</v>
      </c>
      <c r="S1316" t="b">
        <f>AND(COUNTIF('Master list(no salts, metals)'!S1313,"&lt;=1"),IF(COUNTIF('Master list(no salts, metals)'!$K1313:$Y1313, "#N/A")=14,TRUE,FALSE))</f>
        <v>0</v>
      </c>
      <c r="T1316" t="b">
        <f>AND(COUNTIF('Master list(no salts, metals)'!T1313,"&lt;=1"),IF(COUNTIF('Master list(no salts, metals)'!$K1313:$Y1313, "#N/A")=14,TRUE,FALSE))</f>
        <v>0</v>
      </c>
      <c r="U1316" t="b">
        <f>AND(COUNTIF('Master list(no salts, metals)'!U1313,"&lt;=1"),IF(COUNTIF('Master list(no salts, metals)'!$K1313:$Y1313, "#N/A")=14,TRUE,FALSE))</f>
        <v>0</v>
      </c>
      <c r="V1316" t="b">
        <f>AND(COUNTIF('Master list(no salts, metals)'!V1313,"&lt;=1"),IF(COUNTIF('Master list(no salts, metals)'!$K1313:$Y1313, "#N/A")=14,TRUE,FALSE))</f>
        <v>0</v>
      </c>
      <c r="W1316" t="b">
        <f>AND(COUNTIF('Master list(no salts, metals)'!W1313,"&lt;=1"),IF(COUNTIF('Master list(no salts, metals)'!$K1313:$Y1313, "#N/A")=14,TRUE,FALSE))</f>
        <v>0</v>
      </c>
      <c r="X1316" t="b">
        <f>AND(COUNTIF('Master list(no salts, metals)'!X1313,"&lt;=1"),IF(COUNTIF('Master list(no salts, metals)'!$K1313:$Y1313, "#N/A")=14,TRUE,FALSE))</f>
        <v>0</v>
      </c>
      <c r="Y1316" t="b">
        <f>AND(COUNTIF('Master list(no salts, metals)'!Y1313,"&lt;=1"),IF(COUNTIF('Master list(no salts, metals)'!$K1313:$Y1313, "#N/A")=14,TRUE,FALSE))</f>
        <v>0</v>
      </c>
    </row>
    <row r="1317" spans="11:25" x14ac:dyDescent="0.25">
      <c r="K1317" t="b">
        <f>AND(COUNTIF('Master list(no salts, metals)'!K1314,"&lt;=1"),IF(COUNTIF('Master list(no salts, metals)'!$K1314:$Y1314, "#N/A")=14,TRUE,FALSE))</f>
        <v>0</v>
      </c>
      <c r="L1317" t="b">
        <f>AND(COUNTIF('Master list(no salts, metals)'!L1314,"&lt;=1"),IF(COUNTIF('Master list(no salts, metals)'!$K1314:$Y1314, "#N/A")=14,TRUE,FALSE))</f>
        <v>0</v>
      </c>
      <c r="M1317" t="b">
        <f>AND(COUNTIF('Master list(no salts, metals)'!M1314,"&lt;=1"),IF(COUNTIF('Master list(no salts, metals)'!$K1314:$Y1314, "#N/A")=14,TRUE,FALSE))</f>
        <v>0</v>
      </c>
      <c r="N1317" t="b">
        <f>AND(COUNTIF('Master list(no salts, metals)'!N1314,"&lt;=1"),IF(COUNTIF('Master list(no salts, metals)'!$K1314:$Y1314, "#N/A")=14,TRUE,FALSE))</f>
        <v>0</v>
      </c>
      <c r="O1317" t="b">
        <f>AND(COUNTIF('Master list(no salts, metals)'!O1314,"&lt;=1"),IF(COUNTIF('Master list(no salts, metals)'!$K1314:$Y1314, "#N/A")=14,TRUE,FALSE))</f>
        <v>0</v>
      </c>
      <c r="P1317" t="b">
        <f>AND(COUNTIF('Master list(no salts, metals)'!P1314,"&lt;=1"),IF(COUNTIF('Master list(no salts, metals)'!$K1314:$Y1314, "#N/A")=14,TRUE,FALSE))</f>
        <v>0</v>
      </c>
      <c r="Q1317" t="b">
        <f>AND(COUNTIF('Master list(no salts, metals)'!Q1314,"&lt;=1"),IF(COUNTIF('Master list(no salts, metals)'!$K1314:$Y1314, "#N/A")=14,TRUE,FALSE))</f>
        <v>0</v>
      </c>
      <c r="R1317" t="b">
        <f>AND(COUNTIF('Master list(no salts, metals)'!R1314,"&lt;=1"),IF(COUNTIF('Master list(no salts, metals)'!$K1314:$Y1314, "#N/A")=14,TRUE,FALSE))</f>
        <v>0</v>
      </c>
      <c r="S1317" t="b">
        <f>AND(COUNTIF('Master list(no salts, metals)'!S1314,"&lt;=1"),IF(COUNTIF('Master list(no salts, metals)'!$K1314:$Y1314, "#N/A")=14,TRUE,FALSE))</f>
        <v>0</v>
      </c>
      <c r="T1317" t="b">
        <f>AND(COUNTIF('Master list(no salts, metals)'!T1314,"&lt;=1"),IF(COUNTIF('Master list(no salts, metals)'!$K1314:$Y1314, "#N/A")=14,TRUE,FALSE))</f>
        <v>0</v>
      </c>
      <c r="U1317" t="b">
        <f>AND(COUNTIF('Master list(no salts, metals)'!U1314,"&lt;=1"),IF(COUNTIF('Master list(no salts, metals)'!$K1314:$Y1314, "#N/A")=14,TRUE,FALSE))</f>
        <v>0</v>
      </c>
      <c r="V1317" t="b">
        <f>AND(COUNTIF('Master list(no salts, metals)'!V1314,"&lt;=1"),IF(COUNTIF('Master list(no salts, metals)'!$K1314:$Y1314, "#N/A")=14,TRUE,FALSE))</f>
        <v>0</v>
      </c>
      <c r="W1317" t="b">
        <f>AND(COUNTIF('Master list(no salts, metals)'!W1314,"&lt;=1"),IF(COUNTIF('Master list(no salts, metals)'!$K1314:$Y1314, "#N/A")=14,TRUE,FALSE))</f>
        <v>0</v>
      </c>
      <c r="X1317" t="b">
        <f>AND(COUNTIF('Master list(no salts, metals)'!X1314,"&lt;=1"),IF(COUNTIF('Master list(no salts, metals)'!$K1314:$Y1314, "#N/A")=14,TRUE,FALSE))</f>
        <v>0</v>
      </c>
      <c r="Y1317" t="b">
        <f>AND(COUNTIF('Master list(no salts, metals)'!Y1314,"&lt;=1"),IF(COUNTIF('Master list(no salts, metals)'!$K1314:$Y1314, "#N/A")=14,TRUE,FALSE))</f>
        <v>0</v>
      </c>
    </row>
    <row r="1318" spans="11:25" x14ac:dyDescent="0.25">
      <c r="K1318" t="b">
        <f>AND(COUNTIF('Master list(no salts, metals)'!K1315,"&lt;=1"),IF(COUNTIF('Master list(no salts, metals)'!$K1315:$Y1315, "#N/A")=14,TRUE,FALSE))</f>
        <v>0</v>
      </c>
      <c r="L1318" t="b">
        <f>AND(COUNTIF('Master list(no salts, metals)'!L1315,"&lt;=1"),IF(COUNTIF('Master list(no salts, metals)'!$K1315:$Y1315, "#N/A")=14,TRUE,FALSE))</f>
        <v>0</v>
      </c>
      <c r="M1318" t="b">
        <f>AND(COUNTIF('Master list(no salts, metals)'!M1315,"&lt;=1"),IF(COUNTIF('Master list(no salts, metals)'!$K1315:$Y1315, "#N/A")=14,TRUE,FALSE))</f>
        <v>0</v>
      </c>
      <c r="N1318" t="b">
        <f>AND(COUNTIF('Master list(no salts, metals)'!N1315,"&lt;=1"),IF(COUNTIF('Master list(no salts, metals)'!$K1315:$Y1315, "#N/A")=14,TRUE,FALSE))</f>
        <v>0</v>
      </c>
      <c r="O1318" t="b">
        <f>AND(COUNTIF('Master list(no salts, metals)'!O1315,"&lt;=1"),IF(COUNTIF('Master list(no salts, metals)'!$K1315:$Y1315, "#N/A")=14,TRUE,FALSE))</f>
        <v>0</v>
      </c>
      <c r="P1318" t="b">
        <f>AND(COUNTIF('Master list(no salts, metals)'!P1315,"&lt;=1"),IF(COUNTIF('Master list(no salts, metals)'!$K1315:$Y1315, "#N/A")=14,TRUE,FALSE))</f>
        <v>0</v>
      </c>
      <c r="Q1318" t="b">
        <f>AND(COUNTIF('Master list(no salts, metals)'!Q1315,"&lt;=1"),IF(COUNTIF('Master list(no salts, metals)'!$K1315:$Y1315, "#N/A")=14,TRUE,FALSE))</f>
        <v>0</v>
      </c>
      <c r="R1318" t="b">
        <f>AND(COUNTIF('Master list(no salts, metals)'!R1315,"&lt;=1"),IF(COUNTIF('Master list(no salts, metals)'!$K1315:$Y1315, "#N/A")=14,TRUE,FALSE))</f>
        <v>0</v>
      </c>
      <c r="S1318" t="b">
        <f>AND(COUNTIF('Master list(no salts, metals)'!S1315,"&lt;=1"),IF(COUNTIF('Master list(no salts, metals)'!$K1315:$Y1315, "#N/A")=14,TRUE,FALSE))</f>
        <v>0</v>
      </c>
      <c r="T1318" t="b">
        <f>AND(COUNTIF('Master list(no salts, metals)'!T1315,"&lt;=1"),IF(COUNTIF('Master list(no salts, metals)'!$K1315:$Y1315, "#N/A")=14,TRUE,FALSE))</f>
        <v>0</v>
      </c>
      <c r="U1318" t="b">
        <f>AND(COUNTIF('Master list(no salts, metals)'!U1315,"&lt;=1"),IF(COUNTIF('Master list(no salts, metals)'!$K1315:$Y1315, "#N/A")=14,TRUE,FALSE))</f>
        <v>0</v>
      </c>
      <c r="V1318" t="b">
        <f>AND(COUNTIF('Master list(no salts, metals)'!V1315,"&lt;=1"),IF(COUNTIF('Master list(no salts, metals)'!$K1315:$Y1315, "#N/A")=14,TRUE,FALSE))</f>
        <v>0</v>
      </c>
      <c r="W1318" t="b">
        <f>AND(COUNTIF('Master list(no salts, metals)'!W1315,"&lt;=1"),IF(COUNTIF('Master list(no salts, metals)'!$K1315:$Y1315, "#N/A")=14,TRUE,FALSE))</f>
        <v>0</v>
      </c>
      <c r="X1318" t="b">
        <f>AND(COUNTIF('Master list(no salts, metals)'!X1315,"&lt;=1"),IF(COUNTIF('Master list(no salts, metals)'!$K1315:$Y1315, "#N/A")=14,TRUE,FALSE))</f>
        <v>0</v>
      </c>
      <c r="Y1318" t="b">
        <f>AND(COUNTIF('Master list(no salts, metals)'!Y1315,"&lt;=1"),IF(COUNTIF('Master list(no salts, metals)'!$K1315:$Y1315, "#N/A")=14,TRUE,FALSE))</f>
        <v>1</v>
      </c>
    </row>
    <row r="1319" spans="11:25" x14ac:dyDescent="0.25">
      <c r="K1319" t="b">
        <f>AND(COUNTIF('Master list(no salts, metals)'!K1316,"&lt;=1"),IF(COUNTIF('Master list(no salts, metals)'!$K1316:$Y1316, "#N/A")=14,TRUE,FALSE))</f>
        <v>0</v>
      </c>
      <c r="L1319" t="b">
        <f>AND(COUNTIF('Master list(no salts, metals)'!L1316,"&lt;=1"),IF(COUNTIF('Master list(no salts, metals)'!$K1316:$Y1316, "#N/A")=14,TRUE,FALSE))</f>
        <v>0</v>
      </c>
      <c r="M1319" t="b">
        <f>AND(COUNTIF('Master list(no salts, metals)'!M1316,"&lt;=1"),IF(COUNTIF('Master list(no salts, metals)'!$K1316:$Y1316, "#N/A")=14,TRUE,FALSE))</f>
        <v>0</v>
      </c>
      <c r="N1319" t="b">
        <f>AND(COUNTIF('Master list(no salts, metals)'!N1316,"&lt;=1"),IF(COUNTIF('Master list(no salts, metals)'!$K1316:$Y1316, "#N/A")=14,TRUE,FALSE))</f>
        <v>0</v>
      </c>
      <c r="O1319" t="b">
        <f>AND(COUNTIF('Master list(no salts, metals)'!O1316,"&lt;=1"),IF(COUNTIF('Master list(no salts, metals)'!$K1316:$Y1316, "#N/A")=14,TRUE,FALSE))</f>
        <v>0</v>
      </c>
      <c r="P1319" t="b">
        <f>AND(COUNTIF('Master list(no salts, metals)'!P1316,"&lt;=1"),IF(COUNTIF('Master list(no salts, metals)'!$K1316:$Y1316, "#N/A")=14,TRUE,FALSE))</f>
        <v>0</v>
      </c>
      <c r="Q1319" t="b">
        <f>AND(COUNTIF('Master list(no salts, metals)'!Q1316,"&lt;=1"),IF(COUNTIF('Master list(no salts, metals)'!$K1316:$Y1316, "#N/A")=14,TRUE,FALSE))</f>
        <v>0</v>
      </c>
      <c r="R1319" t="b">
        <f>AND(COUNTIF('Master list(no salts, metals)'!R1316,"&lt;=1"),IF(COUNTIF('Master list(no salts, metals)'!$K1316:$Y1316, "#N/A")=14,TRUE,FALSE))</f>
        <v>0</v>
      </c>
      <c r="S1319" t="b">
        <f>AND(COUNTIF('Master list(no salts, metals)'!S1316,"&lt;=1"),IF(COUNTIF('Master list(no salts, metals)'!$K1316:$Y1316, "#N/A")=14,TRUE,FALSE))</f>
        <v>0</v>
      </c>
      <c r="T1319" t="b">
        <f>AND(COUNTIF('Master list(no salts, metals)'!T1316,"&lt;=1"),IF(COUNTIF('Master list(no salts, metals)'!$K1316:$Y1316, "#N/A")=14,TRUE,FALSE))</f>
        <v>0</v>
      </c>
      <c r="U1319" t="b">
        <f>AND(COUNTIF('Master list(no salts, metals)'!U1316,"&lt;=1"),IF(COUNTIF('Master list(no salts, metals)'!$K1316:$Y1316, "#N/A")=14,TRUE,FALSE))</f>
        <v>0</v>
      </c>
      <c r="V1319" t="b">
        <f>AND(COUNTIF('Master list(no salts, metals)'!V1316,"&lt;=1"),IF(COUNTIF('Master list(no salts, metals)'!$K1316:$Y1316, "#N/A")=14,TRUE,FALSE))</f>
        <v>0</v>
      </c>
      <c r="W1319" t="b">
        <f>AND(COUNTIF('Master list(no salts, metals)'!W1316,"&lt;=1"),IF(COUNTIF('Master list(no salts, metals)'!$K1316:$Y1316, "#N/A")=14,TRUE,FALSE))</f>
        <v>0</v>
      </c>
      <c r="X1319" t="b">
        <f>AND(COUNTIF('Master list(no salts, metals)'!X1316,"&lt;=1"),IF(COUNTIF('Master list(no salts, metals)'!$K1316:$Y1316, "#N/A")=14,TRUE,FALSE))</f>
        <v>0</v>
      </c>
      <c r="Y1319" t="b">
        <f>AND(COUNTIF('Master list(no salts, metals)'!Y1316,"&lt;=1"),IF(COUNTIF('Master list(no salts, metals)'!$K1316:$Y1316, "#N/A")=14,TRUE,FALSE))</f>
        <v>1</v>
      </c>
    </row>
    <row r="1320" spans="11:25" x14ac:dyDescent="0.25">
      <c r="K1320" t="b">
        <f>AND(COUNTIF('Master list(no salts, metals)'!K1317,"&lt;=1"),IF(COUNTIF('Master list(no salts, metals)'!$K1317:$Y1317, "#N/A")=14,TRUE,FALSE))</f>
        <v>0</v>
      </c>
      <c r="L1320" t="b">
        <f>AND(COUNTIF('Master list(no salts, metals)'!L1317,"&lt;=1"),IF(COUNTIF('Master list(no salts, metals)'!$K1317:$Y1317, "#N/A")=14,TRUE,FALSE))</f>
        <v>0</v>
      </c>
      <c r="M1320" t="b">
        <f>AND(COUNTIF('Master list(no salts, metals)'!M1317,"&lt;=1"),IF(COUNTIF('Master list(no salts, metals)'!$K1317:$Y1317, "#N/A")=14,TRUE,FALSE))</f>
        <v>0</v>
      </c>
      <c r="N1320" t="b">
        <f>AND(COUNTIF('Master list(no salts, metals)'!N1317,"&lt;=1"),IF(COUNTIF('Master list(no salts, metals)'!$K1317:$Y1317, "#N/A")=14,TRUE,FALSE))</f>
        <v>0</v>
      </c>
      <c r="O1320" t="b">
        <f>AND(COUNTIF('Master list(no salts, metals)'!O1317,"&lt;=1"),IF(COUNTIF('Master list(no salts, metals)'!$K1317:$Y1317, "#N/A")=14,TRUE,FALSE))</f>
        <v>0</v>
      </c>
      <c r="P1320" t="b">
        <f>AND(COUNTIF('Master list(no salts, metals)'!P1317,"&lt;=1"),IF(COUNTIF('Master list(no salts, metals)'!$K1317:$Y1317, "#N/A")=14,TRUE,FALSE))</f>
        <v>0</v>
      </c>
      <c r="Q1320" t="b">
        <f>AND(COUNTIF('Master list(no salts, metals)'!Q1317,"&lt;=1"),IF(COUNTIF('Master list(no salts, metals)'!$K1317:$Y1317, "#N/A")=14,TRUE,FALSE))</f>
        <v>0</v>
      </c>
      <c r="R1320" t="b">
        <f>AND(COUNTIF('Master list(no salts, metals)'!R1317,"&lt;=1"),IF(COUNTIF('Master list(no salts, metals)'!$K1317:$Y1317, "#N/A")=14,TRUE,FALSE))</f>
        <v>0</v>
      </c>
      <c r="S1320" t="b">
        <f>AND(COUNTIF('Master list(no salts, metals)'!S1317,"&lt;=1"),IF(COUNTIF('Master list(no salts, metals)'!$K1317:$Y1317, "#N/A")=14,TRUE,FALSE))</f>
        <v>0</v>
      </c>
      <c r="T1320" t="b">
        <f>AND(COUNTIF('Master list(no salts, metals)'!T1317,"&lt;=1"),IF(COUNTIF('Master list(no salts, metals)'!$K1317:$Y1317, "#N/A")=14,TRUE,FALSE))</f>
        <v>0</v>
      </c>
      <c r="U1320" t="b">
        <f>AND(COUNTIF('Master list(no salts, metals)'!U1317,"&lt;=1"),IF(COUNTIF('Master list(no salts, metals)'!$K1317:$Y1317, "#N/A")=14,TRUE,FALSE))</f>
        <v>0</v>
      </c>
      <c r="V1320" t="b">
        <f>AND(COUNTIF('Master list(no salts, metals)'!V1317,"&lt;=1"),IF(COUNTIF('Master list(no salts, metals)'!$K1317:$Y1317, "#N/A")=14,TRUE,FALSE))</f>
        <v>0</v>
      </c>
      <c r="W1320" t="b">
        <f>AND(COUNTIF('Master list(no salts, metals)'!W1317,"&lt;=1"),IF(COUNTIF('Master list(no salts, metals)'!$K1317:$Y1317, "#N/A")=14,TRUE,FALSE))</f>
        <v>0</v>
      </c>
      <c r="X1320" t="b">
        <f>AND(COUNTIF('Master list(no salts, metals)'!X1317,"&lt;=1"),IF(COUNTIF('Master list(no salts, metals)'!$K1317:$Y1317, "#N/A")=14,TRUE,FALSE))</f>
        <v>0</v>
      </c>
      <c r="Y1320" t="b">
        <f>AND(COUNTIF('Master list(no salts, metals)'!Y1317,"&lt;=1"),IF(COUNTIF('Master list(no salts, metals)'!$K1317:$Y1317, "#N/A")=14,TRUE,FALSE))</f>
        <v>0</v>
      </c>
    </row>
    <row r="1321" spans="11:25" x14ac:dyDescent="0.25">
      <c r="K1321" t="b">
        <f>AND(COUNTIF('Master list(no salts, metals)'!K1318,"&lt;=1"),IF(COUNTIF('Master list(no salts, metals)'!$K1318:$Y1318, "#N/A")=14,TRUE,FALSE))</f>
        <v>0</v>
      </c>
      <c r="L1321" t="b">
        <f>AND(COUNTIF('Master list(no salts, metals)'!L1318,"&lt;=1"),IF(COUNTIF('Master list(no salts, metals)'!$K1318:$Y1318, "#N/A")=14,TRUE,FALSE))</f>
        <v>0</v>
      </c>
      <c r="M1321" t="b">
        <f>AND(COUNTIF('Master list(no salts, metals)'!M1318,"&lt;=1"),IF(COUNTIF('Master list(no salts, metals)'!$K1318:$Y1318, "#N/A")=14,TRUE,FALSE))</f>
        <v>0</v>
      </c>
      <c r="N1321" t="b">
        <f>AND(COUNTIF('Master list(no salts, metals)'!N1318,"&lt;=1"),IF(COUNTIF('Master list(no salts, metals)'!$K1318:$Y1318, "#N/A")=14,TRUE,FALSE))</f>
        <v>0</v>
      </c>
      <c r="O1321" t="b">
        <f>AND(COUNTIF('Master list(no salts, metals)'!O1318,"&lt;=1"),IF(COUNTIF('Master list(no salts, metals)'!$K1318:$Y1318, "#N/A")=14,TRUE,FALSE))</f>
        <v>0</v>
      </c>
      <c r="P1321" t="b">
        <f>AND(COUNTIF('Master list(no salts, metals)'!P1318,"&lt;=1"),IF(COUNTIF('Master list(no salts, metals)'!$K1318:$Y1318, "#N/A")=14,TRUE,FALSE))</f>
        <v>0</v>
      </c>
      <c r="Q1321" t="b">
        <f>AND(COUNTIF('Master list(no salts, metals)'!Q1318,"&lt;=1"),IF(COUNTIF('Master list(no salts, metals)'!$K1318:$Y1318, "#N/A")=14,TRUE,FALSE))</f>
        <v>0</v>
      </c>
      <c r="R1321" t="b">
        <f>AND(COUNTIF('Master list(no salts, metals)'!R1318,"&lt;=1"),IF(COUNTIF('Master list(no salts, metals)'!$K1318:$Y1318, "#N/A")=14,TRUE,FALSE))</f>
        <v>0</v>
      </c>
      <c r="S1321" t="b">
        <f>AND(COUNTIF('Master list(no salts, metals)'!S1318,"&lt;=1"),IF(COUNTIF('Master list(no salts, metals)'!$K1318:$Y1318, "#N/A")=14,TRUE,FALSE))</f>
        <v>0</v>
      </c>
      <c r="T1321" t="b">
        <f>AND(COUNTIF('Master list(no salts, metals)'!T1318,"&lt;=1"),IF(COUNTIF('Master list(no salts, metals)'!$K1318:$Y1318, "#N/A")=14,TRUE,FALSE))</f>
        <v>0</v>
      </c>
      <c r="U1321" t="b">
        <f>AND(COUNTIF('Master list(no salts, metals)'!U1318,"&lt;=1"),IF(COUNTIF('Master list(no salts, metals)'!$K1318:$Y1318, "#N/A")=14,TRUE,FALSE))</f>
        <v>0</v>
      </c>
      <c r="V1321" t="b">
        <f>AND(COUNTIF('Master list(no salts, metals)'!V1318,"&lt;=1"),IF(COUNTIF('Master list(no salts, metals)'!$K1318:$Y1318, "#N/A")=14,TRUE,FALSE))</f>
        <v>0</v>
      </c>
      <c r="W1321" t="b">
        <f>AND(COUNTIF('Master list(no salts, metals)'!W1318,"&lt;=1"),IF(COUNTIF('Master list(no salts, metals)'!$K1318:$Y1318, "#N/A")=14,TRUE,FALSE))</f>
        <v>0</v>
      </c>
      <c r="X1321" t="b">
        <f>AND(COUNTIF('Master list(no salts, metals)'!X1318,"&lt;=1"),IF(COUNTIF('Master list(no salts, metals)'!$K1318:$Y1318, "#N/A")=14,TRUE,FALSE))</f>
        <v>0</v>
      </c>
      <c r="Y1321" t="b">
        <f>AND(COUNTIF('Master list(no salts, metals)'!Y1318,"&lt;=1"),IF(COUNTIF('Master list(no salts, metals)'!$K1318:$Y1318, "#N/A")=14,TRUE,FALSE))</f>
        <v>0</v>
      </c>
    </row>
    <row r="1322" spans="11:25" x14ac:dyDescent="0.25">
      <c r="K1322" t="b">
        <f>AND(COUNTIF('Master list(no salts, metals)'!K1319,"&lt;=1"),IF(COUNTIF('Master list(no salts, metals)'!$K1319:$Y1319, "#N/A")=14,TRUE,FALSE))</f>
        <v>0</v>
      </c>
      <c r="L1322" t="b">
        <f>AND(COUNTIF('Master list(no salts, metals)'!L1319,"&lt;=1"),IF(COUNTIF('Master list(no salts, metals)'!$K1319:$Y1319, "#N/A")=14,TRUE,FALSE))</f>
        <v>0</v>
      </c>
      <c r="M1322" t="b">
        <f>AND(COUNTIF('Master list(no salts, metals)'!M1319,"&lt;=1"),IF(COUNTIF('Master list(no salts, metals)'!$K1319:$Y1319, "#N/A")=14,TRUE,FALSE))</f>
        <v>0</v>
      </c>
      <c r="N1322" t="b">
        <f>AND(COUNTIF('Master list(no salts, metals)'!N1319,"&lt;=1"),IF(COUNTIF('Master list(no salts, metals)'!$K1319:$Y1319, "#N/A")=14,TRUE,FALSE))</f>
        <v>0</v>
      </c>
      <c r="O1322" t="b">
        <f>AND(COUNTIF('Master list(no salts, metals)'!O1319,"&lt;=1"),IF(COUNTIF('Master list(no salts, metals)'!$K1319:$Y1319, "#N/A")=14,TRUE,FALSE))</f>
        <v>0</v>
      </c>
      <c r="P1322" t="b">
        <f>AND(COUNTIF('Master list(no salts, metals)'!P1319,"&lt;=1"),IF(COUNTIF('Master list(no salts, metals)'!$K1319:$Y1319, "#N/A")=14,TRUE,FALSE))</f>
        <v>0</v>
      </c>
      <c r="Q1322" t="b">
        <f>AND(COUNTIF('Master list(no salts, metals)'!Q1319,"&lt;=1"),IF(COUNTIF('Master list(no salts, metals)'!$K1319:$Y1319, "#N/A")=14,TRUE,FALSE))</f>
        <v>0</v>
      </c>
      <c r="R1322" t="b">
        <f>AND(COUNTIF('Master list(no salts, metals)'!R1319,"&lt;=1"),IF(COUNTIF('Master list(no salts, metals)'!$K1319:$Y1319, "#N/A")=14,TRUE,FALSE))</f>
        <v>0</v>
      </c>
      <c r="S1322" t="b">
        <f>AND(COUNTIF('Master list(no salts, metals)'!S1319,"&lt;=1"),IF(COUNTIF('Master list(no salts, metals)'!$K1319:$Y1319, "#N/A")=14,TRUE,FALSE))</f>
        <v>0</v>
      </c>
      <c r="T1322" t="b">
        <f>AND(COUNTIF('Master list(no salts, metals)'!T1319,"&lt;=1"),IF(COUNTIF('Master list(no salts, metals)'!$K1319:$Y1319, "#N/A")=14,TRUE,FALSE))</f>
        <v>1</v>
      </c>
      <c r="U1322" t="b">
        <f>AND(COUNTIF('Master list(no salts, metals)'!U1319,"&lt;=1"),IF(COUNTIF('Master list(no salts, metals)'!$K1319:$Y1319, "#N/A")=14,TRUE,FALSE))</f>
        <v>0</v>
      </c>
      <c r="V1322" t="b">
        <f>AND(COUNTIF('Master list(no salts, metals)'!V1319,"&lt;=1"),IF(COUNTIF('Master list(no salts, metals)'!$K1319:$Y1319, "#N/A")=14,TRUE,FALSE))</f>
        <v>0</v>
      </c>
      <c r="W1322" t="b">
        <f>AND(COUNTIF('Master list(no salts, metals)'!W1319,"&lt;=1"),IF(COUNTIF('Master list(no salts, metals)'!$K1319:$Y1319, "#N/A")=14,TRUE,FALSE))</f>
        <v>0</v>
      </c>
      <c r="X1322" t="b">
        <f>AND(COUNTIF('Master list(no salts, metals)'!X1319,"&lt;=1"),IF(COUNTIF('Master list(no salts, metals)'!$K1319:$Y1319, "#N/A")=14,TRUE,FALSE))</f>
        <v>0</v>
      </c>
      <c r="Y1322" t="b">
        <f>AND(COUNTIF('Master list(no salts, metals)'!Y1319,"&lt;=1"),IF(COUNTIF('Master list(no salts, metals)'!$K1319:$Y1319, "#N/A")=14,TRUE,FALSE))</f>
        <v>0</v>
      </c>
    </row>
    <row r="1323" spans="11:25" x14ac:dyDescent="0.25">
      <c r="K1323" t="b">
        <f>AND(COUNTIF('Master list(no salts, metals)'!K1320,"&lt;=1"),IF(COUNTIF('Master list(no salts, metals)'!$K1320:$Y1320, "#N/A")=14,TRUE,FALSE))</f>
        <v>0</v>
      </c>
      <c r="L1323" t="b">
        <f>AND(COUNTIF('Master list(no salts, metals)'!L1320,"&lt;=1"),IF(COUNTIF('Master list(no salts, metals)'!$K1320:$Y1320, "#N/A")=14,TRUE,FALSE))</f>
        <v>0</v>
      </c>
      <c r="M1323" t="b">
        <f>AND(COUNTIF('Master list(no salts, metals)'!M1320,"&lt;=1"),IF(COUNTIF('Master list(no salts, metals)'!$K1320:$Y1320, "#N/A")=14,TRUE,FALSE))</f>
        <v>0</v>
      </c>
      <c r="N1323" t="b">
        <f>AND(COUNTIF('Master list(no salts, metals)'!N1320,"&lt;=1"),IF(COUNTIF('Master list(no salts, metals)'!$K1320:$Y1320, "#N/A")=14,TRUE,FALSE))</f>
        <v>0</v>
      </c>
      <c r="O1323" t="b">
        <f>AND(COUNTIF('Master list(no salts, metals)'!O1320,"&lt;=1"),IF(COUNTIF('Master list(no salts, metals)'!$K1320:$Y1320, "#N/A")=14,TRUE,FALSE))</f>
        <v>0</v>
      </c>
      <c r="P1323" t="b">
        <f>AND(COUNTIF('Master list(no salts, metals)'!P1320,"&lt;=1"),IF(COUNTIF('Master list(no salts, metals)'!$K1320:$Y1320, "#N/A")=14,TRUE,FALSE))</f>
        <v>0</v>
      </c>
      <c r="Q1323" t="b">
        <f>AND(COUNTIF('Master list(no salts, metals)'!Q1320,"&lt;=1"),IF(COUNTIF('Master list(no salts, metals)'!$K1320:$Y1320, "#N/A")=14,TRUE,FALSE))</f>
        <v>0</v>
      </c>
      <c r="R1323" t="b">
        <f>AND(COUNTIF('Master list(no salts, metals)'!R1320,"&lt;=1"),IF(COUNTIF('Master list(no salts, metals)'!$K1320:$Y1320, "#N/A")=14,TRUE,FALSE))</f>
        <v>0</v>
      </c>
      <c r="S1323" t="b">
        <f>AND(COUNTIF('Master list(no salts, metals)'!S1320,"&lt;=1"),IF(COUNTIF('Master list(no salts, metals)'!$K1320:$Y1320, "#N/A")=14,TRUE,FALSE))</f>
        <v>0</v>
      </c>
      <c r="T1323" t="b">
        <f>AND(COUNTIF('Master list(no salts, metals)'!T1320,"&lt;=1"),IF(COUNTIF('Master list(no salts, metals)'!$K1320:$Y1320, "#N/A")=14,TRUE,FALSE))</f>
        <v>1</v>
      </c>
      <c r="U1323" t="b">
        <f>AND(COUNTIF('Master list(no salts, metals)'!U1320,"&lt;=1"),IF(COUNTIF('Master list(no salts, metals)'!$K1320:$Y1320, "#N/A")=14,TRUE,FALSE))</f>
        <v>0</v>
      </c>
      <c r="V1323" t="b">
        <f>AND(COUNTIF('Master list(no salts, metals)'!V1320,"&lt;=1"),IF(COUNTIF('Master list(no salts, metals)'!$K1320:$Y1320, "#N/A")=14,TRUE,FALSE))</f>
        <v>0</v>
      </c>
      <c r="W1323" t="b">
        <f>AND(COUNTIF('Master list(no salts, metals)'!W1320,"&lt;=1"),IF(COUNTIF('Master list(no salts, metals)'!$K1320:$Y1320, "#N/A")=14,TRUE,FALSE))</f>
        <v>0</v>
      </c>
      <c r="X1323" t="b">
        <f>AND(COUNTIF('Master list(no salts, metals)'!X1320,"&lt;=1"),IF(COUNTIF('Master list(no salts, metals)'!$K1320:$Y1320, "#N/A")=14,TRUE,FALSE))</f>
        <v>0</v>
      </c>
      <c r="Y1323" t="b">
        <f>AND(COUNTIF('Master list(no salts, metals)'!Y1320,"&lt;=1"),IF(COUNTIF('Master list(no salts, metals)'!$K1320:$Y1320, "#N/A")=14,TRUE,FALSE))</f>
        <v>0</v>
      </c>
    </row>
    <row r="1324" spans="11:25" x14ac:dyDescent="0.25">
      <c r="K1324" t="b">
        <f>AND(COUNTIF('Master list(no salts, metals)'!K1321,"&lt;=1"),IF(COUNTIF('Master list(no salts, metals)'!$K1321:$Y1321, "#N/A")=14,TRUE,FALSE))</f>
        <v>0</v>
      </c>
      <c r="L1324" t="b">
        <f>AND(COUNTIF('Master list(no salts, metals)'!L1321,"&lt;=1"),IF(COUNTIF('Master list(no salts, metals)'!$K1321:$Y1321, "#N/A")=14,TRUE,FALSE))</f>
        <v>0</v>
      </c>
      <c r="M1324" t="b">
        <f>AND(COUNTIF('Master list(no salts, metals)'!M1321,"&lt;=1"),IF(COUNTIF('Master list(no salts, metals)'!$K1321:$Y1321, "#N/A")=14,TRUE,FALSE))</f>
        <v>0</v>
      </c>
      <c r="N1324" t="b">
        <f>AND(COUNTIF('Master list(no salts, metals)'!N1321,"&lt;=1"),IF(COUNTIF('Master list(no salts, metals)'!$K1321:$Y1321, "#N/A")=14,TRUE,FALSE))</f>
        <v>0</v>
      </c>
      <c r="O1324" t="b">
        <f>AND(COUNTIF('Master list(no salts, metals)'!O1321,"&lt;=1"),IF(COUNTIF('Master list(no salts, metals)'!$K1321:$Y1321, "#N/A")=14,TRUE,FALSE))</f>
        <v>0</v>
      </c>
      <c r="P1324" t="b">
        <f>AND(COUNTIF('Master list(no salts, metals)'!P1321,"&lt;=1"),IF(COUNTIF('Master list(no salts, metals)'!$K1321:$Y1321, "#N/A")=14,TRUE,FALSE))</f>
        <v>0</v>
      </c>
      <c r="Q1324" t="b">
        <f>AND(COUNTIF('Master list(no salts, metals)'!Q1321,"&lt;=1"),IF(COUNTIF('Master list(no salts, metals)'!$K1321:$Y1321, "#N/A")=14,TRUE,FALSE))</f>
        <v>0</v>
      </c>
      <c r="R1324" t="b">
        <f>AND(COUNTIF('Master list(no salts, metals)'!R1321,"&lt;=1"),IF(COUNTIF('Master list(no salts, metals)'!$K1321:$Y1321, "#N/A")=14,TRUE,FALSE))</f>
        <v>0</v>
      </c>
      <c r="S1324" t="b">
        <f>AND(COUNTIF('Master list(no salts, metals)'!S1321,"&lt;=1"),IF(COUNTIF('Master list(no salts, metals)'!$K1321:$Y1321, "#N/A")=14,TRUE,FALSE))</f>
        <v>0</v>
      </c>
      <c r="T1324" t="b">
        <f>AND(COUNTIF('Master list(no salts, metals)'!T1321,"&lt;=1"),IF(COUNTIF('Master list(no salts, metals)'!$K1321:$Y1321, "#N/A")=14,TRUE,FALSE))</f>
        <v>1</v>
      </c>
      <c r="U1324" t="b">
        <f>AND(COUNTIF('Master list(no salts, metals)'!U1321,"&lt;=1"),IF(COUNTIF('Master list(no salts, metals)'!$K1321:$Y1321, "#N/A")=14,TRUE,FALSE))</f>
        <v>0</v>
      </c>
      <c r="V1324" t="b">
        <f>AND(COUNTIF('Master list(no salts, metals)'!V1321,"&lt;=1"),IF(COUNTIF('Master list(no salts, metals)'!$K1321:$Y1321, "#N/A")=14,TRUE,FALSE))</f>
        <v>0</v>
      </c>
      <c r="W1324" t="b">
        <f>AND(COUNTIF('Master list(no salts, metals)'!W1321,"&lt;=1"),IF(COUNTIF('Master list(no salts, metals)'!$K1321:$Y1321, "#N/A")=14,TRUE,FALSE))</f>
        <v>0</v>
      </c>
      <c r="X1324" t="b">
        <f>AND(COUNTIF('Master list(no salts, metals)'!X1321,"&lt;=1"),IF(COUNTIF('Master list(no salts, metals)'!$K1321:$Y1321, "#N/A")=14,TRUE,FALSE))</f>
        <v>0</v>
      </c>
      <c r="Y1324" t="b">
        <f>AND(COUNTIF('Master list(no salts, metals)'!Y1321,"&lt;=1"),IF(COUNTIF('Master list(no salts, metals)'!$K1321:$Y1321, "#N/A")=14,TRUE,FALSE))</f>
        <v>0</v>
      </c>
    </row>
    <row r="1325" spans="11:25" x14ac:dyDescent="0.25">
      <c r="K1325" t="b">
        <f>AND(COUNTIF('Master list(no salts, metals)'!K1322,"&lt;=1"),IF(COUNTIF('Master list(no salts, metals)'!$K1322:$Y1322, "#N/A")=14,TRUE,FALSE))</f>
        <v>0</v>
      </c>
      <c r="L1325" t="b">
        <f>AND(COUNTIF('Master list(no salts, metals)'!L1322,"&lt;=1"),IF(COUNTIF('Master list(no salts, metals)'!$K1322:$Y1322, "#N/A")=14,TRUE,FALSE))</f>
        <v>0</v>
      </c>
      <c r="M1325" t="b">
        <f>AND(COUNTIF('Master list(no salts, metals)'!M1322,"&lt;=1"),IF(COUNTIF('Master list(no salts, metals)'!$K1322:$Y1322, "#N/A")=14,TRUE,FALSE))</f>
        <v>0</v>
      </c>
      <c r="N1325" t="b">
        <f>AND(COUNTIF('Master list(no salts, metals)'!N1322,"&lt;=1"),IF(COUNTIF('Master list(no salts, metals)'!$K1322:$Y1322, "#N/A")=14,TRUE,FALSE))</f>
        <v>0</v>
      </c>
      <c r="O1325" t="b">
        <f>AND(COUNTIF('Master list(no salts, metals)'!O1322,"&lt;=1"),IF(COUNTIF('Master list(no salts, metals)'!$K1322:$Y1322, "#N/A")=14,TRUE,FALSE))</f>
        <v>0</v>
      </c>
      <c r="P1325" t="b">
        <f>AND(COUNTIF('Master list(no salts, metals)'!P1322,"&lt;=1"),IF(COUNTIF('Master list(no salts, metals)'!$K1322:$Y1322, "#N/A")=14,TRUE,FALSE))</f>
        <v>0</v>
      </c>
      <c r="Q1325" t="b">
        <f>AND(COUNTIF('Master list(no salts, metals)'!Q1322,"&lt;=1"),IF(COUNTIF('Master list(no salts, metals)'!$K1322:$Y1322, "#N/A")=14,TRUE,FALSE))</f>
        <v>0</v>
      </c>
      <c r="R1325" t="b">
        <f>AND(COUNTIF('Master list(no salts, metals)'!R1322,"&lt;=1"),IF(COUNTIF('Master list(no salts, metals)'!$K1322:$Y1322, "#N/A")=14,TRUE,FALSE))</f>
        <v>0</v>
      </c>
      <c r="S1325" t="b">
        <f>AND(COUNTIF('Master list(no salts, metals)'!S1322,"&lt;=1"),IF(COUNTIF('Master list(no salts, metals)'!$K1322:$Y1322, "#N/A")=14,TRUE,FALSE))</f>
        <v>0</v>
      </c>
      <c r="T1325" t="b">
        <f>AND(COUNTIF('Master list(no salts, metals)'!T1322,"&lt;=1"),IF(COUNTIF('Master list(no salts, metals)'!$K1322:$Y1322, "#N/A")=14,TRUE,FALSE))</f>
        <v>0</v>
      </c>
      <c r="U1325" t="b">
        <f>AND(COUNTIF('Master list(no salts, metals)'!U1322,"&lt;=1"),IF(COUNTIF('Master list(no salts, metals)'!$K1322:$Y1322, "#N/A")=14,TRUE,FALSE))</f>
        <v>0</v>
      </c>
      <c r="V1325" t="b">
        <f>AND(COUNTIF('Master list(no salts, metals)'!V1322,"&lt;=1"),IF(COUNTIF('Master list(no salts, metals)'!$K1322:$Y1322, "#N/A")=14,TRUE,FALSE))</f>
        <v>0</v>
      </c>
      <c r="W1325" t="b">
        <f>AND(COUNTIF('Master list(no salts, metals)'!W1322,"&lt;=1"),IF(COUNTIF('Master list(no salts, metals)'!$K1322:$Y1322, "#N/A")=14,TRUE,FALSE))</f>
        <v>1</v>
      </c>
      <c r="X1325" t="b">
        <f>AND(COUNTIF('Master list(no salts, metals)'!X1322,"&lt;=1"),IF(COUNTIF('Master list(no salts, metals)'!$K1322:$Y1322, "#N/A")=14,TRUE,FALSE))</f>
        <v>0</v>
      </c>
      <c r="Y1325" t="b">
        <f>AND(COUNTIF('Master list(no salts, metals)'!Y1322,"&lt;=1"),IF(COUNTIF('Master list(no salts, metals)'!$K1322:$Y1322, "#N/A")=14,TRUE,FALSE))</f>
        <v>0</v>
      </c>
    </row>
    <row r="1326" spans="11:25" x14ac:dyDescent="0.25">
      <c r="K1326" t="b">
        <f>AND(COUNTIF('Master list(no salts, metals)'!K1323,"&lt;=1"),IF(COUNTIF('Master list(no salts, metals)'!$K1323:$Y1323, "#N/A")=14,TRUE,FALSE))</f>
        <v>0</v>
      </c>
      <c r="L1326" t="b">
        <f>AND(COUNTIF('Master list(no salts, metals)'!L1323,"&lt;=1"),IF(COUNTIF('Master list(no salts, metals)'!$K1323:$Y1323, "#N/A")=14,TRUE,FALSE))</f>
        <v>0</v>
      </c>
      <c r="M1326" t="b">
        <f>AND(COUNTIF('Master list(no salts, metals)'!M1323,"&lt;=1"),IF(COUNTIF('Master list(no salts, metals)'!$K1323:$Y1323, "#N/A")=14,TRUE,FALSE))</f>
        <v>0</v>
      </c>
      <c r="N1326" t="b">
        <f>AND(COUNTIF('Master list(no salts, metals)'!N1323,"&lt;=1"),IF(COUNTIF('Master list(no salts, metals)'!$K1323:$Y1323, "#N/A")=14,TRUE,FALSE))</f>
        <v>0</v>
      </c>
      <c r="O1326" t="b">
        <f>AND(COUNTIF('Master list(no salts, metals)'!O1323,"&lt;=1"),IF(COUNTIF('Master list(no salts, metals)'!$K1323:$Y1323, "#N/A")=14,TRUE,FALSE))</f>
        <v>0</v>
      </c>
      <c r="P1326" t="b">
        <f>AND(COUNTIF('Master list(no salts, metals)'!P1323,"&lt;=1"),IF(COUNTIF('Master list(no salts, metals)'!$K1323:$Y1323, "#N/A")=14,TRUE,FALSE))</f>
        <v>0</v>
      </c>
      <c r="Q1326" t="b">
        <f>AND(COUNTIF('Master list(no salts, metals)'!Q1323,"&lt;=1"),IF(COUNTIF('Master list(no salts, metals)'!$K1323:$Y1323, "#N/A")=14,TRUE,FALSE))</f>
        <v>0</v>
      </c>
      <c r="R1326" t="b">
        <f>AND(COUNTIF('Master list(no salts, metals)'!R1323,"&lt;=1"),IF(COUNTIF('Master list(no salts, metals)'!$K1323:$Y1323, "#N/A")=14,TRUE,FALSE))</f>
        <v>0</v>
      </c>
      <c r="S1326" t="b">
        <f>AND(COUNTIF('Master list(no salts, metals)'!S1323,"&lt;=1"),IF(COUNTIF('Master list(no salts, metals)'!$K1323:$Y1323, "#N/A")=14,TRUE,FALSE))</f>
        <v>0</v>
      </c>
      <c r="T1326" t="b">
        <f>AND(COUNTIF('Master list(no salts, metals)'!T1323,"&lt;=1"),IF(COUNTIF('Master list(no salts, metals)'!$K1323:$Y1323, "#N/A")=14,TRUE,FALSE))</f>
        <v>0</v>
      </c>
      <c r="U1326" t="b">
        <f>AND(COUNTIF('Master list(no salts, metals)'!U1323,"&lt;=1"),IF(COUNTIF('Master list(no salts, metals)'!$K1323:$Y1323, "#N/A")=14,TRUE,FALSE))</f>
        <v>0</v>
      </c>
      <c r="V1326" t="b">
        <f>AND(COUNTIF('Master list(no salts, metals)'!V1323,"&lt;=1"),IF(COUNTIF('Master list(no salts, metals)'!$K1323:$Y1323, "#N/A")=14,TRUE,FALSE))</f>
        <v>0</v>
      </c>
      <c r="W1326" t="b">
        <f>AND(COUNTIF('Master list(no salts, metals)'!W1323,"&lt;=1"),IF(COUNTIF('Master list(no salts, metals)'!$K1323:$Y1323, "#N/A")=14,TRUE,FALSE))</f>
        <v>0</v>
      </c>
      <c r="X1326" t="b">
        <f>AND(COUNTIF('Master list(no salts, metals)'!X1323,"&lt;=1"),IF(COUNTIF('Master list(no salts, metals)'!$K1323:$Y1323, "#N/A")=14,TRUE,FALSE))</f>
        <v>0</v>
      </c>
      <c r="Y1326" t="b">
        <f>AND(COUNTIF('Master list(no salts, metals)'!Y1323,"&lt;=1"),IF(COUNTIF('Master list(no salts, metals)'!$K1323:$Y1323, "#N/A")=14,TRUE,FALSE))</f>
        <v>0</v>
      </c>
    </row>
    <row r="1327" spans="11:25" x14ac:dyDescent="0.25">
      <c r="K1327" t="b">
        <f>AND(COUNTIF('Master list(no salts, metals)'!K1324,"&lt;=1"),IF(COUNTIF('Master list(no salts, metals)'!$K1324:$Y1324, "#N/A")=14,TRUE,FALSE))</f>
        <v>0</v>
      </c>
      <c r="L1327" t="b">
        <f>AND(COUNTIF('Master list(no salts, metals)'!L1324,"&lt;=1"),IF(COUNTIF('Master list(no salts, metals)'!$K1324:$Y1324, "#N/A")=14,TRUE,FALSE))</f>
        <v>0</v>
      </c>
      <c r="M1327" t="b">
        <f>AND(COUNTIF('Master list(no salts, metals)'!M1324,"&lt;=1"),IF(COUNTIF('Master list(no salts, metals)'!$K1324:$Y1324, "#N/A")=14,TRUE,FALSE))</f>
        <v>0</v>
      </c>
      <c r="N1327" t="b">
        <f>AND(COUNTIF('Master list(no salts, metals)'!N1324,"&lt;=1"),IF(COUNTIF('Master list(no salts, metals)'!$K1324:$Y1324, "#N/A")=14,TRUE,FALSE))</f>
        <v>0</v>
      </c>
      <c r="O1327" t="b">
        <f>AND(COUNTIF('Master list(no salts, metals)'!O1324,"&lt;=1"),IF(COUNTIF('Master list(no salts, metals)'!$K1324:$Y1324, "#N/A")=14,TRUE,FALSE))</f>
        <v>0</v>
      </c>
      <c r="P1327" t="b">
        <f>AND(COUNTIF('Master list(no salts, metals)'!P1324,"&lt;=1"),IF(COUNTIF('Master list(no salts, metals)'!$K1324:$Y1324, "#N/A")=14,TRUE,FALSE))</f>
        <v>0</v>
      </c>
      <c r="Q1327" t="b">
        <f>AND(COUNTIF('Master list(no salts, metals)'!Q1324,"&lt;=1"),IF(COUNTIF('Master list(no salts, metals)'!$K1324:$Y1324, "#N/A")=14,TRUE,FALSE))</f>
        <v>0</v>
      </c>
      <c r="R1327" t="b">
        <f>AND(COUNTIF('Master list(no salts, metals)'!R1324,"&lt;=1"),IF(COUNTIF('Master list(no salts, metals)'!$K1324:$Y1324, "#N/A")=14,TRUE,FALSE))</f>
        <v>0</v>
      </c>
      <c r="S1327" t="b">
        <f>AND(COUNTIF('Master list(no salts, metals)'!S1324,"&lt;=1"),IF(COUNTIF('Master list(no salts, metals)'!$K1324:$Y1324, "#N/A")=14,TRUE,FALSE))</f>
        <v>0</v>
      </c>
      <c r="T1327" t="b">
        <f>AND(COUNTIF('Master list(no salts, metals)'!T1324,"&lt;=1"),IF(COUNTIF('Master list(no salts, metals)'!$K1324:$Y1324, "#N/A")=14,TRUE,FALSE))</f>
        <v>0</v>
      </c>
      <c r="U1327" t="b">
        <f>AND(COUNTIF('Master list(no salts, metals)'!U1324,"&lt;=1"),IF(COUNTIF('Master list(no salts, metals)'!$K1324:$Y1324, "#N/A")=14,TRUE,FALSE))</f>
        <v>0</v>
      </c>
      <c r="V1327" t="b">
        <f>AND(COUNTIF('Master list(no salts, metals)'!V1324,"&lt;=1"),IF(COUNTIF('Master list(no salts, metals)'!$K1324:$Y1324, "#N/A")=14,TRUE,FALSE))</f>
        <v>0</v>
      </c>
      <c r="W1327" t="b">
        <f>AND(COUNTIF('Master list(no salts, metals)'!W1324,"&lt;=1"),IF(COUNTIF('Master list(no salts, metals)'!$K1324:$Y1324, "#N/A")=14,TRUE,FALSE))</f>
        <v>0</v>
      </c>
      <c r="X1327" t="b">
        <f>AND(COUNTIF('Master list(no salts, metals)'!X1324,"&lt;=1"),IF(COUNTIF('Master list(no salts, metals)'!$K1324:$Y1324, "#N/A")=14,TRUE,FALSE))</f>
        <v>0</v>
      </c>
      <c r="Y1327" t="b">
        <f>AND(COUNTIF('Master list(no salts, metals)'!Y1324,"&lt;=1"),IF(COUNTIF('Master list(no salts, metals)'!$K1324:$Y1324, "#N/A")=14,TRUE,FALSE))</f>
        <v>0</v>
      </c>
    </row>
    <row r="1328" spans="11:25" x14ac:dyDescent="0.25">
      <c r="K1328" t="b">
        <f>AND(COUNTIF('Master list(no salts, metals)'!K1325,"&lt;=1"),IF(COUNTIF('Master list(no salts, metals)'!$K1325:$Y1325, "#N/A")=14,TRUE,FALSE))</f>
        <v>0</v>
      </c>
      <c r="L1328" t="b">
        <f>AND(COUNTIF('Master list(no salts, metals)'!L1325,"&lt;=1"),IF(COUNTIF('Master list(no salts, metals)'!$K1325:$Y1325, "#N/A")=14,TRUE,FALSE))</f>
        <v>0</v>
      </c>
      <c r="M1328" t="b">
        <f>AND(COUNTIF('Master list(no salts, metals)'!M1325,"&lt;=1"),IF(COUNTIF('Master list(no salts, metals)'!$K1325:$Y1325, "#N/A")=14,TRUE,FALSE))</f>
        <v>0</v>
      </c>
      <c r="N1328" t="b">
        <f>AND(COUNTIF('Master list(no salts, metals)'!N1325,"&lt;=1"),IF(COUNTIF('Master list(no salts, metals)'!$K1325:$Y1325, "#N/A")=14,TRUE,FALSE))</f>
        <v>0</v>
      </c>
      <c r="O1328" t="b">
        <f>AND(COUNTIF('Master list(no salts, metals)'!O1325,"&lt;=1"),IF(COUNTIF('Master list(no salts, metals)'!$K1325:$Y1325, "#N/A")=14,TRUE,FALSE))</f>
        <v>0</v>
      </c>
      <c r="P1328" t="b">
        <f>AND(COUNTIF('Master list(no salts, metals)'!P1325,"&lt;=1"),IF(COUNTIF('Master list(no salts, metals)'!$K1325:$Y1325, "#N/A")=14,TRUE,FALSE))</f>
        <v>0</v>
      </c>
      <c r="Q1328" t="b">
        <f>AND(COUNTIF('Master list(no salts, metals)'!Q1325,"&lt;=1"),IF(COUNTIF('Master list(no salts, metals)'!$K1325:$Y1325, "#N/A")=14,TRUE,FALSE))</f>
        <v>0</v>
      </c>
      <c r="R1328" t="b">
        <f>AND(COUNTIF('Master list(no salts, metals)'!R1325,"&lt;=1"),IF(COUNTIF('Master list(no salts, metals)'!$K1325:$Y1325, "#N/A")=14,TRUE,FALSE))</f>
        <v>0</v>
      </c>
      <c r="S1328" t="b">
        <f>AND(COUNTIF('Master list(no salts, metals)'!S1325,"&lt;=1"),IF(COUNTIF('Master list(no salts, metals)'!$K1325:$Y1325, "#N/A")=14,TRUE,FALSE))</f>
        <v>0</v>
      </c>
      <c r="T1328" t="b">
        <f>AND(COUNTIF('Master list(no salts, metals)'!T1325,"&lt;=1"),IF(COUNTIF('Master list(no salts, metals)'!$K1325:$Y1325, "#N/A")=14,TRUE,FALSE))</f>
        <v>0</v>
      </c>
      <c r="U1328" t="b">
        <f>AND(COUNTIF('Master list(no salts, metals)'!U1325,"&lt;=1"),IF(COUNTIF('Master list(no salts, metals)'!$K1325:$Y1325, "#N/A")=14,TRUE,FALSE))</f>
        <v>0</v>
      </c>
      <c r="V1328" t="b">
        <f>AND(COUNTIF('Master list(no salts, metals)'!V1325,"&lt;=1"),IF(COUNTIF('Master list(no salts, metals)'!$K1325:$Y1325, "#N/A")=14,TRUE,FALSE))</f>
        <v>0</v>
      </c>
      <c r="W1328" t="b">
        <f>AND(COUNTIF('Master list(no salts, metals)'!W1325,"&lt;=1"),IF(COUNTIF('Master list(no salts, metals)'!$K1325:$Y1325, "#N/A")=14,TRUE,FALSE))</f>
        <v>0</v>
      </c>
      <c r="X1328" t="b">
        <f>AND(COUNTIF('Master list(no salts, metals)'!X1325,"&lt;=1"),IF(COUNTIF('Master list(no salts, metals)'!$K1325:$Y1325, "#N/A")=14,TRUE,FALSE))</f>
        <v>0</v>
      </c>
      <c r="Y1328" t="b">
        <f>AND(COUNTIF('Master list(no salts, metals)'!Y1325,"&lt;=1"),IF(COUNTIF('Master list(no salts, metals)'!$K1325:$Y1325, "#N/A")=14,TRUE,FALSE))</f>
        <v>0</v>
      </c>
    </row>
    <row r="1329" spans="11:25" x14ac:dyDescent="0.25">
      <c r="K1329" t="b">
        <f>AND(COUNTIF('Master list(no salts, metals)'!K1326,"&lt;=1"),IF(COUNTIF('Master list(no salts, metals)'!$K1326:$Y1326, "#N/A")=14,TRUE,FALSE))</f>
        <v>0</v>
      </c>
      <c r="L1329" t="b">
        <f>AND(COUNTIF('Master list(no salts, metals)'!L1326,"&lt;=1"),IF(COUNTIF('Master list(no salts, metals)'!$K1326:$Y1326, "#N/A")=14,TRUE,FALSE))</f>
        <v>0</v>
      </c>
      <c r="M1329" t="b">
        <f>AND(COUNTIF('Master list(no salts, metals)'!M1326,"&lt;=1"),IF(COUNTIF('Master list(no salts, metals)'!$K1326:$Y1326, "#N/A")=14,TRUE,FALSE))</f>
        <v>0</v>
      </c>
      <c r="N1329" t="b">
        <f>AND(COUNTIF('Master list(no salts, metals)'!N1326,"&lt;=1"),IF(COUNTIF('Master list(no salts, metals)'!$K1326:$Y1326, "#N/A")=14,TRUE,FALSE))</f>
        <v>0</v>
      </c>
      <c r="O1329" t="b">
        <f>AND(COUNTIF('Master list(no salts, metals)'!O1326,"&lt;=1"),IF(COUNTIF('Master list(no salts, metals)'!$K1326:$Y1326, "#N/A")=14,TRUE,FALSE))</f>
        <v>0</v>
      </c>
      <c r="P1329" t="b">
        <f>AND(COUNTIF('Master list(no salts, metals)'!P1326,"&lt;=1"),IF(COUNTIF('Master list(no salts, metals)'!$K1326:$Y1326, "#N/A")=14,TRUE,FALSE))</f>
        <v>0</v>
      </c>
      <c r="Q1329" t="b">
        <f>AND(COUNTIF('Master list(no salts, metals)'!Q1326,"&lt;=1"),IF(COUNTIF('Master list(no salts, metals)'!$K1326:$Y1326, "#N/A")=14,TRUE,FALSE))</f>
        <v>0</v>
      </c>
      <c r="R1329" t="b">
        <f>AND(COUNTIF('Master list(no salts, metals)'!R1326,"&lt;=1"),IF(COUNTIF('Master list(no salts, metals)'!$K1326:$Y1326, "#N/A")=14,TRUE,FALSE))</f>
        <v>0</v>
      </c>
      <c r="S1329" t="b">
        <f>AND(COUNTIF('Master list(no salts, metals)'!S1326,"&lt;=1"),IF(COUNTIF('Master list(no salts, metals)'!$K1326:$Y1326, "#N/A")=14,TRUE,FALSE))</f>
        <v>0</v>
      </c>
      <c r="T1329" t="b">
        <f>AND(COUNTIF('Master list(no salts, metals)'!T1326,"&lt;=1"),IF(COUNTIF('Master list(no salts, metals)'!$K1326:$Y1326, "#N/A")=14,TRUE,FALSE))</f>
        <v>0</v>
      </c>
      <c r="U1329" t="b">
        <f>AND(COUNTIF('Master list(no salts, metals)'!U1326,"&lt;=1"),IF(COUNTIF('Master list(no salts, metals)'!$K1326:$Y1326, "#N/A")=14,TRUE,FALSE))</f>
        <v>0</v>
      </c>
      <c r="V1329" t="b">
        <f>AND(COUNTIF('Master list(no salts, metals)'!V1326,"&lt;=1"),IF(COUNTIF('Master list(no salts, metals)'!$K1326:$Y1326, "#N/A")=14,TRUE,FALSE))</f>
        <v>0</v>
      </c>
      <c r="W1329" t="b">
        <f>AND(COUNTIF('Master list(no salts, metals)'!W1326,"&lt;=1"),IF(COUNTIF('Master list(no salts, metals)'!$K1326:$Y1326, "#N/A")=14,TRUE,FALSE))</f>
        <v>1</v>
      </c>
      <c r="X1329" t="b">
        <f>AND(COUNTIF('Master list(no salts, metals)'!X1326,"&lt;=1"),IF(COUNTIF('Master list(no salts, metals)'!$K1326:$Y1326, "#N/A")=14,TRUE,FALSE))</f>
        <v>0</v>
      </c>
      <c r="Y1329" t="b">
        <f>AND(COUNTIF('Master list(no salts, metals)'!Y1326,"&lt;=1"),IF(COUNTIF('Master list(no salts, metals)'!$K1326:$Y1326, "#N/A")=14,TRUE,FALSE))</f>
        <v>0</v>
      </c>
    </row>
    <row r="1330" spans="11:25" x14ac:dyDescent="0.25">
      <c r="K1330" t="b">
        <f>AND(COUNTIF('Master list(no salts, metals)'!K1327,"&lt;=1"),IF(COUNTIF('Master list(no salts, metals)'!$K1327:$Y1327, "#N/A")=14,TRUE,FALSE))</f>
        <v>0</v>
      </c>
      <c r="L1330" t="b">
        <f>AND(COUNTIF('Master list(no salts, metals)'!L1327,"&lt;=1"),IF(COUNTIF('Master list(no salts, metals)'!$K1327:$Y1327, "#N/A")=14,TRUE,FALSE))</f>
        <v>1</v>
      </c>
      <c r="M1330" t="b">
        <f>AND(COUNTIF('Master list(no salts, metals)'!M1327,"&lt;=1"),IF(COUNTIF('Master list(no salts, metals)'!$K1327:$Y1327, "#N/A")=14,TRUE,FALSE))</f>
        <v>0</v>
      </c>
      <c r="N1330" t="b">
        <f>AND(COUNTIF('Master list(no salts, metals)'!N1327,"&lt;=1"),IF(COUNTIF('Master list(no salts, metals)'!$K1327:$Y1327, "#N/A")=14,TRUE,FALSE))</f>
        <v>0</v>
      </c>
      <c r="O1330" t="b">
        <f>AND(COUNTIF('Master list(no salts, metals)'!O1327,"&lt;=1"),IF(COUNTIF('Master list(no salts, metals)'!$K1327:$Y1327, "#N/A")=14,TRUE,FALSE))</f>
        <v>0</v>
      </c>
      <c r="P1330" t="b">
        <f>AND(COUNTIF('Master list(no salts, metals)'!P1327,"&lt;=1"),IF(COUNTIF('Master list(no salts, metals)'!$K1327:$Y1327, "#N/A")=14,TRUE,FALSE))</f>
        <v>0</v>
      </c>
      <c r="Q1330" t="b">
        <f>AND(COUNTIF('Master list(no salts, metals)'!Q1327,"&lt;=1"),IF(COUNTIF('Master list(no salts, metals)'!$K1327:$Y1327, "#N/A")=14,TRUE,FALSE))</f>
        <v>0</v>
      </c>
      <c r="R1330" t="b">
        <f>AND(COUNTIF('Master list(no salts, metals)'!R1327,"&lt;=1"),IF(COUNTIF('Master list(no salts, metals)'!$K1327:$Y1327, "#N/A")=14,TRUE,FALSE))</f>
        <v>0</v>
      </c>
      <c r="S1330" t="b">
        <f>AND(COUNTIF('Master list(no salts, metals)'!S1327,"&lt;=1"),IF(COUNTIF('Master list(no salts, metals)'!$K1327:$Y1327, "#N/A")=14,TRUE,FALSE))</f>
        <v>0</v>
      </c>
      <c r="T1330" t="b">
        <f>AND(COUNTIF('Master list(no salts, metals)'!T1327,"&lt;=1"),IF(COUNTIF('Master list(no salts, metals)'!$K1327:$Y1327, "#N/A")=14,TRUE,FALSE))</f>
        <v>0</v>
      </c>
      <c r="U1330" t="b">
        <f>AND(COUNTIF('Master list(no salts, metals)'!U1327,"&lt;=1"),IF(COUNTIF('Master list(no salts, metals)'!$K1327:$Y1327, "#N/A")=14,TRUE,FALSE))</f>
        <v>0</v>
      </c>
      <c r="V1330" t="b">
        <f>AND(COUNTIF('Master list(no salts, metals)'!V1327,"&lt;=1"),IF(COUNTIF('Master list(no salts, metals)'!$K1327:$Y1327, "#N/A")=14,TRUE,FALSE))</f>
        <v>0</v>
      </c>
      <c r="W1330" t="b">
        <f>AND(COUNTIF('Master list(no salts, metals)'!W1327,"&lt;=1"),IF(COUNTIF('Master list(no salts, metals)'!$K1327:$Y1327, "#N/A")=14,TRUE,FALSE))</f>
        <v>0</v>
      </c>
      <c r="X1330" t="b">
        <f>AND(COUNTIF('Master list(no salts, metals)'!X1327,"&lt;=1"),IF(COUNTIF('Master list(no salts, metals)'!$K1327:$Y1327, "#N/A")=14,TRUE,FALSE))</f>
        <v>0</v>
      </c>
      <c r="Y1330" t="b">
        <f>AND(COUNTIF('Master list(no salts, metals)'!Y1327,"&lt;=1"),IF(COUNTIF('Master list(no salts, metals)'!$K1327:$Y1327, "#N/A")=14,TRUE,FALSE))</f>
        <v>0</v>
      </c>
    </row>
    <row r="1331" spans="11:25" x14ac:dyDescent="0.25">
      <c r="K1331" t="b">
        <f>AND(COUNTIF('Master list(no salts, metals)'!K1328,"&lt;=1"),IF(COUNTIF('Master list(no salts, metals)'!$K1328:$Y1328, "#N/A")=14,TRUE,FALSE))</f>
        <v>0</v>
      </c>
      <c r="L1331" t="b">
        <f>AND(COUNTIF('Master list(no salts, metals)'!L1328,"&lt;=1"),IF(COUNTIF('Master list(no salts, metals)'!$K1328:$Y1328, "#N/A")=14,TRUE,FALSE))</f>
        <v>0</v>
      </c>
      <c r="M1331" t="b">
        <f>AND(COUNTIF('Master list(no salts, metals)'!M1328,"&lt;=1"),IF(COUNTIF('Master list(no salts, metals)'!$K1328:$Y1328, "#N/A")=14,TRUE,FALSE))</f>
        <v>0</v>
      </c>
      <c r="N1331" t="b">
        <f>AND(COUNTIF('Master list(no salts, metals)'!N1328,"&lt;=1"),IF(COUNTIF('Master list(no salts, metals)'!$K1328:$Y1328, "#N/A")=14,TRUE,FALSE))</f>
        <v>0</v>
      </c>
      <c r="O1331" t="b">
        <f>AND(COUNTIF('Master list(no salts, metals)'!O1328,"&lt;=1"),IF(COUNTIF('Master list(no salts, metals)'!$K1328:$Y1328, "#N/A")=14,TRUE,FALSE))</f>
        <v>0</v>
      </c>
      <c r="P1331" t="b">
        <f>AND(COUNTIF('Master list(no salts, metals)'!P1328,"&lt;=1"),IF(COUNTIF('Master list(no salts, metals)'!$K1328:$Y1328, "#N/A")=14,TRUE,FALSE))</f>
        <v>0</v>
      </c>
      <c r="Q1331" t="b">
        <f>AND(COUNTIF('Master list(no salts, metals)'!Q1328,"&lt;=1"),IF(COUNTIF('Master list(no salts, metals)'!$K1328:$Y1328, "#N/A")=14,TRUE,FALSE))</f>
        <v>0</v>
      </c>
      <c r="R1331" t="b">
        <f>AND(COUNTIF('Master list(no salts, metals)'!R1328,"&lt;=1"),IF(COUNTIF('Master list(no salts, metals)'!$K1328:$Y1328, "#N/A")=14,TRUE,FALSE))</f>
        <v>0</v>
      </c>
      <c r="S1331" t="b">
        <f>AND(COUNTIF('Master list(no salts, metals)'!S1328,"&lt;=1"),IF(COUNTIF('Master list(no salts, metals)'!$K1328:$Y1328, "#N/A")=14,TRUE,FALSE))</f>
        <v>0</v>
      </c>
      <c r="T1331" t="b">
        <f>AND(COUNTIF('Master list(no salts, metals)'!T1328,"&lt;=1"),IF(COUNTIF('Master list(no salts, metals)'!$K1328:$Y1328, "#N/A")=14,TRUE,FALSE))</f>
        <v>0</v>
      </c>
      <c r="U1331" t="b">
        <f>AND(COUNTIF('Master list(no salts, metals)'!U1328,"&lt;=1"),IF(COUNTIF('Master list(no salts, metals)'!$K1328:$Y1328, "#N/A")=14,TRUE,FALSE))</f>
        <v>0</v>
      </c>
      <c r="V1331" t="b">
        <f>AND(COUNTIF('Master list(no salts, metals)'!V1328,"&lt;=1"),IF(COUNTIF('Master list(no salts, metals)'!$K1328:$Y1328, "#N/A")=14,TRUE,FALSE))</f>
        <v>0</v>
      </c>
      <c r="W1331" t="b">
        <f>AND(COUNTIF('Master list(no salts, metals)'!W1328,"&lt;=1"),IF(COUNTIF('Master list(no salts, metals)'!$K1328:$Y1328, "#N/A")=14,TRUE,FALSE))</f>
        <v>0</v>
      </c>
      <c r="X1331" t="b">
        <f>AND(COUNTIF('Master list(no salts, metals)'!X1328,"&lt;=1"),IF(COUNTIF('Master list(no salts, metals)'!$K1328:$Y1328, "#N/A")=14,TRUE,FALSE))</f>
        <v>0</v>
      </c>
      <c r="Y1331" t="b">
        <f>AND(COUNTIF('Master list(no salts, metals)'!Y1328,"&lt;=1"),IF(COUNTIF('Master list(no salts, metals)'!$K1328:$Y1328, "#N/A")=14,TRUE,FALSE))</f>
        <v>0</v>
      </c>
    </row>
    <row r="1332" spans="11:25" x14ac:dyDescent="0.25">
      <c r="K1332" t="b">
        <f>AND(COUNTIF('Master list(no salts, metals)'!K1329,"&lt;=1"),IF(COUNTIF('Master list(no salts, metals)'!$K1329:$Y1329, "#N/A")=14,TRUE,FALSE))</f>
        <v>0</v>
      </c>
      <c r="L1332" t="b">
        <f>AND(COUNTIF('Master list(no salts, metals)'!L1329,"&lt;=1"),IF(COUNTIF('Master list(no salts, metals)'!$K1329:$Y1329, "#N/A")=14,TRUE,FALSE))</f>
        <v>0</v>
      </c>
      <c r="M1332" t="b">
        <f>AND(COUNTIF('Master list(no salts, metals)'!M1329,"&lt;=1"),IF(COUNTIF('Master list(no salts, metals)'!$K1329:$Y1329, "#N/A")=14,TRUE,FALSE))</f>
        <v>0</v>
      </c>
      <c r="N1332" t="b">
        <f>AND(COUNTIF('Master list(no salts, metals)'!N1329,"&lt;=1"),IF(COUNTIF('Master list(no salts, metals)'!$K1329:$Y1329, "#N/A")=14,TRUE,FALSE))</f>
        <v>0</v>
      </c>
      <c r="O1332" t="b">
        <f>AND(COUNTIF('Master list(no salts, metals)'!O1329,"&lt;=1"),IF(COUNTIF('Master list(no salts, metals)'!$K1329:$Y1329, "#N/A")=14,TRUE,FALSE))</f>
        <v>0</v>
      </c>
      <c r="P1332" t="b">
        <f>AND(COUNTIF('Master list(no salts, metals)'!P1329,"&lt;=1"),IF(COUNTIF('Master list(no salts, metals)'!$K1329:$Y1329, "#N/A")=14,TRUE,FALSE))</f>
        <v>0</v>
      </c>
      <c r="Q1332" t="b">
        <f>AND(COUNTIF('Master list(no salts, metals)'!Q1329,"&lt;=1"),IF(COUNTIF('Master list(no salts, metals)'!$K1329:$Y1329, "#N/A")=14,TRUE,FALSE))</f>
        <v>0</v>
      </c>
      <c r="R1332" t="b">
        <f>AND(COUNTIF('Master list(no salts, metals)'!R1329,"&lt;=1"),IF(COUNTIF('Master list(no salts, metals)'!$K1329:$Y1329, "#N/A")=14,TRUE,FALSE))</f>
        <v>0</v>
      </c>
      <c r="S1332" t="b">
        <f>AND(COUNTIF('Master list(no salts, metals)'!S1329,"&lt;=1"),IF(COUNTIF('Master list(no salts, metals)'!$K1329:$Y1329, "#N/A")=14,TRUE,FALSE))</f>
        <v>0</v>
      </c>
      <c r="T1332" t="b">
        <f>AND(COUNTIF('Master list(no salts, metals)'!T1329,"&lt;=1"),IF(COUNTIF('Master list(no salts, metals)'!$K1329:$Y1329, "#N/A")=14,TRUE,FALSE))</f>
        <v>0</v>
      </c>
      <c r="U1332" t="b">
        <f>AND(COUNTIF('Master list(no salts, metals)'!U1329,"&lt;=1"),IF(COUNTIF('Master list(no salts, metals)'!$K1329:$Y1329, "#N/A")=14,TRUE,FALSE))</f>
        <v>0</v>
      </c>
      <c r="V1332" t="b">
        <f>AND(COUNTIF('Master list(no salts, metals)'!V1329,"&lt;=1"),IF(COUNTIF('Master list(no salts, metals)'!$K1329:$Y1329, "#N/A")=14,TRUE,FALSE))</f>
        <v>0</v>
      </c>
      <c r="W1332" t="b">
        <f>AND(COUNTIF('Master list(no salts, metals)'!W1329,"&lt;=1"),IF(COUNTIF('Master list(no salts, metals)'!$K1329:$Y1329, "#N/A")=14,TRUE,FALSE))</f>
        <v>0</v>
      </c>
      <c r="X1332" t="b">
        <f>AND(COUNTIF('Master list(no salts, metals)'!X1329,"&lt;=1"),IF(COUNTIF('Master list(no salts, metals)'!$K1329:$Y1329, "#N/A")=14,TRUE,FALSE))</f>
        <v>0</v>
      </c>
      <c r="Y1332" t="b">
        <f>AND(COUNTIF('Master list(no salts, metals)'!Y1329,"&lt;=1"),IF(COUNTIF('Master list(no salts, metals)'!$K1329:$Y1329, "#N/A")=14,TRUE,FALSE))</f>
        <v>1</v>
      </c>
    </row>
    <row r="1333" spans="11:25" x14ac:dyDescent="0.25">
      <c r="K1333" t="b">
        <f>AND(COUNTIF('Master list(no salts, metals)'!K1330,"&lt;=1"),IF(COUNTIF('Master list(no salts, metals)'!$K1330:$Y1330, "#N/A")=14,TRUE,FALSE))</f>
        <v>0</v>
      </c>
      <c r="L1333" t="b">
        <f>AND(COUNTIF('Master list(no salts, metals)'!L1330,"&lt;=1"),IF(COUNTIF('Master list(no salts, metals)'!$K1330:$Y1330, "#N/A")=14,TRUE,FALSE))</f>
        <v>0</v>
      </c>
      <c r="M1333" t="b">
        <f>AND(COUNTIF('Master list(no salts, metals)'!M1330,"&lt;=1"),IF(COUNTIF('Master list(no salts, metals)'!$K1330:$Y1330, "#N/A")=14,TRUE,FALSE))</f>
        <v>0</v>
      </c>
      <c r="N1333" t="b">
        <f>AND(COUNTIF('Master list(no salts, metals)'!N1330,"&lt;=1"),IF(COUNTIF('Master list(no salts, metals)'!$K1330:$Y1330, "#N/A")=14,TRUE,FALSE))</f>
        <v>0</v>
      </c>
      <c r="O1333" t="b">
        <f>AND(COUNTIF('Master list(no salts, metals)'!O1330,"&lt;=1"),IF(COUNTIF('Master list(no salts, metals)'!$K1330:$Y1330, "#N/A")=14,TRUE,FALSE))</f>
        <v>0</v>
      </c>
      <c r="P1333" t="b">
        <f>AND(COUNTIF('Master list(no salts, metals)'!P1330,"&lt;=1"),IF(COUNTIF('Master list(no salts, metals)'!$K1330:$Y1330, "#N/A")=14,TRUE,FALSE))</f>
        <v>0</v>
      </c>
      <c r="Q1333" t="b">
        <f>AND(COUNTIF('Master list(no salts, metals)'!Q1330,"&lt;=1"),IF(COUNTIF('Master list(no salts, metals)'!$K1330:$Y1330, "#N/A")=14,TRUE,FALSE))</f>
        <v>0</v>
      </c>
      <c r="R1333" t="b">
        <f>AND(COUNTIF('Master list(no salts, metals)'!R1330,"&lt;=1"),IF(COUNTIF('Master list(no salts, metals)'!$K1330:$Y1330, "#N/A")=14,TRUE,FALSE))</f>
        <v>0</v>
      </c>
      <c r="S1333" t="b">
        <f>AND(COUNTIF('Master list(no salts, metals)'!S1330,"&lt;=1"),IF(COUNTIF('Master list(no salts, metals)'!$K1330:$Y1330, "#N/A")=14,TRUE,FALSE))</f>
        <v>0</v>
      </c>
      <c r="T1333" t="b">
        <f>AND(COUNTIF('Master list(no salts, metals)'!T1330,"&lt;=1"),IF(COUNTIF('Master list(no salts, metals)'!$K1330:$Y1330, "#N/A")=14,TRUE,FALSE))</f>
        <v>0</v>
      </c>
      <c r="U1333" t="b">
        <f>AND(COUNTIF('Master list(no salts, metals)'!U1330,"&lt;=1"),IF(COUNTIF('Master list(no salts, metals)'!$K1330:$Y1330, "#N/A")=14,TRUE,FALSE))</f>
        <v>0</v>
      </c>
      <c r="V1333" t="b">
        <f>AND(COUNTIF('Master list(no salts, metals)'!V1330,"&lt;=1"),IF(COUNTIF('Master list(no salts, metals)'!$K1330:$Y1330, "#N/A")=14,TRUE,FALSE))</f>
        <v>0</v>
      </c>
      <c r="W1333" t="b">
        <f>AND(COUNTIF('Master list(no salts, metals)'!W1330,"&lt;=1"),IF(COUNTIF('Master list(no salts, metals)'!$K1330:$Y1330, "#N/A")=14,TRUE,FALSE))</f>
        <v>0</v>
      </c>
      <c r="X1333" t="b">
        <f>AND(COUNTIF('Master list(no salts, metals)'!X1330,"&lt;=1"),IF(COUNTIF('Master list(no salts, metals)'!$K1330:$Y1330, "#N/A")=14,TRUE,FALSE))</f>
        <v>0</v>
      </c>
      <c r="Y1333" t="b">
        <f>AND(COUNTIF('Master list(no salts, metals)'!Y1330,"&lt;=1"),IF(COUNTIF('Master list(no salts, metals)'!$K1330:$Y1330, "#N/A")=14,TRUE,FALSE))</f>
        <v>0</v>
      </c>
    </row>
    <row r="1334" spans="11:25" x14ac:dyDescent="0.25">
      <c r="K1334" t="b">
        <f>AND(COUNTIF('Master list(no salts, metals)'!K1331,"&lt;=1"),IF(COUNTIF('Master list(no salts, metals)'!$K1331:$Y1331, "#N/A")=14,TRUE,FALSE))</f>
        <v>0</v>
      </c>
      <c r="L1334" t="b">
        <f>AND(COUNTIF('Master list(no salts, metals)'!L1331,"&lt;=1"),IF(COUNTIF('Master list(no salts, metals)'!$K1331:$Y1331, "#N/A")=14,TRUE,FALSE))</f>
        <v>0</v>
      </c>
      <c r="M1334" t="b">
        <f>AND(COUNTIF('Master list(no salts, metals)'!M1331,"&lt;=1"),IF(COUNTIF('Master list(no salts, metals)'!$K1331:$Y1331, "#N/A")=14,TRUE,FALSE))</f>
        <v>0</v>
      </c>
      <c r="N1334" t="b">
        <f>AND(COUNTIF('Master list(no salts, metals)'!N1331,"&lt;=1"),IF(COUNTIF('Master list(no salts, metals)'!$K1331:$Y1331, "#N/A")=14,TRUE,FALSE))</f>
        <v>0</v>
      </c>
      <c r="O1334" t="b">
        <f>AND(COUNTIF('Master list(no salts, metals)'!O1331,"&lt;=1"),IF(COUNTIF('Master list(no salts, metals)'!$K1331:$Y1331, "#N/A")=14,TRUE,FALSE))</f>
        <v>0</v>
      </c>
      <c r="P1334" t="b">
        <f>AND(COUNTIF('Master list(no salts, metals)'!P1331,"&lt;=1"),IF(COUNTIF('Master list(no salts, metals)'!$K1331:$Y1331, "#N/A")=14,TRUE,FALSE))</f>
        <v>0</v>
      </c>
      <c r="Q1334" t="b">
        <f>AND(COUNTIF('Master list(no salts, metals)'!Q1331,"&lt;=1"),IF(COUNTIF('Master list(no salts, metals)'!$K1331:$Y1331, "#N/A")=14,TRUE,FALSE))</f>
        <v>0</v>
      </c>
      <c r="R1334" t="b">
        <f>AND(COUNTIF('Master list(no salts, metals)'!R1331,"&lt;=1"),IF(COUNTIF('Master list(no salts, metals)'!$K1331:$Y1331, "#N/A")=14,TRUE,FALSE))</f>
        <v>0</v>
      </c>
      <c r="S1334" t="b">
        <f>AND(COUNTIF('Master list(no salts, metals)'!S1331,"&lt;=1"),IF(COUNTIF('Master list(no salts, metals)'!$K1331:$Y1331, "#N/A")=14,TRUE,FALSE))</f>
        <v>0</v>
      </c>
      <c r="T1334" t="b">
        <f>AND(COUNTIF('Master list(no salts, metals)'!T1331,"&lt;=1"),IF(COUNTIF('Master list(no salts, metals)'!$K1331:$Y1331, "#N/A")=14,TRUE,FALSE))</f>
        <v>0</v>
      </c>
      <c r="U1334" t="b">
        <f>AND(COUNTIF('Master list(no salts, metals)'!U1331,"&lt;=1"),IF(COUNTIF('Master list(no salts, metals)'!$K1331:$Y1331, "#N/A")=14,TRUE,FALSE))</f>
        <v>0</v>
      </c>
      <c r="V1334" t="b">
        <f>AND(COUNTIF('Master list(no salts, metals)'!V1331,"&lt;=1"),IF(COUNTIF('Master list(no salts, metals)'!$K1331:$Y1331, "#N/A")=14,TRUE,FALSE))</f>
        <v>0</v>
      </c>
      <c r="W1334" t="b">
        <f>AND(COUNTIF('Master list(no salts, metals)'!W1331,"&lt;=1"),IF(COUNTIF('Master list(no salts, metals)'!$K1331:$Y1331, "#N/A")=14,TRUE,FALSE))</f>
        <v>0</v>
      </c>
      <c r="X1334" t="b">
        <f>AND(COUNTIF('Master list(no salts, metals)'!X1331,"&lt;=1"),IF(COUNTIF('Master list(no salts, metals)'!$K1331:$Y1331, "#N/A")=14,TRUE,FALSE))</f>
        <v>0</v>
      </c>
      <c r="Y1334" t="b">
        <f>AND(COUNTIF('Master list(no salts, metals)'!Y1331,"&lt;=1"),IF(COUNTIF('Master list(no salts, metals)'!$K1331:$Y1331, "#N/A")=14,TRUE,FALSE))</f>
        <v>1</v>
      </c>
    </row>
    <row r="1335" spans="11:25" x14ac:dyDescent="0.25">
      <c r="K1335" t="b">
        <f>AND(COUNTIF('Master list(no salts, metals)'!K1332,"&lt;=1"),IF(COUNTIF('Master list(no salts, metals)'!$K1332:$Y1332, "#N/A")=14,TRUE,FALSE))</f>
        <v>0</v>
      </c>
      <c r="L1335" t="b">
        <f>AND(COUNTIF('Master list(no salts, metals)'!L1332,"&lt;=1"),IF(COUNTIF('Master list(no salts, metals)'!$K1332:$Y1332, "#N/A")=14,TRUE,FALSE))</f>
        <v>0</v>
      </c>
      <c r="M1335" t="b">
        <f>AND(COUNTIF('Master list(no salts, metals)'!M1332,"&lt;=1"),IF(COUNTIF('Master list(no salts, metals)'!$K1332:$Y1332, "#N/A")=14,TRUE,FALSE))</f>
        <v>0</v>
      </c>
      <c r="N1335" t="b">
        <f>AND(COUNTIF('Master list(no salts, metals)'!N1332,"&lt;=1"),IF(COUNTIF('Master list(no salts, metals)'!$K1332:$Y1332, "#N/A")=14,TRUE,FALSE))</f>
        <v>0</v>
      </c>
      <c r="O1335" t="b">
        <f>AND(COUNTIF('Master list(no salts, metals)'!O1332,"&lt;=1"),IF(COUNTIF('Master list(no salts, metals)'!$K1332:$Y1332, "#N/A")=14,TRUE,FALSE))</f>
        <v>0</v>
      </c>
      <c r="P1335" t="b">
        <f>AND(COUNTIF('Master list(no salts, metals)'!P1332,"&lt;=1"),IF(COUNTIF('Master list(no salts, metals)'!$K1332:$Y1332, "#N/A")=14,TRUE,FALSE))</f>
        <v>0</v>
      </c>
      <c r="Q1335" t="b">
        <f>AND(COUNTIF('Master list(no salts, metals)'!Q1332,"&lt;=1"),IF(COUNTIF('Master list(no salts, metals)'!$K1332:$Y1332, "#N/A")=14,TRUE,FALSE))</f>
        <v>0</v>
      </c>
      <c r="R1335" t="b">
        <f>AND(COUNTIF('Master list(no salts, metals)'!R1332,"&lt;=1"),IF(COUNTIF('Master list(no salts, metals)'!$K1332:$Y1332, "#N/A")=14,TRUE,FALSE))</f>
        <v>0</v>
      </c>
      <c r="S1335" t="b">
        <f>AND(COUNTIF('Master list(no salts, metals)'!S1332,"&lt;=1"),IF(COUNTIF('Master list(no salts, metals)'!$K1332:$Y1332, "#N/A")=14,TRUE,FALSE))</f>
        <v>0</v>
      </c>
      <c r="T1335" t="b">
        <f>AND(COUNTIF('Master list(no salts, metals)'!T1332,"&lt;=1"),IF(COUNTIF('Master list(no salts, metals)'!$K1332:$Y1332, "#N/A")=14,TRUE,FALSE))</f>
        <v>0</v>
      </c>
      <c r="U1335" t="b">
        <f>AND(COUNTIF('Master list(no salts, metals)'!U1332,"&lt;=1"),IF(COUNTIF('Master list(no salts, metals)'!$K1332:$Y1332, "#N/A")=14,TRUE,FALSE))</f>
        <v>0</v>
      </c>
      <c r="V1335" t="b">
        <f>AND(COUNTIF('Master list(no salts, metals)'!V1332,"&lt;=1"),IF(COUNTIF('Master list(no salts, metals)'!$K1332:$Y1332, "#N/A")=14,TRUE,FALSE))</f>
        <v>0</v>
      </c>
      <c r="W1335" t="b">
        <f>AND(COUNTIF('Master list(no salts, metals)'!W1332,"&lt;=1"),IF(COUNTIF('Master list(no salts, metals)'!$K1332:$Y1332, "#N/A")=14,TRUE,FALSE))</f>
        <v>0</v>
      </c>
      <c r="X1335" t="b">
        <f>AND(COUNTIF('Master list(no salts, metals)'!X1332,"&lt;=1"),IF(COUNTIF('Master list(no salts, metals)'!$K1332:$Y1332, "#N/A")=14,TRUE,FALSE))</f>
        <v>0</v>
      </c>
      <c r="Y1335" t="b">
        <f>AND(COUNTIF('Master list(no salts, metals)'!Y1332,"&lt;=1"),IF(COUNTIF('Master list(no salts, metals)'!$K1332:$Y1332, "#N/A")=14,TRUE,FALSE))</f>
        <v>0</v>
      </c>
    </row>
    <row r="1336" spans="11:25" x14ac:dyDescent="0.25">
      <c r="K1336" t="b">
        <f>AND(COUNTIF('Master list(no salts, metals)'!K1333,"&lt;=1"),IF(COUNTIF('Master list(no salts, metals)'!$K1333:$Y1333, "#N/A")=14,TRUE,FALSE))</f>
        <v>0</v>
      </c>
      <c r="L1336" t="b">
        <f>AND(COUNTIF('Master list(no salts, metals)'!L1333,"&lt;=1"),IF(COUNTIF('Master list(no salts, metals)'!$K1333:$Y1333, "#N/A")=14,TRUE,FALSE))</f>
        <v>0</v>
      </c>
      <c r="M1336" t="b">
        <f>AND(COUNTIF('Master list(no salts, metals)'!M1333,"&lt;=1"),IF(COUNTIF('Master list(no salts, metals)'!$K1333:$Y1333, "#N/A")=14,TRUE,FALSE))</f>
        <v>0</v>
      </c>
      <c r="N1336" t="b">
        <f>AND(COUNTIF('Master list(no salts, metals)'!N1333,"&lt;=1"),IF(COUNTIF('Master list(no salts, metals)'!$K1333:$Y1333, "#N/A")=14,TRUE,FALSE))</f>
        <v>0</v>
      </c>
      <c r="O1336" t="b">
        <f>AND(COUNTIF('Master list(no salts, metals)'!O1333,"&lt;=1"),IF(COUNTIF('Master list(no salts, metals)'!$K1333:$Y1333, "#N/A")=14,TRUE,FALSE))</f>
        <v>0</v>
      </c>
      <c r="P1336" t="b">
        <f>AND(COUNTIF('Master list(no salts, metals)'!P1333,"&lt;=1"),IF(COUNTIF('Master list(no salts, metals)'!$K1333:$Y1333, "#N/A")=14,TRUE,FALSE))</f>
        <v>0</v>
      </c>
      <c r="Q1336" t="b">
        <f>AND(COUNTIF('Master list(no salts, metals)'!Q1333,"&lt;=1"),IF(COUNTIF('Master list(no salts, metals)'!$K1333:$Y1333, "#N/A")=14,TRUE,FALSE))</f>
        <v>0</v>
      </c>
      <c r="R1336" t="b">
        <f>AND(COUNTIF('Master list(no salts, metals)'!R1333,"&lt;=1"),IF(COUNTIF('Master list(no salts, metals)'!$K1333:$Y1333, "#N/A")=14,TRUE,FALSE))</f>
        <v>0</v>
      </c>
      <c r="S1336" t="b">
        <f>AND(COUNTIF('Master list(no salts, metals)'!S1333,"&lt;=1"),IF(COUNTIF('Master list(no salts, metals)'!$K1333:$Y1333, "#N/A")=14,TRUE,FALSE))</f>
        <v>0</v>
      </c>
      <c r="T1336" t="b">
        <f>AND(COUNTIF('Master list(no salts, metals)'!T1333,"&lt;=1"),IF(COUNTIF('Master list(no salts, metals)'!$K1333:$Y1333, "#N/A")=14,TRUE,FALSE))</f>
        <v>1</v>
      </c>
      <c r="U1336" t="b">
        <f>AND(COUNTIF('Master list(no salts, metals)'!U1333,"&lt;=1"),IF(COUNTIF('Master list(no salts, metals)'!$K1333:$Y1333, "#N/A")=14,TRUE,FALSE))</f>
        <v>0</v>
      </c>
      <c r="V1336" t="b">
        <f>AND(COUNTIF('Master list(no salts, metals)'!V1333,"&lt;=1"),IF(COUNTIF('Master list(no salts, metals)'!$K1333:$Y1333, "#N/A")=14,TRUE,FALSE))</f>
        <v>0</v>
      </c>
      <c r="W1336" t="b">
        <f>AND(COUNTIF('Master list(no salts, metals)'!W1333,"&lt;=1"),IF(COUNTIF('Master list(no salts, metals)'!$K1333:$Y1333, "#N/A")=14,TRUE,FALSE))</f>
        <v>0</v>
      </c>
      <c r="X1336" t="b">
        <f>AND(COUNTIF('Master list(no salts, metals)'!X1333,"&lt;=1"),IF(COUNTIF('Master list(no salts, metals)'!$K1333:$Y1333, "#N/A")=14,TRUE,FALSE))</f>
        <v>0</v>
      </c>
      <c r="Y1336" t="b">
        <f>AND(COUNTIF('Master list(no salts, metals)'!Y1333,"&lt;=1"),IF(COUNTIF('Master list(no salts, metals)'!$K1333:$Y1333, "#N/A")=14,TRUE,FALSE))</f>
        <v>0</v>
      </c>
    </row>
    <row r="1337" spans="11:25" x14ac:dyDescent="0.25">
      <c r="K1337" t="b">
        <f>AND(COUNTIF('Master list(no salts, metals)'!K1334,"&lt;=1"),IF(COUNTIF('Master list(no salts, metals)'!$K1334:$Y1334, "#N/A")=14,TRUE,FALSE))</f>
        <v>0</v>
      </c>
      <c r="L1337" t="b">
        <f>AND(COUNTIF('Master list(no salts, metals)'!L1334,"&lt;=1"),IF(COUNTIF('Master list(no salts, metals)'!$K1334:$Y1334, "#N/A")=14,TRUE,FALSE))</f>
        <v>0</v>
      </c>
      <c r="M1337" t="b">
        <f>AND(COUNTIF('Master list(no salts, metals)'!M1334,"&lt;=1"),IF(COUNTIF('Master list(no salts, metals)'!$K1334:$Y1334, "#N/A")=14,TRUE,FALSE))</f>
        <v>0</v>
      </c>
      <c r="N1337" t="b">
        <f>AND(COUNTIF('Master list(no salts, metals)'!N1334,"&lt;=1"),IF(COUNTIF('Master list(no salts, metals)'!$K1334:$Y1334, "#N/A")=14,TRUE,FALSE))</f>
        <v>0</v>
      </c>
      <c r="O1337" t="b">
        <f>AND(COUNTIF('Master list(no salts, metals)'!O1334,"&lt;=1"),IF(COUNTIF('Master list(no salts, metals)'!$K1334:$Y1334, "#N/A")=14,TRUE,FALSE))</f>
        <v>0</v>
      </c>
      <c r="P1337" t="b">
        <f>AND(COUNTIF('Master list(no salts, metals)'!P1334,"&lt;=1"),IF(COUNTIF('Master list(no salts, metals)'!$K1334:$Y1334, "#N/A")=14,TRUE,FALSE))</f>
        <v>0</v>
      </c>
      <c r="Q1337" t="b">
        <f>AND(COUNTIF('Master list(no salts, metals)'!Q1334,"&lt;=1"),IF(COUNTIF('Master list(no salts, metals)'!$K1334:$Y1334, "#N/A")=14,TRUE,FALSE))</f>
        <v>0</v>
      </c>
      <c r="R1337" t="b">
        <f>AND(COUNTIF('Master list(no salts, metals)'!R1334,"&lt;=1"),IF(COUNTIF('Master list(no salts, metals)'!$K1334:$Y1334, "#N/A")=14,TRUE,FALSE))</f>
        <v>0</v>
      </c>
      <c r="S1337" t="b">
        <f>AND(COUNTIF('Master list(no salts, metals)'!S1334,"&lt;=1"),IF(COUNTIF('Master list(no salts, metals)'!$K1334:$Y1334, "#N/A")=14,TRUE,FALSE))</f>
        <v>0</v>
      </c>
      <c r="T1337" t="b">
        <f>AND(COUNTIF('Master list(no salts, metals)'!T1334,"&lt;=1"),IF(COUNTIF('Master list(no salts, metals)'!$K1334:$Y1334, "#N/A")=14,TRUE,FALSE))</f>
        <v>0</v>
      </c>
      <c r="U1337" t="b">
        <f>AND(COUNTIF('Master list(no salts, metals)'!U1334,"&lt;=1"),IF(COUNTIF('Master list(no salts, metals)'!$K1334:$Y1334, "#N/A")=14,TRUE,FALSE))</f>
        <v>0</v>
      </c>
      <c r="V1337" t="b">
        <f>AND(COUNTIF('Master list(no salts, metals)'!V1334,"&lt;=1"),IF(COUNTIF('Master list(no salts, metals)'!$K1334:$Y1334, "#N/A")=14,TRUE,FALSE))</f>
        <v>0</v>
      </c>
      <c r="W1337" t="b">
        <f>AND(COUNTIF('Master list(no salts, metals)'!W1334,"&lt;=1"),IF(COUNTIF('Master list(no salts, metals)'!$K1334:$Y1334, "#N/A")=14,TRUE,FALSE))</f>
        <v>0</v>
      </c>
      <c r="X1337" t="b">
        <f>AND(COUNTIF('Master list(no salts, metals)'!X1334,"&lt;=1"),IF(COUNTIF('Master list(no salts, metals)'!$K1334:$Y1334, "#N/A")=14,TRUE,FALSE))</f>
        <v>0</v>
      </c>
      <c r="Y1337" t="b">
        <f>AND(COUNTIF('Master list(no salts, metals)'!Y1334,"&lt;=1"),IF(COUNTIF('Master list(no salts, metals)'!$K1334:$Y1334, "#N/A")=14,TRUE,FALSE))</f>
        <v>0</v>
      </c>
    </row>
    <row r="1338" spans="11:25" x14ac:dyDescent="0.25">
      <c r="K1338" t="b">
        <f>AND(COUNTIF('Master list(no salts, metals)'!K1335,"&lt;=1"),IF(COUNTIF('Master list(no salts, metals)'!$K1335:$Y1335, "#N/A")=14,TRUE,FALSE))</f>
        <v>0</v>
      </c>
      <c r="L1338" t="b">
        <f>AND(COUNTIF('Master list(no salts, metals)'!L1335,"&lt;=1"),IF(COUNTIF('Master list(no salts, metals)'!$K1335:$Y1335, "#N/A")=14,TRUE,FALSE))</f>
        <v>0</v>
      </c>
      <c r="M1338" t="b">
        <f>AND(COUNTIF('Master list(no salts, metals)'!M1335,"&lt;=1"),IF(COUNTIF('Master list(no salts, metals)'!$K1335:$Y1335, "#N/A")=14,TRUE,FALSE))</f>
        <v>0</v>
      </c>
      <c r="N1338" t="b">
        <f>AND(COUNTIF('Master list(no salts, metals)'!N1335,"&lt;=1"),IF(COUNTIF('Master list(no salts, metals)'!$K1335:$Y1335, "#N/A")=14,TRUE,FALSE))</f>
        <v>0</v>
      </c>
      <c r="O1338" t="b">
        <f>AND(COUNTIF('Master list(no salts, metals)'!O1335,"&lt;=1"),IF(COUNTIF('Master list(no salts, metals)'!$K1335:$Y1335, "#N/A")=14,TRUE,FALSE))</f>
        <v>0</v>
      </c>
      <c r="P1338" t="b">
        <f>AND(COUNTIF('Master list(no salts, metals)'!P1335,"&lt;=1"),IF(COUNTIF('Master list(no salts, metals)'!$K1335:$Y1335, "#N/A")=14,TRUE,FALSE))</f>
        <v>0</v>
      </c>
      <c r="Q1338" t="b">
        <f>AND(COUNTIF('Master list(no salts, metals)'!Q1335,"&lt;=1"),IF(COUNTIF('Master list(no salts, metals)'!$K1335:$Y1335, "#N/A")=14,TRUE,FALSE))</f>
        <v>0</v>
      </c>
      <c r="R1338" t="b">
        <f>AND(COUNTIF('Master list(no salts, metals)'!R1335,"&lt;=1"),IF(COUNTIF('Master list(no salts, metals)'!$K1335:$Y1335, "#N/A")=14,TRUE,FALSE))</f>
        <v>0</v>
      </c>
      <c r="S1338" t="b">
        <f>AND(COUNTIF('Master list(no salts, metals)'!S1335,"&lt;=1"),IF(COUNTIF('Master list(no salts, metals)'!$K1335:$Y1335, "#N/A")=14,TRUE,FALSE))</f>
        <v>0</v>
      </c>
      <c r="T1338" t="b">
        <f>AND(COUNTIF('Master list(no salts, metals)'!T1335,"&lt;=1"),IF(COUNTIF('Master list(no salts, metals)'!$K1335:$Y1335, "#N/A")=14,TRUE,FALSE))</f>
        <v>0</v>
      </c>
      <c r="U1338" t="b">
        <f>AND(COUNTIF('Master list(no salts, metals)'!U1335,"&lt;=1"),IF(COUNTIF('Master list(no salts, metals)'!$K1335:$Y1335, "#N/A")=14,TRUE,FALSE))</f>
        <v>0</v>
      </c>
      <c r="V1338" t="b">
        <f>AND(COUNTIF('Master list(no salts, metals)'!V1335,"&lt;=1"),IF(COUNTIF('Master list(no salts, metals)'!$K1335:$Y1335, "#N/A")=14,TRUE,FALSE))</f>
        <v>0</v>
      </c>
      <c r="W1338" t="b">
        <f>AND(COUNTIF('Master list(no salts, metals)'!W1335,"&lt;=1"),IF(COUNTIF('Master list(no salts, metals)'!$K1335:$Y1335, "#N/A")=14,TRUE,FALSE))</f>
        <v>0</v>
      </c>
      <c r="X1338" t="b">
        <f>AND(COUNTIF('Master list(no salts, metals)'!X1335,"&lt;=1"),IF(COUNTIF('Master list(no salts, metals)'!$K1335:$Y1335, "#N/A")=14,TRUE,FALSE))</f>
        <v>0</v>
      </c>
      <c r="Y1338" t="b">
        <f>AND(COUNTIF('Master list(no salts, metals)'!Y1335,"&lt;=1"),IF(COUNTIF('Master list(no salts, metals)'!$K1335:$Y1335, "#N/A")=14,TRUE,FALSE))</f>
        <v>0</v>
      </c>
    </row>
    <row r="1339" spans="11:25" x14ac:dyDescent="0.25">
      <c r="K1339" t="b">
        <f>AND(COUNTIF('Master list(no salts, metals)'!K1336,"&lt;=1"),IF(COUNTIF('Master list(no salts, metals)'!$K1336:$Y1336, "#N/A")=14,TRUE,FALSE))</f>
        <v>0</v>
      </c>
      <c r="L1339" t="b">
        <f>AND(COUNTIF('Master list(no salts, metals)'!L1336,"&lt;=1"),IF(COUNTIF('Master list(no salts, metals)'!$K1336:$Y1336, "#N/A")=14,TRUE,FALSE))</f>
        <v>0</v>
      </c>
      <c r="M1339" t="b">
        <f>AND(COUNTIF('Master list(no salts, metals)'!M1336,"&lt;=1"),IF(COUNTIF('Master list(no salts, metals)'!$K1336:$Y1336, "#N/A")=14,TRUE,FALSE))</f>
        <v>0</v>
      </c>
      <c r="N1339" t="b">
        <f>AND(COUNTIF('Master list(no salts, metals)'!N1336,"&lt;=1"),IF(COUNTIF('Master list(no salts, metals)'!$K1336:$Y1336, "#N/A")=14,TRUE,FALSE))</f>
        <v>0</v>
      </c>
      <c r="O1339" t="b">
        <f>AND(COUNTIF('Master list(no salts, metals)'!O1336,"&lt;=1"),IF(COUNTIF('Master list(no salts, metals)'!$K1336:$Y1336, "#N/A")=14,TRUE,FALSE))</f>
        <v>0</v>
      </c>
      <c r="P1339" t="b">
        <f>AND(COUNTIF('Master list(no salts, metals)'!P1336,"&lt;=1"),IF(COUNTIF('Master list(no salts, metals)'!$K1336:$Y1336, "#N/A")=14,TRUE,FALSE))</f>
        <v>0</v>
      </c>
      <c r="Q1339" t="b">
        <f>AND(COUNTIF('Master list(no salts, metals)'!Q1336,"&lt;=1"),IF(COUNTIF('Master list(no salts, metals)'!$K1336:$Y1336, "#N/A")=14,TRUE,FALSE))</f>
        <v>0</v>
      </c>
      <c r="R1339" t="b">
        <f>AND(COUNTIF('Master list(no salts, metals)'!R1336,"&lt;=1"),IF(COUNTIF('Master list(no salts, metals)'!$K1336:$Y1336, "#N/A")=14,TRUE,FALSE))</f>
        <v>0</v>
      </c>
      <c r="S1339" t="b">
        <f>AND(COUNTIF('Master list(no salts, metals)'!S1336,"&lt;=1"),IF(COUNTIF('Master list(no salts, metals)'!$K1336:$Y1336, "#N/A")=14,TRUE,FALSE))</f>
        <v>0</v>
      </c>
      <c r="T1339" t="b">
        <f>AND(COUNTIF('Master list(no salts, metals)'!T1336,"&lt;=1"),IF(COUNTIF('Master list(no salts, metals)'!$K1336:$Y1336, "#N/A")=14,TRUE,FALSE))</f>
        <v>0</v>
      </c>
      <c r="U1339" t="b">
        <f>AND(COUNTIF('Master list(no salts, metals)'!U1336,"&lt;=1"),IF(COUNTIF('Master list(no salts, metals)'!$K1336:$Y1336, "#N/A")=14,TRUE,FALSE))</f>
        <v>0</v>
      </c>
      <c r="V1339" t="b">
        <f>AND(COUNTIF('Master list(no salts, metals)'!V1336,"&lt;=1"),IF(COUNTIF('Master list(no salts, metals)'!$K1336:$Y1336, "#N/A")=14,TRUE,FALSE))</f>
        <v>0</v>
      </c>
      <c r="W1339" t="b">
        <f>AND(COUNTIF('Master list(no salts, metals)'!W1336,"&lt;=1"),IF(COUNTIF('Master list(no salts, metals)'!$K1336:$Y1336, "#N/A")=14,TRUE,FALSE))</f>
        <v>0</v>
      </c>
      <c r="X1339" t="b">
        <f>AND(COUNTIF('Master list(no salts, metals)'!X1336,"&lt;=1"),IF(COUNTIF('Master list(no salts, metals)'!$K1336:$Y1336, "#N/A")=14,TRUE,FALSE))</f>
        <v>0</v>
      </c>
      <c r="Y1339" t="b">
        <f>AND(COUNTIF('Master list(no salts, metals)'!Y1336,"&lt;=1"),IF(COUNTIF('Master list(no salts, metals)'!$K1336:$Y1336, "#N/A")=14,TRUE,FALSE))</f>
        <v>0</v>
      </c>
    </row>
    <row r="1340" spans="11:25" x14ac:dyDescent="0.25">
      <c r="K1340" t="b">
        <f>AND(COUNTIF('Master list(no salts, metals)'!K1337,"&lt;=1"),IF(COUNTIF('Master list(no salts, metals)'!$K1337:$Y1337, "#N/A")=14,TRUE,FALSE))</f>
        <v>0</v>
      </c>
      <c r="L1340" t="b">
        <f>AND(COUNTIF('Master list(no salts, metals)'!L1337,"&lt;=1"),IF(COUNTIF('Master list(no salts, metals)'!$K1337:$Y1337, "#N/A")=14,TRUE,FALSE))</f>
        <v>0</v>
      </c>
      <c r="M1340" t="b">
        <f>AND(COUNTIF('Master list(no salts, metals)'!M1337,"&lt;=1"),IF(COUNTIF('Master list(no salts, metals)'!$K1337:$Y1337, "#N/A")=14,TRUE,FALSE))</f>
        <v>0</v>
      </c>
      <c r="N1340" t="b">
        <f>AND(COUNTIF('Master list(no salts, metals)'!N1337,"&lt;=1"),IF(COUNTIF('Master list(no salts, metals)'!$K1337:$Y1337, "#N/A")=14,TRUE,FALSE))</f>
        <v>0</v>
      </c>
      <c r="O1340" t="b">
        <f>AND(COUNTIF('Master list(no salts, metals)'!O1337,"&lt;=1"),IF(COUNTIF('Master list(no salts, metals)'!$K1337:$Y1337, "#N/A")=14,TRUE,FALSE))</f>
        <v>0</v>
      </c>
      <c r="P1340" t="b">
        <f>AND(COUNTIF('Master list(no salts, metals)'!P1337,"&lt;=1"),IF(COUNTIF('Master list(no salts, metals)'!$K1337:$Y1337, "#N/A")=14,TRUE,FALSE))</f>
        <v>0</v>
      </c>
      <c r="Q1340" t="b">
        <f>AND(COUNTIF('Master list(no salts, metals)'!Q1337,"&lt;=1"),IF(COUNTIF('Master list(no salts, metals)'!$K1337:$Y1337, "#N/A")=14,TRUE,FALSE))</f>
        <v>0</v>
      </c>
      <c r="R1340" t="b">
        <f>AND(COUNTIF('Master list(no salts, metals)'!R1337,"&lt;=1"),IF(COUNTIF('Master list(no salts, metals)'!$K1337:$Y1337, "#N/A")=14,TRUE,FALSE))</f>
        <v>0</v>
      </c>
      <c r="S1340" t="b">
        <f>AND(COUNTIF('Master list(no salts, metals)'!S1337,"&lt;=1"),IF(COUNTIF('Master list(no salts, metals)'!$K1337:$Y1337, "#N/A")=14,TRUE,FALSE))</f>
        <v>0</v>
      </c>
      <c r="T1340" t="b">
        <f>AND(COUNTIF('Master list(no salts, metals)'!T1337,"&lt;=1"),IF(COUNTIF('Master list(no salts, metals)'!$K1337:$Y1337, "#N/A")=14,TRUE,FALSE))</f>
        <v>0</v>
      </c>
      <c r="U1340" t="b">
        <f>AND(COUNTIF('Master list(no salts, metals)'!U1337,"&lt;=1"),IF(COUNTIF('Master list(no salts, metals)'!$K1337:$Y1337, "#N/A")=14,TRUE,FALSE))</f>
        <v>0</v>
      </c>
      <c r="V1340" t="b">
        <f>AND(COUNTIF('Master list(no salts, metals)'!V1337,"&lt;=1"),IF(COUNTIF('Master list(no salts, metals)'!$K1337:$Y1337, "#N/A")=14,TRUE,FALSE))</f>
        <v>0</v>
      </c>
      <c r="W1340" t="b">
        <f>AND(COUNTIF('Master list(no salts, metals)'!W1337,"&lt;=1"),IF(COUNTIF('Master list(no salts, metals)'!$K1337:$Y1337, "#N/A")=14,TRUE,FALSE))</f>
        <v>1</v>
      </c>
      <c r="X1340" t="b">
        <f>AND(COUNTIF('Master list(no salts, metals)'!X1337,"&lt;=1"),IF(COUNTIF('Master list(no salts, metals)'!$K1337:$Y1337, "#N/A")=14,TRUE,FALSE))</f>
        <v>0</v>
      </c>
      <c r="Y1340" t="b">
        <f>AND(COUNTIF('Master list(no salts, metals)'!Y1337,"&lt;=1"),IF(COUNTIF('Master list(no salts, metals)'!$K1337:$Y1337, "#N/A")=14,TRUE,FALSE))</f>
        <v>0</v>
      </c>
    </row>
    <row r="1341" spans="11:25" x14ac:dyDescent="0.25">
      <c r="K1341" t="b">
        <f>AND(COUNTIF('Master list(no salts, metals)'!K1338,"&lt;=1"),IF(COUNTIF('Master list(no salts, metals)'!$K1338:$Y1338, "#N/A")=14,TRUE,FALSE))</f>
        <v>0</v>
      </c>
      <c r="L1341" t="b">
        <f>AND(COUNTIF('Master list(no salts, metals)'!L1338,"&lt;=1"),IF(COUNTIF('Master list(no salts, metals)'!$K1338:$Y1338, "#N/A")=14,TRUE,FALSE))</f>
        <v>0</v>
      </c>
      <c r="M1341" t="b">
        <f>AND(COUNTIF('Master list(no salts, metals)'!M1338,"&lt;=1"),IF(COUNTIF('Master list(no salts, metals)'!$K1338:$Y1338, "#N/A")=14,TRUE,FALSE))</f>
        <v>0</v>
      </c>
      <c r="N1341" t="b">
        <f>AND(COUNTIF('Master list(no salts, metals)'!N1338,"&lt;=1"),IF(COUNTIF('Master list(no salts, metals)'!$K1338:$Y1338, "#N/A")=14,TRUE,FALSE))</f>
        <v>0</v>
      </c>
      <c r="O1341" t="b">
        <f>AND(COUNTIF('Master list(no salts, metals)'!O1338,"&lt;=1"),IF(COUNTIF('Master list(no salts, metals)'!$K1338:$Y1338, "#N/A")=14,TRUE,FALSE))</f>
        <v>0</v>
      </c>
      <c r="P1341" t="b">
        <f>AND(COUNTIF('Master list(no salts, metals)'!P1338,"&lt;=1"),IF(COUNTIF('Master list(no salts, metals)'!$K1338:$Y1338, "#N/A")=14,TRUE,FALSE))</f>
        <v>0</v>
      </c>
      <c r="Q1341" t="b">
        <f>AND(COUNTIF('Master list(no salts, metals)'!Q1338,"&lt;=1"),IF(COUNTIF('Master list(no salts, metals)'!$K1338:$Y1338, "#N/A")=14,TRUE,FALSE))</f>
        <v>0</v>
      </c>
      <c r="R1341" t="b">
        <f>AND(COUNTIF('Master list(no salts, metals)'!R1338,"&lt;=1"),IF(COUNTIF('Master list(no salts, metals)'!$K1338:$Y1338, "#N/A")=14,TRUE,FALSE))</f>
        <v>0</v>
      </c>
      <c r="S1341" t="b">
        <f>AND(COUNTIF('Master list(no salts, metals)'!S1338,"&lt;=1"),IF(COUNTIF('Master list(no salts, metals)'!$K1338:$Y1338, "#N/A")=14,TRUE,FALSE))</f>
        <v>0</v>
      </c>
      <c r="T1341" t="b">
        <f>AND(COUNTIF('Master list(no salts, metals)'!T1338,"&lt;=1"),IF(COUNTIF('Master list(no salts, metals)'!$K1338:$Y1338, "#N/A")=14,TRUE,FALSE))</f>
        <v>0</v>
      </c>
      <c r="U1341" t="b">
        <f>AND(COUNTIF('Master list(no salts, metals)'!U1338,"&lt;=1"),IF(COUNTIF('Master list(no salts, metals)'!$K1338:$Y1338, "#N/A")=14,TRUE,FALSE))</f>
        <v>0</v>
      </c>
      <c r="V1341" t="b">
        <f>AND(COUNTIF('Master list(no salts, metals)'!V1338,"&lt;=1"),IF(COUNTIF('Master list(no salts, metals)'!$K1338:$Y1338, "#N/A")=14,TRUE,FALSE))</f>
        <v>0</v>
      </c>
      <c r="W1341" t="b">
        <f>AND(COUNTIF('Master list(no salts, metals)'!W1338,"&lt;=1"),IF(COUNTIF('Master list(no salts, metals)'!$K1338:$Y1338, "#N/A")=14,TRUE,FALSE))</f>
        <v>0</v>
      </c>
      <c r="X1341" t="b">
        <f>AND(COUNTIF('Master list(no salts, metals)'!X1338,"&lt;=1"),IF(COUNTIF('Master list(no salts, metals)'!$K1338:$Y1338, "#N/A")=14,TRUE,FALSE))</f>
        <v>0</v>
      </c>
      <c r="Y1341" t="b">
        <f>AND(COUNTIF('Master list(no salts, metals)'!Y1338,"&lt;=1"),IF(COUNTIF('Master list(no salts, metals)'!$K1338:$Y1338, "#N/A")=14,TRUE,FALSE))</f>
        <v>0</v>
      </c>
    </row>
    <row r="1342" spans="11:25" x14ac:dyDescent="0.25">
      <c r="K1342" t="b">
        <f>AND(COUNTIF('Master list(no salts, metals)'!K1339,"&lt;=1"),IF(COUNTIF('Master list(no salts, metals)'!$K1339:$Y1339, "#N/A")=14,TRUE,FALSE))</f>
        <v>0</v>
      </c>
      <c r="L1342" t="b">
        <f>AND(COUNTIF('Master list(no salts, metals)'!L1339,"&lt;=1"),IF(COUNTIF('Master list(no salts, metals)'!$K1339:$Y1339, "#N/A")=14,TRUE,FALSE))</f>
        <v>0</v>
      </c>
      <c r="M1342" t="b">
        <f>AND(COUNTIF('Master list(no salts, metals)'!M1339,"&lt;=1"),IF(COUNTIF('Master list(no salts, metals)'!$K1339:$Y1339, "#N/A")=14,TRUE,FALSE))</f>
        <v>0</v>
      </c>
      <c r="N1342" t="b">
        <f>AND(COUNTIF('Master list(no salts, metals)'!N1339,"&lt;=1"),IF(COUNTIF('Master list(no salts, metals)'!$K1339:$Y1339, "#N/A")=14,TRUE,FALSE))</f>
        <v>0</v>
      </c>
      <c r="O1342" t="b">
        <f>AND(COUNTIF('Master list(no salts, metals)'!O1339,"&lt;=1"),IF(COUNTIF('Master list(no salts, metals)'!$K1339:$Y1339, "#N/A")=14,TRUE,FALSE))</f>
        <v>0</v>
      </c>
      <c r="P1342" t="b">
        <f>AND(COUNTIF('Master list(no salts, metals)'!P1339,"&lt;=1"),IF(COUNTIF('Master list(no salts, metals)'!$K1339:$Y1339, "#N/A")=14,TRUE,FALSE))</f>
        <v>0</v>
      </c>
      <c r="Q1342" t="b">
        <f>AND(COUNTIF('Master list(no salts, metals)'!Q1339,"&lt;=1"),IF(COUNTIF('Master list(no salts, metals)'!$K1339:$Y1339, "#N/A")=14,TRUE,FALSE))</f>
        <v>0</v>
      </c>
      <c r="R1342" t="b">
        <f>AND(COUNTIF('Master list(no salts, metals)'!R1339,"&lt;=1"),IF(COUNTIF('Master list(no salts, metals)'!$K1339:$Y1339, "#N/A")=14,TRUE,FALSE))</f>
        <v>0</v>
      </c>
      <c r="S1342" t="b">
        <f>AND(COUNTIF('Master list(no salts, metals)'!S1339,"&lt;=1"),IF(COUNTIF('Master list(no salts, metals)'!$K1339:$Y1339, "#N/A")=14,TRUE,FALSE))</f>
        <v>0</v>
      </c>
      <c r="T1342" t="b">
        <f>AND(COUNTIF('Master list(no salts, metals)'!T1339,"&lt;=1"),IF(COUNTIF('Master list(no salts, metals)'!$K1339:$Y1339, "#N/A")=14,TRUE,FALSE))</f>
        <v>0</v>
      </c>
      <c r="U1342" t="b">
        <f>AND(COUNTIF('Master list(no salts, metals)'!U1339,"&lt;=1"),IF(COUNTIF('Master list(no salts, metals)'!$K1339:$Y1339, "#N/A")=14,TRUE,FALSE))</f>
        <v>0</v>
      </c>
      <c r="V1342" t="b">
        <f>AND(COUNTIF('Master list(no salts, metals)'!V1339,"&lt;=1"),IF(COUNTIF('Master list(no salts, metals)'!$K1339:$Y1339, "#N/A")=14,TRUE,FALSE))</f>
        <v>0</v>
      </c>
      <c r="W1342" t="b">
        <f>AND(COUNTIF('Master list(no salts, metals)'!W1339,"&lt;=1"),IF(COUNTIF('Master list(no salts, metals)'!$K1339:$Y1339, "#N/A")=14,TRUE,FALSE))</f>
        <v>0</v>
      </c>
      <c r="X1342" t="b">
        <f>AND(COUNTIF('Master list(no salts, metals)'!X1339,"&lt;=1"),IF(COUNTIF('Master list(no salts, metals)'!$K1339:$Y1339, "#N/A")=14,TRUE,FALSE))</f>
        <v>0</v>
      </c>
      <c r="Y1342" t="b">
        <f>AND(COUNTIF('Master list(no salts, metals)'!Y1339,"&lt;=1"),IF(COUNTIF('Master list(no salts, metals)'!$K1339:$Y1339, "#N/A")=14,TRUE,FALSE))</f>
        <v>1</v>
      </c>
    </row>
    <row r="1343" spans="11:25" x14ac:dyDescent="0.25">
      <c r="K1343" t="b">
        <f>AND(COUNTIF('Master list(no salts, metals)'!K1340,"&lt;=1"),IF(COUNTIF('Master list(no salts, metals)'!$K1340:$Y1340, "#N/A")=14,TRUE,FALSE))</f>
        <v>0</v>
      </c>
      <c r="L1343" t="b">
        <f>AND(COUNTIF('Master list(no salts, metals)'!L1340,"&lt;=1"),IF(COUNTIF('Master list(no salts, metals)'!$K1340:$Y1340, "#N/A")=14,TRUE,FALSE))</f>
        <v>0</v>
      </c>
      <c r="M1343" t="b">
        <f>AND(COUNTIF('Master list(no salts, metals)'!M1340,"&lt;=1"),IF(COUNTIF('Master list(no salts, metals)'!$K1340:$Y1340, "#N/A")=14,TRUE,FALSE))</f>
        <v>0</v>
      </c>
      <c r="N1343" t="b">
        <f>AND(COUNTIF('Master list(no salts, metals)'!N1340,"&lt;=1"),IF(COUNTIF('Master list(no salts, metals)'!$K1340:$Y1340, "#N/A")=14,TRUE,FALSE))</f>
        <v>0</v>
      </c>
      <c r="O1343" t="b">
        <f>AND(COUNTIF('Master list(no salts, metals)'!O1340,"&lt;=1"),IF(COUNTIF('Master list(no salts, metals)'!$K1340:$Y1340, "#N/A")=14,TRUE,FALSE))</f>
        <v>0</v>
      </c>
      <c r="P1343" t="b">
        <f>AND(COUNTIF('Master list(no salts, metals)'!P1340,"&lt;=1"),IF(COUNTIF('Master list(no salts, metals)'!$K1340:$Y1340, "#N/A")=14,TRUE,FALSE))</f>
        <v>0</v>
      </c>
      <c r="Q1343" t="b">
        <f>AND(COUNTIF('Master list(no salts, metals)'!Q1340,"&lt;=1"),IF(COUNTIF('Master list(no salts, metals)'!$K1340:$Y1340, "#N/A")=14,TRUE,FALSE))</f>
        <v>0</v>
      </c>
      <c r="R1343" t="b">
        <f>AND(COUNTIF('Master list(no salts, metals)'!R1340,"&lt;=1"),IF(COUNTIF('Master list(no salts, metals)'!$K1340:$Y1340, "#N/A")=14,TRUE,FALSE))</f>
        <v>0</v>
      </c>
      <c r="S1343" t="b">
        <f>AND(COUNTIF('Master list(no salts, metals)'!S1340,"&lt;=1"),IF(COUNTIF('Master list(no salts, metals)'!$K1340:$Y1340, "#N/A")=14,TRUE,FALSE))</f>
        <v>0</v>
      </c>
      <c r="T1343" t="b">
        <f>AND(COUNTIF('Master list(no salts, metals)'!T1340,"&lt;=1"),IF(COUNTIF('Master list(no salts, metals)'!$K1340:$Y1340, "#N/A")=14,TRUE,FALSE))</f>
        <v>0</v>
      </c>
      <c r="U1343" t="b">
        <f>AND(COUNTIF('Master list(no salts, metals)'!U1340,"&lt;=1"),IF(COUNTIF('Master list(no salts, metals)'!$K1340:$Y1340, "#N/A")=14,TRUE,FALSE))</f>
        <v>0</v>
      </c>
      <c r="V1343" t="b">
        <f>AND(COUNTIF('Master list(no salts, metals)'!V1340,"&lt;=1"),IF(COUNTIF('Master list(no salts, metals)'!$K1340:$Y1340, "#N/A")=14,TRUE,FALSE))</f>
        <v>0</v>
      </c>
      <c r="W1343" t="b">
        <f>AND(COUNTIF('Master list(no salts, metals)'!W1340,"&lt;=1"),IF(COUNTIF('Master list(no salts, metals)'!$K1340:$Y1340, "#N/A")=14,TRUE,FALSE))</f>
        <v>0</v>
      </c>
      <c r="X1343" t="b">
        <f>AND(COUNTIF('Master list(no salts, metals)'!X1340,"&lt;=1"),IF(COUNTIF('Master list(no salts, metals)'!$K1340:$Y1340, "#N/A")=14,TRUE,FALSE))</f>
        <v>0</v>
      </c>
      <c r="Y1343" t="b">
        <f>AND(COUNTIF('Master list(no salts, metals)'!Y1340,"&lt;=1"),IF(COUNTIF('Master list(no salts, metals)'!$K1340:$Y1340, "#N/A")=14,TRUE,FALSE))</f>
        <v>1</v>
      </c>
    </row>
    <row r="1344" spans="11:25" x14ac:dyDescent="0.25">
      <c r="K1344" t="b">
        <f>AND(COUNTIF('Master list(no salts, metals)'!K1341,"&lt;=1"),IF(COUNTIF('Master list(no salts, metals)'!$K1341:$Y1341, "#N/A")=14,TRUE,FALSE))</f>
        <v>0</v>
      </c>
      <c r="L1344" t="b">
        <f>AND(COUNTIF('Master list(no salts, metals)'!L1341,"&lt;=1"),IF(COUNTIF('Master list(no salts, metals)'!$K1341:$Y1341, "#N/A")=14,TRUE,FALSE))</f>
        <v>0</v>
      </c>
      <c r="M1344" t="b">
        <f>AND(COUNTIF('Master list(no salts, metals)'!M1341,"&lt;=1"),IF(COUNTIF('Master list(no salts, metals)'!$K1341:$Y1341, "#N/A")=14,TRUE,FALSE))</f>
        <v>0</v>
      </c>
      <c r="N1344" t="b">
        <f>AND(COUNTIF('Master list(no salts, metals)'!N1341,"&lt;=1"),IF(COUNTIF('Master list(no salts, metals)'!$K1341:$Y1341, "#N/A")=14,TRUE,FALSE))</f>
        <v>0</v>
      </c>
      <c r="O1344" t="b">
        <f>AND(COUNTIF('Master list(no salts, metals)'!O1341,"&lt;=1"),IF(COUNTIF('Master list(no salts, metals)'!$K1341:$Y1341, "#N/A")=14,TRUE,FALSE))</f>
        <v>0</v>
      </c>
      <c r="P1344" t="b">
        <f>AND(COUNTIF('Master list(no salts, metals)'!P1341,"&lt;=1"),IF(COUNTIF('Master list(no salts, metals)'!$K1341:$Y1341, "#N/A")=14,TRUE,FALSE))</f>
        <v>0</v>
      </c>
      <c r="Q1344" t="b">
        <f>AND(COUNTIF('Master list(no salts, metals)'!Q1341,"&lt;=1"),IF(COUNTIF('Master list(no salts, metals)'!$K1341:$Y1341, "#N/A")=14,TRUE,FALSE))</f>
        <v>0</v>
      </c>
      <c r="R1344" t="b">
        <f>AND(COUNTIF('Master list(no salts, metals)'!R1341,"&lt;=1"),IF(COUNTIF('Master list(no salts, metals)'!$K1341:$Y1341, "#N/A")=14,TRUE,FALSE))</f>
        <v>0</v>
      </c>
      <c r="S1344" t="b">
        <f>AND(COUNTIF('Master list(no salts, metals)'!S1341,"&lt;=1"),IF(COUNTIF('Master list(no salts, metals)'!$K1341:$Y1341, "#N/A")=14,TRUE,FALSE))</f>
        <v>0</v>
      </c>
      <c r="T1344" t="b">
        <f>AND(COUNTIF('Master list(no salts, metals)'!T1341,"&lt;=1"),IF(COUNTIF('Master list(no salts, metals)'!$K1341:$Y1341, "#N/A")=14,TRUE,FALSE))</f>
        <v>0</v>
      </c>
      <c r="U1344" t="b">
        <f>AND(COUNTIF('Master list(no salts, metals)'!U1341,"&lt;=1"),IF(COUNTIF('Master list(no salts, metals)'!$K1341:$Y1341, "#N/A")=14,TRUE,FALSE))</f>
        <v>0</v>
      </c>
      <c r="V1344" t="b">
        <f>AND(COUNTIF('Master list(no salts, metals)'!V1341,"&lt;=1"),IF(COUNTIF('Master list(no salts, metals)'!$K1341:$Y1341, "#N/A")=14,TRUE,FALSE))</f>
        <v>0</v>
      </c>
      <c r="W1344" t="b">
        <f>AND(COUNTIF('Master list(no salts, metals)'!W1341,"&lt;=1"),IF(COUNTIF('Master list(no salts, metals)'!$K1341:$Y1341, "#N/A")=14,TRUE,FALSE))</f>
        <v>0</v>
      </c>
      <c r="X1344" t="b">
        <f>AND(COUNTIF('Master list(no salts, metals)'!X1341,"&lt;=1"),IF(COUNTIF('Master list(no salts, metals)'!$K1341:$Y1341, "#N/A")=14,TRUE,FALSE))</f>
        <v>0</v>
      </c>
      <c r="Y1344" t="b">
        <f>AND(COUNTIF('Master list(no salts, metals)'!Y1341,"&lt;=1"),IF(COUNTIF('Master list(no salts, metals)'!$K1341:$Y1341, "#N/A")=14,TRUE,FALSE))</f>
        <v>1</v>
      </c>
    </row>
    <row r="1345" spans="11:25" x14ac:dyDescent="0.25">
      <c r="K1345" t="b">
        <f>AND(COUNTIF('Master list(no salts, metals)'!K1342,"&lt;=1"),IF(COUNTIF('Master list(no salts, metals)'!$K1342:$Y1342, "#N/A")=14,TRUE,FALSE))</f>
        <v>0</v>
      </c>
      <c r="L1345" t="b">
        <f>AND(COUNTIF('Master list(no salts, metals)'!L1342,"&lt;=1"),IF(COUNTIF('Master list(no salts, metals)'!$K1342:$Y1342, "#N/A")=14,TRUE,FALSE))</f>
        <v>0</v>
      </c>
      <c r="M1345" t="b">
        <f>AND(COUNTIF('Master list(no salts, metals)'!M1342,"&lt;=1"),IF(COUNTIF('Master list(no salts, metals)'!$K1342:$Y1342, "#N/A")=14,TRUE,FALSE))</f>
        <v>0</v>
      </c>
      <c r="N1345" t="b">
        <f>AND(COUNTIF('Master list(no salts, metals)'!N1342,"&lt;=1"),IF(COUNTIF('Master list(no salts, metals)'!$K1342:$Y1342, "#N/A")=14,TRUE,FALSE))</f>
        <v>0</v>
      </c>
      <c r="O1345" t="b">
        <f>AND(COUNTIF('Master list(no salts, metals)'!O1342,"&lt;=1"),IF(COUNTIF('Master list(no salts, metals)'!$K1342:$Y1342, "#N/A")=14,TRUE,FALSE))</f>
        <v>0</v>
      </c>
      <c r="P1345" t="b">
        <f>AND(COUNTIF('Master list(no salts, metals)'!P1342,"&lt;=1"),IF(COUNTIF('Master list(no salts, metals)'!$K1342:$Y1342, "#N/A")=14,TRUE,FALSE))</f>
        <v>0</v>
      </c>
      <c r="Q1345" t="b">
        <f>AND(COUNTIF('Master list(no salts, metals)'!Q1342,"&lt;=1"),IF(COUNTIF('Master list(no salts, metals)'!$K1342:$Y1342, "#N/A")=14,TRUE,FALSE))</f>
        <v>0</v>
      </c>
      <c r="R1345" t="b">
        <f>AND(COUNTIF('Master list(no salts, metals)'!R1342,"&lt;=1"),IF(COUNTIF('Master list(no salts, metals)'!$K1342:$Y1342, "#N/A")=14,TRUE,FALSE))</f>
        <v>0</v>
      </c>
      <c r="S1345" t="b">
        <f>AND(COUNTIF('Master list(no salts, metals)'!S1342,"&lt;=1"),IF(COUNTIF('Master list(no salts, metals)'!$K1342:$Y1342, "#N/A")=14,TRUE,FALSE))</f>
        <v>0</v>
      </c>
      <c r="T1345" t="b">
        <f>AND(COUNTIF('Master list(no salts, metals)'!T1342,"&lt;=1"),IF(COUNTIF('Master list(no salts, metals)'!$K1342:$Y1342, "#N/A")=14,TRUE,FALSE))</f>
        <v>0</v>
      </c>
      <c r="U1345" t="b">
        <f>AND(COUNTIF('Master list(no salts, metals)'!U1342,"&lt;=1"),IF(COUNTIF('Master list(no salts, metals)'!$K1342:$Y1342, "#N/A")=14,TRUE,FALSE))</f>
        <v>0</v>
      </c>
      <c r="V1345" t="b">
        <f>AND(COUNTIF('Master list(no salts, metals)'!V1342,"&lt;=1"),IF(COUNTIF('Master list(no salts, metals)'!$K1342:$Y1342, "#N/A")=14,TRUE,FALSE))</f>
        <v>0</v>
      </c>
      <c r="W1345" t="b">
        <f>AND(COUNTIF('Master list(no salts, metals)'!W1342,"&lt;=1"),IF(COUNTIF('Master list(no salts, metals)'!$K1342:$Y1342, "#N/A")=14,TRUE,FALSE))</f>
        <v>0</v>
      </c>
      <c r="X1345" t="b">
        <f>AND(COUNTIF('Master list(no salts, metals)'!X1342,"&lt;=1"),IF(COUNTIF('Master list(no salts, metals)'!$K1342:$Y1342, "#N/A")=14,TRUE,FALSE))</f>
        <v>0</v>
      </c>
      <c r="Y1345" t="b">
        <f>AND(COUNTIF('Master list(no salts, metals)'!Y1342,"&lt;=1"),IF(COUNTIF('Master list(no salts, metals)'!$K1342:$Y1342, "#N/A")=14,TRUE,FALSE))</f>
        <v>1</v>
      </c>
    </row>
    <row r="1346" spans="11:25" x14ac:dyDescent="0.25">
      <c r="K1346" t="b">
        <f>AND(COUNTIF('Master list(no salts, metals)'!K1343,"&lt;=1"),IF(COUNTIF('Master list(no salts, metals)'!$K1343:$Y1343, "#N/A")=14,TRUE,FALSE))</f>
        <v>0</v>
      </c>
      <c r="L1346" t="b">
        <f>AND(COUNTIF('Master list(no salts, metals)'!L1343,"&lt;=1"),IF(COUNTIF('Master list(no salts, metals)'!$K1343:$Y1343, "#N/A")=14,TRUE,FALSE))</f>
        <v>0</v>
      </c>
      <c r="M1346" t="b">
        <f>AND(COUNTIF('Master list(no salts, metals)'!M1343,"&lt;=1"),IF(COUNTIF('Master list(no salts, metals)'!$K1343:$Y1343, "#N/A")=14,TRUE,FALSE))</f>
        <v>0</v>
      </c>
      <c r="N1346" t="b">
        <f>AND(COUNTIF('Master list(no salts, metals)'!N1343,"&lt;=1"),IF(COUNTIF('Master list(no salts, metals)'!$K1343:$Y1343, "#N/A")=14,TRUE,FALSE))</f>
        <v>0</v>
      </c>
      <c r="O1346" t="b">
        <f>AND(COUNTIF('Master list(no salts, metals)'!O1343,"&lt;=1"),IF(COUNTIF('Master list(no salts, metals)'!$K1343:$Y1343, "#N/A")=14,TRUE,FALSE))</f>
        <v>0</v>
      </c>
      <c r="P1346" t="b">
        <f>AND(COUNTIF('Master list(no salts, metals)'!P1343,"&lt;=1"),IF(COUNTIF('Master list(no salts, metals)'!$K1343:$Y1343, "#N/A")=14,TRUE,FALSE))</f>
        <v>0</v>
      </c>
      <c r="Q1346" t="b">
        <f>AND(COUNTIF('Master list(no salts, metals)'!Q1343,"&lt;=1"),IF(COUNTIF('Master list(no salts, metals)'!$K1343:$Y1343, "#N/A")=14,TRUE,FALSE))</f>
        <v>0</v>
      </c>
      <c r="R1346" t="b">
        <f>AND(COUNTIF('Master list(no salts, metals)'!R1343,"&lt;=1"),IF(COUNTIF('Master list(no salts, metals)'!$K1343:$Y1343, "#N/A")=14,TRUE,FALSE))</f>
        <v>0</v>
      </c>
      <c r="S1346" t="b">
        <f>AND(COUNTIF('Master list(no salts, metals)'!S1343,"&lt;=1"),IF(COUNTIF('Master list(no salts, metals)'!$K1343:$Y1343, "#N/A")=14,TRUE,FALSE))</f>
        <v>0</v>
      </c>
      <c r="T1346" t="b">
        <f>AND(COUNTIF('Master list(no salts, metals)'!T1343,"&lt;=1"),IF(COUNTIF('Master list(no salts, metals)'!$K1343:$Y1343, "#N/A")=14,TRUE,FALSE))</f>
        <v>0</v>
      </c>
      <c r="U1346" t="b">
        <f>AND(COUNTIF('Master list(no salts, metals)'!U1343,"&lt;=1"),IF(COUNTIF('Master list(no salts, metals)'!$K1343:$Y1343, "#N/A")=14,TRUE,FALSE))</f>
        <v>0</v>
      </c>
      <c r="V1346" t="b">
        <f>AND(COUNTIF('Master list(no salts, metals)'!V1343,"&lt;=1"),IF(COUNTIF('Master list(no salts, metals)'!$K1343:$Y1343, "#N/A")=14,TRUE,FALSE))</f>
        <v>0</v>
      </c>
      <c r="W1346" t="b">
        <f>AND(COUNTIF('Master list(no salts, metals)'!W1343,"&lt;=1"),IF(COUNTIF('Master list(no salts, metals)'!$K1343:$Y1343, "#N/A")=14,TRUE,FALSE))</f>
        <v>0</v>
      </c>
      <c r="X1346" t="b">
        <f>AND(COUNTIF('Master list(no salts, metals)'!X1343,"&lt;=1"),IF(COUNTIF('Master list(no salts, metals)'!$K1343:$Y1343, "#N/A")=14,TRUE,FALSE))</f>
        <v>1</v>
      </c>
      <c r="Y1346" t="b">
        <f>AND(COUNTIF('Master list(no salts, metals)'!Y1343,"&lt;=1"),IF(COUNTIF('Master list(no salts, metals)'!$K1343:$Y1343, "#N/A")=14,TRUE,FALSE))</f>
        <v>0</v>
      </c>
    </row>
    <row r="1347" spans="11:25" x14ac:dyDescent="0.25">
      <c r="K1347" t="b">
        <f>AND(COUNTIF('Master list(no salts, metals)'!K1344,"&lt;=1"),IF(COUNTIF('Master list(no salts, metals)'!$K1344:$Y1344, "#N/A")=14,TRUE,FALSE))</f>
        <v>0</v>
      </c>
      <c r="L1347" t="b">
        <f>AND(COUNTIF('Master list(no salts, metals)'!L1344,"&lt;=1"),IF(COUNTIF('Master list(no salts, metals)'!$K1344:$Y1344, "#N/A")=14,TRUE,FALSE))</f>
        <v>0</v>
      </c>
      <c r="M1347" t="b">
        <f>AND(COUNTIF('Master list(no salts, metals)'!M1344,"&lt;=1"),IF(COUNTIF('Master list(no salts, metals)'!$K1344:$Y1344, "#N/A")=14,TRUE,FALSE))</f>
        <v>0</v>
      </c>
      <c r="N1347" t="b">
        <f>AND(COUNTIF('Master list(no salts, metals)'!N1344,"&lt;=1"),IF(COUNTIF('Master list(no salts, metals)'!$K1344:$Y1344, "#N/A")=14,TRUE,FALSE))</f>
        <v>0</v>
      </c>
      <c r="O1347" t="b">
        <f>AND(COUNTIF('Master list(no salts, metals)'!O1344,"&lt;=1"),IF(COUNTIF('Master list(no salts, metals)'!$K1344:$Y1344, "#N/A")=14,TRUE,FALSE))</f>
        <v>0</v>
      </c>
      <c r="P1347" t="b">
        <f>AND(COUNTIF('Master list(no salts, metals)'!P1344,"&lt;=1"),IF(COUNTIF('Master list(no salts, metals)'!$K1344:$Y1344, "#N/A")=14,TRUE,FALSE))</f>
        <v>0</v>
      </c>
      <c r="Q1347" t="b">
        <f>AND(COUNTIF('Master list(no salts, metals)'!Q1344,"&lt;=1"),IF(COUNTIF('Master list(no salts, metals)'!$K1344:$Y1344, "#N/A")=14,TRUE,FALSE))</f>
        <v>0</v>
      </c>
      <c r="R1347" t="b">
        <f>AND(COUNTIF('Master list(no salts, metals)'!R1344,"&lt;=1"),IF(COUNTIF('Master list(no salts, metals)'!$K1344:$Y1344, "#N/A")=14,TRUE,FALSE))</f>
        <v>0</v>
      </c>
      <c r="S1347" t="b">
        <f>AND(COUNTIF('Master list(no salts, metals)'!S1344,"&lt;=1"),IF(COUNTIF('Master list(no salts, metals)'!$K1344:$Y1344, "#N/A")=14,TRUE,FALSE))</f>
        <v>0</v>
      </c>
      <c r="T1347" t="b">
        <f>AND(COUNTIF('Master list(no salts, metals)'!T1344,"&lt;=1"),IF(COUNTIF('Master list(no salts, metals)'!$K1344:$Y1344, "#N/A")=14,TRUE,FALSE))</f>
        <v>0</v>
      </c>
      <c r="U1347" t="b">
        <f>AND(COUNTIF('Master list(no salts, metals)'!U1344,"&lt;=1"),IF(COUNTIF('Master list(no salts, metals)'!$K1344:$Y1344, "#N/A")=14,TRUE,FALSE))</f>
        <v>0</v>
      </c>
      <c r="V1347" t="b">
        <f>AND(COUNTIF('Master list(no salts, metals)'!V1344,"&lt;=1"),IF(COUNTIF('Master list(no salts, metals)'!$K1344:$Y1344, "#N/A")=14,TRUE,FALSE))</f>
        <v>0</v>
      </c>
      <c r="W1347" t="b">
        <f>AND(COUNTIF('Master list(no salts, metals)'!W1344,"&lt;=1"),IF(COUNTIF('Master list(no salts, metals)'!$K1344:$Y1344, "#N/A")=14,TRUE,FALSE))</f>
        <v>0</v>
      </c>
      <c r="X1347" t="b">
        <f>AND(COUNTIF('Master list(no salts, metals)'!X1344,"&lt;=1"),IF(COUNTIF('Master list(no salts, metals)'!$K1344:$Y1344, "#N/A")=14,TRUE,FALSE))</f>
        <v>0</v>
      </c>
      <c r="Y1347" t="b">
        <f>AND(COUNTIF('Master list(no salts, metals)'!Y1344,"&lt;=1"),IF(COUNTIF('Master list(no salts, metals)'!$K1344:$Y1344, "#N/A")=14,TRUE,FALSE))</f>
        <v>0</v>
      </c>
    </row>
    <row r="1348" spans="11:25" x14ac:dyDescent="0.25">
      <c r="K1348" t="b">
        <f>AND(COUNTIF('Master list(no salts, metals)'!K1345,"&lt;=1"),IF(COUNTIF('Master list(no salts, metals)'!$K1345:$Y1345, "#N/A")=14,TRUE,FALSE))</f>
        <v>0</v>
      </c>
      <c r="L1348" t="b">
        <f>AND(COUNTIF('Master list(no salts, metals)'!L1345,"&lt;=1"),IF(COUNTIF('Master list(no salts, metals)'!$K1345:$Y1345, "#N/A")=14,TRUE,FALSE))</f>
        <v>0</v>
      </c>
      <c r="M1348" t="b">
        <f>AND(COUNTIF('Master list(no salts, metals)'!M1345,"&lt;=1"),IF(COUNTIF('Master list(no salts, metals)'!$K1345:$Y1345, "#N/A")=14,TRUE,FALSE))</f>
        <v>0</v>
      </c>
      <c r="N1348" t="b">
        <f>AND(COUNTIF('Master list(no salts, metals)'!N1345,"&lt;=1"),IF(COUNTIF('Master list(no salts, metals)'!$K1345:$Y1345, "#N/A")=14,TRUE,FALSE))</f>
        <v>0</v>
      </c>
      <c r="O1348" t="b">
        <f>AND(COUNTIF('Master list(no salts, metals)'!O1345,"&lt;=1"),IF(COUNTIF('Master list(no salts, metals)'!$K1345:$Y1345, "#N/A")=14,TRUE,FALSE))</f>
        <v>0</v>
      </c>
      <c r="P1348" t="b">
        <f>AND(COUNTIF('Master list(no salts, metals)'!P1345,"&lt;=1"),IF(COUNTIF('Master list(no salts, metals)'!$K1345:$Y1345, "#N/A")=14,TRUE,FALSE))</f>
        <v>0</v>
      </c>
      <c r="Q1348" t="b">
        <f>AND(COUNTIF('Master list(no salts, metals)'!Q1345,"&lt;=1"),IF(COUNTIF('Master list(no salts, metals)'!$K1345:$Y1345, "#N/A")=14,TRUE,FALSE))</f>
        <v>0</v>
      </c>
      <c r="R1348" t="b">
        <f>AND(COUNTIF('Master list(no salts, metals)'!R1345,"&lt;=1"),IF(COUNTIF('Master list(no salts, metals)'!$K1345:$Y1345, "#N/A")=14,TRUE,FALSE))</f>
        <v>0</v>
      </c>
      <c r="S1348" t="b">
        <f>AND(COUNTIF('Master list(no salts, metals)'!S1345,"&lt;=1"),IF(COUNTIF('Master list(no salts, metals)'!$K1345:$Y1345, "#N/A")=14,TRUE,FALSE))</f>
        <v>0</v>
      </c>
      <c r="T1348" t="b">
        <f>AND(COUNTIF('Master list(no salts, metals)'!T1345,"&lt;=1"),IF(COUNTIF('Master list(no salts, metals)'!$K1345:$Y1345, "#N/A")=14,TRUE,FALSE))</f>
        <v>0</v>
      </c>
      <c r="U1348" t="b">
        <f>AND(COUNTIF('Master list(no salts, metals)'!U1345,"&lt;=1"),IF(COUNTIF('Master list(no salts, metals)'!$K1345:$Y1345, "#N/A")=14,TRUE,FALSE))</f>
        <v>0</v>
      </c>
      <c r="V1348" t="b">
        <f>AND(COUNTIF('Master list(no salts, metals)'!V1345,"&lt;=1"),IF(COUNTIF('Master list(no salts, metals)'!$K1345:$Y1345, "#N/A")=14,TRUE,FALSE))</f>
        <v>0</v>
      </c>
      <c r="W1348" t="b">
        <f>AND(COUNTIF('Master list(no salts, metals)'!W1345,"&lt;=1"),IF(COUNTIF('Master list(no salts, metals)'!$K1345:$Y1345, "#N/A")=14,TRUE,FALSE))</f>
        <v>0</v>
      </c>
      <c r="X1348" t="b">
        <f>AND(COUNTIF('Master list(no salts, metals)'!X1345,"&lt;=1"),IF(COUNTIF('Master list(no salts, metals)'!$K1345:$Y1345, "#N/A")=14,TRUE,FALSE))</f>
        <v>0</v>
      </c>
      <c r="Y1348" t="b">
        <f>AND(COUNTIF('Master list(no salts, metals)'!Y1345,"&lt;=1"),IF(COUNTIF('Master list(no salts, metals)'!$K1345:$Y1345, "#N/A")=14,TRUE,FALSE))</f>
        <v>0</v>
      </c>
    </row>
    <row r="1349" spans="11:25" x14ac:dyDescent="0.25">
      <c r="K1349" t="b">
        <f>AND(COUNTIF('Master list(no salts, metals)'!K1346,"&lt;=1"),IF(COUNTIF('Master list(no salts, metals)'!$K1346:$Y1346, "#N/A")=14,TRUE,FALSE))</f>
        <v>0</v>
      </c>
      <c r="L1349" t="b">
        <f>AND(COUNTIF('Master list(no salts, metals)'!L1346,"&lt;=1"),IF(COUNTIF('Master list(no salts, metals)'!$K1346:$Y1346, "#N/A")=14,TRUE,FALSE))</f>
        <v>0</v>
      </c>
      <c r="M1349" t="b">
        <f>AND(COUNTIF('Master list(no salts, metals)'!M1346,"&lt;=1"),IF(COUNTIF('Master list(no salts, metals)'!$K1346:$Y1346, "#N/A")=14,TRUE,FALSE))</f>
        <v>0</v>
      </c>
      <c r="N1349" t="b">
        <f>AND(COUNTIF('Master list(no salts, metals)'!N1346,"&lt;=1"),IF(COUNTIF('Master list(no salts, metals)'!$K1346:$Y1346, "#N/A")=14,TRUE,FALSE))</f>
        <v>0</v>
      </c>
      <c r="O1349" t="b">
        <f>AND(COUNTIF('Master list(no salts, metals)'!O1346,"&lt;=1"),IF(COUNTIF('Master list(no salts, metals)'!$K1346:$Y1346, "#N/A")=14,TRUE,FALSE))</f>
        <v>0</v>
      </c>
      <c r="P1349" t="b">
        <f>AND(COUNTIF('Master list(no salts, metals)'!P1346,"&lt;=1"),IF(COUNTIF('Master list(no salts, metals)'!$K1346:$Y1346, "#N/A")=14,TRUE,FALSE))</f>
        <v>0</v>
      </c>
      <c r="Q1349" t="b">
        <f>AND(COUNTIF('Master list(no salts, metals)'!Q1346,"&lt;=1"),IF(COUNTIF('Master list(no salts, metals)'!$K1346:$Y1346, "#N/A")=14,TRUE,FALSE))</f>
        <v>0</v>
      </c>
      <c r="R1349" t="b">
        <f>AND(COUNTIF('Master list(no salts, metals)'!R1346,"&lt;=1"),IF(COUNTIF('Master list(no salts, metals)'!$K1346:$Y1346, "#N/A")=14,TRUE,FALSE))</f>
        <v>0</v>
      </c>
      <c r="S1349" t="b">
        <f>AND(COUNTIF('Master list(no salts, metals)'!S1346,"&lt;=1"),IF(COUNTIF('Master list(no salts, metals)'!$K1346:$Y1346, "#N/A")=14,TRUE,FALSE))</f>
        <v>0</v>
      </c>
      <c r="T1349" t="b">
        <f>AND(COUNTIF('Master list(no salts, metals)'!T1346,"&lt;=1"),IF(COUNTIF('Master list(no salts, metals)'!$K1346:$Y1346, "#N/A")=14,TRUE,FALSE))</f>
        <v>1</v>
      </c>
      <c r="U1349" t="b">
        <f>AND(COUNTIF('Master list(no salts, metals)'!U1346,"&lt;=1"),IF(COUNTIF('Master list(no salts, metals)'!$K1346:$Y1346, "#N/A")=14,TRUE,FALSE))</f>
        <v>0</v>
      </c>
      <c r="V1349" t="b">
        <f>AND(COUNTIF('Master list(no salts, metals)'!V1346,"&lt;=1"),IF(COUNTIF('Master list(no salts, metals)'!$K1346:$Y1346, "#N/A")=14,TRUE,FALSE))</f>
        <v>0</v>
      </c>
      <c r="W1349" t="b">
        <f>AND(COUNTIF('Master list(no salts, metals)'!W1346,"&lt;=1"),IF(COUNTIF('Master list(no salts, metals)'!$K1346:$Y1346, "#N/A")=14,TRUE,FALSE))</f>
        <v>0</v>
      </c>
      <c r="X1349" t="b">
        <f>AND(COUNTIF('Master list(no salts, metals)'!X1346,"&lt;=1"),IF(COUNTIF('Master list(no salts, metals)'!$K1346:$Y1346, "#N/A")=14,TRUE,FALSE))</f>
        <v>0</v>
      </c>
      <c r="Y1349" t="b">
        <f>AND(COUNTIF('Master list(no salts, metals)'!Y1346,"&lt;=1"),IF(COUNTIF('Master list(no salts, metals)'!$K1346:$Y1346, "#N/A")=14,TRUE,FALSE))</f>
        <v>0</v>
      </c>
    </row>
    <row r="1350" spans="11:25" x14ac:dyDescent="0.25">
      <c r="K1350" t="b">
        <f>AND(COUNTIF('Master list(no salts, metals)'!K1347,"&lt;=1"),IF(COUNTIF('Master list(no salts, metals)'!$K1347:$Y1347, "#N/A")=14,TRUE,FALSE))</f>
        <v>0</v>
      </c>
      <c r="L1350" t="b">
        <f>AND(COUNTIF('Master list(no salts, metals)'!L1347,"&lt;=1"),IF(COUNTIF('Master list(no salts, metals)'!$K1347:$Y1347, "#N/A")=14,TRUE,FALSE))</f>
        <v>0</v>
      </c>
      <c r="M1350" t="b">
        <f>AND(COUNTIF('Master list(no salts, metals)'!M1347,"&lt;=1"),IF(COUNTIF('Master list(no salts, metals)'!$K1347:$Y1347, "#N/A")=14,TRUE,FALSE))</f>
        <v>0</v>
      </c>
      <c r="N1350" t="b">
        <f>AND(COUNTIF('Master list(no salts, metals)'!N1347,"&lt;=1"),IF(COUNTIF('Master list(no salts, metals)'!$K1347:$Y1347, "#N/A")=14,TRUE,FALSE))</f>
        <v>0</v>
      </c>
      <c r="O1350" t="b">
        <f>AND(COUNTIF('Master list(no salts, metals)'!O1347,"&lt;=1"),IF(COUNTIF('Master list(no salts, metals)'!$K1347:$Y1347, "#N/A")=14,TRUE,FALSE))</f>
        <v>0</v>
      </c>
      <c r="P1350" t="b">
        <f>AND(COUNTIF('Master list(no salts, metals)'!P1347,"&lt;=1"),IF(COUNTIF('Master list(no salts, metals)'!$K1347:$Y1347, "#N/A")=14,TRUE,FALSE))</f>
        <v>0</v>
      </c>
      <c r="Q1350" t="b">
        <f>AND(COUNTIF('Master list(no salts, metals)'!Q1347,"&lt;=1"),IF(COUNTIF('Master list(no salts, metals)'!$K1347:$Y1347, "#N/A")=14,TRUE,FALSE))</f>
        <v>0</v>
      </c>
      <c r="R1350" t="b">
        <f>AND(COUNTIF('Master list(no salts, metals)'!R1347,"&lt;=1"),IF(COUNTIF('Master list(no salts, metals)'!$K1347:$Y1347, "#N/A")=14,TRUE,FALSE))</f>
        <v>0</v>
      </c>
      <c r="S1350" t="b">
        <f>AND(COUNTIF('Master list(no salts, metals)'!S1347,"&lt;=1"),IF(COUNTIF('Master list(no salts, metals)'!$K1347:$Y1347, "#N/A")=14,TRUE,FALSE))</f>
        <v>0</v>
      </c>
      <c r="T1350" t="b">
        <f>AND(COUNTIF('Master list(no salts, metals)'!T1347,"&lt;=1"),IF(COUNTIF('Master list(no salts, metals)'!$K1347:$Y1347, "#N/A")=14,TRUE,FALSE))</f>
        <v>1</v>
      </c>
      <c r="U1350" t="b">
        <f>AND(COUNTIF('Master list(no salts, metals)'!U1347,"&lt;=1"),IF(COUNTIF('Master list(no salts, metals)'!$K1347:$Y1347, "#N/A")=14,TRUE,FALSE))</f>
        <v>0</v>
      </c>
      <c r="V1350" t="b">
        <f>AND(COUNTIF('Master list(no salts, metals)'!V1347,"&lt;=1"),IF(COUNTIF('Master list(no salts, metals)'!$K1347:$Y1347, "#N/A")=14,TRUE,FALSE))</f>
        <v>0</v>
      </c>
      <c r="W1350" t="b">
        <f>AND(COUNTIF('Master list(no salts, metals)'!W1347,"&lt;=1"),IF(COUNTIF('Master list(no salts, metals)'!$K1347:$Y1347, "#N/A")=14,TRUE,FALSE))</f>
        <v>0</v>
      </c>
      <c r="X1350" t="b">
        <f>AND(COUNTIF('Master list(no salts, metals)'!X1347,"&lt;=1"),IF(COUNTIF('Master list(no salts, metals)'!$K1347:$Y1347, "#N/A")=14,TRUE,FALSE))</f>
        <v>0</v>
      </c>
      <c r="Y1350" t="b">
        <f>AND(COUNTIF('Master list(no salts, metals)'!Y1347,"&lt;=1"),IF(COUNTIF('Master list(no salts, metals)'!$K1347:$Y1347, "#N/A")=14,TRUE,FALSE))</f>
        <v>0</v>
      </c>
    </row>
    <row r="1351" spans="11:25" x14ac:dyDescent="0.25">
      <c r="K1351" t="b">
        <f>AND(COUNTIF('Master list(no salts, metals)'!K1348,"&lt;=1"),IF(COUNTIF('Master list(no salts, metals)'!$K1348:$Y1348, "#N/A")=14,TRUE,FALSE))</f>
        <v>0</v>
      </c>
      <c r="L1351" t="b">
        <f>AND(COUNTIF('Master list(no salts, metals)'!L1348,"&lt;=1"),IF(COUNTIF('Master list(no salts, metals)'!$K1348:$Y1348, "#N/A")=14,TRUE,FALSE))</f>
        <v>0</v>
      </c>
      <c r="M1351" t="b">
        <f>AND(COUNTIF('Master list(no salts, metals)'!M1348,"&lt;=1"),IF(COUNTIF('Master list(no salts, metals)'!$K1348:$Y1348, "#N/A")=14,TRUE,FALSE))</f>
        <v>0</v>
      </c>
      <c r="N1351" t="b">
        <f>AND(COUNTIF('Master list(no salts, metals)'!N1348,"&lt;=1"),IF(COUNTIF('Master list(no salts, metals)'!$K1348:$Y1348, "#N/A")=14,TRUE,FALSE))</f>
        <v>0</v>
      </c>
      <c r="O1351" t="b">
        <f>AND(COUNTIF('Master list(no salts, metals)'!O1348,"&lt;=1"),IF(COUNTIF('Master list(no salts, metals)'!$K1348:$Y1348, "#N/A")=14,TRUE,FALSE))</f>
        <v>0</v>
      </c>
      <c r="P1351" t="b">
        <f>AND(COUNTIF('Master list(no salts, metals)'!P1348,"&lt;=1"),IF(COUNTIF('Master list(no salts, metals)'!$K1348:$Y1348, "#N/A")=14,TRUE,FALSE))</f>
        <v>0</v>
      </c>
      <c r="Q1351" t="b">
        <f>AND(COUNTIF('Master list(no salts, metals)'!Q1348,"&lt;=1"),IF(COUNTIF('Master list(no salts, metals)'!$K1348:$Y1348, "#N/A")=14,TRUE,FALSE))</f>
        <v>0</v>
      </c>
      <c r="R1351" t="b">
        <f>AND(COUNTIF('Master list(no salts, metals)'!R1348,"&lt;=1"),IF(COUNTIF('Master list(no salts, metals)'!$K1348:$Y1348, "#N/A")=14,TRUE,FALSE))</f>
        <v>0</v>
      </c>
      <c r="S1351" t="b">
        <f>AND(COUNTIF('Master list(no salts, metals)'!S1348,"&lt;=1"),IF(COUNTIF('Master list(no salts, metals)'!$K1348:$Y1348, "#N/A")=14,TRUE,FALSE))</f>
        <v>0</v>
      </c>
      <c r="T1351" t="b">
        <f>AND(COUNTIF('Master list(no salts, metals)'!T1348,"&lt;=1"),IF(COUNTIF('Master list(no salts, metals)'!$K1348:$Y1348, "#N/A")=14,TRUE,FALSE))</f>
        <v>1</v>
      </c>
      <c r="U1351" t="b">
        <f>AND(COUNTIF('Master list(no salts, metals)'!U1348,"&lt;=1"),IF(COUNTIF('Master list(no salts, metals)'!$K1348:$Y1348, "#N/A")=14,TRUE,FALSE))</f>
        <v>0</v>
      </c>
      <c r="V1351" t="b">
        <f>AND(COUNTIF('Master list(no salts, metals)'!V1348,"&lt;=1"),IF(COUNTIF('Master list(no salts, metals)'!$K1348:$Y1348, "#N/A")=14,TRUE,FALSE))</f>
        <v>0</v>
      </c>
      <c r="W1351" t="b">
        <f>AND(COUNTIF('Master list(no salts, metals)'!W1348,"&lt;=1"),IF(COUNTIF('Master list(no salts, metals)'!$K1348:$Y1348, "#N/A")=14,TRUE,FALSE))</f>
        <v>0</v>
      </c>
      <c r="X1351" t="b">
        <f>AND(COUNTIF('Master list(no salts, metals)'!X1348,"&lt;=1"),IF(COUNTIF('Master list(no salts, metals)'!$K1348:$Y1348, "#N/A")=14,TRUE,FALSE))</f>
        <v>0</v>
      </c>
      <c r="Y1351" t="b">
        <f>AND(COUNTIF('Master list(no salts, metals)'!Y1348,"&lt;=1"),IF(COUNTIF('Master list(no salts, metals)'!$K1348:$Y1348, "#N/A")=14,TRUE,FALSE))</f>
        <v>0</v>
      </c>
    </row>
    <row r="1352" spans="11:25" x14ac:dyDescent="0.25">
      <c r="K1352" t="b">
        <f>AND(COUNTIF('Master list(no salts, metals)'!K1349,"&lt;=1"),IF(COUNTIF('Master list(no salts, metals)'!$K1349:$Y1349, "#N/A")=14,TRUE,FALSE))</f>
        <v>0</v>
      </c>
      <c r="L1352" t="b">
        <f>AND(COUNTIF('Master list(no salts, metals)'!L1349,"&lt;=1"),IF(COUNTIF('Master list(no salts, metals)'!$K1349:$Y1349, "#N/A")=14,TRUE,FALSE))</f>
        <v>0</v>
      </c>
      <c r="M1352" t="b">
        <f>AND(COUNTIF('Master list(no salts, metals)'!M1349,"&lt;=1"),IF(COUNTIF('Master list(no salts, metals)'!$K1349:$Y1349, "#N/A")=14,TRUE,FALSE))</f>
        <v>0</v>
      </c>
      <c r="N1352" t="b">
        <f>AND(COUNTIF('Master list(no salts, metals)'!N1349,"&lt;=1"),IF(COUNTIF('Master list(no salts, metals)'!$K1349:$Y1349, "#N/A")=14,TRUE,FALSE))</f>
        <v>0</v>
      </c>
      <c r="O1352" t="b">
        <f>AND(COUNTIF('Master list(no salts, metals)'!O1349,"&lt;=1"),IF(COUNTIF('Master list(no salts, metals)'!$K1349:$Y1349, "#N/A")=14,TRUE,FALSE))</f>
        <v>0</v>
      </c>
      <c r="P1352" t="b">
        <f>AND(COUNTIF('Master list(no salts, metals)'!P1349,"&lt;=1"),IF(COUNTIF('Master list(no salts, metals)'!$K1349:$Y1349, "#N/A")=14,TRUE,FALSE))</f>
        <v>0</v>
      </c>
      <c r="Q1352" t="b">
        <f>AND(COUNTIF('Master list(no salts, metals)'!Q1349,"&lt;=1"),IF(COUNTIF('Master list(no salts, metals)'!$K1349:$Y1349, "#N/A")=14,TRUE,FALSE))</f>
        <v>0</v>
      </c>
      <c r="R1352" t="b">
        <f>AND(COUNTIF('Master list(no salts, metals)'!R1349,"&lt;=1"),IF(COUNTIF('Master list(no salts, metals)'!$K1349:$Y1349, "#N/A")=14,TRUE,FALSE))</f>
        <v>0</v>
      </c>
      <c r="S1352" t="b">
        <f>AND(COUNTIF('Master list(no salts, metals)'!S1349,"&lt;=1"),IF(COUNTIF('Master list(no salts, metals)'!$K1349:$Y1349, "#N/A")=14,TRUE,FALSE))</f>
        <v>0</v>
      </c>
      <c r="T1352" t="b">
        <f>AND(COUNTIF('Master list(no salts, metals)'!T1349,"&lt;=1"),IF(COUNTIF('Master list(no salts, metals)'!$K1349:$Y1349, "#N/A")=14,TRUE,FALSE))</f>
        <v>0</v>
      </c>
      <c r="U1352" t="b">
        <f>AND(COUNTIF('Master list(no salts, metals)'!U1349,"&lt;=1"),IF(COUNTIF('Master list(no salts, metals)'!$K1349:$Y1349, "#N/A")=14,TRUE,FALSE))</f>
        <v>0</v>
      </c>
      <c r="V1352" t="b">
        <f>AND(COUNTIF('Master list(no salts, metals)'!V1349,"&lt;=1"),IF(COUNTIF('Master list(no salts, metals)'!$K1349:$Y1349, "#N/A")=14,TRUE,FALSE))</f>
        <v>0</v>
      </c>
      <c r="W1352" t="b">
        <f>AND(COUNTIF('Master list(no salts, metals)'!W1349,"&lt;=1"),IF(COUNTIF('Master list(no salts, metals)'!$K1349:$Y1349, "#N/A")=14,TRUE,FALSE))</f>
        <v>0</v>
      </c>
      <c r="X1352" t="b">
        <f>AND(COUNTIF('Master list(no salts, metals)'!X1349,"&lt;=1"),IF(COUNTIF('Master list(no salts, metals)'!$K1349:$Y1349, "#N/A")=14,TRUE,FALSE))</f>
        <v>0</v>
      </c>
      <c r="Y1352" t="b">
        <f>AND(COUNTIF('Master list(no salts, metals)'!Y1349,"&lt;=1"),IF(COUNTIF('Master list(no salts, metals)'!$K1349:$Y1349, "#N/A")=14,TRUE,FALSE))</f>
        <v>0</v>
      </c>
    </row>
    <row r="1353" spans="11:25" x14ac:dyDescent="0.25">
      <c r="K1353" t="b">
        <f>AND(COUNTIF('Master list(no salts, metals)'!K1350,"&lt;=1"),IF(COUNTIF('Master list(no salts, metals)'!$K1350:$Y1350, "#N/A")=14,TRUE,FALSE))</f>
        <v>0</v>
      </c>
      <c r="L1353" t="b">
        <f>AND(COUNTIF('Master list(no salts, metals)'!L1350,"&lt;=1"),IF(COUNTIF('Master list(no salts, metals)'!$K1350:$Y1350, "#N/A")=14,TRUE,FALSE))</f>
        <v>0</v>
      </c>
      <c r="M1353" t="b">
        <f>AND(COUNTIF('Master list(no salts, metals)'!M1350,"&lt;=1"),IF(COUNTIF('Master list(no salts, metals)'!$K1350:$Y1350, "#N/A")=14,TRUE,FALSE))</f>
        <v>0</v>
      </c>
      <c r="N1353" t="b">
        <f>AND(COUNTIF('Master list(no salts, metals)'!N1350,"&lt;=1"),IF(COUNTIF('Master list(no salts, metals)'!$K1350:$Y1350, "#N/A")=14,TRUE,FALSE))</f>
        <v>0</v>
      </c>
      <c r="O1353" t="b">
        <f>AND(COUNTIF('Master list(no salts, metals)'!O1350,"&lt;=1"),IF(COUNTIF('Master list(no salts, metals)'!$K1350:$Y1350, "#N/A")=14,TRUE,FALSE))</f>
        <v>0</v>
      </c>
      <c r="P1353" t="b">
        <f>AND(COUNTIF('Master list(no salts, metals)'!P1350,"&lt;=1"),IF(COUNTIF('Master list(no salts, metals)'!$K1350:$Y1350, "#N/A")=14,TRUE,FALSE))</f>
        <v>0</v>
      </c>
      <c r="Q1353" t="b">
        <f>AND(COUNTIF('Master list(no salts, metals)'!Q1350,"&lt;=1"),IF(COUNTIF('Master list(no salts, metals)'!$K1350:$Y1350, "#N/A")=14,TRUE,FALSE))</f>
        <v>0</v>
      </c>
      <c r="R1353" t="b">
        <f>AND(COUNTIF('Master list(no salts, metals)'!R1350,"&lt;=1"),IF(COUNTIF('Master list(no salts, metals)'!$K1350:$Y1350, "#N/A")=14,TRUE,FALSE))</f>
        <v>0</v>
      </c>
      <c r="S1353" t="b">
        <f>AND(COUNTIF('Master list(no salts, metals)'!S1350,"&lt;=1"),IF(COUNTIF('Master list(no salts, metals)'!$K1350:$Y1350, "#N/A")=14,TRUE,FALSE))</f>
        <v>0</v>
      </c>
      <c r="T1353" t="b">
        <f>AND(COUNTIF('Master list(no salts, metals)'!T1350,"&lt;=1"),IF(COUNTIF('Master list(no salts, metals)'!$K1350:$Y1350, "#N/A")=14,TRUE,FALSE))</f>
        <v>0</v>
      </c>
      <c r="U1353" t="b">
        <f>AND(COUNTIF('Master list(no salts, metals)'!U1350,"&lt;=1"),IF(COUNTIF('Master list(no salts, metals)'!$K1350:$Y1350, "#N/A")=14,TRUE,FALSE))</f>
        <v>0</v>
      </c>
      <c r="V1353" t="b">
        <f>AND(COUNTIF('Master list(no salts, metals)'!V1350,"&lt;=1"),IF(COUNTIF('Master list(no salts, metals)'!$K1350:$Y1350, "#N/A")=14,TRUE,FALSE))</f>
        <v>0</v>
      </c>
      <c r="W1353" t="b">
        <f>AND(COUNTIF('Master list(no salts, metals)'!W1350,"&lt;=1"),IF(COUNTIF('Master list(no salts, metals)'!$K1350:$Y1350, "#N/A")=14,TRUE,FALSE))</f>
        <v>0</v>
      </c>
      <c r="X1353" t="b">
        <f>AND(COUNTIF('Master list(no salts, metals)'!X1350,"&lt;=1"),IF(COUNTIF('Master list(no salts, metals)'!$K1350:$Y1350, "#N/A")=14,TRUE,FALSE))</f>
        <v>0</v>
      </c>
      <c r="Y1353" t="b">
        <f>AND(COUNTIF('Master list(no salts, metals)'!Y1350,"&lt;=1"),IF(COUNTIF('Master list(no salts, metals)'!$K1350:$Y1350, "#N/A")=14,TRUE,FALSE))</f>
        <v>1</v>
      </c>
    </row>
    <row r="1354" spans="11:25" x14ac:dyDescent="0.25">
      <c r="K1354" t="b">
        <f>AND(COUNTIF('Master list(no salts, metals)'!K1351,"&lt;=1"),IF(COUNTIF('Master list(no salts, metals)'!$K1351:$Y1351, "#N/A")=14,TRUE,FALSE))</f>
        <v>0</v>
      </c>
      <c r="L1354" t="b">
        <f>AND(COUNTIF('Master list(no salts, metals)'!L1351,"&lt;=1"),IF(COUNTIF('Master list(no salts, metals)'!$K1351:$Y1351, "#N/A")=14,TRUE,FALSE))</f>
        <v>0</v>
      </c>
      <c r="M1354" t="b">
        <f>AND(COUNTIF('Master list(no salts, metals)'!M1351,"&lt;=1"),IF(COUNTIF('Master list(no salts, metals)'!$K1351:$Y1351, "#N/A")=14,TRUE,FALSE))</f>
        <v>0</v>
      </c>
      <c r="N1354" t="b">
        <f>AND(COUNTIF('Master list(no salts, metals)'!N1351,"&lt;=1"),IF(COUNTIF('Master list(no salts, metals)'!$K1351:$Y1351, "#N/A")=14,TRUE,FALSE))</f>
        <v>0</v>
      </c>
      <c r="O1354" t="b">
        <f>AND(COUNTIF('Master list(no salts, metals)'!O1351,"&lt;=1"),IF(COUNTIF('Master list(no salts, metals)'!$K1351:$Y1351, "#N/A")=14,TRUE,FALSE))</f>
        <v>0</v>
      </c>
      <c r="P1354" t="b">
        <f>AND(COUNTIF('Master list(no salts, metals)'!P1351,"&lt;=1"),IF(COUNTIF('Master list(no salts, metals)'!$K1351:$Y1351, "#N/A")=14,TRUE,FALSE))</f>
        <v>0</v>
      </c>
      <c r="Q1354" t="b">
        <f>AND(COUNTIF('Master list(no salts, metals)'!Q1351,"&lt;=1"),IF(COUNTIF('Master list(no salts, metals)'!$K1351:$Y1351, "#N/A")=14,TRUE,FALSE))</f>
        <v>0</v>
      </c>
      <c r="R1354" t="b">
        <f>AND(COUNTIF('Master list(no salts, metals)'!R1351,"&lt;=1"),IF(COUNTIF('Master list(no salts, metals)'!$K1351:$Y1351, "#N/A")=14,TRUE,FALSE))</f>
        <v>0</v>
      </c>
      <c r="S1354" t="b">
        <f>AND(COUNTIF('Master list(no salts, metals)'!S1351,"&lt;=1"),IF(COUNTIF('Master list(no salts, metals)'!$K1351:$Y1351, "#N/A")=14,TRUE,FALSE))</f>
        <v>0</v>
      </c>
      <c r="T1354" t="b">
        <f>AND(COUNTIF('Master list(no salts, metals)'!T1351,"&lt;=1"),IF(COUNTIF('Master list(no salts, metals)'!$K1351:$Y1351, "#N/A")=14,TRUE,FALSE))</f>
        <v>0</v>
      </c>
      <c r="U1354" t="b">
        <f>AND(COUNTIF('Master list(no salts, metals)'!U1351,"&lt;=1"),IF(COUNTIF('Master list(no salts, metals)'!$K1351:$Y1351, "#N/A")=14,TRUE,FALSE))</f>
        <v>0</v>
      </c>
      <c r="V1354" t="b">
        <f>AND(COUNTIF('Master list(no salts, metals)'!V1351,"&lt;=1"),IF(COUNTIF('Master list(no salts, metals)'!$K1351:$Y1351, "#N/A")=14,TRUE,FALSE))</f>
        <v>0</v>
      </c>
      <c r="W1354" t="b">
        <f>AND(COUNTIF('Master list(no salts, metals)'!W1351,"&lt;=1"),IF(COUNTIF('Master list(no salts, metals)'!$K1351:$Y1351, "#N/A")=14,TRUE,FALSE))</f>
        <v>1</v>
      </c>
      <c r="X1354" t="b">
        <f>AND(COUNTIF('Master list(no salts, metals)'!X1351,"&lt;=1"),IF(COUNTIF('Master list(no salts, metals)'!$K1351:$Y1351, "#N/A")=14,TRUE,FALSE))</f>
        <v>0</v>
      </c>
      <c r="Y1354" t="b">
        <f>AND(COUNTIF('Master list(no salts, metals)'!Y1351,"&lt;=1"),IF(COUNTIF('Master list(no salts, metals)'!$K1351:$Y1351, "#N/A")=14,TRUE,FALSE))</f>
        <v>0</v>
      </c>
    </row>
    <row r="1355" spans="11:25" x14ac:dyDescent="0.25">
      <c r="K1355" t="b">
        <f>AND(COUNTIF('Master list(no salts, metals)'!K1352,"&lt;=1"),IF(COUNTIF('Master list(no salts, metals)'!$K1352:$Y1352, "#N/A")=14,TRUE,FALSE))</f>
        <v>0</v>
      </c>
      <c r="L1355" t="b">
        <f>AND(COUNTIF('Master list(no salts, metals)'!L1352,"&lt;=1"),IF(COUNTIF('Master list(no salts, metals)'!$K1352:$Y1352, "#N/A")=14,TRUE,FALSE))</f>
        <v>0</v>
      </c>
      <c r="M1355" t="b">
        <f>AND(COUNTIF('Master list(no salts, metals)'!M1352,"&lt;=1"),IF(COUNTIF('Master list(no salts, metals)'!$K1352:$Y1352, "#N/A")=14,TRUE,FALSE))</f>
        <v>0</v>
      </c>
      <c r="N1355" t="b">
        <f>AND(COUNTIF('Master list(no salts, metals)'!N1352,"&lt;=1"),IF(COUNTIF('Master list(no salts, metals)'!$K1352:$Y1352, "#N/A")=14,TRUE,FALSE))</f>
        <v>0</v>
      </c>
      <c r="O1355" t="b">
        <f>AND(COUNTIF('Master list(no salts, metals)'!O1352,"&lt;=1"),IF(COUNTIF('Master list(no salts, metals)'!$K1352:$Y1352, "#N/A")=14,TRUE,FALSE))</f>
        <v>0</v>
      </c>
      <c r="P1355" t="b">
        <f>AND(COUNTIF('Master list(no salts, metals)'!P1352,"&lt;=1"),IF(COUNTIF('Master list(no salts, metals)'!$K1352:$Y1352, "#N/A")=14,TRUE,FALSE))</f>
        <v>0</v>
      </c>
      <c r="Q1355" t="b">
        <f>AND(COUNTIF('Master list(no salts, metals)'!Q1352,"&lt;=1"),IF(COUNTIF('Master list(no salts, metals)'!$K1352:$Y1352, "#N/A")=14,TRUE,FALSE))</f>
        <v>0</v>
      </c>
      <c r="R1355" t="b">
        <f>AND(COUNTIF('Master list(no salts, metals)'!R1352,"&lt;=1"),IF(COUNTIF('Master list(no salts, metals)'!$K1352:$Y1352, "#N/A")=14,TRUE,FALSE))</f>
        <v>0</v>
      </c>
      <c r="S1355" t="b">
        <f>AND(COUNTIF('Master list(no salts, metals)'!S1352,"&lt;=1"),IF(COUNTIF('Master list(no salts, metals)'!$K1352:$Y1352, "#N/A")=14,TRUE,FALSE))</f>
        <v>0</v>
      </c>
      <c r="T1355" t="b">
        <f>AND(COUNTIF('Master list(no salts, metals)'!T1352,"&lt;=1"),IF(COUNTIF('Master list(no salts, metals)'!$K1352:$Y1352, "#N/A")=14,TRUE,FALSE))</f>
        <v>0</v>
      </c>
      <c r="U1355" t="b">
        <f>AND(COUNTIF('Master list(no salts, metals)'!U1352,"&lt;=1"),IF(COUNTIF('Master list(no salts, metals)'!$K1352:$Y1352, "#N/A")=14,TRUE,FALSE))</f>
        <v>0</v>
      </c>
      <c r="V1355" t="b">
        <f>AND(COUNTIF('Master list(no salts, metals)'!V1352,"&lt;=1"),IF(COUNTIF('Master list(no salts, metals)'!$K1352:$Y1352, "#N/A")=14,TRUE,FALSE))</f>
        <v>0</v>
      </c>
      <c r="W1355" t="b">
        <f>AND(COUNTIF('Master list(no salts, metals)'!W1352,"&lt;=1"),IF(COUNTIF('Master list(no salts, metals)'!$K1352:$Y1352, "#N/A")=14,TRUE,FALSE))</f>
        <v>0</v>
      </c>
      <c r="X1355" t="b">
        <f>AND(COUNTIF('Master list(no salts, metals)'!X1352,"&lt;=1"),IF(COUNTIF('Master list(no salts, metals)'!$K1352:$Y1352, "#N/A")=14,TRUE,FALSE))</f>
        <v>0</v>
      </c>
      <c r="Y1355" t="b">
        <f>AND(COUNTIF('Master list(no salts, metals)'!Y1352,"&lt;=1"),IF(COUNTIF('Master list(no salts, metals)'!$K1352:$Y1352, "#N/A")=14,TRUE,FALSE))</f>
        <v>0</v>
      </c>
    </row>
    <row r="1356" spans="11:25" x14ac:dyDescent="0.25">
      <c r="K1356" t="b">
        <f>AND(COUNTIF('Master list(no salts, metals)'!K1353,"&lt;=1"),IF(COUNTIF('Master list(no salts, metals)'!$K1353:$Y1353, "#N/A")=14,TRUE,FALSE))</f>
        <v>0</v>
      </c>
      <c r="L1356" t="b">
        <f>AND(COUNTIF('Master list(no salts, metals)'!L1353,"&lt;=1"),IF(COUNTIF('Master list(no salts, metals)'!$K1353:$Y1353, "#N/A")=14,TRUE,FALSE))</f>
        <v>0</v>
      </c>
      <c r="M1356" t="b">
        <f>AND(COUNTIF('Master list(no salts, metals)'!M1353,"&lt;=1"),IF(COUNTIF('Master list(no salts, metals)'!$K1353:$Y1353, "#N/A")=14,TRUE,FALSE))</f>
        <v>0</v>
      </c>
      <c r="N1356" t="b">
        <f>AND(COUNTIF('Master list(no salts, metals)'!N1353,"&lt;=1"),IF(COUNTIF('Master list(no salts, metals)'!$K1353:$Y1353, "#N/A")=14,TRUE,FALSE))</f>
        <v>0</v>
      </c>
      <c r="O1356" t="b">
        <f>AND(COUNTIF('Master list(no salts, metals)'!O1353,"&lt;=1"),IF(COUNTIF('Master list(no salts, metals)'!$K1353:$Y1353, "#N/A")=14,TRUE,FALSE))</f>
        <v>0</v>
      </c>
      <c r="P1356" t="b">
        <f>AND(COUNTIF('Master list(no salts, metals)'!P1353,"&lt;=1"),IF(COUNTIF('Master list(no salts, metals)'!$K1353:$Y1353, "#N/A")=14,TRUE,FALSE))</f>
        <v>0</v>
      </c>
      <c r="Q1356" t="b">
        <f>AND(COUNTIF('Master list(no salts, metals)'!Q1353,"&lt;=1"),IF(COUNTIF('Master list(no salts, metals)'!$K1353:$Y1353, "#N/A")=14,TRUE,FALSE))</f>
        <v>0</v>
      </c>
      <c r="R1356" t="b">
        <f>AND(COUNTIF('Master list(no salts, metals)'!R1353,"&lt;=1"),IF(COUNTIF('Master list(no salts, metals)'!$K1353:$Y1353, "#N/A")=14,TRUE,FALSE))</f>
        <v>0</v>
      </c>
      <c r="S1356" t="b">
        <f>AND(COUNTIF('Master list(no salts, metals)'!S1353,"&lt;=1"),IF(COUNTIF('Master list(no salts, metals)'!$K1353:$Y1353, "#N/A")=14,TRUE,FALSE))</f>
        <v>0</v>
      </c>
      <c r="T1356" t="b">
        <f>AND(COUNTIF('Master list(no salts, metals)'!T1353,"&lt;=1"),IF(COUNTIF('Master list(no salts, metals)'!$K1353:$Y1353, "#N/A")=14,TRUE,FALSE))</f>
        <v>1</v>
      </c>
      <c r="U1356" t="b">
        <f>AND(COUNTIF('Master list(no salts, metals)'!U1353,"&lt;=1"),IF(COUNTIF('Master list(no salts, metals)'!$K1353:$Y1353, "#N/A")=14,TRUE,FALSE))</f>
        <v>0</v>
      </c>
      <c r="V1356" t="b">
        <f>AND(COUNTIF('Master list(no salts, metals)'!V1353,"&lt;=1"),IF(COUNTIF('Master list(no salts, metals)'!$K1353:$Y1353, "#N/A")=14,TRUE,FALSE))</f>
        <v>0</v>
      </c>
      <c r="W1356" t="b">
        <f>AND(COUNTIF('Master list(no salts, metals)'!W1353,"&lt;=1"),IF(COUNTIF('Master list(no salts, metals)'!$K1353:$Y1353, "#N/A")=14,TRUE,FALSE))</f>
        <v>0</v>
      </c>
      <c r="X1356" t="b">
        <f>AND(COUNTIF('Master list(no salts, metals)'!X1353,"&lt;=1"),IF(COUNTIF('Master list(no salts, metals)'!$K1353:$Y1353, "#N/A")=14,TRUE,FALSE))</f>
        <v>0</v>
      </c>
      <c r="Y1356" t="b">
        <f>AND(COUNTIF('Master list(no salts, metals)'!Y1353,"&lt;=1"),IF(COUNTIF('Master list(no salts, metals)'!$K1353:$Y1353, "#N/A")=14,TRUE,FALSE))</f>
        <v>0</v>
      </c>
    </row>
    <row r="1357" spans="11:25" x14ac:dyDescent="0.25">
      <c r="K1357" t="b">
        <f>AND(COUNTIF('Master list(no salts, metals)'!K1354,"&lt;=1"),IF(COUNTIF('Master list(no salts, metals)'!$K1354:$Y1354, "#N/A")=14,TRUE,FALSE))</f>
        <v>0</v>
      </c>
      <c r="L1357" t="b">
        <f>AND(COUNTIF('Master list(no salts, metals)'!L1354,"&lt;=1"),IF(COUNTIF('Master list(no salts, metals)'!$K1354:$Y1354, "#N/A")=14,TRUE,FALSE))</f>
        <v>0</v>
      </c>
      <c r="M1357" t="b">
        <f>AND(COUNTIF('Master list(no salts, metals)'!M1354,"&lt;=1"),IF(COUNTIF('Master list(no salts, metals)'!$K1354:$Y1354, "#N/A")=14,TRUE,FALSE))</f>
        <v>0</v>
      </c>
      <c r="N1357" t="b">
        <f>AND(COUNTIF('Master list(no salts, metals)'!N1354,"&lt;=1"),IF(COUNTIF('Master list(no salts, metals)'!$K1354:$Y1354, "#N/A")=14,TRUE,FALSE))</f>
        <v>0</v>
      </c>
      <c r="O1357" t="b">
        <f>AND(COUNTIF('Master list(no salts, metals)'!O1354,"&lt;=1"),IF(COUNTIF('Master list(no salts, metals)'!$K1354:$Y1354, "#N/A")=14,TRUE,FALSE))</f>
        <v>0</v>
      </c>
      <c r="P1357" t="b">
        <f>AND(COUNTIF('Master list(no salts, metals)'!P1354,"&lt;=1"),IF(COUNTIF('Master list(no salts, metals)'!$K1354:$Y1354, "#N/A")=14,TRUE,FALSE))</f>
        <v>0</v>
      </c>
      <c r="Q1357" t="b">
        <f>AND(COUNTIF('Master list(no salts, metals)'!Q1354,"&lt;=1"),IF(COUNTIF('Master list(no salts, metals)'!$K1354:$Y1354, "#N/A")=14,TRUE,FALSE))</f>
        <v>0</v>
      </c>
      <c r="R1357" t="b">
        <f>AND(COUNTIF('Master list(no salts, metals)'!R1354,"&lt;=1"),IF(COUNTIF('Master list(no salts, metals)'!$K1354:$Y1354, "#N/A")=14,TRUE,FALSE))</f>
        <v>0</v>
      </c>
      <c r="S1357" t="b">
        <f>AND(COUNTIF('Master list(no salts, metals)'!S1354,"&lt;=1"),IF(COUNTIF('Master list(no salts, metals)'!$K1354:$Y1354, "#N/A")=14,TRUE,FALSE))</f>
        <v>0</v>
      </c>
      <c r="T1357" t="b">
        <f>AND(COUNTIF('Master list(no salts, metals)'!T1354,"&lt;=1"),IF(COUNTIF('Master list(no salts, metals)'!$K1354:$Y1354, "#N/A")=14,TRUE,FALSE))</f>
        <v>0</v>
      </c>
      <c r="U1357" t="b">
        <f>AND(COUNTIF('Master list(no salts, metals)'!U1354,"&lt;=1"),IF(COUNTIF('Master list(no salts, metals)'!$K1354:$Y1354, "#N/A")=14,TRUE,FALSE))</f>
        <v>0</v>
      </c>
      <c r="V1357" t="b">
        <f>AND(COUNTIF('Master list(no salts, metals)'!V1354,"&lt;=1"),IF(COUNTIF('Master list(no salts, metals)'!$K1354:$Y1354, "#N/A")=14,TRUE,FALSE))</f>
        <v>0</v>
      </c>
      <c r="W1357" t="b">
        <f>AND(COUNTIF('Master list(no salts, metals)'!W1354,"&lt;=1"),IF(COUNTIF('Master list(no salts, metals)'!$K1354:$Y1354, "#N/A")=14,TRUE,FALSE))</f>
        <v>0</v>
      </c>
      <c r="X1357" t="b">
        <f>AND(COUNTIF('Master list(no salts, metals)'!X1354,"&lt;=1"),IF(COUNTIF('Master list(no salts, metals)'!$K1354:$Y1354, "#N/A")=14,TRUE,FALSE))</f>
        <v>0</v>
      </c>
      <c r="Y1357" t="b">
        <f>AND(COUNTIF('Master list(no salts, metals)'!Y1354,"&lt;=1"),IF(COUNTIF('Master list(no salts, metals)'!$K1354:$Y1354, "#N/A")=14,TRUE,FALSE))</f>
        <v>0</v>
      </c>
    </row>
    <row r="1358" spans="11:25" x14ac:dyDescent="0.25">
      <c r="K1358" t="b">
        <f>AND(COUNTIF('Master list(no salts, metals)'!K1355,"&lt;=1"),IF(COUNTIF('Master list(no salts, metals)'!$K1355:$Y1355, "#N/A")=14,TRUE,FALSE))</f>
        <v>0</v>
      </c>
      <c r="L1358" t="b">
        <f>AND(COUNTIF('Master list(no salts, metals)'!L1355,"&lt;=1"),IF(COUNTIF('Master list(no salts, metals)'!$K1355:$Y1355, "#N/A")=14,TRUE,FALSE))</f>
        <v>0</v>
      </c>
      <c r="M1358" t="b">
        <f>AND(COUNTIF('Master list(no salts, metals)'!M1355,"&lt;=1"),IF(COUNTIF('Master list(no salts, metals)'!$K1355:$Y1355, "#N/A")=14,TRUE,FALSE))</f>
        <v>0</v>
      </c>
      <c r="N1358" t="b">
        <f>AND(COUNTIF('Master list(no salts, metals)'!N1355,"&lt;=1"),IF(COUNTIF('Master list(no salts, metals)'!$K1355:$Y1355, "#N/A")=14,TRUE,FALSE))</f>
        <v>0</v>
      </c>
      <c r="O1358" t="b">
        <f>AND(COUNTIF('Master list(no salts, metals)'!O1355,"&lt;=1"),IF(COUNTIF('Master list(no salts, metals)'!$K1355:$Y1355, "#N/A")=14,TRUE,FALSE))</f>
        <v>0</v>
      </c>
      <c r="P1358" t="b">
        <f>AND(COUNTIF('Master list(no salts, metals)'!P1355,"&lt;=1"),IF(COUNTIF('Master list(no salts, metals)'!$K1355:$Y1355, "#N/A")=14,TRUE,FALSE))</f>
        <v>0</v>
      </c>
      <c r="Q1358" t="b">
        <f>AND(COUNTIF('Master list(no salts, metals)'!Q1355,"&lt;=1"),IF(COUNTIF('Master list(no salts, metals)'!$K1355:$Y1355, "#N/A")=14,TRUE,FALSE))</f>
        <v>0</v>
      </c>
      <c r="R1358" t="b">
        <f>AND(COUNTIF('Master list(no salts, metals)'!R1355,"&lt;=1"),IF(COUNTIF('Master list(no salts, metals)'!$K1355:$Y1355, "#N/A")=14,TRUE,FALSE))</f>
        <v>0</v>
      </c>
      <c r="S1358" t="b">
        <f>AND(COUNTIF('Master list(no salts, metals)'!S1355,"&lt;=1"),IF(COUNTIF('Master list(no salts, metals)'!$K1355:$Y1355, "#N/A")=14,TRUE,FALSE))</f>
        <v>0</v>
      </c>
      <c r="T1358" t="b">
        <f>AND(COUNTIF('Master list(no salts, metals)'!T1355,"&lt;=1"),IF(COUNTIF('Master list(no salts, metals)'!$K1355:$Y1355, "#N/A")=14,TRUE,FALSE))</f>
        <v>0</v>
      </c>
      <c r="U1358" t="b">
        <f>AND(COUNTIF('Master list(no salts, metals)'!U1355,"&lt;=1"),IF(COUNTIF('Master list(no salts, metals)'!$K1355:$Y1355, "#N/A")=14,TRUE,FALSE))</f>
        <v>0</v>
      </c>
      <c r="V1358" t="b">
        <f>AND(COUNTIF('Master list(no salts, metals)'!V1355,"&lt;=1"),IF(COUNTIF('Master list(no salts, metals)'!$K1355:$Y1355, "#N/A")=14,TRUE,FALSE))</f>
        <v>0</v>
      </c>
      <c r="W1358" t="b">
        <f>AND(COUNTIF('Master list(no salts, metals)'!W1355,"&lt;=1"),IF(COUNTIF('Master list(no salts, metals)'!$K1355:$Y1355, "#N/A")=14,TRUE,FALSE))</f>
        <v>1</v>
      </c>
      <c r="X1358" t="b">
        <f>AND(COUNTIF('Master list(no salts, metals)'!X1355,"&lt;=1"),IF(COUNTIF('Master list(no salts, metals)'!$K1355:$Y1355, "#N/A")=14,TRUE,FALSE))</f>
        <v>0</v>
      </c>
      <c r="Y1358" t="b">
        <f>AND(COUNTIF('Master list(no salts, metals)'!Y1355,"&lt;=1"),IF(COUNTIF('Master list(no salts, metals)'!$K1355:$Y1355, "#N/A")=14,TRUE,FALSE))</f>
        <v>0</v>
      </c>
    </row>
    <row r="1359" spans="11:25" x14ac:dyDescent="0.25">
      <c r="K1359" t="b">
        <f>AND(COUNTIF('Master list(no salts, metals)'!K1356,"&lt;=1"),IF(COUNTIF('Master list(no salts, metals)'!$K1356:$Y1356, "#N/A")=14,TRUE,FALSE))</f>
        <v>0</v>
      </c>
      <c r="L1359" t="b">
        <f>AND(COUNTIF('Master list(no salts, metals)'!L1356,"&lt;=1"),IF(COUNTIF('Master list(no salts, metals)'!$K1356:$Y1356, "#N/A")=14,TRUE,FALSE))</f>
        <v>0</v>
      </c>
      <c r="M1359" t="b">
        <f>AND(COUNTIF('Master list(no salts, metals)'!M1356,"&lt;=1"),IF(COUNTIF('Master list(no salts, metals)'!$K1356:$Y1356, "#N/A")=14,TRUE,FALSE))</f>
        <v>0</v>
      </c>
      <c r="N1359" t="b">
        <f>AND(COUNTIF('Master list(no salts, metals)'!N1356,"&lt;=1"),IF(COUNTIF('Master list(no salts, metals)'!$K1356:$Y1356, "#N/A")=14,TRUE,FALSE))</f>
        <v>0</v>
      </c>
      <c r="O1359" t="b">
        <f>AND(COUNTIF('Master list(no salts, metals)'!O1356,"&lt;=1"),IF(COUNTIF('Master list(no salts, metals)'!$K1356:$Y1356, "#N/A")=14,TRUE,FALSE))</f>
        <v>0</v>
      </c>
      <c r="P1359" t="b">
        <f>AND(COUNTIF('Master list(no salts, metals)'!P1356,"&lt;=1"),IF(COUNTIF('Master list(no salts, metals)'!$K1356:$Y1356, "#N/A")=14,TRUE,FALSE))</f>
        <v>0</v>
      </c>
      <c r="Q1359" t="b">
        <f>AND(COUNTIF('Master list(no salts, metals)'!Q1356,"&lt;=1"),IF(COUNTIF('Master list(no salts, metals)'!$K1356:$Y1356, "#N/A")=14,TRUE,FALSE))</f>
        <v>0</v>
      </c>
      <c r="R1359" t="b">
        <f>AND(COUNTIF('Master list(no salts, metals)'!R1356,"&lt;=1"),IF(COUNTIF('Master list(no salts, metals)'!$K1356:$Y1356, "#N/A")=14,TRUE,FALSE))</f>
        <v>0</v>
      </c>
      <c r="S1359" t="b">
        <f>AND(COUNTIF('Master list(no salts, metals)'!S1356,"&lt;=1"),IF(COUNTIF('Master list(no salts, metals)'!$K1356:$Y1356, "#N/A")=14,TRUE,FALSE))</f>
        <v>0</v>
      </c>
      <c r="T1359" t="b">
        <f>AND(COUNTIF('Master list(no salts, metals)'!T1356,"&lt;=1"),IF(COUNTIF('Master list(no salts, metals)'!$K1356:$Y1356, "#N/A")=14,TRUE,FALSE))</f>
        <v>0</v>
      </c>
      <c r="U1359" t="b">
        <f>AND(COUNTIF('Master list(no salts, metals)'!U1356,"&lt;=1"),IF(COUNTIF('Master list(no salts, metals)'!$K1356:$Y1356, "#N/A")=14,TRUE,FALSE))</f>
        <v>0</v>
      </c>
      <c r="V1359" t="b">
        <f>AND(COUNTIF('Master list(no salts, metals)'!V1356,"&lt;=1"),IF(COUNTIF('Master list(no salts, metals)'!$K1356:$Y1356, "#N/A")=14,TRUE,FALSE))</f>
        <v>0</v>
      </c>
      <c r="W1359" t="b">
        <f>AND(COUNTIF('Master list(no salts, metals)'!W1356,"&lt;=1"),IF(COUNTIF('Master list(no salts, metals)'!$K1356:$Y1356, "#N/A")=14,TRUE,FALSE))</f>
        <v>1</v>
      </c>
      <c r="X1359" t="b">
        <f>AND(COUNTIF('Master list(no salts, metals)'!X1356,"&lt;=1"),IF(COUNTIF('Master list(no salts, metals)'!$K1356:$Y1356, "#N/A")=14,TRUE,FALSE))</f>
        <v>0</v>
      </c>
      <c r="Y1359" t="b">
        <f>AND(COUNTIF('Master list(no salts, metals)'!Y1356,"&lt;=1"),IF(COUNTIF('Master list(no salts, metals)'!$K1356:$Y1356, "#N/A")=14,TRUE,FALSE))</f>
        <v>0</v>
      </c>
    </row>
    <row r="1360" spans="11:25" x14ac:dyDescent="0.25">
      <c r="K1360" t="b">
        <f>AND(COUNTIF('Master list(no salts, metals)'!K1357,"&lt;=1"),IF(COUNTIF('Master list(no salts, metals)'!$K1357:$Y1357, "#N/A")=14,TRUE,FALSE))</f>
        <v>0</v>
      </c>
      <c r="L1360" t="b">
        <f>AND(COUNTIF('Master list(no salts, metals)'!L1357,"&lt;=1"),IF(COUNTIF('Master list(no salts, metals)'!$K1357:$Y1357, "#N/A")=14,TRUE,FALSE))</f>
        <v>0</v>
      </c>
      <c r="M1360" t="b">
        <f>AND(COUNTIF('Master list(no salts, metals)'!M1357,"&lt;=1"),IF(COUNTIF('Master list(no salts, metals)'!$K1357:$Y1357, "#N/A")=14,TRUE,FALSE))</f>
        <v>0</v>
      </c>
      <c r="N1360" t="b">
        <f>AND(COUNTIF('Master list(no salts, metals)'!N1357,"&lt;=1"),IF(COUNTIF('Master list(no salts, metals)'!$K1357:$Y1357, "#N/A")=14,TRUE,FALSE))</f>
        <v>0</v>
      </c>
      <c r="O1360" t="b">
        <f>AND(COUNTIF('Master list(no salts, metals)'!O1357,"&lt;=1"),IF(COUNTIF('Master list(no salts, metals)'!$K1357:$Y1357, "#N/A")=14,TRUE,FALSE))</f>
        <v>0</v>
      </c>
      <c r="P1360" t="b">
        <f>AND(COUNTIF('Master list(no salts, metals)'!P1357,"&lt;=1"),IF(COUNTIF('Master list(no salts, metals)'!$K1357:$Y1357, "#N/A")=14,TRUE,FALSE))</f>
        <v>0</v>
      </c>
      <c r="Q1360" t="b">
        <f>AND(COUNTIF('Master list(no salts, metals)'!Q1357,"&lt;=1"),IF(COUNTIF('Master list(no salts, metals)'!$K1357:$Y1357, "#N/A")=14,TRUE,FALSE))</f>
        <v>0</v>
      </c>
      <c r="R1360" t="b">
        <f>AND(COUNTIF('Master list(no salts, metals)'!R1357,"&lt;=1"),IF(COUNTIF('Master list(no salts, metals)'!$K1357:$Y1357, "#N/A")=14,TRUE,FALSE))</f>
        <v>0</v>
      </c>
      <c r="S1360" t="b">
        <f>AND(COUNTIF('Master list(no salts, metals)'!S1357,"&lt;=1"),IF(COUNTIF('Master list(no salts, metals)'!$K1357:$Y1357, "#N/A")=14,TRUE,FALSE))</f>
        <v>0</v>
      </c>
      <c r="T1360" t="b">
        <f>AND(COUNTIF('Master list(no salts, metals)'!T1357,"&lt;=1"),IF(COUNTIF('Master list(no salts, metals)'!$K1357:$Y1357, "#N/A")=14,TRUE,FALSE))</f>
        <v>0</v>
      </c>
      <c r="U1360" t="b">
        <f>AND(COUNTIF('Master list(no salts, metals)'!U1357,"&lt;=1"),IF(COUNTIF('Master list(no salts, metals)'!$K1357:$Y1357, "#N/A")=14,TRUE,FALSE))</f>
        <v>0</v>
      </c>
      <c r="V1360" t="b">
        <f>AND(COUNTIF('Master list(no salts, metals)'!V1357,"&lt;=1"),IF(COUNTIF('Master list(no salts, metals)'!$K1357:$Y1357, "#N/A")=14,TRUE,FALSE))</f>
        <v>0</v>
      </c>
      <c r="W1360" t="b">
        <f>AND(COUNTIF('Master list(no salts, metals)'!W1357,"&lt;=1"),IF(COUNTIF('Master list(no salts, metals)'!$K1357:$Y1357, "#N/A")=14,TRUE,FALSE))</f>
        <v>0</v>
      </c>
      <c r="X1360" t="b">
        <f>AND(COUNTIF('Master list(no salts, metals)'!X1357,"&lt;=1"),IF(COUNTIF('Master list(no salts, metals)'!$K1357:$Y1357, "#N/A")=14,TRUE,FALSE))</f>
        <v>0</v>
      </c>
      <c r="Y1360" t="b">
        <f>AND(COUNTIF('Master list(no salts, metals)'!Y1357,"&lt;=1"),IF(COUNTIF('Master list(no salts, metals)'!$K1357:$Y1357, "#N/A")=14,TRUE,FALSE))</f>
        <v>0</v>
      </c>
    </row>
    <row r="1361" spans="11:25" x14ac:dyDescent="0.25">
      <c r="K1361" t="b">
        <f>AND(COUNTIF('Master list(no salts, metals)'!K1358,"&lt;=1"),IF(COUNTIF('Master list(no salts, metals)'!$K1358:$Y1358, "#N/A")=14,TRUE,FALSE))</f>
        <v>0</v>
      </c>
      <c r="L1361" t="b">
        <f>AND(COUNTIF('Master list(no salts, metals)'!L1358,"&lt;=1"),IF(COUNTIF('Master list(no salts, metals)'!$K1358:$Y1358, "#N/A")=14,TRUE,FALSE))</f>
        <v>0</v>
      </c>
      <c r="M1361" t="b">
        <f>AND(COUNTIF('Master list(no salts, metals)'!M1358,"&lt;=1"),IF(COUNTIF('Master list(no salts, metals)'!$K1358:$Y1358, "#N/A")=14,TRUE,FALSE))</f>
        <v>0</v>
      </c>
      <c r="N1361" t="b">
        <f>AND(COUNTIF('Master list(no salts, metals)'!N1358,"&lt;=1"),IF(COUNTIF('Master list(no salts, metals)'!$K1358:$Y1358, "#N/A")=14,TRUE,FALSE))</f>
        <v>0</v>
      </c>
      <c r="O1361" t="b">
        <f>AND(COUNTIF('Master list(no salts, metals)'!O1358,"&lt;=1"),IF(COUNTIF('Master list(no salts, metals)'!$K1358:$Y1358, "#N/A")=14,TRUE,FALSE))</f>
        <v>0</v>
      </c>
      <c r="P1361" t="b">
        <f>AND(COUNTIF('Master list(no salts, metals)'!P1358,"&lt;=1"),IF(COUNTIF('Master list(no salts, metals)'!$K1358:$Y1358, "#N/A")=14,TRUE,FALSE))</f>
        <v>0</v>
      </c>
      <c r="Q1361" t="b">
        <f>AND(COUNTIF('Master list(no salts, metals)'!Q1358,"&lt;=1"),IF(COUNTIF('Master list(no salts, metals)'!$K1358:$Y1358, "#N/A")=14,TRUE,FALSE))</f>
        <v>0</v>
      </c>
      <c r="R1361" t="b">
        <f>AND(COUNTIF('Master list(no salts, metals)'!R1358,"&lt;=1"),IF(COUNTIF('Master list(no salts, metals)'!$K1358:$Y1358, "#N/A")=14,TRUE,FALSE))</f>
        <v>0</v>
      </c>
      <c r="S1361" t="b">
        <f>AND(COUNTIF('Master list(no salts, metals)'!S1358,"&lt;=1"),IF(COUNTIF('Master list(no salts, metals)'!$K1358:$Y1358, "#N/A")=14,TRUE,FALSE))</f>
        <v>0</v>
      </c>
      <c r="T1361" t="b">
        <f>AND(COUNTIF('Master list(no salts, metals)'!T1358,"&lt;=1"),IF(COUNTIF('Master list(no salts, metals)'!$K1358:$Y1358, "#N/A")=14,TRUE,FALSE))</f>
        <v>0</v>
      </c>
      <c r="U1361" t="b">
        <f>AND(COUNTIF('Master list(no salts, metals)'!U1358,"&lt;=1"),IF(COUNTIF('Master list(no salts, metals)'!$K1358:$Y1358, "#N/A")=14,TRUE,FALSE))</f>
        <v>0</v>
      </c>
      <c r="V1361" t="b">
        <f>AND(COUNTIF('Master list(no salts, metals)'!V1358,"&lt;=1"),IF(COUNTIF('Master list(no salts, metals)'!$K1358:$Y1358, "#N/A")=14,TRUE,FALSE))</f>
        <v>0</v>
      </c>
      <c r="W1361" t="b">
        <f>AND(COUNTIF('Master list(no salts, metals)'!W1358,"&lt;=1"),IF(COUNTIF('Master list(no salts, metals)'!$K1358:$Y1358, "#N/A")=14,TRUE,FALSE))</f>
        <v>0</v>
      </c>
      <c r="X1361" t="b">
        <f>AND(COUNTIF('Master list(no salts, metals)'!X1358,"&lt;=1"),IF(COUNTIF('Master list(no salts, metals)'!$K1358:$Y1358, "#N/A")=14,TRUE,FALSE))</f>
        <v>0</v>
      </c>
      <c r="Y1361" t="b">
        <f>AND(COUNTIF('Master list(no salts, metals)'!Y1358,"&lt;=1"),IF(COUNTIF('Master list(no salts, metals)'!$K1358:$Y1358, "#N/A")=14,TRUE,FALSE))</f>
        <v>0</v>
      </c>
    </row>
    <row r="1362" spans="11:25" x14ac:dyDescent="0.25">
      <c r="K1362" t="b">
        <f>AND(COUNTIF('Master list(no salts, metals)'!K1359,"&lt;=1"),IF(COUNTIF('Master list(no salts, metals)'!$K1359:$Y1359, "#N/A")=14,TRUE,FALSE))</f>
        <v>0</v>
      </c>
      <c r="L1362" t="b">
        <f>AND(COUNTIF('Master list(no salts, metals)'!L1359,"&lt;=1"),IF(COUNTIF('Master list(no salts, metals)'!$K1359:$Y1359, "#N/A")=14,TRUE,FALSE))</f>
        <v>0</v>
      </c>
      <c r="M1362" t="b">
        <f>AND(COUNTIF('Master list(no salts, metals)'!M1359,"&lt;=1"),IF(COUNTIF('Master list(no salts, metals)'!$K1359:$Y1359, "#N/A")=14,TRUE,FALSE))</f>
        <v>0</v>
      </c>
      <c r="N1362" t="b">
        <f>AND(COUNTIF('Master list(no salts, metals)'!N1359,"&lt;=1"),IF(COUNTIF('Master list(no salts, metals)'!$K1359:$Y1359, "#N/A")=14,TRUE,FALSE))</f>
        <v>0</v>
      </c>
      <c r="O1362" t="b">
        <f>AND(COUNTIF('Master list(no salts, metals)'!O1359,"&lt;=1"),IF(COUNTIF('Master list(no salts, metals)'!$K1359:$Y1359, "#N/A")=14,TRUE,FALSE))</f>
        <v>0</v>
      </c>
      <c r="P1362" t="b">
        <f>AND(COUNTIF('Master list(no salts, metals)'!P1359,"&lt;=1"),IF(COUNTIF('Master list(no salts, metals)'!$K1359:$Y1359, "#N/A")=14,TRUE,FALSE))</f>
        <v>0</v>
      </c>
      <c r="Q1362" t="b">
        <f>AND(COUNTIF('Master list(no salts, metals)'!Q1359,"&lt;=1"),IF(COUNTIF('Master list(no salts, metals)'!$K1359:$Y1359, "#N/A")=14,TRUE,FALSE))</f>
        <v>0</v>
      </c>
      <c r="R1362" t="b">
        <f>AND(COUNTIF('Master list(no salts, metals)'!R1359,"&lt;=1"),IF(COUNTIF('Master list(no salts, metals)'!$K1359:$Y1359, "#N/A")=14,TRUE,FALSE))</f>
        <v>0</v>
      </c>
      <c r="S1362" t="b">
        <f>AND(COUNTIF('Master list(no salts, metals)'!S1359,"&lt;=1"),IF(COUNTIF('Master list(no salts, metals)'!$K1359:$Y1359, "#N/A")=14,TRUE,FALSE))</f>
        <v>0</v>
      </c>
      <c r="T1362" t="b">
        <f>AND(COUNTIF('Master list(no salts, metals)'!T1359,"&lt;=1"),IF(COUNTIF('Master list(no salts, metals)'!$K1359:$Y1359, "#N/A")=14,TRUE,FALSE))</f>
        <v>1</v>
      </c>
      <c r="U1362" t="b">
        <f>AND(COUNTIF('Master list(no salts, metals)'!U1359,"&lt;=1"),IF(COUNTIF('Master list(no salts, metals)'!$K1359:$Y1359, "#N/A")=14,TRUE,FALSE))</f>
        <v>0</v>
      </c>
      <c r="V1362" t="b">
        <f>AND(COUNTIF('Master list(no salts, metals)'!V1359,"&lt;=1"),IF(COUNTIF('Master list(no salts, metals)'!$K1359:$Y1359, "#N/A")=14,TRUE,FALSE))</f>
        <v>0</v>
      </c>
      <c r="W1362" t="b">
        <f>AND(COUNTIF('Master list(no salts, metals)'!W1359,"&lt;=1"),IF(COUNTIF('Master list(no salts, metals)'!$K1359:$Y1359, "#N/A")=14,TRUE,FALSE))</f>
        <v>0</v>
      </c>
      <c r="X1362" t="b">
        <f>AND(COUNTIF('Master list(no salts, metals)'!X1359,"&lt;=1"),IF(COUNTIF('Master list(no salts, metals)'!$K1359:$Y1359, "#N/A")=14,TRUE,FALSE))</f>
        <v>0</v>
      </c>
      <c r="Y1362" t="b">
        <f>AND(COUNTIF('Master list(no salts, metals)'!Y1359,"&lt;=1"),IF(COUNTIF('Master list(no salts, metals)'!$K1359:$Y1359, "#N/A")=14,TRUE,FALSE))</f>
        <v>0</v>
      </c>
    </row>
    <row r="1363" spans="11:25" x14ac:dyDescent="0.25">
      <c r="K1363" t="b">
        <f>AND(COUNTIF('Master list(no salts, metals)'!K1360,"&lt;=1"),IF(COUNTIF('Master list(no salts, metals)'!$K1360:$Y1360, "#N/A")=14,TRUE,FALSE))</f>
        <v>0</v>
      </c>
      <c r="L1363" t="b">
        <f>AND(COUNTIF('Master list(no salts, metals)'!L1360,"&lt;=1"),IF(COUNTIF('Master list(no salts, metals)'!$K1360:$Y1360, "#N/A")=14,TRUE,FALSE))</f>
        <v>0</v>
      </c>
      <c r="M1363" t="b">
        <f>AND(COUNTIF('Master list(no salts, metals)'!M1360,"&lt;=1"),IF(COUNTIF('Master list(no salts, metals)'!$K1360:$Y1360, "#N/A")=14,TRUE,FALSE))</f>
        <v>0</v>
      </c>
      <c r="N1363" t="b">
        <f>AND(COUNTIF('Master list(no salts, metals)'!N1360,"&lt;=1"),IF(COUNTIF('Master list(no salts, metals)'!$K1360:$Y1360, "#N/A")=14,TRUE,FALSE))</f>
        <v>0</v>
      </c>
      <c r="O1363" t="b">
        <f>AND(COUNTIF('Master list(no salts, metals)'!O1360,"&lt;=1"),IF(COUNTIF('Master list(no salts, metals)'!$K1360:$Y1360, "#N/A")=14,TRUE,FALSE))</f>
        <v>0</v>
      </c>
      <c r="P1363" t="b">
        <f>AND(COUNTIF('Master list(no salts, metals)'!P1360,"&lt;=1"),IF(COUNTIF('Master list(no salts, metals)'!$K1360:$Y1360, "#N/A")=14,TRUE,FALSE))</f>
        <v>0</v>
      </c>
      <c r="Q1363" t="b">
        <f>AND(COUNTIF('Master list(no salts, metals)'!Q1360,"&lt;=1"),IF(COUNTIF('Master list(no salts, metals)'!$K1360:$Y1360, "#N/A")=14,TRUE,FALSE))</f>
        <v>0</v>
      </c>
      <c r="R1363" t="b">
        <f>AND(COUNTIF('Master list(no salts, metals)'!R1360,"&lt;=1"),IF(COUNTIF('Master list(no salts, metals)'!$K1360:$Y1360, "#N/A")=14,TRUE,FALSE))</f>
        <v>0</v>
      </c>
      <c r="S1363" t="b">
        <f>AND(COUNTIF('Master list(no salts, metals)'!S1360,"&lt;=1"),IF(COUNTIF('Master list(no salts, metals)'!$K1360:$Y1360, "#N/A")=14,TRUE,FALSE))</f>
        <v>0</v>
      </c>
      <c r="T1363" t="b">
        <f>AND(COUNTIF('Master list(no salts, metals)'!T1360,"&lt;=1"),IF(COUNTIF('Master list(no salts, metals)'!$K1360:$Y1360, "#N/A")=14,TRUE,FALSE))</f>
        <v>1</v>
      </c>
      <c r="U1363" t="b">
        <f>AND(COUNTIF('Master list(no salts, metals)'!U1360,"&lt;=1"),IF(COUNTIF('Master list(no salts, metals)'!$K1360:$Y1360, "#N/A")=14,TRUE,FALSE))</f>
        <v>0</v>
      </c>
      <c r="V1363" t="b">
        <f>AND(COUNTIF('Master list(no salts, metals)'!V1360,"&lt;=1"),IF(COUNTIF('Master list(no salts, metals)'!$K1360:$Y1360, "#N/A")=14,TRUE,FALSE))</f>
        <v>0</v>
      </c>
      <c r="W1363" t="b">
        <f>AND(COUNTIF('Master list(no salts, metals)'!W1360,"&lt;=1"),IF(COUNTIF('Master list(no salts, metals)'!$K1360:$Y1360, "#N/A")=14,TRUE,FALSE))</f>
        <v>0</v>
      </c>
      <c r="X1363" t="b">
        <f>AND(COUNTIF('Master list(no salts, metals)'!X1360,"&lt;=1"),IF(COUNTIF('Master list(no salts, metals)'!$K1360:$Y1360, "#N/A")=14,TRUE,FALSE))</f>
        <v>0</v>
      </c>
      <c r="Y1363" t="b">
        <f>AND(COUNTIF('Master list(no salts, metals)'!Y1360,"&lt;=1"),IF(COUNTIF('Master list(no salts, metals)'!$K1360:$Y1360, "#N/A")=14,TRUE,FALSE))</f>
        <v>0</v>
      </c>
    </row>
    <row r="1364" spans="11:25" x14ac:dyDescent="0.25">
      <c r="K1364" t="b">
        <f>AND(COUNTIF('Master list(no salts, metals)'!K1361,"&lt;=1"),IF(COUNTIF('Master list(no salts, metals)'!$K1361:$Y1361, "#N/A")=14,TRUE,FALSE))</f>
        <v>0</v>
      </c>
      <c r="L1364" t="b">
        <f>AND(COUNTIF('Master list(no salts, metals)'!L1361,"&lt;=1"),IF(COUNTIF('Master list(no salts, metals)'!$K1361:$Y1361, "#N/A")=14,TRUE,FALSE))</f>
        <v>0</v>
      </c>
      <c r="M1364" t="b">
        <f>AND(COUNTIF('Master list(no salts, metals)'!M1361,"&lt;=1"),IF(COUNTIF('Master list(no salts, metals)'!$K1361:$Y1361, "#N/A")=14,TRUE,FALSE))</f>
        <v>0</v>
      </c>
      <c r="N1364" t="b">
        <f>AND(COUNTIF('Master list(no salts, metals)'!N1361,"&lt;=1"),IF(COUNTIF('Master list(no salts, metals)'!$K1361:$Y1361, "#N/A")=14,TRUE,FALSE))</f>
        <v>0</v>
      </c>
      <c r="O1364" t="b">
        <f>AND(COUNTIF('Master list(no salts, metals)'!O1361,"&lt;=1"),IF(COUNTIF('Master list(no salts, metals)'!$K1361:$Y1361, "#N/A")=14,TRUE,FALSE))</f>
        <v>0</v>
      </c>
      <c r="P1364" t="b">
        <f>AND(COUNTIF('Master list(no salts, metals)'!P1361,"&lt;=1"),IF(COUNTIF('Master list(no salts, metals)'!$K1361:$Y1361, "#N/A")=14,TRUE,FALSE))</f>
        <v>0</v>
      </c>
      <c r="Q1364" t="b">
        <f>AND(COUNTIF('Master list(no salts, metals)'!Q1361,"&lt;=1"),IF(COUNTIF('Master list(no salts, metals)'!$K1361:$Y1361, "#N/A")=14,TRUE,FALSE))</f>
        <v>0</v>
      </c>
      <c r="R1364" t="b">
        <f>AND(COUNTIF('Master list(no salts, metals)'!R1361,"&lt;=1"),IF(COUNTIF('Master list(no salts, metals)'!$K1361:$Y1361, "#N/A")=14,TRUE,FALSE))</f>
        <v>0</v>
      </c>
      <c r="S1364" t="b">
        <f>AND(COUNTIF('Master list(no salts, metals)'!S1361,"&lt;=1"),IF(COUNTIF('Master list(no salts, metals)'!$K1361:$Y1361, "#N/A")=14,TRUE,FALSE))</f>
        <v>0</v>
      </c>
      <c r="T1364" t="b">
        <f>AND(COUNTIF('Master list(no salts, metals)'!T1361,"&lt;=1"),IF(COUNTIF('Master list(no salts, metals)'!$K1361:$Y1361, "#N/A")=14,TRUE,FALSE))</f>
        <v>1</v>
      </c>
      <c r="U1364" t="b">
        <f>AND(COUNTIF('Master list(no salts, metals)'!U1361,"&lt;=1"),IF(COUNTIF('Master list(no salts, metals)'!$K1361:$Y1361, "#N/A")=14,TRUE,FALSE))</f>
        <v>0</v>
      </c>
      <c r="V1364" t="b">
        <f>AND(COUNTIF('Master list(no salts, metals)'!V1361,"&lt;=1"),IF(COUNTIF('Master list(no salts, metals)'!$K1361:$Y1361, "#N/A")=14,TRUE,FALSE))</f>
        <v>0</v>
      </c>
      <c r="W1364" t="b">
        <f>AND(COUNTIF('Master list(no salts, metals)'!W1361,"&lt;=1"),IF(COUNTIF('Master list(no salts, metals)'!$K1361:$Y1361, "#N/A")=14,TRUE,FALSE))</f>
        <v>0</v>
      </c>
      <c r="X1364" t="b">
        <f>AND(COUNTIF('Master list(no salts, metals)'!X1361,"&lt;=1"),IF(COUNTIF('Master list(no salts, metals)'!$K1361:$Y1361, "#N/A")=14,TRUE,FALSE))</f>
        <v>0</v>
      </c>
      <c r="Y1364" t="b">
        <f>AND(COUNTIF('Master list(no salts, metals)'!Y1361,"&lt;=1"),IF(COUNTIF('Master list(no salts, metals)'!$K1361:$Y1361, "#N/A")=14,TRUE,FALSE))</f>
        <v>0</v>
      </c>
    </row>
    <row r="1365" spans="11:25" x14ac:dyDescent="0.25">
      <c r="K1365" t="b">
        <f>AND(COUNTIF('Master list(no salts, metals)'!K1362,"&lt;=1"),IF(COUNTIF('Master list(no salts, metals)'!$K1362:$Y1362, "#N/A")=14,TRUE,FALSE))</f>
        <v>0</v>
      </c>
      <c r="L1365" t="b">
        <f>AND(COUNTIF('Master list(no salts, metals)'!L1362,"&lt;=1"),IF(COUNTIF('Master list(no salts, metals)'!$K1362:$Y1362, "#N/A")=14,TRUE,FALSE))</f>
        <v>0</v>
      </c>
      <c r="M1365" t="b">
        <f>AND(COUNTIF('Master list(no salts, metals)'!M1362,"&lt;=1"),IF(COUNTIF('Master list(no salts, metals)'!$K1362:$Y1362, "#N/A")=14,TRUE,FALSE))</f>
        <v>0</v>
      </c>
      <c r="N1365" t="b">
        <f>AND(COUNTIF('Master list(no salts, metals)'!N1362,"&lt;=1"),IF(COUNTIF('Master list(no salts, metals)'!$K1362:$Y1362, "#N/A")=14,TRUE,FALSE))</f>
        <v>0</v>
      </c>
      <c r="O1365" t="b">
        <f>AND(COUNTIF('Master list(no salts, metals)'!O1362,"&lt;=1"),IF(COUNTIF('Master list(no salts, metals)'!$K1362:$Y1362, "#N/A")=14,TRUE,FALSE))</f>
        <v>0</v>
      </c>
      <c r="P1365" t="b">
        <f>AND(COUNTIF('Master list(no salts, metals)'!P1362,"&lt;=1"),IF(COUNTIF('Master list(no salts, metals)'!$K1362:$Y1362, "#N/A")=14,TRUE,FALSE))</f>
        <v>0</v>
      </c>
      <c r="Q1365" t="b">
        <f>AND(COUNTIF('Master list(no salts, metals)'!Q1362,"&lt;=1"),IF(COUNTIF('Master list(no salts, metals)'!$K1362:$Y1362, "#N/A")=14,TRUE,FALSE))</f>
        <v>0</v>
      </c>
      <c r="R1365" t="b">
        <f>AND(COUNTIF('Master list(no salts, metals)'!R1362,"&lt;=1"),IF(COUNTIF('Master list(no salts, metals)'!$K1362:$Y1362, "#N/A")=14,TRUE,FALSE))</f>
        <v>0</v>
      </c>
      <c r="S1365" t="b">
        <f>AND(COUNTIF('Master list(no salts, metals)'!S1362,"&lt;=1"),IF(COUNTIF('Master list(no salts, metals)'!$K1362:$Y1362, "#N/A")=14,TRUE,FALSE))</f>
        <v>0</v>
      </c>
      <c r="T1365" t="b">
        <f>AND(COUNTIF('Master list(no salts, metals)'!T1362,"&lt;=1"),IF(COUNTIF('Master list(no salts, metals)'!$K1362:$Y1362, "#N/A")=14,TRUE,FALSE))</f>
        <v>1</v>
      </c>
      <c r="U1365" t="b">
        <f>AND(COUNTIF('Master list(no salts, metals)'!U1362,"&lt;=1"),IF(COUNTIF('Master list(no salts, metals)'!$K1362:$Y1362, "#N/A")=14,TRUE,FALSE))</f>
        <v>0</v>
      </c>
      <c r="V1365" t="b">
        <f>AND(COUNTIF('Master list(no salts, metals)'!V1362,"&lt;=1"),IF(COUNTIF('Master list(no salts, metals)'!$K1362:$Y1362, "#N/A")=14,TRUE,FALSE))</f>
        <v>0</v>
      </c>
      <c r="W1365" t="b">
        <f>AND(COUNTIF('Master list(no salts, metals)'!W1362,"&lt;=1"),IF(COUNTIF('Master list(no salts, metals)'!$K1362:$Y1362, "#N/A")=14,TRUE,FALSE))</f>
        <v>0</v>
      </c>
      <c r="X1365" t="b">
        <f>AND(COUNTIF('Master list(no salts, metals)'!X1362,"&lt;=1"),IF(COUNTIF('Master list(no salts, metals)'!$K1362:$Y1362, "#N/A")=14,TRUE,FALSE))</f>
        <v>0</v>
      </c>
      <c r="Y1365" t="b">
        <f>AND(COUNTIF('Master list(no salts, metals)'!Y1362,"&lt;=1"),IF(COUNTIF('Master list(no salts, metals)'!$K1362:$Y1362, "#N/A")=14,TRUE,FALSE))</f>
        <v>0</v>
      </c>
    </row>
    <row r="1366" spans="11:25" x14ac:dyDescent="0.25">
      <c r="K1366" t="b">
        <f>AND(COUNTIF('Master list(no salts, metals)'!K1363,"&lt;=1"),IF(COUNTIF('Master list(no salts, metals)'!$K1363:$Y1363, "#N/A")=14,TRUE,FALSE))</f>
        <v>0</v>
      </c>
      <c r="L1366" t="b">
        <f>AND(COUNTIF('Master list(no salts, metals)'!L1363,"&lt;=1"),IF(COUNTIF('Master list(no salts, metals)'!$K1363:$Y1363, "#N/A")=14,TRUE,FALSE))</f>
        <v>0</v>
      </c>
      <c r="M1366" t="b">
        <f>AND(COUNTIF('Master list(no salts, metals)'!M1363,"&lt;=1"),IF(COUNTIF('Master list(no salts, metals)'!$K1363:$Y1363, "#N/A")=14,TRUE,FALSE))</f>
        <v>0</v>
      </c>
      <c r="N1366" t="b">
        <f>AND(COUNTIF('Master list(no salts, metals)'!N1363,"&lt;=1"),IF(COUNTIF('Master list(no salts, metals)'!$K1363:$Y1363, "#N/A")=14,TRUE,FALSE))</f>
        <v>0</v>
      </c>
      <c r="O1366" t="b">
        <f>AND(COUNTIF('Master list(no salts, metals)'!O1363,"&lt;=1"),IF(COUNTIF('Master list(no salts, metals)'!$K1363:$Y1363, "#N/A")=14,TRUE,FALSE))</f>
        <v>0</v>
      </c>
      <c r="P1366" t="b">
        <f>AND(COUNTIF('Master list(no salts, metals)'!P1363,"&lt;=1"),IF(COUNTIF('Master list(no salts, metals)'!$K1363:$Y1363, "#N/A")=14,TRUE,FALSE))</f>
        <v>0</v>
      </c>
      <c r="Q1366" t="b">
        <f>AND(COUNTIF('Master list(no salts, metals)'!Q1363,"&lt;=1"),IF(COUNTIF('Master list(no salts, metals)'!$K1363:$Y1363, "#N/A")=14,TRUE,FALSE))</f>
        <v>0</v>
      </c>
      <c r="R1366" t="b">
        <f>AND(COUNTIF('Master list(no salts, metals)'!R1363,"&lt;=1"),IF(COUNTIF('Master list(no salts, metals)'!$K1363:$Y1363, "#N/A")=14,TRUE,FALSE))</f>
        <v>0</v>
      </c>
      <c r="S1366" t="b">
        <f>AND(COUNTIF('Master list(no salts, metals)'!S1363,"&lt;=1"),IF(COUNTIF('Master list(no salts, metals)'!$K1363:$Y1363, "#N/A")=14,TRUE,FALSE))</f>
        <v>0</v>
      </c>
      <c r="T1366" t="b">
        <f>AND(COUNTIF('Master list(no salts, metals)'!T1363,"&lt;=1"),IF(COUNTIF('Master list(no salts, metals)'!$K1363:$Y1363, "#N/A")=14,TRUE,FALSE))</f>
        <v>0</v>
      </c>
      <c r="U1366" t="b">
        <f>AND(COUNTIF('Master list(no salts, metals)'!U1363,"&lt;=1"),IF(COUNTIF('Master list(no salts, metals)'!$K1363:$Y1363, "#N/A")=14,TRUE,FALSE))</f>
        <v>0</v>
      </c>
      <c r="V1366" t="b">
        <f>AND(COUNTIF('Master list(no salts, metals)'!V1363,"&lt;=1"),IF(COUNTIF('Master list(no salts, metals)'!$K1363:$Y1363, "#N/A")=14,TRUE,FALSE))</f>
        <v>0</v>
      </c>
      <c r="W1366" t="b">
        <f>AND(COUNTIF('Master list(no salts, metals)'!W1363,"&lt;=1"),IF(COUNTIF('Master list(no salts, metals)'!$K1363:$Y1363, "#N/A")=14,TRUE,FALSE))</f>
        <v>0</v>
      </c>
      <c r="X1366" t="b">
        <f>AND(COUNTIF('Master list(no salts, metals)'!X1363,"&lt;=1"),IF(COUNTIF('Master list(no salts, metals)'!$K1363:$Y1363, "#N/A")=14,TRUE,FALSE))</f>
        <v>0</v>
      </c>
      <c r="Y1366" t="b">
        <f>AND(COUNTIF('Master list(no salts, metals)'!Y1363,"&lt;=1"),IF(COUNTIF('Master list(no salts, metals)'!$K1363:$Y1363, "#N/A")=14,TRUE,FALSE))</f>
        <v>0</v>
      </c>
    </row>
    <row r="1367" spans="11:25" x14ac:dyDescent="0.25">
      <c r="K1367" t="b">
        <f>AND(COUNTIF('Master list(no salts, metals)'!K1364,"&lt;=1"),IF(COUNTIF('Master list(no salts, metals)'!$K1364:$Y1364, "#N/A")=14,TRUE,FALSE))</f>
        <v>0</v>
      </c>
      <c r="L1367" t="b">
        <f>AND(COUNTIF('Master list(no salts, metals)'!L1364,"&lt;=1"),IF(COUNTIF('Master list(no salts, metals)'!$K1364:$Y1364, "#N/A")=14,TRUE,FALSE))</f>
        <v>0</v>
      </c>
      <c r="M1367" t="b">
        <f>AND(COUNTIF('Master list(no salts, metals)'!M1364,"&lt;=1"),IF(COUNTIF('Master list(no salts, metals)'!$K1364:$Y1364, "#N/A")=14,TRUE,FALSE))</f>
        <v>0</v>
      </c>
      <c r="N1367" t="b">
        <f>AND(COUNTIF('Master list(no salts, metals)'!N1364,"&lt;=1"),IF(COUNTIF('Master list(no salts, metals)'!$K1364:$Y1364, "#N/A")=14,TRUE,FALSE))</f>
        <v>0</v>
      </c>
      <c r="O1367" t="b">
        <f>AND(COUNTIF('Master list(no salts, metals)'!O1364,"&lt;=1"),IF(COUNTIF('Master list(no salts, metals)'!$K1364:$Y1364, "#N/A")=14,TRUE,FALSE))</f>
        <v>0</v>
      </c>
      <c r="P1367" t="b">
        <f>AND(COUNTIF('Master list(no salts, metals)'!P1364,"&lt;=1"),IF(COUNTIF('Master list(no salts, metals)'!$K1364:$Y1364, "#N/A")=14,TRUE,FALSE))</f>
        <v>0</v>
      </c>
      <c r="Q1367" t="b">
        <f>AND(COUNTIF('Master list(no salts, metals)'!Q1364,"&lt;=1"),IF(COUNTIF('Master list(no salts, metals)'!$K1364:$Y1364, "#N/A")=14,TRUE,FALSE))</f>
        <v>0</v>
      </c>
      <c r="R1367" t="b">
        <f>AND(COUNTIF('Master list(no salts, metals)'!R1364,"&lt;=1"),IF(COUNTIF('Master list(no salts, metals)'!$K1364:$Y1364, "#N/A")=14,TRUE,FALSE))</f>
        <v>0</v>
      </c>
      <c r="S1367" t="b">
        <f>AND(COUNTIF('Master list(no salts, metals)'!S1364,"&lt;=1"),IF(COUNTIF('Master list(no salts, metals)'!$K1364:$Y1364, "#N/A")=14,TRUE,FALSE))</f>
        <v>0</v>
      </c>
      <c r="T1367" t="b">
        <f>AND(COUNTIF('Master list(no salts, metals)'!T1364,"&lt;=1"),IF(COUNTIF('Master list(no salts, metals)'!$K1364:$Y1364, "#N/A")=14,TRUE,FALSE))</f>
        <v>0</v>
      </c>
      <c r="U1367" t="b">
        <f>AND(COUNTIF('Master list(no salts, metals)'!U1364,"&lt;=1"),IF(COUNTIF('Master list(no salts, metals)'!$K1364:$Y1364, "#N/A")=14,TRUE,FALSE))</f>
        <v>0</v>
      </c>
      <c r="V1367" t="b">
        <f>AND(COUNTIF('Master list(no salts, metals)'!V1364,"&lt;=1"),IF(COUNTIF('Master list(no salts, metals)'!$K1364:$Y1364, "#N/A")=14,TRUE,FALSE))</f>
        <v>0</v>
      </c>
      <c r="W1367" t="b">
        <f>AND(COUNTIF('Master list(no salts, metals)'!W1364,"&lt;=1"),IF(COUNTIF('Master list(no salts, metals)'!$K1364:$Y1364, "#N/A")=14,TRUE,FALSE))</f>
        <v>0</v>
      </c>
      <c r="X1367" t="b">
        <f>AND(COUNTIF('Master list(no salts, metals)'!X1364,"&lt;=1"),IF(COUNTIF('Master list(no salts, metals)'!$K1364:$Y1364, "#N/A")=14,TRUE,FALSE))</f>
        <v>0</v>
      </c>
      <c r="Y1367" t="b">
        <f>AND(COUNTIF('Master list(no salts, metals)'!Y1364,"&lt;=1"),IF(COUNTIF('Master list(no salts, metals)'!$K1364:$Y1364, "#N/A")=14,TRUE,FALSE))</f>
        <v>0</v>
      </c>
    </row>
    <row r="1368" spans="11:25" x14ac:dyDescent="0.25">
      <c r="K1368" t="b">
        <f>AND(COUNTIF('Master list(no salts, metals)'!K1365,"&lt;=1"),IF(COUNTIF('Master list(no salts, metals)'!$K1365:$Y1365, "#N/A")=14,TRUE,FALSE))</f>
        <v>0</v>
      </c>
      <c r="L1368" t="b">
        <f>AND(COUNTIF('Master list(no salts, metals)'!L1365,"&lt;=1"),IF(COUNTIF('Master list(no salts, metals)'!$K1365:$Y1365, "#N/A")=14,TRUE,FALSE))</f>
        <v>0</v>
      </c>
      <c r="M1368" t="b">
        <f>AND(COUNTIF('Master list(no salts, metals)'!M1365,"&lt;=1"),IF(COUNTIF('Master list(no salts, metals)'!$K1365:$Y1365, "#N/A")=14,TRUE,FALSE))</f>
        <v>0</v>
      </c>
      <c r="N1368" t="b">
        <f>AND(COUNTIF('Master list(no salts, metals)'!N1365,"&lt;=1"),IF(COUNTIF('Master list(no salts, metals)'!$K1365:$Y1365, "#N/A")=14,TRUE,FALSE))</f>
        <v>0</v>
      </c>
      <c r="O1368" t="b">
        <f>AND(COUNTIF('Master list(no salts, metals)'!O1365,"&lt;=1"),IF(COUNTIF('Master list(no salts, metals)'!$K1365:$Y1365, "#N/A")=14,TRUE,FALSE))</f>
        <v>0</v>
      </c>
      <c r="P1368" t="b">
        <f>AND(COUNTIF('Master list(no salts, metals)'!P1365,"&lt;=1"),IF(COUNTIF('Master list(no salts, metals)'!$K1365:$Y1365, "#N/A")=14,TRUE,FALSE))</f>
        <v>0</v>
      </c>
      <c r="Q1368" t="b">
        <f>AND(COUNTIF('Master list(no salts, metals)'!Q1365,"&lt;=1"),IF(COUNTIF('Master list(no salts, metals)'!$K1365:$Y1365, "#N/A")=14,TRUE,FALSE))</f>
        <v>0</v>
      </c>
      <c r="R1368" t="b">
        <f>AND(COUNTIF('Master list(no salts, metals)'!R1365,"&lt;=1"),IF(COUNTIF('Master list(no salts, metals)'!$K1365:$Y1365, "#N/A")=14,TRUE,FALSE))</f>
        <v>0</v>
      </c>
      <c r="S1368" t="b">
        <f>AND(COUNTIF('Master list(no salts, metals)'!S1365,"&lt;=1"),IF(COUNTIF('Master list(no salts, metals)'!$K1365:$Y1365, "#N/A")=14,TRUE,FALSE))</f>
        <v>0</v>
      </c>
      <c r="T1368" t="b">
        <f>AND(COUNTIF('Master list(no salts, metals)'!T1365,"&lt;=1"),IF(COUNTIF('Master list(no salts, metals)'!$K1365:$Y1365, "#N/A")=14,TRUE,FALSE))</f>
        <v>1</v>
      </c>
      <c r="U1368" t="b">
        <f>AND(COUNTIF('Master list(no salts, metals)'!U1365,"&lt;=1"),IF(COUNTIF('Master list(no salts, metals)'!$K1365:$Y1365, "#N/A")=14,TRUE,FALSE))</f>
        <v>0</v>
      </c>
      <c r="V1368" t="b">
        <f>AND(COUNTIF('Master list(no salts, metals)'!V1365,"&lt;=1"),IF(COUNTIF('Master list(no salts, metals)'!$K1365:$Y1365, "#N/A")=14,TRUE,FALSE))</f>
        <v>0</v>
      </c>
      <c r="W1368" t="b">
        <f>AND(COUNTIF('Master list(no salts, metals)'!W1365,"&lt;=1"),IF(COUNTIF('Master list(no salts, metals)'!$K1365:$Y1365, "#N/A")=14,TRUE,FALSE))</f>
        <v>0</v>
      </c>
      <c r="X1368" t="b">
        <f>AND(COUNTIF('Master list(no salts, metals)'!X1365,"&lt;=1"),IF(COUNTIF('Master list(no salts, metals)'!$K1365:$Y1365, "#N/A")=14,TRUE,FALSE))</f>
        <v>0</v>
      </c>
      <c r="Y1368" t="b">
        <f>AND(COUNTIF('Master list(no salts, metals)'!Y1365,"&lt;=1"),IF(COUNTIF('Master list(no salts, metals)'!$K1365:$Y1365, "#N/A")=14,TRUE,FALSE))</f>
        <v>0</v>
      </c>
    </row>
    <row r="1369" spans="11:25" x14ac:dyDescent="0.25">
      <c r="K1369" t="b">
        <f>AND(COUNTIF('Master list(no salts, metals)'!K1366,"&lt;=1"),IF(COUNTIF('Master list(no salts, metals)'!$K1366:$Y1366, "#N/A")=14,TRUE,FALSE))</f>
        <v>0</v>
      </c>
      <c r="L1369" t="b">
        <f>AND(COUNTIF('Master list(no salts, metals)'!L1366,"&lt;=1"),IF(COUNTIF('Master list(no salts, metals)'!$K1366:$Y1366, "#N/A")=14,TRUE,FALSE))</f>
        <v>0</v>
      </c>
      <c r="M1369" t="b">
        <f>AND(COUNTIF('Master list(no salts, metals)'!M1366,"&lt;=1"),IF(COUNTIF('Master list(no salts, metals)'!$K1366:$Y1366, "#N/A")=14,TRUE,FALSE))</f>
        <v>0</v>
      </c>
      <c r="N1369" t="b">
        <f>AND(COUNTIF('Master list(no salts, metals)'!N1366,"&lt;=1"),IF(COUNTIF('Master list(no salts, metals)'!$K1366:$Y1366, "#N/A")=14,TRUE,FALSE))</f>
        <v>0</v>
      </c>
      <c r="O1369" t="b">
        <f>AND(COUNTIF('Master list(no salts, metals)'!O1366,"&lt;=1"),IF(COUNTIF('Master list(no salts, metals)'!$K1366:$Y1366, "#N/A")=14,TRUE,FALSE))</f>
        <v>0</v>
      </c>
      <c r="P1369" t="b">
        <f>AND(COUNTIF('Master list(no salts, metals)'!P1366,"&lt;=1"),IF(COUNTIF('Master list(no salts, metals)'!$K1366:$Y1366, "#N/A")=14,TRUE,FALSE))</f>
        <v>0</v>
      </c>
      <c r="Q1369" t="b">
        <f>AND(COUNTIF('Master list(no salts, metals)'!Q1366,"&lt;=1"),IF(COUNTIF('Master list(no salts, metals)'!$K1366:$Y1366, "#N/A")=14,TRUE,FALSE))</f>
        <v>0</v>
      </c>
      <c r="R1369" t="b">
        <f>AND(COUNTIF('Master list(no salts, metals)'!R1366,"&lt;=1"),IF(COUNTIF('Master list(no salts, metals)'!$K1366:$Y1366, "#N/A")=14,TRUE,FALSE))</f>
        <v>0</v>
      </c>
      <c r="S1369" t="b">
        <f>AND(COUNTIF('Master list(no salts, metals)'!S1366,"&lt;=1"),IF(COUNTIF('Master list(no salts, metals)'!$K1366:$Y1366, "#N/A")=14,TRUE,FALSE))</f>
        <v>0</v>
      </c>
      <c r="T1369" t="b">
        <f>AND(COUNTIF('Master list(no salts, metals)'!T1366,"&lt;=1"),IF(COUNTIF('Master list(no salts, metals)'!$K1366:$Y1366, "#N/A")=14,TRUE,FALSE))</f>
        <v>1</v>
      </c>
      <c r="U1369" t="b">
        <f>AND(COUNTIF('Master list(no salts, metals)'!U1366,"&lt;=1"),IF(COUNTIF('Master list(no salts, metals)'!$K1366:$Y1366, "#N/A")=14,TRUE,FALSE))</f>
        <v>0</v>
      </c>
      <c r="V1369" t="b">
        <f>AND(COUNTIF('Master list(no salts, metals)'!V1366,"&lt;=1"),IF(COUNTIF('Master list(no salts, metals)'!$K1366:$Y1366, "#N/A")=14,TRUE,FALSE))</f>
        <v>0</v>
      </c>
      <c r="W1369" t="b">
        <f>AND(COUNTIF('Master list(no salts, metals)'!W1366,"&lt;=1"),IF(COUNTIF('Master list(no salts, metals)'!$K1366:$Y1366, "#N/A")=14,TRUE,FALSE))</f>
        <v>0</v>
      </c>
      <c r="X1369" t="b">
        <f>AND(COUNTIF('Master list(no salts, metals)'!X1366,"&lt;=1"),IF(COUNTIF('Master list(no salts, metals)'!$K1366:$Y1366, "#N/A")=14,TRUE,FALSE))</f>
        <v>0</v>
      </c>
      <c r="Y1369" t="b">
        <f>AND(COUNTIF('Master list(no salts, metals)'!Y1366,"&lt;=1"),IF(COUNTIF('Master list(no salts, metals)'!$K1366:$Y1366, "#N/A")=14,TRUE,FALSE))</f>
        <v>0</v>
      </c>
    </row>
    <row r="1370" spans="11:25" x14ac:dyDescent="0.25">
      <c r="K1370" t="e">
        <f>AND(COUNTIF('Master list(no salts, metals)'!#REF!,"&lt;=1"),IF(COUNTIF('Master list(no salts, metals)'!#REF!, "#N/A")=14,TRUE,FALSE))</f>
        <v>#REF!</v>
      </c>
      <c r="L1370" t="e">
        <f>AND(COUNTIF('Master list(no salts, metals)'!#REF!,"&lt;=1"),IF(COUNTIF('Master list(no salts, metals)'!#REF!, "#N/A")=14,TRUE,FALSE))</f>
        <v>#REF!</v>
      </c>
      <c r="M1370" t="e">
        <f>AND(COUNTIF('Master list(no salts, metals)'!#REF!,"&lt;=1"),IF(COUNTIF('Master list(no salts, metals)'!#REF!, "#N/A")=14,TRUE,FALSE))</f>
        <v>#REF!</v>
      </c>
      <c r="N1370" t="e">
        <f>AND(COUNTIF('Master list(no salts, metals)'!#REF!,"&lt;=1"),IF(COUNTIF('Master list(no salts, metals)'!#REF!, "#N/A")=14,TRUE,FALSE))</f>
        <v>#REF!</v>
      </c>
      <c r="O1370" t="e">
        <f>AND(COUNTIF('Master list(no salts, metals)'!#REF!,"&lt;=1"),IF(COUNTIF('Master list(no salts, metals)'!#REF!, "#N/A")=14,TRUE,FALSE))</f>
        <v>#REF!</v>
      </c>
      <c r="P1370" t="e">
        <f>AND(COUNTIF('Master list(no salts, metals)'!#REF!,"&lt;=1"),IF(COUNTIF('Master list(no salts, metals)'!#REF!, "#N/A")=14,TRUE,FALSE))</f>
        <v>#REF!</v>
      </c>
      <c r="Q1370" t="e">
        <f>AND(COUNTIF('Master list(no salts, metals)'!#REF!,"&lt;=1"),IF(COUNTIF('Master list(no salts, metals)'!#REF!, "#N/A")=14,TRUE,FALSE))</f>
        <v>#REF!</v>
      </c>
      <c r="R1370" t="e">
        <f>AND(COUNTIF('Master list(no salts, metals)'!#REF!,"&lt;=1"),IF(COUNTIF('Master list(no salts, metals)'!#REF!, "#N/A")=14,TRUE,FALSE))</f>
        <v>#REF!</v>
      </c>
      <c r="S1370" t="e">
        <f>AND(COUNTIF('Master list(no salts, metals)'!#REF!,"&lt;=1"),IF(COUNTIF('Master list(no salts, metals)'!#REF!, "#N/A")=14,TRUE,FALSE))</f>
        <v>#REF!</v>
      </c>
      <c r="T1370" t="e">
        <f>AND(COUNTIF('Master list(no salts, metals)'!#REF!,"&lt;=1"),IF(COUNTIF('Master list(no salts, metals)'!#REF!, "#N/A")=14,TRUE,FALSE))</f>
        <v>#REF!</v>
      </c>
      <c r="U1370" t="e">
        <f>AND(COUNTIF('Master list(no salts, metals)'!#REF!,"&lt;=1"),IF(COUNTIF('Master list(no salts, metals)'!#REF!, "#N/A")=14,TRUE,FALSE))</f>
        <v>#REF!</v>
      </c>
      <c r="V1370" t="e">
        <f>AND(COUNTIF('Master list(no salts, metals)'!#REF!,"&lt;=1"),IF(COUNTIF('Master list(no salts, metals)'!#REF!, "#N/A")=14,TRUE,FALSE))</f>
        <v>#REF!</v>
      </c>
      <c r="W1370" t="e">
        <f>AND(COUNTIF('Master list(no salts, metals)'!#REF!,"&lt;=1"),IF(COUNTIF('Master list(no salts, metals)'!#REF!, "#N/A")=14,TRUE,FALSE))</f>
        <v>#REF!</v>
      </c>
      <c r="X1370" t="e">
        <f>AND(COUNTIF('Master list(no salts, metals)'!#REF!,"&lt;=1"),IF(COUNTIF('Master list(no salts, metals)'!#REF!, "#N/A")=14,TRUE,FALSE))</f>
        <v>#REF!</v>
      </c>
      <c r="Y1370" t="e">
        <f>AND(COUNTIF('Master list(no salts, metals)'!#REF!,"&lt;=1"),IF(COUNTIF('Master list(no salts, metals)'!#REF!, "#N/A")=14,TRUE,FALSE))</f>
        <v>#REF!</v>
      </c>
    </row>
    <row r="1371" spans="11:25" x14ac:dyDescent="0.25">
      <c r="K1371" t="b">
        <f>AND(COUNTIF('Master list(no salts, metals)'!K1367,"&lt;=1"),IF(COUNTIF('Master list(no salts, metals)'!$K1367:$Y1367, "#N/A")=14,TRUE,FALSE))</f>
        <v>0</v>
      </c>
      <c r="L1371" t="b">
        <f>AND(COUNTIF('Master list(no salts, metals)'!L1367,"&lt;=1"),IF(COUNTIF('Master list(no salts, metals)'!$K1367:$Y1367, "#N/A")=14,TRUE,FALSE))</f>
        <v>0</v>
      </c>
      <c r="M1371" t="b">
        <f>AND(COUNTIF('Master list(no salts, metals)'!M1367,"&lt;=1"),IF(COUNTIF('Master list(no salts, metals)'!$K1367:$Y1367, "#N/A")=14,TRUE,FALSE))</f>
        <v>0</v>
      </c>
      <c r="N1371" t="b">
        <f>AND(COUNTIF('Master list(no salts, metals)'!N1367,"&lt;=1"),IF(COUNTIF('Master list(no salts, metals)'!$K1367:$Y1367, "#N/A")=14,TRUE,FALSE))</f>
        <v>0</v>
      </c>
      <c r="O1371" t="b">
        <f>AND(COUNTIF('Master list(no salts, metals)'!O1367,"&lt;=1"),IF(COUNTIF('Master list(no salts, metals)'!$K1367:$Y1367, "#N/A")=14,TRUE,FALSE))</f>
        <v>0</v>
      </c>
      <c r="P1371" t="b">
        <f>AND(COUNTIF('Master list(no salts, metals)'!P1367,"&lt;=1"),IF(COUNTIF('Master list(no salts, metals)'!$K1367:$Y1367, "#N/A")=14,TRUE,FALSE))</f>
        <v>0</v>
      </c>
      <c r="Q1371" t="b">
        <f>AND(COUNTIF('Master list(no salts, metals)'!Q1367,"&lt;=1"),IF(COUNTIF('Master list(no salts, metals)'!$K1367:$Y1367, "#N/A")=14,TRUE,FALSE))</f>
        <v>0</v>
      </c>
      <c r="R1371" t="b">
        <f>AND(COUNTIF('Master list(no salts, metals)'!R1367,"&lt;=1"),IF(COUNTIF('Master list(no salts, metals)'!$K1367:$Y1367, "#N/A")=14,TRUE,FALSE))</f>
        <v>0</v>
      </c>
      <c r="S1371" t="b">
        <f>AND(COUNTIF('Master list(no salts, metals)'!S1367,"&lt;=1"),IF(COUNTIF('Master list(no salts, metals)'!$K1367:$Y1367, "#N/A")=14,TRUE,FALSE))</f>
        <v>0</v>
      </c>
      <c r="T1371" t="b">
        <f>AND(COUNTIF('Master list(no salts, metals)'!T1367,"&lt;=1"),IF(COUNTIF('Master list(no salts, metals)'!$K1367:$Y1367, "#N/A")=14,TRUE,FALSE))</f>
        <v>0</v>
      </c>
      <c r="U1371" t="b">
        <f>AND(COUNTIF('Master list(no salts, metals)'!U1367,"&lt;=1"),IF(COUNTIF('Master list(no salts, metals)'!$K1367:$Y1367, "#N/A")=14,TRUE,FALSE))</f>
        <v>0</v>
      </c>
      <c r="V1371" t="b">
        <f>AND(COUNTIF('Master list(no salts, metals)'!V1367,"&lt;=1"),IF(COUNTIF('Master list(no salts, metals)'!$K1367:$Y1367, "#N/A")=14,TRUE,FALSE))</f>
        <v>0</v>
      </c>
      <c r="W1371" t="b">
        <f>AND(COUNTIF('Master list(no salts, metals)'!W1367,"&lt;=1"),IF(COUNTIF('Master list(no salts, metals)'!$K1367:$Y1367, "#N/A")=14,TRUE,FALSE))</f>
        <v>0</v>
      </c>
      <c r="X1371" t="b">
        <f>AND(COUNTIF('Master list(no salts, metals)'!X1367,"&lt;=1"),IF(COUNTIF('Master list(no salts, metals)'!$K1367:$Y1367, "#N/A")=14,TRUE,FALSE))</f>
        <v>0</v>
      </c>
      <c r="Y1371" t="b">
        <f>AND(COUNTIF('Master list(no salts, metals)'!Y1367,"&lt;=1"),IF(COUNTIF('Master list(no salts, metals)'!$K1367:$Y1367, "#N/A")=14,TRUE,FALSE))</f>
        <v>0</v>
      </c>
    </row>
    <row r="1372" spans="11:25" x14ac:dyDescent="0.25">
      <c r="K1372" t="b">
        <f>AND(COUNTIF('Master list(no salts, metals)'!K1368,"&lt;=1"),IF(COUNTIF('Master list(no salts, metals)'!$K1368:$Y1368, "#N/A")=14,TRUE,FALSE))</f>
        <v>0</v>
      </c>
      <c r="L1372" t="b">
        <f>AND(COUNTIF('Master list(no salts, metals)'!L1368,"&lt;=1"),IF(COUNTIF('Master list(no salts, metals)'!$K1368:$Y1368, "#N/A")=14,TRUE,FALSE))</f>
        <v>0</v>
      </c>
      <c r="M1372" t="b">
        <f>AND(COUNTIF('Master list(no salts, metals)'!M1368,"&lt;=1"),IF(COUNTIF('Master list(no salts, metals)'!$K1368:$Y1368, "#N/A")=14,TRUE,FALSE))</f>
        <v>0</v>
      </c>
      <c r="N1372" t="b">
        <f>AND(COUNTIF('Master list(no salts, metals)'!N1368,"&lt;=1"),IF(COUNTIF('Master list(no salts, metals)'!$K1368:$Y1368, "#N/A")=14,TRUE,FALSE))</f>
        <v>0</v>
      </c>
      <c r="O1372" t="b">
        <f>AND(COUNTIF('Master list(no salts, metals)'!O1368,"&lt;=1"),IF(COUNTIF('Master list(no salts, metals)'!$K1368:$Y1368, "#N/A")=14,TRUE,FALSE))</f>
        <v>0</v>
      </c>
      <c r="P1372" t="b">
        <f>AND(COUNTIF('Master list(no salts, metals)'!P1368,"&lt;=1"),IF(COUNTIF('Master list(no salts, metals)'!$K1368:$Y1368, "#N/A")=14,TRUE,FALSE))</f>
        <v>0</v>
      </c>
      <c r="Q1372" t="b">
        <f>AND(COUNTIF('Master list(no salts, metals)'!Q1368,"&lt;=1"),IF(COUNTIF('Master list(no salts, metals)'!$K1368:$Y1368, "#N/A")=14,TRUE,FALSE))</f>
        <v>0</v>
      </c>
      <c r="R1372" t="b">
        <f>AND(COUNTIF('Master list(no salts, metals)'!R1368,"&lt;=1"),IF(COUNTIF('Master list(no salts, metals)'!$K1368:$Y1368, "#N/A")=14,TRUE,FALSE))</f>
        <v>0</v>
      </c>
      <c r="S1372" t="b">
        <f>AND(COUNTIF('Master list(no salts, metals)'!S1368,"&lt;=1"),IF(COUNTIF('Master list(no salts, metals)'!$K1368:$Y1368, "#N/A")=14,TRUE,FALSE))</f>
        <v>0</v>
      </c>
      <c r="T1372" t="b">
        <f>AND(COUNTIF('Master list(no salts, metals)'!T1368,"&lt;=1"),IF(COUNTIF('Master list(no salts, metals)'!$K1368:$Y1368, "#N/A")=14,TRUE,FALSE))</f>
        <v>1</v>
      </c>
      <c r="U1372" t="b">
        <f>AND(COUNTIF('Master list(no salts, metals)'!U1368,"&lt;=1"),IF(COUNTIF('Master list(no salts, metals)'!$K1368:$Y1368, "#N/A")=14,TRUE,FALSE))</f>
        <v>0</v>
      </c>
      <c r="V1372" t="b">
        <f>AND(COUNTIF('Master list(no salts, metals)'!V1368,"&lt;=1"),IF(COUNTIF('Master list(no salts, metals)'!$K1368:$Y1368, "#N/A")=14,TRUE,FALSE))</f>
        <v>0</v>
      </c>
      <c r="W1372" t="b">
        <f>AND(COUNTIF('Master list(no salts, metals)'!W1368,"&lt;=1"),IF(COUNTIF('Master list(no salts, metals)'!$K1368:$Y1368, "#N/A")=14,TRUE,FALSE))</f>
        <v>0</v>
      </c>
      <c r="X1372" t="b">
        <f>AND(COUNTIF('Master list(no salts, metals)'!X1368,"&lt;=1"),IF(COUNTIF('Master list(no salts, metals)'!$K1368:$Y1368, "#N/A")=14,TRUE,FALSE))</f>
        <v>0</v>
      </c>
      <c r="Y1372" t="b">
        <f>AND(COUNTIF('Master list(no salts, metals)'!Y1368,"&lt;=1"),IF(COUNTIF('Master list(no salts, metals)'!$K1368:$Y1368, "#N/A")=14,TRUE,FALSE))</f>
        <v>0</v>
      </c>
    </row>
    <row r="1373" spans="11:25" x14ac:dyDescent="0.25">
      <c r="K1373" t="b">
        <f>AND(COUNTIF('Master list(no salts, metals)'!K1369,"&lt;=1"),IF(COUNTIF('Master list(no salts, metals)'!$K1369:$Y1369, "#N/A")=14,TRUE,FALSE))</f>
        <v>0</v>
      </c>
      <c r="L1373" t="b">
        <f>AND(COUNTIF('Master list(no salts, metals)'!L1369,"&lt;=1"),IF(COUNTIF('Master list(no salts, metals)'!$K1369:$Y1369, "#N/A")=14,TRUE,FALSE))</f>
        <v>0</v>
      </c>
      <c r="M1373" t="b">
        <f>AND(COUNTIF('Master list(no salts, metals)'!M1369,"&lt;=1"),IF(COUNTIF('Master list(no salts, metals)'!$K1369:$Y1369, "#N/A")=14,TRUE,FALSE))</f>
        <v>0</v>
      </c>
      <c r="N1373" t="b">
        <f>AND(COUNTIF('Master list(no salts, metals)'!N1369,"&lt;=1"),IF(COUNTIF('Master list(no salts, metals)'!$K1369:$Y1369, "#N/A")=14,TRUE,FALSE))</f>
        <v>0</v>
      </c>
      <c r="O1373" t="b">
        <f>AND(COUNTIF('Master list(no salts, metals)'!O1369,"&lt;=1"),IF(COUNTIF('Master list(no salts, metals)'!$K1369:$Y1369, "#N/A")=14,TRUE,FALSE))</f>
        <v>0</v>
      </c>
      <c r="P1373" t="b">
        <f>AND(COUNTIF('Master list(no salts, metals)'!P1369,"&lt;=1"),IF(COUNTIF('Master list(no salts, metals)'!$K1369:$Y1369, "#N/A")=14,TRUE,FALSE))</f>
        <v>0</v>
      </c>
      <c r="Q1373" t="b">
        <f>AND(COUNTIF('Master list(no salts, metals)'!Q1369,"&lt;=1"),IF(COUNTIF('Master list(no salts, metals)'!$K1369:$Y1369, "#N/A")=14,TRUE,FALSE))</f>
        <v>0</v>
      </c>
      <c r="R1373" t="b">
        <f>AND(COUNTIF('Master list(no salts, metals)'!R1369,"&lt;=1"),IF(COUNTIF('Master list(no salts, metals)'!$K1369:$Y1369, "#N/A")=14,TRUE,FALSE))</f>
        <v>0</v>
      </c>
      <c r="S1373" t="b">
        <f>AND(COUNTIF('Master list(no salts, metals)'!S1369,"&lt;=1"),IF(COUNTIF('Master list(no salts, metals)'!$K1369:$Y1369, "#N/A")=14,TRUE,FALSE))</f>
        <v>0</v>
      </c>
      <c r="T1373" t="b">
        <f>AND(COUNTIF('Master list(no salts, metals)'!T1369,"&lt;=1"),IF(COUNTIF('Master list(no salts, metals)'!$K1369:$Y1369, "#N/A")=14,TRUE,FALSE))</f>
        <v>0</v>
      </c>
      <c r="U1373" t="b">
        <f>AND(COUNTIF('Master list(no salts, metals)'!U1369,"&lt;=1"),IF(COUNTIF('Master list(no salts, metals)'!$K1369:$Y1369, "#N/A")=14,TRUE,FALSE))</f>
        <v>0</v>
      </c>
      <c r="V1373" t="b">
        <f>AND(COUNTIF('Master list(no salts, metals)'!V1369,"&lt;=1"),IF(COUNTIF('Master list(no salts, metals)'!$K1369:$Y1369, "#N/A")=14,TRUE,FALSE))</f>
        <v>0</v>
      </c>
      <c r="W1373" t="b">
        <f>AND(COUNTIF('Master list(no salts, metals)'!W1369,"&lt;=1"),IF(COUNTIF('Master list(no salts, metals)'!$K1369:$Y1369, "#N/A")=14,TRUE,FALSE))</f>
        <v>0</v>
      </c>
      <c r="X1373" t="b">
        <f>AND(COUNTIF('Master list(no salts, metals)'!X1369,"&lt;=1"),IF(COUNTIF('Master list(no salts, metals)'!$K1369:$Y1369, "#N/A")=14,TRUE,FALSE))</f>
        <v>0</v>
      </c>
      <c r="Y1373" t="b">
        <f>AND(COUNTIF('Master list(no salts, metals)'!Y1369,"&lt;=1"),IF(COUNTIF('Master list(no salts, metals)'!$K1369:$Y1369, "#N/A")=14,TRUE,FALSE))</f>
        <v>0</v>
      </c>
    </row>
    <row r="1374" spans="11:25" x14ac:dyDescent="0.25">
      <c r="K1374" t="b">
        <f>AND(COUNTIF('Master list(no salts, metals)'!K1370,"&lt;=1"),IF(COUNTIF('Master list(no salts, metals)'!$K1370:$Y1370, "#N/A")=14,TRUE,FALSE))</f>
        <v>0</v>
      </c>
      <c r="L1374" t="b">
        <f>AND(COUNTIF('Master list(no salts, metals)'!L1370,"&lt;=1"),IF(COUNTIF('Master list(no salts, metals)'!$K1370:$Y1370, "#N/A")=14,TRUE,FALSE))</f>
        <v>0</v>
      </c>
      <c r="M1374" t="b">
        <f>AND(COUNTIF('Master list(no salts, metals)'!M1370,"&lt;=1"),IF(COUNTIF('Master list(no salts, metals)'!$K1370:$Y1370, "#N/A")=14,TRUE,FALSE))</f>
        <v>0</v>
      </c>
      <c r="N1374" t="b">
        <f>AND(COUNTIF('Master list(no salts, metals)'!N1370,"&lt;=1"),IF(COUNTIF('Master list(no salts, metals)'!$K1370:$Y1370, "#N/A")=14,TRUE,FALSE))</f>
        <v>0</v>
      </c>
      <c r="O1374" t="b">
        <f>AND(COUNTIF('Master list(no salts, metals)'!O1370,"&lt;=1"),IF(COUNTIF('Master list(no salts, metals)'!$K1370:$Y1370, "#N/A")=14,TRUE,FALSE))</f>
        <v>0</v>
      </c>
      <c r="P1374" t="b">
        <f>AND(COUNTIF('Master list(no salts, metals)'!P1370,"&lt;=1"),IF(COUNTIF('Master list(no salts, metals)'!$K1370:$Y1370, "#N/A")=14,TRUE,FALSE))</f>
        <v>0</v>
      </c>
      <c r="Q1374" t="b">
        <f>AND(COUNTIF('Master list(no salts, metals)'!Q1370,"&lt;=1"),IF(COUNTIF('Master list(no salts, metals)'!$K1370:$Y1370, "#N/A")=14,TRUE,FALSE))</f>
        <v>0</v>
      </c>
      <c r="R1374" t="b">
        <f>AND(COUNTIF('Master list(no salts, metals)'!R1370,"&lt;=1"),IF(COUNTIF('Master list(no salts, metals)'!$K1370:$Y1370, "#N/A")=14,TRUE,FALSE))</f>
        <v>0</v>
      </c>
      <c r="S1374" t="b">
        <f>AND(COUNTIF('Master list(no salts, metals)'!S1370,"&lt;=1"),IF(COUNTIF('Master list(no salts, metals)'!$K1370:$Y1370, "#N/A")=14,TRUE,FALSE))</f>
        <v>0</v>
      </c>
      <c r="T1374" t="b">
        <f>AND(COUNTIF('Master list(no salts, metals)'!T1370,"&lt;=1"),IF(COUNTIF('Master list(no salts, metals)'!$K1370:$Y1370, "#N/A")=14,TRUE,FALSE))</f>
        <v>1</v>
      </c>
      <c r="U1374" t="b">
        <f>AND(COUNTIF('Master list(no salts, metals)'!U1370,"&lt;=1"),IF(COUNTIF('Master list(no salts, metals)'!$K1370:$Y1370, "#N/A")=14,TRUE,FALSE))</f>
        <v>0</v>
      </c>
      <c r="V1374" t="b">
        <f>AND(COUNTIF('Master list(no salts, metals)'!V1370,"&lt;=1"),IF(COUNTIF('Master list(no salts, metals)'!$K1370:$Y1370, "#N/A")=14,TRUE,FALSE))</f>
        <v>0</v>
      </c>
      <c r="W1374" t="b">
        <f>AND(COUNTIF('Master list(no salts, metals)'!W1370,"&lt;=1"),IF(COUNTIF('Master list(no salts, metals)'!$K1370:$Y1370, "#N/A")=14,TRUE,FALSE))</f>
        <v>0</v>
      </c>
      <c r="X1374" t="b">
        <f>AND(COUNTIF('Master list(no salts, metals)'!X1370,"&lt;=1"),IF(COUNTIF('Master list(no salts, metals)'!$K1370:$Y1370, "#N/A")=14,TRUE,FALSE))</f>
        <v>0</v>
      </c>
      <c r="Y1374" t="b">
        <f>AND(COUNTIF('Master list(no salts, metals)'!Y1370,"&lt;=1"),IF(COUNTIF('Master list(no salts, metals)'!$K1370:$Y1370, "#N/A")=14,TRUE,FALSE))</f>
        <v>0</v>
      </c>
    </row>
    <row r="1375" spans="11:25" x14ac:dyDescent="0.25">
      <c r="K1375" t="e">
        <f>AND(COUNTIF('Master list(no salts, metals)'!#REF!,"&lt;=1"),IF(COUNTIF('Master list(no salts, metals)'!#REF!, "#N/A")=14,TRUE,FALSE))</f>
        <v>#REF!</v>
      </c>
      <c r="L1375" t="e">
        <f>AND(COUNTIF('Master list(no salts, metals)'!#REF!,"&lt;=1"),IF(COUNTIF('Master list(no salts, metals)'!#REF!, "#N/A")=14,TRUE,FALSE))</f>
        <v>#REF!</v>
      </c>
      <c r="M1375" t="e">
        <f>AND(COUNTIF('Master list(no salts, metals)'!#REF!,"&lt;=1"),IF(COUNTIF('Master list(no salts, metals)'!#REF!, "#N/A")=14,TRUE,FALSE))</f>
        <v>#REF!</v>
      </c>
      <c r="N1375" t="e">
        <f>AND(COUNTIF('Master list(no salts, metals)'!#REF!,"&lt;=1"),IF(COUNTIF('Master list(no salts, metals)'!#REF!, "#N/A")=14,TRUE,FALSE))</f>
        <v>#REF!</v>
      </c>
      <c r="O1375" t="e">
        <f>AND(COUNTIF('Master list(no salts, metals)'!#REF!,"&lt;=1"),IF(COUNTIF('Master list(no salts, metals)'!#REF!, "#N/A")=14,TRUE,FALSE))</f>
        <v>#REF!</v>
      </c>
      <c r="P1375" t="e">
        <f>AND(COUNTIF('Master list(no salts, metals)'!#REF!,"&lt;=1"),IF(COUNTIF('Master list(no salts, metals)'!#REF!, "#N/A")=14,TRUE,FALSE))</f>
        <v>#REF!</v>
      </c>
      <c r="Q1375" t="e">
        <f>AND(COUNTIF('Master list(no salts, metals)'!#REF!,"&lt;=1"),IF(COUNTIF('Master list(no salts, metals)'!#REF!, "#N/A")=14,TRUE,FALSE))</f>
        <v>#REF!</v>
      </c>
      <c r="R1375" t="e">
        <f>AND(COUNTIF('Master list(no salts, metals)'!#REF!,"&lt;=1"),IF(COUNTIF('Master list(no salts, metals)'!#REF!, "#N/A")=14,TRUE,FALSE))</f>
        <v>#REF!</v>
      </c>
      <c r="S1375" t="e">
        <f>AND(COUNTIF('Master list(no salts, metals)'!#REF!,"&lt;=1"),IF(COUNTIF('Master list(no salts, metals)'!#REF!, "#N/A")=14,TRUE,FALSE))</f>
        <v>#REF!</v>
      </c>
      <c r="T1375" t="e">
        <f>AND(COUNTIF('Master list(no salts, metals)'!#REF!,"&lt;=1"),IF(COUNTIF('Master list(no salts, metals)'!#REF!, "#N/A")=14,TRUE,FALSE))</f>
        <v>#REF!</v>
      </c>
      <c r="U1375" t="e">
        <f>AND(COUNTIF('Master list(no salts, metals)'!#REF!,"&lt;=1"),IF(COUNTIF('Master list(no salts, metals)'!#REF!, "#N/A")=14,TRUE,FALSE))</f>
        <v>#REF!</v>
      </c>
      <c r="V1375" t="e">
        <f>AND(COUNTIF('Master list(no salts, metals)'!#REF!,"&lt;=1"),IF(COUNTIF('Master list(no salts, metals)'!#REF!, "#N/A")=14,TRUE,FALSE))</f>
        <v>#REF!</v>
      </c>
      <c r="W1375" t="e">
        <f>AND(COUNTIF('Master list(no salts, metals)'!#REF!,"&lt;=1"),IF(COUNTIF('Master list(no salts, metals)'!#REF!, "#N/A")=14,TRUE,FALSE))</f>
        <v>#REF!</v>
      </c>
      <c r="X1375" t="e">
        <f>AND(COUNTIF('Master list(no salts, metals)'!#REF!,"&lt;=1"),IF(COUNTIF('Master list(no salts, metals)'!#REF!, "#N/A")=14,TRUE,FALSE))</f>
        <v>#REF!</v>
      </c>
      <c r="Y1375" t="e">
        <f>AND(COUNTIF('Master list(no salts, metals)'!#REF!,"&lt;=1"),IF(COUNTIF('Master list(no salts, metals)'!#REF!, "#N/A")=14,TRUE,FALSE))</f>
        <v>#REF!</v>
      </c>
    </row>
    <row r="1376" spans="11:25" x14ac:dyDescent="0.25">
      <c r="K1376" t="b">
        <f>AND(COUNTIF('Master list(no salts, metals)'!K1371,"&lt;=1"),IF(COUNTIF('Master list(no salts, metals)'!$K1371:$Y1371, "#N/A")=14,TRUE,FALSE))</f>
        <v>0</v>
      </c>
      <c r="L1376" t="b">
        <f>AND(COUNTIF('Master list(no salts, metals)'!L1371,"&lt;=1"),IF(COUNTIF('Master list(no salts, metals)'!$K1371:$Y1371, "#N/A")=14,TRUE,FALSE))</f>
        <v>0</v>
      </c>
      <c r="M1376" t="b">
        <f>AND(COUNTIF('Master list(no salts, metals)'!M1371,"&lt;=1"),IF(COUNTIF('Master list(no salts, metals)'!$K1371:$Y1371, "#N/A")=14,TRUE,FALSE))</f>
        <v>0</v>
      </c>
      <c r="N1376" t="b">
        <f>AND(COUNTIF('Master list(no salts, metals)'!N1371,"&lt;=1"),IF(COUNTIF('Master list(no salts, metals)'!$K1371:$Y1371, "#N/A")=14,TRUE,FALSE))</f>
        <v>0</v>
      </c>
      <c r="O1376" t="b">
        <f>AND(COUNTIF('Master list(no salts, metals)'!O1371,"&lt;=1"),IF(COUNTIF('Master list(no salts, metals)'!$K1371:$Y1371, "#N/A")=14,TRUE,FALSE))</f>
        <v>0</v>
      </c>
      <c r="P1376" t="b">
        <f>AND(COUNTIF('Master list(no salts, metals)'!P1371,"&lt;=1"),IF(COUNTIF('Master list(no salts, metals)'!$K1371:$Y1371, "#N/A")=14,TRUE,FALSE))</f>
        <v>0</v>
      </c>
      <c r="Q1376" t="b">
        <f>AND(COUNTIF('Master list(no salts, metals)'!Q1371,"&lt;=1"),IF(COUNTIF('Master list(no salts, metals)'!$K1371:$Y1371, "#N/A")=14,TRUE,FALSE))</f>
        <v>0</v>
      </c>
      <c r="R1376" t="b">
        <f>AND(COUNTIF('Master list(no salts, metals)'!R1371,"&lt;=1"),IF(COUNTIF('Master list(no salts, metals)'!$K1371:$Y1371, "#N/A")=14,TRUE,FALSE))</f>
        <v>0</v>
      </c>
      <c r="S1376" t="b">
        <f>AND(COUNTIF('Master list(no salts, metals)'!S1371,"&lt;=1"),IF(COUNTIF('Master list(no salts, metals)'!$K1371:$Y1371, "#N/A")=14,TRUE,FALSE))</f>
        <v>0</v>
      </c>
      <c r="T1376" t="b">
        <f>AND(COUNTIF('Master list(no salts, metals)'!T1371,"&lt;=1"),IF(COUNTIF('Master list(no salts, metals)'!$K1371:$Y1371, "#N/A")=14,TRUE,FALSE))</f>
        <v>0</v>
      </c>
      <c r="U1376" t="b">
        <f>AND(COUNTIF('Master list(no salts, metals)'!U1371,"&lt;=1"),IF(COUNTIF('Master list(no salts, metals)'!$K1371:$Y1371, "#N/A")=14,TRUE,FALSE))</f>
        <v>0</v>
      </c>
      <c r="V1376" t="b">
        <f>AND(COUNTIF('Master list(no salts, metals)'!V1371,"&lt;=1"),IF(COUNTIF('Master list(no salts, metals)'!$K1371:$Y1371, "#N/A")=14,TRUE,FALSE))</f>
        <v>0</v>
      </c>
      <c r="W1376" t="b">
        <f>AND(COUNTIF('Master list(no salts, metals)'!W1371,"&lt;=1"),IF(COUNTIF('Master list(no salts, metals)'!$K1371:$Y1371, "#N/A")=14,TRUE,FALSE))</f>
        <v>0</v>
      </c>
      <c r="X1376" t="b">
        <f>AND(COUNTIF('Master list(no salts, metals)'!X1371,"&lt;=1"),IF(COUNTIF('Master list(no salts, metals)'!$K1371:$Y1371, "#N/A")=14,TRUE,FALSE))</f>
        <v>0</v>
      </c>
      <c r="Y1376" t="b">
        <f>AND(COUNTIF('Master list(no salts, metals)'!Y1371,"&lt;=1"),IF(COUNTIF('Master list(no salts, metals)'!$K1371:$Y1371, "#N/A")=14,TRUE,FALSE))</f>
        <v>1</v>
      </c>
    </row>
    <row r="1377" spans="11:25" x14ac:dyDescent="0.25">
      <c r="K1377" t="b">
        <f>AND(COUNTIF('Master list(no salts, metals)'!K1372,"&lt;=1"),IF(COUNTIF('Master list(no salts, metals)'!$K1372:$Y1372, "#N/A")=14,TRUE,FALSE))</f>
        <v>0</v>
      </c>
      <c r="L1377" t="b">
        <f>AND(COUNTIF('Master list(no salts, metals)'!L1372,"&lt;=1"),IF(COUNTIF('Master list(no salts, metals)'!$K1372:$Y1372, "#N/A")=14,TRUE,FALSE))</f>
        <v>0</v>
      </c>
      <c r="M1377" t="b">
        <f>AND(COUNTIF('Master list(no salts, metals)'!M1372,"&lt;=1"),IF(COUNTIF('Master list(no salts, metals)'!$K1372:$Y1372, "#N/A")=14,TRUE,FALSE))</f>
        <v>0</v>
      </c>
      <c r="N1377" t="b">
        <f>AND(COUNTIF('Master list(no salts, metals)'!N1372,"&lt;=1"),IF(COUNTIF('Master list(no salts, metals)'!$K1372:$Y1372, "#N/A")=14,TRUE,FALSE))</f>
        <v>0</v>
      </c>
      <c r="O1377" t="b">
        <f>AND(COUNTIF('Master list(no salts, metals)'!O1372,"&lt;=1"),IF(COUNTIF('Master list(no salts, metals)'!$K1372:$Y1372, "#N/A")=14,TRUE,FALSE))</f>
        <v>0</v>
      </c>
      <c r="P1377" t="b">
        <f>AND(COUNTIF('Master list(no salts, metals)'!P1372,"&lt;=1"),IF(COUNTIF('Master list(no salts, metals)'!$K1372:$Y1372, "#N/A")=14,TRUE,FALSE))</f>
        <v>0</v>
      </c>
      <c r="Q1377" t="b">
        <f>AND(COUNTIF('Master list(no salts, metals)'!Q1372,"&lt;=1"),IF(COUNTIF('Master list(no salts, metals)'!$K1372:$Y1372, "#N/A")=14,TRUE,FALSE))</f>
        <v>0</v>
      </c>
      <c r="R1377" t="b">
        <f>AND(COUNTIF('Master list(no salts, metals)'!R1372,"&lt;=1"),IF(COUNTIF('Master list(no salts, metals)'!$K1372:$Y1372, "#N/A")=14,TRUE,FALSE))</f>
        <v>0</v>
      </c>
      <c r="S1377" t="b">
        <f>AND(COUNTIF('Master list(no salts, metals)'!S1372,"&lt;=1"),IF(COUNTIF('Master list(no salts, metals)'!$K1372:$Y1372, "#N/A")=14,TRUE,FALSE))</f>
        <v>0</v>
      </c>
      <c r="T1377" t="b">
        <f>AND(COUNTIF('Master list(no salts, metals)'!T1372,"&lt;=1"),IF(COUNTIF('Master list(no salts, metals)'!$K1372:$Y1372, "#N/A")=14,TRUE,FALSE))</f>
        <v>1</v>
      </c>
      <c r="U1377" t="b">
        <f>AND(COUNTIF('Master list(no salts, metals)'!U1372,"&lt;=1"),IF(COUNTIF('Master list(no salts, metals)'!$K1372:$Y1372, "#N/A")=14,TRUE,FALSE))</f>
        <v>0</v>
      </c>
      <c r="V1377" t="b">
        <f>AND(COUNTIF('Master list(no salts, metals)'!V1372,"&lt;=1"),IF(COUNTIF('Master list(no salts, metals)'!$K1372:$Y1372, "#N/A")=14,TRUE,FALSE))</f>
        <v>0</v>
      </c>
      <c r="W1377" t="b">
        <f>AND(COUNTIF('Master list(no salts, metals)'!W1372,"&lt;=1"),IF(COUNTIF('Master list(no salts, metals)'!$K1372:$Y1372, "#N/A")=14,TRUE,FALSE))</f>
        <v>0</v>
      </c>
      <c r="X1377" t="b">
        <f>AND(COUNTIF('Master list(no salts, metals)'!X1372,"&lt;=1"),IF(COUNTIF('Master list(no salts, metals)'!$K1372:$Y1372, "#N/A")=14,TRUE,FALSE))</f>
        <v>0</v>
      </c>
      <c r="Y1377" t="b">
        <f>AND(COUNTIF('Master list(no salts, metals)'!Y1372,"&lt;=1"),IF(COUNTIF('Master list(no salts, metals)'!$K1372:$Y1372, "#N/A")=14,TRUE,FALSE))</f>
        <v>0</v>
      </c>
    </row>
    <row r="1378" spans="11:25" x14ac:dyDescent="0.25">
      <c r="K1378" t="b">
        <f>AND(COUNTIF('Master list(no salts, metals)'!K1373,"&lt;=1"),IF(COUNTIF('Master list(no salts, metals)'!$K1373:$Y1373, "#N/A")=14,TRUE,FALSE))</f>
        <v>0</v>
      </c>
      <c r="L1378" t="b">
        <f>AND(COUNTIF('Master list(no salts, metals)'!L1373,"&lt;=1"),IF(COUNTIF('Master list(no salts, metals)'!$K1373:$Y1373, "#N/A")=14,TRUE,FALSE))</f>
        <v>0</v>
      </c>
      <c r="M1378" t="b">
        <f>AND(COUNTIF('Master list(no salts, metals)'!M1373,"&lt;=1"),IF(COUNTIF('Master list(no salts, metals)'!$K1373:$Y1373, "#N/A")=14,TRUE,FALSE))</f>
        <v>0</v>
      </c>
      <c r="N1378" t="b">
        <f>AND(COUNTIF('Master list(no salts, metals)'!N1373,"&lt;=1"),IF(COUNTIF('Master list(no salts, metals)'!$K1373:$Y1373, "#N/A")=14,TRUE,FALSE))</f>
        <v>0</v>
      </c>
      <c r="O1378" t="b">
        <f>AND(COUNTIF('Master list(no salts, metals)'!O1373,"&lt;=1"),IF(COUNTIF('Master list(no salts, metals)'!$K1373:$Y1373, "#N/A")=14,TRUE,FALSE))</f>
        <v>0</v>
      </c>
      <c r="P1378" t="b">
        <f>AND(COUNTIF('Master list(no salts, metals)'!P1373,"&lt;=1"),IF(COUNTIF('Master list(no salts, metals)'!$K1373:$Y1373, "#N/A")=14,TRUE,FALSE))</f>
        <v>0</v>
      </c>
      <c r="Q1378" t="b">
        <f>AND(COUNTIF('Master list(no salts, metals)'!Q1373,"&lt;=1"),IF(COUNTIF('Master list(no salts, metals)'!$K1373:$Y1373, "#N/A")=14,TRUE,FALSE))</f>
        <v>0</v>
      </c>
      <c r="R1378" t="b">
        <f>AND(COUNTIF('Master list(no salts, metals)'!R1373,"&lt;=1"),IF(COUNTIF('Master list(no salts, metals)'!$K1373:$Y1373, "#N/A")=14,TRUE,FALSE))</f>
        <v>0</v>
      </c>
      <c r="S1378" t="b">
        <f>AND(COUNTIF('Master list(no salts, metals)'!S1373,"&lt;=1"),IF(COUNTIF('Master list(no salts, metals)'!$K1373:$Y1373, "#N/A")=14,TRUE,FALSE))</f>
        <v>0</v>
      </c>
      <c r="T1378" t="b">
        <f>AND(COUNTIF('Master list(no salts, metals)'!T1373,"&lt;=1"),IF(COUNTIF('Master list(no salts, metals)'!$K1373:$Y1373, "#N/A")=14,TRUE,FALSE))</f>
        <v>1</v>
      </c>
      <c r="U1378" t="b">
        <f>AND(COUNTIF('Master list(no salts, metals)'!U1373,"&lt;=1"),IF(COUNTIF('Master list(no salts, metals)'!$K1373:$Y1373, "#N/A")=14,TRUE,FALSE))</f>
        <v>0</v>
      </c>
      <c r="V1378" t="b">
        <f>AND(COUNTIF('Master list(no salts, metals)'!V1373,"&lt;=1"),IF(COUNTIF('Master list(no salts, metals)'!$K1373:$Y1373, "#N/A")=14,TRUE,FALSE))</f>
        <v>0</v>
      </c>
      <c r="W1378" t="b">
        <f>AND(COUNTIF('Master list(no salts, metals)'!W1373,"&lt;=1"),IF(COUNTIF('Master list(no salts, metals)'!$K1373:$Y1373, "#N/A")=14,TRUE,FALSE))</f>
        <v>0</v>
      </c>
      <c r="X1378" t="b">
        <f>AND(COUNTIF('Master list(no salts, metals)'!X1373,"&lt;=1"),IF(COUNTIF('Master list(no salts, metals)'!$K1373:$Y1373, "#N/A")=14,TRUE,FALSE))</f>
        <v>0</v>
      </c>
      <c r="Y1378" t="b">
        <f>AND(COUNTIF('Master list(no salts, metals)'!Y1373,"&lt;=1"),IF(COUNTIF('Master list(no salts, metals)'!$K1373:$Y1373, "#N/A")=14,TRUE,FALSE))</f>
        <v>0</v>
      </c>
    </row>
    <row r="1379" spans="11:25" x14ac:dyDescent="0.25">
      <c r="K1379" t="b">
        <f>AND(COUNTIF('Master list(no salts, metals)'!K1374,"&lt;=1"),IF(COUNTIF('Master list(no salts, metals)'!$K1374:$Y1374, "#N/A")=14,TRUE,FALSE))</f>
        <v>0</v>
      </c>
      <c r="L1379" t="b">
        <f>AND(COUNTIF('Master list(no salts, metals)'!L1374,"&lt;=1"),IF(COUNTIF('Master list(no salts, metals)'!$K1374:$Y1374, "#N/A")=14,TRUE,FALSE))</f>
        <v>0</v>
      </c>
      <c r="M1379" t="b">
        <f>AND(COUNTIF('Master list(no salts, metals)'!M1374,"&lt;=1"),IF(COUNTIF('Master list(no salts, metals)'!$K1374:$Y1374, "#N/A")=14,TRUE,FALSE))</f>
        <v>0</v>
      </c>
      <c r="N1379" t="b">
        <f>AND(COUNTIF('Master list(no salts, metals)'!N1374,"&lt;=1"),IF(COUNTIF('Master list(no salts, metals)'!$K1374:$Y1374, "#N/A")=14,TRUE,FALSE))</f>
        <v>0</v>
      </c>
      <c r="O1379" t="b">
        <f>AND(COUNTIF('Master list(no salts, metals)'!O1374,"&lt;=1"),IF(COUNTIF('Master list(no salts, metals)'!$K1374:$Y1374, "#N/A")=14,TRUE,FALSE))</f>
        <v>0</v>
      </c>
      <c r="P1379" t="b">
        <f>AND(COUNTIF('Master list(no salts, metals)'!P1374,"&lt;=1"),IF(COUNTIF('Master list(no salts, metals)'!$K1374:$Y1374, "#N/A")=14,TRUE,FALSE))</f>
        <v>0</v>
      </c>
      <c r="Q1379" t="b">
        <f>AND(COUNTIF('Master list(no salts, metals)'!Q1374,"&lt;=1"),IF(COUNTIF('Master list(no salts, metals)'!$K1374:$Y1374, "#N/A")=14,TRUE,FALSE))</f>
        <v>0</v>
      </c>
      <c r="R1379" t="b">
        <f>AND(COUNTIF('Master list(no salts, metals)'!R1374,"&lt;=1"),IF(COUNTIF('Master list(no salts, metals)'!$K1374:$Y1374, "#N/A")=14,TRUE,FALSE))</f>
        <v>0</v>
      </c>
      <c r="S1379" t="b">
        <f>AND(COUNTIF('Master list(no salts, metals)'!S1374,"&lt;=1"),IF(COUNTIF('Master list(no salts, metals)'!$K1374:$Y1374, "#N/A")=14,TRUE,FALSE))</f>
        <v>0</v>
      </c>
      <c r="T1379" t="b">
        <f>AND(COUNTIF('Master list(no salts, metals)'!T1374,"&lt;=1"),IF(COUNTIF('Master list(no salts, metals)'!$K1374:$Y1374, "#N/A")=14,TRUE,FALSE))</f>
        <v>0</v>
      </c>
      <c r="U1379" t="b">
        <f>AND(COUNTIF('Master list(no salts, metals)'!U1374,"&lt;=1"),IF(COUNTIF('Master list(no salts, metals)'!$K1374:$Y1374, "#N/A")=14,TRUE,FALSE))</f>
        <v>0</v>
      </c>
      <c r="V1379" t="b">
        <f>AND(COUNTIF('Master list(no salts, metals)'!V1374,"&lt;=1"),IF(COUNTIF('Master list(no salts, metals)'!$K1374:$Y1374, "#N/A")=14,TRUE,FALSE))</f>
        <v>0</v>
      </c>
      <c r="W1379" t="b">
        <f>AND(COUNTIF('Master list(no salts, metals)'!W1374,"&lt;=1"),IF(COUNTIF('Master list(no salts, metals)'!$K1374:$Y1374, "#N/A")=14,TRUE,FALSE))</f>
        <v>0</v>
      </c>
      <c r="X1379" t="b">
        <f>AND(COUNTIF('Master list(no salts, metals)'!X1374,"&lt;=1"),IF(COUNTIF('Master list(no salts, metals)'!$K1374:$Y1374, "#N/A")=14,TRUE,FALSE))</f>
        <v>0</v>
      </c>
      <c r="Y1379" t="b">
        <f>AND(COUNTIF('Master list(no salts, metals)'!Y1374,"&lt;=1"),IF(COUNTIF('Master list(no salts, metals)'!$K1374:$Y1374, "#N/A")=14,TRUE,FALSE))</f>
        <v>0</v>
      </c>
    </row>
    <row r="1380" spans="11:25" x14ac:dyDescent="0.25">
      <c r="K1380" t="b">
        <f>AND(COUNTIF('Master list(no salts, metals)'!K1375,"&lt;=1"),IF(COUNTIF('Master list(no salts, metals)'!$K1375:$Y1375, "#N/A")=14,TRUE,FALSE))</f>
        <v>0</v>
      </c>
      <c r="L1380" t="b">
        <f>AND(COUNTIF('Master list(no salts, metals)'!L1375,"&lt;=1"),IF(COUNTIF('Master list(no salts, metals)'!$K1375:$Y1375, "#N/A")=14,TRUE,FALSE))</f>
        <v>0</v>
      </c>
      <c r="M1380" t="b">
        <f>AND(COUNTIF('Master list(no salts, metals)'!M1375,"&lt;=1"),IF(COUNTIF('Master list(no salts, metals)'!$K1375:$Y1375, "#N/A")=14,TRUE,FALSE))</f>
        <v>0</v>
      </c>
      <c r="N1380" t="b">
        <f>AND(COUNTIF('Master list(no salts, metals)'!N1375,"&lt;=1"),IF(COUNTIF('Master list(no salts, metals)'!$K1375:$Y1375, "#N/A")=14,TRUE,FALSE))</f>
        <v>0</v>
      </c>
      <c r="O1380" t="b">
        <f>AND(COUNTIF('Master list(no salts, metals)'!O1375,"&lt;=1"),IF(COUNTIF('Master list(no salts, metals)'!$K1375:$Y1375, "#N/A")=14,TRUE,FALSE))</f>
        <v>0</v>
      </c>
      <c r="P1380" t="b">
        <f>AND(COUNTIF('Master list(no salts, metals)'!P1375,"&lt;=1"),IF(COUNTIF('Master list(no salts, metals)'!$K1375:$Y1375, "#N/A")=14,TRUE,FALSE))</f>
        <v>0</v>
      </c>
      <c r="Q1380" t="b">
        <f>AND(COUNTIF('Master list(no salts, metals)'!Q1375,"&lt;=1"),IF(COUNTIF('Master list(no salts, metals)'!$K1375:$Y1375, "#N/A")=14,TRUE,FALSE))</f>
        <v>0</v>
      </c>
      <c r="R1380" t="b">
        <f>AND(COUNTIF('Master list(no salts, metals)'!R1375,"&lt;=1"),IF(COUNTIF('Master list(no salts, metals)'!$K1375:$Y1375, "#N/A")=14,TRUE,FALSE))</f>
        <v>0</v>
      </c>
      <c r="S1380" t="b">
        <f>AND(COUNTIF('Master list(no salts, metals)'!S1375,"&lt;=1"),IF(COUNTIF('Master list(no salts, metals)'!$K1375:$Y1375, "#N/A")=14,TRUE,FALSE))</f>
        <v>0</v>
      </c>
      <c r="T1380" t="b">
        <f>AND(COUNTIF('Master list(no salts, metals)'!T1375,"&lt;=1"),IF(COUNTIF('Master list(no salts, metals)'!$K1375:$Y1375, "#N/A")=14,TRUE,FALSE))</f>
        <v>0</v>
      </c>
      <c r="U1380" t="b">
        <f>AND(COUNTIF('Master list(no salts, metals)'!U1375,"&lt;=1"),IF(COUNTIF('Master list(no salts, metals)'!$K1375:$Y1375, "#N/A")=14,TRUE,FALSE))</f>
        <v>0</v>
      </c>
      <c r="V1380" t="b">
        <f>AND(COUNTIF('Master list(no salts, metals)'!V1375,"&lt;=1"),IF(COUNTIF('Master list(no salts, metals)'!$K1375:$Y1375, "#N/A")=14,TRUE,FALSE))</f>
        <v>0</v>
      </c>
      <c r="W1380" t="b">
        <f>AND(COUNTIF('Master list(no salts, metals)'!W1375,"&lt;=1"),IF(COUNTIF('Master list(no salts, metals)'!$K1375:$Y1375, "#N/A")=14,TRUE,FALSE))</f>
        <v>1</v>
      </c>
      <c r="X1380" t="b">
        <f>AND(COUNTIF('Master list(no salts, metals)'!X1375,"&lt;=1"),IF(COUNTIF('Master list(no salts, metals)'!$K1375:$Y1375, "#N/A")=14,TRUE,FALSE))</f>
        <v>0</v>
      </c>
      <c r="Y1380" t="b">
        <f>AND(COUNTIF('Master list(no salts, metals)'!Y1375,"&lt;=1"),IF(COUNTIF('Master list(no salts, metals)'!$K1375:$Y1375, "#N/A")=14,TRUE,FALSE))</f>
        <v>0</v>
      </c>
    </row>
    <row r="1381" spans="11:25" x14ac:dyDescent="0.25">
      <c r="K1381" t="b">
        <f>AND(COUNTIF('Master list(no salts, metals)'!K1376,"&lt;=1"),IF(COUNTIF('Master list(no salts, metals)'!$K1376:$Y1376, "#N/A")=14,TRUE,FALSE))</f>
        <v>0</v>
      </c>
      <c r="L1381" t="b">
        <f>AND(COUNTIF('Master list(no salts, metals)'!L1376,"&lt;=1"),IF(COUNTIF('Master list(no salts, metals)'!$K1376:$Y1376, "#N/A")=14,TRUE,FALSE))</f>
        <v>0</v>
      </c>
      <c r="M1381" t="b">
        <f>AND(COUNTIF('Master list(no salts, metals)'!M1376,"&lt;=1"),IF(COUNTIF('Master list(no salts, metals)'!$K1376:$Y1376, "#N/A")=14,TRUE,FALSE))</f>
        <v>0</v>
      </c>
      <c r="N1381" t="b">
        <f>AND(COUNTIF('Master list(no salts, metals)'!N1376,"&lt;=1"),IF(COUNTIF('Master list(no salts, metals)'!$K1376:$Y1376, "#N/A")=14,TRUE,FALSE))</f>
        <v>0</v>
      </c>
      <c r="O1381" t="b">
        <f>AND(COUNTIF('Master list(no salts, metals)'!O1376,"&lt;=1"),IF(COUNTIF('Master list(no salts, metals)'!$K1376:$Y1376, "#N/A")=14,TRUE,FALSE))</f>
        <v>0</v>
      </c>
      <c r="P1381" t="b">
        <f>AND(COUNTIF('Master list(no salts, metals)'!P1376,"&lt;=1"),IF(COUNTIF('Master list(no salts, metals)'!$K1376:$Y1376, "#N/A")=14,TRUE,FALSE))</f>
        <v>0</v>
      </c>
      <c r="Q1381" t="b">
        <f>AND(COUNTIF('Master list(no salts, metals)'!Q1376,"&lt;=1"),IF(COUNTIF('Master list(no salts, metals)'!$K1376:$Y1376, "#N/A")=14,TRUE,FALSE))</f>
        <v>0</v>
      </c>
      <c r="R1381" t="b">
        <f>AND(COUNTIF('Master list(no salts, metals)'!R1376,"&lt;=1"),IF(COUNTIF('Master list(no salts, metals)'!$K1376:$Y1376, "#N/A")=14,TRUE,FALSE))</f>
        <v>0</v>
      </c>
      <c r="S1381" t="b">
        <f>AND(COUNTIF('Master list(no salts, metals)'!S1376,"&lt;=1"),IF(COUNTIF('Master list(no salts, metals)'!$K1376:$Y1376, "#N/A")=14,TRUE,FALSE))</f>
        <v>0</v>
      </c>
      <c r="T1381" t="b">
        <f>AND(COUNTIF('Master list(no salts, metals)'!T1376,"&lt;=1"),IF(COUNTIF('Master list(no salts, metals)'!$K1376:$Y1376, "#N/A")=14,TRUE,FALSE))</f>
        <v>1</v>
      </c>
      <c r="U1381" t="b">
        <f>AND(COUNTIF('Master list(no salts, metals)'!U1376,"&lt;=1"),IF(COUNTIF('Master list(no salts, metals)'!$K1376:$Y1376, "#N/A")=14,TRUE,FALSE))</f>
        <v>0</v>
      </c>
      <c r="V1381" t="b">
        <f>AND(COUNTIF('Master list(no salts, metals)'!V1376,"&lt;=1"),IF(COUNTIF('Master list(no salts, metals)'!$K1376:$Y1376, "#N/A")=14,TRUE,FALSE))</f>
        <v>0</v>
      </c>
      <c r="W1381" t="b">
        <f>AND(COUNTIF('Master list(no salts, metals)'!W1376,"&lt;=1"),IF(COUNTIF('Master list(no salts, metals)'!$K1376:$Y1376, "#N/A")=14,TRUE,FALSE))</f>
        <v>0</v>
      </c>
      <c r="X1381" t="b">
        <f>AND(COUNTIF('Master list(no salts, metals)'!X1376,"&lt;=1"),IF(COUNTIF('Master list(no salts, metals)'!$K1376:$Y1376, "#N/A")=14,TRUE,FALSE))</f>
        <v>0</v>
      </c>
      <c r="Y1381" t="b">
        <f>AND(COUNTIF('Master list(no salts, metals)'!Y1376,"&lt;=1"),IF(COUNTIF('Master list(no salts, metals)'!$K1376:$Y1376, "#N/A")=14,TRUE,FALSE))</f>
        <v>0</v>
      </c>
    </row>
    <row r="1382" spans="11:25" x14ac:dyDescent="0.25">
      <c r="K1382" t="b">
        <f>AND(COUNTIF('Master list(no salts, metals)'!K1377,"&lt;=1"),IF(COUNTIF('Master list(no salts, metals)'!$K1377:$Y1377, "#N/A")=14,TRUE,FALSE))</f>
        <v>0</v>
      </c>
      <c r="L1382" t="b">
        <f>AND(COUNTIF('Master list(no salts, metals)'!L1377,"&lt;=1"),IF(COUNTIF('Master list(no salts, metals)'!$K1377:$Y1377, "#N/A")=14,TRUE,FALSE))</f>
        <v>0</v>
      </c>
      <c r="M1382" t="b">
        <f>AND(COUNTIF('Master list(no salts, metals)'!M1377,"&lt;=1"),IF(COUNTIF('Master list(no salts, metals)'!$K1377:$Y1377, "#N/A")=14,TRUE,FALSE))</f>
        <v>0</v>
      </c>
      <c r="N1382" t="b">
        <f>AND(COUNTIF('Master list(no salts, metals)'!N1377,"&lt;=1"),IF(COUNTIF('Master list(no salts, metals)'!$K1377:$Y1377, "#N/A")=14,TRUE,FALSE))</f>
        <v>0</v>
      </c>
      <c r="O1382" t="b">
        <f>AND(COUNTIF('Master list(no salts, metals)'!O1377,"&lt;=1"),IF(COUNTIF('Master list(no salts, metals)'!$K1377:$Y1377, "#N/A")=14,TRUE,FALSE))</f>
        <v>0</v>
      </c>
      <c r="P1382" t="b">
        <f>AND(COUNTIF('Master list(no salts, metals)'!P1377,"&lt;=1"),IF(COUNTIF('Master list(no salts, metals)'!$K1377:$Y1377, "#N/A")=14,TRUE,FALSE))</f>
        <v>0</v>
      </c>
      <c r="Q1382" t="b">
        <f>AND(COUNTIF('Master list(no salts, metals)'!Q1377,"&lt;=1"),IF(COUNTIF('Master list(no salts, metals)'!$K1377:$Y1377, "#N/A")=14,TRUE,FALSE))</f>
        <v>0</v>
      </c>
      <c r="R1382" t="b">
        <f>AND(COUNTIF('Master list(no salts, metals)'!R1377,"&lt;=1"),IF(COUNTIF('Master list(no salts, metals)'!$K1377:$Y1377, "#N/A")=14,TRUE,FALSE))</f>
        <v>0</v>
      </c>
      <c r="S1382" t="b">
        <f>AND(COUNTIF('Master list(no salts, metals)'!S1377,"&lt;=1"),IF(COUNTIF('Master list(no salts, metals)'!$K1377:$Y1377, "#N/A")=14,TRUE,FALSE))</f>
        <v>0</v>
      </c>
      <c r="T1382" t="b">
        <f>AND(COUNTIF('Master list(no salts, metals)'!T1377,"&lt;=1"),IF(COUNTIF('Master list(no salts, metals)'!$K1377:$Y1377, "#N/A")=14,TRUE,FALSE))</f>
        <v>0</v>
      </c>
      <c r="U1382" t="b">
        <f>AND(COUNTIF('Master list(no salts, metals)'!U1377,"&lt;=1"),IF(COUNTIF('Master list(no salts, metals)'!$K1377:$Y1377, "#N/A")=14,TRUE,FALSE))</f>
        <v>0</v>
      </c>
      <c r="V1382" t="b">
        <f>AND(COUNTIF('Master list(no salts, metals)'!V1377,"&lt;=1"),IF(COUNTIF('Master list(no salts, metals)'!$K1377:$Y1377, "#N/A")=14,TRUE,FALSE))</f>
        <v>0</v>
      </c>
      <c r="W1382" t="b">
        <f>AND(COUNTIF('Master list(no salts, metals)'!W1377,"&lt;=1"),IF(COUNTIF('Master list(no salts, metals)'!$K1377:$Y1377, "#N/A")=14,TRUE,FALSE))</f>
        <v>0</v>
      </c>
      <c r="X1382" t="b">
        <f>AND(COUNTIF('Master list(no salts, metals)'!X1377,"&lt;=1"),IF(COUNTIF('Master list(no salts, metals)'!$K1377:$Y1377, "#N/A")=14,TRUE,FALSE))</f>
        <v>0</v>
      </c>
      <c r="Y1382" t="b">
        <f>AND(COUNTIF('Master list(no salts, metals)'!Y1377,"&lt;=1"),IF(COUNTIF('Master list(no salts, metals)'!$K1377:$Y1377, "#N/A")=14,TRUE,FALSE))</f>
        <v>0</v>
      </c>
    </row>
    <row r="1383" spans="11:25" x14ac:dyDescent="0.25">
      <c r="K1383" t="b">
        <f>AND(COUNTIF('Master list(no salts, metals)'!K1378,"&lt;=1"),IF(COUNTIF('Master list(no salts, metals)'!$K1378:$Y1378, "#N/A")=14,TRUE,FALSE))</f>
        <v>0</v>
      </c>
      <c r="L1383" t="b">
        <f>AND(COUNTIF('Master list(no salts, metals)'!L1378,"&lt;=1"),IF(COUNTIF('Master list(no salts, metals)'!$K1378:$Y1378, "#N/A")=14,TRUE,FALSE))</f>
        <v>0</v>
      </c>
      <c r="M1383" t="b">
        <f>AND(COUNTIF('Master list(no salts, metals)'!M1378,"&lt;=1"),IF(COUNTIF('Master list(no salts, metals)'!$K1378:$Y1378, "#N/A")=14,TRUE,FALSE))</f>
        <v>0</v>
      </c>
      <c r="N1383" t="b">
        <f>AND(COUNTIF('Master list(no salts, metals)'!N1378,"&lt;=1"),IF(COUNTIF('Master list(no salts, metals)'!$K1378:$Y1378, "#N/A")=14,TRUE,FALSE))</f>
        <v>0</v>
      </c>
      <c r="O1383" t="b">
        <f>AND(COUNTIF('Master list(no salts, metals)'!O1378,"&lt;=1"),IF(COUNTIF('Master list(no salts, metals)'!$K1378:$Y1378, "#N/A")=14,TRUE,FALSE))</f>
        <v>0</v>
      </c>
      <c r="P1383" t="b">
        <f>AND(COUNTIF('Master list(no salts, metals)'!P1378,"&lt;=1"),IF(COUNTIF('Master list(no salts, metals)'!$K1378:$Y1378, "#N/A")=14,TRUE,FALSE))</f>
        <v>0</v>
      </c>
      <c r="Q1383" t="b">
        <f>AND(COUNTIF('Master list(no salts, metals)'!Q1378,"&lt;=1"),IF(COUNTIF('Master list(no salts, metals)'!$K1378:$Y1378, "#N/A")=14,TRUE,FALSE))</f>
        <v>0</v>
      </c>
      <c r="R1383" t="b">
        <f>AND(COUNTIF('Master list(no salts, metals)'!R1378,"&lt;=1"),IF(COUNTIF('Master list(no salts, metals)'!$K1378:$Y1378, "#N/A")=14,TRUE,FALSE))</f>
        <v>0</v>
      </c>
      <c r="S1383" t="b">
        <f>AND(COUNTIF('Master list(no salts, metals)'!S1378,"&lt;=1"),IF(COUNTIF('Master list(no salts, metals)'!$K1378:$Y1378, "#N/A")=14,TRUE,FALSE))</f>
        <v>0</v>
      </c>
      <c r="T1383" t="b">
        <f>AND(COUNTIF('Master list(no salts, metals)'!T1378,"&lt;=1"),IF(COUNTIF('Master list(no salts, metals)'!$K1378:$Y1378, "#N/A")=14,TRUE,FALSE))</f>
        <v>0</v>
      </c>
      <c r="U1383" t="b">
        <f>AND(COUNTIF('Master list(no salts, metals)'!U1378,"&lt;=1"),IF(COUNTIF('Master list(no salts, metals)'!$K1378:$Y1378, "#N/A")=14,TRUE,FALSE))</f>
        <v>0</v>
      </c>
      <c r="V1383" t="b">
        <f>AND(COUNTIF('Master list(no salts, metals)'!V1378,"&lt;=1"),IF(COUNTIF('Master list(no salts, metals)'!$K1378:$Y1378, "#N/A")=14,TRUE,FALSE))</f>
        <v>0</v>
      </c>
      <c r="W1383" t="b">
        <f>AND(COUNTIF('Master list(no salts, metals)'!W1378,"&lt;=1"),IF(COUNTIF('Master list(no salts, metals)'!$K1378:$Y1378, "#N/A")=14,TRUE,FALSE))</f>
        <v>1</v>
      </c>
      <c r="X1383" t="b">
        <f>AND(COUNTIF('Master list(no salts, metals)'!X1378,"&lt;=1"),IF(COUNTIF('Master list(no salts, metals)'!$K1378:$Y1378, "#N/A")=14,TRUE,FALSE))</f>
        <v>0</v>
      </c>
      <c r="Y1383" t="b">
        <f>AND(COUNTIF('Master list(no salts, metals)'!Y1378,"&lt;=1"),IF(COUNTIF('Master list(no salts, metals)'!$K1378:$Y1378, "#N/A")=14,TRUE,FALSE))</f>
        <v>0</v>
      </c>
    </row>
    <row r="1384" spans="11:25" x14ac:dyDescent="0.25">
      <c r="K1384" t="b">
        <f>AND(COUNTIF('Master list(no salts, metals)'!K1379,"&lt;=1"),IF(COUNTIF('Master list(no salts, metals)'!$K1379:$Y1379, "#N/A")=14,TRUE,FALSE))</f>
        <v>0</v>
      </c>
      <c r="L1384" t="b">
        <f>AND(COUNTIF('Master list(no salts, metals)'!L1379,"&lt;=1"),IF(COUNTIF('Master list(no salts, metals)'!$K1379:$Y1379, "#N/A")=14,TRUE,FALSE))</f>
        <v>0</v>
      </c>
      <c r="M1384" t="b">
        <f>AND(COUNTIF('Master list(no salts, metals)'!M1379,"&lt;=1"),IF(COUNTIF('Master list(no salts, metals)'!$K1379:$Y1379, "#N/A")=14,TRUE,FALSE))</f>
        <v>0</v>
      </c>
      <c r="N1384" t="b">
        <f>AND(COUNTIF('Master list(no salts, metals)'!N1379,"&lt;=1"),IF(COUNTIF('Master list(no salts, metals)'!$K1379:$Y1379, "#N/A")=14,TRUE,FALSE))</f>
        <v>0</v>
      </c>
      <c r="O1384" t="b">
        <f>AND(COUNTIF('Master list(no salts, metals)'!O1379,"&lt;=1"),IF(COUNTIF('Master list(no salts, metals)'!$K1379:$Y1379, "#N/A")=14,TRUE,FALSE))</f>
        <v>0</v>
      </c>
      <c r="P1384" t="b">
        <f>AND(COUNTIF('Master list(no salts, metals)'!P1379,"&lt;=1"),IF(COUNTIF('Master list(no salts, metals)'!$K1379:$Y1379, "#N/A")=14,TRUE,FALSE))</f>
        <v>0</v>
      </c>
      <c r="Q1384" t="b">
        <f>AND(COUNTIF('Master list(no salts, metals)'!Q1379,"&lt;=1"),IF(COUNTIF('Master list(no salts, metals)'!$K1379:$Y1379, "#N/A")=14,TRUE,FALSE))</f>
        <v>0</v>
      </c>
      <c r="R1384" t="b">
        <f>AND(COUNTIF('Master list(no salts, metals)'!R1379,"&lt;=1"),IF(COUNTIF('Master list(no salts, metals)'!$K1379:$Y1379, "#N/A")=14,TRUE,FALSE))</f>
        <v>0</v>
      </c>
      <c r="S1384" t="b">
        <f>AND(COUNTIF('Master list(no salts, metals)'!S1379,"&lt;=1"),IF(COUNTIF('Master list(no salts, metals)'!$K1379:$Y1379, "#N/A")=14,TRUE,FALSE))</f>
        <v>0</v>
      </c>
      <c r="T1384" t="b">
        <f>AND(COUNTIF('Master list(no salts, metals)'!T1379,"&lt;=1"),IF(COUNTIF('Master list(no salts, metals)'!$K1379:$Y1379, "#N/A")=14,TRUE,FALSE))</f>
        <v>0</v>
      </c>
      <c r="U1384" t="b">
        <f>AND(COUNTIF('Master list(no salts, metals)'!U1379,"&lt;=1"),IF(COUNTIF('Master list(no salts, metals)'!$K1379:$Y1379, "#N/A")=14,TRUE,FALSE))</f>
        <v>0</v>
      </c>
      <c r="V1384" t="b">
        <f>AND(COUNTIF('Master list(no salts, metals)'!V1379,"&lt;=1"),IF(COUNTIF('Master list(no salts, metals)'!$K1379:$Y1379, "#N/A")=14,TRUE,FALSE))</f>
        <v>0</v>
      </c>
      <c r="W1384" t="b">
        <f>AND(COUNTIF('Master list(no salts, metals)'!W1379,"&lt;=1"),IF(COUNTIF('Master list(no salts, metals)'!$K1379:$Y1379, "#N/A")=14,TRUE,FALSE))</f>
        <v>0</v>
      </c>
      <c r="X1384" t="b">
        <f>AND(COUNTIF('Master list(no salts, metals)'!X1379,"&lt;=1"),IF(COUNTIF('Master list(no salts, metals)'!$K1379:$Y1379, "#N/A")=14,TRUE,FALSE))</f>
        <v>0</v>
      </c>
      <c r="Y1384" t="b">
        <f>AND(COUNTIF('Master list(no salts, metals)'!Y1379,"&lt;=1"),IF(COUNTIF('Master list(no salts, metals)'!$K1379:$Y1379, "#N/A")=14,TRUE,FALSE))</f>
        <v>0</v>
      </c>
    </row>
    <row r="1385" spans="11:25" x14ac:dyDescent="0.25">
      <c r="K1385" t="b">
        <f>AND(COUNTIF('Master list(no salts, metals)'!K1380,"&lt;=1"),IF(COUNTIF('Master list(no salts, metals)'!$K1380:$Y1380, "#N/A")=14,TRUE,FALSE))</f>
        <v>0</v>
      </c>
      <c r="L1385" t="b">
        <f>AND(COUNTIF('Master list(no salts, metals)'!L1380,"&lt;=1"),IF(COUNTIF('Master list(no salts, metals)'!$K1380:$Y1380, "#N/A")=14,TRUE,FALSE))</f>
        <v>0</v>
      </c>
      <c r="M1385" t="b">
        <f>AND(COUNTIF('Master list(no salts, metals)'!M1380,"&lt;=1"),IF(COUNTIF('Master list(no salts, metals)'!$K1380:$Y1380, "#N/A")=14,TRUE,FALSE))</f>
        <v>0</v>
      </c>
      <c r="N1385" t="b">
        <f>AND(COUNTIF('Master list(no salts, metals)'!N1380,"&lt;=1"),IF(COUNTIF('Master list(no salts, metals)'!$K1380:$Y1380, "#N/A")=14,TRUE,FALSE))</f>
        <v>0</v>
      </c>
      <c r="O1385" t="b">
        <f>AND(COUNTIF('Master list(no salts, metals)'!O1380,"&lt;=1"),IF(COUNTIF('Master list(no salts, metals)'!$K1380:$Y1380, "#N/A")=14,TRUE,FALSE))</f>
        <v>0</v>
      </c>
      <c r="P1385" t="b">
        <f>AND(COUNTIF('Master list(no salts, metals)'!P1380,"&lt;=1"),IF(COUNTIF('Master list(no salts, metals)'!$K1380:$Y1380, "#N/A")=14,TRUE,FALSE))</f>
        <v>0</v>
      </c>
      <c r="Q1385" t="b">
        <f>AND(COUNTIF('Master list(no salts, metals)'!Q1380,"&lt;=1"),IF(COUNTIF('Master list(no salts, metals)'!$K1380:$Y1380, "#N/A")=14,TRUE,FALSE))</f>
        <v>0</v>
      </c>
      <c r="R1385" t="b">
        <f>AND(COUNTIF('Master list(no salts, metals)'!R1380,"&lt;=1"),IF(COUNTIF('Master list(no salts, metals)'!$K1380:$Y1380, "#N/A")=14,TRUE,FALSE))</f>
        <v>0</v>
      </c>
      <c r="S1385" t="b">
        <f>AND(COUNTIF('Master list(no salts, metals)'!S1380,"&lt;=1"),IF(COUNTIF('Master list(no salts, metals)'!$K1380:$Y1380, "#N/A")=14,TRUE,FALSE))</f>
        <v>0</v>
      </c>
      <c r="T1385" t="b">
        <f>AND(COUNTIF('Master list(no salts, metals)'!T1380,"&lt;=1"),IF(COUNTIF('Master list(no salts, metals)'!$K1380:$Y1380, "#N/A")=14,TRUE,FALSE))</f>
        <v>0</v>
      </c>
      <c r="U1385" t="b">
        <f>AND(COUNTIF('Master list(no salts, metals)'!U1380,"&lt;=1"),IF(COUNTIF('Master list(no salts, metals)'!$K1380:$Y1380, "#N/A")=14,TRUE,FALSE))</f>
        <v>0</v>
      </c>
      <c r="V1385" t="b">
        <f>AND(COUNTIF('Master list(no salts, metals)'!V1380,"&lt;=1"),IF(COUNTIF('Master list(no salts, metals)'!$K1380:$Y1380, "#N/A")=14,TRUE,FALSE))</f>
        <v>0</v>
      </c>
      <c r="W1385" t="b">
        <f>AND(COUNTIF('Master list(no salts, metals)'!W1380,"&lt;=1"),IF(COUNTIF('Master list(no salts, metals)'!$K1380:$Y1380, "#N/A")=14,TRUE,FALSE))</f>
        <v>1</v>
      </c>
      <c r="X1385" t="b">
        <f>AND(COUNTIF('Master list(no salts, metals)'!X1380,"&lt;=1"),IF(COUNTIF('Master list(no salts, metals)'!$K1380:$Y1380, "#N/A")=14,TRUE,FALSE))</f>
        <v>0</v>
      </c>
      <c r="Y1385" t="b">
        <f>AND(COUNTIF('Master list(no salts, metals)'!Y1380,"&lt;=1"),IF(COUNTIF('Master list(no salts, metals)'!$K1380:$Y1380, "#N/A")=14,TRUE,FALSE))</f>
        <v>0</v>
      </c>
    </row>
    <row r="1386" spans="11:25" x14ac:dyDescent="0.25">
      <c r="K1386" t="b">
        <f>AND(COUNTIF('Master list(no salts, metals)'!K1381,"&lt;=1"),IF(COUNTIF('Master list(no salts, metals)'!$K1381:$Y1381, "#N/A")=14,TRUE,FALSE))</f>
        <v>0</v>
      </c>
      <c r="L1386" t="b">
        <f>AND(COUNTIF('Master list(no salts, metals)'!L1381,"&lt;=1"),IF(COUNTIF('Master list(no salts, metals)'!$K1381:$Y1381, "#N/A")=14,TRUE,FALSE))</f>
        <v>0</v>
      </c>
      <c r="M1386" t="b">
        <f>AND(COUNTIF('Master list(no salts, metals)'!M1381,"&lt;=1"),IF(COUNTIF('Master list(no salts, metals)'!$K1381:$Y1381, "#N/A")=14,TRUE,FALSE))</f>
        <v>0</v>
      </c>
      <c r="N1386" t="b">
        <f>AND(COUNTIF('Master list(no salts, metals)'!N1381,"&lt;=1"),IF(COUNTIF('Master list(no salts, metals)'!$K1381:$Y1381, "#N/A")=14,TRUE,FALSE))</f>
        <v>0</v>
      </c>
      <c r="O1386" t="b">
        <f>AND(COUNTIF('Master list(no salts, metals)'!O1381,"&lt;=1"),IF(COUNTIF('Master list(no salts, metals)'!$K1381:$Y1381, "#N/A")=14,TRUE,FALSE))</f>
        <v>0</v>
      </c>
      <c r="P1386" t="b">
        <f>AND(COUNTIF('Master list(no salts, metals)'!P1381,"&lt;=1"),IF(COUNTIF('Master list(no salts, metals)'!$K1381:$Y1381, "#N/A")=14,TRUE,FALSE))</f>
        <v>0</v>
      </c>
      <c r="Q1386" t="b">
        <f>AND(COUNTIF('Master list(no salts, metals)'!Q1381,"&lt;=1"),IF(COUNTIF('Master list(no salts, metals)'!$K1381:$Y1381, "#N/A")=14,TRUE,FALSE))</f>
        <v>0</v>
      </c>
      <c r="R1386" t="b">
        <f>AND(COUNTIF('Master list(no salts, metals)'!R1381,"&lt;=1"),IF(COUNTIF('Master list(no salts, metals)'!$K1381:$Y1381, "#N/A")=14,TRUE,FALSE))</f>
        <v>0</v>
      </c>
      <c r="S1386" t="b">
        <f>AND(COUNTIF('Master list(no salts, metals)'!S1381,"&lt;=1"),IF(COUNTIF('Master list(no salts, metals)'!$K1381:$Y1381, "#N/A")=14,TRUE,FALSE))</f>
        <v>0</v>
      </c>
      <c r="T1386" t="b">
        <f>AND(COUNTIF('Master list(no salts, metals)'!T1381,"&lt;=1"),IF(COUNTIF('Master list(no salts, metals)'!$K1381:$Y1381, "#N/A")=14,TRUE,FALSE))</f>
        <v>1</v>
      </c>
      <c r="U1386" t="b">
        <f>AND(COUNTIF('Master list(no salts, metals)'!U1381,"&lt;=1"),IF(COUNTIF('Master list(no salts, metals)'!$K1381:$Y1381, "#N/A")=14,TRUE,FALSE))</f>
        <v>0</v>
      </c>
      <c r="V1386" t="b">
        <f>AND(COUNTIF('Master list(no salts, metals)'!V1381,"&lt;=1"),IF(COUNTIF('Master list(no salts, metals)'!$K1381:$Y1381, "#N/A")=14,TRUE,FALSE))</f>
        <v>0</v>
      </c>
      <c r="W1386" t="b">
        <f>AND(COUNTIF('Master list(no salts, metals)'!W1381,"&lt;=1"),IF(COUNTIF('Master list(no salts, metals)'!$K1381:$Y1381, "#N/A")=14,TRUE,FALSE))</f>
        <v>0</v>
      </c>
      <c r="X1386" t="b">
        <f>AND(COUNTIF('Master list(no salts, metals)'!X1381,"&lt;=1"),IF(COUNTIF('Master list(no salts, metals)'!$K1381:$Y1381, "#N/A")=14,TRUE,FALSE))</f>
        <v>0</v>
      </c>
      <c r="Y1386" t="b">
        <f>AND(COUNTIF('Master list(no salts, metals)'!Y1381,"&lt;=1"),IF(COUNTIF('Master list(no salts, metals)'!$K1381:$Y1381, "#N/A")=14,TRUE,FALSE))</f>
        <v>0</v>
      </c>
    </row>
    <row r="1387" spans="11:25" x14ac:dyDescent="0.25">
      <c r="K1387" t="b">
        <f>AND(COUNTIF('Master list(no salts, metals)'!K1382,"&lt;=1"),IF(COUNTIF('Master list(no salts, metals)'!$K1382:$Y1382, "#N/A")=14,TRUE,FALSE))</f>
        <v>0</v>
      </c>
      <c r="L1387" t="b">
        <f>AND(COUNTIF('Master list(no salts, metals)'!L1382,"&lt;=1"),IF(COUNTIF('Master list(no salts, metals)'!$K1382:$Y1382, "#N/A")=14,TRUE,FALSE))</f>
        <v>0</v>
      </c>
      <c r="M1387" t="b">
        <f>AND(COUNTIF('Master list(no salts, metals)'!M1382,"&lt;=1"),IF(COUNTIF('Master list(no salts, metals)'!$K1382:$Y1382, "#N/A")=14,TRUE,FALSE))</f>
        <v>0</v>
      </c>
      <c r="N1387" t="b">
        <f>AND(COUNTIF('Master list(no salts, metals)'!N1382,"&lt;=1"),IF(COUNTIF('Master list(no salts, metals)'!$K1382:$Y1382, "#N/A")=14,TRUE,FALSE))</f>
        <v>0</v>
      </c>
      <c r="O1387" t="b">
        <f>AND(COUNTIF('Master list(no salts, metals)'!O1382,"&lt;=1"),IF(COUNTIF('Master list(no salts, metals)'!$K1382:$Y1382, "#N/A")=14,TRUE,FALSE))</f>
        <v>0</v>
      </c>
      <c r="P1387" t="b">
        <f>AND(COUNTIF('Master list(no salts, metals)'!P1382,"&lt;=1"),IF(COUNTIF('Master list(no salts, metals)'!$K1382:$Y1382, "#N/A")=14,TRUE,FALSE))</f>
        <v>0</v>
      </c>
      <c r="Q1387" t="b">
        <f>AND(COUNTIF('Master list(no salts, metals)'!Q1382,"&lt;=1"),IF(COUNTIF('Master list(no salts, metals)'!$K1382:$Y1382, "#N/A")=14,TRUE,FALSE))</f>
        <v>0</v>
      </c>
      <c r="R1387" t="b">
        <f>AND(COUNTIF('Master list(no salts, metals)'!R1382,"&lt;=1"),IF(COUNTIF('Master list(no salts, metals)'!$K1382:$Y1382, "#N/A")=14,TRUE,FALSE))</f>
        <v>0</v>
      </c>
      <c r="S1387" t="b">
        <f>AND(COUNTIF('Master list(no salts, metals)'!S1382,"&lt;=1"),IF(COUNTIF('Master list(no salts, metals)'!$K1382:$Y1382, "#N/A")=14,TRUE,FALSE))</f>
        <v>0</v>
      </c>
      <c r="T1387" t="b">
        <f>AND(COUNTIF('Master list(no salts, metals)'!T1382,"&lt;=1"),IF(COUNTIF('Master list(no salts, metals)'!$K1382:$Y1382, "#N/A")=14,TRUE,FALSE))</f>
        <v>0</v>
      </c>
      <c r="U1387" t="b">
        <f>AND(COUNTIF('Master list(no salts, metals)'!U1382,"&lt;=1"),IF(COUNTIF('Master list(no salts, metals)'!$K1382:$Y1382, "#N/A")=14,TRUE,FALSE))</f>
        <v>0</v>
      </c>
      <c r="V1387" t="b">
        <f>AND(COUNTIF('Master list(no salts, metals)'!V1382,"&lt;=1"),IF(COUNTIF('Master list(no salts, metals)'!$K1382:$Y1382, "#N/A")=14,TRUE,FALSE))</f>
        <v>0</v>
      </c>
      <c r="W1387" t="b">
        <f>AND(COUNTIF('Master list(no salts, metals)'!W1382,"&lt;=1"),IF(COUNTIF('Master list(no salts, metals)'!$K1382:$Y1382, "#N/A")=14,TRUE,FALSE))</f>
        <v>0</v>
      </c>
      <c r="X1387" t="b">
        <f>AND(COUNTIF('Master list(no salts, metals)'!X1382,"&lt;=1"),IF(COUNTIF('Master list(no salts, metals)'!$K1382:$Y1382, "#N/A")=14,TRUE,FALSE))</f>
        <v>0</v>
      </c>
      <c r="Y1387" t="b">
        <f>AND(COUNTIF('Master list(no salts, metals)'!Y1382,"&lt;=1"),IF(COUNTIF('Master list(no salts, metals)'!$K1382:$Y1382, "#N/A")=14,TRUE,FALSE))</f>
        <v>0</v>
      </c>
    </row>
    <row r="1388" spans="11:25" x14ac:dyDescent="0.25">
      <c r="K1388" t="b">
        <f>AND(COUNTIF('Master list(no salts, metals)'!K1383,"&lt;=1"),IF(COUNTIF('Master list(no salts, metals)'!$K1383:$Y1383, "#N/A")=14,TRUE,FALSE))</f>
        <v>0</v>
      </c>
      <c r="L1388" t="b">
        <f>AND(COUNTIF('Master list(no salts, metals)'!L1383,"&lt;=1"),IF(COUNTIF('Master list(no salts, metals)'!$K1383:$Y1383, "#N/A")=14,TRUE,FALSE))</f>
        <v>0</v>
      </c>
      <c r="M1388" t="b">
        <f>AND(COUNTIF('Master list(no salts, metals)'!M1383,"&lt;=1"),IF(COUNTIF('Master list(no salts, metals)'!$K1383:$Y1383, "#N/A")=14,TRUE,FALSE))</f>
        <v>0</v>
      </c>
      <c r="N1388" t="b">
        <f>AND(COUNTIF('Master list(no salts, metals)'!N1383,"&lt;=1"),IF(COUNTIF('Master list(no salts, metals)'!$K1383:$Y1383, "#N/A")=14,TRUE,FALSE))</f>
        <v>0</v>
      </c>
      <c r="O1388" t="b">
        <f>AND(COUNTIF('Master list(no salts, metals)'!O1383,"&lt;=1"),IF(COUNTIF('Master list(no salts, metals)'!$K1383:$Y1383, "#N/A")=14,TRUE,FALSE))</f>
        <v>0</v>
      </c>
      <c r="P1388" t="b">
        <f>AND(COUNTIF('Master list(no salts, metals)'!P1383,"&lt;=1"),IF(COUNTIF('Master list(no salts, metals)'!$K1383:$Y1383, "#N/A")=14,TRUE,FALSE))</f>
        <v>0</v>
      </c>
      <c r="Q1388" t="b">
        <f>AND(COUNTIF('Master list(no salts, metals)'!Q1383,"&lt;=1"),IF(COUNTIF('Master list(no salts, metals)'!$K1383:$Y1383, "#N/A")=14,TRUE,FALSE))</f>
        <v>0</v>
      </c>
      <c r="R1388" t="b">
        <f>AND(COUNTIF('Master list(no salts, metals)'!R1383,"&lt;=1"),IF(COUNTIF('Master list(no salts, metals)'!$K1383:$Y1383, "#N/A")=14,TRUE,FALSE))</f>
        <v>0</v>
      </c>
      <c r="S1388" t="b">
        <f>AND(COUNTIF('Master list(no salts, metals)'!S1383,"&lt;=1"),IF(COUNTIF('Master list(no salts, metals)'!$K1383:$Y1383, "#N/A")=14,TRUE,FALSE))</f>
        <v>0</v>
      </c>
      <c r="T1388" t="b">
        <f>AND(COUNTIF('Master list(no salts, metals)'!T1383,"&lt;=1"),IF(COUNTIF('Master list(no salts, metals)'!$K1383:$Y1383, "#N/A")=14,TRUE,FALSE))</f>
        <v>0</v>
      </c>
      <c r="U1388" t="b">
        <f>AND(COUNTIF('Master list(no salts, metals)'!U1383,"&lt;=1"),IF(COUNTIF('Master list(no salts, metals)'!$K1383:$Y1383, "#N/A")=14,TRUE,FALSE))</f>
        <v>0</v>
      </c>
      <c r="V1388" t="b">
        <f>AND(COUNTIF('Master list(no salts, metals)'!V1383,"&lt;=1"),IF(COUNTIF('Master list(no salts, metals)'!$K1383:$Y1383, "#N/A")=14,TRUE,FALSE))</f>
        <v>0</v>
      </c>
      <c r="W1388" t="b">
        <f>AND(COUNTIF('Master list(no salts, metals)'!W1383,"&lt;=1"),IF(COUNTIF('Master list(no salts, metals)'!$K1383:$Y1383, "#N/A")=14,TRUE,FALSE))</f>
        <v>0</v>
      </c>
      <c r="X1388" t="b">
        <f>AND(COUNTIF('Master list(no salts, metals)'!X1383,"&lt;=1"),IF(COUNTIF('Master list(no salts, metals)'!$K1383:$Y1383, "#N/A")=14,TRUE,FALSE))</f>
        <v>0</v>
      </c>
      <c r="Y1388" t="b">
        <f>AND(COUNTIF('Master list(no salts, metals)'!Y1383,"&lt;=1"),IF(COUNTIF('Master list(no salts, metals)'!$K1383:$Y1383, "#N/A")=14,TRUE,FALSE))</f>
        <v>0</v>
      </c>
    </row>
    <row r="1389" spans="11:25" x14ac:dyDescent="0.25">
      <c r="K1389" t="b">
        <f>AND(COUNTIF('Master list(no salts, metals)'!K1384,"&lt;=1"),IF(COUNTIF('Master list(no salts, metals)'!$K1384:$Y1384, "#N/A")=14,TRUE,FALSE))</f>
        <v>0</v>
      </c>
      <c r="L1389" t="b">
        <f>AND(COUNTIF('Master list(no salts, metals)'!L1384,"&lt;=1"),IF(COUNTIF('Master list(no salts, metals)'!$K1384:$Y1384, "#N/A")=14,TRUE,FALSE))</f>
        <v>0</v>
      </c>
      <c r="M1389" t="b">
        <f>AND(COUNTIF('Master list(no salts, metals)'!M1384,"&lt;=1"),IF(COUNTIF('Master list(no salts, metals)'!$K1384:$Y1384, "#N/A")=14,TRUE,FALSE))</f>
        <v>0</v>
      </c>
      <c r="N1389" t="b">
        <f>AND(COUNTIF('Master list(no salts, metals)'!N1384,"&lt;=1"),IF(COUNTIF('Master list(no salts, metals)'!$K1384:$Y1384, "#N/A")=14,TRUE,FALSE))</f>
        <v>0</v>
      </c>
      <c r="O1389" t="b">
        <f>AND(COUNTIF('Master list(no salts, metals)'!O1384,"&lt;=1"),IF(COUNTIF('Master list(no salts, metals)'!$K1384:$Y1384, "#N/A")=14,TRUE,FALSE))</f>
        <v>0</v>
      </c>
      <c r="P1389" t="b">
        <f>AND(COUNTIF('Master list(no salts, metals)'!P1384,"&lt;=1"),IF(COUNTIF('Master list(no salts, metals)'!$K1384:$Y1384, "#N/A")=14,TRUE,FALSE))</f>
        <v>0</v>
      </c>
      <c r="Q1389" t="b">
        <f>AND(COUNTIF('Master list(no salts, metals)'!Q1384,"&lt;=1"),IF(COUNTIF('Master list(no salts, metals)'!$K1384:$Y1384, "#N/A")=14,TRUE,FALSE))</f>
        <v>0</v>
      </c>
      <c r="R1389" t="b">
        <f>AND(COUNTIF('Master list(no salts, metals)'!R1384,"&lt;=1"),IF(COUNTIF('Master list(no salts, metals)'!$K1384:$Y1384, "#N/A")=14,TRUE,FALSE))</f>
        <v>0</v>
      </c>
      <c r="S1389" t="b">
        <f>AND(COUNTIF('Master list(no salts, metals)'!S1384,"&lt;=1"),IF(COUNTIF('Master list(no salts, metals)'!$K1384:$Y1384, "#N/A")=14,TRUE,FALSE))</f>
        <v>0</v>
      </c>
      <c r="T1389" t="b">
        <f>AND(COUNTIF('Master list(no salts, metals)'!T1384,"&lt;=1"),IF(COUNTIF('Master list(no salts, metals)'!$K1384:$Y1384, "#N/A")=14,TRUE,FALSE))</f>
        <v>0</v>
      </c>
      <c r="U1389" t="b">
        <f>AND(COUNTIF('Master list(no salts, metals)'!U1384,"&lt;=1"),IF(COUNTIF('Master list(no salts, metals)'!$K1384:$Y1384, "#N/A")=14,TRUE,FALSE))</f>
        <v>0</v>
      </c>
      <c r="V1389" t="b">
        <f>AND(COUNTIF('Master list(no salts, metals)'!V1384,"&lt;=1"),IF(COUNTIF('Master list(no salts, metals)'!$K1384:$Y1384, "#N/A")=14,TRUE,FALSE))</f>
        <v>0</v>
      </c>
      <c r="W1389" t="b">
        <f>AND(COUNTIF('Master list(no salts, metals)'!W1384,"&lt;=1"),IF(COUNTIF('Master list(no salts, metals)'!$K1384:$Y1384, "#N/A")=14,TRUE,FALSE))</f>
        <v>1</v>
      </c>
      <c r="X1389" t="b">
        <f>AND(COUNTIF('Master list(no salts, metals)'!X1384,"&lt;=1"),IF(COUNTIF('Master list(no salts, metals)'!$K1384:$Y1384, "#N/A")=14,TRUE,FALSE))</f>
        <v>0</v>
      </c>
      <c r="Y1389" t="b">
        <f>AND(COUNTIF('Master list(no salts, metals)'!Y1384,"&lt;=1"),IF(COUNTIF('Master list(no salts, metals)'!$K1384:$Y1384, "#N/A")=14,TRUE,FALSE))</f>
        <v>0</v>
      </c>
    </row>
    <row r="1390" spans="11:25" x14ac:dyDescent="0.25">
      <c r="K1390" t="b">
        <f>AND(COUNTIF('Master list(no salts, metals)'!K1385,"&lt;=1"),IF(COUNTIF('Master list(no salts, metals)'!$K1385:$Y1385, "#N/A")=14,TRUE,FALSE))</f>
        <v>0</v>
      </c>
      <c r="L1390" t="b">
        <f>AND(COUNTIF('Master list(no salts, metals)'!L1385,"&lt;=1"),IF(COUNTIF('Master list(no salts, metals)'!$K1385:$Y1385, "#N/A")=14,TRUE,FALSE))</f>
        <v>0</v>
      </c>
      <c r="M1390" t="b">
        <f>AND(COUNTIF('Master list(no salts, metals)'!M1385,"&lt;=1"),IF(COUNTIF('Master list(no salts, metals)'!$K1385:$Y1385, "#N/A")=14,TRUE,FALSE))</f>
        <v>0</v>
      </c>
      <c r="N1390" t="b">
        <f>AND(COUNTIF('Master list(no salts, metals)'!N1385,"&lt;=1"),IF(COUNTIF('Master list(no salts, metals)'!$K1385:$Y1385, "#N/A")=14,TRUE,FALSE))</f>
        <v>0</v>
      </c>
      <c r="O1390" t="b">
        <f>AND(COUNTIF('Master list(no salts, metals)'!O1385,"&lt;=1"),IF(COUNTIF('Master list(no salts, metals)'!$K1385:$Y1385, "#N/A")=14,TRUE,FALSE))</f>
        <v>0</v>
      </c>
      <c r="P1390" t="b">
        <f>AND(COUNTIF('Master list(no salts, metals)'!P1385,"&lt;=1"),IF(COUNTIF('Master list(no salts, metals)'!$K1385:$Y1385, "#N/A")=14,TRUE,FALSE))</f>
        <v>0</v>
      </c>
      <c r="Q1390" t="b">
        <f>AND(COUNTIF('Master list(no salts, metals)'!Q1385,"&lt;=1"),IF(COUNTIF('Master list(no salts, metals)'!$K1385:$Y1385, "#N/A")=14,TRUE,FALSE))</f>
        <v>0</v>
      </c>
      <c r="R1390" t="b">
        <f>AND(COUNTIF('Master list(no salts, metals)'!R1385,"&lt;=1"),IF(COUNTIF('Master list(no salts, metals)'!$K1385:$Y1385, "#N/A")=14,TRUE,FALSE))</f>
        <v>0</v>
      </c>
      <c r="S1390" t="b">
        <f>AND(COUNTIF('Master list(no salts, metals)'!S1385,"&lt;=1"),IF(COUNTIF('Master list(no salts, metals)'!$K1385:$Y1385, "#N/A")=14,TRUE,FALSE))</f>
        <v>0</v>
      </c>
      <c r="T1390" t="b">
        <f>AND(COUNTIF('Master list(no salts, metals)'!T1385,"&lt;=1"),IF(COUNTIF('Master list(no salts, metals)'!$K1385:$Y1385, "#N/A")=14,TRUE,FALSE))</f>
        <v>0</v>
      </c>
      <c r="U1390" t="b">
        <f>AND(COUNTIF('Master list(no salts, metals)'!U1385,"&lt;=1"),IF(COUNTIF('Master list(no salts, metals)'!$K1385:$Y1385, "#N/A")=14,TRUE,FALSE))</f>
        <v>0</v>
      </c>
      <c r="V1390" t="b">
        <f>AND(COUNTIF('Master list(no salts, metals)'!V1385,"&lt;=1"),IF(COUNTIF('Master list(no salts, metals)'!$K1385:$Y1385, "#N/A")=14,TRUE,FALSE))</f>
        <v>0</v>
      </c>
      <c r="W1390" t="b">
        <f>AND(COUNTIF('Master list(no salts, metals)'!W1385,"&lt;=1"),IF(COUNTIF('Master list(no salts, metals)'!$K1385:$Y1385, "#N/A")=14,TRUE,FALSE))</f>
        <v>0</v>
      </c>
      <c r="X1390" t="b">
        <f>AND(COUNTIF('Master list(no salts, metals)'!X1385,"&lt;=1"),IF(COUNTIF('Master list(no salts, metals)'!$K1385:$Y1385, "#N/A")=14,TRUE,FALSE))</f>
        <v>0</v>
      </c>
      <c r="Y1390" t="b">
        <f>AND(COUNTIF('Master list(no salts, metals)'!Y1385,"&lt;=1"),IF(COUNTIF('Master list(no salts, metals)'!$K1385:$Y1385, "#N/A")=14,TRUE,FALSE))</f>
        <v>0</v>
      </c>
    </row>
    <row r="1391" spans="11:25" x14ac:dyDescent="0.25">
      <c r="K1391" t="b">
        <f>AND(COUNTIF('Master list(no salts, metals)'!K1386,"&lt;=1"),IF(COUNTIF('Master list(no salts, metals)'!$K1386:$Y1386, "#N/A")=14,TRUE,FALSE))</f>
        <v>0</v>
      </c>
      <c r="L1391" t="b">
        <f>AND(COUNTIF('Master list(no salts, metals)'!L1386,"&lt;=1"),IF(COUNTIF('Master list(no salts, metals)'!$K1386:$Y1386, "#N/A")=14,TRUE,FALSE))</f>
        <v>0</v>
      </c>
      <c r="M1391" t="b">
        <f>AND(COUNTIF('Master list(no salts, metals)'!M1386,"&lt;=1"),IF(COUNTIF('Master list(no salts, metals)'!$K1386:$Y1386, "#N/A")=14,TRUE,FALSE))</f>
        <v>0</v>
      </c>
      <c r="N1391" t="b">
        <f>AND(COUNTIF('Master list(no salts, metals)'!N1386,"&lt;=1"),IF(COUNTIF('Master list(no salts, metals)'!$K1386:$Y1386, "#N/A")=14,TRUE,FALSE))</f>
        <v>0</v>
      </c>
      <c r="O1391" t="b">
        <f>AND(COUNTIF('Master list(no salts, metals)'!O1386,"&lt;=1"),IF(COUNTIF('Master list(no salts, metals)'!$K1386:$Y1386, "#N/A")=14,TRUE,FALSE))</f>
        <v>0</v>
      </c>
      <c r="P1391" t="b">
        <f>AND(COUNTIF('Master list(no salts, metals)'!P1386,"&lt;=1"),IF(COUNTIF('Master list(no salts, metals)'!$K1386:$Y1386, "#N/A")=14,TRUE,FALSE))</f>
        <v>0</v>
      </c>
      <c r="Q1391" t="b">
        <f>AND(COUNTIF('Master list(no salts, metals)'!Q1386,"&lt;=1"),IF(COUNTIF('Master list(no salts, metals)'!$K1386:$Y1386, "#N/A")=14,TRUE,FALSE))</f>
        <v>0</v>
      </c>
      <c r="R1391" t="b">
        <f>AND(COUNTIF('Master list(no salts, metals)'!R1386,"&lt;=1"),IF(COUNTIF('Master list(no salts, metals)'!$K1386:$Y1386, "#N/A")=14,TRUE,FALSE))</f>
        <v>0</v>
      </c>
      <c r="S1391" t="b">
        <f>AND(COUNTIF('Master list(no salts, metals)'!S1386,"&lt;=1"),IF(COUNTIF('Master list(no salts, metals)'!$K1386:$Y1386, "#N/A")=14,TRUE,FALSE))</f>
        <v>0</v>
      </c>
      <c r="T1391" t="b">
        <f>AND(COUNTIF('Master list(no salts, metals)'!T1386,"&lt;=1"),IF(COUNTIF('Master list(no salts, metals)'!$K1386:$Y1386, "#N/A")=14,TRUE,FALSE))</f>
        <v>0</v>
      </c>
      <c r="U1391" t="b">
        <f>AND(COUNTIF('Master list(no salts, metals)'!U1386,"&lt;=1"),IF(COUNTIF('Master list(no salts, metals)'!$K1386:$Y1386, "#N/A")=14,TRUE,FALSE))</f>
        <v>0</v>
      </c>
      <c r="V1391" t="b">
        <f>AND(COUNTIF('Master list(no salts, metals)'!V1386,"&lt;=1"),IF(COUNTIF('Master list(no salts, metals)'!$K1386:$Y1386, "#N/A")=14,TRUE,FALSE))</f>
        <v>0</v>
      </c>
      <c r="W1391" t="b">
        <f>AND(COUNTIF('Master list(no salts, metals)'!W1386,"&lt;=1"),IF(COUNTIF('Master list(no salts, metals)'!$K1386:$Y1386, "#N/A")=14,TRUE,FALSE))</f>
        <v>0</v>
      </c>
      <c r="X1391" t="b">
        <f>AND(COUNTIF('Master list(no salts, metals)'!X1386,"&lt;=1"),IF(COUNTIF('Master list(no salts, metals)'!$K1386:$Y1386, "#N/A")=14,TRUE,FALSE))</f>
        <v>0</v>
      </c>
      <c r="Y1391" t="b">
        <f>AND(COUNTIF('Master list(no salts, metals)'!Y1386,"&lt;=1"),IF(COUNTIF('Master list(no salts, metals)'!$K1386:$Y1386, "#N/A")=14,TRUE,FALSE))</f>
        <v>0</v>
      </c>
    </row>
    <row r="1392" spans="11:25" x14ac:dyDescent="0.25">
      <c r="K1392" t="b">
        <f>AND(COUNTIF('Master list(no salts, metals)'!K1387,"&lt;=1"),IF(COUNTIF('Master list(no salts, metals)'!$K1387:$Y1387, "#N/A")=14,TRUE,FALSE))</f>
        <v>0</v>
      </c>
      <c r="L1392" t="b">
        <f>AND(COUNTIF('Master list(no salts, metals)'!L1387,"&lt;=1"),IF(COUNTIF('Master list(no salts, metals)'!$K1387:$Y1387, "#N/A")=14,TRUE,FALSE))</f>
        <v>0</v>
      </c>
      <c r="M1392" t="b">
        <f>AND(COUNTIF('Master list(no salts, metals)'!M1387,"&lt;=1"),IF(COUNTIF('Master list(no salts, metals)'!$K1387:$Y1387, "#N/A")=14,TRUE,FALSE))</f>
        <v>0</v>
      </c>
      <c r="N1392" t="b">
        <f>AND(COUNTIF('Master list(no salts, metals)'!N1387,"&lt;=1"),IF(COUNTIF('Master list(no salts, metals)'!$K1387:$Y1387, "#N/A")=14,TRUE,FALSE))</f>
        <v>0</v>
      </c>
      <c r="O1392" t="b">
        <f>AND(COUNTIF('Master list(no salts, metals)'!O1387,"&lt;=1"),IF(COUNTIF('Master list(no salts, metals)'!$K1387:$Y1387, "#N/A")=14,TRUE,FALSE))</f>
        <v>0</v>
      </c>
      <c r="P1392" t="b">
        <f>AND(COUNTIF('Master list(no salts, metals)'!P1387,"&lt;=1"),IF(COUNTIF('Master list(no salts, metals)'!$K1387:$Y1387, "#N/A")=14,TRUE,FALSE))</f>
        <v>0</v>
      </c>
      <c r="Q1392" t="b">
        <f>AND(COUNTIF('Master list(no salts, metals)'!Q1387,"&lt;=1"),IF(COUNTIF('Master list(no salts, metals)'!$K1387:$Y1387, "#N/A")=14,TRUE,FALSE))</f>
        <v>0</v>
      </c>
      <c r="R1392" t="b">
        <f>AND(COUNTIF('Master list(no salts, metals)'!R1387,"&lt;=1"),IF(COUNTIF('Master list(no salts, metals)'!$K1387:$Y1387, "#N/A")=14,TRUE,FALSE))</f>
        <v>0</v>
      </c>
      <c r="S1392" t="b">
        <f>AND(COUNTIF('Master list(no salts, metals)'!S1387,"&lt;=1"),IF(COUNTIF('Master list(no salts, metals)'!$K1387:$Y1387, "#N/A")=14,TRUE,FALSE))</f>
        <v>0</v>
      </c>
      <c r="T1392" t="b">
        <f>AND(COUNTIF('Master list(no salts, metals)'!T1387,"&lt;=1"),IF(COUNTIF('Master list(no salts, metals)'!$K1387:$Y1387, "#N/A")=14,TRUE,FALSE))</f>
        <v>0</v>
      </c>
      <c r="U1392" t="b">
        <f>AND(COUNTIF('Master list(no salts, metals)'!U1387,"&lt;=1"),IF(COUNTIF('Master list(no salts, metals)'!$K1387:$Y1387, "#N/A")=14,TRUE,FALSE))</f>
        <v>0</v>
      </c>
      <c r="V1392" t="b">
        <f>AND(COUNTIF('Master list(no salts, metals)'!V1387,"&lt;=1"),IF(COUNTIF('Master list(no salts, metals)'!$K1387:$Y1387, "#N/A")=14,TRUE,FALSE))</f>
        <v>0</v>
      </c>
      <c r="W1392" t="b">
        <f>AND(COUNTIF('Master list(no salts, metals)'!W1387,"&lt;=1"),IF(COUNTIF('Master list(no salts, metals)'!$K1387:$Y1387, "#N/A")=14,TRUE,FALSE))</f>
        <v>0</v>
      </c>
      <c r="X1392" t="b">
        <f>AND(COUNTIF('Master list(no salts, metals)'!X1387,"&lt;=1"),IF(COUNTIF('Master list(no salts, metals)'!$K1387:$Y1387, "#N/A")=14,TRUE,FALSE))</f>
        <v>1</v>
      </c>
      <c r="Y1392" t="b">
        <f>AND(COUNTIF('Master list(no salts, metals)'!Y1387,"&lt;=1"),IF(COUNTIF('Master list(no salts, metals)'!$K1387:$Y1387, "#N/A")=14,TRUE,FALSE))</f>
        <v>0</v>
      </c>
    </row>
    <row r="1393" spans="11:25" x14ac:dyDescent="0.25">
      <c r="K1393" t="b">
        <f>AND(COUNTIF('Master list(no salts, metals)'!K1388,"&lt;=1"),IF(COUNTIF('Master list(no salts, metals)'!$K1388:$Y1388, "#N/A")=14,TRUE,FALSE))</f>
        <v>0</v>
      </c>
      <c r="L1393" t="b">
        <f>AND(COUNTIF('Master list(no salts, metals)'!L1388,"&lt;=1"),IF(COUNTIF('Master list(no salts, metals)'!$K1388:$Y1388, "#N/A")=14,TRUE,FALSE))</f>
        <v>0</v>
      </c>
      <c r="M1393" t="b">
        <f>AND(COUNTIF('Master list(no salts, metals)'!M1388,"&lt;=1"),IF(COUNTIF('Master list(no salts, metals)'!$K1388:$Y1388, "#N/A")=14,TRUE,FALSE))</f>
        <v>0</v>
      </c>
      <c r="N1393" t="b">
        <f>AND(COUNTIF('Master list(no salts, metals)'!N1388,"&lt;=1"),IF(COUNTIF('Master list(no salts, metals)'!$K1388:$Y1388, "#N/A")=14,TRUE,FALSE))</f>
        <v>0</v>
      </c>
      <c r="O1393" t="b">
        <f>AND(COUNTIF('Master list(no salts, metals)'!O1388,"&lt;=1"),IF(COUNTIF('Master list(no salts, metals)'!$K1388:$Y1388, "#N/A")=14,TRUE,FALSE))</f>
        <v>0</v>
      </c>
      <c r="P1393" t="b">
        <f>AND(COUNTIF('Master list(no salts, metals)'!P1388,"&lt;=1"),IF(COUNTIF('Master list(no salts, metals)'!$K1388:$Y1388, "#N/A")=14,TRUE,FALSE))</f>
        <v>0</v>
      </c>
      <c r="Q1393" t="b">
        <f>AND(COUNTIF('Master list(no salts, metals)'!Q1388,"&lt;=1"),IF(COUNTIF('Master list(no salts, metals)'!$K1388:$Y1388, "#N/A")=14,TRUE,FALSE))</f>
        <v>0</v>
      </c>
      <c r="R1393" t="b">
        <f>AND(COUNTIF('Master list(no salts, metals)'!R1388,"&lt;=1"),IF(COUNTIF('Master list(no salts, metals)'!$K1388:$Y1388, "#N/A")=14,TRUE,FALSE))</f>
        <v>0</v>
      </c>
      <c r="S1393" t="b">
        <f>AND(COUNTIF('Master list(no salts, metals)'!S1388,"&lt;=1"),IF(COUNTIF('Master list(no salts, metals)'!$K1388:$Y1388, "#N/A")=14,TRUE,FALSE))</f>
        <v>0</v>
      </c>
      <c r="T1393" t="b">
        <f>AND(COUNTIF('Master list(no salts, metals)'!T1388,"&lt;=1"),IF(COUNTIF('Master list(no salts, metals)'!$K1388:$Y1388, "#N/A")=14,TRUE,FALSE))</f>
        <v>0</v>
      </c>
      <c r="U1393" t="b">
        <f>AND(COUNTIF('Master list(no salts, metals)'!U1388,"&lt;=1"),IF(COUNTIF('Master list(no salts, metals)'!$K1388:$Y1388, "#N/A")=14,TRUE,FALSE))</f>
        <v>0</v>
      </c>
      <c r="V1393" t="b">
        <f>AND(COUNTIF('Master list(no salts, metals)'!V1388,"&lt;=1"),IF(COUNTIF('Master list(no salts, metals)'!$K1388:$Y1388, "#N/A")=14,TRUE,FALSE))</f>
        <v>0</v>
      </c>
      <c r="W1393" t="b">
        <f>AND(COUNTIF('Master list(no salts, metals)'!W1388,"&lt;=1"),IF(COUNTIF('Master list(no salts, metals)'!$K1388:$Y1388, "#N/A")=14,TRUE,FALSE))</f>
        <v>0</v>
      </c>
      <c r="X1393" t="b">
        <f>AND(COUNTIF('Master list(no salts, metals)'!X1388,"&lt;=1"),IF(COUNTIF('Master list(no salts, metals)'!$K1388:$Y1388, "#N/A")=14,TRUE,FALSE))</f>
        <v>0</v>
      </c>
      <c r="Y1393" t="b">
        <f>AND(COUNTIF('Master list(no salts, metals)'!Y1388,"&lt;=1"),IF(COUNTIF('Master list(no salts, metals)'!$K1388:$Y1388, "#N/A")=14,TRUE,FALSE))</f>
        <v>0</v>
      </c>
    </row>
    <row r="1394" spans="11:25" x14ac:dyDescent="0.25">
      <c r="K1394" t="b">
        <f>AND(COUNTIF('Master list(no salts, metals)'!K1389,"&lt;=1"),IF(COUNTIF('Master list(no salts, metals)'!$K1389:$Y1389, "#N/A")=14,TRUE,FALSE))</f>
        <v>0</v>
      </c>
      <c r="L1394" t="b">
        <f>AND(COUNTIF('Master list(no salts, metals)'!L1389,"&lt;=1"),IF(COUNTIF('Master list(no salts, metals)'!$K1389:$Y1389, "#N/A")=14,TRUE,FALSE))</f>
        <v>0</v>
      </c>
      <c r="M1394" t="b">
        <f>AND(COUNTIF('Master list(no salts, metals)'!M1389,"&lt;=1"),IF(COUNTIF('Master list(no salts, metals)'!$K1389:$Y1389, "#N/A")=14,TRUE,FALSE))</f>
        <v>0</v>
      </c>
      <c r="N1394" t="b">
        <f>AND(COUNTIF('Master list(no salts, metals)'!N1389,"&lt;=1"),IF(COUNTIF('Master list(no salts, metals)'!$K1389:$Y1389, "#N/A")=14,TRUE,FALSE))</f>
        <v>0</v>
      </c>
      <c r="O1394" t="b">
        <f>AND(COUNTIF('Master list(no salts, metals)'!O1389,"&lt;=1"),IF(COUNTIF('Master list(no salts, metals)'!$K1389:$Y1389, "#N/A")=14,TRUE,FALSE))</f>
        <v>0</v>
      </c>
      <c r="P1394" t="b">
        <f>AND(COUNTIF('Master list(no salts, metals)'!P1389,"&lt;=1"),IF(COUNTIF('Master list(no salts, metals)'!$K1389:$Y1389, "#N/A")=14,TRUE,FALSE))</f>
        <v>0</v>
      </c>
      <c r="Q1394" t="b">
        <f>AND(COUNTIF('Master list(no salts, metals)'!Q1389,"&lt;=1"),IF(COUNTIF('Master list(no salts, metals)'!$K1389:$Y1389, "#N/A")=14,TRUE,FALSE))</f>
        <v>0</v>
      </c>
      <c r="R1394" t="b">
        <f>AND(COUNTIF('Master list(no salts, metals)'!R1389,"&lt;=1"),IF(COUNTIF('Master list(no salts, metals)'!$K1389:$Y1389, "#N/A")=14,TRUE,FALSE))</f>
        <v>0</v>
      </c>
      <c r="S1394" t="b">
        <f>AND(COUNTIF('Master list(no salts, metals)'!S1389,"&lt;=1"),IF(COUNTIF('Master list(no salts, metals)'!$K1389:$Y1389, "#N/A")=14,TRUE,FALSE))</f>
        <v>0</v>
      </c>
      <c r="T1394" t="b">
        <f>AND(COUNTIF('Master list(no salts, metals)'!T1389,"&lt;=1"),IF(COUNTIF('Master list(no salts, metals)'!$K1389:$Y1389, "#N/A")=14,TRUE,FALSE))</f>
        <v>0</v>
      </c>
      <c r="U1394" t="b">
        <f>AND(COUNTIF('Master list(no salts, metals)'!U1389,"&lt;=1"),IF(COUNTIF('Master list(no salts, metals)'!$K1389:$Y1389, "#N/A")=14,TRUE,FALSE))</f>
        <v>0</v>
      </c>
      <c r="V1394" t="b">
        <f>AND(COUNTIF('Master list(no salts, metals)'!V1389,"&lt;=1"),IF(COUNTIF('Master list(no salts, metals)'!$K1389:$Y1389, "#N/A")=14,TRUE,FALSE))</f>
        <v>0</v>
      </c>
      <c r="W1394" t="b">
        <f>AND(COUNTIF('Master list(no salts, metals)'!W1389,"&lt;=1"),IF(COUNTIF('Master list(no salts, metals)'!$K1389:$Y1389, "#N/A")=14,TRUE,FALSE))</f>
        <v>0</v>
      </c>
      <c r="X1394" t="b">
        <f>AND(COUNTIF('Master list(no salts, metals)'!X1389,"&lt;=1"),IF(COUNTIF('Master list(no salts, metals)'!$K1389:$Y1389, "#N/A")=14,TRUE,FALSE))</f>
        <v>0</v>
      </c>
      <c r="Y1394" t="b">
        <f>AND(COUNTIF('Master list(no salts, metals)'!Y1389,"&lt;=1"),IF(COUNTIF('Master list(no salts, metals)'!$K1389:$Y1389, "#N/A")=14,TRUE,FALSE))</f>
        <v>0</v>
      </c>
    </row>
    <row r="1395" spans="11:25" x14ac:dyDescent="0.25">
      <c r="K1395" t="b">
        <f>AND(COUNTIF('Master list(no salts, metals)'!K1390,"&lt;=1"),IF(COUNTIF('Master list(no salts, metals)'!$K1390:$Y1390, "#N/A")=14,TRUE,FALSE))</f>
        <v>0</v>
      </c>
      <c r="L1395" t="b">
        <f>AND(COUNTIF('Master list(no salts, metals)'!L1390,"&lt;=1"),IF(COUNTIF('Master list(no salts, metals)'!$K1390:$Y1390, "#N/A")=14,TRUE,FALSE))</f>
        <v>0</v>
      </c>
      <c r="M1395" t="b">
        <f>AND(COUNTIF('Master list(no salts, metals)'!M1390,"&lt;=1"),IF(COUNTIF('Master list(no salts, metals)'!$K1390:$Y1390, "#N/A")=14,TRUE,FALSE))</f>
        <v>0</v>
      </c>
      <c r="N1395" t="b">
        <f>AND(COUNTIF('Master list(no salts, metals)'!N1390,"&lt;=1"),IF(COUNTIF('Master list(no salts, metals)'!$K1390:$Y1390, "#N/A")=14,TRUE,FALSE))</f>
        <v>0</v>
      </c>
      <c r="O1395" t="b">
        <f>AND(COUNTIF('Master list(no salts, metals)'!O1390,"&lt;=1"),IF(COUNTIF('Master list(no salts, metals)'!$K1390:$Y1390, "#N/A")=14,TRUE,FALSE))</f>
        <v>0</v>
      </c>
      <c r="P1395" t="b">
        <f>AND(COUNTIF('Master list(no salts, metals)'!P1390,"&lt;=1"),IF(COUNTIF('Master list(no salts, metals)'!$K1390:$Y1390, "#N/A")=14,TRUE,FALSE))</f>
        <v>0</v>
      </c>
      <c r="Q1395" t="b">
        <f>AND(COUNTIF('Master list(no salts, metals)'!Q1390,"&lt;=1"),IF(COUNTIF('Master list(no salts, metals)'!$K1390:$Y1390, "#N/A")=14,TRUE,FALSE))</f>
        <v>0</v>
      </c>
      <c r="R1395" t="b">
        <f>AND(COUNTIF('Master list(no salts, metals)'!R1390,"&lt;=1"),IF(COUNTIF('Master list(no salts, metals)'!$K1390:$Y1390, "#N/A")=14,TRUE,FALSE))</f>
        <v>0</v>
      </c>
      <c r="S1395" t="b">
        <f>AND(COUNTIF('Master list(no salts, metals)'!S1390,"&lt;=1"),IF(COUNTIF('Master list(no salts, metals)'!$K1390:$Y1390, "#N/A")=14,TRUE,FALSE))</f>
        <v>0</v>
      </c>
      <c r="T1395" t="b">
        <f>AND(COUNTIF('Master list(no salts, metals)'!T1390,"&lt;=1"),IF(COUNTIF('Master list(no salts, metals)'!$K1390:$Y1390, "#N/A")=14,TRUE,FALSE))</f>
        <v>0</v>
      </c>
      <c r="U1395" t="b">
        <f>AND(COUNTIF('Master list(no salts, metals)'!U1390,"&lt;=1"),IF(COUNTIF('Master list(no salts, metals)'!$K1390:$Y1390, "#N/A")=14,TRUE,FALSE))</f>
        <v>0</v>
      </c>
      <c r="V1395" t="b">
        <f>AND(COUNTIF('Master list(no salts, metals)'!V1390,"&lt;=1"),IF(COUNTIF('Master list(no salts, metals)'!$K1390:$Y1390, "#N/A")=14,TRUE,FALSE))</f>
        <v>0</v>
      </c>
      <c r="W1395" t="b">
        <f>AND(COUNTIF('Master list(no salts, metals)'!W1390,"&lt;=1"),IF(COUNTIF('Master list(no salts, metals)'!$K1390:$Y1390, "#N/A")=14,TRUE,FALSE))</f>
        <v>0</v>
      </c>
      <c r="X1395" t="b">
        <f>AND(COUNTIF('Master list(no salts, metals)'!X1390,"&lt;=1"),IF(COUNTIF('Master list(no salts, metals)'!$K1390:$Y1390, "#N/A")=14,TRUE,FALSE))</f>
        <v>0</v>
      </c>
      <c r="Y1395" t="b">
        <f>AND(COUNTIF('Master list(no salts, metals)'!Y1390,"&lt;=1"),IF(COUNTIF('Master list(no salts, metals)'!$K1390:$Y1390, "#N/A")=14,TRUE,FALSE))</f>
        <v>0</v>
      </c>
    </row>
    <row r="1396" spans="11:25" x14ac:dyDescent="0.25">
      <c r="K1396" t="b">
        <f>AND(COUNTIF('Master list(no salts, metals)'!K1391,"&lt;=1"),IF(COUNTIF('Master list(no salts, metals)'!$K1391:$Y1391, "#N/A")=14,TRUE,FALSE))</f>
        <v>0</v>
      </c>
      <c r="L1396" t="b">
        <f>AND(COUNTIF('Master list(no salts, metals)'!L1391,"&lt;=1"),IF(COUNTIF('Master list(no salts, metals)'!$K1391:$Y1391, "#N/A")=14,TRUE,FALSE))</f>
        <v>0</v>
      </c>
      <c r="M1396" t="b">
        <f>AND(COUNTIF('Master list(no salts, metals)'!M1391,"&lt;=1"),IF(COUNTIF('Master list(no salts, metals)'!$K1391:$Y1391, "#N/A")=14,TRUE,FALSE))</f>
        <v>0</v>
      </c>
      <c r="N1396" t="b">
        <f>AND(COUNTIF('Master list(no salts, metals)'!N1391,"&lt;=1"),IF(COUNTIF('Master list(no salts, metals)'!$K1391:$Y1391, "#N/A")=14,TRUE,FALSE))</f>
        <v>0</v>
      </c>
      <c r="O1396" t="b">
        <f>AND(COUNTIF('Master list(no salts, metals)'!O1391,"&lt;=1"),IF(COUNTIF('Master list(no salts, metals)'!$K1391:$Y1391, "#N/A")=14,TRUE,FALSE))</f>
        <v>0</v>
      </c>
      <c r="P1396" t="b">
        <f>AND(COUNTIF('Master list(no salts, metals)'!P1391,"&lt;=1"),IF(COUNTIF('Master list(no salts, metals)'!$K1391:$Y1391, "#N/A")=14,TRUE,FALSE))</f>
        <v>0</v>
      </c>
      <c r="Q1396" t="b">
        <f>AND(COUNTIF('Master list(no salts, metals)'!Q1391,"&lt;=1"),IF(COUNTIF('Master list(no salts, metals)'!$K1391:$Y1391, "#N/A")=14,TRUE,FALSE))</f>
        <v>0</v>
      </c>
      <c r="R1396" t="b">
        <f>AND(COUNTIF('Master list(no salts, metals)'!R1391,"&lt;=1"),IF(COUNTIF('Master list(no salts, metals)'!$K1391:$Y1391, "#N/A")=14,TRUE,FALSE))</f>
        <v>0</v>
      </c>
      <c r="S1396" t="b">
        <f>AND(COUNTIF('Master list(no salts, metals)'!S1391,"&lt;=1"),IF(COUNTIF('Master list(no salts, metals)'!$K1391:$Y1391, "#N/A")=14,TRUE,FALSE))</f>
        <v>0</v>
      </c>
      <c r="T1396" t="b">
        <f>AND(COUNTIF('Master list(no salts, metals)'!T1391,"&lt;=1"),IF(COUNTIF('Master list(no salts, metals)'!$K1391:$Y1391, "#N/A")=14,TRUE,FALSE))</f>
        <v>0</v>
      </c>
      <c r="U1396" t="b">
        <f>AND(COUNTIF('Master list(no salts, metals)'!U1391,"&lt;=1"),IF(COUNTIF('Master list(no salts, metals)'!$K1391:$Y1391, "#N/A")=14,TRUE,FALSE))</f>
        <v>0</v>
      </c>
      <c r="V1396" t="b">
        <f>AND(COUNTIF('Master list(no salts, metals)'!V1391,"&lt;=1"),IF(COUNTIF('Master list(no salts, metals)'!$K1391:$Y1391, "#N/A")=14,TRUE,FALSE))</f>
        <v>0</v>
      </c>
      <c r="W1396" t="b">
        <f>AND(COUNTIF('Master list(no salts, metals)'!W1391,"&lt;=1"),IF(COUNTIF('Master list(no salts, metals)'!$K1391:$Y1391, "#N/A")=14,TRUE,FALSE))</f>
        <v>0</v>
      </c>
      <c r="X1396" t="b">
        <f>AND(COUNTIF('Master list(no salts, metals)'!X1391,"&lt;=1"),IF(COUNTIF('Master list(no salts, metals)'!$K1391:$Y1391, "#N/A")=14,TRUE,FALSE))</f>
        <v>0</v>
      </c>
      <c r="Y1396" t="b">
        <f>AND(COUNTIF('Master list(no salts, metals)'!Y1391,"&lt;=1"),IF(COUNTIF('Master list(no salts, metals)'!$K1391:$Y1391, "#N/A")=14,TRUE,FALSE))</f>
        <v>0</v>
      </c>
    </row>
    <row r="1397" spans="11:25" x14ac:dyDescent="0.25">
      <c r="K1397" t="b">
        <f>AND(COUNTIF('Master list(no salts, metals)'!K1392,"&lt;=1"),IF(COUNTIF('Master list(no salts, metals)'!$K1392:$Y1392, "#N/A")=14,TRUE,FALSE))</f>
        <v>0</v>
      </c>
      <c r="L1397" t="b">
        <f>AND(COUNTIF('Master list(no salts, metals)'!L1392,"&lt;=1"),IF(COUNTIF('Master list(no salts, metals)'!$K1392:$Y1392, "#N/A")=14,TRUE,FALSE))</f>
        <v>0</v>
      </c>
      <c r="M1397" t="b">
        <f>AND(COUNTIF('Master list(no salts, metals)'!M1392,"&lt;=1"),IF(COUNTIF('Master list(no salts, metals)'!$K1392:$Y1392, "#N/A")=14,TRUE,FALSE))</f>
        <v>0</v>
      </c>
      <c r="N1397" t="b">
        <f>AND(COUNTIF('Master list(no salts, metals)'!N1392,"&lt;=1"),IF(COUNTIF('Master list(no salts, metals)'!$K1392:$Y1392, "#N/A")=14,TRUE,FALSE))</f>
        <v>0</v>
      </c>
      <c r="O1397" t="b">
        <f>AND(COUNTIF('Master list(no salts, metals)'!O1392,"&lt;=1"),IF(COUNTIF('Master list(no salts, metals)'!$K1392:$Y1392, "#N/A")=14,TRUE,FALSE))</f>
        <v>0</v>
      </c>
      <c r="P1397" t="b">
        <f>AND(COUNTIF('Master list(no salts, metals)'!P1392,"&lt;=1"),IF(COUNTIF('Master list(no salts, metals)'!$K1392:$Y1392, "#N/A")=14,TRUE,FALSE))</f>
        <v>0</v>
      </c>
      <c r="Q1397" t="b">
        <f>AND(COUNTIF('Master list(no salts, metals)'!Q1392,"&lt;=1"),IF(COUNTIF('Master list(no salts, metals)'!$K1392:$Y1392, "#N/A")=14,TRUE,FALSE))</f>
        <v>0</v>
      </c>
      <c r="R1397" t="b">
        <f>AND(COUNTIF('Master list(no salts, metals)'!R1392,"&lt;=1"),IF(COUNTIF('Master list(no salts, metals)'!$K1392:$Y1392, "#N/A")=14,TRUE,FALSE))</f>
        <v>0</v>
      </c>
      <c r="S1397" t="b">
        <f>AND(COUNTIF('Master list(no salts, metals)'!S1392,"&lt;=1"),IF(COUNTIF('Master list(no salts, metals)'!$K1392:$Y1392, "#N/A")=14,TRUE,FALSE))</f>
        <v>0</v>
      </c>
      <c r="T1397" t="b">
        <f>AND(COUNTIF('Master list(no salts, metals)'!T1392,"&lt;=1"),IF(COUNTIF('Master list(no salts, metals)'!$K1392:$Y1392, "#N/A")=14,TRUE,FALSE))</f>
        <v>0</v>
      </c>
      <c r="U1397" t="b">
        <f>AND(COUNTIF('Master list(no salts, metals)'!U1392,"&lt;=1"),IF(COUNTIF('Master list(no salts, metals)'!$K1392:$Y1392, "#N/A")=14,TRUE,FALSE))</f>
        <v>0</v>
      </c>
      <c r="V1397" t="b">
        <f>AND(COUNTIF('Master list(no salts, metals)'!V1392,"&lt;=1"),IF(COUNTIF('Master list(no salts, metals)'!$K1392:$Y1392, "#N/A")=14,TRUE,FALSE))</f>
        <v>0</v>
      </c>
      <c r="W1397" t="b">
        <f>AND(COUNTIF('Master list(no salts, metals)'!W1392,"&lt;=1"),IF(COUNTIF('Master list(no salts, metals)'!$K1392:$Y1392, "#N/A")=14,TRUE,FALSE))</f>
        <v>0</v>
      </c>
      <c r="X1397" t="b">
        <f>AND(COUNTIF('Master list(no salts, metals)'!X1392,"&lt;=1"),IF(COUNTIF('Master list(no salts, metals)'!$K1392:$Y1392, "#N/A")=14,TRUE,FALSE))</f>
        <v>0</v>
      </c>
      <c r="Y1397" t="b">
        <f>AND(COUNTIF('Master list(no salts, metals)'!Y1392,"&lt;=1"),IF(COUNTIF('Master list(no salts, metals)'!$K1392:$Y1392, "#N/A")=14,TRUE,FALSE))</f>
        <v>0</v>
      </c>
    </row>
    <row r="1398" spans="11:25" x14ac:dyDescent="0.25">
      <c r="K1398" t="b">
        <f>AND(COUNTIF('Master list(no salts, metals)'!K1393,"&lt;=1"),IF(COUNTIF('Master list(no salts, metals)'!$K1393:$Y1393, "#N/A")=14,TRUE,FALSE))</f>
        <v>0</v>
      </c>
      <c r="L1398" t="b">
        <f>AND(COUNTIF('Master list(no salts, metals)'!L1393,"&lt;=1"),IF(COUNTIF('Master list(no salts, metals)'!$K1393:$Y1393, "#N/A")=14,TRUE,FALSE))</f>
        <v>0</v>
      </c>
      <c r="M1398" t="b">
        <f>AND(COUNTIF('Master list(no salts, metals)'!M1393,"&lt;=1"),IF(COUNTIF('Master list(no salts, metals)'!$K1393:$Y1393, "#N/A")=14,TRUE,FALSE))</f>
        <v>0</v>
      </c>
      <c r="N1398" t="b">
        <f>AND(COUNTIF('Master list(no salts, metals)'!N1393,"&lt;=1"),IF(COUNTIF('Master list(no salts, metals)'!$K1393:$Y1393, "#N/A")=14,TRUE,FALSE))</f>
        <v>0</v>
      </c>
      <c r="O1398" t="b">
        <f>AND(COUNTIF('Master list(no salts, metals)'!O1393,"&lt;=1"),IF(COUNTIF('Master list(no salts, metals)'!$K1393:$Y1393, "#N/A")=14,TRUE,FALSE))</f>
        <v>0</v>
      </c>
      <c r="P1398" t="b">
        <f>AND(COUNTIF('Master list(no salts, metals)'!P1393,"&lt;=1"),IF(COUNTIF('Master list(no salts, metals)'!$K1393:$Y1393, "#N/A")=14,TRUE,FALSE))</f>
        <v>0</v>
      </c>
      <c r="Q1398" t="b">
        <f>AND(COUNTIF('Master list(no salts, metals)'!Q1393,"&lt;=1"),IF(COUNTIF('Master list(no salts, metals)'!$K1393:$Y1393, "#N/A")=14,TRUE,FALSE))</f>
        <v>0</v>
      </c>
      <c r="R1398" t="b">
        <f>AND(COUNTIF('Master list(no salts, metals)'!R1393,"&lt;=1"),IF(COUNTIF('Master list(no salts, metals)'!$K1393:$Y1393, "#N/A")=14,TRUE,FALSE))</f>
        <v>0</v>
      </c>
      <c r="S1398" t="b">
        <f>AND(COUNTIF('Master list(no salts, metals)'!S1393,"&lt;=1"),IF(COUNTIF('Master list(no salts, metals)'!$K1393:$Y1393, "#N/A")=14,TRUE,FALSE))</f>
        <v>0</v>
      </c>
      <c r="T1398" t="b">
        <f>AND(COUNTIF('Master list(no salts, metals)'!T1393,"&lt;=1"),IF(COUNTIF('Master list(no salts, metals)'!$K1393:$Y1393, "#N/A")=14,TRUE,FALSE))</f>
        <v>0</v>
      </c>
      <c r="U1398" t="b">
        <f>AND(COUNTIF('Master list(no salts, metals)'!U1393,"&lt;=1"),IF(COUNTIF('Master list(no salts, metals)'!$K1393:$Y1393, "#N/A")=14,TRUE,FALSE))</f>
        <v>0</v>
      </c>
      <c r="V1398" t="b">
        <f>AND(COUNTIF('Master list(no salts, metals)'!V1393,"&lt;=1"),IF(COUNTIF('Master list(no salts, metals)'!$K1393:$Y1393, "#N/A")=14,TRUE,FALSE))</f>
        <v>0</v>
      </c>
      <c r="W1398" t="b">
        <f>AND(COUNTIF('Master list(no salts, metals)'!W1393,"&lt;=1"),IF(COUNTIF('Master list(no salts, metals)'!$K1393:$Y1393, "#N/A")=14,TRUE,FALSE))</f>
        <v>0</v>
      </c>
      <c r="X1398" t="b">
        <f>AND(COUNTIF('Master list(no salts, metals)'!X1393,"&lt;=1"),IF(COUNTIF('Master list(no salts, metals)'!$K1393:$Y1393, "#N/A")=14,TRUE,FALSE))</f>
        <v>0</v>
      </c>
      <c r="Y1398" t="b">
        <f>AND(COUNTIF('Master list(no salts, metals)'!Y1393,"&lt;=1"),IF(COUNTIF('Master list(no salts, metals)'!$K1393:$Y1393, "#N/A")=14,TRUE,FALSE))</f>
        <v>0</v>
      </c>
    </row>
    <row r="1399" spans="11:25" x14ac:dyDescent="0.25">
      <c r="K1399" t="b">
        <f>AND(COUNTIF('Master list(no salts, metals)'!K1394,"&lt;=1"),IF(COUNTIF('Master list(no salts, metals)'!$K1394:$Y1394, "#N/A")=14,TRUE,FALSE))</f>
        <v>0</v>
      </c>
      <c r="L1399" t="b">
        <f>AND(COUNTIF('Master list(no salts, metals)'!L1394,"&lt;=1"),IF(COUNTIF('Master list(no salts, metals)'!$K1394:$Y1394, "#N/A")=14,TRUE,FALSE))</f>
        <v>0</v>
      </c>
      <c r="M1399" t="b">
        <f>AND(COUNTIF('Master list(no salts, metals)'!M1394,"&lt;=1"),IF(COUNTIF('Master list(no salts, metals)'!$K1394:$Y1394, "#N/A")=14,TRUE,FALSE))</f>
        <v>0</v>
      </c>
      <c r="N1399" t="b">
        <f>AND(COUNTIF('Master list(no salts, metals)'!N1394,"&lt;=1"),IF(COUNTIF('Master list(no salts, metals)'!$K1394:$Y1394, "#N/A")=14,TRUE,FALSE))</f>
        <v>0</v>
      </c>
      <c r="O1399" t="b">
        <f>AND(COUNTIF('Master list(no salts, metals)'!O1394,"&lt;=1"),IF(COUNTIF('Master list(no salts, metals)'!$K1394:$Y1394, "#N/A")=14,TRUE,FALSE))</f>
        <v>0</v>
      </c>
      <c r="P1399" t="b">
        <f>AND(COUNTIF('Master list(no salts, metals)'!P1394,"&lt;=1"),IF(COUNTIF('Master list(no salts, metals)'!$K1394:$Y1394, "#N/A")=14,TRUE,FALSE))</f>
        <v>0</v>
      </c>
      <c r="Q1399" t="b">
        <f>AND(COUNTIF('Master list(no salts, metals)'!Q1394,"&lt;=1"),IF(COUNTIF('Master list(no salts, metals)'!$K1394:$Y1394, "#N/A")=14,TRUE,FALSE))</f>
        <v>0</v>
      </c>
      <c r="R1399" t="b">
        <f>AND(COUNTIF('Master list(no salts, metals)'!R1394,"&lt;=1"),IF(COUNTIF('Master list(no salts, metals)'!$K1394:$Y1394, "#N/A")=14,TRUE,FALSE))</f>
        <v>0</v>
      </c>
      <c r="S1399" t="b">
        <f>AND(COUNTIF('Master list(no salts, metals)'!S1394,"&lt;=1"),IF(COUNTIF('Master list(no salts, metals)'!$K1394:$Y1394, "#N/A")=14,TRUE,FALSE))</f>
        <v>0</v>
      </c>
      <c r="T1399" t="b">
        <f>AND(COUNTIF('Master list(no salts, metals)'!T1394,"&lt;=1"),IF(COUNTIF('Master list(no salts, metals)'!$K1394:$Y1394, "#N/A")=14,TRUE,FALSE))</f>
        <v>0</v>
      </c>
      <c r="U1399" t="b">
        <f>AND(COUNTIF('Master list(no salts, metals)'!U1394,"&lt;=1"),IF(COUNTIF('Master list(no salts, metals)'!$K1394:$Y1394, "#N/A")=14,TRUE,FALSE))</f>
        <v>0</v>
      </c>
      <c r="V1399" t="b">
        <f>AND(COUNTIF('Master list(no salts, metals)'!V1394,"&lt;=1"),IF(COUNTIF('Master list(no salts, metals)'!$K1394:$Y1394, "#N/A")=14,TRUE,FALSE))</f>
        <v>0</v>
      </c>
      <c r="W1399" t="b">
        <f>AND(COUNTIF('Master list(no salts, metals)'!W1394,"&lt;=1"),IF(COUNTIF('Master list(no salts, metals)'!$K1394:$Y1394, "#N/A")=14,TRUE,FALSE))</f>
        <v>1</v>
      </c>
      <c r="X1399" t="b">
        <f>AND(COUNTIF('Master list(no salts, metals)'!X1394,"&lt;=1"),IF(COUNTIF('Master list(no salts, metals)'!$K1394:$Y1394, "#N/A")=14,TRUE,FALSE))</f>
        <v>0</v>
      </c>
      <c r="Y1399" t="b">
        <f>AND(COUNTIF('Master list(no salts, metals)'!Y1394,"&lt;=1"),IF(COUNTIF('Master list(no salts, metals)'!$K1394:$Y1394, "#N/A")=14,TRUE,FALSE))</f>
        <v>0</v>
      </c>
    </row>
    <row r="1400" spans="11:25" x14ac:dyDescent="0.25">
      <c r="K1400" t="b">
        <f>AND(COUNTIF('Master list(no salts, metals)'!K1395,"&lt;=1"),IF(COUNTIF('Master list(no salts, metals)'!$K1395:$Y1395, "#N/A")=14,TRUE,FALSE))</f>
        <v>0</v>
      </c>
      <c r="L1400" t="b">
        <f>AND(COUNTIF('Master list(no salts, metals)'!L1395,"&lt;=1"),IF(COUNTIF('Master list(no salts, metals)'!$K1395:$Y1395, "#N/A")=14,TRUE,FALSE))</f>
        <v>0</v>
      </c>
      <c r="M1400" t="b">
        <f>AND(COUNTIF('Master list(no salts, metals)'!M1395,"&lt;=1"),IF(COUNTIF('Master list(no salts, metals)'!$K1395:$Y1395, "#N/A")=14,TRUE,FALSE))</f>
        <v>0</v>
      </c>
      <c r="N1400" t="b">
        <f>AND(COUNTIF('Master list(no salts, metals)'!N1395,"&lt;=1"),IF(COUNTIF('Master list(no salts, metals)'!$K1395:$Y1395, "#N/A")=14,TRUE,FALSE))</f>
        <v>0</v>
      </c>
      <c r="O1400" t="b">
        <f>AND(COUNTIF('Master list(no salts, metals)'!O1395,"&lt;=1"),IF(COUNTIF('Master list(no salts, metals)'!$K1395:$Y1395, "#N/A")=14,TRUE,FALSE))</f>
        <v>0</v>
      </c>
      <c r="P1400" t="b">
        <f>AND(COUNTIF('Master list(no salts, metals)'!P1395,"&lt;=1"),IF(COUNTIF('Master list(no salts, metals)'!$K1395:$Y1395, "#N/A")=14,TRUE,FALSE))</f>
        <v>0</v>
      </c>
      <c r="Q1400" t="b">
        <f>AND(COUNTIF('Master list(no salts, metals)'!Q1395,"&lt;=1"),IF(COUNTIF('Master list(no salts, metals)'!$K1395:$Y1395, "#N/A")=14,TRUE,FALSE))</f>
        <v>0</v>
      </c>
      <c r="R1400" t="b">
        <f>AND(COUNTIF('Master list(no salts, metals)'!R1395,"&lt;=1"),IF(COUNTIF('Master list(no salts, metals)'!$K1395:$Y1395, "#N/A")=14,TRUE,FALSE))</f>
        <v>0</v>
      </c>
      <c r="S1400" t="b">
        <f>AND(COUNTIF('Master list(no salts, metals)'!S1395,"&lt;=1"),IF(COUNTIF('Master list(no salts, metals)'!$K1395:$Y1395, "#N/A")=14,TRUE,FALSE))</f>
        <v>0</v>
      </c>
      <c r="T1400" t="b">
        <f>AND(COUNTIF('Master list(no salts, metals)'!T1395,"&lt;=1"),IF(COUNTIF('Master list(no salts, metals)'!$K1395:$Y1395, "#N/A")=14,TRUE,FALSE))</f>
        <v>1</v>
      </c>
      <c r="U1400" t="b">
        <f>AND(COUNTIF('Master list(no salts, metals)'!U1395,"&lt;=1"),IF(COUNTIF('Master list(no salts, metals)'!$K1395:$Y1395, "#N/A")=14,TRUE,FALSE))</f>
        <v>0</v>
      </c>
      <c r="V1400" t="b">
        <f>AND(COUNTIF('Master list(no salts, metals)'!V1395,"&lt;=1"),IF(COUNTIF('Master list(no salts, metals)'!$K1395:$Y1395, "#N/A")=14,TRUE,FALSE))</f>
        <v>0</v>
      </c>
      <c r="W1400" t="b">
        <f>AND(COUNTIF('Master list(no salts, metals)'!W1395,"&lt;=1"),IF(COUNTIF('Master list(no salts, metals)'!$K1395:$Y1395, "#N/A")=14,TRUE,FALSE))</f>
        <v>0</v>
      </c>
      <c r="X1400" t="b">
        <f>AND(COUNTIF('Master list(no salts, metals)'!X1395,"&lt;=1"),IF(COUNTIF('Master list(no salts, metals)'!$K1395:$Y1395, "#N/A")=14,TRUE,FALSE))</f>
        <v>0</v>
      </c>
      <c r="Y1400" t="b">
        <f>AND(COUNTIF('Master list(no salts, metals)'!Y1395,"&lt;=1"),IF(COUNTIF('Master list(no salts, metals)'!$K1395:$Y1395, "#N/A")=14,TRUE,FALSE))</f>
        <v>0</v>
      </c>
    </row>
    <row r="1401" spans="11:25" x14ac:dyDescent="0.25">
      <c r="K1401" t="b">
        <f>AND(COUNTIF('Master list(no salts, metals)'!K1396,"&lt;=1"),IF(COUNTIF('Master list(no salts, metals)'!$K1396:$Y1396, "#N/A")=14,TRUE,FALSE))</f>
        <v>0</v>
      </c>
      <c r="L1401" t="b">
        <f>AND(COUNTIF('Master list(no salts, metals)'!L1396,"&lt;=1"),IF(COUNTIF('Master list(no salts, metals)'!$K1396:$Y1396, "#N/A")=14,TRUE,FALSE))</f>
        <v>0</v>
      </c>
      <c r="M1401" t="b">
        <f>AND(COUNTIF('Master list(no salts, metals)'!M1396,"&lt;=1"),IF(COUNTIF('Master list(no salts, metals)'!$K1396:$Y1396, "#N/A")=14,TRUE,FALSE))</f>
        <v>0</v>
      </c>
      <c r="N1401" t="b">
        <f>AND(COUNTIF('Master list(no salts, metals)'!N1396,"&lt;=1"),IF(COUNTIF('Master list(no salts, metals)'!$K1396:$Y1396, "#N/A")=14,TRUE,FALSE))</f>
        <v>0</v>
      </c>
      <c r="O1401" t="b">
        <f>AND(COUNTIF('Master list(no salts, metals)'!O1396,"&lt;=1"),IF(COUNTIF('Master list(no salts, metals)'!$K1396:$Y1396, "#N/A")=14,TRUE,FALSE))</f>
        <v>0</v>
      </c>
      <c r="P1401" t="b">
        <f>AND(COUNTIF('Master list(no salts, metals)'!P1396,"&lt;=1"),IF(COUNTIF('Master list(no salts, metals)'!$K1396:$Y1396, "#N/A")=14,TRUE,FALSE))</f>
        <v>0</v>
      </c>
      <c r="Q1401" t="b">
        <f>AND(COUNTIF('Master list(no salts, metals)'!Q1396,"&lt;=1"),IF(COUNTIF('Master list(no salts, metals)'!$K1396:$Y1396, "#N/A")=14,TRUE,FALSE))</f>
        <v>0</v>
      </c>
      <c r="R1401" t="b">
        <f>AND(COUNTIF('Master list(no salts, metals)'!R1396,"&lt;=1"),IF(COUNTIF('Master list(no salts, metals)'!$K1396:$Y1396, "#N/A")=14,TRUE,FALSE))</f>
        <v>0</v>
      </c>
      <c r="S1401" t="b">
        <f>AND(COUNTIF('Master list(no salts, metals)'!S1396,"&lt;=1"),IF(COUNTIF('Master list(no salts, metals)'!$K1396:$Y1396, "#N/A")=14,TRUE,FALSE))</f>
        <v>0</v>
      </c>
      <c r="T1401" t="b">
        <f>AND(COUNTIF('Master list(no salts, metals)'!T1396,"&lt;=1"),IF(COUNTIF('Master list(no salts, metals)'!$K1396:$Y1396, "#N/A")=14,TRUE,FALSE))</f>
        <v>1</v>
      </c>
      <c r="U1401" t="b">
        <f>AND(COUNTIF('Master list(no salts, metals)'!U1396,"&lt;=1"),IF(COUNTIF('Master list(no salts, metals)'!$K1396:$Y1396, "#N/A")=14,TRUE,FALSE))</f>
        <v>0</v>
      </c>
      <c r="V1401" t="b">
        <f>AND(COUNTIF('Master list(no salts, metals)'!V1396,"&lt;=1"),IF(COUNTIF('Master list(no salts, metals)'!$K1396:$Y1396, "#N/A")=14,TRUE,FALSE))</f>
        <v>0</v>
      </c>
      <c r="W1401" t="b">
        <f>AND(COUNTIF('Master list(no salts, metals)'!W1396,"&lt;=1"),IF(COUNTIF('Master list(no salts, metals)'!$K1396:$Y1396, "#N/A")=14,TRUE,FALSE))</f>
        <v>0</v>
      </c>
      <c r="X1401" t="b">
        <f>AND(COUNTIF('Master list(no salts, metals)'!X1396,"&lt;=1"),IF(COUNTIF('Master list(no salts, metals)'!$K1396:$Y1396, "#N/A")=14,TRUE,FALSE))</f>
        <v>0</v>
      </c>
      <c r="Y1401" t="b">
        <f>AND(COUNTIF('Master list(no salts, metals)'!Y1396,"&lt;=1"),IF(COUNTIF('Master list(no salts, metals)'!$K1396:$Y1396, "#N/A")=14,TRUE,FALSE))</f>
        <v>0</v>
      </c>
    </row>
    <row r="1402" spans="11:25" x14ac:dyDescent="0.25">
      <c r="K1402" t="b">
        <f>AND(COUNTIF('Master list(no salts, metals)'!K1397,"&lt;=1"),IF(COUNTIF('Master list(no salts, metals)'!$K1397:$Y1397, "#N/A")=14,TRUE,FALSE))</f>
        <v>0</v>
      </c>
      <c r="L1402" t="b">
        <f>AND(COUNTIF('Master list(no salts, metals)'!L1397,"&lt;=1"),IF(COUNTIF('Master list(no salts, metals)'!$K1397:$Y1397, "#N/A")=14,TRUE,FALSE))</f>
        <v>0</v>
      </c>
      <c r="M1402" t="b">
        <f>AND(COUNTIF('Master list(no salts, metals)'!M1397,"&lt;=1"),IF(COUNTIF('Master list(no salts, metals)'!$K1397:$Y1397, "#N/A")=14,TRUE,FALSE))</f>
        <v>0</v>
      </c>
      <c r="N1402" t="b">
        <f>AND(COUNTIF('Master list(no salts, metals)'!N1397,"&lt;=1"),IF(COUNTIF('Master list(no salts, metals)'!$K1397:$Y1397, "#N/A")=14,TRUE,FALSE))</f>
        <v>0</v>
      </c>
      <c r="O1402" t="b">
        <f>AND(COUNTIF('Master list(no salts, metals)'!O1397,"&lt;=1"),IF(COUNTIF('Master list(no salts, metals)'!$K1397:$Y1397, "#N/A")=14,TRUE,FALSE))</f>
        <v>0</v>
      </c>
      <c r="P1402" t="b">
        <f>AND(COUNTIF('Master list(no salts, metals)'!P1397,"&lt;=1"),IF(COUNTIF('Master list(no salts, metals)'!$K1397:$Y1397, "#N/A")=14,TRUE,FALSE))</f>
        <v>0</v>
      </c>
      <c r="Q1402" t="b">
        <f>AND(COUNTIF('Master list(no salts, metals)'!Q1397,"&lt;=1"),IF(COUNTIF('Master list(no salts, metals)'!$K1397:$Y1397, "#N/A")=14,TRUE,FALSE))</f>
        <v>0</v>
      </c>
      <c r="R1402" t="b">
        <f>AND(COUNTIF('Master list(no salts, metals)'!R1397,"&lt;=1"),IF(COUNTIF('Master list(no salts, metals)'!$K1397:$Y1397, "#N/A")=14,TRUE,FALSE))</f>
        <v>0</v>
      </c>
      <c r="S1402" t="b">
        <f>AND(COUNTIF('Master list(no salts, metals)'!S1397,"&lt;=1"),IF(COUNTIF('Master list(no salts, metals)'!$K1397:$Y1397, "#N/A")=14,TRUE,FALSE))</f>
        <v>0</v>
      </c>
      <c r="T1402" t="b">
        <f>AND(COUNTIF('Master list(no salts, metals)'!T1397,"&lt;=1"),IF(COUNTIF('Master list(no salts, metals)'!$K1397:$Y1397, "#N/A")=14,TRUE,FALSE))</f>
        <v>0</v>
      </c>
      <c r="U1402" t="b">
        <f>AND(COUNTIF('Master list(no salts, metals)'!U1397,"&lt;=1"),IF(COUNTIF('Master list(no salts, metals)'!$K1397:$Y1397, "#N/A")=14,TRUE,FALSE))</f>
        <v>0</v>
      </c>
      <c r="V1402" t="b">
        <f>AND(COUNTIF('Master list(no salts, metals)'!V1397,"&lt;=1"),IF(COUNTIF('Master list(no salts, metals)'!$K1397:$Y1397, "#N/A")=14,TRUE,FALSE))</f>
        <v>0</v>
      </c>
      <c r="W1402" t="b">
        <f>AND(COUNTIF('Master list(no salts, metals)'!W1397,"&lt;=1"),IF(COUNTIF('Master list(no salts, metals)'!$K1397:$Y1397, "#N/A")=14,TRUE,FALSE))</f>
        <v>0</v>
      </c>
      <c r="X1402" t="b">
        <f>AND(COUNTIF('Master list(no salts, metals)'!X1397,"&lt;=1"),IF(COUNTIF('Master list(no salts, metals)'!$K1397:$Y1397, "#N/A")=14,TRUE,FALSE))</f>
        <v>0</v>
      </c>
      <c r="Y1402" t="b">
        <f>AND(COUNTIF('Master list(no salts, metals)'!Y1397,"&lt;=1"),IF(COUNTIF('Master list(no salts, metals)'!$K1397:$Y1397, "#N/A")=14,TRUE,FALSE))</f>
        <v>0</v>
      </c>
    </row>
    <row r="1403" spans="11:25" x14ac:dyDescent="0.25">
      <c r="K1403" t="b">
        <f>AND(COUNTIF('Master list(no salts, metals)'!K1398,"&lt;=1"),IF(COUNTIF('Master list(no salts, metals)'!$K1398:$Y1398, "#N/A")=14,TRUE,FALSE))</f>
        <v>0</v>
      </c>
      <c r="L1403" t="b">
        <f>AND(COUNTIF('Master list(no salts, metals)'!L1398,"&lt;=1"),IF(COUNTIF('Master list(no salts, metals)'!$K1398:$Y1398, "#N/A")=14,TRUE,FALSE))</f>
        <v>0</v>
      </c>
      <c r="M1403" t="b">
        <f>AND(COUNTIF('Master list(no salts, metals)'!M1398,"&lt;=1"),IF(COUNTIF('Master list(no salts, metals)'!$K1398:$Y1398, "#N/A")=14,TRUE,FALSE))</f>
        <v>0</v>
      </c>
      <c r="N1403" t="b">
        <f>AND(COUNTIF('Master list(no salts, metals)'!N1398,"&lt;=1"),IF(COUNTIF('Master list(no salts, metals)'!$K1398:$Y1398, "#N/A")=14,TRUE,FALSE))</f>
        <v>0</v>
      </c>
      <c r="O1403" t="b">
        <f>AND(COUNTIF('Master list(no salts, metals)'!O1398,"&lt;=1"),IF(COUNTIF('Master list(no salts, metals)'!$K1398:$Y1398, "#N/A")=14,TRUE,FALSE))</f>
        <v>0</v>
      </c>
      <c r="P1403" t="b">
        <f>AND(COUNTIF('Master list(no salts, metals)'!P1398,"&lt;=1"),IF(COUNTIF('Master list(no salts, metals)'!$K1398:$Y1398, "#N/A")=14,TRUE,FALSE))</f>
        <v>0</v>
      </c>
      <c r="Q1403" t="b">
        <f>AND(COUNTIF('Master list(no salts, metals)'!Q1398,"&lt;=1"),IF(COUNTIF('Master list(no salts, metals)'!$K1398:$Y1398, "#N/A")=14,TRUE,FALSE))</f>
        <v>0</v>
      </c>
      <c r="R1403" t="b">
        <f>AND(COUNTIF('Master list(no salts, metals)'!R1398,"&lt;=1"),IF(COUNTIF('Master list(no salts, metals)'!$K1398:$Y1398, "#N/A")=14,TRUE,FALSE))</f>
        <v>0</v>
      </c>
      <c r="S1403" t="b">
        <f>AND(COUNTIF('Master list(no salts, metals)'!S1398,"&lt;=1"),IF(COUNTIF('Master list(no salts, metals)'!$K1398:$Y1398, "#N/A")=14,TRUE,FALSE))</f>
        <v>0</v>
      </c>
      <c r="T1403" t="b">
        <f>AND(COUNTIF('Master list(no salts, metals)'!T1398,"&lt;=1"),IF(COUNTIF('Master list(no salts, metals)'!$K1398:$Y1398, "#N/A")=14,TRUE,FALSE))</f>
        <v>1</v>
      </c>
      <c r="U1403" t="b">
        <f>AND(COUNTIF('Master list(no salts, metals)'!U1398,"&lt;=1"),IF(COUNTIF('Master list(no salts, metals)'!$K1398:$Y1398, "#N/A")=14,TRUE,FALSE))</f>
        <v>0</v>
      </c>
      <c r="V1403" t="b">
        <f>AND(COUNTIF('Master list(no salts, metals)'!V1398,"&lt;=1"),IF(COUNTIF('Master list(no salts, metals)'!$K1398:$Y1398, "#N/A")=14,TRUE,FALSE))</f>
        <v>0</v>
      </c>
      <c r="W1403" t="b">
        <f>AND(COUNTIF('Master list(no salts, metals)'!W1398,"&lt;=1"),IF(COUNTIF('Master list(no salts, metals)'!$K1398:$Y1398, "#N/A")=14,TRUE,FALSE))</f>
        <v>0</v>
      </c>
      <c r="X1403" t="b">
        <f>AND(COUNTIF('Master list(no salts, metals)'!X1398,"&lt;=1"),IF(COUNTIF('Master list(no salts, metals)'!$K1398:$Y1398, "#N/A")=14,TRUE,FALSE))</f>
        <v>0</v>
      </c>
      <c r="Y1403" t="b">
        <f>AND(COUNTIF('Master list(no salts, metals)'!Y1398,"&lt;=1"),IF(COUNTIF('Master list(no salts, metals)'!$K1398:$Y1398, "#N/A")=14,TRUE,FALSE))</f>
        <v>0</v>
      </c>
    </row>
    <row r="1404" spans="11:25" x14ac:dyDescent="0.25">
      <c r="K1404" t="b">
        <f>AND(COUNTIF('Master list(no salts, metals)'!K1399,"&lt;=1"),IF(COUNTIF('Master list(no salts, metals)'!$K1399:$Y1399, "#N/A")=14,TRUE,FALSE))</f>
        <v>0</v>
      </c>
      <c r="L1404" t="b">
        <f>AND(COUNTIF('Master list(no salts, metals)'!L1399,"&lt;=1"),IF(COUNTIF('Master list(no salts, metals)'!$K1399:$Y1399, "#N/A")=14,TRUE,FALSE))</f>
        <v>0</v>
      </c>
      <c r="M1404" t="b">
        <f>AND(COUNTIF('Master list(no salts, metals)'!M1399,"&lt;=1"),IF(COUNTIF('Master list(no salts, metals)'!$K1399:$Y1399, "#N/A")=14,TRUE,FALSE))</f>
        <v>0</v>
      </c>
      <c r="N1404" t="b">
        <f>AND(COUNTIF('Master list(no salts, metals)'!N1399,"&lt;=1"),IF(COUNTIF('Master list(no salts, metals)'!$K1399:$Y1399, "#N/A")=14,TRUE,FALSE))</f>
        <v>0</v>
      </c>
      <c r="O1404" t="b">
        <f>AND(COUNTIF('Master list(no salts, metals)'!O1399,"&lt;=1"),IF(COUNTIF('Master list(no salts, metals)'!$K1399:$Y1399, "#N/A")=14,TRUE,FALSE))</f>
        <v>0</v>
      </c>
      <c r="P1404" t="b">
        <f>AND(COUNTIF('Master list(no salts, metals)'!P1399,"&lt;=1"),IF(COUNTIF('Master list(no salts, metals)'!$K1399:$Y1399, "#N/A")=14,TRUE,FALSE))</f>
        <v>0</v>
      </c>
      <c r="Q1404" t="b">
        <f>AND(COUNTIF('Master list(no salts, metals)'!Q1399,"&lt;=1"),IF(COUNTIF('Master list(no salts, metals)'!$K1399:$Y1399, "#N/A")=14,TRUE,FALSE))</f>
        <v>0</v>
      </c>
      <c r="R1404" t="b">
        <f>AND(COUNTIF('Master list(no salts, metals)'!R1399,"&lt;=1"),IF(COUNTIF('Master list(no salts, metals)'!$K1399:$Y1399, "#N/A")=14,TRUE,FALSE))</f>
        <v>0</v>
      </c>
      <c r="S1404" t="b">
        <f>AND(COUNTIF('Master list(no salts, metals)'!S1399,"&lt;=1"),IF(COUNTIF('Master list(no salts, metals)'!$K1399:$Y1399, "#N/A")=14,TRUE,FALSE))</f>
        <v>0</v>
      </c>
      <c r="T1404" t="b">
        <f>AND(COUNTIF('Master list(no salts, metals)'!T1399,"&lt;=1"),IF(COUNTIF('Master list(no salts, metals)'!$K1399:$Y1399, "#N/A")=14,TRUE,FALSE))</f>
        <v>0</v>
      </c>
      <c r="U1404" t="b">
        <f>AND(COUNTIF('Master list(no salts, metals)'!U1399,"&lt;=1"),IF(COUNTIF('Master list(no salts, metals)'!$K1399:$Y1399, "#N/A")=14,TRUE,FALSE))</f>
        <v>0</v>
      </c>
      <c r="V1404" t="b">
        <f>AND(COUNTIF('Master list(no salts, metals)'!V1399,"&lt;=1"),IF(COUNTIF('Master list(no salts, metals)'!$K1399:$Y1399, "#N/A")=14,TRUE,FALSE))</f>
        <v>0</v>
      </c>
      <c r="W1404" t="b">
        <f>AND(COUNTIF('Master list(no salts, metals)'!W1399,"&lt;=1"),IF(COUNTIF('Master list(no salts, metals)'!$K1399:$Y1399, "#N/A")=14,TRUE,FALSE))</f>
        <v>0</v>
      </c>
      <c r="X1404" t="b">
        <f>AND(COUNTIF('Master list(no salts, metals)'!X1399,"&lt;=1"),IF(COUNTIF('Master list(no salts, metals)'!$K1399:$Y1399, "#N/A")=14,TRUE,FALSE))</f>
        <v>1</v>
      </c>
      <c r="Y1404" t="b">
        <f>AND(COUNTIF('Master list(no salts, metals)'!Y1399,"&lt;=1"),IF(COUNTIF('Master list(no salts, metals)'!$K1399:$Y1399, "#N/A")=14,TRUE,FALSE))</f>
        <v>0</v>
      </c>
    </row>
    <row r="1405" spans="11:25" x14ac:dyDescent="0.25">
      <c r="K1405" t="b">
        <f>AND(COUNTIF('Master list(no salts, metals)'!K1400,"&lt;=1"),IF(COUNTIF('Master list(no salts, metals)'!$K1400:$Y1400, "#N/A")=14,TRUE,FALSE))</f>
        <v>0</v>
      </c>
      <c r="L1405" t="b">
        <f>AND(COUNTIF('Master list(no salts, metals)'!L1400,"&lt;=1"),IF(COUNTIF('Master list(no salts, metals)'!$K1400:$Y1400, "#N/A")=14,TRUE,FALSE))</f>
        <v>0</v>
      </c>
      <c r="M1405" t="b">
        <f>AND(COUNTIF('Master list(no salts, metals)'!M1400,"&lt;=1"),IF(COUNTIF('Master list(no salts, metals)'!$K1400:$Y1400, "#N/A")=14,TRUE,FALSE))</f>
        <v>0</v>
      </c>
      <c r="N1405" t="b">
        <f>AND(COUNTIF('Master list(no salts, metals)'!N1400,"&lt;=1"),IF(COUNTIF('Master list(no salts, metals)'!$K1400:$Y1400, "#N/A")=14,TRUE,FALSE))</f>
        <v>0</v>
      </c>
      <c r="O1405" t="b">
        <f>AND(COUNTIF('Master list(no salts, metals)'!O1400,"&lt;=1"),IF(COUNTIF('Master list(no salts, metals)'!$K1400:$Y1400, "#N/A")=14,TRUE,FALSE))</f>
        <v>0</v>
      </c>
      <c r="P1405" t="b">
        <f>AND(COUNTIF('Master list(no salts, metals)'!P1400,"&lt;=1"),IF(COUNTIF('Master list(no salts, metals)'!$K1400:$Y1400, "#N/A")=14,TRUE,FALSE))</f>
        <v>0</v>
      </c>
      <c r="Q1405" t="b">
        <f>AND(COUNTIF('Master list(no salts, metals)'!Q1400,"&lt;=1"),IF(COUNTIF('Master list(no salts, metals)'!$K1400:$Y1400, "#N/A")=14,TRUE,FALSE))</f>
        <v>0</v>
      </c>
      <c r="R1405" t="b">
        <f>AND(COUNTIF('Master list(no salts, metals)'!R1400,"&lt;=1"),IF(COUNTIF('Master list(no salts, metals)'!$K1400:$Y1400, "#N/A")=14,TRUE,FALSE))</f>
        <v>0</v>
      </c>
      <c r="S1405" t="b">
        <f>AND(COUNTIF('Master list(no salts, metals)'!S1400,"&lt;=1"),IF(COUNTIF('Master list(no salts, metals)'!$K1400:$Y1400, "#N/A")=14,TRUE,FALSE))</f>
        <v>0</v>
      </c>
      <c r="T1405" t="b">
        <f>AND(COUNTIF('Master list(no salts, metals)'!T1400,"&lt;=1"),IF(COUNTIF('Master list(no salts, metals)'!$K1400:$Y1400, "#N/A")=14,TRUE,FALSE))</f>
        <v>1</v>
      </c>
      <c r="U1405" t="b">
        <f>AND(COUNTIF('Master list(no salts, metals)'!U1400,"&lt;=1"),IF(COUNTIF('Master list(no salts, metals)'!$K1400:$Y1400, "#N/A")=14,TRUE,FALSE))</f>
        <v>0</v>
      </c>
      <c r="V1405" t="b">
        <f>AND(COUNTIF('Master list(no salts, metals)'!V1400,"&lt;=1"),IF(COUNTIF('Master list(no salts, metals)'!$K1400:$Y1400, "#N/A")=14,TRUE,FALSE))</f>
        <v>0</v>
      </c>
      <c r="W1405" t="b">
        <f>AND(COUNTIF('Master list(no salts, metals)'!W1400,"&lt;=1"),IF(COUNTIF('Master list(no salts, metals)'!$K1400:$Y1400, "#N/A")=14,TRUE,FALSE))</f>
        <v>0</v>
      </c>
      <c r="X1405" t="b">
        <f>AND(COUNTIF('Master list(no salts, metals)'!X1400,"&lt;=1"),IF(COUNTIF('Master list(no salts, metals)'!$K1400:$Y1400, "#N/A")=14,TRUE,FALSE))</f>
        <v>0</v>
      </c>
      <c r="Y1405" t="b">
        <f>AND(COUNTIF('Master list(no salts, metals)'!Y1400,"&lt;=1"),IF(COUNTIF('Master list(no salts, metals)'!$K1400:$Y1400, "#N/A")=14,TRUE,FALSE))</f>
        <v>0</v>
      </c>
    </row>
    <row r="1406" spans="11:25" x14ac:dyDescent="0.25">
      <c r="K1406" t="b">
        <f>AND(COUNTIF('Master list(no salts, metals)'!K1401,"&lt;=1"),IF(COUNTIF('Master list(no salts, metals)'!$K1401:$Y1401, "#N/A")=14,TRUE,FALSE))</f>
        <v>0</v>
      </c>
      <c r="L1406" t="b">
        <f>AND(COUNTIF('Master list(no salts, metals)'!L1401,"&lt;=1"),IF(COUNTIF('Master list(no salts, metals)'!$K1401:$Y1401, "#N/A")=14,TRUE,FALSE))</f>
        <v>0</v>
      </c>
      <c r="M1406" t="b">
        <f>AND(COUNTIF('Master list(no salts, metals)'!M1401,"&lt;=1"),IF(COUNTIF('Master list(no salts, metals)'!$K1401:$Y1401, "#N/A")=14,TRUE,FALSE))</f>
        <v>0</v>
      </c>
      <c r="N1406" t="b">
        <f>AND(COUNTIF('Master list(no salts, metals)'!N1401,"&lt;=1"),IF(COUNTIF('Master list(no salts, metals)'!$K1401:$Y1401, "#N/A")=14,TRUE,FALSE))</f>
        <v>0</v>
      </c>
      <c r="O1406" t="b">
        <f>AND(COUNTIF('Master list(no salts, metals)'!O1401,"&lt;=1"),IF(COUNTIF('Master list(no salts, metals)'!$K1401:$Y1401, "#N/A")=14,TRUE,FALSE))</f>
        <v>0</v>
      </c>
      <c r="P1406" t="b">
        <f>AND(COUNTIF('Master list(no salts, metals)'!P1401,"&lt;=1"),IF(COUNTIF('Master list(no salts, metals)'!$K1401:$Y1401, "#N/A")=14,TRUE,FALSE))</f>
        <v>0</v>
      </c>
      <c r="Q1406" t="b">
        <f>AND(COUNTIF('Master list(no salts, metals)'!Q1401,"&lt;=1"),IF(COUNTIF('Master list(no salts, metals)'!$K1401:$Y1401, "#N/A")=14,TRUE,FALSE))</f>
        <v>0</v>
      </c>
      <c r="R1406" t="b">
        <f>AND(COUNTIF('Master list(no salts, metals)'!R1401,"&lt;=1"),IF(COUNTIF('Master list(no salts, metals)'!$K1401:$Y1401, "#N/A")=14,TRUE,FALSE))</f>
        <v>0</v>
      </c>
      <c r="S1406" t="b">
        <f>AND(COUNTIF('Master list(no salts, metals)'!S1401,"&lt;=1"),IF(COUNTIF('Master list(no salts, metals)'!$K1401:$Y1401, "#N/A")=14,TRUE,FALSE))</f>
        <v>0</v>
      </c>
      <c r="T1406" t="b">
        <f>AND(COUNTIF('Master list(no salts, metals)'!T1401,"&lt;=1"),IF(COUNTIF('Master list(no salts, metals)'!$K1401:$Y1401, "#N/A")=14,TRUE,FALSE))</f>
        <v>0</v>
      </c>
      <c r="U1406" t="b">
        <f>AND(COUNTIF('Master list(no salts, metals)'!U1401,"&lt;=1"),IF(COUNTIF('Master list(no salts, metals)'!$K1401:$Y1401, "#N/A")=14,TRUE,FALSE))</f>
        <v>0</v>
      </c>
      <c r="V1406" t="b">
        <f>AND(COUNTIF('Master list(no salts, metals)'!V1401,"&lt;=1"),IF(COUNTIF('Master list(no salts, metals)'!$K1401:$Y1401, "#N/A")=14,TRUE,FALSE))</f>
        <v>0</v>
      </c>
      <c r="W1406" t="b">
        <f>AND(COUNTIF('Master list(no salts, metals)'!W1401,"&lt;=1"),IF(COUNTIF('Master list(no salts, metals)'!$K1401:$Y1401, "#N/A")=14,TRUE,FALSE))</f>
        <v>0</v>
      </c>
      <c r="X1406" t="b">
        <f>AND(COUNTIF('Master list(no salts, metals)'!X1401,"&lt;=1"),IF(COUNTIF('Master list(no salts, metals)'!$K1401:$Y1401, "#N/A")=14,TRUE,FALSE))</f>
        <v>0</v>
      </c>
      <c r="Y1406" t="b">
        <f>AND(COUNTIF('Master list(no salts, metals)'!Y1401,"&lt;=1"),IF(COUNTIF('Master list(no salts, metals)'!$K1401:$Y1401, "#N/A")=14,TRUE,FALSE))</f>
        <v>0</v>
      </c>
    </row>
    <row r="1407" spans="11:25" x14ac:dyDescent="0.25">
      <c r="K1407" t="b">
        <f>AND(COUNTIF('Master list(no salts, metals)'!K1402,"&lt;=1"),IF(COUNTIF('Master list(no salts, metals)'!$K1402:$Y1402, "#N/A")=14,TRUE,FALSE))</f>
        <v>0</v>
      </c>
      <c r="L1407" t="b">
        <f>AND(COUNTIF('Master list(no salts, metals)'!L1402,"&lt;=1"),IF(COUNTIF('Master list(no salts, metals)'!$K1402:$Y1402, "#N/A")=14,TRUE,FALSE))</f>
        <v>0</v>
      </c>
      <c r="M1407" t="b">
        <f>AND(COUNTIF('Master list(no salts, metals)'!M1402,"&lt;=1"),IF(COUNTIF('Master list(no salts, metals)'!$K1402:$Y1402, "#N/A")=14,TRUE,FALSE))</f>
        <v>0</v>
      </c>
      <c r="N1407" t="b">
        <f>AND(COUNTIF('Master list(no salts, metals)'!N1402,"&lt;=1"),IF(COUNTIF('Master list(no salts, metals)'!$K1402:$Y1402, "#N/A")=14,TRUE,FALSE))</f>
        <v>0</v>
      </c>
      <c r="O1407" t="b">
        <f>AND(COUNTIF('Master list(no salts, metals)'!O1402,"&lt;=1"),IF(COUNTIF('Master list(no salts, metals)'!$K1402:$Y1402, "#N/A")=14,TRUE,FALSE))</f>
        <v>0</v>
      </c>
      <c r="P1407" t="b">
        <f>AND(COUNTIF('Master list(no salts, metals)'!P1402,"&lt;=1"),IF(COUNTIF('Master list(no salts, metals)'!$K1402:$Y1402, "#N/A")=14,TRUE,FALSE))</f>
        <v>0</v>
      </c>
      <c r="Q1407" t="b">
        <f>AND(COUNTIF('Master list(no salts, metals)'!Q1402,"&lt;=1"),IF(COUNTIF('Master list(no salts, metals)'!$K1402:$Y1402, "#N/A")=14,TRUE,FALSE))</f>
        <v>0</v>
      </c>
      <c r="R1407" t="b">
        <f>AND(COUNTIF('Master list(no salts, metals)'!R1402,"&lt;=1"),IF(COUNTIF('Master list(no salts, metals)'!$K1402:$Y1402, "#N/A")=14,TRUE,FALSE))</f>
        <v>0</v>
      </c>
      <c r="S1407" t="b">
        <f>AND(COUNTIF('Master list(no salts, metals)'!S1402,"&lt;=1"),IF(COUNTIF('Master list(no salts, metals)'!$K1402:$Y1402, "#N/A")=14,TRUE,FALSE))</f>
        <v>0</v>
      </c>
      <c r="T1407" t="b">
        <f>AND(COUNTIF('Master list(no salts, metals)'!T1402,"&lt;=1"),IF(COUNTIF('Master list(no salts, metals)'!$K1402:$Y1402, "#N/A")=14,TRUE,FALSE))</f>
        <v>0</v>
      </c>
      <c r="U1407" t="b">
        <f>AND(COUNTIF('Master list(no salts, metals)'!U1402,"&lt;=1"),IF(COUNTIF('Master list(no salts, metals)'!$K1402:$Y1402, "#N/A")=14,TRUE,FALSE))</f>
        <v>0</v>
      </c>
      <c r="V1407" t="b">
        <f>AND(COUNTIF('Master list(no salts, metals)'!V1402,"&lt;=1"),IF(COUNTIF('Master list(no salts, metals)'!$K1402:$Y1402, "#N/A")=14,TRUE,FALSE))</f>
        <v>0</v>
      </c>
      <c r="W1407" t="b">
        <f>AND(COUNTIF('Master list(no salts, metals)'!W1402,"&lt;=1"),IF(COUNTIF('Master list(no salts, metals)'!$K1402:$Y1402, "#N/A")=14,TRUE,FALSE))</f>
        <v>0</v>
      </c>
      <c r="X1407" t="b">
        <f>AND(COUNTIF('Master list(no salts, metals)'!X1402,"&lt;=1"),IF(COUNTIF('Master list(no salts, metals)'!$K1402:$Y1402, "#N/A")=14,TRUE,FALSE))</f>
        <v>0</v>
      </c>
      <c r="Y1407" t="b">
        <f>AND(COUNTIF('Master list(no salts, metals)'!Y1402,"&lt;=1"),IF(COUNTIF('Master list(no salts, metals)'!$K1402:$Y1402, "#N/A")=14,TRUE,FALSE))</f>
        <v>0</v>
      </c>
    </row>
    <row r="1408" spans="11:25" x14ac:dyDescent="0.25">
      <c r="K1408" t="b">
        <f>AND(COUNTIF('Master list(no salts, metals)'!K1403,"&lt;=1"),IF(COUNTIF('Master list(no salts, metals)'!$K1403:$Y1403, "#N/A")=14,TRUE,FALSE))</f>
        <v>0</v>
      </c>
      <c r="L1408" t="b">
        <f>AND(COUNTIF('Master list(no salts, metals)'!L1403,"&lt;=1"),IF(COUNTIF('Master list(no salts, metals)'!$K1403:$Y1403, "#N/A")=14,TRUE,FALSE))</f>
        <v>0</v>
      </c>
      <c r="M1408" t="b">
        <f>AND(COUNTIF('Master list(no salts, metals)'!M1403,"&lt;=1"),IF(COUNTIF('Master list(no salts, metals)'!$K1403:$Y1403, "#N/A")=14,TRUE,FALSE))</f>
        <v>0</v>
      </c>
      <c r="N1408" t="b">
        <f>AND(COUNTIF('Master list(no salts, metals)'!N1403,"&lt;=1"),IF(COUNTIF('Master list(no salts, metals)'!$K1403:$Y1403, "#N/A")=14,TRUE,FALSE))</f>
        <v>0</v>
      </c>
      <c r="O1408" t="b">
        <f>AND(COUNTIF('Master list(no salts, metals)'!O1403,"&lt;=1"),IF(COUNTIF('Master list(no salts, metals)'!$K1403:$Y1403, "#N/A")=14,TRUE,FALSE))</f>
        <v>0</v>
      </c>
      <c r="P1408" t="b">
        <f>AND(COUNTIF('Master list(no salts, metals)'!P1403,"&lt;=1"),IF(COUNTIF('Master list(no salts, metals)'!$K1403:$Y1403, "#N/A")=14,TRUE,FALSE))</f>
        <v>0</v>
      </c>
      <c r="Q1408" t="b">
        <f>AND(COUNTIF('Master list(no salts, metals)'!Q1403,"&lt;=1"),IF(COUNTIF('Master list(no salts, metals)'!$K1403:$Y1403, "#N/A")=14,TRUE,FALSE))</f>
        <v>0</v>
      </c>
      <c r="R1408" t="b">
        <f>AND(COUNTIF('Master list(no salts, metals)'!R1403,"&lt;=1"),IF(COUNTIF('Master list(no salts, metals)'!$K1403:$Y1403, "#N/A")=14,TRUE,FALSE))</f>
        <v>0</v>
      </c>
      <c r="S1408" t="b">
        <f>AND(COUNTIF('Master list(no salts, metals)'!S1403,"&lt;=1"),IF(COUNTIF('Master list(no salts, metals)'!$K1403:$Y1403, "#N/A")=14,TRUE,FALSE))</f>
        <v>0</v>
      </c>
      <c r="T1408" t="b">
        <f>AND(COUNTIF('Master list(no salts, metals)'!T1403,"&lt;=1"),IF(COUNTIF('Master list(no salts, metals)'!$K1403:$Y1403, "#N/A")=14,TRUE,FALSE))</f>
        <v>0</v>
      </c>
      <c r="U1408" t="b">
        <f>AND(COUNTIF('Master list(no salts, metals)'!U1403,"&lt;=1"),IF(COUNTIF('Master list(no salts, metals)'!$K1403:$Y1403, "#N/A")=14,TRUE,FALSE))</f>
        <v>0</v>
      </c>
      <c r="V1408" t="b">
        <f>AND(COUNTIF('Master list(no salts, metals)'!V1403,"&lt;=1"),IF(COUNTIF('Master list(no salts, metals)'!$K1403:$Y1403, "#N/A")=14,TRUE,FALSE))</f>
        <v>0</v>
      </c>
      <c r="W1408" t="b">
        <f>AND(COUNTIF('Master list(no salts, metals)'!W1403,"&lt;=1"),IF(COUNTIF('Master list(no salts, metals)'!$K1403:$Y1403, "#N/A")=14,TRUE,FALSE))</f>
        <v>0</v>
      </c>
      <c r="X1408" t="b">
        <f>AND(COUNTIF('Master list(no salts, metals)'!X1403,"&lt;=1"),IF(COUNTIF('Master list(no salts, metals)'!$K1403:$Y1403, "#N/A")=14,TRUE,FALSE))</f>
        <v>0</v>
      </c>
      <c r="Y1408" t="b">
        <f>AND(COUNTIF('Master list(no salts, metals)'!Y1403,"&lt;=1"),IF(COUNTIF('Master list(no salts, metals)'!$K1403:$Y1403, "#N/A")=14,TRUE,FALSE))</f>
        <v>0</v>
      </c>
    </row>
    <row r="1409" spans="11:25" x14ac:dyDescent="0.25">
      <c r="K1409" t="b">
        <f>AND(COUNTIF('Master list(no salts, metals)'!K1404,"&lt;=1"),IF(COUNTIF('Master list(no salts, metals)'!$K1404:$Y1404, "#N/A")=14,TRUE,FALSE))</f>
        <v>0</v>
      </c>
      <c r="L1409" t="b">
        <f>AND(COUNTIF('Master list(no salts, metals)'!L1404,"&lt;=1"),IF(COUNTIF('Master list(no salts, metals)'!$K1404:$Y1404, "#N/A")=14,TRUE,FALSE))</f>
        <v>0</v>
      </c>
      <c r="M1409" t="b">
        <f>AND(COUNTIF('Master list(no salts, metals)'!M1404,"&lt;=1"),IF(COUNTIF('Master list(no salts, metals)'!$K1404:$Y1404, "#N/A")=14,TRUE,FALSE))</f>
        <v>0</v>
      </c>
      <c r="N1409" t="b">
        <f>AND(COUNTIF('Master list(no salts, metals)'!N1404,"&lt;=1"),IF(COUNTIF('Master list(no salts, metals)'!$K1404:$Y1404, "#N/A")=14,TRUE,FALSE))</f>
        <v>0</v>
      </c>
      <c r="O1409" t="b">
        <f>AND(COUNTIF('Master list(no salts, metals)'!O1404,"&lt;=1"),IF(COUNTIF('Master list(no salts, metals)'!$K1404:$Y1404, "#N/A")=14,TRUE,FALSE))</f>
        <v>0</v>
      </c>
      <c r="P1409" t="b">
        <f>AND(COUNTIF('Master list(no salts, metals)'!P1404,"&lt;=1"),IF(COUNTIF('Master list(no salts, metals)'!$K1404:$Y1404, "#N/A")=14,TRUE,FALSE))</f>
        <v>0</v>
      </c>
      <c r="Q1409" t="b">
        <f>AND(COUNTIF('Master list(no salts, metals)'!Q1404,"&lt;=1"),IF(COUNTIF('Master list(no salts, metals)'!$K1404:$Y1404, "#N/A")=14,TRUE,FALSE))</f>
        <v>0</v>
      </c>
      <c r="R1409" t="b">
        <f>AND(COUNTIF('Master list(no salts, metals)'!R1404,"&lt;=1"),IF(COUNTIF('Master list(no salts, metals)'!$K1404:$Y1404, "#N/A")=14,TRUE,FALSE))</f>
        <v>0</v>
      </c>
      <c r="S1409" t="b">
        <f>AND(COUNTIF('Master list(no salts, metals)'!S1404,"&lt;=1"),IF(COUNTIF('Master list(no salts, metals)'!$K1404:$Y1404, "#N/A")=14,TRUE,FALSE))</f>
        <v>0</v>
      </c>
      <c r="T1409" t="b">
        <f>AND(COUNTIF('Master list(no salts, metals)'!T1404,"&lt;=1"),IF(COUNTIF('Master list(no salts, metals)'!$K1404:$Y1404, "#N/A")=14,TRUE,FALSE))</f>
        <v>0</v>
      </c>
      <c r="U1409" t="b">
        <f>AND(COUNTIF('Master list(no salts, metals)'!U1404,"&lt;=1"),IF(COUNTIF('Master list(no salts, metals)'!$K1404:$Y1404, "#N/A")=14,TRUE,FALSE))</f>
        <v>0</v>
      </c>
      <c r="V1409" t="b">
        <f>AND(COUNTIF('Master list(no salts, metals)'!V1404,"&lt;=1"),IF(COUNTIF('Master list(no salts, metals)'!$K1404:$Y1404, "#N/A")=14,TRUE,FALSE))</f>
        <v>0</v>
      </c>
      <c r="W1409" t="b">
        <f>AND(COUNTIF('Master list(no salts, metals)'!W1404,"&lt;=1"),IF(COUNTIF('Master list(no salts, metals)'!$K1404:$Y1404, "#N/A")=14,TRUE,FALSE))</f>
        <v>0</v>
      </c>
      <c r="X1409" t="b">
        <f>AND(COUNTIF('Master list(no salts, metals)'!X1404,"&lt;=1"),IF(COUNTIF('Master list(no salts, metals)'!$K1404:$Y1404, "#N/A")=14,TRUE,FALSE))</f>
        <v>0</v>
      </c>
      <c r="Y1409" t="b">
        <f>AND(COUNTIF('Master list(no salts, metals)'!Y1404,"&lt;=1"),IF(COUNTIF('Master list(no salts, metals)'!$K1404:$Y1404, "#N/A")=14,TRUE,FALSE))</f>
        <v>0</v>
      </c>
    </row>
    <row r="1410" spans="11:25" x14ac:dyDescent="0.25">
      <c r="K1410" t="b">
        <f>AND(COUNTIF('Master list(no salts, metals)'!K1405,"&lt;=1"),IF(COUNTIF('Master list(no salts, metals)'!$K1405:$Y1405, "#N/A")=14,TRUE,FALSE))</f>
        <v>0</v>
      </c>
      <c r="L1410" t="b">
        <f>AND(COUNTIF('Master list(no salts, metals)'!L1405,"&lt;=1"),IF(COUNTIF('Master list(no salts, metals)'!$K1405:$Y1405, "#N/A")=14,TRUE,FALSE))</f>
        <v>0</v>
      </c>
      <c r="M1410" t="b">
        <f>AND(COUNTIF('Master list(no salts, metals)'!M1405,"&lt;=1"),IF(COUNTIF('Master list(no salts, metals)'!$K1405:$Y1405, "#N/A")=14,TRUE,FALSE))</f>
        <v>0</v>
      </c>
      <c r="N1410" t="b">
        <f>AND(COUNTIF('Master list(no salts, metals)'!N1405,"&lt;=1"),IF(COUNTIF('Master list(no salts, metals)'!$K1405:$Y1405, "#N/A")=14,TRUE,FALSE))</f>
        <v>0</v>
      </c>
      <c r="O1410" t="b">
        <f>AND(COUNTIF('Master list(no salts, metals)'!O1405,"&lt;=1"),IF(COUNTIF('Master list(no salts, metals)'!$K1405:$Y1405, "#N/A")=14,TRUE,FALSE))</f>
        <v>0</v>
      </c>
      <c r="P1410" t="b">
        <f>AND(COUNTIF('Master list(no salts, metals)'!P1405,"&lt;=1"),IF(COUNTIF('Master list(no salts, metals)'!$K1405:$Y1405, "#N/A")=14,TRUE,FALSE))</f>
        <v>0</v>
      </c>
      <c r="Q1410" t="b">
        <f>AND(COUNTIF('Master list(no salts, metals)'!Q1405,"&lt;=1"),IF(COUNTIF('Master list(no salts, metals)'!$K1405:$Y1405, "#N/A")=14,TRUE,FALSE))</f>
        <v>0</v>
      </c>
      <c r="R1410" t="b">
        <f>AND(COUNTIF('Master list(no salts, metals)'!R1405,"&lt;=1"),IF(COUNTIF('Master list(no salts, metals)'!$K1405:$Y1405, "#N/A")=14,TRUE,FALSE))</f>
        <v>0</v>
      </c>
      <c r="S1410" t="b">
        <f>AND(COUNTIF('Master list(no salts, metals)'!S1405,"&lt;=1"),IF(COUNTIF('Master list(no salts, metals)'!$K1405:$Y1405, "#N/A")=14,TRUE,FALSE))</f>
        <v>0</v>
      </c>
      <c r="T1410" t="b">
        <f>AND(COUNTIF('Master list(no salts, metals)'!T1405,"&lt;=1"),IF(COUNTIF('Master list(no salts, metals)'!$K1405:$Y1405, "#N/A")=14,TRUE,FALSE))</f>
        <v>1</v>
      </c>
      <c r="U1410" t="b">
        <f>AND(COUNTIF('Master list(no salts, metals)'!U1405,"&lt;=1"),IF(COUNTIF('Master list(no salts, metals)'!$K1405:$Y1405, "#N/A")=14,TRUE,FALSE))</f>
        <v>0</v>
      </c>
      <c r="V1410" t="b">
        <f>AND(COUNTIF('Master list(no salts, metals)'!V1405,"&lt;=1"),IF(COUNTIF('Master list(no salts, metals)'!$K1405:$Y1405, "#N/A")=14,TRUE,FALSE))</f>
        <v>0</v>
      </c>
      <c r="W1410" t="b">
        <f>AND(COUNTIF('Master list(no salts, metals)'!W1405,"&lt;=1"),IF(COUNTIF('Master list(no salts, metals)'!$K1405:$Y1405, "#N/A")=14,TRUE,FALSE))</f>
        <v>0</v>
      </c>
      <c r="X1410" t="b">
        <f>AND(COUNTIF('Master list(no salts, metals)'!X1405,"&lt;=1"),IF(COUNTIF('Master list(no salts, metals)'!$K1405:$Y1405, "#N/A")=14,TRUE,FALSE))</f>
        <v>0</v>
      </c>
      <c r="Y1410" t="b">
        <f>AND(COUNTIF('Master list(no salts, metals)'!Y1405,"&lt;=1"),IF(COUNTIF('Master list(no salts, metals)'!$K1405:$Y1405, "#N/A")=14,TRUE,FALSE))</f>
        <v>0</v>
      </c>
    </row>
    <row r="1411" spans="11:25" x14ac:dyDescent="0.25">
      <c r="K1411" t="b">
        <f>AND(COUNTIF('Master list(no salts, metals)'!K1406,"&lt;=1"),IF(COUNTIF('Master list(no salts, metals)'!$K1406:$Y1406, "#N/A")=14,TRUE,FALSE))</f>
        <v>0</v>
      </c>
      <c r="L1411" t="b">
        <f>AND(COUNTIF('Master list(no salts, metals)'!L1406,"&lt;=1"),IF(COUNTIF('Master list(no salts, metals)'!$K1406:$Y1406, "#N/A")=14,TRUE,FALSE))</f>
        <v>0</v>
      </c>
      <c r="M1411" t="b">
        <f>AND(COUNTIF('Master list(no salts, metals)'!M1406,"&lt;=1"),IF(COUNTIF('Master list(no salts, metals)'!$K1406:$Y1406, "#N/A")=14,TRUE,FALSE))</f>
        <v>0</v>
      </c>
      <c r="N1411" t="b">
        <f>AND(COUNTIF('Master list(no salts, metals)'!N1406,"&lt;=1"),IF(COUNTIF('Master list(no salts, metals)'!$K1406:$Y1406, "#N/A")=14,TRUE,FALSE))</f>
        <v>0</v>
      </c>
      <c r="O1411" t="b">
        <f>AND(COUNTIF('Master list(no salts, metals)'!O1406,"&lt;=1"),IF(COUNTIF('Master list(no salts, metals)'!$K1406:$Y1406, "#N/A")=14,TRUE,FALSE))</f>
        <v>0</v>
      </c>
      <c r="P1411" t="b">
        <f>AND(COUNTIF('Master list(no salts, metals)'!P1406,"&lt;=1"),IF(COUNTIF('Master list(no salts, metals)'!$K1406:$Y1406, "#N/A")=14,TRUE,FALSE))</f>
        <v>0</v>
      </c>
      <c r="Q1411" t="b">
        <f>AND(COUNTIF('Master list(no salts, metals)'!Q1406,"&lt;=1"),IF(COUNTIF('Master list(no salts, metals)'!$K1406:$Y1406, "#N/A")=14,TRUE,FALSE))</f>
        <v>0</v>
      </c>
      <c r="R1411" t="b">
        <f>AND(COUNTIF('Master list(no salts, metals)'!R1406,"&lt;=1"),IF(COUNTIF('Master list(no salts, metals)'!$K1406:$Y1406, "#N/A")=14,TRUE,FALSE))</f>
        <v>0</v>
      </c>
      <c r="S1411" t="b">
        <f>AND(COUNTIF('Master list(no salts, metals)'!S1406,"&lt;=1"),IF(COUNTIF('Master list(no salts, metals)'!$K1406:$Y1406, "#N/A")=14,TRUE,FALSE))</f>
        <v>0</v>
      </c>
      <c r="T1411" t="b">
        <f>AND(COUNTIF('Master list(no salts, metals)'!T1406,"&lt;=1"),IF(COUNTIF('Master list(no salts, metals)'!$K1406:$Y1406, "#N/A")=14,TRUE,FALSE))</f>
        <v>0</v>
      </c>
      <c r="U1411" t="b">
        <f>AND(COUNTIF('Master list(no salts, metals)'!U1406,"&lt;=1"),IF(COUNTIF('Master list(no salts, metals)'!$K1406:$Y1406, "#N/A")=14,TRUE,FALSE))</f>
        <v>0</v>
      </c>
      <c r="V1411" t="b">
        <f>AND(COUNTIF('Master list(no salts, metals)'!V1406,"&lt;=1"),IF(COUNTIF('Master list(no salts, metals)'!$K1406:$Y1406, "#N/A")=14,TRUE,FALSE))</f>
        <v>0</v>
      </c>
      <c r="W1411" t="b">
        <f>AND(COUNTIF('Master list(no salts, metals)'!W1406,"&lt;=1"),IF(COUNTIF('Master list(no salts, metals)'!$K1406:$Y1406, "#N/A")=14,TRUE,FALSE))</f>
        <v>1</v>
      </c>
      <c r="X1411" t="b">
        <f>AND(COUNTIF('Master list(no salts, metals)'!X1406,"&lt;=1"),IF(COUNTIF('Master list(no salts, metals)'!$K1406:$Y1406, "#N/A")=14,TRUE,FALSE))</f>
        <v>0</v>
      </c>
      <c r="Y1411" t="b">
        <f>AND(COUNTIF('Master list(no salts, metals)'!Y1406,"&lt;=1"),IF(COUNTIF('Master list(no salts, metals)'!$K1406:$Y1406, "#N/A")=14,TRUE,FALSE))</f>
        <v>0</v>
      </c>
    </row>
    <row r="1412" spans="11:25" x14ac:dyDescent="0.25">
      <c r="K1412" t="b">
        <f>AND(COUNTIF('Master list(no salts, metals)'!K1407,"&lt;=1"),IF(COUNTIF('Master list(no salts, metals)'!$K1407:$Y1407, "#N/A")=14,TRUE,FALSE))</f>
        <v>0</v>
      </c>
      <c r="L1412" t="b">
        <f>AND(COUNTIF('Master list(no salts, metals)'!L1407,"&lt;=1"),IF(COUNTIF('Master list(no salts, metals)'!$K1407:$Y1407, "#N/A")=14,TRUE,FALSE))</f>
        <v>0</v>
      </c>
      <c r="M1412" t="b">
        <f>AND(COUNTIF('Master list(no salts, metals)'!M1407,"&lt;=1"),IF(COUNTIF('Master list(no salts, metals)'!$K1407:$Y1407, "#N/A")=14,TRUE,FALSE))</f>
        <v>0</v>
      </c>
      <c r="N1412" t="b">
        <f>AND(COUNTIF('Master list(no salts, metals)'!N1407,"&lt;=1"),IF(COUNTIF('Master list(no salts, metals)'!$K1407:$Y1407, "#N/A")=14,TRUE,FALSE))</f>
        <v>0</v>
      </c>
      <c r="O1412" t="b">
        <f>AND(COUNTIF('Master list(no salts, metals)'!O1407,"&lt;=1"),IF(COUNTIF('Master list(no salts, metals)'!$K1407:$Y1407, "#N/A")=14,TRUE,FALSE))</f>
        <v>0</v>
      </c>
      <c r="P1412" t="b">
        <f>AND(COUNTIF('Master list(no salts, metals)'!P1407,"&lt;=1"),IF(COUNTIF('Master list(no salts, metals)'!$K1407:$Y1407, "#N/A")=14,TRUE,FALSE))</f>
        <v>0</v>
      </c>
      <c r="Q1412" t="b">
        <f>AND(COUNTIF('Master list(no salts, metals)'!Q1407,"&lt;=1"),IF(COUNTIF('Master list(no salts, metals)'!$K1407:$Y1407, "#N/A")=14,TRUE,FALSE))</f>
        <v>0</v>
      </c>
      <c r="R1412" t="b">
        <f>AND(COUNTIF('Master list(no salts, metals)'!R1407,"&lt;=1"),IF(COUNTIF('Master list(no salts, metals)'!$K1407:$Y1407, "#N/A")=14,TRUE,FALSE))</f>
        <v>0</v>
      </c>
      <c r="S1412" t="b">
        <f>AND(COUNTIF('Master list(no salts, metals)'!S1407,"&lt;=1"),IF(COUNTIF('Master list(no salts, metals)'!$K1407:$Y1407, "#N/A")=14,TRUE,FALSE))</f>
        <v>0</v>
      </c>
      <c r="T1412" t="b">
        <f>AND(COUNTIF('Master list(no salts, metals)'!T1407,"&lt;=1"),IF(COUNTIF('Master list(no salts, metals)'!$K1407:$Y1407, "#N/A")=14,TRUE,FALSE))</f>
        <v>0</v>
      </c>
      <c r="U1412" t="b">
        <f>AND(COUNTIF('Master list(no salts, metals)'!U1407,"&lt;=1"),IF(COUNTIF('Master list(no salts, metals)'!$K1407:$Y1407, "#N/A")=14,TRUE,FALSE))</f>
        <v>0</v>
      </c>
      <c r="V1412" t="b">
        <f>AND(COUNTIF('Master list(no salts, metals)'!V1407,"&lt;=1"),IF(COUNTIF('Master list(no salts, metals)'!$K1407:$Y1407, "#N/A")=14,TRUE,FALSE))</f>
        <v>0</v>
      </c>
      <c r="W1412" t="b">
        <f>AND(COUNTIF('Master list(no salts, metals)'!W1407,"&lt;=1"),IF(COUNTIF('Master list(no salts, metals)'!$K1407:$Y1407, "#N/A")=14,TRUE,FALSE))</f>
        <v>1</v>
      </c>
      <c r="X1412" t="b">
        <f>AND(COUNTIF('Master list(no salts, metals)'!X1407,"&lt;=1"),IF(COUNTIF('Master list(no salts, metals)'!$K1407:$Y1407, "#N/A")=14,TRUE,FALSE))</f>
        <v>0</v>
      </c>
      <c r="Y1412" t="b">
        <f>AND(COUNTIF('Master list(no salts, metals)'!Y1407,"&lt;=1"),IF(COUNTIF('Master list(no salts, metals)'!$K1407:$Y1407, "#N/A")=14,TRUE,FALSE))</f>
        <v>0</v>
      </c>
    </row>
    <row r="1413" spans="11:25" x14ac:dyDescent="0.25">
      <c r="K1413" t="b">
        <f>AND(COUNTIF('Master list(no salts, metals)'!K1408,"&lt;=1"),IF(COUNTIF('Master list(no salts, metals)'!$K1408:$Y1408, "#N/A")=14,TRUE,FALSE))</f>
        <v>0</v>
      </c>
      <c r="L1413" t="b">
        <f>AND(COUNTIF('Master list(no salts, metals)'!L1408,"&lt;=1"),IF(COUNTIF('Master list(no salts, metals)'!$K1408:$Y1408, "#N/A")=14,TRUE,FALSE))</f>
        <v>0</v>
      </c>
      <c r="M1413" t="b">
        <f>AND(COUNTIF('Master list(no salts, metals)'!M1408,"&lt;=1"),IF(COUNTIF('Master list(no salts, metals)'!$K1408:$Y1408, "#N/A")=14,TRUE,FALSE))</f>
        <v>0</v>
      </c>
      <c r="N1413" t="b">
        <f>AND(COUNTIF('Master list(no salts, metals)'!N1408,"&lt;=1"),IF(COUNTIF('Master list(no salts, metals)'!$K1408:$Y1408, "#N/A")=14,TRUE,FALSE))</f>
        <v>0</v>
      </c>
      <c r="O1413" t="b">
        <f>AND(COUNTIF('Master list(no salts, metals)'!O1408,"&lt;=1"),IF(COUNTIF('Master list(no salts, metals)'!$K1408:$Y1408, "#N/A")=14,TRUE,FALSE))</f>
        <v>0</v>
      </c>
      <c r="P1413" t="b">
        <f>AND(COUNTIF('Master list(no salts, metals)'!P1408,"&lt;=1"),IF(COUNTIF('Master list(no salts, metals)'!$K1408:$Y1408, "#N/A")=14,TRUE,FALSE))</f>
        <v>0</v>
      </c>
      <c r="Q1413" t="b">
        <f>AND(COUNTIF('Master list(no salts, metals)'!Q1408,"&lt;=1"),IF(COUNTIF('Master list(no salts, metals)'!$K1408:$Y1408, "#N/A")=14,TRUE,FALSE))</f>
        <v>0</v>
      </c>
      <c r="R1413" t="b">
        <f>AND(COUNTIF('Master list(no salts, metals)'!R1408,"&lt;=1"),IF(COUNTIF('Master list(no salts, metals)'!$K1408:$Y1408, "#N/A")=14,TRUE,FALSE))</f>
        <v>0</v>
      </c>
      <c r="S1413" t="b">
        <f>AND(COUNTIF('Master list(no salts, metals)'!S1408,"&lt;=1"),IF(COUNTIF('Master list(no salts, metals)'!$K1408:$Y1408, "#N/A")=14,TRUE,FALSE))</f>
        <v>0</v>
      </c>
      <c r="T1413" t="b">
        <f>AND(COUNTIF('Master list(no salts, metals)'!T1408,"&lt;=1"),IF(COUNTIF('Master list(no salts, metals)'!$K1408:$Y1408, "#N/A")=14,TRUE,FALSE))</f>
        <v>0</v>
      </c>
      <c r="U1413" t="b">
        <f>AND(COUNTIF('Master list(no salts, metals)'!U1408,"&lt;=1"),IF(COUNTIF('Master list(no salts, metals)'!$K1408:$Y1408, "#N/A")=14,TRUE,FALSE))</f>
        <v>0</v>
      </c>
      <c r="V1413" t="b">
        <f>AND(COUNTIF('Master list(no salts, metals)'!V1408,"&lt;=1"),IF(COUNTIF('Master list(no salts, metals)'!$K1408:$Y1408, "#N/A")=14,TRUE,FALSE))</f>
        <v>0</v>
      </c>
      <c r="W1413" t="b">
        <f>AND(COUNTIF('Master list(no salts, metals)'!W1408,"&lt;=1"),IF(COUNTIF('Master list(no salts, metals)'!$K1408:$Y1408, "#N/A")=14,TRUE,FALSE))</f>
        <v>0</v>
      </c>
      <c r="X1413" t="b">
        <f>AND(COUNTIF('Master list(no salts, metals)'!X1408,"&lt;=1"),IF(COUNTIF('Master list(no salts, metals)'!$K1408:$Y1408, "#N/A")=14,TRUE,FALSE))</f>
        <v>1</v>
      </c>
      <c r="Y1413" t="b">
        <f>AND(COUNTIF('Master list(no salts, metals)'!Y1408,"&lt;=1"),IF(COUNTIF('Master list(no salts, metals)'!$K1408:$Y1408, "#N/A")=14,TRUE,FALSE))</f>
        <v>0</v>
      </c>
    </row>
    <row r="1414" spans="11:25" x14ac:dyDescent="0.25">
      <c r="K1414" t="b">
        <f>AND(COUNTIF('Master list(no salts, metals)'!K1409,"&lt;=1"),IF(COUNTIF('Master list(no salts, metals)'!$K1409:$Y1409, "#N/A")=14,TRUE,FALSE))</f>
        <v>0</v>
      </c>
      <c r="L1414" t="b">
        <f>AND(COUNTIF('Master list(no salts, metals)'!L1409,"&lt;=1"),IF(COUNTIF('Master list(no salts, metals)'!$K1409:$Y1409, "#N/A")=14,TRUE,FALSE))</f>
        <v>0</v>
      </c>
      <c r="M1414" t="b">
        <f>AND(COUNTIF('Master list(no salts, metals)'!M1409,"&lt;=1"),IF(COUNTIF('Master list(no salts, metals)'!$K1409:$Y1409, "#N/A")=14,TRUE,FALSE))</f>
        <v>0</v>
      </c>
      <c r="N1414" t="b">
        <f>AND(COUNTIF('Master list(no salts, metals)'!N1409,"&lt;=1"),IF(COUNTIF('Master list(no salts, metals)'!$K1409:$Y1409, "#N/A")=14,TRUE,FALSE))</f>
        <v>0</v>
      </c>
      <c r="O1414" t="b">
        <f>AND(COUNTIF('Master list(no salts, metals)'!O1409,"&lt;=1"),IF(COUNTIF('Master list(no salts, metals)'!$K1409:$Y1409, "#N/A")=14,TRUE,FALSE))</f>
        <v>0</v>
      </c>
      <c r="P1414" t="b">
        <f>AND(COUNTIF('Master list(no salts, metals)'!P1409,"&lt;=1"),IF(COUNTIF('Master list(no salts, metals)'!$K1409:$Y1409, "#N/A")=14,TRUE,FALSE))</f>
        <v>0</v>
      </c>
      <c r="Q1414" t="b">
        <f>AND(COUNTIF('Master list(no salts, metals)'!Q1409,"&lt;=1"),IF(COUNTIF('Master list(no salts, metals)'!$K1409:$Y1409, "#N/A")=14,TRUE,FALSE))</f>
        <v>0</v>
      </c>
      <c r="R1414" t="b">
        <f>AND(COUNTIF('Master list(no salts, metals)'!R1409,"&lt;=1"),IF(COUNTIF('Master list(no salts, metals)'!$K1409:$Y1409, "#N/A")=14,TRUE,FALSE))</f>
        <v>0</v>
      </c>
      <c r="S1414" t="b">
        <f>AND(COUNTIF('Master list(no salts, metals)'!S1409,"&lt;=1"),IF(COUNTIF('Master list(no salts, metals)'!$K1409:$Y1409, "#N/A")=14,TRUE,FALSE))</f>
        <v>0</v>
      </c>
      <c r="T1414" t="b">
        <f>AND(COUNTIF('Master list(no salts, metals)'!T1409,"&lt;=1"),IF(COUNTIF('Master list(no salts, metals)'!$K1409:$Y1409, "#N/A")=14,TRUE,FALSE))</f>
        <v>0</v>
      </c>
      <c r="U1414" t="b">
        <f>AND(COUNTIF('Master list(no salts, metals)'!U1409,"&lt;=1"),IF(COUNTIF('Master list(no salts, metals)'!$K1409:$Y1409, "#N/A")=14,TRUE,FALSE))</f>
        <v>0</v>
      </c>
      <c r="V1414" t="b">
        <f>AND(COUNTIF('Master list(no salts, metals)'!V1409,"&lt;=1"),IF(COUNTIF('Master list(no salts, metals)'!$K1409:$Y1409, "#N/A")=14,TRUE,FALSE))</f>
        <v>0</v>
      </c>
      <c r="W1414" t="b">
        <f>AND(COUNTIF('Master list(no salts, metals)'!W1409,"&lt;=1"),IF(COUNTIF('Master list(no salts, metals)'!$K1409:$Y1409, "#N/A")=14,TRUE,FALSE))</f>
        <v>0</v>
      </c>
      <c r="X1414" t="b">
        <f>AND(COUNTIF('Master list(no salts, metals)'!X1409,"&lt;=1"),IF(COUNTIF('Master list(no salts, metals)'!$K1409:$Y1409, "#N/A")=14,TRUE,FALSE))</f>
        <v>0</v>
      </c>
      <c r="Y1414" t="b">
        <f>AND(COUNTIF('Master list(no salts, metals)'!Y1409,"&lt;=1"),IF(COUNTIF('Master list(no salts, metals)'!$K1409:$Y1409, "#N/A")=14,TRUE,FALSE))</f>
        <v>0</v>
      </c>
    </row>
    <row r="1415" spans="11:25" x14ac:dyDescent="0.25">
      <c r="K1415" t="b">
        <f>AND(COUNTIF('Master list(no salts, metals)'!K1410,"&lt;=1"),IF(COUNTIF('Master list(no salts, metals)'!$K1410:$Y1410, "#N/A")=14,TRUE,FALSE))</f>
        <v>0</v>
      </c>
      <c r="L1415" t="b">
        <f>AND(COUNTIF('Master list(no salts, metals)'!L1410,"&lt;=1"),IF(COUNTIF('Master list(no salts, metals)'!$K1410:$Y1410, "#N/A")=14,TRUE,FALSE))</f>
        <v>0</v>
      </c>
      <c r="M1415" t="b">
        <f>AND(COUNTIF('Master list(no salts, metals)'!M1410,"&lt;=1"),IF(COUNTIF('Master list(no salts, metals)'!$K1410:$Y1410, "#N/A")=14,TRUE,FALSE))</f>
        <v>0</v>
      </c>
      <c r="N1415" t="b">
        <f>AND(COUNTIF('Master list(no salts, metals)'!N1410,"&lt;=1"),IF(COUNTIF('Master list(no salts, metals)'!$K1410:$Y1410, "#N/A")=14,TRUE,FALSE))</f>
        <v>0</v>
      </c>
      <c r="O1415" t="b">
        <f>AND(COUNTIF('Master list(no salts, metals)'!O1410,"&lt;=1"),IF(COUNTIF('Master list(no salts, metals)'!$K1410:$Y1410, "#N/A")=14,TRUE,FALSE))</f>
        <v>0</v>
      </c>
      <c r="P1415" t="b">
        <f>AND(COUNTIF('Master list(no salts, metals)'!P1410,"&lt;=1"),IF(COUNTIF('Master list(no salts, metals)'!$K1410:$Y1410, "#N/A")=14,TRUE,FALSE))</f>
        <v>0</v>
      </c>
      <c r="Q1415" t="b">
        <f>AND(COUNTIF('Master list(no salts, metals)'!Q1410,"&lt;=1"),IF(COUNTIF('Master list(no salts, metals)'!$K1410:$Y1410, "#N/A")=14,TRUE,FALSE))</f>
        <v>0</v>
      </c>
      <c r="R1415" t="b">
        <f>AND(COUNTIF('Master list(no salts, metals)'!R1410,"&lt;=1"),IF(COUNTIF('Master list(no salts, metals)'!$K1410:$Y1410, "#N/A")=14,TRUE,FALSE))</f>
        <v>0</v>
      </c>
      <c r="S1415" t="b">
        <f>AND(COUNTIF('Master list(no salts, metals)'!S1410,"&lt;=1"),IF(COUNTIF('Master list(no salts, metals)'!$K1410:$Y1410, "#N/A")=14,TRUE,FALSE))</f>
        <v>0</v>
      </c>
      <c r="T1415" t="b">
        <f>AND(COUNTIF('Master list(no salts, metals)'!T1410,"&lt;=1"),IF(COUNTIF('Master list(no salts, metals)'!$K1410:$Y1410, "#N/A")=14,TRUE,FALSE))</f>
        <v>0</v>
      </c>
      <c r="U1415" t="b">
        <f>AND(COUNTIF('Master list(no salts, metals)'!U1410,"&lt;=1"),IF(COUNTIF('Master list(no salts, metals)'!$K1410:$Y1410, "#N/A")=14,TRUE,FALSE))</f>
        <v>0</v>
      </c>
      <c r="V1415" t="b">
        <f>AND(COUNTIF('Master list(no salts, metals)'!V1410,"&lt;=1"),IF(COUNTIF('Master list(no salts, metals)'!$K1410:$Y1410, "#N/A")=14,TRUE,FALSE))</f>
        <v>0</v>
      </c>
      <c r="W1415" t="b">
        <f>AND(COUNTIF('Master list(no salts, metals)'!W1410,"&lt;=1"),IF(COUNTIF('Master list(no salts, metals)'!$K1410:$Y1410, "#N/A")=14,TRUE,FALSE))</f>
        <v>0</v>
      </c>
      <c r="X1415" t="b">
        <f>AND(COUNTIF('Master list(no salts, metals)'!X1410,"&lt;=1"),IF(COUNTIF('Master list(no salts, metals)'!$K1410:$Y1410, "#N/A")=14,TRUE,FALSE))</f>
        <v>0</v>
      </c>
      <c r="Y1415" t="b">
        <f>AND(COUNTIF('Master list(no salts, metals)'!Y1410,"&lt;=1"),IF(COUNTIF('Master list(no salts, metals)'!$K1410:$Y1410, "#N/A")=14,TRUE,FALSE))</f>
        <v>0</v>
      </c>
    </row>
    <row r="1416" spans="11:25" x14ac:dyDescent="0.25">
      <c r="K1416" t="b">
        <f>AND(COUNTIF('Master list(no salts, metals)'!K1411,"&lt;=1"),IF(COUNTIF('Master list(no salts, metals)'!$K1411:$Y1411, "#N/A")=14,TRUE,FALSE))</f>
        <v>0</v>
      </c>
      <c r="L1416" t="b">
        <f>AND(COUNTIF('Master list(no salts, metals)'!L1411,"&lt;=1"),IF(COUNTIF('Master list(no salts, metals)'!$K1411:$Y1411, "#N/A")=14,TRUE,FALSE))</f>
        <v>0</v>
      </c>
      <c r="M1416" t="b">
        <f>AND(COUNTIF('Master list(no salts, metals)'!M1411,"&lt;=1"),IF(COUNTIF('Master list(no salts, metals)'!$K1411:$Y1411, "#N/A")=14,TRUE,FALSE))</f>
        <v>0</v>
      </c>
      <c r="N1416" t="b">
        <f>AND(COUNTIF('Master list(no salts, metals)'!N1411,"&lt;=1"),IF(COUNTIF('Master list(no salts, metals)'!$K1411:$Y1411, "#N/A")=14,TRUE,FALSE))</f>
        <v>0</v>
      </c>
      <c r="O1416" t="b">
        <f>AND(COUNTIF('Master list(no salts, metals)'!O1411,"&lt;=1"),IF(COUNTIF('Master list(no salts, metals)'!$K1411:$Y1411, "#N/A")=14,TRUE,FALSE))</f>
        <v>0</v>
      </c>
      <c r="P1416" t="b">
        <f>AND(COUNTIF('Master list(no salts, metals)'!P1411,"&lt;=1"),IF(COUNTIF('Master list(no salts, metals)'!$K1411:$Y1411, "#N/A")=14,TRUE,FALSE))</f>
        <v>0</v>
      </c>
      <c r="Q1416" t="b">
        <f>AND(COUNTIF('Master list(no salts, metals)'!Q1411,"&lt;=1"),IF(COUNTIF('Master list(no salts, metals)'!$K1411:$Y1411, "#N/A")=14,TRUE,FALSE))</f>
        <v>0</v>
      </c>
      <c r="R1416" t="b">
        <f>AND(COUNTIF('Master list(no salts, metals)'!R1411,"&lt;=1"),IF(COUNTIF('Master list(no salts, metals)'!$K1411:$Y1411, "#N/A")=14,TRUE,FALSE))</f>
        <v>0</v>
      </c>
      <c r="S1416" t="b">
        <f>AND(COUNTIF('Master list(no salts, metals)'!S1411,"&lt;=1"),IF(COUNTIF('Master list(no salts, metals)'!$K1411:$Y1411, "#N/A")=14,TRUE,FALSE))</f>
        <v>0</v>
      </c>
      <c r="T1416" t="b">
        <f>AND(COUNTIF('Master list(no salts, metals)'!T1411,"&lt;=1"),IF(COUNTIF('Master list(no salts, metals)'!$K1411:$Y1411, "#N/A")=14,TRUE,FALSE))</f>
        <v>0</v>
      </c>
      <c r="U1416" t="b">
        <f>AND(COUNTIF('Master list(no salts, metals)'!U1411,"&lt;=1"),IF(COUNTIF('Master list(no salts, metals)'!$K1411:$Y1411, "#N/A")=14,TRUE,FALSE))</f>
        <v>0</v>
      </c>
      <c r="V1416" t="b">
        <f>AND(COUNTIF('Master list(no salts, metals)'!V1411,"&lt;=1"),IF(COUNTIF('Master list(no salts, metals)'!$K1411:$Y1411, "#N/A")=14,TRUE,FALSE))</f>
        <v>0</v>
      </c>
      <c r="W1416" t="b">
        <f>AND(COUNTIF('Master list(no salts, metals)'!W1411,"&lt;=1"),IF(COUNTIF('Master list(no salts, metals)'!$K1411:$Y1411, "#N/A")=14,TRUE,FALSE))</f>
        <v>1</v>
      </c>
      <c r="X1416" t="b">
        <f>AND(COUNTIF('Master list(no salts, metals)'!X1411,"&lt;=1"),IF(COUNTIF('Master list(no salts, metals)'!$K1411:$Y1411, "#N/A")=14,TRUE,FALSE))</f>
        <v>0</v>
      </c>
      <c r="Y1416" t="b">
        <f>AND(COUNTIF('Master list(no salts, metals)'!Y1411,"&lt;=1"),IF(COUNTIF('Master list(no salts, metals)'!$K1411:$Y1411, "#N/A")=14,TRUE,FALSE))</f>
        <v>0</v>
      </c>
    </row>
    <row r="1417" spans="11:25" x14ac:dyDescent="0.25">
      <c r="K1417" t="b">
        <f>AND(COUNTIF('Master list(no salts, metals)'!K1412,"&lt;=1"),IF(COUNTIF('Master list(no salts, metals)'!$K1412:$Y1412, "#N/A")=14,TRUE,FALSE))</f>
        <v>0</v>
      </c>
      <c r="L1417" t="b">
        <f>AND(COUNTIF('Master list(no salts, metals)'!L1412,"&lt;=1"),IF(COUNTIF('Master list(no salts, metals)'!$K1412:$Y1412, "#N/A")=14,TRUE,FALSE))</f>
        <v>0</v>
      </c>
      <c r="M1417" t="b">
        <f>AND(COUNTIF('Master list(no salts, metals)'!M1412,"&lt;=1"),IF(COUNTIF('Master list(no salts, metals)'!$K1412:$Y1412, "#N/A")=14,TRUE,FALSE))</f>
        <v>0</v>
      </c>
      <c r="N1417" t="b">
        <f>AND(COUNTIF('Master list(no salts, metals)'!N1412,"&lt;=1"),IF(COUNTIF('Master list(no salts, metals)'!$K1412:$Y1412, "#N/A")=14,TRUE,FALSE))</f>
        <v>0</v>
      </c>
      <c r="O1417" t="b">
        <f>AND(COUNTIF('Master list(no salts, metals)'!O1412,"&lt;=1"),IF(COUNTIF('Master list(no salts, metals)'!$K1412:$Y1412, "#N/A")=14,TRUE,FALSE))</f>
        <v>0</v>
      </c>
      <c r="P1417" t="b">
        <f>AND(COUNTIF('Master list(no salts, metals)'!P1412,"&lt;=1"),IF(COUNTIF('Master list(no salts, metals)'!$K1412:$Y1412, "#N/A")=14,TRUE,FALSE))</f>
        <v>0</v>
      </c>
      <c r="Q1417" t="b">
        <f>AND(COUNTIF('Master list(no salts, metals)'!Q1412,"&lt;=1"),IF(COUNTIF('Master list(no salts, metals)'!$K1412:$Y1412, "#N/A")=14,TRUE,FALSE))</f>
        <v>0</v>
      </c>
      <c r="R1417" t="b">
        <f>AND(COUNTIF('Master list(no salts, metals)'!R1412,"&lt;=1"),IF(COUNTIF('Master list(no salts, metals)'!$K1412:$Y1412, "#N/A")=14,TRUE,FALSE))</f>
        <v>0</v>
      </c>
      <c r="S1417" t="b">
        <f>AND(COUNTIF('Master list(no salts, metals)'!S1412,"&lt;=1"),IF(COUNTIF('Master list(no salts, metals)'!$K1412:$Y1412, "#N/A")=14,TRUE,FALSE))</f>
        <v>0</v>
      </c>
      <c r="T1417" t="b">
        <f>AND(COUNTIF('Master list(no salts, metals)'!T1412,"&lt;=1"),IF(COUNTIF('Master list(no salts, metals)'!$K1412:$Y1412, "#N/A")=14,TRUE,FALSE))</f>
        <v>0</v>
      </c>
      <c r="U1417" t="b">
        <f>AND(COUNTIF('Master list(no salts, metals)'!U1412,"&lt;=1"),IF(COUNTIF('Master list(no salts, metals)'!$K1412:$Y1412, "#N/A")=14,TRUE,FALSE))</f>
        <v>0</v>
      </c>
      <c r="V1417" t="b">
        <f>AND(COUNTIF('Master list(no salts, metals)'!V1412,"&lt;=1"),IF(COUNTIF('Master list(no salts, metals)'!$K1412:$Y1412, "#N/A")=14,TRUE,FALSE))</f>
        <v>0</v>
      </c>
      <c r="W1417" t="b">
        <f>AND(COUNTIF('Master list(no salts, metals)'!W1412,"&lt;=1"),IF(COUNTIF('Master list(no salts, metals)'!$K1412:$Y1412, "#N/A")=14,TRUE,FALSE))</f>
        <v>0</v>
      </c>
      <c r="X1417" t="b">
        <f>AND(COUNTIF('Master list(no salts, metals)'!X1412,"&lt;=1"),IF(COUNTIF('Master list(no salts, metals)'!$K1412:$Y1412, "#N/A")=14,TRUE,FALSE))</f>
        <v>0</v>
      </c>
      <c r="Y1417" t="b">
        <f>AND(COUNTIF('Master list(no salts, metals)'!Y1412,"&lt;=1"),IF(COUNTIF('Master list(no salts, metals)'!$K1412:$Y1412, "#N/A")=14,TRUE,FALSE))</f>
        <v>0</v>
      </c>
    </row>
    <row r="1418" spans="11:25" x14ac:dyDescent="0.25">
      <c r="K1418" t="b">
        <f>AND(COUNTIF('Master list(no salts, metals)'!K1413,"&lt;=1"),IF(COUNTIF('Master list(no salts, metals)'!$K1413:$Y1413, "#N/A")=14,TRUE,FALSE))</f>
        <v>0</v>
      </c>
      <c r="L1418" t="b">
        <f>AND(COUNTIF('Master list(no salts, metals)'!L1413,"&lt;=1"),IF(COUNTIF('Master list(no salts, metals)'!$K1413:$Y1413, "#N/A")=14,TRUE,FALSE))</f>
        <v>0</v>
      </c>
      <c r="M1418" t="b">
        <f>AND(COUNTIF('Master list(no salts, metals)'!M1413,"&lt;=1"),IF(COUNTIF('Master list(no salts, metals)'!$K1413:$Y1413, "#N/A")=14,TRUE,FALSE))</f>
        <v>0</v>
      </c>
      <c r="N1418" t="b">
        <f>AND(COUNTIF('Master list(no salts, metals)'!N1413,"&lt;=1"),IF(COUNTIF('Master list(no salts, metals)'!$K1413:$Y1413, "#N/A")=14,TRUE,FALSE))</f>
        <v>0</v>
      </c>
      <c r="O1418" t="b">
        <f>AND(COUNTIF('Master list(no salts, metals)'!O1413,"&lt;=1"),IF(COUNTIF('Master list(no salts, metals)'!$K1413:$Y1413, "#N/A")=14,TRUE,FALSE))</f>
        <v>0</v>
      </c>
      <c r="P1418" t="b">
        <f>AND(COUNTIF('Master list(no salts, metals)'!P1413,"&lt;=1"),IF(COUNTIF('Master list(no salts, metals)'!$K1413:$Y1413, "#N/A")=14,TRUE,FALSE))</f>
        <v>0</v>
      </c>
      <c r="Q1418" t="b">
        <f>AND(COUNTIF('Master list(no salts, metals)'!Q1413,"&lt;=1"),IF(COUNTIF('Master list(no salts, metals)'!$K1413:$Y1413, "#N/A")=14,TRUE,FALSE))</f>
        <v>0</v>
      </c>
      <c r="R1418" t="b">
        <f>AND(COUNTIF('Master list(no salts, metals)'!R1413,"&lt;=1"),IF(COUNTIF('Master list(no salts, metals)'!$K1413:$Y1413, "#N/A")=14,TRUE,FALSE))</f>
        <v>0</v>
      </c>
      <c r="S1418" t="b">
        <f>AND(COUNTIF('Master list(no salts, metals)'!S1413,"&lt;=1"),IF(COUNTIF('Master list(no salts, metals)'!$K1413:$Y1413, "#N/A")=14,TRUE,FALSE))</f>
        <v>0</v>
      </c>
      <c r="T1418" t="b">
        <f>AND(COUNTIF('Master list(no salts, metals)'!T1413,"&lt;=1"),IF(COUNTIF('Master list(no salts, metals)'!$K1413:$Y1413, "#N/A")=14,TRUE,FALSE))</f>
        <v>0</v>
      </c>
      <c r="U1418" t="b">
        <f>AND(COUNTIF('Master list(no salts, metals)'!U1413,"&lt;=1"),IF(COUNTIF('Master list(no salts, metals)'!$K1413:$Y1413, "#N/A")=14,TRUE,FALSE))</f>
        <v>0</v>
      </c>
      <c r="V1418" t="b">
        <f>AND(COUNTIF('Master list(no salts, metals)'!V1413,"&lt;=1"),IF(COUNTIF('Master list(no salts, metals)'!$K1413:$Y1413, "#N/A")=14,TRUE,FALSE))</f>
        <v>0</v>
      </c>
      <c r="W1418" t="b">
        <f>AND(COUNTIF('Master list(no salts, metals)'!W1413,"&lt;=1"),IF(COUNTIF('Master list(no salts, metals)'!$K1413:$Y1413, "#N/A")=14,TRUE,FALSE))</f>
        <v>0</v>
      </c>
      <c r="X1418" t="b">
        <f>AND(COUNTIF('Master list(no salts, metals)'!X1413,"&lt;=1"),IF(COUNTIF('Master list(no salts, metals)'!$K1413:$Y1413, "#N/A")=14,TRUE,FALSE))</f>
        <v>0</v>
      </c>
      <c r="Y1418" t="b">
        <f>AND(COUNTIF('Master list(no salts, metals)'!Y1413,"&lt;=1"),IF(COUNTIF('Master list(no salts, metals)'!$K1413:$Y1413, "#N/A")=14,TRUE,FALSE))</f>
        <v>1</v>
      </c>
    </row>
    <row r="1419" spans="11:25" x14ac:dyDescent="0.25">
      <c r="K1419" t="b">
        <f>AND(COUNTIF('Master list(no salts, metals)'!K1414,"&lt;=1"),IF(COUNTIF('Master list(no salts, metals)'!$K1414:$Y1414, "#N/A")=14,TRUE,FALSE))</f>
        <v>0</v>
      </c>
      <c r="L1419" t="b">
        <f>AND(COUNTIF('Master list(no salts, metals)'!L1414,"&lt;=1"),IF(COUNTIF('Master list(no salts, metals)'!$K1414:$Y1414, "#N/A")=14,TRUE,FALSE))</f>
        <v>0</v>
      </c>
      <c r="M1419" t="b">
        <f>AND(COUNTIF('Master list(no salts, metals)'!M1414,"&lt;=1"),IF(COUNTIF('Master list(no salts, metals)'!$K1414:$Y1414, "#N/A")=14,TRUE,FALSE))</f>
        <v>0</v>
      </c>
      <c r="N1419" t="b">
        <f>AND(COUNTIF('Master list(no salts, metals)'!N1414,"&lt;=1"),IF(COUNTIF('Master list(no salts, metals)'!$K1414:$Y1414, "#N/A")=14,TRUE,FALSE))</f>
        <v>0</v>
      </c>
      <c r="O1419" t="b">
        <f>AND(COUNTIF('Master list(no salts, metals)'!O1414,"&lt;=1"),IF(COUNTIF('Master list(no salts, metals)'!$K1414:$Y1414, "#N/A")=14,TRUE,FALSE))</f>
        <v>0</v>
      </c>
      <c r="P1419" t="b">
        <f>AND(COUNTIF('Master list(no salts, metals)'!P1414,"&lt;=1"),IF(COUNTIF('Master list(no salts, metals)'!$K1414:$Y1414, "#N/A")=14,TRUE,FALSE))</f>
        <v>0</v>
      </c>
      <c r="Q1419" t="b">
        <f>AND(COUNTIF('Master list(no salts, metals)'!Q1414,"&lt;=1"),IF(COUNTIF('Master list(no salts, metals)'!$K1414:$Y1414, "#N/A")=14,TRUE,FALSE))</f>
        <v>0</v>
      </c>
      <c r="R1419" t="b">
        <f>AND(COUNTIF('Master list(no salts, metals)'!R1414,"&lt;=1"),IF(COUNTIF('Master list(no salts, metals)'!$K1414:$Y1414, "#N/A")=14,TRUE,FALSE))</f>
        <v>0</v>
      </c>
      <c r="S1419" t="b">
        <f>AND(COUNTIF('Master list(no salts, metals)'!S1414,"&lt;=1"),IF(COUNTIF('Master list(no salts, metals)'!$K1414:$Y1414, "#N/A")=14,TRUE,FALSE))</f>
        <v>0</v>
      </c>
      <c r="T1419" t="b">
        <f>AND(COUNTIF('Master list(no salts, metals)'!T1414,"&lt;=1"),IF(COUNTIF('Master list(no salts, metals)'!$K1414:$Y1414, "#N/A")=14,TRUE,FALSE))</f>
        <v>0</v>
      </c>
      <c r="U1419" t="b">
        <f>AND(COUNTIF('Master list(no salts, metals)'!U1414,"&lt;=1"),IF(COUNTIF('Master list(no salts, metals)'!$K1414:$Y1414, "#N/A")=14,TRUE,FALSE))</f>
        <v>0</v>
      </c>
      <c r="V1419" t="b">
        <f>AND(COUNTIF('Master list(no salts, metals)'!V1414,"&lt;=1"),IF(COUNTIF('Master list(no salts, metals)'!$K1414:$Y1414, "#N/A")=14,TRUE,FALSE))</f>
        <v>0</v>
      </c>
      <c r="W1419" t="b">
        <f>AND(COUNTIF('Master list(no salts, metals)'!W1414,"&lt;=1"),IF(COUNTIF('Master list(no salts, metals)'!$K1414:$Y1414, "#N/A")=14,TRUE,FALSE))</f>
        <v>1</v>
      </c>
      <c r="X1419" t="b">
        <f>AND(COUNTIF('Master list(no salts, metals)'!X1414,"&lt;=1"),IF(COUNTIF('Master list(no salts, metals)'!$K1414:$Y1414, "#N/A")=14,TRUE,FALSE))</f>
        <v>0</v>
      </c>
      <c r="Y1419" t="b">
        <f>AND(COUNTIF('Master list(no salts, metals)'!Y1414,"&lt;=1"),IF(COUNTIF('Master list(no salts, metals)'!$K1414:$Y1414, "#N/A")=14,TRUE,FALSE))</f>
        <v>0</v>
      </c>
    </row>
    <row r="1420" spans="11:25" x14ac:dyDescent="0.25">
      <c r="K1420" t="b">
        <f>AND(COUNTIF('Master list(no salts, metals)'!K1415,"&lt;=1"),IF(COUNTIF('Master list(no salts, metals)'!$K1415:$Y1415, "#N/A")=14,TRUE,FALSE))</f>
        <v>0</v>
      </c>
      <c r="L1420" t="b">
        <f>AND(COUNTIF('Master list(no salts, metals)'!L1415,"&lt;=1"),IF(COUNTIF('Master list(no salts, metals)'!$K1415:$Y1415, "#N/A")=14,TRUE,FALSE))</f>
        <v>0</v>
      </c>
      <c r="M1420" t="b">
        <f>AND(COUNTIF('Master list(no salts, metals)'!M1415,"&lt;=1"),IF(COUNTIF('Master list(no salts, metals)'!$K1415:$Y1415, "#N/A")=14,TRUE,FALSE))</f>
        <v>0</v>
      </c>
      <c r="N1420" t="b">
        <f>AND(COUNTIF('Master list(no salts, metals)'!N1415,"&lt;=1"),IF(COUNTIF('Master list(no salts, metals)'!$K1415:$Y1415, "#N/A")=14,TRUE,FALSE))</f>
        <v>0</v>
      </c>
      <c r="O1420" t="b">
        <f>AND(COUNTIF('Master list(no salts, metals)'!O1415,"&lt;=1"),IF(COUNTIF('Master list(no salts, metals)'!$K1415:$Y1415, "#N/A")=14,TRUE,FALSE))</f>
        <v>0</v>
      </c>
      <c r="P1420" t="b">
        <f>AND(COUNTIF('Master list(no salts, metals)'!P1415,"&lt;=1"),IF(COUNTIF('Master list(no salts, metals)'!$K1415:$Y1415, "#N/A")=14,TRUE,FALSE))</f>
        <v>0</v>
      </c>
      <c r="Q1420" t="b">
        <f>AND(COUNTIF('Master list(no salts, metals)'!Q1415,"&lt;=1"),IF(COUNTIF('Master list(no salts, metals)'!$K1415:$Y1415, "#N/A")=14,TRUE,FALSE))</f>
        <v>0</v>
      </c>
      <c r="R1420" t="b">
        <f>AND(COUNTIF('Master list(no salts, metals)'!R1415,"&lt;=1"),IF(COUNTIF('Master list(no salts, metals)'!$K1415:$Y1415, "#N/A")=14,TRUE,FALSE))</f>
        <v>0</v>
      </c>
      <c r="S1420" t="b">
        <f>AND(COUNTIF('Master list(no salts, metals)'!S1415,"&lt;=1"),IF(COUNTIF('Master list(no salts, metals)'!$K1415:$Y1415, "#N/A")=14,TRUE,FALSE))</f>
        <v>0</v>
      </c>
      <c r="T1420" t="b">
        <f>AND(COUNTIF('Master list(no salts, metals)'!T1415,"&lt;=1"),IF(COUNTIF('Master list(no salts, metals)'!$K1415:$Y1415, "#N/A")=14,TRUE,FALSE))</f>
        <v>0</v>
      </c>
      <c r="U1420" t="b">
        <f>AND(COUNTIF('Master list(no salts, metals)'!U1415,"&lt;=1"),IF(COUNTIF('Master list(no salts, metals)'!$K1415:$Y1415, "#N/A")=14,TRUE,FALSE))</f>
        <v>0</v>
      </c>
      <c r="V1420" t="b">
        <f>AND(COUNTIF('Master list(no salts, metals)'!V1415,"&lt;=1"),IF(COUNTIF('Master list(no salts, metals)'!$K1415:$Y1415, "#N/A")=14,TRUE,FALSE))</f>
        <v>0</v>
      </c>
      <c r="W1420" t="b">
        <f>AND(COUNTIF('Master list(no salts, metals)'!W1415,"&lt;=1"),IF(COUNTIF('Master list(no salts, metals)'!$K1415:$Y1415, "#N/A")=14,TRUE,FALSE))</f>
        <v>0</v>
      </c>
      <c r="X1420" t="b">
        <f>AND(COUNTIF('Master list(no salts, metals)'!X1415,"&lt;=1"),IF(COUNTIF('Master list(no salts, metals)'!$K1415:$Y1415, "#N/A")=14,TRUE,FALSE))</f>
        <v>0</v>
      </c>
      <c r="Y1420" t="b">
        <f>AND(COUNTIF('Master list(no salts, metals)'!Y1415,"&lt;=1"),IF(COUNTIF('Master list(no salts, metals)'!$K1415:$Y1415, "#N/A")=14,TRUE,FALSE))</f>
        <v>0</v>
      </c>
    </row>
    <row r="1421" spans="11:25" x14ac:dyDescent="0.25">
      <c r="K1421" t="b">
        <f>AND(COUNTIF('Master list(no salts, metals)'!K1416,"&lt;=1"),IF(COUNTIF('Master list(no salts, metals)'!$K1416:$Y1416, "#N/A")=14,TRUE,FALSE))</f>
        <v>0</v>
      </c>
      <c r="L1421" t="b">
        <f>AND(COUNTIF('Master list(no salts, metals)'!L1416,"&lt;=1"),IF(COUNTIF('Master list(no salts, metals)'!$K1416:$Y1416, "#N/A")=14,TRUE,FALSE))</f>
        <v>0</v>
      </c>
      <c r="M1421" t="b">
        <f>AND(COUNTIF('Master list(no salts, metals)'!M1416,"&lt;=1"),IF(COUNTIF('Master list(no salts, metals)'!$K1416:$Y1416, "#N/A")=14,TRUE,FALSE))</f>
        <v>0</v>
      </c>
      <c r="N1421" t="b">
        <f>AND(COUNTIF('Master list(no salts, metals)'!N1416,"&lt;=1"),IF(COUNTIF('Master list(no salts, metals)'!$K1416:$Y1416, "#N/A")=14,TRUE,FALSE))</f>
        <v>0</v>
      </c>
      <c r="O1421" t="b">
        <f>AND(COUNTIF('Master list(no salts, metals)'!O1416,"&lt;=1"),IF(COUNTIF('Master list(no salts, metals)'!$K1416:$Y1416, "#N/A")=14,TRUE,FALSE))</f>
        <v>0</v>
      </c>
      <c r="P1421" t="b">
        <f>AND(COUNTIF('Master list(no salts, metals)'!P1416,"&lt;=1"),IF(COUNTIF('Master list(no salts, metals)'!$K1416:$Y1416, "#N/A")=14,TRUE,FALSE))</f>
        <v>0</v>
      </c>
      <c r="Q1421" t="b">
        <f>AND(COUNTIF('Master list(no salts, metals)'!Q1416,"&lt;=1"),IF(COUNTIF('Master list(no salts, metals)'!$K1416:$Y1416, "#N/A")=14,TRUE,FALSE))</f>
        <v>0</v>
      </c>
      <c r="R1421" t="b">
        <f>AND(COUNTIF('Master list(no salts, metals)'!R1416,"&lt;=1"),IF(COUNTIF('Master list(no salts, metals)'!$K1416:$Y1416, "#N/A")=14,TRUE,FALSE))</f>
        <v>0</v>
      </c>
      <c r="S1421" t="b">
        <f>AND(COUNTIF('Master list(no salts, metals)'!S1416,"&lt;=1"),IF(COUNTIF('Master list(no salts, metals)'!$K1416:$Y1416, "#N/A")=14,TRUE,FALSE))</f>
        <v>0</v>
      </c>
      <c r="T1421" t="b">
        <f>AND(COUNTIF('Master list(no salts, metals)'!T1416,"&lt;=1"),IF(COUNTIF('Master list(no salts, metals)'!$K1416:$Y1416, "#N/A")=14,TRUE,FALSE))</f>
        <v>0</v>
      </c>
      <c r="U1421" t="b">
        <f>AND(COUNTIF('Master list(no salts, metals)'!U1416,"&lt;=1"),IF(COUNTIF('Master list(no salts, metals)'!$K1416:$Y1416, "#N/A")=14,TRUE,FALSE))</f>
        <v>0</v>
      </c>
      <c r="V1421" t="b">
        <f>AND(COUNTIF('Master list(no salts, metals)'!V1416,"&lt;=1"),IF(COUNTIF('Master list(no salts, metals)'!$K1416:$Y1416, "#N/A")=14,TRUE,FALSE))</f>
        <v>0</v>
      </c>
      <c r="W1421" t="b">
        <f>AND(COUNTIF('Master list(no salts, metals)'!W1416,"&lt;=1"),IF(COUNTIF('Master list(no salts, metals)'!$K1416:$Y1416, "#N/A")=14,TRUE,FALSE))</f>
        <v>0</v>
      </c>
      <c r="X1421" t="b">
        <f>AND(COUNTIF('Master list(no salts, metals)'!X1416,"&lt;=1"),IF(COUNTIF('Master list(no salts, metals)'!$K1416:$Y1416, "#N/A")=14,TRUE,FALSE))</f>
        <v>0</v>
      </c>
      <c r="Y1421" t="b">
        <f>AND(COUNTIF('Master list(no salts, metals)'!Y1416,"&lt;=1"),IF(COUNTIF('Master list(no salts, metals)'!$K1416:$Y1416, "#N/A")=14,TRUE,FALSE))</f>
        <v>0</v>
      </c>
    </row>
    <row r="1422" spans="11:25" x14ac:dyDescent="0.25">
      <c r="K1422" t="b">
        <f>AND(COUNTIF('Master list(no salts, metals)'!K1417,"&lt;=1"),IF(COUNTIF('Master list(no salts, metals)'!$K1417:$Y1417, "#N/A")=14,TRUE,FALSE))</f>
        <v>0</v>
      </c>
      <c r="L1422" t="b">
        <f>AND(COUNTIF('Master list(no salts, metals)'!L1417,"&lt;=1"),IF(COUNTIF('Master list(no salts, metals)'!$K1417:$Y1417, "#N/A")=14,TRUE,FALSE))</f>
        <v>0</v>
      </c>
      <c r="M1422" t="b">
        <f>AND(COUNTIF('Master list(no salts, metals)'!M1417,"&lt;=1"),IF(COUNTIF('Master list(no salts, metals)'!$K1417:$Y1417, "#N/A")=14,TRUE,FALSE))</f>
        <v>0</v>
      </c>
      <c r="N1422" t="b">
        <f>AND(COUNTIF('Master list(no salts, metals)'!N1417,"&lt;=1"),IF(COUNTIF('Master list(no salts, metals)'!$K1417:$Y1417, "#N/A")=14,TRUE,FALSE))</f>
        <v>0</v>
      </c>
      <c r="O1422" t="b">
        <f>AND(COUNTIF('Master list(no salts, metals)'!O1417,"&lt;=1"),IF(COUNTIF('Master list(no salts, metals)'!$K1417:$Y1417, "#N/A")=14,TRUE,FALSE))</f>
        <v>0</v>
      </c>
      <c r="P1422" t="b">
        <f>AND(COUNTIF('Master list(no salts, metals)'!P1417,"&lt;=1"),IF(COUNTIF('Master list(no salts, metals)'!$K1417:$Y1417, "#N/A")=14,TRUE,FALSE))</f>
        <v>0</v>
      </c>
      <c r="Q1422" t="b">
        <f>AND(COUNTIF('Master list(no salts, metals)'!Q1417,"&lt;=1"),IF(COUNTIF('Master list(no salts, metals)'!$K1417:$Y1417, "#N/A")=14,TRUE,FALSE))</f>
        <v>0</v>
      </c>
      <c r="R1422" t="b">
        <f>AND(COUNTIF('Master list(no salts, metals)'!R1417,"&lt;=1"),IF(COUNTIF('Master list(no salts, metals)'!$K1417:$Y1417, "#N/A")=14,TRUE,FALSE))</f>
        <v>0</v>
      </c>
      <c r="S1422" t="b">
        <f>AND(COUNTIF('Master list(no salts, metals)'!S1417,"&lt;=1"),IF(COUNTIF('Master list(no salts, metals)'!$K1417:$Y1417, "#N/A")=14,TRUE,FALSE))</f>
        <v>0</v>
      </c>
      <c r="T1422" t="b">
        <f>AND(COUNTIF('Master list(no salts, metals)'!T1417,"&lt;=1"),IF(COUNTIF('Master list(no salts, metals)'!$K1417:$Y1417, "#N/A")=14,TRUE,FALSE))</f>
        <v>0</v>
      </c>
      <c r="U1422" t="b">
        <f>AND(COUNTIF('Master list(no salts, metals)'!U1417,"&lt;=1"),IF(COUNTIF('Master list(no salts, metals)'!$K1417:$Y1417, "#N/A")=14,TRUE,FALSE))</f>
        <v>0</v>
      </c>
      <c r="V1422" t="b">
        <f>AND(COUNTIF('Master list(no salts, metals)'!V1417,"&lt;=1"),IF(COUNTIF('Master list(no salts, metals)'!$K1417:$Y1417, "#N/A")=14,TRUE,FALSE))</f>
        <v>0</v>
      </c>
      <c r="W1422" t="b">
        <f>AND(COUNTIF('Master list(no salts, metals)'!W1417,"&lt;=1"),IF(COUNTIF('Master list(no salts, metals)'!$K1417:$Y1417, "#N/A")=14,TRUE,FALSE))</f>
        <v>1</v>
      </c>
      <c r="X1422" t="b">
        <f>AND(COUNTIF('Master list(no salts, metals)'!X1417,"&lt;=1"),IF(COUNTIF('Master list(no salts, metals)'!$K1417:$Y1417, "#N/A")=14,TRUE,FALSE))</f>
        <v>0</v>
      </c>
      <c r="Y1422" t="b">
        <f>AND(COUNTIF('Master list(no salts, metals)'!Y1417,"&lt;=1"),IF(COUNTIF('Master list(no salts, metals)'!$K1417:$Y1417, "#N/A")=14,TRUE,FALSE))</f>
        <v>0</v>
      </c>
    </row>
    <row r="1423" spans="11:25" x14ac:dyDescent="0.25">
      <c r="K1423" t="b">
        <f>AND(COUNTIF('Master list(no salts, metals)'!K1418,"&lt;=1"),IF(COUNTIF('Master list(no salts, metals)'!$K1418:$Y1418, "#N/A")=14,TRUE,FALSE))</f>
        <v>0</v>
      </c>
      <c r="L1423" t="b">
        <f>AND(COUNTIF('Master list(no salts, metals)'!L1418,"&lt;=1"),IF(COUNTIF('Master list(no salts, metals)'!$K1418:$Y1418, "#N/A")=14,TRUE,FALSE))</f>
        <v>0</v>
      </c>
      <c r="M1423" t="b">
        <f>AND(COUNTIF('Master list(no salts, metals)'!M1418,"&lt;=1"),IF(COUNTIF('Master list(no salts, metals)'!$K1418:$Y1418, "#N/A")=14,TRUE,FALSE))</f>
        <v>0</v>
      </c>
      <c r="N1423" t="b">
        <f>AND(COUNTIF('Master list(no salts, metals)'!N1418,"&lt;=1"),IF(COUNTIF('Master list(no salts, metals)'!$K1418:$Y1418, "#N/A")=14,TRUE,FALSE))</f>
        <v>0</v>
      </c>
      <c r="O1423" t="b">
        <f>AND(COUNTIF('Master list(no salts, metals)'!O1418,"&lt;=1"),IF(COUNTIF('Master list(no salts, metals)'!$K1418:$Y1418, "#N/A")=14,TRUE,FALSE))</f>
        <v>0</v>
      </c>
      <c r="P1423" t="b">
        <f>AND(COUNTIF('Master list(no salts, metals)'!P1418,"&lt;=1"),IF(COUNTIF('Master list(no salts, metals)'!$K1418:$Y1418, "#N/A")=14,TRUE,FALSE))</f>
        <v>0</v>
      </c>
      <c r="Q1423" t="b">
        <f>AND(COUNTIF('Master list(no salts, metals)'!Q1418,"&lt;=1"),IF(COUNTIF('Master list(no salts, metals)'!$K1418:$Y1418, "#N/A")=14,TRUE,FALSE))</f>
        <v>0</v>
      </c>
      <c r="R1423" t="b">
        <f>AND(COUNTIF('Master list(no salts, metals)'!R1418,"&lt;=1"),IF(COUNTIF('Master list(no salts, metals)'!$K1418:$Y1418, "#N/A")=14,TRUE,FALSE))</f>
        <v>0</v>
      </c>
      <c r="S1423" t="b">
        <f>AND(COUNTIF('Master list(no salts, metals)'!S1418,"&lt;=1"),IF(COUNTIF('Master list(no salts, metals)'!$K1418:$Y1418, "#N/A")=14,TRUE,FALSE))</f>
        <v>0</v>
      </c>
      <c r="T1423" t="b">
        <f>AND(COUNTIF('Master list(no salts, metals)'!T1418,"&lt;=1"),IF(COUNTIF('Master list(no salts, metals)'!$K1418:$Y1418, "#N/A")=14,TRUE,FALSE))</f>
        <v>0</v>
      </c>
      <c r="U1423" t="b">
        <f>AND(COUNTIF('Master list(no salts, metals)'!U1418,"&lt;=1"),IF(COUNTIF('Master list(no salts, metals)'!$K1418:$Y1418, "#N/A")=14,TRUE,FALSE))</f>
        <v>0</v>
      </c>
      <c r="V1423" t="b">
        <f>AND(COUNTIF('Master list(no salts, metals)'!V1418,"&lt;=1"),IF(COUNTIF('Master list(no salts, metals)'!$K1418:$Y1418, "#N/A")=14,TRUE,FALSE))</f>
        <v>0</v>
      </c>
      <c r="W1423" t="b">
        <f>AND(COUNTIF('Master list(no salts, metals)'!W1418,"&lt;=1"),IF(COUNTIF('Master list(no salts, metals)'!$K1418:$Y1418, "#N/A")=14,TRUE,FALSE))</f>
        <v>0</v>
      </c>
      <c r="X1423" t="b">
        <f>AND(COUNTIF('Master list(no salts, metals)'!X1418,"&lt;=1"),IF(COUNTIF('Master list(no salts, metals)'!$K1418:$Y1418, "#N/A")=14,TRUE,FALSE))</f>
        <v>1</v>
      </c>
      <c r="Y1423" t="b">
        <f>AND(COUNTIF('Master list(no salts, metals)'!Y1418,"&lt;=1"),IF(COUNTIF('Master list(no salts, metals)'!$K1418:$Y1418, "#N/A")=14,TRUE,FALSE))</f>
        <v>0</v>
      </c>
    </row>
    <row r="1424" spans="11:25" x14ac:dyDescent="0.25">
      <c r="K1424" t="b">
        <f>AND(COUNTIF('Master list(no salts, metals)'!K1419,"&lt;=1"),IF(COUNTIF('Master list(no salts, metals)'!$K1419:$Y1419, "#N/A")=14,TRUE,FALSE))</f>
        <v>0</v>
      </c>
      <c r="L1424" t="b">
        <f>AND(COUNTIF('Master list(no salts, metals)'!L1419,"&lt;=1"),IF(COUNTIF('Master list(no salts, metals)'!$K1419:$Y1419, "#N/A")=14,TRUE,FALSE))</f>
        <v>0</v>
      </c>
      <c r="M1424" t="b">
        <f>AND(COUNTIF('Master list(no salts, metals)'!M1419,"&lt;=1"),IF(COUNTIF('Master list(no salts, metals)'!$K1419:$Y1419, "#N/A")=14,TRUE,FALSE))</f>
        <v>0</v>
      </c>
      <c r="N1424" t="b">
        <f>AND(COUNTIF('Master list(no salts, metals)'!N1419,"&lt;=1"),IF(COUNTIF('Master list(no salts, metals)'!$K1419:$Y1419, "#N/A")=14,TRUE,FALSE))</f>
        <v>0</v>
      </c>
      <c r="O1424" t="b">
        <f>AND(COUNTIF('Master list(no salts, metals)'!O1419,"&lt;=1"),IF(COUNTIF('Master list(no salts, metals)'!$K1419:$Y1419, "#N/A")=14,TRUE,FALSE))</f>
        <v>0</v>
      </c>
      <c r="P1424" t="b">
        <f>AND(COUNTIF('Master list(no salts, metals)'!P1419,"&lt;=1"),IF(COUNTIF('Master list(no salts, metals)'!$K1419:$Y1419, "#N/A")=14,TRUE,FALSE))</f>
        <v>0</v>
      </c>
      <c r="Q1424" t="b">
        <f>AND(COUNTIF('Master list(no salts, metals)'!Q1419,"&lt;=1"),IF(COUNTIF('Master list(no salts, metals)'!$K1419:$Y1419, "#N/A")=14,TRUE,FALSE))</f>
        <v>0</v>
      </c>
      <c r="R1424" t="b">
        <f>AND(COUNTIF('Master list(no salts, metals)'!R1419,"&lt;=1"),IF(COUNTIF('Master list(no salts, metals)'!$K1419:$Y1419, "#N/A")=14,TRUE,FALSE))</f>
        <v>0</v>
      </c>
      <c r="S1424" t="b">
        <f>AND(COUNTIF('Master list(no salts, metals)'!S1419,"&lt;=1"),IF(COUNTIF('Master list(no salts, metals)'!$K1419:$Y1419, "#N/A")=14,TRUE,FALSE))</f>
        <v>0</v>
      </c>
      <c r="T1424" t="b">
        <f>AND(COUNTIF('Master list(no salts, metals)'!T1419,"&lt;=1"),IF(COUNTIF('Master list(no salts, metals)'!$K1419:$Y1419, "#N/A")=14,TRUE,FALSE))</f>
        <v>1</v>
      </c>
      <c r="U1424" t="b">
        <f>AND(COUNTIF('Master list(no salts, metals)'!U1419,"&lt;=1"),IF(COUNTIF('Master list(no salts, metals)'!$K1419:$Y1419, "#N/A")=14,TRUE,FALSE))</f>
        <v>0</v>
      </c>
      <c r="V1424" t="b">
        <f>AND(COUNTIF('Master list(no salts, metals)'!V1419,"&lt;=1"),IF(COUNTIF('Master list(no salts, metals)'!$K1419:$Y1419, "#N/A")=14,TRUE,FALSE))</f>
        <v>0</v>
      </c>
      <c r="W1424" t="b">
        <f>AND(COUNTIF('Master list(no salts, metals)'!W1419,"&lt;=1"),IF(COUNTIF('Master list(no salts, metals)'!$K1419:$Y1419, "#N/A")=14,TRUE,FALSE))</f>
        <v>0</v>
      </c>
      <c r="X1424" t="b">
        <f>AND(COUNTIF('Master list(no salts, metals)'!X1419,"&lt;=1"),IF(COUNTIF('Master list(no salts, metals)'!$K1419:$Y1419, "#N/A")=14,TRUE,FALSE))</f>
        <v>0</v>
      </c>
      <c r="Y1424" t="b">
        <f>AND(COUNTIF('Master list(no salts, metals)'!Y1419,"&lt;=1"),IF(COUNTIF('Master list(no salts, metals)'!$K1419:$Y1419, "#N/A")=14,TRUE,FALSE))</f>
        <v>0</v>
      </c>
    </row>
    <row r="1425" spans="11:25" x14ac:dyDescent="0.25">
      <c r="K1425" t="b">
        <f>AND(COUNTIF('Master list(no salts, metals)'!K1420,"&lt;=1"),IF(COUNTIF('Master list(no salts, metals)'!$K1420:$Y1420, "#N/A")=14,TRUE,FALSE))</f>
        <v>0</v>
      </c>
      <c r="L1425" t="b">
        <f>AND(COUNTIF('Master list(no salts, metals)'!L1420,"&lt;=1"),IF(COUNTIF('Master list(no salts, metals)'!$K1420:$Y1420, "#N/A")=14,TRUE,FALSE))</f>
        <v>0</v>
      </c>
      <c r="M1425" t="b">
        <f>AND(COUNTIF('Master list(no salts, metals)'!M1420,"&lt;=1"),IF(COUNTIF('Master list(no salts, metals)'!$K1420:$Y1420, "#N/A")=14,TRUE,FALSE))</f>
        <v>0</v>
      </c>
      <c r="N1425" t="b">
        <f>AND(COUNTIF('Master list(no salts, metals)'!N1420,"&lt;=1"),IF(COUNTIF('Master list(no salts, metals)'!$K1420:$Y1420, "#N/A")=14,TRUE,FALSE))</f>
        <v>0</v>
      </c>
      <c r="O1425" t="b">
        <f>AND(COUNTIF('Master list(no salts, metals)'!O1420,"&lt;=1"),IF(COUNTIF('Master list(no salts, metals)'!$K1420:$Y1420, "#N/A")=14,TRUE,FALSE))</f>
        <v>0</v>
      </c>
      <c r="P1425" t="b">
        <f>AND(COUNTIF('Master list(no salts, metals)'!P1420,"&lt;=1"),IF(COUNTIF('Master list(no salts, metals)'!$K1420:$Y1420, "#N/A")=14,TRUE,FALSE))</f>
        <v>0</v>
      </c>
      <c r="Q1425" t="b">
        <f>AND(COUNTIF('Master list(no salts, metals)'!Q1420,"&lt;=1"),IF(COUNTIF('Master list(no salts, metals)'!$K1420:$Y1420, "#N/A")=14,TRUE,FALSE))</f>
        <v>0</v>
      </c>
      <c r="R1425" t="b">
        <f>AND(COUNTIF('Master list(no salts, metals)'!R1420,"&lt;=1"),IF(COUNTIF('Master list(no salts, metals)'!$K1420:$Y1420, "#N/A")=14,TRUE,FALSE))</f>
        <v>0</v>
      </c>
      <c r="S1425" t="b">
        <f>AND(COUNTIF('Master list(no salts, metals)'!S1420,"&lt;=1"),IF(COUNTIF('Master list(no salts, metals)'!$K1420:$Y1420, "#N/A")=14,TRUE,FALSE))</f>
        <v>0</v>
      </c>
      <c r="T1425" t="b">
        <f>AND(COUNTIF('Master list(no salts, metals)'!T1420,"&lt;=1"),IF(COUNTIF('Master list(no salts, metals)'!$K1420:$Y1420, "#N/A")=14,TRUE,FALSE))</f>
        <v>0</v>
      </c>
      <c r="U1425" t="b">
        <f>AND(COUNTIF('Master list(no salts, metals)'!U1420,"&lt;=1"),IF(COUNTIF('Master list(no salts, metals)'!$K1420:$Y1420, "#N/A")=14,TRUE,FALSE))</f>
        <v>0</v>
      </c>
      <c r="V1425" t="b">
        <f>AND(COUNTIF('Master list(no salts, metals)'!V1420,"&lt;=1"),IF(COUNTIF('Master list(no salts, metals)'!$K1420:$Y1420, "#N/A")=14,TRUE,FALSE))</f>
        <v>0</v>
      </c>
      <c r="W1425" t="b">
        <f>AND(COUNTIF('Master list(no salts, metals)'!W1420,"&lt;=1"),IF(COUNTIF('Master list(no salts, metals)'!$K1420:$Y1420, "#N/A")=14,TRUE,FALSE))</f>
        <v>0</v>
      </c>
      <c r="X1425" t="b">
        <f>AND(COUNTIF('Master list(no salts, metals)'!X1420,"&lt;=1"),IF(COUNTIF('Master list(no salts, metals)'!$K1420:$Y1420, "#N/A")=14,TRUE,FALSE))</f>
        <v>0</v>
      </c>
      <c r="Y1425" t="b">
        <f>AND(COUNTIF('Master list(no salts, metals)'!Y1420,"&lt;=1"),IF(COUNTIF('Master list(no salts, metals)'!$K1420:$Y1420, "#N/A")=14,TRUE,FALSE))</f>
        <v>0</v>
      </c>
    </row>
    <row r="1426" spans="11:25" x14ac:dyDescent="0.25">
      <c r="K1426" t="b">
        <f>AND(COUNTIF('Master list(no salts, metals)'!K1421,"&lt;=1"),IF(COUNTIF('Master list(no salts, metals)'!$K1421:$Y1421, "#N/A")=14,TRUE,FALSE))</f>
        <v>0</v>
      </c>
      <c r="L1426" t="b">
        <f>AND(COUNTIF('Master list(no salts, metals)'!L1421,"&lt;=1"),IF(COUNTIF('Master list(no salts, metals)'!$K1421:$Y1421, "#N/A")=14,TRUE,FALSE))</f>
        <v>0</v>
      </c>
      <c r="M1426" t="b">
        <f>AND(COUNTIF('Master list(no salts, metals)'!M1421,"&lt;=1"),IF(COUNTIF('Master list(no salts, metals)'!$K1421:$Y1421, "#N/A")=14,TRUE,FALSE))</f>
        <v>0</v>
      </c>
      <c r="N1426" t="b">
        <f>AND(COUNTIF('Master list(no salts, metals)'!N1421,"&lt;=1"),IF(COUNTIF('Master list(no salts, metals)'!$K1421:$Y1421, "#N/A")=14,TRUE,FALSE))</f>
        <v>0</v>
      </c>
      <c r="O1426" t="b">
        <f>AND(COUNTIF('Master list(no salts, metals)'!O1421,"&lt;=1"),IF(COUNTIF('Master list(no salts, metals)'!$K1421:$Y1421, "#N/A")=14,TRUE,FALSE))</f>
        <v>0</v>
      </c>
      <c r="P1426" t="b">
        <f>AND(COUNTIF('Master list(no salts, metals)'!P1421,"&lt;=1"),IF(COUNTIF('Master list(no salts, metals)'!$K1421:$Y1421, "#N/A")=14,TRUE,FALSE))</f>
        <v>0</v>
      </c>
      <c r="Q1426" t="b">
        <f>AND(COUNTIF('Master list(no salts, metals)'!Q1421,"&lt;=1"),IF(COUNTIF('Master list(no salts, metals)'!$K1421:$Y1421, "#N/A")=14,TRUE,FALSE))</f>
        <v>0</v>
      </c>
      <c r="R1426" t="b">
        <f>AND(COUNTIF('Master list(no salts, metals)'!R1421,"&lt;=1"),IF(COUNTIF('Master list(no salts, metals)'!$K1421:$Y1421, "#N/A")=14,TRUE,FALSE))</f>
        <v>0</v>
      </c>
      <c r="S1426" t="b">
        <f>AND(COUNTIF('Master list(no salts, metals)'!S1421,"&lt;=1"),IF(COUNTIF('Master list(no salts, metals)'!$K1421:$Y1421, "#N/A")=14,TRUE,FALSE))</f>
        <v>0</v>
      </c>
      <c r="T1426" t="b">
        <f>AND(COUNTIF('Master list(no salts, metals)'!T1421,"&lt;=1"),IF(COUNTIF('Master list(no salts, metals)'!$K1421:$Y1421, "#N/A")=14,TRUE,FALSE))</f>
        <v>0</v>
      </c>
      <c r="U1426" t="b">
        <f>AND(COUNTIF('Master list(no salts, metals)'!U1421,"&lt;=1"),IF(COUNTIF('Master list(no salts, metals)'!$K1421:$Y1421, "#N/A")=14,TRUE,FALSE))</f>
        <v>0</v>
      </c>
      <c r="V1426" t="b">
        <f>AND(COUNTIF('Master list(no salts, metals)'!V1421,"&lt;=1"),IF(COUNTIF('Master list(no salts, metals)'!$K1421:$Y1421, "#N/A")=14,TRUE,FALSE))</f>
        <v>0</v>
      </c>
      <c r="W1426" t="b">
        <f>AND(COUNTIF('Master list(no salts, metals)'!W1421,"&lt;=1"),IF(COUNTIF('Master list(no salts, metals)'!$K1421:$Y1421, "#N/A")=14,TRUE,FALSE))</f>
        <v>0</v>
      </c>
      <c r="X1426" t="b">
        <f>AND(COUNTIF('Master list(no salts, metals)'!X1421,"&lt;=1"),IF(COUNTIF('Master list(no salts, metals)'!$K1421:$Y1421, "#N/A")=14,TRUE,FALSE))</f>
        <v>0</v>
      </c>
      <c r="Y1426" t="b">
        <f>AND(COUNTIF('Master list(no salts, metals)'!Y1421,"&lt;=1"),IF(COUNTIF('Master list(no salts, metals)'!$K1421:$Y1421, "#N/A")=14,TRUE,FALSE))</f>
        <v>1</v>
      </c>
    </row>
    <row r="1427" spans="11:25" x14ac:dyDescent="0.25">
      <c r="K1427" t="b">
        <f>AND(COUNTIF('Master list(no salts, metals)'!K1422,"&lt;=1"),IF(COUNTIF('Master list(no salts, metals)'!$K1422:$Y1422, "#N/A")=14,TRUE,FALSE))</f>
        <v>0</v>
      </c>
      <c r="L1427" t="b">
        <f>AND(COUNTIF('Master list(no salts, metals)'!L1422,"&lt;=1"),IF(COUNTIF('Master list(no salts, metals)'!$K1422:$Y1422, "#N/A")=14,TRUE,FALSE))</f>
        <v>0</v>
      </c>
      <c r="M1427" t="b">
        <f>AND(COUNTIF('Master list(no salts, metals)'!M1422,"&lt;=1"),IF(COUNTIF('Master list(no salts, metals)'!$K1422:$Y1422, "#N/A")=14,TRUE,FALSE))</f>
        <v>0</v>
      </c>
      <c r="N1427" t="b">
        <f>AND(COUNTIF('Master list(no salts, metals)'!N1422,"&lt;=1"),IF(COUNTIF('Master list(no salts, metals)'!$K1422:$Y1422, "#N/A")=14,TRUE,FALSE))</f>
        <v>0</v>
      </c>
      <c r="O1427" t="b">
        <f>AND(COUNTIF('Master list(no salts, metals)'!O1422,"&lt;=1"),IF(COUNTIF('Master list(no salts, metals)'!$K1422:$Y1422, "#N/A")=14,TRUE,FALSE))</f>
        <v>0</v>
      </c>
      <c r="P1427" t="b">
        <f>AND(COUNTIF('Master list(no salts, metals)'!P1422,"&lt;=1"),IF(COUNTIF('Master list(no salts, metals)'!$K1422:$Y1422, "#N/A")=14,TRUE,FALSE))</f>
        <v>0</v>
      </c>
      <c r="Q1427" t="b">
        <f>AND(COUNTIF('Master list(no salts, metals)'!Q1422,"&lt;=1"),IF(COUNTIF('Master list(no salts, metals)'!$K1422:$Y1422, "#N/A")=14,TRUE,FALSE))</f>
        <v>0</v>
      </c>
      <c r="R1427" t="b">
        <f>AND(COUNTIF('Master list(no salts, metals)'!R1422,"&lt;=1"),IF(COUNTIF('Master list(no salts, metals)'!$K1422:$Y1422, "#N/A")=14,TRUE,FALSE))</f>
        <v>0</v>
      </c>
      <c r="S1427" t="b">
        <f>AND(COUNTIF('Master list(no salts, metals)'!S1422,"&lt;=1"),IF(COUNTIF('Master list(no salts, metals)'!$K1422:$Y1422, "#N/A")=14,TRUE,FALSE))</f>
        <v>0</v>
      </c>
      <c r="T1427" t="b">
        <f>AND(COUNTIF('Master list(no salts, metals)'!T1422,"&lt;=1"),IF(COUNTIF('Master list(no salts, metals)'!$K1422:$Y1422, "#N/A")=14,TRUE,FALSE))</f>
        <v>0</v>
      </c>
      <c r="U1427" t="b">
        <f>AND(COUNTIF('Master list(no salts, metals)'!U1422,"&lt;=1"),IF(COUNTIF('Master list(no salts, metals)'!$K1422:$Y1422, "#N/A")=14,TRUE,FALSE))</f>
        <v>0</v>
      </c>
      <c r="V1427" t="b">
        <f>AND(COUNTIF('Master list(no salts, metals)'!V1422,"&lt;=1"),IF(COUNTIF('Master list(no salts, metals)'!$K1422:$Y1422, "#N/A")=14,TRUE,FALSE))</f>
        <v>0</v>
      </c>
      <c r="W1427" t="b">
        <f>AND(COUNTIF('Master list(no salts, metals)'!W1422,"&lt;=1"),IF(COUNTIF('Master list(no salts, metals)'!$K1422:$Y1422, "#N/A")=14,TRUE,FALSE))</f>
        <v>0</v>
      </c>
      <c r="X1427" t="b">
        <f>AND(COUNTIF('Master list(no salts, metals)'!X1422,"&lt;=1"),IF(COUNTIF('Master list(no salts, metals)'!$K1422:$Y1422, "#N/A")=14,TRUE,FALSE))</f>
        <v>0</v>
      </c>
      <c r="Y1427" t="b">
        <f>AND(COUNTIF('Master list(no salts, metals)'!Y1422,"&lt;=1"),IF(COUNTIF('Master list(no salts, metals)'!$K1422:$Y1422, "#N/A")=14,TRUE,FALSE))</f>
        <v>0</v>
      </c>
    </row>
    <row r="1428" spans="11:25" x14ac:dyDescent="0.25">
      <c r="K1428" t="b">
        <f>AND(COUNTIF('Master list(no salts, metals)'!K1423,"&lt;=1"),IF(COUNTIF('Master list(no salts, metals)'!$K1423:$Y1423, "#N/A")=14,TRUE,FALSE))</f>
        <v>0</v>
      </c>
      <c r="L1428" t="b">
        <f>AND(COUNTIF('Master list(no salts, metals)'!L1423,"&lt;=1"),IF(COUNTIF('Master list(no salts, metals)'!$K1423:$Y1423, "#N/A")=14,TRUE,FALSE))</f>
        <v>0</v>
      </c>
      <c r="M1428" t="b">
        <f>AND(COUNTIF('Master list(no salts, metals)'!M1423,"&lt;=1"),IF(COUNTIF('Master list(no salts, metals)'!$K1423:$Y1423, "#N/A")=14,TRUE,FALSE))</f>
        <v>0</v>
      </c>
      <c r="N1428" t="b">
        <f>AND(COUNTIF('Master list(no salts, metals)'!N1423,"&lt;=1"),IF(COUNTIF('Master list(no salts, metals)'!$K1423:$Y1423, "#N/A")=14,TRUE,FALSE))</f>
        <v>0</v>
      </c>
      <c r="O1428" t="b">
        <f>AND(COUNTIF('Master list(no salts, metals)'!O1423,"&lt;=1"),IF(COUNTIF('Master list(no salts, metals)'!$K1423:$Y1423, "#N/A")=14,TRUE,FALSE))</f>
        <v>0</v>
      </c>
      <c r="P1428" t="b">
        <f>AND(COUNTIF('Master list(no salts, metals)'!P1423,"&lt;=1"),IF(COUNTIF('Master list(no salts, metals)'!$K1423:$Y1423, "#N/A")=14,TRUE,FALSE))</f>
        <v>0</v>
      </c>
      <c r="Q1428" t="b">
        <f>AND(COUNTIF('Master list(no salts, metals)'!Q1423,"&lt;=1"),IF(COUNTIF('Master list(no salts, metals)'!$K1423:$Y1423, "#N/A")=14,TRUE,FALSE))</f>
        <v>0</v>
      </c>
      <c r="R1428" t="b">
        <f>AND(COUNTIF('Master list(no salts, metals)'!R1423,"&lt;=1"),IF(COUNTIF('Master list(no salts, metals)'!$K1423:$Y1423, "#N/A")=14,TRUE,FALSE))</f>
        <v>0</v>
      </c>
      <c r="S1428" t="b">
        <f>AND(COUNTIF('Master list(no salts, metals)'!S1423,"&lt;=1"),IF(COUNTIF('Master list(no salts, metals)'!$K1423:$Y1423, "#N/A")=14,TRUE,FALSE))</f>
        <v>0</v>
      </c>
      <c r="T1428" t="b">
        <f>AND(COUNTIF('Master list(no salts, metals)'!T1423,"&lt;=1"),IF(COUNTIF('Master list(no salts, metals)'!$K1423:$Y1423, "#N/A")=14,TRUE,FALSE))</f>
        <v>0</v>
      </c>
      <c r="U1428" t="b">
        <f>AND(COUNTIF('Master list(no salts, metals)'!U1423,"&lt;=1"),IF(COUNTIF('Master list(no salts, metals)'!$K1423:$Y1423, "#N/A")=14,TRUE,FALSE))</f>
        <v>0</v>
      </c>
      <c r="V1428" t="b">
        <f>AND(COUNTIF('Master list(no salts, metals)'!V1423,"&lt;=1"),IF(COUNTIF('Master list(no salts, metals)'!$K1423:$Y1423, "#N/A")=14,TRUE,FALSE))</f>
        <v>0</v>
      </c>
      <c r="W1428" t="b">
        <f>AND(COUNTIF('Master list(no salts, metals)'!W1423,"&lt;=1"),IF(COUNTIF('Master list(no salts, metals)'!$K1423:$Y1423, "#N/A")=14,TRUE,FALSE))</f>
        <v>0</v>
      </c>
      <c r="X1428" t="b">
        <f>AND(COUNTIF('Master list(no salts, metals)'!X1423,"&lt;=1"),IF(COUNTIF('Master list(no salts, metals)'!$K1423:$Y1423, "#N/A")=14,TRUE,FALSE))</f>
        <v>0</v>
      </c>
      <c r="Y1428" t="b">
        <f>AND(COUNTIF('Master list(no salts, metals)'!Y1423,"&lt;=1"),IF(COUNTIF('Master list(no salts, metals)'!$K1423:$Y1423, "#N/A")=14,TRUE,FALSE))</f>
        <v>0</v>
      </c>
    </row>
    <row r="1429" spans="11:25" x14ac:dyDescent="0.25">
      <c r="K1429" t="b">
        <f>AND(COUNTIF('Master list(no salts, metals)'!K1424,"&lt;=1"),IF(COUNTIF('Master list(no salts, metals)'!$K1424:$Y1424, "#N/A")=14,TRUE,FALSE))</f>
        <v>0</v>
      </c>
      <c r="L1429" t="b">
        <f>AND(COUNTIF('Master list(no salts, metals)'!L1424,"&lt;=1"),IF(COUNTIF('Master list(no salts, metals)'!$K1424:$Y1424, "#N/A")=14,TRUE,FALSE))</f>
        <v>0</v>
      </c>
      <c r="M1429" t="b">
        <f>AND(COUNTIF('Master list(no salts, metals)'!M1424,"&lt;=1"),IF(COUNTIF('Master list(no salts, metals)'!$K1424:$Y1424, "#N/A")=14,TRUE,FALSE))</f>
        <v>0</v>
      </c>
      <c r="N1429" t="b">
        <f>AND(COUNTIF('Master list(no salts, metals)'!N1424,"&lt;=1"),IF(COUNTIF('Master list(no salts, metals)'!$K1424:$Y1424, "#N/A")=14,TRUE,FALSE))</f>
        <v>0</v>
      </c>
      <c r="O1429" t="b">
        <f>AND(COUNTIF('Master list(no salts, metals)'!O1424,"&lt;=1"),IF(COUNTIF('Master list(no salts, metals)'!$K1424:$Y1424, "#N/A")=14,TRUE,FALSE))</f>
        <v>0</v>
      </c>
      <c r="P1429" t="b">
        <f>AND(COUNTIF('Master list(no salts, metals)'!P1424,"&lt;=1"),IF(COUNTIF('Master list(no salts, metals)'!$K1424:$Y1424, "#N/A")=14,TRUE,FALSE))</f>
        <v>0</v>
      </c>
      <c r="Q1429" t="b">
        <f>AND(COUNTIF('Master list(no salts, metals)'!Q1424,"&lt;=1"),IF(COUNTIF('Master list(no salts, metals)'!$K1424:$Y1424, "#N/A")=14,TRUE,FALSE))</f>
        <v>0</v>
      </c>
      <c r="R1429" t="b">
        <f>AND(COUNTIF('Master list(no salts, metals)'!R1424,"&lt;=1"),IF(COUNTIF('Master list(no salts, metals)'!$K1424:$Y1424, "#N/A")=14,TRUE,FALSE))</f>
        <v>0</v>
      </c>
      <c r="S1429" t="b">
        <f>AND(COUNTIF('Master list(no salts, metals)'!S1424,"&lt;=1"),IF(COUNTIF('Master list(no salts, metals)'!$K1424:$Y1424, "#N/A")=14,TRUE,FALSE))</f>
        <v>0</v>
      </c>
      <c r="T1429" t="b">
        <f>AND(COUNTIF('Master list(no salts, metals)'!T1424,"&lt;=1"),IF(COUNTIF('Master list(no salts, metals)'!$K1424:$Y1424, "#N/A")=14,TRUE,FALSE))</f>
        <v>1</v>
      </c>
      <c r="U1429" t="b">
        <f>AND(COUNTIF('Master list(no salts, metals)'!U1424,"&lt;=1"),IF(COUNTIF('Master list(no salts, metals)'!$K1424:$Y1424, "#N/A")=14,TRUE,FALSE))</f>
        <v>0</v>
      </c>
      <c r="V1429" t="b">
        <f>AND(COUNTIF('Master list(no salts, metals)'!V1424,"&lt;=1"),IF(COUNTIF('Master list(no salts, metals)'!$K1424:$Y1424, "#N/A")=14,TRUE,FALSE))</f>
        <v>0</v>
      </c>
      <c r="W1429" t="b">
        <f>AND(COUNTIF('Master list(no salts, metals)'!W1424,"&lt;=1"),IF(COUNTIF('Master list(no salts, metals)'!$K1424:$Y1424, "#N/A")=14,TRUE,FALSE))</f>
        <v>0</v>
      </c>
      <c r="X1429" t="b">
        <f>AND(COUNTIF('Master list(no salts, metals)'!X1424,"&lt;=1"),IF(COUNTIF('Master list(no salts, metals)'!$K1424:$Y1424, "#N/A")=14,TRUE,FALSE))</f>
        <v>0</v>
      </c>
      <c r="Y1429" t="b">
        <f>AND(COUNTIF('Master list(no salts, metals)'!Y1424,"&lt;=1"),IF(COUNTIF('Master list(no salts, metals)'!$K1424:$Y1424, "#N/A")=14,TRUE,FALSE))</f>
        <v>0</v>
      </c>
    </row>
    <row r="1430" spans="11:25" x14ac:dyDescent="0.25">
      <c r="K1430" t="b">
        <f>AND(COUNTIF('Master list(no salts, metals)'!K1425,"&lt;=1"),IF(COUNTIF('Master list(no salts, metals)'!$K1425:$Y1425, "#N/A")=14,TRUE,FALSE))</f>
        <v>0</v>
      </c>
      <c r="L1430" t="b">
        <f>AND(COUNTIF('Master list(no salts, metals)'!L1425,"&lt;=1"),IF(COUNTIF('Master list(no salts, metals)'!$K1425:$Y1425, "#N/A")=14,TRUE,FALSE))</f>
        <v>0</v>
      </c>
      <c r="M1430" t="b">
        <f>AND(COUNTIF('Master list(no salts, metals)'!M1425,"&lt;=1"),IF(COUNTIF('Master list(no salts, metals)'!$K1425:$Y1425, "#N/A")=14,TRUE,FALSE))</f>
        <v>0</v>
      </c>
      <c r="N1430" t="b">
        <f>AND(COUNTIF('Master list(no salts, metals)'!N1425,"&lt;=1"),IF(COUNTIF('Master list(no salts, metals)'!$K1425:$Y1425, "#N/A")=14,TRUE,FALSE))</f>
        <v>0</v>
      </c>
      <c r="O1430" t="b">
        <f>AND(COUNTIF('Master list(no salts, metals)'!O1425,"&lt;=1"),IF(COUNTIF('Master list(no salts, metals)'!$K1425:$Y1425, "#N/A")=14,TRUE,FALSE))</f>
        <v>0</v>
      </c>
      <c r="P1430" t="b">
        <f>AND(COUNTIF('Master list(no salts, metals)'!P1425,"&lt;=1"),IF(COUNTIF('Master list(no salts, metals)'!$K1425:$Y1425, "#N/A")=14,TRUE,FALSE))</f>
        <v>0</v>
      </c>
      <c r="Q1430" t="b">
        <f>AND(COUNTIF('Master list(no salts, metals)'!Q1425,"&lt;=1"),IF(COUNTIF('Master list(no salts, metals)'!$K1425:$Y1425, "#N/A")=14,TRUE,FALSE))</f>
        <v>0</v>
      </c>
      <c r="R1430" t="b">
        <f>AND(COUNTIF('Master list(no salts, metals)'!R1425,"&lt;=1"),IF(COUNTIF('Master list(no salts, metals)'!$K1425:$Y1425, "#N/A")=14,TRUE,FALSE))</f>
        <v>0</v>
      </c>
      <c r="S1430" t="b">
        <f>AND(COUNTIF('Master list(no salts, metals)'!S1425,"&lt;=1"),IF(COUNTIF('Master list(no salts, metals)'!$K1425:$Y1425, "#N/A")=14,TRUE,FALSE))</f>
        <v>0</v>
      </c>
      <c r="T1430" t="b">
        <f>AND(COUNTIF('Master list(no salts, metals)'!T1425,"&lt;=1"),IF(COUNTIF('Master list(no salts, metals)'!$K1425:$Y1425, "#N/A")=14,TRUE,FALSE))</f>
        <v>1</v>
      </c>
      <c r="U1430" t="b">
        <f>AND(COUNTIF('Master list(no salts, metals)'!U1425,"&lt;=1"),IF(COUNTIF('Master list(no salts, metals)'!$K1425:$Y1425, "#N/A")=14,TRUE,FALSE))</f>
        <v>0</v>
      </c>
      <c r="V1430" t="b">
        <f>AND(COUNTIF('Master list(no salts, metals)'!V1425,"&lt;=1"),IF(COUNTIF('Master list(no salts, metals)'!$K1425:$Y1425, "#N/A")=14,TRUE,FALSE))</f>
        <v>0</v>
      </c>
      <c r="W1430" t="b">
        <f>AND(COUNTIF('Master list(no salts, metals)'!W1425,"&lt;=1"),IF(COUNTIF('Master list(no salts, metals)'!$K1425:$Y1425, "#N/A")=14,TRUE,FALSE))</f>
        <v>0</v>
      </c>
      <c r="X1430" t="b">
        <f>AND(COUNTIF('Master list(no salts, metals)'!X1425,"&lt;=1"),IF(COUNTIF('Master list(no salts, metals)'!$K1425:$Y1425, "#N/A")=14,TRUE,FALSE))</f>
        <v>0</v>
      </c>
      <c r="Y1430" t="b">
        <f>AND(COUNTIF('Master list(no salts, metals)'!Y1425,"&lt;=1"),IF(COUNTIF('Master list(no salts, metals)'!$K1425:$Y1425, "#N/A")=14,TRUE,FALSE))</f>
        <v>0</v>
      </c>
    </row>
    <row r="1431" spans="11:25" x14ac:dyDescent="0.25">
      <c r="K1431" t="b">
        <f>AND(COUNTIF('Master list(no salts, metals)'!K1426,"&lt;=1"),IF(COUNTIF('Master list(no salts, metals)'!$K1426:$Y1426, "#N/A")=14,TRUE,FALSE))</f>
        <v>0</v>
      </c>
      <c r="L1431" t="b">
        <f>AND(COUNTIF('Master list(no salts, metals)'!L1426,"&lt;=1"),IF(COUNTIF('Master list(no salts, metals)'!$K1426:$Y1426, "#N/A")=14,TRUE,FALSE))</f>
        <v>0</v>
      </c>
      <c r="M1431" t="b">
        <f>AND(COUNTIF('Master list(no salts, metals)'!M1426,"&lt;=1"),IF(COUNTIF('Master list(no salts, metals)'!$K1426:$Y1426, "#N/A")=14,TRUE,FALSE))</f>
        <v>0</v>
      </c>
      <c r="N1431" t="b">
        <f>AND(COUNTIF('Master list(no salts, metals)'!N1426,"&lt;=1"),IF(COUNTIF('Master list(no salts, metals)'!$K1426:$Y1426, "#N/A")=14,TRUE,FALSE))</f>
        <v>0</v>
      </c>
      <c r="O1431" t="b">
        <f>AND(COUNTIF('Master list(no salts, metals)'!O1426,"&lt;=1"),IF(COUNTIF('Master list(no salts, metals)'!$K1426:$Y1426, "#N/A")=14,TRUE,FALSE))</f>
        <v>0</v>
      </c>
      <c r="P1431" t="b">
        <f>AND(COUNTIF('Master list(no salts, metals)'!P1426,"&lt;=1"),IF(COUNTIF('Master list(no salts, metals)'!$K1426:$Y1426, "#N/A")=14,TRUE,FALSE))</f>
        <v>0</v>
      </c>
      <c r="Q1431" t="b">
        <f>AND(COUNTIF('Master list(no salts, metals)'!Q1426,"&lt;=1"),IF(COUNTIF('Master list(no salts, metals)'!$K1426:$Y1426, "#N/A")=14,TRUE,FALSE))</f>
        <v>0</v>
      </c>
      <c r="R1431" t="b">
        <f>AND(COUNTIF('Master list(no salts, metals)'!R1426,"&lt;=1"),IF(COUNTIF('Master list(no salts, metals)'!$K1426:$Y1426, "#N/A")=14,TRUE,FALSE))</f>
        <v>0</v>
      </c>
      <c r="S1431" t="b">
        <f>AND(COUNTIF('Master list(no salts, metals)'!S1426,"&lt;=1"),IF(COUNTIF('Master list(no salts, metals)'!$K1426:$Y1426, "#N/A")=14,TRUE,FALSE))</f>
        <v>0</v>
      </c>
      <c r="T1431" t="b">
        <f>AND(COUNTIF('Master list(no salts, metals)'!T1426,"&lt;=1"),IF(COUNTIF('Master list(no salts, metals)'!$K1426:$Y1426, "#N/A")=14,TRUE,FALSE))</f>
        <v>1</v>
      </c>
      <c r="U1431" t="b">
        <f>AND(COUNTIF('Master list(no salts, metals)'!U1426,"&lt;=1"),IF(COUNTIF('Master list(no salts, metals)'!$K1426:$Y1426, "#N/A")=14,TRUE,FALSE))</f>
        <v>0</v>
      </c>
      <c r="V1431" t="b">
        <f>AND(COUNTIF('Master list(no salts, metals)'!V1426,"&lt;=1"),IF(COUNTIF('Master list(no salts, metals)'!$K1426:$Y1426, "#N/A")=14,TRUE,FALSE))</f>
        <v>0</v>
      </c>
      <c r="W1431" t="b">
        <f>AND(COUNTIF('Master list(no salts, metals)'!W1426,"&lt;=1"),IF(COUNTIF('Master list(no salts, metals)'!$K1426:$Y1426, "#N/A")=14,TRUE,FALSE))</f>
        <v>0</v>
      </c>
      <c r="X1431" t="b">
        <f>AND(COUNTIF('Master list(no salts, metals)'!X1426,"&lt;=1"),IF(COUNTIF('Master list(no salts, metals)'!$K1426:$Y1426, "#N/A")=14,TRUE,FALSE))</f>
        <v>0</v>
      </c>
      <c r="Y1431" t="b">
        <f>AND(COUNTIF('Master list(no salts, metals)'!Y1426,"&lt;=1"),IF(COUNTIF('Master list(no salts, metals)'!$K1426:$Y1426, "#N/A")=14,TRUE,FALSE))</f>
        <v>0</v>
      </c>
    </row>
    <row r="1432" spans="11:25" x14ac:dyDescent="0.25">
      <c r="K1432" t="b">
        <f>AND(COUNTIF('Master list(no salts, metals)'!K1427,"&lt;=1"),IF(COUNTIF('Master list(no salts, metals)'!$K1427:$Y1427, "#N/A")=14,TRUE,FALSE))</f>
        <v>0</v>
      </c>
      <c r="L1432" t="b">
        <f>AND(COUNTIF('Master list(no salts, metals)'!L1427,"&lt;=1"),IF(COUNTIF('Master list(no salts, metals)'!$K1427:$Y1427, "#N/A")=14,TRUE,FALSE))</f>
        <v>0</v>
      </c>
      <c r="M1432" t="b">
        <f>AND(COUNTIF('Master list(no salts, metals)'!M1427,"&lt;=1"),IF(COUNTIF('Master list(no salts, metals)'!$K1427:$Y1427, "#N/A")=14,TRUE,FALSE))</f>
        <v>0</v>
      </c>
      <c r="N1432" t="b">
        <f>AND(COUNTIF('Master list(no salts, metals)'!N1427,"&lt;=1"),IF(COUNTIF('Master list(no salts, metals)'!$K1427:$Y1427, "#N/A")=14,TRUE,FALSE))</f>
        <v>0</v>
      </c>
      <c r="O1432" t="b">
        <f>AND(COUNTIF('Master list(no salts, metals)'!O1427,"&lt;=1"),IF(COUNTIF('Master list(no salts, metals)'!$K1427:$Y1427, "#N/A")=14,TRUE,FALSE))</f>
        <v>0</v>
      </c>
      <c r="P1432" t="b">
        <f>AND(COUNTIF('Master list(no salts, metals)'!P1427,"&lt;=1"),IF(COUNTIF('Master list(no salts, metals)'!$K1427:$Y1427, "#N/A")=14,TRUE,FALSE))</f>
        <v>0</v>
      </c>
      <c r="Q1432" t="b">
        <f>AND(COUNTIF('Master list(no salts, metals)'!Q1427,"&lt;=1"),IF(COUNTIF('Master list(no salts, metals)'!$K1427:$Y1427, "#N/A")=14,TRUE,FALSE))</f>
        <v>0</v>
      </c>
      <c r="R1432" t="b">
        <f>AND(COUNTIF('Master list(no salts, metals)'!R1427,"&lt;=1"),IF(COUNTIF('Master list(no salts, metals)'!$K1427:$Y1427, "#N/A")=14,TRUE,FALSE))</f>
        <v>0</v>
      </c>
      <c r="S1432" t="b">
        <f>AND(COUNTIF('Master list(no salts, metals)'!S1427,"&lt;=1"),IF(COUNTIF('Master list(no salts, metals)'!$K1427:$Y1427, "#N/A")=14,TRUE,FALSE))</f>
        <v>0</v>
      </c>
      <c r="T1432" t="b">
        <f>AND(COUNTIF('Master list(no salts, metals)'!T1427,"&lt;=1"),IF(COUNTIF('Master list(no salts, metals)'!$K1427:$Y1427, "#N/A")=14,TRUE,FALSE))</f>
        <v>0</v>
      </c>
      <c r="U1432" t="b">
        <f>AND(COUNTIF('Master list(no salts, metals)'!U1427,"&lt;=1"),IF(COUNTIF('Master list(no salts, metals)'!$K1427:$Y1427, "#N/A")=14,TRUE,FALSE))</f>
        <v>0</v>
      </c>
      <c r="V1432" t="b">
        <f>AND(COUNTIF('Master list(no salts, metals)'!V1427,"&lt;=1"),IF(COUNTIF('Master list(no salts, metals)'!$K1427:$Y1427, "#N/A")=14,TRUE,FALSE))</f>
        <v>0</v>
      </c>
      <c r="W1432" t="b">
        <f>AND(COUNTIF('Master list(no salts, metals)'!W1427,"&lt;=1"),IF(COUNTIF('Master list(no salts, metals)'!$K1427:$Y1427, "#N/A")=14,TRUE,FALSE))</f>
        <v>0</v>
      </c>
      <c r="X1432" t="b">
        <f>AND(COUNTIF('Master list(no salts, metals)'!X1427,"&lt;=1"),IF(COUNTIF('Master list(no salts, metals)'!$K1427:$Y1427, "#N/A")=14,TRUE,FALSE))</f>
        <v>0</v>
      </c>
      <c r="Y1432" t="b">
        <f>AND(COUNTIF('Master list(no salts, metals)'!Y1427,"&lt;=1"),IF(COUNTIF('Master list(no salts, metals)'!$K1427:$Y1427, "#N/A")=14,TRUE,FALSE))</f>
        <v>0</v>
      </c>
    </row>
    <row r="1433" spans="11:25" x14ac:dyDescent="0.25">
      <c r="K1433" t="b">
        <f>AND(COUNTIF('Master list(no salts, metals)'!K1428,"&lt;=1"),IF(COUNTIF('Master list(no salts, metals)'!$K1428:$Y1428, "#N/A")=14,TRUE,FALSE))</f>
        <v>0</v>
      </c>
      <c r="L1433" t="b">
        <f>AND(COUNTIF('Master list(no salts, metals)'!L1428,"&lt;=1"),IF(COUNTIF('Master list(no salts, metals)'!$K1428:$Y1428, "#N/A")=14,TRUE,FALSE))</f>
        <v>0</v>
      </c>
      <c r="M1433" t="b">
        <f>AND(COUNTIF('Master list(no salts, metals)'!M1428,"&lt;=1"),IF(COUNTIF('Master list(no salts, metals)'!$K1428:$Y1428, "#N/A")=14,TRUE,FALSE))</f>
        <v>0</v>
      </c>
      <c r="N1433" t="b">
        <f>AND(COUNTIF('Master list(no salts, metals)'!N1428,"&lt;=1"),IF(COUNTIF('Master list(no salts, metals)'!$K1428:$Y1428, "#N/A")=14,TRUE,FALSE))</f>
        <v>0</v>
      </c>
      <c r="O1433" t="b">
        <f>AND(COUNTIF('Master list(no salts, metals)'!O1428,"&lt;=1"),IF(COUNTIF('Master list(no salts, metals)'!$K1428:$Y1428, "#N/A")=14,TRUE,FALSE))</f>
        <v>0</v>
      </c>
      <c r="P1433" t="b">
        <f>AND(COUNTIF('Master list(no salts, metals)'!P1428,"&lt;=1"),IF(COUNTIF('Master list(no salts, metals)'!$K1428:$Y1428, "#N/A")=14,TRUE,FALSE))</f>
        <v>0</v>
      </c>
      <c r="Q1433" t="b">
        <f>AND(COUNTIF('Master list(no salts, metals)'!Q1428,"&lt;=1"),IF(COUNTIF('Master list(no salts, metals)'!$K1428:$Y1428, "#N/A")=14,TRUE,FALSE))</f>
        <v>0</v>
      </c>
      <c r="R1433" t="b">
        <f>AND(COUNTIF('Master list(no salts, metals)'!R1428,"&lt;=1"),IF(COUNTIF('Master list(no salts, metals)'!$K1428:$Y1428, "#N/A")=14,TRUE,FALSE))</f>
        <v>0</v>
      </c>
      <c r="S1433" t="b">
        <f>AND(COUNTIF('Master list(no salts, metals)'!S1428,"&lt;=1"),IF(COUNTIF('Master list(no salts, metals)'!$K1428:$Y1428, "#N/A")=14,TRUE,FALSE))</f>
        <v>0</v>
      </c>
      <c r="T1433" t="b">
        <f>AND(COUNTIF('Master list(no salts, metals)'!T1428,"&lt;=1"),IF(COUNTIF('Master list(no salts, metals)'!$K1428:$Y1428, "#N/A")=14,TRUE,FALSE))</f>
        <v>0</v>
      </c>
      <c r="U1433" t="b">
        <f>AND(COUNTIF('Master list(no salts, metals)'!U1428,"&lt;=1"),IF(COUNTIF('Master list(no salts, metals)'!$K1428:$Y1428, "#N/A")=14,TRUE,FALSE))</f>
        <v>0</v>
      </c>
      <c r="V1433" t="b">
        <f>AND(COUNTIF('Master list(no salts, metals)'!V1428,"&lt;=1"),IF(COUNTIF('Master list(no salts, metals)'!$K1428:$Y1428, "#N/A")=14,TRUE,FALSE))</f>
        <v>0</v>
      </c>
      <c r="W1433" t="b">
        <f>AND(COUNTIF('Master list(no salts, metals)'!W1428,"&lt;=1"),IF(COUNTIF('Master list(no salts, metals)'!$K1428:$Y1428, "#N/A")=14,TRUE,FALSE))</f>
        <v>0</v>
      </c>
      <c r="X1433" t="b">
        <f>AND(COUNTIF('Master list(no salts, metals)'!X1428,"&lt;=1"),IF(COUNTIF('Master list(no salts, metals)'!$K1428:$Y1428, "#N/A")=14,TRUE,FALSE))</f>
        <v>0</v>
      </c>
      <c r="Y1433" t="b">
        <f>AND(COUNTIF('Master list(no salts, metals)'!Y1428,"&lt;=1"),IF(COUNTIF('Master list(no salts, metals)'!$K1428:$Y1428, "#N/A")=14,TRUE,FALSE))</f>
        <v>0</v>
      </c>
    </row>
    <row r="1434" spans="11:25" x14ac:dyDescent="0.25">
      <c r="K1434" t="b">
        <f>AND(COUNTIF('Master list(no salts, metals)'!K1429,"&lt;=1"),IF(COUNTIF('Master list(no salts, metals)'!$K1429:$Y1429, "#N/A")=14,TRUE,FALSE))</f>
        <v>0</v>
      </c>
      <c r="L1434" t="b">
        <f>AND(COUNTIF('Master list(no salts, metals)'!L1429,"&lt;=1"),IF(COUNTIF('Master list(no salts, metals)'!$K1429:$Y1429, "#N/A")=14,TRUE,FALSE))</f>
        <v>0</v>
      </c>
      <c r="M1434" t="b">
        <f>AND(COUNTIF('Master list(no salts, metals)'!M1429,"&lt;=1"),IF(COUNTIF('Master list(no salts, metals)'!$K1429:$Y1429, "#N/A")=14,TRUE,FALSE))</f>
        <v>0</v>
      </c>
      <c r="N1434" t="b">
        <f>AND(COUNTIF('Master list(no salts, metals)'!N1429,"&lt;=1"),IF(COUNTIF('Master list(no salts, metals)'!$K1429:$Y1429, "#N/A")=14,TRUE,FALSE))</f>
        <v>0</v>
      </c>
      <c r="O1434" t="b">
        <f>AND(COUNTIF('Master list(no salts, metals)'!O1429,"&lt;=1"),IF(COUNTIF('Master list(no salts, metals)'!$K1429:$Y1429, "#N/A")=14,TRUE,FALSE))</f>
        <v>0</v>
      </c>
      <c r="P1434" t="b">
        <f>AND(COUNTIF('Master list(no salts, metals)'!P1429,"&lt;=1"),IF(COUNTIF('Master list(no salts, metals)'!$K1429:$Y1429, "#N/A")=14,TRUE,FALSE))</f>
        <v>0</v>
      </c>
      <c r="Q1434" t="b">
        <f>AND(COUNTIF('Master list(no salts, metals)'!Q1429,"&lt;=1"),IF(COUNTIF('Master list(no salts, metals)'!$K1429:$Y1429, "#N/A")=14,TRUE,FALSE))</f>
        <v>0</v>
      </c>
      <c r="R1434" t="b">
        <f>AND(COUNTIF('Master list(no salts, metals)'!R1429,"&lt;=1"),IF(COUNTIF('Master list(no salts, metals)'!$K1429:$Y1429, "#N/A")=14,TRUE,FALSE))</f>
        <v>0</v>
      </c>
      <c r="S1434" t="b">
        <f>AND(COUNTIF('Master list(no salts, metals)'!S1429,"&lt;=1"),IF(COUNTIF('Master list(no salts, metals)'!$K1429:$Y1429, "#N/A")=14,TRUE,FALSE))</f>
        <v>0</v>
      </c>
      <c r="T1434" t="b">
        <f>AND(COUNTIF('Master list(no salts, metals)'!T1429,"&lt;=1"),IF(COUNTIF('Master list(no salts, metals)'!$K1429:$Y1429, "#N/A")=14,TRUE,FALSE))</f>
        <v>0</v>
      </c>
      <c r="U1434" t="b">
        <f>AND(COUNTIF('Master list(no salts, metals)'!U1429,"&lt;=1"),IF(COUNTIF('Master list(no salts, metals)'!$K1429:$Y1429, "#N/A")=14,TRUE,FALSE))</f>
        <v>0</v>
      </c>
      <c r="V1434" t="b">
        <f>AND(COUNTIF('Master list(no salts, metals)'!V1429,"&lt;=1"),IF(COUNTIF('Master list(no salts, metals)'!$K1429:$Y1429, "#N/A")=14,TRUE,FALSE))</f>
        <v>0</v>
      </c>
      <c r="W1434" t="b">
        <f>AND(COUNTIF('Master list(no salts, metals)'!W1429,"&lt;=1"),IF(COUNTIF('Master list(no salts, metals)'!$K1429:$Y1429, "#N/A")=14,TRUE,FALSE))</f>
        <v>1</v>
      </c>
      <c r="X1434" t="b">
        <f>AND(COUNTIF('Master list(no salts, metals)'!X1429,"&lt;=1"),IF(COUNTIF('Master list(no salts, metals)'!$K1429:$Y1429, "#N/A")=14,TRUE,FALSE))</f>
        <v>0</v>
      </c>
      <c r="Y1434" t="b">
        <f>AND(COUNTIF('Master list(no salts, metals)'!Y1429,"&lt;=1"),IF(COUNTIF('Master list(no salts, metals)'!$K1429:$Y1429, "#N/A")=14,TRUE,FALSE))</f>
        <v>0</v>
      </c>
    </row>
    <row r="1435" spans="11:25" x14ac:dyDescent="0.25">
      <c r="K1435" t="b">
        <f>AND(COUNTIF('Master list(no salts, metals)'!K1430,"&lt;=1"),IF(COUNTIF('Master list(no salts, metals)'!$K1430:$Y1430, "#N/A")=14,TRUE,FALSE))</f>
        <v>0</v>
      </c>
      <c r="L1435" t="b">
        <f>AND(COUNTIF('Master list(no salts, metals)'!L1430,"&lt;=1"),IF(COUNTIF('Master list(no salts, metals)'!$K1430:$Y1430, "#N/A")=14,TRUE,FALSE))</f>
        <v>0</v>
      </c>
      <c r="M1435" t="b">
        <f>AND(COUNTIF('Master list(no salts, metals)'!M1430,"&lt;=1"),IF(COUNTIF('Master list(no salts, metals)'!$K1430:$Y1430, "#N/A")=14,TRUE,FALSE))</f>
        <v>0</v>
      </c>
      <c r="N1435" t="b">
        <f>AND(COUNTIF('Master list(no salts, metals)'!N1430,"&lt;=1"),IF(COUNTIF('Master list(no salts, metals)'!$K1430:$Y1430, "#N/A")=14,TRUE,FALSE))</f>
        <v>0</v>
      </c>
      <c r="O1435" t="b">
        <f>AND(COUNTIF('Master list(no salts, metals)'!O1430,"&lt;=1"),IF(COUNTIF('Master list(no salts, metals)'!$K1430:$Y1430, "#N/A")=14,TRUE,FALSE))</f>
        <v>0</v>
      </c>
      <c r="P1435" t="b">
        <f>AND(COUNTIF('Master list(no salts, metals)'!P1430,"&lt;=1"),IF(COUNTIF('Master list(no salts, metals)'!$K1430:$Y1430, "#N/A")=14,TRUE,FALSE))</f>
        <v>0</v>
      </c>
      <c r="Q1435" t="b">
        <f>AND(COUNTIF('Master list(no salts, metals)'!Q1430,"&lt;=1"),IF(COUNTIF('Master list(no salts, metals)'!$K1430:$Y1430, "#N/A")=14,TRUE,FALSE))</f>
        <v>0</v>
      </c>
      <c r="R1435" t="b">
        <f>AND(COUNTIF('Master list(no salts, metals)'!R1430,"&lt;=1"),IF(COUNTIF('Master list(no salts, metals)'!$K1430:$Y1430, "#N/A")=14,TRUE,FALSE))</f>
        <v>0</v>
      </c>
      <c r="S1435" t="b">
        <f>AND(COUNTIF('Master list(no salts, metals)'!S1430,"&lt;=1"),IF(COUNTIF('Master list(no salts, metals)'!$K1430:$Y1430, "#N/A")=14,TRUE,FALSE))</f>
        <v>0</v>
      </c>
      <c r="T1435" t="b">
        <f>AND(COUNTIF('Master list(no salts, metals)'!T1430,"&lt;=1"),IF(COUNTIF('Master list(no salts, metals)'!$K1430:$Y1430, "#N/A")=14,TRUE,FALSE))</f>
        <v>1</v>
      </c>
      <c r="U1435" t="b">
        <f>AND(COUNTIF('Master list(no salts, metals)'!U1430,"&lt;=1"),IF(COUNTIF('Master list(no salts, metals)'!$K1430:$Y1430, "#N/A")=14,TRUE,FALSE))</f>
        <v>0</v>
      </c>
      <c r="V1435" t="b">
        <f>AND(COUNTIF('Master list(no salts, metals)'!V1430,"&lt;=1"),IF(COUNTIF('Master list(no salts, metals)'!$K1430:$Y1430, "#N/A")=14,TRUE,FALSE))</f>
        <v>0</v>
      </c>
      <c r="W1435" t="b">
        <f>AND(COUNTIF('Master list(no salts, metals)'!W1430,"&lt;=1"),IF(COUNTIF('Master list(no salts, metals)'!$K1430:$Y1430, "#N/A")=14,TRUE,FALSE))</f>
        <v>0</v>
      </c>
      <c r="X1435" t="b">
        <f>AND(COUNTIF('Master list(no salts, metals)'!X1430,"&lt;=1"),IF(COUNTIF('Master list(no salts, metals)'!$K1430:$Y1430, "#N/A")=14,TRUE,FALSE))</f>
        <v>0</v>
      </c>
      <c r="Y1435" t="b">
        <f>AND(COUNTIF('Master list(no salts, metals)'!Y1430,"&lt;=1"),IF(COUNTIF('Master list(no salts, metals)'!$K1430:$Y1430, "#N/A")=14,TRUE,FALSE))</f>
        <v>0</v>
      </c>
    </row>
    <row r="1436" spans="11:25" x14ac:dyDescent="0.25">
      <c r="K1436" t="b">
        <f>AND(COUNTIF('Master list(no salts, metals)'!K1431,"&lt;=1"),IF(COUNTIF('Master list(no salts, metals)'!$K1431:$Y1431, "#N/A")=14,TRUE,FALSE))</f>
        <v>0</v>
      </c>
      <c r="L1436" t="b">
        <f>AND(COUNTIF('Master list(no salts, metals)'!L1431,"&lt;=1"),IF(COUNTIF('Master list(no salts, metals)'!$K1431:$Y1431, "#N/A")=14,TRUE,FALSE))</f>
        <v>0</v>
      </c>
      <c r="M1436" t="b">
        <f>AND(COUNTIF('Master list(no salts, metals)'!M1431,"&lt;=1"),IF(COUNTIF('Master list(no salts, metals)'!$K1431:$Y1431, "#N/A")=14,TRUE,FALSE))</f>
        <v>0</v>
      </c>
      <c r="N1436" t="b">
        <f>AND(COUNTIF('Master list(no salts, metals)'!N1431,"&lt;=1"),IF(COUNTIF('Master list(no salts, metals)'!$K1431:$Y1431, "#N/A")=14,TRUE,FALSE))</f>
        <v>0</v>
      </c>
      <c r="O1436" t="b">
        <f>AND(COUNTIF('Master list(no salts, metals)'!O1431,"&lt;=1"),IF(COUNTIF('Master list(no salts, metals)'!$K1431:$Y1431, "#N/A")=14,TRUE,FALSE))</f>
        <v>0</v>
      </c>
      <c r="P1436" t="b">
        <f>AND(COUNTIF('Master list(no salts, metals)'!P1431,"&lt;=1"),IF(COUNTIF('Master list(no salts, metals)'!$K1431:$Y1431, "#N/A")=14,TRUE,FALSE))</f>
        <v>0</v>
      </c>
      <c r="Q1436" t="b">
        <f>AND(COUNTIF('Master list(no salts, metals)'!Q1431,"&lt;=1"),IF(COUNTIF('Master list(no salts, metals)'!$K1431:$Y1431, "#N/A")=14,TRUE,FALSE))</f>
        <v>0</v>
      </c>
      <c r="R1436" t="b">
        <f>AND(COUNTIF('Master list(no salts, metals)'!R1431,"&lt;=1"),IF(COUNTIF('Master list(no salts, metals)'!$K1431:$Y1431, "#N/A")=14,TRUE,FALSE))</f>
        <v>0</v>
      </c>
      <c r="S1436" t="b">
        <f>AND(COUNTIF('Master list(no salts, metals)'!S1431,"&lt;=1"),IF(COUNTIF('Master list(no salts, metals)'!$K1431:$Y1431, "#N/A")=14,TRUE,FALSE))</f>
        <v>0</v>
      </c>
      <c r="T1436" t="b">
        <f>AND(COUNTIF('Master list(no salts, metals)'!T1431,"&lt;=1"),IF(COUNTIF('Master list(no salts, metals)'!$K1431:$Y1431, "#N/A")=14,TRUE,FALSE))</f>
        <v>0</v>
      </c>
      <c r="U1436" t="b">
        <f>AND(COUNTIF('Master list(no salts, metals)'!U1431,"&lt;=1"),IF(COUNTIF('Master list(no salts, metals)'!$K1431:$Y1431, "#N/A")=14,TRUE,FALSE))</f>
        <v>0</v>
      </c>
      <c r="V1436" t="b">
        <f>AND(COUNTIF('Master list(no salts, metals)'!V1431,"&lt;=1"),IF(COUNTIF('Master list(no salts, metals)'!$K1431:$Y1431, "#N/A")=14,TRUE,FALSE))</f>
        <v>0</v>
      </c>
      <c r="W1436" t="b">
        <f>AND(COUNTIF('Master list(no salts, metals)'!W1431,"&lt;=1"),IF(COUNTIF('Master list(no salts, metals)'!$K1431:$Y1431, "#N/A")=14,TRUE,FALSE))</f>
        <v>1</v>
      </c>
      <c r="X1436" t="b">
        <f>AND(COUNTIF('Master list(no salts, metals)'!X1431,"&lt;=1"),IF(COUNTIF('Master list(no salts, metals)'!$K1431:$Y1431, "#N/A")=14,TRUE,FALSE))</f>
        <v>0</v>
      </c>
      <c r="Y1436" t="b">
        <f>AND(COUNTIF('Master list(no salts, metals)'!Y1431,"&lt;=1"),IF(COUNTIF('Master list(no salts, metals)'!$K1431:$Y1431, "#N/A")=14,TRUE,FALSE))</f>
        <v>0</v>
      </c>
    </row>
    <row r="1437" spans="11:25" x14ac:dyDescent="0.25">
      <c r="K1437" t="b">
        <f>AND(COUNTIF('Master list(no salts, metals)'!K1432,"&lt;=1"),IF(COUNTIF('Master list(no salts, metals)'!$K1432:$Y1432, "#N/A")=14,TRUE,FALSE))</f>
        <v>0</v>
      </c>
      <c r="L1437" t="b">
        <f>AND(COUNTIF('Master list(no salts, metals)'!L1432,"&lt;=1"),IF(COUNTIF('Master list(no salts, metals)'!$K1432:$Y1432, "#N/A")=14,TRUE,FALSE))</f>
        <v>0</v>
      </c>
      <c r="M1437" t="b">
        <f>AND(COUNTIF('Master list(no salts, metals)'!M1432,"&lt;=1"),IF(COUNTIF('Master list(no salts, metals)'!$K1432:$Y1432, "#N/A")=14,TRUE,FALSE))</f>
        <v>0</v>
      </c>
      <c r="N1437" t="b">
        <f>AND(COUNTIF('Master list(no salts, metals)'!N1432,"&lt;=1"),IF(COUNTIF('Master list(no salts, metals)'!$K1432:$Y1432, "#N/A")=14,TRUE,FALSE))</f>
        <v>0</v>
      </c>
      <c r="O1437" t="b">
        <f>AND(COUNTIF('Master list(no salts, metals)'!O1432,"&lt;=1"),IF(COUNTIF('Master list(no salts, metals)'!$K1432:$Y1432, "#N/A")=14,TRUE,FALSE))</f>
        <v>0</v>
      </c>
      <c r="P1437" t="b">
        <f>AND(COUNTIF('Master list(no salts, metals)'!P1432,"&lt;=1"),IF(COUNTIF('Master list(no salts, metals)'!$K1432:$Y1432, "#N/A")=14,TRUE,FALSE))</f>
        <v>0</v>
      </c>
      <c r="Q1437" t="b">
        <f>AND(COUNTIF('Master list(no salts, metals)'!Q1432,"&lt;=1"),IF(COUNTIF('Master list(no salts, metals)'!$K1432:$Y1432, "#N/A")=14,TRUE,FALSE))</f>
        <v>0</v>
      </c>
      <c r="R1437" t="b">
        <f>AND(COUNTIF('Master list(no salts, metals)'!R1432,"&lt;=1"),IF(COUNTIF('Master list(no salts, metals)'!$K1432:$Y1432, "#N/A")=14,TRUE,FALSE))</f>
        <v>0</v>
      </c>
      <c r="S1437" t="b">
        <f>AND(COUNTIF('Master list(no salts, metals)'!S1432,"&lt;=1"),IF(COUNTIF('Master list(no salts, metals)'!$K1432:$Y1432, "#N/A")=14,TRUE,FALSE))</f>
        <v>0</v>
      </c>
      <c r="T1437" t="b">
        <f>AND(COUNTIF('Master list(no salts, metals)'!T1432,"&lt;=1"),IF(COUNTIF('Master list(no salts, metals)'!$K1432:$Y1432, "#N/A")=14,TRUE,FALSE))</f>
        <v>0</v>
      </c>
      <c r="U1437" t="b">
        <f>AND(COUNTIF('Master list(no salts, metals)'!U1432,"&lt;=1"),IF(COUNTIF('Master list(no salts, metals)'!$K1432:$Y1432, "#N/A")=14,TRUE,FALSE))</f>
        <v>0</v>
      </c>
      <c r="V1437" t="b">
        <f>AND(COUNTIF('Master list(no salts, metals)'!V1432,"&lt;=1"),IF(COUNTIF('Master list(no salts, metals)'!$K1432:$Y1432, "#N/A")=14,TRUE,FALSE))</f>
        <v>0</v>
      </c>
      <c r="W1437" t="b">
        <f>AND(COUNTIF('Master list(no salts, metals)'!W1432,"&lt;=1"),IF(COUNTIF('Master list(no salts, metals)'!$K1432:$Y1432, "#N/A")=14,TRUE,FALSE))</f>
        <v>0</v>
      </c>
      <c r="X1437" t="b">
        <f>AND(COUNTIF('Master list(no salts, metals)'!X1432,"&lt;=1"),IF(COUNTIF('Master list(no salts, metals)'!$K1432:$Y1432, "#N/A")=14,TRUE,FALSE))</f>
        <v>0</v>
      </c>
      <c r="Y1437" t="b">
        <f>AND(COUNTIF('Master list(no salts, metals)'!Y1432,"&lt;=1"),IF(COUNTIF('Master list(no salts, metals)'!$K1432:$Y1432, "#N/A")=14,TRUE,FALSE))</f>
        <v>0</v>
      </c>
    </row>
    <row r="1438" spans="11:25" x14ac:dyDescent="0.25">
      <c r="K1438" t="b">
        <f>AND(COUNTIF('Master list(no salts, metals)'!K1433,"&lt;=1"),IF(COUNTIF('Master list(no salts, metals)'!$K1433:$Y1433, "#N/A")=14,TRUE,FALSE))</f>
        <v>0</v>
      </c>
      <c r="L1438" t="b">
        <f>AND(COUNTIF('Master list(no salts, metals)'!L1433,"&lt;=1"),IF(COUNTIF('Master list(no salts, metals)'!$K1433:$Y1433, "#N/A")=14,TRUE,FALSE))</f>
        <v>0</v>
      </c>
      <c r="M1438" t="b">
        <f>AND(COUNTIF('Master list(no salts, metals)'!M1433,"&lt;=1"),IF(COUNTIF('Master list(no salts, metals)'!$K1433:$Y1433, "#N/A")=14,TRUE,FALSE))</f>
        <v>0</v>
      </c>
      <c r="N1438" t="b">
        <f>AND(COUNTIF('Master list(no salts, metals)'!N1433,"&lt;=1"),IF(COUNTIF('Master list(no salts, metals)'!$K1433:$Y1433, "#N/A")=14,TRUE,FALSE))</f>
        <v>0</v>
      </c>
      <c r="O1438" t="b">
        <f>AND(COUNTIF('Master list(no salts, metals)'!O1433,"&lt;=1"),IF(COUNTIF('Master list(no salts, metals)'!$K1433:$Y1433, "#N/A")=14,TRUE,FALSE))</f>
        <v>0</v>
      </c>
      <c r="P1438" t="b">
        <f>AND(COUNTIF('Master list(no salts, metals)'!P1433,"&lt;=1"),IF(COUNTIF('Master list(no salts, metals)'!$K1433:$Y1433, "#N/A")=14,TRUE,FALSE))</f>
        <v>0</v>
      </c>
      <c r="Q1438" t="b">
        <f>AND(COUNTIF('Master list(no salts, metals)'!Q1433,"&lt;=1"),IF(COUNTIF('Master list(no salts, metals)'!$K1433:$Y1433, "#N/A")=14,TRUE,FALSE))</f>
        <v>0</v>
      </c>
      <c r="R1438" t="b">
        <f>AND(COUNTIF('Master list(no salts, metals)'!R1433,"&lt;=1"),IF(COUNTIF('Master list(no salts, metals)'!$K1433:$Y1433, "#N/A")=14,TRUE,FALSE))</f>
        <v>0</v>
      </c>
      <c r="S1438" t="b">
        <f>AND(COUNTIF('Master list(no salts, metals)'!S1433,"&lt;=1"),IF(COUNTIF('Master list(no salts, metals)'!$K1433:$Y1433, "#N/A")=14,TRUE,FALSE))</f>
        <v>0</v>
      </c>
      <c r="T1438" t="b">
        <f>AND(COUNTIF('Master list(no salts, metals)'!T1433,"&lt;=1"),IF(COUNTIF('Master list(no salts, metals)'!$K1433:$Y1433, "#N/A")=14,TRUE,FALSE))</f>
        <v>1</v>
      </c>
      <c r="U1438" t="b">
        <f>AND(COUNTIF('Master list(no salts, metals)'!U1433,"&lt;=1"),IF(COUNTIF('Master list(no salts, metals)'!$K1433:$Y1433, "#N/A")=14,TRUE,FALSE))</f>
        <v>0</v>
      </c>
      <c r="V1438" t="b">
        <f>AND(COUNTIF('Master list(no salts, metals)'!V1433,"&lt;=1"),IF(COUNTIF('Master list(no salts, metals)'!$K1433:$Y1433, "#N/A")=14,TRUE,FALSE))</f>
        <v>0</v>
      </c>
      <c r="W1438" t="b">
        <f>AND(COUNTIF('Master list(no salts, metals)'!W1433,"&lt;=1"),IF(COUNTIF('Master list(no salts, metals)'!$K1433:$Y1433, "#N/A")=14,TRUE,FALSE))</f>
        <v>0</v>
      </c>
      <c r="X1438" t="b">
        <f>AND(COUNTIF('Master list(no salts, metals)'!X1433,"&lt;=1"),IF(COUNTIF('Master list(no salts, metals)'!$K1433:$Y1433, "#N/A")=14,TRUE,FALSE))</f>
        <v>0</v>
      </c>
      <c r="Y1438" t="b">
        <f>AND(COUNTIF('Master list(no salts, metals)'!Y1433,"&lt;=1"),IF(COUNTIF('Master list(no salts, metals)'!$K1433:$Y1433, "#N/A")=14,TRUE,FALSE))</f>
        <v>0</v>
      </c>
    </row>
    <row r="1439" spans="11:25" x14ac:dyDescent="0.25">
      <c r="K1439" t="b">
        <f>AND(COUNTIF('Master list(no salts, metals)'!K1434,"&lt;=1"),IF(COUNTIF('Master list(no salts, metals)'!$K1434:$Y1434, "#N/A")=14,TRUE,FALSE))</f>
        <v>0</v>
      </c>
      <c r="L1439" t="b">
        <f>AND(COUNTIF('Master list(no salts, metals)'!L1434,"&lt;=1"),IF(COUNTIF('Master list(no salts, metals)'!$K1434:$Y1434, "#N/A")=14,TRUE,FALSE))</f>
        <v>0</v>
      </c>
      <c r="M1439" t="b">
        <f>AND(COUNTIF('Master list(no salts, metals)'!M1434,"&lt;=1"),IF(COUNTIF('Master list(no salts, metals)'!$K1434:$Y1434, "#N/A")=14,TRUE,FALSE))</f>
        <v>0</v>
      </c>
      <c r="N1439" t="b">
        <f>AND(COUNTIF('Master list(no salts, metals)'!N1434,"&lt;=1"),IF(COUNTIF('Master list(no salts, metals)'!$K1434:$Y1434, "#N/A")=14,TRUE,FALSE))</f>
        <v>0</v>
      </c>
      <c r="O1439" t="b">
        <f>AND(COUNTIF('Master list(no salts, metals)'!O1434,"&lt;=1"),IF(COUNTIF('Master list(no salts, metals)'!$K1434:$Y1434, "#N/A")=14,TRUE,FALSE))</f>
        <v>0</v>
      </c>
      <c r="P1439" t="b">
        <f>AND(COUNTIF('Master list(no salts, metals)'!P1434,"&lt;=1"),IF(COUNTIF('Master list(no salts, metals)'!$K1434:$Y1434, "#N/A")=14,TRUE,FALSE))</f>
        <v>0</v>
      </c>
      <c r="Q1439" t="b">
        <f>AND(COUNTIF('Master list(no salts, metals)'!Q1434,"&lt;=1"),IF(COUNTIF('Master list(no salts, metals)'!$K1434:$Y1434, "#N/A")=14,TRUE,FALSE))</f>
        <v>0</v>
      </c>
      <c r="R1439" t="b">
        <f>AND(COUNTIF('Master list(no salts, metals)'!R1434,"&lt;=1"),IF(COUNTIF('Master list(no salts, metals)'!$K1434:$Y1434, "#N/A")=14,TRUE,FALSE))</f>
        <v>0</v>
      </c>
      <c r="S1439" t="b">
        <f>AND(COUNTIF('Master list(no salts, metals)'!S1434,"&lt;=1"),IF(COUNTIF('Master list(no salts, metals)'!$K1434:$Y1434, "#N/A")=14,TRUE,FALSE))</f>
        <v>0</v>
      </c>
      <c r="T1439" t="b">
        <f>AND(COUNTIF('Master list(no salts, metals)'!T1434,"&lt;=1"),IF(COUNTIF('Master list(no salts, metals)'!$K1434:$Y1434, "#N/A")=14,TRUE,FALSE))</f>
        <v>1</v>
      </c>
      <c r="U1439" t="b">
        <f>AND(COUNTIF('Master list(no salts, metals)'!U1434,"&lt;=1"),IF(COUNTIF('Master list(no salts, metals)'!$K1434:$Y1434, "#N/A")=14,TRUE,FALSE))</f>
        <v>0</v>
      </c>
      <c r="V1439" t="b">
        <f>AND(COUNTIF('Master list(no salts, metals)'!V1434,"&lt;=1"),IF(COUNTIF('Master list(no salts, metals)'!$K1434:$Y1434, "#N/A")=14,TRUE,FALSE))</f>
        <v>0</v>
      </c>
      <c r="W1439" t="b">
        <f>AND(COUNTIF('Master list(no salts, metals)'!W1434,"&lt;=1"),IF(COUNTIF('Master list(no salts, metals)'!$K1434:$Y1434, "#N/A")=14,TRUE,FALSE))</f>
        <v>0</v>
      </c>
      <c r="X1439" t="b">
        <f>AND(COUNTIF('Master list(no salts, metals)'!X1434,"&lt;=1"),IF(COUNTIF('Master list(no salts, metals)'!$K1434:$Y1434, "#N/A")=14,TRUE,FALSE))</f>
        <v>0</v>
      </c>
      <c r="Y1439" t="b">
        <f>AND(COUNTIF('Master list(no salts, metals)'!Y1434,"&lt;=1"),IF(COUNTIF('Master list(no salts, metals)'!$K1434:$Y1434, "#N/A")=14,TRUE,FALSE))</f>
        <v>0</v>
      </c>
    </row>
    <row r="1440" spans="11:25" x14ac:dyDescent="0.25">
      <c r="K1440" t="b">
        <f>AND(COUNTIF('Master list(no salts, metals)'!K1435,"&lt;=1"),IF(COUNTIF('Master list(no salts, metals)'!$K1435:$Y1435, "#N/A")=14,TRUE,FALSE))</f>
        <v>0</v>
      </c>
      <c r="L1440" t="b">
        <f>AND(COUNTIF('Master list(no salts, metals)'!L1435,"&lt;=1"),IF(COUNTIF('Master list(no salts, metals)'!$K1435:$Y1435, "#N/A")=14,TRUE,FALSE))</f>
        <v>0</v>
      </c>
      <c r="M1440" t="b">
        <f>AND(COUNTIF('Master list(no salts, metals)'!M1435,"&lt;=1"),IF(COUNTIF('Master list(no salts, metals)'!$K1435:$Y1435, "#N/A")=14,TRUE,FALSE))</f>
        <v>0</v>
      </c>
      <c r="N1440" t="b">
        <f>AND(COUNTIF('Master list(no salts, metals)'!N1435,"&lt;=1"),IF(COUNTIF('Master list(no salts, metals)'!$K1435:$Y1435, "#N/A")=14,TRUE,FALSE))</f>
        <v>0</v>
      </c>
      <c r="O1440" t="b">
        <f>AND(COUNTIF('Master list(no salts, metals)'!O1435,"&lt;=1"),IF(COUNTIF('Master list(no salts, metals)'!$K1435:$Y1435, "#N/A")=14,TRUE,FALSE))</f>
        <v>0</v>
      </c>
      <c r="P1440" t="b">
        <f>AND(COUNTIF('Master list(no salts, metals)'!P1435,"&lt;=1"),IF(COUNTIF('Master list(no salts, metals)'!$K1435:$Y1435, "#N/A")=14,TRUE,FALSE))</f>
        <v>0</v>
      </c>
      <c r="Q1440" t="b">
        <f>AND(COUNTIF('Master list(no salts, metals)'!Q1435,"&lt;=1"),IF(COUNTIF('Master list(no salts, metals)'!$K1435:$Y1435, "#N/A")=14,TRUE,FALSE))</f>
        <v>0</v>
      </c>
      <c r="R1440" t="b">
        <f>AND(COUNTIF('Master list(no salts, metals)'!R1435,"&lt;=1"),IF(COUNTIF('Master list(no salts, metals)'!$K1435:$Y1435, "#N/A")=14,TRUE,FALSE))</f>
        <v>0</v>
      </c>
      <c r="S1440" t="b">
        <f>AND(COUNTIF('Master list(no salts, metals)'!S1435,"&lt;=1"),IF(COUNTIF('Master list(no salts, metals)'!$K1435:$Y1435, "#N/A")=14,TRUE,FALSE))</f>
        <v>0</v>
      </c>
      <c r="T1440" t="b">
        <f>AND(COUNTIF('Master list(no salts, metals)'!T1435,"&lt;=1"),IF(COUNTIF('Master list(no salts, metals)'!$K1435:$Y1435, "#N/A")=14,TRUE,FALSE))</f>
        <v>0</v>
      </c>
      <c r="U1440" t="b">
        <f>AND(COUNTIF('Master list(no salts, metals)'!U1435,"&lt;=1"),IF(COUNTIF('Master list(no salts, metals)'!$K1435:$Y1435, "#N/A")=14,TRUE,FALSE))</f>
        <v>0</v>
      </c>
      <c r="V1440" t="b">
        <f>AND(COUNTIF('Master list(no salts, metals)'!V1435,"&lt;=1"),IF(COUNTIF('Master list(no salts, metals)'!$K1435:$Y1435, "#N/A")=14,TRUE,FALSE))</f>
        <v>0</v>
      </c>
      <c r="W1440" t="b">
        <f>AND(COUNTIF('Master list(no salts, metals)'!W1435,"&lt;=1"),IF(COUNTIF('Master list(no salts, metals)'!$K1435:$Y1435, "#N/A")=14,TRUE,FALSE))</f>
        <v>1</v>
      </c>
      <c r="X1440" t="b">
        <f>AND(COUNTIF('Master list(no salts, metals)'!X1435,"&lt;=1"),IF(COUNTIF('Master list(no salts, metals)'!$K1435:$Y1435, "#N/A")=14,TRUE,FALSE))</f>
        <v>0</v>
      </c>
      <c r="Y1440" t="b">
        <f>AND(COUNTIF('Master list(no salts, metals)'!Y1435,"&lt;=1"),IF(COUNTIF('Master list(no salts, metals)'!$K1435:$Y1435, "#N/A")=14,TRUE,FALSE))</f>
        <v>0</v>
      </c>
    </row>
    <row r="1441" spans="11:25" x14ac:dyDescent="0.25">
      <c r="K1441" t="b">
        <f>AND(COUNTIF('Master list(no salts, metals)'!K1436,"&lt;=1"),IF(COUNTIF('Master list(no salts, metals)'!$K1436:$Y1436, "#N/A")=14,TRUE,FALSE))</f>
        <v>0</v>
      </c>
      <c r="L1441" t="b">
        <f>AND(COUNTIF('Master list(no salts, metals)'!L1436,"&lt;=1"),IF(COUNTIF('Master list(no salts, metals)'!$K1436:$Y1436, "#N/A")=14,TRUE,FALSE))</f>
        <v>0</v>
      </c>
      <c r="M1441" t="b">
        <f>AND(COUNTIF('Master list(no salts, metals)'!M1436,"&lt;=1"),IF(COUNTIF('Master list(no salts, metals)'!$K1436:$Y1436, "#N/A")=14,TRUE,FALSE))</f>
        <v>0</v>
      </c>
      <c r="N1441" t="b">
        <f>AND(COUNTIF('Master list(no salts, metals)'!N1436,"&lt;=1"),IF(COUNTIF('Master list(no salts, metals)'!$K1436:$Y1436, "#N/A")=14,TRUE,FALSE))</f>
        <v>0</v>
      </c>
      <c r="O1441" t="b">
        <f>AND(COUNTIF('Master list(no salts, metals)'!O1436,"&lt;=1"),IF(COUNTIF('Master list(no salts, metals)'!$K1436:$Y1436, "#N/A")=14,TRUE,FALSE))</f>
        <v>0</v>
      </c>
      <c r="P1441" t="b">
        <f>AND(COUNTIF('Master list(no salts, metals)'!P1436,"&lt;=1"),IF(COUNTIF('Master list(no salts, metals)'!$K1436:$Y1436, "#N/A")=14,TRUE,FALSE))</f>
        <v>0</v>
      </c>
      <c r="Q1441" t="b">
        <f>AND(COUNTIF('Master list(no salts, metals)'!Q1436,"&lt;=1"),IF(COUNTIF('Master list(no salts, metals)'!$K1436:$Y1436, "#N/A")=14,TRUE,FALSE))</f>
        <v>0</v>
      </c>
      <c r="R1441" t="b">
        <f>AND(COUNTIF('Master list(no salts, metals)'!R1436,"&lt;=1"),IF(COUNTIF('Master list(no salts, metals)'!$K1436:$Y1436, "#N/A")=14,TRUE,FALSE))</f>
        <v>0</v>
      </c>
      <c r="S1441" t="b">
        <f>AND(COUNTIF('Master list(no salts, metals)'!S1436,"&lt;=1"),IF(COUNTIF('Master list(no salts, metals)'!$K1436:$Y1436, "#N/A")=14,TRUE,FALSE))</f>
        <v>0</v>
      </c>
      <c r="T1441" t="b">
        <f>AND(COUNTIF('Master list(no salts, metals)'!T1436,"&lt;=1"),IF(COUNTIF('Master list(no salts, metals)'!$K1436:$Y1436, "#N/A")=14,TRUE,FALSE))</f>
        <v>1</v>
      </c>
      <c r="U1441" t="b">
        <f>AND(COUNTIF('Master list(no salts, metals)'!U1436,"&lt;=1"),IF(COUNTIF('Master list(no salts, metals)'!$K1436:$Y1436, "#N/A")=14,TRUE,FALSE))</f>
        <v>0</v>
      </c>
      <c r="V1441" t="b">
        <f>AND(COUNTIF('Master list(no salts, metals)'!V1436,"&lt;=1"),IF(COUNTIF('Master list(no salts, metals)'!$K1436:$Y1436, "#N/A")=14,TRUE,FALSE))</f>
        <v>0</v>
      </c>
      <c r="W1441" t="b">
        <f>AND(COUNTIF('Master list(no salts, metals)'!W1436,"&lt;=1"),IF(COUNTIF('Master list(no salts, metals)'!$K1436:$Y1436, "#N/A")=14,TRUE,FALSE))</f>
        <v>0</v>
      </c>
      <c r="X1441" t="b">
        <f>AND(COUNTIF('Master list(no salts, metals)'!X1436,"&lt;=1"),IF(COUNTIF('Master list(no salts, metals)'!$K1436:$Y1436, "#N/A")=14,TRUE,FALSE))</f>
        <v>0</v>
      </c>
      <c r="Y1441" t="b">
        <f>AND(COUNTIF('Master list(no salts, metals)'!Y1436,"&lt;=1"),IF(COUNTIF('Master list(no salts, metals)'!$K1436:$Y1436, "#N/A")=14,TRUE,FALSE))</f>
        <v>0</v>
      </c>
    </row>
    <row r="1442" spans="11:25" x14ac:dyDescent="0.25">
      <c r="K1442" t="b">
        <f>AND(COUNTIF('Master list(no salts, metals)'!K1437,"&lt;=1"),IF(COUNTIF('Master list(no salts, metals)'!$K1437:$Y1437, "#N/A")=14,TRUE,FALSE))</f>
        <v>0</v>
      </c>
      <c r="L1442" t="b">
        <f>AND(COUNTIF('Master list(no salts, metals)'!L1437,"&lt;=1"),IF(COUNTIF('Master list(no salts, metals)'!$K1437:$Y1437, "#N/A")=14,TRUE,FALSE))</f>
        <v>0</v>
      </c>
      <c r="M1442" t="b">
        <f>AND(COUNTIF('Master list(no salts, metals)'!M1437,"&lt;=1"),IF(COUNTIF('Master list(no salts, metals)'!$K1437:$Y1437, "#N/A")=14,TRUE,FALSE))</f>
        <v>0</v>
      </c>
      <c r="N1442" t="b">
        <f>AND(COUNTIF('Master list(no salts, metals)'!N1437,"&lt;=1"),IF(COUNTIF('Master list(no salts, metals)'!$K1437:$Y1437, "#N/A")=14,TRUE,FALSE))</f>
        <v>0</v>
      </c>
      <c r="O1442" t="b">
        <f>AND(COUNTIF('Master list(no salts, metals)'!O1437,"&lt;=1"),IF(COUNTIF('Master list(no salts, metals)'!$K1437:$Y1437, "#N/A")=14,TRUE,FALSE))</f>
        <v>0</v>
      </c>
      <c r="P1442" t="b">
        <f>AND(COUNTIF('Master list(no salts, metals)'!P1437,"&lt;=1"),IF(COUNTIF('Master list(no salts, metals)'!$K1437:$Y1437, "#N/A")=14,TRUE,FALSE))</f>
        <v>0</v>
      </c>
      <c r="Q1442" t="b">
        <f>AND(COUNTIF('Master list(no salts, metals)'!Q1437,"&lt;=1"),IF(COUNTIF('Master list(no salts, metals)'!$K1437:$Y1437, "#N/A")=14,TRUE,FALSE))</f>
        <v>0</v>
      </c>
      <c r="R1442" t="b">
        <f>AND(COUNTIF('Master list(no salts, metals)'!R1437,"&lt;=1"),IF(COUNTIF('Master list(no salts, metals)'!$K1437:$Y1437, "#N/A")=14,TRUE,FALSE))</f>
        <v>0</v>
      </c>
      <c r="S1442" t="b">
        <f>AND(COUNTIF('Master list(no salts, metals)'!S1437,"&lt;=1"),IF(COUNTIF('Master list(no salts, metals)'!$K1437:$Y1437, "#N/A")=14,TRUE,FALSE))</f>
        <v>0</v>
      </c>
      <c r="T1442" t="b">
        <f>AND(COUNTIF('Master list(no salts, metals)'!T1437,"&lt;=1"),IF(COUNTIF('Master list(no salts, metals)'!$K1437:$Y1437, "#N/A")=14,TRUE,FALSE))</f>
        <v>0</v>
      </c>
      <c r="U1442" t="b">
        <f>AND(COUNTIF('Master list(no salts, metals)'!U1437,"&lt;=1"),IF(COUNTIF('Master list(no salts, metals)'!$K1437:$Y1437, "#N/A")=14,TRUE,FALSE))</f>
        <v>0</v>
      </c>
      <c r="V1442" t="b">
        <f>AND(COUNTIF('Master list(no salts, metals)'!V1437,"&lt;=1"),IF(COUNTIF('Master list(no salts, metals)'!$K1437:$Y1437, "#N/A")=14,TRUE,FALSE))</f>
        <v>0</v>
      </c>
      <c r="W1442" t="b">
        <f>AND(COUNTIF('Master list(no salts, metals)'!W1437,"&lt;=1"),IF(COUNTIF('Master list(no salts, metals)'!$K1437:$Y1437, "#N/A")=14,TRUE,FALSE))</f>
        <v>1</v>
      </c>
      <c r="X1442" t="b">
        <f>AND(COUNTIF('Master list(no salts, metals)'!X1437,"&lt;=1"),IF(COUNTIF('Master list(no salts, metals)'!$K1437:$Y1437, "#N/A")=14,TRUE,FALSE))</f>
        <v>0</v>
      </c>
      <c r="Y1442" t="b">
        <f>AND(COUNTIF('Master list(no salts, metals)'!Y1437,"&lt;=1"),IF(COUNTIF('Master list(no salts, metals)'!$K1437:$Y1437, "#N/A")=14,TRUE,FALSE))</f>
        <v>0</v>
      </c>
    </row>
    <row r="1443" spans="11:25" x14ac:dyDescent="0.25">
      <c r="K1443" t="b">
        <f>AND(COUNTIF('Master list(no salts, metals)'!K1438,"&lt;=1"),IF(COUNTIF('Master list(no salts, metals)'!$K1438:$Y1438, "#N/A")=14,TRUE,FALSE))</f>
        <v>0</v>
      </c>
      <c r="L1443" t="b">
        <f>AND(COUNTIF('Master list(no salts, metals)'!L1438,"&lt;=1"),IF(COUNTIF('Master list(no salts, metals)'!$K1438:$Y1438, "#N/A")=14,TRUE,FALSE))</f>
        <v>0</v>
      </c>
      <c r="M1443" t="b">
        <f>AND(COUNTIF('Master list(no salts, metals)'!M1438,"&lt;=1"),IF(COUNTIF('Master list(no salts, metals)'!$K1438:$Y1438, "#N/A")=14,TRUE,FALSE))</f>
        <v>0</v>
      </c>
      <c r="N1443" t="b">
        <f>AND(COUNTIF('Master list(no salts, metals)'!N1438,"&lt;=1"),IF(COUNTIF('Master list(no salts, metals)'!$K1438:$Y1438, "#N/A")=14,TRUE,FALSE))</f>
        <v>0</v>
      </c>
      <c r="O1443" t="b">
        <f>AND(COUNTIF('Master list(no salts, metals)'!O1438,"&lt;=1"),IF(COUNTIF('Master list(no salts, metals)'!$K1438:$Y1438, "#N/A")=14,TRUE,FALSE))</f>
        <v>0</v>
      </c>
      <c r="P1443" t="b">
        <f>AND(COUNTIF('Master list(no salts, metals)'!P1438,"&lt;=1"),IF(COUNTIF('Master list(no salts, metals)'!$K1438:$Y1438, "#N/A")=14,TRUE,FALSE))</f>
        <v>0</v>
      </c>
      <c r="Q1443" t="b">
        <f>AND(COUNTIF('Master list(no salts, metals)'!Q1438,"&lt;=1"),IF(COUNTIF('Master list(no salts, metals)'!$K1438:$Y1438, "#N/A")=14,TRUE,FALSE))</f>
        <v>0</v>
      </c>
      <c r="R1443" t="b">
        <f>AND(COUNTIF('Master list(no salts, metals)'!R1438,"&lt;=1"),IF(COUNTIF('Master list(no salts, metals)'!$K1438:$Y1438, "#N/A")=14,TRUE,FALSE))</f>
        <v>0</v>
      </c>
      <c r="S1443" t="b">
        <f>AND(COUNTIF('Master list(no salts, metals)'!S1438,"&lt;=1"),IF(COUNTIF('Master list(no salts, metals)'!$K1438:$Y1438, "#N/A")=14,TRUE,FALSE))</f>
        <v>0</v>
      </c>
      <c r="T1443" t="b">
        <f>AND(COUNTIF('Master list(no salts, metals)'!T1438,"&lt;=1"),IF(COUNTIF('Master list(no salts, metals)'!$K1438:$Y1438, "#N/A")=14,TRUE,FALSE))</f>
        <v>0</v>
      </c>
      <c r="U1443" t="b">
        <f>AND(COUNTIF('Master list(no salts, metals)'!U1438,"&lt;=1"),IF(COUNTIF('Master list(no salts, metals)'!$K1438:$Y1438, "#N/A")=14,TRUE,FALSE))</f>
        <v>0</v>
      </c>
      <c r="V1443" t="b">
        <f>AND(COUNTIF('Master list(no salts, metals)'!V1438,"&lt;=1"),IF(COUNTIF('Master list(no salts, metals)'!$K1438:$Y1438, "#N/A")=14,TRUE,FALSE))</f>
        <v>0</v>
      </c>
      <c r="W1443" t="b">
        <f>AND(COUNTIF('Master list(no salts, metals)'!W1438,"&lt;=1"),IF(COUNTIF('Master list(no salts, metals)'!$K1438:$Y1438, "#N/A")=14,TRUE,FALSE))</f>
        <v>1</v>
      </c>
      <c r="X1443" t="b">
        <f>AND(COUNTIF('Master list(no salts, metals)'!X1438,"&lt;=1"),IF(COUNTIF('Master list(no salts, metals)'!$K1438:$Y1438, "#N/A")=14,TRUE,FALSE))</f>
        <v>0</v>
      </c>
      <c r="Y1443" t="b">
        <f>AND(COUNTIF('Master list(no salts, metals)'!Y1438,"&lt;=1"),IF(COUNTIF('Master list(no salts, metals)'!$K1438:$Y1438, "#N/A")=14,TRUE,FALSE))</f>
        <v>0</v>
      </c>
    </row>
    <row r="1444" spans="11:25" x14ac:dyDescent="0.25">
      <c r="K1444" t="b">
        <f>AND(COUNTIF('Master list(no salts, metals)'!K1439,"&lt;=1"),IF(COUNTIF('Master list(no salts, metals)'!$K1439:$Y1439, "#N/A")=14,TRUE,FALSE))</f>
        <v>0</v>
      </c>
      <c r="L1444" t="b">
        <f>AND(COUNTIF('Master list(no salts, metals)'!L1439,"&lt;=1"),IF(COUNTIF('Master list(no salts, metals)'!$K1439:$Y1439, "#N/A")=14,TRUE,FALSE))</f>
        <v>0</v>
      </c>
      <c r="M1444" t="b">
        <f>AND(COUNTIF('Master list(no salts, metals)'!M1439,"&lt;=1"),IF(COUNTIF('Master list(no salts, metals)'!$K1439:$Y1439, "#N/A")=14,TRUE,FALSE))</f>
        <v>0</v>
      </c>
      <c r="N1444" t="b">
        <f>AND(COUNTIF('Master list(no salts, metals)'!N1439,"&lt;=1"),IF(COUNTIF('Master list(no salts, metals)'!$K1439:$Y1439, "#N/A")=14,TRUE,FALSE))</f>
        <v>0</v>
      </c>
      <c r="O1444" t="b">
        <f>AND(COUNTIF('Master list(no salts, metals)'!O1439,"&lt;=1"),IF(COUNTIF('Master list(no salts, metals)'!$K1439:$Y1439, "#N/A")=14,TRUE,FALSE))</f>
        <v>0</v>
      </c>
      <c r="P1444" t="b">
        <f>AND(COUNTIF('Master list(no salts, metals)'!P1439,"&lt;=1"),IF(COUNTIF('Master list(no salts, metals)'!$K1439:$Y1439, "#N/A")=14,TRUE,FALSE))</f>
        <v>0</v>
      </c>
      <c r="Q1444" t="b">
        <f>AND(COUNTIF('Master list(no salts, metals)'!Q1439,"&lt;=1"),IF(COUNTIF('Master list(no salts, metals)'!$K1439:$Y1439, "#N/A")=14,TRUE,FALSE))</f>
        <v>0</v>
      </c>
      <c r="R1444" t="b">
        <f>AND(COUNTIF('Master list(no salts, metals)'!R1439,"&lt;=1"),IF(COUNTIF('Master list(no salts, metals)'!$K1439:$Y1439, "#N/A")=14,TRUE,FALSE))</f>
        <v>0</v>
      </c>
      <c r="S1444" t="b">
        <f>AND(COUNTIF('Master list(no salts, metals)'!S1439,"&lt;=1"),IF(COUNTIF('Master list(no salts, metals)'!$K1439:$Y1439, "#N/A")=14,TRUE,FALSE))</f>
        <v>0</v>
      </c>
      <c r="T1444" t="b">
        <f>AND(COUNTIF('Master list(no salts, metals)'!T1439,"&lt;=1"),IF(COUNTIF('Master list(no salts, metals)'!$K1439:$Y1439, "#N/A")=14,TRUE,FALSE))</f>
        <v>0</v>
      </c>
      <c r="U1444" t="b">
        <f>AND(COUNTIF('Master list(no salts, metals)'!U1439,"&lt;=1"),IF(COUNTIF('Master list(no salts, metals)'!$K1439:$Y1439, "#N/A")=14,TRUE,FALSE))</f>
        <v>0</v>
      </c>
      <c r="V1444" t="b">
        <f>AND(COUNTIF('Master list(no salts, metals)'!V1439,"&lt;=1"),IF(COUNTIF('Master list(no salts, metals)'!$K1439:$Y1439, "#N/A")=14,TRUE,FALSE))</f>
        <v>0</v>
      </c>
      <c r="W1444" t="b">
        <f>AND(COUNTIF('Master list(no salts, metals)'!W1439,"&lt;=1"),IF(COUNTIF('Master list(no salts, metals)'!$K1439:$Y1439, "#N/A")=14,TRUE,FALSE))</f>
        <v>1</v>
      </c>
      <c r="X1444" t="b">
        <f>AND(COUNTIF('Master list(no salts, metals)'!X1439,"&lt;=1"),IF(COUNTIF('Master list(no salts, metals)'!$K1439:$Y1439, "#N/A")=14,TRUE,FALSE))</f>
        <v>0</v>
      </c>
      <c r="Y1444" t="b">
        <f>AND(COUNTIF('Master list(no salts, metals)'!Y1439,"&lt;=1"),IF(COUNTIF('Master list(no salts, metals)'!$K1439:$Y1439, "#N/A")=14,TRUE,FALSE))</f>
        <v>0</v>
      </c>
    </row>
    <row r="1445" spans="11:25" x14ac:dyDescent="0.25">
      <c r="K1445" t="b">
        <f>AND(COUNTIF('Master list(no salts, metals)'!K1440,"&lt;=1"),IF(COUNTIF('Master list(no salts, metals)'!$K1440:$Y1440, "#N/A")=14,TRUE,FALSE))</f>
        <v>0</v>
      </c>
      <c r="L1445" t="b">
        <f>AND(COUNTIF('Master list(no salts, metals)'!L1440,"&lt;=1"),IF(COUNTIF('Master list(no salts, metals)'!$K1440:$Y1440, "#N/A")=14,TRUE,FALSE))</f>
        <v>0</v>
      </c>
      <c r="M1445" t="b">
        <f>AND(COUNTIF('Master list(no salts, metals)'!M1440,"&lt;=1"),IF(COUNTIF('Master list(no salts, metals)'!$K1440:$Y1440, "#N/A")=14,TRUE,FALSE))</f>
        <v>0</v>
      </c>
      <c r="N1445" t="b">
        <f>AND(COUNTIF('Master list(no salts, metals)'!N1440,"&lt;=1"),IF(COUNTIF('Master list(no salts, metals)'!$K1440:$Y1440, "#N/A")=14,TRUE,FALSE))</f>
        <v>0</v>
      </c>
      <c r="O1445" t="b">
        <f>AND(COUNTIF('Master list(no salts, metals)'!O1440,"&lt;=1"),IF(COUNTIF('Master list(no salts, metals)'!$K1440:$Y1440, "#N/A")=14,TRUE,FALSE))</f>
        <v>0</v>
      </c>
      <c r="P1445" t="b">
        <f>AND(COUNTIF('Master list(no salts, metals)'!P1440,"&lt;=1"),IF(COUNTIF('Master list(no salts, metals)'!$K1440:$Y1440, "#N/A")=14,TRUE,FALSE))</f>
        <v>0</v>
      </c>
      <c r="Q1445" t="b">
        <f>AND(COUNTIF('Master list(no salts, metals)'!Q1440,"&lt;=1"),IF(COUNTIF('Master list(no salts, metals)'!$K1440:$Y1440, "#N/A")=14,TRUE,FALSE))</f>
        <v>0</v>
      </c>
      <c r="R1445" t="b">
        <f>AND(COUNTIF('Master list(no salts, metals)'!R1440,"&lt;=1"),IF(COUNTIF('Master list(no salts, metals)'!$K1440:$Y1440, "#N/A")=14,TRUE,FALSE))</f>
        <v>0</v>
      </c>
      <c r="S1445" t="b">
        <f>AND(COUNTIF('Master list(no salts, metals)'!S1440,"&lt;=1"),IF(COUNTIF('Master list(no salts, metals)'!$K1440:$Y1440, "#N/A")=14,TRUE,FALSE))</f>
        <v>0</v>
      </c>
      <c r="T1445" t="b">
        <f>AND(COUNTIF('Master list(no salts, metals)'!T1440,"&lt;=1"),IF(COUNTIF('Master list(no salts, metals)'!$K1440:$Y1440, "#N/A")=14,TRUE,FALSE))</f>
        <v>0</v>
      </c>
      <c r="U1445" t="b">
        <f>AND(COUNTIF('Master list(no salts, metals)'!U1440,"&lt;=1"),IF(COUNTIF('Master list(no salts, metals)'!$K1440:$Y1440, "#N/A")=14,TRUE,FALSE))</f>
        <v>0</v>
      </c>
      <c r="V1445" t="b">
        <f>AND(COUNTIF('Master list(no salts, metals)'!V1440,"&lt;=1"),IF(COUNTIF('Master list(no salts, metals)'!$K1440:$Y1440, "#N/A")=14,TRUE,FALSE))</f>
        <v>0</v>
      </c>
      <c r="W1445" t="b">
        <f>AND(COUNTIF('Master list(no salts, metals)'!W1440,"&lt;=1"),IF(COUNTIF('Master list(no salts, metals)'!$K1440:$Y1440, "#N/A")=14,TRUE,FALSE))</f>
        <v>0</v>
      </c>
      <c r="X1445" t="b">
        <f>AND(COUNTIF('Master list(no salts, metals)'!X1440,"&lt;=1"),IF(COUNTIF('Master list(no salts, metals)'!$K1440:$Y1440, "#N/A")=14,TRUE,FALSE))</f>
        <v>1</v>
      </c>
      <c r="Y1445" t="b">
        <f>AND(COUNTIF('Master list(no salts, metals)'!Y1440,"&lt;=1"),IF(COUNTIF('Master list(no salts, metals)'!$K1440:$Y1440, "#N/A")=14,TRUE,FALSE))</f>
        <v>0</v>
      </c>
    </row>
    <row r="1446" spans="11:25" x14ac:dyDescent="0.25">
      <c r="K1446" t="b">
        <f>AND(COUNTIF('Master list(no salts, metals)'!K1441,"&lt;=1"),IF(COUNTIF('Master list(no salts, metals)'!$K1441:$Y1441, "#N/A")=14,TRUE,FALSE))</f>
        <v>0</v>
      </c>
      <c r="L1446" t="b">
        <f>AND(COUNTIF('Master list(no salts, metals)'!L1441,"&lt;=1"),IF(COUNTIF('Master list(no salts, metals)'!$K1441:$Y1441, "#N/A")=14,TRUE,FALSE))</f>
        <v>0</v>
      </c>
      <c r="M1446" t="b">
        <f>AND(COUNTIF('Master list(no salts, metals)'!M1441,"&lt;=1"),IF(COUNTIF('Master list(no salts, metals)'!$K1441:$Y1441, "#N/A")=14,TRUE,FALSE))</f>
        <v>0</v>
      </c>
      <c r="N1446" t="b">
        <f>AND(COUNTIF('Master list(no salts, metals)'!N1441,"&lt;=1"),IF(COUNTIF('Master list(no salts, metals)'!$K1441:$Y1441, "#N/A")=14,TRUE,FALSE))</f>
        <v>0</v>
      </c>
      <c r="O1446" t="b">
        <f>AND(COUNTIF('Master list(no salts, metals)'!O1441,"&lt;=1"),IF(COUNTIF('Master list(no salts, metals)'!$K1441:$Y1441, "#N/A")=14,TRUE,FALSE))</f>
        <v>0</v>
      </c>
      <c r="P1446" t="b">
        <f>AND(COUNTIF('Master list(no salts, metals)'!P1441,"&lt;=1"),IF(COUNTIF('Master list(no salts, metals)'!$K1441:$Y1441, "#N/A")=14,TRUE,FALSE))</f>
        <v>0</v>
      </c>
      <c r="Q1446" t="b">
        <f>AND(COUNTIF('Master list(no salts, metals)'!Q1441,"&lt;=1"),IF(COUNTIF('Master list(no salts, metals)'!$K1441:$Y1441, "#N/A")=14,TRUE,FALSE))</f>
        <v>0</v>
      </c>
      <c r="R1446" t="b">
        <f>AND(COUNTIF('Master list(no salts, metals)'!R1441,"&lt;=1"),IF(COUNTIF('Master list(no salts, metals)'!$K1441:$Y1441, "#N/A")=14,TRUE,FALSE))</f>
        <v>0</v>
      </c>
      <c r="S1446" t="b">
        <f>AND(COUNTIF('Master list(no salts, metals)'!S1441,"&lt;=1"),IF(COUNTIF('Master list(no salts, metals)'!$K1441:$Y1441, "#N/A")=14,TRUE,FALSE))</f>
        <v>0</v>
      </c>
      <c r="T1446" t="b">
        <f>AND(COUNTIF('Master list(no salts, metals)'!T1441,"&lt;=1"),IF(COUNTIF('Master list(no salts, metals)'!$K1441:$Y1441, "#N/A")=14,TRUE,FALSE))</f>
        <v>0</v>
      </c>
      <c r="U1446" t="b">
        <f>AND(COUNTIF('Master list(no salts, metals)'!U1441,"&lt;=1"),IF(COUNTIF('Master list(no salts, metals)'!$K1441:$Y1441, "#N/A")=14,TRUE,FALSE))</f>
        <v>0</v>
      </c>
      <c r="V1446" t="b">
        <f>AND(COUNTIF('Master list(no salts, metals)'!V1441,"&lt;=1"),IF(COUNTIF('Master list(no salts, metals)'!$K1441:$Y1441, "#N/A")=14,TRUE,FALSE))</f>
        <v>0</v>
      </c>
      <c r="W1446" t="b">
        <f>AND(COUNTIF('Master list(no salts, metals)'!W1441,"&lt;=1"),IF(COUNTIF('Master list(no salts, metals)'!$K1441:$Y1441, "#N/A")=14,TRUE,FALSE))</f>
        <v>0</v>
      </c>
      <c r="X1446" t="b">
        <f>AND(COUNTIF('Master list(no salts, metals)'!X1441,"&lt;=1"),IF(COUNTIF('Master list(no salts, metals)'!$K1441:$Y1441, "#N/A")=14,TRUE,FALSE))</f>
        <v>1</v>
      </c>
      <c r="Y1446" t="b">
        <f>AND(COUNTIF('Master list(no salts, metals)'!Y1441,"&lt;=1"),IF(COUNTIF('Master list(no salts, metals)'!$K1441:$Y1441, "#N/A")=14,TRUE,FALSE))</f>
        <v>0</v>
      </c>
    </row>
    <row r="1447" spans="11:25" x14ac:dyDescent="0.25">
      <c r="K1447" t="b">
        <f>AND(COUNTIF('Master list(no salts, metals)'!K1442,"&lt;=1"),IF(COUNTIF('Master list(no salts, metals)'!$K1442:$Y1442, "#N/A")=14,TRUE,FALSE))</f>
        <v>0</v>
      </c>
      <c r="L1447" t="b">
        <f>AND(COUNTIF('Master list(no salts, metals)'!L1442,"&lt;=1"),IF(COUNTIF('Master list(no salts, metals)'!$K1442:$Y1442, "#N/A")=14,TRUE,FALSE))</f>
        <v>0</v>
      </c>
      <c r="M1447" t="b">
        <f>AND(COUNTIF('Master list(no salts, metals)'!M1442,"&lt;=1"),IF(COUNTIF('Master list(no salts, metals)'!$K1442:$Y1442, "#N/A")=14,TRUE,FALSE))</f>
        <v>0</v>
      </c>
      <c r="N1447" t="b">
        <f>AND(COUNTIF('Master list(no salts, metals)'!N1442,"&lt;=1"),IF(COUNTIF('Master list(no salts, metals)'!$K1442:$Y1442, "#N/A")=14,TRUE,FALSE))</f>
        <v>0</v>
      </c>
      <c r="O1447" t="b">
        <f>AND(COUNTIF('Master list(no salts, metals)'!O1442,"&lt;=1"),IF(COUNTIF('Master list(no salts, metals)'!$K1442:$Y1442, "#N/A")=14,TRUE,FALSE))</f>
        <v>0</v>
      </c>
      <c r="P1447" t="b">
        <f>AND(COUNTIF('Master list(no salts, metals)'!P1442,"&lt;=1"),IF(COUNTIF('Master list(no salts, metals)'!$K1442:$Y1442, "#N/A")=14,TRUE,FALSE))</f>
        <v>0</v>
      </c>
      <c r="Q1447" t="b">
        <f>AND(COUNTIF('Master list(no salts, metals)'!Q1442,"&lt;=1"),IF(COUNTIF('Master list(no salts, metals)'!$K1442:$Y1442, "#N/A")=14,TRUE,FALSE))</f>
        <v>0</v>
      </c>
      <c r="R1447" t="b">
        <f>AND(COUNTIF('Master list(no salts, metals)'!R1442,"&lt;=1"),IF(COUNTIF('Master list(no salts, metals)'!$K1442:$Y1442, "#N/A")=14,TRUE,FALSE))</f>
        <v>0</v>
      </c>
      <c r="S1447" t="b">
        <f>AND(COUNTIF('Master list(no salts, metals)'!S1442,"&lt;=1"),IF(COUNTIF('Master list(no salts, metals)'!$K1442:$Y1442, "#N/A")=14,TRUE,FALSE))</f>
        <v>0</v>
      </c>
      <c r="T1447" t="b">
        <f>AND(COUNTIF('Master list(no salts, metals)'!T1442,"&lt;=1"),IF(COUNTIF('Master list(no salts, metals)'!$K1442:$Y1442, "#N/A")=14,TRUE,FALSE))</f>
        <v>0</v>
      </c>
      <c r="U1447" t="b">
        <f>AND(COUNTIF('Master list(no salts, metals)'!U1442,"&lt;=1"),IF(COUNTIF('Master list(no salts, metals)'!$K1442:$Y1442, "#N/A")=14,TRUE,FALSE))</f>
        <v>0</v>
      </c>
      <c r="V1447" t="b">
        <f>AND(COUNTIF('Master list(no salts, metals)'!V1442,"&lt;=1"),IF(COUNTIF('Master list(no salts, metals)'!$K1442:$Y1442, "#N/A")=14,TRUE,FALSE))</f>
        <v>0</v>
      </c>
      <c r="W1447" t="b">
        <f>AND(COUNTIF('Master list(no salts, metals)'!W1442,"&lt;=1"),IF(COUNTIF('Master list(no salts, metals)'!$K1442:$Y1442, "#N/A")=14,TRUE,FALSE))</f>
        <v>0</v>
      </c>
      <c r="X1447" t="b">
        <f>AND(COUNTIF('Master list(no salts, metals)'!X1442,"&lt;=1"),IF(COUNTIF('Master list(no salts, metals)'!$K1442:$Y1442, "#N/A")=14,TRUE,FALSE))</f>
        <v>0</v>
      </c>
      <c r="Y1447" t="b">
        <f>AND(COUNTIF('Master list(no salts, metals)'!Y1442,"&lt;=1"),IF(COUNTIF('Master list(no salts, metals)'!$K1442:$Y1442, "#N/A")=14,TRUE,FALSE))</f>
        <v>1</v>
      </c>
    </row>
    <row r="1448" spans="11:25" x14ac:dyDescent="0.25">
      <c r="K1448" t="b">
        <f>AND(COUNTIF('Master list(no salts, metals)'!K1443,"&lt;=1"),IF(COUNTIF('Master list(no salts, metals)'!$K1443:$Y1443, "#N/A")=14,TRUE,FALSE))</f>
        <v>0</v>
      </c>
      <c r="L1448" t="b">
        <f>AND(COUNTIF('Master list(no salts, metals)'!L1443,"&lt;=1"),IF(COUNTIF('Master list(no salts, metals)'!$K1443:$Y1443, "#N/A")=14,TRUE,FALSE))</f>
        <v>0</v>
      </c>
      <c r="M1448" t="b">
        <f>AND(COUNTIF('Master list(no salts, metals)'!M1443,"&lt;=1"),IF(COUNTIF('Master list(no salts, metals)'!$K1443:$Y1443, "#N/A")=14,TRUE,FALSE))</f>
        <v>0</v>
      </c>
      <c r="N1448" t="b">
        <f>AND(COUNTIF('Master list(no salts, metals)'!N1443,"&lt;=1"),IF(COUNTIF('Master list(no salts, metals)'!$K1443:$Y1443, "#N/A")=14,TRUE,FALSE))</f>
        <v>0</v>
      </c>
      <c r="O1448" t="b">
        <f>AND(COUNTIF('Master list(no salts, metals)'!O1443,"&lt;=1"),IF(COUNTIF('Master list(no salts, metals)'!$K1443:$Y1443, "#N/A")=14,TRUE,FALSE))</f>
        <v>0</v>
      </c>
      <c r="P1448" t="b">
        <f>AND(COUNTIF('Master list(no salts, metals)'!P1443,"&lt;=1"),IF(COUNTIF('Master list(no salts, metals)'!$K1443:$Y1443, "#N/A")=14,TRUE,FALSE))</f>
        <v>0</v>
      </c>
      <c r="Q1448" t="b">
        <f>AND(COUNTIF('Master list(no salts, metals)'!Q1443,"&lt;=1"),IF(COUNTIF('Master list(no salts, metals)'!$K1443:$Y1443, "#N/A")=14,TRUE,FALSE))</f>
        <v>0</v>
      </c>
      <c r="R1448" t="b">
        <f>AND(COUNTIF('Master list(no salts, metals)'!R1443,"&lt;=1"),IF(COUNTIF('Master list(no salts, metals)'!$K1443:$Y1443, "#N/A")=14,TRUE,FALSE))</f>
        <v>0</v>
      </c>
      <c r="S1448" t="b">
        <f>AND(COUNTIF('Master list(no salts, metals)'!S1443,"&lt;=1"),IF(COUNTIF('Master list(no salts, metals)'!$K1443:$Y1443, "#N/A")=14,TRUE,FALSE))</f>
        <v>0</v>
      </c>
      <c r="T1448" t="b">
        <f>AND(COUNTIF('Master list(no salts, metals)'!T1443,"&lt;=1"),IF(COUNTIF('Master list(no salts, metals)'!$K1443:$Y1443, "#N/A")=14,TRUE,FALSE))</f>
        <v>0</v>
      </c>
      <c r="U1448" t="b">
        <f>AND(COUNTIF('Master list(no salts, metals)'!U1443,"&lt;=1"),IF(COUNTIF('Master list(no salts, metals)'!$K1443:$Y1443, "#N/A")=14,TRUE,FALSE))</f>
        <v>0</v>
      </c>
      <c r="V1448" t="b">
        <f>AND(COUNTIF('Master list(no salts, metals)'!V1443,"&lt;=1"),IF(COUNTIF('Master list(no salts, metals)'!$K1443:$Y1443, "#N/A")=14,TRUE,FALSE))</f>
        <v>0</v>
      </c>
      <c r="W1448" t="b">
        <f>AND(COUNTIF('Master list(no salts, metals)'!W1443,"&lt;=1"),IF(COUNTIF('Master list(no salts, metals)'!$K1443:$Y1443, "#N/A")=14,TRUE,FALSE))</f>
        <v>1</v>
      </c>
      <c r="X1448" t="b">
        <f>AND(COUNTIF('Master list(no salts, metals)'!X1443,"&lt;=1"),IF(COUNTIF('Master list(no salts, metals)'!$K1443:$Y1443, "#N/A")=14,TRUE,FALSE))</f>
        <v>0</v>
      </c>
      <c r="Y1448" t="b">
        <f>AND(COUNTIF('Master list(no salts, metals)'!Y1443,"&lt;=1"),IF(COUNTIF('Master list(no salts, metals)'!$K1443:$Y1443, "#N/A")=14,TRUE,FALSE))</f>
        <v>0</v>
      </c>
    </row>
    <row r="1449" spans="11:25" x14ac:dyDescent="0.25">
      <c r="K1449" t="b">
        <f>AND(COUNTIF('Master list(no salts, metals)'!K1444,"&lt;=1"),IF(COUNTIF('Master list(no salts, metals)'!$K1444:$Y1444, "#N/A")=14,TRUE,FALSE))</f>
        <v>0</v>
      </c>
      <c r="L1449" t="b">
        <f>AND(COUNTIF('Master list(no salts, metals)'!L1444,"&lt;=1"),IF(COUNTIF('Master list(no salts, metals)'!$K1444:$Y1444, "#N/A")=14,TRUE,FALSE))</f>
        <v>0</v>
      </c>
      <c r="M1449" t="b">
        <f>AND(COUNTIF('Master list(no salts, metals)'!M1444,"&lt;=1"),IF(COUNTIF('Master list(no salts, metals)'!$K1444:$Y1444, "#N/A")=14,TRUE,FALSE))</f>
        <v>0</v>
      </c>
      <c r="N1449" t="b">
        <f>AND(COUNTIF('Master list(no salts, metals)'!N1444,"&lt;=1"),IF(COUNTIF('Master list(no salts, metals)'!$K1444:$Y1444, "#N/A")=14,TRUE,FALSE))</f>
        <v>0</v>
      </c>
      <c r="O1449" t="b">
        <f>AND(COUNTIF('Master list(no salts, metals)'!O1444,"&lt;=1"),IF(COUNTIF('Master list(no salts, metals)'!$K1444:$Y1444, "#N/A")=14,TRUE,FALSE))</f>
        <v>0</v>
      </c>
      <c r="P1449" t="b">
        <f>AND(COUNTIF('Master list(no salts, metals)'!P1444,"&lt;=1"),IF(COUNTIF('Master list(no salts, metals)'!$K1444:$Y1444, "#N/A")=14,TRUE,FALSE))</f>
        <v>0</v>
      </c>
      <c r="Q1449" t="b">
        <f>AND(COUNTIF('Master list(no salts, metals)'!Q1444,"&lt;=1"),IF(COUNTIF('Master list(no salts, metals)'!$K1444:$Y1444, "#N/A")=14,TRUE,FALSE))</f>
        <v>0</v>
      </c>
      <c r="R1449" t="b">
        <f>AND(COUNTIF('Master list(no salts, metals)'!R1444,"&lt;=1"),IF(COUNTIF('Master list(no salts, metals)'!$K1444:$Y1444, "#N/A")=14,TRUE,FALSE))</f>
        <v>0</v>
      </c>
      <c r="S1449" t="b">
        <f>AND(COUNTIF('Master list(no salts, metals)'!S1444,"&lt;=1"),IF(COUNTIF('Master list(no salts, metals)'!$K1444:$Y1444, "#N/A")=14,TRUE,FALSE))</f>
        <v>0</v>
      </c>
      <c r="T1449" t="b">
        <f>AND(COUNTIF('Master list(no salts, metals)'!T1444,"&lt;=1"),IF(COUNTIF('Master list(no salts, metals)'!$K1444:$Y1444, "#N/A")=14,TRUE,FALSE))</f>
        <v>0</v>
      </c>
      <c r="U1449" t="b">
        <f>AND(COUNTIF('Master list(no salts, metals)'!U1444,"&lt;=1"),IF(COUNTIF('Master list(no salts, metals)'!$K1444:$Y1444, "#N/A")=14,TRUE,FALSE))</f>
        <v>0</v>
      </c>
      <c r="V1449" t="b">
        <f>AND(COUNTIF('Master list(no salts, metals)'!V1444,"&lt;=1"),IF(COUNTIF('Master list(no salts, metals)'!$K1444:$Y1444, "#N/A")=14,TRUE,FALSE))</f>
        <v>0</v>
      </c>
      <c r="W1449" t="b">
        <f>AND(COUNTIF('Master list(no salts, metals)'!W1444,"&lt;=1"),IF(COUNTIF('Master list(no salts, metals)'!$K1444:$Y1444, "#N/A")=14,TRUE,FALSE))</f>
        <v>1</v>
      </c>
      <c r="X1449" t="b">
        <f>AND(COUNTIF('Master list(no salts, metals)'!X1444,"&lt;=1"),IF(COUNTIF('Master list(no salts, metals)'!$K1444:$Y1444, "#N/A")=14,TRUE,FALSE))</f>
        <v>0</v>
      </c>
      <c r="Y1449" t="b">
        <f>AND(COUNTIF('Master list(no salts, metals)'!Y1444,"&lt;=1"),IF(COUNTIF('Master list(no salts, metals)'!$K1444:$Y1444, "#N/A")=14,TRUE,FALSE))</f>
        <v>0</v>
      </c>
    </row>
    <row r="1450" spans="11:25" x14ac:dyDescent="0.25">
      <c r="K1450" t="b">
        <f>AND(COUNTIF('Master list(no salts, metals)'!K1445,"&lt;=1"),IF(COUNTIF('Master list(no salts, metals)'!$K1445:$Y1445, "#N/A")=14,TRUE,FALSE))</f>
        <v>0</v>
      </c>
      <c r="L1450" t="b">
        <f>AND(COUNTIF('Master list(no salts, metals)'!L1445,"&lt;=1"),IF(COUNTIF('Master list(no salts, metals)'!$K1445:$Y1445, "#N/A")=14,TRUE,FALSE))</f>
        <v>0</v>
      </c>
      <c r="M1450" t="b">
        <f>AND(COUNTIF('Master list(no salts, metals)'!M1445,"&lt;=1"),IF(COUNTIF('Master list(no salts, metals)'!$K1445:$Y1445, "#N/A")=14,TRUE,FALSE))</f>
        <v>0</v>
      </c>
      <c r="N1450" t="b">
        <f>AND(COUNTIF('Master list(no salts, metals)'!N1445,"&lt;=1"),IF(COUNTIF('Master list(no salts, metals)'!$K1445:$Y1445, "#N/A")=14,TRUE,FALSE))</f>
        <v>0</v>
      </c>
      <c r="O1450" t="b">
        <f>AND(COUNTIF('Master list(no salts, metals)'!O1445,"&lt;=1"),IF(COUNTIF('Master list(no salts, metals)'!$K1445:$Y1445, "#N/A")=14,TRUE,FALSE))</f>
        <v>0</v>
      </c>
      <c r="P1450" t="b">
        <f>AND(COUNTIF('Master list(no salts, metals)'!P1445,"&lt;=1"),IF(COUNTIF('Master list(no salts, metals)'!$K1445:$Y1445, "#N/A")=14,TRUE,FALSE))</f>
        <v>0</v>
      </c>
      <c r="Q1450" t="b">
        <f>AND(COUNTIF('Master list(no salts, metals)'!Q1445,"&lt;=1"),IF(COUNTIF('Master list(no salts, metals)'!$K1445:$Y1445, "#N/A")=14,TRUE,FALSE))</f>
        <v>0</v>
      </c>
      <c r="R1450" t="b">
        <f>AND(COUNTIF('Master list(no salts, metals)'!R1445,"&lt;=1"),IF(COUNTIF('Master list(no salts, metals)'!$K1445:$Y1445, "#N/A")=14,TRUE,FALSE))</f>
        <v>0</v>
      </c>
      <c r="S1450" t="b">
        <f>AND(COUNTIF('Master list(no salts, metals)'!S1445,"&lt;=1"),IF(COUNTIF('Master list(no salts, metals)'!$K1445:$Y1445, "#N/A")=14,TRUE,FALSE))</f>
        <v>0</v>
      </c>
      <c r="T1450" t="b">
        <f>AND(COUNTIF('Master list(no salts, metals)'!T1445,"&lt;=1"),IF(COUNTIF('Master list(no salts, metals)'!$K1445:$Y1445, "#N/A")=14,TRUE,FALSE))</f>
        <v>0</v>
      </c>
      <c r="U1450" t="b">
        <f>AND(COUNTIF('Master list(no salts, metals)'!U1445,"&lt;=1"),IF(COUNTIF('Master list(no salts, metals)'!$K1445:$Y1445, "#N/A")=14,TRUE,FALSE))</f>
        <v>0</v>
      </c>
      <c r="V1450" t="b">
        <f>AND(COUNTIF('Master list(no salts, metals)'!V1445,"&lt;=1"),IF(COUNTIF('Master list(no salts, metals)'!$K1445:$Y1445, "#N/A")=14,TRUE,FALSE))</f>
        <v>0</v>
      </c>
      <c r="W1450" t="b">
        <f>AND(COUNTIF('Master list(no salts, metals)'!W1445,"&lt;=1"),IF(COUNTIF('Master list(no salts, metals)'!$K1445:$Y1445, "#N/A")=14,TRUE,FALSE))</f>
        <v>0</v>
      </c>
      <c r="X1450" t="b">
        <f>AND(COUNTIF('Master list(no salts, metals)'!X1445,"&lt;=1"),IF(COUNTIF('Master list(no salts, metals)'!$K1445:$Y1445, "#N/A")=14,TRUE,FALSE))</f>
        <v>0</v>
      </c>
      <c r="Y1450" t="b">
        <f>AND(COUNTIF('Master list(no salts, metals)'!Y1445,"&lt;=1"),IF(COUNTIF('Master list(no salts, metals)'!$K1445:$Y1445, "#N/A")=14,TRUE,FALSE))</f>
        <v>1</v>
      </c>
    </row>
    <row r="1451" spans="11:25" x14ac:dyDescent="0.25">
      <c r="K1451" t="b">
        <f>AND(COUNTIF('Master list(no salts, metals)'!K1446,"&lt;=1"),IF(COUNTIF('Master list(no salts, metals)'!$K1446:$Y1446, "#N/A")=14,TRUE,FALSE))</f>
        <v>0</v>
      </c>
      <c r="L1451" t="b">
        <f>AND(COUNTIF('Master list(no salts, metals)'!L1446,"&lt;=1"),IF(COUNTIF('Master list(no salts, metals)'!$K1446:$Y1446, "#N/A")=14,TRUE,FALSE))</f>
        <v>0</v>
      </c>
      <c r="M1451" t="b">
        <f>AND(COUNTIF('Master list(no salts, metals)'!M1446,"&lt;=1"),IF(COUNTIF('Master list(no salts, metals)'!$K1446:$Y1446, "#N/A")=14,TRUE,FALSE))</f>
        <v>0</v>
      </c>
      <c r="N1451" t="b">
        <f>AND(COUNTIF('Master list(no salts, metals)'!N1446,"&lt;=1"),IF(COUNTIF('Master list(no salts, metals)'!$K1446:$Y1446, "#N/A")=14,TRUE,FALSE))</f>
        <v>0</v>
      </c>
      <c r="O1451" t="b">
        <f>AND(COUNTIF('Master list(no salts, metals)'!O1446,"&lt;=1"),IF(COUNTIF('Master list(no salts, metals)'!$K1446:$Y1446, "#N/A")=14,TRUE,FALSE))</f>
        <v>0</v>
      </c>
      <c r="P1451" t="b">
        <f>AND(COUNTIF('Master list(no salts, metals)'!P1446,"&lt;=1"),IF(COUNTIF('Master list(no salts, metals)'!$K1446:$Y1446, "#N/A")=14,TRUE,FALSE))</f>
        <v>0</v>
      </c>
      <c r="Q1451" t="b">
        <f>AND(COUNTIF('Master list(no salts, metals)'!Q1446,"&lt;=1"),IF(COUNTIF('Master list(no salts, metals)'!$K1446:$Y1446, "#N/A")=14,TRUE,FALSE))</f>
        <v>0</v>
      </c>
      <c r="R1451" t="b">
        <f>AND(COUNTIF('Master list(no salts, metals)'!R1446,"&lt;=1"),IF(COUNTIF('Master list(no salts, metals)'!$K1446:$Y1446, "#N/A")=14,TRUE,FALSE))</f>
        <v>0</v>
      </c>
      <c r="S1451" t="b">
        <f>AND(COUNTIF('Master list(no salts, metals)'!S1446,"&lt;=1"),IF(COUNTIF('Master list(no salts, metals)'!$K1446:$Y1446, "#N/A")=14,TRUE,FALSE))</f>
        <v>0</v>
      </c>
      <c r="T1451" t="b">
        <f>AND(COUNTIF('Master list(no salts, metals)'!T1446,"&lt;=1"),IF(COUNTIF('Master list(no salts, metals)'!$K1446:$Y1446, "#N/A")=14,TRUE,FALSE))</f>
        <v>0</v>
      </c>
      <c r="U1451" t="b">
        <f>AND(COUNTIF('Master list(no salts, metals)'!U1446,"&lt;=1"),IF(COUNTIF('Master list(no salts, metals)'!$K1446:$Y1446, "#N/A")=14,TRUE,FALSE))</f>
        <v>0</v>
      </c>
      <c r="V1451" t="b">
        <f>AND(COUNTIF('Master list(no salts, metals)'!V1446,"&lt;=1"),IF(COUNTIF('Master list(no salts, metals)'!$K1446:$Y1446, "#N/A")=14,TRUE,FALSE))</f>
        <v>0</v>
      </c>
      <c r="W1451" t="b">
        <f>AND(COUNTIF('Master list(no salts, metals)'!W1446,"&lt;=1"),IF(COUNTIF('Master list(no salts, metals)'!$K1446:$Y1446, "#N/A")=14,TRUE,FALSE))</f>
        <v>0</v>
      </c>
      <c r="X1451" t="b">
        <f>AND(COUNTIF('Master list(no salts, metals)'!X1446,"&lt;=1"),IF(COUNTIF('Master list(no salts, metals)'!$K1446:$Y1446, "#N/A")=14,TRUE,FALSE))</f>
        <v>1</v>
      </c>
      <c r="Y1451" t="b">
        <f>AND(COUNTIF('Master list(no salts, metals)'!Y1446,"&lt;=1"),IF(COUNTIF('Master list(no salts, metals)'!$K1446:$Y1446, "#N/A")=14,TRUE,FALSE))</f>
        <v>0</v>
      </c>
    </row>
    <row r="1452" spans="11:25" x14ac:dyDescent="0.25">
      <c r="K1452" t="b">
        <f>AND(COUNTIF('Master list(no salts, metals)'!K1447,"&lt;=1"),IF(COUNTIF('Master list(no salts, metals)'!$K1447:$Y1447, "#N/A")=14,TRUE,FALSE))</f>
        <v>0</v>
      </c>
      <c r="L1452" t="b">
        <f>AND(COUNTIF('Master list(no salts, metals)'!L1447,"&lt;=1"),IF(COUNTIF('Master list(no salts, metals)'!$K1447:$Y1447, "#N/A")=14,TRUE,FALSE))</f>
        <v>0</v>
      </c>
      <c r="M1452" t="b">
        <f>AND(COUNTIF('Master list(no salts, metals)'!M1447,"&lt;=1"),IF(COUNTIF('Master list(no salts, metals)'!$K1447:$Y1447, "#N/A")=14,TRUE,FALSE))</f>
        <v>0</v>
      </c>
      <c r="N1452" t="b">
        <f>AND(COUNTIF('Master list(no salts, metals)'!N1447,"&lt;=1"),IF(COUNTIF('Master list(no salts, metals)'!$K1447:$Y1447, "#N/A")=14,TRUE,FALSE))</f>
        <v>0</v>
      </c>
      <c r="O1452" t="b">
        <f>AND(COUNTIF('Master list(no salts, metals)'!O1447,"&lt;=1"),IF(COUNTIF('Master list(no salts, metals)'!$K1447:$Y1447, "#N/A")=14,TRUE,FALSE))</f>
        <v>0</v>
      </c>
      <c r="P1452" t="b">
        <f>AND(COUNTIF('Master list(no salts, metals)'!P1447,"&lt;=1"),IF(COUNTIF('Master list(no salts, metals)'!$K1447:$Y1447, "#N/A")=14,TRUE,FALSE))</f>
        <v>0</v>
      </c>
      <c r="Q1452" t="b">
        <f>AND(COUNTIF('Master list(no salts, metals)'!Q1447,"&lt;=1"),IF(COUNTIF('Master list(no salts, metals)'!$K1447:$Y1447, "#N/A")=14,TRUE,FALSE))</f>
        <v>0</v>
      </c>
      <c r="R1452" t="b">
        <f>AND(COUNTIF('Master list(no salts, metals)'!R1447,"&lt;=1"),IF(COUNTIF('Master list(no salts, metals)'!$K1447:$Y1447, "#N/A")=14,TRUE,FALSE))</f>
        <v>0</v>
      </c>
      <c r="S1452" t="b">
        <f>AND(COUNTIF('Master list(no salts, metals)'!S1447,"&lt;=1"),IF(COUNTIF('Master list(no salts, metals)'!$K1447:$Y1447, "#N/A")=14,TRUE,FALSE))</f>
        <v>0</v>
      </c>
      <c r="T1452" t="b">
        <f>AND(COUNTIF('Master list(no salts, metals)'!T1447,"&lt;=1"),IF(COUNTIF('Master list(no salts, metals)'!$K1447:$Y1447, "#N/A")=14,TRUE,FALSE))</f>
        <v>1</v>
      </c>
      <c r="U1452" t="b">
        <f>AND(COUNTIF('Master list(no salts, metals)'!U1447,"&lt;=1"),IF(COUNTIF('Master list(no salts, metals)'!$K1447:$Y1447, "#N/A")=14,TRUE,FALSE))</f>
        <v>0</v>
      </c>
      <c r="V1452" t="b">
        <f>AND(COUNTIF('Master list(no salts, metals)'!V1447,"&lt;=1"),IF(COUNTIF('Master list(no salts, metals)'!$K1447:$Y1447, "#N/A")=14,TRUE,FALSE))</f>
        <v>0</v>
      </c>
      <c r="W1452" t="b">
        <f>AND(COUNTIF('Master list(no salts, metals)'!W1447,"&lt;=1"),IF(COUNTIF('Master list(no salts, metals)'!$K1447:$Y1447, "#N/A")=14,TRUE,FALSE))</f>
        <v>0</v>
      </c>
      <c r="X1452" t="b">
        <f>AND(COUNTIF('Master list(no salts, metals)'!X1447,"&lt;=1"),IF(COUNTIF('Master list(no salts, metals)'!$K1447:$Y1447, "#N/A")=14,TRUE,FALSE))</f>
        <v>0</v>
      </c>
      <c r="Y1452" t="b">
        <f>AND(COUNTIF('Master list(no salts, metals)'!Y1447,"&lt;=1"),IF(COUNTIF('Master list(no salts, metals)'!$K1447:$Y1447, "#N/A")=14,TRUE,FALSE))</f>
        <v>0</v>
      </c>
    </row>
    <row r="1453" spans="11:25" x14ac:dyDescent="0.25">
      <c r="K1453" t="b">
        <f>AND(COUNTIF('Master list(no salts, metals)'!K1448,"&lt;=1"),IF(COUNTIF('Master list(no salts, metals)'!$K1448:$Y1448, "#N/A")=14,TRUE,FALSE))</f>
        <v>0</v>
      </c>
      <c r="L1453" t="b">
        <f>AND(COUNTIF('Master list(no salts, metals)'!L1448,"&lt;=1"),IF(COUNTIF('Master list(no salts, metals)'!$K1448:$Y1448, "#N/A")=14,TRUE,FALSE))</f>
        <v>0</v>
      </c>
      <c r="M1453" t="b">
        <f>AND(COUNTIF('Master list(no salts, metals)'!M1448,"&lt;=1"),IF(COUNTIF('Master list(no salts, metals)'!$K1448:$Y1448, "#N/A")=14,TRUE,FALSE))</f>
        <v>0</v>
      </c>
      <c r="N1453" t="b">
        <f>AND(COUNTIF('Master list(no salts, metals)'!N1448,"&lt;=1"),IF(COUNTIF('Master list(no salts, metals)'!$K1448:$Y1448, "#N/A")=14,TRUE,FALSE))</f>
        <v>0</v>
      </c>
      <c r="O1453" t="b">
        <f>AND(COUNTIF('Master list(no salts, metals)'!O1448,"&lt;=1"),IF(COUNTIF('Master list(no salts, metals)'!$K1448:$Y1448, "#N/A")=14,TRUE,FALSE))</f>
        <v>0</v>
      </c>
      <c r="P1453" t="b">
        <f>AND(COUNTIF('Master list(no salts, metals)'!P1448,"&lt;=1"),IF(COUNTIF('Master list(no salts, metals)'!$K1448:$Y1448, "#N/A")=14,TRUE,FALSE))</f>
        <v>0</v>
      </c>
      <c r="Q1453" t="b">
        <f>AND(COUNTIF('Master list(no salts, metals)'!Q1448,"&lt;=1"),IF(COUNTIF('Master list(no salts, metals)'!$K1448:$Y1448, "#N/A")=14,TRUE,FALSE))</f>
        <v>0</v>
      </c>
      <c r="R1453" t="b">
        <f>AND(COUNTIF('Master list(no salts, metals)'!R1448,"&lt;=1"),IF(COUNTIF('Master list(no salts, metals)'!$K1448:$Y1448, "#N/A")=14,TRUE,FALSE))</f>
        <v>0</v>
      </c>
      <c r="S1453" t="b">
        <f>AND(COUNTIF('Master list(no salts, metals)'!S1448,"&lt;=1"),IF(COUNTIF('Master list(no salts, metals)'!$K1448:$Y1448, "#N/A")=14,TRUE,FALSE))</f>
        <v>0</v>
      </c>
      <c r="T1453" t="b">
        <f>AND(COUNTIF('Master list(no salts, metals)'!T1448,"&lt;=1"),IF(COUNTIF('Master list(no salts, metals)'!$K1448:$Y1448, "#N/A")=14,TRUE,FALSE))</f>
        <v>0</v>
      </c>
      <c r="U1453" t="b">
        <f>AND(COUNTIF('Master list(no salts, metals)'!U1448,"&lt;=1"),IF(COUNTIF('Master list(no salts, metals)'!$K1448:$Y1448, "#N/A")=14,TRUE,FALSE))</f>
        <v>0</v>
      </c>
      <c r="V1453" t="b">
        <f>AND(COUNTIF('Master list(no salts, metals)'!V1448,"&lt;=1"),IF(COUNTIF('Master list(no salts, metals)'!$K1448:$Y1448, "#N/A")=14,TRUE,FALSE))</f>
        <v>0</v>
      </c>
      <c r="W1453" t="b">
        <f>AND(COUNTIF('Master list(no salts, metals)'!W1448,"&lt;=1"),IF(COUNTIF('Master list(no salts, metals)'!$K1448:$Y1448, "#N/A")=14,TRUE,FALSE))</f>
        <v>0</v>
      </c>
      <c r="X1453" t="b">
        <f>AND(COUNTIF('Master list(no salts, metals)'!X1448,"&lt;=1"),IF(COUNTIF('Master list(no salts, metals)'!$K1448:$Y1448, "#N/A")=14,TRUE,FALSE))</f>
        <v>0</v>
      </c>
      <c r="Y1453" t="b">
        <f>AND(COUNTIF('Master list(no salts, metals)'!Y1448,"&lt;=1"),IF(COUNTIF('Master list(no salts, metals)'!$K1448:$Y1448, "#N/A")=14,TRUE,FALSE))</f>
        <v>0</v>
      </c>
    </row>
    <row r="1454" spans="11:25" x14ac:dyDescent="0.25">
      <c r="K1454" t="b">
        <f>AND(COUNTIF('Master list(no salts, metals)'!K1449,"&lt;=1"),IF(COUNTIF('Master list(no salts, metals)'!$K1449:$Y1449, "#N/A")=14,TRUE,FALSE))</f>
        <v>0</v>
      </c>
      <c r="L1454" t="b">
        <f>AND(COUNTIF('Master list(no salts, metals)'!L1449,"&lt;=1"),IF(COUNTIF('Master list(no salts, metals)'!$K1449:$Y1449, "#N/A")=14,TRUE,FALSE))</f>
        <v>0</v>
      </c>
      <c r="M1454" t="b">
        <f>AND(COUNTIF('Master list(no salts, metals)'!M1449,"&lt;=1"),IF(COUNTIF('Master list(no salts, metals)'!$K1449:$Y1449, "#N/A")=14,TRUE,FALSE))</f>
        <v>0</v>
      </c>
      <c r="N1454" t="b">
        <f>AND(COUNTIF('Master list(no salts, metals)'!N1449,"&lt;=1"),IF(COUNTIF('Master list(no salts, metals)'!$K1449:$Y1449, "#N/A")=14,TRUE,FALSE))</f>
        <v>0</v>
      </c>
      <c r="O1454" t="b">
        <f>AND(COUNTIF('Master list(no salts, metals)'!O1449,"&lt;=1"),IF(COUNTIF('Master list(no salts, metals)'!$K1449:$Y1449, "#N/A")=14,TRUE,FALSE))</f>
        <v>0</v>
      </c>
      <c r="P1454" t="b">
        <f>AND(COUNTIF('Master list(no salts, metals)'!P1449,"&lt;=1"),IF(COUNTIF('Master list(no salts, metals)'!$K1449:$Y1449, "#N/A")=14,TRUE,FALSE))</f>
        <v>0</v>
      </c>
      <c r="Q1454" t="b">
        <f>AND(COUNTIF('Master list(no salts, metals)'!Q1449,"&lt;=1"),IF(COUNTIF('Master list(no salts, metals)'!$K1449:$Y1449, "#N/A")=14,TRUE,FALSE))</f>
        <v>0</v>
      </c>
      <c r="R1454" t="b">
        <f>AND(COUNTIF('Master list(no salts, metals)'!R1449,"&lt;=1"),IF(COUNTIF('Master list(no salts, metals)'!$K1449:$Y1449, "#N/A")=14,TRUE,FALSE))</f>
        <v>0</v>
      </c>
      <c r="S1454" t="b">
        <f>AND(COUNTIF('Master list(no salts, metals)'!S1449,"&lt;=1"),IF(COUNTIF('Master list(no salts, metals)'!$K1449:$Y1449, "#N/A")=14,TRUE,FALSE))</f>
        <v>0</v>
      </c>
      <c r="T1454" t="b">
        <f>AND(COUNTIF('Master list(no salts, metals)'!T1449,"&lt;=1"),IF(COUNTIF('Master list(no salts, metals)'!$K1449:$Y1449, "#N/A")=14,TRUE,FALSE))</f>
        <v>0</v>
      </c>
      <c r="U1454" t="b">
        <f>AND(COUNTIF('Master list(no salts, metals)'!U1449,"&lt;=1"),IF(COUNTIF('Master list(no salts, metals)'!$K1449:$Y1449, "#N/A")=14,TRUE,FALSE))</f>
        <v>0</v>
      </c>
      <c r="V1454" t="b">
        <f>AND(COUNTIF('Master list(no salts, metals)'!V1449,"&lt;=1"),IF(COUNTIF('Master list(no salts, metals)'!$K1449:$Y1449, "#N/A")=14,TRUE,FALSE))</f>
        <v>0</v>
      </c>
      <c r="W1454" t="b">
        <f>AND(COUNTIF('Master list(no salts, metals)'!W1449,"&lt;=1"),IF(COUNTIF('Master list(no salts, metals)'!$K1449:$Y1449, "#N/A")=14,TRUE,FALSE))</f>
        <v>0</v>
      </c>
      <c r="X1454" t="b">
        <f>AND(COUNTIF('Master list(no salts, metals)'!X1449,"&lt;=1"),IF(COUNTIF('Master list(no salts, metals)'!$K1449:$Y1449, "#N/A")=14,TRUE,FALSE))</f>
        <v>1</v>
      </c>
      <c r="Y1454" t="b">
        <f>AND(COUNTIF('Master list(no salts, metals)'!Y1449,"&lt;=1"),IF(COUNTIF('Master list(no salts, metals)'!$K1449:$Y1449, "#N/A")=14,TRUE,FALSE))</f>
        <v>0</v>
      </c>
    </row>
    <row r="1455" spans="11:25" x14ac:dyDescent="0.25">
      <c r="K1455" t="b">
        <f>AND(COUNTIF('Master list(no salts, metals)'!K1450,"&lt;=1"),IF(COUNTIF('Master list(no salts, metals)'!$K1450:$Y1450, "#N/A")=14,TRUE,FALSE))</f>
        <v>0</v>
      </c>
      <c r="L1455" t="b">
        <f>AND(COUNTIF('Master list(no salts, metals)'!L1450,"&lt;=1"),IF(COUNTIF('Master list(no salts, metals)'!$K1450:$Y1450, "#N/A")=14,TRUE,FALSE))</f>
        <v>0</v>
      </c>
      <c r="M1455" t="b">
        <f>AND(COUNTIF('Master list(no salts, metals)'!M1450,"&lt;=1"),IF(COUNTIF('Master list(no salts, metals)'!$K1450:$Y1450, "#N/A")=14,TRUE,FALSE))</f>
        <v>0</v>
      </c>
      <c r="N1455" t="b">
        <f>AND(COUNTIF('Master list(no salts, metals)'!N1450,"&lt;=1"),IF(COUNTIF('Master list(no salts, metals)'!$K1450:$Y1450, "#N/A")=14,TRUE,FALSE))</f>
        <v>0</v>
      </c>
      <c r="O1455" t="b">
        <f>AND(COUNTIF('Master list(no salts, metals)'!O1450,"&lt;=1"),IF(COUNTIF('Master list(no salts, metals)'!$K1450:$Y1450, "#N/A")=14,TRUE,FALSE))</f>
        <v>0</v>
      </c>
      <c r="P1455" t="b">
        <f>AND(COUNTIF('Master list(no salts, metals)'!P1450,"&lt;=1"),IF(COUNTIF('Master list(no salts, metals)'!$K1450:$Y1450, "#N/A")=14,TRUE,FALSE))</f>
        <v>0</v>
      </c>
      <c r="Q1455" t="b">
        <f>AND(COUNTIF('Master list(no salts, metals)'!Q1450,"&lt;=1"),IF(COUNTIF('Master list(no salts, metals)'!$K1450:$Y1450, "#N/A")=14,TRUE,FALSE))</f>
        <v>0</v>
      </c>
      <c r="R1455" t="b">
        <f>AND(COUNTIF('Master list(no salts, metals)'!R1450,"&lt;=1"),IF(COUNTIF('Master list(no salts, metals)'!$K1450:$Y1450, "#N/A")=14,TRUE,FALSE))</f>
        <v>0</v>
      </c>
      <c r="S1455" t="b">
        <f>AND(COUNTIF('Master list(no salts, metals)'!S1450,"&lt;=1"),IF(COUNTIF('Master list(no salts, metals)'!$K1450:$Y1450, "#N/A")=14,TRUE,FALSE))</f>
        <v>0</v>
      </c>
      <c r="T1455" t="b">
        <f>AND(COUNTIF('Master list(no salts, metals)'!T1450,"&lt;=1"),IF(COUNTIF('Master list(no salts, metals)'!$K1450:$Y1450, "#N/A")=14,TRUE,FALSE))</f>
        <v>0</v>
      </c>
      <c r="U1455" t="b">
        <f>AND(COUNTIF('Master list(no salts, metals)'!U1450,"&lt;=1"),IF(COUNTIF('Master list(no salts, metals)'!$K1450:$Y1450, "#N/A")=14,TRUE,FALSE))</f>
        <v>0</v>
      </c>
      <c r="V1455" t="b">
        <f>AND(COUNTIF('Master list(no salts, metals)'!V1450,"&lt;=1"),IF(COUNTIF('Master list(no salts, metals)'!$K1450:$Y1450, "#N/A")=14,TRUE,FALSE))</f>
        <v>0</v>
      </c>
      <c r="W1455" t="b">
        <f>AND(COUNTIF('Master list(no salts, metals)'!W1450,"&lt;=1"),IF(COUNTIF('Master list(no salts, metals)'!$K1450:$Y1450, "#N/A")=14,TRUE,FALSE))</f>
        <v>0</v>
      </c>
      <c r="X1455" t="b">
        <f>AND(COUNTIF('Master list(no salts, metals)'!X1450,"&lt;=1"),IF(COUNTIF('Master list(no salts, metals)'!$K1450:$Y1450, "#N/A")=14,TRUE,FALSE))</f>
        <v>1</v>
      </c>
      <c r="Y1455" t="b">
        <f>AND(COUNTIF('Master list(no salts, metals)'!Y1450,"&lt;=1"),IF(COUNTIF('Master list(no salts, metals)'!$K1450:$Y1450, "#N/A")=14,TRUE,FALSE))</f>
        <v>0</v>
      </c>
    </row>
    <row r="1456" spans="11:25" x14ac:dyDescent="0.25">
      <c r="K1456" t="b">
        <f>AND(COUNTIF('Master list(no salts, metals)'!K1451,"&lt;=1"),IF(COUNTIF('Master list(no salts, metals)'!$K1451:$Y1451, "#N/A")=14,TRUE,FALSE))</f>
        <v>0</v>
      </c>
      <c r="L1456" t="b">
        <f>AND(COUNTIF('Master list(no salts, metals)'!L1451,"&lt;=1"),IF(COUNTIF('Master list(no salts, metals)'!$K1451:$Y1451, "#N/A")=14,TRUE,FALSE))</f>
        <v>0</v>
      </c>
      <c r="M1456" t="b">
        <f>AND(COUNTIF('Master list(no salts, metals)'!M1451,"&lt;=1"),IF(COUNTIF('Master list(no salts, metals)'!$K1451:$Y1451, "#N/A")=14,TRUE,FALSE))</f>
        <v>0</v>
      </c>
      <c r="N1456" t="b">
        <f>AND(COUNTIF('Master list(no salts, metals)'!N1451,"&lt;=1"),IF(COUNTIF('Master list(no salts, metals)'!$K1451:$Y1451, "#N/A")=14,TRUE,FALSE))</f>
        <v>0</v>
      </c>
      <c r="O1456" t="b">
        <f>AND(COUNTIF('Master list(no salts, metals)'!O1451,"&lt;=1"),IF(COUNTIF('Master list(no salts, metals)'!$K1451:$Y1451, "#N/A")=14,TRUE,FALSE))</f>
        <v>0</v>
      </c>
      <c r="P1456" t="b">
        <f>AND(COUNTIF('Master list(no salts, metals)'!P1451,"&lt;=1"),IF(COUNTIF('Master list(no salts, metals)'!$K1451:$Y1451, "#N/A")=14,TRUE,FALSE))</f>
        <v>0</v>
      </c>
      <c r="Q1456" t="b">
        <f>AND(COUNTIF('Master list(no salts, metals)'!Q1451,"&lt;=1"),IF(COUNTIF('Master list(no salts, metals)'!$K1451:$Y1451, "#N/A")=14,TRUE,FALSE))</f>
        <v>0</v>
      </c>
      <c r="R1456" t="b">
        <f>AND(COUNTIF('Master list(no salts, metals)'!R1451,"&lt;=1"),IF(COUNTIF('Master list(no salts, metals)'!$K1451:$Y1451, "#N/A")=14,TRUE,FALSE))</f>
        <v>0</v>
      </c>
      <c r="S1456" t="b">
        <f>AND(COUNTIF('Master list(no salts, metals)'!S1451,"&lt;=1"),IF(COUNTIF('Master list(no salts, metals)'!$K1451:$Y1451, "#N/A")=14,TRUE,FALSE))</f>
        <v>0</v>
      </c>
      <c r="T1456" t="b">
        <f>AND(COUNTIF('Master list(no salts, metals)'!T1451,"&lt;=1"),IF(COUNTIF('Master list(no salts, metals)'!$K1451:$Y1451, "#N/A")=14,TRUE,FALSE))</f>
        <v>0</v>
      </c>
      <c r="U1456" t="b">
        <f>AND(COUNTIF('Master list(no salts, metals)'!U1451,"&lt;=1"),IF(COUNTIF('Master list(no salts, metals)'!$K1451:$Y1451, "#N/A")=14,TRUE,FALSE))</f>
        <v>0</v>
      </c>
      <c r="V1456" t="b">
        <f>AND(COUNTIF('Master list(no salts, metals)'!V1451,"&lt;=1"),IF(COUNTIF('Master list(no salts, metals)'!$K1451:$Y1451, "#N/A")=14,TRUE,FALSE))</f>
        <v>0</v>
      </c>
      <c r="W1456" t="b">
        <f>AND(COUNTIF('Master list(no salts, metals)'!W1451,"&lt;=1"),IF(COUNTIF('Master list(no salts, metals)'!$K1451:$Y1451, "#N/A")=14,TRUE,FALSE))</f>
        <v>0</v>
      </c>
      <c r="X1456" t="b">
        <f>AND(COUNTIF('Master list(no salts, metals)'!X1451,"&lt;=1"),IF(COUNTIF('Master list(no salts, metals)'!$K1451:$Y1451, "#N/A")=14,TRUE,FALSE))</f>
        <v>1</v>
      </c>
      <c r="Y1456" t="b">
        <f>AND(COUNTIF('Master list(no salts, metals)'!Y1451,"&lt;=1"),IF(COUNTIF('Master list(no salts, metals)'!$K1451:$Y1451, "#N/A")=14,TRUE,FALSE))</f>
        <v>0</v>
      </c>
    </row>
    <row r="1457" spans="11:25" x14ac:dyDescent="0.25">
      <c r="K1457" t="b">
        <f>AND(COUNTIF('Master list(no salts, metals)'!K1452,"&lt;=1"),IF(COUNTIF('Master list(no salts, metals)'!$K1452:$Y1452, "#N/A")=14,TRUE,FALSE))</f>
        <v>0</v>
      </c>
      <c r="L1457" t="b">
        <f>AND(COUNTIF('Master list(no salts, metals)'!L1452,"&lt;=1"),IF(COUNTIF('Master list(no salts, metals)'!$K1452:$Y1452, "#N/A")=14,TRUE,FALSE))</f>
        <v>0</v>
      </c>
      <c r="M1457" t="b">
        <f>AND(COUNTIF('Master list(no salts, metals)'!M1452,"&lt;=1"),IF(COUNTIF('Master list(no salts, metals)'!$K1452:$Y1452, "#N/A")=14,TRUE,FALSE))</f>
        <v>0</v>
      </c>
      <c r="N1457" t="b">
        <f>AND(COUNTIF('Master list(no salts, metals)'!N1452,"&lt;=1"),IF(COUNTIF('Master list(no salts, metals)'!$K1452:$Y1452, "#N/A")=14,TRUE,FALSE))</f>
        <v>0</v>
      </c>
      <c r="O1457" t="b">
        <f>AND(COUNTIF('Master list(no salts, metals)'!O1452,"&lt;=1"),IF(COUNTIF('Master list(no salts, metals)'!$K1452:$Y1452, "#N/A")=14,TRUE,FALSE))</f>
        <v>0</v>
      </c>
      <c r="P1457" t="b">
        <f>AND(COUNTIF('Master list(no salts, metals)'!P1452,"&lt;=1"),IF(COUNTIF('Master list(no salts, metals)'!$K1452:$Y1452, "#N/A")=14,TRUE,FALSE))</f>
        <v>0</v>
      </c>
      <c r="Q1457" t="b">
        <f>AND(COUNTIF('Master list(no salts, metals)'!Q1452,"&lt;=1"),IF(COUNTIF('Master list(no salts, metals)'!$K1452:$Y1452, "#N/A")=14,TRUE,FALSE))</f>
        <v>0</v>
      </c>
      <c r="R1457" t="b">
        <f>AND(COUNTIF('Master list(no salts, metals)'!R1452,"&lt;=1"),IF(COUNTIF('Master list(no salts, metals)'!$K1452:$Y1452, "#N/A")=14,TRUE,FALSE))</f>
        <v>0</v>
      </c>
      <c r="S1457" t="b">
        <f>AND(COUNTIF('Master list(no salts, metals)'!S1452,"&lt;=1"),IF(COUNTIF('Master list(no salts, metals)'!$K1452:$Y1452, "#N/A")=14,TRUE,FALSE))</f>
        <v>0</v>
      </c>
      <c r="T1457" t="b">
        <f>AND(COUNTIF('Master list(no salts, metals)'!T1452,"&lt;=1"),IF(COUNTIF('Master list(no salts, metals)'!$K1452:$Y1452, "#N/A")=14,TRUE,FALSE))</f>
        <v>1</v>
      </c>
      <c r="U1457" t="b">
        <f>AND(COUNTIF('Master list(no salts, metals)'!U1452,"&lt;=1"),IF(COUNTIF('Master list(no salts, metals)'!$K1452:$Y1452, "#N/A")=14,TRUE,FALSE))</f>
        <v>0</v>
      </c>
      <c r="V1457" t="b">
        <f>AND(COUNTIF('Master list(no salts, metals)'!V1452,"&lt;=1"),IF(COUNTIF('Master list(no salts, metals)'!$K1452:$Y1452, "#N/A")=14,TRUE,FALSE))</f>
        <v>0</v>
      </c>
      <c r="W1457" t="b">
        <f>AND(COUNTIF('Master list(no salts, metals)'!W1452,"&lt;=1"),IF(COUNTIF('Master list(no salts, metals)'!$K1452:$Y1452, "#N/A")=14,TRUE,FALSE))</f>
        <v>0</v>
      </c>
      <c r="X1457" t="b">
        <f>AND(COUNTIF('Master list(no salts, metals)'!X1452,"&lt;=1"),IF(COUNTIF('Master list(no salts, metals)'!$K1452:$Y1452, "#N/A")=14,TRUE,FALSE))</f>
        <v>0</v>
      </c>
      <c r="Y1457" t="b">
        <f>AND(COUNTIF('Master list(no salts, metals)'!Y1452,"&lt;=1"),IF(COUNTIF('Master list(no salts, metals)'!$K1452:$Y1452, "#N/A")=14,TRUE,FALSE))</f>
        <v>0</v>
      </c>
    </row>
    <row r="1458" spans="11:25" x14ac:dyDescent="0.25">
      <c r="K1458" t="b">
        <f>AND(COUNTIF('Master list(no salts, metals)'!K1453,"&lt;=1"),IF(COUNTIF('Master list(no salts, metals)'!$K1453:$Y1453, "#N/A")=14,TRUE,FALSE))</f>
        <v>0</v>
      </c>
      <c r="L1458" t="b">
        <f>AND(COUNTIF('Master list(no salts, metals)'!L1453,"&lt;=1"),IF(COUNTIF('Master list(no salts, metals)'!$K1453:$Y1453, "#N/A")=14,TRUE,FALSE))</f>
        <v>0</v>
      </c>
      <c r="M1458" t="b">
        <f>AND(COUNTIF('Master list(no salts, metals)'!M1453,"&lt;=1"),IF(COUNTIF('Master list(no salts, metals)'!$K1453:$Y1453, "#N/A")=14,TRUE,FALSE))</f>
        <v>0</v>
      </c>
      <c r="N1458" t="b">
        <f>AND(COUNTIF('Master list(no salts, metals)'!N1453,"&lt;=1"),IF(COUNTIF('Master list(no salts, metals)'!$K1453:$Y1453, "#N/A")=14,TRUE,FALSE))</f>
        <v>0</v>
      </c>
      <c r="O1458" t="b">
        <f>AND(COUNTIF('Master list(no salts, metals)'!O1453,"&lt;=1"),IF(COUNTIF('Master list(no salts, metals)'!$K1453:$Y1453, "#N/A")=14,TRUE,FALSE))</f>
        <v>0</v>
      </c>
      <c r="P1458" t="b">
        <f>AND(COUNTIF('Master list(no salts, metals)'!P1453,"&lt;=1"),IF(COUNTIF('Master list(no salts, metals)'!$K1453:$Y1453, "#N/A")=14,TRUE,FALSE))</f>
        <v>0</v>
      </c>
      <c r="Q1458" t="b">
        <f>AND(COUNTIF('Master list(no salts, metals)'!Q1453,"&lt;=1"),IF(COUNTIF('Master list(no salts, metals)'!$K1453:$Y1453, "#N/A")=14,TRUE,FALSE))</f>
        <v>0</v>
      </c>
      <c r="R1458" t="b">
        <f>AND(COUNTIF('Master list(no salts, metals)'!R1453,"&lt;=1"),IF(COUNTIF('Master list(no salts, metals)'!$K1453:$Y1453, "#N/A")=14,TRUE,FALSE))</f>
        <v>0</v>
      </c>
      <c r="S1458" t="b">
        <f>AND(COUNTIF('Master list(no salts, metals)'!S1453,"&lt;=1"),IF(COUNTIF('Master list(no salts, metals)'!$K1453:$Y1453, "#N/A")=14,TRUE,FALSE))</f>
        <v>0</v>
      </c>
      <c r="T1458" t="b">
        <f>AND(COUNTIF('Master list(no salts, metals)'!T1453,"&lt;=1"),IF(COUNTIF('Master list(no salts, metals)'!$K1453:$Y1453, "#N/A")=14,TRUE,FALSE))</f>
        <v>0</v>
      </c>
      <c r="U1458" t="b">
        <f>AND(COUNTIF('Master list(no salts, metals)'!U1453,"&lt;=1"),IF(COUNTIF('Master list(no salts, metals)'!$K1453:$Y1453, "#N/A")=14,TRUE,FALSE))</f>
        <v>0</v>
      </c>
      <c r="V1458" t="b">
        <f>AND(COUNTIF('Master list(no salts, metals)'!V1453,"&lt;=1"),IF(COUNTIF('Master list(no salts, metals)'!$K1453:$Y1453, "#N/A")=14,TRUE,FALSE))</f>
        <v>0</v>
      </c>
      <c r="W1458" t="b">
        <f>AND(COUNTIF('Master list(no salts, metals)'!W1453,"&lt;=1"),IF(COUNTIF('Master list(no salts, metals)'!$K1453:$Y1453, "#N/A")=14,TRUE,FALSE))</f>
        <v>0</v>
      </c>
      <c r="X1458" t="b">
        <f>AND(COUNTIF('Master list(no salts, metals)'!X1453,"&lt;=1"),IF(COUNTIF('Master list(no salts, metals)'!$K1453:$Y1453, "#N/A")=14,TRUE,FALSE))</f>
        <v>1</v>
      </c>
      <c r="Y1458" t="b">
        <f>AND(COUNTIF('Master list(no salts, metals)'!Y1453,"&lt;=1"),IF(COUNTIF('Master list(no salts, metals)'!$K1453:$Y1453, "#N/A")=14,TRUE,FALSE))</f>
        <v>0</v>
      </c>
    </row>
    <row r="1459" spans="11:25" x14ac:dyDescent="0.25">
      <c r="K1459" t="b">
        <f>AND(COUNTIF('Master list(no salts, metals)'!K1454,"&lt;=1"),IF(COUNTIF('Master list(no salts, metals)'!$K1454:$Y1454, "#N/A")=14,TRUE,FALSE))</f>
        <v>0</v>
      </c>
      <c r="L1459" t="b">
        <f>AND(COUNTIF('Master list(no salts, metals)'!L1454,"&lt;=1"),IF(COUNTIF('Master list(no salts, metals)'!$K1454:$Y1454, "#N/A")=14,TRUE,FALSE))</f>
        <v>0</v>
      </c>
      <c r="M1459" t="b">
        <f>AND(COUNTIF('Master list(no salts, metals)'!M1454,"&lt;=1"),IF(COUNTIF('Master list(no salts, metals)'!$K1454:$Y1454, "#N/A")=14,TRUE,FALSE))</f>
        <v>0</v>
      </c>
      <c r="N1459" t="b">
        <f>AND(COUNTIF('Master list(no salts, metals)'!N1454,"&lt;=1"),IF(COUNTIF('Master list(no salts, metals)'!$K1454:$Y1454, "#N/A")=14,TRUE,FALSE))</f>
        <v>0</v>
      </c>
      <c r="O1459" t="b">
        <f>AND(COUNTIF('Master list(no salts, metals)'!O1454,"&lt;=1"),IF(COUNTIF('Master list(no salts, metals)'!$K1454:$Y1454, "#N/A")=14,TRUE,FALSE))</f>
        <v>0</v>
      </c>
      <c r="P1459" t="b">
        <f>AND(COUNTIF('Master list(no salts, metals)'!P1454,"&lt;=1"),IF(COUNTIF('Master list(no salts, metals)'!$K1454:$Y1454, "#N/A")=14,TRUE,FALSE))</f>
        <v>0</v>
      </c>
      <c r="Q1459" t="b">
        <f>AND(COUNTIF('Master list(no salts, metals)'!Q1454,"&lt;=1"),IF(COUNTIF('Master list(no salts, metals)'!$K1454:$Y1454, "#N/A")=14,TRUE,FALSE))</f>
        <v>0</v>
      </c>
      <c r="R1459" t="b">
        <f>AND(COUNTIF('Master list(no salts, metals)'!R1454,"&lt;=1"),IF(COUNTIF('Master list(no salts, metals)'!$K1454:$Y1454, "#N/A")=14,TRUE,FALSE))</f>
        <v>0</v>
      </c>
      <c r="S1459" t="b">
        <f>AND(COUNTIF('Master list(no salts, metals)'!S1454,"&lt;=1"),IF(COUNTIF('Master list(no salts, metals)'!$K1454:$Y1454, "#N/A")=14,TRUE,FALSE))</f>
        <v>0</v>
      </c>
      <c r="T1459" t="b">
        <f>AND(COUNTIF('Master list(no salts, metals)'!T1454,"&lt;=1"),IF(COUNTIF('Master list(no salts, metals)'!$K1454:$Y1454, "#N/A")=14,TRUE,FALSE))</f>
        <v>0</v>
      </c>
      <c r="U1459" t="b">
        <f>AND(COUNTIF('Master list(no salts, metals)'!U1454,"&lt;=1"),IF(COUNTIF('Master list(no salts, metals)'!$K1454:$Y1454, "#N/A")=14,TRUE,FALSE))</f>
        <v>0</v>
      </c>
      <c r="V1459" t="b">
        <f>AND(COUNTIF('Master list(no salts, metals)'!V1454,"&lt;=1"),IF(COUNTIF('Master list(no salts, metals)'!$K1454:$Y1454, "#N/A")=14,TRUE,FALSE))</f>
        <v>0</v>
      </c>
      <c r="W1459" t="b">
        <f>AND(COUNTIF('Master list(no salts, metals)'!W1454,"&lt;=1"),IF(COUNTIF('Master list(no salts, metals)'!$K1454:$Y1454, "#N/A")=14,TRUE,FALSE))</f>
        <v>0</v>
      </c>
      <c r="X1459" t="b">
        <f>AND(COUNTIF('Master list(no salts, metals)'!X1454,"&lt;=1"),IF(COUNTIF('Master list(no salts, metals)'!$K1454:$Y1454, "#N/A")=14,TRUE,FALSE))</f>
        <v>0</v>
      </c>
      <c r="Y1459" t="b">
        <f>AND(COUNTIF('Master list(no salts, metals)'!Y1454,"&lt;=1"),IF(COUNTIF('Master list(no salts, metals)'!$K1454:$Y1454, "#N/A")=14,TRUE,FALSE))</f>
        <v>0</v>
      </c>
    </row>
    <row r="1460" spans="11:25" x14ac:dyDescent="0.25">
      <c r="K1460" t="b">
        <f>AND(COUNTIF('Master list(no salts, metals)'!K1455,"&lt;=1"),IF(COUNTIF('Master list(no salts, metals)'!$K1455:$Y1455, "#N/A")=14,TRUE,FALSE))</f>
        <v>0</v>
      </c>
      <c r="L1460" t="b">
        <f>AND(COUNTIF('Master list(no salts, metals)'!L1455,"&lt;=1"),IF(COUNTIF('Master list(no salts, metals)'!$K1455:$Y1455, "#N/A")=14,TRUE,FALSE))</f>
        <v>0</v>
      </c>
      <c r="M1460" t="b">
        <f>AND(COUNTIF('Master list(no salts, metals)'!M1455,"&lt;=1"),IF(COUNTIF('Master list(no salts, metals)'!$K1455:$Y1455, "#N/A")=14,TRUE,FALSE))</f>
        <v>0</v>
      </c>
      <c r="N1460" t="b">
        <f>AND(COUNTIF('Master list(no salts, metals)'!N1455,"&lt;=1"),IF(COUNTIF('Master list(no salts, metals)'!$K1455:$Y1455, "#N/A")=14,TRUE,FALSE))</f>
        <v>0</v>
      </c>
      <c r="O1460" t="b">
        <f>AND(COUNTIF('Master list(no salts, metals)'!O1455,"&lt;=1"),IF(COUNTIF('Master list(no salts, metals)'!$K1455:$Y1455, "#N/A")=14,TRUE,FALSE))</f>
        <v>0</v>
      </c>
      <c r="P1460" t="b">
        <f>AND(COUNTIF('Master list(no salts, metals)'!P1455,"&lt;=1"),IF(COUNTIF('Master list(no salts, metals)'!$K1455:$Y1455, "#N/A")=14,TRUE,FALSE))</f>
        <v>0</v>
      </c>
      <c r="Q1460" t="b">
        <f>AND(COUNTIF('Master list(no salts, metals)'!Q1455,"&lt;=1"),IF(COUNTIF('Master list(no salts, metals)'!$K1455:$Y1455, "#N/A")=14,TRUE,FALSE))</f>
        <v>0</v>
      </c>
      <c r="R1460" t="b">
        <f>AND(COUNTIF('Master list(no salts, metals)'!R1455,"&lt;=1"),IF(COUNTIF('Master list(no salts, metals)'!$K1455:$Y1455, "#N/A")=14,TRUE,FALSE))</f>
        <v>0</v>
      </c>
      <c r="S1460" t="b">
        <f>AND(COUNTIF('Master list(no salts, metals)'!S1455,"&lt;=1"),IF(COUNTIF('Master list(no salts, metals)'!$K1455:$Y1455, "#N/A")=14,TRUE,FALSE))</f>
        <v>0</v>
      </c>
      <c r="T1460" t="b">
        <f>AND(COUNTIF('Master list(no salts, metals)'!T1455,"&lt;=1"),IF(COUNTIF('Master list(no salts, metals)'!$K1455:$Y1455, "#N/A")=14,TRUE,FALSE))</f>
        <v>0</v>
      </c>
      <c r="U1460" t="b">
        <f>AND(COUNTIF('Master list(no salts, metals)'!U1455,"&lt;=1"),IF(COUNTIF('Master list(no salts, metals)'!$K1455:$Y1455, "#N/A")=14,TRUE,FALSE))</f>
        <v>0</v>
      </c>
      <c r="V1460" t="b">
        <f>AND(COUNTIF('Master list(no salts, metals)'!V1455,"&lt;=1"),IF(COUNTIF('Master list(no salts, metals)'!$K1455:$Y1455, "#N/A")=14,TRUE,FALSE))</f>
        <v>0</v>
      </c>
      <c r="W1460" t="b">
        <f>AND(COUNTIF('Master list(no salts, metals)'!W1455,"&lt;=1"),IF(COUNTIF('Master list(no salts, metals)'!$K1455:$Y1455, "#N/A")=14,TRUE,FALSE))</f>
        <v>0</v>
      </c>
      <c r="X1460" t="b">
        <f>AND(COUNTIF('Master list(no salts, metals)'!X1455,"&lt;=1"),IF(COUNTIF('Master list(no salts, metals)'!$K1455:$Y1455, "#N/A")=14,TRUE,FALSE))</f>
        <v>0</v>
      </c>
      <c r="Y1460" t="b">
        <f>AND(COUNTIF('Master list(no salts, metals)'!Y1455,"&lt;=1"),IF(COUNTIF('Master list(no salts, metals)'!$K1455:$Y1455, "#N/A")=14,TRUE,FALSE))</f>
        <v>0</v>
      </c>
    </row>
    <row r="1461" spans="11:25" x14ac:dyDescent="0.25">
      <c r="K1461" t="b">
        <f>AND(COUNTIF('Master list(no salts, metals)'!K1456,"&lt;=1"),IF(COUNTIF('Master list(no salts, metals)'!$K1456:$Y1456, "#N/A")=14,TRUE,FALSE))</f>
        <v>0</v>
      </c>
      <c r="L1461" t="b">
        <f>AND(COUNTIF('Master list(no salts, metals)'!L1456,"&lt;=1"),IF(COUNTIF('Master list(no salts, metals)'!$K1456:$Y1456, "#N/A")=14,TRUE,FALSE))</f>
        <v>0</v>
      </c>
      <c r="M1461" t="b">
        <f>AND(COUNTIF('Master list(no salts, metals)'!M1456,"&lt;=1"),IF(COUNTIF('Master list(no salts, metals)'!$K1456:$Y1456, "#N/A")=14,TRUE,FALSE))</f>
        <v>0</v>
      </c>
      <c r="N1461" t="b">
        <f>AND(COUNTIF('Master list(no salts, metals)'!N1456,"&lt;=1"),IF(COUNTIF('Master list(no salts, metals)'!$K1456:$Y1456, "#N/A")=14,TRUE,FALSE))</f>
        <v>0</v>
      </c>
      <c r="O1461" t="b">
        <f>AND(COUNTIF('Master list(no salts, metals)'!O1456,"&lt;=1"),IF(COUNTIF('Master list(no salts, metals)'!$K1456:$Y1456, "#N/A")=14,TRUE,FALSE))</f>
        <v>0</v>
      </c>
      <c r="P1461" t="b">
        <f>AND(COUNTIF('Master list(no salts, metals)'!P1456,"&lt;=1"),IF(COUNTIF('Master list(no salts, metals)'!$K1456:$Y1456, "#N/A")=14,TRUE,FALSE))</f>
        <v>0</v>
      </c>
      <c r="Q1461" t="b">
        <f>AND(COUNTIF('Master list(no salts, metals)'!Q1456,"&lt;=1"),IF(COUNTIF('Master list(no salts, metals)'!$K1456:$Y1456, "#N/A")=14,TRUE,FALSE))</f>
        <v>0</v>
      </c>
      <c r="R1461" t="b">
        <f>AND(COUNTIF('Master list(no salts, metals)'!R1456,"&lt;=1"),IF(COUNTIF('Master list(no salts, metals)'!$K1456:$Y1456, "#N/A")=14,TRUE,FALSE))</f>
        <v>0</v>
      </c>
      <c r="S1461" t="b">
        <f>AND(COUNTIF('Master list(no salts, metals)'!S1456,"&lt;=1"),IF(COUNTIF('Master list(no salts, metals)'!$K1456:$Y1456, "#N/A")=14,TRUE,FALSE))</f>
        <v>0</v>
      </c>
      <c r="T1461" t="b">
        <f>AND(COUNTIF('Master list(no salts, metals)'!T1456,"&lt;=1"),IF(COUNTIF('Master list(no salts, metals)'!$K1456:$Y1456, "#N/A")=14,TRUE,FALSE))</f>
        <v>1</v>
      </c>
      <c r="U1461" t="b">
        <f>AND(COUNTIF('Master list(no salts, metals)'!U1456,"&lt;=1"),IF(COUNTIF('Master list(no salts, metals)'!$K1456:$Y1456, "#N/A")=14,TRUE,FALSE))</f>
        <v>0</v>
      </c>
      <c r="V1461" t="b">
        <f>AND(COUNTIF('Master list(no salts, metals)'!V1456,"&lt;=1"),IF(COUNTIF('Master list(no salts, metals)'!$K1456:$Y1456, "#N/A")=14,TRUE,FALSE))</f>
        <v>0</v>
      </c>
      <c r="W1461" t="b">
        <f>AND(COUNTIF('Master list(no salts, metals)'!W1456,"&lt;=1"),IF(COUNTIF('Master list(no salts, metals)'!$K1456:$Y1456, "#N/A")=14,TRUE,FALSE))</f>
        <v>0</v>
      </c>
      <c r="X1461" t="b">
        <f>AND(COUNTIF('Master list(no salts, metals)'!X1456,"&lt;=1"),IF(COUNTIF('Master list(no salts, metals)'!$K1456:$Y1456, "#N/A")=14,TRUE,FALSE))</f>
        <v>0</v>
      </c>
      <c r="Y1461" t="b">
        <f>AND(COUNTIF('Master list(no salts, metals)'!Y1456,"&lt;=1"),IF(COUNTIF('Master list(no salts, metals)'!$K1456:$Y1456, "#N/A")=14,TRUE,FALSE))</f>
        <v>0</v>
      </c>
    </row>
    <row r="1462" spans="11:25" x14ac:dyDescent="0.25">
      <c r="K1462" t="b">
        <f>AND(COUNTIF('Master list(no salts, metals)'!K1457,"&lt;=1"),IF(COUNTIF('Master list(no salts, metals)'!$K1457:$Y1457, "#N/A")=14,TRUE,FALSE))</f>
        <v>0</v>
      </c>
      <c r="L1462" t="b">
        <f>AND(COUNTIF('Master list(no salts, metals)'!L1457,"&lt;=1"),IF(COUNTIF('Master list(no salts, metals)'!$K1457:$Y1457, "#N/A")=14,TRUE,FALSE))</f>
        <v>0</v>
      </c>
      <c r="M1462" t="b">
        <f>AND(COUNTIF('Master list(no salts, metals)'!M1457,"&lt;=1"),IF(COUNTIF('Master list(no salts, metals)'!$K1457:$Y1457, "#N/A")=14,TRUE,FALSE))</f>
        <v>0</v>
      </c>
      <c r="N1462" t="b">
        <f>AND(COUNTIF('Master list(no salts, metals)'!N1457,"&lt;=1"),IF(COUNTIF('Master list(no salts, metals)'!$K1457:$Y1457, "#N/A")=14,TRUE,FALSE))</f>
        <v>0</v>
      </c>
      <c r="O1462" t="b">
        <f>AND(COUNTIF('Master list(no salts, metals)'!O1457,"&lt;=1"),IF(COUNTIF('Master list(no salts, metals)'!$K1457:$Y1457, "#N/A")=14,TRUE,FALSE))</f>
        <v>0</v>
      </c>
      <c r="P1462" t="b">
        <f>AND(COUNTIF('Master list(no salts, metals)'!P1457,"&lt;=1"),IF(COUNTIF('Master list(no salts, metals)'!$K1457:$Y1457, "#N/A")=14,TRUE,FALSE))</f>
        <v>0</v>
      </c>
      <c r="Q1462" t="b">
        <f>AND(COUNTIF('Master list(no salts, metals)'!Q1457,"&lt;=1"),IF(COUNTIF('Master list(no salts, metals)'!$K1457:$Y1457, "#N/A")=14,TRUE,FALSE))</f>
        <v>0</v>
      </c>
      <c r="R1462" t="b">
        <f>AND(COUNTIF('Master list(no salts, metals)'!R1457,"&lt;=1"),IF(COUNTIF('Master list(no salts, metals)'!$K1457:$Y1457, "#N/A")=14,TRUE,FALSE))</f>
        <v>0</v>
      </c>
      <c r="S1462" t="b">
        <f>AND(COUNTIF('Master list(no salts, metals)'!S1457,"&lt;=1"),IF(COUNTIF('Master list(no salts, metals)'!$K1457:$Y1457, "#N/A")=14,TRUE,FALSE))</f>
        <v>0</v>
      </c>
      <c r="T1462" t="b">
        <f>AND(COUNTIF('Master list(no salts, metals)'!T1457,"&lt;=1"),IF(COUNTIF('Master list(no salts, metals)'!$K1457:$Y1457, "#N/A")=14,TRUE,FALSE))</f>
        <v>1</v>
      </c>
      <c r="U1462" t="b">
        <f>AND(COUNTIF('Master list(no salts, metals)'!U1457,"&lt;=1"),IF(COUNTIF('Master list(no salts, metals)'!$K1457:$Y1457, "#N/A")=14,TRUE,FALSE))</f>
        <v>0</v>
      </c>
      <c r="V1462" t="b">
        <f>AND(COUNTIF('Master list(no salts, metals)'!V1457,"&lt;=1"),IF(COUNTIF('Master list(no salts, metals)'!$K1457:$Y1457, "#N/A")=14,TRUE,FALSE))</f>
        <v>0</v>
      </c>
      <c r="W1462" t="b">
        <f>AND(COUNTIF('Master list(no salts, metals)'!W1457,"&lt;=1"),IF(COUNTIF('Master list(no salts, metals)'!$K1457:$Y1457, "#N/A")=14,TRUE,FALSE))</f>
        <v>0</v>
      </c>
      <c r="X1462" t="b">
        <f>AND(COUNTIF('Master list(no salts, metals)'!X1457,"&lt;=1"),IF(COUNTIF('Master list(no salts, metals)'!$K1457:$Y1457, "#N/A")=14,TRUE,FALSE))</f>
        <v>0</v>
      </c>
      <c r="Y1462" t="b">
        <f>AND(COUNTIF('Master list(no salts, metals)'!Y1457,"&lt;=1"),IF(COUNTIF('Master list(no salts, metals)'!$K1457:$Y1457, "#N/A")=14,TRUE,FALSE))</f>
        <v>0</v>
      </c>
    </row>
    <row r="1463" spans="11:25" x14ac:dyDescent="0.25">
      <c r="K1463" t="b">
        <f>AND(COUNTIF('Master list(no salts, metals)'!K1458,"&lt;=1"),IF(COUNTIF('Master list(no salts, metals)'!$K1458:$Y1458, "#N/A")=14,TRUE,FALSE))</f>
        <v>0</v>
      </c>
      <c r="L1463" t="b">
        <f>AND(COUNTIF('Master list(no salts, metals)'!L1458,"&lt;=1"),IF(COUNTIF('Master list(no salts, metals)'!$K1458:$Y1458, "#N/A")=14,TRUE,FALSE))</f>
        <v>0</v>
      </c>
      <c r="M1463" t="b">
        <f>AND(COUNTIF('Master list(no salts, metals)'!M1458,"&lt;=1"),IF(COUNTIF('Master list(no salts, metals)'!$K1458:$Y1458, "#N/A")=14,TRUE,FALSE))</f>
        <v>0</v>
      </c>
      <c r="N1463" t="b">
        <f>AND(COUNTIF('Master list(no salts, metals)'!N1458,"&lt;=1"),IF(COUNTIF('Master list(no salts, metals)'!$K1458:$Y1458, "#N/A")=14,TRUE,FALSE))</f>
        <v>0</v>
      </c>
      <c r="O1463" t="b">
        <f>AND(COUNTIF('Master list(no salts, metals)'!O1458,"&lt;=1"),IF(COUNTIF('Master list(no salts, metals)'!$K1458:$Y1458, "#N/A")=14,TRUE,FALSE))</f>
        <v>0</v>
      </c>
      <c r="P1463" t="b">
        <f>AND(COUNTIF('Master list(no salts, metals)'!P1458,"&lt;=1"),IF(COUNTIF('Master list(no salts, metals)'!$K1458:$Y1458, "#N/A")=14,TRUE,FALSE))</f>
        <v>0</v>
      </c>
      <c r="Q1463" t="b">
        <f>AND(COUNTIF('Master list(no salts, metals)'!Q1458,"&lt;=1"),IF(COUNTIF('Master list(no salts, metals)'!$K1458:$Y1458, "#N/A")=14,TRUE,FALSE))</f>
        <v>0</v>
      </c>
      <c r="R1463" t="b">
        <f>AND(COUNTIF('Master list(no salts, metals)'!R1458,"&lt;=1"),IF(COUNTIF('Master list(no salts, metals)'!$K1458:$Y1458, "#N/A")=14,TRUE,FALSE))</f>
        <v>0</v>
      </c>
      <c r="S1463" t="b">
        <f>AND(COUNTIF('Master list(no salts, metals)'!S1458,"&lt;=1"),IF(COUNTIF('Master list(no salts, metals)'!$K1458:$Y1458, "#N/A")=14,TRUE,FALSE))</f>
        <v>0</v>
      </c>
      <c r="T1463" t="b">
        <f>AND(COUNTIF('Master list(no salts, metals)'!T1458,"&lt;=1"),IF(COUNTIF('Master list(no salts, metals)'!$K1458:$Y1458, "#N/A")=14,TRUE,FALSE))</f>
        <v>0</v>
      </c>
      <c r="U1463" t="b">
        <f>AND(COUNTIF('Master list(no salts, metals)'!U1458,"&lt;=1"),IF(COUNTIF('Master list(no salts, metals)'!$K1458:$Y1458, "#N/A")=14,TRUE,FALSE))</f>
        <v>0</v>
      </c>
      <c r="V1463" t="b">
        <f>AND(COUNTIF('Master list(no salts, metals)'!V1458,"&lt;=1"),IF(COUNTIF('Master list(no salts, metals)'!$K1458:$Y1458, "#N/A")=14,TRUE,FALSE))</f>
        <v>0</v>
      </c>
      <c r="W1463" t="b">
        <f>AND(COUNTIF('Master list(no salts, metals)'!W1458,"&lt;=1"),IF(COUNTIF('Master list(no salts, metals)'!$K1458:$Y1458, "#N/A")=14,TRUE,FALSE))</f>
        <v>0</v>
      </c>
      <c r="X1463" t="b">
        <f>AND(COUNTIF('Master list(no salts, metals)'!X1458,"&lt;=1"),IF(COUNTIF('Master list(no salts, metals)'!$K1458:$Y1458, "#N/A")=14,TRUE,FALSE))</f>
        <v>1</v>
      </c>
      <c r="Y1463" t="b">
        <f>AND(COUNTIF('Master list(no salts, metals)'!Y1458,"&lt;=1"),IF(COUNTIF('Master list(no salts, metals)'!$K1458:$Y1458, "#N/A")=14,TRUE,FALSE))</f>
        <v>0</v>
      </c>
    </row>
    <row r="1464" spans="11:25" x14ac:dyDescent="0.25">
      <c r="K1464" t="b">
        <f>AND(COUNTIF('Master list(no salts, metals)'!K1459,"&lt;=1"),IF(COUNTIF('Master list(no salts, metals)'!$K1459:$Y1459, "#N/A")=14,TRUE,FALSE))</f>
        <v>0</v>
      </c>
      <c r="L1464" t="b">
        <f>AND(COUNTIF('Master list(no salts, metals)'!L1459,"&lt;=1"),IF(COUNTIF('Master list(no salts, metals)'!$K1459:$Y1459, "#N/A")=14,TRUE,FALSE))</f>
        <v>0</v>
      </c>
      <c r="M1464" t="b">
        <f>AND(COUNTIF('Master list(no salts, metals)'!M1459,"&lt;=1"),IF(COUNTIF('Master list(no salts, metals)'!$K1459:$Y1459, "#N/A")=14,TRUE,FALSE))</f>
        <v>0</v>
      </c>
      <c r="N1464" t="b">
        <f>AND(COUNTIF('Master list(no salts, metals)'!N1459,"&lt;=1"),IF(COUNTIF('Master list(no salts, metals)'!$K1459:$Y1459, "#N/A")=14,TRUE,FALSE))</f>
        <v>0</v>
      </c>
      <c r="O1464" t="b">
        <f>AND(COUNTIF('Master list(no salts, metals)'!O1459,"&lt;=1"),IF(COUNTIF('Master list(no salts, metals)'!$K1459:$Y1459, "#N/A")=14,TRUE,FALSE))</f>
        <v>0</v>
      </c>
      <c r="P1464" t="b">
        <f>AND(COUNTIF('Master list(no salts, metals)'!P1459,"&lt;=1"),IF(COUNTIF('Master list(no salts, metals)'!$K1459:$Y1459, "#N/A")=14,TRUE,FALSE))</f>
        <v>0</v>
      </c>
      <c r="Q1464" t="b">
        <f>AND(COUNTIF('Master list(no salts, metals)'!Q1459,"&lt;=1"),IF(COUNTIF('Master list(no salts, metals)'!$K1459:$Y1459, "#N/A")=14,TRUE,FALSE))</f>
        <v>0</v>
      </c>
      <c r="R1464" t="b">
        <f>AND(COUNTIF('Master list(no salts, metals)'!R1459,"&lt;=1"),IF(COUNTIF('Master list(no salts, metals)'!$K1459:$Y1459, "#N/A")=14,TRUE,FALSE))</f>
        <v>0</v>
      </c>
      <c r="S1464" t="b">
        <f>AND(COUNTIF('Master list(no salts, metals)'!S1459,"&lt;=1"),IF(COUNTIF('Master list(no salts, metals)'!$K1459:$Y1459, "#N/A")=14,TRUE,FALSE))</f>
        <v>0</v>
      </c>
      <c r="T1464" t="b">
        <f>AND(COUNTIF('Master list(no salts, metals)'!T1459,"&lt;=1"),IF(COUNTIF('Master list(no salts, metals)'!$K1459:$Y1459, "#N/A")=14,TRUE,FALSE))</f>
        <v>0</v>
      </c>
      <c r="U1464" t="b">
        <f>AND(COUNTIF('Master list(no salts, metals)'!U1459,"&lt;=1"),IF(COUNTIF('Master list(no salts, metals)'!$K1459:$Y1459, "#N/A")=14,TRUE,FALSE))</f>
        <v>0</v>
      </c>
      <c r="V1464" t="b">
        <f>AND(COUNTIF('Master list(no salts, metals)'!V1459,"&lt;=1"),IF(COUNTIF('Master list(no salts, metals)'!$K1459:$Y1459, "#N/A")=14,TRUE,FALSE))</f>
        <v>0</v>
      </c>
      <c r="W1464" t="b">
        <f>AND(COUNTIF('Master list(no salts, metals)'!W1459,"&lt;=1"),IF(COUNTIF('Master list(no salts, metals)'!$K1459:$Y1459, "#N/A")=14,TRUE,FALSE))</f>
        <v>0</v>
      </c>
      <c r="X1464" t="b">
        <f>AND(COUNTIF('Master list(no salts, metals)'!X1459,"&lt;=1"),IF(COUNTIF('Master list(no salts, metals)'!$K1459:$Y1459, "#N/A")=14,TRUE,FALSE))</f>
        <v>0</v>
      </c>
      <c r="Y1464" t="b">
        <f>AND(COUNTIF('Master list(no salts, metals)'!Y1459,"&lt;=1"),IF(COUNTIF('Master list(no salts, metals)'!$K1459:$Y1459, "#N/A")=14,TRUE,FALSE))</f>
        <v>0</v>
      </c>
    </row>
    <row r="1465" spans="11:25" x14ac:dyDescent="0.25">
      <c r="K1465" t="b">
        <f>AND(COUNTIF('Master list(no salts, metals)'!K1460,"&lt;=1"),IF(COUNTIF('Master list(no salts, metals)'!$K1460:$Y1460, "#N/A")=14,TRUE,FALSE))</f>
        <v>0</v>
      </c>
      <c r="L1465" t="b">
        <f>AND(COUNTIF('Master list(no salts, metals)'!L1460,"&lt;=1"),IF(COUNTIF('Master list(no salts, metals)'!$K1460:$Y1460, "#N/A")=14,TRUE,FALSE))</f>
        <v>0</v>
      </c>
      <c r="M1465" t="b">
        <f>AND(COUNTIF('Master list(no salts, metals)'!M1460,"&lt;=1"),IF(COUNTIF('Master list(no salts, metals)'!$K1460:$Y1460, "#N/A")=14,TRUE,FALSE))</f>
        <v>0</v>
      </c>
      <c r="N1465" t="b">
        <f>AND(COUNTIF('Master list(no salts, metals)'!N1460,"&lt;=1"),IF(COUNTIF('Master list(no salts, metals)'!$K1460:$Y1460, "#N/A")=14,TRUE,FALSE))</f>
        <v>0</v>
      </c>
      <c r="O1465" t="b">
        <f>AND(COUNTIF('Master list(no salts, metals)'!O1460,"&lt;=1"),IF(COUNTIF('Master list(no salts, metals)'!$K1460:$Y1460, "#N/A")=14,TRUE,FALSE))</f>
        <v>0</v>
      </c>
      <c r="P1465" t="b">
        <f>AND(COUNTIF('Master list(no salts, metals)'!P1460,"&lt;=1"),IF(COUNTIF('Master list(no salts, metals)'!$K1460:$Y1460, "#N/A")=14,TRUE,FALSE))</f>
        <v>0</v>
      </c>
      <c r="Q1465" t="b">
        <f>AND(COUNTIF('Master list(no salts, metals)'!Q1460,"&lt;=1"),IF(COUNTIF('Master list(no salts, metals)'!$K1460:$Y1460, "#N/A")=14,TRUE,FALSE))</f>
        <v>0</v>
      </c>
      <c r="R1465" t="b">
        <f>AND(COUNTIF('Master list(no salts, metals)'!R1460,"&lt;=1"),IF(COUNTIF('Master list(no salts, metals)'!$K1460:$Y1460, "#N/A")=14,TRUE,FALSE))</f>
        <v>0</v>
      </c>
      <c r="S1465" t="b">
        <f>AND(COUNTIF('Master list(no salts, metals)'!S1460,"&lt;=1"),IF(COUNTIF('Master list(no salts, metals)'!$K1460:$Y1460, "#N/A")=14,TRUE,FALSE))</f>
        <v>0</v>
      </c>
      <c r="T1465" t="b">
        <f>AND(COUNTIF('Master list(no salts, metals)'!T1460,"&lt;=1"),IF(COUNTIF('Master list(no salts, metals)'!$K1460:$Y1460, "#N/A")=14,TRUE,FALSE))</f>
        <v>0</v>
      </c>
      <c r="U1465" t="b">
        <f>AND(COUNTIF('Master list(no salts, metals)'!U1460,"&lt;=1"),IF(COUNTIF('Master list(no salts, metals)'!$K1460:$Y1460, "#N/A")=14,TRUE,FALSE))</f>
        <v>0</v>
      </c>
      <c r="V1465" t="b">
        <f>AND(COUNTIF('Master list(no salts, metals)'!V1460,"&lt;=1"),IF(COUNTIF('Master list(no salts, metals)'!$K1460:$Y1460, "#N/A")=14,TRUE,FALSE))</f>
        <v>0</v>
      </c>
      <c r="W1465" t="b">
        <f>AND(COUNTIF('Master list(no salts, metals)'!W1460,"&lt;=1"),IF(COUNTIF('Master list(no salts, metals)'!$K1460:$Y1460, "#N/A")=14,TRUE,FALSE))</f>
        <v>0</v>
      </c>
      <c r="X1465" t="b">
        <f>AND(COUNTIF('Master list(no salts, metals)'!X1460,"&lt;=1"),IF(COUNTIF('Master list(no salts, metals)'!$K1460:$Y1460, "#N/A")=14,TRUE,FALSE))</f>
        <v>0</v>
      </c>
      <c r="Y1465" t="b">
        <f>AND(COUNTIF('Master list(no salts, metals)'!Y1460,"&lt;=1"),IF(COUNTIF('Master list(no salts, metals)'!$K1460:$Y1460, "#N/A")=14,TRUE,FALSE))</f>
        <v>0</v>
      </c>
    </row>
    <row r="1466" spans="11:25" x14ac:dyDescent="0.25">
      <c r="K1466" t="b">
        <f>AND(COUNTIF('Master list(no salts, metals)'!K1461,"&lt;=1"),IF(COUNTIF('Master list(no salts, metals)'!$K1461:$Y1461, "#N/A")=14,TRUE,FALSE))</f>
        <v>0</v>
      </c>
      <c r="L1466" t="b">
        <f>AND(COUNTIF('Master list(no salts, metals)'!L1461,"&lt;=1"),IF(COUNTIF('Master list(no salts, metals)'!$K1461:$Y1461, "#N/A")=14,TRUE,FALSE))</f>
        <v>0</v>
      </c>
      <c r="M1466" t="b">
        <f>AND(COUNTIF('Master list(no salts, metals)'!M1461,"&lt;=1"),IF(COUNTIF('Master list(no salts, metals)'!$K1461:$Y1461, "#N/A")=14,TRUE,FALSE))</f>
        <v>0</v>
      </c>
      <c r="N1466" t="b">
        <f>AND(COUNTIF('Master list(no salts, metals)'!N1461,"&lt;=1"),IF(COUNTIF('Master list(no salts, metals)'!$K1461:$Y1461, "#N/A")=14,TRUE,FALSE))</f>
        <v>0</v>
      </c>
      <c r="O1466" t="b">
        <f>AND(COUNTIF('Master list(no salts, metals)'!O1461,"&lt;=1"),IF(COUNTIF('Master list(no salts, metals)'!$K1461:$Y1461, "#N/A")=14,TRUE,FALSE))</f>
        <v>0</v>
      </c>
      <c r="P1466" t="b">
        <f>AND(COUNTIF('Master list(no salts, metals)'!P1461,"&lt;=1"),IF(COUNTIF('Master list(no salts, metals)'!$K1461:$Y1461, "#N/A")=14,TRUE,FALSE))</f>
        <v>0</v>
      </c>
      <c r="Q1466" t="b">
        <f>AND(COUNTIF('Master list(no salts, metals)'!Q1461,"&lt;=1"),IF(COUNTIF('Master list(no salts, metals)'!$K1461:$Y1461, "#N/A")=14,TRUE,FALSE))</f>
        <v>0</v>
      </c>
      <c r="R1466" t="b">
        <f>AND(COUNTIF('Master list(no salts, metals)'!R1461,"&lt;=1"),IF(COUNTIF('Master list(no salts, metals)'!$K1461:$Y1461, "#N/A")=14,TRUE,FALSE))</f>
        <v>0</v>
      </c>
      <c r="S1466" t="b">
        <f>AND(COUNTIF('Master list(no salts, metals)'!S1461,"&lt;=1"),IF(COUNTIF('Master list(no salts, metals)'!$K1461:$Y1461, "#N/A")=14,TRUE,FALSE))</f>
        <v>0</v>
      </c>
      <c r="T1466" t="b">
        <f>AND(COUNTIF('Master list(no salts, metals)'!T1461,"&lt;=1"),IF(COUNTIF('Master list(no salts, metals)'!$K1461:$Y1461, "#N/A")=14,TRUE,FALSE))</f>
        <v>0</v>
      </c>
      <c r="U1466" t="b">
        <f>AND(COUNTIF('Master list(no salts, metals)'!U1461,"&lt;=1"),IF(COUNTIF('Master list(no salts, metals)'!$K1461:$Y1461, "#N/A")=14,TRUE,FALSE))</f>
        <v>0</v>
      </c>
      <c r="V1466" t="b">
        <f>AND(COUNTIF('Master list(no salts, metals)'!V1461,"&lt;=1"),IF(COUNTIF('Master list(no salts, metals)'!$K1461:$Y1461, "#N/A")=14,TRUE,FALSE))</f>
        <v>0</v>
      </c>
      <c r="W1466" t="b">
        <f>AND(COUNTIF('Master list(no salts, metals)'!W1461,"&lt;=1"),IF(COUNTIF('Master list(no salts, metals)'!$K1461:$Y1461, "#N/A")=14,TRUE,FALSE))</f>
        <v>0</v>
      </c>
      <c r="X1466" t="b">
        <f>AND(COUNTIF('Master list(no salts, metals)'!X1461,"&lt;=1"),IF(COUNTIF('Master list(no salts, metals)'!$K1461:$Y1461, "#N/A")=14,TRUE,FALSE))</f>
        <v>0</v>
      </c>
      <c r="Y1466" t="b">
        <f>AND(COUNTIF('Master list(no salts, metals)'!Y1461,"&lt;=1"),IF(COUNTIF('Master list(no salts, metals)'!$K1461:$Y1461, "#N/A")=14,TRUE,FALSE))</f>
        <v>0</v>
      </c>
    </row>
    <row r="1467" spans="11:25" x14ac:dyDescent="0.25">
      <c r="K1467" t="b">
        <f>AND(COUNTIF('Master list(no salts, metals)'!K1462,"&lt;=1"),IF(COUNTIF('Master list(no salts, metals)'!$K1462:$Y1462, "#N/A")=14,TRUE,FALSE))</f>
        <v>0</v>
      </c>
      <c r="L1467" t="b">
        <f>AND(COUNTIF('Master list(no salts, metals)'!L1462,"&lt;=1"),IF(COUNTIF('Master list(no salts, metals)'!$K1462:$Y1462, "#N/A")=14,TRUE,FALSE))</f>
        <v>0</v>
      </c>
      <c r="M1467" t="b">
        <f>AND(COUNTIF('Master list(no salts, metals)'!M1462,"&lt;=1"),IF(COUNTIF('Master list(no salts, metals)'!$K1462:$Y1462, "#N/A")=14,TRUE,FALSE))</f>
        <v>0</v>
      </c>
      <c r="N1467" t="b">
        <f>AND(COUNTIF('Master list(no salts, metals)'!N1462,"&lt;=1"),IF(COUNTIF('Master list(no salts, metals)'!$K1462:$Y1462, "#N/A")=14,TRUE,FALSE))</f>
        <v>0</v>
      </c>
      <c r="O1467" t="b">
        <f>AND(COUNTIF('Master list(no salts, metals)'!O1462,"&lt;=1"),IF(COUNTIF('Master list(no salts, metals)'!$K1462:$Y1462, "#N/A")=14,TRUE,FALSE))</f>
        <v>0</v>
      </c>
      <c r="P1467" t="b">
        <f>AND(COUNTIF('Master list(no salts, metals)'!P1462,"&lt;=1"),IF(COUNTIF('Master list(no salts, metals)'!$K1462:$Y1462, "#N/A")=14,TRUE,FALSE))</f>
        <v>0</v>
      </c>
      <c r="Q1467" t="b">
        <f>AND(COUNTIF('Master list(no salts, metals)'!Q1462,"&lt;=1"),IF(COUNTIF('Master list(no salts, metals)'!$K1462:$Y1462, "#N/A")=14,TRUE,FALSE))</f>
        <v>0</v>
      </c>
      <c r="R1467" t="b">
        <f>AND(COUNTIF('Master list(no salts, metals)'!R1462,"&lt;=1"),IF(COUNTIF('Master list(no salts, metals)'!$K1462:$Y1462, "#N/A")=14,TRUE,FALSE))</f>
        <v>0</v>
      </c>
      <c r="S1467" t="b">
        <f>AND(COUNTIF('Master list(no salts, metals)'!S1462,"&lt;=1"),IF(COUNTIF('Master list(no salts, metals)'!$K1462:$Y1462, "#N/A")=14,TRUE,FALSE))</f>
        <v>0</v>
      </c>
      <c r="T1467" t="b">
        <f>AND(COUNTIF('Master list(no salts, metals)'!T1462,"&lt;=1"),IF(COUNTIF('Master list(no salts, metals)'!$K1462:$Y1462, "#N/A")=14,TRUE,FALSE))</f>
        <v>0</v>
      </c>
      <c r="U1467" t="b">
        <f>AND(COUNTIF('Master list(no salts, metals)'!U1462,"&lt;=1"),IF(COUNTIF('Master list(no salts, metals)'!$K1462:$Y1462, "#N/A")=14,TRUE,FALSE))</f>
        <v>0</v>
      </c>
      <c r="V1467" t="b">
        <f>AND(COUNTIF('Master list(no salts, metals)'!V1462,"&lt;=1"),IF(COUNTIF('Master list(no salts, metals)'!$K1462:$Y1462, "#N/A")=14,TRUE,FALSE))</f>
        <v>0</v>
      </c>
      <c r="W1467" t="b">
        <f>AND(COUNTIF('Master list(no salts, metals)'!W1462,"&lt;=1"),IF(COUNTIF('Master list(no salts, metals)'!$K1462:$Y1462, "#N/A")=14,TRUE,FALSE))</f>
        <v>0</v>
      </c>
      <c r="X1467" t="b">
        <f>AND(COUNTIF('Master list(no salts, metals)'!X1462,"&lt;=1"),IF(COUNTIF('Master list(no salts, metals)'!$K1462:$Y1462, "#N/A")=14,TRUE,FALSE))</f>
        <v>1</v>
      </c>
      <c r="Y1467" t="b">
        <f>AND(COUNTIF('Master list(no salts, metals)'!Y1462,"&lt;=1"),IF(COUNTIF('Master list(no salts, metals)'!$K1462:$Y1462, "#N/A")=14,TRUE,FALSE))</f>
        <v>0</v>
      </c>
    </row>
    <row r="1468" spans="11:25" x14ac:dyDescent="0.25">
      <c r="K1468" t="b">
        <f>AND(COUNTIF('Master list(no salts, metals)'!K1463,"&lt;=1"),IF(COUNTIF('Master list(no salts, metals)'!$K1463:$Y1463, "#N/A")=14,TRUE,FALSE))</f>
        <v>0</v>
      </c>
      <c r="L1468" t="b">
        <f>AND(COUNTIF('Master list(no salts, metals)'!L1463,"&lt;=1"),IF(COUNTIF('Master list(no salts, metals)'!$K1463:$Y1463, "#N/A")=14,TRUE,FALSE))</f>
        <v>0</v>
      </c>
      <c r="M1468" t="b">
        <f>AND(COUNTIF('Master list(no salts, metals)'!M1463,"&lt;=1"),IF(COUNTIF('Master list(no salts, metals)'!$K1463:$Y1463, "#N/A")=14,TRUE,FALSE))</f>
        <v>0</v>
      </c>
      <c r="N1468" t="b">
        <f>AND(COUNTIF('Master list(no salts, metals)'!N1463,"&lt;=1"),IF(COUNTIF('Master list(no salts, metals)'!$K1463:$Y1463, "#N/A")=14,TRUE,FALSE))</f>
        <v>0</v>
      </c>
      <c r="O1468" t="b">
        <f>AND(COUNTIF('Master list(no salts, metals)'!O1463,"&lt;=1"),IF(COUNTIF('Master list(no salts, metals)'!$K1463:$Y1463, "#N/A")=14,TRUE,FALSE))</f>
        <v>0</v>
      </c>
      <c r="P1468" t="b">
        <f>AND(COUNTIF('Master list(no salts, metals)'!P1463,"&lt;=1"),IF(COUNTIF('Master list(no salts, metals)'!$K1463:$Y1463, "#N/A")=14,TRUE,FALSE))</f>
        <v>0</v>
      </c>
      <c r="Q1468" t="b">
        <f>AND(COUNTIF('Master list(no salts, metals)'!Q1463,"&lt;=1"),IF(COUNTIF('Master list(no salts, metals)'!$K1463:$Y1463, "#N/A")=14,TRUE,FALSE))</f>
        <v>0</v>
      </c>
      <c r="R1468" t="b">
        <f>AND(COUNTIF('Master list(no salts, metals)'!R1463,"&lt;=1"),IF(COUNTIF('Master list(no salts, metals)'!$K1463:$Y1463, "#N/A")=14,TRUE,FALSE))</f>
        <v>0</v>
      </c>
      <c r="S1468" t="b">
        <f>AND(COUNTIF('Master list(no salts, metals)'!S1463,"&lt;=1"),IF(COUNTIF('Master list(no salts, metals)'!$K1463:$Y1463, "#N/A")=14,TRUE,FALSE))</f>
        <v>0</v>
      </c>
      <c r="T1468" t="b">
        <f>AND(COUNTIF('Master list(no salts, metals)'!T1463,"&lt;=1"),IF(COUNTIF('Master list(no salts, metals)'!$K1463:$Y1463, "#N/A")=14,TRUE,FALSE))</f>
        <v>0</v>
      </c>
      <c r="U1468" t="b">
        <f>AND(COUNTIF('Master list(no salts, metals)'!U1463,"&lt;=1"),IF(COUNTIF('Master list(no salts, metals)'!$K1463:$Y1463, "#N/A")=14,TRUE,FALSE))</f>
        <v>0</v>
      </c>
      <c r="V1468" t="b">
        <f>AND(COUNTIF('Master list(no salts, metals)'!V1463,"&lt;=1"),IF(COUNTIF('Master list(no salts, metals)'!$K1463:$Y1463, "#N/A")=14,TRUE,FALSE))</f>
        <v>0</v>
      </c>
      <c r="W1468" t="b">
        <f>AND(COUNTIF('Master list(no salts, metals)'!W1463,"&lt;=1"),IF(COUNTIF('Master list(no salts, metals)'!$K1463:$Y1463, "#N/A")=14,TRUE,FALSE))</f>
        <v>0</v>
      </c>
      <c r="X1468" t="b">
        <f>AND(COUNTIF('Master list(no salts, metals)'!X1463,"&lt;=1"),IF(COUNTIF('Master list(no salts, metals)'!$K1463:$Y1463, "#N/A")=14,TRUE,FALSE))</f>
        <v>1</v>
      </c>
      <c r="Y1468" t="b">
        <f>AND(COUNTIF('Master list(no salts, metals)'!Y1463,"&lt;=1"),IF(COUNTIF('Master list(no salts, metals)'!$K1463:$Y1463, "#N/A")=14,TRUE,FALSE))</f>
        <v>0</v>
      </c>
    </row>
    <row r="1469" spans="11:25" x14ac:dyDescent="0.25">
      <c r="K1469" t="b">
        <f>AND(COUNTIF('Master list(no salts, metals)'!K1464,"&lt;=1"),IF(COUNTIF('Master list(no salts, metals)'!$K1464:$Y1464, "#N/A")=14,TRUE,FALSE))</f>
        <v>0</v>
      </c>
      <c r="L1469" t="b">
        <f>AND(COUNTIF('Master list(no salts, metals)'!L1464,"&lt;=1"),IF(COUNTIF('Master list(no salts, metals)'!$K1464:$Y1464, "#N/A")=14,TRUE,FALSE))</f>
        <v>0</v>
      </c>
      <c r="M1469" t="b">
        <f>AND(COUNTIF('Master list(no salts, metals)'!M1464,"&lt;=1"),IF(COUNTIF('Master list(no salts, metals)'!$K1464:$Y1464, "#N/A")=14,TRUE,FALSE))</f>
        <v>0</v>
      </c>
      <c r="N1469" t="b">
        <f>AND(COUNTIF('Master list(no salts, metals)'!N1464,"&lt;=1"),IF(COUNTIF('Master list(no salts, metals)'!$K1464:$Y1464, "#N/A")=14,TRUE,FALSE))</f>
        <v>0</v>
      </c>
      <c r="O1469" t="b">
        <f>AND(COUNTIF('Master list(no salts, metals)'!O1464,"&lt;=1"),IF(COUNTIF('Master list(no salts, metals)'!$K1464:$Y1464, "#N/A")=14,TRUE,FALSE))</f>
        <v>0</v>
      </c>
      <c r="P1469" t="b">
        <f>AND(COUNTIF('Master list(no salts, metals)'!P1464,"&lt;=1"),IF(COUNTIF('Master list(no salts, metals)'!$K1464:$Y1464, "#N/A")=14,TRUE,FALSE))</f>
        <v>0</v>
      </c>
      <c r="Q1469" t="b">
        <f>AND(COUNTIF('Master list(no salts, metals)'!Q1464,"&lt;=1"),IF(COUNTIF('Master list(no salts, metals)'!$K1464:$Y1464, "#N/A")=14,TRUE,FALSE))</f>
        <v>0</v>
      </c>
      <c r="R1469" t="b">
        <f>AND(COUNTIF('Master list(no salts, metals)'!R1464,"&lt;=1"),IF(COUNTIF('Master list(no salts, metals)'!$K1464:$Y1464, "#N/A")=14,TRUE,FALSE))</f>
        <v>0</v>
      </c>
      <c r="S1469" t="b">
        <f>AND(COUNTIF('Master list(no salts, metals)'!S1464,"&lt;=1"),IF(COUNTIF('Master list(no salts, metals)'!$K1464:$Y1464, "#N/A")=14,TRUE,FALSE))</f>
        <v>0</v>
      </c>
      <c r="T1469" t="b">
        <f>AND(COUNTIF('Master list(no salts, metals)'!T1464,"&lt;=1"),IF(COUNTIF('Master list(no salts, metals)'!$K1464:$Y1464, "#N/A")=14,TRUE,FALSE))</f>
        <v>0</v>
      </c>
      <c r="U1469" t="b">
        <f>AND(COUNTIF('Master list(no salts, metals)'!U1464,"&lt;=1"),IF(COUNTIF('Master list(no salts, metals)'!$K1464:$Y1464, "#N/A")=14,TRUE,FALSE))</f>
        <v>0</v>
      </c>
      <c r="V1469" t="b">
        <f>AND(COUNTIF('Master list(no salts, metals)'!V1464,"&lt;=1"),IF(COUNTIF('Master list(no salts, metals)'!$K1464:$Y1464, "#N/A")=14,TRUE,FALSE))</f>
        <v>0</v>
      </c>
      <c r="W1469" t="b">
        <f>AND(COUNTIF('Master list(no salts, metals)'!W1464,"&lt;=1"),IF(COUNTIF('Master list(no salts, metals)'!$K1464:$Y1464, "#N/A")=14,TRUE,FALSE))</f>
        <v>0</v>
      </c>
      <c r="X1469" t="b">
        <f>AND(COUNTIF('Master list(no salts, metals)'!X1464,"&lt;=1"),IF(COUNTIF('Master list(no salts, metals)'!$K1464:$Y1464, "#N/A")=14,TRUE,FALSE))</f>
        <v>0</v>
      </c>
      <c r="Y1469" t="b">
        <f>AND(COUNTIF('Master list(no salts, metals)'!Y1464,"&lt;=1"),IF(COUNTIF('Master list(no salts, metals)'!$K1464:$Y1464, "#N/A")=14,TRUE,FALSE))</f>
        <v>0</v>
      </c>
    </row>
    <row r="1470" spans="11:25" x14ac:dyDescent="0.25">
      <c r="K1470" t="b">
        <f>AND(COUNTIF('Master list(no salts, metals)'!K1465,"&lt;=1"),IF(COUNTIF('Master list(no salts, metals)'!$K1465:$Y1465, "#N/A")=14,TRUE,FALSE))</f>
        <v>0</v>
      </c>
      <c r="L1470" t="b">
        <f>AND(COUNTIF('Master list(no salts, metals)'!L1465,"&lt;=1"),IF(COUNTIF('Master list(no salts, metals)'!$K1465:$Y1465, "#N/A")=14,TRUE,FALSE))</f>
        <v>0</v>
      </c>
      <c r="M1470" t="b">
        <f>AND(COUNTIF('Master list(no salts, metals)'!M1465,"&lt;=1"),IF(COUNTIF('Master list(no salts, metals)'!$K1465:$Y1465, "#N/A")=14,TRUE,FALSE))</f>
        <v>0</v>
      </c>
      <c r="N1470" t="b">
        <f>AND(COUNTIF('Master list(no salts, metals)'!N1465,"&lt;=1"),IF(COUNTIF('Master list(no salts, metals)'!$K1465:$Y1465, "#N/A")=14,TRUE,FALSE))</f>
        <v>0</v>
      </c>
      <c r="O1470" t="b">
        <f>AND(COUNTIF('Master list(no salts, metals)'!O1465,"&lt;=1"),IF(COUNTIF('Master list(no salts, metals)'!$K1465:$Y1465, "#N/A")=14,TRUE,FALSE))</f>
        <v>0</v>
      </c>
      <c r="P1470" t="b">
        <f>AND(COUNTIF('Master list(no salts, metals)'!P1465,"&lt;=1"),IF(COUNTIF('Master list(no salts, metals)'!$K1465:$Y1465, "#N/A")=14,TRUE,FALSE))</f>
        <v>0</v>
      </c>
      <c r="Q1470" t="b">
        <f>AND(COUNTIF('Master list(no salts, metals)'!Q1465,"&lt;=1"),IF(COUNTIF('Master list(no salts, metals)'!$K1465:$Y1465, "#N/A")=14,TRUE,FALSE))</f>
        <v>0</v>
      </c>
      <c r="R1470" t="b">
        <f>AND(COUNTIF('Master list(no salts, metals)'!R1465,"&lt;=1"),IF(COUNTIF('Master list(no salts, metals)'!$K1465:$Y1465, "#N/A")=14,TRUE,FALSE))</f>
        <v>0</v>
      </c>
      <c r="S1470" t="b">
        <f>AND(COUNTIF('Master list(no salts, metals)'!S1465,"&lt;=1"),IF(COUNTIF('Master list(no salts, metals)'!$K1465:$Y1465, "#N/A")=14,TRUE,FALSE))</f>
        <v>0</v>
      </c>
      <c r="T1470" t="b">
        <f>AND(COUNTIF('Master list(no salts, metals)'!T1465,"&lt;=1"),IF(COUNTIF('Master list(no salts, metals)'!$K1465:$Y1465, "#N/A")=14,TRUE,FALSE))</f>
        <v>0</v>
      </c>
      <c r="U1470" t="b">
        <f>AND(COUNTIF('Master list(no salts, metals)'!U1465,"&lt;=1"),IF(COUNTIF('Master list(no salts, metals)'!$K1465:$Y1465, "#N/A")=14,TRUE,FALSE))</f>
        <v>0</v>
      </c>
      <c r="V1470" t="b">
        <f>AND(COUNTIF('Master list(no salts, metals)'!V1465,"&lt;=1"),IF(COUNTIF('Master list(no salts, metals)'!$K1465:$Y1465, "#N/A")=14,TRUE,FALSE))</f>
        <v>0</v>
      </c>
      <c r="W1470" t="b">
        <f>AND(COUNTIF('Master list(no salts, metals)'!W1465,"&lt;=1"),IF(COUNTIF('Master list(no salts, metals)'!$K1465:$Y1465, "#N/A")=14,TRUE,FALSE))</f>
        <v>0</v>
      </c>
      <c r="X1470" t="b">
        <f>AND(COUNTIF('Master list(no salts, metals)'!X1465,"&lt;=1"),IF(COUNTIF('Master list(no salts, metals)'!$K1465:$Y1465, "#N/A")=14,TRUE,FALSE))</f>
        <v>0</v>
      </c>
      <c r="Y1470" t="b">
        <f>AND(COUNTIF('Master list(no salts, metals)'!Y1465,"&lt;=1"),IF(COUNTIF('Master list(no salts, metals)'!$K1465:$Y1465, "#N/A")=14,TRUE,FALSE))</f>
        <v>0</v>
      </c>
    </row>
    <row r="1471" spans="11:25" x14ac:dyDescent="0.25">
      <c r="K1471" t="b">
        <f>AND(COUNTIF('Master list(no salts, metals)'!K1466,"&lt;=1"),IF(COUNTIF('Master list(no salts, metals)'!$K1466:$Y1466, "#N/A")=14,TRUE,FALSE))</f>
        <v>0</v>
      </c>
      <c r="L1471" t="b">
        <f>AND(COUNTIF('Master list(no salts, metals)'!L1466,"&lt;=1"),IF(COUNTIF('Master list(no salts, metals)'!$K1466:$Y1466, "#N/A")=14,TRUE,FALSE))</f>
        <v>0</v>
      </c>
      <c r="M1471" t="b">
        <f>AND(COUNTIF('Master list(no salts, metals)'!M1466,"&lt;=1"),IF(COUNTIF('Master list(no salts, metals)'!$K1466:$Y1466, "#N/A")=14,TRUE,FALSE))</f>
        <v>0</v>
      </c>
      <c r="N1471" t="b">
        <f>AND(COUNTIF('Master list(no salts, metals)'!N1466,"&lt;=1"),IF(COUNTIF('Master list(no salts, metals)'!$K1466:$Y1466, "#N/A")=14,TRUE,FALSE))</f>
        <v>0</v>
      </c>
      <c r="O1471" t="b">
        <f>AND(COUNTIF('Master list(no salts, metals)'!O1466,"&lt;=1"),IF(COUNTIF('Master list(no salts, metals)'!$K1466:$Y1466, "#N/A")=14,TRUE,FALSE))</f>
        <v>0</v>
      </c>
      <c r="P1471" t="b">
        <f>AND(COUNTIF('Master list(no salts, metals)'!P1466,"&lt;=1"),IF(COUNTIF('Master list(no salts, metals)'!$K1466:$Y1466, "#N/A")=14,TRUE,FALSE))</f>
        <v>0</v>
      </c>
      <c r="Q1471" t="b">
        <f>AND(COUNTIF('Master list(no salts, metals)'!Q1466,"&lt;=1"),IF(COUNTIF('Master list(no salts, metals)'!$K1466:$Y1466, "#N/A")=14,TRUE,FALSE))</f>
        <v>0</v>
      </c>
      <c r="R1471" t="b">
        <f>AND(COUNTIF('Master list(no salts, metals)'!R1466,"&lt;=1"),IF(COUNTIF('Master list(no salts, metals)'!$K1466:$Y1466, "#N/A")=14,TRUE,FALSE))</f>
        <v>0</v>
      </c>
      <c r="S1471" t="b">
        <f>AND(COUNTIF('Master list(no salts, metals)'!S1466,"&lt;=1"),IF(COUNTIF('Master list(no salts, metals)'!$K1466:$Y1466, "#N/A")=14,TRUE,FALSE))</f>
        <v>0</v>
      </c>
      <c r="T1471" t="b">
        <f>AND(COUNTIF('Master list(no salts, metals)'!T1466,"&lt;=1"),IF(COUNTIF('Master list(no salts, metals)'!$K1466:$Y1466, "#N/A")=14,TRUE,FALSE))</f>
        <v>1</v>
      </c>
      <c r="U1471" t="b">
        <f>AND(COUNTIF('Master list(no salts, metals)'!U1466,"&lt;=1"),IF(COUNTIF('Master list(no salts, metals)'!$K1466:$Y1466, "#N/A")=14,TRUE,FALSE))</f>
        <v>0</v>
      </c>
      <c r="V1471" t="b">
        <f>AND(COUNTIF('Master list(no salts, metals)'!V1466,"&lt;=1"),IF(COUNTIF('Master list(no salts, metals)'!$K1466:$Y1466, "#N/A")=14,TRUE,FALSE))</f>
        <v>0</v>
      </c>
      <c r="W1471" t="b">
        <f>AND(COUNTIF('Master list(no salts, metals)'!W1466,"&lt;=1"),IF(COUNTIF('Master list(no salts, metals)'!$K1466:$Y1466, "#N/A")=14,TRUE,FALSE))</f>
        <v>0</v>
      </c>
      <c r="X1471" t="b">
        <f>AND(COUNTIF('Master list(no salts, metals)'!X1466,"&lt;=1"),IF(COUNTIF('Master list(no salts, metals)'!$K1466:$Y1466, "#N/A")=14,TRUE,FALSE))</f>
        <v>0</v>
      </c>
      <c r="Y1471" t="b">
        <f>AND(COUNTIF('Master list(no salts, metals)'!Y1466,"&lt;=1"),IF(COUNTIF('Master list(no salts, metals)'!$K1466:$Y1466, "#N/A")=14,TRUE,FALSE))</f>
        <v>0</v>
      </c>
    </row>
    <row r="1472" spans="11:25" x14ac:dyDescent="0.25">
      <c r="K1472" t="b">
        <f>AND(COUNTIF('Master list(no salts, metals)'!K1467,"&lt;=1"),IF(COUNTIF('Master list(no salts, metals)'!$K1467:$Y1467, "#N/A")=14,TRUE,FALSE))</f>
        <v>0</v>
      </c>
      <c r="L1472" t="b">
        <f>AND(COUNTIF('Master list(no salts, metals)'!L1467,"&lt;=1"),IF(COUNTIF('Master list(no salts, metals)'!$K1467:$Y1467, "#N/A")=14,TRUE,FALSE))</f>
        <v>0</v>
      </c>
      <c r="M1472" t="b">
        <f>AND(COUNTIF('Master list(no salts, metals)'!M1467,"&lt;=1"),IF(COUNTIF('Master list(no salts, metals)'!$K1467:$Y1467, "#N/A")=14,TRUE,FALSE))</f>
        <v>0</v>
      </c>
      <c r="N1472" t="b">
        <f>AND(COUNTIF('Master list(no salts, metals)'!N1467,"&lt;=1"),IF(COUNTIF('Master list(no salts, metals)'!$K1467:$Y1467, "#N/A")=14,TRUE,FALSE))</f>
        <v>0</v>
      </c>
      <c r="O1472" t="b">
        <f>AND(COUNTIF('Master list(no salts, metals)'!O1467,"&lt;=1"),IF(COUNTIF('Master list(no salts, metals)'!$K1467:$Y1467, "#N/A")=14,TRUE,FALSE))</f>
        <v>0</v>
      </c>
      <c r="P1472" t="b">
        <f>AND(COUNTIF('Master list(no salts, metals)'!P1467,"&lt;=1"),IF(COUNTIF('Master list(no salts, metals)'!$K1467:$Y1467, "#N/A")=14,TRUE,FALSE))</f>
        <v>0</v>
      </c>
      <c r="Q1472" t="b">
        <f>AND(COUNTIF('Master list(no salts, metals)'!Q1467,"&lt;=1"),IF(COUNTIF('Master list(no salts, metals)'!$K1467:$Y1467, "#N/A")=14,TRUE,FALSE))</f>
        <v>0</v>
      </c>
      <c r="R1472" t="b">
        <f>AND(COUNTIF('Master list(no salts, metals)'!R1467,"&lt;=1"),IF(COUNTIF('Master list(no salts, metals)'!$K1467:$Y1467, "#N/A")=14,TRUE,FALSE))</f>
        <v>0</v>
      </c>
      <c r="S1472" t="b">
        <f>AND(COUNTIF('Master list(no salts, metals)'!S1467,"&lt;=1"),IF(COUNTIF('Master list(no salts, metals)'!$K1467:$Y1467, "#N/A")=14,TRUE,FALSE))</f>
        <v>0</v>
      </c>
      <c r="T1472" t="b">
        <f>AND(COUNTIF('Master list(no salts, metals)'!T1467,"&lt;=1"),IF(COUNTIF('Master list(no salts, metals)'!$K1467:$Y1467, "#N/A")=14,TRUE,FALSE))</f>
        <v>1</v>
      </c>
      <c r="U1472" t="b">
        <f>AND(COUNTIF('Master list(no salts, metals)'!U1467,"&lt;=1"),IF(COUNTIF('Master list(no salts, metals)'!$K1467:$Y1467, "#N/A")=14,TRUE,FALSE))</f>
        <v>0</v>
      </c>
      <c r="V1472" t="b">
        <f>AND(COUNTIF('Master list(no salts, metals)'!V1467,"&lt;=1"),IF(COUNTIF('Master list(no salts, metals)'!$K1467:$Y1467, "#N/A")=14,TRUE,FALSE))</f>
        <v>0</v>
      </c>
      <c r="W1472" t="b">
        <f>AND(COUNTIF('Master list(no salts, metals)'!W1467,"&lt;=1"),IF(COUNTIF('Master list(no salts, metals)'!$K1467:$Y1467, "#N/A")=14,TRUE,FALSE))</f>
        <v>0</v>
      </c>
      <c r="X1472" t="b">
        <f>AND(COUNTIF('Master list(no salts, metals)'!X1467,"&lt;=1"),IF(COUNTIF('Master list(no salts, metals)'!$K1467:$Y1467, "#N/A")=14,TRUE,FALSE))</f>
        <v>0</v>
      </c>
      <c r="Y1472" t="b">
        <f>AND(COUNTIF('Master list(no salts, metals)'!Y1467,"&lt;=1"),IF(COUNTIF('Master list(no salts, metals)'!$K1467:$Y1467, "#N/A")=14,TRUE,FALSE))</f>
        <v>0</v>
      </c>
    </row>
    <row r="1473" spans="11:25" x14ac:dyDescent="0.25">
      <c r="K1473" t="b">
        <f>AND(COUNTIF('Master list(no salts, metals)'!K1468,"&lt;=1"),IF(COUNTIF('Master list(no salts, metals)'!$K1468:$Y1468, "#N/A")=14,TRUE,FALSE))</f>
        <v>0</v>
      </c>
      <c r="L1473" t="b">
        <f>AND(COUNTIF('Master list(no salts, metals)'!L1468,"&lt;=1"),IF(COUNTIF('Master list(no salts, metals)'!$K1468:$Y1468, "#N/A")=14,TRUE,FALSE))</f>
        <v>0</v>
      </c>
      <c r="M1473" t="b">
        <f>AND(COUNTIF('Master list(no salts, metals)'!M1468,"&lt;=1"),IF(COUNTIF('Master list(no salts, metals)'!$K1468:$Y1468, "#N/A")=14,TRUE,FALSE))</f>
        <v>0</v>
      </c>
      <c r="N1473" t="b">
        <f>AND(COUNTIF('Master list(no salts, metals)'!N1468,"&lt;=1"),IF(COUNTIF('Master list(no salts, metals)'!$K1468:$Y1468, "#N/A")=14,TRUE,FALSE))</f>
        <v>0</v>
      </c>
      <c r="O1473" t="b">
        <f>AND(COUNTIF('Master list(no salts, metals)'!O1468,"&lt;=1"),IF(COUNTIF('Master list(no salts, metals)'!$K1468:$Y1468, "#N/A")=14,TRUE,FALSE))</f>
        <v>0</v>
      </c>
      <c r="P1473" t="b">
        <f>AND(COUNTIF('Master list(no salts, metals)'!P1468,"&lt;=1"),IF(COUNTIF('Master list(no salts, metals)'!$K1468:$Y1468, "#N/A")=14,TRUE,FALSE))</f>
        <v>0</v>
      </c>
      <c r="Q1473" t="b">
        <f>AND(COUNTIF('Master list(no salts, metals)'!Q1468,"&lt;=1"),IF(COUNTIF('Master list(no salts, metals)'!$K1468:$Y1468, "#N/A")=14,TRUE,FALSE))</f>
        <v>0</v>
      </c>
      <c r="R1473" t="b">
        <f>AND(COUNTIF('Master list(no salts, metals)'!R1468,"&lt;=1"),IF(COUNTIF('Master list(no salts, metals)'!$K1468:$Y1468, "#N/A")=14,TRUE,FALSE))</f>
        <v>0</v>
      </c>
      <c r="S1473" t="b">
        <f>AND(COUNTIF('Master list(no salts, metals)'!S1468,"&lt;=1"),IF(COUNTIF('Master list(no salts, metals)'!$K1468:$Y1468, "#N/A")=14,TRUE,FALSE))</f>
        <v>0</v>
      </c>
      <c r="T1473" t="b">
        <f>AND(COUNTIF('Master list(no salts, metals)'!T1468,"&lt;=1"),IF(COUNTIF('Master list(no salts, metals)'!$K1468:$Y1468, "#N/A")=14,TRUE,FALSE))</f>
        <v>0</v>
      </c>
      <c r="U1473" t="b">
        <f>AND(COUNTIF('Master list(no salts, metals)'!U1468,"&lt;=1"),IF(COUNTIF('Master list(no salts, metals)'!$K1468:$Y1468, "#N/A")=14,TRUE,FALSE))</f>
        <v>0</v>
      </c>
      <c r="V1473" t="b">
        <f>AND(COUNTIF('Master list(no salts, metals)'!V1468,"&lt;=1"),IF(COUNTIF('Master list(no salts, metals)'!$K1468:$Y1468, "#N/A")=14,TRUE,FALSE))</f>
        <v>0</v>
      </c>
      <c r="W1473" t="b">
        <f>AND(COUNTIF('Master list(no salts, metals)'!W1468,"&lt;=1"),IF(COUNTIF('Master list(no salts, metals)'!$K1468:$Y1468, "#N/A")=14,TRUE,FALSE))</f>
        <v>0</v>
      </c>
      <c r="X1473" t="b">
        <f>AND(COUNTIF('Master list(no salts, metals)'!X1468,"&lt;=1"),IF(COUNTIF('Master list(no salts, metals)'!$K1468:$Y1468, "#N/A")=14,TRUE,FALSE))</f>
        <v>0</v>
      </c>
      <c r="Y1473" t="b">
        <f>AND(COUNTIF('Master list(no salts, metals)'!Y1468,"&lt;=1"),IF(COUNTIF('Master list(no salts, metals)'!$K1468:$Y1468, "#N/A")=14,TRUE,FALSE))</f>
        <v>0</v>
      </c>
    </row>
    <row r="1474" spans="11:25" x14ac:dyDescent="0.25">
      <c r="K1474" t="b">
        <f>AND(COUNTIF('Master list(no salts, metals)'!K1469,"&lt;=1"),IF(COUNTIF('Master list(no salts, metals)'!$K1469:$Y1469, "#N/A")=14,TRUE,FALSE))</f>
        <v>0</v>
      </c>
      <c r="L1474" t="b">
        <f>AND(COUNTIF('Master list(no salts, metals)'!L1469,"&lt;=1"),IF(COUNTIF('Master list(no salts, metals)'!$K1469:$Y1469, "#N/A")=14,TRUE,FALSE))</f>
        <v>0</v>
      </c>
      <c r="M1474" t="b">
        <f>AND(COUNTIF('Master list(no salts, metals)'!M1469,"&lt;=1"),IF(COUNTIF('Master list(no salts, metals)'!$K1469:$Y1469, "#N/A")=14,TRUE,FALSE))</f>
        <v>0</v>
      </c>
      <c r="N1474" t="b">
        <f>AND(COUNTIF('Master list(no salts, metals)'!N1469,"&lt;=1"),IF(COUNTIF('Master list(no salts, metals)'!$K1469:$Y1469, "#N/A")=14,TRUE,FALSE))</f>
        <v>0</v>
      </c>
      <c r="O1474" t="b">
        <f>AND(COUNTIF('Master list(no salts, metals)'!O1469,"&lt;=1"),IF(COUNTIF('Master list(no salts, metals)'!$K1469:$Y1469, "#N/A")=14,TRUE,FALSE))</f>
        <v>0</v>
      </c>
      <c r="P1474" t="b">
        <f>AND(COUNTIF('Master list(no salts, metals)'!P1469,"&lt;=1"),IF(COUNTIF('Master list(no salts, metals)'!$K1469:$Y1469, "#N/A")=14,TRUE,FALSE))</f>
        <v>0</v>
      </c>
      <c r="Q1474" t="b">
        <f>AND(COUNTIF('Master list(no salts, metals)'!Q1469,"&lt;=1"),IF(COUNTIF('Master list(no salts, metals)'!$K1469:$Y1469, "#N/A")=14,TRUE,FALSE))</f>
        <v>0</v>
      </c>
      <c r="R1474" t="b">
        <f>AND(COUNTIF('Master list(no salts, metals)'!R1469,"&lt;=1"),IF(COUNTIF('Master list(no salts, metals)'!$K1469:$Y1469, "#N/A")=14,TRUE,FALSE))</f>
        <v>0</v>
      </c>
      <c r="S1474" t="b">
        <f>AND(COUNTIF('Master list(no salts, metals)'!S1469,"&lt;=1"),IF(COUNTIF('Master list(no salts, metals)'!$K1469:$Y1469, "#N/A")=14,TRUE,FALSE))</f>
        <v>0</v>
      </c>
      <c r="T1474" t="b">
        <f>AND(COUNTIF('Master list(no salts, metals)'!T1469,"&lt;=1"),IF(COUNTIF('Master list(no salts, metals)'!$K1469:$Y1469, "#N/A")=14,TRUE,FALSE))</f>
        <v>0</v>
      </c>
      <c r="U1474" t="b">
        <f>AND(COUNTIF('Master list(no salts, metals)'!U1469,"&lt;=1"),IF(COUNTIF('Master list(no salts, metals)'!$K1469:$Y1469, "#N/A")=14,TRUE,FALSE))</f>
        <v>0</v>
      </c>
      <c r="V1474" t="b">
        <f>AND(COUNTIF('Master list(no salts, metals)'!V1469,"&lt;=1"),IF(COUNTIF('Master list(no salts, metals)'!$K1469:$Y1469, "#N/A")=14,TRUE,FALSE))</f>
        <v>0</v>
      </c>
      <c r="W1474" t="b">
        <f>AND(COUNTIF('Master list(no salts, metals)'!W1469,"&lt;=1"),IF(COUNTIF('Master list(no salts, metals)'!$K1469:$Y1469, "#N/A")=14,TRUE,FALSE))</f>
        <v>1</v>
      </c>
      <c r="X1474" t="b">
        <f>AND(COUNTIF('Master list(no salts, metals)'!X1469,"&lt;=1"),IF(COUNTIF('Master list(no salts, metals)'!$K1469:$Y1469, "#N/A")=14,TRUE,FALSE))</f>
        <v>0</v>
      </c>
      <c r="Y1474" t="b">
        <f>AND(COUNTIF('Master list(no salts, metals)'!Y1469,"&lt;=1"),IF(COUNTIF('Master list(no salts, metals)'!$K1469:$Y1469, "#N/A")=14,TRUE,FALSE))</f>
        <v>0</v>
      </c>
    </row>
    <row r="1475" spans="11:25" x14ac:dyDescent="0.25">
      <c r="K1475" t="b">
        <f>AND(COUNTIF('Master list(no salts, metals)'!K1470,"&lt;=1"),IF(COUNTIF('Master list(no salts, metals)'!$K1470:$Y1470, "#N/A")=14,TRUE,FALSE))</f>
        <v>0</v>
      </c>
      <c r="L1475" t="b">
        <f>AND(COUNTIF('Master list(no salts, metals)'!L1470,"&lt;=1"),IF(COUNTIF('Master list(no salts, metals)'!$K1470:$Y1470, "#N/A")=14,TRUE,FALSE))</f>
        <v>0</v>
      </c>
      <c r="M1475" t="b">
        <f>AND(COUNTIF('Master list(no salts, metals)'!M1470,"&lt;=1"),IF(COUNTIF('Master list(no salts, metals)'!$K1470:$Y1470, "#N/A")=14,TRUE,FALSE))</f>
        <v>0</v>
      </c>
      <c r="N1475" t="b">
        <f>AND(COUNTIF('Master list(no salts, metals)'!N1470,"&lt;=1"),IF(COUNTIF('Master list(no salts, metals)'!$K1470:$Y1470, "#N/A")=14,TRUE,FALSE))</f>
        <v>0</v>
      </c>
      <c r="O1475" t="b">
        <f>AND(COUNTIF('Master list(no salts, metals)'!O1470,"&lt;=1"),IF(COUNTIF('Master list(no salts, metals)'!$K1470:$Y1470, "#N/A")=14,TRUE,FALSE))</f>
        <v>0</v>
      </c>
      <c r="P1475" t="b">
        <f>AND(COUNTIF('Master list(no salts, metals)'!P1470,"&lt;=1"),IF(COUNTIF('Master list(no salts, metals)'!$K1470:$Y1470, "#N/A")=14,TRUE,FALSE))</f>
        <v>0</v>
      </c>
      <c r="Q1475" t="b">
        <f>AND(COUNTIF('Master list(no salts, metals)'!Q1470,"&lt;=1"),IF(COUNTIF('Master list(no salts, metals)'!$K1470:$Y1470, "#N/A")=14,TRUE,FALSE))</f>
        <v>0</v>
      </c>
      <c r="R1475" t="b">
        <f>AND(COUNTIF('Master list(no salts, metals)'!R1470,"&lt;=1"),IF(COUNTIF('Master list(no salts, metals)'!$K1470:$Y1470, "#N/A")=14,TRUE,FALSE))</f>
        <v>0</v>
      </c>
      <c r="S1475" t="b">
        <f>AND(COUNTIF('Master list(no salts, metals)'!S1470,"&lt;=1"),IF(COUNTIF('Master list(no salts, metals)'!$K1470:$Y1470, "#N/A")=14,TRUE,FALSE))</f>
        <v>0</v>
      </c>
      <c r="T1475" t="b">
        <f>AND(COUNTIF('Master list(no salts, metals)'!T1470,"&lt;=1"),IF(COUNTIF('Master list(no salts, metals)'!$K1470:$Y1470, "#N/A")=14,TRUE,FALSE))</f>
        <v>0</v>
      </c>
      <c r="U1475" t="b">
        <f>AND(COUNTIF('Master list(no salts, metals)'!U1470,"&lt;=1"),IF(COUNTIF('Master list(no salts, metals)'!$K1470:$Y1470, "#N/A")=14,TRUE,FALSE))</f>
        <v>0</v>
      </c>
      <c r="V1475" t="b">
        <f>AND(COUNTIF('Master list(no salts, metals)'!V1470,"&lt;=1"),IF(COUNTIF('Master list(no salts, metals)'!$K1470:$Y1470, "#N/A")=14,TRUE,FALSE))</f>
        <v>0</v>
      </c>
      <c r="W1475" t="b">
        <f>AND(COUNTIF('Master list(no salts, metals)'!W1470,"&lt;=1"),IF(COUNTIF('Master list(no salts, metals)'!$K1470:$Y1470, "#N/A")=14,TRUE,FALSE))</f>
        <v>0</v>
      </c>
      <c r="X1475" t="b">
        <f>AND(COUNTIF('Master list(no salts, metals)'!X1470,"&lt;=1"),IF(COUNTIF('Master list(no salts, metals)'!$K1470:$Y1470, "#N/A")=14,TRUE,FALSE))</f>
        <v>0</v>
      </c>
      <c r="Y1475" t="b">
        <f>AND(COUNTIF('Master list(no salts, metals)'!Y1470,"&lt;=1"),IF(COUNTIF('Master list(no salts, metals)'!$K1470:$Y1470, "#N/A")=14,TRUE,FALSE))</f>
        <v>0</v>
      </c>
    </row>
    <row r="1476" spans="11:25" x14ac:dyDescent="0.25">
      <c r="K1476" t="b">
        <f>AND(COUNTIF('Master list(no salts, metals)'!K1471,"&lt;=1"),IF(COUNTIF('Master list(no salts, metals)'!$K1471:$Y1471, "#N/A")=14,TRUE,FALSE))</f>
        <v>0</v>
      </c>
      <c r="L1476" t="b">
        <f>AND(COUNTIF('Master list(no salts, metals)'!L1471,"&lt;=1"),IF(COUNTIF('Master list(no salts, metals)'!$K1471:$Y1471, "#N/A")=14,TRUE,FALSE))</f>
        <v>0</v>
      </c>
      <c r="M1476" t="b">
        <f>AND(COUNTIF('Master list(no salts, metals)'!M1471,"&lt;=1"),IF(COUNTIF('Master list(no salts, metals)'!$K1471:$Y1471, "#N/A")=14,TRUE,FALSE))</f>
        <v>0</v>
      </c>
      <c r="N1476" t="b">
        <f>AND(COUNTIF('Master list(no salts, metals)'!N1471,"&lt;=1"),IF(COUNTIF('Master list(no salts, metals)'!$K1471:$Y1471, "#N/A")=14,TRUE,FALSE))</f>
        <v>0</v>
      </c>
      <c r="O1476" t="b">
        <f>AND(COUNTIF('Master list(no salts, metals)'!O1471,"&lt;=1"),IF(COUNTIF('Master list(no salts, metals)'!$K1471:$Y1471, "#N/A")=14,TRUE,FALSE))</f>
        <v>0</v>
      </c>
      <c r="P1476" t="b">
        <f>AND(COUNTIF('Master list(no salts, metals)'!P1471,"&lt;=1"),IF(COUNTIF('Master list(no salts, metals)'!$K1471:$Y1471, "#N/A")=14,TRUE,FALSE))</f>
        <v>0</v>
      </c>
      <c r="Q1476" t="b">
        <f>AND(COUNTIF('Master list(no salts, metals)'!Q1471,"&lt;=1"),IF(COUNTIF('Master list(no salts, metals)'!$K1471:$Y1471, "#N/A")=14,TRUE,FALSE))</f>
        <v>0</v>
      </c>
      <c r="R1476" t="b">
        <f>AND(COUNTIF('Master list(no salts, metals)'!R1471,"&lt;=1"),IF(COUNTIF('Master list(no salts, metals)'!$K1471:$Y1471, "#N/A")=14,TRUE,FALSE))</f>
        <v>0</v>
      </c>
      <c r="S1476" t="b">
        <f>AND(COUNTIF('Master list(no salts, metals)'!S1471,"&lt;=1"),IF(COUNTIF('Master list(no salts, metals)'!$K1471:$Y1471, "#N/A")=14,TRUE,FALSE))</f>
        <v>0</v>
      </c>
      <c r="T1476" t="b">
        <f>AND(COUNTIF('Master list(no salts, metals)'!T1471,"&lt;=1"),IF(COUNTIF('Master list(no salts, metals)'!$K1471:$Y1471, "#N/A")=14,TRUE,FALSE))</f>
        <v>0</v>
      </c>
      <c r="U1476" t="b">
        <f>AND(COUNTIF('Master list(no salts, metals)'!U1471,"&lt;=1"),IF(COUNTIF('Master list(no salts, metals)'!$K1471:$Y1471, "#N/A")=14,TRUE,FALSE))</f>
        <v>0</v>
      </c>
      <c r="V1476" t="b">
        <f>AND(COUNTIF('Master list(no salts, metals)'!V1471,"&lt;=1"),IF(COUNTIF('Master list(no salts, metals)'!$K1471:$Y1471, "#N/A")=14,TRUE,FALSE))</f>
        <v>0</v>
      </c>
      <c r="W1476" t="b">
        <f>AND(COUNTIF('Master list(no salts, metals)'!W1471,"&lt;=1"),IF(COUNTIF('Master list(no salts, metals)'!$K1471:$Y1471, "#N/A")=14,TRUE,FALSE))</f>
        <v>0</v>
      </c>
      <c r="X1476" t="b">
        <f>AND(COUNTIF('Master list(no salts, metals)'!X1471,"&lt;=1"),IF(COUNTIF('Master list(no salts, metals)'!$K1471:$Y1471, "#N/A")=14,TRUE,FALSE))</f>
        <v>0</v>
      </c>
      <c r="Y1476" t="b">
        <f>AND(COUNTIF('Master list(no salts, metals)'!Y1471,"&lt;=1"),IF(COUNTIF('Master list(no salts, metals)'!$K1471:$Y1471, "#N/A")=14,TRUE,FALSE))</f>
        <v>0</v>
      </c>
    </row>
    <row r="1477" spans="11:25" x14ac:dyDescent="0.25">
      <c r="K1477" t="b">
        <f>AND(COUNTIF('Master list(no salts, metals)'!K1472,"&lt;=1"),IF(COUNTIF('Master list(no salts, metals)'!$K1472:$Y1472, "#N/A")=14,TRUE,FALSE))</f>
        <v>0</v>
      </c>
      <c r="L1477" t="b">
        <f>AND(COUNTIF('Master list(no salts, metals)'!L1472,"&lt;=1"),IF(COUNTIF('Master list(no salts, metals)'!$K1472:$Y1472, "#N/A")=14,TRUE,FALSE))</f>
        <v>0</v>
      </c>
      <c r="M1477" t="b">
        <f>AND(COUNTIF('Master list(no salts, metals)'!M1472,"&lt;=1"),IF(COUNTIF('Master list(no salts, metals)'!$K1472:$Y1472, "#N/A")=14,TRUE,FALSE))</f>
        <v>0</v>
      </c>
      <c r="N1477" t="b">
        <f>AND(COUNTIF('Master list(no salts, metals)'!N1472,"&lt;=1"),IF(COUNTIF('Master list(no salts, metals)'!$K1472:$Y1472, "#N/A")=14,TRUE,FALSE))</f>
        <v>0</v>
      </c>
      <c r="O1477" t="b">
        <f>AND(COUNTIF('Master list(no salts, metals)'!O1472,"&lt;=1"),IF(COUNTIF('Master list(no salts, metals)'!$K1472:$Y1472, "#N/A")=14,TRUE,FALSE))</f>
        <v>0</v>
      </c>
      <c r="P1477" t="b">
        <f>AND(COUNTIF('Master list(no salts, metals)'!P1472,"&lt;=1"),IF(COUNTIF('Master list(no salts, metals)'!$K1472:$Y1472, "#N/A")=14,TRUE,FALSE))</f>
        <v>0</v>
      </c>
      <c r="Q1477" t="b">
        <f>AND(COUNTIF('Master list(no salts, metals)'!Q1472,"&lt;=1"),IF(COUNTIF('Master list(no salts, metals)'!$K1472:$Y1472, "#N/A")=14,TRUE,FALSE))</f>
        <v>0</v>
      </c>
      <c r="R1477" t="b">
        <f>AND(COUNTIF('Master list(no salts, metals)'!R1472,"&lt;=1"),IF(COUNTIF('Master list(no salts, metals)'!$K1472:$Y1472, "#N/A")=14,TRUE,FALSE))</f>
        <v>0</v>
      </c>
      <c r="S1477" t="b">
        <f>AND(COUNTIF('Master list(no salts, metals)'!S1472,"&lt;=1"),IF(COUNTIF('Master list(no salts, metals)'!$K1472:$Y1472, "#N/A")=14,TRUE,FALSE))</f>
        <v>0</v>
      </c>
      <c r="T1477" t="b">
        <f>AND(COUNTIF('Master list(no salts, metals)'!T1472,"&lt;=1"),IF(COUNTIF('Master list(no salts, metals)'!$K1472:$Y1472, "#N/A")=14,TRUE,FALSE))</f>
        <v>0</v>
      </c>
      <c r="U1477" t="b">
        <f>AND(COUNTIF('Master list(no salts, metals)'!U1472,"&lt;=1"),IF(COUNTIF('Master list(no salts, metals)'!$K1472:$Y1472, "#N/A")=14,TRUE,FALSE))</f>
        <v>0</v>
      </c>
      <c r="V1477" t="b">
        <f>AND(COUNTIF('Master list(no salts, metals)'!V1472,"&lt;=1"),IF(COUNTIF('Master list(no salts, metals)'!$K1472:$Y1472, "#N/A")=14,TRUE,FALSE))</f>
        <v>0</v>
      </c>
      <c r="W1477" t="b">
        <f>AND(COUNTIF('Master list(no salts, metals)'!W1472,"&lt;=1"),IF(COUNTIF('Master list(no salts, metals)'!$K1472:$Y1472, "#N/A")=14,TRUE,FALSE))</f>
        <v>1</v>
      </c>
      <c r="X1477" t="b">
        <f>AND(COUNTIF('Master list(no salts, metals)'!X1472,"&lt;=1"),IF(COUNTIF('Master list(no salts, metals)'!$K1472:$Y1472, "#N/A")=14,TRUE,FALSE))</f>
        <v>0</v>
      </c>
      <c r="Y1477" t="b">
        <f>AND(COUNTIF('Master list(no salts, metals)'!Y1472,"&lt;=1"),IF(COUNTIF('Master list(no salts, metals)'!$K1472:$Y1472, "#N/A")=14,TRUE,FALSE))</f>
        <v>0</v>
      </c>
    </row>
    <row r="1478" spans="11:25" x14ac:dyDescent="0.25">
      <c r="K1478" t="b">
        <f>AND(COUNTIF('Master list(no salts, metals)'!K1473,"&lt;=1"),IF(COUNTIF('Master list(no salts, metals)'!$K1473:$Y1473, "#N/A")=14,TRUE,FALSE))</f>
        <v>0</v>
      </c>
      <c r="L1478" t="b">
        <f>AND(COUNTIF('Master list(no salts, metals)'!L1473,"&lt;=1"),IF(COUNTIF('Master list(no salts, metals)'!$K1473:$Y1473, "#N/A")=14,TRUE,FALSE))</f>
        <v>0</v>
      </c>
      <c r="M1478" t="b">
        <f>AND(COUNTIF('Master list(no salts, metals)'!M1473,"&lt;=1"),IF(COUNTIF('Master list(no salts, metals)'!$K1473:$Y1473, "#N/A")=14,TRUE,FALSE))</f>
        <v>0</v>
      </c>
      <c r="N1478" t="b">
        <f>AND(COUNTIF('Master list(no salts, metals)'!N1473,"&lt;=1"),IF(COUNTIF('Master list(no salts, metals)'!$K1473:$Y1473, "#N/A")=14,TRUE,FALSE))</f>
        <v>0</v>
      </c>
      <c r="O1478" t="b">
        <f>AND(COUNTIF('Master list(no salts, metals)'!O1473,"&lt;=1"),IF(COUNTIF('Master list(no salts, metals)'!$K1473:$Y1473, "#N/A")=14,TRUE,FALSE))</f>
        <v>0</v>
      </c>
      <c r="P1478" t="b">
        <f>AND(COUNTIF('Master list(no salts, metals)'!P1473,"&lt;=1"),IF(COUNTIF('Master list(no salts, metals)'!$K1473:$Y1473, "#N/A")=14,TRUE,FALSE))</f>
        <v>0</v>
      </c>
      <c r="Q1478" t="b">
        <f>AND(COUNTIF('Master list(no salts, metals)'!Q1473,"&lt;=1"),IF(COUNTIF('Master list(no salts, metals)'!$K1473:$Y1473, "#N/A")=14,TRUE,FALSE))</f>
        <v>0</v>
      </c>
      <c r="R1478" t="b">
        <f>AND(COUNTIF('Master list(no salts, metals)'!R1473,"&lt;=1"),IF(COUNTIF('Master list(no salts, metals)'!$K1473:$Y1473, "#N/A")=14,TRUE,FALSE))</f>
        <v>0</v>
      </c>
      <c r="S1478" t="b">
        <f>AND(COUNTIF('Master list(no salts, metals)'!S1473,"&lt;=1"),IF(COUNTIF('Master list(no salts, metals)'!$K1473:$Y1473, "#N/A")=14,TRUE,FALSE))</f>
        <v>0</v>
      </c>
      <c r="T1478" t="b">
        <f>AND(COUNTIF('Master list(no salts, metals)'!T1473,"&lt;=1"),IF(COUNTIF('Master list(no salts, metals)'!$K1473:$Y1473, "#N/A")=14,TRUE,FALSE))</f>
        <v>0</v>
      </c>
      <c r="U1478" t="b">
        <f>AND(COUNTIF('Master list(no salts, metals)'!U1473,"&lt;=1"),IF(COUNTIF('Master list(no salts, metals)'!$K1473:$Y1473, "#N/A")=14,TRUE,FALSE))</f>
        <v>0</v>
      </c>
      <c r="V1478" t="b">
        <f>AND(COUNTIF('Master list(no salts, metals)'!V1473,"&lt;=1"),IF(COUNTIF('Master list(no salts, metals)'!$K1473:$Y1473, "#N/A")=14,TRUE,FALSE))</f>
        <v>0</v>
      </c>
      <c r="W1478" t="b">
        <f>AND(COUNTIF('Master list(no salts, metals)'!W1473,"&lt;=1"),IF(COUNTIF('Master list(no salts, metals)'!$K1473:$Y1473, "#N/A")=14,TRUE,FALSE))</f>
        <v>0</v>
      </c>
      <c r="X1478" t="b">
        <f>AND(COUNTIF('Master list(no salts, metals)'!X1473,"&lt;=1"),IF(COUNTIF('Master list(no salts, metals)'!$K1473:$Y1473, "#N/A")=14,TRUE,FALSE))</f>
        <v>0</v>
      </c>
      <c r="Y1478" t="b">
        <f>AND(COUNTIF('Master list(no salts, metals)'!Y1473,"&lt;=1"),IF(COUNTIF('Master list(no salts, metals)'!$K1473:$Y1473, "#N/A")=14,TRUE,FALSE))</f>
        <v>1</v>
      </c>
    </row>
    <row r="1479" spans="11:25" x14ac:dyDescent="0.25">
      <c r="K1479" t="b">
        <f>AND(COUNTIF('Master list(no salts, metals)'!K1474,"&lt;=1"),IF(COUNTIF('Master list(no salts, metals)'!$K1474:$Y1474, "#N/A")=14,TRUE,FALSE))</f>
        <v>0</v>
      </c>
      <c r="L1479" t="b">
        <f>AND(COUNTIF('Master list(no salts, metals)'!L1474,"&lt;=1"),IF(COUNTIF('Master list(no salts, metals)'!$K1474:$Y1474, "#N/A")=14,TRUE,FALSE))</f>
        <v>0</v>
      </c>
      <c r="M1479" t="b">
        <f>AND(COUNTIF('Master list(no salts, metals)'!M1474,"&lt;=1"),IF(COUNTIF('Master list(no salts, metals)'!$K1474:$Y1474, "#N/A")=14,TRUE,FALSE))</f>
        <v>0</v>
      </c>
      <c r="N1479" t="b">
        <f>AND(COUNTIF('Master list(no salts, metals)'!N1474,"&lt;=1"),IF(COUNTIF('Master list(no salts, metals)'!$K1474:$Y1474, "#N/A")=14,TRUE,FALSE))</f>
        <v>0</v>
      </c>
      <c r="O1479" t="b">
        <f>AND(COUNTIF('Master list(no salts, metals)'!O1474,"&lt;=1"),IF(COUNTIF('Master list(no salts, metals)'!$K1474:$Y1474, "#N/A")=14,TRUE,FALSE))</f>
        <v>0</v>
      </c>
      <c r="P1479" t="b">
        <f>AND(COUNTIF('Master list(no salts, metals)'!P1474,"&lt;=1"),IF(COUNTIF('Master list(no salts, metals)'!$K1474:$Y1474, "#N/A")=14,TRUE,FALSE))</f>
        <v>0</v>
      </c>
      <c r="Q1479" t="b">
        <f>AND(COUNTIF('Master list(no salts, metals)'!Q1474,"&lt;=1"),IF(COUNTIF('Master list(no salts, metals)'!$K1474:$Y1474, "#N/A")=14,TRUE,FALSE))</f>
        <v>0</v>
      </c>
      <c r="R1479" t="b">
        <f>AND(COUNTIF('Master list(no salts, metals)'!R1474,"&lt;=1"),IF(COUNTIF('Master list(no salts, metals)'!$K1474:$Y1474, "#N/A")=14,TRUE,FALSE))</f>
        <v>0</v>
      </c>
      <c r="S1479" t="b">
        <f>AND(COUNTIF('Master list(no salts, metals)'!S1474,"&lt;=1"),IF(COUNTIF('Master list(no salts, metals)'!$K1474:$Y1474, "#N/A")=14,TRUE,FALSE))</f>
        <v>0</v>
      </c>
      <c r="T1479" t="b">
        <f>AND(COUNTIF('Master list(no salts, metals)'!T1474,"&lt;=1"),IF(COUNTIF('Master list(no salts, metals)'!$K1474:$Y1474, "#N/A")=14,TRUE,FALSE))</f>
        <v>1</v>
      </c>
      <c r="U1479" t="b">
        <f>AND(COUNTIF('Master list(no salts, metals)'!U1474,"&lt;=1"),IF(COUNTIF('Master list(no salts, metals)'!$K1474:$Y1474, "#N/A")=14,TRUE,FALSE))</f>
        <v>0</v>
      </c>
      <c r="V1479" t="b">
        <f>AND(COUNTIF('Master list(no salts, metals)'!V1474,"&lt;=1"),IF(COUNTIF('Master list(no salts, metals)'!$K1474:$Y1474, "#N/A")=14,TRUE,FALSE))</f>
        <v>0</v>
      </c>
      <c r="W1479" t="b">
        <f>AND(COUNTIF('Master list(no salts, metals)'!W1474,"&lt;=1"),IF(COUNTIF('Master list(no salts, metals)'!$K1474:$Y1474, "#N/A")=14,TRUE,FALSE))</f>
        <v>0</v>
      </c>
      <c r="X1479" t="b">
        <f>AND(COUNTIF('Master list(no salts, metals)'!X1474,"&lt;=1"),IF(COUNTIF('Master list(no salts, metals)'!$K1474:$Y1474, "#N/A")=14,TRUE,FALSE))</f>
        <v>0</v>
      </c>
      <c r="Y1479" t="b">
        <f>AND(COUNTIF('Master list(no salts, metals)'!Y1474,"&lt;=1"),IF(COUNTIF('Master list(no salts, metals)'!$K1474:$Y1474, "#N/A")=14,TRUE,FALSE))</f>
        <v>0</v>
      </c>
    </row>
    <row r="1480" spans="11:25" x14ac:dyDescent="0.25">
      <c r="K1480" t="b">
        <f>AND(COUNTIF('Master list(no salts, metals)'!K1475,"&lt;=1"),IF(COUNTIF('Master list(no salts, metals)'!$K1475:$Y1475, "#N/A")=14,TRUE,FALSE))</f>
        <v>0</v>
      </c>
      <c r="L1480" t="b">
        <f>AND(COUNTIF('Master list(no salts, metals)'!L1475,"&lt;=1"),IF(COUNTIF('Master list(no salts, metals)'!$K1475:$Y1475, "#N/A")=14,TRUE,FALSE))</f>
        <v>0</v>
      </c>
      <c r="M1480" t="b">
        <f>AND(COUNTIF('Master list(no salts, metals)'!M1475,"&lt;=1"),IF(COUNTIF('Master list(no salts, metals)'!$K1475:$Y1475, "#N/A")=14,TRUE,FALSE))</f>
        <v>0</v>
      </c>
      <c r="N1480" t="b">
        <f>AND(COUNTIF('Master list(no salts, metals)'!N1475,"&lt;=1"),IF(COUNTIF('Master list(no salts, metals)'!$K1475:$Y1475, "#N/A")=14,TRUE,FALSE))</f>
        <v>0</v>
      </c>
      <c r="O1480" t="b">
        <f>AND(COUNTIF('Master list(no salts, metals)'!O1475,"&lt;=1"),IF(COUNTIF('Master list(no salts, metals)'!$K1475:$Y1475, "#N/A")=14,TRUE,FALSE))</f>
        <v>0</v>
      </c>
      <c r="P1480" t="b">
        <f>AND(COUNTIF('Master list(no salts, metals)'!P1475,"&lt;=1"),IF(COUNTIF('Master list(no salts, metals)'!$K1475:$Y1475, "#N/A")=14,TRUE,FALSE))</f>
        <v>0</v>
      </c>
      <c r="Q1480" t="b">
        <f>AND(COUNTIF('Master list(no salts, metals)'!Q1475,"&lt;=1"),IF(COUNTIF('Master list(no salts, metals)'!$K1475:$Y1475, "#N/A")=14,TRUE,FALSE))</f>
        <v>0</v>
      </c>
      <c r="R1480" t="b">
        <f>AND(COUNTIF('Master list(no salts, metals)'!R1475,"&lt;=1"),IF(COUNTIF('Master list(no salts, metals)'!$K1475:$Y1475, "#N/A")=14,TRUE,FALSE))</f>
        <v>0</v>
      </c>
      <c r="S1480" t="b">
        <f>AND(COUNTIF('Master list(no salts, metals)'!S1475,"&lt;=1"),IF(COUNTIF('Master list(no salts, metals)'!$K1475:$Y1475, "#N/A")=14,TRUE,FALSE))</f>
        <v>0</v>
      </c>
      <c r="T1480" t="b">
        <f>AND(COUNTIF('Master list(no salts, metals)'!T1475,"&lt;=1"),IF(COUNTIF('Master list(no salts, metals)'!$K1475:$Y1475, "#N/A")=14,TRUE,FALSE))</f>
        <v>0</v>
      </c>
      <c r="U1480" t="b">
        <f>AND(COUNTIF('Master list(no salts, metals)'!U1475,"&lt;=1"),IF(COUNTIF('Master list(no salts, metals)'!$K1475:$Y1475, "#N/A")=14,TRUE,FALSE))</f>
        <v>0</v>
      </c>
      <c r="V1480" t="b">
        <f>AND(COUNTIF('Master list(no salts, metals)'!V1475,"&lt;=1"),IF(COUNTIF('Master list(no salts, metals)'!$K1475:$Y1475, "#N/A")=14,TRUE,FALSE))</f>
        <v>0</v>
      </c>
      <c r="W1480" t="b">
        <f>AND(COUNTIF('Master list(no salts, metals)'!W1475,"&lt;=1"),IF(COUNTIF('Master list(no salts, metals)'!$K1475:$Y1475, "#N/A")=14,TRUE,FALSE))</f>
        <v>0</v>
      </c>
      <c r="X1480" t="b">
        <f>AND(COUNTIF('Master list(no salts, metals)'!X1475,"&lt;=1"),IF(COUNTIF('Master list(no salts, metals)'!$K1475:$Y1475, "#N/A")=14,TRUE,FALSE))</f>
        <v>0</v>
      </c>
      <c r="Y1480" t="b">
        <f>AND(COUNTIF('Master list(no salts, metals)'!Y1475,"&lt;=1"),IF(COUNTIF('Master list(no salts, metals)'!$K1475:$Y1475, "#N/A")=14,TRUE,FALSE))</f>
        <v>1</v>
      </c>
    </row>
    <row r="1481" spans="11:25" x14ac:dyDescent="0.25">
      <c r="K1481" t="b">
        <f>AND(COUNTIF('Master list(no salts, metals)'!K1476,"&lt;=1"),IF(COUNTIF('Master list(no salts, metals)'!$K1476:$Y1476, "#N/A")=14,TRUE,FALSE))</f>
        <v>0</v>
      </c>
      <c r="L1481" t="b">
        <f>AND(COUNTIF('Master list(no salts, metals)'!L1476,"&lt;=1"),IF(COUNTIF('Master list(no salts, metals)'!$K1476:$Y1476, "#N/A")=14,TRUE,FALSE))</f>
        <v>0</v>
      </c>
      <c r="M1481" t="b">
        <f>AND(COUNTIF('Master list(no salts, metals)'!M1476,"&lt;=1"),IF(COUNTIF('Master list(no salts, metals)'!$K1476:$Y1476, "#N/A")=14,TRUE,FALSE))</f>
        <v>0</v>
      </c>
      <c r="N1481" t="b">
        <f>AND(COUNTIF('Master list(no salts, metals)'!N1476,"&lt;=1"),IF(COUNTIF('Master list(no salts, metals)'!$K1476:$Y1476, "#N/A")=14,TRUE,FALSE))</f>
        <v>0</v>
      </c>
      <c r="O1481" t="b">
        <f>AND(COUNTIF('Master list(no salts, metals)'!O1476,"&lt;=1"),IF(COUNTIF('Master list(no salts, metals)'!$K1476:$Y1476, "#N/A")=14,TRUE,FALSE))</f>
        <v>0</v>
      </c>
      <c r="P1481" t="b">
        <f>AND(COUNTIF('Master list(no salts, metals)'!P1476,"&lt;=1"),IF(COUNTIF('Master list(no salts, metals)'!$K1476:$Y1476, "#N/A")=14,TRUE,FALSE))</f>
        <v>0</v>
      </c>
      <c r="Q1481" t="b">
        <f>AND(COUNTIF('Master list(no salts, metals)'!Q1476,"&lt;=1"),IF(COUNTIF('Master list(no salts, metals)'!$K1476:$Y1476, "#N/A")=14,TRUE,FALSE))</f>
        <v>0</v>
      </c>
      <c r="R1481" t="b">
        <f>AND(COUNTIF('Master list(no salts, metals)'!R1476,"&lt;=1"),IF(COUNTIF('Master list(no salts, metals)'!$K1476:$Y1476, "#N/A")=14,TRUE,FALSE))</f>
        <v>0</v>
      </c>
      <c r="S1481" t="b">
        <f>AND(COUNTIF('Master list(no salts, metals)'!S1476,"&lt;=1"),IF(COUNTIF('Master list(no salts, metals)'!$K1476:$Y1476, "#N/A")=14,TRUE,FALSE))</f>
        <v>0</v>
      </c>
      <c r="T1481" t="b">
        <f>AND(COUNTIF('Master list(no salts, metals)'!T1476,"&lt;=1"),IF(COUNTIF('Master list(no salts, metals)'!$K1476:$Y1476, "#N/A")=14,TRUE,FALSE))</f>
        <v>0</v>
      </c>
      <c r="U1481" t="b">
        <f>AND(COUNTIF('Master list(no salts, metals)'!U1476,"&lt;=1"),IF(COUNTIF('Master list(no salts, metals)'!$K1476:$Y1476, "#N/A")=14,TRUE,FALSE))</f>
        <v>0</v>
      </c>
      <c r="V1481" t="b">
        <f>AND(COUNTIF('Master list(no salts, metals)'!V1476,"&lt;=1"),IF(COUNTIF('Master list(no salts, metals)'!$K1476:$Y1476, "#N/A")=14,TRUE,FALSE))</f>
        <v>0</v>
      </c>
      <c r="W1481" t="b">
        <f>AND(COUNTIF('Master list(no salts, metals)'!W1476,"&lt;=1"),IF(COUNTIF('Master list(no salts, metals)'!$K1476:$Y1476, "#N/A")=14,TRUE,FALSE))</f>
        <v>0</v>
      </c>
      <c r="X1481" t="b">
        <f>AND(COUNTIF('Master list(no salts, metals)'!X1476,"&lt;=1"),IF(COUNTIF('Master list(no salts, metals)'!$K1476:$Y1476, "#N/A")=14,TRUE,FALSE))</f>
        <v>0</v>
      </c>
      <c r="Y1481" t="b">
        <f>AND(COUNTIF('Master list(no salts, metals)'!Y1476,"&lt;=1"),IF(COUNTIF('Master list(no salts, metals)'!$K1476:$Y1476, "#N/A")=14,TRUE,FALSE))</f>
        <v>1</v>
      </c>
    </row>
    <row r="1482" spans="11:25" x14ac:dyDescent="0.25">
      <c r="K1482" t="b">
        <f>AND(COUNTIF('Master list(no salts, metals)'!K1477,"&lt;=1"),IF(COUNTIF('Master list(no salts, metals)'!$K1477:$Y1477, "#N/A")=14,TRUE,FALSE))</f>
        <v>0</v>
      </c>
      <c r="L1482" t="b">
        <f>AND(COUNTIF('Master list(no salts, metals)'!L1477,"&lt;=1"),IF(COUNTIF('Master list(no salts, metals)'!$K1477:$Y1477, "#N/A")=14,TRUE,FALSE))</f>
        <v>0</v>
      </c>
      <c r="M1482" t="b">
        <f>AND(COUNTIF('Master list(no salts, metals)'!M1477,"&lt;=1"),IF(COUNTIF('Master list(no salts, metals)'!$K1477:$Y1477, "#N/A")=14,TRUE,FALSE))</f>
        <v>0</v>
      </c>
      <c r="N1482" t="b">
        <f>AND(COUNTIF('Master list(no salts, metals)'!N1477,"&lt;=1"),IF(COUNTIF('Master list(no salts, metals)'!$K1477:$Y1477, "#N/A")=14,TRUE,FALSE))</f>
        <v>0</v>
      </c>
      <c r="O1482" t="b">
        <f>AND(COUNTIF('Master list(no salts, metals)'!O1477,"&lt;=1"),IF(COUNTIF('Master list(no salts, metals)'!$K1477:$Y1477, "#N/A")=14,TRUE,FALSE))</f>
        <v>0</v>
      </c>
      <c r="P1482" t="b">
        <f>AND(COUNTIF('Master list(no salts, metals)'!P1477,"&lt;=1"),IF(COUNTIF('Master list(no salts, metals)'!$K1477:$Y1477, "#N/A")=14,TRUE,FALSE))</f>
        <v>0</v>
      </c>
      <c r="Q1482" t="b">
        <f>AND(COUNTIF('Master list(no salts, metals)'!Q1477,"&lt;=1"),IF(COUNTIF('Master list(no salts, metals)'!$K1477:$Y1477, "#N/A")=14,TRUE,FALSE))</f>
        <v>0</v>
      </c>
      <c r="R1482" t="b">
        <f>AND(COUNTIF('Master list(no salts, metals)'!R1477,"&lt;=1"),IF(COUNTIF('Master list(no salts, metals)'!$K1477:$Y1477, "#N/A")=14,TRUE,FALSE))</f>
        <v>0</v>
      </c>
      <c r="S1482" t="b">
        <f>AND(COUNTIF('Master list(no salts, metals)'!S1477,"&lt;=1"),IF(COUNTIF('Master list(no salts, metals)'!$K1477:$Y1477, "#N/A")=14,TRUE,FALSE))</f>
        <v>0</v>
      </c>
      <c r="T1482" t="b">
        <f>AND(COUNTIF('Master list(no salts, metals)'!T1477,"&lt;=1"),IF(COUNTIF('Master list(no salts, metals)'!$K1477:$Y1477, "#N/A")=14,TRUE,FALSE))</f>
        <v>0</v>
      </c>
      <c r="U1482" t="b">
        <f>AND(COUNTIF('Master list(no salts, metals)'!U1477,"&lt;=1"),IF(COUNTIF('Master list(no salts, metals)'!$K1477:$Y1477, "#N/A")=14,TRUE,FALSE))</f>
        <v>0</v>
      </c>
      <c r="V1482" t="b">
        <f>AND(COUNTIF('Master list(no salts, metals)'!V1477,"&lt;=1"),IF(COUNTIF('Master list(no salts, metals)'!$K1477:$Y1477, "#N/A")=14,TRUE,FALSE))</f>
        <v>0</v>
      </c>
      <c r="W1482" t="b">
        <f>AND(COUNTIF('Master list(no salts, metals)'!W1477,"&lt;=1"),IF(COUNTIF('Master list(no salts, metals)'!$K1477:$Y1477, "#N/A")=14,TRUE,FALSE))</f>
        <v>0</v>
      </c>
      <c r="X1482" t="b">
        <f>AND(COUNTIF('Master list(no salts, metals)'!X1477,"&lt;=1"),IF(COUNTIF('Master list(no salts, metals)'!$K1477:$Y1477, "#N/A")=14,TRUE,FALSE))</f>
        <v>0</v>
      </c>
      <c r="Y1482" t="b">
        <f>AND(COUNTIF('Master list(no salts, metals)'!Y1477,"&lt;=1"),IF(COUNTIF('Master list(no salts, metals)'!$K1477:$Y1477, "#N/A")=14,TRUE,FALSE))</f>
        <v>1</v>
      </c>
    </row>
    <row r="1483" spans="11:25" x14ac:dyDescent="0.25">
      <c r="K1483" t="b">
        <f>AND(COUNTIF('Master list(no salts, metals)'!K1478,"&lt;=1"),IF(COUNTIF('Master list(no salts, metals)'!$K1478:$Y1478, "#N/A")=14,TRUE,FALSE))</f>
        <v>0</v>
      </c>
      <c r="L1483" t="b">
        <f>AND(COUNTIF('Master list(no salts, metals)'!L1478,"&lt;=1"),IF(COUNTIF('Master list(no salts, metals)'!$K1478:$Y1478, "#N/A")=14,TRUE,FALSE))</f>
        <v>0</v>
      </c>
      <c r="M1483" t="b">
        <f>AND(COUNTIF('Master list(no salts, metals)'!M1478,"&lt;=1"),IF(COUNTIF('Master list(no salts, metals)'!$K1478:$Y1478, "#N/A")=14,TRUE,FALSE))</f>
        <v>0</v>
      </c>
      <c r="N1483" t="b">
        <f>AND(COUNTIF('Master list(no salts, metals)'!N1478,"&lt;=1"),IF(COUNTIF('Master list(no salts, metals)'!$K1478:$Y1478, "#N/A")=14,TRUE,FALSE))</f>
        <v>0</v>
      </c>
      <c r="O1483" t="b">
        <f>AND(COUNTIF('Master list(no salts, metals)'!O1478,"&lt;=1"),IF(COUNTIF('Master list(no salts, metals)'!$K1478:$Y1478, "#N/A")=14,TRUE,FALSE))</f>
        <v>0</v>
      </c>
      <c r="P1483" t="b">
        <f>AND(COUNTIF('Master list(no salts, metals)'!P1478,"&lt;=1"),IF(COUNTIF('Master list(no salts, metals)'!$K1478:$Y1478, "#N/A")=14,TRUE,FALSE))</f>
        <v>0</v>
      </c>
      <c r="Q1483" t="b">
        <f>AND(COUNTIF('Master list(no salts, metals)'!Q1478,"&lt;=1"),IF(COUNTIF('Master list(no salts, metals)'!$K1478:$Y1478, "#N/A")=14,TRUE,FALSE))</f>
        <v>0</v>
      </c>
      <c r="R1483" t="b">
        <f>AND(COUNTIF('Master list(no salts, metals)'!R1478,"&lt;=1"),IF(COUNTIF('Master list(no salts, metals)'!$K1478:$Y1478, "#N/A")=14,TRUE,FALSE))</f>
        <v>0</v>
      </c>
      <c r="S1483" t="b">
        <f>AND(COUNTIF('Master list(no salts, metals)'!S1478,"&lt;=1"),IF(COUNTIF('Master list(no salts, metals)'!$K1478:$Y1478, "#N/A")=14,TRUE,FALSE))</f>
        <v>0</v>
      </c>
      <c r="T1483" t="b">
        <f>AND(COUNTIF('Master list(no salts, metals)'!T1478,"&lt;=1"),IF(COUNTIF('Master list(no salts, metals)'!$K1478:$Y1478, "#N/A")=14,TRUE,FALSE))</f>
        <v>0</v>
      </c>
      <c r="U1483" t="b">
        <f>AND(COUNTIF('Master list(no salts, metals)'!U1478,"&lt;=1"),IF(COUNTIF('Master list(no salts, metals)'!$K1478:$Y1478, "#N/A")=14,TRUE,FALSE))</f>
        <v>0</v>
      </c>
      <c r="V1483" t="b">
        <f>AND(COUNTIF('Master list(no salts, metals)'!V1478,"&lt;=1"),IF(COUNTIF('Master list(no salts, metals)'!$K1478:$Y1478, "#N/A")=14,TRUE,FALSE))</f>
        <v>0</v>
      </c>
      <c r="W1483" t="b">
        <f>AND(COUNTIF('Master list(no salts, metals)'!W1478,"&lt;=1"),IF(COUNTIF('Master list(no salts, metals)'!$K1478:$Y1478, "#N/A")=14,TRUE,FALSE))</f>
        <v>0</v>
      </c>
      <c r="X1483" t="b">
        <f>AND(COUNTIF('Master list(no salts, metals)'!X1478,"&lt;=1"),IF(COUNTIF('Master list(no salts, metals)'!$K1478:$Y1478, "#N/A")=14,TRUE,FALSE))</f>
        <v>0</v>
      </c>
      <c r="Y1483" t="b">
        <f>AND(COUNTIF('Master list(no salts, metals)'!Y1478,"&lt;=1"),IF(COUNTIF('Master list(no salts, metals)'!$K1478:$Y1478, "#N/A")=14,TRUE,FALSE))</f>
        <v>1</v>
      </c>
    </row>
    <row r="1484" spans="11:25" x14ac:dyDescent="0.25">
      <c r="K1484" t="b">
        <f>AND(COUNTIF('Master list(no salts, metals)'!K1479,"&lt;=1"),IF(COUNTIF('Master list(no salts, metals)'!$K1479:$Y1479, "#N/A")=14,TRUE,FALSE))</f>
        <v>0</v>
      </c>
      <c r="L1484" t="b">
        <f>AND(COUNTIF('Master list(no salts, metals)'!L1479,"&lt;=1"),IF(COUNTIF('Master list(no salts, metals)'!$K1479:$Y1479, "#N/A")=14,TRUE,FALSE))</f>
        <v>0</v>
      </c>
      <c r="M1484" t="b">
        <f>AND(COUNTIF('Master list(no salts, metals)'!M1479,"&lt;=1"),IF(COUNTIF('Master list(no salts, metals)'!$K1479:$Y1479, "#N/A")=14,TRUE,FALSE))</f>
        <v>0</v>
      </c>
      <c r="N1484" t="b">
        <f>AND(COUNTIF('Master list(no salts, metals)'!N1479,"&lt;=1"),IF(COUNTIF('Master list(no salts, metals)'!$K1479:$Y1479, "#N/A")=14,TRUE,FALSE))</f>
        <v>0</v>
      </c>
      <c r="O1484" t="b">
        <f>AND(COUNTIF('Master list(no salts, metals)'!O1479,"&lt;=1"),IF(COUNTIF('Master list(no salts, metals)'!$K1479:$Y1479, "#N/A")=14,TRUE,FALSE))</f>
        <v>0</v>
      </c>
      <c r="P1484" t="b">
        <f>AND(COUNTIF('Master list(no salts, metals)'!P1479,"&lt;=1"),IF(COUNTIF('Master list(no salts, metals)'!$K1479:$Y1479, "#N/A")=14,TRUE,FALSE))</f>
        <v>0</v>
      </c>
      <c r="Q1484" t="b">
        <f>AND(COUNTIF('Master list(no salts, metals)'!Q1479,"&lt;=1"),IF(COUNTIF('Master list(no salts, metals)'!$K1479:$Y1479, "#N/A")=14,TRUE,FALSE))</f>
        <v>0</v>
      </c>
      <c r="R1484" t="b">
        <f>AND(COUNTIF('Master list(no salts, metals)'!R1479,"&lt;=1"),IF(COUNTIF('Master list(no salts, metals)'!$K1479:$Y1479, "#N/A")=14,TRUE,FALSE))</f>
        <v>0</v>
      </c>
      <c r="S1484" t="b">
        <f>AND(COUNTIF('Master list(no salts, metals)'!S1479,"&lt;=1"),IF(COUNTIF('Master list(no salts, metals)'!$K1479:$Y1479, "#N/A")=14,TRUE,FALSE))</f>
        <v>0</v>
      </c>
      <c r="T1484" t="b">
        <f>AND(COUNTIF('Master list(no salts, metals)'!T1479,"&lt;=1"),IF(COUNTIF('Master list(no salts, metals)'!$K1479:$Y1479, "#N/A")=14,TRUE,FALSE))</f>
        <v>0</v>
      </c>
      <c r="U1484" t="b">
        <f>AND(COUNTIF('Master list(no salts, metals)'!U1479,"&lt;=1"),IF(COUNTIF('Master list(no salts, metals)'!$K1479:$Y1479, "#N/A")=14,TRUE,FALSE))</f>
        <v>0</v>
      </c>
      <c r="V1484" t="b">
        <f>AND(COUNTIF('Master list(no salts, metals)'!V1479,"&lt;=1"),IF(COUNTIF('Master list(no salts, metals)'!$K1479:$Y1479, "#N/A")=14,TRUE,FALSE))</f>
        <v>0</v>
      </c>
      <c r="W1484" t="b">
        <f>AND(COUNTIF('Master list(no salts, metals)'!W1479,"&lt;=1"),IF(COUNTIF('Master list(no salts, metals)'!$K1479:$Y1479, "#N/A")=14,TRUE,FALSE))</f>
        <v>0</v>
      </c>
      <c r="X1484" t="b">
        <f>AND(COUNTIF('Master list(no salts, metals)'!X1479,"&lt;=1"),IF(COUNTIF('Master list(no salts, metals)'!$K1479:$Y1479, "#N/A")=14,TRUE,FALSE))</f>
        <v>0</v>
      </c>
      <c r="Y1484" t="b">
        <f>AND(COUNTIF('Master list(no salts, metals)'!Y1479,"&lt;=1"),IF(COUNTIF('Master list(no salts, metals)'!$K1479:$Y1479, "#N/A")=14,TRUE,FALSE))</f>
        <v>0</v>
      </c>
    </row>
    <row r="1485" spans="11:25" x14ac:dyDescent="0.25">
      <c r="K1485" t="b">
        <f>AND(COUNTIF('Master list(no salts, metals)'!K1480,"&lt;=1"),IF(COUNTIF('Master list(no salts, metals)'!$K1480:$Y1480, "#N/A")=14,TRUE,FALSE))</f>
        <v>0</v>
      </c>
      <c r="L1485" t="b">
        <f>AND(COUNTIF('Master list(no salts, metals)'!L1480,"&lt;=1"),IF(COUNTIF('Master list(no salts, metals)'!$K1480:$Y1480, "#N/A")=14,TRUE,FALSE))</f>
        <v>0</v>
      </c>
      <c r="M1485" t="b">
        <f>AND(COUNTIF('Master list(no salts, metals)'!M1480,"&lt;=1"),IF(COUNTIF('Master list(no salts, metals)'!$K1480:$Y1480, "#N/A")=14,TRUE,FALSE))</f>
        <v>0</v>
      </c>
      <c r="N1485" t="b">
        <f>AND(COUNTIF('Master list(no salts, metals)'!N1480,"&lt;=1"),IF(COUNTIF('Master list(no salts, metals)'!$K1480:$Y1480, "#N/A")=14,TRUE,FALSE))</f>
        <v>0</v>
      </c>
      <c r="O1485" t="b">
        <f>AND(COUNTIF('Master list(no salts, metals)'!O1480,"&lt;=1"),IF(COUNTIF('Master list(no salts, metals)'!$K1480:$Y1480, "#N/A")=14,TRUE,FALSE))</f>
        <v>0</v>
      </c>
      <c r="P1485" t="b">
        <f>AND(COUNTIF('Master list(no salts, metals)'!P1480,"&lt;=1"),IF(COUNTIF('Master list(no salts, metals)'!$K1480:$Y1480, "#N/A")=14,TRUE,FALSE))</f>
        <v>0</v>
      </c>
      <c r="Q1485" t="b">
        <f>AND(COUNTIF('Master list(no salts, metals)'!Q1480,"&lt;=1"),IF(COUNTIF('Master list(no salts, metals)'!$K1480:$Y1480, "#N/A")=14,TRUE,FALSE))</f>
        <v>0</v>
      </c>
      <c r="R1485" t="b">
        <f>AND(COUNTIF('Master list(no salts, metals)'!R1480,"&lt;=1"),IF(COUNTIF('Master list(no salts, metals)'!$K1480:$Y1480, "#N/A")=14,TRUE,FALSE))</f>
        <v>0</v>
      </c>
      <c r="S1485" t="b">
        <f>AND(COUNTIF('Master list(no salts, metals)'!S1480,"&lt;=1"),IF(COUNTIF('Master list(no salts, metals)'!$K1480:$Y1480, "#N/A")=14,TRUE,FALSE))</f>
        <v>0</v>
      </c>
      <c r="T1485" t="b">
        <f>AND(COUNTIF('Master list(no salts, metals)'!T1480,"&lt;=1"),IF(COUNTIF('Master list(no salts, metals)'!$K1480:$Y1480, "#N/A")=14,TRUE,FALSE))</f>
        <v>1</v>
      </c>
      <c r="U1485" t="b">
        <f>AND(COUNTIF('Master list(no salts, metals)'!U1480,"&lt;=1"),IF(COUNTIF('Master list(no salts, metals)'!$K1480:$Y1480, "#N/A")=14,TRUE,FALSE))</f>
        <v>0</v>
      </c>
      <c r="V1485" t="b">
        <f>AND(COUNTIF('Master list(no salts, metals)'!V1480,"&lt;=1"),IF(COUNTIF('Master list(no salts, metals)'!$K1480:$Y1480, "#N/A")=14,TRUE,FALSE))</f>
        <v>0</v>
      </c>
      <c r="W1485" t="b">
        <f>AND(COUNTIF('Master list(no salts, metals)'!W1480,"&lt;=1"),IF(COUNTIF('Master list(no salts, metals)'!$K1480:$Y1480, "#N/A")=14,TRUE,FALSE))</f>
        <v>0</v>
      </c>
      <c r="X1485" t="b">
        <f>AND(COUNTIF('Master list(no salts, metals)'!X1480,"&lt;=1"),IF(COUNTIF('Master list(no salts, metals)'!$K1480:$Y1480, "#N/A")=14,TRUE,FALSE))</f>
        <v>0</v>
      </c>
      <c r="Y1485" t="b">
        <f>AND(COUNTIF('Master list(no salts, metals)'!Y1480,"&lt;=1"),IF(COUNTIF('Master list(no salts, metals)'!$K1480:$Y1480, "#N/A")=14,TRUE,FALSE))</f>
        <v>0</v>
      </c>
    </row>
    <row r="1486" spans="11:25" x14ac:dyDescent="0.25">
      <c r="K1486" t="b">
        <f>AND(COUNTIF('Master list(no salts, metals)'!K1481,"&lt;=1"),IF(COUNTIF('Master list(no salts, metals)'!$K1481:$Y1481, "#N/A")=14,TRUE,FALSE))</f>
        <v>0</v>
      </c>
      <c r="L1486" t="b">
        <f>AND(COUNTIF('Master list(no salts, metals)'!L1481,"&lt;=1"),IF(COUNTIF('Master list(no salts, metals)'!$K1481:$Y1481, "#N/A")=14,TRUE,FALSE))</f>
        <v>0</v>
      </c>
      <c r="M1486" t="b">
        <f>AND(COUNTIF('Master list(no salts, metals)'!M1481,"&lt;=1"),IF(COUNTIF('Master list(no salts, metals)'!$K1481:$Y1481, "#N/A")=14,TRUE,FALSE))</f>
        <v>0</v>
      </c>
      <c r="N1486" t="b">
        <f>AND(COUNTIF('Master list(no salts, metals)'!N1481,"&lt;=1"),IF(COUNTIF('Master list(no salts, metals)'!$K1481:$Y1481, "#N/A")=14,TRUE,FALSE))</f>
        <v>0</v>
      </c>
      <c r="O1486" t="b">
        <f>AND(COUNTIF('Master list(no salts, metals)'!O1481,"&lt;=1"),IF(COUNTIF('Master list(no salts, metals)'!$K1481:$Y1481, "#N/A")=14,TRUE,FALSE))</f>
        <v>0</v>
      </c>
      <c r="P1486" t="b">
        <f>AND(COUNTIF('Master list(no salts, metals)'!P1481,"&lt;=1"),IF(COUNTIF('Master list(no salts, metals)'!$K1481:$Y1481, "#N/A")=14,TRUE,FALSE))</f>
        <v>0</v>
      </c>
      <c r="Q1486" t="b">
        <f>AND(COUNTIF('Master list(no salts, metals)'!Q1481,"&lt;=1"),IF(COUNTIF('Master list(no salts, metals)'!$K1481:$Y1481, "#N/A")=14,TRUE,FALSE))</f>
        <v>0</v>
      </c>
      <c r="R1486" t="b">
        <f>AND(COUNTIF('Master list(no salts, metals)'!R1481,"&lt;=1"),IF(COUNTIF('Master list(no salts, metals)'!$K1481:$Y1481, "#N/A")=14,TRUE,FALSE))</f>
        <v>0</v>
      </c>
      <c r="S1486" t="b">
        <f>AND(COUNTIF('Master list(no salts, metals)'!S1481,"&lt;=1"),IF(COUNTIF('Master list(no salts, metals)'!$K1481:$Y1481, "#N/A")=14,TRUE,FALSE))</f>
        <v>0</v>
      </c>
      <c r="T1486" t="b">
        <f>AND(COUNTIF('Master list(no salts, metals)'!T1481,"&lt;=1"),IF(COUNTIF('Master list(no salts, metals)'!$K1481:$Y1481, "#N/A")=14,TRUE,FALSE))</f>
        <v>1</v>
      </c>
      <c r="U1486" t="b">
        <f>AND(COUNTIF('Master list(no salts, metals)'!U1481,"&lt;=1"),IF(COUNTIF('Master list(no salts, metals)'!$K1481:$Y1481, "#N/A")=14,TRUE,FALSE))</f>
        <v>0</v>
      </c>
      <c r="V1486" t="b">
        <f>AND(COUNTIF('Master list(no salts, metals)'!V1481,"&lt;=1"),IF(COUNTIF('Master list(no salts, metals)'!$K1481:$Y1481, "#N/A")=14,TRUE,FALSE))</f>
        <v>0</v>
      </c>
      <c r="W1486" t="b">
        <f>AND(COUNTIF('Master list(no salts, metals)'!W1481,"&lt;=1"),IF(COUNTIF('Master list(no salts, metals)'!$K1481:$Y1481, "#N/A")=14,TRUE,FALSE))</f>
        <v>0</v>
      </c>
      <c r="X1486" t="b">
        <f>AND(COUNTIF('Master list(no salts, metals)'!X1481,"&lt;=1"),IF(COUNTIF('Master list(no salts, metals)'!$K1481:$Y1481, "#N/A")=14,TRUE,FALSE))</f>
        <v>0</v>
      </c>
      <c r="Y1486" t="b">
        <f>AND(COUNTIF('Master list(no salts, metals)'!Y1481,"&lt;=1"),IF(COUNTIF('Master list(no salts, metals)'!$K1481:$Y1481, "#N/A")=14,TRUE,FALSE))</f>
        <v>0</v>
      </c>
    </row>
    <row r="1487" spans="11:25" x14ac:dyDescent="0.25">
      <c r="K1487" t="b">
        <f>AND(COUNTIF('Master list(no salts, metals)'!K1482,"&lt;=1"),IF(COUNTIF('Master list(no salts, metals)'!$K1482:$Y1482, "#N/A")=14,TRUE,FALSE))</f>
        <v>0</v>
      </c>
      <c r="L1487" t="b">
        <f>AND(COUNTIF('Master list(no salts, metals)'!L1482,"&lt;=1"),IF(COUNTIF('Master list(no salts, metals)'!$K1482:$Y1482, "#N/A")=14,TRUE,FALSE))</f>
        <v>0</v>
      </c>
      <c r="M1487" t="b">
        <f>AND(COUNTIF('Master list(no salts, metals)'!M1482,"&lt;=1"),IF(COUNTIF('Master list(no salts, metals)'!$K1482:$Y1482, "#N/A")=14,TRUE,FALSE))</f>
        <v>0</v>
      </c>
      <c r="N1487" t="b">
        <f>AND(COUNTIF('Master list(no salts, metals)'!N1482,"&lt;=1"),IF(COUNTIF('Master list(no salts, metals)'!$K1482:$Y1482, "#N/A")=14,TRUE,FALSE))</f>
        <v>0</v>
      </c>
      <c r="O1487" t="b">
        <f>AND(COUNTIF('Master list(no salts, metals)'!O1482,"&lt;=1"),IF(COUNTIF('Master list(no salts, metals)'!$K1482:$Y1482, "#N/A")=14,TRUE,FALSE))</f>
        <v>0</v>
      </c>
      <c r="P1487" t="b">
        <f>AND(COUNTIF('Master list(no salts, metals)'!P1482,"&lt;=1"),IF(COUNTIF('Master list(no salts, metals)'!$K1482:$Y1482, "#N/A")=14,TRUE,FALSE))</f>
        <v>0</v>
      </c>
      <c r="Q1487" t="b">
        <f>AND(COUNTIF('Master list(no salts, metals)'!Q1482,"&lt;=1"),IF(COUNTIF('Master list(no salts, metals)'!$K1482:$Y1482, "#N/A")=14,TRUE,FALSE))</f>
        <v>0</v>
      </c>
      <c r="R1487" t="b">
        <f>AND(COUNTIF('Master list(no salts, metals)'!R1482,"&lt;=1"),IF(COUNTIF('Master list(no salts, metals)'!$K1482:$Y1482, "#N/A")=14,TRUE,FALSE))</f>
        <v>0</v>
      </c>
      <c r="S1487" t="b">
        <f>AND(COUNTIF('Master list(no salts, metals)'!S1482,"&lt;=1"),IF(COUNTIF('Master list(no salts, metals)'!$K1482:$Y1482, "#N/A")=14,TRUE,FALSE))</f>
        <v>0</v>
      </c>
      <c r="T1487" t="b">
        <f>AND(COUNTIF('Master list(no salts, metals)'!T1482,"&lt;=1"),IF(COUNTIF('Master list(no salts, metals)'!$K1482:$Y1482, "#N/A")=14,TRUE,FALSE))</f>
        <v>0</v>
      </c>
      <c r="U1487" t="b">
        <f>AND(COUNTIF('Master list(no salts, metals)'!U1482,"&lt;=1"),IF(COUNTIF('Master list(no salts, metals)'!$K1482:$Y1482, "#N/A")=14,TRUE,FALSE))</f>
        <v>0</v>
      </c>
      <c r="V1487" t="b">
        <f>AND(COUNTIF('Master list(no salts, metals)'!V1482,"&lt;=1"),IF(COUNTIF('Master list(no salts, metals)'!$K1482:$Y1482, "#N/A")=14,TRUE,FALSE))</f>
        <v>0</v>
      </c>
      <c r="W1487" t="b">
        <f>AND(COUNTIF('Master list(no salts, metals)'!W1482,"&lt;=1"),IF(COUNTIF('Master list(no salts, metals)'!$K1482:$Y1482, "#N/A")=14,TRUE,FALSE))</f>
        <v>1</v>
      </c>
      <c r="X1487" t="b">
        <f>AND(COUNTIF('Master list(no salts, metals)'!X1482,"&lt;=1"),IF(COUNTIF('Master list(no salts, metals)'!$K1482:$Y1482, "#N/A")=14,TRUE,FALSE))</f>
        <v>0</v>
      </c>
      <c r="Y1487" t="b">
        <f>AND(COUNTIF('Master list(no salts, metals)'!Y1482,"&lt;=1"),IF(COUNTIF('Master list(no salts, metals)'!$K1482:$Y1482, "#N/A")=14,TRUE,FALSE))</f>
        <v>0</v>
      </c>
    </row>
    <row r="1488" spans="11:25" x14ac:dyDescent="0.25">
      <c r="K1488" t="b">
        <f>AND(COUNTIF('Master list(no salts, metals)'!K1483,"&lt;=1"),IF(COUNTIF('Master list(no salts, metals)'!$K1483:$Y1483, "#N/A")=14,TRUE,FALSE))</f>
        <v>0</v>
      </c>
      <c r="L1488" t="b">
        <f>AND(COUNTIF('Master list(no salts, metals)'!L1483,"&lt;=1"),IF(COUNTIF('Master list(no salts, metals)'!$K1483:$Y1483, "#N/A")=14,TRUE,FALSE))</f>
        <v>0</v>
      </c>
      <c r="M1488" t="b">
        <f>AND(COUNTIF('Master list(no salts, metals)'!M1483,"&lt;=1"),IF(COUNTIF('Master list(no salts, metals)'!$K1483:$Y1483, "#N/A")=14,TRUE,FALSE))</f>
        <v>0</v>
      </c>
      <c r="N1488" t="b">
        <f>AND(COUNTIF('Master list(no salts, metals)'!N1483,"&lt;=1"),IF(COUNTIF('Master list(no salts, metals)'!$K1483:$Y1483, "#N/A")=14,TRUE,FALSE))</f>
        <v>0</v>
      </c>
      <c r="O1488" t="b">
        <f>AND(COUNTIF('Master list(no salts, metals)'!O1483,"&lt;=1"),IF(COUNTIF('Master list(no salts, metals)'!$K1483:$Y1483, "#N/A")=14,TRUE,FALSE))</f>
        <v>0</v>
      </c>
      <c r="P1488" t="b">
        <f>AND(COUNTIF('Master list(no salts, metals)'!P1483,"&lt;=1"),IF(COUNTIF('Master list(no salts, metals)'!$K1483:$Y1483, "#N/A")=14,TRUE,FALSE))</f>
        <v>0</v>
      </c>
      <c r="Q1488" t="b">
        <f>AND(COUNTIF('Master list(no salts, metals)'!Q1483,"&lt;=1"),IF(COUNTIF('Master list(no salts, metals)'!$K1483:$Y1483, "#N/A")=14,TRUE,FALSE))</f>
        <v>0</v>
      </c>
      <c r="R1488" t="b">
        <f>AND(COUNTIF('Master list(no salts, metals)'!R1483,"&lt;=1"),IF(COUNTIF('Master list(no salts, metals)'!$K1483:$Y1483, "#N/A")=14,TRUE,FALSE))</f>
        <v>0</v>
      </c>
      <c r="S1488" t="b">
        <f>AND(COUNTIF('Master list(no salts, metals)'!S1483,"&lt;=1"),IF(COUNTIF('Master list(no salts, metals)'!$K1483:$Y1483, "#N/A")=14,TRUE,FALSE))</f>
        <v>0</v>
      </c>
      <c r="T1488" t="b">
        <f>AND(COUNTIF('Master list(no salts, metals)'!T1483,"&lt;=1"),IF(COUNTIF('Master list(no salts, metals)'!$K1483:$Y1483, "#N/A")=14,TRUE,FALSE))</f>
        <v>0</v>
      </c>
      <c r="U1488" t="b">
        <f>AND(COUNTIF('Master list(no salts, metals)'!U1483,"&lt;=1"),IF(COUNTIF('Master list(no salts, metals)'!$K1483:$Y1483, "#N/A")=14,TRUE,FALSE))</f>
        <v>0</v>
      </c>
      <c r="V1488" t="b">
        <f>AND(COUNTIF('Master list(no salts, metals)'!V1483,"&lt;=1"),IF(COUNTIF('Master list(no salts, metals)'!$K1483:$Y1483, "#N/A")=14,TRUE,FALSE))</f>
        <v>0</v>
      </c>
      <c r="W1488" t="b">
        <f>AND(COUNTIF('Master list(no salts, metals)'!W1483,"&lt;=1"),IF(COUNTIF('Master list(no salts, metals)'!$K1483:$Y1483, "#N/A")=14,TRUE,FALSE))</f>
        <v>0</v>
      </c>
      <c r="X1488" t="b">
        <f>AND(COUNTIF('Master list(no salts, metals)'!X1483,"&lt;=1"),IF(COUNTIF('Master list(no salts, metals)'!$K1483:$Y1483, "#N/A")=14,TRUE,FALSE))</f>
        <v>0</v>
      </c>
      <c r="Y1488" t="b">
        <f>AND(COUNTIF('Master list(no salts, metals)'!Y1483,"&lt;=1"),IF(COUNTIF('Master list(no salts, metals)'!$K1483:$Y1483, "#N/A")=14,TRUE,FALSE))</f>
        <v>0</v>
      </c>
    </row>
    <row r="1489" spans="11:25" x14ac:dyDescent="0.25">
      <c r="K1489" t="b">
        <f>AND(COUNTIF('Master list(no salts, metals)'!K1484,"&lt;=1"),IF(COUNTIF('Master list(no salts, metals)'!$K1484:$Y1484, "#N/A")=14,TRUE,FALSE))</f>
        <v>0</v>
      </c>
      <c r="L1489" t="b">
        <f>AND(COUNTIF('Master list(no salts, metals)'!L1484,"&lt;=1"),IF(COUNTIF('Master list(no salts, metals)'!$K1484:$Y1484, "#N/A")=14,TRUE,FALSE))</f>
        <v>0</v>
      </c>
      <c r="M1489" t="b">
        <f>AND(COUNTIF('Master list(no salts, metals)'!M1484,"&lt;=1"),IF(COUNTIF('Master list(no salts, metals)'!$K1484:$Y1484, "#N/A")=14,TRUE,FALSE))</f>
        <v>0</v>
      </c>
      <c r="N1489" t="b">
        <f>AND(COUNTIF('Master list(no salts, metals)'!N1484,"&lt;=1"),IF(COUNTIF('Master list(no salts, metals)'!$K1484:$Y1484, "#N/A")=14,TRUE,FALSE))</f>
        <v>0</v>
      </c>
      <c r="O1489" t="b">
        <f>AND(COUNTIF('Master list(no salts, metals)'!O1484,"&lt;=1"),IF(COUNTIF('Master list(no salts, metals)'!$K1484:$Y1484, "#N/A")=14,TRUE,FALSE))</f>
        <v>0</v>
      </c>
      <c r="P1489" t="b">
        <f>AND(COUNTIF('Master list(no salts, metals)'!P1484,"&lt;=1"),IF(COUNTIF('Master list(no salts, metals)'!$K1484:$Y1484, "#N/A")=14,TRUE,FALSE))</f>
        <v>0</v>
      </c>
      <c r="Q1489" t="b">
        <f>AND(COUNTIF('Master list(no salts, metals)'!Q1484,"&lt;=1"),IF(COUNTIF('Master list(no salts, metals)'!$K1484:$Y1484, "#N/A")=14,TRUE,FALSE))</f>
        <v>0</v>
      </c>
      <c r="R1489" t="b">
        <f>AND(COUNTIF('Master list(no salts, metals)'!R1484,"&lt;=1"),IF(COUNTIF('Master list(no salts, metals)'!$K1484:$Y1484, "#N/A")=14,TRUE,FALSE))</f>
        <v>0</v>
      </c>
      <c r="S1489" t="b">
        <f>AND(COUNTIF('Master list(no salts, metals)'!S1484,"&lt;=1"),IF(COUNTIF('Master list(no salts, metals)'!$K1484:$Y1484, "#N/A")=14,TRUE,FALSE))</f>
        <v>0</v>
      </c>
      <c r="T1489" t="b">
        <f>AND(COUNTIF('Master list(no salts, metals)'!T1484,"&lt;=1"),IF(COUNTIF('Master list(no salts, metals)'!$K1484:$Y1484, "#N/A")=14,TRUE,FALSE))</f>
        <v>0</v>
      </c>
      <c r="U1489" t="b">
        <f>AND(COUNTIF('Master list(no salts, metals)'!U1484,"&lt;=1"),IF(COUNTIF('Master list(no salts, metals)'!$K1484:$Y1484, "#N/A")=14,TRUE,FALSE))</f>
        <v>0</v>
      </c>
      <c r="V1489" t="b">
        <f>AND(COUNTIF('Master list(no salts, metals)'!V1484,"&lt;=1"),IF(COUNTIF('Master list(no salts, metals)'!$K1484:$Y1484, "#N/A")=14,TRUE,FALSE))</f>
        <v>0</v>
      </c>
      <c r="W1489" t="b">
        <f>AND(COUNTIF('Master list(no salts, metals)'!W1484,"&lt;=1"),IF(COUNTIF('Master list(no salts, metals)'!$K1484:$Y1484, "#N/A")=14,TRUE,FALSE))</f>
        <v>0</v>
      </c>
      <c r="X1489" t="b">
        <f>AND(COUNTIF('Master list(no salts, metals)'!X1484,"&lt;=1"),IF(COUNTIF('Master list(no salts, metals)'!$K1484:$Y1484, "#N/A")=14,TRUE,FALSE))</f>
        <v>1</v>
      </c>
      <c r="Y1489" t="b">
        <f>AND(COUNTIF('Master list(no salts, metals)'!Y1484,"&lt;=1"),IF(COUNTIF('Master list(no salts, metals)'!$K1484:$Y1484, "#N/A")=14,TRUE,FALSE))</f>
        <v>0</v>
      </c>
    </row>
    <row r="1490" spans="11:25" x14ac:dyDescent="0.25">
      <c r="K1490" t="b">
        <f>AND(COUNTIF('Master list(no salts, metals)'!K1485,"&lt;=1"),IF(COUNTIF('Master list(no salts, metals)'!$K1485:$Y1485, "#N/A")=14,TRUE,FALSE))</f>
        <v>0</v>
      </c>
      <c r="L1490" t="b">
        <f>AND(COUNTIF('Master list(no salts, metals)'!L1485,"&lt;=1"),IF(COUNTIF('Master list(no salts, metals)'!$K1485:$Y1485, "#N/A")=14,TRUE,FALSE))</f>
        <v>0</v>
      </c>
      <c r="M1490" t="b">
        <f>AND(COUNTIF('Master list(no salts, metals)'!M1485,"&lt;=1"),IF(COUNTIF('Master list(no salts, metals)'!$K1485:$Y1485, "#N/A")=14,TRUE,FALSE))</f>
        <v>0</v>
      </c>
      <c r="N1490" t="b">
        <f>AND(COUNTIF('Master list(no salts, metals)'!N1485,"&lt;=1"),IF(COUNTIF('Master list(no salts, metals)'!$K1485:$Y1485, "#N/A")=14,TRUE,FALSE))</f>
        <v>0</v>
      </c>
      <c r="O1490" t="b">
        <f>AND(COUNTIF('Master list(no salts, metals)'!O1485,"&lt;=1"),IF(COUNTIF('Master list(no salts, metals)'!$K1485:$Y1485, "#N/A")=14,TRUE,FALSE))</f>
        <v>0</v>
      </c>
      <c r="P1490" t="b">
        <f>AND(COUNTIF('Master list(no salts, metals)'!P1485,"&lt;=1"),IF(COUNTIF('Master list(no salts, metals)'!$K1485:$Y1485, "#N/A")=14,TRUE,FALSE))</f>
        <v>0</v>
      </c>
      <c r="Q1490" t="b">
        <f>AND(COUNTIF('Master list(no salts, metals)'!Q1485,"&lt;=1"),IF(COUNTIF('Master list(no salts, metals)'!$K1485:$Y1485, "#N/A")=14,TRUE,FALSE))</f>
        <v>0</v>
      </c>
      <c r="R1490" t="b">
        <f>AND(COUNTIF('Master list(no salts, metals)'!R1485,"&lt;=1"),IF(COUNTIF('Master list(no salts, metals)'!$K1485:$Y1485, "#N/A")=14,TRUE,FALSE))</f>
        <v>0</v>
      </c>
      <c r="S1490" t="b">
        <f>AND(COUNTIF('Master list(no salts, metals)'!S1485,"&lt;=1"),IF(COUNTIF('Master list(no salts, metals)'!$K1485:$Y1485, "#N/A")=14,TRUE,FALSE))</f>
        <v>0</v>
      </c>
      <c r="T1490" t="b">
        <f>AND(COUNTIF('Master list(no salts, metals)'!T1485,"&lt;=1"),IF(COUNTIF('Master list(no salts, metals)'!$K1485:$Y1485, "#N/A")=14,TRUE,FALSE))</f>
        <v>0</v>
      </c>
      <c r="U1490" t="b">
        <f>AND(COUNTIF('Master list(no salts, metals)'!U1485,"&lt;=1"),IF(COUNTIF('Master list(no salts, metals)'!$K1485:$Y1485, "#N/A")=14,TRUE,FALSE))</f>
        <v>0</v>
      </c>
      <c r="V1490" t="b">
        <f>AND(COUNTIF('Master list(no salts, metals)'!V1485,"&lt;=1"),IF(COUNTIF('Master list(no salts, metals)'!$K1485:$Y1485, "#N/A")=14,TRUE,FALSE))</f>
        <v>0</v>
      </c>
      <c r="W1490" t="b">
        <f>AND(COUNTIF('Master list(no salts, metals)'!W1485,"&lt;=1"),IF(COUNTIF('Master list(no salts, metals)'!$K1485:$Y1485, "#N/A")=14,TRUE,FALSE))</f>
        <v>1</v>
      </c>
      <c r="X1490" t="b">
        <f>AND(COUNTIF('Master list(no salts, metals)'!X1485,"&lt;=1"),IF(COUNTIF('Master list(no salts, metals)'!$K1485:$Y1485, "#N/A")=14,TRUE,FALSE))</f>
        <v>0</v>
      </c>
      <c r="Y1490" t="b">
        <f>AND(COUNTIF('Master list(no salts, metals)'!Y1485,"&lt;=1"),IF(COUNTIF('Master list(no salts, metals)'!$K1485:$Y1485, "#N/A")=14,TRUE,FALSE))</f>
        <v>0</v>
      </c>
    </row>
    <row r="1491" spans="11:25" x14ac:dyDescent="0.25">
      <c r="K1491" t="b">
        <f>AND(COUNTIF('Master list(no salts, metals)'!K1486,"&lt;=1"),IF(COUNTIF('Master list(no salts, metals)'!$K1486:$Y1486, "#N/A")=14,TRUE,FALSE))</f>
        <v>0</v>
      </c>
      <c r="L1491" t="b">
        <f>AND(COUNTIF('Master list(no salts, metals)'!L1486,"&lt;=1"),IF(COUNTIF('Master list(no salts, metals)'!$K1486:$Y1486, "#N/A")=14,TRUE,FALSE))</f>
        <v>0</v>
      </c>
      <c r="M1491" t="b">
        <f>AND(COUNTIF('Master list(no salts, metals)'!M1486,"&lt;=1"),IF(COUNTIF('Master list(no salts, metals)'!$K1486:$Y1486, "#N/A")=14,TRUE,FALSE))</f>
        <v>0</v>
      </c>
      <c r="N1491" t="b">
        <f>AND(COUNTIF('Master list(no salts, metals)'!N1486,"&lt;=1"),IF(COUNTIF('Master list(no salts, metals)'!$K1486:$Y1486, "#N/A")=14,TRUE,FALSE))</f>
        <v>0</v>
      </c>
      <c r="O1491" t="b">
        <f>AND(COUNTIF('Master list(no salts, metals)'!O1486,"&lt;=1"),IF(COUNTIF('Master list(no salts, metals)'!$K1486:$Y1486, "#N/A")=14,TRUE,FALSE))</f>
        <v>0</v>
      </c>
      <c r="P1491" t="b">
        <f>AND(COUNTIF('Master list(no salts, metals)'!P1486,"&lt;=1"),IF(COUNTIF('Master list(no salts, metals)'!$K1486:$Y1486, "#N/A")=14,TRUE,FALSE))</f>
        <v>0</v>
      </c>
      <c r="Q1491" t="b">
        <f>AND(COUNTIF('Master list(no salts, metals)'!Q1486,"&lt;=1"),IF(COUNTIF('Master list(no salts, metals)'!$K1486:$Y1486, "#N/A")=14,TRUE,FALSE))</f>
        <v>0</v>
      </c>
      <c r="R1491" t="b">
        <f>AND(COUNTIF('Master list(no salts, metals)'!R1486,"&lt;=1"),IF(COUNTIF('Master list(no salts, metals)'!$K1486:$Y1486, "#N/A")=14,TRUE,FALSE))</f>
        <v>0</v>
      </c>
      <c r="S1491" t="b">
        <f>AND(COUNTIF('Master list(no salts, metals)'!S1486,"&lt;=1"),IF(COUNTIF('Master list(no salts, metals)'!$K1486:$Y1486, "#N/A")=14,TRUE,FALSE))</f>
        <v>0</v>
      </c>
      <c r="T1491" t="b">
        <f>AND(COUNTIF('Master list(no salts, metals)'!T1486,"&lt;=1"),IF(COUNTIF('Master list(no salts, metals)'!$K1486:$Y1486, "#N/A")=14,TRUE,FALSE))</f>
        <v>0</v>
      </c>
      <c r="U1491" t="b">
        <f>AND(COUNTIF('Master list(no salts, metals)'!U1486,"&lt;=1"),IF(COUNTIF('Master list(no salts, metals)'!$K1486:$Y1486, "#N/A")=14,TRUE,FALSE))</f>
        <v>0</v>
      </c>
      <c r="V1491" t="b">
        <f>AND(COUNTIF('Master list(no salts, metals)'!V1486,"&lt;=1"),IF(COUNTIF('Master list(no salts, metals)'!$K1486:$Y1486, "#N/A")=14,TRUE,FALSE))</f>
        <v>0</v>
      </c>
      <c r="W1491" t="b">
        <f>AND(COUNTIF('Master list(no salts, metals)'!W1486,"&lt;=1"),IF(COUNTIF('Master list(no salts, metals)'!$K1486:$Y1486, "#N/A")=14,TRUE,FALSE))</f>
        <v>0</v>
      </c>
      <c r="X1491" t="b">
        <f>AND(COUNTIF('Master list(no salts, metals)'!X1486,"&lt;=1"),IF(COUNTIF('Master list(no salts, metals)'!$K1486:$Y1486, "#N/A")=14,TRUE,FALSE))</f>
        <v>1</v>
      </c>
      <c r="Y1491" t="b">
        <f>AND(COUNTIF('Master list(no salts, metals)'!Y1486,"&lt;=1"),IF(COUNTIF('Master list(no salts, metals)'!$K1486:$Y1486, "#N/A")=14,TRUE,FALSE))</f>
        <v>0</v>
      </c>
    </row>
    <row r="1492" spans="11:25" x14ac:dyDescent="0.25">
      <c r="K1492" t="b">
        <f>AND(COUNTIF('Master list(no salts, metals)'!K1487,"&lt;=1"),IF(COUNTIF('Master list(no salts, metals)'!$K1487:$Y1487, "#N/A")=14,TRUE,FALSE))</f>
        <v>0</v>
      </c>
      <c r="L1492" t="b">
        <f>AND(COUNTIF('Master list(no salts, metals)'!L1487,"&lt;=1"),IF(COUNTIF('Master list(no salts, metals)'!$K1487:$Y1487, "#N/A")=14,TRUE,FALSE))</f>
        <v>0</v>
      </c>
      <c r="M1492" t="b">
        <f>AND(COUNTIF('Master list(no salts, metals)'!M1487,"&lt;=1"),IF(COUNTIF('Master list(no salts, metals)'!$K1487:$Y1487, "#N/A")=14,TRUE,FALSE))</f>
        <v>0</v>
      </c>
      <c r="N1492" t="b">
        <f>AND(COUNTIF('Master list(no salts, metals)'!N1487,"&lt;=1"),IF(COUNTIF('Master list(no salts, metals)'!$K1487:$Y1487, "#N/A")=14,TRUE,FALSE))</f>
        <v>0</v>
      </c>
      <c r="O1492" t="b">
        <f>AND(COUNTIF('Master list(no salts, metals)'!O1487,"&lt;=1"),IF(COUNTIF('Master list(no salts, metals)'!$K1487:$Y1487, "#N/A")=14,TRUE,FALSE))</f>
        <v>0</v>
      </c>
      <c r="P1492" t="b">
        <f>AND(COUNTIF('Master list(no salts, metals)'!P1487,"&lt;=1"),IF(COUNTIF('Master list(no salts, metals)'!$K1487:$Y1487, "#N/A")=14,TRUE,FALSE))</f>
        <v>0</v>
      </c>
      <c r="Q1492" t="b">
        <f>AND(COUNTIF('Master list(no salts, metals)'!Q1487,"&lt;=1"),IF(COUNTIF('Master list(no salts, metals)'!$K1487:$Y1487, "#N/A")=14,TRUE,FALSE))</f>
        <v>0</v>
      </c>
      <c r="R1492" t="b">
        <f>AND(COUNTIF('Master list(no salts, metals)'!R1487,"&lt;=1"),IF(COUNTIF('Master list(no salts, metals)'!$K1487:$Y1487, "#N/A")=14,TRUE,FALSE))</f>
        <v>0</v>
      </c>
      <c r="S1492" t="b">
        <f>AND(COUNTIF('Master list(no salts, metals)'!S1487,"&lt;=1"),IF(COUNTIF('Master list(no salts, metals)'!$K1487:$Y1487, "#N/A")=14,TRUE,FALSE))</f>
        <v>0</v>
      </c>
      <c r="T1492" t="b">
        <f>AND(COUNTIF('Master list(no salts, metals)'!T1487,"&lt;=1"),IF(COUNTIF('Master list(no salts, metals)'!$K1487:$Y1487, "#N/A")=14,TRUE,FALSE))</f>
        <v>0</v>
      </c>
      <c r="U1492" t="b">
        <f>AND(COUNTIF('Master list(no salts, metals)'!U1487,"&lt;=1"),IF(COUNTIF('Master list(no salts, metals)'!$K1487:$Y1487, "#N/A")=14,TRUE,FALSE))</f>
        <v>0</v>
      </c>
      <c r="V1492" t="b">
        <f>AND(COUNTIF('Master list(no salts, metals)'!V1487,"&lt;=1"),IF(COUNTIF('Master list(no salts, metals)'!$K1487:$Y1487, "#N/A")=14,TRUE,FALSE))</f>
        <v>0</v>
      </c>
      <c r="W1492" t="b">
        <f>AND(COUNTIF('Master list(no salts, metals)'!W1487,"&lt;=1"),IF(COUNTIF('Master list(no salts, metals)'!$K1487:$Y1487, "#N/A")=14,TRUE,FALSE))</f>
        <v>0</v>
      </c>
      <c r="X1492" t="b">
        <f>AND(COUNTIF('Master list(no salts, metals)'!X1487,"&lt;=1"),IF(COUNTIF('Master list(no salts, metals)'!$K1487:$Y1487, "#N/A")=14,TRUE,FALSE))</f>
        <v>0</v>
      </c>
      <c r="Y1492" t="b">
        <f>AND(COUNTIF('Master list(no salts, metals)'!Y1487,"&lt;=1"),IF(COUNTIF('Master list(no salts, metals)'!$K1487:$Y1487, "#N/A")=14,TRUE,FALSE))</f>
        <v>0</v>
      </c>
    </row>
    <row r="1493" spans="11:25" x14ac:dyDescent="0.25">
      <c r="K1493" t="b">
        <f>AND(COUNTIF('Master list(no salts, metals)'!K1488,"&lt;=1"),IF(COUNTIF('Master list(no salts, metals)'!$K1488:$Y1488, "#N/A")=14,TRUE,FALSE))</f>
        <v>0</v>
      </c>
      <c r="L1493" t="b">
        <f>AND(COUNTIF('Master list(no salts, metals)'!L1488,"&lt;=1"),IF(COUNTIF('Master list(no salts, metals)'!$K1488:$Y1488, "#N/A")=14,TRUE,FALSE))</f>
        <v>0</v>
      </c>
      <c r="M1493" t="b">
        <f>AND(COUNTIF('Master list(no salts, metals)'!M1488,"&lt;=1"),IF(COUNTIF('Master list(no salts, metals)'!$K1488:$Y1488, "#N/A")=14,TRUE,FALSE))</f>
        <v>0</v>
      </c>
      <c r="N1493" t="b">
        <f>AND(COUNTIF('Master list(no salts, metals)'!N1488,"&lt;=1"),IF(COUNTIF('Master list(no salts, metals)'!$K1488:$Y1488, "#N/A")=14,TRUE,FALSE))</f>
        <v>0</v>
      </c>
      <c r="O1493" t="b">
        <f>AND(COUNTIF('Master list(no salts, metals)'!O1488,"&lt;=1"),IF(COUNTIF('Master list(no salts, metals)'!$K1488:$Y1488, "#N/A")=14,TRUE,FALSE))</f>
        <v>0</v>
      </c>
      <c r="P1493" t="b">
        <f>AND(COUNTIF('Master list(no salts, metals)'!P1488,"&lt;=1"),IF(COUNTIF('Master list(no salts, metals)'!$K1488:$Y1488, "#N/A")=14,TRUE,FALSE))</f>
        <v>0</v>
      </c>
      <c r="Q1493" t="b">
        <f>AND(COUNTIF('Master list(no salts, metals)'!Q1488,"&lt;=1"),IF(COUNTIF('Master list(no salts, metals)'!$K1488:$Y1488, "#N/A")=14,TRUE,FALSE))</f>
        <v>0</v>
      </c>
      <c r="R1493" t="b">
        <f>AND(COUNTIF('Master list(no salts, metals)'!R1488,"&lt;=1"),IF(COUNTIF('Master list(no salts, metals)'!$K1488:$Y1488, "#N/A")=14,TRUE,FALSE))</f>
        <v>0</v>
      </c>
      <c r="S1493" t="b">
        <f>AND(COUNTIF('Master list(no salts, metals)'!S1488,"&lt;=1"),IF(COUNTIF('Master list(no salts, metals)'!$K1488:$Y1488, "#N/A")=14,TRUE,FALSE))</f>
        <v>0</v>
      </c>
      <c r="T1493" t="b">
        <f>AND(COUNTIF('Master list(no salts, metals)'!T1488,"&lt;=1"),IF(COUNTIF('Master list(no salts, metals)'!$K1488:$Y1488, "#N/A")=14,TRUE,FALSE))</f>
        <v>0</v>
      </c>
      <c r="U1493" t="b">
        <f>AND(COUNTIF('Master list(no salts, metals)'!U1488,"&lt;=1"),IF(COUNTIF('Master list(no salts, metals)'!$K1488:$Y1488, "#N/A")=14,TRUE,FALSE))</f>
        <v>0</v>
      </c>
      <c r="V1493" t="b">
        <f>AND(COUNTIF('Master list(no salts, metals)'!V1488,"&lt;=1"),IF(COUNTIF('Master list(no salts, metals)'!$K1488:$Y1488, "#N/A")=14,TRUE,FALSE))</f>
        <v>0</v>
      </c>
      <c r="W1493" t="b">
        <f>AND(COUNTIF('Master list(no salts, metals)'!W1488,"&lt;=1"),IF(COUNTIF('Master list(no salts, metals)'!$K1488:$Y1488, "#N/A")=14,TRUE,FALSE))</f>
        <v>0</v>
      </c>
      <c r="X1493" t="b">
        <f>AND(COUNTIF('Master list(no salts, metals)'!X1488,"&lt;=1"),IF(COUNTIF('Master list(no salts, metals)'!$K1488:$Y1488, "#N/A")=14,TRUE,FALSE))</f>
        <v>0</v>
      </c>
      <c r="Y1493" t="b">
        <f>AND(COUNTIF('Master list(no salts, metals)'!Y1488,"&lt;=1"),IF(COUNTIF('Master list(no salts, metals)'!$K1488:$Y1488, "#N/A")=14,TRUE,FALSE))</f>
        <v>0</v>
      </c>
    </row>
    <row r="1494" spans="11:25" x14ac:dyDescent="0.25">
      <c r="K1494" t="b">
        <f>AND(COUNTIF('Master list(no salts, metals)'!K1489,"&lt;=1"),IF(COUNTIF('Master list(no salts, metals)'!$K1489:$Y1489, "#N/A")=14,TRUE,FALSE))</f>
        <v>0</v>
      </c>
      <c r="L1494" t="b">
        <f>AND(COUNTIF('Master list(no salts, metals)'!L1489,"&lt;=1"),IF(COUNTIF('Master list(no salts, metals)'!$K1489:$Y1489, "#N/A")=14,TRUE,FALSE))</f>
        <v>0</v>
      </c>
      <c r="M1494" t="b">
        <f>AND(COUNTIF('Master list(no salts, metals)'!M1489,"&lt;=1"),IF(COUNTIF('Master list(no salts, metals)'!$K1489:$Y1489, "#N/A")=14,TRUE,FALSE))</f>
        <v>0</v>
      </c>
      <c r="N1494" t="b">
        <f>AND(COUNTIF('Master list(no salts, metals)'!N1489,"&lt;=1"),IF(COUNTIF('Master list(no salts, metals)'!$K1489:$Y1489, "#N/A")=14,TRUE,FALSE))</f>
        <v>0</v>
      </c>
      <c r="O1494" t="b">
        <f>AND(COUNTIF('Master list(no salts, metals)'!O1489,"&lt;=1"),IF(COUNTIF('Master list(no salts, metals)'!$K1489:$Y1489, "#N/A")=14,TRUE,FALSE))</f>
        <v>0</v>
      </c>
      <c r="P1494" t="b">
        <f>AND(COUNTIF('Master list(no salts, metals)'!P1489,"&lt;=1"),IF(COUNTIF('Master list(no salts, metals)'!$K1489:$Y1489, "#N/A")=14,TRUE,FALSE))</f>
        <v>0</v>
      </c>
      <c r="Q1494" t="b">
        <f>AND(COUNTIF('Master list(no salts, metals)'!Q1489,"&lt;=1"),IF(COUNTIF('Master list(no salts, metals)'!$K1489:$Y1489, "#N/A")=14,TRUE,FALSE))</f>
        <v>0</v>
      </c>
      <c r="R1494" t="b">
        <f>AND(COUNTIF('Master list(no salts, metals)'!R1489,"&lt;=1"),IF(COUNTIF('Master list(no salts, metals)'!$K1489:$Y1489, "#N/A")=14,TRUE,FALSE))</f>
        <v>0</v>
      </c>
      <c r="S1494" t="b">
        <f>AND(COUNTIF('Master list(no salts, metals)'!S1489,"&lt;=1"),IF(COUNTIF('Master list(no salts, metals)'!$K1489:$Y1489, "#N/A")=14,TRUE,FALSE))</f>
        <v>0</v>
      </c>
      <c r="T1494" t="b">
        <f>AND(COUNTIF('Master list(no salts, metals)'!T1489,"&lt;=1"),IF(COUNTIF('Master list(no salts, metals)'!$K1489:$Y1489, "#N/A")=14,TRUE,FALSE))</f>
        <v>0</v>
      </c>
      <c r="U1494" t="b">
        <f>AND(COUNTIF('Master list(no salts, metals)'!U1489,"&lt;=1"),IF(COUNTIF('Master list(no salts, metals)'!$K1489:$Y1489, "#N/A")=14,TRUE,FALSE))</f>
        <v>0</v>
      </c>
      <c r="V1494" t="b">
        <f>AND(COUNTIF('Master list(no salts, metals)'!V1489,"&lt;=1"),IF(COUNTIF('Master list(no salts, metals)'!$K1489:$Y1489, "#N/A")=14,TRUE,FALSE))</f>
        <v>0</v>
      </c>
      <c r="W1494" t="b">
        <f>AND(COUNTIF('Master list(no salts, metals)'!W1489,"&lt;=1"),IF(COUNTIF('Master list(no salts, metals)'!$K1489:$Y1489, "#N/A")=14,TRUE,FALSE))</f>
        <v>0</v>
      </c>
      <c r="X1494" t="b">
        <f>AND(COUNTIF('Master list(no salts, metals)'!X1489,"&lt;=1"),IF(COUNTIF('Master list(no salts, metals)'!$K1489:$Y1489, "#N/A")=14,TRUE,FALSE))</f>
        <v>0</v>
      </c>
      <c r="Y1494" t="b">
        <f>AND(COUNTIF('Master list(no salts, metals)'!Y1489,"&lt;=1"),IF(COUNTIF('Master list(no salts, metals)'!$K1489:$Y1489, "#N/A")=14,TRUE,FALSE))</f>
        <v>0</v>
      </c>
    </row>
    <row r="1495" spans="11:25" x14ac:dyDescent="0.25">
      <c r="K1495" t="b">
        <f>AND(COUNTIF('Master list(no salts, metals)'!K1490,"&lt;=1"),IF(COUNTIF('Master list(no salts, metals)'!$K1490:$Y1490, "#N/A")=14,TRUE,FALSE))</f>
        <v>0</v>
      </c>
      <c r="L1495" t="b">
        <f>AND(COUNTIF('Master list(no salts, metals)'!L1490,"&lt;=1"),IF(COUNTIF('Master list(no salts, metals)'!$K1490:$Y1490, "#N/A")=14,TRUE,FALSE))</f>
        <v>0</v>
      </c>
      <c r="M1495" t="b">
        <f>AND(COUNTIF('Master list(no salts, metals)'!M1490,"&lt;=1"),IF(COUNTIF('Master list(no salts, metals)'!$K1490:$Y1490, "#N/A")=14,TRUE,FALSE))</f>
        <v>0</v>
      </c>
      <c r="N1495" t="b">
        <f>AND(COUNTIF('Master list(no salts, metals)'!N1490,"&lt;=1"),IF(COUNTIF('Master list(no salts, metals)'!$K1490:$Y1490, "#N/A")=14,TRUE,FALSE))</f>
        <v>0</v>
      </c>
      <c r="O1495" t="b">
        <f>AND(COUNTIF('Master list(no salts, metals)'!O1490,"&lt;=1"),IF(COUNTIF('Master list(no salts, metals)'!$K1490:$Y1490, "#N/A")=14,TRUE,FALSE))</f>
        <v>0</v>
      </c>
      <c r="P1495" t="b">
        <f>AND(COUNTIF('Master list(no salts, metals)'!P1490,"&lt;=1"),IF(COUNTIF('Master list(no salts, metals)'!$K1490:$Y1490, "#N/A")=14,TRUE,FALSE))</f>
        <v>0</v>
      </c>
      <c r="Q1495" t="b">
        <f>AND(COUNTIF('Master list(no salts, metals)'!Q1490,"&lt;=1"),IF(COUNTIF('Master list(no salts, metals)'!$K1490:$Y1490, "#N/A")=14,TRUE,FALSE))</f>
        <v>0</v>
      </c>
      <c r="R1495" t="b">
        <f>AND(COUNTIF('Master list(no salts, metals)'!R1490,"&lt;=1"),IF(COUNTIF('Master list(no salts, metals)'!$K1490:$Y1490, "#N/A")=14,TRUE,FALSE))</f>
        <v>0</v>
      </c>
      <c r="S1495" t="b">
        <f>AND(COUNTIF('Master list(no salts, metals)'!S1490,"&lt;=1"),IF(COUNTIF('Master list(no salts, metals)'!$K1490:$Y1490, "#N/A")=14,TRUE,FALSE))</f>
        <v>0</v>
      </c>
      <c r="T1495" t="b">
        <f>AND(COUNTIF('Master list(no salts, metals)'!T1490,"&lt;=1"),IF(COUNTIF('Master list(no salts, metals)'!$K1490:$Y1490, "#N/A")=14,TRUE,FALSE))</f>
        <v>1</v>
      </c>
      <c r="U1495" t="b">
        <f>AND(COUNTIF('Master list(no salts, metals)'!U1490,"&lt;=1"),IF(COUNTIF('Master list(no salts, metals)'!$K1490:$Y1490, "#N/A")=14,TRUE,FALSE))</f>
        <v>0</v>
      </c>
      <c r="V1495" t="b">
        <f>AND(COUNTIF('Master list(no salts, metals)'!V1490,"&lt;=1"),IF(COUNTIF('Master list(no salts, metals)'!$K1490:$Y1490, "#N/A")=14,TRUE,FALSE))</f>
        <v>0</v>
      </c>
      <c r="W1495" t="b">
        <f>AND(COUNTIF('Master list(no salts, metals)'!W1490,"&lt;=1"),IF(COUNTIF('Master list(no salts, metals)'!$K1490:$Y1490, "#N/A")=14,TRUE,FALSE))</f>
        <v>0</v>
      </c>
      <c r="X1495" t="b">
        <f>AND(COUNTIF('Master list(no salts, metals)'!X1490,"&lt;=1"),IF(COUNTIF('Master list(no salts, metals)'!$K1490:$Y1490, "#N/A")=14,TRUE,FALSE))</f>
        <v>0</v>
      </c>
      <c r="Y1495" t="b">
        <f>AND(COUNTIF('Master list(no salts, metals)'!Y1490,"&lt;=1"),IF(COUNTIF('Master list(no salts, metals)'!$K1490:$Y1490, "#N/A")=14,TRUE,FALSE))</f>
        <v>0</v>
      </c>
    </row>
    <row r="1496" spans="11:25" x14ac:dyDescent="0.25">
      <c r="K1496" t="b">
        <f>AND(COUNTIF('Master list(no salts, metals)'!K1491,"&lt;=1"),IF(COUNTIF('Master list(no salts, metals)'!$K1491:$Y1491, "#N/A")=14,TRUE,FALSE))</f>
        <v>0</v>
      </c>
      <c r="L1496" t="b">
        <f>AND(COUNTIF('Master list(no salts, metals)'!L1491,"&lt;=1"),IF(COUNTIF('Master list(no salts, metals)'!$K1491:$Y1491, "#N/A")=14,TRUE,FALSE))</f>
        <v>0</v>
      </c>
      <c r="M1496" t="b">
        <f>AND(COUNTIF('Master list(no salts, metals)'!M1491,"&lt;=1"),IF(COUNTIF('Master list(no salts, metals)'!$K1491:$Y1491, "#N/A")=14,TRUE,FALSE))</f>
        <v>0</v>
      </c>
      <c r="N1496" t="b">
        <f>AND(COUNTIF('Master list(no salts, metals)'!N1491,"&lt;=1"),IF(COUNTIF('Master list(no salts, metals)'!$K1491:$Y1491, "#N/A")=14,TRUE,FALSE))</f>
        <v>0</v>
      </c>
      <c r="O1496" t="b">
        <f>AND(COUNTIF('Master list(no salts, metals)'!O1491,"&lt;=1"),IF(COUNTIF('Master list(no salts, metals)'!$K1491:$Y1491, "#N/A")=14,TRUE,FALSE))</f>
        <v>0</v>
      </c>
      <c r="P1496" t="b">
        <f>AND(COUNTIF('Master list(no salts, metals)'!P1491,"&lt;=1"),IF(COUNTIF('Master list(no salts, metals)'!$K1491:$Y1491, "#N/A")=14,TRUE,FALSE))</f>
        <v>0</v>
      </c>
      <c r="Q1496" t="b">
        <f>AND(COUNTIF('Master list(no salts, metals)'!Q1491,"&lt;=1"),IF(COUNTIF('Master list(no salts, metals)'!$K1491:$Y1491, "#N/A")=14,TRUE,FALSE))</f>
        <v>0</v>
      </c>
      <c r="R1496" t="b">
        <f>AND(COUNTIF('Master list(no salts, metals)'!R1491,"&lt;=1"),IF(COUNTIF('Master list(no salts, metals)'!$K1491:$Y1491, "#N/A")=14,TRUE,FALSE))</f>
        <v>0</v>
      </c>
      <c r="S1496" t="b">
        <f>AND(COUNTIF('Master list(no salts, metals)'!S1491,"&lt;=1"),IF(COUNTIF('Master list(no salts, metals)'!$K1491:$Y1491, "#N/A")=14,TRUE,FALSE))</f>
        <v>0</v>
      </c>
      <c r="T1496" t="b">
        <f>AND(COUNTIF('Master list(no salts, metals)'!T1491,"&lt;=1"),IF(COUNTIF('Master list(no salts, metals)'!$K1491:$Y1491, "#N/A")=14,TRUE,FALSE))</f>
        <v>1</v>
      </c>
      <c r="U1496" t="b">
        <f>AND(COUNTIF('Master list(no salts, metals)'!U1491,"&lt;=1"),IF(COUNTIF('Master list(no salts, metals)'!$K1491:$Y1491, "#N/A")=14,TRUE,FALSE))</f>
        <v>0</v>
      </c>
      <c r="V1496" t="b">
        <f>AND(COUNTIF('Master list(no salts, metals)'!V1491,"&lt;=1"),IF(COUNTIF('Master list(no salts, metals)'!$K1491:$Y1491, "#N/A")=14,TRUE,FALSE))</f>
        <v>0</v>
      </c>
      <c r="W1496" t="b">
        <f>AND(COUNTIF('Master list(no salts, metals)'!W1491,"&lt;=1"),IF(COUNTIF('Master list(no salts, metals)'!$K1491:$Y1491, "#N/A")=14,TRUE,FALSE))</f>
        <v>0</v>
      </c>
      <c r="X1496" t="b">
        <f>AND(COUNTIF('Master list(no salts, metals)'!X1491,"&lt;=1"),IF(COUNTIF('Master list(no salts, metals)'!$K1491:$Y1491, "#N/A")=14,TRUE,FALSE))</f>
        <v>0</v>
      </c>
      <c r="Y1496" t="b">
        <f>AND(COUNTIF('Master list(no salts, metals)'!Y1491,"&lt;=1"),IF(COUNTIF('Master list(no salts, metals)'!$K1491:$Y1491, "#N/A")=14,TRUE,FALSE))</f>
        <v>0</v>
      </c>
    </row>
    <row r="1497" spans="11:25" x14ac:dyDescent="0.25">
      <c r="K1497" t="b">
        <f>AND(COUNTIF('Master list(no salts, metals)'!K1492,"&lt;=1"),IF(COUNTIF('Master list(no salts, metals)'!$K1492:$Y1492, "#N/A")=14,TRUE,FALSE))</f>
        <v>0</v>
      </c>
      <c r="L1497" t="b">
        <f>AND(COUNTIF('Master list(no salts, metals)'!L1492,"&lt;=1"),IF(COUNTIF('Master list(no salts, metals)'!$K1492:$Y1492, "#N/A")=14,TRUE,FALSE))</f>
        <v>0</v>
      </c>
      <c r="M1497" t="b">
        <f>AND(COUNTIF('Master list(no salts, metals)'!M1492,"&lt;=1"),IF(COUNTIF('Master list(no salts, metals)'!$K1492:$Y1492, "#N/A")=14,TRUE,FALSE))</f>
        <v>0</v>
      </c>
      <c r="N1497" t="b">
        <f>AND(COUNTIF('Master list(no salts, metals)'!N1492,"&lt;=1"),IF(COUNTIF('Master list(no salts, metals)'!$K1492:$Y1492, "#N/A")=14,TRUE,FALSE))</f>
        <v>0</v>
      </c>
      <c r="O1497" t="b">
        <f>AND(COUNTIF('Master list(no salts, metals)'!O1492,"&lt;=1"),IF(COUNTIF('Master list(no salts, metals)'!$K1492:$Y1492, "#N/A")=14,TRUE,FALSE))</f>
        <v>0</v>
      </c>
      <c r="P1497" t="b">
        <f>AND(COUNTIF('Master list(no salts, metals)'!P1492,"&lt;=1"),IF(COUNTIF('Master list(no salts, metals)'!$K1492:$Y1492, "#N/A")=14,TRUE,FALSE))</f>
        <v>0</v>
      </c>
      <c r="Q1497" t="b">
        <f>AND(COUNTIF('Master list(no salts, metals)'!Q1492,"&lt;=1"),IF(COUNTIF('Master list(no salts, metals)'!$K1492:$Y1492, "#N/A")=14,TRUE,FALSE))</f>
        <v>0</v>
      </c>
      <c r="R1497" t="b">
        <f>AND(COUNTIF('Master list(no salts, metals)'!R1492,"&lt;=1"),IF(COUNTIF('Master list(no salts, metals)'!$K1492:$Y1492, "#N/A")=14,TRUE,FALSE))</f>
        <v>0</v>
      </c>
      <c r="S1497" t="b">
        <f>AND(COUNTIF('Master list(no salts, metals)'!S1492,"&lt;=1"),IF(COUNTIF('Master list(no salts, metals)'!$K1492:$Y1492, "#N/A")=14,TRUE,FALSE))</f>
        <v>0</v>
      </c>
      <c r="T1497" t="b">
        <f>AND(COUNTIF('Master list(no salts, metals)'!T1492,"&lt;=1"),IF(COUNTIF('Master list(no salts, metals)'!$K1492:$Y1492, "#N/A")=14,TRUE,FALSE))</f>
        <v>0</v>
      </c>
      <c r="U1497" t="b">
        <f>AND(COUNTIF('Master list(no salts, metals)'!U1492,"&lt;=1"),IF(COUNTIF('Master list(no salts, metals)'!$K1492:$Y1492, "#N/A")=14,TRUE,FALSE))</f>
        <v>0</v>
      </c>
      <c r="V1497" t="b">
        <f>AND(COUNTIF('Master list(no salts, metals)'!V1492,"&lt;=1"),IF(COUNTIF('Master list(no salts, metals)'!$K1492:$Y1492, "#N/A")=14,TRUE,FALSE))</f>
        <v>0</v>
      </c>
      <c r="W1497" t="b">
        <f>AND(COUNTIF('Master list(no salts, metals)'!W1492,"&lt;=1"),IF(COUNTIF('Master list(no salts, metals)'!$K1492:$Y1492, "#N/A")=14,TRUE,FALSE))</f>
        <v>0</v>
      </c>
      <c r="X1497" t="b">
        <f>AND(COUNTIF('Master list(no salts, metals)'!X1492,"&lt;=1"),IF(COUNTIF('Master list(no salts, metals)'!$K1492:$Y1492, "#N/A")=14,TRUE,FALSE))</f>
        <v>0</v>
      </c>
      <c r="Y1497" t="b">
        <f>AND(COUNTIF('Master list(no salts, metals)'!Y1492,"&lt;=1"),IF(COUNTIF('Master list(no salts, metals)'!$K1492:$Y1492, "#N/A")=14,TRUE,FALSE))</f>
        <v>0</v>
      </c>
    </row>
    <row r="1498" spans="11:25" x14ac:dyDescent="0.25">
      <c r="K1498" t="b">
        <f>AND(COUNTIF('Master list(no salts, metals)'!K1493,"&lt;=1"),IF(COUNTIF('Master list(no salts, metals)'!$K1493:$Y1493, "#N/A")=14,TRUE,FALSE))</f>
        <v>0</v>
      </c>
      <c r="L1498" t="b">
        <f>AND(COUNTIF('Master list(no salts, metals)'!L1493,"&lt;=1"),IF(COUNTIF('Master list(no salts, metals)'!$K1493:$Y1493, "#N/A")=14,TRUE,FALSE))</f>
        <v>0</v>
      </c>
      <c r="M1498" t="b">
        <f>AND(COUNTIF('Master list(no salts, metals)'!M1493,"&lt;=1"),IF(COUNTIF('Master list(no salts, metals)'!$K1493:$Y1493, "#N/A")=14,TRUE,FALSE))</f>
        <v>0</v>
      </c>
      <c r="N1498" t="b">
        <f>AND(COUNTIF('Master list(no salts, metals)'!N1493,"&lt;=1"),IF(COUNTIF('Master list(no salts, metals)'!$K1493:$Y1493, "#N/A")=14,TRUE,FALSE))</f>
        <v>0</v>
      </c>
      <c r="O1498" t="b">
        <f>AND(COUNTIF('Master list(no salts, metals)'!O1493,"&lt;=1"),IF(COUNTIF('Master list(no salts, metals)'!$K1493:$Y1493, "#N/A")=14,TRUE,FALSE))</f>
        <v>0</v>
      </c>
      <c r="P1498" t="b">
        <f>AND(COUNTIF('Master list(no salts, metals)'!P1493,"&lt;=1"),IF(COUNTIF('Master list(no salts, metals)'!$K1493:$Y1493, "#N/A")=14,TRUE,FALSE))</f>
        <v>0</v>
      </c>
      <c r="Q1498" t="b">
        <f>AND(COUNTIF('Master list(no salts, metals)'!Q1493,"&lt;=1"),IF(COUNTIF('Master list(no salts, metals)'!$K1493:$Y1493, "#N/A")=14,TRUE,FALSE))</f>
        <v>0</v>
      </c>
      <c r="R1498" t="b">
        <f>AND(COUNTIF('Master list(no salts, metals)'!R1493,"&lt;=1"),IF(COUNTIF('Master list(no salts, metals)'!$K1493:$Y1493, "#N/A")=14,TRUE,FALSE))</f>
        <v>0</v>
      </c>
      <c r="S1498" t="b">
        <f>AND(COUNTIF('Master list(no salts, metals)'!S1493,"&lt;=1"),IF(COUNTIF('Master list(no salts, metals)'!$K1493:$Y1493, "#N/A")=14,TRUE,FALSE))</f>
        <v>0</v>
      </c>
      <c r="T1498" t="b">
        <f>AND(COUNTIF('Master list(no salts, metals)'!T1493,"&lt;=1"),IF(COUNTIF('Master list(no salts, metals)'!$K1493:$Y1493, "#N/A")=14,TRUE,FALSE))</f>
        <v>0</v>
      </c>
      <c r="U1498" t="b">
        <f>AND(COUNTIF('Master list(no salts, metals)'!U1493,"&lt;=1"),IF(COUNTIF('Master list(no salts, metals)'!$K1493:$Y1493, "#N/A")=14,TRUE,FALSE))</f>
        <v>0</v>
      </c>
      <c r="V1498" t="b">
        <f>AND(COUNTIF('Master list(no salts, metals)'!V1493,"&lt;=1"),IF(COUNTIF('Master list(no salts, metals)'!$K1493:$Y1493, "#N/A")=14,TRUE,FALSE))</f>
        <v>0</v>
      </c>
      <c r="W1498" t="b">
        <f>AND(COUNTIF('Master list(no salts, metals)'!W1493,"&lt;=1"),IF(COUNTIF('Master list(no salts, metals)'!$K1493:$Y1493, "#N/A")=14,TRUE,FALSE))</f>
        <v>1</v>
      </c>
      <c r="X1498" t="b">
        <f>AND(COUNTIF('Master list(no salts, metals)'!X1493,"&lt;=1"),IF(COUNTIF('Master list(no salts, metals)'!$K1493:$Y1493, "#N/A")=14,TRUE,FALSE))</f>
        <v>0</v>
      </c>
      <c r="Y1498" t="b">
        <f>AND(COUNTIF('Master list(no salts, metals)'!Y1493,"&lt;=1"),IF(COUNTIF('Master list(no salts, metals)'!$K1493:$Y1493, "#N/A")=14,TRUE,FALSE))</f>
        <v>0</v>
      </c>
    </row>
    <row r="1499" spans="11:25" x14ac:dyDescent="0.25">
      <c r="K1499" t="b">
        <f>AND(COUNTIF('Master list(no salts, metals)'!K1494,"&lt;=1"),IF(COUNTIF('Master list(no salts, metals)'!$K1494:$Y1494, "#N/A")=14,TRUE,FALSE))</f>
        <v>0</v>
      </c>
      <c r="L1499" t="b">
        <f>AND(COUNTIF('Master list(no salts, metals)'!L1494,"&lt;=1"),IF(COUNTIF('Master list(no salts, metals)'!$K1494:$Y1494, "#N/A")=14,TRUE,FALSE))</f>
        <v>0</v>
      </c>
      <c r="M1499" t="b">
        <f>AND(COUNTIF('Master list(no salts, metals)'!M1494,"&lt;=1"),IF(COUNTIF('Master list(no salts, metals)'!$K1494:$Y1494, "#N/A")=14,TRUE,FALSE))</f>
        <v>0</v>
      </c>
      <c r="N1499" t="b">
        <f>AND(COUNTIF('Master list(no salts, metals)'!N1494,"&lt;=1"),IF(COUNTIF('Master list(no salts, metals)'!$K1494:$Y1494, "#N/A")=14,TRUE,FALSE))</f>
        <v>0</v>
      </c>
      <c r="O1499" t="b">
        <f>AND(COUNTIF('Master list(no salts, metals)'!O1494,"&lt;=1"),IF(COUNTIF('Master list(no salts, metals)'!$K1494:$Y1494, "#N/A")=14,TRUE,FALSE))</f>
        <v>0</v>
      </c>
      <c r="P1499" t="b">
        <f>AND(COUNTIF('Master list(no salts, metals)'!P1494,"&lt;=1"),IF(COUNTIF('Master list(no salts, metals)'!$K1494:$Y1494, "#N/A")=14,TRUE,FALSE))</f>
        <v>0</v>
      </c>
      <c r="Q1499" t="b">
        <f>AND(COUNTIF('Master list(no salts, metals)'!Q1494,"&lt;=1"),IF(COUNTIF('Master list(no salts, metals)'!$K1494:$Y1494, "#N/A")=14,TRUE,FALSE))</f>
        <v>0</v>
      </c>
      <c r="R1499" t="b">
        <f>AND(COUNTIF('Master list(no salts, metals)'!R1494,"&lt;=1"),IF(COUNTIF('Master list(no salts, metals)'!$K1494:$Y1494, "#N/A")=14,TRUE,FALSE))</f>
        <v>0</v>
      </c>
      <c r="S1499" t="b">
        <f>AND(COUNTIF('Master list(no salts, metals)'!S1494,"&lt;=1"),IF(COUNTIF('Master list(no salts, metals)'!$K1494:$Y1494, "#N/A")=14,TRUE,FALSE))</f>
        <v>0</v>
      </c>
      <c r="T1499" t="b">
        <f>AND(COUNTIF('Master list(no salts, metals)'!T1494,"&lt;=1"),IF(COUNTIF('Master list(no salts, metals)'!$K1494:$Y1494, "#N/A")=14,TRUE,FALSE))</f>
        <v>1</v>
      </c>
      <c r="U1499" t="b">
        <f>AND(COUNTIF('Master list(no salts, metals)'!U1494,"&lt;=1"),IF(COUNTIF('Master list(no salts, metals)'!$K1494:$Y1494, "#N/A")=14,TRUE,FALSE))</f>
        <v>0</v>
      </c>
      <c r="V1499" t="b">
        <f>AND(COUNTIF('Master list(no salts, metals)'!V1494,"&lt;=1"),IF(COUNTIF('Master list(no salts, metals)'!$K1494:$Y1494, "#N/A")=14,TRUE,FALSE))</f>
        <v>0</v>
      </c>
      <c r="W1499" t="b">
        <f>AND(COUNTIF('Master list(no salts, metals)'!W1494,"&lt;=1"),IF(COUNTIF('Master list(no salts, metals)'!$K1494:$Y1494, "#N/A")=14,TRUE,FALSE))</f>
        <v>0</v>
      </c>
      <c r="X1499" t="b">
        <f>AND(COUNTIF('Master list(no salts, metals)'!X1494,"&lt;=1"),IF(COUNTIF('Master list(no salts, metals)'!$K1494:$Y1494, "#N/A")=14,TRUE,FALSE))</f>
        <v>0</v>
      </c>
      <c r="Y1499" t="b">
        <f>AND(COUNTIF('Master list(no salts, metals)'!Y1494,"&lt;=1"),IF(COUNTIF('Master list(no salts, metals)'!$K1494:$Y1494, "#N/A")=14,TRUE,FALSE))</f>
        <v>0</v>
      </c>
    </row>
    <row r="1500" spans="11:25" x14ac:dyDescent="0.25">
      <c r="K1500" t="b">
        <f>AND(COUNTIF('Master list(no salts, metals)'!K1495,"&lt;=1"),IF(COUNTIF('Master list(no salts, metals)'!$K1495:$Y1495, "#N/A")=14,TRUE,FALSE))</f>
        <v>0</v>
      </c>
      <c r="L1500" t="b">
        <f>AND(COUNTIF('Master list(no salts, metals)'!L1495,"&lt;=1"),IF(COUNTIF('Master list(no salts, metals)'!$K1495:$Y1495, "#N/A")=14,TRUE,FALSE))</f>
        <v>0</v>
      </c>
      <c r="M1500" t="b">
        <f>AND(COUNTIF('Master list(no salts, metals)'!M1495,"&lt;=1"),IF(COUNTIF('Master list(no salts, metals)'!$K1495:$Y1495, "#N/A")=14,TRUE,FALSE))</f>
        <v>0</v>
      </c>
      <c r="N1500" t="b">
        <f>AND(COUNTIF('Master list(no salts, metals)'!N1495,"&lt;=1"),IF(COUNTIF('Master list(no salts, metals)'!$K1495:$Y1495, "#N/A")=14,TRUE,FALSE))</f>
        <v>0</v>
      </c>
      <c r="O1500" t="b">
        <f>AND(COUNTIF('Master list(no salts, metals)'!O1495,"&lt;=1"),IF(COUNTIF('Master list(no salts, metals)'!$K1495:$Y1495, "#N/A")=14,TRUE,FALSE))</f>
        <v>0</v>
      </c>
      <c r="P1500" t="b">
        <f>AND(COUNTIF('Master list(no salts, metals)'!P1495,"&lt;=1"),IF(COUNTIF('Master list(no salts, metals)'!$K1495:$Y1495, "#N/A")=14,TRUE,FALSE))</f>
        <v>0</v>
      </c>
      <c r="Q1500" t="b">
        <f>AND(COUNTIF('Master list(no salts, metals)'!Q1495,"&lt;=1"),IF(COUNTIF('Master list(no salts, metals)'!$K1495:$Y1495, "#N/A")=14,TRUE,FALSE))</f>
        <v>0</v>
      </c>
      <c r="R1500" t="b">
        <f>AND(COUNTIF('Master list(no salts, metals)'!R1495,"&lt;=1"),IF(COUNTIF('Master list(no salts, metals)'!$K1495:$Y1495, "#N/A")=14,TRUE,FALSE))</f>
        <v>0</v>
      </c>
      <c r="S1500" t="b">
        <f>AND(COUNTIF('Master list(no salts, metals)'!S1495,"&lt;=1"),IF(COUNTIF('Master list(no salts, metals)'!$K1495:$Y1495, "#N/A")=14,TRUE,FALSE))</f>
        <v>0</v>
      </c>
      <c r="T1500" t="b">
        <f>AND(COUNTIF('Master list(no salts, metals)'!T1495,"&lt;=1"),IF(COUNTIF('Master list(no salts, metals)'!$K1495:$Y1495, "#N/A")=14,TRUE,FALSE))</f>
        <v>1</v>
      </c>
      <c r="U1500" t="b">
        <f>AND(COUNTIF('Master list(no salts, metals)'!U1495,"&lt;=1"),IF(COUNTIF('Master list(no salts, metals)'!$K1495:$Y1495, "#N/A")=14,TRUE,FALSE))</f>
        <v>0</v>
      </c>
      <c r="V1500" t="b">
        <f>AND(COUNTIF('Master list(no salts, metals)'!V1495,"&lt;=1"),IF(COUNTIF('Master list(no salts, metals)'!$K1495:$Y1495, "#N/A")=14,TRUE,FALSE))</f>
        <v>0</v>
      </c>
      <c r="W1500" t="b">
        <f>AND(COUNTIF('Master list(no salts, metals)'!W1495,"&lt;=1"),IF(COUNTIF('Master list(no salts, metals)'!$K1495:$Y1495, "#N/A")=14,TRUE,FALSE))</f>
        <v>0</v>
      </c>
      <c r="X1500" t="b">
        <f>AND(COUNTIF('Master list(no salts, metals)'!X1495,"&lt;=1"),IF(COUNTIF('Master list(no salts, metals)'!$K1495:$Y1495, "#N/A")=14,TRUE,FALSE))</f>
        <v>0</v>
      </c>
      <c r="Y1500" t="b">
        <f>AND(COUNTIF('Master list(no salts, metals)'!Y1495,"&lt;=1"),IF(COUNTIF('Master list(no salts, metals)'!$K1495:$Y1495, "#N/A")=14,TRUE,FALSE))</f>
        <v>0</v>
      </c>
    </row>
    <row r="1501" spans="11:25" x14ac:dyDescent="0.25">
      <c r="K1501" t="b">
        <f>AND(COUNTIF('Master list(no salts, metals)'!K1496,"&lt;=1"),IF(COUNTIF('Master list(no salts, metals)'!$K1496:$Y1496, "#N/A")=14,TRUE,FALSE))</f>
        <v>0</v>
      </c>
      <c r="L1501" t="b">
        <f>AND(COUNTIF('Master list(no salts, metals)'!L1496,"&lt;=1"),IF(COUNTIF('Master list(no salts, metals)'!$K1496:$Y1496, "#N/A")=14,TRUE,FALSE))</f>
        <v>0</v>
      </c>
      <c r="M1501" t="b">
        <f>AND(COUNTIF('Master list(no salts, metals)'!M1496,"&lt;=1"),IF(COUNTIF('Master list(no salts, metals)'!$K1496:$Y1496, "#N/A")=14,TRUE,FALSE))</f>
        <v>0</v>
      </c>
      <c r="N1501" t="b">
        <f>AND(COUNTIF('Master list(no salts, metals)'!N1496,"&lt;=1"),IF(COUNTIF('Master list(no salts, metals)'!$K1496:$Y1496, "#N/A")=14,TRUE,FALSE))</f>
        <v>0</v>
      </c>
      <c r="O1501" t="b">
        <f>AND(COUNTIF('Master list(no salts, metals)'!O1496,"&lt;=1"),IF(COUNTIF('Master list(no salts, metals)'!$K1496:$Y1496, "#N/A")=14,TRUE,FALSE))</f>
        <v>0</v>
      </c>
      <c r="P1501" t="b">
        <f>AND(COUNTIF('Master list(no salts, metals)'!P1496,"&lt;=1"),IF(COUNTIF('Master list(no salts, metals)'!$K1496:$Y1496, "#N/A")=14,TRUE,FALSE))</f>
        <v>0</v>
      </c>
      <c r="Q1501" t="b">
        <f>AND(COUNTIF('Master list(no salts, metals)'!Q1496,"&lt;=1"),IF(COUNTIF('Master list(no salts, metals)'!$K1496:$Y1496, "#N/A")=14,TRUE,FALSE))</f>
        <v>0</v>
      </c>
      <c r="R1501" t="b">
        <f>AND(COUNTIF('Master list(no salts, metals)'!R1496,"&lt;=1"),IF(COUNTIF('Master list(no salts, metals)'!$K1496:$Y1496, "#N/A")=14,TRUE,FALSE))</f>
        <v>0</v>
      </c>
      <c r="S1501" t="b">
        <f>AND(COUNTIF('Master list(no salts, metals)'!S1496,"&lt;=1"),IF(COUNTIF('Master list(no salts, metals)'!$K1496:$Y1496, "#N/A")=14,TRUE,FALSE))</f>
        <v>0</v>
      </c>
      <c r="T1501" t="b">
        <f>AND(COUNTIF('Master list(no salts, metals)'!T1496,"&lt;=1"),IF(COUNTIF('Master list(no salts, metals)'!$K1496:$Y1496, "#N/A")=14,TRUE,FALSE))</f>
        <v>0</v>
      </c>
      <c r="U1501" t="b">
        <f>AND(COUNTIF('Master list(no salts, metals)'!U1496,"&lt;=1"),IF(COUNTIF('Master list(no salts, metals)'!$K1496:$Y1496, "#N/A")=14,TRUE,FALSE))</f>
        <v>0</v>
      </c>
      <c r="V1501" t="b">
        <f>AND(COUNTIF('Master list(no salts, metals)'!V1496,"&lt;=1"),IF(COUNTIF('Master list(no salts, metals)'!$K1496:$Y1496, "#N/A")=14,TRUE,FALSE))</f>
        <v>0</v>
      </c>
      <c r="W1501" t="b">
        <f>AND(COUNTIF('Master list(no salts, metals)'!W1496,"&lt;=1"),IF(COUNTIF('Master list(no salts, metals)'!$K1496:$Y1496, "#N/A")=14,TRUE,FALSE))</f>
        <v>0</v>
      </c>
      <c r="X1501" t="b">
        <f>AND(COUNTIF('Master list(no salts, metals)'!X1496,"&lt;=1"),IF(COUNTIF('Master list(no salts, metals)'!$K1496:$Y1496, "#N/A")=14,TRUE,FALSE))</f>
        <v>0</v>
      </c>
      <c r="Y1501" t="b">
        <f>AND(COUNTIF('Master list(no salts, metals)'!Y1496,"&lt;=1"),IF(COUNTIF('Master list(no salts, metals)'!$K1496:$Y1496, "#N/A")=14,TRUE,FALSE))</f>
        <v>0</v>
      </c>
    </row>
    <row r="1502" spans="11:25" x14ac:dyDescent="0.25">
      <c r="K1502" t="e">
        <f>AND(COUNTIF('Master list(no salts, metals)'!#REF!,"&lt;=1"),IF(COUNTIF('Master list(no salts, metals)'!#REF!, "#N/A")=14,TRUE,FALSE))</f>
        <v>#REF!</v>
      </c>
      <c r="L1502" t="e">
        <f>AND(COUNTIF('Master list(no salts, metals)'!#REF!,"&lt;=1"),IF(COUNTIF('Master list(no salts, metals)'!#REF!, "#N/A")=14,TRUE,FALSE))</f>
        <v>#REF!</v>
      </c>
      <c r="M1502" t="e">
        <f>AND(COUNTIF('Master list(no salts, metals)'!#REF!,"&lt;=1"),IF(COUNTIF('Master list(no salts, metals)'!#REF!, "#N/A")=14,TRUE,FALSE))</f>
        <v>#REF!</v>
      </c>
      <c r="N1502" t="e">
        <f>AND(COUNTIF('Master list(no salts, metals)'!#REF!,"&lt;=1"),IF(COUNTIF('Master list(no salts, metals)'!#REF!, "#N/A")=14,TRUE,FALSE))</f>
        <v>#REF!</v>
      </c>
      <c r="O1502" t="e">
        <f>AND(COUNTIF('Master list(no salts, metals)'!#REF!,"&lt;=1"),IF(COUNTIF('Master list(no salts, metals)'!#REF!, "#N/A")=14,TRUE,FALSE))</f>
        <v>#REF!</v>
      </c>
      <c r="P1502" t="e">
        <f>AND(COUNTIF('Master list(no salts, metals)'!#REF!,"&lt;=1"),IF(COUNTIF('Master list(no salts, metals)'!#REF!, "#N/A")=14,TRUE,FALSE))</f>
        <v>#REF!</v>
      </c>
      <c r="Q1502" t="e">
        <f>AND(COUNTIF('Master list(no salts, metals)'!#REF!,"&lt;=1"),IF(COUNTIF('Master list(no salts, metals)'!#REF!, "#N/A")=14,TRUE,FALSE))</f>
        <v>#REF!</v>
      </c>
      <c r="R1502" t="e">
        <f>AND(COUNTIF('Master list(no salts, metals)'!#REF!,"&lt;=1"),IF(COUNTIF('Master list(no salts, metals)'!#REF!, "#N/A")=14,TRUE,FALSE))</f>
        <v>#REF!</v>
      </c>
      <c r="S1502" t="e">
        <f>AND(COUNTIF('Master list(no salts, metals)'!#REF!,"&lt;=1"),IF(COUNTIF('Master list(no salts, metals)'!#REF!, "#N/A")=14,TRUE,FALSE))</f>
        <v>#REF!</v>
      </c>
      <c r="T1502" t="e">
        <f>AND(COUNTIF('Master list(no salts, metals)'!#REF!,"&lt;=1"),IF(COUNTIF('Master list(no salts, metals)'!#REF!, "#N/A")=14,TRUE,FALSE))</f>
        <v>#REF!</v>
      </c>
      <c r="U1502" t="e">
        <f>AND(COUNTIF('Master list(no salts, metals)'!#REF!,"&lt;=1"),IF(COUNTIF('Master list(no salts, metals)'!#REF!, "#N/A")=14,TRUE,FALSE))</f>
        <v>#REF!</v>
      </c>
      <c r="V1502" t="e">
        <f>AND(COUNTIF('Master list(no salts, metals)'!#REF!,"&lt;=1"),IF(COUNTIF('Master list(no salts, metals)'!#REF!, "#N/A")=14,TRUE,FALSE))</f>
        <v>#REF!</v>
      </c>
      <c r="W1502" t="e">
        <f>AND(COUNTIF('Master list(no salts, metals)'!#REF!,"&lt;=1"),IF(COUNTIF('Master list(no salts, metals)'!#REF!, "#N/A")=14,TRUE,FALSE))</f>
        <v>#REF!</v>
      </c>
      <c r="X1502" t="e">
        <f>AND(COUNTIF('Master list(no salts, metals)'!#REF!,"&lt;=1"),IF(COUNTIF('Master list(no salts, metals)'!#REF!, "#N/A")=14,TRUE,FALSE))</f>
        <v>#REF!</v>
      </c>
      <c r="Y1502" t="e">
        <f>AND(COUNTIF('Master list(no salts, metals)'!#REF!,"&lt;=1"),IF(COUNTIF('Master list(no salts, metals)'!#REF!, "#N/A")=14,TRUE,FALSE))</f>
        <v>#REF!</v>
      </c>
    </row>
    <row r="1503" spans="11:25" x14ac:dyDescent="0.25">
      <c r="K1503" t="b">
        <f>AND(COUNTIF('Master list(no salts, metals)'!K1497,"&lt;=1"),IF(COUNTIF('Master list(no salts, metals)'!$K1497:$Y1497, "#N/A")=14,TRUE,FALSE))</f>
        <v>0</v>
      </c>
      <c r="L1503" t="b">
        <f>AND(COUNTIF('Master list(no salts, metals)'!L1497,"&lt;=1"),IF(COUNTIF('Master list(no salts, metals)'!$K1497:$Y1497, "#N/A")=14,TRUE,FALSE))</f>
        <v>0</v>
      </c>
      <c r="M1503" t="b">
        <f>AND(COUNTIF('Master list(no salts, metals)'!M1497,"&lt;=1"),IF(COUNTIF('Master list(no salts, metals)'!$K1497:$Y1497, "#N/A")=14,TRUE,FALSE))</f>
        <v>0</v>
      </c>
      <c r="N1503" t="b">
        <f>AND(COUNTIF('Master list(no salts, metals)'!N1497,"&lt;=1"),IF(COUNTIF('Master list(no salts, metals)'!$K1497:$Y1497, "#N/A")=14,TRUE,FALSE))</f>
        <v>0</v>
      </c>
      <c r="O1503" t="b">
        <f>AND(COUNTIF('Master list(no salts, metals)'!O1497,"&lt;=1"),IF(COUNTIF('Master list(no salts, metals)'!$K1497:$Y1497, "#N/A")=14,TRUE,FALSE))</f>
        <v>0</v>
      </c>
      <c r="P1503" t="b">
        <f>AND(COUNTIF('Master list(no salts, metals)'!P1497,"&lt;=1"),IF(COUNTIF('Master list(no salts, metals)'!$K1497:$Y1497, "#N/A")=14,TRUE,FALSE))</f>
        <v>0</v>
      </c>
      <c r="Q1503" t="b">
        <f>AND(COUNTIF('Master list(no salts, metals)'!Q1497,"&lt;=1"),IF(COUNTIF('Master list(no salts, metals)'!$K1497:$Y1497, "#N/A")=14,TRUE,FALSE))</f>
        <v>0</v>
      </c>
      <c r="R1503" t="b">
        <f>AND(COUNTIF('Master list(no salts, metals)'!R1497,"&lt;=1"),IF(COUNTIF('Master list(no salts, metals)'!$K1497:$Y1497, "#N/A")=14,TRUE,FALSE))</f>
        <v>0</v>
      </c>
      <c r="S1503" t="b">
        <f>AND(COUNTIF('Master list(no salts, metals)'!S1497,"&lt;=1"),IF(COUNTIF('Master list(no salts, metals)'!$K1497:$Y1497, "#N/A")=14,TRUE,FALSE))</f>
        <v>0</v>
      </c>
      <c r="T1503" t="b">
        <f>AND(COUNTIF('Master list(no salts, metals)'!T1497,"&lt;=1"),IF(COUNTIF('Master list(no salts, metals)'!$K1497:$Y1497, "#N/A")=14,TRUE,FALSE))</f>
        <v>0</v>
      </c>
      <c r="U1503" t="b">
        <f>AND(COUNTIF('Master list(no salts, metals)'!U1497,"&lt;=1"),IF(COUNTIF('Master list(no salts, metals)'!$K1497:$Y1497, "#N/A")=14,TRUE,FALSE))</f>
        <v>0</v>
      </c>
      <c r="V1503" t="b">
        <f>AND(COUNTIF('Master list(no salts, metals)'!V1497,"&lt;=1"),IF(COUNTIF('Master list(no salts, metals)'!$K1497:$Y1497, "#N/A")=14,TRUE,FALSE))</f>
        <v>0</v>
      </c>
      <c r="W1503" t="b">
        <f>AND(COUNTIF('Master list(no salts, metals)'!W1497,"&lt;=1"),IF(COUNTIF('Master list(no salts, metals)'!$K1497:$Y1497, "#N/A")=14,TRUE,FALSE))</f>
        <v>1</v>
      </c>
      <c r="X1503" t="b">
        <f>AND(COUNTIF('Master list(no salts, metals)'!X1497,"&lt;=1"),IF(COUNTIF('Master list(no salts, metals)'!$K1497:$Y1497, "#N/A")=14,TRUE,FALSE))</f>
        <v>0</v>
      </c>
      <c r="Y1503" t="b">
        <f>AND(COUNTIF('Master list(no salts, metals)'!Y1497,"&lt;=1"),IF(COUNTIF('Master list(no salts, metals)'!$K1497:$Y1497, "#N/A")=14,TRUE,FALSE))</f>
        <v>0</v>
      </c>
    </row>
    <row r="1504" spans="11:25" x14ac:dyDescent="0.25">
      <c r="K1504" t="b">
        <f>AND(COUNTIF('Master list(no salts, metals)'!K1498,"&lt;=1"),IF(COUNTIF('Master list(no salts, metals)'!$K1498:$Y1498, "#N/A")=14,TRUE,FALSE))</f>
        <v>0</v>
      </c>
      <c r="L1504" t="b">
        <f>AND(COUNTIF('Master list(no salts, metals)'!L1498,"&lt;=1"),IF(COUNTIF('Master list(no salts, metals)'!$K1498:$Y1498, "#N/A")=14,TRUE,FALSE))</f>
        <v>0</v>
      </c>
      <c r="M1504" t="b">
        <f>AND(COUNTIF('Master list(no salts, metals)'!M1498,"&lt;=1"),IF(COUNTIF('Master list(no salts, metals)'!$K1498:$Y1498, "#N/A")=14,TRUE,FALSE))</f>
        <v>0</v>
      </c>
      <c r="N1504" t="b">
        <f>AND(COUNTIF('Master list(no salts, metals)'!N1498,"&lt;=1"),IF(COUNTIF('Master list(no salts, metals)'!$K1498:$Y1498, "#N/A")=14,TRUE,FALSE))</f>
        <v>0</v>
      </c>
      <c r="O1504" t="b">
        <f>AND(COUNTIF('Master list(no salts, metals)'!O1498,"&lt;=1"),IF(COUNTIF('Master list(no salts, metals)'!$K1498:$Y1498, "#N/A")=14,TRUE,FALSE))</f>
        <v>0</v>
      </c>
      <c r="P1504" t="b">
        <f>AND(COUNTIF('Master list(no salts, metals)'!P1498,"&lt;=1"),IF(COUNTIF('Master list(no salts, metals)'!$K1498:$Y1498, "#N/A")=14,TRUE,FALSE))</f>
        <v>0</v>
      </c>
      <c r="Q1504" t="b">
        <f>AND(COUNTIF('Master list(no salts, metals)'!Q1498,"&lt;=1"),IF(COUNTIF('Master list(no salts, metals)'!$K1498:$Y1498, "#N/A")=14,TRUE,FALSE))</f>
        <v>0</v>
      </c>
      <c r="R1504" t="b">
        <f>AND(COUNTIF('Master list(no salts, metals)'!R1498,"&lt;=1"),IF(COUNTIF('Master list(no salts, metals)'!$K1498:$Y1498, "#N/A")=14,TRUE,FALSE))</f>
        <v>0</v>
      </c>
      <c r="S1504" t="b">
        <f>AND(COUNTIF('Master list(no salts, metals)'!S1498,"&lt;=1"),IF(COUNTIF('Master list(no salts, metals)'!$K1498:$Y1498, "#N/A")=14,TRUE,FALSE))</f>
        <v>0</v>
      </c>
      <c r="T1504" t="b">
        <f>AND(COUNTIF('Master list(no salts, metals)'!T1498,"&lt;=1"),IF(COUNTIF('Master list(no salts, metals)'!$K1498:$Y1498, "#N/A")=14,TRUE,FALSE))</f>
        <v>0</v>
      </c>
      <c r="U1504" t="b">
        <f>AND(COUNTIF('Master list(no salts, metals)'!U1498,"&lt;=1"),IF(COUNTIF('Master list(no salts, metals)'!$K1498:$Y1498, "#N/A")=14,TRUE,FALSE))</f>
        <v>0</v>
      </c>
      <c r="V1504" t="b">
        <f>AND(COUNTIF('Master list(no salts, metals)'!V1498,"&lt;=1"),IF(COUNTIF('Master list(no salts, metals)'!$K1498:$Y1498, "#N/A")=14,TRUE,FALSE))</f>
        <v>0</v>
      </c>
      <c r="W1504" t="b">
        <f>AND(COUNTIF('Master list(no salts, metals)'!W1498,"&lt;=1"),IF(COUNTIF('Master list(no salts, metals)'!$K1498:$Y1498, "#N/A")=14,TRUE,FALSE))</f>
        <v>0</v>
      </c>
      <c r="X1504" t="b">
        <f>AND(COUNTIF('Master list(no salts, metals)'!X1498,"&lt;=1"),IF(COUNTIF('Master list(no salts, metals)'!$K1498:$Y1498, "#N/A")=14,TRUE,FALSE))</f>
        <v>0</v>
      </c>
      <c r="Y1504" t="b">
        <f>AND(COUNTIF('Master list(no salts, metals)'!Y1498,"&lt;=1"),IF(COUNTIF('Master list(no salts, metals)'!$K1498:$Y1498, "#N/A")=14,TRUE,FALSE))</f>
        <v>0</v>
      </c>
    </row>
    <row r="1505" spans="11:25" x14ac:dyDescent="0.25">
      <c r="K1505" t="b">
        <f>AND(COUNTIF('Master list(no salts, metals)'!K1499,"&lt;=1"),IF(COUNTIF('Master list(no salts, metals)'!$K1499:$Y1499, "#N/A")=14,TRUE,FALSE))</f>
        <v>0</v>
      </c>
      <c r="L1505" t="b">
        <f>AND(COUNTIF('Master list(no salts, metals)'!L1499,"&lt;=1"),IF(COUNTIF('Master list(no salts, metals)'!$K1499:$Y1499, "#N/A")=14,TRUE,FALSE))</f>
        <v>0</v>
      </c>
      <c r="M1505" t="b">
        <f>AND(COUNTIF('Master list(no salts, metals)'!M1499,"&lt;=1"),IF(COUNTIF('Master list(no salts, metals)'!$K1499:$Y1499, "#N/A")=14,TRUE,FALSE))</f>
        <v>0</v>
      </c>
      <c r="N1505" t="b">
        <f>AND(COUNTIF('Master list(no salts, metals)'!N1499,"&lt;=1"),IF(COUNTIF('Master list(no salts, metals)'!$K1499:$Y1499, "#N/A")=14,TRUE,FALSE))</f>
        <v>0</v>
      </c>
      <c r="O1505" t="b">
        <f>AND(COUNTIF('Master list(no salts, metals)'!O1499,"&lt;=1"),IF(COUNTIF('Master list(no salts, metals)'!$K1499:$Y1499, "#N/A")=14,TRUE,FALSE))</f>
        <v>0</v>
      </c>
      <c r="P1505" t="b">
        <f>AND(COUNTIF('Master list(no salts, metals)'!P1499,"&lt;=1"),IF(COUNTIF('Master list(no salts, metals)'!$K1499:$Y1499, "#N/A")=14,TRUE,FALSE))</f>
        <v>0</v>
      </c>
      <c r="Q1505" t="b">
        <f>AND(COUNTIF('Master list(no salts, metals)'!Q1499,"&lt;=1"),IF(COUNTIF('Master list(no salts, metals)'!$K1499:$Y1499, "#N/A")=14,TRUE,FALSE))</f>
        <v>0</v>
      </c>
      <c r="R1505" t="b">
        <f>AND(COUNTIF('Master list(no salts, metals)'!R1499,"&lt;=1"),IF(COUNTIF('Master list(no salts, metals)'!$K1499:$Y1499, "#N/A")=14,TRUE,FALSE))</f>
        <v>0</v>
      </c>
      <c r="S1505" t="b">
        <f>AND(COUNTIF('Master list(no salts, metals)'!S1499,"&lt;=1"),IF(COUNTIF('Master list(no salts, metals)'!$K1499:$Y1499, "#N/A")=14,TRUE,FALSE))</f>
        <v>0</v>
      </c>
      <c r="T1505" t="b">
        <f>AND(COUNTIF('Master list(no salts, metals)'!T1499,"&lt;=1"),IF(COUNTIF('Master list(no salts, metals)'!$K1499:$Y1499, "#N/A")=14,TRUE,FALSE))</f>
        <v>0</v>
      </c>
      <c r="U1505" t="b">
        <f>AND(COUNTIF('Master list(no salts, metals)'!U1499,"&lt;=1"),IF(COUNTIF('Master list(no salts, metals)'!$K1499:$Y1499, "#N/A")=14,TRUE,FALSE))</f>
        <v>0</v>
      </c>
      <c r="V1505" t="b">
        <f>AND(COUNTIF('Master list(no salts, metals)'!V1499,"&lt;=1"),IF(COUNTIF('Master list(no salts, metals)'!$K1499:$Y1499, "#N/A")=14,TRUE,FALSE))</f>
        <v>0</v>
      </c>
      <c r="W1505" t="b">
        <f>AND(COUNTIF('Master list(no salts, metals)'!W1499,"&lt;=1"),IF(COUNTIF('Master list(no salts, metals)'!$K1499:$Y1499, "#N/A")=14,TRUE,FALSE))</f>
        <v>0</v>
      </c>
      <c r="X1505" t="b">
        <f>AND(COUNTIF('Master list(no salts, metals)'!X1499,"&lt;=1"),IF(COUNTIF('Master list(no salts, metals)'!$K1499:$Y1499, "#N/A")=14,TRUE,FALSE))</f>
        <v>1</v>
      </c>
      <c r="Y1505" t="b">
        <f>AND(COUNTIF('Master list(no salts, metals)'!Y1499,"&lt;=1"),IF(COUNTIF('Master list(no salts, metals)'!$K1499:$Y1499, "#N/A")=14,TRUE,FALSE))</f>
        <v>0</v>
      </c>
    </row>
    <row r="1506" spans="11:25" x14ac:dyDescent="0.25">
      <c r="K1506" t="b">
        <f>AND(COUNTIF('Master list(no salts, metals)'!K1500,"&lt;=1"),IF(COUNTIF('Master list(no salts, metals)'!$K1500:$Y1500, "#N/A")=14,TRUE,FALSE))</f>
        <v>0</v>
      </c>
      <c r="L1506" t="b">
        <f>AND(COUNTIF('Master list(no salts, metals)'!L1500,"&lt;=1"),IF(COUNTIF('Master list(no salts, metals)'!$K1500:$Y1500, "#N/A")=14,TRUE,FALSE))</f>
        <v>0</v>
      </c>
      <c r="M1506" t="b">
        <f>AND(COUNTIF('Master list(no salts, metals)'!M1500,"&lt;=1"),IF(COUNTIF('Master list(no salts, metals)'!$K1500:$Y1500, "#N/A")=14,TRUE,FALSE))</f>
        <v>0</v>
      </c>
      <c r="N1506" t="b">
        <f>AND(COUNTIF('Master list(no salts, metals)'!N1500,"&lt;=1"),IF(COUNTIF('Master list(no salts, metals)'!$K1500:$Y1500, "#N/A")=14,TRUE,FALSE))</f>
        <v>0</v>
      </c>
      <c r="O1506" t="b">
        <f>AND(COUNTIF('Master list(no salts, metals)'!O1500,"&lt;=1"),IF(COUNTIF('Master list(no salts, metals)'!$K1500:$Y1500, "#N/A")=14,TRUE,FALSE))</f>
        <v>0</v>
      </c>
      <c r="P1506" t="b">
        <f>AND(COUNTIF('Master list(no salts, metals)'!P1500,"&lt;=1"),IF(COUNTIF('Master list(no salts, metals)'!$K1500:$Y1500, "#N/A")=14,TRUE,FALSE))</f>
        <v>0</v>
      </c>
      <c r="Q1506" t="b">
        <f>AND(COUNTIF('Master list(no salts, metals)'!Q1500,"&lt;=1"),IF(COUNTIF('Master list(no salts, metals)'!$K1500:$Y1500, "#N/A")=14,TRUE,FALSE))</f>
        <v>0</v>
      </c>
      <c r="R1506" t="b">
        <f>AND(COUNTIF('Master list(no salts, metals)'!R1500,"&lt;=1"),IF(COUNTIF('Master list(no salts, metals)'!$K1500:$Y1500, "#N/A")=14,TRUE,FALSE))</f>
        <v>0</v>
      </c>
      <c r="S1506" t="b">
        <f>AND(COUNTIF('Master list(no salts, metals)'!S1500,"&lt;=1"),IF(COUNTIF('Master list(no salts, metals)'!$K1500:$Y1500, "#N/A")=14,TRUE,FALSE))</f>
        <v>0</v>
      </c>
      <c r="T1506" t="b">
        <f>AND(COUNTIF('Master list(no salts, metals)'!T1500,"&lt;=1"),IF(COUNTIF('Master list(no salts, metals)'!$K1500:$Y1500, "#N/A")=14,TRUE,FALSE))</f>
        <v>0</v>
      </c>
      <c r="U1506" t="b">
        <f>AND(COUNTIF('Master list(no salts, metals)'!U1500,"&lt;=1"),IF(COUNTIF('Master list(no salts, metals)'!$K1500:$Y1500, "#N/A")=14,TRUE,FALSE))</f>
        <v>0</v>
      </c>
      <c r="V1506" t="b">
        <f>AND(COUNTIF('Master list(no salts, metals)'!V1500,"&lt;=1"),IF(COUNTIF('Master list(no salts, metals)'!$K1500:$Y1500, "#N/A")=14,TRUE,FALSE))</f>
        <v>0</v>
      </c>
      <c r="W1506" t="b">
        <f>AND(COUNTIF('Master list(no salts, metals)'!W1500,"&lt;=1"),IF(COUNTIF('Master list(no salts, metals)'!$K1500:$Y1500, "#N/A")=14,TRUE,FALSE))</f>
        <v>1</v>
      </c>
      <c r="X1506" t="b">
        <f>AND(COUNTIF('Master list(no salts, metals)'!X1500,"&lt;=1"),IF(COUNTIF('Master list(no salts, metals)'!$K1500:$Y1500, "#N/A")=14,TRUE,FALSE))</f>
        <v>0</v>
      </c>
      <c r="Y1506" t="b">
        <f>AND(COUNTIF('Master list(no salts, metals)'!Y1500,"&lt;=1"),IF(COUNTIF('Master list(no salts, metals)'!$K1500:$Y1500, "#N/A")=14,TRUE,FALSE))</f>
        <v>0</v>
      </c>
    </row>
    <row r="1507" spans="11:25" x14ac:dyDescent="0.25">
      <c r="K1507" t="b">
        <f>AND(COUNTIF('Master list(no salts, metals)'!K1501,"&lt;=1"),IF(COUNTIF('Master list(no salts, metals)'!$K1501:$Y1501, "#N/A")=14,TRUE,FALSE))</f>
        <v>0</v>
      </c>
      <c r="L1507" t="b">
        <f>AND(COUNTIF('Master list(no salts, metals)'!L1501,"&lt;=1"),IF(COUNTIF('Master list(no salts, metals)'!$K1501:$Y1501, "#N/A")=14,TRUE,FALSE))</f>
        <v>0</v>
      </c>
      <c r="M1507" t="b">
        <f>AND(COUNTIF('Master list(no salts, metals)'!M1501,"&lt;=1"),IF(COUNTIF('Master list(no salts, metals)'!$K1501:$Y1501, "#N/A")=14,TRUE,FALSE))</f>
        <v>0</v>
      </c>
      <c r="N1507" t="b">
        <f>AND(COUNTIF('Master list(no salts, metals)'!N1501,"&lt;=1"),IF(COUNTIF('Master list(no salts, metals)'!$K1501:$Y1501, "#N/A")=14,TRUE,FALSE))</f>
        <v>0</v>
      </c>
      <c r="O1507" t="b">
        <f>AND(COUNTIF('Master list(no salts, metals)'!O1501,"&lt;=1"),IF(COUNTIF('Master list(no salts, metals)'!$K1501:$Y1501, "#N/A")=14,TRUE,FALSE))</f>
        <v>0</v>
      </c>
      <c r="P1507" t="b">
        <f>AND(COUNTIF('Master list(no salts, metals)'!P1501,"&lt;=1"),IF(COUNTIF('Master list(no salts, metals)'!$K1501:$Y1501, "#N/A")=14,TRUE,FALSE))</f>
        <v>0</v>
      </c>
      <c r="Q1507" t="b">
        <f>AND(COUNTIF('Master list(no salts, metals)'!Q1501,"&lt;=1"),IF(COUNTIF('Master list(no salts, metals)'!$K1501:$Y1501, "#N/A")=14,TRUE,FALSE))</f>
        <v>0</v>
      </c>
      <c r="R1507" t="b">
        <f>AND(COUNTIF('Master list(no salts, metals)'!R1501,"&lt;=1"),IF(COUNTIF('Master list(no salts, metals)'!$K1501:$Y1501, "#N/A")=14,TRUE,FALSE))</f>
        <v>0</v>
      </c>
      <c r="S1507" t="b">
        <f>AND(COUNTIF('Master list(no salts, metals)'!S1501,"&lt;=1"),IF(COUNTIF('Master list(no salts, metals)'!$K1501:$Y1501, "#N/A")=14,TRUE,FALSE))</f>
        <v>0</v>
      </c>
      <c r="T1507" t="b">
        <f>AND(COUNTIF('Master list(no salts, metals)'!T1501,"&lt;=1"),IF(COUNTIF('Master list(no salts, metals)'!$K1501:$Y1501, "#N/A")=14,TRUE,FALSE))</f>
        <v>0</v>
      </c>
      <c r="U1507" t="b">
        <f>AND(COUNTIF('Master list(no salts, metals)'!U1501,"&lt;=1"),IF(COUNTIF('Master list(no salts, metals)'!$K1501:$Y1501, "#N/A")=14,TRUE,FALSE))</f>
        <v>0</v>
      </c>
      <c r="V1507" t="b">
        <f>AND(COUNTIF('Master list(no salts, metals)'!V1501,"&lt;=1"),IF(COUNTIF('Master list(no salts, metals)'!$K1501:$Y1501, "#N/A")=14,TRUE,FALSE))</f>
        <v>0</v>
      </c>
      <c r="W1507" t="b">
        <f>AND(COUNTIF('Master list(no salts, metals)'!W1501,"&lt;=1"),IF(COUNTIF('Master list(no salts, metals)'!$K1501:$Y1501, "#N/A")=14,TRUE,FALSE))</f>
        <v>1</v>
      </c>
      <c r="X1507" t="b">
        <f>AND(COUNTIF('Master list(no salts, metals)'!X1501,"&lt;=1"),IF(COUNTIF('Master list(no salts, metals)'!$K1501:$Y1501, "#N/A")=14,TRUE,FALSE))</f>
        <v>0</v>
      </c>
      <c r="Y1507" t="b">
        <f>AND(COUNTIF('Master list(no salts, metals)'!Y1501,"&lt;=1"),IF(COUNTIF('Master list(no salts, metals)'!$K1501:$Y1501, "#N/A")=14,TRUE,FALSE))</f>
        <v>0</v>
      </c>
    </row>
    <row r="1508" spans="11:25" x14ac:dyDescent="0.25">
      <c r="K1508" t="b">
        <f>AND(COUNTIF('Master list(no salts, metals)'!K1502,"&lt;=1"),IF(COUNTIF('Master list(no salts, metals)'!$K1502:$Y1502, "#N/A")=14,TRUE,FALSE))</f>
        <v>0</v>
      </c>
      <c r="L1508" t="b">
        <f>AND(COUNTIF('Master list(no salts, metals)'!L1502,"&lt;=1"),IF(COUNTIF('Master list(no salts, metals)'!$K1502:$Y1502, "#N/A")=14,TRUE,FALSE))</f>
        <v>0</v>
      </c>
      <c r="M1508" t="b">
        <f>AND(COUNTIF('Master list(no salts, metals)'!M1502,"&lt;=1"),IF(COUNTIF('Master list(no salts, metals)'!$K1502:$Y1502, "#N/A")=14,TRUE,FALSE))</f>
        <v>0</v>
      </c>
      <c r="N1508" t="b">
        <f>AND(COUNTIF('Master list(no salts, metals)'!N1502,"&lt;=1"),IF(COUNTIF('Master list(no salts, metals)'!$K1502:$Y1502, "#N/A")=14,TRUE,FALSE))</f>
        <v>0</v>
      </c>
      <c r="O1508" t="b">
        <f>AND(COUNTIF('Master list(no salts, metals)'!O1502,"&lt;=1"),IF(COUNTIF('Master list(no salts, metals)'!$K1502:$Y1502, "#N/A")=14,TRUE,FALSE))</f>
        <v>0</v>
      </c>
      <c r="P1508" t="b">
        <f>AND(COUNTIF('Master list(no salts, metals)'!P1502,"&lt;=1"),IF(COUNTIF('Master list(no salts, metals)'!$K1502:$Y1502, "#N/A")=14,TRUE,FALSE))</f>
        <v>0</v>
      </c>
      <c r="Q1508" t="b">
        <f>AND(COUNTIF('Master list(no salts, metals)'!Q1502,"&lt;=1"),IF(COUNTIF('Master list(no salts, metals)'!$K1502:$Y1502, "#N/A")=14,TRUE,FALSE))</f>
        <v>0</v>
      </c>
      <c r="R1508" t="b">
        <f>AND(COUNTIF('Master list(no salts, metals)'!R1502,"&lt;=1"),IF(COUNTIF('Master list(no salts, metals)'!$K1502:$Y1502, "#N/A")=14,TRUE,FALSE))</f>
        <v>0</v>
      </c>
      <c r="S1508" t="b">
        <f>AND(COUNTIF('Master list(no salts, metals)'!S1502,"&lt;=1"),IF(COUNTIF('Master list(no salts, metals)'!$K1502:$Y1502, "#N/A")=14,TRUE,FALSE))</f>
        <v>0</v>
      </c>
      <c r="T1508" t="b">
        <f>AND(COUNTIF('Master list(no salts, metals)'!T1502,"&lt;=1"),IF(COUNTIF('Master list(no salts, metals)'!$K1502:$Y1502, "#N/A")=14,TRUE,FALSE))</f>
        <v>0</v>
      </c>
      <c r="U1508" t="b">
        <f>AND(COUNTIF('Master list(no salts, metals)'!U1502,"&lt;=1"),IF(COUNTIF('Master list(no salts, metals)'!$K1502:$Y1502, "#N/A")=14,TRUE,FALSE))</f>
        <v>0</v>
      </c>
      <c r="V1508" t="b">
        <f>AND(COUNTIF('Master list(no salts, metals)'!V1502,"&lt;=1"),IF(COUNTIF('Master list(no salts, metals)'!$K1502:$Y1502, "#N/A")=14,TRUE,FALSE))</f>
        <v>0</v>
      </c>
      <c r="W1508" t="b">
        <f>AND(COUNTIF('Master list(no salts, metals)'!W1502,"&lt;=1"),IF(COUNTIF('Master list(no salts, metals)'!$K1502:$Y1502, "#N/A")=14,TRUE,FALSE))</f>
        <v>1</v>
      </c>
      <c r="X1508" t="b">
        <f>AND(COUNTIF('Master list(no salts, metals)'!X1502,"&lt;=1"),IF(COUNTIF('Master list(no salts, metals)'!$K1502:$Y1502, "#N/A")=14,TRUE,FALSE))</f>
        <v>0</v>
      </c>
      <c r="Y1508" t="b">
        <f>AND(COUNTIF('Master list(no salts, metals)'!Y1502,"&lt;=1"),IF(COUNTIF('Master list(no salts, metals)'!$K1502:$Y1502, "#N/A")=14,TRUE,FALSE))</f>
        <v>0</v>
      </c>
    </row>
    <row r="1509" spans="11:25" x14ac:dyDescent="0.25">
      <c r="K1509" t="b">
        <f>AND(COUNTIF('Master list(no salts, metals)'!K1503,"&lt;=1"),IF(COUNTIF('Master list(no salts, metals)'!$K1503:$Y1503, "#N/A")=14,TRUE,FALSE))</f>
        <v>0</v>
      </c>
      <c r="L1509" t="b">
        <f>AND(COUNTIF('Master list(no salts, metals)'!L1503,"&lt;=1"),IF(COUNTIF('Master list(no salts, metals)'!$K1503:$Y1503, "#N/A")=14,TRUE,FALSE))</f>
        <v>0</v>
      </c>
      <c r="M1509" t="b">
        <f>AND(COUNTIF('Master list(no salts, metals)'!M1503,"&lt;=1"),IF(COUNTIF('Master list(no salts, metals)'!$K1503:$Y1503, "#N/A")=14,TRUE,FALSE))</f>
        <v>0</v>
      </c>
      <c r="N1509" t="b">
        <f>AND(COUNTIF('Master list(no salts, metals)'!N1503,"&lt;=1"),IF(COUNTIF('Master list(no salts, metals)'!$K1503:$Y1503, "#N/A")=14,TRUE,FALSE))</f>
        <v>0</v>
      </c>
      <c r="O1509" t="b">
        <f>AND(COUNTIF('Master list(no salts, metals)'!O1503,"&lt;=1"),IF(COUNTIF('Master list(no salts, metals)'!$K1503:$Y1503, "#N/A")=14,TRUE,FALSE))</f>
        <v>0</v>
      </c>
      <c r="P1509" t="b">
        <f>AND(COUNTIF('Master list(no salts, metals)'!P1503,"&lt;=1"),IF(COUNTIF('Master list(no salts, metals)'!$K1503:$Y1503, "#N/A")=14,TRUE,FALSE))</f>
        <v>0</v>
      </c>
      <c r="Q1509" t="b">
        <f>AND(COUNTIF('Master list(no salts, metals)'!Q1503,"&lt;=1"),IF(COUNTIF('Master list(no salts, metals)'!$K1503:$Y1503, "#N/A")=14,TRUE,FALSE))</f>
        <v>0</v>
      </c>
      <c r="R1509" t="b">
        <f>AND(COUNTIF('Master list(no salts, metals)'!R1503,"&lt;=1"),IF(COUNTIF('Master list(no salts, metals)'!$K1503:$Y1503, "#N/A")=14,TRUE,FALSE))</f>
        <v>0</v>
      </c>
      <c r="S1509" t="b">
        <f>AND(COUNTIF('Master list(no salts, metals)'!S1503,"&lt;=1"),IF(COUNTIF('Master list(no salts, metals)'!$K1503:$Y1503, "#N/A")=14,TRUE,FALSE))</f>
        <v>0</v>
      </c>
      <c r="T1509" t="b">
        <f>AND(COUNTIF('Master list(no salts, metals)'!T1503,"&lt;=1"),IF(COUNTIF('Master list(no salts, metals)'!$K1503:$Y1503, "#N/A")=14,TRUE,FALSE))</f>
        <v>0</v>
      </c>
      <c r="U1509" t="b">
        <f>AND(COUNTIF('Master list(no salts, metals)'!U1503,"&lt;=1"),IF(COUNTIF('Master list(no salts, metals)'!$K1503:$Y1503, "#N/A")=14,TRUE,FALSE))</f>
        <v>0</v>
      </c>
      <c r="V1509" t="b">
        <f>AND(COUNTIF('Master list(no salts, metals)'!V1503,"&lt;=1"),IF(COUNTIF('Master list(no salts, metals)'!$K1503:$Y1503, "#N/A")=14,TRUE,FALSE))</f>
        <v>0</v>
      </c>
      <c r="W1509" t="b">
        <f>AND(COUNTIF('Master list(no salts, metals)'!W1503,"&lt;=1"),IF(COUNTIF('Master list(no salts, metals)'!$K1503:$Y1503, "#N/A")=14,TRUE,FALSE))</f>
        <v>0</v>
      </c>
      <c r="X1509" t="b">
        <f>AND(COUNTIF('Master list(no salts, metals)'!X1503,"&lt;=1"),IF(COUNTIF('Master list(no salts, metals)'!$K1503:$Y1503, "#N/A")=14,TRUE,FALSE))</f>
        <v>0</v>
      </c>
      <c r="Y1509" t="b">
        <f>AND(COUNTIF('Master list(no salts, metals)'!Y1503,"&lt;=1"),IF(COUNTIF('Master list(no salts, metals)'!$K1503:$Y1503, "#N/A")=14,TRUE,FALSE))</f>
        <v>0</v>
      </c>
    </row>
    <row r="1510" spans="11:25" x14ac:dyDescent="0.25">
      <c r="K1510" t="b">
        <f>AND(COUNTIF('Master list(no salts, metals)'!K1504,"&lt;=1"),IF(COUNTIF('Master list(no salts, metals)'!$K1504:$Y1504, "#N/A")=14,TRUE,FALSE))</f>
        <v>0</v>
      </c>
      <c r="L1510" t="b">
        <f>AND(COUNTIF('Master list(no salts, metals)'!L1504,"&lt;=1"),IF(COUNTIF('Master list(no salts, metals)'!$K1504:$Y1504, "#N/A")=14,TRUE,FALSE))</f>
        <v>0</v>
      </c>
      <c r="M1510" t="b">
        <f>AND(COUNTIF('Master list(no salts, metals)'!M1504,"&lt;=1"),IF(COUNTIF('Master list(no salts, metals)'!$K1504:$Y1504, "#N/A")=14,TRUE,FALSE))</f>
        <v>0</v>
      </c>
      <c r="N1510" t="b">
        <f>AND(COUNTIF('Master list(no salts, metals)'!N1504,"&lt;=1"),IF(COUNTIF('Master list(no salts, metals)'!$K1504:$Y1504, "#N/A")=14,TRUE,FALSE))</f>
        <v>0</v>
      </c>
      <c r="O1510" t="b">
        <f>AND(COUNTIF('Master list(no salts, metals)'!O1504,"&lt;=1"),IF(COUNTIF('Master list(no salts, metals)'!$K1504:$Y1504, "#N/A")=14,TRUE,FALSE))</f>
        <v>0</v>
      </c>
      <c r="P1510" t="b">
        <f>AND(COUNTIF('Master list(no salts, metals)'!P1504,"&lt;=1"),IF(COUNTIF('Master list(no salts, metals)'!$K1504:$Y1504, "#N/A")=14,TRUE,FALSE))</f>
        <v>0</v>
      </c>
      <c r="Q1510" t="b">
        <f>AND(COUNTIF('Master list(no salts, metals)'!Q1504,"&lt;=1"),IF(COUNTIF('Master list(no salts, metals)'!$K1504:$Y1504, "#N/A")=14,TRUE,FALSE))</f>
        <v>0</v>
      </c>
      <c r="R1510" t="b">
        <f>AND(COUNTIF('Master list(no salts, metals)'!R1504,"&lt;=1"),IF(COUNTIF('Master list(no salts, metals)'!$K1504:$Y1504, "#N/A")=14,TRUE,FALSE))</f>
        <v>0</v>
      </c>
      <c r="S1510" t="b">
        <f>AND(COUNTIF('Master list(no salts, metals)'!S1504,"&lt;=1"),IF(COUNTIF('Master list(no salts, metals)'!$K1504:$Y1504, "#N/A")=14,TRUE,FALSE))</f>
        <v>0</v>
      </c>
      <c r="T1510" t="b">
        <f>AND(COUNTIF('Master list(no salts, metals)'!T1504,"&lt;=1"),IF(COUNTIF('Master list(no salts, metals)'!$K1504:$Y1504, "#N/A")=14,TRUE,FALSE))</f>
        <v>0</v>
      </c>
      <c r="U1510" t="b">
        <f>AND(COUNTIF('Master list(no salts, metals)'!U1504,"&lt;=1"),IF(COUNTIF('Master list(no salts, metals)'!$K1504:$Y1504, "#N/A")=14,TRUE,FALSE))</f>
        <v>0</v>
      </c>
      <c r="V1510" t="b">
        <f>AND(COUNTIF('Master list(no salts, metals)'!V1504,"&lt;=1"),IF(COUNTIF('Master list(no salts, metals)'!$K1504:$Y1504, "#N/A")=14,TRUE,FALSE))</f>
        <v>0</v>
      </c>
      <c r="W1510" t="b">
        <f>AND(COUNTIF('Master list(no salts, metals)'!W1504,"&lt;=1"),IF(COUNTIF('Master list(no salts, metals)'!$K1504:$Y1504, "#N/A")=14,TRUE,FALSE))</f>
        <v>1</v>
      </c>
      <c r="X1510" t="b">
        <f>AND(COUNTIF('Master list(no salts, metals)'!X1504,"&lt;=1"),IF(COUNTIF('Master list(no salts, metals)'!$K1504:$Y1504, "#N/A")=14,TRUE,FALSE))</f>
        <v>0</v>
      </c>
      <c r="Y1510" t="b">
        <f>AND(COUNTIF('Master list(no salts, metals)'!Y1504,"&lt;=1"),IF(COUNTIF('Master list(no salts, metals)'!$K1504:$Y1504, "#N/A")=14,TRUE,FALSE))</f>
        <v>0</v>
      </c>
    </row>
    <row r="1511" spans="11:25" x14ac:dyDescent="0.25">
      <c r="K1511" t="b">
        <f>AND(COUNTIF('Master list(no salts, metals)'!K1505,"&lt;=1"),IF(COUNTIF('Master list(no salts, metals)'!$K1505:$Y1505, "#N/A")=14,TRUE,FALSE))</f>
        <v>0</v>
      </c>
      <c r="L1511" t="b">
        <f>AND(COUNTIF('Master list(no salts, metals)'!L1505,"&lt;=1"),IF(COUNTIF('Master list(no salts, metals)'!$K1505:$Y1505, "#N/A")=14,TRUE,FALSE))</f>
        <v>0</v>
      </c>
      <c r="M1511" t="b">
        <f>AND(COUNTIF('Master list(no salts, metals)'!M1505,"&lt;=1"),IF(COUNTIF('Master list(no salts, metals)'!$K1505:$Y1505, "#N/A")=14,TRUE,FALSE))</f>
        <v>0</v>
      </c>
      <c r="N1511" t="b">
        <f>AND(COUNTIF('Master list(no salts, metals)'!N1505,"&lt;=1"),IF(COUNTIF('Master list(no salts, metals)'!$K1505:$Y1505, "#N/A")=14,TRUE,FALSE))</f>
        <v>0</v>
      </c>
      <c r="O1511" t="b">
        <f>AND(COUNTIF('Master list(no salts, metals)'!O1505,"&lt;=1"),IF(COUNTIF('Master list(no salts, metals)'!$K1505:$Y1505, "#N/A")=14,TRUE,FALSE))</f>
        <v>0</v>
      </c>
      <c r="P1511" t="b">
        <f>AND(COUNTIF('Master list(no salts, metals)'!P1505,"&lt;=1"),IF(COUNTIF('Master list(no salts, metals)'!$K1505:$Y1505, "#N/A")=14,TRUE,FALSE))</f>
        <v>0</v>
      </c>
      <c r="Q1511" t="b">
        <f>AND(COUNTIF('Master list(no salts, metals)'!Q1505,"&lt;=1"),IF(COUNTIF('Master list(no salts, metals)'!$K1505:$Y1505, "#N/A")=14,TRUE,FALSE))</f>
        <v>0</v>
      </c>
      <c r="R1511" t="b">
        <f>AND(COUNTIF('Master list(no salts, metals)'!R1505,"&lt;=1"),IF(COUNTIF('Master list(no salts, metals)'!$K1505:$Y1505, "#N/A")=14,TRUE,FALSE))</f>
        <v>0</v>
      </c>
      <c r="S1511" t="b">
        <f>AND(COUNTIF('Master list(no salts, metals)'!S1505,"&lt;=1"),IF(COUNTIF('Master list(no salts, metals)'!$K1505:$Y1505, "#N/A")=14,TRUE,FALSE))</f>
        <v>0</v>
      </c>
      <c r="T1511" t="b">
        <f>AND(COUNTIF('Master list(no salts, metals)'!T1505,"&lt;=1"),IF(COUNTIF('Master list(no salts, metals)'!$K1505:$Y1505, "#N/A")=14,TRUE,FALSE))</f>
        <v>0</v>
      </c>
      <c r="U1511" t="b">
        <f>AND(COUNTIF('Master list(no salts, metals)'!U1505,"&lt;=1"),IF(COUNTIF('Master list(no salts, metals)'!$K1505:$Y1505, "#N/A")=14,TRUE,FALSE))</f>
        <v>0</v>
      </c>
      <c r="V1511" t="b">
        <f>AND(COUNTIF('Master list(no salts, metals)'!V1505,"&lt;=1"),IF(COUNTIF('Master list(no salts, metals)'!$K1505:$Y1505, "#N/A")=14,TRUE,FALSE))</f>
        <v>0</v>
      </c>
      <c r="W1511" t="b">
        <f>AND(COUNTIF('Master list(no salts, metals)'!W1505,"&lt;=1"),IF(COUNTIF('Master list(no salts, metals)'!$K1505:$Y1505, "#N/A")=14,TRUE,FALSE))</f>
        <v>1</v>
      </c>
      <c r="X1511" t="b">
        <f>AND(COUNTIF('Master list(no salts, metals)'!X1505,"&lt;=1"),IF(COUNTIF('Master list(no salts, metals)'!$K1505:$Y1505, "#N/A")=14,TRUE,FALSE))</f>
        <v>0</v>
      </c>
      <c r="Y1511" t="b">
        <f>AND(COUNTIF('Master list(no salts, metals)'!Y1505,"&lt;=1"),IF(COUNTIF('Master list(no salts, metals)'!$K1505:$Y1505, "#N/A")=14,TRUE,FALSE))</f>
        <v>0</v>
      </c>
    </row>
    <row r="1512" spans="11:25" x14ac:dyDescent="0.25">
      <c r="K1512" t="b">
        <f>AND(COUNTIF('Master list(no salts, metals)'!K1506,"&lt;=1"),IF(COUNTIF('Master list(no salts, metals)'!$K1506:$Y1506, "#N/A")=14,TRUE,FALSE))</f>
        <v>0</v>
      </c>
      <c r="L1512" t="b">
        <f>AND(COUNTIF('Master list(no salts, metals)'!L1506,"&lt;=1"),IF(COUNTIF('Master list(no salts, metals)'!$K1506:$Y1506, "#N/A")=14,TRUE,FALSE))</f>
        <v>0</v>
      </c>
      <c r="M1512" t="b">
        <f>AND(COUNTIF('Master list(no salts, metals)'!M1506,"&lt;=1"),IF(COUNTIF('Master list(no salts, metals)'!$K1506:$Y1506, "#N/A")=14,TRUE,FALSE))</f>
        <v>0</v>
      </c>
      <c r="N1512" t="b">
        <f>AND(COUNTIF('Master list(no salts, metals)'!N1506,"&lt;=1"),IF(COUNTIF('Master list(no salts, metals)'!$K1506:$Y1506, "#N/A")=14,TRUE,FALSE))</f>
        <v>0</v>
      </c>
      <c r="O1512" t="b">
        <f>AND(COUNTIF('Master list(no salts, metals)'!O1506,"&lt;=1"),IF(COUNTIF('Master list(no salts, metals)'!$K1506:$Y1506, "#N/A")=14,TRUE,FALSE))</f>
        <v>0</v>
      </c>
      <c r="P1512" t="b">
        <f>AND(COUNTIF('Master list(no salts, metals)'!P1506,"&lt;=1"),IF(COUNTIF('Master list(no salts, metals)'!$K1506:$Y1506, "#N/A")=14,TRUE,FALSE))</f>
        <v>0</v>
      </c>
      <c r="Q1512" t="b">
        <f>AND(COUNTIF('Master list(no salts, metals)'!Q1506,"&lt;=1"),IF(COUNTIF('Master list(no salts, metals)'!$K1506:$Y1506, "#N/A")=14,TRUE,FALSE))</f>
        <v>0</v>
      </c>
      <c r="R1512" t="b">
        <f>AND(COUNTIF('Master list(no salts, metals)'!R1506,"&lt;=1"),IF(COUNTIF('Master list(no salts, metals)'!$K1506:$Y1506, "#N/A")=14,TRUE,FALSE))</f>
        <v>0</v>
      </c>
      <c r="S1512" t="b">
        <f>AND(COUNTIF('Master list(no salts, metals)'!S1506,"&lt;=1"),IF(COUNTIF('Master list(no salts, metals)'!$K1506:$Y1506, "#N/A")=14,TRUE,FALSE))</f>
        <v>0</v>
      </c>
      <c r="T1512" t="b">
        <f>AND(COUNTIF('Master list(no salts, metals)'!T1506,"&lt;=1"),IF(COUNTIF('Master list(no salts, metals)'!$K1506:$Y1506, "#N/A")=14,TRUE,FALSE))</f>
        <v>0</v>
      </c>
      <c r="U1512" t="b">
        <f>AND(COUNTIF('Master list(no salts, metals)'!U1506,"&lt;=1"),IF(COUNTIF('Master list(no salts, metals)'!$K1506:$Y1506, "#N/A")=14,TRUE,FALSE))</f>
        <v>0</v>
      </c>
      <c r="V1512" t="b">
        <f>AND(COUNTIF('Master list(no salts, metals)'!V1506,"&lt;=1"),IF(COUNTIF('Master list(no salts, metals)'!$K1506:$Y1506, "#N/A")=14,TRUE,FALSE))</f>
        <v>0</v>
      </c>
      <c r="W1512" t="b">
        <f>AND(COUNTIF('Master list(no salts, metals)'!W1506,"&lt;=1"),IF(COUNTIF('Master list(no salts, metals)'!$K1506:$Y1506, "#N/A")=14,TRUE,FALSE))</f>
        <v>1</v>
      </c>
      <c r="X1512" t="b">
        <f>AND(COUNTIF('Master list(no salts, metals)'!X1506,"&lt;=1"),IF(COUNTIF('Master list(no salts, metals)'!$K1506:$Y1506, "#N/A")=14,TRUE,FALSE))</f>
        <v>0</v>
      </c>
      <c r="Y1512" t="b">
        <f>AND(COUNTIF('Master list(no salts, metals)'!Y1506,"&lt;=1"),IF(COUNTIF('Master list(no salts, metals)'!$K1506:$Y1506, "#N/A")=14,TRUE,FALSE))</f>
        <v>0</v>
      </c>
    </row>
    <row r="1513" spans="11:25" x14ac:dyDescent="0.25">
      <c r="K1513" t="b">
        <f>AND(COUNTIF('Master list(no salts, metals)'!K1507,"&lt;=1"),IF(COUNTIF('Master list(no salts, metals)'!$K1507:$Y1507, "#N/A")=14,TRUE,FALSE))</f>
        <v>0</v>
      </c>
      <c r="L1513" t="b">
        <f>AND(COUNTIF('Master list(no salts, metals)'!L1507,"&lt;=1"),IF(COUNTIF('Master list(no salts, metals)'!$K1507:$Y1507, "#N/A")=14,TRUE,FALSE))</f>
        <v>0</v>
      </c>
      <c r="M1513" t="b">
        <f>AND(COUNTIF('Master list(no salts, metals)'!M1507,"&lt;=1"),IF(COUNTIF('Master list(no salts, metals)'!$K1507:$Y1507, "#N/A")=14,TRUE,FALSE))</f>
        <v>0</v>
      </c>
      <c r="N1513" t="b">
        <f>AND(COUNTIF('Master list(no salts, metals)'!N1507,"&lt;=1"),IF(COUNTIF('Master list(no salts, metals)'!$K1507:$Y1507, "#N/A")=14,TRUE,FALSE))</f>
        <v>0</v>
      </c>
      <c r="O1513" t="b">
        <f>AND(COUNTIF('Master list(no salts, metals)'!O1507,"&lt;=1"),IF(COUNTIF('Master list(no salts, metals)'!$K1507:$Y1507, "#N/A")=14,TRUE,FALSE))</f>
        <v>0</v>
      </c>
      <c r="P1513" t="b">
        <f>AND(COUNTIF('Master list(no salts, metals)'!P1507,"&lt;=1"),IF(COUNTIF('Master list(no salts, metals)'!$K1507:$Y1507, "#N/A")=14,TRUE,FALSE))</f>
        <v>0</v>
      </c>
      <c r="Q1513" t="b">
        <f>AND(COUNTIF('Master list(no salts, metals)'!Q1507,"&lt;=1"),IF(COUNTIF('Master list(no salts, metals)'!$K1507:$Y1507, "#N/A")=14,TRUE,FALSE))</f>
        <v>0</v>
      </c>
      <c r="R1513" t="b">
        <f>AND(COUNTIF('Master list(no salts, metals)'!R1507,"&lt;=1"),IF(COUNTIF('Master list(no salts, metals)'!$K1507:$Y1507, "#N/A")=14,TRUE,FALSE))</f>
        <v>0</v>
      </c>
      <c r="S1513" t="b">
        <f>AND(COUNTIF('Master list(no salts, metals)'!S1507,"&lt;=1"),IF(COUNTIF('Master list(no salts, metals)'!$K1507:$Y1507, "#N/A")=14,TRUE,FALSE))</f>
        <v>0</v>
      </c>
      <c r="T1513" t="b">
        <f>AND(COUNTIF('Master list(no salts, metals)'!T1507,"&lt;=1"),IF(COUNTIF('Master list(no salts, metals)'!$K1507:$Y1507, "#N/A")=14,TRUE,FALSE))</f>
        <v>0</v>
      </c>
      <c r="U1513" t="b">
        <f>AND(COUNTIF('Master list(no salts, metals)'!U1507,"&lt;=1"),IF(COUNTIF('Master list(no salts, metals)'!$K1507:$Y1507, "#N/A")=14,TRUE,FALSE))</f>
        <v>0</v>
      </c>
      <c r="V1513" t="b">
        <f>AND(COUNTIF('Master list(no salts, metals)'!V1507,"&lt;=1"),IF(COUNTIF('Master list(no salts, metals)'!$K1507:$Y1507, "#N/A")=14,TRUE,FALSE))</f>
        <v>0</v>
      </c>
      <c r="W1513" t="b">
        <f>AND(COUNTIF('Master list(no salts, metals)'!W1507,"&lt;=1"),IF(COUNTIF('Master list(no salts, metals)'!$K1507:$Y1507, "#N/A")=14,TRUE,FALSE))</f>
        <v>0</v>
      </c>
      <c r="X1513" t="b">
        <f>AND(COUNTIF('Master list(no salts, metals)'!X1507,"&lt;=1"),IF(COUNTIF('Master list(no salts, metals)'!$K1507:$Y1507, "#N/A")=14,TRUE,FALSE))</f>
        <v>1</v>
      </c>
      <c r="Y1513" t="b">
        <f>AND(COUNTIF('Master list(no salts, metals)'!Y1507,"&lt;=1"),IF(COUNTIF('Master list(no salts, metals)'!$K1507:$Y1507, "#N/A")=14,TRUE,FALSE))</f>
        <v>0</v>
      </c>
    </row>
    <row r="1514" spans="11:25" x14ac:dyDescent="0.25">
      <c r="K1514" t="b">
        <f>AND(COUNTIF('Master list(no salts, metals)'!K1508,"&lt;=1"),IF(COUNTIF('Master list(no salts, metals)'!$K1508:$Y1508, "#N/A")=14,TRUE,FALSE))</f>
        <v>0</v>
      </c>
      <c r="L1514" t="b">
        <f>AND(COUNTIF('Master list(no salts, metals)'!L1508,"&lt;=1"),IF(COUNTIF('Master list(no salts, metals)'!$K1508:$Y1508, "#N/A")=14,TRUE,FALSE))</f>
        <v>0</v>
      </c>
      <c r="M1514" t="b">
        <f>AND(COUNTIF('Master list(no salts, metals)'!M1508,"&lt;=1"),IF(COUNTIF('Master list(no salts, metals)'!$K1508:$Y1508, "#N/A")=14,TRUE,FALSE))</f>
        <v>0</v>
      </c>
      <c r="N1514" t="b">
        <f>AND(COUNTIF('Master list(no salts, metals)'!N1508,"&lt;=1"),IF(COUNTIF('Master list(no salts, metals)'!$K1508:$Y1508, "#N/A")=14,TRUE,FALSE))</f>
        <v>0</v>
      </c>
      <c r="O1514" t="b">
        <f>AND(COUNTIF('Master list(no salts, metals)'!O1508,"&lt;=1"),IF(COUNTIF('Master list(no salts, metals)'!$K1508:$Y1508, "#N/A")=14,TRUE,FALSE))</f>
        <v>0</v>
      </c>
      <c r="P1514" t="b">
        <f>AND(COUNTIF('Master list(no salts, metals)'!P1508,"&lt;=1"),IF(COUNTIF('Master list(no salts, metals)'!$K1508:$Y1508, "#N/A")=14,TRUE,FALSE))</f>
        <v>0</v>
      </c>
      <c r="Q1514" t="b">
        <f>AND(COUNTIF('Master list(no salts, metals)'!Q1508,"&lt;=1"),IF(COUNTIF('Master list(no salts, metals)'!$K1508:$Y1508, "#N/A")=14,TRUE,FALSE))</f>
        <v>0</v>
      </c>
      <c r="R1514" t="b">
        <f>AND(COUNTIF('Master list(no salts, metals)'!R1508,"&lt;=1"),IF(COUNTIF('Master list(no salts, metals)'!$K1508:$Y1508, "#N/A")=14,TRUE,FALSE))</f>
        <v>0</v>
      </c>
      <c r="S1514" t="b">
        <f>AND(COUNTIF('Master list(no salts, metals)'!S1508,"&lt;=1"),IF(COUNTIF('Master list(no salts, metals)'!$K1508:$Y1508, "#N/A")=14,TRUE,FALSE))</f>
        <v>0</v>
      </c>
      <c r="T1514" t="b">
        <f>AND(COUNTIF('Master list(no salts, metals)'!T1508,"&lt;=1"),IF(COUNTIF('Master list(no salts, metals)'!$K1508:$Y1508, "#N/A")=14,TRUE,FALSE))</f>
        <v>1</v>
      </c>
      <c r="U1514" t="b">
        <f>AND(COUNTIF('Master list(no salts, metals)'!U1508,"&lt;=1"),IF(COUNTIF('Master list(no salts, metals)'!$K1508:$Y1508, "#N/A")=14,TRUE,FALSE))</f>
        <v>0</v>
      </c>
      <c r="V1514" t="b">
        <f>AND(COUNTIF('Master list(no salts, metals)'!V1508,"&lt;=1"),IF(COUNTIF('Master list(no salts, metals)'!$K1508:$Y1508, "#N/A")=14,TRUE,FALSE))</f>
        <v>0</v>
      </c>
      <c r="W1514" t="b">
        <f>AND(COUNTIF('Master list(no salts, metals)'!W1508,"&lt;=1"),IF(COUNTIF('Master list(no salts, metals)'!$K1508:$Y1508, "#N/A")=14,TRUE,FALSE))</f>
        <v>0</v>
      </c>
      <c r="X1514" t="b">
        <f>AND(COUNTIF('Master list(no salts, metals)'!X1508,"&lt;=1"),IF(COUNTIF('Master list(no salts, metals)'!$K1508:$Y1508, "#N/A")=14,TRUE,FALSE))</f>
        <v>0</v>
      </c>
      <c r="Y1514" t="b">
        <f>AND(COUNTIF('Master list(no salts, metals)'!Y1508,"&lt;=1"),IF(COUNTIF('Master list(no salts, metals)'!$K1508:$Y1508, "#N/A")=14,TRUE,FALSE))</f>
        <v>0</v>
      </c>
    </row>
    <row r="1515" spans="11:25" x14ac:dyDescent="0.25">
      <c r="K1515" t="b">
        <f>AND(COUNTIF('Master list(no salts, metals)'!K1509,"&lt;=1"),IF(COUNTIF('Master list(no salts, metals)'!$K1509:$Y1509, "#N/A")=14,TRUE,FALSE))</f>
        <v>0</v>
      </c>
      <c r="L1515" t="b">
        <f>AND(COUNTIF('Master list(no salts, metals)'!L1509,"&lt;=1"),IF(COUNTIF('Master list(no salts, metals)'!$K1509:$Y1509, "#N/A")=14,TRUE,FALSE))</f>
        <v>0</v>
      </c>
      <c r="M1515" t="b">
        <f>AND(COUNTIF('Master list(no salts, metals)'!M1509,"&lt;=1"),IF(COUNTIF('Master list(no salts, metals)'!$K1509:$Y1509, "#N/A")=14,TRUE,FALSE))</f>
        <v>0</v>
      </c>
      <c r="N1515" t="b">
        <f>AND(COUNTIF('Master list(no salts, metals)'!N1509,"&lt;=1"),IF(COUNTIF('Master list(no salts, metals)'!$K1509:$Y1509, "#N/A")=14,TRUE,FALSE))</f>
        <v>0</v>
      </c>
      <c r="O1515" t="b">
        <f>AND(COUNTIF('Master list(no salts, metals)'!O1509,"&lt;=1"),IF(COUNTIF('Master list(no salts, metals)'!$K1509:$Y1509, "#N/A")=14,TRUE,FALSE))</f>
        <v>0</v>
      </c>
      <c r="P1515" t="b">
        <f>AND(COUNTIF('Master list(no salts, metals)'!P1509,"&lt;=1"),IF(COUNTIF('Master list(no salts, metals)'!$K1509:$Y1509, "#N/A")=14,TRUE,FALSE))</f>
        <v>0</v>
      </c>
      <c r="Q1515" t="b">
        <f>AND(COUNTIF('Master list(no salts, metals)'!Q1509,"&lt;=1"),IF(COUNTIF('Master list(no salts, metals)'!$K1509:$Y1509, "#N/A")=14,TRUE,FALSE))</f>
        <v>0</v>
      </c>
      <c r="R1515" t="b">
        <f>AND(COUNTIF('Master list(no salts, metals)'!R1509,"&lt;=1"),IF(COUNTIF('Master list(no salts, metals)'!$K1509:$Y1509, "#N/A")=14,TRUE,FALSE))</f>
        <v>0</v>
      </c>
      <c r="S1515" t="b">
        <f>AND(COUNTIF('Master list(no salts, metals)'!S1509,"&lt;=1"),IF(COUNTIF('Master list(no salts, metals)'!$K1509:$Y1509, "#N/A")=14,TRUE,FALSE))</f>
        <v>0</v>
      </c>
      <c r="T1515" t="b">
        <f>AND(COUNTIF('Master list(no salts, metals)'!T1509,"&lt;=1"),IF(COUNTIF('Master list(no salts, metals)'!$K1509:$Y1509, "#N/A")=14,TRUE,FALSE))</f>
        <v>1</v>
      </c>
      <c r="U1515" t="b">
        <f>AND(COUNTIF('Master list(no salts, metals)'!U1509,"&lt;=1"),IF(COUNTIF('Master list(no salts, metals)'!$K1509:$Y1509, "#N/A")=14,TRUE,FALSE))</f>
        <v>0</v>
      </c>
      <c r="V1515" t="b">
        <f>AND(COUNTIF('Master list(no salts, metals)'!V1509,"&lt;=1"),IF(COUNTIF('Master list(no salts, metals)'!$K1509:$Y1509, "#N/A")=14,TRUE,FALSE))</f>
        <v>0</v>
      </c>
      <c r="W1515" t="b">
        <f>AND(COUNTIF('Master list(no salts, metals)'!W1509,"&lt;=1"),IF(COUNTIF('Master list(no salts, metals)'!$K1509:$Y1509, "#N/A")=14,TRUE,FALSE))</f>
        <v>0</v>
      </c>
      <c r="X1515" t="b">
        <f>AND(COUNTIF('Master list(no salts, metals)'!X1509,"&lt;=1"),IF(COUNTIF('Master list(no salts, metals)'!$K1509:$Y1509, "#N/A")=14,TRUE,FALSE))</f>
        <v>0</v>
      </c>
      <c r="Y1515" t="b">
        <f>AND(COUNTIF('Master list(no salts, metals)'!Y1509,"&lt;=1"),IF(COUNTIF('Master list(no salts, metals)'!$K1509:$Y1509, "#N/A")=14,TRUE,FALSE))</f>
        <v>0</v>
      </c>
    </row>
    <row r="1516" spans="11:25" x14ac:dyDescent="0.25">
      <c r="K1516" t="b">
        <f>AND(COUNTIF('Master list(no salts, metals)'!K1510,"&lt;=1"),IF(COUNTIF('Master list(no salts, metals)'!$K1510:$Y1510, "#N/A")=14,TRUE,FALSE))</f>
        <v>0</v>
      </c>
      <c r="L1516" t="b">
        <f>AND(COUNTIF('Master list(no salts, metals)'!L1510,"&lt;=1"),IF(COUNTIF('Master list(no salts, metals)'!$K1510:$Y1510, "#N/A")=14,TRUE,FALSE))</f>
        <v>0</v>
      </c>
      <c r="M1516" t="b">
        <f>AND(COUNTIF('Master list(no salts, metals)'!M1510,"&lt;=1"),IF(COUNTIF('Master list(no salts, metals)'!$K1510:$Y1510, "#N/A")=14,TRUE,FALSE))</f>
        <v>0</v>
      </c>
      <c r="N1516" t="b">
        <f>AND(COUNTIF('Master list(no salts, metals)'!N1510,"&lt;=1"),IF(COUNTIF('Master list(no salts, metals)'!$K1510:$Y1510, "#N/A")=14,TRUE,FALSE))</f>
        <v>0</v>
      </c>
      <c r="O1516" t="b">
        <f>AND(COUNTIF('Master list(no salts, metals)'!O1510,"&lt;=1"),IF(COUNTIF('Master list(no salts, metals)'!$K1510:$Y1510, "#N/A")=14,TRUE,FALSE))</f>
        <v>0</v>
      </c>
      <c r="P1516" t="b">
        <f>AND(COUNTIF('Master list(no salts, metals)'!P1510,"&lt;=1"),IF(COUNTIF('Master list(no salts, metals)'!$K1510:$Y1510, "#N/A")=14,TRUE,FALSE))</f>
        <v>0</v>
      </c>
      <c r="Q1516" t="b">
        <f>AND(COUNTIF('Master list(no salts, metals)'!Q1510,"&lt;=1"),IF(COUNTIF('Master list(no salts, metals)'!$K1510:$Y1510, "#N/A")=14,TRUE,FALSE))</f>
        <v>0</v>
      </c>
      <c r="R1516" t="b">
        <f>AND(COUNTIF('Master list(no salts, metals)'!R1510,"&lt;=1"),IF(COUNTIF('Master list(no salts, metals)'!$K1510:$Y1510, "#N/A")=14,TRUE,FALSE))</f>
        <v>0</v>
      </c>
      <c r="S1516" t="b">
        <f>AND(COUNTIF('Master list(no salts, metals)'!S1510,"&lt;=1"),IF(COUNTIF('Master list(no salts, metals)'!$K1510:$Y1510, "#N/A")=14,TRUE,FALSE))</f>
        <v>0</v>
      </c>
      <c r="T1516" t="b">
        <f>AND(COUNTIF('Master list(no salts, metals)'!T1510,"&lt;=1"),IF(COUNTIF('Master list(no salts, metals)'!$K1510:$Y1510, "#N/A")=14,TRUE,FALSE))</f>
        <v>0</v>
      </c>
      <c r="U1516" t="b">
        <f>AND(COUNTIF('Master list(no salts, metals)'!U1510,"&lt;=1"),IF(COUNTIF('Master list(no salts, metals)'!$K1510:$Y1510, "#N/A")=14,TRUE,FALSE))</f>
        <v>0</v>
      </c>
      <c r="V1516" t="b">
        <f>AND(COUNTIF('Master list(no salts, metals)'!V1510,"&lt;=1"),IF(COUNTIF('Master list(no salts, metals)'!$K1510:$Y1510, "#N/A")=14,TRUE,FALSE))</f>
        <v>0</v>
      </c>
      <c r="W1516" t="b">
        <f>AND(COUNTIF('Master list(no salts, metals)'!W1510,"&lt;=1"),IF(COUNTIF('Master list(no salts, metals)'!$K1510:$Y1510, "#N/A")=14,TRUE,FALSE))</f>
        <v>1</v>
      </c>
      <c r="X1516" t="b">
        <f>AND(COUNTIF('Master list(no salts, metals)'!X1510,"&lt;=1"),IF(COUNTIF('Master list(no salts, metals)'!$K1510:$Y1510, "#N/A")=14,TRUE,FALSE))</f>
        <v>0</v>
      </c>
      <c r="Y1516" t="b">
        <f>AND(COUNTIF('Master list(no salts, metals)'!Y1510,"&lt;=1"),IF(COUNTIF('Master list(no salts, metals)'!$K1510:$Y1510, "#N/A")=14,TRUE,FALSE))</f>
        <v>0</v>
      </c>
    </row>
    <row r="1517" spans="11:25" x14ac:dyDescent="0.25">
      <c r="K1517" t="b">
        <f>AND(COUNTIF('Master list(no salts, metals)'!K1511,"&lt;=1"),IF(COUNTIF('Master list(no salts, metals)'!$K1511:$Y1511, "#N/A")=14,TRUE,FALSE))</f>
        <v>0</v>
      </c>
      <c r="L1517" t="b">
        <f>AND(COUNTIF('Master list(no salts, metals)'!L1511,"&lt;=1"),IF(COUNTIF('Master list(no salts, metals)'!$K1511:$Y1511, "#N/A")=14,TRUE,FALSE))</f>
        <v>0</v>
      </c>
      <c r="M1517" t="b">
        <f>AND(COUNTIF('Master list(no salts, metals)'!M1511,"&lt;=1"),IF(COUNTIF('Master list(no salts, metals)'!$K1511:$Y1511, "#N/A")=14,TRUE,FALSE))</f>
        <v>0</v>
      </c>
      <c r="N1517" t="b">
        <f>AND(COUNTIF('Master list(no salts, metals)'!N1511,"&lt;=1"),IF(COUNTIF('Master list(no salts, metals)'!$K1511:$Y1511, "#N/A")=14,TRUE,FALSE))</f>
        <v>0</v>
      </c>
      <c r="O1517" t="b">
        <f>AND(COUNTIF('Master list(no salts, metals)'!O1511,"&lt;=1"),IF(COUNTIF('Master list(no salts, metals)'!$K1511:$Y1511, "#N/A")=14,TRUE,FALSE))</f>
        <v>0</v>
      </c>
      <c r="P1517" t="b">
        <f>AND(COUNTIF('Master list(no salts, metals)'!P1511,"&lt;=1"),IF(COUNTIF('Master list(no salts, metals)'!$K1511:$Y1511, "#N/A")=14,TRUE,FALSE))</f>
        <v>0</v>
      </c>
      <c r="Q1517" t="b">
        <f>AND(COUNTIF('Master list(no salts, metals)'!Q1511,"&lt;=1"),IF(COUNTIF('Master list(no salts, metals)'!$K1511:$Y1511, "#N/A")=14,TRUE,FALSE))</f>
        <v>0</v>
      </c>
      <c r="R1517" t="b">
        <f>AND(COUNTIF('Master list(no salts, metals)'!R1511,"&lt;=1"),IF(COUNTIF('Master list(no salts, metals)'!$K1511:$Y1511, "#N/A")=14,TRUE,FALSE))</f>
        <v>0</v>
      </c>
      <c r="S1517" t="b">
        <f>AND(COUNTIF('Master list(no salts, metals)'!S1511,"&lt;=1"),IF(COUNTIF('Master list(no salts, metals)'!$K1511:$Y1511, "#N/A")=14,TRUE,FALSE))</f>
        <v>0</v>
      </c>
      <c r="T1517" t="b">
        <f>AND(COUNTIF('Master list(no salts, metals)'!T1511,"&lt;=1"),IF(COUNTIF('Master list(no salts, metals)'!$K1511:$Y1511, "#N/A")=14,TRUE,FALSE))</f>
        <v>0</v>
      </c>
      <c r="U1517" t="b">
        <f>AND(COUNTIF('Master list(no salts, metals)'!U1511,"&lt;=1"),IF(COUNTIF('Master list(no salts, metals)'!$K1511:$Y1511, "#N/A")=14,TRUE,FALSE))</f>
        <v>0</v>
      </c>
      <c r="V1517" t="b">
        <f>AND(COUNTIF('Master list(no salts, metals)'!V1511,"&lt;=1"),IF(COUNTIF('Master list(no salts, metals)'!$K1511:$Y1511, "#N/A")=14,TRUE,FALSE))</f>
        <v>0</v>
      </c>
      <c r="W1517" t="b">
        <f>AND(COUNTIF('Master list(no salts, metals)'!W1511,"&lt;=1"),IF(COUNTIF('Master list(no salts, metals)'!$K1511:$Y1511, "#N/A")=14,TRUE,FALSE))</f>
        <v>0</v>
      </c>
      <c r="X1517" t="b">
        <f>AND(COUNTIF('Master list(no salts, metals)'!X1511,"&lt;=1"),IF(COUNTIF('Master list(no salts, metals)'!$K1511:$Y1511, "#N/A")=14,TRUE,FALSE))</f>
        <v>0</v>
      </c>
      <c r="Y1517" t="b">
        <f>AND(COUNTIF('Master list(no salts, metals)'!Y1511,"&lt;=1"),IF(COUNTIF('Master list(no salts, metals)'!$K1511:$Y1511, "#N/A")=14,TRUE,FALSE))</f>
        <v>0</v>
      </c>
    </row>
    <row r="1518" spans="11:25" x14ac:dyDescent="0.25">
      <c r="K1518" t="b">
        <f>AND(COUNTIF('Master list(no salts, metals)'!K1512,"&lt;=1"),IF(COUNTIF('Master list(no salts, metals)'!$K1512:$Y1512, "#N/A")=14,TRUE,FALSE))</f>
        <v>0</v>
      </c>
      <c r="L1518" t="b">
        <f>AND(COUNTIF('Master list(no salts, metals)'!L1512,"&lt;=1"),IF(COUNTIF('Master list(no salts, metals)'!$K1512:$Y1512, "#N/A")=14,TRUE,FALSE))</f>
        <v>0</v>
      </c>
      <c r="M1518" t="b">
        <f>AND(COUNTIF('Master list(no salts, metals)'!M1512,"&lt;=1"),IF(COUNTIF('Master list(no salts, metals)'!$K1512:$Y1512, "#N/A")=14,TRUE,FALSE))</f>
        <v>0</v>
      </c>
      <c r="N1518" t="b">
        <f>AND(COUNTIF('Master list(no salts, metals)'!N1512,"&lt;=1"),IF(COUNTIF('Master list(no salts, metals)'!$K1512:$Y1512, "#N/A")=14,TRUE,FALSE))</f>
        <v>0</v>
      </c>
      <c r="O1518" t="b">
        <f>AND(COUNTIF('Master list(no salts, metals)'!O1512,"&lt;=1"),IF(COUNTIF('Master list(no salts, metals)'!$K1512:$Y1512, "#N/A")=14,TRUE,FALSE))</f>
        <v>0</v>
      </c>
      <c r="P1518" t="b">
        <f>AND(COUNTIF('Master list(no salts, metals)'!P1512,"&lt;=1"),IF(COUNTIF('Master list(no salts, metals)'!$K1512:$Y1512, "#N/A")=14,TRUE,FALSE))</f>
        <v>0</v>
      </c>
      <c r="Q1518" t="b">
        <f>AND(COUNTIF('Master list(no salts, metals)'!Q1512,"&lt;=1"),IF(COUNTIF('Master list(no salts, metals)'!$K1512:$Y1512, "#N/A")=14,TRUE,FALSE))</f>
        <v>0</v>
      </c>
      <c r="R1518" t="b">
        <f>AND(COUNTIF('Master list(no salts, metals)'!R1512,"&lt;=1"),IF(COUNTIF('Master list(no salts, metals)'!$K1512:$Y1512, "#N/A")=14,TRUE,FALSE))</f>
        <v>0</v>
      </c>
      <c r="S1518" t="b">
        <f>AND(COUNTIF('Master list(no salts, metals)'!S1512,"&lt;=1"),IF(COUNTIF('Master list(no salts, metals)'!$K1512:$Y1512, "#N/A")=14,TRUE,FALSE))</f>
        <v>0</v>
      </c>
      <c r="T1518" t="b">
        <f>AND(COUNTIF('Master list(no salts, metals)'!T1512,"&lt;=1"),IF(COUNTIF('Master list(no salts, metals)'!$K1512:$Y1512, "#N/A")=14,TRUE,FALSE))</f>
        <v>0</v>
      </c>
      <c r="U1518" t="b">
        <f>AND(COUNTIF('Master list(no salts, metals)'!U1512,"&lt;=1"),IF(COUNTIF('Master list(no salts, metals)'!$K1512:$Y1512, "#N/A")=14,TRUE,FALSE))</f>
        <v>0</v>
      </c>
      <c r="V1518" t="b">
        <f>AND(COUNTIF('Master list(no salts, metals)'!V1512,"&lt;=1"),IF(COUNTIF('Master list(no salts, metals)'!$K1512:$Y1512, "#N/A")=14,TRUE,FALSE))</f>
        <v>0</v>
      </c>
      <c r="W1518" t="b">
        <f>AND(COUNTIF('Master list(no salts, metals)'!W1512,"&lt;=1"),IF(COUNTIF('Master list(no salts, metals)'!$K1512:$Y1512, "#N/A")=14,TRUE,FALSE))</f>
        <v>0</v>
      </c>
      <c r="X1518" t="b">
        <f>AND(COUNTIF('Master list(no salts, metals)'!X1512,"&lt;=1"),IF(COUNTIF('Master list(no salts, metals)'!$K1512:$Y1512, "#N/A")=14,TRUE,FALSE))</f>
        <v>1</v>
      </c>
      <c r="Y1518" t="b">
        <f>AND(COUNTIF('Master list(no salts, metals)'!Y1512,"&lt;=1"),IF(COUNTIF('Master list(no salts, metals)'!$K1512:$Y1512, "#N/A")=14,TRUE,FALSE))</f>
        <v>0</v>
      </c>
    </row>
    <row r="1519" spans="11:25" x14ac:dyDescent="0.25">
      <c r="K1519" t="b">
        <f>AND(COUNTIF('Master list(no salts, metals)'!K1513,"&lt;=1"),IF(COUNTIF('Master list(no salts, metals)'!$K1513:$Y1513, "#N/A")=14,TRUE,FALSE))</f>
        <v>0</v>
      </c>
      <c r="L1519" t="b">
        <f>AND(COUNTIF('Master list(no salts, metals)'!L1513,"&lt;=1"),IF(COUNTIF('Master list(no salts, metals)'!$K1513:$Y1513, "#N/A")=14,TRUE,FALSE))</f>
        <v>0</v>
      </c>
      <c r="M1519" t="b">
        <f>AND(COUNTIF('Master list(no salts, metals)'!M1513,"&lt;=1"),IF(COUNTIF('Master list(no salts, metals)'!$K1513:$Y1513, "#N/A")=14,TRUE,FALSE))</f>
        <v>0</v>
      </c>
      <c r="N1519" t="b">
        <f>AND(COUNTIF('Master list(no salts, metals)'!N1513,"&lt;=1"),IF(COUNTIF('Master list(no salts, metals)'!$K1513:$Y1513, "#N/A")=14,TRUE,FALSE))</f>
        <v>0</v>
      </c>
      <c r="O1519" t="b">
        <f>AND(COUNTIF('Master list(no salts, metals)'!O1513,"&lt;=1"),IF(COUNTIF('Master list(no salts, metals)'!$K1513:$Y1513, "#N/A")=14,TRUE,FALSE))</f>
        <v>0</v>
      </c>
      <c r="P1519" t="b">
        <f>AND(COUNTIF('Master list(no salts, metals)'!P1513,"&lt;=1"),IF(COUNTIF('Master list(no salts, metals)'!$K1513:$Y1513, "#N/A")=14,TRUE,FALSE))</f>
        <v>0</v>
      </c>
      <c r="Q1519" t="b">
        <f>AND(COUNTIF('Master list(no salts, metals)'!Q1513,"&lt;=1"),IF(COUNTIF('Master list(no salts, metals)'!$K1513:$Y1513, "#N/A")=14,TRUE,FALSE))</f>
        <v>0</v>
      </c>
      <c r="R1519" t="b">
        <f>AND(COUNTIF('Master list(no salts, metals)'!R1513,"&lt;=1"),IF(COUNTIF('Master list(no salts, metals)'!$K1513:$Y1513, "#N/A")=14,TRUE,FALSE))</f>
        <v>0</v>
      </c>
      <c r="S1519" t="b">
        <f>AND(COUNTIF('Master list(no salts, metals)'!S1513,"&lt;=1"),IF(COUNTIF('Master list(no salts, metals)'!$K1513:$Y1513, "#N/A")=14,TRUE,FALSE))</f>
        <v>0</v>
      </c>
      <c r="T1519" t="b">
        <f>AND(COUNTIF('Master list(no salts, metals)'!T1513,"&lt;=1"),IF(COUNTIF('Master list(no salts, metals)'!$K1513:$Y1513, "#N/A")=14,TRUE,FALSE))</f>
        <v>0</v>
      </c>
      <c r="U1519" t="b">
        <f>AND(COUNTIF('Master list(no salts, metals)'!U1513,"&lt;=1"),IF(COUNTIF('Master list(no salts, metals)'!$K1513:$Y1513, "#N/A")=14,TRUE,FALSE))</f>
        <v>0</v>
      </c>
      <c r="V1519" t="b">
        <f>AND(COUNTIF('Master list(no salts, metals)'!V1513,"&lt;=1"),IF(COUNTIF('Master list(no salts, metals)'!$K1513:$Y1513, "#N/A")=14,TRUE,FALSE))</f>
        <v>0</v>
      </c>
      <c r="W1519" t="b">
        <f>AND(COUNTIF('Master list(no salts, metals)'!W1513,"&lt;=1"),IF(COUNTIF('Master list(no salts, metals)'!$K1513:$Y1513, "#N/A")=14,TRUE,FALSE))</f>
        <v>1</v>
      </c>
      <c r="X1519" t="b">
        <f>AND(COUNTIF('Master list(no salts, metals)'!X1513,"&lt;=1"),IF(COUNTIF('Master list(no salts, metals)'!$K1513:$Y1513, "#N/A")=14,TRUE,FALSE))</f>
        <v>0</v>
      </c>
      <c r="Y1519" t="b">
        <f>AND(COUNTIF('Master list(no salts, metals)'!Y1513,"&lt;=1"),IF(COUNTIF('Master list(no salts, metals)'!$K1513:$Y1513, "#N/A")=14,TRUE,FALSE))</f>
        <v>0</v>
      </c>
    </row>
    <row r="1520" spans="11:25" x14ac:dyDescent="0.25">
      <c r="K1520" t="b">
        <f>AND(COUNTIF('Master list(no salts, metals)'!K1514,"&lt;=1"),IF(COUNTIF('Master list(no salts, metals)'!$K1514:$Y1514, "#N/A")=14,TRUE,FALSE))</f>
        <v>0</v>
      </c>
      <c r="L1520" t="b">
        <f>AND(COUNTIF('Master list(no salts, metals)'!L1514,"&lt;=1"),IF(COUNTIF('Master list(no salts, metals)'!$K1514:$Y1514, "#N/A")=14,TRUE,FALSE))</f>
        <v>0</v>
      </c>
      <c r="M1520" t="b">
        <f>AND(COUNTIF('Master list(no salts, metals)'!M1514,"&lt;=1"),IF(COUNTIF('Master list(no salts, metals)'!$K1514:$Y1514, "#N/A")=14,TRUE,FALSE))</f>
        <v>0</v>
      </c>
      <c r="N1520" t="b">
        <f>AND(COUNTIF('Master list(no salts, metals)'!N1514,"&lt;=1"),IF(COUNTIF('Master list(no salts, metals)'!$K1514:$Y1514, "#N/A")=14,TRUE,FALSE))</f>
        <v>0</v>
      </c>
      <c r="O1520" t="b">
        <f>AND(COUNTIF('Master list(no salts, metals)'!O1514,"&lt;=1"),IF(COUNTIF('Master list(no salts, metals)'!$K1514:$Y1514, "#N/A")=14,TRUE,FALSE))</f>
        <v>0</v>
      </c>
      <c r="P1520" t="b">
        <f>AND(COUNTIF('Master list(no salts, metals)'!P1514,"&lt;=1"),IF(COUNTIF('Master list(no salts, metals)'!$K1514:$Y1514, "#N/A")=14,TRUE,FALSE))</f>
        <v>0</v>
      </c>
      <c r="Q1520" t="b">
        <f>AND(COUNTIF('Master list(no salts, metals)'!Q1514,"&lt;=1"),IF(COUNTIF('Master list(no salts, metals)'!$K1514:$Y1514, "#N/A")=14,TRUE,FALSE))</f>
        <v>0</v>
      </c>
      <c r="R1520" t="b">
        <f>AND(COUNTIF('Master list(no salts, metals)'!R1514,"&lt;=1"),IF(COUNTIF('Master list(no salts, metals)'!$K1514:$Y1514, "#N/A")=14,TRUE,FALSE))</f>
        <v>0</v>
      </c>
      <c r="S1520" t="b">
        <f>AND(COUNTIF('Master list(no salts, metals)'!S1514,"&lt;=1"),IF(COUNTIF('Master list(no salts, metals)'!$K1514:$Y1514, "#N/A")=14,TRUE,FALSE))</f>
        <v>0</v>
      </c>
      <c r="T1520" t="b">
        <f>AND(COUNTIF('Master list(no salts, metals)'!T1514,"&lt;=1"),IF(COUNTIF('Master list(no salts, metals)'!$K1514:$Y1514, "#N/A")=14,TRUE,FALSE))</f>
        <v>1</v>
      </c>
      <c r="U1520" t="b">
        <f>AND(COUNTIF('Master list(no salts, metals)'!U1514,"&lt;=1"),IF(COUNTIF('Master list(no salts, metals)'!$K1514:$Y1514, "#N/A")=14,TRUE,FALSE))</f>
        <v>0</v>
      </c>
      <c r="V1520" t="b">
        <f>AND(COUNTIF('Master list(no salts, metals)'!V1514,"&lt;=1"),IF(COUNTIF('Master list(no salts, metals)'!$K1514:$Y1514, "#N/A")=14,TRUE,FALSE))</f>
        <v>0</v>
      </c>
      <c r="W1520" t="b">
        <f>AND(COUNTIF('Master list(no salts, metals)'!W1514,"&lt;=1"),IF(COUNTIF('Master list(no salts, metals)'!$K1514:$Y1514, "#N/A")=14,TRUE,FALSE))</f>
        <v>0</v>
      </c>
      <c r="X1520" t="b">
        <f>AND(COUNTIF('Master list(no salts, metals)'!X1514,"&lt;=1"),IF(COUNTIF('Master list(no salts, metals)'!$K1514:$Y1514, "#N/A")=14,TRUE,FALSE))</f>
        <v>0</v>
      </c>
      <c r="Y1520" t="b">
        <f>AND(COUNTIF('Master list(no salts, metals)'!Y1514,"&lt;=1"),IF(COUNTIF('Master list(no salts, metals)'!$K1514:$Y1514, "#N/A")=14,TRUE,FALSE))</f>
        <v>0</v>
      </c>
    </row>
    <row r="1521" spans="11:25" x14ac:dyDescent="0.25">
      <c r="K1521" t="b">
        <f>AND(COUNTIF('Master list(no salts, metals)'!K1515,"&lt;=1"),IF(COUNTIF('Master list(no salts, metals)'!$K1515:$Y1515, "#N/A")=14,TRUE,FALSE))</f>
        <v>0</v>
      </c>
      <c r="L1521" t="b">
        <f>AND(COUNTIF('Master list(no salts, metals)'!L1515,"&lt;=1"),IF(COUNTIF('Master list(no salts, metals)'!$K1515:$Y1515, "#N/A")=14,TRUE,FALSE))</f>
        <v>0</v>
      </c>
      <c r="M1521" t="b">
        <f>AND(COUNTIF('Master list(no salts, metals)'!M1515,"&lt;=1"),IF(COUNTIF('Master list(no salts, metals)'!$K1515:$Y1515, "#N/A")=14,TRUE,FALSE))</f>
        <v>0</v>
      </c>
      <c r="N1521" t="b">
        <f>AND(COUNTIF('Master list(no salts, metals)'!N1515,"&lt;=1"),IF(COUNTIF('Master list(no salts, metals)'!$K1515:$Y1515, "#N/A")=14,TRUE,FALSE))</f>
        <v>0</v>
      </c>
      <c r="O1521" t="b">
        <f>AND(COUNTIF('Master list(no salts, metals)'!O1515,"&lt;=1"),IF(COUNTIF('Master list(no salts, metals)'!$K1515:$Y1515, "#N/A")=14,TRUE,FALSE))</f>
        <v>0</v>
      </c>
      <c r="P1521" t="b">
        <f>AND(COUNTIF('Master list(no salts, metals)'!P1515,"&lt;=1"),IF(COUNTIF('Master list(no salts, metals)'!$K1515:$Y1515, "#N/A")=14,TRUE,FALSE))</f>
        <v>0</v>
      </c>
      <c r="Q1521" t="b">
        <f>AND(COUNTIF('Master list(no salts, metals)'!Q1515,"&lt;=1"),IF(COUNTIF('Master list(no salts, metals)'!$K1515:$Y1515, "#N/A")=14,TRUE,FALSE))</f>
        <v>0</v>
      </c>
      <c r="R1521" t="b">
        <f>AND(COUNTIF('Master list(no salts, metals)'!R1515,"&lt;=1"),IF(COUNTIF('Master list(no salts, metals)'!$K1515:$Y1515, "#N/A")=14,TRUE,FALSE))</f>
        <v>0</v>
      </c>
      <c r="S1521" t="b">
        <f>AND(COUNTIF('Master list(no salts, metals)'!S1515,"&lt;=1"),IF(COUNTIF('Master list(no salts, metals)'!$K1515:$Y1515, "#N/A")=14,TRUE,FALSE))</f>
        <v>0</v>
      </c>
      <c r="T1521" t="b">
        <f>AND(COUNTIF('Master list(no salts, metals)'!T1515,"&lt;=1"),IF(COUNTIF('Master list(no salts, metals)'!$K1515:$Y1515, "#N/A")=14,TRUE,FALSE))</f>
        <v>0</v>
      </c>
      <c r="U1521" t="b">
        <f>AND(COUNTIF('Master list(no salts, metals)'!U1515,"&lt;=1"),IF(COUNTIF('Master list(no salts, metals)'!$K1515:$Y1515, "#N/A")=14,TRUE,FALSE))</f>
        <v>0</v>
      </c>
      <c r="V1521" t="b">
        <f>AND(COUNTIF('Master list(no salts, metals)'!V1515,"&lt;=1"),IF(COUNTIF('Master list(no salts, metals)'!$K1515:$Y1515, "#N/A")=14,TRUE,FALSE))</f>
        <v>0</v>
      </c>
      <c r="W1521" t="b">
        <f>AND(COUNTIF('Master list(no salts, metals)'!W1515,"&lt;=1"),IF(COUNTIF('Master list(no salts, metals)'!$K1515:$Y1515, "#N/A")=14,TRUE,FALSE))</f>
        <v>0</v>
      </c>
      <c r="X1521" t="b">
        <f>AND(COUNTIF('Master list(no salts, metals)'!X1515,"&lt;=1"),IF(COUNTIF('Master list(no salts, metals)'!$K1515:$Y1515, "#N/A")=14,TRUE,FALSE))</f>
        <v>1</v>
      </c>
      <c r="Y1521" t="b">
        <f>AND(COUNTIF('Master list(no salts, metals)'!Y1515,"&lt;=1"),IF(COUNTIF('Master list(no salts, metals)'!$K1515:$Y1515, "#N/A")=14,TRUE,FALSE))</f>
        <v>0</v>
      </c>
    </row>
    <row r="1522" spans="11:25" x14ac:dyDescent="0.25">
      <c r="K1522" t="b">
        <f>AND(COUNTIF('Master list(no salts, metals)'!K1516,"&lt;=1"),IF(COUNTIF('Master list(no salts, metals)'!$K1516:$Y1516, "#N/A")=14,TRUE,FALSE))</f>
        <v>0</v>
      </c>
      <c r="L1522" t="b">
        <f>AND(COUNTIF('Master list(no salts, metals)'!L1516,"&lt;=1"),IF(COUNTIF('Master list(no salts, metals)'!$K1516:$Y1516, "#N/A")=14,TRUE,FALSE))</f>
        <v>0</v>
      </c>
      <c r="M1522" t="b">
        <f>AND(COUNTIF('Master list(no salts, metals)'!M1516,"&lt;=1"),IF(COUNTIF('Master list(no salts, metals)'!$K1516:$Y1516, "#N/A")=14,TRUE,FALSE))</f>
        <v>0</v>
      </c>
      <c r="N1522" t="b">
        <f>AND(COUNTIF('Master list(no salts, metals)'!N1516,"&lt;=1"),IF(COUNTIF('Master list(no salts, metals)'!$K1516:$Y1516, "#N/A")=14,TRUE,FALSE))</f>
        <v>0</v>
      </c>
      <c r="O1522" t="b">
        <f>AND(COUNTIF('Master list(no salts, metals)'!O1516,"&lt;=1"),IF(COUNTIF('Master list(no salts, metals)'!$K1516:$Y1516, "#N/A")=14,TRUE,FALSE))</f>
        <v>0</v>
      </c>
      <c r="P1522" t="b">
        <f>AND(COUNTIF('Master list(no salts, metals)'!P1516,"&lt;=1"),IF(COUNTIF('Master list(no salts, metals)'!$K1516:$Y1516, "#N/A")=14,TRUE,FALSE))</f>
        <v>0</v>
      </c>
      <c r="Q1522" t="b">
        <f>AND(COUNTIF('Master list(no salts, metals)'!Q1516,"&lt;=1"),IF(COUNTIF('Master list(no salts, metals)'!$K1516:$Y1516, "#N/A")=14,TRUE,FALSE))</f>
        <v>0</v>
      </c>
      <c r="R1522" t="b">
        <f>AND(COUNTIF('Master list(no salts, metals)'!R1516,"&lt;=1"),IF(COUNTIF('Master list(no salts, metals)'!$K1516:$Y1516, "#N/A")=14,TRUE,FALSE))</f>
        <v>0</v>
      </c>
      <c r="S1522" t="b">
        <f>AND(COUNTIF('Master list(no salts, metals)'!S1516,"&lt;=1"),IF(COUNTIF('Master list(no salts, metals)'!$K1516:$Y1516, "#N/A")=14,TRUE,FALSE))</f>
        <v>0</v>
      </c>
      <c r="T1522" t="b">
        <f>AND(COUNTIF('Master list(no salts, metals)'!T1516,"&lt;=1"),IF(COUNTIF('Master list(no salts, metals)'!$K1516:$Y1516, "#N/A")=14,TRUE,FALSE))</f>
        <v>0</v>
      </c>
      <c r="U1522" t="b">
        <f>AND(COUNTIF('Master list(no salts, metals)'!U1516,"&lt;=1"),IF(COUNTIF('Master list(no salts, metals)'!$K1516:$Y1516, "#N/A")=14,TRUE,FALSE))</f>
        <v>0</v>
      </c>
      <c r="V1522" t="b">
        <f>AND(COUNTIF('Master list(no salts, metals)'!V1516,"&lt;=1"),IF(COUNTIF('Master list(no salts, metals)'!$K1516:$Y1516, "#N/A")=14,TRUE,FALSE))</f>
        <v>0</v>
      </c>
      <c r="W1522" t="b">
        <f>AND(COUNTIF('Master list(no salts, metals)'!W1516,"&lt;=1"),IF(COUNTIF('Master list(no salts, metals)'!$K1516:$Y1516, "#N/A")=14,TRUE,FALSE))</f>
        <v>0</v>
      </c>
      <c r="X1522" t="b">
        <f>AND(COUNTIF('Master list(no salts, metals)'!X1516,"&lt;=1"),IF(COUNTIF('Master list(no salts, metals)'!$K1516:$Y1516, "#N/A")=14,TRUE,FALSE))</f>
        <v>1</v>
      </c>
      <c r="Y1522" t="b">
        <f>AND(COUNTIF('Master list(no salts, metals)'!Y1516,"&lt;=1"),IF(COUNTIF('Master list(no salts, metals)'!$K1516:$Y1516, "#N/A")=14,TRUE,FALSE))</f>
        <v>0</v>
      </c>
    </row>
    <row r="1523" spans="11:25" x14ac:dyDescent="0.25">
      <c r="K1523" t="b">
        <f>AND(COUNTIF('Master list(no salts, metals)'!K1517,"&lt;=1"),IF(COUNTIF('Master list(no salts, metals)'!$K1517:$Y1517, "#N/A")=14,TRUE,FALSE))</f>
        <v>0</v>
      </c>
      <c r="L1523" t="b">
        <f>AND(COUNTIF('Master list(no salts, metals)'!L1517,"&lt;=1"),IF(COUNTIF('Master list(no salts, metals)'!$K1517:$Y1517, "#N/A")=14,TRUE,FALSE))</f>
        <v>0</v>
      </c>
      <c r="M1523" t="b">
        <f>AND(COUNTIF('Master list(no salts, metals)'!M1517,"&lt;=1"),IF(COUNTIF('Master list(no salts, metals)'!$K1517:$Y1517, "#N/A")=14,TRUE,FALSE))</f>
        <v>0</v>
      </c>
      <c r="N1523" t="b">
        <f>AND(COUNTIF('Master list(no salts, metals)'!N1517,"&lt;=1"),IF(COUNTIF('Master list(no salts, metals)'!$K1517:$Y1517, "#N/A")=14,TRUE,FALSE))</f>
        <v>0</v>
      </c>
      <c r="O1523" t="b">
        <f>AND(COUNTIF('Master list(no salts, metals)'!O1517,"&lt;=1"),IF(COUNTIF('Master list(no salts, metals)'!$K1517:$Y1517, "#N/A")=14,TRUE,FALSE))</f>
        <v>0</v>
      </c>
      <c r="P1523" t="b">
        <f>AND(COUNTIF('Master list(no salts, metals)'!P1517,"&lt;=1"),IF(COUNTIF('Master list(no salts, metals)'!$K1517:$Y1517, "#N/A")=14,TRUE,FALSE))</f>
        <v>0</v>
      </c>
      <c r="Q1523" t="b">
        <f>AND(COUNTIF('Master list(no salts, metals)'!Q1517,"&lt;=1"),IF(COUNTIF('Master list(no salts, metals)'!$K1517:$Y1517, "#N/A")=14,TRUE,FALSE))</f>
        <v>0</v>
      </c>
      <c r="R1523" t="b">
        <f>AND(COUNTIF('Master list(no salts, metals)'!R1517,"&lt;=1"),IF(COUNTIF('Master list(no salts, metals)'!$K1517:$Y1517, "#N/A")=14,TRUE,FALSE))</f>
        <v>0</v>
      </c>
      <c r="S1523" t="b">
        <f>AND(COUNTIF('Master list(no salts, metals)'!S1517,"&lt;=1"),IF(COUNTIF('Master list(no salts, metals)'!$K1517:$Y1517, "#N/A")=14,TRUE,FALSE))</f>
        <v>0</v>
      </c>
      <c r="T1523" t="b">
        <f>AND(COUNTIF('Master list(no salts, metals)'!T1517,"&lt;=1"),IF(COUNTIF('Master list(no salts, metals)'!$K1517:$Y1517, "#N/A")=14,TRUE,FALSE))</f>
        <v>0</v>
      </c>
      <c r="U1523" t="b">
        <f>AND(COUNTIF('Master list(no salts, metals)'!U1517,"&lt;=1"),IF(COUNTIF('Master list(no salts, metals)'!$K1517:$Y1517, "#N/A")=14,TRUE,FALSE))</f>
        <v>0</v>
      </c>
      <c r="V1523" t="b">
        <f>AND(COUNTIF('Master list(no salts, metals)'!V1517,"&lt;=1"),IF(COUNTIF('Master list(no salts, metals)'!$K1517:$Y1517, "#N/A")=14,TRUE,FALSE))</f>
        <v>0</v>
      </c>
      <c r="W1523" t="b">
        <f>AND(COUNTIF('Master list(no salts, metals)'!W1517,"&lt;=1"),IF(COUNTIF('Master list(no salts, metals)'!$K1517:$Y1517, "#N/A")=14,TRUE,FALSE))</f>
        <v>0</v>
      </c>
      <c r="X1523" t="b">
        <f>AND(COUNTIF('Master list(no salts, metals)'!X1517,"&lt;=1"),IF(COUNTIF('Master list(no salts, metals)'!$K1517:$Y1517, "#N/A")=14,TRUE,FALSE))</f>
        <v>0</v>
      </c>
      <c r="Y1523" t="b">
        <f>AND(COUNTIF('Master list(no salts, metals)'!Y1517,"&lt;=1"),IF(COUNTIF('Master list(no salts, metals)'!$K1517:$Y1517, "#N/A")=14,TRUE,FALSE))</f>
        <v>0</v>
      </c>
    </row>
    <row r="1524" spans="11:25" x14ac:dyDescent="0.25">
      <c r="K1524" t="b">
        <f>AND(COUNTIF('Master list(no salts, metals)'!K1518,"&lt;=1"),IF(COUNTIF('Master list(no salts, metals)'!$K1518:$Y1518, "#N/A")=14,TRUE,FALSE))</f>
        <v>0</v>
      </c>
      <c r="L1524" t="b">
        <f>AND(COUNTIF('Master list(no salts, metals)'!L1518,"&lt;=1"),IF(COUNTIF('Master list(no salts, metals)'!$K1518:$Y1518, "#N/A")=14,TRUE,FALSE))</f>
        <v>0</v>
      </c>
      <c r="M1524" t="b">
        <f>AND(COUNTIF('Master list(no salts, metals)'!M1518,"&lt;=1"),IF(COUNTIF('Master list(no salts, metals)'!$K1518:$Y1518, "#N/A")=14,TRUE,FALSE))</f>
        <v>0</v>
      </c>
      <c r="N1524" t="b">
        <f>AND(COUNTIF('Master list(no salts, metals)'!N1518,"&lt;=1"),IF(COUNTIF('Master list(no salts, metals)'!$K1518:$Y1518, "#N/A")=14,TRUE,FALSE))</f>
        <v>0</v>
      </c>
      <c r="O1524" t="b">
        <f>AND(COUNTIF('Master list(no salts, metals)'!O1518,"&lt;=1"),IF(COUNTIF('Master list(no salts, metals)'!$K1518:$Y1518, "#N/A")=14,TRUE,FALSE))</f>
        <v>0</v>
      </c>
      <c r="P1524" t="b">
        <f>AND(COUNTIF('Master list(no salts, metals)'!P1518,"&lt;=1"),IF(COUNTIF('Master list(no salts, metals)'!$K1518:$Y1518, "#N/A")=14,TRUE,FALSE))</f>
        <v>0</v>
      </c>
      <c r="Q1524" t="b">
        <f>AND(COUNTIF('Master list(no salts, metals)'!Q1518,"&lt;=1"),IF(COUNTIF('Master list(no salts, metals)'!$K1518:$Y1518, "#N/A")=14,TRUE,FALSE))</f>
        <v>0</v>
      </c>
      <c r="R1524" t="b">
        <f>AND(COUNTIF('Master list(no salts, metals)'!R1518,"&lt;=1"),IF(COUNTIF('Master list(no salts, metals)'!$K1518:$Y1518, "#N/A")=14,TRUE,FALSE))</f>
        <v>0</v>
      </c>
      <c r="S1524" t="b">
        <f>AND(COUNTIF('Master list(no salts, metals)'!S1518,"&lt;=1"),IF(COUNTIF('Master list(no salts, metals)'!$K1518:$Y1518, "#N/A")=14,TRUE,FALSE))</f>
        <v>0</v>
      </c>
      <c r="T1524" t="b">
        <f>AND(COUNTIF('Master list(no salts, metals)'!T1518,"&lt;=1"),IF(COUNTIF('Master list(no salts, metals)'!$K1518:$Y1518, "#N/A")=14,TRUE,FALSE))</f>
        <v>0</v>
      </c>
      <c r="U1524" t="b">
        <f>AND(COUNTIF('Master list(no salts, metals)'!U1518,"&lt;=1"),IF(COUNTIF('Master list(no salts, metals)'!$K1518:$Y1518, "#N/A")=14,TRUE,FALSE))</f>
        <v>0</v>
      </c>
      <c r="V1524" t="b">
        <f>AND(COUNTIF('Master list(no salts, metals)'!V1518,"&lt;=1"),IF(COUNTIF('Master list(no salts, metals)'!$K1518:$Y1518, "#N/A")=14,TRUE,FALSE))</f>
        <v>0</v>
      </c>
      <c r="W1524" t="b">
        <f>AND(COUNTIF('Master list(no salts, metals)'!W1518,"&lt;=1"),IF(COUNTIF('Master list(no salts, metals)'!$K1518:$Y1518, "#N/A")=14,TRUE,FALSE))</f>
        <v>1</v>
      </c>
      <c r="X1524" t="b">
        <f>AND(COUNTIF('Master list(no salts, metals)'!X1518,"&lt;=1"),IF(COUNTIF('Master list(no salts, metals)'!$K1518:$Y1518, "#N/A")=14,TRUE,FALSE))</f>
        <v>0</v>
      </c>
      <c r="Y1524" t="b">
        <f>AND(COUNTIF('Master list(no salts, metals)'!Y1518,"&lt;=1"),IF(COUNTIF('Master list(no salts, metals)'!$K1518:$Y1518, "#N/A")=14,TRUE,FALSE))</f>
        <v>0</v>
      </c>
    </row>
    <row r="1525" spans="11:25" x14ac:dyDescent="0.25">
      <c r="K1525" t="b">
        <f>AND(COUNTIF('Master list(no salts, metals)'!K1519,"&lt;=1"),IF(COUNTIF('Master list(no salts, metals)'!$K1519:$Y1519, "#N/A")=14,TRUE,FALSE))</f>
        <v>0</v>
      </c>
      <c r="L1525" t="b">
        <f>AND(COUNTIF('Master list(no salts, metals)'!L1519,"&lt;=1"),IF(COUNTIF('Master list(no salts, metals)'!$K1519:$Y1519, "#N/A")=14,TRUE,FALSE))</f>
        <v>0</v>
      </c>
      <c r="M1525" t="b">
        <f>AND(COUNTIF('Master list(no salts, metals)'!M1519,"&lt;=1"),IF(COUNTIF('Master list(no salts, metals)'!$K1519:$Y1519, "#N/A")=14,TRUE,FALSE))</f>
        <v>0</v>
      </c>
      <c r="N1525" t="b">
        <f>AND(COUNTIF('Master list(no salts, metals)'!N1519,"&lt;=1"),IF(COUNTIF('Master list(no salts, metals)'!$K1519:$Y1519, "#N/A")=14,TRUE,FALSE))</f>
        <v>0</v>
      </c>
      <c r="O1525" t="b">
        <f>AND(COUNTIF('Master list(no salts, metals)'!O1519,"&lt;=1"),IF(COUNTIF('Master list(no salts, metals)'!$K1519:$Y1519, "#N/A")=14,TRUE,FALSE))</f>
        <v>0</v>
      </c>
      <c r="P1525" t="b">
        <f>AND(COUNTIF('Master list(no salts, metals)'!P1519,"&lt;=1"),IF(COUNTIF('Master list(no salts, metals)'!$K1519:$Y1519, "#N/A")=14,TRUE,FALSE))</f>
        <v>0</v>
      </c>
      <c r="Q1525" t="b">
        <f>AND(COUNTIF('Master list(no salts, metals)'!Q1519,"&lt;=1"),IF(COUNTIF('Master list(no salts, metals)'!$K1519:$Y1519, "#N/A")=14,TRUE,FALSE))</f>
        <v>0</v>
      </c>
      <c r="R1525" t="b">
        <f>AND(COUNTIF('Master list(no salts, metals)'!R1519,"&lt;=1"),IF(COUNTIF('Master list(no salts, metals)'!$K1519:$Y1519, "#N/A")=14,TRUE,FALSE))</f>
        <v>0</v>
      </c>
      <c r="S1525" t="b">
        <f>AND(COUNTIF('Master list(no salts, metals)'!S1519,"&lt;=1"),IF(COUNTIF('Master list(no salts, metals)'!$K1519:$Y1519, "#N/A")=14,TRUE,FALSE))</f>
        <v>0</v>
      </c>
      <c r="T1525" t="b">
        <f>AND(COUNTIF('Master list(no salts, metals)'!T1519,"&lt;=1"),IF(COUNTIF('Master list(no salts, metals)'!$K1519:$Y1519, "#N/A")=14,TRUE,FALSE))</f>
        <v>0</v>
      </c>
      <c r="U1525" t="b">
        <f>AND(COUNTIF('Master list(no salts, metals)'!U1519,"&lt;=1"),IF(COUNTIF('Master list(no salts, metals)'!$K1519:$Y1519, "#N/A")=14,TRUE,FALSE))</f>
        <v>0</v>
      </c>
      <c r="V1525" t="b">
        <f>AND(COUNTIF('Master list(no salts, metals)'!V1519,"&lt;=1"),IF(COUNTIF('Master list(no salts, metals)'!$K1519:$Y1519, "#N/A")=14,TRUE,FALSE))</f>
        <v>0</v>
      </c>
      <c r="W1525" t="b">
        <f>AND(COUNTIF('Master list(no salts, metals)'!W1519,"&lt;=1"),IF(COUNTIF('Master list(no salts, metals)'!$K1519:$Y1519, "#N/A")=14,TRUE,FALSE))</f>
        <v>0</v>
      </c>
      <c r="X1525" t="b">
        <f>AND(COUNTIF('Master list(no salts, metals)'!X1519,"&lt;=1"),IF(COUNTIF('Master list(no salts, metals)'!$K1519:$Y1519, "#N/A")=14,TRUE,FALSE))</f>
        <v>1</v>
      </c>
      <c r="Y1525" t="b">
        <f>AND(COUNTIF('Master list(no salts, metals)'!Y1519,"&lt;=1"),IF(COUNTIF('Master list(no salts, metals)'!$K1519:$Y1519, "#N/A")=14,TRUE,FALSE))</f>
        <v>0</v>
      </c>
    </row>
    <row r="1526" spans="11:25" x14ac:dyDescent="0.25">
      <c r="K1526" t="b">
        <f>AND(COUNTIF('Master list(no salts, metals)'!K1520,"&lt;=1"),IF(COUNTIF('Master list(no salts, metals)'!$K1520:$Y1520, "#N/A")=14,TRUE,FALSE))</f>
        <v>0</v>
      </c>
      <c r="L1526" t="b">
        <f>AND(COUNTIF('Master list(no salts, metals)'!L1520,"&lt;=1"),IF(COUNTIF('Master list(no salts, metals)'!$K1520:$Y1520, "#N/A")=14,TRUE,FALSE))</f>
        <v>0</v>
      </c>
      <c r="M1526" t="b">
        <f>AND(COUNTIF('Master list(no salts, metals)'!M1520,"&lt;=1"),IF(COUNTIF('Master list(no salts, metals)'!$K1520:$Y1520, "#N/A")=14,TRUE,FALSE))</f>
        <v>0</v>
      </c>
      <c r="N1526" t="b">
        <f>AND(COUNTIF('Master list(no salts, metals)'!N1520,"&lt;=1"),IF(COUNTIF('Master list(no salts, metals)'!$K1520:$Y1520, "#N/A")=14,TRUE,FALSE))</f>
        <v>0</v>
      </c>
      <c r="O1526" t="b">
        <f>AND(COUNTIF('Master list(no salts, metals)'!O1520,"&lt;=1"),IF(COUNTIF('Master list(no salts, metals)'!$K1520:$Y1520, "#N/A")=14,TRUE,FALSE))</f>
        <v>0</v>
      </c>
      <c r="P1526" t="b">
        <f>AND(COUNTIF('Master list(no salts, metals)'!P1520,"&lt;=1"),IF(COUNTIF('Master list(no salts, metals)'!$K1520:$Y1520, "#N/A")=14,TRUE,FALSE))</f>
        <v>0</v>
      </c>
      <c r="Q1526" t="b">
        <f>AND(COUNTIF('Master list(no salts, metals)'!Q1520,"&lt;=1"),IF(COUNTIF('Master list(no salts, metals)'!$K1520:$Y1520, "#N/A")=14,TRUE,FALSE))</f>
        <v>0</v>
      </c>
      <c r="R1526" t="b">
        <f>AND(COUNTIF('Master list(no salts, metals)'!R1520,"&lt;=1"),IF(COUNTIF('Master list(no salts, metals)'!$K1520:$Y1520, "#N/A")=14,TRUE,FALSE))</f>
        <v>0</v>
      </c>
      <c r="S1526" t="b">
        <f>AND(COUNTIF('Master list(no salts, metals)'!S1520,"&lt;=1"),IF(COUNTIF('Master list(no salts, metals)'!$K1520:$Y1520, "#N/A")=14,TRUE,FALSE))</f>
        <v>0</v>
      </c>
      <c r="T1526" t="b">
        <f>AND(COUNTIF('Master list(no salts, metals)'!T1520,"&lt;=1"),IF(COUNTIF('Master list(no salts, metals)'!$K1520:$Y1520, "#N/A")=14,TRUE,FALSE))</f>
        <v>0</v>
      </c>
      <c r="U1526" t="b">
        <f>AND(COUNTIF('Master list(no salts, metals)'!U1520,"&lt;=1"),IF(COUNTIF('Master list(no salts, metals)'!$K1520:$Y1520, "#N/A")=14,TRUE,FALSE))</f>
        <v>0</v>
      </c>
      <c r="V1526" t="b">
        <f>AND(COUNTIF('Master list(no salts, metals)'!V1520,"&lt;=1"),IF(COUNTIF('Master list(no salts, metals)'!$K1520:$Y1520, "#N/A")=14,TRUE,FALSE))</f>
        <v>0</v>
      </c>
      <c r="W1526" t="b">
        <f>AND(COUNTIF('Master list(no salts, metals)'!W1520,"&lt;=1"),IF(COUNTIF('Master list(no salts, metals)'!$K1520:$Y1520, "#N/A")=14,TRUE,FALSE))</f>
        <v>0</v>
      </c>
      <c r="X1526" t="b">
        <f>AND(COUNTIF('Master list(no salts, metals)'!X1520,"&lt;=1"),IF(COUNTIF('Master list(no salts, metals)'!$K1520:$Y1520, "#N/A")=14,TRUE,FALSE))</f>
        <v>0</v>
      </c>
      <c r="Y1526" t="b">
        <f>AND(COUNTIF('Master list(no salts, metals)'!Y1520,"&lt;=1"),IF(COUNTIF('Master list(no salts, metals)'!$K1520:$Y1520, "#N/A")=14,TRUE,FALSE))</f>
        <v>0</v>
      </c>
    </row>
    <row r="1527" spans="11:25" x14ac:dyDescent="0.25">
      <c r="K1527" t="b">
        <f>AND(COUNTIF('Master list(no salts, metals)'!K1521,"&lt;=1"),IF(COUNTIF('Master list(no salts, metals)'!$K1521:$Y1521, "#N/A")=14,TRUE,FALSE))</f>
        <v>0</v>
      </c>
      <c r="L1527" t="b">
        <f>AND(COUNTIF('Master list(no salts, metals)'!L1521,"&lt;=1"),IF(COUNTIF('Master list(no salts, metals)'!$K1521:$Y1521, "#N/A")=14,TRUE,FALSE))</f>
        <v>0</v>
      </c>
      <c r="M1527" t="b">
        <f>AND(COUNTIF('Master list(no salts, metals)'!M1521,"&lt;=1"),IF(COUNTIF('Master list(no salts, metals)'!$K1521:$Y1521, "#N/A")=14,TRUE,FALSE))</f>
        <v>0</v>
      </c>
      <c r="N1527" t="b">
        <f>AND(COUNTIF('Master list(no salts, metals)'!N1521,"&lt;=1"),IF(COUNTIF('Master list(no salts, metals)'!$K1521:$Y1521, "#N/A")=14,TRUE,FALSE))</f>
        <v>0</v>
      </c>
      <c r="O1527" t="b">
        <f>AND(COUNTIF('Master list(no salts, metals)'!O1521,"&lt;=1"),IF(COUNTIF('Master list(no salts, metals)'!$K1521:$Y1521, "#N/A")=14,TRUE,FALSE))</f>
        <v>0</v>
      </c>
      <c r="P1527" t="b">
        <f>AND(COUNTIF('Master list(no salts, metals)'!P1521,"&lt;=1"),IF(COUNTIF('Master list(no salts, metals)'!$K1521:$Y1521, "#N/A")=14,TRUE,FALSE))</f>
        <v>0</v>
      </c>
      <c r="Q1527" t="b">
        <f>AND(COUNTIF('Master list(no salts, metals)'!Q1521,"&lt;=1"),IF(COUNTIF('Master list(no salts, metals)'!$K1521:$Y1521, "#N/A")=14,TRUE,FALSE))</f>
        <v>0</v>
      </c>
      <c r="R1527" t="b">
        <f>AND(COUNTIF('Master list(no salts, metals)'!R1521,"&lt;=1"),IF(COUNTIF('Master list(no salts, metals)'!$K1521:$Y1521, "#N/A")=14,TRUE,FALSE))</f>
        <v>0</v>
      </c>
      <c r="S1527" t="b">
        <f>AND(COUNTIF('Master list(no salts, metals)'!S1521,"&lt;=1"),IF(COUNTIF('Master list(no salts, metals)'!$K1521:$Y1521, "#N/A")=14,TRUE,FALSE))</f>
        <v>0</v>
      </c>
      <c r="T1527" t="b">
        <f>AND(COUNTIF('Master list(no salts, metals)'!T1521,"&lt;=1"),IF(COUNTIF('Master list(no salts, metals)'!$K1521:$Y1521, "#N/A")=14,TRUE,FALSE))</f>
        <v>0</v>
      </c>
      <c r="U1527" t="b">
        <f>AND(COUNTIF('Master list(no salts, metals)'!U1521,"&lt;=1"),IF(COUNTIF('Master list(no salts, metals)'!$K1521:$Y1521, "#N/A")=14,TRUE,FALSE))</f>
        <v>0</v>
      </c>
      <c r="V1527" t="b">
        <f>AND(COUNTIF('Master list(no salts, metals)'!V1521,"&lt;=1"),IF(COUNTIF('Master list(no salts, metals)'!$K1521:$Y1521, "#N/A")=14,TRUE,FALSE))</f>
        <v>0</v>
      </c>
      <c r="W1527" t="b">
        <f>AND(COUNTIF('Master list(no salts, metals)'!W1521,"&lt;=1"),IF(COUNTIF('Master list(no salts, metals)'!$K1521:$Y1521, "#N/A")=14,TRUE,FALSE))</f>
        <v>1</v>
      </c>
      <c r="X1527" t="b">
        <f>AND(COUNTIF('Master list(no salts, metals)'!X1521,"&lt;=1"),IF(COUNTIF('Master list(no salts, metals)'!$K1521:$Y1521, "#N/A")=14,TRUE,FALSE))</f>
        <v>0</v>
      </c>
      <c r="Y1527" t="b">
        <f>AND(COUNTIF('Master list(no salts, metals)'!Y1521,"&lt;=1"),IF(COUNTIF('Master list(no salts, metals)'!$K1521:$Y1521, "#N/A")=14,TRUE,FALSE))</f>
        <v>0</v>
      </c>
    </row>
    <row r="1528" spans="11:25" x14ac:dyDescent="0.25">
      <c r="K1528" t="b">
        <f>AND(COUNTIF('Master list(no salts, metals)'!K1522,"&lt;=1"),IF(COUNTIF('Master list(no salts, metals)'!$K1522:$Y1522, "#N/A")=14,TRUE,FALSE))</f>
        <v>0</v>
      </c>
      <c r="L1528" t="b">
        <f>AND(COUNTIF('Master list(no salts, metals)'!L1522,"&lt;=1"),IF(COUNTIF('Master list(no salts, metals)'!$K1522:$Y1522, "#N/A")=14,TRUE,FALSE))</f>
        <v>0</v>
      </c>
      <c r="M1528" t="b">
        <f>AND(COUNTIF('Master list(no salts, metals)'!M1522,"&lt;=1"),IF(COUNTIF('Master list(no salts, metals)'!$K1522:$Y1522, "#N/A")=14,TRUE,FALSE))</f>
        <v>0</v>
      </c>
      <c r="N1528" t="b">
        <f>AND(COUNTIF('Master list(no salts, metals)'!N1522,"&lt;=1"),IF(COUNTIF('Master list(no salts, metals)'!$K1522:$Y1522, "#N/A")=14,TRUE,FALSE))</f>
        <v>0</v>
      </c>
      <c r="O1528" t="b">
        <f>AND(COUNTIF('Master list(no salts, metals)'!O1522,"&lt;=1"),IF(COUNTIF('Master list(no salts, metals)'!$K1522:$Y1522, "#N/A")=14,TRUE,FALSE))</f>
        <v>0</v>
      </c>
      <c r="P1528" t="b">
        <f>AND(COUNTIF('Master list(no salts, metals)'!P1522,"&lt;=1"),IF(COUNTIF('Master list(no salts, metals)'!$K1522:$Y1522, "#N/A")=14,TRUE,FALSE))</f>
        <v>0</v>
      </c>
      <c r="Q1528" t="b">
        <f>AND(COUNTIF('Master list(no salts, metals)'!Q1522,"&lt;=1"),IF(COUNTIF('Master list(no salts, metals)'!$K1522:$Y1522, "#N/A")=14,TRUE,FALSE))</f>
        <v>0</v>
      </c>
      <c r="R1528" t="b">
        <f>AND(COUNTIF('Master list(no salts, metals)'!R1522,"&lt;=1"),IF(COUNTIF('Master list(no salts, metals)'!$K1522:$Y1522, "#N/A")=14,TRUE,FALSE))</f>
        <v>0</v>
      </c>
      <c r="S1528" t="b">
        <f>AND(COUNTIF('Master list(no salts, metals)'!S1522,"&lt;=1"),IF(COUNTIF('Master list(no salts, metals)'!$K1522:$Y1522, "#N/A")=14,TRUE,FALSE))</f>
        <v>0</v>
      </c>
      <c r="T1528" t="b">
        <f>AND(COUNTIF('Master list(no salts, metals)'!T1522,"&lt;=1"),IF(COUNTIF('Master list(no salts, metals)'!$K1522:$Y1522, "#N/A")=14,TRUE,FALSE))</f>
        <v>0</v>
      </c>
      <c r="U1528" t="b">
        <f>AND(COUNTIF('Master list(no salts, metals)'!U1522,"&lt;=1"),IF(COUNTIF('Master list(no salts, metals)'!$K1522:$Y1522, "#N/A")=14,TRUE,FALSE))</f>
        <v>0</v>
      </c>
      <c r="V1528" t="b">
        <f>AND(COUNTIF('Master list(no salts, metals)'!V1522,"&lt;=1"),IF(COUNTIF('Master list(no salts, metals)'!$K1522:$Y1522, "#N/A")=14,TRUE,FALSE))</f>
        <v>0</v>
      </c>
      <c r="W1528" t="b">
        <f>AND(COUNTIF('Master list(no salts, metals)'!W1522,"&lt;=1"),IF(COUNTIF('Master list(no salts, metals)'!$K1522:$Y1522, "#N/A")=14,TRUE,FALSE))</f>
        <v>1</v>
      </c>
      <c r="X1528" t="b">
        <f>AND(COUNTIF('Master list(no salts, metals)'!X1522,"&lt;=1"),IF(COUNTIF('Master list(no salts, metals)'!$K1522:$Y1522, "#N/A")=14,TRUE,FALSE))</f>
        <v>0</v>
      </c>
      <c r="Y1528" t="b">
        <f>AND(COUNTIF('Master list(no salts, metals)'!Y1522,"&lt;=1"),IF(COUNTIF('Master list(no salts, metals)'!$K1522:$Y1522, "#N/A")=14,TRUE,FALSE))</f>
        <v>0</v>
      </c>
    </row>
    <row r="1529" spans="11:25" x14ac:dyDescent="0.25">
      <c r="K1529" t="b">
        <f>AND(COUNTIF('Master list(no salts, metals)'!K1523,"&lt;=1"),IF(COUNTIF('Master list(no salts, metals)'!$K1523:$Y1523, "#N/A")=14,TRUE,FALSE))</f>
        <v>0</v>
      </c>
      <c r="L1529" t="b">
        <f>AND(COUNTIF('Master list(no salts, metals)'!L1523,"&lt;=1"),IF(COUNTIF('Master list(no salts, metals)'!$K1523:$Y1523, "#N/A")=14,TRUE,FALSE))</f>
        <v>0</v>
      </c>
      <c r="M1529" t="b">
        <f>AND(COUNTIF('Master list(no salts, metals)'!M1523,"&lt;=1"),IF(COUNTIF('Master list(no salts, metals)'!$K1523:$Y1523, "#N/A")=14,TRUE,FALSE))</f>
        <v>0</v>
      </c>
      <c r="N1529" t="b">
        <f>AND(COUNTIF('Master list(no salts, metals)'!N1523,"&lt;=1"),IF(COUNTIF('Master list(no salts, metals)'!$K1523:$Y1523, "#N/A")=14,TRUE,FALSE))</f>
        <v>0</v>
      </c>
      <c r="O1529" t="b">
        <f>AND(COUNTIF('Master list(no salts, metals)'!O1523,"&lt;=1"),IF(COUNTIF('Master list(no salts, metals)'!$K1523:$Y1523, "#N/A")=14,TRUE,FALSE))</f>
        <v>0</v>
      </c>
      <c r="P1529" t="b">
        <f>AND(COUNTIF('Master list(no salts, metals)'!P1523,"&lt;=1"),IF(COUNTIF('Master list(no salts, metals)'!$K1523:$Y1523, "#N/A")=14,TRUE,FALSE))</f>
        <v>0</v>
      </c>
      <c r="Q1529" t="b">
        <f>AND(COUNTIF('Master list(no salts, metals)'!Q1523,"&lt;=1"),IF(COUNTIF('Master list(no salts, metals)'!$K1523:$Y1523, "#N/A")=14,TRUE,FALSE))</f>
        <v>0</v>
      </c>
      <c r="R1529" t="b">
        <f>AND(COUNTIF('Master list(no salts, metals)'!R1523,"&lt;=1"),IF(COUNTIF('Master list(no salts, metals)'!$K1523:$Y1523, "#N/A")=14,TRUE,FALSE))</f>
        <v>0</v>
      </c>
      <c r="S1529" t="b">
        <f>AND(COUNTIF('Master list(no salts, metals)'!S1523,"&lt;=1"),IF(COUNTIF('Master list(no salts, metals)'!$K1523:$Y1523, "#N/A")=14,TRUE,FALSE))</f>
        <v>0</v>
      </c>
      <c r="T1529" t="b">
        <f>AND(COUNTIF('Master list(no salts, metals)'!T1523,"&lt;=1"),IF(COUNTIF('Master list(no salts, metals)'!$K1523:$Y1523, "#N/A")=14,TRUE,FALSE))</f>
        <v>0</v>
      </c>
      <c r="U1529" t="b">
        <f>AND(COUNTIF('Master list(no salts, metals)'!U1523,"&lt;=1"),IF(COUNTIF('Master list(no salts, metals)'!$K1523:$Y1523, "#N/A")=14,TRUE,FALSE))</f>
        <v>0</v>
      </c>
      <c r="V1529" t="b">
        <f>AND(COUNTIF('Master list(no salts, metals)'!V1523,"&lt;=1"),IF(COUNTIF('Master list(no salts, metals)'!$K1523:$Y1523, "#N/A")=14,TRUE,FALSE))</f>
        <v>0</v>
      </c>
      <c r="W1529" t="b">
        <f>AND(COUNTIF('Master list(no salts, metals)'!W1523,"&lt;=1"),IF(COUNTIF('Master list(no salts, metals)'!$K1523:$Y1523, "#N/A")=14,TRUE,FALSE))</f>
        <v>0</v>
      </c>
      <c r="X1529" t="b">
        <f>AND(COUNTIF('Master list(no salts, metals)'!X1523,"&lt;=1"),IF(COUNTIF('Master list(no salts, metals)'!$K1523:$Y1523, "#N/A")=14,TRUE,FALSE))</f>
        <v>0</v>
      </c>
      <c r="Y1529" t="b">
        <f>AND(COUNTIF('Master list(no salts, metals)'!Y1523,"&lt;=1"),IF(COUNTIF('Master list(no salts, metals)'!$K1523:$Y1523, "#N/A")=14,TRUE,FALSE))</f>
        <v>0</v>
      </c>
    </row>
    <row r="1530" spans="11:25" x14ac:dyDescent="0.25">
      <c r="K1530" t="b">
        <f>AND(COUNTIF('Master list(no salts, metals)'!K1524,"&lt;=1"),IF(COUNTIF('Master list(no salts, metals)'!$K1524:$Y1524, "#N/A")=14,TRUE,FALSE))</f>
        <v>0</v>
      </c>
      <c r="L1530" t="b">
        <f>AND(COUNTIF('Master list(no salts, metals)'!L1524,"&lt;=1"),IF(COUNTIF('Master list(no salts, metals)'!$K1524:$Y1524, "#N/A")=14,TRUE,FALSE))</f>
        <v>0</v>
      </c>
      <c r="M1530" t="b">
        <f>AND(COUNTIF('Master list(no salts, metals)'!M1524,"&lt;=1"),IF(COUNTIF('Master list(no salts, metals)'!$K1524:$Y1524, "#N/A")=14,TRUE,FALSE))</f>
        <v>0</v>
      </c>
      <c r="N1530" t="b">
        <f>AND(COUNTIF('Master list(no salts, metals)'!N1524,"&lt;=1"),IF(COUNTIF('Master list(no salts, metals)'!$K1524:$Y1524, "#N/A")=14,TRUE,FALSE))</f>
        <v>0</v>
      </c>
      <c r="O1530" t="b">
        <f>AND(COUNTIF('Master list(no salts, metals)'!O1524,"&lt;=1"),IF(COUNTIF('Master list(no salts, metals)'!$K1524:$Y1524, "#N/A")=14,TRUE,FALSE))</f>
        <v>0</v>
      </c>
      <c r="P1530" t="b">
        <f>AND(COUNTIF('Master list(no salts, metals)'!P1524,"&lt;=1"),IF(COUNTIF('Master list(no salts, metals)'!$K1524:$Y1524, "#N/A")=14,TRUE,FALSE))</f>
        <v>0</v>
      </c>
      <c r="Q1530" t="b">
        <f>AND(COUNTIF('Master list(no salts, metals)'!Q1524,"&lt;=1"),IF(COUNTIF('Master list(no salts, metals)'!$K1524:$Y1524, "#N/A")=14,TRUE,FALSE))</f>
        <v>0</v>
      </c>
      <c r="R1530" t="b">
        <f>AND(COUNTIF('Master list(no salts, metals)'!R1524,"&lt;=1"),IF(COUNTIF('Master list(no salts, metals)'!$K1524:$Y1524, "#N/A")=14,TRUE,FALSE))</f>
        <v>0</v>
      </c>
      <c r="S1530" t="b">
        <f>AND(COUNTIF('Master list(no salts, metals)'!S1524,"&lt;=1"),IF(COUNTIF('Master list(no salts, metals)'!$K1524:$Y1524, "#N/A")=14,TRUE,FALSE))</f>
        <v>0</v>
      </c>
      <c r="T1530" t="b">
        <f>AND(COUNTIF('Master list(no salts, metals)'!T1524,"&lt;=1"),IF(COUNTIF('Master list(no salts, metals)'!$K1524:$Y1524, "#N/A")=14,TRUE,FALSE))</f>
        <v>0</v>
      </c>
      <c r="U1530" t="b">
        <f>AND(COUNTIF('Master list(no salts, metals)'!U1524,"&lt;=1"),IF(COUNTIF('Master list(no salts, metals)'!$K1524:$Y1524, "#N/A")=14,TRUE,FALSE))</f>
        <v>0</v>
      </c>
      <c r="V1530" t="b">
        <f>AND(COUNTIF('Master list(no salts, metals)'!V1524,"&lt;=1"),IF(COUNTIF('Master list(no salts, metals)'!$K1524:$Y1524, "#N/A")=14,TRUE,FALSE))</f>
        <v>0</v>
      </c>
      <c r="W1530" t="b">
        <f>AND(COUNTIF('Master list(no salts, metals)'!W1524,"&lt;=1"),IF(COUNTIF('Master list(no salts, metals)'!$K1524:$Y1524, "#N/A")=14,TRUE,FALSE))</f>
        <v>1</v>
      </c>
      <c r="X1530" t="b">
        <f>AND(COUNTIF('Master list(no salts, metals)'!X1524,"&lt;=1"),IF(COUNTIF('Master list(no salts, metals)'!$K1524:$Y1524, "#N/A")=14,TRUE,FALSE))</f>
        <v>0</v>
      </c>
      <c r="Y1530" t="b">
        <f>AND(COUNTIF('Master list(no salts, metals)'!Y1524,"&lt;=1"),IF(COUNTIF('Master list(no salts, metals)'!$K1524:$Y1524, "#N/A")=14,TRUE,FALSE))</f>
        <v>0</v>
      </c>
    </row>
    <row r="1531" spans="11:25" x14ac:dyDescent="0.25">
      <c r="K1531" t="b">
        <f>AND(COUNTIF('Master list(no salts, metals)'!K1525,"&lt;=1"),IF(COUNTIF('Master list(no salts, metals)'!$K1525:$Y1525, "#N/A")=14,TRUE,FALSE))</f>
        <v>0</v>
      </c>
      <c r="L1531" t="b">
        <f>AND(COUNTIF('Master list(no salts, metals)'!L1525,"&lt;=1"),IF(COUNTIF('Master list(no salts, metals)'!$K1525:$Y1525, "#N/A")=14,TRUE,FALSE))</f>
        <v>0</v>
      </c>
      <c r="M1531" t="b">
        <f>AND(COUNTIF('Master list(no salts, metals)'!M1525,"&lt;=1"),IF(COUNTIF('Master list(no salts, metals)'!$K1525:$Y1525, "#N/A")=14,TRUE,FALSE))</f>
        <v>0</v>
      </c>
      <c r="N1531" t="b">
        <f>AND(COUNTIF('Master list(no salts, metals)'!N1525,"&lt;=1"),IF(COUNTIF('Master list(no salts, metals)'!$K1525:$Y1525, "#N/A")=14,TRUE,FALSE))</f>
        <v>0</v>
      </c>
      <c r="O1531" t="b">
        <f>AND(COUNTIF('Master list(no salts, metals)'!O1525,"&lt;=1"),IF(COUNTIF('Master list(no salts, metals)'!$K1525:$Y1525, "#N/A")=14,TRUE,FALSE))</f>
        <v>0</v>
      </c>
      <c r="P1531" t="b">
        <f>AND(COUNTIF('Master list(no salts, metals)'!P1525,"&lt;=1"),IF(COUNTIF('Master list(no salts, metals)'!$K1525:$Y1525, "#N/A")=14,TRUE,FALSE))</f>
        <v>0</v>
      </c>
      <c r="Q1531" t="b">
        <f>AND(COUNTIF('Master list(no salts, metals)'!Q1525,"&lt;=1"),IF(COUNTIF('Master list(no salts, metals)'!$K1525:$Y1525, "#N/A")=14,TRUE,FALSE))</f>
        <v>0</v>
      </c>
      <c r="R1531" t="b">
        <f>AND(COUNTIF('Master list(no salts, metals)'!R1525,"&lt;=1"),IF(COUNTIF('Master list(no salts, metals)'!$K1525:$Y1525, "#N/A")=14,TRUE,FALSE))</f>
        <v>0</v>
      </c>
      <c r="S1531" t="b">
        <f>AND(COUNTIF('Master list(no salts, metals)'!S1525,"&lt;=1"),IF(COUNTIF('Master list(no salts, metals)'!$K1525:$Y1525, "#N/A")=14,TRUE,FALSE))</f>
        <v>0</v>
      </c>
      <c r="T1531" t="b">
        <f>AND(COUNTIF('Master list(no salts, metals)'!T1525,"&lt;=1"),IF(COUNTIF('Master list(no salts, metals)'!$K1525:$Y1525, "#N/A")=14,TRUE,FALSE))</f>
        <v>0</v>
      </c>
      <c r="U1531" t="b">
        <f>AND(COUNTIF('Master list(no salts, metals)'!U1525,"&lt;=1"),IF(COUNTIF('Master list(no salts, metals)'!$K1525:$Y1525, "#N/A")=14,TRUE,FALSE))</f>
        <v>0</v>
      </c>
      <c r="V1531" t="b">
        <f>AND(COUNTIF('Master list(no salts, metals)'!V1525,"&lt;=1"),IF(COUNTIF('Master list(no salts, metals)'!$K1525:$Y1525, "#N/A")=14,TRUE,FALSE))</f>
        <v>0</v>
      </c>
      <c r="W1531" t="b">
        <f>AND(COUNTIF('Master list(no salts, metals)'!W1525,"&lt;=1"),IF(COUNTIF('Master list(no salts, metals)'!$K1525:$Y1525, "#N/A")=14,TRUE,FALSE))</f>
        <v>0</v>
      </c>
      <c r="X1531" t="b">
        <f>AND(COUNTIF('Master list(no salts, metals)'!X1525,"&lt;=1"),IF(COUNTIF('Master list(no salts, metals)'!$K1525:$Y1525, "#N/A")=14,TRUE,FALSE))</f>
        <v>0</v>
      </c>
      <c r="Y1531" t="b">
        <f>AND(COUNTIF('Master list(no salts, metals)'!Y1525,"&lt;=1"),IF(COUNTIF('Master list(no salts, metals)'!$K1525:$Y1525, "#N/A")=14,TRUE,FALSE))</f>
        <v>0</v>
      </c>
    </row>
    <row r="1532" spans="11:25" x14ac:dyDescent="0.25">
      <c r="K1532" t="b">
        <f>AND(COUNTIF('Master list(no salts, metals)'!K1526,"&lt;=1"),IF(COUNTIF('Master list(no salts, metals)'!$K1526:$Y1526, "#N/A")=14,TRUE,FALSE))</f>
        <v>0</v>
      </c>
      <c r="L1532" t="b">
        <f>AND(COUNTIF('Master list(no salts, metals)'!L1526,"&lt;=1"),IF(COUNTIF('Master list(no salts, metals)'!$K1526:$Y1526, "#N/A")=14,TRUE,FALSE))</f>
        <v>0</v>
      </c>
      <c r="M1532" t="b">
        <f>AND(COUNTIF('Master list(no salts, metals)'!M1526,"&lt;=1"),IF(COUNTIF('Master list(no salts, metals)'!$K1526:$Y1526, "#N/A")=14,TRUE,FALSE))</f>
        <v>0</v>
      </c>
      <c r="N1532" t="b">
        <f>AND(COUNTIF('Master list(no salts, metals)'!N1526,"&lt;=1"),IF(COUNTIF('Master list(no salts, metals)'!$K1526:$Y1526, "#N/A")=14,TRUE,FALSE))</f>
        <v>0</v>
      </c>
      <c r="O1532" t="b">
        <f>AND(COUNTIF('Master list(no salts, metals)'!O1526,"&lt;=1"),IF(COUNTIF('Master list(no salts, metals)'!$K1526:$Y1526, "#N/A")=14,TRUE,FALSE))</f>
        <v>0</v>
      </c>
      <c r="P1532" t="b">
        <f>AND(COUNTIF('Master list(no salts, metals)'!P1526,"&lt;=1"),IF(COUNTIF('Master list(no salts, metals)'!$K1526:$Y1526, "#N/A")=14,TRUE,FALSE))</f>
        <v>0</v>
      </c>
      <c r="Q1532" t="b">
        <f>AND(COUNTIF('Master list(no salts, metals)'!Q1526,"&lt;=1"),IF(COUNTIF('Master list(no salts, metals)'!$K1526:$Y1526, "#N/A")=14,TRUE,FALSE))</f>
        <v>0</v>
      </c>
      <c r="R1532" t="b">
        <f>AND(COUNTIF('Master list(no salts, metals)'!R1526,"&lt;=1"),IF(COUNTIF('Master list(no salts, metals)'!$K1526:$Y1526, "#N/A")=14,TRUE,FALSE))</f>
        <v>0</v>
      </c>
      <c r="S1532" t="b">
        <f>AND(COUNTIF('Master list(no salts, metals)'!S1526,"&lt;=1"),IF(COUNTIF('Master list(no salts, metals)'!$K1526:$Y1526, "#N/A")=14,TRUE,FALSE))</f>
        <v>0</v>
      </c>
      <c r="T1532" t="b">
        <f>AND(COUNTIF('Master list(no salts, metals)'!T1526,"&lt;=1"),IF(COUNTIF('Master list(no salts, metals)'!$K1526:$Y1526, "#N/A")=14,TRUE,FALSE))</f>
        <v>0</v>
      </c>
      <c r="U1532" t="b">
        <f>AND(COUNTIF('Master list(no salts, metals)'!U1526,"&lt;=1"),IF(COUNTIF('Master list(no salts, metals)'!$K1526:$Y1526, "#N/A")=14,TRUE,FALSE))</f>
        <v>0</v>
      </c>
      <c r="V1532" t="b">
        <f>AND(COUNTIF('Master list(no salts, metals)'!V1526,"&lt;=1"),IF(COUNTIF('Master list(no salts, metals)'!$K1526:$Y1526, "#N/A")=14,TRUE,FALSE))</f>
        <v>0</v>
      </c>
      <c r="W1532" t="b">
        <f>AND(COUNTIF('Master list(no salts, metals)'!W1526,"&lt;=1"),IF(COUNTIF('Master list(no salts, metals)'!$K1526:$Y1526, "#N/A")=14,TRUE,FALSE))</f>
        <v>0</v>
      </c>
      <c r="X1532" t="b">
        <f>AND(COUNTIF('Master list(no salts, metals)'!X1526,"&lt;=1"),IF(COUNTIF('Master list(no salts, metals)'!$K1526:$Y1526, "#N/A")=14,TRUE,FALSE))</f>
        <v>0</v>
      </c>
      <c r="Y1532" t="b">
        <f>AND(COUNTIF('Master list(no salts, metals)'!Y1526,"&lt;=1"),IF(COUNTIF('Master list(no salts, metals)'!$K1526:$Y1526, "#N/A")=14,TRUE,FALSE))</f>
        <v>0</v>
      </c>
    </row>
    <row r="1533" spans="11:25" x14ac:dyDescent="0.25">
      <c r="K1533" t="b">
        <f>AND(COUNTIF('Master list(no salts, metals)'!K1527,"&lt;=1"),IF(COUNTIF('Master list(no salts, metals)'!$K1527:$Y1527, "#N/A")=14,TRUE,FALSE))</f>
        <v>0</v>
      </c>
      <c r="L1533" t="b">
        <f>AND(COUNTIF('Master list(no salts, metals)'!L1527,"&lt;=1"),IF(COUNTIF('Master list(no salts, metals)'!$K1527:$Y1527, "#N/A")=14,TRUE,FALSE))</f>
        <v>0</v>
      </c>
      <c r="M1533" t="b">
        <f>AND(COUNTIF('Master list(no salts, metals)'!M1527,"&lt;=1"),IF(COUNTIF('Master list(no salts, metals)'!$K1527:$Y1527, "#N/A")=14,TRUE,FALSE))</f>
        <v>0</v>
      </c>
      <c r="N1533" t="b">
        <f>AND(COUNTIF('Master list(no salts, metals)'!N1527,"&lt;=1"),IF(COUNTIF('Master list(no salts, metals)'!$K1527:$Y1527, "#N/A")=14,TRUE,FALSE))</f>
        <v>0</v>
      </c>
      <c r="O1533" t="b">
        <f>AND(COUNTIF('Master list(no salts, metals)'!O1527,"&lt;=1"),IF(COUNTIF('Master list(no salts, metals)'!$K1527:$Y1527, "#N/A")=14,TRUE,FALSE))</f>
        <v>0</v>
      </c>
      <c r="P1533" t="b">
        <f>AND(COUNTIF('Master list(no salts, metals)'!P1527,"&lt;=1"),IF(COUNTIF('Master list(no salts, metals)'!$K1527:$Y1527, "#N/A")=14,TRUE,FALSE))</f>
        <v>0</v>
      </c>
      <c r="Q1533" t="b">
        <f>AND(COUNTIF('Master list(no salts, metals)'!Q1527,"&lt;=1"),IF(COUNTIF('Master list(no salts, metals)'!$K1527:$Y1527, "#N/A")=14,TRUE,FALSE))</f>
        <v>0</v>
      </c>
      <c r="R1533" t="b">
        <f>AND(COUNTIF('Master list(no salts, metals)'!R1527,"&lt;=1"),IF(COUNTIF('Master list(no salts, metals)'!$K1527:$Y1527, "#N/A")=14,TRUE,FALSE))</f>
        <v>0</v>
      </c>
      <c r="S1533" t="b">
        <f>AND(COUNTIF('Master list(no salts, metals)'!S1527,"&lt;=1"),IF(COUNTIF('Master list(no salts, metals)'!$K1527:$Y1527, "#N/A")=14,TRUE,FALSE))</f>
        <v>0</v>
      </c>
      <c r="T1533" t="b">
        <f>AND(COUNTIF('Master list(no salts, metals)'!T1527,"&lt;=1"),IF(COUNTIF('Master list(no salts, metals)'!$K1527:$Y1527, "#N/A")=14,TRUE,FALSE))</f>
        <v>0</v>
      </c>
      <c r="U1533" t="b">
        <f>AND(COUNTIF('Master list(no salts, metals)'!U1527,"&lt;=1"),IF(COUNTIF('Master list(no salts, metals)'!$K1527:$Y1527, "#N/A")=14,TRUE,FALSE))</f>
        <v>0</v>
      </c>
      <c r="V1533" t="b">
        <f>AND(COUNTIF('Master list(no salts, metals)'!V1527,"&lt;=1"),IF(COUNTIF('Master list(no salts, metals)'!$K1527:$Y1527, "#N/A")=14,TRUE,FALSE))</f>
        <v>0</v>
      </c>
      <c r="W1533" t="b">
        <f>AND(COUNTIF('Master list(no salts, metals)'!W1527,"&lt;=1"),IF(COUNTIF('Master list(no salts, metals)'!$K1527:$Y1527, "#N/A")=14,TRUE,FALSE))</f>
        <v>1</v>
      </c>
      <c r="X1533" t="b">
        <f>AND(COUNTIF('Master list(no salts, metals)'!X1527,"&lt;=1"),IF(COUNTIF('Master list(no salts, metals)'!$K1527:$Y1527, "#N/A")=14,TRUE,FALSE))</f>
        <v>0</v>
      </c>
      <c r="Y1533" t="b">
        <f>AND(COUNTIF('Master list(no salts, metals)'!Y1527,"&lt;=1"),IF(COUNTIF('Master list(no salts, metals)'!$K1527:$Y1527, "#N/A")=14,TRUE,FALSE))</f>
        <v>0</v>
      </c>
    </row>
    <row r="1534" spans="11:25" x14ac:dyDescent="0.25">
      <c r="K1534" t="b">
        <f>AND(COUNTIF('Master list(no salts, metals)'!K1528,"&lt;=1"),IF(COUNTIF('Master list(no salts, metals)'!$K1528:$Y1528, "#N/A")=14,TRUE,FALSE))</f>
        <v>0</v>
      </c>
      <c r="L1534" t="b">
        <f>AND(COUNTIF('Master list(no salts, metals)'!L1528,"&lt;=1"),IF(COUNTIF('Master list(no salts, metals)'!$K1528:$Y1528, "#N/A")=14,TRUE,FALSE))</f>
        <v>0</v>
      </c>
      <c r="M1534" t="b">
        <f>AND(COUNTIF('Master list(no salts, metals)'!M1528,"&lt;=1"),IF(COUNTIF('Master list(no salts, metals)'!$K1528:$Y1528, "#N/A")=14,TRUE,FALSE))</f>
        <v>0</v>
      </c>
      <c r="N1534" t="b">
        <f>AND(COUNTIF('Master list(no salts, metals)'!N1528,"&lt;=1"),IF(COUNTIF('Master list(no salts, metals)'!$K1528:$Y1528, "#N/A")=14,TRUE,FALSE))</f>
        <v>0</v>
      </c>
      <c r="O1534" t="b">
        <f>AND(COUNTIF('Master list(no salts, metals)'!O1528,"&lt;=1"),IF(COUNTIF('Master list(no salts, metals)'!$K1528:$Y1528, "#N/A")=14,TRUE,FALSE))</f>
        <v>0</v>
      </c>
      <c r="P1534" t="b">
        <f>AND(COUNTIF('Master list(no salts, metals)'!P1528,"&lt;=1"),IF(COUNTIF('Master list(no salts, metals)'!$K1528:$Y1528, "#N/A")=14,TRUE,FALSE))</f>
        <v>0</v>
      </c>
      <c r="Q1534" t="b">
        <f>AND(COUNTIF('Master list(no salts, metals)'!Q1528,"&lt;=1"),IF(COUNTIF('Master list(no salts, metals)'!$K1528:$Y1528, "#N/A")=14,TRUE,FALSE))</f>
        <v>0</v>
      </c>
      <c r="R1534" t="b">
        <f>AND(COUNTIF('Master list(no salts, metals)'!R1528,"&lt;=1"),IF(COUNTIF('Master list(no salts, metals)'!$K1528:$Y1528, "#N/A")=14,TRUE,FALSE))</f>
        <v>0</v>
      </c>
      <c r="S1534" t="b">
        <f>AND(COUNTIF('Master list(no salts, metals)'!S1528,"&lt;=1"),IF(COUNTIF('Master list(no salts, metals)'!$K1528:$Y1528, "#N/A")=14,TRUE,FALSE))</f>
        <v>0</v>
      </c>
      <c r="T1534" t="b">
        <f>AND(COUNTIF('Master list(no salts, metals)'!T1528,"&lt;=1"),IF(COUNTIF('Master list(no salts, metals)'!$K1528:$Y1528, "#N/A")=14,TRUE,FALSE))</f>
        <v>1</v>
      </c>
      <c r="U1534" t="b">
        <f>AND(COUNTIF('Master list(no salts, metals)'!U1528,"&lt;=1"),IF(COUNTIF('Master list(no salts, metals)'!$K1528:$Y1528, "#N/A")=14,TRUE,FALSE))</f>
        <v>0</v>
      </c>
      <c r="V1534" t="b">
        <f>AND(COUNTIF('Master list(no salts, metals)'!V1528,"&lt;=1"),IF(COUNTIF('Master list(no salts, metals)'!$K1528:$Y1528, "#N/A")=14,TRUE,FALSE))</f>
        <v>0</v>
      </c>
      <c r="W1534" t="b">
        <f>AND(COUNTIF('Master list(no salts, metals)'!W1528,"&lt;=1"),IF(COUNTIF('Master list(no salts, metals)'!$K1528:$Y1528, "#N/A")=14,TRUE,FALSE))</f>
        <v>0</v>
      </c>
      <c r="X1534" t="b">
        <f>AND(COUNTIF('Master list(no salts, metals)'!X1528,"&lt;=1"),IF(COUNTIF('Master list(no salts, metals)'!$K1528:$Y1528, "#N/A")=14,TRUE,FALSE))</f>
        <v>0</v>
      </c>
      <c r="Y1534" t="b">
        <f>AND(COUNTIF('Master list(no salts, metals)'!Y1528,"&lt;=1"),IF(COUNTIF('Master list(no salts, metals)'!$K1528:$Y1528, "#N/A")=14,TRUE,FALSE))</f>
        <v>0</v>
      </c>
    </row>
    <row r="1535" spans="11:25" x14ac:dyDescent="0.25">
      <c r="K1535" t="b">
        <f>AND(COUNTIF('Master list(no salts, metals)'!K1529,"&lt;=1"),IF(COUNTIF('Master list(no salts, metals)'!$K1529:$Y1529, "#N/A")=14,TRUE,FALSE))</f>
        <v>0</v>
      </c>
      <c r="L1535" t="b">
        <f>AND(COUNTIF('Master list(no salts, metals)'!L1529,"&lt;=1"),IF(COUNTIF('Master list(no salts, metals)'!$K1529:$Y1529, "#N/A")=14,TRUE,FALSE))</f>
        <v>0</v>
      </c>
      <c r="M1535" t="b">
        <f>AND(COUNTIF('Master list(no salts, metals)'!M1529,"&lt;=1"),IF(COUNTIF('Master list(no salts, metals)'!$K1529:$Y1529, "#N/A")=14,TRUE,FALSE))</f>
        <v>0</v>
      </c>
      <c r="N1535" t="b">
        <f>AND(COUNTIF('Master list(no salts, metals)'!N1529,"&lt;=1"),IF(COUNTIF('Master list(no salts, metals)'!$K1529:$Y1529, "#N/A")=14,TRUE,FALSE))</f>
        <v>0</v>
      </c>
      <c r="O1535" t="b">
        <f>AND(COUNTIF('Master list(no salts, metals)'!O1529,"&lt;=1"),IF(COUNTIF('Master list(no salts, metals)'!$K1529:$Y1529, "#N/A")=14,TRUE,FALSE))</f>
        <v>0</v>
      </c>
      <c r="P1535" t="b">
        <f>AND(COUNTIF('Master list(no salts, metals)'!P1529,"&lt;=1"),IF(COUNTIF('Master list(no salts, metals)'!$K1529:$Y1529, "#N/A")=14,TRUE,FALSE))</f>
        <v>0</v>
      </c>
      <c r="Q1535" t="b">
        <f>AND(COUNTIF('Master list(no salts, metals)'!Q1529,"&lt;=1"),IF(COUNTIF('Master list(no salts, metals)'!$K1529:$Y1529, "#N/A")=14,TRUE,FALSE))</f>
        <v>0</v>
      </c>
      <c r="R1535" t="b">
        <f>AND(COUNTIF('Master list(no salts, metals)'!R1529,"&lt;=1"),IF(COUNTIF('Master list(no salts, metals)'!$K1529:$Y1529, "#N/A")=14,TRUE,FALSE))</f>
        <v>0</v>
      </c>
      <c r="S1535" t="b">
        <f>AND(COUNTIF('Master list(no salts, metals)'!S1529,"&lt;=1"),IF(COUNTIF('Master list(no salts, metals)'!$K1529:$Y1529, "#N/A")=14,TRUE,FALSE))</f>
        <v>0</v>
      </c>
      <c r="T1535" t="b">
        <f>AND(COUNTIF('Master list(no salts, metals)'!T1529,"&lt;=1"),IF(COUNTIF('Master list(no salts, metals)'!$K1529:$Y1529, "#N/A")=14,TRUE,FALSE))</f>
        <v>0</v>
      </c>
      <c r="U1535" t="b">
        <f>AND(COUNTIF('Master list(no salts, metals)'!U1529,"&lt;=1"),IF(COUNTIF('Master list(no salts, metals)'!$K1529:$Y1529, "#N/A")=14,TRUE,FALSE))</f>
        <v>0</v>
      </c>
      <c r="V1535" t="b">
        <f>AND(COUNTIF('Master list(no salts, metals)'!V1529,"&lt;=1"),IF(COUNTIF('Master list(no salts, metals)'!$K1529:$Y1529, "#N/A")=14,TRUE,FALSE))</f>
        <v>0</v>
      </c>
      <c r="W1535" t="b">
        <f>AND(COUNTIF('Master list(no salts, metals)'!W1529,"&lt;=1"),IF(COUNTIF('Master list(no salts, metals)'!$K1529:$Y1529, "#N/A")=14,TRUE,FALSE))</f>
        <v>0</v>
      </c>
      <c r="X1535" t="b">
        <f>AND(COUNTIF('Master list(no salts, metals)'!X1529,"&lt;=1"),IF(COUNTIF('Master list(no salts, metals)'!$K1529:$Y1529, "#N/A")=14,TRUE,FALSE))</f>
        <v>0</v>
      </c>
      <c r="Y1535" t="b">
        <f>AND(COUNTIF('Master list(no salts, metals)'!Y1529,"&lt;=1"),IF(COUNTIF('Master list(no salts, metals)'!$K1529:$Y1529, "#N/A")=14,TRUE,FALSE))</f>
        <v>0</v>
      </c>
    </row>
    <row r="1536" spans="11:25" x14ac:dyDescent="0.25">
      <c r="K1536" t="b">
        <f>AND(COUNTIF('Master list(no salts, metals)'!K1530,"&lt;=1"),IF(COUNTIF('Master list(no salts, metals)'!$K1530:$Y1530, "#N/A")=14,TRUE,FALSE))</f>
        <v>0</v>
      </c>
      <c r="L1536" t="b">
        <f>AND(COUNTIF('Master list(no salts, metals)'!L1530,"&lt;=1"),IF(COUNTIF('Master list(no salts, metals)'!$K1530:$Y1530, "#N/A")=14,TRUE,FALSE))</f>
        <v>0</v>
      </c>
      <c r="M1536" t="b">
        <f>AND(COUNTIF('Master list(no salts, metals)'!M1530,"&lt;=1"),IF(COUNTIF('Master list(no salts, metals)'!$K1530:$Y1530, "#N/A")=14,TRUE,FALSE))</f>
        <v>0</v>
      </c>
      <c r="N1536" t="b">
        <f>AND(COUNTIF('Master list(no salts, metals)'!N1530,"&lt;=1"),IF(COUNTIF('Master list(no salts, metals)'!$K1530:$Y1530, "#N/A")=14,TRUE,FALSE))</f>
        <v>0</v>
      </c>
      <c r="O1536" t="b">
        <f>AND(COUNTIF('Master list(no salts, metals)'!O1530,"&lt;=1"),IF(COUNTIF('Master list(no salts, metals)'!$K1530:$Y1530, "#N/A")=14,TRUE,FALSE))</f>
        <v>0</v>
      </c>
      <c r="P1536" t="b">
        <f>AND(COUNTIF('Master list(no salts, metals)'!P1530,"&lt;=1"),IF(COUNTIF('Master list(no salts, metals)'!$K1530:$Y1530, "#N/A")=14,TRUE,FALSE))</f>
        <v>0</v>
      </c>
      <c r="Q1536" t="b">
        <f>AND(COUNTIF('Master list(no salts, metals)'!Q1530,"&lt;=1"),IF(COUNTIF('Master list(no salts, metals)'!$K1530:$Y1530, "#N/A")=14,TRUE,FALSE))</f>
        <v>0</v>
      </c>
      <c r="R1536" t="b">
        <f>AND(COUNTIF('Master list(no salts, metals)'!R1530,"&lt;=1"),IF(COUNTIF('Master list(no salts, metals)'!$K1530:$Y1530, "#N/A")=14,TRUE,FALSE))</f>
        <v>0</v>
      </c>
      <c r="S1536" t="b">
        <f>AND(COUNTIF('Master list(no salts, metals)'!S1530,"&lt;=1"),IF(COUNTIF('Master list(no salts, metals)'!$K1530:$Y1530, "#N/A")=14,TRUE,FALSE))</f>
        <v>0</v>
      </c>
      <c r="T1536" t="b">
        <f>AND(COUNTIF('Master list(no salts, metals)'!T1530,"&lt;=1"),IF(COUNTIF('Master list(no salts, metals)'!$K1530:$Y1530, "#N/A")=14,TRUE,FALSE))</f>
        <v>0</v>
      </c>
      <c r="U1536" t="b">
        <f>AND(COUNTIF('Master list(no salts, metals)'!U1530,"&lt;=1"),IF(COUNTIF('Master list(no salts, metals)'!$K1530:$Y1530, "#N/A")=14,TRUE,FALSE))</f>
        <v>0</v>
      </c>
      <c r="V1536" t="b">
        <f>AND(COUNTIF('Master list(no salts, metals)'!V1530,"&lt;=1"),IF(COUNTIF('Master list(no salts, metals)'!$K1530:$Y1530, "#N/A")=14,TRUE,FALSE))</f>
        <v>0</v>
      </c>
      <c r="W1536" t="b">
        <f>AND(COUNTIF('Master list(no salts, metals)'!W1530,"&lt;=1"),IF(COUNTIF('Master list(no salts, metals)'!$K1530:$Y1530, "#N/A")=14,TRUE,FALSE))</f>
        <v>0</v>
      </c>
      <c r="X1536" t="b">
        <f>AND(COUNTIF('Master list(no salts, metals)'!X1530,"&lt;=1"),IF(COUNTIF('Master list(no salts, metals)'!$K1530:$Y1530, "#N/A")=14,TRUE,FALSE))</f>
        <v>0</v>
      </c>
      <c r="Y1536" t="b">
        <f>AND(COUNTIF('Master list(no salts, metals)'!Y1530,"&lt;=1"),IF(COUNTIF('Master list(no salts, metals)'!$K1530:$Y1530, "#N/A")=14,TRUE,FALSE))</f>
        <v>0</v>
      </c>
    </row>
    <row r="1537" spans="11:25" x14ac:dyDescent="0.25">
      <c r="K1537" t="b">
        <f>AND(COUNTIF('Master list(no salts, metals)'!K1531,"&lt;=1"),IF(COUNTIF('Master list(no salts, metals)'!$K1531:$Y1531, "#N/A")=14,TRUE,FALSE))</f>
        <v>0</v>
      </c>
      <c r="L1537" t="b">
        <f>AND(COUNTIF('Master list(no salts, metals)'!L1531,"&lt;=1"),IF(COUNTIF('Master list(no salts, metals)'!$K1531:$Y1531, "#N/A")=14,TRUE,FALSE))</f>
        <v>0</v>
      </c>
      <c r="M1537" t="b">
        <f>AND(COUNTIF('Master list(no salts, metals)'!M1531,"&lt;=1"),IF(COUNTIF('Master list(no salts, metals)'!$K1531:$Y1531, "#N/A")=14,TRUE,FALSE))</f>
        <v>0</v>
      </c>
      <c r="N1537" t="b">
        <f>AND(COUNTIF('Master list(no salts, metals)'!N1531,"&lt;=1"),IF(COUNTIF('Master list(no salts, metals)'!$K1531:$Y1531, "#N/A")=14,TRUE,FALSE))</f>
        <v>0</v>
      </c>
      <c r="O1537" t="b">
        <f>AND(COUNTIF('Master list(no salts, metals)'!O1531,"&lt;=1"),IF(COUNTIF('Master list(no salts, metals)'!$K1531:$Y1531, "#N/A")=14,TRUE,FALSE))</f>
        <v>0</v>
      </c>
      <c r="P1537" t="b">
        <f>AND(COUNTIF('Master list(no salts, metals)'!P1531,"&lt;=1"),IF(COUNTIF('Master list(no salts, metals)'!$K1531:$Y1531, "#N/A")=14,TRUE,FALSE))</f>
        <v>0</v>
      </c>
      <c r="Q1537" t="b">
        <f>AND(COUNTIF('Master list(no salts, metals)'!Q1531,"&lt;=1"),IF(COUNTIF('Master list(no salts, metals)'!$K1531:$Y1531, "#N/A")=14,TRUE,FALSE))</f>
        <v>0</v>
      </c>
      <c r="R1537" t="b">
        <f>AND(COUNTIF('Master list(no salts, metals)'!R1531,"&lt;=1"),IF(COUNTIF('Master list(no salts, metals)'!$K1531:$Y1531, "#N/A")=14,TRUE,FALSE))</f>
        <v>0</v>
      </c>
      <c r="S1537" t="b">
        <f>AND(COUNTIF('Master list(no salts, metals)'!S1531,"&lt;=1"),IF(COUNTIF('Master list(no salts, metals)'!$K1531:$Y1531, "#N/A")=14,TRUE,FALSE))</f>
        <v>0</v>
      </c>
      <c r="T1537" t="b">
        <f>AND(COUNTIF('Master list(no salts, metals)'!T1531,"&lt;=1"),IF(COUNTIF('Master list(no salts, metals)'!$K1531:$Y1531, "#N/A")=14,TRUE,FALSE))</f>
        <v>0</v>
      </c>
      <c r="U1537" t="b">
        <f>AND(COUNTIF('Master list(no salts, metals)'!U1531,"&lt;=1"),IF(COUNTIF('Master list(no salts, metals)'!$K1531:$Y1531, "#N/A")=14,TRUE,FALSE))</f>
        <v>0</v>
      </c>
      <c r="V1537" t="b">
        <f>AND(COUNTIF('Master list(no salts, metals)'!V1531,"&lt;=1"),IF(COUNTIF('Master list(no salts, metals)'!$K1531:$Y1531, "#N/A")=14,TRUE,FALSE))</f>
        <v>0</v>
      </c>
      <c r="W1537" t="b">
        <f>AND(COUNTIF('Master list(no salts, metals)'!W1531,"&lt;=1"),IF(COUNTIF('Master list(no salts, metals)'!$K1531:$Y1531, "#N/A")=14,TRUE,FALSE))</f>
        <v>0</v>
      </c>
      <c r="X1537" t="b">
        <f>AND(COUNTIF('Master list(no salts, metals)'!X1531,"&lt;=1"),IF(COUNTIF('Master list(no salts, metals)'!$K1531:$Y1531, "#N/A")=14,TRUE,FALSE))</f>
        <v>1</v>
      </c>
      <c r="Y1537" t="b">
        <f>AND(COUNTIF('Master list(no salts, metals)'!Y1531,"&lt;=1"),IF(COUNTIF('Master list(no salts, metals)'!$K1531:$Y1531, "#N/A")=14,TRUE,FALSE))</f>
        <v>0</v>
      </c>
    </row>
    <row r="1538" spans="11:25" x14ac:dyDescent="0.25">
      <c r="K1538" t="b">
        <f>AND(COUNTIF('Master list(no salts, metals)'!K1532,"&lt;=1"),IF(COUNTIF('Master list(no salts, metals)'!$K1532:$Y1532, "#N/A")=14,TRUE,FALSE))</f>
        <v>0</v>
      </c>
      <c r="L1538" t="b">
        <f>AND(COUNTIF('Master list(no salts, metals)'!L1532,"&lt;=1"),IF(COUNTIF('Master list(no salts, metals)'!$K1532:$Y1532, "#N/A")=14,TRUE,FALSE))</f>
        <v>0</v>
      </c>
      <c r="M1538" t="b">
        <f>AND(COUNTIF('Master list(no salts, metals)'!M1532,"&lt;=1"),IF(COUNTIF('Master list(no salts, metals)'!$K1532:$Y1532, "#N/A")=14,TRUE,FALSE))</f>
        <v>0</v>
      </c>
      <c r="N1538" t="b">
        <f>AND(COUNTIF('Master list(no salts, metals)'!N1532,"&lt;=1"),IF(COUNTIF('Master list(no salts, metals)'!$K1532:$Y1532, "#N/A")=14,TRUE,FALSE))</f>
        <v>0</v>
      </c>
      <c r="O1538" t="b">
        <f>AND(COUNTIF('Master list(no salts, metals)'!O1532,"&lt;=1"),IF(COUNTIF('Master list(no salts, metals)'!$K1532:$Y1532, "#N/A")=14,TRUE,FALSE))</f>
        <v>0</v>
      </c>
      <c r="P1538" t="b">
        <f>AND(COUNTIF('Master list(no salts, metals)'!P1532,"&lt;=1"),IF(COUNTIF('Master list(no salts, metals)'!$K1532:$Y1532, "#N/A")=14,TRUE,FALSE))</f>
        <v>0</v>
      </c>
      <c r="Q1538" t="b">
        <f>AND(COUNTIF('Master list(no salts, metals)'!Q1532,"&lt;=1"),IF(COUNTIF('Master list(no salts, metals)'!$K1532:$Y1532, "#N/A")=14,TRUE,FALSE))</f>
        <v>0</v>
      </c>
      <c r="R1538" t="b">
        <f>AND(COUNTIF('Master list(no salts, metals)'!R1532,"&lt;=1"),IF(COUNTIF('Master list(no salts, metals)'!$K1532:$Y1532, "#N/A")=14,TRUE,FALSE))</f>
        <v>0</v>
      </c>
      <c r="S1538" t="b">
        <f>AND(COUNTIF('Master list(no salts, metals)'!S1532,"&lt;=1"),IF(COUNTIF('Master list(no salts, metals)'!$K1532:$Y1532, "#N/A")=14,TRUE,FALSE))</f>
        <v>0</v>
      </c>
      <c r="T1538" t="b">
        <f>AND(COUNTIF('Master list(no salts, metals)'!T1532,"&lt;=1"),IF(COUNTIF('Master list(no salts, metals)'!$K1532:$Y1532, "#N/A")=14,TRUE,FALSE))</f>
        <v>0</v>
      </c>
      <c r="U1538" t="b">
        <f>AND(COUNTIF('Master list(no salts, metals)'!U1532,"&lt;=1"),IF(COUNTIF('Master list(no salts, metals)'!$K1532:$Y1532, "#N/A")=14,TRUE,FALSE))</f>
        <v>0</v>
      </c>
      <c r="V1538" t="b">
        <f>AND(COUNTIF('Master list(no salts, metals)'!V1532,"&lt;=1"),IF(COUNTIF('Master list(no salts, metals)'!$K1532:$Y1532, "#N/A")=14,TRUE,FALSE))</f>
        <v>0</v>
      </c>
      <c r="W1538" t="b">
        <f>AND(COUNTIF('Master list(no salts, metals)'!W1532,"&lt;=1"),IF(COUNTIF('Master list(no salts, metals)'!$K1532:$Y1532, "#N/A")=14,TRUE,FALSE))</f>
        <v>1</v>
      </c>
      <c r="X1538" t="b">
        <f>AND(COUNTIF('Master list(no salts, metals)'!X1532,"&lt;=1"),IF(COUNTIF('Master list(no salts, metals)'!$K1532:$Y1532, "#N/A")=14,TRUE,FALSE))</f>
        <v>0</v>
      </c>
      <c r="Y1538" t="b">
        <f>AND(COUNTIF('Master list(no salts, metals)'!Y1532,"&lt;=1"),IF(COUNTIF('Master list(no salts, metals)'!$K1532:$Y1532, "#N/A")=14,TRUE,FALSE))</f>
        <v>0</v>
      </c>
    </row>
    <row r="1539" spans="11:25" x14ac:dyDescent="0.25">
      <c r="K1539" t="b">
        <f>AND(COUNTIF('Master list(no salts, metals)'!K1533,"&lt;=1"),IF(COUNTIF('Master list(no salts, metals)'!$K1533:$Y1533, "#N/A")=14,TRUE,FALSE))</f>
        <v>0</v>
      </c>
      <c r="L1539" t="b">
        <f>AND(COUNTIF('Master list(no salts, metals)'!L1533,"&lt;=1"),IF(COUNTIF('Master list(no salts, metals)'!$K1533:$Y1533, "#N/A")=14,TRUE,FALSE))</f>
        <v>0</v>
      </c>
      <c r="M1539" t="b">
        <f>AND(COUNTIF('Master list(no salts, metals)'!M1533,"&lt;=1"),IF(COUNTIF('Master list(no salts, metals)'!$K1533:$Y1533, "#N/A")=14,TRUE,FALSE))</f>
        <v>0</v>
      </c>
      <c r="N1539" t="b">
        <f>AND(COUNTIF('Master list(no salts, metals)'!N1533,"&lt;=1"),IF(COUNTIF('Master list(no salts, metals)'!$K1533:$Y1533, "#N/A")=14,TRUE,FALSE))</f>
        <v>0</v>
      </c>
      <c r="O1539" t="b">
        <f>AND(COUNTIF('Master list(no salts, metals)'!O1533,"&lt;=1"),IF(COUNTIF('Master list(no salts, metals)'!$K1533:$Y1533, "#N/A")=14,TRUE,FALSE))</f>
        <v>0</v>
      </c>
      <c r="P1539" t="b">
        <f>AND(COUNTIF('Master list(no salts, metals)'!P1533,"&lt;=1"),IF(COUNTIF('Master list(no salts, metals)'!$K1533:$Y1533, "#N/A")=14,TRUE,FALSE))</f>
        <v>0</v>
      </c>
      <c r="Q1539" t="b">
        <f>AND(COUNTIF('Master list(no salts, metals)'!Q1533,"&lt;=1"),IF(COUNTIF('Master list(no salts, metals)'!$K1533:$Y1533, "#N/A")=14,TRUE,FALSE))</f>
        <v>0</v>
      </c>
      <c r="R1539" t="b">
        <f>AND(COUNTIF('Master list(no salts, metals)'!R1533,"&lt;=1"),IF(COUNTIF('Master list(no salts, metals)'!$K1533:$Y1533, "#N/A")=14,TRUE,FALSE))</f>
        <v>0</v>
      </c>
      <c r="S1539" t="b">
        <f>AND(COUNTIF('Master list(no salts, metals)'!S1533,"&lt;=1"),IF(COUNTIF('Master list(no salts, metals)'!$K1533:$Y1533, "#N/A")=14,TRUE,FALSE))</f>
        <v>0</v>
      </c>
      <c r="T1539" t="b">
        <f>AND(COUNTIF('Master list(no salts, metals)'!T1533,"&lt;=1"),IF(COUNTIF('Master list(no salts, metals)'!$K1533:$Y1533, "#N/A")=14,TRUE,FALSE))</f>
        <v>1</v>
      </c>
      <c r="U1539" t="b">
        <f>AND(COUNTIF('Master list(no salts, metals)'!U1533,"&lt;=1"),IF(COUNTIF('Master list(no salts, metals)'!$K1533:$Y1533, "#N/A")=14,TRUE,FALSE))</f>
        <v>0</v>
      </c>
      <c r="V1539" t="b">
        <f>AND(COUNTIF('Master list(no salts, metals)'!V1533,"&lt;=1"),IF(COUNTIF('Master list(no salts, metals)'!$K1533:$Y1533, "#N/A")=14,TRUE,FALSE))</f>
        <v>0</v>
      </c>
      <c r="W1539" t="b">
        <f>AND(COUNTIF('Master list(no salts, metals)'!W1533,"&lt;=1"),IF(COUNTIF('Master list(no salts, metals)'!$K1533:$Y1533, "#N/A")=14,TRUE,FALSE))</f>
        <v>0</v>
      </c>
      <c r="X1539" t="b">
        <f>AND(COUNTIF('Master list(no salts, metals)'!X1533,"&lt;=1"),IF(COUNTIF('Master list(no salts, metals)'!$K1533:$Y1533, "#N/A")=14,TRUE,FALSE))</f>
        <v>0</v>
      </c>
      <c r="Y1539" t="b">
        <f>AND(COUNTIF('Master list(no salts, metals)'!Y1533,"&lt;=1"),IF(COUNTIF('Master list(no salts, metals)'!$K1533:$Y1533, "#N/A")=14,TRUE,FALSE))</f>
        <v>0</v>
      </c>
    </row>
    <row r="1540" spans="11:25" x14ac:dyDescent="0.25">
      <c r="K1540" t="b">
        <f>AND(COUNTIF('Master list(no salts, metals)'!K1534,"&lt;=1"),IF(COUNTIF('Master list(no salts, metals)'!$K1534:$Y1534, "#N/A")=14,TRUE,FALSE))</f>
        <v>0</v>
      </c>
      <c r="L1540" t="b">
        <f>AND(COUNTIF('Master list(no salts, metals)'!L1534,"&lt;=1"),IF(COUNTIF('Master list(no salts, metals)'!$K1534:$Y1534, "#N/A")=14,TRUE,FALSE))</f>
        <v>0</v>
      </c>
      <c r="M1540" t="b">
        <f>AND(COUNTIF('Master list(no salts, metals)'!M1534,"&lt;=1"),IF(COUNTIF('Master list(no salts, metals)'!$K1534:$Y1534, "#N/A")=14,TRUE,FALSE))</f>
        <v>0</v>
      </c>
      <c r="N1540" t="b">
        <f>AND(COUNTIF('Master list(no salts, metals)'!N1534,"&lt;=1"),IF(COUNTIF('Master list(no salts, metals)'!$K1534:$Y1534, "#N/A")=14,TRUE,FALSE))</f>
        <v>0</v>
      </c>
      <c r="O1540" t="b">
        <f>AND(COUNTIF('Master list(no salts, metals)'!O1534,"&lt;=1"),IF(COUNTIF('Master list(no salts, metals)'!$K1534:$Y1534, "#N/A")=14,TRUE,FALSE))</f>
        <v>0</v>
      </c>
      <c r="P1540" t="b">
        <f>AND(COUNTIF('Master list(no salts, metals)'!P1534,"&lt;=1"),IF(COUNTIF('Master list(no salts, metals)'!$K1534:$Y1534, "#N/A")=14,TRUE,FALSE))</f>
        <v>0</v>
      </c>
      <c r="Q1540" t="b">
        <f>AND(COUNTIF('Master list(no salts, metals)'!Q1534,"&lt;=1"),IF(COUNTIF('Master list(no salts, metals)'!$K1534:$Y1534, "#N/A")=14,TRUE,FALSE))</f>
        <v>0</v>
      </c>
      <c r="R1540" t="b">
        <f>AND(COUNTIF('Master list(no salts, metals)'!R1534,"&lt;=1"),IF(COUNTIF('Master list(no salts, metals)'!$K1534:$Y1534, "#N/A")=14,TRUE,FALSE))</f>
        <v>0</v>
      </c>
      <c r="S1540" t="b">
        <f>AND(COUNTIF('Master list(no salts, metals)'!S1534,"&lt;=1"),IF(COUNTIF('Master list(no salts, metals)'!$K1534:$Y1534, "#N/A")=14,TRUE,FALSE))</f>
        <v>0</v>
      </c>
      <c r="T1540" t="b">
        <f>AND(COUNTIF('Master list(no salts, metals)'!T1534,"&lt;=1"),IF(COUNTIF('Master list(no salts, metals)'!$K1534:$Y1534, "#N/A")=14,TRUE,FALSE))</f>
        <v>1</v>
      </c>
      <c r="U1540" t="b">
        <f>AND(COUNTIF('Master list(no salts, metals)'!U1534,"&lt;=1"),IF(COUNTIF('Master list(no salts, metals)'!$K1534:$Y1534, "#N/A")=14,TRUE,FALSE))</f>
        <v>0</v>
      </c>
      <c r="V1540" t="b">
        <f>AND(COUNTIF('Master list(no salts, metals)'!V1534,"&lt;=1"),IF(COUNTIF('Master list(no salts, metals)'!$K1534:$Y1534, "#N/A")=14,TRUE,FALSE))</f>
        <v>0</v>
      </c>
      <c r="W1540" t="b">
        <f>AND(COUNTIF('Master list(no salts, metals)'!W1534,"&lt;=1"),IF(COUNTIF('Master list(no salts, metals)'!$K1534:$Y1534, "#N/A")=14,TRUE,FALSE))</f>
        <v>0</v>
      </c>
      <c r="X1540" t="b">
        <f>AND(COUNTIF('Master list(no salts, metals)'!X1534,"&lt;=1"),IF(COUNTIF('Master list(no salts, metals)'!$K1534:$Y1534, "#N/A")=14,TRUE,FALSE))</f>
        <v>0</v>
      </c>
      <c r="Y1540" t="b">
        <f>AND(COUNTIF('Master list(no salts, metals)'!Y1534,"&lt;=1"),IF(COUNTIF('Master list(no salts, metals)'!$K1534:$Y1534, "#N/A")=14,TRUE,FALSE))</f>
        <v>0</v>
      </c>
    </row>
    <row r="1541" spans="11:25" x14ac:dyDescent="0.25">
      <c r="K1541" t="b">
        <f>AND(COUNTIF('Master list(no salts, metals)'!K1535,"&lt;=1"),IF(COUNTIF('Master list(no salts, metals)'!$K1535:$Y1535, "#N/A")=14,TRUE,FALSE))</f>
        <v>0</v>
      </c>
      <c r="L1541" t="b">
        <f>AND(COUNTIF('Master list(no salts, metals)'!L1535,"&lt;=1"),IF(COUNTIF('Master list(no salts, metals)'!$K1535:$Y1535, "#N/A")=14,TRUE,FALSE))</f>
        <v>0</v>
      </c>
      <c r="M1541" t="b">
        <f>AND(COUNTIF('Master list(no salts, metals)'!M1535,"&lt;=1"),IF(COUNTIF('Master list(no salts, metals)'!$K1535:$Y1535, "#N/A")=14,TRUE,FALSE))</f>
        <v>0</v>
      </c>
      <c r="N1541" t="b">
        <f>AND(COUNTIF('Master list(no salts, metals)'!N1535,"&lt;=1"),IF(COUNTIF('Master list(no salts, metals)'!$K1535:$Y1535, "#N/A")=14,TRUE,FALSE))</f>
        <v>0</v>
      </c>
      <c r="O1541" t="b">
        <f>AND(COUNTIF('Master list(no salts, metals)'!O1535,"&lt;=1"),IF(COUNTIF('Master list(no salts, metals)'!$K1535:$Y1535, "#N/A")=14,TRUE,FALSE))</f>
        <v>0</v>
      </c>
      <c r="P1541" t="b">
        <f>AND(COUNTIF('Master list(no salts, metals)'!P1535,"&lt;=1"),IF(COUNTIF('Master list(no salts, metals)'!$K1535:$Y1535, "#N/A")=14,TRUE,FALSE))</f>
        <v>0</v>
      </c>
      <c r="Q1541" t="b">
        <f>AND(COUNTIF('Master list(no salts, metals)'!Q1535,"&lt;=1"),IF(COUNTIF('Master list(no salts, metals)'!$K1535:$Y1535, "#N/A")=14,TRUE,FALSE))</f>
        <v>0</v>
      </c>
      <c r="R1541" t="b">
        <f>AND(COUNTIF('Master list(no salts, metals)'!R1535,"&lt;=1"),IF(COUNTIF('Master list(no salts, metals)'!$K1535:$Y1535, "#N/A")=14,TRUE,FALSE))</f>
        <v>0</v>
      </c>
      <c r="S1541" t="b">
        <f>AND(COUNTIF('Master list(no salts, metals)'!S1535,"&lt;=1"),IF(COUNTIF('Master list(no salts, metals)'!$K1535:$Y1535, "#N/A")=14,TRUE,FALSE))</f>
        <v>0</v>
      </c>
      <c r="T1541" t="b">
        <f>AND(COUNTIF('Master list(no salts, metals)'!T1535,"&lt;=1"),IF(COUNTIF('Master list(no salts, metals)'!$K1535:$Y1535, "#N/A")=14,TRUE,FALSE))</f>
        <v>0</v>
      </c>
      <c r="U1541" t="b">
        <f>AND(COUNTIF('Master list(no salts, metals)'!U1535,"&lt;=1"),IF(COUNTIF('Master list(no salts, metals)'!$K1535:$Y1535, "#N/A")=14,TRUE,FALSE))</f>
        <v>0</v>
      </c>
      <c r="V1541" t="b">
        <f>AND(COUNTIF('Master list(no salts, metals)'!V1535,"&lt;=1"),IF(COUNTIF('Master list(no salts, metals)'!$K1535:$Y1535, "#N/A")=14,TRUE,FALSE))</f>
        <v>0</v>
      </c>
      <c r="W1541" t="b">
        <f>AND(COUNTIF('Master list(no salts, metals)'!W1535,"&lt;=1"),IF(COUNTIF('Master list(no salts, metals)'!$K1535:$Y1535, "#N/A")=14,TRUE,FALSE))</f>
        <v>0</v>
      </c>
      <c r="X1541" t="b">
        <f>AND(COUNTIF('Master list(no salts, metals)'!X1535,"&lt;=1"),IF(COUNTIF('Master list(no salts, metals)'!$K1535:$Y1535, "#N/A")=14,TRUE,FALSE))</f>
        <v>1</v>
      </c>
      <c r="Y1541" t="b">
        <f>AND(COUNTIF('Master list(no salts, metals)'!Y1535,"&lt;=1"),IF(COUNTIF('Master list(no salts, metals)'!$K1535:$Y1535, "#N/A")=14,TRUE,FALSE))</f>
        <v>0</v>
      </c>
    </row>
    <row r="1542" spans="11:25" x14ac:dyDescent="0.25">
      <c r="K1542" t="b">
        <f>AND(COUNTIF('Master list(no salts, metals)'!K1536,"&lt;=1"),IF(COUNTIF('Master list(no salts, metals)'!$K1536:$Y1536, "#N/A")=14,TRUE,FALSE))</f>
        <v>0</v>
      </c>
      <c r="L1542" t="b">
        <f>AND(COUNTIF('Master list(no salts, metals)'!L1536,"&lt;=1"),IF(COUNTIF('Master list(no salts, metals)'!$K1536:$Y1536, "#N/A")=14,TRUE,FALSE))</f>
        <v>0</v>
      </c>
      <c r="M1542" t="b">
        <f>AND(COUNTIF('Master list(no salts, metals)'!M1536,"&lt;=1"),IF(COUNTIF('Master list(no salts, metals)'!$K1536:$Y1536, "#N/A")=14,TRUE,FALSE))</f>
        <v>0</v>
      </c>
      <c r="N1542" t="b">
        <f>AND(COUNTIF('Master list(no salts, metals)'!N1536,"&lt;=1"),IF(COUNTIF('Master list(no salts, metals)'!$K1536:$Y1536, "#N/A")=14,TRUE,FALSE))</f>
        <v>0</v>
      </c>
      <c r="O1542" t="b">
        <f>AND(COUNTIF('Master list(no salts, metals)'!O1536,"&lt;=1"),IF(COUNTIF('Master list(no salts, metals)'!$K1536:$Y1536, "#N/A")=14,TRUE,FALSE))</f>
        <v>0</v>
      </c>
      <c r="P1542" t="b">
        <f>AND(COUNTIF('Master list(no salts, metals)'!P1536,"&lt;=1"),IF(COUNTIF('Master list(no salts, metals)'!$K1536:$Y1536, "#N/A")=14,TRUE,FALSE))</f>
        <v>0</v>
      </c>
      <c r="Q1542" t="b">
        <f>AND(COUNTIF('Master list(no salts, metals)'!Q1536,"&lt;=1"),IF(COUNTIF('Master list(no salts, metals)'!$K1536:$Y1536, "#N/A")=14,TRUE,FALSE))</f>
        <v>0</v>
      </c>
      <c r="R1542" t="b">
        <f>AND(COUNTIF('Master list(no salts, metals)'!R1536,"&lt;=1"),IF(COUNTIF('Master list(no salts, metals)'!$K1536:$Y1536, "#N/A")=14,TRUE,FALSE))</f>
        <v>0</v>
      </c>
      <c r="S1542" t="b">
        <f>AND(COUNTIF('Master list(no salts, metals)'!S1536,"&lt;=1"),IF(COUNTIF('Master list(no salts, metals)'!$K1536:$Y1536, "#N/A")=14,TRUE,FALSE))</f>
        <v>0</v>
      </c>
      <c r="T1542" t="b">
        <f>AND(COUNTIF('Master list(no salts, metals)'!T1536,"&lt;=1"),IF(COUNTIF('Master list(no salts, metals)'!$K1536:$Y1536, "#N/A")=14,TRUE,FALSE))</f>
        <v>0</v>
      </c>
      <c r="U1542" t="b">
        <f>AND(COUNTIF('Master list(no salts, metals)'!U1536,"&lt;=1"),IF(COUNTIF('Master list(no salts, metals)'!$K1536:$Y1536, "#N/A")=14,TRUE,FALSE))</f>
        <v>0</v>
      </c>
      <c r="V1542" t="b">
        <f>AND(COUNTIF('Master list(no salts, metals)'!V1536,"&lt;=1"),IF(COUNTIF('Master list(no salts, metals)'!$K1536:$Y1536, "#N/A")=14,TRUE,FALSE))</f>
        <v>0</v>
      </c>
      <c r="W1542" t="b">
        <f>AND(COUNTIF('Master list(no salts, metals)'!W1536,"&lt;=1"),IF(COUNTIF('Master list(no salts, metals)'!$K1536:$Y1536, "#N/A")=14,TRUE,FALSE))</f>
        <v>0</v>
      </c>
      <c r="X1542" t="b">
        <f>AND(COUNTIF('Master list(no salts, metals)'!X1536,"&lt;=1"),IF(COUNTIF('Master list(no salts, metals)'!$K1536:$Y1536, "#N/A")=14,TRUE,FALSE))</f>
        <v>0</v>
      </c>
      <c r="Y1542" t="b">
        <f>AND(COUNTIF('Master list(no salts, metals)'!Y1536,"&lt;=1"),IF(COUNTIF('Master list(no salts, metals)'!$K1536:$Y1536, "#N/A")=14,TRUE,FALSE))</f>
        <v>0</v>
      </c>
    </row>
    <row r="1543" spans="11:25" x14ac:dyDescent="0.25">
      <c r="K1543" t="b">
        <f>AND(COUNTIF('Master list(no salts, metals)'!K1537,"&lt;=1"),IF(COUNTIF('Master list(no salts, metals)'!$K1537:$Y1537, "#N/A")=14,TRUE,FALSE))</f>
        <v>0</v>
      </c>
      <c r="L1543" t="b">
        <f>AND(COUNTIF('Master list(no salts, metals)'!L1537,"&lt;=1"),IF(COUNTIF('Master list(no salts, metals)'!$K1537:$Y1537, "#N/A")=14,TRUE,FALSE))</f>
        <v>0</v>
      </c>
      <c r="M1543" t="b">
        <f>AND(COUNTIF('Master list(no salts, metals)'!M1537,"&lt;=1"),IF(COUNTIF('Master list(no salts, metals)'!$K1537:$Y1537, "#N/A")=14,TRUE,FALSE))</f>
        <v>0</v>
      </c>
      <c r="N1543" t="b">
        <f>AND(COUNTIF('Master list(no salts, metals)'!N1537,"&lt;=1"),IF(COUNTIF('Master list(no salts, metals)'!$K1537:$Y1537, "#N/A")=14,TRUE,FALSE))</f>
        <v>0</v>
      </c>
      <c r="O1543" t="b">
        <f>AND(COUNTIF('Master list(no salts, metals)'!O1537,"&lt;=1"),IF(COUNTIF('Master list(no salts, metals)'!$K1537:$Y1537, "#N/A")=14,TRUE,FALSE))</f>
        <v>0</v>
      </c>
      <c r="P1543" t="b">
        <f>AND(COUNTIF('Master list(no salts, metals)'!P1537,"&lt;=1"),IF(COUNTIF('Master list(no salts, metals)'!$K1537:$Y1537, "#N/A")=14,TRUE,FALSE))</f>
        <v>0</v>
      </c>
      <c r="Q1543" t="b">
        <f>AND(COUNTIF('Master list(no salts, metals)'!Q1537,"&lt;=1"),IF(COUNTIF('Master list(no salts, metals)'!$K1537:$Y1537, "#N/A")=14,TRUE,FALSE))</f>
        <v>0</v>
      </c>
      <c r="R1543" t="b">
        <f>AND(COUNTIF('Master list(no salts, metals)'!R1537,"&lt;=1"),IF(COUNTIF('Master list(no salts, metals)'!$K1537:$Y1537, "#N/A")=14,TRUE,FALSE))</f>
        <v>0</v>
      </c>
      <c r="S1543" t="b">
        <f>AND(COUNTIF('Master list(no salts, metals)'!S1537,"&lt;=1"),IF(COUNTIF('Master list(no salts, metals)'!$K1537:$Y1537, "#N/A")=14,TRUE,FALSE))</f>
        <v>0</v>
      </c>
      <c r="T1543" t="b">
        <f>AND(COUNTIF('Master list(no salts, metals)'!T1537,"&lt;=1"),IF(COUNTIF('Master list(no salts, metals)'!$K1537:$Y1537, "#N/A")=14,TRUE,FALSE))</f>
        <v>0</v>
      </c>
      <c r="U1543" t="b">
        <f>AND(COUNTIF('Master list(no salts, metals)'!U1537,"&lt;=1"),IF(COUNTIF('Master list(no salts, metals)'!$K1537:$Y1537, "#N/A")=14,TRUE,FALSE))</f>
        <v>0</v>
      </c>
      <c r="V1543" t="b">
        <f>AND(COUNTIF('Master list(no salts, metals)'!V1537,"&lt;=1"),IF(COUNTIF('Master list(no salts, metals)'!$K1537:$Y1537, "#N/A")=14,TRUE,FALSE))</f>
        <v>0</v>
      </c>
      <c r="W1543" t="b">
        <f>AND(COUNTIF('Master list(no salts, metals)'!W1537,"&lt;=1"),IF(COUNTIF('Master list(no salts, metals)'!$K1537:$Y1537, "#N/A")=14,TRUE,FALSE))</f>
        <v>1</v>
      </c>
      <c r="X1543" t="b">
        <f>AND(COUNTIF('Master list(no salts, metals)'!X1537,"&lt;=1"),IF(COUNTIF('Master list(no salts, metals)'!$K1537:$Y1537, "#N/A")=14,TRUE,FALSE))</f>
        <v>0</v>
      </c>
      <c r="Y1543" t="b">
        <f>AND(COUNTIF('Master list(no salts, metals)'!Y1537,"&lt;=1"),IF(COUNTIF('Master list(no salts, metals)'!$K1537:$Y1537, "#N/A")=14,TRUE,FALSE))</f>
        <v>0</v>
      </c>
    </row>
    <row r="1544" spans="11:25" x14ac:dyDescent="0.25">
      <c r="K1544" t="b">
        <f>AND(COUNTIF('Master list(no salts, metals)'!K1538,"&lt;=1"),IF(COUNTIF('Master list(no salts, metals)'!$K1538:$Y1538, "#N/A")=14,TRUE,FALSE))</f>
        <v>0</v>
      </c>
      <c r="L1544" t="b">
        <f>AND(COUNTIF('Master list(no salts, metals)'!L1538,"&lt;=1"),IF(COUNTIF('Master list(no salts, metals)'!$K1538:$Y1538, "#N/A")=14,TRUE,FALSE))</f>
        <v>0</v>
      </c>
      <c r="M1544" t="b">
        <f>AND(COUNTIF('Master list(no salts, metals)'!M1538,"&lt;=1"),IF(COUNTIF('Master list(no salts, metals)'!$K1538:$Y1538, "#N/A")=14,TRUE,FALSE))</f>
        <v>0</v>
      </c>
      <c r="N1544" t="b">
        <f>AND(COUNTIF('Master list(no salts, metals)'!N1538,"&lt;=1"),IF(COUNTIF('Master list(no salts, metals)'!$K1538:$Y1538, "#N/A")=14,TRUE,FALSE))</f>
        <v>0</v>
      </c>
      <c r="O1544" t="b">
        <f>AND(COUNTIF('Master list(no salts, metals)'!O1538,"&lt;=1"),IF(COUNTIF('Master list(no salts, metals)'!$K1538:$Y1538, "#N/A")=14,TRUE,FALSE))</f>
        <v>0</v>
      </c>
      <c r="P1544" t="b">
        <f>AND(COUNTIF('Master list(no salts, metals)'!P1538,"&lt;=1"),IF(COUNTIF('Master list(no salts, metals)'!$K1538:$Y1538, "#N/A")=14,TRUE,FALSE))</f>
        <v>0</v>
      </c>
      <c r="Q1544" t="b">
        <f>AND(COUNTIF('Master list(no salts, metals)'!Q1538,"&lt;=1"),IF(COUNTIF('Master list(no salts, metals)'!$K1538:$Y1538, "#N/A")=14,TRUE,FALSE))</f>
        <v>0</v>
      </c>
      <c r="R1544" t="b">
        <f>AND(COUNTIF('Master list(no salts, metals)'!R1538,"&lt;=1"),IF(COUNTIF('Master list(no salts, metals)'!$K1538:$Y1538, "#N/A")=14,TRUE,FALSE))</f>
        <v>0</v>
      </c>
      <c r="S1544" t="b">
        <f>AND(COUNTIF('Master list(no salts, metals)'!S1538,"&lt;=1"),IF(COUNTIF('Master list(no salts, metals)'!$K1538:$Y1538, "#N/A")=14,TRUE,FALSE))</f>
        <v>0</v>
      </c>
      <c r="T1544" t="b">
        <f>AND(COUNTIF('Master list(no salts, metals)'!T1538,"&lt;=1"),IF(COUNTIF('Master list(no salts, metals)'!$K1538:$Y1538, "#N/A")=14,TRUE,FALSE))</f>
        <v>0</v>
      </c>
      <c r="U1544" t="b">
        <f>AND(COUNTIF('Master list(no salts, metals)'!U1538,"&lt;=1"),IF(COUNTIF('Master list(no salts, metals)'!$K1538:$Y1538, "#N/A")=14,TRUE,FALSE))</f>
        <v>0</v>
      </c>
      <c r="V1544" t="b">
        <f>AND(COUNTIF('Master list(no salts, metals)'!V1538,"&lt;=1"),IF(COUNTIF('Master list(no salts, metals)'!$K1538:$Y1538, "#N/A")=14,TRUE,FALSE))</f>
        <v>0</v>
      </c>
      <c r="W1544" t="b">
        <f>AND(COUNTIF('Master list(no salts, metals)'!W1538,"&lt;=1"),IF(COUNTIF('Master list(no salts, metals)'!$K1538:$Y1538, "#N/A")=14,TRUE,FALSE))</f>
        <v>0</v>
      </c>
      <c r="X1544" t="b">
        <f>AND(COUNTIF('Master list(no salts, metals)'!X1538,"&lt;=1"),IF(COUNTIF('Master list(no salts, metals)'!$K1538:$Y1538, "#N/A")=14,TRUE,FALSE))</f>
        <v>1</v>
      </c>
      <c r="Y1544" t="b">
        <f>AND(COUNTIF('Master list(no salts, metals)'!Y1538,"&lt;=1"),IF(COUNTIF('Master list(no salts, metals)'!$K1538:$Y1538, "#N/A")=14,TRUE,FALSE))</f>
        <v>0</v>
      </c>
    </row>
    <row r="1545" spans="11:25" x14ac:dyDescent="0.25">
      <c r="K1545" t="b">
        <f>AND(COUNTIF('Master list(no salts, metals)'!K1539,"&lt;=1"),IF(COUNTIF('Master list(no salts, metals)'!$K1539:$Y1539, "#N/A")=14,TRUE,FALSE))</f>
        <v>0</v>
      </c>
      <c r="L1545" t="b">
        <f>AND(COUNTIF('Master list(no salts, metals)'!L1539,"&lt;=1"),IF(COUNTIF('Master list(no salts, metals)'!$K1539:$Y1539, "#N/A")=14,TRUE,FALSE))</f>
        <v>0</v>
      </c>
      <c r="M1545" t="b">
        <f>AND(COUNTIF('Master list(no salts, metals)'!M1539,"&lt;=1"),IF(COUNTIF('Master list(no salts, metals)'!$K1539:$Y1539, "#N/A")=14,TRUE,FALSE))</f>
        <v>0</v>
      </c>
      <c r="N1545" t="b">
        <f>AND(COUNTIF('Master list(no salts, metals)'!N1539,"&lt;=1"),IF(COUNTIF('Master list(no salts, metals)'!$K1539:$Y1539, "#N/A")=14,TRUE,FALSE))</f>
        <v>0</v>
      </c>
      <c r="O1545" t="b">
        <f>AND(COUNTIF('Master list(no salts, metals)'!O1539,"&lt;=1"),IF(COUNTIF('Master list(no salts, metals)'!$K1539:$Y1539, "#N/A")=14,TRUE,FALSE))</f>
        <v>0</v>
      </c>
      <c r="P1545" t="b">
        <f>AND(COUNTIF('Master list(no salts, metals)'!P1539,"&lt;=1"),IF(COUNTIF('Master list(no salts, metals)'!$K1539:$Y1539, "#N/A")=14,TRUE,FALSE))</f>
        <v>0</v>
      </c>
      <c r="Q1545" t="b">
        <f>AND(COUNTIF('Master list(no salts, metals)'!Q1539,"&lt;=1"),IF(COUNTIF('Master list(no salts, metals)'!$K1539:$Y1539, "#N/A")=14,TRUE,FALSE))</f>
        <v>0</v>
      </c>
      <c r="R1545" t="b">
        <f>AND(COUNTIF('Master list(no salts, metals)'!R1539,"&lt;=1"),IF(COUNTIF('Master list(no salts, metals)'!$K1539:$Y1539, "#N/A")=14,TRUE,FALSE))</f>
        <v>0</v>
      </c>
      <c r="S1545" t="b">
        <f>AND(COUNTIF('Master list(no salts, metals)'!S1539,"&lt;=1"),IF(COUNTIF('Master list(no salts, metals)'!$K1539:$Y1539, "#N/A")=14,TRUE,FALSE))</f>
        <v>0</v>
      </c>
      <c r="T1545" t="b">
        <f>AND(COUNTIF('Master list(no salts, metals)'!T1539,"&lt;=1"),IF(COUNTIF('Master list(no salts, metals)'!$K1539:$Y1539, "#N/A")=14,TRUE,FALSE))</f>
        <v>0</v>
      </c>
      <c r="U1545" t="b">
        <f>AND(COUNTIF('Master list(no salts, metals)'!U1539,"&lt;=1"),IF(COUNTIF('Master list(no salts, metals)'!$K1539:$Y1539, "#N/A")=14,TRUE,FALSE))</f>
        <v>0</v>
      </c>
      <c r="V1545" t="b">
        <f>AND(COUNTIF('Master list(no salts, metals)'!V1539,"&lt;=1"),IF(COUNTIF('Master list(no salts, metals)'!$K1539:$Y1539, "#N/A")=14,TRUE,FALSE))</f>
        <v>0</v>
      </c>
      <c r="W1545" t="b">
        <f>AND(COUNTIF('Master list(no salts, metals)'!W1539,"&lt;=1"),IF(COUNTIF('Master list(no salts, metals)'!$K1539:$Y1539, "#N/A")=14,TRUE,FALSE))</f>
        <v>1</v>
      </c>
      <c r="X1545" t="b">
        <f>AND(COUNTIF('Master list(no salts, metals)'!X1539,"&lt;=1"),IF(COUNTIF('Master list(no salts, metals)'!$K1539:$Y1539, "#N/A")=14,TRUE,FALSE))</f>
        <v>0</v>
      </c>
      <c r="Y1545" t="b">
        <f>AND(COUNTIF('Master list(no salts, metals)'!Y1539,"&lt;=1"),IF(COUNTIF('Master list(no salts, metals)'!$K1539:$Y1539, "#N/A")=14,TRUE,FALSE))</f>
        <v>0</v>
      </c>
    </row>
    <row r="1546" spans="11:25" x14ac:dyDescent="0.25">
      <c r="K1546" t="b">
        <f>AND(COUNTIF('Master list(no salts, metals)'!K1540,"&lt;=1"),IF(COUNTIF('Master list(no salts, metals)'!$K1540:$Y1540, "#N/A")=14,TRUE,FALSE))</f>
        <v>0</v>
      </c>
      <c r="L1546" t="b">
        <f>AND(COUNTIF('Master list(no salts, metals)'!L1540,"&lt;=1"),IF(COUNTIF('Master list(no salts, metals)'!$K1540:$Y1540, "#N/A")=14,TRUE,FALSE))</f>
        <v>0</v>
      </c>
      <c r="M1546" t="b">
        <f>AND(COUNTIF('Master list(no salts, metals)'!M1540,"&lt;=1"),IF(COUNTIF('Master list(no salts, metals)'!$K1540:$Y1540, "#N/A")=14,TRUE,FALSE))</f>
        <v>0</v>
      </c>
      <c r="N1546" t="b">
        <f>AND(COUNTIF('Master list(no salts, metals)'!N1540,"&lt;=1"),IF(COUNTIF('Master list(no salts, metals)'!$K1540:$Y1540, "#N/A")=14,TRUE,FALSE))</f>
        <v>0</v>
      </c>
      <c r="O1546" t="b">
        <f>AND(COUNTIF('Master list(no salts, metals)'!O1540,"&lt;=1"),IF(COUNTIF('Master list(no salts, metals)'!$K1540:$Y1540, "#N/A")=14,TRUE,FALSE))</f>
        <v>0</v>
      </c>
      <c r="P1546" t="b">
        <f>AND(COUNTIF('Master list(no salts, metals)'!P1540,"&lt;=1"),IF(COUNTIF('Master list(no salts, metals)'!$K1540:$Y1540, "#N/A")=14,TRUE,FALSE))</f>
        <v>0</v>
      </c>
      <c r="Q1546" t="b">
        <f>AND(COUNTIF('Master list(no salts, metals)'!Q1540,"&lt;=1"),IF(COUNTIF('Master list(no salts, metals)'!$K1540:$Y1540, "#N/A")=14,TRUE,FALSE))</f>
        <v>0</v>
      </c>
      <c r="R1546" t="b">
        <f>AND(COUNTIF('Master list(no salts, metals)'!R1540,"&lt;=1"),IF(COUNTIF('Master list(no salts, metals)'!$K1540:$Y1540, "#N/A")=14,TRUE,FALSE))</f>
        <v>0</v>
      </c>
      <c r="S1546" t="b">
        <f>AND(COUNTIF('Master list(no salts, metals)'!S1540,"&lt;=1"),IF(COUNTIF('Master list(no salts, metals)'!$K1540:$Y1540, "#N/A")=14,TRUE,FALSE))</f>
        <v>0</v>
      </c>
      <c r="T1546" t="b">
        <f>AND(COUNTIF('Master list(no salts, metals)'!T1540,"&lt;=1"),IF(COUNTIF('Master list(no salts, metals)'!$K1540:$Y1540, "#N/A")=14,TRUE,FALSE))</f>
        <v>0</v>
      </c>
      <c r="U1546" t="b">
        <f>AND(COUNTIF('Master list(no salts, metals)'!U1540,"&lt;=1"),IF(COUNTIF('Master list(no salts, metals)'!$K1540:$Y1540, "#N/A")=14,TRUE,FALSE))</f>
        <v>0</v>
      </c>
      <c r="V1546" t="b">
        <f>AND(COUNTIF('Master list(no salts, metals)'!V1540,"&lt;=1"),IF(COUNTIF('Master list(no salts, metals)'!$K1540:$Y1540, "#N/A")=14,TRUE,FALSE))</f>
        <v>0</v>
      </c>
      <c r="W1546" t="b">
        <f>AND(COUNTIF('Master list(no salts, metals)'!W1540,"&lt;=1"),IF(COUNTIF('Master list(no salts, metals)'!$K1540:$Y1540, "#N/A")=14,TRUE,FALSE))</f>
        <v>1</v>
      </c>
      <c r="X1546" t="b">
        <f>AND(COUNTIF('Master list(no salts, metals)'!X1540,"&lt;=1"),IF(COUNTIF('Master list(no salts, metals)'!$K1540:$Y1540, "#N/A")=14,TRUE,FALSE))</f>
        <v>0</v>
      </c>
      <c r="Y1546" t="b">
        <f>AND(COUNTIF('Master list(no salts, metals)'!Y1540,"&lt;=1"),IF(COUNTIF('Master list(no salts, metals)'!$K1540:$Y1540, "#N/A")=14,TRUE,FALSE))</f>
        <v>0</v>
      </c>
    </row>
    <row r="1547" spans="11:25" x14ac:dyDescent="0.25">
      <c r="K1547" t="b">
        <f>AND(COUNTIF('Master list(no salts, metals)'!K1541,"&lt;=1"),IF(COUNTIF('Master list(no salts, metals)'!$K1541:$Y1541, "#N/A")=14,TRUE,FALSE))</f>
        <v>0</v>
      </c>
      <c r="L1547" t="b">
        <f>AND(COUNTIF('Master list(no salts, metals)'!L1541,"&lt;=1"),IF(COUNTIF('Master list(no salts, metals)'!$K1541:$Y1541, "#N/A")=14,TRUE,FALSE))</f>
        <v>0</v>
      </c>
      <c r="M1547" t="b">
        <f>AND(COUNTIF('Master list(no salts, metals)'!M1541,"&lt;=1"),IF(COUNTIF('Master list(no salts, metals)'!$K1541:$Y1541, "#N/A")=14,TRUE,FALSE))</f>
        <v>0</v>
      </c>
      <c r="N1547" t="b">
        <f>AND(COUNTIF('Master list(no salts, metals)'!N1541,"&lt;=1"),IF(COUNTIF('Master list(no salts, metals)'!$K1541:$Y1541, "#N/A")=14,TRUE,FALSE))</f>
        <v>0</v>
      </c>
      <c r="O1547" t="b">
        <f>AND(COUNTIF('Master list(no salts, metals)'!O1541,"&lt;=1"),IF(COUNTIF('Master list(no salts, metals)'!$K1541:$Y1541, "#N/A")=14,TRUE,FALSE))</f>
        <v>0</v>
      </c>
      <c r="P1547" t="b">
        <f>AND(COUNTIF('Master list(no salts, metals)'!P1541,"&lt;=1"),IF(COUNTIF('Master list(no salts, metals)'!$K1541:$Y1541, "#N/A")=14,TRUE,FALSE))</f>
        <v>0</v>
      </c>
      <c r="Q1547" t="b">
        <f>AND(COUNTIF('Master list(no salts, metals)'!Q1541,"&lt;=1"),IF(COUNTIF('Master list(no salts, metals)'!$K1541:$Y1541, "#N/A")=14,TRUE,FALSE))</f>
        <v>0</v>
      </c>
      <c r="R1547" t="b">
        <f>AND(COUNTIF('Master list(no salts, metals)'!R1541,"&lt;=1"),IF(COUNTIF('Master list(no salts, metals)'!$K1541:$Y1541, "#N/A")=14,TRUE,FALSE))</f>
        <v>0</v>
      </c>
      <c r="S1547" t="b">
        <f>AND(COUNTIF('Master list(no salts, metals)'!S1541,"&lt;=1"),IF(COUNTIF('Master list(no salts, metals)'!$K1541:$Y1541, "#N/A")=14,TRUE,FALSE))</f>
        <v>0</v>
      </c>
      <c r="T1547" t="b">
        <f>AND(COUNTIF('Master list(no salts, metals)'!T1541,"&lt;=1"),IF(COUNTIF('Master list(no salts, metals)'!$K1541:$Y1541, "#N/A")=14,TRUE,FALSE))</f>
        <v>0</v>
      </c>
      <c r="U1547" t="b">
        <f>AND(COUNTIF('Master list(no salts, metals)'!U1541,"&lt;=1"),IF(COUNTIF('Master list(no salts, metals)'!$K1541:$Y1541, "#N/A")=14,TRUE,FALSE))</f>
        <v>0</v>
      </c>
      <c r="V1547" t="b">
        <f>AND(COUNTIF('Master list(no salts, metals)'!V1541,"&lt;=1"),IF(COUNTIF('Master list(no salts, metals)'!$K1541:$Y1541, "#N/A")=14,TRUE,FALSE))</f>
        <v>0</v>
      </c>
      <c r="W1547" t="b">
        <f>AND(COUNTIF('Master list(no salts, metals)'!W1541,"&lt;=1"),IF(COUNTIF('Master list(no salts, metals)'!$K1541:$Y1541, "#N/A")=14,TRUE,FALSE))</f>
        <v>0</v>
      </c>
      <c r="X1547" t="b">
        <f>AND(COUNTIF('Master list(no salts, metals)'!X1541,"&lt;=1"),IF(COUNTIF('Master list(no salts, metals)'!$K1541:$Y1541, "#N/A")=14,TRUE,FALSE))</f>
        <v>0</v>
      </c>
      <c r="Y1547" t="b">
        <f>AND(COUNTIF('Master list(no salts, metals)'!Y1541,"&lt;=1"),IF(COUNTIF('Master list(no salts, metals)'!$K1541:$Y1541, "#N/A")=14,TRUE,FALSE))</f>
        <v>0</v>
      </c>
    </row>
    <row r="1548" spans="11:25" x14ac:dyDescent="0.25">
      <c r="K1548" t="b">
        <f>AND(COUNTIF('Master list(no salts, metals)'!K1542,"&lt;=1"),IF(COUNTIF('Master list(no salts, metals)'!$K1542:$Y1542, "#N/A")=14,TRUE,FALSE))</f>
        <v>0</v>
      </c>
      <c r="L1548" t="b">
        <f>AND(COUNTIF('Master list(no salts, metals)'!L1542,"&lt;=1"),IF(COUNTIF('Master list(no salts, metals)'!$K1542:$Y1542, "#N/A")=14,TRUE,FALSE))</f>
        <v>0</v>
      </c>
      <c r="M1548" t="b">
        <f>AND(COUNTIF('Master list(no salts, metals)'!M1542,"&lt;=1"),IF(COUNTIF('Master list(no salts, metals)'!$K1542:$Y1542, "#N/A")=14,TRUE,FALSE))</f>
        <v>0</v>
      </c>
      <c r="N1548" t="b">
        <f>AND(COUNTIF('Master list(no salts, metals)'!N1542,"&lt;=1"),IF(COUNTIF('Master list(no salts, metals)'!$K1542:$Y1542, "#N/A")=14,TRUE,FALSE))</f>
        <v>0</v>
      </c>
      <c r="O1548" t="b">
        <f>AND(COUNTIF('Master list(no salts, metals)'!O1542,"&lt;=1"),IF(COUNTIF('Master list(no salts, metals)'!$K1542:$Y1542, "#N/A")=14,TRUE,FALSE))</f>
        <v>0</v>
      </c>
      <c r="P1548" t="b">
        <f>AND(COUNTIF('Master list(no salts, metals)'!P1542,"&lt;=1"),IF(COUNTIF('Master list(no salts, metals)'!$K1542:$Y1542, "#N/A")=14,TRUE,FALSE))</f>
        <v>0</v>
      </c>
      <c r="Q1548" t="b">
        <f>AND(COUNTIF('Master list(no salts, metals)'!Q1542,"&lt;=1"),IF(COUNTIF('Master list(no salts, metals)'!$K1542:$Y1542, "#N/A")=14,TRUE,FALSE))</f>
        <v>0</v>
      </c>
      <c r="R1548" t="b">
        <f>AND(COUNTIF('Master list(no salts, metals)'!R1542,"&lt;=1"),IF(COUNTIF('Master list(no salts, metals)'!$K1542:$Y1542, "#N/A")=14,TRUE,FALSE))</f>
        <v>0</v>
      </c>
      <c r="S1548" t="b">
        <f>AND(COUNTIF('Master list(no salts, metals)'!S1542,"&lt;=1"),IF(COUNTIF('Master list(no salts, metals)'!$K1542:$Y1542, "#N/A")=14,TRUE,FALSE))</f>
        <v>0</v>
      </c>
      <c r="T1548" t="b">
        <f>AND(COUNTIF('Master list(no salts, metals)'!T1542,"&lt;=1"),IF(COUNTIF('Master list(no salts, metals)'!$K1542:$Y1542, "#N/A")=14,TRUE,FALSE))</f>
        <v>0</v>
      </c>
      <c r="U1548" t="b">
        <f>AND(COUNTIF('Master list(no salts, metals)'!U1542,"&lt;=1"),IF(COUNTIF('Master list(no salts, metals)'!$K1542:$Y1542, "#N/A")=14,TRUE,FALSE))</f>
        <v>0</v>
      </c>
      <c r="V1548" t="b">
        <f>AND(COUNTIF('Master list(no salts, metals)'!V1542,"&lt;=1"),IF(COUNTIF('Master list(no salts, metals)'!$K1542:$Y1542, "#N/A")=14,TRUE,FALSE))</f>
        <v>0</v>
      </c>
      <c r="W1548" t="b">
        <f>AND(COUNTIF('Master list(no salts, metals)'!W1542,"&lt;=1"),IF(COUNTIF('Master list(no salts, metals)'!$K1542:$Y1542, "#N/A")=14,TRUE,FALSE))</f>
        <v>0</v>
      </c>
      <c r="X1548" t="b">
        <f>AND(COUNTIF('Master list(no salts, metals)'!X1542,"&lt;=1"),IF(COUNTIF('Master list(no salts, metals)'!$K1542:$Y1542, "#N/A")=14,TRUE,FALSE))</f>
        <v>1</v>
      </c>
      <c r="Y1548" t="b">
        <f>AND(COUNTIF('Master list(no salts, metals)'!Y1542,"&lt;=1"),IF(COUNTIF('Master list(no salts, metals)'!$K1542:$Y1542, "#N/A")=14,TRUE,FALSE))</f>
        <v>0</v>
      </c>
    </row>
    <row r="1549" spans="11:25" x14ac:dyDescent="0.25">
      <c r="K1549" t="b">
        <f>AND(COUNTIF('Master list(no salts, metals)'!K1543,"&lt;=1"),IF(COUNTIF('Master list(no salts, metals)'!$K1543:$Y1543, "#N/A")=14,TRUE,FALSE))</f>
        <v>0</v>
      </c>
      <c r="L1549" t="b">
        <f>AND(COUNTIF('Master list(no salts, metals)'!L1543,"&lt;=1"),IF(COUNTIF('Master list(no salts, metals)'!$K1543:$Y1543, "#N/A")=14,TRUE,FALSE))</f>
        <v>0</v>
      </c>
      <c r="M1549" t="b">
        <f>AND(COUNTIF('Master list(no salts, metals)'!M1543,"&lt;=1"),IF(COUNTIF('Master list(no salts, metals)'!$K1543:$Y1543, "#N/A")=14,TRUE,FALSE))</f>
        <v>0</v>
      </c>
      <c r="N1549" t="b">
        <f>AND(COUNTIF('Master list(no salts, metals)'!N1543,"&lt;=1"),IF(COUNTIF('Master list(no salts, metals)'!$K1543:$Y1543, "#N/A")=14,TRUE,FALSE))</f>
        <v>0</v>
      </c>
      <c r="O1549" t="b">
        <f>AND(COUNTIF('Master list(no salts, metals)'!O1543,"&lt;=1"),IF(COUNTIF('Master list(no salts, metals)'!$K1543:$Y1543, "#N/A")=14,TRUE,FALSE))</f>
        <v>0</v>
      </c>
      <c r="P1549" t="b">
        <f>AND(COUNTIF('Master list(no salts, metals)'!P1543,"&lt;=1"),IF(COUNTIF('Master list(no salts, metals)'!$K1543:$Y1543, "#N/A")=14,TRUE,FALSE))</f>
        <v>0</v>
      </c>
      <c r="Q1549" t="b">
        <f>AND(COUNTIF('Master list(no salts, metals)'!Q1543,"&lt;=1"),IF(COUNTIF('Master list(no salts, metals)'!$K1543:$Y1543, "#N/A")=14,TRUE,FALSE))</f>
        <v>0</v>
      </c>
      <c r="R1549" t="b">
        <f>AND(COUNTIF('Master list(no salts, metals)'!R1543,"&lt;=1"),IF(COUNTIF('Master list(no salts, metals)'!$K1543:$Y1543, "#N/A")=14,TRUE,FALSE))</f>
        <v>0</v>
      </c>
      <c r="S1549" t="b">
        <f>AND(COUNTIF('Master list(no salts, metals)'!S1543,"&lt;=1"),IF(COUNTIF('Master list(no salts, metals)'!$K1543:$Y1543, "#N/A")=14,TRUE,FALSE))</f>
        <v>0</v>
      </c>
      <c r="T1549" t="b">
        <f>AND(COUNTIF('Master list(no salts, metals)'!T1543,"&lt;=1"),IF(COUNTIF('Master list(no salts, metals)'!$K1543:$Y1543, "#N/A")=14,TRUE,FALSE))</f>
        <v>0</v>
      </c>
      <c r="U1549" t="b">
        <f>AND(COUNTIF('Master list(no salts, metals)'!U1543,"&lt;=1"),IF(COUNTIF('Master list(no salts, metals)'!$K1543:$Y1543, "#N/A")=14,TRUE,FALSE))</f>
        <v>0</v>
      </c>
      <c r="V1549" t="b">
        <f>AND(COUNTIF('Master list(no salts, metals)'!V1543,"&lt;=1"),IF(COUNTIF('Master list(no salts, metals)'!$K1543:$Y1543, "#N/A")=14,TRUE,FALSE))</f>
        <v>0</v>
      </c>
      <c r="W1549" t="b">
        <f>AND(COUNTIF('Master list(no salts, metals)'!W1543,"&lt;=1"),IF(COUNTIF('Master list(no salts, metals)'!$K1543:$Y1543, "#N/A")=14,TRUE,FALSE))</f>
        <v>0</v>
      </c>
      <c r="X1549" t="b">
        <f>AND(COUNTIF('Master list(no salts, metals)'!X1543,"&lt;=1"),IF(COUNTIF('Master list(no salts, metals)'!$K1543:$Y1543, "#N/A")=14,TRUE,FALSE))</f>
        <v>1</v>
      </c>
      <c r="Y1549" t="b">
        <f>AND(COUNTIF('Master list(no salts, metals)'!Y1543,"&lt;=1"),IF(COUNTIF('Master list(no salts, metals)'!$K1543:$Y1543, "#N/A")=14,TRUE,FALSE))</f>
        <v>0</v>
      </c>
    </row>
    <row r="1550" spans="11:25" x14ac:dyDescent="0.25">
      <c r="K1550" t="b">
        <f>AND(COUNTIF('Master list(no salts, metals)'!K1544,"&lt;=1"),IF(COUNTIF('Master list(no salts, metals)'!$K1544:$Y1544, "#N/A")=14,TRUE,FALSE))</f>
        <v>0</v>
      </c>
      <c r="L1550" t="b">
        <f>AND(COUNTIF('Master list(no salts, metals)'!L1544,"&lt;=1"),IF(COUNTIF('Master list(no salts, metals)'!$K1544:$Y1544, "#N/A")=14,TRUE,FALSE))</f>
        <v>0</v>
      </c>
      <c r="M1550" t="b">
        <f>AND(COUNTIF('Master list(no salts, metals)'!M1544,"&lt;=1"),IF(COUNTIF('Master list(no salts, metals)'!$K1544:$Y1544, "#N/A")=14,TRUE,FALSE))</f>
        <v>0</v>
      </c>
      <c r="N1550" t="b">
        <f>AND(COUNTIF('Master list(no salts, metals)'!N1544,"&lt;=1"),IF(COUNTIF('Master list(no salts, metals)'!$K1544:$Y1544, "#N/A")=14,TRUE,FALSE))</f>
        <v>0</v>
      </c>
      <c r="O1550" t="b">
        <f>AND(COUNTIF('Master list(no salts, metals)'!O1544,"&lt;=1"),IF(COUNTIF('Master list(no salts, metals)'!$K1544:$Y1544, "#N/A")=14,TRUE,FALSE))</f>
        <v>0</v>
      </c>
      <c r="P1550" t="b">
        <f>AND(COUNTIF('Master list(no salts, metals)'!P1544,"&lt;=1"),IF(COUNTIF('Master list(no salts, metals)'!$K1544:$Y1544, "#N/A")=14,TRUE,FALSE))</f>
        <v>0</v>
      </c>
      <c r="Q1550" t="b">
        <f>AND(COUNTIF('Master list(no salts, metals)'!Q1544,"&lt;=1"),IF(COUNTIF('Master list(no salts, metals)'!$K1544:$Y1544, "#N/A")=14,TRUE,FALSE))</f>
        <v>0</v>
      </c>
      <c r="R1550" t="b">
        <f>AND(COUNTIF('Master list(no salts, metals)'!R1544,"&lt;=1"),IF(COUNTIF('Master list(no salts, metals)'!$K1544:$Y1544, "#N/A")=14,TRUE,FALSE))</f>
        <v>0</v>
      </c>
      <c r="S1550" t="b">
        <f>AND(COUNTIF('Master list(no salts, metals)'!S1544,"&lt;=1"),IF(COUNTIF('Master list(no salts, metals)'!$K1544:$Y1544, "#N/A")=14,TRUE,FALSE))</f>
        <v>0</v>
      </c>
      <c r="T1550" t="b">
        <f>AND(COUNTIF('Master list(no salts, metals)'!T1544,"&lt;=1"),IF(COUNTIF('Master list(no salts, metals)'!$K1544:$Y1544, "#N/A")=14,TRUE,FALSE))</f>
        <v>0</v>
      </c>
      <c r="U1550" t="b">
        <f>AND(COUNTIF('Master list(no salts, metals)'!U1544,"&lt;=1"),IF(COUNTIF('Master list(no salts, metals)'!$K1544:$Y1544, "#N/A")=14,TRUE,FALSE))</f>
        <v>0</v>
      </c>
      <c r="V1550" t="b">
        <f>AND(COUNTIF('Master list(no salts, metals)'!V1544,"&lt;=1"),IF(COUNTIF('Master list(no salts, metals)'!$K1544:$Y1544, "#N/A")=14,TRUE,FALSE))</f>
        <v>0</v>
      </c>
      <c r="W1550" t="b">
        <f>AND(COUNTIF('Master list(no salts, metals)'!W1544,"&lt;=1"),IF(COUNTIF('Master list(no salts, metals)'!$K1544:$Y1544, "#N/A")=14,TRUE,FALSE))</f>
        <v>0</v>
      </c>
      <c r="X1550" t="b">
        <f>AND(COUNTIF('Master list(no salts, metals)'!X1544,"&lt;=1"),IF(COUNTIF('Master list(no salts, metals)'!$K1544:$Y1544, "#N/A")=14,TRUE,FALSE))</f>
        <v>0</v>
      </c>
      <c r="Y1550" t="b">
        <f>AND(COUNTIF('Master list(no salts, metals)'!Y1544,"&lt;=1"),IF(COUNTIF('Master list(no salts, metals)'!$K1544:$Y1544, "#N/A")=14,TRUE,FALSE))</f>
        <v>0</v>
      </c>
    </row>
    <row r="1551" spans="11:25" x14ac:dyDescent="0.25">
      <c r="K1551" t="b">
        <f>AND(COUNTIF('Master list(no salts, metals)'!K1545,"&lt;=1"),IF(COUNTIF('Master list(no salts, metals)'!$K1545:$Y1545, "#N/A")=14,TRUE,FALSE))</f>
        <v>0</v>
      </c>
      <c r="L1551" t="b">
        <f>AND(COUNTIF('Master list(no salts, metals)'!L1545,"&lt;=1"),IF(COUNTIF('Master list(no salts, metals)'!$K1545:$Y1545, "#N/A")=14,TRUE,FALSE))</f>
        <v>0</v>
      </c>
      <c r="M1551" t="b">
        <f>AND(COUNTIF('Master list(no salts, metals)'!M1545,"&lt;=1"),IF(COUNTIF('Master list(no salts, metals)'!$K1545:$Y1545, "#N/A")=14,TRUE,FALSE))</f>
        <v>0</v>
      </c>
      <c r="N1551" t="b">
        <f>AND(COUNTIF('Master list(no salts, metals)'!N1545,"&lt;=1"),IF(COUNTIF('Master list(no salts, metals)'!$K1545:$Y1545, "#N/A")=14,TRUE,FALSE))</f>
        <v>0</v>
      </c>
      <c r="O1551" t="b">
        <f>AND(COUNTIF('Master list(no salts, metals)'!O1545,"&lt;=1"),IF(COUNTIF('Master list(no salts, metals)'!$K1545:$Y1545, "#N/A")=14,TRUE,FALSE))</f>
        <v>0</v>
      </c>
      <c r="P1551" t="b">
        <f>AND(COUNTIF('Master list(no salts, metals)'!P1545,"&lt;=1"),IF(COUNTIF('Master list(no salts, metals)'!$K1545:$Y1545, "#N/A")=14,TRUE,FALSE))</f>
        <v>0</v>
      </c>
      <c r="Q1551" t="b">
        <f>AND(COUNTIF('Master list(no salts, metals)'!Q1545,"&lt;=1"),IF(COUNTIF('Master list(no salts, metals)'!$K1545:$Y1545, "#N/A")=14,TRUE,FALSE))</f>
        <v>0</v>
      </c>
      <c r="R1551" t="b">
        <f>AND(COUNTIF('Master list(no salts, metals)'!R1545,"&lt;=1"),IF(COUNTIF('Master list(no salts, metals)'!$K1545:$Y1545, "#N/A")=14,TRUE,FALSE))</f>
        <v>0</v>
      </c>
      <c r="S1551" t="b">
        <f>AND(COUNTIF('Master list(no salts, metals)'!S1545,"&lt;=1"),IF(COUNTIF('Master list(no salts, metals)'!$K1545:$Y1545, "#N/A")=14,TRUE,FALSE))</f>
        <v>0</v>
      </c>
      <c r="T1551" t="b">
        <f>AND(COUNTIF('Master list(no salts, metals)'!T1545,"&lt;=1"),IF(COUNTIF('Master list(no salts, metals)'!$K1545:$Y1545, "#N/A")=14,TRUE,FALSE))</f>
        <v>1</v>
      </c>
      <c r="U1551" t="b">
        <f>AND(COUNTIF('Master list(no salts, metals)'!U1545,"&lt;=1"),IF(COUNTIF('Master list(no salts, metals)'!$K1545:$Y1545, "#N/A")=14,TRUE,FALSE))</f>
        <v>0</v>
      </c>
      <c r="V1551" t="b">
        <f>AND(COUNTIF('Master list(no salts, metals)'!V1545,"&lt;=1"),IF(COUNTIF('Master list(no salts, metals)'!$K1545:$Y1545, "#N/A")=14,TRUE,FALSE))</f>
        <v>0</v>
      </c>
      <c r="W1551" t="b">
        <f>AND(COUNTIF('Master list(no salts, metals)'!W1545,"&lt;=1"),IF(COUNTIF('Master list(no salts, metals)'!$K1545:$Y1545, "#N/A")=14,TRUE,FALSE))</f>
        <v>0</v>
      </c>
      <c r="X1551" t="b">
        <f>AND(COUNTIF('Master list(no salts, metals)'!X1545,"&lt;=1"),IF(COUNTIF('Master list(no salts, metals)'!$K1545:$Y1545, "#N/A")=14,TRUE,FALSE))</f>
        <v>0</v>
      </c>
      <c r="Y1551" t="b">
        <f>AND(COUNTIF('Master list(no salts, metals)'!Y1545,"&lt;=1"),IF(COUNTIF('Master list(no salts, metals)'!$K1545:$Y1545, "#N/A")=14,TRUE,FALSE))</f>
        <v>0</v>
      </c>
    </row>
    <row r="1552" spans="11:25" x14ac:dyDescent="0.25">
      <c r="K1552" t="b">
        <f>AND(COUNTIF('Master list(no salts, metals)'!K1546,"&lt;=1"),IF(COUNTIF('Master list(no salts, metals)'!$K1546:$Y1546, "#N/A")=14,TRUE,FALSE))</f>
        <v>0</v>
      </c>
      <c r="L1552" t="b">
        <f>AND(COUNTIF('Master list(no salts, metals)'!L1546,"&lt;=1"),IF(COUNTIF('Master list(no salts, metals)'!$K1546:$Y1546, "#N/A")=14,TRUE,FALSE))</f>
        <v>0</v>
      </c>
      <c r="M1552" t="b">
        <f>AND(COUNTIF('Master list(no salts, metals)'!M1546,"&lt;=1"),IF(COUNTIF('Master list(no salts, metals)'!$K1546:$Y1546, "#N/A")=14,TRUE,FALSE))</f>
        <v>0</v>
      </c>
      <c r="N1552" t="b">
        <f>AND(COUNTIF('Master list(no salts, metals)'!N1546,"&lt;=1"),IF(COUNTIF('Master list(no salts, metals)'!$K1546:$Y1546, "#N/A")=14,TRUE,FALSE))</f>
        <v>0</v>
      </c>
      <c r="O1552" t="b">
        <f>AND(COUNTIF('Master list(no salts, metals)'!O1546,"&lt;=1"),IF(COUNTIF('Master list(no salts, metals)'!$K1546:$Y1546, "#N/A")=14,TRUE,FALSE))</f>
        <v>0</v>
      </c>
      <c r="P1552" t="b">
        <f>AND(COUNTIF('Master list(no salts, metals)'!P1546,"&lt;=1"),IF(COUNTIF('Master list(no salts, metals)'!$K1546:$Y1546, "#N/A")=14,TRUE,FALSE))</f>
        <v>0</v>
      </c>
      <c r="Q1552" t="b">
        <f>AND(COUNTIF('Master list(no salts, metals)'!Q1546,"&lt;=1"),IF(COUNTIF('Master list(no salts, metals)'!$K1546:$Y1546, "#N/A")=14,TRUE,FALSE))</f>
        <v>0</v>
      </c>
      <c r="R1552" t="b">
        <f>AND(COUNTIF('Master list(no salts, metals)'!R1546,"&lt;=1"),IF(COUNTIF('Master list(no salts, metals)'!$K1546:$Y1546, "#N/A")=14,TRUE,FALSE))</f>
        <v>0</v>
      </c>
      <c r="S1552" t="b">
        <f>AND(COUNTIF('Master list(no salts, metals)'!S1546,"&lt;=1"),IF(COUNTIF('Master list(no salts, metals)'!$K1546:$Y1546, "#N/A")=14,TRUE,FALSE))</f>
        <v>0</v>
      </c>
      <c r="T1552" t="b">
        <f>AND(COUNTIF('Master list(no salts, metals)'!T1546,"&lt;=1"),IF(COUNTIF('Master list(no salts, metals)'!$K1546:$Y1546, "#N/A")=14,TRUE,FALSE))</f>
        <v>0</v>
      </c>
      <c r="U1552" t="b">
        <f>AND(COUNTIF('Master list(no salts, metals)'!U1546,"&lt;=1"),IF(COUNTIF('Master list(no salts, metals)'!$K1546:$Y1546, "#N/A")=14,TRUE,FALSE))</f>
        <v>0</v>
      </c>
      <c r="V1552" t="b">
        <f>AND(COUNTIF('Master list(no salts, metals)'!V1546,"&lt;=1"),IF(COUNTIF('Master list(no salts, metals)'!$K1546:$Y1546, "#N/A")=14,TRUE,FALSE))</f>
        <v>0</v>
      </c>
      <c r="W1552" t="b">
        <f>AND(COUNTIF('Master list(no salts, metals)'!W1546,"&lt;=1"),IF(COUNTIF('Master list(no salts, metals)'!$K1546:$Y1546, "#N/A")=14,TRUE,FALSE))</f>
        <v>0</v>
      </c>
      <c r="X1552" t="b">
        <f>AND(COUNTIF('Master list(no salts, metals)'!X1546,"&lt;=1"),IF(COUNTIF('Master list(no salts, metals)'!$K1546:$Y1546, "#N/A")=14,TRUE,FALSE))</f>
        <v>0</v>
      </c>
      <c r="Y1552" t="b">
        <f>AND(COUNTIF('Master list(no salts, metals)'!Y1546,"&lt;=1"),IF(COUNTIF('Master list(no salts, metals)'!$K1546:$Y1546, "#N/A")=14,TRUE,FALSE))</f>
        <v>1</v>
      </c>
    </row>
    <row r="1553" spans="11:25" x14ac:dyDescent="0.25">
      <c r="K1553" t="b">
        <f>AND(COUNTIF('Master list(no salts, metals)'!K1547,"&lt;=1"),IF(COUNTIF('Master list(no salts, metals)'!$K1547:$Y1547, "#N/A")=14,TRUE,FALSE))</f>
        <v>0</v>
      </c>
      <c r="L1553" t="b">
        <f>AND(COUNTIF('Master list(no salts, metals)'!L1547,"&lt;=1"),IF(COUNTIF('Master list(no salts, metals)'!$K1547:$Y1547, "#N/A")=14,TRUE,FALSE))</f>
        <v>0</v>
      </c>
      <c r="M1553" t="b">
        <f>AND(COUNTIF('Master list(no salts, metals)'!M1547,"&lt;=1"),IF(COUNTIF('Master list(no salts, metals)'!$K1547:$Y1547, "#N/A")=14,TRUE,FALSE))</f>
        <v>0</v>
      </c>
      <c r="N1553" t="b">
        <f>AND(COUNTIF('Master list(no salts, metals)'!N1547,"&lt;=1"),IF(COUNTIF('Master list(no salts, metals)'!$K1547:$Y1547, "#N/A")=14,TRUE,FALSE))</f>
        <v>0</v>
      </c>
      <c r="O1553" t="b">
        <f>AND(COUNTIF('Master list(no salts, metals)'!O1547,"&lt;=1"),IF(COUNTIF('Master list(no salts, metals)'!$K1547:$Y1547, "#N/A")=14,TRUE,FALSE))</f>
        <v>0</v>
      </c>
      <c r="P1553" t="b">
        <f>AND(COUNTIF('Master list(no salts, metals)'!P1547,"&lt;=1"),IF(COUNTIF('Master list(no salts, metals)'!$K1547:$Y1547, "#N/A")=14,TRUE,FALSE))</f>
        <v>0</v>
      </c>
      <c r="Q1553" t="b">
        <f>AND(COUNTIF('Master list(no salts, metals)'!Q1547,"&lt;=1"),IF(COUNTIF('Master list(no salts, metals)'!$K1547:$Y1547, "#N/A")=14,TRUE,FALSE))</f>
        <v>0</v>
      </c>
      <c r="R1553" t="b">
        <f>AND(COUNTIF('Master list(no salts, metals)'!R1547,"&lt;=1"),IF(COUNTIF('Master list(no salts, metals)'!$K1547:$Y1547, "#N/A")=14,TRUE,FALSE))</f>
        <v>0</v>
      </c>
      <c r="S1553" t="b">
        <f>AND(COUNTIF('Master list(no salts, metals)'!S1547,"&lt;=1"),IF(COUNTIF('Master list(no salts, metals)'!$K1547:$Y1547, "#N/A")=14,TRUE,FALSE))</f>
        <v>0</v>
      </c>
      <c r="T1553" t="b">
        <f>AND(COUNTIF('Master list(no salts, metals)'!T1547,"&lt;=1"),IF(COUNTIF('Master list(no salts, metals)'!$K1547:$Y1547, "#N/A")=14,TRUE,FALSE))</f>
        <v>1</v>
      </c>
      <c r="U1553" t="b">
        <f>AND(COUNTIF('Master list(no salts, metals)'!U1547,"&lt;=1"),IF(COUNTIF('Master list(no salts, metals)'!$K1547:$Y1547, "#N/A")=14,TRUE,FALSE))</f>
        <v>0</v>
      </c>
      <c r="V1553" t="b">
        <f>AND(COUNTIF('Master list(no salts, metals)'!V1547,"&lt;=1"),IF(COUNTIF('Master list(no salts, metals)'!$K1547:$Y1547, "#N/A")=14,TRUE,FALSE))</f>
        <v>0</v>
      </c>
      <c r="W1553" t="b">
        <f>AND(COUNTIF('Master list(no salts, metals)'!W1547,"&lt;=1"),IF(COUNTIF('Master list(no salts, metals)'!$K1547:$Y1547, "#N/A")=14,TRUE,FALSE))</f>
        <v>0</v>
      </c>
      <c r="X1553" t="b">
        <f>AND(COUNTIF('Master list(no salts, metals)'!X1547,"&lt;=1"),IF(COUNTIF('Master list(no salts, metals)'!$K1547:$Y1547, "#N/A")=14,TRUE,FALSE))</f>
        <v>0</v>
      </c>
      <c r="Y1553" t="b">
        <f>AND(COUNTIF('Master list(no salts, metals)'!Y1547,"&lt;=1"),IF(COUNTIF('Master list(no salts, metals)'!$K1547:$Y1547, "#N/A")=14,TRUE,FALSE))</f>
        <v>0</v>
      </c>
    </row>
    <row r="1554" spans="11:25" x14ac:dyDescent="0.25">
      <c r="K1554" t="b">
        <f>AND(COUNTIF('Master list(no salts, metals)'!K1548,"&lt;=1"),IF(COUNTIF('Master list(no salts, metals)'!$K1548:$Y1548, "#N/A")=14,TRUE,FALSE))</f>
        <v>0</v>
      </c>
      <c r="L1554" t="b">
        <f>AND(COUNTIF('Master list(no salts, metals)'!L1548,"&lt;=1"),IF(COUNTIF('Master list(no salts, metals)'!$K1548:$Y1548, "#N/A")=14,TRUE,FALSE))</f>
        <v>0</v>
      </c>
      <c r="M1554" t="b">
        <f>AND(COUNTIF('Master list(no salts, metals)'!M1548,"&lt;=1"),IF(COUNTIF('Master list(no salts, metals)'!$K1548:$Y1548, "#N/A")=14,TRUE,FALSE))</f>
        <v>0</v>
      </c>
      <c r="N1554" t="b">
        <f>AND(COUNTIF('Master list(no salts, metals)'!N1548,"&lt;=1"),IF(COUNTIF('Master list(no salts, metals)'!$K1548:$Y1548, "#N/A")=14,TRUE,FALSE))</f>
        <v>0</v>
      </c>
      <c r="O1554" t="b">
        <f>AND(COUNTIF('Master list(no salts, metals)'!O1548,"&lt;=1"),IF(COUNTIF('Master list(no salts, metals)'!$K1548:$Y1548, "#N/A")=14,TRUE,FALSE))</f>
        <v>0</v>
      </c>
      <c r="P1554" t="b">
        <f>AND(COUNTIF('Master list(no salts, metals)'!P1548,"&lt;=1"),IF(COUNTIF('Master list(no salts, metals)'!$K1548:$Y1548, "#N/A")=14,TRUE,FALSE))</f>
        <v>0</v>
      </c>
      <c r="Q1554" t="b">
        <f>AND(COUNTIF('Master list(no salts, metals)'!Q1548,"&lt;=1"),IF(COUNTIF('Master list(no salts, metals)'!$K1548:$Y1548, "#N/A")=14,TRUE,FALSE))</f>
        <v>0</v>
      </c>
      <c r="R1554" t="b">
        <f>AND(COUNTIF('Master list(no salts, metals)'!R1548,"&lt;=1"),IF(COUNTIF('Master list(no salts, metals)'!$K1548:$Y1548, "#N/A")=14,TRUE,FALSE))</f>
        <v>0</v>
      </c>
      <c r="S1554" t="b">
        <f>AND(COUNTIF('Master list(no salts, metals)'!S1548,"&lt;=1"),IF(COUNTIF('Master list(no salts, metals)'!$K1548:$Y1548, "#N/A")=14,TRUE,FALSE))</f>
        <v>0</v>
      </c>
      <c r="T1554" t="b">
        <f>AND(COUNTIF('Master list(no salts, metals)'!T1548,"&lt;=1"),IF(COUNTIF('Master list(no salts, metals)'!$K1548:$Y1548, "#N/A")=14,TRUE,FALSE))</f>
        <v>0</v>
      </c>
      <c r="U1554" t="b">
        <f>AND(COUNTIF('Master list(no salts, metals)'!U1548,"&lt;=1"),IF(COUNTIF('Master list(no salts, metals)'!$K1548:$Y1548, "#N/A")=14,TRUE,FALSE))</f>
        <v>0</v>
      </c>
      <c r="V1554" t="b">
        <f>AND(COUNTIF('Master list(no salts, metals)'!V1548,"&lt;=1"),IF(COUNTIF('Master list(no salts, metals)'!$K1548:$Y1548, "#N/A")=14,TRUE,FALSE))</f>
        <v>0</v>
      </c>
      <c r="W1554" t="b">
        <f>AND(COUNTIF('Master list(no salts, metals)'!W1548,"&lt;=1"),IF(COUNTIF('Master list(no salts, metals)'!$K1548:$Y1548, "#N/A")=14,TRUE,FALSE))</f>
        <v>1</v>
      </c>
      <c r="X1554" t="b">
        <f>AND(COUNTIF('Master list(no salts, metals)'!X1548,"&lt;=1"),IF(COUNTIF('Master list(no salts, metals)'!$K1548:$Y1548, "#N/A")=14,TRUE,FALSE))</f>
        <v>0</v>
      </c>
      <c r="Y1554" t="b">
        <f>AND(COUNTIF('Master list(no salts, metals)'!Y1548,"&lt;=1"),IF(COUNTIF('Master list(no salts, metals)'!$K1548:$Y1548, "#N/A")=14,TRUE,FALSE))</f>
        <v>0</v>
      </c>
    </row>
    <row r="1555" spans="11:25" x14ac:dyDescent="0.25">
      <c r="K1555" t="b">
        <f>AND(COUNTIF('Master list(no salts, metals)'!K1549,"&lt;=1"),IF(COUNTIF('Master list(no salts, metals)'!$K1549:$Y1549, "#N/A")=14,TRUE,FALSE))</f>
        <v>0</v>
      </c>
      <c r="L1555" t="b">
        <f>AND(COUNTIF('Master list(no salts, metals)'!L1549,"&lt;=1"),IF(COUNTIF('Master list(no salts, metals)'!$K1549:$Y1549, "#N/A")=14,TRUE,FALSE))</f>
        <v>0</v>
      </c>
      <c r="M1555" t="b">
        <f>AND(COUNTIF('Master list(no salts, metals)'!M1549,"&lt;=1"),IF(COUNTIF('Master list(no salts, metals)'!$K1549:$Y1549, "#N/A")=14,TRUE,FALSE))</f>
        <v>0</v>
      </c>
      <c r="N1555" t="b">
        <f>AND(COUNTIF('Master list(no salts, metals)'!N1549,"&lt;=1"),IF(COUNTIF('Master list(no salts, metals)'!$K1549:$Y1549, "#N/A")=14,TRUE,FALSE))</f>
        <v>0</v>
      </c>
      <c r="O1555" t="b">
        <f>AND(COUNTIF('Master list(no salts, metals)'!O1549,"&lt;=1"),IF(COUNTIF('Master list(no salts, metals)'!$K1549:$Y1549, "#N/A")=14,TRUE,FALSE))</f>
        <v>0</v>
      </c>
      <c r="P1555" t="b">
        <f>AND(COUNTIF('Master list(no salts, metals)'!P1549,"&lt;=1"),IF(COUNTIF('Master list(no salts, metals)'!$K1549:$Y1549, "#N/A")=14,TRUE,FALSE))</f>
        <v>0</v>
      </c>
      <c r="Q1555" t="b">
        <f>AND(COUNTIF('Master list(no salts, metals)'!Q1549,"&lt;=1"),IF(COUNTIF('Master list(no salts, metals)'!$K1549:$Y1549, "#N/A")=14,TRUE,FALSE))</f>
        <v>0</v>
      </c>
      <c r="R1555" t="b">
        <f>AND(COUNTIF('Master list(no salts, metals)'!R1549,"&lt;=1"),IF(COUNTIF('Master list(no salts, metals)'!$K1549:$Y1549, "#N/A")=14,TRUE,FALSE))</f>
        <v>0</v>
      </c>
      <c r="S1555" t="b">
        <f>AND(COUNTIF('Master list(no salts, metals)'!S1549,"&lt;=1"),IF(COUNTIF('Master list(no salts, metals)'!$K1549:$Y1549, "#N/A")=14,TRUE,FALSE))</f>
        <v>0</v>
      </c>
      <c r="T1555" t="b">
        <f>AND(COUNTIF('Master list(no salts, metals)'!T1549,"&lt;=1"),IF(COUNTIF('Master list(no salts, metals)'!$K1549:$Y1549, "#N/A")=14,TRUE,FALSE))</f>
        <v>0</v>
      </c>
      <c r="U1555" t="b">
        <f>AND(COUNTIF('Master list(no salts, metals)'!U1549,"&lt;=1"),IF(COUNTIF('Master list(no salts, metals)'!$K1549:$Y1549, "#N/A")=14,TRUE,FALSE))</f>
        <v>0</v>
      </c>
      <c r="V1555" t="b">
        <f>AND(COUNTIF('Master list(no salts, metals)'!V1549,"&lt;=1"),IF(COUNTIF('Master list(no salts, metals)'!$K1549:$Y1549, "#N/A")=14,TRUE,FALSE))</f>
        <v>0</v>
      </c>
      <c r="W1555" t="b">
        <f>AND(COUNTIF('Master list(no salts, metals)'!W1549,"&lt;=1"),IF(COUNTIF('Master list(no salts, metals)'!$K1549:$Y1549, "#N/A")=14,TRUE,FALSE))</f>
        <v>0</v>
      </c>
      <c r="X1555" t="b">
        <f>AND(COUNTIF('Master list(no salts, metals)'!X1549,"&lt;=1"),IF(COUNTIF('Master list(no salts, metals)'!$K1549:$Y1549, "#N/A")=14,TRUE,FALSE))</f>
        <v>0</v>
      </c>
      <c r="Y1555" t="b">
        <f>AND(COUNTIF('Master list(no salts, metals)'!Y1549,"&lt;=1"),IF(COUNTIF('Master list(no salts, metals)'!$K1549:$Y1549, "#N/A")=14,TRUE,FALSE))</f>
        <v>0</v>
      </c>
    </row>
    <row r="1556" spans="11:25" x14ac:dyDescent="0.25">
      <c r="K1556" t="b">
        <f>AND(COUNTIF('Master list(no salts, metals)'!K1550,"&lt;=1"),IF(COUNTIF('Master list(no salts, metals)'!$K1550:$Y1550, "#N/A")=14,TRUE,FALSE))</f>
        <v>0</v>
      </c>
      <c r="L1556" t="b">
        <f>AND(COUNTIF('Master list(no salts, metals)'!L1550,"&lt;=1"),IF(COUNTIF('Master list(no salts, metals)'!$K1550:$Y1550, "#N/A")=14,TRUE,FALSE))</f>
        <v>0</v>
      </c>
      <c r="M1556" t="b">
        <f>AND(COUNTIF('Master list(no salts, metals)'!M1550,"&lt;=1"),IF(COUNTIF('Master list(no salts, metals)'!$K1550:$Y1550, "#N/A")=14,TRUE,FALSE))</f>
        <v>0</v>
      </c>
      <c r="N1556" t="b">
        <f>AND(COUNTIF('Master list(no salts, metals)'!N1550,"&lt;=1"),IF(COUNTIF('Master list(no salts, metals)'!$K1550:$Y1550, "#N/A")=14,TRUE,FALSE))</f>
        <v>0</v>
      </c>
      <c r="O1556" t="b">
        <f>AND(COUNTIF('Master list(no salts, metals)'!O1550,"&lt;=1"),IF(COUNTIF('Master list(no salts, metals)'!$K1550:$Y1550, "#N/A")=14,TRUE,FALSE))</f>
        <v>0</v>
      </c>
      <c r="P1556" t="b">
        <f>AND(COUNTIF('Master list(no salts, metals)'!P1550,"&lt;=1"),IF(COUNTIF('Master list(no salts, metals)'!$K1550:$Y1550, "#N/A")=14,TRUE,FALSE))</f>
        <v>0</v>
      </c>
      <c r="Q1556" t="b">
        <f>AND(COUNTIF('Master list(no salts, metals)'!Q1550,"&lt;=1"),IF(COUNTIF('Master list(no salts, metals)'!$K1550:$Y1550, "#N/A")=14,TRUE,FALSE))</f>
        <v>0</v>
      </c>
      <c r="R1556" t="b">
        <f>AND(COUNTIF('Master list(no salts, metals)'!R1550,"&lt;=1"),IF(COUNTIF('Master list(no salts, metals)'!$K1550:$Y1550, "#N/A")=14,TRUE,FALSE))</f>
        <v>0</v>
      </c>
      <c r="S1556" t="b">
        <f>AND(COUNTIF('Master list(no salts, metals)'!S1550,"&lt;=1"),IF(COUNTIF('Master list(no salts, metals)'!$K1550:$Y1550, "#N/A")=14,TRUE,FALSE))</f>
        <v>0</v>
      </c>
      <c r="T1556" t="b">
        <f>AND(COUNTIF('Master list(no salts, metals)'!T1550,"&lt;=1"),IF(COUNTIF('Master list(no salts, metals)'!$K1550:$Y1550, "#N/A")=14,TRUE,FALSE))</f>
        <v>0</v>
      </c>
      <c r="U1556" t="b">
        <f>AND(COUNTIF('Master list(no salts, metals)'!U1550,"&lt;=1"),IF(COUNTIF('Master list(no salts, metals)'!$K1550:$Y1550, "#N/A")=14,TRUE,FALSE))</f>
        <v>0</v>
      </c>
      <c r="V1556" t="b">
        <f>AND(COUNTIF('Master list(no salts, metals)'!V1550,"&lt;=1"),IF(COUNTIF('Master list(no salts, metals)'!$K1550:$Y1550, "#N/A")=14,TRUE,FALSE))</f>
        <v>0</v>
      </c>
      <c r="W1556" t="b">
        <f>AND(COUNTIF('Master list(no salts, metals)'!W1550,"&lt;=1"),IF(COUNTIF('Master list(no salts, metals)'!$K1550:$Y1550, "#N/A")=14,TRUE,FALSE))</f>
        <v>0</v>
      </c>
      <c r="X1556" t="b">
        <f>AND(COUNTIF('Master list(no salts, metals)'!X1550,"&lt;=1"),IF(COUNTIF('Master list(no salts, metals)'!$K1550:$Y1550, "#N/A")=14,TRUE,FALSE))</f>
        <v>1</v>
      </c>
      <c r="Y1556" t="b">
        <f>AND(COUNTIF('Master list(no salts, metals)'!Y1550,"&lt;=1"),IF(COUNTIF('Master list(no salts, metals)'!$K1550:$Y1550, "#N/A")=14,TRUE,FALSE))</f>
        <v>0</v>
      </c>
    </row>
    <row r="1557" spans="11:25" x14ac:dyDescent="0.25">
      <c r="K1557" t="b">
        <f>AND(COUNTIF('Master list(no salts, metals)'!K1551,"&lt;=1"),IF(COUNTIF('Master list(no salts, metals)'!$K1551:$Y1551, "#N/A")=14,TRUE,FALSE))</f>
        <v>0</v>
      </c>
      <c r="L1557" t="b">
        <f>AND(COUNTIF('Master list(no salts, metals)'!L1551,"&lt;=1"),IF(COUNTIF('Master list(no salts, metals)'!$K1551:$Y1551, "#N/A")=14,TRUE,FALSE))</f>
        <v>0</v>
      </c>
      <c r="M1557" t="b">
        <f>AND(COUNTIF('Master list(no salts, metals)'!M1551,"&lt;=1"),IF(COUNTIF('Master list(no salts, metals)'!$K1551:$Y1551, "#N/A")=14,TRUE,FALSE))</f>
        <v>0</v>
      </c>
      <c r="N1557" t="b">
        <f>AND(COUNTIF('Master list(no salts, metals)'!N1551,"&lt;=1"),IF(COUNTIF('Master list(no salts, metals)'!$K1551:$Y1551, "#N/A")=14,TRUE,FALSE))</f>
        <v>0</v>
      </c>
      <c r="O1557" t="b">
        <f>AND(COUNTIF('Master list(no salts, metals)'!O1551,"&lt;=1"),IF(COUNTIF('Master list(no salts, metals)'!$K1551:$Y1551, "#N/A")=14,TRUE,FALSE))</f>
        <v>0</v>
      </c>
      <c r="P1557" t="b">
        <f>AND(COUNTIF('Master list(no salts, metals)'!P1551,"&lt;=1"),IF(COUNTIF('Master list(no salts, metals)'!$K1551:$Y1551, "#N/A")=14,TRUE,FALSE))</f>
        <v>0</v>
      </c>
      <c r="Q1557" t="b">
        <f>AND(COUNTIF('Master list(no salts, metals)'!Q1551,"&lt;=1"),IF(COUNTIF('Master list(no salts, metals)'!$K1551:$Y1551, "#N/A")=14,TRUE,FALSE))</f>
        <v>0</v>
      </c>
      <c r="R1557" t="b">
        <f>AND(COUNTIF('Master list(no salts, metals)'!R1551,"&lt;=1"),IF(COUNTIF('Master list(no salts, metals)'!$K1551:$Y1551, "#N/A")=14,TRUE,FALSE))</f>
        <v>0</v>
      </c>
      <c r="S1557" t="b">
        <f>AND(COUNTIF('Master list(no salts, metals)'!S1551,"&lt;=1"),IF(COUNTIF('Master list(no salts, metals)'!$K1551:$Y1551, "#N/A")=14,TRUE,FALSE))</f>
        <v>0</v>
      </c>
      <c r="T1557" t="b">
        <f>AND(COUNTIF('Master list(no salts, metals)'!T1551,"&lt;=1"),IF(COUNTIF('Master list(no salts, metals)'!$K1551:$Y1551, "#N/A")=14,TRUE,FALSE))</f>
        <v>0</v>
      </c>
      <c r="U1557" t="b">
        <f>AND(COUNTIF('Master list(no salts, metals)'!U1551,"&lt;=1"),IF(COUNTIF('Master list(no salts, metals)'!$K1551:$Y1551, "#N/A")=14,TRUE,FALSE))</f>
        <v>0</v>
      </c>
      <c r="V1557" t="b">
        <f>AND(COUNTIF('Master list(no salts, metals)'!V1551,"&lt;=1"),IF(COUNTIF('Master list(no salts, metals)'!$K1551:$Y1551, "#N/A")=14,TRUE,FALSE))</f>
        <v>0</v>
      </c>
      <c r="W1557" t="b">
        <f>AND(COUNTIF('Master list(no salts, metals)'!W1551,"&lt;=1"),IF(COUNTIF('Master list(no salts, metals)'!$K1551:$Y1551, "#N/A")=14,TRUE,FALSE))</f>
        <v>1</v>
      </c>
      <c r="X1557" t="b">
        <f>AND(COUNTIF('Master list(no salts, metals)'!X1551,"&lt;=1"),IF(COUNTIF('Master list(no salts, metals)'!$K1551:$Y1551, "#N/A")=14,TRUE,FALSE))</f>
        <v>0</v>
      </c>
      <c r="Y1557" t="b">
        <f>AND(COUNTIF('Master list(no salts, metals)'!Y1551,"&lt;=1"),IF(COUNTIF('Master list(no salts, metals)'!$K1551:$Y1551, "#N/A")=14,TRUE,FALSE))</f>
        <v>0</v>
      </c>
    </row>
    <row r="1558" spans="11:25" x14ac:dyDescent="0.25">
      <c r="K1558" t="b">
        <f>AND(COUNTIF('Master list(no salts, metals)'!K1552,"&lt;=1"),IF(COUNTIF('Master list(no salts, metals)'!$K1552:$Y1552, "#N/A")=14,TRUE,FALSE))</f>
        <v>0</v>
      </c>
      <c r="L1558" t="b">
        <f>AND(COUNTIF('Master list(no salts, metals)'!L1552,"&lt;=1"),IF(COUNTIF('Master list(no salts, metals)'!$K1552:$Y1552, "#N/A")=14,TRUE,FALSE))</f>
        <v>0</v>
      </c>
      <c r="M1558" t="b">
        <f>AND(COUNTIF('Master list(no salts, metals)'!M1552,"&lt;=1"),IF(COUNTIF('Master list(no salts, metals)'!$K1552:$Y1552, "#N/A")=14,TRUE,FALSE))</f>
        <v>0</v>
      </c>
      <c r="N1558" t="b">
        <f>AND(COUNTIF('Master list(no salts, metals)'!N1552,"&lt;=1"),IF(COUNTIF('Master list(no salts, metals)'!$K1552:$Y1552, "#N/A")=14,TRUE,FALSE))</f>
        <v>0</v>
      </c>
      <c r="O1558" t="b">
        <f>AND(COUNTIF('Master list(no salts, metals)'!O1552,"&lt;=1"),IF(COUNTIF('Master list(no salts, metals)'!$K1552:$Y1552, "#N/A")=14,TRUE,FALSE))</f>
        <v>0</v>
      </c>
      <c r="P1558" t="b">
        <f>AND(COUNTIF('Master list(no salts, metals)'!P1552,"&lt;=1"),IF(COUNTIF('Master list(no salts, metals)'!$K1552:$Y1552, "#N/A")=14,TRUE,FALSE))</f>
        <v>0</v>
      </c>
      <c r="Q1558" t="b">
        <f>AND(COUNTIF('Master list(no salts, metals)'!Q1552,"&lt;=1"),IF(COUNTIF('Master list(no salts, metals)'!$K1552:$Y1552, "#N/A")=14,TRUE,FALSE))</f>
        <v>0</v>
      </c>
      <c r="R1558" t="b">
        <f>AND(COUNTIF('Master list(no salts, metals)'!R1552,"&lt;=1"),IF(COUNTIF('Master list(no salts, metals)'!$K1552:$Y1552, "#N/A")=14,TRUE,FALSE))</f>
        <v>0</v>
      </c>
      <c r="S1558" t="b">
        <f>AND(COUNTIF('Master list(no salts, metals)'!S1552,"&lt;=1"),IF(COUNTIF('Master list(no salts, metals)'!$K1552:$Y1552, "#N/A")=14,TRUE,FALSE))</f>
        <v>0</v>
      </c>
      <c r="T1558" t="b">
        <f>AND(COUNTIF('Master list(no salts, metals)'!T1552,"&lt;=1"),IF(COUNTIF('Master list(no salts, metals)'!$K1552:$Y1552, "#N/A")=14,TRUE,FALSE))</f>
        <v>0</v>
      </c>
      <c r="U1558" t="b">
        <f>AND(COUNTIF('Master list(no salts, metals)'!U1552,"&lt;=1"),IF(COUNTIF('Master list(no salts, metals)'!$K1552:$Y1552, "#N/A")=14,TRUE,FALSE))</f>
        <v>0</v>
      </c>
      <c r="V1558" t="b">
        <f>AND(COUNTIF('Master list(no salts, metals)'!V1552,"&lt;=1"),IF(COUNTIF('Master list(no salts, metals)'!$K1552:$Y1552, "#N/A")=14,TRUE,FALSE))</f>
        <v>0</v>
      </c>
      <c r="W1558" t="b">
        <f>AND(COUNTIF('Master list(no salts, metals)'!W1552,"&lt;=1"),IF(COUNTIF('Master list(no salts, metals)'!$K1552:$Y1552, "#N/A")=14,TRUE,FALSE))</f>
        <v>0</v>
      </c>
      <c r="X1558" t="b">
        <f>AND(COUNTIF('Master list(no salts, metals)'!X1552,"&lt;=1"),IF(COUNTIF('Master list(no salts, metals)'!$K1552:$Y1552, "#N/A")=14,TRUE,FALSE))</f>
        <v>0</v>
      </c>
      <c r="Y1558" t="b">
        <f>AND(COUNTIF('Master list(no salts, metals)'!Y1552,"&lt;=1"),IF(COUNTIF('Master list(no salts, metals)'!$K1552:$Y1552, "#N/A")=14,TRUE,FALSE))</f>
        <v>0</v>
      </c>
    </row>
    <row r="1559" spans="11:25" x14ac:dyDescent="0.25">
      <c r="K1559" t="b">
        <f>AND(COUNTIF('Master list(no salts, metals)'!K1553,"&lt;=1"),IF(COUNTIF('Master list(no salts, metals)'!$K1553:$Y1553, "#N/A")=14,TRUE,FALSE))</f>
        <v>0</v>
      </c>
      <c r="L1559" t="b">
        <f>AND(COUNTIF('Master list(no salts, metals)'!L1553,"&lt;=1"),IF(COUNTIF('Master list(no salts, metals)'!$K1553:$Y1553, "#N/A")=14,TRUE,FALSE))</f>
        <v>0</v>
      </c>
      <c r="M1559" t="b">
        <f>AND(COUNTIF('Master list(no salts, metals)'!M1553,"&lt;=1"),IF(COUNTIF('Master list(no salts, metals)'!$K1553:$Y1553, "#N/A")=14,TRUE,FALSE))</f>
        <v>0</v>
      </c>
      <c r="N1559" t="b">
        <f>AND(COUNTIF('Master list(no salts, metals)'!N1553,"&lt;=1"),IF(COUNTIF('Master list(no salts, metals)'!$K1553:$Y1553, "#N/A")=14,TRUE,FALSE))</f>
        <v>0</v>
      </c>
      <c r="O1559" t="b">
        <f>AND(COUNTIF('Master list(no salts, metals)'!O1553,"&lt;=1"),IF(COUNTIF('Master list(no salts, metals)'!$K1553:$Y1553, "#N/A")=14,TRUE,FALSE))</f>
        <v>0</v>
      </c>
      <c r="P1559" t="b">
        <f>AND(COUNTIF('Master list(no salts, metals)'!P1553,"&lt;=1"),IF(COUNTIF('Master list(no salts, metals)'!$K1553:$Y1553, "#N/A")=14,TRUE,FALSE))</f>
        <v>0</v>
      </c>
      <c r="Q1559" t="b">
        <f>AND(COUNTIF('Master list(no salts, metals)'!Q1553,"&lt;=1"),IF(COUNTIF('Master list(no salts, metals)'!$K1553:$Y1553, "#N/A")=14,TRUE,FALSE))</f>
        <v>0</v>
      </c>
      <c r="R1559" t="b">
        <f>AND(COUNTIF('Master list(no salts, metals)'!R1553,"&lt;=1"),IF(COUNTIF('Master list(no salts, metals)'!$K1553:$Y1553, "#N/A")=14,TRUE,FALSE))</f>
        <v>0</v>
      </c>
      <c r="S1559" t="b">
        <f>AND(COUNTIF('Master list(no salts, metals)'!S1553,"&lt;=1"),IF(COUNTIF('Master list(no salts, metals)'!$K1553:$Y1553, "#N/A")=14,TRUE,FALSE))</f>
        <v>0</v>
      </c>
      <c r="T1559" t="b">
        <f>AND(COUNTIF('Master list(no salts, metals)'!T1553,"&lt;=1"),IF(COUNTIF('Master list(no salts, metals)'!$K1553:$Y1553, "#N/A")=14,TRUE,FALSE))</f>
        <v>0</v>
      </c>
      <c r="U1559" t="b">
        <f>AND(COUNTIF('Master list(no salts, metals)'!U1553,"&lt;=1"),IF(COUNTIF('Master list(no salts, metals)'!$K1553:$Y1553, "#N/A")=14,TRUE,FALSE))</f>
        <v>0</v>
      </c>
      <c r="V1559" t="b">
        <f>AND(COUNTIF('Master list(no salts, metals)'!V1553,"&lt;=1"),IF(COUNTIF('Master list(no salts, metals)'!$K1553:$Y1553, "#N/A")=14,TRUE,FALSE))</f>
        <v>0</v>
      </c>
      <c r="W1559" t="b">
        <f>AND(COUNTIF('Master list(no salts, metals)'!W1553,"&lt;=1"),IF(COUNTIF('Master list(no salts, metals)'!$K1553:$Y1553, "#N/A")=14,TRUE,FALSE))</f>
        <v>0</v>
      </c>
      <c r="X1559" t="b">
        <f>AND(COUNTIF('Master list(no salts, metals)'!X1553,"&lt;=1"),IF(COUNTIF('Master list(no salts, metals)'!$K1553:$Y1553, "#N/A")=14,TRUE,FALSE))</f>
        <v>0</v>
      </c>
      <c r="Y1559" t="b">
        <f>AND(COUNTIF('Master list(no salts, metals)'!Y1553,"&lt;=1"),IF(COUNTIF('Master list(no salts, metals)'!$K1553:$Y1553, "#N/A")=14,TRUE,FALSE))</f>
        <v>0</v>
      </c>
    </row>
    <row r="1560" spans="11:25" x14ac:dyDescent="0.25">
      <c r="K1560" t="b">
        <f>AND(COUNTIF('Master list(no salts, metals)'!K1554,"&lt;=1"),IF(COUNTIF('Master list(no salts, metals)'!$K1554:$Y1554, "#N/A")=14,TRUE,FALSE))</f>
        <v>0</v>
      </c>
      <c r="L1560" t="b">
        <f>AND(COUNTIF('Master list(no salts, metals)'!L1554,"&lt;=1"),IF(COUNTIF('Master list(no salts, metals)'!$K1554:$Y1554, "#N/A")=14,TRUE,FALSE))</f>
        <v>0</v>
      </c>
      <c r="M1560" t="b">
        <f>AND(COUNTIF('Master list(no salts, metals)'!M1554,"&lt;=1"),IF(COUNTIF('Master list(no salts, metals)'!$K1554:$Y1554, "#N/A")=14,TRUE,FALSE))</f>
        <v>0</v>
      </c>
      <c r="N1560" t="b">
        <f>AND(COUNTIF('Master list(no salts, metals)'!N1554,"&lt;=1"),IF(COUNTIF('Master list(no salts, metals)'!$K1554:$Y1554, "#N/A")=14,TRUE,FALSE))</f>
        <v>0</v>
      </c>
      <c r="O1560" t="b">
        <f>AND(COUNTIF('Master list(no salts, metals)'!O1554,"&lt;=1"),IF(COUNTIF('Master list(no salts, metals)'!$K1554:$Y1554, "#N/A")=14,TRUE,FALSE))</f>
        <v>0</v>
      </c>
      <c r="P1560" t="b">
        <f>AND(COUNTIF('Master list(no salts, metals)'!P1554,"&lt;=1"),IF(COUNTIF('Master list(no salts, metals)'!$K1554:$Y1554, "#N/A")=14,TRUE,FALSE))</f>
        <v>0</v>
      </c>
      <c r="Q1560" t="b">
        <f>AND(COUNTIF('Master list(no salts, metals)'!Q1554,"&lt;=1"),IF(COUNTIF('Master list(no salts, metals)'!$K1554:$Y1554, "#N/A")=14,TRUE,FALSE))</f>
        <v>0</v>
      </c>
      <c r="R1560" t="b">
        <f>AND(COUNTIF('Master list(no salts, metals)'!R1554,"&lt;=1"),IF(COUNTIF('Master list(no salts, metals)'!$K1554:$Y1554, "#N/A")=14,TRUE,FALSE))</f>
        <v>0</v>
      </c>
      <c r="S1560" t="b">
        <f>AND(COUNTIF('Master list(no salts, metals)'!S1554,"&lt;=1"),IF(COUNTIF('Master list(no salts, metals)'!$K1554:$Y1554, "#N/A")=14,TRUE,FALSE))</f>
        <v>0</v>
      </c>
      <c r="T1560" t="b">
        <f>AND(COUNTIF('Master list(no salts, metals)'!T1554,"&lt;=1"),IF(COUNTIF('Master list(no salts, metals)'!$K1554:$Y1554, "#N/A")=14,TRUE,FALSE))</f>
        <v>0</v>
      </c>
      <c r="U1560" t="b">
        <f>AND(COUNTIF('Master list(no salts, metals)'!U1554,"&lt;=1"),IF(COUNTIF('Master list(no salts, metals)'!$K1554:$Y1554, "#N/A")=14,TRUE,FALSE))</f>
        <v>0</v>
      </c>
      <c r="V1560" t="b">
        <f>AND(COUNTIF('Master list(no salts, metals)'!V1554,"&lt;=1"),IF(COUNTIF('Master list(no salts, metals)'!$K1554:$Y1554, "#N/A")=14,TRUE,FALSE))</f>
        <v>0</v>
      </c>
      <c r="W1560" t="b">
        <f>AND(COUNTIF('Master list(no salts, metals)'!W1554,"&lt;=1"),IF(COUNTIF('Master list(no salts, metals)'!$K1554:$Y1554, "#N/A")=14,TRUE,FALSE))</f>
        <v>0</v>
      </c>
      <c r="X1560" t="b">
        <f>AND(COUNTIF('Master list(no salts, metals)'!X1554,"&lt;=1"),IF(COUNTIF('Master list(no salts, metals)'!$K1554:$Y1554, "#N/A")=14,TRUE,FALSE))</f>
        <v>0</v>
      </c>
      <c r="Y1560" t="b">
        <f>AND(COUNTIF('Master list(no salts, metals)'!Y1554,"&lt;=1"),IF(COUNTIF('Master list(no salts, metals)'!$K1554:$Y1554, "#N/A")=14,TRUE,FALSE))</f>
        <v>0</v>
      </c>
    </row>
    <row r="1561" spans="11:25" x14ac:dyDescent="0.25">
      <c r="K1561" t="b">
        <f>AND(COUNTIF('Master list(no salts, metals)'!K1555,"&lt;=1"),IF(COUNTIF('Master list(no salts, metals)'!$K1555:$Y1555, "#N/A")=14,TRUE,FALSE))</f>
        <v>0</v>
      </c>
      <c r="L1561" t="b">
        <f>AND(COUNTIF('Master list(no salts, metals)'!L1555,"&lt;=1"),IF(COUNTIF('Master list(no salts, metals)'!$K1555:$Y1555, "#N/A")=14,TRUE,FALSE))</f>
        <v>0</v>
      </c>
      <c r="M1561" t="b">
        <f>AND(COUNTIF('Master list(no salts, metals)'!M1555,"&lt;=1"),IF(COUNTIF('Master list(no salts, metals)'!$K1555:$Y1555, "#N/A")=14,TRUE,FALSE))</f>
        <v>0</v>
      </c>
      <c r="N1561" t="b">
        <f>AND(COUNTIF('Master list(no salts, metals)'!N1555,"&lt;=1"),IF(COUNTIF('Master list(no salts, metals)'!$K1555:$Y1555, "#N/A")=14,TRUE,FALSE))</f>
        <v>0</v>
      </c>
      <c r="O1561" t="b">
        <f>AND(COUNTIF('Master list(no salts, metals)'!O1555,"&lt;=1"),IF(COUNTIF('Master list(no salts, metals)'!$K1555:$Y1555, "#N/A")=14,TRUE,FALSE))</f>
        <v>0</v>
      </c>
      <c r="P1561" t="b">
        <f>AND(COUNTIF('Master list(no salts, metals)'!P1555,"&lt;=1"),IF(COUNTIF('Master list(no salts, metals)'!$K1555:$Y1555, "#N/A")=14,TRUE,FALSE))</f>
        <v>0</v>
      </c>
      <c r="Q1561" t="b">
        <f>AND(COUNTIF('Master list(no salts, metals)'!Q1555,"&lt;=1"),IF(COUNTIF('Master list(no salts, metals)'!$K1555:$Y1555, "#N/A")=14,TRUE,FALSE))</f>
        <v>0</v>
      </c>
      <c r="R1561" t="b">
        <f>AND(COUNTIF('Master list(no salts, metals)'!R1555,"&lt;=1"),IF(COUNTIF('Master list(no salts, metals)'!$K1555:$Y1555, "#N/A")=14,TRUE,FALSE))</f>
        <v>0</v>
      </c>
      <c r="S1561" t="b">
        <f>AND(COUNTIF('Master list(no salts, metals)'!S1555,"&lt;=1"),IF(COUNTIF('Master list(no salts, metals)'!$K1555:$Y1555, "#N/A")=14,TRUE,FALSE))</f>
        <v>0</v>
      </c>
      <c r="T1561" t="b">
        <f>AND(COUNTIF('Master list(no salts, metals)'!T1555,"&lt;=1"),IF(COUNTIF('Master list(no salts, metals)'!$K1555:$Y1555, "#N/A")=14,TRUE,FALSE))</f>
        <v>0</v>
      </c>
      <c r="U1561" t="b">
        <f>AND(COUNTIF('Master list(no salts, metals)'!U1555,"&lt;=1"),IF(COUNTIF('Master list(no salts, metals)'!$K1555:$Y1555, "#N/A")=14,TRUE,FALSE))</f>
        <v>0</v>
      </c>
      <c r="V1561" t="b">
        <f>AND(COUNTIF('Master list(no salts, metals)'!V1555,"&lt;=1"),IF(COUNTIF('Master list(no salts, metals)'!$K1555:$Y1555, "#N/A")=14,TRUE,FALSE))</f>
        <v>0</v>
      </c>
      <c r="W1561" t="b">
        <f>AND(COUNTIF('Master list(no salts, metals)'!W1555,"&lt;=1"),IF(COUNTIF('Master list(no salts, metals)'!$K1555:$Y1555, "#N/A")=14,TRUE,FALSE))</f>
        <v>1</v>
      </c>
      <c r="X1561" t="b">
        <f>AND(COUNTIF('Master list(no salts, metals)'!X1555,"&lt;=1"),IF(COUNTIF('Master list(no salts, metals)'!$K1555:$Y1555, "#N/A")=14,TRUE,FALSE))</f>
        <v>0</v>
      </c>
      <c r="Y1561" t="b">
        <f>AND(COUNTIF('Master list(no salts, metals)'!Y1555,"&lt;=1"),IF(COUNTIF('Master list(no salts, metals)'!$K1555:$Y1555, "#N/A")=14,TRUE,FALSE))</f>
        <v>0</v>
      </c>
    </row>
    <row r="1562" spans="11:25" x14ac:dyDescent="0.25">
      <c r="K1562" t="b">
        <f>AND(COUNTIF('Master list(no salts, metals)'!K1556,"&lt;=1"),IF(COUNTIF('Master list(no salts, metals)'!$K1556:$Y1556, "#N/A")=14,TRUE,FALSE))</f>
        <v>0</v>
      </c>
      <c r="L1562" t="b">
        <f>AND(COUNTIF('Master list(no salts, metals)'!L1556,"&lt;=1"),IF(COUNTIF('Master list(no salts, metals)'!$K1556:$Y1556, "#N/A")=14,TRUE,FALSE))</f>
        <v>0</v>
      </c>
      <c r="M1562" t="b">
        <f>AND(COUNTIF('Master list(no salts, metals)'!M1556,"&lt;=1"),IF(COUNTIF('Master list(no salts, metals)'!$K1556:$Y1556, "#N/A")=14,TRUE,FALSE))</f>
        <v>0</v>
      </c>
      <c r="N1562" t="b">
        <f>AND(COUNTIF('Master list(no salts, metals)'!N1556,"&lt;=1"),IF(COUNTIF('Master list(no salts, metals)'!$K1556:$Y1556, "#N/A")=14,TRUE,FALSE))</f>
        <v>0</v>
      </c>
      <c r="O1562" t="b">
        <f>AND(COUNTIF('Master list(no salts, metals)'!O1556,"&lt;=1"),IF(COUNTIF('Master list(no salts, metals)'!$K1556:$Y1556, "#N/A")=14,TRUE,FALSE))</f>
        <v>0</v>
      </c>
      <c r="P1562" t="b">
        <f>AND(COUNTIF('Master list(no salts, metals)'!P1556,"&lt;=1"),IF(COUNTIF('Master list(no salts, metals)'!$K1556:$Y1556, "#N/A")=14,TRUE,FALSE))</f>
        <v>0</v>
      </c>
      <c r="Q1562" t="b">
        <f>AND(COUNTIF('Master list(no salts, metals)'!Q1556,"&lt;=1"),IF(COUNTIF('Master list(no salts, metals)'!$K1556:$Y1556, "#N/A")=14,TRUE,FALSE))</f>
        <v>0</v>
      </c>
      <c r="R1562" t="b">
        <f>AND(COUNTIF('Master list(no salts, metals)'!R1556,"&lt;=1"),IF(COUNTIF('Master list(no salts, metals)'!$K1556:$Y1556, "#N/A")=14,TRUE,FALSE))</f>
        <v>0</v>
      </c>
      <c r="S1562" t="b">
        <f>AND(COUNTIF('Master list(no salts, metals)'!S1556,"&lt;=1"),IF(COUNTIF('Master list(no salts, metals)'!$K1556:$Y1556, "#N/A")=14,TRUE,FALSE))</f>
        <v>0</v>
      </c>
      <c r="T1562" t="b">
        <f>AND(COUNTIF('Master list(no salts, metals)'!T1556,"&lt;=1"),IF(COUNTIF('Master list(no salts, metals)'!$K1556:$Y1556, "#N/A")=14,TRUE,FALSE))</f>
        <v>0</v>
      </c>
      <c r="U1562" t="b">
        <f>AND(COUNTIF('Master list(no salts, metals)'!U1556,"&lt;=1"),IF(COUNTIF('Master list(no salts, metals)'!$K1556:$Y1556, "#N/A")=14,TRUE,FALSE))</f>
        <v>0</v>
      </c>
      <c r="V1562" t="b">
        <f>AND(COUNTIF('Master list(no salts, metals)'!V1556,"&lt;=1"),IF(COUNTIF('Master list(no salts, metals)'!$K1556:$Y1556, "#N/A")=14,TRUE,FALSE))</f>
        <v>0</v>
      </c>
      <c r="W1562" t="b">
        <f>AND(COUNTIF('Master list(no salts, metals)'!W1556,"&lt;=1"),IF(COUNTIF('Master list(no salts, metals)'!$K1556:$Y1556, "#N/A")=14,TRUE,FALSE))</f>
        <v>0</v>
      </c>
      <c r="X1562" t="b">
        <f>AND(COUNTIF('Master list(no salts, metals)'!X1556,"&lt;=1"),IF(COUNTIF('Master list(no salts, metals)'!$K1556:$Y1556, "#N/A")=14,TRUE,FALSE))</f>
        <v>0</v>
      </c>
      <c r="Y1562" t="b">
        <f>AND(COUNTIF('Master list(no salts, metals)'!Y1556,"&lt;=1"),IF(COUNTIF('Master list(no salts, metals)'!$K1556:$Y1556, "#N/A")=14,TRUE,FALSE))</f>
        <v>0</v>
      </c>
    </row>
    <row r="1563" spans="11:25" x14ac:dyDescent="0.25">
      <c r="K1563" t="b">
        <f>AND(COUNTIF('Master list(no salts, metals)'!K1557,"&lt;=1"),IF(COUNTIF('Master list(no salts, metals)'!$K1557:$Y1557, "#N/A")=14,TRUE,FALSE))</f>
        <v>0</v>
      </c>
      <c r="L1563" t="b">
        <f>AND(COUNTIF('Master list(no salts, metals)'!L1557,"&lt;=1"),IF(COUNTIF('Master list(no salts, metals)'!$K1557:$Y1557, "#N/A")=14,TRUE,FALSE))</f>
        <v>0</v>
      </c>
      <c r="M1563" t="b">
        <f>AND(COUNTIF('Master list(no salts, metals)'!M1557,"&lt;=1"),IF(COUNTIF('Master list(no salts, metals)'!$K1557:$Y1557, "#N/A")=14,TRUE,FALSE))</f>
        <v>0</v>
      </c>
      <c r="N1563" t="b">
        <f>AND(COUNTIF('Master list(no salts, metals)'!N1557,"&lt;=1"),IF(COUNTIF('Master list(no salts, metals)'!$K1557:$Y1557, "#N/A")=14,TRUE,FALSE))</f>
        <v>0</v>
      </c>
      <c r="O1563" t="b">
        <f>AND(COUNTIF('Master list(no salts, metals)'!O1557,"&lt;=1"),IF(COUNTIF('Master list(no salts, metals)'!$K1557:$Y1557, "#N/A")=14,TRUE,FALSE))</f>
        <v>0</v>
      </c>
      <c r="P1563" t="b">
        <f>AND(COUNTIF('Master list(no salts, metals)'!P1557,"&lt;=1"),IF(COUNTIF('Master list(no salts, metals)'!$K1557:$Y1557, "#N/A")=14,TRUE,FALSE))</f>
        <v>0</v>
      </c>
      <c r="Q1563" t="b">
        <f>AND(COUNTIF('Master list(no salts, metals)'!Q1557,"&lt;=1"),IF(COUNTIF('Master list(no salts, metals)'!$K1557:$Y1557, "#N/A")=14,TRUE,FALSE))</f>
        <v>0</v>
      </c>
      <c r="R1563" t="b">
        <f>AND(COUNTIF('Master list(no salts, metals)'!R1557,"&lt;=1"),IF(COUNTIF('Master list(no salts, metals)'!$K1557:$Y1557, "#N/A")=14,TRUE,FALSE))</f>
        <v>0</v>
      </c>
      <c r="S1563" t="b">
        <f>AND(COUNTIF('Master list(no salts, metals)'!S1557,"&lt;=1"),IF(COUNTIF('Master list(no salts, metals)'!$K1557:$Y1557, "#N/A")=14,TRUE,FALSE))</f>
        <v>0</v>
      </c>
      <c r="T1563" t="b">
        <f>AND(COUNTIF('Master list(no salts, metals)'!T1557,"&lt;=1"),IF(COUNTIF('Master list(no salts, metals)'!$K1557:$Y1557, "#N/A")=14,TRUE,FALSE))</f>
        <v>1</v>
      </c>
      <c r="U1563" t="b">
        <f>AND(COUNTIF('Master list(no salts, metals)'!U1557,"&lt;=1"),IF(COUNTIF('Master list(no salts, metals)'!$K1557:$Y1557, "#N/A")=14,TRUE,FALSE))</f>
        <v>0</v>
      </c>
      <c r="V1563" t="b">
        <f>AND(COUNTIF('Master list(no salts, metals)'!V1557,"&lt;=1"),IF(COUNTIF('Master list(no salts, metals)'!$K1557:$Y1557, "#N/A")=14,TRUE,FALSE))</f>
        <v>0</v>
      </c>
      <c r="W1563" t="b">
        <f>AND(COUNTIF('Master list(no salts, metals)'!W1557,"&lt;=1"),IF(COUNTIF('Master list(no salts, metals)'!$K1557:$Y1557, "#N/A")=14,TRUE,FALSE))</f>
        <v>0</v>
      </c>
      <c r="X1563" t="b">
        <f>AND(COUNTIF('Master list(no salts, metals)'!X1557,"&lt;=1"),IF(COUNTIF('Master list(no salts, metals)'!$K1557:$Y1557, "#N/A")=14,TRUE,FALSE))</f>
        <v>0</v>
      </c>
      <c r="Y1563" t="b">
        <f>AND(COUNTIF('Master list(no salts, metals)'!Y1557,"&lt;=1"),IF(COUNTIF('Master list(no salts, metals)'!$K1557:$Y1557, "#N/A")=14,TRUE,FALSE))</f>
        <v>0</v>
      </c>
    </row>
    <row r="1564" spans="11:25" x14ac:dyDescent="0.25">
      <c r="K1564" t="b">
        <f>AND(COUNTIF('Master list(no salts, metals)'!K1558,"&lt;=1"),IF(COUNTIF('Master list(no salts, metals)'!$K1558:$Y1558, "#N/A")=14,TRUE,FALSE))</f>
        <v>0</v>
      </c>
      <c r="L1564" t="b">
        <f>AND(COUNTIF('Master list(no salts, metals)'!L1558,"&lt;=1"),IF(COUNTIF('Master list(no salts, metals)'!$K1558:$Y1558, "#N/A")=14,TRUE,FALSE))</f>
        <v>0</v>
      </c>
      <c r="M1564" t="b">
        <f>AND(COUNTIF('Master list(no salts, metals)'!M1558,"&lt;=1"),IF(COUNTIF('Master list(no salts, metals)'!$K1558:$Y1558, "#N/A")=14,TRUE,FALSE))</f>
        <v>0</v>
      </c>
      <c r="N1564" t="b">
        <f>AND(COUNTIF('Master list(no salts, metals)'!N1558,"&lt;=1"),IF(COUNTIF('Master list(no salts, metals)'!$K1558:$Y1558, "#N/A")=14,TRUE,FALSE))</f>
        <v>0</v>
      </c>
      <c r="O1564" t="b">
        <f>AND(COUNTIF('Master list(no salts, metals)'!O1558,"&lt;=1"),IF(COUNTIF('Master list(no salts, metals)'!$K1558:$Y1558, "#N/A")=14,TRUE,FALSE))</f>
        <v>0</v>
      </c>
      <c r="P1564" t="b">
        <f>AND(COUNTIF('Master list(no salts, metals)'!P1558,"&lt;=1"),IF(COUNTIF('Master list(no salts, metals)'!$K1558:$Y1558, "#N/A")=14,TRUE,FALSE))</f>
        <v>0</v>
      </c>
      <c r="Q1564" t="b">
        <f>AND(COUNTIF('Master list(no salts, metals)'!Q1558,"&lt;=1"),IF(COUNTIF('Master list(no salts, metals)'!$K1558:$Y1558, "#N/A")=14,TRUE,FALSE))</f>
        <v>0</v>
      </c>
      <c r="R1564" t="b">
        <f>AND(COUNTIF('Master list(no salts, metals)'!R1558,"&lt;=1"),IF(COUNTIF('Master list(no salts, metals)'!$K1558:$Y1558, "#N/A")=14,TRUE,FALSE))</f>
        <v>0</v>
      </c>
      <c r="S1564" t="b">
        <f>AND(COUNTIF('Master list(no salts, metals)'!S1558,"&lt;=1"),IF(COUNTIF('Master list(no salts, metals)'!$K1558:$Y1558, "#N/A")=14,TRUE,FALSE))</f>
        <v>0</v>
      </c>
      <c r="T1564" t="b">
        <f>AND(COUNTIF('Master list(no salts, metals)'!T1558,"&lt;=1"),IF(COUNTIF('Master list(no salts, metals)'!$K1558:$Y1558, "#N/A")=14,TRUE,FALSE))</f>
        <v>1</v>
      </c>
      <c r="U1564" t="b">
        <f>AND(COUNTIF('Master list(no salts, metals)'!U1558,"&lt;=1"),IF(COUNTIF('Master list(no salts, metals)'!$K1558:$Y1558, "#N/A")=14,TRUE,FALSE))</f>
        <v>0</v>
      </c>
      <c r="V1564" t="b">
        <f>AND(COUNTIF('Master list(no salts, metals)'!V1558,"&lt;=1"),IF(COUNTIF('Master list(no salts, metals)'!$K1558:$Y1558, "#N/A")=14,TRUE,FALSE))</f>
        <v>0</v>
      </c>
      <c r="W1564" t="b">
        <f>AND(COUNTIF('Master list(no salts, metals)'!W1558,"&lt;=1"),IF(COUNTIF('Master list(no salts, metals)'!$K1558:$Y1558, "#N/A")=14,TRUE,FALSE))</f>
        <v>0</v>
      </c>
      <c r="X1564" t="b">
        <f>AND(COUNTIF('Master list(no salts, metals)'!X1558,"&lt;=1"),IF(COUNTIF('Master list(no salts, metals)'!$K1558:$Y1558, "#N/A")=14,TRUE,FALSE))</f>
        <v>0</v>
      </c>
      <c r="Y1564" t="b">
        <f>AND(COUNTIF('Master list(no salts, metals)'!Y1558,"&lt;=1"),IF(COUNTIF('Master list(no salts, metals)'!$K1558:$Y1558, "#N/A")=14,TRUE,FALSE))</f>
        <v>0</v>
      </c>
    </row>
    <row r="1565" spans="11:25" x14ac:dyDescent="0.25">
      <c r="K1565" t="b">
        <f>AND(COUNTIF('Master list(no salts, metals)'!K1559,"&lt;=1"),IF(COUNTIF('Master list(no salts, metals)'!$K1559:$Y1559, "#N/A")=14,TRUE,FALSE))</f>
        <v>0</v>
      </c>
      <c r="L1565" t="b">
        <f>AND(COUNTIF('Master list(no salts, metals)'!L1559,"&lt;=1"),IF(COUNTIF('Master list(no salts, metals)'!$K1559:$Y1559, "#N/A")=14,TRUE,FALSE))</f>
        <v>0</v>
      </c>
      <c r="M1565" t="b">
        <f>AND(COUNTIF('Master list(no salts, metals)'!M1559,"&lt;=1"),IF(COUNTIF('Master list(no salts, metals)'!$K1559:$Y1559, "#N/A")=14,TRUE,FALSE))</f>
        <v>0</v>
      </c>
      <c r="N1565" t="b">
        <f>AND(COUNTIF('Master list(no salts, metals)'!N1559,"&lt;=1"),IF(COUNTIF('Master list(no salts, metals)'!$K1559:$Y1559, "#N/A")=14,TRUE,FALSE))</f>
        <v>0</v>
      </c>
      <c r="O1565" t="b">
        <f>AND(COUNTIF('Master list(no salts, metals)'!O1559,"&lt;=1"),IF(COUNTIF('Master list(no salts, metals)'!$K1559:$Y1559, "#N/A")=14,TRUE,FALSE))</f>
        <v>0</v>
      </c>
      <c r="P1565" t="b">
        <f>AND(COUNTIF('Master list(no salts, metals)'!P1559,"&lt;=1"),IF(COUNTIF('Master list(no salts, metals)'!$K1559:$Y1559, "#N/A")=14,TRUE,FALSE))</f>
        <v>0</v>
      </c>
      <c r="Q1565" t="b">
        <f>AND(COUNTIF('Master list(no salts, metals)'!Q1559,"&lt;=1"),IF(COUNTIF('Master list(no salts, metals)'!$K1559:$Y1559, "#N/A")=14,TRUE,FALSE))</f>
        <v>0</v>
      </c>
      <c r="R1565" t="b">
        <f>AND(COUNTIF('Master list(no salts, metals)'!R1559,"&lt;=1"),IF(COUNTIF('Master list(no salts, metals)'!$K1559:$Y1559, "#N/A")=14,TRUE,FALSE))</f>
        <v>0</v>
      </c>
      <c r="S1565" t="b">
        <f>AND(COUNTIF('Master list(no salts, metals)'!S1559,"&lt;=1"),IF(COUNTIF('Master list(no salts, metals)'!$K1559:$Y1559, "#N/A")=14,TRUE,FALSE))</f>
        <v>0</v>
      </c>
      <c r="T1565" t="b">
        <f>AND(COUNTIF('Master list(no salts, metals)'!T1559,"&lt;=1"),IF(COUNTIF('Master list(no salts, metals)'!$K1559:$Y1559, "#N/A")=14,TRUE,FALSE))</f>
        <v>0</v>
      </c>
      <c r="U1565" t="b">
        <f>AND(COUNTIF('Master list(no salts, metals)'!U1559,"&lt;=1"),IF(COUNTIF('Master list(no salts, metals)'!$K1559:$Y1559, "#N/A")=14,TRUE,FALSE))</f>
        <v>0</v>
      </c>
      <c r="V1565" t="b">
        <f>AND(COUNTIF('Master list(no salts, metals)'!V1559,"&lt;=1"),IF(COUNTIF('Master list(no salts, metals)'!$K1559:$Y1559, "#N/A")=14,TRUE,FALSE))</f>
        <v>0</v>
      </c>
      <c r="W1565" t="b">
        <f>AND(COUNTIF('Master list(no salts, metals)'!W1559,"&lt;=1"),IF(COUNTIF('Master list(no salts, metals)'!$K1559:$Y1559, "#N/A")=14,TRUE,FALSE))</f>
        <v>0</v>
      </c>
      <c r="X1565" t="b">
        <f>AND(COUNTIF('Master list(no salts, metals)'!X1559,"&lt;=1"),IF(COUNTIF('Master list(no salts, metals)'!$K1559:$Y1559, "#N/A")=14,TRUE,FALSE))</f>
        <v>1</v>
      </c>
      <c r="Y1565" t="b">
        <f>AND(COUNTIF('Master list(no salts, metals)'!Y1559,"&lt;=1"),IF(COUNTIF('Master list(no salts, metals)'!$K1559:$Y1559, "#N/A")=14,TRUE,FALSE))</f>
        <v>0</v>
      </c>
    </row>
    <row r="1566" spans="11:25" x14ac:dyDescent="0.25">
      <c r="K1566" t="b">
        <f>AND(COUNTIF('Master list(no salts, metals)'!K1560,"&lt;=1"),IF(COUNTIF('Master list(no salts, metals)'!$K1560:$Y1560, "#N/A")=14,TRUE,FALSE))</f>
        <v>0</v>
      </c>
      <c r="L1566" t="b">
        <f>AND(COUNTIF('Master list(no salts, metals)'!L1560,"&lt;=1"),IF(COUNTIF('Master list(no salts, metals)'!$K1560:$Y1560, "#N/A")=14,TRUE,FALSE))</f>
        <v>0</v>
      </c>
      <c r="M1566" t="b">
        <f>AND(COUNTIF('Master list(no salts, metals)'!M1560,"&lt;=1"),IF(COUNTIF('Master list(no salts, metals)'!$K1560:$Y1560, "#N/A")=14,TRUE,FALSE))</f>
        <v>0</v>
      </c>
      <c r="N1566" t="b">
        <f>AND(COUNTIF('Master list(no salts, metals)'!N1560,"&lt;=1"),IF(COUNTIF('Master list(no salts, metals)'!$K1560:$Y1560, "#N/A")=14,TRUE,FALSE))</f>
        <v>0</v>
      </c>
      <c r="O1566" t="b">
        <f>AND(COUNTIF('Master list(no salts, metals)'!O1560,"&lt;=1"),IF(COUNTIF('Master list(no salts, metals)'!$K1560:$Y1560, "#N/A")=14,TRUE,FALSE))</f>
        <v>0</v>
      </c>
      <c r="P1566" t="b">
        <f>AND(COUNTIF('Master list(no salts, metals)'!P1560,"&lt;=1"),IF(COUNTIF('Master list(no salts, metals)'!$K1560:$Y1560, "#N/A")=14,TRUE,FALSE))</f>
        <v>0</v>
      </c>
      <c r="Q1566" t="b">
        <f>AND(COUNTIF('Master list(no salts, metals)'!Q1560,"&lt;=1"),IF(COUNTIF('Master list(no salts, metals)'!$K1560:$Y1560, "#N/A")=14,TRUE,FALSE))</f>
        <v>0</v>
      </c>
      <c r="R1566" t="b">
        <f>AND(COUNTIF('Master list(no salts, metals)'!R1560,"&lt;=1"),IF(COUNTIF('Master list(no salts, metals)'!$K1560:$Y1560, "#N/A")=14,TRUE,FALSE))</f>
        <v>0</v>
      </c>
      <c r="S1566" t="b">
        <f>AND(COUNTIF('Master list(no salts, metals)'!S1560,"&lt;=1"),IF(COUNTIF('Master list(no salts, metals)'!$K1560:$Y1560, "#N/A")=14,TRUE,FALSE))</f>
        <v>0</v>
      </c>
      <c r="T1566" t="b">
        <f>AND(COUNTIF('Master list(no salts, metals)'!T1560,"&lt;=1"),IF(COUNTIF('Master list(no salts, metals)'!$K1560:$Y1560, "#N/A")=14,TRUE,FALSE))</f>
        <v>1</v>
      </c>
      <c r="U1566" t="b">
        <f>AND(COUNTIF('Master list(no salts, metals)'!U1560,"&lt;=1"),IF(COUNTIF('Master list(no salts, metals)'!$K1560:$Y1560, "#N/A")=14,TRUE,FALSE))</f>
        <v>0</v>
      </c>
      <c r="V1566" t="b">
        <f>AND(COUNTIF('Master list(no salts, metals)'!V1560,"&lt;=1"),IF(COUNTIF('Master list(no salts, metals)'!$K1560:$Y1560, "#N/A")=14,TRUE,FALSE))</f>
        <v>0</v>
      </c>
      <c r="W1566" t="b">
        <f>AND(COUNTIF('Master list(no salts, metals)'!W1560,"&lt;=1"),IF(COUNTIF('Master list(no salts, metals)'!$K1560:$Y1560, "#N/A")=14,TRUE,FALSE))</f>
        <v>0</v>
      </c>
      <c r="X1566" t="b">
        <f>AND(COUNTIF('Master list(no salts, metals)'!X1560,"&lt;=1"),IF(COUNTIF('Master list(no salts, metals)'!$K1560:$Y1560, "#N/A")=14,TRUE,FALSE))</f>
        <v>0</v>
      </c>
      <c r="Y1566" t="b">
        <f>AND(COUNTIF('Master list(no salts, metals)'!Y1560,"&lt;=1"),IF(COUNTIF('Master list(no salts, metals)'!$K1560:$Y1560, "#N/A")=14,TRUE,FALSE))</f>
        <v>0</v>
      </c>
    </row>
    <row r="1567" spans="11:25" x14ac:dyDescent="0.25">
      <c r="K1567" t="b">
        <f>AND(COUNTIF('Master list(no salts, metals)'!K1561,"&lt;=1"),IF(COUNTIF('Master list(no salts, metals)'!$K1561:$Y1561, "#N/A")=14,TRUE,FALSE))</f>
        <v>0</v>
      </c>
      <c r="L1567" t="b">
        <f>AND(COUNTIF('Master list(no salts, metals)'!L1561,"&lt;=1"),IF(COUNTIF('Master list(no salts, metals)'!$K1561:$Y1561, "#N/A")=14,TRUE,FALSE))</f>
        <v>0</v>
      </c>
      <c r="M1567" t="b">
        <f>AND(COUNTIF('Master list(no salts, metals)'!M1561,"&lt;=1"),IF(COUNTIF('Master list(no salts, metals)'!$K1561:$Y1561, "#N/A")=14,TRUE,FALSE))</f>
        <v>0</v>
      </c>
      <c r="N1567" t="b">
        <f>AND(COUNTIF('Master list(no salts, metals)'!N1561,"&lt;=1"),IF(COUNTIF('Master list(no salts, metals)'!$K1561:$Y1561, "#N/A")=14,TRUE,FALSE))</f>
        <v>0</v>
      </c>
      <c r="O1567" t="b">
        <f>AND(COUNTIF('Master list(no salts, metals)'!O1561,"&lt;=1"),IF(COUNTIF('Master list(no salts, metals)'!$K1561:$Y1561, "#N/A")=14,TRUE,FALSE))</f>
        <v>0</v>
      </c>
      <c r="P1567" t="b">
        <f>AND(COUNTIF('Master list(no salts, metals)'!P1561,"&lt;=1"),IF(COUNTIF('Master list(no salts, metals)'!$K1561:$Y1561, "#N/A")=14,TRUE,FALSE))</f>
        <v>0</v>
      </c>
      <c r="Q1567" t="b">
        <f>AND(COUNTIF('Master list(no salts, metals)'!Q1561,"&lt;=1"),IF(COUNTIF('Master list(no salts, metals)'!$K1561:$Y1561, "#N/A")=14,TRUE,FALSE))</f>
        <v>0</v>
      </c>
      <c r="R1567" t="b">
        <f>AND(COUNTIF('Master list(no salts, metals)'!R1561,"&lt;=1"),IF(COUNTIF('Master list(no salts, metals)'!$K1561:$Y1561, "#N/A")=14,TRUE,FALSE))</f>
        <v>0</v>
      </c>
      <c r="S1567" t="b">
        <f>AND(COUNTIF('Master list(no salts, metals)'!S1561,"&lt;=1"),IF(COUNTIF('Master list(no salts, metals)'!$K1561:$Y1561, "#N/A")=14,TRUE,FALSE))</f>
        <v>0</v>
      </c>
      <c r="T1567" t="b">
        <f>AND(COUNTIF('Master list(no salts, metals)'!T1561,"&lt;=1"),IF(COUNTIF('Master list(no salts, metals)'!$K1561:$Y1561, "#N/A")=14,TRUE,FALSE))</f>
        <v>0</v>
      </c>
      <c r="U1567" t="b">
        <f>AND(COUNTIF('Master list(no salts, metals)'!U1561,"&lt;=1"),IF(COUNTIF('Master list(no salts, metals)'!$K1561:$Y1561, "#N/A")=14,TRUE,FALSE))</f>
        <v>0</v>
      </c>
      <c r="V1567" t="b">
        <f>AND(COUNTIF('Master list(no salts, metals)'!V1561,"&lt;=1"),IF(COUNTIF('Master list(no salts, metals)'!$K1561:$Y1561, "#N/A")=14,TRUE,FALSE))</f>
        <v>0</v>
      </c>
      <c r="W1567" t="b">
        <f>AND(COUNTIF('Master list(no salts, metals)'!W1561,"&lt;=1"),IF(COUNTIF('Master list(no salts, metals)'!$K1561:$Y1561, "#N/A")=14,TRUE,FALSE))</f>
        <v>0</v>
      </c>
      <c r="X1567" t="b">
        <f>AND(COUNTIF('Master list(no salts, metals)'!X1561,"&lt;=1"),IF(COUNTIF('Master list(no salts, metals)'!$K1561:$Y1561, "#N/A")=14,TRUE,FALSE))</f>
        <v>0</v>
      </c>
      <c r="Y1567" t="b">
        <f>AND(COUNTIF('Master list(no salts, metals)'!Y1561,"&lt;=1"),IF(COUNTIF('Master list(no salts, metals)'!$K1561:$Y1561, "#N/A")=14,TRUE,FALSE))</f>
        <v>0</v>
      </c>
    </row>
    <row r="1568" spans="11:25" x14ac:dyDescent="0.25">
      <c r="K1568" t="b">
        <f>AND(COUNTIF('Master list(no salts, metals)'!K1562,"&lt;=1"),IF(COUNTIF('Master list(no salts, metals)'!$K1562:$Y1562, "#N/A")=14,TRUE,FALSE))</f>
        <v>0</v>
      </c>
      <c r="L1568" t="b">
        <f>AND(COUNTIF('Master list(no salts, metals)'!L1562,"&lt;=1"),IF(COUNTIF('Master list(no salts, metals)'!$K1562:$Y1562, "#N/A")=14,TRUE,FALSE))</f>
        <v>0</v>
      </c>
      <c r="M1568" t="b">
        <f>AND(COUNTIF('Master list(no salts, metals)'!M1562,"&lt;=1"),IF(COUNTIF('Master list(no salts, metals)'!$K1562:$Y1562, "#N/A")=14,TRUE,FALSE))</f>
        <v>0</v>
      </c>
      <c r="N1568" t="b">
        <f>AND(COUNTIF('Master list(no salts, metals)'!N1562,"&lt;=1"),IF(COUNTIF('Master list(no salts, metals)'!$K1562:$Y1562, "#N/A")=14,TRUE,FALSE))</f>
        <v>0</v>
      </c>
      <c r="O1568" t="b">
        <f>AND(COUNTIF('Master list(no salts, metals)'!O1562,"&lt;=1"),IF(COUNTIF('Master list(no salts, metals)'!$K1562:$Y1562, "#N/A")=14,TRUE,FALSE))</f>
        <v>0</v>
      </c>
      <c r="P1568" t="b">
        <f>AND(COUNTIF('Master list(no salts, metals)'!P1562,"&lt;=1"),IF(COUNTIF('Master list(no salts, metals)'!$K1562:$Y1562, "#N/A")=14,TRUE,FALSE))</f>
        <v>0</v>
      </c>
      <c r="Q1568" t="b">
        <f>AND(COUNTIF('Master list(no salts, metals)'!Q1562,"&lt;=1"),IF(COUNTIF('Master list(no salts, metals)'!$K1562:$Y1562, "#N/A")=14,TRUE,FALSE))</f>
        <v>0</v>
      </c>
      <c r="R1568" t="b">
        <f>AND(COUNTIF('Master list(no salts, metals)'!R1562,"&lt;=1"),IF(COUNTIF('Master list(no salts, metals)'!$K1562:$Y1562, "#N/A")=14,TRUE,FALSE))</f>
        <v>0</v>
      </c>
      <c r="S1568" t="b">
        <f>AND(COUNTIF('Master list(no salts, metals)'!S1562,"&lt;=1"),IF(COUNTIF('Master list(no salts, metals)'!$K1562:$Y1562, "#N/A")=14,TRUE,FALSE))</f>
        <v>0</v>
      </c>
      <c r="T1568" t="b">
        <f>AND(COUNTIF('Master list(no salts, metals)'!T1562,"&lt;=1"),IF(COUNTIF('Master list(no salts, metals)'!$K1562:$Y1562, "#N/A")=14,TRUE,FALSE))</f>
        <v>0</v>
      </c>
      <c r="U1568" t="b">
        <f>AND(COUNTIF('Master list(no salts, metals)'!U1562,"&lt;=1"),IF(COUNTIF('Master list(no salts, metals)'!$K1562:$Y1562, "#N/A")=14,TRUE,FALSE))</f>
        <v>0</v>
      </c>
      <c r="V1568" t="b">
        <f>AND(COUNTIF('Master list(no salts, metals)'!V1562,"&lt;=1"),IF(COUNTIF('Master list(no salts, metals)'!$K1562:$Y1562, "#N/A")=14,TRUE,FALSE))</f>
        <v>0</v>
      </c>
      <c r="W1568" t="b">
        <f>AND(COUNTIF('Master list(no salts, metals)'!W1562,"&lt;=1"),IF(COUNTIF('Master list(no salts, metals)'!$K1562:$Y1562, "#N/A")=14,TRUE,FALSE))</f>
        <v>0</v>
      </c>
      <c r="X1568" t="b">
        <f>AND(COUNTIF('Master list(no salts, metals)'!X1562,"&lt;=1"),IF(COUNTIF('Master list(no salts, metals)'!$K1562:$Y1562, "#N/A")=14,TRUE,FALSE))</f>
        <v>0</v>
      </c>
      <c r="Y1568" t="b">
        <f>AND(COUNTIF('Master list(no salts, metals)'!Y1562,"&lt;=1"),IF(COUNTIF('Master list(no salts, metals)'!$K1562:$Y1562, "#N/A")=14,TRUE,FALSE))</f>
        <v>0</v>
      </c>
    </row>
    <row r="1569" spans="11:25" x14ac:dyDescent="0.25">
      <c r="K1569" t="b">
        <f>AND(COUNTIF('Master list(no salts, metals)'!K1563,"&lt;=1"),IF(COUNTIF('Master list(no salts, metals)'!$K1563:$Y1563, "#N/A")=14,TRUE,FALSE))</f>
        <v>0</v>
      </c>
      <c r="L1569" t="b">
        <f>AND(COUNTIF('Master list(no salts, metals)'!L1563,"&lt;=1"),IF(COUNTIF('Master list(no salts, metals)'!$K1563:$Y1563, "#N/A")=14,TRUE,FALSE))</f>
        <v>0</v>
      </c>
      <c r="M1569" t="b">
        <f>AND(COUNTIF('Master list(no salts, metals)'!M1563,"&lt;=1"),IF(COUNTIF('Master list(no salts, metals)'!$K1563:$Y1563, "#N/A")=14,TRUE,FALSE))</f>
        <v>0</v>
      </c>
      <c r="N1569" t="b">
        <f>AND(COUNTIF('Master list(no salts, metals)'!N1563,"&lt;=1"),IF(COUNTIF('Master list(no salts, metals)'!$K1563:$Y1563, "#N/A")=14,TRUE,FALSE))</f>
        <v>0</v>
      </c>
      <c r="O1569" t="b">
        <f>AND(COUNTIF('Master list(no salts, metals)'!O1563,"&lt;=1"),IF(COUNTIF('Master list(no salts, metals)'!$K1563:$Y1563, "#N/A")=14,TRUE,FALSE))</f>
        <v>0</v>
      </c>
      <c r="P1569" t="b">
        <f>AND(COUNTIF('Master list(no salts, metals)'!P1563,"&lt;=1"),IF(COUNTIF('Master list(no salts, metals)'!$K1563:$Y1563, "#N/A")=14,TRUE,FALSE))</f>
        <v>0</v>
      </c>
      <c r="Q1569" t="b">
        <f>AND(COUNTIF('Master list(no salts, metals)'!Q1563,"&lt;=1"),IF(COUNTIF('Master list(no salts, metals)'!$K1563:$Y1563, "#N/A")=14,TRUE,FALSE))</f>
        <v>0</v>
      </c>
      <c r="R1569" t="b">
        <f>AND(COUNTIF('Master list(no salts, metals)'!R1563,"&lt;=1"),IF(COUNTIF('Master list(no salts, metals)'!$K1563:$Y1563, "#N/A")=14,TRUE,FALSE))</f>
        <v>0</v>
      </c>
      <c r="S1569" t="b">
        <f>AND(COUNTIF('Master list(no salts, metals)'!S1563,"&lt;=1"),IF(COUNTIF('Master list(no salts, metals)'!$K1563:$Y1563, "#N/A")=14,TRUE,FALSE))</f>
        <v>0</v>
      </c>
      <c r="T1569" t="b">
        <f>AND(COUNTIF('Master list(no salts, metals)'!T1563,"&lt;=1"),IF(COUNTIF('Master list(no salts, metals)'!$K1563:$Y1563, "#N/A")=14,TRUE,FALSE))</f>
        <v>0</v>
      </c>
      <c r="U1569" t="b">
        <f>AND(COUNTIF('Master list(no salts, metals)'!U1563,"&lt;=1"),IF(COUNTIF('Master list(no salts, metals)'!$K1563:$Y1563, "#N/A")=14,TRUE,FALSE))</f>
        <v>0</v>
      </c>
      <c r="V1569" t="b">
        <f>AND(COUNTIF('Master list(no salts, metals)'!V1563,"&lt;=1"),IF(COUNTIF('Master list(no salts, metals)'!$K1563:$Y1563, "#N/A")=14,TRUE,FALSE))</f>
        <v>0</v>
      </c>
      <c r="W1569" t="b">
        <f>AND(COUNTIF('Master list(no salts, metals)'!W1563,"&lt;=1"),IF(COUNTIF('Master list(no salts, metals)'!$K1563:$Y1563, "#N/A")=14,TRUE,FALSE))</f>
        <v>1</v>
      </c>
      <c r="X1569" t="b">
        <f>AND(COUNTIF('Master list(no salts, metals)'!X1563,"&lt;=1"),IF(COUNTIF('Master list(no salts, metals)'!$K1563:$Y1563, "#N/A")=14,TRUE,FALSE))</f>
        <v>0</v>
      </c>
      <c r="Y1569" t="b">
        <f>AND(COUNTIF('Master list(no salts, metals)'!Y1563,"&lt;=1"),IF(COUNTIF('Master list(no salts, metals)'!$K1563:$Y1563, "#N/A")=14,TRUE,FALSE))</f>
        <v>0</v>
      </c>
    </row>
    <row r="1570" spans="11:25" x14ac:dyDescent="0.25">
      <c r="K1570" t="b">
        <f>AND(COUNTIF('Master list(no salts, metals)'!K1564,"&lt;=1"),IF(COUNTIF('Master list(no salts, metals)'!$K1564:$Y1564, "#N/A")=14,TRUE,FALSE))</f>
        <v>0</v>
      </c>
      <c r="L1570" t="b">
        <f>AND(COUNTIF('Master list(no salts, metals)'!L1564,"&lt;=1"),IF(COUNTIF('Master list(no salts, metals)'!$K1564:$Y1564, "#N/A")=14,TRUE,FALSE))</f>
        <v>0</v>
      </c>
      <c r="M1570" t="b">
        <f>AND(COUNTIF('Master list(no salts, metals)'!M1564,"&lt;=1"),IF(COUNTIF('Master list(no salts, metals)'!$K1564:$Y1564, "#N/A")=14,TRUE,FALSE))</f>
        <v>0</v>
      </c>
      <c r="N1570" t="b">
        <f>AND(COUNTIF('Master list(no salts, metals)'!N1564,"&lt;=1"),IF(COUNTIF('Master list(no salts, metals)'!$K1564:$Y1564, "#N/A")=14,TRUE,FALSE))</f>
        <v>0</v>
      </c>
      <c r="O1570" t="b">
        <f>AND(COUNTIF('Master list(no salts, metals)'!O1564,"&lt;=1"),IF(COUNTIF('Master list(no salts, metals)'!$K1564:$Y1564, "#N/A")=14,TRUE,FALSE))</f>
        <v>0</v>
      </c>
      <c r="P1570" t="b">
        <f>AND(COUNTIF('Master list(no salts, metals)'!P1564,"&lt;=1"),IF(COUNTIF('Master list(no salts, metals)'!$K1564:$Y1564, "#N/A")=14,TRUE,FALSE))</f>
        <v>0</v>
      </c>
      <c r="Q1570" t="b">
        <f>AND(COUNTIF('Master list(no salts, metals)'!Q1564,"&lt;=1"),IF(COUNTIF('Master list(no salts, metals)'!$K1564:$Y1564, "#N/A")=14,TRUE,FALSE))</f>
        <v>0</v>
      </c>
      <c r="R1570" t="b">
        <f>AND(COUNTIF('Master list(no salts, metals)'!R1564,"&lt;=1"),IF(COUNTIF('Master list(no salts, metals)'!$K1564:$Y1564, "#N/A")=14,TRUE,FALSE))</f>
        <v>0</v>
      </c>
      <c r="S1570" t="b">
        <f>AND(COUNTIF('Master list(no salts, metals)'!S1564,"&lt;=1"),IF(COUNTIF('Master list(no salts, metals)'!$K1564:$Y1564, "#N/A")=14,TRUE,FALSE))</f>
        <v>0</v>
      </c>
      <c r="T1570" t="b">
        <f>AND(COUNTIF('Master list(no salts, metals)'!T1564,"&lt;=1"),IF(COUNTIF('Master list(no salts, metals)'!$K1564:$Y1564, "#N/A")=14,TRUE,FALSE))</f>
        <v>1</v>
      </c>
      <c r="U1570" t="b">
        <f>AND(COUNTIF('Master list(no salts, metals)'!U1564,"&lt;=1"),IF(COUNTIF('Master list(no salts, metals)'!$K1564:$Y1564, "#N/A")=14,TRUE,FALSE))</f>
        <v>0</v>
      </c>
      <c r="V1570" t="b">
        <f>AND(COUNTIF('Master list(no salts, metals)'!V1564,"&lt;=1"),IF(COUNTIF('Master list(no salts, metals)'!$K1564:$Y1564, "#N/A")=14,TRUE,FALSE))</f>
        <v>0</v>
      </c>
      <c r="W1570" t="b">
        <f>AND(COUNTIF('Master list(no salts, metals)'!W1564,"&lt;=1"),IF(COUNTIF('Master list(no salts, metals)'!$K1564:$Y1564, "#N/A")=14,TRUE,FALSE))</f>
        <v>0</v>
      </c>
      <c r="X1570" t="b">
        <f>AND(COUNTIF('Master list(no salts, metals)'!X1564,"&lt;=1"),IF(COUNTIF('Master list(no salts, metals)'!$K1564:$Y1564, "#N/A")=14,TRUE,FALSE))</f>
        <v>0</v>
      </c>
      <c r="Y1570" t="b">
        <f>AND(COUNTIF('Master list(no salts, metals)'!Y1564,"&lt;=1"),IF(COUNTIF('Master list(no salts, metals)'!$K1564:$Y1564, "#N/A")=14,TRUE,FALSE))</f>
        <v>0</v>
      </c>
    </row>
    <row r="1571" spans="11:25" x14ac:dyDescent="0.25">
      <c r="K1571" t="b">
        <f>AND(COUNTIF('Master list(no salts, metals)'!K1565,"&lt;=1"),IF(COUNTIF('Master list(no salts, metals)'!$K1565:$Y1565, "#N/A")=14,TRUE,FALSE))</f>
        <v>0</v>
      </c>
      <c r="L1571" t="b">
        <f>AND(COUNTIF('Master list(no salts, metals)'!L1565,"&lt;=1"),IF(COUNTIF('Master list(no salts, metals)'!$K1565:$Y1565, "#N/A")=14,TRUE,FALSE))</f>
        <v>0</v>
      </c>
      <c r="M1571" t="b">
        <f>AND(COUNTIF('Master list(no salts, metals)'!M1565,"&lt;=1"),IF(COUNTIF('Master list(no salts, metals)'!$K1565:$Y1565, "#N/A")=14,TRUE,FALSE))</f>
        <v>0</v>
      </c>
      <c r="N1571" t="b">
        <f>AND(COUNTIF('Master list(no salts, metals)'!N1565,"&lt;=1"),IF(COUNTIF('Master list(no salts, metals)'!$K1565:$Y1565, "#N/A")=14,TRUE,FALSE))</f>
        <v>0</v>
      </c>
      <c r="O1571" t="b">
        <f>AND(COUNTIF('Master list(no salts, metals)'!O1565,"&lt;=1"),IF(COUNTIF('Master list(no salts, metals)'!$K1565:$Y1565, "#N/A")=14,TRUE,FALSE))</f>
        <v>0</v>
      </c>
      <c r="P1571" t="b">
        <f>AND(COUNTIF('Master list(no salts, metals)'!P1565,"&lt;=1"),IF(COUNTIF('Master list(no salts, metals)'!$K1565:$Y1565, "#N/A")=14,TRUE,FALSE))</f>
        <v>0</v>
      </c>
      <c r="Q1571" t="b">
        <f>AND(COUNTIF('Master list(no salts, metals)'!Q1565,"&lt;=1"),IF(COUNTIF('Master list(no salts, metals)'!$K1565:$Y1565, "#N/A")=14,TRUE,FALSE))</f>
        <v>0</v>
      </c>
      <c r="R1571" t="b">
        <f>AND(COUNTIF('Master list(no salts, metals)'!R1565,"&lt;=1"),IF(COUNTIF('Master list(no salts, metals)'!$K1565:$Y1565, "#N/A")=14,TRUE,FALSE))</f>
        <v>0</v>
      </c>
      <c r="S1571" t="b">
        <f>AND(COUNTIF('Master list(no salts, metals)'!S1565,"&lt;=1"),IF(COUNTIF('Master list(no salts, metals)'!$K1565:$Y1565, "#N/A")=14,TRUE,FALSE))</f>
        <v>0</v>
      </c>
      <c r="T1571" t="b">
        <f>AND(COUNTIF('Master list(no salts, metals)'!T1565,"&lt;=1"),IF(COUNTIF('Master list(no salts, metals)'!$K1565:$Y1565, "#N/A")=14,TRUE,FALSE))</f>
        <v>0</v>
      </c>
      <c r="U1571" t="b">
        <f>AND(COUNTIF('Master list(no salts, metals)'!U1565,"&lt;=1"),IF(COUNTIF('Master list(no salts, metals)'!$K1565:$Y1565, "#N/A")=14,TRUE,FALSE))</f>
        <v>0</v>
      </c>
      <c r="V1571" t="b">
        <f>AND(COUNTIF('Master list(no salts, metals)'!V1565,"&lt;=1"),IF(COUNTIF('Master list(no salts, metals)'!$K1565:$Y1565, "#N/A")=14,TRUE,FALSE))</f>
        <v>0</v>
      </c>
      <c r="W1571" t="b">
        <f>AND(COUNTIF('Master list(no salts, metals)'!W1565,"&lt;=1"),IF(COUNTIF('Master list(no salts, metals)'!$K1565:$Y1565, "#N/A")=14,TRUE,FALSE))</f>
        <v>1</v>
      </c>
      <c r="X1571" t="b">
        <f>AND(COUNTIF('Master list(no salts, metals)'!X1565,"&lt;=1"),IF(COUNTIF('Master list(no salts, metals)'!$K1565:$Y1565, "#N/A")=14,TRUE,FALSE))</f>
        <v>0</v>
      </c>
      <c r="Y1571" t="b">
        <f>AND(COUNTIF('Master list(no salts, metals)'!Y1565,"&lt;=1"),IF(COUNTIF('Master list(no salts, metals)'!$K1565:$Y1565, "#N/A")=14,TRUE,FALSE))</f>
        <v>0</v>
      </c>
    </row>
    <row r="1572" spans="11:25" x14ac:dyDescent="0.25">
      <c r="K1572" t="b">
        <f>AND(COUNTIF('Master list(no salts, metals)'!K1566,"&lt;=1"),IF(COUNTIF('Master list(no salts, metals)'!$K1566:$Y1566, "#N/A")=14,TRUE,FALSE))</f>
        <v>0</v>
      </c>
      <c r="L1572" t="b">
        <f>AND(COUNTIF('Master list(no salts, metals)'!L1566,"&lt;=1"),IF(COUNTIF('Master list(no salts, metals)'!$K1566:$Y1566, "#N/A")=14,TRUE,FALSE))</f>
        <v>0</v>
      </c>
      <c r="M1572" t="b">
        <f>AND(COUNTIF('Master list(no salts, metals)'!M1566,"&lt;=1"),IF(COUNTIF('Master list(no salts, metals)'!$K1566:$Y1566, "#N/A")=14,TRUE,FALSE))</f>
        <v>0</v>
      </c>
      <c r="N1572" t="b">
        <f>AND(COUNTIF('Master list(no salts, metals)'!N1566,"&lt;=1"),IF(COUNTIF('Master list(no salts, metals)'!$K1566:$Y1566, "#N/A")=14,TRUE,FALSE))</f>
        <v>0</v>
      </c>
      <c r="O1572" t="b">
        <f>AND(COUNTIF('Master list(no salts, metals)'!O1566,"&lt;=1"),IF(COUNTIF('Master list(no salts, metals)'!$K1566:$Y1566, "#N/A")=14,TRUE,FALSE))</f>
        <v>0</v>
      </c>
      <c r="P1572" t="b">
        <f>AND(COUNTIF('Master list(no salts, metals)'!P1566,"&lt;=1"),IF(COUNTIF('Master list(no salts, metals)'!$K1566:$Y1566, "#N/A")=14,TRUE,FALSE))</f>
        <v>0</v>
      </c>
      <c r="Q1572" t="b">
        <f>AND(COUNTIF('Master list(no salts, metals)'!Q1566,"&lt;=1"),IF(COUNTIF('Master list(no salts, metals)'!$K1566:$Y1566, "#N/A")=14,TRUE,FALSE))</f>
        <v>0</v>
      </c>
      <c r="R1572" t="b">
        <f>AND(COUNTIF('Master list(no salts, metals)'!R1566,"&lt;=1"),IF(COUNTIF('Master list(no salts, metals)'!$K1566:$Y1566, "#N/A")=14,TRUE,FALSE))</f>
        <v>0</v>
      </c>
      <c r="S1572" t="b">
        <f>AND(COUNTIF('Master list(no salts, metals)'!S1566,"&lt;=1"),IF(COUNTIF('Master list(no salts, metals)'!$K1566:$Y1566, "#N/A")=14,TRUE,FALSE))</f>
        <v>0</v>
      </c>
      <c r="T1572" t="b">
        <f>AND(COUNTIF('Master list(no salts, metals)'!T1566,"&lt;=1"),IF(COUNTIF('Master list(no salts, metals)'!$K1566:$Y1566, "#N/A")=14,TRUE,FALSE))</f>
        <v>0</v>
      </c>
      <c r="U1572" t="b">
        <f>AND(COUNTIF('Master list(no salts, metals)'!U1566,"&lt;=1"),IF(COUNTIF('Master list(no salts, metals)'!$K1566:$Y1566, "#N/A")=14,TRUE,FALSE))</f>
        <v>0</v>
      </c>
      <c r="V1572" t="b">
        <f>AND(COUNTIF('Master list(no salts, metals)'!V1566,"&lt;=1"),IF(COUNTIF('Master list(no salts, metals)'!$K1566:$Y1566, "#N/A")=14,TRUE,FALSE))</f>
        <v>0</v>
      </c>
      <c r="W1572" t="b">
        <f>AND(COUNTIF('Master list(no salts, metals)'!W1566,"&lt;=1"),IF(COUNTIF('Master list(no salts, metals)'!$K1566:$Y1566, "#N/A")=14,TRUE,FALSE))</f>
        <v>1</v>
      </c>
      <c r="X1572" t="b">
        <f>AND(COUNTIF('Master list(no salts, metals)'!X1566,"&lt;=1"),IF(COUNTIF('Master list(no salts, metals)'!$K1566:$Y1566, "#N/A")=14,TRUE,FALSE))</f>
        <v>0</v>
      </c>
      <c r="Y1572" t="b">
        <f>AND(COUNTIF('Master list(no salts, metals)'!Y1566,"&lt;=1"),IF(COUNTIF('Master list(no salts, metals)'!$K1566:$Y1566, "#N/A")=14,TRUE,FALSE))</f>
        <v>0</v>
      </c>
    </row>
    <row r="1573" spans="11:25" x14ac:dyDescent="0.25">
      <c r="K1573" t="b">
        <f>AND(COUNTIF('Master list(no salts, metals)'!K1567,"&lt;=1"),IF(COUNTIF('Master list(no salts, metals)'!$K1567:$Y1567, "#N/A")=14,TRUE,FALSE))</f>
        <v>0</v>
      </c>
      <c r="L1573" t="b">
        <f>AND(COUNTIF('Master list(no salts, metals)'!L1567,"&lt;=1"),IF(COUNTIF('Master list(no salts, metals)'!$K1567:$Y1567, "#N/A")=14,TRUE,FALSE))</f>
        <v>0</v>
      </c>
      <c r="M1573" t="b">
        <f>AND(COUNTIF('Master list(no salts, metals)'!M1567,"&lt;=1"),IF(COUNTIF('Master list(no salts, metals)'!$K1567:$Y1567, "#N/A")=14,TRUE,FALSE))</f>
        <v>0</v>
      </c>
      <c r="N1573" t="b">
        <f>AND(COUNTIF('Master list(no salts, metals)'!N1567,"&lt;=1"),IF(COUNTIF('Master list(no salts, metals)'!$K1567:$Y1567, "#N/A")=14,TRUE,FALSE))</f>
        <v>0</v>
      </c>
      <c r="O1573" t="b">
        <f>AND(COUNTIF('Master list(no salts, metals)'!O1567,"&lt;=1"),IF(COUNTIF('Master list(no salts, metals)'!$K1567:$Y1567, "#N/A")=14,TRUE,FALSE))</f>
        <v>0</v>
      </c>
      <c r="P1573" t="b">
        <f>AND(COUNTIF('Master list(no salts, metals)'!P1567,"&lt;=1"),IF(COUNTIF('Master list(no salts, metals)'!$K1567:$Y1567, "#N/A")=14,TRUE,FALSE))</f>
        <v>0</v>
      </c>
      <c r="Q1573" t="b">
        <f>AND(COUNTIF('Master list(no salts, metals)'!Q1567,"&lt;=1"),IF(COUNTIF('Master list(no salts, metals)'!$K1567:$Y1567, "#N/A")=14,TRUE,FALSE))</f>
        <v>0</v>
      </c>
      <c r="R1573" t="b">
        <f>AND(COUNTIF('Master list(no salts, metals)'!R1567,"&lt;=1"),IF(COUNTIF('Master list(no salts, metals)'!$K1567:$Y1567, "#N/A")=14,TRUE,FALSE))</f>
        <v>0</v>
      </c>
      <c r="S1573" t="b">
        <f>AND(COUNTIF('Master list(no salts, metals)'!S1567,"&lt;=1"),IF(COUNTIF('Master list(no salts, metals)'!$K1567:$Y1567, "#N/A")=14,TRUE,FALSE))</f>
        <v>0</v>
      </c>
      <c r="T1573" t="b">
        <f>AND(COUNTIF('Master list(no salts, metals)'!T1567,"&lt;=1"),IF(COUNTIF('Master list(no salts, metals)'!$K1567:$Y1567, "#N/A")=14,TRUE,FALSE))</f>
        <v>0</v>
      </c>
      <c r="U1573" t="b">
        <f>AND(COUNTIF('Master list(no salts, metals)'!U1567,"&lt;=1"),IF(COUNTIF('Master list(no salts, metals)'!$K1567:$Y1567, "#N/A")=14,TRUE,FALSE))</f>
        <v>0</v>
      </c>
      <c r="V1573" t="b">
        <f>AND(COUNTIF('Master list(no salts, metals)'!V1567,"&lt;=1"),IF(COUNTIF('Master list(no salts, metals)'!$K1567:$Y1567, "#N/A")=14,TRUE,FALSE))</f>
        <v>0</v>
      </c>
      <c r="W1573" t="b">
        <f>AND(COUNTIF('Master list(no salts, metals)'!W1567,"&lt;=1"),IF(COUNTIF('Master list(no salts, metals)'!$K1567:$Y1567, "#N/A")=14,TRUE,FALSE))</f>
        <v>0</v>
      </c>
      <c r="X1573" t="b">
        <f>AND(COUNTIF('Master list(no salts, metals)'!X1567,"&lt;=1"),IF(COUNTIF('Master list(no salts, metals)'!$K1567:$Y1567, "#N/A")=14,TRUE,FALSE))</f>
        <v>0</v>
      </c>
      <c r="Y1573" t="b">
        <f>AND(COUNTIF('Master list(no salts, metals)'!Y1567,"&lt;=1"),IF(COUNTIF('Master list(no salts, metals)'!$K1567:$Y1567, "#N/A")=14,TRUE,FALSE))</f>
        <v>1</v>
      </c>
    </row>
    <row r="1574" spans="11:25" x14ac:dyDescent="0.25">
      <c r="K1574" t="b">
        <f>AND(COUNTIF('Master list(no salts, metals)'!K1568,"&lt;=1"),IF(COUNTIF('Master list(no salts, metals)'!$K1568:$Y1568, "#N/A")=14,TRUE,FALSE))</f>
        <v>0</v>
      </c>
      <c r="L1574" t="b">
        <f>AND(COUNTIF('Master list(no salts, metals)'!L1568,"&lt;=1"),IF(COUNTIF('Master list(no salts, metals)'!$K1568:$Y1568, "#N/A")=14,TRUE,FALSE))</f>
        <v>0</v>
      </c>
      <c r="M1574" t="b">
        <f>AND(COUNTIF('Master list(no salts, metals)'!M1568,"&lt;=1"),IF(COUNTIF('Master list(no salts, metals)'!$K1568:$Y1568, "#N/A")=14,TRUE,FALSE))</f>
        <v>0</v>
      </c>
      <c r="N1574" t="b">
        <f>AND(COUNTIF('Master list(no salts, metals)'!N1568,"&lt;=1"),IF(COUNTIF('Master list(no salts, metals)'!$K1568:$Y1568, "#N/A")=14,TRUE,FALSE))</f>
        <v>0</v>
      </c>
      <c r="O1574" t="b">
        <f>AND(COUNTIF('Master list(no salts, metals)'!O1568,"&lt;=1"),IF(COUNTIF('Master list(no salts, metals)'!$K1568:$Y1568, "#N/A")=14,TRUE,FALSE))</f>
        <v>0</v>
      </c>
      <c r="P1574" t="b">
        <f>AND(COUNTIF('Master list(no salts, metals)'!P1568,"&lt;=1"),IF(COUNTIF('Master list(no salts, metals)'!$K1568:$Y1568, "#N/A")=14,TRUE,FALSE))</f>
        <v>0</v>
      </c>
      <c r="Q1574" t="b">
        <f>AND(COUNTIF('Master list(no salts, metals)'!Q1568,"&lt;=1"),IF(COUNTIF('Master list(no salts, metals)'!$K1568:$Y1568, "#N/A")=14,TRUE,FALSE))</f>
        <v>0</v>
      </c>
      <c r="R1574" t="b">
        <f>AND(COUNTIF('Master list(no salts, metals)'!R1568,"&lt;=1"),IF(COUNTIF('Master list(no salts, metals)'!$K1568:$Y1568, "#N/A")=14,TRUE,FALSE))</f>
        <v>0</v>
      </c>
      <c r="S1574" t="b">
        <f>AND(COUNTIF('Master list(no salts, metals)'!S1568,"&lt;=1"),IF(COUNTIF('Master list(no salts, metals)'!$K1568:$Y1568, "#N/A")=14,TRUE,FALSE))</f>
        <v>0</v>
      </c>
      <c r="T1574" t="b">
        <f>AND(COUNTIF('Master list(no salts, metals)'!T1568,"&lt;=1"),IF(COUNTIF('Master list(no salts, metals)'!$K1568:$Y1568, "#N/A")=14,TRUE,FALSE))</f>
        <v>0</v>
      </c>
      <c r="U1574" t="b">
        <f>AND(COUNTIF('Master list(no salts, metals)'!U1568,"&lt;=1"),IF(COUNTIF('Master list(no salts, metals)'!$K1568:$Y1568, "#N/A")=14,TRUE,FALSE))</f>
        <v>0</v>
      </c>
      <c r="V1574" t="b">
        <f>AND(COUNTIF('Master list(no salts, metals)'!V1568,"&lt;=1"),IF(COUNTIF('Master list(no salts, metals)'!$K1568:$Y1568, "#N/A")=14,TRUE,FALSE))</f>
        <v>0</v>
      </c>
      <c r="W1574" t="b">
        <f>AND(COUNTIF('Master list(no salts, metals)'!W1568,"&lt;=1"),IF(COUNTIF('Master list(no salts, metals)'!$K1568:$Y1568, "#N/A")=14,TRUE,FALSE))</f>
        <v>0</v>
      </c>
      <c r="X1574" t="b">
        <f>AND(COUNTIF('Master list(no salts, metals)'!X1568,"&lt;=1"),IF(COUNTIF('Master list(no salts, metals)'!$K1568:$Y1568, "#N/A")=14,TRUE,FALSE))</f>
        <v>0</v>
      </c>
      <c r="Y1574" t="b">
        <f>AND(COUNTIF('Master list(no salts, metals)'!Y1568,"&lt;=1"),IF(COUNTIF('Master list(no salts, metals)'!$K1568:$Y1568, "#N/A")=14,TRUE,FALSE))</f>
        <v>0</v>
      </c>
    </row>
    <row r="1575" spans="11:25" x14ac:dyDescent="0.25">
      <c r="K1575" t="b">
        <f>AND(COUNTIF('Master list(no salts, metals)'!K1569,"&lt;=1"),IF(COUNTIF('Master list(no salts, metals)'!$K1569:$Y1569, "#N/A")=14,TRUE,FALSE))</f>
        <v>0</v>
      </c>
      <c r="L1575" t="b">
        <f>AND(COUNTIF('Master list(no salts, metals)'!L1569,"&lt;=1"),IF(COUNTIF('Master list(no salts, metals)'!$K1569:$Y1569, "#N/A")=14,TRUE,FALSE))</f>
        <v>0</v>
      </c>
      <c r="M1575" t="b">
        <f>AND(COUNTIF('Master list(no salts, metals)'!M1569,"&lt;=1"),IF(COUNTIF('Master list(no salts, metals)'!$K1569:$Y1569, "#N/A")=14,TRUE,FALSE))</f>
        <v>0</v>
      </c>
      <c r="N1575" t="b">
        <f>AND(COUNTIF('Master list(no salts, metals)'!N1569,"&lt;=1"),IF(COUNTIF('Master list(no salts, metals)'!$K1569:$Y1569, "#N/A")=14,TRUE,FALSE))</f>
        <v>0</v>
      </c>
      <c r="O1575" t="b">
        <f>AND(COUNTIF('Master list(no salts, metals)'!O1569,"&lt;=1"),IF(COUNTIF('Master list(no salts, metals)'!$K1569:$Y1569, "#N/A")=14,TRUE,FALSE))</f>
        <v>0</v>
      </c>
      <c r="P1575" t="b">
        <f>AND(COUNTIF('Master list(no salts, metals)'!P1569,"&lt;=1"),IF(COUNTIF('Master list(no salts, metals)'!$K1569:$Y1569, "#N/A")=14,TRUE,FALSE))</f>
        <v>0</v>
      </c>
      <c r="Q1575" t="b">
        <f>AND(COUNTIF('Master list(no salts, metals)'!Q1569,"&lt;=1"),IF(COUNTIF('Master list(no salts, metals)'!$K1569:$Y1569, "#N/A")=14,TRUE,FALSE))</f>
        <v>0</v>
      </c>
      <c r="R1575" t="b">
        <f>AND(COUNTIF('Master list(no salts, metals)'!R1569,"&lt;=1"),IF(COUNTIF('Master list(no salts, metals)'!$K1569:$Y1569, "#N/A")=14,TRUE,FALSE))</f>
        <v>0</v>
      </c>
      <c r="S1575" t="b">
        <f>AND(COUNTIF('Master list(no salts, metals)'!S1569,"&lt;=1"),IF(COUNTIF('Master list(no salts, metals)'!$K1569:$Y1569, "#N/A")=14,TRUE,FALSE))</f>
        <v>0</v>
      </c>
      <c r="T1575" t="b">
        <f>AND(COUNTIF('Master list(no salts, metals)'!T1569,"&lt;=1"),IF(COUNTIF('Master list(no salts, metals)'!$K1569:$Y1569, "#N/A")=14,TRUE,FALSE))</f>
        <v>0</v>
      </c>
      <c r="U1575" t="b">
        <f>AND(COUNTIF('Master list(no salts, metals)'!U1569,"&lt;=1"),IF(COUNTIF('Master list(no salts, metals)'!$K1569:$Y1569, "#N/A")=14,TRUE,FALSE))</f>
        <v>0</v>
      </c>
      <c r="V1575" t="b">
        <f>AND(COUNTIF('Master list(no salts, metals)'!V1569,"&lt;=1"),IF(COUNTIF('Master list(no salts, metals)'!$K1569:$Y1569, "#N/A")=14,TRUE,FALSE))</f>
        <v>0</v>
      </c>
      <c r="W1575" t="b">
        <f>AND(COUNTIF('Master list(no salts, metals)'!W1569,"&lt;=1"),IF(COUNTIF('Master list(no salts, metals)'!$K1569:$Y1569, "#N/A")=14,TRUE,FALSE))</f>
        <v>0</v>
      </c>
      <c r="X1575" t="b">
        <f>AND(COUNTIF('Master list(no salts, metals)'!X1569,"&lt;=1"),IF(COUNTIF('Master list(no salts, metals)'!$K1569:$Y1569, "#N/A")=14,TRUE,FALSE))</f>
        <v>0</v>
      </c>
      <c r="Y1575" t="b">
        <f>AND(COUNTIF('Master list(no salts, metals)'!Y1569,"&lt;=1"),IF(COUNTIF('Master list(no salts, metals)'!$K1569:$Y1569, "#N/A")=14,TRUE,FALSE))</f>
        <v>0</v>
      </c>
    </row>
    <row r="1576" spans="11:25" x14ac:dyDescent="0.25">
      <c r="K1576" t="b">
        <f>AND(COUNTIF('Master list(no salts, metals)'!K1570,"&lt;=1"),IF(COUNTIF('Master list(no salts, metals)'!$K1570:$Y1570, "#N/A")=14,TRUE,FALSE))</f>
        <v>0</v>
      </c>
      <c r="L1576" t="b">
        <f>AND(COUNTIF('Master list(no salts, metals)'!L1570,"&lt;=1"),IF(COUNTIF('Master list(no salts, metals)'!$K1570:$Y1570, "#N/A")=14,TRUE,FALSE))</f>
        <v>0</v>
      </c>
      <c r="M1576" t="b">
        <f>AND(COUNTIF('Master list(no salts, metals)'!M1570,"&lt;=1"),IF(COUNTIF('Master list(no salts, metals)'!$K1570:$Y1570, "#N/A")=14,TRUE,FALSE))</f>
        <v>0</v>
      </c>
      <c r="N1576" t="b">
        <f>AND(COUNTIF('Master list(no salts, metals)'!N1570,"&lt;=1"),IF(COUNTIF('Master list(no salts, metals)'!$K1570:$Y1570, "#N/A")=14,TRUE,FALSE))</f>
        <v>0</v>
      </c>
      <c r="O1576" t="b">
        <f>AND(COUNTIF('Master list(no salts, metals)'!O1570,"&lt;=1"),IF(COUNTIF('Master list(no salts, metals)'!$K1570:$Y1570, "#N/A")=14,TRUE,FALSE))</f>
        <v>0</v>
      </c>
      <c r="P1576" t="b">
        <f>AND(COUNTIF('Master list(no salts, metals)'!P1570,"&lt;=1"),IF(COUNTIF('Master list(no salts, metals)'!$K1570:$Y1570, "#N/A")=14,TRUE,FALSE))</f>
        <v>0</v>
      </c>
      <c r="Q1576" t="b">
        <f>AND(COUNTIF('Master list(no salts, metals)'!Q1570,"&lt;=1"),IF(COUNTIF('Master list(no salts, metals)'!$K1570:$Y1570, "#N/A")=14,TRUE,FALSE))</f>
        <v>0</v>
      </c>
      <c r="R1576" t="b">
        <f>AND(COUNTIF('Master list(no salts, metals)'!R1570,"&lt;=1"),IF(COUNTIF('Master list(no salts, metals)'!$K1570:$Y1570, "#N/A")=14,TRUE,FALSE))</f>
        <v>0</v>
      </c>
      <c r="S1576" t="b">
        <f>AND(COUNTIF('Master list(no salts, metals)'!S1570,"&lt;=1"),IF(COUNTIF('Master list(no salts, metals)'!$K1570:$Y1570, "#N/A")=14,TRUE,FALSE))</f>
        <v>0</v>
      </c>
      <c r="T1576" t="b">
        <f>AND(COUNTIF('Master list(no salts, metals)'!T1570,"&lt;=1"),IF(COUNTIF('Master list(no salts, metals)'!$K1570:$Y1570, "#N/A")=14,TRUE,FALSE))</f>
        <v>0</v>
      </c>
      <c r="U1576" t="b">
        <f>AND(COUNTIF('Master list(no salts, metals)'!U1570,"&lt;=1"),IF(COUNTIF('Master list(no salts, metals)'!$K1570:$Y1570, "#N/A")=14,TRUE,FALSE))</f>
        <v>0</v>
      </c>
      <c r="V1576" t="b">
        <f>AND(COUNTIF('Master list(no salts, metals)'!V1570,"&lt;=1"),IF(COUNTIF('Master list(no salts, metals)'!$K1570:$Y1570, "#N/A")=14,TRUE,FALSE))</f>
        <v>0</v>
      </c>
      <c r="W1576" t="b">
        <f>AND(COUNTIF('Master list(no salts, metals)'!W1570,"&lt;=1"),IF(COUNTIF('Master list(no salts, metals)'!$K1570:$Y1570, "#N/A")=14,TRUE,FALSE))</f>
        <v>0</v>
      </c>
      <c r="X1576" t="b">
        <f>AND(COUNTIF('Master list(no salts, metals)'!X1570,"&lt;=1"),IF(COUNTIF('Master list(no salts, metals)'!$K1570:$Y1570, "#N/A")=14,TRUE,FALSE))</f>
        <v>0</v>
      </c>
      <c r="Y1576" t="b">
        <f>AND(COUNTIF('Master list(no salts, metals)'!Y1570,"&lt;=1"),IF(COUNTIF('Master list(no salts, metals)'!$K1570:$Y1570, "#N/A")=14,TRUE,FALSE))</f>
        <v>0</v>
      </c>
    </row>
    <row r="1577" spans="11:25" x14ac:dyDescent="0.25">
      <c r="K1577" t="b">
        <f>AND(COUNTIF('Master list(no salts, metals)'!K1571,"&lt;=1"),IF(COUNTIF('Master list(no salts, metals)'!$K1571:$Y1571, "#N/A")=14,TRUE,FALSE))</f>
        <v>0</v>
      </c>
      <c r="L1577" t="b">
        <f>AND(COUNTIF('Master list(no salts, metals)'!L1571,"&lt;=1"),IF(COUNTIF('Master list(no salts, metals)'!$K1571:$Y1571, "#N/A")=14,TRUE,FALSE))</f>
        <v>0</v>
      </c>
      <c r="M1577" t="b">
        <f>AND(COUNTIF('Master list(no salts, metals)'!M1571,"&lt;=1"),IF(COUNTIF('Master list(no salts, metals)'!$K1571:$Y1571, "#N/A")=14,TRUE,FALSE))</f>
        <v>0</v>
      </c>
      <c r="N1577" t="b">
        <f>AND(COUNTIF('Master list(no salts, metals)'!N1571,"&lt;=1"),IF(COUNTIF('Master list(no salts, metals)'!$K1571:$Y1571, "#N/A")=14,TRUE,FALSE))</f>
        <v>0</v>
      </c>
      <c r="O1577" t="b">
        <f>AND(COUNTIF('Master list(no salts, metals)'!O1571,"&lt;=1"),IF(COUNTIF('Master list(no salts, metals)'!$K1571:$Y1571, "#N/A")=14,TRUE,FALSE))</f>
        <v>0</v>
      </c>
      <c r="P1577" t="b">
        <f>AND(COUNTIF('Master list(no salts, metals)'!P1571,"&lt;=1"),IF(COUNTIF('Master list(no salts, metals)'!$K1571:$Y1571, "#N/A")=14,TRUE,FALSE))</f>
        <v>0</v>
      </c>
      <c r="Q1577" t="b">
        <f>AND(COUNTIF('Master list(no salts, metals)'!Q1571,"&lt;=1"),IF(COUNTIF('Master list(no salts, metals)'!$K1571:$Y1571, "#N/A")=14,TRUE,FALSE))</f>
        <v>0</v>
      </c>
      <c r="R1577" t="b">
        <f>AND(COUNTIF('Master list(no salts, metals)'!R1571,"&lt;=1"),IF(COUNTIF('Master list(no salts, metals)'!$K1571:$Y1571, "#N/A")=14,TRUE,FALSE))</f>
        <v>0</v>
      </c>
      <c r="S1577" t="b">
        <f>AND(COUNTIF('Master list(no salts, metals)'!S1571,"&lt;=1"),IF(COUNTIF('Master list(no salts, metals)'!$K1571:$Y1571, "#N/A")=14,TRUE,FALSE))</f>
        <v>0</v>
      </c>
      <c r="T1577" t="b">
        <f>AND(COUNTIF('Master list(no salts, metals)'!T1571,"&lt;=1"),IF(COUNTIF('Master list(no salts, metals)'!$K1571:$Y1571, "#N/A")=14,TRUE,FALSE))</f>
        <v>1</v>
      </c>
      <c r="U1577" t="b">
        <f>AND(COUNTIF('Master list(no salts, metals)'!U1571,"&lt;=1"),IF(COUNTIF('Master list(no salts, metals)'!$K1571:$Y1571, "#N/A")=14,TRUE,FALSE))</f>
        <v>0</v>
      </c>
      <c r="V1577" t="b">
        <f>AND(COUNTIF('Master list(no salts, metals)'!V1571,"&lt;=1"),IF(COUNTIF('Master list(no salts, metals)'!$K1571:$Y1571, "#N/A")=14,TRUE,FALSE))</f>
        <v>0</v>
      </c>
      <c r="W1577" t="b">
        <f>AND(COUNTIF('Master list(no salts, metals)'!W1571,"&lt;=1"),IF(COUNTIF('Master list(no salts, metals)'!$K1571:$Y1571, "#N/A")=14,TRUE,FALSE))</f>
        <v>0</v>
      </c>
      <c r="X1577" t="b">
        <f>AND(COUNTIF('Master list(no salts, metals)'!X1571,"&lt;=1"),IF(COUNTIF('Master list(no salts, metals)'!$K1571:$Y1571, "#N/A")=14,TRUE,FALSE))</f>
        <v>0</v>
      </c>
      <c r="Y1577" t="b">
        <f>AND(COUNTIF('Master list(no salts, metals)'!Y1571,"&lt;=1"),IF(COUNTIF('Master list(no salts, metals)'!$K1571:$Y1571, "#N/A")=14,TRUE,FALSE))</f>
        <v>0</v>
      </c>
    </row>
    <row r="1578" spans="11:25" x14ac:dyDescent="0.25">
      <c r="K1578" t="b">
        <f>AND(COUNTIF('Master list(no salts, metals)'!K1572,"&lt;=1"),IF(COUNTIF('Master list(no salts, metals)'!$K1572:$Y1572, "#N/A")=14,TRUE,FALSE))</f>
        <v>0</v>
      </c>
      <c r="L1578" t="b">
        <f>AND(COUNTIF('Master list(no salts, metals)'!L1572,"&lt;=1"),IF(COUNTIF('Master list(no salts, metals)'!$K1572:$Y1572, "#N/A")=14,TRUE,FALSE))</f>
        <v>0</v>
      </c>
      <c r="M1578" t="b">
        <f>AND(COUNTIF('Master list(no salts, metals)'!M1572,"&lt;=1"),IF(COUNTIF('Master list(no salts, metals)'!$K1572:$Y1572, "#N/A")=14,TRUE,FALSE))</f>
        <v>0</v>
      </c>
      <c r="N1578" t="b">
        <f>AND(COUNTIF('Master list(no salts, metals)'!N1572,"&lt;=1"),IF(COUNTIF('Master list(no salts, metals)'!$K1572:$Y1572, "#N/A")=14,TRUE,FALSE))</f>
        <v>0</v>
      </c>
      <c r="O1578" t="b">
        <f>AND(COUNTIF('Master list(no salts, metals)'!O1572,"&lt;=1"),IF(COUNTIF('Master list(no salts, metals)'!$K1572:$Y1572, "#N/A")=14,TRUE,FALSE))</f>
        <v>0</v>
      </c>
      <c r="P1578" t="b">
        <f>AND(COUNTIF('Master list(no salts, metals)'!P1572,"&lt;=1"),IF(COUNTIF('Master list(no salts, metals)'!$K1572:$Y1572, "#N/A")=14,TRUE,FALSE))</f>
        <v>0</v>
      </c>
      <c r="Q1578" t="b">
        <f>AND(COUNTIF('Master list(no salts, metals)'!Q1572,"&lt;=1"),IF(COUNTIF('Master list(no salts, metals)'!$K1572:$Y1572, "#N/A")=14,TRUE,FALSE))</f>
        <v>0</v>
      </c>
      <c r="R1578" t="b">
        <f>AND(COUNTIF('Master list(no salts, metals)'!R1572,"&lt;=1"),IF(COUNTIF('Master list(no salts, metals)'!$K1572:$Y1572, "#N/A")=14,TRUE,FALSE))</f>
        <v>0</v>
      </c>
      <c r="S1578" t="b">
        <f>AND(COUNTIF('Master list(no salts, metals)'!S1572,"&lt;=1"),IF(COUNTIF('Master list(no salts, metals)'!$K1572:$Y1572, "#N/A")=14,TRUE,FALSE))</f>
        <v>0</v>
      </c>
      <c r="T1578" t="b">
        <f>AND(COUNTIF('Master list(no salts, metals)'!T1572,"&lt;=1"),IF(COUNTIF('Master list(no salts, metals)'!$K1572:$Y1572, "#N/A")=14,TRUE,FALSE))</f>
        <v>0</v>
      </c>
      <c r="U1578" t="b">
        <f>AND(COUNTIF('Master list(no salts, metals)'!U1572,"&lt;=1"),IF(COUNTIF('Master list(no salts, metals)'!$K1572:$Y1572, "#N/A")=14,TRUE,FALSE))</f>
        <v>0</v>
      </c>
      <c r="V1578" t="b">
        <f>AND(COUNTIF('Master list(no salts, metals)'!V1572,"&lt;=1"),IF(COUNTIF('Master list(no salts, metals)'!$K1572:$Y1572, "#N/A")=14,TRUE,FALSE))</f>
        <v>0</v>
      </c>
      <c r="W1578" t="b">
        <f>AND(COUNTIF('Master list(no salts, metals)'!W1572,"&lt;=1"),IF(COUNTIF('Master list(no salts, metals)'!$K1572:$Y1572, "#N/A")=14,TRUE,FALSE))</f>
        <v>1</v>
      </c>
      <c r="X1578" t="b">
        <f>AND(COUNTIF('Master list(no salts, metals)'!X1572,"&lt;=1"),IF(COUNTIF('Master list(no salts, metals)'!$K1572:$Y1572, "#N/A")=14,TRUE,FALSE))</f>
        <v>0</v>
      </c>
      <c r="Y1578" t="b">
        <f>AND(COUNTIF('Master list(no salts, metals)'!Y1572,"&lt;=1"),IF(COUNTIF('Master list(no salts, metals)'!$K1572:$Y1572, "#N/A")=14,TRUE,FALSE))</f>
        <v>0</v>
      </c>
    </row>
    <row r="1579" spans="11:25" x14ac:dyDescent="0.25">
      <c r="K1579" t="b">
        <f>AND(COUNTIF('Master list(no salts, metals)'!K1573,"&lt;=1"),IF(COUNTIF('Master list(no salts, metals)'!$K1573:$Y1573, "#N/A")=14,TRUE,FALSE))</f>
        <v>0</v>
      </c>
      <c r="L1579" t="b">
        <f>AND(COUNTIF('Master list(no salts, metals)'!L1573,"&lt;=1"),IF(COUNTIF('Master list(no salts, metals)'!$K1573:$Y1573, "#N/A")=14,TRUE,FALSE))</f>
        <v>0</v>
      </c>
      <c r="M1579" t="b">
        <f>AND(COUNTIF('Master list(no salts, metals)'!M1573,"&lt;=1"),IF(COUNTIF('Master list(no salts, metals)'!$K1573:$Y1573, "#N/A")=14,TRUE,FALSE))</f>
        <v>0</v>
      </c>
      <c r="N1579" t="b">
        <f>AND(COUNTIF('Master list(no salts, metals)'!N1573,"&lt;=1"),IF(COUNTIF('Master list(no salts, metals)'!$K1573:$Y1573, "#N/A")=14,TRUE,FALSE))</f>
        <v>0</v>
      </c>
      <c r="O1579" t="b">
        <f>AND(COUNTIF('Master list(no salts, metals)'!O1573,"&lt;=1"),IF(COUNTIF('Master list(no salts, metals)'!$K1573:$Y1573, "#N/A")=14,TRUE,FALSE))</f>
        <v>0</v>
      </c>
      <c r="P1579" t="b">
        <f>AND(COUNTIF('Master list(no salts, metals)'!P1573,"&lt;=1"),IF(COUNTIF('Master list(no salts, metals)'!$K1573:$Y1573, "#N/A")=14,TRUE,FALSE))</f>
        <v>0</v>
      </c>
      <c r="Q1579" t="b">
        <f>AND(COUNTIF('Master list(no salts, metals)'!Q1573,"&lt;=1"),IF(COUNTIF('Master list(no salts, metals)'!$K1573:$Y1573, "#N/A")=14,TRUE,FALSE))</f>
        <v>0</v>
      </c>
      <c r="R1579" t="b">
        <f>AND(COUNTIF('Master list(no salts, metals)'!R1573,"&lt;=1"),IF(COUNTIF('Master list(no salts, metals)'!$K1573:$Y1573, "#N/A")=14,TRUE,FALSE))</f>
        <v>0</v>
      </c>
      <c r="S1579" t="b">
        <f>AND(COUNTIF('Master list(no salts, metals)'!S1573,"&lt;=1"),IF(COUNTIF('Master list(no salts, metals)'!$K1573:$Y1573, "#N/A")=14,TRUE,FALSE))</f>
        <v>0</v>
      </c>
      <c r="T1579" t="b">
        <f>AND(COUNTIF('Master list(no salts, metals)'!T1573,"&lt;=1"),IF(COUNTIF('Master list(no salts, metals)'!$K1573:$Y1573, "#N/A")=14,TRUE,FALSE))</f>
        <v>0</v>
      </c>
      <c r="U1579" t="b">
        <f>AND(COUNTIF('Master list(no salts, metals)'!U1573,"&lt;=1"),IF(COUNTIF('Master list(no salts, metals)'!$K1573:$Y1573, "#N/A")=14,TRUE,FALSE))</f>
        <v>0</v>
      </c>
      <c r="V1579" t="b">
        <f>AND(COUNTIF('Master list(no salts, metals)'!V1573,"&lt;=1"),IF(COUNTIF('Master list(no salts, metals)'!$K1573:$Y1573, "#N/A")=14,TRUE,FALSE))</f>
        <v>0</v>
      </c>
      <c r="W1579" t="b">
        <f>AND(COUNTIF('Master list(no salts, metals)'!W1573,"&lt;=1"),IF(COUNTIF('Master list(no salts, metals)'!$K1573:$Y1573, "#N/A")=14,TRUE,FALSE))</f>
        <v>0</v>
      </c>
      <c r="X1579" t="b">
        <f>AND(COUNTIF('Master list(no salts, metals)'!X1573,"&lt;=1"),IF(COUNTIF('Master list(no salts, metals)'!$K1573:$Y1573, "#N/A")=14,TRUE,FALSE))</f>
        <v>0</v>
      </c>
      <c r="Y1579" t="b">
        <f>AND(COUNTIF('Master list(no salts, metals)'!Y1573,"&lt;=1"),IF(COUNTIF('Master list(no salts, metals)'!$K1573:$Y1573, "#N/A")=14,TRUE,FALSE))</f>
        <v>1</v>
      </c>
    </row>
    <row r="1580" spans="11:25" x14ac:dyDescent="0.25">
      <c r="K1580" t="b">
        <f>AND(COUNTIF('Master list(no salts, metals)'!K1574,"&lt;=1"),IF(COUNTIF('Master list(no salts, metals)'!$K1574:$Y1574, "#N/A")=14,TRUE,FALSE))</f>
        <v>0</v>
      </c>
      <c r="L1580" t="b">
        <f>AND(COUNTIF('Master list(no salts, metals)'!L1574,"&lt;=1"),IF(COUNTIF('Master list(no salts, metals)'!$K1574:$Y1574, "#N/A")=14,TRUE,FALSE))</f>
        <v>0</v>
      </c>
      <c r="M1580" t="b">
        <f>AND(COUNTIF('Master list(no salts, metals)'!M1574,"&lt;=1"),IF(COUNTIF('Master list(no salts, metals)'!$K1574:$Y1574, "#N/A")=14,TRUE,FALSE))</f>
        <v>0</v>
      </c>
      <c r="N1580" t="b">
        <f>AND(COUNTIF('Master list(no salts, metals)'!N1574,"&lt;=1"),IF(COUNTIF('Master list(no salts, metals)'!$K1574:$Y1574, "#N/A")=14,TRUE,FALSE))</f>
        <v>0</v>
      </c>
      <c r="O1580" t="b">
        <f>AND(COUNTIF('Master list(no salts, metals)'!O1574,"&lt;=1"),IF(COUNTIF('Master list(no salts, metals)'!$K1574:$Y1574, "#N/A")=14,TRUE,FALSE))</f>
        <v>0</v>
      </c>
      <c r="P1580" t="b">
        <f>AND(COUNTIF('Master list(no salts, metals)'!P1574,"&lt;=1"),IF(COUNTIF('Master list(no salts, metals)'!$K1574:$Y1574, "#N/A")=14,TRUE,FALSE))</f>
        <v>0</v>
      </c>
      <c r="Q1580" t="b">
        <f>AND(COUNTIF('Master list(no salts, metals)'!Q1574,"&lt;=1"),IF(COUNTIF('Master list(no salts, metals)'!$K1574:$Y1574, "#N/A")=14,TRUE,FALSE))</f>
        <v>0</v>
      </c>
      <c r="R1580" t="b">
        <f>AND(COUNTIF('Master list(no salts, metals)'!R1574,"&lt;=1"),IF(COUNTIF('Master list(no salts, metals)'!$K1574:$Y1574, "#N/A")=14,TRUE,FALSE))</f>
        <v>0</v>
      </c>
      <c r="S1580" t="b">
        <f>AND(COUNTIF('Master list(no salts, metals)'!S1574,"&lt;=1"),IF(COUNTIF('Master list(no salts, metals)'!$K1574:$Y1574, "#N/A")=14,TRUE,FALSE))</f>
        <v>0</v>
      </c>
      <c r="T1580" t="b">
        <f>AND(COUNTIF('Master list(no salts, metals)'!T1574,"&lt;=1"),IF(COUNTIF('Master list(no salts, metals)'!$K1574:$Y1574, "#N/A")=14,TRUE,FALSE))</f>
        <v>0</v>
      </c>
      <c r="U1580" t="b">
        <f>AND(COUNTIF('Master list(no salts, metals)'!U1574,"&lt;=1"),IF(COUNTIF('Master list(no salts, metals)'!$K1574:$Y1574, "#N/A")=14,TRUE,FALSE))</f>
        <v>0</v>
      </c>
      <c r="V1580" t="b">
        <f>AND(COUNTIF('Master list(no salts, metals)'!V1574,"&lt;=1"),IF(COUNTIF('Master list(no salts, metals)'!$K1574:$Y1574, "#N/A")=14,TRUE,FALSE))</f>
        <v>0</v>
      </c>
      <c r="W1580" t="b">
        <f>AND(COUNTIF('Master list(no salts, metals)'!W1574,"&lt;=1"),IF(COUNTIF('Master list(no salts, metals)'!$K1574:$Y1574, "#N/A")=14,TRUE,FALSE))</f>
        <v>0</v>
      </c>
      <c r="X1580" t="b">
        <f>AND(COUNTIF('Master list(no salts, metals)'!X1574,"&lt;=1"),IF(COUNTIF('Master list(no salts, metals)'!$K1574:$Y1574, "#N/A")=14,TRUE,FALSE))</f>
        <v>0</v>
      </c>
      <c r="Y1580" t="b">
        <f>AND(COUNTIF('Master list(no salts, metals)'!Y1574,"&lt;=1"),IF(COUNTIF('Master list(no salts, metals)'!$K1574:$Y1574, "#N/A")=14,TRUE,FALSE))</f>
        <v>0</v>
      </c>
    </row>
    <row r="1581" spans="11:25" x14ac:dyDescent="0.25">
      <c r="K1581" t="b">
        <f>AND(COUNTIF('Master list(no salts, metals)'!K1575,"&lt;=1"),IF(COUNTIF('Master list(no salts, metals)'!$K1575:$Y1575, "#N/A")=14,TRUE,FALSE))</f>
        <v>0</v>
      </c>
      <c r="L1581" t="b">
        <f>AND(COUNTIF('Master list(no salts, metals)'!L1575,"&lt;=1"),IF(COUNTIF('Master list(no salts, metals)'!$K1575:$Y1575, "#N/A")=14,TRUE,FALSE))</f>
        <v>0</v>
      </c>
      <c r="M1581" t="b">
        <f>AND(COUNTIF('Master list(no salts, metals)'!M1575,"&lt;=1"),IF(COUNTIF('Master list(no salts, metals)'!$K1575:$Y1575, "#N/A")=14,TRUE,FALSE))</f>
        <v>0</v>
      </c>
      <c r="N1581" t="b">
        <f>AND(COUNTIF('Master list(no salts, metals)'!N1575,"&lt;=1"),IF(COUNTIF('Master list(no salts, metals)'!$K1575:$Y1575, "#N/A")=14,TRUE,FALSE))</f>
        <v>0</v>
      </c>
      <c r="O1581" t="b">
        <f>AND(COUNTIF('Master list(no salts, metals)'!O1575,"&lt;=1"),IF(COUNTIF('Master list(no salts, metals)'!$K1575:$Y1575, "#N/A")=14,TRUE,FALSE))</f>
        <v>0</v>
      </c>
      <c r="P1581" t="b">
        <f>AND(COUNTIF('Master list(no salts, metals)'!P1575,"&lt;=1"),IF(COUNTIF('Master list(no salts, metals)'!$K1575:$Y1575, "#N/A")=14,TRUE,FALSE))</f>
        <v>0</v>
      </c>
      <c r="Q1581" t="b">
        <f>AND(COUNTIF('Master list(no salts, metals)'!Q1575,"&lt;=1"),IF(COUNTIF('Master list(no salts, metals)'!$K1575:$Y1575, "#N/A")=14,TRUE,FALSE))</f>
        <v>0</v>
      </c>
      <c r="R1581" t="b">
        <f>AND(COUNTIF('Master list(no salts, metals)'!R1575,"&lt;=1"),IF(COUNTIF('Master list(no salts, metals)'!$K1575:$Y1575, "#N/A")=14,TRUE,FALSE))</f>
        <v>0</v>
      </c>
      <c r="S1581" t="b">
        <f>AND(COUNTIF('Master list(no salts, metals)'!S1575,"&lt;=1"),IF(COUNTIF('Master list(no salts, metals)'!$K1575:$Y1575, "#N/A")=14,TRUE,FALSE))</f>
        <v>0</v>
      </c>
      <c r="T1581" t="b">
        <f>AND(COUNTIF('Master list(no salts, metals)'!T1575,"&lt;=1"),IF(COUNTIF('Master list(no salts, metals)'!$K1575:$Y1575, "#N/A")=14,TRUE,FALSE))</f>
        <v>0</v>
      </c>
      <c r="U1581" t="b">
        <f>AND(COUNTIF('Master list(no salts, metals)'!U1575,"&lt;=1"),IF(COUNTIF('Master list(no salts, metals)'!$K1575:$Y1575, "#N/A")=14,TRUE,FALSE))</f>
        <v>0</v>
      </c>
      <c r="V1581" t="b">
        <f>AND(COUNTIF('Master list(no salts, metals)'!V1575,"&lt;=1"),IF(COUNTIF('Master list(no salts, metals)'!$K1575:$Y1575, "#N/A")=14,TRUE,FALSE))</f>
        <v>0</v>
      </c>
      <c r="W1581" t="b">
        <f>AND(COUNTIF('Master list(no salts, metals)'!W1575,"&lt;=1"),IF(COUNTIF('Master list(no salts, metals)'!$K1575:$Y1575, "#N/A")=14,TRUE,FALSE))</f>
        <v>1</v>
      </c>
      <c r="X1581" t="b">
        <f>AND(COUNTIF('Master list(no salts, metals)'!X1575,"&lt;=1"),IF(COUNTIF('Master list(no salts, metals)'!$K1575:$Y1575, "#N/A")=14,TRUE,FALSE))</f>
        <v>0</v>
      </c>
      <c r="Y1581" t="b">
        <f>AND(COUNTIF('Master list(no salts, metals)'!Y1575,"&lt;=1"),IF(COUNTIF('Master list(no salts, metals)'!$K1575:$Y1575, "#N/A")=14,TRUE,FALSE))</f>
        <v>0</v>
      </c>
    </row>
    <row r="1582" spans="11:25" x14ac:dyDescent="0.25">
      <c r="K1582" t="b">
        <f>AND(COUNTIF('Master list(no salts, metals)'!K1576,"&lt;=1"),IF(COUNTIF('Master list(no salts, metals)'!$K1576:$Y1576, "#N/A")=14,TRUE,FALSE))</f>
        <v>0</v>
      </c>
      <c r="L1582" t="b">
        <f>AND(COUNTIF('Master list(no salts, metals)'!L1576,"&lt;=1"),IF(COUNTIF('Master list(no salts, metals)'!$K1576:$Y1576, "#N/A")=14,TRUE,FALSE))</f>
        <v>0</v>
      </c>
      <c r="M1582" t="b">
        <f>AND(COUNTIF('Master list(no salts, metals)'!M1576,"&lt;=1"),IF(COUNTIF('Master list(no salts, metals)'!$K1576:$Y1576, "#N/A")=14,TRUE,FALSE))</f>
        <v>0</v>
      </c>
      <c r="N1582" t="b">
        <f>AND(COUNTIF('Master list(no salts, metals)'!N1576,"&lt;=1"),IF(COUNTIF('Master list(no salts, metals)'!$K1576:$Y1576, "#N/A")=14,TRUE,FALSE))</f>
        <v>0</v>
      </c>
      <c r="O1582" t="b">
        <f>AND(COUNTIF('Master list(no salts, metals)'!O1576,"&lt;=1"),IF(COUNTIF('Master list(no salts, metals)'!$K1576:$Y1576, "#N/A")=14,TRUE,FALSE))</f>
        <v>0</v>
      </c>
      <c r="P1582" t="b">
        <f>AND(COUNTIF('Master list(no salts, metals)'!P1576,"&lt;=1"),IF(COUNTIF('Master list(no salts, metals)'!$K1576:$Y1576, "#N/A")=14,TRUE,FALSE))</f>
        <v>0</v>
      </c>
      <c r="Q1582" t="b">
        <f>AND(COUNTIF('Master list(no salts, metals)'!Q1576,"&lt;=1"),IF(COUNTIF('Master list(no salts, metals)'!$K1576:$Y1576, "#N/A")=14,TRUE,FALSE))</f>
        <v>0</v>
      </c>
      <c r="R1582" t="b">
        <f>AND(COUNTIF('Master list(no salts, metals)'!R1576,"&lt;=1"),IF(COUNTIF('Master list(no salts, metals)'!$K1576:$Y1576, "#N/A")=14,TRUE,FALSE))</f>
        <v>0</v>
      </c>
      <c r="S1582" t="b">
        <f>AND(COUNTIF('Master list(no salts, metals)'!S1576,"&lt;=1"),IF(COUNTIF('Master list(no salts, metals)'!$K1576:$Y1576, "#N/A")=14,TRUE,FALSE))</f>
        <v>0</v>
      </c>
      <c r="T1582" t="b">
        <f>AND(COUNTIF('Master list(no salts, metals)'!T1576,"&lt;=1"),IF(COUNTIF('Master list(no salts, metals)'!$K1576:$Y1576, "#N/A")=14,TRUE,FALSE))</f>
        <v>0</v>
      </c>
      <c r="U1582" t="b">
        <f>AND(COUNTIF('Master list(no salts, metals)'!U1576,"&lt;=1"),IF(COUNTIF('Master list(no salts, metals)'!$K1576:$Y1576, "#N/A")=14,TRUE,FALSE))</f>
        <v>0</v>
      </c>
      <c r="V1582" t="b">
        <f>AND(COUNTIF('Master list(no salts, metals)'!V1576,"&lt;=1"),IF(COUNTIF('Master list(no salts, metals)'!$K1576:$Y1576, "#N/A")=14,TRUE,FALSE))</f>
        <v>0</v>
      </c>
      <c r="W1582" t="b">
        <f>AND(COUNTIF('Master list(no salts, metals)'!W1576,"&lt;=1"),IF(COUNTIF('Master list(no salts, metals)'!$K1576:$Y1576, "#N/A")=14,TRUE,FALSE))</f>
        <v>0</v>
      </c>
      <c r="X1582" t="b">
        <f>AND(COUNTIF('Master list(no salts, metals)'!X1576,"&lt;=1"),IF(COUNTIF('Master list(no salts, metals)'!$K1576:$Y1576, "#N/A")=14,TRUE,FALSE))</f>
        <v>0</v>
      </c>
      <c r="Y1582" t="b">
        <f>AND(COUNTIF('Master list(no salts, metals)'!Y1576,"&lt;=1"),IF(COUNTIF('Master list(no salts, metals)'!$K1576:$Y1576, "#N/A")=14,TRUE,FALSE))</f>
        <v>0</v>
      </c>
    </row>
    <row r="1583" spans="11:25" x14ac:dyDescent="0.25">
      <c r="K1583" t="b">
        <f>AND(COUNTIF('Master list(no salts, metals)'!K1577,"&lt;=1"),IF(COUNTIF('Master list(no salts, metals)'!$K1577:$Y1577, "#N/A")=14,TRUE,FALSE))</f>
        <v>0</v>
      </c>
      <c r="L1583" t="b">
        <f>AND(COUNTIF('Master list(no salts, metals)'!L1577,"&lt;=1"),IF(COUNTIF('Master list(no salts, metals)'!$K1577:$Y1577, "#N/A")=14,TRUE,FALSE))</f>
        <v>0</v>
      </c>
      <c r="M1583" t="b">
        <f>AND(COUNTIF('Master list(no salts, metals)'!M1577,"&lt;=1"),IF(COUNTIF('Master list(no salts, metals)'!$K1577:$Y1577, "#N/A")=14,TRUE,FALSE))</f>
        <v>0</v>
      </c>
      <c r="N1583" t="b">
        <f>AND(COUNTIF('Master list(no salts, metals)'!N1577,"&lt;=1"),IF(COUNTIF('Master list(no salts, metals)'!$K1577:$Y1577, "#N/A")=14,TRUE,FALSE))</f>
        <v>0</v>
      </c>
      <c r="O1583" t="b">
        <f>AND(COUNTIF('Master list(no salts, metals)'!O1577,"&lt;=1"),IF(COUNTIF('Master list(no salts, metals)'!$K1577:$Y1577, "#N/A")=14,TRUE,FALSE))</f>
        <v>0</v>
      </c>
      <c r="P1583" t="b">
        <f>AND(COUNTIF('Master list(no salts, metals)'!P1577,"&lt;=1"),IF(COUNTIF('Master list(no salts, metals)'!$K1577:$Y1577, "#N/A")=14,TRUE,FALSE))</f>
        <v>0</v>
      </c>
      <c r="Q1583" t="b">
        <f>AND(COUNTIF('Master list(no salts, metals)'!Q1577,"&lt;=1"),IF(COUNTIF('Master list(no salts, metals)'!$K1577:$Y1577, "#N/A")=14,TRUE,FALSE))</f>
        <v>0</v>
      </c>
      <c r="R1583" t="b">
        <f>AND(COUNTIF('Master list(no salts, metals)'!R1577,"&lt;=1"),IF(COUNTIF('Master list(no salts, metals)'!$K1577:$Y1577, "#N/A")=14,TRUE,FALSE))</f>
        <v>0</v>
      </c>
      <c r="S1583" t="b">
        <f>AND(COUNTIF('Master list(no salts, metals)'!S1577,"&lt;=1"),IF(COUNTIF('Master list(no salts, metals)'!$K1577:$Y1577, "#N/A")=14,TRUE,FALSE))</f>
        <v>0</v>
      </c>
      <c r="T1583" t="b">
        <f>AND(COUNTIF('Master list(no salts, metals)'!T1577,"&lt;=1"),IF(COUNTIF('Master list(no salts, metals)'!$K1577:$Y1577, "#N/A")=14,TRUE,FALSE))</f>
        <v>0</v>
      </c>
      <c r="U1583" t="b">
        <f>AND(COUNTIF('Master list(no salts, metals)'!U1577,"&lt;=1"),IF(COUNTIF('Master list(no salts, metals)'!$K1577:$Y1577, "#N/A")=14,TRUE,FALSE))</f>
        <v>0</v>
      </c>
      <c r="V1583" t="b">
        <f>AND(COUNTIF('Master list(no salts, metals)'!V1577,"&lt;=1"),IF(COUNTIF('Master list(no salts, metals)'!$K1577:$Y1577, "#N/A")=14,TRUE,FALSE))</f>
        <v>0</v>
      </c>
      <c r="W1583" t="b">
        <f>AND(COUNTIF('Master list(no salts, metals)'!W1577,"&lt;=1"),IF(COUNTIF('Master list(no salts, metals)'!$K1577:$Y1577, "#N/A")=14,TRUE,FALSE))</f>
        <v>0</v>
      </c>
      <c r="X1583" t="b">
        <f>AND(COUNTIF('Master list(no salts, metals)'!X1577,"&lt;=1"),IF(COUNTIF('Master list(no salts, metals)'!$K1577:$Y1577, "#N/A")=14,TRUE,FALSE))</f>
        <v>0</v>
      </c>
      <c r="Y1583" t="b">
        <f>AND(COUNTIF('Master list(no salts, metals)'!Y1577,"&lt;=1"),IF(COUNTIF('Master list(no salts, metals)'!$K1577:$Y1577, "#N/A")=14,TRUE,FALSE))</f>
        <v>0</v>
      </c>
    </row>
    <row r="1584" spans="11:25" x14ac:dyDescent="0.25">
      <c r="K1584" t="b">
        <f>AND(COUNTIF('Master list(no salts, metals)'!K1578,"&lt;=1"),IF(COUNTIF('Master list(no salts, metals)'!$K1578:$Y1578, "#N/A")=14,TRUE,FALSE))</f>
        <v>0</v>
      </c>
      <c r="L1584" t="b">
        <f>AND(COUNTIF('Master list(no salts, metals)'!L1578,"&lt;=1"),IF(COUNTIF('Master list(no salts, metals)'!$K1578:$Y1578, "#N/A")=14,TRUE,FALSE))</f>
        <v>0</v>
      </c>
      <c r="M1584" t="b">
        <f>AND(COUNTIF('Master list(no salts, metals)'!M1578,"&lt;=1"),IF(COUNTIF('Master list(no salts, metals)'!$K1578:$Y1578, "#N/A")=14,TRUE,FALSE))</f>
        <v>0</v>
      </c>
      <c r="N1584" t="b">
        <f>AND(COUNTIF('Master list(no salts, metals)'!N1578,"&lt;=1"),IF(COUNTIF('Master list(no salts, metals)'!$K1578:$Y1578, "#N/A")=14,TRUE,FALSE))</f>
        <v>0</v>
      </c>
      <c r="O1584" t="b">
        <f>AND(COUNTIF('Master list(no salts, metals)'!O1578,"&lt;=1"),IF(COUNTIF('Master list(no salts, metals)'!$K1578:$Y1578, "#N/A")=14,TRUE,FALSE))</f>
        <v>0</v>
      </c>
      <c r="P1584" t="b">
        <f>AND(COUNTIF('Master list(no salts, metals)'!P1578,"&lt;=1"),IF(COUNTIF('Master list(no salts, metals)'!$K1578:$Y1578, "#N/A")=14,TRUE,FALSE))</f>
        <v>0</v>
      </c>
      <c r="Q1584" t="b">
        <f>AND(COUNTIF('Master list(no salts, metals)'!Q1578,"&lt;=1"),IF(COUNTIF('Master list(no salts, metals)'!$K1578:$Y1578, "#N/A")=14,TRUE,FALSE))</f>
        <v>0</v>
      </c>
      <c r="R1584" t="b">
        <f>AND(COUNTIF('Master list(no salts, metals)'!R1578,"&lt;=1"),IF(COUNTIF('Master list(no salts, metals)'!$K1578:$Y1578, "#N/A")=14,TRUE,FALSE))</f>
        <v>0</v>
      </c>
      <c r="S1584" t="b">
        <f>AND(COUNTIF('Master list(no salts, metals)'!S1578,"&lt;=1"),IF(COUNTIF('Master list(no salts, metals)'!$K1578:$Y1578, "#N/A")=14,TRUE,FALSE))</f>
        <v>0</v>
      </c>
      <c r="T1584" t="b">
        <f>AND(COUNTIF('Master list(no salts, metals)'!T1578,"&lt;=1"),IF(COUNTIF('Master list(no salts, metals)'!$K1578:$Y1578, "#N/A")=14,TRUE,FALSE))</f>
        <v>1</v>
      </c>
      <c r="U1584" t="b">
        <f>AND(COUNTIF('Master list(no salts, metals)'!U1578,"&lt;=1"),IF(COUNTIF('Master list(no salts, metals)'!$K1578:$Y1578, "#N/A")=14,TRUE,FALSE))</f>
        <v>0</v>
      </c>
      <c r="V1584" t="b">
        <f>AND(COUNTIF('Master list(no salts, metals)'!V1578,"&lt;=1"),IF(COUNTIF('Master list(no salts, metals)'!$K1578:$Y1578, "#N/A")=14,TRUE,FALSE))</f>
        <v>0</v>
      </c>
      <c r="W1584" t="b">
        <f>AND(COUNTIF('Master list(no salts, metals)'!W1578,"&lt;=1"),IF(COUNTIF('Master list(no salts, metals)'!$K1578:$Y1578, "#N/A")=14,TRUE,FALSE))</f>
        <v>0</v>
      </c>
      <c r="X1584" t="b">
        <f>AND(COUNTIF('Master list(no salts, metals)'!X1578,"&lt;=1"),IF(COUNTIF('Master list(no salts, metals)'!$K1578:$Y1578, "#N/A")=14,TRUE,FALSE))</f>
        <v>0</v>
      </c>
      <c r="Y1584" t="b">
        <f>AND(COUNTIF('Master list(no salts, metals)'!Y1578,"&lt;=1"),IF(COUNTIF('Master list(no salts, metals)'!$K1578:$Y1578, "#N/A")=14,TRUE,FALSE))</f>
        <v>0</v>
      </c>
    </row>
    <row r="1585" spans="11:25" x14ac:dyDescent="0.25">
      <c r="K1585" t="b">
        <f>AND(COUNTIF('Master list(no salts, metals)'!K1579,"&lt;=1"),IF(COUNTIF('Master list(no salts, metals)'!$K1579:$Y1579, "#N/A")=14,TRUE,FALSE))</f>
        <v>0</v>
      </c>
      <c r="L1585" t="b">
        <f>AND(COUNTIF('Master list(no salts, metals)'!L1579,"&lt;=1"),IF(COUNTIF('Master list(no salts, metals)'!$K1579:$Y1579, "#N/A")=14,TRUE,FALSE))</f>
        <v>0</v>
      </c>
      <c r="M1585" t="b">
        <f>AND(COUNTIF('Master list(no salts, metals)'!M1579,"&lt;=1"),IF(COUNTIF('Master list(no salts, metals)'!$K1579:$Y1579, "#N/A")=14,TRUE,FALSE))</f>
        <v>0</v>
      </c>
      <c r="N1585" t="b">
        <f>AND(COUNTIF('Master list(no salts, metals)'!N1579,"&lt;=1"),IF(COUNTIF('Master list(no salts, metals)'!$K1579:$Y1579, "#N/A")=14,TRUE,FALSE))</f>
        <v>0</v>
      </c>
      <c r="O1585" t="b">
        <f>AND(COUNTIF('Master list(no salts, metals)'!O1579,"&lt;=1"),IF(COUNTIF('Master list(no salts, metals)'!$K1579:$Y1579, "#N/A")=14,TRUE,FALSE))</f>
        <v>0</v>
      </c>
      <c r="P1585" t="b">
        <f>AND(COUNTIF('Master list(no salts, metals)'!P1579,"&lt;=1"),IF(COUNTIF('Master list(no salts, metals)'!$K1579:$Y1579, "#N/A")=14,TRUE,FALSE))</f>
        <v>0</v>
      </c>
      <c r="Q1585" t="b">
        <f>AND(COUNTIF('Master list(no salts, metals)'!Q1579,"&lt;=1"),IF(COUNTIF('Master list(no salts, metals)'!$K1579:$Y1579, "#N/A")=14,TRUE,FALSE))</f>
        <v>0</v>
      </c>
      <c r="R1585" t="b">
        <f>AND(COUNTIF('Master list(no salts, metals)'!R1579,"&lt;=1"),IF(COUNTIF('Master list(no salts, metals)'!$K1579:$Y1579, "#N/A")=14,TRUE,FALSE))</f>
        <v>0</v>
      </c>
      <c r="S1585" t="b">
        <f>AND(COUNTIF('Master list(no salts, metals)'!S1579,"&lt;=1"),IF(COUNTIF('Master list(no salts, metals)'!$K1579:$Y1579, "#N/A")=14,TRUE,FALSE))</f>
        <v>0</v>
      </c>
      <c r="T1585" t="b">
        <f>AND(COUNTIF('Master list(no salts, metals)'!T1579,"&lt;=1"),IF(COUNTIF('Master list(no salts, metals)'!$K1579:$Y1579, "#N/A")=14,TRUE,FALSE))</f>
        <v>0</v>
      </c>
      <c r="U1585" t="b">
        <f>AND(COUNTIF('Master list(no salts, metals)'!U1579,"&lt;=1"),IF(COUNTIF('Master list(no salts, metals)'!$K1579:$Y1579, "#N/A")=14,TRUE,FALSE))</f>
        <v>0</v>
      </c>
      <c r="V1585" t="b">
        <f>AND(COUNTIF('Master list(no salts, metals)'!V1579,"&lt;=1"),IF(COUNTIF('Master list(no salts, metals)'!$K1579:$Y1579, "#N/A")=14,TRUE,FALSE))</f>
        <v>0</v>
      </c>
      <c r="W1585" t="b">
        <f>AND(COUNTIF('Master list(no salts, metals)'!W1579,"&lt;=1"),IF(COUNTIF('Master list(no salts, metals)'!$K1579:$Y1579, "#N/A")=14,TRUE,FALSE))</f>
        <v>1</v>
      </c>
      <c r="X1585" t="b">
        <f>AND(COUNTIF('Master list(no salts, metals)'!X1579,"&lt;=1"),IF(COUNTIF('Master list(no salts, metals)'!$K1579:$Y1579, "#N/A")=14,TRUE,FALSE))</f>
        <v>0</v>
      </c>
      <c r="Y1585" t="b">
        <f>AND(COUNTIF('Master list(no salts, metals)'!Y1579,"&lt;=1"),IF(COUNTIF('Master list(no salts, metals)'!$K1579:$Y1579, "#N/A")=14,TRUE,FALSE))</f>
        <v>0</v>
      </c>
    </row>
    <row r="1586" spans="11:25" x14ac:dyDescent="0.25">
      <c r="K1586" t="b">
        <f>AND(COUNTIF('Master list(no salts, metals)'!K1580,"&lt;=1"),IF(COUNTIF('Master list(no salts, metals)'!$K1580:$Y1580, "#N/A")=14,TRUE,FALSE))</f>
        <v>0</v>
      </c>
      <c r="L1586" t="b">
        <f>AND(COUNTIF('Master list(no salts, metals)'!L1580,"&lt;=1"),IF(COUNTIF('Master list(no salts, metals)'!$K1580:$Y1580, "#N/A")=14,TRUE,FALSE))</f>
        <v>0</v>
      </c>
      <c r="M1586" t="b">
        <f>AND(COUNTIF('Master list(no salts, metals)'!M1580,"&lt;=1"),IF(COUNTIF('Master list(no salts, metals)'!$K1580:$Y1580, "#N/A")=14,TRUE,FALSE))</f>
        <v>0</v>
      </c>
      <c r="N1586" t="b">
        <f>AND(COUNTIF('Master list(no salts, metals)'!N1580,"&lt;=1"),IF(COUNTIF('Master list(no salts, metals)'!$K1580:$Y1580, "#N/A")=14,TRUE,FALSE))</f>
        <v>0</v>
      </c>
      <c r="O1586" t="b">
        <f>AND(COUNTIF('Master list(no salts, metals)'!O1580,"&lt;=1"),IF(COUNTIF('Master list(no salts, metals)'!$K1580:$Y1580, "#N/A")=14,TRUE,FALSE))</f>
        <v>0</v>
      </c>
      <c r="P1586" t="b">
        <f>AND(COUNTIF('Master list(no salts, metals)'!P1580,"&lt;=1"),IF(COUNTIF('Master list(no salts, metals)'!$K1580:$Y1580, "#N/A")=14,TRUE,FALSE))</f>
        <v>0</v>
      </c>
      <c r="Q1586" t="b">
        <f>AND(COUNTIF('Master list(no salts, metals)'!Q1580,"&lt;=1"),IF(COUNTIF('Master list(no salts, metals)'!$K1580:$Y1580, "#N/A")=14,TRUE,FALSE))</f>
        <v>0</v>
      </c>
      <c r="R1586" t="b">
        <f>AND(COUNTIF('Master list(no salts, metals)'!R1580,"&lt;=1"),IF(COUNTIF('Master list(no salts, metals)'!$K1580:$Y1580, "#N/A")=14,TRUE,FALSE))</f>
        <v>0</v>
      </c>
      <c r="S1586" t="b">
        <f>AND(COUNTIF('Master list(no salts, metals)'!S1580,"&lt;=1"),IF(COUNTIF('Master list(no salts, metals)'!$K1580:$Y1580, "#N/A")=14,TRUE,FALSE))</f>
        <v>0</v>
      </c>
      <c r="T1586" t="b">
        <f>AND(COUNTIF('Master list(no salts, metals)'!T1580,"&lt;=1"),IF(COUNTIF('Master list(no salts, metals)'!$K1580:$Y1580, "#N/A")=14,TRUE,FALSE))</f>
        <v>0</v>
      </c>
      <c r="U1586" t="b">
        <f>AND(COUNTIF('Master list(no salts, metals)'!U1580,"&lt;=1"),IF(COUNTIF('Master list(no salts, metals)'!$K1580:$Y1580, "#N/A")=14,TRUE,FALSE))</f>
        <v>0</v>
      </c>
      <c r="V1586" t="b">
        <f>AND(COUNTIF('Master list(no salts, metals)'!V1580,"&lt;=1"),IF(COUNTIF('Master list(no salts, metals)'!$K1580:$Y1580, "#N/A")=14,TRUE,FALSE))</f>
        <v>0</v>
      </c>
      <c r="W1586" t="b">
        <f>AND(COUNTIF('Master list(no salts, metals)'!W1580,"&lt;=1"),IF(COUNTIF('Master list(no salts, metals)'!$K1580:$Y1580, "#N/A")=14,TRUE,FALSE))</f>
        <v>0</v>
      </c>
      <c r="X1586" t="b">
        <f>AND(COUNTIF('Master list(no salts, metals)'!X1580,"&lt;=1"),IF(COUNTIF('Master list(no salts, metals)'!$K1580:$Y1580, "#N/A")=14,TRUE,FALSE))</f>
        <v>1</v>
      </c>
      <c r="Y1586" t="b">
        <f>AND(COUNTIF('Master list(no salts, metals)'!Y1580,"&lt;=1"),IF(COUNTIF('Master list(no salts, metals)'!$K1580:$Y1580, "#N/A")=14,TRUE,FALSE))</f>
        <v>0</v>
      </c>
    </row>
    <row r="1587" spans="11:25" x14ac:dyDescent="0.25">
      <c r="K1587" t="b">
        <f>AND(COUNTIF('Master list(no salts, metals)'!K1581,"&lt;=1"),IF(COUNTIF('Master list(no salts, metals)'!$K1581:$Y1581, "#N/A")=14,TRUE,FALSE))</f>
        <v>0</v>
      </c>
      <c r="L1587" t="b">
        <f>AND(COUNTIF('Master list(no salts, metals)'!L1581,"&lt;=1"),IF(COUNTIF('Master list(no salts, metals)'!$K1581:$Y1581, "#N/A")=14,TRUE,FALSE))</f>
        <v>0</v>
      </c>
      <c r="M1587" t="b">
        <f>AND(COUNTIF('Master list(no salts, metals)'!M1581,"&lt;=1"),IF(COUNTIF('Master list(no salts, metals)'!$K1581:$Y1581, "#N/A")=14,TRUE,FALSE))</f>
        <v>0</v>
      </c>
      <c r="N1587" t="b">
        <f>AND(COUNTIF('Master list(no salts, metals)'!N1581,"&lt;=1"),IF(COUNTIF('Master list(no salts, metals)'!$K1581:$Y1581, "#N/A")=14,TRUE,FALSE))</f>
        <v>0</v>
      </c>
      <c r="O1587" t="b">
        <f>AND(COUNTIF('Master list(no salts, metals)'!O1581,"&lt;=1"),IF(COUNTIF('Master list(no salts, metals)'!$K1581:$Y1581, "#N/A")=14,TRUE,FALSE))</f>
        <v>0</v>
      </c>
      <c r="P1587" t="b">
        <f>AND(COUNTIF('Master list(no salts, metals)'!P1581,"&lt;=1"),IF(COUNTIF('Master list(no salts, metals)'!$K1581:$Y1581, "#N/A")=14,TRUE,FALSE))</f>
        <v>0</v>
      </c>
      <c r="Q1587" t="b">
        <f>AND(COUNTIF('Master list(no salts, metals)'!Q1581,"&lt;=1"),IF(COUNTIF('Master list(no salts, metals)'!$K1581:$Y1581, "#N/A")=14,TRUE,FALSE))</f>
        <v>0</v>
      </c>
      <c r="R1587" t="b">
        <f>AND(COUNTIF('Master list(no salts, metals)'!R1581,"&lt;=1"),IF(COUNTIF('Master list(no salts, metals)'!$K1581:$Y1581, "#N/A")=14,TRUE,FALSE))</f>
        <v>0</v>
      </c>
      <c r="S1587" t="b">
        <f>AND(COUNTIF('Master list(no salts, metals)'!S1581,"&lt;=1"),IF(COUNTIF('Master list(no salts, metals)'!$K1581:$Y1581, "#N/A")=14,TRUE,FALSE))</f>
        <v>0</v>
      </c>
      <c r="T1587" t="b">
        <f>AND(COUNTIF('Master list(no salts, metals)'!T1581,"&lt;=1"),IF(COUNTIF('Master list(no salts, metals)'!$K1581:$Y1581, "#N/A")=14,TRUE,FALSE))</f>
        <v>1</v>
      </c>
      <c r="U1587" t="b">
        <f>AND(COUNTIF('Master list(no salts, metals)'!U1581,"&lt;=1"),IF(COUNTIF('Master list(no salts, metals)'!$K1581:$Y1581, "#N/A")=14,TRUE,FALSE))</f>
        <v>0</v>
      </c>
      <c r="V1587" t="b">
        <f>AND(COUNTIF('Master list(no salts, metals)'!V1581,"&lt;=1"),IF(COUNTIF('Master list(no salts, metals)'!$K1581:$Y1581, "#N/A")=14,TRUE,FALSE))</f>
        <v>0</v>
      </c>
      <c r="W1587" t="b">
        <f>AND(COUNTIF('Master list(no salts, metals)'!W1581,"&lt;=1"),IF(COUNTIF('Master list(no salts, metals)'!$K1581:$Y1581, "#N/A")=14,TRUE,FALSE))</f>
        <v>0</v>
      </c>
      <c r="X1587" t="b">
        <f>AND(COUNTIF('Master list(no salts, metals)'!X1581,"&lt;=1"),IF(COUNTIF('Master list(no salts, metals)'!$K1581:$Y1581, "#N/A")=14,TRUE,FALSE))</f>
        <v>0</v>
      </c>
      <c r="Y1587" t="b">
        <f>AND(COUNTIF('Master list(no salts, metals)'!Y1581,"&lt;=1"),IF(COUNTIF('Master list(no salts, metals)'!$K1581:$Y1581, "#N/A")=14,TRUE,FALSE))</f>
        <v>0</v>
      </c>
    </row>
    <row r="1588" spans="11:25" x14ac:dyDescent="0.25">
      <c r="K1588" t="b">
        <f>AND(COUNTIF('Master list(no salts, metals)'!K1582,"&lt;=1"),IF(COUNTIF('Master list(no salts, metals)'!$K1582:$Y1582, "#N/A")=14,TRUE,FALSE))</f>
        <v>0</v>
      </c>
      <c r="L1588" t="b">
        <f>AND(COUNTIF('Master list(no salts, metals)'!L1582,"&lt;=1"),IF(COUNTIF('Master list(no salts, metals)'!$K1582:$Y1582, "#N/A")=14,TRUE,FALSE))</f>
        <v>0</v>
      </c>
      <c r="M1588" t="b">
        <f>AND(COUNTIF('Master list(no salts, metals)'!M1582,"&lt;=1"),IF(COUNTIF('Master list(no salts, metals)'!$K1582:$Y1582, "#N/A")=14,TRUE,FALSE))</f>
        <v>0</v>
      </c>
      <c r="N1588" t="b">
        <f>AND(COUNTIF('Master list(no salts, metals)'!N1582,"&lt;=1"),IF(COUNTIF('Master list(no salts, metals)'!$K1582:$Y1582, "#N/A")=14,TRUE,FALSE))</f>
        <v>0</v>
      </c>
      <c r="O1588" t="b">
        <f>AND(COUNTIF('Master list(no salts, metals)'!O1582,"&lt;=1"),IF(COUNTIF('Master list(no salts, metals)'!$K1582:$Y1582, "#N/A")=14,TRUE,FALSE))</f>
        <v>0</v>
      </c>
      <c r="P1588" t="b">
        <f>AND(COUNTIF('Master list(no salts, metals)'!P1582,"&lt;=1"),IF(COUNTIF('Master list(no salts, metals)'!$K1582:$Y1582, "#N/A")=14,TRUE,FALSE))</f>
        <v>0</v>
      </c>
      <c r="Q1588" t="b">
        <f>AND(COUNTIF('Master list(no salts, metals)'!Q1582,"&lt;=1"),IF(COUNTIF('Master list(no salts, metals)'!$K1582:$Y1582, "#N/A")=14,TRUE,FALSE))</f>
        <v>0</v>
      </c>
      <c r="R1588" t="b">
        <f>AND(COUNTIF('Master list(no salts, metals)'!R1582,"&lt;=1"),IF(COUNTIF('Master list(no salts, metals)'!$K1582:$Y1582, "#N/A")=14,TRUE,FALSE))</f>
        <v>0</v>
      </c>
      <c r="S1588" t="b">
        <f>AND(COUNTIF('Master list(no salts, metals)'!S1582,"&lt;=1"),IF(COUNTIF('Master list(no salts, metals)'!$K1582:$Y1582, "#N/A")=14,TRUE,FALSE))</f>
        <v>0</v>
      </c>
      <c r="T1588" t="b">
        <f>AND(COUNTIF('Master list(no salts, metals)'!T1582,"&lt;=1"),IF(COUNTIF('Master list(no salts, metals)'!$K1582:$Y1582, "#N/A")=14,TRUE,FALSE))</f>
        <v>1</v>
      </c>
      <c r="U1588" t="b">
        <f>AND(COUNTIF('Master list(no salts, metals)'!U1582,"&lt;=1"),IF(COUNTIF('Master list(no salts, metals)'!$K1582:$Y1582, "#N/A")=14,TRUE,FALSE))</f>
        <v>0</v>
      </c>
      <c r="V1588" t="b">
        <f>AND(COUNTIF('Master list(no salts, metals)'!V1582,"&lt;=1"),IF(COUNTIF('Master list(no salts, metals)'!$K1582:$Y1582, "#N/A")=14,TRUE,FALSE))</f>
        <v>0</v>
      </c>
      <c r="W1588" t="b">
        <f>AND(COUNTIF('Master list(no salts, metals)'!W1582,"&lt;=1"),IF(COUNTIF('Master list(no salts, metals)'!$K1582:$Y1582, "#N/A")=14,TRUE,FALSE))</f>
        <v>0</v>
      </c>
      <c r="X1588" t="b">
        <f>AND(COUNTIF('Master list(no salts, metals)'!X1582,"&lt;=1"),IF(COUNTIF('Master list(no salts, metals)'!$K1582:$Y1582, "#N/A")=14,TRUE,FALSE))</f>
        <v>0</v>
      </c>
      <c r="Y1588" t="b">
        <f>AND(COUNTIF('Master list(no salts, metals)'!Y1582,"&lt;=1"),IF(COUNTIF('Master list(no salts, metals)'!$K1582:$Y1582, "#N/A")=14,TRUE,FALSE))</f>
        <v>0</v>
      </c>
    </row>
    <row r="1589" spans="11:25" x14ac:dyDescent="0.25">
      <c r="K1589" t="b">
        <f>AND(COUNTIF('Master list(no salts, metals)'!K1583,"&lt;=1"),IF(COUNTIF('Master list(no salts, metals)'!$K1583:$Y1583, "#N/A")=14,TRUE,FALSE))</f>
        <v>0</v>
      </c>
      <c r="L1589" t="b">
        <f>AND(COUNTIF('Master list(no salts, metals)'!L1583,"&lt;=1"),IF(COUNTIF('Master list(no salts, metals)'!$K1583:$Y1583, "#N/A")=14,TRUE,FALSE))</f>
        <v>0</v>
      </c>
      <c r="M1589" t="b">
        <f>AND(COUNTIF('Master list(no salts, metals)'!M1583,"&lt;=1"),IF(COUNTIF('Master list(no salts, metals)'!$K1583:$Y1583, "#N/A")=14,TRUE,FALSE))</f>
        <v>0</v>
      </c>
      <c r="N1589" t="b">
        <f>AND(COUNTIF('Master list(no salts, metals)'!N1583,"&lt;=1"),IF(COUNTIF('Master list(no salts, metals)'!$K1583:$Y1583, "#N/A")=14,TRUE,FALSE))</f>
        <v>0</v>
      </c>
      <c r="O1589" t="b">
        <f>AND(COUNTIF('Master list(no salts, metals)'!O1583,"&lt;=1"),IF(COUNTIF('Master list(no salts, metals)'!$K1583:$Y1583, "#N/A")=14,TRUE,FALSE))</f>
        <v>0</v>
      </c>
      <c r="P1589" t="b">
        <f>AND(COUNTIF('Master list(no salts, metals)'!P1583,"&lt;=1"),IF(COUNTIF('Master list(no salts, metals)'!$K1583:$Y1583, "#N/A")=14,TRUE,FALSE))</f>
        <v>0</v>
      </c>
      <c r="Q1589" t="b">
        <f>AND(COUNTIF('Master list(no salts, metals)'!Q1583,"&lt;=1"),IF(COUNTIF('Master list(no salts, metals)'!$K1583:$Y1583, "#N/A")=14,TRUE,FALSE))</f>
        <v>0</v>
      </c>
      <c r="R1589" t="b">
        <f>AND(COUNTIF('Master list(no salts, metals)'!R1583,"&lt;=1"),IF(COUNTIF('Master list(no salts, metals)'!$K1583:$Y1583, "#N/A")=14,TRUE,FALSE))</f>
        <v>0</v>
      </c>
      <c r="S1589" t="b">
        <f>AND(COUNTIF('Master list(no salts, metals)'!S1583,"&lt;=1"),IF(COUNTIF('Master list(no salts, metals)'!$K1583:$Y1583, "#N/A")=14,TRUE,FALSE))</f>
        <v>0</v>
      </c>
      <c r="T1589" t="b">
        <f>AND(COUNTIF('Master list(no salts, metals)'!T1583,"&lt;=1"),IF(COUNTIF('Master list(no salts, metals)'!$K1583:$Y1583, "#N/A")=14,TRUE,FALSE))</f>
        <v>0</v>
      </c>
      <c r="U1589" t="b">
        <f>AND(COUNTIF('Master list(no salts, metals)'!U1583,"&lt;=1"),IF(COUNTIF('Master list(no salts, metals)'!$K1583:$Y1583, "#N/A")=14,TRUE,FALSE))</f>
        <v>0</v>
      </c>
      <c r="V1589" t="b">
        <f>AND(COUNTIF('Master list(no salts, metals)'!V1583,"&lt;=1"),IF(COUNTIF('Master list(no salts, metals)'!$K1583:$Y1583, "#N/A")=14,TRUE,FALSE))</f>
        <v>0</v>
      </c>
      <c r="W1589" t="b">
        <f>AND(COUNTIF('Master list(no salts, metals)'!W1583,"&lt;=1"),IF(COUNTIF('Master list(no salts, metals)'!$K1583:$Y1583, "#N/A")=14,TRUE,FALSE))</f>
        <v>0</v>
      </c>
      <c r="X1589" t="b">
        <f>AND(COUNTIF('Master list(no salts, metals)'!X1583,"&lt;=1"),IF(COUNTIF('Master list(no salts, metals)'!$K1583:$Y1583, "#N/A")=14,TRUE,FALSE))</f>
        <v>0</v>
      </c>
      <c r="Y1589" t="b">
        <f>AND(COUNTIF('Master list(no salts, metals)'!Y1583,"&lt;=1"),IF(COUNTIF('Master list(no salts, metals)'!$K1583:$Y1583, "#N/A")=14,TRUE,FALSE))</f>
        <v>0</v>
      </c>
    </row>
    <row r="1590" spans="11:25" x14ac:dyDescent="0.25">
      <c r="K1590" t="b">
        <f>AND(COUNTIF('Master list(no salts, metals)'!K1584,"&lt;=1"),IF(COUNTIF('Master list(no salts, metals)'!$K1584:$Y1584, "#N/A")=14,TRUE,FALSE))</f>
        <v>0</v>
      </c>
      <c r="L1590" t="b">
        <f>AND(COUNTIF('Master list(no salts, metals)'!L1584,"&lt;=1"),IF(COUNTIF('Master list(no salts, metals)'!$K1584:$Y1584, "#N/A")=14,TRUE,FALSE))</f>
        <v>0</v>
      </c>
      <c r="M1590" t="b">
        <f>AND(COUNTIF('Master list(no salts, metals)'!M1584,"&lt;=1"),IF(COUNTIF('Master list(no salts, metals)'!$K1584:$Y1584, "#N/A")=14,TRUE,FALSE))</f>
        <v>0</v>
      </c>
      <c r="N1590" t="b">
        <f>AND(COUNTIF('Master list(no salts, metals)'!N1584,"&lt;=1"),IF(COUNTIF('Master list(no salts, metals)'!$K1584:$Y1584, "#N/A")=14,TRUE,FALSE))</f>
        <v>0</v>
      </c>
      <c r="O1590" t="b">
        <f>AND(COUNTIF('Master list(no salts, metals)'!O1584,"&lt;=1"),IF(COUNTIF('Master list(no salts, metals)'!$K1584:$Y1584, "#N/A")=14,TRUE,FALSE))</f>
        <v>0</v>
      </c>
      <c r="P1590" t="b">
        <f>AND(COUNTIF('Master list(no salts, metals)'!P1584,"&lt;=1"),IF(COUNTIF('Master list(no salts, metals)'!$K1584:$Y1584, "#N/A")=14,TRUE,FALSE))</f>
        <v>0</v>
      </c>
      <c r="Q1590" t="b">
        <f>AND(COUNTIF('Master list(no salts, metals)'!Q1584,"&lt;=1"),IF(COUNTIF('Master list(no salts, metals)'!$K1584:$Y1584, "#N/A")=14,TRUE,FALSE))</f>
        <v>0</v>
      </c>
      <c r="R1590" t="b">
        <f>AND(COUNTIF('Master list(no salts, metals)'!R1584,"&lt;=1"),IF(COUNTIF('Master list(no salts, metals)'!$K1584:$Y1584, "#N/A")=14,TRUE,FALSE))</f>
        <v>0</v>
      </c>
      <c r="S1590" t="b">
        <f>AND(COUNTIF('Master list(no salts, metals)'!S1584,"&lt;=1"),IF(COUNTIF('Master list(no salts, metals)'!$K1584:$Y1584, "#N/A")=14,TRUE,FALSE))</f>
        <v>0</v>
      </c>
      <c r="T1590" t="b">
        <f>AND(COUNTIF('Master list(no salts, metals)'!T1584,"&lt;=1"),IF(COUNTIF('Master list(no salts, metals)'!$K1584:$Y1584, "#N/A")=14,TRUE,FALSE))</f>
        <v>0</v>
      </c>
      <c r="U1590" t="b">
        <f>AND(COUNTIF('Master list(no salts, metals)'!U1584,"&lt;=1"),IF(COUNTIF('Master list(no salts, metals)'!$K1584:$Y1584, "#N/A")=14,TRUE,FALSE))</f>
        <v>0</v>
      </c>
      <c r="V1590" t="b">
        <f>AND(COUNTIF('Master list(no salts, metals)'!V1584,"&lt;=1"),IF(COUNTIF('Master list(no salts, metals)'!$K1584:$Y1584, "#N/A")=14,TRUE,FALSE))</f>
        <v>0</v>
      </c>
      <c r="W1590" t="b">
        <f>AND(COUNTIF('Master list(no salts, metals)'!W1584,"&lt;=1"),IF(COUNTIF('Master list(no salts, metals)'!$K1584:$Y1584, "#N/A")=14,TRUE,FALSE))</f>
        <v>0</v>
      </c>
      <c r="X1590" t="b">
        <f>AND(COUNTIF('Master list(no salts, metals)'!X1584,"&lt;=1"),IF(COUNTIF('Master list(no salts, metals)'!$K1584:$Y1584, "#N/A")=14,TRUE,FALSE))</f>
        <v>0</v>
      </c>
      <c r="Y1590" t="b">
        <f>AND(COUNTIF('Master list(no salts, metals)'!Y1584,"&lt;=1"),IF(COUNTIF('Master list(no salts, metals)'!$K1584:$Y1584, "#N/A")=14,TRUE,FALSE))</f>
        <v>0</v>
      </c>
    </row>
    <row r="1591" spans="11:25" x14ac:dyDescent="0.25">
      <c r="K1591" t="b">
        <f>AND(COUNTIF('Master list(no salts, metals)'!K1585,"&lt;=1"),IF(COUNTIF('Master list(no salts, metals)'!$K1585:$Y1585, "#N/A")=14,TRUE,FALSE))</f>
        <v>0</v>
      </c>
      <c r="L1591" t="b">
        <f>AND(COUNTIF('Master list(no salts, metals)'!L1585,"&lt;=1"),IF(COUNTIF('Master list(no salts, metals)'!$K1585:$Y1585, "#N/A")=14,TRUE,FALSE))</f>
        <v>0</v>
      </c>
      <c r="M1591" t="b">
        <f>AND(COUNTIF('Master list(no salts, metals)'!M1585,"&lt;=1"),IF(COUNTIF('Master list(no salts, metals)'!$K1585:$Y1585, "#N/A")=14,TRUE,FALSE))</f>
        <v>0</v>
      </c>
      <c r="N1591" t="b">
        <f>AND(COUNTIF('Master list(no salts, metals)'!N1585,"&lt;=1"),IF(COUNTIF('Master list(no salts, metals)'!$K1585:$Y1585, "#N/A")=14,TRUE,FALSE))</f>
        <v>0</v>
      </c>
      <c r="O1591" t="b">
        <f>AND(COUNTIF('Master list(no salts, metals)'!O1585,"&lt;=1"),IF(COUNTIF('Master list(no salts, metals)'!$K1585:$Y1585, "#N/A")=14,TRUE,FALSE))</f>
        <v>0</v>
      </c>
      <c r="P1591" t="b">
        <f>AND(COUNTIF('Master list(no salts, metals)'!P1585,"&lt;=1"),IF(COUNTIF('Master list(no salts, metals)'!$K1585:$Y1585, "#N/A")=14,TRUE,FALSE))</f>
        <v>0</v>
      </c>
      <c r="Q1591" t="b">
        <f>AND(COUNTIF('Master list(no salts, metals)'!Q1585,"&lt;=1"),IF(COUNTIF('Master list(no salts, metals)'!$K1585:$Y1585, "#N/A")=14,TRUE,FALSE))</f>
        <v>0</v>
      </c>
      <c r="R1591" t="b">
        <f>AND(COUNTIF('Master list(no salts, metals)'!R1585,"&lt;=1"),IF(COUNTIF('Master list(no salts, metals)'!$K1585:$Y1585, "#N/A")=14,TRUE,FALSE))</f>
        <v>0</v>
      </c>
      <c r="S1591" t="b">
        <f>AND(COUNTIF('Master list(no salts, metals)'!S1585,"&lt;=1"),IF(COUNTIF('Master list(no salts, metals)'!$K1585:$Y1585, "#N/A")=14,TRUE,FALSE))</f>
        <v>0</v>
      </c>
      <c r="T1591" t="b">
        <f>AND(COUNTIF('Master list(no salts, metals)'!T1585,"&lt;=1"),IF(COUNTIF('Master list(no salts, metals)'!$K1585:$Y1585, "#N/A")=14,TRUE,FALSE))</f>
        <v>0</v>
      </c>
      <c r="U1591" t="b">
        <f>AND(COUNTIF('Master list(no salts, metals)'!U1585,"&lt;=1"),IF(COUNTIF('Master list(no salts, metals)'!$K1585:$Y1585, "#N/A")=14,TRUE,FALSE))</f>
        <v>0</v>
      </c>
      <c r="V1591" t="b">
        <f>AND(COUNTIF('Master list(no salts, metals)'!V1585,"&lt;=1"),IF(COUNTIF('Master list(no salts, metals)'!$K1585:$Y1585, "#N/A")=14,TRUE,FALSE))</f>
        <v>0</v>
      </c>
      <c r="W1591" t="b">
        <f>AND(COUNTIF('Master list(no salts, metals)'!W1585,"&lt;=1"),IF(COUNTIF('Master list(no salts, metals)'!$K1585:$Y1585, "#N/A")=14,TRUE,FALSE))</f>
        <v>0</v>
      </c>
      <c r="X1591" t="b">
        <f>AND(COUNTIF('Master list(no salts, metals)'!X1585,"&lt;=1"),IF(COUNTIF('Master list(no salts, metals)'!$K1585:$Y1585, "#N/A")=14,TRUE,FALSE))</f>
        <v>0</v>
      </c>
      <c r="Y1591" t="b">
        <f>AND(COUNTIF('Master list(no salts, metals)'!Y1585,"&lt;=1"),IF(COUNTIF('Master list(no salts, metals)'!$K1585:$Y1585, "#N/A")=14,TRUE,FALSE))</f>
        <v>0</v>
      </c>
    </row>
    <row r="1592" spans="11:25" x14ac:dyDescent="0.25">
      <c r="K1592" t="b">
        <f>AND(COUNTIF('Master list(no salts, metals)'!K1586,"&lt;=1"),IF(COUNTIF('Master list(no salts, metals)'!$K1586:$Y1586, "#N/A")=14,TRUE,FALSE))</f>
        <v>0</v>
      </c>
      <c r="L1592" t="b">
        <f>AND(COUNTIF('Master list(no salts, metals)'!L1586,"&lt;=1"),IF(COUNTIF('Master list(no salts, metals)'!$K1586:$Y1586, "#N/A")=14,TRUE,FALSE))</f>
        <v>0</v>
      </c>
      <c r="M1592" t="b">
        <f>AND(COUNTIF('Master list(no salts, metals)'!M1586,"&lt;=1"),IF(COUNTIF('Master list(no salts, metals)'!$K1586:$Y1586, "#N/A")=14,TRUE,FALSE))</f>
        <v>0</v>
      </c>
      <c r="N1592" t="b">
        <f>AND(COUNTIF('Master list(no salts, metals)'!N1586,"&lt;=1"),IF(COUNTIF('Master list(no salts, metals)'!$K1586:$Y1586, "#N/A")=14,TRUE,FALSE))</f>
        <v>0</v>
      </c>
      <c r="O1592" t="b">
        <f>AND(COUNTIF('Master list(no salts, metals)'!O1586,"&lt;=1"),IF(COUNTIF('Master list(no salts, metals)'!$K1586:$Y1586, "#N/A")=14,TRUE,FALSE))</f>
        <v>0</v>
      </c>
      <c r="P1592" t="b">
        <f>AND(COUNTIF('Master list(no salts, metals)'!P1586,"&lt;=1"),IF(COUNTIF('Master list(no salts, metals)'!$K1586:$Y1586, "#N/A")=14,TRUE,FALSE))</f>
        <v>0</v>
      </c>
      <c r="Q1592" t="b">
        <f>AND(COUNTIF('Master list(no salts, metals)'!Q1586,"&lt;=1"),IF(COUNTIF('Master list(no salts, metals)'!$K1586:$Y1586, "#N/A")=14,TRUE,FALSE))</f>
        <v>0</v>
      </c>
      <c r="R1592" t="b">
        <f>AND(COUNTIF('Master list(no salts, metals)'!R1586,"&lt;=1"),IF(COUNTIF('Master list(no salts, metals)'!$K1586:$Y1586, "#N/A")=14,TRUE,FALSE))</f>
        <v>0</v>
      </c>
      <c r="S1592" t="b">
        <f>AND(COUNTIF('Master list(no salts, metals)'!S1586,"&lt;=1"),IF(COUNTIF('Master list(no salts, metals)'!$K1586:$Y1586, "#N/A")=14,TRUE,FALSE))</f>
        <v>0</v>
      </c>
      <c r="T1592" t="b">
        <f>AND(COUNTIF('Master list(no salts, metals)'!T1586,"&lt;=1"),IF(COUNTIF('Master list(no salts, metals)'!$K1586:$Y1586, "#N/A")=14,TRUE,FALSE))</f>
        <v>0</v>
      </c>
      <c r="U1592" t="b">
        <f>AND(COUNTIF('Master list(no salts, metals)'!U1586,"&lt;=1"),IF(COUNTIF('Master list(no salts, metals)'!$K1586:$Y1586, "#N/A")=14,TRUE,FALSE))</f>
        <v>0</v>
      </c>
      <c r="V1592" t="b">
        <f>AND(COUNTIF('Master list(no salts, metals)'!V1586,"&lt;=1"),IF(COUNTIF('Master list(no salts, metals)'!$K1586:$Y1586, "#N/A")=14,TRUE,FALSE))</f>
        <v>0</v>
      </c>
      <c r="W1592" t="b">
        <f>AND(COUNTIF('Master list(no salts, metals)'!W1586,"&lt;=1"),IF(COUNTIF('Master list(no salts, metals)'!$K1586:$Y1586, "#N/A")=14,TRUE,FALSE))</f>
        <v>0</v>
      </c>
      <c r="X1592" t="b">
        <f>AND(COUNTIF('Master list(no salts, metals)'!X1586,"&lt;=1"),IF(COUNTIF('Master list(no salts, metals)'!$K1586:$Y1586, "#N/A")=14,TRUE,FALSE))</f>
        <v>0</v>
      </c>
      <c r="Y1592" t="b">
        <f>AND(COUNTIF('Master list(no salts, metals)'!Y1586,"&lt;=1"),IF(COUNTIF('Master list(no salts, metals)'!$K1586:$Y1586, "#N/A")=14,TRUE,FALSE))</f>
        <v>0</v>
      </c>
    </row>
    <row r="1593" spans="11:25" x14ac:dyDescent="0.25">
      <c r="K1593" t="b">
        <f>AND(COUNTIF('Master list(no salts, metals)'!K1587,"&lt;=1"),IF(COUNTIF('Master list(no salts, metals)'!$K1587:$Y1587, "#N/A")=14,TRUE,FALSE))</f>
        <v>0</v>
      </c>
      <c r="L1593" t="b">
        <f>AND(COUNTIF('Master list(no salts, metals)'!L1587,"&lt;=1"),IF(COUNTIF('Master list(no salts, metals)'!$K1587:$Y1587, "#N/A")=14,TRUE,FALSE))</f>
        <v>0</v>
      </c>
      <c r="M1593" t="b">
        <f>AND(COUNTIF('Master list(no salts, metals)'!M1587,"&lt;=1"),IF(COUNTIF('Master list(no salts, metals)'!$K1587:$Y1587, "#N/A")=14,TRUE,FALSE))</f>
        <v>0</v>
      </c>
      <c r="N1593" t="b">
        <f>AND(COUNTIF('Master list(no salts, metals)'!N1587,"&lt;=1"),IF(COUNTIF('Master list(no salts, metals)'!$K1587:$Y1587, "#N/A")=14,TRUE,FALSE))</f>
        <v>0</v>
      </c>
      <c r="O1593" t="b">
        <f>AND(COUNTIF('Master list(no salts, metals)'!O1587,"&lt;=1"),IF(COUNTIF('Master list(no salts, metals)'!$K1587:$Y1587, "#N/A")=14,TRUE,FALSE))</f>
        <v>0</v>
      </c>
      <c r="P1593" t="b">
        <f>AND(COUNTIF('Master list(no salts, metals)'!P1587,"&lt;=1"),IF(COUNTIF('Master list(no salts, metals)'!$K1587:$Y1587, "#N/A")=14,TRUE,FALSE))</f>
        <v>0</v>
      </c>
      <c r="Q1593" t="b">
        <f>AND(COUNTIF('Master list(no salts, metals)'!Q1587,"&lt;=1"),IF(COUNTIF('Master list(no salts, metals)'!$K1587:$Y1587, "#N/A")=14,TRUE,FALSE))</f>
        <v>0</v>
      </c>
      <c r="R1593" t="b">
        <f>AND(COUNTIF('Master list(no salts, metals)'!R1587,"&lt;=1"),IF(COUNTIF('Master list(no salts, metals)'!$K1587:$Y1587, "#N/A")=14,TRUE,FALSE))</f>
        <v>0</v>
      </c>
      <c r="S1593" t="b">
        <f>AND(COUNTIF('Master list(no salts, metals)'!S1587,"&lt;=1"),IF(COUNTIF('Master list(no salts, metals)'!$K1587:$Y1587, "#N/A")=14,TRUE,FALSE))</f>
        <v>0</v>
      </c>
      <c r="T1593" t="b">
        <f>AND(COUNTIF('Master list(no salts, metals)'!T1587,"&lt;=1"),IF(COUNTIF('Master list(no salts, metals)'!$K1587:$Y1587, "#N/A")=14,TRUE,FALSE))</f>
        <v>0</v>
      </c>
      <c r="U1593" t="b">
        <f>AND(COUNTIF('Master list(no salts, metals)'!U1587,"&lt;=1"),IF(COUNTIF('Master list(no salts, metals)'!$K1587:$Y1587, "#N/A")=14,TRUE,FALSE))</f>
        <v>0</v>
      </c>
      <c r="V1593" t="b">
        <f>AND(COUNTIF('Master list(no salts, metals)'!V1587,"&lt;=1"),IF(COUNTIF('Master list(no salts, metals)'!$K1587:$Y1587, "#N/A")=14,TRUE,FALSE))</f>
        <v>0</v>
      </c>
      <c r="W1593" t="b">
        <f>AND(COUNTIF('Master list(no salts, metals)'!W1587,"&lt;=1"),IF(COUNTIF('Master list(no salts, metals)'!$K1587:$Y1587, "#N/A")=14,TRUE,FALSE))</f>
        <v>0</v>
      </c>
      <c r="X1593" t="b">
        <f>AND(COUNTIF('Master list(no salts, metals)'!X1587,"&lt;=1"),IF(COUNTIF('Master list(no salts, metals)'!$K1587:$Y1587, "#N/A")=14,TRUE,FALSE))</f>
        <v>0</v>
      </c>
      <c r="Y1593" t="b">
        <f>AND(COUNTIF('Master list(no salts, metals)'!Y1587,"&lt;=1"),IF(COUNTIF('Master list(no salts, metals)'!$K1587:$Y1587, "#N/A")=14,TRUE,FALSE))</f>
        <v>0</v>
      </c>
    </row>
    <row r="1594" spans="11:25" x14ac:dyDescent="0.25">
      <c r="K1594" t="b">
        <f>AND(COUNTIF('Master list(no salts, metals)'!K1588,"&lt;=1"),IF(COUNTIF('Master list(no salts, metals)'!$K1588:$Y1588, "#N/A")=14,TRUE,FALSE))</f>
        <v>0</v>
      </c>
      <c r="L1594" t="b">
        <f>AND(COUNTIF('Master list(no salts, metals)'!L1588,"&lt;=1"),IF(COUNTIF('Master list(no salts, metals)'!$K1588:$Y1588, "#N/A")=14,TRUE,FALSE))</f>
        <v>0</v>
      </c>
      <c r="M1594" t="b">
        <f>AND(COUNTIF('Master list(no salts, metals)'!M1588,"&lt;=1"),IF(COUNTIF('Master list(no salts, metals)'!$K1588:$Y1588, "#N/A")=14,TRUE,FALSE))</f>
        <v>0</v>
      </c>
      <c r="N1594" t="b">
        <f>AND(COUNTIF('Master list(no salts, metals)'!N1588,"&lt;=1"),IF(COUNTIF('Master list(no salts, metals)'!$K1588:$Y1588, "#N/A")=14,TRUE,FALSE))</f>
        <v>0</v>
      </c>
      <c r="O1594" t="b">
        <f>AND(COUNTIF('Master list(no salts, metals)'!O1588,"&lt;=1"),IF(COUNTIF('Master list(no salts, metals)'!$K1588:$Y1588, "#N/A")=14,TRUE,FALSE))</f>
        <v>0</v>
      </c>
      <c r="P1594" t="b">
        <f>AND(COUNTIF('Master list(no salts, metals)'!P1588,"&lt;=1"),IF(COUNTIF('Master list(no salts, metals)'!$K1588:$Y1588, "#N/A")=14,TRUE,FALSE))</f>
        <v>0</v>
      </c>
      <c r="Q1594" t="b">
        <f>AND(COUNTIF('Master list(no salts, metals)'!Q1588,"&lt;=1"),IF(COUNTIF('Master list(no salts, metals)'!$K1588:$Y1588, "#N/A")=14,TRUE,FALSE))</f>
        <v>0</v>
      </c>
      <c r="R1594" t="b">
        <f>AND(COUNTIF('Master list(no salts, metals)'!R1588,"&lt;=1"),IF(COUNTIF('Master list(no salts, metals)'!$K1588:$Y1588, "#N/A")=14,TRUE,FALSE))</f>
        <v>0</v>
      </c>
      <c r="S1594" t="b">
        <f>AND(COUNTIF('Master list(no salts, metals)'!S1588,"&lt;=1"),IF(COUNTIF('Master list(no salts, metals)'!$K1588:$Y1588, "#N/A")=14,TRUE,FALSE))</f>
        <v>0</v>
      </c>
      <c r="T1594" t="b">
        <f>AND(COUNTIF('Master list(no salts, metals)'!T1588,"&lt;=1"),IF(COUNTIF('Master list(no salts, metals)'!$K1588:$Y1588, "#N/A")=14,TRUE,FALSE))</f>
        <v>1</v>
      </c>
      <c r="U1594" t="b">
        <f>AND(COUNTIF('Master list(no salts, metals)'!U1588,"&lt;=1"),IF(COUNTIF('Master list(no salts, metals)'!$K1588:$Y1588, "#N/A")=14,TRUE,FALSE))</f>
        <v>0</v>
      </c>
      <c r="V1594" t="b">
        <f>AND(COUNTIF('Master list(no salts, metals)'!V1588,"&lt;=1"),IF(COUNTIF('Master list(no salts, metals)'!$K1588:$Y1588, "#N/A")=14,TRUE,FALSE))</f>
        <v>0</v>
      </c>
      <c r="W1594" t="b">
        <f>AND(COUNTIF('Master list(no salts, metals)'!W1588,"&lt;=1"),IF(COUNTIF('Master list(no salts, metals)'!$K1588:$Y1588, "#N/A")=14,TRUE,FALSE))</f>
        <v>0</v>
      </c>
      <c r="X1594" t="b">
        <f>AND(COUNTIF('Master list(no salts, metals)'!X1588,"&lt;=1"),IF(COUNTIF('Master list(no salts, metals)'!$K1588:$Y1588, "#N/A")=14,TRUE,FALSE))</f>
        <v>0</v>
      </c>
      <c r="Y1594" t="b">
        <f>AND(COUNTIF('Master list(no salts, metals)'!Y1588,"&lt;=1"),IF(COUNTIF('Master list(no salts, metals)'!$K1588:$Y1588, "#N/A")=14,TRUE,FALSE))</f>
        <v>0</v>
      </c>
    </row>
    <row r="1595" spans="11:25" x14ac:dyDescent="0.25">
      <c r="K1595" t="b">
        <f>AND(COUNTIF('Master list(no salts, metals)'!K1589,"&lt;=1"),IF(COUNTIF('Master list(no salts, metals)'!$K1589:$Y1589, "#N/A")=14,TRUE,FALSE))</f>
        <v>0</v>
      </c>
      <c r="L1595" t="b">
        <f>AND(COUNTIF('Master list(no salts, metals)'!L1589,"&lt;=1"),IF(COUNTIF('Master list(no salts, metals)'!$K1589:$Y1589, "#N/A")=14,TRUE,FALSE))</f>
        <v>0</v>
      </c>
      <c r="M1595" t="b">
        <f>AND(COUNTIF('Master list(no salts, metals)'!M1589,"&lt;=1"),IF(COUNTIF('Master list(no salts, metals)'!$K1589:$Y1589, "#N/A")=14,TRUE,FALSE))</f>
        <v>0</v>
      </c>
      <c r="N1595" t="b">
        <f>AND(COUNTIF('Master list(no salts, metals)'!N1589,"&lt;=1"),IF(COUNTIF('Master list(no salts, metals)'!$K1589:$Y1589, "#N/A")=14,TRUE,FALSE))</f>
        <v>0</v>
      </c>
      <c r="O1595" t="b">
        <f>AND(COUNTIF('Master list(no salts, metals)'!O1589,"&lt;=1"),IF(COUNTIF('Master list(no salts, metals)'!$K1589:$Y1589, "#N/A")=14,TRUE,FALSE))</f>
        <v>0</v>
      </c>
      <c r="P1595" t="b">
        <f>AND(COUNTIF('Master list(no salts, metals)'!P1589,"&lt;=1"),IF(COUNTIF('Master list(no salts, metals)'!$K1589:$Y1589, "#N/A")=14,TRUE,FALSE))</f>
        <v>0</v>
      </c>
      <c r="Q1595" t="b">
        <f>AND(COUNTIF('Master list(no salts, metals)'!Q1589,"&lt;=1"),IF(COUNTIF('Master list(no salts, metals)'!$K1589:$Y1589, "#N/A")=14,TRUE,FALSE))</f>
        <v>0</v>
      </c>
      <c r="R1595" t="b">
        <f>AND(COUNTIF('Master list(no salts, metals)'!R1589,"&lt;=1"),IF(COUNTIF('Master list(no salts, metals)'!$K1589:$Y1589, "#N/A")=14,TRUE,FALSE))</f>
        <v>0</v>
      </c>
      <c r="S1595" t="b">
        <f>AND(COUNTIF('Master list(no salts, metals)'!S1589,"&lt;=1"),IF(COUNTIF('Master list(no salts, metals)'!$K1589:$Y1589, "#N/A")=14,TRUE,FALSE))</f>
        <v>0</v>
      </c>
      <c r="T1595" t="b">
        <f>AND(COUNTIF('Master list(no salts, metals)'!T1589,"&lt;=1"),IF(COUNTIF('Master list(no salts, metals)'!$K1589:$Y1589, "#N/A")=14,TRUE,FALSE))</f>
        <v>1</v>
      </c>
      <c r="U1595" t="b">
        <f>AND(COUNTIF('Master list(no salts, metals)'!U1589,"&lt;=1"),IF(COUNTIF('Master list(no salts, metals)'!$K1589:$Y1589, "#N/A")=14,TRUE,FALSE))</f>
        <v>0</v>
      </c>
      <c r="V1595" t="b">
        <f>AND(COUNTIF('Master list(no salts, metals)'!V1589,"&lt;=1"),IF(COUNTIF('Master list(no salts, metals)'!$K1589:$Y1589, "#N/A")=14,TRUE,FALSE))</f>
        <v>0</v>
      </c>
      <c r="W1595" t="b">
        <f>AND(COUNTIF('Master list(no salts, metals)'!W1589,"&lt;=1"),IF(COUNTIF('Master list(no salts, metals)'!$K1589:$Y1589, "#N/A")=14,TRUE,FALSE))</f>
        <v>0</v>
      </c>
      <c r="X1595" t="b">
        <f>AND(COUNTIF('Master list(no salts, metals)'!X1589,"&lt;=1"),IF(COUNTIF('Master list(no salts, metals)'!$K1589:$Y1589, "#N/A")=14,TRUE,FALSE))</f>
        <v>0</v>
      </c>
      <c r="Y1595" t="b">
        <f>AND(COUNTIF('Master list(no salts, metals)'!Y1589,"&lt;=1"),IF(COUNTIF('Master list(no salts, metals)'!$K1589:$Y1589, "#N/A")=14,TRUE,FALSE))</f>
        <v>0</v>
      </c>
    </row>
    <row r="1596" spans="11:25" x14ac:dyDescent="0.25">
      <c r="K1596" t="b">
        <f>AND(COUNTIF('Master list(no salts, metals)'!K1590,"&lt;=1"),IF(COUNTIF('Master list(no salts, metals)'!$K1590:$Y1590, "#N/A")=14,TRUE,FALSE))</f>
        <v>0</v>
      </c>
      <c r="L1596" t="b">
        <f>AND(COUNTIF('Master list(no salts, metals)'!L1590,"&lt;=1"),IF(COUNTIF('Master list(no salts, metals)'!$K1590:$Y1590, "#N/A")=14,TRUE,FALSE))</f>
        <v>0</v>
      </c>
      <c r="M1596" t="b">
        <f>AND(COUNTIF('Master list(no salts, metals)'!M1590,"&lt;=1"),IF(COUNTIF('Master list(no salts, metals)'!$K1590:$Y1590, "#N/A")=14,TRUE,FALSE))</f>
        <v>0</v>
      </c>
      <c r="N1596" t="b">
        <f>AND(COUNTIF('Master list(no salts, metals)'!N1590,"&lt;=1"),IF(COUNTIF('Master list(no salts, metals)'!$K1590:$Y1590, "#N/A")=14,TRUE,FALSE))</f>
        <v>0</v>
      </c>
      <c r="O1596" t="b">
        <f>AND(COUNTIF('Master list(no salts, metals)'!O1590,"&lt;=1"),IF(COUNTIF('Master list(no salts, metals)'!$K1590:$Y1590, "#N/A")=14,TRUE,FALSE))</f>
        <v>0</v>
      </c>
      <c r="P1596" t="b">
        <f>AND(COUNTIF('Master list(no salts, metals)'!P1590,"&lt;=1"),IF(COUNTIF('Master list(no salts, metals)'!$K1590:$Y1590, "#N/A")=14,TRUE,FALSE))</f>
        <v>0</v>
      </c>
      <c r="Q1596" t="b">
        <f>AND(COUNTIF('Master list(no salts, metals)'!Q1590,"&lt;=1"),IF(COUNTIF('Master list(no salts, metals)'!$K1590:$Y1590, "#N/A")=14,TRUE,FALSE))</f>
        <v>0</v>
      </c>
      <c r="R1596" t="b">
        <f>AND(COUNTIF('Master list(no salts, metals)'!R1590,"&lt;=1"),IF(COUNTIF('Master list(no salts, metals)'!$K1590:$Y1590, "#N/A")=14,TRUE,FALSE))</f>
        <v>0</v>
      </c>
      <c r="S1596" t="b">
        <f>AND(COUNTIF('Master list(no salts, metals)'!S1590,"&lt;=1"),IF(COUNTIF('Master list(no salts, metals)'!$K1590:$Y1590, "#N/A")=14,TRUE,FALSE))</f>
        <v>0</v>
      </c>
      <c r="T1596" t="b">
        <f>AND(COUNTIF('Master list(no salts, metals)'!T1590,"&lt;=1"),IF(COUNTIF('Master list(no salts, metals)'!$K1590:$Y1590, "#N/A")=14,TRUE,FALSE))</f>
        <v>0</v>
      </c>
      <c r="U1596" t="b">
        <f>AND(COUNTIF('Master list(no salts, metals)'!U1590,"&lt;=1"),IF(COUNTIF('Master list(no salts, metals)'!$K1590:$Y1590, "#N/A")=14,TRUE,FALSE))</f>
        <v>0</v>
      </c>
      <c r="V1596" t="b">
        <f>AND(COUNTIF('Master list(no salts, metals)'!V1590,"&lt;=1"),IF(COUNTIF('Master list(no salts, metals)'!$K1590:$Y1590, "#N/A")=14,TRUE,FALSE))</f>
        <v>0</v>
      </c>
      <c r="W1596" t="b">
        <f>AND(COUNTIF('Master list(no salts, metals)'!W1590,"&lt;=1"),IF(COUNTIF('Master list(no salts, metals)'!$K1590:$Y1590, "#N/A")=14,TRUE,FALSE))</f>
        <v>0</v>
      </c>
      <c r="X1596" t="b">
        <f>AND(COUNTIF('Master list(no salts, metals)'!X1590,"&lt;=1"),IF(COUNTIF('Master list(no salts, metals)'!$K1590:$Y1590, "#N/A")=14,TRUE,FALSE))</f>
        <v>0</v>
      </c>
      <c r="Y1596" t="b">
        <f>AND(COUNTIF('Master list(no salts, metals)'!Y1590,"&lt;=1"),IF(COUNTIF('Master list(no salts, metals)'!$K1590:$Y1590, "#N/A")=14,TRUE,FALSE))</f>
        <v>0</v>
      </c>
    </row>
    <row r="1597" spans="11:25" x14ac:dyDescent="0.25">
      <c r="K1597" t="b">
        <f>AND(COUNTIF('Master list(no salts, metals)'!K1591,"&lt;=1"),IF(COUNTIF('Master list(no salts, metals)'!$K1591:$Y1591, "#N/A")=14,TRUE,FALSE))</f>
        <v>0</v>
      </c>
      <c r="L1597" t="b">
        <f>AND(COUNTIF('Master list(no salts, metals)'!L1591,"&lt;=1"),IF(COUNTIF('Master list(no salts, metals)'!$K1591:$Y1591, "#N/A")=14,TRUE,FALSE))</f>
        <v>0</v>
      </c>
      <c r="M1597" t="b">
        <f>AND(COUNTIF('Master list(no salts, metals)'!M1591,"&lt;=1"),IF(COUNTIF('Master list(no salts, metals)'!$K1591:$Y1591, "#N/A")=14,TRUE,FALSE))</f>
        <v>0</v>
      </c>
      <c r="N1597" t="b">
        <f>AND(COUNTIF('Master list(no salts, metals)'!N1591,"&lt;=1"),IF(COUNTIF('Master list(no salts, metals)'!$K1591:$Y1591, "#N/A")=14,TRUE,FALSE))</f>
        <v>0</v>
      </c>
      <c r="O1597" t="b">
        <f>AND(COUNTIF('Master list(no salts, metals)'!O1591,"&lt;=1"),IF(COUNTIF('Master list(no salts, metals)'!$K1591:$Y1591, "#N/A")=14,TRUE,FALSE))</f>
        <v>0</v>
      </c>
      <c r="P1597" t="b">
        <f>AND(COUNTIF('Master list(no salts, metals)'!P1591,"&lt;=1"),IF(COUNTIF('Master list(no salts, metals)'!$K1591:$Y1591, "#N/A")=14,TRUE,FALSE))</f>
        <v>0</v>
      </c>
      <c r="Q1597" t="b">
        <f>AND(COUNTIF('Master list(no salts, metals)'!Q1591,"&lt;=1"),IF(COUNTIF('Master list(no salts, metals)'!$K1591:$Y1591, "#N/A")=14,TRUE,FALSE))</f>
        <v>0</v>
      </c>
      <c r="R1597" t="b">
        <f>AND(COUNTIF('Master list(no salts, metals)'!R1591,"&lt;=1"),IF(COUNTIF('Master list(no salts, metals)'!$K1591:$Y1591, "#N/A")=14,TRUE,FALSE))</f>
        <v>0</v>
      </c>
      <c r="S1597" t="b">
        <f>AND(COUNTIF('Master list(no salts, metals)'!S1591,"&lt;=1"),IF(COUNTIF('Master list(no salts, metals)'!$K1591:$Y1591, "#N/A")=14,TRUE,FALSE))</f>
        <v>0</v>
      </c>
      <c r="T1597" t="b">
        <f>AND(COUNTIF('Master list(no salts, metals)'!T1591,"&lt;=1"),IF(COUNTIF('Master list(no salts, metals)'!$K1591:$Y1591, "#N/A")=14,TRUE,FALSE))</f>
        <v>0</v>
      </c>
      <c r="U1597" t="b">
        <f>AND(COUNTIF('Master list(no salts, metals)'!U1591,"&lt;=1"),IF(COUNTIF('Master list(no salts, metals)'!$K1591:$Y1591, "#N/A")=14,TRUE,FALSE))</f>
        <v>0</v>
      </c>
      <c r="V1597" t="b">
        <f>AND(COUNTIF('Master list(no salts, metals)'!V1591,"&lt;=1"),IF(COUNTIF('Master list(no salts, metals)'!$K1591:$Y1591, "#N/A")=14,TRUE,FALSE))</f>
        <v>0</v>
      </c>
      <c r="W1597" t="b">
        <f>AND(COUNTIF('Master list(no salts, metals)'!W1591,"&lt;=1"),IF(COUNTIF('Master list(no salts, metals)'!$K1591:$Y1591, "#N/A")=14,TRUE,FALSE))</f>
        <v>0</v>
      </c>
      <c r="X1597" t="b">
        <f>AND(COUNTIF('Master list(no salts, metals)'!X1591,"&lt;=1"),IF(COUNTIF('Master list(no salts, metals)'!$K1591:$Y1591, "#N/A")=14,TRUE,FALSE))</f>
        <v>1</v>
      </c>
      <c r="Y1597" t="b">
        <f>AND(COUNTIF('Master list(no salts, metals)'!Y1591,"&lt;=1"),IF(COUNTIF('Master list(no salts, metals)'!$K1591:$Y1591, "#N/A")=14,TRUE,FALSE))</f>
        <v>0</v>
      </c>
    </row>
    <row r="1598" spans="11:25" x14ac:dyDescent="0.25">
      <c r="K1598" t="b">
        <f>AND(COUNTIF('Master list(no salts, metals)'!K1592,"&lt;=1"),IF(COUNTIF('Master list(no salts, metals)'!$K1592:$Y1592, "#N/A")=14,TRUE,FALSE))</f>
        <v>0</v>
      </c>
      <c r="L1598" t="b">
        <f>AND(COUNTIF('Master list(no salts, metals)'!L1592,"&lt;=1"),IF(COUNTIF('Master list(no salts, metals)'!$K1592:$Y1592, "#N/A")=14,TRUE,FALSE))</f>
        <v>0</v>
      </c>
      <c r="M1598" t="b">
        <f>AND(COUNTIF('Master list(no salts, metals)'!M1592,"&lt;=1"),IF(COUNTIF('Master list(no salts, metals)'!$K1592:$Y1592, "#N/A")=14,TRUE,FALSE))</f>
        <v>0</v>
      </c>
      <c r="N1598" t="b">
        <f>AND(COUNTIF('Master list(no salts, metals)'!N1592,"&lt;=1"),IF(COUNTIF('Master list(no salts, metals)'!$K1592:$Y1592, "#N/A")=14,TRUE,FALSE))</f>
        <v>0</v>
      </c>
      <c r="O1598" t="b">
        <f>AND(COUNTIF('Master list(no salts, metals)'!O1592,"&lt;=1"),IF(COUNTIF('Master list(no salts, metals)'!$K1592:$Y1592, "#N/A")=14,TRUE,FALSE))</f>
        <v>0</v>
      </c>
      <c r="P1598" t="b">
        <f>AND(COUNTIF('Master list(no salts, metals)'!P1592,"&lt;=1"),IF(COUNTIF('Master list(no salts, metals)'!$K1592:$Y1592, "#N/A")=14,TRUE,FALSE))</f>
        <v>0</v>
      </c>
      <c r="Q1598" t="b">
        <f>AND(COUNTIF('Master list(no salts, metals)'!Q1592,"&lt;=1"),IF(COUNTIF('Master list(no salts, metals)'!$K1592:$Y1592, "#N/A")=14,TRUE,FALSE))</f>
        <v>0</v>
      </c>
      <c r="R1598" t="b">
        <f>AND(COUNTIF('Master list(no salts, metals)'!R1592,"&lt;=1"),IF(COUNTIF('Master list(no salts, metals)'!$K1592:$Y1592, "#N/A")=14,TRUE,FALSE))</f>
        <v>0</v>
      </c>
      <c r="S1598" t="b">
        <f>AND(COUNTIF('Master list(no salts, metals)'!S1592,"&lt;=1"),IF(COUNTIF('Master list(no salts, metals)'!$K1592:$Y1592, "#N/A")=14,TRUE,FALSE))</f>
        <v>0</v>
      </c>
      <c r="T1598" t="b">
        <f>AND(COUNTIF('Master list(no salts, metals)'!T1592,"&lt;=1"),IF(COUNTIF('Master list(no salts, metals)'!$K1592:$Y1592, "#N/A")=14,TRUE,FALSE))</f>
        <v>0</v>
      </c>
      <c r="U1598" t="b">
        <f>AND(COUNTIF('Master list(no salts, metals)'!U1592,"&lt;=1"),IF(COUNTIF('Master list(no salts, metals)'!$K1592:$Y1592, "#N/A")=14,TRUE,FALSE))</f>
        <v>0</v>
      </c>
      <c r="V1598" t="b">
        <f>AND(COUNTIF('Master list(no salts, metals)'!V1592,"&lt;=1"),IF(COUNTIF('Master list(no salts, metals)'!$K1592:$Y1592, "#N/A")=14,TRUE,FALSE))</f>
        <v>0</v>
      </c>
      <c r="W1598" t="b">
        <f>AND(COUNTIF('Master list(no salts, metals)'!W1592,"&lt;=1"),IF(COUNTIF('Master list(no salts, metals)'!$K1592:$Y1592, "#N/A")=14,TRUE,FALSE))</f>
        <v>1</v>
      </c>
      <c r="X1598" t="b">
        <f>AND(COUNTIF('Master list(no salts, metals)'!X1592,"&lt;=1"),IF(COUNTIF('Master list(no salts, metals)'!$K1592:$Y1592, "#N/A")=14,TRUE,FALSE))</f>
        <v>0</v>
      </c>
      <c r="Y1598" t="b">
        <f>AND(COUNTIF('Master list(no salts, metals)'!Y1592,"&lt;=1"),IF(COUNTIF('Master list(no salts, metals)'!$K1592:$Y1592, "#N/A")=14,TRUE,FALSE))</f>
        <v>0</v>
      </c>
    </row>
    <row r="1599" spans="11:25" x14ac:dyDescent="0.25">
      <c r="K1599" t="b">
        <f>AND(COUNTIF('Master list(no salts, metals)'!K1593,"&lt;=1"),IF(COUNTIF('Master list(no salts, metals)'!$K1593:$Y1593, "#N/A")=14,TRUE,FALSE))</f>
        <v>0</v>
      </c>
      <c r="L1599" t="b">
        <f>AND(COUNTIF('Master list(no salts, metals)'!L1593,"&lt;=1"),IF(COUNTIF('Master list(no salts, metals)'!$K1593:$Y1593, "#N/A")=14,TRUE,FALSE))</f>
        <v>0</v>
      </c>
      <c r="M1599" t="b">
        <f>AND(COUNTIF('Master list(no salts, metals)'!M1593,"&lt;=1"),IF(COUNTIF('Master list(no salts, metals)'!$K1593:$Y1593, "#N/A")=14,TRUE,FALSE))</f>
        <v>0</v>
      </c>
      <c r="N1599" t="b">
        <f>AND(COUNTIF('Master list(no salts, metals)'!N1593,"&lt;=1"),IF(COUNTIF('Master list(no salts, metals)'!$K1593:$Y1593, "#N/A")=14,TRUE,FALSE))</f>
        <v>0</v>
      </c>
      <c r="O1599" t="b">
        <f>AND(COUNTIF('Master list(no salts, metals)'!O1593,"&lt;=1"),IF(COUNTIF('Master list(no salts, metals)'!$K1593:$Y1593, "#N/A")=14,TRUE,FALSE))</f>
        <v>0</v>
      </c>
      <c r="P1599" t="b">
        <f>AND(COUNTIF('Master list(no salts, metals)'!P1593,"&lt;=1"),IF(COUNTIF('Master list(no salts, metals)'!$K1593:$Y1593, "#N/A")=14,TRUE,FALSE))</f>
        <v>0</v>
      </c>
      <c r="Q1599" t="b">
        <f>AND(COUNTIF('Master list(no salts, metals)'!Q1593,"&lt;=1"),IF(COUNTIF('Master list(no salts, metals)'!$K1593:$Y1593, "#N/A")=14,TRUE,FALSE))</f>
        <v>0</v>
      </c>
      <c r="R1599" t="b">
        <f>AND(COUNTIF('Master list(no salts, metals)'!R1593,"&lt;=1"),IF(COUNTIF('Master list(no salts, metals)'!$K1593:$Y1593, "#N/A")=14,TRUE,FALSE))</f>
        <v>0</v>
      </c>
      <c r="S1599" t="b">
        <f>AND(COUNTIF('Master list(no salts, metals)'!S1593,"&lt;=1"),IF(COUNTIF('Master list(no salts, metals)'!$K1593:$Y1593, "#N/A")=14,TRUE,FALSE))</f>
        <v>0</v>
      </c>
      <c r="T1599" t="b">
        <f>AND(COUNTIF('Master list(no salts, metals)'!T1593,"&lt;=1"),IF(COUNTIF('Master list(no salts, metals)'!$K1593:$Y1593, "#N/A")=14,TRUE,FALSE))</f>
        <v>0</v>
      </c>
      <c r="U1599" t="b">
        <f>AND(COUNTIF('Master list(no salts, metals)'!U1593,"&lt;=1"),IF(COUNTIF('Master list(no salts, metals)'!$K1593:$Y1593, "#N/A")=14,TRUE,FALSE))</f>
        <v>0</v>
      </c>
      <c r="V1599" t="b">
        <f>AND(COUNTIF('Master list(no salts, metals)'!V1593,"&lt;=1"),IF(COUNTIF('Master list(no salts, metals)'!$K1593:$Y1593, "#N/A")=14,TRUE,FALSE))</f>
        <v>0</v>
      </c>
      <c r="W1599" t="b">
        <f>AND(COUNTIF('Master list(no salts, metals)'!W1593,"&lt;=1"),IF(COUNTIF('Master list(no salts, metals)'!$K1593:$Y1593, "#N/A")=14,TRUE,FALSE))</f>
        <v>0</v>
      </c>
      <c r="X1599" t="b">
        <f>AND(COUNTIF('Master list(no salts, metals)'!X1593,"&lt;=1"),IF(COUNTIF('Master list(no salts, metals)'!$K1593:$Y1593, "#N/A")=14,TRUE,FALSE))</f>
        <v>1</v>
      </c>
      <c r="Y1599" t="b">
        <f>AND(COUNTIF('Master list(no salts, metals)'!Y1593,"&lt;=1"),IF(COUNTIF('Master list(no salts, metals)'!$K1593:$Y1593, "#N/A")=14,TRUE,FALSE))</f>
        <v>0</v>
      </c>
    </row>
    <row r="1600" spans="11:25" x14ac:dyDescent="0.25">
      <c r="K1600" t="b">
        <f>AND(COUNTIF('Master list(no salts, metals)'!K1594,"&lt;=1"),IF(COUNTIF('Master list(no salts, metals)'!$K1594:$Y1594, "#N/A")=14,TRUE,FALSE))</f>
        <v>0</v>
      </c>
      <c r="L1600" t="b">
        <f>AND(COUNTIF('Master list(no salts, metals)'!L1594,"&lt;=1"),IF(COUNTIF('Master list(no salts, metals)'!$K1594:$Y1594, "#N/A")=14,TRUE,FALSE))</f>
        <v>0</v>
      </c>
      <c r="M1600" t="b">
        <f>AND(COUNTIF('Master list(no salts, metals)'!M1594,"&lt;=1"),IF(COUNTIF('Master list(no salts, metals)'!$K1594:$Y1594, "#N/A")=14,TRUE,FALSE))</f>
        <v>0</v>
      </c>
      <c r="N1600" t="b">
        <f>AND(COUNTIF('Master list(no salts, metals)'!N1594,"&lt;=1"),IF(COUNTIF('Master list(no salts, metals)'!$K1594:$Y1594, "#N/A")=14,TRUE,FALSE))</f>
        <v>0</v>
      </c>
      <c r="O1600" t="b">
        <f>AND(COUNTIF('Master list(no salts, metals)'!O1594,"&lt;=1"),IF(COUNTIF('Master list(no salts, metals)'!$K1594:$Y1594, "#N/A")=14,TRUE,FALSE))</f>
        <v>0</v>
      </c>
      <c r="P1600" t="b">
        <f>AND(COUNTIF('Master list(no salts, metals)'!P1594,"&lt;=1"),IF(COUNTIF('Master list(no salts, metals)'!$K1594:$Y1594, "#N/A")=14,TRUE,FALSE))</f>
        <v>0</v>
      </c>
      <c r="Q1600" t="b">
        <f>AND(COUNTIF('Master list(no salts, metals)'!Q1594,"&lt;=1"),IF(COUNTIF('Master list(no salts, metals)'!$K1594:$Y1594, "#N/A")=14,TRUE,FALSE))</f>
        <v>0</v>
      </c>
      <c r="R1600" t="b">
        <f>AND(COUNTIF('Master list(no salts, metals)'!R1594,"&lt;=1"),IF(COUNTIF('Master list(no salts, metals)'!$K1594:$Y1594, "#N/A")=14,TRUE,FALSE))</f>
        <v>0</v>
      </c>
      <c r="S1600" t="b">
        <f>AND(COUNTIF('Master list(no salts, metals)'!S1594,"&lt;=1"),IF(COUNTIF('Master list(no salts, metals)'!$K1594:$Y1594, "#N/A")=14,TRUE,FALSE))</f>
        <v>0</v>
      </c>
      <c r="T1600" t="b">
        <f>AND(COUNTIF('Master list(no salts, metals)'!T1594,"&lt;=1"),IF(COUNTIF('Master list(no salts, metals)'!$K1594:$Y1594, "#N/A")=14,TRUE,FALSE))</f>
        <v>0</v>
      </c>
      <c r="U1600" t="b">
        <f>AND(COUNTIF('Master list(no salts, metals)'!U1594,"&lt;=1"),IF(COUNTIF('Master list(no salts, metals)'!$K1594:$Y1594, "#N/A")=14,TRUE,FALSE))</f>
        <v>0</v>
      </c>
      <c r="V1600" t="b">
        <f>AND(COUNTIF('Master list(no salts, metals)'!V1594,"&lt;=1"),IF(COUNTIF('Master list(no salts, metals)'!$K1594:$Y1594, "#N/A")=14,TRUE,FALSE))</f>
        <v>0</v>
      </c>
      <c r="W1600" t="b">
        <f>AND(COUNTIF('Master list(no salts, metals)'!W1594,"&lt;=1"),IF(COUNTIF('Master list(no salts, metals)'!$K1594:$Y1594, "#N/A")=14,TRUE,FALSE))</f>
        <v>0</v>
      </c>
      <c r="X1600" t="b">
        <f>AND(COUNTIF('Master list(no salts, metals)'!X1594,"&lt;=1"),IF(COUNTIF('Master list(no salts, metals)'!$K1594:$Y1594, "#N/A")=14,TRUE,FALSE))</f>
        <v>0</v>
      </c>
      <c r="Y1600" t="b">
        <f>AND(COUNTIF('Master list(no salts, metals)'!Y1594,"&lt;=1"),IF(COUNTIF('Master list(no salts, metals)'!$K1594:$Y1594, "#N/A")=14,TRUE,FALSE))</f>
        <v>0</v>
      </c>
    </row>
    <row r="1601" spans="11:25" x14ac:dyDescent="0.25">
      <c r="K1601" t="b">
        <f>AND(COUNTIF('Master list(no salts, metals)'!K1595,"&lt;=1"),IF(COUNTIF('Master list(no salts, metals)'!$K1595:$Y1595, "#N/A")=14,TRUE,FALSE))</f>
        <v>0</v>
      </c>
      <c r="L1601" t="b">
        <f>AND(COUNTIF('Master list(no salts, metals)'!L1595,"&lt;=1"),IF(COUNTIF('Master list(no salts, metals)'!$K1595:$Y1595, "#N/A")=14,TRUE,FALSE))</f>
        <v>0</v>
      </c>
      <c r="M1601" t="b">
        <f>AND(COUNTIF('Master list(no salts, metals)'!M1595,"&lt;=1"),IF(COUNTIF('Master list(no salts, metals)'!$K1595:$Y1595, "#N/A")=14,TRUE,FALSE))</f>
        <v>0</v>
      </c>
      <c r="N1601" t="b">
        <f>AND(COUNTIF('Master list(no salts, metals)'!N1595,"&lt;=1"),IF(COUNTIF('Master list(no salts, metals)'!$K1595:$Y1595, "#N/A")=14,TRUE,FALSE))</f>
        <v>0</v>
      </c>
      <c r="O1601" t="b">
        <f>AND(COUNTIF('Master list(no salts, metals)'!O1595,"&lt;=1"),IF(COUNTIF('Master list(no salts, metals)'!$K1595:$Y1595, "#N/A")=14,TRUE,FALSE))</f>
        <v>0</v>
      </c>
      <c r="P1601" t="b">
        <f>AND(COUNTIF('Master list(no salts, metals)'!P1595,"&lt;=1"),IF(COUNTIF('Master list(no salts, metals)'!$K1595:$Y1595, "#N/A")=14,TRUE,FALSE))</f>
        <v>0</v>
      </c>
      <c r="Q1601" t="b">
        <f>AND(COUNTIF('Master list(no salts, metals)'!Q1595,"&lt;=1"),IF(COUNTIF('Master list(no salts, metals)'!$K1595:$Y1595, "#N/A")=14,TRUE,FALSE))</f>
        <v>0</v>
      </c>
      <c r="R1601" t="b">
        <f>AND(COUNTIF('Master list(no salts, metals)'!R1595,"&lt;=1"),IF(COUNTIF('Master list(no salts, metals)'!$K1595:$Y1595, "#N/A")=14,TRUE,FALSE))</f>
        <v>0</v>
      </c>
      <c r="S1601" t="b">
        <f>AND(COUNTIF('Master list(no salts, metals)'!S1595,"&lt;=1"),IF(COUNTIF('Master list(no salts, metals)'!$K1595:$Y1595, "#N/A")=14,TRUE,FALSE))</f>
        <v>0</v>
      </c>
      <c r="T1601" t="b">
        <f>AND(COUNTIF('Master list(no salts, metals)'!T1595,"&lt;=1"),IF(COUNTIF('Master list(no salts, metals)'!$K1595:$Y1595, "#N/A")=14,TRUE,FALSE))</f>
        <v>0</v>
      </c>
      <c r="U1601" t="b">
        <f>AND(COUNTIF('Master list(no salts, metals)'!U1595,"&lt;=1"),IF(COUNTIF('Master list(no salts, metals)'!$K1595:$Y1595, "#N/A")=14,TRUE,FALSE))</f>
        <v>0</v>
      </c>
      <c r="V1601" t="b">
        <f>AND(COUNTIF('Master list(no salts, metals)'!V1595,"&lt;=1"),IF(COUNTIF('Master list(no salts, metals)'!$K1595:$Y1595, "#N/A")=14,TRUE,FALSE))</f>
        <v>0</v>
      </c>
      <c r="W1601" t="b">
        <f>AND(COUNTIF('Master list(no salts, metals)'!W1595,"&lt;=1"),IF(COUNTIF('Master list(no salts, metals)'!$K1595:$Y1595, "#N/A")=14,TRUE,FALSE))</f>
        <v>0</v>
      </c>
      <c r="X1601" t="b">
        <f>AND(COUNTIF('Master list(no salts, metals)'!X1595,"&lt;=1"),IF(COUNTIF('Master list(no salts, metals)'!$K1595:$Y1595, "#N/A")=14,TRUE,FALSE))</f>
        <v>1</v>
      </c>
      <c r="Y1601" t="b">
        <f>AND(COUNTIF('Master list(no salts, metals)'!Y1595,"&lt;=1"),IF(COUNTIF('Master list(no salts, metals)'!$K1595:$Y1595, "#N/A")=14,TRUE,FALSE))</f>
        <v>0</v>
      </c>
    </row>
    <row r="1602" spans="11:25" x14ac:dyDescent="0.25">
      <c r="K1602" t="b">
        <f>AND(COUNTIF('Master list(no salts, metals)'!K1596,"&lt;=1"),IF(COUNTIF('Master list(no salts, metals)'!$K1596:$Y1596, "#N/A")=14,TRUE,FALSE))</f>
        <v>0</v>
      </c>
      <c r="L1602" t="b">
        <f>AND(COUNTIF('Master list(no salts, metals)'!L1596,"&lt;=1"),IF(COUNTIF('Master list(no salts, metals)'!$K1596:$Y1596, "#N/A")=14,TRUE,FALSE))</f>
        <v>0</v>
      </c>
      <c r="M1602" t="b">
        <f>AND(COUNTIF('Master list(no salts, metals)'!M1596,"&lt;=1"),IF(COUNTIF('Master list(no salts, metals)'!$K1596:$Y1596, "#N/A")=14,TRUE,FALSE))</f>
        <v>0</v>
      </c>
      <c r="N1602" t="b">
        <f>AND(COUNTIF('Master list(no salts, metals)'!N1596,"&lt;=1"),IF(COUNTIF('Master list(no salts, metals)'!$K1596:$Y1596, "#N/A")=14,TRUE,FALSE))</f>
        <v>0</v>
      </c>
      <c r="O1602" t="b">
        <f>AND(COUNTIF('Master list(no salts, metals)'!O1596,"&lt;=1"),IF(COUNTIF('Master list(no salts, metals)'!$K1596:$Y1596, "#N/A")=14,TRUE,FALSE))</f>
        <v>0</v>
      </c>
      <c r="P1602" t="b">
        <f>AND(COUNTIF('Master list(no salts, metals)'!P1596,"&lt;=1"),IF(COUNTIF('Master list(no salts, metals)'!$K1596:$Y1596, "#N/A")=14,TRUE,FALSE))</f>
        <v>0</v>
      </c>
      <c r="Q1602" t="b">
        <f>AND(COUNTIF('Master list(no salts, metals)'!Q1596,"&lt;=1"),IF(COUNTIF('Master list(no salts, metals)'!$K1596:$Y1596, "#N/A")=14,TRUE,FALSE))</f>
        <v>0</v>
      </c>
      <c r="R1602" t="b">
        <f>AND(COUNTIF('Master list(no salts, metals)'!R1596,"&lt;=1"),IF(COUNTIF('Master list(no salts, metals)'!$K1596:$Y1596, "#N/A")=14,TRUE,FALSE))</f>
        <v>0</v>
      </c>
      <c r="S1602" t="b">
        <f>AND(COUNTIF('Master list(no salts, metals)'!S1596,"&lt;=1"),IF(COUNTIF('Master list(no salts, metals)'!$K1596:$Y1596, "#N/A")=14,TRUE,FALSE))</f>
        <v>0</v>
      </c>
      <c r="T1602" t="b">
        <f>AND(COUNTIF('Master list(no salts, metals)'!T1596,"&lt;=1"),IF(COUNTIF('Master list(no salts, metals)'!$K1596:$Y1596, "#N/A")=14,TRUE,FALSE))</f>
        <v>0</v>
      </c>
      <c r="U1602" t="b">
        <f>AND(COUNTIF('Master list(no salts, metals)'!U1596,"&lt;=1"),IF(COUNTIF('Master list(no salts, metals)'!$K1596:$Y1596, "#N/A")=14,TRUE,FALSE))</f>
        <v>0</v>
      </c>
      <c r="V1602" t="b">
        <f>AND(COUNTIF('Master list(no salts, metals)'!V1596,"&lt;=1"),IF(COUNTIF('Master list(no salts, metals)'!$K1596:$Y1596, "#N/A")=14,TRUE,FALSE))</f>
        <v>0</v>
      </c>
      <c r="W1602" t="b">
        <f>AND(COUNTIF('Master list(no salts, metals)'!W1596,"&lt;=1"),IF(COUNTIF('Master list(no salts, metals)'!$K1596:$Y1596, "#N/A")=14,TRUE,FALSE))</f>
        <v>0</v>
      </c>
      <c r="X1602" t="b">
        <f>AND(COUNTIF('Master list(no salts, metals)'!X1596,"&lt;=1"),IF(COUNTIF('Master list(no salts, metals)'!$K1596:$Y1596, "#N/A")=14,TRUE,FALSE))</f>
        <v>0</v>
      </c>
      <c r="Y1602" t="b">
        <f>AND(COUNTIF('Master list(no salts, metals)'!Y1596,"&lt;=1"),IF(COUNTIF('Master list(no salts, metals)'!$K1596:$Y1596, "#N/A")=14,TRUE,FALSE))</f>
        <v>0</v>
      </c>
    </row>
    <row r="1603" spans="11:25" x14ac:dyDescent="0.25">
      <c r="K1603" t="b">
        <f>AND(COUNTIF('Master list(no salts, metals)'!K1597,"&lt;=1"),IF(COUNTIF('Master list(no salts, metals)'!$K1597:$Y1597, "#N/A")=14,TRUE,FALSE))</f>
        <v>0</v>
      </c>
      <c r="L1603" t="b">
        <f>AND(COUNTIF('Master list(no salts, metals)'!L1597,"&lt;=1"),IF(COUNTIF('Master list(no salts, metals)'!$K1597:$Y1597, "#N/A")=14,TRUE,FALSE))</f>
        <v>0</v>
      </c>
      <c r="M1603" t="b">
        <f>AND(COUNTIF('Master list(no salts, metals)'!M1597,"&lt;=1"),IF(COUNTIF('Master list(no salts, metals)'!$K1597:$Y1597, "#N/A")=14,TRUE,FALSE))</f>
        <v>0</v>
      </c>
      <c r="N1603" t="b">
        <f>AND(COUNTIF('Master list(no salts, metals)'!N1597,"&lt;=1"),IF(COUNTIF('Master list(no salts, metals)'!$K1597:$Y1597, "#N/A")=14,TRUE,FALSE))</f>
        <v>0</v>
      </c>
      <c r="O1603" t="b">
        <f>AND(COUNTIF('Master list(no salts, metals)'!O1597,"&lt;=1"),IF(COUNTIF('Master list(no salts, metals)'!$K1597:$Y1597, "#N/A")=14,TRUE,FALSE))</f>
        <v>0</v>
      </c>
      <c r="P1603" t="b">
        <f>AND(COUNTIF('Master list(no salts, metals)'!P1597,"&lt;=1"),IF(COUNTIF('Master list(no salts, metals)'!$K1597:$Y1597, "#N/A")=14,TRUE,FALSE))</f>
        <v>0</v>
      </c>
      <c r="Q1603" t="b">
        <f>AND(COUNTIF('Master list(no salts, metals)'!Q1597,"&lt;=1"),IF(COUNTIF('Master list(no salts, metals)'!$K1597:$Y1597, "#N/A")=14,TRUE,FALSE))</f>
        <v>0</v>
      </c>
      <c r="R1603" t="b">
        <f>AND(COUNTIF('Master list(no salts, metals)'!R1597,"&lt;=1"),IF(COUNTIF('Master list(no salts, metals)'!$K1597:$Y1597, "#N/A")=14,TRUE,FALSE))</f>
        <v>0</v>
      </c>
      <c r="S1603" t="b">
        <f>AND(COUNTIF('Master list(no salts, metals)'!S1597,"&lt;=1"),IF(COUNTIF('Master list(no salts, metals)'!$K1597:$Y1597, "#N/A")=14,TRUE,FALSE))</f>
        <v>0</v>
      </c>
      <c r="T1603" t="b">
        <f>AND(COUNTIF('Master list(no salts, metals)'!T1597,"&lt;=1"),IF(COUNTIF('Master list(no salts, metals)'!$K1597:$Y1597, "#N/A")=14,TRUE,FALSE))</f>
        <v>0</v>
      </c>
      <c r="U1603" t="b">
        <f>AND(COUNTIF('Master list(no salts, metals)'!U1597,"&lt;=1"),IF(COUNTIF('Master list(no salts, metals)'!$K1597:$Y1597, "#N/A")=14,TRUE,FALSE))</f>
        <v>0</v>
      </c>
      <c r="V1603" t="b">
        <f>AND(COUNTIF('Master list(no salts, metals)'!V1597,"&lt;=1"),IF(COUNTIF('Master list(no salts, metals)'!$K1597:$Y1597, "#N/A")=14,TRUE,FALSE))</f>
        <v>0</v>
      </c>
      <c r="W1603" t="b">
        <f>AND(COUNTIF('Master list(no salts, metals)'!W1597,"&lt;=1"),IF(COUNTIF('Master list(no salts, metals)'!$K1597:$Y1597, "#N/A")=14,TRUE,FALSE))</f>
        <v>0</v>
      </c>
      <c r="X1603" t="b">
        <f>AND(COUNTIF('Master list(no salts, metals)'!X1597,"&lt;=1"),IF(COUNTIF('Master list(no salts, metals)'!$K1597:$Y1597, "#N/A")=14,TRUE,FALSE))</f>
        <v>0</v>
      </c>
      <c r="Y1603" t="b">
        <f>AND(COUNTIF('Master list(no salts, metals)'!Y1597,"&lt;=1"),IF(COUNTIF('Master list(no salts, metals)'!$K1597:$Y1597, "#N/A")=14,TRUE,FALSE))</f>
        <v>0</v>
      </c>
    </row>
    <row r="1604" spans="11:25" x14ac:dyDescent="0.25">
      <c r="K1604" t="b">
        <f>AND(COUNTIF('Master list(no salts, metals)'!K1598,"&lt;=1"),IF(COUNTIF('Master list(no salts, metals)'!$K1598:$Y1598, "#N/A")=14,TRUE,FALSE))</f>
        <v>0</v>
      </c>
      <c r="L1604" t="b">
        <f>AND(COUNTIF('Master list(no salts, metals)'!L1598,"&lt;=1"),IF(COUNTIF('Master list(no salts, metals)'!$K1598:$Y1598, "#N/A")=14,TRUE,FALSE))</f>
        <v>0</v>
      </c>
      <c r="M1604" t="b">
        <f>AND(COUNTIF('Master list(no salts, metals)'!M1598,"&lt;=1"),IF(COUNTIF('Master list(no salts, metals)'!$K1598:$Y1598, "#N/A")=14,TRUE,FALSE))</f>
        <v>0</v>
      </c>
      <c r="N1604" t="b">
        <f>AND(COUNTIF('Master list(no salts, metals)'!N1598,"&lt;=1"),IF(COUNTIF('Master list(no salts, metals)'!$K1598:$Y1598, "#N/A")=14,TRUE,FALSE))</f>
        <v>0</v>
      </c>
      <c r="O1604" t="b">
        <f>AND(COUNTIF('Master list(no salts, metals)'!O1598,"&lt;=1"),IF(COUNTIF('Master list(no salts, metals)'!$K1598:$Y1598, "#N/A")=14,TRUE,FALSE))</f>
        <v>0</v>
      </c>
      <c r="P1604" t="b">
        <f>AND(COUNTIF('Master list(no salts, metals)'!P1598,"&lt;=1"),IF(COUNTIF('Master list(no salts, metals)'!$K1598:$Y1598, "#N/A")=14,TRUE,FALSE))</f>
        <v>0</v>
      </c>
      <c r="Q1604" t="b">
        <f>AND(COUNTIF('Master list(no salts, metals)'!Q1598,"&lt;=1"),IF(COUNTIF('Master list(no salts, metals)'!$K1598:$Y1598, "#N/A")=14,TRUE,FALSE))</f>
        <v>0</v>
      </c>
      <c r="R1604" t="b">
        <f>AND(COUNTIF('Master list(no salts, metals)'!R1598,"&lt;=1"),IF(COUNTIF('Master list(no salts, metals)'!$K1598:$Y1598, "#N/A")=14,TRUE,FALSE))</f>
        <v>0</v>
      </c>
      <c r="S1604" t="b">
        <f>AND(COUNTIF('Master list(no salts, metals)'!S1598,"&lt;=1"),IF(COUNTIF('Master list(no salts, metals)'!$K1598:$Y1598, "#N/A")=14,TRUE,FALSE))</f>
        <v>0</v>
      </c>
      <c r="T1604" t="b">
        <f>AND(COUNTIF('Master list(no salts, metals)'!T1598,"&lt;=1"),IF(COUNTIF('Master list(no salts, metals)'!$K1598:$Y1598, "#N/A")=14,TRUE,FALSE))</f>
        <v>0</v>
      </c>
      <c r="U1604" t="b">
        <f>AND(COUNTIF('Master list(no salts, metals)'!U1598,"&lt;=1"),IF(COUNTIF('Master list(no salts, metals)'!$K1598:$Y1598, "#N/A")=14,TRUE,FALSE))</f>
        <v>0</v>
      </c>
      <c r="V1604" t="b">
        <f>AND(COUNTIF('Master list(no salts, metals)'!V1598,"&lt;=1"),IF(COUNTIF('Master list(no salts, metals)'!$K1598:$Y1598, "#N/A")=14,TRUE,FALSE))</f>
        <v>0</v>
      </c>
      <c r="W1604" t="b">
        <f>AND(COUNTIF('Master list(no salts, metals)'!W1598,"&lt;=1"),IF(COUNTIF('Master list(no salts, metals)'!$K1598:$Y1598, "#N/A")=14,TRUE,FALSE))</f>
        <v>0</v>
      </c>
      <c r="X1604" t="b">
        <f>AND(COUNTIF('Master list(no salts, metals)'!X1598,"&lt;=1"),IF(COUNTIF('Master list(no salts, metals)'!$K1598:$Y1598, "#N/A")=14,TRUE,FALSE))</f>
        <v>0</v>
      </c>
      <c r="Y1604" t="b">
        <f>AND(COUNTIF('Master list(no salts, metals)'!Y1598,"&lt;=1"),IF(COUNTIF('Master list(no salts, metals)'!$K1598:$Y1598, "#N/A")=14,TRUE,FALSE))</f>
        <v>0</v>
      </c>
    </row>
    <row r="1605" spans="11:25" x14ac:dyDescent="0.25">
      <c r="K1605" t="b">
        <f>AND(COUNTIF('Master list(no salts, metals)'!K1599,"&lt;=1"),IF(COUNTIF('Master list(no salts, metals)'!$K1599:$Y1599, "#N/A")=14,TRUE,FALSE))</f>
        <v>0</v>
      </c>
      <c r="L1605" t="b">
        <f>AND(COUNTIF('Master list(no salts, metals)'!L1599,"&lt;=1"),IF(COUNTIF('Master list(no salts, metals)'!$K1599:$Y1599, "#N/A")=14,TRUE,FALSE))</f>
        <v>0</v>
      </c>
      <c r="M1605" t="b">
        <f>AND(COUNTIF('Master list(no salts, metals)'!M1599,"&lt;=1"),IF(COUNTIF('Master list(no salts, metals)'!$K1599:$Y1599, "#N/A")=14,TRUE,FALSE))</f>
        <v>0</v>
      </c>
      <c r="N1605" t="b">
        <f>AND(COUNTIF('Master list(no salts, metals)'!N1599,"&lt;=1"),IF(COUNTIF('Master list(no salts, metals)'!$K1599:$Y1599, "#N/A")=14,TRUE,FALSE))</f>
        <v>0</v>
      </c>
      <c r="O1605" t="b">
        <f>AND(COUNTIF('Master list(no salts, metals)'!O1599,"&lt;=1"),IF(COUNTIF('Master list(no salts, metals)'!$K1599:$Y1599, "#N/A")=14,TRUE,FALSE))</f>
        <v>0</v>
      </c>
      <c r="P1605" t="b">
        <f>AND(COUNTIF('Master list(no salts, metals)'!P1599,"&lt;=1"),IF(COUNTIF('Master list(no salts, metals)'!$K1599:$Y1599, "#N/A")=14,TRUE,FALSE))</f>
        <v>0</v>
      </c>
      <c r="Q1605" t="b">
        <f>AND(COUNTIF('Master list(no salts, metals)'!Q1599,"&lt;=1"),IF(COUNTIF('Master list(no salts, metals)'!$K1599:$Y1599, "#N/A")=14,TRUE,FALSE))</f>
        <v>0</v>
      </c>
      <c r="R1605" t="b">
        <f>AND(COUNTIF('Master list(no salts, metals)'!R1599,"&lt;=1"),IF(COUNTIF('Master list(no salts, metals)'!$K1599:$Y1599, "#N/A")=14,TRUE,FALSE))</f>
        <v>0</v>
      </c>
      <c r="S1605" t="b">
        <f>AND(COUNTIF('Master list(no salts, metals)'!S1599,"&lt;=1"),IF(COUNTIF('Master list(no salts, metals)'!$K1599:$Y1599, "#N/A")=14,TRUE,FALSE))</f>
        <v>0</v>
      </c>
      <c r="T1605" t="b">
        <f>AND(COUNTIF('Master list(no salts, metals)'!T1599,"&lt;=1"),IF(COUNTIF('Master list(no salts, metals)'!$K1599:$Y1599, "#N/A")=14,TRUE,FALSE))</f>
        <v>1</v>
      </c>
      <c r="U1605" t="b">
        <f>AND(COUNTIF('Master list(no salts, metals)'!U1599,"&lt;=1"),IF(COUNTIF('Master list(no salts, metals)'!$K1599:$Y1599, "#N/A")=14,TRUE,FALSE))</f>
        <v>0</v>
      </c>
      <c r="V1605" t="b">
        <f>AND(COUNTIF('Master list(no salts, metals)'!V1599,"&lt;=1"),IF(COUNTIF('Master list(no salts, metals)'!$K1599:$Y1599, "#N/A")=14,TRUE,FALSE))</f>
        <v>0</v>
      </c>
      <c r="W1605" t="b">
        <f>AND(COUNTIF('Master list(no salts, metals)'!W1599,"&lt;=1"),IF(COUNTIF('Master list(no salts, metals)'!$K1599:$Y1599, "#N/A")=14,TRUE,FALSE))</f>
        <v>0</v>
      </c>
      <c r="X1605" t="b">
        <f>AND(COUNTIF('Master list(no salts, metals)'!X1599,"&lt;=1"),IF(COUNTIF('Master list(no salts, metals)'!$K1599:$Y1599, "#N/A")=14,TRUE,FALSE))</f>
        <v>0</v>
      </c>
      <c r="Y1605" t="b">
        <f>AND(COUNTIF('Master list(no salts, metals)'!Y1599,"&lt;=1"),IF(COUNTIF('Master list(no salts, metals)'!$K1599:$Y1599, "#N/A")=14,TRUE,FALSE))</f>
        <v>0</v>
      </c>
    </row>
    <row r="1606" spans="11:25" x14ac:dyDescent="0.25">
      <c r="K1606" t="b">
        <f>AND(COUNTIF('Master list(no salts, metals)'!K1600,"&lt;=1"),IF(COUNTIF('Master list(no salts, metals)'!$K1600:$Y1600, "#N/A")=14,TRUE,FALSE))</f>
        <v>0</v>
      </c>
      <c r="L1606" t="b">
        <f>AND(COUNTIF('Master list(no salts, metals)'!L1600,"&lt;=1"),IF(COUNTIF('Master list(no salts, metals)'!$K1600:$Y1600, "#N/A")=14,TRUE,FALSE))</f>
        <v>0</v>
      </c>
      <c r="M1606" t="b">
        <f>AND(COUNTIF('Master list(no salts, metals)'!M1600,"&lt;=1"),IF(COUNTIF('Master list(no salts, metals)'!$K1600:$Y1600, "#N/A")=14,TRUE,FALSE))</f>
        <v>0</v>
      </c>
      <c r="N1606" t="b">
        <f>AND(COUNTIF('Master list(no salts, metals)'!N1600,"&lt;=1"),IF(COUNTIF('Master list(no salts, metals)'!$K1600:$Y1600, "#N/A")=14,TRUE,FALSE))</f>
        <v>0</v>
      </c>
      <c r="O1606" t="b">
        <f>AND(COUNTIF('Master list(no salts, metals)'!O1600,"&lt;=1"),IF(COUNTIF('Master list(no salts, metals)'!$K1600:$Y1600, "#N/A")=14,TRUE,FALSE))</f>
        <v>0</v>
      </c>
      <c r="P1606" t="b">
        <f>AND(COUNTIF('Master list(no salts, metals)'!P1600,"&lt;=1"),IF(COUNTIF('Master list(no salts, metals)'!$K1600:$Y1600, "#N/A")=14,TRUE,FALSE))</f>
        <v>0</v>
      </c>
      <c r="Q1606" t="b">
        <f>AND(COUNTIF('Master list(no salts, metals)'!Q1600,"&lt;=1"),IF(COUNTIF('Master list(no salts, metals)'!$K1600:$Y1600, "#N/A")=14,TRUE,FALSE))</f>
        <v>0</v>
      </c>
      <c r="R1606" t="b">
        <f>AND(COUNTIF('Master list(no salts, metals)'!R1600,"&lt;=1"),IF(COUNTIF('Master list(no salts, metals)'!$K1600:$Y1600, "#N/A")=14,TRUE,FALSE))</f>
        <v>0</v>
      </c>
      <c r="S1606" t="b">
        <f>AND(COUNTIF('Master list(no salts, metals)'!S1600,"&lt;=1"),IF(COUNTIF('Master list(no salts, metals)'!$K1600:$Y1600, "#N/A")=14,TRUE,FALSE))</f>
        <v>0</v>
      </c>
      <c r="T1606" t="b">
        <f>AND(COUNTIF('Master list(no salts, metals)'!T1600,"&lt;=1"),IF(COUNTIF('Master list(no salts, metals)'!$K1600:$Y1600, "#N/A")=14,TRUE,FALSE))</f>
        <v>0</v>
      </c>
      <c r="U1606" t="b">
        <f>AND(COUNTIF('Master list(no salts, metals)'!U1600,"&lt;=1"),IF(COUNTIF('Master list(no salts, metals)'!$K1600:$Y1600, "#N/A")=14,TRUE,FALSE))</f>
        <v>0</v>
      </c>
      <c r="V1606" t="b">
        <f>AND(COUNTIF('Master list(no salts, metals)'!V1600,"&lt;=1"),IF(COUNTIF('Master list(no salts, metals)'!$K1600:$Y1600, "#N/A")=14,TRUE,FALSE))</f>
        <v>0</v>
      </c>
      <c r="W1606" t="b">
        <f>AND(COUNTIF('Master list(no salts, metals)'!W1600,"&lt;=1"),IF(COUNTIF('Master list(no salts, metals)'!$K1600:$Y1600, "#N/A")=14,TRUE,FALSE))</f>
        <v>1</v>
      </c>
      <c r="X1606" t="b">
        <f>AND(COUNTIF('Master list(no salts, metals)'!X1600,"&lt;=1"),IF(COUNTIF('Master list(no salts, metals)'!$K1600:$Y1600, "#N/A")=14,TRUE,FALSE))</f>
        <v>0</v>
      </c>
      <c r="Y1606" t="b">
        <f>AND(COUNTIF('Master list(no salts, metals)'!Y1600,"&lt;=1"),IF(COUNTIF('Master list(no salts, metals)'!$K1600:$Y1600, "#N/A")=14,TRUE,FALSE))</f>
        <v>0</v>
      </c>
    </row>
    <row r="1607" spans="11:25" x14ac:dyDescent="0.25">
      <c r="K1607" t="b">
        <f>AND(COUNTIF('Master list(no salts, metals)'!K1601,"&lt;=1"),IF(COUNTIF('Master list(no salts, metals)'!$K1601:$Y1601, "#N/A")=14,TRUE,FALSE))</f>
        <v>0</v>
      </c>
      <c r="L1607" t="b">
        <f>AND(COUNTIF('Master list(no salts, metals)'!L1601,"&lt;=1"),IF(COUNTIF('Master list(no salts, metals)'!$K1601:$Y1601, "#N/A")=14,TRUE,FALSE))</f>
        <v>0</v>
      </c>
      <c r="M1607" t="b">
        <f>AND(COUNTIF('Master list(no salts, metals)'!M1601,"&lt;=1"),IF(COUNTIF('Master list(no salts, metals)'!$K1601:$Y1601, "#N/A")=14,TRUE,FALSE))</f>
        <v>0</v>
      </c>
      <c r="N1607" t="b">
        <f>AND(COUNTIF('Master list(no salts, metals)'!N1601,"&lt;=1"),IF(COUNTIF('Master list(no salts, metals)'!$K1601:$Y1601, "#N/A")=14,TRUE,FALSE))</f>
        <v>0</v>
      </c>
      <c r="O1607" t="b">
        <f>AND(COUNTIF('Master list(no salts, metals)'!O1601,"&lt;=1"),IF(COUNTIF('Master list(no salts, metals)'!$K1601:$Y1601, "#N/A")=14,TRUE,FALSE))</f>
        <v>0</v>
      </c>
      <c r="P1607" t="b">
        <f>AND(COUNTIF('Master list(no salts, metals)'!P1601,"&lt;=1"),IF(COUNTIF('Master list(no salts, metals)'!$K1601:$Y1601, "#N/A")=14,TRUE,FALSE))</f>
        <v>0</v>
      </c>
      <c r="Q1607" t="b">
        <f>AND(COUNTIF('Master list(no salts, metals)'!Q1601,"&lt;=1"),IF(COUNTIF('Master list(no salts, metals)'!$K1601:$Y1601, "#N/A")=14,TRUE,FALSE))</f>
        <v>0</v>
      </c>
      <c r="R1607" t="b">
        <f>AND(COUNTIF('Master list(no salts, metals)'!R1601,"&lt;=1"),IF(COUNTIF('Master list(no salts, metals)'!$K1601:$Y1601, "#N/A")=14,TRUE,FALSE))</f>
        <v>0</v>
      </c>
      <c r="S1607" t="b">
        <f>AND(COUNTIF('Master list(no salts, metals)'!S1601,"&lt;=1"),IF(COUNTIF('Master list(no salts, metals)'!$K1601:$Y1601, "#N/A")=14,TRUE,FALSE))</f>
        <v>0</v>
      </c>
      <c r="T1607" t="b">
        <f>AND(COUNTIF('Master list(no salts, metals)'!T1601,"&lt;=1"),IF(COUNTIF('Master list(no salts, metals)'!$K1601:$Y1601, "#N/A")=14,TRUE,FALSE))</f>
        <v>0</v>
      </c>
      <c r="U1607" t="b">
        <f>AND(COUNTIF('Master list(no salts, metals)'!U1601,"&lt;=1"),IF(COUNTIF('Master list(no salts, metals)'!$K1601:$Y1601, "#N/A")=14,TRUE,FALSE))</f>
        <v>0</v>
      </c>
      <c r="V1607" t="b">
        <f>AND(COUNTIF('Master list(no salts, metals)'!V1601,"&lt;=1"),IF(COUNTIF('Master list(no salts, metals)'!$K1601:$Y1601, "#N/A")=14,TRUE,FALSE))</f>
        <v>0</v>
      </c>
      <c r="W1607" t="b">
        <f>AND(COUNTIF('Master list(no salts, metals)'!W1601,"&lt;=1"),IF(COUNTIF('Master list(no salts, metals)'!$K1601:$Y1601, "#N/A")=14,TRUE,FALSE))</f>
        <v>0</v>
      </c>
      <c r="X1607" t="b">
        <f>AND(COUNTIF('Master list(no salts, metals)'!X1601,"&lt;=1"),IF(COUNTIF('Master list(no salts, metals)'!$K1601:$Y1601, "#N/A")=14,TRUE,FALSE))</f>
        <v>0</v>
      </c>
      <c r="Y1607" t="b">
        <f>AND(COUNTIF('Master list(no salts, metals)'!Y1601,"&lt;=1"),IF(COUNTIF('Master list(no salts, metals)'!$K1601:$Y1601, "#N/A")=14,TRUE,FALSE))</f>
        <v>0</v>
      </c>
    </row>
    <row r="1608" spans="11:25" x14ac:dyDescent="0.25">
      <c r="K1608" t="b">
        <f>AND(COUNTIF('Master list(no salts, metals)'!K1602,"&lt;=1"),IF(COUNTIF('Master list(no salts, metals)'!$K1602:$Y1602, "#N/A")=14,TRUE,FALSE))</f>
        <v>0</v>
      </c>
      <c r="L1608" t="b">
        <f>AND(COUNTIF('Master list(no salts, metals)'!L1602,"&lt;=1"),IF(COUNTIF('Master list(no salts, metals)'!$K1602:$Y1602, "#N/A")=14,TRUE,FALSE))</f>
        <v>0</v>
      </c>
      <c r="M1608" t="b">
        <f>AND(COUNTIF('Master list(no salts, metals)'!M1602,"&lt;=1"),IF(COUNTIF('Master list(no salts, metals)'!$K1602:$Y1602, "#N/A")=14,TRUE,FALSE))</f>
        <v>0</v>
      </c>
      <c r="N1608" t="b">
        <f>AND(COUNTIF('Master list(no salts, metals)'!N1602,"&lt;=1"),IF(COUNTIF('Master list(no salts, metals)'!$K1602:$Y1602, "#N/A")=14,TRUE,FALSE))</f>
        <v>0</v>
      </c>
      <c r="O1608" t="b">
        <f>AND(COUNTIF('Master list(no salts, metals)'!O1602,"&lt;=1"),IF(COUNTIF('Master list(no salts, metals)'!$K1602:$Y1602, "#N/A")=14,TRUE,FALSE))</f>
        <v>0</v>
      </c>
      <c r="P1608" t="b">
        <f>AND(COUNTIF('Master list(no salts, metals)'!P1602,"&lt;=1"),IF(COUNTIF('Master list(no salts, metals)'!$K1602:$Y1602, "#N/A")=14,TRUE,FALSE))</f>
        <v>0</v>
      </c>
      <c r="Q1608" t="b">
        <f>AND(COUNTIF('Master list(no salts, metals)'!Q1602,"&lt;=1"),IF(COUNTIF('Master list(no salts, metals)'!$K1602:$Y1602, "#N/A")=14,TRUE,FALSE))</f>
        <v>0</v>
      </c>
      <c r="R1608" t="b">
        <f>AND(COUNTIF('Master list(no salts, metals)'!R1602,"&lt;=1"),IF(COUNTIF('Master list(no salts, metals)'!$K1602:$Y1602, "#N/A")=14,TRUE,FALSE))</f>
        <v>0</v>
      </c>
      <c r="S1608" t="b">
        <f>AND(COUNTIF('Master list(no salts, metals)'!S1602,"&lt;=1"),IF(COUNTIF('Master list(no salts, metals)'!$K1602:$Y1602, "#N/A")=14,TRUE,FALSE))</f>
        <v>0</v>
      </c>
      <c r="T1608" t="b">
        <f>AND(COUNTIF('Master list(no salts, metals)'!T1602,"&lt;=1"),IF(COUNTIF('Master list(no salts, metals)'!$K1602:$Y1602, "#N/A")=14,TRUE,FALSE))</f>
        <v>0</v>
      </c>
      <c r="U1608" t="b">
        <f>AND(COUNTIF('Master list(no salts, metals)'!U1602,"&lt;=1"),IF(COUNTIF('Master list(no salts, metals)'!$K1602:$Y1602, "#N/A")=14,TRUE,FALSE))</f>
        <v>0</v>
      </c>
      <c r="V1608" t="b">
        <f>AND(COUNTIF('Master list(no salts, metals)'!V1602,"&lt;=1"),IF(COUNTIF('Master list(no salts, metals)'!$K1602:$Y1602, "#N/A")=14,TRUE,FALSE))</f>
        <v>0</v>
      </c>
      <c r="W1608" t="b">
        <f>AND(COUNTIF('Master list(no salts, metals)'!W1602,"&lt;=1"),IF(COUNTIF('Master list(no salts, metals)'!$K1602:$Y1602, "#N/A")=14,TRUE,FALSE))</f>
        <v>0</v>
      </c>
      <c r="X1608" t="b">
        <f>AND(COUNTIF('Master list(no salts, metals)'!X1602,"&lt;=1"),IF(COUNTIF('Master list(no salts, metals)'!$K1602:$Y1602, "#N/A")=14,TRUE,FALSE))</f>
        <v>0</v>
      </c>
      <c r="Y1608" t="b">
        <f>AND(COUNTIF('Master list(no salts, metals)'!Y1602,"&lt;=1"),IF(COUNTIF('Master list(no salts, metals)'!$K1602:$Y1602, "#N/A")=14,TRUE,FALSE))</f>
        <v>0</v>
      </c>
    </row>
    <row r="1609" spans="11:25" x14ac:dyDescent="0.25">
      <c r="K1609" t="b">
        <f>AND(COUNTIF('Master list(no salts, metals)'!K1603,"&lt;=1"),IF(COUNTIF('Master list(no salts, metals)'!$K1603:$Y1603, "#N/A")=14,TRUE,FALSE))</f>
        <v>0</v>
      </c>
      <c r="L1609" t="b">
        <f>AND(COUNTIF('Master list(no salts, metals)'!L1603,"&lt;=1"),IF(COUNTIF('Master list(no salts, metals)'!$K1603:$Y1603, "#N/A")=14,TRUE,FALSE))</f>
        <v>0</v>
      </c>
      <c r="M1609" t="b">
        <f>AND(COUNTIF('Master list(no salts, metals)'!M1603,"&lt;=1"),IF(COUNTIF('Master list(no salts, metals)'!$K1603:$Y1603, "#N/A")=14,TRUE,FALSE))</f>
        <v>0</v>
      </c>
      <c r="N1609" t="b">
        <f>AND(COUNTIF('Master list(no salts, metals)'!N1603,"&lt;=1"),IF(COUNTIF('Master list(no salts, metals)'!$K1603:$Y1603, "#N/A")=14,TRUE,FALSE))</f>
        <v>0</v>
      </c>
      <c r="O1609" t="b">
        <f>AND(COUNTIF('Master list(no salts, metals)'!O1603,"&lt;=1"),IF(COUNTIF('Master list(no salts, metals)'!$K1603:$Y1603, "#N/A")=14,TRUE,FALSE))</f>
        <v>0</v>
      </c>
      <c r="P1609" t="b">
        <f>AND(COUNTIF('Master list(no salts, metals)'!P1603,"&lt;=1"),IF(COUNTIF('Master list(no salts, metals)'!$K1603:$Y1603, "#N/A")=14,TRUE,FALSE))</f>
        <v>0</v>
      </c>
      <c r="Q1609" t="b">
        <f>AND(COUNTIF('Master list(no salts, metals)'!Q1603,"&lt;=1"),IF(COUNTIF('Master list(no salts, metals)'!$K1603:$Y1603, "#N/A")=14,TRUE,FALSE))</f>
        <v>0</v>
      </c>
      <c r="R1609" t="b">
        <f>AND(COUNTIF('Master list(no salts, metals)'!R1603,"&lt;=1"),IF(COUNTIF('Master list(no salts, metals)'!$K1603:$Y1603, "#N/A")=14,TRUE,FALSE))</f>
        <v>0</v>
      </c>
      <c r="S1609" t="b">
        <f>AND(COUNTIF('Master list(no salts, metals)'!S1603,"&lt;=1"),IF(COUNTIF('Master list(no salts, metals)'!$K1603:$Y1603, "#N/A")=14,TRUE,FALSE))</f>
        <v>0</v>
      </c>
      <c r="T1609" t="b">
        <f>AND(COUNTIF('Master list(no salts, metals)'!T1603,"&lt;=1"),IF(COUNTIF('Master list(no salts, metals)'!$K1603:$Y1603, "#N/A")=14,TRUE,FALSE))</f>
        <v>1</v>
      </c>
      <c r="U1609" t="b">
        <f>AND(COUNTIF('Master list(no salts, metals)'!U1603,"&lt;=1"),IF(COUNTIF('Master list(no salts, metals)'!$K1603:$Y1603, "#N/A")=14,TRUE,FALSE))</f>
        <v>0</v>
      </c>
      <c r="V1609" t="b">
        <f>AND(COUNTIF('Master list(no salts, metals)'!V1603,"&lt;=1"),IF(COUNTIF('Master list(no salts, metals)'!$K1603:$Y1603, "#N/A")=14,TRUE,FALSE))</f>
        <v>0</v>
      </c>
      <c r="W1609" t="b">
        <f>AND(COUNTIF('Master list(no salts, metals)'!W1603,"&lt;=1"),IF(COUNTIF('Master list(no salts, metals)'!$K1603:$Y1603, "#N/A")=14,TRUE,FALSE))</f>
        <v>0</v>
      </c>
      <c r="X1609" t="b">
        <f>AND(COUNTIF('Master list(no salts, metals)'!X1603,"&lt;=1"),IF(COUNTIF('Master list(no salts, metals)'!$K1603:$Y1603, "#N/A")=14,TRUE,FALSE))</f>
        <v>0</v>
      </c>
      <c r="Y1609" t="b">
        <f>AND(COUNTIF('Master list(no salts, metals)'!Y1603,"&lt;=1"),IF(COUNTIF('Master list(no salts, metals)'!$K1603:$Y1603, "#N/A")=14,TRUE,FALSE))</f>
        <v>0</v>
      </c>
    </row>
    <row r="1610" spans="11:25" x14ac:dyDescent="0.25">
      <c r="K1610" t="b">
        <f>AND(COUNTIF('Master list(no salts, metals)'!K1604,"&lt;=1"),IF(COUNTIF('Master list(no salts, metals)'!$K1604:$Y1604, "#N/A")=14,TRUE,FALSE))</f>
        <v>0</v>
      </c>
      <c r="L1610" t="b">
        <f>AND(COUNTIF('Master list(no salts, metals)'!L1604,"&lt;=1"),IF(COUNTIF('Master list(no salts, metals)'!$K1604:$Y1604, "#N/A")=14,TRUE,FALSE))</f>
        <v>0</v>
      </c>
      <c r="M1610" t="b">
        <f>AND(COUNTIF('Master list(no salts, metals)'!M1604,"&lt;=1"),IF(COUNTIF('Master list(no salts, metals)'!$K1604:$Y1604, "#N/A")=14,TRUE,FALSE))</f>
        <v>0</v>
      </c>
      <c r="N1610" t="b">
        <f>AND(COUNTIF('Master list(no salts, metals)'!N1604,"&lt;=1"),IF(COUNTIF('Master list(no salts, metals)'!$K1604:$Y1604, "#N/A")=14,TRUE,FALSE))</f>
        <v>0</v>
      </c>
      <c r="O1610" t="b">
        <f>AND(COUNTIF('Master list(no salts, metals)'!O1604,"&lt;=1"),IF(COUNTIF('Master list(no salts, metals)'!$K1604:$Y1604, "#N/A")=14,TRUE,FALSE))</f>
        <v>0</v>
      </c>
      <c r="P1610" t="b">
        <f>AND(COUNTIF('Master list(no salts, metals)'!P1604,"&lt;=1"),IF(COUNTIF('Master list(no salts, metals)'!$K1604:$Y1604, "#N/A")=14,TRUE,FALSE))</f>
        <v>0</v>
      </c>
      <c r="Q1610" t="b">
        <f>AND(COUNTIF('Master list(no salts, metals)'!Q1604,"&lt;=1"),IF(COUNTIF('Master list(no salts, metals)'!$K1604:$Y1604, "#N/A")=14,TRUE,FALSE))</f>
        <v>0</v>
      </c>
      <c r="R1610" t="b">
        <f>AND(COUNTIF('Master list(no salts, metals)'!R1604,"&lt;=1"),IF(COUNTIF('Master list(no salts, metals)'!$K1604:$Y1604, "#N/A")=14,TRUE,FALSE))</f>
        <v>0</v>
      </c>
      <c r="S1610" t="b">
        <f>AND(COUNTIF('Master list(no salts, metals)'!S1604,"&lt;=1"),IF(COUNTIF('Master list(no salts, metals)'!$K1604:$Y1604, "#N/A")=14,TRUE,FALSE))</f>
        <v>0</v>
      </c>
      <c r="T1610" t="b">
        <f>AND(COUNTIF('Master list(no salts, metals)'!T1604,"&lt;=1"),IF(COUNTIF('Master list(no salts, metals)'!$K1604:$Y1604, "#N/A")=14,TRUE,FALSE))</f>
        <v>1</v>
      </c>
      <c r="U1610" t="b">
        <f>AND(COUNTIF('Master list(no salts, metals)'!U1604,"&lt;=1"),IF(COUNTIF('Master list(no salts, metals)'!$K1604:$Y1604, "#N/A")=14,TRUE,FALSE))</f>
        <v>0</v>
      </c>
      <c r="V1610" t="b">
        <f>AND(COUNTIF('Master list(no salts, metals)'!V1604,"&lt;=1"),IF(COUNTIF('Master list(no salts, metals)'!$K1604:$Y1604, "#N/A")=14,TRUE,FALSE))</f>
        <v>0</v>
      </c>
      <c r="W1610" t="b">
        <f>AND(COUNTIF('Master list(no salts, metals)'!W1604,"&lt;=1"),IF(COUNTIF('Master list(no salts, metals)'!$K1604:$Y1604, "#N/A")=14,TRUE,FALSE))</f>
        <v>0</v>
      </c>
      <c r="X1610" t="b">
        <f>AND(COUNTIF('Master list(no salts, metals)'!X1604,"&lt;=1"),IF(COUNTIF('Master list(no salts, metals)'!$K1604:$Y1604, "#N/A")=14,TRUE,FALSE))</f>
        <v>0</v>
      </c>
      <c r="Y1610" t="b">
        <f>AND(COUNTIF('Master list(no salts, metals)'!Y1604,"&lt;=1"),IF(COUNTIF('Master list(no salts, metals)'!$K1604:$Y1604, "#N/A")=14,TRUE,FALSE))</f>
        <v>0</v>
      </c>
    </row>
    <row r="1611" spans="11:25" x14ac:dyDescent="0.25">
      <c r="K1611" t="b">
        <f>AND(COUNTIF('Master list(no salts, metals)'!K1605,"&lt;=1"),IF(COUNTIF('Master list(no salts, metals)'!$K1605:$Y1605, "#N/A")=14,TRUE,FALSE))</f>
        <v>0</v>
      </c>
      <c r="L1611" t="b">
        <f>AND(COUNTIF('Master list(no salts, metals)'!L1605,"&lt;=1"),IF(COUNTIF('Master list(no salts, metals)'!$K1605:$Y1605, "#N/A")=14,TRUE,FALSE))</f>
        <v>0</v>
      </c>
      <c r="M1611" t="b">
        <f>AND(COUNTIF('Master list(no salts, metals)'!M1605,"&lt;=1"),IF(COUNTIF('Master list(no salts, metals)'!$K1605:$Y1605, "#N/A")=14,TRUE,FALSE))</f>
        <v>0</v>
      </c>
      <c r="N1611" t="b">
        <f>AND(COUNTIF('Master list(no salts, metals)'!N1605,"&lt;=1"),IF(COUNTIF('Master list(no salts, metals)'!$K1605:$Y1605, "#N/A")=14,TRUE,FALSE))</f>
        <v>0</v>
      </c>
      <c r="O1611" t="b">
        <f>AND(COUNTIF('Master list(no salts, metals)'!O1605,"&lt;=1"),IF(COUNTIF('Master list(no salts, metals)'!$K1605:$Y1605, "#N/A")=14,TRUE,FALSE))</f>
        <v>0</v>
      </c>
      <c r="P1611" t="b">
        <f>AND(COUNTIF('Master list(no salts, metals)'!P1605,"&lt;=1"),IF(COUNTIF('Master list(no salts, metals)'!$K1605:$Y1605, "#N/A")=14,TRUE,FALSE))</f>
        <v>0</v>
      </c>
      <c r="Q1611" t="b">
        <f>AND(COUNTIF('Master list(no salts, metals)'!Q1605,"&lt;=1"),IF(COUNTIF('Master list(no salts, metals)'!$K1605:$Y1605, "#N/A")=14,TRUE,FALSE))</f>
        <v>0</v>
      </c>
      <c r="R1611" t="b">
        <f>AND(COUNTIF('Master list(no salts, metals)'!R1605,"&lt;=1"),IF(COUNTIF('Master list(no salts, metals)'!$K1605:$Y1605, "#N/A")=14,TRUE,FALSE))</f>
        <v>0</v>
      </c>
      <c r="S1611" t="b">
        <f>AND(COUNTIF('Master list(no salts, metals)'!S1605,"&lt;=1"),IF(COUNTIF('Master list(no salts, metals)'!$K1605:$Y1605, "#N/A")=14,TRUE,FALSE))</f>
        <v>0</v>
      </c>
      <c r="T1611" t="b">
        <f>AND(COUNTIF('Master list(no salts, metals)'!T1605,"&lt;=1"),IF(COUNTIF('Master list(no salts, metals)'!$K1605:$Y1605, "#N/A")=14,TRUE,FALSE))</f>
        <v>0</v>
      </c>
      <c r="U1611" t="b">
        <f>AND(COUNTIF('Master list(no salts, metals)'!U1605,"&lt;=1"),IF(COUNTIF('Master list(no salts, metals)'!$K1605:$Y1605, "#N/A")=14,TRUE,FALSE))</f>
        <v>0</v>
      </c>
      <c r="V1611" t="b">
        <f>AND(COUNTIF('Master list(no salts, metals)'!V1605,"&lt;=1"),IF(COUNTIF('Master list(no salts, metals)'!$K1605:$Y1605, "#N/A")=14,TRUE,FALSE))</f>
        <v>0</v>
      </c>
      <c r="W1611" t="b">
        <f>AND(COUNTIF('Master list(no salts, metals)'!W1605,"&lt;=1"),IF(COUNTIF('Master list(no salts, metals)'!$K1605:$Y1605, "#N/A")=14,TRUE,FALSE))</f>
        <v>0</v>
      </c>
      <c r="X1611" t="b">
        <f>AND(COUNTIF('Master list(no salts, metals)'!X1605,"&lt;=1"),IF(COUNTIF('Master list(no salts, metals)'!$K1605:$Y1605, "#N/A")=14,TRUE,FALSE))</f>
        <v>0</v>
      </c>
      <c r="Y1611" t="b">
        <f>AND(COUNTIF('Master list(no salts, metals)'!Y1605,"&lt;=1"),IF(COUNTIF('Master list(no salts, metals)'!$K1605:$Y1605, "#N/A")=14,TRUE,FALSE))</f>
        <v>0</v>
      </c>
    </row>
    <row r="1612" spans="11:25" x14ac:dyDescent="0.25">
      <c r="K1612" t="b">
        <f>AND(COUNTIF('Master list(no salts, metals)'!K1606,"&lt;=1"),IF(COUNTIF('Master list(no salts, metals)'!$K1606:$Y1606, "#N/A")=14,TRUE,FALSE))</f>
        <v>0</v>
      </c>
      <c r="L1612" t="b">
        <f>AND(COUNTIF('Master list(no salts, metals)'!L1606,"&lt;=1"),IF(COUNTIF('Master list(no salts, metals)'!$K1606:$Y1606, "#N/A")=14,TRUE,FALSE))</f>
        <v>0</v>
      </c>
      <c r="M1612" t="b">
        <f>AND(COUNTIF('Master list(no salts, metals)'!M1606,"&lt;=1"),IF(COUNTIF('Master list(no salts, metals)'!$K1606:$Y1606, "#N/A")=14,TRUE,FALSE))</f>
        <v>0</v>
      </c>
      <c r="N1612" t="b">
        <f>AND(COUNTIF('Master list(no salts, metals)'!N1606,"&lt;=1"),IF(COUNTIF('Master list(no salts, metals)'!$K1606:$Y1606, "#N/A")=14,TRUE,FALSE))</f>
        <v>0</v>
      </c>
      <c r="O1612" t="b">
        <f>AND(COUNTIF('Master list(no salts, metals)'!O1606,"&lt;=1"),IF(COUNTIF('Master list(no salts, metals)'!$K1606:$Y1606, "#N/A")=14,TRUE,FALSE))</f>
        <v>0</v>
      </c>
      <c r="P1612" t="b">
        <f>AND(COUNTIF('Master list(no salts, metals)'!P1606,"&lt;=1"),IF(COUNTIF('Master list(no salts, metals)'!$K1606:$Y1606, "#N/A")=14,TRUE,FALSE))</f>
        <v>0</v>
      </c>
      <c r="Q1612" t="b">
        <f>AND(COUNTIF('Master list(no salts, metals)'!Q1606,"&lt;=1"),IF(COUNTIF('Master list(no salts, metals)'!$K1606:$Y1606, "#N/A")=14,TRUE,FALSE))</f>
        <v>0</v>
      </c>
      <c r="R1612" t="b">
        <f>AND(COUNTIF('Master list(no salts, metals)'!R1606,"&lt;=1"),IF(COUNTIF('Master list(no salts, metals)'!$K1606:$Y1606, "#N/A")=14,TRUE,FALSE))</f>
        <v>0</v>
      </c>
      <c r="S1612" t="b">
        <f>AND(COUNTIF('Master list(no salts, metals)'!S1606,"&lt;=1"),IF(COUNTIF('Master list(no salts, metals)'!$K1606:$Y1606, "#N/A")=14,TRUE,FALSE))</f>
        <v>0</v>
      </c>
      <c r="T1612" t="b">
        <f>AND(COUNTIF('Master list(no salts, metals)'!T1606,"&lt;=1"),IF(COUNTIF('Master list(no salts, metals)'!$K1606:$Y1606, "#N/A")=14,TRUE,FALSE))</f>
        <v>0</v>
      </c>
      <c r="U1612" t="b">
        <f>AND(COUNTIF('Master list(no salts, metals)'!U1606,"&lt;=1"),IF(COUNTIF('Master list(no salts, metals)'!$K1606:$Y1606, "#N/A")=14,TRUE,FALSE))</f>
        <v>0</v>
      </c>
      <c r="V1612" t="b">
        <f>AND(COUNTIF('Master list(no salts, metals)'!V1606,"&lt;=1"),IF(COUNTIF('Master list(no salts, metals)'!$K1606:$Y1606, "#N/A")=14,TRUE,FALSE))</f>
        <v>0</v>
      </c>
      <c r="W1612" t="b">
        <f>AND(COUNTIF('Master list(no salts, metals)'!W1606,"&lt;=1"),IF(COUNTIF('Master list(no salts, metals)'!$K1606:$Y1606, "#N/A")=14,TRUE,FALSE))</f>
        <v>0</v>
      </c>
      <c r="X1612" t="b">
        <f>AND(COUNTIF('Master list(no salts, metals)'!X1606,"&lt;=1"),IF(COUNTIF('Master list(no salts, metals)'!$K1606:$Y1606, "#N/A")=14,TRUE,FALSE))</f>
        <v>0</v>
      </c>
      <c r="Y1612" t="b">
        <f>AND(COUNTIF('Master list(no salts, metals)'!Y1606,"&lt;=1"),IF(COUNTIF('Master list(no salts, metals)'!$K1606:$Y1606, "#N/A")=14,TRUE,FALSE))</f>
        <v>0</v>
      </c>
    </row>
    <row r="1613" spans="11:25" x14ac:dyDescent="0.25">
      <c r="K1613" t="b">
        <f>AND(COUNTIF('Master list(no salts, metals)'!K1607,"&lt;=1"),IF(COUNTIF('Master list(no salts, metals)'!$K1607:$Y1607, "#N/A")=14,TRUE,FALSE))</f>
        <v>0</v>
      </c>
      <c r="L1613" t="b">
        <f>AND(COUNTIF('Master list(no salts, metals)'!L1607,"&lt;=1"),IF(COUNTIF('Master list(no salts, metals)'!$K1607:$Y1607, "#N/A")=14,TRUE,FALSE))</f>
        <v>0</v>
      </c>
      <c r="M1613" t="b">
        <f>AND(COUNTIF('Master list(no salts, metals)'!M1607,"&lt;=1"),IF(COUNTIF('Master list(no salts, metals)'!$K1607:$Y1607, "#N/A")=14,TRUE,FALSE))</f>
        <v>0</v>
      </c>
      <c r="N1613" t="b">
        <f>AND(COUNTIF('Master list(no salts, metals)'!N1607,"&lt;=1"),IF(COUNTIF('Master list(no salts, metals)'!$K1607:$Y1607, "#N/A")=14,TRUE,FALSE))</f>
        <v>0</v>
      </c>
      <c r="O1613" t="b">
        <f>AND(COUNTIF('Master list(no salts, metals)'!O1607,"&lt;=1"),IF(COUNTIF('Master list(no salts, metals)'!$K1607:$Y1607, "#N/A")=14,TRUE,FALSE))</f>
        <v>0</v>
      </c>
      <c r="P1613" t="b">
        <f>AND(COUNTIF('Master list(no salts, metals)'!P1607,"&lt;=1"),IF(COUNTIF('Master list(no salts, metals)'!$K1607:$Y1607, "#N/A")=14,TRUE,FALSE))</f>
        <v>0</v>
      </c>
      <c r="Q1613" t="b">
        <f>AND(COUNTIF('Master list(no salts, metals)'!Q1607,"&lt;=1"),IF(COUNTIF('Master list(no salts, metals)'!$K1607:$Y1607, "#N/A")=14,TRUE,FALSE))</f>
        <v>0</v>
      </c>
      <c r="R1613" t="b">
        <f>AND(COUNTIF('Master list(no salts, metals)'!R1607,"&lt;=1"),IF(COUNTIF('Master list(no salts, metals)'!$K1607:$Y1607, "#N/A")=14,TRUE,FALSE))</f>
        <v>0</v>
      </c>
      <c r="S1613" t="b">
        <f>AND(COUNTIF('Master list(no salts, metals)'!S1607,"&lt;=1"),IF(COUNTIF('Master list(no salts, metals)'!$K1607:$Y1607, "#N/A")=14,TRUE,FALSE))</f>
        <v>0</v>
      </c>
      <c r="T1613" t="b">
        <f>AND(COUNTIF('Master list(no salts, metals)'!T1607,"&lt;=1"),IF(COUNTIF('Master list(no salts, metals)'!$K1607:$Y1607, "#N/A")=14,TRUE,FALSE))</f>
        <v>1</v>
      </c>
      <c r="U1613" t="b">
        <f>AND(COUNTIF('Master list(no salts, metals)'!U1607,"&lt;=1"),IF(COUNTIF('Master list(no salts, metals)'!$K1607:$Y1607, "#N/A")=14,TRUE,FALSE))</f>
        <v>0</v>
      </c>
      <c r="V1613" t="b">
        <f>AND(COUNTIF('Master list(no salts, metals)'!V1607,"&lt;=1"),IF(COUNTIF('Master list(no salts, metals)'!$K1607:$Y1607, "#N/A")=14,TRUE,FALSE))</f>
        <v>0</v>
      </c>
      <c r="W1613" t="b">
        <f>AND(COUNTIF('Master list(no salts, metals)'!W1607,"&lt;=1"),IF(COUNTIF('Master list(no salts, metals)'!$K1607:$Y1607, "#N/A")=14,TRUE,FALSE))</f>
        <v>0</v>
      </c>
      <c r="X1613" t="b">
        <f>AND(COUNTIF('Master list(no salts, metals)'!X1607,"&lt;=1"),IF(COUNTIF('Master list(no salts, metals)'!$K1607:$Y1607, "#N/A")=14,TRUE,FALSE))</f>
        <v>0</v>
      </c>
      <c r="Y1613" t="b">
        <f>AND(COUNTIF('Master list(no salts, metals)'!Y1607,"&lt;=1"),IF(COUNTIF('Master list(no salts, metals)'!$K1607:$Y1607, "#N/A")=14,TRUE,FALSE))</f>
        <v>0</v>
      </c>
    </row>
    <row r="1614" spans="11:25" x14ac:dyDescent="0.25">
      <c r="K1614" t="b">
        <f>AND(COUNTIF('Master list(no salts, metals)'!K1608,"&lt;=1"),IF(COUNTIF('Master list(no salts, metals)'!$K1608:$Y1608, "#N/A")=14,TRUE,FALSE))</f>
        <v>0</v>
      </c>
      <c r="L1614" t="b">
        <f>AND(COUNTIF('Master list(no salts, metals)'!L1608,"&lt;=1"),IF(COUNTIF('Master list(no salts, metals)'!$K1608:$Y1608, "#N/A")=14,TRUE,FALSE))</f>
        <v>0</v>
      </c>
      <c r="M1614" t="b">
        <f>AND(COUNTIF('Master list(no salts, metals)'!M1608,"&lt;=1"),IF(COUNTIF('Master list(no salts, metals)'!$K1608:$Y1608, "#N/A")=14,TRUE,FALSE))</f>
        <v>0</v>
      </c>
      <c r="N1614" t="b">
        <f>AND(COUNTIF('Master list(no salts, metals)'!N1608,"&lt;=1"),IF(COUNTIF('Master list(no salts, metals)'!$K1608:$Y1608, "#N/A")=14,TRUE,FALSE))</f>
        <v>0</v>
      </c>
      <c r="O1614" t="b">
        <f>AND(COUNTIF('Master list(no salts, metals)'!O1608,"&lt;=1"),IF(COUNTIF('Master list(no salts, metals)'!$K1608:$Y1608, "#N/A")=14,TRUE,FALSE))</f>
        <v>0</v>
      </c>
      <c r="P1614" t="b">
        <f>AND(COUNTIF('Master list(no salts, metals)'!P1608,"&lt;=1"),IF(COUNTIF('Master list(no salts, metals)'!$K1608:$Y1608, "#N/A")=14,TRUE,FALSE))</f>
        <v>0</v>
      </c>
      <c r="Q1614" t="b">
        <f>AND(COUNTIF('Master list(no salts, metals)'!Q1608,"&lt;=1"),IF(COUNTIF('Master list(no salts, metals)'!$K1608:$Y1608, "#N/A")=14,TRUE,FALSE))</f>
        <v>0</v>
      </c>
      <c r="R1614" t="b">
        <f>AND(COUNTIF('Master list(no salts, metals)'!R1608,"&lt;=1"),IF(COUNTIF('Master list(no salts, metals)'!$K1608:$Y1608, "#N/A")=14,TRUE,FALSE))</f>
        <v>0</v>
      </c>
      <c r="S1614" t="b">
        <f>AND(COUNTIF('Master list(no salts, metals)'!S1608,"&lt;=1"),IF(COUNTIF('Master list(no salts, metals)'!$K1608:$Y1608, "#N/A")=14,TRUE,FALSE))</f>
        <v>0</v>
      </c>
      <c r="T1614" t="b">
        <f>AND(COUNTIF('Master list(no salts, metals)'!T1608,"&lt;=1"),IF(COUNTIF('Master list(no salts, metals)'!$K1608:$Y1608, "#N/A")=14,TRUE,FALSE))</f>
        <v>0</v>
      </c>
      <c r="U1614" t="b">
        <f>AND(COUNTIF('Master list(no salts, metals)'!U1608,"&lt;=1"),IF(COUNTIF('Master list(no salts, metals)'!$K1608:$Y1608, "#N/A")=14,TRUE,FALSE))</f>
        <v>0</v>
      </c>
      <c r="V1614" t="b">
        <f>AND(COUNTIF('Master list(no salts, metals)'!V1608,"&lt;=1"),IF(COUNTIF('Master list(no salts, metals)'!$K1608:$Y1608, "#N/A")=14,TRUE,FALSE))</f>
        <v>0</v>
      </c>
      <c r="W1614" t="b">
        <f>AND(COUNTIF('Master list(no salts, metals)'!W1608,"&lt;=1"),IF(COUNTIF('Master list(no salts, metals)'!$K1608:$Y1608, "#N/A")=14,TRUE,FALSE))</f>
        <v>1</v>
      </c>
      <c r="X1614" t="b">
        <f>AND(COUNTIF('Master list(no salts, metals)'!X1608,"&lt;=1"),IF(COUNTIF('Master list(no salts, metals)'!$K1608:$Y1608, "#N/A")=14,TRUE,FALSE))</f>
        <v>0</v>
      </c>
      <c r="Y1614" t="b">
        <f>AND(COUNTIF('Master list(no salts, metals)'!Y1608,"&lt;=1"),IF(COUNTIF('Master list(no salts, metals)'!$K1608:$Y1608, "#N/A")=14,TRUE,FALSE))</f>
        <v>0</v>
      </c>
    </row>
    <row r="1615" spans="11:25" x14ac:dyDescent="0.25">
      <c r="K1615" t="b">
        <f>AND(COUNTIF('Master list(no salts, metals)'!K1609,"&lt;=1"),IF(COUNTIF('Master list(no salts, metals)'!$K1609:$Y1609, "#N/A")=14,TRUE,FALSE))</f>
        <v>0</v>
      </c>
      <c r="L1615" t="b">
        <f>AND(COUNTIF('Master list(no salts, metals)'!L1609,"&lt;=1"),IF(COUNTIF('Master list(no salts, metals)'!$K1609:$Y1609, "#N/A")=14,TRUE,FALSE))</f>
        <v>0</v>
      </c>
      <c r="M1615" t="b">
        <f>AND(COUNTIF('Master list(no salts, metals)'!M1609,"&lt;=1"),IF(COUNTIF('Master list(no salts, metals)'!$K1609:$Y1609, "#N/A")=14,TRUE,FALSE))</f>
        <v>0</v>
      </c>
      <c r="N1615" t="b">
        <f>AND(COUNTIF('Master list(no salts, metals)'!N1609,"&lt;=1"),IF(COUNTIF('Master list(no salts, metals)'!$K1609:$Y1609, "#N/A")=14,TRUE,FALSE))</f>
        <v>0</v>
      </c>
      <c r="O1615" t="b">
        <f>AND(COUNTIF('Master list(no salts, metals)'!O1609,"&lt;=1"),IF(COUNTIF('Master list(no salts, metals)'!$K1609:$Y1609, "#N/A")=14,TRUE,FALSE))</f>
        <v>0</v>
      </c>
      <c r="P1615" t="b">
        <f>AND(COUNTIF('Master list(no salts, metals)'!P1609,"&lt;=1"),IF(COUNTIF('Master list(no salts, metals)'!$K1609:$Y1609, "#N/A")=14,TRUE,FALSE))</f>
        <v>0</v>
      </c>
      <c r="Q1615" t="b">
        <f>AND(COUNTIF('Master list(no salts, metals)'!Q1609,"&lt;=1"),IF(COUNTIF('Master list(no salts, metals)'!$K1609:$Y1609, "#N/A")=14,TRUE,FALSE))</f>
        <v>0</v>
      </c>
      <c r="R1615" t="b">
        <f>AND(COUNTIF('Master list(no salts, metals)'!R1609,"&lt;=1"),IF(COUNTIF('Master list(no salts, metals)'!$K1609:$Y1609, "#N/A")=14,TRUE,FALSE))</f>
        <v>0</v>
      </c>
      <c r="S1615" t="b">
        <f>AND(COUNTIF('Master list(no salts, metals)'!S1609,"&lt;=1"),IF(COUNTIF('Master list(no salts, metals)'!$K1609:$Y1609, "#N/A")=14,TRUE,FALSE))</f>
        <v>0</v>
      </c>
      <c r="T1615" t="b">
        <f>AND(COUNTIF('Master list(no salts, metals)'!T1609,"&lt;=1"),IF(COUNTIF('Master list(no salts, metals)'!$K1609:$Y1609, "#N/A")=14,TRUE,FALSE))</f>
        <v>0</v>
      </c>
      <c r="U1615" t="b">
        <f>AND(COUNTIF('Master list(no salts, metals)'!U1609,"&lt;=1"),IF(COUNTIF('Master list(no salts, metals)'!$K1609:$Y1609, "#N/A")=14,TRUE,FALSE))</f>
        <v>0</v>
      </c>
      <c r="V1615" t="b">
        <f>AND(COUNTIF('Master list(no salts, metals)'!V1609,"&lt;=1"),IF(COUNTIF('Master list(no salts, metals)'!$K1609:$Y1609, "#N/A")=14,TRUE,FALSE))</f>
        <v>0</v>
      </c>
      <c r="W1615" t="b">
        <f>AND(COUNTIF('Master list(no salts, metals)'!W1609,"&lt;=1"),IF(COUNTIF('Master list(no salts, metals)'!$K1609:$Y1609, "#N/A")=14,TRUE,FALSE))</f>
        <v>0</v>
      </c>
      <c r="X1615" t="b">
        <f>AND(COUNTIF('Master list(no salts, metals)'!X1609,"&lt;=1"),IF(COUNTIF('Master list(no salts, metals)'!$K1609:$Y1609, "#N/A")=14,TRUE,FALSE))</f>
        <v>0</v>
      </c>
      <c r="Y1615" t="b">
        <f>AND(COUNTIF('Master list(no salts, metals)'!Y1609,"&lt;=1"),IF(COUNTIF('Master list(no salts, metals)'!$K1609:$Y1609, "#N/A")=14,TRUE,FALSE))</f>
        <v>0</v>
      </c>
    </row>
    <row r="1616" spans="11:25" x14ac:dyDescent="0.25">
      <c r="K1616" t="b">
        <f>AND(COUNTIF('Master list(no salts, metals)'!K1610,"&lt;=1"),IF(COUNTIF('Master list(no salts, metals)'!$K1610:$Y1610, "#N/A")=14,TRUE,FALSE))</f>
        <v>0</v>
      </c>
      <c r="L1616" t="b">
        <f>AND(COUNTIF('Master list(no salts, metals)'!L1610,"&lt;=1"),IF(COUNTIF('Master list(no salts, metals)'!$K1610:$Y1610, "#N/A")=14,TRUE,FALSE))</f>
        <v>0</v>
      </c>
      <c r="M1616" t="b">
        <f>AND(COUNTIF('Master list(no salts, metals)'!M1610,"&lt;=1"),IF(COUNTIF('Master list(no salts, metals)'!$K1610:$Y1610, "#N/A")=14,TRUE,FALSE))</f>
        <v>0</v>
      </c>
      <c r="N1616" t="b">
        <f>AND(COUNTIF('Master list(no salts, metals)'!N1610,"&lt;=1"),IF(COUNTIF('Master list(no salts, metals)'!$K1610:$Y1610, "#N/A")=14,TRUE,FALSE))</f>
        <v>0</v>
      </c>
      <c r="O1616" t="b">
        <f>AND(COUNTIF('Master list(no salts, metals)'!O1610,"&lt;=1"),IF(COUNTIF('Master list(no salts, metals)'!$K1610:$Y1610, "#N/A")=14,TRUE,FALSE))</f>
        <v>0</v>
      </c>
      <c r="P1616" t="b">
        <f>AND(COUNTIF('Master list(no salts, metals)'!P1610,"&lt;=1"),IF(COUNTIF('Master list(no salts, metals)'!$K1610:$Y1610, "#N/A")=14,TRUE,FALSE))</f>
        <v>0</v>
      </c>
      <c r="Q1616" t="b">
        <f>AND(COUNTIF('Master list(no salts, metals)'!Q1610,"&lt;=1"),IF(COUNTIF('Master list(no salts, metals)'!$K1610:$Y1610, "#N/A")=14,TRUE,FALSE))</f>
        <v>0</v>
      </c>
      <c r="R1616" t="b">
        <f>AND(COUNTIF('Master list(no salts, metals)'!R1610,"&lt;=1"),IF(COUNTIF('Master list(no salts, metals)'!$K1610:$Y1610, "#N/A")=14,TRUE,FALSE))</f>
        <v>0</v>
      </c>
      <c r="S1616" t="b">
        <f>AND(COUNTIF('Master list(no salts, metals)'!S1610,"&lt;=1"),IF(COUNTIF('Master list(no salts, metals)'!$K1610:$Y1610, "#N/A")=14,TRUE,FALSE))</f>
        <v>0</v>
      </c>
      <c r="T1616" t="b">
        <f>AND(COUNTIF('Master list(no salts, metals)'!T1610,"&lt;=1"),IF(COUNTIF('Master list(no salts, metals)'!$K1610:$Y1610, "#N/A")=14,TRUE,FALSE))</f>
        <v>0</v>
      </c>
      <c r="U1616" t="b">
        <f>AND(COUNTIF('Master list(no salts, metals)'!U1610,"&lt;=1"),IF(COUNTIF('Master list(no salts, metals)'!$K1610:$Y1610, "#N/A")=14,TRUE,FALSE))</f>
        <v>0</v>
      </c>
      <c r="V1616" t="b">
        <f>AND(COUNTIF('Master list(no salts, metals)'!V1610,"&lt;=1"),IF(COUNTIF('Master list(no salts, metals)'!$K1610:$Y1610, "#N/A")=14,TRUE,FALSE))</f>
        <v>0</v>
      </c>
      <c r="W1616" t="b">
        <f>AND(COUNTIF('Master list(no salts, metals)'!W1610,"&lt;=1"),IF(COUNTIF('Master list(no salts, metals)'!$K1610:$Y1610, "#N/A")=14,TRUE,FALSE))</f>
        <v>0</v>
      </c>
      <c r="X1616" t="b">
        <f>AND(COUNTIF('Master list(no salts, metals)'!X1610,"&lt;=1"),IF(COUNTIF('Master list(no salts, metals)'!$K1610:$Y1610, "#N/A")=14,TRUE,FALSE))</f>
        <v>0</v>
      </c>
      <c r="Y1616" t="b">
        <f>AND(COUNTIF('Master list(no salts, metals)'!Y1610,"&lt;=1"),IF(COUNTIF('Master list(no salts, metals)'!$K1610:$Y1610, "#N/A")=14,TRUE,FALSE))</f>
        <v>1</v>
      </c>
    </row>
    <row r="1617" spans="11:25" x14ac:dyDescent="0.25">
      <c r="K1617" t="b">
        <f>AND(COUNTIF('Master list(no salts, metals)'!K1611,"&lt;=1"),IF(COUNTIF('Master list(no salts, metals)'!$K1611:$Y1611, "#N/A")=14,TRUE,FALSE))</f>
        <v>0</v>
      </c>
      <c r="L1617" t="b">
        <f>AND(COUNTIF('Master list(no salts, metals)'!L1611,"&lt;=1"),IF(COUNTIF('Master list(no salts, metals)'!$K1611:$Y1611, "#N/A")=14,TRUE,FALSE))</f>
        <v>0</v>
      </c>
      <c r="M1617" t="b">
        <f>AND(COUNTIF('Master list(no salts, metals)'!M1611,"&lt;=1"),IF(COUNTIF('Master list(no salts, metals)'!$K1611:$Y1611, "#N/A")=14,TRUE,FALSE))</f>
        <v>0</v>
      </c>
      <c r="N1617" t="b">
        <f>AND(COUNTIF('Master list(no salts, metals)'!N1611,"&lt;=1"),IF(COUNTIF('Master list(no salts, metals)'!$K1611:$Y1611, "#N/A")=14,TRUE,FALSE))</f>
        <v>0</v>
      </c>
      <c r="O1617" t="b">
        <f>AND(COUNTIF('Master list(no salts, metals)'!O1611,"&lt;=1"),IF(COUNTIF('Master list(no salts, metals)'!$K1611:$Y1611, "#N/A")=14,TRUE,FALSE))</f>
        <v>0</v>
      </c>
      <c r="P1617" t="b">
        <f>AND(COUNTIF('Master list(no salts, metals)'!P1611,"&lt;=1"),IF(COUNTIF('Master list(no salts, metals)'!$K1611:$Y1611, "#N/A")=14,TRUE,FALSE))</f>
        <v>0</v>
      </c>
      <c r="Q1617" t="b">
        <f>AND(COUNTIF('Master list(no salts, metals)'!Q1611,"&lt;=1"),IF(COUNTIF('Master list(no salts, metals)'!$K1611:$Y1611, "#N/A")=14,TRUE,FALSE))</f>
        <v>0</v>
      </c>
      <c r="R1617" t="b">
        <f>AND(COUNTIF('Master list(no salts, metals)'!R1611,"&lt;=1"),IF(COUNTIF('Master list(no salts, metals)'!$K1611:$Y1611, "#N/A")=14,TRUE,FALSE))</f>
        <v>0</v>
      </c>
      <c r="S1617" t="b">
        <f>AND(COUNTIF('Master list(no salts, metals)'!S1611,"&lt;=1"),IF(COUNTIF('Master list(no salts, metals)'!$K1611:$Y1611, "#N/A")=14,TRUE,FALSE))</f>
        <v>0</v>
      </c>
      <c r="T1617" t="b">
        <f>AND(COUNTIF('Master list(no salts, metals)'!T1611,"&lt;=1"),IF(COUNTIF('Master list(no salts, metals)'!$K1611:$Y1611, "#N/A")=14,TRUE,FALSE))</f>
        <v>1</v>
      </c>
      <c r="U1617" t="b">
        <f>AND(COUNTIF('Master list(no salts, metals)'!U1611,"&lt;=1"),IF(COUNTIF('Master list(no salts, metals)'!$K1611:$Y1611, "#N/A")=14,TRUE,FALSE))</f>
        <v>0</v>
      </c>
      <c r="V1617" t="b">
        <f>AND(COUNTIF('Master list(no salts, metals)'!V1611,"&lt;=1"),IF(COUNTIF('Master list(no salts, metals)'!$K1611:$Y1611, "#N/A")=14,TRUE,FALSE))</f>
        <v>0</v>
      </c>
      <c r="W1617" t="b">
        <f>AND(COUNTIF('Master list(no salts, metals)'!W1611,"&lt;=1"),IF(COUNTIF('Master list(no salts, metals)'!$K1611:$Y1611, "#N/A")=14,TRUE,FALSE))</f>
        <v>0</v>
      </c>
      <c r="X1617" t="b">
        <f>AND(COUNTIF('Master list(no salts, metals)'!X1611,"&lt;=1"),IF(COUNTIF('Master list(no salts, metals)'!$K1611:$Y1611, "#N/A")=14,TRUE,FALSE))</f>
        <v>0</v>
      </c>
      <c r="Y1617" t="b">
        <f>AND(COUNTIF('Master list(no salts, metals)'!Y1611,"&lt;=1"),IF(COUNTIF('Master list(no salts, metals)'!$K1611:$Y1611, "#N/A")=14,TRUE,FALSE))</f>
        <v>0</v>
      </c>
    </row>
    <row r="1618" spans="11:25" x14ac:dyDescent="0.25">
      <c r="K1618" t="b">
        <f>AND(COUNTIF('Master list(no salts, metals)'!K1612,"&lt;=1"),IF(COUNTIF('Master list(no salts, metals)'!$K1612:$Y1612, "#N/A")=14,TRUE,FALSE))</f>
        <v>0</v>
      </c>
      <c r="L1618" t="b">
        <f>AND(COUNTIF('Master list(no salts, metals)'!L1612,"&lt;=1"),IF(COUNTIF('Master list(no salts, metals)'!$K1612:$Y1612, "#N/A")=14,TRUE,FALSE))</f>
        <v>0</v>
      </c>
      <c r="M1618" t="b">
        <f>AND(COUNTIF('Master list(no salts, metals)'!M1612,"&lt;=1"),IF(COUNTIF('Master list(no salts, metals)'!$K1612:$Y1612, "#N/A")=14,TRUE,FALSE))</f>
        <v>0</v>
      </c>
      <c r="N1618" t="b">
        <f>AND(COUNTIF('Master list(no salts, metals)'!N1612,"&lt;=1"),IF(COUNTIF('Master list(no salts, metals)'!$K1612:$Y1612, "#N/A")=14,TRUE,FALSE))</f>
        <v>0</v>
      </c>
      <c r="O1618" t="b">
        <f>AND(COUNTIF('Master list(no salts, metals)'!O1612,"&lt;=1"),IF(COUNTIF('Master list(no salts, metals)'!$K1612:$Y1612, "#N/A")=14,TRUE,FALSE))</f>
        <v>0</v>
      </c>
      <c r="P1618" t="b">
        <f>AND(COUNTIF('Master list(no salts, metals)'!P1612,"&lt;=1"),IF(COUNTIF('Master list(no salts, metals)'!$K1612:$Y1612, "#N/A")=14,TRUE,FALSE))</f>
        <v>0</v>
      </c>
      <c r="Q1618" t="b">
        <f>AND(COUNTIF('Master list(no salts, metals)'!Q1612,"&lt;=1"),IF(COUNTIF('Master list(no salts, metals)'!$K1612:$Y1612, "#N/A")=14,TRUE,FALSE))</f>
        <v>0</v>
      </c>
      <c r="R1618" t="b">
        <f>AND(COUNTIF('Master list(no salts, metals)'!R1612,"&lt;=1"),IF(COUNTIF('Master list(no salts, metals)'!$K1612:$Y1612, "#N/A")=14,TRUE,FALSE))</f>
        <v>0</v>
      </c>
      <c r="S1618" t="b">
        <f>AND(COUNTIF('Master list(no salts, metals)'!S1612,"&lt;=1"),IF(COUNTIF('Master list(no salts, metals)'!$K1612:$Y1612, "#N/A")=14,TRUE,FALSE))</f>
        <v>0</v>
      </c>
      <c r="T1618" t="b">
        <f>AND(COUNTIF('Master list(no salts, metals)'!T1612,"&lt;=1"),IF(COUNTIF('Master list(no salts, metals)'!$K1612:$Y1612, "#N/A")=14,TRUE,FALSE))</f>
        <v>0</v>
      </c>
      <c r="U1618" t="b">
        <f>AND(COUNTIF('Master list(no salts, metals)'!U1612,"&lt;=1"),IF(COUNTIF('Master list(no salts, metals)'!$K1612:$Y1612, "#N/A")=14,TRUE,FALSE))</f>
        <v>0</v>
      </c>
      <c r="V1618" t="b">
        <f>AND(COUNTIF('Master list(no salts, metals)'!V1612,"&lt;=1"),IF(COUNTIF('Master list(no salts, metals)'!$K1612:$Y1612, "#N/A")=14,TRUE,FALSE))</f>
        <v>0</v>
      </c>
      <c r="W1618" t="b">
        <f>AND(COUNTIF('Master list(no salts, metals)'!W1612,"&lt;=1"),IF(COUNTIF('Master list(no salts, metals)'!$K1612:$Y1612, "#N/A")=14,TRUE,FALSE))</f>
        <v>1</v>
      </c>
      <c r="X1618" t="b">
        <f>AND(COUNTIF('Master list(no salts, metals)'!X1612,"&lt;=1"),IF(COUNTIF('Master list(no salts, metals)'!$K1612:$Y1612, "#N/A")=14,TRUE,FALSE))</f>
        <v>0</v>
      </c>
      <c r="Y1618" t="b">
        <f>AND(COUNTIF('Master list(no salts, metals)'!Y1612,"&lt;=1"),IF(COUNTIF('Master list(no salts, metals)'!$K1612:$Y1612, "#N/A")=14,TRUE,FALSE))</f>
        <v>0</v>
      </c>
    </row>
    <row r="1619" spans="11:25" x14ac:dyDescent="0.25">
      <c r="K1619" t="b">
        <f>AND(COUNTIF('Master list(no salts, metals)'!K1613,"&lt;=1"),IF(COUNTIF('Master list(no salts, metals)'!$K1613:$Y1613, "#N/A")=14,TRUE,FALSE))</f>
        <v>0</v>
      </c>
      <c r="L1619" t="b">
        <f>AND(COUNTIF('Master list(no salts, metals)'!L1613,"&lt;=1"),IF(COUNTIF('Master list(no salts, metals)'!$K1613:$Y1613, "#N/A")=14,TRUE,FALSE))</f>
        <v>0</v>
      </c>
      <c r="M1619" t="b">
        <f>AND(COUNTIF('Master list(no salts, metals)'!M1613,"&lt;=1"),IF(COUNTIF('Master list(no salts, metals)'!$K1613:$Y1613, "#N/A")=14,TRUE,FALSE))</f>
        <v>0</v>
      </c>
      <c r="N1619" t="b">
        <f>AND(COUNTIF('Master list(no salts, metals)'!N1613,"&lt;=1"),IF(COUNTIF('Master list(no salts, metals)'!$K1613:$Y1613, "#N/A")=14,TRUE,FALSE))</f>
        <v>0</v>
      </c>
      <c r="O1619" t="b">
        <f>AND(COUNTIF('Master list(no salts, metals)'!O1613,"&lt;=1"),IF(COUNTIF('Master list(no salts, metals)'!$K1613:$Y1613, "#N/A")=14,TRUE,FALSE))</f>
        <v>0</v>
      </c>
      <c r="P1619" t="b">
        <f>AND(COUNTIF('Master list(no salts, metals)'!P1613,"&lt;=1"),IF(COUNTIF('Master list(no salts, metals)'!$K1613:$Y1613, "#N/A")=14,TRUE,FALSE))</f>
        <v>0</v>
      </c>
      <c r="Q1619" t="b">
        <f>AND(COUNTIF('Master list(no salts, metals)'!Q1613,"&lt;=1"),IF(COUNTIF('Master list(no salts, metals)'!$K1613:$Y1613, "#N/A")=14,TRUE,FALSE))</f>
        <v>0</v>
      </c>
      <c r="R1619" t="b">
        <f>AND(COUNTIF('Master list(no salts, metals)'!R1613,"&lt;=1"),IF(COUNTIF('Master list(no salts, metals)'!$K1613:$Y1613, "#N/A")=14,TRUE,FALSE))</f>
        <v>0</v>
      </c>
      <c r="S1619" t="b">
        <f>AND(COUNTIF('Master list(no salts, metals)'!S1613,"&lt;=1"),IF(COUNTIF('Master list(no salts, metals)'!$K1613:$Y1613, "#N/A")=14,TRUE,FALSE))</f>
        <v>0</v>
      </c>
      <c r="T1619" t="b">
        <f>AND(COUNTIF('Master list(no salts, metals)'!T1613,"&lt;=1"),IF(COUNTIF('Master list(no salts, metals)'!$K1613:$Y1613, "#N/A")=14,TRUE,FALSE))</f>
        <v>0</v>
      </c>
      <c r="U1619" t="b">
        <f>AND(COUNTIF('Master list(no salts, metals)'!U1613,"&lt;=1"),IF(COUNTIF('Master list(no salts, metals)'!$K1613:$Y1613, "#N/A")=14,TRUE,FALSE))</f>
        <v>0</v>
      </c>
      <c r="V1619" t="b">
        <f>AND(COUNTIF('Master list(no salts, metals)'!V1613,"&lt;=1"),IF(COUNTIF('Master list(no salts, metals)'!$K1613:$Y1613, "#N/A")=14,TRUE,FALSE))</f>
        <v>0</v>
      </c>
      <c r="W1619" t="b">
        <f>AND(COUNTIF('Master list(no salts, metals)'!W1613,"&lt;=1"),IF(COUNTIF('Master list(no salts, metals)'!$K1613:$Y1613, "#N/A")=14,TRUE,FALSE))</f>
        <v>1</v>
      </c>
      <c r="X1619" t="b">
        <f>AND(COUNTIF('Master list(no salts, metals)'!X1613,"&lt;=1"),IF(COUNTIF('Master list(no salts, metals)'!$K1613:$Y1613, "#N/A")=14,TRUE,FALSE))</f>
        <v>0</v>
      </c>
      <c r="Y1619" t="b">
        <f>AND(COUNTIF('Master list(no salts, metals)'!Y1613,"&lt;=1"),IF(COUNTIF('Master list(no salts, metals)'!$K1613:$Y1613, "#N/A")=14,TRUE,FALSE))</f>
        <v>0</v>
      </c>
    </row>
    <row r="1620" spans="11:25" x14ac:dyDescent="0.25">
      <c r="K1620" t="b">
        <f>AND(COUNTIF('Master list(no salts, metals)'!K1614,"&lt;=1"),IF(COUNTIF('Master list(no salts, metals)'!$K1614:$Y1614, "#N/A")=14,TRUE,FALSE))</f>
        <v>0</v>
      </c>
      <c r="L1620" t="b">
        <f>AND(COUNTIF('Master list(no salts, metals)'!L1614,"&lt;=1"),IF(COUNTIF('Master list(no salts, metals)'!$K1614:$Y1614, "#N/A")=14,TRUE,FALSE))</f>
        <v>0</v>
      </c>
      <c r="M1620" t="b">
        <f>AND(COUNTIF('Master list(no salts, metals)'!M1614,"&lt;=1"),IF(COUNTIF('Master list(no salts, metals)'!$K1614:$Y1614, "#N/A")=14,TRUE,FALSE))</f>
        <v>0</v>
      </c>
      <c r="N1620" t="b">
        <f>AND(COUNTIF('Master list(no salts, metals)'!N1614,"&lt;=1"),IF(COUNTIF('Master list(no salts, metals)'!$K1614:$Y1614, "#N/A")=14,TRUE,FALSE))</f>
        <v>0</v>
      </c>
      <c r="O1620" t="b">
        <f>AND(COUNTIF('Master list(no salts, metals)'!O1614,"&lt;=1"),IF(COUNTIF('Master list(no salts, metals)'!$K1614:$Y1614, "#N/A")=14,TRUE,FALSE))</f>
        <v>0</v>
      </c>
      <c r="P1620" t="b">
        <f>AND(COUNTIF('Master list(no salts, metals)'!P1614,"&lt;=1"),IF(COUNTIF('Master list(no salts, metals)'!$K1614:$Y1614, "#N/A")=14,TRUE,FALSE))</f>
        <v>0</v>
      </c>
      <c r="Q1620" t="b">
        <f>AND(COUNTIF('Master list(no salts, metals)'!Q1614,"&lt;=1"),IF(COUNTIF('Master list(no salts, metals)'!$K1614:$Y1614, "#N/A")=14,TRUE,FALSE))</f>
        <v>0</v>
      </c>
      <c r="R1620" t="b">
        <f>AND(COUNTIF('Master list(no salts, metals)'!R1614,"&lt;=1"),IF(COUNTIF('Master list(no salts, metals)'!$K1614:$Y1614, "#N/A")=14,TRUE,FALSE))</f>
        <v>0</v>
      </c>
      <c r="S1620" t="b">
        <f>AND(COUNTIF('Master list(no salts, metals)'!S1614,"&lt;=1"),IF(COUNTIF('Master list(no salts, metals)'!$K1614:$Y1614, "#N/A")=14,TRUE,FALSE))</f>
        <v>0</v>
      </c>
      <c r="T1620" t="b">
        <f>AND(COUNTIF('Master list(no salts, metals)'!T1614,"&lt;=1"),IF(COUNTIF('Master list(no salts, metals)'!$K1614:$Y1614, "#N/A")=14,TRUE,FALSE))</f>
        <v>0</v>
      </c>
      <c r="U1620" t="b">
        <f>AND(COUNTIF('Master list(no salts, metals)'!U1614,"&lt;=1"),IF(COUNTIF('Master list(no salts, metals)'!$K1614:$Y1614, "#N/A")=14,TRUE,FALSE))</f>
        <v>0</v>
      </c>
      <c r="V1620" t="b">
        <f>AND(COUNTIF('Master list(no salts, metals)'!V1614,"&lt;=1"),IF(COUNTIF('Master list(no salts, metals)'!$K1614:$Y1614, "#N/A")=14,TRUE,FALSE))</f>
        <v>0</v>
      </c>
      <c r="W1620" t="b">
        <f>AND(COUNTIF('Master list(no salts, metals)'!W1614,"&lt;=1"),IF(COUNTIF('Master list(no salts, metals)'!$K1614:$Y1614, "#N/A")=14,TRUE,FALSE))</f>
        <v>0</v>
      </c>
      <c r="X1620" t="b">
        <f>AND(COUNTIF('Master list(no salts, metals)'!X1614,"&lt;=1"),IF(COUNTIF('Master list(no salts, metals)'!$K1614:$Y1614, "#N/A")=14,TRUE,FALSE))</f>
        <v>0</v>
      </c>
      <c r="Y1620" t="b">
        <f>AND(COUNTIF('Master list(no salts, metals)'!Y1614,"&lt;=1"),IF(COUNTIF('Master list(no salts, metals)'!$K1614:$Y1614, "#N/A")=14,TRUE,FALSE))</f>
        <v>0</v>
      </c>
    </row>
    <row r="1621" spans="11:25" x14ac:dyDescent="0.25">
      <c r="K1621" t="b">
        <f>AND(COUNTIF('Master list(no salts, metals)'!K1615,"&lt;=1"),IF(COUNTIF('Master list(no salts, metals)'!$K1615:$Y1615, "#N/A")=14,TRUE,FALSE))</f>
        <v>0</v>
      </c>
      <c r="L1621" t="b">
        <f>AND(COUNTIF('Master list(no salts, metals)'!L1615,"&lt;=1"),IF(COUNTIF('Master list(no salts, metals)'!$K1615:$Y1615, "#N/A")=14,TRUE,FALSE))</f>
        <v>0</v>
      </c>
      <c r="M1621" t="b">
        <f>AND(COUNTIF('Master list(no salts, metals)'!M1615,"&lt;=1"),IF(COUNTIF('Master list(no salts, metals)'!$K1615:$Y1615, "#N/A")=14,TRUE,FALSE))</f>
        <v>0</v>
      </c>
      <c r="N1621" t="b">
        <f>AND(COUNTIF('Master list(no salts, metals)'!N1615,"&lt;=1"),IF(COUNTIF('Master list(no salts, metals)'!$K1615:$Y1615, "#N/A")=14,TRUE,FALSE))</f>
        <v>0</v>
      </c>
      <c r="O1621" t="b">
        <f>AND(COUNTIF('Master list(no salts, metals)'!O1615,"&lt;=1"),IF(COUNTIF('Master list(no salts, metals)'!$K1615:$Y1615, "#N/A")=14,TRUE,FALSE))</f>
        <v>0</v>
      </c>
      <c r="P1621" t="b">
        <f>AND(COUNTIF('Master list(no salts, metals)'!P1615,"&lt;=1"),IF(COUNTIF('Master list(no salts, metals)'!$K1615:$Y1615, "#N/A")=14,TRUE,FALSE))</f>
        <v>0</v>
      </c>
      <c r="Q1621" t="b">
        <f>AND(COUNTIF('Master list(no salts, metals)'!Q1615,"&lt;=1"),IF(COUNTIF('Master list(no salts, metals)'!$K1615:$Y1615, "#N/A")=14,TRUE,FALSE))</f>
        <v>0</v>
      </c>
      <c r="R1621" t="b">
        <f>AND(COUNTIF('Master list(no salts, metals)'!R1615,"&lt;=1"),IF(COUNTIF('Master list(no salts, metals)'!$K1615:$Y1615, "#N/A")=14,TRUE,FALSE))</f>
        <v>0</v>
      </c>
      <c r="S1621" t="b">
        <f>AND(COUNTIF('Master list(no salts, metals)'!S1615,"&lt;=1"),IF(COUNTIF('Master list(no salts, metals)'!$K1615:$Y1615, "#N/A")=14,TRUE,FALSE))</f>
        <v>0</v>
      </c>
      <c r="T1621" t="b">
        <f>AND(COUNTIF('Master list(no salts, metals)'!T1615,"&lt;=1"),IF(COUNTIF('Master list(no salts, metals)'!$K1615:$Y1615, "#N/A")=14,TRUE,FALSE))</f>
        <v>1</v>
      </c>
      <c r="U1621" t="b">
        <f>AND(COUNTIF('Master list(no salts, metals)'!U1615,"&lt;=1"),IF(COUNTIF('Master list(no salts, metals)'!$K1615:$Y1615, "#N/A")=14,TRUE,FALSE))</f>
        <v>0</v>
      </c>
      <c r="V1621" t="b">
        <f>AND(COUNTIF('Master list(no salts, metals)'!V1615,"&lt;=1"),IF(COUNTIF('Master list(no salts, metals)'!$K1615:$Y1615, "#N/A")=14,TRUE,FALSE))</f>
        <v>0</v>
      </c>
      <c r="W1621" t="b">
        <f>AND(COUNTIF('Master list(no salts, metals)'!W1615,"&lt;=1"),IF(COUNTIF('Master list(no salts, metals)'!$K1615:$Y1615, "#N/A")=14,TRUE,FALSE))</f>
        <v>0</v>
      </c>
      <c r="X1621" t="b">
        <f>AND(COUNTIF('Master list(no salts, metals)'!X1615,"&lt;=1"),IF(COUNTIF('Master list(no salts, metals)'!$K1615:$Y1615, "#N/A")=14,TRUE,FALSE))</f>
        <v>0</v>
      </c>
      <c r="Y1621" t="b">
        <f>AND(COUNTIF('Master list(no salts, metals)'!Y1615,"&lt;=1"),IF(COUNTIF('Master list(no salts, metals)'!$K1615:$Y1615, "#N/A")=14,TRUE,FALSE))</f>
        <v>0</v>
      </c>
    </row>
    <row r="1622" spans="11:25" x14ac:dyDescent="0.25">
      <c r="K1622" t="b">
        <f>AND(COUNTIF('Master list(no salts, metals)'!K1616,"&lt;=1"),IF(COUNTIF('Master list(no salts, metals)'!$K1616:$Y1616, "#N/A")=14,TRUE,FALSE))</f>
        <v>0</v>
      </c>
      <c r="L1622" t="b">
        <f>AND(COUNTIF('Master list(no salts, metals)'!L1616,"&lt;=1"),IF(COUNTIF('Master list(no salts, metals)'!$K1616:$Y1616, "#N/A")=14,TRUE,FALSE))</f>
        <v>0</v>
      </c>
      <c r="M1622" t="b">
        <f>AND(COUNTIF('Master list(no salts, metals)'!M1616,"&lt;=1"),IF(COUNTIF('Master list(no salts, metals)'!$K1616:$Y1616, "#N/A")=14,TRUE,FALSE))</f>
        <v>0</v>
      </c>
      <c r="N1622" t="b">
        <f>AND(COUNTIF('Master list(no salts, metals)'!N1616,"&lt;=1"),IF(COUNTIF('Master list(no salts, metals)'!$K1616:$Y1616, "#N/A")=14,TRUE,FALSE))</f>
        <v>0</v>
      </c>
      <c r="O1622" t="b">
        <f>AND(COUNTIF('Master list(no salts, metals)'!O1616,"&lt;=1"),IF(COUNTIF('Master list(no salts, metals)'!$K1616:$Y1616, "#N/A")=14,TRUE,FALSE))</f>
        <v>0</v>
      </c>
      <c r="P1622" t="b">
        <f>AND(COUNTIF('Master list(no salts, metals)'!P1616,"&lt;=1"),IF(COUNTIF('Master list(no salts, metals)'!$K1616:$Y1616, "#N/A")=14,TRUE,FALSE))</f>
        <v>0</v>
      </c>
      <c r="Q1622" t="b">
        <f>AND(COUNTIF('Master list(no salts, metals)'!Q1616,"&lt;=1"),IF(COUNTIF('Master list(no salts, metals)'!$K1616:$Y1616, "#N/A")=14,TRUE,FALSE))</f>
        <v>0</v>
      </c>
      <c r="R1622" t="b">
        <f>AND(COUNTIF('Master list(no salts, metals)'!R1616,"&lt;=1"),IF(COUNTIF('Master list(no salts, metals)'!$K1616:$Y1616, "#N/A")=14,TRUE,FALSE))</f>
        <v>0</v>
      </c>
      <c r="S1622" t="b">
        <f>AND(COUNTIF('Master list(no salts, metals)'!S1616,"&lt;=1"),IF(COUNTIF('Master list(no salts, metals)'!$K1616:$Y1616, "#N/A")=14,TRUE,FALSE))</f>
        <v>0</v>
      </c>
      <c r="T1622" t="b">
        <f>AND(COUNTIF('Master list(no salts, metals)'!T1616,"&lt;=1"),IF(COUNTIF('Master list(no salts, metals)'!$K1616:$Y1616, "#N/A")=14,TRUE,FALSE))</f>
        <v>0</v>
      </c>
      <c r="U1622" t="b">
        <f>AND(COUNTIF('Master list(no salts, metals)'!U1616,"&lt;=1"),IF(COUNTIF('Master list(no salts, metals)'!$K1616:$Y1616, "#N/A")=14,TRUE,FALSE))</f>
        <v>0</v>
      </c>
      <c r="V1622" t="b">
        <f>AND(COUNTIF('Master list(no salts, metals)'!V1616,"&lt;=1"),IF(COUNTIF('Master list(no salts, metals)'!$K1616:$Y1616, "#N/A")=14,TRUE,FALSE))</f>
        <v>0</v>
      </c>
      <c r="W1622" t="b">
        <f>AND(COUNTIF('Master list(no salts, metals)'!W1616,"&lt;=1"),IF(COUNTIF('Master list(no salts, metals)'!$K1616:$Y1616, "#N/A")=14,TRUE,FALSE))</f>
        <v>1</v>
      </c>
      <c r="X1622" t="b">
        <f>AND(COUNTIF('Master list(no salts, metals)'!X1616,"&lt;=1"),IF(COUNTIF('Master list(no salts, metals)'!$K1616:$Y1616, "#N/A")=14,TRUE,FALSE))</f>
        <v>0</v>
      </c>
      <c r="Y1622" t="b">
        <f>AND(COUNTIF('Master list(no salts, metals)'!Y1616,"&lt;=1"),IF(COUNTIF('Master list(no salts, metals)'!$K1616:$Y1616, "#N/A")=14,TRUE,FALSE))</f>
        <v>0</v>
      </c>
    </row>
    <row r="1623" spans="11:25" x14ac:dyDescent="0.25">
      <c r="K1623" t="b">
        <f>AND(COUNTIF('Master list(no salts, metals)'!K1617,"&lt;=1"),IF(COUNTIF('Master list(no salts, metals)'!$K1617:$Y1617, "#N/A")=14,TRUE,FALSE))</f>
        <v>0</v>
      </c>
      <c r="L1623" t="b">
        <f>AND(COUNTIF('Master list(no salts, metals)'!L1617,"&lt;=1"),IF(COUNTIF('Master list(no salts, metals)'!$K1617:$Y1617, "#N/A")=14,TRUE,FALSE))</f>
        <v>0</v>
      </c>
      <c r="M1623" t="b">
        <f>AND(COUNTIF('Master list(no salts, metals)'!M1617,"&lt;=1"),IF(COUNTIF('Master list(no salts, metals)'!$K1617:$Y1617, "#N/A")=14,TRUE,FALSE))</f>
        <v>0</v>
      </c>
      <c r="N1623" t="b">
        <f>AND(COUNTIF('Master list(no salts, metals)'!N1617,"&lt;=1"),IF(COUNTIF('Master list(no salts, metals)'!$K1617:$Y1617, "#N/A")=14,TRUE,FALSE))</f>
        <v>0</v>
      </c>
      <c r="O1623" t="b">
        <f>AND(COUNTIF('Master list(no salts, metals)'!O1617,"&lt;=1"),IF(COUNTIF('Master list(no salts, metals)'!$K1617:$Y1617, "#N/A")=14,TRUE,FALSE))</f>
        <v>0</v>
      </c>
      <c r="P1623" t="b">
        <f>AND(COUNTIF('Master list(no salts, metals)'!P1617,"&lt;=1"),IF(COUNTIF('Master list(no salts, metals)'!$K1617:$Y1617, "#N/A")=14,TRUE,FALSE))</f>
        <v>0</v>
      </c>
      <c r="Q1623" t="b">
        <f>AND(COUNTIF('Master list(no salts, metals)'!Q1617,"&lt;=1"),IF(COUNTIF('Master list(no salts, metals)'!$K1617:$Y1617, "#N/A")=14,TRUE,FALSE))</f>
        <v>0</v>
      </c>
      <c r="R1623" t="b">
        <f>AND(COUNTIF('Master list(no salts, metals)'!R1617,"&lt;=1"),IF(COUNTIF('Master list(no salts, metals)'!$K1617:$Y1617, "#N/A")=14,TRUE,FALSE))</f>
        <v>0</v>
      </c>
      <c r="S1623" t="b">
        <f>AND(COUNTIF('Master list(no salts, metals)'!S1617,"&lt;=1"),IF(COUNTIF('Master list(no salts, metals)'!$K1617:$Y1617, "#N/A")=14,TRUE,FALSE))</f>
        <v>0</v>
      </c>
      <c r="T1623" t="b">
        <f>AND(COUNTIF('Master list(no salts, metals)'!T1617,"&lt;=1"),IF(COUNTIF('Master list(no salts, metals)'!$K1617:$Y1617, "#N/A")=14,TRUE,FALSE))</f>
        <v>0</v>
      </c>
      <c r="U1623" t="b">
        <f>AND(COUNTIF('Master list(no salts, metals)'!U1617,"&lt;=1"),IF(COUNTIF('Master list(no salts, metals)'!$K1617:$Y1617, "#N/A")=14,TRUE,FALSE))</f>
        <v>0</v>
      </c>
      <c r="V1623" t="b">
        <f>AND(COUNTIF('Master list(no salts, metals)'!V1617,"&lt;=1"),IF(COUNTIF('Master list(no salts, metals)'!$K1617:$Y1617, "#N/A")=14,TRUE,FALSE))</f>
        <v>0</v>
      </c>
      <c r="W1623" t="b">
        <f>AND(COUNTIF('Master list(no salts, metals)'!W1617,"&lt;=1"),IF(COUNTIF('Master list(no salts, metals)'!$K1617:$Y1617, "#N/A")=14,TRUE,FALSE))</f>
        <v>0</v>
      </c>
      <c r="X1623" t="b">
        <f>AND(COUNTIF('Master list(no salts, metals)'!X1617,"&lt;=1"),IF(COUNTIF('Master list(no salts, metals)'!$K1617:$Y1617, "#N/A")=14,TRUE,FALSE))</f>
        <v>0</v>
      </c>
      <c r="Y1623" t="b">
        <f>AND(COUNTIF('Master list(no salts, metals)'!Y1617,"&lt;=1"),IF(COUNTIF('Master list(no salts, metals)'!$K1617:$Y1617, "#N/A")=14,TRUE,FALSE))</f>
        <v>0</v>
      </c>
    </row>
    <row r="1624" spans="11:25" x14ac:dyDescent="0.25">
      <c r="K1624" t="b">
        <f>AND(COUNTIF('Master list(no salts, metals)'!K1618,"&lt;=1"),IF(COUNTIF('Master list(no salts, metals)'!$K1618:$Y1618, "#N/A")=14,TRUE,FALSE))</f>
        <v>0</v>
      </c>
      <c r="L1624" t="b">
        <f>AND(COUNTIF('Master list(no salts, metals)'!L1618,"&lt;=1"),IF(COUNTIF('Master list(no salts, metals)'!$K1618:$Y1618, "#N/A")=14,TRUE,FALSE))</f>
        <v>0</v>
      </c>
      <c r="M1624" t="b">
        <f>AND(COUNTIF('Master list(no salts, metals)'!M1618,"&lt;=1"),IF(COUNTIF('Master list(no salts, metals)'!$K1618:$Y1618, "#N/A")=14,TRUE,FALSE))</f>
        <v>0</v>
      </c>
      <c r="N1624" t="b">
        <f>AND(COUNTIF('Master list(no salts, metals)'!N1618,"&lt;=1"),IF(COUNTIF('Master list(no salts, metals)'!$K1618:$Y1618, "#N/A")=14,TRUE,FALSE))</f>
        <v>0</v>
      </c>
      <c r="O1624" t="b">
        <f>AND(COUNTIF('Master list(no salts, metals)'!O1618,"&lt;=1"),IF(COUNTIF('Master list(no salts, metals)'!$K1618:$Y1618, "#N/A")=14,TRUE,FALSE))</f>
        <v>0</v>
      </c>
      <c r="P1624" t="b">
        <f>AND(COUNTIF('Master list(no salts, metals)'!P1618,"&lt;=1"),IF(COUNTIF('Master list(no salts, metals)'!$K1618:$Y1618, "#N/A")=14,TRUE,FALSE))</f>
        <v>0</v>
      </c>
      <c r="Q1624" t="b">
        <f>AND(COUNTIF('Master list(no salts, metals)'!Q1618,"&lt;=1"),IF(COUNTIF('Master list(no salts, metals)'!$K1618:$Y1618, "#N/A")=14,TRUE,FALSE))</f>
        <v>0</v>
      </c>
      <c r="R1624" t="b">
        <f>AND(COUNTIF('Master list(no salts, metals)'!R1618,"&lt;=1"),IF(COUNTIF('Master list(no salts, metals)'!$K1618:$Y1618, "#N/A")=14,TRUE,FALSE))</f>
        <v>0</v>
      </c>
      <c r="S1624" t="b">
        <f>AND(COUNTIF('Master list(no salts, metals)'!S1618,"&lt;=1"),IF(COUNTIF('Master list(no salts, metals)'!$K1618:$Y1618, "#N/A")=14,TRUE,FALSE))</f>
        <v>0</v>
      </c>
      <c r="T1624" t="b">
        <f>AND(COUNTIF('Master list(no salts, metals)'!T1618,"&lt;=1"),IF(COUNTIF('Master list(no salts, metals)'!$K1618:$Y1618, "#N/A")=14,TRUE,FALSE))</f>
        <v>0</v>
      </c>
      <c r="U1624" t="b">
        <f>AND(COUNTIF('Master list(no salts, metals)'!U1618,"&lt;=1"),IF(COUNTIF('Master list(no salts, metals)'!$K1618:$Y1618, "#N/A")=14,TRUE,FALSE))</f>
        <v>0</v>
      </c>
      <c r="V1624" t="b">
        <f>AND(COUNTIF('Master list(no salts, metals)'!V1618,"&lt;=1"),IF(COUNTIF('Master list(no salts, metals)'!$K1618:$Y1618, "#N/A")=14,TRUE,FALSE))</f>
        <v>0</v>
      </c>
      <c r="W1624" t="b">
        <f>AND(COUNTIF('Master list(no salts, metals)'!W1618,"&lt;=1"),IF(COUNTIF('Master list(no salts, metals)'!$K1618:$Y1618, "#N/A")=14,TRUE,FALSE))</f>
        <v>0</v>
      </c>
      <c r="X1624" t="b">
        <f>AND(COUNTIF('Master list(no salts, metals)'!X1618,"&lt;=1"),IF(COUNTIF('Master list(no salts, metals)'!$K1618:$Y1618, "#N/A")=14,TRUE,FALSE))</f>
        <v>0</v>
      </c>
      <c r="Y1624" t="b">
        <f>AND(COUNTIF('Master list(no salts, metals)'!Y1618,"&lt;=1"),IF(COUNTIF('Master list(no salts, metals)'!$K1618:$Y1618, "#N/A")=14,TRUE,FALSE))</f>
        <v>1</v>
      </c>
    </row>
    <row r="1625" spans="11:25" x14ac:dyDescent="0.25">
      <c r="K1625" t="b">
        <f>AND(COUNTIF('Master list(no salts, metals)'!K1619,"&lt;=1"),IF(COUNTIF('Master list(no salts, metals)'!$K1619:$Y1619, "#N/A")=14,TRUE,FALSE))</f>
        <v>0</v>
      </c>
      <c r="L1625" t="b">
        <f>AND(COUNTIF('Master list(no salts, metals)'!L1619,"&lt;=1"),IF(COUNTIF('Master list(no salts, metals)'!$K1619:$Y1619, "#N/A")=14,TRUE,FALSE))</f>
        <v>0</v>
      </c>
      <c r="M1625" t="b">
        <f>AND(COUNTIF('Master list(no salts, metals)'!M1619,"&lt;=1"),IF(COUNTIF('Master list(no salts, metals)'!$K1619:$Y1619, "#N/A")=14,TRUE,FALSE))</f>
        <v>0</v>
      </c>
      <c r="N1625" t="b">
        <f>AND(COUNTIF('Master list(no salts, metals)'!N1619,"&lt;=1"),IF(COUNTIF('Master list(no salts, metals)'!$K1619:$Y1619, "#N/A")=14,TRUE,FALSE))</f>
        <v>0</v>
      </c>
      <c r="O1625" t="b">
        <f>AND(COUNTIF('Master list(no salts, metals)'!O1619,"&lt;=1"),IF(COUNTIF('Master list(no salts, metals)'!$K1619:$Y1619, "#N/A")=14,TRUE,FALSE))</f>
        <v>0</v>
      </c>
      <c r="P1625" t="b">
        <f>AND(COUNTIF('Master list(no salts, metals)'!P1619,"&lt;=1"),IF(COUNTIF('Master list(no salts, metals)'!$K1619:$Y1619, "#N/A")=14,TRUE,FALSE))</f>
        <v>0</v>
      </c>
      <c r="Q1625" t="b">
        <f>AND(COUNTIF('Master list(no salts, metals)'!Q1619,"&lt;=1"),IF(COUNTIF('Master list(no salts, metals)'!$K1619:$Y1619, "#N/A")=14,TRUE,FALSE))</f>
        <v>0</v>
      </c>
      <c r="R1625" t="b">
        <f>AND(COUNTIF('Master list(no salts, metals)'!R1619,"&lt;=1"),IF(COUNTIF('Master list(no salts, metals)'!$K1619:$Y1619, "#N/A")=14,TRUE,FALSE))</f>
        <v>0</v>
      </c>
      <c r="S1625" t="b">
        <f>AND(COUNTIF('Master list(no salts, metals)'!S1619,"&lt;=1"),IF(COUNTIF('Master list(no salts, metals)'!$K1619:$Y1619, "#N/A")=14,TRUE,FALSE))</f>
        <v>0</v>
      </c>
      <c r="T1625" t="b">
        <f>AND(COUNTIF('Master list(no salts, metals)'!T1619,"&lt;=1"),IF(COUNTIF('Master list(no salts, metals)'!$K1619:$Y1619, "#N/A")=14,TRUE,FALSE))</f>
        <v>0</v>
      </c>
      <c r="U1625" t="b">
        <f>AND(COUNTIF('Master list(no salts, metals)'!U1619,"&lt;=1"),IF(COUNTIF('Master list(no salts, metals)'!$K1619:$Y1619, "#N/A")=14,TRUE,FALSE))</f>
        <v>0</v>
      </c>
      <c r="V1625" t="b">
        <f>AND(COUNTIF('Master list(no salts, metals)'!V1619,"&lt;=1"),IF(COUNTIF('Master list(no salts, metals)'!$K1619:$Y1619, "#N/A")=14,TRUE,FALSE))</f>
        <v>0</v>
      </c>
      <c r="W1625" t="b">
        <f>AND(COUNTIF('Master list(no salts, metals)'!W1619,"&lt;=1"),IF(COUNTIF('Master list(no salts, metals)'!$K1619:$Y1619, "#N/A")=14,TRUE,FALSE))</f>
        <v>1</v>
      </c>
      <c r="X1625" t="b">
        <f>AND(COUNTIF('Master list(no salts, metals)'!X1619,"&lt;=1"),IF(COUNTIF('Master list(no salts, metals)'!$K1619:$Y1619, "#N/A")=14,TRUE,FALSE))</f>
        <v>0</v>
      </c>
      <c r="Y1625" t="b">
        <f>AND(COUNTIF('Master list(no salts, metals)'!Y1619,"&lt;=1"),IF(COUNTIF('Master list(no salts, metals)'!$K1619:$Y1619, "#N/A")=14,TRUE,FALSE))</f>
        <v>0</v>
      </c>
    </row>
    <row r="1626" spans="11:25" x14ac:dyDescent="0.25">
      <c r="K1626" t="b">
        <f>AND(COUNTIF('Master list(no salts, metals)'!K1620,"&lt;=1"),IF(COUNTIF('Master list(no salts, metals)'!$K1620:$Y1620, "#N/A")=14,TRUE,FALSE))</f>
        <v>0</v>
      </c>
      <c r="L1626" t="b">
        <f>AND(COUNTIF('Master list(no salts, metals)'!L1620,"&lt;=1"),IF(COUNTIF('Master list(no salts, metals)'!$K1620:$Y1620, "#N/A")=14,TRUE,FALSE))</f>
        <v>0</v>
      </c>
      <c r="M1626" t="b">
        <f>AND(COUNTIF('Master list(no salts, metals)'!M1620,"&lt;=1"),IF(COUNTIF('Master list(no salts, metals)'!$K1620:$Y1620, "#N/A")=14,TRUE,FALSE))</f>
        <v>0</v>
      </c>
      <c r="N1626" t="b">
        <f>AND(COUNTIF('Master list(no salts, metals)'!N1620,"&lt;=1"),IF(COUNTIF('Master list(no salts, metals)'!$K1620:$Y1620, "#N/A")=14,TRUE,FALSE))</f>
        <v>0</v>
      </c>
      <c r="O1626" t="b">
        <f>AND(COUNTIF('Master list(no salts, metals)'!O1620,"&lt;=1"),IF(COUNTIF('Master list(no salts, metals)'!$K1620:$Y1620, "#N/A")=14,TRUE,FALSE))</f>
        <v>0</v>
      </c>
      <c r="P1626" t="b">
        <f>AND(COUNTIF('Master list(no salts, metals)'!P1620,"&lt;=1"),IF(COUNTIF('Master list(no salts, metals)'!$K1620:$Y1620, "#N/A")=14,TRUE,FALSE))</f>
        <v>0</v>
      </c>
      <c r="Q1626" t="b">
        <f>AND(COUNTIF('Master list(no salts, metals)'!Q1620,"&lt;=1"),IF(COUNTIF('Master list(no salts, metals)'!$K1620:$Y1620, "#N/A")=14,TRUE,FALSE))</f>
        <v>0</v>
      </c>
      <c r="R1626" t="b">
        <f>AND(COUNTIF('Master list(no salts, metals)'!R1620,"&lt;=1"),IF(COUNTIF('Master list(no salts, metals)'!$K1620:$Y1620, "#N/A")=14,TRUE,FALSE))</f>
        <v>0</v>
      </c>
      <c r="S1626" t="b">
        <f>AND(COUNTIF('Master list(no salts, metals)'!S1620,"&lt;=1"),IF(COUNTIF('Master list(no salts, metals)'!$K1620:$Y1620, "#N/A")=14,TRUE,FALSE))</f>
        <v>0</v>
      </c>
      <c r="T1626" t="b">
        <f>AND(COUNTIF('Master list(no salts, metals)'!T1620,"&lt;=1"),IF(COUNTIF('Master list(no salts, metals)'!$K1620:$Y1620, "#N/A")=14,TRUE,FALSE))</f>
        <v>1</v>
      </c>
      <c r="U1626" t="b">
        <f>AND(COUNTIF('Master list(no salts, metals)'!U1620,"&lt;=1"),IF(COUNTIF('Master list(no salts, metals)'!$K1620:$Y1620, "#N/A")=14,TRUE,FALSE))</f>
        <v>0</v>
      </c>
      <c r="V1626" t="b">
        <f>AND(COUNTIF('Master list(no salts, metals)'!V1620,"&lt;=1"),IF(COUNTIF('Master list(no salts, metals)'!$K1620:$Y1620, "#N/A")=14,TRUE,FALSE))</f>
        <v>0</v>
      </c>
      <c r="W1626" t="b">
        <f>AND(COUNTIF('Master list(no salts, metals)'!W1620,"&lt;=1"),IF(COUNTIF('Master list(no salts, metals)'!$K1620:$Y1620, "#N/A")=14,TRUE,FALSE))</f>
        <v>0</v>
      </c>
      <c r="X1626" t="b">
        <f>AND(COUNTIF('Master list(no salts, metals)'!X1620,"&lt;=1"),IF(COUNTIF('Master list(no salts, metals)'!$K1620:$Y1620, "#N/A")=14,TRUE,FALSE))</f>
        <v>0</v>
      </c>
      <c r="Y1626" t="b">
        <f>AND(COUNTIF('Master list(no salts, metals)'!Y1620,"&lt;=1"),IF(COUNTIF('Master list(no salts, metals)'!$K1620:$Y1620, "#N/A")=14,TRUE,FALSE))</f>
        <v>0</v>
      </c>
    </row>
    <row r="1627" spans="11:25" x14ac:dyDescent="0.25">
      <c r="K1627" t="b">
        <f>AND(COUNTIF('Master list(no salts, metals)'!K1621,"&lt;=1"),IF(COUNTIF('Master list(no salts, metals)'!$K1621:$Y1621, "#N/A")=14,TRUE,FALSE))</f>
        <v>0</v>
      </c>
      <c r="L1627" t="b">
        <f>AND(COUNTIF('Master list(no salts, metals)'!L1621,"&lt;=1"),IF(COUNTIF('Master list(no salts, metals)'!$K1621:$Y1621, "#N/A")=14,TRUE,FALSE))</f>
        <v>0</v>
      </c>
      <c r="M1627" t="b">
        <f>AND(COUNTIF('Master list(no salts, metals)'!M1621,"&lt;=1"),IF(COUNTIF('Master list(no salts, metals)'!$K1621:$Y1621, "#N/A")=14,TRUE,FALSE))</f>
        <v>0</v>
      </c>
      <c r="N1627" t="b">
        <f>AND(COUNTIF('Master list(no salts, metals)'!N1621,"&lt;=1"),IF(COUNTIF('Master list(no salts, metals)'!$K1621:$Y1621, "#N/A")=14,TRUE,FALSE))</f>
        <v>0</v>
      </c>
      <c r="O1627" t="b">
        <f>AND(COUNTIF('Master list(no salts, metals)'!O1621,"&lt;=1"),IF(COUNTIF('Master list(no salts, metals)'!$K1621:$Y1621, "#N/A")=14,TRUE,FALSE))</f>
        <v>0</v>
      </c>
      <c r="P1627" t="b">
        <f>AND(COUNTIF('Master list(no salts, metals)'!P1621,"&lt;=1"),IF(COUNTIF('Master list(no salts, metals)'!$K1621:$Y1621, "#N/A")=14,TRUE,FALSE))</f>
        <v>0</v>
      </c>
      <c r="Q1627" t="b">
        <f>AND(COUNTIF('Master list(no salts, metals)'!Q1621,"&lt;=1"),IF(COUNTIF('Master list(no salts, metals)'!$K1621:$Y1621, "#N/A")=14,TRUE,FALSE))</f>
        <v>0</v>
      </c>
      <c r="R1627" t="b">
        <f>AND(COUNTIF('Master list(no salts, metals)'!R1621,"&lt;=1"),IF(COUNTIF('Master list(no salts, metals)'!$K1621:$Y1621, "#N/A")=14,TRUE,FALSE))</f>
        <v>0</v>
      </c>
      <c r="S1627" t="b">
        <f>AND(COUNTIF('Master list(no salts, metals)'!S1621,"&lt;=1"),IF(COUNTIF('Master list(no salts, metals)'!$K1621:$Y1621, "#N/A")=14,TRUE,FALSE))</f>
        <v>0</v>
      </c>
      <c r="T1627" t="b">
        <f>AND(COUNTIF('Master list(no salts, metals)'!T1621,"&lt;=1"),IF(COUNTIF('Master list(no salts, metals)'!$K1621:$Y1621, "#N/A")=14,TRUE,FALSE))</f>
        <v>0</v>
      </c>
      <c r="U1627" t="b">
        <f>AND(COUNTIF('Master list(no salts, metals)'!U1621,"&lt;=1"),IF(COUNTIF('Master list(no salts, metals)'!$K1621:$Y1621, "#N/A")=14,TRUE,FALSE))</f>
        <v>0</v>
      </c>
      <c r="V1627" t="b">
        <f>AND(COUNTIF('Master list(no salts, metals)'!V1621,"&lt;=1"),IF(COUNTIF('Master list(no salts, metals)'!$K1621:$Y1621, "#N/A")=14,TRUE,FALSE))</f>
        <v>0</v>
      </c>
      <c r="W1627" t="b">
        <f>AND(COUNTIF('Master list(no salts, metals)'!W1621,"&lt;=1"),IF(COUNTIF('Master list(no salts, metals)'!$K1621:$Y1621, "#N/A")=14,TRUE,FALSE))</f>
        <v>1</v>
      </c>
      <c r="X1627" t="b">
        <f>AND(COUNTIF('Master list(no salts, metals)'!X1621,"&lt;=1"),IF(COUNTIF('Master list(no salts, metals)'!$K1621:$Y1621, "#N/A")=14,TRUE,FALSE))</f>
        <v>0</v>
      </c>
      <c r="Y1627" t="b">
        <f>AND(COUNTIF('Master list(no salts, metals)'!Y1621,"&lt;=1"),IF(COUNTIF('Master list(no salts, metals)'!$K1621:$Y1621, "#N/A")=14,TRUE,FALSE))</f>
        <v>0</v>
      </c>
    </row>
    <row r="1628" spans="11:25" x14ac:dyDescent="0.25">
      <c r="K1628" t="b">
        <f>AND(COUNTIF('Master list(no salts, metals)'!K1622,"&lt;=1"),IF(COUNTIF('Master list(no salts, metals)'!$K1622:$Y1622, "#N/A")=14,TRUE,FALSE))</f>
        <v>0</v>
      </c>
      <c r="L1628" t="b">
        <f>AND(COUNTIF('Master list(no salts, metals)'!L1622,"&lt;=1"),IF(COUNTIF('Master list(no salts, metals)'!$K1622:$Y1622, "#N/A")=14,TRUE,FALSE))</f>
        <v>0</v>
      </c>
      <c r="M1628" t="b">
        <f>AND(COUNTIF('Master list(no salts, metals)'!M1622,"&lt;=1"),IF(COUNTIF('Master list(no salts, metals)'!$K1622:$Y1622, "#N/A")=14,TRUE,FALSE))</f>
        <v>0</v>
      </c>
      <c r="N1628" t="b">
        <f>AND(COUNTIF('Master list(no salts, metals)'!N1622,"&lt;=1"),IF(COUNTIF('Master list(no salts, metals)'!$K1622:$Y1622, "#N/A")=14,TRUE,FALSE))</f>
        <v>0</v>
      </c>
      <c r="O1628" t="b">
        <f>AND(COUNTIF('Master list(no salts, metals)'!O1622,"&lt;=1"),IF(COUNTIF('Master list(no salts, metals)'!$K1622:$Y1622, "#N/A")=14,TRUE,FALSE))</f>
        <v>0</v>
      </c>
      <c r="P1628" t="b">
        <f>AND(COUNTIF('Master list(no salts, metals)'!P1622,"&lt;=1"),IF(COUNTIF('Master list(no salts, metals)'!$K1622:$Y1622, "#N/A")=14,TRUE,FALSE))</f>
        <v>0</v>
      </c>
      <c r="Q1628" t="b">
        <f>AND(COUNTIF('Master list(no salts, metals)'!Q1622,"&lt;=1"),IF(COUNTIF('Master list(no salts, metals)'!$K1622:$Y1622, "#N/A")=14,TRUE,FALSE))</f>
        <v>0</v>
      </c>
      <c r="R1628" t="b">
        <f>AND(COUNTIF('Master list(no salts, metals)'!R1622,"&lt;=1"),IF(COUNTIF('Master list(no salts, metals)'!$K1622:$Y1622, "#N/A")=14,TRUE,FALSE))</f>
        <v>0</v>
      </c>
      <c r="S1628" t="b">
        <f>AND(COUNTIF('Master list(no salts, metals)'!S1622,"&lt;=1"),IF(COUNTIF('Master list(no salts, metals)'!$K1622:$Y1622, "#N/A")=14,TRUE,FALSE))</f>
        <v>0</v>
      </c>
      <c r="T1628" t="b">
        <f>AND(COUNTIF('Master list(no salts, metals)'!T1622,"&lt;=1"),IF(COUNTIF('Master list(no salts, metals)'!$K1622:$Y1622, "#N/A")=14,TRUE,FALSE))</f>
        <v>0</v>
      </c>
      <c r="U1628" t="b">
        <f>AND(COUNTIF('Master list(no salts, metals)'!U1622,"&lt;=1"),IF(COUNTIF('Master list(no salts, metals)'!$K1622:$Y1622, "#N/A")=14,TRUE,FALSE))</f>
        <v>0</v>
      </c>
      <c r="V1628" t="b">
        <f>AND(COUNTIF('Master list(no salts, metals)'!V1622,"&lt;=1"),IF(COUNTIF('Master list(no salts, metals)'!$K1622:$Y1622, "#N/A")=14,TRUE,FALSE))</f>
        <v>0</v>
      </c>
      <c r="W1628" t="b">
        <f>AND(COUNTIF('Master list(no salts, metals)'!W1622,"&lt;=1"),IF(COUNTIF('Master list(no salts, metals)'!$K1622:$Y1622, "#N/A")=14,TRUE,FALSE))</f>
        <v>1</v>
      </c>
      <c r="X1628" t="b">
        <f>AND(COUNTIF('Master list(no salts, metals)'!X1622,"&lt;=1"),IF(COUNTIF('Master list(no salts, metals)'!$K1622:$Y1622, "#N/A")=14,TRUE,FALSE))</f>
        <v>0</v>
      </c>
      <c r="Y1628" t="b">
        <f>AND(COUNTIF('Master list(no salts, metals)'!Y1622,"&lt;=1"),IF(COUNTIF('Master list(no salts, metals)'!$K1622:$Y1622, "#N/A")=14,TRUE,FALSE))</f>
        <v>0</v>
      </c>
    </row>
    <row r="1629" spans="11:25" x14ac:dyDescent="0.25">
      <c r="K1629" t="b">
        <f>AND(COUNTIF('Master list(no salts, metals)'!K1623,"&lt;=1"),IF(COUNTIF('Master list(no salts, metals)'!$K1623:$Y1623, "#N/A")=14,TRUE,FALSE))</f>
        <v>0</v>
      </c>
      <c r="L1629" t="b">
        <f>AND(COUNTIF('Master list(no salts, metals)'!L1623,"&lt;=1"),IF(COUNTIF('Master list(no salts, metals)'!$K1623:$Y1623, "#N/A")=14,TRUE,FALSE))</f>
        <v>0</v>
      </c>
      <c r="M1629" t="b">
        <f>AND(COUNTIF('Master list(no salts, metals)'!M1623,"&lt;=1"),IF(COUNTIF('Master list(no salts, metals)'!$K1623:$Y1623, "#N/A")=14,TRUE,FALSE))</f>
        <v>0</v>
      </c>
      <c r="N1629" t="b">
        <f>AND(COUNTIF('Master list(no salts, metals)'!N1623,"&lt;=1"),IF(COUNTIF('Master list(no salts, metals)'!$K1623:$Y1623, "#N/A")=14,TRUE,FALSE))</f>
        <v>0</v>
      </c>
      <c r="O1629" t="b">
        <f>AND(COUNTIF('Master list(no salts, metals)'!O1623,"&lt;=1"),IF(COUNTIF('Master list(no salts, metals)'!$K1623:$Y1623, "#N/A")=14,TRUE,FALSE))</f>
        <v>0</v>
      </c>
      <c r="P1629" t="b">
        <f>AND(COUNTIF('Master list(no salts, metals)'!P1623,"&lt;=1"),IF(COUNTIF('Master list(no salts, metals)'!$K1623:$Y1623, "#N/A")=14,TRUE,FALSE))</f>
        <v>0</v>
      </c>
      <c r="Q1629" t="b">
        <f>AND(COUNTIF('Master list(no salts, metals)'!Q1623,"&lt;=1"),IF(COUNTIF('Master list(no salts, metals)'!$K1623:$Y1623, "#N/A")=14,TRUE,FALSE))</f>
        <v>0</v>
      </c>
      <c r="R1629" t="b">
        <f>AND(COUNTIF('Master list(no salts, metals)'!R1623,"&lt;=1"),IF(COUNTIF('Master list(no salts, metals)'!$K1623:$Y1623, "#N/A")=14,TRUE,FALSE))</f>
        <v>0</v>
      </c>
      <c r="S1629" t="b">
        <f>AND(COUNTIF('Master list(no salts, metals)'!S1623,"&lt;=1"),IF(COUNTIF('Master list(no salts, metals)'!$K1623:$Y1623, "#N/A")=14,TRUE,FALSE))</f>
        <v>0</v>
      </c>
      <c r="T1629" t="b">
        <f>AND(COUNTIF('Master list(no salts, metals)'!T1623,"&lt;=1"),IF(COUNTIF('Master list(no salts, metals)'!$K1623:$Y1623, "#N/A")=14,TRUE,FALSE))</f>
        <v>0</v>
      </c>
      <c r="U1629" t="b">
        <f>AND(COUNTIF('Master list(no salts, metals)'!U1623,"&lt;=1"),IF(COUNTIF('Master list(no salts, metals)'!$K1623:$Y1623, "#N/A")=14,TRUE,FALSE))</f>
        <v>0</v>
      </c>
      <c r="V1629" t="b">
        <f>AND(COUNTIF('Master list(no salts, metals)'!V1623,"&lt;=1"),IF(COUNTIF('Master list(no salts, metals)'!$K1623:$Y1623, "#N/A")=14,TRUE,FALSE))</f>
        <v>0</v>
      </c>
      <c r="W1629" t="b">
        <f>AND(COUNTIF('Master list(no salts, metals)'!W1623,"&lt;=1"),IF(COUNTIF('Master list(no salts, metals)'!$K1623:$Y1623, "#N/A")=14,TRUE,FALSE))</f>
        <v>0</v>
      </c>
      <c r="X1629" t="b">
        <f>AND(COUNTIF('Master list(no salts, metals)'!X1623,"&lt;=1"),IF(COUNTIF('Master list(no salts, metals)'!$K1623:$Y1623, "#N/A")=14,TRUE,FALSE))</f>
        <v>0</v>
      </c>
      <c r="Y1629" t="b">
        <f>AND(COUNTIF('Master list(no salts, metals)'!Y1623,"&lt;=1"),IF(COUNTIF('Master list(no salts, metals)'!$K1623:$Y1623, "#N/A")=14,TRUE,FALSE))</f>
        <v>0</v>
      </c>
    </row>
    <row r="1630" spans="11:25" x14ac:dyDescent="0.25">
      <c r="K1630" t="b">
        <f>AND(COUNTIF('Master list(no salts, metals)'!K1624,"&lt;=1"),IF(COUNTIF('Master list(no salts, metals)'!$K1624:$Y1624, "#N/A")=14,TRUE,FALSE))</f>
        <v>0</v>
      </c>
      <c r="L1630" t="b">
        <f>AND(COUNTIF('Master list(no salts, metals)'!L1624,"&lt;=1"),IF(COUNTIF('Master list(no salts, metals)'!$K1624:$Y1624, "#N/A")=14,TRUE,FALSE))</f>
        <v>0</v>
      </c>
      <c r="M1630" t="b">
        <f>AND(COUNTIF('Master list(no salts, metals)'!M1624,"&lt;=1"),IF(COUNTIF('Master list(no salts, metals)'!$K1624:$Y1624, "#N/A")=14,TRUE,FALSE))</f>
        <v>0</v>
      </c>
      <c r="N1630" t="b">
        <f>AND(COUNTIF('Master list(no salts, metals)'!N1624,"&lt;=1"),IF(COUNTIF('Master list(no salts, metals)'!$K1624:$Y1624, "#N/A")=14,TRUE,FALSE))</f>
        <v>0</v>
      </c>
      <c r="O1630" t="b">
        <f>AND(COUNTIF('Master list(no salts, metals)'!O1624,"&lt;=1"),IF(COUNTIF('Master list(no salts, metals)'!$K1624:$Y1624, "#N/A")=14,TRUE,FALSE))</f>
        <v>0</v>
      </c>
      <c r="P1630" t="b">
        <f>AND(COUNTIF('Master list(no salts, metals)'!P1624,"&lt;=1"),IF(COUNTIF('Master list(no salts, metals)'!$K1624:$Y1624, "#N/A")=14,TRUE,FALSE))</f>
        <v>0</v>
      </c>
      <c r="Q1630" t="b">
        <f>AND(COUNTIF('Master list(no salts, metals)'!Q1624,"&lt;=1"),IF(COUNTIF('Master list(no salts, metals)'!$K1624:$Y1624, "#N/A")=14,TRUE,FALSE))</f>
        <v>0</v>
      </c>
      <c r="R1630" t="b">
        <f>AND(COUNTIF('Master list(no salts, metals)'!R1624,"&lt;=1"),IF(COUNTIF('Master list(no salts, metals)'!$K1624:$Y1624, "#N/A")=14,TRUE,FALSE))</f>
        <v>0</v>
      </c>
      <c r="S1630" t="b">
        <f>AND(COUNTIF('Master list(no salts, metals)'!S1624,"&lt;=1"),IF(COUNTIF('Master list(no salts, metals)'!$K1624:$Y1624, "#N/A")=14,TRUE,FALSE))</f>
        <v>0</v>
      </c>
      <c r="T1630" t="b">
        <f>AND(COUNTIF('Master list(no salts, metals)'!T1624,"&lt;=1"),IF(COUNTIF('Master list(no salts, metals)'!$K1624:$Y1624, "#N/A")=14,TRUE,FALSE))</f>
        <v>0</v>
      </c>
      <c r="U1630" t="b">
        <f>AND(COUNTIF('Master list(no salts, metals)'!U1624,"&lt;=1"),IF(COUNTIF('Master list(no salts, metals)'!$K1624:$Y1624, "#N/A")=14,TRUE,FALSE))</f>
        <v>0</v>
      </c>
      <c r="V1630" t="b">
        <f>AND(COUNTIF('Master list(no salts, metals)'!V1624,"&lt;=1"),IF(COUNTIF('Master list(no salts, metals)'!$K1624:$Y1624, "#N/A")=14,TRUE,FALSE))</f>
        <v>0</v>
      </c>
      <c r="W1630" t="b">
        <f>AND(COUNTIF('Master list(no salts, metals)'!W1624,"&lt;=1"),IF(COUNTIF('Master list(no salts, metals)'!$K1624:$Y1624, "#N/A")=14,TRUE,FALSE))</f>
        <v>0</v>
      </c>
      <c r="X1630" t="b">
        <f>AND(COUNTIF('Master list(no salts, metals)'!X1624,"&lt;=1"),IF(COUNTIF('Master list(no salts, metals)'!$K1624:$Y1624, "#N/A")=14,TRUE,FALSE))</f>
        <v>0</v>
      </c>
      <c r="Y1630" t="b">
        <f>AND(COUNTIF('Master list(no salts, metals)'!Y1624,"&lt;=1"),IF(COUNTIF('Master list(no salts, metals)'!$K1624:$Y1624, "#N/A")=14,TRUE,FALSE))</f>
        <v>0</v>
      </c>
    </row>
    <row r="1631" spans="11:25" x14ac:dyDescent="0.25">
      <c r="K1631" t="b">
        <f>AND(COUNTIF('Master list(no salts, metals)'!K1625,"&lt;=1"),IF(COUNTIF('Master list(no salts, metals)'!$K1625:$Y1625, "#N/A")=14,TRUE,FALSE))</f>
        <v>0</v>
      </c>
      <c r="L1631" t="b">
        <f>AND(COUNTIF('Master list(no salts, metals)'!L1625,"&lt;=1"),IF(COUNTIF('Master list(no salts, metals)'!$K1625:$Y1625, "#N/A")=14,TRUE,FALSE))</f>
        <v>0</v>
      </c>
      <c r="M1631" t="b">
        <f>AND(COUNTIF('Master list(no salts, metals)'!M1625,"&lt;=1"),IF(COUNTIF('Master list(no salts, metals)'!$K1625:$Y1625, "#N/A")=14,TRUE,FALSE))</f>
        <v>0</v>
      </c>
      <c r="N1631" t="b">
        <f>AND(COUNTIF('Master list(no salts, metals)'!N1625,"&lt;=1"),IF(COUNTIF('Master list(no salts, metals)'!$K1625:$Y1625, "#N/A")=14,TRUE,FALSE))</f>
        <v>0</v>
      </c>
      <c r="O1631" t="b">
        <f>AND(COUNTIF('Master list(no salts, metals)'!O1625,"&lt;=1"),IF(COUNTIF('Master list(no salts, metals)'!$K1625:$Y1625, "#N/A")=14,TRUE,FALSE))</f>
        <v>0</v>
      </c>
      <c r="P1631" t="b">
        <f>AND(COUNTIF('Master list(no salts, metals)'!P1625,"&lt;=1"),IF(COUNTIF('Master list(no salts, metals)'!$K1625:$Y1625, "#N/A")=14,TRUE,FALSE))</f>
        <v>0</v>
      </c>
      <c r="Q1631" t="b">
        <f>AND(COUNTIF('Master list(no salts, metals)'!Q1625,"&lt;=1"),IF(COUNTIF('Master list(no salts, metals)'!$K1625:$Y1625, "#N/A")=14,TRUE,FALSE))</f>
        <v>0</v>
      </c>
      <c r="R1631" t="b">
        <f>AND(COUNTIF('Master list(no salts, metals)'!R1625,"&lt;=1"),IF(COUNTIF('Master list(no salts, metals)'!$K1625:$Y1625, "#N/A")=14,TRUE,FALSE))</f>
        <v>0</v>
      </c>
      <c r="S1631" t="b">
        <f>AND(COUNTIF('Master list(no salts, metals)'!S1625,"&lt;=1"),IF(COUNTIF('Master list(no salts, metals)'!$K1625:$Y1625, "#N/A")=14,TRUE,FALSE))</f>
        <v>0</v>
      </c>
      <c r="T1631" t="b">
        <f>AND(COUNTIF('Master list(no salts, metals)'!T1625,"&lt;=1"),IF(COUNTIF('Master list(no salts, metals)'!$K1625:$Y1625, "#N/A")=14,TRUE,FALSE))</f>
        <v>0</v>
      </c>
      <c r="U1631" t="b">
        <f>AND(COUNTIF('Master list(no salts, metals)'!U1625,"&lt;=1"),IF(COUNTIF('Master list(no salts, metals)'!$K1625:$Y1625, "#N/A")=14,TRUE,FALSE))</f>
        <v>0</v>
      </c>
      <c r="V1631" t="b">
        <f>AND(COUNTIF('Master list(no salts, metals)'!V1625,"&lt;=1"),IF(COUNTIF('Master list(no salts, metals)'!$K1625:$Y1625, "#N/A")=14,TRUE,FALSE))</f>
        <v>0</v>
      </c>
      <c r="W1631" t="b">
        <f>AND(COUNTIF('Master list(no salts, metals)'!W1625,"&lt;=1"),IF(COUNTIF('Master list(no salts, metals)'!$K1625:$Y1625, "#N/A")=14,TRUE,FALSE))</f>
        <v>0</v>
      </c>
      <c r="X1631" t="b">
        <f>AND(COUNTIF('Master list(no salts, metals)'!X1625,"&lt;=1"),IF(COUNTIF('Master list(no salts, metals)'!$K1625:$Y1625, "#N/A")=14,TRUE,FALSE))</f>
        <v>0</v>
      </c>
      <c r="Y1631" t="b">
        <f>AND(COUNTIF('Master list(no salts, metals)'!Y1625,"&lt;=1"),IF(COUNTIF('Master list(no salts, metals)'!$K1625:$Y1625, "#N/A")=14,TRUE,FALSE))</f>
        <v>0</v>
      </c>
    </row>
    <row r="1632" spans="11:25" x14ac:dyDescent="0.25">
      <c r="K1632" t="b">
        <f>AND(COUNTIF('Master list(no salts, metals)'!K1626,"&lt;=1"),IF(COUNTIF('Master list(no salts, metals)'!$K1626:$Y1626, "#N/A")=14,TRUE,FALSE))</f>
        <v>0</v>
      </c>
      <c r="L1632" t="b">
        <f>AND(COUNTIF('Master list(no salts, metals)'!L1626,"&lt;=1"),IF(COUNTIF('Master list(no salts, metals)'!$K1626:$Y1626, "#N/A")=14,TRUE,FALSE))</f>
        <v>0</v>
      </c>
      <c r="M1632" t="b">
        <f>AND(COUNTIF('Master list(no salts, metals)'!M1626,"&lt;=1"),IF(COUNTIF('Master list(no salts, metals)'!$K1626:$Y1626, "#N/A")=14,TRUE,FALSE))</f>
        <v>0</v>
      </c>
      <c r="N1632" t="b">
        <f>AND(COUNTIF('Master list(no salts, metals)'!N1626,"&lt;=1"),IF(COUNTIF('Master list(no salts, metals)'!$K1626:$Y1626, "#N/A")=14,TRUE,FALSE))</f>
        <v>0</v>
      </c>
      <c r="O1632" t="b">
        <f>AND(COUNTIF('Master list(no salts, metals)'!O1626,"&lt;=1"),IF(COUNTIF('Master list(no salts, metals)'!$K1626:$Y1626, "#N/A")=14,TRUE,FALSE))</f>
        <v>0</v>
      </c>
      <c r="P1632" t="b">
        <f>AND(COUNTIF('Master list(no salts, metals)'!P1626,"&lt;=1"),IF(COUNTIF('Master list(no salts, metals)'!$K1626:$Y1626, "#N/A")=14,TRUE,FALSE))</f>
        <v>0</v>
      </c>
      <c r="Q1632" t="b">
        <f>AND(COUNTIF('Master list(no salts, metals)'!Q1626,"&lt;=1"),IF(COUNTIF('Master list(no salts, metals)'!$K1626:$Y1626, "#N/A")=14,TRUE,FALSE))</f>
        <v>0</v>
      </c>
      <c r="R1632" t="b">
        <f>AND(COUNTIF('Master list(no salts, metals)'!R1626,"&lt;=1"),IF(COUNTIF('Master list(no salts, metals)'!$K1626:$Y1626, "#N/A")=14,TRUE,FALSE))</f>
        <v>0</v>
      </c>
      <c r="S1632" t="b">
        <f>AND(COUNTIF('Master list(no salts, metals)'!S1626,"&lt;=1"),IF(COUNTIF('Master list(no salts, metals)'!$K1626:$Y1626, "#N/A")=14,TRUE,FALSE))</f>
        <v>0</v>
      </c>
      <c r="T1632" t="b">
        <f>AND(COUNTIF('Master list(no salts, metals)'!T1626,"&lt;=1"),IF(COUNTIF('Master list(no salts, metals)'!$K1626:$Y1626, "#N/A")=14,TRUE,FALSE))</f>
        <v>0</v>
      </c>
      <c r="U1632" t="b">
        <f>AND(COUNTIF('Master list(no salts, metals)'!U1626,"&lt;=1"),IF(COUNTIF('Master list(no salts, metals)'!$K1626:$Y1626, "#N/A")=14,TRUE,FALSE))</f>
        <v>0</v>
      </c>
      <c r="V1632" t="b">
        <f>AND(COUNTIF('Master list(no salts, metals)'!V1626,"&lt;=1"),IF(COUNTIF('Master list(no salts, metals)'!$K1626:$Y1626, "#N/A")=14,TRUE,FALSE))</f>
        <v>0</v>
      </c>
      <c r="W1632" t="b">
        <f>AND(COUNTIF('Master list(no salts, metals)'!W1626,"&lt;=1"),IF(COUNTIF('Master list(no salts, metals)'!$K1626:$Y1626, "#N/A")=14,TRUE,FALSE))</f>
        <v>1</v>
      </c>
      <c r="X1632" t="b">
        <f>AND(COUNTIF('Master list(no salts, metals)'!X1626,"&lt;=1"),IF(COUNTIF('Master list(no salts, metals)'!$K1626:$Y1626, "#N/A")=14,TRUE,FALSE))</f>
        <v>0</v>
      </c>
      <c r="Y1632" t="b">
        <f>AND(COUNTIF('Master list(no salts, metals)'!Y1626,"&lt;=1"),IF(COUNTIF('Master list(no salts, metals)'!$K1626:$Y1626, "#N/A")=14,TRUE,FALSE))</f>
        <v>0</v>
      </c>
    </row>
    <row r="1633" spans="11:25" x14ac:dyDescent="0.25">
      <c r="K1633" t="b">
        <f>AND(COUNTIF('Master list(no salts, metals)'!K1627,"&lt;=1"),IF(COUNTIF('Master list(no salts, metals)'!$K1627:$Y1627, "#N/A")=14,TRUE,FALSE))</f>
        <v>0</v>
      </c>
      <c r="L1633" t="b">
        <f>AND(COUNTIF('Master list(no salts, metals)'!L1627,"&lt;=1"),IF(COUNTIF('Master list(no salts, metals)'!$K1627:$Y1627, "#N/A")=14,TRUE,FALSE))</f>
        <v>0</v>
      </c>
      <c r="M1633" t="b">
        <f>AND(COUNTIF('Master list(no salts, metals)'!M1627,"&lt;=1"),IF(COUNTIF('Master list(no salts, metals)'!$K1627:$Y1627, "#N/A")=14,TRUE,FALSE))</f>
        <v>0</v>
      </c>
      <c r="N1633" t="b">
        <f>AND(COUNTIF('Master list(no salts, metals)'!N1627,"&lt;=1"),IF(COUNTIF('Master list(no salts, metals)'!$K1627:$Y1627, "#N/A")=14,TRUE,FALSE))</f>
        <v>0</v>
      </c>
      <c r="O1633" t="b">
        <f>AND(COUNTIF('Master list(no salts, metals)'!O1627,"&lt;=1"),IF(COUNTIF('Master list(no salts, metals)'!$K1627:$Y1627, "#N/A")=14,TRUE,FALSE))</f>
        <v>0</v>
      </c>
      <c r="P1633" t="b">
        <f>AND(COUNTIF('Master list(no salts, metals)'!P1627,"&lt;=1"),IF(COUNTIF('Master list(no salts, metals)'!$K1627:$Y1627, "#N/A")=14,TRUE,FALSE))</f>
        <v>0</v>
      </c>
      <c r="Q1633" t="b">
        <f>AND(COUNTIF('Master list(no salts, metals)'!Q1627,"&lt;=1"),IF(COUNTIF('Master list(no salts, metals)'!$K1627:$Y1627, "#N/A")=14,TRUE,FALSE))</f>
        <v>0</v>
      </c>
      <c r="R1633" t="b">
        <f>AND(COUNTIF('Master list(no salts, metals)'!R1627,"&lt;=1"),IF(COUNTIF('Master list(no salts, metals)'!$K1627:$Y1627, "#N/A")=14,TRUE,FALSE))</f>
        <v>0</v>
      </c>
      <c r="S1633" t="b">
        <f>AND(COUNTIF('Master list(no salts, metals)'!S1627,"&lt;=1"),IF(COUNTIF('Master list(no salts, metals)'!$K1627:$Y1627, "#N/A")=14,TRUE,FALSE))</f>
        <v>0</v>
      </c>
      <c r="T1633" t="b">
        <f>AND(COUNTIF('Master list(no salts, metals)'!T1627,"&lt;=1"),IF(COUNTIF('Master list(no salts, metals)'!$K1627:$Y1627, "#N/A")=14,TRUE,FALSE))</f>
        <v>0</v>
      </c>
      <c r="U1633" t="b">
        <f>AND(COUNTIF('Master list(no salts, metals)'!U1627,"&lt;=1"),IF(COUNTIF('Master list(no salts, metals)'!$K1627:$Y1627, "#N/A")=14,TRUE,FALSE))</f>
        <v>0</v>
      </c>
      <c r="V1633" t="b">
        <f>AND(COUNTIF('Master list(no salts, metals)'!V1627,"&lt;=1"),IF(COUNTIF('Master list(no salts, metals)'!$K1627:$Y1627, "#N/A")=14,TRUE,FALSE))</f>
        <v>0</v>
      </c>
      <c r="W1633" t="b">
        <f>AND(COUNTIF('Master list(no salts, metals)'!W1627,"&lt;=1"),IF(COUNTIF('Master list(no salts, metals)'!$K1627:$Y1627, "#N/A")=14,TRUE,FALSE))</f>
        <v>0</v>
      </c>
      <c r="X1633" t="b">
        <f>AND(COUNTIF('Master list(no salts, metals)'!X1627,"&lt;=1"),IF(COUNTIF('Master list(no salts, metals)'!$K1627:$Y1627, "#N/A")=14,TRUE,FALSE))</f>
        <v>0</v>
      </c>
      <c r="Y1633" t="b">
        <f>AND(COUNTIF('Master list(no salts, metals)'!Y1627,"&lt;=1"),IF(COUNTIF('Master list(no salts, metals)'!$K1627:$Y1627, "#N/A")=14,TRUE,FALSE))</f>
        <v>0</v>
      </c>
    </row>
    <row r="1634" spans="11:25" x14ac:dyDescent="0.25">
      <c r="K1634" t="b">
        <f>AND(COUNTIF('Master list(no salts, metals)'!K1628,"&lt;=1"),IF(COUNTIF('Master list(no salts, metals)'!$K1628:$Y1628, "#N/A")=14,TRUE,FALSE))</f>
        <v>0</v>
      </c>
      <c r="L1634" t="b">
        <f>AND(COUNTIF('Master list(no salts, metals)'!L1628,"&lt;=1"),IF(COUNTIF('Master list(no salts, metals)'!$K1628:$Y1628, "#N/A")=14,TRUE,FALSE))</f>
        <v>0</v>
      </c>
      <c r="M1634" t="b">
        <f>AND(COUNTIF('Master list(no salts, metals)'!M1628,"&lt;=1"),IF(COUNTIF('Master list(no salts, metals)'!$K1628:$Y1628, "#N/A")=14,TRUE,FALSE))</f>
        <v>0</v>
      </c>
      <c r="N1634" t="b">
        <f>AND(COUNTIF('Master list(no salts, metals)'!N1628,"&lt;=1"),IF(COUNTIF('Master list(no salts, metals)'!$K1628:$Y1628, "#N/A")=14,TRUE,FALSE))</f>
        <v>0</v>
      </c>
      <c r="O1634" t="b">
        <f>AND(COUNTIF('Master list(no salts, metals)'!O1628,"&lt;=1"),IF(COUNTIF('Master list(no salts, metals)'!$K1628:$Y1628, "#N/A")=14,TRUE,FALSE))</f>
        <v>0</v>
      </c>
      <c r="P1634" t="b">
        <f>AND(COUNTIF('Master list(no salts, metals)'!P1628,"&lt;=1"),IF(COUNTIF('Master list(no salts, metals)'!$K1628:$Y1628, "#N/A")=14,TRUE,FALSE))</f>
        <v>0</v>
      </c>
      <c r="Q1634" t="b">
        <f>AND(COUNTIF('Master list(no salts, metals)'!Q1628,"&lt;=1"),IF(COUNTIF('Master list(no salts, metals)'!$K1628:$Y1628, "#N/A")=14,TRUE,FALSE))</f>
        <v>0</v>
      </c>
      <c r="R1634" t="b">
        <f>AND(COUNTIF('Master list(no salts, metals)'!R1628,"&lt;=1"),IF(COUNTIF('Master list(no salts, metals)'!$K1628:$Y1628, "#N/A")=14,TRUE,FALSE))</f>
        <v>0</v>
      </c>
      <c r="S1634" t="b">
        <f>AND(COUNTIF('Master list(no salts, metals)'!S1628,"&lt;=1"),IF(COUNTIF('Master list(no salts, metals)'!$K1628:$Y1628, "#N/A")=14,TRUE,FALSE))</f>
        <v>0</v>
      </c>
      <c r="T1634" t="b">
        <f>AND(COUNTIF('Master list(no salts, metals)'!T1628,"&lt;=1"),IF(COUNTIF('Master list(no salts, metals)'!$K1628:$Y1628, "#N/A")=14,TRUE,FALSE))</f>
        <v>0</v>
      </c>
      <c r="U1634" t="b">
        <f>AND(COUNTIF('Master list(no salts, metals)'!U1628,"&lt;=1"),IF(COUNTIF('Master list(no salts, metals)'!$K1628:$Y1628, "#N/A")=14,TRUE,FALSE))</f>
        <v>0</v>
      </c>
      <c r="V1634" t="b">
        <f>AND(COUNTIF('Master list(no salts, metals)'!V1628,"&lt;=1"),IF(COUNTIF('Master list(no salts, metals)'!$K1628:$Y1628, "#N/A")=14,TRUE,FALSE))</f>
        <v>0</v>
      </c>
      <c r="W1634" t="b">
        <f>AND(COUNTIF('Master list(no salts, metals)'!W1628,"&lt;=1"),IF(COUNTIF('Master list(no salts, metals)'!$K1628:$Y1628, "#N/A")=14,TRUE,FALSE))</f>
        <v>0</v>
      </c>
      <c r="X1634" t="b">
        <f>AND(COUNTIF('Master list(no salts, metals)'!X1628,"&lt;=1"),IF(COUNTIF('Master list(no salts, metals)'!$K1628:$Y1628, "#N/A")=14,TRUE,FALSE))</f>
        <v>0</v>
      </c>
      <c r="Y1634" t="b">
        <f>AND(COUNTIF('Master list(no salts, metals)'!Y1628,"&lt;=1"),IF(COUNTIF('Master list(no salts, metals)'!$K1628:$Y1628, "#N/A")=14,TRUE,FALSE))</f>
        <v>0</v>
      </c>
    </row>
    <row r="1635" spans="11:25" x14ac:dyDescent="0.25">
      <c r="K1635" t="b">
        <f>AND(COUNTIF('Master list(no salts, metals)'!K1629,"&lt;=1"),IF(COUNTIF('Master list(no salts, metals)'!$K1629:$Y1629, "#N/A")=14,TRUE,FALSE))</f>
        <v>0</v>
      </c>
      <c r="L1635" t="b">
        <f>AND(COUNTIF('Master list(no salts, metals)'!L1629,"&lt;=1"),IF(COUNTIF('Master list(no salts, metals)'!$K1629:$Y1629, "#N/A")=14,TRUE,FALSE))</f>
        <v>1</v>
      </c>
      <c r="M1635" t="b">
        <f>AND(COUNTIF('Master list(no salts, metals)'!M1629,"&lt;=1"),IF(COUNTIF('Master list(no salts, metals)'!$K1629:$Y1629, "#N/A")=14,TRUE,FALSE))</f>
        <v>0</v>
      </c>
      <c r="N1635" t="b">
        <f>AND(COUNTIF('Master list(no salts, metals)'!N1629,"&lt;=1"),IF(COUNTIF('Master list(no salts, metals)'!$K1629:$Y1629, "#N/A")=14,TRUE,FALSE))</f>
        <v>0</v>
      </c>
      <c r="O1635" t="b">
        <f>AND(COUNTIF('Master list(no salts, metals)'!O1629,"&lt;=1"),IF(COUNTIF('Master list(no salts, metals)'!$K1629:$Y1629, "#N/A")=14,TRUE,FALSE))</f>
        <v>0</v>
      </c>
      <c r="P1635" t="b">
        <f>AND(COUNTIF('Master list(no salts, metals)'!P1629,"&lt;=1"),IF(COUNTIF('Master list(no salts, metals)'!$K1629:$Y1629, "#N/A")=14,TRUE,FALSE))</f>
        <v>0</v>
      </c>
      <c r="Q1635" t="b">
        <f>AND(COUNTIF('Master list(no salts, metals)'!Q1629,"&lt;=1"),IF(COUNTIF('Master list(no salts, metals)'!$K1629:$Y1629, "#N/A")=14,TRUE,FALSE))</f>
        <v>0</v>
      </c>
      <c r="R1635" t="b">
        <f>AND(COUNTIF('Master list(no salts, metals)'!R1629,"&lt;=1"),IF(COUNTIF('Master list(no salts, metals)'!$K1629:$Y1629, "#N/A")=14,TRUE,FALSE))</f>
        <v>0</v>
      </c>
      <c r="S1635" t="b">
        <f>AND(COUNTIF('Master list(no salts, metals)'!S1629,"&lt;=1"),IF(COUNTIF('Master list(no salts, metals)'!$K1629:$Y1629, "#N/A")=14,TRUE,FALSE))</f>
        <v>0</v>
      </c>
      <c r="T1635" t="b">
        <f>AND(COUNTIF('Master list(no salts, metals)'!T1629,"&lt;=1"),IF(COUNTIF('Master list(no salts, metals)'!$K1629:$Y1629, "#N/A")=14,TRUE,FALSE))</f>
        <v>0</v>
      </c>
      <c r="U1635" t="b">
        <f>AND(COUNTIF('Master list(no salts, metals)'!U1629,"&lt;=1"),IF(COUNTIF('Master list(no salts, metals)'!$K1629:$Y1629, "#N/A")=14,TRUE,FALSE))</f>
        <v>0</v>
      </c>
      <c r="V1635" t="b">
        <f>AND(COUNTIF('Master list(no salts, metals)'!V1629,"&lt;=1"),IF(COUNTIF('Master list(no salts, metals)'!$K1629:$Y1629, "#N/A")=14,TRUE,FALSE))</f>
        <v>0</v>
      </c>
      <c r="W1635" t="b">
        <f>AND(COUNTIF('Master list(no salts, metals)'!W1629,"&lt;=1"),IF(COUNTIF('Master list(no salts, metals)'!$K1629:$Y1629, "#N/A")=14,TRUE,FALSE))</f>
        <v>0</v>
      </c>
      <c r="X1635" t="b">
        <f>AND(COUNTIF('Master list(no salts, metals)'!X1629,"&lt;=1"),IF(COUNTIF('Master list(no salts, metals)'!$K1629:$Y1629, "#N/A")=14,TRUE,FALSE))</f>
        <v>0</v>
      </c>
      <c r="Y1635" t="b">
        <f>AND(COUNTIF('Master list(no salts, metals)'!Y1629,"&lt;=1"),IF(COUNTIF('Master list(no salts, metals)'!$K1629:$Y1629, "#N/A")=14,TRUE,FALSE))</f>
        <v>0</v>
      </c>
    </row>
    <row r="1636" spans="11:25" x14ac:dyDescent="0.25">
      <c r="K1636" t="b">
        <f>AND(COUNTIF('Master list(no salts, metals)'!K1630,"&lt;=1"),IF(COUNTIF('Master list(no salts, metals)'!$K1630:$Y1630, "#N/A")=14,TRUE,FALSE))</f>
        <v>0</v>
      </c>
      <c r="L1636" t="b">
        <f>AND(COUNTIF('Master list(no salts, metals)'!L1630,"&lt;=1"),IF(COUNTIF('Master list(no salts, metals)'!$K1630:$Y1630, "#N/A")=14,TRUE,FALSE))</f>
        <v>0</v>
      </c>
      <c r="M1636" t="b">
        <f>AND(COUNTIF('Master list(no salts, metals)'!M1630,"&lt;=1"),IF(COUNTIF('Master list(no salts, metals)'!$K1630:$Y1630, "#N/A")=14,TRUE,FALSE))</f>
        <v>0</v>
      </c>
      <c r="N1636" t="b">
        <f>AND(COUNTIF('Master list(no salts, metals)'!N1630,"&lt;=1"),IF(COUNTIF('Master list(no salts, metals)'!$K1630:$Y1630, "#N/A")=14,TRUE,FALSE))</f>
        <v>0</v>
      </c>
      <c r="O1636" t="b">
        <f>AND(COUNTIF('Master list(no salts, metals)'!O1630,"&lt;=1"),IF(COUNTIF('Master list(no salts, metals)'!$K1630:$Y1630, "#N/A")=14,TRUE,FALSE))</f>
        <v>0</v>
      </c>
      <c r="P1636" t="b">
        <f>AND(COUNTIF('Master list(no salts, metals)'!P1630,"&lt;=1"),IF(COUNTIF('Master list(no salts, metals)'!$K1630:$Y1630, "#N/A")=14,TRUE,FALSE))</f>
        <v>0</v>
      </c>
      <c r="Q1636" t="b">
        <f>AND(COUNTIF('Master list(no salts, metals)'!Q1630,"&lt;=1"),IF(COUNTIF('Master list(no salts, metals)'!$K1630:$Y1630, "#N/A")=14,TRUE,FALSE))</f>
        <v>0</v>
      </c>
      <c r="R1636" t="b">
        <f>AND(COUNTIF('Master list(no salts, metals)'!R1630,"&lt;=1"),IF(COUNTIF('Master list(no salts, metals)'!$K1630:$Y1630, "#N/A")=14,TRUE,FALSE))</f>
        <v>0</v>
      </c>
      <c r="S1636" t="b">
        <f>AND(COUNTIF('Master list(no salts, metals)'!S1630,"&lt;=1"),IF(COUNTIF('Master list(no salts, metals)'!$K1630:$Y1630, "#N/A")=14,TRUE,FALSE))</f>
        <v>0</v>
      </c>
      <c r="T1636" t="b">
        <f>AND(COUNTIF('Master list(no salts, metals)'!T1630,"&lt;=1"),IF(COUNTIF('Master list(no salts, metals)'!$K1630:$Y1630, "#N/A")=14,TRUE,FALSE))</f>
        <v>0</v>
      </c>
      <c r="U1636" t="b">
        <f>AND(COUNTIF('Master list(no salts, metals)'!U1630,"&lt;=1"),IF(COUNTIF('Master list(no salts, metals)'!$K1630:$Y1630, "#N/A")=14,TRUE,FALSE))</f>
        <v>0</v>
      </c>
      <c r="V1636" t="b">
        <f>AND(COUNTIF('Master list(no salts, metals)'!V1630,"&lt;=1"),IF(COUNTIF('Master list(no salts, metals)'!$K1630:$Y1630, "#N/A")=14,TRUE,FALSE))</f>
        <v>0</v>
      </c>
      <c r="W1636" t="b">
        <f>AND(COUNTIF('Master list(no salts, metals)'!W1630,"&lt;=1"),IF(COUNTIF('Master list(no salts, metals)'!$K1630:$Y1630, "#N/A")=14,TRUE,FALSE))</f>
        <v>0</v>
      </c>
      <c r="X1636" t="b">
        <f>AND(COUNTIF('Master list(no salts, metals)'!X1630,"&lt;=1"),IF(COUNTIF('Master list(no salts, metals)'!$K1630:$Y1630, "#N/A")=14,TRUE,FALSE))</f>
        <v>0</v>
      </c>
      <c r="Y1636" t="b">
        <f>AND(COUNTIF('Master list(no salts, metals)'!Y1630,"&lt;=1"),IF(COUNTIF('Master list(no salts, metals)'!$K1630:$Y1630, "#N/A")=14,TRUE,FALSE))</f>
        <v>0</v>
      </c>
    </row>
    <row r="1637" spans="11:25" x14ac:dyDescent="0.25">
      <c r="K1637" t="b">
        <f>AND(COUNTIF('Master list(no salts, metals)'!K1631,"&lt;=1"),IF(COUNTIF('Master list(no salts, metals)'!$K1631:$Y1631, "#N/A")=14,TRUE,FALSE))</f>
        <v>0</v>
      </c>
      <c r="L1637" t="b">
        <f>AND(COUNTIF('Master list(no salts, metals)'!L1631,"&lt;=1"),IF(COUNTIF('Master list(no salts, metals)'!$K1631:$Y1631, "#N/A")=14,TRUE,FALSE))</f>
        <v>0</v>
      </c>
      <c r="M1637" t="b">
        <f>AND(COUNTIF('Master list(no salts, metals)'!M1631,"&lt;=1"),IF(COUNTIF('Master list(no salts, metals)'!$K1631:$Y1631, "#N/A")=14,TRUE,FALSE))</f>
        <v>0</v>
      </c>
      <c r="N1637" t="b">
        <f>AND(COUNTIF('Master list(no salts, metals)'!N1631,"&lt;=1"),IF(COUNTIF('Master list(no salts, metals)'!$K1631:$Y1631, "#N/A")=14,TRUE,FALSE))</f>
        <v>0</v>
      </c>
      <c r="O1637" t="b">
        <f>AND(COUNTIF('Master list(no salts, metals)'!O1631,"&lt;=1"),IF(COUNTIF('Master list(no salts, metals)'!$K1631:$Y1631, "#N/A")=14,TRUE,FALSE))</f>
        <v>0</v>
      </c>
      <c r="P1637" t="b">
        <f>AND(COUNTIF('Master list(no salts, metals)'!P1631,"&lt;=1"),IF(COUNTIF('Master list(no salts, metals)'!$K1631:$Y1631, "#N/A")=14,TRUE,FALSE))</f>
        <v>0</v>
      </c>
      <c r="Q1637" t="b">
        <f>AND(COUNTIF('Master list(no salts, metals)'!Q1631,"&lt;=1"),IF(COUNTIF('Master list(no salts, metals)'!$K1631:$Y1631, "#N/A")=14,TRUE,FALSE))</f>
        <v>0</v>
      </c>
      <c r="R1637" t="b">
        <f>AND(COUNTIF('Master list(no salts, metals)'!R1631,"&lt;=1"),IF(COUNTIF('Master list(no salts, metals)'!$K1631:$Y1631, "#N/A")=14,TRUE,FALSE))</f>
        <v>0</v>
      </c>
      <c r="S1637" t="b">
        <f>AND(COUNTIF('Master list(no salts, metals)'!S1631,"&lt;=1"),IF(COUNTIF('Master list(no salts, metals)'!$K1631:$Y1631, "#N/A")=14,TRUE,FALSE))</f>
        <v>0</v>
      </c>
      <c r="T1637" t="b">
        <f>AND(COUNTIF('Master list(no salts, metals)'!T1631,"&lt;=1"),IF(COUNTIF('Master list(no salts, metals)'!$K1631:$Y1631, "#N/A")=14,TRUE,FALSE))</f>
        <v>0</v>
      </c>
      <c r="U1637" t="b">
        <f>AND(COUNTIF('Master list(no salts, metals)'!U1631,"&lt;=1"),IF(COUNTIF('Master list(no salts, metals)'!$K1631:$Y1631, "#N/A")=14,TRUE,FALSE))</f>
        <v>0</v>
      </c>
      <c r="V1637" t="b">
        <f>AND(COUNTIF('Master list(no salts, metals)'!V1631,"&lt;=1"),IF(COUNTIF('Master list(no salts, metals)'!$K1631:$Y1631, "#N/A")=14,TRUE,FALSE))</f>
        <v>0</v>
      </c>
      <c r="W1637" t="b">
        <f>AND(COUNTIF('Master list(no salts, metals)'!W1631,"&lt;=1"),IF(COUNTIF('Master list(no salts, metals)'!$K1631:$Y1631, "#N/A")=14,TRUE,FALSE))</f>
        <v>1</v>
      </c>
      <c r="X1637" t="b">
        <f>AND(COUNTIF('Master list(no salts, metals)'!X1631,"&lt;=1"),IF(COUNTIF('Master list(no salts, metals)'!$K1631:$Y1631, "#N/A")=14,TRUE,FALSE))</f>
        <v>0</v>
      </c>
      <c r="Y1637" t="b">
        <f>AND(COUNTIF('Master list(no salts, metals)'!Y1631,"&lt;=1"),IF(COUNTIF('Master list(no salts, metals)'!$K1631:$Y1631, "#N/A")=14,TRUE,FALSE))</f>
        <v>0</v>
      </c>
    </row>
    <row r="1638" spans="11:25" x14ac:dyDescent="0.25">
      <c r="K1638" t="b">
        <f>AND(COUNTIF('Master list(no salts, metals)'!K1632,"&lt;=1"),IF(COUNTIF('Master list(no salts, metals)'!$K1632:$Y1632, "#N/A")=14,TRUE,FALSE))</f>
        <v>0</v>
      </c>
      <c r="L1638" t="b">
        <f>AND(COUNTIF('Master list(no salts, metals)'!L1632,"&lt;=1"),IF(COUNTIF('Master list(no salts, metals)'!$K1632:$Y1632, "#N/A")=14,TRUE,FALSE))</f>
        <v>0</v>
      </c>
      <c r="M1638" t="b">
        <f>AND(COUNTIF('Master list(no salts, metals)'!M1632,"&lt;=1"),IF(COUNTIF('Master list(no salts, metals)'!$K1632:$Y1632, "#N/A")=14,TRUE,FALSE))</f>
        <v>0</v>
      </c>
      <c r="N1638" t="b">
        <f>AND(COUNTIF('Master list(no salts, metals)'!N1632,"&lt;=1"),IF(COUNTIF('Master list(no salts, metals)'!$K1632:$Y1632, "#N/A")=14,TRUE,FALSE))</f>
        <v>0</v>
      </c>
      <c r="O1638" t="b">
        <f>AND(COUNTIF('Master list(no salts, metals)'!O1632,"&lt;=1"),IF(COUNTIF('Master list(no salts, metals)'!$K1632:$Y1632, "#N/A")=14,TRUE,FALSE))</f>
        <v>0</v>
      </c>
      <c r="P1638" t="b">
        <f>AND(COUNTIF('Master list(no salts, metals)'!P1632,"&lt;=1"),IF(COUNTIF('Master list(no salts, metals)'!$K1632:$Y1632, "#N/A")=14,TRUE,FALSE))</f>
        <v>0</v>
      </c>
      <c r="Q1638" t="b">
        <f>AND(COUNTIF('Master list(no salts, metals)'!Q1632,"&lt;=1"),IF(COUNTIF('Master list(no salts, metals)'!$K1632:$Y1632, "#N/A")=14,TRUE,FALSE))</f>
        <v>0</v>
      </c>
      <c r="R1638" t="b">
        <f>AND(COUNTIF('Master list(no salts, metals)'!R1632,"&lt;=1"),IF(COUNTIF('Master list(no salts, metals)'!$K1632:$Y1632, "#N/A")=14,TRUE,FALSE))</f>
        <v>0</v>
      </c>
      <c r="S1638" t="b">
        <f>AND(COUNTIF('Master list(no salts, metals)'!S1632,"&lt;=1"),IF(COUNTIF('Master list(no salts, metals)'!$K1632:$Y1632, "#N/A")=14,TRUE,FALSE))</f>
        <v>0</v>
      </c>
      <c r="T1638" t="b">
        <f>AND(COUNTIF('Master list(no salts, metals)'!T1632,"&lt;=1"),IF(COUNTIF('Master list(no salts, metals)'!$K1632:$Y1632, "#N/A")=14,TRUE,FALSE))</f>
        <v>0</v>
      </c>
      <c r="U1638" t="b">
        <f>AND(COUNTIF('Master list(no salts, metals)'!U1632,"&lt;=1"),IF(COUNTIF('Master list(no salts, metals)'!$K1632:$Y1632, "#N/A")=14,TRUE,FALSE))</f>
        <v>0</v>
      </c>
      <c r="V1638" t="b">
        <f>AND(COUNTIF('Master list(no salts, metals)'!V1632,"&lt;=1"),IF(COUNTIF('Master list(no salts, metals)'!$K1632:$Y1632, "#N/A")=14,TRUE,FALSE))</f>
        <v>0</v>
      </c>
      <c r="W1638" t="b">
        <f>AND(COUNTIF('Master list(no salts, metals)'!W1632,"&lt;=1"),IF(COUNTIF('Master list(no salts, metals)'!$K1632:$Y1632, "#N/A")=14,TRUE,FALSE))</f>
        <v>1</v>
      </c>
      <c r="X1638" t="b">
        <f>AND(COUNTIF('Master list(no salts, metals)'!X1632,"&lt;=1"),IF(COUNTIF('Master list(no salts, metals)'!$K1632:$Y1632, "#N/A")=14,TRUE,FALSE))</f>
        <v>0</v>
      </c>
      <c r="Y1638" t="b">
        <f>AND(COUNTIF('Master list(no salts, metals)'!Y1632,"&lt;=1"),IF(COUNTIF('Master list(no salts, metals)'!$K1632:$Y1632, "#N/A")=14,TRUE,FALSE))</f>
        <v>0</v>
      </c>
    </row>
    <row r="1639" spans="11:25" x14ac:dyDescent="0.25">
      <c r="K1639" t="b">
        <f>AND(COUNTIF('Master list(no salts, metals)'!K1633,"&lt;=1"),IF(COUNTIF('Master list(no salts, metals)'!$K1633:$Y1633, "#N/A")=14,TRUE,FALSE))</f>
        <v>0</v>
      </c>
      <c r="L1639" t="b">
        <f>AND(COUNTIF('Master list(no salts, metals)'!L1633,"&lt;=1"),IF(COUNTIF('Master list(no salts, metals)'!$K1633:$Y1633, "#N/A")=14,TRUE,FALSE))</f>
        <v>0</v>
      </c>
      <c r="M1639" t="b">
        <f>AND(COUNTIF('Master list(no salts, metals)'!M1633,"&lt;=1"),IF(COUNTIF('Master list(no salts, metals)'!$K1633:$Y1633, "#N/A")=14,TRUE,FALSE))</f>
        <v>0</v>
      </c>
      <c r="N1639" t="b">
        <f>AND(COUNTIF('Master list(no salts, metals)'!N1633,"&lt;=1"),IF(COUNTIF('Master list(no salts, metals)'!$K1633:$Y1633, "#N/A")=14,TRUE,FALSE))</f>
        <v>0</v>
      </c>
      <c r="O1639" t="b">
        <f>AND(COUNTIF('Master list(no salts, metals)'!O1633,"&lt;=1"),IF(COUNTIF('Master list(no salts, metals)'!$K1633:$Y1633, "#N/A")=14,TRUE,FALSE))</f>
        <v>0</v>
      </c>
      <c r="P1639" t="b">
        <f>AND(COUNTIF('Master list(no salts, metals)'!P1633,"&lt;=1"),IF(COUNTIF('Master list(no salts, metals)'!$K1633:$Y1633, "#N/A")=14,TRUE,FALSE))</f>
        <v>0</v>
      </c>
      <c r="Q1639" t="b">
        <f>AND(COUNTIF('Master list(no salts, metals)'!Q1633,"&lt;=1"),IF(COUNTIF('Master list(no salts, metals)'!$K1633:$Y1633, "#N/A")=14,TRUE,FALSE))</f>
        <v>0</v>
      </c>
      <c r="R1639" t="b">
        <f>AND(COUNTIF('Master list(no salts, metals)'!R1633,"&lt;=1"),IF(COUNTIF('Master list(no salts, metals)'!$K1633:$Y1633, "#N/A")=14,TRUE,FALSE))</f>
        <v>0</v>
      </c>
      <c r="S1639" t="b">
        <f>AND(COUNTIF('Master list(no salts, metals)'!S1633,"&lt;=1"),IF(COUNTIF('Master list(no salts, metals)'!$K1633:$Y1633, "#N/A")=14,TRUE,FALSE))</f>
        <v>0</v>
      </c>
      <c r="T1639" t="b">
        <f>AND(COUNTIF('Master list(no salts, metals)'!T1633,"&lt;=1"),IF(COUNTIF('Master list(no salts, metals)'!$K1633:$Y1633, "#N/A")=14,TRUE,FALSE))</f>
        <v>0</v>
      </c>
      <c r="U1639" t="b">
        <f>AND(COUNTIF('Master list(no salts, metals)'!U1633,"&lt;=1"),IF(COUNTIF('Master list(no salts, metals)'!$K1633:$Y1633, "#N/A")=14,TRUE,FALSE))</f>
        <v>0</v>
      </c>
      <c r="V1639" t="b">
        <f>AND(COUNTIF('Master list(no salts, metals)'!V1633,"&lt;=1"),IF(COUNTIF('Master list(no salts, metals)'!$K1633:$Y1633, "#N/A")=14,TRUE,FALSE))</f>
        <v>0</v>
      </c>
      <c r="W1639" t="b">
        <f>AND(COUNTIF('Master list(no salts, metals)'!W1633,"&lt;=1"),IF(COUNTIF('Master list(no salts, metals)'!$K1633:$Y1633, "#N/A")=14,TRUE,FALSE))</f>
        <v>0</v>
      </c>
      <c r="X1639" t="b">
        <f>AND(COUNTIF('Master list(no salts, metals)'!X1633,"&lt;=1"),IF(COUNTIF('Master list(no salts, metals)'!$K1633:$Y1633, "#N/A")=14,TRUE,FALSE))</f>
        <v>1</v>
      </c>
      <c r="Y1639" t="b">
        <f>AND(COUNTIF('Master list(no salts, metals)'!Y1633,"&lt;=1"),IF(COUNTIF('Master list(no salts, metals)'!$K1633:$Y1633, "#N/A")=14,TRUE,FALSE))</f>
        <v>0</v>
      </c>
    </row>
    <row r="1640" spans="11:25" x14ac:dyDescent="0.25">
      <c r="K1640" t="b">
        <f>AND(COUNTIF('Master list(no salts, metals)'!K1634,"&lt;=1"),IF(COUNTIF('Master list(no salts, metals)'!$K1634:$Y1634, "#N/A")=14,TRUE,FALSE))</f>
        <v>0</v>
      </c>
      <c r="L1640" t="b">
        <f>AND(COUNTIF('Master list(no salts, metals)'!L1634,"&lt;=1"),IF(COUNTIF('Master list(no salts, metals)'!$K1634:$Y1634, "#N/A")=14,TRUE,FALSE))</f>
        <v>0</v>
      </c>
      <c r="M1640" t="b">
        <f>AND(COUNTIF('Master list(no salts, metals)'!M1634,"&lt;=1"),IF(COUNTIF('Master list(no salts, metals)'!$K1634:$Y1634, "#N/A")=14,TRUE,FALSE))</f>
        <v>0</v>
      </c>
      <c r="N1640" t="b">
        <f>AND(COUNTIF('Master list(no salts, metals)'!N1634,"&lt;=1"),IF(COUNTIF('Master list(no salts, metals)'!$K1634:$Y1634, "#N/A")=14,TRUE,FALSE))</f>
        <v>0</v>
      </c>
      <c r="O1640" t="b">
        <f>AND(COUNTIF('Master list(no salts, metals)'!O1634,"&lt;=1"),IF(COUNTIF('Master list(no salts, metals)'!$K1634:$Y1634, "#N/A")=14,TRUE,FALSE))</f>
        <v>0</v>
      </c>
      <c r="P1640" t="b">
        <f>AND(COUNTIF('Master list(no salts, metals)'!P1634,"&lt;=1"),IF(COUNTIF('Master list(no salts, metals)'!$K1634:$Y1634, "#N/A")=14,TRUE,FALSE))</f>
        <v>0</v>
      </c>
      <c r="Q1640" t="b">
        <f>AND(COUNTIF('Master list(no salts, metals)'!Q1634,"&lt;=1"),IF(COUNTIF('Master list(no salts, metals)'!$K1634:$Y1634, "#N/A")=14,TRUE,FALSE))</f>
        <v>0</v>
      </c>
      <c r="R1640" t="b">
        <f>AND(COUNTIF('Master list(no salts, metals)'!R1634,"&lt;=1"),IF(COUNTIF('Master list(no salts, metals)'!$K1634:$Y1634, "#N/A")=14,TRUE,FALSE))</f>
        <v>0</v>
      </c>
      <c r="S1640" t="b">
        <f>AND(COUNTIF('Master list(no salts, metals)'!S1634,"&lt;=1"),IF(COUNTIF('Master list(no salts, metals)'!$K1634:$Y1634, "#N/A")=14,TRUE,FALSE))</f>
        <v>0</v>
      </c>
      <c r="T1640" t="b">
        <f>AND(COUNTIF('Master list(no salts, metals)'!T1634,"&lt;=1"),IF(COUNTIF('Master list(no salts, metals)'!$K1634:$Y1634, "#N/A")=14,TRUE,FALSE))</f>
        <v>0</v>
      </c>
      <c r="U1640" t="b">
        <f>AND(COUNTIF('Master list(no salts, metals)'!U1634,"&lt;=1"),IF(COUNTIF('Master list(no salts, metals)'!$K1634:$Y1634, "#N/A")=14,TRUE,FALSE))</f>
        <v>0</v>
      </c>
      <c r="V1640" t="b">
        <f>AND(COUNTIF('Master list(no salts, metals)'!V1634,"&lt;=1"),IF(COUNTIF('Master list(no salts, metals)'!$K1634:$Y1634, "#N/A")=14,TRUE,FALSE))</f>
        <v>0</v>
      </c>
      <c r="W1640" t="b">
        <f>AND(COUNTIF('Master list(no salts, metals)'!W1634,"&lt;=1"),IF(COUNTIF('Master list(no salts, metals)'!$K1634:$Y1634, "#N/A")=14,TRUE,FALSE))</f>
        <v>0</v>
      </c>
      <c r="X1640" t="b">
        <f>AND(COUNTIF('Master list(no salts, metals)'!X1634,"&lt;=1"),IF(COUNTIF('Master list(no salts, metals)'!$K1634:$Y1634, "#N/A")=14,TRUE,FALSE))</f>
        <v>1</v>
      </c>
      <c r="Y1640" t="b">
        <f>AND(COUNTIF('Master list(no salts, metals)'!Y1634,"&lt;=1"),IF(COUNTIF('Master list(no salts, metals)'!$K1634:$Y1634, "#N/A")=14,TRUE,FALSE))</f>
        <v>0</v>
      </c>
    </row>
    <row r="1641" spans="11:25" x14ac:dyDescent="0.25">
      <c r="K1641" t="b">
        <f>AND(COUNTIF('Master list(no salts, metals)'!K1635,"&lt;=1"),IF(COUNTIF('Master list(no salts, metals)'!$K1635:$Y1635, "#N/A")=14,TRUE,FALSE))</f>
        <v>0</v>
      </c>
      <c r="L1641" t="b">
        <f>AND(COUNTIF('Master list(no salts, metals)'!L1635,"&lt;=1"),IF(COUNTIF('Master list(no salts, metals)'!$K1635:$Y1635, "#N/A")=14,TRUE,FALSE))</f>
        <v>0</v>
      </c>
      <c r="M1641" t="b">
        <f>AND(COUNTIF('Master list(no salts, metals)'!M1635,"&lt;=1"),IF(COUNTIF('Master list(no salts, metals)'!$K1635:$Y1635, "#N/A")=14,TRUE,FALSE))</f>
        <v>0</v>
      </c>
      <c r="N1641" t="b">
        <f>AND(COUNTIF('Master list(no salts, metals)'!N1635,"&lt;=1"),IF(COUNTIF('Master list(no salts, metals)'!$K1635:$Y1635, "#N/A")=14,TRUE,FALSE))</f>
        <v>0</v>
      </c>
      <c r="O1641" t="b">
        <f>AND(COUNTIF('Master list(no salts, metals)'!O1635,"&lt;=1"),IF(COUNTIF('Master list(no salts, metals)'!$K1635:$Y1635, "#N/A")=14,TRUE,FALSE))</f>
        <v>0</v>
      </c>
      <c r="P1641" t="b">
        <f>AND(COUNTIF('Master list(no salts, metals)'!P1635,"&lt;=1"),IF(COUNTIF('Master list(no salts, metals)'!$K1635:$Y1635, "#N/A")=14,TRUE,FALSE))</f>
        <v>0</v>
      </c>
      <c r="Q1641" t="b">
        <f>AND(COUNTIF('Master list(no salts, metals)'!Q1635,"&lt;=1"),IF(COUNTIF('Master list(no salts, metals)'!$K1635:$Y1635, "#N/A")=14,TRUE,FALSE))</f>
        <v>0</v>
      </c>
      <c r="R1641" t="b">
        <f>AND(COUNTIF('Master list(no salts, metals)'!R1635,"&lt;=1"),IF(COUNTIF('Master list(no salts, metals)'!$K1635:$Y1635, "#N/A")=14,TRUE,FALSE))</f>
        <v>0</v>
      </c>
      <c r="S1641" t="b">
        <f>AND(COUNTIF('Master list(no salts, metals)'!S1635,"&lt;=1"),IF(COUNTIF('Master list(no salts, metals)'!$K1635:$Y1635, "#N/A")=14,TRUE,FALSE))</f>
        <v>0</v>
      </c>
      <c r="T1641" t="b">
        <f>AND(COUNTIF('Master list(no salts, metals)'!T1635,"&lt;=1"),IF(COUNTIF('Master list(no salts, metals)'!$K1635:$Y1635, "#N/A")=14,TRUE,FALSE))</f>
        <v>0</v>
      </c>
      <c r="U1641" t="b">
        <f>AND(COUNTIF('Master list(no salts, metals)'!U1635,"&lt;=1"),IF(COUNTIF('Master list(no salts, metals)'!$K1635:$Y1635, "#N/A")=14,TRUE,FALSE))</f>
        <v>0</v>
      </c>
      <c r="V1641" t="b">
        <f>AND(COUNTIF('Master list(no salts, metals)'!V1635,"&lt;=1"),IF(COUNTIF('Master list(no salts, metals)'!$K1635:$Y1635, "#N/A")=14,TRUE,FALSE))</f>
        <v>0</v>
      </c>
      <c r="W1641" t="b">
        <f>AND(COUNTIF('Master list(no salts, metals)'!W1635,"&lt;=1"),IF(COUNTIF('Master list(no salts, metals)'!$K1635:$Y1635, "#N/A")=14,TRUE,FALSE))</f>
        <v>1</v>
      </c>
      <c r="X1641" t="b">
        <f>AND(COUNTIF('Master list(no salts, metals)'!X1635,"&lt;=1"),IF(COUNTIF('Master list(no salts, metals)'!$K1635:$Y1635, "#N/A")=14,TRUE,FALSE))</f>
        <v>0</v>
      </c>
      <c r="Y1641" t="b">
        <f>AND(COUNTIF('Master list(no salts, metals)'!Y1635,"&lt;=1"),IF(COUNTIF('Master list(no salts, metals)'!$K1635:$Y1635, "#N/A")=14,TRUE,FALSE))</f>
        <v>0</v>
      </c>
    </row>
    <row r="1642" spans="11:25" x14ac:dyDescent="0.25">
      <c r="K1642" t="b">
        <f>AND(COUNTIF('Master list(no salts, metals)'!K1636,"&lt;=1"),IF(COUNTIF('Master list(no salts, metals)'!$K1636:$Y1636, "#N/A")=14,TRUE,FALSE))</f>
        <v>0</v>
      </c>
      <c r="L1642" t="b">
        <f>AND(COUNTIF('Master list(no salts, metals)'!L1636,"&lt;=1"),IF(COUNTIF('Master list(no salts, metals)'!$K1636:$Y1636, "#N/A")=14,TRUE,FALSE))</f>
        <v>0</v>
      </c>
      <c r="M1642" t="b">
        <f>AND(COUNTIF('Master list(no salts, metals)'!M1636,"&lt;=1"),IF(COUNTIF('Master list(no salts, metals)'!$K1636:$Y1636, "#N/A")=14,TRUE,FALSE))</f>
        <v>0</v>
      </c>
      <c r="N1642" t="b">
        <f>AND(COUNTIF('Master list(no salts, metals)'!N1636,"&lt;=1"),IF(COUNTIF('Master list(no salts, metals)'!$K1636:$Y1636, "#N/A")=14,TRUE,FALSE))</f>
        <v>0</v>
      </c>
      <c r="O1642" t="b">
        <f>AND(COUNTIF('Master list(no salts, metals)'!O1636,"&lt;=1"),IF(COUNTIF('Master list(no salts, metals)'!$K1636:$Y1636, "#N/A")=14,TRUE,FALSE))</f>
        <v>0</v>
      </c>
      <c r="P1642" t="b">
        <f>AND(COUNTIF('Master list(no salts, metals)'!P1636,"&lt;=1"),IF(COUNTIF('Master list(no salts, metals)'!$K1636:$Y1636, "#N/A")=14,TRUE,FALSE))</f>
        <v>0</v>
      </c>
      <c r="Q1642" t="b">
        <f>AND(COUNTIF('Master list(no salts, metals)'!Q1636,"&lt;=1"),IF(COUNTIF('Master list(no salts, metals)'!$K1636:$Y1636, "#N/A")=14,TRUE,FALSE))</f>
        <v>0</v>
      </c>
      <c r="R1642" t="b">
        <f>AND(COUNTIF('Master list(no salts, metals)'!R1636,"&lt;=1"),IF(COUNTIF('Master list(no salts, metals)'!$K1636:$Y1636, "#N/A")=14,TRUE,FALSE))</f>
        <v>0</v>
      </c>
      <c r="S1642" t="b">
        <f>AND(COUNTIF('Master list(no salts, metals)'!S1636,"&lt;=1"),IF(COUNTIF('Master list(no salts, metals)'!$K1636:$Y1636, "#N/A")=14,TRUE,FALSE))</f>
        <v>0</v>
      </c>
      <c r="T1642" t="b">
        <f>AND(COUNTIF('Master list(no salts, metals)'!T1636,"&lt;=1"),IF(COUNTIF('Master list(no salts, metals)'!$K1636:$Y1636, "#N/A")=14,TRUE,FALSE))</f>
        <v>0</v>
      </c>
      <c r="U1642" t="b">
        <f>AND(COUNTIF('Master list(no salts, metals)'!U1636,"&lt;=1"),IF(COUNTIF('Master list(no salts, metals)'!$K1636:$Y1636, "#N/A")=14,TRUE,FALSE))</f>
        <v>0</v>
      </c>
      <c r="V1642" t="b">
        <f>AND(COUNTIF('Master list(no salts, metals)'!V1636,"&lt;=1"),IF(COUNTIF('Master list(no salts, metals)'!$K1636:$Y1636, "#N/A")=14,TRUE,FALSE))</f>
        <v>0</v>
      </c>
      <c r="W1642" t="b">
        <f>AND(COUNTIF('Master list(no salts, metals)'!W1636,"&lt;=1"),IF(COUNTIF('Master list(no salts, metals)'!$K1636:$Y1636, "#N/A")=14,TRUE,FALSE))</f>
        <v>0</v>
      </c>
      <c r="X1642" t="b">
        <f>AND(COUNTIF('Master list(no salts, metals)'!X1636,"&lt;=1"),IF(COUNTIF('Master list(no salts, metals)'!$K1636:$Y1636, "#N/A")=14,TRUE,FALSE))</f>
        <v>0</v>
      </c>
      <c r="Y1642" t="b">
        <f>AND(COUNTIF('Master list(no salts, metals)'!Y1636,"&lt;=1"),IF(COUNTIF('Master list(no salts, metals)'!$K1636:$Y1636, "#N/A")=14,TRUE,FALSE))</f>
        <v>0</v>
      </c>
    </row>
    <row r="1643" spans="11:25" x14ac:dyDescent="0.25">
      <c r="K1643" t="b">
        <f>AND(COUNTIF('Master list(no salts, metals)'!K1637,"&lt;=1"),IF(COUNTIF('Master list(no salts, metals)'!$K1637:$Y1637, "#N/A")=14,TRUE,FALSE))</f>
        <v>0</v>
      </c>
      <c r="L1643" t="b">
        <f>AND(COUNTIF('Master list(no salts, metals)'!L1637,"&lt;=1"),IF(COUNTIF('Master list(no salts, metals)'!$K1637:$Y1637, "#N/A")=14,TRUE,FALSE))</f>
        <v>0</v>
      </c>
      <c r="M1643" t="b">
        <f>AND(COUNTIF('Master list(no salts, metals)'!M1637,"&lt;=1"),IF(COUNTIF('Master list(no salts, metals)'!$K1637:$Y1637, "#N/A")=14,TRUE,FALSE))</f>
        <v>0</v>
      </c>
      <c r="N1643" t="b">
        <f>AND(COUNTIF('Master list(no salts, metals)'!N1637,"&lt;=1"),IF(COUNTIF('Master list(no salts, metals)'!$K1637:$Y1637, "#N/A")=14,TRUE,FALSE))</f>
        <v>0</v>
      </c>
      <c r="O1643" t="b">
        <f>AND(COUNTIF('Master list(no salts, metals)'!O1637,"&lt;=1"),IF(COUNTIF('Master list(no salts, metals)'!$K1637:$Y1637, "#N/A")=14,TRUE,FALSE))</f>
        <v>0</v>
      </c>
      <c r="P1643" t="b">
        <f>AND(COUNTIF('Master list(no salts, metals)'!P1637,"&lt;=1"),IF(COUNTIF('Master list(no salts, metals)'!$K1637:$Y1637, "#N/A")=14,TRUE,FALSE))</f>
        <v>0</v>
      </c>
      <c r="Q1643" t="b">
        <f>AND(COUNTIF('Master list(no salts, metals)'!Q1637,"&lt;=1"),IF(COUNTIF('Master list(no salts, metals)'!$K1637:$Y1637, "#N/A")=14,TRUE,FALSE))</f>
        <v>0</v>
      </c>
      <c r="R1643" t="b">
        <f>AND(COUNTIF('Master list(no salts, metals)'!R1637,"&lt;=1"),IF(COUNTIF('Master list(no salts, metals)'!$K1637:$Y1637, "#N/A")=14,TRUE,FALSE))</f>
        <v>0</v>
      </c>
      <c r="S1643" t="b">
        <f>AND(COUNTIF('Master list(no salts, metals)'!S1637,"&lt;=1"),IF(COUNTIF('Master list(no salts, metals)'!$K1637:$Y1637, "#N/A")=14,TRUE,FALSE))</f>
        <v>0</v>
      </c>
      <c r="T1643" t="b">
        <f>AND(COUNTIF('Master list(no salts, metals)'!T1637,"&lt;=1"),IF(COUNTIF('Master list(no salts, metals)'!$K1637:$Y1637, "#N/A")=14,TRUE,FALSE))</f>
        <v>0</v>
      </c>
      <c r="U1643" t="b">
        <f>AND(COUNTIF('Master list(no salts, metals)'!U1637,"&lt;=1"),IF(COUNTIF('Master list(no salts, metals)'!$K1637:$Y1637, "#N/A")=14,TRUE,FALSE))</f>
        <v>0</v>
      </c>
      <c r="V1643" t="b">
        <f>AND(COUNTIF('Master list(no salts, metals)'!V1637,"&lt;=1"),IF(COUNTIF('Master list(no salts, metals)'!$K1637:$Y1637, "#N/A")=14,TRUE,FALSE))</f>
        <v>0</v>
      </c>
      <c r="W1643" t="b">
        <f>AND(COUNTIF('Master list(no salts, metals)'!W1637,"&lt;=1"),IF(COUNTIF('Master list(no salts, metals)'!$K1637:$Y1637, "#N/A")=14,TRUE,FALSE))</f>
        <v>0</v>
      </c>
      <c r="X1643" t="b">
        <f>AND(COUNTIF('Master list(no salts, metals)'!X1637,"&lt;=1"),IF(COUNTIF('Master list(no salts, metals)'!$K1637:$Y1637, "#N/A")=14,TRUE,FALSE))</f>
        <v>0</v>
      </c>
      <c r="Y1643" t="b">
        <f>AND(COUNTIF('Master list(no salts, metals)'!Y1637,"&lt;=1"),IF(COUNTIF('Master list(no salts, metals)'!$K1637:$Y1637, "#N/A")=14,TRUE,FALSE))</f>
        <v>0</v>
      </c>
    </row>
    <row r="1644" spans="11:25" x14ac:dyDescent="0.25">
      <c r="K1644" t="b">
        <f>AND(COUNTIF('Master list(no salts, metals)'!K1638,"&lt;=1"),IF(COUNTIF('Master list(no salts, metals)'!$K1638:$Y1638, "#N/A")=14,TRUE,FALSE))</f>
        <v>0</v>
      </c>
      <c r="L1644" t="b">
        <f>AND(COUNTIF('Master list(no salts, metals)'!L1638,"&lt;=1"),IF(COUNTIF('Master list(no salts, metals)'!$K1638:$Y1638, "#N/A")=14,TRUE,FALSE))</f>
        <v>0</v>
      </c>
      <c r="M1644" t="b">
        <f>AND(COUNTIF('Master list(no salts, metals)'!M1638,"&lt;=1"),IF(COUNTIF('Master list(no salts, metals)'!$K1638:$Y1638, "#N/A")=14,TRUE,FALSE))</f>
        <v>0</v>
      </c>
      <c r="N1644" t="b">
        <f>AND(COUNTIF('Master list(no salts, metals)'!N1638,"&lt;=1"),IF(COUNTIF('Master list(no salts, metals)'!$K1638:$Y1638, "#N/A")=14,TRUE,FALSE))</f>
        <v>0</v>
      </c>
      <c r="O1644" t="b">
        <f>AND(COUNTIF('Master list(no salts, metals)'!O1638,"&lt;=1"),IF(COUNTIF('Master list(no salts, metals)'!$K1638:$Y1638, "#N/A")=14,TRUE,FALSE))</f>
        <v>0</v>
      </c>
      <c r="P1644" t="b">
        <f>AND(COUNTIF('Master list(no salts, metals)'!P1638,"&lt;=1"),IF(COUNTIF('Master list(no salts, metals)'!$K1638:$Y1638, "#N/A")=14,TRUE,FALSE))</f>
        <v>0</v>
      </c>
      <c r="Q1644" t="b">
        <f>AND(COUNTIF('Master list(no salts, metals)'!Q1638,"&lt;=1"),IF(COUNTIF('Master list(no salts, metals)'!$K1638:$Y1638, "#N/A")=14,TRUE,FALSE))</f>
        <v>0</v>
      </c>
      <c r="R1644" t="b">
        <f>AND(COUNTIF('Master list(no salts, metals)'!R1638,"&lt;=1"),IF(COUNTIF('Master list(no salts, metals)'!$K1638:$Y1638, "#N/A")=14,TRUE,FALSE))</f>
        <v>0</v>
      </c>
      <c r="S1644" t="b">
        <f>AND(COUNTIF('Master list(no salts, metals)'!S1638,"&lt;=1"),IF(COUNTIF('Master list(no salts, metals)'!$K1638:$Y1638, "#N/A")=14,TRUE,FALSE))</f>
        <v>0</v>
      </c>
      <c r="T1644" t="b">
        <f>AND(COUNTIF('Master list(no salts, metals)'!T1638,"&lt;=1"),IF(COUNTIF('Master list(no salts, metals)'!$K1638:$Y1638, "#N/A")=14,TRUE,FALSE))</f>
        <v>0</v>
      </c>
      <c r="U1644" t="b">
        <f>AND(COUNTIF('Master list(no salts, metals)'!U1638,"&lt;=1"),IF(COUNTIF('Master list(no salts, metals)'!$K1638:$Y1638, "#N/A")=14,TRUE,FALSE))</f>
        <v>0</v>
      </c>
      <c r="V1644" t="b">
        <f>AND(COUNTIF('Master list(no salts, metals)'!V1638,"&lt;=1"),IF(COUNTIF('Master list(no salts, metals)'!$K1638:$Y1638, "#N/A")=14,TRUE,FALSE))</f>
        <v>0</v>
      </c>
      <c r="W1644" t="b">
        <f>AND(COUNTIF('Master list(no salts, metals)'!W1638,"&lt;=1"),IF(COUNTIF('Master list(no salts, metals)'!$K1638:$Y1638, "#N/A")=14,TRUE,FALSE))</f>
        <v>0</v>
      </c>
      <c r="X1644" t="b">
        <f>AND(COUNTIF('Master list(no salts, metals)'!X1638,"&lt;=1"),IF(COUNTIF('Master list(no salts, metals)'!$K1638:$Y1638, "#N/A")=14,TRUE,FALSE))</f>
        <v>0</v>
      </c>
      <c r="Y1644" t="b">
        <f>AND(COUNTIF('Master list(no salts, metals)'!Y1638,"&lt;=1"),IF(COUNTIF('Master list(no salts, metals)'!$K1638:$Y1638, "#N/A")=14,TRUE,FALSE))</f>
        <v>0</v>
      </c>
    </row>
    <row r="1645" spans="11:25" x14ac:dyDescent="0.25">
      <c r="K1645" t="b">
        <f>AND(COUNTIF('Master list(no salts, metals)'!K1639,"&lt;=1"),IF(COUNTIF('Master list(no salts, metals)'!$K1639:$Y1639, "#N/A")=14,TRUE,FALSE))</f>
        <v>0</v>
      </c>
      <c r="L1645" t="b">
        <f>AND(COUNTIF('Master list(no salts, metals)'!L1639,"&lt;=1"),IF(COUNTIF('Master list(no salts, metals)'!$K1639:$Y1639, "#N/A")=14,TRUE,FALSE))</f>
        <v>0</v>
      </c>
      <c r="M1645" t="b">
        <f>AND(COUNTIF('Master list(no salts, metals)'!M1639,"&lt;=1"),IF(COUNTIF('Master list(no salts, metals)'!$K1639:$Y1639, "#N/A")=14,TRUE,FALSE))</f>
        <v>0</v>
      </c>
      <c r="N1645" t="b">
        <f>AND(COUNTIF('Master list(no salts, metals)'!N1639,"&lt;=1"),IF(COUNTIF('Master list(no salts, metals)'!$K1639:$Y1639, "#N/A")=14,TRUE,FALSE))</f>
        <v>0</v>
      </c>
      <c r="O1645" t="b">
        <f>AND(COUNTIF('Master list(no salts, metals)'!O1639,"&lt;=1"),IF(COUNTIF('Master list(no salts, metals)'!$K1639:$Y1639, "#N/A")=14,TRUE,FALSE))</f>
        <v>0</v>
      </c>
      <c r="P1645" t="b">
        <f>AND(COUNTIF('Master list(no salts, metals)'!P1639,"&lt;=1"),IF(COUNTIF('Master list(no salts, metals)'!$K1639:$Y1639, "#N/A")=14,TRUE,FALSE))</f>
        <v>0</v>
      </c>
      <c r="Q1645" t="b">
        <f>AND(COUNTIF('Master list(no salts, metals)'!Q1639,"&lt;=1"),IF(COUNTIF('Master list(no salts, metals)'!$K1639:$Y1639, "#N/A")=14,TRUE,FALSE))</f>
        <v>0</v>
      </c>
      <c r="R1645" t="b">
        <f>AND(COUNTIF('Master list(no salts, metals)'!R1639,"&lt;=1"),IF(COUNTIF('Master list(no salts, metals)'!$K1639:$Y1639, "#N/A")=14,TRUE,FALSE))</f>
        <v>0</v>
      </c>
      <c r="S1645" t="b">
        <f>AND(COUNTIF('Master list(no salts, metals)'!S1639,"&lt;=1"),IF(COUNTIF('Master list(no salts, metals)'!$K1639:$Y1639, "#N/A")=14,TRUE,FALSE))</f>
        <v>0</v>
      </c>
      <c r="T1645" t="b">
        <f>AND(COUNTIF('Master list(no salts, metals)'!T1639,"&lt;=1"),IF(COUNTIF('Master list(no salts, metals)'!$K1639:$Y1639, "#N/A")=14,TRUE,FALSE))</f>
        <v>1</v>
      </c>
      <c r="U1645" t="b">
        <f>AND(COUNTIF('Master list(no salts, metals)'!U1639,"&lt;=1"),IF(COUNTIF('Master list(no salts, metals)'!$K1639:$Y1639, "#N/A")=14,TRUE,FALSE))</f>
        <v>0</v>
      </c>
      <c r="V1645" t="b">
        <f>AND(COUNTIF('Master list(no salts, metals)'!V1639,"&lt;=1"),IF(COUNTIF('Master list(no salts, metals)'!$K1639:$Y1639, "#N/A")=14,TRUE,FALSE))</f>
        <v>0</v>
      </c>
      <c r="W1645" t="b">
        <f>AND(COUNTIF('Master list(no salts, metals)'!W1639,"&lt;=1"),IF(COUNTIF('Master list(no salts, metals)'!$K1639:$Y1639, "#N/A")=14,TRUE,FALSE))</f>
        <v>0</v>
      </c>
      <c r="X1645" t="b">
        <f>AND(COUNTIF('Master list(no salts, metals)'!X1639,"&lt;=1"),IF(COUNTIF('Master list(no salts, metals)'!$K1639:$Y1639, "#N/A")=14,TRUE,FALSE))</f>
        <v>0</v>
      </c>
      <c r="Y1645" t="b">
        <f>AND(COUNTIF('Master list(no salts, metals)'!Y1639,"&lt;=1"),IF(COUNTIF('Master list(no salts, metals)'!$K1639:$Y1639, "#N/A")=14,TRUE,FALSE))</f>
        <v>0</v>
      </c>
    </row>
    <row r="1646" spans="11:25" x14ac:dyDescent="0.25">
      <c r="K1646" t="b">
        <f>AND(COUNTIF('Master list(no salts, metals)'!K1640,"&lt;=1"),IF(COUNTIF('Master list(no salts, metals)'!$K1640:$Y1640, "#N/A")=14,TRUE,FALSE))</f>
        <v>0</v>
      </c>
      <c r="L1646" t="b">
        <f>AND(COUNTIF('Master list(no salts, metals)'!L1640,"&lt;=1"),IF(COUNTIF('Master list(no salts, metals)'!$K1640:$Y1640, "#N/A")=14,TRUE,FALSE))</f>
        <v>0</v>
      </c>
      <c r="M1646" t="b">
        <f>AND(COUNTIF('Master list(no salts, metals)'!M1640,"&lt;=1"),IF(COUNTIF('Master list(no salts, metals)'!$K1640:$Y1640, "#N/A")=14,TRUE,FALSE))</f>
        <v>0</v>
      </c>
      <c r="N1646" t="b">
        <f>AND(COUNTIF('Master list(no salts, metals)'!N1640,"&lt;=1"),IF(COUNTIF('Master list(no salts, metals)'!$K1640:$Y1640, "#N/A")=14,TRUE,FALSE))</f>
        <v>0</v>
      </c>
      <c r="O1646" t="b">
        <f>AND(COUNTIF('Master list(no salts, metals)'!O1640,"&lt;=1"),IF(COUNTIF('Master list(no salts, metals)'!$K1640:$Y1640, "#N/A")=14,TRUE,FALSE))</f>
        <v>0</v>
      </c>
      <c r="P1646" t="b">
        <f>AND(COUNTIF('Master list(no salts, metals)'!P1640,"&lt;=1"),IF(COUNTIF('Master list(no salts, metals)'!$K1640:$Y1640, "#N/A")=14,TRUE,FALSE))</f>
        <v>0</v>
      </c>
      <c r="Q1646" t="b">
        <f>AND(COUNTIF('Master list(no salts, metals)'!Q1640,"&lt;=1"),IF(COUNTIF('Master list(no salts, metals)'!$K1640:$Y1640, "#N/A")=14,TRUE,FALSE))</f>
        <v>0</v>
      </c>
      <c r="R1646" t="b">
        <f>AND(COUNTIF('Master list(no salts, metals)'!R1640,"&lt;=1"),IF(COUNTIF('Master list(no salts, metals)'!$K1640:$Y1640, "#N/A")=14,TRUE,FALSE))</f>
        <v>0</v>
      </c>
      <c r="S1646" t="b">
        <f>AND(COUNTIF('Master list(no salts, metals)'!S1640,"&lt;=1"),IF(COUNTIF('Master list(no salts, metals)'!$K1640:$Y1640, "#N/A")=14,TRUE,FALSE))</f>
        <v>0</v>
      </c>
      <c r="T1646" t="b">
        <f>AND(COUNTIF('Master list(no salts, metals)'!T1640,"&lt;=1"),IF(COUNTIF('Master list(no salts, metals)'!$K1640:$Y1640, "#N/A")=14,TRUE,FALSE))</f>
        <v>0</v>
      </c>
      <c r="U1646" t="b">
        <f>AND(COUNTIF('Master list(no salts, metals)'!U1640,"&lt;=1"),IF(COUNTIF('Master list(no salts, metals)'!$K1640:$Y1640, "#N/A")=14,TRUE,FALSE))</f>
        <v>0</v>
      </c>
      <c r="V1646" t="b">
        <f>AND(COUNTIF('Master list(no salts, metals)'!V1640,"&lt;=1"),IF(COUNTIF('Master list(no salts, metals)'!$K1640:$Y1640, "#N/A")=14,TRUE,FALSE))</f>
        <v>0</v>
      </c>
      <c r="W1646" t="b">
        <f>AND(COUNTIF('Master list(no salts, metals)'!W1640,"&lt;=1"),IF(COUNTIF('Master list(no salts, metals)'!$K1640:$Y1640, "#N/A")=14,TRUE,FALSE))</f>
        <v>0</v>
      </c>
      <c r="X1646" t="b">
        <f>AND(COUNTIF('Master list(no salts, metals)'!X1640,"&lt;=1"),IF(COUNTIF('Master list(no salts, metals)'!$K1640:$Y1640, "#N/A")=14,TRUE,FALSE))</f>
        <v>0</v>
      </c>
      <c r="Y1646" t="b">
        <f>AND(COUNTIF('Master list(no salts, metals)'!Y1640,"&lt;=1"),IF(COUNTIF('Master list(no salts, metals)'!$K1640:$Y1640, "#N/A")=14,TRUE,FALSE))</f>
        <v>0</v>
      </c>
    </row>
    <row r="1647" spans="11:25" x14ac:dyDescent="0.25">
      <c r="K1647" t="b">
        <f>AND(COUNTIF('Master list(no salts, metals)'!K1641,"&lt;=1"),IF(COUNTIF('Master list(no salts, metals)'!$K1641:$Y1641, "#N/A")=14,TRUE,FALSE))</f>
        <v>0</v>
      </c>
      <c r="L1647" t="b">
        <f>AND(COUNTIF('Master list(no salts, metals)'!L1641,"&lt;=1"),IF(COUNTIF('Master list(no salts, metals)'!$K1641:$Y1641, "#N/A")=14,TRUE,FALSE))</f>
        <v>0</v>
      </c>
      <c r="M1647" t="b">
        <f>AND(COUNTIF('Master list(no salts, metals)'!M1641,"&lt;=1"),IF(COUNTIF('Master list(no salts, metals)'!$K1641:$Y1641, "#N/A")=14,TRUE,FALSE))</f>
        <v>0</v>
      </c>
      <c r="N1647" t="b">
        <f>AND(COUNTIF('Master list(no salts, metals)'!N1641,"&lt;=1"),IF(COUNTIF('Master list(no salts, metals)'!$K1641:$Y1641, "#N/A")=14,TRUE,FALSE))</f>
        <v>0</v>
      </c>
      <c r="O1647" t="b">
        <f>AND(COUNTIF('Master list(no salts, metals)'!O1641,"&lt;=1"),IF(COUNTIF('Master list(no salts, metals)'!$K1641:$Y1641, "#N/A")=14,TRUE,FALSE))</f>
        <v>0</v>
      </c>
      <c r="P1647" t="b">
        <f>AND(COUNTIF('Master list(no salts, metals)'!P1641,"&lt;=1"),IF(COUNTIF('Master list(no salts, metals)'!$K1641:$Y1641, "#N/A")=14,TRUE,FALSE))</f>
        <v>0</v>
      </c>
      <c r="Q1647" t="b">
        <f>AND(COUNTIF('Master list(no salts, metals)'!Q1641,"&lt;=1"),IF(COUNTIF('Master list(no salts, metals)'!$K1641:$Y1641, "#N/A")=14,TRUE,FALSE))</f>
        <v>0</v>
      </c>
      <c r="R1647" t="b">
        <f>AND(COUNTIF('Master list(no salts, metals)'!R1641,"&lt;=1"),IF(COUNTIF('Master list(no salts, metals)'!$K1641:$Y1641, "#N/A")=14,TRUE,FALSE))</f>
        <v>0</v>
      </c>
      <c r="S1647" t="b">
        <f>AND(COUNTIF('Master list(no salts, metals)'!S1641,"&lt;=1"),IF(COUNTIF('Master list(no salts, metals)'!$K1641:$Y1641, "#N/A")=14,TRUE,FALSE))</f>
        <v>0</v>
      </c>
      <c r="T1647" t="b">
        <f>AND(COUNTIF('Master list(no salts, metals)'!T1641,"&lt;=1"),IF(COUNTIF('Master list(no salts, metals)'!$K1641:$Y1641, "#N/A")=14,TRUE,FALSE))</f>
        <v>1</v>
      </c>
      <c r="U1647" t="b">
        <f>AND(COUNTIF('Master list(no salts, metals)'!U1641,"&lt;=1"),IF(COUNTIF('Master list(no salts, metals)'!$K1641:$Y1641, "#N/A")=14,TRUE,FALSE))</f>
        <v>0</v>
      </c>
      <c r="V1647" t="b">
        <f>AND(COUNTIF('Master list(no salts, metals)'!V1641,"&lt;=1"),IF(COUNTIF('Master list(no salts, metals)'!$K1641:$Y1641, "#N/A")=14,TRUE,FALSE))</f>
        <v>0</v>
      </c>
      <c r="W1647" t="b">
        <f>AND(COUNTIF('Master list(no salts, metals)'!W1641,"&lt;=1"),IF(COUNTIF('Master list(no salts, metals)'!$K1641:$Y1641, "#N/A")=14,TRUE,FALSE))</f>
        <v>0</v>
      </c>
      <c r="X1647" t="b">
        <f>AND(COUNTIF('Master list(no salts, metals)'!X1641,"&lt;=1"),IF(COUNTIF('Master list(no salts, metals)'!$K1641:$Y1641, "#N/A")=14,TRUE,FALSE))</f>
        <v>0</v>
      </c>
      <c r="Y1647" t="b">
        <f>AND(COUNTIF('Master list(no salts, metals)'!Y1641,"&lt;=1"),IF(COUNTIF('Master list(no salts, metals)'!$K1641:$Y1641, "#N/A")=14,TRUE,FALSE))</f>
        <v>0</v>
      </c>
    </row>
    <row r="1648" spans="11:25" x14ac:dyDescent="0.25">
      <c r="K1648" t="b">
        <f>AND(COUNTIF('Master list(no salts, metals)'!K1642,"&lt;=1"),IF(COUNTIF('Master list(no salts, metals)'!$K1642:$Y1642, "#N/A")=14,TRUE,FALSE))</f>
        <v>0</v>
      </c>
      <c r="L1648" t="b">
        <f>AND(COUNTIF('Master list(no salts, metals)'!L1642,"&lt;=1"),IF(COUNTIF('Master list(no salts, metals)'!$K1642:$Y1642, "#N/A")=14,TRUE,FALSE))</f>
        <v>0</v>
      </c>
      <c r="M1648" t="b">
        <f>AND(COUNTIF('Master list(no salts, metals)'!M1642,"&lt;=1"),IF(COUNTIF('Master list(no salts, metals)'!$K1642:$Y1642, "#N/A")=14,TRUE,FALSE))</f>
        <v>0</v>
      </c>
      <c r="N1648" t="b">
        <f>AND(COUNTIF('Master list(no salts, metals)'!N1642,"&lt;=1"),IF(COUNTIF('Master list(no salts, metals)'!$K1642:$Y1642, "#N/A")=14,TRUE,FALSE))</f>
        <v>0</v>
      </c>
      <c r="O1648" t="b">
        <f>AND(COUNTIF('Master list(no salts, metals)'!O1642,"&lt;=1"),IF(COUNTIF('Master list(no salts, metals)'!$K1642:$Y1642, "#N/A")=14,TRUE,FALSE))</f>
        <v>0</v>
      </c>
      <c r="P1648" t="b">
        <f>AND(COUNTIF('Master list(no salts, metals)'!P1642,"&lt;=1"),IF(COUNTIF('Master list(no salts, metals)'!$K1642:$Y1642, "#N/A")=14,TRUE,FALSE))</f>
        <v>0</v>
      </c>
      <c r="Q1648" t="b">
        <f>AND(COUNTIF('Master list(no salts, metals)'!Q1642,"&lt;=1"),IF(COUNTIF('Master list(no salts, metals)'!$K1642:$Y1642, "#N/A")=14,TRUE,FALSE))</f>
        <v>0</v>
      </c>
      <c r="R1648" t="b">
        <f>AND(COUNTIF('Master list(no salts, metals)'!R1642,"&lt;=1"),IF(COUNTIF('Master list(no salts, metals)'!$K1642:$Y1642, "#N/A")=14,TRUE,FALSE))</f>
        <v>0</v>
      </c>
      <c r="S1648" t="b">
        <f>AND(COUNTIF('Master list(no salts, metals)'!S1642,"&lt;=1"),IF(COUNTIF('Master list(no salts, metals)'!$K1642:$Y1642, "#N/A")=14,TRUE,FALSE))</f>
        <v>0</v>
      </c>
      <c r="T1648" t="b">
        <f>AND(COUNTIF('Master list(no salts, metals)'!T1642,"&lt;=1"),IF(COUNTIF('Master list(no salts, metals)'!$K1642:$Y1642, "#N/A")=14,TRUE,FALSE))</f>
        <v>0</v>
      </c>
      <c r="U1648" t="b">
        <f>AND(COUNTIF('Master list(no salts, metals)'!U1642,"&lt;=1"),IF(COUNTIF('Master list(no salts, metals)'!$K1642:$Y1642, "#N/A")=14,TRUE,FALSE))</f>
        <v>0</v>
      </c>
      <c r="V1648" t="b">
        <f>AND(COUNTIF('Master list(no salts, metals)'!V1642,"&lt;=1"),IF(COUNTIF('Master list(no salts, metals)'!$K1642:$Y1642, "#N/A")=14,TRUE,FALSE))</f>
        <v>0</v>
      </c>
      <c r="W1648" t="b">
        <f>AND(COUNTIF('Master list(no salts, metals)'!W1642,"&lt;=1"),IF(COUNTIF('Master list(no salts, metals)'!$K1642:$Y1642, "#N/A")=14,TRUE,FALSE))</f>
        <v>0</v>
      </c>
      <c r="X1648" t="b">
        <f>AND(COUNTIF('Master list(no salts, metals)'!X1642,"&lt;=1"),IF(COUNTIF('Master list(no salts, metals)'!$K1642:$Y1642, "#N/A")=14,TRUE,FALSE))</f>
        <v>0</v>
      </c>
      <c r="Y1648" t="b">
        <f>AND(COUNTIF('Master list(no salts, metals)'!Y1642,"&lt;=1"),IF(COUNTIF('Master list(no salts, metals)'!$K1642:$Y1642, "#N/A")=14,TRUE,FALSE))</f>
        <v>0</v>
      </c>
    </row>
    <row r="1649" spans="11:25" x14ac:dyDescent="0.25">
      <c r="K1649" t="b">
        <f>AND(COUNTIF('Master list(no salts, metals)'!K1643,"&lt;=1"),IF(COUNTIF('Master list(no salts, metals)'!$K1643:$Y1643, "#N/A")=14,TRUE,FALSE))</f>
        <v>0</v>
      </c>
      <c r="L1649" t="b">
        <f>AND(COUNTIF('Master list(no salts, metals)'!L1643,"&lt;=1"),IF(COUNTIF('Master list(no salts, metals)'!$K1643:$Y1643, "#N/A")=14,TRUE,FALSE))</f>
        <v>0</v>
      </c>
      <c r="M1649" t="b">
        <f>AND(COUNTIF('Master list(no salts, metals)'!M1643,"&lt;=1"),IF(COUNTIF('Master list(no salts, metals)'!$K1643:$Y1643, "#N/A")=14,TRUE,FALSE))</f>
        <v>0</v>
      </c>
      <c r="N1649" t="b">
        <f>AND(COUNTIF('Master list(no salts, metals)'!N1643,"&lt;=1"),IF(COUNTIF('Master list(no salts, metals)'!$K1643:$Y1643, "#N/A")=14,TRUE,FALSE))</f>
        <v>0</v>
      </c>
      <c r="O1649" t="b">
        <f>AND(COUNTIF('Master list(no salts, metals)'!O1643,"&lt;=1"),IF(COUNTIF('Master list(no salts, metals)'!$K1643:$Y1643, "#N/A")=14,TRUE,FALSE))</f>
        <v>0</v>
      </c>
      <c r="P1649" t="b">
        <f>AND(COUNTIF('Master list(no salts, metals)'!P1643,"&lt;=1"),IF(COUNTIF('Master list(no salts, metals)'!$K1643:$Y1643, "#N/A")=14,TRUE,FALSE))</f>
        <v>0</v>
      </c>
      <c r="Q1649" t="b">
        <f>AND(COUNTIF('Master list(no salts, metals)'!Q1643,"&lt;=1"),IF(COUNTIF('Master list(no salts, metals)'!$K1643:$Y1643, "#N/A")=14,TRUE,FALSE))</f>
        <v>0</v>
      </c>
      <c r="R1649" t="b">
        <f>AND(COUNTIF('Master list(no salts, metals)'!R1643,"&lt;=1"),IF(COUNTIF('Master list(no salts, metals)'!$K1643:$Y1643, "#N/A")=14,TRUE,FALSE))</f>
        <v>0</v>
      </c>
      <c r="S1649" t="b">
        <f>AND(COUNTIF('Master list(no salts, metals)'!S1643,"&lt;=1"),IF(COUNTIF('Master list(no salts, metals)'!$K1643:$Y1643, "#N/A")=14,TRUE,FALSE))</f>
        <v>0</v>
      </c>
      <c r="T1649" t="b">
        <f>AND(COUNTIF('Master list(no salts, metals)'!T1643,"&lt;=1"),IF(COUNTIF('Master list(no salts, metals)'!$K1643:$Y1643, "#N/A")=14,TRUE,FALSE))</f>
        <v>0</v>
      </c>
      <c r="U1649" t="b">
        <f>AND(COUNTIF('Master list(no salts, metals)'!U1643,"&lt;=1"),IF(COUNTIF('Master list(no salts, metals)'!$K1643:$Y1643, "#N/A")=14,TRUE,FALSE))</f>
        <v>0</v>
      </c>
      <c r="V1649" t="b">
        <f>AND(COUNTIF('Master list(no salts, metals)'!V1643,"&lt;=1"),IF(COUNTIF('Master list(no salts, metals)'!$K1643:$Y1643, "#N/A")=14,TRUE,FALSE))</f>
        <v>0</v>
      </c>
      <c r="W1649" t="b">
        <f>AND(COUNTIF('Master list(no salts, metals)'!W1643,"&lt;=1"),IF(COUNTIF('Master list(no salts, metals)'!$K1643:$Y1643, "#N/A")=14,TRUE,FALSE))</f>
        <v>0</v>
      </c>
      <c r="X1649" t="b">
        <f>AND(COUNTIF('Master list(no salts, metals)'!X1643,"&lt;=1"),IF(COUNTIF('Master list(no salts, metals)'!$K1643:$Y1643, "#N/A")=14,TRUE,FALSE))</f>
        <v>0</v>
      </c>
      <c r="Y1649" t="b">
        <f>AND(COUNTIF('Master list(no salts, metals)'!Y1643,"&lt;=1"),IF(COUNTIF('Master list(no salts, metals)'!$K1643:$Y1643, "#N/A")=14,TRUE,FALSE))</f>
        <v>0</v>
      </c>
    </row>
    <row r="1650" spans="11:25" x14ac:dyDescent="0.25">
      <c r="K1650" t="b">
        <f>AND(COUNTIF('Master list(no salts, metals)'!K1644,"&lt;=1"),IF(COUNTIF('Master list(no salts, metals)'!$K1644:$Y1644, "#N/A")=14,TRUE,FALSE))</f>
        <v>0</v>
      </c>
      <c r="L1650" t="b">
        <f>AND(COUNTIF('Master list(no salts, metals)'!L1644,"&lt;=1"),IF(COUNTIF('Master list(no salts, metals)'!$K1644:$Y1644, "#N/A")=14,TRUE,FALSE))</f>
        <v>0</v>
      </c>
      <c r="M1650" t="b">
        <f>AND(COUNTIF('Master list(no salts, metals)'!M1644,"&lt;=1"),IF(COUNTIF('Master list(no salts, metals)'!$K1644:$Y1644, "#N/A")=14,TRUE,FALSE))</f>
        <v>0</v>
      </c>
      <c r="N1650" t="b">
        <f>AND(COUNTIF('Master list(no salts, metals)'!N1644,"&lt;=1"),IF(COUNTIF('Master list(no salts, metals)'!$K1644:$Y1644, "#N/A")=14,TRUE,FALSE))</f>
        <v>0</v>
      </c>
      <c r="O1650" t="b">
        <f>AND(COUNTIF('Master list(no salts, metals)'!O1644,"&lt;=1"),IF(COUNTIF('Master list(no salts, metals)'!$K1644:$Y1644, "#N/A")=14,TRUE,FALSE))</f>
        <v>0</v>
      </c>
      <c r="P1650" t="b">
        <f>AND(COUNTIF('Master list(no salts, metals)'!P1644,"&lt;=1"),IF(COUNTIF('Master list(no salts, metals)'!$K1644:$Y1644, "#N/A")=14,TRUE,FALSE))</f>
        <v>0</v>
      </c>
      <c r="Q1650" t="b">
        <f>AND(COUNTIF('Master list(no salts, metals)'!Q1644,"&lt;=1"),IF(COUNTIF('Master list(no salts, metals)'!$K1644:$Y1644, "#N/A")=14,TRUE,FALSE))</f>
        <v>0</v>
      </c>
      <c r="R1650" t="b">
        <f>AND(COUNTIF('Master list(no salts, metals)'!R1644,"&lt;=1"),IF(COUNTIF('Master list(no salts, metals)'!$K1644:$Y1644, "#N/A")=14,TRUE,FALSE))</f>
        <v>0</v>
      </c>
      <c r="S1650" t="b">
        <f>AND(COUNTIF('Master list(no salts, metals)'!S1644,"&lt;=1"),IF(COUNTIF('Master list(no salts, metals)'!$K1644:$Y1644, "#N/A")=14,TRUE,FALSE))</f>
        <v>0</v>
      </c>
      <c r="T1650" t="b">
        <f>AND(COUNTIF('Master list(no salts, metals)'!T1644,"&lt;=1"),IF(COUNTIF('Master list(no salts, metals)'!$K1644:$Y1644, "#N/A")=14,TRUE,FALSE))</f>
        <v>0</v>
      </c>
      <c r="U1650" t="b">
        <f>AND(COUNTIF('Master list(no salts, metals)'!U1644,"&lt;=1"),IF(COUNTIF('Master list(no salts, metals)'!$K1644:$Y1644, "#N/A")=14,TRUE,FALSE))</f>
        <v>0</v>
      </c>
      <c r="V1650" t="b">
        <f>AND(COUNTIF('Master list(no salts, metals)'!V1644,"&lt;=1"),IF(COUNTIF('Master list(no salts, metals)'!$K1644:$Y1644, "#N/A")=14,TRUE,FALSE))</f>
        <v>0</v>
      </c>
      <c r="W1650" t="b">
        <f>AND(COUNTIF('Master list(no salts, metals)'!W1644,"&lt;=1"),IF(COUNTIF('Master list(no salts, metals)'!$K1644:$Y1644, "#N/A")=14,TRUE,FALSE))</f>
        <v>1</v>
      </c>
      <c r="X1650" t="b">
        <f>AND(COUNTIF('Master list(no salts, metals)'!X1644,"&lt;=1"),IF(COUNTIF('Master list(no salts, metals)'!$K1644:$Y1644, "#N/A")=14,TRUE,FALSE))</f>
        <v>0</v>
      </c>
      <c r="Y1650" t="b">
        <f>AND(COUNTIF('Master list(no salts, metals)'!Y1644,"&lt;=1"),IF(COUNTIF('Master list(no salts, metals)'!$K1644:$Y1644, "#N/A")=14,TRUE,FALSE))</f>
        <v>0</v>
      </c>
    </row>
    <row r="1651" spans="11:25" x14ac:dyDescent="0.25">
      <c r="K1651" t="b">
        <f>AND(COUNTIF('Master list(no salts, metals)'!K1645,"&lt;=1"),IF(COUNTIF('Master list(no salts, metals)'!$K1645:$Y1645, "#N/A")=14,TRUE,FALSE))</f>
        <v>0</v>
      </c>
      <c r="L1651" t="b">
        <f>AND(COUNTIF('Master list(no salts, metals)'!L1645,"&lt;=1"),IF(COUNTIF('Master list(no salts, metals)'!$K1645:$Y1645, "#N/A")=14,TRUE,FALSE))</f>
        <v>0</v>
      </c>
      <c r="M1651" t="b">
        <f>AND(COUNTIF('Master list(no salts, metals)'!M1645,"&lt;=1"),IF(COUNTIF('Master list(no salts, metals)'!$K1645:$Y1645, "#N/A")=14,TRUE,FALSE))</f>
        <v>0</v>
      </c>
      <c r="N1651" t="b">
        <f>AND(COUNTIF('Master list(no salts, metals)'!N1645,"&lt;=1"),IF(COUNTIF('Master list(no salts, metals)'!$K1645:$Y1645, "#N/A")=14,TRUE,FALSE))</f>
        <v>0</v>
      </c>
      <c r="O1651" t="b">
        <f>AND(COUNTIF('Master list(no salts, metals)'!O1645,"&lt;=1"),IF(COUNTIF('Master list(no salts, metals)'!$K1645:$Y1645, "#N/A")=14,TRUE,FALSE))</f>
        <v>0</v>
      </c>
      <c r="P1651" t="b">
        <f>AND(COUNTIF('Master list(no salts, metals)'!P1645,"&lt;=1"),IF(COUNTIF('Master list(no salts, metals)'!$K1645:$Y1645, "#N/A")=14,TRUE,FALSE))</f>
        <v>0</v>
      </c>
      <c r="Q1651" t="b">
        <f>AND(COUNTIF('Master list(no salts, metals)'!Q1645,"&lt;=1"),IF(COUNTIF('Master list(no salts, metals)'!$K1645:$Y1645, "#N/A")=14,TRUE,FALSE))</f>
        <v>0</v>
      </c>
      <c r="R1651" t="b">
        <f>AND(COUNTIF('Master list(no salts, metals)'!R1645,"&lt;=1"),IF(COUNTIF('Master list(no salts, metals)'!$K1645:$Y1645, "#N/A")=14,TRUE,FALSE))</f>
        <v>0</v>
      </c>
      <c r="S1651" t="b">
        <f>AND(COUNTIF('Master list(no salts, metals)'!S1645,"&lt;=1"),IF(COUNTIF('Master list(no salts, metals)'!$K1645:$Y1645, "#N/A")=14,TRUE,FALSE))</f>
        <v>0</v>
      </c>
      <c r="T1651" t="b">
        <f>AND(COUNTIF('Master list(no salts, metals)'!T1645,"&lt;=1"),IF(COUNTIF('Master list(no salts, metals)'!$K1645:$Y1645, "#N/A")=14,TRUE,FALSE))</f>
        <v>0</v>
      </c>
      <c r="U1651" t="b">
        <f>AND(COUNTIF('Master list(no salts, metals)'!U1645,"&lt;=1"),IF(COUNTIF('Master list(no salts, metals)'!$K1645:$Y1645, "#N/A")=14,TRUE,FALSE))</f>
        <v>0</v>
      </c>
      <c r="V1651" t="b">
        <f>AND(COUNTIF('Master list(no salts, metals)'!V1645,"&lt;=1"),IF(COUNTIF('Master list(no salts, metals)'!$K1645:$Y1645, "#N/A")=14,TRUE,FALSE))</f>
        <v>0</v>
      </c>
      <c r="W1651" t="b">
        <f>AND(COUNTIF('Master list(no salts, metals)'!W1645,"&lt;=1"),IF(COUNTIF('Master list(no salts, metals)'!$K1645:$Y1645, "#N/A")=14,TRUE,FALSE))</f>
        <v>0</v>
      </c>
      <c r="X1651" t="b">
        <f>AND(COUNTIF('Master list(no salts, metals)'!X1645,"&lt;=1"),IF(COUNTIF('Master list(no salts, metals)'!$K1645:$Y1645, "#N/A")=14,TRUE,FALSE))</f>
        <v>0</v>
      </c>
      <c r="Y1651" t="b">
        <f>AND(COUNTIF('Master list(no salts, metals)'!Y1645,"&lt;=1"),IF(COUNTIF('Master list(no salts, metals)'!$K1645:$Y1645, "#N/A")=14,TRUE,FALSE))</f>
        <v>0</v>
      </c>
    </row>
    <row r="1652" spans="11:25" x14ac:dyDescent="0.25">
      <c r="K1652" t="b">
        <f>AND(COUNTIF('Master list(no salts, metals)'!K1646,"&lt;=1"),IF(COUNTIF('Master list(no salts, metals)'!$K1646:$Y1646, "#N/A")=14,TRUE,FALSE))</f>
        <v>0</v>
      </c>
      <c r="L1652" t="b">
        <f>AND(COUNTIF('Master list(no salts, metals)'!L1646,"&lt;=1"),IF(COUNTIF('Master list(no salts, metals)'!$K1646:$Y1646, "#N/A")=14,TRUE,FALSE))</f>
        <v>0</v>
      </c>
      <c r="M1652" t="b">
        <f>AND(COUNTIF('Master list(no salts, metals)'!M1646,"&lt;=1"),IF(COUNTIF('Master list(no salts, metals)'!$K1646:$Y1646, "#N/A")=14,TRUE,FALSE))</f>
        <v>0</v>
      </c>
      <c r="N1652" t="b">
        <f>AND(COUNTIF('Master list(no salts, metals)'!N1646,"&lt;=1"),IF(COUNTIF('Master list(no salts, metals)'!$K1646:$Y1646, "#N/A")=14,TRUE,FALSE))</f>
        <v>0</v>
      </c>
      <c r="O1652" t="b">
        <f>AND(COUNTIF('Master list(no salts, metals)'!O1646,"&lt;=1"),IF(COUNTIF('Master list(no salts, metals)'!$K1646:$Y1646, "#N/A")=14,TRUE,FALSE))</f>
        <v>0</v>
      </c>
      <c r="P1652" t="b">
        <f>AND(COUNTIF('Master list(no salts, metals)'!P1646,"&lt;=1"),IF(COUNTIF('Master list(no salts, metals)'!$K1646:$Y1646, "#N/A")=14,TRUE,FALSE))</f>
        <v>0</v>
      </c>
      <c r="Q1652" t="b">
        <f>AND(COUNTIF('Master list(no salts, metals)'!Q1646,"&lt;=1"),IF(COUNTIF('Master list(no salts, metals)'!$K1646:$Y1646, "#N/A")=14,TRUE,FALSE))</f>
        <v>0</v>
      </c>
      <c r="R1652" t="b">
        <f>AND(COUNTIF('Master list(no salts, metals)'!R1646,"&lt;=1"),IF(COUNTIF('Master list(no salts, metals)'!$K1646:$Y1646, "#N/A")=14,TRUE,FALSE))</f>
        <v>0</v>
      </c>
      <c r="S1652" t="b">
        <f>AND(COUNTIF('Master list(no salts, metals)'!S1646,"&lt;=1"),IF(COUNTIF('Master list(no salts, metals)'!$K1646:$Y1646, "#N/A")=14,TRUE,FALSE))</f>
        <v>0</v>
      </c>
      <c r="T1652" t="b">
        <f>AND(COUNTIF('Master list(no salts, metals)'!T1646,"&lt;=1"),IF(COUNTIF('Master list(no salts, metals)'!$K1646:$Y1646, "#N/A")=14,TRUE,FALSE))</f>
        <v>0</v>
      </c>
      <c r="U1652" t="b">
        <f>AND(COUNTIF('Master list(no salts, metals)'!U1646,"&lt;=1"),IF(COUNTIF('Master list(no salts, metals)'!$K1646:$Y1646, "#N/A")=14,TRUE,FALSE))</f>
        <v>0</v>
      </c>
      <c r="V1652" t="b">
        <f>AND(COUNTIF('Master list(no salts, metals)'!V1646,"&lt;=1"),IF(COUNTIF('Master list(no salts, metals)'!$K1646:$Y1646, "#N/A")=14,TRUE,FALSE))</f>
        <v>0</v>
      </c>
      <c r="W1652" t="b">
        <f>AND(COUNTIF('Master list(no salts, metals)'!W1646,"&lt;=1"),IF(COUNTIF('Master list(no salts, metals)'!$K1646:$Y1646, "#N/A")=14,TRUE,FALSE))</f>
        <v>0</v>
      </c>
      <c r="X1652" t="b">
        <f>AND(COUNTIF('Master list(no salts, metals)'!X1646,"&lt;=1"),IF(COUNTIF('Master list(no salts, metals)'!$K1646:$Y1646, "#N/A")=14,TRUE,FALSE))</f>
        <v>0</v>
      </c>
      <c r="Y1652" t="b">
        <f>AND(COUNTIF('Master list(no salts, metals)'!Y1646,"&lt;=1"),IF(COUNTIF('Master list(no salts, metals)'!$K1646:$Y1646, "#N/A")=14,TRUE,FALSE))</f>
        <v>0</v>
      </c>
    </row>
    <row r="1653" spans="11:25" x14ac:dyDescent="0.25">
      <c r="K1653" t="b">
        <f>AND(COUNTIF('Master list(no salts, metals)'!K1647,"&lt;=1"),IF(COUNTIF('Master list(no salts, metals)'!$K1647:$Y1647, "#N/A")=14,TRUE,FALSE))</f>
        <v>0</v>
      </c>
      <c r="L1653" t="b">
        <f>AND(COUNTIF('Master list(no salts, metals)'!L1647,"&lt;=1"),IF(COUNTIF('Master list(no salts, metals)'!$K1647:$Y1647, "#N/A")=14,TRUE,FALSE))</f>
        <v>0</v>
      </c>
      <c r="M1653" t="b">
        <f>AND(COUNTIF('Master list(no salts, metals)'!M1647,"&lt;=1"),IF(COUNTIF('Master list(no salts, metals)'!$K1647:$Y1647, "#N/A")=14,TRUE,FALSE))</f>
        <v>0</v>
      </c>
      <c r="N1653" t="b">
        <f>AND(COUNTIF('Master list(no salts, metals)'!N1647,"&lt;=1"),IF(COUNTIF('Master list(no salts, metals)'!$K1647:$Y1647, "#N/A")=14,TRUE,FALSE))</f>
        <v>0</v>
      </c>
      <c r="O1653" t="b">
        <f>AND(COUNTIF('Master list(no salts, metals)'!O1647,"&lt;=1"),IF(COUNTIF('Master list(no salts, metals)'!$K1647:$Y1647, "#N/A")=14,TRUE,FALSE))</f>
        <v>0</v>
      </c>
      <c r="P1653" t="b">
        <f>AND(COUNTIF('Master list(no salts, metals)'!P1647,"&lt;=1"),IF(COUNTIF('Master list(no salts, metals)'!$K1647:$Y1647, "#N/A")=14,TRUE,FALSE))</f>
        <v>0</v>
      </c>
      <c r="Q1653" t="b">
        <f>AND(COUNTIF('Master list(no salts, metals)'!Q1647,"&lt;=1"),IF(COUNTIF('Master list(no salts, metals)'!$K1647:$Y1647, "#N/A")=14,TRUE,FALSE))</f>
        <v>0</v>
      </c>
      <c r="R1653" t="b">
        <f>AND(COUNTIF('Master list(no salts, metals)'!R1647,"&lt;=1"),IF(COUNTIF('Master list(no salts, metals)'!$K1647:$Y1647, "#N/A")=14,TRUE,FALSE))</f>
        <v>0</v>
      </c>
      <c r="S1653" t="b">
        <f>AND(COUNTIF('Master list(no salts, metals)'!S1647,"&lt;=1"),IF(COUNTIF('Master list(no salts, metals)'!$K1647:$Y1647, "#N/A")=14,TRUE,FALSE))</f>
        <v>0</v>
      </c>
      <c r="T1653" t="b">
        <f>AND(COUNTIF('Master list(no salts, metals)'!T1647,"&lt;=1"),IF(COUNTIF('Master list(no salts, metals)'!$K1647:$Y1647, "#N/A")=14,TRUE,FALSE))</f>
        <v>0</v>
      </c>
      <c r="U1653" t="b">
        <f>AND(COUNTIF('Master list(no salts, metals)'!U1647,"&lt;=1"),IF(COUNTIF('Master list(no salts, metals)'!$K1647:$Y1647, "#N/A")=14,TRUE,FALSE))</f>
        <v>0</v>
      </c>
      <c r="V1653" t="b">
        <f>AND(COUNTIF('Master list(no salts, metals)'!V1647,"&lt;=1"),IF(COUNTIF('Master list(no salts, metals)'!$K1647:$Y1647, "#N/A")=14,TRUE,FALSE))</f>
        <v>0</v>
      </c>
      <c r="W1653" t="b">
        <f>AND(COUNTIF('Master list(no salts, metals)'!W1647,"&lt;=1"),IF(COUNTIF('Master list(no salts, metals)'!$K1647:$Y1647, "#N/A")=14,TRUE,FALSE))</f>
        <v>1</v>
      </c>
      <c r="X1653" t="b">
        <f>AND(COUNTIF('Master list(no salts, metals)'!X1647,"&lt;=1"),IF(COUNTIF('Master list(no salts, metals)'!$K1647:$Y1647, "#N/A")=14,TRUE,FALSE))</f>
        <v>0</v>
      </c>
      <c r="Y1653" t="b">
        <f>AND(COUNTIF('Master list(no salts, metals)'!Y1647,"&lt;=1"),IF(COUNTIF('Master list(no salts, metals)'!$K1647:$Y1647, "#N/A")=14,TRUE,FALSE))</f>
        <v>0</v>
      </c>
    </row>
    <row r="1654" spans="11:25" x14ac:dyDescent="0.25">
      <c r="K1654" t="b">
        <f>AND(COUNTIF('Master list(no salts, metals)'!K1648,"&lt;=1"),IF(COUNTIF('Master list(no salts, metals)'!$K1648:$Y1648, "#N/A")=14,TRUE,FALSE))</f>
        <v>0</v>
      </c>
      <c r="L1654" t="b">
        <f>AND(COUNTIF('Master list(no salts, metals)'!L1648,"&lt;=1"),IF(COUNTIF('Master list(no salts, metals)'!$K1648:$Y1648, "#N/A")=14,TRUE,FALSE))</f>
        <v>0</v>
      </c>
      <c r="M1654" t="b">
        <f>AND(COUNTIF('Master list(no salts, metals)'!M1648,"&lt;=1"),IF(COUNTIF('Master list(no salts, metals)'!$K1648:$Y1648, "#N/A")=14,TRUE,FALSE))</f>
        <v>0</v>
      </c>
      <c r="N1654" t="b">
        <f>AND(COUNTIF('Master list(no salts, metals)'!N1648,"&lt;=1"),IF(COUNTIF('Master list(no salts, metals)'!$K1648:$Y1648, "#N/A")=14,TRUE,FALSE))</f>
        <v>0</v>
      </c>
      <c r="O1654" t="b">
        <f>AND(COUNTIF('Master list(no salts, metals)'!O1648,"&lt;=1"),IF(COUNTIF('Master list(no salts, metals)'!$K1648:$Y1648, "#N/A")=14,TRUE,FALSE))</f>
        <v>0</v>
      </c>
      <c r="P1654" t="b">
        <f>AND(COUNTIF('Master list(no salts, metals)'!P1648,"&lt;=1"),IF(COUNTIF('Master list(no salts, metals)'!$K1648:$Y1648, "#N/A")=14,TRUE,FALSE))</f>
        <v>0</v>
      </c>
      <c r="Q1654" t="b">
        <f>AND(COUNTIF('Master list(no salts, metals)'!Q1648,"&lt;=1"),IF(COUNTIF('Master list(no salts, metals)'!$K1648:$Y1648, "#N/A")=14,TRUE,FALSE))</f>
        <v>0</v>
      </c>
      <c r="R1654" t="b">
        <f>AND(COUNTIF('Master list(no salts, metals)'!R1648,"&lt;=1"),IF(COUNTIF('Master list(no salts, metals)'!$K1648:$Y1648, "#N/A")=14,TRUE,FALSE))</f>
        <v>0</v>
      </c>
      <c r="S1654" t="b">
        <f>AND(COUNTIF('Master list(no salts, metals)'!S1648,"&lt;=1"),IF(COUNTIF('Master list(no salts, metals)'!$K1648:$Y1648, "#N/A")=14,TRUE,FALSE))</f>
        <v>0</v>
      </c>
      <c r="T1654" t="b">
        <f>AND(COUNTIF('Master list(no salts, metals)'!T1648,"&lt;=1"),IF(COUNTIF('Master list(no salts, metals)'!$K1648:$Y1648, "#N/A")=14,TRUE,FALSE))</f>
        <v>0</v>
      </c>
      <c r="U1654" t="b">
        <f>AND(COUNTIF('Master list(no salts, metals)'!U1648,"&lt;=1"),IF(COUNTIF('Master list(no salts, metals)'!$K1648:$Y1648, "#N/A")=14,TRUE,FALSE))</f>
        <v>0</v>
      </c>
      <c r="V1654" t="b">
        <f>AND(COUNTIF('Master list(no salts, metals)'!V1648,"&lt;=1"),IF(COUNTIF('Master list(no salts, metals)'!$K1648:$Y1648, "#N/A")=14,TRUE,FALSE))</f>
        <v>0</v>
      </c>
      <c r="W1654" t="b">
        <f>AND(COUNTIF('Master list(no salts, metals)'!W1648,"&lt;=1"),IF(COUNTIF('Master list(no salts, metals)'!$K1648:$Y1648, "#N/A")=14,TRUE,FALSE))</f>
        <v>1</v>
      </c>
      <c r="X1654" t="b">
        <f>AND(COUNTIF('Master list(no salts, metals)'!X1648,"&lt;=1"),IF(COUNTIF('Master list(no salts, metals)'!$K1648:$Y1648, "#N/A")=14,TRUE,FALSE))</f>
        <v>0</v>
      </c>
      <c r="Y1654" t="b">
        <f>AND(COUNTIF('Master list(no salts, metals)'!Y1648,"&lt;=1"),IF(COUNTIF('Master list(no salts, metals)'!$K1648:$Y1648, "#N/A")=14,TRUE,FALSE))</f>
        <v>0</v>
      </c>
    </row>
    <row r="1655" spans="11:25" x14ac:dyDescent="0.25">
      <c r="K1655" t="b">
        <f>AND(COUNTIF('Master list(no salts, metals)'!K1649,"&lt;=1"),IF(COUNTIF('Master list(no salts, metals)'!$K1649:$Y1649, "#N/A")=14,TRUE,FALSE))</f>
        <v>0</v>
      </c>
      <c r="L1655" t="b">
        <f>AND(COUNTIF('Master list(no salts, metals)'!L1649,"&lt;=1"),IF(COUNTIF('Master list(no salts, metals)'!$K1649:$Y1649, "#N/A")=14,TRUE,FALSE))</f>
        <v>0</v>
      </c>
      <c r="M1655" t="b">
        <f>AND(COUNTIF('Master list(no salts, metals)'!M1649,"&lt;=1"),IF(COUNTIF('Master list(no salts, metals)'!$K1649:$Y1649, "#N/A")=14,TRUE,FALSE))</f>
        <v>0</v>
      </c>
      <c r="N1655" t="b">
        <f>AND(COUNTIF('Master list(no salts, metals)'!N1649,"&lt;=1"),IF(COUNTIF('Master list(no salts, metals)'!$K1649:$Y1649, "#N/A")=14,TRUE,FALSE))</f>
        <v>0</v>
      </c>
      <c r="O1655" t="b">
        <f>AND(COUNTIF('Master list(no salts, metals)'!O1649,"&lt;=1"),IF(COUNTIF('Master list(no salts, metals)'!$K1649:$Y1649, "#N/A")=14,TRUE,FALSE))</f>
        <v>0</v>
      </c>
      <c r="P1655" t="b">
        <f>AND(COUNTIF('Master list(no salts, metals)'!P1649,"&lt;=1"),IF(COUNTIF('Master list(no salts, metals)'!$K1649:$Y1649, "#N/A")=14,TRUE,FALSE))</f>
        <v>0</v>
      </c>
      <c r="Q1655" t="b">
        <f>AND(COUNTIF('Master list(no salts, metals)'!Q1649,"&lt;=1"),IF(COUNTIF('Master list(no salts, metals)'!$K1649:$Y1649, "#N/A")=14,TRUE,FALSE))</f>
        <v>0</v>
      </c>
      <c r="R1655" t="b">
        <f>AND(COUNTIF('Master list(no salts, metals)'!R1649,"&lt;=1"),IF(COUNTIF('Master list(no salts, metals)'!$K1649:$Y1649, "#N/A")=14,TRUE,FALSE))</f>
        <v>0</v>
      </c>
      <c r="S1655" t="b">
        <f>AND(COUNTIF('Master list(no salts, metals)'!S1649,"&lt;=1"),IF(COUNTIF('Master list(no salts, metals)'!$K1649:$Y1649, "#N/A")=14,TRUE,FALSE))</f>
        <v>0</v>
      </c>
      <c r="T1655" t="b">
        <f>AND(COUNTIF('Master list(no salts, metals)'!T1649,"&lt;=1"),IF(COUNTIF('Master list(no salts, metals)'!$K1649:$Y1649, "#N/A")=14,TRUE,FALSE))</f>
        <v>0</v>
      </c>
      <c r="U1655" t="b">
        <f>AND(COUNTIF('Master list(no salts, metals)'!U1649,"&lt;=1"),IF(COUNTIF('Master list(no salts, metals)'!$K1649:$Y1649, "#N/A")=14,TRUE,FALSE))</f>
        <v>0</v>
      </c>
      <c r="V1655" t="b">
        <f>AND(COUNTIF('Master list(no salts, metals)'!V1649,"&lt;=1"),IF(COUNTIF('Master list(no salts, metals)'!$K1649:$Y1649, "#N/A")=14,TRUE,FALSE))</f>
        <v>0</v>
      </c>
      <c r="W1655" t="b">
        <f>AND(COUNTIF('Master list(no salts, metals)'!W1649,"&lt;=1"),IF(COUNTIF('Master list(no salts, metals)'!$K1649:$Y1649, "#N/A")=14,TRUE,FALSE))</f>
        <v>0</v>
      </c>
      <c r="X1655" t="b">
        <f>AND(COUNTIF('Master list(no salts, metals)'!X1649,"&lt;=1"),IF(COUNTIF('Master list(no salts, metals)'!$K1649:$Y1649, "#N/A")=14,TRUE,FALSE))</f>
        <v>0</v>
      </c>
      <c r="Y1655" t="b">
        <f>AND(COUNTIF('Master list(no salts, metals)'!Y1649,"&lt;=1"),IF(COUNTIF('Master list(no salts, metals)'!$K1649:$Y1649, "#N/A")=14,TRUE,FALSE))</f>
        <v>0</v>
      </c>
    </row>
    <row r="1656" spans="11:25" x14ac:dyDescent="0.25">
      <c r="K1656" t="b">
        <f>AND(COUNTIF('Master list(no salts, metals)'!K1650,"&lt;=1"),IF(COUNTIF('Master list(no salts, metals)'!$K1650:$Y1650, "#N/A")=14,TRUE,FALSE))</f>
        <v>0</v>
      </c>
      <c r="L1656" t="b">
        <f>AND(COUNTIF('Master list(no salts, metals)'!L1650,"&lt;=1"),IF(COUNTIF('Master list(no salts, metals)'!$K1650:$Y1650, "#N/A")=14,TRUE,FALSE))</f>
        <v>0</v>
      </c>
      <c r="M1656" t="b">
        <f>AND(COUNTIF('Master list(no salts, metals)'!M1650,"&lt;=1"),IF(COUNTIF('Master list(no salts, metals)'!$K1650:$Y1650, "#N/A")=14,TRUE,FALSE))</f>
        <v>0</v>
      </c>
      <c r="N1656" t="b">
        <f>AND(COUNTIF('Master list(no salts, metals)'!N1650,"&lt;=1"),IF(COUNTIF('Master list(no salts, metals)'!$K1650:$Y1650, "#N/A")=14,TRUE,FALSE))</f>
        <v>0</v>
      </c>
      <c r="O1656" t="b">
        <f>AND(COUNTIF('Master list(no salts, metals)'!O1650,"&lt;=1"),IF(COUNTIF('Master list(no salts, metals)'!$K1650:$Y1650, "#N/A")=14,TRUE,FALSE))</f>
        <v>0</v>
      </c>
      <c r="P1656" t="b">
        <f>AND(COUNTIF('Master list(no salts, metals)'!P1650,"&lt;=1"),IF(COUNTIF('Master list(no salts, metals)'!$K1650:$Y1650, "#N/A")=14,TRUE,FALSE))</f>
        <v>0</v>
      </c>
      <c r="Q1656" t="b">
        <f>AND(COUNTIF('Master list(no salts, metals)'!Q1650,"&lt;=1"),IF(COUNTIF('Master list(no salts, metals)'!$K1650:$Y1650, "#N/A")=14,TRUE,FALSE))</f>
        <v>0</v>
      </c>
      <c r="R1656" t="b">
        <f>AND(COUNTIF('Master list(no salts, metals)'!R1650,"&lt;=1"),IF(COUNTIF('Master list(no salts, metals)'!$K1650:$Y1650, "#N/A")=14,TRUE,FALSE))</f>
        <v>0</v>
      </c>
      <c r="S1656" t="b">
        <f>AND(COUNTIF('Master list(no salts, metals)'!S1650,"&lt;=1"),IF(COUNTIF('Master list(no salts, metals)'!$K1650:$Y1650, "#N/A")=14,TRUE,FALSE))</f>
        <v>0</v>
      </c>
      <c r="T1656" t="b">
        <f>AND(COUNTIF('Master list(no salts, metals)'!T1650,"&lt;=1"),IF(COUNTIF('Master list(no salts, metals)'!$K1650:$Y1650, "#N/A")=14,TRUE,FALSE))</f>
        <v>0</v>
      </c>
      <c r="U1656" t="b">
        <f>AND(COUNTIF('Master list(no salts, metals)'!U1650,"&lt;=1"),IF(COUNTIF('Master list(no salts, metals)'!$K1650:$Y1650, "#N/A")=14,TRUE,FALSE))</f>
        <v>0</v>
      </c>
      <c r="V1656" t="b">
        <f>AND(COUNTIF('Master list(no salts, metals)'!V1650,"&lt;=1"),IF(COUNTIF('Master list(no salts, metals)'!$K1650:$Y1650, "#N/A")=14,TRUE,FALSE))</f>
        <v>0</v>
      </c>
      <c r="W1656" t="b">
        <f>AND(COUNTIF('Master list(no salts, metals)'!W1650,"&lt;=1"),IF(COUNTIF('Master list(no salts, metals)'!$K1650:$Y1650, "#N/A")=14,TRUE,FALSE))</f>
        <v>0</v>
      </c>
      <c r="X1656" t="b">
        <f>AND(COUNTIF('Master list(no salts, metals)'!X1650,"&lt;=1"),IF(COUNTIF('Master list(no salts, metals)'!$K1650:$Y1650, "#N/A")=14,TRUE,FALSE))</f>
        <v>0</v>
      </c>
      <c r="Y1656" t="b">
        <f>AND(COUNTIF('Master list(no salts, metals)'!Y1650,"&lt;=1"),IF(COUNTIF('Master list(no salts, metals)'!$K1650:$Y1650, "#N/A")=14,TRUE,FALSE))</f>
        <v>0</v>
      </c>
    </row>
    <row r="1657" spans="11:25" x14ac:dyDescent="0.25">
      <c r="K1657" t="b">
        <f>AND(COUNTIF('Master list(no salts, metals)'!K1651,"&lt;=1"),IF(COUNTIF('Master list(no salts, metals)'!$K1651:$Y1651, "#N/A")=14,TRUE,FALSE))</f>
        <v>0</v>
      </c>
      <c r="L1657" t="b">
        <f>AND(COUNTIF('Master list(no salts, metals)'!L1651,"&lt;=1"),IF(COUNTIF('Master list(no salts, metals)'!$K1651:$Y1651, "#N/A")=14,TRUE,FALSE))</f>
        <v>0</v>
      </c>
      <c r="M1657" t="b">
        <f>AND(COUNTIF('Master list(no salts, metals)'!M1651,"&lt;=1"),IF(COUNTIF('Master list(no salts, metals)'!$K1651:$Y1651, "#N/A")=14,TRUE,FALSE))</f>
        <v>0</v>
      </c>
      <c r="N1657" t="b">
        <f>AND(COUNTIF('Master list(no salts, metals)'!N1651,"&lt;=1"),IF(COUNTIF('Master list(no salts, metals)'!$K1651:$Y1651, "#N/A")=14,TRUE,FALSE))</f>
        <v>0</v>
      </c>
      <c r="O1657" t="b">
        <f>AND(COUNTIF('Master list(no salts, metals)'!O1651,"&lt;=1"),IF(COUNTIF('Master list(no salts, metals)'!$K1651:$Y1651, "#N/A")=14,TRUE,FALSE))</f>
        <v>0</v>
      </c>
      <c r="P1657" t="b">
        <f>AND(COUNTIF('Master list(no salts, metals)'!P1651,"&lt;=1"),IF(COUNTIF('Master list(no salts, metals)'!$K1651:$Y1651, "#N/A")=14,TRUE,FALSE))</f>
        <v>0</v>
      </c>
      <c r="Q1657" t="b">
        <f>AND(COUNTIF('Master list(no salts, metals)'!Q1651,"&lt;=1"),IF(COUNTIF('Master list(no salts, metals)'!$K1651:$Y1651, "#N/A")=14,TRUE,FALSE))</f>
        <v>0</v>
      </c>
      <c r="R1657" t="b">
        <f>AND(COUNTIF('Master list(no salts, metals)'!R1651,"&lt;=1"),IF(COUNTIF('Master list(no salts, metals)'!$K1651:$Y1651, "#N/A")=14,TRUE,FALSE))</f>
        <v>0</v>
      </c>
      <c r="S1657" t="b">
        <f>AND(COUNTIF('Master list(no salts, metals)'!S1651,"&lt;=1"),IF(COUNTIF('Master list(no salts, metals)'!$K1651:$Y1651, "#N/A")=14,TRUE,FALSE))</f>
        <v>0</v>
      </c>
      <c r="T1657" t="b">
        <f>AND(COUNTIF('Master list(no salts, metals)'!T1651,"&lt;=1"),IF(COUNTIF('Master list(no salts, metals)'!$K1651:$Y1651, "#N/A")=14,TRUE,FALSE))</f>
        <v>1</v>
      </c>
      <c r="U1657" t="b">
        <f>AND(COUNTIF('Master list(no salts, metals)'!U1651,"&lt;=1"),IF(COUNTIF('Master list(no salts, metals)'!$K1651:$Y1651, "#N/A")=14,TRUE,FALSE))</f>
        <v>0</v>
      </c>
      <c r="V1657" t="b">
        <f>AND(COUNTIF('Master list(no salts, metals)'!V1651,"&lt;=1"),IF(COUNTIF('Master list(no salts, metals)'!$K1651:$Y1651, "#N/A")=14,TRUE,FALSE))</f>
        <v>0</v>
      </c>
      <c r="W1657" t="b">
        <f>AND(COUNTIF('Master list(no salts, metals)'!W1651,"&lt;=1"),IF(COUNTIF('Master list(no salts, metals)'!$K1651:$Y1651, "#N/A")=14,TRUE,FALSE))</f>
        <v>0</v>
      </c>
      <c r="X1657" t="b">
        <f>AND(COUNTIF('Master list(no salts, metals)'!X1651,"&lt;=1"),IF(COUNTIF('Master list(no salts, metals)'!$K1651:$Y1651, "#N/A")=14,TRUE,FALSE))</f>
        <v>0</v>
      </c>
      <c r="Y1657" t="b">
        <f>AND(COUNTIF('Master list(no salts, metals)'!Y1651,"&lt;=1"),IF(COUNTIF('Master list(no salts, metals)'!$K1651:$Y1651, "#N/A")=14,TRUE,FALSE))</f>
        <v>0</v>
      </c>
    </row>
    <row r="1658" spans="11:25" x14ac:dyDescent="0.25">
      <c r="K1658" t="b">
        <f>AND(COUNTIF('Master list(no salts, metals)'!K1652,"&lt;=1"),IF(COUNTIF('Master list(no salts, metals)'!$K1652:$Y1652, "#N/A")=14,TRUE,FALSE))</f>
        <v>0</v>
      </c>
      <c r="L1658" t="b">
        <f>AND(COUNTIF('Master list(no salts, metals)'!L1652,"&lt;=1"),IF(COUNTIF('Master list(no salts, metals)'!$K1652:$Y1652, "#N/A")=14,TRUE,FALSE))</f>
        <v>0</v>
      </c>
      <c r="M1658" t="b">
        <f>AND(COUNTIF('Master list(no salts, metals)'!M1652,"&lt;=1"),IF(COUNTIF('Master list(no salts, metals)'!$K1652:$Y1652, "#N/A")=14,TRUE,FALSE))</f>
        <v>0</v>
      </c>
      <c r="N1658" t="b">
        <f>AND(COUNTIF('Master list(no salts, metals)'!N1652,"&lt;=1"),IF(COUNTIF('Master list(no salts, metals)'!$K1652:$Y1652, "#N/A")=14,TRUE,FALSE))</f>
        <v>0</v>
      </c>
      <c r="O1658" t="b">
        <f>AND(COUNTIF('Master list(no salts, metals)'!O1652,"&lt;=1"),IF(COUNTIF('Master list(no salts, metals)'!$K1652:$Y1652, "#N/A")=14,TRUE,FALSE))</f>
        <v>0</v>
      </c>
      <c r="P1658" t="b">
        <f>AND(COUNTIF('Master list(no salts, metals)'!P1652,"&lt;=1"),IF(COUNTIF('Master list(no salts, metals)'!$K1652:$Y1652, "#N/A")=14,TRUE,FALSE))</f>
        <v>0</v>
      </c>
      <c r="Q1658" t="b">
        <f>AND(COUNTIF('Master list(no salts, metals)'!Q1652,"&lt;=1"),IF(COUNTIF('Master list(no salts, metals)'!$K1652:$Y1652, "#N/A")=14,TRUE,FALSE))</f>
        <v>0</v>
      </c>
      <c r="R1658" t="b">
        <f>AND(COUNTIF('Master list(no salts, metals)'!R1652,"&lt;=1"),IF(COUNTIF('Master list(no salts, metals)'!$K1652:$Y1652, "#N/A")=14,TRUE,FALSE))</f>
        <v>0</v>
      </c>
      <c r="S1658" t="b">
        <f>AND(COUNTIF('Master list(no salts, metals)'!S1652,"&lt;=1"),IF(COUNTIF('Master list(no salts, metals)'!$K1652:$Y1652, "#N/A")=14,TRUE,FALSE))</f>
        <v>0</v>
      </c>
      <c r="T1658" t="b">
        <f>AND(COUNTIF('Master list(no salts, metals)'!T1652,"&lt;=1"),IF(COUNTIF('Master list(no salts, metals)'!$K1652:$Y1652, "#N/A")=14,TRUE,FALSE))</f>
        <v>0</v>
      </c>
      <c r="U1658" t="b">
        <f>AND(COUNTIF('Master list(no salts, metals)'!U1652,"&lt;=1"),IF(COUNTIF('Master list(no salts, metals)'!$K1652:$Y1652, "#N/A")=14,TRUE,FALSE))</f>
        <v>0</v>
      </c>
      <c r="V1658" t="b">
        <f>AND(COUNTIF('Master list(no salts, metals)'!V1652,"&lt;=1"),IF(COUNTIF('Master list(no salts, metals)'!$K1652:$Y1652, "#N/A")=14,TRUE,FALSE))</f>
        <v>0</v>
      </c>
      <c r="W1658" t="b">
        <f>AND(COUNTIF('Master list(no salts, metals)'!W1652,"&lt;=1"),IF(COUNTIF('Master list(no salts, metals)'!$K1652:$Y1652, "#N/A")=14,TRUE,FALSE))</f>
        <v>0</v>
      </c>
      <c r="X1658" t="b">
        <f>AND(COUNTIF('Master list(no salts, metals)'!X1652,"&lt;=1"),IF(COUNTIF('Master list(no salts, metals)'!$K1652:$Y1652, "#N/A")=14,TRUE,FALSE))</f>
        <v>0</v>
      </c>
      <c r="Y1658" t="b">
        <f>AND(COUNTIF('Master list(no salts, metals)'!Y1652,"&lt;=1"),IF(COUNTIF('Master list(no salts, metals)'!$K1652:$Y1652, "#N/A")=14,TRUE,FALSE))</f>
        <v>0</v>
      </c>
    </row>
    <row r="1659" spans="11:25" x14ac:dyDescent="0.25">
      <c r="K1659" t="b">
        <f>AND(COUNTIF('Master list(no salts, metals)'!K1653,"&lt;=1"),IF(COUNTIF('Master list(no salts, metals)'!$K1653:$Y1653, "#N/A")=14,TRUE,FALSE))</f>
        <v>0</v>
      </c>
      <c r="L1659" t="b">
        <f>AND(COUNTIF('Master list(no salts, metals)'!L1653,"&lt;=1"),IF(COUNTIF('Master list(no salts, metals)'!$K1653:$Y1653, "#N/A")=14,TRUE,FALSE))</f>
        <v>0</v>
      </c>
      <c r="M1659" t="b">
        <f>AND(COUNTIF('Master list(no salts, metals)'!M1653,"&lt;=1"),IF(COUNTIF('Master list(no salts, metals)'!$K1653:$Y1653, "#N/A")=14,TRUE,FALSE))</f>
        <v>0</v>
      </c>
      <c r="N1659" t="b">
        <f>AND(COUNTIF('Master list(no salts, metals)'!N1653,"&lt;=1"),IF(COUNTIF('Master list(no salts, metals)'!$K1653:$Y1653, "#N/A")=14,TRUE,FALSE))</f>
        <v>0</v>
      </c>
      <c r="O1659" t="b">
        <f>AND(COUNTIF('Master list(no salts, metals)'!O1653,"&lt;=1"),IF(COUNTIF('Master list(no salts, metals)'!$K1653:$Y1653, "#N/A")=14,TRUE,FALSE))</f>
        <v>0</v>
      </c>
      <c r="P1659" t="b">
        <f>AND(COUNTIF('Master list(no salts, metals)'!P1653,"&lt;=1"),IF(COUNTIF('Master list(no salts, metals)'!$K1653:$Y1653, "#N/A")=14,TRUE,FALSE))</f>
        <v>0</v>
      </c>
      <c r="Q1659" t="b">
        <f>AND(COUNTIF('Master list(no salts, metals)'!Q1653,"&lt;=1"),IF(COUNTIF('Master list(no salts, metals)'!$K1653:$Y1653, "#N/A")=14,TRUE,FALSE))</f>
        <v>0</v>
      </c>
      <c r="R1659" t="b">
        <f>AND(COUNTIF('Master list(no salts, metals)'!R1653,"&lt;=1"),IF(COUNTIF('Master list(no salts, metals)'!$K1653:$Y1653, "#N/A")=14,TRUE,FALSE))</f>
        <v>0</v>
      </c>
      <c r="S1659" t="b">
        <f>AND(COUNTIF('Master list(no salts, metals)'!S1653,"&lt;=1"),IF(COUNTIF('Master list(no salts, metals)'!$K1653:$Y1653, "#N/A")=14,TRUE,FALSE))</f>
        <v>0</v>
      </c>
      <c r="T1659" t="b">
        <f>AND(COUNTIF('Master list(no salts, metals)'!T1653,"&lt;=1"),IF(COUNTIF('Master list(no salts, metals)'!$K1653:$Y1653, "#N/A")=14,TRUE,FALSE))</f>
        <v>0</v>
      </c>
      <c r="U1659" t="b">
        <f>AND(COUNTIF('Master list(no salts, metals)'!U1653,"&lt;=1"),IF(COUNTIF('Master list(no salts, metals)'!$K1653:$Y1653, "#N/A")=14,TRUE,FALSE))</f>
        <v>0</v>
      </c>
      <c r="V1659" t="b">
        <f>AND(COUNTIF('Master list(no salts, metals)'!V1653,"&lt;=1"),IF(COUNTIF('Master list(no salts, metals)'!$K1653:$Y1653, "#N/A")=14,TRUE,FALSE))</f>
        <v>0</v>
      </c>
      <c r="W1659" t="b">
        <f>AND(COUNTIF('Master list(no salts, metals)'!W1653,"&lt;=1"),IF(COUNTIF('Master list(no salts, metals)'!$K1653:$Y1653, "#N/A")=14,TRUE,FALSE))</f>
        <v>0</v>
      </c>
      <c r="X1659" t="b">
        <f>AND(COUNTIF('Master list(no salts, metals)'!X1653,"&lt;=1"),IF(COUNTIF('Master list(no salts, metals)'!$K1653:$Y1653, "#N/A")=14,TRUE,FALSE))</f>
        <v>0</v>
      </c>
      <c r="Y1659" t="b">
        <f>AND(COUNTIF('Master list(no salts, metals)'!Y1653,"&lt;=1"),IF(COUNTIF('Master list(no salts, metals)'!$K1653:$Y1653, "#N/A")=14,TRUE,FALSE))</f>
        <v>0</v>
      </c>
    </row>
    <row r="1660" spans="11:25" x14ac:dyDescent="0.25">
      <c r="K1660" t="b">
        <f>AND(COUNTIF('Master list(no salts, metals)'!K1654,"&lt;=1"),IF(COUNTIF('Master list(no salts, metals)'!$K1654:$Y1654, "#N/A")=14,TRUE,FALSE))</f>
        <v>0</v>
      </c>
      <c r="L1660" t="b">
        <f>AND(COUNTIF('Master list(no salts, metals)'!L1654,"&lt;=1"),IF(COUNTIF('Master list(no salts, metals)'!$K1654:$Y1654, "#N/A")=14,TRUE,FALSE))</f>
        <v>0</v>
      </c>
      <c r="M1660" t="b">
        <f>AND(COUNTIF('Master list(no salts, metals)'!M1654,"&lt;=1"),IF(COUNTIF('Master list(no salts, metals)'!$K1654:$Y1654, "#N/A")=14,TRUE,FALSE))</f>
        <v>0</v>
      </c>
      <c r="N1660" t="b">
        <f>AND(COUNTIF('Master list(no salts, metals)'!N1654,"&lt;=1"),IF(COUNTIF('Master list(no salts, metals)'!$K1654:$Y1654, "#N/A")=14,TRUE,FALSE))</f>
        <v>0</v>
      </c>
      <c r="O1660" t="b">
        <f>AND(COUNTIF('Master list(no salts, metals)'!O1654,"&lt;=1"),IF(COUNTIF('Master list(no salts, metals)'!$K1654:$Y1654, "#N/A")=14,TRUE,FALSE))</f>
        <v>0</v>
      </c>
      <c r="P1660" t="b">
        <f>AND(COUNTIF('Master list(no salts, metals)'!P1654,"&lt;=1"),IF(COUNTIF('Master list(no salts, metals)'!$K1654:$Y1654, "#N/A")=14,TRUE,FALSE))</f>
        <v>0</v>
      </c>
      <c r="Q1660" t="b">
        <f>AND(COUNTIF('Master list(no salts, metals)'!Q1654,"&lt;=1"),IF(COUNTIF('Master list(no salts, metals)'!$K1654:$Y1654, "#N/A")=14,TRUE,FALSE))</f>
        <v>0</v>
      </c>
      <c r="R1660" t="b">
        <f>AND(COUNTIF('Master list(no salts, metals)'!R1654,"&lt;=1"),IF(COUNTIF('Master list(no salts, metals)'!$K1654:$Y1654, "#N/A")=14,TRUE,FALSE))</f>
        <v>0</v>
      </c>
      <c r="S1660" t="b">
        <f>AND(COUNTIF('Master list(no salts, metals)'!S1654,"&lt;=1"),IF(COUNTIF('Master list(no salts, metals)'!$K1654:$Y1654, "#N/A")=14,TRUE,FALSE))</f>
        <v>0</v>
      </c>
      <c r="T1660" t="b">
        <f>AND(COUNTIF('Master list(no salts, metals)'!T1654,"&lt;=1"),IF(COUNTIF('Master list(no salts, metals)'!$K1654:$Y1654, "#N/A")=14,TRUE,FALSE))</f>
        <v>0</v>
      </c>
      <c r="U1660" t="b">
        <f>AND(COUNTIF('Master list(no salts, metals)'!U1654,"&lt;=1"),IF(COUNTIF('Master list(no salts, metals)'!$K1654:$Y1654, "#N/A")=14,TRUE,FALSE))</f>
        <v>0</v>
      </c>
      <c r="V1660" t="b">
        <f>AND(COUNTIF('Master list(no salts, metals)'!V1654,"&lt;=1"),IF(COUNTIF('Master list(no salts, metals)'!$K1654:$Y1654, "#N/A")=14,TRUE,FALSE))</f>
        <v>0</v>
      </c>
      <c r="W1660" t="b">
        <f>AND(COUNTIF('Master list(no salts, metals)'!W1654,"&lt;=1"),IF(COUNTIF('Master list(no salts, metals)'!$K1654:$Y1654, "#N/A")=14,TRUE,FALSE))</f>
        <v>1</v>
      </c>
      <c r="X1660" t="b">
        <f>AND(COUNTIF('Master list(no salts, metals)'!X1654,"&lt;=1"),IF(COUNTIF('Master list(no salts, metals)'!$K1654:$Y1654, "#N/A")=14,TRUE,FALSE))</f>
        <v>0</v>
      </c>
      <c r="Y1660" t="b">
        <f>AND(COUNTIF('Master list(no salts, metals)'!Y1654,"&lt;=1"),IF(COUNTIF('Master list(no salts, metals)'!$K1654:$Y1654, "#N/A")=14,TRUE,FALSE))</f>
        <v>0</v>
      </c>
    </row>
    <row r="1661" spans="11:25" x14ac:dyDescent="0.25">
      <c r="K1661" t="b">
        <f>AND(COUNTIF('Master list(no salts, metals)'!K1655,"&lt;=1"),IF(COUNTIF('Master list(no salts, metals)'!$K1655:$Y1655, "#N/A")=14,TRUE,FALSE))</f>
        <v>0</v>
      </c>
      <c r="L1661" t="b">
        <f>AND(COUNTIF('Master list(no salts, metals)'!L1655,"&lt;=1"),IF(COUNTIF('Master list(no salts, metals)'!$K1655:$Y1655, "#N/A")=14,TRUE,FALSE))</f>
        <v>0</v>
      </c>
      <c r="M1661" t="b">
        <f>AND(COUNTIF('Master list(no salts, metals)'!M1655,"&lt;=1"),IF(COUNTIF('Master list(no salts, metals)'!$K1655:$Y1655, "#N/A")=14,TRUE,FALSE))</f>
        <v>0</v>
      </c>
      <c r="N1661" t="b">
        <f>AND(COUNTIF('Master list(no salts, metals)'!N1655,"&lt;=1"),IF(COUNTIF('Master list(no salts, metals)'!$K1655:$Y1655, "#N/A")=14,TRUE,FALSE))</f>
        <v>0</v>
      </c>
      <c r="O1661" t="b">
        <f>AND(COUNTIF('Master list(no salts, metals)'!O1655,"&lt;=1"),IF(COUNTIF('Master list(no salts, metals)'!$K1655:$Y1655, "#N/A")=14,TRUE,FALSE))</f>
        <v>0</v>
      </c>
      <c r="P1661" t="b">
        <f>AND(COUNTIF('Master list(no salts, metals)'!P1655,"&lt;=1"),IF(COUNTIF('Master list(no salts, metals)'!$K1655:$Y1655, "#N/A")=14,TRUE,FALSE))</f>
        <v>0</v>
      </c>
      <c r="Q1661" t="b">
        <f>AND(COUNTIF('Master list(no salts, metals)'!Q1655,"&lt;=1"),IF(COUNTIF('Master list(no salts, metals)'!$K1655:$Y1655, "#N/A")=14,TRUE,FALSE))</f>
        <v>0</v>
      </c>
      <c r="R1661" t="b">
        <f>AND(COUNTIF('Master list(no salts, metals)'!R1655,"&lt;=1"),IF(COUNTIF('Master list(no salts, metals)'!$K1655:$Y1655, "#N/A")=14,TRUE,FALSE))</f>
        <v>0</v>
      </c>
      <c r="S1661" t="b">
        <f>AND(COUNTIF('Master list(no salts, metals)'!S1655,"&lt;=1"),IF(COUNTIF('Master list(no salts, metals)'!$K1655:$Y1655, "#N/A")=14,TRUE,FALSE))</f>
        <v>0</v>
      </c>
      <c r="T1661" t="b">
        <f>AND(COUNTIF('Master list(no salts, metals)'!T1655,"&lt;=1"),IF(COUNTIF('Master list(no salts, metals)'!$K1655:$Y1655, "#N/A")=14,TRUE,FALSE))</f>
        <v>0</v>
      </c>
      <c r="U1661" t="b">
        <f>AND(COUNTIF('Master list(no salts, metals)'!U1655,"&lt;=1"),IF(COUNTIF('Master list(no salts, metals)'!$K1655:$Y1655, "#N/A")=14,TRUE,FALSE))</f>
        <v>0</v>
      </c>
      <c r="V1661" t="b">
        <f>AND(COUNTIF('Master list(no salts, metals)'!V1655,"&lt;=1"),IF(COUNTIF('Master list(no salts, metals)'!$K1655:$Y1655, "#N/A")=14,TRUE,FALSE))</f>
        <v>0</v>
      </c>
      <c r="W1661" t="b">
        <f>AND(COUNTIF('Master list(no salts, metals)'!W1655,"&lt;=1"),IF(COUNTIF('Master list(no salts, metals)'!$K1655:$Y1655, "#N/A")=14,TRUE,FALSE))</f>
        <v>1</v>
      </c>
      <c r="X1661" t="b">
        <f>AND(COUNTIF('Master list(no salts, metals)'!X1655,"&lt;=1"),IF(COUNTIF('Master list(no salts, metals)'!$K1655:$Y1655, "#N/A")=14,TRUE,FALSE))</f>
        <v>0</v>
      </c>
      <c r="Y1661" t="b">
        <f>AND(COUNTIF('Master list(no salts, metals)'!Y1655,"&lt;=1"),IF(COUNTIF('Master list(no salts, metals)'!$K1655:$Y1655, "#N/A")=14,TRUE,FALSE))</f>
        <v>0</v>
      </c>
    </row>
    <row r="1662" spans="11:25" x14ac:dyDescent="0.25">
      <c r="K1662" t="b">
        <f>AND(COUNTIF('Master list(no salts, metals)'!K1656,"&lt;=1"),IF(COUNTIF('Master list(no salts, metals)'!$K1656:$Y1656, "#N/A")=14,TRUE,FALSE))</f>
        <v>0</v>
      </c>
      <c r="L1662" t="b">
        <f>AND(COUNTIF('Master list(no salts, metals)'!L1656,"&lt;=1"),IF(COUNTIF('Master list(no salts, metals)'!$K1656:$Y1656, "#N/A")=14,TRUE,FALSE))</f>
        <v>0</v>
      </c>
      <c r="M1662" t="b">
        <f>AND(COUNTIF('Master list(no salts, metals)'!M1656,"&lt;=1"),IF(COUNTIF('Master list(no salts, metals)'!$K1656:$Y1656, "#N/A")=14,TRUE,FALSE))</f>
        <v>0</v>
      </c>
      <c r="N1662" t="b">
        <f>AND(COUNTIF('Master list(no salts, metals)'!N1656,"&lt;=1"),IF(COUNTIF('Master list(no salts, metals)'!$K1656:$Y1656, "#N/A")=14,TRUE,FALSE))</f>
        <v>0</v>
      </c>
      <c r="O1662" t="b">
        <f>AND(COUNTIF('Master list(no salts, metals)'!O1656,"&lt;=1"),IF(COUNTIF('Master list(no salts, metals)'!$K1656:$Y1656, "#N/A")=14,TRUE,FALSE))</f>
        <v>0</v>
      </c>
      <c r="P1662" t="b">
        <f>AND(COUNTIF('Master list(no salts, metals)'!P1656,"&lt;=1"),IF(COUNTIF('Master list(no salts, metals)'!$K1656:$Y1656, "#N/A")=14,TRUE,FALSE))</f>
        <v>0</v>
      </c>
      <c r="Q1662" t="b">
        <f>AND(COUNTIF('Master list(no salts, metals)'!Q1656,"&lt;=1"),IF(COUNTIF('Master list(no salts, metals)'!$K1656:$Y1656, "#N/A")=14,TRUE,FALSE))</f>
        <v>0</v>
      </c>
      <c r="R1662" t="b">
        <f>AND(COUNTIF('Master list(no salts, metals)'!R1656,"&lt;=1"),IF(COUNTIF('Master list(no salts, metals)'!$K1656:$Y1656, "#N/A")=14,TRUE,FALSE))</f>
        <v>0</v>
      </c>
      <c r="S1662" t="b">
        <f>AND(COUNTIF('Master list(no salts, metals)'!S1656,"&lt;=1"),IF(COUNTIF('Master list(no salts, metals)'!$K1656:$Y1656, "#N/A")=14,TRUE,FALSE))</f>
        <v>0</v>
      </c>
      <c r="T1662" t="b">
        <f>AND(COUNTIF('Master list(no salts, metals)'!T1656,"&lt;=1"),IF(COUNTIF('Master list(no salts, metals)'!$K1656:$Y1656, "#N/A")=14,TRUE,FALSE))</f>
        <v>0</v>
      </c>
      <c r="U1662" t="b">
        <f>AND(COUNTIF('Master list(no salts, metals)'!U1656,"&lt;=1"),IF(COUNTIF('Master list(no salts, metals)'!$K1656:$Y1656, "#N/A")=14,TRUE,FALSE))</f>
        <v>0</v>
      </c>
      <c r="V1662" t="b">
        <f>AND(COUNTIF('Master list(no salts, metals)'!V1656,"&lt;=1"),IF(COUNTIF('Master list(no salts, metals)'!$K1656:$Y1656, "#N/A")=14,TRUE,FALSE))</f>
        <v>0</v>
      </c>
      <c r="W1662" t="b">
        <f>AND(COUNTIF('Master list(no salts, metals)'!W1656,"&lt;=1"),IF(COUNTIF('Master list(no salts, metals)'!$K1656:$Y1656, "#N/A")=14,TRUE,FALSE))</f>
        <v>0</v>
      </c>
      <c r="X1662" t="b">
        <f>AND(COUNTIF('Master list(no salts, metals)'!X1656,"&lt;=1"),IF(COUNTIF('Master list(no salts, metals)'!$K1656:$Y1656, "#N/A")=14,TRUE,FALSE))</f>
        <v>0</v>
      </c>
      <c r="Y1662" t="b">
        <f>AND(COUNTIF('Master list(no salts, metals)'!Y1656,"&lt;=1"),IF(COUNTIF('Master list(no salts, metals)'!$K1656:$Y1656, "#N/A")=14,TRUE,FALSE))</f>
        <v>0</v>
      </c>
    </row>
    <row r="1663" spans="11:25" x14ac:dyDescent="0.25">
      <c r="K1663" t="b">
        <f>AND(COUNTIF('Master list(no salts, metals)'!K1657,"&lt;=1"),IF(COUNTIF('Master list(no salts, metals)'!$K1657:$Y1657, "#N/A")=14,TRUE,FALSE))</f>
        <v>0</v>
      </c>
      <c r="L1663" t="b">
        <f>AND(COUNTIF('Master list(no salts, metals)'!L1657,"&lt;=1"),IF(COUNTIF('Master list(no salts, metals)'!$K1657:$Y1657, "#N/A")=14,TRUE,FALSE))</f>
        <v>0</v>
      </c>
      <c r="M1663" t="b">
        <f>AND(COUNTIF('Master list(no salts, metals)'!M1657,"&lt;=1"),IF(COUNTIF('Master list(no salts, metals)'!$K1657:$Y1657, "#N/A")=14,TRUE,FALSE))</f>
        <v>0</v>
      </c>
      <c r="N1663" t="b">
        <f>AND(COUNTIF('Master list(no salts, metals)'!N1657,"&lt;=1"),IF(COUNTIF('Master list(no salts, metals)'!$K1657:$Y1657, "#N/A")=14,TRUE,FALSE))</f>
        <v>0</v>
      </c>
      <c r="O1663" t="b">
        <f>AND(COUNTIF('Master list(no salts, metals)'!O1657,"&lt;=1"),IF(COUNTIF('Master list(no salts, metals)'!$K1657:$Y1657, "#N/A")=14,TRUE,FALSE))</f>
        <v>0</v>
      </c>
      <c r="P1663" t="b">
        <f>AND(COUNTIF('Master list(no salts, metals)'!P1657,"&lt;=1"),IF(COUNTIF('Master list(no salts, metals)'!$K1657:$Y1657, "#N/A")=14,TRUE,FALSE))</f>
        <v>0</v>
      </c>
      <c r="Q1663" t="b">
        <f>AND(COUNTIF('Master list(no salts, metals)'!Q1657,"&lt;=1"),IF(COUNTIF('Master list(no salts, metals)'!$K1657:$Y1657, "#N/A")=14,TRUE,FALSE))</f>
        <v>0</v>
      </c>
      <c r="R1663" t="b">
        <f>AND(COUNTIF('Master list(no salts, metals)'!R1657,"&lt;=1"),IF(COUNTIF('Master list(no salts, metals)'!$K1657:$Y1657, "#N/A")=14,TRUE,FALSE))</f>
        <v>0</v>
      </c>
      <c r="S1663" t="b">
        <f>AND(COUNTIF('Master list(no salts, metals)'!S1657,"&lt;=1"),IF(COUNTIF('Master list(no salts, metals)'!$K1657:$Y1657, "#N/A")=14,TRUE,FALSE))</f>
        <v>0</v>
      </c>
      <c r="T1663" t="b">
        <f>AND(COUNTIF('Master list(no salts, metals)'!T1657,"&lt;=1"),IF(COUNTIF('Master list(no salts, metals)'!$K1657:$Y1657, "#N/A")=14,TRUE,FALSE))</f>
        <v>0</v>
      </c>
      <c r="U1663" t="b">
        <f>AND(COUNTIF('Master list(no salts, metals)'!U1657,"&lt;=1"),IF(COUNTIF('Master list(no salts, metals)'!$K1657:$Y1657, "#N/A")=14,TRUE,FALSE))</f>
        <v>0</v>
      </c>
      <c r="V1663" t="b">
        <f>AND(COUNTIF('Master list(no salts, metals)'!V1657,"&lt;=1"),IF(COUNTIF('Master list(no salts, metals)'!$K1657:$Y1657, "#N/A")=14,TRUE,FALSE))</f>
        <v>0</v>
      </c>
      <c r="W1663" t="b">
        <f>AND(COUNTIF('Master list(no salts, metals)'!W1657,"&lt;=1"),IF(COUNTIF('Master list(no salts, metals)'!$K1657:$Y1657, "#N/A")=14,TRUE,FALSE))</f>
        <v>0</v>
      </c>
      <c r="X1663" t="b">
        <f>AND(COUNTIF('Master list(no salts, metals)'!X1657,"&lt;=1"),IF(COUNTIF('Master list(no salts, metals)'!$K1657:$Y1657, "#N/A")=14,TRUE,FALSE))</f>
        <v>1</v>
      </c>
      <c r="Y1663" t="b">
        <f>AND(COUNTIF('Master list(no salts, metals)'!Y1657,"&lt;=1"),IF(COUNTIF('Master list(no salts, metals)'!$K1657:$Y1657, "#N/A")=14,TRUE,FALSE))</f>
        <v>0</v>
      </c>
    </row>
    <row r="1664" spans="11:25" x14ac:dyDescent="0.25">
      <c r="K1664" t="b">
        <f>AND(COUNTIF('Master list(no salts, metals)'!K1658,"&lt;=1"),IF(COUNTIF('Master list(no salts, metals)'!$K1658:$Y1658, "#N/A")=14,TRUE,FALSE))</f>
        <v>0</v>
      </c>
      <c r="L1664" t="b">
        <f>AND(COUNTIF('Master list(no salts, metals)'!L1658,"&lt;=1"),IF(COUNTIF('Master list(no salts, metals)'!$K1658:$Y1658, "#N/A")=14,TRUE,FALSE))</f>
        <v>0</v>
      </c>
      <c r="M1664" t="b">
        <f>AND(COUNTIF('Master list(no salts, metals)'!M1658,"&lt;=1"),IF(COUNTIF('Master list(no salts, metals)'!$K1658:$Y1658, "#N/A")=14,TRUE,FALSE))</f>
        <v>0</v>
      </c>
      <c r="N1664" t="b">
        <f>AND(COUNTIF('Master list(no salts, metals)'!N1658,"&lt;=1"),IF(COUNTIF('Master list(no salts, metals)'!$K1658:$Y1658, "#N/A")=14,TRUE,FALSE))</f>
        <v>0</v>
      </c>
      <c r="O1664" t="b">
        <f>AND(COUNTIF('Master list(no salts, metals)'!O1658,"&lt;=1"),IF(COUNTIF('Master list(no salts, metals)'!$K1658:$Y1658, "#N/A")=14,TRUE,FALSE))</f>
        <v>0</v>
      </c>
      <c r="P1664" t="b">
        <f>AND(COUNTIF('Master list(no salts, metals)'!P1658,"&lt;=1"),IF(COUNTIF('Master list(no salts, metals)'!$K1658:$Y1658, "#N/A")=14,TRUE,FALSE))</f>
        <v>0</v>
      </c>
      <c r="Q1664" t="b">
        <f>AND(COUNTIF('Master list(no salts, metals)'!Q1658,"&lt;=1"),IF(COUNTIF('Master list(no salts, metals)'!$K1658:$Y1658, "#N/A")=14,TRUE,FALSE))</f>
        <v>0</v>
      </c>
      <c r="R1664" t="b">
        <f>AND(COUNTIF('Master list(no salts, metals)'!R1658,"&lt;=1"),IF(COUNTIF('Master list(no salts, metals)'!$K1658:$Y1658, "#N/A")=14,TRUE,FALSE))</f>
        <v>0</v>
      </c>
      <c r="S1664" t="b">
        <f>AND(COUNTIF('Master list(no salts, metals)'!S1658,"&lt;=1"),IF(COUNTIF('Master list(no salts, metals)'!$K1658:$Y1658, "#N/A")=14,TRUE,FALSE))</f>
        <v>0</v>
      </c>
      <c r="T1664" t="b">
        <f>AND(COUNTIF('Master list(no salts, metals)'!T1658,"&lt;=1"),IF(COUNTIF('Master list(no salts, metals)'!$K1658:$Y1658, "#N/A")=14,TRUE,FALSE))</f>
        <v>0</v>
      </c>
      <c r="U1664" t="b">
        <f>AND(COUNTIF('Master list(no salts, metals)'!U1658,"&lt;=1"),IF(COUNTIF('Master list(no salts, metals)'!$K1658:$Y1658, "#N/A")=14,TRUE,FALSE))</f>
        <v>0</v>
      </c>
      <c r="V1664" t="b">
        <f>AND(COUNTIF('Master list(no salts, metals)'!V1658,"&lt;=1"),IF(COUNTIF('Master list(no salts, metals)'!$K1658:$Y1658, "#N/A")=14,TRUE,FALSE))</f>
        <v>0</v>
      </c>
      <c r="W1664" t="b">
        <f>AND(COUNTIF('Master list(no salts, metals)'!W1658,"&lt;=1"),IF(COUNTIF('Master list(no salts, metals)'!$K1658:$Y1658, "#N/A")=14,TRUE,FALSE))</f>
        <v>0</v>
      </c>
      <c r="X1664" t="b">
        <f>AND(COUNTIF('Master list(no salts, metals)'!X1658,"&lt;=1"),IF(COUNTIF('Master list(no salts, metals)'!$K1658:$Y1658, "#N/A")=14,TRUE,FALSE))</f>
        <v>1</v>
      </c>
      <c r="Y1664" t="b">
        <f>AND(COUNTIF('Master list(no salts, metals)'!Y1658,"&lt;=1"),IF(COUNTIF('Master list(no salts, metals)'!$K1658:$Y1658, "#N/A")=14,TRUE,FALSE))</f>
        <v>0</v>
      </c>
    </row>
    <row r="1665" spans="11:25" x14ac:dyDescent="0.25">
      <c r="K1665" t="b">
        <f>AND(COUNTIF('Master list(no salts, metals)'!K1659,"&lt;=1"),IF(COUNTIF('Master list(no salts, metals)'!$K1659:$Y1659, "#N/A")=14,TRUE,FALSE))</f>
        <v>0</v>
      </c>
      <c r="L1665" t="b">
        <f>AND(COUNTIF('Master list(no salts, metals)'!L1659,"&lt;=1"),IF(COUNTIF('Master list(no salts, metals)'!$K1659:$Y1659, "#N/A")=14,TRUE,FALSE))</f>
        <v>0</v>
      </c>
      <c r="M1665" t="b">
        <f>AND(COUNTIF('Master list(no salts, metals)'!M1659,"&lt;=1"),IF(COUNTIF('Master list(no salts, metals)'!$K1659:$Y1659, "#N/A")=14,TRUE,FALSE))</f>
        <v>0</v>
      </c>
      <c r="N1665" t="b">
        <f>AND(COUNTIF('Master list(no salts, metals)'!N1659,"&lt;=1"),IF(COUNTIF('Master list(no salts, metals)'!$K1659:$Y1659, "#N/A")=14,TRUE,FALSE))</f>
        <v>0</v>
      </c>
      <c r="O1665" t="b">
        <f>AND(COUNTIF('Master list(no salts, metals)'!O1659,"&lt;=1"),IF(COUNTIF('Master list(no salts, metals)'!$K1659:$Y1659, "#N/A")=14,TRUE,FALSE))</f>
        <v>0</v>
      </c>
      <c r="P1665" t="b">
        <f>AND(COUNTIF('Master list(no salts, metals)'!P1659,"&lt;=1"),IF(COUNTIF('Master list(no salts, metals)'!$K1659:$Y1659, "#N/A")=14,TRUE,FALSE))</f>
        <v>0</v>
      </c>
      <c r="Q1665" t="b">
        <f>AND(COUNTIF('Master list(no salts, metals)'!Q1659,"&lt;=1"),IF(COUNTIF('Master list(no salts, metals)'!$K1659:$Y1659, "#N/A")=14,TRUE,FALSE))</f>
        <v>0</v>
      </c>
      <c r="R1665" t="b">
        <f>AND(COUNTIF('Master list(no salts, metals)'!R1659,"&lt;=1"),IF(COUNTIF('Master list(no salts, metals)'!$K1659:$Y1659, "#N/A")=14,TRUE,FALSE))</f>
        <v>0</v>
      </c>
      <c r="S1665" t="b">
        <f>AND(COUNTIF('Master list(no salts, metals)'!S1659,"&lt;=1"),IF(COUNTIF('Master list(no salts, metals)'!$K1659:$Y1659, "#N/A")=14,TRUE,FALSE))</f>
        <v>0</v>
      </c>
      <c r="T1665" t="b">
        <f>AND(COUNTIF('Master list(no salts, metals)'!T1659,"&lt;=1"),IF(COUNTIF('Master list(no salts, metals)'!$K1659:$Y1659, "#N/A")=14,TRUE,FALSE))</f>
        <v>0</v>
      </c>
      <c r="U1665" t="b">
        <f>AND(COUNTIF('Master list(no salts, metals)'!U1659,"&lt;=1"),IF(COUNTIF('Master list(no salts, metals)'!$K1659:$Y1659, "#N/A")=14,TRUE,FALSE))</f>
        <v>0</v>
      </c>
      <c r="V1665" t="b">
        <f>AND(COUNTIF('Master list(no salts, metals)'!V1659,"&lt;=1"),IF(COUNTIF('Master list(no salts, metals)'!$K1659:$Y1659, "#N/A")=14,TRUE,FALSE))</f>
        <v>0</v>
      </c>
      <c r="W1665" t="b">
        <f>AND(COUNTIF('Master list(no salts, metals)'!W1659,"&lt;=1"),IF(COUNTIF('Master list(no salts, metals)'!$K1659:$Y1659, "#N/A")=14,TRUE,FALSE))</f>
        <v>0</v>
      </c>
      <c r="X1665" t="b">
        <f>AND(COUNTIF('Master list(no salts, metals)'!X1659,"&lt;=1"),IF(COUNTIF('Master list(no salts, metals)'!$K1659:$Y1659, "#N/A")=14,TRUE,FALSE))</f>
        <v>0</v>
      </c>
      <c r="Y1665" t="b">
        <f>AND(COUNTIF('Master list(no salts, metals)'!Y1659,"&lt;=1"),IF(COUNTIF('Master list(no salts, metals)'!$K1659:$Y1659, "#N/A")=14,TRUE,FALSE))</f>
        <v>0</v>
      </c>
    </row>
    <row r="1666" spans="11:25" x14ac:dyDescent="0.25">
      <c r="K1666" t="b">
        <f>AND(COUNTIF('Master list(no salts, metals)'!K1660,"&lt;=1"),IF(COUNTIF('Master list(no salts, metals)'!$K1660:$Y1660, "#N/A")=14,TRUE,FALSE))</f>
        <v>0</v>
      </c>
      <c r="L1666" t="b">
        <f>AND(COUNTIF('Master list(no salts, metals)'!L1660,"&lt;=1"),IF(COUNTIF('Master list(no salts, metals)'!$K1660:$Y1660, "#N/A")=14,TRUE,FALSE))</f>
        <v>0</v>
      </c>
      <c r="M1666" t="b">
        <f>AND(COUNTIF('Master list(no salts, metals)'!M1660,"&lt;=1"),IF(COUNTIF('Master list(no salts, metals)'!$K1660:$Y1660, "#N/A")=14,TRUE,FALSE))</f>
        <v>0</v>
      </c>
      <c r="N1666" t="b">
        <f>AND(COUNTIF('Master list(no salts, metals)'!N1660,"&lt;=1"),IF(COUNTIF('Master list(no salts, metals)'!$K1660:$Y1660, "#N/A")=14,TRUE,FALSE))</f>
        <v>0</v>
      </c>
      <c r="O1666" t="b">
        <f>AND(COUNTIF('Master list(no salts, metals)'!O1660,"&lt;=1"),IF(COUNTIF('Master list(no salts, metals)'!$K1660:$Y1660, "#N/A")=14,TRUE,FALSE))</f>
        <v>0</v>
      </c>
      <c r="P1666" t="b">
        <f>AND(COUNTIF('Master list(no salts, metals)'!P1660,"&lt;=1"),IF(COUNTIF('Master list(no salts, metals)'!$K1660:$Y1660, "#N/A")=14,TRUE,FALSE))</f>
        <v>0</v>
      </c>
      <c r="Q1666" t="b">
        <f>AND(COUNTIF('Master list(no salts, metals)'!Q1660,"&lt;=1"),IF(COUNTIF('Master list(no salts, metals)'!$K1660:$Y1660, "#N/A")=14,TRUE,FALSE))</f>
        <v>0</v>
      </c>
      <c r="R1666" t="b">
        <f>AND(COUNTIF('Master list(no salts, metals)'!R1660,"&lt;=1"),IF(COUNTIF('Master list(no salts, metals)'!$K1660:$Y1660, "#N/A")=14,TRUE,FALSE))</f>
        <v>0</v>
      </c>
      <c r="S1666" t="b">
        <f>AND(COUNTIF('Master list(no salts, metals)'!S1660,"&lt;=1"),IF(COUNTIF('Master list(no salts, metals)'!$K1660:$Y1660, "#N/A")=14,TRUE,FALSE))</f>
        <v>0</v>
      </c>
      <c r="T1666" t="b">
        <f>AND(COUNTIF('Master list(no salts, metals)'!T1660,"&lt;=1"),IF(COUNTIF('Master list(no salts, metals)'!$K1660:$Y1660, "#N/A")=14,TRUE,FALSE))</f>
        <v>1</v>
      </c>
      <c r="U1666" t="b">
        <f>AND(COUNTIF('Master list(no salts, metals)'!U1660,"&lt;=1"),IF(COUNTIF('Master list(no salts, metals)'!$K1660:$Y1660, "#N/A")=14,TRUE,FALSE))</f>
        <v>0</v>
      </c>
      <c r="V1666" t="b">
        <f>AND(COUNTIF('Master list(no salts, metals)'!V1660,"&lt;=1"),IF(COUNTIF('Master list(no salts, metals)'!$K1660:$Y1660, "#N/A")=14,TRUE,FALSE))</f>
        <v>0</v>
      </c>
      <c r="W1666" t="b">
        <f>AND(COUNTIF('Master list(no salts, metals)'!W1660,"&lt;=1"),IF(COUNTIF('Master list(no salts, metals)'!$K1660:$Y1660, "#N/A")=14,TRUE,FALSE))</f>
        <v>0</v>
      </c>
      <c r="X1666" t="b">
        <f>AND(COUNTIF('Master list(no salts, metals)'!X1660,"&lt;=1"),IF(COUNTIF('Master list(no salts, metals)'!$K1660:$Y1660, "#N/A")=14,TRUE,FALSE))</f>
        <v>0</v>
      </c>
      <c r="Y1666" t="b">
        <f>AND(COUNTIF('Master list(no salts, metals)'!Y1660,"&lt;=1"),IF(COUNTIF('Master list(no salts, metals)'!$K1660:$Y1660, "#N/A")=14,TRUE,FALSE))</f>
        <v>0</v>
      </c>
    </row>
    <row r="1667" spans="11:25" x14ac:dyDescent="0.25">
      <c r="K1667" t="b">
        <f>AND(COUNTIF('Master list(no salts, metals)'!K1661,"&lt;=1"),IF(COUNTIF('Master list(no salts, metals)'!$K1661:$Y1661, "#N/A")=14,TRUE,FALSE))</f>
        <v>0</v>
      </c>
      <c r="L1667" t="b">
        <f>AND(COUNTIF('Master list(no salts, metals)'!L1661,"&lt;=1"),IF(COUNTIF('Master list(no salts, metals)'!$K1661:$Y1661, "#N/A")=14,TRUE,FALSE))</f>
        <v>0</v>
      </c>
      <c r="M1667" t="b">
        <f>AND(COUNTIF('Master list(no salts, metals)'!M1661,"&lt;=1"),IF(COUNTIF('Master list(no salts, metals)'!$K1661:$Y1661, "#N/A")=14,TRUE,FALSE))</f>
        <v>0</v>
      </c>
      <c r="N1667" t="b">
        <f>AND(COUNTIF('Master list(no salts, metals)'!N1661,"&lt;=1"),IF(COUNTIF('Master list(no salts, metals)'!$K1661:$Y1661, "#N/A")=14,TRUE,FALSE))</f>
        <v>0</v>
      </c>
      <c r="O1667" t="b">
        <f>AND(COUNTIF('Master list(no salts, metals)'!O1661,"&lt;=1"),IF(COUNTIF('Master list(no salts, metals)'!$K1661:$Y1661, "#N/A")=14,TRUE,FALSE))</f>
        <v>0</v>
      </c>
      <c r="P1667" t="b">
        <f>AND(COUNTIF('Master list(no salts, metals)'!P1661,"&lt;=1"),IF(COUNTIF('Master list(no salts, metals)'!$K1661:$Y1661, "#N/A")=14,TRUE,FALSE))</f>
        <v>0</v>
      </c>
      <c r="Q1667" t="b">
        <f>AND(COUNTIF('Master list(no salts, metals)'!Q1661,"&lt;=1"),IF(COUNTIF('Master list(no salts, metals)'!$K1661:$Y1661, "#N/A")=14,TRUE,FALSE))</f>
        <v>0</v>
      </c>
      <c r="R1667" t="b">
        <f>AND(COUNTIF('Master list(no salts, metals)'!R1661,"&lt;=1"),IF(COUNTIF('Master list(no salts, metals)'!$K1661:$Y1661, "#N/A")=14,TRUE,FALSE))</f>
        <v>0</v>
      </c>
      <c r="S1667" t="b">
        <f>AND(COUNTIF('Master list(no salts, metals)'!S1661,"&lt;=1"),IF(COUNTIF('Master list(no salts, metals)'!$K1661:$Y1661, "#N/A")=14,TRUE,FALSE))</f>
        <v>0</v>
      </c>
      <c r="T1667" t="b">
        <f>AND(COUNTIF('Master list(no salts, metals)'!T1661,"&lt;=1"),IF(COUNTIF('Master list(no salts, metals)'!$K1661:$Y1661, "#N/A")=14,TRUE,FALSE))</f>
        <v>0</v>
      </c>
      <c r="U1667" t="b">
        <f>AND(COUNTIF('Master list(no salts, metals)'!U1661,"&lt;=1"),IF(COUNTIF('Master list(no salts, metals)'!$K1661:$Y1661, "#N/A")=14,TRUE,FALSE))</f>
        <v>0</v>
      </c>
      <c r="V1667" t="b">
        <f>AND(COUNTIF('Master list(no salts, metals)'!V1661,"&lt;=1"),IF(COUNTIF('Master list(no salts, metals)'!$K1661:$Y1661, "#N/A")=14,TRUE,FALSE))</f>
        <v>0</v>
      </c>
      <c r="W1667" t="b">
        <f>AND(COUNTIF('Master list(no salts, metals)'!W1661,"&lt;=1"),IF(COUNTIF('Master list(no salts, metals)'!$K1661:$Y1661, "#N/A")=14,TRUE,FALSE))</f>
        <v>0</v>
      </c>
      <c r="X1667" t="b">
        <f>AND(COUNTIF('Master list(no salts, metals)'!X1661,"&lt;=1"),IF(COUNTIF('Master list(no salts, metals)'!$K1661:$Y1661, "#N/A")=14,TRUE,FALSE))</f>
        <v>0</v>
      </c>
      <c r="Y1667" t="b">
        <f>AND(COUNTIF('Master list(no salts, metals)'!Y1661,"&lt;=1"),IF(COUNTIF('Master list(no salts, metals)'!$K1661:$Y1661, "#N/A")=14,TRUE,FALSE))</f>
        <v>0</v>
      </c>
    </row>
    <row r="1668" spans="11:25" x14ac:dyDescent="0.25">
      <c r="K1668" t="b">
        <f>AND(COUNTIF('Master list(no salts, metals)'!K1662,"&lt;=1"),IF(COUNTIF('Master list(no salts, metals)'!$K1662:$Y1662, "#N/A")=14,TRUE,FALSE))</f>
        <v>0</v>
      </c>
      <c r="L1668" t="b">
        <f>AND(COUNTIF('Master list(no salts, metals)'!L1662,"&lt;=1"),IF(COUNTIF('Master list(no salts, metals)'!$K1662:$Y1662, "#N/A")=14,TRUE,FALSE))</f>
        <v>0</v>
      </c>
      <c r="M1668" t="b">
        <f>AND(COUNTIF('Master list(no salts, metals)'!M1662,"&lt;=1"),IF(COUNTIF('Master list(no salts, metals)'!$K1662:$Y1662, "#N/A")=14,TRUE,FALSE))</f>
        <v>0</v>
      </c>
      <c r="N1668" t="b">
        <f>AND(COUNTIF('Master list(no salts, metals)'!N1662,"&lt;=1"),IF(COUNTIF('Master list(no salts, metals)'!$K1662:$Y1662, "#N/A")=14,TRUE,FALSE))</f>
        <v>0</v>
      </c>
      <c r="O1668" t="b">
        <f>AND(COUNTIF('Master list(no salts, metals)'!O1662,"&lt;=1"),IF(COUNTIF('Master list(no salts, metals)'!$K1662:$Y1662, "#N/A")=14,TRUE,FALSE))</f>
        <v>0</v>
      </c>
      <c r="P1668" t="b">
        <f>AND(COUNTIF('Master list(no salts, metals)'!P1662,"&lt;=1"),IF(COUNTIF('Master list(no salts, metals)'!$K1662:$Y1662, "#N/A")=14,TRUE,FALSE))</f>
        <v>0</v>
      </c>
      <c r="Q1668" t="b">
        <f>AND(COUNTIF('Master list(no salts, metals)'!Q1662,"&lt;=1"),IF(COUNTIF('Master list(no salts, metals)'!$K1662:$Y1662, "#N/A")=14,TRUE,FALSE))</f>
        <v>0</v>
      </c>
      <c r="R1668" t="b">
        <f>AND(COUNTIF('Master list(no salts, metals)'!R1662,"&lt;=1"),IF(COUNTIF('Master list(no salts, metals)'!$K1662:$Y1662, "#N/A")=14,TRUE,FALSE))</f>
        <v>0</v>
      </c>
      <c r="S1668" t="b">
        <f>AND(COUNTIF('Master list(no salts, metals)'!S1662,"&lt;=1"),IF(COUNTIF('Master list(no salts, metals)'!$K1662:$Y1662, "#N/A")=14,TRUE,FALSE))</f>
        <v>0</v>
      </c>
      <c r="T1668" t="b">
        <f>AND(COUNTIF('Master list(no salts, metals)'!T1662,"&lt;=1"),IF(COUNTIF('Master list(no salts, metals)'!$K1662:$Y1662, "#N/A")=14,TRUE,FALSE))</f>
        <v>0</v>
      </c>
      <c r="U1668" t="b">
        <f>AND(COUNTIF('Master list(no salts, metals)'!U1662,"&lt;=1"),IF(COUNTIF('Master list(no salts, metals)'!$K1662:$Y1662, "#N/A")=14,TRUE,FALSE))</f>
        <v>0</v>
      </c>
      <c r="V1668" t="b">
        <f>AND(COUNTIF('Master list(no salts, metals)'!V1662,"&lt;=1"),IF(COUNTIF('Master list(no salts, metals)'!$K1662:$Y1662, "#N/A")=14,TRUE,FALSE))</f>
        <v>0</v>
      </c>
      <c r="W1668" t="b">
        <f>AND(COUNTIF('Master list(no salts, metals)'!W1662,"&lt;=1"),IF(COUNTIF('Master list(no salts, metals)'!$K1662:$Y1662, "#N/A")=14,TRUE,FALSE))</f>
        <v>0</v>
      </c>
      <c r="X1668" t="b">
        <f>AND(COUNTIF('Master list(no salts, metals)'!X1662,"&lt;=1"),IF(COUNTIF('Master list(no salts, metals)'!$K1662:$Y1662, "#N/A")=14,TRUE,FALSE))</f>
        <v>0</v>
      </c>
      <c r="Y1668" t="b">
        <f>AND(COUNTIF('Master list(no salts, metals)'!Y1662,"&lt;=1"),IF(COUNTIF('Master list(no salts, metals)'!$K1662:$Y1662, "#N/A")=14,TRUE,FALSE))</f>
        <v>0</v>
      </c>
    </row>
    <row r="1669" spans="11:25" x14ac:dyDescent="0.25">
      <c r="K1669" t="b">
        <f>AND(COUNTIF('Master list(no salts, metals)'!K1663,"&lt;=1"),IF(COUNTIF('Master list(no salts, metals)'!$K1663:$Y1663, "#N/A")=14,TRUE,FALSE))</f>
        <v>0</v>
      </c>
      <c r="L1669" t="b">
        <f>AND(COUNTIF('Master list(no salts, metals)'!L1663,"&lt;=1"),IF(COUNTIF('Master list(no salts, metals)'!$K1663:$Y1663, "#N/A")=14,TRUE,FALSE))</f>
        <v>0</v>
      </c>
      <c r="M1669" t="b">
        <f>AND(COUNTIF('Master list(no salts, metals)'!M1663,"&lt;=1"),IF(COUNTIF('Master list(no salts, metals)'!$K1663:$Y1663, "#N/A")=14,TRUE,FALSE))</f>
        <v>0</v>
      </c>
      <c r="N1669" t="b">
        <f>AND(COUNTIF('Master list(no salts, metals)'!N1663,"&lt;=1"),IF(COUNTIF('Master list(no salts, metals)'!$K1663:$Y1663, "#N/A")=14,TRUE,FALSE))</f>
        <v>0</v>
      </c>
      <c r="O1669" t="b">
        <f>AND(COUNTIF('Master list(no salts, metals)'!O1663,"&lt;=1"),IF(COUNTIF('Master list(no salts, metals)'!$K1663:$Y1663, "#N/A")=14,TRUE,FALSE))</f>
        <v>0</v>
      </c>
      <c r="P1669" t="b">
        <f>AND(COUNTIF('Master list(no salts, metals)'!P1663,"&lt;=1"),IF(COUNTIF('Master list(no salts, metals)'!$K1663:$Y1663, "#N/A")=14,TRUE,FALSE))</f>
        <v>0</v>
      </c>
      <c r="Q1669" t="b">
        <f>AND(COUNTIF('Master list(no salts, metals)'!Q1663,"&lt;=1"),IF(COUNTIF('Master list(no salts, metals)'!$K1663:$Y1663, "#N/A")=14,TRUE,FALSE))</f>
        <v>0</v>
      </c>
      <c r="R1669" t="b">
        <f>AND(COUNTIF('Master list(no salts, metals)'!R1663,"&lt;=1"),IF(COUNTIF('Master list(no salts, metals)'!$K1663:$Y1663, "#N/A")=14,TRUE,FALSE))</f>
        <v>0</v>
      </c>
      <c r="S1669" t="b">
        <f>AND(COUNTIF('Master list(no salts, metals)'!S1663,"&lt;=1"),IF(COUNTIF('Master list(no salts, metals)'!$K1663:$Y1663, "#N/A")=14,TRUE,FALSE))</f>
        <v>0</v>
      </c>
      <c r="T1669" t="b">
        <f>AND(COUNTIF('Master list(no salts, metals)'!T1663,"&lt;=1"),IF(COUNTIF('Master list(no salts, metals)'!$K1663:$Y1663, "#N/A")=14,TRUE,FALSE))</f>
        <v>0</v>
      </c>
      <c r="U1669" t="b">
        <f>AND(COUNTIF('Master list(no salts, metals)'!U1663,"&lt;=1"),IF(COUNTIF('Master list(no salts, metals)'!$K1663:$Y1663, "#N/A")=14,TRUE,FALSE))</f>
        <v>0</v>
      </c>
      <c r="V1669" t="b">
        <f>AND(COUNTIF('Master list(no salts, metals)'!V1663,"&lt;=1"),IF(COUNTIF('Master list(no salts, metals)'!$K1663:$Y1663, "#N/A")=14,TRUE,FALSE))</f>
        <v>0</v>
      </c>
      <c r="W1669" t="b">
        <f>AND(COUNTIF('Master list(no salts, metals)'!W1663,"&lt;=1"),IF(COUNTIF('Master list(no salts, metals)'!$K1663:$Y1663, "#N/A")=14,TRUE,FALSE))</f>
        <v>0</v>
      </c>
      <c r="X1669" t="b">
        <f>AND(COUNTIF('Master list(no salts, metals)'!X1663,"&lt;=1"),IF(COUNTIF('Master list(no salts, metals)'!$K1663:$Y1663, "#N/A")=14,TRUE,FALSE))</f>
        <v>0</v>
      </c>
      <c r="Y1669" t="b">
        <f>AND(COUNTIF('Master list(no salts, metals)'!Y1663,"&lt;=1"),IF(COUNTIF('Master list(no salts, metals)'!$K1663:$Y1663, "#N/A")=14,TRUE,FALSE))</f>
        <v>0</v>
      </c>
    </row>
    <row r="1670" spans="11:25" x14ac:dyDescent="0.25">
      <c r="K1670" t="b">
        <f>AND(COUNTIF('Master list(no salts, metals)'!K1664,"&lt;=1"),IF(COUNTIF('Master list(no salts, metals)'!$K1664:$Y1664, "#N/A")=14,TRUE,FALSE))</f>
        <v>0</v>
      </c>
      <c r="L1670" t="b">
        <f>AND(COUNTIF('Master list(no salts, metals)'!L1664,"&lt;=1"),IF(COUNTIF('Master list(no salts, metals)'!$K1664:$Y1664, "#N/A")=14,TRUE,FALSE))</f>
        <v>0</v>
      </c>
      <c r="M1670" t="b">
        <f>AND(COUNTIF('Master list(no salts, metals)'!M1664,"&lt;=1"),IF(COUNTIF('Master list(no salts, metals)'!$K1664:$Y1664, "#N/A")=14,TRUE,FALSE))</f>
        <v>0</v>
      </c>
      <c r="N1670" t="b">
        <f>AND(COUNTIF('Master list(no salts, metals)'!N1664,"&lt;=1"),IF(COUNTIF('Master list(no salts, metals)'!$K1664:$Y1664, "#N/A")=14,TRUE,FALSE))</f>
        <v>0</v>
      </c>
      <c r="O1670" t="b">
        <f>AND(COUNTIF('Master list(no salts, metals)'!O1664,"&lt;=1"),IF(COUNTIF('Master list(no salts, metals)'!$K1664:$Y1664, "#N/A")=14,TRUE,FALSE))</f>
        <v>0</v>
      </c>
      <c r="P1670" t="b">
        <f>AND(COUNTIF('Master list(no salts, metals)'!P1664,"&lt;=1"),IF(COUNTIF('Master list(no salts, metals)'!$K1664:$Y1664, "#N/A")=14,TRUE,FALSE))</f>
        <v>0</v>
      </c>
      <c r="Q1670" t="b">
        <f>AND(COUNTIF('Master list(no salts, metals)'!Q1664,"&lt;=1"),IF(COUNTIF('Master list(no salts, metals)'!$K1664:$Y1664, "#N/A")=14,TRUE,FALSE))</f>
        <v>0</v>
      </c>
      <c r="R1670" t="b">
        <f>AND(COUNTIF('Master list(no salts, metals)'!R1664,"&lt;=1"),IF(COUNTIF('Master list(no salts, metals)'!$K1664:$Y1664, "#N/A")=14,TRUE,FALSE))</f>
        <v>0</v>
      </c>
      <c r="S1670" t="b">
        <f>AND(COUNTIF('Master list(no salts, metals)'!S1664,"&lt;=1"),IF(COUNTIF('Master list(no salts, metals)'!$K1664:$Y1664, "#N/A")=14,TRUE,FALSE))</f>
        <v>0</v>
      </c>
      <c r="T1670" t="b">
        <f>AND(COUNTIF('Master list(no salts, metals)'!T1664,"&lt;=1"),IF(COUNTIF('Master list(no salts, metals)'!$K1664:$Y1664, "#N/A")=14,TRUE,FALSE))</f>
        <v>0</v>
      </c>
      <c r="U1670" t="b">
        <f>AND(COUNTIF('Master list(no salts, metals)'!U1664,"&lt;=1"),IF(COUNTIF('Master list(no salts, metals)'!$K1664:$Y1664, "#N/A")=14,TRUE,FALSE))</f>
        <v>0</v>
      </c>
      <c r="V1670" t="b">
        <f>AND(COUNTIF('Master list(no salts, metals)'!V1664,"&lt;=1"),IF(COUNTIF('Master list(no salts, metals)'!$K1664:$Y1664, "#N/A")=14,TRUE,FALSE))</f>
        <v>0</v>
      </c>
      <c r="W1670" t="b">
        <f>AND(COUNTIF('Master list(no salts, metals)'!W1664,"&lt;=1"),IF(COUNTIF('Master list(no salts, metals)'!$K1664:$Y1664, "#N/A")=14,TRUE,FALSE))</f>
        <v>0</v>
      </c>
      <c r="X1670" t="b">
        <f>AND(COUNTIF('Master list(no salts, metals)'!X1664,"&lt;=1"),IF(COUNTIF('Master list(no salts, metals)'!$K1664:$Y1664, "#N/A")=14,TRUE,FALSE))</f>
        <v>1</v>
      </c>
      <c r="Y1670" t="b">
        <f>AND(COUNTIF('Master list(no salts, metals)'!Y1664,"&lt;=1"),IF(COUNTIF('Master list(no salts, metals)'!$K1664:$Y1664, "#N/A")=14,TRUE,FALSE))</f>
        <v>0</v>
      </c>
    </row>
    <row r="1671" spans="11:25" x14ac:dyDescent="0.25">
      <c r="K1671" t="b">
        <f>AND(COUNTIF('Master list(no salts, metals)'!K1665,"&lt;=1"),IF(COUNTIF('Master list(no salts, metals)'!$K1665:$Y1665, "#N/A")=14,TRUE,FALSE))</f>
        <v>0</v>
      </c>
      <c r="L1671" t="b">
        <f>AND(COUNTIF('Master list(no salts, metals)'!L1665,"&lt;=1"),IF(COUNTIF('Master list(no salts, metals)'!$K1665:$Y1665, "#N/A")=14,TRUE,FALSE))</f>
        <v>0</v>
      </c>
      <c r="M1671" t="b">
        <f>AND(COUNTIF('Master list(no salts, metals)'!M1665,"&lt;=1"),IF(COUNTIF('Master list(no salts, metals)'!$K1665:$Y1665, "#N/A")=14,TRUE,FALSE))</f>
        <v>0</v>
      </c>
      <c r="N1671" t="b">
        <f>AND(COUNTIF('Master list(no salts, metals)'!N1665,"&lt;=1"),IF(COUNTIF('Master list(no salts, metals)'!$K1665:$Y1665, "#N/A")=14,TRUE,FALSE))</f>
        <v>0</v>
      </c>
      <c r="O1671" t="b">
        <f>AND(COUNTIF('Master list(no salts, metals)'!O1665,"&lt;=1"),IF(COUNTIF('Master list(no salts, metals)'!$K1665:$Y1665, "#N/A")=14,TRUE,FALSE))</f>
        <v>0</v>
      </c>
      <c r="P1671" t="b">
        <f>AND(COUNTIF('Master list(no salts, metals)'!P1665,"&lt;=1"),IF(COUNTIF('Master list(no salts, metals)'!$K1665:$Y1665, "#N/A")=14,TRUE,FALSE))</f>
        <v>0</v>
      </c>
      <c r="Q1671" t="b">
        <f>AND(COUNTIF('Master list(no salts, metals)'!Q1665,"&lt;=1"),IF(COUNTIF('Master list(no salts, metals)'!$K1665:$Y1665, "#N/A")=14,TRUE,FALSE))</f>
        <v>0</v>
      </c>
      <c r="R1671" t="b">
        <f>AND(COUNTIF('Master list(no salts, metals)'!R1665,"&lt;=1"),IF(COUNTIF('Master list(no salts, metals)'!$K1665:$Y1665, "#N/A")=14,TRUE,FALSE))</f>
        <v>0</v>
      </c>
      <c r="S1671" t="b">
        <f>AND(COUNTIF('Master list(no salts, metals)'!S1665,"&lt;=1"),IF(COUNTIF('Master list(no salts, metals)'!$K1665:$Y1665, "#N/A")=14,TRUE,FALSE))</f>
        <v>0</v>
      </c>
      <c r="T1671" t="b">
        <f>AND(COUNTIF('Master list(no salts, metals)'!T1665,"&lt;=1"),IF(COUNTIF('Master list(no salts, metals)'!$K1665:$Y1665, "#N/A")=14,TRUE,FALSE))</f>
        <v>0</v>
      </c>
      <c r="U1671" t="b">
        <f>AND(COUNTIF('Master list(no salts, metals)'!U1665,"&lt;=1"),IF(COUNTIF('Master list(no salts, metals)'!$K1665:$Y1665, "#N/A")=14,TRUE,FALSE))</f>
        <v>0</v>
      </c>
      <c r="V1671" t="b">
        <f>AND(COUNTIF('Master list(no salts, metals)'!V1665,"&lt;=1"),IF(COUNTIF('Master list(no salts, metals)'!$K1665:$Y1665, "#N/A")=14,TRUE,FALSE))</f>
        <v>0</v>
      </c>
      <c r="W1671" t="b">
        <f>AND(COUNTIF('Master list(no salts, metals)'!W1665,"&lt;=1"),IF(COUNTIF('Master list(no salts, metals)'!$K1665:$Y1665, "#N/A")=14,TRUE,FALSE))</f>
        <v>0</v>
      </c>
      <c r="X1671" t="b">
        <f>AND(COUNTIF('Master list(no salts, metals)'!X1665,"&lt;=1"),IF(COUNTIF('Master list(no salts, metals)'!$K1665:$Y1665, "#N/A")=14,TRUE,FALSE))</f>
        <v>0</v>
      </c>
      <c r="Y1671" t="b">
        <f>AND(COUNTIF('Master list(no salts, metals)'!Y1665,"&lt;=1"),IF(COUNTIF('Master list(no salts, metals)'!$K1665:$Y1665, "#N/A")=14,TRUE,FALSE))</f>
        <v>0</v>
      </c>
    </row>
    <row r="1672" spans="11:25" x14ac:dyDescent="0.25">
      <c r="K1672" t="b">
        <f>AND(COUNTIF('Master list(no salts, metals)'!K1666,"&lt;=1"),IF(COUNTIF('Master list(no salts, metals)'!$K1666:$Y1666, "#N/A")=14,TRUE,FALSE))</f>
        <v>0</v>
      </c>
      <c r="L1672" t="b">
        <f>AND(COUNTIF('Master list(no salts, metals)'!L1666,"&lt;=1"),IF(COUNTIF('Master list(no salts, metals)'!$K1666:$Y1666, "#N/A")=14,TRUE,FALSE))</f>
        <v>0</v>
      </c>
      <c r="M1672" t="b">
        <f>AND(COUNTIF('Master list(no salts, metals)'!M1666,"&lt;=1"),IF(COUNTIF('Master list(no salts, metals)'!$K1666:$Y1666, "#N/A")=14,TRUE,FALSE))</f>
        <v>0</v>
      </c>
      <c r="N1672" t="b">
        <f>AND(COUNTIF('Master list(no salts, metals)'!N1666,"&lt;=1"),IF(COUNTIF('Master list(no salts, metals)'!$K1666:$Y1666, "#N/A")=14,TRUE,FALSE))</f>
        <v>0</v>
      </c>
      <c r="O1672" t="b">
        <f>AND(COUNTIF('Master list(no salts, metals)'!O1666,"&lt;=1"),IF(COUNTIF('Master list(no salts, metals)'!$K1666:$Y1666, "#N/A")=14,TRUE,FALSE))</f>
        <v>0</v>
      </c>
      <c r="P1672" t="b">
        <f>AND(COUNTIF('Master list(no salts, metals)'!P1666,"&lt;=1"),IF(COUNTIF('Master list(no salts, metals)'!$K1666:$Y1666, "#N/A")=14,TRUE,FALSE))</f>
        <v>0</v>
      </c>
      <c r="Q1672" t="b">
        <f>AND(COUNTIF('Master list(no salts, metals)'!Q1666,"&lt;=1"),IF(COUNTIF('Master list(no salts, metals)'!$K1666:$Y1666, "#N/A")=14,TRUE,FALSE))</f>
        <v>0</v>
      </c>
      <c r="R1672" t="b">
        <f>AND(COUNTIF('Master list(no salts, metals)'!R1666,"&lt;=1"),IF(COUNTIF('Master list(no salts, metals)'!$K1666:$Y1666, "#N/A")=14,TRUE,FALSE))</f>
        <v>0</v>
      </c>
      <c r="S1672" t="b">
        <f>AND(COUNTIF('Master list(no salts, metals)'!S1666,"&lt;=1"),IF(COUNTIF('Master list(no salts, metals)'!$K1666:$Y1666, "#N/A")=14,TRUE,FALSE))</f>
        <v>0</v>
      </c>
      <c r="T1672" t="b">
        <f>AND(COUNTIF('Master list(no salts, metals)'!T1666,"&lt;=1"),IF(COUNTIF('Master list(no salts, metals)'!$K1666:$Y1666, "#N/A")=14,TRUE,FALSE))</f>
        <v>1</v>
      </c>
      <c r="U1672" t="b">
        <f>AND(COUNTIF('Master list(no salts, metals)'!U1666,"&lt;=1"),IF(COUNTIF('Master list(no salts, metals)'!$K1666:$Y1666, "#N/A")=14,TRUE,FALSE))</f>
        <v>0</v>
      </c>
      <c r="V1672" t="b">
        <f>AND(COUNTIF('Master list(no salts, metals)'!V1666,"&lt;=1"),IF(COUNTIF('Master list(no salts, metals)'!$K1666:$Y1666, "#N/A")=14,TRUE,FALSE))</f>
        <v>0</v>
      </c>
      <c r="W1672" t="b">
        <f>AND(COUNTIF('Master list(no salts, metals)'!W1666,"&lt;=1"),IF(COUNTIF('Master list(no salts, metals)'!$K1666:$Y1666, "#N/A")=14,TRUE,FALSE))</f>
        <v>0</v>
      </c>
      <c r="X1672" t="b">
        <f>AND(COUNTIF('Master list(no salts, metals)'!X1666,"&lt;=1"),IF(COUNTIF('Master list(no salts, metals)'!$K1666:$Y1666, "#N/A")=14,TRUE,FALSE))</f>
        <v>0</v>
      </c>
      <c r="Y1672" t="b">
        <f>AND(COUNTIF('Master list(no salts, metals)'!Y1666,"&lt;=1"),IF(COUNTIF('Master list(no salts, metals)'!$K1666:$Y1666, "#N/A")=14,TRUE,FALSE))</f>
        <v>0</v>
      </c>
    </row>
    <row r="1673" spans="11:25" x14ac:dyDescent="0.25">
      <c r="K1673" t="b">
        <f>AND(COUNTIF('Master list(no salts, metals)'!K1667,"&lt;=1"),IF(COUNTIF('Master list(no salts, metals)'!$K1667:$Y1667, "#N/A")=14,TRUE,FALSE))</f>
        <v>0</v>
      </c>
      <c r="L1673" t="b">
        <f>AND(COUNTIF('Master list(no salts, metals)'!L1667,"&lt;=1"),IF(COUNTIF('Master list(no salts, metals)'!$K1667:$Y1667, "#N/A")=14,TRUE,FALSE))</f>
        <v>0</v>
      </c>
      <c r="M1673" t="b">
        <f>AND(COUNTIF('Master list(no salts, metals)'!M1667,"&lt;=1"),IF(COUNTIF('Master list(no salts, metals)'!$K1667:$Y1667, "#N/A")=14,TRUE,FALSE))</f>
        <v>0</v>
      </c>
      <c r="N1673" t="b">
        <f>AND(COUNTIF('Master list(no salts, metals)'!N1667,"&lt;=1"),IF(COUNTIF('Master list(no salts, metals)'!$K1667:$Y1667, "#N/A")=14,TRUE,FALSE))</f>
        <v>0</v>
      </c>
      <c r="O1673" t="b">
        <f>AND(COUNTIF('Master list(no salts, metals)'!O1667,"&lt;=1"),IF(COUNTIF('Master list(no salts, metals)'!$K1667:$Y1667, "#N/A")=14,TRUE,FALSE))</f>
        <v>0</v>
      </c>
      <c r="P1673" t="b">
        <f>AND(COUNTIF('Master list(no salts, metals)'!P1667,"&lt;=1"),IF(COUNTIF('Master list(no salts, metals)'!$K1667:$Y1667, "#N/A")=14,TRUE,FALSE))</f>
        <v>0</v>
      </c>
      <c r="Q1673" t="b">
        <f>AND(COUNTIF('Master list(no salts, metals)'!Q1667,"&lt;=1"),IF(COUNTIF('Master list(no salts, metals)'!$K1667:$Y1667, "#N/A")=14,TRUE,FALSE))</f>
        <v>0</v>
      </c>
      <c r="R1673" t="b">
        <f>AND(COUNTIF('Master list(no salts, metals)'!R1667,"&lt;=1"),IF(COUNTIF('Master list(no salts, metals)'!$K1667:$Y1667, "#N/A")=14,TRUE,FALSE))</f>
        <v>0</v>
      </c>
      <c r="S1673" t="b">
        <f>AND(COUNTIF('Master list(no salts, metals)'!S1667,"&lt;=1"),IF(COUNTIF('Master list(no salts, metals)'!$K1667:$Y1667, "#N/A")=14,TRUE,FALSE))</f>
        <v>0</v>
      </c>
      <c r="T1673" t="b">
        <f>AND(COUNTIF('Master list(no salts, metals)'!T1667,"&lt;=1"),IF(COUNTIF('Master list(no salts, metals)'!$K1667:$Y1667, "#N/A")=14,TRUE,FALSE))</f>
        <v>0</v>
      </c>
      <c r="U1673" t="b">
        <f>AND(COUNTIF('Master list(no salts, metals)'!U1667,"&lt;=1"),IF(COUNTIF('Master list(no salts, metals)'!$K1667:$Y1667, "#N/A")=14,TRUE,FALSE))</f>
        <v>0</v>
      </c>
      <c r="V1673" t="b">
        <f>AND(COUNTIF('Master list(no salts, metals)'!V1667,"&lt;=1"),IF(COUNTIF('Master list(no salts, metals)'!$K1667:$Y1667, "#N/A")=14,TRUE,FALSE))</f>
        <v>0</v>
      </c>
      <c r="W1673" t="b">
        <f>AND(COUNTIF('Master list(no salts, metals)'!W1667,"&lt;=1"),IF(COUNTIF('Master list(no salts, metals)'!$K1667:$Y1667, "#N/A")=14,TRUE,FALSE))</f>
        <v>1</v>
      </c>
      <c r="X1673" t="b">
        <f>AND(COUNTIF('Master list(no salts, metals)'!X1667,"&lt;=1"),IF(COUNTIF('Master list(no salts, metals)'!$K1667:$Y1667, "#N/A")=14,TRUE,FALSE))</f>
        <v>0</v>
      </c>
      <c r="Y1673" t="b">
        <f>AND(COUNTIF('Master list(no salts, metals)'!Y1667,"&lt;=1"),IF(COUNTIF('Master list(no salts, metals)'!$K1667:$Y1667, "#N/A")=14,TRUE,FALSE))</f>
        <v>0</v>
      </c>
    </row>
    <row r="1674" spans="11:25" x14ac:dyDescent="0.25">
      <c r="K1674" t="b">
        <f>AND(COUNTIF('Master list(no salts, metals)'!K1668,"&lt;=1"),IF(COUNTIF('Master list(no salts, metals)'!$K1668:$Y1668, "#N/A")=14,TRUE,FALSE))</f>
        <v>0</v>
      </c>
      <c r="L1674" t="b">
        <f>AND(COUNTIF('Master list(no salts, metals)'!L1668,"&lt;=1"),IF(COUNTIF('Master list(no salts, metals)'!$K1668:$Y1668, "#N/A")=14,TRUE,FALSE))</f>
        <v>0</v>
      </c>
      <c r="M1674" t="b">
        <f>AND(COUNTIF('Master list(no salts, metals)'!M1668,"&lt;=1"),IF(COUNTIF('Master list(no salts, metals)'!$K1668:$Y1668, "#N/A")=14,TRUE,FALSE))</f>
        <v>0</v>
      </c>
      <c r="N1674" t="b">
        <f>AND(COUNTIF('Master list(no salts, metals)'!N1668,"&lt;=1"),IF(COUNTIF('Master list(no salts, metals)'!$K1668:$Y1668, "#N/A")=14,TRUE,FALSE))</f>
        <v>0</v>
      </c>
      <c r="O1674" t="b">
        <f>AND(COUNTIF('Master list(no salts, metals)'!O1668,"&lt;=1"),IF(COUNTIF('Master list(no salts, metals)'!$K1668:$Y1668, "#N/A")=14,TRUE,FALSE))</f>
        <v>0</v>
      </c>
      <c r="P1674" t="b">
        <f>AND(COUNTIF('Master list(no salts, metals)'!P1668,"&lt;=1"),IF(COUNTIF('Master list(no salts, metals)'!$K1668:$Y1668, "#N/A")=14,TRUE,FALSE))</f>
        <v>0</v>
      </c>
      <c r="Q1674" t="b">
        <f>AND(COUNTIF('Master list(no salts, metals)'!Q1668,"&lt;=1"),IF(COUNTIF('Master list(no salts, metals)'!$K1668:$Y1668, "#N/A")=14,TRUE,FALSE))</f>
        <v>0</v>
      </c>
      <c r="R1674" t="b">
        <f>AND(COUNTIF('Master list(no salts, metals)'!R1668,"&lt;=1"),IF(COUNTIF('Master list(no salts, metals)'!$K1668:$Y1668, "#N/A")=14,TRUE,FALSE))</f>
        <v>0</v>
      </c>
      <c r="S1674" t="b">
        <f>AND(COUNTIF('Master list(no salts, metals)'!S1668,"&lt;=1"),IF(COUNTIF('Master list(no salts, metals)'!$K1668:$Y1668, "#N/A")=14,TRUE,FALSE))</f>
        <v>0</v>
      </c>
      <c r="T1674" t="b">
        <f>AND(COUNTIF('Master list(no salts, metals)'!T1668,"&lt;=1"),IF(COUNTIF('Master list(no salts, metals)'!$K1668:$Y1668, "#N/A")=14,TRUE,FALSE))</f>
        <v>0</v>
      </c>
      <c r="U1674" t="b">
        <f>AND(COUNTIF('Master list(no salts, metals)'!U1668,"&lt;=1"),IF(COUNTIF('Master list(no salts, metals)'!$K1668:$Y1668, "#N/A")=14,TRUE,FALSE))</f>
        <v>0</v>
      </c>
      <c r="V1674" t="b">
        <f>AND(COUNTIF('Master list(no salts, metals)'!V1668,"&lt;=1"),IF(COUNTIF('Master list(no salts, metals)'!$K1668:$Y1668, "#N/A")=14,TRUE,FALSE))</f>
        <v>0</v>
      </c>
      <c r="W1674" t="b">
        <f>AND(COUNTIF('Master list(no salts, metals)'!W1668,"&lt;=1"),IF(COUNTIF('Master list(no salts, metals)'!$K1668:$Y1668, "#N/A")=14,TRUE,FALSE))</f>
        <v>0</v>
      </c>
      <c r="X1674" t="b">
        <f>AND(COUNTIF('Master list(no salts, metals)'!X1668,"&lt;=1"),IF(COUNTIF('Master list(no salts, metals)'!$K1668:$Y1668, "#N/A")=14,TRUE,FALSE))</f>
        <v>0</v>
      </c>
      <c r="Y1674" t="b">
        <f>AND(COUNTIF('Master list(no salts, metals)'!Y1668,"&lt;=1"),IF(COUNTIF('Master list(no salts, metals)'!$K1668:$Y1668, "#N/A")=14,TRUE,FALSE))</f>
        <v>0</v>
      </c>
    </row>
    <row r="1675" spans="11:25" x14ac:dyDescent="0.25">
      <c r="K1675" t="b">
        <f>AND(COUNTIF('Master list(no salts, metals)'!K1669,"&lt;=1"),IF(COUNTIF('Master list(no salts, metals)'!$K1669:$Y1669, "#N/A")=14,TRUE,FALSE))</f>
        <v>0</v>
      </c>
      <c r="L1675" t="b">
        <f>AND(COUNTIF('Master list(no salts, metals)'!L1669,"&lt;=1"),IF(COUNTIF('Master list(no salts, metals)'!$K1669:$Y1669, "#N/A")=14,TRUE,FALSE))</f>
        <v>0</v>
      </c>
      <c r="M1675" t="b">
        <f>AND(COUNTIF('Master list(no salts, metals)'!M1669,"&lt;=1"),IF(COUNTIF('Master list(no salts, metals)'!$K1669:$Y1669, "#N/A")=14,TRUE,FALSE))</f>
        <v>0</v>
      </c>
      <c r="N1675" t="b">
        <f>AND(COUNTIF('Master list(no salts, metals)'!N1669,"&lt;=1"),IF(COUNTIF('Master list(no salts, metals)'!$K1669:$Y1669, "#N/A")=14,TRUE,FALSE))</f>
        <v>0</v>
      </c>
      <c r="O1675" t="b">
        <f>AND(COUNTIF('Master list(no salts, metals)'!O1669,"&lt;=1"),IF(COUNTIF('Master list(no salts, metals)'!$K1669:$Y1669, "#N/A")=14,TRUE,FALSE))</f>
        <v>0</v>
      </c>
      <c r="P1675" t="b">
        <f>AND(COUNTIF('Master list(no salts, metals)'!P1669,"&lt;=1"),IF(COUNTIF('Master list(no salts, metals)'!$K1669:$Y1669, "#N/A")=14,TRUE,FALSE))</f>
        <v>0</v>
      </c>
      <c r="Q1675" t="b">
        <f>AND(COUNTIF('Master list(no salts, metals)'!Q1669,"&lt;=1"),IF(COUNTIF('Master list(no salts, metals)'!$K1669:$Y1669, "#N/A")=14,TRUE,FALSE))</f>
        <v>0</v>
      </c>
      <c r="R1675" t="b">
        <f>AND(COUNTIF('Master list(no salts, metals)'!R1669,"&lt;=1"),IF(COUNTIF('Master list(no salts, metals)'!$K1669:$Y1669, "#N/A")=14,TRUE,FALSE))</f>
        <v>0</v>
      </c>
      <c r="S1675" t="b">
        <f>AND(COUNTIF('Master list(no salts, metals)'!S1669,"&lt;=1"),IF(COUNTIF('Master list(no salts, metals)'!$K1669:$Y1669, "#N/A")=14,TRUE,FALSE))</f>
        <v>0</v>
      </c>
      <c r="T1675" t="b">
        <f>AND(COUNTIF('Master list(no salts, metals)'!T1669,"&lt;=1"),IF(COUNTIF('Master list(no salts, metals)'!$K1669:$Y1669, "#N/A")=14,TRUE,FALSE))</f>
        <v>1</v>
      </c>
      <c r="U1675" t="b">
        <f>AND(COUNTIF('Master list(no salts, metals)'!U1669,"&lt;=1"),IF(COUNTIF('Master list(no salts, metals)'!$K1669:$Y1669, "#N/A")=14,TRUE,FALSE))</f>
        <v>0</v>
      </c>
      <c r="V1675" t="b">
        <f>AND(COUNTIF('Master list(no salts, metals)'!V1669,"&lt;=1"),IF(COUNTIF('Master list(no salts, metals)'!$K1669:$Y1669, "#N/A")=14,TRUE,FALSE))</f>
        <v>0</v>
      </c>
      <c r="W1675" t="b">
        <f>AND(COUNTIF('Master list(no salts, metals)'!W1669,"&lt;=1"),IF(COUNTIF('Master list(no salts, metals)'!$K1669:$Y1669, "#N/A")=14,TRUE,FALSE))</f>
        <v>0</v>
      </c>
      <c r="X1675" t="b">
        <f>AND(COUNTIF('Master list(no salts, metals)'!X1669,"&lt;=1"),IF(COUNTIF('Master list(no salts, metals)'!$K1669:$Y1669, "#N/A")=14,TRUE,FALSE))</f>
        <v>0</v>
      </c>
      <c r="Y1675" t="b">
        <f>AND(COUNTIF('Master list(no salts, metals)'!Y1669,"&lt;=1"),IF(COUNTIF('Master list(no salts, metals)'!$K1669:$Y1669, "#N/A")=14,TRUE,FALSE))</f>
        <v>0</v>
      </c>
    </row>
    <row r="1676" spans="11:25" x14ac:dyDescent="0.25">
      <c r="K1676" t="b">
        <f>AND(COUNTIF('Master list(no salts, metals)'!K1670,"&lt;=1"),IF(COUNTIF('Master list(no salts, metals)'!$K1670:$Y1670, "#N/A")=14,TRUE,FALSE))</f>
        <v>0</v>
      </c>
      <c r="L1676" t="b">
        <f>AND(COUNTIF('Master list(no salts, metals)'!L1670,"&lt;=1"),IF(COUNTIF('Master list(no salts, metals)'!$K1670:$Y1670, "#N/A")=14,TRUE,FALSE))</f>
        <v>0</v>
      </c>
      <c r="M1676" t="b">
        <f>AND(COUNTIF('Master list(no salts, metals)'!M1670,"&lt;=1"),IF(COUNTIF('Master list(no salts, metals)'!$K1670:$Y1670, "#N/A")=14,TRUE,FALSE))</f>
        <v>0</v>
      </c>
      <c r="N1676" t="b">
        <f>AND(COUNTIF('Master list(no salts, metals)'!N1670,"&lt;=1"),IF(COUNTIF('Master list(no salts, metals)'!$K1670:$Y1670, "#N/A")=14,TRUE,FALSE))</f>
        <v>0</v>
      </c>
      <c r="O1676" t="b">
        <f>AND(COUNTIF('Master list(no salts, metals)'!O1670,"&lt;=1"),IF(COUNTIF('Master list(no salts, metals)'!$K1670:$Y1670, "#N/A")=14,TRUE,FALSE))</f>
        <v>0</v>
      </c>
      <c r="P1676" t="b">
        <f>AND(COUNTIF('Master list(no salts, metals)'!P1670,"&lt;=1"),IF(COUNTIF('Master list(no salts, metals)'!$K1670:$Y1670, "#N/A")=14,TRUE,FALSE))</f>
        <v>0</v>
      </c>
      <c r="Q1676" t="b">
        <f>AND(COUNTIF('Master list(no salts, metals)'!Q1670,"&lt;=1"),IF(COUNTIF('Master list(no salts, metals)'!$K1670:$Y1670, "#N/A")=14,TRUE,FALSE))</f>
        <v>0</v>
      </c>
      <c r="R1676" t="b">
        <f>AND(COUNTIF('Master list(no salts, metals)'!R1670,"&lt;=1"),IF(COUNTIF('Master list(no salts, metals)'!$K1670:$Y1670, "#N/A")=14,TRUE,FALSE))</f>
        <v>0</v>
      </c>
      <c r="S1676" t="b">
        <f>AND(COUNTIF('Master list(no salts, metals)'!S1670,"&lt;=1"),IF(COUNTIF('Master list(no salts, metals)'!$K1670:$Y1670, "#N/A")=14,TRUE,FALSE))</f>
        <v>0</v>
      </c>
      <c r="T1676" t="b">
        <f>AND(COUNTIF('Master list(no salts, metals)'!T1670,"&lt;=1"),IF(COUNTIF('Master list(no salts, metals)'!$K1670:$Y1670, "#N/A")=14,TRUE,FALSE))</f>
        <v>0</v>
      </c>
      <c r="U1676" t="b">
        <f>AND(COUNTIF('Master list(no salts, metals)'!U1670,"&lt;=1"),IF(COUNTIF('Master list(no salts, metals)'!$K1670:$Y1670, "#N/A")=14,TRUE,FALSE))</f>
        <v>0</v>
      </c>
      <c r="V1676" t="b">
        <f>AND(COUNTIF('Master list(no salts, metals)'!V1670,"&lt;=1"),IF(COUNTIF('Master list(no salts, metals)'!$K1670:$Y1670, "#N/A")=14,TRUE,FALSE))</f>
        <v>0</v>
      </c>
      <c r="W1676" t="b">
        <f>AND(COUNTIF('Master list(no salts, metals)'!W1670,"&lt;=1"),IF(COUNTIF('Master list(no salts, metals)'!$K1670:$Y1670, "#N/A")=14,TRUE,FALSE))</f>
        <v>1</v>
      </c>
      <c r="X1676" t="b">
        <f>AND(COUNTIF('Master list(no salts, metals)'!X1670,"&lt;=1"),IF(COUNTIF('Master list(no salts, metals)'!$K1670:$Y1670, "#N/A")=14,TRUE,FALSE))</f>
        <v>0</v>
      </c>
      <c r="Y1676" t="b">
        <f>AND(COUNTIF('Master list(no salts, metals)'!Y1670,"&lt;=1"),IF(COUNTIF('Master list(no salts, metals)'!$K1670:$Y1670, "#N/A")=14,TRUE,FALSE))</f>
        <v>0</v>
      </c>
    </row>
    <row r="1677" spans="11:25" x14ac:dyDescent="0.25">
      <c r="K1677" t="b">
        <f>AND(COUNTIF('Master list(no salts, metals)'!K1671,"&lt;=1"),IF(COUNTIF('Master list(no salts, metals)'!$K1671:$Y1671, "#N/A")=14,TRUE,FALSE))</f>
        <v>0</v>
      </c>
      <c r="L1677" t="b">
        <f>AND(COUNTIF('Master list(no salts, metals)'!L1671,"&lt;=1"),IF(COUNTIF('Master list(no salts, metals)'!$K1671:$Y1671, "#N/A")=14,TRUE,FALSE))</f>
        <v>0</v>
      </c>
      <c r="M1677" t="b">
        <f>AND(COUNTIF('Master list(no salts, metals)'!M1671,"&lt;=1"),IF(COUNTIF('Master list(no salts, metals)'!$K1671:$Y1671, "#N/A")=14,TRUE,FALSE))</f>
        <v>0</v>
      </c>
      <c r="N1677" t="b">
        <f>AND(COUNTIF('Master list(no salts, metals)'!N1671,"&lt;=1"),IF(COUNTIF('Master list(no salts, metals)'!$K1671:$Y1671, "#N/A")=14,TRUE,FALSE))</f>
        <v>0</v>
      </c>
      <c r="O1677" t="b">
        <f>AND(COUNTIF('Master list(no salts, metals)'!O1671,"&lt;=1"),IF(COUNTIF('Master list(no salts, metals)'!$K1671:$Y1671, "#N/A")=14,TRUE,FALSE))</f>
        <v>0</v>
      </c>
      <c r="P1677" t="b">
        <f>AND(COUNTIF('Master list(no salts, metals)'!P1671,"&lt;=1"),IF(COUNTIF('Master list(no salts, metals)'!$K1671:$Y1671, "#N/A")=14,TRUE,FALSE))</f>
        <v>0</v>
      </c>
      <c r="Q1677" t="b">
        <f>AND(COUNTIF('Master list(no salts, metals)'!Q1671,"&lt;=1"),IF(COUNTIF('Master list(no salts, metals)'!$K1671:$Y1671, "#N/A")=14,TRUE,FALSE))</f>
        <v>0</v>
      </c>
      <c r="R1677" t="b">
        <f>AND(COUNTIF('Master list(no salts, metals)'!R1671,"&lt;=1"),IF(COUNTIF('Master list(no salts, metals)'!$K1671:$Y1671, "#N/A")=14,TRUE,FALSE))</f>
        <v>0</v>
      </c>
      <c r="S1677" t="b">
        <f>AND(COUNTIF('Master list(no salts, metals)'!S1671,"&lt;=1"),IF(COUNTIF('Master list(no salts, metals)'!$K1671:$Y1671, "#N/A")=14,TRUE,FALSE))</f>
        <v>0</v>
      </c>
      <c r="T1677" t="b">
        <f>AND(COUNTIF('Master list(no salts, metals)'!T1671,"&lt;=1"),IF(COUNTIF('Master list(no salts, metals)'!$K1671:$Y1671, "#N/A")=14,TRUE,FALSE))</f>
        <v>0</v>
      </c>
      <c r="U1677" t="b">
        <f>AND(COUNTIF('Master list(no salts, metals)'!U1671,"&lt;=1"),IF(COUNTIF('Master list(no salts, metals)'!$K1671:$Y1671, "#N/A")=14,TRUE,FALSE))</f>
        <v>0</v>
      </c>
      <c r="V1677" t="b">
        <f>AND(COUNTIF('Master list(no salts, metals)'!V1671,"&lt;=1"),IF(COUNTIF('Master list(no salts, metals)'!$K1671:$Y1671, "#N/A")=14,TRUE,FALSE))</f>
        <v>0</v>
      </c>
      <c r="W1677" t="b">
        <f>AND(COUNTIF('Master list(no salts, metals)'!W1671,"&lt;=1"),IF(COUNTIF('Master list(no salts, metals)'!$K1671:$Y1671, "#N/A")=14,TRUE,FALSE))</f>
        <v>0</v>
      </c>
      <c r="X1677" t="b">
        <f>AND(COUNTIF('Master list(no salts, metals)'!X1671,"&lt;=1"),IF(COUNTIF('Master list(no salts, metals)'!$K1671:$Y1671, "#N/A")=14,TRUE,FALSE))</f>
        <v>0</v>
      </c>
      <c r="Y1677" t="b">
        <f>AND(COUNTIF('Master list(no salts, metals)'!Y1671,"&lt;=1"),IF(COUNTIF('Master list(no salts, metals)'!$K1671:$Y1671, "#N/A")=14,TRUE,FALSE))</f>
        <v>0</v>
      </c>
    </row>
    <row r="1678" spans="11:25" x14ac:dyDescent="0.25">
      <c r="K1678" t="b">
        <f>AND(COUNTIF('Master list(no salts, metals)'!K1672,"&lt;=1"),IF(COUNTIF('Master list(no salts, metals)'!$K1672:$Y1672, "#N/A")=14,TRUE,FALSE))</f>
        <v>0</v>
      </c>
      <c r="L1678" t="b">
        <f>AND(COUNTIF('Master list(no salts, metals)'!L1672,"&lt;=1"),IF(COUNTIF('Master list(no salts, metals)'!$K1672:$Y1672, "#N/A")=14,TRUE,FALSE))</f>
        <v>0</v>
      </c>
      <c r="M1678" t="b">
        <f>AND(COUNTIF('Master list(no salts, metals)'!M1672,"&lt;=1"),IF(COUNTIF('Master list(no salts, metals)'!$K1672:$Y1672, "#N/A")=14,TRUE,FALSE))</f>
        <v>0</v>
      </c>
      <c r="N1678" t="b">
        <f>AND(COUNTIF('Master list(no salts, metals)'!N1672,"&lt;=1"),IF(COUNTIF('Master list(no salts, metals)'!$K1672:$Y1672, "#N/A")=14,TRUE,FALSE))</f>
        <v>0</v>
      </c>
      <c r="O1678" t="b">
        <f>AND(COUNTIF('Master list(no salts, metals)'!O1672,"&lt;=1"),IF(COUNTIF('Master list(no salts, metals)'!$K1672:$Y1672, "#N/A")=14,TRUE,FALSE))</f>
        <v>0</v>
      </c>
      <c r="P1678" t="b">
        <f>AND(COUNTIF('Master list(no salts, metals)'!P1672,"&lt;=1"),IF(COUNTIF('Master list(no salts, metals)'!$K1672:$Y1672, "#N/A")=14,TRUE,FALSE))</f>
        <v>0</v>
      </c>
      <c r="Q1678" t="b">
        <f>AND(COUNTIF('Master list(no salts, metals)'!Q1672,"&lt;=1"),IF(COUNTIF('Master list(no salts, metals)'!$K1672:$Y1672, "#N/A")=14,TRUE,FALSE))</f>
        <v>0</v>
      </c>
      <c r="R1678" t="b">
        <f>AND(COUNTIF('Master list(no salts, metals)'!R1672,"&lt;=1"),IF(COUNTIF('Master list(no salts, metals)'!$K1672:$Y1672, "#N/A")=14,TRUE,FALSE))</f>
        <v>0</v>
      </c>
      <c r="S1678" t="b">
        <f>AND(COUNTIF('Master list(no salts, metals)'!S1672,"&lt;=1"),IF(COUNTIF('Master list(no salts, metals)'!$K1672:$Y1672, "#N/A")=14,TRUE,FALSE))</f>
        <v>0</v>
      </c>
      <c r="T1678" t="b">
        <f>AND(COUNTIF('Master list(no salts, metals)'!T1672,"&lt;=1"),IF(COUNTIF('Master list(no salts, metals)'!$K1672:$Y1672, "#N/A")=14,TRUE,FALSE))</f>
        <v>0</v>
      </c>
      <c r="U1678" t="b">
        <f>AND(COUNTIF('Master list(no salts, metals)'!U1672,"&lt;=1"),IF(COUNTIF('Master list(no salts, metals)'!$K1672:$Y1672, "#N/A")=14,TRUE,FALSE))</f>
        <v>0</v>
      </c>
      <c r="V1678" t="b">
        <f>AND(COUNTIF('Master list(no salts, metals)'!V1672,"&lt;=1"),IF(COUNTIF('Master list(no salts, metals)'!$K1672:$Y1672, "#N/A")=14,TRUE,FALSE))</f>
        <v>0</v>
      </c>
      <c r="W1678" t="b">
        <f>AND(COUNTIF('Master list(no salts, metals)'!W1672,"&lt;=1"),IF(COUNTIF('Master list(no salts, metals)'!$K1672:$Y1672, "#N/A")=14,TRUE,FALSE))</f>
        <v>0</v>
      </c>
      <c r="X1678" t="b">
        <f>AND(COUNTIF('Master list(no salts, metals)'!X1672,"&lt;=1"),IF(COUNTIF('Master list(no salts, metals)'!$K1672:$Y1672, "#N/A")=14,TRUE,FALSE))</f>
        <v>1</v>
      </c>
      <c r="Y1678" t="b">
        <f>AND(COUNTIF('Master list(no salts, metals)'!Y1672,"&lt;=1"),IF(COUNTIF('Master list(no salts, metals)'!$K1672:$Y1672, "#N/A")=14,TRUE,FALSE))</f>
        <v>0</v>
      </c>
    </row>
    <row r="1679" spans="11:25" x14ac:dyDescent="0.25">
      <c r="K1679" t="b">
        <f>AND(COUNTIF('Master list(no salts, metals)'!K1673,"&lt;=1"),IF(COUNTIF('Master list(no salts, metals)'!$K1673:$Y1673, "#N/A")=14,TRUE,FALSE))</f>
        <v>0</v>
      </c>
      <c r="L1679" t="b">
        <f>AND(COUNTIF('Master list(no salts, metals)'!L1673,"&lt;=1"),IF(COUNTIF('Master list(no salts, metals)'!$K1673:$Y1673, "#N/A")=14,TRUE,FALSE))</f>
        <v>0</v>
      </c>
      <c r="M1679" t="b">
        <f>AND(COUNTIF('Master list(no salts, metals)'!M1673,"&lt;=1"),IF(COUNTIF('Master list(no salts, metals)'!$K1673:$Y1673, "#N/A")=14,TRUE,FALSE))</f>
        <v>0</v>
      </c>
      <c r="N1679" t="b">
        <f>AND(COUNTIF('Master list(no salts, metals)'!N1673,"&lt;=1"),IF(COUNTIF('Master list(no salts, metals)'!$K1673:$Y1673, "#N/A")=14,TRUE,FALSE))</f>
        <v>1</v>
      </c>
      <c r="O1679" t="b">
        <f>AND(COUNTIF('Master list(no salts, metals)'!O1673,"&lt;=1"),IF(COUNTIF('Master list(no salts, metals)'!$K1673:$Y1673, "#N/A")=14,TRUE,FALSE))</f>
        <v>0</v>
      </c>
      <c r="P1679" t="b">
        <f>AND(COUNTIF('Master list(no salts, metals)'!P1673,"&lt;=1"),IF(COUNTIF('Master list(no salts, metals)'!$K1673:$Y1673, "#N/A")=14,TRUE,FALSE))</f>
        <v>0</v>
      </c>
      <c r="Q1679" t="b">
        <f>AND(COUNTIF('Master list(no salts, metals)'!Q1673,"&lt;=1"),IF(COUNTIF('Master list(no salts, metals)'!$K1673:$Y1673, "#N/A")=14,TRUE,FALSE))</f>
        <v>0</v>
      </c>
      <c r="R1679" t="b">
        <f>AND(COUNTIF('Master list(no salts, metals)'!R1673,"&lt;=1"),IF(COUNTIF('Master list(no salts, metals)'!$K1673:$Y1673, "#N/A")=14,TRUE,FALSE))</f>
        <v>0</v>
      </c>
      <c r="S1679" t="b">
        <f>AND(COUNTIF('Master list(no salts, metals)'!S1673,"&lt;=1"),IF(COUNTIF('Master list(no salts, metals)'!$K1673:$Y1673, "#N/A")=14,TRUE,FALSE))</f>
        <v>0</v>
      </c>
      <c r="T1679" t="b">
        <f>AND(COUNTIF('Master list(no salts, metals)'!T1673,"&lt;=1"),IF(COUNTIF('Master list(no salts, metals)'!$K1673:$Y1673, "#N/A")=14,TRUE,FALSE))</f>
        <v>0</v>
      </c>
      <c r="U1679" t="b">
        <f>AND(COUNTIF('Master list(no salts, metals)'!U1673,"&lt;=1"),IF(COUNTIF('Master list(no salts, metals)'!$K1673:$Y1673, "#N/A")=14,TRUE,FALSE))</f>
        <v>0</v>
      </c>
      <c r="V1679" t="b">
        <f>AND(COUNTIF('Master list(no salts, metals)'!V1673,"&lt;=1"),IF(COUNTIF('Master list(no salts, metals)'!$K1673:$Y1673, "#N/A")=14,TRUE,FALSE))</f>
        <v>0</v>
      </c>
      <c r="W1679" t="b">
        <f>AND(COUNTIF('Master list(no salts, metals)'!W1673,"&lt;=1"),IF(COUNTIF('Master list(no salts, metals)'!$K1673:$Y1673, "#N/A")=14,TRUE,FALSE))</f>
        <v>0</v>
      </c>
      <c r="X1679" t="b">
        <f>AND(COUNTIF('Master list(no salts, metals)'!X1673,"&lt;=1"),IF(COUNTIF('Master list(no salts, metals)'!$K1673:$Y1673, "#N/A")=14,TRUE,FALSE))</f>
        <v>0</v>
      </c>
      <c r="Y1679" t="b">
        <f>AND(COUNTIF('Master list(no salts, metals)'!Y1673,"&lt;=1"),IF(COUNTIF('Master list(no salts, metals)'!$K1673:$Y1673, "#N/A")=14,TRUE,FALSE))</f>
        <v>0</v>
      </c>
    </row>
    <row r="1680" spans="11:25" x14ac:dyDescent="0.25">
      <c r="K1680" t="b">
        <f>AND(COUNTIF('Master list(no salts, metals)'!K1674,"&lt;=1"),IF(COUNTIF('Master list(no salts, metals)'!$K1674:$Y1674, "#N/A")=14,TRUE,FALSE))</f>
        <v>0</v>
      </c>
      <c r="L1680" t="b">
        <f>AND(COUNTIF('Master list(no salts, metals)'!L1674,"&lt;=1"),IF(COUNTIF('Master list(no salts, metals)'!$K1674:$Y1674, "#N/A")=14,TRUE,FALSE))</f>
        <v>0</v>
      </c>
      <c r="M1680" t="b">
        <f>AND(COUNTIF('Master list(no salts, metals)'!M1674,"&lt;=1"),IF(COUNTIF('Master list(no salts, metals)'!$K1674:$Y1674, "#N/A")=14,TRUE,FALSE))</f>
        <v>0</v>
      </c>
      <c r="N1680" t="b">
        <f>AND(COUNTIF('Master list(no salts, metals)'!N1674,"&lt;=1"),IF(COUNTIF('Master list(no salts, metals)'!$K1674:$Y1674, "#N/A")=14,TRUE,FALSE))</f>
        <v>0</v>
      </c>
      <c r="O1680" t="b">
        <f>AND(COUNTIF('Master list(no salts, metals)'!O1674,"&lt;=1"),IF(COUNTIF('Master list(no salts, metals)'!$K1674:$Y1674, "#N/A")=14,TRUE,FALSE))</f>
        <v>0</v>
      </c>
      <c r="P1680" t="b">
        <f>AND(COUNTIF('Master list(no salts, metals)'!P1674,"&lt;=1"),IF(COUNTIF('Master list(no salts, metals)'!$K1674:$Y1674, "#N/A")=14,TRUE,FALSE))</f>
        <v>0</v>
      </c>
      <c r="Q1680" t="b">
        <f>AND(COUNTIF('Master list(no salts, metals)'!Q1674,"&lt;=1"),IF(COUNTIF('Master list(no salts, metals)'!$K1674:$Y1674, "#N/A")=14,TRUE,FALSE))</f>
        <v>0</v>
      </c>
      <c r="R1680" t="b">
        <f>AND(COUNTIF('Master list(no salts, metals)'!R1674,"&lt;=1"),IF(COUNTIF('Master list(no salts, metals)'!$K1674:$Y1674, "#N/A")=14,TRUE,FALSE))</f>
        <v>0</v>
      </c>
      <c r="S1680" t="b">
        <f>AND(COUNTIF('Master list(no salts, metals)'!S1674,"&lt;=1"),IF(COUNTIF('Master list(no salts, metals)'!$K1674:$Y1674, "#N/A")=14,TRUE,FALSE))</f>
        <v>0</v>
      </c>
      <c r="T1680" t="b">
        <f>AND(COUNTIF('Master list(no salts, metals)'!T1674,"&lt;=1"),IF(COUNTIF('Master list(no salts, metals)'!$K1674:$Y1674, "#N/A")=14,TRUE,FALSE))</f>
        <v>0</v>
      </c>
      <c r="U1680" t="b">
        <f>AND(COUNTIF('Master list(no salts, metals)'!U1674,"&lt;=1"),IF(COUNTIF('Master list(no salts, metals)'!$K1674:$Y1674, "#N/A")=14,TRUE,FALSE))</f>
        <v>0</v>
      </c>
      <c r="V1680" t="b">
        <f>AND(COUNTIF('Master list(no salts, metals)'!V1674,"&lt;=1"),IF(COUNTIF('Master list(no salts, metals)'!$K1674:$Y1674, "#N/A")=14,TRUE,FALSE))</f>
        <v>0</v>
      </c>
      <c r="W1680" t="b">
        <f>AND(COUNTIF('Master list(no salts, metals)'!W1674,"&lt;=1"),IF(COUNTIF('Master list(no salts, metals)'!$K1674:$Y1674, "#N/A")=14,TRUE,FALSE))</f>
        <v>0</v>
      </c>
      <c r="X1680" t="b">
        <f>AND(COUNTIF('Master list(no salts, metals)'!X1674,"&lt;=1"),IF(COUNTIF('Master list(no salts, metals)'!$K1674:$Y1674, "#N/A")=14,TRUE,FALSE))</f>
        <v>0</v>
      </c>
      <c r="Y1680" t="b">
        <f>AND(COUNTIF('Master list(no salts, metals)'!Y1674,"&lt;=1"),IF(COUNTIF('Master list(no salts, metals)'!$K1674:$Y1674, "#N/A")=14,TRUE,FALSE))</f>
        <v>1</v>
      </c>
    </row>
    <row r="1681" spans="11:25" x14ac:dyDescent="0.25">
      <c r="K1681" t="b">
        <f>AND(COUNTIF('Master list(no salts, metals)'!K1675,"&lt;=1"),IF(COUNTIF('Master list(no salts, metals)'!$K1675:$Y1675, "#N/A")=14,TRUE,FALSE))</f>
        <v>0</v>
      </c>
      <c r="L1681" t="b">
        <f>AND(COUNTIF('Master list(no salts, metals)'!L1675,"&lt;=1"),IF(COUNTIF('Master list(no salts, metals)'!$K1675:$Y1675, "#N/A")=14,TRUE,FALSE))</f>
        <v>0</v>
      </c>
      <c r="M1681" t="b">
        <f>AND(COUNTIF('Master list(no salts, metals)'!M1675,"&lt;=1"),IF(COUNTIF('Master list(no salts, metals)'!$K1675:$Y1675, "#N/A")=14,TRUE,FALSE))</f>
        <v>0</v>
      </c>
      <c r="N1681" t="b">
        <f>AND(COUNTIF('Master list(no salts, metals)'!N1675,"&lt;=1"),IF(COUNTIF('Master list(no salts, metals)'!$K1675:$Y1675, "#N/A")=14,TRUE,FALSE))</f>
        <v>0</v>
      </c>
      <c r="O1681" t="b">
        <f>AND(COUNTIF('Master list(no salts, metals)'!O1675,"&lt;=1"),IF(COUNTIF('Master list(no salts, metals)'!$K1675:$Y1675, "#N/A")=14,TRUE,FALSE))</f>
        <v>0</v>
      </c>
      <c r="P1681" t="b">
        <f>AND(COUNTIF('Master list(no salts, metals)'!P1675,"&lt;=1"),IF(COUNTIF('Master list(no salts, metals)'!$K1675:$Y1675, "#N/A")=14,TRUE,FALSE))</f>
        <v>0</v>
      </c>
      <c r="Q1681" t="b">
        <f>AND(COUNTIF('Master list(no salts, metals)'!Q1675,"&lt;=1"),IF(COUNTIF('Master list(no salts, metals)'!$K1675:$Y1675, "#N/A")=14,TRUE,FALSE))</f>
        <v>0</v>
      </c>
      <c r="R1681" t="b">
        <f>AND(COUNTIF('Master list(no salts, metals)'!R1675,"&lt;=1"),IF(COUNTIF('Master list(no salts, metals)'!$K1675:$Y1675, "#N/A")=14,TRUE,FALSE))</f>
        <v>0</v>
      </c>
      <c r="S1681" t="b">
        <f>AND(COUNTIF('Master list(no salts, metals)'!S1675,"&lt;=1"),IF(COUNTIF('Master list(no salts, metals)'!$K1675:$Y1675, "#N/A")=14,TRUE,FALSE))</f>
        <v>0</v>
      </c>
      <c r="T1681" t="b">
        <f>AND(COUNTIF('Master list(no salts, metals)'!T1675,"&lt;=1"),IF(COUNTIF('Master list(no salts, metals)'!$K1675:$Y1675, "#N/A")=14,TRUE,FALSE))</f>
        <v>0</v>
      </c>
      <c r="U1681" t="b">
        <f>AND(COUNTIF('Master list(no salts, metals)'!U1675,"&lt;=1"),IF(COUNTIF('Master list(no salts, metals)'!$K1675:$Y1675, "#N/A")=14,TRUE,FALSE))</f>
        <v>0</v>
      </c>
      <c r="V1681" t="b">
        <f>AND(COUNTIF('Master list(no salts, metals)'!V1675,"&lt;=1"),IF(COUNTIF('Master list(no salts, metals)'!$K1675:$Y1675, "#N/A")=14,TRUE,FALSE))</f>
        <v>0</v>
      </c>
      <c r="W1681" t="b">
        <f>AND(COUNTIF('Master list(no salts, metals)'!W1675,"&lt;=1"),IF(COUNTIF('Master list(no salts, metals)'!$K1675:$Y1675, "#N/A")=14,TRUE,FALSE))</f>
        <v>1</v>
      </c>
      <c r="X1681" t="b">
        <f>AND(COUNTIF('Master list(no salts, metals)'!X1675,"&lt;=1"),IF(COUNTIF('Master list(no salts, metals)'!$K1675:$Y1675, "#N/A")=14,TRUE,FALSE))</f>
        <v>0</v>
      </c>
      <c r="Y1681" t="b">
        <f>AND(COUNTIF('Master list(no salts, metals)'!Y1675,"&lt;=1"),IF(COUNTIF('Master list(no salts, metals)'!$K1675:$Y1675, "#N/A")=14,TRUE,FALSE))</f>
        <v>0</v>
      </c>
    </row>
    <row r="1682" spans="11:25" x14ac:dyDescent="0.25">
      <c r="K1682" t="b">
        <f>AND(COUNTIF('Master list(no salts, metals)'!K1676,"&lt;=1"),IF(COUNTIF('Master list(no salts, metals)'!$K1676:$Y1676, "#N/A")=14,TRUE,FALSE))</f>
        <v>0</v>
      </c>
      <c r="L1682" t="b">
        <f>AND(COUNTIF('Master list(no salts, metals)'!L1676,"&lt;=1"),IF(COUNTIF('Master list(no salts, metals)'!$K1676:$Y1676, "#N/A")=14,TRUE,FALSE))</f>
        <v>0</v>
      </c>
      <c r="M1682" t="b">
        <f>AND(COUNTIF('Master list(no salts, metals)'!M1676,"&lt;=1"),IF(COUNTIF('Master list(no salts, metals)'!$K1676:$Y1676, "#N/A")=14,TRUE,FALSE))</f>
        <v>0</v>
      </c>
      <c r="N1682" t="b">
        <f>AND(COUNTIF('Master list(no salts, metals)'!N1676,"&lt;=1"),IF(COUNTIF('Master list(no salts, metals)'!$K1676:$Y1676, "#N/A")=14,TRUE,FALSE))</f>
        <v>0</v>
      </c>
      <c r="O1682" t="b">
        <f>AND(COUNTIF('Master list(no salts, metals)'!O1676,"&lt;=1"),IF(COUNTIF('Master list(no salts, metals)'!$K1676:$Y1676, "#N/A")=14,TRUE,FALSE))</f>
        <v>0</v>
      </c>
      <c r="P1682" t="b">
        <f>AND(COUNTIF('Master list(no salts, metals)'!P1676,"&lt;=1"),IF(COUNTIF('Master list(no salts, metals)'!$K1676:$Y1676, "#N/A")=14,TRUE,FALSE))</f>
        <v>0</v>
      </c>
      <c r="Q1682" t="b">
        <f>AND(COUNTIF('Master list(no salts, metals)'!Q1676,"&lt;=1"),IF(COUNTIF('Master list(no salts, metals)'!$K1676:$Y1676, "#N/A")=14,TRUE,FALSE))</f>
        <v>0</v>
      </c>
      <c r="R1682" t="b">
        <f>AND(COUNTIF('Master list(no salts, metals)'!R1676,"&lt;=1"),IF(COUNTIF('Master list(no salts, metals)'!$K1676:$Y1676, "#N/A")=14,TRUE,FALSE))</f>
        <v>0</v>
      </c>
      <c r="S1682" t="b">
        <f>AND(COUNTIF('Master list(no salts, metals)'!S1676,"&lt;=1"),IF(COUNTIF('Master list(no salts, metals)'!$K1676:$Y1676, "#N/A")=14,TRUE,FALSE))</f>
        <v>0</v>
      </c>
      <c r="T1682" t="b">
        <f>AND(COUNTIF('Master list(no salts, metals)'!T1676,"&lt;=1"),IF(COUNTIF('Master list(no salts, metals)'!$K1676:$Y1676, "#N/A")=14,TRUE,FALSE))</f>
        <v>0</v>
      </c>
      <c r="U1682" t="b">
        <f>AND(COUNTIF('Master list(no salts, metals)'!U1676,"&lt;=1"),IF(COUNTIF('Master list(no salts, metals)'!$K1676:$Y1676, "#N/A")=14,TRUE,FALSE))</f>
        <v>0</v>
      </c>
      <c r="V1682" t="b">
        <f>AND(COUNTIF('Master list(no salts, metals)'!V1676,"&lt;=1"),IF(COUNTIF('Master list(no salts, metals)'!$K1676:$Y1676, "#N/A")=14,TRUE,FALSE))</f>
        <v>0</v>
      </c>
      <c r="W1682" t="b">
        <f>AND(COUNTIF('Master list(no salts, metals)'!W1676,"&lt;=1"),IF(COUNTIF('Master list(no salts, metals)'!$K1676:$Y1676, "#N/A")=14,TRUE,FALSE))</f>
        <v>0</v>
      </c>
      <c r="X1682" t="b">
        <f>AND(COUNTIF('Master list(no salts, metals)'!X1676,"&lt;=1"),IF(COUNTIF('Master list(no salts, metals)'!$K1676:$Y1676, "#N/A")=14,TRUE,FALSE))</f>
        <v>0</v>
      </c>
      <c r="Y1682" t="b">
        <f>AND(COUNTIF('Master list(no salts, metals)'!Y1676,"&lt;=1"),IF(COUNTIF('Master list(no salts, metals)'!$K1676:$Y1676, "#N/A")=14,TRUE,FALSE))</f>
        <v>0</v>
      </c>
    </row>
    <row r="1683" spans="11:25" x14ac:dyDescent="0.25">
      <c r="K1683" t="b">
        <f>AND(COUNTIF('Master list(no salts, metals)'!K1677,"&lt;=1"),IF(COUNTIF('Master list(no salts, metals)'!$K1677:$Y1677, "#N/A")=14,TRUE,FALSE))</f>
        <v>0</v>
      </c>
      <c r="L1683" t="b">
        <f>AND(COUNTIF('Master list(no salts, metals)'!L1677,"&lt;=1"),IF(COUNTIF('Master list(no salts, metals)'!$K1677:$Y1677, "#N/A")=14,TRUE,FALSE))</f>
        <v>0</v>
      </c>
      <c r="M1683" t="b">
        <f>AND(COUNTIF('Master list(no salts, metals)'!M1677,"&lt;=1"),IF(COUNTIF('Master list(no salts, metals)'!$K1677:$Y1677, "#N/A")=14,TRUE,FALSE))</f>
        <v>0</v>
      </c>
      <c r="N1683" t="b">
        <f>AND(COUNTIF('Master list(no salts, metals)'!N1677,"&lt;=1"),IF(COUNTIF('Master list(no salts, metals)'!$K1677:$Y1677, "#N/A")=14,TRUE,FALSE))</f>
        <v>0</v>
      </c>
      <c r="O1683" t="b">
        <f>AND(COUNTIF('Master list(no salts, metals)'!O1677,"&lt;=1"),IF(COUNTIF('Master list(no salts, metals)'!$K1677:$Y1677, "#N/A")=14,TRUE,FALSE))</f>
        <v>0</v>
      </c>
      <c r="P1683" t="b">
        <f>AND(COUNTIF('Master list(no salts, metals)'!P1677,"&lt;=1"),IF(COUNTIF('Master list(no salts, metals)'!$K1677:$Y1677, "#N/A")=14,TRUE,FALSE))</f>
        <v>0</v>
      </c>
      <c r="Q1683" t="b">
        <f>AND(COUNTIF('Master list(no salts, metals)'!Q1677,"&lt;=1"),IF(COUNTIF('Master list(no salts, metals)'!$K1677:$Y1677, "#N/A")=14,TRUE,FALSE))</f>
        <v>0</v>
      </c>
      <c r="R1683" t="b">
        <f>AND(COUNTIF('Master list(no salts, metals)'!R1677,"&lt;=1"),IF(COUNTIF('Master list(no salts, metals)'!$K1677:$Y1677, "#N/A")=14,TRUE,FALSE))</f>
        <v>0</v>
      </c>
      <c r="S1683" t="b">
        <f>AND(COUNTIF('Master list(no salts, metals)'!S1677,"&lt;=1"),IF(COUNTIF('Master list(no salts, metals)'!$K1677:$Y1677, "#N/A")=14,TRUE,FALSE))</f>
        <v>0</v>
      </c>
      <c r="T1683" t="b">
        <f>AND(COUNTIF('Master list(no salts, metals)'!T1677,"&lt;=1"),IF(COUNTIF('Master list(no salts, metals)'!$K1677:$Y1677, "#N/A")=14,TRUE,FALSE))</f>
        <v>0</v>
      </c>
      <c r="U1683" t="b">
        <f>AND(COUNTIF('Master list(no salts, metals)'!U1677,"&lt;=1"),IF(COUNTIF('Master list(no salts, metals)'!$K1677:$Y1677, "#N/A")=14,TRUE,FALSE))</f>
        <v>0</v>
      </c>
      <c r="V1683" t="b">
        <f>AND(COUNTIF('Master list(no salts, metals)'!V1677,"&lt;=1"),IF(COUNTIF('Master list(no salts, metals)'!$K1677:$Y1677, "#N/A")=14,TRUE,FALSE))</f>
        <v>0</v>
      </c>
      <c r="W1683" t="b">
        <f>AND(COUNTIF('Master list(no salts, metals)'!W1677,"&lt;=1"),IF(COUNTIF('Master list(no salts, metals)'!$K1677:$Y1677, "#N/A")=14,TRUE,FALSE))</f>
        <v>1</v>
      </c>
      <c r="X1683" t="b">
        <f>AND(COUNTIF('Master list(no salts, metals)'!X1677,"&lt;=1"),IF(COUNTIF('Master list(no salts, metals)'!$K1677:$Y1677, "#N/A")=14,TRUE,FALSE))</f>
        <v>0</v>
      </c>
      <c r="Y1683" t="b">
        <f>AND(COUNTIF('Master list(no salts, metals)'!Y1677,"&lt;=1"),IF(COUNTIF('Master list(no salts, metals)'!$K1677:$Y1677, "#N/A")=14,TRUE,FALSE))</f>
        <v>0</v>
      </c>
    </row>
    <row r="1684" spans="11:25" x14ac:dyDescent="0.25">
      <c r="K1684" t="b">
        <f>AND(COUNTIF('Master list(no salts, metals)'!K1678,"&lt;=1"),IF(COUNTIF('Master list(no salts, metals)'!$K1678:$Y1678, "#N/A")=14,TRUE,FALSE))</f>
        <v>0</v>
      </c>
      <c r="L1684" t="b">
        <f>AND(COUNTIF('Master list(no salts, metals)'!L1678,"&lt;=1"),IF(COUNTIF('Master list(no salts, metals)'!$K1678:$Y1678, "#N/A")=14,TRUE,FALSE))</f>
        <v>0</v>
      </c>
      <c r="M1684" t="b">
        <f>AND(COUNTIF('Master list(no salts, metals)'!M1678,"&lt;=1"),IF(COUNTIF('Master list(no salts, metals)'!$K1678:$Y1678, "#N/A")=14,TRUE,FALSE))</f>
        <v>0</v>
      </c>
      <c r="N1684" t="b">
        <f>AND(COUNTIF('Master list(no salts, metals)'!N1678,"&lt;=1"),IF(COUNTIF('Master list(no salts, metals)'!$K1678:$Y1678, "#N/A")=14,TRUE,FALSE))</f>
        <v>0</v>
      </c>
      <c r="O1684" t="b">
        <f>AND(COUNTIF('Master list(no salts, metals)'!O1678,"&lt;=1"),IF(COUNTIF('Master list(no salts, metals)'!$K1678:$Y1678, "#N/A")=14,TRUE,FALSE))</f>
        <v>0</v>
      </c>
      <c r="P1684" t="b">
        <f>AND(COUNTIF('Master list(no salts, metals)'!P1678,"&lt;=1"),IF(COUNTIF('Master list(no salts, metals)'!$K1678:$Y1678, "#N/A")=14,TRUE,FALSE))</f>
        <v>0</v>
      </c>
      <c r="Q1684" t="b">
        <f>AND(COUNTIF('Master list(no salts, metals)'!Q1678,"&lt;=1"),IF(COUNTIF('Master list(no salts, metals)'!$K1678:$Y1678, "#N/A")=14,TRUE,FALSE))</f>
        <v>0</v>
      </c>
      <c r="R1684" t="b">
        <f>AND(COUNTIF('Master list(no salts, metals)'!R1678,"&lt;=1"),IF(COUNTIF('Master list(no salts, metals)'!$K1678:$Y1678, "#N/A")=14,TRUE,FALSE))</f>
        <v>0</v>
      </c>
      <c r="S1684" t="b">
        <f>AND(COUNTIF('Master list(no salts, metals)'!S1678,"&lt;=1"),IF(COUNTIF('Master list(no salts, metals)'!$K1678:$Y1678, "#N/A")=14,TRUE,FALSE))</f>
        <v>0</v>
      </c>
      <c r="T1684" t="b">
        <f>AND(COUNTIF('Master list(no salts, metals)'!T1678,"&lt;=1"),IF(COUNTIF('Master list(no salts, metals)'!$K1678:$Y1678, "#N/A")=14,TRUE,FALSE))</f>
        <v>0</v>
      </c>
      <c r="U1684" t="b">
        <f>AND(COUNTIF('Master list(no salts, metals)'!U1678,"&lt;=1"),IF(COUNTIF('Master list(no salts, metals)'!$K1678:$Y1678, "#N/A")=14,TRUE,FALSE))</f>
        <v>0</v>
      </c>
      <c r="V1684" t="b">
        <f>AND(COUNTIF('Master list(no salts, metals)'!V1678,"&lt;=1"),IF(COUNTIF('Master list(no salts, metals)'!$K1678:$Y1678, "#N/A")=14,TRUE,FALSE))</f>
        <v>0</v>
      </c>
      <c r="W1684" t="b">
        <f>AND(COUNTIF('Master list(no salts, metals)'!W1678,"&lt;=1"),IF(COUNTIF('Master list(no salts, metals)'!$K1678:$Y1678, "#N/A")=14,TRUE,FALSE))</f>
        <v>0</v>
      </c>
      <c r="X1684" t="b">
        <f>AND(COUNTIF('Master list(no salts, metals)'!X1678,"&lt;=1"),IF(COUNTIF('Master list(no salts, metals)'!$K1678:$Y1678, "#N/A")=14,TRUE,FALSE))</f>
        <v>0</v>
      </c>
      <c r="Y1684" t="b">
        <f>AND(COUNTIF('Master list(no salts, metals)'!Y1678,"&lt;=1"),IF(COUNTIF('Master list(no salts, metals)'!$K1678:$Y1678, "#N/A")=14,TRUE,FALSE))</f>
        <v>0</v>
      </c>
    </row>
    <row r="1685" spans="11:25" x14ac:dyDescent="0.25">
      <c r="K1685" t="b">
        <f>AND(COUNTIF('Master list(no salts, metals)'!K1679,"&lt;=1"),IF(COUNTIF('Master list(no salts, metals)'!$K1679:$Y1679, "#N/A")=14,TRUE,FALSE))</f>
        <v>0</v>
      </c>
      <c r="L1685" t="b">
        <f>AND(COUNTIF('Master list(no salts, metals)'!L1679,"&lt;=1"),IF(COUNTIF('Master list(no salts, metals)'!$K1679:$Y1679, "#N/A")=14,TRUE,FALSE))</f>
        <v>0</v>
      </c>
      <c r="M1685" t="b">
        <f>AND(COUNTIF('Master list(no salts, metals)'!M1679,"&lt;=1"),IF(COUNTIF('Master list(no salts, metals)'!$K1679:$Y1679, "#N/A")=14,TRUE,FALSE))</f>
        <v>0</v>
      </c>
      <c r="N1685" t="b">
        <f>AND(COUNTIF('Master list(no salts, metals)'!N1679,"&lt;=1"),IF(COUNTIF('Master list(no salts, metals)'!$K1679:$Y1679, "#N/A")=14,TRUE,FALSE))</f>
        <v>0</v>
      </c>
      <c r="O1685" t="b">
        <f>AND(COUNTIF('Master list(no salts, metals)'!O1679,"&lt;=1"),IF(COUNTIF('Master list(no salts, metals)'!$K1679:$Y1679, "#N/A")=14,TRUE,FALSE))</f>
        <v>0</v>
      </c>
      <c r="P1685" t="b">
        <f>AND(COUNTIF('Master list(no salts, metals)'!P1679,"&lt;=1"),IF(COUNTIF('Master list(no salts, metals)'!$K1679:$Y1679, "#N/A")=14,TRUE,FALSE))</f>
        <v>0</v>
      </c>
      <c r="Q1685" t="b">
        <f>AND(COUNTIF('Master list(no salts, metals)'!Q1679,"&lt;=1"),IF(COUNTIF('Master list(no salts, metals)'!$K1679:$Y1679, "#N/A")=14,TRUE,FALSE))</f>
        <v>0</v>
      </c>
      <c r="R1685" t="b">
        <f>AND(COUNTIF('Master list(no salts, metals)'!R1679,"&lt;=1"),IF(COUNTIF('Master list(no salts, metals)'!$K1679:$Y1679, "#N/A")=14,TRUE,FALSE))</f>
        <v>0</v>
      </c>
      <c r="S1685" t="b">
        <f>AND(COUNTIF('Master list(no salts, metals)'!S1679,"&lt;=1"),IF(COUNTIF('Master list(no salts, metals)'!$K1679:$Y1679, "#N/A")=14,TRUE,FALSE))</f>
        <v>0</v>
      </c>
      <c r="T1685" t="b">
        <f>AND(COUNTIF('Master list(no salts, metals)'!T1679,"&lt;=1"),IF(COUNTIF('Master list(no salts, metals)'!$K1679:$Y1679, "#N/A")=14,TRUE,FALSE))</f>
        <v>1</v>
      </c>
      <c r="U1685" t="b">
        <f>AND(COUNTIF('Master list(no salts, metals)'!U1679,"&lt;=1"),IF(COUNTIF('Master list(no salts, metals)'!$K1679:$Y1679, "#N/A")=14,TRUE,FALSE))</f>
        <v>0</v>
      </c>
      <c r="V1685" t="b">
        <f>AND(COUNTIF('Master list(no salts, metals)'!V1679,"&lt;=1"),IF(COUNTIF('Master list(no salts, metals)'!$K1679:$Y1679, "#N/A")=14,TRUE,FALSE))</f>
        <v>0</v>
      </c>
      <c r="W1685" t="b">
        <f>AND(COUNTIF('Master list(no salts, metals)'!W1679,"&lt;=1"),IF(COUNTIF('Master list(no salts, metals)'!$K1679:$Y1679, "#N/A")=14,TRUE,FALSE))</f>
        <v>0</v>
      </c>
      <c r="X1685" t="b">
        <f>AND(COUNTIF('Master list(no salts, metals)'!X1679,"&lt;=1"),IF(COUNTIF('Master list(no salts, metals)'!$K1679:$Y1679, "#N/A")=14,TRUE,FALSE))</f>
        <v>0</v>
      </c>
      <c r="Y1685" t="b">
        <f>AND(COUNTIF('Master list(no salts, metals)'!Y1679,"&lt;=1"),IF(COUNTIF('Master list(no salts, metals)'!$K1679:$Y1679, "#N/A")=14,TRUE,FALSE))</f>
        <v>0</v>
      </c>
    </row>
    <row r="1686" spans="11:25" x14ac:dyDescent="0.25">
      <c r="K1686" t="b">
        <f>AND(COUNTIF('Master list(no salts, metals)'!K1680,"&lt;=1"),IF(COUNTIF('Master list(no salts, metals)'!$K1680:$Y1680, "#N/A")=14,TRUE,FALSE))</f>
        <v>0</v>
      </c>
      <c r="L1686" t="b">
        <f>AND(COUNTIF('Master list(no salts, metals)'!L1680,"&lt;=1"),IF(COUNTIF('Master list(no salts, metals)'!$K1680:$Y1680, "#N/A")=14,TRUE,FALSE))</f>
        <v>0</v>
      </c>
      <c r="M1686" t="b">
        <f>AND(COUNTIF('Master list(no salts, metals)'!M1680,"&lt;=1"),IF(COUNTIF('Master list(no salts, metals)'!$K1680:$Y1680, "#N/A")=14,TRUE,FALSE))</f>
        <v>0</v>
      </c>
      <c r="N1686" t="b">
        <f>AND(COUNTIF('Master list(no salts, metals)'!N1680,"&lt;=1"),IF(COUNTIF('Master list(no salts, metals)'!$K1680:$Y1680, "#N/A")=14,TRUE,FALSE))</f>
        <v>0</v>
      </c>
      <c r="O1686" t="b">
        <f>AND(COUNTIF('Master list(no salts, metals)'!O1680,"&lt;=1"),IF(COUNTIF('Master list(no salts, metals)'!$K1680:$Y1680, "#N/A")=14,TRUE,FALSE))</f>
        <v>0</v>
      </c>
      <c r="P1686" t="b">
        <f>AND(COUNTIF('Master list(no salts, metals)'!P1680,"&lt;=1"),IF(COUNTIF('Master list(no salts, metals)'!$K1680:$Y1680, "#N/A")=14,TRUE,FALSE))</f>
        <v>0</v>
      </c>
      <c r="Q1686" t="b">
        <f>AND(COUNTIF('Master list(no salts, metals)'!Q1680,"&lt;=1"),IF(COUNTIF('Master list(no salts, metals)'!$K1680:$Y1680, "#N/A")=14,TRUE,FALSE))</f>
        <v>0</v>
      </c>
      <c r="R1686" t="b">
        <f>AND(COUNTIF('Master list(no salts, metals)'!R1680,"&lt;=1"),IF(COUNTIF('Master list(no salts, metals)'!$K1680:$Y1680, "#N/A")=14,TRUE,FALSE))</f>
        <v>0</v>
      </c>
      <c r="S1686" t="b">
        <f>AND(COUNTIF('Master list(no salts, metals)'!S1680,"&lt;=1"),IF(COUNTIF('Master list(no salts, metals)'!$K1680:$Y1680, "#N/A")=14,TRUE,FALSE))</f>
        <v>0</v>
      </c>
      <c r="T1686" t="b">
        <f>AND(COUNTIF('Master list(no salts, metals)'!T1680,"&lt;=1"),IF(COUNTIF('Master list(no salts, metals)'!$K1680:$Y1680, "#N/A")=14,TRUE,FALSE))</f>
        <v>0</v>
      </c>
      <c r="U1686" t="b">
        <f>AND(COUNTIF('Master list(no salts, metals)'!U1680,"&lt;=1"),IF(COUNTIF('Master list(no salts, metals)'!$K1680:$Y1680, "#N/A")=14,TRUE,FALSE))</f>
        <v>0</v>
      </c>
      <c r="V1686" t="b">
        <f>AND(COUNTIF('Master list(no salts, metals)'!V1680,"&lt;=1"),IF(COUNTIF('Master list(no salts, metals)'!$K1680:$Y1680, "#N/A")=14,TRUE,FALSE))</f>
        <v>0</v>
      </c>
      <c r="W1686" t="b">
        <f>AND(COUNTIF('Master list(no salts, metals)'!W1680,"&lt;=1"),IF(COUNTIF('Master list(no salts, metals)'!$K1680:$Y1680, "#N/A")=14,TRUE,FALSE))</f>
        <v>0</v>
      </c>
      <c r="X1686" t="b">
        <f>AND(COUNTIF('Master list(no salts, metals)'!X1680,"&lt;=1"),IF(COUNTIF('Master list(no salts, metals)'!$K1680:$Y1680, "#N/A")=14,TRUE,FALSE))</f>
        <v>0</v>
      </c>
      <c r="Y1686" t="b">
        <f>AND(COUNTIF('Master list(no salts, metals)'!Y1680,"&lt;=1"),IF(COUNTIF('Master list(no salts, metals)'!$K1680:$Y1680, "#N/A")=14,TRUE,FALSE))</f>
        <v>0</v>
      </c>
    </row>
    <row r="1687" spans="11:25" x14ac:dyDescent="0.25">
      <c r="K1687" t="b">
        <f>AND(COUNTIF('Master list(no salts, metals)'!K1681,"&lt;=1"),IF(COUNTIF('Master list(no salts, metals)'!$K1681:$Y1681, "#N/A")=14,TRUE,FALSE))</f>
        <v>0</v>
      </c>
      <c r="L1687" t="b">
        <f>AND(COUNTIF('Master list(no salts, metals)'!L1681,"&lt;=1"),IF(COUNTIF('Master list(no salts, metals)'!$K1681:$Y1681, "#N/A")=14,TRUE,FALSE))</f>
        <v>0</v>
      </c>
      <c r="M1687" t="b">
        <f>AND(COUNTIF('Master list(no salts, metals)'!M1681,"&lt;=1"),IF(COUNTIF('Master list(no salts, metals)'!$K1681:$Y1681, "#N/A")=14,TRUE,FALSE))</f>
        <v>0</v>
      </c>
      <c r="N1687" t="b">
        <f>AND(COUNTIF('Master list(no salts, metals)'!N1681,"&lt;=1"),IF(COUNTIF('Master list(no salts, metals)'!$K1681:$Y1681, "#N/A")=14,TRUE,FALSE))</f>
        <v>0</v>
      </c>
      <c r="O1687" t="b">
        <f>AND(COUNTIF('Master list(no salts, metals)'!O1681,"&lt;=1"),IF(COUNTIF('Master list(no salts, metals)'!$K1681:$Y1681, "#N/A")=14,TRUE,FALSE))</f>
        <v>0</v>
      </c>
      <c r="P1687" t="b">
        <f>AND(COUNTIF('Master list(no salts, metals)'!P1681,"&lt;=1"),IF(COUNTIF('Master list(no salts, metals)'!$K1681:$Y1681, "#N/A")=14,TRUE,FALSE))</f>
        <v>0</v>
      </c>
      <c r="Q1687" t="b">
        <f>AND(COUNTIF('Master list(no salts, metals)'!Q1681,"&lt;=1"),IF(COUNTIF('Master list(no salts, metals)'!$K1681:$Y1681, "#N/A")=14,TRUE,FALSE))</f>
        <v>0</v>
      </c>
      <c r="R1687" t="b">
        <f>AND(COUNTIF('Master list(no salts, metals)'!R1681,"&lt;=1"),IF(COUNTIF('Master list(no salts, metals)'!$K1681:$Y1681, "#N/A")=14,TRUE,FALSE))</f>
        <v>0</v>
      </c>
      <c r="S1687" t="b">
        <f>AND(COUNTIF('Master list(no salts, metals)'!S1681,"&lt;=1"),IF(COUNTIF('Master list(no salts, metals)'!$K1681:$Y1681, "#N/A")=14,TRUE,FALSE))</f>
        <v>0</v>
      </c>
      <c r="T1687" t="b">
        <f>AND(COUNTIF('Master list(no salts, metals)'!T1681,"&lt;=1"),IF(COUNTIF('Master list(no salts, metals)'!$K1681:$Y1681, "#N/A")=14,TRUE,FALSE))</f>
        <v>1</v>
      </c>
      <c r="U1687" t="b">
        <f>AND(COUNTIF('Master list(no salts, metals)'!U1681,"&lt;=1"),IF(COUNTIF('Master list(no salts, metals)'!$K1681:$Y1681, "#N/A")=14,TRUE,FALSE))</f>
        <v>0</v>
      </c>
      <c r="V1687" t="b">
        <f>AND(COUNTIF('Master list(no salts, metals)'!V1681,"&lt;=1"),IF(COUNTIF('Master list(no salts, metals)'!$K1681:$Y1681, "#N/A")=14,TRUE,FALSE))</f>
        <v>0</v>
      </c>
      <c r="W1687" t="b">
        <f>AND(COUNTIF('Master list(no salts, metals)'!W1681,"&lt;=1"),IF(COUNTIF('Master list(no salts, metals)'!$K1681:$Y1681, "#N/A")=14,TRUE,FALSE))</f>
        <v>0</v>
      </c>
      <c r="X1687" t="b">
        <f>AND(COUNTIF('Master list(no salts, metals)'!X1681,"&lt;=1"),IF(COUNTIF('Master list(no salts, metals)'!$K1681:$Y1681, "#N/A")=14,TRUE,FALSE))</f>
        <v>0</v>
      </c>
      <c r="Y1687" t="b">
        <f>AND(COUNTIF('Master list(no salts, metals)'!Y1681,"&lt;=1"),IF(COUNTIF('Master list(no salts, metals)'!$K1681:$Y1681, "#N/A")=14,TRUE,FALSE))</f>
        <v>0</v>
      </c>
    </row>
    <row r="1688" spans="11:25" x14ac:dyDescent="0.25">
      <c r="K1688" t="b">
        <f>AND(COUNTIF('Master list(no salts, metals)'!K1682,"&lt;=1"),IF(COUNTIF('Master list(no salts, metals)'!$K1682:$Y1682, "#N/A")=14,TRUE,FALSE))</f>
        <v>0</v>
      </c>
      <c r="L1688" t="b">
        <f>AND(COUNTIF('Master list(no salts, metals)'!L1682,"&lt;=1"),IF(COUNTIF('Master list(no salts, metals)'!$K1682:$Y1682, "#N/A")=14,TRUE,FALSE))</f>
        <v>0</v>
      </c>
      <c r="M1688" t="b">
        <f>AND(COUNTIF('Master list(no salts, metals)'!M1682,"&lt;=1"),IF(COUNTIF('Master list(no salts, metals)'!$K1682:$Y1682, "#N/A")=14,TRUE,FALSE))</f>
        <v>0</v>
      </c>
      <c r="N1688" t="b">
        <f>AND(COUNTIF('Master list(no salts, metals)'!N1682,"&lt;=1"),IF(COUNTIF('Master list(no salts, metals)'!$K1682:$Y1682, "#N/A")=14,TRUE,FALSE))</f>
        <v>0</v>
      </c>
      <c r="O1688" t="b">
        <f>AND(COUNTIF('Master list(no salts, metals)'!O1682,"&lt;=1"),IF(COUNTIF('Master list(no salts, metals)'!$K1682:$Y1682, "#N/A")=14,TRUE,FALSE))</f>
        <v>0</v>
      </c>
      <c r="P1688" t="b">
        <f>AND(COUNTIF('Master list(no salts, metals)'!P1682,"&lt;=1"),IF(COUNTIF('Master list(no salts, metals)'!$K1682:$Y1682, "#N/A")=14,TRUE,FALSE))</f>
        <v>0</v>
      </c>
      <c r="Q1688" t="b">
        <f>AND(COUNTIF('Master list(no salts, metals)'!Q1682,"&lt;=1"),IF(COUNTIF('Master list(no salts, metals)'!$K1682:$Y1682, "#N/A")=14,TRUE,FALSE))</f>
        <v>0</v>
      </c>
      <c r="R1688" t="b">
        <f>AND(COUNTIF('Master list(no salts, metals)'!R1682,"&lt;=1"),IF(COUNTIF('Master list(no salts, metals)'!$K1682:$Y1682, "#N/A")=14,TRUE,FALSE))</f>
        <v>0</v>
      </c>
      <c r="S1688" t="b">
        <f>AND(COUNTIF('Master list(no salts, metals)'!S1682,"&lt;=1"),IF(COUNTIF('Master list(no salts, metals)'!$K1682:$Y1682, "#N/A")=14,TRUE,FALSE))</f>
        <v>0</v>
      </c>
      <c r="T1688" t="b">
        <f>AND(COUNTIF('Master list(no salts, metals)'!T1682,"&lt;=1"),IF(COUNTIF('Master list(no salts, metals)'!$K1682:$Y1682, "#N/A")=14,TRUE,FALSE))</f>
        <v>0</v>
      </c>
      <c r="U1688" t="b">
        <f>AND(COUNTIF('Master list(no salts, metals)'!U1682,"&lt;=1"),IF(COUNTIF('Master list(no salts, metals)'!$K1682:$Y1682, "#N/A")=14,TRUE,FALSE))</f>
        <v>0</v>
      </c>
      <c r="V1688" t="b">
        <f>AND(COUNTIF('Master list(no salts, metals)'!V1682,"&lt;=1"),IF(COUNTIF('Master list(no salts, metals)'!$K1682:$Y1682, "#N/A")=14,TRUE,FALSE))</f>
        <v>0</v>
      </c>
      <c r="W1688" t="b">
        <f>AND(COUNTIF('Master list(no salts, metals)'!W1682,"&lt;=1"),IF(COUNTIF('Master list(no salts, metals)'!$K1682:$Y1682, "#N/A")=14,TRUE,FALSE))</f>
        <v>1</v>
      </c>
      <c r="X1688" t="b">
        <f>AND(COUNTIF('Master list(no salts, metals)'!X1682,"&lt;=1"),IF(COUNTIF('Master list(no salts, metals)'!$K1682:$Y1682, "#N/A")=14,TRUE,FALSE))</f>
        <v>0</v>
      </c>
      <c r="Y1688" t="b">
        <f>AND(COUNTIF('Master list(no salts, metals)'!Y1682,"&lt;=1"),IF(COUNTIF('Master list(no salts, metals)'!$K1682:$Y1682, "#N/A")=14,TRUE,FALSE))</f>
        <v>0</v>
      </c>
    </row>
    <row r="1689" spans="11:25" x14ac:dyDescent="0.25">
      <c r="K1689" t="b">
        <f>AND(COUNTIF('Master list(no salts, metals)'!K1683,"&lt;=1"),IF(COUNTIF('Master list(no salts, metals)'!$K1683:$Y1683, "#N/A")=14,TRUE,FALSE))</f>
        <v>0</v>
      </c>
      <c r="L1689" t="b">
        <f>AND(COUNTIF('Master list(no salts, metals)'!L1683,"&lt;=1"),IF(COUNTIF('Master list(no salts, metals)'!$K1683:$Y1683, "#N/A")=14,TRUE,FALSE))</f>
        <v>0</v>
      </c>
      <c r="M1689" t="b">
        <f>AND(COUNTIF('Master list(no salts, metals)'!M1683,"&lt;=1"),IF(COUNTIF('Master list(no salts, metals)'!$K1683:$Y1683, "#N/A")=14,TRUE,FALSE))</f>
        <v>0</v>
      </c>
      <c r="N1689" t="b">
        <f>AND(COUNTIF('Master list(no salts, metals)'!N1683,"&lt;=1"),IF(COUNTIF('Master list(no salts, metals)'!$K1683:$Y1683, "#N/A")=14,TRUE,FALSE))</f>
        <v>0</v>
      </c>
      <c r="O1689" t="b">
        <f>AND(COUNTIF('Master list(no salts, metals)'!O1683,"&lt;=1"),IF(COUNTIF('Master list(no salts, metals)'!$K1683:$Y1683, "#N/A")=14,TRUE,FALSE))</f>
        <v>0</v>
      </c>
      <c r="P1689" t="b">
        <f>AND(COUNTIF('Master list(no salts, metals)'!P1683,"&lt;=1"),IF(COUNTIF('Master list(no salts, metals)'!$K1683:$Y1683, "#N/A")=14,TRUE,FALSE))</f>
        <v>0</v>
      </c>
      <c r="Q1689" t="b">
        <f>AND(COUNTIF('Master list(no salts, metals)'!Q1683,"&lt;=1"),IF(COUNTIF('Master list(no salts, metals)'!$K1683:$Y1683, "#N/A")=14,TRUE,FALSE))</f>
        <v>0</v>
      </c>
      <c r="R1689" t="b">
        <f>AND(COUNTIF('Master list(no salts, metals)'!R1683,"&lt;=1"),IF(COUNTIF('Master list(no salts, metals)'!$K1683:$Y1683, "#N/A")=14,TRUE,FALSE))</f>
        <v>0</v>
      </c>
      <c r="S1689" t="b">
        <f>AND(COUNTIF('Master list(no salts, metals)'!S1683,"&lt;=1"),IF(COUNTIF('Master list(no salts, metals)'!$K1683:$Y1683, "#N/A")=14,TRUE,FALSE))</f>
        <v>0</v>
      </c>
      <c r="T1689" t="b">
        <f>AND(COUNTIF('Master list(no salts, metals)'!T1683,"&lt;=1"),IF(COUNTIF('Master list(no salts, metals)'!$K1683:$Y1683, "#N/A")=14,TRUE,FALSE))</f>
        <v>0</v>
      </c>
      <c r="U1689" t="b">
        <f>AND(COUNTIF('Master list(no salts, metals)'!U1683,"&lt;=1"),IF(COUNTIF('Master list(no salts, metals)'!$K1683:$Y1683, "#N/A")=14,TRUE,FALSE))</f>
        <v>0</v>
      </c>
      <c r="V1689" t="b">
        <f>AND(COUNTIF('Master list(no salts, metals)'!V1683,"&lt;=1"),IF(COUNTIF('Master list(no salts, metals)'!$K1683:$Y1683, "#N/A")=14,TRUE,FALSE))</f>
        <v>0</v>
      </c>
      <c r="W1689" t="b">
        <f>AND(COUNTIF('Master list(no salts, metals)'!W1683,"&lt;=1"),IF(COUNTIF('Master list(no salts, metals)'!$K1683:$Y1683, "#N/A")=14,TRUE,FALSE))</f>
        <v>0</v>
      </c>
      <c r="X1689" t="b">
        <f>AND(COUNTIF('Master list(no salts, metals)'!X1683,"&lt;=1"),IF(COUNTIF('Master list(no salts, metals)'!$K1683:$Y1683, "#N/A")=14,TRUE,FALSE))</f>
        <v>0</v>
      </c>
      <c r="Y1689" t="b">
        <f>AND(COUNTIF('Master list(no salts, metals)'!Y1683,"&lt;=1"),IF(COUNTIF('Master list(no salts, metals)'!$K1683:$Y1683, "#N/A")=14,TRUE,FALSE))</f>
        <v>0</v>
      </c>
    </row>
    <row r="1690" spans="11:25" x14ac:dyDescent="0.25">
      <c r="K1690" t="b">
        <f>AND(COUNTIF('Master list(no salts, metals)'!K1684,"&lt;=1"),IF(COUNTIF('Master list(no salts, metals)'!$K1684:$Y1684, "#N/A")=14,TRUE,FALSE))</f>
        <v>0</v>
      </c>
      <c r="L1690" t="b">
        <f>AND(COUNTIF('Master list(no salts, metals)'!L1684,"&lt;=1"),IF(COUNTIF('Master list(no salts, metals)'!$K1684:$Y1684, "#N/A")=14,TRUE,FALSE))</f>
        <v>0</v>
      </c>
      <c r="M1690" t="b">
        <f>AND(COUNTIF('Master list(no salts, metals)'!M1684,"&lt;=1"),IF(COUNTIF('Master list(no salts, metals)'!$K1684:$Y1684, "#N/A")=14,TRUE,FALSE))</f>
        <v>0</v>
      </c>
      <c r="N1690" t="b">
        <f>AND(COUNTIF('Master list(no salts, metals)'!N1684,"&lt;=1"),IF(COUNTIF('Master list(no salts, metals)'!$K1684:$Y1684, "#N/A")=14,TRUE,FALSE))</f>
        <v>0</v>
      </c>
      <c r="O1690" t="b">
        <f>AND(COUNTIF('Master list(no salts, metals)'!O1684,"&lt;=1"),IF(COUNTIF('Master list(no salts, metals)'!$K1684:$Y1684, "#N/A")=14,TRUE,FALSE))</f>
        <v>0</v>
      </c>
      <c r="P1690" t="b">
        <f>AND(COUNTIF('Master list(no salts, metals)'!P1684,"&lt;=1"),IF(COUNTIF('Master list(no salts, metals)'!$K1684:$Y1684, "#N/A")=14,TRUE,FALSE))</f>
        <v>0</v>
      </c>
      <c r="Q1690" t="b">
        <f>AND(COUNTIF('Master list(no salts, metals)'!Q1684,"&lt;=1"),IF(COUNTIF('Master list(no salts, metals)'!$K1684:$Y1684, "#N/A")=14,TRUE,FALSE))</f>
        <v>0</v>
      </c>
      <c r="R1690" t="b">
        <f>AND(COUNTIF('Master list(no salts, metals)'!R1684,"&lt;=1"),IF(COUNTIF('Master list(no salts, metals)'!$K1684:$Y1684, "#N/A")=14,TRUE,FALSE))</f>
        <v>0</v>
      </c>
      <c r="S1690" t="b">
        <f>AND(COUNTIF('Master list(no salts, metals)'!S1684,"&lt;=1"),IF(COUNTIF('Master list(no salts, metals)'!$K1684:$Y1684, "#N/A")=14,TRUE,FALSE))</f>
        <v>0</v>
      </c>
      <c r="T1690" t="b">
        <f>AND(COUNTIF('Master list(no salts, metals)'!T1684,"&lt;=1"),IF(COUNTIF('Master list(no salts, metals)'!$K1684:$Y1684, "#N/A")=14,TRUE,FALSE))</f>
        <v>0</v>
      </c>
      <c r="U1690" t="b">
        <f>AND(COUNTIF('Master list(no salts, metals)'!U1684,"&lt;=1"),IF(COUNTIF('Master list(no salts, metals)'!$K1684:$Y1684, "#N/A")=14,TRUE,FALSE))</f>
        <v>0</v>
      </c>
      <c r="V1690" t="b">
        <f>AND(COUNTIF('Master list(no salts, metals)'!V1684,"&lt;=1"),IF(COUNTIF('Master list(no salts, metals)'!$K1684:$Y1684, "#N/A")=14,TRUE,FALSE))</f>
        <v>0</v>
      </c>
      <c r="W1690" t="b">
        <f>AND(COUNTIF('Master list(no salts, metals)'!W1684,"&lt;=1"),IF(COUNTIF('Master list(no salts, metals)'!$K1684:$Y1684, "#N/A")=14,TRUE,FALSE))</f>
        <v>1</v>
      </c>
      <c r="X1690" t="b">
        <f>AND(COUNTIF('Master list(no salts, metals)'!X1684,"&lt;=1"),IF(COUNTIF('Master list(no salts, metals)'!$K1684:$Y1684, "#N/A")=14,TRUE,FALSE))</f>
        <v>0</v>
      </c>
      <c r="Y1690" t="b">
        <f>AND(COUNTIF('Master list(no salts, metals)'!Y1684,"&lt;=1"),IF(COUNTIF('Master list(no salts, metals)'!$K1684:$Y1684, "#N/A")=14,TRUE,FALSE))</f>
        <v>0</v>
      </c>
    </row>
    <row r="1691" spans="11:25" x14ac:dyDescent="0.25">
      <c r="K1691" t="b">
        <f>AND(COUNTIF('Master list(no salts, metals)'!K1685,"&lt;=1"),IF(COUNTIF('Master list(no salts, metals)'!$K1685:$Y1685, "#N/A")=14,TRUE,FALSE))</f>
        <v>0</v>
      </c>
      <c r="L1691" t="b">
        <f>AND(COUNTIF('Master list(no salts, metals)'!L1685,"&lt;=1"),IF(COUNTIF('Master list(no salts, metals)'!$K1685:$Y1685, "#N/A")=14,TRUE,FALSE))</f>
        <v>0</v>
      </c>
      <c r="M1691" t="b">
        <f>AND(COUNTIF('Master list(no salts, metals)'!M1685,"&lt;=1"),IF(COUNTIF('Master list(no salts, metals)'!$K1685:$Y1685, "#N/A")=14,TRUE,FALSE))</f>
        <v>0</v>
      </c>
      <c r="N1691" t="b">
        <f>AND(COUNTIF('Master list(no salts, metals)'!N1685,"&lt;=1"),IF(COUNTIF('Master list(no salts, metals)'!$K1685:$Y1685, "#N/A")=14,TRUE,FALSE))</f>
        <v>0</v>
      </c>
      <c r="O1691" t="b">
        <f>AND(COUNTIF('Master list(no salts, metals)'!O1685,"&lt;=1"),IF(COUNTIF('Master list(no salts, metals)'!$K1685:$Y1685, "#N/A")=14,TRUE,FALSE))</f>
        <v>0</v>
      </c>
      <c r="P1691" t="b">
        <f>AND(COUNTIF('Master list(no salts, metals)'!P1685,"&lt;=1"),IF(COUNTIF('Master list(no salts, metals)'!$K1685:$Y1685, "#N/A")=14,TRUE,FALSE))</f>
        <v>0</v>
      </c>
      <c r="Q1691" t="b">
        <f>AND(COUNTIF('Master list(no salts, metals)'!Q1685,"&lt;=1"),IF(COUNTIF('Master list(no salts, metals)'!$K1685:$Y1685, "#N/A")=14,TRUE,FALSE))</f>
        <v>0</v>
      </c>
      <c r="R1691" t="b">
        <f>AND(COUNTIF('Master list(no salts, metals)'!R1685,"&lt;=1"),IF(COUNTIF('Master list(no salts, metals)'!$K1685:$Y1685, "#N/A")=14,TRUE,FALSE))</f>
        <v>0</v>
      </c>
      <c r="S1691" t="b">
        <f>AND(COUNTIF('Master list(no salts, metals)'!S1685,"&lt;=1"),IF(COUNTIF('Master list(no salts, metals)'!$K1685:$Y1685, "#N/A")=14,TRUE,FALSE))</f>
        <v>0</v>
      </c>
      <c r="T1691" t="b">
        <f>AND(COUNTIF('Master list(no salts, metals)'!T1685,"&lt;=1"),IF(COUNTIF('Master list(no salts, metals)'!$K1685:$Y1685, "#N/A")=14,TRUE,FALSE))</f>
        <v>0</v>
      </c>
      <c r="U1691" t="b">
        <f>AND(COUNTIF('Master list(no salts, metals)'!U1685,"&lt;=1"),IF(COUNTIF('Master list(no salts, metals)'!$K1685:$Y1685, "#N/A")=14,TRUE,FALSE))</f>
        <v>0</v>
      </c>
      <c r="V1691" t="b">
        <f>AND(COUNTIF('Master list(no salts, metals)'!V1685,"&lt;=1"),IF(COUNTIF('Master list(no salts, metals)'!$K1685:$Y1685, "#N/A")=14,TRUE,FALSE))</f>
        <v>0</v>
      </c>
      <c r="W1691" t="b">
        <f>AND(COUNTIF('Master list(no salts, metals)'!W1685,"&lt;=1"),IF(COUNTIF('Master list(no salts, metals)'!$K1685:$Y1685, "#N/A")=14,TRUE,FALSE))</f>
        <v>1</v>
      </c>
      <c r="X1691" t="b">
        <f>AND(COUNTIF('Master list(no salts, metals)'!X1685,"&lt;=1"),IF(COUNTIF('Master list(no salts, metals)'!$K1685:$Y1685, "#N/A")=14,TRUE,FALSE))</f>
        <v>0</v>
      </c>
      <c r="Y1691" t="b">
        <f>AND(COUNTIF('Master list(no salts, metals)'!Y1685,"&lt;=1"),IF(COUNTIF('Master list(no salts, metals)'!$K1685:$Y1685, "#N/A")=14,TRUE,FALSE))</f>
        <v>0</v>
      </c>
    </row>
    <row r="1692" spans="11:25" x14ac:dyDescent="0.25">
      <c r="K1692" t="b">
        <f>AND(COUNTIF('Master list(no salts, metals)'!K1686,"&lt;=1"),IF(COUNTIF('Master list(no salts, metals)'!$K1686:$Y1686, "#N/A")=14,TRUE,FALSE))</f>
        <v>0</v>
      </c>
      <c r="L1692" t="b">
        <f>AND(COUNTIF('Master list(no salts, metals)'!L1686,"&lt;=1"),IF(COUNTIF('Master list(no salts, metals)'!$K1686:$Y1686, "#N/A")=14,TRUE,FALSE))</f>
        <v>0</v>
      </c>
      <c r="M1692" t="b">
        <f>AND(COUNTIF('Master list(no salts, metals)'!M1686,"&lt;=1"),IF(COUNTIF('Master list(no salts, metals)'!$K1686:$Y1686, "#N/A")=14,TRUE,FALSE))</f>
        <v>0</v>
      </c>
      <c r="N1692" t="b">
        <f>AND(COUNTIF('Master list(no salts, metals)'!N1686,"&lt;=1"),IF(COUNTIF('Master list(no salts, metals)'!$K1686:$Y1686, "#N/A")=14,TRUE,FALSE))</f>
        <v>0</v>
      </c>
      <c r="O1692" t="b">
        <f>AND(COUNTIF('Master list(no salts, metals)'!O1686,"&lt;=1"),IF(COUNTIF('Master list(no salts, metals)'!$K1686:$Y1686, "#N/A")=14,TRUE,FALSE))</f>
        <v>0</v>
      </c>
      <c r="P1692" t="b">
        <f>AND(COUNTIF('Master list(no salts, metals)'!P1686,"&lt;=1"),IF(COUNTIF('Master list(no salts, metals)'!$K1686:$Y1686, "#N/A")=14,TRUE,FALSE))</f>
        <v>0</v>
      </c>
      <c r="Q1692" t="b">
        <f>AND(COUNTIF('Master list(no salts, metals)'!Q1686,"&lt;=1"),IF(COUNTIF('Master list(no salts, metals)'!$K1686:$Y1686, "#N/A")=14,TRUE,FALSE))</f>
        <v>0</v>
      </c>
      <c r="R1692" t="b">
        <f>AND(COUNTIF('Master list(no salts, metals)'!R1686,"&lt;=1"),IF(COUNTIF('Master list(no salts, metals)'!$K1686:$Y1686, "#N/A")=14,TRUE,FALSE))</f>
        <v>0</v>
      </c>
      <c r="S1692" t="b">
        <f>AND(COUNTIF('Master list(no salts, metals)'!S1686,"&lt;=1"),IF(COUNTIF('Master list(no salts, metals)'!$K1686:$Y1686, "#N/A")=14,TRUE,FALSE))</f>
        <v>0</v>
      </c>
      <c r="T1692" t="b">
        <f>AND(COUNTIF('Master list(no salts, metals)'!T1686,"&lt;=1"),IF(COUNTIF('Master list(no salts, metals)'!$K1686:$Y1686, "#N/A")=14,TRUE,FALSE))</f>
        <v>0</v>
      </c>
      <c r="U1692" t="b">
        <f>AND(COUNTIF('Master list(no salts, metals)'!U1686,"&lt;=1"),IF(COUNTIF('Master list(no salts, metals)'!$K1686:$Y1686, "#N/A")=14,TRUE,FALSE))</f>
        <v>0</v>
      </c>
      <c r="V1692" t="b">
        <f>AND(COUNTIF('Master list(no salts, metals)'!V1686,"&lt;=1"),IF(COUNTIF('Master list(no salts, metals)'!$K1686:$Y1686, "#N/A")=14,TRUE,FALSE))</f>
        <v>0</v>
      </c>
      <c r="W1692" t="b">
        <f>AND(COUNTIF('Master list(no salts, metals)'!W1686,"&lt;=1"),IF(COUNTIF('Master list(no salts, metals)'!$K1686:$Y1686, "#N/A")=14,TRUE,FALSE))</f>
        <v>0</v>
      </c>
      <c r="X1692" t="b">
        <f>AND(COUNTIF('Master list(no salts, metals)'!X1686,"&lt;=1"),IF(COUNTIF('Master list(no salts, metals)'!$K1686:$Y1686, "#N/A")=14,TRUE,FALSE))</f>
        <v>0</v>
      </c>
      <c r="Y1692" t="b">
        <f>AND(COUNTIF('Master list(no salts, metals)'!Y1686,"&lt;=1"),IF(COUNTIF('Master list(no salts, metals)'!$K1686:$Y1686, "#N/A")=14,TRUE,FALSE))</f>
        <v>0</v>
      </c>
    </row>
    <row r="1693" spans="11:25" x14ac:dyDescent="0.25">
      <c r="K1693" t="b">
        <f>AND(COUNTIF('Master list(no salts, metals)'!K1687,"&lt;=1"),IF(COUNTIF('Master list(no salts, metals)'!$K1687:$Y1687, "#N/A")=14,TRUE,FALSE))</f>
        <v>0</v>
      </c>
      <c r="L1693" t="b">
        <f>AND(COUNTIF('Master list(no salts, metals)'!L1687,"&lt;=1"),IF(COUNTIF('Master list(no salts, metals)'!$K1687:$Y1687, "#N/A")=14,TRUE,FALSE))</f>
        <v>0</v>
      </c>
      <c r="M1693" t="b">
        <f>AND(COUNTIF('Master list(no salts, metals)'!M1687,"&lt;=1"),IF(COUNTIF('Master list(no salts, metals)'!$K1687:$Y1687, "#N/A")=14,TRUE,FALSE))</f>
        <v>0</v>
      </c>
      <c r="N1693" t="b">
        <f>AND(COUNTIF('Master list(no salts, metals)'!N1687,"&lt;=1"),IF(COUNTIF('Master list(no salts, metals)'!$K1687:$Y1687, "#N/A")=14,TRUE,FALSE))</f>
        <v>0</v>
      </c>
      <c r="O1693" t="b">
        <f>AND(COUNTIF('Master list(no salts, metals)'!O1687,"&lt;=1"),IF(COUNTIF('Master list(no salts, metals)'!$K1687:$Y1687, "#N/A")=14,TRUE,FALSE))</f>
        <v>0</v>
      </c>
      <c r="P1693" t="b">
        <f>AND(COUNTIF('Master list(no salts, metals)'!P1687,"&lt;=1"),IF(COUNTIF('Master list(no salts, metals)'!$K1687:$Y1687, "#N/A")=14,TRUE,FALSE))</f>
        <v>0</v>
      </c>
      <c r="Q1693" t="b">
        <f>AND(COUNTIF('Master list(no salts, metals)'!Q1687,"&lt;=1"),IF(COUNTIF('Master list(no salts, metals)'!$K1687:$Y1687, "#N/A")=14,TRUE,FALSE))</f>
        <v>0</v>
      </c>
      <c r="R1693" t="b">
        <f>AND(COUNTIF('Master list(no salts, metals)'!R1687,"&lt;=1"),IF(COUNTIF('Master list(no salts, metals)'!$K1687:$Y1687, "#N/A")=14,TRUE,FALSE))</f>
        <v>0</v>
      </c>
      <c r="S1693" t="b">
        <f>AND(COUNTIF('Master list(no salts, metals)'!S1687,"&lt;=1"),IF(COUNTIF('Master list(no salts, metals)'!$K1687:$Y1687, "#N/A")=14,TRUE,FALSE))</f>
        <v>0</v>
      </c>
      <c r="T1693" t="b">
        <f>AND(COUNTIF('Master list(no salts, metals)'!T1687,"&lt;=1"),IF(COUNTIF('Master list(no salts, metals)'!$K1687:$Y1687, "#N/A")=14,TRUE,FALSE))</f>
        <v>0</v>
      </c>
      <c r="U1693" t="b">
        <f>AND(COUNTIF('Master list(no salts, metals)'!U1687,"&lt;=1"),IF(COUNTIF('Master list(no salts, metals)'!$K1687:$Y1687, "#N/A")=14,TRUE,FALSE))</f>
        <v>0</v>
      </c>
      <c r="V1693" t="b">
        <f>AND(COUNTIF('Master list(no salts, metals)'!V1687,"&lt;=1"),IF(COUNTIF('Master list(no salts, metals)'!$K1687:$Y1687, "#N/A")=14,TRUE,FALSE))</f>
        <v>0</v>
      </c>
      <c r="W1693" t="b">
        <f>AND(COUNTIF('Master list(no salts, metals)'!W1687,"&lt;=1"),IF(COUNTIF('Master list(no salts, metals)'!$K1687:$Y1687, "#N/A")=14,TRUE,FALSE))</f>
        <v>0</v>
      </c>
      <c r="X1693" t="b">
        <f>AND(COUNTIF('Master list(no salts, metals)'!X1687,"&lt;=1"),IF(COUNTIF('Master list(no salts, metals)'!$K1687:$Y1687, "#N/A")=14,TRUE,FALSE))</f>
        <v>0</v>
      </c>
      <c r="Y1693" t="b">
        <f>AND(COUNTIF('Master list(no salts, metals)'!Y1687,"&lt;=1"),IF(COUNTIF('Master list(no salts, metals)'!$K1687:$Y1687, "#N/A")=14,TRUE,FALSE))</f>
        <v>0</v>
      </c>
    </row>
    <row r="1694" spans="11:25" x14ac:dyDescent="0.25">
      <c r="K1694" t="b">
        <f>AND(COUNTIF('Master list(no salts, metals)'!K1688,"&lt;=1"),IF(COUNTIF('Master list(no salts, metals)'!$K1688:$Y1688, "#N/A")=14,TRUE,FALSE))</f>
        <v>0</v>
      </c>
      <c r="L1694" t="b">
        <f>AND(COUNTIF('Master list(no salts, metals)'!L1688,"&lt;=1"),IF(COUNTIF('Master list(no salts, metals)'!$K1688:$Y1688, "#N/A")=14,TRUE,FALSE))</f>
        <v>0</v>
      </c>
      <c r="M1694" t="b">
        <f>AND(COUNTIF('Master list(no salts, metals)'!M1688,"&lt;=1"),IF(COUNTIF('Master list(no salts, metals)'!$K1688:$Y1688, "#N/A")=14,TRUE,FALSE))</f>
        <v>0</v>
      </c>
      <c r="N1694" t="b">
        <f>AND(COUNTIF('Master list(no salts, metals)'!N1688,"&lt;=1"),IF(COUNTIF('Master list(no salts, metals)'!$K1688:$Y1688, "#N/A")=14,TRUE,FALSE))</f>
        <v>0</v>
      </c>
      <c r="O1694" t="b">
        <f>AND(COUNTIF('Master list(no salts, metals)'!O1688,"&lt;=1"),IF(COUNTIF('Master list(no salts, metals)'!$K1688:$Y1688, "#N/A")=14,TRUE,FALSE))</f>
        <v>0</v>
      </c>
      <c r="P1694" t="b">
        <f>AND(COUNTIF('Master list(no salts, metals)'!P1688,"&lt;=1"),IF(COUNTIF('Master list(no salts, metals)'!$K1688:$Y1688, "#N/A")=14,TRUE,FALSE))</f>
        <v>0</v>
      </c>
      <c r="Q1694" t="b">
        <f>AND(COUNTIF('Master list(no salts, metals)'!Q1688,"&lt;=1"),IF(COUNTIF('Master list(no salts, metals)'!$K1688:$Y1688, "#N/A")=14,TRUE,FALSE))</f>
        <v>0</v>
      </c>
      <c r="R1694" t="b">
        <f>AND(COUNTIF('Master list(no salts, metals)'!R1688,"&lt;=1"),IF(COUNTIF('Master list(no salts, metals)'!$K1688:$Y1688, "#N/A")=14,TRUE,FALSE))</f>
        <v>0</v>
      </c>
      <c r="S1694" t="b">
        <f>AND(COUNTIF('Master list(no salts, metals)'!S1688,"&lt;=1"),IF(COUNTIF('Master list(no salts, metals)'!$K1688:$Y1688, "#N/A")=14,TRUE,FALSE))</f>
        <v>0</v>
      </c>
      <c r="T1694" t="b">
        <f>AND(COUNTIF('Master list(no salts, metals)'!T1688,"&lt;=1"),IF(COUNTIF('Master list(no salts, metals)'!$K1688:$Y1688, "#N/A")=14,TRUE,FALSE))</f>
        <v>0</v>
      </c>
      <c r="U1694" t="b">
        <f>AND(COUNTIF('Master list(no salts, metals)'!U1688,"&lt;=1"),IF(COUNTIF('Master list(no salts, metals)'!$K1688:$Y1688, "#N/A")=14,TRUE,FALSE))</f>
        <v>0</v>
      </c>
      <c r="V1694" t="b">
        <f>AND(COUNTIF('Master list(no salts, metals)'!V1688,"&lt;=1"),IF(COUNTIF('Master list(no salts, metals)'!$K1688:$Y1688, "#N/A")=14,TRUE,FALSE))</f>
        <v>0</v>
      </c>
      <c r="W1694" t="b">
        <f>AND(COUNTIF('Master list(no salts, metals)'!W1688,"&lt;=1"),IF(COUNTIF('Master list(no salts, metals)'!$K1688:$Y1688, "#N/A")=14,TRUE,FALSE))</f>
        <v>0</v>
      </c>
      <c r="X1694" t="b">
        <f>AND(COUNTIF('Master list(no salts, metals)'!X1688,"&lt;=1"),IF(COUNTIF('Master list(no salts, metals)'!$K1688:$Y1688, "#N/A")=14,TRUE,FALSE))</f>
        <v>0</v>
      </c>
      <c r="Y1694" t="b">
        <f>AND(COUNTIF('Master list(no salts, metals)'!Y1688,"&lt;=1"),IF(COUNTIF('Master list(no salts, metals)'!$K1688:$Y1688, "#N/A")=14,TRUE,FALSE))</f>
        <v>0</v>
      </c>
    </row>
    <row r="1695" spans="11:25" x14ac:dyDescent="0.25">
      <c r="K1695" t="b">
        <f>AND(COUNTIF('Master list(no salts, metals)'!K1689,"&lt;=1"),IF(COUNTIF('Master list(no salts, metals)'!$K1689:$Y1689, "#N/A")=14,TRUE,FALSE))</f>
        <v>0</v>
      </c>
      <c r="L1695" t="b">
        <f>AND(COUNTIF('Master list(no salts, metals)'!L1689,"&lt;=1"),IF(COUNTIF('Master list(no salts, metals)'!$K1689:$Y1689, "#N/A")=14,TRUE,FALSE))</f>
        <v>0</v>
      </c>
      <c r="M1695" t="b">
        <f>AND(COUNTIF('Master list(no salts, metals)'!M1689,"&lt;=1"),IF(COUNTIF('Master list(no salts, metals)'!$K1689:$Y1689, "#N/A")=14,TRUE,FALSE))</f>
        <v>0</v>
      </c>
      <c r="N1695" t="b">
        <f>AND(COUNTIF('Master list(no salts, metals)'!N1689,"&lt;=1"),IF(COUNTIF('Master list(no salts, metals)'!$K1689:$Y1689, "#N/A")=14,TRUE,FALSE))</f>
        <v>0</v>
      </c>
      <c r="O1695" t="b">
        <f>AND(COUNTIF('Master list(no salts, metals)'!O1689,"&lt;=1"),IF(COUNTIF('Master list(no salts, metals)'!$K1689:$Y1689, "#N/A")=14,TRUE,FALSE))</f>
        <v>0</v>
      </c>
      <c r="P1695" t="b">
        <f>AND(COUNTIF('Master list(no salts, metals)'!P1689,"&lt;=1"),IF(COUNTIF('Master list(no salts, metals)'!$K1689:$Y1689, "#N/A")=14,TRUE,FALSE))</f>
        <v>0</v>
      </c>
      <c r="Q1695" t="b">
        <f>AND(COUNTIF('Master list(no salts, metals)'!Q1689,"&lt;=1"),IF(COUNTIF('Master list(no salts, metals)'!$K1689:$Y1689, "#N/A")=14,TRUE,FALSE))</f>
        <v>0</v>
      </c>
      <c r="R1695" t="b">
        <f>AND(COUNTIF('Master list(no salts, metals)'!R1689,"&lt;=1"),IF(COUNTIF('Master list(no salts, metals)'!$K1689:$Y1689, "#N/A")=14,TRUE,FALSE))</f>
        <v>0</v>
      </c>
      <c r="S1695" t="b">
        <f>AND(COUNTIF('Master list(no salts, metals)'!S1689,"&lt;=1"),IF(COUNTIF('Master list(no salts, metals)'!$K1689:$Y1689, "#N/A")=14,TRUE,FALSE))</f>
        <v>0</v>
      </c>
      <c r="T1695" t="b">
        <f>AND(COUNTIF('Master list(no salts, metals)'!T1689,"&lt;=1"),IF(COUNTIF('Master list(no salts, metals)'!$K1689:$Y1689, "#N/A")=14,TRUE,FALSE))</f>
        <v>0</v>
      </c>
      <c r="U1695" t="b">
        <f>AND(COUNTIF('Master list(no salts, metals)'!U1689,"&lt;=1"),IF(COUNTIF('Master list(no salts, metals)'!$K1689:$Y1689, "#N/A")=14,TRUE,FALSE))</f>
        <v>0</v>
      </c>
      <c r="V1695" t="b">
        <f>AND(COUNTIF('Master list(no salts, metals)'!V1689,"&lt;=1"),IF(COUNTIF('Master list(no salts, metals)'!$K1689:$Y1689, "#N/A")=14,TRUE,FALSE))</f>
        <v>0</v>
      </c>
      <c r="W1695" t="b">
        <f>AND(COUNTIF('Master list(no salts, metals)'!W1689,"&lt;=1"),IF(COUNTIF('Master list(no salts, metals)'!$K1689:$Y1689, "#N/A")=14,TRUE,FALSE))</f>
        <v>1</v>
      </c>
      <c r="X1695" t="b">
        <f>AND(COUNTIF('Master list(no salts, metals)'!X1689,"&lt;=1"),IF(COUNTIF('Master list(no salts, metals)'!$K1689:$Y1689, "#N/A")=14,TRUE,FALSE))</f>
        <v>0</v>
      </c>
      <c r="Y1695" t="b">
        <f>AND(COUNTIF('Master list(no salts, metals)'!Y1689,"&lt;=1"),IF(COUNTIF('Master list(no salts, metals)'!$K1689:$Y1689, "#N/A")=14,TRUE,FALSE))</f>
        <v>0</v>
      </c>
    </row>
    <row r="1696" spans="11:25" x14ac:dyDescent="0.25">
      <c r="K1696" t="b">
        <f>AND(COUNTIF('Master list(no salts, metals)'!K1690,"&lt;=1"),IF(COUNTIF('Master list(no salts, metals)'!$K1690:$Y1690, "#N/A")=14,TRUE,FALSE))</f>
        <v>0</v>
      </c>
      <c r="L1696" t="b">
        <f>AND(COUNTIF('Master list(no salts, metals)'!L1690,"&lt;=1"),IF(COUNTIF('Master list(no salts, metals)'!$K1690:$Y1690, "#N/A")=14,TRUE,FALSE))</f>
        <v>0</v>
      </c>
      <c r="M1696" t="b">
        <f>AND(COUNTIF('Master list(no salts, metals)'!M1690,"&lt;=1"),IF(COUNTIF('Master list(no salts, metals)'!$K1690:$Y1690, "#N/A")=14,TRUE,FALSE))</f>
        <v>0</v>
      </c>
      <c r="N1696" t="b">
        <f>AND(COUNTIF('Master list(no salts, metals)'!N1690,"&lt;=1"),IF(COUNTIF('Master list(no salts, metals)'!$K1690:$Y1690, "#N/A")=14,TRUE,FALSE))</f>
        <v>0</v>
      </c>
      <c r="O1696" t="b">
        <f>AND(COUNTIF('Master list(no salts, metals)'!O1690,"&lt;=1"),IF(COUNTIF('Master list(no salts, metals)'!$K1690:$Y1690, "#N/A")=14,TRUE,FALSE))</f>
        <v>0</v>
      </c>
      <c r="P1696" t="b">
        <f>AND(COUNTIF('Master list(no salts, metals)'!P1690,"&lt;=1"),IF(COUNTIF('Master list(no salts, metals)'!$K1690:$Y1690, "#N/A")=14,TRUE,FALSE))</f>
        <v>0</v>
      </c>
      <c r="Q1696" t="b">
        <f>AND(COUNTIF('Master list(no salts, metals)'!Q1690,"&lt;=1"),IF(COUNTIF('Master list(no salts, metals)'!$K1690:$Y1690, "#N/A")=14,TRUE,FALSE))</f>
        <v>0</v>
      </c>
      <c r="R1696" t="b">
        <f>AND(COUNTIF('Master list(no salts, metals)'!R1690,"&lt;=1"),IF(COUNTIF('Master list(no salts, metals)'!$K1690:$Y1690, "#N/A")=14,TRUE,FALSE))</f>
        <v>0</v>
      </c>
      <c r="S1696" t="b">
        <f>AND(COUNTIF('Master list(no salts, metals)'!S1690,"&lt;=1"),IF(COUNTIF('Master list(no salts, metals)'!$K1690:$Y1690, "#N/A")=14,TRUE,FALSE))</f>
        <v>0</v>
      </c>
      <c r="T1696" t="b">
        <f>AND(COUNTIF('Master list(no salts, metals)'!T1690,"&lt;=1"),IF(COUNTIF('Master list(no salts, metals)'!$K1690:$Y1690, "#N/A")=14,TRUE,FALSE))</f>
        <v>1</v>
      </c>
      <c r="U1696" t="b">
        <f>AND(COUNTIF('Master list(no salts, metals)'!U1690,"&lt;=1"),IF(COUNTIF('Master list(no salts, metals)'!$K1690:$Y1690, "#N/A")=14,TRUE,FALSE))</f>
        <v>0</v>
      </c>
      <c r="V1696" t="b">
        <f>AND(COUNTIF('Master list(no salts, metals)'!V1690,"&lt;=1"),IF(COUNTIF('Master list(no salts, metals)'!$K1690:$Y1690, "#N/A")=14,TRUE,FALSE))</f>
        <v>0</v>
      </c>
      <c r="W1696" t="b">
        <f>AND(COUNTIF('Master list(no salts, metals)'!W1690,"&lt;=1"),IF(COUNTIF('Master list(no salts, metals)'!$K1690:$Y1690, "#N/A")=14,TRUE,FALSE))</f>
        <v>0</v>
      </c>
      <c r="X1696" t="b">
        <f>AND(COUNTIF('Master list(no salts, metals)'!X1690,"&lt;=1"),IF(COUNTIF('Master list(no salts, metals)'!$K1690:$Y1690, "#N/A")=14,TRUE,FALSE))</f>
        <v>0</v>
      </c>
      <c r="Y1696" t="b">
        <f>AND(COUNTIF('Master list(no salts, metals)'!Y1690,"&lt;=1"),IF(COUNTIF('Master list(no salts, metals)'!$K1690:$Y1690, "#N/A")=14,TRUE,FALSE))</f>
        <v>0</v>
      </c>
    </row>
    <row r="1697" spans="11:25" x14ac:dyDescent="0.25">
      <c r="K1697" t="b">
        <f>AND(COUNTIF('Master list(no salts, metals)'!K1691,"&lt;=1"),IF(COUNTIF('Master list(no salts, metals)'!$K1691:$Y1691, "#N/A")=14,TRUE,FALSE))</f>
        <v>0</v>
      </c>
      <c r="L1697" t="b">
        <f>AND(COUNTIF('Master list(no salts, metals)'!L1691,"&lt;=1"),IF(COUNTIF('Master list(no salts, metals)'!$K1691:$Y1691, "#N/A")=14,TRUE,FALSE))</f>
        <v>0</v>
      </c>
      <c r="M1697" t="b">
        <f>AND(COUNTIF('Master list(no salts, metals)'!M1691,"&lt;=1"),IF(COUNTIF('Master list(no salts, metals)'!$K1691:$Y1691, "#N/A")=14,TRUE,FALSE))</f>
        <v>0</v>
      </c>
      <c r="N1697" t="b">
        <f>AND(COUNTIF('Master list(no salts, metals)'!N1691,"&lt;=1"),IF(COUNTIF('Master list(no salts, metals)'!$K1691:$Y1691, "#N/A")=14,TRUE,FALSE))</f>
        <v>0</v>
      </c>
      <c r="O1697" t="b">
        <f>AND(COUNTIF('Master list(no salts, metals)'!O1691,"&lt;=1"),IF(COUNTIF('Master list(no salts, metals)'!$K1691:$Y1691, "#N/A")=14,TRUE,FALSE))</f>
        <v>0</v>
      </c>
      <c r="P1697" t="b">
        <f>AND(COUNTIF('Master list(no salts, metals)'!P1691,"&lt;=1"),IF(COUNTIF('Master list(no salts, metals)'!$K1691:$Y1691, "#N/A")=14,TRUE,FALSE))</f>
        <v>0</v>
      </c>
      <c r="Q1697" t="b">
        <f>AND(COUNTIF('Master list(no salts, metals)'!Q1691,"&lt;=1"),IF(COUNTIF('Master list(no salts, metals)'!$K1691:$Y1691, "#N/A")=14,TRUE,FALSE))</f>
        <v>0</v>
      </c>
      <c r="R1697" t="b">
        <f>AND(COUNTIF('Master list(no salts, metals)'!R1691,"&lt;=1"),IF(COUNTIF('Master list(no salts, metals)'!$K1691:$Y1691, "#N/A")=14,TRUE,FALSE))</f>
        <v>0</v>
      </c>
      <c r="S1697" t="b">
        <f>AND(COUNTIF('Master list(no salts, metals)'!S1691,"&lt;=1"),IF(COUNTIF('Master list(no salts, metals)'!$K1691:$Y1691, "#N/A")=14,TRUE,FALSE))</f>
        <v>0</v>
      </c>
      <c r="T1697" t="b">
        <f>AND(COUNTIF('Master list(no salts, metals)'!T1691,"&lt;=1"),IF(COUNTIF('Master list(no salts, metals)'!$K1691:$Y1691, "#N/A")=14,TRUE,FALSE))</f>
        <v>0</v>
      </c>
      <c r="U1697" t="b">
        <f>AND(COUNTIF('Master list(no salts, metals)'!U1691,"&lt;=1"),IF(COUNTIF('Master list(no salts, metals)'!$K1691:$Y1691, "#N/A")=14,TRUE,FALSE))</f>
        <v>0</v>
      </c>
      <c r="V1697" t="b">
        <f>AND(COUNTIF('Master list(no salts, metals)'!V1691,"&lt;=1"),IF(COUNTIF('Master list(no salts, metals)'!$K1691:$Y1691, "#N/A")=14,TRUE,FALSE))</f>
        <v>0</v>
      </c>
      <c r="W1697" t="b">
        <f>AND(COUNTIF('Master list(no salts, metals)'!W1691,"&lt;=1"),IF(COUNTIF('Master list(no salts, metals)'!$K1691:$Y1691, "#N/A")=14,TRUE,FALSE))</f>
        <v>1</v>
      </c>
      <c r="X1697" t="b">
        <f>AND(COUNTIF('Master list(no salts, metals)'!X1691,"&lt;=1"),IF(COUNTIF('Master list(no salts, metals)'!$K1691:$Y1691, "#N/A")=14,TRUE,FALSE))</f>
        <v>0</v>
      </c>
      <c r="Y1697" t="b">
        <f>AND(COUNTIF('Master list(no salts, metals)'!Y1691,"&lt;=1"),IF(COUNTIF('Master list(no salts, metals)'!$K1691:$Y1691, "#N/A")=14,TRUE,FALSE))</f>
        <v>0</v>
      </c>
    </row>
    <row r="1698" spans="11:25" x14ac:dyDescent="0.25">
      <c r="K1698" t="b">
        <f>AND(COUNTIF('Master list(no salts, metals)'!K1692,"&lt;=1"),IF(COUNTIF('Master list(no salts, metals)'!$K1692:$Y1692, "#N/A")=14,TRUE,FALSE))</f>
        <v>0</v>
      </c>
      <c r="L1698" t="b">
        <f>AND(COUNTIF('Master list(no salts, metals)'!L1692,"&lt;=1"),IF(COUNTIF('Master list(no salts, metals)'!$K1692:$Y1692, "#N/A")=14,TRUE,FALSE))</f>
        <v>0</v>
      </c>
      <c r="M1698" t="b">
        <f>AND(COUNTIF('Master list(no salts, metals)'!M1692,"&lt;=1"),IF(COUNTIF('Master list(no salts, metals)'!$K1692:$Y1692, "#N/A")=14,TRUE,FALSE))</f>
        <v>0</v>
      </c>
      <c r="N1698" t="b">
        <f>AND(COUNTIF('Master list(no salts, metals)'!N1692,"&lt;=1"),IF(COUNTIF('Master list(no salts, metals)'!$K1692:$Y1692, "#N/A")=14,TRUE,FALSE))</f>
        <v>0</v>
      </c>
      <c r="O1698" t="b">
        <f>AND(COUNTIF('Master list(no salts, metals)'!O1692,"&lt;=1"),IF(COUNTIF('Master list(no salts, metals)'!$K1692:$Y1692, "#N/A")=14,TRUE,FALSE))</f>
        <v>0</v>
      </c>
      <c r="P1698" t="b">
        <f>AND(COUNTIF('Master list(no salts, metals)'!P1692,"&lt;=1"),IF(COUNTIF('Master list(no salts, metals)'!$K1692:$Y1692, "#N/A")=14,TRUE,FALSE))</f>
        <v>0</v>
      </c>
      <c r="Q1698" t="b">
        <f>AND(COUNTIF('Master list(no salts, metals)'!Q1692,"&lt;=1"),IF(COUNTIF('Master list(no salts, metals)'!$K1692:$Y1692, "#N/A")=14,TRUE,FALSE))</f>
        <v>0</v>
      </c>
      <c r="R1698" t="b">
        <f>AND(COUNTIF('Master list(no salts, metals)'!R1692,"&lt;=1"),IF(COUNTIF('Master list(no salts, metals)'!$K1692:$Y1692, "#N/A")=14,TRUE,FALSE))</f>
        <v>0</v>
      </c>
      <c r="S1698" t="b">
        <f>AND(COUNTIF('Master list(no salts, metals)'!S1692,"&lt;=1"),IF(COUNTIF('Master list(no salts, metals)'!$K1692:$Y1692, "#N/A")=14,TRUE,FALSE))</f>
        <v>0</v>
      </c>
      <c r="T1698" t="b">
        <f>AND(COUNTIF('Master list(no salts, metals)'!T1692,"&lt;=1"),IF(COUNTIF('Master list(no salts, metals)'!$K1692:$Y1692, "#N/A")=14,TRUE,FALSE))</f>
        <v>0</v>
      </c>
      <c r="U1698" t="b">
        <f>AND(COUNTIF('Master list(no salts, metals)'!U1692,"&lt;=1"),IF(COUNTIF('Master list(no salts, metals)'!$K1692:$Y1692, "#N/A")=14,TRUE,FALSE))</f>
        <v>0</v>
      </c>
      <c r="V1698" t="b">
        <f>AND(COUNTIF('Master list(no salts, metals)'!V1692,"&lt;=1"),IF(COUNTIF('Master list(no salts, metals)'!$K1692:$Y1692, "#N/A")=14,TRUE,FALSE))</f>
        <v>0</v>
      </c>
      <c r="W1698" t="b">
        <f>AND(COUNTIF('Master list(no salts, metals)'!W1692,"&lt;=1"),IF(COUNTIF('Master list(no salts, metals)'!$K1692:$Y1692, "#N/A")=14,TRUE,FALSE))</f>
        <v>0</v>
      </c>
      <c r="X1698" t="b">
        <f>AND(COUNTIF('Master list(no salts, metals)'!X1692,"&lt;=1"),IF(COUNTIF('Master list(no salts, metals)'!$K1692:$Y1692, "#N/A")=14,TRUE,FALSE))</f>
        <v>0</v>
      </c>
      <c r="Y1698" t="b">
        <f>AND(COUNTIF('Master list(no salts, metals)'!Y1692,"&lt;=1"),IF(COUNTIF('Master list(no salts, metals)'!$K1692:$Y1692, "#N/A")=14,TRUE,FALSE))</f>
        <v>0</v>
      </c>
    </row>
    <row r="1699" spans="11:25" x14ac:dyDescent="0.25">
      <c r="K1699" t="b">
        <f>AND(COUNTIF('Master list(no salts, metals)'!K1693,"&lt;=1"),IF(COUNTIF('Master list(no salts, metals)'!$K1693:$Y1693, "#N/A")=14,TRUE,FALSE))</f>
        <v>0</v>
      </c>
      <c r="L1699" t="b">
        <f>AND(COUNTIF('Master list(no salts, metals)'!L1693,"&lt;=1"),IF(COUNTIF('Master list(no salts, metals)'!$K1693:$Y1693, "#N/A")=14,TRUE,FALSE))</f>
        <v>0</v>
      </c>
      <c r="M1699" t="b">
        <f>AND(COUNTIF('Master list(no salts, metals)'!M1693,"&lt;=1"),IF(COUNTIF('Master list(no salts, metals)'!$K1693:$Y1693, "#N/A")=14,TRUE,FALSE))</f>
        <v>0</v>
      </c>
      <c r="N1699" t="b">
        <f>AND(COUNTIF('Master list(no salts, metals)'!N1693,"&lt;=1"),IF(COUNTIF('Master list(no salts, metals)'!$K1693:$Y1693, "#N/A")=14,TRUE,FALSE))</f>
        <v>0</v>
      </c>
      <c r="O1699" t="b">
        <f>AND(COUNTIF('Master list(no salts, metals)'!O1693,"&lt;=1"),IF(COUNTIF('Master list(no salts, metals)'!$K1693:$Y1693, "#N/A")=14,TRUE,FALSE))</f>
        <v>0</v>
      </c>
      <c r="P1699" t="b">
        <f>AND(COUNTIF('Master list(no salts, metals)'!P1693,"&lt;=1"),IF(COUNTIF('Master list(no salts, metals)'!$K1693:$Y1693, "#N/A")=14,TRUE,FALSE))</f>
        <v>0</v>
      </c>
      <c r="Q1699" t="b">
        <f>AND(COUNTIF('Master list(no salts, metals)'!Q1693,"&lt;=1"),IF(COUNTIF('Master list(no salts, metals)'!$K1693:$Y1693, "#N/A")=14,TRUE,FALSE))</f>
        <v>0</v>
      </c>
      <c r="R1699" t="b">
        <f>AND(COUNTIF('Master list(no salts, metals)'!R1693,"&lt;=1"),IF(COUNTIF('Master list(no salts, metals)'!$K1693:$Y1693, "#N/A")=14,TRUE,FALSE))</f>
        <v>0</v>
      </c>
      <c r="S1699" t="b">
        <f>AND(COUNTIF('Master list(no salts, metals)'!S1693,"&lt;=1"),IF(COUNTIF('Master list(no salts, metals)'!$K1693:$Y1693, "#N/A")=14,TRUE,FALSE))</f>
        <v>0</v>
      </c>
      <c r="T1699" t="b">
        <f>AND(COUNTIF('Master list(no salts, metals)'!T1693,"&lt;=1"),IF(COUNTIF('Master list(no salts, metals)'!$K1693:$Y1693, "#N/A")=14,TRUE,FALSE))</f>
        <v>0</v>
      </c>
      <c r="U1699" t="b">
        <f>AND(COUNTIF('Master list(no salts, metals)'!U1693,"&lt;=1"),IF(COUNTIF('Master list(no salts, metals)'!$K1693:$Y1693, "#N/A")=14,TRUE,FALSE))</f>
        <v>0</v>
      </c>
      <c r="V1699" t="b">
        <f>AND(COUNTIF('Master list(no salts, metals)'!V1693,"&lt;=1"),IF(COUNTIF('Master list(no salts, metals)'!$K1693:$Y1693, "#N/A")=14,TRUE,FALSE))</f>
        <v>0</v>
      </c>
      <c r="W1699" t="b">
        <f>AND(COUNTIF('Master list(no salts, metals)'!W1693,"&lt;=1"),IF(COUNTIF('Master list(no salts, metals)'!$K1693:$Y1693, "#N/A")=14,TRUE,FALSE))</f>
        <v>0</v>
      </c>
      <c r="X1699" t="b">
        <f>AND(COUNTIF('Master list(no salts, metals)'!X1693,"&lt;=1"),IF(COUNTIF('Master list(no salts, metals)'!$K1693:$Y1693, "#N/A")=14,TRUE,FALSE))</f>
        <v>0</v>
      </c>
      <c r="Y1699" t="b">
        <f>AND(COUNTIF('Master list(no salts, metals)'!Y1693,"&lt;=1"),IF(COUNTIF('Master list(no salts, metals)'!$K1693:$Y1693, "#N/A")=14,TRUE,FALSE))</f>
        <v>1</v>
      </c>
    </row>
    <row r="1700" spans="11:25" x14ac:dyDescent="0.25">
      <c r="K1700" t="b">
        <f>AND(COUNTIF('Master list(no salts, metals)'!K1694,"&lt;=1"),IF(COUNTIF('Master list(no salts, metals)'!$K1694:$Y1694, "#N/A")=14,TRUE,FALSE))</f>
        <v>0</v>
      </c>
      <c r="L1700" t="b">
        <f>AND(COUNTIF('Master list(no salts, metals)'!L1694,"&lt;=1"),IF(COUNTIF('Master list(no salts, metals)'!$K1694:$Y1694, "#N/A")=14,TRUE,FALSE))</f>
        <v>0</v>
      </c>
      <c r="M1700" t="b">
        <f>AND(COUNTIF('Master list(no salts, metals)'!M1694,"&lt;=1"),IF(COUNTIF('Master list(no salts, metals)'!$K1694:$Y1694, "#N/A")=14,TRUE,FALSE))</f>
        <v>0</v>
      </c>
      <c r="N1700" t="b">
        <f>AND(COUNTIF('Master list(no salts, metals)'!N1694,"&lt;=1"),IF(COUNTIF('Master list(no salts, metals)'!$K1694:$Y1694, "#N/A")=14,TRUE,FALSE))</f>
        <v>0</v>
      </c>
      <c r="O1700" t="b">
        <f>AND(COUNTIF('Master list(no salts, metals)'!O1694,"&lt;=1"),IF(COUNTIF('Master list(no salts, metals)'!$K1694:$Y1694, "#N/A")=14,TRUE,FALSE))</f>
        <v>0</v>
      </c>
      <c r="P1700" t="b">
        <f>AND(COUNTIF('Master list(no salts, metals)'!P1694,"&lt;=1"),IF(COUNTIF('Master list(no salts, metals)'!$K1694:$Y1694, "#N/A")=14,TRUE,FALSE))</f>
        <v>0</v>
      </c>
      <c r="Q1700" t="b">
        <f>AND(COUNTIF('Master list(no salts, metals)'!Q1694,"&lt;=1"),IF(COUNTIF('Master list(no salts, metals)'!$K1694:$Y1694, "#N/A")=14,TRUE,FALSE))</f>
        <v>0</v>
      </c>
      <c r="R1700" t="b">
        <f>AND(COUNTIF('Master list(no salts, metals)'!R1694,"&lt;=1"),IF(COUNTIF('Master list(no salts, metals)'!$K1694:$Y1694, "#N/A")=14,TRUE,FALSE))</f>
        <v>0</v>
      </c>
      <c r="S1700" t="b">
        <f>AND(COUNTIF('Master list(no salts, metals)'!S1694,"&lt;=1"),IF(COUNTIF('Master list(no salts, metals)'!$K1694:$Y1694, "#N/A")=14,TRUE,FALSE))</f>
        <v>0</v>
      </c>
      <c r="T1700" t="b">
        <f>AND(COUNTIF('Master list(no salts, metals)'!T1694,"&lt;=1"),IF(COUNTIF('Master list(no salts, metals)'!$K1694:$Y1694, "#N/A")=14,TRUE,FALSE))</f>
        <v>0</v>
      </c>
      <c r="U1700" t="b">
        <f>AND(COUNTIF('Master list(no salts, metals)'!U1694,"&lt;=1"),IF(COUNTIF('Master list(no salts, metals)'!$K1694:$Y1694, "#N/A")=14,TRUE,FALSE))</f>
        <v>0</v>
      </c>
      <c r="V1700" t="b">
        <f>AND(COUNTIF('Master list(no salts, metals)'!V1694,"&lt;=1"),IF(COUNTIF('Master list(no salts, metals)'!$K1694:$Y1694, "#N/A")=14,TRUE,FALSE))</f>
        <v>0</v>
      </c>
      <c r="W1700" t="b">
        <f>AND(COUNTIF('Master list(no salts, metals)'!W1694,"&lt;=1"),IF(COUNTIF('Master list(no salts, metals)'!$K1694:$Y1694, "#N/A")=14,TRUE,FALSE))</f>
        <v>1</v>
      </c>
      <c r="X1700" t="b">
        <f>AND(COUNTIF('Master list(no salts, metals)'!X1694,"&lt;=1"),IF(COUNTIF('Master list(no salts, metals)'!$K1694:$Y1694, "#N/A")=14,TRUE,FALSE))</f>
        <v>0</v>
      </c>
      <c r="Y1700" t="b">
        <f>AND(COUNTIF('Master list(no salts, metals)'!Y1694,"&lt;=1"),IF(COUNTIF('Master list(no salts, metals)'!$K1694:$Y1694, "#N/A")=14,TRUE,FALSE))</f>
        <v>0</v>
      </c>
    </row>
    <row r="1701" spans="11:25" x14ac:dyDescent="0.25">
      <c r="K1701" t="b">
        <f>AND(COUNTIF('Master list(no salts, metals)'!K1695,"&lt;=1"),IF(COUNTIF('Master list(no salts, metals)'!$K1695:$Y1695, "#N/A")=14,TRUE,FALSE))</f>
        <v>0</v>
      </c>
      <c r="L1701" t="b">
        <f>AND(COUNTIF('Master list(no salts, metals)'!L1695,"&lt;=1"),IF(COUNTIF('Master list(no salts, metals)'!$K1695:$Y1695, "#N/A")=14,TRUE,FALSE))</f>
        <v>0</v>
      </c>
      <c r="M1701" t="b">
        <f>AND(COUNTIF('Master list(no salts, metals)'!M1695,"&lt;=1"),IF(COUNTIF('Master list(no salts, metals)'!$K1695:$Y1695, "#N/A")=14,TRUE,FALSE))</f>
        <v>0</v>
      </c>
      <c r="N1701" t="b">
        <f>AND(COUNTIF('Master list(no salts, metals)'!N1695,"&lt;=1"),IF(COUNTIF('Master list(no salts, metals)'!$K1695:$Y1695, "#N/A")=14,TRUE,FALSE))</f>
        <v>0</v>
      </c>
      <c r="O1701" t="b">
        <f>AND(COUNTIF('Master list(no salts, metals)'!O1695,"&lt;=1"),IF(COUNTIF('Master list(no salts, metals)'!$K1695:$Y1695, "#N/A")=14,TRUE,FALSE))</f>
        <v>0</v>
      </c>
      <c r="P1701" t="b">
        <f>AND(COUNTIF('Master list(no salts, metals)'!P1695,"&lt;=1"),IF(COUNTIF('Master list(no salts, metals)'!$K1695:$Y1695, "#N/A")=14,TRUE,FALSE))</f>
        <v>0</v>
      </c>
      <c r="Q1701" t="b">
        <f>AND(COUNTIF('Master list(no salts, metals)'!Q1695,"&lt;=1"),IF(COUNTIF('Master list(no salts, metals)'!$K1695:$Y1695, "#N/A")=14,TRUE,FALSE))</f>
        <v>0</v>
      </c>
      <c r="R1701" t="b">
        <f>AND(COUNTIF('Master list(no salts, metals)'!R1695,"&lt;=1"),IF(COUNTIF('Master list(no salts, metals)'!$K1695:$Y1695, "#N/A")=14,TRUE,FALSE))</f>
        <v>0</v>
      </c>
      <c r="S1701" t="b">
        <f>AND(COUNTIF('Master list(no salts, metals)'!S1695,"&lt;=1"),IF(COUNTIF('Master list(no salts, metals)'!$K1695:$Y1695, "#N/A")=14,TRUE,FALSE))</f>
        <v>0</v>
      </c>
      <c r="T1701" t="b">
        <f>AND(COUNTIF('Master list(no salts, metals)'!T1695,"&lt;=1"),IF(COUNTIF('Master list(no salts, metals)'!$K1695:$Y1695, "#N/A")=14,TRUE,FALSE))</f>
        <v>0</v>
      </c>
      <c r="U1701" t="b">
        <f>AND(COUNTIF('Master list(no salts, metals)'!U1695,"&lt;=1"),IF(COUNTIF('Master list(no salts, metals)'!$K1695:$Y1695, "#N/A")=14,TRUE,FALSE))</f>
        <v>0</v>
      </c>
      <c r="V1701" t="b">
        <f>AND(COUNTIF('Master list(no salts, metals)'!V1695,"&lt;=1"),IF(COUNTIF('Master list(no salts, metals)'!$K1695:$Y1695, "#N/A")=14,TRUE,FALSE))</f>
        <v>0</v>
      </c>
      <c r="W1701" t="b">
        <f>AND(COUNTIF('Master list(no salts, metals)'!W1695,"&lt;=1"),IF(COUNTIF('Master list(no salts, metals)'!$K1695:$Y1695, "#N/A")=14,TRUE,FALSE))</f>
        <v>0</v>
      </c>
      <c r="X1701" t="b">
        <f>AND(COUNTIF('Master list(no salts, metals)'!X1695,"&lt;=1"),IF(COUNTIF('Master list(no salts, metals)'!$K1695:$Y1695, "#N/A")=14,TRUE,FALSE))</f>
        <v>0</v>
      </c>
      <c r="Y1701" t="b">
        <f>AND(COUNTIF('Master list(no salts, metals)'!Y1695,"&lt;=1"),IF(COUNTIF('Master list(no salts, metals)'!$K1695:$Y1695, "#N/A")=14,TRUE,FALSE))</f>
        <v>0</v>
      </c>
    </row>
    <row r="1702" spans="11:25" x14ac:dyDescent="0.25">
      <c r="K1702" t="b">
        <f>AND(COUNTIF('Master list(no salts, metals)'!K1696,"&lt;=1"),IF(COUNTIF('Master list(no salts, metals)'!$K1696:$Y1696, "#N/A")=14,TRUE,FALSE))</f>
        <v>0</v>
      </c>
      <c r="L1702" t="b">
        <f>AND(COUNTIF('Master list(no salts, metals)'!L1696,"&lt;=1"),IF(COUNTIF('Master list(no salts, metals)'!$K1696:$Y1696, "#N/A")=14,TRUE,FALSE))</f>
        <v>0</v>
      </c>
      <c r="M1702" t="b">
        <f>AND(COUNTIF('Master list(no salts, metals)'!M1696,"&lt;=1"),IF(COUNTIF('Master list(no salts, metals)'!$K1696:$Y1696, "#N/A")=14,TRUE,FALSE))</f>
        <v>0</v>
      </c>
      <c r="N1702" t="b">
        <f>AND(COUNTIF('Master list(no salts, metals)'!N1696,"&lt;=1"),IF(COUNTIF('Master list(no salts, metals)'!$K1696:$Y1696, "#N/A")=14,TRUE,FALSE))</f>
        <v>0</v>
      </c>
      <c r="O1702" t="b">
        <f>AND(COUNTIF('Master list(no salts, metals)'!O1696,"&lt;=1"),IF(COUNTIF('Master list(no salts, metals)'!$K1696:$Y1696, "#N/A")=14,TRUE,FALSE))</f>
        <v>0</v>
      </c>
      <c r="P1702" t="b">
        <f>AND(COUNTIF('Master list(no salts, metals)'!P1696,"&lt;=1"),IF(COUNTIF('Master list(no salts, metals)'!$K1696:$Y1696, "#N/A")=14,TRUE,FALSE))</f>
        <v>0</v>
      </c>
      <c r="Q1702" t="b">
        <f>AND(COUNTIF('Master list(no salts, metals)'!Q1696,"&lt;=1"),IF(COUNTIF('Master list(no salts, metals)'!$K1696:$Y1696, "#N/A")=14,TRUE,FALSE))</f>
        <v>0</v>
      </c>
      <c r="R1702" t="b">
        <f>AND(COUNTIF('Master list(no salts, metals)'!R1696,"&lt;=1"),IF(COUNTIF('Master list(no salts, metals)'!$K1696:$Y1696, "#N/A")=14,TRUE,FALSE))</f>
        <v>0</v>
      </c>
      <c r="S1702" t="b">
        <f>AND(COUNTIF('Master list(no salts, metals)'!S1696,"&lt;=1"),IF(COUNTIF('Master list(no salts, metals)'!$K1696:$Y1696, "#N/A")=14,TRUE,FALSE))</f>
        <v>0</v>
      </c>
      <c r="T1702" t="b">
        <f>AND(COUNTIF('Master list(no salts, metals)'!T1696,"&lt;=1"),IF(COUNTIF('Master list(no salts, metals)'!$K1696:$Y1696, "#N/A")=14,TRUE,FALSE))</f>
        <v>0</v>
      </c>
      <c r="U1702" t="b">
        <f>AND(COUNTIF('Master list(no salts, metals)'!U1696,"&lt;=1"),IF(COUNTIF('Master list(no salts, metals)'!$K1696:$Y1696, "#N/A")=14,TRUE,FALSE))</f>
        <v>0</v>
      </c>
      <c r="V1702" t="b">
        <f>AND(COUNTIF('Master list(no salts, metals)'!V1696,"&lt;=1"),IF(COUNTIF('Master list(no salts, metals)'!$K1696:$Y1696, "#N/A")=14,TRUE,FALSE))</f>
        <v>0</v>
      </c>
      <c r="W1702" t="b">
        <f>AND(COUNTIF('Master list(no salts, metals)'!W1696,"&lt;=1"),IF(COUNTIF('Master list(no salts, metals)'!$K1696:$Y1696, "#N/A")=14,TRUE,FALSE))</f>
        <v>0</v>
      </c>
      <c r="X1702" t="b">
        <f>AND(COUNTIF('Master list(no salts, metals)'!X1696,"&lt;=1"),IF(COUNTIF('Master list(no salts, metals)'!$K1696:$Y1696, "#N/A")=14,TRUE,FALSE))</f>
        <v>0</v>
      </c>
      <c r="Y1702" t="b">
        <f>AND(COUNTIF('Master list(no salts, metals)'!Y1696,"&lt;=1"),IF(COUNTIF('Master list(no salts, metals)'!$K1696:$Y1696, "#N/A")=14,TRUE,FALSE))</f>
        <v>0</v>
      </c>
    </row>
    <row r="1703" spans="11:25" x14ac:dyDescent="0.25">
      <c r="K1703" t="b">
        <f>AND(COUNTIF('Master list(no salts, metals)'!K1697,"&lt;=1"),IF(COUNTIF('Master list(no salts, metals)'!$K1697:$Y1697, "#N/A")=14,TRUE,FALSE))</f>
        <v>0</v>
      </c>
      <c r="L1703" t="b">
        <f>AND(COUNTIF('Master list(no salts, metals)'!L1697,"&lt;=1"),IF(COUNTIF('Master list(no salts, metals)'!$K1697:$Y1697, "#N/A")=14,TRUE,FALSE))</f>
        <v>0</v>
      </c>
      <c r="M1703" t="b">
        <f>AND(COUNTIF('Master list(no salts, metals)'!M1697,"&lt;=1"),IF(COUNTIF('Master list(no salts, metals)'!$K1697:$Y1697, "#N/A")=14,TRUE,FALSE))</f>
        <v>0</v>
      </c>
      <c r="N1703" t="b">
        <f>AND(COUNTIF('Master list(no salts, metals)'!N1697,"&lt;=1"),IF(COUNTIF('Master list(no salts, metals)'!$K1697:$Y1697, "#N/A")=14,TRUE,FALSE))</f>
        <v>0</v>
      </c>
      <c r="O1703" t="b">
        <f>AND(COUNTIF('Master list(no salts, metals)'!O1697,"&lt;=1"),IF(COUNTIF('Master list(no salts, metals)'!$K1697:$Y1697, "#N/A")=14,TRUE,FALSE))</f>
        <v>0</v>
      </c>
      <c r="P1703" t="b">
        <f>AND(COUNTIF('Master list(no salts, metals)'!P1697,"&lt;=1"),IF(COUNTIF('Master list(no salts, metals)'!$K1697:$Y1697, "#N/A")=14,TRUE,FALSE))</f>
        <v>0</v>
      </c>
      <c r="Q1703" t="b">
        <f>AND(COUNTIF('Master list(no salts, metals)'!Q1697,"&lt;=1"),IF(COUNTIF('Master list(no salts, metals)'!$K1697:$Y1697, "#N/A")=14,TRUE,FALSE))</f>
        <v>0</v>
      </c>
      <c r="R1703" t="b">
        <f>AND(COUNTIF('Master list(no salts, metals)'!R1697,"&lt;=1"),IF(COUNTIF('Master list(no salts, metals)'!$K1697:$Y1697, "#N/A")=14,TRUE,FALSE))</f>
        <v>0</v>
      </c>
      <c r="S1703" t="b">
        <f>AND(COUNTIF('Master list(no salts, metals)'!S1697,"&lt;=1"),IF(COUNTIF('Master list(no salts, metals)'!$K1697:$Y1697, "#N/A")=14,TRUE,FALSE))</f>
        <v>0</v>
      </c>
      <c r="T1703" t="b">
        <f>AND(COUNTIF('Master list(no salts, metals)'!T1697,"&lt;=1"),IF(COUNTIF('Master list(no salts, metals)'!$K1697:$Y1697, "#N/A")=14,TRUE,FALSE))</f>
        <v>0</v>
      </c>
      <c r="U1703" t="b">
        <f>AND(COUNTIF('Master list(no salts, metals)'!U1697,"&lt;=1"),IF(COUNTIF('Master list(no salts, metals)'!$K1697:$Y1697, "#N/A")=14,TRUE,FALSE))</f>
        <v>0</v>
      </c>
      <c r="V1703" t="b">
        <f>AND(COUNTIF('Master list(no salts, metals)'!V1697,"&lt;=1"),IF(COUNTIF('Master list(no salts, metals)'!$K1697:$Y1697, "#N/A")=14,TRUE,FALSE))</f>
        <v>0</v>
      </c>
      <c r="W1703" t="b">
        <f>AND(COUNTIF('Master list(no salts, metals)'!W1697,"&lt;=1"),IF(COUNTIF('Master list(no salts, metals)'!$K1697:$Y1697, "#N/A")=14,TRUE,FALSE))</f>
        <v>1</v>
      </c>
      <c r="X1703" t="b">
        <f>AND(COUNTIF('Master list(no salts, metals)'!X1697,"&lt;=1"),IF(COUNTIF('Master list(no salts, metals)'!$K1697:$Y1697, "#N/A")=14,TRUE,FALSE))</f>
        <v>0</v>
      </c>
      <c r="Y1703" t="b">
        <f>AND(COUNTIF('Master list(no salts, metals)'!Y1697,"&lt;=1"),IF(COUNTIF('Master list(no salts, metals)'!$K1697:$Y1697, "#N/A")=14,TRUE,FALSE))</f>
        <v>0</v>
      </c>
    </row>
    <row r="1704" spans="11:25" x14ac:dyDescent="0.25">
      <c r="K1704" t="b">
        <f>AND(COUNTIF('Master list(no salts, metals)'!K1698,"&lt;=1"),IF(COUNTIF('Master list(no salts, metals)'!$K1698:$Y1698, "#N/A")=14,TRUE,FALSE))</f>
        <v>0</v>
      </c>
      <c r="L1704" t="b">
        <f>AND(COUNTIF('Master list(no salts, metals)'!L1698,"&lt;=1"),IF(COUNTIF('Master list(no salts, metals)'!$K1698:$Y1698, "#N/A")=14,TRUE,FALSE))</f>
        <v>0</v>
      </c>
      <c r="M1704" t="b">
        <f>AND(COUNTIF('Master list(no salts, metals)'!M1698,"&lt;=1"),IF(COUNTIF('Master list(no salts, metals)'!$K1698:$Y1698, "#N/A")=14,TRUE,FALSE))</f>
        <v>0</v>
      </c>
      <c r="N1704" t="b">
        <f>AND(COUNTIF('Master list(no salts, metals)'!N1698,"&lt;=1"),IF(COUNTIF('Master list(no salts, metals)'!$K1698:$Y1698, "#N/A")=14,TRUE,FALSE))</f>
        <v>0</v>
      </c>
      <c r="O1704" t="b">
        <f>AND(COUNTIF('Master list(no salts, metals)'!O1698,"&lt;=1"),IF(COUNTIF('Master list(no salts, metals)'!$K1698:$Y1698, "#N/A")=14,TRUE,FALSE))</f>
        <v>0</v>
      </c>
      <c r="P1704" t="b">
        <f>AND(COUNTIF('Master list(no salts, metals)'!P1698,"&lt;=1"),IF(COUNTIF('Master list(no salts, metals)'!$K1698:$Y1698, "#N/A")=14,TRUE,FALSE))</f>
        <v>0</v>
      </c>
      <c r="Q1704" t="b">
        <f>AND(COUNTIF('Master list(no salts, metals)'!Q1698,"&lt;=1"),IF(COUNTIF('Master list(no salts, metals)'!$K1698:$Y1698, "#N/A")=14,TRUE,FALSE))</f>
        <v>0</v>
      </c>
      <c r="R1704" t="b">
        <f>AND(COUNTIF('Master list(no salts, metals)'!R1698,"&lt;=1"),IF(COUNTIF('Master list(no salts, metals)'!$K1698:$Y1698, "#N/A")=14,TRUE,FALSE))</f>
        <v>0</v>
      </c>
      <c r="S1704" t="b">
        <f>AND(COUNTIF('Master list(no salts, metals)'!S1698,"&lt;=1"),IF(COUNTIF('Master list(no salts, metals)'!$K1698:$Y1698, "#N/A")=14,TRUE,FALSE))</f>
        <v>0</v>
      </c>
      <c r="T1704" t="b">
        <f>AND(COUNTIF('Master list(no salts, metals)'!T1698,"&lt;=1"),IF(COUNTIF('Master list(no salts, metals)'!$K1698:$Y1698, "#N/A")=14,TRUE,FALSE))</f>
        <v>0</v>
      </c>
      <c r="U1704" t="b">
        <f>AND(COUNTIF('Master list(no salts, metals)'!U1698,"&lt;=1"),IF(COUNTIF('Master list(no salts, metals)'!$K1698:$Y1698, "#N/A")=14,TRUE,FALSE))</f>
        <v>0</v>
      </c>
      <c r="V1704" t="b">
        <f>AND(COUNTIF('Master list(no salts, metals)'!V1698,"&lt;=1"),IF(COUNTIF('Master list(no salts, metals)'!$K1698:$Y1698, "#N/A")=14,TRUE,FALSE))</f>
        <v>0</v>
      </c>
      <c r="W1704" t="b">
        <f>AND(COUNTIF('Master list(no salts, metals)'!W1698,"&lt;=1"),IF(COUNTIF('Master list(no salts, metals)'!$K1698:$Y1698, "#N/A")=14,TRUE,FALSE))</f>
        <v>1</v>
      </c>
      <c r="X1704" t="b">
        <f>AND(COUNTIF('Master list(no salts, metals)'!X1698,"&lt;=1"),IF(COUNTIF('Master list(no salts, metals)'!$K1698:$Y1698, "#N/A")=14,TRUE,FALSE))</f>
        <v>0</v>
      </c>
      <c r="Y1704" t="b">
        <f>AND(COUNTIF('Master list(no salts, metals)'!Y1698,"&lt;=1"),IF(COUNTIF('Master list(no salts, metals)'!$K1698:$Y1698, "#N/A")=14,TRUE,FALSE))</f>
        <v>0</v>
      </c>
    </row>
    <row r="1705" spans="11:25" x14ac:dyDescent="0.25">
      <c r="K1705" t="b">
        <f>AND(COUNTIF('Master list(no salts, metals)'!K1699,"&lt;=1"),IF(COUNTIF('Master list(no salts, metals)'!$K1699:$Y1699, "#N/A")=14,TRUE,FALSE))</f>
        <v>0</v>
      </c>
      <c r="L1705" t="b">
        <f>AND(COUNTIF('Master list(no salts, metals)'!L1699,"&lt;=1"),IF(COUNTIF('Master list(no salts, metals)'!$K1699:$Y1699, "#N/A")=14,TRUE,FALSE))</f>
        <v>0</v>
      </c>
      <c r="M1705" t="b">
        <f>AND(COUNTIF('Master list(no salts, metals)'!M1699,"&lt;=1"),IF(COUNTIF('Master list(no salts, metals)'!$K1699:$Y1699, "#N/A")=14,TRUE,FALSE))</f>
        <v>0</v>
      </c>
      <c r="N1705" t="b">
        <f>AND(COUNTIF('Master list(no salts, metals)'!N1699,"&lt;=1"),IF(COUNTIF('Master list(no salts, metals)'!$K1699:$Y1699, "#N/A")=14,TRUE,FALSE))</f>
        <v>0</v>
      </c>
      <c r="O1705" t="b">
        <f>AND(COUNTIF('Master list(no salts, metals)'!O1699,"&lt;=1"),IF(COUNTIF('Master list(no salts, metals)'!$K1699:$Y1699, "#N/A")=14,TRUE,FALSE))</f>
        <v>0</v>
      </c>
      <c r="P1705" t="b">
        <f>AND(COUNTIF('Master list(no salts, metals)'!P1699,"&lt;=1"),IF(COUNTIF('Master list(no salts, metals)'!$K1699:$Y1699, "#N/A")=14,TRUE,FALSE))</f>
        <v>0</v>
      </c>
      <c r="Q1705" t="b">
        <f>AND(COUNTIF('Master list(no salts, metals)'!Q1699,"&lt;=1"),IF(COUNTIF('Master list(no salts, metals)'!$K1699:$Y1699, "#N/A")=14,TRUE,FALSE))</f>
        <v>0</v>
      </c>
      <c r="R1705" t="b">
        <f>AND(COUNTIF('Master list(no salts, metals)'!R1699,"&lt;=1"),IF(COUNTIF('Master list(no salts, metals)'!$K1699:$Y1699, "#N/A")=14,TRUE,FALSE))</f>
        <v>0</v>
      </c>
      <c r="S1705" t="b">
        <f>AND(COUNTIF('Master list(no salts, metals)'!S1699,"&lt;=1"),IF(COUNTIF('Master list(no salts, metals)'!$K1699:$Y1699, "#N/A")=14,TRUE,FALSE))</f>
        <v>0</v>
      </c>
      <c r="T1705" t="b">
        <f>AND(COUNTIF('Master list(no salts, metals)'!T1699,"&lt;=1"),IF(COUNTIF('Master list(no salts, metals)'!$K1699:$Y1699, "#N/A")=14,TRUE,FALSE))</f>
        <v>0</v>
      </c>
      <c r="U1705" t="b">
        <f>AND(COUNTIF('Master list(no salts, metals)'!U1699,"&lt;=1"),IF(COUNTIF('Master list(no salts, metals)'!$K1699:$Y1699, "#N/A")=14,TRUE,FALSE))</f>
        <v>0</v>
      </c>
      <c r="V1705" t="b">
        <f>AND(COUNTIF('Master list(no salts, metals)'!V1699,"&lt;=1"),IF(COUNTIF('Master list(no salts, metals)'!$K1699:$Y1699, "#N/A")=14,TRUE,FALSE))</f>
        <v>0</v>
      </c>
      <c r="W1705" t="b">
        <f>AND(COUNTIF('Master list(no salts, metals)'!W1699,"&lt;=1"),IF(COUNTIF('Master list(no salts, metals)'!$K1699:$Y1699, "#N/A")=14,TRUE,FALSE))</f>
        <v>1</v>
      </c>
      <c r="X1705" t="b">
        <f>AND(COUNTIF('Master list(no salts, metals)'!X1699,"&lt;=1"),IF(COUNTIF('Master list(no salts, metals)'!$K1699:$Y1699, "#N/A")=14,TRUE,FALSE))</f>
        <v>0</v>
      </c>
      <c r="Y1705" t="b">
        <f>AND(COUNTIF('Master list(no salts, metals)'!Y1699,"&lt;=1"),IF(COUNTIF('Master list(no salts, metals)'!$K1699:$Y1699, "#N/A")=14,TRUE,FALSE))</f>
        <v>0</v>
      </c>
    </row>
    <row r="1706" spans="11:25" x14ac:dyDescent="0.25">
      <c r="K1706" t="b">
        <f>AND(COUNTIF('Master list(no salts, metals)'!K1700,"&lt;=1"),IF(COUNTIF('Master list(no salts, metals)'!$K1700:$Y1700, "#N/A")=14,TRUE,FALSE))</f>
        <v>0</v>
      </c>
      <c r="L1706" t="b">
        <f>AND(COUNTIF('Master list(no salts, metals)'!L1700,"&lt;=1"),IF(COUNTIF('Master list(no salts, metals)'!$K1700:$Y1700, "#N/A")=14,TRUE,FALSE))</f>
        <v>0</v>
      </c>
      <c r="M1706" t="b">
        <f>AND(COUNTIF('Master list(no salts, metals)'!M1700,"&lt;=1"),IF(COUNTIF('Master list(no salts, metals)'!$K1700:$Y1700, "#N/A")=14,TRUE,FALSE))</f>
        <v>0</v>
      </c>
      <c r="N1706" t="b">
        <f>AND(COUNTIF('Master list(no salts, metals)'!N1700,"&lt;=1"),IF(COUNTIF('Master list(no salts, metals)'!$K1700:$Y1700, "#N/A")=14,TRUE,FALSE))</f>
        <v>0</v>
      </c>
      <c r="O1706" t="b">
        <f>AND(COUNTIF('Master list(no salts, metals)'!O1700,"&lt;=1"),IF(COUNTIF('Master list(no salts, metals)'!$K1700:$Y1700, "#N/A")=14,TRUE,FALSE))</f>
        <v>0</v>
      </c>
      <c r="P1706" t="b">
        <f>AND(COUNTIF('Master list(no salts, metals)'!P1700,"&lt;=1"),IF(COUNTIF('Master list(no salts, metals)'!$K1700:$Y1700, "#N/A")=14,TRUE,FALSE))</f>
        <v>0</v>
      </c>
      <c r="Q1706" t="b">
        <f>AND(COUNTIF('Master list(no salts, metals)'!Q1700,"&lt;=1"),IF(COUNTIF('Master list(no salts, metals)'!$K1700:$Y1700, "#N/A")=14,TRUE,FALSE))</f>
        <v>0</v>
      </c>
      <c r="R1706" t="b">
        <f>AND(COUNTIF('Master list(no salts, metals)'!R1700,"&lt;=1"),IF(COUNTIF('Master list(no salts, metals)'!$K1700:$Y1700, "#N/A")=14,TRUE,FALSE))</f>
        <v>0</v>
      </c>
      <c r="S1706" t="b">
        <f>AND(COUNTIF('Master list(no salts, metals)'!S1700,"&lt;=1"),IF(COUNTIF('Master list(no salts, metals)'!$K1700:$Y1700, "#N/A")=14,TRUE,FALSE))</f>
        <v>0</v>
      </c>
      <c r="T1706" t="b">
        <f>AND(COUNTIF('Master list(no salts, metals)'!T1700,"&lt;=1"),IF(COUNTIF('Master list(no salts, metals)'!$K1700:$Y1700, "#N/A")=14,TRUE,FALSE))</f>
        <v>0</v>
      </c>
      <c r="U1706" t="b">
        <f>AND(COUNTIF('Master list(no salts, metals)'!U1700,"&lt;=1"),IF(COUNTIF('Master list(no salts, metals)'!$K1700:$Y1700, "#N/A")=14,TRUE,FALSE))</f>
        <v>0</v>
      </c>
      <c r="V1706" t="b">
        <f>AND(COUNTIF('Master list(no salts, metals)'!V1700,"&lt;=1"),IF(COUNTIF('Master list(no salts, metals)'!$K1700:$Y1700, "#N/A")=14,TRUE,FALSE))</f>
        <v>0</v>
      </c>
      <c r="W1706" t="b">
        <f>AND(COUNTIF('Master list(no salts, metals)'!W1700,"&lt;=1"),IF(COUNTIF('Master list(no salts, metals)'!$K1700:$Y1700, "#N/A")=14,TRUE,FALSE))</f>
        <v>0</v>
      </c>
      <c r="X1706" t="b">
        <f>AND(COUNTIF('Master list(no salts, metals)'!X1700,"&lt;=1"),IF(COUNTIF('Master list(no salts, metals)'!$K1700:$Y1700, "#N/A")=14,TRUE,FALSE))</f>
        <v>0</v>
      </c>
      <c r="Y1706" t="b">
        <f>AND(COUNTIF('Master list(no salts, metals)'!Y1700,"&lt;=1"),IF(COUNTIF('Master list(no salts, metals)'!$K1700:$Y1700, "#N/A")=14,TRUE,FALSE))</f>
        <v>0</v>
      </c>
    </row>
    <row r="1707" spans="11:25" x14ac:dyDescent="0.25">
      <c r="K1707" t="b">
        <f>AND(COUNTIF('Master list(no salts, metals)'!K1701,"&lt;=1"),IF(COUNTIF('Master list(no salts, metals)'!$K1701:$Y1701, "#N/A")=14,TRUE,FALSE))</f>
        <v>0</v>
      </c>
      <c r="L1707" t="b">
        <f>AND(COUNTIF('Master list(no salts, metals)'!L1701,"&lt;=1"),IF(COUNTIF('Master list(no salts, metals)'!$K1701:$Y1701, "#N/A")=14,TRUE,FALSE))</f>
        <v>0</v>
      </c>
      <c r="M1707" t="b">
        <f>AND(COUNTIF('Master list(no salts, metals)'!M1701,"&lt;=1"),IF(COUNTIF('Master list(no salts, metals)'!$K1701:$Y1701, "#N/A")=14,TRUE,FALSE))</f>
        <v>0</v>
      </c>
      <c r="N1707" t="b">
        <f>AND(COUNTIF('Master list(no salts, metals)'!N1701,"&lt;=1"),IF(COUNTIF('Master list(no salts, metals)'!$K1701:$Y1701, "#N/A")=14,TRUE,FALSE))</f>
        <v>0</v>
      </c>
      <c r="O1707" t="b">
        <f>AND(COUNTIF('Master list(no salts, metals)'!O1701,"&lt;=1"),IF(COUNTIF('Master list(no salts, metals)'!$K1701:$Y1701, "#N/A")=14,TRUE,FALSE))</f>
        <v>0</v>
      </c>
      <c r="P1707" t="b">
        <f>AND(COUNTIF('Master list(no salts, metals)'!P1701,"&lt;=1"),IF(COUNTIF('Master list(no salts, metals)'!$K1701:$Y1701, "#N/A")=14,TRUE,FALSE))</f>
        <v>0</v>
      </c>
      <c r="Q1707" t="b">
        <f>AND(COUNTIF('Master list(no salts, metals)'!Q1701,"&lt;=1"),IF(COUNTIF('Master list(no salts, metals)'!$K1701:$Y1701, "#N/A")=14,TRUE,FALSE))</f>
        <v>0</v>
      </c>
      <c r="R1707" t="b">
        <f>AND(COUNTIF('Master list(no salts, metals)'!R1701,"&lt;=1"),IF(COUNTIF('Master list(no salts, metals)'!$K1701:$Y1701, "#N/A")=14,TRUE,FALSE))</f>
        <v>0</v>
      </c>
      <c r="S1707" t="b">
        <f>AND(COUNTIF('Master list(no salts, metals)'!S1701,"&lt;=1"),IF(COUNTIF('Master list(no salts, metals)'!$K1701:$Y1701, "#N/A")=14,TRUE,FALSE))</f>
        <v>0</v>
      </c>
      <c r="T1707" t="b">
        <f>AND(COUNTIF('Master list(no salts, metals)'!T1701,"&lt;=1"),IF(COUNTIF('Master list(no salts, metals)'!$K1701:$Y1701, "#N/A")=14,TRUE,FALSE))</f>
        <v>1</v>
      </c>
      <c r="U1707" t="b">
        <f>AND(COUNTIF('Master list(no salts, metals)'!U1701,"&lt;=1"),IF(COUNTIF('Master list(no salts, metals)'!$K1701:$Y1701, "#N/A")=14,TRUE,FALSE))</f>
        <v>0</v>
      </c>
      <c r="V1707" t="b">
        <f>AND(COUNTIF('Master list(no salts, metals)'!V1701,"&lt;=1"),IF(COUNTIF('Master list(no salts, metals)'!$K1701:$Y1701, "#N/A")=14,TRUE,FALSE))</f>
        <v>0</v>
      </c>
      <c r="W1707" t="b">
        <f>AND(COUNTIF('Master list(no salts, metals)'!W1701,"&lt;=1"),IF(COUNTIF('Master list(no salts, metals)'!$K1701:$Y1701, "#N/A")=14,TRUE,FALSE))</f>
        <v>0</v>
      </c>
      <c r="X1707" t="b">
        <f>AND(COUNTIF('Master list(no salts, metals)'!X1701,"&lt;=1"),IF(COUNTIF('Master list(no salts, metals)'!$K1701:$Y1701, "#N/A")=14,TRUE,FALSE))</f>
        <v>0</v>
      </c>
      <c r="Y1707" t="b">
        <f>AND(COUNTIF('Master list(no salts, metals)'!Y1701,"&lt;=1"),IF(COUNTIF('Master list(no salts, metals)'!$K1701:$Y1701, "#N/A")=14,TRUE,FALSE))</f>
        <v>0</v>
      </c>
    </row>
    <row r="1708" spans="11:25" x14ac:dyDescent="0.25">
      <c r="K1708" t="b">
        <f>AND(COUNTIF('Master list(no salts, metals)'!K1702,"&lt;=1"),IF(COUNTIF('Master list(no salts, metals)'!$K1702:$Y1702, "#N/A")=14,TRUE,FALSE))</f>
        <v>0</v>
      </c>
      <c r="L1708" t="b">
        <f>AND(COUNTIF('Master list(no salts, metals)'!L1702,"&lt;=1"),IF(COUNTIF('Master list(no salts, metals)'!$K1702:$Y1702, "#N/A")=14,TRUE,FALSE))</f>
        <v>0</v>
      </c>
      <c r="M1708" t="b">
        <f>AND(COUNTIF('Master list(no salts, metals)'!M1702,"&lt;=1"),IF(COUNTIF('Master list(no salts, metals)'!$K1702:$Y1702, "#N/A")=14,TRUE,FALSE))</f>
        <v>0</v>
      </c>
      <c r="N1708" t="b">
        <f>AND(COUNTIF('Master list(no salts, metals)'!N1702,"&lt;=1"),IF(COUNTIF('Master list(no salts, metals)'!$K1702:$Y1702, "#N/A")=14,TRUE,FALSE))</f>
        <v>0</v>
      </c>
      <c r="O1708" t="b">
        <f>AND(COUNTIF('Master list(no salts, metals)'!O1702,"&lt;=1"),IF(COUNTIF('Master list(no salts, metals)'!$K1702:$Y1702, "#N/A")=14,TRUE,FALSE))</f>
        <v>0</v>
      </c>
      <c r="P1708" t="b">
        <f>AND(COUNTIF('Master list(no salts, metals)'!P1702,"&lt;=1"),IF(COUNTIF('Master list(no salts, metals)'!$K1702:$Y1702, "#N/A")=14,TRUE,FALSE))</f>
        <v>0</v>
      </c>
      <c r="Q1708" t="b">
        <f>AND(COUNTIF('Master list(no salts, metals)'!Q1702,"&lt;=1"),IF(COUNTIF('Master list(no salts, metals)'!$K1702:$Y1702, "#N/A")=14,TRUE,FALSE))</f>
        <v>0</v>
      </c>
      <c r="R1708" t="b">
        <f>AND(COUNTIF('Master list(no salts, metals)'!R1702,"&lt;=1"),IF(COUNTIF('Master list(no salts, metals)'!$K1702:$Y1702, "#N/A")=14,TRUE,FALSE))</f>
        <v>0</v>
      </c>
      <c r="S1708" t="b">
        <f>AND(COUNTIF('Master list(no salts, metals)'!S1702,"&lt;=1"),IF(COUNTIF('Master list(no salts, metals)'!$K1702:$Y1702, "#N/A")=14,TRUE,FALSE))</f>
        <v>0</v>
      </c>
      <c r="T1708" t="b">
        <f>AND(COUNTIF('Master list(no salts, metals)'!T1702,"&lt;=1"),IF(COUNTIF('Master list(no salts, metals)'!$K1702:$Y1702, "#N/A")=14,TRUE,FALSE))</f>
        <v>0</v>
      </c>
      <c r="U1708" t="b">
        <f>AND(COUNTIF('Master list(no salts, metals)'!U1702,"&lt;=1"),IF(COUNTIF('Master list(no salts, metals)'!$K1702:$Y1702, "#N/A")=14,TRUE,FALSE))</f>
        <v>0</v>
      </c>
      <c r="V1708" t="b">
        <f>AND(COUNTIF('Master list(no salts, metals)'!V1702,"&lt;=1"),IF(COUNTIF('Master list(no salts, metals)'!$K1702:$Y1702, "#N/A")=14,TRUE,FALSE))</f>
        <v>0</v>
      </c>
      <c r="W1708" t="b">
        <f>AND(COUNTIF('Master list(no salts, metals)'!W1702,"&lt;=1"),IF(COUNTIF('Master list(no salts, metals)'!$K1702:$Y1702, "#N/A")=14,TRUE,FALSE))</f>
        <v>0</v>
      </c>
      <c r="X1708" t="b">
        <f>AND(COUNTIF('Master list(no salts, metals)'!X1702,"&lt;=1"),IF(COUNTIF('Master list(no salts, metals)'!$K1702:$Y1702, "#N/A")=14,TRUE,FALSE))</f>
        <v>0</v>
      </c>
      <c r="Y1708" t="b">
        <f>AND(COUNTIF('Master list(no salts, metals)'!Y1702,"&lt;=1"),IF(COUNTIF('Master list(no salts, metals)'!$K1702:$Y1702, "#N/A")=14,TRUE,FALSE))</f>
        <v>0</v>
      </c>
    </row>
    <row r="1709" spans="11:25" x14ac:dyDescent="0.25">
      <c r="K1709" t="b">
        <f>AND(COUNTIF('Master list(no salts, metals)'!K1703,"&lt;=1"),IF(COUNTIF('Master list(no salts, metals)'!$K1703:$Y1703, "#N/A")=14,TRUE,FALSE))</f>
        <v>0</v>
      </c>
      <c r="L1709" t="b">
        <f>AND(COUNTIF('Master list(no salts, metals)'!L1703,"&lt;=1"),IF(COUNTIF('Master list(no salts, metals)'!$K1703:$Y1703, "#N/A")=14,TRUE,FALSE))</f>
        <v>0</v>
      </c>
      <c r="M1709" t="b">
        <f>AND(COUNTIF('Master list(no salts, metals)'!M1703,"&lt;=1"),IF(COUNTIF('Master list(no salts, metals)'!$K1703:$Y1703, "#N/A")=14,TRUE,FALSE))</f>
        <v>0</v>
      </c>
      <c r="N1709" t="b">
        <f>AND(COUNTIF('Master list(no salts, metals)'!N1703,"&lt;=1"),IF(COUNTIF('Master list(no salts, metals)'!$K1703:$Y1703, "#N/A")=14,TRUE,FALSE))</f>
        <v>0</v>
      </c>
      <c r="O1709" t="b">
        <f>AND(COUNTIF('Master list(no salts, metals)'!O1703,"&lt;=1"),IF(COUNTIF('Master list(no salts, metals)'!$K1703:$Y1703, "#N/A")=14,TRUE,FALSE))</f>
        <v>0</v>
      </c>
      <c r="P1709" t="b">
        <f>AND(COUNTIF('Master list(no salts, metals)'!P1703,"&lt;=1"),IF(COUNTIF('Master list(no salts, metals)'!$K1703:$Y1703, "#N/A")=14,TRUE,FALSE))</f>
        <v>0</v>
      </c>
      <c r="Q1709" t="b">
        <f>AND(COUNTIF('Master list(no salts, metals)'!Q1703,"&lt;=1"),IF(COUNTIF('Master list(no salts, metals)'!$K1703:$Y1703, "#N/A")=14,TRUE,FALSE))</f>
        <v>0</v>
      </c>
      <c r="R1709" t="b">
        <f>AND(COUNTIF('Master list(no salts, metals)'!R1703,"&lt;=1"),IF(COUNTIF('Master list(no salts, metals)'!$K1703:$Y1703, "#N/A")=14,TRUE,FALSE))</f>
        <v>0</v>
      </c>
      <c r="S1709" t="b">
        <f>AND(COUNTIF('Master list(no salts, metals)'!S1703,"&lt;=1"),IF(COUNTIF('Master list(no salts, metals)'!$K1703:$Y1703, "#N/A")=14,TRUE,FALSE))</f>
        <v>0</v>
      </c>
      <c r="T1709" t="b">
        <f>AND(COUNTIF('Master list(no salts, metals)'!T1703,"&lt;=1"),IF(COUNTIF('Master list(no salts, metals)'!$K1703:$Y1703, "#N/A")=14,TRUE,FALSE))</f>
        <v>1</v>
      </c>
      <c r="U1709" t="b">
        <f>AND(COUNTIF('Master list(no salts, metals)'!U1703,"&lt;=1"),IF(COUNTIF('Master list(no salts, metals)'!$K1703:$Y1703, "#N/A")=14,TRUE,FALSE))</f>
        <v>0</v>
      </c>
      <c r="V1709" t="b">
        <f>AND(COUNTIF('Master list(no salts, metals)'!V1703,"&lt;=1"),IF(COUNTIF('Master list(no salts, metals)'!$K1703:$Y1703, "#N/A")=14,TRUE,FALSE))</f>
        <v>0</v>
      </c>
      <c r="W1709" t="b">
        <f>AND(COUNTIF('Master list(no salts, metals)'!W1703,"&lt;=1"),IF(COUNTIF('Master list(no salts, metals)'!$K1703:$Y1703, "#N/A")=14,TRUE,FALSE))</f>
        <v>0</v>
      </c>
      <c r="X1709" t="b">
        <f>AND(COUNTIF('Master list(no salts, metals)'!X1703,"&lt;=1"),IF(COUNTIF('Master list(no salts, metals)'!$K1703:$Y1703, "#N/A")=14,TRUE,FALSE))</f>
        <v>0</v>
      </c>
      <c r="Y1709" t="b">
        <f>AND(COUNTIF('Master list(no salts, metals)'!Y1703,"&lt;=1"),IF(COUNTIF('Master list(no salts, metals)'!$K1703:$Y1703, "#N/A")=14,TRUE,FALSE))</f>
        <v>0</v>
      </c>
    </row>
    <row r="1710" spans="11:25" x14ac:dyDescent="0.25">
      <c r="K1710" t="b">
        <f>AND(COUNTIF('Master list(no salts, metals)'!K1704,"&lt;=1"),IF(COUNTIF('Master list(no salts, metals)'!$K1704:$Y1704, "#N/A")=14,TRUE,FALSE))</f>
        <v>0</v>
      </c>
      <c r="L1710" t="b">
        <f>AND(COUNTIF('Master list(no salts, metals)'!L1704,"&lt;=1"),IF(COUNTIF('Master list(no salts, metals)'!$K1704:$Y1704, "#N/A")=14,TRUE,FALSE))</f>
        <v>0</v>
      </c>
      <c r="M1710" t="b">
        <f>AND(COUNTIF('Master list(no salts, metals)'!M1704,"&lt;=1"),IF(COUNTIF('Master list(no salts, metals)'!$K1704:$Y1704, "#N/A")=14,TRUE,FALSE))</f>
        <v>0</v>
      </c>
      <c r="N1710" t="b">
        <f>AND(COUNTIF('Master list(no salts, metals)'!N1704,"&lt;=1"),IF(COUNTIF('Master list(no salts, metals)'!$K1704:$Y1704, "#N/A")=14,TRUE,FALSE))</f>
        <v>0</v>
      </c>
      <c r="O1710" t="b">
        <f>AND(COUNTIF('Master list(no salts, metals)'!O1704,"&lt;=1"),IF(COUNTIF('Master list(no salts, metals)'!$K1704:$Y1704, "#N/A")=14,TRUE,FALSE))</f>
        <v>0</v>
      </c>
      <c r="P1710" t="b">
        <f>AND(COUNTIF('Master list(no salts, metals)'!P1704,"&lt;=1"),IF(COUNTIF('Master list(no salts, metals)'!$K1704:$Y1704, "#N/A")=14,TRUE,FALSE))</f>
        <v>0</v>
      </c>
      <c r="Q1710" t="b">
        <f>AND(COUNTIF('Master list(no salts, metals)'!Q1704,"&lt;=1"),IF(COUNTIF('Master list(no salts, metals)'!$K1704:$Y1704, "#N/A")=14,TRUE,FALSE))</f>
        <v>0</v>
      </c>
      <c r="R1710" t="b">
        <f>AND(COUNTIF('Master list(no salts, metals)'!R1704,"&lt;=1"),IF(COUNTIF('Master list(no salts, metals)'!$K1704:$Y1704, "#N/A")=14,TRUE,FALSE))</f>
        <v>0</v>
      </c>
      <c r="S1710" t="b">
        <f>AND(COUNTIF('Master list(no salts, metals)'!S1704,"&lt;=1"),IF(COUNTIF('Master list(no salts, metals)'!$K1704:$Y1704, "#N/A")=14,TRUE,FALSE))</f>
        <v>0</v>
      </c>
      <c r="T1710" t="b">
        <f>AND(COUNTIF('Master list(no salts, metals)'!T1704,"&lt;=1"),IF(COUNTIF('Master list(no salts, metals)'!$K1704:$Y1704, "#N/A")=14,TRUE,FALSE))</f>
        <v>1</v>
      </c>
      <c r="U1710" t="b">
        <f>AND(COUNTIF('Master list(no salts, metals)'!U1704,"&lt;=1"),IF(COUNTIF('Master list(no salts, metals)'!$K1704:$Y1704, "#N/A")=14,TRUE,FALSE))</f>
        <v>0</v>
      </c>
      <c r="V1710" t="b">
        <f>AND(COUNTIF('Master list(no salts, metals)'!V1704,"&lt;=1"),IF(COUNTIF('Master list(no salts, metals)'!$K1704:$Y1704, "#N/A")=14,TRUE,FALSE))</f>
        <v>0</v>
      </c>
      <c r="W1710" t="b">
        <f>AND(COUNTIF('Master list(no salts, metals)'!W1704,"&lt;=1"),IF(COUNTIF('Master list(no salts, metals)'!$K1704:$Y1704, "#N/A")=14,TRUE,FALSE))</f>
        <v>0</v>
      </c>
      <c r="X1710" t="b">
        <f>AND(COUNTIF('Master list(no salts, metals)'!X1704,"&lt;=1"),IF(COUNTIF('Master list(no salts, metals)'!$K1704:$Y1704, "#N/A")=14,TRUE,FALSE))</f>
        <v>0</v>
      </c>
      <c r="Y1710" t="b">
        <f>AND(COUNTIF('Master list(no salts, metals)'!Y1704,"&lt;=1"),IF(COUNTIF('Master list(no salts, metals)'!$K1704:$Y1704, "#N/A")=14,TRUE,FALSE))</f>
        <v>0</v>
      </c>
    </row>
    <row r="1711" spans="11:25" x14ac:dyDescent="0.25">
      <c r="K1711" t="b">
        <f>AND(COUNTIF('Master list(no salts, metals)'!K1705,"&lt;=1"),IF(COUNTIF('Master list(no salts, metals)'!$K1705:$Y1705, "#N/A")=14,TRUE,FALSE))</f>
        <v>0</v>
      </c>
      <c r="L1711" t="b">
        <f>AND(COUNTIF('Master list(no salts, metals)'!L1705,"&lt;=1"),IF(COUNTIF('Master list(no salts, metals)'!$K1705:$Y1705, "#N/A")=14,TRUE,FALSE))</f>
        <v>0</v>
      </c>
      <c r="M1711" t="b">
        <f>AND(COUNTIF('Master list(no salts, metals)'!M1705,"&lt;=1"),IF(COUNTIF('Master list(no salts, metals)'!$K1705:$Y1705, "#N/A")=14,TRUE,FALSE))</f>
        <v>0</v>
      </c>
      <c r="N1711" t="b">
        <f>AND(COUNTIF('Master list(no salts, metals)'!N1705,"&lt;=1"),IF(COUNTIF('Master list(no salts, metals)'!$K1705:$Y1705, "#N/A")=14,TRUE,FALSE))</f>
        <v>0</v>
      </c>
      <c r="O1711" t="b">
        <f>AND(COUNTIF('Master list(no salts, metals)'!O1705,"&lt;=1"),IF(COUNTIF('Master list(no salts, metals)'!$K1705:$Y1705, "#N/A")=14,TRUE,FALSE))</f>
        <v>0</v>
      </c>
      <c r="P1711" t="b">
        <f>AND(COUNTIF('Master list(no salts, metals)'!P1705,"&lt;=1"),IF(COUNTIF('Master list(no salts, metals)'!$K1705:$Y1705, "#N/A")=14,TRUE,FALSE))</f>
        <v>0</v>
      </c>
      <c r="Q1711" t="b">
        <f>AND(COUNTIF('Master list(no salts, metals)'!Q1705,"&lt;=1"),IF(COUNTIF('Master list(no salts, metals)'!$K1705:$Y1705, "#N/A")=14,TRUE,FALSE))</f>
        <v>0</v>
      </c>
      <c r="R1711" t="b">
        <f>AND(COUNTIF('Master list(no salts, metals)'!R1705,"&lt;=1"),IF(COUNTIF('Master list(no salts, metals)'!$K1705:$Y1705, "#N/A")=14,TRUE,FALSE))</f>
        <v>0</v>
      </c>
      <c r="S1711" t="b">
        <f>AND(COUNTIF('Master list(no salts, metals)'!S1705,"&lt;=1"),IF(COUNTIF('Master list(no salts, metals)'!$K1705:$Y1705, "#N/A")=14,TRUE,FALSE))</f>
        <v>0</v>
      </c>
      <c r="T1711" t="b">
        <f>AND(COUNTIF('Master list(no salts, metals)'!T1705,"&lt;=1"),IF(COUNTIF('Master list(no salts, metals)'!$K1705:$Y1705, "#N/A")=14,TRUE,FALSE))</f>
        <v>0</v>
      </c>
      <c r="U1711" t="b">
        <f>AND(COUNTIF('Master list(no salts, metals)'!U1705,"&lt;=1"),IF(COUNTIF('Master list(no salts, metals)'!$K1705:$Y1705, "#N/A")=14,TRUE,FALSE))</f>
        <v>0</v>
      </c>
      <c r="V1711" t="b">
        <f>AND(COUNTIF('Master list(no salts, metals)'!V1705,"&lt;=1"),IF(COUNTIF('Master list(no salts, metals)'!$K1705:$Y1705, "#N/A")=14,TRUE,FALSE))</f>
        <v>0</v>
      </c>
      <c r="W1711" t="b">
        <f>AND(COUNTIF('Master list(no salts, metals)'!W1705,"&lt;=1"),IF(COUNTIF('Master list(no salts, metals)'!$K1705:$Y1705, "#N/A")=14,TRUE,FALSE))</f>
        <v>0</v>
      </c>
      <c r="X1711" t="b">
        <f>AND(COUNTIF('Master list(no salts, metals)'!X1705,"&lt;=1"),IF(COUNTIF('Master list(no salts, metals)'!$K1705:$Y1705, "#N/A")=14,TRUE,FALSE))</f>
        <v>0</v>
      </c>
      <c r="Y1711" t="b">
        <f>AND(COUNTIF('Master list(no salts, metals)'!Y1705,"&lt;=1"),IF(COUNTIF('Master list(no salts, metals)'!$K1705:$Y1705, "#N/A")=14,TRUE,FALSE))</f>
        <v>0</v>
      </c>
    </row>
    <row r="1712" spans="11:25" x14ac:dyDescent="0.25">
      <c r="K1712" t="b">
        <f>AND(COUNTIF('Master list(no salts, metals)'!K1706,"&lt;=1"),IF(COUNTIF('Master list(no salts, metals)'!$K1706:$Y1706, "#N/A")=14,TRUE,FALSE))</f>
        <v>0</v>
      </c>
      <c r="L1712" t="b">
        <f>AND(COUNTIF('Master list(no salts, metals)'!L1706,"&lt;=1"),IF(COUNTIF('Master list(no salts, metals)'!$K1706:$Y1706, "#N/A")=14,TRUE,FALSE))</f>
        <v>0</v>
      </c>
      <c r="M1712" t="b">
        <f>AND(COUNTIF('Master list(no salts, metals)'!M1706,"&lt;=1"),IF(COUNTIF('Master list(no salts, metals)'!$K1706:$Y1706, "#N/A")=14,TRUE,FALSE))</f>
        <v>0</v>
      </c>
      <c r="N1712" t="b">
        <f>AND(COUNTIF('Master list(no salts, metals)'!N1706,"&lt;=1"),IF(COUNTIF('Master list(no salts, metals)'!$K1706:$Y1706, "#N/A")=14,TRUE,FALSE))</f>
        <v>0</v>
      </c>
      <c r="O1712" t="b">
        <f>AND(COUNTIF('Master list(no salts, metals)'!O1706,"&lt;=1"),IF(COUNTIF('Master list(no salts, metals)'!$K1706:$Y1706, "#N/A")=14,TRUE,FALSE))</f>
        <v>0</v>
      </c>
      <c r="P1712" t="b">
        <f>AND(COUNTIF('Master list(no salts, metals)'!P1706,"&lt;=1"),IF(COUNTIF('Master list(no salts, metals)'!$K1706:$Y1706, "#N/A")=14,TRUE,FALSE))</f>
        <v>0</v>
      </c>
      <c r="Q1712" t="b">
        <f>AND(COUNTIF('Master list(no salts, metals)'!Q1706,"&lt;=1"),IF(COUNTIF('Master list(no salts, metals)'!$K1706:$Y1706, "#N/A")=14,TRUE,FALSE))</f>
        <v>0</v>
      </c>
      <c r="R1712" t="b">
        <f>AND(COUNTIF('Master list(no salts, metals)'!R1706,"&lt;=1"),IF(COUNTIF('Master list(no salts, metals)'!$K1706:$Y1706, "#N/A")=14,TRUE,FALSE))</f>
        <v>0</v>
      </c>
      <c r="S1712" t="b">
        <f>AND(COUNTIF('Master list(no salts, metals)'!S1706,"&lt;=1"),IF(COUNTIF('Master list(no salts, metals)'!$K1706:$Y1706, "#N/A")=14,TRUE,FALSE))</f>
        <v>0</v>
      </c>
      <c r="T1712" t="b">
        <f>AND(COUNTIF('Master list(no salts, metals)'!T1706,"&lt;=1"),IF(COUNTIF('Master list(no salts, metals)'!$K1706:$Y1706, "#N/A")=14,TRUE,FALSE))</f>
        <v>0</v>
      </c>
      <c r="U1712" t="b">
        <f>AND(COUNTIF('Master list(no salts, metals)'!U1706,"&lt;=1"),IF(COUNTIF('Master list(no salts, metals)'!$K1706:$Y1706, "#N/A")=14,TRUE,FALSE))</f>
        <v>0</v>
      </c>
      <c r="V1712" t="b">
        <f>AND(COUNTIF('Master list(no salts, metals)'!V1706,"&lt;=1"),IF(COUNTIF('Master list(no salts, metals)'!$K1706:$Y1706, "#N/A")=14,TRUE,FALSE))</f>
        <v>0</v>
      </c>
      <c r="W1712" t="b">
        <f>AND(COUNTIF('Master list(no salts, metals)'!W1706,"&lt;=1"),IF(COUNTIF('Master list(no salts, metals)'!$K1706:$Y1706, "#N/A")=14,TRUE,FALSE))</f>
        <v>0</v>
      </c>
      <c r="X1712" t="b">
        <f>AND(COUNTIF('Master list(no salts, metals)'!X1706,"&lt;=1"),IF(COUNTIF('Master list(no salts, metals)'!$K1706:$Y1706, "#N/A")=14,TRUE,FALSE))</f>
        <v>0</v>
      </c>
      <c r="Y1712" t="b">
        <f>AND(COUNTIF('Master list(no salts, metals)'!Y1706,"&lt;=1"),IF(COUNTIF('Master list(no salts, metals)'!$K1706:$Y1706, "#N/A")=14,TRUE,FALSE))</f>
        <v>0</v>
      </c>
    </row>
    <row r="1713" spans="11:25" x14ac:dyDescent="0.25">
      <c r="K1713" t="b">
        <f>AND(COUNTIF('Master list(no salts, metals)'!K1707,"&lt;=1"),IF(COUNTIF('Master list(no salts, metals)'!$K1707:$Y1707, "#N/A")=14,TRUE,FALSE))</f>
        <v>0</v>
      </c>
      <c r="L1713" t="b">
        <f>AND(COUNTIF('Master list(no salts, metals)'!L1707,"&lt;=1"),IF(COUNTIF('Master list(no salts, metals)'!$K1707:$Y1707, "#N/A")=14,TRUE,FALSE))</f>
        <v>0</v>
      </c>
      <c r="M1713" t="b">
        <f>AND(COUNTIF('Master list(no salts, metals)'!M1707,"&lt;=1"),IF(COUNTIF('Master list(no salts, metals)'!$K1707:$Y1707, "#N/A")=14,TRUE,FALSE))</f>
        <v>0</v>
      </c>
      <c r="N1713" t="b">
        <f>AND(COUNTIF('Master list(no salts, metals)'!N1707,"&lt;=1"),IF(COUNTIF('Master list(no salts, metals)'!$K1707:$Y1707, "#N/A")=14,TRUE,FALSE))</f>
        <v>0</v>
      </c>
      <c r="O1713" t="b">
        <f>AND(COUNTIF('Master list(no salts, metals)'!O1707,"&lt;=1"),IF(COUNTIF('Master list(no salts, metals)'!$K1707:$Y1707, "#N/A")=14,TRUE,FALSE))</f>
        <v>0</v>
      </c>
      <c r="P1713" t="b">
        <f>AND(COUNTIF('Master list(no salts, metals)'!P1707,"&lt;=1"),IF(COUNTIF('Master list(no salts, metals)'!$K1707:$Y1707, "#N/A")=14,TRUE,FALSE))</f>
        <v>0</v>
      </c>
      <c r="Q1713" t="b">
        <f>AND(COUNTIF('Master list(no salts, metals)'!Q1707,"&lt;=1"),IF(COUNTIF('Master list(no salts, metals)'!$K1707:$Y1707, "#N/A")=14,TRUE,FALSE))</f>
        <v>0</v>
      </c>
      <c r="R1713" t="b">
        <f>AND(COUNTIF('Master list(no salts, metals)'!R1707,"&lt;=1"),IF(COUNTIF('Master list(no salts, metals)'!$K1707:$Y1707, "#N/A")=14,TRUE,FALSE))</f>
        <v>0</v>
      </c>
      <c r="S1713" t="b">
        <f>AND(COUNTIF('Master list(no salts, metals)'!S1707,"&lt;=1"),IF(COUNTIF('Master list(no salts, metals)'!$K1707:$Y1707, "#N/A")=14,TRUE,FALSE))</f>
        <v>0</v>
      </c>
      <c r="T1713" t="b">
        <f>AND(COUNTIF('Master list(no salts, metals)'!T1707,"&lt;=1"),IF(COUNTIF('Master list(no salts, metals)'!$K1707:$Y1707, "#N/A")=14,TRUE,FALSE))</f>
        <v>1</v>
      </c>
      <c r="U1713" t="b">
        <f>AND(COUNTIF('Master list(no salts, metals)'!U1707,"&lt;=1"),IF(COUNTIF('Master list(no salts, metals)'!$K1707:$Y1707, "#N/A")=14,TRUE,FALSE))</f>
        <v>0</v>
      </c>
      <c r="V1713" t="b">
        <f>AND(COUNTIF('Master list(no salts, metals)'!V1707,"&lt;=1"),IF(COUNTIF('Master list(no salts, metals)'!$K1707:$Y1707, "#N/A")=14,TRUE,FALSE))</f>
        <v>0</v>
      </c>
      <c r="W1713" t="b">
        <f>AND(COUNTIF('Master list(no salts, metals)'!W1707,"&lt;=1"),IF(COUNTIF('Master list(no salts, metals)'!$K1707:$Y1707, "#N/A")=14,TRUE,FALSE))</f>
        <v>0</v>
      </c>
      <c r="X1713" t="b">
        <f>AND(COUNTIF('Master list(no salts, metals)'!X1707,"&lt;=1"),IF(COUNTIF('Master list(no salts, metals)'!$K1707:$Y1707, "#N/A")=14,TRUE,FALSE))</f>
        <v>0</v>
      </c>
      <c r="Y1713" t="b">
        <f>AND(COUNTIF('Master list(no salts, metals)'!Y1707,"&lt;=1"),IF(COUNTIF('Master list(no salts, metals)'!$K1707:$Y1707, "#N/A")=14,TRUE,FALSE))</f>
        <v>0</v>
      </c>
    </row>
    <row r="1714" spans="11:25" x14ac:dyDescent="0.25">
      <c r="K1714" t="b">
        <f>AND(COUNTIF('Master list(no salts, metals)'!K1708,"&lt;=1"),IF(COUNTIF('Master list(no salts, metals)'!$K1708:$Y1708, "#N/A")=14,TRUE,FALSE))</f>
        <v>0</v>
      </c>
      <c r="L1714" t="b">
        <f>AND(COUNTIF('Master list(no salts, metals)'!L1708,"&lt;=1"),IF(COUNTIF('Master list(no salts, metals)'!$K1708:$Y1708, "#N/A")=14,TRUE,FALSE))</f>
        <v>0</v>
      </c>
      <c r="M1714" t="b">
        <f>AND(COUNTIF('Master list(no salts, metals)'!M1708,"&lt;=1"),IF(COUNTIF('Master list(no salts, metals)'!$K1708:$Y1708, "#N/A")=14,TRUE,FALSE))</f>
        <v>0</v>
      </c>
      <c r="N1714" t="b">
        <f>AND(COUNTIF('Master list(no salts, metals)'!N1708,"&lt;=1"),IF(COUNTIF('Master list(no salts, metals)'!$K1708:$Y1708, "#N/A")=14,TRUE,FALSE))</f>
        <v>0</v>
      </c>
      <c r="O1714" t="b">
        <f>AND(COUNTIF('Master list(no salts, metals)'!O1708,"&lt;=1"),IF(COUNTIF('Master list(no salts, metals)'!$K1708:$Y1708, "#N/A")=14,TRUE,FALSE))</f>
        <v>0</v>
      </c>
      <c r="P1714" t="b">
        <f>AND(COUNTIF('Master list(no salts, metals)'!P1708,"&lt;=1"),IF(COUNTIF('Master list(no salts, metals)'!$K1708:$Y1708, "#N/A")=14,TRUE,FALSE))</f>
        <v>0</v>
      </c>
      <c r="Q1714" t="b">
        <f>AND(COUNTIF('Master list(no salts, metals)'!Q1708,"&lt;=1"),IF(COUNTIF('Master list(no salts, metals)'!$K1708:$Y1708, "#N/A")=14,TRUE,FALSE))</f>
        <v>0</v>
      </c>
      <c r="R1714" t="b">
        <f>AND(COUNTIF('Master list(no salts, metals)'!R1708,"&lt;=1"),IF(COUNTIF('Master list(no salts, metals)'!$K1708:$Y1708, "#N/A")=14,TRUE,FALSE))</f>
        <v>0</v>
      </c>
      <c r="S1714" t="b">
        <f>AND(COUNTIF('Master list(no salts, metals)'!S1708,"&lt;=1"),IF(COUNTIF('Master list(no salts, metals)'!$K1708:$Y1708, "#N/A")=14,TRUE,FALSE))</f>
        <v>0</v>
      </c>
      <c r="T1714" t="b">
        <f>AND(COUNTIF('Master list(no salts, metals)'!T1708,"&lt;=1"),IF(COUNTIF('Master list(no salts, metals)'!$K1708:$Y1708, "#N/A")=14,TRUE,FALSE))</f>
        <v>0</v>
      </c>
      <c r="U1714" t="b">
        <f>AND(COUNTIF('Master list(no salts, metals)'!U1708,"&lt;=1"),IF(COUNTIF('Master list(no salts, metals)'!$K1708:$Y1708, "#N/A")=14,TRUE,FALSE))</f>
        <v>0</v>
      </c>
      <c r="V1714" t="b">
        <f>AND(COUNTIF('Master list(no salts, metals)'!V1708,"&lt;=1"),IF(COUNTIF('Master list(no salts, metals)'!$K1708:$Y1708, "#N/A")=14,TRUE,FALSE))</f>
        <v>0</v>
      </c>
      <c r="W1714" t="b">
        <f>AND(COUNTIF('Master list(no salts, metals)'!W1708,"&lt;=1"),IF(COUNTIF('Master list(no salts, metals)'!$K1708:$Y1708, "#N/A")=14,TRUE,FALSE))</f>
        <v>0</v>
      </c>
      <c r="X1714" t="b">
        <f>AND(COUNTIF('Master list(no salts, metals)'!X1708,"&lt;=1"),IF(COUNTIF('Master list(no salts, metals)'!$K1708:$Y1708, "#N/A")=14,TRUE,FALSE))</f>
        <v>0</v>
      </c>
      <c r="Y1714" t="b">
        <f>AND(COUNTIF('Master list(no salts, metals)'!Y1708,"&lt;=1"),IF(COUNTIF('Master list(no salts, metals)'!$K1708:$Y1708, "#N/A")=14,TRUE,FALSE))</f>
        <v>1</v>
      </c>
    </row>
    <row r="1715" spans="11:25" x14ac:dyDescent="0.25">
      <c r="K1715" t="b">
        <f>AND(COUNTIF('Master list(no salts, metals)'!K1709,"&lt;=1"),IF(COUNTIF('Master list(no salts, metals)'!$K1709:$Y1709, "#N/A")=14,TRUE,FALSE))</f>
        <v>0</v>
      </c>
      <c r="L1715" t="b">
        <f>AND(COUNTIF('Master list(no salts, metals)'!L1709,"&lt;=1"),IF(COUNTIF('Master list(no salts, metals)'!$K1709:$Y1709, "#N/A")=14,TRUE,FALSE))</f>
        <v>0</v>
      </c>
      <c r="M1715" t="b">
        <f>AND(COUNTIF('Master list(no salts, metals)'!M1709,"&lt;=1"),IF(COUNTIF('Master list(no salts, metals)'!$K1709:$Y1709, "#N/A")=14,TRUE,FALSE))</f>
        <v>0</v>
      </c>
      <c r="N1715" t="b">
        <f>AND(COUNTIF('Master list(no salts, metals)'!N1709,"&lt;=1"),IF(COUNTIF('Master list(no salts, metals)'!$K1709:$Y1709, "#N/A")=14,TRUE,FALSE))</f>
        <v>0</v>
      </c>
      <c r="O1715" t="b">
        <f>AND(COUNTIF('Master list(no salts, metals)'!O1709,"&lt;=1"),IF(COUNTIF('Master list(no salts, metals)'!$K1709:$Y1709, "#N/A")=14,TRUE,FALSE))</f>
        <v>0</v>
      </c>
      <c r="P1715" t="b">
        <f>AND(COUNTIF('Master list(no salts, metals)'!P1709,"&lt;=1"),IF(COUNTIF('Master list(no salts, metals)'!$K1709:$Y1709, "#N/A")=14,TRUE,FALSE))</f>
        <v>0</v>
      </c>
      <c r="Q1715" t="b">
        <f>AND(COUNTIF('Master list(no salts, metals)'!Q1709,"&lt;=1"),IF(COUNTIF('Master list(no salts, metals)'!$K1709:$Y1709, "#N/A")=14,TRUE,FALSE))</f>
        <v>0</v>
      </c>
      <c r="R1715" t="b">
        <f>AND(COUNTIF('Master list(no salts, metals)'!R1709,"&lt;=1"),IF(COUNTIF('Master list(no salts, metals)'!$K1709:$Y1709, "#N/A")=14,TRUE,FALSE))</f>
        <v>0</v>
      </c>
      <c r="S1715" t="b">
        <f>AND(COUNTIF('Master list(no salts, metals)'!S1709,"&lt;=1"),IF(COUNTIF('Master list(no salts, metals)'!$K1709:$Y1709, "#N/A")=14,TRUE,FALSE))</f>
        <v>0</v>
      </c>
      <c r="T1715" t="b">
        <f>AND(COUNTIF('Master list(no salts, metals)'!T1709,"&lt;=1"),IF(COUNTIF('Master list(no salts, metals)'!$K1709:$Y1709, "#N/A")=14,TRUE,FALSE))</f>
        <v>0</v>
      </c>
      <c r="U1715" t="b">
        <f>AND(COUNTIF('Master list(no salts, metals)'!U1709,"&lt;=1"),IF(COUNTIF('Master list(no salts, metals)'!$K1709:$Y1709, "#N/A")=14,TRUE,FALSE))</f>
        <v>0</v>
      </c>
      <c r="V1715" t="b">
        <f>AND(COUNTIF('Master list(no salts, metals)'!V1709,"&lt;=1"),IF(COUNTIF('Master list(no salts, metals)'!$K1709:$Y1709, "#N/A")=14,TRUE,FALSE))</f>
        <v>0</v>
      </c>
      <c r="W1715" t="b">
        <f>AND(COUNTIF('Master list(no salts, metals)'!W1709,"&lt;=1"),IF(COUNTIF('Master list(no salts, metals)'!$K1709:$Y1709, "#N/A")=14,TRUE,FALSE))</f>
        <v>1</v>
      </c>
      <c r="X1715" t="b">
        <f>AND(COUNTIF('Master list(no salts, metals)'!X1709,"&lt;=1"),IF(COUNTIF('Master list(no salts, metals)'!$K1709:$Y1709, "#N/A")=14,TRUE,FALSE))</f>
        <v>0</v>
      </c>
      <c r="Y1715" t="b">
        <f>AND(COUNTIF('Master list(no salts, metals)'!Y1709,"&lt;=1"),IF(COUNTIF('Master list(no salts, metals)'!$K1709:$Y1709, "#N/A")=14,TRUE,FALSE))</f>
        <v>0</v>
      </c>
    </row>
    <row r="1716" spans="11:25" x14ac:dyDescent="0.25">
      <c r="K1716" t="b">
        <f>AND(COUNTIF('Master list(no salts, metals)'!K1710,"&lt;=1"),IF(COUNTIF('Master list(no salts, metals)'!$K1710:$Y1710, "#N/A")=14,TRUE,FALSE))</f>
        <v>0</v>
      </c>
      <c r="L1716" t="b">
        <f>AND(COUNTIF('Master list(no salts, metals)'!L1710,"&lt;=1"),IF(COUNTIF('Master list(no salts, metals)'!$K1710:$Y1710, "#N/A")=14,TRUE,FALSE))</f>
        <v>0</v>
      </c>
      <c r="M1716" t="b">
        <f>AND(COUNTIF('Master list(no salts, metals)'!M1710,"&lt;=1"),IF(COUNTIF('Master list(no salts, metals)'!$K1710:$Y1710, "#N/A")=14,TRUE,FALSE))</f>
        <v>0</v>
      </c>
      <c r="N1716" t="b">
        <f>AND(COUNTIF('Master list(no salts, metals)'!N1710,"&lt;=1"),IF(COUNTIF('Master list(no salts, metals)'!$K1710:$Y1710, "#N/A")=14,TRUE,FALSE))</f>
        <v>0</v>
      </c>
      <c r="O1716" t="b">
        <f>AND(COUNTIF('Master list(no salts, metals)'!O1710,"&lt;=1"),IF(COUNTIF('Master list(no salts, metals)'!$K1710:$Y1710, "#N/A")=14,TRUE,FALSE))</f>
        <v>0</v>
      </c>
      <c r="P1716" t="b">
        <f>AND(COUNTIF('Master list(no salts, metals)'!P1710,"&lt;=1"),IF(COUNTIF('Master list(no salts, metals)'!$K1710:$Y1710, "#N/A")=14,TRUE,FALSE))</f>
        <v>0</v>
      </c>
      <c r="Q1716" t="b">
        <f>AND(COUNTIF('Master list(no salts, metals)'!Q1710,"&lt;=1"),IF(COUNTIF('Master list(no salts, metals)'!$K1710:$Y1710, "#N/A")=14,TRUE,FALSE))</f>
        <v>0</v>
      </c>
      <c r="R1716" t="b">
        <f>AND(COUNTIF('Master list(no salts, metals)'!R1710,"&lt;=1"),IF(COUNTIF('Master list(no salts, metals)'!$K1710:$Y1710, "#N/A")=14,TRUE,FALSE))</f>
        <v>0</v>
      </c>
      <c r="S1716" t="b">
        <f>AND(COUNTIF('Master list(no salts, metals)'!S1710,"&lt;=1"),IF(COUNTIF('Master list(no salts, metals)'!$K1710:$Y1710, "#N/A")=14,TRUE,FALSE))</f>
        <v>0</v>
      </c>
      <c r="T1716" t="b">
        <f>AND(COUNTIF('Master list(no salts, metals)'!T1710,"&lt;=1"),IF(COUNTIF('Master list(no salts, metals)'!$K1710:$Y1710, "#N/A")=14,TRUE,FALSE))</f>
        <v>1</v>
      </c>
      <c r="U1716" t="b">
        <f>AND(COUNTIF('Master list(no salts, metals)'!U1710,"&lt;=1"),IF(COUNTIF('Master list(no salts, metals)'!$K1710:$Y1710, "#N/A")=14,TRUE,FALSE))</f>
        <v>0</v>
      </c>
      <c r="V1716" t="b">
        <f>AND(COUNTIF('Master list(no salts, metals)'!V1710,"&lt;=1"),IF(COUNTIF('Master list(no salts, metals)'!$K1710:$Y1710, "#N/A")=14,TRUE,FALSE))</f>
        <v>0</v>
      </c>
      <c r="W1716" t="b">
        <f>AND(COUNTIF('Master list(no salts, metals)'!W1710,"&lt;=1"),IF(COUNTIF('Master list(no salts, metals)'!$K1710:$Y1710, "#N/A")=14,TRUE,FALSE))</f>
        <v>0</v>
      </c>
      <c r="X1716" t="b">
        <f>AND(COUNTIF('Master list(no salts, metals)'!X1710,"&lt;=1"),IF(COUNTIF('Master list(no salts, metals)'!$K1710:$Y1710, "#N/A")=14,TRUE,FALSE))</f>
        <v>0</v>
      </c>
      <c r="Y1716" t="b">
        <f>AND(COUNTIF('Master list(no salts, metals)'!Y1710,"&lt;=1"),IF(COUNTIF('Master list(no salts, metals)'!$K1710:$Y1710, "#N/A")=14,TRUE,FALSE))</f>
        <v>0</v>
      </c>
    </row>
    <row r="1717" spans="11:25" x14ac:dyDescent="0.25">
      <c r="K1717" t="b">
        <f>AND(COUNTIF('Master list(no salts, metals)'!K1711,"&lt;=1"),IF(COUNTIF('Master list(no salts, metals)'!$K1711:$Y1711, "#N/A")=14,TRUE,FALSE))</f>
        <v>0</v>
      </c>
      <c r="L1717" t="b">
        <f>AND(COUNTIF('Master list(no salts, metals)'!L1711,"&lt;=1"),IF(COUNTIF('Master list(no salts, metals)'!$K1711:$Y1711, "#N/A")=14,TRUE,FALSE))</f>
        <v>0</v>
      </c>
      <c r="M1717" t="b">
        <f>AND(COUNTIF('Master list(no salts, metals)'!M1711,"&lt;=1"),IF(COUNTIF('Master list(no salts, metals)'!$K1711:$Y1711, "#N/A")=14,TRUE,FALSE))</f>
        <v>0</v>
      </c>
      <c r="N1717" t="b">
        <f>AND(COUNTIF('Master list(no salts, metals)'!N1711,"&lt;=1"),IF(COUNTIF('Master list(no salts, metals)'!$K1711:$Y1711, "#N/A")=14,TRUE,FALSE))</f>
        <v>0</v>
      </c>
      <c r="O1717" t="b">
        <f>AND(COUNTIF('Master list(no salts, metals)'!O1711,"&lt;=1"),IF(COUNTIF('Master list(no salts, metals)'!$K1711:$Y1711, "#N/A")=14,TRUE,FALSE))</f>
        <v>0</v>
      </c>
      <c r="P1717" t="b">
        <f>AND(COUNTIF('Master list(no salts, metals)'!P1711,"&lt;=1"),IF(COUNTIF('Master list(no salts, metals)'!$K1711:$Y1711, "#N/A")=14,TRUE,FALSE))</f>
        <v>0</v>
      </c>
      <c r="Q1717" t="b">
        <f>AND(COUNTIF('Master list(no salts, metals)'!Q1711,"&lt;=1"),IF(COUNTIF('Master list(no salts, metals)'!$K1711:$Y1711, "#N/A")=14,TRUE,FALSE))</f>
        <v>0</v>
      </c>
      <c r="R1717" t="b">
        <f>AND(COUNTIF('Master list(no salts, metals)'!R1711,"&lt;=1"),IF(COUNTIF('Master list(no salts, metals)'!$K1711:$Y1711, "#N/A")=14,TRUE,FALSE))</f>
        <v>0</v>
      </c>
      <c r="S1717" t="b">
        <f>AND(COUNTIF('Master list(no salts, metals)'!S1711,"&lt;=1"),IF(COUNTIF('Master list(no salts, metals)'!$K1711:$Y1711, "#N/A")=14,TRUE,FALSE))</f>
        <v>0</v>
      </c>
      <c r="T1717" t="b">
        <f>AND(COUNTIF('Master list(no salts, metals)'!T1711,"&lt;=1"),IF(COUNTIF('Master list(no salts, metals)'!$K1711:$Y1711, "#N/A")=14,TRUE,FALSE))</f>
        <v>1</v>
      </c>
      <c r="U1717" t="b">
        <f>AND(COUNTIF('Master list(no salts, metals)'!U1711,"&lt;=1"),IF(COUNTIF('Master list(no salts, metals)'!$K1711:$Y1711, "#N/A")=14,TRUE,FALSE))</f>
        <v>0</v>
      </c>
      <c r="V1717" t="b">
        <f>AND(COUNTIF('Master list(no salts, metals)'!V1711,"&lt;=1"),IF(COUNTIF('Master list(no salts, metals)'!$K1711:$Y1711, "#N/A")=14,TRUE,FALSE))</f>
        <v>0</v>
      </c>
      <c r="W1717" t="b">
        <f>AND(COUNTIF('Master list(no salts, metals)'!W1711,"&lt;=1"),IF(COUNTIF('Master list(no salts, metals)'!$K1711:$Y1711, "#N/A")=14,TRUE,FALSE))</f>
        <v>0</v>
      </c>
      <c r="X1717" t="b">
        <f>AND(COUNTIF('Master list(no salts, metals)'!X1711,"&lt;=1"),IF(COUNTIF('Master list(no salts, metals)'!$K1711:$Y1711, "#N/A")=14,TRUE,FALSE))</f>
        <v>0</v>
      </c>
      <c r="Y1717" t="b">
        <f>AND(COUNTIF('Master list(no salts, metals)'!Y1711,"&lt;=1"),IF(COUNTIF('Master list(no salts, metals)'!$K1711:$Y1711, "#N/A")=14,TRUE,FALSE))</f>
        <v>0</v>
      </c>
    </row>
    <row r="1718" spans="11:25" x14ac:dyDescent="0.25">
      <c r="K1718" t="b">
        <f>AND(COUNTIF('Master list(no salts, metals)'!K1712,"&lt;=1"),IF(COUNTIF('Master list(no salts, metals)'!$K1712:$Y1712, "#N/A")=14,TRUE,FALSE))</f>
        <v>0</v>
      </c>
      <c r="L1718" t="b">
        <f>AND(COUNTIF('Master list(no salts, metals)'!L1712,"&lt;=1"),IF(COUNTIF('Master list(no salts, metals)'!$K1712:$Y1712, "#N/A")=14,TRUE,FALSE))</f>
        <v>0</v>
      </c>
      <c r="M1718" t="b">
        <f>AND(COUNTIF('Master list(no salts, metals)'!M1712,"&lt;=1"),IF(COUNTIF('Master list(no salts, metals)'!$K1712:$Y1712, "#N/A")=14,TRUE,FALSE))</f>
        <v>0</v>
      </c>
      <c r="N1718" t="b">
        <f>AND(COUNTIF('Master list(no salts, metals)'!N1712,"&lt;=1"),IF(COUNTIF('Master list(no salts, metals)'!$K1712:$Y1712, "#N/A")=14,TRUE,FALSE))</f>
        <v>0</v>
      </c>
      <c r="O1718" t="b">
        <f>AND(COUNTIF('Master list(no salts, metals)'!O1712,"&lt;=1"),IF(COUNTIF('Master list(no salts, metals)'!$K1712:$Y1712, "#N/A")=14,TRUE,FALSE))</f>
        <v>0</v>
      </c>
      <c r="P1718" t="b">
        <f>AND(COUNTIF('Master list(no salts, metals)'!P1712,"&lt;=1"),IF(COUNTIF('Master list(no salts, metals)'!$K1712:$Y1712, "#N/A")=14,TRUE,FALSE))</f>
        <v>0</v>
      </c>
      <c r="Q1718" t="b">
        <f>AND(COUNTIF('Master list(no salts, metals)'!Q1712,"&lt;=1"),IF(COUNTIF('Master list(no salts, metals)'!$K1712:$Y1712, "#N/A")=14,TRUE,FALSE))</f>
        <v>0</v>
      </c>
      <c r="R1718" t="b">
        <f>AND(COUNTIF('Master list(no salts, metals)'!R1712,"&lt;=1"),IF(COUNTIF('Master list(no salts, metals)'!$K1712:$Y1712, "#N/A")=14,TRUE,FALSE))</f>
        <v>0</v>
      </c>
      <c r="S1718" t="b">
        <f>AND(COUNTIF('Master list(no salts, metals)'!S1712,"&lt;=1"),IF(COUNTIF('Master list(no salts, metals)'!$K1712:$Y1712, "#N/A")=14,TRUE,FALSE))</f>
        <v>0</v>
      </c>
      <c r="T1718" t="b">
        <f>AND(COUNTIF('Master list(no salts, metals)'!T1712,"&lt;=1"),IF(COUNTIF('Master list(no salts, metals)'!$K1712:$Y1712, "#N/A")=14,TRUE,FALSE))</f>
        <v>0</v>
      </c>
      <c r="U1718" t="b">
        <f>AND(COUNTIF('Master list(no salts, metals)'!U1712,"&lt;=1"),IF(COUNTIF('Master list(no salts, metals)'!$K1712:$Y1712, "#N/A")=14,TRUE,FALSE))</f>
        <v>0</v>
      </c>
      <c r="V1718" t="b">
        <f>AND(COUNTIF('Master list(no salts, metals)'!V1712,"&lt;=1"),IF(COUNTIF('Master list(no salts, metals)'!$K1712:$Y1712, "#N/A")=14,TRUE,FALSE))</f>
        <v>0</v>
      </c>
      <c r="W1718" t="b">
        <f>AND(COUNTIF('Master list(no salts, metals)'!W1712,"&lt;=1"),IF(COUNTIF('Master list(no salts, metals)'!$K1712:$Y1712, "#N/A")=14,TRUE,FALSE))</f>
        <v>1</v>
      </c>
      <c r="X1718" t="b">
        <f>AND(COUNTIF('Master list(no salts, metals)'!X1712,"&lt;=1"),IF(COUNTIF('Master list(no salts, metals)'!$K1712:$Y1712, "#N/A")=14,TRUE,FALSE))</f>
        <v>0</v>
      </c>
      <c r="Y1718" t="b">
        <f>AND(COUNTIF('Master list(no salts, metals)'!Y1712,"&lt;=1"),IF(COUNTIF('Master list(no salts, metals)'!$K1712:$Y1712, "#N/A")=14,TRUE,FALSE))</f>
        <v>0</v>
      </c>
    </row>
    <row r="1719" spans="11:25" x14ac:dyDescent="0.25">
      <c r="K1719" t="b">
        <f>AND(COUNTIF('Master list(no salts, metals)'!K1713,"&lt;=1"),IF(COUNTIF('Master list(no salts, metals)'!$K1713:$Y1713, "#N/A")=14,TRUE,FALSE))</f>
        <v>0</v>
      </c>
      <c r="L1719" t="b">
        <f>AND(COUNTIF('Master list(no salts, metals)'!L1713,"&lt;=1"),IF(COUNTIF('Master list(no salts, metals)'!$K1713:$Y1713, "#N/A")=14,TRUE,FALSE))</f>
        <v>0</v>
      </c>
      <c r="M1719" t="b">
        <f>AND(COUNTIF('Master list(no salts, metals)'!M1713,"&lt;=1"),IF(COUNTIF('Master list(no salts, metals)'!$K1713:$Y1713, "#N/A")=14,TRUE,FALSE))</f>
        <v>0</v>
      </c>
      <c r="N1719" t="b">
        <f>AND(COUNTIF('Master list(no salts, metals)'!N1713,"&lt;=1"),IF(COUNTIF('Master list(no salts, metals)'!$K1713:$Y1713, "#N/A")=14,TRUE,FALSE))</f>
        <v>0</v>
      </c>
      <c r="O1719" t="b">
        <f>AND(COUNTIF('Master list(no salts, metals)'!O1713,"&lt;=1"),IF(COUNTIF('Master list(no salts, metals)'!$K1713:$Y1713, "#N/A")=14,TRUE,FALSE))</f>
        <v>0</v>
      </c>
      <c r="P1719" t="b">
        <f>AND(COUNTIF('Master list(no salts, metals)'!P1713,"&lt;=1"),IF(COUNTIF('Master list(no salts, metals)'!$K1713:$Y1713, "#N/A")=14,TRUE,FALSE))</f>
        <v>0</v>
      </c>
      <c r="Q1719" t="b">
        <f>AND(COUNTIF('Master list(no salts, metals)'!Q1713,"&lt;=1"),IF(COUNTIF('Master list(no salts, metals)'!$K1713:$Y1713, "#N/A")=14,TRUE,FALSE))</f>
        <v>0</v>
      </c>
      <c r="R1719" t="b">
        <f>AND(COUNTIF('Master list(no salts, metals)'!R1713,"&lt;=1"),IF(COUNTIF('Master list(no salts, metals)'!$K1713:$Y1713, "#N/A")=14,TRUE,FALSE))</f>
        <v>0</v>
      </c>
      <c r="S1719" t="b">
        <f>AND(COUNTIF('Master list(no salts, metals)'!S1713,"&lt;=1"),IF(COUNTIF('Master list(no salts, metals)'!$K1713:$Y1713, "#N/A")=14,TRUE,FALSE))</f>
        <v>0</v>
      </c>
      <c r="T1719" t="b">
        <f>AND(COUNTIF('Master list(no salts, metals)'!T1713,"&lt;=1"),IF(COUNTIF('Master list(no salts, metals)'!$K1713:$Y1713, "#N/A")=14,TRUE,FALSE))</f>
        <v>0</v>
      </c>
      <c r="U1719" t="b">
        <f>AND(COUNTIF('Master list(no salts, metals)'!U1713,"&lt;=1"),IF(COUNTIF('Master list(no salts, metals)'!$K1713:$Y1713, "#N/A")=14,TRUE,FALSE))</f>
        <v>0</v>
      </c>
      <c r="V1719" t="b">
        <f>AND(COUNTIF('Master list(no salts, metals)'!V1713,"&lt;=1"),IF(COUNTIF('Master list(no salts, metals)'!$K1713:$Y1713, "#N/A")=14,TRUE,FALSE))</f>
        <v>0</v>
      </c>
      <c r="W1719" t="b">
        <f>AND(COUNTIF('Master list(no salts, metals)'!W1713,"&lt;=1"),IF(COUNTIF('Master list(no salts, metals)'!$K1713:$Y1713, "#N/A")=14,TRUE,FALSE))</f>
        <v>0</v>
      </c>
      <c r="X1719" t="b">
        <f>AND(COUNTIF('Master list(no salts, metals)'!X1713,"&lt;=1"),IF(COUNTIF('Master list(no salts, metals)'!$K1713:$Y1713, "#N/A")=14,TRUE,FALSE))</f>
        <v>0</v>
      </c>
      <c r="Y1719" t="b">
        <f>AND(COUNTIF('Master list(no salts, metals)'!Y1713,"&lt;=1"),IF(COUNTIF('Master list(no salts, metals)'!$K1713:$Y1713, "#N/A")=14,TRUE,FALSE))</f>
        <v>1</v>
      </c>
    </row>
    <row r="1720" spans="11:25" x14ac:dyDescent="0.25">
      <c r="K1720" t="b">
        <f>AND(COUNTIF('Master list(no salts, metals)'!K1714,"&lt;=1"),IF(COUNTIF('Master list(no salts, metals)'!$K1714:$Y1714, "#N/A")=14,TRUE,FALSE))</f>
        <v>0</v>
      </c>
      <c r="L1720" t="b">
        <f>AND(COUNTIF('Master list(no salts, metals)'!L1714,"&lt;=1"),IF(COUNTIF('Master list(no salts, metals)'!$K1714:$Y1714, "#N/A")=14,TRUE,FALSE))</f>
        <v>0</v>
      </c>
      <c r="M1720" t="b">
        <f>AND(COUNTIF('Master list(no salts, metals)'!M1714,"&lt;=1"),IF(COUNTIF('Master list(no salts, metals)'!$K1714:$Y1714, "#N/A")=14,TRUE,FALSE))</f>
        <v>0</v>
      </c>
      <c r="N1720" t="b">
        <f>AND(COUNTIF('Master list(no salts, metals)'!N1714,"&lt;=1"),IF(COUNTIF('Master list(no salts, metals)'!$K1714:$Y1714, "#N/A")=14,TRUE,FALSE))</f>
        <v>0</v>
      </c>
      <c r="O1720" t="b">
        <f>AND(COUNTIF('Master list(no salts, metals)'!O1714,"&lt;=1"),IF(COUNTIF('Master list(no salts, metals)'!$K1714:$Y1714, "#N/A")=14,TRUE,FALSE))</f>
        <v>0</v>
      </c>
      <c r="P1720" t="b">
        <f>AND(COUNTIF('Master list(no salts, metals)'!P1714,"&lt;=1"),IF(COUNTIF('Master list(no salts, metals)'!$K1714:$Y1714, "#N/A")=14,TRUE,FALSE))</f>
        <v>0</v>
      </c>
      <c r="Q1720" t="b">
        <f>AND(COUNTIF('Master list(no salts, metals)'!Q1714,"&lt;=1"),IF(COUNTIF('Master list(no salts, metals)'!$K1714:$Y1714, "#N/A")=14,TRUE,FALSE))</f>
        <v>0</v>
      </c>
      <c r="R1720" t="b">
        <f>AND(COUNTIF('Master list(no salts, metals)'!R1714,"&lt;=1"),IF(COUNTIF('Master list(no salts, metals)'!$K1714:$Y1714, "#N/A")=14,TRUE,FALSE))</f>
        <v>0</v>
      </c>
      <c r="S1720" t="b">
        <f>AND(COUNTIF('Master list(no salts, metals)'!S1714,"&lt;=1"),IF(COUNTIF('Master list(no salts, metals)'!$K1714:$Y1714, "#N/A")=14,TRUE,FALSE))</f>
        <v>0</v>
      </c>
      <c r="T1720" t="b">
        <f>AND(COUNTIF('Master list(no salts, metals)'!T1714,"&lt;=1"),IF(COUNTIF('Master list(no salts, metals)'!$K1714:$Y1714, "#N/A")=14,TRUE,FALSE))</f>
        <v>0</v>
      </c>
      <c r="U1720" t="b">
        <f>AND(COUNTIF('Master list(no salts, metals)'!U1714,"&lt;=1"),IF(COUNTIF('Master list(no salts, metals)'!$K1714:$Y1714, "#N/A")=14,TRUE,FALSE))</f>
        <v>0</v>
      </c>
      <c r="V1720" t="b">
        <f>AND(COUNTIF('Master list(no salts, metals)'!V1714,"&lt;=1"),IF(COUNTIF('Master list(no salts, metals)'!$K1714:$Y1714, "#N/A")=14,TRUE,FALSE))</f>
        <v>0</v>
      </c>
      <c r="W1720" t="b">
        <f>AND(COUNTIF('Master list(no salts, metals)'!W1714,"&lt;=1"),IF(COUNTIF('Master list(no salts, metals)'!$K1714:$Y1714, "#N/A")=14,TRUE,FALSE))</f>
        <v>0</v>
      </c>
      <c r="X1720" t="b">
        <f>AND(COUNTIF('Master list(no salts, metals)'!X1714,"&lt;=1"),IF(COUNTIF('Master list(no salts, metals)'!$K1714:$Y1714, "#N/A")=14,TRUE,FALSE))</f>
        <v>0</v>
      </c>
      <c r="Y1720" t="b">
        <f>AND(COUNTIF('Master list(no salts, metals)'!Y1714,"&lt;=1"),IF(COUNTIF('Master list(no salts, metals)'!$K1714:$Y1714, "#N/A")=14,TRUE,FALSE))</f>
        <v>0</v>
      </c>
    </row>
    <row r="1721" spans="11:25" x14ac:dyDescent="0.25">
      <c r="K1721" t="b">
        <f>AND(COUNTIF('Master list(no salts, metals)'!K1715,"&lt;=1"),IF(COUNTIF('Master list(no salts, metals)'!$K1715:$Y1715, "#N/A")=14,TRUE,FALSE))</f>
        <v>0</v>
      </c>
      <c r="L1721" t="b">
        <f>AND(COUNTIF('Master list(no salts, metals)'!L1715,"&lt;=1"),IF(COUNTIF('Master list(no salts, metals)'!$K1715:$Y1715, "#N/A")=14,TRUE,FALSE))</f>
        <v>0</v>
      </c>
      <c r="M1721" t="b">
        <f>AND(COUNTIF('Master list(no salts, metals)'!M1715,"&lt;=1"),IF(COUNTIF('Master list(no salts, metals)'!$K1715:$Y1715, "#N/A")=14,TRUE,FALSE))</f>
        <v>0</v>
      </c>
      <c r="N1721" t="b">
        <f>AND(COUNTIF('Master list(no salts, metals)'!N1715,"&lt;=1"),IF(COUNTIF('Master list(no salts, metals)'!$K1715:$Y1715, "#N/A")=14,TRUE,FALSE))</f>
        <v>0</v>
      </c>
      <c r="O1721" t="b">
        <f>AND(COUNTIF('Master list(no salts, metals)'!O1715,"&lt;=1"),IF(COUNTIF('Master list(no salts, metals)'!$K1715:$Y1715, "#N/A")=14,TRUE,FALSE))</f>
        <v>0</v>
      </c>
      <c r="P1721" t="b">
        <f>AND(COUNTIF('Master list(no salts, metals)'!P1715,"&lt;=1"),IF(COUNTIF('Master list(no salts, metals)'!$K1715:$Y1715, "#N/A")=14,TRUE,FALSE))</f>
        <v>0</v>
      </c>
      <c r="Q1721" t="b">
        <f>AND(COUNTIF('Master list(no salts, metals)'!Q1715,"&lt;=1"),IF(COUNTIF('Master list(no salts, metals)'!$K1715:$Y1715, "#N/A")=14,TRUE,FALSE))</f>
        <v>0</v>
      </c>
      <c r="R1721" t="b">
        <f>AND(COUNTIF('Master list(no salts, metals)'!R1715,"&lt;=1"),IF(COUNTIF('Master list(no salts, metals)'!$K1715:$Y1715, "#N/A")=14,TRUE,FALSE))</f>
        <v>0</v>
      </c>
      <c r="S1721" t="b">
        <f>AND(COUNTIF('Master list(no salts, metals)'!S1715,"&lt;=1"),IF(COUNTIF('Master list(no salts, metals)'!$K1715:$Y1715, "#N/A")=14,TRUE,FALSE))</f>
        <v>0</v>
      </c>
      <c r="T1721" t="b">
        <f>AND(COUNTIF('Master list(no salts, metals)'!T1715,"&lt;=1"),IF(COUNTIF('Master list(no salts, metals)'!$K1715:$Y1715, "#N/A")=14,TRUE,FALSE))</f>
        <v>0</v>
      </c>
      <c r="U1721" t="b">
        <f>AND(COUNTIF('Master list(no salts, metals)'!U1715,"&lt;=1"),IF(COUNTIF('Master list(no salts, metals)'!$K1715:$Y1715, "#N/A")=14,TRUE,FALSE))</f>
        <v>0</v>
      </c>
      <c r="V1721" t="b">
        <f>AND(COUNTIF('Master list(no salts, metals)'!V1715,"&lt;=1"),IF(COUNTIF('Master list(no salts, metals)'!$K1715:$Y1715, "#N/A")=14,TRUE,FALSE))</f>
        <v>0</v>
      </c>
      <c r="W1721" t="b">
        <f>AND(COUNTIF('Master list(no salts, metals)'!W1715,"&lt;=1"),IF(COUNTIF('Master list(no salts, metals)'!$K1715:$Y1715, "#N/A")=14,TRUE,FALSE))</f>
        <v>1</v>
      </c>
      <c r="X1721" t="b">
        <f>AND(COUNTIF('Master list(no salts, metals)'!X1715,"&lt;=1"),IF(COUNTIF('Master list(no salts, metals)'!$K1715:$Y1715, "#N/A")=14,TRUE,FALSE))</f>
        <v>0</v>
      </c>
      <c r="Y1721" t="b">
        <f>AND(COUNTIF('Master list(no salts, metals)'!Y1715,"&lt;=1"),IF(COUNTIF('Master list(no salts, metals)'!$K1715:$Y1715, "#N/A")=14,TRUE,FALSE))</f>
        <v>0</v>
      </c>
    </row>
    <row r="1722" spans="11:25" x14ac:dyDescent="0.25">
      <c r="K1722" t="b">
        <f>AND(COUNTIF('Master list(no salts, metals)'!K1716,"&lt;=1"),IF(COUNTIF('Master list(no salts, metals)'!$K1716:$Y1716, "#N/A")=14,TRUE,FALSE))</f>
        <v>0</v>
      </c>
      <c r="L1722" t="b">
        <f>AND(COUNTIF('Master list(no salts, metals)'!L1716,"&lt;=1"),IF(COUNTIF('Master list(no salts, metals)'!$K1716:$Y1716, "#N/A")=14,TRUE,FALSE))</f>
        <v>0</v>
      </c>
      <c r="M1722" t="b">
        <f>AND(COUNTIF('Master list(no salts, metals)'!M1716,"&lt;=1"),IF(COUNTIF('Master list(no salts, metals)'!$K1716:$Y1716, "#N/A")=14,TRUE,FALSE))</f>
        <v>0</v>
      </c>
      <c r="N1722" t="b">
        <f>AND(COUNTIF('Master list(no salts, metals)'!N1716,"&lt;=1"),IF(COUNTIF('Master list(no salts, metals)'!$K1716:$Y1716, "#N/A")=14,TRUE,FALSE))</f>
        <v>0</v>
      </c>
      <c r="O1722" t="b">
        <f>AND(COUNTIF('Master list(no salts, metals)'!O1716,"&lt;=1"),IF(COUNTIF('Master list(no salts, metals)'!$K1716:$Y1716, "#N/A")=14,TRUE,FALSE))</f>
        <v>0</v>
      </c>
      <c r="P1722" t="b">
        <f>AND(COUNTIF('Master list(no salts, metals)'!P1716,"&lt;=1"),IF(COUNTIF('Master list(no salts, metals)'!$K1716:$Y1716, "#N/A")=14,TRUE,FALSE))</f>
        <v>0</v>
      </c>
      <c r="Q1722" t="b">
        <f>AND(COUNTIF('Master list(no salts, metals)'!Q1716,"&lt;=1"),IF(COUNTIF('Master list(no salts, metals)'!$K1716:$Y1716, "#N/A")=14,TRUE,FALSE))</f>
        <v>0</v>
      </c>
      <c r="R1722" t="b">
        <f>AND(COUNTIF('Master list(no salts, metals)'!R1716,"&lt;=1"),IF(COUNTIF('Master list(no salts, metals)'!$K1716:$Y1716, "#N/A")=14,TRUE,FALSE))</f>
        <v>0</v>
      </c>
      <c r="S1722" t="b">
        <f>AND(COUNTIF('Master list(no salts, metals)'!S1716,"&lt;=1"),IF(COUNTIF('Master list(no salts, metals)'!$K1716:$Y1716, "#N/A")=14,TRUE,FALSE))</f>
        <v>0</v>
      </c>
      <c r="T1722" t="b">
        <f>AND(COUNTIF('Master list(no salts, metals)'!T1716,"&lt;=1"),IF(COUNTIF('Master list(no salts, metals)'!$K1716:$Y1716, "#N/A")=14,TRUE,FALSE))</f>
        <v>0</v>
      </c>
      <c r="U1722" t="b">
        <f>AND(COUNTIF('Master list(no salts, metals)'!U1716,"&lt;=1"),IF(COUNTIF('Master list(no salts, metals)'!$K1716:$Y1716, "#N/A")=14,TRUE,FALSE))</f>
        <v>0</v>
      </c>
      <c r="V1722" t="b">
        <f>AND(COUNTIF('Master list(no salts, metals)'!V1716,"&lt;=1"),IF(COUNTIF('Master list(no salts, metals)'!$K1716:$Y1716, "#N/A")=14,TRUE,FALSE))</f>
        <v>0</v>
      </c>
      <c r="W1722" t="b">
        <f>AND(COUNTIF('Master list(no salts, metals)'!W1716,"&lt;=1"),IF(COUNTIF('Master list(no salts, metals)'!$K1716:$Y1716, "#N/A")=14,TRUE,FALSE))</f>
        <v>1</v>
      </c>
      <c r="X1722" t="b">
        <f>AND(COUNTIF('Master list(no salts, metals)'!X1716,"&lt;=1"),IF(COUNTIF('Master list(no salts, metals)'!$K1716:$Y1716, "#N/A")=14,TRUE,FALSE))</f>
        <v>0</v>
      </c>
      <c r="Y1722" t="b">
        <f>AND(COUNTIF('Master list(no salts, metals)'!Y1716,"&lt;=1"),IF(COUNTIF('Master list(no salts, metals)'!$K1716:$Y1716, "#N/A")=14,TRUE,FALSE))</f>
        <v>0</v>
      </c>
    </row>
    <row r="1723" spans="11:25" x14ac:dyDescent="0.25">
      <c r="K1723" t="b">
        <f>AND(COUNTIF('Master list(no salts, metals)'!K1717,"&lt;=1"),IF(COUNTIF('Master list(no salts, metals)'!$K1717:$Y1717, "#N/A")=14,TRUE,FALSE))</f>
        <v>0</v>
      </c>
      <c r="L1723" t="b">
        <f>AND(COUNTIF('Master list(no salts, metals)'!L1717,"&lt;=1"),IF(COUNTIF('Master list(no salts, metals)'!$K1717:$Y1717, "#N/A")=14,TRUE,FALSE))</f>
        <v>0</v>
      </c>
      <c r="M1723" t="b">
        <f>AND(COUNTIF('Master list(no salts, metals)'!M1717,"&lt;=1"),IF(COUNTIF('Master list(no salts, metals)'!$K1717:$Y1717, "#N/A")=14,TRUE,FALSE))</f>
        <v>0</v>
      </c>
      <c r="N1723" t="b">
        <f>AND(COUNTIF('Master list(no salts, metals)'!N1717,"&lt;=1"),IF(COUNTIF('Master list(no salts, metals)'!$K1717:$Y1717, "#N/A")=14,TRUE,FALSE))</f>
        <v>0</v>
      </c>
      <c r="O1723" t="b">
        <f>AND(COUNTIF('Master list(no salts, metals)'!O1717,"&lt;=1"),IF(COUNTIF('Master list(no salts, metals)'!$K1717:$Y1717, "#N/A")=14,TRUE,FALSE))</f>
        <v>0</v>
      </c>
      <c r="P1723" t="b">
        <f>AND(COUNTIF('Master list(no salts, metals)'!P1717,"&lt;=1"),IF(COUNTIF('Master list(no salts, metals)'!$K1717:$Y1717, "#N/A")=14,TRUE,FALSE))</f>
        <v>0</v>
      </c>
      <c r="Q1723" t="b">
        <f>AND(COUNTIF('Master list(no salts, metals)'!Q1717,"&lt;=1"),IF(COUNTIF('Master list(no salts, metals)'!$K1717:$Y1717, "#N/A")=14,TRUE,FALSE))</f>
        <v>0</v>
      </c>
      <c r="R1723" t="b">
        <f>AND(COUNTIF('Master list(no salts, metals)'!R1717,"&lt;=1"),IF(COUNTIF('Master list(no salts, metals)'!$K1717:$Y1717, "#N/A")=14,TRUE,FALSE))</f>
        <v>0</v>
      </c>
      <c r="S1723" t="b">
        <f>AND(COUNTIF('Master list(no salts, metals)'!S1717,"&lt;=1"),IF(COUNTIF('Master list(no salts, metals)'!$K1717:$Y1717, "#N/A")=14,TRUE,FALSE))</f>
        <v>0</v>
      </c>
      <c r="T1723" t="b">
        <f>AND(COUNTIF('Master list(no salts, metals)'!T1717,"&lt;=1"),IF(COUNTIF('Master list(no salts, metals)'!$K1717:$Y1717, "#N/A")=14,TRUE,FALSE))</f>
        <v>0</v>
      </c>
      <c r="U1723" t="b">
        <f>AND(COUNTIF('Master list(no salts, metals)'!U1717,"&lt;=1"),IF(COUNTIF('Master list(no salts, metals)'!$K1717:$Y1717, "#N/A")=14,TRUE,FALSE))</f>
        <v>0</v>
      </c>
      <c r="V1723" t="b">
        <f>AND(COUNTIF('Master list(no salts, metals)'!V1717,"&lt;=1"),IF(COUNTIF('Master list(no salts, metals)'!$K1717:$Y1717, "#N/A")=14,TRUE,FALSE))</f>
        <v>0</v>
      </c>
      <c r="W1723" t="b">
        <f>AND(COUNTIF('Master list(no salts, metals)'!W1717,"&lt;=1"),IF(COUNTIF('Master list(no salts, metals)'!$K1717:$Y1717, "#N/A")=14,TRUE,FALSE))</f>
        <v>0</v>
      </c>
      <c r="X1723" t="b">
        <f>AND(COUNTIF('Master list(no salts, metals)'!X1717,"&lt;=1"),IF(COUNTIF('Master list(no salts, metals)'!$K1717:$Y1717, "#N/A")=14,TRUE,FALSE))</f>
        <v>0</v>
      </c>
      <c r="Y1723" t="b">
        <f>AND(COUNTIF('Master list(no salts, metals)'!Y1717,"&lt;=1"),IF(COUNTIF('Master list(no salts, metals)'!$K1717:$Y1717, "#N/A")=14,TRUE,FALSE))</f>
        <v>0</v>
      </c>
    </row>
    <row r="1724" spans="11:25" x14ac:dyDescent="0.25">
      <c r="K1724" t="b">
        <f>AND(COUNTIF('Master list(no salts, metals)'!K1718,"&lt;=1"),IF(COUNTIF('Master list(no salts, metals)'!$K1718:$Y1718, "#N/A")=14,TRUE,FALSE))</f>
        <v>0</v>
      </c>
      <c r="L1724" t="b">
        <f>AND(COUNTIF('Master list(no salts, metals)'!L1718,"&lt;=1"),IF(COUNTIF('Master list(no salts, metals)'!$K1718:$Y1718, "#N/A")=14,TRUE,FALSE))</f>
        <v>0</v>
      </c>
      <c r="M1724" t="b">
        <f>AND(COUNTIF('Master list(no salts, metals)'!M1718,"&lt;=1"),IF(COUNTIF('Master list(no salts, metals)'!$K1718:$Y1718, "#N/A")=14,TRUE,FALSE))</f>
        <v>0</v>
      </c>
      <c r="N1724" t="b">
        <f>AND(COUNTIF('Master list(no salts, metals)'!N1718,"&lt;=1"),IF(COUNTIF('Master list(no salts, metals)'!$K1718:$Y1718, "#N/A")=14,TRUE,FALSE))</f>
        <v>0</v>
      </c>
      <c r="O1724" t="b">
        <f>AND(COUNTIF('Master list(no salts, metals)'!O1718,"&lt;=1"),IF(COUNTIF('Master list(no salts, metals)'!$K1718:$Y1718, "#N/A")=14,TRUE,FALSE))</f>
        <v>0</v>
      </c>
      <c r="P1724" t="b">
        <f>AND(COUNTIF('Master list(no salts, metals)'!P1718,"&lt;=1"),IF(COUNTIF('Master list(no salts, metals)'!$K1718:$Y1718, "#N/A")=14,TRUE,FALSE))</f>
        <v>0</v>
      </c>
      <c r="Q1724" t="b">
        <f>AND(COUNTIF('Master list(no salts, metals)'!Q1718,"&lt;=1"),IF(COUNTIF('Master list(no salts, metals)'!$K1718:$Y1718, "#N/A")=14,TRUE,FALSE))</f>
        <v>0</v>
      </c>
      <c r="R1724" t="b">
        <f>AND(COUNTIF('Master list(no salts, metals)'!R1718,"&lt;=1"),IF(COUNTIF('Master list(no salts, metals)'!$K1718:$Y1718, "#N/A")=14,TRUE,FALSE))</f>
        <v>0</v>
      </c>
      <c r="S1724" t="b">
        <f>AND(COUNTIF('Master list(no salts, metals)'!S1718,"&lt;=1"),IF(COUNTIF('Master list(no salts, metals)'!$K1718:$Y1718, "#N/A")=14,TRUE,FALSE))</f>
        <v>0</v>
      </c>
      <c r="T1724" t="b">
        <f>AND(COUNTIF('Master list(no salts, metals)'!T1718,"&lt;=1"),IF(COUNTIF('Master list(no salts, metals)'!$K1718:$Y1718, "#N/A")=14,TRUE,FALSE))</f>
        <v>0</v>
      </c>
      <c r="U1724" t="b">
        <f>AND(COUNTIF('Master list(no salts, metals)'!U1718,"&lt;=1"),IF(COUNTIF('Master list(no salts, metals)'!$K1718:$Y1718, "#N/A")=14,TRUE,FALSE))</f>
        <v>0</v>
      </c>
      <c r="V1724" t="b">
        <f>AND(COUNTIF('Master list(no salts, metals)'!V1718,"&lt;=1"),IF(COUNTIF('Master list(no salts, metals)'!$K1718:$Y1718, "#N/A")=14,TRUE,FALSE))</f>
        <v>0</v>
      </c>
      <c r="W1724" t="b">
        <f>AND(COUNTIF('Master list(no salts, metals)'!W1718,"&lt;=1"),IF(COUNTIF('Master list(no salts, metals)'!$K1718:$Y1718, "#N/A")=14,TRUE,FALSE))</f>
        <v>1</v>
      </c>
      <c r="X1724" t="b">
        <f>AND(COUNTIF('Master list(no salts, metals)'!X1718,"&lt;=1"),IF(COUNTIF('Master list(no salts, metals)'!$K1718:$Y1718, "#N/A")=14,TRUE,FALSE))</f>
        <v>0</v>
      </c>
      <c r="Y1724" t="b">
        <f>AND(COUNTIF('Master list(no salts, metals)'!Y1718,"&lt;=1"),IF(COUNTIF('Master list(no salts, metals)'!$K1718:$Y1718, "#N/A")=14,TRUE,FALSE))</f>
        <v>0</v>
      </c>
    </row>
    <row r="1725" spans="11:25" x14ac:dyDescent="0.25">
      <c r="K1725" t="b">
        <f>AND(COUNTIF('Master list(no salts, metals)'!K1719,"&lt;=1"),IF(COUNTIF('Master list(no salts, metals)'!$K1719:$Y1719, "#N/A")=14,TRUE,FALSE))</f>
        <v>0</v>
      </c>
      <c r="L1725" t="b">
        <f>AND(COUNTIF('Master list(no salts, metals)'!L1719,"&lt;=1"),IF(COUNTIF('Master list(no salts, metals)'!$K1719:$Y1719, "#N/A")=14,TRUE,FALSE))</f>
        <v>0</v>
      </c>
      <c r="M1725" t="b">
        <f>AND(COUNTIF('Master list(no salts, metals)'!M1719,"&lt;=1"),IF(COUNTIF('Master list(no salts, metals)'!$K1719:$Y1719, "#N/A")=14,TRUE,FALSE))</f>
        <v>0</v>
      </c>
      <c r="N1725" t="b">
        <f>AND(COUNTIF('Master list(no salts, metals)'!N1719,"&lt;=1"),IF(COUNTIF('Master list(no salts, metals)'!$K1719:$Y1719, "#N/A")=14,TRUE,FALSE))</f>
        <v>0</v>
      </c>
      <c r="O1725" t="b">
        <f>AND(COUNTIF('Master list(no salts, metals)'!O1719,"&lt;=1"),IF(COUNTIF('Master list(no salts, metals)'!$K1719:$Y1719, "#N/A")=14,TRUE,FALSE))</f>
        <v>0</v>
      </c>
      <c r="P1725" t="b">
        <f>AND(COUNTIF('Master list(no salts, metals)'!P1719,"&lt;=1"),IF(COUNTIF('Master list(no salts, metals)'!$K1719:$Y1719, "#N/A")=14,TRUE,FALSE))</f>
        <v>0</v>
      </c>
      <c r="Q1725" t="b">
        <f>AND(COUNTIF('Master list(no salts, metals)'!Q1719,"&lt;=1"),IF(COUNTIF('Master list(no salts, metals)'!$K1719:$Y1719, "#N/A")=14,TRUE,FALSE))</f>
        <v>0</v>
      </c>
      <c r="R1725" t="b">
        <f>AND(COUNTIF('Master list(no salts, metals)'!R1719,"&lt;=1"),IF(COUNTIF('Master list(no salts, metals)'!$K1719:$Y1719, "#N/A")=14,TRUE,FALSE))</f>
        <v>0</v>
      </c>
      <c r="S1725" t="b">
        <f>AND(COUNTIF('Master list(no salts, metals)'!S1719,"&lt;=1"),IF(COUNTIF('Master list(no salts, metals)'!$K1719:$Y1719, "#N/A")=14,TRUE,FALSE))</f>
        <v>0</v>
      </c>
      <c r="T1725" t="b">
        <f>AND(COUNTIF('Master list(no salts, metals)'!T1719,"&lt;=1"),IF(COUNTIF('Master list(no salts, metals)'!$K1719:$Y1719, "#N/A")=14,TRUE,FALSE))</f>
        <v>0</v>
      </c>
      <c r="U1725" t="b">
        <f>AND(COUNTIF('Master list(no salts, metals)'!U1719,"&lt;=1"),IF(COUNTIF('Master list(no salts, metals)'!$K1719:$Y1719, "#N/A")=14,TRUE,FALSE))</f>
        <v>0</v>
      </c>
      <c r="V1725" t="b">
        <f>AND(COUNTIF('Master list(no salts, metals)'!V1719,"&lt;=1"),IF(COUNTIF('Master list(no salts, metals)'!$K1719:$Y1719, "#N/A")=14,TRUE,FALSE))</f>
        <v>0</v>
      </c>
      <c r="W1725" t="b">
        <f>AND(COUNTIF('Master list(no salts, metals)'!W1719,"&lt;=1"),IF(COUNTIF('Master list(no salts, metals)'!$K1719:$Y1719, "#N/A")=14,TRUE,FALSE))</f>
        <v>1</v>
      </c>
      <c r="X1725" t="b">
        <f>AND(COUNTIF('Master list(no salts, metals)'!X1719,"&lt;=1"),IF(COUNTIF('Master list(no salts, metals)'!$K1719:$Y1719, "#N/A")=14,TRUE,FALSE))</f>
        <v>0</v>
      </c>
      <c r="Y1725" t="b">
        <f>AND(COUNTIF('Master list(no salts, metals)'!Y1719,"&lt;=1"),IF(COUNTIF('Master list(no salts, metals)'!$K1719:$Y1719, "#N/A")=14,TRUE,FALSE))</f>
        <v>0</v>
      </c>
    </row>
    <row r="1726" spans="11:25" x14ac:dyDescent="0.25">
      <c r="K1726" t="b">
        <f>AND(COUNTIF('Master list(no salts, metals)'!K1720,"&lt;=1"),IF(COUNTIF('Master list(no salts, metals)'!$K1720:$Y1720, "#N/A")=14,TRUE,FALSE))</f>
        <v>0</v>
      </c>
      <c r="L1726" t="b">
        <f>AND(COUNTIF('Master list(no salts, metals)'!L1720,"&lt;=1"),IF(COUNTIF('Master list(no salts, metals)'!$K1720:$Y1720, "#N/A")=14,TRUE,FALSE))</f>
        <v>0</v>
      </c>
      <c r="M1726" t="b">
        <f>AND(COUNTIF('Master list(no salts, metals)'!M1720,"&lt;=1"),IF(COUNTIF('Master list(no salts, metals)'!$K1720:$Y1720, "#N/A")=14,TRUE,FALSE))</f>
        <v>0</v>
      </c>
      <c r="N1726" t="b">
        <f>AND(COUNTIF('Master list(no salts, metals)'!N1720,"&lt;=1"),IF(COUNTIF('Master list(no salts, metals)'!$K1720:$Y1720, "#N/A")=14,TRUE,FALSE))</f>
        <v>0</v>
      </c>
      <c r="O1726" t="b">
        <f>AND(COUNTIF('Master list(no salts, metals)'!O1720,"&lt;=1"),IF(COUNTIF('Master list(no salts, metals)'!$K1720:$Y1720, "#N/A")=14,TRUE,FALSE))</f>
        <v>0</v>
      </c>
      <c r="P1726" t="b">
        <f>AND(COUNTIF('Master list(no salts, metals)'!P1720,"&lt;=1"),IF(COUNTIF('Master list(no salts, metals)'!$K1720:$Y1720, "#N/A")=14,TRUE,FALSE))</f>
        <v>0</v>
      </c>
      <c r="Q1726" t="b">
        <f>AND(COUNTIF('Master list(no salts, metals)'!Q1720,"&lt;=1"),IF(COUNTIF('Master list(no salts, metals)'!$K1720:$Y1720, "#N/A")=14,TRUE,FALSE))</f>
        <v>0</v>
      </c>
      <c r="R1726" t="b">
        <f>AND(COUNTIF('Master list(no salts, metals)'!R1720,"&lt;=1"),IF(COUNTIF('Master list(no salts, metals)'!$K1720:$Y1720, "#N/A")=14,TRUE,FALSE))</f>
        <v>0</v>
      </c>
      <c r="S1726" t="b">
        <f>AND(COUNTIF('Master list(no salts, metals)'!S1720,"&lt;=1"),IF(COUNTIF('Master list(no salts, metals)'!$K1720:$Y1720, "#N/A")=14,TRUE,FALSE))</f>
        <v>0</v>
      </c>
      <c r="T1726" t="b">
        <f>AND(COUNTIF('Master list(no salts, metals)'!T1720,"&lt;=1"),IF(COUNTIF('Master list(no salts, metals)'!$K1720:$Y1720, "#N/A")=14,TRUE,FALSE))</f>
        <v>0</v>
      </c>
      <c r="U1726" t="b">
        <f>AND(COUNTIF('Master list(no salts, metals)'!U1720,"&lt;=1"),IF(COUNTIF('Master list(no salts, metals)'!$K1720:$Y1720, "#N/A")=14,TRUE,FALSE))</f>
        <v>0</v>
      </c>
      <c r="V1726" t="b">
        <f>AND(COUNTIF('Master list(no salts, metals)'!V1720,"&lt;=1"),IF(COUNTIF('Master list(no salts, metals)'!$K1720:$Y1720, "#N/A")=14,TRUE,FALSE))</f>
        <v>0</v>
      </c>
      <c r="W1726" t="b">
        <f>AND(COUNTIF('Master list(no salts, metals)'!W1720,"&lt;=1"),IF(COUNTIF('Master list(no salts, metals)'!$K1720:$Y1720, "#N/A")=14,TRUE,FALSE))</f>
        <v>0</v>
      </c>
      <c r="X1726" t="b">
        <f>AND(COUNTIF('Master list(no salts, metals)'!X1720,"&lt;=1"),IF(COUNTIF('Master list(no salts, metals)'!$K1720:$Y1720, "#N/A")=14,TRUE,FALSE))</f>
        <v>0</v>
      </c>
      <c r="Y1726" t="b">
        <f>AND(COUNTIF('Master list(no salts, metals)'!Y1720,"&lt;=1"),IF(COUNTIF('Master list(no salts, metals)'!$K1720:$Y1720, "#N/A")=14,TRUE,FALSE))</f>
        <v>0</v>
      </c>
    </row>
    <row r="1727" spans="11:25" x14ac:dyDescent="0.25">
      <c r="K1727" t="b">
        <f>AND(COUNTIF('Master list(no salts, metals)'!K1721,"&lt;=1"),IF(COUNTIF('Master list(no salts, metals)'!$K1721:$Y1721, "#N/A")=14,TRUE,FALSE))</f>
        <v>0</v>
      </c>
      <c r="L1727" t="b">
        <f>AND(COUNTIF('Master list(no salts, metals)'!L1721,"&lt;=1"),IF(COUNTIF('Master list(no salts, metals)'!$K1721:$Y1721, "#N/A")=14,TRUE,FALSE))</f>
        <v>0</v>
      </c>
      <c r="M1727" t="b">
        <f>AND(COUNTIF('Master list(no salts, metals)'!M1721,"&lt;=1"),IF(COUNTIF('Master list(no salts, metals)'!$K1721:$Y1721, "#N/A")=14,TRUE,FALSE))</f>
        <v>0</v>
      </c>
      <c r="N1727" t="b">
        <f>AND(COUNTIF('Master list(no salts, metals)'!N1721,"&lt;=1"),IF(COUNTIF('Master list(no salts, metals)'!$K1721:$Y1721, "#N/A")=14,TRUE,FALSE))</f>
        <v>0</v>
      </c>
      <c r="O1727" t="b">
        <f>AND(COUNTIF('Master list(no salts, metals)'!O1721,"&lt;=1"),IF(COUNTIF('Master list(no salts, metals)'!$K1721:$Y1721, "#N/A")=14,TRUE,FALSE))</f>
        <v>0</v>
      </c>
      <c r="P1727" t="b">
        <f>AND(COUNTIF('Master list(no salts, metals)'!P1721,"&lt;=1"),IF(COUNTIF('Master list(no salts, metals)'!$K1721:$Y1721, "#N/A")=14,TRUE,FALSE))</f>
        <v>0</v>
      </c>
      <c r="Q1727" t="b">
        <f>AND(COUNTIF('Master list(no salts, metals)'!Q1721,"&lt;=1"),IF(COUNTIF('Master list(no salts, metals)'!$K1721:$Y1721, "#N/A")=14,TRUE,FALSE))</f>
        <v>0</v>
      </c>
      <c r="R1727" t="b">
        <f>AND(COUNTIF('Master list(no salts, metals)'!R1721,"&lt;=1"),IF(COUNTIF('Master list(no salts, metals)'!$K1721:$Y1721, "#N/A")=14,TRUE,FALSE))</f>
        <v>0</v>
      </c>
      <c r="S1727" t="b">
        <f>AND(COUNTIF('Master list(no salts, metals)'!S1721,"&lt;=1"),IF(COUNTIF('Master list(no salts, metals)'!$K1721:$Y1721, "#N/A")=14,TRUE,FALSE))</f>
        <v>0</v>
      </c>
      <c r="T1727" t="b">
        <f>AND(COUNTIF('Master list(no salts, metals)'!T1721,"&lt;=1"),IF(COUNTIF('Master list(no salts, metals)'!$K1721:$Y1721, "#N/A")=14,TRUE,FALSE))</f>
        <v>0</v>
      </c>
      <c r="U1727" t="b">
        <f>AND(COUNTIF('Master list(no salts, metals)'!U1721,"&lt;=1"),IF(COUNTIF('Master list(no salts, metals)'!$K1721:$Y1721, "#N/A")=14,TRUE,FALSE))</f>
        <v>0</v>
      </c>
      <c r="V1727" t="b">
        <f>AND(COUNTIF('Master list(no salts, metals)'!V1721,"&lt;=1"),IF(COUNTIF('Master list(no salts, metals)'!$K1721:$Y1721, "#N/A")=14,TRUE,FALSE))</f>
        <v>0</v>
      </c>
      <c r="W1727" t="b">
        <f>AND(COUNTIF('Master list(no salts, metals)'!W1721,"&lt;=1"),IF(COUNTIF('Master list(no salts, metals)'!$K1721:$Y1721, "#N/A")=14,TRUE,FALSE))</f>
        <v>1</v>
      </c>
      <c r="X1727" t="b">
        <f>AND(COUNTIF('Master list(no salts, metals)'!X1721,"&lt;=1"),IF(COUNTIF('Master list(no salts, metals)'!$K1721:$Y1721, "#N/A")=14,TRUE,FALSE))</f>
        <v>0</v>
      </c>
      <c r="Y1727" t="b">
        <f>AND(COUNTIF('Master list(no salts, metals)'!Y1721,"&lt;=1"),IF(COUNTIF('Master list(no salts, metals)'!$K1721:$Y1721, "#N/A")=14,TRUE,FALSE))</f>
        <v>0</v>
      </c>
    </row>
    <row r="1728" spans="11:25" x14ac:dyDescent="0.25">
      <c r="K1728" t="b">
        <f>AND(COUNTIF('Master list(no salts, metals)'!K1722,"&lt;=1"),IF(COUNTIF('Master list(no salts, metals)'!$K1722:$Y1722, "#N/A")=14,TRUE,FALSE))</f>
        <v>0</v>
      </c>
      <c r="L1728" t="b">
        <f>AND(COUNTIF('Master list(no salts, metals)'!L1722,"&lt;=1"),IF(COUNTIF('Master list(no salts, metals)'!$K1722:$Y1722, "#N/A")=14,TRUE,FALSE))</f>
        <v>0</v>
      </c>
      <c r="M1728" t="b">
        <f>AND(COUNTIF('Master list(no salts, metals)'!M1722,"&lt;=1"),IF(COUNTIF('Master list(no salts, metals)'!$K1722:$Y1722, "#N/A")=14,TRUE,FALSE))</f>
        <v>0</v>
      </c>
      <c r="N1728" t="b">
        <f>AND(COUNTIF('Master list(no salts, metals)'!N1722,"&lt;=1"),IF(COUNTIF('Master list(no salts, metals)'!$K1722:$Y1722, "#N/A")=14,TRUE,FALSE))</f>
        <v>0</v>
      </c>
      <c r="O1728" t="b">
        <f>AND(COUNTIF('Master list(no salts, metals)'!O1722,"&lt;=1"),IF(COUNTIF('Master list(no salts, metals)'!$K1722:$Y1722, "#N/A")=14,TRUE,FALSE))</f>
        <v>0</v>
      </c>
      <c r="P1728" t="b">
        <f>AND(COUNTIF('Master list(no salts, metals)'!P1722,"&lt;=1"),IF(COUNTIF('Master list(no salts, metals)'!$K1722:$Y1722, "#N/A")=14,TRUE,FALSE))</f>
        <v>0</v>
      </c>
      <c r="Q1728" t="b">
        <f>AND(COUNTIF('Master list(no salts, metals)'!Q1722,"&lt;=1"),IF(COUNTIF('Master list(no salts, metals)'!$K1722:$Y1722, "#N/A")=14,TRUE,FALSE))</f>
        <v>0</v>
      </c>
      <c r="R1728" t="b">
        <f>AND(COUNTIF('Master list(no salts, metals)'!R1722,"&lt;=1"),IF(COUNTIF('Master list(no salts, metals)'!$K1722:$Y1722, "#N/A")=14,TRUE,FALSE))</f>
        <v>0</v>
      </c>
      <c r="S1728" t="b">
        <f>AND(COUNTIF('Master list(no salts, metals)'!S1722,"&lt;=1"),IF(COUNTIF('Master list(no salts, metals)'!$K1722:$Y1722, "#N/A")=14,TRUE,FALSE))</f>
        <v>0</v>
      </c>
      <c r="T1728" t="b">
        <f>AND(COUNTIF('Master list(no salts, metals)'!T1722,"&lt;=1"),IF(COUNTIF('Master list(no salts, metals)'!$K1722:$Y1722, "#N/A")=14,TRUE,FALSE))</f>
        <v>1</v>
      </c>
      <c r="U1728" t="b">
        <f>AND(COUNTIF('Master list(no salts, metals)'!U1722,"&lt;=1"),IF(COUNTIF('Master list(no salts, metals)'!$K1722:$Y1722, "#N/A")=14,TRUE,FALSE))</f>
        <v>0</v>
      </c>
      <c r="V1728" t="b">
        <f>AND(COUNTIF('Master list(no salts, metals)'!V1722,"&lt;=1"),IF(COUNTIF('Master list(no salts, metals)'!$K1722:$Y1722, "#N/A")=14,TRUE,FALSE))</f>
        <v>0</v>
      </c>
      <c r="W1728" t="b">
        <f>AND(COUNTIF('Master list(no salts, metals)'!W1722,"&lt;=1"),IF(COUNTIF('Master list(no salts, metals)'!$K1722:$Y1722, "#N/A")=14,TRUE,FALSE))</f>
        <v>0</v>
      </c>
      <c r="X1728" t="b">
        <f>AND(COUNTIF('Master list(no salts, metals)'!X1722,"&lt;=1"),IF(COUNTIF('Master list(no salts, metals)'!$K1722:$Y1722, "#N/A")=14,TRUE,FALSE))</f>
        <v>0</v>
      </c>
      <c r="Y1728" t="b">
        <f>AND(COUNTIF('Master list(no salts, metals)'!Y1722,"&lt;=1"),IF(COUNTIF('Master list(no salts, metals)'!$K1722:$Y1722, "#N/A")=14,TRUE,FALSE))</f>
        <v>0</v>
      </c>
    </row>
    <row r="1729" spans="11:25" x14ac:dyDescent="0.25">
      <c r="K1729" t="b">
        <f>AND(COUNTIF('Master list(no salts, metals)'!K1723,"&lt;=1"),IF(COUNTIF('Master list(no salts, metals)'!$K1723:$Y1723, "#N/A")=14,TRUE,FALSE))</f>
        <v>0</v>
      </c>
      <c r="L1729" t="b">
        <f>AND(COUNTIF('Master list(no salts, metals)'!L1723,"&lt;=1"),IF(COUNTIF('Master list(no salts, metals)'!$K1723:$Y1723, "#N/A")=14,TRUE,FALSE))</f>
        <v>0</v>
      </c>
      <c r="M1729" t="b">
        <f>AND(COUNTIF('Master list(no salts, metals)'!M1723,"&lt;=1"),IF(COUNTIF('Master list(no salts, metals)'!$K1723:$Y1723, "#N/A")=14,TRUE,FALSE))</f>
        <v>0</v>
      </c>
      <c r="N1729" t="b">
        <f>AND(COUNTIF('Master list(no salts, metals)'!N1723,"&lt;=1"),IF(COUNTIF('Master list(no salts, metals)'!$K1723:$Y1723, "#N/A")=14,TRUE,FALSE))</f>
        <v>0</v>
      </c>
      <c r="O1729" t="b">
        <f>AND(COUNTIF('Master list(no salts, metals)'!O1723,"&lt;=1"),IF(COUNTIF('Master list(no salts, metals)'!$K1723:$Y1723, "#N/A")=14,TRUE,FALSE))</f>
        <v>0</v>
      </c>
      <c r="P1729" t="b">
        <f>AND(COUNTIF('Master list(no salts, metals)'!P1723,"&lt;=1"),IF(COUNTIF('Master list(no salts, metals)'!$K1723:$Y1723, "#N/A")=14,TRUE,FALSE))</f>
        <v>0</v>
      </c>
      <c r="Q1729" t="b">
        <f>AND(COUNTIF('Master list(no salts, metals)'!Q1723,"&lt;=1"),IF(COUNTIF('Master list(no salts, metals)'!$K1723:$Y1723, "#N/A")=14,TRUE,FALSE))</f>
        <v>0</v>
      </c>
      <c r="R1729" t="b">
        <f>AND(COUNTIF('Master list(no salts, metals)'!R1723,"&lt;=1"),IF(COUNTIF('Master list(no salts, metals)'!$K1723:$Y1723, "#N/A")=14,TRUE,FALSE))</f>
        <v>0</v>
      </c>
      <c r="S1729" t="b">
        <f>AND(COUNTIF('Master list(no salts, metals)'!S1723,"&lt;=1"),IF(COUNTIF('Master list(no salts, metals)'!$K1723:$Y1723, "#N/A")=14,TRUE,FALSE))</f>
        <v>0</v>
      </c>
      <c r="T1729" t="b">
        <f>AND(COUNTIF('Master list(no salts, metals)'!T1723,"&lt;=1"),IF(COUNTIF('Master list(no salts, metals)'!$K1723:$Y1723, "#N/A")=14,TRUE,FALSE))</f>
        <v>0</v>
      </c>
      <c r="U1729" t="b">
        <f>AND(COUNTIF('Master list(no salts, metals)'!U1723,"&lt;=1"),IF(COUNTIF('Master list(no salts, metals)'!$K1723:$Y1723, "#N/A")=14,TRUE,FALSE))</f>
        <v>0</v>
      </c>
      <c r="V1729" t="b">
        <f>AND(COUNTIF('Master list(no salts, metals)'!V1723,"&lt;=1"),IF(COUNTIF('Master list(no salts, metals)'!$K1723:$Y1723, "#N/A")=14,TRUE,FALSE))</f>
        <v>0</v>
      </c>
      <c r="W1729" t="b">
        <f>AND(COUNTIF('Master list(no salts, metals)'!W1723,"&lt;=1"),IF(COUNTIF('Master list(no salts, metals)'!$K1723:$Y1723, "#N/A")=14,TRUE,FALSE))</f>
        <v>1</v>
      </c>
      <c r="X1729" t="b">
        <f>AND(COUNTIF('Master list(no salts, metals)'!X1723,"&lt;=1"),IF(COUNTIF('Master list(no salts, metals)'!$K1723:$Y1723, "#N/A")=14,TRUE,FALSE))</f>
        <v>0</v>
      </c>
      <c r="Y1729" t="b">
        <f>AND(COUNTIF('Master list(no salts, metals)'!Y1723,"&lt;=1"),IF(COUNTIF('Master list(no salts, metals)'!$K1723:$Y1723, "#N/A")=14,TRUE,FALSE))</f>
        <v>0</v>
      </c>
    </row>
    <row r="1730" spans="11:25" x14ac:dyDescent="0.25">
      <c r="K1730" t="b">
        <f>AND(COUNTIF('Master list(no salts, metals)'!K1724,"&lt;=1"),IF(COUNTIF('Master list(no salts, metals)'!$K1724:$Y1724, "#N/A")=14,TRUE,FALSE))</f>
        <v>0</v>
      </c>
      <c r="L1730" t="b">
        <f>AND(COUNTIF('Master list(no salts, metals)'!L1724,"&lt;=1"),IF(COUNTIF('Master list(no salts, metals)'!$K1724:$Y1724, "#N/A")=14,TRUE,FALSE))</f>
        <v>0</v>
      </c>
      <c r="M1730" t="b">
        <f>AND(COUNTIF('Master list(no salts, metals)'!M1724,"&lt;=1"),IF(COUNTIF('Master list(no salts, metals)'!$K1724:$Y1724, "#N/A")=14,TRUE,FALSE))</f>
        <v>0</v>
      </c>
      <c r="N1730" t="b">
        <f>AND(COUNTIF('Master list(no salts, metals)'!N1724,"&lt;=1"),IF(COUNTIF('Master list(no salts, metals)'!$K1724:$Y1724, "#N/A")=14,TRUE,FALSE))</f>
        <v>0</v>
      </c>
      <c r="O1730" t="b">
        <f>AND(COUNTIF('Master list(no salts, metals)'!O1724,"&lt;=1"),IF(COUNTIF('Master list(no salts, metals)'!$K1724:$Y1724, "#N/A")=14,TRUE,FALSE))</f>
        <v>0</v>
      </c>
      <c r="P1730" t="b">
        <f>AND(COUNTIF('Master list(no salts, metals)'!P1724,"&lt;=1"),IF(COUNTIF('Master list(no salts, metals)'!$K1724:$Y1724, "#N/A")=14,TRUE,FALSE))</f>
        <v>0</v>
      </c>
      <c r="Q1730" t="b">
        <f>AND(COUNTIF('Master list(no salts, metals)'!Q1724,"&lt;=1"),IF(COUNTIF('Master list(no salts, metals)'!$K1724:$Y1724, "#N/A")=14,TRUE,FALSE))</f>
        <v>0</v>
      </c>
      <c r="R1730" t="b">
        <f>AND(COUNTIF('Master list(no salts, metals)'!R1724,"&lt;=1"),IF(COUNTIF('Master list(no salts, metals)'!$K1724:$Y1724, "#N/A")=14,TRUE,FALSE))</f>
        <v>0</v>
      </c>
      <c r="S1730" t="b">
        <f>AND(COUNTIF('Master list(no salts, metals)'!S1724,"&lt;=1"),IF(COUNTIF('Master list(no salts, metals)'!$K1724:$Y1724, "#N/A")=14,TRUE,FALSE))</f>
        <v>0</v>
      </c>
      <c r="T1730" t="b">
        <f>AND(COUNTIF('Master list(no salts, metals)'!T1724,"&lt;=1"),IF(COUNTIF('Master list(no salts, metals)'!$K1724:$Y1724, "#N/A")=14,TRUE,FALSE))</f>
        <v>0</v>
      </c>
      <c r="U1730" t="b">
        <f>AND(COUNTIF('Master list(no salts, metals)'!U1724,"&lt;=1"),IF(COUNTIF('Master list(no salts, metals)'!$K1724:$Y1724, "#N/A")=14,TRUE,FALSE))</f>
        <v>0</v>
      </c>
      <c r="V1730" t="b">
        <f>AND(COUNTIF('Master list(no salts, metals)'!V1724,"&lt;=1"),IF(COUNTIF('Master list(no salts, metals)'!$K1724:$Y1724, "#N/A")=14,TRUE,FALSE))</f>
        <v>0</v>
      </c>
      <c r="W1730" t="b">
        <f>AND(COUNTIF('Master list(no salts, metals)'!W1724,"&lt;=1"),IF(COUNTIF('Master list(no salts, metals)'!$K1724:$Y1724, "#N/A")=14,TRUE,FALSE))</f>
        <v>1</v>
      </c>
      <c r="X1730" t="b">
        <f>AND(COUNTIF('Master list(no salts, metals)'!X1724,"&lt;=1"),IF(COUNTIF('Master list(no salts, metals)'!$K1724:$Y1724, "#N/A")=14,TRUE,FALSE))</f>
        <v>0</v>
      </c>
      <c r="Y1730" t="b">
        <f>AND(COUNTIF('Master list(no salts, metals)'!Y1724,"&lt;=1"),IF(COUNTIF('Master list(no salts, metals)'!$K1724:$Y1724, "#N/A")=14,TRUE,FALSE))</f>
        <v>0</v>
      </c>
    </row>
    <row r="1731" spans="11:25" x14ac:dyDescent="0.25">
      <c r="K1731" t="b">
        <f>AND(COUNTIF('Master list(no salts, metals)'!K1725,"&lt;=1"),IF(COUNTIF('Master list(no salts, metals)'!$K1725:$Y1725, "#N/A")=14,TRUE,FALSE))</f>
        <v>0</v>
      </c>
      <c r="L1731" t="b">
        <f>AND(COUNTIF('Master list(no salts, metals)'!L1725,"&lt;=1"),IF(COUNTIF('Master list(no salts, metals)'!$K1725:$Y1725, "#N/A")=14,TRUE,FALSE))</f>
        <v>0</v>
      </c>
      <c r="M1731" t="b">
        <f>AND(COUNTIF('Master list(no salts, metals)'!M1725,"&lt;=1"),IF(COUNTIF('Master list(no salts, metals)'!$K1725:$Y1725, "#N/A")=14,TRUE,FALSE))</f>
        <v>0</v>
      </c>
      <c r="N1731" t="b">
        <f>AND(COUNTIF('Master list(no salts, metals)'!N1725,"&lt;=1"),IF(COUNTIF('Master list(no salts, metals)'!$K1725:$Y1725, "#N/A")=14,TRUE,FALSE))</f>
        <v>0</v>
      </c>
      <c r="O1731" t="b">
        <f>AND(COUNTIF('Master list(no salts, metals)'!O1725,"&lt;=1"),IF(COUNTIF('Master list(no salts, metals)'!$K1725:$Y1725, "#N/A")=14,TRUE,FALSE))</f>
        <v>0</v>
      </c>
      <c r="P1731" t="b">
        <f>AND(COUNTIF('Master list(no salts, metals)'!P1725,"&lt;=1"),IF(COUNTIF('Master list(no salts, metals)'!$K1725:$Y1725, "#N/A")=14,TRUE,FALSE))</f>
        <v>0</v>
      </c>
      <c r="Q1731" t="b">
        <f>AND(COUNTIF('Master list(no salts, metals)'!Q1725,"&lt;=1"),IF(COUNTIF('Master list(no salts, metals)'!$K1725:$Y1725, "#N/A")=14,TRUE,FALSE))</f>
        <v>0</v>
      </c>
      <c r="R1731" t="b">
        <f>AND(COUNTIF('Master list(no salts, metals)'!R1725,"&lt;=1"),IF(COUNTIF('Master list(no salts, metals)'!$K1725:$Y1725, "#N/A")=14,TRUE,FALSE))</f>
        <v>0</v>
      </c>
      <c r="S1731" t="b">
        <f>AND(COUNTIF('Master list(no salts, metals)'!S1725,"&lt;=1"),IF(COUNTIF('Master list(no salts, metals)'!$K1725:$Y1725, "#N/A")=14,TRUE,FALSE))</f>
        <v>0</v>
      </c>
      <c r="T1731" t="b">
        <f>AND(COUNTIF('Master list(no salts, metals)'!T1725,"&lt;=1"),IF(COUNTIF('Master list(no salts, metals)'!$K1725:$Y1725, "#N/A")=14,TRUE,FALSE))</f>
        <v>0</v>
      </c>
      <c r="U1731" t="b">
        <f>AND(COUNTIF('Master list(no salts, metals)'!U1725,"&lt;=1"),IF(COUNTIF('Master list(no salts, metals)'!$K1725:$Y1725, "#N/A")=14,TRUE,FALSE))</f>
        <v>0</v>
      </c>
      <c r="V1731" t="b">
        <f>AND(COUNTIF('Master list(no salts, metals)'!V1725,"&lt;=1"),IF(COUNTIF('Master list(no salts, metals)'!$K1725:$Y1725, "#N/A")=14,TRUE,FALSE))</f>
        <v>0</v>
      </c>
      <c r="W1731" t="b">
        <f>AND(COUNTIF('Master list(no salts, metals)'!W1725,"&lt;=1"),IF(COUNTIF('Master list(no salts, metals)'!$K1725:$Y1725, "#N/A")=14,TRUE,FALSE))</f>
        <v>1</v>
      </c>
      <c r="X1731" t="b">
        <f>AND(COUNTIF('Master list(no salts, metals)'!X1725,"&lt;=1"),IF(COUNTIF('Master list(no salts, metals)'!$K1725:$Y1725, "#N/A")=14,TRUE,FALSE))</f>
        <v>0</v>
      </c>
      <c r="Y1731" t="b">
        <f>AND(COUNTIF('Master list(no salts, metals)'!Y1725,"&lt;=1"),IF(COUNTIF('Master list(no salts, metals)'!$K1725:$Y1725, "#N/A")=14,TRUE,FALSE))</f>
        <v>0</v>
      </c>
    </row>
    <row r="1732" spans="11:25" x14ac:dyDescent="0.25">
      <c r="K1732" t="b">
        <f>AND(COUNTIF('Master list(no salts, metals)'!K1726,"&lt;=1"),IF(COUNTIF('Master list(no salts, metals)'!$K1726:$Y1726, "#N/A")=14,TRUE,FALSE))</f>
        <v>0</v>
      </c>
      <c r="L1732" t="b">
        <f>AND(COUNTIF('Master list(no salts, metals)'!L1726,"&lt;=1"),IF(COUNTIF('Master list(no salts, metals)'!$K1726:$Y1726, "#N/A")=14,TRUE,FALSE))</f>
        <v>0</v>
      </c>
      <c r="M1732" t="b">
        <f>AND(COUNTIF('Master list(no salts, metals)'!M1726,"&lt;=1"),IF(COUNTIF('Master list(no salts, metals)'!$K1726:$Y1726, "#N/A")=14,TRUE,FALSE))</f>
        <v>0</v>
      </c>
      <c r="N1732" t="b">
        <f>AND(COUNTIF('Master list(no salts, metals)'!N1726,"&lt;=1"),IF(COUNTIF('Master list(no salts, metals)'!$K1726:$Y1726, "#N/A")=14,TRUE,FALSE))</f>
        <v>0</v>
      </c>
      <c r="O1732" t="b">
        <f>AND(COUNTIF('Master list(no salts, metals)'!O1726,"&lt;=1"),IF(COUNTIF('Master list(no salts, metals)'!$K1726:$Y1726, "#N/A")=14,TRUE,FALSE))</f>
        <v>0</v>
      </c>
      <c r="P1732" t="b">
        <f>AND(COUNTIF('Master list(no salts, metals)'!P1726,"&lt;=1"),IF(COUNTIF('Master list(no salts, metals)'!$K1726:$Y1726, "#N/A")=14,TRUE,FALSE))</f>
        <v>0</v>
      </c>
      <c r="Q1732" t="b">
        <f>AND(COUNTIF('Master list(no salts, metals)'!Q1726,"&lt;=1"),IF(COUNTIF('Master list(no salts, metals)'!$K1726:$Y1726, "#N/A")=14,TRUE,FALSE))</f>
        <v>0</v>
      </c>
      <c r="R1732" t="b">
        <f>AND(COUNTIF('Master list(no salts, metals)'!R1726,"&lt;=1"),IF(COUNTIF('Master list(no salts, metals)'!$K1726:$Y1726, "#N/A")=14,TRUE,FALSE))</f>
        <v>0</v>
      </c>
      <c r="S1732" t="b">
        <f>AND(COUNTIF('Master list(no salts, metals)'!S1726,"&lt;=1"),IF(COUNTIF('Master list(no salts, metals)'!$K1726:$Y1726, "#N/A")=14,TRUE,FALSE))</f>
        <v>0</v>
      </c>
      <c r="T1732" t="b">
        <f>AND(COUNTIF('Master list(no salts, metals)'!T1726,"&lt;=1"),IF(COUNTIF('Master list(no salts, metals)'!$K1726:$Y1726, "#N/A")=14,TRUE,FALSE))</f>
        <v>0</v>
      </c>
      <c r="U1732" t="b">
        <f>AND(COUNTIF('Master list(no salts, metals)'!U1726,"&lt;=1"),IF(COUNTIF('Master list(no salts, metals)'!$K1726:$Y1726, "#N/A")=14,TRUE,FALSE))</f>
        <v>0</v>
      </c>
      <c r="V1732" t="b">
        <f>AND(COUNTIF('Master list(no salts, metals)'!V1726,"&lt;=1"),IF(COUNTIF('Master list(no salts, metals)'!$K1726:$Y1726, "#N/A")=14,TRUE,FALSE))</f>
        <v>0</v>
      </c>
      <c r="W1732" t="b">
        <f>AND(COUNTIF('Master list(no salts, metals)'!W1726,"&lt;=1"),IF(COUNTIF('Master list(no salts, metals)'!$K1726:$Y1726, "#N/A")=14,TRUE,FALSE))</f>
        <v>0</v>
      </c>
      <c r="X1732" t="b">
        <f>AND(COUNTIF('Master list(no salts, metals)'!X1726,"&lt;=1"),IF(COUNTIF('Master list(no salts, metals)'!$K1726:$Y1726, "#N/A")=14,TRUE,FALSE))</f>
        <v>0</v>
      </c>
      <c r="Y1732" t="b">
        <f>AND(COUNTIF('Master list(no salts, metals)'!Y1726,"&lt;=1"),IF(COUNTIF('Master list(no salts, metals)'!$K1726:$Y1726, "#N/A")=14,TRUE,FALSE))</f>
        <v>0</v>
      </c>
    </row>
    <row r="1733" spans="11:25" x14ac:dyDescent="0.25">
      <c r="K1733" t="b">
        <f>AND(COUNTIF('Master list(no salts, metals)'!K1727,"&lt;=1"),IF(COUNTIF('Master list(no salts, metals)'!$K1727:$Y1727, "#N/A")=14,TRUE,FALSE))</f>
        <v>0</v>
      </c>
      <c r="L1733" t="b">
        <f>AND(COUNTIF('Master list(no salts, metals)'!L1727,"&lt;=1"),IF(COUNTIF('Master list(no salts, metals)'!$K1727:$Y1727, "#N/A")=14,TRUE,FALSE))</f>
        <v>0</v>
      </c>
      <c r="M1733" t="b">
        <f>AND(COUNTIF('Master list(no salts, metals)'!M1727,"&lt;=1"),IF(COUNTIF('Master list(no salts, metals)'!$K1727:$Y1727, "#N/A")=14,TRUE,FALSE))</f>
        <v>0</v>
      </c>
      <c r="N1733" t="b">
        <f>AND(COUNTIF('Master list(no salts, metals)'!N1727,"&lt;=1"),IF(COUNTIF('Master list(no salts, metals)'!$K1727:$Y1727, "#N/A")=14,TRUE,FALSE))</f>
        <v>0</v>
      </c>
      <c r="O1733" t="b">
        <f>AND(COUNTIF('Master list(no salts, metals)'!O1727,"&lt;=1"),IF(COUNTIF('Master list(no salts, metals)'!$K1727:$Y1727, "#N/A")=14,TRUE,FALSE))</f>
        <v>0</v>
      </c>
      <c r="P1733" t="b">
        <f>AND(COUNTIF('Master list(no salts, metals)'!P1727,"&lt;=1"),IF(COUNTIF('Master list(no salts, metals)'!$K1727:$Y1727, "#N/A")=14,TRUE,FALSE))</f>
        <v>0</v>
      </c>
      <c r="Q1733" t="b">
        <f>AND(COUNTIF('Master list(no salts, metals)'!Q1727,"&lt;=1"),IF(COUNTIF('Master list(no salts, metals)'!$K1727:$Y1727, "#N/A")=14,TRUE,FALSE))</f>
        <v>0</v>
      </c>
      <c r="R1733" t="b">
        <f>AND(COUNTIF('Master list(no salts, metals)'!R1727,"&lt;=1"),IF(COUNTIF('Master list(no salts, metals)'!$K1727:$Y1727, "#N/A")=14,TRUE,FALSE))</f>
        <v>0</v>
      </c>
      <c r="S1733" t="b">
        <f>AND(COUNTIF('Master list(no salts, metals)'!S1727,"&lt;=1"),IF(COUNTIF('Master list(no salts, metals)'!$K1727:$Y1727, "#N/A")=14,TRUE,FALSE))</f>
        <v>0</v>
      </c>
      <c r="T1733" t="b">
        <f>AND(COUNTIF('Master list(no salts, metals)'!T1727,"&lt;=1"),IF(COUNTIF('Master list(no salts, metals)'!$K1727:$Y1727, "#N/A")=14,TRUE,FALSE))</f>
        <v>0</v>
      </c>
      <c r="U1733" t="b">
        <f>AND(COUNTIF('Master list(no salts, metals)'!U1727,"&lt;=1"),IF(COUNTIF('Master list(no salts, metals)'!$K1727:$Y1727, "#N/A")=14,TRUE,FALSE))</f>
        <v>0</v>
      </c>
      <c r="V1733" t="b">
        <f>AND(COUNTIF('Master list(no salts, metals)'!V1727,"&lt;=1"),IF(COUNTIF('Master list(no salts, metals)'!$K1727:$Y1727, "#N/A")=14,TRUE,FALSE))</f>
        <v>0</v>
      </c>
      <c r="W1733" t="b">
        <f>AND(COUNTIF('Master list(no salts, metals)'!W1727,"&lt;=1"),IF(COUNTIF('Master list(no salts, metals)'!$K1727:$Y1727, "#N/A")=14,TRUE,FALSE))</f>
        <v>0</v>
      </c>
      <c r="X1733" t="b">
        <f>AND(COUNTIF('Master list(no salts, metals)'!X1727,"&lt;=1"),IF(COUNTIF('Master list(no salts, metals)'!$K1727:$Y1727, "#N/A")=14,TRUE,FALSE))</f>
        <v>0</v>
      </c>
      <c r="Y1733" t="b">
        <f>AND(COUNTIF('Master list(no salts, metals)'!Y1727,"&lt;=1"),IF(COUNTIF('Master list(no salts, metals)'!$K1727:$Y1727, "#N/A")=14,TRUE,FALSE))</f>
        <v>0</v>
      </c>
    </row>
    <row r="1734" spans="11:25" x14ac:dyDescent="0.25">
      <c r="K1734" t="b">
        <f>AND(COUNTIF('Master list(no salts, metals)'!K1728,"&lt;=1"),IF(COUNTIF('Master list(no salts, metals)'!$K1728:$Y1728, "#N/A")=14,TRUE,FALSE))</f>
        <v>0</v>
      </c>
      <c r="L1734" t="b">
        <f>AND(COUNTIF('Master list(no salts, metals)'!L1728,"&lt;=1"),IF(COUNTIF('Master list(no salts, metals)'!$K1728:$Y1728, "#N/A")=14,TRUE,FALSE))</f>
        <v>0</v>
      </c>
      <c r="M1734" t="b">
        <f>AND(COUNTIF('Master list(no salts, metals)'!M1728,"&lt;=1"),IF(COUNTIF('Master list(no salts, metals)'!$K1728:$Y1728, "#N/A")=14,TRUE,FALSE))</f>
        <v>0</v>
      </c>
      <c r="N1734" t="b">
        <f>AND(COUNTIF('Master list(no salts, metals)'!N1728,"&lt;=1"),IF(COUNTIF('Master list(no salts, metals)'!$K1728:$Y1728, "#N/A")=14,TRUE,FALSE))</f>
        <v>0</v>
      </c>
      <c r="O1734" t="b">
        <f>AND(COUNTIF('Master list(no salts, metals)'!O1728,"&lt;=1"),IF(COUNTIF('Master list(no salts, metals)'!$K1728:$Y1728, "#N/A")=14,TRUE,FALSE))</f>
        <v>0</v>
      </c>
      <c r="P1734" t="b">
        <f>AND(COUNTIF('Master list(no salts, metals)'!P1728,"&lt;=1"),IF(COUNTIF('Master list(no salts, metals)'!$K1728:$Y1728, "#N/A")=14,TRUE,FALSE))</f>
        <v>0</v>
      </c>
      <c r="Q1734" t="b">
        <f>AND(COUNTIF('Master list(no salts, metals)'!Q1728,"&lt;=1"),IF(COUNTIF('Master list(no salts, metals)'!$K1728:$Y1728, "#N/A")=14,TRUE,FALSE))</f>
        <v>0</v>
      </c>
      <c r="R1734" t="b">
        <f>AND(COUNTIF('Master list(no salts, metals)'!R1728,"&lt;=1"),IF(COUNTIF('Master list(no salts, metals)'!$K1728:$Y1728, "#N/A")=14,TRUE,FALSE))</f>
        <v>0</v>
      </c>
      <c r="S1734" t="b">
        <f>AND(COUNTIF('Master list(no salts, metals)'!S1728,"&lt;=1"),IF(COUNTIF('Master list(no salts, metals)'!$K1728:$Y1728, "#N/A")=14,TRUE,FALSE))</f>
        <v>0</v>
      </c>
      <c r="T1734" t="b">
        <f>AND(COUNTIF('Master list(no salts, metals)'!T1728,"&lt;=1"),IF(COUNTIF('Master list(no salts, metals)'!$K1728:$Y1728, "#N/A")=14,TRUE,FALSE))</f>
        <v>0</v>
      </c>
      <c r="U1734" t="b">
        <f>AND(COUNTIF('Master list(no salts, metals)'!U1728,"&lt;=1"),IF(COUNTIF('Master list(no salts, metals)'!$K1728:$Y1728, "#N/A")=14,TRUE,FALSE))</f>
        <v>0</v>
      </c>
      <c r="V1734" t="b">
        <f>AND(COUNTIF('Master list(no salts, metals)'!V1728,"&lt;=1"),IF(COUNTIF('Master list(no salts, metals)'!$K1728:$Y1728, "#N/A")=14,TRUE,FALSE))</f>
        <v>0</v>
      </c>
      <c r="W1734" t="b">
        <f>AND(COUNTIF('Master list(no salts, metals)'!W1728,"&lt;=1"),IF(COUNTIF('Master list(no salts, metals)'!$K1728:$Y1728, "#N/A")=14,TRUE,FALSE))</f>
        <v>0</v>
      </c>
      <c r="X1734" t="b">
        <f>AND(COUNTIF('Master list(no salts, metals)'!X1728,"&lt;=1"),IF(COUNTIF('Master list(no salts, metals)'!$K1728:$Y1728, "#N/A")=14,TRUE,FALSE))</f>
        <v>0</v>
      </c>
      <c r="Y1734" t="b">
        <f>AND(COUNTIF('Master list(no salts, metals)'!Y1728,"&lt;=1"),IF(COUNTIF('Master list(no salts, metals)'!$K1728:$Y1728, "#N/A")=14,TRUE,FALSE))</f>
        <v>0</v>
      </c>
    </row>
    <row r="1735" spans="11:25" x14ac:dyDescent="0.25">
      <c r="K1735" t="b">
        <f>AND(COUNTIF('Master list(no salts, metals)'!K1729,"&lt;=1"),IF(COUNTIF('Master list(no salts, metals)'!$K1729:$Y1729, "#N/A")=14,TRUE,FALSE))</f>
        <v>0</v>
      </c>
      <c r="L1735" t="b">
        <f>AND(COUNTIF('Master list(no salts, metals)'!L1729,"&lt;=1"),IF(COUNTIF('Master list(no salts, metals)'!$K1729:$Y1729, "#N/A")=14,TRUE,FALSE))</f>
        <v>0</v>
      </c>
      <c r="M1735" t="b">
        <f>AND(COUNTIF('Master list(no salts, metals)'!M1729,"&lt;=1"),IF(COUNTIF('Master list(no salts, metals)'!$K1729:$Y1729, "#N/A")=14,TRUE,FALSE))</f>
        <v>0</v>
      </c>
      <c r="N1735" t="b">
        <f>AND(COUNTIF('Master list(no salts, metals)'!N1729,"&lt;=1"),IF(COUNTIF('Master list(no salts, metals)'!$K1729:$Y1729, "#N/A")=14,TRUE,FALSE))</f>
        <v>0</v>
      </c>
      <c r="O1735" t="b">
        <f>AND(COUNTIF('Master list(no salts, metals)'!O1729,"&lt;=1"),IF(COUNTIF('Master list(no salts, metals)'!$K1729:$Y1729, "#N/A")=14,TRUE,FALSE))</f>
        <v>0</v>
      </c>
      <c r="P1735" t="b">
        <f>AND(COUNTIF('Master list(no salts, metals)'!P1729,"&lt;=1"),IF(COUNTIF('Master list(no salts, metals)'!$K1729:$Y1729, "#N/A")=14,TRUE,FALSE))</f>
        <v>0</v>
      </c>
      <c r="Q1735" t="b">
        <f>AND(COUNTIF('Master list(no salts, metals)'!Q1729,"&lt;=1"),IF(COUNTIF('Master list(no salts, metals)'!$K1729:$Y1729, "#N/A")=14,TRUE,FALSE))</f>
        <v>0</v>
      </c>
      <c r="R1735" t="b">
        <f>AND(COUNTIF('Master list(no salts, metals)'!R1729,"&lt;=1"),IF(COUNTIF('Master list(no salts, metals)'!$K1729:$Y1729, "#N/A")=14,TRUE,FALSE))</f>
        <v>0</v>
      </c>
      <c r="S1735" t="b">
        <f>AND(COUNTIF('Master list(no salts, metals)'!S1729,"&lt;=1"),IF(COUNTIF('Master list(no salts, metals)'!$K1729:$Y1729, "#N/A")=14,TRUE,FALSE))</f>
        <v>0</v>
      </c>
      <c r="T1735" t="b">
        <f>AND(COUNTIF('Master list(no salts, metals)'!T1729,"&lt;=1"),IF(COUNTIF('Master list(no salts, metals)'!$K1729:$Y1729, "#N/A")=14,TRUE,FALSE))</f>
        <v>0</v>
      </c>
      <c r="U1735" t="b">
        <f>AND(COUNTIF('Master list(no salts, metals)'!U1729,"&lt;=1"),IF(COUNTIF('Master list(no salts, metals)'!$K1729:$Y1729, "#N/A")=14,TRUE,FALSE))</f>
        <v>0</v>
      </c>
      <c r="V1735" t="b">
        <f>AND(COUNTIF('Master list(no salts, metals)'!V1729,"&lt;=1"),IF(COUNTIF('Master list(no salts, metals)'!$K1729:$Y1729, "#N/A")=14,TRUE,FALSE))</f>
        <v>0</v>
      </c>
      <c r="W1735" t="b">
        <f>AND(COUNTIF('Master list(no salts, metals)'!W1729,"&lt;=1"),IF(COUNTIF('Master list(no salts, metals)'!$K1729:$Y1729, "#N/A")=14,TRUE,FALSE))</f>
        <v>1</v>
      </c>
      <c r="X1735" t="b">
        <f>AND(COUNTIF('Master list(no salts, metals)'!X1729,"&lt;=1"),IF(COUNTIF('Master list(no salts, metals)'!$K1729:$Y1729, "#N/A")=14,TRUE,FALSE))</f>
        <v>0</v>
      </c>
      <c r="Y1735" t="b">
        <f>AND(COUNTIF('Master list(no salts, metals)'!Y1729,"&lt;=1"),IF(COUNTIF('Master list(no salts, metals)'!$K1729:$Y1729, "#N/A")=14,TRUE,FALSE))</f>
        <v>0</v>
      </c>
    </row>
    <row r="1736" spans="11:25" x14ac:dyDescent="0.25">
      <c r="K1736" t="b">
        <f>AND(COUNTIF('Master list(no salts, metals)'!K1730,"&lt;=1"),IF(COUNTIF('Master list(no salts, metals)'!$K1730:$Y1730, "#N/A")=14,TRUE,FALSE))</f>
        <v>0</v>
      </c>
      <c r="L1736" t="b">
        <f>AND(COUNTIF('Master list(no salts, metals)'!L1730,"&lt;=1"),IF(COUNTIF('Master list(no salts, metals)'!$K1730:$Y1730, "#N/A")=14,TRUE,FALSE))</f>
        <v>0</v>
      </c>
      <c r="M1736" t="b">
        <f>AND(COUNTIF('Master list(no salts, metals)'!M1730,"&lt;=1"),IF(COUNTIF('Master list(no salts, metals)'!$K1730:$Y1730, "#N/A")=14,TRUE,FALSE))</f>
        <v>0</v>
      </c>
      <c r="N1736" t="b">
        <f>AND(COUNTIF('Master list(no salts, metals)'!N1730,"&lt;=1"),IF(COUNTIF('Master list(no salts, metals)'!$K1730:$Y1730, "#N/A")=14,TRUE,FALSE))</f>
        <v>0</v>
      </c>
      <c r="O1736" t="b">
        <f>AND(COUNTIF('Master list(no salts, metals)'!O1730,"&lt;=1"),IF(COUNTIF('Master list(no salts, metals)'!$K1730:$Y1730, "#N/A")=14,TRUE,FALSE))</f>
        <v>0</v>
      </c>
      <c r="P1736" t="b">
        <f>AND(COUNTIF('Master list(no salts, metals)'!P1730,"&lt;=1"),IF(COUNTIF('Master list(no salts, metals)'!$K1730:$Y1730, "#N/A")=14,TRUE,FALSE))</f>
        <v>0</v>
      </c>
      <c r="Q1736" t="b">
        <f>AND(COUNTIF('Master list(no salts, metals)'!Q1730,"&lt;=1"),IF(COUNTIF('Master list(no salts, metals)'!$K1730:$Y1730, "#N/A")=14,TRUE,FALSE))</f>
        <v>0</v>
      </c>
      <c r="R1736" t="b">
        <f>AND(COUNTIF('Master list(no salts, metals)'!R1730,"&lt;=1"),IF(COUNTIF('Master list(no salts, metals)'!$K1730:$Y1730, "#N/A")=14,TRUE,FALSE))</f>
        <v>0</v>
      </c>
      <c r="S1736" t="b">
        <f>AND(COUNTIF('Master list(no salts, metals)'!S1730,"&lt;=1"),IF(COUNTIF('Master list(no salts, metals)'!$K1730:$Y1730, "#N/A")=14,TRUE,FALSE))</f>
        <v>0</v>
      </c>
      <c r="T1736" t="b">
        <f>AND(COUNTIF('Master list(no salts, metals)'!T1730,"&lt;=1"),IF(COUNTIF('Master list(no salts, metals)'!$K1730:$Y1730, "#N/A")=14,TRUE,FALSE))</f>
        <v>0</v>
      </c>
      <c r="U1736" t="b">
        <f>AND(COUNTIF('Master list(no salts, metals)'!U1730,"&lt;=1"),IF(COUNTIF('Master list(no salts, metals)'!$K1730:$Y1730, "#N/A")=14,TRUE,FALSE))</f>
        <v>0</v>
      </c>
      <c r="V1736" t="b">
        <f>AND(COUNTIF('Master list(no salts, metals)'!V1730,"&lt;=1"),IF(COUNTIF('Master list(no salts, metals)'!$K1730:$Y1730, "#N/A")=14,TRUE,FALSE))</f>
        <v>0</v>
      </c>
      <c r="W1736" t="b">
        <f>AND(COUNTIF('Master list(no salts, metals)'!W1730,"&lt;=1"),IF(COUNTIF('Master list(no salts, metals)'!$K1730:$Y1730, "#N/A")=14,TRUE,FALSE))</f>
        <v>1</v>
      </c>
      <c r="X1736" t="b">
        <f>AND(COUNTIF('Master list(no salts, metals)'!X1730,"&lt;=1"),IF(COUNTIF('Master list(no salts, metals)'!$K1730:$Y1730, "#N/A")=14,TRUE,FALSE))</f>
        <v>0</v>
      </c>
      <c r="Y1736" t="b">
        <f>AND(COUNTIF('Master list(no salts, metals)'!Y1730,"&lt;=1"),IF(COUNTIF('Master list(no salts, metals)'!$K1730:$Y1730, "#N/A")=14,TRUE,FALSE))</f>
        <v>0</v>
      </c>
    </row>
    <row r="1737" spans="11:25" x14ac:dyDescent="0.25">
      <c r="K1737" t="b">
        <f>AND(COUNTIF('Master list(no salts, metals)'!K1731,"&lt;=1"),IF(COUNTIF('Master list(no salts, metals)'!$K1731:$Y1731, "#N/A")=14,TRUE,FALSE))</f>
        <v>0</v>
      </c>
      <c r="L1737" t="b">
        <f>AND(COUNTIF('Master list(no salts, metals)'!L1731,"&lt;=1"),IF(COUNTIF('Master list(no salts, metals)'!$K1731:$Y1731, "#N/A")=14,TRUE,FALSE))</f>
        <v>0</v>
      </c>
      <c r="M1737" t="b">
        <f>AND(COUNTIF('Master list(no salts, metals)'!M1731,"&lt;=1"),IF(COUNTIF('Master list(no salts, metals)'!$K1731:$Y1731, "#N/A")=14,TRUE,FALSE))</f>
        <v>0</v>
      </c>
      <c r="N1737" t="b">
        <f>AND(COUNTIF('Master list(no salts, metals)'!N1731,"&lt;=1"),IF(COUNTIF('Master list(no salts, metals)'!$K1731:$Y1731, "#N/A")=14,TRUE,FALSE))</f>
        <v>0</v>
      </c>
      <c r="O1737" t="b">
        <f>AND(COUNTIF('Master list(no salts, metals)'!O1731,"&lt;=1"),IF(COUNTIF('Master list(no salts, metals)'!$K1731:$Y1731, "#N/A")=14,TRUE,FALSE))</f>
        <v>0</v>
      </c>
      <c r="P1737" t="b">
        <f>AND(COUNTIF('Master list(no salts, metals)'!P1731,"&lt;=1"),IF(COUNTIF('Master list(no salts, metals)'!$K1731:$Y1731, "#N/A")=14,TRUE,FALSE))</f>
        <v>0</v>
      </c>
      <c r="Q1737" t="b">
        <f>AND(COUNTIF('Master list(no salts, metals)'!Q1731,"&lt;=1"),IF(COUNTIF('Master list(no salts, metals)'!$K1731:$Y1731, "#N/A")=14,TRUE,FALSE))</f>
        <v>0</v>
      </c>
      <c r="R1737" t="b">
        <f>AND(COUNTIF('Master list(no salts, metals)'!R1731,"&lt;=1"),IF(COUNTIF('Master list(no salts, metals)'!$K1731:$Y1731, "#N/A")=14,TRUE,FALSE))</f>
        <v>0</v>
      </c>
      <c r="S1737" t="b">
        <f>AND(COUNTIF('Master list(no salts, metals)'!S1731,"&lt;=1"),IF(COUNTIF('Master list(no salts, metals)'!$K1731:$Y1731, "#N/A")=14,TRUE,FALSE))</f>
        <v>0</v>
      </c>
      <c r="T1737" t="b">
        <f>AND(COUNTIF('Master list(no salts, metals)'!T1731,"&lt;=1"),IF(COUNTIF('Master list(no salts, metals)'!$K1731:$Y1731, "#N/A")=14,TRUE,FALSE))</f>
        <v>0</v>
      </c>
      <c r="U1737" t="b">
        <f>AND(COUNTIF('Master list(no salts, metals)'!U1731,"&lt;=1"),IF(COUNTIF('Master list(no salts, metals)'!$K1731:$Y1731, "#N/A")=14,TRUE,FALSE))</f>
        <v>0</v>
      </c>
      <c r="V1737" t="b">
        <f>AND(COUNTIF('Master list(no salts, metals)'!V1731,"&lt;=1"),IF(COUNTIF('Master list(no salts, metals)'!$K1731:$Y1731, "#N/A")=14,TRUE,FALSE))</f>
        <v>0</v>
      </c>
      <c r="W1737" t="b">
        <f>AND(COUNTIF('Master list(no salts, metals)'!W1731,"&lt;=1"),IF(COUNTIF('Master list(no salts, metals)'!$K1731:$Y1731, "#N/A")=14,TRUE,FALSE))</f>
        <v>0</v>
      </c>
      <c r="X1737" t="b">
        <f>AND(COUNTIF('Master list(no salts, metals)'!X1731,"&lt;=1"),IF(COUNTIF('Master list(no salts, metals)'!$K1731:$Y1731, "#N/A")=14,TRUE,FALSE))</f>
        <v>0</v>
      </c>
      <c r="Y1737" t="b">
        <f>AND(COUNTIF('Master list(no salts, metals)'!Y1731,"&lt;=1"),IF(COUNTIF('Master list(no salts, metals)'!$K1731:$Y1731, "#N/A")=14,TRUE,FALSE))</f>
        <v>0</v>
      </c>
    </row>
    <row r="1738" spans="11:25" x14ac:dyDescent="0.25">
      <c r="K1738" t="b">
        <f>AND(COUNTIF('Master list(no salts, metals)'!K1732,"&lt;=1"),IF(COUNTIF('Master list(no salts, metals)'!$K1732:$Y1732, "#N/A")=14,TRUE,FALSE))</f>
        <v>0</v>
      </c>
      <c r="L1738" t="b">
        <f>AND(COUNTIF('Master list(no salts, metals)'!L1732,"&lt;=1"),IF(COUNTIF('Master list(no salts, metals)'!$K1732:$Y1732, "#N/A")=14,TRUE,FALSE))</f>
        <v>0</v>
      </c>
      <c r="M1738" t="b">
        <f>AND(COUNTIF('Master list(no salts, metals)'!M1732,"&lt;=1"),IF(COUNTIF('Master list(no salts, metals)'!$K1732:$Y1732, "#N/A")=14,TRUE,FALSE))</f>
        <v>0</v>
      </c>
      <c r="N1738" t="b">
        <f>AND(COUNTIF('Master list(no salts, metals)'!N1732,"&lt;=1"),IF(COUNTIF('Master list(no salts, metals)'!$K1732:$Y1732, "#N/A")=14,TRUE,FALSE))</f>
        <v>0</v>
      </c>
      <c r="O1738" t="b">
        <f>AND(COUNTIF('Master list(no salts, metals)'!O1732,"&lt;=1"),IF(COUNTIF('Master list(no salts, metals)'!$K1732:$Y1732, "#N/A")=14,TRUE,FALSE))</f>
        <v>0</v>
      </c>
      <c r="P1738" t="b">
        <f>AND(COUNTIF('Master list(no salts, metals)'!P1732,"&lt;=1"),IF(COUNTIF('Master list(no salts, metals)'!$K1732:$Y1732, "#N/A")=14,TRUE,FALSE))</f>
        <v>0</v>
      </c>
      <c r="Q1738" t="b">
        <f>AND(COUNTIF('Master list(no salts, metals)'!Q1732,"&lt;=1"),IF(COUNTIF('Master list(no salts, metals)'!$K1732:$Y1732, "#N/A")=14,TRUE,FALSE))</f>
        <v>0</v>
      </c>
      <c r="R1738" t="b">
        <f>AND(COUNTIF('Master list(no salts, metals)'!R1732,"&lt;=1"),IF(COUNTIF('Master list(no salts, metals)'!$K1732:$Y1732, "#N/A")=14,TRUE,FALSE))</f>
        <v>0</v>
      </c>
      <c r="S1738" t="b">
        <f>AND(COUNTIF('Master list(no salts, metals)'!S1732,"&lt;=1"),IF(COUNTIF('Master list(no salts, metals)'!$K1732:$Y1732, "#N/A")=14,TRUE,FALSE))</f>
        <v>0</v>
      </c>
      <c r="T1738" t="b">
        <f>AND(COUNTIF('Master list(no salts, metals)'!T1732,"&lt;=1"),IF(COUNTIF('Master list(no salts, metals)'!$K1732:$Y1732, "#N/A")=14,TRUE,FALSE))</f>
        <v>1</v>
      </c>
      <c r="U1738" t="b">
        <f>AND(COUNTIF('Master list(no salts, metals)'!U1732,"&lt;=1"),IF(COUNTIF('Master list(no salts, metals)'!$K1732:$Y1732, "#N/A")=14,TRUE,FALSE))</f>
        <v>0</v>
      </c>
      <c r="V1738" t="b">
        <f>AND(COUNTIF('Master list(no salts, metals)'!V1732,"&lt;=1"),IF(COUNTIF('Master list(no salts, metals)'!$K1732:$Y1732, "#N/A")=14,TRUE,FALSE))</f>
        <v>0</v>
      </c>
      <c r="W1738" t="b">
        <f>AND(COUNTIF('Master list(no salts, metals)'!W1732,"&lt;=1"),IF(COUNTIF('Master list(no salts, metals)'!$K1732:$Y1732, "#N/A")=14,TRUE,FALSE))</f>
        <v>0</v>
      </c>
      <c r="X1738" t="b">
        <f>AND(COUNTIF('Master list(no salts, metals)'!X1732,"&lt;=1"),IF(COUNTIF('Master list(no salts, metals)'!$K1732:$Y1732, "#N/A")=14,TRUE,FALSE))</f>
        <v>0</v>
      </c>
      <c r="Y1738" t="b">
        <f>AND(COUNTIF('Master list(no salts, metals)'!Y1732,"&lt;=1"),IF(COUNTIF('Master list(no salts, metals)'!$K1732:$Y1732, "#N/A")=14,TRUE,FALSE))</f>
        <v>0</v>
      </c>
    </row>
    <row r="1739" spans="11:25" x14ac:dyDescent="0.25">
      <c r="K1739" t="b">
        <f>AND(COUNTIF('Master list(no salts, metals)'!K1733,"&lt;=1"),IF(COUNTIF('Master list(no salts, metals)'!$K1733:$Y1733, "#N/A")=14,TRUE,FALSE))</f>
        <v>0</v>
      </c>
      <c r="L1739" t="b">
        <f>AND(COUNTIF('Master list(no salts, metals)'!L1733,"&lt;=1"),IF(COUNTIF('Master list(no salts, metals)'!$K1733:$Y1733, "#N/A")=14,TRUE,FALSE))</f>
        <v>0</v>
      </c>
      <c r="M1739" t="b">
        <f>AND(COUNTIF('Master list(no salts, metals)'!M1733,"&lt;=1"),IF(COUNTIF('Master list(no salts, metals)'!$K1733:$Y1733, "#N/A")=14,TRUE,FALSE))</f>
        <v>0</v>
      </c>
      <c r="N1739" t="b">
        <f>AND(COUNTIF('Master list(no salts, metals)'!N1733,"&lt;=1"),IF(COUNTIF('Master list(no salts, metals)'!$K1733:$Y1733, "#N/A")=14,TRUE,FALSE))</f>
        <v>0</v>
      </c>
      <c r="O1739" t="b">
        <f>AND(COUNTIF('Master list(no salts, metals)'!O1733,"&lt;=1"),IF(COUNTIF('Master list(no salts, metals)'!$K1733:$Y1733, "#N/A")=14,TRUE,FALSE))</f>
        <v>0</v>
      </c>
      <c r="P1739" t="b">
        <f>AND(COUNTIF('Master list(no salts, metals)'!P1733,"&lt;=1"),IF(COUNTIF('Master list(no salts, metals)'!$K1733:$Y1733, "#N/A")=14,TRUE,FALSE))</f>
        <v>0</v>
      </c>
      <c r="Q1739" t="b">
        <f>AND(COUNTIF('Master list(no salts, metals)'!Q1733,"&lt;=1"),IF(COUNTIF('Master list(no salts, metals)'!$K1733:$Y1733, "#N/A")=14,TRUE,FALSE))</f>
        <v>0</v>
      </c>
      <c r="R1739" t="b">
        <f>AND(COUNTIF('Master list(no salts, metals)'!R1733,"&lt;=1"),IF(COUNTIF('Master list(no salts, metals)'!$K1733:$Y1733, "#N/A")=14,TRUE,FALSE))</f>
        <v>0</v>
      </c>
      <c r="S1739" t="b">
        <f>AND(COUNTIF('Master list(no salts, metals)'!S1733,"&lt;=1"),IF(COUNTIF('Master list(no salts, metals)'!$K1733:$Y1733, "#N/A")=14,TRUE,FALSE))</f>
        <v>0</v>
      </c>
      <c r="T1739" t="b">
        <f>AND(COUNTIF('Master list(no salts, metals)'!T1733,"&lt;=1"),IF(COUNTIF('Master list(no salts, metals)'!$K1733:$Y1733, "#N/A")=14,TRUE,FALSE))</f>
        <v>0</v>
      </c>
      <c r="U1739" t="b">
        <f>AND(COUNTIF('Master list(no salts, metals)'!U1733,"&lt;=1"),IF(COUNTIF('Master list(no salts, metals)'!$K1733:$Y1733, "#N/A")=14,TRUE,FALSE))</f>
        <v>0</v>
      </c>
      <c r="V1739" t="b">
        <f>AND(COUNTIF('Master list(no salts, metals)'!V1733,"&lt;=1"),IF(COUNTIF('Master list(no salts, metals)'!$K1733:$Y1733, "#N/A")=14,TRUE,FALSE))</f>
        <v>0</v>
      </c>
      <c r="W1739" t="b">
        <f>AND(COUNTIF('Master list(no salts, metals)'!W1733,"&lt;=1"),IF(COUNTIF('Master list(no salts, metals)'!$K1733:$Y1733, "#N/A")=14,TRUE,FALSE))</f>
        <v>0</v>
      </c>
      <c r="X1739" t="b">
        <f>AND(COUNTIF('Master list(no salts, metals)'!X1733,"&lt;=1"),IF(COUNTIF('Master list(no salts, metals)'!$K1733:$Y1733, "#N/A")=14,TRUE,FALSE))</f>
        <v>0</v>
      </c>
      <c r="Y1739" t="b">
        <f>AND(COUNTIF('Master list(no salts, metals)'!Y1733,"&lt;=1"),IF(COUNTIF('Master list(no salts, metals)'!$K1733:$Y1733, "#N/A")=14,TRUE,FALSE))</f>
        <v>0</v>
      </c>
    </row>
    <row r="1740" spans="11:25" x14ac:dyDescent="0.25">
      <c r="K1740" t="b">
        <f>AND(COUNTIF('Master list(no salts, metals)'!K1734,"&lt;=1"),IF(COUNTIF('Master list(no salts, metals)'!$K1734:$Y1734, "#N/A")=14,TRUE,FALSE))</f>
        <v>0</v>
      </c>
      <c r="L1740" t="b">
        <f>AND(COUNTIF('Master list(no salts, metals)'!L1734,"&lt;=1"),IF(COUNTIF('Master list(no salts, metals)'!$K1734:$Y1734, "#N/A")=14,TRUE,FALSE))</f>
        <v>0</v>
      </c>
      <c r="M1740" t="b">
        <f>AND(COUNTIF('Master list(no salts, metals)'!M1734,"&lt;=1"),IF(COUNTIF('Master list(no salts, metals)'!$K1734:$Y1734, "#N/A")=14,TRUE,FALSE))</f>
        <v>0</v>
      </c>
      <c r="N1740" t="b">
        <f>AND(COUNTIF('Master list(no salts, metals)'!N1734,"&lt;=1"),IF(COUNTIF('Master list(no salts, metals)'!$K1734:$Y1734, "#N/A")=14,TRUE,FALSE))</f>
        <v>0</v>
      </c>
      <c r="O1740" t="b">
        <f>AND(COUNTIF('Master list(no salts, metals)'!O1734,"&lt;=1"),IF(COUNTIF('Master list(no salts, metals)'!$K1734:$Y1734, "#N/A")=14,TRUE,FALSE))</f>
        <v>0</v>
      </c>
      <c r="P1740" t="b">
        <f>AND(COUNTIF('Master list(no salts, metals)'!P1734,"&lt;=1"),IF(COUNTIF('Master list(no salts, metals)'!$K1734:$Y1734, "#N/A")=14,TRUE,FALSE))</f>
        <v>0</v>
      </c>
      <c r="Q1740" t="b">
        <f>AND(COUNTIF('Master list(no salts, metals)'!Q1734,"&lt;=1"),IF(COUNTIF('Master list(no salts, metals)'!$K1734:$Y1734, "#N/A")=14,TRUE,FALSE))</f>
        <v>0</v>
      </c>
      <c r="R1740" t="b">
        <f>AND(COUNTIF('Master list(no salts, metals)'!R1734,"&lt;=1"),IF(COUNTIF('Master list(no salts, metals)'!$K1734:$Y1734, "#N/A")=14,TRUE,FALSE))</f>
        <v>0</v>
      </c>
      <c r="S1740" t="b">
        <f>AND(COUNTIF('Master list(no salts, metals)'!S1734,"&lt;=1"),IF(COUNTIF('Master list(no salts, metals)'!$K1734:$Y1734, "#N/A")=14,TRUE,FALSE))</f>
        <v>0</v>
      </c>
      <c r="T1740" t="b">
        <f>AND(COUNTIF('Master list(no salts, metals)'!T1734,"&lt;=1"),IF(COUNTIF('Master list(no salts, metals)'!$K1734:$Y1734, "#N/A")=14,TRUE,FALSE))</f>
        <v>0</v>
      </c>
      <c r="U1740" t="b">
        <f>AND(COUNTIF('Master list(no salts, metals)'!U1734,"&lt;=1"),IF(COUNTIF('Master list(no salts, metals)'!$K1734:$Y1734, "#N/A")=14,TRUE,FALSE))</f>
        <v>0</v>
      </c>
      <c r="V1740" t="b">
        <f>AND(COUNTIF('Master list(no salts, metals)'!V1734,"&lt;=1"),IF(COUNTIF('Master list(no salts, metals)'!$K1734:$Y1734, "#N/A")=14,TRUE,FALSE))</f>
        <v>0</v>
      </c>
      <c r="W1740" t="b">
        <f>AND(COUNTIF('Master list(no salts, metals)'!W1734,"&lt;=1"),IF(COUNTIF('Master list(no salts, metals)'!$K1734:$Y1734, "#N/A")=14,TRUE,FALSE))</f>
        <v>0</v>
      </c>
      <c r="X1740" t="b">
        <f>AND(COUNTIF('Master list(no salts, metals)'!X1734,"&lt;=1"),IF(COUNTIF('Master list(no salts, metals)'!$K1734:$Y1734, "#N/A")=14,TRUE,FALSE))</f>
        <v>0</v>
      </c>
      <c r="Y1740" t="b">
        <f>AND(COUNTIF('Master list(no salts, metals)'!Y1734,"&lt;=1"),IF(COUNTIF('Master list(no salts, metals)'!$K1734:$Y1734, "#N/A")=14,TRUE,FALSE))</f>
        <v>1</v>
      </c>
    </row>
    <row r="1741" spans="11:25" x14ac:dyDescent="0.25">
      <c r="K1741" t="b">
        <f>AND(COUNTIF('Master list(no salts, metals)'!K1735,"&lt;=1"),IF(COUNTIF('Master list(no salts, metals)'!$K1735:$Y1735, "#N/A")=14,TRUE,FALSE))</f>
        <v>0</v>
      </c>
      <c r="L1741" t="b">
        <f>AND(COUNTIF('Master list(no salts, metals)'!L1735,"&lt;=1"),IF(COUNTIF('Master list(no salts, metals)'!$K1735:$Y1735, "#N/A")=14,TRUE,FALSE))</f>
        <v>0</v>
      </c>
      <c r="M1741" t="b">
        <f>AND(COUNTIF('Master list(no salts, metals)'!M1735,"&lt;=1"),IF(COUNTIF('Master list(no salts, metals)'!$K1735:$Y1735, "#N/A")=14,TRUE,FALSE))</f>
        <v>0</v>
      </c>
      <c r="N1741" t="b">
        <f>AND(COUNTIF('Master list(no salts, metals)'!N1735,"&lt;=1"),IF(COUNTIF('Master list(no salts, metals)'!$K1735:$Y1735, "#N/A")=14,TRUE,FALSE))</f>
        <v>0</v>
      </c>
      <c r="O1741" t="b">
        <f>AND(COUNTIF('Master list(no salts, metals)'!O1735,"&lt;=1"),IF(COUNTIF('Master list(no salts, metals)'!$K1735:$Y1735, "#N/A")=14,TRUE,FALSE))</f>
        <v>0</v>
      </c>
      <c r="P1741" t="b">
        <f>AND(COUNTIF('Master list(no salts, metals)'!P1735,"&lt;=1"),IF(COUNTIF('Master list(no salts, metals)'!$K1735:$Y1735, "#N/A")=14,TRUE,FALSE))</f>
        <v>0</v>
      </c>
      <c r="Q1741" t="b">
        <f>AND(COUNTIF('Master list(no salts, metals)'!Q1735,"&lt;=1"),IF(COUNTIF('Master list(no salts, metals)'!$K1735:$Y1735, "#N/A")=14,TRUE,FALSE))</f>
        <v>0</v>
      </c>
      <c r="R1741" t="b">
        <f>AND(COUNTIF('Master list(no salts, metals)'!R1735,"&lt;=1"),IF(COUNTIF('Master list(no salts, metals)'!$K1735:$Y1735, "#N/A")=14,TRUE,FALSE))</f>
        <v>0</v>
      </c>
      <c r="S1741" t="b">
        <f>AND(COUNTIF('Master list(no salts, metals)'!S1735,"&lt;=1"),IF(COUNTIF('Master list(no salts, metals)'!$K1735:$Y1735, "#N/A")=14,TRUE,FALSE))</f>
        <v>0</v>
      </c>
      <c r="T1741" t="b">
        <f>AND(COUNTIF('Master list(no salts, metals)'!T1735,"&lt;=1"),IF(COUNTIF('Master list(no salts, metals)'!$K1735:$Y1735, "#N/A")=14,TRUE,FALSE))</f>
        <v>1</v>
      </c>
      <c r="U1741" t="b">
        <f>AND(COUNTIF('Master list(no salts, metals)'!U1735,"&lt;=1"),IF(COUNTIF('Master list(no salts, metals)'!$K1735:$Y1735, "#N/A")=14,TRUE,FALSE))</f>
        <v>0</v>
      </c>
      <c r="V1741" t="b">
        <f>AND(COUNTIF('Master list(no salts, metals)'!V1735,"&lt;=1"),IF(COUNTIF('Master list(no salts, metals)'!$K1735:$Y1735, "#N/A")=14,TRUE,FALSE))</f>
        <v>0</v>
      </c>
      <c r="W1741" t="b">
        <f>AND(COUNTIF('Master list(no salts, metals)'!W1735,"&lt;=1"),IF(COUNTIF('Master list(no salts, metals)'!$K1735:$Y1735, "#N/A")=14,TRUE,FALSE))</f>
        <v>0</v>
      </c>
      <c r="X1741" t="b">
        <f>AND(COUNTIF('Master list(no salts, metals)'!X1735,"&lt;=1"),IF(COUNTIF('Master list(no salts, metals)'!$K1735:$Y1735, "#N/A")=14,TRUE,FALSE))</f>
        <v>0</v>
      </c>
      <c r="Y1741" t="b">
        <f>AND(COUNTIF('Master list(no salts, metals)'!Y1735,"&lt;=1"),IF(COUNTIF('Master list(no salts, metals)'!$K1735:$Y1735, "#N/A")=14,TRUE,FALSE))</f>
        <v>0</v>
      </c>
    </row>
    <row r="1742" spans="11:25" x14ac:dyDescent="0.25">
      <c r="K1742" t="b">
        <f>AND(COUNTIF('Master list(no salts, metals)'!K1736,"&lt;=1"),IF(COUNTIF('Master list(no salts, metals)'!$K1736:$Y1736, "#N/A")=14,TRUE,FALSE))</f>
        <v>0</v>
      </c>
      <c r="L1742" t="b">
        <f>AND(COUNTIF('Master list(no salts, metals)'!L1736,"&lt;=1"),IF(COUNTIF('Master list(no salts, metals)'!$K1736:$Y1736, "#N/A")=14,TRUE,FALSE))</f>
        <v>0</v>
      </c>
      <c r="M1742" t="b">
        <f>AND(COUNTIF('Master list(no salts, metals)'!M1736,"&lt;=1"),IF(COUNTIF('Master list(no salts, metals)'!$K1736:$Y1736, "#N/A")=14,TRUE,FALSE))</f>
        <v>0</v>
      </c>
      <c r="N1742" t="b">
        <f>AND(COUNTIF('Master list(no salts, metals)'!N1736,"&lt;=1"),IF(COUNTIF('Master list(no salts, metals)'!$K1736:$Y1736, "#N/A")=14,TRUE,FALSE))</f>
        <v>0</v>
      </c>
      <c r="O1742" t="b">
        <f>AND(COUNTIF('Master list(no salts, metals)'!O1736,"&lt;=1"),IF(COUNTIF('Master list(no salts, metals)'!$K1736:$Y1736, "#N/A")=14,TRUE,FALSE))</f>
        <v>0</v>
      </c>
      <c r="P1742" t="b">
        <f>AND(COUNTIF('Master list(no salts, metals)'!P1736,"&lt;=1"),IF(COUNTIF('Master list(no salts, metals)'!$K1736:$Y1736, "#N/A")=14,TRUE,FALSE))</f>
        <v>0</v>
      </c>
      <c r="Q1742" t="b">
        <f>AND(COUNTIF('Master list(no salts, metals)'!Q1736,"&lt;=1"),IF(COUNTIF('Master list(no salts, metals)'!$K1736:$Y1736, "#N/A")=14,TRUE,FALSE))</f>
        <v>0</v>
      </c>
      <c r="R1742" t="b">
        <f>AND(COUNTIF('Master list(no salts, metals)'!R1736,"&lt;=1"),IF(COUNTIF('Master list(no salts, metals)'!$K1736:$Y1736, "#N/A")=14,TRUE,FALSE))</f>
        <v>0</v>
      </c>
      <c r="S1742" t="b">
        <f>AND(COUNTIF('Master list(no salts, metals)'!S1736,"&lt;=1"),IF(COUNTIF('Master list(no salts, metals)'!$K1736:$Y1736, "#N/A")=14,TRUE,FALSE))</f>
        <v>0</v>
      </c>
      <c r="T1742" t="b">
        <f>AND(COUNTIF('Master list(no salts, metals)'!T1736,"&lt;=1"),IF(COUNTIF('Master list(no salts, metals)'!$K1736:$Y1736, "#N/A")=14,TRUE,FALSE))</f>
        <v>0</v>
      </c>
      <c r="U1742" t="b">
        <f>AND(COUNTIF('Master list(no salts, metals)'!U1736,"&lt;=1"),IF(COUNTIF('Master list(no salts, metals)'!$K1736:$Y1736, "#N/A")=14,TRUE,FALSE))</f>
        <v>0</v>
      </c>
      <c r="V1742" t="b">
        <f>AND(COUNTIF('Master list(no salts, metals)'!V1736,"&lt;=1"),IF(COUNTIF('Master list(no salts, metals)'!$K1736:$Y1736, "#N/A")=14,TRUE,FALSE))</f>
        <v>0</v>
      </c>
      <c r="W1742" t="b">
        <f>AND(COUNTIF('Master list(no salts, metals)'!W1736,"&lt;=1"),IF(COUNTIF('Master list(no salts, metals)'!$K1736:$Y1736, "#N/A")=14,TRUE,FALSE))</f>
        <v>1</v>
      </c>
      <c r="X1742" t="b">
        <f>AND(COUNTIF('Master list(no salts, metals)'!X1736,"&lt;=1"),IF(COUNTIF('Master list(no salts, metals)'!$K1736:$Y1736, "#N/A")=14,TRUE,FALSE))</f>
        <v>0</v>
      </c>
      <c r="Y1742" t="b">
        <f>AND(COUNTIF('Master list(no salts, metals)'!Y1736,"&lt;=1"),IF(COUNTIF('Master list(no salts, metals)'!$K1736:$Y1736, "#N/A")=14,TRUE,FALSE))</f>
        <v>0</v>
      </c>
    </row>
    <row r="1743" spans="11:25" x14ac:dyDescent="0.25">
      <c r="K1743" t="b">
        <f>AND(COUNTIF('Master list(no salts, metals)'!K1737,"&lt;=1"),IF(COUNTIF('Master list(no salts, metals)'!$K1737:$Y1737, "#N/A")=14,TRUE,FALSE))</f>
        <v>0</v>
      </c>
      <c r="L1743" t="b">
        <f>AND(COUNTIF('Master list(no salts, metals)'!L1737,"&lt;=1"),IF(COUNTIF('Master list(no salts, metals)'!$K1737:$Y1737, "#N/A")=14,TRUE,FALSE))</f>
        <v>0</v>
      </c>
      <c r="M1743" t="b">
        <f>AND(COUNTIF('Master list(no salts, metals)'!M1737,"&lt;=1"),IF(COUNTIF('Master list(no salts, metals)'!$K1737:$Y1737, "#N/A")=14,TRUE,FALSE))</f>
        <v>0</v>
      </c>
      <c r="N1743" t="b">
        <f>AND(COUNTIF('Master list(no salts, metals)'!N1737,"&lt;=1"),IF(COUNTIF('Master list(no salts, metals)'!$K1737:$Y1737, "#N/A")=14,TRUE,FALSE))</f>
        <v>0</v>
      </c>
      <c r="O1743" t="b">
        <f>AND(COUNTIF('Master list(no salts, metals)'!O1737,"&lt;=1"),IF(COUNTIF('Master list(no salts, metals)'!$K1737:$Y1737, "#N/A")=14,TRUE,FALSE))</f>
        <v>0</v>
      </c>
      <c r="P1743" t="b">
        <f>AND(COUNTIF('Master list(no salts, metals)'!P1737,"&lt;=1"),IF(COUNTIF('Master list(no salts, metals)'!$K1737:$Y1737, "#N/A")=14,TRUE,FALSE))</f>
        <v>0</v>
      </c>
      <c r="Q1743" t="b">
        <f>AND(COUNTIF('Master list(no salts, metals)'!Q1737,"&lt;=1"),IF(COUNTIF('Master list(no salts, metals)'!$K1737:$Y1737, "#N/A")=14,TRUE,FALSE))</f>
        <v>0</v>
      </c>
      <c r="R1743" t="b">
        <f>AND(COUNTIF('Master list(no salts, metals)'!R1737,"&lt;=1"),IF(COUNTIF('Master list(no salts, metals)'!$K1737:$Y1737, "#N/A")=14,TRUE,FALSE))</f>
        <v>0</v>
      </c>
      <c r="S1743" t="b">
        <f>AND(COUNTIF('Master list(no salts, metals)'!S1737,"&lt;=1"),IF(COUNTIF('Master list(no salts, metals)'!$K1737:$Y1737, "#N/A")=14,TRUE,FALSE))</f>
        <v>0</v>
      </c>
      <c r="T1743" t="b">
        <f>AND(COUNTIF('Master list(no salts, metals)'!T1737,"&lt;=1"),IF(COUNTIF('Master list(no salts, metals)'!$K1737:$Y1737, "#N/A")=14,TRUE,FALSE))</f>
        <v>0</v>
      </c>
      <c r="U1743" t="b">
        <f>AND(COUNTIF('Master list(no salts, metals)'!U1737,"&lt;=1"),IF(COUNTIF('Master list(no salts, metals)'!$K1737:$Y1737, "#N/A")=14,TRUE,FALSE))</f>
        <v>0</v>
      </c>
      <c r="V1743" t="b">
        <f>AND(COUNTIF('Master list(no salts, metals)'!V1737,"&lt;=1"),IF(COUNTIF('Master list(no salts, metals)'!$K1737:$Y1737, "#N/A")=14,TRUE,FALSE))</f>
        <v>0</v>
      </c>
      <c r="W1743" t="b">
        <f>AND(COUNTIF('Master list(no salts, metals)'!W1737,"&lt;=1"),IF(COUNTIF('Master list(no salts, metals)'!$K1737:$Y1737, "#N/A")=14,TRUE,FALSE))</f>
        <v>1</v>
      </c>
      <c r="X1743" t="b">
        <f>AND(COUNTIF('Master list(no salts, metals)'!X1737,"&lt;=1"),IF(COUNTIF('Master list(no salts, metals)'!$K1737:$Y1737, "#N/A")=14,TRUE,FALSE))</f>
        <v>0</v>
      </c>
      <c r="Y1743" t="b">
        <f>AND(COUNTIF('Master list(no salts, metals)'!Y1737,"&lt;=1"),IF(COUNTIF('Master list(no salts, metals)'!$K1737:$Y1737, "#N/A")=14,TRUE,FALSE))</f>
        <v>0</v>
      </c>
    </row>
    <row r="1744" spans="11:25" x14ac:dyDescent="0.25">
      <c r="K1744" t="b">
        <f>AND(COUNTIF('Master list(no salts, metals)'!K1738,"&lt;=1"),IF(COUNTIF('Master list(no salts, metals)'!$K1738:$Y1738, "#N/A")=14,TRUE,FALSE))</f>
        <v>0</v>
      </c>
      <c r="L1744" t="b">
        <f>AND(COUNTIF('Master list(no salts, metals)'!L1738,"&lt;=1"),IF(COUNTIF('Master list(no salts, metals)'!$K1738:$Y1738, "#N/A")=14,TRUE,FALSE))</f>
        <v>0</v>
      </c>
      <c r="M1744" t="b">
        <f>AND(COUNTIF('Master list(no salts, metals)'!M1738,"&lt;=1"),IF(COUNTIF('Master list(no salts, metals)'!$K1738:$Y1738, "#N/A")=14,TRUE,FALSE))</f>
        <v>0</v>
      </c>
      <c r="N1744" t="b">
        <f>AND(COUNTIF('Master list(no salts, metals)'!N1738,"&lt;=1"),IF(COUNTIF('Master list(no salts, metals)'!$K1738:$Y1738, "#N/A")=14,TRUE,FALSE))</f>
        <v>0</v>
      </c>
      <c r="O1744" t="b">
        <f>AND(COUNTIF('Master list(no salts, metals)'!O1738,"&lt;=1"),IF(COUNTIF('Master list(no salts, metals)'!$K1738:$Y1738, "#N/A")=14,TRUE,FALSE))</f>
        <v>0</v>
      </c>
      <c r="P1744" t="b">
        <f>AND(COUNTIF('Master list(no salts, metals)'!P1738,"&lt;=1"),IF(COUNTIF('Master list(no salts, metals)'!$K1738:$Y1738, "#N/A")=14,TRUE,FALSE))</f>
        <v>0</v>
      </c>
      <c r="Q1744" t="b">
        <f>AND(COUNTIF('Master list(no salts, metals)'!Q1738,"&lt;=1"),IF(COUNTIF('Master list(no salts, metals)'!$K1738:$Y1738, "#N/A")=14,TRUE,FALSE))</f>
        <v>0</v>
      </c>
      <c r="R1744" t="b">
        <f>AND(COUNTIF('Master list(no salts, metals)'!R1738,"&lt;=1"),IF(COUNTIF('Master list(no salts, metals)'!$K1738:$Y1738, "#N/A")=14,TRUE,FALSE))</f>
        <v>0</v>
      </c>
      <c r="S1744" t="b">
        <f>AND(COUNTIF('Master list(no salts, metals)'!S1738,"&lt;=1"),IF(COUNTIF('Master list(no salts, metals)'!$K1738:$Y1738, "#N/A")=14,TRUE,FALSE))</f>
        <v>0</v>
      </c>
      <c r="T1744" t="b">
        <f>AND(COUNTIF('Master list(no salts, metals)'!T1738,"&lt;=1"),IF(COUNTIF('Master list(no salts, metals)'!$K1738:$Y1738, "#N/A")=14,TRUE,FALSE))</f>
        <v>0</v>
      </c>
      <c r="U1744" t="b">
        <f>AND(COUNTIF('Master list(no salts, metals)'!U1738,"&lt;=1"),IF(COUNTIF('Master list(no salts, metals)'!$K1738:$Y1738, "#N/A")=14,TRUE,FALSE))</f>
        <v>0</v>
      </c>
      <c r="V1744" t="b">
        <f>AND(COUNTIF('Master list(no salts, metals)'!V1738,"&lt;=1"),IF(COUNTIF('Master list(no salts, metals)'!$K1738:$Y1738, "#N/A")=14,TRUE,FALSE))</f>
        <v>0</v>
      </c>
      <c r="W1744" t="b">
        <f>AND(COUNTIF('Master list(no salts, metals)'!W1738,"&lt;=1"),IF(COUNTIF('Master list(no salts, metals)'!$K1738:$Y1738, "#N/A")=14,TRUE,FALSE))</f>
        <v>1</v>
      </c>
      <c r="X1744" t="b">
        <f>AND(COUNTIF('Master list(no salts, metals)'!X1738,"&lt;=1"),IF(COUNTIF('Master list(no salts, metals)'!$K1738:$Y1738, "#N/A")=14,TRUE,FALSE))</f>
        <v>0</v>
      </c>
      <c r="Y1744" t="b">
        <f>AND(COUNTIF('Master list(no salts, metals)'!Y1738,"&lt;=1"),IF(COUNTIF('Master list(no salts, metals)'!$K1738:$Y1738, "#N/A")=14,TRUE,FALSE))</f>
        <v>0</v>
      </c>
    </row>
    <row r="1745" spans="11:25" x14ac:dyDescent="0.25">
      <c r="K1745" t="b">
        <f>AND(COUNTIF('Master list(no salts, metals)'!K1739,"&lt;=1"),IF(COUNTIF('Master list(no salts, metals)'!$K1739:$Y1739, "#N/A")=14,TRUE,FALSE))</f>
        <v>0</v>
      </c>
      <c r="L1745" t="b">
        <f>AND(COUNTIF('Master list(no salts, metals)'!L1739,"&lt;=1"),IF(COUNTIF('Master list(no salts, metals)'!$K1739:$Y1739, "#N/A")=14,TRUE,FALSE))</f>
        <v>0</v>
      </c>
      <c r="M1745" t="b">
        <f>AND(COUNTIF('Master list(no salts, metals)'!M1739,"&lt;=1"),IF(COUNTIF('Master list(no salts, metals)'!$K1739:$Y1739, "#N/A")=14,TRUE,FALSE))</f>
        <v>0</v>
      </c>
      <c r="N1745" t="b">
        <f>AND(COUNTIF('Master list(no salts, metals)'!N1739,"&lt;=1"),IF(COUNTIF('Master list(no salts, metals)'!$K1739:$Y1739, "#N/A")=14,TRUE,FALSE))</f>
        <v>0</v>
      </c>
      <c r="O1745" t="b">
        <f>AND(COUNTIF('Master list(no salts, metals)'!O1739,"&lt;=1"),IF(COUNTIF('Master list(no salts, metals)'!$K1739:$Y1739, "#N/A")=14,TRUE,FALSE))</f>
        <v>0</v>
      </c>
      <c r="P1745" t="b">
        <f>AND(COUNTIF('Master list(no salts, metals)'!P1739,"&lt;=1"),IF(COUNTIF('Master list(no salts, metals)'!$K1739:$Y1739, "#N/A")=14,TRUE,FALSE))</f>
        <v>0</v>
      </c>
      <c r="Q1745" t="b">
        <f>AND(COUNTIF('Master list(no salts, metals)'!Q1739,"&lt;=1"),IF(COUNTIF('Master list(no salts, metals)'!$K1739:$Y1739, "#N/A")=14,TRUE,FALSE))</f>
        <v>0</v>
      </c>
      <c r="R1745" t="b">
        <f>AND(COUNTIF('Master list(no salts, metals)'!R1739,"&lt;=1"),IF(COUNTIF('Master list(no salts, metals)'!$K1739:$Y1739, "#N/A")=14,TRUE,FALSE))</f>
        <v>0</v>
      </c>
      <c r="S1745" t="b">
        <f>AND(COUNTIF('Master list(no salts, metals)'!S1739,"&lt;=1"),IF(COUNTIF('Master list(no salts, metals)'!$K1739:$Y1739, "#N/A")=14,TRUE,FALSE))</f>
        <v>0</v>
      </c>
      <c r="T1745" t="b">
        <f>AND(COUNTIF('Master list(no salts, metals)'!T1739,"&lt;=1"),IF(COUNTIF('Master list(no salts, metals)'!$K1739:$Y1739, "#N/A")=14,TRUE,FALSE))</f>
        <v>0</v>
      </c>
      <c r="U1745" t="b">
        <f>AND(COUNTIF('Master list(no salts, metals)'!U1739,"&lt;=1"),IF(COUNTIF('Master list(no salts, metals)'!$K1739:$Y1739, "#N/A")=14,TRUE,FALSE))</f>
        <v>0</v>
      </c>
      <c r="V1745" t="b">
        <f>AND(COUNTIF('Master list(no salts, metals)'!V1739,"&lt;=1"),IF(COUNTIF('Master list(no salts, metals)'!$K1739:$Y1739, "#N/A")=14,TRUE,FALSE))</f>
        <v>0</v>
      </c>
      <c r="W1745" t="b">
        <f>AND(COUNTIF('Master list(no salts, metals)'!W1739,"&lt;=1"),IF(COUNTIF('Master list(no salts, metals)'!$K1739:$Y1739, "#N/A")=14,TRUE,FALSE))</f>
        <v>1</v>
      </c>
      <c r="X1745" t="b">
        <f>AND(COUNTIF('Master list(no salts, metals)'!X1739,"&lt;=1"),IF(COUNTIF('Master list(no salts, metals)'!$K1739:$Y1739, "#N/A")=14,TRUE,FALSE))</f>
        <v>0</v>
      </c>
      <c r="Y1745" t="b">
        <f>AND(COUNTIF('Master list(no salts, metals)'!Y1739,"&lt;=1"),IF(COUNTIF('Master list(no salts, metals)'!$K1739:$Y1739, "#N/A")=14,TRUE,FALSE))</f>
        <v>0</v>
      </c>
    </row>
    <row r="1746" spans="11:25" x14ac:dyDescent="0.25">
      <c r="K1746" t="b">
        <f>AND(COUNTIF('Master list(no salts, metals)'!K1740,"&lt;=1"),IF(COUNTIF('Master list(no salts, metals)'!$K1740:$Y1740, "#N/A")=14,TRUE,FALSE))</f>
        <v>0</v>
      </c>
      <c r="L1746" t="b">
        <f>AND(COUNTIF('Master list(no salts, metals)'!L1740,"&lt;=1"),IF(COUNTIF('Master list(no salts, metals)'!$K1740:$Y1740, "#N/A")=14,TRUE,FALSE))</f>
        <v>0</v>
      </c>
      <c r="M1746" t="b">
        <f>AND(COUNTIF('Master list(no salts, metals)'!M1740,"&lt;=1"),IF(COUNTIF('Master list(no salts, metals)'!$K1740:$Y1740, "#N/A")=14,TRUE,FALSE))</f>
        <v>0</v>
      </c>
      <c r="N1746" t="b">
        <f>AND(COUNTIF('Master list(no salts, metals)'!N1740,"&lt;=1"),IF(COUNTIF('Master list(no salts, metals)'!$K1740:$Y1740, "#N/A")=14,TRUE,FALSE))</f>
        <v>0</v>
      </c>
      <c r="O1746" t="b">
        <f>AND(COUNTIF('Master list(no salts, metals)'!O1740,"&lt;=1"),IF(COUNTIF('Master list(no salts, metals)'!$K1740:$Y1740, "#N/A")=14,TRUE,FALSE))</f>
        <v>0</v>
      </c>
      <c r="P1746" t="b">
        <f>AND(COUNTIF('Master list(no salts, metals)'!P1740,"&lt;=1"),IF(COUNTIF('Master list(no salts, metals)'!$K1740:$Y1740, "#N/A")=14,TRUE,FALSE))</f>
        <v>0</v>
      </c>
      <c r="Q1746" t="b">
        <f>AND(COUNTIF('Master list(no salts, metals)'!Q1740,"&lt;=1"),IF(COUNTIF('Master list(no salts, metals)'!$K1740:$Y1740, "#N/A")=14,TRUE,FALSE))</f>
        <v>0</v>
      </c>
      <c r="R1746" t="b">
        <f>AND(COUNTIF('Master list(no salts, metals)'!R1740,"&lt;=1"),IF(COUNTIF('Master list(no salts, metals)'!$K1740:$Y1740, "#N/A")=14,TRUE,FALSE))</f>
        <v>0</v>
      </c>
      <c r="S1746" t="b">
        <f>AND(COUNTIF('Master list(no salts, metals)'!S1740,"&lt;=1"),IF(COUNTIF('Master list(no salts, metals)'!$K1740:$Y1740, "#N/A")=14,TRUE,FALSE))</f>
        <v>0</v>
      </c>
      <c r="T1746" t="b">
        <f>AND(COUNTIF('Master list(no salts, metals)'!T1740,"&lt;=1"),IF(COUNTIF('Master list(no salts, metals)'!$K1740:$Y1740, "#N/A")=14,TRUE,FALSE))</f>
        <v>0</v>
      </c>
      <c r="U1746" t="b">
        <f>AND(COUNTIF('Master list(no salts, metals)'!U1740,"&lt;=1"),IF(COUNTIF('Master list(no salts, metals)'!$K1740:$Y1740, "#N/A")=14,TRUE,FALSE))</f>
        <v>0</v>
      </c>
      <c r="V1746" t="b">
        <f>AND(COUNTIF('Master list(no salts, metals)'!V1740,"&lt;=1"),IF(COUNTIF('Master list(no salts, metals)'!$K1740:$Y1740, "#N/A")=14,TRUE,FALSE))</f>
        <v>0</v>
      </c>
      <c r="W1746" t="b">
        <f>AND(COUNTIF('Master list(no salts, metals)'!W1740,"&lt;=1"),IF(COUNTIF('Master list(no salts, metals)'!$K1740:$Y1740, "#N/A")=14,TRUE,FALSE))</f>
        <v>0</v>
      </c>
      <c r="X1746" t="b">
        <f>AND(COUNTIF('Master list(no salts, metals)'!X1740,"&lt;=1"),IF(COUNTIF('Master list(no salts, metals)'!$K1740:$Y1740, "#N/A")=14,TRUE,FALSE))</f>
        <v>0</v>
      </c>
      <c r="Y1746" t="b">
        <f>AND(COUNTIF('Master list(no salts, metals)'!Y1740,"&lt;=1"),IF(COUNTIF('Master list(no salts, metals)'!$K1740:$Y1740, "#N/A")=14,TRUE,FALSE))</f>
        <v>0</v>
      </c>
    </row>
    <row r="1747" spans="11:25" x14ac:dyDescent="0.25">
      <c r="K1747" t="b">
        <f>AND(COUNTIF('Master list(no salts, metals)'!K1741,"&lt;=1"),IF(COUNTIF('Master list(no salts, metals)'!$K1741:$Y1741, "#N/A")=14,TRUE,FALSE))</f>
        <v>0</v>
      </c>
      <c r="L1747" t="b">
        <f>AND(COUNTIF('Master list(no salts, metals)'!L1741,"&lt;=1"),IF(COUNTIF('Master list(no salts, metals)'!$K1741:$Y1741, "#N/A")=14,TRUE,FALSE))</f>
        <v>0</v>
      </c>
      <c r="M1747" t="b">
        <f>AND(COUNTIF('Master list(no salts, metals)'!M1741,"&lt;=1"),IF(COUNTIF('Master list(no salts, metals)'!$K1741:$Y1741, "#N/A")=14,TRUE,FALSE))</f>
        <v>0</v>
      </c>
      <c r="N1747" t="b">
        <f>AND(COUNTIF('Master list(no salts, metals)'!N1741,"&lt;=1"),IF(COUNTIF('Master list(no salts, metals)'!$K1741:$Y1741, "#N/A")=14,TRUE,FALSE))</f>
        <v>0</v>
      </c>
      <c r="O1747" t="b">
        <f>AND(COUNTIF('Master list(no salts, metals)'!O1741,"&lt;=1"),IF(COUNTIF('Master list(no salts, metals)'!$K1741:$Y1741, "#N/A")=14,TRUE,FALSE))</f>
        <v>0</v>
      </c>
      <c r="P1747" t="b">
        <f>AND(COUNTIF('Master list(no salts, metals)'!P1741,"&lt;=1"),IF(COUNTIF('Master list(no salts, metals)'!$K1741:$Y1741, "#N/A")=14,TRUE,FALSE))</f>
        <v>0</v>
      </c>
      <c r="Q1747" t="b">
        <f>AND(COUNTIF('Master list(no salts, metals)'!Q1741,"&lt;=1"),IF(COUNTIF('Master list(no salts, metals)'!$K1741:$Y1741, "#N/A")=14,TRUE,FALSE))</f>
        <v>0</v>
      </c>
      <c r="R1747" t="b">
        <f>AND(COUNTIF('Master list(no salts, metals)'!R1741,"&lt;=1"),IF(COUNTIF('Master list(no salts, metals)'!$K1741:$Y1741, "#N/A")=14,TRUE,FALSE))</f>
        <v>0</v>
      </c>
      <c r="S1747" t="b">
        <f>AND(COUNTIF('Master list(no salts, metals)'!S1741,"&lt;=1"),IF(COUNTIF('Master list(no salts, metals)'!$K1741:$Y1741, "#N/A")=14,TRUE,FALSE))</f>
        <v>0</v>
      </c>
      <c r="T1747" t="b">
        <f>AND(COUNTIF('Master list(no salts, metals)'!T1741,"&lt;=1"),IF(COUNTIF('Master list(no salts, metals)'!$K1741:$Y1741, "#N/A")=14,TRUE,FALSE))</f>
        <v>0</v>
      </c>
      <c r="U1747" t="b">
        <f>AND(COUNTIF('Master list(no salts, metals)'!U1741,"&lt;=1"),IF(COUNTIF('Master list(no salts, metals)'!$K1741:$Y1741, "#N/A")=14,TRUE,FALSE))</f>
        <v>0</v>
      </c>
      <c r="V1747" t="b">
        <f>AND(COUNTIF('Master list(no salts, metals)'!V1741,"&lt;=1"),IF(COUNTIF('Master list(no salts, metals)'!$K1741:$Y1741, "#N/A")=14,TRUE,FALSE))</f>
        <v>0</v>
      </c>
      <c r="W1747" t="b">
        <f>AND(COUNTIF('Master list(no salts, metals)'!W1741,"&lt;=1"),IF(COUNTIF('Master list(no salts, metals)'!$K1741:$Y1741, "#N/A")=14,TRUE,FALSE))</f>
        <v>0</v>
      </c>
      <c r="X1747" t="b">
        <f>AND(COUNTIF('Master list(no salts, metals)'!X1741,"&lt;=1"),IF(COUNTIF('Master list(no salts, metals)'!$K1741:$Y1741, "#N/A")=14,TRUE,FALSE))</f>
        <v>0</v>
      </c>
      <c r="Y1747" t="b">
        <f>AND(COUNTIF('Master list(no salts, metals)'!Y1741,"&lt;=1"),IF(COUNTIF('Master list(no salts, metals)'!$K1741:$Y1741, "#N/A")=14,TRUE,FALSE))</f>
        <v>0</v>
      </c>
    </row>
    <row r="1748" spans="11:25" x14ac:dyDescent="0.25">
      <c r="K1748" t="b">
        <f>AND(COUNTIF('Master list(no salts, metals)'!K1742,"&lt;=1"),IF(COUNTIF('Master list(no salts, metals)'!$K1742:$Y1742, "#N/A")=14,TRUE,FALSE))</f>
        <v>0</v>
      </c>
      <c r="L1748" t="b">
        <f>AND(COUNTIF('Master list(no salts, metals)'!L1742,"&lt;=1"),IF(COUNTIF('Master list(no salts, metals)'!$K1742:$Y1742, "#N/A")=14,TRUE,FALSE))</f>
        <v>0</v>
      </c>
      <c r="M1748" t="b">
        <f>AND(COUNTIF('Master list(no salts, metals)'!M1742,"&lt;=1"),IF(COUNTIF('Master list(no salts, metals)'!$K1742:$Y1742, "#N/A")=14,TRUE,FALSE))</f>
        <v>0</v>
      </c>
      <c r="N1748" t="b">
        <f>AND(COUNTIF('Master list(no salts, metals)'!N1742,"&lt;=1"),IF(COUNTIF('Master list(no salts, metals)'!$K1742:$Y1742, "#N/A")=14,TRUE,FALSE))</f>
        <v>0</v>
      </c>
      <c r="O1748" t="b">
        <f>AND(COUNTIF('Master list(no salts, metals)'!O1742,"&lt;=1"),IF(COUNTIF('Master list(no salts, metals)'!$K1742:$Y1742, "#N/A")=14,TRUE,FALSE))</f>
        <v>0</v>
      </c>
      <c r="P1748" t="b">
        <f>AND(COUNTIF('Master list(no salts, metals)'!P1742,"&lt;=1"),IF(COUNTIF('Master list(no salts, metals)'!$K1742:$Y1742, "#N/A")=14,TRUE,FALSE))</f>
        <v>0</v>
      </c>
      <c r="Q1748" t="b">
        <f>AND(COUNTIF('Master list(no salts, metals)'!Q1742,"&lt;=1"),IF(COUNTIF('Master list(no salts, metals)'!$K1742:$Y1742, "#N/A")=14,TRUE,FALSE))</f>
        <v>0</v>
      </c>
      <c r="R1748" t="b">
        <f>AND(COUNTIF('Master list(no salts, metals)'!R1742,"&lt;=1"),IF(COUNTIF('Master list(no salts, metals)'!$K1742:$Y1742, "#N/A")=14,TRUE,FALSE))</f>
        <v>0</v>
      </c>
      <c r="S1748" t="b">
        <f>AND(COUNTIF('Master list(no salts, metals)'!S1742,"&lt;=1"),IF(COUNTIF('Master list(no salts, metals)'!$K1742:$Y1742, "#N/A")=14,TRUE,FALSE))</f>
        <v>0</v>
      </c>
      <c r="T1748" t="b">
        <f>AND(COUNTIF('Master list(no salts, metals)'!T1742,"&lt;=1"),IF(COUNTIF('Master list(no salts, metals)'!$K1742:$Y1742, "#N/A")=14,TRUE,FALSE))</f>
        <v>0</v>
      </c>
      <c r="U1748" t="b">
        <f>AND(COUNTIF('Master list(no salts, metals)'!U1742,"&lt;=1"),IF(COUNTIF('Master list(no salts, metals)'!$K1742:$Y1742, "#N/A")=14,TRUE,FALSE))</f>
        <v>0</v>
      </c>
      <c r="V1748" t="b">
        <f>AND(COUNTIF('Master list(no salts, metals)'!V1742,"&lt;=1"),IF(COUNTIF('Master list(no salts, metals)'!$K1742:$Y1742, "#N/A")=14,TRUE,FALSE))</f>
        <v>0</v>
      </c>
      <c r="W1748" t="b">
        <f>AND(COUNTIF('Master list(no salts, metals)'!W1742,"&lt;=1"),IF(COUNTIF('Master list(no salts, metals)'!$K1742:$Y1742, "#N/A")=14,TRUE,FALSE))</f>
        <v>1</v>
      </c>
      <c r="X1748" t="b">
        <f>AND(COUNTIF('Master list(no salts, metals)'!X1742,"&lt;=1"),IF(COUNTIF('Master list(no salts, metals)'!$K1742:$Y1742, "#N/A")=14,TRUE,FALSE))</f>
        <v>0</v>
      </c>
      <c r="Y1748" t="b">
        <f>AND(COUNTIF('Master list(no salts, metals)'!Y1742,"&lt;=1"),IF(COUNTIF('Master list(no salts, metals)'!$K1742:$Y1742, "#N/A")=14,TRUE,FALSE))</f>
        <v>0</v>
      </c>
    </row>
    <row r="1749" spans="11:25" x14ac:dyDescent="0.25">
      <c r="K1749" t="b">
        <f>AND(COUNTIF('Master list(no salts, metals)'!K1743,"&lt;=1"),IF(COUNTIF('Master list(no salts, metals)'!$K1743:$Y1743, "#N/A")=14,TRUE,FALSE))</f>
        <v>0</v>
      </c>
      <c r="L1749" t="b">
        <f>AND(COUNTIF('Master list(no salts, metals)'!L1743,"&lt;=1"),IF(COUNTIF('Master list(no salts, metals)'!$K1743:$Y1743, "#N/A")=14,TRUE,FALSE))</f>
        <v>0</v>
      </c>
      <c r="M1749" t="b">
        <f>AND(COUNTIF('Master list(no salts, metals)'!M1743,"&lt;=1"),IF(COUNTIF('Master list(no salts, metals)'!$K1743:$Y1743, "#N/A")=14,TRUE,FALSE))</f>
        <v>0</v>
      </c>
      <c r="N1749" t="b">
        <f>AND(COUNTIF('Master list(no salts, metals)'!N1743,"&lt;=1"),IF(COUNTIF('Master list(no salts, metals)'!$K1743:$Y1743, "#N/A")=14,TRUE,FALSE))</f>
        <v>0</v>
      </c>
      <c r="O1749" t="b">
        <f>AND(COUNTIF('Master list(no salts, metals)'!O1743,"&lt;=1"),IF(COUNTIF('Master list(no salts, metals)'!$K1743:$Y1743, "#N/A")=14,TRUE,FALSE))</f>
        <v>0</v>
      </c>
      <c r="P1749" t="b">
        <f>AND(COUNTIF('Master list(no salts, metals)'!P1743,"&lt;=1"),IF(COUNTIF('Master list(no salts, metals)'!$K1743:$Y1743, "#N/A")=14,TRUE,FALSE))</f>
        <v>0</v>
      </c>
      <c r="Q1749" t="b">
        <f>AND(COUNTIF('Master list(no salts, metals)'!Q1743,"&lt;=1"),IF(COUNTIF('Master list(no salts, metals)'!$K1743:$Y1743, "#N/A")=14,TRUE,FALSE))</f>
        <v>0</v>
      </c>
      <c r="R1749" t="b">
        <f>AND(COUNTIF('Master list(no salts, metals)'!R1743,"&lt;=1"),IF(COUNTIF('Master list(no salts, metals)'!$K1743:$Y1743, "#N/A")=14,TRUE,FALSE))</f>
        <v>0</v>
      </c>
      <c r="S1749" t="b">
        <f>AND(COUNTIF('Master list(no salts, metals)'!S1743,"&lt;=1"),IF(COUNTIF('Master list(no salts, metals)'!$K1743:$Y1743, "#N/A")=14,TRUE,FALSE))</f>
        <v>0</v>
      </c>
      <c r="T1749" t="b">
        <f>AND(COUNTIF('Master list(no salts, metals)'!T1743,"&lt;=1"),IF(COUNTIF('Master list(no salts, metals)'!$K1743:$Y1743, "#N/A")=14,TRUE,FALSE))</f>
        <v>1</v>
      </c>
      <c r="U1749" t="b">
        <f>AND(COUNTIF('Master list(no salts, metals)'!U1743,"&lt;=1"),IF(COUNTIF('Master list(no salts, metals)'!$K1743:$Y1743, "#N/A")=14,TRUE,FALSE))</f>
        <v>0</v>
      </c>
      <c r="V1749" t="b">
        <f>AND(COUNTIF('Master list(no salts, metals)'!V1743,"&lt;=1"),IF(COUNTIF('Master list(no salts, metals)'!$K1743:$Y1743, "#N/A")=14,TRUE,FALSE))</f>
        <v>0</v>
      </c>
      <c r="W1749" t="b">
        <f>AND(COUNTIF('Master list(no salts, metals)'!W1743,"&lt;=1"),IF(COUNTIF('Master list(no salts, metals)'!$K1743:$Y1743, "#N/A")=14,TRUE,FALSE))</f>
        <v>0</v>
      </c>
      <c r="X1749" t="b">
        <f>AND(COUNTIF('Master list(no salts, metals)'!X1743,"&lt;=1"),IF(COUNTIF('Master list(no salts, metals)'!$K1743:$Y1743, "#N/A")=14,TRUE,FALSE))</f>
        <v>0</v>
      </c>
      <c r="Y1749" t="b">
        <f>AND(COUNTIF('Master list(no salts, metals)'!Y1743,"&lt;=1"),IF(COUNTIF('Master list(no salts, metals)'!$K1743:$Y1743, "#N/A")=14,TRUE,FALSE))</f>
        <v>0</v>
      </c>
    </row>
    <row r="1750" spans="11:25" x14ac:dyDescent="0.25">
      <c r="K1750" t="b">
        <f>AND(COUNTIF('Master list(no salts, metals)'!K1744,"&lt;=1"),IF(COUNTIF('Master list(no salts, metals)'!$K1744:$Y1744, "#N/A")=14,TRUE,FALSE))</f>
        <v>0</v>
      </c>
      <c r="L1750" t="b">
        <f>AND(COUNTIF('Master list(no salts, metals)'!L1744,"&lt;=1"),IF(COUNTIF('Master list(no salts, metals)'!$K1744:$Y1744, "#N/A")=14,TRUE,FALSE))</f>
        <v>0</v>
      </c>
      <c r="M1750" t="b">
        <f>AND(COUNTIF('Master list(no salts, metals)'!M1744,"&lt;=1"),IF(COUNTIF('Master list(no salts, metals)'!$K1744:$Y1744, "#N/A")=14,TRUE,FALSE))</f>
        <v>0</v>
      </c>
      <c r="N1750" t="b">
        <f>AND(COUNTIF('Master list(no salts, metals)'!N1744,"&lt;=1"),IF(COUNTIF('Master list(no salts, metals)'!$K1744:$Y1744, "#N/A")=14,TRUE,FALSE))</f>
        <v>0</v>
      </c>
      <c r="O1750" t="b">
        <f>AND(COUNTIF('Master list(no salts, metals)'!O1744,"&lt;=1"),IF(COUNTIF('Master list(no salts, metals)'!$K1744:$Y1744, "#N/A")=14,TRUE,FALSE))</f>
        <v>0</v>
      </c>
      <c r="P1750" t="b">
        <f>AND(COUNTIF('Master list(no salts, metals)'!P1744,"&lt;=1"),IF(COUNTIF('Master list(no salts, metals)'!$K1744:$Y1744, "#N/A")=14,TRUE,FALSE))</f>
        <v>0</v>
      </c>
      <c r="Q1750" t="b">
        <f>AND(COUNTIF('Master list(no salts, metals)'!Q1744,"&lt;=1"),IF(COUNTIF('Master list(no salts, metals)'!$K1744:$Y1744, "#N/A")=14,TRUE,FALSE))</f>
        <v>0</v>
      </c>
      <c r="R1750" t="b">
        <f>AND(COUNTIF('Master list(no salts, metals)'!R1744,"&lt;=1"),IF(COUNTIF('Master list(no salts, metals)'!$K1744:$Y1744, "#N/A")=14,TRUE,FALSE))</f>
        <v>0</v>
      </c>
      <c r="S1750" t="b">
        <f>AND(COUNTIF('Master list(no salts, metals)'!S1744,"&lt;=1"),IF(COUNTIF('Master list(no salts, metals)'!$K1744:$Y1744, "#N/A")=14,TRUE,FALSE))</f>
        <v>0</v>
      </c>
      <c r="T1750" t="b">
        <f>AND(COUNTIF('Master list(no salts, metals)'!T1744,"&lt;=1"),IF(COUNTIF('Master list(no salts, metals)'!$K1744:$Y1744, "#N/A")=14,TRUE,FALSE))</f>
        <v>1</v>
      </c>
      <c r="U1750" t="b">
        <f>AND(COUNTIF('Master list(no salts, metals)'!U1744,"&lt;=1"),IF(COUNTIF('Master list(no salts, metals)'!$K1744:$Y1744, "#N/A")=14,TRUE,FALSE))</f>
        <v>0</v>
      </c>
      <c r="V1750" t="b">
        <f>AND(COUNTIF('Master list(no salts, metals)'!V1744,"&lt;=1"),IF(COUNTIF('Master list(no salts, metals)'!$K1744:$Y1744, "#N/A")=14,TRUE,FALSE))</f>
        <v>0</v>
      </c>
      <c r="W1750" t="b">
        <f>AND(COUNTIF('Master list(no salts, metals)'!W1744,"&lt;=1"),IF(COUNTIF('Master list(no salts, metals)'!$K1744:$Y1744, "#N/A")=14,TRUE,FALSE))</f>
        <v>0</v>
      </c>
      <c r="X1750" t="b">
        <f>AND(COUNTIF('Master list(no salts, metals)'!X1744,"&lt;=1"),IF(COUNTIF('Master list(no salts, metals)'!$K1744:$Y1744, "#N/A")=14,TRUE,FALSE))</f>
        <v>0</v>
      </c>
      <c r="Y1750" t="b">
        <f>AND(COUNTIF('Master list(no salts, metals)'!Y1744,"&lt;=1"),IF(COUNTIF('Master list(no salts, metals)'!$K1744:$Y1744, "#N/A")=14,TRUE,FALSE))</f>
        <v>0</v>
      </c>
    </row>
    <row r="1751" spans="11:25" x14ac:dyDescent="0.25">
      <c r="K1751" t="b">
        <f>AND(COUNTIF('Master list(no salts, metals)'!K1745,"&lt;=1"),IF(COUNTIF('Master list(no salts, metals)'!$K1745:$Y1745, "#N/A")=14,TRUE,FALSE))</f>
        <v>0</v>
      </c>
      <c r="L1751" t="b">
        <f>AND(COUNTIF('Master list(no salts, metals)'!L1745,"&lt;=1"),IF(COUNTIF('Master list(no salts, metals)'!$K1745:$Y1745, "#N/A")=14,TRUE,FALSE))</f>
        <v>0</v>
      </c>
      <c r="M1751" t="b">
        <f>AND(COUNTIF('Master list(no salts, metals)'!M1745,"&lt;=1"),IF(COUNTIF('Master list(no salts, metals)'!$K1745:$Y1745, "#N/A")=14,TRUE,FALSE))</f>
        <v>0</v>
      </c>
      <c r="N1751" t="b">
        <f>AND(COUNTIF('Master list(no salts, metals)'!N1745,"&lt;=1"),IF(COUNTIF('Master list(no salts, metals)'!$K1745:$Y1745, "#N/A")=14,TRUE,FALSE))</f>
        <v>0</v>
      </c>
      <c r="O1751" t="b">
        <f>AND(COUNTIF('Master list(no salts, metals)'!O1745,"&lt;=1"),IF(COUNTIF('Master list(no salts, metals)'!$K1745:$Y1745, "#N/A")=14,TRUE,FALSE))</f>
        <v>0</v>
      </c>
      <c r="P1751" t="b">
        <f>AND(COUNTIF('Master list(no salts, metals)'!P1745,"&lt;=1"),IF(COUNTIF('Master list(no salts, metals)'!$K1745:$Y1745, "#N/A")=14,TRUE,FALSE))</f>
        <v>0</v>
      </c>
      <c r="Q1751" t="b">
        <f>AND(COUNTIF('Master list(no salts, metals)'!Q1745,"&lt;=1"),IF(COUNTIF('Master list(no salts, metals)'!$K1745:$Y1745, "#N/A")=14,TRUE,FALSE))</f>
        <v>0</v>
      </c>
      <c r="R1751" t="b">
        <f>AND(COUNTIF('Master list(no salts, metals)'!R1745,"&lt;=1"),IF(COUNTIF('Master list(no salts, metals)'!$K1745:$Y1745, "#N/A")=14,TRUE,FALSE))</f>
        <v>0</v>
      </c>
      <c r="S1751" t="b">
        <f>AND(COUNTIF('Master list(no salts, metals)'!S1745,"&lt;=1"),IF(COUNTIF('Master list(no salts, metals)'!$K1745:$Y1745, "#N/A")=14,TRUE,FALSE))</f>
        <v>0</v>
      </c>
      <c r="T1751" t="b">
        <f>AND(COUNTIF('Master list(no salts, metals)'!T1745,"&lt;=1"),IF(COUNTIF('Master list(no salts, metals)'!$K1745:$Y1745, "#N/A")=14,TRUE,FALSE))</f>
        <v>0</v>
      </c>
      <c r="U1751" t="b">
        <f>AND(COUNTIF('Master list(no salts, metals)'!U1745,"&lt;=1"),IF(COUNTIF('Master list(no salts, metals)'!$K1745:$Y1745, "#N/A")=14,TRUE,FALSE))</f>
        <v>0</v>
      </c>
      <c r="V1751" t="b">
        <f>AND(COUNTIF('Master list(no salts, metals)'!V1745,"&lt;=1"),IF(COUNTIF('Master list(no salts, metals)'!$K1745:$Y1745, "#N/A")=14,TRUE,FALSE))</f>
        <v>0</v>
      </c>
      <c r="W1751" t="b">
        <f>AND(COUNTIF('Master list(no salts, metals)'!W1745,"&lt;=1"),IF(COUNTIF('Master list(no salts, metals)'!$K1745:$Y1745, "#N/A")=14,TRUE,FALSE))</f>
        <v>1</v>
      </c>
      <c r="X1751" t="b">
        <f>AND(COUNTIF('Master list(no salts, metals)'!X1745,"&lt;=1"),IF(COUNTIF('Master list(no salts, metals)'!$K1745:$Y1745, "#N/A")=14,TRUE,FALSE))</f>
        <v>0</v>
      </c>
      <c r="Y1751" t="b">
        <f>AND(COUNTIF('Master list(no salts, metals)'!Y1745,"&lt;=1"),IF(COUNTIF('Master list(no salts, metals)'!$K1745:$Y1745, "#N/A")=14,TRUE,FALSE))</f>
        <v>0</v>
      </c>
    </row>
    <row r="1752" spans="11:25" x14ac:dyDescent="0.25">
      <c r="K1752" t="b">
        <f>AND(COUNTIF('Master list(no salts, metals)'!K1746,"&lt;=1"),IF(COUNTIF('Master list(no salts, metals)'!$K1746:$Y1746, "#N/A")=14,TRUE,FALSE))</f>
        <v>0</v>
      </c>
      <c r="L1752" t="b">
        <f>AND(COUNTIF('Master list(no salts, metals)'!L1746,"&lt;=1"),IF(COUNTIF('Master list(no salts, metals)'!$K1746:$Y1746, "#N/A")=14,TRUE,FALSE))</f>
        <v>0</v>
      </c>
      <c r="M1752" t="b">
        <f>AND(COUNTIF('Master list(no salts, metals)'!M1746,"&lt;=1"),IF(COUNTIF('Master list(no salts, metals)'!$K1746:$Y1746, "#N/A")=14,TRUE,FALSE))</f>
        <v>0</v>
      </c>
      <c r="N1752" t="b">
        <f>AND(COUNTIF('Master list(no salts, metals)'!N1746,"&lt;=1"),IF(COUNTIF('Master list(no salts, metals)'!$K1746:$Y1746, "#N/A")=14,TRUE,FALSE))</f>
        <v>0</v>
      </c>
      <c r="O1752" t="b">
        <f>AND(COUNTIF('Master list(no salts, metals)'!O1746,"&lt;=1"),IF(COUNTIF('Master list(no salts, metals)'!$K1746:$Y1746, "#N/A")=14,TRUE,FALSE))</f>
        <v>0</v>
      </c>
      <c r="P1752" t="b">
        <f>AND(COUNTIF('Master list(no salts, metals)'!P1746,"&lt;=1"),IF(COUNTIF('Master list(no salts, metals)'!$K1746:$Y1746, "#N/A")=14,TRUE,FALSE))</f>
        <v>0</v>
      </c>
      <c r="Q1752" t="b">
        <f>AND(COUNTIF('Master list(no salts, metals)'!Q1746,"&lt;=1"),IF(COUNTIF('Master list(no salts, metals)'!$K1746:$Y1746, "#N/A")=14,TRUE,FALSE))</f>
        <v>0</v>
      </c>
      <c r="R1752" t="b">
        <f>AND(COUNTIF('Master list(no salts, metals)'!R1746,"&lt;=1"),IF(COUNTIF('Master list(no salts, metals)'!$K1746:$Y1746, "#N/A")=14,TRUE,FALSE))</f>
        <v>0</v>
      </c>
      <c r="S1752" t="b">
        <f>AND(COUNTIF('Master list(no salts, metals)'!S1746,"&lt;=1"),IF(COUNTIF('Master list(no salts, metals)'!$K1746:$Y1746, "#N/A")=14,TRUE,FALSE))</f>
        <v>0</v>
      </c>
      <c r="T1752" t="b">
        <f>AND(COUNTIF('Master list(no salts, metals)'!T1746,"&lt;=1"),IF(COUNTIF('Master list(no salts, metals)'!$K1746:$Y1746, "#N/A")=14,TRUE,FALSE))</f>
        <v>0</v>
      </c>
      <c r="U1752" t="b">
        <f>AND(COUNTIF('Master list(no salts, metals)'!U1746,"&lt;=1"),IF(COUNTIF('Master list(no salts, metals)'!$K1746:$Y1746, "#N/A")=14,TRUE,FALSE))</f>
        <v>0</v>
      </c>
      <c r="V1752" t="b">
        <f>AND(COUNTIF('Master list(no salts, metals)'!V1746,"&lt;=1"),IF(COUNTIF('Master list(no salts, metals)'!$K1746:$Y1746, "#N/A")=14,TRUE,FALSE))</f>
        <v>0</v>
      </c>
      <c r="W1752" t="b">
        <f>AND(COUNTIF('Master list(no salts, metals)'!W1746,"&lt;=1"),IF(COUNTIF('Master list(no salts, metals)'!$K1746:$Y1746, "#N/A")=14,TRUE,FALSE))</f>
        <v>1</v>
      </c>
      <c r="X1752" t="b">
        <f>AND(COUNTIF('Master list(no salts, metals)'!X1746,"&lt;=1"),IF(COUNTIF('Master list(no salts, metals)'!$K1746:$Y1746, "#N/A")=14,TRUE,FALSE))</f>
        <v>0</v>
      </c>
      <c r="Y1752" t="b">
        <f>AND(COUNTIF('Master list(no salts, metals)'!Y1746,"&lt;=1"),IF(COUNTIF('Master list(no salts, metals)'!$K1746:$Y1746, "#N/A")=14,TRUE,FALSE))</f>
        <v>0</v>
      </c>
    </row>
    <row r="1753" spans="11:25" x14ac:dyDescent="0.25">
      <c r="K1753" t="b">
        <f>AND(COUNTIF('Master list(no salts, metals)'!K1747,"&lt;=1"),IF(COUNTIF('Master list(no salts, metals)'!$K1747:$Y1747, "#N/A")=14,TRUE,FALSE))</f>
        <v>0</v>
      </c>
      <c r="L1753" t="b">
        <f>AND(COUNTIF('Master list(no salts, metals)'!L1747,"&lt;=1"),IF(COUNTIF('Master list(no salts, metals)'!$K1747:$Y1747, "#N/A")=14,TRUE,FALSE))</f>
        <v>0</v>
      </c>
      <c r="M1753" t="b">
        <f>AND(COUNTIF('Master list(no salts, metals)'!M1747,"&lt;=1"),IF(COUNTIF('Master list(no salts, metals)'!$K1747:$Y1747, "#N/A")=14,TRUE,FALSE))</f>
        <v>0</v>
      </c>
      <c r="N1753" t="b">
        <f>AND(COUNTIF('Master list(no salts, metals)'!N1747,"&lt;=1"),IF(COUNTIF('Master list(no salts, metals)'!$K1747:$Y1747, "#N/A")=14,TRUE,FALSE))</f>
        <v>0</v>
      </c>
      <c r="O1753" t="b">
        <f>AND(COUNTIF('Master list(no salts, metals)'!O1747,"&lt;=1"),IF(COUNTIF('Master list(no salts, metals)'!$K1747:$Y1747, "#N/A")=14,TRUE,FALSE))</f>
        <v>0</v>
      </c>
      <c r="P1753" t="b">
        <f>AND(COUNTIF('Master list(no salts, metals)'!P1747,"&lt;=1"),IF(COUNTIF('Master list(no salts, metals)'!$K1747:$Y1747, "#N/A")=14,TRUE,FALSE))</f>
        <v>0</v>
      </c>
      <c r="Q1753" t="b">
        <f>AND(COUNTIF('Master list(no salts, metals)'!Q1747,"&lt;=1"),IF(COUNTIF('Master list(no salts, metals)'!$K1747:$Y1747, "#N/A")=14,TRUE,FALSE))</f>
        <v>0</v>
      </c>
      <c r="R1753" t="b">
        <f>AND(COUNTIF('Master list(no salts, metals)'!R1747,"&lt;=1"),IF(COUNTIF('Master list(no salts, metals)'!$K1747:$Y1747, "#N/A")=14,TRUE,FALSE))</f>
        <v>0</v>
      </c>
      <c r="S1753" t="b">
        <f>AND(COUNTIF('Master list(no salts, metals)'!S1747,"&lt;=1"),IF(COUNTIF('Master list(no salts, metals)'!$K1747:$Y1747, "#N/A")=14,TRUE,FALSE))</f>
        <v>0</v>
      </c>
      <c r="T1753" t="b">
        <f>AND(COUNTIF('Master list(no salts, metals)'!T1747,"&lt;=1"),IF(COUNTIF('Master list(no salts, metals)'!$K1747:$Y1747, "#N/A")=14,TRUE,FALSE))</f>
        <v>0</v>
      </c>
      <c r="U1753" t="b">
        <f>AND(COUNTIF('Master list(no salts, metals)'!U1747,"&lt;=1"),IF(COUNTIF('Master list(no salts, metals)'!$K1747:$Y1747, "#N/A")=14,TRUE,FALSE))</f>
        <v>0</v>
      </c>
      <c r="V1753" t="b">
        <f>AND(COUNTIF('Master list(no salts, metals)'!V1747,"&lt;=1"),IF(COUNTIF('Master list(no salts, metals)'!$K1747:$Y1747, "#N/A")=14,TRUE,FALSE))</f>
        <v>0</v>
      </c>
      <c r="W1753" t="b">
        <f>AND(COUNTIF('Master list(no salts, metals)'!W1747,"&lt;=1"),IF(COUNTIF('Master list(no salts, metals)'!$K1747:$Y1747, "#N/A")=14,TRUE,FALSE))</f>
        <v>0</v>
      </c>
      <c r="X1753" t="b">
        <f>AND(COUNTIF('Master list(no salts, metals)'!X1747,"&lt;=1"),IF(COUNTIF('Master list(no salts, metals)'!$K1747:$Y1747, "#N/A")=14,TRUE,FALSE))</f>
        <v>0</v>
      </c>
      <c r="Y1753" t="b">
        <f>AND(COUNTIF('Master list(no salts, metals)'!Y1747,"&lt;=1"),IF(COUNTIF('Master list(no salts, metals)'!$K1747:$Y1747, "#N/A")=14,TRUE,FALSE))</f>
        <v>0</v>
      </c>
    </row>
    <row r="1754" spans="11:25" x14ac:dyDescent="0.25">
      <c r="K1754" t="b">
        <f>AND(COUNTIF('Master list(no salts, metals)'!K1748,"&lt;=1"),IF(COUNTIF('Master list(no salts, metals)'!$K1748:$Y1748, "#N/A")=14,TRUE,FALSE))</f>
        <v>0</v>
      </c>
      <c r="L1754" t="b">
        <f>AND(COUNTIF('Master list(no salts, metals)'!L1748,"&lt;=1"),IF(COUNTIF('Master list(no salts, metals)'!$K1748:$Y1748, "#N/A")=14,TRUE,FALSE))</f>
        <v>0</v>
      </c>
      <c r="M1754" t="b">
        <f>AND(COUNTIF('Master list(no salts, metals)'!M1748,"&lt;=1"),IF(COUNTIF('Master list(no salts, metals)'!$K1748:$Y1748, "#N/A")=14,TRUE,FALSE))</f>
        <v>0</v>
      </c>
      <c r="N1754" t="b">
        <f>AND(COUNTIF('Master list(no salts, metals)'!N1748,"&lt;=1"),IF(COUNTIF('Master list(no salts, metals)'!$K1748:$Y1748, "#N/A")=14,TRUE,FALSE))</f>
        <v>0</v>
      </c>
      <c r="O1754" t="b">
        <f>AND(COUNTIF('Master list(no salts, metals)'!O1748,"&lt;=1"),IF(COUNTIF('Master list(no salts, metals)'!$K1748:$Y1748, "#N/A")=14,TRUE,FALSE))</f>
        <v>0</v>
      </c>
      <c r="P1754" t="b">
        <f>AND(COUNTIF('Master list(no salts, metals)'!P1748,"&lt;=1"),IF(COUNTIF('Master list(no salts, metals)'!$K1748:$Y1748, "#N/A")=14,TRUE,FALSE))</f>
        <v>0</v>
      </c>
      <c r="Q1754" t="b">
        <f>AND(COUNTIF('Master list(no salts, metals)'!Q1748,"&lt;=1"),IF(COUNTIF('Master list(no salts, metals)'!$K1748:$Y1748, "#N/A")=14,TRUE,FALSE))</f>
        <v>0</v>
      </c>
      <c r="R1754" t="b">
        <f>AND(COUNTIF('Master list(no salts, metals)'!R1748,"&lt;=1"),IF(COUNTIF('Master list(no salts, metals)'!$K1748:$Y1748, "#N/A")=14,TRUE,FALSE))</f>
        <v>0</v>
      </c>
      <c r="S1754" t="b">
        <f>AND(COUNTIF('Master list(no salts, metals)'!S1748,"&lt;=1"),IF(COUNTIF('Master list(no salts, metals)'!$K1748:$Y1748, "#N/A")=14,TRUE,FALSE))</f>
        <v>0</v>
      </c>
      <c r="T1754" t="b">
        <f>AND(COUNTIF('Master list(no salts, metals)'!T1748,"&lt;=1"),IF(COUNTIF('Master list(no salts, metals)'!$K1748:$Y1748, "#N/A")=14,TRUE,FALSE))</f>
        <v>0</v>
      </c>
      <c r="U1754" t="b">
        <f>AND(COUNTIF('Master list(no salts, metals)'!U1748,"&lt;=1"),IF(COUNTIF('Master list(no salts, metals)'!$K1748:$Y1748, "#N/A")=14,TRUE,FALSE))</f>
        <v>0</v>
      </c>
      <c r="V1754" t="b">
        <f>AND(COUNTIF('Master list(no salts, metals)'!V1748,"&lt;=1"),IF(COUNTIF('Master list(no salts, metals)'!$K1748:$Y1748, "#N/A")=14,TRUE,FALSE))</f>
        <v>0</v>
      </c>
      <c r="W1754" t="b">
        <f>AND(COUNTIF('Master list(no salts, metals)'!W1748,"&lt;=1"),IF(COUNTIF('Master list(no salts, metals)'!$K1748:$Y1748, "#N/A")=14,TRUE,FALSE))</f>
        <v>0</v>
      </c>
      <c r="X1754" t="b">
        <f>AND(COUNTIF('Master list(no salts, metals)'!X1748,"&lt;=1"),IF(COUNTIF('Master list(no salts, metals)'!$K1748:$Y1748, "#N/A")=14,TRUE,FALSE))</f>
        <v>0</v>
      </c>
      <c r="Y1754" t="b">
        <f>AND(COUNTIF('Master list(no salts, metals)'!Y1748,"&lt;=1"),IF(COUNTIF('Master list(no salts, metals)'!$K1748:$Y1748, "#N/A")=14,TRUE,FALSE))</f>
        <v>0</v>
      </c>
    </row>
    <row r="1755" spans="11:25" x14ac:dyDescent="0.25">
      <c r="K1755" t="b">
        <f>AND(COUNTIF('Master list(no salts, metals)'!K1749,"&lt;=1"),IF(COUNTIF('Master list(no salts, metals)'!$K1749:$Y1749, "#N/A")=14,TRUE,FALSE))</f>
        <v>0</v>
      </c>
      <c r="L1755" t="b">
        <f>AND(COUNTIF('Master list(no salts, metals)'!L1749,"&lt;=1"),IF(COUNTIF('Master list(no salts, metals)'!$K1749:$Y1749, "#N/A")=14,TRUE,FALSE))</f>
        <v>0</v>
      </c>
      <c r="M1755" t="b">
        <f>AND(COUNTIF('Master list(no salts, metals)'!M1749,"&lt;=1"),IF(COUNTIF('Master list(no salts, metals)'!$K1749:$Y1749, "#N/A")=14,TRUE,FALSE))</f>
        <v>0</v>
      </c>
      <c r="N1755" t="b">
        <f>AND(COUNTIF('Master list(no salts, metals)'!N1749,"&lt;=1"),IF(COUNTIF('Master list(no salts, metals)'!$K1749:$Y1749, "#N/A")=14,TRUE,FALSE))</f>
        <v>0</v>
      </c>
      <c r="O1755" t="b">
        <f>AND(COUNTIF('Master list(no salts, metals)'!O1749,"&lt;=1"),IF(COUNTIF('Master list(no salts, metals)'!$K1749:$Y1749, "#N/A")=14,TRUE,FALSE))</f>
        <v>0</v>
      </c>
      <c r="P1755" t="b">
        <f>AND(COUNTIF('Master list(no salts, metals)'!P1749,"&lt;=1"),IF(COUNTIF('Master list(no salts, metals)'!$K1749:$Y1749, "#N/A")=14,TRUE,FALSE))</f>
        <v>0</v>
      </c>
      <c r="Q1755" t="b">
        <f>AND(COUNTIF('Master list(no salts, metals)'!Q1749,"&lt;=1"),IF(COUNTIF('Master list(no salts, metals)'!$K1749:$Y1749, "#N/A")=14,TRUE,FALSE))</f>
        <v>0</v>
      </c>
      <c r="R1755" t="b">
        <f>AND(COUNTIF('Master list(no salts, metals)'!R1749,"&lt;=1"),IF(COUNTIF('Master list(no salts, metals)'!$K1749:$Y1749, "#N/A")=14,TRUE,FALSE))</f>
        <v>0</v>
      </c>
      <c r="S1755" t="b">
        <f>AND(COUNTIF('Master list(no salts, metals)'!S1749,"&lt;=1"),IF(COUNTIF('Master list(no salts, metals)'!$K1749:$Y1749, "#N/A")=14,TRUE,FALSE))</f>
        <v>0</v>
      </c>
      <c r="T1755" t="b">
        <f>AND(COUNTIF('Master list(no salts, metals)'!T1749,"&lt;=1"),IF(COUNTIF('Master list(no salts, metals)'!$K1749:$Y1749, "#N/A")=14,TRUE,FALSE))</f>
        <v>0</v>
      </c>
      <c r="U1755" t="b">
        <f>AND(COUNTIF('Master list(no salts, metals)'!U1749,"&lt;=1"),IF(COUNTIF('Master list(no salts, metals)'!$K1749:$Y1749, "#N/A")=14,TRUE,FALSE))</f>
        <v>0</v>
      </c>
      <c r="V1755" t="b">
        <f>AND(COUNTIF('Master list(no salts, metals)'!V1749,"&lt;=1"),IF(COUNTIF('Master list(no salts, metals)'!$K1749:$Y1749, "#N/A")=14,TRUE,FALSE))</f>
        <v>0</v>
      </c>
      <c r="W1755" t="b">
        <f>AND(COUNTIF('Master list(no salts, metals)'!W1749,"&lt;=1"),IF(COUNTIF('Master list(no salts, metals)'!$K1749:$Y1749, "#N/A")=14,TRUE,FALSE))</f>
        <v>1</v>
      </c>
      <c r="X1755" t="b">
        <f>AND(COUNTIF('Master list(no salts, metals)'!X1749,"&lt;=1"),IF(COUNTIF('Master list(no salts, metals)'!$K1749:$Y1749, "#N/A")=14,TRUE,FALSE))</f>
        <v>0</v>
      </c>
      <c r="Y1755" t="b">
        <f>AND(COUNTIF('Master list(no salts, metals)'!Y1749,"&lt;=1"),IF(COUNTIF('Master list(no salts, metals)'!$K1749:$Y1749, "#N/A")=14,TRUE,FALSE))</f>
        <v>0</v>
      </c>
    </row>
    <row r="1756" spans="11:25" x14ac:dyDescent="0.25">
      <c r="K1756" t="b">
        <f>AND(COUNTIF('Master list(no salts, metals)'!K1750,"&lt;=1"),IF(COUNTIF('Master list(no salts, metals)'!$K1750:$Y1750, "#N/A")=14,TRUE,FALSE))</f>
        <v>0</v>
      </c>
      <c r="L1756" t="b">
        <f>AND(COUNTIF('Master list(no salts, metals)'!L1750,"&lt;=1"),IF(COUNTIF('Master list(no salts, metals)'!$K1750:$Y1750, "#N/A")=14,TRUE,FALSE))</f>
        <v>0</v>
      </c>
      <c r="M1756" t="b">
        <f>AND(COUNTIF('Master list(no salts, metals)'!M1750,"&lt;=1"),IF(COUNTIF('Master list(no salts, metals)'!$K1750:$Y1750, "#N/A")=14,TRUE,FALSE))</f>
        <v>0</v>
      </c>
      <c r="N1756" t="b">
        <f>AND(COUNTIF('Master list(no salts, metals)'!N1750,"&lt;=1"),IF(COUNTIF('Master list(no salts, metals)'!$K1750:$Y1750, "#N/A")=14,TRUE,FALSE))</f>
        <v>0</v>
      </c>
      <c r="O1756" t="b">
        <f>AND(COUNTIF('Master list(no salts, metals)'!O1750,"&lt;=1"),IF(COUNTIF('Master list(no salts, metals)'!$K1750:$Y1750, "#N/A")=14,TRUE,FALSE))</f>
        <v>0</v>
      </c>
      <c r="P1756" t="b">
        <f>AND(COUNTIF('Master list(no salts, metals)'!P1750,"&lt;=1"),IF(COUNTIF('Master list(no salts, metals)'!$K1750:$Y1750, "#N/A")=14,TRUE,FALSE))</f>
        <v>0</v>
      </c>
      <c r="Q1756" t="b">
        <f>AND(COUNTIF('Master list(no salts, metals)'!Q1750,"&lt;=1"),IF(COUNTIF('Master list(no salts, metals)'!$K1750:$Y1750, "#N/A")=14,TRUE,FALSE))</f>
        <v>0</v>
      </c>
      <c r="R1756" t="b">
        <f>AND(COUNTIF('Master list(no salts, metals)'!R1750,"&lt;=1"),IF(COUNTIF('Master list(no salts, metals)'!$K1750:$Y1750, "#N/A")=14,TRUE,FALSE))</f>
        <v>0</v>
      </c>
      <c r="S1756" t="b">
        <f>AND(COUNTIF('Master list(no salts, metals)'!S1750,"&lt;=1"),IF(COUNTIF('Master list(no salts, metals)'!$K1750:$Y1750, "#N/A")=14,TRUE,FALSE))</f>
        <v>0</v>
      </c>
      <c r="T1756" t="b">
        <f>AND(COUNTIF('Master list(no salts, metals)'!T1750,"&lt;=1"),IF(COUNTIF('Master list(no salts, metals)'!$K1750:$Y1750, "#N/A")=14,TRUE,FALSE))</f>
        <v>0</v>
      </c>
      <c r="U1756" t="b">
        <f>AND(COUNTIF('Master list(no salts, metals)'!U1750,"&lt;=1"),IF(COUNTIF('Master list(no salts, metals)'!$K1750:$Y1750, "#N/A")=14,TRUE,FALSE))</f>
        <v>0</v>
      </c>
      <c r="V1756" t="b">
        <f>AND(COUNTIF('Master list(no salts, metals)'!V1750,"&lt;=1"),IF(COUNTIF('Master list(no salts, metals)'!$K1750:$Y1750, "#N/A")=14,TRUE,FALSE))</f>
        <v>0</v>
      </c>
      <c r="W1756" t="b">
        <f>AND(COUNTIF('Master list(no salts, metals)'!W1750,"&lt;=1"),IF(COUNTIF('Master list(no salts, metals)'!$K1750:$Y1750, "#N/A")=14,TRUE,FALSE))</f>
        <v>1</v>
      </c>
      <c r="X1756" t="b">
        <f>AND(COUNTIF('Master list(no salts, metals)'!X1750,"&lt;=1"),IF(COUNTIF('Master list(no salts, metals)'!$K1750:$Y1750, "#N/A")=14,TRUE,FALSE))</f>
        <v>0</v>
      </c>
      <c r="Y1756" t="b">
        <f>AND(COUNTIF('Master list(no salts, metals)'!Y1750,"&lt;=1"),IF(COUNTIF('Master list(no salts, metals)'!$K1750:$Y1750, "#N/A")=14,TRUE,FALSE))</f>
        <v>0</v>
      </c>
    </row>
    <row r="1757" spans="11:25" x14ac:dyDescent="0.25">
      <c r="K1757" t="b">
        <f>AND(COUNTIF('Master list(no salts, metals)'!K1751,"&lt;=1"),IF(COUNTIF('Master list(no salts, metals)'!$K1751:$Y1751, "#N/A")=14,TRUE,FALSE))</f>
        <v>0</v>
      </c>
      <c r="L1757" t="b">
        <f>AND(COUNTIF('Master list(no salts, metals)'!L1751,"&lt;=1"),IF(COUNTIF('Master list(no salts, metals)'!$K1751:$Y1751, "#N/A")=14,TRUE,FALSE))</f>
        <v>0</v>
      </c>
      <c r="M1757" t="b">
        <f>AND(COUNTIF('Master list(no salts, metals)'!M1751,"&lt;=1"),IF(COUNTIF('Master list(no salts, metals)'!$K1751:$Y1751, "#N/A")=14,TRUE,FALSE))</f>
        <v>0</v>
      </c>
      <c r="N1757" t="b">
        <f>AND(COUNTIF('Master list(no salts, metals)'!N1751,"&lt;=1"),IF(COUNTIF('Master list(no salts, metals)'!$K1751:$Y1751, "#N/A")=14,TRUE,FALSE))</f>
        <v>0</v>
      </c>
      <c r="O1757" t="b">
        <f>AND(COUNTIF('Master list(no salts, metals)'!O1751,"&lt;=1"),IF(COUNTIF('Master list(no salts, metals)'!$K1751:$Y1751, "#N/A")=14,TRUE,FALSE))</f>
        <v>0</v>
      </c>
      <c r="P1757" t="b">
        <f>AND(COUNTIF('Master list(no salts, metals)'!P1751,"&lt;=1"),IF(COUNTIF('Master list(no salts, metals)'!$K1751:$Y1751, "#N/A")=14,TRUE,FALSE))</f>
        <v>0</v>
      </c>
      <c r="Q1757" t="b">
        <f>AND(COUNTIF('Master list(no salts, metals)'!Q1751,"&lt;=1"),IF(COUNTIF('Master list(no salts, metals)'!$K1751:$Y1751, "#N/A")=14,TRUE,FALSE))</f>
        <v>0</v>
      </c>
      <c r="R1757" t="b">
        <f>AND(COUNTIF('Master list(no salts, metals)'!R1751,"&lt;=1"),IF(COUNTIF('Master list(no salts, metals)'!$K1751:$Y1751, "#N/A")=14,TRUE,FALSE))</f>
        <v>0</v>
      </c>
      <c r="S1757" t="b">
        <f>AND(COUNTIF('Master list(no salts, metals)'!S1751,"&lt;=1"),IF(COUNTIF('Master list(no salts, metals)'!$K1751:$Y1751, "#N/A")=14,TRUE,FALSE))</f>
        <v>0</v>
      </c>
      <c r="T1757" t="b">
        <f>AND(COUNTIF('Master list(no salts, metals)'!T1751,"&lt;=1"),IF(COUNTIF('Master list(no salts, metals)'!$K1751:$Y1751, "#N/A")=14,TRUE,FALSE))</f>
        <v>0</v>
      </c>
      <c r="U1757" t="b">
        <f>AND(COUNTIF('Master list(no salts, metals)'!U1751,"&lt;=1"),IF(COUNTIF('Master list(no salts, metals)'!$K1751:$Y1751, "#N/A")=14,TRUE,FALSE))</f>
        <v>0</v>
      </c>
      <c r="V1757" t="b">
        <f>AND(COUNTIF('Master list(no salts, metals)'!V1751,"&lt;=1"),IF(COUNTIF('Master list(no salts, metals)'!$K1751:$Y1751, "#N/A")=14,TRUE,FALSE))</f>
        <v>0</v>
      </c>
      <c r="W1757" t="b">
        <f>AND(COUNTIF('Master list(no salts, metals)'!W1751,"&lt;=1"),IF(COUNTIF('Master list(no salts, metals)'!$K1751:$Y1751, "#N/A")=14,TRUE,FALSE))</f>
        <v>1</v>
      </c>
      <c r="X1757" t="b">
        <f>AND(COUNTIF('Master list(no salts, metals)'!X1751,"&lt;=1"),IF(COUNTIF('Master list(no salts, metals)'!$K1751:$Y1751, "#N/A")=14,TRUE,FALSE))</f>
        <v>0</v>
      </c>
      <c r="Y1757" t="b">
        <f>AND(COUNTIF('Master list(no salts, metals)'!Y1751,"&lt;=1"),IF(COUNTIF('Master list(no salts, metals)'!$K1751:$Y1751, "#N/A")=14,TRUE,FALSE))</f>
        <v>0</v>
      </c>
    </row>
    <row r="1758" spans="11:25" x14ac:dyDescent="0.25">
      <c r="K1758" t="b">
        <f>AND(COUNTIF('Master list(no salts, metals)'!K1752,"&lt;=1"),IF(COUNTIF('Master list(no salts, metals)'!$K1752:$Y1752, "#N/A")=14,TRUE,FALSE))</f>
        <v>0</v>
      </c>
      <c r="L1758" t="b">
        <f>AND(COUNTIF('Master list(no salts, metals)'!L1752,"&lt;=1"),IF(COUNTIF('Master list(no salts, metals)'!$K1752:$Y1752, "#N/A")=14,TRUE,FALSE))</f>
        <v>0</v>
      </c>
      <c r="M1758" t="b">
        <f>AND(COUNTIF('Master list(no salts, metals)'!M1752,"&lt;=1"),IF(COUNTIF('Master list(no salts, metals)'!$K1752:$Y1752, "#N/A")=14,TRUE,FALSE))</f>
        <v>0</v>
      </c>
      <c r="N1758" t="b">
        <f>AND(COUNTIF('Master list(no salts, metals)'!N1752,"&lt;=1"),IF(COUNTIF('Master list(no salts, metals)'!$K1752:$Y1752, "#N/A")=14,TRUE,FALSE))</f>
        <v>0</v>
      </c>
      <c r="O1758" t="b">
        <f>AND(COUNTIF('Master list(no salts, metals)'!O1752,"&lt;=1"),IF(COUNTIF('Master list(no salts, metals)'!$K1752:$Y1752, "#N/A")=14,TRUE,FALSE))</f>
        <v>0</v>
      </c>
      <c r="P1758" t="b">
        <f>AND(COUNTIF('Master list(no salts, metals)'!P1752,"&lt;=1"),IF(COUNTIF('Master list(no salts, metals)'!$K1752:$Y1752, "#N/A")=14,TRUE,FALSE))</f>
        <v>0</v>
      </c>
      <c r="Q1758" t="b">
        <f>AND(COUNTIF('Master list(no salts, metals)'!Q1752,"&lt;=1"),IF(COUNTIF('Master list(no salts, metals)'!$K1752:$Y1752, "#N/A")=14,TRUE,FALSE))</f>
        <v>0</v>
      </c>
      <c r="R1758" t="b">
        <f>AND(COUNTIF('Master list(no salts, metals)'!R1752,"&lt;=1"),IF(COUNTIF('Master list(no salts, metals)'!$K1752:$Y1752, "#N/A")=14,TRUE,FALSE))</f>
        <v>0</v>
      </c>
      <c r="S1758" t="b">
        <f>AND(COUNTIF('Master list(no salts, metals)'!S1752,"&lt;=1"),IF(COUNTIF('Master list(no salts, metals)'!$K1752:$Y1752, "#N/A")=14,TRUE,FALSE))</f>
        <v>0</v>
      </c>
      <c r="T1758" t="b">
        <f>AND(COUNTIF('Master list(no salts, metals)'!T1752,"&lt;=1"),IF(COUNTIF('Master list(no salts, metals)'!$K1752:$Y1752, "#N/A")=14,TRUE,FALSE))</f>
        <v>0</v>
      </c>
      <c r="U1758" t="b">
        <f>AND(COUNTIF('Master list(no salts, metals)'!U1752,"&lt;=1"),IF(COUNTIF('Master list(no salts, metals)'!$K1752:$Y1752, "#N/A")=14,TRUE,FALSE))</f>
        <v>0</v>
      </c>
      <c r="V1758" t="b">
        <f>AND(COUNTIF('Master list(no salts, metals)'!V1752,"&lt;=1"),IF(COUNTIF('Master list(no salts, metals)'!$K1752:$Y1752, "#N/A")=14,TRUE,FALSE))</f>
        <v>0</v>
      </c>
      <c r="W1758" t="b">
        <f>AND(COUNTIF('Master list(no salts, metals)'!W1752,"&lt;=1"),IF(COUNTIF('Master list(no salts, metals)'!$K1752:$Y1752, "#N/A")=14,TRUE,FALSE))</f>
        <v>1</v>
      </c>
      <c r="X1758" t="b">
        <f>AND(COUNTIF('Master list(no salts, metals)'!X1752,"&lt;=1"),IF(COUNTIF('Master list(no salts, metals)'!$K1752:$Y1752, "#N/A")=14,TRUE,FALSE))</f>
        <v>0</v>
      </c>
      <c r="Y1758" t="b">
        <f>AND(COUNTIF('Master list(no salts, metals)'!Y1752,"&lt;=1"),IF(COUNTIF('Master list(no salts, metals)'!$K1752:$Y1752, "#N/A")=14,TRUE,FALSE))</f>
        <v>0</v>
      </c>
    </row>
    <row r="1759" spans="11:25" x14ac:dyDescent="0.25">
      <c r="K1759" t="b">
        <f>AND(COUNTIF('Master list(no salts, metals)'!K1753,"&lt;=1"),IF(COUNTIF('Master list(no salts, metals)'!$K1753:$Y1753, "#N/A")=14,TRUE,FALSE))</f>
        <v>0</v>
      </c>
      <c r="L1759" t="b">
        <f>AND(COUNTIF('Master list(no salts, metals)'!L1753,"&lt;=1"),IF(COUNTIF('Master list(no salts, metals)'!$K1753:$Y1753, "#N/A")=14,TRUE,FALSE))</f>
        <v>0</v>
      </c>
      <c r="M1759" t="b">
        <f>AND(COUNTIF('Master list(no salts, metals)'!M1753,"&lt;=1"),IF(COUNTIF('Master list(no salts, metals)'!$K1753:$Y1753, "#N/A")=14,TRUE,FALSE))</f>
        <v>0</v>
      </c>
      <c r="N1759" t="b">
        <f>AND(COUNTIF('Master list(no salts, metals)'!N1753,"&lt;=1"),IF(COUNTIF('Master list(no salts, metals)'!$K1753:$Y1753, "#N/A")=14,TRUE,FALSE))</f>
        <v>0</v>
      </c>
      <c r="O1759" t="b">
        <f>AND(COUNTIF('Master list(no salts, metals)'!O1753,"&lt;=1"),IF(COUNTIF('Master list(no salts, metals)'!$K1753:$Y1753, "#N/A")=14,TRUE,FALSE))</f>
        <v>0</v>
      </c>
      <c r="P1759" t="b">
        <f>AND(COUNTIF('Master list(no salts, metals)'!P1753,"&lt;=1"),IF(COUNTIF('Master list(no salts, metals)'!$K1753:$Y1753, "#N/A")=14,TRUE,FALSE))</f>
        <v>0</v>
      </c>
      <c r="Q1759" t="b">
        <f>AND(COUNTIF('Master list(no salts, metals)'!Q1753,"&lt;=1"),IF(COUNTIF('Master list(no salts, metals)'!$K1753:$Y1753, "#N/A")=14,TRUE,FALSE))</f>
        <v>0</v>
      </c>
      <c r="R1759" t="b">
        <f>AND(COUNTIF('Master list(no salts, metals)'!R1753,"&lt;=1"),IF(COUNTIF('Master list(no salts, metals)'!$K1753:$Y1753, "#N/A")=14,TRUE,FALSE))</f>
        <v>0</v>
      </c>
      <c r="S1759" t="b">
        <f>AND(COUNTIF('Master list(no salts, metals)'!S1753,"&lt;=1"),IF(COUNTIF('Master list(no salts, metals)'!$K1753:$Y1753, "#N/A")=14,TRUE,FALSE))</f>
        <v>0</v>
      </c>
      <c r="T1759" t="b">
        <f>AND(COUNTIF('Master list(no salts, metals)'!T1753,"&lt;=1"),IF(COUNTIF('Master list(no salts, metals)'!$K1753:$Y1753, "#N/A")=14,TRUE,FALSE))</f>
        <v>0</v>
      </c>
      <c r="U1759" t="b">
        <f>AND(COUNTIF('Master list(no salts, metals)'!U1753,"&lt;=1"),IF(COUNTIF('Master list(no salts, metals)'!$K1753:$Y1753, "#N/A")=14,TRUE,FALSE))</f>
        <v>0</v>
      </c>
      <c r="V1759" t="b">
        <f>AND(COUNTIF('Master list(no salts, metals)'!V1753,"&lt;=1"),IF(COUNTIF('Master list(no salts, metals)'!$K1753:$Y1753, "#N/A")=14,TRUE,FALSE))</f>
        <v>0</v>
      </c>
      <c r="W1759" t="b">
        <f>AND(COUNTIF('Master list(no salts, metals)'!W1753,"&lt;=1"),IF(COUNTIF('Master list(no salts, metals)'!$K1753:$Y1753, "#N/A")=14,TRUE,FALSE))</f>
        <v>0</v>
      </c>
      <c r="X1759" t="b">
        <f>AND(COUNTIF('Master list(no salts, metals)'!X1753,"&lt;=1"),IF(COUNTIF('Master list(no salts, metals)'!$K1753:$Y1753, "#N/A")=14,TRUE,FALSE))</f>
        <v>0</v>
      </c>
      <c r="Y1759" t="b">
        <f>AND(COUNTIF('Master list(no salts, metals)'!Y1753,"&lt;=1"),IF(COUNTIF('Master list(no salts, metals)'!$K1753:$Y1753, "#N/A")=14,TRUE,FALSE))</f>
        <v>1</v>
      </c>
    </row>
    <row r="1760" spans="11:25" x14ac:dyDescent="0.25">
      <c r="K1760" t="b">
        <f>AND(COUNTIF('Master list(no salts, metals)'!K1754,"&lt;=1"),IF(COUNTIF('Master list(no salts, metals)'!$K1754:$Y1754, "#N/A")=14,TRUE,FALSE))</f>
        <v>0</v>
      </c>
      <c r="L1760" t="b">
        <f>AND(COUNTIF('Master list(no salts, metals)'!L1754,"&lt;=1"),IF(COUNTIF('Master list(no salts, metals)'!$K1754:$Y1754, "#N/A")=14,TRUE,FALSE))</f>
        <v>0</v>
      </c>
      <c r="M1760" t="b">
        <f>AND(COUNTIF('Master list(no salts, metals)'!M1754,"&lt;=1"),IF(COUNTIF('Master list(no salts, metals)'!$K1754:$Y1754, "#N/A")=14,TRUE,FALSE))</f>
        <v>0</v>
      </c>
      <c r="N1760" t="b">
        <f>AND(COUNTIF('Master list(no salts, metals)'!N1754,"&lt;=1"),IF(COUNTIF('Master list(no salts, metals)'!$K1754:$Y1754, "#N/A")=14,TRUE,FALSE))</f>
        <v>0</v>
      </c>
      <c r="O1760" t="b">
        <f>AND(COUNTIF('Master list(no salts, metals)'!O1754,"&lt;=1"),IF(COUNTIF('Master list(no salts, metals)'!$K1754:$Y1754, "#N/A")=14,TRUE,FALSE))</f>
        <v>0</v>
      </c>
      <c r="P1760" t="b">
        <f>AND(COUNTIF('Master list(no salts, metals)'!P1754,"&lt;=1"),IF(COUNTIF('Master list(no salts, metals)'!$K1754:$Y1754, "#N/A")=14,TRUE,FALSE))</f>
        <v>0</v>
      </c>
      <c r="Q1760" t="b">
        <f>AND(COUNTIF('Master list(no salts, metals)'!Q1754,"&lt;=1"),IF(COUNTIF('Master list(no salts, metals)'!$K1754:$Y1754, "#N/A")=14,TRUE,FALSE))</f>
        <v>0</v>
      </c>
      <c r="R1760" t="b">
        <f>AND(COUNTIF('Master list(no salts, metals)'!R1754,"&lt;=1"),IF(COUNTIF('Master list(no salts, metals)'!$K1754:$Y1754, "#N/A")=14,TRUE,FALSE))</f>
        <v>0</v>
      </c>
      <c r="S1760" t="b">
        <f>AND(COUNTIF('Master list(no salts, metals)'!S1754,"&lt;=1"),IF(COUNTIF('Master list(no salts, metals)'!$K1754:$Y1754, "#N/A")=14,TRUE,FALSE))</f>
        <v>0</v>
      </c>
      <c r="T1760" t="b">
        <f>AND(COUNTIF('Master list(no salts, metals)'!T1754,"&lt;=1"),IF(COUNTIF('Master list(no salts, metals)'!$K1754:$Y1754, "#N/A")=14,TRUE,FALSE))</f>
        <v>0</v>
      </c>
      <c r="U1760" t="b">
        <f>AND(COUNTIF('Master list(no salts, metals)'!U1754,"&lt;=1"),IF(COUNTIF('Master list(no salts, metals)'!$K1754:$Y1754, "#N/A")=14,TRUE,FALSE))</f>
        <v>0</v>
      </c>
      <c r="V1760" t="b">
        <f>AND(COUNTIF('Master list(no salts, metals)'!V1754,"&lt;=1"),IF(COUNTIF('Master list(no salts, metals)'!$K1754:$Y1754, "#N/A")=14,TRUE,FALSE))</f>
        <v>0</v>
      </c>
      <c r="W1760" t="b">
        <f>AND(COUNTIF('Master list(no salts, metals)'!W1754,"&lt;=1"),IF(COUNTIF('Master list(no salts, metals)'!$K1754:$Y1754, "#N/A")=14,TRUE,FALSE))</f>
        <v>1</v>
      </c>
      <c r="X1760" t="b">
        <f>AND(COUNTIF('Master list(no salts, metals)'!X1754,"&lt;=1"),IF(COUNTIF('Master list(no salts, metals)'!$K1754:$Y1754, "#N/A")=14,TRUE,FALSE))</f>
        <v>0</v>
      </c>
      <c r="Y1760" t="b">
        <f>AND(COUNTIF('Master list(no salts, metals)'!Y1754,"&lt;=1"),IF(COUNTIF('Master list(no salts, metals)'!$K1754:$Y1754, "#N/A")=14,TRUE,FALSE))</f>
        <v>0</v>
      </c>
    </row>
    <row r="1761" spans="11:25" x14ac:dyDescent="0.25">
      <c r="K1761" t="b">
        <f>AND(COUNTIF('Master list(no salts, metals)'!K1755,"&lt;=1"),IF(COUNTIF('Master list(no salts, metals)'!$K1755:$Y1755, "#N/A")=14,TRUE,FALSE))</f>
        <v>0</v>
      </c>
      <c r="L1761" t="b">
        <f>AND(COUNTIF('Master list(no salts, metals)'!L1755,"&lt;=1"),IF(COUNTIF('Master list(no salts, metals)'!$K1755:$Y1755, "#N/A")=14,TRUE,FALSE))</f>
        <v>0</v>
      </c>
      <c r="M1761" t="b">
        <f>AND(COUNTIF('Master list(no salts, metals)'!M1755,"&lt;=1"),IF(COUNTIF('Master list(no salts, metals)'!$K1755:$Y1755, "#N/A")=14,TRUE,FALSE))</f>
        <v>0</v>
      </c>
      <c r="N1761" t="b">
        <f>AND(COUNTIF('Master list(no salts, metals)'!N1755,"&lt;=1"),IF(COUNTIF('Master list(no salts, metals)'!$K1755:$Y1755, "#N/A")=14,TRUE,FALSE))</f>
        <v>0</v>
      </c>
      <c r="O1761" t="b">
        <f>AND(COUNTIF('Master list(no salts, metals)'!O1755,"&lt;=1"),IF(COUNTIF('Master list(no salts, metals)'!$K1755:$Y1755, "#N/A")=14,TRUE,FALSE))</f>
        <v>0</v>
      </c>
      <c r="P1761" t="b">
        <f>AND(COUNTIF('Master list(no salts, metals)'!P1755,"&lt;=1"),IF(COUNTIF('Master list(no salts, metals)'!$K1755:$Y1755, "#N/A")=14,TRUE,FALSE))</f>
        <v>0</v>
      </c>
      <c r="Q1761" t="b">
        <f>AND(COUNTIF('Master list(no salts, metals)'!Q1755,"&lt;=1"),IF(COUNTIF('Master list(no salts, metals)'!$K1755:$Y1755, "#N/A")=14,TRUE,FALSE))</f>
        <v>0</v>
      </c>
      <c r="R1761" t="b">
        <f>AND(COUNTIF('Master list(no salts, metals)'!R1755,"&lt;=1"),IF(COUNTIF('Master list(no salts, metals)'!$K1755:$Y1755, "#N/A")=14,TRUE,FALSE))</f>
        <v>0</v>
      </c>
      <c r="S1761" t="b">
        <f>AND(COUNTIF('Master list(no salts, metals)'!S1755,"&lt;=1"),IF(COUNTIF('Master list(no salts, metals)'!$K1755:$Y1755, "#N/A")=14,TRUE,FALSE))</f>
        <v>0</v>
      </c>
      <c r="T1761" t="b">
        <f>AND(COUNTIF('Master list(no salts, metals)'!T1755,"&lt;=1"),IF(COUNTIF('Master list(no salts, metals)'!$K1755:$Y1755, "#N/A")=14,TRUE,FALSE))</f>
        <v>0</v>
      </c>
      <c r="U1761" t="b">
        <f>AND(COUNTIF('Master list(no salts, metals)'!U1755,"&lt;=1"),IF(COUNTIF('Master list(no salts, metals)'!$K1755:$Y1755, "#N/A")=14,TRUE,FALSE))</f>
        <v>0</v>
      </c>
      <c r="V1761" t="b">
        <f>AND(COUNTIF('Master list(no salts, metals)'!V1755,"&lt;=1"),IF(COUNTIF('Master list(no salts, metals)'!$K1755:$Y1755, "#N/A")=14,TRUE,FALSE))</f>
        <v>0</v>
      </c>
      <c r="W1761" t="b">
        <f>AND(COUNTIF('Master list(no salts, metals)'!W1755,"&lt;=1"),IF(COUNTIF('Master list(no salts, metals)'!$K1755:$Y1755, "#N/A")=14,TRUE,FALSE))</f>
        <v>0</v>
      </c>
      <c r="X1761" t="b">
        <f>AND(COUNTIF('Master list(no salts, metals)'!X1755,"&lt;=1"),IF(COUNTIF('Master list(no salts, metals)'!$K1755:$Y1755, "#N/A")=14,TRUE,FALSE))</f>
        <v>0</v>
      </c>
      <c r="Y1761" t="b">
        <f>AND(COUNTIF('Master list(no salts, metals)'!Y1755,"&lt;=1"),IF(COUNTIF('Master list(no salts, metals)'!$K1755:$Y1755, "#N/A")=14,TRUE,FALSE))</f>
        <v>0</v>
      </c>
    </row>
    <row r="1762" spans="11:25" x14ac:dyDescent="0.25">
      <c r="K1762" t="b">
        <f>AND(COUNTIF('Master list(no salts, metals)'!K1756,"&lt;=1"),IF(COUNTIF('Master list(no salts, metals)'!$K1756:$Y1756, "#N/A")=14,TRUE,FALSE))</f>
        <v>0</v>
      </c>
      <c r="L1762" t="b">
        <f>AND(COUNTIF('Master list(no salts, metals)'!L1756,"&lt;=1"),IF(COUNTIF('Master list(no salts, metals)'!$K1756:$Y1756, "#N/A")=14,TRUE,FALSE))</f>
        <v>0</v>
      </c>
      <c r="M1762" t="b">
        <f>AND(COUNTIF('Master list(no salts, metals)'!M1756,"&lt;=1"),IF(COUNTIF('Master list(no salts, metals)'!$K1756:$Y1756, "#N/A")=14,TRUE,FALSE))</f>
        <v>0</v>
      </c>
      <c r="N1762" t="b">
        <f>AND(COUNTIF('Master list(no salts, metals)'!N1756,"&lt;=1"),IF(COUNTIF('Master list(no salts, metals)'!$K1756:$Y1756, "#N/A")=14,TRUE,FALSE))</f>
        <v>0</v>
      </c>
      <c r="O1762" t="b">
        <f>AND(COUNTIF('Master list(no salts, metals)'!O1756,"&lt;=1"),IF(COUNTIF('Master list(no salts, metals)'!$K1756:$Y1756, "#N/A")=14,TRUE,FALSE))</f>
        <v>0</v>
      </c>
      <c r="P1762" t="b">
        <f>AND(COUNTIF('Master list(no salts, metals)'!P1756,"&lt;=1"),IF(COUNTIF('Master list(no salts, metals)'!$K1756:$Y1756, "#N/A")=14,TRUE,FALSE))</f>
        <v>0</v>
      </c>
      <c r="Q1762" t="b">
        <f>AND(COUNTIF('Master list(no salts, metals)'!Q1756,"&lt;=1"),IF(COUNTIF('Master list(no salts, metals)'!$K1756:$Y1756, "#N/A")=14,TRUE,FALSE))</f>
        <v>0</v>
      </c>
      <c r="R1762" t="b">
        <f>AND(COUNTIF('Master list(no salts, metals)'!R1756,"&lt;=1"),IF(COUNTIF('Master list(no salts, metals)'!$K1756:$Y1756, "#N/A")=14,TRUE,FALSE))</f>
        <v>0</v>
      </c>
      <c r="S1762" t="b">
        <f>AND(COUNTIF('Master list(no salts, metals)'!S1756,"&lt;=1"),IF(COUNTIF('Master list(no salts, metals)'!$K1756:$Y1756, "#N/A")=14,TRUE,FALSE))</f>
        <v>0</v>
      </c>
      <c r="T1762" t="b">
        <f>AND(COUNTIF('Master list(no salts, metals)'!T1756,"&lt;=1"),IF(COUNTIF('Master list(no salts, metals)'!$K1756:$Y1756, "#N/A")=14,TRUE,FALSE))</f>
        <v>0</v>
      </c>
      <c r="U1762" t="b">
        <f>AND(COUNTIF('Master list(no salts, metals)'!U1756,"&lt;=1"),IF(COUNTIF('Master list(no salts, metals)'!$K1756:$Y1756, "#N/A")=14,TRUE,FALSE))</f>
        <v>0</v>
      </c>
      <c r="V1762" t="b">
        <f>AND(COUNTIF('Master list(no salts, metals)'!V1756,"&lt;=1"),IF(COUNTIF('Master list(no salts, metals)'!$K1756:$Y1756, "#N/A")=14,TRUE,FALSE))</f>
        <v>0</v>
      </c>
      <c r="W1762" t="b">
        <f>AND(COUNTIF('Master list(no salts, metals)'!W1756,"&lt;=1"),IF(COUNTIF('Master list(no salts, metals)'!$K1756:$Y1756, "#N/A")=14,TRUE,FALSE))</f>
        <v>0</v>
      </c>
      <c r="X1762" t="b">
        <f>AND(COUNTIF('Master list(no salts, metals)'!X1756,"&lt;=1"),IF(COUNTIF('Master list(no salts, metals)'!$K1756:$Y1756, "#N/A")=14,TRUE,FALSE))</f>
        <v>0</v>
      </c>
      <c r="Y1762" t="b">
        <f>AND(COUNTIF('Master list(no salts, metals)'!Y1756,"&lt;=1"),IF(COUNTIF('Master list(no salts, metals)'!$K1756:$Y1756, "#N/A")=14,TRUE,FALSE))</f>
        <v>1</v>
      </c>
    </row>
    <row r="1763" spans="11:25" x14ac:dyDescent="0.25">
      <c r="K1763" t="b">
        <f>AND(COUNTIF('Master list(no salts, metals)'!K1757,"&lt;=1"),IF(COUNTIF('Master list(no salts, metals)'!$K1757:$Y1757, "#N/A")=14,TRUE,FALSE))</f>
        <v>0</v>
      </c>
      <c r="L1763" t="b">
        <f>AND(COUNTIF('Master list(no salts, metals)'!L1757,"&lt;=1"),IF(COUNTIF('Master list(no salts, metals)'!$K1757:$Y1757, "#N/A")=14,TRUE,FALSE))</f>
        <v>0</v>
      </c>
      <c r="M1763" t="b">
        <f>AND(COUNTIF('Master list(no salts, metals)'!M1757,"&lt;=1"),IF(COUNTIF('Master list(no salts, metals)'!$K1757:$Y1757, "#N/A")=14,TRUE,FALSE))</f>
        <v>0</v>
      </c>
      <c r="N1763" t="b">
        <f>AND(COUNTIF('Master list(no salts, metals)'!N1757,"&lt;=1"),IF(COUNTIF('Master list(no salts, metals)'!$K1757:$Y1757, "#N/A")=14,TRUE,FALSE))</f>
        <v>0</v>
      </c>
      <c r="O1763" t="b">
        <f>AND(COUNTIF('Master list(no salts, metals)'!O1757,"&lt;=1"),IF(COUNTIF('Master list(no salts, metals)'!$K1757:$Y1757, "#N/A")=14,TRUE,FALSE))</f>
        <v>0</v>
      </c>
      <c r="P1763" t="b">
        <f>AND(COUNTIF('Master list(no salts, metals)'!P1757,"&lt;=1"),IF(COUNTIF('Master list(no salts, metals)'!$K1757:$Y1757, "#N/A")=14,TRUE,FALSE))</f>
        <v>0</v>
      </c>
      <c r="Q1763" t="b">
        <f>AND(COUNTIF('Master list(no salts, metals)'!Q1757,"&lt;=1"),IF(COUNTIF('Master list(no salts, metals)'!$K1757:$Y1757, "#N/A")=14,TRUE,FALSE))</f>
        <v>0</v>
      </c>
      <c r="R1763" t="b">
        <f>AND(COUNTIF('Master list(no salts, metals)'!R1757,"&lt;=1"),IF(COUNTIF('Master list(no salts, metals)'!$K1757:$Y1757, "#N/A")=14,TRUE,FALSE))</f>
        <v>0</v>
      </c>
      <c r="S1763" t="b">
        <f>AND(COUNTIF('Master list(no salts, metals)'!S1757,"&lt;=1"),IF(COUNTIF('Master list(no salts, metals)'!$K1757:$Y1757, "#N/A")=14,TRUE,FALSE))</f>
        <v>0</v>
      </c>
      <c r="T1763" t="b">
        <f>AND(COUNTIF('Master list(no salts, metals)'!T1757,"&lt;=1"),IF(COUNTIF('Master list(no salts, metals)'!$K1757:$Y1757, "#N/A")=14,TRUE,FALSE))</f>
        <v>0</v>
      </c>
      <c r="U1763" t="b">
        <f>AND(COUNTIF('Master list(no salts, metals)'!U1757,"&lt;=1"),IF(COUNTIF('Master list(no salts, metals)'!$K1757:$Y1757, "#N/A")=14,TRUE,FALSE))</f>
        <v>0</v>
      </c>
      <c r="V1763" t="b">
        <f>AND(COUNTIF('Master list(no salts, metals)'!V1757,"&lt;=1"),IF(COUNTIF('Master list(no salts, metals)'!$K1757:$Y1757, "#N/A")=14,TRUE,FALSE))</f>
        <v>0</v>
      </c>
      <c r="W1763" t="b">
        <f>AND(COUNTIF('Master list(no salts, metals)'!W1757,"&lt;=1"),IF(COUNTIF('Master list(no salts, metals)'!$K1757:$Y1757, "#N/A")=14,TRUE,FALSE))</f>
        <v>1</v>
      </c>
      <c r="X1763" t="b">
        <f>AND(COUNTIF('Master list(no salts, metals)'!X1757,"&lt;=1"),IF(COUNTIF('Master list(no salts, metals)'!$K1757:$Y1757, "#N/A")=14,TRUE,FALSE))</f>
        <v>0</v>
      </c>
      <c r="Y1763" t="b">
        <f>AND(COUNTIF('Master list(no salts, metals)'!Y1757,"&lt;=1"),IF(COUNTIF('Master list(no salts, metals)'!$K1757:$Y1757, "#N/A")=14,TRUE,FALSE))</f>
        <v>0</v>
      </c>
    </row>
    <row r="1764" spans="11:25" x14ac:dyDescent="0.25">
      <c r="K1764" t="b">
        <f>AND(COUNTIF('Master list(no salts, metals)'!K1758,"&lt;=1"),IF(COUNTIF('Master list(no salts, metals)'!$K1758:$Y1758, "#N/A")=14,TRUE,FALSE))</f>
        <v>0</v>
      </c>
      <c r="L1764" t="b">
        <f>AND(COUNTIF('Master list(no salts, metals)'!L1758,"&lt;=1"),IF(COUNTIF('Master list(no salts, metals)'!$K1758:$Y1758, "#N/A")=14,TRUE,FALSE))</f>
        <v>0</v>
      </c>
      <c r="M1764" t="b">
        <f>AND(COUNTIF('Master list(no salts, metals)'!M1758,"&lt;=1"),IF(COUNTIF('Master list(no salts, metals)'!$K1758:$Y1758, "#N/A")=14,TRUE,FALSE))</f>
        <v>0</v>
      </c>
      <c r="N1764" t="b">
        <f>AND(COUNTIF('Master list(no salts, metals)'!N1758,"&lt;=1"),IF(COUNTIF('Master list(no salts, metals)'!$K1758:$Y1758, "#N/A")=14,TRUE,FALSE))</f>
        <v>0</v>
      </c>
      <c r="O1764" t="b">
        <f>AND(COUNTIF('Master list(no salts, metals)'!O1758,"&lt;=1"),IF(COUNTIF('Master list(no salts, metals)'!$K1758:$Y1758, "#N/A")=14,TRUE,FALSE))</f>
        <v>0</v>
      </c>
      <c r="P1764" t="b">
        <f>AND(COUNTIF('Master list(no salts, metals)'!P1758,"&lt;=1"),IF(COUNTIF('Master list(no salts, metals)'!$K1758:$Y1758, "#N/A")=14,TRUE,FALSE))</f>
        <v>0</v>
      </c>
      <c r="Q1764" t="b">
        <f>AND(COUNTIF('Master list(no salts, metals)'!Q1758,"&lt;=1"),IF(COUNTIF('Master list(no salts, metals)'!$K1758:$Y1758, "#N/A")=14,TRUE,FALSE))</f>
        <v>0</v>
      </c>
      <c r="R1764" t="b">
        <f>AND(COUNTIF('Master list(no salts, metals)'!R1758,"&lt;=1"),IF(COUNTIF('Master list(no salts, metals)'!$K1758:$Y1758, "#N/A")=14,TRUE,FALSE))</f>
        <v>0</v>
      </c>
      <c r="S1764" t="b">
        <f>AND(COUNTIF('Master list(no salts, metals)'!S1758,"&lt;=1"),IF(COUNTIF('Master list(no salts, metals)'!$K1758:$Y1758, "#N/A")=14,TRUE,FALSE))</f>
        <v>0</v>
      </c>
      <c r="T1764" t="b">
        <f>AND(COUNTIF('Master list(no salts, metals)'!T1758,"&lt;=1"),IF(COUNTIF('Master list(no salts, metals)'!$K1758:$Y1758, "#N/A")=14,TRUE,FALSE))</f>
        <v>0</v>
      </c>
      <c r="U1764" t="b">
        <f>AND(COUNTIF('Master list(no salts, metals)'!U1758,"&lt;=1"),IF(COUNTIF('Master list(no salts, metals)'!$K1758:$Y1758, "#N/A")=14,TRUE,FALSE))</f>
        <v>0</v>
      </c>
      <c r="V1764" t="b">
        <f>AND(COUNTIF('Master list(no salts, metals)'!V1758,"&lt;=1"),IF(COUNTIF('Master list(no salts, metals)'!$K1758:$Y1758, "#N/A")=14,TRUE,FALSE))</f>
        <v>0</v>
      </c>
      <c r="W1764" t="b">
        <f>AND(COUNTIF('Master list(no salts, metals)'!W1758,"&lt;=1"),IF(COUNTIF('Master list(no salts, metals)'!$K1758:$Y1758, "#N/A")=14,TRUE,FALSE))</f>
        <v>0</v>
      </c>
      <c r="X1764" t="b">
        <f>AND(COUNTIF('Master list(no salts, metals)'!X1758,"&lt;=1"),IF(COUNTIF('Master list(no salts, metals)'!$K1758:$Y1758, "#N/A")=14,TRUE,FALSE))</f>
        <v>0</v>
      </c>
      <c r="Y1764" t="b">
        <f>AND(COUNTIF('Master list(no salts, metals)'!Y1758,"&lt;=1"),IF(COUNTIF('Master list(no salts, metals)'!$K1758:$Y1758, "#N/A")=14,TRUE,FALSE))</f>
        <v>0</v>
      </c>
    </row>
    <row r="1765" spans="11:25" x14ac:dyDescent="0.25">
      <c r="K1765" t="b">
        <f>AND(COUNTIF('Master list(no salts, metals)'!K1759,"&lt;=1"),IF(COUNTIF('Master list(no salts, metals)'!$K1759:$Y1759, "#N/A")=14,TRUE,FALSE))</f>
        <v>0</v>
      </c>
      <c r="L1765" t="b">
        <f>AND(COUNTIF('Master list(no salts, metals)'!L1759,"&lt;=1"),IF(COUNTIF('Master list(no salts, metals)'!$K1759:$Y1759, "#N/A")=14,TRUE,FALSE))</f>
        <v>0</v>
      </c>
      <c r="M1765" t="b">
        <f>AND(COUNTIF('Master list(no salts, metals)'!M1759,"&lt;=1"),IF(COUNTIF('Master list(no salts, metals)'!$K1759:$Y1759, "#N/A")=14,TRUE,FALSE))</f>
        <v>0</v>
      </c>
      <c r="N1765" t="b">
        <f>AND(COUNTIF('Master list(no salts, metals)'!N1759,"&lt;=1"),IF(COUNTIF('Master list(no salts, metals)'!$K1759:$Y1759, "#N/A")=14,TRUE,FALSE))</f>
        <v>0</v>
      </c>
      <c r="O1765" t="b">
        <f>AND(COUNTIF('Master list(no salts, metals)'!O1759,"&lt;=1"),IF(COUNTIF('Master list(no salts, metals)'!$K1759:$Y1759, "#N/A")=14,TRUE,FALSE))</f>
        <v>0</v>
      </c>
      <c r="P1765" t="b">
        <f>AND(COUNTIF('Master list(no salts, metals)'!P1759,"&lt;=1"),IF(COUNTIF('Master list(no salts, metals)'!$K1759:$Y1759, "#N/A")=14,TRUE,FALSE))</f>
        <v>0</v>
      </c>
      <c r="Q1765" t="b">
        <f>AND(COUNTIF('Master list(no salts, metals)'!Q1759,"&lt;=1"),IF(COUNTIF('Master list(no salts, metals)'!$K1759:$Y1759, "#N/A")=14,TRUE,FALSE))</f>
        <v>0</v>
      </c>
      <c r="R1765" t="b">
        <f>AND(COUNTIF('Master list(no salts, metals)'!R1759,"&lt;=1"),IF(COUNTIF('Master list(no salts, metals)'!$K1759:$Y1759, "#N/A")=14,TRUE,FALSE))</f>
        <v>0</v>
      </c>
      <c r="S1765" t="b">
        <f>AND(COUNTIF('Master list(no salts, metals)'!S1759,"&lt;=1"),IF(COUNTIF('Master list(no salts, metals)'!$K1759:$Y1759, "#N/A")=14,TRUE,FALSE))</f>
        <v>0</v>
      </c>
      <c r="T1765" t="b">
        <f>AND(COUNTIF('Master list(no salts, metals)'!T1759,"&lt;=1"),IF(COUNTIF('Master list(no salts, metals)'!$K1759:$Y1759, "#N/A")=14,TRUE,FALSE))</f>
        <v>0</v>
      </c>
      <c r="U1765" t="b">
        <f>AND(COUNTIF('Master list(no salts, metals)'!U1759,"&lt;=1"),IF(COUNTIF('Master list(no salts, metals)'!$K1759:$Y1759, "#N/A")=14,TRUE,FALSE))</f>
        <v>0</v>
      </c>
      <c r="V1765" t="b">
        <f>AND(COUNTIF('Master list(no salts, metals)'!V1759,"&lt;=1"),IF(COUNTIF('Master list(no salts, metals)'!$K1759:$Y1759, "#N/A")=14,TRUE,FALSE))</f>
        <v>0</v>
      </c>
      <c r="W1765" t="b">
        <f>AND(COUNTIF('Master list(no salts, metals)'!W1759,"&lt;=1"),IF(COUNTIF('Master list(no salts, metals)'!$K1759:$Y1759, "#N/A")=14,TRUE,FALSE))</f>
        <v>1</v>
      </c>
      <c r="X1765" t="b">
        <f>AND(COUNTIF('Master list(no salts, metals)'!X1759,"&lt;=1"),IF(COUNTIF('Master list(no salts, metals)'!$K1759:$Y1759, "#N/A")=14,TRUE,FALSE))</f>
        <v>0</v>
      </c>
      <c r="Y1765" t="b">
        <f>AND(COUNTIF('Master list(no salts, metals)'!Y1759,"&lt;=1"),IF(COUNTIF('Master list(no salts, metals)'!$K1759:$Y1759, "#N/A")=14,TRUE,FALSE))</f>
        <v>0</v>
      </c>
    </row>
    <row r="1766" spans="11:25" x14ac:dyDescent="0.25">
      <c r="K1766" t="b">
        <f>AND(COUNTIF('Master list(no salts, metals)'!K1760,"&lt;=1"),IF(COUNTIF('Master list(no salts, metals)'!$K1760:$Y1760, "#N/A")=14,TRUE,FALSE))</f>
        <v>0</v>
      </c>
      <c r="L1766" t="b">
        <f>AND(COUNTIF('Master list(no salts, metals)'!L1760,"&lt;=1"),IF(COUNTIF('Master list(no salts, metals)'!$K1760:$Y1760, "#N/A")=14,TRUE,FALSE))</f>
        <v>0</v>
      </c>
      <c r="M1766" t="b">
        <f>AND(COUNTIF('Master list(no salts, metals)'!M1760,"&lt;=1"),IF(COUNTIF('Master list(no salts, metals)'!$K1760:$Y1760, "#N/A")=14,TRUE,FALSE))</f>
        <v>0</v>
      </c>
      <c r="N1766" t="b">
        <f>AND(COUNTIF('Master list(no salts, metals)'!N1760,"&lt;=1"),IF(COUNTIF('Master list(no salts, metals)'!$K1760:$Y1760, "#N/A")=14,TRUE,FALSE))</f>
        <v>0</v>
      </c>
      <c r="O1766" t="b">
        <f>AND(COUNTIF('Master list(no salts, metals)'!O1760,"&lt;=1"),IF(COUNTIF('Master list(no salts, metals)'!$K1760:$Y1760, "#N/A")=14,TRUE,FALSE))</f>
        <v>0</v>
      </c>
      <c r="P1766" t="b">
        <f>AND(COUNTIF('Master list(no salts, metals)'!P1760,"&lt;=1"),IF(COUNTIF('Master list(no salts, metals)'!$K1760:$Y1760, "#N/A")=14,TRUE,FALSE))</f>
        <v>0</v>
      </c>
      <c r="Q1766" t="b">
        <f>AND(COUNTIF('Master list(no salts, metals)'!Q1760,"&lt;=1"),IF(COUNTIF('Master list(no salts, metals)'!$K1760:$Y1760, "#N/A")=14,TRUE,FALSE))</f>
        <v>0</v>
      </c>
      <c r="R1766" t="b">
        <f>AND(COUNTIF('Master list(no salts, metals)'!R1760,"&lt;=1"),IF(COUNTIF('Master list(no salts, metals)'!$K1760:$Y1760, "#N/A")=14,TRUE,FALSE))</f>
        <v>0</v>
      </c>
      <c r="S1766" t="b">
        <f>AND(COUNTIF('Master list(no salts, metals)'!S1760,"&lt;=1"),IF(COUNTIF('Master list(no salts, metals)'!$K1760:$Y1760, "#N/A")=14,TRUE,FALSE))</f>
        <v>0</v>
      </c>
      <c r="T1766" t="b">
        <f>AND(COUNTIF('Master list(no salts, metals)'!T1760,"&lt;=1"),IF(COUNTIF('Master list(no salts, metals)'!$K1760:$Y1760, "#N/A")=14,TRUE,FALSE))</f>
        <v>0</v>
      </c>
      <c r="U1766" t="b">
        <f>AND(COUNTIF('Master list(no salts, metals)'!U1760,"&lt;=1"),IF(COUNTIF('Master list(no salts, metals)'!$K1760:$Y1760, "#N/A")=14,TRUE,FALSE))</f>
        <v>0</v>
      </c>
      <c r="V1766" t="b">
        <f>AND(COUNTIF('Master list(no salts, metals)'!V1760,"&lt;=1"),IF(COUNTIF('Master list(no salts, metals)'!$K1760:$Y1760, "#N/A")=14,TRUE,FALSE))</f>
        <v>0</v>
      </c>
      <c r="W1766" t="b">
        <f>AND(COUNTIF('Master list(no salts, metals)'!W1760,"&lt;=1"),IF(COUNTIF('Master list(no salts, metals)'!$K1760:$Y1760, "#N/A")=14,TRUE,FALSE))</f>
        <v>0</v>
      </c>
      <c r="X1766" t="b">
        <f>AND(COUNTIF('Master list(no salts, metals)'!X1760,"&lt;=1"),IF(COUNTIF('Master list(no salts, metals)'!$K1760:$Y1760, "#N/A")=14,TRUE,FALSE))</f>
        <v>0</v>
      </c>
      <c r="Y1766" t="b">
        <f>AND(COUNTIF('Master list(no salts, metals)'!Y1760,"&lt;=1"),IF(COUNTIF('Master list(no salts, metals)'!$K1760:$Y1760, "#N/A")=14,TRUE,FALSE))</f>
        <v>1</v>
      </c>
    </row>
    <row r="1767" spans="11:25" x14ac:dyDescent="0.25">
      <c r="K1767" t="b">
        <f>AND(COUNTIF('Master list(no salts, metals)'!K1761,"&lt;=1"),IF(COUNTIF('Master list(no salts, metals)'!$K1761:$Y1761, "#N/A")=14,TRUE,FALSE))</f>
        <v>0</v>
      </c>
      <c r="L1767" t="b">
        <f>AND(COUNTIF('Master list(no salts, metals)'!L1761,"&lt;=1"),IF(COUNTIF('Master list(no salts, metals)'!$K1761:$Y1761, "#N/A")=14,TRUE,FALSE))</f>
        <v>0</v>
      </c>
      <c r="M1767" t="b">
        <f>AND(COUNTIF('Master list(no salts, metals)'!M1761,"&lt;=1"),IF(COUNTIF('Master list(no salts, metals)'!$K1761:$Y1761, "#N/A")=14,TRUE,FALSE))</f>
        <v>0</v>
      </c>
      <c r="N1767" t="b">
        <f>AND(COUNTIF('Master list(no salts, metals)'!N1761,"&lt;=1"),IF(COUNTIF('Master list(no salts, metals)'!$K1761:$Y1761, "#N/A")=14,TRUE,FALSE))</f>
        <v>0</v>
      </c>
      <c r="O1767" t="b">
        <f>AND(COUNTIF('Master list(no salts, metals)'!O1761,"&lt;=1"),IF(COUNTIF('Master list(no salts, metals)'!$K1761:$Y1761, "#N/A")=14,TRUE,FALSE))</f>
        <v>0</v>
      </c>
      <c r="P1767" t="b">
        <f>AND(COUNTIF('Master list(no salts, metals)'!P1761,"&lt;=1"),IF(COUNTIF('Master list(no salts, metals)'!$K1761:$Y1761, "#N/A")=14,TRUE,FALSE))</f>
        <v>0</v>
      </c>
      <c r="Q1767" t="b">
        <f>AND(COUNTIF('Master list(no salts, metals)'!Q1761,"&lt;=1"),IF(COUNTIF('Master list(no salts, metals)'!$K1761:$Y1761, "#N/A")=14,TRUE,FALSE))</f>
        <v>0</v>
      </c>
      <c r="R1767" t="b">
        <f>AND(COUNTIF('Master list(no salts, metals)'!R1761,"&lt;=1"),IF(COUNTIF('Master list(no salts, metals)'!$K1761:$Y1761, "#N/A")=14,TRUE,FALSE))</f>
        <v>0</v>
      </c>
      <c r="S1767" t="b">
        <f>AND(COUNTIF('Master list(no salts, metals)'!S1761,"&lt;=1"),IF(COUNTIF('Master list(no salts, metals)'!$K1761:$Y1761, "#N/A")=14,TRUE,FALSE))</f>
        <v>0</v>
      </c>
      <c r="T1767" t="b">
        <f>AND(COUNTIF('Master list(no salts, metals)'!T1761,"&lt;=1"),IF(COUNTIF('Master list(no salts, metals)'!$K1761:$Y1761, "#N/A")=14,TRUE,FALSE))</f>
        <v>0</v>
      </c>
      <c r="U1767" t="b">
        <f>AND(COUNTIF('Master list(no salts, metals)'!U1761,"&lt;=1"),IF(COUNTIF('Master list(no salts, metals)'!$K1761:$Y1761, "#N/A")=14,TRUE,FALSE))</f>
        <v>0</v>
      </c>
      <c r="V1767" t="b">
        <f>AND(COUNTIF('Master list(no salts, metals)'!V1761,"&lt;=1"),IF(COUNTIF('Master list(no salts, metals)'!$K1761:$Y1761, "#N/A")=14,TRUE,FALSE))</f>
        <v>0</v>
      </c>
      <c r="W1767" t="b">
        <f>AND(COUNTIF('Master list(no salts, metals)'!W1761,"&lt;=1"),IF(COUNTIF('Master list(no salts, metals)'!$K1761:$Y1761, "#N/A")=14,TRUE,FALSE))</f>
        <v>1</v>
      </c>
      <c r="X1767" t="b">
        <f>AND(COUNTIF('Master list(no salts, metals)'!X1761,"&lt;=1"),IF(COUNTIF('Master list(no salts, metals)'!$K1761:$Y1761, "#N/A")=14,TRUE,FALSE))</f>
        <v>0</v>
      </c>
      <c r="Y1767" t="b">
        <f>AND(COUNTIF('Master list(no salts, metals)'!Y1761,"&lt;=1"),IF(COUNTIF('Master list(no salts, metals)'!$K1761:$Y1761, "#N/A")=14,TRUE,FALSE))</f>
        <v>0</v>
      </c>
    </row>
    <row r="1768" spans="11:25" x14ac:dyDescent="0.25">
      <c r="K1768" t="b">
        <f>AND(COUNTIF('Master list(no salts, metals)'!K1762,"&lt;=1"),IF(COUNTIF('Master list(no salts, metals)'!$K1762:$Y1762, "#N/A")=14,TRUE,FALSE))</f>
        <v>0</v>
      </c>
      <c r="L1768" t="b">
        <f>AND(COUNTIF('Master list(no salts, metals)'!L1762,"&lt;=1"),IF(COUNTIF('Master list(no salts, metals)'!$K1762:$Y1762, "#N/A")=14,TRUE,FALSE))</f>
        <v>0</v>
      </c>
      <c r="M1768" t="b">
        <f>AND(COUNTIF('Master list(no salts, metals)'!M1762,"&lt;=1"),IF(COUNTIF('Master list(no salts, metals)'!$K1762:$Y1762, "#N/A")=14,TRUE,FALSE))</f>
        <v>0</v>
      </c>
      <c r="N1768" t="b">
        <f>AND(COUNTIF('Master list(no salts, metals)'!N1762,"&lt;=1"),IF(COUNTIF('Master list(no salts, metals)'!$K1762:$Y1762, "#N/A")=14,TRUE,FALSE))</f>
        <v>0</v>
      </c>
      <c r="O1768" t="b">
        <f>AND(COUNTIF('Master list(no salts, metals)'!O1762,"&lt;=1"),IF(COUNTIF('Master list(no salts, metals)'!$K1762:$Y1762, "#N/A")=14,TRUE,FALSE))</f>
        <v>0</v>
      </c>
      <c r="P1768" t="b">
        <f>AND(COUNTIF('Master list(no salts, metals)'!P1762,"&lt;=1"),IF(COUNTIF('Master list(no salts, metals)'!$K1762:$Y1762, "#N/A")=14,TRUE,FALSE))</f>
        <v>0</v>
      </c>
      <c r="Q1768" t="b">
        <f>AND(COUNTIF('Master list(no salts, metals)'!Q1762,"&lt;=1"),IF(COUNTIF('Master list(no salts, metals)'!$K1762:$Y1762, "#N/A")=14,TRUE,FALSE))</f>
        <v>0</v>
      </c>
      <c r="R1768" t="b">
        <f>AND(COUNTIF('Master list(no salts, metals)'!R1762,"&lt;=1"),IF(COUNTIF('Master list(no salts, metals)'!$K1762:$Y1762, "#N/A")=14,TRUE,FALSE))</f>
        <v>0</v>
      </c>
      <c r="S1768" t="b">
        <f>AND(COUNTIF('Master list(no salts, metals)'!S1762,"&lt;=1"),IF(COUNTIF('Master list(no salts, metals)'!$K1762:$Y1762, "#N/A")=14,TRUE,FALSE))</f>
        <v>0</v>
      </c>
      <c r="T1768" t="b">
        <f>AND(COUNTIF('Master list(no salts, metals)'!T1762,"&lt;=1"),IF(COUNTIF('Master list(no salts, metals)'!$K1762:$Y1762, "#N/A")=14,TRUE,FALSE))</f>
        <v>0</v>
      </c>
      <c r="U1768" t="b">
        <f>AND(COUNTIF('Master list(no salts, metals)'!U1762,"&lt;=1"),IF(COUNTIF('Master list(no salts, metals)'!$K1762:$Y1762, "#N/A")=14,TRUE,FALSE))</f>
        <v>0</v>
      </c>
      <c r="V1768" t="b">
        <f>AND(COUNTIF('Master list(no salts, metals)'!V1762,"&lt;=1"),IF(COUNTIF('Master list(no salts, metals)'!$K1762:$Y1762, "#N/A")=14,TRUE,FALSE))</f>
        <v>0</v>
      </c>
      <c r="W1768" t="b">
        <f>AND(COUNTIF('Master list(no salts, metals)'!W1762,"&lt;=1"),IF(COUNTIF('Master list(no salts, metals)'!$K1762:$Y1762, "#N/A")=14,TRUE,FALSE))</f>
        <v>1</v>
      </c>
      <c r="X1768" t="b">
        <f>AND(COUNTIF('Master list(no salts, metals)'!X1762,"&lt;=1"),IF(COUNTIF('Master list(no salts, metals)'!$K1762:$Y1762, "#N/A")=14,TRUE,FALSE))</f>
        <v>0</v>
      </c>
      <c r="Y1768" t="b">
        <f>AND(COUNTIF('Master list(no salts, metals)'!Y1762,"&lt;=1"),IF(COUNTIF('Master list(no salts, metals)'!$K1762:$Y1762, "#N/A")=14,TRUE,FALSE))</f>
        <v>0</v>
      </c>
    </row>
    <row r="1769" spans="11:25" x14ac:dyDescent="0.25">
      <c r="K1769" t="b">
        <f>AND(COUNTIF('Master list(no salts, metals)'!K1763,"&lt;=1"),IF(COUNTIF('Master list(no salts, metals)'!$K1763:$Y1763, "#N/A")=14,TRUE,FALSE))</f>
        <v>0</v>
      </c>
      <c r="L1769" t="b">
        <f>AND(COUNTIF('Master list(no salts, metals)'!L1763,"&lt;=1"),IF(COUNTIF('Master list(no salts, metals)'!$K1763:$Y1763, "#N/A")=14,TRUE,FALSE))</f>
        <v>0</v>
      </c>
      <c r="M1769" t="b">
        <f>AND(COUNTIF('Master list(no salts, metals)'!M1763,"&lt;=1"),IF(COUNTIF('Master list(no salts, metals)'!$K1763:$Y1763, "#N/A")=14,TRUE,FALSE))</f>
        <v>0</v>
      </c>
      <c r="N1769" t="b">
        <f>AND(COUNTIF('Master list(no salts, metals)'!N1763,"&lt;=1"),IF(COUNTIF('Master list(no salts, metals)'!$K1763:$Y1763, "#N/A")=14,TRUE,FALSE))</f>
        <v>0</v>
      </c>
      <c r="O1769" t="b">
        <f>AND(COUNTIF('Master list(no salts, metals)'!O1763,"&lt;=1"),IF(COUNTIF('Master list(no salts, metals)'!$K1763:$Y1763, "#N/A")=14,TRUE,FALSE))</f>
        <v>0</v>
      </c>
      <c r="P1769" t="b">
        <f>AND(COUNTIF('Master list(no salts, metals)'!P1763,"&lt;=1"),IF(COUNTIF('Master list(no salts, metals)'!$K1763:$Y1763, "#N/A")=14,TRUE,FALSE))</f>
        <v>0</v>
      </c>
      <c r="Q1769" t="b">
        <f>AND(COUNTIF('Master list(no salts, metals)'!Q1763,"&lt;=1"),IF(COUNTIF('Master list(no salts, metals)'!$K1763:$Y1763, "#N/A")=14,TRUE,FALSE))</f>
        <v>0</v>
      </c>
      <c r="R1769" t="b">
        <f>AND(COUNTIF('Master list(no salts, metals)'!R1763,"&lt;=1"),IF(COUNTIF('Master list(no salts, metals)'!$K1763:$Y1763, "#N/A")=14,TRUE,FALSE))</f>
        <v>0</v>
      </c>
      <c r="S1769" t="b">
        <f>AND(COUNTIF('Master list(no salts, metals)'!S1763,"&lt;=1"),IF(COUNTIF('Master list(no salts, metals)'!$K1763:$Y1763, "#N/A")=14,TRUE,FALSE))</f>
        <v>0</v>
      </c>
      <c r="T1769" t="b">
        <f>AND(COUNTIF('Master list(no salts, metals)'!T1763,"&lt;=1"),IF(COUNTIF('Master list(no salts, metals)'!$K1763:$Y1763, "#N/A")=14,TRUE,FALSE))</f>
        <v>0</v>
      </c>
      <c r="U1769" t="b">
        <f>AND(COUNTIF('Master list(no salts, metals)'!U1763,"&lt;=1"),IF(COUNTIF('Master list(no salts, metals)'!$K1763:$Y1763, "#N/A")=14,TRUE,FALSE))</f>
        <v>0</v>
      </c>
      <c r="V1769" t="b">
        <f>AND(COUNTIF('Master list(no salts, metals)'!V1763,"&lt;=1"),IF(COUNTIF('Master list(no salts, metals)'!$K1763:$Y1763, "#N/A")=14,TRUE,FALSE))</f>
        <v>0</v>
      </c>
      <c r="W1769" t="b">
        <f>AND(COUNTIF('Master list(no salts, metals)'!W1763,"&lt;=1"),IF(COUNTIF('Master list(no salts, metals)'!$K1763:$Y1763, "#N/A")=14,TRUE,FALSE))</f>
        <v>0</v>
      </c>
      <c r="X1769" t="b">
        <f>AND(COUNTIF('Master list(no salts, metals)'!X1763,"&lt;=1"),IF(COUNTIF('Master list(no salts, metals)'!$K1763:$Y1763, "#N/A")=14,TRUE,FALSE))</f>
        <v>0</v>
      </c>
      <c r="Y1769" t="b">
        <f>AND(COUNTIF('Master list(no salts, metals)'!Y1763,"&lt;=1"),IF(COUNTIF('Master list(no salts, metals)'!$K1763:$Y1763, "#N/A")=14,TRUE,FALSE))</f>
        <v>0</v>
      </c>
    </row>
    <row r="1770" spans="11:25" x14ac:dyDescent="0.25">
      <c r="K1770" t="b">
        <f>AND(COUNTIF('Master list(no salts, metals)'!K1764,"&lt;=1"),IF(COUNTIF('Master list(no salts, metals)'!$K1764:$Y1764, "#N/A")=14,TRUE,FALSE))</f>
        <v>0</v>
      </c>
      <c r="L1770" t="b">
        <f>AND(COUNTIF('Master list(no salts, metals)'!L1764,"&lt;=1"),IF(COUNTIF('Master list(no salts, metals)'!$K1764:$Y1764, "#N/A")=14,TRUE,FALSE))</f>
        <v>0</v>
      </c>
      <c r="M1770" t="b">
        <f>AND(COUNTIF('Master list(no salts, metals)'!M1764,"&lt;=1"),IF(COUNTIF('Master list(no salts, metals)'!$K1764:$Y1764, "#N/A")=14,TRUE,FALSE))</f>
        <v>0</v>
      </c>
      <c r="N1770" t="b">
        <f>AND(COUNTIF('Master list(no salts, metals)'!N1764,"&lt;=1"),IF(COUNTIF('Master list(no salts, metals)'!$K1764:$Y1764, "#N/A")=14,TRUE,FALSE))</f>
        <v>0</v>
      </c>
      <c r="O1770" t="b">
        <f>AND(COUNTIF('Master list(no salts, metals)'!O1764,"&lt;=1"),IF(COUNTIF('Master list(no salts, metals)'!$K1764:$Y1764, "#N/A")=14,TRUE,FALSE))</f>
        <v>0</v>
      </c>
      <c r="P1770" t="b">
        <f>AND(COUNTIF('Master list(no salts, metals)'!P1764,"&lt;=1"),IF(COUNTIF('Master list(no salts, metals)'!$K1764:$Y1764, "#N/A")=14,TRUE,FALSE))</f>
        <v>0</v>
      </c>
      <c r="Q1770" t="b">
        <f>AND(COUNTIF('Master list(no salts, metals)'!Q1764,"&lt;=1"),IF(COUNTIF('Master list(no salts, metals)'!$K1764:$Y1764, "#N/A")=14,TRUE,FALSE))</f>
        <v>0</v>
      </c>
      <c r="R1770" t="b">
        <f>AND(COUNTIF('Master list(no salts, metals)'!R1764,"&lt;=1"),IF(COUNTIF('Master list(no salts, metals)'!$K1764:$Y1764, "#N/A")=14,TRUE,FALSE))</f>
        <v>0</v>
      </c>
      <c r="S1770" t="b">
        <f>AND(COUNTIF('Master list(no salts, metals)'!S1764,"&lt;=1"),IF(COUNTIF('Master list(no salts, metals)'!$K1764:$Y1764, "#N/A")=14,TRUE,FALSE))</f>
        <v>0</v>
      </c>
      <c r="T1770" t="b">
        <f>AND(COUNTIF('Master list(no salts, metals)'!T1764,"&lt;=1"),IF(COUNTIF('Master list(no salts, metals)'!$K1764:$Y1764, "#N/A")=14,TRUE,FALSE))</f>
        <v>0</v>
      </c>
      <c r="U1770" t="b">
        <f>AND(COUNTIF('Master list(no salts, metals)'!U1764,"&lt;=1"),IF(COUNTIF('Master list(no salts, metals)'!$K1764:$Y1764, "#N/A")=14,TRUE,FALSE))</f>
        <v>0</v>
      </c>
      <c r="V1770" t="b">
        <f>AND(COUNTIF('Master list(no salts, metals)'!V1764,"&lt;=1"),IF(COUNTIF('Master list(no salts, metals)'!$K1764:$Y1764, "#N/A")=14,TRUE,FALSE))</f>
        <v>0</v>
      </c>
      <c r="W1770" t="b">
        <f>AND(COUNTIF('Master list(no salts, metals)'!W1764,"&lt;=1"),IF(COUNTIF('Master list(no salts, metals)'!$K1764:$Y1764, "#N/A")=14,TRUE,FALSE))</f>
        <v>0</v>
      </c>
      <c r="X1770" t="b">
        <f>AND(COUNTIF('Master list(no salts, metals)'!X1764,"&lt;=1"),IF(COUNTIF('Master list(no salts, metals)'!$K1764:$Y1764, "#N/A")=14,TRUE,FALSE))</f>
        <v>0</v>
      </c>
      <c r="Y1770" t="b">
        <f>AND(COUNTIF('Master list(no salts, metals)'!Y1764,"&lt;=1"),IF(COUNTIF('Master list(no salts, metals)'!$K1764:$Y1764, "#N/A")=14,TRUE,FALSE))</f>
        <v>1</v>
      </c>
    </row>
    <row r="1771" spans="11:25" x14ac:dyDescent="0.25">
      <c r="K1771" t="b">
        <f>AND(COUNTIF('Master list(no salts, metals)'!K1765,"&lt;=1"),IF(COUNTIF('Master list(no salts, metals)'!$K1765:$Y1765, "#N/A")=14,TRUE,FALSE))</f>
        <v>0</v>
      </c>
      <c r="L1771" t="b">
        <f>AND(COUNTIF('Master list(no salts, metals)'!L1765,"&lt;=1"),IF(COUNTIF('Master list(no salts, metals)'!$K1765:$Y1765, "#N/A")=14,TRUE,FALSE))</f>
        <v>0</v>
      </c>
      <c r="M1771" t="b">
        <f>AND(COUNTIF('Master list(no salts, metals)'!M1765,"&lt;=1"),IF(COUNTIF('Master list(no salts, metals)'!$K1765:$Y1765, "#N/A")=14,TRUE,FALSE))</f>
        <v>0</v>
      </c>
      <c r="N1771" t="b">
        <f>AND(COUNTIF('Master list(no salts, metals)'!N1765,"&lt;=1"),IF(COUNTIF('Master list(no salts, metals)'!$K1765:$Y1765, "#N/A")=14,TRUE,FALSE))</f>
        <v>0</v>
      </c>
      <c r="O1771" t="b">
        <f>AND(COUNTIF('Master list(no salts, metals)'!O1765,"&lt;=1"),IF(COUNTIF('Master list(no salts, metals)'!$K1765:$Y1765, "#N/A")=14,TRUE,FALSE))</f>
        <v>0</v>
      </c>
      <c r="P1771" t="b">
        <f>AND(COUNTIF('Master list(no salts, metals)'!P1765,"&lt;=1"),IF(COUNTIF('Master list(no salts, metals)'!$K1765:$Y1765, "#N/A")=14,TRUE,FALSE))</f>
        <v>0</v>
      </c>
      <c r="Q1771" t="b">
        <f>AND(COUNTIF('Master list(no salts, metals)'!Q1765,"&lt;=1"),IF(COUNTIF('Master list(no salts, metals)'!$K1765:$Y1765, "#N/A")=14,TRUE,FALSE))</f>
        <v>0</v>
      </c>
      <c r="R1771" t="b">
        <f>AND(COUNTIF('Master list(no salts, metals)'!R1765,"&lt;=1"),IF(COUNTIF('Master list(no salts, metals)'!$K1765:$Y1765, "#N/A")=14,TRUE,FALSE))</f>
        <v>0</v>
      </c>
      <c r="S1771" t="b">
        <f>AND(COUNTIF('Master list(no salts, metals)'!S1765,"&lt;=1"),IF(COUNTIF('Master list(no salts, metals)'!$K1765:$Y1765, "#N/A")=14,TRUE,FALSE))</f>
        <v>0</v>
      </c>
      <c r="T1771" t="b">
        <f>AND(COUNTIF('Master list(no salts, metals)'!T1765,"&lt;=1"),IF(COUNTIF('Master list(no salts, metals)'!$K1765:$Y1765, "#N/A")=14,TRUE,FALSE))</f>
        <v>0</v>
      </c>
      <c r="U1771" t="b">
        <f>AND(COUNTIF('Master list(no salts, metals)'!U1765,"&lt;=1"),IF(COUNTIF('Master list(no salts, metals)'!$K1765:$Y1765, "#N/A")=14,TRUE,FALSE))</f>
        <v>0</v>
      </c>
      <c r="V1771" t="b">
        <f>AND(COUNTIF('Master list(no salts, metals)'!V1765,"&lt;=1"),IF(COUNTIF('Master list(no salts, metals)'!$K1765:$Y1765, "#N/A")=14,TRUE,FALSE))</f>
        <v>0</v>
      </c>
      <c r="W1771" t="b">
        <f>AND(COUNTIF('Master list(no salts, metals)'!W1765,"&lt;=1"),IF(COUNTIF('Master list(no salts, metals)'!$K1765:$Y1765, "#N/A")=14,TRUE,FALSE))</f>
        <v>1</v>
      </c>
      <c r="X1771" t="b">
        <f>AND(COUNTIF('Master list(no salts, metals)'!X1765,"&lt;=1"),IF(COUNTIF('Master list(no salts, metals)'!$K1765:$Y1765, "#N/A")=14,TRUE,FALSE))</f>
        <v>0</v>
      </c>
      <c r="Y1771" t="b">
        <f>AND(COUNTIF('Master list(no salts, metals)'!Y1765,"&lt;=1"),IF(COUNTIF('Master list(no salts, metals)'!$K1765:$Y1765, "#N/A")=14,TRUE,FALSE))</f>
        <v>0</v>
      </c>
    </row>
    <row r="1772" spans="11:25" x14ac:dyDescent="0.25">
      <c r="K1772" t="b">
        <f>AND(COUNTIF('Master list(no salts, metals)'!K1766,"&lt;=1"),IF(COUNTIF('Master list(no salts, metals)'!$K1766:$Y1766, "#N/A")=14,TRUE,FALSE))</f>
        <v>0</v>
      </c>
      <c r="L1772" t="b">
        <f>AND(COUNTIF('Master list(no salts, metals)'!L1766,"&lt;=1"),IF(COUNTIF('Master list(no salts, metals)'!$K1766:$Y1766, "#N/A")=14,TRUE,FALSE))</f>
        <v>0</v>
      </c>
      <c r="M1772" t="b">
        <f>AND(COUNTIF('Master list(no salts, metals)'!M1766,"&lt;=1"),IF(COUNTIF('Master list(no salts, metals)'!$K1766:$Y1766, "#N/A")=14,TRUE,FALSE))</f>
        <v>0</v>
      </c>
      <c r="N1772" t="b">
        <f>AND(COUNTIF('Master list(no salts, metals)'!N1766,"&lt;=1"),IF(COUNTIF('Master list(no salts, metals)'!$K1766:$Y1766, "#N/A")=14,TRUE,FALSE))</f>
        <v>0</v>
      </c>
      <c r="O1772" t="b">
        <f>AND(COUNTIF('Master list(no salts, metals)'!O1766,"&lt;=1"),IF(COUNTIF('Master list(no salts, metals)'!$K1766:$Y1766, "#N/A")=14,TRUE,FALSE))</f>
        <v>0</v>
      </c>
      <c r="P1772" t="b">
        <f>AND(COUNTIF('Master list(no salts, metals)'!P1766,"&lt;=1"),IF(COUNTIF('Master list(no salts, metals)'!$K1766:$Y1766, "#N/A")=14,TRUE,FALSE))</f>
        <v>0</v>
      </c>
      <c r="Q1772" t="b">
        <f>AND(COUNTIF('Master list(no salts, metals)'!Q1766,"&lt;=1"),IF(COUNTIF('Master list(no salts, metals)'!$K1766:$Y1766, "#N/A")=14,TRUE,FALSE))</f>
        <v>0</v>
      </c>
      <c r="R1772" t="b">
        <f>AND(COUNTIF('Master list(no salts, metals)'!R1766,"&lt;=1"),IF(COUNTIF('Master list(no salts, metals)'!$K1766:$Y1766, "#N/A")=14,TRUE,FALSE))</f>
        <v>0</v>
      </c>
      <c r="S1772" t="b">
        <f>AND(COUNTIF('Master list(no salts, metals)'!S1766,"&lt;=1"),IF(COUNTIF('Master list(no salts, metals)'!$K1766:$Y1766, "#N/A")=14,TRUE,FALSE))</f>
        <v>0</v>
      </c>
      <c r="T1772" t="b">
        <f>AND(COUNTIF('Master list(no salts, metals)'!T1766,"&lt;=1"),IF(COUNTIF('Master list(no salts, metals)'!$K1766:$Y1766, "#N/A")=14,TRUE,FALSE))</f>
        <v>0</v>
      </c>
      <c r="U1772" t="b">
        <f>AND(COUNTIF('Master list(no salts, metals)'!U1766,"&lt;=1"),IF(COUNTIF('Master list(no salts, metals)'!$K1766:$Y1766, "#N/A")=14,TRUE,FALSE))</f>
        <v>0</v>
      </c>
      <c r="V1772" t="b">
        <f>AND(COUNTIF('Master list(no salts, metals)'!V1766,"&lt;=1"),IF(COUNTIF('Master list(no salts, metals)'!$K1766:$Y1766, "#N/A")=14,TRUE,FALSE))</f>
        <v>0</v>
      </c>
      <c r="W1772" t="b">
        <f>AND(COUNTIF('Master list(no salts, metals)'!W1766,"&lt;=1"),IF(COUNTIF('Master list(no salts, metals)'!$K1766:$Y1766, "#N/A")=14,TRUE,FALSE))</f>
        <v>1</v>
      </c>
      <c r="X1772" t="b">
        <f>AND(COUNTIF('Master list(no salts, metals)'!X1766,"&lt;=1"),IF(COUNTIF('Master list(no salts, metals)'!$K1766:$Y1766, "#N/A")=14,TRUE,FALSE))</f>
        <v>0</v>
      </c>
      <c r="Y1772" t="b">
        <f>AND(COUNTIF('Master list(no salts, metals)'!Y1766,"&lt;=1"),IF(COUNTIF('Master list(no salts, metals)'!$K1766:$Y1766, "#N/A")=14,TRUE,FALSE))</f>
        <v>0</v>
      </c>
    </row>
    <row r="1773" spans="11:25" x14ac:dyDescent="0.25">
      <c r="K1773" t="b">
        <f>AND(COUNTIF('Master list(no salts, metals)'!K1767,"&lt;=1"),IF(COUNTIF('Master list(no salts, metals)'!$K1767:$Y1767, "#N/A")=14,TRUE,FALSE))</f>
        <v>0</v>
      </c>
      <c r="L1773" t="b">
        <f>AND(COUNTIF('Master list(no salts, metals)'!L1767,"&lt;=1"),IF(COUNTIF('Master list(no salts, metals)'!$K1767:$Y1767, "#N/A")=14,TRUE,FALSE))</f>
        <v>0</v>
      </c>
      <c r="M1773" t="b">
        <f>AND(COUNTIF('Master list(no salts, metals)'!M1767,"&lt;=1"),IF(COUNTIF('Master list(no salts, metals)'!$K1767:$Y1767, "#N/A")=14,TRUE,FALSE))</f>
        <v>0</v>
      </c>
      <c r="N1773" t="b">
        <f>AND(COUNTIF('Master list(no salts, metals)'!N1767,"&lt;=1"),IF(COUNTIF('Master list(no salts, metals)'!$K1767:$Y1767, "#N/A")=14,TRUE,FALSE))</f>
        <v>0</v>
      </c>
      <c r="O1773" t="b">
        <f>AND(COUNTIF('Master list(no salts, metals)'!O1767,"&lt;=1"),IF(COUNTIF('Master list(no salts, metals)'!$K1767:$Y1767, "#N/A")=14,TRUE,FALSE))</f>
        <v>0</v>
      </c>
      <c r="P1773" t="b">
        <f>AND(COUNTIF('Master list(no salts, metals)'!P1767,"&lt;=1"),IF(COUNTIF('Master list(no salts, metals)'!$K1767:$Y1767, "#N/A")=14,TRUE,FALSE))</f>
        <v>0</v>
      </c>
      <c r="Q1773" t="b">
        <f>AND(COUNTIF('Master list(no salts, metals)'!Q1767,"&lt;=1"),IF(COUNTIF('Master list(no salts, metals)'!$K1767:$Y1767, "#N/A")=14,TRUE,FALSE))</f>
        <v>0</v>
      </c>
      <c r="R1773" t="b">
        <f>AND(COUNTIF('Master list(no salts, metals)'!R1767,"&lt;=1"),IF(COUNTIF('Master list(no salts, metals)'!$K1767:$Y1767, "#N/A")=14,TRUE,FALSE))</f>
        <v>0</v>
      </c>
      <c r="S1773" t="b">
        <f>AND(COUNTIF('Master list(no salts, metals)'!S1767,"&lt;=1"),IF(COUNTIF('Master list(no salts, metals)'!$K1767:$Y1767, "#N/A")=14,TRUE,FALSE))</f>
        <v>0</v>
      </c>
      <c r="T1773" t="b">
        <f>AND(COUNTIF('Master list(no salts, metals)'!T1767,"&lt;=1"),IF(COUNTIF('Master list(no salts, metals)'!$K1767:$Y1767, "#N/A")=14,TRUE,FALSE))</f>
        <v>0</v>
      </c>
      <c r="U1773" t="b">
        <f>AND(COUNTIF('Master list(no salts, metals)'!U1767,"&lt;=1"),IF(COUNTIF('Master list(no salts, metals)'!$K1767:$Y1767, "#N/A")=14,TRUE,FALSE))</f>
        <v>0</v>
      </c>
      <c r="V1773" t="b">
        <f>AND(COUNTIF('Master list(no salts, metals)'!V1767,"&lt;=1"),IF(COUNTIF('Master list(no salts, metals)'!$K1767:$Y1767, "#N/A")=14,TRUE,FALSE))</f>
        <v>0</v>
      </c>
      <c r="W1773" t="b">
        <f>AND(COUNTIF('Master list(no salts, metals)'!W1767,"&lt;=1"),IF(COUNTIF('Master list(no salts, metals)'!$K1767:$Y1767, "#N/A")=14,TRUE,FALSE))</f>
        <v>1</v>
      </c>
      <c r="X1773" t="b">
        <f>AND(COUNTIF('Master list(no salts, metals)'!X1767,"&lt;=1"),IF(COUNTIF('Master list(no salts, metals)'!$K1767:$Y1767, "#N/A")=14,TRUE,FALSE))</f>
        <v>0</v>
      </c>
      <c r="Y1773" t="b">
        <f>AND(COUNTIF('Master list(no salts, metals)'!Y1767,"&lt;=1"),IF(COUNTIF('Master list(no salts, metals)'!$K1767:$Y1767, "#N/A")=14,TRUE,FALSE))</f>
        <v>0</v>
      </c>
    </row>
    <row r="1774" spans="11:25" x14ac:dyDescent="0.25">
      <c r="K1774" t="b">
        <f>AND(COUNTIF('Master list(no salts, metals)'!K1768,"&lt;=1"),IF(COUNTIF('Master list(no salts, metals)'!$K1768:$Y1768, "#N/A")=14,TRUE,FALSE))</f>
        <v>0</v>
      </c>
      <c r="L1774" t="b">
        <f>AND(COUNTIF('Master list(no salts, metals)'!L1768,"&lt;=1"),IF(COUNTIF('Master list(no salts, metals)'!$K1768:$Y1768, "#N/A")=14,TRUE,FALSE))</f>
        <v>0</v>
      </c>
      <c r="M1774" t="b">
        <f>AND(COUNTIF('Master list(no salts, metals)'!M1768,"&lt;=1"),IF(COUNTIF('Master list(no salts, metals)'!$K1768:$Y1768, "#N/A")=14,TRUE,FALSE))</f>
        <v>0</v>
      </c>
      <c r="N1774" t="b">
        <f>AND(COUNTIF('Master list(no salts, metals)'!N1768,"&lt;=1"),IF(COUNTIF('Master list(no salts, metals)'!$K1768:$Y1768, "#N/A")=14,TRUE,FALSE))</f>
        <v>0</v>
      </c>
      <c r="O1774" t="b">
        <f>AND(COUNTIF('Master list(no salts, metals)'!O1768,"&lt;=1"),IF(COUNTIF('Master list(no salts, metals)'!$K1768:$Y1768, "#N/A")=14,TRUE,FALSE))</f>
        <v>0</v>
      </c>
      <c r="P1774" t="b">
        <f>AND(COUNTIF('Master list(no salts, metals)'!P1768,"&lt;=1"),IF(COUNTIF('Master list(no salts, metals)'!$K1768:$Y1768, "#N/A")=14,TRUE,FALSE))</f>
        <v>0</v>
      </c>
      <c r="Q1774" t="b">
        <f>AND(COUNTIF('Master list(no salts, metals)'!Q1768,"&lt;=1"),IF(COUNTIF('Master list(no salts, metals)'!$K1768:$Y1768, "#N/A")=14,TRUE,FALSE))</f>
        <v>0</v>
      </c>
      <c r="R1774" t="b">
        <f>AND(COUNTIF('Master list(no salts, metals)'!R1768,"&lt;=1"),IF(COUNTIF('Master list(no salts, metals)'!$K1768:$Y1768, "#N/A")=14,TRUE,FALSE))</f>
        <v>0</v>
      </c>
      <c r="S1774" t="b">
        <f>AND(COUNTIF('Master list(no salts, metals)'!S1768,"&lt;=1"),IF(COUNTIF('Master list(no salts, metals)'!$K1768:$Y1768, "#N/A")=14,TRUE,FALSE))</f>
        <v>0</v>
      </c>
      <c r="T1774" t="b">
        <f>AND(COUNTIF('Master list(no salts, metals)'!T1768,"&lt;=1"),IF(COUNTIF('Master list(no salts, metals)'!$K1768:$Y1768, "#N/A")=14,TRUE,FALSE))</f>
        <v>0</v>
      </c>
      <c r="U1774" t="b">
        <f>AND(COUNTIF('Master list(no salts, metals)'!U1768,"&lt;=1"),IF(COUNTIF('Master list(no salts, metals)'!$K1768:$Y1768, "#N/A")=14,TRUE,FALSE))</f>
        <v>0</v>
      </c>
      <c r="V1774" t="b">
        <f>AND(COUNTIF('Master list(no salts, metals)'!V1768,"&lt;=1"),IF(COUNTIF('Master list(no salts, metals)'!$K1768:$Y1768, "#N/A")=14,TRUE,FALSE))</f>
        <v>0</v>
      </c>
      <c r="W1774" t="b">
        <f>AND(COUNTIF('Master list(no salts, metals)'!W1768,"&lt;=1"),IF(COUNTIF('Master list(no salts, metals)'!$K1768:$Y1768, "#N/A")=14,TRUE,FALSE))</f>
        <v>1</v>
      </c>
      <c r="X1774" t="b">
        <f>AND(COUNTIF('Master list(no salts, metals)'!X1768,"&lt;=1"),IF(COUNTIF('Master list(no salts, metals)'!$K1768:$Y1768, "#N/A")=14,TRUE,FALSE))</f>
        <v>0</v>
      </c>
      <c r="Y1774" t="b">
        <f>AND(COUNTIF('Master list(no salts, metals)'!Y1768,"&lt;=1"),IF(COUNTIF('Master list(no salts, metals)'!$K1768:$Y1768, "#N/A")=14,TRUE,FALSE))</f>
        <v>0</v>
      </c>
    </row>
    <row r="1775" spans="11:25" x14ac:dyDescent="0.25">
      <c r="K1775" t="b">
        <f>AND(COUNTIF('Master list(no salts, metals)'!K1769,"&lt;=1"),IF(COUNTIF('Master list(no salts, metals)'!$K1769:$Y1769, "#N/A")=14,TRUE,FALSE))</f>
        <v>0</v>
      </c>
      <c r="L1775" t="b">
        <f>AND(COUNTIF('Master list(no salts, metals)'!L1769,"&lt;=1"),IF(COUNTIF('Master list(no salts, metals)'!$K1769:$Y1769, "#N/A")=14,TRUE,FALSE))</f>
        <v>0</v>
      </c>
      <c r="M1775" t="b">
        <f>AND(COUNTIF('Master list(no salts, metals)'!M1769,"&lt;=1"),IF(COUNTIF('Master list(no salts, metals)'!$K1769:$Y1769, "#N/A")=14,TRUE,FALSE))</f>
        <v>0</v>
      </c>
      <c r="N1775" t="b">
        <f>AND(COUNTIF('Master list(no salts, metals)'!N1769,"&lt;=1"),IF(COUNTIF('Master list(no salts, metals)'!$K1769:$Y1769, "#N/A")=14,TRUE,FALSE))</f>
        <v>0</v>
      </c>
      <c r="O1775" t="b">
        <f>AND(COUNTIF('Master list(no salts, metals)'!O1769,"&lt;=1"),IF(COUNTIF('Master list(no salts, metals)'!$K1769:$Y1769, "#N/A")=14,TRUE,FALSE))</f>
        <v>0</v>
      </c>
      <c r="P1775" t="b">
        <f>AND(COUNTIF('Master list(no salts, metals)'!P1769,"&lt;=1"),IF(COUNTIF('Master list(no salts, metals)'!$K1769:$Y1769, "#N/A")=14,TRUE,FALSE))</f>
        <v>0</v>
      </c>
      <c r="Q1775" t="b">
        <f>AND(COUNTIF('Master list(no salts, metals)'!Q1769,"&lt;=1"),IF(COUNTIF('Master list(no salts, metals)'!$K1769:$Y1769, "#N/A")=14,TRUE,FALSE))</f>
        <v>0</v>
      </c>
      <c r="R1775" t="b">
        <f>AND(COUNTIF('Master list(no salts, metals)'!R1769,"&lt;=1"),IF(COUNTIF('Master list(no salts, metals)'!$K1769:$Y1769, "#N/A")=14,TRUE,FALSE))</f>
        <v>0</v>
      </c>
      <c r="S1775" t="b">
        <f>AND(COUNTIF('Master list(no salts, metals)'!S1769,"&lt;=1"),IF(COUNTIF('Master list(no salts, metals)'!$K1769:$Y1769, "#N/A")=14,TRUE,FALSE))</f>
        <v>0</v>
      </c>
      <c r="T1775" t="b">
        <f>AND(COUNTIF('Master list(no salts, metals)'!T1769,"&lt;=1"),IF(COUNTIF('Master list(no salts, metals)'!$K1769:$Y1769, "#N/A")=14,TRUE,FALSE))</f>
        <v>0</v>
      </c>
      <c r="U1775" t="b">
        <f>AND(COUNTIF('Master list(no salts, metals)'!U1769,"&lt;=1"),IF(COUNTIF('Master list(no salts, metals)'!$K1769:$Y1769, "#N/A")=14,TRUE,FALSE))</f>
        <v>0</v>
      </c>
      <c r="V1775" t="b">
        <f>AND(COUNTIF('Master list(no salts, metals)'!V1769,"&lt;=1"),IF(COUNTIF('Master list(no salts, metals)'!$K1769:$Y1769, "#N/A")=14,TRUE,FALSE))</f>
        <v>0</v>
      </c>
      <c r="W1775" t="b">
        <f>AND(COUNTIF('Master list(no salts, metals)'!W1769,"&lt;=1"),IF(COUNTIF('Master list(no salts, metals)'!$K1769:$Y1769, "#N/A")=14,TRUE,FALSE))</f>
        <v>1</v>
      </c>
      <c r="X1775" t="b">
        <f>AND(COUNTIF('Master list(no salts, metals)'!X1769,"&lt;=1"),IF(COUNTIF('Master list(no salts, metals)'!$K1769:$Y1769, "#N/A")=14,TRUE,FALSE))</f>
        <v>0</v>
      </c>
      <c r="Y1775" t="b">
        <f>AND(COUNTIF('Master list(no salts, metals)'!Y1769,"&lt;=1"),IF(COUNTIF('Master list(no salts, metals)'!$K1769:$Y1769, "#N/A")=14,TRUE,FALSE))</f>
        <v>0</v>
      </c>
    </row>
    <row r="1776" spans="11:25" x14ac:dyDescent="0.25">
      <c r="K1776" t="b">
        <f>AND(COUNTIF('Master list(no salts, metals)'!K1770,"&lt;=1"),IF(COUNTIF('Master list(no salts, metals)'!$K1770:$Y1770, "#N/A")=14,TRUE,FALSE))</f>
        <v>0</v>
      </c>
      <c r="L1776" t="b">
        <f>AND(COUNTIF('Master list(no salts, metals)'!L1770,"&lt;=1"),IF(COUNTIF('Master list(no salts, metals)'!$K1770:$Y1770, "#N/A")=14,TRUE,FALSE))</f>
        <v>0</v>
      </c>
      <c r="M1776" t="b">
        <f>AND(COUNTIF('Master list(no salts, metals)'!M1770,"&lt;=1"),IF(COUNTIF('Master list(no salts, metals)'!$K1770:$Y1770, "#N/A")=14,TRUE,FALSE))</f>
        <v>0</v>
      </c>
      <c r="N1776" t="b">
        <f>AND(COUNTIF('Master list(no salts, metals)'!N1770,"&lt;=1"),IF(COUNTIF('Master list(no salts, metals)'!$K1770:$Y1770, "#N/A")=14,TRUE,FALSE))</f>
        <v>0</v>
      </c>
      <c r="O1776" t="b">
        <f>AND(COUNTIF('Master list(no salts, metals)'!O1770,"&lt;=1"),IF(COUNTIF('Master list(no salts, metals)'!$K1770:$Y1770, "#N/A")=14,TRUE,FALSE))</f>
        <v>0</v>
      </c>
      <c r="P1776" t="b">
        <f>AND(COUNTIF('Master list(no salts, metals)'!P1770,"&lt;=1"),IF(COUNTIF('Master list(no salts, metals)'!$K1770:$Y1770, "#N/A")=14,TRUE,FALSE))</f>
        <v>0</v>
      </c>
      <c r="Q1776" t="b">
        <f>AND(COUNTIF('Master list(no salts, metals)'!Q1770,"&lt;=1"),IF(COUNTIF('Master list(no salts, metals)'!$K1770:$Y1770, "#N/A")=14,TRUE,FALSE))</f>
        <v>0</v>
      </c>
      <c r="R1776" t="b">
        <f>AND(COUNTIF('Master list(no salts, metals)'!R1770,"&lt;=1"),IF(COUNTIF('Master list(no salts, metals)'!$K1770:$Y1770, "#N/A")=14,TRUE,FALSE))</f>
        <v>0</v>
      </c>
      <c r="S1776" t="b">
        <f>AND(COUNTIF('Master list(no salts, metals)'!S1770,"&lt;=1"),IF(COUNTIF('Master list(no salts, metals)'!$K1770:$Y1770, "#N/A")=14,TRUE,FALSE))</f>
        <v>0</v>
      </c>
      <c r="T1776" t="b">
        <f>AND(COUNTIF('Master list(no salts, metals)'!T1770,"&lt;=1"),IF(COUNTIF('Master list(no salts, metals)'!$K1770:$Y1770, "#N/A")=14,TRUE,FALSE))</f>
        <v>0</v>
      </c>
      <c r="U1776" t="b">
        <f>AND(COUNTIF('Master list(no salts, metals)'!U1770,"&lt;=1"),IF(COUNTIF('Master list(no salts, metals)'!$K1770:$Y1770, "#N/A")=14,TRUE,FALSE))</f>
        <v>0</v>
      </c>
      <c r="V1776" t="b">
        <f>AND(COUNTIF('Master list(no salts, metals)'!V1770,"&lt;=1"),IF(COUNTIF('Master list(no salts, metals)'!$K1770:$Y1770, "#N/A")=14,TRUE,FALSE))</f>
        <v>0</v>
      </c>
      <c r="W1776" t="b">
        <f>AND(COUNTIF('Master list(no salts, metals)'!W1770,"&lt;=1"),IF(COUNTIF('Master list(no salts, metals)'!$K1770:$Y1770, "#N/A")=14,TRUE,FALSE))</f>
        <v>1</v>
      </c>
      <c r="X1776" t="b">
        <f>AND(COUNTIF('Master list(no salts, metals)'!X1770,"&lt;=1"),IF(COUNTIF('Master list(no salts, metals)'!$K1770:$Y1770, "#N/A")=14,TRUE,FALSE))</f>
        <v>0</v>
      </c>
      <c r="Y1776" t="b">
        <f>AND(COUNTIF('Master list(no salts, metals)'!Y1770,"&lt;=1"),IF(COUNTIF('Master list(no salts, metals)'!$K1770:$Y1770, "#N/A")=14,TRUE,FALSE))</f>
        <v>0</v>
      </c>
    </row>
    <row r="1777" spans="11:25" x14ac:dyDescent="0.25">
      <c r="K1777" t="b">
        <f>AND(COUNTIF('Master list(no salts, metals)'!K1771,"&lt;=1"),IF(COUNTIF('Master list(no salts, metals)'!$K1771:$Y1771, "#N/A")=14,TRUE,FALSE))</f>
        <v>0</v>
      </c>
      <c r="L1777" t="b">
        <f>AND(COUNTIF('Master list(no salts, metals)'!L1771,"&lt;=1"),IF(COUNTIF('Master list(no salts, metals)'!$K1771:$Y1771, "#N/A")=14,TRUE,FALSE))</f>
        <v>0</v>
      </c>
      <c r="M1777" t="b">
        <f>AND(COUNTIF('Master list(no salts, metals)'!M1771,"&lt;=1"),IF(COUNTIF('Master list(no salts, metals)'!$K1771:$Y1771, "#N/A")=14,TRUE,FALSE))</f>
        <v>0</v>
      </c>
      <c r="N1777" t="b">
        <f>AND(COUNTIF('Master list(no salts, metals)'!N1771,"&lt;=1"),IF(COUNTIF('Master list(no salts, metals)'!$K1771:$Y1771, "#N/A")=14,TRUE,FALSE))</f>
        <v>0</v>
      </c>
      <c r="O1777" t="b">
        <f>AND(COUNTIF('Master list(no salts, metals)'!O1771,"&lt;=1"),IF(COUNTIF('Master list(no salts, metals)'!$K1771:$Y1771, "#N/A")=14,TRUE,FALSE))</f>
        <v>0</v>
      </c>
      <c r="P1777" t="b">
        <f>AND(COUNTIF('Master list(no salts, metals)'!P1771,"&lt;=1"),IF(COUNTIF('Master list(no salts, metals)'!$K1771:$Y1771, "#N/A")=14,TRUE,FALSE))</f>
        <v>0</v>
      </c>
      <c r="Q1777" t="b">
        <f>AND(COUNTIF('Master list(no salts, metals)'!Q1771,"&lt;=1"),IF(COUNTIF('Master list(no salts, metals)'!$K1771:$Y1771, "#N/A")=14,TRUE,FALSE))</f>
        <v>0</v>
      </c>
      <c r="R1777" t="b">
        <f>AND(COUNTIF('Master list(no salts, metals)'!R1771,"&lt;=1"),IF(COUNTIF('Master list(no salts, metals)'!$K1771:$Y1771, "#N/A")=14,TRUE,FALSE))</f>
        <v>0</v>
      </c>
      <c r="S1777" t="b">
        <f>AND(COUNTIF('Master list(no salts, metals)'!S1771,"&lt;=1"),IF(COUNTIF('Master list(no salts, metals)'!$K1771:$Y1771, "#N/A")=14,TRUE,FALSE))</f>
        <v>0</v>
      </c>
      <c r="T1777" t="b">
        <f>AND(COUNTIF('Master list(no salts, metals)'!T1771,"&lt;=1"),IF(COUNTIF('Master list(no salts, metals)'!$K1771:$Y1771, "#N/A")=14,TRUE,FALSE))</f>
        <v>0</v>
      </c>
      <c r="U1777" t="b">
        <f>AND(COUNTIF('Master list(no salts, metals)'!U1771,"&lt;=1"),IF(COUNTIF('Master list(no salts, metals)'!$K1771:$Y1771, "#N/A")=14,TRUE,FALSE))</f>
        <v>0</v>
      </c>
      <c r="V1777" t="b">
        <f>AND(COUNTIF('Master list(no salts, metals)'!V1771,"&lt;=1"),IF(COUNTIF('Master list(no salts, metals)'!$K1771:$Y1771, "#N/A")=14,TRUE,FALSE))</f>
        <v>0</v>
      </c>
      <c r="W1777" t="b">
        <f>AND(COUNTIF('Master list(no salts, metals)'!W1771,"&lt;=1"),IF(COUNTIF('Master list(no salts, metals)'!$K1771:$Y1771, "#N/A")=14,TRUE,FALSE))</f>
        <v>1</v>
      </c>
      <c r="X1777" t="b">
        <f>AND(COUNTIF('Master list(no salts, metals)'!X1771,"&lt;=1"),IF(COUNTIF('Master list(no salts, metals)'!$K1771:$Y1771, "#N/A")=14,TRUE,FALSE))</f>
        <v>0</v>
      </c>
      <c r="Y1777" t="b">
        <f>AND(COUNTIF('Master list(no salts, metals)'!Y1771,"&lt;=1"),IF(COUNTIF('Master list(no salts, metals)'!$K1771:$Y1771, "#N/A")=14,TRUE,FALSE))</f>
        <v>0</v>
      </c>
    </row>
    <row r="1778" spans="11:25" x14ac:dyDescent="0.25">
      <c r="K1778" t="b">
        <f>AND(COUNTIF('Master list(no salts, metals)'!K1772,"&lt;=1"),IF(COUNTIF('Master list(no salts, metals)'!$K1772:$Y1772, "#N/A")=14,TRUE,FALSE))</f>
        <v>0</v>
      </c>
      <c r="L1778" t="b">
        <f>AND(COUNTIF('Master list(no salts, metals)'!L1772,"&lt;=1"),IF(COUNTIF('Master list(no salts, metals)'!$K1772:$Y1772, "#N/A")=14,TRUE,FALSE))</f>
        <v>0</v>
      </c>
      <c r="M1778" t="b">
        <f>AND(COUNTIF('Master list(no salts, metals)'!M1772,"&lt;=1"),IF(COUNTIF('Master list(no salts, metals)'!$K1772:$Y1772, "#N/A")=14,TRUE,FALSE))</f>
        <v>0</v>
      </c>
      <c r="N1778" t="b">
        <f>AND(COUNTIF('Master list(no salts, metals)'!N1772,"&lt;=1"),IF(COUNTIF('Master list(no salts, metals)'!$K1772:$Y1772, "#N/A")=14,TRUE,FALSE))</f>
        <v>0</v>
      </c>
      <c r="O1778" t="b">
        <f>AND(COUNTIF('Master list(no salts, metals)'!O1772,"&lt;=1"),IF(COUNTIF('Master list(no salts, metals)'!$K1772:$Y1772, "#N/A")=14,TRUE,FALSE))</f>
        <v>0</v>
      </c>
      <c r="P1778" t="b">
        <f>AND(COUNTIF('Master list(no salts, metals)'!P1772,"&lt;=1"),IF(COUNTIF('Master list(no salts, metals)'!$K1772:$Y1772, "#N/A")=14,TRUE,FALSE))</f>
        <v>0</v>
      </c>
      <c r="Q1778" t="b">
        <f>AND(COUNTIF('Master list(no salts, metals)'!Q1772,"&lt;=1"),IF(COUNTIF('Master list(no salts, metals)'!$K1772:$Y1772, "#N/A")=14,TRUE,FALSE))</f>
        <v>0</v>
      </c>
      <c r="R1778" t="b">
        <f>AND(COUNTIF('Master list(no salts, metals)'!R1772,"&lt;=1"),IF(COUNTIF('Master list(no salts, metals)'!$K1772:$Y1772, "#N/A")=14,TRUE,FALSE))</f>
        <v>0</v>
      </c>
      <c r="S1778" t="b">
        <f>AND(COUNTIF('Master list(no salts, metals)'!S1772,"&lt;=1"),IF(COUNTIF('Master list(no salts, metals)'!$K1772:$Y1772, "#N/A")=14,TRUE,FALSE))</f>
        <v>0</v>
      </c>
      <c r="T1778" t="b">
        <f>AND(COUNTIF('Master list(no salts, metals)'!T1772,"&lt;=1"),IF(COUNTIF('Master list(no salts, metals)'!$K1772:$Y1772, "#N/A")=14,TRUE,FALSE))</f>
        <v>0</v>
      </c>
      <c r="U1778" t="b">
        <f>AND(COUNTIF('Master list(no salts, metals)'!U1772,"&lt;=1"),IF(COUNTIF('Master list(no salts, metals)'!$K1772:$Y1772, "#N/A")=14,TRUE,FALSE))</f>
        <v>0</v>
      </c>
      <c r="V1778" t="b">
        <f>AND(COUNTIF('Master list(no salts, metals)'!V1772,"&lt;=1"),IF(COUNTIF('Master list(no salts, metals)'!$K1772:$Y1772, "#N/A")=14,TRUE,FALSE))</f>
        <v>0</v>
      </c>
      <c r="W1778" t="b">
        <f>AND(COUNTIF('Master list(no salts, metals)'!W1772,"&lt;=1"),IF(COUNTIF('Master list(no salts, metals)'!$K1772:$Y1772, "#N/A")=14,TRUE,FALSE))</f>
        <v>1</v>
      </c>
      <c r="X1778" t="b">
        <f>AND(COUNTIF('Master list(no salts, metals)'!X1772,"&lt;=1"),IF(COUNTIF('Master list(no salts, metals)'!$K1772:$Y1772, "#N/A")=14,TRUE,FALSE))</f>
        <v>0</v>
      </c>
      <c r="Y1778" t="b">
        <f>AND(COUNTIF('Master list(no salts, metals)'!Y1772,"&lt;=1"),IF(COUNTIF('Master list(no salts, metals)'!$K1772:$Y1772, "#N/A")=14,TRUE,FALSE))</f>
        <v>0</v>
      </c>
    </row>
    <row r="1779" spans="11:25" x14ac:dyDescent="0.25">
      <c r="K1779" t="b">
        <f>AND(COUNTIF('Master list(no salts, metals)'!K1773,"&lt;=1"),IF(COUNTIF('Master list(no salts, metals)'!$K1773:$Y1773, "#N/A")=14,TRUE,FALSE))</f>
        <v>0</v>
      </c>
      <c r="L1779" t="b">
        <f>AND(COUNTIF('Master list(no salts, metals)'!L1773,"&lt;=1"),IF(COUNTIF('Master list(no salts, metals)'!$K1773:$Y1773, "#N/A")=14,TRUE,FALSE))</f>
        <v>0</v>
      </c>
      <c r="M1779" t="b">
        <f>AND(COUNTIF('Master list(no salts, metals)'!M1773,"&lt;=1"),IF(COUNTIF('Master list(no salts, metals)'!$K1773:$Y1773, "#N/A")=14,TRUE,FALSE))</f>
        <v>0</v>
      </c>
      <c r="N1779" t="b">
        <f>AND(COUNTIF('Master list(no salts, metals)'!N1773,"&lt;=1"),IF(COUNTIF('Master list(no salts, metals)'!$K1773:$Y1773, "#N/A")=14,TRUE,FALSE))</f>
        <v>0</v>
      </c>
      <c r="O1779" t="b">
        <f>AND(COUNTIF('Master list(no salts, metals)'!O1773,"&lt;=1"),IF(COUNTIF('Master list(no salts, metals)'!$K1773:$Y1773, "#N/A")=14,TRUE,FALSE))</f>
        <v>0</v>
      </c>
      <c r="P1779" t="b">
        <f>AND(COUNTIF('Master list(no salts, metals)'!P1773,"&lt;=1"),IF(COUNTIF('Master list(no salts, metals)'!$K1773:$Y1773, "#N/A")=14,TRUE,FALSE))</f>
        <v>0</v>
      </c>
      <c r="Q1779" t="b">
        <f>AND(COUNTIF('Master list(no salts, metals)'!Q1773,"&lt;=1"),IF(COUNTIF('Master list(no salts, metals)'!$K1773:$Y1773, "#N/A")=14,TRUE,FALSE))</f>
        <v>0</v>
      </c>
      <c r="R1779" t="b">
        <f>AND(COUNTIF('Master list(no salts, metals)'!R1773,"&lt;=1"),IF(COUNTIF('Master list(no salts, metals)'!$K1773:$Y1773, "#N/A")=14,TRUE,FALSE))</f>
        <v>0</v>
      </c>
      <c r="S1779" t="b">
        <f>AND(COUNTIF('Master list(no salts, metals)'!S1773,"&lt;=1"),IF(COUNTIF('Master list(no salts, metals)'!$K1773:$Y1773, "#N/A")=14,TRUE,FALSE))</f>
        <v>0</v>
      </c>
      <c r="T1779" t="b">
        <f>AND(COUNTIF('Master list(no salts, metals)'!T1773,"&lt;=1"),IF(COUNTIF('Master list(no salts, metals)'!$K1773:$Y1773, "#N/A")=14,TRUE,FALSE))</f>
        <v>1</v>
      </c>
      <c r="U1779" t="b">
        <f>AND(COUNTIF('Master list(no salts, metals)'!U1773,"&lt;=1"),IF(COUNTIF('Master list(no salts, metals)'!$K1773:$Y1773, "#N/A")=14,TRUE,FALSE))</f>
        <v>0</v>
      </c>
      <c r="V1779" t="b">
        <f>AND(COUNTIF('Master list(no salts, metals)'!V1773,"&lt;=1"),IF(COUNTIF('Master list(no salts, metals)'!$K1773:$Y1773, "#N/A")=14,TRUE,FALSE))</f>
        <v>0</v>
      </c>
      <c r="W1779" t="b">
        <f>AND(COUNTIF('Master list(no salts, metals)'!W1773,"&lt;=1"),IF(COUNTIF('Master list(no salts, metals)'!$K1773:$Y1773, "#N/A")=14,TRUE,FALSE))</f>
        <v>0</v>
      </c>
      <c r="X1779" t="b">
        <f>AND(COUNTIF('Master list(no salts, metals)'!X1773,"&lt;=1"),IF(COUNTIF('Master list(no salts, metals)'!$K1773:$Y1773, "#N/A")=14,TRUE,FALSE))</f>
        <v>0</v>
      </c>
      <c r="Y1779" t="b">
        <f>AND(COUNTIF('Master list(no salts, metals)'!Y1773,"&lt;=1"),IF(COUNTIF('Master list(no salts, metals)'!$K1773:$Y1773, "#N/A")=14,TRUE,FALSE))</f>
        <v>0</v>
      </c>
    </row>
    <row r="1780" spans="11:25" x14ac:dyDescent="0.25">
      <c r="K1780" t="b">
        <f>AND(COUNTIF('Master list(no salts, metals)'!K1774,"&lt;=1"),IF(COUNTIF('Master list(no salts, metals)'!$K1774:$Y1774, "#N/A")=14,TRUE,FALSE))</f>
        <v>0</v>
      </c>
      <c r="L1780" t="b">
        <f>AND(COUNTIF('Master list(no salts, metals)'!L1774,"&lt;=1"),IF(COUNTIF('Master list(no salts, metals)'!$K1774:$Y1774, "#N/A")=14,TRUE,FALSE))</f>
        <v>0</v>
      </c>
      <c r="M1780" t="b">
        <f>AND(COUNTIF('Master list(no salts, metals)'!M1774,"&lt;=1"),IF(COUNTIF('Master list(no salts, metals)'!$K1774:$Y1774, "#N/A")=14,TRUE,FALSE))</f>
        <v>0</v>
      </c>
      <c r="N1780" t="b">
        <f>AND(COUNTIF('Master list(no salts, metals)'!N1774,"&lt;=1"),IF(COUNTIF('Master list(no salts, metals)'!$K1774:$Y1774, "#N/A")=14,TRUE,FALSE))</f>
        <v>0</v>
      </c>
      <c r="O1780" t="b">
        <f>AND(COUNTIF('Master list(no salts, metals)'!O1774,"&lt;=1"),IF(COUNTIF('Master list(no salts, metals)'!$K1774:$Y1774, "#N/A")=14,TRUE,FALSE))</f>
        <v>0</v>
      </c>
      <c r="P1780" t="b">
        <f>AND(COUNTIF('Master list(no salts, metals)'!P1774,"&lt;=1"),IF(COUNTIF('Master list(no salts, metals)'!$K1774:$Y1774, "#N/A")=14,TRUE,FALSE))</f>
        <v>0</v>
      </c>
      <c r="Q1780" t="b">
        <f>AND(COUNTIF('Master list(no salts, metals)'!Q1774,"&lt;=1"),IF(COUNTIF('Master list(no salts, metals)'!$K1774:$Y1774, "#N/A")=14,TRUE,FALSE))</f>
        <v>0</v>
      </c>
      <c r="R1780" t="b">
        <f>AND(COUNTIF('Master list(no salts, metals)'!R1774,"&lt;=1"),IF(COUNTIF('Master list(no salts, metals)'!$K1774:$Y1774, "#N/A")=14,TRUE,FALSE))</f>
        <v>0</v>
      </c>
      <c r="S1780" t="b">
        <f>AND(COUNTIF('Master list(no salts, metals)'!S1774,"&lt;=1"),IF(COUNTIF('Master list(no salts, metals)'!$K1774:$Y1774, "#N/A")=14,TRUE,FALSE))</f>
        <v>0</v>
      </c>
      <c r="T1780" t="b">
        <f>AND(COUNTIF('Master list(no salts, metals)'!T1774,"&lt;=1"),IF(COUNTIF('Master list(no salts, metals)'!$K1774:$Y1774, "#N/A")=14,TRUE,FALSE))</f>
        <v>0</v>
      </c>
      <c r="U1780" t="b">
        <f>AND(COUNTIF('Master list(no salts, metals)'!U1774,"&lt;=1"),IF(COUNTIF('Master list(no salts, metals)'!$K1774:$Y1774, "#N/A")=14,TRUE,FALSE))</f>
        <v>0</v>
      </c>
      <c r="V1780" t="b">
        <f>AND(COUNTIF('Master list(no salts, metals)'!V1774,"&lt;=1"),IF(COUNTIF('Master list(no salts, metals)'!$K1774:$Y1774, "#N/A")=14,TRUE,FALSE))</f>
        <v>0</v>
      </c>
      <c r="W1780" t="b">
        <f>AND(COUNTIF('Master list(no salts, metals)'!W1774,"&lt;=1"),IF(COUNTIF('Master list(no salts, metals)'!$K1774:$Y1774, "#N/A")=14,TRUE,FALSE))</f>
        <v>1</v>
      </c>
      <c r="X1780" t="b">
        <f>AND(COUNTIF('Master list(no salts, metals)'!X1774,"&lt;=1"),IF(COUNTIF('Master list(no salts, metals)'!$K1774:$Y1774, "#N/A")=14,TRUE,FALSE))</f>
        <v>0</v>
      </c>
      <c r="Y1780" t="b">
        <f>AND(COUNTIF('Master list(no salts, metals)'!Y1774,"&lt;=1"),IF(COUNTIF('Master list(no salts, metals)'!$K1774:$Y1774, "#N/A")=14,TRUE,FALSE))</f>
        <v>0</v>
      </c>
    </row>
    <row r="1781" spans="11:25" x14ac:dyDescent="0.25">
      <c r="K1781" t="b">
        <f>AND(COUNTIF('Master list(no salts, metals)'!K1775,"&lt;=1"),IF(COUNTIF('Master list(no salts, metals)'!$K1775:$Y1775, "#N/A")=14,TRUE,FALSE))</f>
        <v>0</v>
      </c>
      <c r="L1781" t="b">
        <f>AND(COUNTIF('Master list(no salts, metals)'!L1775,"&lt;=1"),IF(COUNTIF('Master list(no salts, metals)'!$K1775:$Y1775, "#N/A")=14,TRUE,FALSE))</f>
        <v>0</v>
      </c>
      <c r="M1781" t="b">
        <f>AND(COUNTIF('Master list(no salts, metals)'!M1775,"&lt;=1"),IF(COUNTIF('Master list(no salts, metals)'!$K1775:$Y1775, "#N/A")=14,TRUE,FALSE))</f>
        <v>0</v>
      </c>
      <c r="N1781" t="b">
        <f>AND(COUNTIF('Master list(no salts, metals)'!N1775,"&lt;=1"),IF(COUNTIF('Master list(no salts, metals)'!$K1775:$Y1775, "#N/A")=14,TRUE,FALSE))</f>
        <v>0</v>
      </c>
      <c r="O1781" t="b">
        <f>AND(COUNTIF('Master list(no salts, metals)'!O1775,"&lt;=1"),IF(COUNTIF('Master list(no salts, metals)'!$K1775:$Y1775, "#N/A")=14,TRUE,FALSE))</f>
        <v>0</v>
      </c>
      <c r="P1781" t="b">
        <f>AND(COUNTIF('Master list(no salts, metals)'!P1775,"&lt;=1"),IF(COUNTIF('Master list(no salts, metals)'!$K1775:$Y1775, "#N/A")=14,TRUE,FALSE))</f>
        <v>0</v>
      </c>
      <c r="Q1781" t="b">
        <f>AND(COUNTIF('Master list(no salts, metals)'!Q1775,"&lt;=1"),IF(COUNTIF('Master list(no salts, metals)'!$K1775:$Y1775, "#N/A")=14,TRUE,FALSE))</f>
        <v>0</v>
      </c>
      <c r="R1781" t="b">
        <f>AND(COUNTIF('Master list(no salts, metals)'!R1775,"&lt;=1"),IF(COUNTIF('Master list(no salts, metals)'!$K1775:$Y1775, "#N/A")=14,TRUE,FALSE))</f>
        <v>0</v>
      </c>
      <c r="S1781" t="b">
        <f>AND(COUNTIF('Master list(no salts, metals)'!S1775,"&lt;=1"),IF(COUNTIF('Master list(no salts, metals)'!$K1775:$Y1775, "#N/A")=14,TRUE,FALSE))</f>
        <v>0</v>
      </c>
      <c r="T1781" t="b">
        <f>AND(COUNTIF('Master list(no salts, metals)'!T1775,"&lt;=1"),IF(COUNTIF('Master list(no salts, metals)'!$K1775:$Y1775, "#N/A")=14,TRUE,FALSE))</f>
        <v>0</v>
      </c>
      <c r="U1781" t="b">
        <f>AND(COUNTIF('Master list(no salts, metals)'!U1775,"&lt;=1"),IF(COUNTIF('Master list(no salts, metals)'!$K1775:$Y1775, "#N/A")=14,TRUE,FALSE))</f>
        <v>0</v>
      </c>
      <c r="V1781" t="b">
        <f>AND(COUNTIF('Master list(no salts, metals)'!V1775,"&lt;=1"),IF(COUNTIF('Master list(no salts, metals)'!$K1775:$Y1775, "#N/A")=14,TRUE,FALSE))</f>
        <v>0</v>
      </c>
      <c r="W1781" t="b">
        <f>AND(COUNTIF('Master list(no salts, metals)'!W1775,"&lt;=1"),IF(COUNTIF('Master list(no salts, metals)'!$K1775:$Y1775, "#N/A")=14,TRUE,FALSE))</f>
        <v>1</v>
      </c>
      <c r="X1781" t="b">
        <f>AND(COUNTIF('Master list(no salts, metals)'!X1775,"&lt;=1"),IF(COUNTIF('Master list(no salts, metals)'!$K1775:$Y1775, "#N/A")=14,TRUE,FALSE))</f>
        <v>0</v>
      </c>
      <c r="Y1781" t="b">
        <f>AND(COUNTIF('Master list(no salts, metals)'!Y1775,"&lt;=1"),IF(COUNTIF('Master list(no salts, metals)'!$K1775:$Y1775, "#N/A")=14,TRUE,FALSE))</f>
        <v>0</v>
      </c>
    </row>
    <row r="1782" spans="11:25" x14ac:dyDescent="0.25">
      <c r="K1782" t="b">
        <f>AND(COUNTIF('Master list(no salts, metals)'!K1776,"&lt;=1"),IF(COUNTIF('Master list(no salts, metals)'!$K1776:$Y1776, "#N/A")=14,TRUE,FALSE))</f>
        <v>0</v>
      </c>
      <c r="L1782" t="b">
        <f>AND(COUNTIF('Master list(no salts, metals)'!L1776,"&lt;=1"),IF(COUNTIF('Master list(no salts, metals)'!$K1776:$Y1776, "#N/A")=14,TRUE,FALSE))</f>
        <v>0</v>
      </c>
      <c r="M1782" t="b">
        <f>AND(COUNTIF('Master list(no salts, metals)'!M1776,"&lt;=1"),IF(COUNTIF('Master list(no salts, metals)'!$K1776:$Y1776, "#N/A")=14,TRUE,FALSE))</f>
        <v>0</v>
      </c>
      <c r="N1782" t="b">
        <f>AND(COUNTIF('Master list(no salts, metals)'!N1776,"&lt;=1"),IF(COUNTIF('Master list(no salts, metals)'!$K1776:$Y1776, "#N/A")=14,TRUE,FALSE))</f>
        <v>0</v>
      </c>
      <c r="O1782" t="b">
        <f>AND(COUNTIF('Master list(no salts, metals)'!O1776,"&lt;=1"),IF(COUNTIF('Master list(no salts, metals)'!$K1776:$Y1776, "#N/A")=14,TRUE,FALSE))</f>
        <v>0</v>
      </c>
      <c r="P1782" t="b">
        <f>AND(COUNTIF('Master list(no salts, metals)'!P1776,"&lt;=1"),IF(COUNTIF('Master list(no salts, metals)'!$K1776:$Y1776, "#N/A")=14,TRUE,FALSE))</f>
        <v>0</v>
      </c>
      <c r="Q1782" t="b">
        <f>AND(COUNTIF('Master list(no salts, metals)'!Q1776,"&lt;=1"),IF(COUNTIF('Master list(no salts, metals)'!$K1776:$Y1776, "#N/A")=14,TRUE,FALSE))</f>
        <v>0</v>
      </c>
      <c r="R1782" t="b">
        <f>AND(COUNTIF('Master list(no salts, metals)'!R1776,"&lt;=1"),IF(COUNTIF('Master list(no salts, metals)'!$K1776:$Y1776, "#N/A")=14,TRUE,FALSE))</f>
        <v>0</v>
      </c>
      <c r="S1782" t="b">
        <f>AND(COUNTIF('Master list(no salts, metals)'!S1776,"&lt;=1"),IF(COUNTIF('Master list(no salts, metals)'!$K1776:$Y1776, "#N/A")=14,TRUE,FALSE))</f>
        <v>0</v>
      </c>
      <c r="T1782" t="b">
        <f>AND(COUNTIF('Master list(no salts, metals)'!T1776,"&lt;=1"),IF(COUNTIF('Master list(no salts, metals)'!$K1776:$Y1776, "#N/A")=14,TRUE,FALSE))</f>
        <v>0</v>
      </c>
      <c r="U1782" t="b">
        <f>AND(COUNTIF('Master list(no salts, metals)'!U1776,"&lt;=1"),IF(COUNTIF('Master list(no salts, metals)'!$K1776:$Y1776, "#N/A")=14,TRUE,FALSE))</f>
        <v>0</v>
      </c>
      <c r="V1782" t="b">
        <f>AND(COUNTIF('Master list(no salts, metals)'!V1776,"&lt;=1"),IF(COUNTIF('Master list(no salts, metals)'!$K1776:$Y1776, "#N/A")=14,TRUE,FALSE))</f>
        <v>0</v>
      </c>
      <c r="W1782" t="b">
        <f>AND(COUNTIF('Master list(no salts, metals)'!W1776,"&lt;=1"),IF(COUNTIF('Master list(no salts, metals)'!$K1776:$Y1776, "#N/A")=14,TRUE,FALSE))</f>
        <v>1</v>
      </c>
      <c r="X1782" t="b">
        <f>AND(COUNTIF('Master list(no salts, metals)'!X1776,"&lt;=1"),IF(COUNTIF('Master list(no salts, metals)'!$K1776:$Y1776, "#N/A")=14,TRUE,FALSE))</f>
        <v>0</v>
      </c>
      <c r="Y1782" t="b">
        <f>AND(COUNTIF('Master list(no salts, metals)'!Y1776,"&lt;=1"),IF(COUNTIF('Master list(no salts, metals)'!$K1776:$Y1776, "#N/A")=14,TRUE,FALSE))</f>
        <v>0</v>
      </c>
    </row>
    <row r="1783" spans="11:25" x14ac:dyDescent="0.25">
      <c r="K1783" t="b">
        <f>AND(COUNTIF('Master list(no salts, metals)'!K1777,"&lt;=1"),IF(COUNTIF('Master list(no salts, metals)'!$K1777:$Y1777, "#N/A")=14,TRUE,FALSE))</f>
        <v>0</v>
      </c>
      <c r="L1783" t="b">
        <f>AND(COUNTIF('Master list(no salts, metals)'!L1777,"&lt;=1"),IF(COUNTIF('Master list(no salts, metals)'!$K1777:$Y1777, "#N/A")=14,TRUE,FALSE))</f>
        <v>0</v>
      </c>
      <c r="M1783" t="b">
        <f>AND(COUNTIF('Master list(no salts, metals)'!M1777,"&lt;=1"),IF(COUNTIF('Master list(no salts, metals)'!$K1777:$Y1777, "#N/A")=14,TRUE,FALSE))</f>
        <v>0</v>
      </c>
      <c r="N1783" t="b">
        <f>AND(COUNTIF('Master list(no salts, metals)'!N1777,"&lt;=1"),IF(COUNTIF('Master list(no salts, metals)'!$K1777:$Y1777, "#N/A")=14,TRUE,FALSE))</f>
        <v>0</v>
      </c>
      <c r="O1783" t="b">
        <f>AND(COUNTIF('Master list(no salts, metals)'!O1777,"&lt;=1"),IF(COUNTIF('Master list(no salts, metals)'!$K1777:$Y1777, "#N/A")=14,TRUE,FALSE))</f>
        <v>0</v>
      </c>
      <c r="P1783" t="b">
        <f>AND(COUNTIF('Master list(no salts, metals)'!P1777,"&lt;=1"),IF(COUNTIF('Master list(no salts, metals)'!$K1777:$Y1777, "#N/A")=14,TRUE,FALSE))</f>
        <v>0</v>
      </c>
      <c r="Q1783" t="b">
        <f>AND(COUNTIF('Master list(no salts, metals)'!Q1777,"&lt;=1"),IF(COUNTIF('Master list(no salts, metals)'!$K1777:$Y1777, "#N/A")=14,TRUE,FALSE))</f>
        <v>0</v>
      </c>
      <c r="R1783" t="b">
        <f>AND(COUNTIF('Master list(no salts, metals)'!R1777,"&lt;=1"),IF(COUNTIF('Master list(no salts, metals)'!$K1777:$Y1777, "#N/A")=14,TRUE,FALSE))</f>
        <v>0</v>
      </c>
      <c r="S1783" t="b">
        <f>AND(COUNTIF('Master list(no salts, metals)'!S1777,"&lt;=1"),IF(COUNTIF('Master list(no salts, metals)'!$K1777:$Y1777, "#N/A")=14,TRUE,FALSE))</f>
        <v>0</v>
      </c>
      <c r="T1783" t="b">
        <f>AND(COUNTIF('Master list(no salts, metals)'!T1777,"&lt;=1"),IF(COUNTIF('Master list(no salts, metals)'!$K1777:$Y1777, "#N/A")=14,TRUE,FALSE))</f>
        <v>0</v>
      </c>
      <c r="U1783" t="b">
        <f>AND(COUNTIF('Master list(no salts, metals)'!U1777,"&lt;=1"),IF(COUNTIF('Master list(no salts, metals)'!$K1777:$Y1777, "#N/A")=14,TRUE,FALSE))</f>
        <v>0</v>
      </c>
      <c r="V1783" t="b">
        <f>AND(COUNTIF('Master list(no salts, metals)'!V1777,"&lt;=1"),IF(COUNTIF('Master list(no salts, metals)'!$K1777:$Y1777, "#N/A")=14,TRUE,FALSE))</f>
        <v>0</v>
      </c>
      <c r="W1783" t="b">
        <f>AND(COUNTIF('Master list(no salts, metals)'!W1777,"&lt;=1"),IF(COUNTIF('Master list(no salts, metals)'!$K1777:$Y1777, "#N/A")=14,TRUE,FALSE))</f>
        <v>1</v>
      </c>
      <c r="X1783" t="b">
        <f>AND(COUNTIF('Master list(no salts, metals)'!X1777,"&lt;=1"),IF(COUNTIF('Master list(no salts, metals)'!$K1777:$Y1777, "#N/A")=14,TRUE,FALSE))</f>
        <v>0</v>
      </c>
      <c r="Y1783" t="b">
        <f>AND(COUNTIF('Master list(no salts, metals)'!Y1777,"&lt;=1"),IF(COUNTIF('Master list(no salts, metals)'!$K1777:$Y1777, "#N/A")=14,TRUE,FALSE))</f>
        <v>0</v>
      </c>
    </row>
    <row r="1784" spans="11:25" x14ac:dyDescent="0.25">
      <c r="K1784" t="b">
        <f>AND(COUNTIF('Master list(no salts, metals)'!K1778,"&lt;=1"),IF(COUNTIF('Master list(no salts, metals)'!$K1778:$Y1778, "#N/A")=14,TRUE,FALSE))</f>
        <v>0</v>
      </c>
      <c r="L1784" t="b">
        <f>AND(COUNTIF('Master list(no salts, metals)'!L1778,"&lt;=1"),IF(COUNTIF('Master list(no salts, metals)'!$K1778:$Y1778, "#N/A")=14,TRUE,FALSE))</f>
        <v>0</v>
      </c>
      <c r="M1784" t="b">
        <f>AND(COUNTIF('Master list(no salts, metals)'!M1778,"&lt;=1"),IF(COUNTIF('Master list(no salts, metals)'!$K1778:$Y1778, "#N/A")=14,TRUE,FALSE))</f>
        <v>0</v>
      </c>
      <c r="N1784" t="b">
        <f>AND(COUNTIF('Master list(no salts, metals)'!N1778,"&lt;=1"),IF(COUNTIF('Master list(no salts, metals)'!$K1778:$Y1778, "#N/A")=14,TRUE,FALSE))</f>
        <v>0</v>
      </c>
      <c r="O1784" t="b">
        <f>AND(COUNTIF('Master list(no salts, metals)'!O1778,"&lt;=1"),IF(COUNTIF('Master list(no salts, metals)'!$K1778:$Y1778, "#N/A")=14,TRUE,FALSE))</f>
        <v>0</v>
      </c>
      <c r="P1784" t="b">
        <f>AND(COUNTIF('Master list(no salts, metals)'!P1778,"&lt;=1"),IF(COUNTIF('Master list(no salts, metals)'!$K1778:$Y1778, "#N/A")=14,TRUE,FALSE))</f>
        <v>0</v>
      </c>
      <c r="Q1784" t="b">
        <f>AND(COUNTIF('Master list(no salts, metals)'!Q1778,"&lt;=1"),IF(COUNTIF('Master list(no salts, metals)'!$K1778:$Y1778, "#N/A")=14,TRUE,FALSE))</f>
        <v>0</v>
      </c>
      <c r="R1784" t="b">
        <f>AND(COUNTIF('Master list(no salts, metals)'!R1778,"&lt;=1"),IF(COUNTIF('Master list(no salts, metals)'!$K1778:$Y1778, "#N/A")=14,TRUE,FALSE))</f>
        <v>0</v>
      </c>
      <c r="S1784" t="b">
        <f>AND(COUNTIF('Master list(no salts, metals)'!S1778,"&lt;=1"),IF(COUNTIF('Master list(no salts, metals)'!$K1778:$Y1778, "#N/A")=14,TRUE,FALSE))</f>
        <v>0</v>
      </c>
      <c r="T1784" t="b">
        <f>AND(COUNTIF('Master list(no salts, metals)'!T1778,"&lt;=1"),IF(COUNTIF('Master list(no salts, metals)'!$K1778:$Y1778, "#N/A")=14,TRUE,FALSE))</f>
        <v>0</v>
      </c>
      <c r="U1784" t="b">
        <f>AND(COUNTIF('Master list(no salts, metals)'!U1778,"&lt;=1"),IF(COUNTIF('Master list(no salts, metals)'!$K1778:$Y1778, "#N/A")=14,TRUE,FALSE))</f>
        <v>0</v>
      </c>
      <c r="V1784" t="b">
        <f>AND(COUNTIF('Master list(no salts, metals)'!V1778,"&lt;=1"),IF(COUNTIF('Master list(no salts, metals)'!$K1778:$Y1778, "#N/A")=14,TRUE,FALSE))</f>
        <v>0</v>
      </c>
      <c r="W1784" t="b">
        <f>AND(COUNTIF('Master list(no salts, metals)'!W1778,"&lt;=1"),IF(COUNTIF('Master list(no salts, metals)'!$K1778:$Y1778, "#N/A")=14,TRUE,FALSE))</f>
        <v>1</v>
      </c>
      <c r="X1784" t="b">
        <f>AND(COUNTIF('Master list(no salts, metals)'!X1778,"&lt;=1"),IF(COUNTIF('Master list(no salts, metals)'!$K1778:$Y1778, "#N/A")=14,TRUE,FALSE))</f>
        <v>0</v>
      </c>
      <c r="Y1784" t="b">
        <f>AND(COUNTIF('Master list(no salts, metals)'!Y1778,"&lt;=1"),IF(COUNTIF('Master list(no salts, metals)'!$K1778:$Y1778, "#N/A")=14,TRUE,FALSE))</f>
        <v>0</v>
      </c>
    </row>
    <row r="1785" spans="11:25" x14ac:dyDescent="0.25">
      <c r="K1785" t="b">
        <f>AND(COUNTIF('Master list(no salts, metals)'!K1779,"&lt;=1"),IF(COUNTIF('Master list(no salts, metals)'!$K1779:$Y1779, "#N/A")=14,TRUE,FALSE))</f>
        <v>0</v>
      </c>
      <c r="L1785" t="b">
        <f>AND(COUNTIF('Master list(no salts, metals)'!L1779,"&lt;=1"),IF(COUNTIF('Master list(no salts, metals)'!$K1779:$Y1779, "#N/A")=14,TRUE,FALSE))</f>
        <v>0</v>
      </c>
      <c r="M1785" t="b">
        <f>AND(COUNTIF('Master list(no salts, metals)'!M1779,"&lt;=1"),IF(COUNTIF('Master list(no salts, metals)'!$K1779:$Y1779, "#N/A")=14,TRUE,FALSE))</f>
        <v>0</v>
      </c>
      <c r="N1785" t="b">
        <f>AND(COUNTIF('Master list(no salts, metals)'!N1779,"&lt;=1"),IF(COUNTIF('Master list(no salts, metals)'!$K1779:$Y1779, "#N/A")=14,TRUE,FALSE))</f>
        <v>0</v>
      </c>
      <c r="O1785" t="b">
        <f>AND(COUNTIF('Master list(no salts, metals)'!O1779,"&lt;=1"),IF(COUNTIF('Master list(no salts, metals)'!$K1779:$Y1779, "#N/A")=14,TRUE,FALSE))</f>
        <v>0</v>
      </c>
      <c r="P1785" t="b">
        <f>AND(COUNTIF('Master list(no salts, metals)'!P1779,"&lt;=1"),IF(COUNTIF('Master list(no salts, metals)'!$K1779:$Y1779, "#N/A")=14,TRUE,FALSE))</f>
        <v>0</v>
      </c>
      <c r="Q1785" t="b">
        <f>AND(COUNTIF('Master list(no salts, metals)'!Q1779,"&lt;=1"),IF(COUNTIF('Master list(no salts, metals)'!$K1779:$Y1779, "#N/A")=14,TRUE,FALSE))</f>
        <v>0</v>
      </c>
      <c r="R1785" t="b">
        <f>AND(COUNTIF('Master list(no salts, metals)'!R1779,"&lt;=1"),IF(COUNTIF('Master list(no salts, metals)'!$K1779:$Y1779, "#N/A")=14,TRUE,FALSE))</f>
        <v>0</v>
      </c>
      <c r="S1785" t="b">
        <f>AND(COUNTIF('Master list(no salts, metals)'!S1779,"&lt;=1"),IF(COUNTIF('Master list(no salts, metals)'!$K1779:$Y1779, "#N/A")=14,TRUE,FALSE))</f>
        <v>0</v>
      </c>
      <c r="T1785" t="b">
        <f>AND(COUNTIF('Master list(no salts, metals)'!T1779,"&lt;=1"),IF(COUNTIF('Master list(no salts, metals)'!$K1779:$Y1779, "#N/A")=14,TRUE,FALSE))</f>
        <v>0</v>
      </c>
      <c r="U1785" t="b">
        <f>AND(COUNTIF('Master list(no salts, metals)'!U1779,"&lt;=1"),IF(COUNTIF('Master list(no salts, metals)'!$K1779:$Y1779, "#N/A")=14,TRUE,FALSE))</f>
        <v>0</v>
      </c>
      <c r="V1785" t="b">
        <f>AND(COUNTIF('Master list(no salts, metals)'!V1779,"&lt;=1"),IF(COUNTIF('Master list(no salts, metals)'!$K1779:$Y1779, "#N/A")=14,TRUE,FALSE))</f>
        <v>0</v>
      </c>
      <c r="W1785" t="b">
        <f>AND(COUNTIF('Master list(no salts, metals)'!W1779,"&lt;=1"),IF(COUNTIF('Master list(no salts, metals)'!$K1779:$Y1779, "#N/A")=14,TRUE,FALSE))</f>
        <v>0</v>
      </c>
      <c r="X1785" t="b">
        <f>AND(COUNTIF('Master list(no salts, metals)'!X1779,"&lt;=1"),IF(COUNTIF('Master list(no salts, metals)'!$K1779:$Y1779, "#N/A")=14,TRUE,FALSE))</f>
        <v>0</v>
      </c>
      <c r="Y1785" t="b">
        <f>AND(COUNTIF('Master list(no salts, metals)'!Y1779,"&lt;=1"),IF(COUNTIF('Master list(no salts, metals)'!$K1779:$Y1779, "#N/A")=14,TRUE,FALSE))</f>
        <v>0</v>
      </c>
    </row>
    <row r="1786" spans="11:25" x14ac:dyDescent="0.25">
      <c r="K1786" t="b">
        <f>AND(COUNTIF('Master list(no salts, metals)'!K1780,"&lt;=1"),IF(COUNTIF('Master list(no salts, metals)'!$K1780:$Y1780, "#N/A")=14,TRUE,FALSE))</f>
        <v>0</v>
      </c>
      <c r="L1786" t="b">
        <f>AND(COUNTIF('Master list(no salts, metals)'!L1780,"&lt;=1"),IF(COUNTIF('Master list(no salts, metals)'!$K1780:$Y1780, "#N/A")=14,TRUE,FALSE))</f>
        <v>0</v>
      </c>
      <c r="M1786" t="b">
        <f>AND(COUNTIF('Master list(no salts, metals)'!M1780,"&lt;=1"),IF(COUNTIF('Master list(no salts, metals)'!$K1780:$Y1780, "#N/A")=14,TRUE,FALSE))</f>
        <v>0</v>
      </c>
      <c r="N1786" t="b">
        <f>AND(COUNTIF('Master list(no salts, metals)'!N1780,"&lt;=1"),IF(COUNTIF('Master list(no salts, metals)'!$K1780:$Y1780, "#N/A")=14,TRUE,FALSE))</f>
        <v>0</v>
      </c>
      <c r="O1786" t="b">
        <f>AND(COUNTIF('Master list(no salts, metals)'!O1780,"&lt;=1"),IF(COUNTIF('Master list(no salts, metals)'!$K1780:$Y1780, "#N/A")=14,TRUE,FALSE))</f>
        <v>0</v>
      </c>
      <c r="P1786" t="b">
        <f>AND(COUNTIF('Master list(no salts, metals)'!P1780,"&lt;=1"),IF(COUNTIF('Master list(no salts, metals)'!$K1780:$Y1780, "#N/A")=14,TRUE,FALSE))</f>
        <v>0</v>
      </c>
      <c r="Q1786" t="b">
        <f>AND(COUNTIF('Master list(no salts, metals)'!Q1780,"&lt;=1"),IF(COUNTIF('Master list(no salts, metals)'!$K1780:$Y1780, "#N/A")=14,TRUE,FALSE))</f>
        <v>0</v>
      </c>
      <c r="R1786" t="b">
        <f>AND(COUNTIF('Master list(no salts, metals)'!R1780,"&lt;=1"),IF(COUNTIF('Master list(no salts, metals)'!$K1780:$Y1780, "#N/A")=14,TRUE,FALSE))</f>
        <v>0</v>
      </c>
      <c r="S1786" t="b">
        <f>AND(COUNTIF('Master list(no salts, metals)'!S1780,"&lt;=1"),IF(COUNTIF('Master list(no salts, metals)'!$K1780:$Y1780, "#N/A")=14,TRUE,FALSE))</f>
        <v>0</v>
      </c>
      <c r="T1786" t="b">
        <f>AND(COUNTIF('Master list(no salts, metals)'!T1780,"&lt;=1"),IF(COUNTIF('Master list(no salts, metals)'!$K1780:$Y1780, "#N/A")=14,TRUE,FALSE))</f>
        <v>0</v>
      </c>
      <c r="U1786" t="b">
        <f>AND(COUNTIF('Master list(no salts, metals)'!U1780,"&lt;=1"),IF(COUNTIF('Master list(no salts, metals)'!$K1780:$Y1780, "#N/A")=14,TRUE,FALSE))</f>
        <v>0</v>
      </c>
      <c r="V1786" t="b">
        <f>AND(COUNTIF('Master list(no salts, metals)'!V1780,"&lt;=1"),IF(COUNTIF('Master list(no salts, metals)'!$K1780:$Y1780, "#N/A")=14,TRUE,FALSE))</f>
        <v>0</v>
      </c>
      <c r="W1786" t="b">
        <f>AND(COUNTIF('Master list(no salts, metals)'!W1780,"&lt;=1"),IF(COUNTIF('Master list(no salts, metals)'!$K1780:$Y1780, "#N/A")=14,TRUE,FALSE))</f>
        <v>1</v>
      </c>
      <c r="X1786" t="b">
        <f>AND(COUNTIF('Master list(no salts, metals)'!X1780,"&lt;=1"),IF(COUNTIF('Master list(no salts, metals)'!$K1780:$Y1780, "#N/A")=14,TRUE,FALSE))</f>
        <v>0</v>
      </c>
      <c r="Y1786" t="b">
        <f>AND(COUNTIF('Master list(no salts, metals)'!Y1780,"&lt;=1"),IF(COUNTIF('Master list(no salts, metals)'!$K1780:$Y1780, "#N/A")=14,TRUE,FALSE))</f>
        <v>0</v>
      </c>
    </row>
    <row r="1787" spans="11:25" x14ac:dyDescent="0.25">
      <c r="K1787" t="b">
        <f>AND(COUNTIF('Master list(no salts, metals)'!K1781,"&lt;=1"),IF(COUNTIF('Master list(no salts, metals)'!$K1781:$Y1781, "#N/A")=14,TRUE,FALSE))</f>
        <v>0</v>
      </c>
      <c r="L1787" t="b">
        <f>AND(COUNTIF('Master list(no salts, metals)'!L1781,"&lt;=1"),IF(COUNTIF('Master list(no salts, metals)'!$K1781:$Y1781, "#N/A")=14,TRUE,FALSE))</f>
        <v>0</v>
      </c>
      <c r="M1787" t="b">
        <f>AND(COUNTIF('Master list(no salts, metals)'!M1781,"&lt;=1"),IF(COUNTIF('Master list(no salts, metals)'!$K1781:$Y1781, "#N/A")=14,TRUE,FALSE))</f>
        <v>0</v>
      </c>
      <c r="N1787" t="b">
        <f>AND(COUNTIF('Master list(no salts, metals)'!N1781,"&lt;=1"),IF(COUNTIF('Master list(no salts, metals)'!$K1781:$Y1781, "#N/A")=14,TRUE,FALSE))</f>
        <v>0</v>
      </c>
      <c r="O1787" t="b">
        <f>AND(COUNTIF('Master list(no salts, metals)'!O1781,"&lt;=1"),IF(COUNTIF('Master list(no salts, metals)'!$K1781:$Y1781, "#N/A")=14,TRUE,FALSE))</f>
        <v>0</v>
      </c>
      <c r="P1787" t="b">
        <f>AND(COUNTIF('Master list(no salts, metals)'!P1781,"&lt;=1"),IF(COUNTIF('Master list(no salts, metals)'!$K1781:$Y1781, "#N/A")=14,TRUE,FALSE))</f>
        <v>0</v>
      </c>
      <c r="Q1787" t="b">
        <f>AND(COUNTIF('Master list(no salts, metals)'!Q1781,"&lt;=1"),IF(COUNTIF('Master list(no salts, metals)'!$K1781:$Y1781, "#N/A")=14,TRUE,FALSE))</f>
        <v>0</v>
      </c>
      <c r="R1787" t="b">
        <f>AND(COUNTIF('Master list(no salts, metals)'!R1781,"&lt;=1"),IF(COUNTIF('Master list(no salts, metals)'!$K1781:$Y1781, "#N/A")=14,TRUE,FALSE))</f>
        <v>0</v>
      </c>
      <c r="S1787" t="b">
        <f>AND(COUNTIF('Master list(no salts, metals)'!S1781,"&lt;=1"),IF(COUNTIF('Master list(no salts, metals)'!$K1781:$Y1781, "#N/A")=14,TRUE,FALSE))</f>
        <v>0</v>
      </c>
      <c r="T1787" t="b">
        <f>AND(COUNTIF('Master list(no salts, metals)'!T1781,"&lt;=1"),IF(COUNTIF('Master list(no salts, metals)'!$K1781:$Y1781, "#N/A")=14,TRUE,FALSE))</f>
        <v>0</v>
      </c>
      <c r="U1787" t="b">
        <f>AND(COUNTIF('Master list(no salts, metals)'!U1781,"&lt;=1"),IF(COUNTIF('Master list(no salts, metals)'!$K1781:$Y1781, "#N/A")=14,TRUE,FALSE))</f>
        <v>0</v>
      </c>
      <c r="V1787" t="b">
        <f>AND(COUNTIF('Master list(no salts, metals)'!V1781,"&lt;=1"),IF(COUNTIF('Master list(no salts, metals)'!$K1781:$Y1781, "#N/A")=14,TRUE,FALSE))</f>
        <v>0</v>
      </c>
      <c r="W1787" t="b">
        <f>AND(COUNTIF('Master list(no salts, metals)'!W1781,"&lt;=1"),IF(COUNTIF('Master list(no salts, metals)'!$K1781:$Y1781, "#N/A")=14,TRUE,FALSE))</f>
        <v>1</v>
      </c>
      <c r="X1787" t="b">
        <f>AND(COUNTIF('Master list(no salts, metals)'!X1781,"&lt;=1"),IF(COUNTIF('Master list(no salts, metals)'!$K1781:$Y1781, "#N/A")=14,TRUE,FALSE))</f>
        <v>0</v>
      </c>
      <c r="Y1787" t="b">
        <f>AND(COUNTIF('Master list(no salts, metals)'!Y1781,"&lt;=1"),IF(COUNTIF('Master list(no salts, metals)'!$K1781:$Y1781, "#N/A")=14,TRUE,FALSE))</f>
        <v>0</v>
      </c>
    </row>
    <row r="1788" spans="11:25" x14ac:dyDescent="0.25">
      <c r="K1788" t="b">
        <f>AND(COUNTIF('Master list(no salts, metals)'!K1782,"&lt;=1"),IF(COUNTIF('Master list(no salts, metals)'!$K1782:$Y1782, "#N/A")=14,TRUE,FALSE))</f>
        <v>0</v>
      </c>
      <c r="L1788" t="b">
        <f>AND(COUNTIF('Master list(no salts, metals)'!L1782,"&lt;=1"),IF(COUNTIF('Master list(no salts, metals)'!$K1782:$Y1782, "#N/A")=14,TRUE,FALSE))</f>
        <v>0</v>
      </c>
      <c r="M1788" t="b">
        <f>AND(COUNTIF('Master list(no salts, metals)'!M1782,"&lt;=1"),IF(COUNTIF('Master list(no salts, metals)'!$K1782:$Y1782, "#N/A")=14,TRUE,FALSE))</f>
        <v>0</v>
      </c>
      <c r="N1788" t="b">
        <f>AND(COUNTIF('Master list(no salts, metals)'!N1782,"&lt;=1"),IF(COUNTIF('Master list(no salts, metals)'!$K1782:$Y1782, "#N/A")=14,TRUE,FALSE))</f>
        <v>0</v>
      </c>
      <c r="O1788" t="b">
        <f>AND(COUNTIF('Master list(no salts, metals)'!O1782,"&lt;=1"),IF(COUNTIF('Master list(no salts, metals)'!$K1782:$Y1782, "#N/A")=14,TRUE,FALSE))</f>
        <v>0</v>
      </c>
      <c r="P1788" t="b">
        <f>AND(COUNTIF('Master list(no salts, metals)'!P1782,"&lt;=1"),IF(COUNTIF('Master list(no salts, metals)'!$K1782:$Y1782, "#N/A")=14,TRUE,FALSE))</f>
        <v>0</v>
      </c>
      <c r="Q1788" t="b">
        <f>AND(COUNTIF('Master list(no salts, metals)'!Q1782,"&lt;=1"),IF(COUNTIF('Master list(no salts, metals)'!$K1782:$Y1782, "#N/A")=14,TRUE,FALSE))</f>
        <v>0</v>
      </c>
      <c r="R1788" t="b">
        <f>AND(COUNTIF('Master list(no salts, metals)'!R1782,"&lt;=1"),IF(COUNTIF('Master list(no salts, metals)'!$K1782:$Y1782, "#N/A")=14,TRUE,FALSE))</f>
        <v>0</v>
      </c>
      <c r="S1788" t="b">
        <f>AND(COUNTIF('Master list(no salts, metals)'!S1782,"&lt;=1"),IF(COUNTIF('Master list(no salts, metals)'!$K1782:$Y1782, "#N/A")=14,TRUE,FALSE))</f>
        <v>0</v>
      </c>
      <c r="T1788" t="b">
        <f>AND(COUNTIF('Master list(no salts, metals)'!T1782,"&lt;=1"),IF(COUNTIF('Master list(no salts, metals)'!$K1782:$Y1782, "#N/A")=14,TRUE,FALSE))</f>
        <v>0</v>
      </c>
      <c r="U1788" t="b">
        <f>AND(COUNTIF('Master list(no salts, metals)'!U1782,"&lt;=1"),IF(COUNTIF('Master list(no salts, metals)'!$K1782:$Y1782, "#N/A")=14,TRUE,FALSE))</f>
        <v>0</v>
      </c>
      <c r="V1788" t="b">
        <f>AND(COUNTIF('Master list(no salts, metals)'!V1782,"&lt;=1"),IF(COUNTIF('Master list(no salts, metals)'!$K1782:$Y1782, "#N/A")=14,TRUE,FALSE))</f>
        <v>0</v>
      </c>
      <c r="W1788" t="b">
        <f>AND(COUNTIF('Master list(no salts, metals)'!W1782,"&lt;=1"),IF(COUNTIF('Master list(no salts, metals)'!$K1782:$Y1782, "#N/A")=14,TRUE,FALSE))</f>
        <v>1</v>
      </c>
      <c r="X1788" t="b">
        <f>AND(COUNTIF('Master list(no salts, metals)'!X1782,"&lt;=1"),IF(COUNTIF('Master list(no salts, metals)'!$K1782:$Y1782, "#N/A")=14,TRUE,FALSE))</f>
        <v>0</v>
      </c>
      <c r="Y1788" t="b">
        <f>AND(COUNTIF('Master list(no salts, metals)'!Y1782,"&lt;=1"),IF(COUNTIF('Master list(no salts, metals)'!$K1782:$Y1782, "#N/A")=14,TRUE,FALSE))</f>
        <v>0</v>
      </c>
    </row>
    <row r="1789" spans="11:25" x14ac:dyDescent="0.25">
      <c r="K1789" t="b">
        <f>AND(COUNTIF('Master list(no salts, metals)'!K1783,"&lt;=1"),IF(COUNTIF('Master list(no salts, metals)'!$K1783:$Y1783, "#N/A")=14,TRUE,FALSE))</f>
        <v>0</v>
      </c>
      <c r="L1789" t="b">
        <f>AND(COUNTIF('Master list(no salts, metals)'!L1783,"&lt;=1"),IF(COUNTIF('Master list(no salts, metals)'!$K1783:$Y1783, "#N/A")=14,TRUE,FALSE))</f>
        <v>0</v>
      </c>
      <c r="M1789" t="b">
        <f>AND(COUNTIF('Master list(no salts, metals)'!M1783,"&lt;=1"),IF(COUNTIF('Master list(no salts, metals)'!$K1783:$Y1783, "#N/A")=14,TRUE,FALSE))</f>
        <v>0</v>
      </c>
      <c r="N1789" t="b">
        <f>AND(COUNTIF('Master list(no salts, metals)'!N1783,"&lt;=1"),IF(COUNTIF('Master list(no salts, metals)'!$K1783:$Y1783, "#N/A")=14,TRUE,FALSE))</f>
        <v>0</v>
      </c>
      <c r="O1789" t="b">
        <f>AND(COUNTIF('Master list(no salts, metals)'!O1783,"&lt;=1"),IF(COUNTIF('Master list(no salts, metals)'!$K1783:$Y1783, "#N/A")=14,TRUE,FALSE))</f>
        <v>0</v>
      </c>
      <c r="P1789" t="b">
        <f>AND(COUNTIF('Master list(no salts, metals)'!P1783,"&lt;=1"),IF(COUNTIF('Master list(no salts, metals)'!$K1783:$Y1783, "#N/A")=14,TRUE,FALSE))</f>
        <v>0</v>
      </c>
      <c r="Q1789" t="b">
        <f>AND(COUNTIF('Master list(no salts, metals)'!Q1783,"&lt;=1"),IF(COUNTIF('Master list(no salts, metals)'!$K1783:$Y1783, "#N/A")=14,TRUE,FALSE))</f>
        <v>0</v>
      </c>
      <c r="R1789" t="b">
        <f>AND(COUNTIF('Master list(no salts, metals)'!R1783,"&lt;=1"),IF(COUNTIF('Master list(no salts, metals)'!$K1783:$Y1783, "#N/A")=14,TRUE,FALSE))</f>
        <v>0</v>
      </c>
      <c r="S1789" t="b">
        <f>AND(COUNTIF('Master list(no salts, metals)'!S1783,"&lt;=1"),IF(COUNTIF('Master list(no salts, metals)'!$K1783:$Y1783, "#N/A")=14,TRUE,FALSE))</f>
        <v>0</v>
      </c>
      <c r="T1789" t="b">
        <f>AND(COUNTIF('Master list(no salts, metals)'!T1783,"&lt;=1"),IF(COUNTIF('Master list(no salts, metals)'!$K1783:$Y1783, "#N/A")=14,TRUE,FALSE))</f>
        <v>0</v>
      </c>
      <c r="U1789" t="b">
        <f>AND(COUNTIF('Master list(no salts, metals)'!U1783,"&lt;=1"),IF(COUNTIF('Master list(no salts, metals)'!$K1783:$Y1783, "#N/A")=14,TRUE,FALSE))</f>
        <v>0</v>
      </c>
      <c r="V1789" t="b">
        <f>AND(COUNTIF('Master list(no salts, metals)'!V1783,"&lt;=1"),IF(COUNTIF('Master list(no salts, metals)'!$K1783:$Y1783, "#N/A")=14,TRUE,FALSE))</f>
        <v>0</v>
      </c>
      <c r="W1789" t="b">
        <f>AND(COUNTIF('Master list(no salts, metals)'!W1783,"&lt;=1"),IF(COUNTIF('Master list(no salts, metals)'!$K1783:$Y1783, "#N/A")=14,TRUE,FALSE))</f>
        <v>1</v>
      </c>
      <c r="X1789" t="b">
        <f>AND(COUNTIF('Master list(no salts, metals)'!X1783,"&lt;=1"),IF(COUNTIF('Master list(no salts, metals)'!$K1783:$Y1783, "#N/A")=14,TRUE,FALSE))</f>
        <v>0</v>
      </c>
      <c r="Y1789" t="b">
        <f>AND(COUNTIF('Master list(no salts, metals)'!Y1783,"&lt;=1"),IF(COUNTIF('Master list(no salts, metals)'!$K1783:$Y1783, "#N/A")=14,TRUE,FALSE))</f>
        <v>0</v>
      </c>
    </row>
    <row r="1790" spans="11:25" x14ac:dyDescent="0.25">
      <c r="K1790" t="b">
        <f>AND(COUNTIF('Master list(no salts, metals)'!K1784,"&lt;=1"),IF(COUNTIF('Master list(no salts, metals)'!$K1784:$Y1784, "#N/A")=14,TRUE,FALSE))</f>
        <v>0</v>
      </c>
      <c r="L1790" t="b">
        <f>AND(COUNTIF('Master list(no salts, metals)'!L1784,"&lt;=1"),IF(COUNTIF('Master list(no salts, metals)'!$K1784:$Y1784, "#N/A")=14,TRUE,FALSE))</f>
        <v>0</v>
      </c>
      <c r="M1790" t="b">
        <f>AND(COUNTIF('Master list(no salts, metals)'!M1784,"&lt;=1"),IF(COUNTIF('Master list(no salts, metals)'!$K1784:$Y1784, "#N/A")=14,TRUE,FALSE))</f>
        <v>0</v>
      </c>
      <c r="N1790" t="b">
        <f>AND(COUNTIF('Master list(no salts, metals)'!N1784,"&lt;=1"),IF(COUNTIF('Master list(no salts, metals)'!$K1784:$Y1784, "#N/A")=14,TRUE,FALSE))</f>
        <v>0</v>
      </c>
      <c r="O1790" t="b">
        <f>AND(COUNTIF('Master list(no salts, metals)'!O1784,"&lt;=1"),IF(COUNTIF('Master list(no salts, metals)'!$K1784:$Y1784, "#N/A")=14,TRUE,FALSE))</f>
        <v>0</v>
      </c>
      <c r="P1790" t="b">
        <f>AND(COUNTIF('Master list(no salts, metals)'!P1784,"&lt;=1"),IF(COUNTIF('Master list(no salts, metals)'!$K1784:$Y1784, "#N/A")=14,TRUE,FALSE))</f>
        <v>0</v>
      </c>
      <c r="Q1790" t="b">
        <f>AND(COUNTIF('Master list(no salts, metals)'!Q1784,"&lt;=1"),IF(COUNTIF('Master list(no salts, metals)'!$K1784:$Y1784, "#N/A")=14,TRUE,FALSE))</f>
        <v>0</v>
      </c>
      <c r="R1790" t="b">
        <f>AND(COUNTIF('Master list(no salts, metals)'!R1784,"&lt;=1"),IF(COUNTIF('Master list(no salts, metals)'!$K1784:$Y1784, "#N/A")=14,TRUE,FALSE))</f>
        <v>0</v>
      </c>
      <c r="S1790" t="b">
        <f>AND(COUNTIF('Master list(no salts, metals)'!S1784,"&lt;=1"),IF(COUNTIF('Master list(no salts, metals)'!$K1784:$Y1784, "#N/A")=14,TRUE,FALSE))</f>
        <v>0</v>
      </c>
      <c r="T1790" t="b">
        <f>AND(COUNTIF('Master list(no salts, metals)'!T1784,"&lt;=1"),IF(COUNTIF('Master list(no salts, metals)'!$K1784:$Y1784, "#N/A")=14,TRUE,FALSE))</f>
        <v>0</v>
      </c>
      <c r="U1790" t="b">
        <f>AND(COUNTIF('Master list(no salts, metals)'!U1784,"&lt;=1"),IF(COUNTIF('Master list(no salts, metals)'!$K1784:$Y1784, "#N/A")=14,TRUE,FALSE))</f>
        <v>0</v>
      </c>
      <c r="V1790" t="b">
        <f>AND(COUNTIF('Master list(no salts, metals)'!V1784,"&lt;=1"),IF(COUNTIF('Master list(no salts, metals)'!$K1784:$Y1784, "#N/A")=14,TRUE,FALSE))</f>
        <v>0</v>
      </c>
      <c r="W1790" t="b">
        <f>AND(COUNTIF('Master list(no salts, metals)'!W1784,"&lt;=1"),IF(COUNTIF('Master list(no salts, metals)'!$K1784:$Y1784, "#N/A")=14,TRUE,FALSE))</f>
        <v>1</v>
      </c>
      <c r="X1790" t="b">
        <f>AND(COUNTIF('Master list(no salts, metals)'!X1784,"&lt;=1"),IF(COUNTIF('Master list(no salts, metals)'!$K1784:$Y1784, "#N/A")=14,TRUE,FALSE))</f>
        <v>0</v>
      </c>
      <c r="Y1790" t="b">
        <f>AND(COUNTIF('Master list(no salts, metals)'!Y1784,"&lt;=1"),IF(COUNTIF('Master list(no salts, metals)'!$K1784:$Y1784, "#N/A")=14,TRUE,FALSE))</f>
        <v>0</v>
      </c>
    </row>
    <row r="1791" spans="11:25" x14ac:dyDescent="0.25">
      <c r="K1791" t="b">
        <f>AND(COUNTIF('Master list(no salts, metals)'!K1785,"&lt;=1"),IF(COUNTIF('Master list(no salts, metals)'!$K1785:$Y1785, "#N/A")=14,TRUE,FALSE))</f>
        <v>0</v>
      </c>
      <c r="L1791" t="b">
        <f>AND(COUNTIF('Master list(no salts, metals)'!L1785,"&lt;=1"),IF(COUNTIF('Master list(no salts, metals)'!$K1785:$Y1785, "#N/A")=14,TRUE,FALSE))</f>
        <v>0</v>
      </c>
      <c r="M1791" t="b">
        <f>AND(COUNTIF('Master list(no salts, metals)'!M1785,"&lt;=1"),IF(COUNTIF('Master list(no salts, metals)'!$K1785:$Y1785, "#N/A")=14,TRUE,FALSE))</f>
        <v>0</v>
      </c>
      <c r="N1791" t="b">
        <f>AND(COUNTIF('Master list(no salts, metals)'!N1785,"&lt;=1"),IF(COUNTIF('Master list(no salts, metals)'!$K1785:$Y1785, "#N/A")=14,TRUE,FALSE))</f>
        <v>0</v>
      </c>
      <c r="O1791" t="b">
        <f>AND(COUNTIF('Master list(no salts, metals)'!O1785,"&lt;=1"),IF(COUNTIF('Master list(no salts, metals)'!$K1785:$Y1785, "#N/A")=14,TRUE,FALSE))</f>
        <v>0</v>
      </c>
      <c r="P1791" t="b">
        <f>AND(COUNTIF('Master list(no salts, metals)'!P1785,"&lt;=1"),IF(COUNTIF('Master list(no salts, metals)'!$K1785:$Y1785, "#N/A")=14,TRUE,FALSE))</f>
        <v>0</v>
      </c>
      <c r="Q1791" t="b">
        <f>AND(COUNTIF('Master list(no salts, metals)'!Q1785,"&lt;=1"),IF(COUNTIF('Master list(no salts, metals)'!$K1785:$Y1785, "#N/A")=14,TRUE,FALSE))</f>
        <v>0</v>
      </c>
      <c r="R1791" t="b">
        <f>AND(COUNTIF('Master list(no salts, metals)'!R1785,"&lt;=1"),IF(COUNTIF('Master list(no salts, metals)'!$K1785:$Y1785, "#N/A")=14,TRUE,FALSE))</f>
        <v>0</v>
      </c>
      <c r="S1791" t="b">
        <f>AND(COUNTIF('Master list(no salts, metals)'!S1785,"&lt;=1"),IF(COUNTIF('Master list(no salts, metals)'!$K1785:$Y1785, "#N/A")=14,TRUE,FALSE))</f>
        <v>0</v>
      </c>
      <c r="T1791" t="b">
        <f>AND(COUNTIF('Master list(no salts, metals)'!T1785,"&lt;=1"),IF(COUNTIF('Master list(no salts, metals)'!$K1785:$Y1785, "#N/A")=14,TRUE,FALSE))</f>
        <v>0</v>
      </c>
      <c r="U1791" t="b">
        <f>AND(COUNTIF('Master list(no salts, metals)'!U1785,"&lt;=1"),IF(COUNTIF('Master list(no salts, metals)'!$K1785:$Y1785, "#N/A")=14,TRUE,FALSE))</f>
        <v>0</v>
      </c>
      <c r="V1791" t="b">
        <f>AND(COUNTIF('Master list(no salts, metals)'!V1785,"&lt;=1"),IF(COUNTIF('Master list(no salts, metals)'!$K1785:$Y1785, "#N/A")=14,TRUE,FALSE))</f>
        <v>0</v>
      </c>
      <c r="W1791" t="b">
        <f>AND(COUNTIF('Master list(no salts, metals)'!W1785,"&lt;=1"),IF(COUNTIF('Master list(no salts, metals)'!$K1785:$Y1785, "#N/A")=14,TRUE,FALSE))</f>
        <v>1</v>
      </c>
      <c r="X1791" t="b">
        <f>AND(COUNTIF('Master list(no salts, metals)'!X1785,"&lt;=1"),IF(COUNTIF('Master list(no salts, metals)'!$K1785:$Y1785, "#N/A")=14,TRUE,FALSE))</f>
        <v>0</v>
      </c>
      <c r="Y1791" t="b">
        <f>AND(COUNTIF('Master list(no salts, metals)'!Y1785,"&lt;=1"),IF(COUNTIF('Master list(no salts, metals)'!$K1785:$Y1785, "#N/A")=14,TRUE,FALSE))</f>
        <v>0</v>
      </c>
    </row>
    <row r="1792" spans="11:25" x14ac:dyDescent="0.25">
      <c r="K1792" t="b">
        <f>AND(COUNTIF('Master list(no salts, metals)'!K1786,"&lt;=1"),IF(COUNTIF('Master list(no salts, metals)'!$K1786:$Y1786, "#N/A")=14,TRUE,FALSE))</f>
        <v>0</v>
      </c>
      <c r="L1792" t="b">
        <f>AND(COUNTIF('Master list(no salts, metals)'!L1786,"&lt;=1"),IF(COUNTIF('Master list(no salts, metals)'!$K1786:$Y1786, "#N/A")=14,TRUE,FALSE))</f>
        <v>0</v>
      </c>
      <c r="M1792" t="b">
        <f>AND(COUNTIF('Master list(no salts, metals)'!M1786,"&lt;=1"),IF(COUNTIF('Master list(no salts, metals)'!$K1786:$Y1786, "#N/A")=14,TRUE,FALSE))</f>
        <v>0</v>
      </c>
      <c r="N1792" t="b">
        <f>AND(COUNTIF('Master list(no salts, metals)'!N1786,"&lt;=1"),IF(COUNTIF('Master list(no salts, metals)'!$K1786:$Y1786, "#N/A")=14,TRUE,FALSE))</f>
        <v>0</v>
      </c>
      <c r="O1792" t="b">
        <f>AND(COUNTIF('Master list(no salts, metals)'!O1786,"&lt;=1"),IF(COUNTIF('Master list(no salts, metals)'!$K1786:$Y1786, "#N/A")=14,TRUE,FALSE))</f>
        <v>0</v>
      </c>
      <c r="P1792" t="b">
        <f>AND(COUNTIF('Master list(no salts, metals)'!P1786,"&lt;=1"),IF(COUNTIF('Master list(no salts, metals)'!$K1786:$Y1786, "#N/A")=14,TRUE,FALSE))</f>
        <v>0</v>
      </c>
      <c r="Q1792" t="b">
        <f>AND(COUNTIF('Master list(no salts, metals)'!Q1786,"&lt;=1"),IF(COUNTIF('Master list(no salts, metals)'!$K1786:$Y1786, "#N/A")=14,TRUE,FALSE))</f>
        <v>0</v>
      </c>
      <c r="R1792" t="b">
        <f>AND(COUNTIF('Master list(no salts, metals)'!R1786,"&lt;=1"),IF(COUNTIF('Master list(no salts, metals)'!$K1786:$Y1786, "#N/A")=14,TRUE,FALSE))</f>
        <v>0</v>
      </c>
      <c r="S1792" t="b">
        <f>AND(COUNTIF('Master list(no salts, metals)'!S1786,"&lt;=1"),IF(COUNTIF('Master list(no salts, metals)'!$K1786:$Y1786, "#N/A")=14,TRUE,FALSE))</f>
        <v>0</v>
      </c>
      <c r="T1792" t="b">
        <f>AND(COUNTIF('Master list(no salts, metals)'!T1786,"&lt;=1"),IF(COUNTIF('Master list(no salts, metals)'!$K1786:$Y1786, "#N/A")=14,TRUE,FALSE))</f>
        <v>0</v>
      </c>
      <c r="U1792" t="b">
        <f>AND(COUNTIF('Master list(no salts, metals)'!U1786,"&lt;=1"),IF(COUNTIF('Master list(no salts, metals)'!$K1786:$Y1786, "#N/A")=14,TRUE,FALSE))</f>
        <v>0</v>
      </c>
      <c r="V1792" t="b">
        <f>AND(COUNTIF('Master list(no salts, metals)'!V1786,"&lt;=1"),IF(COUNTIF('Master list(no salts, metals)'!$K1786:$Y1786, "#N/A")=14,TRUE,FALSE))</f>
        <v>0</v>
      </c>
      <c r="W1792" t="b">
        <f>AND(COUNTIF('Master list(no salts, metals)'!W1786,"&lt;=1"),IF(COUNTIF('Master list(no salts, metals)'!$K1786:$Y1786, "#N/A")=14,TRUE,FALSE))</f>
        <v>1</v>
      </c>
      <c r="X1792" t="b">
        <f>AND(COUNTIF('Master list(no salts, metals)'!X1786,"&lt;=1"),IF(COUNTIF('Master list(no salts, metals)'!$K1786:$Y1786, "#N/A")=14,TRUE,FALSE))</f>
        <v>0</v>
      </c>
      <c r="Y1792" t="b">
        <f>AND(COUNTIF('Master list(no salts, metals)'!Y1786,"&lt;=1"),IF(COUNTIF('Master list(no salts, metals)'!$K1786:$Y1786, "#N/A")=14,TRUE,FALSE))</f>
        <v>0</v>
      </c>
    </row>
    <row r="1793" spans="11:25" x14ac:dyDescent="0.25">
      <c r="K1793" t="b">
        <f>AND(COUNTIF('Master list(no salts, metals)'!K1787,"&lt;=1"),IF(COUNTIF('Master list(no salts, metals)'!$K1787:$Y1787, "#N/A")=14,TRUE,FALSE))</f>
        <v>0</v>
      </c>
      <c r="L1793" t="b">
        <f>AND(COUNTIF('Master list(no salts, metals)'!L1787,"&lt;=1"),IF(COUNTIF('Master list(no salts, metals)'!$K1787:$Y1787, "#N/A")=14,TRUE,FALSE))</f>
        <v>0</v>
      </c>
      <c r="M1793" t="b">
        <f>AND(COUNTIF('Master list(no salts, metals)'!M1787,"&lt;=1"),IF(COUNTIF('Master list(no salts, metals)'!$K1787:$Y1787, "#N/A")=14,TRUE,FALSE))</f>
        <v>0</v>
      </c>
      <c r="N1793" t="b">
        <f>AND(COUNTIF('Master list(no salts, metals)'!N1787,"&lt;=1"),IF(COUNTIF('Master list(no salts, metals)'!$K1787:$Y1787, "#N/A")=14,TRUE,FALSE))</f>
        <v>0</v>
      </c>
      <c r="O1793" t="b">
        <f>AND(COUNTIF('Master list(no salts, metals)'!O1787,"&lt;=1"),IF(COUNTIF('Master list(no salts, metals)'!$K1787:$Y1787, "#N/A")=14,TRUE,FALSE))</f>
        <v>0</v>
      </c>
      <c r="P1793" t="b">
        <f>AND(COUNTIF('Master list(no salts, metals)'!P1787,"&lt;=1"),IF(COUNTIF('Master list(no salts, metals)'!$K1787:$Y1787, "#N/A")=14,TRUE,FALSE))</f>
        <v>0</v>
      </c>
      <c r="Q1793" t="b">
        <f>AND(COUNTIF('Master list(no salts, metals)'!Q1787,"&lt;=1"),IF(COUNTIF('Master list(no salts, metals)'!$K1787:$Y1787, "#N/A")=14,TRUE,FALSE))</f>
        <v>0</v>
      </c>
      <c r="R1793" t="b">
        <f>AND(COUNTIF('Master list(no salts, metals)'!R1787,"&lt;=1"),IF(COUNTIF('Master list(no salts, metals)'!$K1787:$Y1787, "#N/A")=14,TRUE,FALSE))</f>
        <v>0</v>
      </c>
      <c r="S1793" t="b">
        <f>AND(COUNTIF('Master list(no salts, metals)'!S1787,"&lt;=1"),IF(COUNTIF('Master list(no salts, metals)'!$K1787:$Y1787, "#N/A")=14,TRUE,FALSE))</f>
        <v>0</v>
      </c>
      <c r="T1793" t="b">
        <f>AND(COUNTIF('Master list(no salts, metals)'!T1787,"&lt;=1"),IF(COUNTIF('Master list(no salts, metals)'!$K1787:$Y1787, "#N/A")=14,TRUE,FALSE))</f>
        <v>0</v>
      </c>
      <c r="U1793" t="b">
        <f>AND(COUNTIF('Master list(no salts, metals)'!U1787,"&lt;=1"),IF(COUNTIF('Master list(no salts, metals)'!$K1787:$Y1787, "#N/A")=14,TRUE,FALSE))</f>
        <v>0</v>
      </c>
      <c r="V1793" t="b">
        <f>AND(COUNTIF('Master list(no salts, metals)'!V1787,"&lt;=1"),IF(COUNTIF('Master list(no salts, metals)'!$K1787:$Y1787, "#N/A")=14,TRUE,FALSE))</f>
        <v>0</v>
      </c>
      <c r="W1793" t="b">
        <f>AND(COUNTIF('Master list(no salts, metals)'!W1787,"&lt;=1"),IF(COUNTIF('Master list(no salts, metals)'!$K1787:$Y1787, "#N/A")=14,TRUE,FALSE))</f>
        <v>1</v>
      </c>
      <c r="X1793" t="b">
        <f>AND(COUNTIF('Master list(no salts, metals)'!X1787,"&lt;=1"),IF(COUNTIF('Master list(no salts, metals)'!$K1787:$Y1787, "#N/A")=14,TRUE,FALSE))</f>
        <v>0</v>
      </c>
      <c r="Y1793" t="b">
        <f>AND(COUNTIF('Master list(no salts, metals)'!Y1787,"&lt;=1"),IF(COUNTIF('Master list(no salts, metals)'!$K1787:$Y1787, "#N/A")=14,TRUE,FALSE))</f>
        <v>0</v>
      </c>
    </row>
    <row r="1794" spans="11:25" x14ac:dyDescent="0.25">
      <c r="K1794" t="b">
        <f>AND(COUNTIF('Master list(no salts, metals)'!K1788,"&lt;=1"),IF(COUNTIF('Master list(no salts, metals)'!$K1788:$Y1788, "#N/A")=14,TRUE,FALSE))</f>
        <v>0</v>
      </c>
      <c r="L1794" t="b">
        <f>AND(COUNTIF('Master list(no salts, metals)'!L1788,"&lt;=1"),IF(COUNTIF('Master list(no salts, metals)'!$K1788:$Y1788, "#N/A")=14,TRUE,FALSE))</f>
        <v>0</v>
      </c>
      <c r="M1794" t="b">
        <f>AND(COUNTIF('Master list(no salts, metals)'!M1788,"&lt;=1"),IF(COUNTIF('Master list(no salts, metals)'!$K1788:$Y1788, "#N/A")=14,TRUE,FALSE))</f>
        <v>0</v>
      </c>
      <c r="N1794" t="b">
        <f>AND(COUNTIF('Master list(no salts, metals)'!N1788,"&lt;=1"),IF(COUNTIF('Master list(no salts, metals)'!$K1788:$Y1788, "#N/A")=14,TRUE,FALSE))</f>
        <v>0</v>
      </c>
      <c r="O1794" t="b">
        <f>AND(COUNTIF('Master list(no salts, metals)'!O1788,"&lt;=1"),IF(COUNTIF('Master list(no salts, metals)'!$K1788:$Y1788, "#N/A")=14,TRUE,FALSE))</f>
        <v>0</v>
      </c>
      <c r="P1794" t="b">
        <f>AND(COUNTIF('Master list(no salts, metals)'!P1788,"&lt;=1"),IF(COUNTIF('Master list(no salts, metals)'!$K1788:$Y1788, "#N/A")=14,TRUE,FALSE))</f>
        <v>0</v>
      </c>
      <c r="Q1794" t="b">
        <f>AND(COUNTIF('Master list(no salts, metals)'!Q1788,"&lt;=1"),IF(COUNTIF('Master list(no salts, metals)'!$K1788:$Y1788, "#N/A")=14,TRUE,FALSE))</f>
        <v>0</v>
      </c>
      <c r="R1794" t="b">
        <f>AND(COUNTIF('Master list(no salts, metals)'!R1788,"&lt;=1"),IF(COUNTIF('Master list(no salts, metals)'!$K1788:$Y1788, "#N/A")=14,TRUE,FALSE))</f>
        <v>0</v>
      </c>
      <c r="S1794" t="b">
        <f>AND(COUNTIF('Master list(no salts, metals)'!S1788,"&lt;=1"),IF(COUNTIF('Master list(no salts, metals)'!$K1788:$Y1788, "#N/A")=14,TRUE,FALSE))</f>
        <v>0</v>
      </c>
      <c r="T1794" t="b">
        <f>AND(COUNTIF('Master list(no salts, metals)'!T1788,"&lt;=1"),IF(COUNTIF('Master list(no salts, metals)'!$K1788:$Y1788, "#N/A")=14,TRUE,FALSE))</f>
        <v>0</v>
      </c>
      <c r="U1794" t="b">
        <f>AND(COUNTIF('Master list(no salts, metals)'!U1788,"&lt;=1"),IF(COUNTIF('Master list(no salts, metals)'!$K1788:$Y1788, "#N/A")=14,TRUE,FALSE))</f>
        <v>0</v>
      </c>
      <c r="V1794" t="b">
        <f>AND(COUNTIF('Master list(no salts, metals)'!V1788,"&lt;=1"),IF(COUNTIF('Master list(no salts, metals)'!$K1788:$Y1788, "#N/A")=14,TRUE,FALSE))</f>
        <v>0</v>
      </c>
      <c r="W1794" t="b">
        <f>AND(COUNTIF('Master list(no salts, metals)'!W1788,"&lt;=1"),IF(COUNTIF('Master list(no salts, metals)'!$K1788:$Y1788, "#N/A")=14,TRUE,FALSE))</f>
        <v>1</v>
      </c>
      <c r="X1794" t="b">
        <f>AND(COUNTIF('Master list(no salts, metals)'!X1788,"&lt;=1"),IF(COUNTIF('Master list(no salts, metals)'!$K1788:$Y1788, "#N/A")=14,TRUE,FALSE))</f>
        <v>0</v>
      </c>
      <c r="Y1794" t="b">
        <f>AND(COUNTIF('Master list(no salts, metals)'!Y1788,"&lt;=1"),IF(COUNTIF('Master list(no salts, metals)'!$K1788:$Y1788, "#N/A")=14,TRUE,FALSE))</f>
        <v>0</v>
      </c>
    </row>
    <row r="1795" spans="11:25" x14ac:dyDescent="0.25">
      <c r="K1795" t="b">
        <f>AND(COUNTIF('Master list(no salts, metals)'!K1789,"&lt;=1"),IF(COUNTIF('Master list(no salts, metals)'!$K1789:$Y1789, "#N/A")=14,TRUE,FALSE))</f>
        <v>0</v>
      </c>
      <c r="L1795" t="b">
        <f>AND(COUNTIF('Master list(no salts, metals)'!L1789,"&lt;=1"),IF(COUNTIF('Master list(no salts, metals)'!$K1789:$Y1789, "#N/A")=14,TRUE,FALSE))</f>
        <v>0</v>
      </c>
      <c r="M1795" t="b">
        <f>AND(COUNTIF('Master list(no salts, metals)'!M1789,"&lt;=1"),IF(COUNTIF('Master list(no salts, metals)'!$K1789:$Y1789, "#N/A")=14,TRUE,FALSE))</f>
        <v>0</v>
      </c>
      <c r="N1795" t="b">
        <f>AND(COUNTIF('Master list(no salts, metals)'!N1789,"&lt;=1"),IF(COUNTIF('Master list(no salts, metals)'!$K1789:$Y1789, "#N/A")=14,TRUE,FALSE))</f>
        <v>0</v>
      </c>
      <c r="O1795" t="b">
        <f>AND(COUNTIF('Master list(no salts, metals)'!O1789,"&lt;=1"),IF(COUNTIF('Master list(no salts, metals)'!$K1789:$Y1789, "#N/A")=14,TRUE,FALSE))</f>
        <v>0</v>
      </c>
      <c r="P1795" t="b">
        <f>AND(COUNTIF('Master list(no salts, metals)'!P1789,"&lt;=1"),IF(COUNTIF('Master list(no salts, metals)'!$K1789:$Y1789, "#N/A")=14,TRUE,FALSE))</f>
        <v>0</v>
      </c>
      <c r="Q1795" t="b">
        <f>AND(COUNTIF('Master list(no salts, metals)'!Q1789,"&lt;=1"),IF(COUNTIF('Master list(no salts, metals)'!$K1789:$Y1789, "#N/A")=14,TRUE,FALSE))</f>
        <v>0</v>
      </c>
      <c r="R1795" t="b">
        <f>AND(COUNTIF('Master list(no salts, metals)'!R1789,"&lt;=1"),IF(COUNTIF('Master list(no salts, metals)'!$K1789:$Y1789, "#N/A")=14,TRUE,FALSE))</f>
        <v>0</v>
      </c>
      <c r="S1795" t="b">
        <f>AND(COUNTIF('Master list(no salts, metals)'!S1789,"&lt;=1"),IF(COUNTIF('Master list(no salts, metals)'!$K1789:$Y1789, "#N/A")=14,TRUE,FALSE))</f>
        <v>0</v>
      </c>
      <c r="T1795" t="b">
        <f>AND(COUNTIF('Master list(no salts, metals)'!T1789,"&lt;=1"),IF(COUNTIF('Master list(no salts, metals)'!$K1789:$Y1789, "#N/A")=14,TRUE,FALSE))</f>
        <v>0</v>
      </c>
      <c r="U1795" t="b">
        <f>AND(COUNTIF('Master list(no salts, metals)'!U1789,"&lt;=1"),IF(COUNTIF('Master list(no salts, metals)'!$K1789:$Y1789, "#N/A")=14,TRUE,FALSE))</f>
        <v>0</v>
      </c>
      <c r="V1795" t="b">
        <f>AND(COUNTIF('Master list(no salts, metals)'!V1789,"&lt;=1"),IF(COUNTIF('Master list(no salts, metals)'!$K1789:$Y1789, "#N/A")=14,TRUE,FALSE))</f>
        <v>0</v>
      </c>
      <c r="W1795" t="b">
        <f>AND(COUNTIF('Master list(no salts, metals)'!W1789,"&lt;=1"),IF(COUNTIF('Master list(no salts, metals)'!$K1789:$Y1789, "#N/A")=14,TRUE,FALSE))</f>
        <v>0</v>
      </c>
      <c r="X1795" t="b">
        <f>AND(COUNTIF('Master list(no salts, metals)'!X1789,"&lt;=1"),IF(COUNTIF('Master list(no salts, metals)'!$K1789:$Y1789, "#N/A")=14,TRUE,FALSE))</f>
        <v>0</v>
      </c>
      <c r="Y1795" t="b">
        <f>AND(COUNTIF('Master list(no salts, metals)'!Y1789,"&lt;=1"),IF(COUNTIF('Master list(no salts, metals)'!$K1789:$Y1789, "#N/A")=14,TRUE,FALSE))</f>
        <v>1</v>
      </c>
    </row>
    <row r="1796" spans="11:25" x14ac:dyDescent="0.25">
      <c r="K1796" t="b">
        <f>AND(COUNTIF('Master list(no salts, metals)'!K1790,"&lt;=1"),IF(COUNTIF('Master list(no salts, metals)'!$K1790:$Y1790, "#N/A")=14,TRUE,FALSE))</f>
        <v>0</v>
      </c>
      <c r="L1796" t="b">
        <f>AND(COUNTIF('Master list(no salts, metals)'!L1790,"&lt;=1"),IF(COUNTIF('Master list(no salts, metals)'!$K1790:$Y1790, "#N/A")=14,TRUE,FALSE))</f>
        <v>0</v>
      </c>
      <c r="M1796" t="b">
        <f>AND(COUNTIF('Master list(no salts, metals)'!M1790,"&lt;=1"),IF(COUNTIF('Master list(no salts, metals)'!$K1790:$Y1790, "#N/A")=14,TRUE,FALSE))</f>
        <v>0</v>
      </c>
      <c r="N1796" t="b">
        <f>AND(COUNTIF('Master list(no salts, metals)'!N1790,"&lt;=1"),IF(COUNTIF('Master list(no salts, metals)'!$K1790:$Y1790, "#N/A")=14,TRUE,FALSE))</f>
        <v>0</v>
      </c>
      <c r="O1796" t="b">
        <f>AND(COUNTIF('Master list(no salts, metals)'!O1790,"&lt;=1"),IF(COUNTIF('Master list(no salts, metals)'!$K1790:$Y1790, "#N/A")=14,TRUE,FALSE))</f>
        <v>0</v>
      </c>
      <c r="P1796" t="b">
        <f>AND(COUNTIF('Master list(no salts, metals)'!P1790,"&lt;=1"),IF(COUNTIF('Master list(no salts, metals)'!$K1790:$Y1790, "#N/A")=14,TRUE,FALSE))</f>
        <v>0</v>
      </c>
      <c r="Q1796" t="b">
        <f>AND(COUNTIF('Master list(no salts, metals)'!Q1790,"&lt;=1"),IF(COUNTIF('Master list(no salts, metals)'!$K1790:$Y1790, "#N/A")=14,TRUE,FALSE))</f>
        <v>0</v>
      </c>
      <c r="R1796" t="b">
        <f>AND(COUNTIF('Master list(no salts, metals)'!R1790,"&lt;=1"),IF(COUNTIF('Master list(no salts, metals)'!$K1790:$Y1790, "#N/A")=14,TRUE,FALSE))</f>
        <v>0</v>
      </c>
      <c r="S1796" t="b">
        <f>AND(COUNTIF('Master list(no salts, metals)'!S1790,"&lt;=1"),IF(COUNTIF('Master list(no salts, metals)'!$K1790:$Y1790, "#N/A")=14,TRUE,FALSE))</f>
        <v>0</v>
      </c>
      <c r="T1796" t="b">
        <f>AND(COUNTIF('Master list(no salts, metals)'!T1790,"&lt;=1"),IF(COUNTIF('Master list(no salts, metals)'!$K1790:$Y1790, "#N/A")=14,TRUE,FALSE))</f>
        <v>0</v>
      </c>
      <c r="U1796" t="b">
        <f>AND(COUNTIF('Master list(no salts, metals)'!U1790,"&lt;=1"),IF(COUNTIF('Master list(no salts, metals)'!$K1790:$Y1790, "#N/A")=14,TRUE,FALSE))</f>
        <v>0</v>
      </c>
      <c r="V1796" t="b">
        <f>AND(COUNTIF('Master list(no salts, metals)'!V1790,"&lt;=1"),IF(COUNTIF('Master list(no salts, metals)'!$K1790:$Y1790, "#N/A")=14,TRUE,FALSE))</f>
        <v>0</v>
      </c>
      <c r="W1796" t="b">
        <f>AND(COUNTIF('Master list(no salts, metals)'!W1790,"&lt;=1"),IF(COUNTIF('Master list(no salts, metals)'!$K1790:$Y1790, "#N/A")=14,TRUE,FALSE))</f>
        <v>0</v>
      </c>
      <c r="X1796" t="b">
        <f>AND(COUNTIF('Master list(no salts, metals)'!X1790,"&lt;=1"),IF(COUNTIF('Master list(no salts, metals)'!$K1790:$Y1790, "#N/A")=14,TRUE,FALSE))</f>
        <v>0</v>
      </c>
      <c r="Y1796" t="b">
        <f>AND(COUNTIF('Master list(no salts, metals)'!Y1790,"&lt;=1"),IF(COUNTIF('Master list(no salts, metals)'!$K1790:$Y1790, "#N/A")=14,TRUE,FALSE))</f>
        <v>0</v>
      </c>
    </row>
    <row r="1797" spans="11:25" x14ac:dyDescent="0.25">
      <c r="K1797" t="b">
        <f>AND(COUNTIF('Master list(no salts, metals)'!K1791,"&lt;=1"),IF(COUNTIF('Master list(no salts, metals)'!$K1791:$Y1791, "#N/A")=14,TRUE,FALSE))</f>
        <v>0</v>
      </c>
      <c r="L1797" t="b">
        <f>AND(COUNTIF('Master list(no salts, metals)'!L1791,"&lt;=1"),IF(COUNTIF('Master list(no salts, metals)'!$K1791:$Y1791, "#N/A")=14,TRUE,FALSE))</f>
        <v>0</v>
      </c>
      <c r="M1797" t="b">
        <f>AND(COUNTIF('Master list(no salts, metals)'!M1791,"&lt;=1"),IF(COUNTIF('Master list(no salts, metals)'!$K1791:$Y1791, "#N/A")=14,TRUE,FALSE))</f>
        <v>0</v>
      </c>
      <c r="N1797" t="b">
        <f>AND(COUNTIF('Master list(no salts, metals)'!N1791,"&lt;=1"),IF(COUNTIF('Master list(no salts, metals)'!$K1791:$Y1791, "#N/A")=14,TRUE,FALSE))</f>
        <v>0</v>
      </c>
      <c r="O1797" t="b">
        <f>AND(COUNTIF('Master list(no salts, metals)'!O1791,"&lt;=1"),IF(COUNTIF('Master list(no salts, metals)'!$K1791:$Y1791, "#N/A")=14,TRUE,FALSE))</f>
        <v>0</v>
      </c>
      <c r="P1797" t="b">
        <f>AND(COUNTIF('Master list(no salts, metals)'!P1791,"&lt;=1"),IF(COUNTIF('Master list(no salts, metals)'!$K1791:$Y1791, "#N/A")=14,TRUE,FALSE))</f>
        <v>0</v>
      </c>
      <c r="Q1797" t="b">
        <f>AND(COUNTIF('Master list(no salts, metals)'!Q1791,"&lt;=1"),IF(COUNTIF('Master list(no salts, metals)'!$K1791:$Y1791, "#N/A")=14,TRUE,FALSE))</f>
        <v>0</v>
      </c>
      <c r="R1797" t="b">
        <f>AND(COUNTIF('Master list(no salts, metals)'!R1791,"&lt;=1"),IF(COUNTIF('Master list(no salts, metals)'!$K1791:$Y1791, "#N/A")=14,TRUE,FALSE))</f>
        <v>0</v>
      </c>
      <c r="S1797" t="b">
        <f>AND(COUNTIF('Master list(no salts, metals)'!S1791,"&lt;=1"),IF(COUNTIF('Master list(no salts, metals)'!$K1791:$Y1791, "#N/A")=14,TRUE,FALSE))</f>
        <v>0</v>
      </c>
      <c r="T1797" t="b">
        <f>AND(COUNTIF('Master list(no salts, metals)'!T1791,"&lt;=1"),IF(COUNTIF('Master list(no salts, metals)'!$K1791:$Y1791, "#N/A")=14,TRUE,FALSE))</f>
        <v>0</v>
      </c>
      <c r="U1797" t="b">
        <f>AND(COUNTIF('Master list(no salts, metals)'!U1791,"&lt;=1"),IF(COUNTIF('Master list(no salts, metals)'!$K1791:$Y1791, "#N/A")=14,TRUE,FALSE))</f>
        <v>0</v>
      </c>
      <c r="V1797" t="b">
        <f>AND(COUNTIF('Master list(no salts, metals)'!V1791,"&lt;=1"),IF(COUNTIF('Master list(no salts, metals)'!$K1791:$Y1791, "#N/A")=14,TRUE,FALSE))</f>
        <v>0</v>
      </c>
      <c r="W1797" t="b">
        <f>AND(COUNTIF('Master list(no salts, metals)'!W1791,"&lt;=1"),IF(COUNTIF('Master list(no salts, metals)'!$K1791:$Y1791, "#N/A")=14,TRUE,FALSE))</f>
        <v>0</v>
      </c>
      <c r="X1797" t="b">
        <f>AND(COUNTIF('Master list(no salts, metals)'!X1791,"&lt;=1"),IF(COUNTIF('Master list(no salts, metals)'!$K1791:$Y1791, "#N/A")=14,TRUE,FALSE))</f>
        <v>0</v>
      </c>
      <c r="Y1797" t="b">
        <f>AND(COUNTIF('Master list(no salts, metals)'!Y1791,"&lt;=1"),IF(COUNTIF('Master list(no salts, metals)'!$K1791:$Y1791, "#N/A")=14,TRUE,FALSE))</f>
        <v>0</v>
      </c>
    </row>
    <row r="1798" spans="11:25" x14ac:dyDescent="0.25">
      <c r="K1798" t="b">
        <f>AND(COUNTIF('Master list(no salts, metals)'!K1792,"&lt;=1"),IF(COUNTIF('Master list(no salts, metals)'!$K1792:$Y1792, "#N/A")=14,TRUE,FALSE))</f>
        <v>0</v>
      </c>
      <c r="L1798" t="b">
        <f>AND(COUNTIF('Master list(no salts, metals)'!L1792,"&lt;=1"),IF(COUNTIF('Master list(no salts, metals)'!$K1792:$Y1792, "#N/A")=14,TRUE,FALSE))</f>
        <v>0</v>
      </c>
      <c r="M1798" t="b">
        <f>AND(COUNTIF('Master list(no salts, metals)'!M1792,"&lt;=1"),IF(COUNTIF('Master list(no salts, metals)'!$K1792:$Y1792, "#N/A")=14,TRUE,FALSE))</f>
        <v>0</v>
      </c>
      <c r="N1798" t="b">
        <f>AND(COUNTIF('Master list(no salts, metals)'!N1792,"&lt;=1"),IF(COUNTIF('Master list(no salts, metals)'!$K1792:$Y1792, "#N/A")=14,TRUE,FALSE))</f>
        <v>0</v>
      </c>
      <c r="O1798" t="b">
        <f>AND(COUNTIF('Master list(no salts, metals)'!O1792,"&lt;=1"),IF(COUNTIF('Master list(no salts, metals)'!$K1792:$Y1792, "#N/A")=14,TRUE,FALSE))</f>
        <v>0</v>
      </c>
      <c r="P1798" t="b">
        <f>AND(COUNTIF('Master list(no salts, metals)'!P1792,"&lt;=1"),IF(COUNTIF('Master list(no salts, metals)'!$K1792:$Y1792, "#N/A")=14,TRUE,FALSE))</f>
        <v>0</v>
      </c>
      <c r="Q1798" t="b">
        <f>AND(COUNTIF('Master list(no salts, metals)'!Q1792,"&lt;=1"),IF(COUNTIF('Master list(no salts, metals)'!$K1792:$Y1792, "#N/A")=14,TRUE,FALSE))</f>
        <v>0</v>
      </c>
      <c r="R1798" t="b">
        <f>AND(COUNTIF('Master list(no salts, metals)'!R1792,"&lt;=1"),IF(COUNTIF('Master list(no salts, metals)'!$K1792:$Y1792, "#N/A")=14,TRUE,FALSE))</f>
        <v>0</v>
      </c>
      <c r="S1798" t="b">
        <f>AND(COUNTIF('Master list(no salts, metals)'!S1792,"&lt;=1"),IF(COUNTIF('Master list(no salts, metals)'!$K1792:$Y1792, "#N/A")=14,TRUE,FALSE))</f>
        <v>0</v>
      </c>
      <c r="T1798" t="b">
        <f>AND(COUNTIF('Master list(no salts, metals)'!T1792,"&lt;=1"),IF(COUNTIF('Master list(no salts, metals)'!$K1792:$Y1792, "#N/A")=14,TRUE,FALSE))</f>
        <v>0</v>
      </c>
      <c r="U1798" t="b">
        <f>AND(COUNTIF('Master list(no salts, metals)'!U1792,"&lt;=1"),IF(COUNTIF('Master list(no salts, metals)'!$K1792:$Y1792, "#N/A")=14,TRUE,FALSE))</f>
        <v>0</v>
      </c>
      <c r="V1798" t="b">
        <f>AND(COUNTIF('Master list(no salts, metals)'!V1792,"&lt;=1"),IF(COUNTIF('Master list(no salts, metals)'!$K1792:$Y1792, "#N/A")=14,TRUE,FALSE))</f>
        <v>0</v>
      </c>
      <c r="W1798" t="b">
        <f>AND(COUNTIF('Master list(no salts, metals)'!W1792,"&lt;=1"),IF(COUNTIF('Master list(no salts, metals)'!$K1792:$Y1792, "#N/A")=14,TRUE,FALSE))</f>
        <v>0</v>
      </c>
      <c r="X1798" t="b">
        <f>AND(COUNTIF('Master list(no salts, metals)'!X1792,"&lt;=1"),IF(COUNTIF('Master list(no salts, metals)'!$K1792:$Y1792, "#N/A")=14,TRUE,FALSE))</f>
        <v>0</v>
      </c>
      <c r="Y1798" t="b">
        <f>AND(COUNTIF('Master list(no salts, metals)'!Y1792,"&lt;=1"),IF(COUNTIF('Master list(no salts, metals)'!$K1792:$Y1792, "#N/A")=14,TRUE,FALSE))</f>
        <v>0</v>
      </c>
    </row>
    <row r="1799" spans="11:25" x14ac:dyDescent="0.25">
      <c r="K1799" t="b">
        <f>AND(COUNTIF('Master list(no salts, metals)'!K1793,"&lt;=1"),IF(COUNTIF('Master list(no salts, metals)'!$K1793:$Y1793, "#N/A")=14,TRUE,FALSE))</f>
        <v>0</v>
      </c>
      <c r="L1799" t="b">
        <f>AND(COUNTIF('Master list(no salts, metals)'!L1793,"&lt;=1"),IF(COUNTIF('Master list(no salts, metals)'!$K1793:$Y1793, "#N/A")=14,TRUE,FALSE))</f>
        <v>0</v>
      </c>
      <c r="M1799" t="b">
        <f>AND(COUNTIF('Master list(no salts, metals)'!M1793,"&lt;=1"),IF(COUNTIF('Master list(no salts, metals)'!$K1793:$Y1793, "#N/A")=14,TRUE,FALSE))</f>
        <v>0</v>
      </c>
      <c r="N1799" t="b">
        <f>AND(COUNTIF('Master list(no salts, metals)'!N1793,"&lt;=1"),IF(COUNTIF('Master list(no salts, metals)'!$K1793:$Y1793, "#N/A")=14,TRUE,FALSE))</f>
        <v>0</v>
      </c>
      <c r="O1799" t="b">
        <f>AND(COUNTIF('Master list(no salts, metals)'!O1793,"&lt;=1"),IF(COUNTIF('Master list(no salts, metals)'!$K1793:$Y1793, "#N/A")=14,TRUE,FALSE))</f>
        <v>0</v>
      </c>
      <c r="P1799" t="b">
        <f>AND(COUNTIF('Master list(no salts, metals)'!P1793,"&lt;=1"),IF(COUNTIF('Master list(no salts, metals)'!$K1793:$Y1793, "#N/A")=14,TRUE,FALSE))</f>
        <v>0</v>
      </c>
      <c r="Q1799" t="b">
        <f>AND(COUNTIF('Master list(no salts, metals)'!Q1793,"&lt;=1"),IF(COUNTIF('Master list(no salts, metals)'!$K1793:$Y1793, "#N/A")=14,TRUE,FALSE))</f>
        <v>0</v>
      </c>
      <c r="R1799" t="b">
        <f>AND(COUNTIF('Master list(no salts, metals)'!R1793,"&lt;=1"),IF(COUNTIF('Master list(no salts, metals)'!$K1793:$Y1793, "#N/A")=14,TRUE,FALSE))</f>
        <v>0</v>
      </c>
      <c r="S1799" t="b">
        <f>AND(COUNTIF('Master list(no salts, metals)'!S1793,"&lt;=1"),IF(COUNTIF('Master list(no salts, metals)'!$K1793:$Y1793, "#N/A")=14,TRUE,FALSE))</f>
        <v>0</v>
      </c>
      <c r="T1799" t="b">
        <f>AND(COUNTIF('Master list(no salts, metals)'!T1793,"&lt;=1"),IF(COUNTIF('Master list(no salts, metals)'!$K1793:$Y1793, "#N/A")=14,TRUE,FALSE))</f>
        <v>0</v>
      </c>
      <c r="U1799" t="b">
        <f>AND(COUNTIF('Master list(no salts, metals)'!U1793,"&lt;=1"),IF(COUNTIF('Master list(no salts, metals)'!$K1793:$Y1793, "#N/A")=14,TRUE,FALSE))</f>
        <v>0</v>
      </c>
      <c r="V1799" t="b">
        <f>AND(COUNTIF('Master list(no salts, metals)'!V1793,"&lt;=1"),IF(COUNTIF('Master list(no salts, metals)'!$K1793:$Y1793, "#N/A")=14,TRUE,FALSE))</f>
        <v>0</v>
      </c>
      <c r="W1799" t="b">
        <f>AND(COUNTIF('Master list(no salts, metals)'!W1793,"&lt;=1"),IF(COUNTIF('Master list(no salts, metals)'!$K1793:$Y1793, "#N/A")=14,TRUE,FALSE))</f>
        <v>1</v>
      </c>
      <c r="X1799" t="b">
        <f>AND(COUNTIF('Master list(no salts, metals)'!X1793,"&lt;=1"),IF(COUNTIF('Master list(no salts, metals)'!$K1793:$Y1793, "#N/A")=14,TRUE,FALSE))</f>
        <v>0</v>
      </c>
      <c r="Y1799" t="b">
        <f>AND(COUNTIF('Master list(no salts, metals)'!Y1793,"&lt;=1"),IF(COUNTIF('Master list(no salts, metals)'!$K1793:$Y1793, "#N/A")=14,TRUE,FALSE))</f>
        <v>0</v>
      </c>
    </row>
    <row r="1800" spans="11:25" x14ac:dyDescent="0.25">
      <c r="K1800" t="b">
        <f>AND(COUNTIF('Master list(no salts, metals)'!K1794,"&lt;=1"),IF(COUNTIF('Master list(no salts, metals)'!$K1794:$Y1794, "#N/A")=14,TRUE,FALSE))</f>
        <v>0</v>
      </c>
      <c r="L1800" t="b">
        <f>AND(COUNTIF('Master list(no salts, metals)'!L1794,"&lt;=1"),IF(COUNTIF('Master list(no salts, metals)'!$K1794:$Y1794, "#N/A")=14,TRUE,FALSE))</f>
        <v>0</v>
      </c>
      <c r="M1800" t="b">
        <f>AND(COUNTIF('Master list(no salts, metals)'!M1794,"&lt;=1"),IF(COUNTIF('Master list(no salts, metals)'!$K1794:$Y1794, "#N/A")=14,TRUE,FALSE))</f>
        <v>0</v>
      </c>
      <c r="N1800" t="b">
        <f>AND(COUNTIF('Master list(no salts, metals)'!N1794,"&lt;=1"),IF(COUNTIF('Master list(no salts, metals)'!$K1794:$Y1794, "#N/A")=14,TRUE,FALSE))</f>
        <v>0</v>
      </c>
      <c r="O1800" t="b">
        <f>AND(COUNTIF('Master list(no salts, metals)'!O1794,"&lt;=1"),IF(COUNTIF('Master list(no salts, metals)'!$K1794:$Y1794, "#N/A")=14,TRUE,FALSE))</f>
        <v>0</v>
      </c>
      <c r="P1800" t="b">
        <f>AND(COUNTIF('Master list(no salts, metals)'!P1794,"&lt;=1"),IF(COUNTIF('Master list(no salts, metals)'!$K1794:$Y1794, "#N/A")=14,TRUE,FALSE))</f>
        <v>0</v>
      </c>
      <c r="Q1800" t="b">
        <f>AND(COUNTIF('Master list(no salts, metals)'!Q1794,"&lt;=1"),IF(COUNTIF('Master list(no salts, metals)'!$K1794:$Y1794, "#N/A")=14,TRUE,FALSE))</f>
        <v>0</v>
      </c>
      <c r="R1800" t="b">
        <f>AND(COUNTIF('Master list(no salts, metals)'!R1794,"&lt;=1"),IF(COUNTIF('Master list(no salts, metals)'!$K1794:$Y1794, "#N/A")=14,TRUE,FALSE))</f>
        <v>0</v>
      </c>
      <c r="S1800" t="b">
        <f>AND(COUNTIF('Master list(no salts, metals)'!S1794,"&lt;=1"),IF(COUNTIF('Master list(no salts, metals)'!$K1794:$Y1794, "#N/A")=14,TRUE,FALSE))</f>
        <v>0</v>
      </c>
      <c r="T1800" t="b">
        <f>AND(COUNTIF('Master list(no salts, metals)'!T1794,"&lt;=1"),IF(COUNTIF('Master list(no salts, metals)'!$K1794:$Y1794, "#N/A")=14,TRUE,FALSE))</f>
        <v>0</v>
      </c>
      <c r="U1800" t="b">
        <f>AND(COUNTIF('Master list(no salts, metals)'!U1794,"&lt;=1"),IF(COUNTIF('Master list(no salts, metals)'!$K1794:$Y1794, "#N/A")=14,TRUE,FALSE))</f>
        <v>0</v>
      </c>
      <c r="V1800" t="b">
        <f>AND(COUNTIF('Master list(no salts, metals)'!V1794,"&lt;=1"),IF(COUNTIF('Master list(no salts, metals)'!$K1794:$Y1794, "#N/A")=14,TRUE,FALSE))</f>
        <v>0</v>
      </c>
      <c r="W1800" t="b">
        <f>AND(COUNTIF('Master list(no salts, metals)'!W1794,"&lt;=1"),IF(COUNTIF('Master list(no salts, metals)'!$K1794:$Y1794, "#N/A")=14,TRUE,FALSE))</f>
        <v>1</v>
      </c>
      <c r="X1800" t="b">
        <f>AND(COUNTIF('Master list(no salts, metals)'!X1794,"&lt;=1"),IF(COUNTIF('Master list(no salts, metals)'!$K1794:$Y1794, "#N/A")=14,TRUE,FALSE))</f>
        <v>0</v>
      </c>
      <c r="Y1800" t="b">
        <f>AND(COUNTIF('Master list(no salts, metals)'!Y1794,"&lt;=1"),IF(COUNTIF('Master list(no salts, metals)'!$K1794:$Y1794, "#N/A")=14,TRUE,FALSE))</f>
        <v>0</v>
      </c>
    </row>
    <row r="1801" spans="11:25" x14ac:dyDescent="0.25">
      <c r="K1801" t="b">
        <f>AND(COUNTIF('Master list(no salts, metals)'!K1795,"&lt;=1"),IF(COUNTIF('Master list(no salts, metals)'!$K1795:$Y1795, "#N/A")=14,TRUE,FALSE))</f>
        <v>0</v>
      </c>
      <c r="L1801" t="b">
        <f>AND(COUNTIF('Master list(no salts, metals)'!L1795,"&lt;=1"),IF(COUNTIF('Master list(no salts, metals)'!$K1795:$Y1795, "#N/A")=14,TRUE,FALSE))</f>
        <v>0</v>
      </c>
      <c r="M1801" t="b">
        <f>AND(COUNTIF('Master list(no salts, metals)'!M1795,"&lt;=1"),IF(COUNTIF('Master list(no salts, metals)'!$K1795:$Y1795, "#N/A")=14,TRUE,FALSE))</f>
        <v>0</v>
      </c>
      <c r="N1801" t="b">
        <f>AND(COUNTIF('Master list(no salts, metals)'!N1795,"&lt;=1"),IF(COUNTIF('Master list(no salts, metals)'!$K1795:$Y1795, "#N/A")=14,TRUE,FALSE))</f>
        <v>0</v>
      </c>
      <c r="O1801" t="b">
        <f>AND(COUNTIF('Master list(no salts, metals)'!O1795,"&lt;=1"),IF(COUNTIF('Master list(no salts, metals)'!$K1795:$Y1795, "#N/A")=14,TRUE,FALSE))</f>
        <v>0</v>
      </c>
      <c r="P1801" t="b">
        <f>AND(COUNTIF('Master list(no salts, metals)'!P1795,"&lt;=1"),IF(COUNTIF('Master list(no salts, metals)'!$K1795:$Y1795, "#N/A")=14,TRUE,FALSE))</f>
        <v>0</v>
      </c>
      <c r="Q1801" t="b">
        <f>AND(COUNTIF('Master list(no salts, metals)'!Q1795,"&lt;=1"),IF(COUNTIF('Master list(no salts, metals)'!$K1795:$Y1795, "#N/A")=14,TRUE,FALSE))</f>
        <v>0</v>
      </c>
      <c r="R1801" t="b">
        <f>AND(COUNTIF('Master list(no salts, metals)'!R1795,"&lt;=1"),IF(COUNTIF('Master list(no salts, metals)'!$K1795:$Y1795, "#N/A")=14,TRUE,FALSE))</f>
        <v>0</v>
      </c>
      <c r="S1801" t="b">
        <f>AND(COUNTIF('Master list(no salts, metals)'!S1795,"&lt;=1"),IF(COUNTIF('Master list(no salts, metals)'!$K1795:$Y1795, "#N/A")=14,TRUE,FALSE))</f>
        <v>0</v>
      </c>
      <c r="T1801" t="b">
        <f>AND(COUNTIF('Master list(no salts, metals)'!T1795,"&lt;=1"),IF(COUNTIF('Master list(no salts, metals)'!$K1795:$Y1795, "#N/A")=14,TRUE,FALSE))</f>
        <v>0</v>
      </c>
      <c r="U1801" t="b">
        <f>AND(COUNTIF('Master list(no salts, metals)'!U1795,"&lt;=1"),IF(COUNTIF('Master list(no salts, metals)'!$K1795:$Y1795, "#N/A")=14,TRUE,FALSE))</f>
        <v>0</v>
      </c>
      <c r="V1801" t="b">
        <f>AND(COUNTIF('Master list(no salts, metals)'!V1795,"&lt;=1"),IF(COUNTIF('Master list(no salts, metals)'!$K1795:$Y1795, "#N/A")=14,TRUE,FALSE))</f>
        <v>0</v>
      </c>
      <c r="W1801" t="b">
        <f>AND(COUNTIF('Master list(no salts, metals)'!W1795,"&lt;=1"),IF(COUNTIF('Master list(no salts, metals)'!$K1795:$Y1795, "#N/A")=14,TRUE,FALSE))</f>
        <v>0</v>
      </c>
      <c r="X1801" t="b">
        <f>AND(COUNTIF('Master list(no salts, metals)'!X1795,"&lt;=1"),IF(COUNTIF('Master list(no salts, metals)'!$K1795:$Y1795, "#N/A")=14,TRUE,FALSE))</f>
        <v>0</v>
      </c>
      <c r="Y1801" t="b">
        <f>AND(COUNTIF('Master list(no salts, metals)'!Y1795,"&lt;=1"),IF(COUNTIF('Master list(no salts, metals)'!$K1795:$Y1795, "#N/A")=14,TRUE,FALSE))</f>
        <v>1</v>
      </c>
    </row>
    <row r="1802" spans="11:25" x14ac:dyDescent="0.25">
      <c r="K1802" t="b">
        <f>AND(COUNTIF('Master list(no salts, metals)'!K1796,"&lt;=1"),IF(COUNTIF('Master list(no salts, metals)'!$K1796:$Y1796, "#N/A")=14,TRUE,FALSE))</f>
        <v>0</v>
      </c>
      <c r="L1802" t="b">
        <f>AND(COUNTIF('Master list(no salts, metals)'!L1796,"&lt;=1"),IF(COUNTIF('Master list(no salts, metals)'!$K1796:$Y1796, "#N/A")=14,TRUE,FALSE))</f>
        <v>0</v>
      </c>
      <c r="M1802" t="b">
        <f>AND(COUNTIF('Master list(no salts, metals)'!M1796,"&lt;=1"),IF(COUNTIF('Master list(no salts, metals)'!$K1796:$Y1796, "#N/A")=14,TRUE,FALSE))</f>
        <v>0</v>
      </c>
      <c r="N1802" t="b">
        <f>AND(COUNTIF('Master list(no salts, metals)'!N1796,"&lt;=1"),IF(COUNTIF('Master list(no salts, metals)'!$K1796:$Y1796, "#N/A")=14,TRUE,FALSE))</f>
        <v>0</v>
      </c>
      <c r="O1802" t="b">
        <f>AND(COUNTIF('Master list(no salts, metals)'!O1796,"&lt;=1"),IF(COUNTIF('Master list(no salts, metals)'!$K1796:$Y1796, "#N/A")=14,TRUE,FALSE))</f>
        <v>0</v>
      </c>
      <c r="P1802" t="b">
        <f>AND(COUNTIF('Master list(no salts, metals)'!P1796,"&lt;=1"),IF(COUNTIF('Master list(no salts, metals)'!$K1796:$Y1796, "#N/A")=14,TRUE,FALSE))</f>
        <v>0</v>
      </c>
      <c r="Q1802" t="b">
        <f>AND(COUNTIF('Master list(no salts, metals)'!Q1796,"&lt;=1"),IF(COUNTIF('Master list(no salts, metals)'!$K1796:$Y1796, "#N/A")=14,TRUE,FALSE))</f>
        <v>0</v>
      </c>
      <c r="R1802" t="b">
        <f>AND(COUNTIF('Master list(no salts, metals)'!R1796,"&lt;=1"),IF(COUNTIF('Master list(no salts, metals)'!$K1796:$Y1796, "#N/A")=14,TRUE,FALSE))</f>
        <v>0</v>
      </c>
      <c r="S1802" t="b">
        <f>AND(COUNTIF('Master list(no salts, metals)'!S1796,"&lt;=1"),IF(COUNTIF('Master list(no salts, metals)'!$K1796:$Y1796, "#N/A")=14,TRUE,FALSE))</f>
        <v>0</v>
      </c>
      <c r="T1802" t="b">
        <f>AND(COUNTIF('Master list(no salts, metals)'!T1796,"&lt;=1"),IF(COUNTIF('Master list(no salts, metals)'!$K1796:$Y1796, "#N/A")=14,TRUE,FALSE))</f>
        <v>0</v>
      </c>
      <c r="U1802" t="b">
        <f>AND(COUNTIF('Master list(no salts, metals)'!U1796,"&lt;=1"),IF(COUNTIF('Master list(no salts, metals)'!$K1796:$Y1796, "#N/A")=14,TRUE,FALSE))</f>
        <v>0</v>
      </c>
      <c r="V1802" t="b">
        <f>AND(COUNTIF('Master list(no salts, metals)'!V1796,"&lt;=1"),IF(COUNTIF('Master list(no salts, metals)'!$K1796:$Y1796, "#N/A")=14,TRUE,FALSE))</f>
        <v>0</v>
      </c>
      <c r="W1802" t="b">
        <f>AND(COUNTIF('Master list(no salts, metals)'!W1796,"&lt;=1"),IF(COUNTIF('Master list(no salts, metals)'!$K1796:$Y1796, "#N/A")=14,TRUE,FALSE))</f>
        <v>0</v>
      </c>
      <c r="X1802" t="b">
        <f>AND(COUNTIF('Master list(no salts, metals)'!X1796,"&lt;=1"),IF(COUNTIF('Master list(no salts, metals)'!$K1796:$Y1796, "#N/A")=14,TRUE,FALSE))</f>
        <v>0</v>
      </c>
      <c r="Y1802" t="b">
        <f>AND(COUNTIF('Master list(no salts, metals)'!Y1796,"&lt;=1"),IF(COUNTIF('Master list(no salts, metals)'!$K1796:$Y1796, "#N/A")=14,TRUE,FALSE))</f>
        <v>0</v>
      </c>
    </row>
    <row r="1803" spans="11:25" x14ac:dyDescent="0.25">
      <c r="K1803" t="b">
        <f>AND(COUNTIF('Master list(no salts, metals)'!K1797,"&lt;=1"),IF(COUNTIF('Master list(no salts, metals)'!$K1797:$Y1797, "#N/A")=14,TRUE,FALSE))</f>
        <v>0</v>
      </c>
      <c r="L1803" t="b">
        <f>AND(COUNTIF('Master list(no salts, metals)'!L1797,"&lt;=1"),IF(COUNTIF('Master list(no salts, metals)'!$K1797:$Y1797, "#N/A")=14,TRUE,FALSE))</f>
        <v>0</v>
      </c>
      <c r="M1803" t="b">
        <f>AND(COUNTIF('Master list(no salts, metals)'!M1797,"&lt;=1"),IF(COUNTIF('Master list(no salts, metals)'!$K1797:$Y1797, "#N/A")=14,TRUE,FALSE))</f>
        <v>0</v>
      </c>
      <c r="N1803" t="b">
        <f>AND(COUNTIF('Master list(no salts, metals)'!N1797,"&lt;=1"),IF(COUNTIF('Master list(no salts, metals)'!$K1797:$Y1797, "#N/A")=14,TRUE,FALSE))</f>
        <v>0</v>
      </c>
      <c r="O1803" t="b">
        <f>AND(COUNTIF('Master list(no salts, metals)'!O1797,"&lt;=1"),IF(COUNTIF('Master list(no salts, metals)'!$K1797:$Y1797, "#N/A")=14,TRUE,FALSE))</f>
        <v>0</v>
      </c>
      <c r="P1803" t="b">
        <f>AND(COUNTIF('Master list(no salts, metals)'!P1797,"&lt;=1"),IF(COUNTIF('Master list(no salts, metals)'!$K1797:$Y1797, "#N/A")=14,TRUE,FALSE))</f>
        <v>0</v>
      </c>
      <c r="Q1803" t="b">
        <f>AND(COUNTIF('Master list(no salts, metals)'!Q1797,"&lt;=1"),IF(COUNTIF('Master list(no salts, metals)'!$K1797:$Y1797, "#N/A")=14,TRUE,FALSE))</f>
        <v>0</v>
      </c>
      <c r="R1803" t="b">
        <f>AND(COUNTIF('Master list(no salts, metals)'!R1797,"&lt;=1"),IF(COUNTIF('Master list(no salts, metals)'!$K1797:$Y1797, "#N/A")=14,TRUE,FALSE))</f>
        <v>0</v>
      </c>
      <c r="S1803" t="b">
        <f>AND(COUNTIF('Master list(no salts, metals)'!S1797,"&lt;=1"),IF(COUNTIF('Master list(no salts, metals)'!$K1797:$Y1797, "#N/A")=14,TRUE,FALSE))</f>
        <v>0</v>
      </c>
      <c r="T1803" t="b">
        <f>AND(COUNTIF('Master list(no salts, metals)'!T1797,"&lt;=1"),IF(COUNTIF('Master list(no salts, metals)'!$K1797:$Y1797, "#N/A")=14,TRUE,FALSE))</f>
        <v>0</v>
      </c>
      <c r="U1803" t="b">
        <f>AND(COUNTIF('Master list(no salts, metals)'!U1797,"&lt;=1"),IF(COUNTIF('Master list(no salts, metals)'!$K1797:$Y1797, "#N/A")=14,TRUE,FALSE))</f>
        <v>0</v>
      </c>
      <c r="V1803" t="b">
        <f>AND(COUNTIF('Master list(no salts, metals)'!V1797,"&lt;=1"),IF(COUNTIF('Master list(no salts, metals)'!$K1797:$Y1797, "#N/A")=14,TRUE,FALSE))</f>
        <v>0</v>
      </c>
      <c r="W1803" t="b">
        <f>AND(COUNTIF('Master list(no salts, metals)'!W1797,"&lt;=1"),IF(COUNTIF('Master list(no salts, metals)'!$K1797:$Y1797, "#N/A")=14,TRUE,FALSE))</f>
        <v>0</v>
      </c>
      <c r="X1803" t="b">
        <f>AND(COUNTIF('Master list(no salts, metals)'!X1797,"&lt;=1"),IF(COUNTIF('Master list(no salts, metals)'!$K1797:$Y1797, "#N/A")=14,TRUE,FALSE))</f>
        <v>0</v>
      </c>
      <c r="Y1803" t="b">
        <f>AND(COUNTIF('Master list(no salts, metals)'!Y1797,"&lt;=1"),IF(COUNTIF('Master list(no salts, metals)'!$K1797:$Y1797, "#N/A")=14,TRUE,FALSE))</f>
        <v>1</v>
      </c>
    </row>
    <row r="1804" spans="11:25" x14ac:dyDescent="0.25">
      <c r="K1804" t="b">
        <f>AND(COUNTIF('Master list(no salts, metals)'!K1798,"&lt;=1"),IF(COUNTIF('Master list(no salts, metals)'!$K1798:$Y1798, "#N/A")=14,TRUE,FALSE))</f>
        <v>0</v>
      </c>
      <c r="L1804" t="b">
        <f>AND(COUNTIF('Master list(no salts, metals)'!L1798,"&lt;=1"),IF(COUNTIF('Master list(no salts, metals)'!$K1798:$Y1798, "#N/A")=14,TRUE,FALSE))</f>
        <v>0</v>
      </c>
      <c r="M1804" t="b">
        <f>AND(COUNTIF('Master list(no salts, metals)'!M1798,"&lt;=1"),IF(COUNTIF('Master list(no salts, metals)'!$K1798:$Y1798, "#N/A")=14,TRUE,FALSE))</f>
        <v>0</v>
      </c>
      <c r="N1804" t="b">
        <f>AND(COUNTIF('Master list(no salts, metals)'!N1798,"&lt;=1"),IF(COUNTIF('Master list(no salts, metals)'!$K1798:$Y1798, "#N/A")=14,TRUE,FALSE))</f>
        <v>0</v>
      </c>
      <c r="O1804" t="b">
        <f>AND(COUNTIF('Master list(no salts, metals)'!O1798,"&lt;=1"),IF(COUNTIF('Master list(no salts, metals)'!$K1798:$Y1798, "#N/A")=14,TRUE,FALSE))</f>
        <v>0</v>
      </c>
      <c r="P1804" t="b">
        <f>AND(COUNTIF('Master list(no salts, metals)'!P1798,"&lt;=1"),IF(COUNTIF('Master list(no salts, metals)'!$K1798:$Y1798, "#N/A")=14,TRUE,FALSE))</f>
        <v>0</v>
      </c>
      <c r="Q1804" t="b">
        <f>AND(COUNTIF('Master list(no salts, metals)'!Q1798,"&lt;=1"),IF(COUNTIF('Master list(no salts, metals)'!$K1798:$Y1798, "#N/A")=14,TRUE,FALSE))</f>
        <v>0</v>
      </c>
      <c r="R1804" t="b">
        <f>AND(COUNTIF('Master list(no salts, metals)'!R1798,"&lt;=1"),IF(COUNTIF('Master list(no salts, metals)'!$K1798:$Y1798, "#N/A")=14,TRUE,FALSE))</f>
        <v>0</v>
      </c>
      <c r="S1804" t="b">
        <f>AND(COUNTIF('Master list(no salts, metals)'!S1798,"&lt;=1"),IF(COUNTIF('Master list(no salts, metals)'!$K1798:$Y1798, "#N/A")=14,TRUE,FALSE))</f>
        <v>0</v>
      </c>
      <c r="T1804" t="b">
        <f>AND(COUNTIF('Master list(no salts, metals)'!T1798,"&lt;=1"),IF(COUNTIF('Master list(no salts, metals)'!$K1798:$Y1798, "#N/A")=14,TRUE,FALSE))</f>
        <v>1</v>
      </c>
      <c r="U1804" t="b">
        <f>AND(COUNTIF('Master list(no salts, metals)'!U1798,"&lt;=1"),IF(COUNTIF('Master list(no salts, metals)'!$K1798:$Y1798, "#N/A")=14,TRUE,FALSE))</f>
        <v>0</v>
      </c>
      <c r="V1804" t="b">
        <f>AND(COUNTIF('Master list(no salts, metals)'!V1798,"&lt;=1"),IF(COUNTIF('Master list(no salts, metals)'!$K1798:$Y1798, "#N/A")=14,TRUE,FALSE))</f>
        <v>0</v>
      </c>
      <c r="W1804" t="b">
        <f>AND(COUNTIF('Master list(no salts, metals)'!W1798,"&lt;=1"),IF(COUNTIF('Master list(no salts, metals)'!$K1798:$Y1798, "#N/A")=14,TRUE,FALSE))</f>
        <v>0</v>
      </c>
      <c r="X1804" t="b">
        <f>AND(COUNTIF('Master list(no salts, metals)'!X1798,"&lt;=1"),IF(COUNTIF('Master list(no salts, metals)'!$K1798:$Y1798, "#N/A")=14,TRUE,FALSE))</f>
        <v>0</v>
      </c>
      <c r="Y1804" t="b">
        <f>AND(COUNTIF('Master list(no salts, metals)'!Y1798,"&lt;=1"),IF(COUNTIF('Master list(no salts, metals)'!$K1798:$Y1798, "#N/A")=14,TRUE,FALSE))</f>
        <v>0</v>
      </c>
    </row>
    <row r="1805" spans="11:25" x14ac:dyDescent="0.25">
      <c r="K1805" t="b">
        <f>AND(COUNTIF('Master list(no salts, metals)'!K1799,"&lt;=1"),IF(COUNTIF('Master list(no salts, metals)'!$K1799:$Y1799, "#N/A")=14,TRUE,FALSE))</f>
        <v>0</v>
      </c>
      <c r="L1805" t="b">
        <f>AND(COUNTIF('Master list(no salts, metals)'!L1799,"&lt;=1"),IF(COUNTIF('Master list(no salts, metals)'!$K1799:$Y1799, "#N/A")=14,TRUE,FALSE))</f>
        <v>0</v>
      </c>
      <c r="M1805" t="b">
        <f>AND(COUNTIF('Master list(no salts, metals)'!M1799,"&lt;=1"),IF(COUNTIF('Master list(no salts, metals)'!$K1799:$Y1799, "#N/A")=14,TRUE,FALSE))</f>
        <v>0</v>
      </c>
      <c r="N1805" t="b">
        <f>AND(COUNTIF('Master list(no salts, metals)'!N1799,"&lt;=1"),IF(COUNTIF('Master list(no salts, metals)'!$K1799:$Y1799, "#N/A")=14,TRUE,FALSE))</f>
        <v>0</v>
      </c>
      <c r="O1805" t="b">
        <f>AND(COUNTIF('Master list(no salts, metals)'!O1799,"&lt;=1"),IF(COUNTIF('Master list(no salts, metals)'!$K1799:$Y1799, "#N/A")=14,TRUE,FALSE))</f>
        <v>0</v>
      </c>
      <c r="P1805" t="b">
        <f>AND(COUNTIF('Master list(no salts, metals)'!P1799,"&lt;=1"),IF(COUNTIF('Master list(no salts, metals)'!$K1799:$Y1799, "#N/A")=14,TRUE,FALSE))</f>
        <v>0</v>
      </c>
      <c r="Q1805" t="b">
        <f>AND(COUNTIF('Master list(no salts, metals)'!Q1799,"&lt;=1"),IF(COUNTIF('Master list(no salts, metals)'!$K1799:$Y1799, "#N/A")=14,TRUE,FALSE))</f>
        <v>0</v>
      </c>
      <c r="R1805" t="b">
        <f>AND(COUNTIF('Master list(no salts, metals)'!R1799,"&lt;=1"),IF(COUNTIF('Master list(no salts, metals)'!$K1799:$Y1799, "#N/A")=14,TRUE,FALSE))</f>
        <v>0</v>
      </c>
      <c r="S1805" t="b">
        <f>AND(COUNTIF('Master list(no salts, metals)'!S1799,"&lt;=1"),IF(COUNTIF('Master list(no salts, metals)'!$K1799:$Y1799, "#N/A")=14,TRUE,FALSE))</f>
        <v>0</v>
      </c>
      <c r="T1805" t="b">
        <f>AND(COUNTIF('Master list(no salts, metals)'!T1799,"&lt;=1"),IF(COUNTIF('Master list(no salts, metals)'!$K1799:$Y1799, "#N/A")=14,TRUE,FALSE))</f>
        <v>0</v>
      </c>
      <c r="U1805" t="b">
        <f>AND(COUNTIF('Master list(no salts, metals)'!U1799,"&lt;=1"),IF(COUNTIF('Master list(no salts, metals)'!$K1799:$Y1799, "#N/A")=14,TRUE,FALSE))</f>
        <v>0</v>
      </c>
      <c r="V1805" t="b">
        <f>AND(COUNTIF('Master list(no salts, metals)'!V1799,"&lt;=1"),IF(COUNTIF('Master list(no salts, metals)'!$K1799:$Y1799, "#N/A")=14,TRUE,FALSE))</f>
        <v>0</v>
      </c>
      <c r="W1805" t="b">
        <f>AND(COUNTIF('Master list(no salts, metals)'!W1799,"&lt;=1"),IF(COUNTIF('Master list(no salts, metals)'!$K1799:$Y1799, "#N/A")=14,TRUE,FALSE))</f>
        <v>1</v>
      </c>
      <c r="X1805" t="b">
        <f>AND(COUNTIF('Master list(no salts, metals)'!X1799,"&lt;=1"),IF(COUNTIF('Master list(no salts, metals)'!$K1799:$Y1799, "#N/A")=14,TRUE,FALSE))</f>
        <v>0</v>
      </c>
      <c r="Y1805" t="b">
        <f>AND(COUNTIF('Master list(no salts, metals)'!Y1799,"&lt;=1"),IF(COUNTIF('Master list(no salts, metals)'!$K1799:$Y1799, "#N/A")=14,TRUE,FALSE))</f>
        <v>0</v>
      </c>
    </row>
    <row r="1806" spans="11:25" x14ac:dyDescent="0.25">
      <c r="K1806" t="b">
        <f>AND(COUNTIF('Master list(no salts, metals)'!K1800,"&lt;=1"),IF(COUNTIF('Master list(no salts, metals)'!$K1800:$Y1800, "#N/A")=14,TRUE,FALSE))</f>
        <v>0</v>
      </c>
      <c r="L1806" t="b">
        <f>AND(COUNTIF('Master list(no salts, metals)'!L1800,"&lt;=1"),IF(COUNTIF('Master list(no salts, metals)'!$K1800:$Y1800, "#N/A")=14,TRUE,FALSE))</f>
        <v>0</v>
      </c>
      <c r="M1806" t="b">
        <f>AND(COUNTIF('Master list(no salts, metals)'!M1800,"&lt;=1"),IF(COUNTIF('Master list(no salts, metals)'!$K1800:$Y1800, "#N/A")=14,TRUE,FALSE))</f>
        <v>0</v>
      </c>
      <c r="N1806" t="b">
        <f>AND(COUNTIF('Master list(no salts, metals)'!N1800,"&lt;=1"),IF(COUNTIF('Master list(no salts, metals)'!$K1800:$Y1800, "#N/A")=14,TRUE,FALSE))</f>
        <v>0</v>
      </c>
      <c r="O1806" t="b">
        <f>AND(COUNTIF('Master list(no salts, metals)'!O1800,"&lt;=1"),IF(COUNTIF('Master list(no salts, metals)'!$K1800:$Y1800, "#N/A")=14,TRUE,FALSE))</f>
        <v>0</v>
      </c>
      <c r="P1806" t="b">
        <f>AND(COUNTIF('Master list(no salts, metals)'!P1800,"&lt;=1"),IF(COUNTIF('Master list(no salts, metals)'!$K1800:$Y1800, "#N/A")=14,TRUE,FALSE))</f>
        <v>0</v>
      </c>
      <c r="Q1806" t="b">
        <f>AND(COUNTIF('Master list(no salts, metals)'!Q1800,"&lt;=1"),IF(COUNTIF('Master list(no salts, metals)'!$K1800:$Y1800, "#N/A")=14,TRUE,FALSE))</f>
        <v>0</v>
      </c>
      <c r="R1806" t="b">
        <f>AND(COUNTIF('Master list(no salts, metals)'!R1800,"&lt;=1"),IF(COUNTIF('Master list(no salts, metals)'!$K1800:$Y1800, "#N/A")=14,TRUE,FALSE))</f>
        <v>0</v>
      </c>
      <c r="S1806" t="b">
        <f>AND(COUNTIF('Master list(no salts, metals)'!S1800,"&lt;=1"),IF(COUNTIF('Master list(no salts, metals)'!$K1800:$Y1800, "#N/A")=14,TRUE,FALSE))</f>
        <v>0</v>
      </c>
      <c r="T1806" t="b">
        <f>AND(COUNTIF('Master list(no salts, metals)'!T1800,"&lt;=1"),IF(COUNTIF('Master list(no salts, metals)'!$K1800:$Y1800, "#N/A")=14,TRUE,FALSE))</f>
        <v>0</v>
      </c>
      <c r="U1806" t="b">
        <f>AND(COUNTIF('Master list(no salts, metals)'!U1800,"&lt;=1"),IF(COUNTIF('Master list(no salts, metals)'!$K1800:$Y1800, "#N/A")=14,TRUE,FALSE))</f>
        <v>0</v>
      </c>
      <c r="V1806" t="b">
        <f>AND(COUNTIF('Master list(no salts, metals)'!V1800,"&lt;=1"),IF(COUNTIF('Master list(no salts, metals)'!$K1800:$Y1800, "#N/A")=14,TRUE,FALSE))</f>
        <v>0</v>
      </c>
      <c r="W1806" t="b">
        <f>AND(COUNTIF('Master list(no salts, metals)'!W1800,"&lt;=1"),IF(COUNTIF('Master list(no salts, metals)'!$K1800:$Y1800, "#N/A")=14,TRUE,FALSE))</f>
        <v>0</v>
      </c>
      <c r="X1806" t="b">
        <f>AND(COUNTIF('Master list(no salts, metals)'!X1800,"&lt;=1"),IF(COUNTIF('Master list(no salts, metals)'!$K1800:$Y1800, "#N/A")=14,TRUE,FALSE))</f>
        <v>0</v>
      </c>
      <c r="Y1806" t="b">
        <f>AND(COUNTIF('Master list(no salts, metals)'!Y1800,"&lt;=1"),IF(COUNTIF('Master list(no salts, metals)'!$K1800:$Y1800, "#N/A")=14,TRUE,FALSE))</f>
        <v>1</v>
      </c>
    </row>
    <row r="1807" spans="11:25" x14ac:dyDescent="0.25">
      <c r="K1807" t="b">
        <f>AND(COUNTIF('Master list(no salts, metals)'!K1801,"&lt;=1"),IF(COUNTIF('Master list(no salts, metals)'!$K1801:$Y1801, "#N/A")=14,TRUE,FALSE))</f>
        <v>0</v>
      </c>
      <c r="L1807" t="b">
        <f>AND(COUNTIF('Master list(no salts, metals)'!L1801,"&lt;=1"),IF(COUNTIF('Master list(no salts, metals)'!$K1801:$Y1801, "#N/A")=14,TRUE,FALSE))</f>
        <v>0</v>
      </c>
      <c r="M1807" t="b">
        <f>AND(COUNTIF('Master list(no salts, metals)'!M1801,"&lt;=1"),IF(COUNTIF('Master list(no salts, metals)'!$K1801:$Y1801, "#N/A")=14,TRUE,FALSE))</f>
        <v>0</v>
      </c>
      <c r="N1807" t="b">
        <f>AND(COUNTIF('Master list(no salts, metals)'!N1801,"&lt;=1"),IF(COUNTIF('Master list(no salts, metals)'!$K1801:$Y1801, "#N/A")=14,TRUE,FALSE))</f>
        <v>0</v>
      </c>
      <c r="O1807" t="b">
        <f>AND(COUNTIF('Master list(no salts, metals)'!O1801,"&lt;=1"),IF(COUNTIF('Master list(no salts, metals)'!$K1801:$Y1801, "#N/A")=14,TRUE,FALSE))</f>
        <v>0</v>
      </c>
      <c r="P1807" t="b">
        <f>AND(COUNTIF('Master list(no salts, metals)'!P1801,"&lt;=1"),IF(COUNTIF('Master list(no salts, metals)'!$K1801:$Y1801, "#N/A")=14,TRUE,FALSE))</f>
        <v>0</v>
      </c>
      <c r="Q1807" t="b">
        <f>AND(COUNTIF('Master list(no salts, metals)'!Q1801,"&lt;=1"),IF(COUNTIF('Master list(no salts, metals)'!$K1801:$Y1801, "#N/A")=14,TRUE,FALSE))</f>
        <v>0</v>
      </c>
      <c r="R1807" t="b">
        <f>AND(COUNTIF('Master list(no salts, metals)'!R1801,"&lt;=1"),IF(COUNTIF('Master list(no salts, metals)'!$K1801:$Y1801, "#N/A")=14,TRUE,FALSE))</f>
        <v>0</v>
      </c>
      <c r="S1807" t="b">
        <f>AND(COUNTIF('Master list(no salts, metals)'!S1801,"&lt;=1"),IF(COUNTIF('Master list(no salts, metals)'!$K1801:$Y1801, "#N/A")=14,TRUE,FALSE))</f>
        <v>0</v>
      </c>
      <c r="T1807" t="b">
        <f>AND(COUNTIF('Master list(no salts, metals)'!T1801,"&lt;=1"),IF(COUNTIF('Master list(no salts, metals)'!$K1801:$Y1801, "#N/A")=14,TRUE,FALSE))</f>
        <v>0</v>
      </c>
      <c r="U1807" t="b">
        <f>AND(COUNTIF('Master list(no salts, metals)'!U1801,"&lt;=1"),IF(COUNTIF('Master list(no salts, metals)'!$K1801:$Y1801, "#N/A")=14,TRUE,FALSE))</f>
        <v>0</v>
      </c>
      <c r="V1807" t="b">
        <f>AND(COUNTIF('Master list(no salts, metals)'!V1801,"&lt;=1"),IF(COUNTIF('Master list(no salts, metals)'!$K1801:$Y1801, "#N/A")=14,TRUE,FALSE))</f>
        <v>0</v>
      </c>
      <c r="W1807" t="b">
        <f>AND(COUNTIF('Master list(no salts, metals)'!W1801,"&lt;=1"),IF(COUNTIF('Master list(no salts, metals)'!$K1801:$Y1801, "#N/A")=14,TRUE,FALSE))</f>
        <v>0</v>
      </c>
      <c r="X1807" t="b">
        <f>AND(COUNTIF('Master list(no salts, metals)'!X1801,"&lt;=1"),IF(COUNTIF('Master list(no salts, metals)'!$K1801:$Y1801, "#N/A")=14,TRUE,FALSE))</f>
        <v>0</v>
      </c>
      <c r="Y1807" t="b">
        <f>AND(COUNTIF('Master list(no salts, metals)'!Y1801,"&lt;=1"),IF(COUNTIF('Master list(no salts, metals)'!$K1801:$Y1801, "#N/A")=14,TRUE,FALSE))</f>
        <v>0</v>
      </c>
    </row>
    <row r="1808" spans="11:25" x14ac:dyDescent="0.25">
      <c r="K1808" t="b">
        <f>AND(COUNTIF('Master list(no salts, metals)'!K1802,"&lt;=1"),IF(COUNTIF('Master list(no salts, metals)'!$K1802:$Y1802, "#N/A")=14,TRUE,FALSE))</f>
        <v>0</v>
      </c>
      <c r="L1808" t="b">
        <f>AND(COUNTIF('Master list(no salts, metals)'!L1802,"&lt;=1"),IF(COUNTIF('Master list(no salts, metals)'!$K1802:$Y1802, "#N/A")=14,TRUE,FALSE))</f>
        <v>0</v>
      </c>
      <c r="M1808" t="b">
        <f>AND(COUNTIF('Master list(no salts, metals)'!M1802,"&lt;=1"),IF(COUNTIF('Master list(no salts, metals)'!$K1802:$Y1802, "#N/A")=14,TRUE,FALSE))</f>
        <v>0</v>
      </c>
      <c r="N1808" t="b">
        <f>AND(COUNTIF('Master list(no salts, metals)'!N1802,"&lt;=1"),IF(COUNTIF('Master list(no salts, metals)'!$K1802:$Y1802, "#N/A")=14,TRUE,FALSE))</f>
        <v>0</v>
      </c>
      <c r="O1808" t="b">
        <f>AND(COUNTIF('Master list(no salts, metals)'!O1802,"&lt;=1"),IF(COUNTIF('Master list(no salts, metals)'!$K1802:$Y1802, "#N/A")=14,TRUE,FALSE))</f>
        <v>0</v>
      </c>
      <c r="P1808" t="b">
        <f>AND(COUNTIF('Master list(no salts, metals)'!P1802,"&lt;=1"),IF(COUNTIF('Master list(no salts, metals)'!$K1802:$Y1802, "#N/A")=14,TRUE,FALSE))</f>
        <v>0</v>
      </c>
      <c r="Q1808" t="b">
        <f>AND(COUNTIF('Master list(no salts, metals)'!Q1802,"&lt;=1"),IF(COUNTIF('Master list(no salts, metals)'!$K1802:$Y1802, "#N/A")=14,TRUE,FALSE))</f>
        <v>0</v>
      </c>
      <c r="R1808" t="b">
        <f>AND(COUNTIF('Master list(no salts, metals)'!R1802,"&lt;=1"),IF(COUNTIF('Master list(no salts, metals)'!$K1802:$Y1802, "#N/A")=14,TRUE,FALSE))</f>
        <v>0</v>
      </c>
      <c r="S1808" t="b">
        <f>AND(COUNTIF('Master list(no salts, metals)'!S1802,"&lt;=1"),IF(COUNTIF('Master list(no salts, metals)'!$K1802:$Y1802, "#N/A")=14,TRUE,FALSE))</f>
        <v>0</v>
      </c>
      <c r="T1808" t="b">
        <f>AND(COUNTIF('Master list(no salts, metals)'!T1802,"&lt;=1"),IF(COUNTIF('Master list(no salts, metals)'!$K1802:$Y1802, "#N/A")=14,TRUE,FALSE))</f>
        <v>0</v>
      </c>
      <c r="U1808" t="b">
        <f>AND(COUNTIF('Master list(no salts, metals)'!U1802,"&lt;=1"),IF(COUNTIF('Master list(no salts, metals)'!$K1802:$Y1802, "#N/A")=14,TRUE,FALSE))</f>
        <v>0</v>
      </c>
      <c r="V1808" t="b">
        <f>AND(COUNTIF('Master list(no salts, metals)'!V1802,"&lt;=1"),IF(COUNTIF('Master list(no salts, metals)'!$K1802:$Y1802, "#N/A")=14,TRUE,FALSE))</f>
        <v>0</v>
      </c>
      <c r="W1808" t="b">
        <f>AND(COUNTIF('Master list(no salts, metals)'!W1802,"&lt;=1"),IF(COUNTIF('Master list(no salts, metals)'!$K1802:$Y1802, "#N/A")=14,TRUE,FALSE))</f>
        <v>0</v>
      </c>
      <c r="X1808" t="b">
        <f>AND(COUNTIF('Master list(no salts, metals)'!X1802,"&lt;=1"),IF(COUNTIF('Master list(no salts, metals)'!$K1802:$Y1802, "#N/A")=14,TRUE,FALSE))</f>
        <v>0</v>
      </c>
      <c r="Y1808" t="b">
        <f>AND(COUNTIF('Master list(no salts, metals)'!Y1802,"&lt;=1"),IF(COUNTIF('Master list(no salts, metals)'!$K1802:$Y1802, "#N/A")=14,TRUE,FALSE))</f>
        <v>0</v>
      </c>
    </row>
    <row r="1809" spans="11:25" x14ac:dyDescent="0.25">
      <c r="K1809" t="b">
        <f>AND(COUNTIF('Master list(no salts, metals)'!K1803,"&lt;=1"),IF(COUNTIF('Master list(no salts, metals)'!$K1803:$Y1803, "#N/A")=14,TRUE,FALSE))</f>
        <v>0</v>
      </c>
      <c r="L1809" t="b">
        <f>AND(COUNTIF('Master list(no salts, metals)'!L1803,"&lt;=1"),IF(COUNTIF('Master list(no salts, metals)'!$K1803:$Y1803, "#N/A")=14,TRUE,FALSE))</f>
        <v>0</v>
      </c>
      <c r="M1809" t="b">
        <f>AND(COUNTIF('Master list(no salts, metals)'!M1803,"&lt;=1"),IF(COUNTIF('Master list(no salts, metals)'!$K1803:$Y1803, "#N/A")=14,TRUE,FALSE))</f>
        <v>0</v>
      </c>
      <c r="N1809" t="b">
        <f>AND(COUNTIF('Master list(no salts, metals)'!N1803,"&lt;=1"),IF(COUNTIF('Master list(no salts, metals)'!$K1803:$Y1803, "#N/A")=14,TRUE,FALSE))</f>
        <v>0</v>
      </c>
      <c r="O1809" t="b">
        <f>AND(COUNTIF('Master list(no salts, metals)'!O1803,"&lt;=1"),IF(COUNTIF('Master list(no salts, metals)'!$K1803:$Y1803, "#N/A")=14,TRUE,FALSE))</f>
        <v>0</v>
      </c>
      <c r="P1809" t="b">
        <f>AND(COUNTIF('Master list(no salts, metals)'!P1803,"&lt;=1"),IF(COUNTIF('Master list(no salts, metals)'!$K1803:$Y1803, "#N/A")=14,TRUE,FALSE))</f>
        <v>0</v>
      </c>
      <c r="Q1809" t="b">
        <f>AND(COUNTIF('Master list(no salts, metals)'!Q1803,"&lt;=1"),IF(COUNTIF('Master list(no salts, metals)'!$K1803:$Y1803, "#N/A")=14,TRUE,FALSE))</f>
        <v>0</v>
      </c>
      <c r="R1809" t="b">
        <f>AND(COUNTIF('Master list(no salts, metals)'!R1803,"&lt;=1"),IF(COUNTIF('Master list(no salts, metals)'!$K1803:$Y1803, "#N/A")=14,TRUE,FALSE))</f>
        <v>0</v>
      </c>
      <c r="S1809" t="b">
        <f>AND(COUNTIF('Master list(no salts, metals)'!S1803,"&lt;=1"),IF(COUNTIF('Master list(no salts, metals)'!$K1803:$Y1803, "#N/A")=14,TRUE,FALSE))</f>
        <v>0</v>
      </c>
      <c r="T1809" t="b">
        <f>AND(COUNTIF('Master list(no salts, metals)'!T1803,"&lt;=1"),IF(COUNTIF('Master list(no salts, metals)'!$K1803:$Y1803, "#N/A")=14,TRUE,FALSE))</f>
        <v>1</v>
      </c>
      <c r="U1809" t="b">
        <f>AND(COUNTIF('Master list(no salts, metals)'!U1803,"&lt;=1"),IF(COUNTIF('Master list(no salts, metals)'!$K1803:$Y1803, "#N/A")=14,TRUE,FALSE))</f>
        <v>0</v>
      </c>
      <c r="V1809" t="b">
        <f>AND(COUNTIF('Master list(no salts, metals)'!V1803,"&lt;=1"),IF(COUNTIF('Master list(no salts, metals)'!$K1803:$Y1803, "#N/A")=14,TRUE,FALSE))</f>
        <v>0</v>
      </c>
      <c r="W1809" t="b">
        <f>AND(COUNTIF('Master list(no salts, metals)'!W1803,"&lt;=1"),IF(COUNTIF('Master list(no salts, metals)'!$K1803:$Y1803, "#N/A")=14,TRUE,FALSE))</f>
        <v>0</v>
      </c>
      <c r="X1809" t="b">
        <f>AND(COUNTIF('Master list(no salts, metals)'!X1803,"&lt;=1"),IF(COUNTIF('Master list(no salts, metals)'!$K1803:$Y1803, "#N/A")=14,TRUE,FALSE))</f>
        <v>0</v>
      </c>
      <c r="Y1809" t="b">
        <f>AND(COUNTIF('Master list(no salts, metals)'!Y1803,"&lt;=1"),IF(COUNTIF('Master list(no salts, metals)'!$K1803:$Y1803, "#N/A")=14,TRUE,FALSE))</f>
        <v>0</v>
      </c>
    </row>
    <row r="1810" spans="11:25" x14ac:dyDescent="0.25">
      <c r="K1810" t="b">
        <f>AND(COUNTIF('Master list(no salts, metals)'!K1804,"&lt;=1"),IF(COUNTIF('Master list(no salts, metals)'!$K1804:$Y1804, "#N/A")=14,TRUE,FALSE))</f>
        <v>0</v>
      </c>
      <c r="L1810" t="b">
        <f>AND(COUNTIF('Master list(no salts, metals)'!L1804,"&lt;=1"),IF(COUNTIF('Master list(no salts, metals)'!$K1804:$Y1804, "#N/A")=14,TRUE,FALSE))</f>
        <v>0</v>
      </c>
      <c r="M1810" t="b">
        <f>AND(COUNTIF('Master list(no salts, metals)'!M1804,"&lt;=1"),IF(COUNTIF('Master list(no salts, metals)'!$K1804:$Y1804, "#N/A")=14,TRUE,FALSE))</f>
        <v>0</v>
      </c>
      <c r="N1810" t="b">
        <f>AND(COUNTIF('Master list(no salts, metals)'!N1804,"&lt;=1"),IF(COUNTIF('Master list(no salts, metals)'!$K1804:$Y1804, "#N/A")=14,TRUE,FALSE))</f>
        <v>0</v>
      </c>
      <c r="O1810" t="b">
        <f>AND(COUNTIF('Master list(no salts, metals)'!O1804,"&lt;=1"),IF(COUNTIF('Master list(no salts, metals)'!$K1804:$Y1804, "#N/A")=14,TRUE,FALSE))</f>
        <v>0</v>
      </c>
      <c r="P1810" t="b">
        <f>AND(COUNTIF('Master list(no salts, metals)'!P1804,"&lt;=1"),IF(COUNTIF('Master list(no salts, metals)'!$K1804:$Y1804, "#N/A")=14,TRUE,FALSE))</f>
        <v>0</v>
      </c>
      <c r="Q1810" t="b">
        <f>AND(COUNTIF('Master list(no salts, metals)'!Q1804,"&lt;=1"),IF(COUNTIF('Master list(no salts, metals)'!$K1804:$Y1804, "#N/A")=14,TRUE,FALSE))</f>
        <v>0</v>
      </c>
      <c r="R1810" t="b">
        <f>AND(COUNTIF('Master list(no salts, metals)'!R1804,"&lt;=1"),IF(COUNTIF('Master list(no salts, metals)'!$K1804:$Y1804, "#N/A")=14,TRUE,FALSE))</f>
        <v>0</v>
      </c>
      <c r="S1810" t="b">
        <f>AND(COUNTIF('Master list(no salts, metals)'!S1804,"&lt;=1"),IF(COUNTIF('Master list(no salts, metals)'!$K1804:$Y1804, "#N/A")=14,TRUE,FALSE))</f>
        <v>0</v>
      </c>
      <c r="T1810" t="b">
        <f>AND(COUNTIF('Master list(no salts, metals)'!T1804,"&lt;=1"),IF(COUNTIF('Master list(no salts, metals)'!$K1804:$Y1804, "#N/A")=14,TRUE,FALSE))</f>
        <v>0</v>
      </c>
      <c r="U1810" t="b">
        <f>AND(COUNTIF('Master list(no salts, metals)'!U1804,"&lt;=1"),IF(COUNTIF('Master list(no salts, metals)'!$K1804:$Y1804, "#N/A")=14,TRUE,FALSE))</f>
        <v>0</v>
      </c>
      <c r="V1810" t="b">
        <f>AND(COUNTIF('Master list(no salts, metals)'!V1804,"&lt;=1"),IF(COUNTIF('Master list(no salts, metals)'!$K1804:$Y1804, "#N/A")=14,TRUE,FALSE))</f>
        <v>0</v>
      </c>
      <c r="W1810" t="b">
        <f>AND(COUNTIF('Master list(no salts, metals)'!W1804,"&lt;=1"),IF(COUNTIF('Master list(no salts, metals)'!$K1804:$Y1804, "#N/A")=14,TRUE,FALSE))</f>
        <v>1</v>
      </c>
      <c r="X1810" t="b">
        <f>AND(COUNTIF('Master list(no salts, metals)'!X1804,"&lt;=1"),IF(COUNTIF('Master list(no salts, metals)'!$K1804:$Y1804, "#N/A")=14,TRUE,FALSE))</f>
        <v>0</v>
      </c>
      <c r="Y1810" t="b">
        <f>AND(COUNTIF('Master list(no salts, metals)'!Y1804,"&lt;=1"),IF(COUNTIF('Master list(no salts, metals)'!$K1804:$Y1804, "#N/A")=14,TRUE,FALSE))</f>
        <v>0</v>
      </c>
    </row>
    <row r="1811" spans="11:25" x14ac:dyDescent="0.25">
      <c r="K1811" t="b">
        <f>AND(COUNTIF('Master list(no salts, metals)'!K1805,"&lt;=1"),IF(COUNTIF('Master list(no salts, metals)'!$K1805:$Y1805, "#N/A")=14,TRUE,FALSE))</f>
        <v>0</v>
      </c>
      <c r="L1811" t="b">
        <f>AND(COUNTIF('Master list(no salts, metals)'!L1805,"&lt;=1"),IF(COUNTIF('Master list(no salts, metals)'!$K1805:$Y1805, "#N/A")=14,TRUE,FALSE))</f>
        <v>0</v>
      </c>
      <c r="M1811" t="b">
        <f>AND(COUNTIF('Master list(no salts, metals)'!M1805,"&lt;=1"),IF(COUNTIF('Master list(no salts, metals)'!$K1805:$Y1805, "#N/A")=14,TRUE,FALSE))</f>
        <v>0</v>
      </c>
      <c r="N1811" t="b">
        <f>AND(COUNTIF('Master list(no salts, metals)'!N1805,"&lt;=1"),IF(COUNTIF('Master list(no salts, metals)'!$K1805:$Y1805, "#N/A")=14,TRUE,FALSE))</f>
        <v>0</v>
      </c>
      <c r="O1811" t="b">
        <f>AND(COUNTIF('Master list(no salts, metals)'!O1805,"&lt;=1"),IF(COUNTIF('Master list(no salts, metals)'!$K1805:$Y1805, "#N/A")=14,TRUE,FALSE))</f>
        <v>0</v>
      </c>
      <c r="P1811" t="b">
        <f>AND(COUNTIF('Master list(no salts, metals)'!P1805,"&lt;=1"),IF(COUNTIF('Master list(no salts, metals)'!$K1805:$Y1805, "#N/A")=14,TRUE,FALSE))</f>
        <v>0</v>
      </c>
      <c r="Q1811" t="b">
        <f>AND(COUNTIF('Master list(no salts, metals)'!Q1805,"&lt;=1"),IF(COUNTIF('Master list(no salts, metals)'!$K1805:$Y1805, "#N/A")=14,TRUE,FALSE))</f>
        <v>0</v>
      </c>
      <c r="R1811" t="b">
        <f>AND(COUNTIF('Master list(no salts, metals)'!R1805,"&lt;=1"),IF(COUNTIF('Master list(no salts, metals)'!$K1805:$Y1805, "#N/A")=14,TRUE,FALSE))</f>
        <v>0</v>
      </c>
      <c r="S1811" t="b">
        <f>AND(COUNTIF('Master list(no salts, metals)'!S1805,"&lt;=1"),IF(COUNTIF('Master list(no salts, metals)'!$K1805:$Y1805, "#N/A")=14,TRUE,FALSE))</f>
        <v>0</v>
      </c>
      <c r="T1811" t="b">
        <f>AND(COUNTIF('Master list(no salts, metals)'!T1805,"&lt;=1"),IF(COUNTIF('Master list(no salts, metals)'!$K1805:$Y1805, "#N/A")=14,TRUE,FALSE))</f>
        <v>0</v>
      </c>
      <c r="U1811" t="b">
        <f>AND(COUNTIF('Master list(no salts, metals)'!U1805,"&lt;=1"),IF(COUNTIF('Master list(no salts, metals)'!$K1805:$Y1805, "#N/A")=14,TRUE,FALSE))</f>
        <v>0</v>
      </c>
      <c r="V1811" t="b">
        <f>AND(COUNTIF('Master list(no salts, metals)'!V1805,"&lt;=1"),IF(COUNTIF('Master list(no salts, metals)'!$K1805:$Y1805, "#N/A")=14,TRUE,FALSE))</f>
        <v>0</v>
      </c>
      <c r="W1811" t="b">
        <f>AND(COUNTIF('Master list(no salts, metals)'!W1805,"&lt;=1"),IF(COUNTIF('Master list(no salts, metals)'!$K1805:$Y1805, "#N/A")=14,TRUE,FALSE))</f>
        <v>0</v>
      </c>
      <c r="X1811" t="b">
        <f>AND(COUNTIF('Master list(no salts, metals)'!X1805,"&lt;=1"),IF(COUNTIF('Master list(no salts, metals)'!$K1805:$Y1805, "#N/A")=14,TRUE,FALSE))</f>
        <v>0</v>
      </c>
      <c r="Y1811" t="b">
        <f>AND(COUNTIF('Master list(no salts, metals)'!Y1805,"&lt;=1"),IF(COUNTIF('Master list(no salts, metals)'!$K1805:$Y1805, "#N/A")=14,TRUE,FALSE))</f>
        <v>0</v>
      </c>
    </row>
    <row r="1812" spans="11:25" x14ac:dyDescent="0.25">
      <c r="K1812" t="b">
        <f>AND(COUNTIF('Master list(no salts, metals)'!K1806,"&lt;=1"),IF(COUNTIF('Master list(no salts, metals)'!$K1806:$Y1806, "#N/A")=14,TRUE,FALSE))</f>
        <v>0</v>
      </c>
      <c r="L1812" t="b">
        <f>AND(COUNTIF('Master list(no salts, metals)'!L1806,"&lt;=1"),IF(COUNTIF('Master list(no salts, metals)'!$K1806:$Y1806, "#N/A")=14,TRUE,FALSE))</f>
        <v>0</v>
      </c>
      <c r="M1812" t="b">
        <f>AND(COUNTIF('Master list(no salts, metals)'!M1806,"&lt;=1"),IF(COUNTIF('Master list(no salts, metals)'!$K1806:$Y1806, "#N/A")=14,TRUE,FALSE))</f>
        <v>0</v>
      </c>
      <c r="N1812" t="b">
        <f>AND(COUNTIF('Master list(no salts, metals)'!N1806,"&lt;=1"),IF(COUNTIF('Master list(no salts, metals)'!$K1806:$Y1806, "#N/A")=14,TRUE,FALSE))</f>
        <v>0</v>
      </c>
      <c r="O1812" t="b">
        <f>AND(COUNTIF('Master list(no salts, metals)'!O1806,"&lt;=1"),IF(COUNTIF('Master list(no salts, metals)'!$K1806:$Y1806, "#N/A")=14,TRUE,FALSE))</f>
        <v>0</v>
      </c>
      <c r="P1812" t="b">
        <f>AND(COUNTIF('Master list(no salts, metals)'!P1806,"&lt;=1"),IF(COUNTIF('Master list(no salts, metals)'!$K1806:$Y1806, "#N/A")=14,TRUE,FALSE))</f>
        <v>0</v>
      </c>
      <c r="Q1812" t="b">
        <f>AND(COUNTIF('Master list(no salts, metals)'!Q1806,"&lt;=1"),IF(COUNTIF('Master list(no salts, metals)'!$K1806:$Y1806, "#N/A")=14,TRUE,FALSE))</f>
        <v>0</v>
      </c>
      <c r="R1812" t="b">
        <f>AND(COUNTIF('Master list(no salts, metals)'!R1806,"&lt;=1"),IF(COUNTIF('Master list(no salts, metals)'!$K1806:$Y1806, "#N/A")=14,TRUE,FALSE))</f>
        <v>0</v>
      </c>
      <c r="S1812" t="b">
        <f>AND(COUNTIF('Master list(no salts, metals)'!S1806,"&lt;=1"),IF(COUNTIF('Master list(no salts, metals)'!$K1806:$Y1806, "#N/A")=14,TRUE,FALSE))</f>
        <v>0</v>
      </c>
      <c r="T1812" t="b">
        <f>AND(COUNTIF('Master list(no salts, metals)'!T1806,"&lt;=1"),IF(COUNTIF('Master list(no salts, metals)'!$K1806:$Y1806, "#N/A")=14,TRUE,FALSE))</f>
        <v>0</v>
      </c>
      <c r="U1812" t="b">
        <f>AND(COUNTIF('Master list(no salts, metals)'!U1806,"&lt;=1"),IF(COUNTIF('Master list(no salts, metals)'!$K1806:$Y1806, "#N/A")=14,TRUE,FALSE))</f>
        <v>0</v>
      </c>
      <c r="V1812" t="b">
        <f>AND(COUNTIF('Master list(no salts, metals)'!V1806,"&lt;=1"),IF(COUNTIF('Master list(no salts, metals)'!$K1806:$Y1806, "#N/A")=14,TRUE,FALSE))</f>
        <v>0</v>
      </c>
      <c r="W1812" t="b">
        <f>AND(COUNTIF('Master list(no salts, metals)'!W1806,"&lt;=1"),IF(COUNTIF('Master list(no salts, metals)'!$K1806:$Y1806, "#N/A")=14,TRUE,FALSE))</f>
        <v>0</v>
      </c>
      <c r="X1812" t="b">
        <f>AND(COUNTIF('Master list(no salts, metals)'!X1806,"&lt;=1"),IF(COUNTIF('Master list(no salts, metals)'!$K1806:$Y1806, "#N/A")=14,TRUE,FALSE))</f>
        <v>1</v>
      </c>
      <c r="Y1812" t="b">
        <f>AND(COUNTIF('Master list(no salts, metals)'!Y1806,"&lt;=1"),IF(COUNTIF('Master list(no salts, metals)'!$K1806:$Y1806, "#N/A")=14,TRUE,FALSE))</f>
        <v>0</v>
      </c>
    </row>
    <row r="1813" spans="11:25" x14ac:dyDescent="0.25">
      <c r="K1813" t="b">
        <f>AND(COUNTIF('Master list(no salts, metals)'!K1807,"&lt;=1"),IF(COUNTIF('Master list(no salts, metals)'!$K1807:$Y1807, "#N/A")=14,TRUE,FALSE))</f>
        <v>0</v>
      </c>
      <c r="L1813" t="b">
        <f>AND(COUNTIF('Master list(no salts, metals)'!L1807,"&lt;=1"),IF(COUNTIF('Master list(no salts, metals)'!$K1807:$Y1807, "#N/A")=14,TRUE,FALSE))</f>
        <v>0</v>
      </c>
      <c r="M1813" t="b">
        <f>AND(COUNTIF('Master list(no salts, metals)'!M1807,"&lt;=1"),IF(COUNTIF('Master list(no salts, metals)'!$K1807:$Y1807, "#N/A")=14,TRUE,FALSE))</f>
        <v>0</v>
      </c>
      <c r="N1813" t="b">
        <f>AND(COUNTIF('Master list(no salts, metals)'!N1807,"&lt;=1"),IF(COUNTIF('Master list(no salts, metals)'!$K1807:$Y1807, "#N/A")=14,TRUE,FALSE))</f>
        <v>0</v>
      </c>
      <c r="O1813" t="b">
        <f>AND(COUNTIF('Master list(no salts, metals)'!O1807,"&lt;=1"),IF(COUNTIF('Master list(no salts, metals)'!$K1807:$Y1807, "#N/A")=14,TRUE,FALSE))</f>
        <v>0</v>
      </c>
      <c r="P1813" t="b">
        <f>AND(COUNTIF('Master list(no salts, metals)'!P1807,"&lt;=1"),IF(COUNTIF('Master list(no salts, metals)'!$K1807:$Y1807, "#N/A")=14,TRUE,FALSE))</f>
        <v>0</v>
      </c>
      <c r="Q1813" t="b">
        <f>AND(COUNTIF('Master list(no salts, metals)'!Q1807,"&lt;=1"),IF(COUNTIF('Master list(no salts, metals)'!$K1807:$Y1807, "#N/A")=14,TRUE,FALSE))</f>
        <v>0</v>
      </c>
      <c r="R1813" t="b">
        <f>AND(COUNTIF('Master list(no salts, metals)'!R1807,"&lt;=1"),IF(COUNTIF('Master list(no salts, metals)'!$K1807:$Y1807, "#N/A")=14,TRUE,FALSE))</f>
        <v>0</v>
      </c>
      <c r="S1813" t="b">
        <f>AND(COUNTIF('Master list(no salts, metals)'!S1807,"&lt;=1"),IF(COUNTIF('Master list(no salts, metals)'!$K1807:$Y1807, "#N/A")=14,TRUE,FALSE))</f>
        <v>0</v>
      </c>
      <c r="T1813" t="b">
        <f>AND(COUNTIF('Master list(no salts, metals)'!T1807,"&lt;=1"),IF(COUNTIF('Master list(no salts, metals)'!$K1807:$Y1807, "#N/A")=14,TRUE,FALSE))</f>
        <v>0</v>
      </c>
      <c r="U1813" t="b">
        <f>AND(COUNTIF('Master list(no salts, metals)'!U1807,"&lt;=1"),IF(COUNTIF('Master list(no salts, metals)'!$K1807:$Y1807, "#N/A")=14,TRUE,FALSE))</f>
        <v>0</v>
      </c>
      <c r="V1813" t="b">
        <f>AND(COUNTIF('Master list(no salts, metals)'!V1807,"&lt;=1"),IF(COUNTIF('Master list(no salts, metals)'!$K1807:$Y1807, "#N/A")=14,TRUE,FALSE))</f>
        <v>0</v>
      </c>
      <c r="W1813" t="b">
        <f>AND(COUNTIF('Master list(no salts, metals)'!W1807,"&lt;=1"),IF(COUNTIF('Master list(no salts, metals)'!$K1807:$Y1807, "#N/A")=14,TRUE,FALSE))</f>
        <v>1</v>
      </c>
      <c r="X1813" t="b">
        <f>AND(COUNTIF('Master list(no salts, metals)'!X1807,"&lt;=1"),IF(COUNTIF('Master list(no salts, metals)'!$K1807:$Y1807, "#N/A")=14,TRUE,FALSE))</f>
        <v>0</v>
      </c>
      <c r="Y1813" t="b">
        <f>AND(COUNTIF('Master list(no salts, metals)'!Y1807,"&lt;=1"),IF(COUNTIF('Master list(no salts, metals)'!$K1807:$Y1807, "#N/A")=14,TRUE,FALSE))</f>
        <v>0</v>
      </c>
    </row>
    <row r="1814" spans="11:25" x14ac:dyDescent="0.25">
      <c r="K1814" t="b">
        <f>AND(COUNTIF('Master list(no salts, metals)'!K1808,"&lt;=1"),IF(COUNTIF('Master list(no salts, metals)'!$K1808:$Y1808, "#N/A")=14,TRUE,FALSE))</f>
        <v>0</v>
      </c>
      <c r="L1814" t="b">
        <f>AND(COUNTIF('Master list(no salts, metals)'!L1808,"&lt;=1"),IF(COUNTIF('Master list(no salts, metals)'!$K1808:$Y1808, "#N/A")=14,TRUE,FALSE))</f>
        <v>0</v>
      </c>
      <c r="M1814" t="b">
        <f>AND(COUNTIF('Master list(no salts, metals)'!M1808,"&lt;=1"),IF(COUNTIF('Master list(no salts, metals)'!$K1808:$Y1808, "#N/A")=14,TRUE,FALSE))</f>
        <v>0</v>
      </c>
      <c r="N1814" t="b">
        <f>AND(COUNTIF('Master list(no salts, metals)'!N1808,"&lt;=1"),IF(COUNTIF('Master list(no salts, metals)'!$K1808:$Y1808, "#N/A")=14,TRUE,FALSE))</f>
        <v>0</v>
      </c>
      <c r="O1814" t="b">
        <f>AND(COUNTIF('Master list(no salts, metals)'!O1808,"&lt;=1"),IF(COUNTIF('Master list(no salts, metals)'!$K1808:$Y1808, "#N/A")=14,TRUE,FALSE))</f>
        <v>0</v>
      </c>
      <c r="P1814" t="b">
        <f>AND(COUNTIF('Master list(no salts, metals)'!P1808,"&lt;=1"),IF(COUNTIF('Master list(no salts, metals)'!$K1808:$Y1808, "#N/A")=14,TRUE,FALSE))</f>
        <v>0</v>
      </c>
      <c r="Q1814" t="b">
        <f>AND(COUNTIF('Master list(no salts, metals)'!Q1808,"&lt;=1"),IF(COUNTIF('Master list(no salts, metals)'!$K1808:$Y1808, "#N/A")=14,TRUE,FALSE))</f>
        <v>0</v>
      </c>
      <c r="R1814" t="b">
        <f>AND(COUNTIF('Master list(no salts, metals)'!R1808,"&lt;=1"),IF(COUNTIF('Master list(no salts, metals)'!$K1808:$Y1808, "#N/A")=14,TRUE,FALSE))</f>
        <v>0</v>
      </c>
      <c r="S1814" t="b">
        <f>AND(COUNTIF('Master list(no salts, metals)'!S1808,"&lt;=1"),IF(COUNTIF('Master list(no salts, metals)'!$K1808:$Y1808, "#N/A")=14,TRUE,FALSE))</f>
        <v>0</v>
      </c>
      <c r="T1814" t="b">
        <f>AND(COUNTIF('Master list(no salts, metals)'!T1808,"&lt;=1"),IF(COUNTIF('Master list(no salts, metals)'!$K1808:$Y1808, "#N/A")=14,TRUE,FALSE))</f>
        <v>0</v>
      </c>
      <c r="U1814" t="b">
        <f>AND(COUNTIF('Master list(no salts, metals)'!U1808,"&lt;=1"),IF(COUNTIF('Master list(no salts, metals)'!$K1808:$Y1808, "#N/A")=14,TRUE,FALSE))</f>
        <v>0</v>
      </c>
      <c r="V1814" t="b">
        <f>AND(COUNTIF('Master list(no salts, metals)'!V1808,"&lt;=1"),IF(COUNTIF('Master list(no salts, metals)'!$K1808:$Y1808, "#N/A")=14,TRUE,FALSE))</f>
        <v>0</v>
      </c>
      <c r="W1814" t="b">
        <f>AND(COUNTIF('Master list(no salts, metals)'!W1808,"&lt;=1"),IF(COUNTIF('Master list(no salts, metals)'!$K1808:$Y1808, "#N/A")=14,TRUE,FALSE))</f>
        <v>1</v>
      </c>
      <c r="X1814" t="b">
        <f>AND(COUNTIF('Master list(no salts, metals)'!X1808,"&lt;=1"),IF(COUNTIF('Master list(no salts, metals)'!$K1808:$Y1808, "#N/A")=14,TRUE,FALSE))</f>
        <v>0</v>
      </c>
      <c r="Y1814" t="b">
        <f>AND(COUNTIF('Master list(no salts, metals)'!Y1808,"&lt;=1"),IF(COUNTIF('Master list(no salts, metals)'!$K1808:$Y1808, "#N/A")=14,TRUE,FALSE))</f>
        <v>0</v>
      </c>
    </row>
    <row r="1815" spans="11:25" x14ac:dyDescent="0.25">
      <c r="K1815" t="b">
        <f>AND(COUNTIF('Master list(no salts, metals)'!K1809,"&lt;=1"),IF(COUNTIF('Master list(no salts, metals)'!$K1809:$Y1809, "#N/A")=14,TRUE,FALSE))</f>
        <v>0</v>
      </c>
      <c r="L1815" t="b">
        <f>AND(COUNTIF('Master list(no salts, metals)'!L1809,"&lt;=1"),IF(COUNTIF('Master list(no salts, metals)'!$K1809:$Y1809, "#N/A")=14,TRUE,FALSE))</f>
        <v>0</v>
      </c>
      <c r="M1815" t="b">
        <f>AND(COUNTIF('Master list(no salts, metals)'!M1809,"&lt;=1"),IF(COUNTIF('Master list(no salts, metals)'!$K1809:$Y1809, "#N/A")=14,TRUE,FALSE))</f>
        <v>0</v>
      </c>
      <c r="N1815" t="b">
        <f>AND(COUNTIF('Master list(no salts, metals)'!N1809,"&lt;=1"),IF(COUNTIF('Master list(no salts, metals)'!$K1809:$Y1809, "#N/A")=14,TRUE,FALSE))</f>
        <v>0</v>
      </c>
      <c r="O1815" t="b">
        <f>AND(COUNTIF('Master list(no salts, metals)'!O1809,"&lt;=1"),IF(COUNTIF('Master list(no salts, metals)'!$K1809:$Y1809, "#N/A")=14,TRUE,FALSE))</f>
        <v>0</v>
      </c>
      <c r="P1815" t="b">
        <f>AND(COUNTIF('Master list(no salts, metals)'!P1809,"&lt;=1"),IF(COUNTIF('Master list(no salts, metals)'!$K1809:$Y1809, "#N/A")=14,TRUE,FALSE))</f>
        <v>0</v>
      </c>
      <c r="Q1815" t="b">
        <f>AND(COUNTIF('Master list(no salts, metals)'!Q1809,"&lt;=1"),IF(COUNTIF('Master list(no salts, metals)'!$K1809:$Y1809, "#N/A")=14,TRUE,FALSE))</f>
        <v>0</v>
      </c>
      <c r="R1815" t="b">
        <f>AND(COUNTIF('Master list(no salts, metals)'!R1809,"&lt;=1"),IF(COUNTIF('Master list(no salts, metals)'!$K1809:$Y1809, "#N/A")=14,TRUE,FALSE))</f>
        <v>0</v>
      </c>
      <c r="S1815" t="b">
        <f>AND(COUNTIF('Master list(no salts, metals)'!S1809,"&lt;=1"),IF(COUNTIF('Master list(no salts, metals)'!$K1809:$Y1809, "#N/A")=14,TRUE,FALSE))</f>
        <v>0</v>
      </c>
      <c r="T1815" t="b">
        <f>AND(COUNTIF('Master list(no salts, metals)'!T1809,"&lt;=1"),IF(COUNTIF('Master list(no salts, metals)'!$K1809:$Y1809, "#N/A")=14,TRUE,FALSE))</f>
        <v>0</v>
      </c>
      <c r="U1815" t="b">
        <f>AND(COUNTIF('Master list(no salts, metals)'!U1809,"&lt;=1"),IF(COUNTIF('Master list(no salts, metals)'!$K1809:$Y1809, "#N/A")=14,TRUE,FALSE))</f>
        <v>0</v>
      </c>
      <c r="V1815" t="b">
        <f>AND(COUNTIF('Master list(no salts, metals)'!V1809,"&lt;=1"),IF(COUNTIF('Master list(no salts, metals)'!$K1809:$Y1809, "#N/A")=14,TRUE,FALSE))</f>
        <v>0</v>
      </c>
      <c r="W1815" t="b">
        <f>AND(COUNTIF('Master list(no salts, metals)'!W1809,"&lt;=1"),IF(COUNTIF('Master list(no salts, metals)'!$K1809:$Y1809, "#N/A")=14,TRUE,FALSE))</f>
        <v>1</v>
      </c>
      <c r="X1815" t="b">
        <f>AND(COUNTIF('Master list(no salts, metals)'!X1809,"&lt;=1"),IF(COUNTIF('Master list(no salts, metals)'!$K1809:$Y1809, "#N/A")=14,TRUE,FALSE))</f>
        <v>0</v>
      </c>
      <c r="Y1815" t="b">
        <f>AND(COUNTIF('Master list(no salts, metals)'!Y1809,"&lt;=1"),IF(COUNTIF('Master list(no salts, metals)'!$K1809:$Y1809, "#N/A")=14,TRUE,FALSE))</f>
        <v>0</v>
      </c>
    </row>
    <row r="1816" spans="11:25" x14ac:dyDescent="0.25">
      <c r="K1816" t="b">
        <f>AND(COUNTIF('Master list(no salts, metals)'!K1810,"&lt;=1"),IF(COUNTIF('Master list(no salts, metals)'!$K1810:$Y1810, "#N/A")=14,TRUE,FALSE))</f>
        <v>0</v>
      </c>
      <c r="L1816" t="b">
        <f>AND(COUNTIF('Master list(no salts, metals)'!L1810,"&lt;=1"),IF(COUNTIF('Master list(no salts, metals)'!$K1810:$Y1810, "#N/A")=14,TRUE,FALSE))</f>
        <v>0</v>
      </c>
      <c r="M1816" t="b">
        <f>AND(COUNTIF('Master list(no salts, metals)'!M1810,"&lt;=1"),IF(COUNTIF('Master list(no salts, metals)'!$K1810:$Y1810, "#N/A")=14,TRUE,FALSE))</f>
        <v>0</v>
      </c>
      <c r="N1816" t="b">
        <f>AND(COUNTIF('Master list(no salts, metals)'!N1810,"&lt;=1"),IF(COUNTIF('Master list(no salts, metals)'!$K1810:$Y1810, "#N/A")=14,TRUE,FALSE))</f>
        <v>0</v>
      </c>
      <c r="O1816" t="b">
        <f>AND(COUNTIF('Master list(no salts, metals)'!O1810,"&lt;=1"),IF(COUNTIF('Master list(no salts, metals)'!$K1810:$Y1810, "#N/A")=14,TRUE,FALSE))</f>
        <v>0</v>
      </c>
      <c r="P1816" t="b">
        <f>AND(COUNTIF('Master list(no salts, metals)'!P1810,"&lt;=1"),IF(COUNTIF('Master list(no salts, metals)'!$K1810:$Y1810, "#N/A")=14,TRUE,FALSE))</f>
        <v>0</v>
      </c>
      <c r="Q1816" t="b">
        <f>AND(COUNTIF('Master list(no salts, metals)'!Q1810,"&lt;=1"),IF(COUNTIF('Master list(no salts, metals)'!$K1810:$Y1810, "#N/A")=14,TRUE,FALSE))</f>
        <v>0</v>
      </c>
      <c r="R1816" t="b">
        <f>AND(COUNTIF('Master list(no salts, metals)'!R1810,"&lt;=1"),IF(COUNTIF('Master list(no salts, metals)'!$K1810:$Y1810, "#N/A")=14,TRUE,FALSE))</f>
        <v>0</v>
      </c>
      <c r="S1816" t="b">
        <f>AND(COUNTIF('Master list(no salts, metals)'!S1810,"&lt;=1"),IF(COUNTIF('Master list(no salts, metals)'!$K1810:$Y1810, "#N/A")=14,TRUE,FALSE))</f>
        <v>0</v>
      </c>
      <c r="T1816" t="b">
        <f>AND(COUNTIF('Master list(no salts, metals)'!T1810,"&lt;=1"),IF(COUNTIF('Master list(no salts, metals)'!$K1810:$Y1810, "#N/A")=14,TRUE,FALSE))</f>
        <v>0</v>
      </c>
      <c r="U1816" t="b">
        <f>AND(COUNTIF('Master list(no salts, metals)'!U1810,"&lt;=1"),IF(COUNTIF('Master list(no salts, metals)'!$K1810:$Y1810, "#N/A")=14,TRUE,FALSE))</f>
        <v>0</v>
      </c>
      <c r="V1816" t="b">
        <f>AND(COUNTIF('Master list(no salts, metals)'!V1810,"&lt;=1"),IF(COUNTIF('Master list(no salts, metals)'!$K1810:$Y1810, "#N/A")=14,TRUE,FALSE))</f>
        <v>0</v>
      </c>
      <c r="W1816" t="b">
        <f>AND(COUNTIF('Master list(no salts, metals)'!W1810,"&lt;=1"),IF(COUNTIF('Master list(no salts, metals)'!$K1810:$Y1810, "#N/A")=14,TRUE,FALSE))</f>
        <v>1</v>
      </c>
      <c r="X1816" t="b">
        <f>AND(COUNTIF('Master list(no salts, metals)'!X1810,"&lt;=1"),IF(COUNTIF('Master list(no salts, metals)'!$K1810:$Y1810, "#N/A")=14,TRUE,FALSE))</f>
        <v>0</v>
      </c>
      <c r="Y1816" t="b">
        <f>AND(COUNTIF('Master list(no salts, metals)'!Y1810,"&lt;=1"),IF(COUNTIF('Master list(no salts, metals)'!$K1810:$Y1810, "#N/A")=14,TRUE,FALSE))</f>
        <v>0</v>
      </c>
    </row>
    <row r="1817" spans="11:25" x14ac:dyDescent="0.25">
      <c r="K1817" t="b">
        <f>AND(COUNTIF('Master list(no salts, metals)'!K1811,"&lt;=1"),IF(COUNTIF('Master list(no salts, metals)'!$K1811:$Y1811, "#N/A")=14,TRUE,FALSE))</f>
        <v>0</v>
      </c>
      <c r="L1817" t="b">
        <f>AND(COUNTIF('Master list(no salts, metals)'!L1811,"&lt;=1"),IF(COUNTIF('Master list(no salts, metals)'!$K1811:$Y1811, "#N/A")=14,TRUE,FALSE))</f>
        <v>0</v>
      </c>
      <c r="M1817" t="b">
        <f>AND(COUNTIF('Master list(no salts, metals)'!M1811,"&lt;=1"),IF(COUNTIF('Master list(no salts, metals)'!$K1811:$Y1811, "#N/A")=14,TRUE,FALSE))</f>
        <v>0</v>
      </c>
      <c r="N1817" t="b">
        <f>AND(COUNTIF('Master list(no salts, metals)'!N1811,"&lt;=1"),IF(COUNTIF('Master list(no salts, metals)'!$K1811:$Y1811, "#N/A")=14,TRUE,FALSE))</f>
        <v>0</v>
      </c>
      <c r="O1817" t="b">
        <f>AND(COUNTIF('Master list(no salts, metals)'!O1811,"&lt;=1"),IF(COUNTIF('Master list(no salts, metals)'!$K1811:$Y1811, "#N/A")=14,TRUE,FALSE))</f>
        <v>0</v>
      </c>
      <c r="P1817" t="b">
        <f>AND(COUNTIF('Master list(no salts, metals)'!P1811,"&lt;=1"),IF(COUNTIF('Master list(no salts, metals)'!$K1811:$Y1811, "#N/A")=14,TRUE,FALSE))</f>
        <v>0</v>
      </c>
      <c r="Q1817" t="b">
        <f>AND(COUNTIF('Master list(no salts, metals)'!Q1811,"&lt;=1"),IF(COUNTIF('Master list(no salts, metals)'!$K1811:$Y1811, "#N/A")=14,TRUE,FALSE))</f>
        <v>0</v>
      </c>
      <c r="R1817" t="b">
        <f>AND(COUNTIF('Master list(no salts, metals)'!R1811,"&lt;=1"),IF(COUNTIF('Master list(no salts, metals)'!$K1811:$Y1811, "#N/A")=14,TRUE,FALSE))</f>
        <v>0</v>
      </c>
      <c r="S1817" t="b">
        <f>AND(COUNTIF('Master list(no salts, metals)'!S1811,"&lt;=1"),IF(COUNTIF('Master list(no salts, metals)'!$K1811:$Y1811, "#N/A")=14,TRUE,FALSE))</f>
        <v>0</v>
      </c>
      <c r="T1817" t="b">
        <f>AND(COUNTIF('Master list(no salts, metals)'!T1811,"&lt;=1"),IF(COUNTIF('Master list(no salts, metals)'!$K1811:$Y1811, "#N/A")=14,TRUE,FALSE))</f>
        <v>0</v>
      </c>
      <c r="U1817" t="b">
        <f>AND(COUNTIF('Master list(no salts, metals)'!U1811,"&lt;=1"),IF(COUNTIF('Master list(no salts, metals)'!$K1811:$Y1811, "#N/A")=14,TRUE,FALSE))</f>
        <v>0</v>
      </c>
      <c r="V1817" t="b">
        <f>AND(COUNTIF('Master list(no salts, metals)'!V1811,"&lt;=1"),IF(COUNTIF('Master list(no salts, metals)'!$K1811:$Y1811, "#N/A")=14,TRUE,FALSE))</f>
        <v>0</v>
      </c>
      <c r="W1817" t="b">
        <f>AND(COUNTIF('Master list(no salts, metals)'!W1811,"&lt;=1"),IF(COUNTIF('Master list(no salts, metals)'!$K1811:$Y1811, "#N/A")=14,TRUE,FALSE))</f>
        <v>0</v>
      </c>
      <c r="X1817" t="b">
        <f>AND(COUNTIF('Master list(no salts, metals)'!X1811,"&lt;=1"),IF(COUNTIF('Master list(no salts, metals)'!$K1811:$Y1811, "#N/A")=14,TRUE,FALSE))</f>
        <v>0</v>
      </c>
      <c r="Y1817" t="b">
        <f>AND(COUNTIF('Master list(no salts, metals)'!Y1811,"&lt;=1"),IF(COUNTIF('Master list(no salts, metals)'!$K1811:$Y1811, "#N/A")=14,TRUE,FALSE))</f>
        <v>1</v>
      </c>
    </row>
    <row r="1818" spans="11:25" x14ac:dyDescent="0.25">
      <c r="K1818" t="b">
        <f>AND(COUNTIF('Master list(no salts, metals)'!K1812,"&lt;=1"),IF(COUNTIF('Master list(no salts, metals)'!$K1812:$Y1812, "#N/A")=14,TRUE,FALSE))</f>
        <v>0</v>
      </c>
      <c r="L1818" t="b">
        <f>AND(COUNTIF('Master list(no salts, metals)'!L1812,"&lt;=1"),IF(COUNTIF('Master list(no salts, metals)'!$K1812:$Y1812, "#N/A")=14,TRUE,FALSE))</f>
        <v>0</v>
      </c>
      <c r="M1818" t="b">
        <f>AND(COUNTIF('Master list(no salts, metals)'!M1812,"&lt;=1"),IF(COUNTIF('Master list(no salts, metals)'!$K1812:$Y1812, "#N/A")=14,TRUE,FALSE))</f>
        <v>0</v>
      </c>
      <c r="N1818" t="b">
        <f>AND(COUNTIF('Master list(no salts, metals)'!N1812,"&lt;=1"),IF(COUNTIF('Master list(no salts, metals)'!$K1812:$Y1812, "#N/A")=14,TRUE,FALSE))</f>
        <v>0</v>
      </c>
      <c r="O1818" t="b">
        <f>AND(COUNTIF('Master list(no salts, metals)'!O1812,"&lt;=1"),IF(COUNTIF('Master list(no salts, metals)'!$K1812:$Y1812, "#N/A")=14,TRUE,FALSE))</f>
        <v>0</v>
      </c>
      <c r="P1818" t="b">
        <f>AND(COUNTIF('Master list(no salts, metals)'!P1812,"&lt;=1"),IF(COUNTIF('Master list(no salts, metals)'!$K1812:$Y1812, "#N/A")=14,TRUE,FALSE))</f>
        <v>0</v>
      </c>
      <c r="Q1818" t="b">
        <f>AND(COUNTIF('Master list(no salts, metals)'!Q1812,"&lt;=1"),IF(COUNTIF('Master list(no salts, metals)'!$K1812:$Y1812, "#N/A")=14,TRUE,FALSE))</f>
        <v>0</v>
      </c>
      <c r="R1818" t="b">
        <f>AND(COUNTIF('Master list(no salts, metals)'!R1812,"&lt;=1"),IF(COUNTIF('Master list(no salts, metals)'!$K1812:$Y1812, "#N/A")=14,TRUE,FALSE))</f>
        <v>0</v>
      </c>
      <c r="S1818" t="b">
        <f>AND(COUNTIF('Master list(no salts, metals)'!S1812,"&lt;=1"),IF(COUNTIF('Master list(no salts, metals)'!$K1812:$Y1812, "#N/A")=14,TRUE,FALSE))</f>
        <v>0</v>
      </c>
      <c r="T1818" t="b">
        <f>AND(COUNTIF('Master list(no salts, metals)'!T1812,"&lt;=1"),IF(COUNTIF('Master list(no salts, metals)'!$K1812:$Y1812, "#N/A")=14,TRUE,FALSE))</f>
        <v>0</v>
      </c>
      <c r="U1818" t="b">
        <f>AND(COUNTIF('Master list(no salts, metals)'!U1812,"&lt;=1"),IF(COUNTIF('Master list(no salts, metals)'!$K1812:$Y1812, "#N/A")=14,TRUE,FALSE))</f>
        <v>0</v>
      </c>
      <c r="V1818" t="b">
        <f>AND(COUNTIF('Master list(no salts, metals)'!V1812,"&lt;=1"),IF(COUNTIF('Master list(no salts, metals)'!$K1812:$Y1812, "#N/A")=14,TRUE,FALSE))</f>
        <v>0</v>
      </c>
      <c r="W1818" t="b">
        <f>AND(COUNTIF('Master list(no salts, metals)'!W1812,"&lt;=1"),IF(COUNTIF('Master list(no salts, metals)'!$K1812:$Y1812, "#N/A")=14,TRUE,FALSE))</f>
        <v>0</v>
      </c>
      <c r="X1818" t="b">
        <f>AND(COUNTIF('Master list(no salts, metals)'!X1812,"&lt;=1"),IF(COUNTIF('Master list(no salts, metals)'!$K1812:$Y1812, "#N/A")=14,TRUE,FALSE))</f>
        <v>0</v>
      </c>
      <c r="Y1818" t="b">
        <f>AND(COUNTIF('Master list(no salts, metals)'!Y1812,"&lt;=1"),IF(COUNTIF('Master list(no salts, metals)'!$K1812:$Y1812, "#N/A")=14,TRUE,FALSE))</f>
        <v>0</v>
      </c>
    </row>
    <row r="1819" spans="11:25" x14ac:dyDescent="0.25">
      <c r="K1819" t="b">
        <f>AND(COUNTIF('Master list(no salts, metals)'!K1813,"&lt;=1"),IF(COUNTIF('Master list(no salts, metals)'!$K1813:$Y1813, "#N/A")=14,TRUE,FALSE))</f>
        <v>0</v>
      </c>
      <c r="L1819" t="b">
        <f>AND(COUNTIF('Master list(no salts, metals)'!L1813,"&lt;=1"),IF(COUNTIF('Master list(no salts, metals)'!$K1813:$Y1813, "#N/A")=14,TRUE,FALSE))</f>
        <v>0</v>
      </c>
      <c r="M1819" t="b">
        <f>AND(COUNTIF('Master list(no salts, metals)'!M1813,"&lt;=1"),IF(COUNTIF('Master list(no salts, metals)'!$K1813:$Y1813, "#N/A")=14,TRUE,FALSE))</f>
        <v>0</v>
      </c>
      <c r="N1819" t="b">
        <f>AND(COUNTIF('Master list(no salts, metals)'!N1813,"&lt;=1"),IF(COUNTIF('Master list(no salts, metals)'!$K1813:$Y1813, "#N/A")=14,TRUE,FALSE))</f>
        <v>0</v>
      </c>
      <c r="O1819" t="b">
        <f>AND(COUNTIF('Master list(no salts, metals)'!O1813,"&lt;=1"),IF(COUNTIF('Master list(no salts, metals)'!$K1813:$Y1813, "#N/A")=14,TRUE,FALSE))</f>
        <v>0</v>
      </c>
      <c r="P1819" t="b">
        <f>AND(COUNTIF('Master list(no salts, metals)'!P1813,"&lt;=1"),IF(COUNTIF('Master list(no salts, metals)'!$K1813:$Y1813, "#N/A")=14,TRUE,FALSE))</f>
        <v>0</v>
      </c>
      <c r="Q1819" t="b">
        <f>AND(COUNTIF('Master list(no salts, metals)'!Q1813,"&lt;=1"),IF(COUNTIF('Master list(no salts, metals)'!$K1813:$Y1813, "#N/A")=14,TRUE,FALSE))</f>
        <v>0</v>
      </c>
      <c r="R1819" t="b">
        <f>AND(COUNTIF('Master list(no salts, metals)'!R1813,"&lt;=1"),IF(COUNTIF('Master list(no salts, metals)'!$K1813:$Y1813, "#N/A")=14,TRUE,FALSE))</f>
        <v>0</v>
      </c>
      <c r="S1819" t="b">
        <f>AND(COUNTIF('Master list(no salts, metals)'!S1813,"&lt;=1"),IF(COUNTIF('Master list(no salts, metals)'!$K1813:$Y1813, "#N/A")=14,TRUE,FALSE))</f>
        <v>0</v>
      </c>
      <c r="T1819" t="b">
        <f>AND(COUNTIF('Master list(no salts, metals)'!T1813,"&lt;=1"),IF(COUNTIF('Master list(no salts, metals)'!$K1813:$Y1813, "#N/A")=14,TRUE,FALSE))</f>
        <v>0</v>
      </c>
      <c r="U1819" t="b">
        <f>AND(COUNTIF('Master list(no salts, metals)'!U1813,"&lt;=1"),IF(COUNTIF('Master list(no salts, metals)'!$K1813:$Y1813, "#N/A")=14,TRUE,FALSE))</f>
        <v>0</v>
      </c>
      <c r="V1819" t="b">
        <f>AND(COUNTIF('Master list(no salts, metals)'!V1813,"&lt;=1"),IF(COUNTIF('Master list(no salts, metals)'!$K1813:$Y1813, "#N/A")=14,TRUE,FALSE))</f>
        <v>0</v>
      </c>
      <c r="W1819" t="b">
        <f>AND(COUNTIF('Master list(no salts, metals)'!W1813,"&lt;=1"),IF(COUNTIF('Master list(no salts, metals)'!$K1813:$Y1813, "#N/A")=14,TRUE,FALSE))</f>
        <v>1</v>
      </c>
      <c r="X1819" t="b">
        <f>AND(COUNTIF('Master list(no salts, metals)'!X1813,"&lt;=1"),IF(COUNTIF('Master list(no salts, metals)'!$K1813:$Y1813, "#N/A")=14,TRUE,FALSE))</f>
        <v>0</v>
      </c>
      <c r="Y1819" t="b">
        <f>AND(COUNTIF('Master list(no salts, metals)'!Y1813,"&lt;=1"),IF(COUNTIF('Master list(no salts, metals)'!$K1813:$Y1813, "#N/A")=14,TRUE,FALSE))</f>
        <v>0</v>
      </c>
    </row>
    <row r="1820" spans="11:25" x14ac:dyDescent="0.25">
      <c r="K1820" t="b">
        <f>AND(COUNTIF('Master list(no salts, metals)'!K1814,"&lt;=1"),IF(COUNTIF('Master list(no salts, metals)'!$K1814:$Y1814, "#N/A")=14,TRUE,FALSE))</f>
        <v>0</v>
      </c>
      <c r="L1820" t="b">
        <f>AND(COUNTIF('Master list(no salts, metals)'!L1814,"&lt;=1"),IF(COUNTIF('Master list(no salts, metals)'!$K1814:$Y1814, "#N/A")=14,TRUE,FALSE))</f>
        <v>0</v>
      </c>
      <c r="M1820" t="b">
        <f>AND(COUNTIF('Master list(no salts, metals)'!M1814,"&lt;=1"),IF(COUNTIF('Master list(no salts, metals)'!$K1814:$Y1814, "#N/A")=14,TRUE,FALSE))</f>
        <v>0</v>
      </c>
      <c r="N1820" t="b">
        <f>AND(COUNTIF('Master list(no salts, metals)'!N1814,"&lt;=1"),IF(COUNTIF('Master list(no salts, metals)'!$K1814:$Y1814, "#N/A")=14,TRUE,FALSE))</f>
        <v>0</v>
      </c>
      <c r="O1820" t="b">
        <f>AND(COUNTIF('Master list(no salts, metals)'!O1814,"&lt;=1"),IF(COUNTIF('Master list(no salts, metals)'!$K1814:$Y1814, "#N/A")=14,TRUE,FALSE))</f>
        <v>0</v>
      </c>
      <c r="P1820" t="b">
        <f>AND(COUNTIF('Master list(no salts, metals)'!P1814,"&lt;=1"),IF(COUNTIF('Master list(no salts, metals)'!$K1814:$Y1814, "#N/A")=14,TRUE,FALSE))</f>
        <v>0</v>
      </c>
      <c r="Q1820" t="b">
        <f>AND(COUNTIF('Master list(no salts, metals)'!Q1814,"&lt;=1"),IF(COUNTIF('Master list(no salts, metals)'!$K1814:$Y1814, "#N/A")=14,TRUE,FALSE))</f>
        <v>0</v>
      </c>
      <c r="R1820" t="b">
        <f>AND(COUNTIF('Master list(no salts, metals)'!R1814,"&lt;=1"),IF(COUNTIF('Master list(no salts, metals)'!$K1814:$Y1814, "#N/A")=14,TRUE,FALSE))</f>
        <v>0</v>
      </c>
      <c r="S1820" t="b">
        <f>AND(COUNTIF('Master list(no salts, metals)'!S1814,"&lt;=1"),IF(COUNTIF('Master list(no salts, metals)'!$K1814:$Y1814, "#N/A")=14,TRUE,FALSE))</f>
        <v>0</v>
      </c>
      <c r="T1820" t="b">
        <f>AND(COUNTIF('Master list(no salts, metals)'!T1814,"&lt;=1"),IF(COUNTIF('Master list(no salts, metals)'!$K1814:$Y1814, "#N/A")=14,TRUE,FALSE))</f>
        <v>0</v>
      </c>
      <c r="U1820" t="b">
        <f>AND(COUNTIF('Master list(no salts, metals)'!U1814,"&lt;=1"),IF(COUNTIF('Master list(no salts, metals)'!$K1814:$Y1814, "#N/A")=14,TRUE,FALSE))</f>
        <v>0</v>
      </c>
      <c r="V1820" t="b">
        <f>AND(COUNTIF('Master list(no salts, metals)'!V1814,"&lt;=1"),IF(COUNTIF('Master list(no salts, metals)'!$K1814:$Y1814, "#N/A")=14,TRUE,FALSE))</f>
        <v>0</v>
      </c>
      <c r="W1820" t="b">
        <f>AND(COUNTIF('Master list(no salts, metals)'!W1814,"&lt;=1"),IF(COUNTIF('Master list(no salts, metals)'!$K1814:$Y1814, "#N/A")=14,TRUE,FALSE))</f>
        <v>1</v>
      </c>
      <c r="X1820" t="b">
        <f>AND(COUNTIF('Master list(no salts, metals)'!X1814,"&lt;=1"),IF(COUNTIF('Master list(no salts, metals)'!$K1814:$Y1814, "#N/A")=14,TRUE,FALSE))</f>
        <v>0</v>
      </c>
      <c r="Y1820" t="b">
        <f>AND(COUNTIF('Master list(no salts, metals)'!Y1814,"&lt;=1"),IF(COUNTIF('Master list(no salts, metals)'!$K1814:$Y1814, "#N/A")=14,TRUE,FALSE))</f>
        <v>0</v>
      </c>
    </row>
    <row r="1821" spans="11:25" x14ac:dyDescent="0.25">
      <c r="K1821" t="b">
        <f>AND(COUNTIF('Master list(no salts, metals)'!K1815,"&lt;=1"),IF(COUNTIF('Master list(no salts, metals)'!$K1815:$Y1815, "#N/A")=14,TRUE,FALSE))</f>
        <v>0</v>
      </c>
      <c r="L1821" t="b">
        <f>AND(COUNTIF('Master list(no salts, metals)'!L1815,"&lt;=1"),IF(COUNTIF('Master list(no salts, metals)'!$K1815:$Y1815, "#N/A")=14,TRUE,FALSE))</f>
        <v>0</v>
      </c>
      <c r="M1821" t="b">
        <f>AND(COUNTIF('Master list(no salts, metals)'!M1815,"&lt;=1"),IF(COUNTIF('Master list(no salts, metals)'!$K1815:$Y1815, "#N/A")=14,TRUE,FALSE))</f>
        <v>0</v>
      </c>
      <c r="N1821" t="b">
        <f>AND(COUNTIF('Master list(no salts, metals)'!N1815,"&lt;=1"),IF(COUNTIF('Master list(no salts, metals)'!$K1815:$Y1815, "#N/A")=14,TRUE,FALSE))</f>
        <v>0</v>
      </c>
      <c r="O1821" t="b">
        <f>AND(COUNTIF('Master list(no salts, metals)'!O1815,"&lt;=1"),IF(COUNTIF('Master list(no salts, metals)'!$K1815:$Y1815, "#N/A")=14,TRUE,FALSE))</f>
        <v>0</v>
      </c>
      <c r="P1821" t="b">
        <f>AND(COUNTIF('Master list(no salts, metals)'!P1815,"&lt;=1"),IF(COUNTIF('Master list(no salts, metals)'!$K1815:$Y1815, "#N/A")=14,TRUE,FALSE))</f>
        <v>0</v>
      </c>
      <c r="Q1821" t="b">
        <f>AND(COUNTIF('Master list(no salts, metals)'!Q1815,"&lt;=1"),IF(COUNTIF('Master list(no salts, metals)'!$K1815:$Y1815, "#N/A")=14,TRUE,FALSE))</f>
        <v>0</v>
      </c>
      <c r="R1821" t="b">
        <f>AND(COUNTIF('Master list(no salts, metals)'!R1815,"&lt;=1"),IF(COUNTIF('Master list(no salts, metals)'!$K1815:$Y1815, "#N/A")=14,TRUE,FALSE))</f>
        <v>0</v>
      </c>
      <c r="S1821" t="b">
        <f>AND(COUNTIF('Master list(no salts, metals)'!S1815,"&lt;=1"),IF(COUNTIF('Master list(no salts, metals)'!$K1815:$Y1815, "#N/A")=14,TRUE,FALSE))</f>
        <v>0</v>
      </c>
      <c r="T1821" t="b">
        <f>AND(COUNTIF('Master list(no salts, metals)'!T1815,"&lt;=1"),IF(COUNTIF('Master list(no salts, metals)'!$K1815:$Y1815, "#N/A")=14,TRUE,FALSE))</f>
        <v>0</v>
      </c>
      <c r="U1821" t="b">
        <f>AND(COUNTIF('Master list(no salts, metals)'!U1815,"&lt;=1"),IF(COUNTIF('Master list(no salts, metals)'!$K1815:$Y1815, "#N/A")=14,TRUE,FALSE))</f>
        <v>0</v>
      </c>
      <c r="V1821" t="b">
        <f>AND(COUNTIF('Master list(no salts, metals)'!V1815,"&lt;=1"),IF(COUNTIF('Master list(no salts, metals)'!$K1815:$Y1815, "#N/A")=14,TRUE,FALSE))</f>
        <v>0</v>
      </c>
      <c r="W1821" t="b">
        <f>AND(COUNTIF('Master list(no salts, metals)'!W1815,"&lt;=1"),IF(COUNTIF('Master list(no salts, metals)'!$K1815:$Y1815, "#N/A")=14,TRUE,FALSE))</f>
        <v>1</v>
      </c>
      <c r="X1821" t="b">
        <f>AND(COUNTIF('Master list(no salts, metals)'!X1815,"&lt;=1"),IF(COUNTIF('Master list(no salts, metals)'!$K1815:$Y1815, "#N/A")=14,TRUE,FALSE))</f>
        <v>0</v>
      </c>
      <c r="Y1821" t="b">
        <f>AND(COUNTIF('Master list(no salts, metals)'!Y1815,"&lt;=1"),IF(COUNTIF('Master list(no salts, metals)'!$K1815:$Y1815, "#N/A")=14,TRUE,FALSE))</f>
        <v>0</v>
      </c>
    </row>
    <row r="1822" spans="11:25" x14ac:dyDescent="0.25">
      <c r="K1822" t="b">
        <f>AND(COUNTIF('Master list(no salts, metals)'!K1816,"&lt;=1"),IF(COUNTIF('Master list(no salts, metals)'!$K1816:$Y1816, "#N/A")=14,TRUE,FALSE))</f>
        <v>0</v>
      </c>
      <c r="L1822" t="b">
        <f>AND(COUNTIF('Master list(no salts, metals)'!L1816,"&lt;=1"),IF(COUNTIF('Master list(no salts, metals)'!$K1816:$Y1816, "#N/A")=14,TRUE,FALSE))</f>
        <v>0</v>
      </c>
      <c r="M1822" t="b">
        <f>AND(COUNTIF('Master list(no salts, metals)'!M1816,"&lt;=1"),IF(COUNTIF('Master list(no salts, metals)'!$K1816:$Y1816, "#N/A")=14,TRUE,FALSE))</f>
        <v>0</v>
      </c>
      <c r="N1822" t="b">
        <f>AND(COUNTIF('Master list(no salts, metals)'!N1816,"&lt;=1"),IF(COUNTIF('Master list(no salts, metals)'!$K1816:$Y1816, "#N/A")=14,TRUE,FALSE))</f>
        <v>0</v>
      </c>
      <c r="O1822" t="b">
        <f>AND(COUNTIF('Master list(no salts, metals)'!O1816,"&lt;=1"),IF(COUNTIF('Master list(no salts, metals)'!$K1816:$Y1816, "#N/A")=14,TRUE,FALSE))</f>
        <v>0</v>
      </c>
      <c r="P1822" t="b">
        <f>AND(COUNTIF('Master list(no salts, metals)'!P1816,"&lt;=1"),IF(COUNTIF('Master list(no salts, metals)'!$K1816:$Y1816, "#N/A")=14,TRUE,FALSE))</f>
        <v>0</v>
      </c>
      <c r="Q1822" t="b">
        <f>AND(COUNTIF('Master list(no salts, metals)'!Q1816,"&lt;=1"),IF(COUNTIF('Master list(no salts, metals)'!$K1816:$Y1816, "#N/A")=14,TRUE,FALSE))</f>
        <v>0</v>
      </c>
      <c r="R1822" t="b">
        <f>AND(COUNTIF('Master list(no salts, metals)'!R1816,"&lt;=1"),IF(COUNTIF('Master list(no salts, metals)'!$K1816:$Y1816, "#N/A")=14,TRUE,FALSE))</f>
        <v>0</v>
      </c>
      <c r="S1822" t="b">
        <f>AND(COUNTIF('Master list(no salts, metals)'!S1816,"&lt;=1"),IF(COUNTIF('Master list(no salts, metals)'!$K1816:$Y1816, "#N/A")=14,TRUE,FALSE))</f>
        <v>0</v>
      </c>
      <c r="T1822" t="b">
        <f>AND(COUNTIF('Master list(no salts, metals)'!T1816,"&lt;=1"),IF(COUNTIF('Master list(no salts, metals)'!$K1816:$Y1816, "#N/A")=14,TRUE,FALSE))</f>
        <v>0</v>
      </c>
      <c r="U1822" t="b">
        <f>AND(COUNTIF('Master list(no salts, metals)'!U1816,"&lt;=1"),IF(COUNTIF('Master list(no salts, metals)'!$K1816:$Y1816, "#N/A")=14,TRUE,FALSE))</f>
        <v>0</v>
      </c>
      <c r="V1822" t="b">
        <f>AND(COUNTIF('Master list(no salts, metals)'!V1816,"&lt;=1"),IF(COUNTIF('Master list(no salts, metals)'!$K1816:$Y1816, "#N/A")=14,TRUE,FALSE))</f>
        <v>0</v>
      </c>
      <c r="W1822" t="b">
        <f>AND(COUNTIF('Master list(no salts, metals)'!W1816,"&lt;=1"),IF(COUNTIF('Master list(no salts, metals)'!$K1816:$Y1816, "#N/A")=14,TRUE,FALSE))</f>
        <v>1</v>
      </c>
      <c r="X1822" t="b">
        <f>AND(COUNTIF('Master list(no salts, metals)'!X1816,"&lt;=1"),IF(COUNTIF('Master list(no salts, metals)'!$K1816:$Y1816, "#N/A")=14,TRUE,FALSE))</f>
        <v>0</v>
      </c>
      <c r="Y1822" t="b">
        <f>AND(COUNTIF('Master list(no salts, metals)'!Y1816,"&lt;=1"),IF(COUNTIF('Master list(no salts, metals)'!$K1816:$Y1816, "#N/A")=14,TRUE,FALSE))</f>
        <v>0</v>
      </c>
    </row>
    <row r="1823" spans="11:25" x14ac:dyDescent="0.25">
      <c r="K1823" t="b">
        <f>AND(COUNTIF('Master list(no salts, metals)'!K1817,"&lt;=1"),IF(COUNTIF('Master list(no salts, metals)'!$K1817:$Y1817, "#N/A")=14,TRUE,FALSE))</f>
        <v>0</v>
      </c>
      <c r="L1823" t="b">
        <f>AND(COUNTIF('Master list(no salts, metals)'!L1817,"&lt;=1"),IF(COUNTIF('Master list(no salts, metals)'!$K1817:$Y1817, "#N/A")=14,TRUE,FALSE))</f>
        <v>0</v>
      </c>
      <c r="M1823" t="b">
        <f>AND(COUNTIF('Master list(no salts, metals)'!M1817,"&lt;=1"),IF(COUNTIF('Master list(no salts, metals)'!$K1817:$Y1817, "#N/A")=14,TRUE,FALSE))</f>
        <v>0</v>
      </c>
      <c r="N1823" t="b">
        <f>AND(COUNTIF('Master list(no salts, metals)'!N1817,"&lt;=1"),IF(COUNTIF('Master list(no salts, metals)'!$K1817:$Y1817, "#N/A")=14,TRUE,FALSE))</f>
        <v>0</v>
      </c>
      <c r="O1823" t="b">
        <f>AND(COUNTIF('Master list(no salts, metals)'!O1817,"&lt;=1"),IF(COUNTIF('Master list(no salts, metals)'!$K1817:$Y1817, "#N/A")=14,TRUE,FALSE))</f>
        <v>0</v>
      </c>
      <c r="P1823" t="b">
        <f>AND(COUNTIF('Master list(no salts, metals)'!P1817,"&lt;=1"),IF(COUNTIF('Master list(no salts, metals)'!$K1817:$Y1817, "#N/A")=14,TRUE,FALSE))</f>
        <v>0</v>
      </c>
      <c r="Q1823" t="b">
        <f>AND(COUNTIF('Master list(no salts, metals)'!Q1817,"&lt;=1"),IF(COUNTIF('Master list(no salts, metals)'!$K1817:$Y1817, "#N/A")=14,TRUE,FALSE))</f>
        <v>0</v>
      </c>
      <c r="R1823" t="b">
        <f>AND(COUNTIF('Master list(no salts, metals)'!R1817,"&lt;=1"),IF(COUNTIF('Master list(no salts, metals)'!$K1817:$Y1817, "#N/A")=14,TRUE,FALSE))</f>
        <v>0</v>
      </c>
      <c r="S1823" t="b">
        <f>AND(COUNTIF('Master list(no salts, metals)'!S1817,"&lt;=1"),IF(COUNTIF('Master list(no salts, metals)'!$K1817:$Y1817, "#N/A")=14,TRUE,FALSE))</f>
        <v>0</v>
      </c>
      <c r="T1823" t="b">
        <f>AND(COUNTIF('Master list(no salts, metals)'!T1817,"&lt;=1"),IF(COUNTIF('Master list(no salts, metals)'!$K1817:$Y1817, "#N/A")=14,TRUE,FALSE))</f>
        <v>0</v>
      </c>
      <c r="U1823" t="b">
        <f>AND(COUNTIF('Master list(no salts, metals)'!U1817,"&lt;=1"),IF(COUNTIF('Master list(no salts, metals)'!$K1817:$Y1817, "#N/A")=14,TRUE,FALSE))</f>
        <v>0</v>
      </c>
      <c r="V1823" t="b">
        <f>AND(COUNTIF('Master list(no salts, metals)'!V1817,"&lt;=1"),IF(COUNTIF('Master list(no salts, metals)'!$K1817:$Y1817, "#N/A")=14,TRUE,FALSE))</f>
        <v>0</v>
      </c>
      <c r="W1823" t="b">
        <f>AND(COUNTIF('Master list(no salts, metals)'!W1817,"&lt;=1"),IF(COUNTIF('Master list(no salts, metals)'!$K1817:$Y1817, "#N/A")=14,TRUE,FALSE))</f>
        <v>0</v>
      </c>
      <c r="X1823" t="b">
        <f>AND(COUNTIF('Master list(no salts, metals)'!X1817,"&lt;=1"),IF(COUNTIF('Master list(no salts, metals)'!$K1817:$Y1817, "#N/A")=14,TRUE,FALSE))</f>
        <v>0</v>
      </c>
      <c r="Y1823" t="b">
        <f>AND(COUNTIF('Master list(no salts, metals)'!Y1817,"&lt;=1"),IF(COUNTIF('Master list(no salts, metals)'!$K1817:$Y1817, "#N/A")=14,TRUE,FALSE))</f>
        <v>1</v>
      </c>
    </row>
    <row r="1824" spans="11:25" x14ac:dyDescent="0.25">
      <c r="K1824" t="b">
        <f>AND(COUNTIF('Master list(no salts, metals)'!K1818,"&lt;=1"),IF(COUNTIF('Master list(no salts, metals)'!$K1818:$Y1818, "#N/A")=14,TRUE,FALSE))</f>
        <v>0</v>
      </c>
      <c r="L1824" t="b">
        <f>AND(COUNTIF('Master list(no salts, metals)'!L1818,"&lt;=1"),IF(COUNTIF('Master list(no salts, metals)'!$K1818:$Y1818, "#N/A")=14,TRUE,FALSE))</f>
        <v>0</v>
      </c>
      <c r="M1824" t="b">
        <f>AND(COUNTIF('Master list(no salts, metals)'!M1818,"&lt;=1"),IF(COUNTIF('Master list(no salts, metals)'!$K1818:$Y1818, "#N/A")=14,TRUE,FALSE))</f>
        <v>0</v>
      </c>
      <c r="N1824" t="b">
        <f>AND(COUNTIF('Master list(no salts, metals)'!N1818,"&lt;=1"),IF(COUNTIF('Master list(no salts, metals)'!$K1818:$Y1818, "#N/A")=14,TRUE,FALSE))</f>
        <v>0</v>
      </c>
      <c r="O1824" t="b">
        <f>AND(COUNTIF('Master list(no salts, metals)'!O1818,"&lt;=1"),IF(COUNTIF('Master list(no salts, metals)'!$K1818:$Y1818, "#N/A")=14,TRUE,FALSE))</f>
        <v>0</v>
      </c>
      <c r="P1824" t="b">
        <f>AND(COUNTIF('Master list(no salts, metals)'!P1818,"&lt;=1"),IF(COUNTIF('Master list(no salts, metals)'!$K1818:$Y1818, "#N/A")=14,TRUE,FALSE))</f>
        <v>0</v>
      </c>
      <c r="Q1824" t="b">
        <f>AND(COUNTIF('Master list(no salts, metals)'!Q1818,"&lt;=1"),IF(COUNTIF('Master list(no salts, metals)'!$K1818:$Y1818, "#N/A")=14,TRUE,FALSE))</f>
        <v>0</v>
      </c>
      <c r="R1824" t="b">
        <f>AND(COUNTIF('Master list(no salts, metals)'!R1818,"&lt;=1"),IF(COUNTIF('Master list(no salts, metals)'!$K1818:$Y1818, "#N/A")=14,TRUE,FALSE))</f>
        <v>0</v>
      </c>
      <c r="S1824" t="b">
        <f>AND(COUNTIF('Master list(no salts, metals)'!S1818,"&lt;=1"),IF(COUNTIF('Master list(no salts, metals)'!$K1818:$Y1818, "#N/A")=14,TRUE,FALSE))</f>
        <v>0</v>
      </c>
      <c r="T1824" t="b">
        <f>AND(COUNTIF('Master list(no salts, metals)'!T1818,"&lt;=1"),IF(COUNTIF('Master list(no salts, metals)'!$K1818:$Y1818, "#N/A")=14,TRUE,FALSE))</f>
        <v>0</v>
      </c>
      <c r="U1824" t="b">
        <f>AND(COUNTIF('Master list(no salts, metals)'!U1818,"&lt;=1"),IF(COUNTIF('Master list(no salts, metals)'!$K1818:$Y1818, "#N/A")=14,TRUE,FALSE))</f>
        <v>0</v>
      </c>
      <c r="V1824" t="b">
        <f>AND(COUNTIF('Master list(no salts, metals)'!V1818,"&lt;=1"),IF(COUNTIF('Master list(no salts, metals)'!$K1818:$Y1818, "#N/A")=14,TRUE,FALSE))</f>
        <v>0</v>
      </c>
      <c r="W1824" t="b">
        <f>AND(COUNTIF('Master list(no salts, metals)'!W1818,"&lt;=1"),IF(COUNTIF('Master list(no salts, metals)'!$K1818:$Y1818, "#N/A")=14,TRUE,FALSE))</f>
        <v>1</v>
      </c>
      <c r="X1824" t="b">
        <f>AND(COUNTIF('Master list(no salts, metals)'!X1818,"&lt;=1"),IF(COUNTIF('Master list(no salts, metals)'!$K1818:$Y1818, "#N/A")=14,TRUE,FALSE))</f>
        <v>0</v>
      </c>
      <c r="Y1824" t="b">
        <f>AND(COUNTIF('Master list(no salts, metals)'!Y1818,"&lt;=1"),IF(COUNTIF('Master list(no salts, metals)'!$K1818:$Y1818, "#N/A")=14,TRUE,FALSE))</f>
        <v>0</v>
      </c>
    </row>
    <row r="1825" spans="11:25" x14ac:dyDescent="0.25">
      <c r="K1825" t="b">
        <f>AND(COUNTIF('Master list(no salts, metals)'!K1819,"&lt;=1"),IF(COUNTIF('Master list(no salts, metals)'!$K1819:$Y1819, "#N/A")=14,TRUE,FALSE))</f>
        <v>0</v>
      </c>
      <c r="L1825" t="b">
        <f>AND(COUNTIF('Master list(no salts, metals)'!L1819,"&lt;=1"),IF(COUNTIF('Master list(no salts, metals)'!$K1819:$Y1819, "#N/A")=14,TRUE,FALSE))</f>
        <v>0</v>
      </c>
      <c r="M1825" t="b">
        <f>AND(COUNTIF('Master list(no salts, metals)'!M1819,"&lt;=1"),IF(COUNTIF('Master list(no salts, metals)'!$K1819:$Y1819, "#N/A")=14,TRUE,FALSE))</f>
        <v>0</v>
      </c>
      <c r="N1825" t="b">
        <f>AND(COUNTIF('Master list(no salts, metals)'!N1819,"&lt;=1"),IF(COUNTIF('Master list(no salts, metals)'!$K1819:$Y1819, "#N/A")=14,TRUE,FALSE))</f>
        <v>0</v>
      </c>
      <c r="O1825" t="b">
        <f>AND(COUNTIF('Master list(no salts, metals)'!O1819,"&lt;=1"),IF(COUNTIF('Master list(no salts, metals)'!$K1819:$Y1819, "#N/A")=14,TRUE,FALSE))</f>
        <v>0</v>
      </c>
      <c r="P1825" t="b">
        <f>AND(COUNTIF('Master list(no salts, metals)'!P1819,"&lt;=1"),IF(COUNTIF('Master list(no salts, metals)'!$K1819:$Y1819, "#N/A")=14,TRUE,FALSE))</f>
        <v>0</v>
      </c>
      <c r="Q1825" t="b">
        <f>AND(COUNTIF('Master list(no salts, metals)'!Q1819,"&lt;=1"),IF(COUNTIF('Master list(no salts, metals)'!$K1819:$Y1819, "#N/A")=14,TRUE,FALSE))</f>
        <v>0</v>
      </c>
      <c r="R1825" t="b">
        <f>AND(COUNTIF('Master list(no salts, metals)'!R1819,"&lt;=1"),IF(COUNTIF('Master list(no salts, metals)'!$K1819:$Y1819, "#N/A")=14,TRUE,FALSE))</f>
        <v>0</v>
      </c>
      <c r="S1825" t="b">
        <f>AND(COUNTIF('Master list(no salts, metals)'!S1819,"&lt;=1"),IF(COUNTIF('Master list(no salts, metals)'!$K1819:$Y1819, "#N/A")=14,TRUE,FALSE))</f>
        <v>0</v>
      </c>
      <c r="T1825" t="b">
        <f>AND(COUNTIF('Master list(no salts, metals)'!T1819,"&lt;=1"),IF(COUNTIF('Master list(no salts, metals)'!$K1819:$Y1819, "#N/A")=14,TRUE,FALSE))</f>
        <v>0</v>
      </c>
      <c r="U1825" t="b">
        <f>AND(COUNTIF('Master list(no salts, metals)'!U1819,"&lt;=1"),IF(COUNTIF('Master list(no salts, metals)'!$K1819:$Y1819, "#N/A")=14,TRUE,FALSE))</f>
        <v>0</v>
      </c>
      <c r="V1825" t="b">
        <f>AND(COUNTIF('Master list(no salts, metals)'!V1819,"&lt;=1"),IF(COUNTIF('Master list(no salts, metals)'!$K1819:$Y1819, "#N/A")=14,TRUE,FALSE))</f>
        <v>0</v>
      </c>
      <c r="W1825" t="b">
        <f>AND(COUNTIF('Master list(no salts, metals)'!W1819,"&lt;=1"),IF(COUNTIF('Master list(no salts, metals)'!$K1819:$Y1819, "#N/A")=14,TRUE,FALSE))</f>
        <v>1</v>
      </c>
      <c r="X1825" t="b">
        <f>AND(COUNTIF('Master list(no salts, metals)'!X1819,"&lt;=1"),IF(COUNTIF('Master list(no salts, metals)'!$K1819:$Y1819, "#N/A")=14,TRUE,FALSE))</f>
        <v>0</v>
      </c>
      <c r="Y1825" t="b">
        <f>AND(COUNTIF('Master list(no salts, metals)'!Y1819,"&lt;=1"),IF(COUNTIF('Master list(no salts, metals)'!$K1819:$Y1819, "#N/A")=14,TRUE,FALSE))</f>
        <v>0</v>
      </c>
    </row>
    <row r="1826" spans="11:25" x14ac:dyDescent="0.25">
      <c r="K1826" t="b">
        <f>AND(COUNTIF('Master list(no salts, metals)'!K1820,"&lt;=1"),IF(COUNTIF('Master list(no salts, metals)'!$K1820:$Y1820, "#N/A")=14,TRUE,FALSE))</f>
        <v>0</v>
      </c>
      <c r="L1826" t="b">
        <f>AND(COUNTIF('Master list(no salts, metals)'!L1820,"&lt;=1"),IF(COUNTIF('Master list(no salts, metals)'!$K1820:$Y1820, "#N/A")=14,TRUE,FALSE))</f>
        <v>0</v>
      </c>
      <c r="M1826" t="b">
        <f>AND(COUNTIF('Master list(no salts, metals)'!M1820,"&lt;=1"),IF(COUNTIF('Master list(no salts, metals)'!$K1820:$Y1820, "#N/A")=14,TRUE,FALSE))</f>
        <v>0</v>
      </c>
      <c r="N1826" t="b">
        <f>AND(COUNTIF('Master list(no salts, metals)'!N1820,"&lt;=1"),IF(COUNTIF('Master list(no salts, metals)'!$K1820:$Y1820, "#N/A")=14,TRUE,FALSE))</f>
        <v>0</v>
      </c>
      <c r="O1826" t="b">
        <f>AND(COUNTIF('Master list(no salts, metals)'!O1820,"&lt;=1"),IF(COUNTIF('Master list(no salts, metals)'!$K1820:$Y1820, "#N/A")=14,TRUE,FALSE))</f>
        <v>0</v>
      </c>
      <c r="P1826" t="b">
        <f>AND(COUNTIF('Master list(no salts, metals)'!P1820,"&lt;=1"),IF(COUNTIF('Master list(no salts, metals)'!$K1820:$Y1820, "#N/A")=14,TRUE,FALSE))</f>
        <v>0</v>
      </c>
      <c r="Q1826" t="b">
        <f>AND(COUNTIF('Master list(no salts, metals)'!Q1820,"&lt;=1"),IF(COUNTIF('Master list(no salts, metals)'!$K1820:$Y1820, "#N/A")=14,TRUE,FALSE))</f>
        <v>0</v>
      </c>
      <c r="R1826" t="b">
        <f>AND(COUNTIF('Master list(no salts, metals)'!R1820,"&lt;=1"),IF(COUNTIF('Master list(no salts, metals)'!$K1820:$Y1820, "#N/A")=14,TRUE,FALSE))</f>
        <v>0</v>
      </c>
      <c r="S1826" t="b">
        <f>AND(COUNTIF('Master list(no salts, metals)'!S1820,"&lt;=1"),IF(COUNTIF('Master list(no salts, metals)'!$K1820:$Y1820, "#N/A")=14,TRUE,FALSE))</f>
        <v>0</v>
      </c>
      <c r="T1826" t="b">
        <f>AND(COUNTIF('Master list(no salts, metals)'!T1820,"&lt;=1"),IF(COUNTIF('Master list(no salts, metals)'!$K1820:$Y1820, "#N/A")=14,TRUE,FALSE))</f>
        <v>0</v>
      </c>
      <c r="U1826" t="b">
        <f>AND(COUNTIF('Master list(no salts, metals)'!U1820,"&lt;=1"),IF(COUNTIF('Master list(no salts, metals)'!$K1820:$Y1820, "#N/A")=14,TRUE,FALSE))</f>
        <v>0</v>
      </c>
      <c r="V1826" t="b">
        <f>AND(COUNTIF('Master list(no salts, metals)'!V1820,"&lt;=1"),IF(COUNTIF('Master list(no salts, metals)'!$K1820:$Y1820, "#N/A")=14,TRUE,FALSE))</f>
        <v>0</v>
      </c>
      <c r="W1826" t="b">
        <f>AND(COUNTIF('Master list(no salts, metals)'!W1820,"&lt;=1"),IF(COUNTIF('Master list(no salts, metals)'!$K1820:$Y1820, "#N/A")=14,TRUE,FALSE))</f>
        <v>1</v>
      </c>
      <c r="X1826" t="b">
        <f>AND(COUNTIF('Master list(no salts, metals)'!X1820,"&lt;=1"),IF(COUNTIF('Master list(no salts, metals)'!$K1820:$Y1820, "#N/A")=14,TRUE,FALSE))</f>
        <v>0</v>
      </c>
      <c r="Y1826" t="b">
        <f>AND(COUNTIF('Master list(no salts, metals)'!Y1820,"&lt;=1"),IF(COUNTIF('Master list(no salts, metals)'!$K1820:$Y1820, "#N/A")=14,TRUE,FALSE))</f>
        <v>0</v>
      </c>
    </row>
    <row r="1827" spans="11:25" x14ac:dyDescent="0.25">
      <c r="K1827" t="b">
        <f>AND(COUNTIF('Master list(no salts, metals)'!K1821,"&lt;=1"),IF(COUNTIF('Master list(no salts, metals)'!$K1821:$Y1821, "#N/A")=14,TRUE,FALSE))</f>
        <v>0</v>
      </c>
      <c r="L1827" t="b">
        <f>AND(COUNTIF('Master list(no salts, metals)'!L1821,"&lt;=1"),IF(COUNTIF('Master list(no salts, metals)'!$K1821:$Y1821, "#N/A")=14,TRUE,FALSE))</f>
        <v>0</v>
      </c>
      <c r="M1827" t="b">
        <f>AND(COUNTIF('Master list(no salts, metals)'!M1821,"&lt;=1"),IF(COUNTIF('Master list(no salts, metals)'!$K1821:$Y1821, "#N/A")=14,TRUE,FALSE))</f>
        <v>0</v>
      </c>
      <c r="N1827" t="b">
        <f>AND(COUNTIF('Master list(no salts, metals)'!N1821,"&lt;=1"),IF(COUNTIF('Master list(no salts, metals)'!$K1821:$Y1821, "#N/A")=14,TRUE,FALSE))</f>
        <v>0</v>
      </c>
      <c r="O1827" t="b">
        <f>AND(COUNTIF('Master list(no salts, metals)'!O1821,"&lt;=1"),IF(COUNTIF('Master list(no salts, metals)'!$K1821:$Y1821, "#N/A")=14,TRUE,FALSE))</f>
        <v>0</v>
      </c>
      <c r="P1827" t="b">
        <f>AND(COUNTIF('Master list(no salts, metals)'!P1821,"&lt;=1"),IF(COUNTIF('Master list(no salts, metals)'!$K1821:$Y1821, "#N/A")=14,TRUE,FALSE))</f>
        <v>0</v>
      </c>
      <c r="Q1827" t="b">
        <f>AND(COUNTIF('Master list(no salts, metals)'!Q1821,"&lt;=1"),IF(COUNTIF('Master list(no salts, metals)'!$K1821:$Y1821, "#N/A")=14,TRUE,FALSE))</f>
        <v>0</v>
      </c>
      <c r="R1827" t="b">
        <f>AND(COUNTIF('Master list(no salts, metals)'!R1821,"&lt;=1"),IF(COUNTIF('Master list(no salts, metals)'!$K1821:$Y1821, "#N/A")=14,TRUE,FALSE))</f>
        <v>0</v>
      </c>
      <c r="S1827" t="b">
        <f>AND(COUNTIF('Master list(no salts, metals)'!S1821,"&lt;=1"),IF(COUNTIF('Master list(no salts, metals)'!$K1821:$Y1821, "#N/A")=14,TRUE,FALSE))</f>
        <v>0</v>
      </c>
      <c r="T1827" t="b">
        <f>AND(COUNTIF('Master list(no salts, metals)'!T1821,"&lt;=1"),IF(COUNTIF('Master list(no salts, metals)'!$K1821:$Y1821, "#N/A")=14,TRUE,FALSE))</f>
        <v>0</v>
      </c>
      <c r="U1827" t="b">
        <f>AND(COUNTIF('Master list(no salts, metals)'!U1821,"&lt;=1"),IF(COUNTIF('Master list(no salts, metals)'!$K1821:$Y1821, "#N/A")=14,TRUE,FALSE))</f>
        <v>0</v>
      </c>
      <c r="V1827" t="b">
        <f>AND(COUNTIF('Master list(no salts, metals)'!V1821,"&lt;=1"),IF(COUNTIF('Master list(no salts, metals)'!$K1821:$Y1821, "#N/A")=14,TRUE,FALSE))</f>
        <v>0</v>
      </c>
      <c r="W1827" t="b">
        <f>AND(COUNTIF('Master list(no salts, metals)'!W1821,"&lt;=1"),IF(COUNTIF('Master list(no salts, metals)'!$K1821:$Y1821, "#N/A")=14,TRUE,FALSE))</f>
        <v>0</v>
      </c>
      <c r="X1827" t="b">
        <f>AND(COUNTIF('Master list(no salts, metals)'!X1821,"&lt;=1"),IF(COUNTIF('Master list(no salts, metals)'!$K1821:$Y1821, "#N/A")=14,TRUE,FALSE))</f>
        <v>0</v>
      </c>
      <c r="Y1827" t="b">
        <f>AND(COUNTIF('Master list(no salts, metals)'!Y1821,"&lt;=1"),IF(COUNTIF('Master list(no salts, metals)'!$K1821:$Y1821, "#N/A")=14,TRUE,FALSE))</f>
        <v>0</v>
      </c>
    </row>
    <row r="1828" spans="11:25" x14ac:dyDescent="0.25">
      <c r="K1828" t="b">
        <f>AND(COUNTIF('Master list(no salts, metals)'!K1822,"&lt;=1"),IF(COUNTIF('Master list(no salts, metals)'!$K1822:$Y1822, "#N/A")=14,TRUE,FALSE))</f>
        <v>0</v>
      </c>
      <c r="L1828" t="b">
        <f>AND(COUNTIF('Master list(no salts, metals)'!L1822,"&lt;=1"),IF(COUNTIF('Master list(no salts, metals)'!$K1822:$Y1822, "#N/A")=14,TRUE,FALSE))</f>
        <v>0</v>
      </c>
      <c r="M1828" t="b">
        <f>AND(COUNTIF('Master list(no salts, metals)'!M1822,"&lt;=1"),IF(COUNTIF('Master list(no salts, metals)'!$K1822:$Y1822, "#N/A")=14,TRUE,FALSE))</f>
        <v>0</v>
      </c>
      <c r="N1828" t="b">
        <f>AND(COUNTIF('Master list(no salts, metals)'!N1822,"&lt;=1"),IF(COUNTIF('Master list(no salts, metals)'!$K1822:$Y1822, "#N/A")=14,TRUE,FALSE))</f>
        <v>0</v>
      </c>
      <c r="O1828" t="b">
        <f>AND(COUNTIF('Master list(no salts, metals)'!O1822,"&lt;=1"),IF(COUNTIF('Master list(no salts, metals)'!$K1822:$Y1822, "#N/A")=14,TRUE,FALSE))</f>
        <v>0</v>
      </c>
      <c r="P1828" t="b">
        <f>AND(COUNTIF('Master list(no salts, metals)'!P1822,"&lt;=1"),IF(COUNTIF('Master list(no salts, metals)'!$K1822:$Y1822, "#N/A")=14,TRUE,FALSE))</f>
        <v>0</v>
      </c>
      <c r="Q1828" t="b">
        <f>AND(COUNTIF('Master list(no salts, metals)'!Q1822,"&lt;=1"),IF(COUNTIF('Master list(no salts, metals)'!$K1822:$Y1822, "#N/A")=14,TRUE,FALSE))</f>
        <v>0</v>
      </c>
      <c r="R1828" t="b">
        <f>AND(COUNTIF('Master list(no salts, metals)'!R1822,"&lt;=1"),IF(COUNTIF('Master list(no salts, metals)'!$K1822:$Y1822, "#N/A")=14,TRUE,FALSE))</f>
        <v>0</v>
      </c>
      <c r="S1828" t="b">
        <f>AND(COUNTIF('Master list(no salts, metals)'!S1822,"&lt;=1"),IF(COUNTIF('Master list(no salts, metals)'!$K1822:$Y1822, "#N/A")=14,TRUE,FALSE))</f>
        <v>0</v>
      </c>
      <c r="T1828" t="b">
        <f>AND(COUNTIF('Master list(no salts, metals)'!T1822,"&lt;=1"),IF(COUNTIF('Master list(no salts, metals)'!$K1822:$Y1822, "#N/A")=14,TRUE,FALSE))</f>
        <v>0</v>
      </c>
      <c r="U1828" t="b">
        <f>AND(COUNTIF('Master list(no salts, metals)'!U1822,"&lt;=1"),IF(COUNTIF('Master list(no salts, metals)'!$K1822:$Y1822, "#N/A")=14,TRUE,FALSE))</f>
        <v>0</v>
      </c>
      <c r="V1828" t="b">
        <f>AND(COUNTIF('Master list(no salts, metals)'!V1822,"&lt;=1"),IF(COUNTIF('Master list(no salts, metals)'!$K1822:$Y1822, "#N/A")=14,TRUE,FALSE))</f>
        <v>0</v>
      </c>
      <c r="W1828" t="b">
        <f>AND(COUNTIF('Master list(no salts, metals)'!W1822,"&lt;=1"),IF(COUNTIF('Master list(no salts, metals)'!$K1822:$Y1822, "#N/A")=14,TRUE,FALSE))</f>
        <v>1</v>
      </c>
      <c r="X1828" t="b">
        <f>AND(COUNTIF('Master list(no salts, metals)'!X1822,"&lt;=1"),IF(COUNTIF('Master list(no salts, metals)'!$K1822:$Y1822, "#N/A")=14,TRUE,FALSE))</f>
        <v>0</v>
      </c>
      <c r="Y1828" t="b">
        <f>AND(COUNTIF('Master list(no salts, metals)'!Y1822,"&lt;=1"),IF(COUNTIF('Master list(no salts, metals)'!$K1822:$Y1822, "#N/A")=14,TRUE,FALSE))</f>
        <v>0</v>
      </c>
    </row>
    <row r="1829" spans="11:25" x14ac:dyDescent="0.25">
      <c r="K1829" t="b">
        <f>AND(COUNTIF('Master list(no salts, metals)'!K1823,"&lt;=1"),IF(COUNTIF('Master list(no salts, metals)'!$K1823:$Y1823, "#N/A")=14,TRUE,FALSE))</f>
        <v>0</v>
      </c>
      <c r="L1829" t="b">
        <f>AND(COUNTIF('Master list(no salts, metals)'!L1823,"&lt;=1"),IF(COUNTIF('Master list(no salts, metals)'!$K1823:$Y1823, "#N/A")=14,TRUE,FALSE))</f>
        <v>0</v>
      </c>
      <c r="M1829" t="b">
        <f>AND(COUNTIF('Master list(no salts, metals)'!M1823,"&lt;=1"),IF(COUNTIF('Master list(no salts, metals)'!$K1823:$Y1823, "#N/A")=14,TRUE,FALSE))</f>
        <v>0</v>
      </c>
      <c r="N1829" t="b">
        <f>AND(COUNTIF('Master list(no salts, metals)'!N1823,"&lt;=1"),IF(COUNTIF('Master list(no salts, metals)'!$K1823:$Y1823, "#N/A")=14,TRUE,FALSE))</f>
        <v>0</v>
      </c>
      <c r="O1829" t="b">
        <f>AND(COUNTIF('Master list(no salts, metals)'!O1823,"&lt;=1"),IF(COUNTIF('Master list(no salts, metals)'!$K1823:$Y1823, "#N/A")=14,TRUE,FALSE))</f>
        <v>0</v>
      </c>
      <c r="P1829" t="b">
        <f>AND(COUNTIF('Master list(no salts, metals)'!P1823,"&lt;=1"),IF(COUNTIF('Master list(no salts, metals)'!$K1823:$Y1823, "#N/A")=14,TRUE,FALSE))</f>
        <v>0</v>
      </c>
      <c r="Q1829" t="b">
        <f>AND(COUNTIF('Master list(no salts, metals)'!Q1823,"&lt;=1"),IF(COUNTIF('Master list(no salts, metals)'!$K1823:$Y1823, "#N/A")=14,TRUE,FALSE))</f>
        <v>0</v>
      </c>
      <c r="R1829" t="b">
        <f>AND(COUNTIF('Master list(no salts, metals)'!R1823,"&lt;=1"),IF(COUNTIF('Master list(no salts, metals)'!$K1823:$Y1823, "#N/A")=14,TRUE,FALSE))</f>
        <v>0</v>
      </c>
      <c r="S1829" t="b">
        <f>AND(COUNTIF('Master list(no salts, metals)'!S1823,"&lt;=1"),IF(COUNTIF('Master list(no salts, metals)'!$K1823:$Y1823, "#N/A")=14,TRUE,FALSE))</f>
        <v>0</v>
      </c>
      <c r="T1829" t="b">
        <f>AND(COUNTIF('Master list(no salts, metals)'!T1823,"&lt;=1"),IF(COUNTIF('Master list(no salts, metals)'!$K1823:$Y1823, "#N/A")=14,TRUE,FALSE))</f>
        <v>1</v>
      </c>
      <c r="U1829" t="b">
        <f>AND(COUNTIF('Master list(no salts, metals)'!U1823,"&lt;=1"),IF(COUNTIF('Master list(no salts, metals)'!$K1823:$Y1823, "#N/A")=14,TRUE,FALSE))</f>
        <v>0</v>
      </c>
      <c r="V1829" t="b">
        <f>AND(COUNTIF('Master list(no salts, metals)'!V1823,"&lt;=1"),IF(COUNTIF('Master list(no salts, metals)'!$K1823:$Y1823, "#N/A")=14,TRUE,FALSE))</f>
        <v>0</v>
      </c>
      <c r="W1829" t="b">
        <f>AND(COUNTIF('Master list(no salts, metals)'!W1823,"&lt;=1"),IF(COUNTIF('Master list(no salts, metals)'!$K1823:$Y1823, "#N/A")=14,TRUE,FALSE))</f>
        <v>0</v>
      </c>
      <c r="X1829" t="b">
        <f>AND(COUNTIF('Master list(no salts, metals)'!X1823,"&lt;=1"),IF(COUNTIF('Master list(no salts, metals)'!$K1823:$Y1823, "#N/A")=14,TRUE,FALSE))</f>
        <v>0</v>
      </c>
      <c r="Y1829" t="b">
        <f>AND(COUNTIF('Master list(no salts, metals)'!Y1823,"&lt;=1"),IF(COUNTIF('Master list(no salts, metals)'!$K1823:$Y1823, "#N/A")=14,TRUE,FALSE))</f>
        <v>0</v>
      </c>
    </row>
    <row r="1830" spans="11:25" x14ac:dyDescent="0.25">
      <c r="K1830" t="b">
        <f>AND(COUNTIF('Master list(no salts, metals)'!K1824,"&lt;=1"),IF(COUNTIF('Master list(no salts, metals)'!$K1824:$Y1824, "#N/A")=14,TRUE,FALSE))</f>
        <v>0</v>
      </c>
      <c r="L1830" t="b">
        <f>AND(COUNTIF('Master list(no salts, metals)'!L1824,"&lt;=1"),IF(COUNTIF('Master list(no salts, metals)'!$K1824:$Y1824, "#N/A")=14,TRUE,FALSE))</f>
        <v>0</v>
      </c>
      <c r="M1830" t="b">
        <f>AND(COUNTIF('Master list(no salts, metals)'!M1824,"&lt;=1"),IF(COUNTIF('Master list(no salts, metals)'!$K1824:$Y1824, "#N/A")=14,TRUE,FALSE))</f>
        <v>0</v>
      </c>
      <c r="N1830" t="b">
        <f>AND(COUNTIF('Master list(no salts, metals)'!N1824,"&lt;=1"),IF(COUNTIF('Master list(no salts, metals)'!$K1824:$Y1824, "#N/A")=14,TRUE,FALSE))</f>
        <v>0</v>
      </c>
      <c r="O1830" t="b">
        <f>AND(COUNTIF('Master list(no salts, metals)'!O1824,"&lt;=1"),IF(COUNTIF('Master list(no salts, metals)'!$K1824:$Y1824, "#N/A")=14,TRUE,FALSE))</f>
        <v>0</v>
      </c>
      <c r="P1830" t="b">
        <f>AND(COUNTIF('Master list(no salts, metals)'!P1824,"&lt;=1"),IF(COUNTIF('Master list(no salts, metals)'!$K1824:$Y1824, "#N/A")=14,TRUE,FALSE))</f>
        <v>0</v>
      </c>
      <c r="Q1830" t="b">
        <f>AND(COUNTIF('Master list(no salts, metals)'!Q1824,"&lt;=1"),IF(COUNTIF('Master list(no salts, metals)'!$K1824:$Y1824, "#N/A")=14,TRUE,FALSE))</f>
        <v>0</v>
      </c>
      <c r="R1830" t="b">
        <f>AND(COUNTIF('Master list(no salts, metals)'!R1824,"&lt;=1"),IF(COUNTIF('Master list(no salts, metals)'!$K1824:$Y1824, "#N/A")=14,TRUE,FALSE))</f>
        <v>0</v>
      </c>
      <c r="S1830" t="b">
        <f>AND(COUNTIF('Master list(no salts, metals)'!S1824,"&lt;=1"),IF(COUNTIF('Master list(no salts, metals)'!$K1824:$Y1824, "#N/A")=14,TRUE,FALSE))</f>
        <v>0</v>
      </c>
      <c r="T1830" t="b">
        <f>AND(COUNTIF('Master list(no salts, metals)'!T1824,"&lt;=1"),IF(COUNTIF('Master list(no salts, metals)'!$K1824:$Y1824, "#N/A")=14,TRUE,FALSE))</f>
        <v>0</v>
      </c>
      <c r="U1830" t="b">
        <f>AND(COUNTIF('Master list(no salts, metals)'!U1824,"&lt;=1"),IF(COUNTIF('Master list(no salts, metals)'!$K1824:$Y1824, "#N/A")=14,TRUE,FALSE))</f>
        <v>0</v>
      </c>
      <c r="V1830" t="b">
        <f>AND(COUNTIF('Master list(no salts, metals)'!V1824,"&lt;=1"),IF(COUNTIF('Master list(no salts, metals)'!$K1824:$Y1824, "#N/A")=14,TRUE,FALSE))</f>
        <v>0</v>
      </c>
      <c r="W1830" t="b">
        <f>AND(COUNTIF('Master list(no salts, metals)'!W1824,"&lt;=1"),IF(COUNTIF('Master list(no salts, metals)'!$K1824:$Y1824, "#N/A")=14,TRUE,FALSE))</f>
        <v>1</v>
      </c>
      <c r="X1830" t="b">
        <f>AND(COUNTIF('Master list(no salts, metals)'!X1824,"&lt;=1"),IF(COUNTIF('Master list(no salts, metals)'!$K1824:$Y1824, "#N/A")=14,TRUE,FALSE))</f>
        <v>0</v>
      </c>
      <c r="Y1830" t="b">
        <f>AND(COUNTIF('Master list(no salts, metals)'!Y1824,"&lt;=1"),IF(COUNTIF('Master list(no salts, metals)'!$K1824:$Y1824, "#N/A")=14,TRUE,FALSE))</f>
        <v>0</v>
      </c>
    </row>
    <row r="1831" spans="11:25" x14ac:dyDescent="0.25">
      <c r="K1831" t="b">
        <f>AND(COUNTIF('Master list(no salts, metals)'!K1825,"&lt;=1"),IF(COUNTIF('Master list(no salts, metals)'!$K1825:$Y1825, "#N/A")=14,TRUE,FALSE))</f>
        <v>0</v>
      </c>
      <c r="L1831" t="b">
        <f>AND(COUNTIF('Master list(no salts, metals)'!L1825,"&lt;=1"),IF(COUNTIF('Master list(no salts, metals)'!$K1825:$Y1825, "#N/A")=14,TRUE,FALSE))</f>
        <v>0</v>
      </c>
      <c r="M1831" t="b">
        <f>AND(COUNTIF('Master list(no salts, metals)'!M1825,"&lt;=1"),IF(COUNTIF('Master list(no salts, metals)'!$K1825:$Y1825, "#N/A")=14,TRUE,FALSE))</f>
        <v>0</v>
      </c>
      <c r="N1831" t="b">
        <f>AND(COUNTIF('Master list(no salts, metals)'!N1825,"&lt;=1"),IF(COUNTIF('Master list(no salts, metals)'!$K1825:$Y1825, "#N/A")=14,TRUE,FALSE))</f>
        <v>0</v>
      </c>
      <c r="O1831" t="b">
        <f>AND(COUNTIF('Master list(no salts, metals)'!O1825,"&lt;=1"),IF(COUNTIF('Master list(no salts, metals)'!$K1825:$Y1825, "#N/A")=14,TRUE,FALSE))</f>
        <v>0</v>
      </c>
      <c r="P1831" t="b">
        <f>AND(COUNTIF('Master list(no salts, metals)'!P1825,"&lt;=1"),IF(COUNTIF('Master list(no salts, metals)'!$K1825:$Y1825, "#N/A")=14,TRUE,FALSE))</f>
        <v>0</v>
      </c>
      <c r="Q1831" t="b">
        <f>AND(COUNTIF('Master list(no salts, metals)'!Q1825,"&lt;=1"),IF(COUNTIF('Master list(no salts, metals)'!$K1825:$Y1825, "#N/A")=14,TRUE,FALSE))</f>
        <v>0</v>
      </c>
      <c r="R1831" t="b">
        <f>AND(COUNTIF('Master list(no salts, metals)'!R1825,"&lt;=1"),IF(COUNTIF('Master list(no salts, metals)'!$K1825:$Y1825, "#N/A")=14,TRUE,FALSE))</f>
        <v>0</v>
      </c>
      <c r="S1831" t="b">
        <f>AND(COUNTIF('Master list(no salts, metals)'!S1825,"&lt;=1"),IF(COUNTIF('Master list(no salts, metals)'!$K1825:$Y1825, "#N/A")=14,TRUE,FALSE))</f>
        <v>0</v>
      </c>
      <c r="T1831" t="b">
        <f>AND(COUNTIF('Master list(no salts, metals)'!T1825,"&lt;=1"),IF(COUNTIF('Master list(no salts, metals)'!$K1825:$Y1825, "#N/A")=14,TRUE,FALSE))</f>
        <v>0</v>
      </c>
      <c r="U1831" t="b">
        <f>AND(COUNTIF('Master list(no salts, metals)'!U1825,"&lt;=1"),IF(COUNTIF('Master list(no salts, metals)'!$K1825:$Y1825, "#N/A")=14,TRUE,FALSE))</f>
        <v>0</v>
      </c>
      <c r="V1831" t="b">
        <f>AND(COUNTIF('Master list(no salts, metals)'!V1825,"&lt;=1"),IF(COUNTIF('Master list(no salts, metals)'!$K1825:$Y1825, "#N/A")=14,TRUE,FALSE))</f>
        <v>0</v>
      </c>
      <c r="W1831" t="b">
        <f>AND(COUNTIF('Master list(no salts, metals)'!W1825,"&lt;=1"),IF(COUNTIF('Master list(no salts, metals)'!$K1825:$Y1825, "#N/A")=14,TRUE,FALSE))</f>
        <v>1</v>
      </c>
      <c r="X1831" t="b">
        <f>AND(COUNTIF('Master list(no salts, metals)'!X1825,"&lt;=1"),IF(COUNTIF('Master list(no salts, metals)'!$K1825:$Y1825, "#N/A")=14,TRUE,FALSE))</f>
        <v>0</v>
      </c>
      <c r="Y1831" t="b">
        <f>AND(COUNTIF('Master list(no salts, metals)'!Y1825,"&lt;=1"),IF(COUNTIF('Master list(no salts, metals)'!$K1825:$Y1825, "#N/A")=14,TRUE,FALSE))</f>
        <v>0</v>
      </c>
    </row>
    <row r="1832" spans="11:25" x14ac:dyDescent="0.25">
      <c r="K1832" t="b">
        <f>AND(COUNTIF('Master list(no salts, metals)'!K1826,"&lt;=1"),IF(COUNTIF('Master list(no salts, metals)'!$K1826:$Y1826, "#N/A")=14,TRUE,FALSE))</f>
        <v>0</v>
      </c>
      <c r="L1832" t="b">
        <f>AND(COUNTIF('Master list(no salts, metals)'!L1826,"&lt;=1"),IF(COUNTIF('Master list(no salts, metals)'!$K1826:$Y1826, "#N/A")=14,TRUE,FALSE))</f>
        <v>0</v>
      </c>
      <c r="M1832" t="b">
        <f>AND(COUNTIF('Master list(no salts, metals)'!M1826,"&lt;=1"),IF(COUNTIF('Master list(no salts, metals)'!$K1826:$Y1826, "#N/A")=14,TRUE,FALSE))</f>
        <v>0</v>
      </c>
      <c r="N1832" t="b">
        <f>AND(COUNTIF('Master list(no salts, metals)'!N1826,"&lt;=1"),IF(COUNTIF('Master list(no salts, metals)'!$K1826:$Y1826, "#N/A")=14,TRUE,FALSE))</f>
        <v>0</v>
      </c>
      <c r="O1832" t="b">
        <f>AND(COUNTIF('Master list(no salts, metals)'!O1826,"&lt;=1"),IF(COUNTIF('Master list(no salts, metals)'!$K1826:$Y1826, "#N/A")=14,TRUE,FALSE))</f>
        <v>0</v>
      </c>
      <c r="P1832" t="b">
        <f>AND(COUNTIF('Master list(no salts, metals)'!P1826,"&lt;=1"),IF(COUNTIF('Master list(no salts, metals)'!$K1826:$Y1826, "#N/A")=14,TRUE,FALSE))</f>
        <v>0</v>
      </c>
      <c r="Q1832" t="b">
        <f>AND(COUNTIF('Master list(no salts, metals)'!Q1826,"&lt;=1"),IF(COUNTIF('Master list(no salts, metals)'!$K1826:$Y1826, "#N/A")=14,TRUE,FALSE))</f>
        <v>0</v>
      </c>
      <c r="R1832" t="b">
        <f>AND(COUNTIF('Master list(no salts, metals)'!R1826,"&lt;=1"),IF(COUNTIF('Master list(no salts, metals)'!$K1826:$Y1826, "#N/A")=14,TRUE,FALSE))</f>
        <v>0</v>
      </c>
      <c r="S1832" t="b">
        <f>AND(COUNTIF('Master list(no salts, metals)'!S1826,"&lt;=1"),IF(COUNTIF('Master list(no salts, metals)'!$K1826:$Y1826, "#N/A")=14,TRUE,FALSE))</f>
        <v>0</v>
      </c>
      <c r="T1832" t="b">
        <f>AND(COUNTIF('Master list(no salts, metals)'!T1826,"&lt;=1"),IF(COUNTIF('Master list(no salts, metals)'!$K1826:$Y1826, "#N/A")=14,TRUE,FALSE))</f>
        <v>0</v>
      </c>
      <c r="U1832" t="b">
        <f>AND(COUNTIF('Master list(no salts, metals)'!U1826,"&lt;=1"),IF(COUNTIF('Master list(no salts, metals)'!$K1826:$Y1826, "#N/A")=14,TRUE,FALSE))</f>
        <v>0</v>
      </c>
      <c r="V1832" t="b">
        <f>AND(COUNTIF('Master list(no salts, metals)'!V1826,"&lt;=1"),IF(COUNTIF('Master list(no salts, metals)'!$K1826:$Y1826, "#N/A")=14,TRUE,FALSE))</f>
        <v>0</v>
      </c>
      <c r="W1832" t="b">
        <f>AND(COUNTIF('Master list(no salts, metals)'!W1826,"&lt;=1"),IF(COUNTIF('Master list(no salts, metals)'!$K1826:$Y1826, "#N/A")=14,TRUE,FALSE))</f>
        <v>0</v>
      </c>
      <c r="X1832" t="b">
        <f>AND(COUNTIF('Master list(no salts, metals)'!X1826,"&lt;=1"),IF(COUNTIF('Master list(no salts, metals)'!$K1826:$Y1826, "#N/A")=14,TRUE,FALSE))</f>
        <v>0</v>
      </c>
      <c r="Y1832" t="b">
        <f>AND(COUNTIF('Master list(no salts, metals)'!Y1826,"&lt;=1"),IF(COUNTIF('Master list(no salts, metals)'!$K1826:$Y1826, "#N/A")=14,TRUE,FALSE))</f>
        <v>0</v>
      </c>
    </row>
    <row r="1833" spans="11:25" x14ac:dyDescent="0.25">
      <c r="K1833" t="b">
        <f>AND(COUNTIF('Master list(no salts, metals)'!K1827,"&lt;=1"),IF(COUNTIF('Master list(no salts, metals)'!$K1827:$Y1827, "#N/A")=14,TRUE,FALSE))</f>
        <v>0</v>
      </c>
      <c r="L1833" t="b">
        <f>AND(COUNTIF('Master list(no salts, metals)'!L1827,"&lt;=1"),IF(COUNTIF('Master list(no salts, metals)'!$K1827:$Y1827, "#N/A")=14,TRUE,FALSE))</f>
        <v>0</v>
      </c>
      <c r="M1833" t="b">
        <f>AND(COUNTIF('Master list(no salts, metals)'!M1827,"&lt;=1"),IF(COUNTIF('Master list(no salts, metals)'!$K1827:$Y1827, "#N/A")=14,TRUE,FALSE))</f>
        <v>0</v>
      </c>
      <c r="N1833" t="b">
        <f>AND(COUNTIF('Master list(no salts, metals)'!N1827,"&lt;=1"),IF(COUNTIF('Master list(no salts, metals)'!$K1827:$Y1827, "#N/A")=14,TRUE,FALSE))</f>
        <v>0</v>
      </c>
      <c r="O1833" t="b">
        <f>AND(COUNTIF('Master list(no salts, metals)'!O1827,"&lt;=1"),IF(COUNTIF('Master list(no salts, metals)'!$K1827:$Y1827, "#N/A")=14,TRUE,FALSE))</f>
        <v>0</v>
      </c>
      <c r="P1833" t="b">
        <f>AND(COUNTIF('Master list(no salts, metals)'!P1827,"&lt;=1"),IF(COUNTIF('Master list(no salts, metals)'!$K1827:$Y1827, "#N/A")=14,TRUE,FALSE))</f>
        <v>0</v>
      </c>
      <c r="Q1833" t="b">
        <f>AND(COUNTIF('Master list(no salts, metals)'!Q1827,"&lt;=1"),IF(COUNTIF('Master list(no salts, metals)'!$K1827:$Y1827, "#N/A")=14,TRUE,FALSE))</f>
        <v>0</v>
      </c>
      <c r="R1833" t="b">
        <f>AND(COUNTIF('Master list(no salts, metals)'!R1827,"&lt;=1"),IF(COUNTIF('Master list(no salts, metals)'!$K1827:$Y1827, "#N/A")=14,TRUE,FALSE))</f>
        <v>0</v>
      </c>
      <c r="S1833" t="b">
        <f>AND(COUNTIF('Master list(no salts, metals)'!S1827,"&lt;=1"),IF(COUNTIF('Master list(no salts, metals)'!$K1827:$Y1827, "#N/A")=14,TRUE,FALSE))</f>
        <v>0</v>
      </c>
      <c r="T1833" t="b">
        <f>AND(COUNTIF('Master list(no salts, metals)'!T1827,"&lt;=1"),IF(COUNTIF('Master list(no salts, metals)'!$K1827:$Y1827, "#N/A")=14,TRUE,FALSE))</f>
        <v>1</v>
      </c>
      <c r="U1833" t="b">
        <f>AND(COUNTIF('Master list(no salts, metals)'!U1827,"&lt;=1"),IF(COUNTIF('Master list(no salts, metals)'!$K1827:$Y1827, "#N/A")=14,TRUE,FALSE))</f>
        <v>0</v>
      </c>
      <c r="V1833" t="b">
        <f>AND(COUNTIF('Master list(no salts, metals)'!V1827,"&lt;=1"),IF(COUNTIF('Master list(no salts, metals)'!$K1827:$Y1827, "#N/A")=14,TRUE,FALSE))</f>
        <v>0</v>
      </c>
      <c r="W1833" t="b">
        <f>AND(COUNTIF('Master list(no salts, metals)'!W1827,"&lt;=1"),IF(COUNTIF('Master list(no salts, metals)'!$K1827:$Y1827, "#N/A")=14,TRUE,FALSE))</f>
        <v>0</v>
      </c>
      <c r="X1833" t="b">
        <f>AND(COUNTIF('Master list(no salts, metals)'!X1827,"&lt;=1"),IF(COUNTIF('Master list(no salts, metals)'!$K1827:$Y1827, "#N/A")=14,TRUE,FALSE))</f>
        <v>0</v>
      </c>
      <c r="Y1833" t="b">
        <f>AND(COUNTIF('Master list(no salts, metals)'!Y1827,"&lt;=1"),IF(COUNTIF('Master list(no salts, metals)'!$K1827:$Y1827, "#N/A")=14,TRUE,FALSE))</f>
        <v>0</v>
      </c>
    </row>
    <row r="1834" spans="11:25" x14ac:dyDescent="0.25">
      <c r="K1834" t="b">
        <f>AND(COUNTIF('Master list(no salts, metals)'!K1828,"&lt;=1"),IF(COUNTIF('Master list(no salts, metals)'!$K1828:$Y1828, "#N/A")=14,TRUE,FALSE))</f>
        <v>0</v>
      </c>
      <c r="L1834" t="b">
        <f>AND(COUNTIF('Master list(no salts, metals)'!L1828,"&lt;=1"),IF(COUNTIF('Master list(no salts, metals)'!$K1828:$Y1828, "#N/A")=14,TRUE,FALSE))</f>
        <v>0</v>
      </c>
      <c r="M1834" t="b">
        <f>AND(COUNTIF('Master list(no salts, metals)'!M1828,"&lt;=1"),IF(COUNTIF('Master list(no salts, metals)'!$K1828:$Y1828, "#N/A")=14,TRUE,FALSE))</f>
        <v>0</v>
      </c>
      <c r="N1834" t="b">
        <f>AND(COUNTIF('Master list(no salts, metals)'!N1828,"&lt;=1"),IF(COUNTIF('Master list(no salts, metals)'!$K1828:$Y1828, "#N/A")=14,TRUE,FALSE))</f>
        <v>0</v>
      </c>
      <c r="O1834" t="b">
        <f>AND(COUNTIF('Master list(no salts, metals)'!O1828,"&lt;=1"),IF(COUNTIF('Master list(no salts, metals)'!$K1828:$Y1828, "#N/A")=14,TRUE,FALSE))</f>
        <v>0</v>
      </c>
      <c r="P1834" t="b">
        <f>AND(COUNTIF('Master list(no salts, metals)'!P1828,"&lt;=1"),IF(COUNTIF('Master list(no salts, metals)'!$K1828:$Y1828, "#N/A")=14,TRUE,FALSE))</f>
        <v>0</v>
      </c>
      <c r="Q1834" t="b">
        <f>AND(COUNTIF('Master list(no salts, metals)'!Q1828,"&lt;=1"),IF(COUNTIF('Master list(no salts, metals)'!$K1828:$Y1828, "#N/A")=14,TRUE,FALSE))</f>
        <v>0</v>
      </c>
      <c r="R1834" t="b">
        <f>AND(COUNTIF('Master list(no salts, metals)'!R1828,"&lt;=1"),IF(COUNTIF('Master list(no salts, metals)'!$K1828:$Y1828, "#N/A")=14,TRUE,FALSE))</f>
        <v>0</v>
      </c>
      <c r="S1834" t="b">
        <f>AND(COUNTIF('Master list(no salts, metals)'!S1828,"&lt;=1"),IF(COUNTIF('Master list(no salts, metals)'!$K1828:$Y1828, "#N/A")=14,TRUE,FALSE))</f>
        <v>0</v>
      </c>
      <c r="T1834" t="b">
        <f>AND(COUNTIF('Master list(no salts, metals)'!T1828,"&lt;=1"),IF(COUNTIF('Master list(no salts, metals)'!$K1828:$Y1828, "#N/A")=14,TRUE,FALSE))</f>
        <v>1</v>
      </c>
      <c r="U1834" t="b">
        <f>AND(COUNTIF('Master list(no salts, metals)'!U1828,"&lt;=1"),IF(COUNTIF('Master list(no salts, metals)'!$K1828:$Y1828, "#N/A")=14,TRUE,FALSE))</f>
        <v>0</v>
      </c>
      <c r="V1834" t="b">
        <f>AND(COUNTIF('Master list(no salts, metals)'!V1828,"&lt;=1"),IF(COUNTIF('Master list(no salts, metals)'!$K1828:$Y1828, "#N/A")=14,TRUE,FALSE))</f>
        <v>0</v>
      </c>
      <c r="W1834" t="b">
        <f>AND(COUNTIF('Master list(no salts, metals)'!W1828,"&lt;=1"),IF(COUNTIF('Master list(no salts, metals)'!$K1828:$Y1828, "#N/A")=14,TRUE,FALSE))</f>
        <v>0</v>
      </c>
      <c r="X1834" t="b">
        <f>AND(COUNTIF('Master list(no salts, metals)'!X1828,"&lt;=1"),IF(COUNTIF('Master list(no salts, metals)'!$K1828:$Y1828, "#N/A")=14,TRUE,FALSE))</f>
        <v>0</v>
      </c>
      <c r="Y1834" t="b">
        <f>AND(COUNTIF('Master list(no salts, metals)'!Y1828,"&lt;=1"),IF(COUNTIF('Master list(no salts, metals)'!$K1828:$Y1828, "#N/A")=14,TRUE,FALSE))</f>
        <v>0</v>
      </c>
    </row>
    <row r="1835" spans="11:25" x14ac:dyDescent="0.25">
      <c r="K1835" t="b">
        <f>AND(COUNTIF('Master list(no salts, metals)'!K1829,"&lt;=1"),IF(COUNTIF('Master list(no salts, metals)'!$K1829:$Y1829, "#N/A")=14,TRUE,FALSE))</f>
        <v>0</v>
      </c>
      <c r="L1835" t="b">
        <f>AND(COUNTIF('Master list(no salts, metals)'!L1829,"&lt;=1"),IF(COUNTIF('Master list(no salts, metals)'!$K1829:$Y1829, "#N/A")=14,TRUE,FALSE))</f>
        <v>0</v>
      </c>
      <c r="M1835" t="b">
        <f>AND(COUNTIF('Master list(no salts, metals)'!M1829,"&lt;=1"),IF(COUNTIF('Master list(no salts, metals)'!$K1829:$Y1829, "#N/A")=14,TRUE,FALSE))</f>
        <v>0</v>
      </c>
      <c r="N1835" t="b">
        <f>AND(COUNTIF('Master list(no salts, metals)'!N1829,"&lt;=1"),IF(COUNTIF('Master list(no salts, metals)'!$K1829:$Y1829, "#N/A")=14,TRUE,FALSE))</f>
        <v>0</v>
      </c>
      <c r="O1835" t="b">
        <f>AND(COUNTIF('Master list(no salts, metals)'!O1829,"&lt;=1"),IF(COUNTIF('Master list(no salts, metals)'!$K1829:$Y1829, "#N/A")=14,TRUE,FALSE))</f>
        <v>0</v>
      </c>
      <c r="P1835" t="b">
        <f>AND(COUNTIF('Master list(no salts, metals)'!P1829,"&lt;=1"),IF(COUNTIF('Master list(no salts, metals)'!$K1829:$Y1829, "#N/A")=14,TRUE,FALSE))</f>
        <v>0</v>
      </c>
      <c r="Q1835" t="b">
        <f>AND(COUNTIF('Master list(no salts, metals)'!Q1829,"&lt;=1"),IF(COUNTIF('Master list(no salts, metals)'!$K1829:$Y1829, "#N/A")=14,TRUE,FALSE))</f>
        <v>0</v>
      </c>
      <c r="R1835" t="b">
        <f>AND(COUNTIF('Master list(no salts, metals)'!R1829,"&lt;=1"),IF(COUNTIF('Master list(no salts, metals)'!$K1829:$Y1829, "#N/A")=14,TRUE,FALSE))</f>
        <v>0</v>
      </c>
      <c r="S1835" t="b">
        <f>AND(COUNTIF('Master list(no salts, metals)'!S1829,"&lt;=1"),IF(COUNTIF('Master list(no salts, metals)'!$K1829:$Y1829, "#N/A")=14,TRUE,FALSE))</f>
        <v>0</v>
      </c>
      <c r="T1835" t="b">
        <f>AND(COUNTIF('Master list(no salts, metals)'!T1829,"&lt;=1"),IF(COUNTIF('Master list(no salts, metals)'!$K1829:$Y1829, "#N/A")=14,TRUE,FALSE))</f>
        <v>0</v>
      </c>
      <c r="U1835" t="b">
        <f>AND(COUNTIF('Master list(no salts, metals)'!U1829,"&lt;=1"),IF(COUNTIF('Master list(no salts, metals)'!$K1829:$Y1829, "#N/A")=14,TRUE,FALSE))</f>
        <v>0</v>
      </c>
      <c r="V1835" t="b">
        <f>AND(COUNTIF('Master list(no salts, metals)'!V1829,"&lt;=1"),IF(COUNTIF('Master list(no salts, metals)'!$K1829:$Y1829, "#N/A")=14,TRUE,FALSE))</f>
        <v>0</v>
      </c>
      <c r="W1835" t="b">
        <f>AND(COUNTIF('Master list(no salts, metals)'!W1829,"&lt;=1"),IF(COUNTIF('Master list(no salts, metals)'!$K1829:$Y1829, "#N/A")=14,TRUE,FALSE))</f>
        <v>1</v>
      </c>
      <c r="X1835" t="b">
        <f>AND(COUNTIF('Master list(no salts, metals)'!X1829,"&lt;=1"),IF(COUNTIF('Master list(no salts, metals)'!$K1829:$Y1829, "#N/A")=14,TRUE,FALSE))</f>
        <v>0</v>
      </c>
      <c r="Y1835" t="b">
        <f>AND(COUNTIF('Master list(no salts, metals)'!Y1829,"&lt;=1"),IF(COUNTIF('Master list(no salts, metals)'!$K1829:$Y1829, "#N/A")=14,TRUE,FALSE))</f>
        <v>0</v>
      </c>
    </row>
    <row r="1836" spans="11:25" x14ac:dyDescent="0.25">
      <c r="K1836" t="b">
        <f>AND(COUNTIF('Master list(no salts, metals)'!K1830,"&lt;=1"),IF(COUNTIF('Master list(no salts, metals)'!$K1830:$Y1830, "#N/A")=14,TRUE,FALSE))</f>
        <v>0</v>
      </c>
      <c r="L1836" t="b">
        <f>AND(COUNTIF('Master list(no salts, metals)'!L1830,"&lt;=1"),IF(COUNTIF('Master list(no salts, metals)'!$K1830:$Y1830, "#N/A")=14,TRUE,FALSE))</f>
        <v>0</v>
      </c>
      <c r="M1836" t="b">
        <f>AND(COUNTIF('Master list(no salts, metals)'!M1830,"&lt;=1"),IF(COUNTIF('Master list(no salts, metals)'!$K1830:$Y1830, "#N/A")=14,TRUE,FALSE))</f>
        <v>0</v>
      </c>
      <c r="N1836" t="b">
        <f>AND(COUNTIF('Master list(no salts, metals)'!N1830,"&lt;=1"),IF(COUNTIF('Master list(no salts, metals)'!$K1830:$Y1830, "#N/A")=14,TRUE,FALSE))</f>
        <v>0</v>
      </c>
      <c r="O1836" t="b">
        <f>AND(COUNTIF('Master list(no salts, metals)'!O1830,"&lt;=1"),IF(COUNTIF('Master list(no salts, metals)'!$K1830:$Y1830, "#N/A")=14,TRUE,FALSE))</f>
        <v>0</v>
      </c>
      <c r="P1836" t="b">
        <f>AND(COUNTIF('Master list(no salts, metals)'!P1830,"&lt;=1"),IF(COUNTIF('Master list(no salts, metals)'!$K1830:$Y1830, "#N/A")=14,TRUE,FALSE))</f>
        <v>0</v>
      </c>
      <c r="Q1836" t="b">
        <f>AND(COUNTIF('Master list(no salts, metals)'!Q1830,"&lt;=1"),IF(COUNTIF('Master list(no salts, metals)'!$K1830:$Y1830, "#N/A")=14,TRUE,FALSE))</f>
        <v>0</v>
      </c>
      <c r="R1836" t="b">
        <f>AND(COUNTIF('Master list(no salts, metals)'!R1830,"&lt;=1"),IF(COUNTIF('Master list(no salts, metals)'!$K1830:$Y1830, "#N/A")=14,TRUE,FALSE))</f>
        <v>0</v>
      </c>
      <c r="S1836" t="b">
        <f>AND(COUNTIF('Master list(no salts, metals)'!S1830,"&lt;=1"),IF(COUNTIF('Master list(no salts, metals)'!$K1830:$Y1830, "#N/A")=14,TRUE,FALSE))</f>
        <v>0</v>
      </c>
      <c r="T1836" t="b">
        <f>AND(COUNTIF('Master list(no salts, metals)'!T1830,"&lt;=1"),IF(COUNTIF('Master list(no salts, metals)'!$K1830:$Y1830, "#N/A")=14,TRUE,FALSE))</f>
        <v>0</v>
      </c>
      <c r="U1836" t="b">
        <f>AND(COUNTIF('Master list(no salts, metals)'!U1830,"&lt;=1"),IF(COUNTIF('Master list(no salts, metals)'!$K1830:$Y1830, "#N/A")=14,TRUE,FALSE))</f>
        <v>0</v>
      </c>
      <c r="V1836" t="b">
        <f>AND(COUNTIF('Master list(no salts, metals)'!V1830,"&lt;=1"),IF(COUNTIF('Master list(no salts, metals)'!$K1830:$Y1830, "#N/A")=14,TRUE,FALSE))</f>
        <v>0</v>
      </c>
      <c r="W1836" t="b">
        <f>AND(COUNTIF('Master list(no salts, metals)'!W1830,"&lt;=1"),IF(COUNTIF('Master list(no salts, metals)'!$K1830:$Y1830, "#N/A")=14,TRUE,FALSE))</f>
        <v>1</v>
      </c>
      <c r="X1836" t="b">
        <f>AND(COUNTIF('Master list(no salts, metals)'!X1830,"&lt;=1"),IF(COUNTIF('Master list(no salts, metals)'!$K1830:$Y1830, "#N/A")=14,TRUE,FALSE))</f>
        <v>0</v>
      </c>
      <c r="Y1836" t="b">
        <f>AND(COUNTIF('Master list(no salts, metals)'!Y1830,"&lt;=1"),IF(COUNTIF('Master list(no salts, metals)'!$K1830:$Y1830, "#N/A")=14,TRUE,FALSE))</f>
        <v>0</v>
      </c>
    </row>
    <row r="1837" spans="11:25" x14ac:dyDescent="0.25">
      <c r="K1837" t="b">
        <f>AND(COUNTIF('Master list(no salts, metals)'!K1831,"&lt;=1"),IF(COUNTIF('Master list(no salts, metals)'!$K1831:$Y1831, "#N/A")=14,TRUE,FALSE))</f>
        <v>0</v>
      </c>
      <c r="L1837" t="b">
        <f>AND(COUNTIF('Master list(no salts, metals)'!L1831,"&lt;=1"),IF(COUNTIF('Master list(no salts, metals)'!$K1831:$Y1831, "#N/A")=14,TRUE,FALSE))</f>
        <v>0</v>
      </c>
      <c r="M1837" t="b">
        <f>AND(COUNTIF('Master list(no salts, metals)'!M1831,"&lt;=1"),IF(COUNTIF('Master list(no salts, metals)'!$K1831:$Y1831, "#N/A")=14,TRUE,FALSE))</f>
        <v>0</v>
      </c>
      <c r="N1837" t="b">
        <f>AND(COUNTIF('Master list(no salts, metals)'!N1831,"&lt;=1"),IF(COUNTIF('Master list(no salts, metals)'!$K1831:$Y1831, "#N/A")=14,TRUE,FALSE))</f>
        <v>0</v>
      </c>
      <c r="O1837" t="b">
        <f>AND(COUNTIF('Master list(no salts, metals)'!O1831,"&lt;=1"),IF(COUNTIF('Master list(no salts, metals)'!$K1831:$Y1831, "#N/A")=14,TRUE,FALSE))</f>
        <v>0</v>
      </c>
      <c r="P1837" t="b">
        <f>AND(COUNTIF('Master list(no salts, metals)'!P1831,"&lt;=1"),IF(COUNTIF('Master list(no salts, metals)'!$K1831:$Y1831, "#N/A")=14,TRUE,FALSE))</f>
        <v>0</v>
      </c>
      <c r="Q1837" t="b">
        <f>AND(COUNTIF('Master list(no salts, metals)'!Q1831,"&lt;=1"),IF(COUNTIF('Master list(no salts, metals)'!$K1831:$Y1831, "#N/A")=14,TRUE,FALSE))</f>
        <v>0</v>
      </c>
      <c r="R1837" t="b">
        <f>AND(COUNTIF('Master list(no salts, metals)'!R1831,"&lt;=1"),IF(COUNTIF('Master list(no salts, metals)'!$K1831:$Y1831, "#N/A")=14,TRUE,FALSE))</f>
        <v>0</v>
      </c>
      <c r="S1837" t="b">
        <f>AND(COUNTIF('Master list(no salts, metals)'!S1831,"&lt;=1"),IF(COUNTIF('Master list(no salts, metals)'!$K1831:$Y1831, "#N/A")=14,TRUE,FALSE))</f>
        <v>0</v>
      </c>
      <c r="T1837" t="b">
        <f>AND(COUNTIF('Master list(no salts, metals)'!T1831,"&lt;=1"),IF(COUNTIF('Master list(no salts, metals)'!$K1831:$Y1831, "#N/A")=14,TRUE,FALSE))</f>
        <v>0</v>
      </c>
      <c r="U1837" t="b">
        <f>AND(COUNTIF('Master list(no salts, metals)'!U1831,"&lt;=1"),IF(COUNTIF('Master list(no salts, metals)'!$K1831:$Y1831, "#N/A")=14,TRUE,FALSE))</f>
        <v>0</v>
      </c>
      <c r="V1837" t="b">
        <f>AND(COUNTIF('Master list(no salts, metals)'!V1831,"&lt;=1"),IF(COUNTIF('Master list(no salts, metals)'!$K1831:$Y1831, "#N/A")=14,TRUE,FALSE))</f>
        <v>0</v>
      </c>
      <c r="W1837" t="b">
        <f>AND(COUNTIF('Master list(no salts, metals)'!W1831,"&lt;=1"),IF(COUNTIF('Master list(no salts, metals)'!$K1831:$Y1831, "#N/A")=14,TRUE,FALSE))</f>
        <v>1</v>
      </c>
      <c r="X1837" t="b">
        <f>AND(COUNTIF('Master list(no salts, metals)'!X1831,"&lt;=1"),IF(COUNTIF('Master list(no salts, metals)'!$K1831:$Y1831, "#N/A")=14,TRUE,FALSE))</f>
        <v>0</v>
      </c>
      <c r="Y1837" t="b">
        <f>AND(COUNTIF('Master list(no salts, metals)'!Y1831,"&lt;=1"),IF(COUNTIF('Master list(no salts, metals)'!$K1831:$Y1831, "#N/A")=14,TRUE,FALSE))</f>
        <v>0</v>
      </c>
    </row>
    <row r="1838" spans="11:25" x14ac:dyDescent="0.25">
      <c r="K1838" t="b">
        <f>AND(COUNTIF('Master list(no salts, metals)'!K1832,"&lt;=1"),IF(COUNTIF('Master list(no salts, metals)'!$K1832:$Y1832, "#N/A")=14,TRUE,FALSE))</f>
        <v>0</v>
      </c>
      <c r="L1838" t="b">
        <f>AND(COUNTIF('Master list(no salts, metals)'!L1832,"&lt;=1"),IF(COUNTIF('Master list(no salts, metals)'!$K1832:$Y1832, "#N/A")=14,TRUE,FALSE))</f>
        <v>0</v>
      </c>
      <c r="M1838" t="b">
        <f>AND(COUNTIF('Master list(no salts, metals)'!M1832,"&lt;=1"),IF(COUNTIF('Master list(no salts, metals)'!$K1832:$Y1832, "#N/A")=14,TRUE,FALSE))</f>
        <v>0</v>
      </c>
      <c r="N1838" t="b">
        <f>AND(COUNTIF('Master list(no salts, metals)'!N1832,"&lt;=1"),IF(COUNTIF('Master list(no salts, metals)'!$K1832:$Y1832, "#N/A")=14,TRUE,FALSE))</f>
        <v>0</v>
      </c>
      <c r="O1838" t="b">
        <f>AND(COUNTIF('Master list(no salts, metals)'!O1832,"&lt;=1"),IF(COUNTIF('Master list(no salts, metals)'!$K1832:$Y1832, "#N/A")=14,TRUE,FALSE))</f>
        <v>0</v>
      </c>
      <c r="P1838" t="b">
        <f>AND(COUNTIF('Master list(no salts, metals)'!P1832,"&lt;=1"),IF(COUNTIF('Master list(no salts, metals)'!$K1832:$Y1832, "#N/A")=14,TRUE,FALSE))</f>
        <v>0</v>
      </c>
      <c r="Q1838" t="b">
        <f>AND(COUNTIF('Master list(no salts, metals)'!Q1832,"&lt;=1"),IF(COUNTIF('Master list(no salts, metals)'!$K1832:$Y1832, "#N/A")=14,TRUE,FALSE))</f>
        <v>0</v>
      </c>
      <c r="R1838" t="b">
        <f>AND(COUNTIF('Master list(no salts, metals)'!R1832,"&lt;=1"),IF(COUNTIF('Master list(no salts, metals)'!$K1832:$Y1832, "#N/A")=14,TRUE,FALSE))</f>
        <v>0</v>
      </c>
      <c r="S1838" t="b">
        <f>AND(COUNTIF('Master list(no salts, metals)'!S1832,"&lt;=1"),IF(COUNTIF('Master list(no salts, metals)'!$K1832:$Y1832, "#N/A")=14,TRUE,FALSE))</f>
        <v>0</v>
      </c>
      <c r="T1838" t="b">
        <f>AND(COUNTIF('Master list(no salts, metals)'!T1832,"&lt;=1"),IF(COUNTIF('Master list(no salts, metals)'!$K1832:$Y1832, "#N/A")=14,TRUE,FALSE))</f>
        <v>0</v>
      </c>
      <c r="U1838" t="b">
        <f>AND(COUNTIF('Master list(no salts, metals)'!U1832,"&lt;=1"),IF(COUNTIF('Master list(no salts, metals)'!$K1832:$Y1832, "#N/A")=14,TRUE,FALSE))</f>
        <v>0</v>
      </c>
      <c r="V1838" t="b">
        <f>AND(COUNTIF('Master list(no salts, metals)'!V1832,"&lt;=1"),IF(COUNTIF('Master list(no salts, metals)'!$K1832:$Y1832, "#N/A")=14,TRUE,FALSE))</f>
        <v>0</v>
      </c>
      <c r="W1838" t="b">
        <f>AND(COUNTIF('Master list(no salts, metals)'!W1832,"&lt;=1"),IF(COUNTIF('Master list(no salts, metals)'!$K1832:$Y1832, "#N/A")=14,TRUE,FALSE))</f>
        <v>1</v>
      </c>
      <c r="X1838" t="b">
        <f>AND(COUNTIF('Master list(no salts, metals)'!X1832,"&lt;=1"),IF(COUNTIF('Master list(no salts, metals)'!$K1832:$Y1832, "#N/A")=14,TRUE,FALSE))</f>
        <v>0</v>
      </c>
      <c r="Y1838" t="b">
        <f>AND(COUNTIF('Master list(no salts, metals)'!Y1832,"&lt;=1"),IF(COUNTIF('Master list(no salts, metals)'!$K1832:$Y1832, "#N/A")=14,TRUE,FALSE))</f>
        <v>0</v>
      </c>
    </row>
    <row r="1839" spans="11:25" x14ac:dyDescent="0.25">
      <c r="K1839" t="b">
        <f>AND(COUNTIF('Master list(no salts, metals)'!K1833,"&lt;=1"),IF(COUNTIF('Master list(no salts, metals)'!$K1833:$Y1833, "#N/A")=14,TRUE,FALSE))</f>
        <v>0</v>
      </c>
      <c r="L1839" t="b">
        <f>AND(COUNTIF('Master list(no salts, metals)'!L1833,"&lt;=1"),IF(COUNTIF('Master list(no salts, metals)'!$K1833:$Y1833, "#N/A")=14,TRUE,FALSE))</f>
        <v>0</v>
      </c>
      <c r="M1839" t="b">
        <f>AND(COUNTIF('Master list(no salts, metals)'!M1833,"&lt;=1"),IF(COUNTIF('Master list(no salts, metals)'!$K1833:$Y1833, "#N/A")=14,TRUE,FALSE))</f>
        <v>0</v>
      </c>
      <c r="N1839" t="b">
        <f>AND(COUNTIF('Master list(no salts, metals)'!N1833,"&lt;=1"),IF(COUNTIF('Master list(no salts, metals)'!$K1833:$Y1833, "#N/A")=14,TRUE,FALSE))</f>
        <v>0</v>
      </c>
      <c r="O1839" t="b">
        <f>AND(COUNTIF('Master list(no salts, metals)'!O1833,"&lt;=1"),IF(COUNTIF('Master list(no salts, metals)'!$K1833:$Y1833, "#N/A")=14,TRUE,FALSE))</f>
        <v>0</v>
      </c>
      <c r="P1839" t="b">
        <f>AND(COUNTIF('Master list(no salts, metals)'!P1833,"&lt;=1"),IF(COUNTIF('Master list(no salts, metals)'!$K1833:$Y1833, "#N/A")=14,TRUE,FALSE))</f>
        <v>0</v>
      </c>
      <c r="Q1839" t="b">
        <f>AND(COUNTIF('Master list(no salts, metals)'!Q1833,"&lt;=1"),IF(COUNTIF('Master list(no salts, metals)'!$K1833:$Y1833, "#N/A")=14,TRUE,FALSE))</f>
        <v>0</v>
      </c>
      <c r="R1839" t="b">
        <f>AND(COUNTIF('Master list(no salts, metals)'!R1833,"&lt;=1"),IF(COUNTIF('Master list(no salts, metals)'!$K1833:$Y1833, "#N/A")=14,TRUE,FALSE))</f>
        <v>0</v>
      </c>
      <c r="S1839" t="b">
        <f>AND(COUNTIF('Master list(no salts, metals)'!S1833,"&lt;=1"),IF(COUNTIF('Master list(no salts, metals)'!$K1833:$Y1833, "#N/A")=14,TRUE,FALSE))</f>
        <v>0</v>
      </c>
      <c r="T1839" t="b">
        <f>AND(COUNTIF('Master list(no salts, metals)'!T1833,"&lt;=1"),IF(COUNTIF('Master list(no salts, metals)'!$K1833:$Y1833, "#N/A")=14,TRUE,FALSE))</f>
        <v>0</v>
      </c>
      <c r="U1839" t="b">
        <f>AND(COUNTIF('Master list(no salts, metals)'!U1833,"&lt;=1"),IF(COUNTIF('Master list(no salts, metals)'!$K1833:$Y1833, "#N/A")=14,TRUE,FALSE))</f>
        <v>0</v>
      </c>
      <c r="V1839" t="b">
        <f>AND(COUNTIF('Master list(no salts, metals)'!V1833,"&lt;=1"),IF(COUNTIF('Master list(no salts, metals)'!$K1833:$Y1833, "#N/A")=14,TRUE,FALSE))</f>
        <v>0</v>
      </c>
      <c r="W1839" t="b">
        <f>AND(COUNTIF('Master list(no salts, metals)'!W1833,"&lt;=1"),IF(COUNTIF('Master list(no salts, metals)'!$K1833:$Y1833, "#N/A")=14,TRUE,FALSE))</f>
        <v>1</v>
      </c>
      <c r="X1839" t="b">
        <f>AND(COUNTIF('Master list(no salts, metals)'!X1833,"&lt;=1"),IF(COUNTIF('Master list(no salts, metals)'!$K1833:$Y1833, "#N/A")=14,TRUE,FALSE))</f>
        <v>0</v>
      </c>
      <c r="Y1839" t="b">
        <f>AND(COUNTIF('Master list(no salts, metals)'!Y1833,"&lt;=1"),IF(COUNTIF('Master list(no salts, metals)'!$K1833:$Y1833, "#N/A")=14,TRUE,FALSE))</f>
        <v>0</v>
      </c>
    </row>
    <row r="1840" spans="11:25" x14ac:dyDescent="0.25">
      <c r="K1840" t="b">
        <f>AND(COUNTIF('Master list(no salts, metals)'!K1834,"&lt;=1"),IF(COUNTIF('Master list(no salts, metals)'!$K1834:$Y1834, "#N/A")=14,TRUE,FALSE))</f>
        <v>0</v>
      </c>
      <c r="L1840" t="b">
        <f>AND(COUNTIF('Master list(no salts, metals)'!L1834,"&lt;=1"),IF(COUNTIF('Master list(no salts, metals)'!$K1834:$Y1834, "#N/A")=14,TRUE,FALSE))</f>
        <v>0</v>
      </c>
      <c r="M1840" t="b">
        <f>AND(COUNTIF('Master list(no salts, metals)'!M1834,"&lt;=1"),IF(COUNTIF('Master list(no salts, metals)'!$K1834:$Y1834, "#N/A")=14,TRUE,FALSE))</f>
        <v>0</v>
      </c>
      <c r="N1840" t="b">
        <f>AND(COUNTIF('Master list(no salts, metals)'!N1834,"&lt;=1"),IF(COUNTIF('Master list(no salts, metals)'!$K1834:$Y1834, "#N/A")=14,TRUE,FALSE))</f>
        <v>0</v>
      </c>
      <c r="O1840" t="b">
        <f>AND(COUNTIF('Master list(no salts, metals)'!O1834,"&lt;=1"),IF(COUNTIF('Master list(no salts, metals)'!$K1834:$Y1834, "#N/A")=14,TRUE,FALSE))</f>
        <v>0</v>
      </c>
      <c r="P1840" t="b">
        <f>AND(COUNTIF('Master list(no salts, metals)'!P1834,"&lt;=1"),IF(COUNTIF('Master list(no salts, metals)'!$K1834:$Y1834, "#N/A")=14,TRUE,FALSE))</f>
        <v>0</v>
      </c>
      <c r="Q1840" t="b">
        <f>AND(COUNTIF('Master list(no salts, metals)'!Q1834,"&lt;=1"),IF(COUNTIF('Master list(no salts, metals)'!$K1834:$Y1834, "#N/A")=14,TRUE,FALSE))</f>
        <v>0</v>
      </c>
      <c r="R1840" t="b">
        <f>AND(COUNTIF('Master list(no salts, metals)'!R1834,"&lt;=1"),IF(COUNTIF('Master list(no salts, metals)'!$K1834:$Y1834, "#N/A")=14,TRUE,FALSE))</f>
        <v>0</v>
      </c>
      <c r="S1840" t="b">
        <f>AND(COUNTIF('Master list(no salts, metals)'!S1834,"&lt;=1"),IF(COUNTIF('Master list(no salts, metals)'!$K1834:$Y1834, "#N/A")=14,TRUE,FALSE))</f>
        <v>0</v>
      </c>
      <c r="T1840" t="b">
        <f>AND(COUNTIF('Master list(no salts, metals)'!T1834,"&lt;=1"),IF(COUNTIF('Master list(no salts, metals)'!$K1834:$Y1834, "#N/A")=14,TRUE,FALSE))</f>
        <v>0</v>
      </c>
      <c r="U1840" t="b">
        <f>AND(COUNTIF('Master list(no salts, metals)'!U1834,"&lt;=1"),IF(COUNTIF('Master list(no salts, metals)'!$K1834:$Y1834, "#N/A")=14,TRUE,FALSE))</f>
        <v>0</v>
      </c>
      <c r="V1840" t="b">
        <f>AND(COUNTIF('Master list(no salts, metals)'!V1834,"&lt;=1"),IF(COUNTIF('Master list(no salts, metals)'!$K1834:$Y1834, "#N/A")=14,TRUE,FALSE))</f>
        <v>0</v>
      </c>
      <c r="W1840" t="b">
        <f>AND(COUNTIF('Master list(no salts, metals)'!W1834,"&lt;=1"),IF(COUNTIF('Master list(no salts, metals)'!$K1834:$Y1834, "#N/A")=14,TRUE,FALSE))</f>
        <v>0</v>
      </c>
      <c r="X1840" t="b">
        <f>AND(COUNTIF('Master list(no salts, metals)'!X1834,"&lt;=1"),IF(COUNTIF('Master list(no salts, metals)'!$K1834:$Y1834, "#N/A")=14,TRUE,FALSE))</f>
        <v>0</v>
      </c>
      <c r="Y1840" t="b">
        <f>AND(COUNTIF('Master list(no salts, metals)'!Y1834,"&lt;=1"),IF(COUNTIF('Master list(no salts, metals)'!$K1834:$Y1834, "#N/A")=14,TRUE,FALSE))</f>
        <v>0</v>
      </c>
    </row>
    <row r="1841" spans="11:25" x14ac:dyDescent="0.25">
      <c r="K1841" t="b">
        <f>AND(COUNTIF('Master list(no salts, metals)'!K1835,"&lt;=1"),IF(COUNTIF('Master list(no salts, metals)'!$K1835:$Y1835, "#N/A")=14,TRUE,FALSE))</f>
        <v>0</v>
      </c>
      <c r="L1841" t="b">
        <f>AND(COUNTIF('Master list(no salts, metals)'!L1835,"&lt;=1"),IF(COUNTIF('Master list(no salts, metals)'!$K1835:$Y1835, "#N/A")=14,TRUE,FALSE))</f>
        <v>0</v>
      </c>
      <c r="M1841" t="b">
        <f>AND(COUNTIF('Master list(no salts, metals)'!M1835,"&lt;=1"),IF(COUNTIF('Master list(no salts, metals)'!$K1835:$Y1835, "#N/A")=14,TRUE,FALSE))</f>
        <v>0</v>
      </c>
      <c r="N1841" t="b">
        <f>AND(COUNTIF('Master list(no salts, metals)'!N1835,"&lt;=1"),IF(COUNTIF('Master list(no salts, metals)'!$K1835:$Y1835, "#N/A")=14,TRUE,FALSE))</f>
        <v>0</v>
      </c>
      <c r="O1841" t="b">
        <f>AND(COUNTIF('Master list(no salts, metals)'!O1835,"&lt;=1"),IF(COUNTIF('Master list(no salts, metals)'!$K1835:$Y1835, "#N/A")=14,TRUE,FALSE))</f>
        <v>0</v>
      </c>
      <c r="P1841" t="b">
        <f>AND(COUNTIF('Master list(no salts, metals)'!P1835,"&lt;=1"),IF(COUNTIF('Master list(no salts, metals)'!$K1835:$Y1835, "#N/A")=14,TRUE,FALSE))</f>
        <v>0</v>
      </c>
      <c r="Q1841" t="b">
        <f>AND(COUNTIF('Master list(no salts, metals)'!Q1835,"&lt;=1"),IF(COUNTIF('Master list(no salts, metals)'!$K1835:$Y1835, "#N/A")=14,TRUE,FALSE))</f>
        <v>0</v>
      </c>
      <c r="R1841" t="b">
        <f>AND(COUNTIF('Master list(no salts, metals)'!R1835,"&lt;=1"),IF(COUNTIF('Master list(no salts, metals)'!$K1835:$Y1835, "#N/A")=14,TRUE,FALSE))</f>
        <v>0</v>
      </c>
      <c r="S1841" t="b">
        <f>AND(COUNTIF('Master list(no salts, metals)'!S1835,"&lt;=1"),IF(COUNTIF('Master list(no salts, metals)'!$K1835:$Y1835, "#N/A")=14,TRUE,FALSE))</f>
        <v>0</v>
      </c>
      <c r="T1841" t="b">
        <f>AND(COUNTIF('Master list(no salts, metals)'!T1835,"&lt;=1"),IF(COUNTIF('Master list(no salts, metals)'!$K1835:$Y1835, "#N/A")=14,TRUE,FALSE))</f>
        <v>0</v>
      </c>
      <c r="U1841" t="b">
        <f>AND(COUNTIF('Master list(no salts, metals)'!U1835,"&lt;=1"),IF(COUNTIF('Master list(no salts, metals)'!$K1835:$Y1835, "#N/A")=14,TRUE,FALSE))</f>
        <v>0</v>
      </c>
      <c r="V1841" t="b">
        <f>AND(COUNTIF('Master list(no salts, metals)'!V1835,"&lt;=1"),IF(COUNTIF('Master list(no salts, metals)'!$K1835:$Y1835, "#N/A")=14,TRUE,FALSE))</f>
        <v>0</v>
      </c>
      <c r="W1841" t="b">
        <f>AND(COUNTIF('Master list(no salts, metals)'!W1835,"&lt;=1"),IF(COUNTIF('Master list(no salts, metals)'!$K1835:$Y1835, "#N/A")=14,TRUE,FALSE))</f>
        <v>0</v>
      </c>
      <c r="X1841" t="b">
        <f>AND(COUNTIF('Master list(no salts, metals)'!X1835,"&lt;=1"),IF(COUNTIF('Master list(no salts, metals)'!$K1835:$Y1835, "#N/A")=14,TRUE,FALSE))</f>
        <v>0</v>
      </c>
      <c r="Y1841" t="b">
        <f>AND(COUNTIF('Master list(no salts, metals)'!Y1835,"&lt;=1"),IF(COUNTIF('Master list(no salts, metals)'!$K1835:$Y1835, "#N/A")=14,TRUE,FALSE))</f>
        <v>0</v>
      </c>
    </row>
    <row r="1842" spans="11:25" x14ac:dyDescent="0.25">
      <c r="K1842" t="b">
        <f>AND(COUNTIF('Master list(no salts, metals)'!K1836,"&lt;=1"),IF(COUNTIF('Master list(no salts, metals)'!$K1836:$Y1836, "#N/A")=14,TRUE,FALSE))</f>
        <v>0</v>
      </c>
      <c r="L1842" t="b">
        <f>AND(COUNTIF('Master list(no salts, metals)'!L1836,"&lt;=1"),IF(COUNTIF('Master list(no salts, metals)'!$K1836:$Y1836, "#N/A")=14,TRUE,FALSE))</f>
        <v>0</v>
      </c>
      <c r="M1842" t="b">
        <f>AND(COUNTIF('Master list(no salts, metals)'!M1836,"&lt;=1"),IF(COUNTIF('Master list(no salts, metals)'!$K1836:$Y1836, "#N/A")=14,TRUE,FALSE))</f>
        <v>0</v>
      </c>
      <c r="N1842" t="b">
        <f>AND(COUNTIF('Master list(no salts, metals)'!N1836,"&lt;=1"),IF(COUNTIF('Master list(no salts, metals)'!$K1836:$Y1836, "#N/A")=14,TRUE,FALSE))</f>
        <v>0</v>
      </c>
      <c r="O1842" t="b">
        <f>AND(COUNTIF('Master list(no salts, metals)'!O1836,"&lt;=1"),IF(COUNTIF('Master list(no salts, metals)'!$K1836:$Y1836, "#N/A")=14,TRUE,FALSE))</f>
        <v>0</v>
      </c>
      <c r="P1842" t="b">
        <f>AND(COUNTIF('Master list(no salts, metals)'!P1836,"&lt;=1"),IF(COUNTIF('Master list(no salts, metals)'!$K1836:$Y1836, "#N/A")=14,TRUE,FALSE))</f>
        <v>0</v>
      </c>
      <c r="Q1842" t="b">
        <f>AND(COUNTIF('Master list(no salts, metals)'!Q1836,"&lt;=1"),IF(COUNTIF('Master list(no salts, metals)'!$K1836:$Y1836, "#N/A")=14,TRUE,FALSE))</f>
        <v>0</v>
      </c>
      <c r="R1842" t="b">
        <f>AND(COUNTIF('Master list(no salts, metals)'!R1836,"&lt;=1"),IF(COUNTIF('Master list(no salts, metals)'!$K1836:$Y1836, "#N/A")=14,TRUE,FALSE))</f>
        <v>0</v>
      </c>
      <c r="S1842" t="b">
        <f>AND(COUNTIF('Master list(no salts, metals)'!S1836,"&lt;=1"),IF(COUNTIF('Master list(no salts, metals)'!$K1836:$Y1836, "#N/A")=14,TRUE,FALSE))</f>
        <v>0</v>
      </c>
      <c r="T1842" t="b">
        <f>AND(COUNTIF('Master list(no salts, metals)'!T1836,"&lt;=1"),IF(COUNTIF('Master list(no salts, metals)'!$K1836:$Y1836, "#N/A")=14,TRUE,FALSE))</f>
        <v>1</v>
      </c>
      <c r="U1842" t="b">
        <f>AND(COUNTIF('Master list(no salts, metals)'!U1836,"&lt;=1"),IF(COUNTIF('Master list(no salts, metals)'!$K1836:$Y1836, "#N/A")=14,TRUE,FALSE))</f>
        <v>0</v>
      </c>
      <c r="V1842" t="b">
        <f>AND(COUNTIF('Master list(no salts, metals)'!V1836,"&lt;=1"),IF(COUNTIF('Master list(no salts, metals)'!$K1836:$Y1836, "#N/A")=14,TRUE,FALSE))</f>
        <v>0</v>
      </c>
      <c r="W1842" t="b">
        <f>AND(COUNTIF('Master list(no salts, metals)'!W1836,"&lt;=1"),IF(COUNTIF('Master list(no salts, metals)'!$K1836:$Y1836, "#N/A")=14,TRUE,FALSE))</f>
        <v>0</v>
      </c>
      <c r="X1842" t="b">
        <f>AND(COUNTIF('Master list(no salts, metals)'!X1836,"&lt;=1"),IF(COUNTIF('Master list(no salts, metals)'!$K1836:$Y1836, "#N/A")=14,TRUE,FALSE))</f>
        <v>0</v>
      </c>
      <c r="Y1842" t="b">
        <f>AND(COUNTIF('Master list(no salts, metals)'!Y1836,"&lt;=1"),IF(COUNTIF('Master list(no salts, metals)'!$K1836:$Y1836, "#N/A")=14,TRUE,FALSE))</f>
        <v>0</v>
      </c>
    </row>
    <row r="1843" spans="11:25" x14ac:dyDescent="0.25">
      <c r="K1843" t="b">
        <f>AND(COUNTIF('Master list(no salts, metals)'!K1837,"&lt;=1"),IF(COUNTIF('Master list(no salts, metals)'!$K1837:$Y1837, "#N/A")=14,TRUE,FALSE))</f>
        <v>0</v>
      </c>
      <c r="L1843" t="b">
        <f>AND(COUNTIF('Master list(no salts, metals)'!L1837,"&lt;=1"),IF(COUNTIF('Master list(no salts, metals)'!$K1837:$Y1837, "#N/A")=14,TRUE,FALSE))</f>
        <v>0</v>
      </c>
      <c r="M1843" t="b">
        <f>AND(COUNTIF('Master list(no salts, metals)'!M1837,"&lt;=1"),IF(COUNTIF('Master list(no salts, metals)'!$K1837:$Y1837, "#N/A")=14,TRUE,FALSE))</f>
        <v>0</v>
      </c>
      <c r="N1843" t="b">
        <f>AND(COUNTIF('Master list(no salts, metals)'!N1837,"&lt;=1"),IF(COUNTIF('Master list(no salts, metals)'!$K1837:$Y1837, "#N/A")=14,TRUE,FALSE))</f>
        <v>0</v>
      </c>
      <c r="O1843" t="b">
        <f>AND(COUNTIF('Master list(no salts, metals)'!O1837,"&lt;=1"),IF(COUNTIF('Master list(no salts, metals)'!$K1837:$Y1837, "#N/A")=14,TRUE,FALSE))</f>
        <v>0</v>
      </c>
      <c r="P1843" t="b">
        <f>AND(COUNTIF('Master list(no salts, metals)'!P1837,"&lt;=1"),IF(COUNTIF('Master list(no salts, metals)'!$K1837:$Y1837, "#N/A")=14,TRUE,FALSE))</f>
        <v>0</v>
      </c>
      <c r="Q1843" t="b">
        <f>AND(COUNTIF('Master list(no salts, metals)'!Q1837,"&lt;=1"),IF(COUNTIF('Master list(no salts, metals)'!$K1837:$Y1837, "#N/A")=14,TRUE,FALSE))</f>
        <v>0</v>
      </c>
      <c r="R1843" t="b">
        <f>AND(COUNTIF('Master list(no salts, metals)'!R1837,"&lt;=1"),IF(COUNTIF('Master list(no salts, metals)'!$K1837:$Y1837, "#N/A")=14,TRUE,FALSE))</f>
        <v>0</v>
      </c>
      <c r="S1843" t="b">
        <f>AND(COUNTIF('Master list(no salts, metals)'!S1837,"&lt;=1"),IF(COUNTIF('Master list(no salts, metals)'!$K1837:$Y1837, "#N/A")=14,TRUE,FALSE))</f>
        <v>0</v>
      </c>
      <c r="T1843" t="b">
        <f>AND(COUNTIF('Master list(no salts, metals)'!T1837,"&lt;=1"),IF(COUNTIF('Master list(no salts, metals)'!$K1837:$Y1837, "#N/A")=14,TRUE,FALSE))</f>
        <v>0</v>
      </c>
      <c r="U1843" t="b">
        <f>AND(COUNTIF('Master list(no salts, metals)'!U1837,"&lt;=1"),IF(COUNTIF('Master list(no salts, metals)'!$K1837:$Y1837, "#N/A")=14,TRUE,FALSE))</f>
        <v>0</v>
      </c>
      <c r="V1843" t="b">
        <f>AND(COUNTIF('Master list(no salts, metals)'!V1837,"&lt;=1"),IF(COUNTIF('Master list(no salts, metals)'!$K1837:$Y1837, "#N/A")=14,TRUE,FALSE))</f>
        <v>0</v>
      </c>
      <c r="W1843" t="b">
        <f>AND(COUNTIF('Master list(no salts, metals)'!W1837,"&lt;=1"),IF(COUNTIF('Master list(no salts, metals)'!$K1837:$Y1837, "#N/A")=14,TRUE,FALSE))</f>
        <v>0</v>
      </c>
      <c r="X1843" t="b">
        <f>AND(COUNTIF('Master list(no salts, metals)'!X1837,"&lt;=1"),IF(COUNTIF('Master list(no salts, metals)'!$K1837:$Y1837, "#N/A")=14,TRUE,FALSE))</f>
        <v>0</v>
      </c>
      <c r="Y1843" t="b">
        <f>AND(COUNTIF('Master list(no salts, metals)'!Y1837,"&lt;=1"),IF(COUNTIF('Master list(no salts, metals)'!$K1837:$Y1837, "#N/A")=14,TRUE,FALSE))</f>
        <v>0</v>
      </c>
    </row>
    <row r="1844" spans="11:25" x14ac:dyDescent="0.25">
      <c r="K1844" t="b">
        <f>AND(COUNTIF('Master list(no salts, metals)'!K1838,"&lt;=1"),IF(COUNTIF('Master list(no salts, metals)'!$K1838:$Y1838, "#N/A")=14,TRUE,FALSE))</f>
        <v>0</v>
      </c>
      <c r="L1844" t="b">
        <f>AND(COUNTIF('Master list(no salts, metals)'!L1838,"&lt;=1"),IF(COUNTIF('Master list(no salts, metals)'!$K1838:$Y1838, "#N/A")=14,TRUE,FALSE))</f>
        <v>0</v>
      </c>
      <c r="M1844" t="b">
        <f>AND(COUNTIF('Master list(no salts, metals)'!M1838,"&lt;=1"),IF(COUNTIF('Master list(no salts, metals)'!$K1838:$Y1838, "#N/A")=14,TRUE,FALSE))</f>
        <v>0</v>
      </c>
      <c r="N1844" t="b">
        <f>AND(COUNTIF('Master list(no salts, metals)'!N1838,"&lt;=1"),IF(COUNTIF('Master list(no salts, metals)'!$K1838:$Y1838, "#N/A")=14,TRUE,FALSE))</f>
        <v>0</v>
      </c>
      <c r="O1844" t="b">
        <f>AND(COUNTIF('Master list(no salts, metals)'!O1838,"&lt;=1"),IF(COUNTIF('Master list(no salts, metals)'!$K1838:$Y1838, "#N/A")=14,TRUE,FALSE))</f>
        <v>0</v>
      </c>
      <c r="P1844" t="b">
        <f>AND(COUNTIF('Master list(no salts, metals)'!P1838,"&lt;=1"),IF(COUNTIF('Master list(no salts, metals)'!$K1838:$Y1838, "#N/A")=14,TRUE,FALSE))</f>
        <v>0</v>
      </c>
      <c r="Q1844" t="b">
        <f>AND(COUNTIF('Master list(no salts, metals)'!Q1838,"&lt;=1"),IF(COUNTIF('Master list(no salts, metals)'!$K1838:$Y1838, "#N/A")=14,TRUE,FALSE))</f>
        <v>0</v>
      </c>
      <c r="R1844" t="b">
        <f>AND(COUNTIF('Master list(no salts, metals)'!R1838,"&lt;=1"),IF(COUNTIF('Master list(no salts, metals)'!$K1838:$Y1838, "#N/A")=14,TRUE,FALSE))</f>
        <v>0</v>
      </c>
      <c r="S1844" t="b">
        <f>AND(COUNTIF('Master list(no salts, metals)'!S1838,"&lt;=1"),IF(COUNTIF('Master list(no salts, metals)'!$K1838:$Y1838, "#N/A")=14,TRUE,FALSE))</f>
        <v>0</v>
      </c>
      <c r="T1844" t="b">
        <f>AND(COUNTIF('Master list(no salts, metals)'!T1838,"&lt;=1"),IF(COUNTIF('Master list(no salts, metals)'!$K1838:$Y1838, "#N/A")=14,TRUE,FALSE))</f>
        <v>0</v>
      </c>
      <c r="U1844" t="b">
        <f>AND(COUNTIF('Master list(no salts, metals)'!U1838,"&lt;=1"),IF(COUNTIF('Master list(no salts, metals)'!$K1838:$Y1838, "#N/A")=14,TRUE,FALSE))</f>
        <v>0</v>
      </c>
      <c r="V1844" t="b">
        <f>AND(COUNTIF('Master list(no salts, metals)'!V1838,"&lt;=1"),IF(COUNTIF('Master list(no salts, metals)'!$K1838:$Y1838, "#N/A")=14,TRUE,FALSE))</f>
        <v>0</v>
      </c>
      <c r="W1844" t="b">
        <f>AND(COUNTIF('Master list(no salts, metals)'!W1838,"&lt;=1"),IF(COUNTIF('Master list(no salts, metals)'!$K1838:$Y1838, "#N/A")=14,TRUE,FALSE))</f>
        <v>1</v>
      </c>
      <c r="X1844" t="b">
        <f>AND(COUNTIF('Master list(no salts, metals)'!X1838,"&lt;=1"),IF(COUNTIF('Master list(no salts, metals)'!$K1838:$Y1838, "#N/A")=14,TRUE,FALSE))</f>
        <v>0</v>
      </c>
      <c r="Y1844" t="b">
        <f>AND(COUNTIF('Master list(no salts, metals)'!Y1838,"&lt;=1"),IF(COUNTIF('Master list(no salts, metals)'!$K1838:$Y1838, "#N/A")=14,TRUE,FALSE))</f>
        <v>0</v>
      </c>
    </row>
    <row r="1845" spans="11:25" x14ac:dyDescent="0.25">
      <c r="K1845" t="b">
        <f>AND(COUNTIF('Master list(no salts, metals)'!K1839,"&lt;=1"),IF(COUNTIF('Master list(no salts, metals)'!$K1839:$Y1839, "#N/A")=14,TRUE,FALSE))</f>
        <v>0</v>
      </c>
      <c r="L1845" t="b">
        <f>AND(COUNTIF('Master list(no salts, metals)'!L1839,"&lt;=1"),IF(COUNTIF('Master list(no salts, metals)'!$K1839:$Y1839, "#N/A")=14,TRUE,FALSE))</f>
        <v>0</v>
      </c>
      <c r="M1845" t="b">
        <f>AND(COUNTIF('Master list(no salts, metals)'!M1839,"&lt;=1"),IF(COUNTIF('Master list(no salts, metals)'!$K1839:$Y1839, "#N/A")=14,TRUE,FALSE))</f>
        <v>0</v>
      </c>
      <c r="N1845" t="b">
        <f>AND(COUNTIF('Master list(no salts, metals)'!N1839,"&lt;=1"),IF(COUNTIF('Master list(no salts, metals)'!$K1839:$Y1839, "#N/A")=14,TRUE,FALSE))</f>
        <v>0</v>
      </c>
      <c r="O1845" t="b">
        <f>AND(COUNTIF('Master list(no salts, metals)'!O1839,"&lt;=1"),IF(COUNTIF('Master list(no salts, metals)'!$K1839:$Y1839, "#N/A")=14,TRUE,FALSE))</f>
        <v>0</v>
      </c>
      <c r="P1845" t="b">
        <f>AND(COUNTIF('Master list(no salts, metals)'!P1839,"&lt;=1"),IF(COUNTIF('Master list(no salts, metals)'!$K1839:$Y1839, "#N/A")=14,TRUE,FALSE))</f>
        <v>0</v>
      </c>
      <c r="Q1845" t="b">
        <f>AND(COUNTIF('Master list(no salts, metals)'!Q1839,"&lt;=1"),IF(COUNTIF('Master list(no salts, metals)'!$K1839:$Y1839, "#N/A")=14,TRUE,FALSE))</f>
        <v>0</v>
      </c>
      <c r="R1845" t="b">
        <f>AND(COUNTIF('Master list(no salts, metals)'!R1839,"&lt;=1"),IF(COUNTIF('Master list(no salts, metals)'!$K1839:$Y1839, "#N/A")=14,TRUE,FALSE))</f>
        <v>0</v>
      </c>
      <c r="S1845" t="b">
        <f>AND(COUNTIF('Master list(no salts, metals)'!S1839,"&lt;=1"),IF(COUNTIF('Master list(no salts, metals)'!$K1839:$Y1839, "#N/A")=14,TRUE,FALSE))</f>
        <v>0</v>
      </c>
      <c r="T1845" t="b">
        <f>AND(COUNTIF('Master list(no salts, metals)'!T1839,"&lt;=1"),IF(COUNTIF('Master list(no salts, metals)'!$K1839:$Y1839, "#N/A")=14,TRUE,FALSE))</f>
        <v>0</v>
      </c>
      <c r="U1845" t="b">
        <f>AND(COUNTIF('Master list(no salts, metals)'!U1839,"&lt;=1"),IF(COUNTIF('Master list(no salts, metals)'!$K1839:$Y1839, "#N/A")=14,TRUE,FALSE))</f>
        <v>0</v>
      </c>
      <c r="V1845" t="b">
        <f>AND(COUNTIF('Master list(no salts, metals)'!V1839,"&lt;=1"),IF(COUNTIF('Master list(no salts, metals)'!$K1839:$Y1839, "#N/A")=14,TRUE,FALSE))</f>
        <v>0</v>
      </c>
      <c r="W1845" t="b">
        <f>AND(COUNTIF('Master list(no salts, metals)'!W1839,"&lt;=1"),IF(COUNTIF('Master list(no salts, metals)'!$K1839:$Y1839, "#N/A")=14,TRUE,FALSE))</f>
        <v>0</v>
      </c>
      <c r="X1845" t="b">
        <f>AND(COUNTIF('Master list(no salts, metals)'!X1839,"&lt;=1"),IF(COUNTIF('Master list(no salts, metals)'!$K1839:$Y1839, "#N/A")=14,TRUE,FALSE))</f>
        <v>0</v>
      </c>
      <c r="Y1845" t="b">
        <f>AND(COUNTIF('Master list(no salts, metals)'!Y1839,"&lt;=1"),IF(COUNTIF('Master list(no salts, metals)'!$K1839:$Y1839, "#N/A")=14,TRUE,FALSE))</f>
        <v>1</v>
      </c>
    </row>
    <row r="1846" spans="11:25" x14ac:dyDescent="0.25">
      <c r="K1846" t="b">
        <f>AND(COUNTIF('Master list(no salts, metals)'!K1840,"&lt;=1"),IF(COUNTIF('Master list(no salts, metals)'!$K1840:$Y1840, "#N/A")=14,TRUE,FALSE))</f>
        <v>0</v>
      </c>
      <c r="L1846" t="b">
        <f>AND(COUNTIF('Master list(no salts, metals)'!L1840,"&lt;=1"),IF(COUNTIF('Master list(no salts, metals)'!$K1840:$Y1840, "#N/A")=14,TRUE,FALSE))</f>
        <v>0</v>
      </c>
      <c r="M1846" t="b">
        <f>AND(COUNTIF('Master list(no salts, metals)'!M1840,"&lt;=1"),IF(COUNTIF('Master list(no salts, metals)'!$K1840:$Y1840, "#N/A")=14,TRUE,FALSE))</f>
        <v>0</v>
      </c>
      <c r="N1846" t="b">
        <f>AND(COUNTIF('Master list(no salts, metals)'!N1840,"&lt;=1"),IF(COUNTIF('Master list(no salts, metals)'!$K1840:$Y1840, "#N/A")=14,TRUE,FALSE))</f>
        <v>0</v>
      </c>
      <c r="O1846" t="b">
        <f>AND(COUNTIF('Master list(no salts, metals)'!O1840,"&lt;=1"),IF(COUNTIF('Master list(no salts, metals)'!$K1840:$Y1840, "#N/A")=14,TRUE,FALSE))</f>
        <v>0</v>
      </c>
      <c r="P1846" t="b">
        <f>AND(COUNTIF('Master list(no salts, metals)'!P1840,"&lt;=1"),IF(COUNTIF('Master list(no salts, metals)'!$K1840:$Y1840, "#N/A")=14,TRUE,FALSE))</f>
        <v>0</v>
      </c>
      <c r="Q1846" t="b">
        <f>AND(COUNTIF('Master list(no salts, metals)'!Q1840,"&lt;=1"),IF(COUNTIF('Master list(no salts, metals)'!$K1840:$Y1840, "#N/A")=14,TRUE,FALSE))</f>
        <v>0</v>
      </c>
      <c r="R1846" t="b">
        <f>AND(COUNTIF('Master list(no salts, metals)'!R1840,"&lt;=1"),IF(COUNTIF('Master list(no salts, metals)'!$K1840:$Y1840, "#N/A")=14,TRUE,FALSE))</f>
        <v>0</v>
      </c>
      <c r="S1846" t="b">
        <f>AND(COUNTIF('Master list(no salts, metals)'!S1840,"&lt;=1"),IF(COUNTIF('Master list(no salts, metals)'!$K1840:$Y1840, "#N/A")=14,TRUE,FALSE))</f>
        <v>0</v>
      </c>
      <c r="T1846" t="b">
        <f>AND(COUNTIF('Master list(no salts, metals)'!T1840,"&lt;=1"),IF(COUNTIF('Master list(no salts, metals)'!$K1840:$Y1840, "#N/A")=14,TRUE,FALSE))</f>
        <v>0</v>
      </c>
      <c r="U1846" t="b">
        <f>AND(COUNTIF('Master list(no salts, metals)'!U1840,"&lt;=1"),IF(COUNTIF('Master list(no salts, metals)'!$K1840:$Y1840, "#N/A")=14,TRUE,FALSE))</f>
        <v>0</v>
      </c>
      <c r="V1846" t="b">
        <f>AND(COUNTIF('Master list(no salts, metals)'!V1840,"&lt;=1"),IF(COUNTIF('Master list(no salts, metals)'!$K1840:$Y1840, "#N/A")=14,TRUE,FALSE))</f>
        <v>0</v>
      </c>
      <c r="W1846" t="b">
        <f>AND(COUNTIF('Master list(no salts, metals)'!W1840,"&lt;=1"),IF(COUNTIF('Master list(no salts, metals)'!$K1840:$Y1840, "#N/A")=14,TRUE,FALSE))</f>
        <v>1</v>
      </c>
      <c r="X1846" t="b">
        <f>AND(COUNTIF('Master list(no salts, metals)'!X1840,"&lt;=1"),IF(COUNTIF('Master list(no salts, metals)'!$K1840:$Y1840, "#N/A")=14,TRUE,FALSE))</f>
        <v>0</v>
      </c>
      <c r="Y1846" t="b">
        <f>AND(COUNTIF('Master list(no salts, metals)'!Y1840,"&lt;=1"),IF(COUNTIF('Master list(no salts, metals)'!$K1840:$Y1840, "#N/A")=14,TRUE,FALSE))</f>
        <v>0</v>
      </c>
    </row>
    <row r="1847" spans="11:25" x14ac:dyDescent="0.25">
      <c r="K1847" t="b">
        <f>AND(COUNTIF('Master list(no salts, metals)'!K1841,"&lt;=1"),IF(COUNTIF('Master list(no salts, metals)'!$K1841:$Y1841, "#N/A")=14,TRUE,FALSE))</f>
        <v>0</v>
      </c>
      <c r="L1847" t="b">
        <f>AND(COUNTIF('Master list(no salts, metals)'!L1841,"&lt;=1"),IF(COUNTIF('Master list(no salts, metals)'!$K1841:$Y1841, "#N/A")=14,TRUE,FALSE))</f>
        <v>0</v>
      </c>
      <c r="M1847" t="b">
        <f>AND(COUNTIF('Master list(no salts, metals)'!M1841,"&lt;=1"),IF(COUNTIF('Master list(no salts, metals)'!$K1841:$Y1841, "#N/A")=14,TRUE,FALSE))</f>
        <v>0</v>
      </c>
      <c r="N1847" t="b">
        <f>AND(COUNTIF('Master list(no salts, metals)'!N1841,"&lt;=1"),IF(COUNTIF('Master list(no salts, metals)'!$K1841:$Y1841, "#N/A")=14,TRUE,FALSE))</f>
        <v>0</v>
      </c>
      <c r="O1847" t="b">
        <f>AND(COUNTIF('Master list(no salts, metals)'!O1841,"&lt;=1"),IF(COUNTIF('Master list(no salts, metals)'!$K1841:$Y1841, "#N/A")=14,TRUE,FALSE))</f>
        <v>0</v>
      </c>
      <c r="P1847" t="b">
        <f>AND(COUNTIF('Master list(no salts, metals)'!P1841,"&lt;=1"),IF(COUNTIF('Master list(no salts, metals)'!$K1841:$Y1841, "#N/A")=14,TRUE,FALSE))</f>
        <v>0</v>
      </c>
      <c r="Q1847" t="b">
        <f>AND(COUNTIF('Master list(no salts, metals)'!Q1841,"&lt;=1"),IF(COUNTIF('Master list(no salts, metals)'!$K1841:$Y1841, "#N/A")=14,TRUE,FALSE))</f>
        <v>0</v>
      </c>
      <c r="R1847" t="b">
        <f>AND(COUNTIF('Master list(no salts, metals)'!R1841,"&lt;=1"),IF(COUNTIF('Master list(no salts, metals)'!$K1841:$Y1841, "#N/A")=14,TRUE,FALSE))</f>
        <v>0</v>
      </c>
      <c r="S1847" t="b">
        <f>AND(COUNTIF('Master list(no salts, metals)'!S1841,"&lt;=1"),IF(COUNTIF('Master list(no salts, metals)'!$K1841:$Y1841, "#N/A")=14,TRUE,FALSE))</f>
        <v>0</v>
      </c>
      <c r="T1847" t="b">
        <f>AND(COUNTIF('Master list(no salts, metals)'!T1841,"&lt;=1"),IF(COUNTIF('Master list(no salts, metals)'!$K1841:$Y1841, "#N/A")=14,TRUE,FALSE))</f>
        <v>0</v>
      </c>
      <c r="U1847" t="b">
        <f>AND(COUNTIF('Master list(no salts, metals)'!U1841,"&lt;=1"),IF(COUNTIF('Master list(no salts, metals)'!$K1841:$Y1841, "#N/A")=14,TRUE,FALSE))</f>
        <v>0</v>
      </c>
      <c r="V1847" t="b">
        <f>AND(COUNTIF('Master list(no salts, metals)'!V1841,"&lt;=1"),IF(COUNTIF('Master list(no salts, metals)'!$K1841:$Y1841, "#N/A")=14,TRUE,FALSE))</f>
        <v>0</v>
      </c>
      <c r="W1847" t="b">
        <f>AND(COUNTIF('Master list(no salts, metals)'!W1841,"&lt;=1"),IF(COUNTIF('Master list(no salts, metals)'!$K1841:$Y1841, "#N/A")=14,TRUE,FALSE))</f>
        <v>1</v>
      </c>
      <c r="X1847" t="b">
        <f>AND(COUNTIF('Master list(no salts, metals)'!X1841,"&lt;=1"),IF(COUNTIF('Master list(no salts, metals)'!$K1841:$Y1841, "#N/A")=14,TRUE,FALSE))</f>
        <v>0</v>
      </c>
      <c r="Y1847" t="b">
        <f>AND(COUNTIF('Master list(no salts, metals)'!Y1841,"&lt;=1"),IF(COUNTIF('Master list(no salts, metals)'!$K1841:$Y1841, "#N/A")=14,TRUE,FALSE))</f>
        <v>0</v>
      </c>
    </row>
    <row r="1848" spans="11:25" x14ac:dyDescent="0.25">
      <c r="K1848" t="b">
        <f>AND(COUNTIF('Master list(no salts, metals)'!K1842,"&lt;=1"),IF(COUNTIF('Master list(no salts, metals)'!$K1842:$Y1842, "#N/A")=14,TRUE,FALSE))</f>
        <v>0</v>
      </c>
      <c r="L1848" t="b">
        <f>AND(COUNTIF('Master list(no salts, metals)'!L1842,"&lt;=1"),IF(COUNTIF('Master list(no salts, metals)'!$K1842:$Y1842, "#N/A")=14,TRUE,FALSE))</f>
        <v>0</v>
      </c>
      <c r="M1848" t="b">
        <f>AND(COUNTIF('Master list(no salts, metals)'!M1842,"&lt;=1"),IF(COUNTIF('Master list(no salts, metals)'!$K1842:$Y1842, "#N/A")=14,TRUE,FALSE))</f>
        <v>0</v>
      </c>
      <c r="N1848" t="b">
        <f>AND(COUNTIF('Master list(no salts, metals)'!N1842,"&lt;=1"),IF(COUNTIF('Master list(no salts, metals)'!$K1842:$Y1842, "#N/A")=14,TRUE,FALSE))</f>
        <v>0</v>
      </c>
      <c r="O1848" t="b">
        <f>AND(COUNTIF('Master list(no salts, metals)'!O1842,"&lt;=1"),IF(COUNTIF('Master list(no salts, metals)'!$K1842:$Y1842, "#N/A")=14,TRUE,FALSE))</f>
        <v>0</v>
      </c>
      <c r="P1848" t="b">
        <f>AND(COUNTIF('Master list(no salts, metals)'!P1842,"&lt;=1"),IF(COUNTIF('Master list(no salts, metals)'!$K1842:$Y1842, "#N/A")=14,TRUE,FALSE))</f>
        <v>0</v>
      </c>
      <c r="Q1848" t="b">
        <f>AND(COUNTIF('Master list(no salts, metals)'!Q1842,"&lt;=1"),IF(COUNTIF('Master list(no salts, metals)'!$K1842:$Y1842, "#N/A")=14,TRUE,FALSE))</f>
        <v>0</v>
      </c>
      <c r="R1848" t="b">
        <f>AND(COUNTIF('Master list(no salts, metals)'!R1842,"&lt;=1"),IF(COUNTIF('Master list(no salts, metals)'!$K1842:$Y1842, "#N/A")=14,TRUE,FALSE))</f>
        <v>0</v>
      </c>
      <c r="S1848" t="b">
        <f>AND(COUNTIF('Master list(no salts, metals)'!S1842,"&lt;=1"),IF(COUNTIF('Master list(no salts, metals)'!$K1842:$Y1842, "#N/A")=14,TRUE,FALSE))</f>
        <v>0</v>
      </c>
      <c r="T1848" t="b">
        <f>AND(COUNTIF('Master list(no salts, metals)'!T1842,"&lt;=1"),IF(COUNTIF('Master list(no salts, metals)'!$K1842:$Y1842, "#N/A")=14,TRUE,FALSE))</f>
        <v>1</v>
      </c>
      <c r="U1848" t="b">
        <f>AND(COUNTIF('Master list(no salts, metals)'!U1842,"&lt;=1"),IF(COUNTIF('Master list(no salts, metals)'!$K1842:$Y1842, "#N/A")=14,TRUE,FALSE))</f>
        <v>0</v>
      </c>
      <c r="V1848" t="b">
        <f>AND(COUNTIF('Master list(no salts, metals)'!V1842,"&lt;=1"),IF(COUNTIF('Master list(no salts, metals)'!$K1842:$Y1842, "#N/A")=14,TRUE,FALSE))</f>
        <v>0</v>
      </c>
      <c r="W1848" t="b">
        <f>AND(COUNTIF('Master list(no salts, metals)'!W1842,"&lt;=1"),IF(COUNTIF('Master list(no salts, metals)'!$K1842:$Y1842, "#N/A")=14,TRUE,FALSE))</f>
        <v>0</v>
      </c>
      <c r="X1848" t="b">
        <f>AND(COUNTIF('Master list(no salts, metals)'!X1842,"&lt;=1"),IF(COUNTIF('Master list(no salts, metals)'!$K1842:$Y1842, "#N/A")=14,TRUE,FALSE))</f>
        <v>0</v>
      </c>
      <c r="Y1848" t="b">
        <f>AND(COUNTIF('Master list(no salts, metals)'!Y1842,"&lt;=1"),IF(COUNTIF('Master list(no salts, metals)'!$K1842:$Y1842, "#N/A")=14,TRUE,FALSE))</f>
        <v>0</v>
      </c>
    </row>
    <row r="1849" spans="11:25" x14ac:dyDescent="0.25">
      <c r="K1849" t="b">
        <f>AND(COUNTIF('Master list(no salts, metals)'!K1843,"&lt;=1"),IF(COUNTIF('Master list(no salts, metals)'!$K1843:$Y1843, "#N/A")=14,TRUE,FALSE))</f>
        <v>0</v>
      </c>
      <c r="L1849" t="b">
        <f>AND(COUNTIF('Master list(no salts, metals)'!L1843,"&lt;=1"),IF(COUNTIF('Master list(no salts, metals)'!$K1843:$Y1843, "#N/A")=14,TRUE,FALSE))</f>
        <v>0</v>
      </c>
      <c r="M1849" t="b">
        <f>AND(COUNTIF('Master list(no salts, metals)'!M1843,"&lt;=1"),IF(COUNTIF('Master list(no salts, metals)'!$K1843:$Y1843, "#N/A")=14,TRUE,FALSE))</f>
        <v>0</v>
      </c>
      <c r="N1849" t="b">
        <f>AND(COUNTIF('Master list(no salts, metals)'!N1843,"&lt;=1"),IF(COUNTIF('Master list(no salts, metals)'!$K1843:$Y1843, "#N/A")=14,TRUE,FALSE))</f>
        <v>0</v>
      </c>
      <c r="O1849" t="b">
        <f>AND(COUNTIF('Master list(no salts, metals)'!O1843,"&lt;=1"),IF(COUNTIF('Master list(no salts, metals)'!$K1843:$Y1843, "#N/A")=14,TRUE,FALSE))</f>
        <v>0</v>
      </c>
      <c r="P1849" t="b">
        <f>AND(COUNTIF('Master list(no salts, metals)'!P1843,"&lt;=1"),IF(COUNTIF('Master list(no salts, metals)'!$K1843:$Y1843, "#N/A")=14,TRUE,FALSE))</f>
        <v>0</v>
      </c>
      <c r="Q1849" t="b">
        <f>AND(COUNTIF('Master list(no salts, metals)'!Q1843,"&lt;=1"),IF(COUNTIF('Master list(no salts, metals)'!$K1843:$Y1843, "#N/A")=14,TRUE,FALSE))</f>
        <v>0</v>
      </c>
      <c r="R1849" t="b">
        <f>AND(COUNTIF('Master list(no salts, metals)'!R1843,"&lt;=1"),IF(COUNTIF('Master list(no salts, metals)'!$K1843:$Y1843, "#N/A")=14,TRUE,FALSE))</f>
        <v>0</v>
      </c>
      <c r="S1849" t="b">
        <f>AND(COUNTIF('Master list(no salts, metals)'!S1843,"&lt;=1"),IF(COUNTIF('Master list(no salts, metals)'!$K1843:$Y1843, "#N/A")=14,TRUE,FALSE))</f>
        <v>0</v>
      </c>
      <c r="T1849" t="b">
        <f>AND(COUNTIF('Master list(no salts, metals)'!T1843,"&lt;=1"),IF(COUNTIF('Master list(no salts, metals)'!$K1843:$Y1843, "#N/A")=14,TRUE,FALSE))</f>
        <v>0</v>
      </c>
      <c r="U1849" t="b">
        <f>AND(COUNTIF('Master list(no salts, metals)'!U1843,"&lt;=1"),IF(COUNTIF('Master list(no salts, metals)'!$K1843:$Y1843, "#N/A")=14,TRUE,FALSE))</f>
        <v>0</v>
      </c>
      <c r="V1849" t="b">
        <f>AND(COUNTIF('Master list(no salts, metals)'!V1843,"&lt;=1"),IF(COUNTIF('Master list(no salts, metals)'!$K1843:$Y1843, "#N/A")=14,TRUE,FALSE))</f>
        <v>0</v>
      </c>
      <c r="W1849" t="b">
        <f>AND(COUNTIF('Master list(no salts, metals)'!W1843,"&lt;=1"),IF(COUNTIF('Master list(no salts, metals)'!$K1843:$Y1843, "#N/A")=14,TRUE,FALSE))</f>
        <v>1</v>
      </c>
      <c r="X1849" t="b">
        <f>AND(COUNTIF('Master list(no salts, metals)'!X1843,"&lt;=1"),IF(COUNTIF('Master list(no salts, metals)'!$K1843:$Y1843, "#N/A")=14,TRUE,FALSE))</f>
        <v>0</v>
      </c>
      <c r="Y1849" t="b">
        <f>AND(COUNTIF('Master list(no salts, metals)'!Y1843,"&lt;=1"),IF(COUNTIF('Master list(no salts, metals)'!$K1843:$Y1843, "#N/A")=14,TRUE,FALSE))</f>
        <v>0</v>
      </c>
    </row>
    <row r="1850" spans="11:25" x14ac:dyDescent="0.25">
      <c r="K1850" t="b">
        <f>AND(COUNTIF('Master list(no salts, metals)'!K1844,"&lt;=1"),IF(COUNTIF('Master list(no salts, metals)'!$K1844:$Y1844, "#N/A")=14,TRUE,FALSE))</f>
        <v>0</v>
      </c>
      <c r="L1850" t="b">
        <f>AND(COUNTIF('Master list(no salts, metals)'!L1844,"&lt;=1"),IF(COUNTIF('Master list(no salts, metals)'!$K1844:$Y1844, "#N/A")=14,TRUE,FALSE))</f>
        <v>0</v>
      </c>
      <c r="M1850" t="b">
        <f>AND(COUNTIF('Master list(no salts, metals)'!M1844,"&lt;=1"),IF(COUNTIF('Master list(no salts, metals)'!$K1844:$Y1844, "#N/A")=14,TRUE,FALSE))</f>
        <v>0</v>
      </c>
      <c r="N1850" t="b">
        <f>AND(COUNTIF('Master list(no salts, metals)'!N1844,"&lt;=1"),IF(COUNTIF('Master list(no salts, metals)'!$K1844:$Y1844, "#N/A")=14,TRUE,FALSE))</f>
        <v>0</v>
      </c>
      <c r="O1850" t="b">
        <f>AND(COUNTIF('Master list(no salts, metals)'!O1844,"&lt;=1"),IF(COUNTIF('Master list(no salts, metals)'!$K1844:$Y1844, "#N/A")=14,TRUE,FALSE))</f>
        <v>0</v>
      </c>
      <c r="P1850" t="b">
        <f>AND(COUNTIF('Master list(no salts, metals)'!P1844,"&lt;=1"),IF(COUNTIF('Master list(no salts, metals)'!$K1844:$Y1844, "#N/A")=14,TRUE,FALSE))</f>
        <v>0</v>
      </c>
      <c r="Q1850" t="b">
        <f>AND(COUNTIF('Master list(no salts, metals)'!Q1844,"&lt;=1"),IF(COUNTIF('Master list(no salts, metals)'!$K1844:$Y1844, "#N/A")=14,TRUE,FALSE))</f>
        <v>0</v>
      </c>
      <c r="R1850" t="b">
        <f>AND(COUNTIF('Master list(no salts, metals)'!R1844,"&lt;=1"),IF(COUNTIF('Master list(no salts, metals)'!$K1844:$Y1844, "#N/A")=14,TRUE,FALSE))</f>
        <v>0</v>
      </c>
      <c r="S1850" t="b">
        <f>AND(COUNTIF('Master list(no salts, metals)'!S1844,"&lt;=1"),IF(COUNTIF('Master list(no salts, metals)'!$K1844:$Y1844, "#N/A")=14,TRUE,FALSE))</f>
        <v>0</v>
      </c>
      <c r="T1850" t="b">
        <f>AND(COUNTIF('Master list(no salts, metals)'!T1844,"&lt;=1"),IF(COUNTIF('Master list(no salts, metals)'!$K1844:$Y1844, "#N/A")=14,TRUE,FALSE))</f>
        <v>0</v>
      </c>
      <c r="U1850" t="b">
        <f>AND(COUNTIF('Master list(no salts, metals)'!U1844,"&lt;=1"),IF(COUNTIF('Master list(no salts, metals)'!$K1844:$Y1844, "#N/A")=14,TRUE,FALSE))</f>
        <v>0</v>
      </c>
      <c r="V1850" t="b">
        <f>AND(COUNTIF('Master list(no salts, metals)'!V1844,"&lt;=1"),IF(COUNTIF('Master list(no salts, metals)'!$K1844:$Y1844, "#N/A")=14,TRUE,FALSE))</f>
        <v>0</v>
      </c>
      <c r="W1850" t="b">
        <f>AND(COUNTIF('Master list(no salts, metals)'!W1844,"&lt;=1"),IF(COUNTIF('Master list(no salts, metals)'!$K1844:$Y1844, "#N/A")=14,TRUE,FALSE))</f>
        <v>0</v>
      </c>
      <c r="X1850" t="b">
        <f>AND(COUNTIF('Master list(no salts, metals)'!X1844,"&lt;=1"),IF(COUNTIF('Master list(no salts, metals)'!$K1844:$Y1844, "#N/A")=14,TRUE,FALSE))</f>
        <v>0</v>
      </c>
      <c r="Y1850" t="b">
        <f>AND(COUNTIF('Master list(no salts, metals)'!Y1844,"&lt;=1"),IF(COUNTIF('Master list(no salts, metals)'!$K1844:$Y1844, "#N/A")=14,TRUE,FALSE))</f>
        <v>1</v>
      </c>
    </row>
    <row r="1851" spans="11:25" x14ac:dyDescent="0.25">
      <c r="K1851" t="b">
        <f>AND(COUNTIF('Master list(no salts, metals)'!K1845,"&lt;=1"),IF(COUNTIF('Master list(no salts, metals)'!$K1845:$Y1845, "#N/A")=14,TRUE,FALSE))</f>
        <v>0</v>
      </c>
      <c r="L1851" t="b">
        <f>AND(COUNTIF('Master list(no salts, metals)'!L1845,"&lt;=1"),IF(COUNTIF('Master list(no salts, metals)'!$K1845:$Y1845, "#N/A")=14,TRUE,FALSE))</f>
        <v>0</v>
      </c>
      <c r="M1851" t="b">
        <f>AND(COUNTIF('Master list(no salts, metals)'!M1845,"&lt;=1"),IF(COUNTIF('Master list(no salts, metals)'!$K1845:$Y1845, "#N/A")=14,TRUE,FALSE))</f>
        <v>0</v>
      </c>
      <c r="N1851" t="b">
        <f>AND(COUNTIF('Master list(no salts, metals)'!N1845,"&lt;=1"),IF(COUNTIF('Master list(no salts, metals)'!$K1845:$Y1845, "#N/A")=14,TRUE,FALSE))</f>
        <v>0</v>
      </c>
      <c r="O1851" t="b">
        <f>AND(COUNTIF('Master list(no salts, metals)'!O1845,"&lt;=1"),IF(COUNTIF('Master list(no salts, metals)'!$K1845:$Y1845, "#N/A")=14,TRUE,FALSE))</f>
        <v>0</v>
      </c>
      <c r="P1851" t="b">
        <f>AND(COUNTIF('Master list(no salts, metals)'!P1845,"&lt;=1"),IF(COUNTIF('Master list(no salts, metals)'!$K1845:$Y1845, "#N/A")=14,TRUE,FALSE))</f>
        <v>0</v>
      </c>
      <c r="Q1851" t="b">
        <f>AND(COUNTIF('Master list(no salts, metals)'!Q1845,"&lt;=1"),IF(COUNTIF('Master list(no salts, metals)'!$K1845:$Y1845, "#N/A")=14,TRUE,FALSE))</f>
        <v>0</v>
      </c>
      <c r="R1851" t="b">
        <f>AND(COUNTIF('Master list(no salts, metals)'!R1845,"&lt;=1"),IF(COUNTIF('Master list(no salts, metals)'!$K1845:$Y1845, "#N/A")=14,TRUE,FALSE))</f>
        <v>0</v>
      </c>
      <c r="S1851" t="b">
        <f>AND(COUNTIF('Master list(no salts, metals)'!S1845,"&lt;=1"),IF(COUNTIF('Master list(no salts, metals)'!$K1845:$Y1845, "#N/A")=14,TRUE,FALSE))</f>
        <v>0</v>
      </c>
      <c r="T1851" t="b">
        <f>AND(COUNTIF('Master list(no salts, metals)'!T1845,"&lt;=1"),IF(COUNTIF('Master list(no salts, metals)'!$K1845:$Y1845, "#N/A")=14,TRUE,FALSE))</f>
        <v>0</v>
      </c>
      <c r="U1851" t="b">
        <f>AND(COUNTIF('Master list(no salts, metals)'!U1845,"&lt;=1"),IF(COUNTIF('Master list(no salts, metals)'!$K1845:$Y1845, "#N/A")=14,TRUE,FALSE))</f>
        <v>0</v>
      </c>
      <c r="V1851" t="b">
        <f>AND(COUNTIF('Master list(no salts, metals)'!V1845,"&lt;=1"),IF(COUNTIF('Master list(no salts, metals)'!$K1845:$Y1845, "#N/A")=14,TRUE,FALSE))</f>
        <v>0</v>
      </c>
      <c r="W1851" t="b">
        <f>AND(COUNTIF('Master list(no salts, metals)'!W1845,"&lt;=1"),IF(COUNTIF('Master list(no salts, metals)'!$K1845:$Y1845, "#N/A")=14,TRUE,FALSE))</f>
        <v>1</v>
      </c>
      <c r="X1851" t="b">
        <f>AND(COUNTIF('Master list(no salts, metals)'!X1845,"&lt;=1"),IF(COUNTIF('Master list(no salts, metals)'!$K1845:$Y1845, "#N/A")=14,TRUE,FALSE))</f>
        <v>0</v>
      </c>
      <c r="Y1851" t="b">
        <f>AND(COUNTIF('Master list(no salts, metals)'!Y1845,"&lt;=1"),IF(COUNTIF('Master list(no salts, metals)'!$K1845:$Y1845, "#N/A")=14,TRUE,FALSE))</f>
        <v>0</v>
      </c>
    </row>
    <row r="1852" spans="11:25" x14ac:dyDescent="0.25">
      <c r="K1852" t="b">
        <f>AND(COUNTIF('Master list(no salts, metals)'!K1846,"&lt;=1"),IF(COUNTIF('Master list(no salts, metals)'!$K1846:$Y1846, "#N/A")=14,TRUE,FALSE))</f>
        <v>0</v>
      </c>
      <c r="L1852" t="b">
        <f>AND(COUNTIF('Master list(no salts, metals)'!L1846,"&lt;=1"),IF(COUNTIF('Master list(no salts, metals)'!$K1846:$Y1846, "#N/A")=14,TRUE,FALSE))</f>
        <v>0</v>
      </c>
      <c r="M1852" t="b">
        <f>AND(COUNTIF('Master list(no salts, metals)'!M1846,"&lt;=1"),IF(COUNTIF('Master list(no salts, metals)'!$K1846:$Y1846, "#N/A")=14,TRUE,FALSE))</f>
        <v>0</v>
      </c>
      <c r="N1852" t="b">
        <f>AND(COUNTIF('Master list(no salts, metals)'!N1846,"&lt;=1"),IF(COUNTIF('Master list(no salts, metals)'!$K1846:$Y1846, "#N/A")=14,TRUE,FALSE))</f>
        <v>0</v>
      </c>
      <c r="O1852" t="b">
        <f>AND(COUNTIF('Master list(no salts, metals)'!O1846,"&lt;=1"),IF(COUNTIF('Master list(no salts, metals)'!$K1846:$Y1846, "#N/A")=14,TRUE,FALSE))</f>
        <v>0</v>
      </c>
      <c r="P1852" t="b">
        <f>AND(COUNTIF('Master list(no salts, metals)'!P1846,"&lt;=1"),IF(COUNTIF('Master list(no salts, metals)'!$K1846:$Y1846, "#N/A")=14,TRUE,FALSE))</f>
        <v>0</v>
      </c>
      <c r="Q1852" t="b">
        <f>AND(COUNTIF('Master list(no salts, metals)'!Q1846,"&lt;=1"),IF(COUNTIF('Master list(no salts, metals)'!$K1846:$Y1846, "#N/A")=14,TRUE,FALSE))</f>
        <v>0</v>
      </c>
      <c r="R1852" t="b">
        <f>AND(COUNTIF('Master list(no salts, metals)'!R1846,"&lt;=1"),IF(COUNTIF('Master list(no salts, metals)'!$K1846:$Y1846, "#N/A")=14,TRUE,FALSE))</f>
        <v>0</v>
      </c>
      <c r="S1852" t="b">
        <f>AND(COUNTIF('Master list(no salts, metals)'!S1846,"&lt;=1"),IF(COUNTIF('Master list(no salts, metals)'!$K1846:$Y1846, "#N/A")=14,TRUE,FALSE))</f>
        <v>0</v>
      </c>
      <c r="T1852" t="b">
        <f>AND(COUNTIF('Master list(no salts, metals)'!T1846,"&lt;=1"),IF(COUNTIF('Master list(no salts, metals)'!$K1846:$Y1846, "#N/A")=14,TRUE,FALSE))</f>
        <v>0</v>
      </c>
      <c r="U1852" t="b">
        <f>AND(COUNTIF('Master list(no salts, metals)'!U1846,"&lt;=1"),IF(COUNTIF('Master list(no salts, metals)'!$K1846:$Y1846, "#N/A")=14,TRUE,FALSE))</f>
        <v>0</v>
      </c>
      <c r="V1852" t="b">
        <f>AND(COUNTIF('Master list(no salts, metals)'!V1846,"&lt;=1"),IF(COUNTIF('Master list(no salts, metals)'!$K1846:$Y1846, "#N/A")=14,TRUE,FALSE))</f>
        <v>0</v>
      </c>
      <c r="W1852" t="b">
        <f>AND(COUNTIF('Master list(no salts, metals)'!W1846,"&lt;=1"),IF(COUNTIF('Master list(no salts, metals)'!$K1846:$Y1846, "#N/A")=14,TRUE,FALSE))</f>
        <v>1</v>
      </c>
      <c r="X1852" t="b">
        <f>AND(COUNTIF('Master list(no salts, metals)'!X1846,"&lt;=1"),IF(COUNTIF('Master list(no salts, metals)'!$K1846:$Y1846, "#N/A")=14,TRUE,FALSE))</f>
        <v>0</v>
      </c>
      <c r="Y1852" t="b">
        <f>AND(COUNTIF('Master list(no salts, metals)'!Y1846,"&lt;=1"),IF(COUNTIF('Master list(no salts, metals)'!$K1846:$Y1846, "#N/A")=14,TRUE,FALSE))</f>
        <v>0</v>
      </c>
    </row>
    <row r="1853" spans="11:25" x14ac:dyDescent="0.25">
      <c r="K1853" t="b">
        <f>AND(COUNTIF('Master list(no salts, metals)'!K1847,"&lt;=1"),IF(COUNTIF('Master list(no salts, metals)'!$K1847:$Y1847, "#N/A")=14,TRUE,FALSE))</f>
        <v>0</v>
      </c>
      <c r="L1853" t="b">
        <f>AND(COUNTIF('Master list(no salts, metals)'!L1847,"&lt;=1"),IF(COUNTIF('Master list(no salts, metals)'!$K1847:$Y1847, "#N/A")=14,TRUE,FALSE))</f>
        <v>0</v>
      </c>
      <c r="M1853" t="b">
        <f>AND(COUNTIF('Master list(no salts, metals)'!M1847,"&lt;=1"),IF(COUNTIF('Master list(no salts, metals)'!$K1847:$Y1847, "#N/A")=14,TRUE,FALSE))</f>
        <v>0</v>
      </c>
      <c r="N1853" t="b">
        <f>AND(COUNTIF('Master list(no salts, metals)'!N1847,"&lt;=1"),IF(COUNTIF('Master list(no salts, metals)'!$K1847:$Y1847, "#N/A")=14,TRUE,FALSE))</f>
        <v>0</v>
      </c>
      <c r="O1853" t="b">
        <f>AND(COUNTIF('Master list(no salts, metals)'!O1847,"&lt;=1"),IF(COUNTIF('Master list(no salts, metals)'!$K1847:$Y1847, "#N/A")=14,TRUE,FALSE))</f>
        <v>0</v>
      </c>
      <c r="P1853" t="b">
        <f>AND(COUNTIF('Master list(no salts, metals)'!P1847,"&lt;=1"),IF(COUNTIF('Master list(no salts, metals)'!$K1847:$Y1847, "#N/A")=14,TRUE,FALSE))</f>
        <v>0</v>
      </c>
      <c r="Q1853" t="b">
        <f>AND(COUNTIF('Master list(no salts, metals)'!Q1847,"&lt;=1"),IF(COUNTIF('Master list(no salts, metals)'!$K1847:$Y1847, "#N/A")=14,TRUE,FALSE))</f>
        <v>0</v>
      </c>
      <c r="R1853" t="b">
        <f>AND(COUNTIF('Master list(no salts, metals)'!R1847,"&lt;=1"),IF(COUNTIF('Master list(no salts, metals)'!$K1847:$Y1847, "#N/A")=14,TRUE,FALSE))</f>
        <v>0</v>
      </c>
      <c r="S1853" t="b">
        <f>AND(COUNTIF('Master list(no salts, metals)'!S1847,"&lt;=1"),IF(COUNTIF('Master list(no salts, metals)'!$K1847:$Y1847, "#N/A")=14,TRUE,FALSE))</f>
        <v>0</v>
      </c>
      <c r="T1853" t="b">
        <f>AND(COUNTIF('Master list(no salts, metals)'!T1847,"&lt;=1"),IF(COUNTIF('Master list(no salts, metals)'!$K1847:$Y1847, "#N/A")=14,TRUE,FALSE))</f>
        <v>0</v>
      </c>
      <c r="U1853" t="b">
        <f>AND(COUNTIF('Master list(no salts, metals)'!U1847,"&lt;=1"),IF(COUNTIF('Master list(no salts, metals)'!$K1847:$Y1847, "#N/A")=14,TRUE,FALSE))</f>
        <v>0</v>
      </c>
      <c r="V1853" t="b">
        <f>AND(COUNTIF('Master list(no salts, metals)'!V1847,"&lt;=1"),IF(COUNTIF('Master list(no salts, metals)'!$K1847:$Y1847, "#N/A")=14,TRUE,FALSE))</f>
        <v>0</v>
      </c>
      <c r="W1853" t="b">
        <f>AND(COUNTIF('Master list(no salts, metals)'!W1847,"&lt;=1"),IF(COUNTIF('Master list(no salts, metals)'!$K1847:$Y1847, "#N/A")=14,TRUE,FALSE))</f>
        <v>1</v>
      </c>
      <c r="X1853" t="b">
        <f>AND(COUNTIF('Master list(no salts, metals)'!X1847,"&lt;=1"),IF(COUNTIF('Master list(no salts, metals)'!$K1847:$Y1847, "#N/A")=14,TRUE,FALSE))</f>
        <v>0</v>
      </c>
      <c r="Y1853" t="b">
        <f>AND(COUNTIF('Master list(no salts, metals)'!Y1847,"&lt;=1"),IF(COUNTIF('Master list(no salts, metals)'!$K1847:$Y1847, "#N/A")=14,TRUE,FALSE))</f>
        <v>0</v>
      </c>
    </row>
    <row r="1854" spans="11:25" x14ac:dyDescent="0.25">
      <c r="K1854" t="b">
        <f>AND(COUNTIF('Master list(no salts, metals)'!K1848,"&lt;=1"),IF(COUNTIF('Master list(no salts, metals)'!$K1848:$Y1848, "#N/A")=14,TRUE,FALSE))</f>
        <v>0</v>
      </c>
      <c r="L1854" t="b">
        <f>AND(COUNTIF('Master list(no salts, metals)'!L1848,"&lt;=1"),IF(COUNTIF('Master list(no salts, metals)'!$K1848:$Y1848, "#N/A")=14,TRUE,FALSE))</f>
        <v>0</v>
      </c>
      <c r="M1854" t="b">
        <f>AND(COUNTIF('Master list(no salts, metals)'!M1848,"&lt;=1"),IF(COUNTIF('Master list(no salts, metals)'!$K1848:$Y1848, "#N/A")=14,TRUE,FALSE))</f>
        <v>0</v>
      </c>
      <c r="N1854" t="b">
        <f>AND(COUNTIF('Master list(no salts, metals)'!N1848,"&lt;=1"),IF(COUNTIF('Master list(no salts, metals)'!$K1848:$Y1848, "#N/A")=14,TRUE,FALSE))</f>
        <v>0</v>
      </c>
      <c r="O1854" t="b">
        <f>AND(COUNTIF('Master list(no salts, metals)'!O1848,"&lt;=1"),IF(COUNTIF('Master list(no salts, metals)'!$K1848:$Y1848, "#N/A")=14,TRUE,FALSE))</f>
        <v>0</v>
      </c>
      <c r="P1854" t="b">
        <f>AND(COUNTIF('Master list(no salts, metals)'!P1848,"&lt;=1"),IF(COUNTIF('Master list(no salts, metals)'!$K1848:$Y1848, "#N/A")=14,TRUE,FALSE))</f>
        <v>0</v>
      </c>
      <c r="Q1854" t="b">
        <f>AND(COUNTIF('Master list(no salts, metals)'!Q1848,"&lt;=1"),IF(COUNTIF('Master list(no salts, metals)'!$K1848:$Y1848, "#N/A")=14,TRUE,FALSE))</f>
        <v>0</v>
      </c>
      <c r="R1854" t="b">
        <f>AND(COUNTIF('Master list(no salts, metals)'!R1848,"&lt;=1"),IF(COUNTIF('Master list(no salts, metals)'!$K1848:$Y1848, "#N/A")=14,TRUE,FALSE))</f>
        <v>0</v>
      </c>
      <c r="S1854" t="b">
        <f>AND(COUNTIF('Master list(no salts, metals)'!S1848,"&lt;=1"),IF(COUNTIF('Master list(no salts, metals)'!$K1848:$Y1848, "#N/A")=14,TRUE,FALSE))</f>
        <v>0</v>
      </c>
      <c r="T1854" t="b">
        <f>AND(COUNTIF('Master list(no salts, metals)'!T1848,"&lt;=1"),IF(COUNTIF('Master list(no salts, metals)'!$K1848:$Y1848, "#N/A")=14,TRUE,FALSE))</f>
        <v>0</v>
      </c>
      <c r="U1854" t="b">
        <f>AND(COUNTIF('Master list(no salts, metals)'!U1848,"&lt;=1"),IF(COUNTIF('Master list(no salts, metals)'!$K1848:$Y1848, "#N/A")=14,TRUE,FALSE))</f>
        <v>0</v>
      </c>
      <c r="V1854" t="b">
        <f>AND(COUNTIF('Master list(no salts, metals)'!V1848,"&lt;=1"),IF(COUNTIF('Master list(no salts, metals)'!$K1848:$Y1848, "#N/A")=14,TRUE,FALSE))</f>
        <v>0</v>
      </c>
      <c r="W1854" t="b">
        <f>AND(COUNTIF('Master list(no salts, metals)'!W1848,"&lt;=1"),IF(COUNTIF('Master list(no salts, metals)'!$K1848:$Y1848, "#N/A")=14,TRUE,FALSE))</f>
        <v>0</v>
      </c>
      <c r="X1854" t="b">
        <f>AND(COUNTIF('Master list(no salts, metals)'!X1848,"&lt;=1"),IF(COUNTIF('Master list(no salts, metals)'!$K1848:$Y1848, "#N/A")=14,TRUE,FALSE))</f>
        <v>0</v>
      </c>
      <c r="Y1854" t="b">
        <f>AND(COUNTIF('Master list(no salts, metals)'!Y1848,"&lt;=1"),IF(COUNTIF('Master list(no salts, metals)'!$K1848:$Y1848, "#N/A")=14,TRUE,FALSE))</f>
        <v>0</v>
      </c>
    </row>
    <row r="1855" spans="11:25" x14ac:dyDescent="0.25">
      <c r="K1855" t="b">
        <f>AND(COUNTIF('Master list(no salts, metals)'!K1849,"&lt;=1"),IF(COUNTIF('Master list(no salts, metals)'!$K1849:$Y1849, "#N/A")=14,TRUE,FALSE))</f>
        <v>0</v>
      </c>
      <c r="L1855" t="b">
        <f>AND(COUNTIF('Master list(no salts, metals)'!L1849,"&lt;=1"),IF(COUNTIF('Master list(no salts, metals)'!$K1849:$Y1849, "#N/A")=14,TRUE,FALSE))</f>
        <v>0</v>
      </c>
      <c r="M1855" t="b">
        <f>AND(COUNTIF('Master list(no salts, metals)'!M1849,"&lt;=1"),IF(COUNTIF('Master list(no salts, metals)'!$K1849:$Y1849, "#N/A")=14,TRUE,FALSE))</f>
        <v>0</v>
      </c>
      <c r="N1855" t="b">
        <f>AND(COUNTIF('Master list(no salts, metals)'!N1849,"&lt;=1"),IF(COUNTIF('Master list(no salts, metals)'!$K1849:$Y1849, "#N/A")=14,TRUE,FALSE))</f>
        <v>0</v>
      </c>
      <c r="O1855" t="b">
        <f>AND(COUNTIF('Master list(no salts, metals)'!O1849,"&lt;=1"),IF(COUNTIF('Master list(no salts, metals)'!$K1849:$Y1849, "#N/A")=14,TRUE,FALSE))</f>
        <v>0</v>
      </c>
      <c r="P1855" t="b">
        <f>AND(COUNTIF('Master list(no salts, metals)'!P1849,"&lt;=1"),IF(COUNTIF('Master list(no salts, metals)'!$K1849:$Y1849, "#N/A")=14,TRUE,FALSE))</f>
        <v>0</v>
      </c>
      <c r="Q1855" t="b">
        <f>AND(COUNTIF('Master list(no salts, metals)'!Q1849,"&lt;=1"),IF(COUNTIF('Master list(no salts, metals)'!$K1849:$Y1849, "#N/A")=14,TRUE,FALSE))</f>
        <v>0</v>
      </c>
      <c r="R1855" t="b">
        <f>AND(COUNTIF('Master list(no salts, metals)'!R1849,"&lt;=1"),IF(COUNTIF('Master list(no salts, metals)'!$K1849:$Y1849, "#N/A")=14,TRUE,FALSE))</f>
        <v>0</v>
      </c>
      <c r="S1855" t="b">
        <f>AND(COUNTIF('Master list(no salts, metals)'!S1849,"&lt;=1"),IF(COUNTIF('Master list(no salts, metals)'!$K1849:$Y1849, "#N/A")=14,TRUE,FALSE))</f>
        <v>0</v>
      </c>
      <c r="T1855" t="b">
        <f>AND(COUNTIF('Master list(no salts, metals)'!T1849,"&lt;=1"),IF(COUNTIF('Master list(no salts, metals)'!$K1849:$Y1849, "#N/A")=14,TRUE,FALSE))</f>
        <v>0</v>
      </c>
      <c r="U1855" t="b">
        <f>AND(COUNTIF('Master list(no salts, metals)'!U1849,"&lt;=1"),IF(COUNTIF('Master list(no salts, metals)'!$K1849:$Y1849, "#N/A")=14,TRUE,FALSE))</f>
        <v>0</v>
      </c>
      <c r="V1855" t="b">
        <f>AND(COUNTIF('Master list(no salts, metals)'!V1849,"&lt;=1"),IF(COUNTIF('Master list(no salts, metals)'!$K1849:$Y1849, "#N/A")=14,TRUE,FALSE))</f>
        <v>0</v>
      </c>
      <c r="W1855" t="b">
        <f>AND(COUNTIF('Master list(no salts, metals)'!W1849,"&lt;=1"),IF(COUNTIF('Master list(no salts, metals)'!$K1849:$Y1849, "#N/A")=14,TRUE,FALSE))</f>
        <v>1</v>
      </c>
      <c r="X1855" t="b">
        <f>AND(COUNTIF('Master list(no salts, metals)'!X1849,"&lt;=1"),IF(COUNTIF('Master list(no salts, metals)'!$K1849:$Y1849, "#N/A")=14,TRUE,FALSE))</f>
        <v>0</v>
      </c>
      <c r="Y1855" t="b">
        <f>AND(COUNTIF('Master list(no salts, metals)'!Y1849,"&lt;=1"),IF(COUNTIF('Master list(no salts, metals)'!$K1849:$Y1849, "#N/A")=14,TRUE,FALSE))</f>
        <v>0</v>
      </c>
    </row>
    <row r="1856" spans="11:25" x14ac:dyDescent="0.25">
      <c r="K1856" t="b">
        <f>AND(COUNTIF('Master list(no salts, metals)'!K1850,"&lt;=1"),IF(COUNTIF('Master list(no salts, metals)'!$K1850:$Y1850, "#N/A")=14,TRUE,FALSE))</f>
        <v>0</v>
      </c>
      <c r="L1856" t="b">
        <f>AND(COUNTIF('Master list(no salts, metals)'!L1850,"&lt;=1"),IF(COUNTIF('Master list(no salts, metals)'!$K1850:$Y1850, "#N/A")=14,TRUE,FALSE))</f>
        <v>0</v>
      </c>
      <c r="M1856" t="b">
        <f>AND(COUNTIF('Master list(no salts, metals)'!M1850,"&lt;=1"),IF(COUNTIF('Master list(no salts, metals)'!$K1850:$Y1850, "#N/A")=14,TRUE,FALSE))</f>
        <v>0</v>
      </c>
      <c r="N1856" t="b">
        <f>AND(COUNTIF('Master list(no salts, metals)'!N1850,"&lt;=1"),IF(COUNTIF('Master list(no salts, metals)'!$K1850:$Y1850, "#N/A")=14,TRUE,FALSE))</f>
        <v>0</v>
      </c>
      <c r="O1856" t="b">
        <f>AND(COUNTIF('Master list(no salts, metals)'!O1850,"&lt;=1"),IF(COUNTIF('Master list(no salts, metals)'!$K1850:$Y1850, "#N/A")=14,TRUE,FALSE))</f>
        <v>0</v>
      </c>
      <c r="P1856" t="b">
        <f>AND(COUNTIF('Master list(no salts, metals)'!P1850,"&lt;=1"),IF(COUNTIF('Master list(no salts, metals)'!$K1850:$Y1850, "#N/A")=14,TRUE,FALSE))</f>
        <v>0</v>
      </c>
      <c r="Q1856" t="b">
        <f>AND(COUNTIF('Master list(no salts, metals)'!Q1850,"&lt;=1"),IF(COUNTIF('Master list(no salts, metals)'!$K1850:$Y1850, "#N/A")=14,TRUE,FALSE))</f>
        <v>0</v>
      </c>
      <c r="R1856" t="b">
        <f>AND(COUNTIF('Master list(no salts, metals)'!R1850,"&lt;=1"),IF(COUNTIF('Master list(no salts, metals)'!$K1850:$Y1850, "#N/A")=14,TRUE,FALSE))</f>
        <v>0</v>
      </c>
      <c r="S1856" t="b">
        <f>AND(COUNTIF('Master list(no salts, metals)'!S1850,"&lt;=1"),IF(COUNTIF('Master list(no salts, metals)'!$K1850:$Y1850, "#N/A")=14,TRUE,FALSE))</f>
        <v>0</v>
      </c>
      <c r="T1856" t="b">
        <f>AND(COUNTIF('Master list(no salts, metals)'!T1850,"&lt;=1"),IF(COUNTIF('Master list(no salts, metals)'!$K1850:$Y1850, "#N/A")=14,TRUE,FALSE))</f>
        <v>0</v>
      </c>
      <c r="U1856" t="b">
        <f>AND(COUNTIF('Master list(no salts, metals)'!U1850,"&lt;=1"),IF(COUNTIF('Master list(no salts, metals)'!$K1850:$Y1850, "#N/A")=14,TRUE,FALSE))</f>
        <v>0</v>
      </c>
      <c r="V1856" t="b">
        <f>AND(COUNTIF('Master list(no salts, metals)'!V1850,"&lt;=1"),IF(COUNTIF('Master list(no salts, metals)'!$K1850:$Y1850, "#N/A")=14,TRUE,FALSE))</f>
        <v>0</v>
      </c>
      <c r="W1856" t="b">
        <f>AND(COUNTIF('Master list(no salts, metals)'!W1850,"&lt;=1"),IF(COUNTIF('Master list(no salts, metals)'!$K1850:$Y1850, "#N/A")=14,TRUE,FALSE))</f>
        <v>1</v>
      </c>
      <c r="X1856" t="b">
        <f>AND(COUNTIF('Master list(no salts, metals)'!X1850,"&lt;=1"),IF(COUNTIF('Master list(no salts, metals)'!$K1850:$Y1850, "#N/A")=14,TRUE,FALSE))</f>
        <v>0</v>
      </c>
      <c r="Y1856" t="b">
        <f>AND(COUNTIF('Master list(no salts, metals)'!Y1850,"&lt;=1"),IF(COUNTIF('Master list(no salts, metals)'!$K1850:$Y1850, "#N/A")=14,TRUE,FALSE))</f>
        <v>0</v>
      </c>
    </row>
    <row r="1857" spans="11:25" x14ac:dyDescent="0.25">
      <c r="K1857" t="b">
        <f>AND(COUNTIF('Master list(no salts, metals)'!K1851,"&lt;=1"),IF(COUNTIF('Master list(no salts, metals)'!$K1851:$Y1851, "#N/A")=14,TRUE,FALSE))</f>
        <v>0</v>
      </c>
      <c r="L1857" t="b">
        <f>AND(COUNTIF('Master list(no salts, metals)'!L1851,"&lt;=1"),IF(COUNTIF('Master list(no salts, metals)'!$K1851:$Y1851, "#N/A")=14,TRUE,FALSE))</f>
        <v>0</v>
      </c>
      <c r="M1857" t="b">
        <f>AND(COUNTIF('Master list(no salts, metals)'!M1851,"&lt;=1"),IF(COUNTIF('Master list(no salts, metals)'!$K1851:$Y1851, "#N/A")=14,TRUE,FALSE))</f>
        <v>0</v>
      </c>
      <c r="N1857" t="b">
        <f>AND(COUNTIF('Master list(no salts, metals)'!N1851,"&lt;=1"),IF(COUNTIF('Master list(no salts, metals)'!$K1851:$Y1851, "#N/A")=14,TRUE,FALSE))</f>
        <v>0</v>
      </c>
      <c r="O1857" t="b">
        <f>AND(COUNTIF('Master list(no salts, metals)'!O1851,"&lt;=1"),IF(COUNTIF('Master list(no salts, metals)'!$K1851:$Y1851, "#N/A")=14,TRUE,FALSE))</f>
        <v>0</v>
      </c>
      <c r="P1857" t="b">
        <f>AND(COUNTIF('Master list(no salts, metals)'!P1851,"&lt;=1"),IF(COUNTIF('Master list(no salts, metals)'!$K1851:$Y1851, "#N/A")=14,TRUE,FALSE))</f>
        <v>0</v>
      </c>
      <c r="Q1857" t="b">
        <f>AND(COUNTIF('Master list(no salts, metals)'!Q1851,"&lt;=1"),IF(COUNTIF('Master list(no salts, metals)'!$K1851:$Y1851, "#N/A")=14,TRUE,FALSE))</f>
        <v>0</v>
      </c>
      <c r="R1857" t="b">
        <f>AND(COUNTIF('Master list(no salts, metals)'!R1851,"&lt;=1"),IF(COUNTIF('Master list(no salts, metals)'!$K1851:$Y1851, "#N/A")=14,TRUE,FALSE))</f>
        <v>0</v>
      </c>
      <c r="S1857" t="b">
        <f>AND(COUNTIF('Master list(no salts, metals)'!S1851,"&lt;=1"),IF(COUNTIF('Master list(no salts, metals)'!$K1851:$Y1851, "#N/A")=14,TRUE,FALSE))</f>
        <v>0</v>
      </c>
      <c r="T1857" t="b">
        <f>AND(COUNTIF('Master list(no salts, metals)'!T1851,"&lt;=1"),IF(COUNTIF('Master list(no salts, metals)'!$K1851:$Y1851, "#N/A")=14,TRUE,FALSE))</f>
        <v>0</v>
      </c>
      <c r="U1857" t="b">
        <f>AND(COUNTIF('Master list(no salts, metals)'!U1851,"&lt;=1"),IF(COUNTIF('Master list(no salts, metals)'!$K1851:$Y1851, "#N/A")=14,TRUE,FALSE))</f>
        <v>0</v>
      </c>
      <c r="V1857" t="b">
        <f>AND(COUNTIF('Master list(no salts, metals)'!V1851,"&lt;=1"),IF(COUNTIF('Master list(no salts, metals)'!$K1851:$Y1851, "#N/A")=14,TRUE,FALSE))</f>
        <v>0</v>
      </c>
      <c r="W1857" t="b">
        <f>AND(COUNTIF('Master list(no salts, metals)'!W1851,"&lt;=1"),IF(COUNTIF('Master list(no salts, metals)'!$K1851:$Y1851, "#N/A")=14,TRUE,FALSE))</f>
        <v>1</v>
      </c>
      <c r="X1857" t="b">
        <f>AND(COUNTIF('Master list(no salts, metals)'!X1851,"&lt;=1"),IF(COUNTIF('Master list(no salts, metals)'!$K1851:$Y1851, "#N/A")=14,TRUE,FALSE))</f>
        <v>0</v>
      </c>
      <c r="Y1857" t="b">
        <f>AND(COUNTIF('Master list(no salts, metals)'!Y1851,"&lt;=1"),IF(COUNTIF('Master list(no salts, metals)'!$K1851:$Y1851, "#N/A")=14,TRUE,FALSE))</f>
        <v>0</v>
      </c>
    </row>
    <row r="1858" spans="11:25" x14ac:dyDescent="0.25">
      <c r="K1858" t="b">
        <f>AND(COUNTIF('Master list(no salts, metals)'!K1852,"&lt;=1"),IF(COUNTIF('Master list(no salts, metals)'!$K1852:$Y1852, "#N/A")=14,TRUE,FALSE))</f>
        <v>0</v>
      </c>
      <c r="L1858" t="b">
        <f>AND(COUNTIF('Master list(no salts, metals)'!L1852,"&lt;=1"),IF(COUNTIF('Master list(no salts, metals)'!$K1852:$Y1852, "#N/A")=14,TRUE,FALSE))</f>
        <v>0</v>
      </c>
      <c r="M1858" t="b">
        <f>AND(COUNTIF('Master list(no salts, metals)'!M1852,"&lt;=1"),IF(COUNTIF('Master list(no salts, metals)'!$K1852:$Y1852, "#N/A")=14,TRUE,FALSE))</f>
        <v>0</v>
      </c>
      <c r="N1858" t="b">
        <f>AND(COUNTIF('Master list(no salts, metals)'!N1852,"&lt;=1"),IF(COUNTIF('Master list(no salts, metals)'!$K1852:$Y1852, "#N/A")=14,TRUE,FALSE))</f>
        <v>0</v>
      </c>
      <c r="O1858" t="b">
        <f>AND(COUNTIF('Master list(no salts, metals)'!O1852,"&lt;=1"),IF(COUNTIF('Master list(no salts, metals)'!$K1852:$Y1852, "#N/A")=14,TRUE,FALSE))</f>
        <v>0</v>
      </c>
      <c r="P1858" t="b">
        <f>AND(COUNTIF('Master list(no salts, metals)'!P1852,"&lt;=1"),IF(COUNTIF('Master list(no salts, metals)'!$K1852:$Y1852, "#N/A")=14,TRUE,FALSE))</f>
        <v>0</v>
      </c>
      <c r="Q1858" t="b">
        <f>AND(COUNTIF('Master list(no salts, metals)'!Q1852,"&lt;=1"),IF(COUNTIF('Master list(no salts, metals)'!$K1852:$Y1852, "#N/A")=14,TRUE,FALSE))</f>
        <v>0</v>
      </c>
      <c r="R1858" t="b">
        <f>AND(COUNTIF('Master list(no salts, metals)'!R1852,"&lt;=1"),IF(COUNTIF('Master list(no salts, metals)'!$K1852:$Y1852, "#N/A")=14,TRUE,FALSE))</f>
        <v>0</v>
      </c>
      <c r="S1858" t="b">
        <f>AND(COUNTIF('Master list(no salts, metals)'!S1852,"&lt;=1"),IF(COUNTIF('Master list(no salts, metals)'!$K1852:$Y1852, "#N/A")=14,TRUE,FALSE))</f>
        <v>0</v>
      </c>
      <c r="T1858" t="b">
        <f>AND(COUNTIF('Master list(no salts, metals)'!T1852,"&lt;=1"),IF(COUNTIF('Master list(no salts, metals)'!$K1852:$Y1852, "#N/A")=14,TRUE,FALSE))</f>
        <v>0</v>
      </c>
      <c r="U1858" t="b">
        <f>AND(COUNTIF('Master list(no salts, metals)'!U1852,"&lt;=1"),IF(COUNTIF('Master list(no salts, metals)'!$K1852:$Y1852, "#N/A")=14,TRUE,FALSE))</f>
        <v>0</v>
      </c>
      <c r="V1858" t="b">
        <f>AND(COUNTIF('Master list(no salts, metals)'!V1852,"&lt;=1"),IF(COUNTIF('Master list(no salts, metals)'!$K1852:$Y1852, "#N/A")=14,TRUE,FALSE))</f>
        <v>0</v>
      </c>
      <c r="W1858" t="b">
        <f>AND(COUNTIF('Master list(no salts, metals)'!W1852,"&lt;=1"),IF(COUNTIF('Master list(no salts, metals)'!$K1852:$Y1852, "#N/A")=14,TRUE,FALSE))</f>
        <v>0</v>
      </c>
      <c r="X1858" t="b">
        <f>AND(COUNTIF('Master list(no salts, metals)'!X1852,"&lt;=1"),IF(COUNTIF('Master list(no salts, metals)'!$K1852:$Y1852, "#N/A")=14,TRUE,FALSE))</f>
        <v>0</v>
      </c>
      <c r="Y1858" t="b">
        <f>AND(COUNTIF('Master list(no salts, metals)'!Y1852,"&lt;=1"),IF(COUNTIF('Master list(no salts, metals)'!$K1852:$Y1852, "#N/A")=14,TRUE,FALSE))</f>
        <v>1</v>
      </c>
    </row>
    <row r="1859" spans="11:25" x14ac:dyDescent="0.25">
      <c r="K1859" t="b">
        <f>AND(COUNTIF('Master list(no salts, metals)'!K1853,"&lt;=1"),IF(COUNTIF('Master list(no salts, metals)'!$K1853:$Y1853, "#N/A")=14,TRUE,FALSE))</f>
        <v>0</v>
      </c>
      <c r="L1859" t="b">
        <f>AND(COUNTIF('Master list(no salts, metals)'!L1853,"&lt;=1"),IF(COUNTIF('Master list(no salts, metals)'!$K1853:$Y1853, "#N/A")=14,TRUE,FALSE))</f>
        <v>0</v>
      </c>
      <c r="M1859" t="b">
        <f>AND(COUNTIF('Master list(no salts, metals)'!M1853,"&lt;=1"),IF(COUNTIF('Master list(no salts, metals)'!$K1853:$Y1853, "#N/A")=14,TRUE,FALSE))</f>
        <v>0</v>
      </c>
      <c r="N1859" t="b">
        <f>AND(COUNTIF('Master list(no salts, metals)'!N1853,"&lt;=1"),IF(COUNTIF('Master list(no salts, metals)'!$K1853:$Y1853, "#N/A")=14,TRUE,FALSE))</f>
        <v>0</v>
      </c>
      <c r="O1859" t="b">
        <f>AND(COUNTIF('Master list(no salts, metals)'!O1853,"&lt;=1"),IF(COUNTIF('Master list(no salts, metals)'!$K1853:$Y1853, "#N/A")=14,TRUE,FALSE))</f>
        <v>0</v>
      </c>
      <c r="P1859" t="b">
        <f>AND(COUNTIF('Master list(no salts, metals)'!P1853,"&lt;=1"),IF(COUNTIF('Master list(no salts, metals)'!$K1853:$Y1853, "#N/A")=14,TRUE,FALSE))</f>
        <v>0</v>
      </c>
      <c r="Q1859" t="b">
        <f>AND(COUNTIF('Master list(no salts, metals)'!Q1853,"&lt;=1"),IF(COUNTIF('Master list(no salts, metals)'!$K1853:$Y1853, "#N/A")=14,TRUE,FALSE))</f>
        <v>0</v>
      </c>
      <c r="R1859" t="b">
        <f>AND(COUNTIF('Master list(no salts, metals)'!R1853,"&lt;=1"),IF(COUNTIF('Master list(no salts, metals)'!$K1853:$Y1853, "#N/A")=14,TRUE,FALSE))</f>
        <v>0</v>
      </c>
      <c r="S1859" t="b">
        <f>AND(COUNTIF('Master list(no salts, metals)'!S1853,"&lt;=1"),IF(COUNTIF('Master list(no salts, metals)'!$K1853:$Y1853, "#N/A")=14,TRUE,FALSE))</f>
        <v>0</v>
      </c>
      <c r="T1859" t="b">
        <f>AND(COUNTIF('Master list(no salts, metals)'!T1853,"&lt;=1"),IF(COUNTIF('Master list(no salts, metals)'!$K1853:$Y1853, "#N/A")=14,TRUE,FALSE))</f>
        <v>1</v>
      </c>
      <c r="U1859" t="b">
        <f>AND(COUNTIF('Master list(no salts, metals)'!U1853,"&lt;=1"),IF(COUNTIF('Master list(no salts, metals)'!$K1853:$Y1853, "#N/A")=14,TRUE,FALSE))</f>
        <v>0</v>
      </c>
      <c r="V1859" t="b">
        <f>AND(COUNTIF('Master list(no salts, metals)'!V1853,"&lt;=1"),IF(COUNTIF('Master list(no salts, metals)'!$K1853:$Y1853, "#N/A")=14,TRUE,FALSE))</f>
        <v>0</v>
      </c>
      <c r="W1859" t="b">
        <f>AND(COUNTIF('Master list(no salts, metals)'!W1853,"&lt;=1"),IF(COUNTIF('Master list(no salts, metals)'!$K1853:$Y1853, "#N/A")=14,TRUE,FALSE))</f>
        <v>0</v>
      </c>
      <c r="X1859" t="b">
        <f>AND(COUNTIF('Master list(no salts, metals)'!X1853,"&lt;=1"),IF(COUNTIF('Master list(no salts, metals)'!$K1853:$Y1853, "#N/A")=14,TRUE,FALSE))</f>
        <v>0</v>
      </c>
      <c r="Y1859" t="b">
        <f>AND(COUNTIF('Master list(no salts, metals)'!Y1853,"&lt;=1"),IF(COUNTIF('Master list(no salts, metals)'!$K1853:$Y1853, "#N/A")=14,TRUE,FALSE))</f>
        <v>0</v>
      </c>
    </row>
    <row r="1860" spans="11:25" x14ac:dyDescent="0.25">
      <c r="K1860" t="b">
        <f>AND(COUNTIF('Master list(no salts, metals)'!K1854,"&lt;=1"),IF(COUNTIF('Master list(no salts, metals)'!$K1854:$Y1854, "#N/A")=14,TRUE,FALSE))</f>
        <v>0</v>
      </c>
      <c r="L1860" t="b">
        <f>AND(COUNTIF('Master list(no salts, metals)'!L1854,"&lt;=1"),IF(COUNTIF('Master list(no salts, metals)'!$K1854:$Y1854, "#N/A")=14,TRUE,FALSE))</f>
        <v>0</v>
      </c>
      <c r="M1860" t="b">
        <f>AND(COUNTIF('Master list(no salts, metals)'!M1854,"&lt;=1"),IF(COUNTIF('Master list(no salts, metals)'!$K1854:$Y1854, "#N/A")=14,TRUE,FALSE))</f>
        <v>0</v>
      </c>
      <c r="N1860" t="b">
        <f>AND(COUNTIF('Master list(no salts, metals)'!N1854,"&lt;=1"),IF(COUNTIF('Master list(no salts, metals)'!$K1854:$Y1854, "#N/A")=14,TRUE,FALSE))</f>
        <v>0</v>
      </c>
      <c r="O1860" t="b">
        <f>AND(COUNTIF('Master list(no salts, metals)'!O1854,"&lt;=1"),IF(COUNTIF('Master list(no salts, metals)'!$K1854:$Y1854, "#N/A")=14,TRUE,FALSE))</f>
        <v>0</v>
      </c>
      <c r="P1860" t="b">
        <f>AND(COUNTIF('Master list(no salts, metals)'!P1854,"&lt;=1"),IF(COUNTIF('Master list(no salts, metals)'!$K1854:$Y1854, "#N/A")=14,TRUE,FALSE))</f>
        <v>0</v>
      </c>
      <c r="Q1860" t="b">
        <f>AND(COUNTIF('Master list(no salts, metals)'!Q1854,"&lt;=1"),IF(COUNTIF('Master list(no salts, metals)'!$K1854:$Y1854, "#N/A")=14,TRUE,FALSE))</f>
        <v>0</v>
      </c>
      <c r="R1860" t="b">
        <f>AND(COUNTIF('Master list(no salts, metals)'!R1854,"&lt;=1"),IF(COUNTIF('Master list(no salts, metals)'!$K1854:$Y1854, "#N/A")=14,TRUE,FALSE))</f>
        <v>0</v>
      </c>
      <c r="S1860" t="b">
        <f>AND(COUNTIF('Master list(no salts, metals)'!S1854,"&lt;=1"),IF(COUNTIF('Master list(no salts, metals)'!$K1854:$Y1854, "#N/A")=14,TRUE,FALSE))</f>
        <v>0</v>
      </c>
      <c r="T1860" t="b">
        <f>AND(COUNTIF('Master list(no salts, metals)'!T1854,"&lt;=1"),IF(COUNTIF('Master list(no salts, metals)'!$K1854:$Y1854, "#N/A")=14,TRUE,FALSE))</f>
        <v>0</v>
      </c>
      <c r="U1860" t="b">
        <f>AND(COUNTIF('Master list(no salts, metals)'!U1854,"&lt;=1"),IF(COUNTIF('Master list(no salts, metals)'!$K1854:$Y1854, "#N/A")=14,TRUE,FALSE))</f>
        <v>0</v>
      </c>
      <c r="V1860" t="b">
        <f>AND(COUNTIF('Master list(no salts, metals)'!V1854,"&lt;=1"),IF(COUNTIF('Master list(no salts, metals)'!$K1854:$Y1854, "#N/A")=14,TRUE,FALSE))</f>
        <v>0</v>
      </c>
      <c r="W1860" t="b">
        <f>AND(COUNTIF('Master list(no salts, metals)'!W1854,"&lt;=1"),IF(COUNTIF('Master list(no salts, metals)'!$K1854:$Y1854, "#N/A")=14,TRUE,FALSE))</f>
        <v>1</v>
      </c>
      <c r="X1860" t="b">
        <f>AND(COUNTIF('Master list(no salts, metals)'!X1854,"&lt;=1"),IF(COUNTIF('Master list(no salts, metals)'!$K1854:$Y1854, "#N/A")=14,TRUE,FALSE))</f>
        <v>0</v>
      </c>
      <c r="Y1860" t="b">
        <f>AND(COUNTIF('Master list(no salts, metals)'!Y1854,"&lt;=1"),IF(COUNTIF('Master list(no salts, metals)'!$K1854:$Y1854, "#N/A")=14,TRUE,FALSE))</f>
        <v>0</v>
      </c>
    </row>
    <row r="1861" spans="11:25" x14ac:dyDescent="0.25">
      <c r="K1861" t="b">
        <f>AND(COUNTIF('Master list(no salts, metals)'!K1855,"&lt;=1"),IF(COUNTIF('Master list(no salts, metals)'!$K1855:$Y1855, "#N/A")=14,TRUE,FALSE))</f>
        <v>0</v>
      </c>
      <c r="L1861" t="b">
        <f>AND(COUNTIF('Master list(no salts, metals)'!L1855,"&lt;=1"),IF(COUNTIF('Master list(no salts, metals)'!$K1855:$Y1855, "#N/A")=14,TRUE,FALSE))</f>
        <v>0</v>
      </c>
      <c r="M1861" t="b">
        <f>AND(COUNTIF('Master list(no salts, metals)'!M1855,"&lt;=1"),IF(COUNTIF('Master list(no salts, metals)'!$K1855:$Y1855, "#N/A")=14,TRUE,FALSE))</f>
        <v>0</v>
      </c>
      <c r="N1861" t="b">
        <f>AND(COUNTIF('Master list(no salts, metals)'!N1855,"&lt;=1"),IF(COUNTIF('Master list(no salts, metals)'!$K1855:$Y1855, "#N/A")=14,TRUE,FALSE))</f>
        <v>0</v>
      </c>
      <c r="O1861" t="b">
        <f>AND(COUNTIF('Master list(no salts, metals)'!O1855,"&lt;=1"),IF(COUNTIF('Master list(no salts, metals)'!$K1855:$Y1855, "#N/A")=14,TRUE,FALSE))</f>
        <v>0</v>
      </c>
      <c r="P1861" t="b">
        <f>AND(COUNTIF('Master list(no salts, metals)'!P1855,"&lt;=1"),IF(COUNTIF('Master list(no salts, metals)'!$K1855:$Y1855, "#N/A")=14,TRUE,FALSE))</f>
        <v>0</v>
      </c>
      <c r="Q1861" t="b">
        <f>AND(COUNTIF('Master list(no salts, metals)'!Q1855,"&lt;=1"),IF(COUNTIF('Master list(no salts, metals)'!$K1855:$Y1855, "#N/A")=14,TRUE,FALSE))</f>
        <v>0</v>
      </c>
      <c r="R1861" t="b">
        <f>AND(COUNTIF('Master list(no salts, metals)'!R1855,"&lt;=1"),IF(COUNTIF('Master list(no salts, metals)'!$K1855:$Y1855, "#N/A")=14,TRUE,FALSE))</f>
        <v>0</v>
      </c>
      <c r="S1861" t="b">
        <f>AND(COUNTIF('Master list(no salts, metals)'!S1855,"&lt;=1"),IF(COUNTIF('Master list(no salts, metals)'!$K1855:$Y1855, "#N/A")=14,TRUE,FALSE))</f>
        <v>0</v>
      </c>
      <c r="T1861" t="b">
        <f>AND(COUNTIF('Master list(no salts, metals)'!T1855,"&lt;=1"),IF(COUNTIF('Master list(no salts, metals)'!$K1855:$Y1855, "#N/A")=14,TRUE,FALSE))</f>
        <v>1</v>
      </c>
      <c r="U1861" t="b">
        <f>AND(COUNTIF('Master list(no salts, metals)'!U1855,"&lt;=1"),IF(COUNTIF('Master list(no salts, metals)'!$K1855:$Y1855, "#N/A")=14,TRUE,FALSE))</f>
        <v>0</v>
      </c>
      <c r="V1861" t="b">
        <f>AND(COUNTIF('Master list(no salts, metals)'!V1855,"&lt;=1"),IF(COUNTIF('Master list(no salts, metals)'!$K1855:$Y1855, "#N/A")=14,TRUE,FALSE))</f>
        <v>0</v>
      </c>
      <c r="W1861" t="b">
        <f>AND(COUNTIF('Master list(no salts, metals)'!W1855,"&lt;=1"),IF(COUNTIF('Master list(no salts, metals)'!$K1855:$Y1855, "#N/A")=14,TRUE,FALSE))</f>
        <v>0</v>
      </c>
      <c r="X1861" t="b">
        <f>AND(COUNTIF('Master list(no salts, metals)'!X1855,"&lt;=1"),IF(COUNTIF('Master list(no salts, metals)'!$K1855:$Y1855, "#N/A")=14,TRUE,FALSE))</f>
        <v>0</v>
      </c>
      <c r="Y1861" t="b">
        <f>AND(COUNTIF('Master list(no salts, metals)'!Y1855,"&lt;=1"),IF(COUNTIF('Master list(no salts, metals)'!$K1855:$Y1855, "#N/A")=14,TRUE,FALSE))</f>
        <v>0</v>
      </c>
    </row>
    <row r="1862" spans="11:25" x14ac:dyDescent="0.25">
      <c r="K1862" t="b">
        <f>AND(COUNTIF('Master list(no salts, metals)'!K1856,"&lt;=1"),IF(COUNTIF('Master list(no salts, metals)'!$K1856:$Y1856, "#N/A")=14,TRUE,FALSE))</f>
        <v>0</v>
      </c>
      <c r="L1862" t="b">
        <f>AND(COUNTIF('Master list(no salts, metals)'!L1856,"&lt;=1"),IF(COUNTIF('Master list(no salts, metals)'!$K1856:$Y1856, "#N/A")=14,TRUE,FALSE))</f>
        <v>0</v>
      </c>
      <c r="M1862" t="b">
        <f>AND(COUNTIF('Master list(no salts, metals)'!M1856,"&lt;=1"),IF(COUNTIF('Master list(no salts, metals)'!$K1856:$Y1856, "#N/A")=14,TRUE,FALSE))</f>
        <v>0</v>
      </c>
      <c r="N1862" t="b">
        <f>AND(COUNTIF('Master list(no salts, metals)'!N1856,"&lt;=1"),IF(COUNTIF('Master list(no salts, metals)'!$K1856:$Y1856, "#N/A")=14,TRUE,FALSE))</f>
        <v>0</v>
      </c>
      <c r="O1862" t="b">
        <f>AND(COUNTIF('Master list(no salts, metals)'!O1856,"&lt;=1"),IF(COUNTIF('Master list(no salts, metals)'!$K1856:$Y1856, "#N/A")=14,TRUE,FALSE))</f>
        <v>0</v>
      </c>
      <c r="P1862" t="b">
        <f>AND(COUNTIF('Master list(no salts, metals)'!P1856,"&lt;=1"),IF(COUNTIF('Master list(no salts, metals)'!$K1856:$Y1856, "#N/A")=14,TRUE,FALSE))</f>
        <v>0</v>
      </c>
      <c r="Q1862" t="b">
        <f>AND(COUNTIF('Master list(no salts, metals)'!Q1856,"&lt;=1"),IF(COUNTIF('Master list(no salts, metals)'!$K1856:$Y1856, "#N/A")=14,TRUE,FALSE))</f>
        <v>0</v>
      </c>
      <c r="R1862" t="b">
        <f>AND(COUNTIF('Master list(no salts, metals)'!R1856,"&lt;=1"),IF(COUNTIF('Master list(no salts, metals)'!$K1856:$Y1856, "#N/A")=14,TRUE,FALSE))</f>
        <v>0</v>
      </c>
      <c r="S1862" t="b">
        <f>AND(COUNTIF('Master list(no salts, metals)'!S1856,"&lt;=1"),IF(COUNTIF('Master list(no salts, metals)'!$K1856:$Y1856, "#N/A")=14,TRUE,FALSE))</f>
        <v>0</v>
      </c>
      <c r="T1862" t="b">
        <f>AND(COUNTIF('Master list(no salts, metals)'!T1856,"&lt;=1"),IF(COUNTIF('Master list(no salts, metals)'!$K1856:$Y1856, "#N/A")=14,TRUE,FALSE))</f>
        <v>1</v>
      </c>
      <c r="U1862" t="b">
        <f>AND(COUNTIF('Master list(no salts, metals)'!U1856,"&lt;=1"),IF(COUNTIF('Master list(no salts, metals)'!$K1856:$Y1856, "#N/A")=14,TRUE,FALSE))</f>
        <v>0</v>
      </c>
      <c r="V1862" t="b">
        <f>AND(COUNTIF('Master list(no salts, metals)'!V1856,"&lt;=1"),IF(COUNTIF('Master list(no salts, metals)'!$K1856:$Y1856, "#N/A")=14,TRUE,FALSE))</f>
        <v>0</v>
      </c>
      <c r="W1862" t="b">
        <f>AND(COUNTIF('Master list(no salts, metals)'!W1856,"&lt;=1"),IF(COUNTIF('Master list(no salts, metals)'!$K1856:$Y1856, "#N/A")=14,TRUE,FALSE))</f>
        <v>0</v>
      </c>
      <c r="X1862" t="b">
        <f>AND(COUNTIF('Master list(no salts, metals)'!X1856,"&lt;=1"),IF(COUNTIF('Master list(no salts, metals)'!$K1856:$Y1856, "#N/A")=14,TRUE,FALSE))</f>
        <v>0</v>
      </c>
      <c r="Y1862" t="b">
        <f>AND(COUNTIF('Master list(no salts, metals)'!Y1856,"&lt;=1"),IF(COUNTIF('Master list(no salts, metals)'!$K1856:$Y1856, "#N/A")=14,TRUE,FALSE))</f>
        <v>0</v>
      </c>
    </row>
    <row r="1863" spans="11:25" x14ac:dyDescent="0.25">
      <c r="K1863" t="b">
        <f>AND(COUNTIF('Master list(no salts, metals)'!K1857,"&lt;=1"),IF(COUNTIF('Master list(no salts, metals)'!$K1857:$Y1857, "#N/A")=14,TRUE,FALSE))</f>
        <v>0</v>
      </c>
      <c r="L1863" t="b">
        <f>AND(COUNTIF('Master list(no salts, metals)'!L1857,"&lt;=1"),IF(COUNTIF('Master list(no salts, metals)'!$K1857:$Y1857, "#N/A")=14,TRUE,FALSE))</f>
        <v>0</v>
      </c>
      <c r="M1863" t="b">
        <f>AND(COUNTIF('Master list(no salts, metals)'!M1857,"&lt;=1"),IF(COUNTIF('Master list(no salts, metals)'!$K1857:$Y1857, "#N/A")=14,TRUE,FALSE))</f>
        <v>0</v>
      </c>
      <c r="N1863" t="b">
        <f>AND(COUNTIF('Master list(no salts, metals)'!N1857,"&lt;=1"),IF(COUNTIF('Master list(no salts, metals)'!$K1857:$Y1857, "#N/A")=14,TRUE,FALSE))</f>
        <v>0</v>
      </c>
      <c r="O1863" t="b">
        <f>AND(COUNTIF('Master list(no salts, metals)'!O1857,"&lt;=1"),IF(COUNTIF('Master list(no salts, metals)'!$K1857:$Y1857, "#N/A")=14,TRUE,FALSE))</f>
        <v>0</v>
      </c>
      <c r="P1863" t="b">
        <f>AND(COUNTIF('Master list(no salts, metals)'!P1857,"&lt;=1"),IF(COUNTIF('Master list(no salts, metals)'!$K1857:$Y1857, "#N/A")=14,TRUE,FALSE))</f>
        <v>0</v>
      </c>
      <c r="Q1863" t="b">
        <f>AND(COUNTIF('Master list(no salts, metals)'!Q1857,"&lt;=1"),IF(COUNTIF('Master list(no salts, metals)'!$K1857:$Y1857, "#N/A")=14,TRUE,FALSE))</f>
        <v>0</v>
      </c>
      <c r="R1863" t="b">
        <f>AND(COUNTIF('Master list(no salts, metals)'!R1857,"&lt;=1"),IF(COUNTIF('Master list(no salts, metals)'!$K1857:$Y1857, "#N/A")=14,TRUE,FALSE))</f>
        <v>0</v>
      </c>
      <c r="S1863" t="b">
        <f>AND(COUNTIF('Master list(no salts, metals)'!S1857,"&lt;=1"),IF(COUNTIF('Master list(no salts, metals)'!$K1857:$Y1857, "#N/A")=14,TRUE,FALSE))</f>
        <v>0</v>
      </c>
      <c r="T1863" t="b">
        <f>AND(COUNTIF('Master list(no salts, metals)'!T1857,"&lt;=1"),IF(COUNTIF('Master list(no salts, metals)'!$K1857:$Y1857, "#N/A")=14,TRUE,FALSE))</f>
        <v>1</v>
      </c>
      <c r="U1863" t="b">
        <f>AND(COUNTIF('Master list(no salts, metals)'!U1857,"&lt;=1"),IF(COUNTIF('Master list(no salts, metals)'!$K1857:$Y1857, "#N/A")=14,TRUE,FALSE))</f>
        <v>0</v>
      </c>
      <c r="V1863" t="b">
        <f>AND(COUNTIF('Master list(no salts, metals)'!V1857,"&lt;=1"),IF(COUNTIF('Master list(no salts, metals)'!$K1857:$Y1857, "#N/A")=14,TRUE,FALSE))</f>
        <v>0</v>
      </c>
      <c r="W1863" t="b">
        <f>AND(COUNTIF('Master list(no salts, metals)'!W1857,"&lt;=1"),IF(COUNTIF('Master list(no salts, metals)'!$K1857:$Y1857, "#N/A")=14,TRUE,FALSE))</f>
        <v>0</v>
      </c>
      <c r="X1863" t="b">
        <f>AND(COUNTIF('Master list(no salts, metals)'!X1857,"&lt;=1"),IF(COUNTIF('Master list(no salts, metals)'!$K1857:$Y1857, "#N/A")=14,TRUE,FALSE))</f>
        <v>0</v>
      </c>
      <c r="Y1863" t="b">
        <f>AND(COUNTIF('Master list(no salts, metals)'!Y1857,"&lt;=1"),IF(COUNTIF('Master list(no salts, metals)'!$K1857:$Y1857, "#N/A")=14,TRUE,FALSE))</f>
        <v>0</v>
      </c>
    </row>
    <row r="1864" spans="11:25" x14ac:dyDescent="0.25">
      <c r="K1864" t="b">
        <f>AND(COUNTIF('Master list(no salts, metals)'!K1858,"&lt;=1"),IF(COUNTIF('Master list(no salts, metals)'!$K1858:$Y1858, "#N/A")=14,TRUE,FALSE))</f>
        <v>0</v>
      </c>
      <c r="L1864" t="b">
        <f>AND(COUNTIF('Master list(no salts, metals)'!L1858,"&lt;=1"),IF(COUNTIF('Master list(no salts, metals)'!$K1858:$Y1858, "#N/A")=14,TRUE,FALSE))</f>
        <v>0</v>
      </c>
      <c r="M1864" t="b">
        <f>AND(COUNTIF('Master list(no salts, metals)'!M1858,"&lt;=1"),IF(COUNTIF('Master list(no salts, metals)'!$K1858:$Y1858, "#N/A")=14,TRUE,FALSE))</f>
        <v>0</v>
      </c>
      <c r="N1864" t="b">
        <f>AND(COUNTIF('Master list(no salts, metals)'!N1858,"&lt;=1"),IF(COUNTIF('Master list(no salts, metals)'!$K1858:$Y1858, "#N/A")=14,TRUE,FALSE))</f>
        <v>0</v>
      </c>
      <c r="O1864" t="b">
        <f>AND(COUNTIF('Master list(no salts, metals)'!O1858,"&lt;=1"),IF(COUNTIF('Master list(no salts, metals)'!$K1858:$Y1858, "#N/A")=14,TRUE,FALSE))</f>
        <v>0</v>
      </c>
      <c r="P1864" t="b">
        <f>AND(COUNTIF('Master list(no salts, metals)'!P1858,"&lt;=1"),IF(COUNTIF('Master list(no salts, metals)'!$K1858:$Y1858, "#N/A")=14,TRUE,FALSE))</f>
        <v>0</v>
      </c>
      <c r="Q1864" t="b">
        <f>AND(COUNTIF('Master list(no salts, metals)'!Q1858,"&lt;=1"),IF(COUNTIF('Master list(no salts, metals)'!$K1858:$Y1858, "#N/A")=14,TRUE,FALSE))</f>
        <v>0</v>
      </c>
      <c r="R1864" t="b">
        <f>AND(COUNTIF('Master list(no salts, metals)'!R1858,"&lt;=1"),IF(COUNTIF('Master list(no salts, metals)'!$K1858:$Y1858, "#N/A")=14,TRUE,FALSE))</f>
        <v>0</v>
      </c>
      <c r="S1864" t="b">
        <f>AND(COUNTIF('Master list(no salts, metals)'!S1858,"&lt;=1"),IF(COUNTIF('Master list(no salts, metals)'!$K1858:$Y1858, "#N/A")=14,TRUE,FALSE))</f>
        <v>0</v>
      </c>
      <c r="T1864" t="b">
        <f>AND(COUNTIF('Master list(no salts, metals)'!T1858,"&lt;=1"),IF(COUNTIF('Master list(no salts, metals)'!$K1858:$Y1858, "#N/A")=14,TRUE,FALSE))</f>
        <v>0</v>
      </c>
      <c r="U1864" t="b">
        <f>AND(COUNTIF('Master list(no salts, metals)'!U1858,"&lt;=1"),IF(COUNTIF('Master list(no salts, metals)'!$K1858:$Y1858, "#N/A")=14,TRUE,FALSE))</f>
        <v>0</v>
      </c>
      <c r="V1864" t="b">
        <f>AND(COUNTIF('Master list(no salts, metals)'!V1858,"&lt;=1"),IF(COUNTIF('Master list(no salts, metals)'!$K1858:$Y1858, "#N/A")=14,TRUE,FALSE))</f>
        <v>0</v>
      </c>
      <c r="W1864" t="b">
        <f>AND(COUNTIF('Master list(no salts, metals)'!W1858,"&lt;=1"),IF(COUNTIF('Master list(no salts, metals)'!$K1858:$Y1858, "#N/A")=14,TRUE,FALSE))</f>
        <v>1</v>
      </c>
      <c r="X1864" t="b">
        <f>AND(COUNTIF('Master list(no salts, metals)'!X1858,"&lt;=1"),IF(COUNTIF('Master list(no salts, metals)'!$K1858:$Y1858, "#N/A")=14,TRUE,FALSE))</f>
        <v>0</v>
      </c>
      <c r="Y1864" t="b">
        <f>AND(COUNTIF('Master list(no salts, metals)'!Y1858,"&lt;=1"),IF(COUNTIF('Master list(no salts, metals)'!$K1858:$Y1858, "#N/A")=14,TRUE,FALSE))</f>
        <v>0</v>
      </c>
    </row>
    <row r="1865" spans="11:25" x14ac:dyDescent="0.25">
      <c r="K1865" t="b">
        <f>AND(COUNTIF('Master list(no salts, metals)'!K1859,"&lt;=1"),IF(COUNTIF('Master list(no salts, metals)'!$K1859:$Y1859, "#N/A")=14,TRUE,FALSE))</f>
        <v>0</v>
      </c>
      <c r="L1865" t="b">
        <f>AND(COUNTIF('Master list(no salts, metals)'!L1859,"&lt;=1"),IF(COUNTIF('Master list(no salts, metals)'!$K1859:$Y1859, "#N/A")=14,TRUE,FALSE))</f>
        <v>0</v>
      </c>
      <c r="M1865" t="b">
        <f>AND(COUNTIF('Master list(no salts, metals)'!M1859,"&lt;=1"),IF(COUNTIF('Master list(no salts, metals)'!$K1859:$Y1859, "#N/A")=14,TRUE,FALSE))</f>
        <v>0</v>
      </c>
      <c r="N1865" t="b">
        <f>AND(COUNTIF('Master list(no salts, metals)'!N1859,"&lt;=1"),IF(COUNTIF('Master list(no salts, metals)'!$K1859:$Y1859, "#N/A")=14,TRUE,FALSE))</f>
        <v>0</v>
      </c>
      <c r="O1865" t="b">
        <f>AND(COUNTIF('Master list(no salts, metals)'!O1859,"&lt;=1"),IF(COUNTIF('Master list(no salts, metals)'!$K1859:$Y1859, "#N/A")=14,TRUE,FALSE))</f>
        <v>0</v>
      </c>
      <c r="P1865" t="b">
        <f>AND(COUNTIF('Master list(no salts, metals)'!P1859,"&lt;=1"),IF(COUNTIF('Master list(no salts, metals)'!$K1859:$Y1859, "#N/A")=14,TRUE,FALSE))</f>
        <v>0</v>
      </c>
      <c r="Q1865" t="b">
        <f>AND(COUNTIF('Master list(no salts, metals)'!Q1859,"&lt;=1"),IF(COUNTIF('Master list(no salts, metals)'!$K1859:$Y1859, "#N/A")=14,TRUE,FALSE))</f>
        <v>0</v>
      </c>
      <c r="R1865" t="b">
        <f>AND(COUNTIF('Master list(no salts, metals)'!R1859,"&lt;=1"),IF(COUNTIF('Master list(no salts, metals)'!$K1859:$Y1859, "#N/A")=14,TRUE,FALSE))</f>
        <v>0</v>
      </c>
      <c r="S1865" t="b">
        <f>AND(COUNTIF('Master list(no salts, metals)'!S1859,"&lt;=1"),IF(COUNTIF('Master list(no salts, metals)'!$K1859:$Y1859, "#N/A")=14,TRUE,FALSE))</f>
        <v>0</v>
      </c>
      <c r="T1865" t="b">
        <f>AND(COUNTIF('Master list(no salts, metals)'!T1859,"&lt;=1"),IF(COUNTIF('Master list(no salts, metals)'!$K1859:$Y1859, "#N/A")=14,TRUE,FALSE))</f>
        <v>0</v>
      </c>
      <c r="U1865" t="b">
        <f>AND(COUNTIF('Master list(no salts, metals)'!U1859,"&lt;=1"),IF(COUNTIF('Master list(no salts, metals)'!$K1859:$Y1859, "#N/A")=14,TRUE,FALSE))</f>
        <v>0</v>
      </c>
      <c r="V1865" t="b">
        <f>AND(COUNTIF('Master list(no salts, metals)'!V1859,"&lt;=1"),IF(COUNTIF('Master list(no salts, metals)'!$K1859:$Y1859, "#N/A")=14,TRUE,FALSE))</f>
        <v>0</v>
      </c>
      <c r="W1865" t="b">
        <f>AND(COUNTIF('Master list(no salts, metals)'!W1859,"&lt;=1"),IF(COUNTIF('Master list(no salts, metals)'!$K1859:$Y1859, "#N/A")=14,TRUE,FALSE))</f>
        <v>0</v>
      </c>
      <c r="X1865" t="b">
        <f>AND(COUNTIF('Master list(no salts, metals)'!X1859,"&lt;=1"),IF(COUNTIF('Master list(no salts, metals)'!$K1859:$Y1859, "#N/A")=14,TRUE,FALSE))</f>
        <v>0</v>
      </c>
      <c r="Y1865" t="b">
        <f>AND(COUNTIF('Master list(no salts, metals)'!Y1859,"&lt;=1"),IF(COUNTIF('Master list(no salts, metals)'!$K1859:$Y1859, "#N/A")=14,TRUE,FALSE))</f>
        <v>0</v>
      </c>
    </row>
    <row r="1866" spans="11:25" x14ac:dyDescent="0.25">
      <c r="K1866" t="b">
        <f>AND(COUNTIF('Master list(no salts, metals)'!K1860,"&lt;=1"),IF(COUNTIF('Master list(no salts, metals)'!$K1860:$Y1860, "#N/A")=14,TRUE,FALSE))</f>
        <v>0</v>
      </c>
      <c r="L1866" t="b">
        <f>AND(COUNTIF('Master list(no salts, metals)'!L1860,"&lt;=1"),IF(COUNTIF('Master list(no salts, metals)'!$K1860:$Y1860, "#N/A")=14,TRUE,FALSE))</f>
        <v>0</v>
      </c>
      <c r="M1866" t="b">
        <f>AND(COUNTIF('Master list(no salts, metals)'!M1860,"&lt;=1"),IF(COUNTIF('Master list(no salts, metals)'!$K1860:$Y1860, "#N/A")=14,TRUE,FALSE))</f>
        <v>0</v>
      </c>
      <c r="N1866" t="b">
        <f>AND(COUNTIF('Master list(no salts, metals)'!N1860,"&lt;=1"),IF(COUNTIF('Master list(no salts, metals)'!$K1860:$Y1860, "#N/A")=14,TRUE,FALSE))</f>
        <v>0</v>
      </c>
      <c r="O1866" t="b">
        <f>AND(COUNTIF('Master list(no salts, metals)'!O1860,"&lt;=1"),IF(COUNTIF('Master list(no salts, metals)'!$K1860:$Y1860, "#N/A")=14,TRUE,FALSE))</f>
        <v>0</v>
      </c>
      <c r="P1866" t="b">
        <f>AND(COUNTIF('Master list(no salts, metals)'!P1860,"&lt;=1"),IF(COUNTIF('Master list(no salts, metals)'!$K1860:$Y1860, "#N/A")=14,TRUE,FALSE))</f>
        <v>0</v>
      </c>
      <c r="Q1866" t="b">
        <f>AND(COUNTIF('Master list(no salts, metals)'!Q1860,"&lt;=1"),IF(COUNTIF('Master list(no salts, metals)'!$K1860:$Y1860, "#N/A")=14,TRUE,FALSE))</f>
        <v>0</v>
      </c>
      <c r="R1866" t="b">
        <f>AND(COUNTIF('Master list(no salts, metals)'!R1860,"&lt;=1"),IF(COUNTIF('Master list(no salts, metals)'!$K1860:$Y1860, "#N/A")=14,TRUE,FALSE))</f>
        <v>0</v>
      </c>
      <c r="S1866" t="b">
        <f>AND(COUNTIF('Master list(no salts, metals)'!S1860,"&lt;=1"),IF(COUNTIF('Master list(no salts, metals)'!$K1860:$Y1860, "#N/A")=14,TRUE,FALSE))</f>
        <v>0</v>
      </c>
      <c r="T1866" t="b">
        <f>AND(COUNTIF('Master list(no salts, metals)'!T1860,"&lt;=1"),IF(COUNTIF('Master list(no salts, metals)'!$K1860:$Y1860, "#N/A")=14,TRUE,FALSE))</f>
        <v>0</v>
      </c>
      <c r="U1866" t="b">
        <f>AND(COUNTIF('Master list(no salts, metals)'!U1860,"&lt;=1"),IF(COUNTIF('Master list(no salts, metals)'!$K1860:$Y1860, "#N/A")=14,TRUE,FALSE))</f>
        <v>0</v>
      </c>
      <c r="V1866" t="b">
        <f>AND(COUNTIF('Master list(no salts, metals)'!V1860,"&lt;=1"),IF(COUNTIF('Master list(no salts, metals)'!$K1860:$Y1860, "#N/A")=14,TRUE,FALSE))</f>
        <v>0</v>
      </c>
      <c r="W1866" t="b">
        <f>AND(COUNTIF('Master list(no salts, metals)'!W1860,"&lt;=1"),IF(COUNTIF('Master list(no salts, metals)'!$K1860:$Y1860, "#N/A")=14,TRUE,FALSE))</f>
        <v>1</v>
      </c>
      <c r="X1866" t="b">
        <f>AND(COUNTIF('Master list(no salts, metals)'!X1860,"&lt;=1"),IF(COUNTIF('Master list(no salts, metals)'!$K1860:$Y1860, "#N/A")=14,TRUE,FALSE))</f>
        <v>0</v>
      </c>
      <c r="Y1866" t="b">
        <f>AND(COUNTIF('Master list(no salts, metals)'!Y1860,"&lt;=1"),IF(COUNTIF('Master list(no salts, metals)'!$K1860:$Y1860, "#N/A")=14,TRUE,FALSE))</f>
        <v>0</v>
      </c>
    </row>
    <row r="1867" spans="11:25" x14ac:dyDescent="0.25">
      <c r="K1867" t="b">
        <f>AND(COUNTIF('Master list(no salts, metals)'!K1861,"&lt;=1"),IF(COUNTIF('Master list(no salts, metals)'!$K1861:$Y1861, "#N/A")=14,TRUE,FALSE))</f>
        <v>0</v>
      </c>
      <c r="L1867" t="b">
        <f>AND(COUNTIF('Master list(no salts, metals)'!L1861,"&lt;=1"),IF(COUNTIF('Master list(no salts, metals)'!$K1861:$Y1861, "#N/A")=14,TRUE,FALSE))</f>
        <v>0</v>
      </c>
      <c r="M1867" t="b">
        <f>AND(COUNTIF('Master list(no salts, metals)'!M1861,"&lt;=1"),IF(COUNTIF('Master list(no salts, metals)'!$K1861:$Y1861, "#N/A")=14,TRUE,FALSE))</f>
        <v>0</v>
      </c>
      <c r="N1867" t="b">
        <f>AND(COUNTIF('Master list(no salts, metals)'!N1861,"&lt;=1"),IF(COUNTIF('Master list(no salts, metals)'!$K1861:$Y1861, "#N/A")=14,TRUE,FALSE))</f>
        <v>0</v>
      </c>
      <c r="O1867" t="b">
        <f>AND(COUNTIF('Master list(no salts, metals)'!O1861,"&lt;=1"),IF(COUNTIF('Master list(no salts, metals)'!$K1861:$Y1861, "#N/A")=14,TRUE,FALSE))</f>
        <v>0</v>
      </c>
      <c r="P1867" t="b">
        <f>AND(COUNTIF('Master list(no salts, metals)'!P1861,"&lt;=1"),IF(COUNTIF('Master list(no salts, metals)'!$K1861:$Y1861, "#N/A")=14,TRUE,FALSE))</f>
        <v>0</v>
      </c>
      <c r="Q1867" t="b">
        <f>AND(COUNTIF('Master list(no salts, metals)'!Q1861,"&lt;=1"),IF(COUNTIF('Master list(no salts, metals)'!$K1861:$Y1861, "#N/A")=14,TRUE,FALSE))</f>
        <v>0</v>
      </c>
      <c r="R1867" t="b">
        <f>AND(COUNTIF('Master list(no salts, metals)'!R1861,"&lt;=1"),IF(COUNTIF('Master list(no salts, metals)'!$K1861:$Y1861, "#N/A")=14,TRUE,FALSE))</f>
        <v>0</v>
      </c>
      <c r="S1867" t="b">
        <f>AND(COUNTIF('Master list(no salts, metals)'!S1861,"&lt;=1"),IF(COUNTIF('Master list(no salts, metals)'!$K1861:$Y1861, "#N/A")=14,TRUE,FALSE))</f>
        <v>0</v>
      </c>
      <c r="T1867" t="b">
        <f>AND(COUNTIF('Master list(no salts, metals)'!T1861,"&lt;=1"),IF(COUNTIF('Master list(no salts, metals)'!$K1861:$Y1861, "#N/A")=14,TRUE,FALSE))</f>
        <v>0</v>
      </c>
      <c r="U1867" t="b">
        <f>AND(COUNTIF('Master list(no salts, metals)'!U1861,"&lt;=1"),IF(COUNTIF('Master list(no salts, metals)'!$K1861:$Y1861, "#N/A")=14,TRUE,FALSE))</f>
        <v>0</v>
      </c>
      <c r="V1867" t="b">
        <f>AND(COUNTIF('Master list(no salts, metals)'!V1861,"&lt;=1"),IF(COUNTIF('Master list(no salts, metals)'!$K1861:$Y1861, "#N/A")=14,TRUE,FALSE))</f>
        <v>0</v>
      </c>
      <c r="W1867" t="b">
        <f>AND(COUNTIF('Master list(no salts, metals)'!W1861,"&lt;=1"),IF(COUNTIF('Master list(no salts, metals)'!$K1861:$Y1861, "#N/A")=14,TRUE,FALSE))</f>
        <v>0</v>
      </c>
      <c r="X1867" t="b">
        <f>AND(COUNTIF('Master list(no salts, metals)'!X1861,"&lt;=1"),IF(COUNTIF('Master list(no salts, metals)'!$K1861:$Y1861, "#N/A")=14,TRUE,FALSE))</f>
        <v>0</v>
      </c>
      <c r="Y1867" t="b">
        <f>AND(COUNTIF('Master list(no salts, metals)'!Y1861,"&lt;=1"),IF(COUNTIF('Master list(no salts, metals)'!$K1861:$Y1861, "#N/A")=14,TRUE,FALSE))</f>
        <v>0</v>
      </c>
    </row>
    <row r="1868" spans="11:25" x14ac:dyDescent="0.25">
      <c r="K1868" t="b">
        <f>AND(COUNTIF('Master list(no salts, metals)'!K1862,"&lt;=1"),IF(COUNTIF('Master list(no salts, metals)'!$K1862:$Y1862, "#N/A")=14,TRUE,FALSE))</f>
        <v>0</v>
      </c>
      <c r="L1868" t="b">
        <f>AND(COUNTIF('Master list(no salts, metals)'!L1862,"&lt;=1"),IF(COUNTIF('Master list(no salts, metals)'!$K1862:$Y1862, "#N/A")=14,TRUE,FALSE))</f>
        <v>0</v>
      </c>
      <c r="M1868" t="b">
        <f>AND(COUNTIF('Master list(no salts, metals)'!M1862,"&lt;=1"),IF(COUNTIF('Master list(no salts, metals)'!$K1862:$Y1862, "#N/A")=14,TRUE,FALSE))</f>
        <v>0</v>
      </c>
      <c r="N1868" t="b">
        <f>AND(COUNTIF('Master list(no salts, metals)'!N1862,"&lt;=1"),IF(COUNTIF('Master list(no salts, metals)'!$K1862:$Y1862, "#N/A")=14,TRUE,FALSE))</f>
        <v>0</v>
      </c>
      <c r="O1868" t="b">
        <f>AND(COUNTIF('Master list(no salts, metals)'!O1862,"&lt;=1"),IF(COUNTIF('Master list(no salts, metals)'!$K1862:$Y1862, "#N/A")=14,TRUE,FALSE))</f>
        <v>0</v>
      </c>
      <c r="P1868" t="b">
        <f>AND(COUNTIF('Master list(no salts, metals)'!P1862,"&lt;=1"),IF(COUNTIF('Master list(no salts, metals)'!$K1862:$Y1862, "#N/A")=14,TRUE,FALSE))</f>
        <v>0</v>
      </c>
      <c r="Q1868" t="b">
        <f>AND(COUNTIF('Master list(no salts, metals)'!Q1862,"&lt;=1"),IF(COUNTIF('Master list(no salts, metals)'!$K1862:$Y1862, "#N/A")=14,TRUE,FALSE))</f>
        <v>0</v>
      </c>
      <c r="R1868" t="b">
        <f>AND(COUNTIF('Master list(no salts, metals)'!R1862,"&lt;=1"),IF(COUNTIF('Master list(no salts, metals)'!$K1862:$Y1862, "#N/A")=14,TRUE,FALSE))</f>
        <v>0</v>
      </c>
      <c r="S1868" t="b">
        <f>AND(COUNTIF('Master list(no salts, metals)'!S1862,"&lt;=1"),IF(COUNTIF('Master list(no salts, metals)'!$K1862:$Y1862, "#N/A")=14,TRUE,FALSE))</f>
        <v>0</v>
      </c>
      <c r="T1868" t="b">
        <f>AND(COUNTIF('Master list(no salts, metals)'!T1862,"&lt;=1"),IF(COUNTIF('Master list(no salts, metals)'!$K1862:$Y1862, "#N/A")=14,TRUE,FALSE))</f>
        <v>0</v>
      </c>
      <c r="U1868" t="b">
        <f>AND(COUNTIF('Master list(no salts, metals)'!U1862,"&lt;=1"),IF(COUNTIF('Master list(no salts, metals)'!$K1862:$Y1862, "#N/A")=14,TRUE,FALSE))</f>
        <v>0</v>
      </c>
      <c r="V1868" t="b">
        <f>AND(COUNTIF('Master list(no salts, metals)'!V1862,"&lt;=1"),IF(COUNTIF('Master list(no salts, metals)'!$K1862:$Y1862, "#N/A")=14,TRUE,FALSE))</f>
        <v>0</v>
      </c>
      <c r="W1868" t="b">
        <f>AND(COUNTIF('Master list(no salts, metals)'!W1862,"&lt;=1"),IF(COUNTIF('Master list(no salts, metals)'!$K1862:$Y1862, "#N/A")=14,TRUE,FALSE))</f>
        <v>0</v>
      </c>
      <c r="X1868" t="b">
        <f>AND(COUNTIF('Master list(no salts, metals)'!X1862,"&lt;=1"),IF(COUNTIF('Master list(no salts, metals)'!$K1862:$Y1862, "#N/A")=14,TRUE,FALSE))</f>
        <v>0</v>
      </c>
      <c r="Y1868" t="b">
        <f>AND(COUNTIF('Master list(no salts, metals)'!Y1862,"&lt;=1"),IF(COUNTIF('Master list(no salts, metals)'!$K1862:$Y1862, "#N/A")=14,TRUE,FALSE))</f>
        <v>0</v>
      </c>
    </row>
    <row r="1869" spans="11:25" x14ac:dyDescent="0.25">
      <c r="K1869" t="b">
        <f>AND(COUNTIF('Master list(no salts, metals)'!K1863,"&lt;=1"),IF(COUNTIF('Master list(no salts, metals)'!$K1863:$Y1863, "#N/A")=14,TRUE,FALSE))</f>
        <v>0</v>
      </c>
      <c r="L1869" t="b">
        <f>AND(COUNTIF('Master list(no salts, metals)'!L1863,"&lt;=1"),IF(COUNTIF('Master list(no salts, metals)'!$K1863:$Y1863, "#N/A")=14,TRUE,FALSE))</f>
        <v>0</v>
      </c>
      <c r="M1869" t="b">
        <f>AND(COUNTIF('Master list(no salts, metals)'!M1863,"&lt;=1"),IF(COUNTIF('Master list(no salts, metals)'!$K1863:$Y1863, "#N/A")=14,TRUE,FALSE))</f>
        <v>0</v>
      </c>
      <c r="N1869" t="b">
        <f>AND(COUNTIF('Master list(no salts, metals)'!N1863,"&lt;=1"),IF(COUNTIF('Master list(no salts, metals)'!$K1863:$Y1863, "#N/A")=14,TRUE,FALSE))</f>
        <v>0</v>
      </c>
      <c r="O1869" t="b">
        <f>AND(COUNTIF('Master list(no salts, metals)'!O1863,"&lt;=1"),IF(COUNTIF('Master list(no salts, metals)'!$K1863:$Y1863, "#N/A")=14,TRUE,FALSE))</f>
        <v>0</v>
      </c>
      <c r="P1869" t="b">
        <f>AND(COUNTIF('Master list(no salts, metals)'!P1863,"&lt;=1"),IF(COUNTIF('Master list(no salts, metals)'!$K1863:$Y1863, "#N/A")=14,TRUE,FALSE))</f>
        <v>0</v>
      </c>
      <c r="Q1869" t="b">
        <f>AND(COUNTIF('Master list(no salts, metals)'!Q1863,"&lt;=1"),IF(COUNTIF('Master list(no salts, metals)'!$K1863:$Y1863, "#N/A")=14,TRUE,FALSE))</f>
        <v>0</v>
      </c>
      <c r="R1869" t="b">
        <f>AND(COUNTIF('Master list(no salts, metals)'!R1863,"&lt;=1"),IF(COUNTIF('Master list(no salts, metals)'!$K1863:$Y1863, "#N/A")=14,TRUE,FALSE))</f>
        <v>0</v>
      </c>
      <c r="S1869" t="b">
        <f>AND(COUNTIF('Master list(no salts, metals)'!S1863,"&lt;=1"),IF(COUNTIF('Master list(no salts, metals)'!$K1863:$Y1863, "#N/A")=14,TRUE,FALSE))</f>
        <v>0</v>
      </c>
      <c r="T1869" t="b">
        <f>AND(COUNTIF('Master list(no salts, metals)'!T1863,"&lt;=1"),IF(COUNTIF('Master list(no salts, metals)'!$K1863:$Y1863, "#N/A")=14,TRUE,FALSE))</f>
        <v>0</v>
      </c>
      <c r="U1869" t="b">
        <f>AND(COUNTIF('Master list(no salts, metals)'!U1863,"&lt;=1"),IF(COUNTIF('Master list(no salts, metals)'!$K1863:$Y1863, "#N/A")=14,TRUE,FALSE))</f>
        <v>0</v>
      </c>
      <c r="V1869" t="b">
        <f>AND(COUNTIF('Master list(no salts, metals)'!V1863,"&lt;=1"),IF(COUNTIF('Master list(no salts, metals)'!$K1863:$Y1863, "#N/A")=14,TRUE,FALSE))</f>
        <v>0</v>
      </c>
      <c r="W1869" t="b">
        <f>AND(COUNTIF('Master list(no salts, metals)'!W1863,"&lt;=1"),IF(COUNTIF('Master list(no salts, metals)'!$K1863:$Y1863, "#N/A")=14,TRUE,FALSE))</f>
        <v>0</v>
      </c>
      <c r="X1869" t="b">
        <f>AND(COUNTIF('Master list(no salts, metals)'!X1863,"&lt;=1"),IF(COUNTIF('Master list(no salts, metals)'!$K1863:$Y1863, "#N/A")=14,TRUE,FALSE))</f>
        <v>0</v>
      </c>
      <c r="Y1869" t="b">
        <f>AND(COUNTIF('Master list(no salts, metals)'!Y1863,"&lt;=1"),IF(COUNTIF('Master list(no salts, metals)'!$K1863:$Y1863, "#N/A")=14,TRUE,FALSE))</f>
        <v>0</v>
      </c>
    </row>
    <row r="1870" spans="11:25" x14ac:dyDescent="0.25">
      <c r="K1870" t="b">
        <f>AND(COUNTIF('Master list(no salts, metals)'!K1864,"&lt;=1"),IF(COUNTIF('Master list(no salts, metals)'!$K1864:$Y1864, "#N/A")=14,TRUE,FALSE))</f>
        <v>0</v>
      </c>
      <c r="L1870" t="b">
        <f>AND(COUNTIF('Master list(no salts, metals)'!L1864,"&lt;=1"),IF(COUNTIF('Master list(no salts, metals)'!$K1864:$Y1864, "#N/A")=14,TRUE,FALSE))</f>
        <v>0</v>
      </c>
      <c r="M1870" t="b">
        <f>AND(COUNTIF('Master list(no salts, metals)'!M1864,"&lt;=1"),IF(COUNTIF('Master list(no salts, metals)'!$K1864:$Y1864, "#N/A")=14,TRUE,FALSE))</f>
        <v>0</v>
      </c>
      <c r="N1870" t="b">
        <f>AND(COUNTIF('Master list(no salts, metals)'!N1864,"&lt;=1"),IF(COUNTIF('Master list(no salts, metals)'!$K1864:$Y1864, "#N/A")=14,TRUE,FALSE))</f>
        <v>0</v>
      </c>
      <c r="O1870" t="b">
        <f>AND(COUNTIF('Master list(no salts, metals)'!O1864,"&lt;=1"),IF(COUNTIF('Master list(no salts, metals)'!$K1864:$Y1864, "#N/A")=14,TRUE,FALSE))</f>
        <v>0</v>
      </c>
      <c r="P1870" t="b">
        <f>AND(COUNTIF('Master list(no salts, metals)'!P1864,"&lt;=1"),IF(COUNTIF('Master list(no salts, metals)'!$K1864:$Y1864, "#N/A")=14,TRUE,FALSE))</f>
        <v>0</v>
      </c>
      <c r="Q1870" t="b">
        <f>AND(COUNTIF('Master list(no salts, metals)'!Q1864,"&lt;=1"),IF(COUNTIF('Master list(no salts, metals)'!$K1864:$Y1864, "#N/A")=14,TRUE,FALSE))</f>
        <v>0</v>
      </c>
      <c r="R1870" t="b">
        <f>AND(COUNTIF('Master list(no salts, metals)'!R1864,"&lt;=1"),IF(COUNTIF('Master list(no salts, metals)'!$K1864:$Y1864, "#N/A")=14,TRUE,FALSE))</f>
        <v>0</v>
      </c>
      <c r="S1870" t="b">
        <f>AND(COUNTIF('Master list(no salts, metals)'!S1864,"&lt;=1"),IF(COUNTIF('Master list(no salts, metals)'!$K1864:$Y1864, "#N/A")=14,TRUE,FALSE))</f>
        <v>0</v>
      </c>
      <c r="T1870" t="b">
        <f>AND(COUNTIF('Master list(no salts, metals)'!T1864,"&lt;=1"),IF(COUNTIF('Master list(no salts, metals)'!$K1864:$Y1864, "#N/A")=14,TRUE,FALSE))</f>
        <v>0</v>
      </c>
      <c r="U1870" t="b">
        <f>AND(COUNTIF('Master list(no salts, metals)'!U1864,"&lt;=1"),IF(COUNTIF('Master list(no salts, metals)'!$K1864:$Y1864, "#N/A")=14,TRUE,FALSE))</f>
        <v>0</v>
      </c>
      <c r="V1870" t="b">
        <f>AND(COUNTIF('Master list(no salts, metals)'!V1864,"&lt;=1"),IF(COUNTIF('Master list(no salts, metals)'!$K1864:$Y1864, "#N/A")=14,TRUE,FALSE))</f>
        <v>0</v>
      </c>
      <c r="W1870" t="b">
        <f>AND(COUNTIF('Master list(no salts, metals)'!W1864,"&lt;=1"),IF(COUNTIF('Master list(no salts, metals)'!$K1864:$Y1864, "#N/A")=14,TRUE,FALSE))</f>
        <v>1</v>
      </c>
      <c r="X1870" t="b">
        <f>AND(COUNTIF('Master list(no salts, metals)'!X1864,"&lt;=1"),IF(COUNTIF('Master list(no salts, metals)'!$K1864:$Y1864, "#N/A")=14,TRUE,FALSE))</f>
        <v>0</v>
      </c>
      <c r="Y1870" t="b">
        <f>AND(COUNTIF('Master list(no salts, metals)'!Y1864,"&lt;=1"),IF(COUNTIF('Master list(no salts, metals)'!$K1864:$Y1864, "#N/A")=14,TRUE,FALSE))</f>
        <v>0</v>
      </c>
    </row>
    <row r="1871" spans="11:25" x14ac:dyDescent="0.25">
      <c r="K1871" t="b">
        <f>AND(COUNTIF('Master list(no salts, metals)'!K1865,"&lt;=1"),IF(COUNTIF('Master list(no salts, metals)'!$K1865:$Y1865, "#N/A")=14,TRUE,FALSE))</f>
        <v>0</v>
      </c>
      <c r="L1871" t="b">
        <f>AND(COUNTIF('Master list(no salts, metals)'!L1865,"&lt;=1"),IF(COUNTIF('Master list(no salts, metals)'!$K1865:$Y1865, "#N/A")=14,TRUE,FALSE))</f>
        <v>0</v>
      </c>
      <c r="M1871" t="b">
        <f>AND(COUNTIF('Master list(no salts, metals)'!M1865,"&lt;=1"),IF(COUNTIF('Master list(no salts, metals)'!$K1865:$Y1865, "#N/A")=14,TRUE,FALSE))</f>
        <v>0</v>
      </c>
      <c r="N1871" t="b">
        <f>AND(COUNTIF('Master list(no salts, metals)'!N1865,"&lt;=1"),IF(COUNTIF('Master list(no salts, metals)'!$K1865:$Y1865, "#N/A")=14,TRUE,FALSE))</f>
        <v>0</v>
      </c>
      <c r="O1871" t="b">
        <f>AND(COUNTIF('Master list(no salts, metals)'!O1865,"&lt;=1"),IF(COUNTIF('Master list(no salts, metals)'!$K1865:$Y1865, "#N/A")=14,TRUE,FALSE))</f>
        <v>0</v>
      </c>
      <c r="P1871" t="b">
        <f>AND(COUNTIF('Master list(no salts, metals)'!P1865,"&lt;=1"),IF(COUNTIF('Master list(no salts, metals)'!$K1865:$Y1865, "#N/A")=14,TRUE,FALSE))</f>
        <v>0</v>
      </c>
      <c r="Q1871" t="b">
        <f>AND(COUNTIF('Master list(no salts, metals)'!Q1865,"&lt;=1"),IF(COUNTIF('Master list(no salts, metals)'!$K1865:$Y1865, "#N/A")=14,TRUE,FALSE))</f>
        <v>0</v>
      </c>
      <c r="R1871" t="b">
        <f>AND(COUNTIF('Master list(no salts, metals)'!R1865,"&lt;=1"),IF(COUNTIF('Master list(no salts, metals)'!$K1865:$Y1865, "#N/A")=14,TRUE,FALSE))</f>
        <v>0</v>
      </c>
      <c r="S1871" t="b">
        <f>AND(COUNTIF('Master list(no salts, metals)'!S1865,"&lt;=1"),IF(COUNTIF('Master list(no salts, metals)'!$K1865:$Y1865, "#N/A")=14,TRUE,FALSE))</f>
        <v>0</v>
      </c>
      <c r="T1871" t="b">
        <f>AND(COUNTIF('Master list(no salts, metals)'!T1865,"&lt;=1"),IF(COUNTIF('Master list(no salts, metals)'!$K1865:$Y1865, "#N/A")=14,TRUE,FALSE))</f>
        <v>0</v>
      </c>
      <c r="U1871" t="b">
        <f>AND(COUNTIF('Master list(no salts, metals)'!U1865,"&lt;=1"),IF(COUNTIF('Master list(no salts, metals)'!$K1865:$Y1865, "#N/A")=14,TRUE,FALSE))</f>
        <v>0</v>
      </c>
      <c r="V1871" t="b">
        <f>AND(COUNTIF('Master list(no salts, metals)'!V1865,"&lt;=1"),IF(COUNTIF('Master list(no salts, metals)'!$K1865:$Y1865, "#N/A")=14,TRUE,FALSE))</f>
        <v>0</v>
      </c>
      <c r="W1871" t="b">
        <f>AND(COUNTIF('Master list(no salts, metals)'!W1865,"&lt;=1"),IF(COUNTIF('Master list(no salts, metals)'!$K1865:$Y1865, "#N/A")=14,TRUE,FALSE))</f>
        <v>1</v>
      </c>
      <c r="X1871" t="b">
        <f>AND(COUNTIF('Master list(no salts, metals)'!X1865,"&lt;=1"),IF(COUNTIF('Master list(no salts, metals)'!$K1865:$Y1865, "#N/A")=14,TRUE,FALSE))</f>
        <v>0</v>
      </c>
      <c r="Y1871" t="b">
        <f>AND(COUNTIF('Master list(no salts, metals)'!Y1865,"&lt;=1"),IF(COUNTIF('Master list(no salts, metals)'!$K1865:$Y1865, "#N/A")=14,TRUE,FALSE))</f>
        <v>0</v>
      </c>
    </row>
    <row r="1872" spans="11:25" x14ac:dyDescent="0.25">
      <c r="K1872" t="b">
        <f>AND(COUNTIF('Master list(no salts, metals)'!K1866,"&lt;=1"),IF(COUNTIF('Master list(no salts, metals)'!$K1866:$Y1866, "#N/A")=14,TRUE,FALSE))</f>
        <v>0</v>
      </c>
      <c r="L1872" t="b">
        <f>AND(COUNTIF('Master list(no salts, metals)'!L1866,"&lt;=1"),IF(COUNTIF('Master list(no salts, metals)'!$K1866:$Y1866, "#N/A")=14,TRUE,FALSE))</f>
        <v>0</v>
      </c>
      <c r="M1872" t="b">
        <f>AND(COUNTIF('Master list(no salts, metals)'!M1866,"&lt;=1"),IF(COUNTIF('Master list(no salts, metals)'!$K1866:$Y1866, "#N/A")=14,TRUE,FALSE))</f>
        <v>0</v>
      </c>
      <c r="N1872" t="b">
        <f>AND(COUNTIF('Master list(no salts, metals)'!N1866,"&lt;=1"),IF(COUNTIF('Master list(no salts, metals)'!$K1866:$Y1866, "#N/A")=14,TRUE,FALSE))</f>
        <v>0</v>
      </c>
      <c r="O1872" t="b">
        <f>AND(COUNTIF('Master list(no salts, metals)'!O1866,"&lt;=1"),IF(COUNTIF('Master list(no salts, metals)'!$K1866:$Y1866, "#N/A")=14,TRUE,FALSE))</f>
        <v>0</v>
      </c>
      <c r="P1872" t="b">
        <f>AND(COUNTIF('Master list(no salts, metals)'!P1866,"&lt;=1"),IF(COUNTIF('Master list(no salts, metals)'!$K1866:$Y1866, "#N/A")=14,TRUE,FALSE))</f>
        <v>0</v>
      </c>
      <c r="Q1872" t="b">
        <f>AND(COUNTIF('Master list(no salts, metals)'!Q1866,"&lt;=1"),IF(COUNTIF('Master list(no salts, metals)'!$K1866:$Y1866, "#N/A")=14,TRUE,FALSE))</f>
        <v>0</v>
      </c>
      <c r="R1872" t="b">
        <f>AND(COUNTIF('Master list(no salts, metals)'!R1866,"&lt;=1"),IF(COUNTIF('Master list(no salts, metals)'!$K1866:$Y1866, "#N/A")=14,TRUE,FALSE))</f>
        <v>0</v>
      </c>
      <c r="S1872" t="b">
        <f>AND(COUNTIF('Master list(no salts, metals)'!S1866,"&lt;=1"),IF(COUNTIF('Master list(no salts, metals)'!$K1866:$Y1866, "#N/A")=14,TRUE,FALSE))</f>
        <v>0</v>
      </c>
      <c r="T1872" t="b">
        <f>AND(COUNTIF('Master list(no salts, metals)'!T1866,"&lt;=1"),IF(COUNTIF('Master list(no salts, metals)'!$K1866:$Y1866, "#N/A")=14,TRUE,FALSE))</f>
        <v>0</v>
      </c>
      <c r="U1872" t="b">
        <f>AND(COUNTIF('Master list(no salts, metals)'!U1866,"&lt;=1"),IF(COUNTIF('Master list(no salts, metals)'!$K1866:$Y1866, "#N/A")=14,TRUE,FALSE))</f>
        <v>0</v>
      </c>
      <c r="V1872" t="b">
        <f>AND(COUNTIF('Master list(no salts, metals)'!V1866,"&lt;=1"),IF(COUNTIF('Master list(no salts, metals)'!$K1866:$Y1866, "#N/A")=14,TRUE,FALSE))</f>
        <v>0</v>
      </c>
      <c r="W1872" t="b">
        <f>AND(COUNTIF('Master list(no salts, metals)'!W1866,"&lt;=1"),IF(COUNTIF('Master list(no salts, metals)'!$K1866:$Y1866, "#N/A")=14,TRUE,FALSE))</f>
        <v>0</v>
      </c>
      <c r="X1872" t="b">
        <f>AND(COUNTIF('Master list(no salts, metals)'!X1866,"&lt;=1"),IF(COUNTIF('Master list(no salts, metals)'!$K1866:$Y1866, "#N/A")=14,TRUE,FALSE))</f>
        <v>0</v>
      </c>
      <c r="Y1872" t="b">
        <f>AND(COUNTIF('Master list(no salts, metals)'!Y1866,"&lt;=1"),IF(COUNTIF('Master list(no salts, metals)'!$K1866:$Y1866, "#N/A")=14,TRUE,FALSE))</f>
        <v>1</v>
      </c>
    </row>
    <row r="1873" spans="11:25" x14ac:dyDescent="0.25">
      <c r="K1873" t="b">
        <f>AND(COUNTIF('Master list(no salts, metals)'!K1867,"&lt;=1"),IF(COUNTIF('Master list(no salts, metals)'!$K1867:$Y1867, "#N/A")=14,TRUE,FALSE))</f>
        <v>0</v>
      </c>
      <c r="L1873" t="b">
        <f>AND(COUNTIF('Master list(no salts, metals)'!L1867,"&lt;=1"),IF(COUNTIF('Master list(no salts, metals)'!$K1867:$Y1867, "#N/A")=14,TRUE,FALSE))</f>
        <v>0</v>
      </c>
      <c r="M1873" t="b">
        <f>AND(COUNTIF('Master list(no salts, metals)'!M1867,"&lt;=1"),IF(COUNTIF('Master list(no salts, metals)'!$K1867:$Y1867, "#N/A")=14,TRUE,FALSE))</f>
        <v>0</v>
      </c>
      <c r="N1873" t="b">
        <f>AND(COUNTIF('Master list(no salts, metals)'!N1867,"&lt;=1"),IF(COUNTIF('Master list(no salts, metals)'!$K1867:$Y1867, "#N/A")=14,TRUE,FALSE))</f>
        <v>0</v>
      </c>
      <c r="O1873" t="b">
        <f>AND(COUNTIF('Master list(no salts, metals)'!O1867,"&lt;=1"),IF(COUNTIF('Master list(no salts, metals)'!$K1867:$Y1867, "#N/A")=14,TRUE,FALSE))</f>
        <v>0</v>
      </c>
      <c r="P1873" t="b">
        <f>AND(COUNTIF('Master list(no salts, metals)'!P1867,"&lt;=1"),IF(COUNTIF('Master list(no salts, metals)'!$K1867:$Y1867, "#N/A")=14,TRUE,FALSE))</f>
        <v>0</v>
      </c>
      <c r="Q1873" t="b">
        <f>AND(COUNTIF('Master list(no salts, metals)'!Q1867,"&lt;=1"),IF(COUNTIF('Master list(no salts, metals)'!$K1867:$Y1867, "#N/A")=14,TRUE,FALSE))</f>
        <v>0</v>
      </c>
      <c r="R1873" t="b">
        <f>AND(COUNTIF('Master list(no salts, metals)'!R1867,"&lt;=1"),IF(COUNTIF('Master list(no salts, metals)'!$K1867:$Y1867, "#N/A")=14,TRUE,FALSE))</f>
        <v>0</v>
      </c>
      <c r="S1873" t="b">
        <f>AND(COUNTIF('Master list(no salts, metals)'!S1867,"&lt;=1"),IF(COUNTIF('Master list(no salts, metals)'!$K1867:$Y1867, "#N/A")=14,TRUE,FALSE))</f>
        <v>0</v>
      </c>
      <c r="T1873" t="b">
        <f>AND(COUNTIF('Master list(no salts, metals)'!T1867,"&lt;=1"),IF(COUNTIF('Master list(no salts, metals)'!$K1867:$Y1867, "#N/A")=14,TRUE,FALSE))</f>
        <v>1</v>
      </c>
      <c r="U1873" t="b">
        <f>AND(COUNTIF('Master list(no salts, metals)'!U1867,"&lt;=1"),IF(COUNTIF('Master list(no salts, metals)'!$K1867:$Y1867, "#N/A")=14,TRUE,FALSE))</f>
        <v>0</v>
      </c>
      <c r="V1873" t="b">
        <f>AND(COUNTIF('Master list(no salts, metals)'!V1867,"&lt;=1"),IF(COUNTIF('Master list(no salts, metals)'!$K1867:$Y1867, "#N/A")=14,TRUE,FALSE))</f>
        <v>0</v>
      </c>
      <c r="W1873" t="b">
        <f>AND(COUNTIF('Master list(no salts, metals)'!W1867,"&lt;=1"),IF(COUNTIF('Master list(no salts, metals)'!$K1867:$Y1867, "#N/A")=14,TRUE,FALSE))</f>
        <v>0</v>
      </c>
      <c r="X1873" t="b">
        <f>AND(COUNTIF('Master list(no salts, metals)'!X1867,"&lt;=1"),IF(COUNTIF('Master list(no salts, metals)'!$K1867:$Y1867, "#N/A")=14,TRUE,FALSE))</f>
        <v>0</v>
      </c>
      <c r="Y1873" t="b">
        <f>AND(COUNTIF('Master list(no salts, metals)'!Y1867,"&lt;=1"),IF(COUNTIF('Master list(no salts, metals)'!$K1867:$Y1867, "#N/A")=14,TRUE,FALSE))</f>
        <v>0</v>
      </c>
    </row>
    <row r="1874" spans="11:25" x14ac:dyDescent="0.25">
      <c r="K1874" t="b">
        <f>AND(COUNTIF('Master list(no salts, metals)'!K1868,"&lt;=1"),IF(COUNTIF('Master list(no salts, metals)'!$K1868:$Y1868, "#N/A")=14,TRUE,FALSE))</f>
        <v>0</v>
      </c>
      <c r="L1874" t="b">
        <f>AND(COUNTIF('Master list(no salts, metals)'!L1868,"&lt;=1"),IF(COUNTIF('Master list(no salts, metals)'!$K1868:$Y1868, "#N/A")=14,TRUE,FALSE))</f>
        <v>0</v>
      </c>
      <c r="M1874" t="b">
        <f>AND(COUNTIF('Master list(no salts, metals)'!M1868,"&lt;=1"),IF(COUNTIF('Master list(no salts, metals)'!$K1868:$Y1868, "#N/A")=14,TRUE,FALSE))</f>
        <v>0</v>
      </c>
      <c r="N1874" t="b">
        <f>AND(COUNTIF('Master list(no salts, metals)'!N1868,"&lt;=1"),IF(COUNTIF('Master list(no salts, metals)'!$K1868:$Y1868, "#N/A")=14,TRUE,FALSE))</f>
        <v>0</v>
      </c>
      <c r="O1874" t="b">
        <f>AND(COUNTIF('Master list(no salts, metals)'!O1868,"&lt;=1"),IF(COUNTIF('Master list(no salts, metals)'!$K1868:$Y1868, "#N/A")=14,TRUE,FALSE))</f>
        <v>0</v>
      </c>
      <c r="P1874" t="b">
        <f>AND(COUNTIF('Master list(no salts, metals)'!P1868,"&lt;=1"),IF(COUNTIF('Master list(no salts, metals)'!$K1868:$Y1868, "#N/A")=14,TRUE,FALSE))</f>
        <v>0</v>
      </c>
      <c r="Q1874" t="b">
        <f>AND(COUNTIF('Master list(no salts, metals)'!Q1868,"&lt;=1"),IF(COUNTIF('Master list(no salts, metals)'!$K1868:$Y1868, "#N/A")=14,TRUE,FALSE))</f>
        <v>0</v>
      </c>
      <c r="R1874" t="b">
        <f>AND(COUNTIF('Master list(no salts, metals)'!R1868,"&lt;=1"),IF(COUNTIF('Master list(no salts, metals)'!$K1868:$Y1868, "#N/A")=14,TRUE,FALSE))</f>
        <v>0</v>
      </c>
      <c r="S1874" t="b">
        <f>AND(COUNTIF('Master list(no salts, metals)'!S1868,"&lt;=1"),IF(COUNTIF('Master list(no salts, metals)'!$K1868:$Y1868, "#N/A")=14,TRUE,FALSE))</f>
        <v>0</v>
      </c>
      <c r="T1874" t="b">
        <f>AND(COUNTIF('Master list(no salts, metals)'!T1868,"&lt;=1"),IF(COUNTIF('Master list(no salts, metals)'!$K1868:$Y1868, "#N/A")=14,TRUE,FALSE))</f>
        <v>0</v>
      </c>
      <c r="U1874" t="b">
        <f>AND(COUNTIF('Master list(no salts, metals)'!U1868,"&lt;=1"),IF(COUNTIF('Master list(no salts, metals)'!$K1868:$Y1868, "#N/A")=14,TRUE,FALSE))</f>
        <v>0</v>
      </c>
      <c r="V1874" t="b">
        <f>AND(COUNTIF('Master list(no salts, metals)'!V1868,"&lt;=1"),IF(COUNTIF('Master list(no salts, metals)'!$K1868:$Y1868, "#N/A")=14,TRUE,FALSE))</f>
        <v>0</v>
      </c>
      <c r="W1874" t="b">
        <f>AND(COUNTIF('Master list(no salts, metals)'!W1868,"&lt;=1"),IF(COUNTIF('Master list(no salts, metals)'!$K1868:$Y1868, "#N/A")=14,TRUE,FALSE))</f>
        <v>0</v>
      </c>
      <c r="X1874" t="b">
        <f>AND(COUNTIF('Master list(no salts, metals)'!X1868,"&lt;=1"),IF(COUNTIF('Master list(no salts, metals)'!$K1868:$Y1868, "#N/A")=14,TRUE,FALSE))</f>
        <v>0</v>
      </c>
      <c r="Y1874" t="b">
        <f>AND(COUNTIF('Master list(no salts, metals)'!Y1868,"&lt;=1"),IF(COUNTIF('Master list(no salts, metals)'!$K1868:$Y1868, "#N/A")=14,TRUE,FALSE))</f>
        <v>1</v>
      </c>
    </row>
    <row r="1875" spans="11:25" x14ac:dyDescent="0.25">
      <c r="K1875" t="b">
        <f>AND(COUNTIF('Master list(no salts, metals)'!K1869,"&lt;=1"),IF(COUNTIF('Master list(no salts, metals)'!$K1869:$Y1869, "#N/A")=14,TRUE,FALSE))</f>
        <v>0</v>
      </c>
      <c r="L1875" t="b">
        <f>AND(COUNTIF('Master list(no salts, metals)'!L1869,"&lt;=1"),IF(COUNTIF('Master list(no salts, metals)'!$K1869:$Y1869, "#N/A")=14,TRUE,FALSE))</f>
        <v>0</v>
      </c>
      <c r="M1875" t="b">
        <f>AND(COUNTIF('Master list(no salts, metals)'!M1869,"&lt;=1"),IF(COUNTIF('Master list(no salts, metals)'!$K1869:$Y1869, "#N/A")=14,TRUE,FALSE))</f>
        <v>0</v>
      </c>
      <c r="N1875" t="b">
        <f>AND(COUNTIF('Master list(no salts, metals)'!N1869,"&lt;=1"),IF(COUNTIF('Master list(no salts, metals)'!$K1869:$Y1869, "#N/A")=14,TRUE,FALSE))</f>
        <v>0</v>
      </c>
      <c r="O1875" t="b">
        <f>AND(COUNTIF('Master list(no salts, metals)'!O1869,"&lt;=1"),IF(COUNTIF('Master list(no salts, metals)'!$K1869:$Y1869, "#N/A")=14,TRUE,FALSE))</f>
        <v>0</v>
      </c>
      <c r="P1875" t="b">
        <f>AND(COUNTIF('Master list(no salts, metals)'!P1869,"&lt;=1"),IF(COUNTIF('Master list(no salts, metals)'!$K1869:$Y1869, "#N/A")=14,TRUE,FALSE))</f>
        <v>0</v>
      </c>
      <c r="Q1875" t="b">
        <f>AND(COUNTIF('Master list(no salts, metals)'!Q1869,"&lt;=1"),IF(COUNTIF('Master list(no salts, metals)'!$K1869:$Y1869, "#N/A")=14,TRUE,FALSE))</f>
        <v>0</v>
      </c>
      <c r="R1875" t="b">
        <f>AND(COUNTIF('Master list(no salts, metals)'!R1869,"&lt;=1"),IF(COUNTIF('Master list(no salts, metals)'!$K1869:$Y1869, "#N/A")=14,TRUE,FALSE))</f>
        <v>0</v>
      </c>
      <c r="S1875" t="b">
        <f>AND(COUNTIF('Master list(no salts, metals)'!S1869,"&lt;=1"),IF(COUNTIF('Master list(no salts, metals)'!$K1869:$Y1869, "#N/A")=14,TRUE,FALSE))</f>
        <v>0</v>
      </c>
      <c r="T1875" t="b">
        <f>AND(COUNTIF('Master list(no salts, metals)'!T1869,"&lt;=1"),IF(COUNTIF('Master list(no salts, metals)'!$K1869:$Y1869, "#N/A")=14,TRUE,FALSE))</f>
        <v>0</v>
      </c>
      <c r="U1875" t="b">
        <f>AND(COUNTIF('Master list(no salts, metals)'!U1869,"&lt;=1"),IF(COUNTIF('Master list(no salts, metals)'!$K1869:$Y1869, "#N/A")=14,TRUE,FALSE))</f>
        <v>0</v>
      </c>
      <c r="V1875" t="b">
        <f>AND(COUNTIF('Master list(no salts, metals)'!V1869,"&lt;=1"),IF(COUNTIF('Master list(no salts, metals)'!$K1869:$Y1869, "#N/A")=14,TRUE,FALSE))</f>
        <v>0</v>
      </c>
      <c r="W1875" t="b">
        <f>AND(COUNTIF('Master list(no salts, metals)'!W1869,"&lt;=1"),IF(COUNTIF('Master list(no salts, metals)'!$K1869:$Y1869, "#N/A")=14,TRUE,FALSE))</f>
        <v>1</v>
      </c>
      <c r="X1875" t="b">
        <f>AND(COUNTIF('Master list(no salts, metals)'!X1869,"&lt;=1"),IF(COUNTIF('Master list(no salts, metals)'!$K1869:$Y1869, "#N/A")=14,TRUE,FALSE))</f>
        <v>0</v>
      </c>
      <c r="Y1875" t="b">
        <f>AND(COUNTIF('Master list(no salts, metals)'!Y1869,"&lt;=1"),IF(COUNTIF('Master list(no salts, metals)'!$K1869:$Y1869, "#N/A")=14,TRUE,FALSE))</f>
        <v>0</v>
      </c>
    </row>
    <row r="1876" spans="11:25" x14ac:dyDescent="0.25">
      <c r="K1876" t="b">
        <f>AND(COUNTIF('Master list(no salts, metals)'!K1870,"&lt;=1"),IF(COUNTIF('Master list(no salts, metals)'!$K1870:$Y1870, "#N/A")=14,TRUE,FALSE))</f>
        <v>0</v>
      </c>
      <c r="L1876" t="b">
        <f>AND(COUNTIF('Master list(no salts, metals)'!L1870,"&lt;=1"),IF(COUNTIF('Master list(no salts, metals)'!$K1870:$Y1870, "#N/A")=14,TRUE,FALSE))</f>
        <v>0</v>
      </c>
      <c r="M1876" t="b">
        <f>AND(COUNTIF('Master list(no salts, metals)'!M1870,"&lt;=1"),IF(COUNTIF('Master list(no salts, metals)'!$K1870:$Y1870, "#N/A")=14,TRUE,FALSE))</f>
        <v>0</v>
      </c>
      <c r="N1876" t="b">
        <f>AND(COUNTIF('Master list(no salts, metals)'!N1870,"&lt;=1"),IF(COUNTIF('Master list(no salts, metals)'!$K1870:$Y1870, "#N/A")=14,TRUE,FALSE))</f>
        <v>0</v>
      </c>
      <c r="O1876" t="b">
        <f>AND(COUNTIF('Master list(no salts, metals)'!O1870,"&lt;=1"),IF(COUNTIF('Master list(no salts, metals)'!$K1870:$Y1870, "#N/A")=14,TRUE,FALSE))</f>
        <v>0</v>
      </c>
      <c r="P1876" t="b">
        <f>AND(COUNTIF('Master list(no salts, metals)'!P1870,"&lt;=1"),IF(COUNTIF('Master list(no salts, metals)'!$K1870:$Y1870, "#N/A")=14,TRUE,FALSE))</f>
        <v>0</v>
      </c>
      <c r="Q1876" t="b">
        <f>AND(COUNTIF('Master list(no salts, metals)'!Q1870,"&lt;=1"),IF(COUNTIF('Master list(no salts, metals)'!$K1870:$Y1870, "#N/A")=14,TRUE,FALSE))</f>
        <v>0</v>
      </c>
      <c r="R1876" t="b">
        <f>AND(COUNTIF('Master list(no salts, metals)'!R1870,"&lt;=1"),IF(COUNTIF('Master list(no salts, metals)'!$K1870:$Y1870, "#N/A")=14,TRUE,FALSE))</f>
        <v>0</v>
      </c>
      <c r="S1876" t="b">
        <f>AND(COUNTIF('Master list(no salts, metals)'!S1870,"&lt;=1"),IF(COUNTIF('Master list(no salts, metals)'!$K1870:$Y1870, "#N/A")=14,TRUE,FALSE))</f>
        <v>0</v>
      </c>
      <c r="T1876" t="b">
        <f>AND(COUNTIF('Master list(no salts, metals)'!T1870,"&lt;=1"),IF(COUNTIF('Master list(no salts, metals)'!$K1870:$Y1870, "#N/A")=14,TRUE,FALSE))</f>
        <v>0</v>
      </c>
      <c r="U1876" t="b">
        <f>AND(COUNTIF('Master list(no salts, metals)'!U1870,"&lt;=1"),IF(COUNTIF('Master list(no salts, metals)'!$K1870:$Y1870, "#N/A")=14,TRUE,FALSE))</f>
        <v>0</v>
      </c>
      <c r="V1876" t="b">
        <f>AND(COUNTIF('Master list(no salts, metals)'!V1870,"&lt;=1"),IF(COUNTIF('Master list(no salts, metals)'!$K1870:$Y1870, "#N/A")=14,TRUE,FALSE))</f>
        <v>0</v>
      </c>
      <c r="W1876" t="b">
        <f>AND(COUNTIF('Master list(no salts, metals)'!W1870,"&lt;=1"),IF(COUNTIF('Master list(no salts, metals)'!$K1870:$Y1870, "#N/A")=14,TRUE,FALSE))</f>
        <v>1</v>
      </c>
      <c r="X1876" t="b">
        <f>AND(COUNTIF('Master list(no salts, metals)'!X1870,"&lt;=1"),IF(COUNTIF('Master list(no salts, metals)'!$K1870:$Y1870, "#N/A")=14,TRUE,FALSE))</f>
        <v>0</v>
      </c>
      <c r="Y1876" t="b">
        <f>AND(COUNTIF('Master list(no salts, metals)'!Y1870,"&lt;=1"),IF(COUNTIF('Master list(no salts, metals)'!$K1870:$Y1870, "#N/A")=14,TRUE,FALSE))</f>
        <v>0</v>
      </c>
    </row>
    <row r="1877" spans="11:25" x14ac:dyDescent="0.25">
      <c r="K1877" t="b">
        <f>AND(COUNTIF('Master list(no salts, metals)'!K1871,"&lt;=1"),IF(COUNTIF('Master list(no salts, metals)'!$K1871:$Y1871, "#N/A")=14,TRUE,FALSE))</f>
        <v>0</v>
      </c>
      <c r="L1877" t="b">
        <f>AND(COUNTIF('Master list(no salts, metals)'!L1871,"&lt;=1"),IF(COUNTIF('Master list(no salts, metals)'!$K1871:$Y1871, "#N/A")=14,TRUE,FALSE))</f>
        <v>0</v>
      </c>
      <c r="M1877" t="b">
        <f>AND(COUNTIF('Master list(no salts, metals)'!M1871,"&lt;=1"),IF(COUNTIF('Master list(no salts, metals)'!$K1871:$Y1871, "#N/A")=14,TRUE,FALSE))</f>
        <v>0</v>
      </c>
      <c r="N1877" t="b">
        <f>AND(COUNTIF('Master list(no salts, metals)'!N1871,"&lt;=1"),IF(COUNTIF('Master list(no salts, metals)'!$K1871:$Y1871, "#N/A")=14,TRUE,FALSE))</f>
        <v>0</v>
      </c>
      <c r="O1877" t="b">
        <f>AND(COUNTIF('Master list(no salts, metals)'!O1871,"&lt;=1"),IF(COUNTIF('Master list(no salts, metals)'!$K1871:$Y1871, "#N/A")=14,TRUE,FALSE))</f>
        <v>0</v>
      </c>
      <c r="P1877" t="b">
        <f>AND(COUNTIF('Master list(no salts, metals)'!P1871,"&lt;=1"),IF(COUNTIF('Master list(no salts, metals)'!$K1871:$Y1871, "#N/A")=14,TRUE,FALSE))</f>
        <v>0</v>
      </c>
      <c r="Q1877" t="b">
        <f>AND(COUNTIF('Master list(no salts, metals)'!Q1871,"&lt;=1"),IF(COUNTIF('Master list(no salts, metals)'!$K1871:$Y1871, "#N/A")=14,TRUE,FALSE))</f>
        <v>0</v>
      </c>
      <c r="R1877" t="b">
        <f>AND(COUNTIF('Master list(no salts, metals)'!R1871,"&lt;=1"),IF(COUNTIF('Master list(no salts, metals)'!$K1871:$Y1871, "#N/A")=14,TRUE,FALSE))</f>
        <v>0</v>
      </c>
      <c r="S1877" t="b">
        <f>AND(COUNTIF('Master list(no salts, metals)'!S1871,"&lt;=1"),IF(COUNTIF('Master list(no salts, metals)'!$K1871:$Y1871, "#N/A")=14,TRUE,FALSE))</f>
        <v>0</v>
      </c>
      <c r="T1877" t="b">
        <f>AND(COUNTIF('Master list(no salts, metals)'!T1871,"&lt;=1"),IF(COUNTIF('Master list(no salts, metals)'!$K1871:$Y1871, "#N/A")=14,TRUE,FALSE))</f>
        <v>0</v>
      </c>
      <c r="U1877" t="b">
        <f>AND(COUNTIF('Master list(no salts, metals)'!U1871,"&lt;=1"),IF(COUNTIF('Master list(no salts, metals)'!$K1871:$Y1871, "#N/A")=14,TRUE,FALSE))</f>
        <v>0</v>
      </c>
      <c r="V1877" t="b">
        <f>AND(COUNTIF('Master list(no salts, metals)'!V1871,"&lt;=1"),IF(COUNTIF('Master list(no salts, metals)'!$K1871:$Y1871, "#N/A")=14,TRUE,FALSE))</f>
        <v>0</v>
      </c>
      <c r="W1877" t="b">
        <f>AND(COUNTIF('Master list(no salts, metals)'!W1871,"&lt;=1"),IF(COUNTIF('Master list(no salts, metals)'!$K1871:$Y1871, "#N/A")=14,TRUE,FALSE))</f>
        <v>1</v>
      </c>
      <c r="X1877" t="b">
        <f>AND(COUNTIF('Master list(no salts, metals)'!X1871,"&lt;=1"),IF(COUNTIF('Master list(no salts, metals)'!$K1871:$Y1871, "#N/A")=14,TRUE,FALSE))</f>
        <v>0</v>
      </c>
      <c r="Y1877" t="b">
        <f>AND(COUNTIF('Master list(no salts, metals)'!Y1871,"&lt;=1"),IF(COUNTIF('Master list(no salts, metals)'!$K1871:$Y1871, "#N/A")=14,TRUE,FALSE))</f>
        <v>0</v>
      </c>
    </row>
    <row r="1878" spans="11:25" x14ac:dyDescent="0.25">
      <c r="K1878" t="b">
        <f>AND(COUNTIF('Master list(no salts, metals)'!K1872,"&lt;=1"),IF(COUNTIF('Master list(no salts, metals)'!$K1872:$Y1872, "#N/A")=14,TRUE,FALSE))</f>
        <v>0</v>
      </c>
      <c r="L1878" t="b">
        <f>AND(COUNTIF('Master list(no salts, metals)'!L1872,"&lt;=1"),IF(COUNTIF('Master list(no salts, metals)'!$K1872:$Y1872, "#N/A")=14,TRUE,FALSE))</f>
        <v>0</v>
      </c>
      <c r="M1878" t="b">
        <f>AND(COUNTIF('Master list(no salts, metals)'!M1872,"&lt;=1"),IF(COUNTIF('Master list(no salts, metals)'!$K1872:$Y1872, "#N/A")=14,TRUE,FALSE))</f>
        <v>0</v>
      </c>
      <c r="N1878" t="b">
        <f>AND(COUNTIF('Master list(no salts, metals)'!N1872,"&lt;=1"),IF(COUNTIF('Master list(no salts, metals)'!$K1872:$Y1872, "#N/A")=14,TRUE,FALSE))</f>
        <v>0</v>
      </c>
      <c r="O1878" t="b">
        <f>AND(COUNTIF('Master list(no salts, metals)'!O1872,"&lt;=1"),IF(COUNTIF('Master list(no salts, metals)'!$K1872:$Y1872, "#N/A")=14,TRUE,FALSE))</f>
        <v>0</v>
      </c>
      <c r="P1878" t="b">
        <f>AND(COUNTIF('Master list(no salts, metals)'!P1872,"&lt;=1"),IF(COUNTIF('Master list(no salts, metals)'!$K1872:$Y1872, "#N/A")=14,TRUE,FALSE))</f>
        <v>0</v>
      </c>
      <c r="Q1878" t="b">
        <f>AND(COUNTIF('Master list(no salts, metals)'!Q1872,"&lt;=1"),IF(COUNTIF('Master list(no salts, metals)'!$K1872:$Y1872, "#N/A")=14,TRUE,FALSE))</f>
        <v>0</v>
      </c>
      <c r="R1878" t="b">
        <f>AND(COUNTIF('Master list(no salts, metals)'!R1872,"&lt;=1"),IF(COUNTIF('Master list(no salts, metals)'!$K1872:$Y1872, "#N/A")=14,TRUE,FALSE))</f>
        <v>0</v>
      </c>
      <c r="S1878" t="b">
        <f>AND(COUNTIF('Master list(no salts, metals)'!S1872,"&lt;=1"),IF(COUNTIF('Master list(no salts, metals)'!$K1872:$Y1872, "#N/A")=14,TRUE,FALSE))</f>
        <v>0</v>
      </c>
      <c r="T1878" t="b">
        <f>AND(COUNTIF('Master list(no salts, metals)'!T1872,"&lt;=1"),IF(COUNTIF('Master list(no salts, metals)'!$K1872:$Y1872, "#N/A")=14,TRUE,FALSE))</f>
        <v>0</v>
      </c>
      <c r="U1878" t="b">
        <f>AND(COUNTIF('Master list(no salts, metals)'!U1872,"&lt;=1"),IF(COUNTIF('Master list(no salts, metals)'!$K1872:$Y1872, "#N/A")=14,TRUE,FALSE))</f>
        <v>0</v>
      </c>
      <c r="V1878" t="b">
        <f>AND(COUNTIF('Master list(no salts, metals)'!V1872,"&lt;=1"),IF(COUNTIF('Master list(no salts, metals)'!$K1872:$Y1872, "#N/A")=14,TRUE,FALSE))</f>
        <v>0</v>
      </c>
      <c r="W1878" t="b">
        <f>AND(COUNTIF('Master list(no salts, metals)'!W1872,"&lt;=1"),IF(COUNTIF('Master list(no salts, metals)'!$K1872:$Y1872, "#N/A")=14,TRUE,FALSE))</f>
        <v>0</v>
      </c>
      <c r="X1878" t="b">
        <f>AND(COUNTIF('Master list(no salts, metals)'!X1872,"&lt;=1"),IF(COUNTIF('Master list(no salts, metals)'!$K1872:$Y1872, "#N/A")=14,TRUE,FALSE))</f>
        <v>0</v>
      </c>
      <c r="Y1878" t="b">
        <f>AND(COUNTIF('Master list(no salts, metals)'!Y1872,"&lt;=1"),IF(COUNTIF('Master list(no salts, metals)'!$K1872:$Y1872, "#N/A")=14,TRUE,FALSE))</f>
        <v>0</v>
      </c>
    </row>
    <row r="1879" spans="11:25" x14ac:dyDescent="0.25">
      <c r="K1879" t="b">
        <f>AND(COUNTIF('Master list(no salts, metals)'!K1873,"&lt;=1"),IF(COUNTIF('Master list(no salts, metals)'!$K1873:$Y1873, "#N/A")=14,TRUE,FALSE))</f>
        <v>0</v>
      </c>
      <c r="L1879" t="b">
        <f>AND(COUNTIF('Master list(no salts, metals)'!L1873,"&lt;=1"),IF(COUNTIF('Master list(no salts, metals)'!$K1873:$Y1873, "#N/A")=14,TRUE,FALSE))</f>
        <v>0</v>
      </c>
      <c r="M1879" t="b">
        <f>AND(COUNTIF('Master list(no salts, metals)'!M1873,"&lt;=1"),IF(COUNTIF('Master list(no salts, metals)'!$K1873:$Y1873, "#N/A")=14,TRUE,FALSE))</f>
        <v>0</v>
      </c>
      <c r="N1879" t="b">
        <f>AND(COUNTIF('Master list(no salts, metals)'!N1873,"&lt;=1"),IF(COUNTIF('Master list(no salts, metals)'!$K1873:$Y1873, "#N/A")=14,TRUE,FALSE))</f>
        <v>0</v>
      </c>
      <c r="O1879" t="b">
        <f>AND(COUNTIF('Master list(no salts, metals)'!O1873,"&lt;=1"),IF(COUNTIF('Master list(no salts, metals)'!$K1873:$Y1873, "#N/A")=14,TRUE,FALSE))</f>
        <v>0</v>
      </c>
      <c r="P1879" t="b">
        <f>AND(COUNTIF('Master list(no salts, metals)'!P1873,"&lt;=1"),IF(COUNTIF('Master list(no salts, metals)'!$K1873:$Y1873, "#N/A")=14,TRUE,FALSE))</f>
        <v>0</v>
      </c>
      <c r="Q1879" t="b">
        <f>AND(COUNTIF('Master list(no salts, metals)'!Q1873,"&lt;=1"),IF(COUNTIF('Master list(no salts, metals)'!$K1873:$Y1873, "#N/A")=14,TRUE,FALSE))</f>
        <v>0</v>
      </c>
      <c r="R1879" t="b">
        <f>AND(COUNTIF('Master list(no salts, metals)'!R1873,"&lt;=1"),IF(COUNTIF('Master list(no salts, metals)'!$K1873:$Y1873, "#N/A")=14,TRUE,FALSE))</f>
        <v>0</v>
      </c>
      <c r="S1879" t="b">
        <f>AND(COUNTIF('Master list(no salts, metals)'!S1873,"&lt;=1"),IF(COUNTIF('Master list(no salts, metals)'!$K1873:$Y1873, "#N/A")=14,TRUE,FALSE))</f>
        <v>0</v>
      </c>
      <c r="T1879" t="b">
        <f>AND(COUNTIF('Master list(no salts, metals)'!T1873,"&lt;=1"),IF(COUNTIF('Master list(no salts, metals)'!$K1873:$Y1873, "#N/A")=14,TRUE,FALSE))</f>
        <v>1</v>
      </c>
      <c r="U1879" t="b">
        <f>AND(COUNTIF('Master list(no salts, metals)'!U1873,"&lt;=1"),IF(COUNTIF('Master list(no salts, metals)'!$K1873:$Y1873, "#N/A")=14,TRUE,FALSE))</f>
        <v>0</v>
      </c>
      <c r="V1879" t="b">
        <f>AND(COUNTIF('Master list(no salts, metals)'!V1873,"&lt;=1"),IF(COUNTIF('Master list(no salts, metals)'!$K1873:$Y1873, "#N/A")=14,TRUE,FALSE))</f>
        <v>0</v>
      </c>
      <c r="W1879" t="b">
        <f>AND(COUNTIF('Master list(no salts, metals)'!W1873,"&lt;=1"),IF(COUNTIF('Master list(no salts, metals)'!$K1873:$Y1873, "#N/A")=14,TRUE,FALSE))</f>
        <v>0</v>
      </c>
      <c r="X1879" t="b">
        <f>AND(COUNTIF('Master list(no salts, metals)'!X1873,"&lt;=1"),IF(COUNTIF('Master list(no salts, metals)'!$K1873:$Y1873, "#N/A")=14,TRUE,FALSE))</f>
        <v>0</v>
      </c>
      <c r="Y1879" t="b">
        <f>AND(COUNTIF('Master list(no salts, metals)'!Y1873,"&lt;=1"),IF(COUNTIF('Master list(no salts, metals)'!$K1873:$Y1873, "#N/A")=14,TRUE,FALSE))</f>
        <v>0</v>
      </c>
    </row>
    <row r="1880" spans="11:25" x14ac:dyDescent="0.25">
      <c r="K1880" t="b">
        <f>AND(COUNTIF('Master list(no salts, metals)'!K1874,"&lt;=1"),IF(COUNTIF('Master list(no salts, metals)'!$K1874:$Y1874, "#N/A")=14,TRUE,FALSE))</f>
        <v>0</v>
      </c>
      <c r="L1880" t="b">
        <f>AND(COUNTIF('Master list(no salts, metals)'!L1874,"&lt;=1"),IF(COUNTIF('Master list(no salts, metals)'!$K1874:$Y1874, "#N/A")=14,TRUE,FALSE))</f>
        <v>0</v>
      </c>
      <c r="M1880" t="b">
        <f>AND(COUNTIF('Master list(no salts, metals)'!M1874,"&lt;=1"),IF(COUNTIF('Master list(no salts, metals)'!$K1874:$Y1874, "#N/A")=14,TRUE,FALSE))</f>
        <v>0</v>
      </c>
      <c r="N1880" t="b">
        <f>AND(COUNTIF('Master list(no salts, metals)'!N1874,"&lt;=1"),IF(COUNTIF('Master list(no salts, metals)'!$K1874:$Y1874, "#N/A")=14,TRUE,FALSE))</f>
        <v>0</v>
      </c>
      <c r="O1880" t="b">
        <f>AND(COUNTIF('Master list(no salts, metals)'!O1874,"&lt;=1"),IF(COUNTIF('Master list(no salts, metals)'!$K1874:$Y1874, "#N/A")=14,TRUE,FALSE))</f>
        <v>0</v>
      </c>
      <c r="P1880" t="b">
        <f>AND(COUNTIF('Master list(no salts, metals)'!P1874,"&lt;=1"),IF(COUNTIF('Master list(no salts, metals)'!$K1874:$Y1874, "#N/A")=14,TRUE,FALSE))</f>
        <v>0</v>
      </c>
      <c r="Q1880" t="b">
        <f>AND(COUNTIF('Master list(no salts, metals)'!Q1874,"&lt;=1"),IF(COUNTIF('Master list(no salts, metals)'!$K1874:$Y1874, "#N/A")=14,TRUE,FALSE))</f>
        <v>0</v>
      </c>
      <c r="R1880" t="b">
        <f>AND(COUNTIF('Master list(no salts, metals)'!R1874,"&lt;=1"),IF(COUNTIF('Master list(no salts, metals)'!$K1874:$Y1874, "#N/A")=14,TRUE,FALSE))</f>
        <v>0</v>
      </c>
      <c r="S1880" t="b">
        <f>AND(COUNTIF('Master list(no salts, metals)'!S1874,"&lt;=1"),IF(COUNTIF('Master list(no salts, metals)'!$K1874:$Y1874, "#N/A")=14,TRUE,FALSE))</f>
        <v>0</v>
      </c>
      <c r="T1880" t="b">
        <f>AND(COUNTIF('Master list(no salts, metals)'!T1874,"&lt;=1"),IF(COUNTIF('Master list(no salts, metals)'!$K1874:$Y1874, "#N/A")=14,TRUE,FALSE))</f>
        <v>1</v>
      </c>
      <c r="U1880" t="b">
        <f>AND(COUNTIF('Master list(no salts, metals)'!U1874,"&lt;=1"),IF(COUNTIF('Master list(no salts, metals)'!$K1874:$Y1874, "#N/A")=14,TRUE,FALSE))</f>
        <v>0</v>
      </c>
      <c r="V1880" t="b">
        <f>AND(COUNTIF('Master list(no salts, metals)'!V1874,"&lt;=1"),IF(COUNTIF('Master list(no salts, metals)'!$K1874:$Y1874, "#N/A")=14,TRUE,FALSE))</f>
        <v>0</v>
      </c>
      <c r="W1880" t="b">
        <f>AND(COUNTIF('Master list(no salts, metals)'!W1874,"&lt;=1"),IF(COUNTIF('Master list(no salts, metals)'!$K1874:$Y1874, "#N/A")=14,TRUE,FALSE))</f>
        <v>0</v>
      </c>
      <c r="X1880" t="b">
        <f>AND(COUNTIF('Master list(no salts, metals)'!X1874,"&lt;=1"),IF(COUNTIF('Master list(no salts, metals)'!$K1874:$Y1874, "#N/A")=14,TRUE,FALSE))</f>
        <v>0</v>
      </c>
      <c r="Y1880" t="b">
        <f>AND(COUNTIF('Master list(no salts, metals)'!Y1874,"&lt;=1"),IF(COUNTIF('Master list(no salts, metals)'!$K1874:$Y1874, "#N/A")=14,TRUE,FALSE))</f>
        <v>0</v>
      </c>
    </row>
    <row r="1881" spans="11:25" x14ac:dyDescent="0.25">
      <c r="K1881" t="b">
        <f>AND(COUNTIF('Master list(no salts, metals)'!K1875,"&lt;=1"),IF(COUNTIF('Master list(no salts, metals)'!$K1875:$Y1875, "#N/A")=14,TRUE,FALSE))</f>
        <v>0</v>
      </c>
      <c r="L1881" t="b">
        <f>AND(COUNTIF('Master list(no salts, metals)'!L1875,"&lt;=1"),IF(COUNTIF('Master list(no salts, metals)'!$K1875:$Y1875, "#N/A")=14,TRUE,FALSE))</f>
        <v>0</v>
      </c>
      <c r="M1881" t="b">
        <f>AND(COUNTIF('Master list(no salts, metals)'!M1875,"&lt;=1"),IF(COUNTIF('Master list(no salts, metals)'!$K1875:$Y1875, "#N/A")=14,TRUE,FALSE))</f>
        <v>0</v>
      </c>
      <c r="N1881" t="b">
        <f>AND(COUNTIF('Master list(no salts, metals)'!N1875,"&lt;=1"),IF(COUNTIF('Master list(no salts, metals)'!$K1875:$Y1875, "#N/A")=14,TRUE,FALSE))</f>
        <v>0</v>
      </c>
      <c r="O1881" t="b">
        <f>AND(COUNTIF('Master list(no salts, metals)'!O1875,"&lt;=1"),IF(COUNTIF('Master list(no salts, metals)'!$K1875:$Y1875, "#N/A")=14,TRUE,FALSE))</f>
        <v>0</v>
      </c>
      <c r="P1881" t="b">
        <f>AND(COUNTIF('Master list(no salts, metals)'!P1875,"&lt;=1"),IF(COUNTIF('Master list(no salts, metals)'!$K1875:$Y1875, "#N/A")=14,TRUE,FALSE))</f>
        <v>0</v>
      </c>
      <c r="Q1881" t="b">
        <f>AND(COUNTIF('Master list(no salts, metals)'!Q1875,"&lt;=1"),IF(COUNTIF('Master list(no salts, metals)'!$K1875:$Y1875, "#N/A")=14,TRUE,FALSE))</f>
        <v>0</v>
      </c>
      <c r="R1881" t="b">
        <f>AND(COUNTIF('Master list(no salts, metals)'!R1875,"&lt;=1"),IF(COUNTIF('Master list(no salts, metals)'!$K1875:$Y1875, "#N/A")=14,TRUE,FALSE))</f>
        <v>0</v>
      </c>
      <c r="S1881" t="b">
        <f>AND(COUNTIF('Master list(no salts, metals)'!S1875,"&lt;=1"),IF(COUNTIF('Master list(no salts, metals)'!$K1875:$Y1875, "#N/A")=14,TRUE,FALSE))</f>
        <v>0</v>
      </c>
      <c r="T1881" t="b">
        <f>AND(COUNTIF('Master list(no salts, metals)'!T1875,"&lt;=1"),IF(COUNTIF('Master list(no salts, metals)'!$K1875:$Y1875, "#N/A")=14,TRUE,FALSE))</f>
        <v>0</v>
      </c>
      <c r="U1881" t="b">
        <f>AND(COUNTIF('Master list(no salts, metals)'!U1875,"&lt;=1"),IF(COUNTIF('Master list(no salts, metals)'!$K1875:$Y1875, "#N/A")=14,TRUE,FALSE))</f>
        <v>0</v>
      </c>
      <c r="V1881" t="b">
        <f>AND(COUNTIF('Master list(no salts, metals)'!V1875,"&lt;=1"),IF(COUNTIF('Master list(no salts, metals)'!$K1875:$Y1875, "#N/A")=14,TRUE,FALSE))</f>
        <v>0</v>
      </c>
      <c r="W1881" t="b">
        <f>AND(COUNTIF('Master list(no salts, metals)'!W1875,"&lt;=1"),IF(COUNTIF('Master list(no salts, metals)'!$K1875:$Y1875, "#N/A")=14,TRUE,FALSE))</f>
        <v>1</v>
      </c>
      <c r="X1881" t="b">
        <f>AND(COUNTIF('Master list(no salts, metals)'!X1875,"&lt;=1"),IF(COUNTIF('Master list(no salts, metals)'!$K1875:$Y1875, "#N/A")=14,TRUE,FALSE))</f>
        <v>0</v>
      </c>
      <c r="Y1881" t="b">
        <f>AND(COUNTIF('Master list(no salts, metals)'!Y1875,"&lt;=1"),IF(COUNTIF('Master list(no salts, metals)'!$K1875:$Y1875, "#N/A")=14,TRUE,FALSE))</f>
        <v>0</v>
      </c>
    </row>
    <row r="1882" spans="11:25" x14ac:dyDescent="0.25">
      <c r="K1882" t="b">
        <f>AND(COUNTIF('Master list(no salts, metals)'!K1876,"&lt;=1"),IF(COUNTIF('Master list(no salts, metals)'!$K1876:$Y1876, "#N/A")=14,TRUE,FALSE))</f>
        <v>0</v>
      </c>
      <c r="L1882" t="b">
        <f>AND(COUNTIF('Master list(no salts, metals)'!L1876,"&lt;=1"),IF(COUNTIF('Master list(no salts, metals)'!$K1876:$Y1876, "#N/A")=14,TRUE,FALSE))</f>
        <v>0</v>
      </c>
      <c r="M1882" t="b">
        <f>AND(COUNTIF('Master list(no salts, metals)'!M1876,"&lt;=1"),IF(COUNTIF('Master list(no salts, metals)'!$K1876:$Y1876, "#N/A")=14,TRUE,FALSE))</f>
        <v>0</v>
      </c>
      <c r="N1882" t="b">
        <f>AND(COUNTIF('Master list(no salts, metals)'!N1876,"&lt;=1"),IF(COUNTIF('Master list(no salts, metals)'!$K1876:$Y1876, "#N/A")=14,TRUE,FALSE))</f>
        <v>0</v>
      </c>
      <c r="O1882" t="b">
        <f>AND(COUNTIF('Master list(no salts, metals)'!O1876,"&lt;=1"),IF(COUNTIF('Master list(no salts, metals)'!$K1876:$Y1876, "#N/A")=14,TRUE,FALSE))</f>
        <v>0</v>
      </c>
      <c r="P1882" t="b">
        <f>AND(COUNTIF('Master list(no salts, metals)'!P1876,"&lt;=1"),IF(COUNTIF('Master list(no salts, metals)'!$K1876:$Y1876, "#N/A")=14,TRUE,FALSE))</f>
        <v>0</v>
      </c>
      <c r="Q1882" t="b">
        <f>AND(COUNTIF('Master list(no salts, metals)'!Q1876,"&lt;=1"),IF(COUNTIF('Master list(no salts, metals)'!$K1876:$Y1876, "#N/A")=14,TRUE,FALSE))</f>
        <v>0</v>
      </c>
      <c r="R1882" t="b">
        <f>AND(COUNTIF('Master list(no salts, metals)'!R1876,"&lt;=1"),IF(COUNTIF('Master list(no salts, metals)'!$K1876:$Y1876, "#N/A")=14,TRUE,FALSE))</f>
        <v>0</v>
      </c>
      <c r="S1882" t="b">
        <f>AND(COUNTIF('Master list(no salts, metals)'!S1876,"&lt;=1"),IF(COUNTIF('Master list(no salts, metals)'!$K1876:$Y1876, "#N/A")=14,TRUE,FALSE))</f>
        <v>0</v>
      </c>
      <c r="T1882" t="b">
        <f>AND(COUNTIF('Master list(no salts, metals)'!T1876,"&lt;=1"),IF(COUNTIF('Master list(no salts, metals)'!$K1876:$Y1876, "#N/A")=14,TRUE,FALSE))</f>
        <v>0</v>
      </c>
      <c r="U1882" t="b">
        <f>AND(COUNTIF('Master list(no salts, metals)'!U1876,"&lt;=1"),IF(COUNTIF('Master list(no salts, metals)'!$K1876:$Y1876, "#N/A")=14,TRUE,FALSE))</f>
        <v>0</v>
      </c>
      <c r="V1882" t="b">
        <f>AND(COUNTIF('Master list(no salts, metals)'!V1876,"&lt;=1"),IF(COUNTIF('Master list(no salts, metals)'!$K1876:$Y1876, "#N/A")=14,TRUE,FALSE))</f>
        <v>0</v>
      </c>
      <c r="W1882" t="b">
        <f>AND(COUNTIF('Master list(no salts, metals)'!W1876,"&lt;=1"),IF(COUNTIF('Master list(no salts, metals)'!$K1876:$Y1876, "#N/A")=14,TRUE,FALSE))</f>
        <v>1</v>
      </c>
      <c r="X1882" t="b">
        <f>AND(COUNTIF('Master list(no salts, metals)'!X1876,"&lt;=1"),IF(COUNTIF('Master list(no salts, metals)'!$K1876:$Y1876, "#N/A")=14,TRUE,FALSE))</f>
        <v>0</v>
      </c>
      <c r="Y1882" t="b">
        <f>AND(COUNTIF('Master list(no salts, metals)'!Y1876,"&lt;=1"),IF(COUNTIF('Master list(no salts, metals)'!$K1876:$Y1876, "#N/A")=14,TRUE,FALSE))</f>
        <v>0</v>
      </c>
    </row>
    <row r="1883" spans="11:25" x14ac:dyDescent="0.25">
      <c r="K1883" t="b">
        <f>AND(COUNTIF('Master list(no salts, metals)'!K1877,"&lt;=1"),IF(COUNTIF('Master list(no salts, metals)'!$K1877:$Y1877, "#N/A")=14,TRUE,FALSE))</f>
        <v>0</v>
      </c>
      <c r="L1883" t="b">
        <f>AND(COUNTIF('Master list(no salts, metals)'!L1877,"&lt;=1"),IF(COUNTIF('Master list(no salts, metals)'!$K1877:$Y1877, "#N/A")=14,TRUE,FALSE))</f>
        <v>0</v>
      </c>
      <c r="M1883" t="b">
        <f>AND(COUNTIF('Master list(no salts, metals)'!M1877,"&lt;=1"),IF(COUNTIF('Master list(no salts, metals)'!$K1877:$Y1877, "#N/A")=14,TRUE,FALSE))</f>
        <v>0</v>
      </c>
      <c r="N1883" t="b">
        <f>AND(COUNTIF('Master list(no salts, metals)'!N1877,"&lt;=1"),IF(COUNTIF('Master list(no salts, metals)'!$K1877:$Y1877, "#N/A")=14,TRUE,FALSE))</f>
        <v>0</v>
      </c>
      <c r="O1883" t="b">
        <f>AND(COUNTIF('Master list(no salts, metals)'!O1877,"&lt;=1"),IF(COUNTIF('Master list(no salts, metals)'!$K1877:$Y1877, "#N/A")=14,TRUE,FALSE))</f>
        <v>0</v>
      </c>
      <c r="P1883" t="b">
        <f>AND(COUNTIF('Master list(no salts, metals)'!P1877,"&lt;=1"),IF(COUNTIF('Master list(no salts, metals)'!$K1877:$Y1877, "#N/A")=14,TRUE,FALSE))</f>
        <v>0</v>
      </c>
      <c r="Q1883" t="b">
        <f>AND(COUNTIF('Master list(no salts, metals)'!Q1877,"&lt;=1"),IF(COUNTIF('Master list(no salts, metals)'!$K1877:$Y1877, "#N/A")=14,TRUE,FALSE))</f>
        <v>0</v>
      </c>
      <c r="R1883" t="b">
        <f>AND(COUNTIF('Master list(no salts, metals)'!R1877,"&lt;=1"),IF(COUNTIF('Master list(no salts, metals)'!$K1877:$Y1877, "#N/A")=14,TRUE,FALSE))</f>
        <v>0</v>
      </c>
      <c r="S1883" t="b">
        <f>AND(COUNTIF('Master list(no salts, metals)'!S1877,"&lt;=1"),IF(COUNTIF('Master list(no salts, metals)'!$K1877:$Y1877, "#N/A")=14,TRUE,FALSE))</f>
        <v>0</v>
      </c>
      <c r="T1883" t="b">
        <f>AND(COUNTIF('Master list(no salts, metals)'!T1877,"&lt;=1"),IF(COUNTIF('Master list(no salts, metals)'!$K1877:$Y1877, "#N/A")=14,TRUE,FALSE))</f>
        <v>0</v>
      </c>
      <c r="U1883" t="b">
        <f>AND(COUNTIF('Master list(no salts, metals)'!U1877,"&lt;=1"),IF(COUNTIF('Master list(no salts, metals)'!$K1877:$Y1877, "#N/A")=14,TRUE,FALSE))</f>
        <v>0</v>
      </c>
      <c r="V1883" t="b">
        <f>AND(COUNTIF('Master list(no salts, metals)'!V1877,"&lt;=1"),IF(COUNTIF('Master list(no salts, metals)'!$K1877:$Y1877, "#N/A")=14,TRUE,FALSE))</f>
        <v>0</v>
      </c>
      <c r="W1883" t="b">
        <f>AND(COUNTIF('Master list(no salts, metals)'!W1877,"&lt;=1"),IF(COUNTIF('Master list(no salts, metals)'!$K1877:$Y1877, "#N/A")=14,TRUE,FALSE))</f>
        <v>1</v>
      </c>
      <c r="X1883" t="b">
        <f>AND(COUNTIF('Master list(no salts, metals)'!X1877,"&lt;=1"),IF(COUNTIF('Master list(no salts, metals)'!$K1877:$Y1877, "#N/A")=14,TRUE,FALSE))</f>
        <v>0</v>
      </c>
      <c r="Y1883" t="b">
        <f>AND(COUNTIF('Master list(no salts, metals)'!Y1877,"&lt;=1"),IF(COUNTIF('Master list(no salts, metals)'!$K1877:$Y1877, "#N/A")=14,TRUE,FALSE))</f>
        <v>0</v>
      </c>
    </row>
    <row r="1884" spans="11:25" x14ac:dyDescent="0.25">
      <c r="K1884" t="b">
        <f>AND(COUNTIF('Master list(no salts, metals)'!K1878,"&lt;=1"),IF(COUNTIF('Master list(no salts, metals)'!$K1878:$Y1878, "#N/A")=14,TRUE,FALSE))</f>
        <v>0</v>
      </c>
      <c r="L1884" t="b">
        <f>AND(COUNTIF('Master list(no salts, metals)'!L1878,"&lt;=1"),IF(COUNTIF('Master list(no salts, metals)'!$K1878:$Y1878, "#N/A")=14,TRUE,FALSE))</f>
        <v>0</v>
      </c>
      <c r="M1884" t="b">
        <f>AND(COUNTIF('Master list(no salts, metals)'!M1878,"&lt;=1"),IF(COUNTIF('Master list(no salts, metals)'!$K1878:$Y1878, "#N/A")=14,TRUE,FALSE))</f>
        <v>0</v>
      </c>
      <c r="N1884" t="b">
        <f>AND(COUNTIF('Master list(no salts, metals)'!N1878,"&lt;=1"),IF(COUNTIF('Master list(no salts, metals)'!$K1878:$Y1878, "#N/A")=14,TRUE,FALSE))</f>
        <v>0</v>
      </c>
      <c r="O1884" t="b">
        <f>AND(COUNTIF('Master list(no salts, metals)'!O1878,"&lt;=1"),IF(COUNTIF('Master list(no salts, metals)'!$K1878:$Y1878, "#N/A")=14,TRUE,FALSE))</f>
        <v>0</v>
      </c>
      <c r="P1884" t="b">
        <f>AND(COUNTIF('Master list(no salts, metals)'!P1878,"&lt;=1"),IF(COUNTIF('Master list(no salts, metals)'!$K1878:$Y1878, "#N/A")=14,TRUE,FALSE))</f>
        <v>0</v>
      </c>
      <c r="Q1884" t="b">
        <f>AND(COUNTIF('Master list(no salts, metals)'!Q1878,"&lt;=1"),IF(COUNTIF('Master list(no salts, metals)'!$K1878:$Y1878, "#N/A")=14,TRUE,FALSE))</f>
        <v>0</v>
      </c>
      <c r="R1884" t="b">
        <f>AND(COUNTIF('Master list(no salts, metals)'!R1878,"&lt;=1"),IF(COUNTIF('Master list(no salts, metals)'!$K1878:$Y1878, "#N/A")=14,TRUE,FALSE))</f>
        <v>0</v>
      </c>
      <c r="S1884" t="b">
        <f>AND(COUNTIF('Master list(no salts, metals)'!S1878,"&lt;=1"),IF(COUNTIF('Master list(no salts, metals)'!$K1878:$Y1878, "#N/A")=14,TRUE,FALSE))</f>
        <v>0</v>
      </c>
      <c r="T1884" t="b">
        <f>AND(COUNTIF('Master list(no salts, metals)'!T1878,"&lt;=1"),IF(COUNTIF('Master list(no salts, metals)'!$K1878:$Y1878, "#N/A")=14,TRUE,FALSE))</f>
        <v>0</v>
      </c>
      <c r="U1884" t="b">
        <f>AND(COUNTIF('Master list(no salts, metals)'!U1878,"&lt;=1"),IF(COUNTIF('Master list(no salts, metals)'!$K1878:$Y1878, "#N/A")=14,TRUE,FALSE))</f>
        <v>0</v>
      </c>
      <c r="V1884" t="b">
        <f>AND(COUNTIF('Master list(no salts, metals)'!V1878,"&lt;=1"),IF(COUNTIF('Master list(no salts, metals)'!$K1878:$Y1878, "#N/A")=14,TRUE,FALSE))</f>
        <v>0</v>
      </c>
      <c r="W1884" t="b">
        <f>AND(COUNTIF('Master list(no salts, metals)'!W1878,"&lt;=1"),IF(COUNTIF('Master list(no salts, metals)'!$K1878:$Y1878, "#N/A")=14,TRUE,FALSE))</f>
        <v>1</v>
      </c>
      <c r="X1884" t="b">
        <f>AND(COUNTIF('Master list(no salts, metals)'!X1878,"&lt;=1"),IF(COUNTIF('Master list(no salts, metals)'!$K1878:$Y1878, "#N/A")=14,TRUE,FALSE))</f>
        <v>0</v>
      </c>
      <c r="Y1884" t="b">
        <f>AND(COUNTIF('Master list(no salts, metals)'!Y1878,"&lt;=1"),IF(COUNTIF('Master list(no salts, metals)'!$K1878:$Y1878, "#N/A")=14,TRUE,FALSE))</f>
        <v>0</v>
      </c>
    </row>
    <row r="1885" spans="11:25" x14ac:dyDescent="0.25">
      <c r="K1885" t="b">
        <f>AND(COUNTIF('Master list(no salts, metals)'!K1879,"&lt;=1"),IF(COUNTIF('Master list(no salts, metals)'!$K1879:$Y1879, "#N/A")=14,TRUE,FALSE))</f>
        <v>0</v>
      </c>
      <c r="L1885" t="b">
        <f>AND(COUNTIF('Master list(no salts, metals)'!L1879,"&lt;=1"),IF(COUNTIF('Master list(no salts, metals)'!$K1879:$Y1879, "#N/A")=14,TRUE,FALSE))</f>
        <v>0</v>
      </c>
      <c r="M1885" t="b">
        <f>AND(COUNTIF('Master list(no salts, metals)'!M1879,"&lt;=1"),IF(COUNTIF('Master list(no salts, metals)'!$K1879:$Y1879, "#N/A")=14,TRUE,FALSE))</f>
        <v>0</v>
      </c>
      <c r="N1885" t="b">
        <f>AND(COUNTIF('Master list(no salts, metals)'!N1879,"&lt;=1"),IF(COUNTIF('Master list(no salts, metals)'!$K1879:$Y1879, "#N/A")=14,TRUE,FALSE))</f>
        <v>0</v>
      </c>
      <c r="O1885" t="b">
        <f>AND(COUNTIF('Master list(no salts, metals)'!O1879,"&lt;=1"),IF(COUNTIF('Master list(no salts, metals)'!$K1879:$Y1879, "#N/A")=14,TRUE,FALSE))</f>
        <v>0</v>
      </c>
      <c r="P1885" t="b">
        <f>AND(COUNTIF('Master list(no salts, metals)'!P1879,"&lt;=1"),IF(COUNTIF('Master list(no salts, metals)'!$K1879:$Y1879, "#N/A")=14,TRUE,FALSE))</f>
        <v>0</v>
      </c>
      <c r="Q1885" t="b">
        <f>AND(COUNTIF('Master list(no salts, metals)'!Q1879,"&lt;=1"),IF(COUNTIF('Master list(no salts, metals)'!$K1879:$Y1879, "#N/A")=14,TRUE,FALSE))</f>
        <v>0</v>
      </c>
      <c r="R1885" t="b">
        <f>AND(COUNTIF('Master list(no salts, metals)'!R1879,"&lt;=1"),IF(COUNTIF('Master list(no salts, metals)'!$K1879:$Y1879, "#N/A")=14,TRUE,FALSE))</f>
        <v>0</v>
      </c>
      <c r="S1885" t="b">
        <f>AND(COUNTIF('Master list(no salts, metals)'!S1879,"&lt;=1"),IF(COUNTIF('Master list(no salts, metals)'!$K1879:$Y1879, "#N/A")=14,TRUE,FALSE))</f>
        <v>0</v>
      </c>
      <c r="T1885" t="b">
        <f>AND(COUNTIF('Master list(no salts, metals)'!T1879,"&lt;=1"),IF(COUNTIF('Master list(no salts, metals)'!$K1879:$Y1879, "#N/A")=14,TRUE,FALSE))</f>
        <v>0</v>
      </c>
      <c r="U1885" t="b">
        <f>AND(COUNTIF('Master list(no salts, metals)'!U1879,"&lt;=1"),IF(COUNTIF('Master list(no salts, metals)'!$K1879:$Y1879, "#N/A")=14,TRUE,FALSE))</f>
        <v>0</v>
      </c>
      <c r="V1885" t="b">
        <f>AND(COUNTIF('Master list(no salts, metals)'!V1879,"&lt;=1"),IF(COUNTIF('Master list(no salts, metals)'!$K1879:$Y1879, "#N/A")=14,TRUE,FALSE))</f>
        <v>0</v>
      </c>
      <c r="W1885" t="b">
        <f>AND(COUNTIF('Master list(no salts, metals)'!W1879,"&lt;=1"),IF(COUNTIF('Master list(no salts, metals)'!$K1879:$Y1879, "#N/A")=14,TRUE,FALSE))</f>
        <v>1</v>
      </c>
      <c r="X1885" t="b">
        <f>AND(COUNTIF('Master list(no salts, metals)'!X1879,"&lt;=1"),IF(COUNTIF('Master list(no salts, metals)'!$K1879:$Y1879, "#N/A")=14,TRUE,FALSE))</f>
        <v>0</v>
      </c>
      <c r="Y1885" t="b">
        <f>AND(COUNTIF('Master list(no salts, metals)'!Y1879,"&lt;=1"),IF(COUNTIF('Master list(no salts, metals)'!$K1879:$Y1879, "#N/A")=14,TRUE,FALSE))</f>
        <v>0</v>
      </c>
    </row>
    <row r="1886" spans="11:25" x14ac:dyDescent="0.25">
      <c r="K1886" t="b">
        <f>AND(COUNTIF('Master list(no salts, metals)'!K1880,"&lt;=1"),IF(COUNTIF('Master list(no salts, metals)'!$K1880:$Y1880, "#N/A")=14,TRUE,FALSE))</f>
        <v>0</v>
      </c>
      <c r="L1886" t="b">
        <f>AND(COUNTIF('Master list(no salts, metals)'!L1880,"&lt;=1"),IF(COUNTIF('Master list(no salts, metals)'!$K1880:$Y1880, "#N/A")=14,TRUE,FALSE))</f>
        <v>0</v>
      </c>
      <c r="M1886" t="b">
        <f>AND(COUNTIF('Master list(no salts, metals)'!M1880,"&lt;=1"),IF(COUNTIF('Master list(no salts, metals)'!$K1880:$Y1880, "#N/A")=14,TRUE,FALSE))</f>
        <v>0</v>
      </c>
      <c r="N1886" t="b">
        <f>AND(COUNTIF('Master list(no salts, metals)'!N1880,"&lt;=1"),IF(COUNTIF('Master list(no salts, metals)'!$K1880:$Y1880, "#N/A")=14,TRUE,FALSE))</f>
        <v>0</v>
      </c>
      <c r="O1886" t="b">
        <f>AND(COUNTIF('Master list(no salts, metals)'!O1880,"&lt;=1"),IF(COUNTIF('Master list(no salts, metals)'!$K1880:$Y1880, "#N/A")=14,TRUE,FALSE))</f>
        <v>0</v>
      </c>
      <c r="P1886" t="b">
        <f>AND(COUNTIF('Master list(no salts, metals)'!P1880,"&lt;=1"),IF(COUNTIF('Master list(no salts, metals)'!$K1880:$Y1880, "#N/A")=14,TRUE,FALSE))</f>
        <v>0</v>
      </c>
      <c r="Q1886" t="b">
        <f>AND(COUNTIF('Master list(no salts, metals)'!Q1880,"&lt;=1"),IF(COUNTIF('Master list(no salts, metals)'!$K1880:$Y1880, "#N/A")=14,TRUE,FALSE))</f>
        <v>0</v>
      </c>
      <c r="R1886" t="b">
        <f>AND(COUNTIF('Master list(no salts, metals)'!R1880,"&lt;=1"),IF(COUNTIF('Master list(no salts, metals)'!$K1880:$Y1880, "#N/A")=14,TRUE,FALSE))</f>
        <v>0</v>
      </c>
      <c r="S1886" t="b">
        <f>AND(COUNTIF('Master list(no salts, metals)'!S1880,"&lt;=1"),IF(COUNTIF('Master list(no salts, metals)'!$K1880:$Y1880, "#N/A")=14,TRUE,FALSE))</f>
        <v>0</v>
      </c>
      <c r="T1886" t="b">
        <f>AND(COUNTIF('Master list(no salts, metals)'!T1880,"&lt;=1"),IF(COUNTIF('Master list(no salts, metals)'!$K1880:$Y1880, "#N/A")=14,TRUE,FALSE))</f>
        <v>1</v>
      </c>
      <c r="U1886" t="b">
        <f>AND(COUNTIF('Master list(no salts, metals)'!U1880,"&lt;=1"),IF(COUNTIF('Master list(no salts, metals)'!$K1880:$Y1880, "#N/A")=14,TRUE,FALSE))</f>
        <v>0</v>
      </c>
      <c r="V1886" t="b">
        <f>AND(COUNTIF('Master list(no salts, metals)'!V1880,"&lt;=1"),IF(COUNTIF('Master list(no salts, metals)'!$K1880:$Y1880, "#N/A")=14,TRUE,FALSE))</f>
        <v>0</v>
      </c>
      <c r="W1886" t="b">
        <f>AND(COUNTIF('Master list(no salts, metals)'!W1880,"&lt;=1"),IF(COUNTIF('Master list(no salts, metals)'!$K1880:$Y1880, "#N/A")=14,TRUE,FALSE))</f>
        <v>0</v>
      </c>
      <c r="X1886" t="b">
        <f>AND(COUNTIF('Master list(no salts, metals)'!X1880,"&lt;=1"),IF(COUNTIF('Master list(no salts, metals)'!$K1880:$Y1880, "#N/A")=14,TRUE,FALSE))</f>
        <v>0</v>
      </c>
      <c r="Y1886" t="b">
        <f>AND(COUNTIF('Master list(no salts, metals)'!Y1880,"&lt;=1"),IF(COUNTIF('Master list(no salts, metals)'!$K1880:$Y1880, "#N/A")=14,TRUE,FALSE))</f>
        <v>0</v>
      </c>
    </row>
    <row r="1887" spans="11:25" x14ac:dyDescent="0.25">
      <c r="K1887" t="b">
        <f>AND(COUNTIF('Master list(no salts, metals)'!K1881,"&lt;=1"),IF(COUNTIF('Master list(no salts, metals)'!$K1881:$Y1881, "#N/A")=14,TRUE,FALSE))</f>
        <v>0</v>
      </c>
      <c r="L1887" t="b">
        <f>AND(COUNTIF('Master list(no salts, metals)'!L1881,"&lt;=1"),IF(COUNTIF('Master list(no salts, metals)'!$K1881:$Y1881, "#N/A")=14,TRUE,FALSE))</f>
        <v>0</v>
      </c>
      <c r="M1887" t="b">
        <f>AND(COUNTIF('Master list(no salts, metals)'!M1881,"&lt;=1"),IF(COUNTIF('Master list(no salts, metals)'!$K1881:$Y1881, "#N/A")=14,TRUE,FALSE))</f>
        <v>0</v>
      </c>
      <c r="N1887" t="b">
        <f>AND(COUNTIF('Master list(no salts, metals)'!N1881,"&lt;=1"),IF(COUNTIF('Master list(no salts, metals)'!$K1881:$Y1881, "#N/A")=14,TRUE,FALSE))</f>
        <v>0</v>
      </c>
      <c r="O1887" t="b">
        <f>AND(COUNTIF('Master list(no salts, metals)'!O1881,"&lt;=1"),IF(COUNTIF('Master list(no salts, metals)'!$K1881:$Y1881, "#N/A")=14,TRUE,FALSE))</f>
        <v>0</v>
      </c>
      <c r="P1887" t="b">
        <f>AND(COUNTIF('Master list(no salts, metals)'!P1881,"&lt;=1"),IF(COUNTIF('Master list(no salts, metals)'!$K1881:$Y1881, "#N/A")=14,TRUE,FALSE))</f>
        <v>0</v>
      </c>
      <c r="Q1887" t="b">
        <f>AND(COUNTIF('Master list(no salts, metals)'!Q1881,"&lt;=1"),IF(COUNTIF('Master list(no salts, metals)'!$K1881:$Y1881, "#N/A")=14,TRUE,FALSE))</f>
        <v>0</v>
      </c>
      <c r="R1887" t="b">
        <f>AND(COUNTIF('Master list(no salts, metals)'!R1881,"&lt;=1"),IF(COUNTIF('Master list(no salts, metals)'!$K1881:$Y1881, "#N/A")=14,TRUE,FALSE))</f>
        <v>0</v>
      </c>
      <c r="S1887" t="b">
        <f>AND(COUNTIF('Master list(no salts, metals)'!S1881,"&lt;=1"),IF(COUNTIF('Master list(no salts, metals)'!$K1881:$Y1881, "#N/A")=14,TRUE,FALSE))</f>
        <v>0</v>
      </c>
      <c r="T1887" t="b">
        <f>AND(COUNTIF('Master list(no salts, metals)'!T1881,"&lt;=1"),IF(COUNTIF('Master list(no salts, metals)'!$K1881:$Y1881, "#N/A")=14,TRUE,FALSE))</f>
        <v>0</v>
      </c>
      <c r="U1887" t="b">
        <f>AND(COUNTIF('Master list(no salts, metals)'!U1881,"&lt;=1"),IF(COUNTIF('Master list(no salts, metals)'!$K1881:$Y1881, "#N/A")=14,TRUE,FALSE))</f>
        <v>0</v>
      </c>
      <c r="V1887" t="b">
        <f>AND(COUNTIF('Master list(no salts, metals)'!V1881,"&lt;=1"),IF(COUNTIF('Master list(no salts, metals)'!$K1881:$Y1881, "#N/A")=14,TRUE,FALSE))</f>
        <v>0</v>
      </c>
      <c r="W1887" t="b">
        <f>AND(COUNTIF('Master list(no salts, metals)'!W1881,"&lt;=1"),IF(COUNTIF('Master list(no salts, metals)'!$K1881:$Y1881, "#N/A")=14,TRUE,FALSE))</f>
        <v>1</v>
      </c>
      <c r="X1887" t="b">
        <f>AND(COUNTIF('Master list(no salts, metals)'!X1881,"&lt;=1"),IF(COUNTIF('Master list(no salts, metals)'!$K1881:$Y1881, "#N/A")=14,TRUE,FALSE))</f>
        <v>0</v>
      </c>
      <c r="Y1887" t="b">
        <f>AND(COUNTIF('Master list(no salts, metals)'!Y1881,"&lt;=1"),IF(COUNTIF('Master list(no salts, metals)'!$K1881:$Y1881, "#N/A")=14,TRUE,FALSE))</f>
        <v>0</v>
      </c>
    </row>
    <row r="1888" spans="11:25" x14ac:dyDescent="0.25">
      <c r="K1888" t="b">
        <f>AND(COUNTIF('Master list(no salts, metals)'!K1882,"&lt;=1"),IF(COUNTIF('Master list(no salts, metals)'!$K1882:$Y1882, "#N/A")=14,TRUE,FALSE))</f>
        <v>0</v>
      </c>
      <c r="L1888" t="b">
        <f>AND(COUNTIF('Master list(no salts, metals)'!L1882,"&lt;=1"),IF(COUNTIF('Master list(no salts, metals)'!$K1882:$Y1882, "#N/A")=14,TRUE,FALSE))</f>
        <v>0</v>
      </c>
      <c r="M1888" t="b">
        <f>AND(COUNTIF('Master list(no salts, metals)'!M1882,"&lt;=1"),IF(COUNTIF('Master list(no salts, metals)'!$K1882:$Y1882, "#N/A")=14,TRUE,FALSE))</f>
        <v>0</v>
      </c>
      <c r="N1888" t="b">
        <f>AND(COUNTIF('Master list(no salts, metals)'!N1882,"&lt;=1"),IF(COUNTIF('Master list(no salts, metals)'!$K1882:$Y1882, "#N/A")=14,TRUE,FALSE))</f>
        <v>0</v>
      </c>
      <c r="O1888" t="b">
        <f>AND(COUNTIF('Master list(no salts, metals)'!O1882,"&lt;=1"),IF(COUNTIF('Master list(no salts, metals)'!$K1882:$Y1882, "#N/A")=14,TRUE,FALSE))</f>
        <v>0</v>
      </c>
      <c r="P1888" t="b">
        <f>AND(COUNTIF('Master list(no salts, metals)'!P1882,"&lt;=1"),IF(COUNTIF('Master list(no salts, metals)'!$K1882:$Y1882, "#N/A")=14,TRUE,FALSE))</f>
        <v>0</v>
      </c>
      <c r="Q1888" t="b">
        <f>AND(COUNTIF('Master list(no salts, metals)'!Q1882,"&lt;=1"),IF(COUNTIF('Master list(no salts, metals)'!$K1882:$Y1882, "#N/A")=14,TRUE,FALSE))</f>
        <v>0</v>
      </c>
      <c r="R1888" t="b">
        <f>AND(COUNTIF('Master list(no salts, metals)'!R1882,"&lt;=1"),IF(COUNTIF('Master list(no salts, metals)'!$K1882:$Y1882, "#N/A")=14,TRUE,FALSE))</f>
        <v>0</v>
      </c>
      <c r="S1888" t="b">
        <f>AND(COUNTIF('Master list(no salts, metals)'!S1882,"&lt;=1"),IF(COUNTIF('Master list(no salts, metals)'!$K1882:$Y1882, "#N/A")=14,TRUE,FALSE))</f>
        <v>0</v>
      </c>
      <c r="T1888" t="b">
        <f>AND(COUNTIF('Master list(no salts, metals)'!T1882,"&lt;=1"),IF(COUNTIF('Master list(no salts, metals)'!$K1882:$Y1882, "#N/A")=14,TRUE,FALSE))</f>
        <v>0</v>
      </c>
      <c r="U1888" t="b">
        <f>AND(COUNTIF('Master list(no salts, metals)'!U1882,"&lt;=1"),IF(COUNTIF('Master list(no salts, metals)'!$K1882:$Y1882, "#N/A")=14,TRUE,FALSE))</f>
        <v>0</v>
      </c>
      <c r="V1888" t="b">
        <f>AND(COUNTIF('Master list(no salts, metals)'!V1882,"&lt;=1"),IF(COUNTIF('Master list(no salts, metals)'!$K1882:$Y1882, "#N/A")=14,TRUE,FALSE))</f>
        <v>0</v>
      </c>
      <c r="W1888" t="b">
        <f>AND(COUNTIF('Master list(no salts, metals)'!W1882,"&lt;=1"),IF(COUNTIF('Master list(no salts, metals)'!$K1882:$Y1882, "#N/A")=14,TRUE,FALSE))</f>
        <v>1</v>
      </c>
      <c r="X1888" t="b">
        <f>AND(COUNTIF('Master list(no salts, metals)'!X1882,"&lt;=1"),IF(COUNTIF('Master list(no salts, metals)'!$K1882:$Y1882, "#N/A")=14,TRUE,FALSE))</f>
        <v>0</v>
      </c>
      <c r="Y1888" t="b">
        <f>AND(COUNTIF('Master list(no salts, metals)'!Y1882,"&lt;=1"),IF(COUNTIF('Master list(no salts, metals)'!$K1882:$Y1882, "#N/A")=14,TRUE,FALSE))</f>
        <v>0</v>
      </c>
    </row>
    <row r="1889" spans="11:25" x14ac:dyDescent="0.25">
      <c r="K1889" t="b">
        <f>AND(COUNTIF('Master list(no salts, metals)'!K1883,"&lt;=1"),IF(COUNTIF('Master list(no salts, metals)'!$K1883:$Y1883, "#N/A")=14,TRUE,FALSE))</f>
        <v>0</v>
      </c>
      <c r="L1889" t="b">
        <f>AND(COUNTIF('Master list(no salts, metals)'!L1883,"&lt;=1"),IF(COUNTIF('Master list(no salts, metals)'!$K1883:$Y1883, "#N/A")=14,TRUE,FALSE))</f>
        <v>0</v>
      </c>
      <c r="M1889" t="b">
        <f>AND(COUNTIF('Master list(no salts, metals)'!M1883,"&lt;=1"),IF(COUNTIF('Master list(no salts, metals)'!$K1883:$Y1883, "#N/A")=14,TRUE,FALSE))</f>
        <v>0</v>
      </c>
      <c r="N1889" t="b">
        <f>AND(COUNTIF('Master list(no salts, metals)'!N1883,"&lt;=1"),IF(COUNTIF('Master list(no salts, metals)'!$K1883:$Y1883, "#N/A")=14,TRUE,FALSE))</f>
        <v>0</v>
      </c>
      <c r="O1889" t="b">
        <f>AND(COUNTIF('Master list(no salts, metals)'!O1883,"&lt;=1"),IF(COUNTIF('Master list(no salts, metals)'!$K1883:$Y1883, "#N/A")=14,TRUE,FALSE))</f>
        <v>0</v>
      </c>
      <c r="P1889" t="b">
        <f>AND(COUNTIF('Master list(no salts, metals)'!P1883,"&lt;=1"),IF(COUNTIF('Master list(no salts, metals)'!$K1883:$Y1883, "#N/A")=14,TRUE,FALSE))</f>
        <v>0</v>
      </c>
      <c r="Q1889" t="b">
        <f>AND(COUNTIF('Master list(no salts, metals)'!Q1883,"&lt;=1"),IF(COUNTIF('Master list(no salts, metals)'!$K1883:$Y1883, "#N/A")=14,TRUE,FALSE))</f>
        <v>0</v>
      </c>
      <c r="R1889" t="b">
        <f>AND(COUNTIF('Master list(no salts, metals)'!R1883,"&lt;=1"),IF(COUNTIF('Master list(no salts, metals)'!$K1883:$Y1883, "#N/A")=14,TRUE,FALSE))</f>
        <v>0</v>
      </c>
      <c r="S1889" t="b">
        <f>AND(COUNTIF('Master list(no salts, metals)'!S1883,"&lt;=1"),IF(COUNTIF('Master list(no salts, metals)'!$K1883:$Y1883, "#N/A")=14,TRUE,FALSE))</f>
        <v>0</v>
      </c>
      <c r="T1889" t="b">
        <f>AND(COUNTIF('Master list(no salts, metals)'!T1883,"&lt;=1"),IF(COUNTIF('Master list(no salts, metals)'!$K1883:$Y1883, "#N/A")=14,TRUE,FALSE))</f>
        <v>0</v>
      </c>
      <c r="U1889" t="b">
        <f>AND(COUNTIF('Master list(no salts, metals)'!U1883,"&lt;=1"),IF(COUNTIF('Master list(no salts, metals)'!$K1883:$Y1883, "#N/A")=14,TRUE,FALSE))</f>
        <v>0</v>
      </c>
      <c r="V1889" t="b">
        <f>AND(COUNTIF('Master list(no salts, metals)'!V1883,"&lt;=1"),IF(COUNTIF('Master list(no salts, metals)'!$K1883:$Y1883, "#N/A")=14,TRUE,FALSE))</f>
        <v>0</v>
      </c>
      <c r="W1889" t="b">
        <f>AND(COUNTIF('Master list(no salts, metals)'!W1883,"&lt;=1"),IF(COUNTIF('Master list(no salts, metals)'!$K1883:$Y1883, "#N/A")=14,TRUE,FALSE))</f>
        <v>1</v>
      </c>
      <c r="X1889" t="b">
        <f>AND(COUNTIF('Master list(no salts, metals)'!X1883,"&lt;=1"),IF(COUNTIF('Master list(no salts, metals)'!$K1883:$Y1883, "#N/A")=14,TRUE,FALSE))</f>
        <v>0</v>
      </c>
      <c r="Y1889" t="b">
        <f>AND(COUNTIF('Master list(no salts, metals)'!Y1883,"&lt;=1"),IF(COUNTIF('Master list(no salts, metals)'!$K1883:$Y1883, "#N/A")=14,TRUE,FALSE))</f>
        <v>0</v>
      </c>
    </row>
    <row r="1890" spans="11:25" x14ac:dyDescent="0.25">
      <c r="K1890" t="b">
        <f>AND(COUNTIF('Master list(no salts, metals)'!K1884,"&lt;=1"),IF(COUNTIF('Master list(no salts, metals)'!$K1884:$Y1884, "#N/A")=14,TRUE,FALSE))</f>
        <v>0</v>
      </c>
      <c r="L1890" t="b">
        <f>AND(COUNTIF('Master list(no salts, metals)'!L1884,"&lt;=1"),IF(COUNTIF('Master list(no salts, metals)'!$K1884:$Y1884, "#N/A")=14,TRUE,FALSE))</f>
        <v>0</v>
      </c>
      <c r="M1890" t="b">
        <f>AND(COUNTIF('Master list(no salts, metals)'!M1884,"&lt;=1"),IF(COUNTIF('Master list(no salts, metals)'!$K1884:$Y1884, "#N/A")=14,TRUE,FALSE))</f>
        <v>0</v>
      </c>
      <c r="N1890" t="b">
        <f>AND(COUNTIF('Master list(no salts, metals)'!N1884,"&lt;=1"),IF(COUNTIF('Master list(no salts, metals)'!$K1884:$Y1884, "#N/A")=14,TRUE,FALSE))</f>
        <v>0</v>
      </c>
      <c r="O1890" t="b">
        <f>AND(COUNTIF('Master list(no salts, metals)'!O1884,"&lt;=1"),IF(COUNTIF('Master list(no salts, metals)'!$K1884:$Y1884, "#N/A")=14,TRUE,FALSE))</f>
        <v>0</v>
      </c>
      <c r="P1890" t="b">
        <f>AND(COUNTIF('Master list(no salts, metals)'!P1884,"&lt;=1"),IF(COUNTIF('Master list(no salts, metals)'!$K1884:$Y1884, "#N/A")=14,TRUE,FALSE))</f>
        <v>0</v>
      </c>
      <c r="Q1890" t="b">
        <f>AND(COUNTIF('Master list(no salts, metals)'!Q1884,"&lt;=1"),IF(COUNTIF('Master list(no salts, metals)'!$K1884:$Y1884, "#N/A")=14,TRUE,FALSE))</f>
        <v>0</v>
      </c>
      <c r="R1890" t="b">
        <f>AND(COUNTIF('Master list(no salts, metals)'!R1884,"&lt;=1"),IF(COUNTIF('Master list(no salts, metals)'!$K1884:$Y1884, "#N/A")=14,TRUE,FALSE))</f>
        <v>0</v>
      </c>
      <c r="S1890" t="b">
        <f>AND(COUNTIF('Master list(no salts, metals)'!S1884,"&lt;=1"),IF(COUNTIF('Master list(no salts, metals)'!$K1884:$Y1884, "#N/A")=14,TRUE,FALSE))</f>
        <v>0</v>
      </c>
      <c r="T1890" t="b">
        <f>AND(COUNTIF('Master list(no salts, metals)'!T1884,"&lt;=1"),IF(COUNTIF('Master list(no salts, metals)'!$K1884:$Y1884, "#N/A")=14,TRUE,FALSE))</f>
        <v>0</v>
      </c>
      <c r="U1890" t="b">
        <f>AND(COUNTIF('Master list(no salts, metals)'!U1884,"&lt;=1"),IF(COUNTIF('Master list(no salts, metals)'!$K1884:$Y1884, "#N/A")=14,TRUE,FALSE))</f>
        <v>0</v>
      </c>
      <c r="V1890" t="b">
        <f>AND(COUNTIF('Master list(no salts, metals)'!V1884,"&lt;=1"),IF(COUNTIF('Master list(no salts, metals)'!$K1884:$Y1884, "#N/A")=14,TRUE,FALSE))</f>
        <v>0</v>
      </c>
      <c r="W1890" t="b">
        <f>AND(COUNTIF('Master list(no salts, metals)'!W1884,"&lt;=1"),IF(COUNTIF('Master list(no salts, metals)'!$K1884:$Y1884, "#N/A")=14,TRUE,FALSE))</f>
        <v>1</v>
      </c>
      <c r="X1890" t="b">
        <f>AND(COUNTIF('Master list(no salts, metals)'!X1884,"&lt;=1"),IF(COUNTIF('Master list(no salts, metals)'!$K1884:$Y1884, "#N/A")=14,TRUE,FALSE))</f>
        <v>0</v>
      </c>
      <c r="Y1890" t="b">
        <f>AND(COUNTIF('Master list(no salts, metals)'!Y1884,"&lt;=1"),IF(COUNTIF('Master list(no salts, metals)'!$K1884:$Y1884, "#N/A")=14,TRUE,FALSE))</f>
        <v>0</v>
      </c>
    </row>
    <row r="1891" spans="11:25" x14ac:dyDescent="0.25">
      <c r="K1891" t="b">
        <f>AND(COUNTIF('Master list(no salts, metals)'!K1885,"&lt;=1"),IF(COUNTIF('Master list(no salts, metals)'!$K1885:$Y1885, "#N/A")=14,TRUE,FALSE))</f>
        <v>0</v>
      </c>
      <c r="L1891" t="b">
        <f>AND(COUNTIF('Master list(no salts, metals)'!L1885,"&lt;=1"),IF(COUNTIF('Master list(no salts, metals)'!$K1885:$Y1885, "#N/A")=14,TRUE,FALSE))</f>
        <v>0</v>
      </c>
      <c r="M1891" t="b">
        <f>AND(COUNTIF('Master list(no salts, metals)'!M1885,"&lt;=1"),IF(COUNTIF('Master list(no salts, metals)'!$K1885:$Y1885, "#N/A")=14,TRUE,FALSE))</f>
        <v>0</v>
      </c>
      <c r="N1891" t="b">
        <f>AND(COUNTIF('Master list(no salts, metals)'!N1885,"&lt;=1"),IF(COUNTIF('Master list(no salts, metals)'!$K1885:$Y1885, "#N/A")=14,TRUE,FALSE))</f>
        <v>0</v>
      </c>
      <c r="O1891" t="b">
        <f>AND(COUNTIF('Master list(no salts, metals)'!O1885,"&lt;=1"),IF(COUNTIF('Master list(no salts, metals)'!$K1885:$Y1885, "#N/A")=14,TRUE,FALSE))</f>
        <v>0</v>
      </c>
      <c r="P1891" t="b">
        <f>AND(COUNTIF('Master list(no salts, metals)'!P1885,"&lt;=1"),IF(COUNTIF('Master list(no salts, metals)'!$K1885:$Y1885, "#N/A")=14,TRUE,FALSE))</f>
        <v>0</v>
      </c>
      <c r="Q1891" t="b">
        <f>AND(COUNTIF('Master list(no salts, metals)'!Q1885,"&lt;=1"),IF(COUNTIF('Master list(no salts, metals)'!$K1885:$Y1885, "#N/A")=14,TRUE,FALSE))</f>
        <v>0</v>
      </c>
      <c r="R1891" t="b">
        <f>AND(COUNTIF('Master list(no salts, metals)'!R1885,"&lt;=1"),IF(COUNTIF('Master list(no salts, metals)'!$K1885:$Y1885, "#N/A")=14,TRUE,FALSE))</f>
        <v>0</v>
      </c>
      <c r="S1891" t="b">
        <f>AND(COUNTIF('Master list(no salts, metals)'!S1885,"&lt;=1"),IF(COUNTIF('Master list(no salts, metals)'!$K1885:$Y1885, "#N/A")=14,TRUE,FALSE))</f>
        <v>0</v>
      </c>
      <c r="T1891" t="b">
        <f>AND(COUNTIF('Master list(no salts, metals)'!T1885,"&lt;=1"),IF(COUNTIF('Master list(no salts, metals)'!$K1885:$Y1885, "#N/A")=14,TRUE,FALSE))</f>
        <v>0</v>
      </c>
      <c r="U1891" t="b">
        <f>AND(COUNTIF('Master list(no salts, metals)'!U1885,"&lt;=1"),IF(COUNTIF('Master list(no salts, metals)'!$K1885:$Y1885, "#N/A")=14,TRUE,FALSE))</f>
        <v>0</v>
      </c>
      <c r="V1891" t="b">
        <f>AND(COUNTIF('Master list(no salts, metals)'!V1885,"&lt;=1"),IF(COUNTIF('Master list(no salts, metals)'!$K1885:$Y1885, "#N/A")=14,TRUE,FALSE))</f>
        <v>0</v>
      </c>
      <c r="W1891" t="b">
        <f>AND(COUNTIF('Master list(no salts, metals)'!W1885,"&lt;=1"),IF(COUNTIF('Master list(no salts, metals)'!$K1885:$Y1885, "#N/A")=14,TRUE,FALSE))</f>
        <v>1</v>
      </c>
      <c r="X1891" t="b">
        <f>AND(COUNTIF('Master list(no salts, metals)'!X1885,"&lt;=1"),IF(COUNTIF('Master list(no salts, metals)'!$K1885:$Y1885, "#N/A")=14,TRUE,FALSE))</f>
        <v>0</v>
      </c>
      <c r="Y1891" t="b">
        <f>AND(COUNTIF('Master list(no salts, metals)'!Y1885,"&lt;=1"),IF(COUNTIF('Master list(no salts, metals)'!$K1885:$Y1885, "#N/A")=14,TRUE,FALSE))</f>
        <v>0</v>
      </c>
    </row>
    <row r="1892" spans="11:25" x14ac:dyDescent="0.25">
      <c r="K1892" t="b">
        <f>AND(COUNTIF('Master list(no salts, metals)'!K1886,"&lt;=1"),IF(COUNTIF('Master list(no salts, metals)'!$K1886:$Y1886, "#N/A")=14,TRUE,FALSE))</f>
        <v>0</v>
      </c>
      <c r="L1892" t="b">
        <f>AND(COUNTIF('Master list(no salts, metals)'!L1886,"&lt;=1"),IF(COUNTIF('Master list(no salts, metals)'!$K1886:$Y1886, "#N/A")=14,TRUE,FALSE))</f>
        <v>0</v>
      </c>
      <c r="M1892" t="b">
        <f>AND(COUNTIF('Master list(no salts, metals)'!M1886,"&lt;=1"),IF(COUNTIF('Master list(no salts, metals)'!$K1886:$Y1886, "#N/A")=14,TRUE,FALSE))</f>
        <v>0</v>
      </c>
      <c r="N1892" t="b">
        <f>AND(COUNTIF('Master list(no salts, metals)'!N1886,"&lt;=1"),IF(COUNTIF('Master list(no salts, metals)'!$K1886:$Y1886, "#N/A")=14,TRUE,FALSE))</f>
        <v>0</v>
      </c>
      <c r="O1892" t="b">
        <f>AND(COUNTIF('Master list(no salts, metals)'!O1886,"&lt;=1"),IF(COUNTIF('Master list(no salts, metals)'!$K1886:$Y1886, "#N/A")=14,TRUE,FALSE))</f>
        <v>0</v>
      </c>
      <c r="P1892" t="b">
        <f>AND(COUNTIF('Master list(no salts, metals)'!P1886,"&lt;=1"),IF(COUNTIF('Master list(no salts, metals)'!$K1886:$Y1886, "#N/A")=14,TRUE,FALSE))</f>
        <v>0</v>
      </c>
      <c r="Q1892" t="b">
        <f>AND(COUNTIF('Master list(no salts, metals)'!Q1886,"&lt;=1"),IF(COUNTIF('Master list(no salts, metals)'!$K1886:$Y1886, "#N/A")=14,TRUE,FALSE))</f>
        <v>0</v>
      </c>
      <c r="R1892" t="b">
        <f>AND(COUNTIF('Master list(no salts, metals)'!R1886,"&lt;=1"),IF(COUNTIF('Master list(no salts, metals)'!$K1886:$Y1886, "#N/A")=14,TRUE,FALSE))</f>
        <v>0</v>
      </c>
      <c r="S1892" t="b">
        <f>AND(COUNTIF('Master list(no salts, metals)'!S1886,"&lt;=1"),IF(COUNTIF('Master list(no salts, metals)'!$K1886:$Y1886, "#N/A")=14,TRUE,FALSE))</f>
        <v>0</v>
      </c>
      <c r="T1892" t="b">
        <f>AND(COUNTIF('Master list(no salts, metals)'!T1886,"&lt;=1"),IF(COUNTIF('Master list(no salts, metals)'!$K1886:$Y1886, "#N/A")=14,TRUE,FALSE))</f>
        <v>0</v>
      </c>
      <c r="U1892" t="b">
        <f>AND(COUNTIF('Master list(no salts, metals)'!U1886,"&lt;=1"),IF(COUNTIF('Master list(no salts, metals)'!$K1886:$Y1886, "#N/A")=14,TRUE,FALSE))</f>
        <v>0</v>
      </c>
      <c r="V1892" t="b">
        <f>AND(COUNTIF('Master list(no salts, metals)'!V1886,"&lt;=1"),IF(COUNTIF('Master list(no salts, metals)'!$K1886:$Y1886, "#N/A")=14,TRUE,FALSE))</f>
        <v>0</v>
      </c>
      <c r="W1892" t="b">
        <f>AND(COUNTIF('Master list(no salts, metals)'!W1886,"&lt;=1"),IF(COUNTIF('Master list(no salts, metals)'!$K1886:$Y1886, "#N/A")=14,TRUE,FALSE))</f>
        <v>0</v>
      </c>
      <c r="X1892" t="b">
        <f>AND(COUNTIF('Master list(no salts, metals)'!X1886,"&lt;=1"),IF(COUNTIF('Master list(no salts, metals)'!$K1886:$Y1886, "#N/A")=14,TRUE,FALSE))</f>
        <v>0</v>
      </c>
      <c r="Y1892" t="b">
        <f>AND(COUNTIF('Master list(no salts, metals)'!Y1886,"&lt;=1"),IF(COUNTIF('Master list(no salts, metals)'!$K1886:$Y1886, "#N/A")=14,TRUE,FALSE))</f>
        <v>0</v>
      </c>
    </row>
    <row r="1893" spans="11:25" x14ac:dyDescent="0.25">
      <c r="K1893" t="b">
        <f>AND(COUNTIF('Master list(no salts, metals)'!K1887,"&lt;=1"),IF(COUNTIF('Master list(no salts, metals)'!$K1887:$Y1887, "#N/A")=14,TRUE,FALSE))</f>
        <v>0</v>
      </c>
      <c r="L1893" t="b">
        <f>AND(COUNTIF('Master list(no salts, metals)'!L1887,"&lt;=1"),IF(COUNTIF('Master list(no salts, metals)'!$K1887:$Y1887, "#N/A")=14,TRUE,FALSE))</f>
        <v>0</v>
      </c>
      <c r="M1893" t="b">
        <f>AND(COUNTIF('Master list(no salts, metals)'!M1887,"&lt;=1"),IF(COUNTIF('Master list(no salts, metals)'!$K1887:$Y1887, "#N/A")=14,TRUE,FALSE))</f>
        <v>0</v>
      </c>
      <c r="N1893" t="b">
        <f>AND(COUNTIF('Master list(no salts, metals)'!N1887,"&lt;=1"),IF(COUNTIF('Master list(no salts, metals)'!$K1887:$Y1887, "#N/A")=14,TRUE,FALSE))</f>
        <v>0</v>
      </c>
      <c r="O1893" t="b">
        <f>AND(COUNTIF('Master list(no salts, metals)'!O1887,"&lt;=1"),IF(COUNTIF('Master list(no salts, metals)'!$K1887:$Y1887, "#N/A")=14,TRUE,FALSE))</f>
        <v>0</v>
      </c>
      <c r="P1893" t="b">
        <f>AND(COUNTIF('Master list(no salts, metals)'!P1887,"&lt;=1"),IF(COUNTIF('Master list(no salts, metals)'!$K1887:$Y1887, "#N/A")=14,TRUE,FALSE))</f>
        <v>0</v>
      </c>
      <c r="Q1893" t="b">
        <f>AND(COUNTIF('Master list(no salts, metals)'!Q1887,"&lt;=1"),IF(COUNTIF('Master list(no salts, metals)'!$K1887:$Y1887, "#N/A")=14,TRUE,FALSE))</f>
        <v>0</v>
      </c>
      <c r="R1893" t="b">
        <f>AND(COUNTIF('Master list(no salts, metals)'!R1887,"&lt;=1"),IF(COUNTIF('Master list(no salts, metals)'!$K1887:$Y1887, "#N/A")=14,TRUE,FALSE))</f>
        <v>0</v>
      </c>
      <c r="S1893" t="b">
        <f>AND(COUNTIF('Master list(no salts, metals)'!S1887,"&lt;=1"),IF(COUNTIF('Master list(no salts, metals)'!$K1887:$Y1887, "#N/A")=14,TRUE,FALSE))</f>
        <v>0</v>
      </c>
      <c r="T1893" t="b">
        <f>AND(COUNTIF('Master list(no salts, metals)'!T1887,"&lt;=1"),IF(COUNTIF('Master list(no salts, metals)'!$K1887:$Y1887, "#N/A")=14,TRUE,FALSE))</f>
        <v>0</v>
      </c>
      <c r="U1893" t="b">
        <f>AND(COUNTIF('Master list(no salts, metals)'!U1887,"&lt;=1"),IF(COUNTIF('Master list(no salts, metals)'!$K1887:$Y1887, "#N/A")=14,TRUE,FALSE))</f>
        <v>0</v>
      </c>
      <c r="V1893" t="b">
        <f>AND(COUNTIF('Master list(no salts, metals)'!V1887,"&lt;=1"),IF(COUNTIF('Master list(no salts, metals)'!$K1887:$Y1887, "#N/A")=14,TRUE,FALSE))</f>
        <v>0</v>
      </c>
      <c r="W1893" t="b">
        <f>AND(COUNTIF('Master list(no salts, metals)'!W1887,"&lt;=1"),IF(COUNTIF('Master list(no salts, metals)'!$K1887:$Y1887, "#N/A")=14,TRUE,FALSE))</f>
        <v>0</v>
      </c>
      <c r="X1893" t="b">
        <f>AND(COUNTIF('Master list(no salts, metals)'!X1887,"&lt;=1"),IF(COUNTIF('Master list(no salts, metals)'!$K1887:$Y1887, "#N/A")=14,TRUE,FALSE))</f>
        <v>0</v>
      </c>
      <c r="Y1893" t="b">
        <f>AND(COUNTIF('Master list(no salts, metals)'!Y1887,"&lt;=1"),IF(COUNTIF('Master list(no salts, metals)'!$K1887:$Y1887, "#N/A")=14,TRUE,FALSE))</f>
        <v>0</v>
      </c>
    </row>
    <row r="1894" spans="11:25" x14ac:dyDescent="0.25">
      <c r="K1894" t="b">
        <f>AND(COUNTIF('Master list(no salts, metals)'!K1888,"&lt;=1"),IF(COUNTIF('Master list(no salts, metals)'!$K1888:$Y1888, "#N/A")=14,TRUE,FALSE))</f>
        <v>0</v>
      </c>
      <c r="L1894" t="b">
        <f>AND(COUNTIF('Master list(no salts, metals)'!L1888,"&lt;=1"),IF(COUNTIF('Master list(no salts, metals)'!$K1888:$Y1888, "#N/A")=14,TRUE,FALSE))</f>
        <v>0</v>
      </c>
      <c r="M1894" t="b">
        <f>AND(COUNTIF('Master list(no salts, metals)'!M1888,"&lt;=1"),IF(COUNTIF('Master list(no salts, metals)'!$K1888:$Y1888, "#N/A")=14,TRUE,FALSE))</f>
        <v>0</v>
      </c>
      <c r="N1894" t="b">
        <f>AND(COUNTIF('Master list(no salts, metals)'!N1888,"&lt;=1"),IF(COUNTIF('Master list(no salts, metals)'!$K1888:$Y1888, "#N/A")=14,TRUE,FALSE))</f>
        <v>0</v>
      </c>
      <c r="O1894" t="b">
        <f>AND(COUNTIF('Master list(no salts, metals)'!O1888,"&lt;=1"),IF(COUNTIF('Master list(no salts, metals)'!$K1888:$Y1888, "#N/A")=14,TRUE,FALSE))</f>
        <v>0</v>
      </c>
      <c r="P1894" t="b">
        <f>AND(COUNTIF('Master list(no salts, metals)'!P1888,"&lt;=1"),IF(COUNTIF('Master list(no salts, metals)'!$K1888:$Y1888, "#N/A")=14,TRUE,FALSE))</f>
        <v>0</v>
      </c>
      <c r="Q1894" t="b">
        <f>AND(COUNTIF('Master list(no salts, metals)'!Q1888,"&lt;=1"),IF(COUNTIF('Master list(no salts, metals)'!$K1888:$Y1888, "#N/A")=14,TRUE,FALSE))</f>
        <v>0</v>
      </c>
      <c r="R1894" t="b">
        <f>AND(COUNTIF('Master list(no salts, metals)'!R1888,"&lt;=1"),IF(COUNTIF('Master list(no salts, metals)'!$K1888:$Y1888, "#N/A")=14,TRUE,FALSE))</f>
        <v>0</v>
      </c>
      <c r="S1894" t="b">
        <f>AND(COUNTIF('Master list(no salts, metals)'!S1888,"&lt;=1"),IF(COUNTIF('Master list(no salts, metals)'!$K1888:$Y1888, "#N/A")=14,TRUE,FALSE))</f>
        <v>0</v>
      </c>
      <c r="T1894" t="b">
        <f>AND(COUNTIF('Master list(no salts, metals)'!T1888,"&lt;=1"),IF(COUNTIF('Master list(no salts, metals)'!$K1888:$Y1888, "#N/A")=14,TRUE,FALSE))</f>
        <v>1</v>
      </c>
      <c r="U1894" t="b">
        <f>AND(COUNTIF('Master list(no salts, metals)'!U1888,"&lt;=1"),IF(COUNTIF('Master list(no salts, metals)'!$K1888:$Y1888, "#N/A")=14,TRUE,FALSE))</f>
        <v>0</v>
      </c>
      <c r="V1894" t="b">
        <f>AND(COUNTIF('Master list(no salts, metals)'!V1888,"&lt;=1"),IF(COUNTIF('Master list(no salts, metals)'!$K1888:$Y1888, "#N/A")=14,TRUE,FALSE))</f>
        <v>0</v>
      </c>
      <c r="W1894" t="b">
        <f>AND(COUNTIF('Master list(no salts, metals)'!W1888,"&lt;=1"),IF(COUNTIF('Master list(no salts, metals)'!$K1888:$Y1888, "#N/A")=14,TRUE,FALSE))</f>
        <v>0</v>
      </c>
      <c r="X1894" t="b">
        <f>AND(COUNTIF('Master list(no salts, metals)'!X1888,"&lt;=1"),IF(COUNTIF('Master list(no salts, metals)'!$K1888:$Y1888, "#N/A")=14,TRUE,FALSE))</f>
        <v>0</v>
      </c>
      <c r="Y1894" t="b">
        <f>AND(COUNTIF('Master list(no salts, metals)'!Y1888,"&lt;=1"),IF(COUNTIF('Master list(no salts, metals)'!$K1888:$Y1888, "#N/A")=14,TRUE,FALSE))</f>
        <v>0</v>
      </c>
    </row>
    <row r="1895" spans="11:25" x14ac:dyDescent="0.25">
      <c r="K1895" t="b">
        <f>AND(COUNTIF('Master list(no salts, metals)'!K1889,"&lt;=1"),IF(COUNTIF('Master list(no salts, metals)'!$K1889:$Y1889, "#N/A")=14,TRUE,FALSE))</f>
        <v>0</v>
      </c>
      <c r="L1895" t="b">
        <f>AND(COUNTIF('Master list(no salts, metals)'!L1889,"&lt;=1"),IF(COUNTIF('Master list(no salts, metals)'!$K1889:$Y1889, "#N/A")=14,TRUE,FALSE))</f>
        <v>0</v>
      </c>
      <c r="M1895" t="b">
        <f>AND(COUNTIF('Master list(no salts, metals)'!M1889,"&lt;=1"),IF(COUNTIF('Master list(no salts, metals)'!$K1889:$Y1889, "#N/A")=14,TRUE,FALSE))</f>
        <v>0</v>
      </c>
      <c r="N1895" t="b">
        <f>AND(COUNTIF('Master list(no salts, metals)'!N1889,"&lt;=1"),IF(COUNTIF('Master list(no salts, metals)'!$K1889:$Y1889, "#N/A")=14,TRUE,FALSE))</f>
        <v>0</v>
      </c>
      <c r="O1895" t="b">
        <f>AND(COUNTIF('Master list(no salts, metals)'!O1889,"&lt;=1"),IF(COUNTIF('Master list(no salts, metals)'!$K1889:$Y1889, "#N/A")=14,TRUE,FALSE))</f>
        <v>0</v>
      </c>
      <c r="P1895" t="b">
        <f>AND(COUNTIF('Master list(no salts, metals)'!P1889,"&lt;=1"),IF(COUNTIF('Master list(no salts, metals)'!$K1889:$Y1889, "#N/A")=14,TRUE,FALSE))</f>
        <v>0</v>
      </c>
      <c r="Q1895" t="b">
        <f>AND(COUNTIF('Master list(no salts, metals)'!Q1889,"&lt;=1"),IF(COUNTIF('Master list(no salts, metals)'!$K1889:$Y1889, "#N/A")=14,TRUE,FALSE))</f>
        <v>0</v>
      </c>
      <c r="R1895" t="b">
        <f>AND(COUNTIF('Master list(no salts, metals)'!R1889,"&lt;=1"),IF(COUNTIF('Master list(no salts, metals)'!$K1889:$Y1889, "#N/A")=14,TRUE,FALSE))</f>
        <v>0</v>
      </c>
      <c r="S1895" t="b">
        <f>AND(COUNTIF('Master list(no salts, metals)'!S1889,"&lt;=1"),IF(COUNTIF('Master list(no salts, metals)'!$K1889:$Y1889, "#N/A")=14,TRUE,FALSE))</f>
        <v>0</v>
      </c>
      <c r="T1895" t="b">
        <f>AND(COUNTIF('Master list(no salts, metals)'!T1889,"&lt;=1"),IF(COUNTIF('Master list(no salts, metals)'!$K1889:$Y1889, "#N/A")=14,TRUE,FALSE))</f>
        <v>0</v>
      </c>
      <c r="U1895" t="b">
        <f>AND(COUNTIF('Master list(no salts, metals)'!U1889,"&lt;=1"),IF(COUNTIF('Master list(no salts, metals)'!$K1889:$Y1889, "#N/A")=14,TRUE,FALSE))</f>
        <v>0</v>
      </c>
      <c r="V1895" t="b">
        <f>AND(COUNTIF('Master list(no salts, metals)'!V1889,"&lt;=1"),IF(COUNTIF('Master list(no salts, metals)'!$K1889:$Y1889, "#N/A")=14,TRUE,FALSE))</f>
        <v>0</v>
      </c>
      <c r="W1895" t="b">
        <f>AND(COUNTIF('Master list(no salts, metals)'!W1889,"&lt;=1"),IF(COUNTIF('Master list(no salts, metals)'!$K1889:$Y1889, "#N/A")=14,TRUE,FALSE))</f>
        <v>0</v>
      </c>
      <c r="X1895" t="b">
        <f>AND(COUNTIF('Master list(no salts, metals)'!X1889,"&lt;=1"),IF(COUNTIF('Master list(no salts, metals)'!$K1889:$Y1889, "#N/A")=14,TRUE,FALSE))</f>
        <v>0</v>
      </c>
      <c r="Y1895" t="b">
        <f>AND(COUNTIF('Master list(no salts, metals)'!Y1889,"&lt;=1"),IF(COUNTIF('Master list(no salts, metals)'!$K1889:$Y1889, "#N/A")=14,TRUE,FALSE))</f>
        <v>0</v>
      </c>
    </row>
    <row r="1896" spans="11:25" x14ac:dyDescent="0.25">
      <c r="K1896" t="b">
        <f>AND(COUNTIF('Master list(no salts, metals)'!K1890,"&lt;=1"),IF(COUNTIF('Master list(no salts, metals)'!$K1890:$Y1890, "#N/A")=14,TRUE,FALSE))</f>
        <v>0</v>
      </c>
      <c r="L1896" t="b">
        <f>AND(COUNTIF('Master list(no salts, metals)'!L1890,"&lt;=1"),IF(COUNTIF('Master list(no salts, metals)'!$K1890:$Y1890, "#N/A")=14,TRUE,FALSE))</f>
        <v>0</v>
      </c>
      <c r="M1896" t="b">
        <f>AND(COUNTIF('Master list(no salts, metals)'!M1890,"&lt;=1"),IF(COUNTIF('Master list(no salts, metals)'!$K1890:$Y1890, "#N/A")=14,TRUE,FALSE))</f>
        <v>0</v>
      </c>
      <c r="N1896" t="b">
        <f>AND(COUNTIF('Master list(no salts, metals)'!N1890,"&lt;=1"),IF(COUNTIF('Master list(no salts, metals)'!$K1890:$Y1890, "#N/A")=14,TRUE,FALSE))</f>
        <v>0</v>
      </c>
      <c r="O1896" t="b">
        <f>AND(COUNTIF('Master list(no salts, metals)'!O1890,"&lt;=1"),IF(COUNTIF('Master list(no salts, metals)'!$K1890:$Y1890, "#N/A")=14,TRUE,FALSE))</f>
        <v>0</v>
      </c>
      <c r="P1896" t="b">
        <f>AND(COUNTIF('Master list(no salts, metals)'!P1890,"&lt;=1"),IF(COUNTIF('Master list(no salts, metals)'!$K1890:$Y1890, "#N/A")=14,TRUE,FALSE))</f>
        <v>0</v>
      </c>
      <c r="Q1896" t="b">
        <f>AND(COUNTIF('Master list(no salts, metals)'!Q1890,"&lt;=1"),IF(COUNTIF('Master list(no salts, metals)'!$K1890:$Y1890, "#N/A")=14,TRUE,FALSE))</f>
        <v>0</v>
      </c>
      <c r="R1896" t="b">
        <f>AND(COUNTIF('Master list(no salts, metals)'!R1890,"&lt;=1"),IF(COUNTIF('Master list(no salts, metals)'!$K1890:$Y1890, "#N/A")=14,TRUE,FALSE))</f>
        <v>0</v>
      </c>
      <c r="S1896" t="b">
        <f>AND(COUNTIF('Master list(no salts, metals)'!S1890,"&lt;=1"),IF(COUNTIF('Master list(no salts, metals)'!$K1890:$Y1890, "#N/A")=14,TRUE,FALSE))</f>
        <v>0</v>
      </c>
      <c r="T1896" t="b">
        <f>AND(COUNTIF('Master list(no salts, metals)'!T1890,"&lt;=1"),IF(COUNTIF('Master list(no salts, metals)'!$K1890:$Y1890, "#N/A")=14,TRUE,FALSE))</f>
        <v>0</v>
      </c>
      <c r="U1896" t="b">
        <f>AND(COUNTIF('Master list(no salts, metals)'!U1890,"&lt;=1"),IF(COUNTIF('Master list(no salts, metals)'!$K1890:$Y1890, "#N/A")=14,TRUE,FALSE))</f>
        <v>0</v>
      </c>
      <c r="V1896" t="b">
        <f>AND(COUNTIF('Master list(no salts, metals)'!V1890,"&lt;=1"),IF(COUNTIF('Master list(no salts, metals)'!$K1890:$Y1890, "#N/A")=14,TRUE,FALSE))</f>
        <v>0</v>
      </c>
      <c r="W1896" t="b">
        <f>AND(COUNTIF('Master list(no salts, metals)'!W1890,"&lt;=1"),IF(COUNTIF('Master list(no salts, metals)'!$K1890:$Y1890, "#N/A")=14,TRUE,FALSE))</f>
        <v>0</v>
      </c>
      <c r="X1896" t="b">
        <f>AND(COUNTIF('Master list(no salts, metals)'!X1890,"&lt;=1"),IF(COUNTIF('Master list(no salts, metals)'!$K1890:$Y1890, "#N/A")=14,TRUE,FALSE))</f>
        <v>1</v>
      </c>
      <c r="Y1896" t="b">
        <f>AND(COUNTIF('Master list(no salts, metals)'!Y1890,"&lt;=1"),IF(COUNTIF('Master list(no salts, metals)'!$K1890:$Y1890, "#N/A")=14,TRUE,FALSE))</f>
        <v>0</v>
      </c>
    </row>
    <row r="1897" spans="11:25" x14ac:dyDescent="0.25">
      <c r="K1897" t="b">
        <f>AND(COUNTIF('Master list(no salts, metals)'!K1891,"&lt;=1"),IF(COUNTIF('Master list(no salts, metals)'!$K1891:$Y1891, "#N/A")=14,TRUE,FALSE))</f>
        <v>0</v>
      </c>
      <c r="L1897" t="b">
        <f>AND(COUNTIF('Master list(no salts, metals)'!L1891,"&lt;=1"),IF(COUNTIF('Master list(no salts, metals)'!$K1891:$Y1891, "#N/A")=14,TRUE,FALSE))</f>
        <v>0</v>
      </c>
      <c r="M1897" t="b">
        <f>AND(COUNTIF('Master list(no salts, metals)'!M1891,"&lt;=1"),IF(COUNTIF('Master list(no salts, metals)'!$K1891:$Y1891, "#N/A")=14,TRUE,FALSE))</f>
        <v>0</v>
      </c>
      <c r="N1897" t="b">
        <f>AND(COUNTIF('Master list(no salts, metals)'!N1891,"&lt;=1"),IF(COUNTIF('Master list(no salts, metals)'!$K1891:$Y1891, "#N/A")=14,TRUE,FALSE))</f>
        <v>0</v>
      </c>
      <c r="O1897" t="b">
        <f>AND(COUNTIF('Master list(no salts, metals)'!O1891,"&lt;=1"),IF(COUNTIF('Master list(no salts, metals)'!$K1891:$Y1891, "#N/A")=14,TRUE,FALSE))</f>
        <v>0</v>
      </c>
      <c r="P1897" t="b">
        <f>AND(COUNTIF('Master list(no salts, metals)'!P1891,"&lt;=1"),IF(COUNTIF('Master list(no salts, metals)'!$K1891:$Y1891, "#N/A")=14,TRUE,FALSE))</f>
        <v>0</v>
      </c>
      <c r="Q1897" t="b">
        <f>AND(COUNTIF('Master list(no salts, metals)'!Q1891,"&lt;=1"),IF(COUNTIF('Master list(no salts, metals)'!$K1891:$Y1891, "#N/A")=14,TRUE,FALSE))</f>
        <v>0</v>
      </c>
      <c r="R1897" t="b">
        <f>AND(COUNTIF('Master list(no salts, metals)'!R1891,"&lt;=1"),IF(COUNTIF('Master list(no salts, metals)'!$K1891:$Y1891, "#N/A")=14,TRUE,FALSE))</f>
        <v>0</v>
      </c>
      <c r="S1897" t="b">
        <f>AND(COUNTIF('Master list(no salts, metals)'!S1891,"&lt;=1"),IF(COUNTIF('Master list(no salts, metals)'!$K1891:$Y1891, "#N/A")=14,TRUE,FALSE))</f>
        <v>0</v>
      </c>
      <c r="T1897" t="b">
        <f>AND(COUNTIF('Master list(no salts, metals)'!T1891,"&lt;=1"),IF(COUNTIF('Master list(no salts, metals)'!$K1891:$Y1891, "#N/A")=14,TRUE,FALSE))</f>
        <v>0</v>
      </c>
      <c r="U1897" t="b">
        <f>AND(COUNTIF('Master list(no salts, metals)'!U1891,"&lt;=1"),IF(COUNTIF('Master list(no salts, metals)'!$K1891:$Y1891, "#N/A")=14,TRUE,FALSE))</f>
        <v>0</v>
      </c>
      <c r="V1897" t="b">
        <f>AND(COUNTIF('Master list(no salts, metals)'!V1891,"&lt;=1"),IF(COUNTIF('Master list(no salts, metals)'!$K1891:$Y1891, "#N/A")=14,TRUE,FALSE))</f>
        <v>0</v>
      </c>
      <c r="W1897" t="b">
        <f>AND(COUNTIF('Master list(no salts, metals)'!W1891,"&lt;=1"),IF(COUNTIF('Master list(no salts, metals)'!$K1891:$Y1891, "#N/A")=14,TRUE,FALSE))</f>
        <v>0</v>
      </c>
      <c r="X1897" t="b">
        <f>AND(COUNTIF('Master list(no salts, metals)'!X1891,"&lt;=1"),IF(COUNTIF('Master list(no salts, metals)'!$K1891:$Y1891, "#N/A")=14,TRUE,FALSE))</f>
        <v>0</v>
      </c>
      <c r="Y1897" t="b">
        <f>AND(COUNTIF('Master list(no salts, metals)'!Y1891,"&lt;=1"),IF(COUNTIF('Master list(no salts, metals)'!$K1891:$Y1891, "#N/A")=14,TRUE,FALSE))</f>
        <v>0</v>
      </c>
    </row>
    <row r="1898" spans="11:25" x14ac:dyDescent="0.25">
      <c r="K1898" t="b">
        <f>AND(COUNTIF('Master list(no salts, metals)'!K1892,"&lt;=1"),IF(COUNTIF('Master list(no salts, metals)'!$K1892:$Y1892, "#N/A")=14,TRUE,FALSE))</f>
        <v>0</v>
      </c>
      <c r="L1898" t="b">
        <f>AND(COUNTIF('Master list(no salts, metals)'!L1892,"&lt;=1"),IF(COUNTIF('Master list(no salts, metals)'!$K1892:$Y1892, "#N/A")=14,TRUE,FALSE))</f>
        <v>0</v>
      </c>
      <c r="M1898" t="b">
        <f>AND(COUNTIF('Master list(no salts, metals)'!M1892,"&lt;=1"),IF(COUNTIF('Master list(no salts, metals)'!$K1892:$Y1892, "#N/A")=14,TRUE,FALSE))</f>
        <v>0</v>
      </c>
      <c r="N1898" t="b">
        <f>AND(COUNTIF('Master list(no salts, metals)'!N1892,"&lt;=1"),IF(COUNTIF('Master list(no salts, metals)'!$K1892:$Y1892, "#N/A")=14,TRUE,FALSE))</f>
        <v>0</v>
      </c>
      <c r="O1898" t="b">
        <f>AND(COUNTIF('Master list(no salts, metals)'!O1892,"&lt;=1"),IF(COUNTIF('Master list(no salts, metals)'!$K1892:$Y1892, "#N/A")=14,TRUE,FALSE))</f>
        <v>0</v>
      </c>
      <c r="P1898" t="b">
        <f>AND(COUNTIF('Master list(no salts, metals)'!P1892,"&lt;=1"),IF(COUNTIF('Master list(no salts, metals)'!$K1892:$Y1892, "#N/A")=14,TRUE,FALSE))</f>
        <v>0</v>
      </c>
      <c r="Q1898" t="b">
        <f>AND(COUNTIF('Master list(no salts, metals)'!Q1892,"&lt;=1"),IF(COUNTIF('Master list(no salts, metals)'!$K1892:$Y1892, "#N/A")=14,TRUE,FALSE))</f>
        <v>0</v>
      </c>
      <c r="R1898" t="b">
        <f>AND(COUNTIF('Master list(no salts, metals)'!R1892,"&lt;=1"),IF(COUNTIF('Master list(no salts, metals)'!$K1892:$Y1892, "#N/A")=14,TRUE,FALSE))</f>
        <v>0</v>
      </c>
      <c r="S1898" t="b">
        <f>AND(COUNTIF('Master list(no salts, metals)'!S1892,"&lt;=1"),IF(COUNTIF('Master list(no salts, metals)'!$K1892:$Y1892, "#N/A")=14,TRUE,FALSE))</f>
        <v>0</v>
      </c>
      <c r="T1898" t="b">
        <f>AND(COUNTIF('Master list(no salts, metals)'!T1892,"&lt;=1"),IF(COUNTIF('Master list(no salts, metals)'!$K1892:$Y1892, "#N/A")=14,TRUE,FALSE))</f>
        <v>0</v>
      </c>
      <c r="U1898" t="b">
        <f>AND(COUNTIF('Master list(no salts, metals)'!U1892,"&lt;=1"),IF(COUNTIF('Master list(no salts, metals)'!$K1892:$Y1892, "#N/A")=14,TRUE,FALSE))</f>
        <v>0</v>
      </c>
      <c r="V1898" t="b">
        <f>AND(COUNTIF('Master list(no salts, metals)'!V1892,"&lt;=1"),IF(COUNTIF('Master list(no salts, metals)'!$K1892:$Y1892, "#N/A")=14,TRUE,FALSE))</f>
        <v>0</v>
      </c>
      <c r="W1898" t="b">
        <f>AND(COUNTIF('Master list(no salts, metals)'!W1892,"&lt;=1"),IF(COUNTIF('Master list(no salts, metals)'!$K1892:$Y1892, "#N/A")=14,TRUE,FALSE))</f>
        <v>0</v>
      </c>
      <c r="X1898" t="b">
        <f>AND(COUNTIF('Master list(no salts, metals)'!X1892,"&lt;=1"),IF(COUNTIF('Master list(no salts, metals)'!$K1892:$Y1892, "#N/A")=14,TRUE,FALSE))</f>
        <v>0</v>
      </c>
      <c r="Y1898" t="b">
        <f>AND(COUNTIF('Master list(no salts, metals)'!Y1892,"&lt;=1"),IF(COUNTIF('Master list(no salts, metals)'!$K1892:$Y1892, "#N/A")=14,TRUE,FALSE))</f>
        <v>0</v>
      </c>
    </row>
    <row r="1899" spans="11:25" x14ac:dyDescent="0.25">
      <c r="K1899" t="b">
        <f>AND(COUNTIF('Master list(no salts, metals)'!K1893,"&lt;=1"),IF(COUNTIF('Master list(no salts, metals)'!$K1893:$Y1893, "#N/A")=14,TRUE,FALSE))</f>
        <v>0</v>
      </c>
      <c r="L1899" t="b">
        <f>AND(COUNTIF('Master list(no salts, metals)'!L1893,"&lt;=1"),IF(COUNTIF('Master list(no salts, metals)'!$K1893:$Y1893, "#N/A")=14,TRUE,FALSE))</f>
        <v>0</v>
      </c>
      <c r="M1899" t="b">
        <f>AND(COUNTIF('Master list(no salts, metals)'!M1893,"&lt;=1"),IF(COUNTIF('Master list(no salts, metals)'!$K1893:$Y1893, "#N/A")=14,TRUE,FALSE))</f>
        <v>0</v>
      </c>
      <c r="N1899" t="b">
        <f>AND(COUNTIF('Master list(no salts, metals)'!N1893,"&lt;=1"),IF(COUNTIF('Master list(no salts, metals)'!$K1893:$Y1893, "#N/A")=14,TRUE,FALSE))</f>
        <v>0</v>
      </c>
      <c r="O1899" t="b">
        <f>AND(COUNTIF('Master list(no salts, metals)'!O1893,"&lt;=1"),IF(COUNTIF('Master list(no salts, metals)'!$K1893:$Y1893, "#N/A")=14,TRUE,FALSE))</f>
        <v>0</v>
      </c>
      <c r="P1899" t="b">
        <f>AND(COUNTIF('Master list(no salts, metals)'!P1893,"&lt;=1"),IF(COUNTIF('Master list(no salts, metals)'!$K1893:$Y1893, "#N/A")=14,TRUE,FALSE))</f>
        <v>0</v>
      </c>
      <c r="Q1899" t="b">
        <f>AND(COUNTIF('Master list(no salts, metals)'!Q1893,"&lt;=1"),IF(COUNTIF('Master list(no salts, metals)'!$K1893:$Y1893, "#N/A")=14,TRUE,FALSE))</f>
        <v>0</v>
      </c>
      <c r="R1899" t="b">
        <f>AND(COUNTIF('Master list(no salts, metals)'!R1893,"&lt;=1"),IF(COUNTIF('Master list(no salts, metals)'!$K1893:$Y1893, "#N/A")=14,TRUE,FALSE))</f>
        <v>0</v>
      </c>
      <c r="S1899" t="b">
        <f>AND(COUNTIF('Master list(no salts, metals)'!S1893,"&lt;=1"),IF(COUNTIF('Master list(no salts, metals)'!$K1893:$Y1893, "#N/A")=14,TRUE,FALSE))</f>
        <v>0</v>
      </c>
      <c r="T1899" t="b">
        <f>AND(COUNTIF('Master list(no salts, metals)'!T1893,"&lt;=1"),IF(COUNTIF('Master list(no salts, metals)'!$K1893:$Y1893, "#N/A")=14,TRUE,FALSE))</f>
        <v>0</v>
      </c>
      <c r="U1899" t="b">
        <f>AND(COUNTIF('Master list(no salts, metals)'!U1893,"&lt;=1"),IF(COUNTIF('Master list(no salts, metals)'!$K1893:$Y1893, "#N/A")=14,TRUE,FALSE))</f>
        <v>0</v>
      </c>
      <c r="V1899" t="b">
        <f>AND(COUNTIF('Master list(no salts, metals)'!V1893,"&lt;=1"),IF(COUNTIF('Master list(no salts, metals)'!$K1893:$Y1893, "#N/A")=14,TRUE,FALSE))</f>
        <v>0</v>
      </c>
      <c r="W1899" t="b">
        <f>AND(COUNTIF('Master list(no salts, metals)'!W1893,"&lt;=1"),IF(COUNTIF('Master list(no salts, metals)'!$K1893:$Y1893, "#N/A")=14,TRUE,FALSE))</f>
        <v>1</v>
      </c>
      <c r="X1899" t="b">
        <f>AND(COUNTIF('Master list(no salts, metals)'!X1893,"&lt;=1"),IF(COUNTIF('Master list(no salts, metals)'!$K1893:$Y1893, "#N/A")=14,TRUE,FALSE))</f>
        <v>0</v>
      </c>
      <c r="Y1899" t="b">
        <f>AND(COUNTIF('Master list(no salts, metals)'!Y1893,"&lt;=1"),IF(COUNTIF('Master list(no salts, metals)'!$K1893:$Y1893, "#N/A")=14,TRUE,FALSE))</f>
        <v>0</v>
      </c>
    </row>
    <row r="1900" spans="11:25" x14ac:dyDescent="0.25">
      <c r="K1900" t="b">
        <f>AND(COUNTIF('Master list(no salts, metals)'!K1894,"&lt;=1"),IF(COUNTIF('Master list(no salts, metals)'!$K1894:$Y1894, "#N/A")=14,TRUE,FALSE))</f>
        <v>0</v>
      </c>
      <c r="L1900" t="b">
        <f>AND(COUNTIF('Master list(no salts, metals)'!L1894,"&lt;=1"),IF(COUNTIF('Master list(no salts, metals)'!$K1894:$Y1894, "#N/A")=14,TRUE,FALSE))</f>
        <v>0</v>
      </c>
      <c r="M1900" t="b">
        <f>AND(COUNTIF('Master list(no salts, metals)'!M1894,"&lt;=1"),IF(COUNTIF('Master list(no salts, metals)'!$K1894:$Y1894, "#N/A")=14,TRUE,FALSE))</f>
        <v>0</v>
      </c>
      <c r="N1900" t="b">
        <f>AND(COUNTIF('Master list(no salts, metals)'!N1894,"&lt;=1"),IF(COUNTIF('Master list(no salts, metals)'!$K1894:$Y1894, "#N/A")=14,TRUE,FALSE))</f>
        <v>0</v>
      </c>
      <c r="O1900" t="b">
        <f>AND(COUNTIF('Master list(no salts, metals)'!O1894,"&lt;=1"),IF(COUNTIF('Master list(no salts, metals)'!$K1894:$Y1894, "#N/A")=14,TRUE,FALSE))</f>
        <v>0</v>
      </c>
      <c r="P1900" t="b">
        <f>AND(COUNTIF('Master list(no salts, metals)'!P1894,"&lt;=1"),IF(COUNTIF('Master list(no salts, metals)'!$K1894:$Y1894, "#N/A")=14,TRUE,FALSE))</f>
        <v>0</v>
      </c>
      <c r="Q1900" t="b">
        <f>AND(COUNTIF('Master list(no salts, metals)'!Q1894,"&lt;=1"),IF(COUNTIF('Master list(no salts, metals)'!$K1894:$Y1894, "#N/A")=14,TRUE,FALSE))</f>
        <v>0</v>
      </c>
      <c r="R1900" t="b">
        <f>AND(COUNTIF('Master list(no salts, metals)'!R1894,"&lt;=1"),IF(COUNTIF('Master list(no salts, metals)'!$K1894:$Y1894, "#N/A")=14,TRUE,FALSE))</f>
        <v>0</v>
      </c>
      <c r="S1900" t="b">
        <f>AND(COUNTIF('Master list(no salts, metals)'!S1894,"&lt;=1"),IF(COUNTIF('Master list(no salts, metals)'!$K1894:$Y1894, "#N/A")=14,TRUE,FALSE))</f>
        <v>0</v>
      </c>
      <c r="T1900" t="b">
        <f>AND(COUNTIF('Master list(no salts, metals)'!T1894,"&lt;=1"),IF(COUNTIF('Master list(no salts, metals)'!$K1894:$Y1894, "#N/A")=14,TRUE,FALSE))</f>
        <v>0</v>
      </c>
      <c r="U1900" t="b">
        <f>AND(COUNTIF('Master list(no salts, metals)'!U1894,"&lt;=1"),IF(COUNTIF('Master list(no salts, metals)'!$K1894:$Y1894, "#N/A")=14,TRUE,FALSE))</f>
        <v>0</v>
      </c>
      <c r="V1900" t="b">
        <f>AND(COUNTIF('Master list(no salts, metals)'!V1894,"&lt;=1"),IF(COUNTIF('Master list(no salts, metals)'!$K1894:$Y1894, "#N/A")=14,TRUE,FALSE))</f>
        <v>0</v>
      </c>
      <c r="W1900" t="b">
        <f>AND(COUNTIF('Master list(no salts, metals)'!W1894,"&lt;=1"),IF(COUNTIF('Master list(no salts, metals)'!$K1894:$Y1894, "#N/A")=14,TRUE,FALSE))</f>
        <v>0</v>
      </c>
      <c r="X1900" t="b">
        <f>AND(COUNTIF('Master list(no salts, metals)'!X1894,"&lt;=1"),IF(COUNTIF('Master list(no salts, metals)'!$K1894:$Y1894, "#N/A")=14,TRUE,FALSE))</f>
        <v>0</v>
      </c>
      <c r="Y1900" t="b">
        <f>AND(COUNTIF('Master list(no salts, metals)'!Y1894,"&lt;=1"),IF(COUNTIF('Master list(no salts, metals)'!$K1894:$Y1894, "#N/A")=14,TRUE,FALSE))</f>
        <v>0</v>
      </c>
    </row>
    <row r="1901" spans="11:25" x14ac:dyDescent="0.25">
      <c r="K1901" t="b">
        <f>AND(COUNTIF('Master list(no salts, metals)'!K1895,"&lt;=1"),IF(COUNTIF('Master list(no salts, metals)'!$K1895:$Y1895, "#N/A")=14,TRUE,FALSE))</f>
        <v>0</v>
      </c>
      <c r="L1901" t="b">
        <f>AND(COUNTIF('Master list(no salts, metals)'!L1895,"&lt;=1"),IF(COUNTIF('Master list(no salts, metals)'!$K1895:$Y1895, "#N/A")=14,TRUE,FALSE))</f>
        <v>0</v>
      </c>
      <c r="M1901" t="b">
        <f>AND(COUNTIF('Master list(no salts, metals)'!M1895,"&lt;=1"),IF(COUNTIF('Master list(no salts, metals)'!$K1895:$Y1895, "#N/A")=14,TRUE,FALSE))</f>
        <v>0</v>
      </c>
      <c r="N1901" t="b">
        <f>AND(COUNTIF('Master list(no salts, metals)'!N1895,"&lt;=1"),IF(COUNTIF('Master list(no salts, metals)'!$K1895:$Y1895, "#N/A")=14,TRUE,FALSE))</f>
        <v>0</v>
      </c>
      <c r="O1901" t="b">
        <f>AND(COUNTIF('Master list(no salts, metals)'!O1895,"&lt;=1"),IF(COUNTIF('Master list(no salts, metals)'!$K1895:$Y1895, "#N/A")=14,TRUE,FALSE))</f>
        <v>0</v>
      </c>
      <c r="P1901" t="b">
        <f>AND(COUNTIF('Master list(no salts, metals)'!P1895,"&lt;=1"),IF(COUNTIF('Master list(no salts, metals)'!$K1895:$Y1895, "#N/A")=14,TRUE,FALSE))</f>
        <v>0</v>
      </c>
      <c r="Q1901" t="b">
        <f>AND(COUNTIF('Master list(no salts, metals)'!Q1895,"&lt;=1"),IF(COUNTIF('Master list(no salts, metals)'!$K1895:$Y1895, "#N/A")=14,TRUE,FALSE))</f>
        <v>0</v>
      </c>
      <c r="R1901" t="b">
        <f>AND(COUNTIF('Master list(no salts, metals)'!R1895,"&lt;=1"),IF(COUNTIF('Master list(no salts, metals)'!$K1895:$Y1895, "#N/A")=14,TRUE,FALSE))</f>
        <v>0</v>
      </c>
      <c r="S1901" t="b">
        <f>AND(COUNTIF('Master list(no salts, metals)'!S1895,"&lt;=1"),IF(COUNTIF('Master list(no salts, metals)'!$K1895:$Y1895, "#N/A")=14,TRUE,FALSE))</f>
        <v>0</v>
      </c>
      <c r="T1901" t="b">
        <f>AND(COUNTIF('Master list(no salts, metals)'!T1895,"&lt;=1"),IF(COUNTIF('Master list(no salts, metals)'!$K1895:$Y1895, "#N/A")=14,TRUE,FALSE))</f>
        <v>0</v>
      </c>
      <c r="U1901" t="b">
        <f>AND(COUNTIF('Master list(no salts, metals)'!U1895,"&lt;=1"),IF(COUNTIF('Master list(no salts, metals)'!$K1895:$Y1895, "#N/A")=14,TRUE,FALSE))</f>
        <v>0</v>
      </c>
      <c r="V1901" t="b">
        <f>AND(COUNTIF('Master list(no salts, metals)'!V1895,"&lt;=1"),IF(COUNTIF('Master list(no salts, metals)'!$K1895:$Y1895, "#N/A")=14,TRUE,FALSE))</f>
        <v>0</v>
      </c>
      <c r="W1901" t="b">
        <f>AND(COUNTIF('Master list(no salts, metals)'!W1895,"&lt;=1"),IF(COUNTIF('Master list(no salts, metals)'!$K1895:$Y1895, "#N/A")=14,TRUE,FALSE))</f>
        <v>0</v>
      </c>
      <c r="X1901" t="b">
        <f>AND(COUNTIF('Master list(no salts, metals)'!X1895,"&lt;=1"),IF(COUNTIF('Master list(no salts, metals)'!$K1895:$Y1895, "#N/A")=14,TRUE,FALSE))</f>
        <v>0</v>
      </c>
      <c r="Y1901" t="b">
        <f>AND(COUNTIF('Master list(no salts, metals)'!Y1895,"&lt;=1"),IF(COUNTIF('Master list(no salts, metals)'!$K1895:$Y1895, "#N/A")=14,TRUE,FALSE))</f>
        <v>0</v>
      </c>
    </row>
    <row r="1902" spans="11:25" x14ac:dyDescent="0.25">
      <c r="K1902" t="b">
        <f>AND(COUNTIF('Master list(no salts, metals)'!K1896,"&lt;=1"),IF(COUNTIF('Master list(no salts, metals)'!$K1896:$Y1896, "#N/A")=14,TRUE,FALSE))</f>
        <v>0</v>
      </c>
      <c r="L1902" t="b">
        <f>AND(COUNTIF('Master list(no salts, metals)'!L1896,"&lt;=1"),IF(COUNTIF('Master list(no salts, metals)'!$K1896:$Y1896, "#N/A")=14,TRUE,FALSE))</f>
        <v>0</v>
      </c>
      <c r="M1902" t="b">
        <f>AND(COUNTIF('Master list(no salts, metals)'!M1896,"&lt;=1"),IF(COUNTIF('Master list(no salts, metals)'!$K1896:$Y1896, "#N/A")=14,TRUE,FALSE))</f>
        <v>0</v>
      </c>
      <c r="N1902" t="b">
        <f>AND(COUNTIF('Master list(no salts, metals)'!N1896,"&lt;=1"),IF(COUNTIF('Master list(no salts, metals)'!$K1896:$Y1896, "#N/A")=14,TRUE,FALSE))</f>
        <v>0</v>
      </c>
      <c r="O1902" t="b">
        <f>AND(COUNTIF('Master list(no salts, metals)'!O1896,"&lt;=1"),IF(COUNTIF('Master list(no salts, metals)'!$K1896:$Y1896, "#N/A")=14,TRUE,FALSE))</f>
        <v>0</v>
      </c>
      <c r="P1902" t="b">
        <f>AND(COUNTIF('Master list(no salts, metals)'!P1896,"&lt;=1"),IF(COUNTIF('Master list(no salts, metals)'!$K1896:$Y1896, "#N/A")=14,TRUE,FALSE))</f>
        <v>0</v>
      </c>
      <c r="Q1902" t="b">
        <f>AND(COUNTIF('Master list(no salts, metals)'!Q1896,"&lt;=1"),IF(COUNTIF('Master list(no salts, metals)'!$K1896:$Y1896, "#N/A")=14,TRUE,FALSE))</f>
        <v>0</v>
      </c>
      <c r="R1902" t="b">
        <f>AND(COUNTIF('Master list(no salts, metals)'!R1896,"&lt;=1"),IF(COUNTIF('Master list(no salts, metals)'!$K1896:$Y1896, "#N/A")=14,TRUE,FALSE))</f>
        <v>0</v>
      </c>
      <c r="S1902" t="b">
        <f>AND(COUNTIF('Master list(no salts, metals)'!S1896,"&lt;=1"),IF(COUNTIF('Master list(no salts, metals)'!$K1896:$Y1896, "#N/A")=14,TRUE,FALSE))</f>
        <v>0</v>
      </c>
      <c r="T1902" t="b">
        <f>AND(COUNTIF('Master list(no salts, metals)'!T1896,"&lt;=1"),IF(COUNTIF('Master list(no salts, metals)'!$K1896:$Y1896, "#N/A")=14,TRUE,FALSE))</f>
        <v>0</v>
      </c>
      <c r="U1902" t="b">
        <f>AND(COUNTIF('Master list(no salts, metals)'!U1896,"&lt;=1"),IF(COUNTIF('Master list(no salts, metals)'!$K1896:$Y1896, "#N/A")=14,TRUE,FALSE))</f>
        <v>0</v>
      </c>
      <c r="V1902" t="b">
        <f>AND(COUNTIF('Master list(no salts, metals)'!V1896,"&lt;=1"),IF(COUNTIF('Master list(no salts, metals)'!$K1896:$Y1896, "#N/A")=14,TRUE,FALSE))</f>
        <v>0</v>
      </c>
      <c r="W1902" t="b">
        <f>AND(COUNTIF('Master list(no salts, metals)'!W1896,"&lt;=1"),IF(COUNTIF('Master list(no salts, metals)'!$K1896:$Y1896, "#N/A")=14,TRUE,FALSE))</f>
        <v>1</v>
      </c>
      <c r="X1902" t="b">
        <f>AND(COUNTIF('Master list(no salts, metals)'!X1896,"&lt;=1"),IF(COUNTIF('Master list(no salts, metals)'!$K1896:$Y1896, "#N/A")=14,TRUE,FALSE))</f>
        <v>0</v>
      </c>
      <c r="Y1902" t="b">
        <f>AND(COUNTIF('Master list(no salts, metals)'!Y1896,"&lt;=1"),IF(COUNTIF('Master list(no salts, metals)'!$K1896:$Y1896, "#N/A")=14,TRUE,FALSE))</f>
        <v>0</v>
      </c>
    </row>
    <row r="1903" spans="11:25" x14ac:dyDescent="0.25">
      <c r="K1903" t="b">
        <f>AND(COUNTIF('Master list(no salts, metals)'!K1897,"&lt;=1"),IF(COUNTIF('Master list(no salts, metals)'!$K1897:$Y1897, "#N/A")=14,TRUE,FALSE))</f>
        <v>0</v>
      </c>
      <c r="L1903" t="b">
        <f>AND(COUNTIF('Master list(no salts, metals)'!L1897,"&lt;=1"),IF(COUNTIF('Master list(no salts, metals)'!$K1897:$Y1897, "#N/A")=14,TRUE,FALSE))</f>
        <v>0</v>
      </c>
      <c r="M1903" t="b">
        <f>AND(COUNTIF('Master list(no salts, metals)'!M1897,"&lt;=1"),IF(COUNTIF('Master list(no salts, metals)'!$K1897:$Y1897, "#N/A")=14,TRUE,FALSE))</f>
        <v>0</v>
      </c>
      <c r="N1903" t="b">
        <f>AND(COUNTIF('Master list(no salts, metals)'!N1897,"&lt;=1"),IF(COUNTIF('Master list(no salts, metals)'!$K1897:$Y1897, "#N/A")=14,TRUE,FALSE))</f>
        <v>0</v>
      </c>
      <c r="O1903" t="b">
        <f>AND(COUNTIF('Master list(no salts, metals)'!O1897,"&lt;=1"),IF(COUNTIF('Master list(no salts, metals)'!$K1897:$Y1897, "#N/A")=14,TRUE,FALSE))</f>
        <v>0</v>
      </c>
      <c r="P1903" t="b">
        <f>AND(COUNTIF('Master list(no salts, metals)'!P1897,"&lt;=1"),IF(COUNTIF('Master list(no salts, metals)'!$K1897:$Y1897, "#N/A")=14,TRUE,FALSE))</f>
        <v>0</v>
      </c>
      <c r="Q1903" t="b">
        <f>AND(COUNTIF('Master list(no salts, metals)'!Q1897,"&lt;=1"),IF(COUNTIF('Master list(no salts, metals)'!$K1897:$Y1897, "#N/A")=14,TRUE,FALSE))</f>
        <v>0</v>
      </c>
      <c r="R1903" t="b">
        <f>AND(COUNTIF('Master list(no salts, metals)'!R1897,"&lt;=1"),IF(COUNTIF('Master list(no salts, metals)'!$K1897:$Y1897, "#N/A")=14,TRUE,FALSE))</f>
        <v>0</v>
      </c>
      <c r="S1903" t="b">
        <f>AND(COUNTIF('Master list(no salts, metals)'!S1897,"&lt;=1"),IF(COUNTIF('Master list(no salts, metals)'!$K1897:$Y1897, "#N/A")=14,TRUE,FALSE))</f>
        <v>0</v>
      </c>
      <c r="T1903" t="b">
        <f>AND(COUNTIF('Master list(no salts, metals)'!T1897,"&lt;=1"),IF(COUNTIF('Master list(no salts, metals)'!$K1897:$Y1897, "#N/A")=14,TRUE,FALSE))</f>
        <v>0</v>
      </c>
      <c r="U1903" t="b">
        <f>AND(COUNTIF('Master list(no salts, metals)'!U1897,"&lt;=1"),IF(COUNTIF('Master list(no salts, metals)'!$K1897:$Y1897, "#N/A")=14,TRUE,FALSE))</f>
        <v>0</v>
      </c>
      <c r="V1903" t="b">
        <f>AND(COUNTIF('Master list(no salts, metals)'!V1897,"&lt;=1"),IF(COUNTIF('Master list(no salts, metals)'!$K1897:$Y1897, "#N/A")=14,TRUE,FALSE))</f>
        <v>0</v>
      </c>
      <c r="W1903" t="b">
        <f>AND(COUNTIF('Master list(no salts, metals)'!W1897,"&lt;=1"),IF(COUNTIF('Master list(no salts, metals)'!$K1897:$Y1897, "#N/A")=14,TRUE,FALSE))</f>
        <v>0</v>
      </c>
      <c r="X1903" t="b">
        <f>AND(COUNTIF('Master list(no salts, metals)'!X1897,"&lt;=1"),IF(COUNTIF('Master list(no salts, metals)'!$K1897:$Y1897, "#N/A")=14,TRUE,FALSE))</f>
        <v>0</v>
      </c>
      <c r="Y1903" t="b">
        <f>AND(COUNTIF('Master list(no salts, metals)'!Y1897,"&lt;=1"),IF(COUNTIF('Master list(no salts, metals)'!$K1897:$Y1897, "#N/A")=14,TRUE,FALSE))</f>
        <v>0</v>
      </c>
    </row>
    <row r="1904" spans="11:25" x14ac:dyDescent="0.25">
      <c r="K1904" t="b">
        <f>AND(COUNTIF('Master list(no salts, metals)'!K1898,"&lt;=1"),IF(COUNTIF('Master list(no salts, metals)'!$K1898:$Y1898, "#N/A")=14,TRUE,FALSE))</f>
        <v>0</v>
      </c>
      <c r="L1904" t="b">
        <f>AND(COUNTIF('Master list(no salts, metals)'!L1898,"&lt;=1"),IF(COUNTIF('Master list(no salts, metals)'!$K1898:$Y1898, "#N/A")=14,TRUE,FALSE))</f>
        <v>0</v>
      </c>
      <c r="M1904" t="b">
        <f>AND(COUNTIF('Master list(no salts, metals)'!M1898,"&lt;=1"),IF(COUNTIF('Master list(no salts, metals)'!$K1898:$Y1898, "#N/A")=14,TRUE,FALSE))</f>
        <v>0</v>
      </c>
      <c r="N1904" t="b">
        <f>AND(COUNTIF('Master list(no salts, metals)'!N1898,"&lt;=1"),IF(COUNTIF('Master list(no salts, metals)'!$K1898:$Y1898, "#N/A")=14,TRUE,FALSE))</f>
        <v>0</v>
      </c>
      <c r="O1904" t="b">
        <f>AND(COUNTIF('Master list(no salts, metals)'!O1898,"&lt;=1"),IF(COUNTIF('Master list(no salts, metals)'!$K1898:$Y1898, "#N/A")=14,TRUE,FALSE))</f>
        <v>0</v>
      </c>
      <c r="P1904" t="b">
        <f>AND(COUNTIF('Master list(no salts, metals)'!P1898,"&lt;=1"),IF(COUNTIF('Master list(no salts, metals)'!$K1898:$Y1898, "#N/A")=14,TRUE,FALSE))</f>
        <v>0</v>
      </c>
      <c r="Q1904" t="b">
        <f>AND(COUNTIF('Master list(no salts, metals)'!Q1898,"&lt;=1"),IF(COUNTIF('Master list(no salts, metals)'!$K1898:$Y1898, "#N/A")=14,TRUE,FALSE))</f>
        <v>0</v>
      </c>
      <c r="R1904" t="b">
        <f>AND(COUNTIF('Master list(no salts, metals)'!R1898,"&lt;=1"),IF(COUNTIF('Master list(no salts, metals)'!$K1898:$Y1898, "#N/A")=14,TRUE,FALSE))</f>
        <v>0</v>
      </c>
      <c r="S1904" t="b">
        <f>AND(COUNTIF('Master list(no salts, metals)'!S1898,"&lt;=1"),IF(COUNTIF('Master list(no salts, metals)'!$K1898:$Y1898, "#N/A")=14,TRUE,FALSE))</f>
        <v>0</v>
      </c>
      <c r="T1904" t="b">
        <f>AND(COUNTIF('Master list(no salts, metals)'!T1898,"&lt;=1"),IF(COUNTIF('Master list(no salts, metals)'!$K1898:$Y1898, "#N/A")=14,TRUE,FALSE))</f>
        <v>0</v>
      </c>
      <c r="U1904" t="b">
        <f>AND(COUNTIF('Master list(no salts, metals)'!U1898,"&lt;=1"),IF(COUNTIF('Master list(no salts, metals)'!$K1898:$Y1898, "#N/A")=14,TRUE,FALSE))</f>
        <v>0</v>
      </c>
      <c r="V1904" t="b">
        <f>AND(COUNTIF('Master list(no salts, metals)'!V1898,"&lt;=1"),IF(COUNTIF('Master list(no salts, metals)'!$K1898:$Y1898, "#N/A")=14,TRUE,FALSE))</f>
        <v>0</v>
      </c>
      <c r="W1904" t="b">
        <f>AND(COUNTIF('Master list(no salts, metals)'!W1898,"&lt;=1"),IF(COUNTIF('Master list(no salts, metals)'!$K1898:$Y1898, "#N/A")=14,TRUE,FALSE))</f>
        <v>0</v>
      </c>
      <c r="X1904" t="b">
        <f>AND(COUNTIF('Master list(no salts, metals)'!X1898,"&lt;=1"),IF(COUNTIF('Master list(no salts, metals)'!$K1898:$Y1898, "#N/A")=14,TRUE,FALSE))</f>
        <v>0</v>
      </c>
      <c r="Y1904" t="b">
        <f>AND(COUNTIF('Master list(no salts, metals)'!Y1898,"&lt;=1"),IF(COUNTIF('Master list(no salts, metals)'!$K1898:$Y1898, "#N/A")=14,TRUE,FALSE))</f>
        <v>0</v>
      </c>
    </row>
    <row r="1905" spans="11:25" x14ac:dyDescent="0.25">
      <c r="K1905" t="b">
        <f>AND(COUNTIF('Master list(no salts, metals)'!K1899,"&lt;=1"),IF(COUNTIF('Master list(no salts, metals)'!$K1899:$Y1899, "#N/A")=14,TRUE,FALSE))</f>
        <v>0</v>
      </c>
      <c r="L1905" t="b">
        <f>AND(COUNTIF('Master list(no salts, metals)'!L1899,"&lt;=1"),IF(COUNTIF('Master list(no salts, metals)'!$K1899:$Y1899, "#N/A")=14,TRUE,FALSE))</f>
        <v>0</v>
      </c>
      <c r="M1905" t="b">
        <f>AND(COUNTIF('Master list(no salts, metals)'!M1899,"&lt;=1"),IF(COUNTIF('Master list(no salts, metals)'!$K1899:$Y1899, "#N/A")=14,TRUE,FALSE))</f>
        <v>0</v>
      </c>
      <c r="N1905" t="b">
        <f>AND(COUNTIF('Master list(no salts, metals)'!N1899,"&lt;=1"),IF(COUNTIF('Master list(no salts, metals)'!$K1899:$Y1899, "#N/A")=14,TRUE,FALSE))</f>
        <v>0</v>
      </c>
      <c r="O1905" t="b">
        <f>AND(COUNTIF('Master list(no salts, metals)'!O1899,"&lt;=1"),IF(COUNTIF('Master list(no salts, metals)'!$K1899:$Y1899, "#N/A")=14,TRUE,FALSE))</f>
        <v>0</v>
      </c>
      <c r="P1905" t="b">
        <f>AND(COUNTIF('Master list(no salts, metals)'!P1899,"&lt;=1"),IF(COUNTIF('Master list(no salts, metals)'!$K1899:$Y1899, "#N/A")=14,TRUE,FALSE))</f>
        <v>0</v>
      </c>
      <c r="Q1905" t="b">
        <f>AND(COUNTIF('Master list(no salts, metals)'!Q1899,"&lt;=1"),IF(COUNTIF('Master list(no salts, metals)'!$K1899:$Y1899, "#N/A")=14,TRUE,FALSE))</f>
        <v>0</v>
      </c>
      <c r="R1905" t="b">
        <f>AND(COUNTIF('Master list(no salts, metals)'!R1899,"&lt;=1"),IF(COUNTIF('Master list(no salts, metals)'!$K1899:$Y1899, "#N/A")=14,TRUE,FALSE))</f>
        <v>0</v>
      </c>
      <c r="S1905" t="b">
        <f>AND(COUNTIF('Master list(no salts, metals)'!S1899,"&lt;=1"),IF(COUNTIF('Master list(no salts, metals)'!$K1899:$Y1899, "#N/A")=14,TRUE,FALSE))</f>
        <v>0</v>
      </c>
      <c r="T1905" t="b">
        <f>AND(COUNTIF('Master list(no salts, metals)'!T1899,"&lt;=1"),IF(COUNTIF('Master list(no salts, metals)'!$K1899:$Y1899, "#N/A")=14,TRUE,FALSE))</f>
        <v>0</v>
      </c>
      <c r="U1905" t="b">
        <f>AND(COUNTIF('Master list(no salts, metals)'!U1899,"&lt;=1"),IF(COUNTIF('Master list(no salts, metals)'!$K1899:$Y1899, "#N/A")=14,TRUE,FALSE))</f>
        <v>0</v>
      </c>
      <c r="V1905" t="b">
        <f>AND(COUNTIF('Master list(no salts, metals)'!V1899,"&lt;=1"),IF(COUNTIF('Master list(no salts, metals)'!$K1899:$Y1899, "#N/A")=14,TRUE,FALSE))</f>
        <v>0</v>
      </c>
      <c r="W1905" t="b">
        <f>AND(COUNTIF('Master list(no salts, metals)'!W1899,"&lt;=1"),IF(COUNTIF('Master list(no salts, metals)'!$K1899:$Y1899, "#N/A")=14,TRUE,FALSE))</f>
        <v>0</v>
      </c>
      <c r="X1905" t="b">
        <f>AND(COUNTIF('Master list(no salts, metals)'!X1899,"&lt;=1"),IF(COUNTIF('Master list(no salts, metals)'!$K1899:$Y1899, "#N/A")=14,TRUE,FALSE))</f>
        <v>0</v>
      </c>
      <c r="Y1905" t="b">
        <f>AND(COUNTIF('Master list(no salts, metals)'!Y1899,"&lt;=1"),IF(COUNTIF('Master list(no salts, metals)'!$K1899:$Y1899, "#N/A")=14,TRUE,FALSE))</f>
        <v>0</v>
      </c>
    </row>
    <row r="1906" spans="11:25" x14ac:dyDescent="0.25">
      <c r="K1906" t="b">
        <f>AND(COUNTIF('Master list(no salts, metals)'!K1900,"&lt;=1"),IF(COUNTIF('Master list(no salts, metals)'!$K1900:$Y1900, "#N/A")=14,TRUE,FALSE))</f>
        <v>0</v>
      </c>
      <c r="L1906" t="b">
        <f>AND(COUNTIF('Master list(no salts, metals)'!L1900,"&lt;=1"),IF(COUNTIF('Master list(no salts, metals)'!$K1900:$Y1900, "#N/A")=14,TRUE,FALSE))</f>
        <v>0</v>
      </c>
      <c r="M1906" t="b">
        <f>AND(COUNTIF('Master list(no salts, metals)'!M1900,"&lt;=1"),IF(COUNTIF('Master list(no salts, metals)'!$K1900:$Y1900, "#N/A")=14,TRUE,FALSE))</f>
        <v>0</v>
      </c>
      <c r="N1906" t="b">
        <f>AND(COUNTIF('Master list(no salts, metals)'!N1900,"&lt;=1"),IF(COUNTIF('Master list(no salts, metals)'!$K1900:$Y1900, "#N/A")=14,TRUE,FALSE))</f>
        <v>0</v>
      </c>
      <c r="O1906" t="b">
        <f>AND(COUNTIF('Master list(no salts, metals)'!O1900,"&lt;=1"),IF(COUNTIF('Master list(no salts, metals)'!$K1900:$Y1900, "#N/A")=14,TRUE,FALSE))</f>
        <v>0</v>
      </c>
      <c r="P1906" t="b">
        <f>AND(COUNTIF('Master list(no salts, metals)'!P1900,"&lt;=1"),IF(COUNTIF('Master list(no salts, metals)'!$K1900:$Y1900, "#N/A")=14,TRUE,FALSE))</f>
        <v>0</v>
      </c>
      <c r="Q1906" t="b">
        <f>AND(COUNTIF('Master list(no salts, metals)'!Q1900,"&lt;=1"),IF(COUNTIF('Master list(no salts, metals)'!$K1900:$Y1900, "#N/A")=14,TRUE,FALSE))</f>
        <v>0</v>
      </c>
      <c r="R1906" t="b">
        <f>AND(COUNTIF('Master list(no salts, metals)'!R1900,"&lt;=1"),IF(COUNTIF('Master list(no salts, metals)'!$K1900:$Y1900, "#N/A")=14,TRUE,FALSE))</f>
        <v>0</v>
      </c>
      <c r="S1906" t="b">
        <f>AND(COUNTIF('Master list(no salts, metals)'!S1900,"&lt;=1"),IF(COUNTIF('Master list(no salts, metals)'!$K1900:$Y1900, "#N/A")=14,TRUE,FALSE))</f>
        <v>0</v>
      </c>
      <c r="T1906" t="b">
        <f>AND(COUNTIF('Master list(no salts, metals)'!T1900,"&lt;=1"),IF(COUNTIF('Master list(no salts, metals)'!$K1900:$Y1900, "#N/A")=14,TRUE,FALSE))</f>
        <v>0</v>
      </c>
      <c r="U1906" t="b">
        <f>AND(COUNTIF('Master list(no salts, metals)'!U1900,"&lt;=1"),IF(COUNTIF('Master list(no salts, metals)'!$K1900:$Y1900, "#N/A")=14,TRUE,FALSE))</f>
        <v>0</v>
      </c>
      <c r="V1906" t="b">
        <f>AND(COUNTIF('Master list(no salts, metals)'!V1900,"&lt;=1"),IF(COUNTIF('Master list(no salts, metals)'!$K1900:$Y1900, "#N/A")=14,TRUE,FALSE))</f>
        <v>0</v>
      </c>
      <c r="W1906" t="b">
        <f>AND(COUNTIF('Master list(no salts, metals)'!W1900,"&lt;=1"),IF(COUNTIF('Master list(no salts, metals)'!$K1900:$Y1900, "#N/A")=14,TRUE,FALSE))</f>
        <v>0</v>
      </c>
      <c r="X1906" t="b">
        <f>AND(COUNTIF('Master list(no salts, metals)'!X1900,"&lt;=1"),IF(COUNTIF('Master list(no salts, metals)'!$K1900:$Y1900, "#N/A")=14,TRUE,FALSE))</f>
        <v>0</v>
      </c>
      <c r="Y1906" t="b">
        <f>AND(COUNTIF('Master list(no salts, metals)'!Y1900,"&lt;=1"),IF(COUNTIF('Master list(no salts, metals)'!$K1900:$Y1900, "#N/A")=14,TRUE,FALSE))</f>
        <v>0</v>
      </c>
    </row>
    <row r="1907" spans="11:25" x14ac:dyDescent="0.25">
      <c r="K1907" t="b">
        <f>AND(COUNTIF('Master list(no salts, metals)'!K1901,"&lt;=1"),IF(COUNTIF('Master list(no salts, metals)'!$K1901:$Y1901, "#N/A")=14,TRUE,FALSE))</f>
        <v>0</v>
      </c>
      <c r="L1907" t="b">
        <f>AND(COUNTIF('Master list(no salts, metals)'!L1901,"&lt;=1"),IF(COUNTIF('Master list(no salts, metals)'!$K1901:$Y1901, "#N/A")=14,TRUE,FALSE))</f>
        <v>0</v>
      </c>
      <c r="M1907" t="b">
        <f>AND(COUNTIF('Master list(no salts, metals)'!M1901,"&lt;=1"),IF(COUNTIF('Master list(no salts, metals)'!$K1901:$Y1901, "#N/A")=14,TRUE,FALSE))</f>
        <v>0</v>
      </c>
      <c r="N1907" t="b">
        <f>AND(COUNTIF('Master list(no salts, metals)'!N1901,"&lt;=1"),IF(COUNTIF('Master list(no salts, metals)'!$K1901:$Y1901, "#N/A")=14,TRUE,FALSE))</f>
        <v>0</v>
      </c>
      <c r="O1907" t="b">
        <f>AND(COUNTIF('Master list(no salts, metals)'!O1901,"&lt;=1"),IF(COUNTIF('Master list(no salts, metals)'!$K1901:$Y1901, "#N/A")=14,TRUE,FALSE))</f>
        <v>0</v>
      </c>
      <c r="P1907" t="b">
        <f>AND(COUNTIF('Master list(no salts, metals)'!P1901,"&lt;=1"),IF(COUNTIF('Master list(no salts, metals)'!$K1901:$Y1901, "#N/A")=14,TRUE,FALSE))</f>
        <v>0</v>
      </c>
      <c r="Q1907" t="b">
        <f>AND(COUNTIF('Master list(no salts, metals)'!Q1901,"&lt;=1"),IF(COUNTIF('Master list(no salts, metals)'!$K1901:$Y1901, "#N/A")=14,TRUE,FALSE))</f>
        <v>0</v>
      </c>
      <c r="R1907" t="b">
        <f>AND(COUNTIF('Master list(no salts, metals)'!R1901,"&lt;=1"),IF(COUNTIF('Master list(no salts, metals)'!$K1901:$Y1901, "#N/A")=14,TRUE,FALSE))</f>
        <v>0</v>
      </c>
      <c r="S1907" t="b">
        <f>AND(COUNTIF('Master list(no salts, metals)'!S1901,"&lt;=1"),IF(COUNTIF('Master list(no salts, metals)'!$K1901:$Y1901, "#N/A")=14,TRUE,FALSE))</f>
        <v>0</v>
      </c>
      <c r="T1907" t="b">
        <f>AND(COUNTIF('Master list(no salts, metals)'!T1901,"&lt;=1"),IF(COUNTIF('Master list(no salts, metals)'!$K1901:$Y1901, "#N/A")=14,TRUE,FALSE))</f>
        <v>0</v>
      </c>
      <c r="U1907" t="b">
        <f>AND(COUNTIF('Master list(no salts, metals)'!U1901,"&lt;=1"),IF(COUNTIF('Master list(no salts, metals)'!$K1901:$Y1901, "#N/A")=14,TRUE,FALSE))</f>
        <v>0</v>
      </c>
      <c r="V1907" t="b">
        <f>AND(COUNTIF('Master list(no salts, metals)'!V1901,"&lt;=1"),IF(COUNTIF('Master list(no salts, metals)'!$K1901:$Y1901, "#N/A")=14,TRUE,FALSE))</f>
        <v>0</v>
      </c>
      <c r="W1907" t="b">
        <f>AND(COUNTIF('Master list(no salts, metals)'!W1901,"&lt;=1"),IF(COUNTIF('Master list(no salts, metals)'!$K1901:$Y1901, "#N/A")=14,TRUE,FALSE))</f>
        <v>1</v>
      </c>
      <c r="X1907" t="b">
        <f>AND(COUNTIF('Master list(no salts, metals)'!X1901,"&lt;=1"),IF(COUNTIF('Master list(no salts, metals)'!$K1901:$Y1901, "#N/A")=14,TRUE,FALSE))</f>
        <v>0</v>
      </c>
      <c r="Y1907" t="b">
        <f>AND(COUNTIF('Master list(no salts, metals)'!Y1901,"&lt;=1"),IF(COUNTIF('Master list(no salts, metals)'!$K1901:$Y1901, "#N/A")=14,TRUE,FALSE))</f>
        <v>0</v>
      </c>
    </row>
    <row r="1908" spans="11:25" x14ac:dyDescent="0.25">
      <c r="K1908" t="b">
        <f>AND(COUNTIF('Master list(no salts, metals)'!K1902,"&lt;=1"),IF(COUNTIF('Master list(no salts, metals)'!$K1902:$Y1902, "#N/A")=14,TRUE,FALSE))</f>
        <v>0</v>
      </c>
      <c r="L1908" t="b">
        <f>AND(COUNTIF('Master list(no salts, metals)'!L1902,"&lt;=1"),IF(COUNTIF('Master list(no salts, metals)'!$K1902:$Y1902, "#N/A")=14,TRUE,FALSE))</f>
        <v>0</v>
      </c>
      <c r="M1908" t="b">
        <f>AND(COUNTIF('Master list(no salts, metals)'!M1902,"&lt;=1"),IF(COUNTIF('Master list(no salts, metals)'!$K1902:$Y1902, "#N/A")=14,TRUE,FALSE))</f>
        <v>0</v>
      </c>
      <c r="N1908" t="b">
        <f>AND(COUNTIF('Master list(no salts, metals)'!N1902,"&lt;=1"),IF(COUNTIF('Master list(no salts, metals)'!$K1902:$Y1902, "#N/A")=14,TRUE,FALSE))</f>
        <v>0</v>
      </c>
      <c r="O1908" t="b">
        <f>AND(COUNTIF('Master list(no salts, metals)'!O1902,"&lt;=1"),IF(COUNTIF('Master list(no salts, metals)'!$K1902:$Y1902, "#N/A")=14,TRUE,FALSE))</f>
        <v>0</v>
      </c>
      <c r="P1908" t="b">
        <f>AND(COUNTIF('Master list(no salts, metals)'!P1902,"&lt;=1"),IF(COUNTIF('Master list(no salts, metals)'!$K1902:$Y1902, "#N/A")=14,TRUE,FALSE))</f>
        <v>0</v>
      </c>
      <c r="Q1908" t="b">
        <f>AND(COUNTIF('Master list(no salts, metals)'!Q1902,"&lt;=1"),IF(COUNTIF('Master list(no salts, metals)'!$K1902:$Y1902, "#N/A")=14,TRUE,FALSE))</f>
        <v>0</v>
      </c>
      <c r="R1908" t="b">
        <f>AND(COUNTIF('Master list(no salts, metals)'!R1902,"&lt;=1"),IF(COUNTIF('Master list(no salts, metals)'!$K1902:$Y1902, "#N/A")=14,TRUE,FALSE))</f>
        <v>0</v>
      </c>
      <c r="S1908" t="b">
        <f>AND(COUNTIF('Master list(no salts, metals)'!S1902,"&lt;=1"),IF(COUNTIF('Master list(no salts, metals)'!$K1902:$Y1902, "#N/A")=14,TRUE,FALSE))</f>
        <v>0</v>
      </c>
      <c r="T1908" t="b">
        <f>AND(COUNTIF('Master list(no salts, metals)'!T1902,"&lt;=1"),IF(COUNTIF('Master list(no salts, metals)'!$K1902:$Y1902, "#N/A")=14,TRUE,FALSE))</f>
        <v>0</v>
      </c>
      <c r="U1908" t="b">
        <f>AND(COUNTIF('Master list(no salts, metals)'!U1902,"&lt;=1"),IF(COUNTIF('Master list(no salts, metals)'!$K1902:$Y1902, "#N/A")=14,TRUE,FALSE))</f>
        <v>0</v>
      </c>
      <c r="V1908" t="b">
        <f>AND(COUNTIF('Master list(no salts, metals)'!V1902,"&lt;=1"),IF(COUNTIF('Master list(no salts, metals)'!$K1902:$Y1902, "#N/A")=14,TRUE,FALSE))</f>
        <v>0</v>
      </c>
      <c r="W1908" t="b">
        <f>AND(COUNTIF('Master list(no salts, metals)'!W1902,"&lt;=1"),IF(COUNTIF('Master list(no salts, metals)'!$K1902:$Y1902, "#N/A")=14,TRUE,FALSE))</f>
        <v>1</v>
      </c>
      <c r="X1908" t="b">
        <f>AND(COUNTIF('Master list(no salts, metals)'!X1902,"&lt;=1"),IF(COUNTIF('Master list(no salts, metals)'!$K1902:$Y1902, "#N/A")=14,TRUE,FALSE))</f>
        <v>0</v>
      </c>
      <c r="Y1908" t="b">
        <f>AND(COUNTIF('Master list(no salts, metals)'!Y1902,"&lt;=1"),IF(COUNTIF('Master list(no salts, metals)'!$K1902:$Y1902, "#N/A")=14,TRUE,FALSE))</f>
        <v>0</v>
      </c>
    </row>
    <row r="1909" spans="11:25" x14ac:dyDescent="0.25">
      <c r="K1909" t="b">
        <f>AND(COUNTIF('Master list(no salts, metals)'!K1903,"&lt;=1"),IF(COUNTIF('Master list(no salts, metals)'!$K1903:$Y1903, "#N/A")=14,TRUE,FALSE))</f>
        <v>0</v>
      </c>
      <c r="L1909" t="b">
        <f>AND(COUNTIF('Master list(no salts, metals)'!L1903,"&lt;=1"),IF(COUNTIF('Master list(no salts, metals)'!$K1903:$Y1903, "#N/A")=14,TRUE,FALSE))</f>
        <v>0</v>
      </c>
      <c r="M1909" t="b">
        <f>AND(COUNTIF('Master list(no salts, metals)'!M1903,"&lt;=1"),IF(COUNTIF('Master list(no salts, metals)'!$K1903:$Y1903, "#N/A")=14,TRUE,FALSE))</f>
        <v>0</v>
      </c>
      <c r="N1909" t="b">
        <f>AND(COUNTIF('Master list(no salts, metals)'!N1903,"&lt;=1"),IF(COUNTIF('Master list(no salts, metals)'!$K1903:$Y1903, "#N/A")=14,TRUE,FALSE))</f>
        <v>0</v>
      </c>
      <c r="O1909" t="b">
        <f>AND(COUNTIF('Master list(no salts, metals)'!O1903,"&lt;=1"),IF(COUNTIF('Master list(no salts, metals)'!$K1903:$Y1903, "#N/A")=14,TRUE,FALSE))</f>
        <v>0</v>
      </c>
      <c r="P1909" t="b">
        <f>AND(COUNTIF('Master list(no salts, metals)'!P1903,"&lt;=1"),IF(COUNTIF('Master list(no salts, metals)'!$K1903:$Y1903, "#N/A")=14,TRUE,FALSE))</f>
        <v>0</v>
      </c>
      <c r="Q1909" t="b">
        <f>AND(COUNTIF('Master list(no salts, metals)'!Q1903,"&lt;=1"),IF(COUNTIF('Master list(no salts, metals)'!$K1903:$Y1903, "#N/A")=14,TRUE,FALSE))</f>
        <v>0</v>
      </c>
      <c r="R1909" t="b">
        <f>AND(COUNTIF('Master list(no salts, metals)'!R1903,"&lt;=1"),IF(COUNTIF('Master list(no salts, metals)'!$K1903:$Y1903, "#N/A")=14,TRUE,FALSE))</f>
        <v>0</v>
      </c>
      <c r="S1909" t="b">
        <f>AND(COUNTIF('Master list(no salts, metals)'!S1903,"&lt;=1"),IF(COUNTIF('Master list(no salts, metals)'!$K1903:$Y1903, "#N/A")=14,TRUE,FALSE))</f>
        <v>0</v>
      </c>
      <c r="T1909" t="b">
        <f>AND(COUNTIF('Master list(no salts, metals)'!T1903,"&lt;=1"),IF(COUNTIF('Master list(no salts, metals)'!$K1903:$Y1903, "#N/A")=14,TRUE,FALSE))</f>
        <v>0</v>
      </c>
      <c r="U1909" t="b">
        <f>AND(COUNTIF('Master list(no salts, metals)'!U1903,"&lt;=1"),IF(COUNTIF('Master list(no salts, metals)'!$K1903:$Y1903, "#N/A")=14,TRUE,FALSE))</f>
        <v>0</v>
      </c>
      <c r="V1909" t="b">
        <f>AND(COUNTIF('Master list(no salts, metals)'!V1903,"&lt;=1"),IF(COUNTIF('Master list(no salts, metals)'!$K1903:$Y1903, "#N/A")=14,TRUE,FALSE))</f>
        <v>0</v>
      </c>
      <c r="W1909" t="b">
        <f>AND(COUNTIF('Master list(no salts, metals)'!W1903,"&lt;=1"),IF(COUNTIF('Master list(no salts, metals)'!$K1903:$Y1903, "#N/A")=14,TRUE,FALSE))</f>
        <v>1</v>
      </c>
      <c r="X1909" t="b">
        <f>AND(COUNTIF('Master list(no salts, metals)'!X1903,"&lt;=1"),IF(COUNTIF('Master list(no salts, metals)'!$K1903:$Y1903, "#N/A")=14,TRUE,FALSE))</f>
        <v>0</v>
      </c>
      <c r="Y1909" t="b">
        <f>AND(COUNTIF('Master list(no salts, metals)'!Y1903,"&lt;=1"),IF(COUNTIF('Master list(no salts, metals)'!$K1903:$Y1903, "#N/A")=14,TRUE,FALSE))</f>
        <v>0</v>
      </c>
    </row>
    <row r="1910" spans="11:25" x14ac:dyDescent="0.25">
      <c r="K1910" t="b">
        <f>AND(COUNTIF('Master list(no salts, metals)'!K1904,"&lt;=1"),IF(COUNTIF('Master list(no salts, metals)'!$K1904:$Y1904, "#N/A")=14,TRUE,FALSE))</f>
        <v>0</v>
      </c>
      <c r="L1910" t="b">
        <f>AND(COUNTIF('Master list(no salts, metals)'!L1904,"&lt;=1"),IF(COUNTIF('Master list(no salts, metals)'!$K1904:$Y1904, "#N/A")=14,TRUE,FALSE))</f>
        <v>0</v>
      </c>
      <c r="M1910" t="b">
        <f>AND(COUNTIF('Master list(no salts, metals)'!M1904,"&lt;=1"),IF(COUNTIF('Master list(no salts, metals)'!$K1904:$Y1904, "#N/A")=14,TRUE,FALSE))</f>
        <v>0</v>
      </c>
      <c r="N1910" t="b">
        <f>AND(COUNTIF('Master list(no salts, metals)'!N1904,"&lt;=1"),IF(COUNTIF('Master list(no salts, metals)'!$K1904:$Y1904, "#N/A")=14,TRUE,FALSE))</f>
        <v>0</v>
      </c>
      <c r="O1910" t="b">
        <f>AND(COUNTIF('Master list(no salts, metals)'!O1904,"&lt;=1"),IF(COUNTIF('Master list(no salts, metals)'!$K1904:$Y1904, "#N/A")=14,TRUE,FALSE))</f>
        <v>0</v>
      </c>
      <c r="P1910" t="b">
        <f>AND(COUNTIF('Master list(no salts, metals)'!P1904,"&lt;=1"),IF(COUNTIF('Master list(no salts, metals)'!$K1904:$Y1904, "#N/A")=14,TRUE,FALSE))</f>
        <v>0</v>
      </c>
      <c r="Q1910" t="b">
        <f>AND(COUNTIF('Master list(no salts, metals)'!Q1904,"&lt;=1"),IF(COUNTIF('Master list(no salts, metals)'!$K1904:$Y1904, "#N/A")=14,TRUE,FALSE))</f>
        <v>0</v>
      </c>
      <c r="R1910" t="b">
        <f>AND(COUNTIF('Master list(no salts, metals)'!R1904,"&lt;=1"),IF(COUNTIF('Master list(no salts, metals)'!$K1904:$Y1904, "#N/A")=14,TRUE,FALSE))</f>
        <v>0</v>
      </c>
      <c r="S1910" t="b">
        <f>AND(COUNTIF('Master list(no salts, metals)'!S1904,"&lt;=1"),IF(COUNTIF('Master list(no salts, metals)'!$K1904:$Y1904, "#N/A")=14,TRUE,FALSE))</f>
        <v>0</v>
      </c>
      <c r="T1910" t="b">
        <f>AND(COUNTIF('Master list(no salts, metals)'!T1904,"&lt;=1"),IF(COUNTIF('Master list(no salts, metals)'!$K1904:$Y1904, "#N/A")=14,TRUE,FALSE))</f>
        <v>0</v>
      </c>
      <c r="U1910" t="b">
        <f>AND(COUNTIF('Master list(no salts, metals)'!U1904,"&lt;=1"),IF(COUNTIF('Master list(no salts, metals)'!$K1904:$Y1904, "#N/A")=14,TRUE,FALSE))</f>
        <v>0</v>
      </c>
      <c r="V1910" t="b">
        <f>AND(COUNTIF('Master list(no salts, metals)'!V1904,"&lt;=1"),IF(COUNTIF('Master list(no salts, metals)'!$K1904:$Y1904, "#N/A")=14,TRUE,FALSE))</f>
        <v>0</v>
      </c>
      <c r="W1910" t="b">
        <f>AND(COUNTIF('Master list(no salts, metals)'!W1904,"&lt;=1"),IF(COUNTIF('Master list(no salts, metals)'!$K1904:$Y1904, "#N/A")=14,TRUE,FALSE))</f>
        <v>1</v>
      </c>
      <c r="X1910" t="b">
        <f>AND(COUNTIF('Master list(no salts, metals)'!X1904,"&lt;=1"),IF(COUNTIF('Master list(no salts, metals)'!$K1904:$Y1904, "#N/A")=14,TRUE,FALSE))</f>
        <v>0</v>
      </c>
      <c r="Y1910" t="b">
        <f>AND(COUNTIF('Master list(no salts, metals)'!Y1904,"&lt;=1"),IF(COUNTIF('Master list(no salts, metals)'!$K1904:$Y1904, "#N/A")=14,TRUE,FALSE))</f>
        <v>0</v>
      </c>
    </row>
    <row r="1911" spans="11:25" x14ac:dyDescent="0.25">
      <c r="K1911" t="b">
        <f>AND(COUNTIF('Master list(no salts, metals)'!K1905,"&lt;=1"),IF(COUNTIF('Master list(no salts, metals)'!$K1905:$Y1905, "#N/A")=14,TRUE,FALSE))</f>
        <v>0</v>
      </c>
      <c r="L1911" t="b">
        <f>AND(COUNTIF('Master list(no salts, metals)'!L1905,"&lt;=1"),IF(COUNTIF('Master list(no salts, metals)'!$K1905:$Y1905, "#N/A")=14,TRUE,FALSE))</f>
        <v>0</v>
      </c>
      <c r="M1911" t="b">
        <f>AND(COUNTIF('Master list(no salts, metals)'!M1905,"&lt;=1"),IF(COUNTIF('Master list(no salts, metals)'!$K1905:$Y1905, "#N/A")=14,TRUE,FALSE))</f>
        <v>0</v>
      </c>
      <c r="N1911" t="b">
        <f>AND(COUNTIF('Master list(no salts, metals)'!N1905,"&lt;=1"),IF(COUNTIF('Master list(no salts, metals)'!$K1905:$Y1905, "#N/A")=14,TRUE,FALSE))</f>
        <v>0</v>
      </c>
      <c r="O1911" t="b">
        <f>AND(COUNTIF('Master list(no salts, metals)'!O1905,"&lt;=1"),IF(COUNTIF('Master list(no salts, metals)'!$K1905:$Y1905, "#N/A")=14,TRUE,FALSE))</f>
        <v>0</v>
      </c>
      <c r="P1911" t="b">
        <f>AND(COUNTIF('Master list(no salts, metals)'!P1905,"&lt;=1"),IF(COUNTIF('Master list(no salts, metals)'!$K1905:$Y1905, "#N/A")=14,TRUE,FALSE))</f>
        <v>0</v>
      </c>
      <c r="Q1911" t="b">
        <f>AND(COUNTIF('Master list(no salts, metals)'!Q1905,"&lt;=1"),IF(COUNTIF('Master list(no salts, metals)'!$K1905:$Y1905, "#N/A")=14,TRUE,FALSE))</f>
        <v>0</v>
      </c>
      <c r="R1911" t="b">
        <f>AND(COUNTIF('Master list(no salts, metals)'!R1905,"&lt;=1"),IF(COUNTIF('Master list(no salts, metals)'!$K1905:$Y1905, "#N/A")=14,TRUE,FALSE))</f>
        <v>0</v>
      </c>
      <c r="S1911" t="b">
        <f>AND(COUNTIF('Master list(no salts, metals)'!S1905,"&lt;=1"),IF(COUNTIF('Master list(no salts, metals)'!$K1905:$Y1905, "#N/A")=14,TRUE,FALSE))</f>
        <v>0</v>
      </c>
      <c r="T1911" t="b">
        <f>AND(COUNTIF('Master list(no salts, metals)'!T1905,"&lt;=1"),IF(COUNTIF('Master list(no salts, metals)'!$K1905:$Y1905, "#N/A")=14,TRUE,FALSE))</f>
        <v>0</v>
      </c>
      <c r="U1911" t="b">
        <f>AND(COUNTIF('Master list(no salts, metals)'!U1905,"&lt;=1"),IF(COUNTIF('Master list(no salts, metals)'!$K1905:$Y1905, "#N/A")=14,TRUE,FALSE))</f>
        <v>0</v>
      </c>
      <c r="V1911" t="b">
        <f>AND(COUNTIF('Master list(no salts, metals)'!V1905,"&lt;=1"),IF(COUNTIF('Master list(no salts, metals)'!$K1905:$Y1905, "#N/A")=14,TRUE,FALSE))</f>
        <v>0</v>
      </c>
      <c r="W1911" t="b">
        <f>AND(COUNTIF('Master list(no salts, metals)'!W1905,"&lt;=1"),IF(COUNTIF('Master list(no salts, metals)'!$K1905:$Y1905, "#N/A")=14,TRUE,FALSE))</f>
        <v>1</v>
      </c>
      <c r="X1911" t="b">
        <f>AND(COUNTIF('Master list(no salts, metals)'!X1905,"&lt;=1"),IF(COUNTIF('Master list(no salts, metals)'!$K1905:$Y1905, "#N/A")=14,TRUE,FALSE))</f>
        <v>0</v>
      </c>
      <c r="Y1911" t="b">
        <f>AND(COUNTIF('Master list(no salts, metals)'!Y1905,"&lt;=1"),IF(COUNTIF('Master list(no salts, metals)'!$K1905:$Y1905, "#N/A")=14,TRUE,FALSE))</f>
        <v>0</v>
      </c>
    </row>
    <row r="1912" spans="11:25" x14ac:dyDescent="0.25">
      <c r="K1912" t="b">
        <f>AND(COUNTIF('Master list(no salts, metals)'!K1906,"&lt;=1"),IF(COUNTIF('Master list(no salts, metals)'!$K1906:$Y1906, "#N/A")=14,TRUE,FALSE))</f>
        <v>0</v>
      </c>
      <c r="L1912" t="b">
        <f>AND(COUNTIF('Master list(no salts, metals)'!L1906,"&lt;=1"),IF(COUNTIF('Master list(no salts, metals)'!$K1906:$Y1906, "#N/A")=14,TRUE,FALSE))</f>
        <v>0</v>
      </c>
      <c r="M1912" t="b">
        <f>AND(COUNTIF('Master list(no salts, metals)'!M1906,"&lt;=1"),IF(COUNTIF('Master list(no salts, metals)'!$K1906:$Y1906, "#N/A")=14,TRUE,FALSE))</f>
        <v>0</v>
      </c>
      <c r="N1912" t="b">
        <f>AND(COUNTIF('Master list(no salts, metals)'!N1906,"&lt;=1"),IF(COUNTIF('Master list(no salts, metals)'!$K1906:$Y1906, "#N/A")=14,TRUE,FALSE))</f>
        <v>0</v>
      </c>
      <c r="O1912" t="b">
        <f>AND(COUNTIF('Master list(no salts, metals)'!O1906,"&lt;=1"),IF(COUNTIF('Master list(no salts, metals)'!$K1906:$Y1906, "#N/A")=14,TRUE,FALSE))</f>
        <v>0</v>
      </c>
      <c r="P1912" t="b">
        <f>AND(COUNTIF('Master list(no salts, metals)'!P1906,"&lt;=1"),IF(COUNTIF('Master list(no salts, metals)'!$K1906:$Y1906, "#N/A")=14,TRUE,FALSE))</f>
        <v>0</v>
      </c>
      <c r="Q1912" t="b">
        <f>AND(COUNTIF('Master list(no salts, metals)'!Q1906,"&lt;=1"),IF(COUNTIF('Master list(no salts, metals)'!$K1906:$Y1906, "#N/A")=14,TRUE,FALSE))</f>
        <v>0</v>
      </c>
      <c r="R1912" t="b">
        <f>AND(COUNTIF('Master list(no salts, metals)'!R1906,"&lt;=1"),IF(COUNTIF('Master list(no salts, metals)'!$K1906:$Y1906, "#N/A")=14,TRUE,FALSE))</f>
        <v>0</v>
      </c>
      <c r="S1912" t="b">
        <f>AND(COUNTIF('Master list(no salts, metals)'!S1906,"&lt;=1"),IF(COUNTIF('Master list(no salts, metals)'!$K1906:$Y1906, "#N/A")=14,TRUE,FALSE))</f>
        <v>0</v>
      </c>
      <c r="T1912" t="b">
        <f>AND(COUNTIF('Master list(no salts, metals)'!T1906,"&lt;=1"),IF(COUNTIF('Master list(no salts, metals)'!$K1906:$Y1906, "#N/A")=14,TRUE,FALSE))</f>
        <v>0</v>
      </c>
      <c r="U1912" t="b">
        <f>AND(COUNTIF('Master list(no salts, metals)'!U1906,"&lt;=1"),IF(COUNTIF('Master list(no salts, metals)'!$K1906:$Y1906, "#N/A")=14,TRUE,FALSE))</f>
        <v>0</v>
      </c>
      <c r="V1912" t="b">
        <f>AND(COUNTIF('Master list(no salts, metals)'!V1906,"&lt;=1"),IF(COUNTIF('Master list(no salts, metals)'!$K1906:$Y1906, "#N/A")=14,TRUE,FALSE))</f>
        <v>0</v>
      </c>
      <c r="W1912" t="b">
        <f>AND(COUNTIF('Master list(no salts, metals)'!W1906,"&lt;=1"),IF(COUNTIF('Master list(no salts, metals)'!$K1906:$Y1906, "#N/A")=14,TRUE,FALSE))</f>
        <v>1</v>
      </c>
      <c r="X1912" t="b">
        <f>AND(COUNTIF('Master list(no salts, metals)'!X1906,"&lt;=1"),IF(COUNTIF('Master list(no salts, metals)'!$K1906:$Y1906, "#N/A")=14,TRUE,FALSE))</f>
        <v>0</v>
      </c>
      <c r="Y1912" t="b">
        <f>AND(COUNTIF('Master list(no salts, metals)'!Y1906,"&lt;=1"),IF(COUNTIF('Master list(no salts, metals)'!$K1906:$Y1906, "#N/A")=14,TRUE,FALSE))</f>
        <v>0</v>
      </c>
    </row>
    <row r="1913" spans="11:25" x14ac:dyDescent="0.25">
      <c r="K1913" t="b">
        <f>AND(COUNTIF('Master list(no salts, metals)'!K1907,"&lt;=1"),IF(COUNTIF('Master list(no salts, metals)'!$K1907:$Y1907, "#N/A")=14,TRUE,FALSE))</f>
        <v>0</v>
      </c>
      <c r="L1913" t="b">
        <f>AND(COUNTIF('Master list(no salts, metals)'!L1907,"&lt;=1"),IF(COUNTIF('Master list(no salts, metals)'!$K1907:$Y1907, "#N/A")=14,TRUE,FALSE))</f>
        <v>0</v>
      </c>
      <c r="M1913" t="b">
        <f>AND(COUNTIF('Master list(no salts, metals)'!M1907,"&lt;=1"),IF(COUNTIF('Master list(no salts, metals)'!$K1907:$Y1907, "#N/A")=14,TRUE,FALSE))</f>
        <v>0</v>
      </c>
      <c r="N1913" t="b">
        <f>AND(COUNTIF('Master list(no salts, metals)'!N1907,"&lt;=1"),IF(COUNTIF('Master list(no salts, metals)'!$K1907:$Y1907, "#N/A")=14,TRUE,FALSE))</f>
        <v>0</v>
      </c>
      <c r="O1913" t="b">
        <f>AND(COUNTIF('Master list(no salts, metals)'!O1907,"&lt;=1"),IF(COUNTIF('Master list(no salts, metals)'!$K1907:$Y1907, "#N/A")=14,TRUE,FALSE))</f>
        <v>0</v>
      </c>
      <c r="P1913" t="b">
        <f>AND(COUNTIF('Master list(no salts, metals)'!P1907,"&lt;=1"),IF(COUNTIF('Master list(no salts, metals)'!$K1907:$Y1907, "#N/A")=14,TRUE,FALSE))</f>
        <v>0</v>
      </c>
      <c r="Q1913" t="b">
        <f>AND(COUNTIF('Master list(no salts, metals)'!Q1907,"&lt;=1"),IF(COUNTIF('Master list(no salts, metals)'!$K1907:$Y1907, "#N/A")=14,TRUE,FALSE))</f>
        <v>0</v>
      </c>
      <c r="R1913" t="b">
        <f>AND(COUNTIF('Master list(no salts, metals)'!R1907,"&lt;=1"),IF(COUNTIF('Master list(no salts, metals)'!$K1907:$Y1907, "#N/A")=14,TRUE,FALSE))</f>
        <v>0</v>
      </c>
      <c r="S1913" t="b">
        <f>AND(COUNTIF('Master list(no salts, metals)'!S1907,"&lt;=1"),IF(COUNTIF('Master list(no salts, metals)'!$K1907:$Y1907, "#N/A")=14,TRUE,FALSE))</f>
        <v>0</v>
      </c>
      <c r="T1913" t="b">
        <f>AND(COUNTIF('Master list(no salts, metals)'!T1907,"&lt;=1"),IF(COUNTIF('Master list(no salts, metals)'!$K1907:$Y1907, "#N/A")=14,TRUE,FALSE))</f>
        <v>0</v>
      </c>
      <c r="U1913" t="b">
        <f>AND(COUNTIF('Master list(no salts, metals)'!U1907,"&lt;=1"),IF(COUNTIF('Master list(no salts, metals)'!$K1907:$Y1907, "#N/A")=14,TRUE,FALSE))</f>
        <v>0</v>
      </c>
      <c r="V1913" t="b">
        <f>AND(COUNTIF('Master list(no salts, metals)'!V1907,"&lt;=1"),IF(COUNTIF('Master list(no salts, metals)'!$K1907:$Y1907, "#N/A")=14,TRUE,FALSE))</f>
        <v>0</v>
      </c>
      <c r="W1913" t="b">
        <f>AND(COUNTIF('Master list(no salts, metals)'!W1907,"&lt;=1"),IF(COUNTIF('Master list(no salts, metals)'!$K1907:$Y1907, "#N/A")=14,TRUE,FALSE))</f>
        <v>1</v>
      </c>
      <c r="X1913" t="b">
        <f>AND(COUNTIF('Master list(no salts, metals)'!X1907,"&lt;=1"),IF(COUNTIF('Master list(no salts, metals)'!$K1907:$Y1907, "#N/A")=14,TRUE,FALSE))</f>
        <v>0</v>
      </c>
      <c r="Y1913" t="b">
        <f>AND(COUNTIF('Master list(no salts, metals)'!Y1907,"&lt;=1"),IF(COUNTIF('Master list(no salts, metals)'!$K1907:$Y1907, "#N/A")=14,TRUE,FALSE))</f>
        <v>0</v>
      </c>
    </row>
    <row r="1914" spans="11:25" x14ac:dyDescent="0.25">
      <c r="K1914" t="b">
        <f>AND(COUNTIF('Master list(no salts, metals)'!K1908,"&lt;=1"),IF(COUNTIF('Master list(no salts, metals)'!$K1908:$Y1908, "#N/A")=14,TRUE,FALSE))</f>
        <v>0</v>
      </c>
      <c r="L1914" t="b">
        <f>AND(COUNTIF('Master list(no salts, metals)'!L1908,"&lt;=1"),IF(COUNTIF('Master list(no salts, metals)'!$K1908:$Y1908, "#N/A")=14,TRUE,FALSE))</f>
        <v>0</v>
      </c>
      <c r="M1914" t="b">
        <f>AND(COUNTIF('Master list(no salts, metals)'!M1908,"&lt;=1"),IF(COUNTIF('Master list(no salts, metals)'!$K1908:$Y1908, "#N/A")=14,TRUE,FALSE))</f>
        <v>0</v>
      </c>
      <c r="N1914" t="b">
        <f>AND(COUNTIF('Master list(no salts, metals)'!N1908,"&lt;=1"),IF(COUNTIF('Master list(no salts, metals)'!$K1908:$Y1908, "#N/A")=14,TRUE,FALSE))</f>
        <v>0</v>
      </c>
      <c r="O1914" t="b">
        <f>AND(COUNTIF('Master list(no salts, metals)'!O1908,"&lt;=1"),IF(COUNTIF('Master list(no salts, metals)'!$K1908:$Y1908, "#N/A")=14,TRUE,FALSE))</f>
        <v>0</v>
      </c>
      <c r="P1914" t="b">
        <f>AND(COUNTIF('Master list(no salts, metals)'!P1908,"&lt;=1"),IF(COUNTIF('Master list(no salts, metals)'!$K1908:$Y1908, "#N/A")=14,TRUE,FALSE))</f>
        <v>0</v>
      </c>
      <c r="Q1914" t="b">
        <f>AND(COUNTIF('Master list(no salts, metals)'!Q1908,"&lt;=1"),IF(COUNTIF('Master list(no salts, metals)'!$K1908:$Y1908, "#N/A")=14,TRUE,FALSE))</f>
        <v>0</v>
      </c>
      <c r="R1914" t="b">
        <f>AND(COUNTIF('Master list(no salts, metals)'!R1908,"&lt;=1"),IF(COUNTIF('Master list(no salts, metals)'!$K1908:$Y1908, "#N/A")=14,TRUE,FALSE))</f>
        <v>0</v>
      </c>
      <c r="S1914" t="b">
        <f>AND(COUNTIF('Master list(no salts, metals)'!S1908,"&lt;=1"),IF(COUNTIF('Master list(no salts, metals)'!$K1908:$Y1908, "#N/A")=14,TRUE,FALSE))</f>
        <v>0</v>
      </c>
      <c r="T1914" t="b">
        <f>AND(COUNTIF('Master list(no salts, metals)'!T1908,"&lt;=1"),IF(COUNTIF('Master list(no salts, metals)'!$K1908:$Y1908, "#N/A")=14,TRUE,FALSE))</f>
        <v>0</v>
      </c>
      <c r="U1914" t="b">
        <f>AND(COUNTIF('Master list(no salts, metals)'!U1908,"&lt;=1"),IF(COUNTIF('Master list(no salts, metals)'!$K1908:$Y1908, "#N/A")=14,TRUE,FALSE))</f>
        <v>0</v>
      </c>
      <c r="V1914" t="b">
        <f>AND(COUNTIF('Master list(no salts, metals)'!V1908,"&lt;=1"),IF(COUNTIF('Master list(no salts, metals)'!$K1908:$Y1908, "#N/A")=14,TRUE,FALSE))</f>
        <v>0</v>
      </c>
      <c r="W1914" t="b">
        <f>AND(COUNTIF('Master list(no salts, metals)'!W1908,"&lt;=1"),IF(COUNTIF('Master list(no salts, metals)'!$K1908:$Y1908, "#N/A")=14,TRUE,FALSE))</f>
        <v>1</v>
      </c>
      <c r="X1914" t="b">
        <f>AND(COUNTIF('Master list(no salts, metals)'!X1908,"&lt;=1"),IF(COUNTIF('Master list(no salts, metals)'!$K1908:$Y1908, "#N/A")=14,TRUE,FALSE))</f>
        <v>0</v>
      </c>
      <c r="Y1914" t="b">
        <f>AND(COUNTIF('Master list(no salts, metals)'!Y1908,"&lt;=1"),IF(COUNTIF('Master list(no salts, metals)'!$K1908:$Y1908, "#N/A")=14,TRUE,FALSE))</f>
        <v>0</v>
      </c>
    </row>
    <row r="1915" spans="11:25" x14ac:dyDescent="0.25">
      <c r="K1915" t="b">
        <f>AND(COUNTIF('Master list(no salts, metals)'!K1909,"&lt;=1"),IF(COUNTIF('Master list(no salts, metals)'!$K1909:$Y1909, "#N/A")=14,TRUE,FALSE))</f>
        <v>0</v>
      </c>
      <c r="L1915" t="b">
        <f>AND(COUNTIF('Master list(no salts, metals)'!L1909,"&lt;=1"),IF(COUNTIF('Master list(no salts, metals)'!$K1909:$Y1909, "#N/A")=14,TRUE,FALSE))</f>
        <v>0</v>
      </c>
      <c r="M1915" t="b">
        <f>AND(COUNTIF('Master list(no salts, metals)'!M1909,"&lt;=1"),IF(COUNTIF('Master list(no salts, metals)'!$K1909:$Y1909, "#N/A")=14,TRUE,FALSE))</f>
        <v>0</v>
      </c>
      <c r="N1915" t="b">
        <f>AND(COUNTIF('Master list(no salts, metals)'!N1909,"&lt;=1"),IF(COUNTIF('Master list(no salts, metals)'!$K1909:$Y1909, "#N/A")=14,TRUE,FALSE))</f>
        <v>0</v>
      </c>
      <c r="O1915" t="b">
        <f>AND(COUNTIF('Master list(no salts, metals)'!O1909,"&lt;=1"),IF(COUNTIF('Master list(no salts, metals)'!$K1909:$Y1909, "#N/A")=14,TRUE,FALSE))</f>
        <v>0</v>
      </c>
      <c r="P1915" t="b">
        <f>AND(COUNTIF('Master list(no salts, metals)'!P1909,"&lt;=1"),IF(COUNTIF('Master list(no salts, metals)'!$K1909:$Y1909, "#N/A")=14,TRUE,FALSE))</f>
        <v>0</v>
      </c>
      <c r="Q1915" t="b">
        <f>AND(COUNTIF('Master list(no salts, metals)'!Q1909,"&lt;=1"),IF(COUNTIF('Master list(no salts, metals)'!$K1909:$Y1909, "#N/A")=14,TRUE,FALSE))</f>
        <v>0</v>
      </c>
      <c r="R1915" t="b">
        <f>AND(COUNTIF('Master list(no salts, metals)'!R1909,"&lt;=1"),IF(COUNTIF('Master list(no salts, metals)'!$K1909:$Y1909, "#N/A")=14,TRUE,FALSE))</f>
        <v>0</v>
      </c>
      <c r="S1915" t="b">
        <f>AND(COUNTIF('Master list(no salts, metals)'!S1909,"&lt;=1"),IF(COUNTIF('Master list(no salts, metals)'!$K1909:$Y1909, "#N/A")=14,TRUE,FALSE))</f>
        <v>0</v>
      </c>
      <c r="T1915" t="b">
        <f>AND(COUNTIF('Master list(no salts, metals)'!T1909,"&lt;=1"),IF(COUNTIF('Master list(no salts, metals)'!$K1909:$Y1909, "#N/A")=14,TRUE,FALSE))</f>
        <v>0</v>
      </c>
      <c r="U1915" t="b">
        <f>AND(COUNTIF('Master list(no salts, metals)'!U1909,"&lt;=1"),IF(COUNTIF('Master list(no salts, metals)'!$K1909:$Y1909, "#N/A")=14,TRUE,FALSE))</f>
        <v>0</v>
      </c>
      <c r="V1915" t="b">
        <f>AND(COUNTIF('Master list(no salts, metals)'!V1909,"&lt;=1"),IF(COUNTIF('Master list(no salts, metals)'!$K1909:$Y1909, "#N/A")=14,TRUE,FALSE))</f>
        <v>0</v>
      </c>
      <c r="W1915" t="b">
        <f>AND(COUNTIF('Master list(no salts, metals)'!W1909,"&lt;=1"),IF(COUNTIF('Master list(no salts, metals)'!$K1909:$Y1909, "#N/A")=14,TRUE,FALSE))</f>
        <v>0</v>
      </c>
      <c r="X1915" t="b">
        <f>AND(COUNTIF('Master list(no salts, metals)'!X1909,"&lt;=1"),IF(COUNTIF('Master list(no salts, metals)'!$K1909:$Y1909, "#N/A")=14,TRUE,FALSE))</f>
        <v>0</v>
      </c>
      <c r="Y1915" t="b">
        <f>AND(COUNTIF('Master list(no salts, metals)'!Y1909,"&lt;=1"),IF(COUNTIF('Master list(no salts, metals)'!$K1909:$Y1909, "#N/A")=14,TRUE,FALSE))</f>
        <v>0</v>
      </c>
    </row>
    <row r="1916" spans="11:25" x14ac:dyDescent="0.25">
      <c r="K1916" t="b">
        <f>AND(COUNTIF('Master list(no salts, metals)'!K1910,"&lt;=1"),IF(COUNTIF('Master list(no salts, metals)'!$K1910:$Y1910, "#N/A")=14,TRUE,FALSE))</f>
        <v>0</v>
      </c>
      <c r="L1916" t="b">
        <f>AND(COUNTIF('Master list(no salts, metals)'!L1910,"&lt;=1"),IF(COUNTIF('Master list(no salts, metals)'!$K1910:$Y1910, "#N/A")=14,TRUE,FALSE))</f>
        <v>0</v>
      </c>
      <c r="M1916" t="b">
        <f>AND(COUNTIF('Master list(no salts, metals)'!M1910,"&lt;=1"),IF(COUNTIF('Master list(no salts, metals)'!$K1910:$Y1910, "#N/A")=14,TRUE,FALSE))</f>
        <v>0</v>
      </c>
      <c r="N1916" t="b">
        <f>AND(COUNTIF('Master list(no salts, metals)'!N1910,"&lt;=1"),IF(COUNTIF('Master list(no salts, metals)'!$K1910:$Y1910, "#N/A")=14,TRUE,FALSE))</f>
        <v>0</v>
      </c>
      <c r="O1916" t="b">
        <f>AND(COUNTIF('Master list(no salts, metals)'!O1910,"&lt;=1"),IF(COUNTIF('Master list(no salts, metals)'!$K1910:$Y1910, "#N/A")=14,TRUE,FALSE))</f>
        <v>0</v>
      </c>
      <c r="P1916" t="b">
        <f>AND(COUNTIF('Master list(no salts, metals)'!P1910,"&lt;=1"),IF(COUNTIF('Master list(no salts, metals)'!$K1910:$Y1910, "#N/A")=14,TRUE,FALSE))</f>
        <v>0</v>
      </c>
      <c r="Q1916" t="b">
        <f>AND(COUNTIF('Master list(no salts, metals)'!Q1910,"&lt;=1"),IF(COUNTIF('Master list(no salts, metals)'!$K1910:$Y1910, "#N/A")=14,TRUE,FALSE))</f>
        <v>0</v>
      </c>
      <c r="R1916" t="b">
        <f>AND(COUNTIF('Master list(no salts, metals)'!R1910,"&lt;=1"),IF(COUNTIF('Master list(no salts, metals)'!$K1910:$Y1910, "#N/A")=14,TRUE,FALSE))</f>
        <v>0</v>
      </c>
      <c r="S1916" t="b">
        <f>AND(COUNTIF('Master list(no salts, metals)'!S1910,"&lt;=1"),IF(COUNTIF('Master list(no salts, metals)'!$K1910:$Y1910, "#N/A")=14,TRUE,FALSE))</f>
        <v>0</v>
      </c>
      <c r="T1916" t="b">
        <f>AND(COUNTIF('Master list(no salts, metals)'!T1910,"&lt;=1"),IF(COUNTIF('Master list(no salts, metals)'!$K1910:$Y1910, "#N/A")=14,TRUE,FALSE))</f>
        <v>1</v>
      </c>
      <c r="U1916" t="b">
        <f>AND(COUNTIF('Master list(no salts, metals)'!U1910,"&lt;=1"),IF(COUNTIF('Master list(no salts, metals)'!$K1910:$Y1910, "#N/A")=14,TRUE,FALSE))</f>
        <v>0</v>
      </c>
      <c r="V1916" t="b">
        <f>AND(COUNTIF('Master list(no salts, metals)'!V1910,"&lt;=1"),IF(COUNTIF('Master list(no salts, metals)'!$K1910:$Y1910, "#N/A")=14,TRUE,FALSE))</f>
        <v>0</v>
      </c>
      <c r="W1916" t="b">
        <f>AND(COUNTIF('Master list(no salts, metals)'!W1910,"&lt;=1"),IF(COUNTIF('Master list(no salts, metals)'!$K1910:$Y1910, "#N/A")=14,TRUE,FALSE))</f>
        <v>0</v>
      </c>
      <c r="X1916" t="b">
        <f>AND(COUNTIF('Master list(no salts, metals)'!X1910,"&lt;=1"),IF(COUNTIF('Master list(no salts, metals)'!$K1910:$Y1910, "#N/A")=14,TRUE,FALSE))</f>
        <v>0</v>
      </c>
      <c r="Y1916" t="b">
        <f>AND(COUNTIF('Master list(no salts, metals)'!Y1910,"&lt;=1"),IF(COUNTIF('Master list(no salts, metals)'!$K1910:$Y1910, "#N/A")=14,TRUE,FALSE))</f>
        <v>0</v>
      </c>
    </row>
    <row r="1917" spans="11:25" x14ac:dyDescent="0.25">
      <c r="K1917" t="b">
        <f>AND(COUNTIF('Master list(no salts, metals)'!K1911,"&lt;=1"),IF(COUNTIF('Master list(no salts, metals)'!$K1911:$Y1911, "#N/A")=14,TRUE,FALSE))</f>
        <v>0</v>
      </c>
      <c r="L1917" t="b">
        <f>AND(COUNTIF('Master list(no salts, metals)'!L1911,"&lt;=1"),IF(COUNTIF('Master list(no salts, metals)'!$K1911:$Y1911, "#N/A")=14,TRUE,FALSE))</f>
        <v>0</v>
      </c>
      <c r="M1917" t="b">
        <f>AND(COUNTIF('Master list(no salts, metals)'!M1911,"&lt;=1"),IF(COUNTIF('Master list(no salts, metals)'!$K1911:$Y1911, "#N/A")=14,TRUE,FALSE))</f>
        <v>0</v>
      </c>
      <c r="N1917" t="b">
        <f>AND(COUNTIF('Master list(no salts, metals)'!N1911,"&lt;=1"),IF(COUNTIF('Master list(no salts, metals)'!$K1911:$Y1911, "#N/A")=14,TRUE,FALSE))</f>
        <v>0</v>
      </c>
      <c r="O1917" t="b">
        <f>AND(COUNTIF('Master list(no salts, metals)'!O1911,"&lt;=1"),IF(COUNTIF('Master list(no salts, metals)'!$K1911:$Y1911, "#N/A")=14,TRUE,FALSE))</f>
        <v>0</v>
      </c>
      <c r="P1917" t="b">
        <f>AND(COUNTIF('Master list(no salts, metals)'!P1911,"&lt;=1"),IF(COUNTIF('Master list(no salts, metals)'!$K1911:$Y1911, "#N/A")=14,TRUE,FALSE))</f>
        <v>0</v>
      </c>
      <c r="Q1917" t="b">
        <f>AND(COUNTIF('Master list(no salts, metals)'!Q1911,"&lt;=1"),IF(COUNTIF('Master list(no salts, metals)'!$K1911:$Y1911, "#N/A")=14,TRUE,FALSE))</f>
        <v>0</v>
      </c>
      <c r="R1917" t="b">
        <f>AND(COUNTIF('Master list(no salts, metals)'!R1911,"&lt;=1"),IF(COUNTIF('Master list(no salts, metals)'!$K1911:$Y1911, "#N/A")=14,TRUE,FALSE))</f>
        <v>0</v>
      </c>
      <c r="S1917" t="b">
        <f>AND(COUNTIF('Master list(no salts, metals)'!S1911,"&lt;=1"),IF(COUNTIF('Master list(no salts, metals)'!$K1911:$Y1911, "#N/A")=14,TRUE,FALSE))</f>
        <v>0</v>
      </c>
      <c r="T1917" t="b">
        <f>AND(COUNTIF('Master list(no salts, metals)'!T1911,"&lt;=1"),IF(COUNTIF('Master list(no salts, metals)'!$K1911:$Y1911, "#N/A")=14,TRUE,FALSE))</f>
        <v>0</v>
      </c>
      <c r="U1917" t="b">
        <f>AND(COUNTIF('Master list(no salts, metals)'!U1911,"&lt;=1"),IF(COUNTIF('Master list(no salts, metals)'!$K1911:$Y1911, "#N/A")=14,TRUE,FALSE))</f>
        <v>0</v>
      </c>
      <c r="V1917" t="b">
        <f>AND(COUNTIF('Master list(no salts, metals)'!V1911,"&lt;=1"),IF(COUNTIF('Master list(no salts, metals)'!$K1911:$Y1911, "#N/A")=14,TRUE,FALSE))</f>
        <v>0</v>
      </c>
      <c r="W1917" t="b">
        <f>AND(COUNTIF('Master list(no salts, metals)'!W1911,"&lt;=1"),IF(COUNTIF('Master list(no salts, metals)'!$K1911:$Y1911, "#N/A")=14,TRUE,FALSE))</f>
        <v>1</v>
      </c>
      <c r="X1917" t="b">
        <f>AND(COUNTIF('Master list(no salts, metals)'!X1911,"&lt;=1"),IF(COUNTIF('Master list(no salts, metals)'!$K1911:$Y1911, "#N/A")=14,TRUE,FALSE))</f>
        <v>0</v>
      </c>
      <c r="Y1917" t="b">
        <f>AND(COUNTIF('Master list(no salts, metals)'!Y1911,"&lt;=1"),IF(COUNTIF('Master list(no salts, metals)'!$K1911:$Y1911, "#N/A")=14,TRUE,FALSE))</f>
        <v>0</v>
      </c>
    </row>
    <row r="1918" spans="11:25" x14ac:dyDescent="0.25">
      <c r="K1918" t="b">
        <f>AND(COUNTIF('Master list(no salts, metals)'!K1912,"&lt;=1"),IF(COUNTIF('Master list(no salts, metals)'!$K1912:$Y1912, "#N/A")=14,TRUE,FALSE))</f>
        <v>0</v>
      </c>
      <c r="L1918" t="b">
        <f>AND(COUNTIF('Master list(no salts, metals)'!L1912,"&lt;=1"),IF(COUNTIF('Master list(no salts, metals)'!$K1912:$Y1912, "#N/A")=14,TRUE,FALSE))</f>
        <v>0</v>
      </c>
      <c r="M1918" t="b">
        <f>AND(COUNTIF('Master list(no salts, metals)'!M1912,"&lt;=1"),IF(COUNTIF('Master list(no salts, metals)'!$K1912:$Y1912, "#N/A")=14,TRUE,FALSE))</f>
        <v>0</v>
      </c>
      <c r="N1918" t="b">
        <f>AND(COUNTIF('Master list(no salts, metals)'!N1912,"&lt;=1"),IF(COUNTIF('Master list(no salts, metals)'!$K1912:$Y1912, "#N/A")=14,TRUE,FALSE))</f>
        <v>0</v>
      </c>
      <c r="O1918" t="b">
        <f>AND(COUNTIF('Master list(no salts, metals)'!O1912,"&lt;=1"),IF(COUNTIF('Master list(no salts, metals)'!$K1912:$Y1912, "#N/A")=14,TRUE,FALSE))</f>
        <v>0</v>
      </c>
      <c r="P1918" t="b">
        <f>AND(COUNTIF('Master list(no salts, metals)'!P1912,"&lt;=1"),IF(COUNTIF('Master list(no salts, metals)'!$K1912:$Y1912, "#N/A")=14,TRUE,FALSE))</f>
        <v>0</v>
      </c>
      <c r="Q1918" t="b">
        <f>AND(COUNTIF('Master list(no salts, metals)'!Q1912,"&lt;=1"),IF(COUNTIF('Master list(no salts, metals)'!$K1912:$Y1912, "#N/A")=14,TRUE,FALSE))</f>
        <v>0</v>
      </c>
      <c r="R1918" t="b">
        <f>AND(COUNTIF('Master list(no salts, metals)'!R1912,"&lt;=1"),IF(COUNTIF('Master list(no salts, metals)'!$K1912:$Y1912, "#N/A")=14,TRUE,FALSE))</f>
        <v>0</v>
      </c>
      <c r="S1918" t="b">
        <f>AND(COUNTIF('Master list(no salts, metals)'!S1912,"&lt;=1"),IF(COUNTIF('Master list(no salts, metals)'!$K1912:$Y1912, "#N/A")=14,TRUE,FALSE))</f>
        <v>0</v>
      </c>
      <c r="T1918" t="b">
        <f>AND(COUNTIF('Master list(no salts, metals)'!T1912,"&lt;=1"),IF(COUNTIF('Master list(no salts, metals)'!$K1912:$Y1912, "#N/A")=14,TRUE,FALSE))</f>
        <v>1</v>
      </c>
      <c r="U1918" t="b">
        <f>AND(COUNTIF('Master list(no salts, metals)'!U1912,"&lt;=1"),IF(COUNTIF('Master list(no salts, metals)'!$K1912:$Y1912, "#N/A")=14,TRUE,FALSE))</f>
        <v>0</v>
      </c>
      <c r="V1918" t="b">
        <f>AND(COUNTIF('Master list(no salts, metals)'!V1912,"&lt;=1"),IF(COUNTIF('Master list(no salts, metals)'!$K1912:$Y1912, "#N/A")=14,TRUE,FALSE))</f>
        <v>0</v>
      </c>
      <c r="W1918" t="b">
        <f>AND(COUNTIF('Master list(no salts, metals)'!W1912,"&lt;=1"),IF(COUNTIF('Master list(no salts, metals)'!$K1912:$Y1912, "#N/A")=14,TRUE,FALSE))</f>
        <v>0</v>
      </c>
      <c r="X1918" t="b">
        <f>AND(COUNTIF('Master list(no salts, metals)'!X1912,"&lt;=1"),IF(COUNTIF('Master list(no salts, metals)'!$K1912:$Y1912, "#N/A")=14,TRUE,FALSE))</f>
        <v>0</v>
      </c>
      <c r="Y1918" t="b">
        <f>AND(COUNTIF('Master list(no salts, metals)'!Y1912,"&lt;=1"),IF(COUNTIF('Master list(no salts, metals)'!$K1912:$Y1912, "#N/A")=14,TRUE,FALSE))</f>
        <v>0</v>
      </c>
    </row>
    <row r="1919" spans="11:25" x14ac:dyDescent="0.25">
      <c r="K1919" t="b">
        <f>AND(COUNTIF('Master list(no salts, metals)'!K1913,"&lt;=1"),IF(COUNTIF('Master list(no salts, metals)'!$K1913:$Y1913, "#N/A")=14,TRUE,FALSE))</f>
        <v>0</v>
      </c>
      <c r="L1919" t="b">
        <f>AND(COUNTIF('Master list(no salts, metals)'!L1913,"&lt;=1"),IF(COUNTIF('Master list(no salts, metals)'!$K1913:$Y1913, "#N/A")=14,TRUE,FALSE))</f>
        <v>0</v>
      </c>
      <c r="M1919" t="b">
        <f>AND(COUNTIF('Master list(no salts, metals)'!M1913,"&lt;=1"),IF(COUNTIF('Master list(no salts, metals)'!$K1913:$Y1913, "#N/A")=14,TRUE,FALSE))</f>
        <v>0</v>
      </c>
      <c r="N1919" t="b">
        <f>AND(COUNTIF('Master list(no salts, metals)'!N1913,"&lt;=1"),IF(COUNTIF('Master list(no salts, metals)'!$K1913:$Y1913, "#N/A")=14,TRUE,FALSE))</f>
        <v>0</v>
      </c>
      <c r="O1919" t="b">
        <f>AND(COUNTIF('Master list(no salts, metals)'!O1913,"&lt;=1"),IF(COUNTIF('Master list(no salts, metals)'!$K1913:$Y1913, "#N/A")=14,TRUE,FALSE))</f>
        <v>0</v>
      </c>
      <c r="P1919" t="b">
        <f>AND(COUNTIF('Master list(no salts, metals)'!P1913,"&lt;=1"),IF(COUNTIF('Master list(no salts, metals)'!$K1913:$Y1913, "#N/A")=14,TRUE,FALSE))</f>
        <v>0</v>
      </c>
      <c r="Q1919" t="b">
        <f>AND(COUNTIF('Master list(no salts, metals)'!Q1913,"&lt;=1"),IF(COUNTIF('Master list(no salts, metals)'!$K1913:$Y1913, "#N/A")=14,TRUE,FALSE))</f>
        <v>0</v>
      </c>
      <c r="R1919" t="b">
        <f>AND(COUNTIF('Master list(no salts, metals)'!R1913,"&lt;=1"),IF(COUNTIF('Master list(no salts, metals)'!$K1913:$Y1913, "#N/A")=14,TRUE,FALSE))</f>
        <v>0</v>
      </c>
      <c r="S1919" t="b">
        <f>AND(COUNTIF('Master list(no salts, metals)'!S1913,"&lt;=1"),IF(COUNTIF('Master list(no salts, metals)'!$K1913:$Y1913, "#N/A")=14,TRUE,FALSE))</f>
        <v>0</v>
      </c>
      <c r="T1919" t="b">
        <f>AND(COUNTIF('Master list(no salts, metals)'!T1913,"&lt;=1"),IF(COUNTIF('Master list(no salts, metals)'!$K1913:$Y1913, "#N/A")=14,TRUE,FALSE))</f>
        <v>0</v>
      </c>
      <c r="U1919" t="b">
        <f>AND(COUNTIF('Master list(no salts, metals)'!U1913,"&lt;=1"),IF(COUNTIF('Master list(no salts, metals)'!$K1913:$Y1913, "#N/A")=14,TRUE,FALSE))</f>
        <v>0</v>
      </c>
      <c r="V1919" t="b">
        <f>AND(COUNTIF('Master list(no salts, metals)'!V1913,"&lt;=1"),IF(COUNTIF('Master list(no salts, metals)'!$K1913:$Y1913, "#N/A")=14,TRUE,FALSE))</f>
        <v>0</v>
      </c>
      <c r="W1919" t="b">
        <f>AND(COUNTIF('Master list(no salts, metals)'!W1913,"&lt;=1"),IF(COUNTIF('Master list(no salts, metals)'!$K1913:$Y1913, "#N/A")=14,TRUE,FALSE))</f>
        <v>0</v>
      </c>
      <c r="X1919" t="b">
        <f>AND(COUNTIF('Master list(no salts, metals)'!X1913,"&lt;=1"),IF(COUNTIF('Master list(no salts, metals)'!$K1913:$Y1913, "#N/A")=14,TRUE,FALSE))</f>
        <v>0</v>
      </c>
      <c r="Y1919" t="b">
        <f>AND(COUNTIF('Master list(no salts, metals)'!Y1913,"&lt;=1"),IF(COUNTIF('Master list(no salts, metals)'!$K1913:$Y1913, "#N/A")=14,TRUE,FALSE))</f>
        <v>0</v>
      </c>
    </row>
    <row r="1920" spans="11:25" x14ac:dyDescent="0.25">
      <c r="K1920" t="b">
        <f>AND(COUNTIF('Master list(no salts, metals)'!K1914,"&lt;=1"),IF(COUNTIF('Master list(no salts, metals)'!$K1914:$Y1914, "#N/A")=14,TRUE,FALSE))</f>
        <v>0</v>
      </c>
      <c r="L1920" t="b">
        <f>AND(COUNTIF('Master list(no salts, metals)'!L1914,"&lt;=1"),IF(COUNTIF('Master list(no salts, metals)'!$K1914:$Y1914, "#N/A")=14,TRUE,FALSE))</f>
        <v>0</v>
      </c>
      <c r="M1920" t="b">
        <f>AND(COUNTIF('Master list(no salts, metals)'!M1914,"&lt;=1"),IF(COUNTIF('Master list(no salts, metals)'!$K1914:$Y1914, "#N/A")=14,TRUE,FALSE))</f>
        <v>0</v>
      </c>
      <c r="N1920" t="b">
        <f>AND(COUNTIF('Master list(no salts, metals)'!N1914,"&lt;=1"),IF(COUNTIF('Master list(no salts, metals)'!$K1914:$Y1914, "#N/A")=14,TRUE,FALSE))</f>
        <v>0</v>
      </c>
      <c r="O1920" t="b">
        <f>AND(COUNTIF('Master list(no salts, metals)'!O1914,"&lt;=1"),IF(COUNTIF('Master list(no salts, metals)'!$K1914:$Y1914, "#N/A")=14,TRUE,FALSE))</f>
        <v>0</v>
      </c>
      <c r="P1920" t="b">
        <f>AND(COUNTIF('Master list(no salts, metals)'!P1914,"&lt;=1"),IF(COUNTIF('Master list(no salts, metals)'!$K1914:$Y1914, "#N/A")=14,TRUE,FALSE))</f>
        <v>0</v>
      </c>
      <c r="Q1920" t="b">
        <f>AND(COUNTIF('Master list(no salts, metals)'!Q1914,"&lt;=1"),IF(COUNTIF('Master list(no salts, metals)'!$K1914:$Y1914, "#N/A")=14,TRUE,FALSE))</f>
        <v>0</v>
      </c>
      <c r="R1920" t="b">
        <f>AND(COUNTIF('Master list(no salts, metals)'!R1914,"&lt;=1"),IF(COUNTIF('Master list(no salts, metals)'!$K1914:$Y1914, "#N/A")=14,TRUE,FALSE))</f>
        <v>0</v>
      </c>
      <c r="S1920" t="b">
        <f>AND(COUNTIF('Master list(no salts, metals)'!S1914,"&lt;=1"),IF(COUNTIF('Master list(no salts, metals)'!$K1914:$Y1914, "#N/A")=14,TRUE,FALSE))</f>
        <v>0</v>
      </c>
      <c r="T1920" t="b">
        <f>AND(COUNTIF('Master list(no salts, metals)'!T1914,"&lt;=1"),IF(COUNTIF('Master list(no salts, metals)'!$K1914:$Y1914, "#N/A")=14,TRUE,FALSE))</f>
        <v>0</v>
      </c>
      <c r="U1920" t="b">
        <f>AND(COUNTIF('Master list(no salts, metals)'!U1914,"&lt;=1"),IF(COUNTIF('Master list(no salts, metals)'!$K1914:$Y1914, "#N/A")=14,TRUE,FALSE))</f>
        <v>0</v>
      </c>
      <c r="V1920" t="b">
        <f>AND(COUNTIF('Master list(no salts, metals)'!V1914,"&lt;=1"),IF(COUNTIF('Master list(no salts, metals)'!$K1914:$Y1914, "#N/A")=14,TRUE,FALSE))</f>
        <v>0</v>
      </c>
      <c r="W1920" t="b">
        <f>AND(COUNTIF('Master list(no salts, metals)'!W1914,"&lt;=1"),IF(COUNTIF('Master list(no salts, metals)'!$K1914:$Y1914, "#N/A")=14,TRUE,FALSE))</f>
        <v>0</v>
      </c>
      <c r="X1920" t="b">
        <f>AND(COUNTIF('Master list(no salts, metals)'!X1914,"&lt;=1"),IF(COUNTIF('Master list(no salts, metals)'!$K1914:$Y1914, "#N/A")=14,TRUE,FALSE))</f>
        <v>1</v>
      </c>
      <c r="Y1920" t="b">
        <f>AND(COUNTIF('Master list(no salts, metals)'!Y1914,"&lt;=1"),IF(COUNTIF('Master list(no salts, metals)'!$K1914:$Y1914, "#N/A")=14,TRUE,FALSE))</f>
        <v>0</v>
      </c>
    </row>
    <row r="1921" spans="11:25" x14ac:dyDescent="0.25">
      <c r="K1921" t="b">
        <f>AND(COUNTIF('Master list(no salts, metals)'!K1915,"&lt;=1"),IF(COUNTIF('Master list(no salts, metals)'!$K1915:$Y1915, "#N/A")=14,TRUE,FALSE))</f>
        <v>0</v>
      </c>
      <c r="L1921" t="b">
        <f>AND(COUNTIF('Master list(no salts, metals)'!L1915,"&lt;=1"),IF(COUNTIF('Master list(no salts, metals)'!$K1915:$Y1915, "#N/A")=14,TRUE,FALSE))</f>
        <v>0</v>
      </c>
      <c r="M1921" t="b">
        <f>AND(COUNTIF('Master list(no salts, metals)'!M1915,"&lt;=1"),IF(COUNTIF('Master list(no salts, metals)'!$K1915:$Y1915, "#N/A")=14,TRUE,FALSE))</f>
        <v>0</v>
      </c>
      <c r="N1921" t="b">
        <f>AND(COUNTIF('Master list(no salts, metals)'!N1915,"&lt;=1"),IF(COUNTIF('Master list(no salts, metals)'!$K1915:$Y1915, "#N/A")=14,TRUE,FALSE))</f>
        <v>0</v>
      </c>
      <c r="O1921" t="b">
        <f>AND(COUNTIF('Master list(no salts, metals)'!O1915,"&lt;=1"),IF(COUNTIF('Master list(no salts, metals)'!$K1915:$Y1915, "#N/A")=14,TRUE,FALSE))</f>
        <v>0</v>
      </c>
      <c r="P1921" t="b">
        <f>AND(COUNTIF('Master list(no salts, metals)'!P1915,"&lt;=1"),IF(COUNTIF('Master list(no salts, metals)'!$K1915:$Y1915, "#N/A")=14,TRUE,FALSE))</f>
        <v>0</v>
      </c>
      <c r="Q1921" t="b">
        <f>AND(COUNTIF('Master list(no salts, metals)'!Q1915,"&lt;=1"),IF(COUNTIF('Master list(no salts, metals)'!$K1915:$Y1915, "#N/A")=14,TRUE,FALSE))</f>
        <v>0</v>
      </c>
      <c r="R1921" t="b">
        <f>AND(COUNTIF('Master list(no salts, metals)'!R1915,"&lt;=1"),IF(COUNTIF('Master list(no salts, metals)'!$K1915:$Y1915, "#N/A")=14,TRUE,FALSE))</f>
        <v>0</v>
      </c>
      <c r="S1921" t="b">
        <f>AND(COUNTIF('Master list(no salts, metals)'!S1915,"&lt;=1"),IF(COUNTIF('Master list(no salts, metals)'!$K1915:$Y1915, "#N/A")=14,TRUE,FALSE))</f>
        <v>0</v>
      </c>
      <c r="T1921" t="b">
        <f>AND(COUNTIF('Master list(no salts, metals)'!T1915,"&lt;=1"),IF(COUNTIF('Master list(no salts, metals)'!$K1915:$Y1915, "#N/A")=14,TRUE,FALSE))</f>
        <v>0</v>
      </c>
      <c r="U1921" t="b">
        <f>AND(COUNTIF('Master list(no salts, metals)'!U1915,"&lt;=1"),IF(COUNTIF('Master list(no salts, metals)'!$K1915:$Y1915, "#N/A")=14,TRUE,FALSE))</f>
        <v>0</v>
      </c>
      <c r="V1921" t="b">
        <f>AND(COUNTIF('Master list(no salts, metals)'!V1915,"&lt;=1"),IF(COUNTIF('Master list(no salts, metals)'!$K1915:$Y1915, "#N/A")=14,TRUE,FALSE))</f>
        <v>0</v>
      </c>
      <c r="W1921" t="b">
        <f>AND(COUNTIF('Master list(no salts, metals)'!W1915,"&lt;=1"),IF(COUNTIF('Master list(no salts, metals)'!$K1915:$Y1915, "#N/A")=14,TRUE,FALSE))</f>
        <v>0</v>
      </c>
      <c r="X1921" t="b">
        <f>AND(COUNTIF('Master list(no salts, metals)'!X1915,"&lt;=1"),IF(COUNTIF('Master list(no salts, metals)'!$K1915:$Y1915, "#N/A")=14,TRUE,FALSE))</f>
        <v>0</v>
      </c>
      <c r="Y1921" t="b">
        <f>AND(COUNTIF('Master list(no salts, metals)'!Y1915,"&lt;=1"),IF(COUNTIF('Master list(no salts, metals)'!$K1915:$Y1915, "#N/A")=14,TRUE,FALSE))</f>
        <v>0</v>
      </c>
    </row>
    <row r="1922" spans="11:25" x14ac:dyDescent="0.25">
      <c r="K1922" t="b">
        <f>AND(COUNTIF('Master list(no salts, metals)'!K1916,"&lt;=1"),IF(COUNTIF('Master list(no salts, metals)'!$K1916:$Y1916, "#N/A")=14,TRUE,FALSE))</f>
        <v>0</v>
      </c>
      <c r="L1922" t="b">
        <f>AND(COUNTIF('Master list(no salts, metals)'!L1916,"&lt;=1"),IF(COUNTIF('Master list(no salts, metals)'!$K1916:$Y1916, "#N/A")=14,TRUE,FALSE))</f>
        <v>0</v>
      </c>
      <c r="M1922" t="b">
        <f>AND(COUNTIF('Master list(no salts, metals)'!M1916,"&lt;=1"),IF(COUNTIF('Master list(no salts, metals)'!$K1916:$Y1916, "#N/A")=14,TRUE,FALSE))</f>
        <v>0</v>
      </c>
      <c r="N1922" t="b">
        <f>AND(COUNTIF('Master list(no salts, metals)'!N1916,"&lt;=1"),IF(COUNTIF('Master list(no salts, metals)'!$K1916:$Y1916, "#N/A")=14,TRUE,FALSE))</f>
        <v>0</v>
      </c>
      <c r="O1922" t="b">
        <f>AND(COUNTIF('Master list(no salts, metals)'!O1916,"&lt;=1"),IF(COUNTIF('Master list(no salts, metals)'!$K1916:$Y1916, "#N/A")=14,TRUE,FALSE))</f>
        <v>0</v>
      </c>
      <c r="P1922" t="b">
        <f>AND(COUNTIF('Master list(no salts, metals)'!P1916,"&lt;=1"),IF(COUNTIF('Master list(no salts, metals)'!$K1916:$Y1916, "#N/A")=14,TRUE,FALSE))</f>
        <v>0</v>
      </c>
      <c r="Q1922" t="b">
        <f>AND(COUNTIF('Master list(no salts, metals)'!Q1916,"&lt;=1"),IF(COUNTIF('Master list(no salts, metals)'!$K1916:$Y1916, "#N/A")=14,TRUE,FALSE))</f>
        <v>0</v>
      </c>
      <c r="R1922" t="b">
        <f>AND(COUNTIF('Master list(no salts, metals)'!R1916,"&lt;=1"),IF(COUNTIF('Master list(no salts, metals)'!$K1916:$Y1916, "#N/A")=14,TRUE,FALSE))</f>
        <v>0</v>
      </c>
      <c r="S1922" t="b">
        <f>AND(COUNTIF('Master list(no salts, metals)'!S1916,"&lt;=1"),IF(COUNTIF('Master list(no salts, metals)'!$K1916:$Y1916, "#N/A")=14,TRUE,FALSE))</f>
        <v>0</v>
      </c>
      <c r="T1922" t="b">
        <f>AND(COUNTIF('Master list(no salts, metals)'!T1916,"&lt;=1"),IF(COUNTIF('Master list(no salts, metals)'!$K1916:$Y1916, "#N/A")=14,TRUE,FALSE))</f>
        <v>1</v>
      </c>
      <c r="U1922" t="b">
        <f>AND(COUNTIF('Master list(no salts, metals)'!U1916,"&lt;=1"),IF(COUNTIF('Master list(no salts, metals)'!$K1916:$Y1916, "#N/A")=14,TRUE,FALSE))</f>
        <v>0</v>
      </c>
      <c r="V1922" t="b">
        <f>AND(COUNTIF('Master list(no salts, metals)'!V1916,"&lt;=1"),IF(COUNTIF('Master list(no salts, metals)'!$K1916:$Y1916, "#N/A")=14,TRUE,FALSE))</f>
        <v>0</v>
      </c>
      <c r="W1922" t="b">
        <f>AND(COUNTIF('Master list(no salts, metals)'!W1916,"&lt;=1"),IF(COUNTIF('Master list(no salts, metals)'!$K1916:$Y1916, "#N/A")=14,TRUE,FALSE))</f>
        <v>0</v>
      </c>
      <c r="X1922" t="b">
        <f>AND(COUNTIF('Master list(no salts, metals)'!X1916,"&lt;=1"),IF(COUNTIF('Master list(no salts, metals)'!$K1916:$Y1916, "#N/A")=14,TRUE,FALSE))</f>
        <v>0</v>
      </c>
      <c r="Y1922" t="b">
        <f>AND(COUNTIF('Master list(no salts, metals)'!Y1916,"&lt;=1"),IF(COUNTIF('Master list(no salts, metals)'!$K1916:$Y1916, "#N/A")=14,TRUE,FALSE))</f>
        <v>0</v>
      </c>
    </row>
    <row r="1923" spans="11:25" x14ac:dyDescent="0.25">
      <c r="K1923" t="b">
        <f>AND(COUNTIF('Master list(no salts, metals)'!K1917,"&lt;=1"),IF(COUNTIF('Master list(no salts, metals)'!$K1917:$Y1917, "#N/A")=14,TRUE,FALSE))</f>
        <v>0</v>
      </c>
      <c r="L1923" t="b">
        <f>AND(COUNTIF('Master list(no salts, metals)'!L1917,"&lt;=1"),IF(COUNTIF('Master list(no salts, metals)'!$K1917:$Y1917, "#N/A")=14,TRUE,FALSE))</f>
        <v>0</v>
      </c>
      <c r="M1923" t="b">
        <f>AND(COUNTIF('Master list(no salts, metals)'!M1917,"&lt;=1"),IF(COUNTIF('Master list(no salts, metals)'!$K1917:$Y1917, "#N/A")=14,TRUE,FALSE))</f>
        <v>0</v>
      </c>
      <c r="N1923" t="b">
        <f>AND(COUNTIF('Master list(no salts, metals)'!N1917,"&lt;=1"),IF(COUNTIF('Master list(no salts, metals)'!$K1917:$Y1917, "#N/A")=14,TRUE,FALSE))</f>
        <v>0</v>
      </c>
      <c r="O1923" t="b">
        <f>AND(COUNTIF('Master list(no salts, metals)'!O1917,"&lt;=1"),IF(COUNTIF('Master list(no salts, metals)'!$K1917:$Y1917, "#N/A")=14,TRUE,FALSE))</f>
        <v>0</v>
      </c>
      <c r="P1923" t="b">
        <f>AND(COUNTIF('Master list(no salts, metals)'!P1917,"&lt;=1"),IF(COUNTIF('Master list(no salts, metals)'!$K1917:$Y1917, "#N/A")=14,TRUE,FALSE))</f>
        <v>0</v>
      </c>
      <c r="Q1923" t="b">
        <f>AND(COUNTIF('Master list(no salts, metals)'!Q1917,"&lt;=1"),IF(COUNTIF('Master list(no salts, metals)'!$K1917:$Y1917, "#N/A")=14,TRUE,FALSE))</f>
        <v>0</v>
      </c>
      <c r="R1923" t="b">
        <f>AND(COUNTIF('Master list(no salts, metals)'!R1917,"&lt;=1"),IF(COUNTIF('Master list(no salts, metals)'!$K1917:$Y1917, "#N/A")=14,TRUE,FALSE))</f>
        <v>0</v>
      </c>
      <c r="S1923" t="b">
        <f>AND(COUNTIF('Master list(no salts, metals)'!S1917,"&lt;=1"),IF(COUNTIF('Master list(no salts, metals)'!$K1917:$Y1917, "#N/A")=14,TRUE,FALSE))</f>
        <v>0</v>
      </c>
      <c r="T1923" t="b">
        <f>AND(COUNTIF('Master list(no salts, metals)'!T1917,"&lt;=1"),IF(COUNTIF('Master list(no salts, metals)'!$K1917:$Y1917, "#N/A")=14,TRUE,FALSE))</f>
        <v>1</v>
      </c>
      <c r="U1923" t="b">
        <f>AND(COUNTIF('Master list(no salts, metals)'!U1917,"&lt;=1"),IF(COUNTIF('Master list(no salts, metals)'!$K1917:$Y1917, "#N/A")=14,TRUE,FALSE))</f>
        <v>0</v>
      </c>
      <c r="V1923" t="b">
        <f>AND(COUNTIF('Master list(no salts, metals)'!V1917,"&lt;=1"),IF(COUNTIF('Master list(no salts, metals)'!$K1917:$Y1917, "#N/A")=14,TRUE,FALSE))</f>
        <v>0</v>
      </c>
      <c r="W1923" t="b">
        <f>AND(COUNTIF('Master list(no salts, metals)'!W1917,"&lt;=1"),IF(COUNTIF('Master list(no salts, metals)'!$K1917:$Y1917, "#N/A")=14,TRUE,FALSE))</f>
        <v>0</v>
      </c>
      <c r="X1923" t="b">
        <f>AND(COUNTIF('Master list(no salts, metals)'!X1917,"&lt;=1"),IF(COUNTIF('Master list(no salts, metals)'!$K1917:$Y1917, "#N/A")=14,TRUE,FALSE))</f>
        <v>0</v>
      </c>
      <c r="Y1923" t="b">
        <f>AND(COUNTIF('Master list(no salts, metals)'!Y1917,"&lt;=1"),IF(COUNTIF('Master list(no salts, metals)'!$K1917:$Y1917, "#N/A")=14,TRUE,FALSE))</f>
        <v>0</v>
      </c>
    </row>
    <row r="1924" spans="11:25" x14ac:dyDescent="0.25">
      <c r="K1924" t="b">
        <f>AND(COUNTIF('Master list(no salts, metals)'!K1918,"&lt;=1"),IF(COUNTIF('Master list(no salts, metals)'!$K1918:$Y1918, "#N/A")=14,TRUE,FALSE))</f>
        <v>0</v>
      </c>
      <c r="L1924" t="b">
        <f>AND(COUNTIF('Master list(no salts, metals)'!L1918,"&lt;=1"),IF(COUNTIF('Master list(no salts, metals)'!$K1918:$Y1918, "#N/A")=14,TRUE,FALSE))</f>
        <v>0</v>
      </c>
      <c r="M1924" t="b">
        <f>AND(COUNTIF('Master list(no salts, metals)'!M1918,"&lt;=1"),IF(COUNTIF('Master list(no salts, metals)'!$K1918:$Y1918, "#N/A")=14,TRUE,FALSE))</f>
        <v>0</v>
      </c>
      <c r="N1924" t="b">
        <f>AND(COUNTIF('Master list(no salts, metals)'!N1918,"&lt;=1"),IF(COUNTIF('Master list(no salts, metals)'!$K1918:$Y1918, "#N/A")=14,TRUE,FALSE))</f>
        <v>0</v>
      </c>
      <c r="O1924" t="b">
        <f>AND(COUNTIF('Master list(no salts, metals)'!O1918,"&lt;=1"),IF(COUNTIF('Master list(no salts, metals)'!$K1918:$Y1918, "#N/A")=14,TRUE,FALSE))</f>
        <v>0</v>
      </c>
      <c r="P1924" t="b">
        <f>AND(COUNTIF('Master list(no salts, metals)'!P1918,"&lt;=1"),IF(COUNTIF('Master list(no salts, metals)'!$K1918:$Y1918, "#N/A")=14,TRUE,FALSE))</f>
        <v>0</v>
      </c>
      <c r="Q1924" t="b">
        <f>AND(COUNTIF('Master list(no salts, metals)'!Q1918,"&lt;=1"),IF(COUNTIF('Master list(no salts, metals)'!$K1918:$Y1918, "#N/A")=14,TRUE,FALSE))</f>
        <v>0</v>
      </c>
      <c r="R1924" t="b">
        <f>AND(COUNTIF('Master list(no salts, metals)'!R1918,"&lt;=1"),IF(COUNTIF('Master list(no salts, metals)'!$K1918:$Y1918, "#N/A")=14,TRUE,FALSE))</f>
        <v>0</v>
      </c>
      <c r="S1924" t="b">
        <f>AND(COUNTIF('Master list(no salts, metals)'!S1918,"&lt;=1"),IF(COUNTIF('Master list(no salts, metals)'!$K1918:$Y1918, "#N/A")=14,TRUE,FALSE))</f>
        <v>0</v>
      </c>
      <c r="T1924" t="b">
        <f>AND(COUNTIF('Master list(no salts, metals)'!T1918,"&lt;=1"),IF(COUNTIF('Master list(no salts, metals)'!$K1918:$Y1918, "#N/A")=14,TRUE,FALSE))</f>
        <v>0</v>
      </c>
      <c r="U1924" t="b">
        <f>AND(COUNTIF('Master list(no salts, metals)'!U1918,"&lt;=1"),IF(COUNTIF('Master list(no salts, metals)'!$K1918:$Y1918, "#N/A")=14,TRUE,FALSE))</f>
        <v>0</v>
      </c>
      <c r="V1924" t="b">
        <f>AND(COUNTIF('Master list(no salts, metals)'!V1918,"&lt;=1"),IF(COUNTIF('Master list(no salts, metals)'!$K1918:$Y1918, "#N/A")=14,TRUE,FALSE))</f>
        <v>0</v>
      </c>
      <c r="W1924" t="b">
        <f>AND(COUNTIF('Master list(no salts, metals)'!W1918,"&lt;=1"),IF(COUNTIF('Master list(no salts, metals)'!$K1918:$Y1918, "#N/A")=14,TRUE,FALSE))</f>
        <v>0</v>
      </c>
      <c r="X1924" t="b">
        <f>AND(COUNTIF('Master list(no salts, metals)'!X1918,"&lt;=1"),IF(COUNTIF('Master list(no salts, metals)'!$K1918:$Y1918, "#N/A")=14,TRUE,FALSE))</f>
        <v>0</v>
      </c>
      <c r="Y1924" t="b">
        <f>AND(COUNTIF('Master list(no salts, metals)'!Y1918,"&lt;=1"),IF(COUNTIF('Master list(no salts, metals)'!$K1918:$Y1918, "#N/A")=14,TRUE,FALSE))</f>
        <v>0</v>
      </c>
    </row>
    <row r="1925" spans="11:25" x14ac:dyDescent="0.25">
      <c r="K1925" t="b">
        <f>AND(COUNTIF('Master list(no salts, metals)'!K1919,"&lt;=1"),IF(COUNTIF('Master list(no salts, metals)'!$K1919:$Y1919, "#N/A")=14,TRUE,FALSE))</f>
        <v>0</v>
      </c>
      <c r="L1925" t="b">
        <f>AND(COUNTIF('Master list(no salts, metals)'!L1919,"&lt;=1"),IF(COUNTIF('Master list(no salts, metals)'!$K1919:$Y1919, "#N/A")=14,TRUE,FALSE))</f>
        <v>0</v>
      </c>
      <c r="M1925" t="b">
        <f>AND(COUNTIF('Master list(no salts, metals)'!M1919,"&lt;=1"),IF(COUNTIF('Master list(no salts, metals)'!$K1919:$Y1919, "#N/A")=14,TRUE,FALSE))</f>
        <v>0</v>
      </c>
      <c r="N1925" t="b">
        <f>AND(COUNTIF('Master list(no salts, metals)'!N1919,"&lt;=1"),IF(COUNTIF('Master list(no salts, metals)'!$K1919:$Y1919, "#N/A")=14,TRUE,FALSE))</f>
        <v>0</v>
      </c>
      <c r="O1925" t="b">
        <f>AND(COUNTIF('Master list(no salts, metals)'!O1919,"&lt;=1"),IF(COUNTIF('Master list(no salts, metals)'!$K1919:$Y1919, "#N/A")=14,TRUE,FALSE))</f>
        <v>0</v>
      </c>
      <c r="P1925" t="b">
        <f>AND(COUNTIF('Master list(no salts, metals)'!P1919,"&lt;=1"),IF(COUNTIF('Master list(no salts, metals)'!$K1919:$Y1919, "#N/A")=14,TRUE,FALSE))</f>
        <v>0</v>
      </c>
      <c r="Q1925" t="b">
        <f>AND(COUNTIF('Master list(no salts, metals)'!Q1919,"&lt;=1"),IF(COUNTIF('Master list(no salts, metals)'!$K1919:$Y1919, "#N/A")=14,TRUE,FALSE))</f>
        <v>0</v>
      </c>
      <c r="R1925" t="b">
        <f>AND(COUNTIF('Master list(no salts, metals)'!R1919,"&lt;=1"),IF(COUNTIF('Master list(no salts, metals)'!$K1919:$Y1919, "#N/A")=14,TRUE,FALSE))</f>
        <v>0</v>
      </c>
      <c r="S1925" t="b">
        <f>AND(COUNTIF('Master list(no salts, metals)'!S1919,"&lt;=1"),IF(COUNTIF('Master list(no salts, metals)'!$K1919:$Y1919, "#N/A")=14,TRUE,FALSE))</f>
        <v>0</v>
      </c>
      <c r="T1925" t="b">
        <f>AND(COUNTIF('Master list(no salts, metals)'!T1919,"&lt;=1"),IF(COUNTIF('Master list(no salts, metals)'!$K1919:$Y1919, "#N/A")=14,TRUE,FALSE))</f>
        <v>1</v>
      </c>
      <c r="U1925" t="b">
        <f>AND(COUNTIF('Master list(no salts, metals)'!U1919,"&lt;=1"),IF(COUNTIF('Master list(no salts, metals)'!$K1919:$Y1919, "#N/A")=14,TRUE,FALSE))</f>
        <v>0</v>
      </c>
      <c r="V1925" t="b">
        <f>AND(COUNTIF('Master list(no salts, metals)'!V1919,"&lt;=1"),IF(COUNTIF('Master list(no salts, metals)'!$K1919:$Y1919, "#N/A")=14,TRUE,FALSE))</f>
        <v>0</v>
      </c>
      <c r="W1925" t="b">
        <f>AND(COUNTIF('Master list(no salts, metals)'!W1919,"&lt;=1"),IF(COUNTIF('Master list(no salts, metals)'!$K1919:$Y1919, "#N/A")=14,TRUE,FALSE))</f>
        <v>0</v>
      </c>
      <c r="X1925" t="b">
        <f>AND(COUNTIF('Master list(no salts, metals)'!X1919,"&lt;=1"),IF(COUNTIF('Master list(no salts, metals)'!$K1919:$Y1919, "#N/A")=14,TRUE,FALSE))</f>
        <v>0</v>
      </c>
      <c r="Y1925" t="b">
        <f>AND(COUNTIF('Master list(no salts, metals)'!Y1919,"&lt;=1"),IF(COUNTIF('Master list(no salts, metals)'!$K1919:$Y1919, "#N/A")=14,TRUE,FALSE))</f>
        <v>0</v>
      </c>
    </row>
    <row r="1926" spans="11:25" x14ac:dyDescent="0.25">
      <c r="K1926" t="b">
        <f>AND(COUNTIF('Master list(no salts, metals)'!K1920,"&lt;=1"),IF(COUNTIF('Master list(no salts, metals)'!$K1920:$Y1920, "#N/A")=14,TRUE,FALSE))</f>
        <v>0</v>
      </c>
      <c r="L1926" t="b">
        <f>AND(COUNTIF('Master list(no salts, metals)'!L1920,"&lt;=1"),IF(COUNTIF('Master list(no salts, metals)'!$K1920:$Y1920, "#N/A")=14,TRUE,FALSE))</f>
        <v>0</v>
      </c>
      <c r="M1926" t="b">
        <f>AND(COUNTIF('Master list(no salts, metals)'!M1920,"&lt;=1"),IF(COUNTIF('Master list(no salts, metals)'!$K1920:$Y1920, "#N/A")=14,TRUE,FALSE))</f>
        <v>0</v>
      </c>
      <c r="N1926" t="b">
        <f>AND(COUNTIF('Master list(no salts, metals)'!N1920,"&lt;=1"),IF(COUNTIF('Master list(no salts, metals)'!$K1920:$Y1920, "#N/A")=14,TRUE,FALSE))</f>
        <v>0</v>
      </c>
      <c r="O1926" t="b">
        <f>AND(COUNTIF('Master list(no salts, metals)'!O1920,"&lt;=1"),IF(COUNTIF('Master list(no salts, metals)'!$K1920:$Y1920, "#N/A")=14,TRUE,FALSE))</f>
        <v>0</v>
      </c>
      <c r="P1926" t="b">
        <f>AND(COUNTIF('Master list(no salts, metals)'!P1920,"&lt;=1"),IF(COUNTIF('Master list(no salts, metals)'!$K1920:$Y1920, "#N/A")=14,TRUE,FALSE))</f>
        <v>0</v>
      </c>
      <c r="Q1926" t="b">
        <f>AND(COUNTIF('Master list(no salts, metals)'!Q1920,"&lt;=1"),IF(COUNTIF('Master list(no salts, metals)'!$K1920:$Y1920, "#N/A")=14,TRUE,FALSE))</f>
        <v>0</v>
      </c>
      <c r="R1926" t="b">
        <f>AND(COUNTIF('Master list(no salts, metals)'!R1920,"&lt;=1"),IF(COUNTIF('Master list(no salts, metals)'!$K1920:$Y1920, "#N/A")=14,TRUE,FALSE))</f>
        <v>0</v>
      </c>
      <c r="S1926" t="b">
        <f>AND(COUNTIF('Master list(no salts, metals)'!S1920,"&lt;=1"),IF(COUNTIF('Master list(no salts, metals)'!$K1920:$Y1920, "#N/A")=14,TRUE,FALSE))</f>
        <v>0</v>
      </c>
      <c r="T1926" t="b">
        <f>AND(COUNTIF('Master list(no salts, metals)'!T1920,"&lt;=1"),IF(COUNTIF('Master list(no salts, metals)'!$K1920:$Y1920, "#N/A")=14,TRUE,FALSE))</f>
        <v>0</v>
      </c>
      <c r="U1926" t="b">
        <f>AND(COUNTIF('Master list(no salts, metals)'!U1920,"&lt;=1"),IF(COUNTIF('Master list(no salts, metals)'!$K1920:$Y1920, "#N/A")=14,TRUE,FALSE))</f>
        <v>0</v>
      </c>
      <c r="V1926" t="b">
        <f>AND(COUNTIF('Master list(no salts, metals)'!V1920,"&lt;=1"),IF(COUNTIF('Master list(no salts, metals)'!$K1920:$Y1920, "#N/A")=14,TRUE,FALSE))</f>
        <v>0</v>
      </c>
      <c r="W1926" t="b">
        <f>AND(COUNTIF('Master list(no salts, metals)'!W1920,"&lt;=1"),IF(COUNTIF('Master list(no salts, metals)'!$K1920:$Y1920, "#N/A")=14,TRUE,FALSE))</f>
        <v>1</v>
      </c>
      <c r="X1926" t="b">
        <f>AND(COUNTIF('Master list(no salts, metals)'!X1920,"&lt;=1"),IF(COUNTIF('Master list(no salts, metals)'!$K1920:$Y1920, "#N/A")=14,TRUE,FALSE))</f>
        <v>0</v>
      </c>
      <c r="Y1926" t="b">
        <f>AND(COUNTIF('Master list(no salts, metals)'!Y1920,"&lt;=1"),IF(COUNTIF('Master list(no salts, metals)'!$K1920:$Y1920, "#N/A")=14,TRUE,FALSE))</f>
        <v>0</v>
      </c>
    </row>
    <row r="1927" spans="11:25" x14ac:dyDescent="0.25">
      <c r="K1927" t="b">
        <f>AND(COUNTIF('Master list(no salts, metals)'!K1921,"&lt;=1"),IF(COUNTIF('Master list(no salts, metals)'!$K1921:$Y1921, "#N/A")=14,TRUE,FALSE))</f>
        <v>0</v>
      </c>
      <c r="L1927" t="b">
        <f>AND(COUNTIF('Master list(no salts, metals)'!L1921,"&lt;=1"),IF(COUNTIF('Master list(no salts, metals)'!$K1921:$Y1921, "#N/A")=14,TRUE,FALSE))</f>
        <v>0</v>
      </c>
      <c r="M1927" t="b">
        <f>AND(COUNTIF('Master list(no salts, metals)'!M1921,"&lt;=1"),IF(COUNTIF('Master list(no salts, metals)'!$K1921:$Y1921, "#N/A")=14,TRUE,FALSE))</f>
        <v>0</v>
      </c>
      <c r="N1927" t="b">
        <f>AND(COUNTIF('Master list(no salts, metals)'!N1921,"&lt;=1"),IF(COUNTIF('Master list(no salts, metals)'!$K1921:$Y1921, "#N/A")=14,TRUE,FALSE))</f>
        <v>0</v>
      </c>
      <c r="O1927" t="b">
        <f>AND(COUNTIF('Master list(no salts, metals)'!O1921,"&lt;=1"),IF(COUNTIF('Master list(no salts, metals)'!$K1921:$Y1921, "#N/A")=14,TRUE,FALSE))</f>
        <v>0</v>
      </c>
      <c r="P1927" t="b">
        <f>AND(COUNTIF('Master list(no salts, metals)'!P1921,"&lt;=1"),IF(COUNTIF('Master list(no salts, metals)'!$K1921:$Y1921, "#N/A")=14,TRUE,FALSE))</f>
        <v>0</v>
      </c>
      <c r="Q1927" t="b">
        <f>AND(COUNTIF('Master list(no salts, metals)'!Q1921,"&lt;=1"),IF(COUNTIF('Master list(no salts, metals)'!$K1921:$Y1921, "#N/A")=14,TRUE,FALSE))</f>
        <v>0</v>
      </c>
      <c r="R1927" t="b">
        <f>AND(COUNTIF('Master list(no salts, metals)'!R1921,"&lt;=1"),IF(COUNTIF('Master list(no salts, metals)'!$K1921:$Y1921, "#N/A")=14,TRUE,FALSE))</f>
        <v>0</v>
      </c>
      <c r="S1927" t="b">
        <f>AND(COUNTIF('Master list(no salts, metals)'!S1921,"&lt;=1"),IF(COUNTIF('Master list(no salts, metals)'!$K1921:$Y1921, "#N/A")=14,TRUE,FALSE))</f>
        <v>0</v>
      </c>
      <c r="T1927" t="b">
        <f>AND(COUNTIF('Master list(no salts, metals)'!T1921,"&lt;=1"),IF(COUNTIF('Master list(no salts, metals)'!$K1921:$Y1921, "#N/A")=14,TRUE,FALSE))</f>
        <v>1</v>
      </c>
      <c r="U1927" t="b">
        <f>AND(COUNTIF('Master list(no salts, metals)'!U1921,"&lt;=1"),IF(COUNTIF('Master list(no salts, metals)'!$K1921:$Y1921, "#N/A")=14,TRUE,FALSE))</f>
        <v>0</v>
      </c>
      <c r="V1927" t="b">
        <f>AND(COUNTIF('Master list(no salts, metals)'!V1921,"&lt;=1"),IF(COUNTIF('Master list(no salts, metals)'!$K1921:$Y1921, "#N/A")=14,TRUE,FALSE))</f>
        <v>0</v>
      </c>
      <c r="W1927" t="b">
        <f>AND(COUNTIF('Master list(no salts, metals)'!W1921,"&lt;=1"),IF(COUNTIF('Master list(no salts, metals)'!$K1921:$Y1921, "#N/A")=14,TRUE,FALSE))</f>
        <v>0</v>
      </c>
      <c r="X1927" t="b">
        <f>AND(COUNTIF('Master list(no salts, metals)'!X1921,"&lt;=1"),IF(COUNTIF('Master list(no salts, metals)'!$K1921:$Y1921, "#N/A")=14,TRUE,FALSE))</f>
        <v>0</v>
      </c>
      <c r="Y1927" t="b">
        <f>AND(COUNTIF('Master list(no salts, metals)'!Y1921,"&lt;=1"),IF(COUNTIF('Master list(no salts, metals)'!$K1921:$Y1921, "#N/A")=14,TRUE,FALSE))</f>
        <v>0</v>
      </c>
    </row>
    <row r="1928" spans="11:25" x14ac:dyDescent="0.25">
      <c r="K1928" t="b">
        <f>AND(COUNTIF('Master list(no salts, metals)'!K1922,"&lt;=1"),IF(COUNTIF('Master list(no salts, metals)'!$K1922:$Y1922, "#N/A")=14,TRUE,FALSE))</f>
        <v>0</v>
      </c>
      <c r="L1928" t="b">
        <f>AND(COUNTIF('Master list(no salts, metals)'!L1922,"&lt;=1"),IF(COUNTIF('Master list(no salts, metals)'!$K1922:$Y1922, "#N/A")=14,TRUE,FALSE))</f>
        <v>0</v>
      </c>
      <c r="M1928" t="b">
        <f>AND(COUNTIF('Master list(no salts, metals)'!M1922,"&lt;=1"),IF(COUNTIF('Master list(no salts, metals)'!$K1922:$Y1922, "#N/A")=14,TRUE,FALSE))</f>
        <v>0</v>
      </c>
      <c r="N1928" t="b">
        <f>AND(COUNTIF('Master list(no salts, metals)'!N1922,"&lt;=1"),IF(COUNTIF('Master list(no salts, metals)'!$K1922:$Y1922, "#N/A")=14,TRUE,FALSE))</f>
        <v>0</v>
      </c>
      <c r="O1928" t="b">
        <f>AND(COUNTIF('Master list(no salts, metals)'!O1922,"&lt;=1"),IF(COUNTIF('Master list(no salts, metals)'!$K1922:$Y1922, "#N/A")=14,TRUE,FALSE))</f>
        <v>0</v>
      </c>
      <c r="P1928" t="b">
        <f>AND(COUNTIF('Master list(no salts, metals)'!P1922,"&lt;=1"),IF(COUNTIF('Master list(no salts, metals)'!$K1922:$Y1922, "#N/A")=14,TRUE,FALSE))</f>
        <v>0</v>
      </c>
      <c r="Q1928" t="b">
        <f>AND(COUNTIF('Master list(no salts, metals)'!Q1922,"&lt;=1"),IF(COUNTIF('Master list(no salts, metals)'!$K1922:$Y1922, "#N/A")=14,TRUE,FALSE))</f>
        <v>0</v>
      </c>
      <c r="R1928" t="b">
        <f>AND(COUNTIF('Master list(no salts, metals)'!R1922,"&lt;=1"),IF(COUNTIF('Master list(no salts, metals)'!$K1922:$Y1922, "#N/A")=14,TRUE,FALSE))</f>
        <v>0</v>
      </c>
      <c r="S1928" t="b">
        <f>AND(COUNTIF('Master list(no salts, metals)'!S1922,"&lt;=1"),IF(COUNTIF('Master list(no salts, metals)'!$K1922:$Y1922, "#N/A")=14,TRUE,FALSE))</f>
        <v>0</v>
      </c>
      <c r="T1928" t="b">
        <f>AND(COUNTIF('Master list(no salts, metals)'!T1922,"&lt;=1"),IF(COUNTIF('Master list(no salts, metals)'!$K1922:$Y1922, "#N/A")=14,TRUE,FALSE))</f>
        <v>0</v>
      </c>
      <c r="U1928" t="b">
        <f>AND(COUNTIF('Master list(no salts, metals)'!U1922,"&lt;=1"),IF(COUNTIF('Master list(no salts, metals)'!$K1922:$Y1922, "#N/A")=14,TRUE,FALSE))</f>
        <v>0</v>
      </c>
      <c r="V1928" t="b">
        <f>AND(COUNTIF('Master list(no salts, metals)'!V1922,"&lt;=1"),IF(COUNTIF('Master list(no salts, metals)'!$K1922:$Y1922, "#N/A")=14,TRUE,FALSE))</f>
        <v>0</v>
      </c>
      <c r="W1928" t="b">
        <f>AND(COUNTIF('Master list(no salts, metals)'!W1922,"&lt;=1"),IF(COUNTIF('Master list(no salts, metals)'!$K1922:$Y1922, "#N/A")=14,TRUE,FALSE))</f>
        <v>0</v>
      </c>
      <c r="X1928" t="b">
        <f>AND(COUNTIF('Master list(no salts, metals)'!X1922,"&lt;=1"),IF(COUNTIF('Master list(no salts, metals)'!$K1922:$Y1922, "#N/A")=14,TRUE,FALSE))</f>
        <v>0</v>
      </c>
      <c r="Y1928" t="b">
        <f>AND(COUNTIF('Master list(no salts, metals)'!Y1922,"&lt;=1"),IF(COUNTIF('Master list(no salts, metals)'!$K1922:$Y1922, "#N/A")=14,TRUE,FALSE))</f>
        <v>0</v>
      </c>
    </row>
    <row r="1929" spans="11:25" x14ac:dyDescent="0.25">
      <c r="K1929" t="b">
        <f>AND(COUNTIF('Master list(no salts, metals)'!K1923,"&lt;=1"),IF(COUNTIF('Master list(no salts, metals)'!$K1923:$Y1923, "#N/A")=14,TRUE,FALSE))</f>
        <v>0</v>
      </c>
      <c r="L1929" t="b">
        <f>AND(COUNTIF('Master list(no salts, metals)'!L1923,"&lt;=1"),IF(COUNTIF('Master list(no salts, metals)'!$K1923:$Y1923, "#N/A")=14,TRUE,FALSE))</f>
        <v>0</v>
      </c>
      <c r="M1929" t="b">
        <f>AND(COUNTIF('Master list(no salts, metals)'!M1923,"&lt;=1"),IF(COUNTIF('Master list(no salts, metals)'!$K1923:$Y1923, "#N/A")=14,TRUE,FALSE))</f>
        <v>0</v>
      </c>
      <c r="N1929" t="b">
        <f>AND(COUNTIF('Master list(no salts, metals)'!N1923,"&lt;=1"),IF(COUNTIF('Master list(no salts, metals)'!$K1923:$Y1923, "#N/A")=14,TRUE,FALSE))</f>
        <v>0</v>
      </c>
      <c r="O1929" t="b">
        <f>AND(COUNTIF('Master list(no salts, metals)'!O1923,"&lt;=1"),IF(COUNTIF('Master list(no salts, metals)'!$K1923:$Y1923, "#N/A")=14,TRUE,FALSE))</f>
        <v>0</v>
      </c>
      <c r="P1929" t="b">
        <f>AND(COUNTIF('Master list(no salts, metals)'!P1923,"&lt;=1"),IF(COUNTIF('Master list(no salts, metals)'!$K1923:$Y1923, "#N/A")=14,TRUE,FALSE))</f>
        <v>0</v>
      </c>
      <c r="Q1929" t="b">
        <f>AND(COUNTIF('Master list(no salts, metals)'!Q1923,"&lt;=1"),IF(COUNTIF('Master list(no salts, metals)'!$K1923:$Y1923, "#N/A")=14,TRUE,FALSE))</f>
        <v>0</v>
      </c>
      <c r="R1929" t="b">
        <f>AND(COUNTIF('Master list(no salts, metals)'!R1923,"&lt;=1"),IF(COUNTIF('Master list(no salts, metals)'!$K1923:$Y1923, "#N/A")=14,TRUE,FALSE))</f>
        <v>0</v>
      </c>
      <c r="S1929" t="b">
        <f>AND(COUNTIF('Master list(no salts, metals)'!S1923,"&lt;=1"),IF(COUNTIF('Master list(no salts, metals)'!$K1923:$Y1923, "#N/A")=14,TRUE,FALSE))</f>
        <v>0</v>
      </c>
      <c r="T1929" t="b">
        <f>AND(COUNTIF('Master list(no salts, metals)'!T1923,"&lt;=1"),IF(COUNTIF('Master list(no salts, metals)'!$K1923:$Y1923, "#N/A")=14,TRUE,FALSE))</f>
        <v>0</v>
      </c>
      <c r="U1929" t="b">
        <f>AND(COUNTIF('Master list(no salts, metals)'!U1923,"&lt;=1"),IF(COUNTIF('Master list(no salts, metals)'!$K1923:$Y1923, "#N/A")=14,TRUE,FALSE))</f>
        <v>0</v>
      </c>
      <c r="V1929" t="b">
        <f>AND(COUNTIF('Master list(no salts, metals)'!V1923,"&lt;=1"),IF(COUNTIF('Master list(no salts, metals)'!$K1923:$Y1923, "#N/A")=14,TRUE,FALSE))</f>
        <v>0</v>
      </c>
      <c r="W1929" t="b">
        <f>AND(COUNTIF('Master list(no salts, metals)'!W1923,"&lt;=1"),IF(COUNTIF('Master list(no salts, metals)'!$K1923:$Y1923, "#N/A")=14,TRUE,FALSE))</f>
        <v>0</v>
      </c>
      <c r="X1929" t="b">
        <f>AND(COUNTIF('Master list(no salts, metals)'!X1923,"&lt;=1"),IF(COUNTIF('Master list(no salts, metals)'!$K1923:$Y1923, "#N/A")=14,TRUE,FALSE))</f>
        <v>0</v>
      </c>
      <c r="Y1929" t="b">
        <f>AND(COUNTIF('Master list(no salts, metals)'!Y1923,"&lt;=1"),IF(COUNTIF('Master list(no salts, metals)'!$K1923:$Y1923, "#N/A")=14,TRUE,FALSE))</f>
        <v>0</v>
      </c>
    </row>
    <row r="1930" spans="11:25" x14ac:dyDescent="0.25">
      <c r="K1930" t="b">
        <f>AND(COUNTIF('Master list(no salts, metals)'!K1924,"&lt;=1"),IF(COUNTIF('Master list(no salts, metals)'!$K1924:$Y1924, "#N/A")=14,TRUE,FALSE))</f>
        <v>0</v>
      </c>
      <c r="L1930" t="b">
        <f>AND(COUNTIF('Master list(no salts, metals)'!L1924,"&lt;=1"),IF(COUNTIF('Master list(no salts, metals)'!$K1924:$Y1924, "#N/A")=14,TRUE,FALSE))</f>
        <v>0</v>
      </c>
      <c r="M1930" t="b">
        <f>AND(COUNTIF('Master list(no salts, metals)'!M1924,"&lt;=1"),IF(COUNTIF('Master list(no salts, metals)'!$K1924:$Y1924, "#N/A")=14,TRUE,FALSE))</f>
        <v>0</v>
      </c>
      <c r="N1930" t="b">
        <f>AND(COUNTIF('Master list(no salts, metals)'!N1924,"&lt;=1"),IF(COUNTIF('Master list(no salts, metals)'!$K1924:$Y1924, "#N/A")=14,TRUE,FALSE))</f>
        <v>0</v>
      </c>
      <c r="O1930" t="b">
        <f>AND(COUNTIF('Master list(no salts, metals)'!O1924,"&lt;=1"),IF(COUNTIF('Master list(no salts, metals)'!$K1924:$Y1924, "#N/A")=14,TRUE,FALSE))</f>
        <v>0</v>
      </c>
      <c r="P1930" t="b">
        <f>AND(COUNTIF('Master list(no salts, metals)'!P1924,"&lt;=1"),IF(COUNTIF('Master list(no salts, metals)'!$K1924:$Y1924, "#N/A")=14,TRUE,FALSE))</f>
        <v>0</v>
      </c>
      <c r="Q1930" t="b">
        <f>AND(COUNTIF('Master list(no salts, metals)'!Q1924,"&lt;=1"),IF(COUNTIF('Master list(no salts, metals)'!$K1924:$Y1924, "#N/A")=14,TRUE,FALSE))</f>
        <v>0</v>
      </c>
      <c r="R1930" t="b">
        <f>AND(COUNTIF('Master list(no salts, metals)'!R1924,"&lt;=1"),IF(COUNTIF('Master list(no salts, metals)'!$K1924:$Y1924, "#N/A")=14,TRUE,FALSE))</f>
        <v>0</v>
      </c>
      <c r="S1930" t="b">
        <f>AND(COUNTIF('Master list(no salts, metals)'!S1924,"&lt;=1"),IF(COUNTIF('Master list(no salts, metals)'!$K1924:$Y1924, "#N/A")=14,TRUE,FALSE))</f>
        <v>0</v>
      </c>
      <c r="T1930" t="b">
        <f>AND(COUNTIF('Master list(no salts, metals)'!T1924,"&lt;=1"),IF(COUNTIF('Master list(no salts, metals)'!$K1924:$Y1924, "#N/A")=14,TRUE,FALSE))</f>
        <v>0</v>
      </c>
      <c r="U1930" t="b">
        <f>AND(COUNTIF('Master list(no salts, metals)'!U1924,"&lt;=1"),IF(COUNTIF('Master list(no salts, metals)'!$K1924:$Y1924, "#N/A")=14,TRUE,FALSE))</f>
        <v>0</v>
      </c>
      <c r="V1930" t="b">
        <f>AND(COUNTIF('Master list(no salts, metals)'!V1924,"&lt;=1"),IF(COUNTIF('Master list(no salts, metals)'!$K1924:$Y1924, "#N/A")=14,TRUE,FALSE))</f>
        <v>0</v>
      </c>
      <c r="W1930" t="b">
        <f>AND(COUNTIF('Master list(no salts, metals)'!W1924,"&lt;=1"),IF(COUNTIF('Master list(no salts, metals)'!$K1924:$Y1924, "#N/A")=14,TRUE,FALSE))</f>
        <v>0</v>
      </c>
      <c r="X1930" t="b">
        <f>AND(COUNTIF('Master list(no salts, metals)'!X1924,"&lt;=1"),IF(COUNTIF('Master list(no salts, metals)'!$K1924:$Y1924, "#N/A")=14,TRUE,FALSE))</f>
        <v>0</v>
      </c>
      <c r="Y1930" t="b">
        <f>AND(COUNTIF('Master list(no salts, metals)'!Y1924,"&lt;=1"),IF(COUNTIF('Master list(no salts, metals)'!$K1924:$Y1924, "#N/A")=14,TRUE,FALSE))</f>
        <v>0</v>
      </c>
    </row>
    <row r="1931" spans="11:25" x14ac:dyDescent="0.25">
      <c r="K1931" t="b">
        <f>AND(COUNTIF('Master list(no salts, metals)'!K1925,"&lt;=1"),IF(COUNTIF('Master list(no salts, metals)'!$K1925:$Y1925, "#N/A")=14,TRUE,FALSE))</f>
        <v>0</v>
      </c>
      <c r="L1931" t="b">
        <f>AND(COUNTIF('Master list(no salts, metals)'!L1925,"&lt;=1"),IF(COUNTIF('Master list(no salts, metals)'!$K1925:$Y1925, "#N/A")=14,TRUE,FALSE))</f>
        <v>0</v>
      </c>
      <c r="M1931" t="b">
        <f>AND(COUNTIF('Master list(no salts, metals)'!M1925,"&lt;=1"),IF(COUNTIF('Master list(no salts, metals)'!$K1925:$Y1925, "#N/A")=14,TRUE,FALSE))</f>
        <v>0</v>
      </c>
      <c r="N1931" t="b">
        <f>AND(COUNTIF('Master list(no salts, metals)'!N1925,"&lt;=1"),IF(COUNTIF('Master list(no salts, metals)'!$K1925:$Y1925, "#N/A")=14,TRUE,FALSE))</f>
        <v>0</v>
      </c>
      <c r="O1931" t="b">
        <f>AND(COUNTIF('Master list(no salts, metals)'!O1925,"&lt;=1"),IF(COUNTIF('Master list(no salts, metals)'!$K1925:$Y1925, "#N/A")=14,TRUE,FALSE))</f>
        <v>0</v>
      </c>
      <c r="P1931" t="b">
        <f>AND(COUNTIF('Master list(no salts, metals)'!P1925,"&lt;=1"),IF(COUNTIF('Master list(no salts, metals)'!$K1925:$Y1925, "#N/A")=14,TRUE,FALSE))</f>
        <v>0</v>
      </c>
      <c r="Q1931" t="b">
        <f>AND(COUNTIF('Master list(no salts, metals)'!Q1925,"&lt;=1"),IF(COUNTIF('Master list(no salts, metals)'!$K1925:$Y1925, "#N/A")=14,TRUE,FALSE))</f>
        <v>0</v>
      </c>
      <c r="R1931" t="b">
        <f>AND(COUNTIF('Master list(no salts, metals)'!R1925,"&lt;=1"),IF(COUNTIF('Master list(no salts, metals)'!$K1925:$Y1925, "#N/A")=14,TRUE,FALSE))</f>
        <v>0</v>
      </c>
      <c r="S1931" t="b">
        <f>AND(COUNTIF('Master list(no salts, metals)'!S1925,"&lt;=1"),IF(COUNTIF('Master list(no salts, metals)'!$K1925:$Y1925, "#N/A")=14,TRUE,FALSE))</f>
        <v>0</v>
      </c>
      <c r="T1931" t="b">
        <f>AND(COUNTIF('Master list(no salts, metals)'!T1925,"&lt;=1"),IF(COUNTIF('Master list(no salts, metals)'!$K1925:$Y1925, "#N/A")=14,TRUE,FALSE))</f>
        <v>0</v>
      </c>
      <c r="U1931" t="b">
        <f>AND(COUNTIF('Master list(no salts, metals)'!U1925,"&lt;=1"),IF(COUNTIF('Master list(no salts, metals)'!$K1925:$Y1925, "#N/A")=14,TRUE,FALSE))</f>
        <v>0</v>
      </c>
      <c r="V1931" t="b">
        <f>AND(COUNTIF('Master list(no salts, metals)'!V1925,"&lt;=1"),IF(COUNTIF('Master list(no salts, metals)'!$K1925:$Y1925, "#N/A")=14,TRUE,FALSE))</f>
        <v>0</v>
      </c>
      <c r="W1931" t="b">
        <f>AND(COUNTIF('Master list(no salts, metals)'!W1925,"&lt;=1"),IF(COUNTIF('Master list(no salts, metals)'!$K1925:$Y1925, "#N/A")=14,TRUE,FALSE))</f>
        <v>0</v>
      </c>
      <c r="X1931" t="b">
        <f>AND(COUNTIF('Master list(no salts, metals)'!X1925,"&lt;=1"),IF(COUNTIF('Master list(no salts, metals)'!$K1925:$Y1925, "#N/A")=14,TRUE,FALSE))</f>
        <v>0</v>
      </c>
      <c r="Y1931" t="b">
        <f>AND(COUNTIF('Master list(no salts, metals)'!Y1925,"&lt;=1"),IF(COUNTIF('Master list(no salts, metals)'!$K1925:$Y1925, "#N/A")=14,TRUE,FALSE))</f>
        <v>0</v>
      </c>
    </row>
    <row r="1932" spans="11:25" x14ac:dyDescent="0.25">
      <c r="K1932" t="b">
        <f>AND(COUNTIF('Master list(no salts, metals)'!K1926,"&lt;=1"),IF(COUNTIF('Master list(no salts, metals)'!$K1926:$Y1926, "#N/A")=14,TRUE,FALSE))</f>
        <v>0</v>
      </c>
      <c r="L1932" t="b">
        <f>AND(COUNTIF('Master list(no salts, metals)'!L1926,"&lt;=1"),IF(COUNTIF('Master list(no salts, metals)'!$K1926:$Y1926, "#N/A")=14,TRUE,FALSE))</f>
        <v>0</v>
      </c>
      <c r="M1932" t="b">
        <f>AND(COUNTIF('Master list(no salts, metals)'!M1926,"&lt;=1"),IF(COUNTIF('Master list(no salts, metals)'!$K1926:$Y1926, "#N/A")=14,TRUE,FALSE))</f>
        <v>0</v>
      </c>
      <c r="N1932" t="b">
        <f>AND(COUNTIF('Master list(no salts, metals)'!N1926,"&lt;=1"),IF(COUNTIF('Master list(no salts, metals)'!$K1926:$Y1926, "#N/A")=14,TRUE,FALSE))</f>
        <v>0</v>
      </c>
      <c r="O1932" t="b">
        <f>AND(COUNTIF('Master list(no salts, metals)'!O1926,"&lt;=1"),IF(COUNTIF('Master list(no salts, metals)'!$K1926:$Y1926, "#N/A")=14,TRUE,FALSE))</f>
        <v>0</v>
      </c>
      <c r="P1932" t="b">
        <f>AND(COUNTIF('Master list(no salts, metals)'!P1926,"&lt;=1"),IF(COUNTIF('Master list(no salts, metals)'!$K1926:$Y1926, "#N/A")=14,TRUE,FALSE))</f>
        <v>0</v>
      </c>
      <c r="Q1932" t="b">
        <f>AND(COUNTIF('Master list(no salts, metals)'!Q1926,"&lt;=1"),IF(COUNTIF('Master list(no salts, metals)'!$K1926:$Y1926, "#N/A")=14,TRUE,FALSE))</f>
        <v>0</v>
      </c>
      <c r="R1932" t="b">
        <f>AND(COUNTIF('Master list(no salts, metals)'!R1926,"&lt;=1"),IF(COUNTIF('Master list(no salts, metals)'!$K1926:$Y1926, "#N/A")=14,TRUE,FALSE))</f>
        <v>0</v>
      </c>
      <c r="S1932" t="b">
        <f>AND(COUNTIF('Master list(no salts, metals)'!S1926,"&lt;=1"),IF(COUNTIF('Master list(no salts, metals)'!$K1926:$Y1926, "#N/A")=14,TRUE,FALSE))</f>
        <v>0</v>
      </c>
      <c r="T1932" t="b">
        <f>AND(COUNTIF('Master list(no salts, metals)'!T1926,"&lt;=1"),IF(COUNTIF('Master list(no salts, metals)'!$K1926:$Y1926, "#N/A")=14,TRUE,FALSE))</f>
        <v>0</v>
      </c>
      <c r="U1932" t="b">
        <f>AND(COUNTIF('Master list(no salts, metals)'!U1926,"&lt;=1"),IF(COUNTIF('Master list(no salts, metals)'!$K1926:$Y1926, "#N/A")=14,TRUE,FALSE))</f>
        <v>0</v>
      </c>
      <c r="V1932" t="b">
        <f>AND(COUNTIF('Master list(no salts, metals)'!V1926,"&lt;=1"),IF(COUNTIF('Master list(no salts, metals)'!$K1926:$Y1926, "#N/A")=14,TRUE,FALSE))</f>
        <v>0</v>
      </c>
      <c r="W1932" t="b">
        <f>AND(COUNTIF('Master list(no salts, metals)'!W1926,"&lt;=1"),IF(COUNTIF('Master list(no salts, metals)'!$K1926:$Y1926, "#N/A")=14,TRUE,FALSE))</f>
        <v>1</v>
      </c>
      <c r="X1932" t="b">
        <f>AND(COUNTIF('Master list(no salts, metals)'!X1926,"&lt;=1"),IF(COUNTIF('Master list(no salts, metals)'!$K1926:$Y1926, "#N/A")=14,TRUE,FALSE))</f>
        <v>0</v>
      </c>
      <c r="Y1932" t="b">
        <f>AND(COUNTIF('Master list(no salts, metals)'!Y1926,"&lt;=1"),IF(COUNTIF('Master list(no salts, metals)'!$K1926:$Y1926, "#N/A")=14,TRUE,FALSE))</f>
        <v>0</v>
      </c>
    </row>
    <row r="1933" spans="11:25" x14ac:dyDescent="0.25">
      <c r="K1933" t="b">
        <f>AND(COUNTIF('Master list(no salts, metals)'!K1927,"&lt;=1"),IF(COUNTIF('Master list(no salts, metals)'!$K1927:$Y1927, "#N/A")=14,TRUE,FALSE))</f>
        <v>0</v>
      </c>
      <c r="L1933" t="b">
        <f>AND(COUNTIF('Master list(no salts, metals)'!L1927,"&lt;=1"),IF(COUNTIF('Master list(no salts, metals)'!$K1927:$Y1927, "#N/A")=14,TRUE,FALSE))</f>
        <v>0</v>
      </c>
      <c r="M1933" t="b">
        <f>AND(COUNTIF('Master list(no salts, metals)'!M1927,"&lt;=1"),IF(COUNTIF('Master list(no salts, metals)'!$K1927:$Y1927, "#N/A")=14,TRUE,FALSE))</f>
        <v>0</v>
      </c>
      <c r="N1933" t="b">
        <f>AND(COUNTIF('Master list(no salts, metals)'!N1927,"&lt;=1"),IF(COUNTIF('Master list(no salts, metals)'!$K1927:$Y1927, "#N/A")=14,TRUE,FALSE))</f>
        <v>0</v>
      </c>
      <c r="O1933" t="b">
        <f>AND(COUNTIF('Master list(no salts, metals)'!O1927,"&lt;=1"),IF(COUNTIF('Master list(no salts, metals)'!$K1927:$Y1927, "#N/A")=14,TRUE,FALSE))</f>
        <v>0</v>
      </c>
      <c r="P1933" t="b">
        <f>AND(COUNTIF('Master list(no salts, metals)'!P1927,"&lt;=1"),IF(COUNTIF('Master list(no salts, metals)'!$K1927:$Y1927, "#N/A")=14,TRUE,FALSE))</f>
        <v>0</v>
      </c>
      <c r="Q1933" t="b">
        <f>AND(COUNTIF('Master list(no salts, metals)'!Q1927,"&lt;=1"),IF(COUNTIF('Master list(no salts, metals)'!$K1927:$Y1927, "#N/A")=14,TRUE,FALSE))</f>
        <v>0</v>
      </c>
      <c r="R1933" t="b">
        <f>AND(COUNTIF('Master list(no salts, metals)'!R1927,"&lt;=1"),IF(COUNTIF('Master list(no salts, metals)'!$K1927:$Y1927, "#N/A")=14,TRUE,FALSE))</f>
        <v>0</v>
      </c>
      <c r="S1933" t="b">
        <f>AND(COUNTIF('Master list(no salts, metals)'!S1927,"&lt;=1"),IF(COUNTIF('Master list(no salts, metals)'!$K1927:$Y1927, "#N/A")=14,TRUE,FALSE))</f>
        <v>0</v>
      </c>
      <c r="T1933" t="b">
        <f>AND(COUNTIF('Master list(no salts, metals)'!T1927,"&lt;=1"),IF(COUNTIF('Master list(no salts, metals)'!$K1927:$Y1927, "#N/A")=14,TRUE,FALSE))</f>
        <v>1</v>
      </c>
      <c r="U1933" t="b">
        <f>AND(COUNTIF('Master list(no salts, metals)'!U1927,"&lt;=1"),IF(COUNTIF('Master list(no salts, metals)'!$K1927:$Y1927, "#N/A")=14,TRUE,FALSE))</f>
        <v>0</v>
      </c>
      <c r="V1933" t="b">
        <f>AND(COUNTIF('Master list(no salts, metals)'!V1927,"&lt;=1"),IF(COUNTIF('Master list(no salts, metals)'!$K1927:$Y1927, "#N/A")=14,TRUE,FALSE))</f>
        <v>0</v>
      </c>
      <c r="W1933" t="b">
        <f>AND(COUNTIF('Master list(no salts, metals)'!W1927,"&lt;=1"),IF(COUNTIF('Master list(no salts, metals)'!$K1927:$Y1927, "#N/A")=14,TRUE,FALSE))</f>
        <v>0</v>
      </c>
      <c r="X1933" t="b">
        <f>AND(COUNTIF('Master list(no salts, metals)'!X1927,"&lt;=1"),IF(COUNTIF('Master list(no salts, metals)'!$K1927:$Y1927, "#N/A")=14,TRUE,FALSE))</f>
        <v>0</v>
      </c>
      <c r="Y1933" t="b">
        <f>AND(COUNTIF('Master list(no salts, metals)'!Y1927,"&lt;=1"),IF(COUNTIF('Master list(no salts, metals)'!$K1927:$Y1927, "#N/A")=14,TRUE,FALSE))</f>
        <v>0</v>
      </c>
    </row>
    <row r="1934" spans="11:25" x14ac:dyDescent="0.25">
      <c r="K1934" t="b">
        <f>AND(COUNTIF('Master list(no salts, metals)'!K1928,"&lt;=1"),IF(COUNTIF('Master list(no salts, metals)'!$K1928:$Y1928, "#N/A")=14,TRUE,FALSE))</f>
        <v>0</v>
      </c>
      <c r="L1934" t="b">
        <f>AND(COUNTIF('Master list(no salts, metals)'!L1928,"&lt;=1"),IF(COUNTIF('Master list(no salts, metals)'!$K1928:$Y1928, "#N/A")=14,TRUE,FALSE))</f>
        <v>0</v>
      </c>
      <c r="M1934" t="b">
        <f>AND(COUNTIF('Master list(no salts, metals)'!M1928,"&lt;=1"),IF(COUNTIF('Master list(no salts, metals)'!$K1928:$Y1928, "#N/A")=14,TRUE,FALSE))</f>
        <v>0</v>
      </c>
      <c r="N1934" t="b">
        <f>AND(COUNTIF('Master list(no salts, metals)'!N1928,"&lt;=1"),IF(COUNTIF('Master list(no salts, metals)'!$K1928:$Y1928, "#N/A")=14,TRUE,FALSE))</f>
        <v>0</v>
      </c>
      <c r="O1934" t="b">
        <f>AND(COUNTIF('Master list(no salts, metals)'!O1928,"&lt;=1"),IF(COUNTIF('Master list(no salts, metals)'!$K1928:$Y1928, "#N/A")=14,TRUE,FALSE))</f>
        <v>0</v>
      </c>
      <c r="P1934" t="b">
        <f>AND(COUNTIF('Master list(no salts, metals)'!P1928,"&lt;=1"),IF(COUNTIF('Master list(no salts, metals)'!$K1928:$Y1928, "#N/A")=14,TRUE,FALSE))</f>
        <v>0</v>
      </c>
      <c r="Q1934" t="b">
        <f>AND(COUNTIF('Master list(no salts, metals)'!Q1928,"&lt;=1"),IF(COUNTIF('Master list(no salts, metals)'!$K1928:$Y1928, "#N/A")=14,TRUE,FALSE))</f>
        <v>0</v>
      </c>
      <c r="R1934" t="b">
        <f>AND(COUNTIF('Master list(no salts, metals)'!R1928,"&lt;=1"),IF(COUNTIF('Master list(no salts, metals)'!$K1928:$Y1928, "#N/A")=14,TRUE,FALSE))</f>
        <v>0</v>
      </c>
      <c r="S1934" t="b">
        <f>AND(COUNTIF('Master list(no salts, metals)'!S1928,"&lt;=1"),IF(COUNTIF('Master list(no salts, metals)'!$K1928:$Y1928, "#N/A")=14,TRUE,FALSE))</f>
        <v>0</v>
      </c>
      <c r="T1934" t="b">
        <f>AND(COUNTIF('Master list(no salts, metals)'!T1928,"&lt;=1"),IF(COUNTIF('Master list(no salts, metals)'!$K1928:$Y1928, "#N/A")=14,TRUE,FALSE))</f>
        <v>0</v>
      </c>
      <c r="U1934" t="b">
        <f>AND(COUNTIF('Master list(no salts, metals)'!U1928,"&lt;=1"),IF(COUNTIF('Master list(no salts, metals)'!$K1928:$Y1928, "#N/A")=14,TRUE,FALSE))</f>
        <v>0</v>
      </c>
      <c r="V1934" t="b">
        <f>AND(COUNTIF('Master list(no salts, metals)'!V1928,"&lt;=1"),IF(COUNTIF('Master list(no salts, metals)'!$K1928:$Y1928, "#N/A")=14,TRUE,FALSE))</f>
        <v>0</v>
      </c>
      <c r="W1934" t="b">
        <f>AND(COUNTIF('Master list(no salts, metals)'!W1928,"&lt;=1"),IF(COUNTIF('Master list(no salts, metals)'!$K1928:$Y1928, "#N/A")=14,TRUE,FALSE))</f>
        <v>0</v>
      </c>
      <c r="X1934" t="b">
        <f>AND(COUNTIF('Master list(no salts, metals)'!X1928,"&lt;=1"),IF(COUNTIF('Master list(no salts, metals)'!$K1928:$Y1928, "#N/A")=14,TRUE,FALSE))</f>
        <v>0</v>
      </c>
      <c r="Y1934" t="b">
        <f>AND(COUNTIF('Master list(no salts, metals)'!Y1928,"&lt;=1"),IF(COUNTIF('Master list(no salts, metals)'!$K1928:$Y1928, "#N/A")=14,TRUE,FALSE))</f>
        <v>0</v>
      </c>
    </row>
    <row r="1935" spans="11:25" x14ac:dyDescent="0.25">
      <c r="K1935" t="b">
        <f>AND(COUNTIF('Master list(no salts, metals)'!K1929,"&lt;=1"),IF(COUNTIF('Master list(no salts, metals)'!$K1929:$Y1929, "#N/A")=14,TRUE,FALSE))</f>
        <v>0</v>
      </c>
      <c r="L1935" t="b">
        <f>AND(COUNTIF('Master list(no salts, metals)'!L1929,"&lt;=1"),IF(COUNTIF('Master list(no salts, metals)'!$K1929:$Y1929, "#N/A")=14,TRUE,FALSE))</f>
        <v>0</v>
      </c>
      <c r="M1935" t="b">
        <f>AND(COUNTIF('Master list(no salts, metals)'!M1929,"&lt;=1"),IF(COUNTIF('Master list(no salts, metals)'!$K1929:$Y1929, "#N/A")=14,TRUE,FALSE))</f>
        <v>0</v>
      </c>
      <c r="N1935" t="b">
        <f>AND(COUNTIF('Master list(no salts, metals)'!N1929,"&lt;=1"),IF(COUNTIF('Master list(no salts, metals)'!$K1929:$Y1929, "#N/A")=14,TRUE,FALSE))</f>
        <v>0</v>
      </c>
      <c r="O1935" t="b">
        <f>AND(COUNTIF('Master list(no salts, metals)'!O1929,"&lt;=1"),IF(COUNTIF('Master list(no salts, metals)'!$K1929:$Y1929, "#N/A")=14,TRUE,FALSE))</f>
        <v>0</v>
      </c>
      <c r="P1935" t="b">
        <f>AND(COUNTIF('Master list(no salts, metals)'!P1929,"&lt;=1"),IF(COUNTIF('Master list(no salts, metals)'!$K1929:$Y1929, "#N/A")=14,TRUE,FALSE))</f>
        <v>0</v>
      </c>
      <c r="Q1935" t="b">
        <f>AND(COUNTIF('Master list(no salts, metals)'!Q1929,"&lt;=1"),IF(COUNTIF('Master list(no salts, metals)'!$K1929:$Y1929, "#N/A")=14,TRUE,FALSE))</f>
        <v>0</v>
      </c>
      <c r="R1935" t="b">
        <f>AND(COUNTIF('Master list(no salts, metals)'!R1929,"&lt;=1"),IF(COUNTIF('Master list(no salts, metals)'!$K1929:$Y1929, "#N/A")=14,TRUE,FALSE))</f>
        <v>0</v>
      </c>
      <c r="S1935" t="b">
        <f>AND(COUNTIF('Master list(no salts, metals)'!S1929,"&lt;=1"),IF(COUNTIF('Master list(no salts, metals)'!$K1929:$Y1929, "#N/A")=14,TRUE,FALSE))</f>
        <v>0</v>
      </c>
      <c r="T1935" t="b">
        <f>AND(COUNTIF('Master list(no salts, metals)'!T1929,"&lt;=1"),IF(COUNTIF('Master list(no salts, metals)'!$K1929:$Y1929, "#N/A")=14,TRUE,FALSE))</f>
        <v>0</v>
      </c>
      <c r="U1935" t="b">
        <f>AND(COUNTIF('Master list(no salts, metals)'!U1929,"&lt;=1"),IF(COUNTIF('Master list(no salts, metals)'!$K1929:$Y1929, "#N/A")=14,TRUE,FALSE))</f>
        <v>0</v>
      </c>
      <c r="V1935" t="b">
        <f>AND(COUNTIF('Master list(no salts, metals)'!V1929,"&lt;=1"),IF(COUNTIF('Master list(no salts, metals)'!$K1929:$Y1929, "#N/A")=14,TRUE,FALSE))</f>
        <v>0</v>
      </c>
      <c r="W1935" t="b">
        <f>AND(COUNTIF('Master list(no salts, metals)'!W1929,"&lt;=1"),IF(COUNTIF('Master list(no salts, metals)'!$K1929:$Y1929, "#N/A")=14,TRUE,FALSE))</f>
        <v>1</v>
      </c>
      <c r="X1935" t="b">
        <f>AND(COUNTIF('Master list(no salts, metals)'!X1929,"&lt;=1"),IF(COUNTIF('Master list(no salts, metals)'!$K1929:$Y1929, "#N/A")=14,TRUE,FALSE))</f>
        <v>0</v>
      </c>
      <c r="Y1935" t="b">
        <f>AND(COUNTIF('Master list(no salts, metals)'!Y1929,"&lt;=1"),IF(COUNTIF('Master list(no salts, metals)'!$K1929:$Y1929, "#N/A")=14,TRUE,FALSE))</f>
        <v>0</v>
      </c>
    </row>
    <row r="1936" spans="11:25" x14ac:dyDescent="0.25">
      <c r="K1936" t="b">
        <f>AND(COUNTIF('Master list(no salts, metals)'!K1930,"&lt;=1"),IF(COUNTIF('Master list(no salts, metals)'!$K1930:$Y1930, "#N/A")=14,TRUE,FALSE))</f>
        <v>0</v>
      </c>
      <c r="L1936" t="b">
        <f>AND(COUNTIF('Master list(no salts, metals)'!L1930,"&lt;=1"),IF(COUNTIF('Master list(no salts, metals)'!$K1930:$Y1930, "#N/A")=14,TRUE,FALSE))</f>
        <v>0</v>
      </c>
      <c r="M1936" t="b">
        <f>AND(COUNTIF('Master list(no salts, metals)'!M1930,"&lt;=1"),IF(COUNTIF('Master list(no salts, metals)'!$K1930:$Y1930, "#N/A")=14,TRUE,FALSE))</f>
        <v>0</v>
      </c>
      <c r="N1936" t="b">
        <f>AND(COUNTIF('Master list(no salts, metals)'!N1930,"&lt;=1"),IF(COUNTIF('Master list(no salts, metals)'!$K1930:$Y1930, "#N/A")=14,TRUE,FALSE))</f>
        <v>0</v>
      </c>
      <c r="O1936" t="b">
        <f>AND(COUNTIF('Master list(no salts, metals)'!O1930,"&lt;=1"),IF(COUNTIF('Master list(no salts, metals)'!$K1930:$Y1930, "#N/A")=14,TRUE,FALSE))</f>
        <v>0</v>
      </c>
      <c r="P1936" t="b">
        <f>AND(COUNTIF('Master list(no salts, metals)'!P1930,"&lt;=1"),IF(COUNTIF('Master list(no salts, metals)'!$K1930:$Y1930, "#N/A")=14,TRUE,FALSE))</f>
        <v>0</v>
      </c>
      <c r="Q1936" t="b">
        <f>AND(COUNTIF('Master list(no salts, metals)'!Q1930,"&lt;=1"),IF(COUNTIF('Master list(no salts, metals)'!$K1930:$Y1930, "#N/A")=14,TRUE,FALSE))</f>
        <v>0</v>
      </c>
      <c r="R1936" t="b">
        <f>AND(COUNTIF('Master list(no salts, metals)'!R1930,"&lt;=1"),IF(COUNTIF('Master list(no salts, metals)'!$K1930:$Y1930, "#N/A")=14,TRUE,FALSE))</f>
        <v>0</v>
      </c>
      <c r="S1936" t="b">
        <f>AND(COUNTIF('Master list(no salts, metals)'!S1930,"&lt;=1"),IF(COUNTIF('Master list(no salts, metals)'!$K1930:$Y1930, "#N/A")=14,TRUE,FALSE))</f>
        <v>0</v>
      </c>
      <c r="T1936" t="b">
        <f>AND(COUNTIF('Master list(no salts, metals)'!T1930,"&lt;=1"),IF(COUNTIF('Master list(no salts, metals)'!$K1930:$Y1930, "#N/A")=14,TRUE,FALSE))</f>
        <v>0</v>
      </c>
      <c r="U1936" t="b">
        <f>AND(COUNTIF('Master list(no salts, metals)'!U1930,"&lt;=1"),IF(COUNTIF('Master list(no salts, metals)'!$K1930:$Y1930, "#N/A")=14,TRUE,FALSE))</f>
        <v>0</v>
      </c>
      <c r="V1936" t="b">
        <f>AND(COUNTIF('Master list(no salts, metals)'!V1930,"&lt;=1"),IF(COUNTIF('Master list(no salts, metals)'!$K1930:$Y1930, "#N/A")=14,TRUE,FALSE))</f>
        <v>0</v>
      </c>
      <c r="W1936" t="b">
        <f>AND(COUNTIF('Master list(no salts, metals)'!W1930,"&lt;=1"),IF(COUNTIF('Master list(no salts, metals)'!$K1930:$Y1930, "#N/A")=14,TRUE,FALSE))</f>
        <v>1</v>
      </c>
      <c r="X1936" t="b">
        <f>AND(COUNTIF('Master list(no salts, metals)'!X1930,"&lt;=1"),IF(COUNTIF('Master list(no salts, metals)'!$K1930:$Y1930, "#N/A")=14,TRUE,FALSE))</f>
        <v>0</v>
      </c>
      <c r="Y1936" t="b">
        <f>AND(COUNTIF('Master list(no salts, metals)'!Y1930,"&lt;=1"),IF(COUNTIF('Master list(no salts, metals)'!$K1930:$Y1930, "#N/A")=14,TRUE,FALSE))</f>
        <v>0</v>
      </c>
    </row>
    <row r="1937" spans="11:25" x14ac:dyDescent="0.25">
      <c r="K1937" t="b">
        <f>AND(COUNTIF('Master list(no salts, metals)'!K1931,"&lt;=1"),IF(COUNTIF('Master list(no salts, metals)'!$K1931:$Y1931, "#N/A")=14,TRUE,FALSE))</f>
        <v>0</v>
      </c>
      <c r="L1937" t="b">
        <f>AND(COUNTIF('Master list(no salts, metals)'!L1931,"&lt;=1"),IF(COUNTIF('Master list(no salts, metals)'!$K1931:$Y1931, "#N/A")=14,TRUE,FALSE))</f>
        <v>0</v>
      </c>
      <c r="M1937" t="b">
        <f>AND(COUNTIF('Master list(no salts, metals)'!M1931,"&lt;=1"),IF(COUNTIF('Master list(no salts, metals)'!$K1931:$Y1931, "#N/A")=14,TRUE,FALSE))</f>
        <v>0</v>
      </c>
      <c r="N1937" t="b">
        <f>AND(COUNTIF('Master list(no salts, metals)'!N1931,"&lt;=1"),IF(COUNTIF('Master list(no salts, metals)'!$K1931:$Y1931, "#N/A")=14,TRUE,FALSE))</f>
        <v>0</v>
      </c>
      <c r="O1937" t="b">
        <f>AND(COUNTIF('Master list(no salts, metals)'!O1931,"&lt;=1"),IF(COUNTIF('Master list(no salts, metals)'!$K1931:$Y1931, "#N/A")=14,TRUE,FALSE))</f>
        <v>0</v>
      </c>
      <c r="P1937" t="b">
        <f>AND(COUNTIF('Master list(no salts, metals)'!P1931,"&lt;=1"),IF(COUNTIF('Master list(no salts, metals)'!$K1931:$Y1931, "#N/A")=14,TRUE,FALSE))</f>
        <v>0</v>
      </c>
      <c r="Q1937" t="b">
        <f>AND(COUNTIF('Master list(no salts, metals)'!Q1931,"&lt;=1"),IF(COUNTIF('Master list(no salts, metals)'!$K1931:$Y1931, "#N/A")=14,TRUE,FALSE))</f>
        <v>0</v>
      </c>
      <c r="R1937" t="b">
        <f>AND(COUNTIF('Master list(no salts, metals)'!R1931,"&lt;=1"),IF(COUNTIF('Master list(no salts, metals)'!$K1931:$Y1931, "#N/A")=14,TRUE,FALSE))</f>
        <v>0</v>
      </c>
      <c r="S1937" t="b">
        <f>AND(COUNTIF('Master list(no salts, metals)'!S1931,"&lt;=1"),IF(COUNTIF('Master list(no salts, metals)'!$K1931:$Y1931, "#N/A")=14,TRUE,FALSE))</f>
        <v>0</v>
      </c>
      <c r="T1937" t="b">
        <f>AND(COUNTIF('Master list(no salts, metals)'!T1931,"&lt;=1"),IF(COUNTIF('Master list(no salts, metals)'!$K1931:$Y1931, "#N/A")=14,TRUE,FALSE))</f>
        <v>0</v>
      </c>
      <c r="U1937" t="b">
        <f>AND(COUNTIF('Master list(no salts, metals)'!U1931,"&lt;=1"),IF(COUNTIF('Master list(no salts, metals)'!$K1931:$Y1931, "#N/A")=14,TRUE,FALSE))</f>
        <v>0</v>
      </c>
      <c r="V1937" t="b">
        <f>AND(COUNTIF('Master list(no salts, metals)'!V1931,"&lt;=1"),IF(COUNTIF('Master list(no salts, metals)'!$K1931:$Y1931, "#N/A")=14,TRUE,FALSE))</f>
        <v>0</v>
      </c>
      <c r="W1937" t="b">
        <f>AND(COUNTIF('Master list(no salts, metals)'!W1931,"&lt;=1"),IF(COUNTIF('Master list(no salts, metals)'!$K1931:$Y1931, "#N/A")=14,TRUE,FALSE))</f>
        <v>1</v>
      </c>
      <c r="X1937" t="b">
        <f>AND(COUNTIF('Master list(no salts, metals)'!X1931,"&lt;=1"),IF(COUNTIF('Master list(no salts, metals)'!$K1931:$Y1931, "#N/A")=14,TRUE,FALSE))</f>
        <v>0</v>
      </c>
      <c r="Y1937" t="b">
        <f>AND(COUNTIF('Master list(no salts, metals)'!Y1931,"&lt;=1"),IF(COUNTIF('Master list(no salts, metals)'!$K1931:$Y1931, "#N/A")=14,TRUE,FALSE))</f>
        <v>0</v>
      </c>
    </row>
    <row r="1938" spans="11:25" x14ac:dyDescent="0.25">
      <c r="K1938" t="b">
        <f>AND(COUNTIF('Master list(no salts, metals)'!K1932,"&lt;=1"),IF(COUNTIF('Master list(no salts, metals)'!$K1932:$Y1932, "#N/A")=14,TRUE,FALSE))</f>
        <v>0</v>
      </c>
      <c r="L1938" t="b">
        <f>AND(COUNTIF('Master list(no salts, metals)'!L1932,"&lt;=1"),IF(COUNTIF('Master list(no salts, metals)'!$K1932:$Y1932, "#N/A")=14,TRUE,FALSE))</f>
        <v>0</v>
      </c>
      <c r="M1938" t="b">
        <f>AND(COUNTIF('Master list(no salts, metals)'!M1932,"&lt;=1"),IF(COUNTIF('Master list(no salts, metals)'!$K1932:$Y1932, "#N/A")=14,TRUE,FALSE))</f>
        <v>0</v>
      </c>
      <c r="N1938" t="b">
        <f>AND(COUNTIF('Master list(no salts, metals)'!N1932,"&lt;=1"),IF(COUNTIF('Master list(no salts, metals)'!$K1932:$Y1932, "#N/A")=14,TRUE,FALSE))</f>
        <v>0</v>
      </c>
      <c r="O1938" t="b">
        <f>AND(COUNTIF('Master list(no salts, metals)'!O1932,"&lt;=1"),IF(COUNTIF('Master list(no salts, metals)'!$K1932:$Y1932, "#N/A")=14,TRUE,FALSE))</f>
        <v>0</v>
      </c>
      <c r="P1938" t="b">
        <f>AND(COUNTIF('Master list(no salts, metals)'!P1932,"&lt;=1"),IF(COUNTIF('Master list(no salts, metals)'!$K1932:$Y1932, "#N/A")=14,TRUE,FALSE))</f>
        <v>0</v>
      </c>
      <c r="Q1938" t="b">
        <f>AND(COUNTIF('Master list(no salts, metals)'!Q1932,"&lt;=1"),IF(COUNTIF('Master list(no salts, metals)'!$K1932:$Y1932, "#N/A")=14,TRUE,FALSE))</f>
        <v>0</v>
      </c>
      <c r="R1938" t="b">
        <f>AND(COUNTIF('Master list(no salts, metals)'!R1932,"&lt;=1"),IF(COUNTIF('Master list(no salts, metals)'!$K1932:$Y1932, "#N/A")=14,TRUE,FALSE))</f>
        <v>0</v>
      </c>
      <c r="S1938" t="b">
        <f>AND(COUNTIF('Master list(no salts, metals)'!S1932,"&lt;=1"),IF(COUNTIF('Master list(no salts, metals)'!$K1932:$Y1932, "#N/A")=14,TRUE,FALSE))</f>
        <v>0</v>
      </c>
      <c r="T1938" t="b">
        <f>AND(COUNTIF('Master list(no salts, metals)'!T1932,"&lt;=1"),IF(COUNTIF('Master list(no salts, metals)'!$K1932:$Y1932, "#N/A")=14,TRUE,FALSE))</f>
        <v>0</v>
      </c>
      <c r="U1938" t="b">
        <f>AND(COUNTIF('Master list(no salts, metals)'!U1932,"&lt;=1"),IF(COUNTIF('Master list(no salts, metals)'!$K1932:$Y1932, "#N/A")=14,TRUE,FALSE))</f>
        <v>0</v>
      </c>
      <c r="V1938" t="b">
        <f>AND(COUNTIF('Master list(no salts, metals)'!V1932,"&lt;=1"),IF(COUNTIF('Master list(no salts, metals)'!$K1932:$Y1932, "#N/A")=14,TRUE,FALSE))</f>
        <v>0</v>
      </c>
      <c r="W1938" t="b">
        <f>AND(COUNTIF('Master list(no salts, metals)'!W1932,"&lt;=1"),IF(COUNTIF('Master list(no salts, metals)'!$K1932:$Y1932, "#N/A")=14,TRUE,FALSE))</f>
        <v>1</v>
      </c>
      <c r="X1938" t="b">
        <f>AND(COUNTIF('Master list(no salts, metals)'!X1932,"&lt;=1"),IF(COUNTIF('Master list(no salts, metals)'!$K1932:$Y1932, "#N/A")=14,TRUE,FALSE))</f>
        <v>0</v>
      </c>
      <c r="Y1938" t="b">
        <f>AND(COUNTIF('Master list(no salts, metals)'!Y1932,"&lt;=1"),IF(COUNTIF('Master list(no salts, metals)'!$K1932:$Y1932, "#N/A")=14,TRUE,FALSE))</f>
        <v>0</v>
      </c>
    </row>
    <row r="1939" spans="11:25" x14ac:dyDescent="0.25">
      <c r="K1939" t="b">
        <f>AND(COUNTIF('Master list(no salts, metals)'!K1933,"&lt;=1"),IF(COUNTIF('Master list(no salts, metals)'!$K1933:$Y1933, "#N/A")=14,TRUE,FALSE))</f>
        <v>0</v>
      </c>
      <c r="L1939" t="b">
        <f>AND(COUNTIF('Master list(no salts, metals)'!L1933,"&lt;=1"),IF(COUNTIF('Master list(no salts, metals)'!$K1933:$Y1933, "#N/A")=14,TRUE,FALSE))</f>
        <v>0</v>
      </c>
      <c r="M1939" t="b">
        <f>AND(COUNTIF('Master list(no salts, metals)'!M1933,"&lt;=1"),IF(COUNTIF('Master list(no salts, metals)'!$K1933:$Y1933, "#N/A")=14,TRUE,FALSE))</f>
        <v>0</v>
      </c>
      <c r="N1939" t="b">
        <f>AND(COUNTIF('Master list(no salts, metals)'!N1933,"&lt;=1"),IF(COUNTIF('Master list(no salts, metals)'!$K1933:$Y1933, "#N/A")=14,TRUE,FALSE))</f>
        <v>0</v>
      </c>
      <c r="O1939" t="b">
        <f>AND(COUNTIF('Master list(no salts, metals)'!O1933,"&lt;=1"),IF(COUNTIF('Master list(no salts, metals)'!$K1933:$Y1933, "#N/A")=14,TRUE,FALSE))</f>
        <v>0</v>
      </c>
      <c r="P1939" t="b">
        <f>AND(COUNTIF('Master list(no salts, metals)'!P1933,"&lt;=1"),IF(COUNTIF('Master list(no salts, metals)'!$K1933:$Y1933, "#N/A")=14,TRUE,FALSE))</f>
        <v>0</v>
      </c>
      <c r="Q1939" t="b">
        <f>AND(COUNTIF('Master list(no salts, metals)'!Q1933,"&lt;=1"),IF(COUNTIF('Master list(no salts, metals)'!$K1933:$Y1933, "#N/A")=14,TRUE,FALSE))</f>
        <v>0</v>
      </c>
      <c r="R1939" t="b">
        <f>AND(COUNTIF('Master list(no salts, metals)'!R1933,"&lt;=1"),IF(COUNTIF('Master list(no salts, metals)'!$K1933:$Y1933, "#N/A")=14,TRUE,FALSE))</f>
        <v>0</v>
      </c>
      <c r="S1939" t="b">
        <f>AND(COUNTIF('Master list(no salts, metals)'!S1933,"&lt;=1"),IF(COUNTIF('Master list(no salts, metals)'!$K1933:$Y1933, "#N/A")=14,TRUE,FALSE))</f>
        <v>0</v>
      </c>
      <c r="T1939" t="b">
        <f>AND(COUNTIF('Master list(no salts, metals)'!T1933,"&lt;=1"),IF(COUNTIF('Master list(no salts, metals)'!$K1933:$Y1933, "#N/A")=14,TRUE,FALSE))</f>
        <v>0</v>
      </c>
      <c r="U1939" t="b">
        <f>AND(COUNTIF('Master list(no salts, metals)'!U1933,"&lt;=1"),IF(COUNTIF('Master list(no salts, metals)'!$K1933:$Y1933, "#N/A")=14,TRUE,FALSE))</f>
        <v>0</v>
      </c>
      <c r="V1939" t="b">
        <f>AND(COUNTIF('Master list(no salts, metals)'!V1933,"&lt;=1"),IF(COUNTIF('Master list(no salts, metals)'!$K1933:$Y1933, "#N/A")=14,TRUE,FALSE))</f>
        <v>0</v>
      </c>
      <c r="W1939" t="b">
        <f>AND(COUNTIF('Master list(no salts, metals)'!W1933,"&lt;=1"),IF(COUNTIF('Master list(no salts, metals)'!$K1933:$Y1933, "#N/A")=14,TRUE,FALSE))</f>
        <v>0</v>
      </c>
      <c r="X1939" t="b">
        <f>AND(COUNTIF('Master list(no salts, metals)'!X1933,"&lt;=1"),IF(COUNTIF('Master list(no salts, metals)'!$K1933:$Y1933, "#N/A")=14,TRUE,FALSE))</f>
        <v>0</v>
      </c>
      <c r="Y1939" t="b">
        <f>AND(COUNTIF('Master list(no salts, metals)'!Y1933,"&lt;=1"),IF(COUNTIF('Master list(no salts, metals)'!$K1933:$Y1933, "#N/A")=14,TRUE,FALSE))</f>
        <v>0</v>
      </c>
    </row>
    <row r="1940" spans="11:25" x14ac:dyDescent="0.25">
      <c r="K1940" t="b">
        <f>AND(COUNTIF('Master list(no salts, metals)'!K1934,"&lt;=1"),IF(COUNTIF('Master list(no salts, metals)'!$K1934:$Y1934, "#N/A")=14,TRUE,FALSE))</f>
        <v>0</v>
      </c>
      <c r="L1940" t="b">
        <f>AND(COUNTIF('Master list(no salts, metals)'!L1934,"&lt;=1"),IF(COUNTIF('Master list(no salts, metals)'!$K1934:$Y1934, "#N/A")=14,TRUE,FALSE))</f>
        <v>0</v>
      </c>
      <c r="M1940" t="b">
        <f>AND(COUNTIF('Master list(no salts, metals)'!M1934,"&lt;=1"),IF(COUNTIF('Master list(no salts, metals)'!$K1934:$Y1934, "#N/A")=14,TRUE,FALSE))</f>
        <v>0</v>
      </c>
      <c r="N1940" t="b">
        <f>AND(COUNTIF('Master list(no salts, metals)'!N1934,"&lt;=1"),IF(COUNTIF('Master list(no salts, metals)'!$K1934:$Y1934, "#N/A")=14,TRUE,FALSE))</f>
        <v>0</v>
      </c>
      <c r="O1940" t="b">
        <f>AND(COUNTIF('Master list(no salts, metals)'!O1934,"&lt;=1"),IF(COUNTIF('Master list(no salts, metals)'!$K1934:$Y1934, "#N/A")=14,TRUE,FALSE))</f>
        <v>0</v>
      </c>
      <c r="P1940" t="b">
        <f>AND(COUNTIF('Master list(no salts, metals)'!P1934,"&lt;=1"),IF(COUNTIF('Master list(no salts, metals)'!$K1934:$Y1934, "#N/A")=14,TRUE,FALSE))</f>
        <v>0</v>
      </c>
      <c r="Q1940" t="b">
        <f>AND(COUNTIF('Master list(no salts, metals)'!Q1934,"&lt;=1"),IF(COUNTIF('Master list(no salts, metals)'!$K1934:$Y1934, "#N/A")=14,TRUE,FALSE))</f>
        <v>0</v>
      </c>
      <c r="R1940" t="b">
        <f>AND(COUNTIF('Master list(no salts, metals)'!R1934,"&lt;=1"),IF(COUNTIF('Master list(no salts, metals)'!$K1934:$Y1934, "#N/A")=14,TRUE,FALSE))</f>
        <v>0</v>
      </c>
      <c r="S1940" t="b">
        <f>AND(COUNTIF('Master list(no salts, metals)'!S1934,"&lt;=1"),IF(COUNTIF('Master list(no salts, metals)'!$K1934:$Y1934, "#N/A")=14,TRUE,FALSE))</f>
        <v>0</v>
      </c>
      <c r="T1940" t="b">
        <f>AND(COUNTIF('Master list(no salts, metals)'!T1934,"&lt;=1"),IF(COUNTIF('Master list(no salts, metals)'!$K1934:$Y1934, "#N/A")=14,TRUE,FALSE))</f>
        <v>0</v>
      </c>
      <c r="U1940" t="b">
        <f>AND(COUNTIF('Master list(no salts, metals)'!U1934,"&lt;=1"),IF(COUNTIF('Master list(no salts, metals)'!$K1934:$Y1934, "#N/A")=14,TRUE,FALSE))</f>
        <v>0</v>
      </c>
      <c r="V1940" t="b">
        <f>AND(COUNTIF('Master list(no salts, metals)'!V1934,"&lt;=1"),IF(COUNTIF('Master list(no salts, metals)'!$K1934:$Y1934, "#N/A")=14,TRUE,FALSE))</f>
        <v>0</v>
      </c>
      <c r="W1940" t="b">
        <f>AND(COUNTIF('Master list(no salts, metals)'!W1934,"&lt;=1"),IF(COUNTIF('Master list(no salts, metals)'!$K1934:$Y1934, "#N/A")=14,TRUE,FALSE))</f>
        <v>0</v>
      </c>
      <c r="X1940" t="b">
        <f>AND(COUNTIF('Master list(no salts, metals)'!X1934,"&lt;=1"),IF(COUNTIF('Master list(no salts, metals)'!$K1934:$Y1934, "#N/A")=14,TRUE,FALSE))</f>
        <v>0</v>
      </c>
      <c r="Y1940" t="b">
        <f>AND(COUNTIF('Master list(no salts, metals)'!Y1934,"&lt;=1"),IF(COUNTIF('Master list(no salts, metals)'!$K1934:$Y1934, "#N/A")=14,TRUE,FALSE))</f>
        <v>0</v>
      </c>
    </row>
    <row r="1941" spans="11:25" x14ac:dyDescent="0.25">
      <c r="K1941" t="b">
        <f>AND(COUNTIF('Master list(no salts, metals)'!K1935,"&lt;=1"),IF(COUNTIF('Master list(no salts, metals)'!$K1935:$Y1935, "#N/A")=14,TRUE,FALSE))</f>
        <v>0</v>
      </c>
      <c r="L1941" t="b">
        <f>AND(COUNTIF('Master list(no salts, metals)'!L1935,"&lt;=1"),IF(COUNTIF('Master list(no salts, metals)'!$K1935:$Y1935, "#N/A")=14,TRUE,FALSE))</f>
        <v>0</v>
      </c>
      <c r="M1941" t="b">
        <f>AND(COUNTIF('Master list(no salts, metals)'!M1935,"&lt;=1"),IF(COUNTIF('Master list(no salts, metals)'!$K1935:$Y1935, "#N/A")=14,TRUE,FALSE))</f>
        <v>0</v>
      </c>
      <c r="N1941" t="b">
        <f>AND(COUNTIF('Master list(no salts, metals)'!N1935,"&lt;=1"),IF(COUNTIF('Master list(no salts, metals)'!$K1935:$Y1935, "#N/A")=14,TRUE,FALSE))</f>
        <v>0</v>
      </c>
      <c r="O1941" t="b">
        <f>AND(COUNTIF('Master list(no salts, metals)'!O1935,"&lt;=1"),IF(COUNTIF('Master list(no salts, metals)'!$K1935:$Y1935, "#N/A")=14,TRUE,FALSE))</f>
        <v>0</v>
      </c>
      <c r="P1941" t="b">
        <f>AND(COUNTIF('Master list(no salts, metals)'!P1935,"&lt;=1"),IF(COUNTIF('Master list(no salts, metals)'!$K1935:$Y1935, "#N/A")=14,TRUE,FALSE))</f>
        <v>0</v>
      </c>
      <c r="Q1941" t="b">
        <f>AND(COUNTIF('Master list(no salts, metals)'!Q1935,"&lt;=1"),IF(COUNTIF('Master list(no salts, metals)'!$K1935:$Y1935, "#N/A")=14,TRUE,FALSE))</f>
        <v>0</v>
      </c>
      <c r="R1941" t="b">
        <f>AND(COUNTIF('Master list(no salts, metals)'!R1935,"&lt;=1"),IF(COUNTIF('Master list(no salts, metals)'!$K1935:$Y1935, "#N/A")=14,TRUE,FALSE))</f>
        <v>0</v>
      </c>
      <c r="S1941" t="b">
        <f>AND(COUNTIF('Master list(no salts, metals)'!S1935,"&lt;=1"),IF(COUNTIF('Master list(no salts, metals)'!$K1935:$Y1935, "#N/A")=14,TRUE,FALSE))</f>
        <v>0</v>
      </c>
      <c r="T1941" t="b">
        <f>AND(COUNTIF('Master list(no salts, metals)'!T1935,"&lt;=1"),IF(COUNTIF('Master list(no salts, metals)'!$K1935:$Y1935, "#N/A")=14,TRUE,FALSE))</f>
        <v>0</v>
      </c>
      <c r="U1941" t="b">
        <f>AND(COUNTIF('Master list(no salts, metals)'!U1935,"&lt;=1"),IF(COUNTIF('Master list(no salts, metals)'!$K1935:$Y1935, "#N/A")=14,TRUE,FALSE))</f>
        <v>0</v>
      </c>
      <c r="V1941" t="b">
        <f>AND(COUNTIF('Master list(no salts, metals)'!V1935,"&lt;=1"),IF(COUNTIF('Master list(no salts, metals)'!$K1935:$Y1935, "#N/A")=14,TRUE,FALSE))</f>
        <v>0</v>
      </c>
      <c r="W1941" t="b">
        <f>AND(COUNTIF('Master list(no salts, metals)'!W1935,"&lt;=1"),IF(COUNTIF('Master list(no salts, metals)'!$K1935:$Y1935, "#N/A")=14,TRUE,FALSE))</f>
        <v>0</v>
      </c>
      <c r="X1941" t="b">
        <f>AND(COUNTIF('Master list(no salts, metals)'!X1935,"&lt;=1"),IF(COUNTIF('Master list(no salts, metals)'!$K1935:$Y1935, "#N/A")=14,TRUE,FALSE))</f>
        <v>0</v>
      </c>
      <c r="Y1941" t="b">
        <f>AND(COUNTIF('Master list(no salts, metals)'!Y1935,"&lt;=1"),IF(COUNTIF('Master list(no salts, metals)'!$K1935:$Y1935, "#N/A")=14,TRUE,FALSE))</f>
        <v>0</v>
      </c>
    </row>
    <row r="1942" spans="11:25" x14ac:dyDescent="0.25">
      <c r="K1942" t="b">
        <f>AND(COUNTIF('Master list(no salts, metals)'!K1936,"&lt;=1"),IF(COUNTIF('Master list(no salts, metals)'!$K1936:$Y1936, "#N/A")=14,TRUE,FALSE))</f>
        <v>0</v>
      </c>
      <c r="L1942" t="b">
        <f>AND(COUNTIF('Master list(no salts, metals)'!L1936,"&lt;=1"),IF(COUNTIF('Master list(no salts, metals)'!$K1936:$Y1936, "#N/A")=14,TRUE,FALSE))</f>
        <v>0</v>
      </c>
      <c r="M1942" t="b">
        <f>AND(COUNTIF('Master list(no salts, metals)'!M1936,"&lt;=1"),IF(COUNTIF('Master list(no salts, metals)'!$K1936:$Y1936, "#N/A")=14,TRUE,FALSE))</f>
        <v>0</v>
      </c>
      <c r="N1942" t="b">
        <f>AND(COUNTIF('Master list(no salts, metals)'!N1936,"&lt;=1"),IF(COUNTIF('Master list(no salts, metals)'!$K1936:$Y1936, "#N/A")=14,TRUE,FALSE))</f>
        <v>0</v>
      </c>
      <c r="O1942" t="b">
        <f>AND(COUNTIF('Master list(no salts, metals)'!O1936,"&lt;=1"),IF(COUNTIF('Master list(no salts, metals)'!$K1936:$Y1936, "#N/A")=14,TRUE,FALSE))</f>
        <v>0</v>
      </c>
      <c r="P1942" t="b">
        <f>AND(COUNTIF('Master list(no salts, metals)'!P1936,"&lt;=1"),IF(COUNTIF('Master list(no salts, metals)'!$K1936:$Y1936, "#N/A")=14,TRUE,FALSE))</f>
        <v>0</v>
      </c>
      <c r="Q1942" t="b">
        <f>AND(COUNTIF('Master list(no salts, metals)'!Q1936,"&lt;=1"),IF(COUNTIF('Master list(no salts, metals)'!$K1936:$Y1936, "#N/A")=14,TRUE,FALSE))</f>
        <v>0</v>
      </c>
      <c r="R1942" t="b">
        <f>AND(COUNTIF('Master list(no salts, metals)'!R1936,"&lt;=1"),IF(COUNTIF('Master list(no salts, metals)'!$K1936:$Y1936, "#N/A")=14,TRUE,FALSE))</f>
        <v>0</v>
      </c>
      <c r="S1942" t="b">
        <f>AND(COUNTIF('Master list(no salts, metals)'!S1936,"&lt;=1"),IF(COUNTIF('Master list(no salts, metals)'!$K1936:$Y1936, "#N/A")=14,TRUE,FALSE))</f>
        <v>0</v>
      </c>
      <c r="T1942" t="b">
        <f>AND(COUNTIF('Master list(no salts, metals)'!T1936,"&lt;=1"),IF(COUNTIF('Master list(no salts, metals)'!$K1936:$Y1936, "#N/A")=14,TRUE,FALSE))</f>
        <v>1</v>
      </c>
      <c r="U1942" t="b">
        <f>AND(COUNTIF('Master list(no salts, metals)'!U1936,"&lt;=1"),IF(COUNTIF('Master list(no salts, metals)'!$K1936:$Y1936, "#N/A")=14,TRUE,FALSE))</f>
        <v>0</v>
      </c>
      <c r="V1942" t="b">
        <f>AND(COUNTIF('Master list(no salts, metals)'!V1936,"&lt;=1"),IF(COUNTIF('Master list(no salts, metals)'!$K1936:$Y1936, "#N/A")=14,TRUE,FALSE))</f>
        <v>0</v>
      </c>
      <c r="W1942" t="b">
        <f>AND(COUNTIF('Master list(no salts, metals)'!W1936,"&lt;=1"),IF(COUNTIF('Master list(no salts, metals)'!$K1936:$Y1936, "#N/A")=14,TRUE,FALSE))</f>
        <v>0</v>
      </c>
      <c r="X1942" t="b">
        <f>AND(COUNTIF('Master list(no salts, metals)'!X1936,"&lt;=1"),IF(COUNTIF('Master list(no salts, metals)'!$K1936:$Y1936, "#N/A")=14,TRUE,FALSE))</f>
        <v>0</v>
      </c>
      <c r="Y1942" t="b">
        <f>AND(COUNTIF('Master list(no salts, metals)'!Y1936,"&lt;=1"),IF(COUNTIF('Master list(no salts, metals)'!$K1936:$Y1936, "#N/A")=14,TRUE,FALSE))</f>
        <v>0</v>
      </c>
    </row>
    <row r="1943" spans="11:25" x14ac:dyDescent="0.25">
      <c r="K1943" t="b">
        <f>AND(COUNTIF('Master list(no salts, metals)'!K1937,"&lt;=1"),IF(COUNTIF('Master list(no salts, metals)'!$K1937:$Y1937, "#N/A")=14,TRUE,FALSE))</f>
        <v>0</v>
      </c>
      <c r="L1943" t="b">
        <f>AND(COUNTIF('Master list(no salts, metals)'!L1937,"&lt;=1"),IF(COUNTIF('Master list(no salts, metals)'!$K1937:$Y1937, "#N/A")=14,TRUE,FALSE))</f>
        <v>0</v>
      </c>
      <c r="M1943" t="b">
        <f>AND(COUNTIF('Master list(no salts, metals)'!M1937,"&lt;=1"),IF(COUNTIF('Master list(no salts, metals)'!$K1937:$Y1937, "#N/A")=14,TRUE,FALSE))</f>
        <v>0</v>
      </c>
      <c r="N1943" t="b">
        <f>AND(COUNTIF('Master list(no salts, metals)'!N1937,"&lt;=1"),IF(COUNTIF('Master list(no salts, metals)'!$K1937:$Y1937, "#N/A")=14,TRUE,FALSE))</f>
        <v>0</v>
      </c>
      <c r="O1943" t="b">
        <f>AND(COUNTIF('Master list(no salts, metals)'!O1937,"&lt;=1"),IF(COUNTIF('Master list(no salts, metals)'!$K1937:$Y1937, "#N/A")=14,TRUE,FALSE))</f>
        <v>0</v>
      </c>
      <c r="P1943" t="b">
        <f>AND(COUNTIF('Master list(no salts, metals)'!P1937,"&lt;=1"),IF(COUNTIF('Master list(no salts, metals)'!$K1937:$Y1937, "#N/A")=14,TRUE,FALSE))</f>
        <v>0</v>
      </c>
      <c r="Q1943" t="b">
        <f>AND(COUNTIF('Master list(no salts, metals)'!Q1937,"&lt;=1"),IF(COUNTIF('Master list(no salts, metals)'!$K1937:$Y1937, "#N/A")=14,TRUE,FALSE))</f>
        <v>0</v>
      </c>
      <c r="R1943" t="b">
        <f>AND(COUNTIF('Master list(no salts, metals)'!R1937,"&lt;=1"),IF(COUNTIF('Master list(no salts, metals)'!$K1937:$Y1937, "#N/A")=14,TRUE,FALSE))</f>
        <v>0</v>
      </c>
      <c r="S1943" t="b">
        <f>AND(COUNTIF('Master list(no salts, metals)'!S1937,"&lt;=1"),IF(COUNTIF('Master list(no salts, metals)'!$K1937:$Y1937, "#N/A")=14,TRUE,FALSE))</f>
        <v>0</v>
      </c>
      <c r="T1943" t="b">
        <f>AND(COUNTIF('Master list(no salts, metals)'!T1937,"&lt;=1"),IF(COUNTIF('Master list(no salts, metals)'!$K1937:$Y1937, "#N/A")=14,TRUE,FALSE))</f>
        <v>0</v>
      </c>
      <c r="U1943" t="b">
        <f>AND(COUNTIF('Master list(no salts, metals)'!U1937,"&lt;=1"),IF(COUNTIF('Master list(no salts, metals)'!$K1937:$Y1937, "#N/A")=14,TRUE,FALSE))</f>
        <v>0</v>
      </c>
      <c r="V1943" t="b">
        <f>AND(COUNTIF('Master list(no salts, metals)'!V1937,"&lt;=1"),IF(COUNTIF('Master list(no salts, metals)'!$K1937:$Y1937, "#N/A")=14,TRUE,FALSE))</f>
        <v>0</v>
      </c>
      <c r="W1943" t="b">
        <f>AND(COUNTIF('Master list(no salts, metals)'!W1937,"&lt;=1"),IF(COUNTIF('Master list(no salts, metals)'!$K1937:$Y1937, "#N/A")=14,TRUE,FALSE))</f>
        <v>0</v>
      </c>
      <c r="X1943" t="b">
        <f>AND(COUNTIF('Master list(no salts, metals)'!X1937,"&lt;=1"),IF(COUNTIF('Master list(no salts, metals)'!$K1937:$Y1937, "#N/A")=14,TRUE,FALSE))</f>
        <v>0</v>
      </c>
      <c r="Y1943" t="b">
        <f>AND(COUNTIF('Master list(no salts, metals)'!Y1937,"&lt;=1"),IF(COUNTIF('Master list(no salts, metals)'!$K1937:$Y1937, "#N/A")=14,TRUE,FALSE))</f>
        <v>0</v>
      </c>
    </row>
    <row r="1944" spans="11:25" x14ac:dyDescent="0.25">
      <c r="K1944" t="b">
        <f>AND(COUNTIF('Master list(no salts, metals)'!K1938,"&lt;=1"),IF(COUNTIF('Master list(no salts, metals)'!$K1938:$Y1938, "#N/A")=14,TRUE,FALSE))</f>
        <v>0</v>
      </c>
      <c r="L1944" t="b">
        <f>AND(COUNTIF('Master list(no salts, metals)'!L1938,"&lt;=1"),IF(COUNTIF('Master list(no salts, metals)'!$K1938:$Y1938, "#N/A")=14,TRUE,FALSE))</f>
        <v>0</v>
      </c>
      <c r="M1944" t="b">
        <f>AND(COUNTIF('Master list(no salts, metals)'!M1938,"&lt;=1"),IF(COUNTIF('Master list(no salts, metals)'!$K1938:$Y1938, "#N/A")=14,TRUE,FALSE))</f>
        <v>0</v>
      </c>
      <c r="N1944" t="b">
        <f>AND(COUNTIF('Master list(no salts, metals)'!N1938,"&lt;=1"),IF(COUNTIF('Master list(no salts, metals)'!$K1938:$Y1938, "#N/A")=14,TRUE,FALSE))</f>
        <v>0</v>
      </c>
      <c r="O1944" t="b">
        <f>AND(COUNTIF('Master list(no salts, metals)'!O1938,"&lt;=1"),IF(COUNTIF('Master list(no salts, metals)'!$K1938:$Y1938, "#N/A")=14,TRUE,FALSE))</f>
        <v>0</v>
      </c>
      <c r="P1944" t="b">
        <f>AND(COUNTIF('Master list(no salts, metals)'!P1938,"&lt;=1"),IF(COUNTIF('Master list(no salts, metals)'!$K1938:$Y1938, "#N/A")=14,TRUE,FALSE))</f>
        <v>0</v>
      </c>
      <c r="Q1944" t="b">
        <f>AND(COUNTIF('Master list(no salts, metals)'!Q1938,"&lt;=1"),IF(COUNTIF('Master list(no salts, metals)'!$K1938:$Y1938, "#N/A")=14,TRUE,FALSE))</f>
        <v>0</v>
      </c>
      <c r="R1944" t="b">
        <f>AND(COUNTIF('Master list(no salts, metals)'!R1938,"&lt;=1"),IF(COUNTIF('Master list(no salts, metals)'!$K1938:$Y1938, "#N/A")=14,TRUE,FALSE))</f>
        <v>0</v>
      </c>
      <c r="S1944" t="b">
        <f>AND(COUNTIF('Master list(no salts, metals)'!S1938,"&lt;=1"),IF(COUNTIF('Master list(no salts, metals)'!$K1938:$Y1938, "#N/A")=14,TRUE,FALSE))</f>
        <v>0</v>
      </c>
      <c r="T1944" t="b">
        <f>AND(COUNTIF('Master list(no salts, metals)'!T1938,"&lt;=1"),IF(COUNTIF('Master list(no salts, metals)'!$K1938:$Y1938, "#N/A")=14,TRUE,FALSE))</f>
        <v>1</v>
      </c>
      <c r="U1944" t="b">
        <f>AND(COUNTIF('Master list(no salts, metals)'!U1938,"&lt;=1"),IF(COUNTIF('Master list(no salts, metals)'!$K1938:$Y1938, "#N/A")=14,TRUE,FALSE))</f>
        <v>0</v>
      </c>
      <c r="V1944" t="b">
        <f>AND(COUNTIF('Master list(no salts, metals)'!V1938,"&lt;=1"),IF(COUNTIF('Master list(no salts, metals)'!$K1938:$Y1938, "#N/A")=14,TRUE,FALSE))</f>
        <v>0</v>
      </c>
      <c r="W1944" t="b">
        <f>AND(COUNTIF('Master list(no salts, metals)'!W1938,"&lt;=1"),IF(COUNTIF('Master list(no salts, metals)'!$K1938:$Y1938, "#N/A")=14,TRUE,FALSE))</f>
        <v>0</v>
      </c>
      <c r="X1944" t="b">
        <f>AND(COUNTIF('Master list(no salts, metals)'!X1938,"&lt;=1"),IF(COUNTIF('Master list(no salts, metals)'!$K1938:$Y1938, "#N/A")=14,TRUE,FALSE))</f>
        <v>0</v>
      </c>
      <c r="Y1944" t="b">
        <f>AND(COUNTIF('Master list(no salts, metals)'!Y1938,"&lt;=1"),IF(COUNTIF('Master list(no salts, metals)'!$K1938:$Y1938, "#N/A")=14,TRUE,FALSE))</f>
        <v>0</v>
      </c>
    </row>
    <row r="1945" spans="11:25" x14ac:dyDescent="0.25">
      <c r="K1945" t="b">
        <f>AND(COUNTIF('Master list(no salts, metals)'!K1939,"&lt;=1"),IF(COUNTIF('Master list(no salts, metals)'!$K1939:$Y1939, "#N/A")=14,TRUE,FALSE))</f>
        <v>0</v>
      </c>
      <c r="L1945" t="b">
        <f>AND(COUNTIF('Master list(no salts, metals)'!L1939,"&lt;=1"),IF(COUNTIF('Master list(no salts, metals)'!$K1939:$Y1939, "#N/A")=14,TRUE,FALSE))</f>
        <v>0</v>
      </c>
      <c r="M1945" t="b">
        <f>AND(COUNTIF('Master list(no salts, metals)'!M1939,"&lt;=1"),IF(COUNTIF('Master list(no salts, metals)'!$K1939:$Y1939, "#N/A")=14,TRUE,FALSE))</f>
        <v>0</v>
      </c>
      <c r="N1945" t="b">
        <f>AND(COUNTIF('Master list(no salts, metals)'!N1939,"&lt;=1"),IF(COUNTIF('Master list(no salts, metals)'!$K1939:$Y1939, "#N/A")=14,TRUE,FALSE))</f>
        <v>0</v>
      </c>
      <c r="O1945" t="b">
        <f>AND(COUNTIF('Master list(no salts, metals)'!O1939,"&lt;=1"),IF(COUNTIF('Master list(no salts, metals)'!$K1939:$Y1939, "#N/A")=14,TRUE,FALSE))</f>
        <v>0</v>
      </c>
      <c r="P1945" t="b">
        <f>AND(COUNTIF('Master list(no salts, metals)'!P1939,"&lt;=1"),IF(COUNTIF('Master list(no salts, metals)'!$K1939:$Y1939, "#N/A")=14,TRUE,FALSE))</f>
        <v>0</v>
      </c>
      <c r="Q1945" t="b">
        <f>AND(COUNTIF('Master list(no salts, metals)'!Q1939,"&lt;=1"),IF(COUNTIF('Master list(no salts, metals)'!$K1939:$Y1939, "#N/A")=14,TRUE,FALSE))</f>
        <v>0</v>
      </c>
      <c r="R1945" t="b">
        <f>AND(COUNTIF('Master list(no salts, metals)'!R1939,"&lt;=1"),IF(COUNTIF('Master list(no salts, metals)'!$K1939:$Y1939, "#N/A")=14,TRUE,FALSE))</f>
        <v>0</v>
      </c>
      <c r="S1945" t="b">
        <f>AND(COUNTIF('Master list(no salts, metals)'!S1939,"&lt;=1"),IF(COUNTIF('Master list(no salts, metals)'!$K1939:$Y1939, "#N/A")=14,TRUE,FALSE))</f>
        <v>0</v>
      </c>
      <c r="T1945" t="b">
        <f>AND(COUNTIF('Master list(no salts, metals)'!T1939,"&lt;=1"),IF(COUNTIF('Master list(no salts, metals)'!$K1939:$Y1939, "#N/A")=14,TRUE,FALSE))</f>
        <v>1</v>
      </c>
      <c r="U1945" t="b">
        <f>AND(COUNTIF('Master list(no salts, metals)'!U1939,"&lt;=1"),IF(COUNTIF('Master list(no salts, metals)'!$K1939:$Y1939, "#N/A")=14,TRUE,FALSE))</f>
        <v>0</v>
      </c>
      <c r="V1945" t="b">
        <f>AND(COUNTIF('Master list(no salts, metals)'!V1939,"&lt;=1"),IF(COUNTIF('Master list(no salts, metals)'!$K1939:$Y1939, "#N/A")=14,TRUE,FALSE))</f>
        <v>0</v>
      </c>
      <c r="W1945" t="b">
        <f>AND(COUNTIF('Master list(no salts, metals)'!W1939,"&lt;=1"),IF(COUNTIF('Master list(no salts, metals)'!$K1939:$Y1939, "#N/A")=14,TRUE,FALSE))</f>
        <v>0</v>
      </c>
      <c r="X1945" t="b">
        <f>AND(COUNTIF('Master list(no salts, metals)'!X1939,"&lt;=1"),IF(COUNTIF('Master list(no salts, metals)'!$K1939:$Y1939, "#N/A")=14,TRUE,FALSE))</f>
        <v>0</v>
      </c>
      <c r="Y1945" t="b">
        <f>AND(COUNTIF('Master list(no salts, metals)'!Y1939,"&lt;=1"),IF(COUNTIF('Master list(no salts, metals)'!$K1939:$Y1939, "#N/A")=14,TRUE,FALSE))</f>
        <v>0</v>
      </c>
    </row>
    <row r="1946" spans="11:25" x14ac:dyDescent="0.25">
      <c r="K1946" t="b">
        <f>AND(COUNTIF('Master list(no salts, metals)'!K1940,"&lt;=1"),IF(COUNTIF('Master list(no salts, metals)'!$K1940:$Y1940, "#N/A")=14,TRUE,FALSE))</f>
        <v>0</v>
      </c>
      <c r="L1946" t="b">
        <f>AND(COUNTIF('Master list(no salts, metals)'!L1940,"&lt;=1"),IF(COUNTIF('Master list(no salts, metals)'!$K1940:$Y1940, "#N/A")=14,TRUE,FALSE))</f>
        <v>0</v>
      </c>
      <c r="M1946" t="b">
        <f>AND(COUNTIF('Master list(no salts, metals)'!M1940,"&lt;=1"),IF(COUNTIF('Master list(no salts, metals)'!$K1940:$Y1940, "#N/A")=14,TRUE,FALSE))</f>
        <v>0</v>
      </c>
      <c r="N1946" t="b">
        <f>AND(COUNTIF('Master list(no salts, metals)'!N1940,"&lt;=1"),IF(COUNTIF('Master list(no salts, metals)'!$K1940:$Y1940, "#N/A")=14,TRUE,FALSE))</f>
        <v>0</v>
      </c>
      <c r="O1946" t="b">
        <f>AND(COUNTIF('Master list(no salts, metals)'!O1940,"&lt;=1"),IF(COUNTIF('Master list(no salts, metals)'!$K1940:$Y1940, "#N/A")=14,TRUE,FALSE))</f>
        <v>0</v>
      </c>
      <c r="P1946" t="b">
        <f>AND(COUNTIF('Master list(no salts, metals)'!P1940,"&lt;=1"),IF(COUNTIF('Master list(no salts, metals)'!$K1940:$Y1940, "#N/A")=14,TRUE,FALSE))</f>
        <v>0</v>
      </c>
      <c r="Q1946" t="b">
        <f>AND(COUNTIF('Master list(no salts, metals)'!Q1940,"&lt;=1"),IF(COUNTIF('Master list(no salts, metals)'!$K1940:$Y1940, "#N/A")=14,TRUE,FALSE))</f>
        <v>0</v>
      </c>
      <c r="R1946" t="b">
        <f>AND(COUNTIF('Master list(no salts, metals)'!R1940,"&lt;=1"),IF(COUNTIF('Master list(no salts, metals)'!$K1940:$Y1940, "#N/A")=14,TRUE,FALSE))</f>
        <v>0</v>
      </c>
      <c r="S1946" t="b">
        <f>AND(COUNTIF('Master list(no salts, metals)'!S1940,"&lt;=1"),IF(COUNTIF('Master list(no salts, metals)'!$K1940:$Y1940, "#N/A")=14,TRUE,FALSE))</f>
        <v>0</v>
      </c>
      <c r="T1946" t="b">
        <f>AND(COUNTIF('Master list(no salts, metals)'!T1940,"&lt;=1"),IF(COUNTIF('Master list(no salts, metals)'!$K1940:$Y1940, "#N/A")=14,TRUE,FALSE))</f>
        <v>0</v>
      </c>
      <c r="U1946" t="b">
        <f>AND(COUNTIF('Master list(no salts, metals)'!U1940,"&lt;=1"),IF(COUNTIF('Master list(no salts, metals)'!$K1940:$Y1940, "#N/A")=14,TRUE,FALSE))</f>
        <v>0</v>
      </c>
      <c r="V1946" t="b">
        <f>AND(COUNTIF('Master list(no salts, metals)'!V1940,"&lt;=1"),IF(COUNTIF('Master list(no salts, metals)'!$K1940:$Y1940, "#N/A")=14,TRUE,FALSE))</f>
        <v>0</v>
      </c>
      <c r="W1946" t="b">
        <f>AND(COUNTIF('Master list(no salts, metals)'!W1940,"&lt;=1"),IF(COUNTIF('Master list(no salts, metals)'!$K1940:$Y1940, "#N/A")=14,TRUE,FALSE))</f>
        <v>0</v>
      </c>
      <c r="X1946" t="b">
        <f>AND(COUNTIF('Master list(no salts, metals)'!X1940,"&lt;=1"),IF(COUNTIF('Master list(no salts, metals)'!$K1940:$Y1940, "#N/A")=14,TRUE,FALSE))</f>
        <v>0</v>
      </c>
      <c r="Y1946" t="b">
        <f>AND(COUNTIF('Master list(no salts, metals)'!Y1940,"&lt;=1"),IF(COUNTIF('Master list(no salts, metals)'!$K1940:$Y1940, "#N/A")=14,TRUE,FALSE))</f>
        <v>0</v>
      </c>
    </row>
    <row r="1947" spans="11:25" x14ac:dyDescent="0.25">
      <c r="K1947" t="b">
        <f>AND(COUNTIF('Master list(no salts, metals)'!K1941,"&lt;=1"),IF(COUNTIF('Master list(no salts, metals)'!$K1941:$Y1941, "#N/A")=14,TRUE,FALSE))</f>
        <v>0</v>
      </c>
      <c r="L1947" t="b">
        <f>AND(COUNTIF('Master list(no salts, metals)'!L1941,"&lt;=1"),IF(COUNTIF('Master list(no salts, metals)'!$K1941:$Y1941, "#N/A")=14,TRUE,FALSE))</f>
        <v>0</v>
      </c>
      <c r="M1947" t="b">
        <f>AND(COUNTIF('Master list(no salts, metals)'!M1941,"&lt;=1"),IF(COUNTIF('Master list(no salts, metals)'!$K1941:$Y1941, "#N/A")=14,TRUE,FALSE))</f>
        <v>0</v>
      </c>
      <c r="N1947" t="b">
        <f>AND(COUNTIF('Master list(no salts, metals)'!N1941,"&lt;=1"),IF(COUNTIF('Master list(no salts, metals)'!$K1941:$Y1941, "#N/A")=14,TRUE,FALSE))</f>
        <v>0</v>
      </c>
      <c r="O1947" t="b">
        <f>AND(COUNTIF('Master list(no salts, metals)'!O1941,"&lt;=1"),IF(COUNTIF('Master list(no salts, metals)'!$K1941:$Y1941, "#N/A")=14,TRUE,FALSE))</f>
        <v>0</v>
      </c>
      <c r="P1947" t="b">
        <f>AND(COUNTIF('Master list(no salts, metals)'!P1941,"&lt;=1"),IF(COUNTIF('Master list(no salts, metals)'!$K1941:$Y1941, "#N/A")=14,TRUE,FALSE))</f>
        <v>0</v>
      </c>
      <c r="Q1947" t="b">
        <f>AND(COUNTIF('Master list(no salts, metals)'!Q1941,"&lt;=1"),IF(COUNTIF('Master list(no salts, metals)'!$K1941:$Y1941, "#N/A")=14,TRUE,FALSE))</f>
        <v>0</v>
      </c>
      <c r="R1947" t="b">
        <f>AND(COUNTIF('Master list(no salts, metals)'!R1941,"&lt;=1"),IF(COUNTIF('Master list(no salts, metals)'!$K1941:$Y1941, "#N/A")=14,TRUE,FALSE))</f>
        <v>0</v>
      </c>
      <c r="S1947" t="b">
        <f>AND(COUNTIF('Master list(no salts, metals)'!S1941,"&lt;=1"),IF(COUNTIF('Master list(no salts, metals)'!$K1941:$Y1941, "#N/A")=14,TRUE,FALSE))</f>
        <v>0</v>
      </c>
      <c r="T1947" t="b">
        <f>AND(COUNTIF('Master list(no salts, metals)'!T1941,"&lt;=1"),IF(COUNTIF('Master list(no salts, metals)'!$K1941:$Y1941, "#N/A")=14,TRUE,FALSE))</f>
        <v>1</v>
      </c>
      <c r="U1947" t="b">
        <f>AND(COUNTIF('Master list(no salts, metals)'!U1941,"&lt;=1"),IF(COUNTIF('Master list(no salts, metals)'!$K1941:$Y1941, "#N/A")=14,TRUE,FALSE))</f>
        <v>0</v>
      </c>
      <c r="V1947" t="b">
        <f>AND(COUNTIF('Master list(no salts, metals)'!V1941,"&lt;=1"),IF(COUNTIF('Master list(no salts, metals)'!$K1941:$Y1941, "#N/A")=14,TRUE,FALSE))</f>
        <v>0</v>
      </c>
      <c r="W1947" t="b">
        <f>AND(COUNTIF('Master list(no salts, metals)'!W1941,"&lt;=1"),IF(COUNTIF('Master list(no salts, metals)'!$K1941:$Y1941, "#N/A")=14,TRUE,FALSE))</f>
        <v>0</v>
      </c>
      <c r="X1947" t="b">
        <f>AND(COUNTIF('Master list(no salts, metals)'!X1941,"&lt;=1"),IF(COUNTIF('Master list(no salts, metals)'!$K1941:$Y1941, "#N/A")=14,TRUE,FALSE))</f>
        <v>0</v>
      </c>
      <c r="Y1947" t="b">
        <f>AND(COUNTIF('Master list(no salts, metals)'!Y1941,"&lt;=1"),IF(COUNTIF('Master list(no salts, metals)'!$K1941:$Y1941, "#N/A")=14,TRUE,FALSE))</f>
        <v>0</v>
      </c>
    </row>
    <row r="1948" spans="11:25" x14ac:dyDescent="0.25">
      <c r="K1948" t="b">
        <f>AND(COUNTIF('Master list(no salts, metals)'!K1942,"&lt;=1"),IF(COUNTIF('Master list(no salts, metals)'!$K1942:$Y1942, "#N/A")=14,TRUE,FALSE))</f>
        <v>0</v>
      </c>
      <c r="L1948" t="b">
        <f>AND(COUNTIF('Master list(no salts, metals)'!L1942,"&lt;=1"),IF(COUNTIF('Master list(no salts, metals)'!$K1942:$Y1942, "#N/A")=14,TRUE,FALSE))</f>
        <v>0</v>
      </c>
      <c r="M1948" t="b">
        <f>AND(COUNTIF('Master list(no salts, metals)'!M1942,"&lt;=1"),IF(COUNTIF('Master list(no salts, metals)'!$K1942:$Y1942, "#N/A")=14,TRUE,FALSE))</f>
        <v>0</v>
      </c>
      <c r="N1948" t="b">
        <f>AND(COUNTIF('Master list(no salts, metals)'!N1942,"&lt;=1"),IF(COUNTIF('Master list(no salts, metals)'!$K1942:$Y1942, "#N/A")=14,TRUE,FALSE))</f>
        <v>0</v>
      </c>
      <c r="O1948" t="b">
        <f>AND(COUNTIF('Master list(no salts, metals)'!O1942,"&lt;=1"),IF(COUNTIF('Master list(no salts, metals)'!$K1942:$Y1942, "#N/A")=14,TRUE,FALSE))</f>
        <v>0</v>
      </c>
      <c r="P1948" t="b">
        <f>AND(COUNTIF('Master list(no salts, metals)'!P1942,"&lt;=1"),IF(COUNTIF('Master list(no salts, metals)'!$K1942:$Y1942, "#N/A")=14,TRUE,FALSE))</f>
        <v>0</v>
      </c>
      <c r="Q1948" t="b">
        <f>AND(COUNTIF('Master list(no salts, metals)'!Q1942,"&lt;=1"),IF(COUNTIF('Master list(no salts, metals)'!$K1942:$Y1942, "#N/A")=14,TRUE,FALSE))</f>
        <v>0</v>
      </c>
      <c r="R1948" t="b">
        <f>AND(COUNTIF('Master list(no salts, metals)'!R1942,"&lt;=1"),IF(COUNTIF('Master list(no salts, metals)'!$K1942:$Y1942, "#N/A")=14,TRUE,FALSE))</f>
        <v>0</v>
      </c>
      <c r="S1948" t="b">
        <f>AND(COUNTIF('Master list(no salts, metals)'!S1942,"&lt;=1"),IF(COUNTIF('Master list(no salts, metals)'!$K1942:$Y1942, "#N/A")=14,TRUE,FALSE))</f>
        <v>0</v>
      </c>
      <c r="T1948" t="b">
        <f>AND(COUNTIF('Master list(no salts, metals)'!T1942,"&lt;=1"),IF(COUNTIF('Master list(no salts, metals)'!$K1942:$Y1942, "#N/A")=14,TRUE,FALSE))</f>
        <v>0</v>
      </c>
      <c r="U1948" t="b">
        <f>AND(COUNTIF('Master list(no salts, metals)'!U1942,"&lt;=1"),IF(COUNTIF('Master list(no salts, metals)'!$K1942:$Y1942, "#N/A")=14,TRUE,FALSE))</f>
        <v>0</v>
      </c>
      <c r="V1948" t="b">
        <f>AND(COUNTIF('Master list(no salts, metals)'!V1942,"&lt;=1"),IF(COUNTIF('Master list(no salts, metals)'!$K1942:$Y1942, "#N/A")=14,TRUE,FALSE))</f>
        <v>0</v>
      </c>
      <c r="W1948" t="b">
        <f>AND(COUNTIF('Master list(no salts, metals)'!W1942,"&lt;=1"),IF(COUNTIF('Master list(no salts, metals)'!$K1942:$Y1942, "#N/A")=14,TRUE,FALSE))</f>
        <v>1</v>
      </c>
      <c r="X1948" t="b">
        <f>AND(COUNTIF('Master list(no salts, metals)'!X1942,"&lt;=1"),IF(COUNTIF('Master list(no salts, metals)'!$K1942:$Y1942, "#N/A")=14,TRUE,FALSE))</f>
        <v>0</v>
      </c>
      <c r="Y1948" t="b">
        <f>AND(COUNTIF('Master list(no salts, metals)'!Y1942,"&lt;=1"),IF(COUNTIF('Master list(no salts, metals)'!$K1942:$Y1942, "#N/A")=14,TRUE,FALSE))</f>
        <v>0</v>
      </c>
    </row>
    <row r="1949" spans="11:25" x14ac:dyDescent="0.25">
      <c r="K1949" t="b">
        <f>AND(COUNTIF('Master list(no salts, metals)'!K1943,"&lt;=1"),IF(COUNTIF('Master list(no salts, metals)'!$K1943:$Y1943, "#N/A")=14,TRUE,FALSE))</f>
        <v>0</v>
      </c>
      <c r="L1949" t="b">
        <f>AND(COUNTIF('Master list(no salts, metals)'!L1943,"&lt;=1"),IF(COUNTIF('Master list(no salts, metals)'!$K1943:$Y1943, "#N/A")=14,TRUE,FALSE))</f>
        <v>0</v>
      </c>
      <c r="M1949" t="b">
        <f>AND(COUNTIF('Master list(no salts, metals)'!M1943,"&lt;=1"),IF(COUNTIF('Master list(no salts, metals)'!$K1943:$Y1943, "#N/A")=14,TRUE,FALSE))</f>
        <v>0</v>
      </c>
      <c r="N1949" t="b">
        <f>AND(COUNTIF('Master list(no salts, metals)'!N1943,"&lt;=1"),IF(COUNTIF('Master list(no salts, metals)'!$K1943:$Y1943, "#N/A")=14,TRUE,FALSE))</f>
        <v>0</v>
      </c>
      <c r="O1949" t="b">
        <f>AND(COUNTIF('Master list(no salts, metals)'!O1943,"&lt;=1"),IF(COUNTIF('Master list(no salts, metals)'!$K1943:$Y1943, "#N/A")=14,TRUE,FALSE))</f>
        <v>0</v>
      </c>
      <c r="P1949" t="b">
        <f>AND(COUNTIF('Master list(no salts, metals)'!P1943,"&lt;=1"),IF(COUNTIF('Master list(no salts, metals)'!$K1943:$Y1943, "#N/A")=14,TRUE,FALSE))</f>
        <v>0</v>
      </c>
      <c r="Q1949" t="b">
        <f>AND(COUNTIF('Master list(no salts, metals)'!Q1943,"&lt;=1"),IF(COUNTIF('Master list(no salts, metals)'!$K1943:$Y1943, "#N/A")=14,TRUE,FALSE))</f>
        <v>0</v>
      </c>
      <c r="R1949" t="b">
        <f>AND(COUNTIF('Master list(no salts, metals)'!R1943,"&lt;=1"),IF(COUNTIF('Master list(no salts, metals)'!$K1943:$Y1943, "#N/A")=14,TRUE,FALSE))</f>
        <v>0</v>
      </c>
      <c r="S1949" t="b">
        <f>AND(COUNTIF('Master list(no salts, metals)'!S1943,"&lt;=1"),IF(COUNTIF('Master list(no salts, metals)'!$K1943:$Y1943, "#N/A")=14,TRUE,FALSE))</f>
        <v>0</v>
      </c>
      <c r="T1949" t="b">
        <f>AND(COUNTIF('Master list(no salts, metals)'!T1943,"&lt;=1"),IF(COUNTIF('Master list(no salts, metals)'!$K1943:$Y1943, "#N/A")=14,TRUE,FALSE))</f>
        <v>0</v>
      </c>
      <c r="U1949" t="b">
        <f>AND(COUNTIF('Master list(no salts, metals)'!U1943,"&lt;=1"),IF(COUNTIF('Master list(no salts, metals)'!$K1943:$Y1943, "#N/A")=14,TRUE,FALSE))</f>
        <v>0</v>
      </c>
      <c r="V1949" t="b">
        <f>AND(COUNTIF('Master list(no salts, metals)'!V1943,"&lt;=1"),IF(COUNTIF('Master list(no salts, metals)'!$K1943:$Y1943, "#N/A")=14,TRUE,FALSE))</f>
        <v>0</v>
      </c>
      <c r="W1949" t="b">
        <f>AND(COUNTIF('Master list(no salts, metals)'!W1943,"&lt;=1"),IF(COUNTIF('Master list(no salts, metals)'!$K1943:$Y1943, "#N/A")=14,TRUE,FALSE))</f>
        <v>1</v>
      </c>
      <c r="X1949" t="b">
        <f>AND(COUNTIF('Master list(no salts, metals)'!X1943,"&lt;=1"),IF(COUNTIF('Master list(no salts, metals)'!$K1943:$Y1943, "#N/A")=14,TRUE,FALSE))</f>
        <v>0</v>
      </c>
      <c r="Y1949" t="b">
        <f>AND(COUNTIF('Master list(no salts, metals)'!Y1943,"&lt;=1"),IF(COUNTIF('Master list(no salts, metals)'!$K1943:$Y1943, "#N/A")=14,TRUE,FALSE))</f>
        <v>0</v>
      </c>
    </row>
    <row r="1950" spans="11:25" x14ac:dyDescent="0.25">
      <c r="K1950" t="b">
        <f>AND(COUNTIF('Master list(no salts, metals)'!K1944,"&lt;=1"),IF(COUNTIF('Master list(no salts, metals)'!$K1944:$Y1944, "#N/A")=14,TRUE,FALSE))</f>
        <v>0</v>
      </c>
      <c r="L1950" t="b">
        <f>AND(COUNTIF('Master list(no salts, metals)'!L1944,"&lt;=1"),IF(COUNTIF('Master list(no salts, metals)'!$K1944:$Y1944, "#N/A")=14,TRUE,FALSE))</f>
        <v>0</v>
      </c>
      <c r="M1950" t="b">
        <f>AND(COUNTIF('Master list(no salts, metals)'!M1944,"&lt;=1"),IF(COUNTIF('Master list(no salts, metals)'!$K1944:$Y1944, "#N/A")=14,TRUE,FALSE))</f>
        <v>0</v>
      </c>
      <c r="N1950" t="b">
        <f>AND(COUNTIF('Master list(no salts, metals)'!N1944,"&lt;=1"),IF(COUNTIF('Master list(no salts, metals)'!$K1944:$Y1944, "#N/A")=14,TRUE,FALSE))</f>
        <v>0</v>
      </c>
      <c r="O1950" t="b">
        <f>AND(COUNTIF('Master list(no salts, metals)'!O1944,"&lt;=1"),IF(COUNTIF('Master list(no salts, metals)'!$K1944:$Y1944, "#N/A")=14,TRUE,FALSE))</f>
        <v>0</v>
      </c>
      <c r="P1950" t="b">
        <f>AND(COUNTIF('Master list(no salts, metals)'!P1944,"&lt;=1"),IF(COUNTIF('Master list(no salts, metals)'!$K1944:$Y1944, "#N/A")=14,TRUE,FALSE))</f>
        <v>0</v>
      </c>
      <c r="Q1950" t="b">
        <f>AND(COUNTIF('Master list(no salts, metals)'!Q1944,"&lt;=1"),IF(COUNTIF('Master list(no salts, metals)'!$K1944:$Y1944, "#N/A")=14,TRUE,FALSE))</f>
        <v>0</v>
      </c>
      <c r="R1950" t="b">
        <f>AND(COUNTIF('Master list(no salts, metals)'!R1944,"&lt;=1"),IF(COUNTIF('Master list(no salts, metals)'!$K1944:$Y1944, "#N/A")=14,TRUE,FALSE))</f>
        <v>0</v>
      </c>
      <c r="S1950" t="b">
        <f>AND(COUNTIF('Master list(no salts, metals)'!S1944,"&lt;=1"),IF(COUNTIF('Master list(no salts, metals)'!$K1944:$Y1944, "#N/A")=14,TRUE,FALSE))</f>
        <v>0</v>
      </c>
      <c r="T1950" t="b">
        <f>AND(COUNTIF('Master list(no salts, metals)'!T1944,"&lt;=1"),IF(COUNTIF('Master list(no salts, metals)'!$K1944:$Y1944, "#N/A")=14,TRUE,FALSE))</f>
        <v>0</v>
      </c>
      <c r="U1950" t="b">
        <f>AND(COUNTIF('Master list(no salts, metals)'!U1944,"&lt;=1"),IF(COUNTIF('Master list(no salts, metals)'!$K1944:$Y1944, "#N/A")=14,TRUE,FALSE))</f>
        <v>0</v>
      </c>
      <c r="V1950" t="b">
        <f>AND(COUNTIF('Master list(no salts, metals)'!V1944,"&lt;=1"),IF(COUNTIF('Master list(no salts, metals)'!$K1944:$Y1944, "#N/A")=14,TRUE,FALSE))</f>
        <v>0</v>
      </c>
      <c r="W1950" t="b">
        <f>AND(COUNTIF('Master list(no salts, metals)'!W1944,"&lt;=1"),IF(COUNTIF('Master list(no salts, metals)'!$K1944:$Y1944, "#N/A")=14,TRUE,FALSE))</f>
        <v>0</v>
      </c>
      <c r="X1950" t="b">
        <f>AND(COUNTIF('Master list(no salts, metals)'!X1944,"&lt;=1"),IF(COUNTIF('Master list(no salts, metals)'!$K1944:$Y1944, "#N/A")=14,TRUE,FALSE))</f>
        <v>0</v>
      </c>
      <c r="Y1950" t="b">
        <f>AND(COUNTIF('Master list(no salts, metals)'!Y1944,"&lt;=1"),IF(COUNTIF('Master list(no salts, metals)'!$K1944:$Y1944, "#N/A")=14,TRUE,FALSE))</f>
        <v>0</v>
      </c>
    </row>
    <row r="1951" spans="11:25" x14ac:dyDescent="0.25">
      <c r="K1951" t="b">
        <f>AND(COUNTIF('Master list(no salts, metals)'!K1945,"&lt;=1"),IF(COUNTIF('Master list(no salts, metals)'!$K1945:$Y1945, "#N/A")=14,TRUE,FALSE))</f>
        <v>0</v>
      </c>
      <c r="L1951" t="b">
        <f>AND(COUNTIF('Master list(no salts, metals)'!L1945,"&lt;=1"),IF(COUNTIF('Master list(no salts, metals)'!$K1945:$Y1945, "#N/A")=14,TRUE,FALSE))</f>
        <v>0</v>
      </c>
      <c r="M1951" t="b">
        <f>AND(COUNTIF('Master list(no salts, metals)'!M1945,"&lt;=1"),IF(COUNTIF('Master list(no salts, metals)'!$K1945:$Y1945, "#N/A")=14,TRUE,FALSE))</f>
        <v>0</v>
      </c>
      <c r="N1951" t="b">
        <f>AND(COUNTIF('Master list(no salts, metals)'!N1945,"&lt;=1"),IF(COUNTIF('Master list(no salts, metals)'!$K1945:$Y1945, "#N/A")=14,TRUE,FALSE))</f>
        <v>0</v>
      </c>
      <c r="O1951" t="b">
        <f>AND(COUNTIF('Master list(no salts, metals)'!O1945,"&lt;=1"),IF(COUNTIF('Master list(no salts, metals)'!$K1945:$Y1945, "#N/A")=14,TRUE,FALSE))</f>
        <v>0</v>
      </c>
      <c r="P1951" t="b">
        <f>AND(COUNTIF('Master list(no salts, metals)'!P1945,"&lt;=1"),IF(COUNTIF('Master list(no salts, metals)'!$K1945:$Y1945, "#N/A")=14,TRUE,FALSE))</f>
        <v>0</v>
      </c>
      <c r="Q1951" t="b">
        <f>AND(COUNTIF('Master list(no salts, metals)'!Q1945,"&lt;=1"),IF(COUNTIF('Master list(no salts, metals)'!$K1945:$Y1945, "#N/A")=14,TRUE,FALSE))</f>
        <v>0</v>
      </c>
      <c r="R1951" t="b">
        <f>AND(COUNTIF('Master list(no salts, metals)'!R1945,"&lt;=1"),IF(COUNTIF('Master list(no salts, metals)'!$K1945:$Y1945, "#N/A")=14,TRUE,FALSE))</f>
        <v>0</v>
      </c>
      <c r="S1951" t="b">
        <f>AND(COUNTIF('Master list(no salts, metals)'!S1945,"&lt;=1"),IF(COUNTIF('Master list(no salts, metals)'!$K1945:$Y1945, "#N/A")=14,TRUE,FALSE))</f>
        <v>1</v>
      </c>
      <c r="T1951" t="b">
        <f>AND(COUNTIF('Master list(no salts, metals)'!T1945,"&lt;=1"),IF(COUNTIF('Master list(no salts, metals)'!$K1945:$Y1945, "#N/A")=14,TRUE,FALSE))</f>
        <v>0</v>
      </c>
      <c r="U1951" t="b">
        <f>AND(COUNTIF('Master list(no salts, metals)'!U1945,"&lt;=1"),IF(COUNTIF('Master list(no salts, metals)'!$K1945:$Y1945, "#N/A")=14,TRUE,FALSE))</f>
        <v>0</v>
      </c>
      <c r="V1951" t="b">
        <f>AND(COUNTIF('Master list(no salts, metals)'!V1945,"&lt;=1"),IF(COUNTIF('Master list(no salts, metals)'!$K1945:$Y1945, "#N/A")=14,TRUE,FALSE))</f>
        <v>0</v>
      </c>
      <c r="W1951" t="b">
        <f>AND(COUNTIF('Master list(no salts, metals)'!W1945,"&lt;=1"),IF(COUNTIF('Master list(no salts, metals)'!$K1945:$Y1945, "#N/A")=14,TRUE,FALSE))</f>
        <v>0</v>
      </c>
      <c r="X1951" t="b">
        <f>AND(COUNTIF('Master list(no salts, metals)'!X1945,"&lt;=1"),IF(COUNTIF('Master list(no salts, metals)'!$K1945:$Y1945, "#N/A")=14,TRUE,FALSE))</f>
        <v>0</v>
      </c>
      <c r="Y1951" t="b">
        <f>AND(COUNTIF('Master list(no salts, metals)'!Y1945,"&lt;=1"),IF(COUNTIF('Master list(no salts, metals)'!$K1945:$Y1945, "#N/A")=14,TRUE,FALSE))</f>
        <v>0</v>
      </c>
    </row>
    <row r="1952" spans="11:25" x14ac:dyDescent="0.25">
      <c r="K1952" t="b">
        <f>AND(COUNTIF('Master list(no salts, metals)'!K1946,"&lt;=1"),IF(COUNTIF('Master list(no salts, metals)'!$K1946:$Y1946, "#N/A")=14,TRUE,FALSE))</f>
        <v>0</v>
      </c>
      <c r="L1952" t="b">
        <f>AND(COUNTIF('Master list(no salts, metals)'!L1946,"&lt;=1"),IF(COUNTIF('Master list(no salts, metals)'!$K1946:$Y1946, "#N/A")=14,TRUE,FALSE))</f>
        <v>0</v>
      </c>
      <c r="M1952" t="b">
        <f>AND(COUNTIF('Master list(no salts, metals)'!M1946,"&lt;=1"),IF(COUNTIF('Master list(no salts, metals)'!$K1946:$Y1946, "#N/A")=14,TRUE,FALSE))</f>
        <v>0</v>
      </c>
      <c r="N1952" t="b">
        <f>AND(COUNTIF('Master list(no salts, metals)'!N1946,"&lt;=1"),IF(COUNTIF('Master list(no salts, metals)'!$K1946:$Y1946, "#N/A")=14,TRUE,FALSE))</f>
        <v>0</v>
      </c>
      <c r="O1952" t="b">
        <f>AND(COUNTIF('Master list(no salts, metals)'!O1946,"&lt;=1"),IF(COUNTIF('Master list(no salts, metals)'!$K1946:$Y1946, "#N/A")=14,TRUE,FALSE))</f>
        <v>0</v>
      </c>
      <c r="P1952" t="b">
        <f>AND(COUNTIF('Master list(no salts, metals)'!P1946,"&lt;=1"),IF(COUNTIF('Master list(no salts, metals)'!$K1946:$Y1946, "#N/A")=14,TRUE,FALSE))</f>
        <v>0</v>
      </c>
      <c r="Q1952" t="b">
        <f>AND(COUNTIF('Master list(no salts, metals)'!Q1946,"&lt;=1"),IF(COUNTIF('Master list(no salts, metals)'!$K1946:$Y1946, "#N/A")=14,TRUE,FALSE))</f>
        <v>0</v>
      </c>
      <c r="R1952" t="b">
        <f>AND(COUNTIF('Master list(no salts, metals)'!R1946,"&lt;=1"),IF(COUNTIF('Master list(no salts, metals)'!$K1946:$Y1946, "#N/A")=14,TRUE,FALSE))</f>
        <v>0</v>
      </c>
      <c r="S1952" t="b">
        <f>AND(COUNTIF('Master list(no salts, metals)'!S1946,"&lt;=1"),IF(COUNTIF('Master list(no salts, metals)'!$K1946:$Y1946, "#N/A")=14,TRUE,FALSE))</f>
        <v>0</v>
      </c>
      <c r="T1952" t="b">
        <f>AND(COUNTIF('Master list(no salts, metals)'!T1946,"&lt;=1"),IF(COUNTIF('Master list(no salts, metals)'!$K1946:$Y1946, "#N/A")=14,TRUE,FALSE))</f>
        <v>0</v>
      </c>
      <c r="U1952" t="b">
        <f>AND(COUNTIF('Master list(no salts, metals)'!U1946,"&lt;=1"),IF(COUNTIF('Master list(no salts, metals)'!$K1946:$Y1946, "#N/A")=14,TRUE,FALSE))</f>
        <v>0</v>
      </c>
      <c r="V1952" t="b">
        <f>AND(COUNTIF('Master list(no salts, metals)'!V1946,"&lt;=1"),IF(COUNTIF('Master list(no salts, metals)'!$K1946:$Y1946, "#N/A")=14,TRUE,FALSE))</f>
        <v>0</v>
      </c>
      <c r="W1952" t="b">
        <f>AND(COUNTIF('Master list(no salts, metals)'!W1946,"&lt;=1"),IF(COUNTIF('Master list(no salts, metals)'!$K1946:$Y1946, "#N/A")=14,TRUE,FALSE))</f>
        <v>1</v>
      </c>
      <c r="X1952" t="b">
        <f>AND(COUNTIF('Master list(no salts, metals)'!X1946,"&lt;=1"),IF(COUNTIF('Master list(no salts, metals)'!$K1946:$Y1946, "#N/A")=14,TRUE,FALSE))</f>
        <v>0</v>
      </c>
      <c r="Y1952" t="b">
        <f>AND(COUNTIF('Master list(no salts, metals)'!Y1946,"&lt;=1"),IF(COUNTIF('Master list(no salts, metals)'!$K1946:$Y1946, "#N/A")=14,TRUE,FALSE))</f>
        <v>0</v>
      </c>
    </row>
    <row r="1953" spans="11:25" x14ac:dyDescent="0.25">
      <c r="K1953" t="b">
        <f>AND(COUNTIF('Master list(no salts, metals)'!K1947,"&lt;=1"),IF(COUNTIF('Master list(no salts, metals)'!$K1947:$Y1947, "#N/A")=14,TRUE,FALSE))</f>
        <v>0</v>
      </c>
      <c r="L1953" t="b">
        <f>AND(COUNTIF('Master list(no salts, metals)'!L1947,"&lt;=1"),IF(COUNTIF('Master list(no salts, metals)'!$K1947:$Y1947, "#N/A")=14,TRUE,FALSE))</f>
        <v>0</v>
      </c>
      <c r="M1953" t="b">
        <f>AND(COUNTIF('Master list(no salts, metals)'!M1947,"&lt;=1"),IF(COUNTIF('Master list(no salts, metals)'!$K1947:$Y1947, "#N/A")=14,TRUE,FALSE))</f>
        <v>0</v>
      </c>
      <c r="N1953" t="b">
        <f>AND(COUNTIF('Master list(no salts, metals)'!N1947,"&lt;=1"),IF(COUNTIF('Master list(no salts, metals)'!$K1947:$Y1947, "#N/A")=14,TRUE,FALSE))</f>
        <v>0</v>
      </c>
      <c r="O1953" t="b">
        <f>AND(COUNTIF('Master list(no salts, metals)'!O1947,"&lt;=1"),IF(COUNTIF('Master list(no salts, metals)'!$K1947:$Y1947, "#N/A")=14,TRUE,FALSE))</f>
        <v>0</v>
      </c>
      <c r="P1953" t="b">
        <f>AND(COUNTIF('Master list(no salts, metals)'!P1947,"&lt;=1"),IF(COUNTIF('Master list(no salts, metals)'!$K1947:$Y1947, "#N/A")=14,TRUE,FALSE))</f>
        <v>0</v>
      </c>
      <c r="Q1953" t="b">
        <f>AND(COUNTIF('Master list(no salts, metals)'!Q1947,"&lt;=1"),IF(COUNTIF('Master list(no salts, metals)'!$K1947:$Y1947, "#N/A")=14,TRUE,FALSE))</f>
        <v>0</v>
      </c>
      <c r="R1953" t="b">
        <f>AND(COUNTIF('Master list(no salts, metals)'!R1947,"&lt;=1"),IF(COUNTIF('Master list(no salts, metals)'!$K1947:$Y1947, "#N/A")=14,TRUE,FALSE))</f>
        <v>0</v>
      </c>
      <c r="S1953" t="b">
        <f>AND(COUNTIF('Master list(no salts, metals)'!S1947,"&lt;=1"),IF(COUNTIF('Master list(no salts, metals)'!$K1947:$Y1947, "#N/A")=14,TRUE,FALSE))</f>
        <v>0</v>
      </c>
      <c r="T1953" t="b">
        <f>AND(COUNTIF('Master list(no salts, metals)'!T1947,"&lt;=1"),IF(COUNTIF('Master list(no salts, metals)'!$K1947:$Y1947, "#N/A")=14,TRUE,FALSE))</f>
        <v>0</v>
      </c>
      <c r="U1953" t="b">
        <f>AND(COUNTIF('Master list(no salts, metals)'!U1947,"&lt;=1"),IF(COUNTIF('Master list(no salts, metals)'!$K1947:$Y1947, "#N/A")=14,TRUE,FALSE))</f>
        <v>0</v>
      </c>
      <c r="V1953" t="b">
        <f>AND(COUNTIF('Master list(no salts, metals)'!V1947,"&lt;=1"),IF(COUNTIF('Master list(no salts, metals)'!$K1947:$Y1947, "#N/A")=14,TRUE,FALSE))</f>
        <v>0</v>
      </c>
      <c r="W1953" t="b">
        <f>AND(COUNTIF('Master list(no salts, metals)'!W1947,"&lt;=1"),IF(COUNTIF('Master list(no salts, metals)'!$K1947:$Y1947, "#N/A")=14,TRUE,FALSE))</f>
        <v>0</v>
      </c>
      <c r="X1953" t="b">
        <f>AND(COUNTIF('Master list(no salts, metals)'!X1947,"&lt;=1"),IF(COUNTIF('Master list(no salts, metals)'!$K1947:$Y1947, "#N/A")=14,TRUE,FALSE))</f>
        <v>0</v>
      </c>
      <c r="Y1953" t="b">
        <f>AND(COUNTIF('Master list(no salts, metals)'!Y1947,"&lt;=1"),IF(COUNTIF('Master list(no salts, metals)'!$K1947:$Y1947, "#N/A")=14,TRUE,FALSE))</f>
        <v>0</v>
      </c>
    </row>
    <row r="1954" spans="11:25" x14ac:dyDescent="0.25">
      <c r="K1954" t="b">
        <f>AND(COUNTIF('Master list(no salts, metals)'!K1948,"&lt;=1"),IF(COUNTIF('Master list(no salts, metals)'!$K1948:$Y1948, "#N/A")=14,TRUE,FALSE))</f>
        <v>0</v>
      </c>
      <c r="L1954" t="b">
        <f>AND(COUNTIF('Master list(no salts, metals)'!L1948,"&lt;=1"),IF(COUNTIF('Master list(no salts, metals)'!$K1948:$Y1948, "#N/A")=14,TRUE,FALSE))</f>
        <v>0</v>
      </c>
      <c r="M1954" t="b">
        <f>AND(COUNTIF('Master list(no salts, metals)'!M1948,"&lt;=1"),IF(COUNTIF('Master list(no salts, metals)'!$K1948:$Y1948, "#N/A")=14,TRUE,FALSE))</f>
        <v>0</v>
      </c>
      <c r="N1954" t="b">
        <f>AND(COUNTIF('Master list(no salts, metals)'!N1948,"&lt;=1"),IF(COUNTIF('Master list(no salts, metals)'!$K1948:$Y1948, "#N/A")=14,TRUE,FALSE))</f>
        <v>0</v>
      </c>
      <c r="O1954" t="b">
        <f>AND(COUNTIF('Master list(no salts, metals)'!O1948,"&lt;=1"),IF(COUNTIF('Master list(no salts, metals)'!$K1948:$Y1948, "#N/A")=14,TRUE,FALSE))</f>
        <v>0</v>
      </c>
      <c r="P1954" t="b">
        <f>AND(COUNTIF('Master list(no salts, metals)'!P1948,"&lt;=1"),IF(COUNTIF('Master list(no salts, metals)'!$K1948:$Y1948, "#N/A")=14,TRUE,FALSE))</f>
        <v>0</v>
      </c>
      <c r="Q1954" t="b">
        <f>AND(COUNTIF('Master list(no salts, metals)'!Q1948,"&lt;=1"),IF(COUNTIF('Master list(no salts, metals)'!$K1948:$Y1948, "#N/A")=14,TRUE,FALSE))</f>
        <v>0</v>
      </c>
      <c r="R1954" t="b">
        <f>AND(COUNTIF('Master list(no salts, metals)'!R1948,"&lt;=1"),IF(COUNTIF('Master list(no salts, metals)'!$K1948:$Y1948, "#N/A")=14,TRUE,FALSE))</f>
        <v>0</v>
      </c>
      <c r="S1954" t="b">
        <f>AND(COUNTIF('Master list(no salts, metals)'!S1948,"&lt;=1"),IF(COUNTIF('Master list(no salts, metals)'!$K1948:$Y1948, "#N/A")=14,TRUE,FALSE))</f>
        <v>0</v>
      </c>
      <c r="T1954" t="b">
        <f>AND(COUNTIF('Master list(no salts, metals)'!T1948,"&lt;=1"),IF(COUNTIF('Master list(no salts, metals)'!$K1948:$Y1948, "#N/A")=14,TRUE,FALSE))</f>
        <v>0</v>
      </c>
      <c r="U1954" t="b">
        <f>AND(COUNTIF('Master list(no salts, metals)'!U1948,"&lt;=1"),IF(COUNTIF('Master list(no salts, metals)'!$K1948:$Y1948, "#N/A")=14,TRUE,FALSE))</f>
        <v>0</v>
      </c>
      <c r="V1954" t="b">
        <f>AND(COUNTIF('Master list(no salts, metals)'!V1948,"&lt;=1"),IF(COUNTIF('Master list(no salts, metals)'!$K1948:$Y1948, "#N/A")=14,TRUE,FALSE))</f>
        <v>0</v>
      </c>
      <c r="W1954" t="b">
        <f>AND(COUNTIF('Master list(no salts, metals)'!W1948,"&lt;=1"),IF(COUNTIF('Master list(no salts, metals)'!$K1948:$Y1948, "#N/A")=14,TRUE,FALSE))</f>
        <v>0</v>
      </c>
      <c r="X1954" t="b">
        <f>AND(COUNTIF('Master list(no salts, metals)'!X1948,"&lt;=1"),IF(COUNTIF('Master list(no salts, metals)'!$K1948:$Y1948, "#N/A")=14,TRUE,FALSE))</f>
        <v>0</v>
      </c>
      <c r="Y1954" t="b">
        <f>AND(COUNTIF('Master list(no salts, metals)'!Y1948,"&lt;=1"),IF(COUNTIF('Master list(no salts, metals)'!$K1948:$Y1948, "#N/A")=14,TRUE,FALSE))</f>
        <v>1</v>
      </c>
    </row>
    <row r="1955" spans="11:25" x14ac:dyDescent="0.25">
      <c r="K1955" t="b">
        <f>AND(COUNTIF('Master list(no salts, metals)'!K1949,"&lt;=1"),IF(COUNTIF('Master list(no salts, metals)'!$K1949:$Y1949, "#N/A")=14,TRUE,FALSE))</f>
        <v>0</v>
      </c>
      <c r="L1955" t="b">
        <f>AND(COUNTIF('Master list(no salts, metals)'!L1949,"&lt;=1"),IF(COUNTIF('Master list(no salts, metals)'!$K1949:$Y1949, "#N/A")=14,TRUE,FALSE))</f>
        <v>0</v>
      </c>
      <c r="M1955" t="b">
        <f>AND(COUNTIF('Master list(no salts, metals)'!M1949,"&lt;=1"),IF(COUNTIF('Master list(no salts, metals)'!$K1949:$Y1949, "#N/A")=14,TRUE,FALSE))</f>
        <v>0</v>
      </c>
      <c r="N1955" t="b">
        <f>AND(COUNTIF('Master list(no salts, metals)'!N1949,"&lt;=1"),IF(COUNTIF('Master list(no salts, metals)'!$K1949:$Y1949, "#N/A")=14,TRUE,FALSE))</f>
        <v>0</v>
      </c>
      <c r="O1955" t="b">
        <f>AND(COUNTIF('Master list(no salts, metals)'!O1949,"&lt;=1"),IF(COUNTIF('Master list(no salts, metals)'!$K1949:$Y1949, "#N/A")=14,TRUE,FALSE))</f>
        <v>0</v>
      </c>
      <c r="P1955" t="b">
        <f>AND(COUNTIF('Master list(no salts, metals)'!P1949,"&lt;=1"),IF(COUNTIF('Master list(no salts, metals)'!$K1949:$Y1949, "#N/A")=14,TRUE,FALSE))</f>
        <v>0</v>
      </c>
      <c r="Q1955" t="b">
        <f>AND(COUNTIF('Master list(no salts, metals)'!Q1949,"&lt;=1"),IF(COUNTIF('Master list(no salts, metals)'!$K1949:$Y1949, "#N/A")=14,TRUE,FALSE))</f>
        <v>0</v>
      </c>
      <c r="R1955" t="b">
        <f>AND(COUNTIF('Master list(no salts, metals)'!R1949,"&lt;=1"),IF(COUNTIF('Master list(no salts, metals)'!$K1949:$Y1949, "#N/A")=14,TRUE,FALSE))</f>
        <v>0</v>
      </c>
      <c r="S1955" t="b">
        <f>AND(COUNTIF('Master list(no salts, metals)'!S1949,"&lt;=1"),IF(COUNTIF('Master list(no salts, metals)'!$K1949:$Y1949, "#N/A")=14,TRUE,FALSE))</f>
        <v>0</v>
      </c>
      <c r="T1955" t="b">
        <f>AND(COUNTIF('Master list(no salts, metals)'!T1949,"&lt;=1"),IF(COUNTIF('Master list(no salts, metals)'!$K1949:$Y1949, "#N/A")=14,TRUE,FALSE))</f>
        <v>0</v>
      </c>
      <c r="U1955" t="b">
        <f>AND(COUNTIF('Master list(no salts, metals)'!U1949,"&lt;=1"),IF(COUNTIF('Master list(no salts, metals)'!$K1949:$Y1949, "#N/A")=14,TRUE,FALSE))</f>
        <v>0</v>
      </c>
      <c r="V1955" t="b">
        <f>AND(COUNTIF('Master list(no salts, metals)'!V1949,"&lt;=1"),IF(COUNTIF('Master list(no salts, metals)'!$K1949:$Y1949, "#N/A")=14,TRUE,FALSE))</f>
        <v>0</v>
      </c>
      <c r="W1955" t="b">
        <f>AND(COUNTIF('Master list(no salts, metals)'!W1949,"&lt;=1"),IF(COUNTIF('Master list(no salts, metals)'!$K1949:$Y1949, "#N/A")=14,TRUE,FALSE))</f>
        <v>1</v>
      </c>
      <c r="X1955" t="b">
        <f>AND(COUNTIF('Master list(no salts, metals)'!X1949,"&lt;=1"),IF(COUNTIF('Master list(no salts, metals)'!$K1949:$Y1949, "#N/A")=14,TRUE,FALSE))</f>
        <v>0</v>
      </c>
      <c r="Y1955" t="b">
        <f>AND(COUNTIF('Master list(no salts, metals)'!Y1949,"&lt;=1"),IF(COUNTIF('Master list(no salts, metals)'!$K1949:$Y1949, "#N/A")=14,TRUE,FALSE))</f>
        <v>0</v>
      </c>
    </row>
    <row r="1956" spans="11:25" x14ac:dyDescent="0.25">
      <c r="K1956" t="b">
        <f>AND(COUNTIF('Master list(no salts, metals)'!K1950,"&lt;=1"),IF(COUNTIF('Master list(no salts, metals)'!$K1950:$Y1950, "#N/A")=14,TRUE,FALSE))</f>
        <v>0</v>
      </c>
      <c r="L1956" t="b">
        <f>AND(COUNTIF('Master list(no salts, metals)'!L1950,"&lt;=1"),IF(COUNTIF('Master list(no salts, metals)'!$K1950:$Y1950, "#N/A")=14,TRUE,FALSE))</f>
        <v>0</v>
      </c>
      <c r="M1956" t="b">
        <f>AND(COUNTIF('Master list(no salts, metals)'!M1950,"&lt;=1"),IF(COUNTIF('Master list(no salts, metals)'!$K1950:$Y1950, "#N/A")=14,TRUE,FALSE))</f>
        <v>0</v>
      </c>
      <c r="N1956" t="b">
        <f>AND(COUNTIF('Master list(no salts, metals)'!N1950,"&lt;=1"),IF(COUNTIF('Master list(no salts, metals)'!$K1950:$Y1950, "#N/A")=14,TRUE,FALSE))</f>
        <v>0</v>
      </c>
      <c r="O1956" t="b">
        <f>AND(COUNTIF('Master list(no salts, metals)'!O1950,"&lt;=1"),IF(COUNTIF('Master list(no salts, metals)'!$K1950:$Y1950, "#N/A")=14,TRUE,FALSE))</f>
        <v>0</v>
      </c>
      <c r="P1956" t="b">
        <f>AND(COUNTIF('Master list(no salts, metals)'!P1950,"&lt;=1"),IF(COUNTIF('Master list(no salts, metals)'!$K1950:$Y1950, "#N/A")=14,TRUE,FALSE))</f>
        <v>0</v>
      </c>
      <c r="Q1956" t="b">
        <f>AND(COUNTIF('Master list(no salts, metals)'!Q1950,"&lt;=1"),IF(COUNTIF('Master list(no salts, metals)'!$K1950:$Y1950, "#N/A")=14,TRUE,FALSE))</f>
        <v>0</v>
      </c>
      <c r="R1956" t="b">
        <f>AND(COUNTIF('Master list(no salts, metals)'!R1950,"&lt;=1"),IF(COUNTIF('Master list(no salts, metals)'!$K1950:$Y1950, "#N/A")=14,TRUE,FALSE))</f>
        <v>0</v>
      </c>
      <c r="S1956" t="b">
        <f>AND(COUNTIF('Master list(no salts, metals)'!S1950,"&lt;=1"),IF(COUNTIF('Master list(no salts, metals)'!$K1950:$Y1950, "#N/A")=14,TRUE,FALSE))</f>
        <v>0</v>
      </c>
      <c r="T1956" t="b">
        <f>AND(COUNTIF('Master list(no salts, metals)'!T1950,"&lt;=1"),IF(COUNTIF('Master list(no salts, metals)'!$K1950:$Y1950, "#N/A")=14,TRUE,FALSE))</f>
        <v>0</v>
      </c>
      <c r="U1956" t="b">
        <f>AND(COUNTIF('Master list(no salts, metals)'!U1950,"&lt;=1"),IF(COUNTIF('Master list(no salts, metals)'!$K1950:$Y1950, "#N/A")=14,TRUE,FALSE))</f>
        <v>0</v>
      </c>
      <c r="V1956" t="b">
        <f>AND(COUNTIF('Master list(no salts, metals)'!V1950,"&lt;=1"),IF(COUNTIF('Master list(no salts, metals)'!$K1950:$Y1950, "#N/A")=14,TRUE,FALSE))</f>
        <v>0</v>
      </c>
      <c r="W1956" t="b">
        <f>AND(COUNTIF('Master list(no salts, metals)'!W1950,"&lt;=1"),IF(COUNTIF('Master list(no salts, metals)'!$K1950:$Y1950, "#N/A")=14,TRUE,FALSE))</f>
        <v>0</v>
      </c>
      <c r="X1956" t="b">
        <f>AND(COUNTIF('Master list(no salts, metals)'!X1950,"&lt;=1"),IF(COUNTIF('Master list(no salts, metals)'!$K1950:$Y1950, "#N/A")=14,TRUE,FALSE))</f>
        <v>0</v>
      </c>
      <c r="Y1956" t="b">
        <f>AND(COUNTIF('Master list(no salts, metals)'!Y1950,"&lt;=1"),IF(COUNTIF('Master list(no salts, metals)'!$K1950:$Y1950, "#N/A")=14,TRUE,FALSE))</f>
        <v>0</v>
      </c>
    </row>
    <row r="1957" spans="11:25" x14ac:dyDescent="0.25">
      <c r="K1957" t="b">
        <f>AND(COUNTIF('Master list(no salts, metals)'!K1951,"&lt;=1"),IF(COUNTIF('Master list(no salts, metals)'!$K1951:$Y1951, "#N/A")=14,TRUE,FALSE))</f>
        <v>0</v>
      </c>
      <c r="L1957" t="b">
        <f>AND(COUNTIF('Master list(no salts, metals)'!L1951,"&lt;=1"),IF(COUNTIF('Master list(no salts, metals)'!$K1951:$Y1951, "#N/A")=14,TRUE,FALSE))</f>
        <v>0</v>
      </c>
      <c r="M1957" t="b">
        <f>AND(COUNTIF('Master list(no salts, metals)'!M1951,"&lt;=1"),IF(COUNTIF('Master list(no salts, metals)'!$K1951:$Y1951, "#N/A")=14,TRUE,FALSE))</f>
        <v>0</v>
      </c>
      <c r="N1957" t="b">
        <f>AND(COUNTIF('Master list(no salts, metals)'!N1951,"&lt;=1"),IF(COUNTIF('Master list(no salts, metals)'!$K1951:$Y1951, "#N/A")=14,TRUE,FALSE))</f>
        <v>0</v>
      </c>
      <c r="O1957" t="b">
        <f>AND(COUNTIF('Master list(no salts, metals)'!O1951,"&lt;=1"),IF(COUNTIF('Master list(no salts, metals)'!$K1951:$Y1951, "#N/A")=14,TRUE,FALSE))</f>
        <v>0</v>
      </c>
      <c r="P1957" t="b">
        <f>AND(COUNTIF('Master list(no salts, metals)'!P1951,"&lt;=1"),IF(COUNTIF('Master list(no salts, metals)'!$K1951:$Y1951, "#N/A")=14,TRUE,FALSE))</f>
        <v>0</v>
      </c>
      <c r="Q1957" t="b">
        <f>AND(COUNTIF('Master list(no salts, metals)'!Q1951,"&lt;=1"),IF(COUNTIF('Master list(no salts, metals)'!$K1951:$Y1951, "#N/A")=14,TRUE,FALSE))</f>
        <v>0</v>
      </c>
      <c r="R1957" t="b">
        <f>AND(COUNTIF('Master list(no salts, metals)'!R1951,"&lt;=1"),IF(COUNTIF('Master list(no salts, metals)'!$K1951:$Y1951, "#N/A")=14,TRUE,FALSE))</f>
        <v>0</v>
      </c>
      <c r="S1957" t="b">
        <f>AND(COUNTIF('Master list(no salts, metals)'!S1951,"&lt;=1"),IF(COUNTIF('Master list(no salts, metals)'!$K1951:$Y1951, "#N/A")=14,TRUE,FALSE))</f>
        <v>0</v>
      </c>
      <c r="T1957" t="b">
        <f>AND(COUNTIF('Master list(no salts, metals)'!T1951,"&lt;=1"),IF(COUNTIF('Master list(no salts, metals)'!$K1951:$Y1951, "#N/A")=14,TRUE,FALSE))</f>
        <v>0</v>
      </c>
      <c r="U1957" t="b">
        <f>AND(COUNTIF('Master list(no salts, metals)'!U1951,"&lt;=1"),IF(COUNTIF('Master list(no salts, metals)'!$K1951:$Y1951, "#N/A")=14,TRUE,FALSE))</f>
        <v>0</v>
      </c>
      <c r="V1957" t="b">
        <f>AND(COUNTIF('Master list(no salts, metals)'!V1951,"&lt;=1"),IF(COUNTIF('Master list(no salts, metals)'!$K1951:$Y1951, "#N/A")=14,TRUE,FALSE))</f>
        <v>0</v>
      </c>
      <c r="W1957" t="b">
        <f>AND(COUNTIF('Master list(no salts, metals)'!W1951,"&lt;=1"),IF(COUNTIF('Master list(no salts, metals)'!$K1951:$Y1951, "#N/A")=14,TRUE,FALSE))</f>
        <v>1</v>
      </c>
      <c r="X1957" t="b">
        <f>AND(COUNTIF('Master list(no salts, metals)'!X1951,"&lt;=1"),IF(COUNTIF('Master list(no salts, metals)'!$K1951:$Y1951, "#N/A")=14,TRUE,FALSE))</f>
        <v>0</v>
      </c>
      <c r="Y1957" t="b">
        <f>AND(COUNTIF('Master list(no salts, metals)'!Y1951,"&lt;=1"),IF(COUNTIF('Master list(no salts, metals)'!$K1951:$Y1951, "#N/A")=14,TRUE,FALSE))</f>
        <v>0</v>
      </c>
    </row>
    <row r="1958" spans="11:25" x14ac:dyDescent="0.25">
      <c r="K1958" t="b">
        <f>AND(COUNTIF('Master list(no salts, metals)'!K1952,"&lt;=1"),IF(COUNTIF('Master list(no salts, metals)'!$K1952:$Y1952, "#N/A")=14,TRUE,FALSE))</f>
        <v>0</v>
      </c>
      <c r="L1958" t="b">
        <f>AND(COUNTIF('Master list(no salts, metals)'!L1952,"&lt;=1"),IF(COUNTIF('Master list(no salts, metals)'!$K1952:$Y1952, "#N/A")=14,TRUE,FALSE))</f>
        <v>0</v>
      </c>
      <c r="M1958" t="b">
        <f>AND(COUNTIF('Master list(no salts, metals)'!M1952,"&lt;=1"),IF(COUNTIF('Master list(no salts, metals)'!$K1952:$Y1952, "#N/A")=14,TRUE,FALSE))</f>
        <v>0</v>
      </c>
      <c r="N1958" t="b">
        <f>AND(COUNTIF('Master list(no salts, metals)'!N1952,"&lt;=1"),IF(COUNTIF('Master list(no salts, metals)'!$K1952:$Y1952, "#N/A")=14,TRUE,FALSE))</f>
        <v>0</v>
      </c>
      <c r="O1958" t="b">
        <f>AND(COUNTIF('Master list(no salts, metals)'!O1952,"&lt;=1"),IF(COUNTIF('Master list(no salts, metals)'!$K1952:$Y1952, "#N/A")=14,TRUE,FALSE))</f>
        <v>0</v>
      </c>
      <c r="P1958" t="b">
        <f>AND(COUNTIF('Master list(no salts, metals)'!P1952,"&lt;=1"),IF(COUNTIF('Master list(no salts, metals)'!$K1952:$Y1952, "#N/A")=14,TRUE,FALSE))</f>
        <v>0</v>
      </c>
      <c r="Q1958" t="b">
        <f>AND(COUNTIF('Master list(no salts, metals)'!Q1952,"&lt;=1"),IF(COUNTIF('Master list(no salts, metals)'!$K1952:$Y1952, "#N/A")=14,TRUE,FALSE))</f>
        <v>0</v>
      </c>
      <c r="R1958" t="b">
        <f>AND(COUNTIF('Master list(no salts, metals)'!R1952,"&lt;=1"),IF(COUNTIF('Master list(no salts, metals)'!$K1952:$Y1952, "#N/A")=14,TRUE,FALSE))</f>
        <v>0</v>
      </c>
      <c r="S1958" t="b">
        <f>AND(COUNTIF('Master list(no salts, metals)'!S1952,"&lt;=1"),IF(COUNTIF('Master list(no salts, metals)'!$K1952:$Y1952, "#N/A")=14,TRUE,FALSE))</f>
        <v>0</v>
      </c>
      <c r="T1958" t="b">
        <f>AND(COUNTIF('Master list(no salts, metals)'!T1952,"&lt;=1"),IF(COUNTIF('Master list(no salts, metals)'!$K1952:$Y1952, "#N/A")=14,TRUE,FALSE))</f>
        <v>0</v>
      </c>
      <c r="U1958" t="b">
        <f>AND(COUNTIF('Master list(no salts, metals)'!U1952,"&lt;=1"),IF(COUNTIF('Master list(no salts, metals)'!$K1952:$Y1952, "#N/A")=14,TRUE,FALSE))</f>
        <v>0</v>
      </c>
      <c r="V1958" t="b">
        <f>AND(COUNTIF('Master list(no salts, metals)'!V1952,"&lt;=1"),IF(COUNTIF('Master list(no salts, metals)'!$K1952:$Y1952, "#N/A")=14,TRUE,FALSE))</f>
        <v>0</v>
      </c>
      <c r="W1958" t="b">
        <f>AND(COUNTIF('Master list(no salts, metals)'!W1952,"&lt;=1"),IF(COUNTIF('Master list(no salts, metals)'!$K1952:$Y1952, "#N/A")=14,TRUE,FALSE))</f>
        <v>0</v>
      </c>
      <c r="X1958" t="b">
        <f>AND(COUNTIF('Master list(no salts, metals)'!X1952,"&lt;=1"),IF(COUNTIF('Master list(no salts, metals)'!$K1952:$Y1952, "#N/A")=14,TRUE,FALSE))</f>
        <v>0</v>
      </c>
      <c r="Y1958" t="b">
        <f>AND(COUNTIF('Master list(no salts, metals)'!Y1952,"&lt;=1"),IF(COUNTIF('Master list(no salts, metals)'!$K1952:$Y1952, "#N/A")=14,TRUE,FALSE))</f>
        <v>0</v>
      </c>
    </row>
    <row r="1959" spans="11:25" x14ac:dyDescent="0.25">
      <c r="K1959" t="b">
        <f>AND(COUNTIF('Master list(no salts, metals)'!K1953,"&lt;=1"),IF(COUNTIF('Master list(no salts, metals)'!$K1953:$Y1953, "#N/A")=14,TRUE,FALSE))</f>
        <v>0</v>
      </c>
      <c r="L1959" t="b">
        <f>AND(COUNTIF('Master list(no salts, metals)'!L1953,"&lt;=1"),IF(COUNTIF('Master list(no salts, metals)'!$K1953:$Y1953, "#N/A")=14,TRUE,FALSE))</f>
        <v>0</v>
      </c>
      <c r="M1959" t="b">
        <f>AND(COUNTIF('Master list(no salts, metals)'!M1953,"&lt;=1"),IF(COUNTIF('Master list(no salts, metals)'!$K1953:$Y1953, "#N/A")=14,TRUE,FALSE))</f>
        <v>0</v>
      </c>
      <c r="N1959" t="b">
        <f>AND(COUNTIF('Master list(no salts, metals)'!N1953,"&lt;=1"),IF(COUNTIF('Master list(no salts, metals)'!$K1953:$Y1953, "#N/A")=14,TRUE,FALSE))</f>
        <v>0</v>
      </c>
      <c r="O1959" t="b">
        <f>AND(COUNTIF('Master list(no salts, metals)'!O1953,"&lt;=1"),IF(COUNTIF('Master list(no salts, metals)'!$K1953:$Y1953, "#N/A")=14,TRUE,FALSE))</f>
        <v>0</v>
      </c>
      <c r="P1959" t="b">
        <f>AND(COUNTIF('Master list(no salts, metals)'!P1953,"&lt;=1"),IF(COUNTIF('Master list(no salts, metals)'!$K1953:$Y1953, "#N/A")=14,TRUE,FALSE))</f>
        <v>0</v>
      </c>
      <c r="Q1959" t="b">
        <f>AND(COUNTIF('Master list(no salts, metals)'!Q1953,"&lt;=1"),IF(COUNTIF('Master list(no salts, metals)'!$K1953:$Y1953, "#N/A")=14,TRUE,FALSE))</f>
        <v>0</v>
      </c>
      <c r="R1959" t="b">
        <f>AND(COUNTIF('Master list(no salts, metals)'!R1953,"&lt;=1"),IF(COUNTIF('Master list(no salts, metals)'!$K1953:$Y1953, "#N/A")=14,TRUE,FALSE))</f>
        <v>0</v>
      </c>
      <c r="S1959" t="b">
        <f>AND(COUNTIF('Master list(no salts, metals)'!S1953,"&lt;=1"),IF(COUNTIF('Master list(no salts, metals)'!$K1953:$Y1953, "#N/A")=14,TRUE,FALSE))</f>
        <v>0</v>
      </c>
      <c r="T1959" t="b">
        <f>AND(COUNTIF('Master list(no salts, metals)'!T1953,"&lt;=1"),IF(COUNTIF('Master list(no salts, metals)'!$K1953:$Y1953, "#N/A")=14,TRUE,FALSE))</f>
        <v>0</v>
      </c>
      <c r="U1959" t="b">
        <f>AND(COUNTIF('Master list(no salts, metals)'!U1953,"&lt;=1"),IF(COUNTIF('Master list(no salts, metals)'!$K1953:$Y1953, "#N/A")=14,TRUE,FALSE))</f>
        <v>0</v>
      </c>
      <c r="V1959" t="b">
        <f>AND(COUNTIF('Master list(no salts, metals)'!V1953,"&lt;=1"),IF(COUNTIF('Master list(no salts, metals)'!$K1953:$Y1953, "#N/A")=14,TRUE,FALSE))</f>
        <v>0</v>
      </c>
      <c r="W1959" t="b">
        <f>AND(COUNTIF('Master list(no salts, metals)'!W1953,"&lt;=1"),IF(COUNTIF('Master list(no salts, metals)'!$K1953:$Y1953, "#N/A")=14,TRUE,FALSE))</f>
        <v>1</v>
      </c>
      <c r="X1959" t="b">
        <f>AND(COUNTIF('Master list(no salts, metals)'!X1953,"&lt;=1"),IF(COUNTIF('Master list(no salts, metals)'!$K1953:$Y1953, "#N/A")=14,TRUE,FALSE))</f>
        <v>0</v>
      </c>
      <c r="Y1959" t="b">
        <f>AND(COUNTIF('Master list(no salts, metals)'!Y1953,"&lt;=1"),IF(COUNTIF('Master list(no salts, metals)'!$K1953:$Y1953, "#N/A")=14,TRUE,FALSE))</f>
        <v>0</v>
      </c>
    </row>
    <row r="1960" spans="11:25" x14ac:dyDescent="0.25">
      <c r="K1960" t="b">
        <f>AND(COUNTIF('Master list(no salts, metals)'!K1954,"&lt;=1"),IF(COUNTIF('Master list(no salts, metals)'!$K1954:$Y1954, "#N/A")=14,TRUE,FALSE))</f>
        <v>0</v>
      </c>
      <c r="L1960" t="b">
        <f>AND(COUNTIF('Master list(no salts, metals)'!L1954,"&lt;=1"),IF(COUNTIF('Master list(no salts, metals)'!$K1954:$Y1954, "#N/A")=14,TRUE,FALSE))</f>
        <v>0</v>
      </c>
      <c r="M1960" t="b">
        <f>AND(COUNTIF('Master list(no salts, metals)'!M1954,"&lt;=1"),IF(COUNTIF('Master list(no salts, metals)'!$K1954:$Y1954, "#N/A")=14,TRUE,FALSE))</f>
        <v>0</v>
      </c>
      <c r="N1960" t="b">
        <f>AND(COUNTIF('Master list(no salts, metals)'!N1954,"&lt;=1"),IF(COUNTIF('Master list(no salts, metals)'!$K1954:$Y1954, "#N/A")=14,TRUE,FALSE))</f>
        <v>0</v>
      </c>
      <c r="O1960" t="b">
        <f>AND(COUNTIF('Master list(no salts, metals)'!O1954,"&lt;=1"),IF(COUNTIF('Master list(no salts, metals)'!$K1954:$Y1954, "#N/A")=14,TRUE,FALSE))</f>
        <v>0</v>
      </c>
      <c r="P1960" t="b">
        <f>AND(COUNTIF('Master list(no salts, metals)'!P1954,"&lt;=1"),IF(COUNTIF('Master list(no salts, metals)'!$K1954:$Y1954, "#N/A")=14,TRUE,FALSE))</f>
        <v>0</v>
      </c>
      <c r="Q1960" t="b">
        <f>AND(COUNTIF('Master list(no salts, metals)'!Q1954,"&lt;=1"),IF(COUNTIF('Master list(no salts, metals)'!$K1954:$Y1954, "#N/A")=14,TRUE,FALSE))</f>
        <v>0</v>
      </c>
      <c r="R1960" t="b">
        <f>AND(COUNTIF('Master list(no salts, metals)'!R1954,"&lt;=1"),IF(COUNTIF('Master list(no salts, metals)'!$K1954:$Y1954, "#N/A")=14,TRUE,FALSE))</f>
        <v>0</v>
      </c>
      <c r="S1960" t="b">
        <f>AND(COUNTIF('Master list(no salts, metals)'!S1954,"&lt;=1"),IF(COUNTIF('Master list(no salts, metals)'!$K1954:$Y1954, "#N/A")=14,TRUE,FALSE))</f>
        <v>0</v>
      </c>
      <c r="T1960" t="b">
        <f>AND(COUNTIF('Master list(no salts, metals)'!T1954,"&lt;=1"),IF(COUNTIF('Master list(no salts, metals)'!$K1954:$Y1954, "#N/A")=14,TRUE,FALSE))</f>
        <v>0</v>
      </c>
      <c r="U1960" t="b">
        <f>AND(COUNTIF('Master list(no salts, metals)'!U1954,"&lt;=1"),IF(COUNTIF('Master list(no salts, metals)'!$K1954:$Y1954, "#N/A")=14,TRUE,FALSE))</f>
        <v>0</v>
      </c>
      <c r="V1960" t="b">
        <f>AND(COUNTIF('Master list(no salts, metals)'!V1954,"&lt;=1"),IF(COUNTIF('Master list(no salts, metals)'!$K1954:$Y1954, "#N/A")=14,TRUE,FALSE))</f>
        <v>0</v>
      </c>
      <c r="W1960" t="b">
        <f>AND(COUNTIF('Master list(no salts, metals)'!W1954,"&lt;=1"),IF(COUNTIF('Master list(no salts, metals)'!$K1954:$Y1954, "#N/A")=14,TRUE,FALSE))</f>
        <v>1</v>
      </c>
      <c r="X1960" t="b">
        <f>AND(COUNTIF('Master list(no salts, metals)'!X1954,"&lt;=1"),IF(COUNTIF('Master list(no salts, metals)'!$K1954:$Y1954, "#N/A")=14,TRUE,FALSE))</f>
        <v>0</v>
      </c>
      <c r="Y1960" t="b">
        <f>AND(COUNTIF('Master list(no salts, metals)'!Y1954,"&lt;=1"),IF(COUNTIF('Master list(no salts, metals)'!$K1954:$Y1954, "#N/A")=14,TRUE,FALSE))</f>
        <v>0</v>
      </c>
    </row>
    <row r="1961" spans="11:25" x14ac:dyDescent="0.25">
      <c r="K1961" t="b">
        <f>AND(COUNTIF('Master list(no salts, metals)'!K1955,"&lt;=1"),IF(COUNTIF('Master list(no salts, metals)'!$K1955:$Y1955, "#N/A")=14,TRUE,FALSE))</f>
        <v>0</v>
      </c>
      <c r="L1961" t="b">
        <f>AND(COUNTIF('Master list(no salts, metals)'!L1955,"&lt;=1"),IF(COUNTIF('Master list(no salts, metals)'!$K1955:$Y1955, "#N/A")=14,TRUE,FALSE))</f>
        <v>0</v>
      </c>
      <c r="M1961" t="b">
        <f>AND(COUNTIF('Master list(no salts, metals)'!M1955,"&lt;=1"),IF(COUNTIF('Master list(no salts, metals)'!$K1955:$Y1955, "#N/A")=14,TRUE,FALSE))</f>
        <v>0</v>
      </c>
      <c r="N1961" t="b">
        <f>AND(COUNTIF('Master list(no salts, metals)'!N1955,"&lt;=1"),IF(COUNTIF('Master list(no salts, metals)'!$K1955:$Y1955, "#N/A")=14,TRUE,FALSE))</f>
        <v>0</v>
      </c>
      <c r="O1961" t="b">
        <f>AND(COUNTIF('Master list(no salts, metals)'!O1955,"&lt;=1"),IF(COUNTIF('Master list(no salts, metals)'!$K1955:$Y1955, "#N/A")=14,TRUE,FALSE))</f>
        <v>0</v>
      </c>
      <c r="P1961" t="b">
        <f>AND(COUNTIF('Master list(no salts, metals)'!P1955,"&lt;=1"),IF(COUNTIF('Master list(no salts, metals)'!$K1955:$Y1955, "#N/A")=14,TRUE,FALSE))</f>
        <v>0</v>
      </c>
      <c r="Q1961" t="b">
        <f>AND(COUNTIF('Master list(no salts, metals)'!Q1955,"&lt;=1"),IF(COUNTIF('Master list(no salts, metals)'!$K1955:$Y1955, "#N/A")=14,TRUE,FALSE))</f>
        <v>0</v>
      </c>
      <c r="R1961" t="b">
        <f>AND(COUNTIF('Master list(no salts, metals)'!R1955,"&lt;=1"),IF(COUNTIF('Master list(no salts, metals)'!$K1955:$Y1955, "#N/A")=14,TRUE,FALSE))</f>
        <v>0</v>
      </c>
      <c r="S1961" t="b">
        <f>AND(COUNTIF('Master list(no salts, metals)'!S1955,"&lt;=1"),IF(COUNTIF('Master list(no salts, metals)'!$K1955:$Y1955, "#N/A")=14,TRUE,FALSE))</f>
        <v>0</v>
      </c>
      <c r="T1961" t="b">
        <f>AND(COUNTIF('Master list(no salts, metals)'!T1955,"&lt;=1"),IF(COUNTIF('Master list(no salts, metals)'!$K1955:$Y1955, "#N/A")=14,TRUE,FALSE))</f>
        <v>1</v>
      </c>
      <c r="U1961" t="b">
        <f>AND(COUNTIF('Master list(no salts, metals)'!U1955,"&lt;=1"),IF(COUNTIF('Master list(no salts, metals)'!$K1955:$Y1955, "#N/A")=14,TRUE,FALSE))</f>
        <v>0</v>
      </c>
      <c r="V1961" t="b">
        <f>AND(COUNTIF('Master list(no salts, metals)'!V1955,"&lt;=1"),IF(COUNTIF('Master list(no salts, metals)'!$K1955:$Y1955, "#N/A")=14,TRUE,FALSE))</f>
        <v>0</v>
      </c>
      <c r="W1961" t="b">
        <f>AND(COUNTIF('Master list(no salts, metals)'!W1955,"&lt;=1"),IF(COUNTIF('Master list(no salts, metals)'!$K1955:$Y1955, "#N/A")=14,TRUE,FALSE))</f>
        <v>0</v>
      </c>
      <c r="X1961" t="b">
        <f>AND(COUNTIF('Master list(no salts, metals)'!X1955,"&lt;=1"),IF(COUNTIF('Master list(no salts, metals)'!$K1955:$Y1955, "#N/A")=14,TRUE,FALSE))</f>
        <v>0</v>
      </c>
      <c r="Y1961" t="b">
        <f>AND(COUNTIF('Master list(no salts, metals)'!Y1955,"&lt;=1"),IF(COUNTIF('Master list(no salts, metals)'!$K1955:$Y1955, "#N/A")=14,TRUE,FALSE))</f>
        <v>0</v>
      </c>
    </row>
    <row r="1962" spans="11:25" x14ac:dyDescent="0.25">
      <c r="K1962" t="b">
        <f>AND(COUNTIF('Master list(no salts, metals)'!K1956,"&lt;=1"),IF(COUNTIF('Master list(no salts, metals)'!$K1956:$Y1956, "#N/A")=14,TRUE,FALSE))</f>
        <v>0</v>
      </c>
      <c r="L1962" t="b">
        <f>AND(COUNTIF('Master list(no salts, metals)'!L1956,"&lt;=1"),IF(COUNTIF('Master list(no salts, metals)'!$K1956:$Y1956, "#N/A")=14,TRUE,FALSE))</f>
        <v>0</v>
      </c>
      <c r="M1962" t="b">
        <f>AND(COUNTIF('Master list(no salts, metals)'!M1956,"&lt;=1"),IF(COUNTIF('Master list(no salts, metals)'!$K1956:$Y1956, "#N/A")=14,TRUE,FALSE))</f>
        <v>0</v>
      </c>
      <c r="N1962" t="b">
        <f>AND(COUNTIF('Master list(no salts, metals)'!N1956,"&lt;=1"),IF(COUNTIF('Master list(no salts, metals)'!$K1956:$Y1956, "#N/A")=14,TRUE,FALSE))</f>
        <v>0</v>
      </c>
      <c r="O1962" t="b">
        <f>AND(COUNTIF('Master list(no salts, metals)'!O1956,"&lt;=1"),IF(COUNTIF('Master list(no salts, metals)'!$K1956:$Y1956, "#N/A")=14,TRUE,FALSE))</f>
        <v>0</v>
      </c>
      <c r="P1962" t="b">
        <f>AND(COUNTIF('Master list(no salts, metals)'!P1956,"&lt;=1"),IF(COUNTIF('Master list(no salts, metals)'!$K1956:$Y1956, "#N/A")=14,TRUE,FALSE))</f>
        <v>0</v>
      </c>
      <c r="Q1962" t="b">
        <f>AND(COUNTIF('Master list(no salts, metals)'!Q1956,"&lt;=1"),IF(COUNTIF('Master list(no salts, metals)'!$K1956:$Y1956, "#N/A")=14,TRUE,FALSE))</f>
        <v>0</v>
      </c>
      <c r="R1962" t="b">
        <f>AND(COUNTIF('Master list(no salts, metals)'!R1956,"&lt;=1"),IF(COUNTIF('Master list(no salts, metals)'!$K1956:$Y1956, "#N/A")=14,TRUE,FALSE))</f>
        <v>0</v>
      </c>
      <c r="S1962" t="b">
        <f>AND(COUNTIF('Master list(no salts, metals)'!S1956,"&lt;=1"),IF(COUNTIF('Master list(no salts, metals)'!$K1956:$Y1956, "#N/A")=14,TRUE,FALSE))</f>
        <v>0</v>
      </c>
      <c r="T1962" t="b">
        <f>AND(COUNTIF('Master list(no salts, metals)'!T1956,"&lt;=1"),IF(COUNTIF('Master list(no salts, metals)'!$K1956:$Y1956, "#N/A")=14,TRUE,FALSE))</f>
        <v>0</v>
      </c>
      <c r="U1962" t="b">
        <f>AND(COUNTIF('Master list(no salts, metals)'!U1956,"&lt;=1"),IF(COUNTIF('Master list(no salts, metals)'!$K1956:$Y1956, "#N/A")=14,TRUE,FALSE))</f>
        <v>0</v>
      </c>
      <c r="V1962" t="b">
        <f>AND(COUNTIF('Master list(no salts, metals)'!V1956,"&lt;=1"),IF(COUNTIF('Master list(no salts, metals)'!$K1956:$Y1956, "#N/A")=14,TRUE,FALSE))</f>
        <v>0</v>
      </c>
      <c r="W1962" t="b">
        <f>AND(COUNTIF('Master list(no salts, metals)'!W1956,"&lt;=1"),IF(COUNTIF('Master list(no salts, metals)'!$K1956:$Y1956, "#N/A")=14,TRUE,FALSE))</f>
        <v>0</v>
      </c>
      <c r="X1962" t="b">
        <f>AND(COUNTIF('Master list(no salts, metals)'!X1956,"&lt;=1"),IF(COUNTIF('Master list(no salts, metals)'!$K1956:$Y1956, "#N/A")=14,TRUE,FALSE))</f>
        <v>0</v>
      </c>
      <c r="Y1962" t="b">
        <f>AND(COUNTIF('Master list(no salts, metals)'!Y1956,"&lt;=1"),IF(COUNTIF('Master list(no salts, metals)'!$K1956:$Y1956, "#N/A")=14,TRUE,FALSE))</f>
        <v>0</v>
      </c>
    </row>
    <row r="1963" spans="11:25" x14ac:dyDescent="0.25">
      <c r="K1963" t="b">
        <f>AND(COUNTIF('Master list(no salts, metals)'!K1957,"&lt;=1"),IF(COUNTIF('Master list(no salts, metals)'!$K1957:$Y1957, "#N/A")=14,TRUE,FALSE))</f>
        <v>0</v>
      </c>
      <c r="L1963" t="b">
        <f>AND(COUNTIF('Master list(no salts, metals)'!L1957,"&lt;=1"),IF(COUNTIF('Master list(no salts, metals)'!$K1957:$Y1957, "#N/A")=14,TRUE,FALSE))</f>
        <v>0</v>
      </c>
      <c r="M1963" t="b">
        <f>AND(COUNTIF('Master list(no salts, metals)'!M1957,"&lt;=1"),IF(COUNTIF('Master list(no salts, metals)'!$K1957:$Y1957, "#N/A")=14,TRUE,FALSE))</f>
        <v>0</v>
      </c>
      <c r="N1963" t="b">
        <f>AND(COUNTIF('Master list(no salts, metals)'!N1957,"&lt;=1"),IF(COUNTIF('Master list(no salts, metals)'!$K1957:$Y1957, "#N/A")=14,TRUE,FALSE))</f>
        <v>0</v>
      </c>
      <c r="O1963" t="b">
        <f>AND(COUNTIF('Master list(no salts, metals)'!O1957,"&lt;=1"),IF(COUNTIF('Master list(no salts, metals)'!$K1957:$Y1957, "#N/A")=14,TRUE,FALSE))</f>
        <v>0</v>
      </c>
      <c r="P1963" t="b">
        <f>AND(COUNTIF('Master list(no salts, metals)'!P1957,"&lt;=1"),IF(COUNTIF('Master list(no salts, metals)'!$K1957:$Y1957, "#N/A")=14,TRUE,FALSE))</f>
        <v>0</v>
      </c>
      <c r="Q1963" t="b">
        <f>AND(COUNTIF('Master list(no salts, metals)'!Q1957,"&lt;=1"),IF(COUNTIF('Master list(no salts, metals)'!$K1957:$Y1957, "#N/A")=14,TRUE,FALSE))</f>
        <v>0</v>
      </c>
      <c r="R1963" t="b">
        <f>AND(COUNTIF('Master list(no salts, metals)'!R1957,"&lt;=1"),IF(COUNTIF('Master list(no salts, metals)'!$K1957:$Y1957, "#N/A")=14,TRUE,FALSE))</f>
        <v>0</v>
      </c>
      <c r="S1963" t="b">
        <f>AND(COUNTIF('Master list(no salts, metals)'!S1957,"&lt;=1"),IF(COUNTIF('Master list(no salts, metals)'!$K1957:$Y1957, "#N/A")=14,TRUE,FALSE))</f>
        <v>0</v>
      </c>
      <c r="T1963" t="b">
        <f>AND(COUNTIF('Master list(no salts, metals)'!T1957,"&lt;=1"),IF(COUNTIF('Master list(no salts, metals)'!$K1957:$Y1957, "#N/A")=14,TRUE,FALSE))</f>
        <v>0</v>
      </c>
      <c r="U1963" t="b">
        <f>AND(COUNTIF('Master list(no salts, metals)'!U1957,"&lt;=1"),IF(COUNTIF('Master list(no salts, metals)'!$K1957:$Y1957, "#N/A")=14,TRUE,FALSE))</f>
        <v>0</v>
      </c>
      <c r="V1963" t="b">
        <f>AND(COUNTIF('Master list(no salts, metals)'!V1957,"&lt;=1"),IF(COUNTIF('Master list(no salts, metals)'!$K1957:$Y1957, "#N/A")=14,TRUE,FALSE))</f>
        <v>0</v>
      </c>
      <c r="W1963" t="b">
        <f>AND(COUNTIF('Master list(no salts, metals)'!W1957,"&lt;=1"),IF(COUNTIF('Master list(no salts, metals)'!$K1957:$Y1957, "#N/A")=14,TRUE,FALSE))</f>
        <v>1</v>
      </c>
      <c r="X1963" t="b">
        <f>AND(COUNTIF('Master list(no salts, metals)'!X1957,"&lt;=1"),IF(COUNTIF('Master list(no salts, metals)'!$K1957:$Y1957, "#N/A")=14,TRUE,FALSE))</f>
        <v>0</v>
      </c>
      <c r="Y1963" t="b">
        <f>AND(COUNTIF('Master list(no salts, metals)'!Y1957,"&lt;=1"),IF(COUNTIF('Master list(no salts, metals)'!$K1957:$Y1957, "#N/A")=14,TRUE,FALSE))</f>
        <v>0</v>
      </c>
    </row>
    <row r="1964" spans="11:25" x14ac:dyDescent="0.25">
      <c r="K1964" t="b">
        <f>AND(COUNTIF('Master list(no salts, metals)'!K1958,"&lt;=1"),IF(COUNTIF('Master list(no salts, metals)'!$K1958:$Y1958, "#N/A")=14,TRUE,FALSE))</f>
        <v>0</v>
      </c>
      <c r="L1964" t="b">
        <f>AND(COUNTIF('Master list(no salts, metals)'!L1958,"&lt;=1"),IF(COUNTIF('Master list(no salts, metals)'!$K1958:$Y1958, "#N/A")=14,TRUE,FALSE))</f>
        <v>0</v>
      </c>
      <c r="M1964" t="b">
        <f>AND(COUNTIF('Master list(no salts, metals)'!M1958,"&lt;=1"),IF(COUNTIF('Master list(no salts, metals)'!$K1958:$Y1958, "#N/A")=14,TRUE,FALSE))</f>
        <v>0</v>
      </c>
      <c r="N1964" t="b">
        <f>AND(COUNTIF('Master list(no salts, metals)'!N1958,"&lt;=1"),IF(COUNTIF('Master list(no salts, metals)'!$K1958:$Y1958, "#N/A")=14,TRUE,FALSE))</f>
        <v>0</v>
      </c>
      <c r="O1964" t="b">
        <f>AND(COUNTIF('Master list(no salts, metals)'!O1958,"&lt;=1"),IF(COUNTIF('Master list(no salts, metals)'!$K1958:$Y1958, "#N/A")=14,TRUE,FALSE))</f>
        <v>0</v>
      </c>
      <c r="P1964" t="b">
        <f>AND(COUNTIF('Master list(no salts, metals)'!P1958,"&lt;=1"),IF(COUNTIF('Master list(no salts, metals)'!$K1958:$Y1958, "#N/A")=14,TRUE,FALSE))</f>
        <v>0</v>
      </c>
      <c r="Q1964" t="b">
        <f>AND(COUNTIF('Master list(no salts, metals)'!Q1958,"&lt;=1"),IF(COUNTIF('Master list(no salts, metals)'!$K1958:$Y1958, "#N/A")=14,TRUE,FALSE))</f>
        <v>0</v>
      </c>
      <c r="R1964" t="b">
        <f>AND(COUNTIF('Master list(no salts, metals)'!R1958,"&lt;=1"),IF(COUNTIF('Master list(no salts, metals)'!$K1958:$Y1958, "#N/A")=14,TRUE,FALSE))</f>
        <v>0</v>
      </c>
      <c r="S1964" t="b">
        <f>AND(COUNTIF('Master list(no salts, metals)'!S1958,"&lt;=1"),IF(COUNTIF('Master list(no salts, metals)'!$K1958:$Y1958, "#N/A")=14,TRUE,FALSE))</f>
        <v>0</v>
      </c>
      <c r="T1964" t="b">
        <f>AND(COUNTIF('Master list(no salts, metals)'!T1958,"&lt;=1"),IF(COUNTIF('Master list(no salts, metals)'!$K1958:$Y1958, "#N/A")=14,TRUE,FALSE))</f>
        <v>0</v>
      </c>
      <c r="U1964" t="b">
        <f>AND(COUNTIF('Master list(no salts, metals)'!U1958,"&lt;=1"),IF(COUNTIF('Master list(no salts, metals)'!$K1958:$Y1958, "#N/A")=14,TRUE,FALSE))</f>
        <v>0</v>
      </c>
      <c r="V1964" t="b">
        <f>AND(COUNTIF('Master list(no salts, metals)'!V1958,"&lt;=1"),IF(COUNTIF('Master list(no salts, metals)'!$K1958:$Y1958, "#N/A")=14,TRUE,FALSE))</f>
        <v>0</v>
      </c>
      <c r="W1964" t="b">
        <f>AND(COUNTIF('Master list(no salts, metals)'!W1958,"&lt;=1"),IF(COUNTIF('Master list(no salts, metals)'!$K1958:$Y1958, "#N/A")=14,TRUE,FALSE))</f>
        <v>1</v>
      </c>
      <c r="X1964" t="b">
        <f>AND(COUNTIF('Master list(no salts, metals)'!X1958,"&lt;=1"),IF(COUNTIF('Master list(no salts, metals)'!$K1958:$Y1958, "#N/A")=14,TRUE,FALSE))</f>
        <v>0</v>
      </c>
      <c r="Y1964" t="b">
        <f>AND(COUNTIF('Master list(no salts, metals)'!Y1958,"&lt;=1"),IF(COUNTIF('Master list(no salts, metals)'!$K1958:$Y1958, "#N/A")=14,TRUE,FALSE))</f>
        <v>0</v>
      </c>
    </row>
    <row r="1965" spans="11:25" x14ac:dyDescent="0.25">
      <c r="K1965" t="b">
        <f>AND(COUNTIF('Master list(no salts, metals)'!K1959,"&lt;=1"),IF(COUNTIF('Master list(no salts, metals)'!$K1959:$Y1959, "#N/A")=14,TRUE,FALSE))</f>
        <v>0</v>
      </c>
      <c r="L1965" t="b">
        <f>AND(COUNTIF('Master list(no salts, metals)'!L1959,"&lt;=1"),IF(COUNTIF('Master list(no salts, metals)'!$K1959:$Y1959, "#N/A")=14,TRUE,FALSE))</f>
        <v>0</v>
      </c>
      <c r="M1965" t="b">
        <f>AND(COUNTIF('Master list(no salts, metals)'!M1959,"&lt;=1"),IF(COUNTIF('Master list(no salts, metals)'!$K1959:$Y1959, "#N/A")=14,TRUE,FALSE))</f>
        <v>0</v>
      </c>
      <c r="N1965" t="b">
        <f>AND(COUNTIF('Master list(no salts, metals)'!N1959,"&lt;=1"),IF(COUNTIF('Master list(no salts, metals)'!$K1959:$Y1959, "#N/A")=14,TRUE,FALSE))</f>
        <v>0</v>
      </c>
      <c r="O1965" t="b">
        <f>AND(COUNTIF('Master list(no salts, metals)'!O1959,"&lt;=1"),IF(COUNTIF('Master list(no salts, metals)'!$K1959:$Y1959, "#N/A")=14,TRUE,FALSE))</f>
        <v>0</v>
      </c>
      <c r="P1965" t="b">
        <f>AND(COUNTIF('Master list(no salts, metals)'!P1959,"&lt;=1"),IF(COUNTIF('Master list(no salts, metals)'!$K1959:$Y1959, "#N/A")=14,TRUE,FALSE))</f>
        <v>0</v>
      </c>
      <c r="Q1965" t="b">
        <f>AND(COUNTIF('Master list(no salts, metals)'!Q1959,"&lt;=1"),IF(COUNTIF('Master list(no salts, metals)'!$K1959:$Y1959, "#N/A")=14,TRUE,FALSE))</f>
        <v>0</v>
      </c>
      <c r="R1965" t="b">
        <f>AND(COUNTIF('Master list(no salts, metals)'!R1959,"&lt;=1"),IF(COUNTIF('Master list(no salts, metals)'!$K1959:$Y1959, "#N/A")=14,TRUE,FALSE))</f>
        <v>0</v>
      </c>
      <c r="S1965" t="b">
        <f>AND(COUNTIF('Master list(no salts, metals)'!S1959,"&lt;=1"),IF(COUNTIF('Master list(no salts, metals)'!$K1959:$Y1959, "#N/A")=14,TRUE,FALSE))</f>
        <v>0</v>
      </c>
      <c r="T1965" t="b">
        <f>AND(COUNTIF('Master list(no salts, metals)'!T1959,"&lt;=1"),IF(COUNTIF('Master list(no salts, metals)'!$K1959:$Y1959, "#N/A")=14,TRUE,FALSE))</f>
        <v>0</v>
      </c>
      <c r="U1965" t="b">
        <f>AND(COUNTIF('Master list(no salts, metals)'!U1959,"&lt;=1"),IF(COUNTIF('Master list(no salts, metals)'!$K1959:$Y1959, "#N/A")=14,TRUE,FALSE))</f>
        <v>0</v>
      </c>
      <c r="V1965" t="b">
        <f>AND(COUNTIF('Master list(no salts, metals)'!V1959,"&lt;=1"),IF(COUNTIF('Master list(no salts, metals)'!$K1959:$Y1959, "#N/A")=14,TRUE,FALSE))</f>
        <v>0</v>
      </c>
      <c r="W1965" t="b">
        <f>AND(COUNTIF('Master list(no salts, metals)'!W1959,"&lt;=1"),IF(COUNTIF('Master list(no salts, metals)'!$K1959:$Y1959, "#N/A")=14,TRUE,FALSE))</f>
        <v>1</v>
      </c>
      <c r="X1965" t="b">
        <f>AND(COUNTIF('Master list(no salts, metals)'!X1959,"&lt;=1"),IF(COUNTIF('Master list(no salts, metals)'!$K1959:$Y1959, "#N/A")=14,TRUE,FALSE))</f>
        <v>0</v>
      </c>
      <c r="Y1965" t="b">
        <f>AND(COUNTIF('Master list(no salts, metals)'!Y1959,"&lt;=1"),IF(COUNTIF('Master list(no salts, metals)'!$K1959:$Y1959, "#N/A")=14,TRUE,FALSE))</f>
        <v>0</v>
      </c>
    </row>
    <row r="1966" spans="11:25" x14ac:dyDescent="0.25">
      <c r="K1966" t="b">
        <f>AND(COUNTIF('Master list(no salts, metals)'!K1960,"&lt;=1"),IF(COUNTIF('Master list(no salts, metals)'!$K1960:$Y1960, "#N/A")=14,TRUE,FALSE))</f>
        <v>0</v>
      </c>
      <c r="L1966" t="b">
        <f>AND(COUNTIF('Master list(no salts, metals)'!L1960,"&lt;=1"),IF(COUNTIF('Master list(no salts, metals)'!$K1960:$Y1960, "#N/A")=14,TRUE,FALSE))</f>
        <v>0</v>
      </c>
      <c r="M1966" t="b">
        <f>AND(COUNTIF('Master list(no salts, metals)'!M1960,"&lt;=1"),IF(COUNTIF('Master list(no salts, metals)'!$K1960:$Y1960, "#N/A")=14,TRUE,FALSE))</f>
        <v>0</v>
      </c>
      <c r="N1966" t="b">
        <f>AND(COUNTIF('Master list(no salts, metals)'!N1960,"&lt;=1"),IF(COUNTIF('Master list(no salts, metals)'!$K1960:$Y1960, "#N/A")=14,TRUE,FALSE))</f>
        <v>0</v>
      </c>
      <c r="O1966" t="b">
        <f>AND(COUNTIF('Master list(no salts, metals)'!O1960,"&lt;=1"),IF(COUNTIF('Master list(no salts, metals)'!$K1960:$Y1960, "#N/A")=14,TRUE,FALSE))</f>
        <v>0</v>
      </c>
      <c r="P1966" t="b">
        <f>AND(COUNTIF('Master list(no salts, metals)'!P1960,"&lt;=1"),IF(COUNTIF('Master list(no salts, metals)'!$K1960:$Y1960, "#N/A")=14,TRUE,FALSE))</f>
        <v>0</v>
      </c>
      <c r="Q1966" t="b">
        <f>AND(COUNTIF('Master list(no salts, metals)'!Q1960,"&lt;=1"),IF(COUNTIF('Master list(no salts, metals)'!$K1960:$Y1960, "#N/A")=14,TRUE,FALSE))</f>
        <v>0</v>
      </c>
      <c r="R1966" t="b">
        <f>AND(COUNTIF('Master list(no salts, metals)'!R1960,"&lt;=1"),IF(COUNTIF('Master list(no salts, metals)'!$K1960:$Y1960, "#N/A")=14,TRUE,FALSE))</f>
        <v>0</v>
      </c>
      <c r="S1966" t="b">
        <f>AND(COUNTIF('Master list(no salts, metals)'!S1960,"&lt;=1"),IF(COUNTIF('Master list(no salts, metals)'!$K1960:$Y1960, "#N/A")=14,TRUE,FALSE))</f>
        <v>0</v>
      </c>
      <c r="T1966" t="b">
        <f>AND(COUNTIF('Master list(no salts, metals)'!T1960,"&lt;=1"),IF(COUNTIF('Master list(no salts, metals)'!$K1960:$Y1960, "#N/A")=14,TRUE,FALSE))</f>
        <v>0</v>
      </c>
      <c r="U1966" t="b">
        <f>AND(COUNTIF('Master list(no salts, metals)'!U1960,"&lt;=1"),IF(COUNTIF('Master list(no salts, metals)'!$K1960:$Y1960, "#N/A")=14,TRUE,FALSE))</f>
        <v>0</v>
      </c>
      <c r="V1966" t="b">
        <f>AND(COUNTIF('Master list(no salts, metals)'!V1960,"&lt;=1"),IF(COUNTIF('Master list(no salts, metals)'!$K1960:$Y1960, "#N/A")=14,TRUE,FALSE))</f>
        <v>0</v>
      </c>
      <c r="W1966" t="b">
        <f>AND(COUNTIF('Master list(no salts, metals)'!W1960,"&lt;=1"),IF(COUNTIF('Master list(no salts, metals)'!$K1960:$Y1960, "#N/A")=14,TRUE,FALSE))</f>
        <v>0</v>
      </c>
      <c r="X1966" t="b">
        <f>AND(COUNTIF('Master list(no salts, metals)'!X1960,"&lt;=1"),IF(COUNTIF('Master list(no salts, metals)'!$K1960:$Y1960, "#N/A")=14,TRUE,FALSE))</f>
        <v>0</v>
      </c>
      <c r="Y1966" t="b">
        <f>AND(COUNTIF('Master list(no salts, metals)'!Y1960,"&lt;=1"),IF(COUNTIF('Master list(no salts, metals)'!$K1960:$Y1960, "#N/A")=14,TRUE,FALSE))</f>
        <v>0</v>
      </c>
    </row>
    <row r="1967" spans="11:25" x14ac:dyDescent="0.25">
      <c r="K1967" t="b">
        <f>AND(COUNTIF('Master list(no salts, metals)'!K1961,"&lt;=1"),IF(COUNTIF('Master list(no salts, metals)'!$K1961:$Y1961, "#N/A")=14,TRUE,FALSE))</f>
        <v>0</v>
      </c>
      <c r="L1967" t="b">
        <f>AND(COUNTIF('Master list(no salts, metals)'!L1961,"&lt;=1"),IF(COUNTIF('Master list(no salts, metals)'!$K1961:$Y1961, "#N/A")=14,TRUE,FALSE))</f>
        <v>0</v>
      </c>
      <c r="M1967" t="b">
        <f>AND(COUNTIF('Master list(no salts, metals)'!M1961,"&lt;=1"),IF(COUNTIF('Master list(no salts, metals)'!$K1961:$Y1961, "#N/A")=14,TRUE,FALSE))</f>
        <v>0</v>
      </c>
      <c r="N1967" t="b">
        <f>AND(COUNTIF('Master list(no salts, metals)'!N1961,"&lt;=1"),IF(COUNTIF('Master list(no salts, metals)'!$K1961:$Y1961, "#N/A")=14,TRUE,FALSE))</f>
        <v>0</v>
      </c>
      <c r="O1967" t="b">
        <f>AND(COUNTIF('Master list(no salts, metals)'!O1961,"&lt;=1"),IF(COUNTIF('Master list(no salts, metals)'!$K1961:$Y1961, "#N/A")=14,TRUE,FALSE))</f>
        <v>0</v>
      </c>
      <c r="P1967" t="b">
        <f>AND(COUNTIF('Master list(no salts, metals)'!P1961,"&lt;=1"),IF(COUNTIF('Master list(no salts, metals)'!$K1961:$Y1961, "#N/A")=14,TRUE,FALSE))</f>
        <v>0</v>
      </c>
      <c r="Q1967" t="b">
        <f>AND(COUNTIF('Master list(no salts, metals)'!Q1961,"&lt;=1"),IF(COUNTIF('Master list(no salts, metals)'!$K1961:$Y1961, "#N/A")=14,TRUE,FALSE))</f>
        <v>0</v>
      </c>
      <c r="R1967" t="b">
        <f>AND(COUNTIF('Master list(no salts, metals)'!R1961,"&lt;=1"),IF(COUNTIF('Master list(no salts, metals)'!$K1961:$Y1961, "#N/A")=14,TRUE,FALSE))</f>
        <v>0</v>
      </c>
      <c r="S1967" t="b">
        <f>AND(COUNTIF('Master list(no salts, metals)'!S1961,"&lt;=1"),IF(COUNTIF('Master list(no salts, metals)'!$K1961:$Y1961, "#N/A")=14,TRUE,FALSE))</f>
        <v>0</v>
      </c>
      <c r="T1967" t="b">
        <f>AND(COUNTIF('Master list(no salts, metals)'!T1961,"&lt;=1"),IF(COUNTIF('Master list(no salts, metals)'!$K1961:$Y1961, "#N/A")=14,TRUE,FALSE))</f>
        <v>0</v>
      </c>
      <c r="U1967" t="b">
        <f>AND(COUNTIF('Master list(no salts, metals)'!U1961,"&lt;=1"),IF(COUNTIF('Master list(no salts, metals)'!$K1961:$Y1961, "#N/A")=14,TRUE,FALSE))</f>
        <v>0</v>
      </c>
      <c r="V1967" t="b">
        <f>AND(COUNTIF('Master list(no salts, metals)'!V1961,"&lt;=1"),IF(COUNTIF('Master list(no salts, metals)'!$K1961:$Y1961, "#N/A")=14,TRUE,FALSE))</f>
        <v>0</v>
      </c>
      <c r="W1967" t="b">
        <f>AND(COUNTIF('Master list(no salts, metals)'!W1961,"&lt;=1"),IF(COUNTIF('Master list(no salts, metals)'!$K1961:$Y1961, "#N/A")=14,TRUE,FALSE))</f>
        <v>1</v>
      </c>
      <c r="X1967" t="b">
        <f>AND(COUNTIF('Master list(no salts, metals)'!X1961,"&lt;=1"),IF(COUNTIF('Master list(no salts, metals)'!$K1961:$Y1961, "#N/A")=14,TRUE,FALSE))</f>
        <v>0</v>
      </c>
      <c r="Y1967" t="b">
        <f>AND(COUNTIF('Master list(no salts, metals)'!Y1961,"&lt;=1"),IF(COUNTIF('Master list(no salts, metals)'!$K1961:$Y1961, "#N/A")=14,TRUE,FALSE))</f>
        <v>0</v>
      </c>
    </row>
    <row r="1968" spans="11:25" x14ac:dyDescent="0.25">
      <c r="K1968" t="b">
        <f>AND(COUNTIF('Master list(no salts, metals)'!K1962,"&lt;=1"),IF(COUNTIF('Master list(no salts, metals)'!$K1962:$Y1962, "#N/A")=14,TRUE,FALSE))</f>
        <v>0</v>
      </c>
      <c r="L1968" t="b">
        <f>AND(COUNTIF('Master list(no salts, metals)'!L1962,"&lt;=1"),IF(COUNTIF('Master list(no salts, metals)'!$K1962:$Y1962, "#N/A")=14,TRUE,FALSE))</f>
        <v>0</v>
      </c>
      <c r="M1968" t="b">
        <f>AND(COUNTIF('Master list(no salts, metals)'!M1962,"&lt;=1"),IF(COUNTIF('Master list(no salts, metals)'!$K1962:$Y1962, "#N/A")=14,TRUE,FALSE))</f>
        <v>0</v>
      </c>
      <c r="N1968" t="b">
        <f>AND(COUNTIF('Master list(no salts, metals)'!N1962,"&lt;=1"),IF(COUNTIF('Master list(no salts, metals)'!$K1962:$Y1962, "#N/A")=14,TRUE,FALSE))</f>
        <v>0</v>
      </c>
      <c r="O1968" t="b">
        <f>AND(COUNTIF('Master list(no salts, metals)'!O1962,"&lt;=1"),IF(COUNTIF('Master list(no salts, metals)'!$K1962:$Y1962, "#N/A")=14,TRUE,FALSE))</f>
        <v>0</v>
      </c>
      <c r="P1968" t="b">
        <f>AND(COUNTIF('Master list(no salts, metals)'!P1962,"&lt;=1"),IF(COUNTIF('Master list(no salts, metals)'!$K1962:$Y1962, "#N/A")=14,TRUE,FALSE))</f>
        <v>0</v>
      </c>
      <c r="Q1968" t="b">
        <f>AND(COUNTIF('Master list(no salts, metals)'!Q1962,"&lt;=1"),IF(COUNTIF('Master list(no salts, metals)'!$K1962:$Y1962, "#N/A")=14,TRUE,FALSE))</f>
        <v>0</v>
      </c>
      <c r="R1968" t="b">
        <f>AND(COUNTIF('Master list(no salts, metals)'!R1962,"&lt;=1"),IF(COUNTIF('Master list(no salts, metals)'!$K1962:$Y1962, "#N/A")=14,TRUE,FALSE))</f>
        <v>0</v>
      </c>
      <c r="S1968" t="b">
        <f>AND(COUNTIF('Master list(no salts, metals)'!S1962,"&lt;=1"),IF(COUNTIF('Master list(no salts, metals)'!$K1962:$Y1962, "#N/A")=14,TRUE,FALSE))</f>
        <v>0</v>
      </c>
      <c r="T1968" t="b">
        <f>AND(COUNTIF('Master list(no salts, metals)'!T1962,"&lt;=1"),IF(COUNTIF('Master list(no salts, metals)'!$K1962:$Y1962, "#N/A")=14,TRUE,FALSE))</f>
        <v>0</v>
      </c>
      <c r="U1968" t="b">
        <f>AND(COUNTIF('Master list(no salts, metals)'!U1962,"&lt;=1"),IF(COUNTIF('Master list(no salts, metals)'!$K1962:$Y1962, "#N/A")=14,TRUE,FALSE))</f>
        <v>0</v>
      </c>
      <c r="V1968" t="b">
        <f>AND(COUNTIF('Master list(no salts, metals)'!V1962,"&lt;=1"),IF(COUNTIF('Master list(no salts, metals)'!$K1962:$Y1962, "#N/A")=14,TRUE,FALSE))</f>
        <v>0</v>
      </c>
      <c r="W1968" t="b">
        <f>AND(COUNTIF('Master list(no salts, metals)'!W1962,"&lt;=1"),IF(COUNTIF('Master list(no salts, metals)'!$K1962:$Y1962, "#N/A")=14,TRUE,FALSE))</f>
        <v>0</v>
      </c>
      <c r="X1968" t="b">
        <f>AND(COUNTIF('Master list(no salts, metals)'!X1962,"&lt;=1"),IF(COUNTIF('Master list(no salts, metals)'!$K1962:$Y1962, "#N/A")=14,TRUE,FALSE))</f>
        <v>0</v>
      </c>
      <c r="Y1968" t="b">
        <f>AND(COUNTIF('Master list(no salts, metals)'!Y1962,"&lt;=1"),IF(COUNTIF('Master list(no salts, metals)'!$K1962:$Y1962, "#N/A")=14,TRUE,FALSE))</f>
        <v>1</v>
      </c>
    </row>
    <row r="1969" spans="11:25" x14ac:dyDescent="0.25">
      <c r="K1969" t="b">
        <f>AND(COUNTIF('Master list(no salts, metals)'!K1963,"&lt;=1"),IF(COUNTIF('Master list(no salts, metals)'!$K1963:$Y1963, "#N/A")=14,TRUE,FALSE))</f>
        <v>0</v>
      </c>
      <c r="L1969" t="b">
        <f>AND(COUNTIF('Master list(no salts, metals)'!L1963,"&lt;=1"),IF(COUNTIF('Master list(no salts, metals)'!$K1963:$Y1963, "#N/A")=14,TRUE,FALSE))</f>
        <v>1</v>
      </c>
      <c r="M1969" t="b">
        <f>AND(COUNTIF('Master list(no salts, metals)'!M1963,"&lt;=1"),IF(COUNTIF('Master list(no salts, metals)'!$K1963:$Y1963, "#N/A")=14,TRUE,FALSE))</f>
        <v>0</v>
      </c>
      <c r="N1969" t="b">
        <f>AND(COUNTIF('Master list(no salts, metals)'!N1963,"&lt;=1"),IF(COUNTIF('Master list(no salts, metals)'!$K1963:$Y1963, "#N/A")=14,TRUE,FALSE))</f>
        <v>0</v>
      </c>
      <c r="O1969" t="b">
        <f>AND(COUNTIF('Master list(no salts, metals)'!O1963,"&lt;=1"),IF(COUNTIF('Master list(no salts, metals)'!$K1963:$Y1963, "#N/A")=14,TRUE,FALSE))</f>
        <v>0</v>
      </c>
      <c r="P1969" t="b">
        <f>AND(COUNTIF('Master list(no salts, metals)'!P1963,"&lt;=1"),IF(COUNTIF('Master list(no salts, metals)'!$K1963:$Y1963, "#N/A")=14,TRUE,FALSE))</f>
        <v>0</v>
      </c>
      <c r="Q1969" t="b">
        <f>AND(COUNTIF('Master list(no salts, metals)'!Q1963,"&lt;=1"),IF(COUNTIF('Master list(no salts, metals)'!$K1963:$Y1963, "#N/A")=14,TRUE,FALSE))</f>
        <v>0</v>
      </c>
      <c r="R1969" t="b">
        <f>AND(COUNTIF('Master list(no salts, metals)'!R1963,"&lt;=1"),IF(COUNTIF('Master list(no salts, metals)'!$K1963:$Y1963, "#N/A")=14,TRUE,FALSE))</f>
        <v>0</v>
      </c>
      <c r="S1969" t="b">
        <f>AND(COUNTIF('Master list(no salts, metals)'!S1963,"&lt;=1"),IF(COUNTIF('Master list(no salts, metals)'!$K1963:$Y1963, "#N/A")=14,TRUE,FALSE))</f>
        <v>0</v>
      </c>
      <c r="T1969" t="b">
        <f>AND(COUNTIF('Master list(no salts, metals)'!T1963,"&lt;=1"),IF(COUNTIF('Master list(no salts, metals)'!$K1963:$Y1963, "#N/A")=14,TRUE,FALSE))</f>
        <v>0</v>
      </c>
      <c r="U1969" t="b">
        <f>AND(COUNTIF('Master list(no salts, metals)'!U1963,"&lt;=1"),IF(COUNTIF('Master list(no salts, metals)'!$K1963:$Y1963, "#N/A")=14,TRUE,FALSE))</f>
        <v>0</v>
      </c>
      <c r="V1969" t="b">
        <f>AND(COUNTIF('Master list(no salts, metals)'!V1963,"&lt;=1"),IF(COUNTIF('Master list(no salts, metals)'!$K1963:$Y1963, "#N/A")=14,TRUE,FALSE))</f>
        <v>0</v>
      </c>
      <c r="W1969" t="b">
        <f>AND(COUNTIF('Master list(no salts, metals)'!W1963,"&lt;=1"),IF(COUNTIF('Master list(no salts, metals)'!$K1963:$Y1963, "#N/A")=14,TRUE,FALSE))</f>
        <v>0</v>
      </c>
      <c r="X1969" t="b">
        <f>AND(COUNTIF('Master list(no salts, metals)'!X1963,"&lt;=1"),IF(COUNTIF('Master list(no salts, metals)'!$K1963:$Y1963, "#N/A")=14,TRUE,FALSE))</f>
        <v>0</v>
      </c>
      <c r="Y1969" t="b">
        <f>AND(COUNTIF('Master list(no salts, metals)'!Y1963,"&lt;=1"),IF(COUNTIF('Master list(no salts, metals)'!$K1963:$Y1963, "#N/A")=14,TRUE,FALSE))</f>
        <v>0</v>
      </c>
    </row>
    <row r="1970" spans="11:25" x14ac:dyDescent="0.25">
      <c r="K1970" t="b">
        <f>AND(COUNTIF('Master list(no salts, metals)'!K1964,"&lt;=1"),IF(COUNTIF('Master list(no salts, metals)'!$K1964:$Y1964, "#N/A")=14,TRUE,FALSE))</f>
        <v>0</v>
      </c>
      <c r="L1970" t="b">
        <f>AND(COUNTIF('Master list(no salts, metals)'!L1964,"&lt;=1"),IF(COUNTIF('Master list(no salts, metals)'!$K1964:$Y1964, "#N/A")=14,TRUE,FALSE))</f>
        <v>0</v>
      </c>
      <c r="M1970" t="b">
        <f>AND(COUNTIF('Master list(no salts, metals)'!M1964,"&lt;=1"),IF(COUNTIF('Master list(no salts, metals)'!$K1964:$Y1964, "#N/A")=14,TRUE,FALSE))</f>
        <v>0</v>
      </c>
      <c r="N1970" t="b">
        <f>AND(COUNTIF('Master list(no salts, metals)'!N1964,"&lt;=1"),IF(COUNTIF('Master list(no salts, metals)'!$K1964:$Y1964, "#N/A")=14,TRUE,FALSE))</f>
        <v>0</v>
      </c>
      <c r="O1970" t="b">
        <f>AND(COUNTIF('Master list(no salts, metals)'!O1964,"&lt;=1"),IF(COUNTIF('Master list(no salts, metals)'!$K1964:$Y1964, "#N/A")=14,TRUE,FALSE))</f>
        <v>0</v>
      </c>
      <c r="P1970" t="b">
        <f>AND(COUNTIF('Master list(no salts, metals)'!P1964,"&lt;=1"),IF(COUNTIF('Master list(no salts, metals)'!$K1964:$Y1964, "#N/A")=14,TRUE,FALSE))</f>
        <v>0</v>
      </c>
      <c r="Q1970" t="b">
        <f>AND(COUNTIF('Master list(no salts, metals)'!Q1964,"&lt;=1"),IF(COUNTIF('Master list(no salts, metals)'!$K1964:$Y1964, "#N/A")=14,TRUE,FALSE))</f>
        <v>0</v>
      </c>
      <c r="R1970" t="b">
        <f>AND(COUNTIF('Master list(no salts, metals)'!R1964,"&lt;=1"),IF(COUNTIF('Master list(no salts, metals)'!$K1964:$Y1964, "#N/A")=14,TRUE,FALSE))</f>
        <v>0</v>
      </c>
      <c r="S1970" t="b">
        <f>AND(COUNTIF('Master list(no salts, metals)'!S1964,"&lt;=1"),IF(COUNTIF('Master list(no salts, metals)'!$K1964:$Y1964, "#N/A")=14,TRUE,FALSE))</f>
        <v>0</v>
      </c>
      <c r="T1970" t="b">
        <f>AND(COUNTIF('Master list(no salts, metals)'!T1964,"&lt;=1"),IF(COUNTIF('Master list(no salts, metals)'!$K1964:$Y1964, "#N/A")=14,TRUE,FALSE))</f>
        <v>0</v>
      </c>
      <c r="U1970" t="b">
        <f>AND(COUNTIF('Master list(no salts, metals)'!U1964,"&lt;=1"),IF(COUNTIF('Master list(no salts, metals)'!$K1964:$Y1964, "#N/A")=14,TRUE,FALSE))</f>
        <v>0</v>
      </c>
      <c r="V1970" t="b">
        <f>AND(COUNTIF('Master list(no salts, metals)'!V1964,"&lt;=1"),IF(COUNTIF('Master list(no salts, metals)'!$K1964:$Y1964, "#N/A")=14,TRUE,FALSE))</f>
        <v>0</v>
      </c>
      <c r="W1970" t="b">
        <f>AND(COUNTIF('Master list(no salts, metals)'!W1964,"&lt;=1"),IF(COUNTIF('Master list(no salts, metals)'!$K1964:$Y1964, "#N/A")=14,TRUE,FALSE))</f>
        <v>0</v>
      </c>
      <c r="X1970" t="b">
        <f>AND(COUNTIF('Master list(no salts, metals)'!X1964,"&lt;=1"),IF(COUNTIF('Master list(no salts, metals)'!$K1964:$Y1964, "#N/A")=14,TRUE,FALSE))</f>
        <v>0</v>
      </c>
      <c r="Y1970" t="b">
        <f>AND(COUNTIF('Master list(no salts, metals)'!Y1964,"&lt;=1"),IF(COUNTIF('Master list(no salts, metals)'!$K1964:$Y1964, "#N/A")=14,TRUE,FALSE))</f>
        <v>0</v>
      </c>
    </row>
    <row r="1971" spans="11:25" x14ac:dyDescent="0.25">
      <c r="K1971" t="b">
        <f>AND(COUNTIF('Master list(no salts, metals)'!K1965,"&lt;=1"),IF(COUNTIF('Master list(no salts, metals)'!$K1965:$Y1965, "#N/A")=14,TRUE,FALSE))</f>
        <v>0</v>
      </c>
      <c r="L1971" t="b">
        <f>AND(COUNTIF('Master list(no salts, metals)'!L1965,"&lt;=1"),IF(COUNTIF('Master list(no salts, metals)'!$K1965:$Y1965, "#N/A")=14,TRUE,FALSE))</f>
        <v>0</v>
      </c>
      <c r="M1971" t="b">
        <f>AND(COUNTIF('Master list(no salts, metals)'!M1965,"&lt;=1"),IF(COUNTIF('Master list(no salts, metals)'!$K1965:$Y1965, "#N/A")=14,TRUE,FALSE))</f>
        <v>0</v>
      </c>
      <c r="N1971" t="b">
        <f>AND(COUNTIF('Master list(no salts, metals)'!N1965,"&lt;=1"),IF(COUNTIF('Master list(no salts, metals)'!$K1965:$Y1965, "#N/A")=14,TRUE,FALSE))</f>
        <v>0</v>
      </c>
      <c r="O1971" t="b">
        <f>AND(COUNTIF('Master list(no salts, metals)'!O1965,"&lt;=1"),IF(COUNTIF('Master list(no salts, metals)'!$K1965:$Y1965, "#N/A")=14,TRUE,FALSE))</f>
        <v>0</v>
      </c>
      <c r="P1971" t="b">
        <f>AND(COUNTIF('Master list(no salts, metals)'!P1965,"&lt;=1"),IF(COUNTIF('Master list(no salts, metals)'!$K1965:$Y1965, "#N/A")=14,TRUE,FALSE))</f>
        <v>0</v>
      </c>
      <c r="Q1971" t="b">
        <f>AND(COUNTIF('Master list(no salts, metals)'!Q1965,"&lt;=1"),IF(COUNTIF('Master list(no salts, metals)'!$K1965:$Y1965, "#N/A")=14,TRUE,FALSE))</f>
        <v>0</v>
      </c>
      <c r="R1971" t="b">
        <f>AND(COUNTIF('Master list(no salts, metals)'!R1965,"&lt;=1"),IF(COUNTIF('Master list(no salts, metals)'!$K1965:$Y1965, "#N/A")=14,TRUE,FALSE))</f>
        <v>0</v>
      </c>
      <c r="S1971" t="b">
        <f>AND(COUNTIF('Master list(no salts, metals)'!S1965,"&lt;=1"),IF(COUNTIF('Master list(no salts, metals)'!$K1965:$Y1965, "#N/A")=14,TRUE,FALSE))</f>
        <v>0</v>
      </c>
      <c r="T1971" t="b">
        <f>AND(COUNTIF('Master list(no salts, metals)'!T1965,"&lt;=1"),IF(COUNTIF('Master list(no salts, metals)'!$K1965:$Y1965, "#N/A")=14,TRUE,FALSE))</f>
        <v>0</v>
      </c>
      <c r="U1971" t="b">
        <f>AND(COUNTIF('Master list(no salts, metals)'!U1965,"&lt;=1"),IF(COUNTIF('Master list(no salts, metals)'!$K1965:$Y1965, "#N/A")=14,TRUE,FALSE))</f>
        <v>0</v>
      </c>
      <c r="V1971" t="b">
        <f>AND(COUNTIF('Master list(no salts, metals)'!V1965,"&lt;=1"),IF(COUNTIF('Master list(no salts, metals)'!$K1965:$Y1965, "#N/A")=14,TRUE,FALSE))</f>
        <v>0</v>
      </c>
      <c r="W1971" t="b">
        <f>AND(COUNTIF('Master list(no salts, metals)'!W1965,"&lt;=1"),IF(COUNTIF('Master list(no salts, metals)'!$K1965:$Y1965, "#N/A")=14,TRUE,FALSE))</f>
        <v>1</v>
      </c>
      <c r="X1971" t="b">
        <f>AND(COUNTIF('Master list(no salts, metals)'!X1965,"&lt;=1"),IF(COUNTIF('Master list(no salts, metals)'!$K1965:$Y1965, "#N/A")=14,TRUE,FALSE))</f>
        <v>0</v>
      </c>
      <c r="Y1971" t="b">
        <f>AND(COUNTIF('Master list(no salts, metals)'!Y1965,"&lt;=1"),IF(COUNTIF('Master list(no salts, metals)'!$K1965:$Y1965, "#N/A")=14,TRUE,FALSE))</f>
        <v>0</v>
      </c>
    </row>
    <row r="1972" spans="11:25" x14ac:dyDescent="0.25">
      <c r="K1972" t="b">
        <f>AND(COUNTIF('Master list(no salts, metals)'!K1966,"&lt;=1"),IF(COUNTIF('Master list(no salts, metals)'!$K1966:$Y1966, "#N/A")=14,TRUE,FALSE))</f>
        <v>0</v>
      </c>
      <c r="L1972" t="b">
        <f>AND(COUNTIF('Master list(no salts, metals)'!L1966,"&lt;=1"),IF(COUNTIF('Master list(no salts, metals)'!$K1966:$Y1966, "#N/A")=14,TRUE,FALSE))</f>
        <v>0</v>
      </c>
      <c r="M1972" t="b">
        <f>AND(COUNTIF('Master list(no salts, metals)'!M1966,"&lt;=1"),IF(COUNTIF('Master list(no salts, metals)'!$K1966:$Y1966, "#N/A")=14,TRUE,FALSE))</f>
        <v>0</v>
      </c>
      <c r="N1972" t="b">
        <f>AND(COUNTIF('Master list(no salts, metals)'!N1966,"&lt;=1"),IF(COUNTIF('Master list(no salts, metals)'!$K1966:$Y1966, "#N/A")=14,TRUE,FALSE))</f>
        <v>0</v>
      </c>
      <c r="O1972" t="b">
        <f>AND(COUNTIF('Master list(no salts, metals)'!O1966,"&lt;=1"),IF(COUNTIF('Master list(no salts, metals)'!$K1966:$Y1966, "#N/A")=14,TRUE,FALSE))</f>
        <v>0</v>
      </c>
      <c r="P1972" t="b">
        <f>AND(COUNTIF('Master list(no salts, metals)'!P1966,"&lt;=1"),IF(COUNTIF('Master list(no salts, metals)'!$K1966:$Y1966, "#N/A")=14,TRUE,FALSE))</f>
        <v>0</v>
      </c>
      <c r="Q1972" t="b">
        <f>AND(COUNTIF('Master list(no salts, metals)'!Q1966,"&lt;=1"),IF(COUNTIF('Master list(no salts, metals)'!$K1966:$Y1966, "#N/A")=14,TRUE,FALSE))</f>
        <v>0</v>
      </c>
      <c r="R1972" t="b">
        <f>AND(COUNTIF('Master list(no salts, metals)'!R1966,"&lt;=1"),IF(COUNTIF('Master list(no salts, metals)'!$K1966:$Y1966, "#N/A")=14,TRUE,FALSE))</f>
        <v>0</v>
      </c>
      <c r="S1972" t="b">
        <f>AND(COUNTIF('Master list(no salts, metals)'!S1966,"&lt;=1"),IF(COUNTIF('Master list(no salts, metals)'!$K1966:$Y1966, "#N/A")=14,TRUE,FALSE))</f>
        <v>0</v>
      </c>
      <c r="T1972" t="b">
        <f>AND(COUNTIF('Master list(no salts, metals)'!T1966,"&lt;=1"),IF(COUNTIF('Master list(no salts, metals)'!$K1966:$Y1966, "#N/A")=14,TRUE,FALSE))</f>
        <v>0</v>
      </c>
      <c r="U1972" t="b">
        <f>AND(COUNTIF('Master list(no salts, metals)'!U1966,"&lt;=1"),IF(COUNTIF('Master list(no salts, metals)'!$K1966:$Y1966, "#N/A")=14,TRUE,FALSE))</f>
        <v>0</v>
      </c>
      <c r="V1972" t="b">
        <f>AND(COUNTIF('Master list(no salts, metals)'!V1966,"&lt;=1"),IF(COUNTIF('Master list(no salts, metals)'!$K1966:$Y1966, "#N/A")=14,TRUE,FALSE))</f>
        <v>0</v>
      </c>
      <c r="W1972" t="b">
        <f>AND(COUNTIF('Master list(no salts, metals)'!W1966,"&lt;=1"),IF(COUNTIF('Master list(no salts, metals)'!$K1966:$Y1966, "#N/A")=14,TRUE,FALSE))</f>
        <v>1</v>
      </c>
      <c r="X1972" t="b">
        <f>AND(COUNTIF('Master list(no salts, metals)'!X1966,"&lt;=1"),IF(COUNTIF('Master list(no salts, metals)'!$K1966:$Y1966, "#N/A")=14,TRUE,FALSE))</f>
        <v>0</v>
      </c>
      <c r="Y1972" t="b">
        <f>AND(COUNTIF('Master list(no salts, metals)'!Y1966,"&lt;=1"),IF(COUNTIF('Master list(no salts, metals)'!$K1966:$Y1966, "#N/A")=14,TRUE,FALSE))</f>
        <v>0</v>
      </c>
    </row>
    <row r="1973" spans="11:25" x14ac:dyDescent="0.25">
      <c r="K1973" t="b">
        <f>AND(COUNTIF('Master list(no salts, metals)'!K1967,"&lt;=1"),IF(COUNTIF('Master list(no salts, metals)'!$K1967:$Y1967, "#N/A")=14,TRUE,FALSE))</f>
        <v>0</v>
      </c>
      <c r="L1973" t="b">
        <f>AND(COUNTIF('Master list(no salts, metals)'!L1967,"&lt;=1"),IF(COUNTIF('Master list(no salts, metals)'!$K1967:$Y1967, "#N/A")=14,TRUE,FALSE))</f>
        <v>0</v>
      </c>
      <c r="M1973" t="b">
        <f>AND(COUNTIF('Master list(no salts, metals)'!M1967,"&lt;=1"),IF(COUNTIF('Master list(no salts, metals)'!$K1967:$Y1967, "#N/A")=14,TRUE,FALSE))</f>
        <v>0</v>
      </c>
      <c r="N1973" t="b">
        <f>AND(COUNTIF('Master list(no salts, metals)'!N1967,"&lt;=1"),IF(COUNTIF('Master list(no salts, metals)'!$K1967:$Y1967, "#N/A")=14,TRUE,FALSE))</f>
        <v>0</v>
      </c>
      <c r="O1973" t="b">
        <f>AND(COUNTIF('Master list(no salts, metals)'!O1967,"&lt;=1"),IF(COUNTIF('Master list(no salts, metals)'!$K1967:$Y1967, "#N/A")=14,TRUE,FALSE))</f>
        <v>0</v>
      </c>
      <c r="P1973" t="b">
        <f>AND(COUNTIF('Master list(no salts, metals)'!P1967,"&lt;=1"),IF(COUNTIF('Master list(no salts, metals)'!$K1967:$Y1967, "#N/A")=14,TRUE,FALSE))</f>
        <v>0</v>
      </c>
      <c r="Q1973" t="b">
        <f>AND(COUNTIF('Master list(no salts, metals)'!Q1967,"&lt;=1"),IF(COUNTIF('Master list(no salts, metals)'!$K1967:$Y1967, "#N/A")=14,TRUE,FALSE))</f>
        <v>0</v>
      </c>
      <c r="R1973" t="b">
        <f>AND(COUNTIF('Master list(no salts, metals)'!R1967,"&lt;=1"),IF(COUNTIF('Master list(no salts, metals)'!$K1967:$Y1967, "#N/A")=14,TRUE,FALSE))</f>
        <v>0</v>
      </c>
      <c r="S1973" t="b">
        <f>AND(COUNTIF('Master list(no salts, metals)'!S1967,"&lt;=1"),IF(COUNTIF('Master list(no salts, metals)'!$K1967:$Y1967, "#N/A")=14,TRUE,FALSE))</f>
        <v>0</v>
      </c>
      <c r="T1973" t="b">
        <f>AND(COUNTIF('Master list(no salts, metals)'!T1967,"&lt;=1"),IF(COUNTIF('Master list(no salts, metals)'!$K1967:$Y1967, "#N/A")=14,TRUE,FALSE))</f>
        <v>0</v>
      </c>
      <c r="U1973" t="b">
        <f>AND(COUNTIF('Master list(no salts, metals)'!U1967,"&lt;=1"),IF(COUNTIF('Master list(no salts, metals)'!$K1967:$Y1967, "#N/A")=14,TRUE,FALSE))</f>
        <v>0</v>
      </c>
      <c r="V1973" t="b">
        <f>AND(COUNTIF('Master list(no salts, metals)'!V1967,"&lt;=1"),IF(COUNTIF('Master list(no salts, metals)'!$K1967:$Y1967, "#N/A")=14,TRUE,FALSE))</f>
        <v>0</v>
      </c>
      <c r="W1973" t="b">
        <f>AND(COUNTIF('Master list(no salts, metals)'!W1967,"&lt;=1"),IF(COUNTIF('Master list(no salts, metals)'!$K1967:$Y1967, "#N/A")=14,TRUE,FALSE))</f>
        <v>1</v>
      </c>
      <c r="X1973" t="b">
        <f>AND(COUNTIF('Master list(no salts, metals)'!X1967,"&lt;=1"),IF(COUNTIF('Master list(no salts, metals)'!$K1967:$Y1967, "#N/A")=14,TRUE,FALSE))</f>
        <v>0</v>
      </c>
      <c r="Y1973" t="b">
        <f>AND(COUNTIF('Master list(no salts, metals)'!Y1967,"&lt;=1"),IF(COUNTIF('Master list(no salts, metals)'!$K1967:$Y1967, "#N/A")=14,TRUE,FALSE))</f>
        <v>0</v>
      </c>
    </row>
    <row r="1974" spans="11:25" x14ac:dyDescent="0.25">
      <c r="K1974" t="b">
        <f>AND(COUNTIF('Master list(no salts, metals)'!K1968,"&lt;=1"),IF(COUNTIF('Master list(no salts, metals)'!$K1968:$Y1968, "#N/A")=14,TRUE,FALSE))</f>
        <v>0</v>
      </c>
      <c r="L1974" t="b">
        <f>AND(COUNTIF('Master list(no salts, metals)'!L1968,"&lt;=1"),IF(COUNTIF('Master list(no salts, metals)'!$K1968:$Y1968, "#N/A")=14,TRUE,FALSE))</f>
        <v>0</v>
      </c>
      <c r="M1974" t="b">
        <f>AND(COUNTIF('Master list(no salts, metals)'!M1968,"&lt;=1"),IF(COUNTIF('Master list(no salts, metals)'!$K1968:$Y1968, "#N/A")=14,TRUE,FALSE))</f>
        <v>0</v>
      </c>
      <c r="N1974" t="b">
        <f>AND(COUNTIF('Master list(no salts, metals)'!N1968,"&lt;=1"),IF(COUNTIF('Master list(no salts, metals)'!$K1968:$Y1968, "#N/A")=14,TRUE,FALSE))</f>
        <v>0</v>
      </c>
      <c r="O1974" t="b">
        <f>AND(COUNTIF('Master list(no salts, metals)'!O1968,"&lt;=1"),IF(COUNTIF('Master list(no salts, metals)'!$K1968:$Y1968, "#N/A")=14,TRUE,FALSE))</f>
        <v>0</v>
      </c>
      <c r="P1974" t="b">
        <f>AND(COUNTIF('Master list(no salts, metals)'!P1968,"&lt;=1"),IF(COUNTIF('Master list(no salts, metals)'!$K1968:$Y1968, "#N/A")=14,TRUE,FALSE))</f>
        <v>0</v>
      </c>
      <c r="Q1974" t="b">
        <f>AND(COUNTIF('Master list(no salts, metals)'!Q1968,"&lt;=1"),IF(COUNTIF('Master list(no salts, metals)'!$K1968:$Y1968, "#N/A")=14,TRUE,FALSE))</f>
        <v>0</v>
      </c>
      <c r="R1974" t="b">
        <f>AND(COUNTIF('Master list(no salts, metals)'!R1968,"&lt;=1"),IF(COUNTIF('Master list(no salts, metals)'!$K1968:$Y1968, "#N/A")=14,TRUE,FALSE))</f>
        <v>0</v>
      </c>
      <c r="S1974" t="b">
        <f>AND(COUNTIF('Master list(no salts, metals)'!S1968,"&lt;=1"),IF(COUNTIF('Master list(no salts, metals)'!$K1968:$Y1968, "#N/A")=14,TRUE,FALSE))</f>
        <v>0</v>
      </c>
      <c r="T1974" t="b">
        <f>AND(COUNTIF('Master list(no salts, metals)'!T1968,"&lt;=1"),IF(COUNTIF('Master list(no salts, metals)'!$K1968:$Y1968, "#N/A")=14,TRUE,FALSE))</f>
        <v>0</v>
      </c>
      <c r="U1974" t="b">
        <f>AND(COUNTIF('Master list(no salts, metals)'!U1968,"&lt;=1"),IF(COUNTIF('Master list(no salts, metals)'!$K1968:$Y1968, "#N/A")=14,TRUE,FALSE))</f>
        <v>0</v>
      </c>
      <c r="V1974" t="b">
        <f>AND(COUNTIF('Master list(no salts, metals)'!V1968,"&lt;=1"),IF(COUNTIF('Master list(no salts, metals)'!$K1968:$Y1968, "#N/A")=14,TRUE,FALSE))</f>
        <v>0</v>
      </c>
      <c r="W1974" t="b">
        <f>AND(COUNTIF('Master list(no salts, metals)'!W1968,"&lt;=1"),IF(COUNTIF('Master list(no salts, metals)'!$K1968:$Y1968, "#N/A")=14,TRUE,FALSE))</f>
        <v>1</v>
      </c>
      <c r="X1974" t="b">
        <f>AND(COUNTIF('Master list(no salts, metals)'!X1968,"&lt;=1"),IF(COUNTIF('Master list(no salts, metals)'!$K1968:$Y1968, "#N/A")=14,TRUE,FALSE))</f>
        <v>0</v>
      </c>
      <c r="Y1974" t="b">
        <f>AND(COUNTIF('Master list(no salts, metals)'!Y1968,"&lt;=1"),IF(COUNTIF('Master list(no salts, metals)'!$K1968:$Y1968, "#N/A")=14,TRUE,FALSE))</f>
        <v>0</v>
      </c>
    </row>
    <row r="1975" spans="11:25" x14ac:dyDescent="0.25">
      <c r="K1975" t="b">
        <f>AND(COUNTIF('Master list(no salts, metals)'!K1969,"&lt;=1"),IF(COUNTIF('Master list(no salts, metals)'!$K1969:$Y1969, "#N/A")=14,TRUE,FALSE))</f>
        <v>0</v>
      </c>
      <c r="L1975" t="b">
        <f>AND(COUNTIF('Master list(no salts, metals)'!L1969,"&lt;=1"),IF(COUNTIF('Master list(no salts, metals)'!$K1969:$Y1969, "#N/A")=14,TRUE,FALSE))</f>
        <v>0</v>
      </c>
      <c r="M1975" t="b">
        <f>AND(COUNTIF('Master list(no salts, metals)'!M1969,"&lt;=1"),IF(COUNTIF('Master list(no salts, metals)'!$K1969:$Y1969, "#N/A")=14,TRUE,FALSE))</f>
        <v>0</v>
      </c>
      <c r="N1975" t="b">
        <f>AND(COUNTIF('Master list(no salts, metals)'!N1969,"&lt;=1"),IF(COUNTIF('Master list(no salts, metals)'!$K1969:$Y1969, "#N/A")=14,TRUE,FALSE))</f>
        <v>0</v>
      </c>
      <c r="O1975" t="b">
        <f>AND(COUNTIF('Master list(no salts, metals)'!O1969,"&lt;=1"),IF(COUNTIF('Master list(no salts, metals)'!$K1969:$Y1969, "#N/A")=14,TRUE,FALSE))</f>
        <v>0</v>
      </c>
      <c r="P1975" t="b">
        <f>AND(COUNTIF('Master list(no salts, metals)'!P1969,"&lt;=1"),IF(COUNTIF('Master list(no salts, metals)'!$K1969:$Y1969, "#N/A")=14,TRUE,FALSE))</f>
        <v>0</v>
      </c>
      <c r="Q1975" t="b">
        <f>AND(COUNTIF('Master list(no salts, metals)'!Q1969,"&lt;=1"),IF(COUNTIF('Master list(no salts, metals)'!$K1969:$Y1969, "#N/A")=14,TRUE,FALSE))</f>
        <v>0</v>
      </c>
      <c r="R1975" t="b">
        <f>AND(COUNTIF('Master list(no salts, metals)'!R1969,"&lt;=1"),IF(COUNTIF('Master list(no salts, metals)'!$K1969:$Y1969, "#N/A")=14,TRUE,FALSE))</f>
        <v>0</v>
      </c>
      <c r="S1975" t="b">
        <f>AND(COUNTIF('Master list(no salts, metals)'!S1969,"&lt;=1"),IF(COUNTIF('Master list(no salts, metals)'!$K1969:$Y1969, "#N/A")=14,TRUE,FALSE))</f>
        <v>0</v>
      </c>
      <c r="T1975" t="b">
        <f>AND(COUNTIF('Master list(no salts, metals)'!T1969,"&lt;=1"),IF(COUNTIF('Master list(no salts, metals)'!$K1969:$Y1969, "#N/A")=14,TRUE,FALSE))</f>
        <v>0</v>
      </c>
      <c r="U1975" t="b">
        <f>AND(COUNTIF('Master list(no salts, metals)'!U1969,"&lt;=1"),IF(COUNTIF('Master list(no salts, metals)'!$K1969:$Y1969, "#N/A")=14,TRUE,FALSE))</f>
        <v>0</v>
      </c>
      <c r="V1975" t="b">
        <f>AND(COUNTIF('Master list(no salts, metals)'!V1969,"&lt;=1"),IF(COUNTIF('Master list(no salts, metals)'!$K1969:$Y1969, "#N/A")=14,TRUE,FALSE))</f>
        <v>0</v>
      </c>
      <c r="W1975" t="b">
        <f>AND(COUNTIF('Master list(no salts, metals)'!W1969,"&lt;=1"),IF(COUNTIF('Master list(no salts, metals)'!$K1969:$Y1969, "#N/A")=14,TRUE,FALSE))</f>
        <v>1</v>
      </c>
      <c r="X1975" t="b">
        <f>AND(COUNTIF('Master list(no salts, metals)'!X1969,"&lt;=1"),IF(COUNTIF('Master list(no salts, metals)'!$K1969:$Y1969, "#N/A")=14,TRUE,FALSE))</f>
        <v>0</v>
      </c>
      <c r="Y1975" t="b">
        <f>AND(COUNTIF('Master list(no salts, metals)'!Y1969,"&lt;=1"),IF(COUNTIF('Master list(no salts, metals)'!$K1969:$Y1969, "#N/A")=14,TRUE,FALSE))</f>
        <v>0</v>
      </c>
    </row>
    <row r="1976" spans="11:25" x14ac:dyDescent="0.25">
      <c r="K1976" t="b">
        <f>AND(COUNTIF('Master list(no salts, metals)'!K1970,"&lt;=1"),IF(COUNTIF('Master list(no salts, metals)'!$K1970:$Y1970, "#N/A")=14,TRUE,FALSE))</f>
        <v>0</v>
      </c>
      <c r="L1976" t="b">
        <f>AND(COUNTIF('Master list(no salts, metals)'!L1970,"&lt;=1"),IF(COUNTIF('Master list(no salts, metals)'!$K1970:$Y1970, "#N/A")=14,TRUE,FALSE))</f>
        <v>0</v>
      </c>
      <c r="M1976" t="b">
        <f>AND(COUNTIF('Master list(no salts, metals)'!M1970,"&lt;=1"),IF(COUNTIF('Master list(no salts, metals)'!$K1970:$Y1970, "#N/A")=14,TRUE,FALSE))</f>
        <v>0</v>
      </c>
      <c r="N1976" t="b">
        <f>AND(COUNTIF('Master list(no salts, metals)'!N1970,"&lt;=1"),IF(COUNTIF('Master list(no salts, metals)'!$K1970:$Y1970, "#N/A")=14,TRUE,FALSE))</f>
        <v>0</v>
      </c>
      <c r="O1976" t="b">
        <f>AND(COUNTIF('Master list(no salts, metals)'!O1970,"&lt;=1"),IF(COUNTIF('Master list(no salts, metals)'!$K1970:$Y1970, "#N/A")=14,TRUE,FALSE))</f>
        <v>0</v>
      </c>
      <c r="P1976" t="b">
        <f>AND(COUNTIF('Master list(no salts, metals)'!P1970,"&lt;=1"),IF(COUNTIF('Master list(no salts, metals)'!$K1970:$Y1970, "#N/A")=14,TRUE,FALSE))</f>
        <v>0</v>
      </c>
      <c r="Q1976" t="b">
        <f>AND(COUNTIF('Master list(no salts, metals)'!Q1970,"&lt;=1"),IF(COUNTIF('Master list(no salts, metals)'!$K1970:$Y1970, "#N/A")=14,TRUE,FALSE))</f>
        <v>0</v>
      </c>
      <c r="R1976" t="b">
        <f>AND(COUNTIF('Master list(no salts, metals)'!R1970,"&lt;=1"),IF(COUNTIF('Master list(no salts, metals)'!$K1970:$Y1970, "#N/A")=14,TRUE,FALSE))</f>
        <v>0</v>
      </c>
      <c r="S1976" t="b">
        <f>AND(COUNTIF('Master list(no salts, metals)'!S1970,"&lt;=1"),IF(COUNTIF('Master list(no salts, metals)'!$K1970:$Y1970, "#N/A")=14,TRUE,FALSE))</f>
        <v>0</v>
      </c>
      <c r="T1976" t="b">
        <f>AND(COUNTIF('Master list(no salts, metals)'!T1970,"&lt;=1"),IF(COUNTIF('Master list(no salts, metals)'!$K1970:$Y1970, "#N/A")=14,TRUE,FALSE))</f>
        <v>0</v>
      </c>
      <c r="U1976" t="b">
        <f>AND(COUNTIF('Master list(no salts, metals)'!U1970,"&lt;=1"),IF(COUNTIF('Master list(no salts, metals)'!$K1970:$Y1970, "#N/A")=14,TRUE,FALSE))</f>
        <v>0</v>
      </c>
      <c r="V1976" t="b">
        <f>AND(COUNTIF('Master list(no salts, metals)'!V1970,"&lt;=1"),IF(COUNTIF('Master list(no salts, metals)'!$K1970:$Y1970, "#N/A")=14,TRUE,FALSE))</f>
        <v>0</v>
      </c>
      <c r="W1976" t="b">
        <f>AND(COUNTIF('Master list(no salts, metals)'!W1970,"&lt;=1"),IF(COUNTIF('Master list(no salts, metals)'!$K1970:$Y1970, "#N/A")=14,TRUE,FALSE))</f>
        <v>1</v>
      </c>
      <c r="X1976" t="b">
        <f>AND(COUNTIF('Master list(no salts, metals)'!X1970,"&lt;=1"),IF(COUNTIF('Master list(no salts, metals)'!$K1970:$Y1970, "#N/A")=14,TRUE,FALSE))</f>
        <v>0</v>
      </c>
      <c r="Y1976" t="b">
        <f>AND(COUNTIF('Master list(no salts, metals)'!Y1970,"&lt;=1"),IF(COUNTIF('Master list(no salts, metals)'!$K1970:$Y1970, "#N/A")=14,TRUE,FALSE))</f>
        <v>0</v>
      </c>
    </row>
    <row r="1977" spans="11:25" x14ac:dyDescent="0.25">
      <c r="K1977" t="b">
        <f>AND(COUNTIF('Master list(no salts, metals)'!K1971,"&lt;=1"),IF(COUNTIF('Master list(no salts, metals)'!$K1971:$Y1971, "#N/A")=14,TRUE,FALSE))</f>
        <v>0</v>
      </c>
      <c r="L1977" t="b">
        <f>AND(COUNTIF('Master list(no salts, metals)'!L1971,"&lt;=1"),IF(COUNTIF('Master list(no salts, metals)'!$K1971:$Y1971, "#N/A")=14,TRUE,FALSE))</f>
        <v>0</v>
      </c>
      <c r="M1977" t="b">
        <f>AND(COUNTIF('Master list(no salts, metals)'!M1971,"&lt;=1"),IF(COUNTIF('Master list(no salts, metals)'!$K1971:$Y1971, "#N/A")=14,TRUE,FALSE))</f>
        <v>0</v>
      </c>
      <c r="N1977" t="b">
        <f>AND(COUNTIF('Master list(no salts, metals)'!N1971,"&lt;=1"),IF(COUNTIF('Master list(no salts, metals)'!$K1971:$Y1971, "#N/A")=14,TRUE,FALSE))</f>
        <v>0</v>
      </c>
      <c r="O1977" t="b">
        <f>AND(COUNTIF('Master list(no salts, metals)'!O1971,"&lt;=1"),IF(COUNTIF('Master list(no salts, metals)'!$K1971:$Y1971, "#N/A")=14,TRUE,FALSE))</f>
        <v>0</v>
      </c>
      <c r="P1977" t="b">
        <f>AND(COUNTIF('Master list(no salts, metals)'!P1971,"&lt;=1"),IF(COUNTIF('Master list(no salts, metals)'!$K1971:$Y1971, "#N/A")=14,TRUE,FALSE))</f>
        <v>0</v>
      </c>
      <c r="Q1977" t="b">
        <f>AND(COUNTIF('Master list(no salts, metals)'!Q1971,"&lt;=1"),IF(COUNTIF('Master list(no salts, metals)'!$K1971:$Y1971, "#N/A")=14,TRUE,FALSE))</f>
        <v>0</v>
      </c>
      <c r="R1977" t="b">
        <f>AND(COUNTIF('Master list(no salts, metals)'!R1971,"&lt;=1"),IF(COUNTIF('Master list(no salts, metals)'!$K1971:$Y1971, "#N/A")=14,TRUE,FALSE))</f>
        <v>0</v>
      </c>
      <c r="S1977" t="b">
        <f>AND(COUNTIF('Master list(no salts, metals)'!S1971,"&lt;=1"),IF(COUNTIF('Master list(no salts, metals)'!$K1971:$Y1971, "#N/A")=14,TRUE,FALSE))</f>
        <v>0</v>
      </c>
      <c r="T1977" t="b">
        <f>AND(COUNTIF('Master list(no salts, metals)'!T1971,"&lt;=1"),IF(COUNTIF('Master list(no salts, metals)'!$K1971:$Y1971, "#N/A")=14,TRUE,FALSE))</f>
        <v>0</v>
      </c>
      <c r="U1977" t="b">
        <f>AND(COUNTIF('Master list(no salts, metals)'!U1971,"&lt;=1"),IF(COUNTIF('Master list(no salts, metals)'!$K1971:$Y1971, "#N/A")=14,TRUE,FALSE))</f>
        <v>0</v>
      </c>
      <c r="V1977" t="b">
        <f>AND(COUNTIF('Master list(no salts, metals)'!V1971,"&lt;=1"),IF(COUNTIF('Master list(no salts, metals)'!$K1971:$Y1971, "#N/A")=14,TRUE,FALSE))</f>
        <v>0</v>
      </c>
      <c r="W1977" t="b">
        <f>AND(COUNTIF('Master list(no salts, metals)'!W1971,"&lt;=1"),IF(COUNTIF('Master list(no salts, metals)'!$K1971:$Y1971, "#N/A")=14,TRUE,FALSE))</f>
        <v>1</v>
      </c>
      <c r="X1977" t="b">
        <f>AND(COUNTIF('Master list(no salts, metals)'!X1971,"&lt;=1"),IF(COUNTIF('Master list(no salts, metals)'!$K1971:$Y1971, "#N/A")=14,TRUE,FALSE))</f>
        <v>0</v>
      </c>
      <c r="Y1977" t="b">
        <f>AND(COUNTIF('Master list(no salts, metals)'!Y1971,"&lt;=1"),IF(COUNTIF('Master list(no salts, metals)'!$K1971:$Y1971, "#N/A")=14,TRUE,FALSE))</f>
        <v>0</v>
      </c>
    </row>
    <row r="1978" spans="11:25" x14ac:dyDescent="0.25">
      <c r="K1978" t="b">
        <f>AND(COUNTIF('Master list(no salts, metals)'!K1972,"&lt;=1"),IF(COUNTIF('Master list(no salts, metals)'!$K1972:$Y1972, "#N/A")=14,TRUE,FALSE))</f>
        <v>0</v>
      </c>
      <c r="L1978" t="b">
        <f>AND(COUNTIF('Master list(no salts, metals)'!L1972,"&lt;=1"),IF(COUNTIF('Master list(no salts, metals)'!$K1972:$Y1972, "#N/A")=14,TRUE,FALSE))</f>
        <v>0</v>
      </c>
      <c r="M1978" t="b">
        <f>AND(COUNTIF('Master list(no salts, metals)'!M1972,"&lt;=1"),IF(COUNTIF('Master list(no salts, metals)'!$K1972:$Y1972, "#N/A")=14,TRUE,FALSE))</f>
        <v>0</v>
      </c>
      <c r="N1978" t="b">
        <f>AND(COUNTIF('Master list(no salts, metals)'!N1972,"&lt;=1"),IF(COUNTIF('Master list(no salts, metals)'!$K1972:$Y1972, "#N/A")=14,TRUE,FALSE))</f>
        <v>0</v>
      </c>
      <c r="O1978" t="b">
        <f>AND(COUNTIF('Master list(no salts, metals)'!O1972,"&lt;=1"),IF(COUNTIF('Master list(no salts, metals)'!$K1972:$Y1972, "#N/A")=14,TRUE,FALSE))</f>
        <v>0</v>
      </c>
      <c r="P1978" t="b">
        <f>AND(COUNTIF('Master list(no salts, metals)'!P1972,"&lt;=1"),IF(COUNTIF('Master list(no salts, metals)'!$K1972:$Y1972, "#N/A")=14,TRUE,FALSE))</f>
        <v>0</v>
      </c>
      <c r="Q1978" t="b">
        <f>AND(COUNTIF('Master list(no salts, metals)'!Q1972,"&lt;=1"),IF(COUNTIF('Master list(no salts, metals)'!$K1972:$Y1972, "#N/A")=14,TRUE,FALSE))</f>
        <v>0</v>
      </c>
      <c r="R1978" t="b">
        <f>AND(COUNTIF('Master list(no salts, metals)'!R1972,"&lt;=1"),IF(COUNTIF('Master list(no salts, metals)'!$K1972:$Y1972, "#N/A")=14,TRUE,FALSE))</f>
        <v>0</v>
      </c>
      <c r="S1978" t="b">
        <f>AND(COUNTIF('Master list(no salts, metals)'!S1972,"&lt;=1"),IF(COUNTIF('Master list(no salts, metals)'!$K1972:$Y1972, "#N/A")=14,TRUE,FALSE))</f>
        <v>0</v>
      </c>
      <c r="T1978" t="b">
        <f>AND(COUNTIF('Master list(no salts, metals)'!T1972,"&lt;=1"),IF(COUNTIF('Master list(no salts, metals)'!$K1972:$Y1972, "#N/A")=14,TRUE,FALSE))</f>
        <v>0</v>
      </c>
      <c r="U1978" t="b">
        <f>AND(COUNTIF('Master list(no salts, metals)'!U1972,"&lt;=1"),IF(COUNTIF('Master list(no salts, metals)'!$K1972:$Y1972, "#N/A")=14,TRUE,FALSE))</f>
        <v>0</v>
      </c>
      <c r="V1978" t="b">
        <f>AND(COUNTIF('Master list(no salts, metals)'!V1972,"&lt;=1"),IF(COUNTIF('Master list(no salts, metals)'!$K1972:$Y1972, "#N/A")=14,TRUE,FALSE))</f>
        <v>0</v>
      </c>
      <c r="W1978" t="b">
        <f>AND(COUNTIF('Master list(no salts, metals)'!W1972,"&lt;=1"),IF(COUNTIF('Master list(no salts, metals)'!$K1972:$Y1972, "#N/A")=14,TRUE,FALSE))</f>
        <v>0</v>
      </c>
      <c r="X1978" t="b">
        <f>AND(COUNTIF('Master list(no salts, metals)'!X1972,"&lt;=1"),IF(COUNTIF('Master list(no salts, metals)'!$K1972:$Y1972, "#N/A")=14,TRUE,FALSE))</f>
        <v>0</v>
      </c>
      <c r="Y1978" t="b">
        <f>AND(COUNTIF('Master list(no salts, metals)'!Y1972,"&lt;=1"),IF(COUNTIF('Master list(no salts, metals)'!$K1972:$Y1972, "#N/A")=14,TRUE,FALSE))</f>
        <v>1</v>
      </c>
    </row>
    <row r="1979" spans="11:25" x14ac:dyDescent="0.25">
      <c r="K1979" t="b">
        <f>AND(COUNTIF('Master list(no salts, metals)'!K1973,"&lt;=1"),IF(COUNTIF('Master list(no salts, metals)'!$K1973:$Y1973, "#N/A")=14,TRUE,FALSE))</f>
        <v>0</v>
      </c>
      <c r="L1979" t="b">
        <f>AND(COUNTIF('Master list(no salts, metals)'!L1973,"&lt;=1"),IF(COUNTIF('Master list(no salts, metals)'!$K1973:$Y1973, "#N/A")=14,TRUE,FALSE))</f>
        <v>0</v>
      </c>
      <c r="M1979" t="b">
        <f>AND(COUNTIF('Master list(no salts, metals)'!M1973,"&lt;=1"),IF(COUNTIF('Master list(no salts, metals)'!$K1973:$Y1973, "#N/A")=14,TRUE,FALSE))</f>
        <v>0</v>
      </c>
      <c r="N1979" t="b">
        <f>AND(COUNTIF('Master list(no salts, metals)'!N1973,"&lt;=1"),IF(COUNTIF('Master list(no salts, metals)'!$K1973:$Y1973, "#N/A")=14,TRUE,FALSE))</f>
        <v>0</v>
      </c>
      <c r="O1979" t="b">
        <f>AND(COUNTIF('Master list(no salts, metals)'!O1973,"&lt;=1"),IF(COUNTIF('Master list(no salts, metals)'!$K1973:$Y1973, "#N/A")=14,TRUE,FALSE))</f>
        <v>0</v>
      </c>
      <c r="P1979" t="b">
        <f>AND(COUNTIF('Master list(no salts, metals)'!P1973,"&lt;=1"),IF(COUNTIF('Master list(no salts, metals)'!$K1973:$Y1973, "#N/A")=14,TRUE,FALSE))</f>
        <v>0</v>
      </c>
      <c r="Q1979" t="b">
        <f>AND(COUNTIF('Master list(no salts, metals)'!Q1973,"&lt;=1"),IF(COUNTIF('Master list(no salts, metals)'!$K1973:$Y1973, "#N/A")=14,TRUE,FALSE))</f>
        <v>0</v>
      </c>
      <c r="R1979" t="b">
        <f>AND(COUNTIF('Master list(no salts, metals)'!R1973,"&lt;=1"),IF(COUNTIF('Master list(no salts, metals)'!$K1973:$Y1973, "#N/A")=14,TRUE,FALSE))</f>
        <v>0</v>
      </c>
      <c r="S1979" t="b">
        <f>AND(COUNTIF('Master list(no salts, metals)'!S1973,"&lt;=1"),IF(COUNTIF('Master list(no salts, metals)'!$K1973:$Y1973, "#N/A")=14,TRUE,FALSE))</f>
        <v>0</v>
      </c>
      <c r="T1979" t="b">
        <f>AND(COUNTIF('Master list(no salts, metals)'!T1973,"&lt;=1"),IF(COUNTIF('Master list(no salts, metals)'!$K1973:$Y1973, "#N/A")=14,TRUE,FALSE))</f>
        <v>0</v>
      </c>
      <c r="U1979" t="b">
        <f>AND(COUNTIF('Master list(no salts, metals)'!U1973,"&lt;=1"),IF(COUNTIF('Master list(no salts, metals)'!$K1973:$Y1973, "#N/A")=14,TRUE,FALSE))</f>
        <v>0</v>
      </c>
      <c r="V1979" t="b">
        <f>AND(COUNTIF('Master list(no salts, metals)'!V1973,"&lt;=1"),IF(COUNTIF('Master list(no salts, metals)'!$K1973:$Y1973, "#N/A")=14,TRUE,FALSE))</f>
        <v>0</v>
      </c>
      <c r="W1979" t="b">
        <f>AND(COUNTIF('Master list(no salts, metals)'!W1973,"&lt;=1"),IF(COUNTIF('Master list(no salts, metals)'!$K1973:$Y1973, "#N/A")=14,TRUE,FALSE))</f>
        <v>0</v>
      </c>
      <c r="X1979" t="b">
        <f>AND(COUNTIF('Master list(no salts, metals)'!X1973,"&lt;=1"),IF(COUNTIF('Master list(no salts, metals)'!$K1973:$Y1973, "#N/A")=14,TRUE,FALSE))</f>
        <v>0</v>
      </c>
      <c r="Y1979" t="b">
        <f>AND(COUNTIF('Master list(no salts, metals)'!Y1973,"&lt;=1"),IF(COUNTIF('Master list(no salts, metals)'!$K1973:$Y1973, "#N/A")=14,TRUE,FALSE))</f>
        <v>0</v>
      </c>
    </row>
    <row r="1980" spans="11:25" x14ac:dyDescent="0.25">
      <c r="K1980" t="b">
        <f>AND(COUNTIF('Master list(no salts, metals)'!K1974,"&lt;=1"),IF(COUNTIF('Master list(no salts, metals)'!$K1974:$Y1974, "#N/A")=14,TRUE,FALSE))</f>
        <v>0</v>
      </c>
      <c r="L1980" t="b">
        <f>AND(COUNTIF('Master list(no salts, metals)'!L1974,"&lt;=1"),IF(COUNTIF('Master list(no salts, metals)'!$K1974:$Y1974, "#N/A")=14,TRUE,FALSE))</f>
        <v>0</v>
      </c>
      <c r="M1980" t="b">
        <f>AND(COUNTIF('Master list(no salts, metals)'!M1974,"&lt;=1"),IF(COUNTIF('Master list(no salts, metals)'!$K1974:$Y1974, "#N/A")=14,TRUE,FALSE))</f>
        <v>0</v>
      </c>
      <c r="N1980" t="b">
        <f>AND(COUNTIF('Master list(no salts, metals)'!N1974,"&lt;=1"),IF(COUNTIF('Master list(no salts, metals)'!$K1974:$Y1974, "#N/A")=14,TRUE,FALSE))</f>
        <v>0</v>
      </c>
      <c r="O1980" t="b">
        <f>AND(COUNTIF('Master list(no salts, metals)'!O1974,"&lt;=1"),IF(COUNTIF('Master list(no salts, metals)'!$K1974:$Y1974, "#N/A")=14,TRUE,FALSE))</f>
        <v>0</v>
      </c>
      <c r="P1980" t="b">
        <f>AND(COUNTIF('Master list(no salts, metals)'!P1974,"&lt;=1"),IF(COUNTIF('Master list(no salts, metals)'!$K1974:$Y1974, "#N/A")=14,TRUE,FALSE))</f>
        <v>0</v>
      </c>
      <c r="Q1980" t="b">
        <f>AND(COUNTIF('Master list(no salts, metals)'!Q1974,"&lt;=1"),IF(COUNTIF('Master list(no salts, metals)'!$K1974:$Y1974, "#N/A")=14,TRUE,FALSE))</f>
        <v>0</v>
      </c>
      <c r="R1980" t="b">
        <f>AND(COUNTIF('Master list(no salts, metals)'!R1974,"&lt;=1"),IF(COUNTIF('Master list(no salts, metals)'!$K1974:$Y1974, "#N/A")=14,TRUE,FALSE))</f>
        <v>0</v>
      </c>
      <c r="S1980" t="b">
        <f>AND(COUNTIF('Master list(no salts, metals)'!S1974,"&lt;=1"),IF(COUNTIF('Master list(no salts, metals)'!$K1974:$Y1974, "#N/A")=14,TRUE,FALSE))</f>
        <v>0</v>
      </c>
      <c r="T1980" t="b">
        <f>AND(COUNTIF('Master list(no salts, metals)'!T1974,"&lt;=1"),IF(COUNTIF('Master list(no salts, metals)'!$K1974:$Y1974, "#N/A")=14,TRUE,FALSE))</f>
        <v>0</v>
      </c>
      <c r="U1980" t="b">
        <f>AND(COUNTIF('Master list(no salts, metals)'!U1974,"&lt;=1"),IF(COUNTIF('Master list(no salts, metals)'!$K1974:$Y1974, "#N/A")=14,TRUE,FALSE))</f>
        <v>0</v>
      </c>
      <c r="V1980" t="b">
        <f>AND(COUNTIF('Master list(no salts, metals)'!V1974,"&lt;=1"),IF(COUNTIF('Master list(no salts, metals)'!$K1974:$Y1974, "#N/A")=14,TRUE,FALSE))</f>
        <v>0</v>
      </c>
      <c r="W1980" t="b">
        <f>AND(COUNTIF('Master list(no salts, metals)'!W1974,"&lt;=1"),IF(COUNTIF('Master list(no salts, metals)'!$K1974:$Y1974, "#N/A")=14,TRUE,FALSE))</f>
        <v>0</v>
      </c>
      <c r="X1980" t="b">
        <f>AND(COUNTIF('Master list(no salts, metals)'!X1974,"&lt;=1"),IF(COUNTIF('Master list(no salts, metals)'!$K1974:$Y1974, "#N/A")=14,TRUE,FALSE))</f>
        <v>0</v>
      </c>
      <c r="Y1980" t="b">
        <f>AND(COUNTIF('Master list(no salts, metals)'!Y1974,"&lt;=1"),IF(COUNTIF('Master list(no salts, metals)'!$K1974:$Y1974, "#N/A")=14,TRUE,FALSE))</f>
        <v>0</v>
      </c>
    </row>
    <row r="1981" spans="11:25" x14ac:dyDescent="0.25">
      <c r="K1981" t="b">
        <f>AND(COUNTIF('Master list(no salts, metals)'!K1975,"&lt;=1"),IF(COUNTIF('Master list(no salts, metals)'!$K1975:$Y1975, "#N/A")=14,TRUE,FALSE))</f>
        <v>0</v>
      </c>
      <c r="L1981" t="b">
        <f>AND(COUNTIF('Master list(no salts, metals)'!L1975,"&lt;=1"),IF(COUNTIF('Master list(no salts, metals)'!$K1975:$Y1975, "#N/A")=14,TRUE,FALSE))</f>
        <v>0</v>
      </c>
      <c r="M1981" t="b">
        <f>AND(COUNTIF('Master list(no salts, metals)'!M1975,"&lt;=1"),IF(COUNTIF('Master list(no salts, metals)'!$K1975:$Y1975, "#N/A")=14,TRUE,FALSE))</f>
        <v>0</v>
      </c>
      <c r="N1981" t="b">
        <f>AND(COUNTIF('Master list(no salts, metals)'!N1975,"&lt;=1"),IF(COUNTIF('Master list(no salts, metals)'!$K1975:$Y1975, "#N/A")=14,TRUE,FALSE))</f>
        <v>0</v>
      </c>
      <c r="O1981" t="b">
        <f>AND(COUNTIF('Master list(no salts, metals)'!O1975,"&lt;=1"),IF(COUNTIF('Master list(no salts, metals)'!$K1975:$Y1975, "#N/A")=14,TRUE,FALSE))</f>
        <v>0</v>
      </c>
      <c r="P1981" t="b">
        <f>AND(COUNTIF('Master list(no salts, metals)'!P1975,"&lt;=1"),IF(COUNTIF('Master list(no salts, metals)'!$K1975:$Y1975, "#N/A")=14,TRUE,FALSE))</f>
        <v>0</v>
      </c>
      <c r="Q1981" t="b">
        <f>AND(COUNTIF('Master list(no salts, metals)'!Q1975,"&lt;=1"),IF(COUNTIF('Master list(no salts, metals)'!$K1975:$Y1975, "#N/A")=14,TRUE,FALSE))</f>
        <v>0</v>
      </c>
      <c r="R1981" t="b">
        <f>AND(COUNTIF('Master list(no salts, metals)'!R1975,"&lt;=1"),IF(COUNTIF('Master list(no salts, metals)'!$K1975:$Y1975, "#N/A")=14,TRUE,FALSE))</f>
        <v>0</v>
      </c>
      <c r="S1981" t="b">
        <f>AND(COUNTIF('Master list(no salts, metals)'!S1975,"&lt;=1"),IF(COUNTIF('Master list(no salts, metals)'!$K1975:$Y1975, "#N/A")=14,TRUE,FALSE))</f>
        <v>0</v>
      </c>
      <c r="T1981" t="b">
        <f>AND(COUNTIF('Master list(no salts, metals)'!T1975,"&lt;=1"),IF(COUNTIF('Master list(no salts, metals)'!$K1975:$Y1975, "#N/A")=14,TRUE,FALSE))</f>
        <v>0</v>
      </c>
      <c r="U1981" t="b">
        <f>AND(COUNTIF('Master list(no salts, metals)'!U1975,"&lt;=1"),IF(COUNTIF('Master list(no salts, metals)'!$K1975:$Y1975, "#N/A")=14,TRUE,FALSE))</f>
        <v>0</v>
      </c>
      <c r="V1981" t="b">
        <f>AND(COUNTIF('Master list(no salts, metals)'!V1975,"&lt;=1"),IF(COUNTIF('Master list(no salts, metals)'!$K1975:$Y1975, "#N/A")=14,TRUE,FALSE))</f>
        <v>0</v>
      </c>
      <c r="W1981" t="b">
        <f>AND(COUNTIF('Master list(no salts, metals)'!W1975,"&lt;=1"),IF(COUNTIF('Master list(no salts, metals)'!$K1975:$Y1975, "#N/A")=14,TRUE,FALSE))</f>
        <v>0</v>
      </c>
      <c r="X1981" t="b">
        <f>AND(COUNTIF('Master list(no salts, metals)'!X1975,"&lt;=1"),IF(COUNTIF('Master list(no salts, metals)'!$K1975:$Y1975, "#N/A")=14,TRUE,FALSE))</f>
        <v>0</v>
      </c>
      <c r="Y1981" t="b">
        <f>AND(COUNTIF('Master list(no salts, metals)'!Y1975,"&lt;=1"),IF(COUNTIF('Master list(no salts, metals)'!$K1975:$Y1975, "#N/A")=14,TRUE,FALSE))</f>
        <v>0</v>
      </c>
    </row>
    <row r="1982" spans="11:25" x14ac:dyDescent="0.25">
      <c r="K1982" t="b">
        <f>AND(COUNTIF('Master list(no salts, metals)'!K1976,"&lt;=1"),IF(COUNTIF('Master list(no salts, metals)'!$K1976:$Y1976, "#N/A")=14,TRUE,FALSE))</f>
        <v>0</v>
      </c>
      <c r="L1982" t="b">
        <f>AND(COUNTIF('Master list(no salts, metals)'!L1976,"&lt;=1"),IF(COUNTIF('Master list(no salts, metals)'!$K1976:$Y1976, "#N/A")=14,TRUE,FALSE))</f>
        <v>0</v>
      </c>
      <c r="M1982" t="b">
        <f>AND(COUNTIF('Master list(no salts, metals)'!M1976,"&lt;=1"),IF(COUNTIF('Master list(no salts, metals)'!$K1976:$Y1976, "#N/A")=14,TRUE,FALSE))</f>
        <v>0</v>
      </c>
      <c r="N1982" t="b">
        <f>AND(COUNTIF('Master list(no salts, metals)'!N1976,"&lt;=1"),IF(COUNTIF('Master list(no salts, metals)'!$K1976:$Y1976, "#N/A")=14,TRUE,FALSE))</f>
        <v>0</v>
      </c>
      <c r="O1982" t="b">
        <f>AND(COUNTIF('Master list(no salts, metals)'!O1976,"&lt;=1"),IF(COUNTIF('Master list(no salts, metals)'!$K1976:$Y1976, "#N/A")=14,TRUE,FALSE))</f>
        <v>0</v>
      </c>
      <c r="P1982" t="b">
        <f>AND(COUNTIF('Master list(no salts, metals)'!P1976,"&lt;=1"),IF(COUNTIF('Master list(no salts, metals)'!$K1976:$Y1976, "#N/A")=14,TRUE,FALSE))</f>
        <v>0</v>
      </c>
      <c r="Q1982" t="b">
        <f>AND(COUNTIF('Master list(no salts, metals)'!Q1976,"&lt;=1"),IF(COUNTIF('Master list(no salts, metals)'!$K1976:$Y1976, "#N/A")=14,TRUE,FALSE))</f>
        <v>0</v>
      </c>
      <c r="R1982" t="b">
        <f>AND(COUNTIF('Master list(no salts, metals)'!R1976,"&lt;=1"),IF(COUNTIF('Master list(no salts, metals)'!$K1976:$Y1976, "#N/A")=14,TRUE,FALSE))</f>
        <v>0</v>
      </c>
      <c r="S1982" t="b">
        <f>AND(COUNTIF('Master list(no salts, metals)'!S1976,"&lt;=1"),IF(COUNTIF('Master list(no salts, metals)'!$K1976:$Y1976, "#N/A")=14,TRUE,FALSE))</f>
        <v>0</v>
      </c>
      <c r="T1982" t="b">
        <f>AND(COUNTIF('Master list(no salts, metals)'!T1976,"&lt;=1"),IF(COUNTIF('Master list(no salts, metals)'!$K1976:$Y1976, "#N/A")=14,TRUE,FALSE))</f>
        <v>0</v>
      </c>
      <c r="U1982" t="b">
        <f>AND(COUNTIF('Master list(no salts, metals)'!U1976,"&lt;=1"),IF(COUNTIF('Master list(no salts, metals)'!$K1976:$Y1976, "#N/A")=14,TRUE,FALSE))</f>
        <v>0</v>
      </c>
      <c r="V1982" t="b">
        <f>AND(COUNTIF('Master list(no salts, metals)'!V1976,"&lt;=1"),IF(COUNTIF('Master list(no salts, metals)'!$K1976:$Y1976, "#N/A")=14,TRUE,FALSE))</f>
        <v>0</v>
      </c>
      <c r="W1982" t="b">
        <f>AND(COUNTIF('Master list(no salts, metals)'!W1976,"&lt;=1"),IF(COUNTIF('Master list(no salts, metals)'!$K1976:$Y1976, "#N/A")=14,TRUE,FALSE))</f>
        <v>0</v>
      </c>
      <c r="X1982" t="b">
        <f>AND(COUNTIF('Master list(no salts, metals)'!X1976,"&lt;=1"),IF(COUNTIF('Master list(no salts, metals)'!$K1976:$Y1976, "#N/A")=14,TRUE,FALSE))</f>
        <v>0</v>
      </c>
      <c r="Y1982" t="b">
        <f>AND(COUNTIF('Master list(no salts, metals)'!Y1976,"&lt;=1"),IF(COUNTIF('Master list(no salts, metals)'!$K1976:$Y1976, "#N/A")=14,TRUE,FALSE))</f>
        <v>0</v>
      </c>
    </row>
    <row r="1983" spans="11:25" x14ac:dyDescent="0.25">
      <c r="K1983" t="b">
        <f>AND(COUNTIF('Master list(no salts, metals)'!K1977,"&lt;=1"),IF(COUNTIF('Master list(no salts, metals)'!$K1977:$Y1977, "#N/A")=14,TRUE,FALSE))</f>
        <v>0</v>
      </c>
      <c r="L1983" t="b">
        <f>AND(COUNTIF('Master list(no salts, metals)'!L1977,"&lt;=1"),IF(COUNTIF('Master list(no salts, metals)'!$K1977:$Y1977, "#N/A")=14,TRUE,FALSE))</f>
        <v>0</v>
      </c>
      <c r="M1983" t="b">
        <f>AND(COUNTIF('Master list(no salts, metals)'!M1977,"&lt;=1"),IF(COUNTIF('Master list(no salts, metals)'!$K1977:$Y1977, "#N/A")=14,TRUE,FALSE))</f>
        <v>0</v>
      </c>
      <c r="N1983" t="b">
        <f>AND(COUNTIF('Master list(no salts, metals)'!N1977,"&lt;=1"),IF(COUNTIF('Master list(no salts, metals)'!$K1977:$Y1977, "#N/A")=14,TRUE,FALSE))</f>
        <v>0</v>
      </c>
      <c r="O1983" t="b">
        <f>AND(COUNTIF('Master list(no salts, metals)'!O1977,"&lt;=1"),IF(COUNTIF('Master list(no salts, metals)'!$K1977:$Y1977, "#N/A")=14,TRUE,FALSE))</f>
        <v>0</v>
      </c>
      <c r="P1983" t="b">
        <f>AND(COUNTIF('Master list(no salts, metals)'!P1977,"&lt;=1"),IF(COUNTIF('Master list(no salts, metals)'!$K1977:$Y1977, "#N/A")=14,TRUE,FALSE))</f>
        <v>0</v>
      </c>
      <c r="Q1983" t="b">
        <f>AND(COUNTIF('Master list(no salts, metals)'!Q1977,"&lt;=1"),IF(COUNTIF('Master list(no salts, metals)'!$K1977:$Y1977, "#N/A")=14,TRUE,FALSE))</f>
        <v>0</v>
      </c>
      <c r="R1983" t="b">
        <f>AND(COUNTIF('Master list(no salts, metals)'!R1977,"&lt;=1"),IF(COUNTIF('Master list(no salts, metals)'!$K1977:$Y1977, "#N/A")=14,TRUE,FALSE))</f>
        <v>0</v>
      </c>
      <c r="S1983" t="b">
        <f>AND(COUNTIF('Master list(no salts, metals)'!S1977,"&lt;=1"),IF(COUNTIF('Master list(no salts, metals)'!$K1977:$Y1977, "#N/A")=14,TRUE,FALSE))</f>
        <v>0</v>
      </c>
      <c r="T1983" t="b">
        <f>AND(COUNTIF('Master list(no salts, metals)'!T1977,"&lt;=1"),IF(COUNTIF('Master list(no salts, metals)'!$K1977:$Y1977, "#N/A")=14,TRUE,FALSE))</f>
        <v>0</v>
      </c>
      <c r="U1983" t="b">
        <f>AND(COUNTIF('Master list(no salts, metals)'!U1977,"&lt;=1"),IF(COUNTIF('Master list(no salts, metals)'!$K1977:$Y1977, "#N/A")=14,TRUE,FALSE))</f>
        <v>0</v>
      </c>
      <c r="V1983" t="b">
        <f>AND(COUNTIF('Master list(no salts, metals)'!V1977,"&lt;=1"),IF(COUNTIF('Master list(no salts, metals)'!$K1977:$Y1977, "#N/A")=14,TRUE,FALSE))</f>
        <v>0</v>
      </c>
      <c r="W1983" t="b">
        <f>AND(COUNTIF('Master list(no salts, metals)'!W1977,"&lt;=1"),IF(COUNTIF('Master list(no salts, metals)'!$K1977:$Y1977, "#N/A")=14,TRUE,FALSE))</f>
        <v>0</v>
      </c>
      <c r="X1983" t="b">
        <f>AND(COUNTIF('Master list(no salts, metals)'!X1977,"&lt;=1"),IF(COUNTIF('Master list(no salts, metals)'!$K1977:$Y1977, "#N/A")=14,TRUE,FALSE))</f>
        <v>0</v>
      </c>
      <c r="Y1983" t="b">
        <f>AND(COUNTIF('Master list(no salts, metals)'!Y1977,"&lt;=1"),IF(COUNTIF('Master list(no salts, metals)'!$K1977:$Y1977, "#N/A")=14,TRUE,FALSE))</f>
        <v>0</v>
      </c>
    </row>
    <row r="1984" spans="11:25" x14ac:dyDescent="0.25">
      <c r="K1984" t="b">
        <f>AND(COUNTIF('Master list(no salts, metals)'!K1978,"&lt;=1"),IF(COUNTIF('Master list(no salts, metals)'!$K1978:$Y1978, "#N/A")=14,TRUE,FALSE))</f>
        <v>0</v>
      </c>
      <c r="L1984" t="b">
        <f>AND(COUNTIF('Master list(no salts, metals)'!L1978,"&lt;=1"),IF(COUNTIF('Master list(no salts, metals)'!$K1978:$Y1978, "#N/A")=14,TRUE,FALSE))</f>
        <v>0</v>
      </c>
      <c r="M1984" t="b">
        <f>AND(COUNTIF('Master list(no salts, metals)'!M1978,"&lt;=1"),IF(COUNTIF('Master list(no salts, metals)'!$K1978:$Y1978, "#N/A")=14,TRUE,FALSE))</f>
        <v>0</v>
      </c>
      <c r="N1984" t="b">
        <f>AND(COUNTIF('Master list(no salts, metals)'!N1978,"&lt;=1"),IF(COUNTIF('Master list(no salts, metals)'!$K1978:$Y1978, "#N/A")=14,TRUE,FALSE))</f>
        <v>0</v>
      </c>
      <c r="O1984" t="b">
        <f>AND(COUNTIF('Master list(no salts, metals)'!O1978,"&lt;=1"),IF(COUNTIF('Master list(no salts, metals)'!$K1978:$Y1978, "#N/A")=14,TRUE,FALSE))</f>
        <v>0</v>
      </c>
      <c r="P1984" t="b">
        <f>AND(COUNTIF('Master list(no salts, metals)'!P1978,"&lt;=1"),IF(COUNTIF('Master list(no salts, metals)'!$K1978:$Y1978, "#N/A")=14,TRUE,FALSE))</f>
        <v>0</v>
      </c>
      <c r="Q1984" t="b">
        <f>AND(COUNTIF('Master list(no salts, metals)'!Q1978,"&lt;=1"),IF(COUNTIF('Master list(no salts, metals)'!$K1978:$Y1978, "#N/A")=14,TRUE,FALSE))</f>
        <v>0</v>
      </c>
      <c r="R1984" t="b">
        <f>AND(COUNTIF('Master list(no salts, metals)'!R1978,"&lt;=1"),IF(COUNTIF('Master list(no salts, metals)'!$K1978:$Y1978, "#N/A")=14,TRUE,FALSE))</f>
        <v>0</v>
      </c>
      <c r="S1984" t="b">
        <f>AND(COUNTIF('Master list(no salts, metals)'!S1978,"&lt;=1"),IF(COUNTIF('Master list(no salts, metals)'!$K1978:$Y1978, "#N/A")=14,TRUE,FALSE))</f>
        <v>0</v>
      </c>
      <c r="T1984" t="b">
        <f>AND(COUNTIF('Master list(no salts, metals)'!T1978,"&lt;=1"),IF(COUNTIF('Master list(no salts, metals)'!$K1978:$Y1978, "#N/A")=14,TRUE,FALSE))</f>
        <v>0</v>
      </c>
      <c r="U1984" t="b">
        <f>AND(COUNTIF('Master list(no salts, metals)'!U1978,"&lt;=1"),IF(COUNTIF('Master list(no salts, metals)'!$K1978:$Y1978, "#N/A")=14,TRUE,FALSE))</f>
        <v>0</v>
      </c>
      <c r="V1984" t="b">
        <f>AND(COUNTIF('Master list(no salts, metals)'!V1978,"&lt;=1"),IF(COUNTIF('Master list(no salts, metals)'!$K1978:$Y1978, "#N/A")=14,TRUE,FALSE))</f>
        <v>0</v>
      </c>
      <c r="W1984" t="b">
        <f>AND(COUNTIF('Master list(no salts, metals)'!W1978,"&lt;=1"),IF(COUNTIF('Master list(no salts, metals)'!$K1978:$Y1978, "#N/A")=14,TRUE,FALSE))</f>
        <v>0</v>
      </c>
      <c r="X1984" t="b">
        <f>AND(COUNTIF('Master list(no salts, metals)'!X1978,"&lt;=1"),IF(COUNTIF('Master list(no salts, metals)'!$K1978:$Y1978, "#N/A")=14,TRUE,FALSE))</f>
        <v>1</v>
      </c>
      <c r="Y1984" t="b">
        <f>AND(COUNTIF('Master list(no salts, metals)'!Y1978,"&lt;=1"),IF(COUNTIF('Master list(no salts, metals)'!$K1978:$Y1978, "#N/A")=14,TRUE,FALSE))</f>
        <v>0</v>
      </c>
    </row>
    <row r="1985" spans="11:25" x14ac:dyDescent="0.25">
      <c r="K1985" t="b">
        <f>AND(COUNTIF('Master list(no salts, metals)'!K1979,"&lt;=1"),IF(COUNTIF('Master list(no salts, metals)'!$K1979:$Y1979, "#N/A")=14,TRUE,FALSE))</f>
        <v>0</v>
      </c>
      <c r="L1985" t="b">
        <f>AND(COUNTIF('Master list(no salts, metals)'!L1979,"&lt;=1"),IF(COUNTIF('Master list(no salts, metals)'!$K1979:$Y1979, "#N/A")=14,TRUE,FALSE))</f>
        <v>0</v>
      </c>
      <c r="M1985" t="b">
        <f>AND(COUNTIF('Master list(no salts, metals)'!M1979,"&lt;=1"),IF(COUNTIF('Master list(no salts, metals)'!$K1979:$Y1979, "#N/A")=14,TRUE,FALSE))</f>
        <v>0</v>
      </c>
      <c r="N1985" t="b">
        <f>AND(COUNTIF('Master list(no salts, metals)'!N1979,"&lt;=1"),IF(COUNTIF('Master list(no salts, metals)'!$K1979:$Y1979, "#N/A")=14,TRUE,FALSE))</f>
        <v>0</v>
      </c>
      <c r="O1985" t="b">
        <f>AND(COUNTIF('Master list(no salts, metals)'!O1979,"&lt;=1"),IF(COUNTIF('Master list(no salts, metals)'!$K1979:$Y1979, "#N/A")=14,TRUE,FALSE))</f>
        <v>0</v>
      </c>
      <c r="P1985" t="b">
        <f>AND(COUNTIF('Master list(no salts, metals)'!P1979,"&lt;=1"),IF(COUNTIF('Master list(no salts, metals)'!$K1979:$Y1979, "#N/A")=14,TRUE,FALSE))</f>
        <v>0</v>
      </c>
      <c r="Q1985" t="b">
        <f>AND(COUNTIF('Master list(no salts, metals)'!Q1979,"&lt;=1"),IF(COUNTIF('Master list(no salts, metals)'!$K1979:$Y1979, "#N/A")=14,TRUE,FALSE))</f>
        <v>0</v>
      </c>
      <c r="R1985" t="b">
        <f>AND(COUNTIF('Master list(no salts, metals)'!R1979,"&lt;=1"),IF(COUNTIF('Master list(no salts, metals)'!$K1979:$Y1979, "#N/A")=14,TRUE,FALSE))</f>
        <v>0</v>
      </c>
      <c r="S1985" t="b">
        <f>AND(COUNTIF('Master list(no salts, metals)'!S1979,"&lt;=1"),IF(COUNTIF('Master list(no salts, metals)'!$K1979:$Y1979, "#N/A")=14,TRUE,FALSE))</f>
        <v>0</v>
      </c>
      <c r="T1985" t="b">
        <f>AND(COUNTIF('Master list(no salts, metals)'!T1979,"&lt;=1"),IF(COUNTIF('Master list(no salts, metals)'!$K1979:$Y1979, "#N/A")=14,TRUE,FALSE))</f>
        <v>0</v>
      </c>
      <c r="U1985" t="b">
        <f>AND(COUNTIF('Master list(no salts, metals)'!U1979,"&lt;=1"),IF(COUNTIF('Master list(no salts, metals)'!$K1979:$Y1979, "#N/A")=14,TRUE,FALSE))</f>
        <v>0</v>
      </c>
      <c r="V1985" t="b">
        <f>AND(COUNTIF('Master list(no salts, metals)'!V1979,"&lt;=1"),IF(COUNTIF('Master list(no salts, metals)'!$K1979:$Y1979, "#N/A")=14,TRUE,FALSE))</f>
        <v>0</v>
      </c>
      <c r="W1985" t="b">
        <f>AND(COUNTIF('Master list(no salts, metals)'!W1979,"&lt;=1"),IF(COUNTIF('Master list(no salts, metals)'!$K1979:$Y1979, "#N/A")=14,TRUE,FALSE))</f>
        <v>0</v>
      </c>
      <c r="X1985" t="b">
        <f>AND(COUNTIF('Master list(no salts, metals)'!X1979,"&lt;=1"),IF(COUNTIF('Master list(no salts, metals)'!$K1979:$Y1979, "#N/A")=14,TRUE,FALSE))</f>
        <v>0</v>
      </c>
      <c r="Y1985" t="b">
        <f>AND(COUNTIF('Master list(no salts, metals)'!Y1979,"&lt;=1"),IF(COUNTIF('Master list(no salts, metals)'!$K1979:$Y1979, "#N/A")=14,TRUE,FALSE))</f>
        <v>0</v>
      </c>
    </row>
    <row r="1986" spans="11:25" x14ac:dyDescent="0.25">
      <c r="K1986" t="b">
        <f>AND(COUNTIF('Master list(no salts, metals)'!K1980,"&lt;=1"),IF(COUNTIF('Master list(no salts, metals)'!$K1980:$Y1980, "#N/A")=14,TRUE,FALSE))</f>
        <v>0</v>
      </c>
      <c r="L1986" t="b">
        <f>AND(COUNTIF('Master list(no salts, metals)'!L1980,"&lt;=1"),IF(COUNTIF('Master list(no salts, metals)'!$K1980:$Y1980, "#N/A")=14,TRUE,FALSE))</f>
        <v>0</v>
      </c>
      <c r="M1986" t="b">
        <f>AND(COUNTIF('Master list(no salts, metals)'!M1980,"&lt;=1"),IF(COUNTIF('Master list(no salts, metals)'!$K1980:$Y1980, "#N/A")=14,TRUE,FALSE))</f>
        <v>0</v>
      </c>
      <c r="N1986" t="b">
        <f>AND(COUNTIF('Master list(no salts, metals)'!N1980,"&lt;=1"),IF(COUNTIF('Master list(no salts, metals)'!$K1980:$Y1980, "#N/A")=14,TRUE,FALSE))</f>
        <v>0</v>
      </c>
      <c r="O1986" t="b">
        <f>AND(COUNTIF('Master list(no salts, metals)'!O1980,"&lt;=1"),IF(COUNTIF('Master list(no salts, metals)'!$K1980:$Y1980, "#N/A")=14,TRUE,FALSE))</f>
        <v>0</v>
      </c>
      <c r="P1986" t="b">
        <f>AND(COUNTIF('Master list(no salts, metals)'!P1980,"&lt;=1"),IF(COUNTIF('Master list(no salts, metals)'!$K1980:$Y1980, "#N/A")=14,TRUE,FALSE))</f>
        <v>0</v>
      </c>
      <c r="Q1986" t="b">
        <f>AND(COUNTIF('Master list(no salts, metals)'!Q1980,"&lt;=1"),IF(COUNTIF('Master list(no salts, metals)'!$K1980:$Y1980, "#N/A")=14,TRUE,FALSE))</f>
        <v>0</v>
      </c>
      <c r="R1986" t="b">
        <f>AND(COUNTIF('Master list(no salts, metals)'!R1980,"&lt;=1"),IF(COUNTIF('Master list(no salts, metals)'!$K1980:$Y1980, "#N/A")=14,TRUE,FALSE))</f>
        <v>0</v>
      </c>
      <c r="S1986" t="b">
        <f>AND(COUNTIF('Master list(no salts, metals)'!S1980,"&lt;=1"),IF(COUNTIF('Master list(no salts, metals)'!$K1980:$Y1980, "#N/A")=14,TRUE,FALSE))</f>
        <v>0</v>
      </c>
      <c r="T1986" t="b">
        <f>AND(COUNTIF('Master list(no salts, metals)'!T1980,"&lt;=1"),IF(COUNTIF('Master list(no salts, metals)'!$K1980:$Y1980, "#N/A")=14,TRUE,FALSE))</f>
        <v>0</v>
      </c>
      <c r="U1986" t="b">
        <f>AND(COUNTIF('Master list(no salts, metals)'!U1980,"&lt;=1"),IF(COUNTIF('Master list(no salts, metals)'!$K1980:$Y1980, "#N/A")=14,TRUE,FALSE))</f>
        <v>0</v>
      </c>
      <c r="V1986" t="b">
        <f>AND(COUNTIF('Master list(no salts, metals)'!V1980,"&lt;=1"),IF(COUNTIF('Master list(no salts, metals)'!$K1980:$Y1980, "#N/A")=14,TRUE,FALSE))</f>
        <v>0</v>
      </c>
      <c r="W1986" t="b">
        <f>AND(COUNTIF('Master list(no salts, metals)'!W1980,"&lt;=1"),IF(COUNTIF('Master list(no salts, metals)'!$K1980:$Y1980, "#N/A")=14,TRUE,FALSE))</f>
        <v>0</v>
      </c>
      <c r="X1986" t="b">
        <f>AND(COUNTIF('Master list(no salts, metals)'!X1980,"&lt;=1"),IF(COUNTIF('Master list(no salts, metals)'!$K1980:$Y1980, "#N/A")=14,TRUE,FALSE))</f>
        <v>1</v>
      </c>
      <c r="Y1986" t="b">
        <f>AND(COUNTIF('Master list(no salts, metals)'!Y1980,"&lt;=1"),IF(COUNTIF('Master list(no salts, metals)'!$K1980:$Y1980, "#N/A")=14,TRUE,FALSE))</f>
        <v>0</v>
      </c>
    </row>
    <row r="1987" spans="11:25" x14ac:dyDescent="0.25">
      <c r="K1987" t="b">
        <f>AND(COUNTIF('Master list(no salts, metals)'!K1981,"&lt;=1"),IF(COUNTIF('Master list(no salts, metals)'!$K1981:$Y1981, "#N/A")=14,TRUE,FALSE))</f>
        <v>0</v>
      </c>
      <c r="L1987" t="b">
        <f>AND(COUNTIF('Master list(no salts, metals)'!L1981,"&lt;=1"),IF(COUNTIF('Master list(no salts, metals)'!$K1981:$Y1981, "#N/A")=14,TRUE,FALSE))</f>
        <v>0</v>
      </c>
      <c r="M1987" t="b">
        <f>AND(COUNTIF('Master list(no salts, metals)'!M1981,"&lt;=1"),IF(COUNTIF('Master list(no salts, metals)'!$K1981:$Y1981, "#N/A")=14,TRUE,FALSE))</f>
        <v>0</v>
      </c>
      <c r="N1987" t="b">
        <f>AND(COUNTIF('Master list(no salts, metals)'!N1981,"&lt;=1"),IF(COUNTIF('Master list(no salts, metals)'!$K1981:$Y1981, "#N/A")=14,TRUE,FALSE))</f>
        <v>0</v>
      </c>
      <c r="O1987" t="b">
        <f>AND(COUNTIF('Master list(no salts, metals)'!O1981,"&lt;=1"),IF(COUNTIF('Master list(no salts, metals)'!$K1981:$Y1981, "#N/A")=14,TRUE,FALSE))</f>
        <v>0</v>
      </c>
      <c r="P1987" t="b">
        <f>AND(COUNTIF('Master list(no salts, metals)'!P1981,"&lt;=1"),IF(COUNTIF('Master list(no salts, metals)'!$K1981:$Y1981, "#N/A")=14,TRUE,FALSE))</f>
        <v>0</v>
      </c>
      <c r="Q1987" t="b">
        <f>AND(COUNTIF('Master list(no salts, metals)'!Q1981,"&lt;=1"),IF(COUNTIF('Master list(no salts, metals)'!$K1981:$Y1981, "#N/A")=14,TRUE,FALSE))</f>
        <v>0</v>
      </c>
      <c r="R1987" t="b">
        <f>AND(COUNTIF('Master list(no salts, metals)'!R1981,"&lt;=1"),IF(COUNTIF('Master list(no salts, metals)'!$K1981:$Y1981, "#N/A")=14,TRUE,FALSE))</f>
        <v>0</v>
      </c>
      <c r="S1987" t="b">
        <f>AND(COUNTIF('Master list(no salts, metals)'!S1981,"&lt;=1"),IF(COUNTIF('Master list(no salts, metals)'!$K1981:$Y1981, "#N/A")=14,TRUE,FALSE))</f>
        <v>0</v>
      </c>
      <c r="T1987" t="b">
        <f>AND(COUNTIF('Master list(no salts, metals)'!T1981,"&lt;=1"),IF(COUNTIF('Master list(no salts, metals)'!$K1981:$Y1981, "#N/A")=14,TRUE,FALSE))</f>
        <v>0</v>
      </c>
      <c r="U1987" t="b">
        <f>AND(COUNTIF('Master list(no salts, metals)'!U1981,"&lt;=1"),IF(COUNTIF('Master list(no salts, metals)'!$K1981:$Y1981, "#N/A")=14,TRUE,FALSE))</f>
        <v>0</v>
      </c>
      <c r="V1987" t="b">
        <f>AND(COUNTIF('Master list(no salts, metals)'!V1981,"&lt;=1"),IF(COUNTIF('Master list(no salts, metals)'!$K1981:$Y1981, "#N/A")=14,TRUE,FALSE))</f>
        <v>0</v>
      </c>
      <c r="W1987" t="b">
        <f>AND(COUNTIF('Master list(no salts, metals)'!W1981,"&lt;=1"),IF(COUNTIF('Master list(no salts, metals)'!$K1981:$Y1981, "#N/A")=14,TRUE,FALSE))</f>
        <v>0</v>
      </c>
      <c r="X1987" t="b">
        <f>AND(COUNTIF('Master list(no salts, metals)'!X1981,"&lt;=1"),IF(COUNTIF('Master list(no salts, metals)'!$K1981:$Y1981, "#N/A")=14,TRUE,FALSE))</f>
        <v>0</v>
      </c>
      <c r="Y1987" t="b">
        <f>AND(COUNTIF('Master list(no salts, metals)'!Y1981,"&lt;=1"),IF(COUNTIF('Master list(no salts, metals)'!$K1981:$Y1981, "#N/A")=14,TRUE,FALSE))</f>
        <v>0</v>
      </c>
    </row>
    <row r="1988" spans="11:25" x14ac:dyDescent="0.25">
      <c r="K1988" t="b">
        <f>AND(COUNTIF('Master list(no salts, metals)'!K1982,"&lt;=1"),IF(COUNTIF('Master list(no salts, metals)'!$K1982:$Y1982, "#N/A")=14,TRUE,FALSE))</f>
        <v>0</v>
      </c>
      <c r="L1988" t="b">
        <f>AND(COUNTIF('Master list(no salts, metals)'!L1982,"&lt;=1"),IF(COUNTIF('Master list(no salts, metals)'!$K1982:$Y1982, "#N/A")=14,TRUE,FALSE))</f>
        <v>0</v>
      </c>
      <c r="M1988" t="b">
        <f>AND(COUNTIF('Master list(no salts, metals)'!M1982,"&lt;=1"),IF(COUNTIF('Master list(no salts, metals)'!$K1982:$Y1982, "#N/A")=14,TRUE,FALSE))</f>
        <v>0</v>
      </c>
      <c r="N1988" t="b">
        <f>AND(COUNTIF('Master list(no salts, metals)'!N1982,"&lt;=1"),IF(COUNTIF('Master list(no salts, metals)'!$K1982:$Y1982, "#N/A")=14,TRUE,FALSE))</f>
        <v>0</v>
      </c>
      <c r="O1988" t="b">
        <f>AND(COUNTIF('Master list(no salts, metals)'!O1982,"&lt;=1"),IF(COUNTIF('Master list(no salts, metals)'!$K1982:$Y1982, "#N/A")=14,TRUE,FALSE))</f>
        <v>0</v>
      </c>
      <c r="P1988" t="b">
        <f>AND(COUNTIF('Master list(no salts, metals)'!P1982,"&lt;=1"),IF(COUNTIF('Master list(no salts, metals)'!$K1982:$Y1982, "#N/A")=14,TRUE,FALSE))</f>
        <v>0</v>
      </c>
      <c r="Q1988" t="b">
        <f>AND(COUNTIF('Master list(no salts, metals)'!Q1982,"&lt;=1"),IF(COUNTIF('Master list(no salts, metals)'!$K1982:$Y1982, "#N/A")=14,TRUE,FALSE))</f>
        <v>0</v>
      </c>
      <c r="R1988" t="b">
        <f>AND(COUNTIF('Master list(no salts, metals)'!R1982,"&lt;=1"),IF(COUNTIF('Master list(no salts, metals)'!$K1982:$Y1982, "#N/A")=14,TRUE,FALSE))</f>
        <v>0</v>
      </c>
      <c r="S1988" t="b">
        <f>AND(COUNTIF('Master list(no salts, metals)'!S1982,"&lt;=1"),IF(COUNTIF('Master list(no salts, metals)'!$K1982:$Y1982, "#N/A")=14,TRUE,FALSE))</f>
        <v>0</v>
      </c>
      <c r="T1988" t="b">
        <f>AND(COUNTIF('Master list(no salts, metals)'!T1982,"&lt;=1"),IF(COUNTIF('Master list(no salts, metals)'!$K1982:$Y1982, "#N/A")=14,TRUE,FALSE))</f>
        <v>0</v>
      </c>
      <c r="U1988" t="b">
        <f>AND(COUNTIF('Master list(no salts, metals)'!U1982,"&lt;=1"),IF(COUNTIF('Master list(no salts, metals)'!$K1982:$Y1982, "#N/A")=14,TRUE,FALSE))</f>
        <v>0</v>
      </c>
      <c r="V1988" t="b">
        <f>AND(COUNTIF('Master list(no salts, metals)'!V1982,"&lt;=1"),IF(COUNTIF('Master list(no salts, metals)'!$K1982:$Y1982, "#N/A")=14,TRUE,FALSE))</f>
        <v>0</v>
      </c>
      <c r="W1988" t="b">
        <f>AND(COUNTIF('Master list(no salts, metals)'!W1982,"&lt;=1"),IF(COUNTIF('Master list(no salts, metals)'!$K1982:$Y1982, "#N/A")=14,TRUE,FALSE))</f>
        <v>1</v>
      </c>
      <c r="X1988" t="b">
        <f>AND(COUNTIF('Master list(no salts, metals)'!X1982,"&lt;=1"),IF(COUNTIF('Master list(no salts, metals)'!$K1982:$Y1982, "#N/A")=14,TRUE,FALSE))</f>
        <v>0</v>
      </c>
      <c r="Y1988" t="b">
        <f>AND(COUNTIF('Master list(no salts, metals)'!Y1982,"&lt;=1"),IF(COUNTIF('Master list(no salts, metals)'!$K1982:$Y1982, "#N/A")=14,TRUE,FALSE))</f>
        <v>0</v>
      </c>
    </row>
    <row r="1989" spans="11:25" x14ac:dyDescent="0.25">
      <c r="K1989" t="b">
        <f>AND(COUNTIF('Master list(no salts, metals)'!K1983,"&lt;=1"),IF(COUNTIF('Master list(no salts, metals)'!$K1983:$Y1983, "#N/A")=14,TRUE,FALSE))</f>
        <v>0</v>
      </c>
      <c r="L1989" t="b">
        <f>AND(COUNTIF('Master list(no salts, metals)'!L1983,"&lt;=1"),IF(COUNTIF('Master list(no salts, metals)'!$K1983:$Y1983, "#N/A")=14,TRUE,FALSE))</f>
        <v>0</v>
      </c>
      <c r="M1989" t="b">
        <f>AND(COUNTIF('Master list(no salts, metals)'!M1983,"&lt;=1"),IF(COUNTIF('Master list(no salts, metals)'!$K1983:$Y1983, "#N/A")=14,TRUE,FALSE))</f>
        <v>0</v>
      </c>
      <c r="N1989" t="b">
        <f>AND(COUNTIF('Master list(no salts, metals)'!N1983,"&lt;=1"),IF(COUNTIF('Master list(no salts, metals)'!$K1983:$Y1983, "#N/A")=14,TRUE,FALSE))</f>
        <v>0</v>
      </c>
      <c r="O1989" t="b">
        <f>AND(COUNTIF('Master list(no salts, metals)'!O1983,"&lt;=1"),IF(COUNTIF('Master list(no salts, metals)'!$K1983:$Y1983, "#N/A")=14,TRUE,FALSE))</f>
        <v>0</v>
      </c>
      <c r="P1989" t="b">
        <f>AND(COUNTIF('Master list(no salts, metals)'!P1983,"&lt;=1"),IF(COUNTIF('Master list(no salts, metals)'!$K1983:$Y1983, "#N/A")=14,TRUE,FALSE))</f>
        <v>0</v>
      </c>
      <c r="Q1989" t="b">
        <f>AND(COUNTIF('Master list(no salts, metals)'!Q1983,"&lt;=1"),IF(COUNTIF('Master list(no salts, metals)'!$K1983:$Y1983, "#N/A")=14,TRUE,FALSE))</f>
        <v>0</v>
      </c>
      <c r="R1989" t="b">
        <f>AND(COUNTIF('Master list(no salts, metals)'!R1983,"&lt;=1"),IF(COUNTIF('Master list(no salts, metals)'!$K1983:$Y1983, "#N/A")=14,TRUE,FALSE))</f>
        <v>0</v>
      </c>
      <c r="S1989" t="b">
        <f>AND(COUNTIF('Master list(no salts, metals)'!S1983,"&lt;=1"),IF(COUNTIF('Master list(no salts, metals)'!$K1983:$Y1983, "#N/A")=14,TRUE,FALSE))</f>
        <v>0</v>
      </c>
      <c r="T1989" t="b">
        <f>AND(COUNTIF('Master list(no salts, metals)'!T1983,"&lt;=1"),IF(COUNTIF('Master list(no salts, metals)'!$K1983:$Y1983, "#N/A")=14,TRUE,FALSE))</f>
        <v>1</v>
      </c>
      <c r="U1989" t="b">
        <f>AND(COUNTIF('Master list(no salts, metals)'!U1983,"&lt;=1"),IF(COUNTIF('Master list(no salts, metals)'!$K1983:$Y1983, "#N/A")=14,TRUE,FALSE))</f>
        <v>0</v>
      </c>
      <c r="V1989" t="b">
        <f>AND(COUNTIF('Master list(no salts, metals)'!V1983,"&lt;=1"),IF(COUNTIF('Master list(no salts, metals)'!$K1983:$Y1983, "#N/A")=14,TRUE,FALSE))</f>
        <v>0</v>
      </c>
      <c r="W1989" t="b">
        <f>AND(COUNTIF('Master list(no salts, metals)'!W1983,"&lt;=1"),IF(COUNTIF('Master list(no salts, metals)'!$K1983:$Y1983, "#N/A")=14,TRUE,FALSE))</f>
        <v>0</v>
      </c>
      <c r="X1989" t="b">
        <f>AND(COUNTIF('Master list(no salts, metals)'!X1983,"&lt;=1"),IF(COUNTIF('Master list(no salts, metals)'!$K1983:$Y1983, "#N/A")=14,TRUE,FALSE))</f>
        <v>0</v>
      </c>
      <c r="Y1989" t="b">
        <f>AND(COUNTIF('Master list(no salts, metals)'!Y1983,"&lt;=1"),IF(COUNTIF('Master list(no salts, metals)'!$K1983:$Y1983, "#N/A")=14,TRUE,FALSE))</f>
        <v>0</v>
      </c>
    </row>
    <row r="1990" spans="11:25" x14ac:dyDescent="0.25">
      <c r="K1990" t="b">
        <f>AND(COUNTIF('Master list(no salts, metals)'!K1984,"&lt;=1"),IF(COUNTIF('Master list(no salts, metals)'!$K1984:$Y1984, "#N/A")=14,TRUE,FALSE))</f>
        <v>0</v>
      </c>
      <c r="L1990" t="b">
        <f>AND(COUNTIF('Master list(no salts, metals)'!L1984,"&lt;=1"),IF(COUNTIF('Master list(no salts, metals)'!$K1984:$Y1984, "#N/A")=14,TRUE,FALSE))</f>
        <v>0</v>
      </c>
      <c r="M1990" t="b">
        <f>AND(COUNTIF('Master list(no salts, metals)'!M1984,"&lt;=1"),IF(COUNTIF('Master list(no salts, metals)'!$K1984:$Y1984, "#N/A")=14,TRUE,FALSE))</f>
        <v>0</v>
      </c>
      <c r="N1990" t="b">
        <f>AND(COUNTIF('Master list(no salts, metals)'!N1984,"&lt;=1"),IF(COUNTIF('Master list(no salts, metals)'!$K1984:$Y1984, "#N/A")=14,TRUE,FALSE))</f>
        <v>0</v>
      </c>
      <c r="O1990" t="b">
        <f>AND(COUNTIF('Master list(no salts, metals)'!O1984,"&lt;=1"),IF(COUNTIF('Master list(no salts, metals)'!$K1984:$Y1984, "#N/A")=14,TRUE,FALSE))</f>
        <v>0</v>
      </c>
      <c r="P1990" t="b">
        <f>AND(COUNTIF('Master list(no salts, metals)'!P1984,"&lt;=1"),IF(COUNTIF('Master list(no salts, metals)'!$K1984:$Y1984, "#N/A")=14,TRUE,FALSE))</f>
        <v>0</v>
      </c>
      <c r="Q1990" t="b">
        <f>AND(COUNTIF('Master list(no salts, metals)'!Q1984,"&lt;=1"),IF(COUNTIF('Master list(no salts, metals)'!$K1984:$Y1984, "#N/A")=14,TRUE,FALSE))</f>
        <v>0</v>
      </c>
      <c r="R1990" t="b">
        <f>AND(COUNTIF('Master list(no salts, metals)'!R1984,"&lt;=1"),IF(COUNTIF('Master list(no salts, metals)'!$K1984:$Y1984, "#N/A")=14,TRUE,FALSE))</f>
        <v>0</v>
      </c>
      <c r="S1990" t="b">
        <f>AND(COUNTIF('Master list(no salts, metals)'!S1984,"&lt;=1"),IF(COUNTIF('Master list(no salts, metals)'!$K1984:$Y1984, "#N/A")=14,TRUE,FALSE))</f>
        <v>0</v>
      </c>
      <c r="T1990" t="b">
        <f>AND(COUNTIF('Master list(no salts, metals)'!T1984,"&lt;=1"),IF(COUNTIF('Master list(no salts, metals)'!$K1984:$Y1984, "#N/A")=14,TRUE,FALSE))</f>
        <v>0</v>
      </c>
      <c r="U1990" t="b">
        <f>AND(COUNTIF('Master list(no salts, metals)'!U1984,"&lt;=1"),IF(COUNTIF('Master list(no salts, metals)'!$K1984:$Y1984, "#N/A")=14,TRUE,FALSE))</f>
        <v>0</v>
      </c>
      <c r="V1990" t="b">
        <f>AND(COUNTIF('Master list(no salts, metals)'!V1984,"&lt;=1"),IF(COUNTIF('Master list(no salts, metals)'!$K1984:$Y1984, "#N/A")=14,TRUE,FALSE))</f>
        <v>0</v>
      </c>
      <c r="W1990" t="b">
        <f>AND(COUNTIF('Master list(no salts, metals)'!W1984,"&lt;=1"),IF(COUNTIF('Master list(no salts, metals)'!$K1984:$Y1984, "#N/A")=14,TRUE,FALSE))</f>
        <v>0</v>
      </c>
      <c r="X1990" t="b">
        <f>AND(COUNTIF('Master list(no salts, metals)'!X1984,"&lt;=1"),IF(COUNTIF('Master list(no salts, metals)'!$K1984:$Y1984, "#N/A")=14,TRUE,FALSE))</f>
        <v>1</v>
      </c>
      <c r="Y1990" t="b">
        <f>AND(COUNTIF('Master list(no salts, metals)'!Y1984,"&lt;=1"),IF(COUNTIF('Master list(no salts, metals)'!$K1984:$Y1984, "#N/A")=14,TRUE,FALSE))</f>
        <v>0</v>
      </c>
    </row>
    <row r="1991" spans="11:25" x14ac:dyDescent="0.25">
      <c r="K1991" t="b">
        <f>AND(COUNTIF('Master list(no salts, metals)'!K1985,"&lt;=1"),IF(COUNTIF('Master list(no salts, metals)'!$K1985:$Y1985, "#N/A")=14,TRUE,FALSE))</f>
        <v>0</v>
      </c>
      <c r="L1991" t="b">
        <f>AND(COUNTIF('Master list(no salts, metals)'!L1985,"&lt;=1"),IF(COUNTIF('Master list(no salts, metals)'!$K1985:$Y1985, "#N/A")=14,TRUE,FALSE))</f>
        <v>0</v>
      </c>
      <c r="M1991" t="b">
        <f>AND(COUNTIF('Master list(no salts, metals)'!M1985,"&lt;=1"),IF(COUNTIF('Master list(no salts, metals)'!$K1985:$Y1985, "#N/A")=14,TRUE,FALSE))</f>
        <v>0</v>
      </c>
      <c r="N1991" t="b">
        <f>AND(COUNTIF('Master list(no salts, metals)'!N1985,"&lt;=1"),IF(COUNTIF('Master list(no salts, metals)'!$K1985:$Y1985, "#N/A")=14,TRUE,FALSE))</f>
        <v>0</v>
      </c>
      <c r="O1991" t="b">
        <f>AND(COUNTIF('Master list(no salts, metals)'!O1985,"&lt;=1"),IF(COUNTIF('Master list(no salts, metals)'!$K1985:$Y1985, "#N/A")=14,TRUE,FALSE))</f>
        <v>0</v>
      </c>
      <c r="P1991" t="b">
        <f>AND(COUNTIF('Master list(no salts, metals)'!P1985,"&lt;=1"),IF(COUNTIF('Master list(no salts, metals)'!$K1985:$Y1985, "#N/A")=14,TRUE,FALSE))</f>
        <v>0</v>
      </c>
      <c r="Q1991" t="b">
        <f>AND(COUNTIF('Master list(no salts, metals)'!Q1985,"&lt;=1"),IF(COUNTIF('Master list(no salts, metals)'!$K1985:$Y1985, "#N/A")=14,TRUE,FALSE))</f>
        <v>0</v>
      </c>
      <c r="R1991" t="b">
        <f>AND(COUNTIF('Master list(no salts, metals)'!R1985,"&lt;=1"),IF(COUNTIF('Master list(no salts, metals)'!$K1985:$Y1985, "#N/A")=14,TRUE,FALSE))</f>
        <v>0</v>
      </c>
      <c r="S1991" t="b">
        <f>AND(COUNTIF('Master list(no salts, metals)'!S1985,"&lt;=1"),IF(COUNTIF('Master list(no salts, metals)'!$K1985:$Y1985, "#N/A")=14,TRUE,FALSE))</f>
        <v>0</v>
      </c>
      <c r="T1991" t="b">
        <f>AND(COUNTIF('Master list(no salts, metals)'!T1985,"&lt;=1"),IF(COUNTIF('Master list(no salts, metals)'!$K1985:$Y1985, "#N/A")=14,TRUE,FALSE))</f>
        <v>0</v>
      </c>
      <c r="U1991" t="b">
        <f>AND(COUNTIF('Master list(no salts, metals)'!U1985,"&lt;=1"),IF(COUNTIF('Master list(no salts, metals)'!$K1985:$Y1985, "#N/A")=14,TRUE,FALSE))</f>
        <v>0</v>
      </c>
      <c r="V1991" t="b">
        <f>AND(COUNTIF('Master list(no salts, metals)'!V1985,"&lt;=1"),IF(COUNTIF('Master list(no salts, metals)'!$K1985:$Y1985, "#N/A")=14,TRUE,FALSE))</f>
        <v>0</v>
      </c>
      <c r="W1991" t="b">
        <f>AND(COUNTIF('Master list(no salts, metals)'!W1985,"&lt;=1"),IF(COUNTIF('Master list(no salts, metals)'!$K1985:$Y1985, "#N/A")=14,TRUE,FALSE))</f>
        <v>0</v>
      </c>
      <c r="X1991" t="b">
        <f>AND(COUNTIF('Master list(no salts, metals)'!X1985,"&lt;=1"),IF(COUNTIF('Master list(no salts, metals)'!$K1985:$Y1985, "#N/A")=14,TRUE,FALSE))</f>
        <v>0</v>
      </c>
      <c r="Y1991" t="b">
        <f>AND(COUNTIF('Master list(no salts, metals)'!Y1985,"&lt;=1"),IF(COUNTIF('Master list(no salts, metals)'!$K1985:$Y1985, "#N/A")=14,TRUE,FALSE))</f>
        <v>0</v>
      </c>
    </row>
    <row r="1992" spans="11:25" x14ac:dyDescent="0.25">
      <c r="K1992" t="b">
        <f>AND(COUNTIF('Master list(no salts, metals)'!K1986,"&lt;=1"),IF(COUNTIF('Master list(no salts, metals)'!$K1986:$Y1986, "#N/A")=14,TRUE,FALSE))</f>
        <v>0</v>
      </c>
      <c r="L1992" t="b">
        <f>AND(COUNTIF('Master list(no salts, metals)'!L1986,"&lt;=1"),IF(COUNTIF('Master list(no salts, metals)'!$K1986:$Y1986, "#N/A")=14,TRUE,FALSE))</f>
        <v>0</v>
      </c>
      <c r="M1992" t="b">
        <f>AND(COUNTIF('Master list(no salts, metals)'!M1986,"&lt;=1"),IF(COUNTIF('Master list(no salts, metals)'!$K1986:$Y1986, "#N/A")=14,TRUE,FALSE))</f>
        <v>0</v>
      </c>
      <c r="N1992" t="b">
        <f>AND(COUNTIF('Master list(no salts, metals)'!N1986,"&lt;=1"),IF(COUNTIF('Master list(no salts, metals)'!$K1986:$Y1986, "#N/A")=14,TRUE,FALSE))</f>
        <v>0</v>
      </c>
      <c r="O1992" t="b">
        <f>AND(COUNTIF('Master list(no salts, metals)'!O1986,"&lt;=1"),IF(COUNTIF('Master list(no salts, metals)'!$K1986:$Y1986, "#N/A")=14,TRUE,FALSE))</f>
        <v>0</v>
      </c>
      <c r="P1992" t="b">
        <f>AND(COUNTIF('Master list(no salts, metals)'!P1986,"&lt;=1"),IF(COUNTIF('Master list(no salts, metals)'!$K1986:$Y1986, "#N/A")=14,TRUE,FALSE))</f>
        <v>0</v>
      </c>
      <c r="Q1992" t="b">
        <f>AND(COUNTIF('Master list(no salts, metals)'!Q1986,"&lt;=1"),IF(COUNTIF('Master list(no salts, metals)'!$K1986:$Y1986, "#N/A")=14,TRUE,FALSE))</f>
        <v>0</v>
      </c>
      <c r="R1992" t="b">
        <f>AND(COUNTIF('Master list(no salts, metals)'!R1986,"&lt;=1"),IF(COUNTIF('Master list(no salts, metals)'!$K1986:$Y1986, "#N/A")=14,TRUE,FALSE))</f>
        <v>0</v>
      </c>
      <c r="S1992" t="b">
        <f>AND(COUNTIF('Master list(no salts, metals)'!S1986,"&lt;=1"),IF(COUNTIF('Master list(no salts, metals)'!$K1986:$Y1986, "#N/A")=14,TRUE,FALSE))</f>
        <v>0</v>
      </c>
      <c r="T1992" t="b">
        <f>AND(COUNTIF('Master list(no salts, metals)'!T1986,"&lt;=1"),IF(COUNTIF('Master list(no salts, metals)'!$K1986:$Y1986, "#N/A")=14,TRUE,FALSE))</f>
        <v>0</v>
      </c>
      <c r="U1992" t="b">
        <f>AND(COUNTIF('Master list(no salts, metals)'!U1986,"&lt;=1"),IF(COUNTIF('Master list(no salts, metals)'!$K1986:$Y1986, "#N/A")=14,TRUE,FALSE))</f>
        <v>0</v>
      </c>
      <c r="V1992" t="b">
        <f>AND(COUNTIF('Master list(no salts, metals)'!V1986,"&lt;=1"),IF(COUNTIF('Master list(no salts, metals)'!$K1986:$Y1986, "#N/A")=14,TRUE,FALSE))</f>
        <v>0</v>
      </c>
      <c r="W1992" t="b">
        <f>AND(COUNTIF('Master list(no salts, metals)'!W1986,"&lt;=1"),IF(COUNTIF('Master list(no salts, metals)'!$K1986:$Y1986, "#N/A")=14,TRUE,FALSE))</f>
        <v>0</v>
      </c>
      <c r="X1992" t="b">
        <f>AND(COUNTIF('Master list(no salts, metals)'!X1986,"&lt;=1"),IF(COUNTIF('Master list(no salts, metals)'!$K1986:$Y1986, "#N/A")=14,TRUE,FALSE))</f>
        <v>0</v>
      </c>
      <c r="Y1992" t="b">
        <f>AND(COUNTIF('Master list(no salts, metals)'!Y1986,"&lt;=1"),IF(COUNTIF('Master list(no salts, metals)'!$K1986:$Y1986, "#N/A")=14,TRUE,FALSE))</f>
        <v>0</v>
      </c>
    </row>
    <row r="1993" spans="11:25" x14ac:dyDescent="0.25">
      <c r="K1993" t="b">
        <f>AND(COUNTIF('Master list(no salts, metals)'!K1987,"&lt;=1"),IF(COUNTIF('Master list(no salts, metals)'!$K1987:$Y1987, "#N/A")=14,TRUE,FALSE))</f>
        <v>0</v>
      </c>
      <c r="L1993" t="b">
        <f>AND(COUNTIF('Master list(no salts, metals)'!L1987,"&lt;=1"),IF(COUNTIF('Master list(no salts, metals)'!$K1987:$Y1987, "#N/A")=14,TRUE,FALSE))</f>
        <v>0</v>
      </c>
      <c r="M1993" t="b">
        <f>AND(COUNTIF('Master list(no salts, metals)'!M1987,"&lt;=1"),IF(COUNTIF('Master list(no salts, metals)'!$K1987:$Y1987, "#N/A")=14,TRUE,FALSE))</f>
        <v>0</v>
      </c>
      <c r="N1993" t="b">
        <f>AND(COUNTIF('Master list(no salts, metals)'!N1987,"&lt;=1"),IF(COUNTIF('Master list(no salts, metals)'!$K1987:$Y1987, "#N/A")=14,TRUE,FALSE))</f>
        <v>0</v>
      </c>
      <c r="O1993" t="b">
        <f>AND(COUNTIF('Master list(no salts, metals)'!O1987,"&lt;=1"),IF(COUNTIF('Master list(no salts, metals)'!$K1987:$Y1987, "#N/A")=14,TRUE,FALSE))</f>
        <v>0</v>
      </c>
      <c r="P1993" t="b">
        <f>AND(COUNTIF('Master list(no salts, metals)'!P1987,"&lt;=1"),IF(COUNTIF('Master list(no salts, metals)'!$K1987:$Y1987, "#N/A")=14,TRUE,FALSE))</f>
        <v>0</v>
      </c>
      <c r="Q1993" t="b">
        <f>AND(COUNTIF('Master list(no salts, metals)'!Q1987,"&lt;=1"),IF(COUNTIF('Master list(no salts, metals)'!$K1987:$Y1987, "#N/A")=14,TRUE,FALSE))</f>
        <v>0</v>
      </c>
      <c r="R1993" t="b">
        <f>AND(COUNTIF('Master list(no salts, metals)'!R1987,"&lt;=1"),IF(COUNTIF('Master list(no salts, metals)'!$K1987:$Y1987, "#N/A")=14,TRUE,FALSE))</f>
        <v>0</v>
      </c>
      <c r="S1993" t="b">
        <f>AND(COUNTIF('Master list(no salts, metals)'!S1987,"&lt;=1"),IF(COUNTIF('Master list(no salts, metals)'!$K1987:$Y1987, "#N/A")=14,TRUE,FALSE))</f>
        <v>0</v>
      </c>
      <c r="T1993" t="b">
        <f>AND(COUNTIF('Master list(no salts, metals)'!T1987,"&lt;=1"),IF(COUNTIF('Master list(no salts, metals)'!$K1987:$Y1987, "#N/A")=14,TRUE,FALSE))</f>
        <v>0</v>
      </c>
      <c r="U1993" t="b">
        <f>AND(COUNTIF('Master list(no salts, metals)'!U1987,"&lt;=1"),IF(COUNTIF('Master list(no salts, metals)'!$K1987:$Y1987, "#N/A")=14,TRUE,FALSE))</f>
        <v>0</v>
      </c>
      <c r="V1993" t="b">
        <f>AND(COUNTIF('Master list(no salts, metals)'!V1987,"&lt;=1"),IF(COUNTIF('Master list(no salts, metals)'!$K1987:$Y1987, "#N/A")=14,TRUE,FALSE))</f>
        <v>0</v>
      </c>
      <c r="W1993" t="b">
        <f>AND(COUNTIF('Master list(no salts, metals)'!W1987,"&lt;=1"),IF(COUNTIF('Master list(no salts, metals)'!$K1987:$Y1987, "#N/A")=14,TRUE,FALSE))</f>
        <v>0</v>
      </c>
      <c r="X1993" t="b">
        <f>AND(COUNTIF('Master list(no salts, metals)'!X1987,"&lt;=1"),IF(COUNTIF('Master list(no salts, metals)'!$K1987:$Y1987, "#N/A")=14,TRUE,FALSE))</f>
        <v>0</v>
      </c>
      <c r="Y1993" t="b">
        <f>AND(COUNTIF('Master list(no salts, metals)'!Y1987,"&lt;=1"),IF(COUNTIF('Master list(no salts, metals)'!$K1987:$Y1987, "#N/A")=14,TRUE,FALSE))</f>
        <v>0</v>
      </c>
    </row>
    <row r="1994" spans="11:25" x14ac:dyDescent="0.25">
      <c r="K1994" t="b">
        <f>AND(COUNTIF('Master list(no salts, metals)'!K1988,"&lt;=1"),IF(COUNTIF('Master list(no salts, metals)'!$K1988:$Y1988, "#N/A")=14,TRUE,FALSE))</f>
        <v>0</v>
      </c>
      <c r="L1994" t="b">
        <f>AND(COUNTIF('Master list(no salts, metals)'!L1988,"&lt;=1"),IF(COUNTIF('Master list(no salts, metals)'!$K1988:$Y1988, "#N/A")=14,TRUE,FALSE))</f>
        <v>0</v>
      </c>
      <c r="M1994" t="b">
        <f>AND(COUNTIF('Master list(no salts, metals)'!M1988,"&lt;=1"),IF(COUNTIF('Master list(no salts, metals)'!$K1988:$Y1988, "#N/A")=14,TRUE,FALSE))</f>
        <v>0</v>
      </c>
      <c r="N1994" t="b">
        <f>AND(COUNTIF('Master list(no salts, metals)'!N1988,"&lt;=1"),IF(COUNTIF('Master list(no salts, metals)'!$K1988:$Y1988, "#N/A")=14,TRUE,FALSE))</f>
        <v>0</v>
      </c>
      <c r="O1994" t="b">
        <f>AND(COUNTIF('Master list(no salts, metals)'!O1988,"&lt;=1"),IF(COUNTIF('Master list(no salts, metals)'!$K1988:$Y1988, "#N/A")=14,TRUE,FALSE))</f>
        <v>0</v>
      </c>
      <c r="P1994" t="b">
        <f>AND(COUNTIF('Master list(no salts, metals)'!P1988,"&lt;=1"),IF(COUNTIF('Master list(no salts, metals)'!$K1988:$Y1988, "#N/A")=14,TRUE,FALSE))</f>
        <v>0</v>
      </c>
      <c r="Q1994" t="b">
        <f>AND(COUNTIF('Master list(no salts, metals)'!Q1988,"&lt;=1"),IF(COUNTIF('Master list(no salts, metals)'!$K1988:$Y1988, "#N/A")=14,TRUE,FALSE))</f>
        <v>0</v>
      </c>
      <c r="R1994" t="b">
        <f>AND(COUNTIF('Master list(no salts, metals)'!R1988,"&lt;=1"),IF(COUNTIF('Master list(no salts, metals)'!$K1988:$Y1988, "#N/A")=14,TRUE,FALSE))</f>
        <v>0</v>
      </c>
      <c r="S1994" t="b">
        <f>AND(COUNTIF('Master list(no salts, metals)'!S1988,"&lt;=1"),IF(COUNTIF('Master list(no salts, metals)'!$K1988:$Y1988, "#N/A")=14,TRUE,FALSE))</f>
        <v>0</v>
      </c>
      <c r="T1994" t="b">
        <f>AND(COUNTIF('Master list(no salts, metals)'!T1988,"&lt;=1"),IF(COUNTIF('Master list(no salts, metals)'!$K1988:$Y1988, "#N/A")=14,TRUE,FALSE))</f>
        <v>0</v>
      </c>
      <c r="U1994" t="b">
        <f>AND(COUNTIF('Master list(no salts, metals)'!U1988,"&lt;=1"),IF(COUNTIF('Master list(no salts, metals)'!$K1988:$Y1988, "#N/A")=14,TRUE,FALSE))</f>
        <v>0</v>
      </c>
      <c r="V1994" t="b">
        <f>AND(COUNTIF('Master list(no salts, metals)'!V1988,"&lt;=1"),IF(COUNTIF('Master list(no salts, metals)'!$K1988:$Y1988, "#N/A")=14,TRUE,FALSE))</f>
        <v>0</v>
      </c>
      <c r="W1994" t="b">
        <f>AND(COUNTIF('Master list(no salts, metals)'!W1988,"&lt;=1"),IF(COUNTIF('Master list(no salts, metals)'!$K1988:$Y1988, "#N/A")=14,TRUE,FALSE))</f>
        <v>0</v>
      </c>
      <c r="X1994" t="b">
        <f>AND(COUNTIF('Master list(no salts, metals)'!X1988,"&lt;=1"),IF(COUNTIF('Master list(no salts, metals)'!$K1988:$Y1988, "#N/A")=14,TRUE,FALSE))</f>
        <v>0</v>
      </c>
      <c r="Y1994" t="b">
        <f>AND(COUNTIF('Master list(no salts, metals)'!Y1988,"&lt;=1"),IF(COUNTIF('Master list(no salts, metals)'!$K1988:$Y1988, "#N/A")=14,TRUE,FALSE))</f>
        <v>0</v>
      </c>
    </row>
    <row r="1995" spans="11:25" x14ac:dyDescent="0.25">
      <c r="K1995" t="b">
        <f>AND(COUNTIF('Master list(no salts, metals)'!K1989,"&lt;=1"),IF(COUNTIF('Master list(no salts, metals)'!$K1989:$Y1989, "#N/A")=14,TRUE,FALSE))</f>
        <v>0</v>
      </c>
      <c r="L1995" t="b">
        <f>AND(COUNTIF('Master list(no salts, metals)'!L1989,"&lt;=1"),IF(COUNTIF('Master list(no salts, metals)'!$K1989:$Y1989, "#N/A")=14,TRUE,FALSE))</f>
        <v>0</v>
      </c>
      <c r="M1995" t="b">
        <f>AND(COUNTIF('Master list(no salts, metals)'!M1989,"&lt;=1"),IF(COUNTIF('Master list(no salts, metals)'!$K1989:$Y1989, "#N/A")=14,TRUE,FALSE))</f>
        <v>0</v>
      </c>
      <c r="N1995" t="b">
        <f>AND(COUNTIF('Master list(no salts, metals)'!N1989,"&lt;=1"),IF(COUNTIF('Master list(no salts, metals)'!$K1989:$Y1989, "#N/A")=14,TRUE,FALSE))</f>
        <v>0</v>
      </c>
      <c r="O1995" t="b">
        <f>AND(COUNTIF('Master list(no salts, metals)'!O1989,"&lt;=1"),IF(COUNTIF('Master list(no salts, metals)'!$K1989:$Y1989, "#N/A")=14,TRUE,FALSE))</f>
        <v>0</v>
      </c>
      <c r="P1995" t="b">
        <f>AND(COUNTIF('Master list(no salts, metals)'!P1989,"&lt;=1"),IF(COUNTIF('Master list(no salts, metals)'!$K1989:$Y1989, "#N/A")=14,TRUE,FALSE))</f>
        <v>0</v>
      </c>
      <c r="Q1995" t="b">
        <f>AND(COUNTIF('Master list(no salts, metals)'!Q1989,"&lt;=1"),IF(COUNTIF('Master list(no salts, metals)'!$K1989:$Y1989, "#N/A")=14,TRUE,FALSE))</f>
        <v>0</v>
      </c>
      <c r="R1995" t="b">
        <f>AND(COUNTIF('Master list(no salts, metals)'!R1989,"&lt;=1"),IF(COUNTIF('Master list(no salts, metals)'!$K1989:$Y1989, "#N/A")=14,TRUE,FALSE))</f>
        <v>0</v>
      </c>
      <c r="S1995" t="b">
        <f>AND(COUNTIF('Master list(no salts, metals)'!S1989,"&lt;=1"),IF(COUNTIF('Master list(no salts, metals)'!$K1989:$Y1989, "#N/A")=14,TRUE,FALSE))</f>
        <v>0</v>
      </c>
      <c r="T1995" t="b">
        <f>AND(COUNTIF('Master list(no salts, metals)'!T1989,"&lt;=1"),IF(COUNTIF('Master list(no salts, metals)'!$K1989:$Y1989, "#N/A")=14,TRUE,FALSE))</f>
        <v>0</v>
      </c>
      <c r="U1995" t="b">
        <f>AND(COUNTIF('Master list(no salts, metals)'!U1989,"&lt;=1"),IF(COUNTIF('Master list(no salts, metals)'!$K1989:$Y1989, "#N/A")=14,TRUE,FALSE))</f>
        <v>0</v>
      </c>
      <c r="V1995" t="b">
        <f>AND(COUNTIF('Master list(no salts, metals)'!V1989,"&lt;=1"),IF(COUNTIF('Master list(no salts, metals)'!$K1989:$Y1989, "#N/A")=14,TRUE,FALSE))</f>
        <v>0</v>
      </c>
      <c r="W1995" t="b">
        <f>AND(COUNTIF('Master list(no salts, metals)'!W1989,"&lt;=1"),IF(COUNTIF('Master list(no salts, metals)'!$K1989:$Y1989, "#N/A")=14,TRUE,FALSE))</f>
        <v>0</v>
      </c>
      <c r="X1995" t="b">
        <f>AND(COUNTIF('Master list(no salts, metals)'!X1989,"&lt;=1"),IF(COUNTIF('Master list(no salts, metals)'!$K1989:$Y1989, "#N/A")=14,TRUE,FALSE))</f>
        <v>0</v>
      </c>
      <c r="Y1995" t="b">
        <f>AND(COUNTIF('Master list(no salts, metals)'!Y1989,"&lt;=1"),IF(COUNTIF('Master list(no salts, metals)'!$K1989:$Y1989, "#N/A")=14,TRUE,FALSE))</f>
        <v>0</v>
      </c>
    </row>
    <row r="1996" spans="11:25" x14ac:dyDescent="0.25">
      <c r="K1996" t="b">
        <f>AND(COUNTIF('Master list(no salts, metals)'!K1990,"&lt;=1"),IF(COUNTIF('Master list(no salts, metals)'!$K1990:$Y1990, "#N/A")=14,TRUE,FALSE))</f>
        <v>0</v>
      </c>
      <c r="L1996" t="b">
        <f>AND(COUNTIF('Master list(no salts, metals)'!L1990,"&lt;=1"),IF(COUNTIF('Master list(no salts, metals)'!$K1990:$Y1990, "#N/A")=14,TRUE,FALSE))</f>
        <v>0</v>
      </c>
      <c r="M1996" t="b">
        <f>AND(COUNTIF('Master list(no salts, metals)'!M1990,"&lt;=1"),IF(COUNTIF('Master list(no salts, metals)'!$K1990:$Y1990, "#N/A")=14,TRUE,FALSE))</f>
        <v>0</v>
      </c>
      <c r="N1996" t="b">
        <f>AND(COUNTIF('Master list(no salts, metals)'!N1990,"&lt;=1"),IF(COUNTIF('Master list(no salts, metals)'!$K1990:$Y1990, "#N/A")=14,TRUE,FALSE))</f>
        <v>0</v>
      </c>
      <c r="O1996" t="b">
        <f>AND(COUNTIF('Master list(no salts, metals)'!O1990,"&lt;=1"),IF(COUNTIF('Master list(no salts, metals)'!$K1990:$Y1990, "#N/A")=14,TRUE,FALSE))</f>
        <v>0</v>
      </c>
      <c r="P1996" t="b">
        <f>AND(COUNTIF('Master list(no salts, metals)'!P1990,"&lt;=1"),IF(COUNTIF('Master list(no salts, metals)'!$K1990:$Y1990, "#N/A")=14,TRUE,FALSE))</f>
        <v>0</v>
      </c>
      <c r="Q1996" t="b">
        <f>AND(COUNTIF('Master list(no salts, metals)'!Q1990,"&lt;=1"),IF(COUNTIF('Master list(no salts, metals)'!$K1990:$Y1990, "#N/A")=14,TRUE,FALSE))</f>
        <v>0</v>
      </c>
      <c r="R1996" t="b">
        <f>AND(COUNTIF('Master list(no salts, metals)'!R1990,"&lt;=1"),IF(COUNTIF('Master list(no salts, metals)'!$K1990:$Y1990, "#N/A")=14,TRUE,FALSE))</f>
        <v>0</v>
      </c>
      <c r="S1996" t="b">
        <f>AND(COUNTIF('Master list(no salts, metals)'!S1990,"&lt;=1"),IF(COUNTIF('Master list(no salts, metals)'!$K1990:$Y1990, "#N/A")=14,TRUE,FALSE))</f>
        <v>0</v>
      </c>
      <c r="T1996" t="b">
        <f>AND(COUNTIF('Master list(no salts, metals)'!T1990,"&lt;=1"),IF(COUNTIF('Master list(no salts, metals)'!$K1990:$Y1990, "#N/A")=14,TRUE,FALSE))</f>
        <v>0</v>
      </c>
      <c r="U1996" t="b">
        <f>AND(COUNTIF('Master list(no salts, metals)'!U1990,"&lt;=1"),IF(COUNTIF('Master list(no salts, metals)'!$K1990:$Y1990, "#N/A")=14,TRUE,FALSE))</f>
        <v>0</v>
      </c>
      <c r="V1996" t="b">
        <f>AND(COUNTIF('Master list(no salts, metals)'!V1990,"&lt;=1"),IF(COUNTIF('Master list(no salts, metals)'!$K1990:$Y1990, "#N/A")=14,TRUE,FALSE))</f>
        <v>0</v>
      </c>
      <c r="W1996" t="b">
        <f>AND(COUNTIF('Master list(no salts, metals)'!W1990,"&lt;=1"),IF(COUNTIF('Master list(no salts, metals)'!$K1990:$Y1990, "#N/A")=14,TRUE,FALSE))</f>
        <v>0</v>
      </c>
      <c r="X1996" t="b">
        <f>AND(COUNTIF('Master list(no salts, metals)'!X1990,"&lt;=1"),IF(COUNTIF('Master list(no salts, metals)'!$K1990:$Y1990, "#N/A")=14,TRUE,FALSE))</f>
        <v>0</v>
      </c>
      <c r="Y1996" t="b">
        <f>AND(COUNTIF('Master list(no salts, metals)'!Y1990,"&lt;=1"),IF(COUNTIF('Master list(no salts, metals)'!$K1990:$Y1990, "#N/A")=14,TRUE,FALSE))</f>
        <v>0</v>
      </c>
    </row>
    <row r="1997" spans="11:25" x14ac:dyDescent="0.25">
      <c r="K1997" t="b">
        <f>AND(COUNTIF('Master list(no salts, metals)'!K1991,"&lt;=1"),IF(COUNTIF('Master list(no salts, metals)'!$K1991:$Y1991, "#N/A")=14,TRUE,FALSE))</f>
        <v>0</v>
      </c>
      <c r="L1997" t="b">
        <f>AND(COUNTIF('Master list(no salts, metals)'!L1991,"&lt;=1"),IF(COUNTIF('Master list(no salts, metals)'!$K1991:$Y1991, "#N/A")=14,TRUE,FALSE))</f>
        <v>0</v>
      </c>
      <c r="M1997" t="b">
        <f>AND(COUNTIF('Master list(no salts, metals)'!M1991,"&lt;=1"),IF(COUNTIF('Master list(no salts, metals)'!$K1991:$Y1991, "#N/A")=14,TRUE,FALSE))</f>
        <v>0</v>
      </c>
      <c r="N1997" t="b">
        <f>AND(COUNTIF('Master list(no salts, metals)'!N1991,"&lt;=1"),IF(COUNTIF('Master list(no salts, metals)'!$K1991:$Y1991, "#N/A")=14,TRUE,FALSE))</f>
        <v>0</v>
      </c>
      <c r="O1997" t="b">
        <f>AND(COUNTIF('Master list(no salts, metals)'!O1991,"&lt;=1"),IF(COUNTIF('Master list(no salts, metals)'!$K1991:$Y1991, "#N/A")=14,TRUE,FALSE))</f>
        <v>0</v>
      </c>
      <c r="P1997" t="b">
        <f>AND(COUNTIF('Master list(no salts, metals)'!P1991,"&lt;=1"),IF(COUNTIF('Master list(no salts, metals)'!$K1991:$Y1991, "#N/A")=14,TRUE,FALSE))</f>
        <v>0</v>
      </c>
      <c r="Q1997" t="b">
        <f>AND(COUNTIF('Master list(no salts, metals)'!Q1991,"&lt;=1"),IF(COUNTIF('Master list(no salts, metals)'!$K1991:$Y1991, "#N/A")=14,TRUE,FALSE))</f>
        <v>0</v>
      </c>
      <c r="R1997" t="b">
        <f>AND(COUNTIF('Master list(no salts, metals)'!R1991,"&lt;=1"),IF(COUNTIF('Master list(no salts, metals)'!$K1991:$Y1991, "#N/A")=14,TRUE,FALSE))</f>
        <v>0</v>
      </c>
      <c r="S1997" t="b">
        <f>AND(COUNTIF('Master list(no salts, metals)'!S1991,"&lt;=1"),IF(COUNTIF('Master list(no salts, metals)'!$K1991:$Y1991, "#N/A")=14,TRUE,FALSE))</f>
        <v>0</v>
      </c>
      <c r="T1997" t="b">
        <f>AND(COUNTIF('Master list(no salts, metals)'!T1991,"&lt;=1"),IF(COUNTIF('Master list(no salts, metals)'!$K1991:$Y1991, "#N/A")=14,TRUE,FALSE))</f>
        <v>0</v>
      </c>
      <c r="U1997" t="b">
        <f>AND(COUNTIF('Master list(no salts, metals)'!U1991,"&lt;=1"),IF(COUNTIF('Master list(no salts, metals)'!$K1991:$Y1991, "#N/A")=14,TRUE,FALSE))</f>
        <v>0</v>
      </c>
      <c r="V1997" t="b">
        <f>AND(COUNTIF('Master list(no salts, metals)'!V1991,"&lt;=1"),IF(COUNTIF('Master list(no salts, metals)'!$K1991:$Y1991, "#N/A")=14,TRUE,FALSE))</f>
        <v>0</v>
      </c>
      <c r="W1997" t="b">
        <f>AND(COUNTIF('Master list(no salts, metals)'!W1991,"&lt;=1"),IF(COUNTIF('Master list(no salts, metals)'!$K1991:$Y1991, "#N/A")=14,TRUE,FALSE))</f>
        <v>1</v>
      </c>
      <c r="X1997" t="b">
        <f>AND(COUNTIF('Master list(no salts, metals)'!X1991,"&lt;=1"),IF(COUNTIF('Master list(no salts, metals)'!$K1991:$Y1991, "#N/A")=14,TRUE,FALSE))</f>
        <v>0</v>
      </c>
      <c r="Y1997" t="b">
        <f>AND(COUNTIF('Master list(no salts, metals)'!Y1991,"&lt;=1"),IF(COUNTIF('Master list(no salts, metals)'!$K1991:$Y1991, "#N/A")=14,TRUE,FALSE))</f>
        <v>0</v>
      </c>
    </row>
    <row r="1998" spans="11:25" x14ac:dyDescent="0.25">
      <c r="K1998" t="b">
        <f>AND(COUNTIF('Master list(no salts, metals)'!K1992,"&lt;=1"),IF(COUNTIF('Master list(no salts, metals)'!$K1992:$Y1992, "#N/A")=14,TRUE,FALSE))</f>
        <v>0</v>
      </c>
      <c r="L1998" t="b">
        <f>AND(COUNTIF('Master list(no salts, metals)'!L1992,"&lt;=1"),IF(COUNTIF('Master list(no salts, metals)'!$K1992:$Y1992, "#N/A")=14,TRUE,FALSE))</f>
        <v>0</v>
      </c>
      <c r="M1998" t="b">
        <f>AND(COUNTIF('Master list(no salts, metals)'!M1992,"&lt;=1"),IF(COUNTIF('Master list(no salts, metals)'!$K1992:$Y1992, "#N/A")=14,TRUE,FALSE))</f>
        <v>0</v>
      </c>
      <c r="N1998" t="b">
        <f>AND(COUNTIF('Master list(no salts, metals)'!N1992,"&lt;=1"),IF(COUNTIF('Master list(no salts, metals)'!$K1992:$Y1992, "#N/A")=14,TRUE,FALSE))</f>
        <v>0</v>
      </c>
      <c r="O1998" t="b">
        <f>AND(COUNTIF('Master list(no salts, metals)'!O1992,"&lt;=1"),IF(COUNTIF('Master list(no salts, metals)'!$K1992:$Y1992, "#N/A")=14,TRUE,FALSE))</f>
        <v>0</v>
      </c>
      <c r="P1998" t="b">
        <f>AND(COUNTIF('Master list(no salts, metals)'!P1992,"&lt;=1"),IF(COUNTIF('Master list(no salts, metals)'!$K1992:$Y1992, "#N/A")=14,TRUE,FALSE))</f>
        <v>0</v>
      </c>
      <c r="Q1998" t="b">
        <f>AND(COUNTIF('Master list(no salts, metals)'!Q1992,"&lt;=1"),IF(COUNTIF('Master list(no salts, metals)'!$K1992:$Y1992, "#N/A")=14,TRUE,FALSE))</f>
        <v>0</v>
      </c>
      <c r="R1998" t="b">
        <f>AND(COUNTIF('Master list(no salts, metals)'!R1992,"&lt;=1"),IF(COUNTIF('Master list(no salts, metals)'!$K1992:$Y1992, "#N/A")=14,TRUE,FALSE))</f>
        <v>0</v>
      </c>
      <c r="S1998" t="b">
        <f>AND(COUNTIF('Master list(no salts, metals)'!S1992,"&lt;=1"),IF(COUNTIF('Master list(no salts, metals)'!$K1992:$Y1992, "#N/A")=14,TRUE,FALSE))</f>
        <v>0</v>
      </c>
      <c r="T1998" t="b">
        <f>AND(COUNTIF('Master list(no salts, metals)'!T1992,"&lt;=1"),IF(COUNTIF('Master list(no salts, metals)'!$K1992:$Y1992, "#N/A")=14,TRUE,FALSE))</f>
        <v>0</v>
      </c>
      <c r="U1998" t="b">
        <f>AND(COUNTIF('Master list(no salts, metals)'!U1992,"&lt;=1"),IF(COUNTIF('Master list(no salts, metals)'!$K1992:$Y1992, "#N/A")=14,TRUE,FALSE))</f>
        <v>0</v>
      </c>
      <c r="V1998" t="b">
        <f>AND(COUNTIF('Master list(no salts, metals)'!V1992,"&lt;=1"),IF(COUNTIF('Master list(no salts, metals)'!$K1992:$Y1992, "#N/A")=14,TRUE,FALSE))</f>
        <v>0</v>
      </c>
      <c r="W1998" t="b">
        <f>AND(COUNTIF('Master list(no salts, metals)'!W1992,"&lt;=1"),IF(COUNTIF('Master list(no salts, metals)'!$K1992:$Y1992, "#N/A")=14,TRUE,FALSE))</f>
        <v>0</v>
      </c>
      <c r="X1998" t="b">
        <f>AND(COUNTIF('Master list(no salts, metals)'!X1992,"&lt;=1"),IF(COUNTIF('Master list(no salts, metals)'!$K1992:$Y1992, "#N/A")=14,TRUE,FALSE))</f>
        <v>0</v>
      </c>
      <c r="Y1998" t="b">
        <f>AND(COUNTIF('Master list(no salts, metals)'!Y1992,"&lt;=1"),IF(COUNTIF('Master list(no salts, metals)'!$K1992:$Y1992, "#N/A")=14,TRUE,FALSE))</f>
        <v>0</v>
      </c>
    </row>
    <row r="1999" spans="11:25" x14ac:dyDescent="0.25">
      <c r="K1999" t="b">
        <f>AND(COUNTIF('Master list(no salts, metals)'!K1993,"&lt;=1"),IF(COUNTIF('Master list(no salts, metals)'!$K1993:$Y1993, "#N/A")=14,TRUE,FALSE))</f>
        <v>0</v>
      </c>
      <c r="L1999" t="b">
        <f>AND(COUNTIF('Master list(no salts, metals)'!L1993,"&lt;=1"),IF(COUNTIF('Master list(no salts, metals)'!$K1993:$Y1993, "#N/A")=14,TRUE,FALSE))</f>
        <v>0</v>
      </c>
      <c r="M1999" t="b">
        <f>AND(COUNTIF('Master list(no salts, metals)'!M1993,"&lt;=1"),IF(COUNTIF('Master list(no salts, metals)'!$K1993:$Y1993, "#N/A")=14,TRUE,FALSE))</f>
        <v>0</v>
      </c>
      <c r="N1999" t="b">
        <f>AND(COUNTIF('Master list(no salts, metals)'!N1993,"&lt;=1"),IF(COUNTIF('Master list(no salts, metals)'!$K1993:$Y1993, "#N/A")=14,TRUE,FALSE))</f>
        <v>0</v>
      </c>
      <c r="O1999" t="b">
        <f>AND(COUNTIF('Master list(no salts, metals)'!O1993,"&lt;=1"),IF(COUNTIF('Master list(no salts, metals)'!$K1993:$Y1993, "#N/A")=14,TRUE,FALSE))</f>
        <v>0</v>
      </c>
      <c r="P1999" t="b">
        <f>AND(COUNTIF('Master list(no salts, metals)'!P1993,"&lt;=1"),IF(COUNTIF('Master list(no salts, metals)'!$K1993:$Y1993, "#N/A")=14,TRUE,FALSE))</f>
        <v>0</v>
      </c>
      <c r="Q1999" t="b">
        <f>AND(COUNTIF('Master list(no salts, metals)'!Q1993,"&lt;=1"),IF(COUNTIF('Master list(no salts, metals)'!$K1993:$Y1993, "#N/A")=14,TRUE,FALSE))</f>
        <v>0</v>
      </c>
      <c r="R1999" t="b">
        <f>AND(COUNTIF('Master list(no salts, metals)'!R1993,"&lt;=1"),IF(COUNTIF('Master list(no salts, metals)'!$K1993:$Y1993, "#N/A")=14,TRUE,FALSE))</f>
        <v>0</v>
      </c>
      <c r="S1999" t="b">
        <f>AND(COUNTIF('Master list(no salts, metals)'!S1993,"&lt;=1"),IF(COUNTIF('Master list(no salts, metals)'!$K1993:$Y1993, "#N/A")=14,TRUE,FALSE))</f>
        <v>0</v>
      </c>
      <c r="T1999" t="b">
        <f>AND(COUNTIF('Master list(no salts, metals)'!T1993,"&lt;=1"),IF(COUNTIF('Master list(no salts, metals)'!$K1993:$Y1993, "#N/A")=14,TRUE,FALSE))</f>
        <v>0</v>
      </c>
      <c r="U1999" t="b">
        <f>AND(COUNTIF('Master list(no salts, metals)'!U1993,"&lt;=1"),IF(COUNTIF('Master list(no salts, metals)'!$K1993:$Y1993, "#N/A")=14,TRUE,FALSE))</f>
        <v>0</v>
      </c>
      <c r="V1999" t="b">
        <f>AND(COUNTIF('Master list(no salts, metals)'!V1993,"&lt;=1"),IF(COUNTIF('Master list(no salts, metals)'!$K1993:$Y1993, "#N/A")=14,TRUE,FALSE))</f>
        <v>0</v>
      </c>
      <c r="W1999" t="b">
        <f>AND(COUNTIF('Master list(no salts, metals)'!W1993,"&lt;=1"),IF(COUNTIF('Master list(no salts, metals)'!$K1993:$Y1993, "#N/A")=14,TRUE,FALSE))</f>
        <v>0</v>
      </c>
      <c r="X1999" t="b">
        <f>AND(COUNTIF('Master list(no salts, metals)'!X1993,"&lt;=1"),IF(COUNTIF('Master list(no salts, metals)'!$K1993:$Y1993, "#N/A")=14,TRUE,FALSE))</f>
        <v>0</v>
      </c>
      <c r="Y1999" t="b">
        <f>AND(COUNTIF('Master list(no salts, metals)'!Y1993,"&lt;=1"),IF(COUNTIF('Master list(no salts, metals)'!$K1993:$Y1993, "#N/A")=14,TRUE,FALSE))</f>
        <v>0</v>
      </c>
    </row>
    <row r="2000" spans="11:25" x14ac:dyDescent="0.25">
      <c r="K2000" t="b">
        <f>AND(COUNTIF('Master list(no salts, metals)'!K1994,"&lt;=1"),IF(COUNTIF('Master list(no salts, metals)'!$K1994:$Y1994, "#N/A")=14,TRUE,FALSE))</f>
        <v>0</v>
      </c>
      <c r="L2000" t="b">
        <f>AND(COUNTIF('Master list(no salts, metals)'!L1994,"&lt;=1"),IF(COUNTIF('Master list(no salts, metals)'!$K1994:$Y1994, "#N/A")=14,TRUE,FALSE))</f>
        <v>0</v>
      </c>
      <c r="M2000" t="b">
        <f>AND(COUNTIF('Master list(no salts, metals)'!M1994,"&lt;=1"),IF(COUNTIF('Master list(no salts, metals)'!$K1994:$Y1994, "#N/A")=14,TRUE,FALSE))</f>
        <v>0</v>
      </c>
      <c r="N2000" t="b">
        <f>AND(COUNTIF('Master list(no salts, metals)'!N1994,"&lt;=1"),IF(COUNTIF('Master list(no salts, metals)'!$K1994:$Y1994, "#N/A")=14,TRUE,FALSE))</f>
        <v>0</v>
      </c>
      <c r="O2000" t="b">
        <f>AND(COUNTIF('Master list(no salts, metals)'!O1994,"&lt;=1"),IF(COUNTIF('Master list(no salts, metals)'!$K1994:$Y1994, "#N/A")=14,TRUE,FALSE))</f>
        <v>0</v>
      </c>
      <c r="P2000" t="b">
        <f>AND(COUNTIF('Master list(no salts, metals)'!P1994,"&lt;=1"),IF(COUNTIF('Master list(no salts, metals)'!$K1994:$Y1994, "#N/A")=14,TRUE,FALSE))</f>
        <v>0</v>
      </c>
      <c r="Q2000" t="b">
        <f>AND(COUNTIF('Master list(no salts, metals)'!Q1994,"&lt;=1"),IF(COUNTIF('Master list(no salts, metals)'!$K1994:$Y1994, "#N/A")=14,TRUE,FALSE))</f>
        <v>0</v>
      </c>
      <c r="R2000" t="b">
        <f>AND(COUNTIF('Master list(no salts, metals)'!R1994,"&lt;=1"),IF(COUNTIF('Master list(no salts, metals)'!$K1994:$Y1994, "#N/A")=14,TRUE,FALSE))</f>
        <v>0</v>
      </c>
      <c r="S2000" t="b">
        <f>AND(COUNTIF('Master list(no salts, metals)'!S1994,"&lt;=1"),IF(COUNTIF('Master list(no salts, metals)'!$K1994:$Y1994, "#N/A")=14,TRUE,FALSE))</f>
        <v>0</v>
      </c>
      <c r="T2000" t="b">
        <f>AND(COUNTIF('Master list(no salts, metals)'!T1994,"&lt;=1"),IF(COUNTIF('Master list(no salts, metals)'!$K1994:$Y1994, "#N/A")=14,TRUE,FALSE))</f>
        <v>0</v>
      </c>
      <c r="U2000" t="b">
        <f>AND(COUNTIF('Master list(no salts, metals)'!U1994,"&lt;=1"),IF(COUNTIF('Master list(no salts, metals)'!$K1994:$Y1994, "#N/A")=14,TRUE,FALSE))</f>
        <v>0</v>
      </c>
      <c r="V2000" t="b">
        <f>AND(COUNTIF('Master list(no salts, metals)'!V1994,"&lt;=1"),IF(COUNTIF('Master list(no salts, metals)'!$K1994:$Y1994, "#N/A")=14,TRUE,FALSE))</f>
        <v>0</v>
      </c>
      <c r="W2000" t="b">
        <f>AND(COUNTIF('Master list(no salts, metals)'!W1994,"&lt;=1"),IF(COUNTIF('Master list(no salts, metals)'!$K1994:$Y1994, "#N/A")=14,TRUE,FALSE))</f>
        <v>0</v>
      </c>
      <c r="X2000" t="b">
        <f>AND(COUNTIF('Master list(no salts, metals)'!X1994,"&lt;=1"),IF(COUNTIF('Master list(no salts, metals)'!$K1994:$Y1994, "#N/A")=14,TRUE,FALSE))</f>
        <v>0</v>
      </c>
      <c r="Y2000" t="b">
        <f>AND(COUNTIF('Master list(no salts, metals)'!Y1994,"&lt;=1"),IF(COUNTIF('Master list(no salts, metals)'!$K1994:$Y1994, "#N/A")=14,TRUE,FALSE))</f>
        <v>0</v>
      </c>
    </row>
    <row r="2001" spans="11:25" x14ac:dyDescent="0.25">
      <c r="K2001" t="b">
        <f>AND(COUNTIF('Master list(no salts, metals)'!K1995,"&lt;=1"),IF(COUNTIF('Master list(no salts, metals)'!$K1995:$Y1995, "#N/A")=14,TRUE,FALSE))</f>
        <v>0</v>
      </c>
      <c r="L2001" t="b">
        <f>AND(COUNTIF('Master list(no salts, metals)'!L1995,"&lt;=1"),IF(COUNTIF('Master list(no salts, metals)'!$K1995:$Y1995, "#N/A")=14,TRUE,FALSE))</f>
        <v>0</v>
      </c>
      <c r="M2001" t="b">
        <f>AND(COUNTIF('Master list(no salts, metals)'!M1995,"&lt;=1"),IF(COUNTIF('Master list(no salts, metals)'!$K1995:$Y1995, "#N/A")=14,TRUE,FALSE))</f>
        <v>0</v>
      </c>
      <c r="N2001" t="b">
        <f>AND(COUNTIF('Master list(no salts, metals)'!N1995,"&lt;=1"),IF(COUNTIF('Master list(no salts, metals)'!$K1995:$Y1995, "#N/A")=14,TRUE,FALSE))</f>
        <v>0</v>
      </c>
      <c r="O2001" t="b">
        <f>AND(COUNTIF('Master list(no salts, metals)'!O1995,"&lt;=1"),IF(COUNTIF('Master list(no salts, metals)'!$K1995:$Y1995, "#N/A")=14,TRUE,FALSE))</f>
        <v>0</v>
      </c>
      <c r="P2001" t="b">
        <f>AND(COUNTIF('Master list(no salts, metals)'!P1995,"&lt;=1"),IF(COUNTIF('Master list(no salts, metals)'!$K1995:$Y1995, "#N/A")=14,TRUE,FALSE))</f>
        <v>0</v>
      </c>
      <c r="Q2001" t="b">
        <f>AND(COUNTIF('Master list(no salts, metals)'!Q1995,"&lt;=1"),IF(COUNTIF('Master list(no salts, metals)'!$K1995:$Y1995, "#N/A")=14,TRUE,FALSE))</f>
        <v>0</v>
      </c>
      <c r="R2001" t="b">
        <f>AND(COUNTIF('Master list(no salts, metals)'!R1995,"&lt;=1"),IF(COUNTIF('Master list(no salts, metals)'!$K1995:$Y1995, "#N/A")=14,TRUE,FALSE))</f>
        <v>0</v>
      </c>
      <c r="S2001" t="b">
        <f>AND(COUNTIF('Master list(no salts, metals)'!S1995,"&lt;=1"),IF(COUNTIF('Master list(no salts, metals)'!$K1995:$Y1995, "#N/A")=14,TRUE,FALSE))</f>
        <v>0</v>
      </c>
      <c r="T2001" t="b">
        <f>AND(COUNTIF('Master list(no salts, metals)'!T1995,"&lt;=1"),IF(COUNTIF('Master list(no salts, metals)'!$K1995:$Y1995, "#N/A")=14,TRUE,FALSE))</f>
        <v>0</v>
      </c>
      <c r="U2001" t="b">
        <f>AND(COUNTIF('Master list(no salts, metals)'!U1995,"&lt;=1"),IF(COUNTIF('Master list(no salts, metals)'!$K1995:$Y1995, "#N/A")=14,TRUE,FALSE))</f>
        <v>0</v>
      </c>
      <c r="V2001" t="b">
        <f>AND(COUNTIF('Master list(no salts, metals)'!V1995,"&lt;=1"),IF(COUNTIF('Master list(no salts, metals)'!$K1995:$Y1995, "#N/A")=14,TRUE,FALSE))</f>
        <v>0</v>
      </c>
      <c r="W2001" t="b">
        <f>AND(COUNTIF('Master list(no salts, metals)'!W1995,"&lt;=1"),IF(COUNTIF('Master list(no salts, metals)'!$K1995:$Y1995, "#N/A")=14,TRUE,FALSE))</f>
        <v>1</v>
      </c>
      <c r="X2001" t="b">
        <f>AND(COUNTIF('Master list(no salts, metals)'!X1995,"&lt;=1"),IF(COUNTIF('Master list(no salts, metals)'!$K1995:$Y1995, "#N/A")=14,TRUE,FALSE))</f>
        <v>0</v>
      </c>
      <c r="Y2001" t="b">
        <f>AND(COUNTIF('Master list(no salts, metals)'!Y1995,"&lt;=1"),IF(COUNTIF('Master list(no salts, metals)'!$K1995:$Y1995, "#N/A")=14,TRUE,FALSE))</f>
        <v>0</v>
      </c>
    </row>
    <row r="2002" spans="11:25" x14ac:dyDescent="0.25">
      <c r="K2002" t="b">
        <f>AND(COUNTIF('Master list(no salts, metals)'!K1996,"&lt;=1"),IF(COUNTIF('Master list(no salts, metals)'!$K1996:$Y1996, "#N/A")=14,TRUE,FALSE))</f>
        <v>0</v>
      </c>
      <c r="L2002" t="b">
        <f>AND(COUNTIF('Master list(no salts, metals)'!L1996,"&lt;=1"),IF(COUNTIF('Master list(no salts, metals)'!$K1996:$Y1996, "#N/A")=14,TRUE,FALSE))</f>
        <v>0</v>
      </c>
      <c r="M2002" t="b">
        <f>AND(COUNTIF('Master list(no salts, metals)'!M1996,"&lt;=1"),IF(COUNTIF('Master list(no salts, metals)'!$K1996:$Y1996, "#N/A")=14,TRUE,FALSE))</f>
        <v>0</v>
      </c>
      <c r="N2002" t="b">
        <f>AND(COUNTIF('Master list(no salts, metals)'!N1996,"&lt;=1"),IF(COUNTIF('Master list(no salts, metals)'!$K1996:$Y1996, "#N/A")=14,TRUE,FALSE))</f>
        <v>0</v>
      </c>
      <c r="O2002" t="b">
        <f>AND(COUNTIF('Master list(no salts, metals)'!O1996,"&lt;=1"),IF(COUNTIF('Master list(no salts, metals)'!$K1996:$Y1996, "#N/A")=14,TRUE,FALSE))</f>
        <v>0</v>
      </c>
      <c r="P2002" t="b">
        <f>AND(COUNTIF('Master list(no salts, metals)'!P1996,"&lt;=1"),IF(COUNTIF('Master list(no salts, metals)'!$K1996:$Y1996, "#N/A")=14,TRUE,FALSE))</f>
        <v>0</v>
      </c>
      <c r="Q2002" t="b">
        <f>AND(COUNTIF('Master list(no salts, metals)'!Q1996,"&lt;=1"),IF(COUNTIF('Master list(no salts, metals)'!$K1996:$Y1996, "#N/A")=14,TRUE,FALSE))</f>
        <v>0</v>
      </c>
      <c r="R2002" t="b">
        <f>AND(COUNTIF('Master list(no salts, metals)'!R1996,"&lt;=1"),IF(COUNTIF('Master list(no salts, metals)'!$K1996:$Y1996, "#N/A")=14,TRUE,FALSE))</f>
        <v>0</v>
      </c>
      <c r="S2002" t="b">
        <f>AND(COUNTIF('Master list(no salts, metals)'!S1996,"&lt;=1"),IF(COUNTIF('Master list(no salts, metals)'!$K1996:$Y1996, "#N/A")=14,TRUE,FALSE))</f>
        <v>0</v>
      </c>
      <c r="T2002" t="b">
        <f>AND(COUNTIF('Master list(no salts, metals)'!T1996,"&lt;=1"),IF(COUNTIF('Master list(no salts, metals)'!$K1996:$Y1996, "#N/A")=14,TRUE,FALSE))</f>
        <v>0</v>
      </c>
      <c r="U2002" t="b">
        <f>AND(COUNTIF('Master list(no salts, metals)'!U1996,"&lt;=1"),IF(COUNTIF('Master list(no salts, metals)'!$K1996:$Y1996, "#N/A")=14,TRUE,FALSE))</f>
        <v>0</v>
      </c>
      <c r="V2002" t="b">
        <f>AND(COUNTIF('Master list(no salts, metals)'!V1996,"&lt;=1"),IF(COUNTIF('Master list(no salts, metals)'!$K1996:$Y1996, "#N/A")=14,TRUE,FALSE))</f>
        <v>0</v>
      </c>
      <c r="W2002" t="b">
        <f>AND(COUNTIF('Master list(no salts, metals)'!W1996,"&lt;=1"),IF(COUNTIF('Master list(no salts, metals)'!$K1996:$Y1996, "#N/A")=14,TRUE,FALSE))</f>
        <v>1</v>
      </c>
      <c r="X2002" t="b">
        <f>AND(COUNTIF('Master list(no salts, metals)'!X1996,"&lt;=1"),IF(COUNTIF('Master list(no salts, metals)'!$K1996:$Y1996, "#N/A")=14,TRUE,FALSE))</f>
        <v>0</v>
      </c>
      <c r="Y2002" t="b">
        <f>AND(COUNTIF('Master list(no salts, metals)'!Y1996,"&lt;=1"),IF(COUNTIF('Master list(no salts, metals)'!$K1996:$Y1996, "#N/A")=14,TRUE,FALSE))</f>
        <v>0</v>
      </c>
    </row>
    <row r="2003" spans="11:25" x14ac:dyDescent="0.25">
      <c r="K2003" t="b">
        <f>AND(COUNTIF('Master list(no salts, metals)'!K1997,"&lt;=1"),IF(COUNTIF('Master list(no salts, metals)'!$K1997:$Y1997, "#N/A")=14,TRUE,FALSE))</f>
        <v>0</v>
      </c>
      <c r="L2003" t="b">
        <f>AND(COUNTIF('Master list(no salts, metals)'!L1997,"&lt;=1"),IF(COUNTIF('Master list(no salts, metals)'!$K1997:$Y1997, "#N/A")=14,TRUE,FALSE))</f>
        <v>0</v>
      </c>
      <c r="M2003" t="b">
        <f>AND(COUNTIF('Master list(no salts, metals)'!M1997,"&lt;=1"),IF(COUNTIF('Master list(no salts, metals)'!$K1997:$Y1997, "#N/A")=14,TRUE,FALSE))</f>
        <v>0</v>
      </c>
      <c r="N2003" t="b">
        <f>AND(COUNTIF('Master list(no salts, metals)'!N1997,"&lt;=1"),IF(COUNTIF('Master list(no salts, metals)'!$K1997:$Y1997, "#N/A")=14,TRUE,FALSE))</f>
        <v>0</v>
      </c>
      <c r="O2003" t="b">
        <f>AND(COUNTIF('Master list(no salts, metals)'!O1997,"&lt;=1"),IF(COUNTIF('Master list(no salts, metals)'!$K1997:$Y1997, "#N/A")=14,TRUE,FALSE))</f>
        <v>0</v>
      </c>
      <c r="P2003" t="b">
        <f>AND(COUNTIF('Master list(no salts, metals)'!P1997,"&lt;=1"),IF(COUNTIF('Master list(no salts, metals)'!$K1997:$Y1997, "#N/A")=14,TRUE,FALSE))</f>
        <v>0</v>
      </c>
      <c r="Q2003" t="b">
        <f>AND(COUNTIF('Master list(no salts, metals)'!Q1997,"&lt;=1"),IF(COUNTIF('Master list(no salts, metals)'!$K1997:$Y1997, "#N/A")=14,TRUE,FALSE))</f>
        <v>0</v>
      </c>
      <c r="R2003" t="b">
        <f>AND(COUNTIF('Master list(no salts, metals)'!R1997,"&lt;=1"),IF(COUNTIF('Master list(no salts, metals)'!$K1997:$Y1997, "#N/A")=14,TRUE,FALSE))</f>
        <v>0</v>
      </c>
      <c r="S2003" t="b">
        <f>AND(COUNTIF('Master list(no salts, metals)'!S1997,"&lt;=1"),IF(COUNTIF('Master list(no salts, metals)'!$K1997:$Y1997, "#N/A")=14,TRUE,FALSE))</f>
        <v>0</v>
      </c>
      <c r="T2003" t="b">
        <f>AND(COUNTIF('Master list(no salts, metals)'!T1997,"&lt;=1"),IF(COUNTIF('Master list(no salts, metals)'!$K1997:$Y1997, "#N/A")=14,TRUE,FALSE))</f>
        <v>0</v>
      </c>
      <c r="U2003" t="b">
        <f>AND(COUNTIF('Master list(no salts, metals)'!U1997,"&lt;=1"),IF(COUNTIF('Master list(no salts, metals)'!$K1997:$Y1997, "#N/A")=14,TRUE,FALSE))</f>
        <v>0</v>
      </c>
      <c r="V2003" t="b">
        <f>AND(COUNTIF('Master list(no salts, metals)'!V1997,"&lt;=1"),IF(COUNTIF('Master list(no salts, metals)'!$K1997:$Y1997, "#N/A")=14,TRUE,FALSE))</f>
        <v>0</v>
      </c>
      <c r="W2003" t="b">
        <f>AND(COUNTIF('Master list(no salts, metals)'!W1997,"&lt;=1"),IF(COUNTIF('Master list(no salts, metals)'!$K1997:$Y1997, "#N/A")=14,TRUE,FALSE))</f>
        <v>0</v>
      </c>
      <c r="X2003" t="b">
        <f>AND(COUNTIF('Master list(no salts, metals)'!X1997,"&lt;=1"),IF(COUNTIF('Master list(no salts, metals)'!$K1997:$Y1997, "#N/A")=14,TRUE,FALSE))</f>
        <v>1</v>
      </c>
      <c r="Y2003" t="b">
        <f>AND(COUNTIF('Master list(no salts, metals)'!Y1997,"&lt;=1"),IF(COUNTIF('Master list(no salts, metals)'!$K1997:$Y1997, "#N/A")=14,TRUE,FALSE))</f>
        <v>0</v>
      </c>
    </row>
    <row r="2004" spans="11:25" x14ac:dyDescent="0.25">
      <c r="K2004" t="b">
        <f>AND(COUNTIF('Master list(no salts, metals)'!K1998,"&lt;=1"),IF(COUNTIF('Master list(no salts, metals)'!$K1998:$Y1998, "#N/A")=14,TRUE,FALSE))</f>
        <v>0</v>
      </c>
      <c r="L2004" t="b">
        <f>AND(COUNTIF('Master list(no salts, metals)'!L1998,"&lt;=1"),IF(COUNTIF('Master list(no salts, metals)'!$K1998:$Y1998, "#N/A")=14,TRUE,FALSE))</f>
        <v>0</v>
      </c>
      <c r="M2004" t="b">
        <f>AND(COUNTIF('Master list(no salts, metals)'!M1998,"&lt;=1"),IF(COUNTIF('Master list(no salts, metals)'!$K1998:$Y1998, "#N/A")=14,TRUE,FALSE))</f>
        <v>0</v>
      </c>
      <c r="N2004" t="b">
        <f>AND(COUNTIF('Master list(no salts, metals)'!N1998,"&lt;=1"),IF(COUNTIF('Master list(no salts, metals)'!$K1998:$Y1998, "#N/A")=14,TRUE,FALSE))</f>
        <v>0</v>
      </c>
      <c r="O2004" t="b">
        <f>AND(COUNTIF('Master list(no salts, metals)'!O1998,"&lt;=1"),IF(COUNTIF('Master list(no salts, metals)'!$K1998:$Y1998, "#N/A")=14,TRUE,FALSE))</f>
        <v>0</v>
      </c>
      <c r="P2004" t="b">
        <f>AND(COUNTIF('Master list(no salts, metals)'!P1998,"&lt;=1"),IF(COUNTIF('Master list(no salts, metals)'!$K1998:$Y1998, "#N/A")=14,TRUE,FALSE))</f>
        <v>0</v>
      </c>
      <c r="Q2004" t="b">
        <f>AND(COUNTIF('Master list(no salts, metals)'!Q1998,"&lt;=1"),IF(COUNTIF('Master list(no salts, metals)'!$K1998:$Y1998, "#N/A")=14,TRUE,FALSE))</f>
        <v>0</v>
      </c>
      <c r="R2004" t="b">
        <f>AND(COUNTIF('Master list(no salts, metals)'!R1998,"&lt;=1"),IF(COUNTIF('Master list(no salts, metals)'!$K1998:$Y1998, "#N/A")=14,TRUE,FALSE))</f>
        <v>0</v>
      </c>
      <c r="S2004" t="b">
        <f>AND(COUNTIF('Master list(no salts, metals)'!S1998,"&lt;=1"),IF(COUNTIF('Master list(no salts, metals)'!$K1998:$Y1998, "#N/A")=14,TRUE,FALSE))</f>
        <v>0</v>
      </c>
      <c r="T2004" t="b">
        <f>AND(COUNTIF('Master list(no salts, metals)'!T1998,"&lt;=1"),IF(COUNTIF('Master list(no salts, metals)'!$K1998:$Y1998, "#N/A")=14,TRUE,FALSE))</f>
        <v>1</v>
      </c>
      <c r="U2004" t="b">
        <f>AND(COUNTIF('Master list(no salts, metals)'!U1998,"&lt;=1"),IF(COUNTIF('Master list(no salts, metals)'!$K1998:$Y1998, "#N/A")=14,TRUE,FALSE))</f>
        <v>0</v>
      </c>
      <c r="V2004" t="b">
        <f>AND(COUNTIF('Master list(no salts, metals)'!V1998,"&lt;=1"),IF(COUNTIF('Master list(no salts, metals)'!$K1998:$Y1998, "#N/A")=14,TRUE,FALSE))</f>
        <v>0</v>
      </c>
      <c r="W2004" t="b">
        <f>AND(COUNTIF('Master list(no salts, metals)'!W1998,"&lt;=1"),IF(COUNTIF('Master list(no salts, metals)'!$K1998:$Y1998, "#N/A")=14,TRUE,FALSE))</f>
        <v>0</v>
      </c>
      <c r="X2004" t="b">
        <f>AND(COUNTIF('Master list(no salts, metals)'!X1998,"&lt;=1"),IF(COUNTIF('Master list(no salts, metals)'!$K1998:$Y1998, "#N/A")=14,TRUE,FALSE))</f>
        <v>0</v>
      </c>
      <c r="Y2004" t="b">
        <f>AND(COUNTIF('Master list(no salts, metals)'!Y1998,"&lt;=1"),IF(COUNTIF('Master list(no salts, metals)'!$K1998:$Y1998, "#N/A")=14,TRUE,FALSE))</f>
        <v>0</v>
      </c>
    </row>
    <row r="2005" spans="11:25" x14ac:dyDescent="0.25">
      <c r="K2005" t="b">
        <f>AND(COUNTIF('Master list(no salts, metals)'!K1999,"&lt;=1"),IF(COUNTIF('Master list(no salts, metals)'!$K1999:$Y1999, "#N/A")=14,TRUE,FALSE))</f>
        <v>0</v>
      </c>
      <c r="L2005" t="b">
        <f>AND(COUNTIF('Master list(no salts, metals)'!L1999,"&lt;=1"),IF(COUNTIF('Master list(no salts, metals)'!$K1999:$Y1999, "#N/A")=14,TRUE,FALSE))</f>
        <v>0</v>
      </c>
      <c r="M2005" t="b">
        <f>AND(COUNTIF('Master list(no salts, metals)'!M1999,"&lt;=1"),IF(COUNTIF('Master list(no salts, metals)'!$K1999:$Y1999, "#N/A")=14,TRUE,FALSE))</f>
        <v>0</v>
      </c>
      <c r="N2005" t="b">
        <f>AND(COUNTIF('Master list(no salts, metals)'!N1999,"&lt;=1"),IF(COUNTIF('Master list(no salts, metals)'!$K1999:$Y1999, "#N/A")=14,TRUE,FALSE))</f>
        <v>0</v>
      </c>
      <c r="O2005" t="b">
        <f>AND(COUNTIF('Master list(no salts, metals)'!O1999,"&lt;=1"),IF(COUNTIF('Master list(no salts, metals)'!$K1999:$Y1999, "#N/A")=14,TRUE,FALSE))</f>
        <v>0</v>
      </c>
      <c r="P2005" t="b">
        <f>AND(COUNTIF('Master list(no salts, metals)'!P1999,"&lt;=1"),IF(COUNTIF('Master list(no salts, metals)'!$K1999:$Y1999, "#N/A")=14,TRUE,FALSE))</f>
        <v>0</v>
      </c>
      <c r="Q2005" t="b">
        <f>AND(COUNTIF('Master list(no salts, metals)'!Q1999,"&lt;=1"),IF(COUNTIF('Master list(no salts, metals)'!$K1999:$Y1999, "#N/A")=14,TRUE,FALSE))</f>
        <v>0</v>
      </c>
      <c r="R2005" t="b">
        <f>AND(COUNTIF('Master list(no salts, metals)'!R1999,"&lt;=1"),IF(COUNTIF('Master list(no salts, metals)'!$K1999:$Y1999, "#N/A")=14,TRUE,FALSE))</f>
        <v>0</v>
      </c>
      <c r="S2005" t="b">
        <f>AND(COUNTIF('Master list(no salts, metals)'!S1999,"&lt;=1"),IF(COUNTIF('Master list(no salts, metals)'!$K1999:$Y1999, "#N/A")=14,TRUE,FALSE))</f>
        <v>0</v>
      </c>
      <c r="T2005" t="b">
        <f>AND(COUNTIF('Master list(no salts, metals)'!T1999,"&lt;=1"),IF(COUNTIF('Master list(no salts, metals)'!$K1999:$Y1999, "#N/A")=14,TRUE,FALSE))</f>
        <v>1</v>
      </c>
      <c r="U2005" t="b">
        <f>AND(COUNTIF('Master list(no salts, metals)'!U1999,"&lt;=1"),IF(COUNTIF('Master list(no salts, metals)'!$K1999:$Y1999, "#N/A")=14,TRUE,FALSE))</f>
        <v>0</v>
      </c>
      <c r="V2005" t="b">
        <f>AND(COUNTIF('Master list(no salts, metals)'!V1999,"&lt;=1"),IF(COUNTIF('Master list(no salts, metals)'!$K1999:$Y1999, "#N/A")=14,TRUE,FALSE))</f>
        <v>0</v>
      </c>
      <c r="W2005" t="b">
        <f>AND(COUNTIF('Master list(no salts, metals)'!W1999,"&lt;=1"),IF(COUNTIF('Master list(no salts, metals)'!$K1999:$Y1999, "#N/A")=14,TRUE,FALSE))</f>
        <v>0</v>
      </c>
      <c r="X2005" t="b">
        <f>AND(COUNTIF('Master list(no salts, metals)'!X1999,"&lt;=1"),IF(COUNTIF('Master list(no salts, metals)'!$K1999:$Y1999, "#N/A")=14,TRUE,FALSE))</f>
        <v>0</v>
      </c>
      <c r="Y2005" t="b">
        <f>AND(COUNTIF('Master list(no salts, metals)'!Y1999,"&lt;=1"),IF(COUNTIF('Master list(no salts, metals)'!$K1999:$Y1999, "#N/A")=14,TRUE,FALSE))</f>
        <v>0</v>
      </c>
    </row>
    <row r="2006" spans="11:25" x14ac:dyDescent="0.25">
      <c r="K2006" t="b">
        <f>AND(COUNTIF('Master list(no salts, metals)'!K2000,"&lt;=1"),IF(COUNTIF('Master list(no salts, metals)'!$K2000:$Y2000, "#N/A")=14,TRUE,FALSE))</f>
        <v>0</v>
      </c>
      <c r="L2006" t="b">
        <f>AND(COUNTIF('Master list(no salts, metals)'!L2000,"&lt;=1"),IF(COUNTIF('Master list(no salts, metals)'!$K2000:$Y2000, "#N/A")=14,TRUE,FALSE))</f>
        <v>0</v>
      </c>
      <c r="M2006" t="b">
        <f>AND(COUNTIF('Master list(no salts, metals)'!M2000,"&lt;=1"),IF(COUNTIF('Master list(no salts, metals)'!$K2000:$Y2000, "#N/A")=14,TRUE,FALSE))</f>
        <v>0</v>
      </c>
      <c r="N2006" t="b">
        <f>AND(COUNTIF('Master list(no salts, metals)'!N2000,"&lt;=1"),IF(COUNTIF('Master list(no salts, metals)'!$K2000:$Y2000, "#N/A")=14,TRUE,FALSE))</f>
        <v>0</v>
      </c>
      <c r="O2006" t="b">
        <f>AND(COUNTIF('Master list(no salts, metals)'!O2000,"&lt;=1"),IF(COUNTIF('Master list(no salts, metals)'!$K2000:$Y2000, "#N/A")=14,TRUE,FALSE))</f>
        <v>0</v>
      </c>
      <c r="P2006" t="b">
        <f>AND(COUNTIF('Master list(no salts, metals)'!P2000,"&lt;=1"),IF(COUNTIF('Master list(no salts, metals)'!$K2000:$Y2000, "#N/A")=14,TRUE,FALSE))</f>
        <v>0</v>
      </c>
      <c r="Q2006" t="b">
        <f>AND(COUNTIF('Master list(no salts, metals)'!Q2000,"&lt;=1"),IF(COUNTIF('Master list(no salts, metals)'!$K2000:$Y2000, "#N/A")=14,TRUE,FALSE))</f>
        <v>0</v>
      </c>
      <c r="R2006" t="b">
        <f>AND(COUNTIF('Master list(no salts, metals)'!R2000,"&lt;=1"),IF(COUNTIF('Master list(no salts, metals)'!$K2000:$Y2000, "#N/A")=14,TRUE,FALSE))</f>
        <v>0</v>
      </c>
      <c r="S2006" t="b">
        <f>AND(COUNTIF('Master list(no salts, metals)'!S2000,"&lt;=1"),IF(COUNTIF('Master list(no salts, metals)'!$K2000:$Y2000, "#N/A")=14,TRUE,FALSE))</f>
        <v>0</v>
      </c>
      <c r="T2006" t="b">
        <f>AND(COUNTIF('Master list(no salts, metals)'!T2000,"&lt;=1"),IF(COUNTIF('Master list(no salts, metals)'!$K2000:$Y2000, "#N/A")=14,TRUE,FALSE))</f>
        <v>0</v>
      </c>
      <c r="U2006" t="b">
        <f>AND(COUNTIF('Master list(no salts, metals)'!U2000,"&lt;=1"),IF(COUNTIF('Master list(no salts, metals)'!$K2000:$Y2000, "#N/A")=14,TRUE,FALSE))</f>
        <v>0</v>
      </c>
      <c r="V2006" t="b">
        <f>AND(COUNTIF('Master list(no salts, metals)'!V2000,"&lt;=1"),IF(COUNTIF('Master list(no salts, metals)'!$K2000:$Y2000, "#N/A")=14,TRUE,FALSE))</f>
        <v>0</v>
      </c>
      <c r="W2006" t="b">
        <f>AND(COUNTIF('Master list(no salts, metals)'!W2000,"&lt;=1"),IF(COUNTIF('Master list(no salts, metals)'!$K2000:$Y2000, "#N/A")=14,TRUE,FALSE))</f>
        <v>0</v>
      </c>
      <c r="X2006" t="b">
        <f>AND(COUNTIF('Master list(no salts, metals)'!X2000,"&lt;=1"),IF(COUNTIF('Master list(no salts, metals)'!$K2000:$Y2000, "#N/A")=14,TRUE,FALSE))</f>
        <v>0</v>
      </c>
      <c r="Y2006" t="b">
        <f>AND(COUNTIF('Master list(no salts, metals)'!Y2000,"&lt;=1"),IF(COUNTIF('Master list(no salts, metals)'!$K2000:$Y2000, "#N/A")=14,TRUE,FALSE))</f>
        <v>0</v>
      </c>
    </row>
    <row r="2007" spans="11:25" x14ac:dyDescent="0.25">
      <c r="K2007" t="b">
        <f>AND(COUNTIF('Master list(no salts, metals)'!K2001,"&lt;=1"),IF(COUNTIF('Master list(no salts, metals)'!$K2001:$Y2001, "#N/A")=14,TRUE,FALSE))</f>
        <v>0</v>
      </c>
      <c r="L2007" t="b">
        <f>AND(COUNTIF('Master list(no salts, metals)'!L2001,"&lt;=1"),IF(COUNTIF('Master list(no salts, metals)'!$K2001:$Y2001, "#N/A")=14,TRUE,FALSE))</f>
        <v>0</v>
      </c>
      <c r="M2007" t="b">
        <f>AND(COUNTIF('Master list(no salts, metals)'!M2001,"&lt;=1"),IF(COUNTIF('Master list(no salts, metals)'!$K2001:$Y2001, "#N/A")=14,TRUE,FALSE))</f>
        <v>0</v>
      </c>
      <c r="N2007" t="b">
        <f>AND(COUNTIF('Master list(no salts, metals)'!N2001,"&lt;=1"),IF(COUNTIF('Master list(no salts, metals)'!$K2001:$Y2001, "#N/A")=14,TRUE,FALSE))</f>
        <v>0</v>
      </c>
      <c r="O2007" t="b">
        <f>AND(COUNTIF('Master list(no salts, metals)'!O2001,"&lt;=1"),IF(COUNTIF('Master list(no salts, metals)'!$K2001:$Y2001, "#N/A")=14,TRUE,FALSE))</f>
        <v>0</v>
      </c>
      <c r="P2007" t="b">
        <f>AND(COUNTIF('Master list(no salts, metals)'!P2001,"&lt;=1"),IF(COUNTIF('Master list(no salts, metals)'!$K2001:$Y2001, "#N/A")=14,TRUE,FALSE))</f>
        <v>0</v>
      </c>
      <c r="Q2007" t="b">
        <f>AND(COUNTIF('Master list(no salts, metals)'!Q2001,"&lt;=1"),IF(COUNTIF('Master list(no salts, metals)'!$K2001:$Y2001, "#N/A")=14,TRUE,FALSE))</f>
        <v>0</v>
      </c>
      <c r="R2007" t="b">
        <f>AND(COUNTIF('Master list(no salts, metals)'!R2001,"&lt;=1"),IF(COUNTIF('Master list(no salts, metals)'!$K2001:$Y2001, "#N/A")=14,TRUE,FALSE))</f>
        <v>0</v>
      </c>
      <c r="S2007" t="b">
        <f>AND(COUNTIF('Master list(no salts, metals)'!S2001,"&lt;=1"),IF(COUNTIF('Master list(no salts, metals)'!$K2001:$Y2001, "#N/A")=14,TRUE,FALSE))</f>
        <v>0</v>
      </c>
      <c r="T2007" t="b">
        <f>AND(COUNTIF('Master list(no salts, metals)'!T2001,"&lt;=1"),IF(COUNTIF('Master list(no salts, metals)'!$K2001:$Y2001, "#N/A")=14,TRUE,FALSE))</f>
        <v>0</v>
      </c>
      <c r="U2007" t="b">
        <f>AND(COUNTIF('Master list(no salts, metals)'!U2001,"&lt;=1"),IF(COUNTIF('Master list(no salts, metals)'!$K2001:$Y2001, "#N/A")=14,TRUE,FALSE))</f>
        <v>0</v>
      </c>
      <c r="V2007" t="b">
        <f>AND(COUNTIF('Master list(no salts, metals)'!V2001,"&lt;=1"),IF(COUNTIF('Master list(no salts, metals)'!$K2001:$Y2001, "#N/A")=14,TRUE,FALSE))</f>
        <v>0</v>
      </c>
      <c r="W2007" t="b">
        <f>AND(COUNTIF('Master list(no salts, metals)'!W2001,"&lt;=1"),IF(COUNTIF('Master list(no salts, metals)'!$K2001:$Y2001, "#N/A")=14,TRUE,FALSE))</f>
        <v>1</v>
      </c>
      <c r="X2007" t="b">
        <f>AND(COUNTIF('Master list(no salts, metals)'!X2001,"&lt;=1"),IF(COUNTIF('Master list(no salts, metals)'!$K2001:$Y2001, "#N/A")=14,TRUE,FALSE))</f>
        <v>0</v>
      </c>
      <c r="Y2007" t="b">
        <f>AND(COUNTIF('Master list(no salts, metals)'!Y2001,"&lt;=1"),IF(COUNTIF('Master list(no salts, metals)'!$K2001:$Y2001, "#N/A")=14,TRUE,FALSE))</f>
        <v>0</v>
      </c>
    </row>
    <row r="2008" spans="11:25" x14ac:dyDescent="0.25">
      <c r="K2008" t="b">
        <f>AND(COUNTIF('Master list(no salts, metals)'!K2002,"&lt;=1"),IF(COUNTIF('Master list(no salts, metals)'!$K2002:$Y2002, "#N/A")=14,TRUE,FALSE))</f>
        <v>0</v>
      </c>
      <c r="L2008" t="b">
        <f>AND(COUNTIF('Master list(no salts, metals)'!L2002,"&lt;=1"),IF(COUNTIF('Master list(no salts, metals)'!$K2002:$Y2002, "#N/A")=14,TRUE,FALSE))</f>
        <v>0</v>
      </c>
      <c r="M2008" t="b">
        <f>AND(COUNTIF('Master list(no salts, metals)'!M2002,"&lt;=1"),IF(COUNTIF('Master list(no salts, metals)'!$K2002:$Y2002, "#N/A")=14,TRUE,FALSE))</f>
        <v>0</v>
      </c>
      <c r="N2008" t="b">
        <f>AND(COUNTIF('Master list(no salts, metals)'!N2002,"&lt;=1"),IF(COUNTIF('Master list(no salts, metals)'!$K2002:$Y2002, "#N/A")=14,TRUE,FALSE))</f>
        <v>0</v>
      </c>
      <c r="O2008" t="b">
        <f>AND(COUNTIF('Master list(no salts, metals)'!O2002,"&lt;=1"),IF(COUNTIF('Master list(no salts, metals)'!$K2002:$Y2002, "#N/A")=14,TRUE,FALSE))</f>
        <v>0</v>
      </c>
      <c r="P2008" t="b">
        <f>AND(COUNTIF('Master list(no salts, metals)'!P2002,"&lt;=1"),IF(COUNTIF('Master list(no salts, metals)'!$K2002:$Y2002, "#N/A")=14,TRUE,FALSE))</f>
        <v>0</v>
      </c>
      <c r="Q2008" t="b">
        <f>AND(COUNTIF('Master list(no salts, metals)'!Q2002,"&lt;=1"),IF(COUNTIF('Master list(no salts, metals)'!$K2002:$Y2002, "#N/A")=14,TRUE,FALSE))</f>
        <v>0</v>
      </c>
      <c r="R2008" t="b">
        <f>AND(COUNTIF('Master list(no salts, metals)'!R2002,"&lt;=1"),IF(COUNTIF('Master list(no salts, metals)'!$K2002:$Y2002, "#N/A")=14,TRUE,FALSE))</f>
        <v>0</v>
      </c>
      <c r="S2008" t="b">
        <f>AND(COUNTIF('Master list(no salts, metals)'!S2002,"&lt;=1"),IF(COUNTIF('Master list(no salts, metals)'!$K2002:$Y2002, "#N/A")=14,TRUE,FALSE))</f>
        <v>0</v>
      </c>
      <c r="T2008" t="b">
        <f>AND(COUNTIF('Master list(no salts, metals)'!T2002,"&lt;=1"),IF(COUNTIF('Master list(no salts, metals)'!$K2002:$Y2002, "#N/A")=14,TRUE,FALSE))</f>
        <v>0</v>
      </c>
      <c r="U2008" t="b">
        <f>AND(COUNTIF('Master list(no salts, metals)'!U2002,"&lt;=1"),IF(COUNTIF('Master list(no salts, metals)'!$K2002:$Y2002, "#N/A")=14,TRUE,FALSE))</f>
        <v>0</v>
      </c>
      <c r="V2008" t="b">
        <f>AND(COUNTIF('Master list(no salts, metals)'!V2002,"&lt;=1"),IF(COUNTIF('Master list(no salts, metals)'!$K2002:$Y2002, "#N/A")=14,TRUE,FALSE))</f>
        <v>0</v>
      </c>
      <c r="W2008" t="b">
        <f>AND(COUNTIF('Master list(no salts, metals)'!W2002,"&lt;=1"),IF(COUNTIF('Master list(no salts, metals)'!$K2002:$Y2002, "#N/A")=14,TRUE,FALSE))</f>
        <v>0</v>
      </c>
      <c r="X2008" t="b">
        <f>AND(COUNTIF('Master list(no salts, metals)'!X2002,"&lt;=1"),IF(COUNTIF('Master list(no salts, metals)'!$K2002:$Y2002, "#N/A")=14,TRUE,FALSE))</f>
        <v>0</v>
      </c>
      <c r="Y2008" t="b">
        <f>AND(COUNTIF('Master list(no salts, metals)'!Y2002,"&lt;=1"),IF(COUNTIF('Master list(no salts, metals)'!$K2002:$Y2002, "#N/A")=14,TRUE,FALSE))</f>
        <v>0</v>
      </c>
    </row>
    <row r="2009" spans="11:25" x14ac:dyDescent="0.25">
      <c r="K2009" t="b">
        <f>AND(COUNTIF('Master list(no salts, metals)'!K2003,"&lt;=1"),IF(COUNTIF('Master list(no salts, metals)'!$K2003:$Y2003, "#N/A")=14,TRUE,FALSE))</f>
        <v>0</v>
      </c>
      <c r="L2009" t="b">
        <f>AND(COUNTIF('Master list(no salts, metals)'!L2003,"&lt;=1"),IF(COUNTIF('Master list(no salts, metals)'!$K2003:$Y2003, "#N/A")=14,TRUE,FALSE))</f>
        <v>0</v>
      </c>
      <c r="M2009" t="b">
        <f>AND(COUNTIF('Master list(no salts, metals)'!M2003,"&lt;=1"),IF(COUNTIF('Master list(no salts, metals)'!$K2003:$Y2003, "#N/A")=14,TRUE,FALSE))</f>
        <v>0</v>
      </c>
      <c r="N2009" t="b">
        <f>AND(COUNTIF('Master list(no salts, metals)'!N2003,"&lt;=1"),IF(COUNTIF('Master list(no salts, metals)'!$K2003:$Y2003, "#N/A")=14,TRUE,FALSE))</f>
        <v>0</v>
      </c>
      <c r="O2009" t="b">
        <f>AND(COUNTIF('Master list(no salts, metals)'!O2003,"&lt;=1"),IF(COUNTIF('Master list(no salts, metals)'!$K2003:$Y2003, "#N/A")=14,TRUE,FALSE))</f>
        <v>0</v>
      </c>
      <c r="P2009" t="b">
        <f>AND(COUNTIF('Master list(no salts, metals)'!P2003,"&lt;=1"),IF(COUNTIF('Master list(no salts, metals)'!$K2003:$Y2003, "#N/A")=14,TRUE,FALSE))</f>
        <v>0</v>
      </c>
      <c r="Q2009" t="b">
        <f>AND(COUNTIF('Master list(no salts, metals)'!Q2003,"&lt;=1"),IF(COUNTIF('Master list(no salts, metals)'!$K2003:$Y2003, "#N/A")=14,TRUE,FALSE))</f>
        <v>0</v>
      </c>
      <c r="R2009" t="b">
        <f>AND(COUNTIF('Master list(no salts, metals)'!R2003,"&lt;=1"),IF(COUNTIF('Master list(no salts, metals)'!$K2003:$Y2003, "#N/A")=14,TRUE,FALSE))</f>
        <v>0</v>
      </c>
      <c r="S2009" t="b">
        <f>AND(COUNTIF('Master list(no salts, metals)'!S2003,"&lt;=1"),IF(COUNTIF('Master list(no salts, metals)'!$K2003:$Y2003, "#N/A")=14,TRUE,FALSE))</f>
        <v>0</v>
      </c>
      <c r="T2009" t="b">
        <f>AND(COUNTIF('Master list(no salts, metals)'!T2003,"&lt;=1"),IF(COUNTIF('Master list(no salts, metals)'!$K2003:$Y2003, "#N/A")=14,TRUE,FALSE))</f>
        <v>0</v>
      </c>
      <c r="U2009" t="b">
        <f>AND(COUNTIF('Master list(no salts, metals)'!U2003,"&lt;=1"),IF(COUNTIF('Master list(no salts, metals)'!$K2003:$Y2003, "#N/A")=14,TRUE,FALSE))</f>
        <v>0</v>
      </c>
      <c r="V2009" t="b">
        <f>AND(COUNTIF('Master list(no salts, metals)'!V2003,"&lt;=1"),IF(COUNTIF('Master list(no salts, metals)'!$K2003:$Y2003, "#N/A")=14,TRUE,FALSE))</f>
        <v>0</v>
      </c>
      <c r="W2009" t="b">
        <f>AND(COUNTIF('Master list(no salts, metals)'!W2003,"&lt;=1"),IF(COUNTIF('Master list(no salts, metals)'!$K2003:$Y2003, "#N/A")=14,TRUE,FALSE))</f>
        <v>1</v>
      </c>
      <c r="X2009" t="b">
        <f>AND(COUNTIF('Master list(no salts, metals)'!X2003,"&lt;=1"),IF(COUNTIF('Master list(no salts, metals)'!$K2003:$Y2003, "#N/A")=14,TRUE,FALSE))</f>
        <v>0</v>
      </c>
      <c r="Y2009" t="b">
        <f>AND(COUNTIF('Master list(no salts, metals)'!Y2003,"&lt;=1"),IF(COUNTIF('Master list(no salts, metals)'!$K2003:$Y2003, "#N/A")=14,TRUE,FALSE))</f>
        <v>0</v>
      </c>
    </row>
    <row r="2010" spans="11:25" x14ac:dyDescent="0.25">
      <c r="K2010" t="e">
        <f>AND(COUNTIF('Master list(no salts, metals)'!#REF!,"&lt;=1"),IF(COUNTIF('Master list(no salts, metals)'!#REF!, "#N/A")=14,TRUE,FALSE))</f>
        <v>#REF!</v>
      </c>
      <c r="L2010" t="e">
        <f>AND(COUNTIF('Master list(no salts, metals)'!#REF!,"&lt;=1"),IF(COUNTIF('Master list(no salts, metals)'!#REF!, "#N/A")=14,TRUE,FALSE))</f>
        <v>#REF!</v>
      </c>
      <c r="M2010" t="e">
        <f>AND(COUNTIF('Master list(no salts, metals)'!#REF!,"&lt;=1"),IF(COUNTIF('Master list(no salts, metals)'!#REF!, "#N/A")=14,TRUE,FALSE))</f>
        <v>#REF!</v>
      </c>
      <c r="N2010" t="e">
        <f>AND(COUNTIF('Master list(no salts, metals)'!#REF!,"&lt;=1"),IF(COUNTIF('Master list(no salts, metals)'!#REF!, "#N/A")=14,TRUE,FALSE))</f>
        <v>#REF!</v>
      </c>
      <c r="O2010" t="e">
        <f>AND(COUNTIF('Master list(no salts, metals)'!#REF!,"&lt;=1"),IF(COUNTIF('Master list(no salts, metals)'!#REF!, "#N/A")=14,TRUE,FALSE))</f>
        <v>#REF!</v>
      </c>
      <c r="P2010" t="e">
        <f>AND(COUNTIF('Master list(no salts, metals)'!#REF!,"&lt;=1"),IF(COUNTIF('Master list(no salts, metals)'!#REF!, "#N/A")=14,TRUE,FALSE))</f>
        <v>#REF!</v>
      </c>
      <c r="Q2010" t="e">
        <f>AND(COUNTIF('Master list(no salts, metals)'!#REF!,"&lt;=1"),IF(COUNTIF('Master list(no salts, metals)'!#REF!, "#N/A")=14,TRUE,FALSE))</f>
        <v>#REF!</v>
      </c>
      <c r="R2010" t="e">
        <f>AND(COUNTIF('Master list(no salts, metals)'!#REF!,"&lt;=1"),IF(COUNTIF('Master list(no salts, metals)'!#REF!, "#N/A")=14,TRUE,FALSE))</f>
        <v>#REF!</v>
      </c>
      <c r="S2010" t="e">
        <f>AND(COUNTIF('Master list(no salts, metals)'!#REF!,"&lt;=1"),IF(COUNTIF('Master list(no salts, metals)'!#REF!, "#N/A")=14,TRUE,FALSE))</f>
        <v>#REF!</v>
      </c>
      <c r="T2010" t="e">
        <f>AND(COUNTIF('Master list(no salts, metals)'!#REF!,"&lt;=1"),IF(COUNTIF('Master list(no salts, metals)'!#REF!, "#N/A")=14,TRUE,FALSE))</f>
        <v>#REF!</v>
      </c>
      <c r="U2010" t="e">
        <f>AND(COUNTIF('Master list(no salts, metals)'!#REF!,"&lt;=1"),IF(COUNTIF('Master list(no salts, metals)'!#REF!, "#N/A")=14,TRUE,FALSE))</f>
        <v>#REF!</v>
      </c>
      <c r="V2010" t="e">
        <f>AND(COUNTIF('Master list(no salts, metals)'!#REF!,"&lt;=1"),IF(COUNTIF('Master list(no salts, metals)'!#REF!, "#N/A")=14,TRUE,FALSE))</f>
        <v>#REF!</v>
      </c>
      <c r="W2010" t="e">
        <f>AND(COUNTIF('Master list(no salts, metals)'!#REF!,"&lt;=1"),IF(COUNTIF('Master list(no salts, metals)'!#REF!, "#N/A")=14,TRUE,FALSE))</f>
        <v>#REF!</v>
      </c>
      <c r="X2010" t="e">
        <f>AND(COUNTIF('Master list(no salts, metals)'!#REF!,"&lt;=1"),IF(COUNTIF('Master list(no salts, metals)'!#REF!, "#N/A")=14,TRUE,FALSE))</f>
        <v>#REF!</v>
      </c>
      <c r="Y2010" t="e">
        <f>AND(COUNTIF('Master list(no salts, metals)'!#REF!,"&lt;=1"),IF(COUNTIF('Master list(no salts, metals)'!#REF!, "#N/A")=14,TRUE,FALSE))</f>
        <v>#REF!</v>
      </c>
    </row>
    <row r="2011" spans="11:25" x14ac:dyDescent="0.25">
      <c r="K2011" t="b">
        <f>AND(COUNTIF('Master list(no salts, metals)'!K2004,"&lt;=1"),IF(COUNTIF('Master list(no salts, metals)'!$K2004:$Y2004, "#N/A")=14,TRUE,FALSE))</f>
        <v>0</v>
      </c>
      <c r="L2011" t="b">
        <f>AND(COUNTIF('Master list(no salts, metals)'!L2004,"&lt;=1"),IF(COUNTIF('Master list(no salts, metals)'!$K2004:$Y2004, "#N/A")=14,TRUE,FALSE))</f>
        <v>0</v>
      </c>
      <c r="M2011" t="b">
        <f>AND(COUNTIF('Master list(no salts, metals)'!M2004,"&lt;=1"),IF(COUNTIF('Master list(no salts, metals)'!$K2004:$Y2004, "#N/A")=14,TRUE,FALSE))</f>
        <v>0</v>
      </c>
      <c r="N2011" t="b">
        <f>AND(COUNTIF('Master list(no salts, metals)'!N2004,"&lt;=1"),IF(COUNTIF('Master list(no salts, metals)'!$K2004:$Y2004, "#N/A")=14,TRUE,FALSE))</f>
        <v>0</v>
      </c>
      <c r="O2011" t="b">
        <f>AND(COUNTIF('Master list(no salts, metals)'!O2004,"&lt;=1"),IF(COUNTIF('Master list(no salts, metals)'!$K2004:$Y2004, "#N/A")=14,TRUE,FALSE))</f>
        <v>0</v>
      </c>
      <c r="P2011" t="b">
        <f>AND(COUNTIF('Master list(no salts, metals)'!P2004,"&lt;=1"),IF(COUNTIF('Master list(no salts, metals)'!$K2004:$Y2004, "#N/A")=14,TRUE,FALSE))</f>
        <v>0</v>
      </c>
      <c r="Q2011" t="b">
        <f>AND(COUNTIF('Master list(no salts, metals)'!Q2004,"&lt;=1"),IF(COUNTIF('Master list(no salts, metals)'!$K2004:$Y2004, "#N/A")=14,TRUE,FALSE))</f>
        <v>0</v>
      </c>
      <c r="R2011" t="b">
        <f>AND(COUNTIF('Master list(no salts, metals)'!R2004,"&lt;=1"),IF(COUNTIF('Master list(no salts, metals)'!$K2004:$Y2004, "#N/A")=14,TRUE,FALSE))</f>
        <v>0</v>
      </c>
      <c r="S2011" t="b">
        <f>AND(COUNTIF('Master list(no salts, metals)'!S2004,"&lt;=1"),IF(COUNTIF('Master list(no salts, metals)'!$K2004:$Y2004, "#N/A")=14,TRUE,FALSE))</f>
        <v>0</v>
      </c>
      <c r="T2011" t="b">
        <f>AND(COUNTIF('Master list(no salts, metals)'!T2004,"&lt;=1"),IF(COUNTIF('Master list(no salts, metals)'!$K2004:$Y2004, "#N/A")=14,TRUE,FALSE))</f>
        <v>1</v>
      </c>
      <c r="U2011" t="b">
        <f>AND(COUNTIF('Master list(no salts, metals)'!U2004,"&lt;=1"),IF(COUNTIF('Master list(no salts, metals)'!$K2004:$Y2004, "#N/A")=14,TRUE,FALSE))</f>
        <v>0</v>
      </c>
      <c r="V2011" t="b">
        <f>AND(COUNTIF('Master list(no salts, metals)'!V2004,"&lt;=1"),IF(COUNTIF('Master list(no salts, metals)'!$K2004:$Y2004, "#N/A")=14,TRUE,FALSE))</f>
        <v>0</v>
      </c>
      <c r="W2011" t="b">
        <f>AND(COUNTIF('Master list(no salts, metals)'!W2004,"&lt;=1"),IF(COUNTIF('Master list(no salts, metals)'!$K2004:$Y2004, "#N/A")=14,TRUE,FALSE))</f>
        <v>0</v>
      </c>
      <c r="X2011" t="b">
        <f>AND(COUNTIF('Master list(no salts, metals)'!X2004,"&lt;=1"),IF(COUNTIF('Master list(no salts, metals)'!$K2004:$Y2004, "#N/A")=14,TRUE,FALSE))</f>
        <v>0</v>
      </c>
      <c r="Y2011" t="b">
        <f>AND(COUNTIF('Master list(no salts, metals)'!Y2004,"&lt;=1"),IF(COUNTIF('Master list(no salts, metals)'!$K2004:$Y2004, "#N/A")=14,TRUE,FALSE))</f>
        <v>0</v>
      </c>
    </row>
    <row r="2012" spans="11:25" x14ac:dyDescent="0.25">
      <c r="K2012" t="b">
        <f>AND(COUNTIF('Master list(no salts, metals)'!K2005,"&lt;=1"),IF(COUNTIF('Master list(no salts, metals)'!$K2005:$Y2005, "#N/A")=14,TRUE,FALSE))</f>
        <v>0</v>
      </c>
      <c r="L2012" t="b">
        <f>AND(COUNTIF('Master list(no salts, metals)'!L2005,"&lt;=1"),IF(COUNTIF('Master list(no salts, metals)'!$K2005:$Y2005, "#N/A")=14,TRUE,FALSE))</f>
        <v>0</v>
      </c>
      <c r="M2012" t="b">
        <f>AND(COUNTIF('Master list(no salts, metals)'!M2005,"&lt;=1"),IF(COUNTIF('Master list(no salts, metals)'!$K2005:$Y2005, "#N/A")=14,TRUE,FALSE))</f>
        <v>0</v>
      </c>
      <c r="N2012" t="b">
        <f>AND(COUNTIF('Master list(no salts, metals)'!N2005,"&lt;=1"),IF(COUNTIF('Master list(no salts, metals)'!$K2005:$Y2005, "#N/A")=14,TRUE,FALSE))</f>
        <v>0</v>
      </c>
      <c r="O2012" t="b">
        <f>AND(COUNTIF('Master list(no salts, metals)'!O2005,"&lt;=1"),IF(COUNTIF('Master list(no salts, metals)'!$K2005:$Y2005, "#N/A")=14,TRUE,FALSE))</f>
        <v>0</v>
      </c>
      <c r="P2012" t="b">
        <f>AND(COUNTIF('Master list(no salts, metals)'!P2005,"&lt;=1"),IF(COUNTIF('Master list(no salts, metals)'!$K2005:$Y2005, "#N/A")=14,TRUE,FALSE))</f>
        <v>0</v>
      </c>
      <c r="Q2012" t="b">
        <f>AND(COUNTIF('Master list(no salts, metals)'!Q2005,"&lt;=1"),IF(COUNTIF('Master list(no salts, metals)'!$K2005:$Y2005, "#N/A")=14,TRUE,FALSE))</f>
        <v>0</v>
      </c>
      <c r="R2012" t="b">
        <f>AND(COUNTIF('Master list(no salts, metals)'!R2005,"&lt;=1"),IF(COUNTIF('Master list(no salts, metals)'!$K2005:$Y2005, "#N/A")=14,TRUE,FALSE))</f>
        <v>0</v>
      </c>
      <c r="S2012" t="b">
        <f>AND(COUNTIF('Master list(no salts, metals)'!S2005,"&lt;=1"),IF(COUNTIF('Master list(no salts, metals)'!$K2005:$Y2005, "#N/A")=14,TRUE,FALSE))</f>
        <v>0</v>
      </c>
      <c r="T2012" t="b">
        <f>AND(COUNTIF('Master list(no salts, metals)'!T2005,"&lt;=1"),IF(COUNTIF('Master list(no salts, metals)'!$K2005:$Y2005, "#N/A")=14,TRUE,FALSE))</f>
        <v>0</v>
      </c>
      <c r="U2012" t="b">
        <f>AND(COUNTIF('Master list(no salts, metals)'!U2005,"&lt;=1"),IF(COUNTIF('Master list(no salts, metals)'!$K2005:$Y2005, "#N/A")=14,TRUE,FALSE))</f>
        <v>0</v>
      </c>
      <c r="V2012" t="b">
        <f>AND(COUNTIF('Master list(no salts, metals)'!V2005,"&lt;=1"),IF(COUNTIF('Master list(no salts, metals)'!$K2005:$Y2005, "#N/A")=14,TRUE,FALSE))</f>
        <v>0</v>
      </c>
      <c r="W2012" t="b">
        <f>AND(COUNTIF('Master list(no salts, metals)'!W2005,"&lt;=1"),IF(COUNTIF('Master list(no salts, metals)'!$K2005:$Y2005, "#N/A")=14,TRUE,FALSE))</f>
        <v>0</v>
      </c>
      <c r="X2012" t="b">
        <f>AND(COUNTIF('Master list(no salts, metals)'!X2005,"&lt;=1"),IF(COUNTIF('Master list(no salts, metals)'!$K2005:$Y2005, "#N/A")=14,TRUE,FALSE))</f>
        <v>0</v>
      </c>
      <c r="Y2012" t="b">
        <f>AND(COUNTIF('Master list(no salts, metals)'!Y2005,"&lt;=1"),IF(COUNTIF('Master list(no salts, metals)'!$K2005:$Y2005, "#N/A")=14,TRUE,FALSE))</f>
        <v>0</v>
      </c>
    </row>
    <row r="2013" spans="11:25" x14ac:dyDescent="0.25">
      <c r="K2013" t="b">
        <f>AND(COUNTIF('Master list(no salts, metals)'!K2006,"&lt;=1"),IF(COUNTIF('Master list(no salts, metals)'!$K2006:$Y2006, "#N/A")=14,TRUE,FALSE))</f>
        <v>0</v>
      </c>
      <c r="L2013" t="b">
        <f>AND(COUNTIF('Master list(no salts, metals)'!L2006,"&lt;=1"),IF(COUNTIF('Master list(no salts, metals)'!$K2006:$Y2006, "#N/A")=14,TRUE,FALSE))</f>
        <v>0</v>
      </c>
      <c r="M2013" t="b">
        <f>AND(COUNTIF('Master list(no salts, metals)'!M2006,"&lt;=1"),IF(COUNTIF('Master list(no salts, metals)'!$K2006:$Y2006, "#N/A")=14,TRUE,FALSE))</f>
        <v>0</v>
      </c>
      <c r="N2013" t="b">
        <f>AND(COUNTIF('Master list(no salts, metals)'!N2006,"&lt;=1"),IF(COUNTIF('Master list(no salts, metals)'!$K2006:$Y2006, "#N/A")=14,TRUE,FALSE))</f>
        <v>0</v>
      </c>
      <c r="O2013" t="b">
        <f>AND(COUNTIF('Master list(no salts, metals)'!O2006,"&lt;=1"),IF(COUNTIF('Master list(no salts, metals)'!$K2006:$Y2006, "#N/A")=14,TRUE,FALSE))</f>
        <v>0</v>
      </c>
      <c r="P2013" t="b">
        <f>AND(COUNTIF('Master list(no salts, metals)'!P2006,"&lt;=1"),IF(COUNTIF('Master list(no salts, metals)'!$K2006:$Y2006, "#N/A")=14,TRUE,FALSE))</f>
        <v>0</v>
      </c>
      <c r="Q2013" t="b">
        <f>AND(COUNTIF('Master list(no salts, metals)'!Q2006,"&lt;=1"),IF(COUNTIF('Master list(no salts, metals)'!$K2006:$Y2006, "#N/A")=14,TRUE,FALSE))</f>
        <v>0</v>
      </c>
      <c r="R2013" t="b">
        <f>AND(COUNTIF('Master list(no salts, metals)'!R2006,"&lt;=1"),IF(COUNTIF('Master list(no salts, metals)'!$K2006:$Y2006, "#N/A")=14,TRUE,FALSE))</f>
        <v>0</v>
      </c>
      <c r="S2013" t="b">
        <f>AND(COUNTIF('Master list(no salts, metals)'!S2006,"&lt;=1"),IF(COUNTIF('Master list(no salts, metals)'!$K2006:$Y2006, "#N/A")=14,TRUE,FALSE))</f>
        <v>0</v>
      </c>
      <c r="T2013" t="b">
        <f>AND(COUNTIF('Master list(no salts, metals)'!T2006,"&lt;=1"),IF(COUNTIF('Master list(no salts, metals)'!$K2006:$Y2006, "#N/A")=14,TRUE,FALSE))</f>
        <v>0</v>
      </c>
      <c r="U2013" t="b">
        <f>AND(COUNTIF('Master list(no salts, metals)'!U2006,"&lt;=1"),IF(COUNTIF('Master list(no salts, metals)'!$K2006:$Y2006, "#N/A")=14,TRUE,FALSE))</f>
        <v>0</v>
      </c>
      <c r="V2013" t="b">
        <f>AND(COUNTIF('Master list(no salts, metals)'!V2006,"&lt;=1"),IF(COUNTIF('Master list(no salts, metals)'!$K2006:$Y2006, "#N/A")=14,TRUE,FALSE))</f>
        <v>0</v>
      </c>
      <c r="W2013" t="b">
        <f>AND(COUNTIF('Master list(no salts, metals)'!W2006,"&lt;=1"),IF(COUNTIF('Master list(no salts, metals)'!$K2006:$Y2006, "#N/A")=14,TRUE,FALSE))</f>
        <v>0</v>
      </c>
      <c r="X2013" t="b">
        <f>AND(COUNTIF('Master list(no salts, metals)'!X2006,"&lt;=1"),IF(COUNTIF('Master list(no salts, metals)'!$K2006:$Y2006, "#N/A")=14,TRUE,FALSE))</f>
        <v>0</v>
      </c>
      <c r="Y2013" t="b">
        <f>AND(COUNTIF('Master list(no salts, metals)'!Y2006,"&lt;=1"),IF(COUNTIF('Master list(no salts, metals)'!$K2006:$Y2006, "#N/A")=14,TRUE,FALSE))</f>
        <v>1</v>
      </c>
    </row>
    <row r="2014" spans="11:25" x14ac:dyDescent="0.25">
      <c r="K2014" t="b">
        <f>AND(COUNTIF('Master list(no salts, metals)'!K2007,"&lt;=1"),IF(COUNTIF('Master list(no salts, metals)'!$K2007:$Y2007, "#N/A")=14,TRUE,FALSE))</f>
        <v>0</v>
      </c>
      <c r="L2014" t="b">
        <f>AND(COUNTIF('Master list(no salts, metals)'!L2007,"&lt;=1"),IF(COUNTIF('Master list(no salts, metals)'!$K2007:$Y2007, "#N/A")=14,TRUE,FALSE))</f>
        <v>0</v>
      </c>
      <c r="M2014" t="b">
        <f>AND(COUNTIF('Master list(no salts, metals)'!M2007,"&lt;=1"),IF(COUNTIF('Master list(no salts, metals)'!$K2007:$Y2007, "#N/A")=14,TRUE,FALSE))</f>
        <v>0</v>
      </c>
      <c r="N2014" t="b">
        <f>AND(COUNTIF('Master list(no salts, metals)'!N2007,"&lt;=1"),IF(COUNTIF('Master list(no salts, metals)'!$K2007:$Y2007, "#N/A")=14,TRUE,FALSE))</f>
        <v>0</v>
      </c>
      <c r="O2014" t="b">
        <f>AND(COUNTIF('Master list(no salts, metals)'!O2007,"&lt;=1"),IF(COUNTIF('Master list(no salts, metals)'!$K2007:$Y2007, "#N/A")=14,TRUE,FALSE))</f>
        <v>0</v>
      </c>
      <c r="P2014" t="b">
        <f>AND(COUNTIF('Master list(no salts, metals)'!P2007,"&lt;=1"),IF(COUNTIF('Master list(no salts, metals)'!$K2007:$Y2007, "#N/A")=14,TRUE,FALSE))</f>
        <v>0</v>
      </c>
      <c r="Q2014" t="b">
        <f>AND(COUNTIF('Master list(no salts, metals)'!Q2007,"&lt;=1"),IF(COUNTIF('Master list(no salts, metals)'!$K2007:$Y2007, "#N/A")=14,TRUE,FALSE))</f>
        <v>0</v>
      </c>
      <c r="R2014" t="b">
        <f>AND(COUNTIF('Master list(no salts, metals)'!R2007,"&lt;=1"),IF(COUNTIF('Master list(no salts, metals)'!$K2007:$Y2007, "#N/A")=14,TRUE,FALSE))</f>
        <v>0</v>
      </c>
      <c r="S2014" t="b">
        <f>AND(COUNTIF('Master list(no salts, metals)'!S2007,"&lt;=1"),IF(COUNTIF('Master list(no salts, metals)'!$K2007:$Y2007, "#N/A")=14,TRUE,FALSE))</f>
        <v>0</v>
      </c>
      <c r="T2014" t="b">
        <f>AND(COUNTIF('Master list(no salts, metals)'!T2007,"&lt;=1"),IF(COUNTIF('Master list(no salts, metals)'!$K2007:$Y2007, "#N/A")=14,TRUE,FALSE))</f>
        <v>0</v>
      </c>
      <c r="U2014" t="b">
        <f>AND(COUNTIF('Master list(no salts, metals)'!U2007,"&lt;=1"),IF(COUNTIF('Master list(no salts, metals)'!$K2007:$Y2007, "#N/A")=14,TRUE,FALSE))</f>
        <v>0</v>
      </c>
      <c r="V2014" t="b">
        <f>AND(COUNTIF('Master list(no salts, metals)'!V2007,"&lt;=1"),IF(COUNTIF('Master list(no salts, metals)'!$K2007:$Y2007, "#N/A")=14,TRUE,FALSE))</f>
        <v>0</v>
      </c>
      <c r="W2014" t="b">
        <f>AND(COUNTIF('Master list(no salts, metals)'!W2007,"&lt;=1"),IF(COUNTIF('Master list(no salts, metals)'!$K2007:$Y2007, "#N/A")=14,TRUE,FALSE))</f>
        <v>0</v>
      </c>
      <c r="X2014" t="b">
        <f>AND(COUNTIF('Master list(no salts, metals)'!X2007,"&lt;=1"),IF(COUNTIF('Master list(no salts, metals)'!$K2007:$Y2007, "#N/A")=14,TRUE,FALSE))</f>
        <v>0</v>
      </c>
      <c r="Y2014" t="b">
        <f>AND(COUNTIF('Master list(no salts, metals)'!Y2007,"&lt;=1"),IF(COUNTIF('Master list(no salts, metals)'!$K2007:$Y2007, "#N/A")=14,TRUE,FALSE))</f>
        <v>0</v>
      </c>
    </row>
    <row r="2015" spans="11:25" x14ac:dyDescent="0.25">
      <c r="K2015" t="b">
        <f>AND(COUNTIF('Master list(no salts, metals)'!K2008,"&lt;=1"),IF(COUNTIF('Master list(no salts, metals)'!$K2008:$Y2008, "#N/A")=14,TRUE,FALSE))</f>
        <v>0</v>
      </c>
      <c r="L2015" t="b">
        <f>AND(COUNTIF('Master list(no salts, metals)'!L2008,"&lt;=1"),IF(COUNTIF('Master list(no salts, metals)'!$K2008:$Y2008, "#N/A")=14,TRUE,FALSE))</f>
        <v>0</v>
      </c>
      <c r="M2015" t="b">
        <f>AND(COUNTIF('Master list(no salts, metals)'!M2008,"&lt;=1"),IF(COUNTIF('Master list(no salts, metals)'!$K2008:$Y2008, "#N/A")=14,TRUE,FALSE))</f>
        <v>0</v>
      </c>
      <c r="N2015" t="b">
        <f>AND(COUNTIF('Master list(no salts, metals)'!N2008,"&lt;=1"),IF(COUNTIF('Master list(no salts, metals)'!$K2008:$Y2008, "#N/A")=14,TRUE,FALSE))</f>
        <v>0</v>
      </c>
      <c r="O2015" t="b">
        <f>AND(COUNTIF('Master list(no salts, metals)'!O2008,"&lt;=1"),IF(COUNTIF('Master list(no salts, metals)'!$K2008:$Y2008, "#N/A")=14,TRUE,FALSE))</f>
        <v>0</v>
      </c>
      <c r="P2015" t="b">
        <f>AND(COUNTIF('Master list(no salts, metals)'!P2008,"&lt;=1"),IF(COUNTIF('Master list(no salts, metals)'!$K2008:$Y2008, "#N/A")=14,TRUE,FALSE))</f>
        <v>0</v>
      </c>
      <c r="Q2015" t="b">
        <f>AND(COUNTIF('Master list(no salts, metals)'!Q2008,"&lt;=1"),IF(COUNTIF('Master list(no salts, metals)'!$K2008:$Y2008, "#N/A")=14,TRUE,FALSE))</f>
        <v>0</v>
      </c>
      <c r="R2015" t="b">
        <f>AND(COUNTIF('Master list(no salts, metals)'!R2008,"&lt;=1"),IF(COUNTIF('Master list(no salts, metals)'!$K2008:$Y2008, "#N/A")=14,TRUE,FALSE))</f>
        <v>0</v>
      </c>
      <c r="S2015" t="b">
        <f>AND(COUNTIF('Master list(no salts, metals)'!S2008,"&lt;=1"),IF(COUNTIF('Master list(no salts, metals)'!$K2008:$Y2008, "#N/A")=14,TRUE,FALSE))</f>
        <v>0</v>
      </c>
      <c r="T2015" t="b">
        <f>AND(COUNTIF('Master list(no salts, metals)'!T2008,"&lt;=1"),IF(COUNTIF('Master list(no salts, metals)'!$K2008:$Y2008, "#N/A")=14,TRUE,FALSE))</f>
        <v>0</v>
      </c>
      <c r="U2015" t="b">
        <f>AND(COUNTIF('Master list(no salts, metals)'!U2008,"&lt;=1"),IF(COUNTIF('Master list(no salts, metals)'!$K2008:$Y2008, "#N/A")=14,TRUE,FALSE))</f>
        <v>0</v>
      </c>
      <c r="V2015" t="b">
        <f>AND(COUNTIF('Master list(no salts, metals)'!V2008,"&lt;=1"),IF(COUNTIF('Master list(no salts, metals)'!$K2008:$Y2008, "#N/A")=14,TRUE,FALSE))</f>
        <v>0</v>
      </c>
      <c r="W2015" t="b">
        <f>AND(COUNTIF('Master list(no salts, metals)'!W2008,"&lt;=1"),IF(COUNTIF('Master list(no salts, metals)'!$K2008:$Y2008, "#N/A")=14,TRUE,FALSE))</f>
        <v>1</v>
      </c>
      <c r="X2015" t="b">
        <f>AND(COUNTIF('Master list(no salts, metals)'!X2008,"&lt;=1"),IF(COUNTIF('Master list(no salts, metals)'!$K2008:$Y2008, "#N/A")=14,TRUE,FALSE))</f>
        <v>0</v>
      </c>
      <c r="Y2015" t="b">
        <f>AND(COUNTIF('Master list(no salts, metals)'!Y2008,"&lt;=1"),IF(COUNTIF('Master list(no salts, metals)'!$K2008:$Y2008, "#N/A")=14,TRUE,FALSE))</f>
        <v>0</v>
      </c>
    </row>
    <row r="2016" spans="11:25" x14ac:dyDescent="0.25">
      <c r="K2016" t="b">
        <f>AND(COUNTIF('Master list(no salts, metals)'!K2009,"&lt;=1"),IF(COUNTIF('Master list(no salts, metals)'!$K2009:$Y2009, "#N/A")=14,TRUE,FALSE))</f>
        <v>0</v>
      </c>
      <c r="L2016" t="b">
        <f>AND(COUNTIF('Master list(no salts, metals)'!L2009,"&lt;=1"),IF(COUNTIF('Master list(no salts, metals)'!$K2009:$Y2009, "#N/A")=14,TRUE,FALSE))</f>
        <v>0</v>
      </c>
      <c r="M2016" t="b">
        <f>AND(COUNTIF('Master list(no salts, metals)'!M2009,"&lt;=1"),IF(COUNTIF('Master list(no salts, metals)'!$K2009:$Y2009, "#N/A")=14,TRUE,FALSE))</f>
        <v>0</v>
      </c>
      <c r="N2016" t="b">
        <f>AND(COUNTIF('Master list(no salts, metals)'!N2009,"&lt;=1"),IF(COUNTIF('Master list(no salts, metals)'!$K2009:$Y2009, "#N/A")=14,TRUE,FALSE))</f>
        <v>0</v>
      </c>
      <c r="O2016" t="b">
        <f>AND(COUNTIF('Master list(no salts, metals)'!O2009,"&lt;=1"),IF(COUNTIF('Master list(no salts, metals)'!$K2009:$Y2009, "#N/A")=14,TRUE,FALSE))</f>
        <v>0</v>
      </c>
      <c r="P2016" t="b">
        <f>AND(COUNTIF('Master list(no salts, metals)'!P2009,"&lt;=1"),IF(COUNTIF('Master list(no salts, metals)'!$K2009:$Y2009, "#N/A")=14,TRUE,FALSE))</f>
        <v>0</v>
      </c>
      <c r="Q2016" t="b">
        <f>AND(COUNTIF('Master list(no salts, metals)'!Q2009,"&lt;=1"),IF(COUNTIF('Master list(no salts, metals)'!$K2009:$Y2009, "#N/A")=14,TRUE,FALSE))</f>
        <v>0</v>
      </c>
      <c r="R2016" t="b">
        <f>AND(COUNTIF('Master list(no salts, metals)'!R2009,"&lt;=1"),IF(COUNTIF('Master list(no salts, metals)'!$K2009:$Y2009, "#N/A")=14,TRUE,FALSE))</f>
        <v>0</v>
      </c>
      <c r="S2016" t="b">
        <f>AND(COUNTIF('Master list(no salts, metals)'!S2009,"&lt;=1"),IF(COUNTIF('Master list(no salts, metals)'!$K2009:$Y2009, "#N/A")=14,TRUE,FALSE))</f>
        <v>0</v>
      </c>
      <c r="T2016" t="b">
        <f>AND(COUNTIF('Master list(no salts, metals)'!T2009,"&lt;=1"),IF(COUNTIF('Master list(no salts, metals)'!$K2009:$Y2009, "#N/A")=14,TRUE,FALSE))</f>
        <v>0</v>
      </c>
      <c r="U2016" t="b">
        <f>AND(COUNTIF('Master list(no salts, metals)'!U2009,"&lt;=1"),IF(COUNTIF('Master list(no salts, metals)'!$K2009:$Y2009, "#N/A")=14,TRUE,FALSE))</f>
        <v>0</v>
      </c>
      <c r="V2016" t="b">
        <f>AND(COUNTIF('Master list(no salts, metals)'!V2009,"&lt;=1"),IF(COUNTIF('Master list(no salts, metals)'!$K2009:$Y2009, "#N/A")=14,TRUE,FALSE))</f>
        <v>0</v>
      </c>
      <c r="W2016" t="b">
        <f>AND(COUNTIF('Master list(no salts, metals)'!W2009,"&lt;=1"),IF(COUNTIF('Master list(no salts, metals)'!$K2009:$Y2009, "#N/A")=14,TRUE,FALSE))</f>
        <v>0</v>
      </c>
      <c r="X2016" t="b">
        <f>AND(COUNTIF('Master list(no salts, metals)'!X2009,"&lt;=1"),IF(COUNTIF('Master list(no salts, metals)'!$K2009:$Y2009, "#N/A")=14,TRUE,FALSE))</f>
        <v>1</v>
      </c>
      <c r="Y2016" t="b">
        <f>AND(COUNTIF('Master list(no salts, metals)'!Y2009,"&lt;=1"),IF(COUNTIF('Master list(no salts, metals)'!$K2009:$Y2009, "#N/A")=14,TRUE,FALSE))</f>
        <v>0</v>
      </c>
    </row>
    <row r="2017" spans="11:25" x14ac:dyDescent="0.25">
      <c r="K2017" t="b">
        <f>AND(COUNTIF('Master list(no salts, metals)'!K2010,"&lt;=1"),IF(COUNTIF('Master list(no salts, metals)'!$K2010:$Y2010, "#N/A")=14,TRUE,FALSE))</f>
        <v>0</v>
      </c>
      <c r="L2017" t="b">
        <f>AND(COUNTIF('Master list(no salts, metals)'!L2010,"&lt;=1"),IF(COUNTIF('Master list(no salts, metals)'!$K2010:$Y2010, "#N/A")=14,TRUE,FALSE))</f>
        <v>0</v>
      </c>
      <c r="M2017" t="b">
        <f>AND(COUNTIF('Master list(no salts, metals)'!M2010,"&lt;=1"),IF(COUNTIF('Master list(no salts, metals)'!$K2010:$Y2010, "#N/A")=14,TRUE,FALSE))</f>
        <v>0</v>
      </c>
      <c r="N2017" t="b">
        <f>AND(COUNTIF('Master list(no salts, metals)'!N2010,"&lt;=1"),IF(COUNTIF('Master list(no salts, metals)'!$K2010:$Y2010, "#N/A")=14,TRUE,FALSE))</f>
        <v>0</v>
      </c>
      <c r="O2017" t="b">
        <f>AND(COUNTIF('Master list(no salts, metals)'!O2010,"&lt;=1"),IF(COUNTIF('Master list(no salts, metals)'!$K2010:$Y2010, "#N/A")=14,TRUE,FALSE))</f>
        <v>0</v>
      </c>
      <c r="P2017" t="b">
        <f>AND(COUNTIF('Master list(no salts, metals)'!P2010,"&lt;=1"),IF(COUNTIF('Master list(no salts, metals)'!$K2010:$Y2010, "#N/A")=14,TRUE,FALSE))</f>
        <v>0</v>
      </c>
      <c r="Q2017" t="b">
        <f>AND(COUNTIF('Master list(no salts, metals)'!Q2010,"&lt;=1"),IF(COUNTIF('Master list(no salts, metals)'!$K2010:$Y2010, "#N/A")=14,TRUE,FALSE))</f>
        <v>0</v>
      </c>
      <c r="R2017" t="b">
        <f>AND(COUNTIF('Master list(no salts, metals)'!R2010,"&lt;=1"),IF(COUNTIF('Master list(no salts, metals)'!$K2010:$Y2010, "#N/A")=14,TRUE,FALSE))</f>
        <v>0</v>
      </c>
      <c r="S2017" t="b">
        <f>AND(COUNTIF('Master list(no salts, metals)'!S2010,"&lt;=1"),IF(COUNTIF('Master list(no salts, metals)'!$K2010:$Y2010, "#N/A")=14,TRUE,FALSE))</f>
        <v>0</v>
      </c>
      <c r="T2017" t="b">
        <f>AND(COUNTIF('Master list(no salts, metals)'!T2010,"&lt;=1"),IF(COUNTIF('Master list(no salts, metals)'!$K2010:$Y2010, "#N/A")=14,TRUE,FALSE))</f>
        <v>0</v>
      </c>
      <c r="U2017" t="b">
        <f>AND(COUNTIF('Master list(no salts, metals)'!U2010,"&lt;=1"),IF(COUNTIF('Master list(no salts, metals)'!$K2010:$Y2010, "#N/A")=14,TRUE,FALSE))</f>
        <v>0</v>
      </c>
      <c r="V2017" t="b">
        <f>AND(COUNTIF('Master list(no salts, metals)'!V2010,"&lt;=1"),IF(COUNTIF('Master list(no salts, metals)'!$K2010:$Y2010, "#N/A")=14,TRUE,FALSE))</f>
        <v>0</v>
      </c>
      <c r="W2017" t="b">
        <f>AND(COUNTIF('Master list(no salts, metals)'!W2010,"&lt;=1"),IF(COUNTIF('Master list(no salts, metals)'!$K2010:$Y2010, "#N/A")=14,TRUE,FALSE))</f>
        <v>0</v>
      </c>
      <c r="X2017" t="b">
        <f>AND(COUNTIF('Master list(no salts, metals)'!X2010,"&lt;=1"),IF(COUNTIF('Master list(no salts, metals)'!$K2010:$Y2010, "#N/A")=14,TRUE,FALSE))</f>
        <v>0</v>
      </c>
      <c r="Y2017" t="b">
        <f>AND(COUNTIF('Master list(no salts, metals)'!Y2010,"&lt;=1"),IF(COUNTIF('Master list(no salts, metals)'!$K2010:$Y2010, "#N/A")=14,TRUE,FALSE))</f>
        <v>0</v>
      </c>
    </row>
    <row r="2018" spans="11:25" x14ac:dyDescent="0.25">
      <c r="K2018" t="b">
        <f>AND(COUNTIF('Master list(no salts, metals)'!K2011,"&lt;=1"),IF(COUNTIF('Master list(no salts, metals)'!$K2011:$Y2011, "#N/A")=14,TRUE,FALSE))</f>
        <v>0</v>
      </c>
      <c r="L2018" t="b">
        <f>AND(COUNTIF('Master list(no salts, metals)'!L2011,"&lt;=1"),IF(COUNTIF('Master list(no salts, metals)'!$K2011:$Y2011, "#N/A")=14,TRUE,FALSE))</f>
        <v>0</v>
      </c>
      <c r="M2018" t="b">
        <f>AND(COUNTIF('Master list(no salts, metals)'!M2011,"&lt;=1"),IF(COUNTIF('Master list(no salts, metals)'!$K2011:$Y2011, "#N/A")=14,TRUE,FALSE))</f>
        <v>0</v>
      </c>
      <c r="N2018" t="b">
        <f>AND(COUNTIF('Master list(no salts, metals)'!N2011,"&lt;=1"),IF(COUNTIF('Master list(no salts, metals)'!$K2011:$Y2011, "#N/A")=14,TRUE,FALSE))</f>
        <v>0</v>
      </c>
      <c r="O2018" t="b">
        <f>AND(COUNTIF('Master list(no salts, metals)'!O2011,"&lt;=1"),IF(COUNTIF('Master list(no salts, metals)'!$K2011:$Y2011, "#N/A")=14,TRUE,FALSE))</f>
        <v>0</v>
      </c>
      <c r="P2018" t="b">
        <f>AND(COUNTIF('Master list(no salts, metals)'!P2011,"&lt;=1"),IF(COUNTIF('Master list(no salts, metals)'!$K2011:$Y2011, "#N/A")=14,TRUE,FALSE))</f>
        <v>0</v>
      </c>
      <c r="Q2018" t="b">
        <f>AND(COUNTIF('Master list(no salts, metals)'!Q2011,"&lt;=1"),IF(COUNTIF('Master list(no salts, metals)'!$K2011:$Y2011, "#N/A")=14,TRUE,FALSE))</f>
        <v>0</v>
      </c>
      <c r="R2018" t="b">
        <f>AND(COUNTIF('Master list(no salts, metals)'!R2011,"&lt;=1"),IF(COUNTIF('Master list(no salts, metals)'!$K2011:$Y2011, "#N/A")=14,TRUE,FALSE))</f>
        <v>0</v>
      </c>
      <c r="S2018" t="b">
        <f>AND(COUNTIF('Master list(no salts, metals)'!S2011,"&lt;=1"),IF(COUNTIF('Master list(no salts, metals)'!$K2011:$Y2011, "#N/A")=14,TRUE,FALSE))</f>
        <v>0</v>
      </c>
      <c r="T2018" t="b">
        <f>AND(COUNTIF('Master list(no salts, metals)'!T2011,"&lt;=1"),IF(COUNTIF('Master list(no salts, metals)'!$K2011:$Y2011, "#N/A")=14,TRUE,FALSE))</f>
        <v>0</v>
      </c>
      <c r="U2018" t="b">
        <f>AND(COUNTIF('Master list(no salts, metals)'!U2011,"&lt;=1"),IF(COUNTIF('Master list(no salts, metals)'!$K2011:$Y2011, "#N/A")=14,TRUE,FALSE))</f>
        <v>0</v>
      </c>
      <c r="V2018" t="b">
        <f>AND(COUNTIF('Master list(no salts, metals)'!V2011,"&lt;=1"),IF(COUNTIF('Master list(no salts, metals)'!$K2011:$Y2011, "#N/A")=14,TRUE,FALSE))</f>
        <v>0</v>
      </c>
      <c r="W2018" t="b">
        <f>AND(COUNTIF('Master list(no salts, metals)'!W2011,"&lt;=1"),IF(COUNTIF('Master list(no salts, metals)'!$K2011:$Y2011, "#N/A")=14,TRUE,FALSE))</f>
        <v>0</v>
      </c>
      <c r="X2018" t="b">
        <f>AND(COUNTIF('Master list(no salts, metals)'!X2011,"&lt;=1"),IF(COUNTIF('Master list(no salts, metals)'!$K2011:$Y2011, "#N/A")=14,TRUE,FALSE))</f>
        <v>0</v>
      </c>
      <c r="Y2018" t="b">
        <f>AND(COUNTIF('Master list(no salts, metals)'!Y2011,"&lt;=1"),IF(COUNTIF('Master list(no salts, metals)'!$K2011:$Y2011, "#N/A")=14,TRUE,FALSE))</f>
        <v>0</v>
      </c>
    </row>
    <row r="2019" spans="11:25" x14ac:dyDescent="0.25">
      <c r="K2019" t="b">
        <f>AND(COUNTIF('Master list(no salts, metals)'!K2012,"&lt;=1"),IF(COUNTIF('Master list(no salts, metals)'!$K2012:$Y2012, "#N/A")=14,TRUE,FALSE))</f>
        <v>0</v>
      </c>
      <c r="L2019" t="b">
        <f>AND(COUNTIF('Master list(no salts, metals)'!L2012,"&lt;=1"),IF(COUNTIF('Master list(no salts, metals)'!$K2012:$Y2012, "#N/A")=14,TRUE,FALSE))</f>
        <v>0</v>
      </c>
      <c r="M2019" t="b">
        <f>AND(COUNTIF('Master list(no salts, metals)'!M2012,"&lt;=1"),IF(COUNTIF('Master list(no salts, metals)'!$K2012:$Y2012, "#N/A")=14,TRUE,FALSE))</f>
        <v>0</v>
      </c>
      <c r="N2019" t="b">
        <f>AND(COUNTIF('Master list(no salts, metals)'!N2012,"&lt;=1"),IF(COUNTIF('Master list(no salts, metals)'!$K2012:$Y2012, "#N/A")=14,TRUE,FALSE))</f>
        <v>0</v>
      </c>
      <c r="O2019" t="b">
        <f>AND(COUNTIF('Master list(no salts, metals)'!O2012,"&lt;=1"),IF(COUNTIF('Master list(no salts, metals)'!$K2012:$Y2012, "#N/A")=14,TRUE,FALSE))</f>
        <v>0</v>
      </c>
      <c r="P2019" t="b">
        <f>AND(COUNTIF('Master list(no salts, metals)'!P2012,"&lt;=1"),IF(COUNTIF('Master list(no salts, metals)'!$K2012:$Y2012, "#N/A")=14,TRUE,FALSE))</f>
        <v>0</v>
      </c>
      <c r="Q2019" t="b">
        <f>AND(COUNTIF('Master list(no salts, metals)'!Q2012,"&lt;=1"),IF(COUNTIF('Master list(no salts, metals)'!$K2012:$Y2012, "#N/A")=14,TRUE,FALSE))</f>
        <v>0</v>
      </c>
      <c r="R2019" t="b">
        <f>AND(COUNTIF('Master list(no salts, metals)'!R2012,"&lt;=1"),IF(COUNTIF('Master list(no salts, metals)'!$K2012:$Y2012, "#N/A")=14,TRUE,FALSE))</f>
        <v>0</v>
      </c>
      <c r="S2019" t="b">
        <f>AND(COUNTIF('Master list(no salts, metals)'!S2012,"&lt;=1"),IF(COUNTIF('Master list(no salts, metals)'!$K2012:$Y2012, "#N/A")=14,TRUE,FALSE))</f>
        <v>0</v>
      </c>
      <c r="T2019" t="b">
        <f>AND(COUNTIF('Master list(no salts, metals)'!T2012,"&lt;=1"),IF(COUNTIF('Master list(no salts, metals)'!$K2012:$Y2012, "#N/A")=14,TRUE,FALSE))</f>
        <v>0</v>
      </c>
      <c r="U2019" t="b">
        <f>AND(COUNTIF('Master list(no salts, metals)'!U2012,"&lt;=1"),IF(COUNTIF('Master list(no salts, metals)'!$K2012:$Y2012, "#N/A")=14,TRUE,FALSE))</f>
        <v>0</v>
      </c>
      <c r="V2019" t="b">
        <f>AND(COUNTIF('Master list(no salts, metals)'!V2012,"&lt;=1"),IF(COUNTIF('Master list(no salts, metals)'!$K2012:$Y2012, "#N/A")=14,TRUE,FALSE))</f>
        <v>0</v>
      </c>
      <c r="W2019" t="b">
        <f>AND(COUNTIF('Master list(no salts, metals)'!W2012,"&lt;=1"),IF(COUNTIF('Master list(no salts, metals)'!$K2012:$Y2012, "#N/A")=14,TRUE,FALSE))</f>
        <v>0</v>
      </c>
      <c r="X2019" t="b">
        <f>AND(COUNTIF('Master list(no salts, metals)'!X2012,"&lt;=1"),IF(COUNTIF('Master list(no salts, metals)'!$K2012:$Y2012, "#N/A")=14,TRUE,FALSE))</f>
        <v>0</v>
      </c>
      <c r="Y2019" t="b">
        <f>AND(COUNTIF('Master list(no salts, metals)'!Y2012,"&lt;=1"),IF(COUNTIF('Master list(no salts, metals)'!$K2012:$Y2012, "#N/A")=14,TRUE,FALSE))</f>
        <v>0</v>
      </c>
    </row>
    <row r="2020" spans="11:25" x14ac:dyDescent="0.25">
      <c r="K2020" t="b">
        <f>AND(COUNTIF('Master list(no salts, metals)'!K2013,"&lt;=1"),IF(COUNTIF('Master list(no salts, metals)'!$K2013:$Y2013, "#N/A")=14,TRUE,FALSE))</f>
        <v>0</v>
      </c>
      <c r="L2020" t="b">
        <f>AND(COUNTIF('Master list(no salts, metals)'!L2013,"&lt;=1"),IF(COUNTIF('Master list(no salts, metals)'!$K2013:$Y2013, "#N/A")=14,TRUE,FALSE))</f>
        <v>0</v>
      </c>
      <c r="M2020" t="b">
        <f>AND(COUNTIF('Master list(no salts, metals)'!M2013,"&lt;=1"),IF(COUNTIF('Master list(no salts, metals)'!$K2013:$Y2013, "#N/A")=14,TRUE,FALSE))</f>
        <v>0</v>
      </c>
      <c r="N2020" t="b">
        <f>AND(COUNTIF('Master list(no salts, metals)'!N2013,"&lt;=1"),IF(COUNTIF('Master list(no salts, metals)'!$K2013:$Y2013, "#N/A")=14,TRUE,FALSE))</f>
        <v>0</v>
      </c>
      <c r="O2020" t="b">
        <f>AND(COUNTIF('Master list(no salts, metals)'!O2013,"&lt;=1"),IF(COUNTIF('Master list(no salts, metals)'!$K2013:$Y2013, "#N/A")=14,TRUE,FALSE))</f>
        <v>0</v>
      </c>
      <c r="P2020" t="b">
        <f>AND(COUNTIF('Master list(no salts, metals)'!P2013,"&lt;=1"),IF(COUNTIF('Master list(no salts, metals)'!$K2013:$Y2013, "#N/A")=14,TRUE,FALSE))</f>
        <v>0</v>
      </c>
      <c r="Q2020" t="b">
        <f>AND(COUNTIF('Master list(no salts, metals)'!Q2013,"&lt;=1"),IF(COUNTIF('Master list(no salts, metals)'!$K2013:$Y2013, "#N/A")=14,TRUE,FALSE))</f>
        <v>0</v>
      </c>
      <c r="R2020" t="b">
        <f>AND(COUNTIF('Master list(no salts, metals)'!R2013,"&lt;=1"),IF(COUNTIF('Master list(no salts, metals)'!$K2013:$Y2013, "#N/A")=14,TRUE,FALSE))</f>
        <v>0</v>
      </c>
      <c r="S2020" t="b">
        <f>AND(COUNTIF('Master list(no salts, metals)'!S2013,"&lt;=1"),IF(COUNTIF('Master list(no salts, metals)'!$K2013:$Y2013, "#N/A")=14,TRUE,FALSE))</f>
        <v>0</v>
      </c>
      <c r="T2020" t="b">
        <f>AND(COUNTIF('Master list(no salts, metals)'!T2013,"&lt;=1"),IF(COUNTIF('Master list(no salts, metals)'!$K2013:$Y2013, "#N/A")=14,TRUE,FALSE))</f>
        <v>1</v>
      </c>
      <c r="U2020" t="b">
        <f>AND(COUNTIF('Master list(no salts, metals)'!U2013,"&lt;=1"),IF(COUNTIF('Master list(no salts, metals)'!$K2013:$Y2013, "#N/A")=14,TRUE,FALSE))</f>
        <v>0</v>
      </c>
      <c r="V2020" t="b">
        <f>AND(COUNTIF('Master list(no salts, metals)'!V2013,"&lt;=1"),IF(COUNTIF('Master list(no salts, metals)'!$K2013:$Y2013, "#N/A")=14,TRUE,FALSE))</f>
        <v>0</v>
      </c>
      <c r="W2020" t="b">
        <f>AND(COUNTIF('Master list(no salts, metals)'!W2013,"&lt;=1"),IF(COUNTIF('Master list(no salts, metals)'!$K2013:$Y2013, "#N/A")=14,TRUE,FALSE))</f>
        <v>0</v>
      </c>
      <c r="X2020" t="b">
        <f>AND(COUNTIF('Master list(no salts, metals)'!X2013,"&lt;=1"),IF(COUNTIF('Master list(no salts, metals)'!$K2013:$Y2013, "#N/A")=14,TRUE,FALSE))</f>
        <v>0</v>
      </c>
      <c r="Y2020" t="b">
        <f>AND(COUNTIF('Master list(no salts, metals)'!Y2013,"&lt;=1"),IF(COUNTIF('Master list(no salts, metals)'!$K2013:$Y2013, "#N/A")=14,TRUE,FALSE))</f>
        <v>0</v>
      </c>
    </row>
    <row r="2021" spans="11:25" x14ac:dyDescent="0.25">
      <c r="K2021" t="b">
        <f>AND(COUNTIF('Master list(no salts, metals)'!K2014,"&lt;=1"),IF(COUNTIF('Master list(no salts, metals)'!$K2014:$Y2014, "#N/A")=14,TRUE,FALSE))</f>
        <v>0</v>
      </c>
      <c r="L2021" t="b">
        <f>AND(COUNTIF('Master list(no salts, metals)'!L2014,"&lt;=1"),IF(COUNTIF('Master list(no salts, metals)'!$K2014:$Y2014, "#N/A")=14,TRUE,FALSE))</f>
        <v>0</v>
      </c>
      <c r="M2021" t="b">
        <f>AND(COUNTIF('Master list(no salts, metals)'!M2014,"&lt;=1"),IF(COUNTIF('Master list(no salts, metals)'!$K2014:$Y2014, "#N/A")=14,TRUE,FALSE))</f>
        <v>0</v>
      </c>
      <c r="N2021" t="b">
        <f>AND(COUNTIF('Master list(no salts, metals)'!N2014,"&lt;=1"),IF(COUNTIF('Master list(no salts, metals)'!$K2014:$Y2014, "#N/A")=14,TRUE,FALSE))</f>
        <v>0</v>
      </c>
      <c r="O2021" t="b">
        <f>AND(COUNTIF('Master list(no salts, metals)'!O2014,"&lt;=1"),IF(COUNTIF('Master list(no salts, metals)'!$K2014:$Y2014, "#N/A")=14,TRUE,FALSE))</f>
        <v>0</v>
      </c>
      <c r="P2021" t="b">
        <f>AND(COUNTIF('Master list(no salts, metals)'!P2014,"&lt;=1"),IF(COUNTIF('Master list(no salts, metals)'!$K2014:$Y2014, "#N/A")=14,TRUE,FALSE))</f>
        <v>0</v>
      </c>
      <c r="Q2021" t="b">
        <f>AND(COUNTIF('Master list(no salts, metals)'!Q2014,"&lt;=1"),IF(COUNTIF('Master list(no salts, metals)'!$K2014:$Y2014, "#N/A")=14,TRUE,FALSE))</f>
        <v>0</v>
      </c>
      <c r="R2021" t="b">
        <f>AND(COUNTIF('Master list(no salts, metals)'!R2014,"&lt;=1"),IF(COUNTIF('Master list(no salts, metals)'!$K2014:$Y2014, "#N/A")=14,TRUE,FALSE))</f>
        <v>0</v>
      </c>
      <c r="S2021" t="b">
        <f>AND(COUNTIF('Master list(no salts, metals)'!S2014,"&lt;=1"),IF(COUNTIF('Master list(no salts, metals)'!$K2014:$Y2014, "#N/A")=14,TRUE,FALSE))</f>
        <v>0</v>
      </c>
      <c r="T2021" t="b">
        <f>AND(COUNTIF('Master list(no salts, metals)'!T2014,"&lt;=1"),IF(COUNTIF('Master list(no salts, metals)'!$K2014:$Y2014, "#N/A")=14,TRUE,FALSE))</f>
        <v>1</v>
      </c>
      <c r="U2021" t="b">
        <f>AND(COUNTIF('Master list(no salts, metals)'!U2014,"&lt;=1"),IF(COUNTIF('Master list(no salts, metals)'!$K2014:$Y2014, "#N/A")=14,TRUE,FALSE))</f>
        <v>0</v>
      </c>
      <c r="V2021" t="b">
        <f>AND(COUNTIF('Master list(no salts, metals)'!V2014,"&lt;=1"),IF(COUNTIF('Master list(no salts, metals)'!$K2014:$Y2014, "#N/A")=14,TRUE,FALSE))</f>
        <v>0</v>
      </c>
      <c r="W2021" t="b">
        <f>AND(COUNTIF('Master list(no salts, metals)'!W2014,"&lt;=1"),IF(COUNTIF('Master list(no salts, metals)'!$K2014:$Y2014, "#N/A")=14,TRUE,FALSE))</f>
        <v>0</v>
      </c>
      <c r="X2021" t="b">
        <f>AND(COUNTIF('Master list(no salts, metals)'!X2014,"&lt;=1"),IF(COUNTIF('Master list(no salts, metals)'!$K2014:$Y2014, "#N/A")=14,TRUE,FALSE))</f>
        <v>0</v>
      </c>
      <c r="Y2021" t="b">
        <f>AND(COUNTIF('Master list(no salts, metals)'!Y2014,"&lt;=1"),IF(COUNTIF('Master list(no salts, metals)'!$K2014:$Y2014, "#N/A")=14,TRUE,FALSE))</f>
        <v>0</v>
      </c>
    </row>
    <row r="2022" spans="11:25" x14ac:dyDescent="0.25">
      <c r="K2022" t="b">
        <f>AND(COUNTIF('Master list(no salts, metals)'!K2015,"&lt;=1"),IF(COUNTIF('Master list(no salts, metals)'!$K2015:$Y2015, "#N/A")=14,TRUE,FALSE))</f>
        <v>0</v>
      </c>
      <c r="L2022" t="b">
        <f>AND(COUNTIF('Master list(no salts, metals)'!L2015,"&lt;=1"),IF(COUNTIF('Master list(no salts, metals)'!$K2015:$Y2015, "#N/A")=14,TRUE,FALSE))</f>
        <v>0</v>
      </c>
      <c r="M2022" t="b">
        <f>AND(COUNTIF('Master list(no salts, metals)'!M2015,"&lt;=1"),IF(COUNTIF('Master list(no salts, metals)'!$K2015:$Y2015, "#N/A")=14,TRUE,FALSE))</f>
        <v>0</v>
      </c>
      <c r="N2022" t="b">
        <f>AND(COUNTIF('Master list(no salts, metals)'!N2015,"&lt;=1"),IF(COUNTIF('Master list(no salts, metals)'!$K2015:$Y2015, "#N/A")=14,TRUE,FALSE))</f>
        <v>0</v>
      </c>
      <c r="O2022" t="b">
        <f>AND(COUNTIF('Master list(no salts, metals)'!O2015,"&lt;=1"),IF(COUNTIF('Master list(no salts, metals)'!$K2015:$Y2015, "#N/A")=14,TRUE,FALSE))</f>
        <v>0</v>
      </c>
      <c r="P2022" t="b">
        <f>AND(COUNTIF('Master list(no salts, metals)'!P2015,"&lt;=1"),IF(COUNTIF('Master list(no salts, metals)'!$K2015:$Y2015, "#N/A")=14,TRUE,FALSE))</f>
        <v>0</v>
      </c>
      <c r="Q2022" t="b">
        <f>AND(COUNTIF('Master list(no salts, metals)'!Q2015,"&lt;=1"),IF(COUNTIF('Master list(no salts, metals)'!$K2015:$Y2015, "#N/A")=14,TRUE,FALSE))</f>
        <v>0</v>
      </c>
      <c r="R2022" t="b">
        <f>AND(COUNTIF('Master list(no salts, metals)'!R2015,"&lt;=1"),IF(COUNTIF('Master list(no salts, metals)'!$K2015:$Y2015, "#N/A")=14,TRUE,FALSE))</f>
        <v>0</v>
      </c>
      <c r="S2022" t="b">
        <f>AND(COUNTIF('Master list(no salts, metals)'!S2015,"&lt;=1"),IF(COUNTIF('Master list(no salts, metals)'!$K2015:$Y2015, "#N/A")=14,TRUE,FALSE))</f>
        <v>0</v>
      </c>
      <c r="T2022" t="b">
        <f>AND(COUNTIF('Master list(no salts, metals)'!T2015,"&lt;=1"),IF(COUNTIF('Master list(no salts, metals)'!$K2015:$Y2015, "#N/A")=14,TRUE,FALSE))</f>
        <v>0</v>
      </c>
      <c r="U2022" t="b">
        <f>AND(COUNTIF('Master list(no salts, metals)'!U2015,"&lt;=1"),IF(COUNTIF('Master list(no salts, metals)'!$K2015:$Y2015, "#N/A")=14,TRUE,FALSE))</f>
        <v>0</v>
      </c>
      <c r="V2022" t="b">
        <f>AND(COUNTIF('Master list(no salts, metals)'!V2015,"&lt;=1"),IF(COUNTIF('Master list(no salts, metals)'!$K2015:$Y2015, "#N/A")=14,TRUE,FALSE))</f>
        <v>0</v>
      </c>
      <c r="W2022" t="b">
        <f>AND(COUNTIF('Master list(no salts, metals)'!W2015,"&lt;=1"),IF(COUNTIF('Master list(no salts, metals)'!$K2015:$Y2015, "#N/A")=14,TRUE,FALSE))</f>
        <v>0</v>
      </c>
      <c r="X2022" t="b">
        <f>AND(COUNTIF('Master list(no salts, metals)'!X2015,"&lt;=1"),IF(COUNTIF('Master list(no salts, metals)'!$K2015:$Y2015, "#N/A")=14,TRUE,FALSE))</f>
        <v>1</v>
      </c>
      <c r="Y2022" t="b">
        <f>AND(COUNTIF('Master list(no salts, metals)'!Y2015,"&lt;=1"),IF(COUNTIF('Master list(no salts, metals)'!$K2015:$Y2015, "#N/A")=14,TRUE,FALSE))</f>
        <v>0</v>
      </c>
    </row>
    <row r="2023" spans="11:25" x14ac:dyDescent="0.25">
      <c r="K2023" t="b">
        <f>AND(COUNTIF('Master list(no salts, metals)'!K2016,"&lt;=1"),IF(COUNTIF('Master list(no salts, metals)'!$K2016:$Y2016, "#N/A")=14,TRUE,FALSE))</f>
        <v>0</v>
      </c>
      <c r="L2023" t="b">
        <f>AND(COUNTIF('Master list(no salts, metals)'!L2016,"&lt;=1"),IF(COUNTIF('Master list(no salts, metals)'!$K2016:$Y2016, "#N/A")=14,TRUE,FALSE))</f>
        <v>0</v>
      </c>
      <c r="M2023" t="b">
        <f>AND(COUNTIF('Master list(no salts, metals)'!M2016,"&lt;=1"),IF(COUNTIF('Master list(no salts, metals)'!$K2016:$Y2016, "#N/A")=14,TRUE,FALSE))</f>
        <v>0</v>
      </c>
      <c r="N2023" t="b">
        <f>AND(COUNTIF('Master list(no salts, metals)'!N2016,"&lt;=1"),IF(COUNTIF('Master list(no salts, metals)'!$K2016:$Y2016, "#N/A")=14,TRUE,FALSE))</f>
        <v>0</v>
      </c>
      <c r="O2023" t="b">
        <f>AND(COUNTIF('Master list(no salts, metals)'!O2016,"&lt;=1"),IF(COUNTIF('Master list(no salts, metals)'!$K2016:$Y2016, "#N/A")=14,TRUE,FALSE))</f>
        <v>0</v>
      </c>
      <c r="P2023" t="b">
        <f>AND(COUNTIF('Master list(no salts, metals)'!P2016,"&lt;=1"),IF(COUNTIF('Master list(no salts, metals)'!$K2016:$Y2016, "#N/A")=14,TRUE,FALSE))</f>
        <v>0</v>
      </c>
      <c r="Q2023" t="b">
        <f>AND(COUNTIF('Master list(no salts, metals)'!Q2016,"&lt;=1"),IF(COUNTIF('Master list(no salts, metals)'!$K2016:$Y2016, "#N/A")=14,TRUE,FALSE))</f>
        <v>0</v>
      </c>
      <c r="R2023" t="b">
        <f>AND(COUNTIF('Master list(no salts, metals)'!R2016,"&lt;=1"),IF(COUNTIF('Master list(no salts, metals)'!$K2016:$Y2016, "#N/A")=14,TRUE,FALSE))</f>
        <v>0</v>
      </c>
      <c r="S2023" t="b">
        <f>AND(COUNTIF('Master list(no salts, metals)'!S2016,"&lt;=1"),IF(COUNTIF('Master list(no salts, metals)'!$K2016:$Y2016, "#N/A")=14,TRUE,FALSE))</f>
        <v>0</v>
      </c>
      <c r="T2023" t="b">
        <f>AND(COUNTIF('Master list(no salts, metals)'!T2016,"&lt;=1"),IF(COUNTIF('Master list(no salts, metals)'!$K2016:$Y2016, "#N/A")=14,TRUE,FALSE))</f>
        <v>0</v>
      </c>
      <c r="U2023" t="b">
        <f>AND(COUNTIF('Master list(no salts, metals)'!U2016,"&lt;=1"),IF(COUNTIF('Master list(no salts, metals)'!$K2016:$Y2016, "#N/A")=14,TRUE,FALSE))</f>
        <v>0</v>
      </c>
      <c r="V2023" t="b">
        <f>AND(COUNTIF('Master list(no salts, metals)'!V2016,"&lt;=1"),IF(COUNTIF('Master list(no salts, metals)'!$K2016:$Y2016, "#N/A")=14,TRUE,FALSE))</f>
        <v>0</v>
      </c>
      <c r="W2023" t="b">
        <f>AND(COUNTIF('Master list(no salts, metals)'!W2016,"&lt;=1"),IF(COUNTIF('Master list(no salts, metals)'!$K2016:$Y2016, "#N/A")=14,TRUE,FALSE))</f>
        <v>0</v>
      </c>
      <c r="X2023" t="b">
        <f>AND(COUNTIF('Master list(no salts, metals)'!X2016,"&lt;=1"),IF(COUNTIF('Master list(no salts, metals)'!$K2016:$Y2016, "#N/A")=14,TRUE,FALSE))</f>
        <v>0</v>
      </c>
      <c r="Y2023" t="b">
        <f>AND(COUNTIF('Master list(no salts, metals)'!Y2016,"&lt;=1"),IF(COUNTIF('Master list(no salts, metals)'!$K2016:$Y2016, "#N/A")=14,TRUE,FALSE))</f>
        <v>0</v>
      </c>
    </row>
    <row r="2024" spans="11:25" x14ac:dyDescent="0.25">
      <c r="K2024" t="b">
        <f>AND(COUNTIF('Master list(no salts, metals)'!K2017,"&lt;=1"),IF(COUNTIF('Master list(no salts, metals)'!$K2017:$Y2017, "#N/A")=14,TRUE,FALSE))</f>
        <v>0</v>
      </c>
      <c r="L2024" t="b">
        <f>AND(COUNTIF('Master list(no salts, metals)'!L2017,"&lt;=1"),IF(COUNTIF('Master list(no salts, metals)'!$K2017:$Y2017, "#N/A")=14,TRUE,FALSE))</f>
        <v>0</v>
      </c>
      <c r="M2024" t="b">
        <f>AND(COUNTIF('Master list(no salts, metals)'!M2017,"&lt;=1"),IF(COUNTIF('Master list(no salts, metals)'!$K2017:$Y2017, "#N/A")=14,TRUE,FALSE))</f>
        <v>0</v>
      </c>
      <c r="N2024" t="b">
        <f>AND(COUNTIF('Master list(no salts, metals)'!N2017,"&lt;=1"),IF(COUNTIF('Master list(no salts, metals)'!$K2017:$Y2017, "#N/A")=14,TRUE,FALSE))</f>
        <v>0</v>
      </c>
      <c r="O2024" t="b">
        <f>AND(COUNTIF('Master list(no salts, metals)'!O2017,"&lt;=1"),IF(COUNTIF('Master list(no salts, metals)'!$K2017:$Y2017, "#N/A")=14,TRUE,FALSE))</f>
        <v>0</v>
      </c>
      <c r="P2024" t="b">
        <f>AND(COUNTIF('Master list(no salts, metals)'!P2017,"&lt;=1"),IF(COUNTIF('Master list(no salts, metals)'!$K2017:$Y2017, "#N/A")=14,TRUE,FALSE))</f>
        <v>0</v>
      </c>
      <c r="Q2024" t="b">
        <f>AND(COUNTIF('Master list(no salts, metals)'!Q2017,"&lt;=1"),IF(COUNTIF('Master list(no salts, metals)'!$K2017:$Y2017, "#N/A")=14,TRUE,FALSE))</f>
        <v>0</v>
      </c>
      <c r="R2024" t="b">
        <f>AND(COUNTIF('Master list(no salts, metals)'!R2017,"&lt;=1"),IF(COUNTIF('Master list(no salts, metals)'!$K2017:$Y2017, "#N/A")=14,TRUE,FALSE))</f>
        <v>0</v>
      </c>
      <c r="S2024" t="b">
        <f>AND(COUNTIF('Master list(no salts, metals)'!S2017,"&lt;=1"),IF(COUNTIF('Master list(no salts, metals)'!$K2017:$Y2017, "#N/A")=14,TRUE,FALSE))</f>
        <v>0</v>
      </c>
      <c r="T2024" t="b">
        <f>AND(COUNTIF('Master list(no salts, metals)'!T2017,"&lt;=1"),IF(COUNTIF('Master list(no salts, metals)'!$K2017:$Y2017, "#N/A")=14,TRUE,FALSE))</f>
        <v>0</v>
      </c>
      <c r="U2024" t="b">
        <f>AND(COUNTIF('Master list(no salts, metals)'!U2017,"&lt;=1"),IF(COUNTIF('Master list(no salts, metals)'!$K2017:$Y2017, "#N/A")=14,TRUE,FALSE))</f>
        <v>0</v>
      </c>
      <c r="V2024" t="b">
        <f>AND(COUNTIF('Master list(no salts, metals)'!V2017,"&lt;=1"),IF(COUNTIF('Master list(no salts, metals)'!$K2017:$Y2017, "#N/A")=14,TRUE,FALSE))</f>
        <v>0</v>
      </c>
      <c r="W2024" t="b">
        <f>AND(COUNTIF('Master list(no salts, metals)'!W2017,"&lt;=1"),IF(COUNTIF('Master list(no salts, metals)'!$K2017:$Y2017, "#N/A")=14,TRUE,FALSE))</f>
        <v>1</v>
      </c>
      <c r="X2024" t="b">
        <f>AND(COUNTIF('Master list(no salts, metals)'!X2017,"&lt;=1"),IF(COUNTIF('Master list(no salts, metals)'!$K2017:$Y2017, "#N/A")=14,TRUE,FALSE))</f>
        <v>0</v>
      </c>
      <c r="Y2024" t="b">
        <f>AND(COUNTIF('Master list(no salts, metals)'!Y2017,"&lt;=1"),IF(COUNTIF('Master list(no salts, metals)'!$K2017:$Y2017, "#N/A")=14,TRUE,FALSE))</f>
        <v>0</v>
      </c>
    </row>
    <row r="2025" spans="11:25" x14ac:dyDescent="0.25">
      <c r="K2025" t="b">
        <f>AND(COUNTIF('Master list(no salts, metals)'!K2018,"&lt;=1"),IF(COUNTIF('Master list(no salts, metals)'!$K2018:$Y2018, "#N/A")=14,TRUE,FALSE))</f>
        <v>0</v>
      </c>
      <c r="L2025" t="b">
        <f>AND(COUNTIF('Master list(no salts, metals)'!L2018,"&lt;=1"),IF(COUNTIF('Master list(no salts, metals)'!$K2018:$Y2018, "#N/A")=14,TRUE,FALSE))</f>
        <v>0</v>
      </c>
      <c r="M2025" t="b">
        <f>AND(COUNTIF('Master list(no salts, metals)'!M2018,"&lt;=1"),IF(COUNTIF('Master list(no salts, metals)'!$K2018:$Y2018, "#N/A")=14,TRUE,FALSE))</f>
        <v>0</v>
      </c>
      <c r="N2025" t="b">
        <f>AND(COUNTIF('Master list(no salts, metals)'!N2018,"&lt;=1"),IF(COUNTIF('Master list(no salts, metals)'!$K2018:$Y2018, "#N/A")=14,TRUE,FALSE))</f>
        <v>0</v>
      </c>
      <c r="O2025" t="b">
        <f>AND(COUNTIF('Master list(no salts, metals)'!O2018,"&lt;=1"),IF(COUNTIF('Master list(no salts, metals)'!$K2018:$Y2018, "#N/A")=14,TRUE,FALSE))</f>
        <v>0</v>
      </c>
      <c r="P2025" t="b">
        <f>AND(COUNTIF('Master list(no salts, metals)'!P2018,"&lt;=1"),IF(COUNTIF('Master list(no salts, metals)'!$K2018:$Y2018, "#N/A")=14,TRUE,FALSE))</f>
        <v>0</v>
      </c>
      <c r="Q2025" t="b">
        <f>AND(COUNTIF('Master list(no salts, metals)'!Q2018,"&lt;=1"),IF(COUNTIF('Master list(no salts, metals)'!$K2018:$Y2018, "#N/A")=14,TRUE,FALSE))</f>
        <v>0</v>
      </c>
      <c r="R2025" t="b">
        <f>AND(COUNTIF('Master list(no salts, metals)'!R2018,"&lt;=1"),IF(COUNTIF('Master list(no salts, metals)'!$K2018:$Y2018, "#N/A")=14,TRUE,FALSE))</f>
        <v>0</v>
      </c>
      <c r="S2025" t="b">
        <f>AND(COUNTIF('Master list(no salts, metals)'!S2018,"&lt;=1"),IF(COUNTIF('Master list(no salts, metals)'!$K2018:$Y2018, "#N/A")=14,TRUE,FALSE))</f>
        <v>0</v>
      </c>
      <c r="T2025" t="b">
        <f>AND(COUNTIF('Master list(no salts, metals)'!T2018,"&lt;=1"),IF(COUNTIF('Master list(no salts, metals)'!$K2018:$Y2018, "#N/A")=14,TRUE,FALSE))</f>
        <v>0</v>
      </c>
      <c r="U2025" t="b">
        <f>AND(COUNTIF('Master list(no salts, metals)'!U2018,"&lt;=1"),IF(COUNTIF('Master list(no salts, metals)'!$K2018:$Y2018, "#N/A")=14,TRUE,FALSE))</f>
        <v>0</v>
      </c>
      <c r="V2025" t="b">
        <f>AND(COUNTIF('Master list(no salts, metals)'!V2018,"&lt;=1"),IF(COUNTIF('Master list(no salts, metals)'!$K2018:$Y2018, "#N/A")=14,TRUE,FALSE))</f>
        <v>0</v>
      </c>
      <c r="W2025" t="b">
        <f>AND(COUNTIF('Master list(no salts, metals)'!W2018,"&lt;=1"),IF(COUNTIF('Master list(no salts, metals)'!$K2018:$Y2018, "#N/A")=14,TRUE,FALSE))</f>
        <v>1</v>
      </c>
      <c r="X2025" t="b">
        <f>AND(COUNTIF('Master list(no salts, metals)'!X2018,"&lt;=1"),IF(COUNTIF('Master list(no salts, metals)'!$K2018:$Y2018, "#N/A")=14,TRUE,FALSE))</f>
        <v>0</v>
      </c>
      <c r="Y2025" t="b">
        <f>AND(COUNTIF('Master list(no salts, metals)'!Y2018,"&lt;=1"),IF(COUNTIF('Master list(no salts, metals)'!$K2018:$Y2018, "#N/A")=14,TRUE,FALSE))</f>
        <v>0</v>
      </c>
    </row>
    <row r="2026" spans="11:25" x14ac:dyDescent="0.25">
      <c r="K2026" t="b">
        <f>AND(COUNTIF('Master list(no salts, metals)'!K2019,"&lt;=1"),IF(COUNTIF('Master list(no salts, metals)'!$K2019:$Y2019, "#N/A")=14,TRUE,FALSE))</f>
        <v>0</v>
      </c>
      <c r="L2026" t="b">
        <f>AND(COUNTIF('Master list(no salts, metals)'!L2019,"&lt;=1"),IF(COUNTIF('Master list(no salts, metals)'!$K2019:$Y2019, "#N/A")=14,TRUE,FALSE))</f>
        <v>0</v>
      </c>
      <c r="M2026" t="b">
        <f>AND(COUNTIF('Master list(no salts, metals)'!M2019,"&lt;=1"),IF(COUNTIF('Master list(no salts, metals)'!$K2019:$Y2019, "#N/A")=14,TRUE,FALSE))</f>
        <v>0</v>
      </c>
      <c r="N2026" t="b">
        <f>AND(COUNTIF('Master list(no salts, metals)'!N2019,"&lt;=1"),IF(COUNTIF('Master list(no salts, metals)'!$K2019:$Y2019, "#N/A")=14,TRUE,FALSE))</f>
        <v>0</v>
      </c>
      <c r="O2026" t="b">
        <f>AND(COUNTIF('Master list(no salts, metals)'!O2019,"&lt;=1"),IF(COUNTIF('Master list(no salts, metals)'!$K2019:$Y2019, "#N/A")=14,TRUE,FALSE))</f>
        <v>0</v>
      </c>
      <c r="P2026" t="b">
        <f>AND(COUNTIF('Master list(no salts, metals)'!P2019,"&lt;=1"),IF(COUNTIF('Master list(no salts, metals)'!$K2019:$Y2019, "#N/A")=14,TRUE,FALSE))</f>
        <v>0</v>
      </c>
      <c r="Q2026" t="b">
        <f>AND(COUNTIF('Master list(no salts, metals)'!Q2019,"&lt;=1"),IF(COUNTIF('Master list(no salts, metals)'!$K2019:$Y2019, "#N/A")=14,TRUE,FALSE))</f>
        <v>0</v>
      </c>
      <c r="R2026" t="b">
        <f>AND(COUNTIF('Master list(no salts, metals)'!R2019,"&lt;=1"),IF(COUNTIF('Master list(no salts, metals)'!$K2019:$Y2019, "#N/A")=14,TRUE,FALSE))</f>
        <v>0</v>
      </c>
      <c r="S2026" t="b">
        <f>AND(COUNTIF('Master list(no salts, metals)'!S2019,"&lt;=1"),IF(COUNTIF('Master list(no salts, metals)'!$K2019:$Y2019, "#N/A")=14,TRUE,FALSE))</f>
        <v>0</v>
      </c>
      <c r="T2026" t="b">
        <f>AND(COUNTIF('Master list(no salts, metals)'!T2019,"&lt;=1"),IF(COUNTIF('Master list(no salts, metals)'!$K2019:$Y2019, "#N/A")=14,TRUE,FALSE))</f>
        <v>0</v>
      </c>
      <c r="U2026" t="b">
        <f>AND(COUNTIF('Master list(no salts, metals)'!U2019,"&lt;=1"),IF(COUNTIF('Master list(no salts, metals)'!$K2019:$Y2019, "#N/A")=14,TRUE,FALSE))</f>
        <v>0</v>
      </c>
      <c r="V2026" t="b">
        <f>AND(COUNTIF('Master list(no salts, metals)'!V2019,"&lt;=1"),IF(COUNTIF('Master list(no salts, metals)'!$K2019:$Y2019, "#N/A")=14,TRUE,FALSE))</f>
        <v>0</v>
      </c>
      <c r="W2026" t="b">
        <f>AND(COUNTIF('Master list(no salts, metals)'!W2019,"&lt;=1"),IF(COUNTIF('Master list(no salts, metals)'!$K2019:$Y2019, "#N/A")=14,TRUE,FALSE))</f>
        <v>0</v>
      </c>
      <c r="X2026" t="b">
        <f>AND(COUNTIF('Master list(no salts, metals)'!X2019,"&lt;=1"),IF(COUNTIF('Master list(no salts, metals)'!$K2019:$Y2019, "#N/A")=14,TRUE,FALSE))</f>
        <v>0</v>
      </c>
      <c r="Y2026" t="b">
        <f>AND(COUNTIF('Master list(no salts, metals)'!Y2019,"&lt;=1"),IF(COUNTIF('Master list(no salts, metals)'!$K2019:$Y2019, "#N/A")=14,TRUE,FALSE))</f>
        <v>0</v>
      </c>
    </row>
    <row r="2027" spans="11:25" x14ac:dyDescent="0.25">
      <c r="K2027" t="b">
        <f>AND(COUNTIF('Master list(no salts, metals)'!K2020,"&lt;=1"),IF(COUNTIF('Master list(no salts, metals)'!$K2020:$Y2020, "#N/A")=14,TRUE,FALSE))</f>
        <v>0</v>
      </c>
      <c r="L2027" t="b">
        <f>AND(COUNTIF('Master list(no salts, metals)'!L2020,"&lt;=1"),IF(COUNTIF('Master list(no salts, metals)'!$K2020:$Y2020, "#N/A")=14,TRUE,FALSE))</f>
        <v>0</v>
      </c>
      <c r="M2027" t="b">
        <f>AND(COUNTIF('Master list(no salts, metals)'!M2020,"&lt;=1"),IF(COUNTIF('Master list(no salts, metals)'!$K2020:$Y2020, "#N/A")=14,TRUE,FALSE))</f>
        <v>0</v>
      </c>
      <c r="N2027" t="b">
        <f>AND(COUNTIF('Master list(no salts, metals)'!N2020,"&lt;=1"),IF(COUNTIF('Master list(no salts, metals)'!$K2020:$Y2020, "#N/A")=14,TRUE,FALSE))</f>
        <v>0</v>
      </c>
      <c r="O2027" t="b">
        <f>AND(COUNTIF('Master list(no salts, metals)'!O2020,"&lt;=1"),IF(COUNTIF('Master list(no salts, metals)'!$K2020:$Y2020, "#N/A")=14,TRUE,FALSE))</f>
        <v>0</v>
      </c>
      <c r="P2027" t="b">
        <f>AND(COUNTIF('Master list(no salts, metals)'!P2020,"&lt;=1"),IF(COUNTIF('Master list(no salts, metals)'!$K2020:$Y2020, "#N/A")=14,TRUE,FALSE))</f>
        <v>0</v>
      </c>
      <c r="Q2027" t="b">
        <f>AND(COUNTIF('Master list(no salts, metals)'!Q2020,"&lt;=1"),IF(COUNTIF('Master list(no salts, metals)'!$K2020:$Y2020, "#N/A")=14,TRUE,FALSE))</f>
        <v>0</v>
      </c>
      <c r="R2027" t="b">
        <f>AND(COUNTIF('Master list(no salts, metals)'!R2020,"&lt;=1"),IF(COUNTIF('Master list(no salts, metals)'!$K2020:$Y2020, "#N/A")=14,TRUE,FALSE))</f>
        <v>0</v>
      </c>
      <c r="S2027" t="b">
        <f>AND(COUNTIF('Master list(no salts, metals)'!S2020,"&lt;=1"),IF(COUNTIF('Master list(no salts, metals)'!$K2020:$Y2020, "#N/A")=14,TRUE,FALSE))</f>
        <v>0</v>
      </c>
      <c r="T2027" t="b">
        <f>AND(COUNTIF('Master list(no salts, metals)'!T2020,"&lt;=1"),IF(COUNTIF('Master list(no salts, metals)'!$K2020:$Y2020, "#N/A")=14,TRUE,FALSE))</f>
        <v>0</v>
      </c>
      <c r="U2027" t="b">
        <f>AND(COUNTIF('Master list(no salts, metals)'!U2020,"&lt;=1"),IF(COUNTIF('Master list(no salts, metals)'!$K2020:$Y2020, "#N/A")=14,TRUE,FALSE))</f>
        <v>0</v>
      </c>
      <c r="V2027" t="b">
        <f>AND(COUNTIF('Master list(no salts, metals)'!V2020,"&lt;=1"),IF(COUNTIF('Master list(no salts, metals)'!$K2020:$Y2020, "#N/A")=14,TRUE,FALSE))</f>
        <v>0</v>
      </c>
      <c r="W2027" t="b">
        <f>AND(COUNTIF('Master list(no salts, metals)'!W2020,"&lt;=1"),IF(COUNTIF('Master list(no salts, metals)'!$K2020:$Y2020, "#N/A")=14,TRUE,FALSE))</f>
        <v>1</v>
      </c>
      <c r="X2027" t="b">
        <f>AND(COUNTIF('Master list(no salts, metals)'!X2020,"&lt;=1"),IF(COUNTIF('Master list(no salts, metals)'!$K2020:$Y2020, "#N/A")=14,TRUE,FALSE))</f>
        <v>0</v>
      </c>
      <c r="Y2027" t="b">
        <f>AND(COUNTIF('Master list(no salts, metals)'!Y2020,"&lt;=1"),IF(COUNTIF('Master list(no salts, metals)'!$K2020:$Y2020, "#N/A")=14,TRUE,FALSE))</f>
        <v>0</v>
      </c>
    </row>
    <row r="2028" spans="11:25" x14ac:dyDescent="0.25">
      <c r="K2028" t="b">
        <f>AND(COUNTIF('Master list(no salts, metals)'!K2021,"&lt;=1"),IF(COUNTIF('Master list(no salts, metals)'!$K2021:$Y2021, "#N/A")=14,TRUE,FALSE))</f>
        <v>0</v>
      </c>
      <c r="L2028" t="b">
        <f>AND(COUNTIF('Master list(no salts, metals)'!L2021,"&lt;=1"),IF(COUNTIF('Master list(no salts, metals)'!$K2021:$Y2021, "#N/A")=14,TRUE,FALSE))</f>
        <v>0</v>
      </c>
      <c r="M2028" t="b">
        <f>AND(COUNTIF('Master list(no salts, metals)'!M2021,"&lt;=1"),IF(COUNTIF('Master list(no salts, metals)'!$K2021:$Y2021, "#N/A")=14,TRUE,FALSE))</f>
        <v>0</v>
      </c>
      <c r="N2028" t="b">
        <f>AND(COUNTIF('Master list(no salts, metals)'!N2021,"&lt;=1"),IF(COUNTIF('Master list(no salts, metals)'!$K2021:$Y2021, "#N/A")=14,TRUE,FALSE))</f>
        <v>0</v>
      </c>
      <c r="O2028" t="b">
        <f>AND(COUNTIF('Master list(no salts, metals)'!O2021,"&lt;=1"),IF(COUNTIF('Master list(no salts, metals)'!$K2021:$Y2021, "#N/A")=14,TRUE,FALSE))</f>
        <v>0</v>
      </c>
      <c r="P2028" t="b">
        <f>AND(COUNTIF('Master list(no salts, metals)'!P2021,"&lt;=1"),IF(COUNTIF('Master list(no salts, metals)'!$K2021:$Y2021, "#N/A")=14,TRUE,FALSE))</f>
        <v>0</v>
      </c>
      <c r="Q2028" t="b">
        <f>AND(COUNTIF('Master list(no salts, metals)'!Q2021,"&lt;=1"),IF(COUNTIF('Master list(no salts, metals)'!$K2021:$Y2021, "#N/A")=14,TRUE,FALSE))</f>
        <v>0</v>
      </c>
      <c r="R2028" t="b">
        <f>AND(COUNTIF('Master list(no salts, metals)'!R2021,"&lt;=1"),IF(COUNTIF('Master list(no salts, metals)'!$K2021:$Y2021, "#N/A")=14,TRUE,FALSE))</f>
        <v>0</v>
      </c>
      <c r="S2028" t="b">
        <f>AND(COUNTIF('Master list(no salts, metals)'!S2021,"&lt;=1"),IF(COUNTIF('Master list(no salts, metals)'!$K2021:$Y2021, "#N/A")=14,TRUE,FALSE))</f>
        <v>0</v>
      </c>
      <c r="T2028" t="b">
        <f>AND(COUNTIF('Master list(no salts, metals)'!T2021,"&lt;=1"),IF(COUNTIF('Master list(no salts, metals)'!$K2021:$Y2021, "#N/A")=14,TRUE,FALSE))</f>
        <v>0</v>
      </c>
      <c r="U2028" t="b">
        <f>AND(COUNTIF('Master list(no salts, metals)'!U2021,"&lt;=1"),IF(COUNTIF('Master list(no salts, metals)'!$K2021:$Y2021, "#N/A")=14,TRUE,FALSE))</f>
        <v>0</v>
      </c>
      <c r="V2028" t="b">
        <f>AND(COUNTIF('Master list(no salts, metals)'!V2021,"&lt;=1"),IF(COUNTIF('Master list(no salts, metals)'!$K2021:$Y2021, "#N/A")=14,TRUE,FALSE))</f>
        <v>0</v>
      </c>
      <c r="W2028" t="b">
        <f>AND(COUNTIF('Master list(no salts, metals)'!W2021,"&lt;=1"),IF(COUNTIF('Master list(no salts, metals)'!$K2021:$Y2021, "#N/A")=14,TRUE,FALSE))</f>
        <v>1</v>
      </c>
      <c r="X2028" t="b">
        <f>AND(COUNTIF('Master list(no salts, metals)'!X2021,"&lt;=1"),IF(COUNTIF('Master list(no salts, metals)'!$K2021:$Y2021, "#N/A")=14,TRUE,FALSE))</f>
        <v>0</v>
      </c>
      <c r="Y2028" t="b">
        <f>AND(COUNTIF('Master list(no salts, metals)'!Y2021,"&lt;=1"),IF(COUNTIF('Master list(no salts, metals)'!$K2021:$Y2021, "#N/A")=14,TRUE,FALSE))</f>
        <v>0</v>
      </c>
    </row>
    <row r="2029" spans="11:25" x14ac:dyDescent="0.25">
      <c r="K2029" t="b">
        <f>AND(COUNTIF('Master list(no salts, metals)'!K2022,"&lt;=1"),IF(COUNTIF('Master list(no salts, metals)'!$K2022:$Y2022, "#N/A")=14,TRUE,FALSE))</f>
        <v>0</v>
      </c>
      <c r="L2029" t="b">
        <f>AND(COUNTIF('Master list(no salts, metals)'!L2022,"&lt;=1"),IF(COUNTIF('Master list(no salts, metals)'!$K2022:$Y2022, "#N/A")=14,TRUE,FALSE))</f>
        <v>0</v>
      </c>
      <c r="M2029" t="b">
        <f>AND(COUNTIF('Master list(no salts, metals)'!M2022,"&lt;=1"),IF(COUNTIF('Master list(no salts, metals)'!$K2022:$Y2022, "#N/A")=14,TRUE,FALSE))</f>
        <v>0</v>
      </c>
      <c r="N2029" t="b">
        <f>AND(COUNTIF('Master list(no salts, metals)'!N2022,"&lt;=1"),IF(COUNTIF('Master list(no salts, metals)'!$K2022:$Y2022, "#N/A")=14,TRUE,FALSE))</f>
        <v>0</v>
      </c>
      <c r="O2029" t="b">
        <f>AND(COUNTIF('Master list(no salts, metals)'!O2022,"&lt;=1"),IF(COUNTIF('Master list(no salts, metals)'!$K2022:$Y2022, "#N/A")=14,TRUE,FALSE))</f>
        <v>0</v>
      </c>
      <c r="P2029" t="b">
        <f>AND(COUNTIF('Master list(no salts, metals)'!P2022,"&lt;=1"),IF(COUNTIF('Master list(no salts, metals)'!$K2022:$Y2022, "#N/A")=14,TRUE,FALSE))</f>
        <v>0</v>
      </c>
      <c r="Q2029" t="b">
        <f>AND(COUNTIF('Master list(no salts, metals)'!Q2022,"&lt;=1"),IF(COUNTIF('Master list(no salts, metals)'!$K2022:$Y2022, "#N/A")=14,TRUE,FALSE))</f>
        <v>0</v>
      </c>
      <c r="R2029" t="b">
        <f>AND(COUNTIF('Master list(no salts, metals)'!R2022,"&lt;=1"),IF(COUNTIF('Master list(no salts, metals)'!$K2022:$Y2022, "#N/A")=14,TRUE,FALSE))</f>
        <v>0</v>
      </c>
      <c r="S2029" t="b">
        <f>AND(COUNTIF('Master list(no salts, metals)'!S2022,"&lt;=1"),IF(COUNTIF('Master list(no salts, metals)'!$K2022:$Y2022, "#N/A")=14,TRUE,FALSE))</f>
        <v>0</v>
      </c>
      <c r="T2029" t="b">
        <f>AND(COUNTIF('Master list(no salts, metals)'!T2022,"&lt;=1"),IF(COUNTIF('Master list(no salts, metals)'!$K2022:$Y2022, "#N/A")=14,TRUE,FALSE))</f>
        <v>0</v>
      </c>
      <c r="U2029" t="b">
        <f>AND(COUNTIF('Master list(no salts, metals)'!U2022,"&lt;=1"),IF(COUNTIF('Master list(no salts, metals)'!$K2022:$Y2022, "#N/A")=14,TRUE,FALSE))</f>
        <v>0</v>
      </c>
      <c r="V2029" t="b">
        <f>AND(COUNTIF('Master list(no salts, metals)'!V2022,"&lt;=1"),IF(COUNTIF('Master list(no salts, metals)'!$K2022:$Y2022, "#N/A")=14,TRUE,FALSE))</f>
        <v>0</v>
      </c>
      <c r="W2029" t="b">
        <f>AND(COUNTIF('Master list(no salts, metals)'!W2022,"&lt;=1"),IF(COUNTIF('Master list(no salts, metals)'!$K2022:$Y2022, "#N/A")=14,TRUE,FALSE))</f>
        <v>1</v>
      </c>
      <c r="X2029" t="b">
        <f>AND(COUNTIF('Master list(no salts, metals)'!X2022,"&lt;=1"),IF(COUNTIF('Master list(no salts, metals)'!$K2022:$Y2022, "#N/A")=14,TRUE,FALSE))</f>
        <v>0</v>
      </c>
      <c r="Y2029" t="b">
        <f>AND(COUNTIF('Master list(no salts, metals)'!Y2022,"&lt;=1"),IF(COUNTIF('Master list(no salts, metals)'!$K2022:$Y2022, "#N/A")=14,TRUE,FALSE))</f>
        <v>0</v>
      </c>
    </row>
    <row r="2030" spans="11:25" x14ac:dyDescent="0.25">
      <c r="K2030" t="b">
        <f>AND(COUNTIF('Master list(no salts, metals)'!K2023,"&lt;=1"),IF(COUNTIF('Master list(no salts, metals)'!$K2023:$Y2023, "#N/A")=14,TRUE,FALSE))</f>
        <v>0</v>
      </c>
      <c r="L2030" t="b">
        <f>AND(COUNTIF('Master list(no salts, metals)'!L2023,"&lt;=1"),IF(COUNTIF('Master list(no salts, metals)'!$K2023:$Y2023, "#N/A")=14,TRUE,FALSE))</f>
        <v>0</v>
      </c>
      <c r="M2030" t="b">
        <f>AND(COUNTIF('Master list(no salts, metals)'!M2023,"&lt;=1"),IF(COUNTIF('Master list(no salts, metals)'!$K2023:$Y2023, "#N/A")=14,TRUE,FALSE))</f>
        <v>0</v>
      </c>
      <c r="N2030" t="b">
        <f>AND(COUNTIF('Master list(no salts, metals)'!N2023,"&lt;=1"),IF(COUNTIF('Master list(no salts, metals)'!$K2023:$Y2023, "#N/A")=14,TRUE,FALSE))</f>
        <v>0</v>
      </c>
      <c r="O2030" t="b">
        <f>AND(COUNTIF('Master list(no salts, metals)'!O2023,"&lt;=1"),IF(COUNTIF('Master list(no salts, metals)'!$K2023:$Y2023, "#N/A")=14,TRUE,FALSE))</f>
        <v>0</v>
      </c>
      <c r="P2030" t="b">
        <f>AND(COUNTIF('Master list(no salts, metals)'!P2023,"&lt;=1"),IF(COUNTIF('Master list(no salts, metals)'!$K2023:$Y2023, "#N/A")=14,TRUE,FALSE))</f>
        <v>0</v>
      </c>
      <c r="Q2030" t="b">
        <f>AND(COUNTIF('Master list(no salts, metals)'!Q2023,"&lt;=1"),IF(COUNTIF('Master list(no salts, metals)'!$K2023:$Y2023, "#N/A")=14,TRUE,FALSE))</f>
        <v>0</v>
      </c>
      <c r="R2030" t="b">
        <f>AND(COUNTIF('Master list(no salts, metals)'!R2023,"&lt;=1"),IF(COUNTIF('Master list(no salts, metals)'!$K2023:$Y2023, "#N/A")=14,TRUE,FALSE))</f>
        <v>0</v>
      </c>
      <c r="S2030" t="b">
        <f>AND(COUNTIF('Master list(no salts, metals)'!S2023,"&lt;=1"),IF(COUNTIF('Master list(no salts, metals)'!$K2023:$Y2023, "#N/A")=14,TRUE,FALSE))</f>
        <v>0</v>
      </c>
      <c r="T2030" t="b">
        <f>AND(COUNTIF('Master list(no salts, metals)'!T2023,"&lt;=1"),IF(COUNTIF('Master list(no salts, metals)'!$K2023:$Y2023, "#N/A")=14,TRUE,FALSE))</f>
        <v>0</v>
      </c>
      <c r="U2030" t="b">
        <f>AND(COUNTIF('Master list(no salts, metals)'!U2023,"&lt;=1"),IF(COUNTIF('Master list(no salts, metals)'!$K2023:$Y2023, "#N/A")=14,TRUE,FALSE))</f>
        <v>0</v>
      </c>
      <c r="V2030" t="b">
        <f>AND(COUNTIF('Master list(no salts, metals)'!V2023,"&lt;=1"),IF(COUNTIF('Master list(no salts, metals)'!$K2023:$Y2023, "#N/A")=14,TRUE,FALSE))</f>
        <v>0</v>
      </c>
      <c r="W2030" t="b">
        <f>AND(COUNTIF('Master list(no salts, metals)'!W2023,"&lt;=1"),IF(COUNTIF('Master list(no salts, metals)'!$K2023:$Y2023, "#N/A")=14,TRUE,FALSE))</f>
        <v>1</v>
      </c>
      <c r="X2030" t="b">
        <f>AND(COUNTIF('Master list(no salts, metals)'!X2023,"&lt;=1"),IF(COUNTIF('Master list(no salts, metals)'!$K2023:$Y2023, "#N/A")=14,TRUE,FALSE))</f>
        <v>0</v>
      </c>
      <c r="Y2030" t="b">
        <f>AND(COUNTIF('Master list(no salts, metals)'!Y2023,"&lt;=1"),IF(COUNTIF('Master list(no salts, metals)'!$K2023:$Y2023, "#N/A")=14,TRUE,FALSE))</f>
        <v>0</v>
      </c>
    </row>
    <row r="2031" spans="11:25" x14ac:dyDescent="0.25">
      <c r="K2031" t="b">
        <f>AND(COUNTIF('Master list(no salts, metals)'!K2024,"&lt;=1"),IF(COUNTIF('Master list(no salts, metals)'!$K2024:$Y2024, "#N/A")=14,TRUE,FALSE))</f>
        <v>0</v>
      </c>
      <c r="L2031" t="b">
        <f>AND(COUNTIF('Master list(no salts, metals)'!L2024,"&lt;=1"),IF(COUNTIF('Master list(no salts, metals)'!$K2024:$Y2024, "#N/A")=14,TRUE,FALSE))</f>
        <v>0</v>
      </c>
      <c r="M2031" t="b">
        <f>AND(COUNTIF('Master list(no salts, metals)'!M2024,"&lt;=1"),IF(COUNTIF('Master list(no salts, metals)'!$K2024:$Y2024, "#N/A")=14,TRUE,FALSE))</f>
        <v>0</v>
      </c>
      <c r="N2031" t="b">
        <f>AND(COUNTIF('Master list(no salts, metals)'!N2024,"&lt;=1"),IF(COUNTIF('Master list(no salts, metals)'!$K2024:$Y2024, "#N/A")=14,TRUE,FALSE))</f>
        <v>0</v>
      </c>
      <c r="O2031" t="b">
        <f>AND(COUNTIF('Master list(no salts, metals)'!O2024,"&lt;=1"),IF(COUNTIF('Master list(no salts, metals)'!$K2024:$Y2024, "#N/A")=14,TRUE,FALSE))</f>
        <v>0</v>
      </c>
      <c r="P2031" t="b">
        <f>AND(COUNTIF('Master list(no salts, metals)'!P2024,"&lt;=1"),IF(COUNTIF('Master list(no salts, metals)'!$K2024:$Y2024, "#N/A")=14,TRUE,FALSE))</f>
        <v>0</v>
      </c>
      <c r="Q2031" t="b">
        <f>AND(COUNTIF('Master list(no salts, metals)'!Q2024,"&lt;=1"),IF(COUNTIF('Master list(no salts, metals)'!$K2024:$Y2024, "#N/A")=14,TRUE,FALSE))</f>
        <v>0</v>
      </c>
      <c r="R2031" t="b">
        <f>AND(COUNTIF('Master list(no salts, metals)'!R2024,"&lt;=1"),IF(COUNTIF('Master list(no salts, metals)'!$K2024:$Y2024, "#N/A")=14,TRUE,FALSE))</f>
        <v>0</v>
      </c>
      <c r="S2031" t="b">
        <f>AND(COUNTIF('Master list(no salts, metals)'!S2024,"&lt;=1"),IF(COUNTIF('Master list(no salts, metals)'!$K2024:$Y2024, "#N/A")=14,TRUE,FALSE))</f>
        <v>0</v>
      </c>
      <c r="T2031" t="b">
        <f>AND(COUNTIF('Master list(no salts, metals)'!T2024,"&lt;=1"),IF(COUNTIF('Master list(no salts, metals)'!$K2024:$Y2024, "#N/A")=14,TRUE,FALSE))</f>
        <v>0</v>
      </c>
      <c r="U2031" t="b">
        <f>AND(COUNTIF('Master list(no salts, metals)'!U2024,"&lt;=1"),IF(COUNTIF('Master list(no salts, metals)'!$K2024:$Y2024, "#N/A")=14,TRUE,FALSE))</f>
        <v>0</v>
      </c>
      <c r="V2031" t="b">
        <f>AND(COUNTIF('Master list(no salts, metals)'!V2024,"&lt;=1"),IF(COUNTIF('Master list(no salts, metals)'!$K2024:$Y2024, "#N/A")=14,TRUE,FALSE))</f>
        <v>0</v>
      </c>
      <c r="W2031" t="b">
        <f>AND(COUNTIF('Master list(no salts, metals)'!W2024,"&lt;=1"),IF(COUNTIF('Master list(no salts, metals)'!$K2024:$Y2024, "#N/A")=14,TRUE,FALSE))</f>
        <v>0</v>
      </c>
      <c r="X2031" t="b">
        <f>AND(COUNTIF('Master list(no salts, metals)'!X2024,"&lt;=1"),IF(COUNTIF('Master list(no salts, metals)'!$K2024:$Y2024, "#N/A")=14,TRUE,FALSE))</f>
        <v>1</v>
      </c>
      <c r="Y2031" t="b">
        <f>AND(COUNTIF('Master list(no salts, metals)'!Y2024,"&lt;=1"),IF(COUNTIF('Master list(no salts, metals)'!$K2024:$Y2024, "#N/A")=14,TRUE,FALSE))</f>
        <v>0</v>
      </c>
    </row>
    <row r="2032" spans="11:25" x14ac:dyDescent="0.25">
      <c r="K2032" t="b">
        <f>AND(COUNTIF('Master list(no salts, metals)'!K2025,"&lt;=1"),IF(COUNTIF('Master list(no salts, metals)'!$K2025:$Y2025, "#N/A")=14,TRUE,FALSE))</f>
        <v>0</v>
      </c>
      <c r="L2032" t="b">
        <f>AND(COUNTIF('Master list(no salts, metals)'!L2025,"&lt;=1"),IF(COUNTIF('Master list(no salts, metals)'!$K2025:$Y2025, "#N/A")=14,TRUE,FALSE))</f>
        <v>0</v>
      </c>
      <c r="M2032" t="b">
        <f>AND(COUNTIF('Master list(no salts, metals)'!M2025,"&lt;=1"),IF(COUNTIF('Master list(no salts, metals)'!$K2025:$Y2025, "#N/A")=14,TRUE,FALSE))</f>
        <v>0</v>
      </c>
      <c r="N2032" t="b">
        <f>AND(COUNTIF('Master list(no salts, metals)'!N2025,"&lt;=1"),IF(COUNTIF('Master list(no salts, metals)'!$K2025:$Y2025, "#N/A")=14,TRUE,FALSE))</f>
        <v>0</v>
      </c>
      <c r="O2032" t="b">
        <f>AND(COUNTIF('Master list(no salts, metals)'!O2025,"&lt;=1"),IF(COUNTIF('Master list(no salts, metals)'!$K2025:$Y2025, "#N/A")=14,TRUE,FALSE))</f>
        <v>0</v>
      </c>
      <c r="P2032" t="b">
        <f>AND(COUNTIF('Master list(no salts, metals)'!P2025,"&lt;=1"),IF(COUNTIF('Master list(no salts, metals)'!$K2025:$Y2025, "#N/A")=14,TRUE,FALSE))</f>
        <v>0</v>
      </c>
      <c r="Q2032" t="b">
        <f>AND(COUNTIF('Master list(no salts, metals)'!Q2025,"&lt;=1"),IF(COUNTIF('Master list(no salts, metals)'!$K2025:$Y2025, "#N/A")=14,TRUE,FALSE))</f>
        <v>0</v>
      </c>
      <c r="R2032" t="b">
        <f>AND(COUNTIF('Master list(no salts, metals)'!R2025,"&lt;=1"),IF(COUNTIF('Master list(no salts, metals)'!$K2025:$Y2025, "#N/A")=14,TRUE,FALSE))</f>
        <v>0</v>
      </c>
      <c r="S2032" t="b">
        <f>AND(COUNTIF('Master list(no salts, metals)'!S2025,"&lt;=1"),IF(COUNTIF('Master list(no salts, metals)'!$K2025:$Y2025, "#N/A")=14,TRUE,FALSE))</f>
        <v>0</v>
      </c>
      <c r="T2032" t="b">
        <f>AND(COUNTIF('Master list(no salts, metals)'!T2025,"&lt;=1"),IF(COUNTIF('Master list(no salts, metals)'!$K2025:$Y2025, "#N/A")=14,TRUE,FALSE))</f>
        <v>1</v>
      </c>
      <c r="U2032" t="b">
        <f>AND(COUNTIF('Master list(no salts, metals)'!U2025,"&lt;=1"),IF(COUNTIF('Master list(no salts, metals)'!$K2025:$Y2025, "#N/A")=14,TRUE,FALSE))</f>
        <v>0</v>
      </c>
      <c r="V2032" t="b">
        <f>AND(COUNTIF('Master list(no salts, metals)'!V2025,"&lt;=1"),IF(COUNTIF('Master list(no salts, metals)'!$K2025:$Y2025, "#N/A")=14,TRUE,FALSE))</f>
        <v>0</v>
      </c>
      <c r="W2032" t="b">
        <f>AND(COUNTIF('Master list(no salts, metals)'!W2025,"&lt;=1"),IF(COUNTIF('Master list(no salts, metals)'!$K2025:$Y2025, "#N/A")=14,TRUE,FALSE))</f>
        <v>0</v>
      </c>
      <c r="X2032" t="b">
        <f>AND(COUNTIF('Master list(no salts, metals)'!X2025,"&lt;=1"),IF(COUNTIF('Master list(no salts, metals)'!$K2025:$Y2025, "#N/A")=14,TRUE,FALSE))</f>
        <v>0</v>
      </c>
      <c r="Y2032" t="b">
        <f>AND(COUNTIF('Master list(no salts, metals)'!Y2025,"&lt;=1"),IF(COUNTIF('Master list(no salts, metals)'!$K2025:$Y2025, "#N/A")=14,TRUE,FALSE))</f>
        <v>0</v>
      </c>
    </row>
    <row r="2033" spans="11:25" x14ac:dyDescent="0.25">
      <c r="K2033" t="b">
        <f>AND(COUNTIF('Master list(no salts, metals)'!K2026,"&lt;=1"),IF(COUNTIF('Master list(no salts, metals)'!$K2026:$Y2026, "#N/A")=14,TRUE,FALSE))</f>
        <v>0</v>
      </c>
      <c r="L2033" t="b">
        <f>AND(COUNTIF('Master list(no salts, metals)'!L2026,"&lt;=1"),IF(COUNTIF('Master list(no salts, metals)'!$K2026:$Y2026, "#N/A")=14,TRUE,FALSE))</f>
        <v>0</v>
      </c>
      <c r="M2033" t="b">
        <f>AND(COUNTIF('Master list(no salts, metals)'!M2026,"&lt;=1"),IF(COUNTIF('Master list(no salts, metals)'!$K2026:$Y2026, "#N/A")=14,TRUE,FALSE))</f>
        <v>0</v>
      </c>
      <c r="N2033" t="b">
        <f>AND(COUNTIF('Master list(no salts, metals)'!N2026,"&lt;=1"),IF(COUNTIF('Master list(no salts, metals)'!$K2026:$Y2026, "#N/A")=14,TRUE,FALSE))</f>
        <v>0</v>
      </c>
      <c r="O2033" t="b">
        <f>AND(COUNTIF('Master list(no salts, metals)'!O2026,"&lt;=1"),IF(COUNTIF('Master list(no salts, metals)'!$K2026:$Y2026, "#N/A")=14,TRUE,FALSE))</f>
        <v>0</v>
      </c>
      <c r="P2033" t="b">
        <f>AND(COUNTIF('Master list(no salts, metals)'!P2026,"&lt;=1"),IF(COUNTIF('Master list(no salts, metals)'!$K2026:$Y2026, "#N/A")=14,TRUE,FALSE))</f>
        <v>0</v>
      </c>
      <c r="Q2033" t="b">
        <f>AND(COUNTIF('Master list(no salts, metals)'!Q2026,"&lt;=1"),IF(COUNTIF('Master list(no salts, metals)'!$K2026:$Y2026, "#N/A")=14,TRUE,FALSE))</f>
        <v>0</v>
      </c>
      <c r="R2033" t="b">
        <f>AND(COUNTIF('Master list(no salts, metals)'!R2026,"&lt;=1"),IF(COUNTIF('Master list(no salts, metals)'!$K2026:$Y2026, "#N/A")=14,TRUE,FALSE))</f>
        <v>0</v>
      </c>
      <c r="S2033" t="b">
        <f>AND(COUNTIF('Master list(no salts, metals)'!S2026,"&lt;=1"),IF(COUNTIF('Master list(no salts, metals)'!$K2026:$Y2026, "#N/A")=14,TRUE,FALSE))</f>
        <v>0</v>
      </c>
      <c r="T2033" t="b">
        <f>AND(COUNTIF('Master list(no salts, metals)'!T2026,"&lt;=1"),IF(COUNTIF('Master list(no salts, metals)'!$K2026:$Y2026, "#N/A")=14,TRUE,FALSE))</f>
        <v>1</v>
      </c>
      <c r="U2033" t="b">
        <f>AND(COUNTIF('Master list(no salts, metals)'!U2026,"&lt;=1"),IF(COUNTIF('Master list(no salts, metals)'!$K2026:$Y2026, "#N/A")=14,TRUE,FALSE))</f>
        <v>0</v>
      </c>
      <c r="V2033" t="b">
        <f>AND(COUNTIF('Master list(no salts, metals)'!V2026,"&lt;=1"),IF(COUNTIF('Master list(no salts, metals)'!$K2026:$Y2026, "#N/A")=14,TRUE,FALSE))</f>
        <v>0</v>
      </c>
      <c r="W2033" t="b">
        <f>AND(COUNTIF('Master list(no salts, metals)'!W2026,"&lt;=1"),IF(COUNTIF('Master list(no salts, metals)'!$K2026:$Y2026, "#N/A")=14,TRUE,FALSE))</f>
        <v>0</v>
      </c>
      <c r="X2033" t="b">
        <f>AND(COUNTIF('Master list(no salts, metals)'!X2026,"&lt;=1"),IF(COUNTIF('Master list(no salts, metals)'!$K2026:$Y2026, "#N/A")=14,TRUE,FALSE))</f>
        <v>0</v>
      </c>
      <c r="Y2033" t="b">
        <f>AND(COUNTIF('Master list(no salts, metals)'!Y2026,"&lt;=1"),IF(COUNTIF('Master list(no salts, metals)'!$K2026:$Y2026, "#N/A")=14,TRUE,FALSE))</f>
        <v>0</v>
      </c>
    </row>
    <row r="2034" spans="11:25" x14ac:dyDescent="0.25">
      <c r="K2034" t="b">
        <f>AND(COUNTIF('Master list(no salts, metals)'!K2027,"&lt;=1"),IF(COUNTIF('Master list(no salts, metals)'!$K2027:$Y2027, "#N/A")=14,TRUE,FALSE))</f>
        <v>0</v>
      </c>
      <c r="L2034" t="b">
        <f>AND(COUNTIF('Master list(no salts, metals)'!L2027,"&lt;=1"),IF(COUNTIF('Master list(no salts, metals)'!$K2027:$Y2027, "#N/A")=14,TRUE,FALSE))</f>
        <v>0</v>
      </c>
      <c r="M2034" t="b">
        <f>AND(COUNTIF('Master list(no salts, metals)'!M2027,"&lt;=1"),IF(COUNTIF('Master list(no salts, metals)'!$K2027:$Y2027, "#N/A")=14,TRUE,FALSE))</f>
        <v>0</v>
      </c>
      <c r="N2034" t="b">
        <f>AND(COUNTIF('Master list(no salts, metals)'!N2027,"&lt;=1"),IF(COUNTIF('Master list(no salts, metals)'!$K2027:$Y2027, "#N/A")=14,TRUE,FALSE))</f>
        <v>0</v>
      </c>
      <c r="O2034" t="b">
        <f>AND(COUNTIF('Master list(no salts, metals)'!O2027,"&lt;=1"),IF(COUNTIF('Master list(no salts, metals)'!$K2027:$Y2027, "#N/A")=14,TRUE,FALSE))</f>
        <v>0</v>
      </c>
      <c r="P2034" t="b">
        <f>AND(COUNTIF('Master list(no salts, metals)'!P2027,"&lt;=1"),IF(COUNTIF('Master list(no salts, metals)'!$K2027:$Y2027, "#N/A")=14,TRUE,FALSE))</f>
        <v>0</v>
      </c>
      <c r="Q2034" t="b">
        <f>AND(COUNTIF('Master list(no salts, metals)'!Q2027,"&lt;=1"),IF(COUNTIF('Master list(no salts, metals)'!$K2027:$Y2027, "#N/A")=14,TRUE,FALSE))</f>
        <v>0</v>
      </c>
      <c r="R2034" t="b">
        <f>AND(COUNTIF('Master list(no salts, metals)'!R2027,"&lt;=1"),IF(COUNTIF('Master list(no salts, metals)'!$K2027:$Y2027, "#N/A")=14,TRUE,FALSE))</f>
        <v>0</v>
      </c>
      <c r="S2034" t="b">
        <f>AND(COUNTIF('Master list(no salts, metals)'!S2027,"&lt;=1"),IF(COUNTIF('Master list(no salts, metals)'!$K2027:$Y2027, "#N/A")=14,TRUE,FALSE))</f>
        <v>0</v>
      </c>
      <c r="T2034" t="b">
        <f>AND(COUNTIF('Master list(no salts, metals)'!T2027,"&lt;=1"),IF(COUNTIF('Master list(no salts, metals)'!$K2027:$Y2027, "#N/A")=14,TRUE,FALSE))</f>
        <v>0</v>
      </c>
      <c r="U2034" t="b">
        <f>AND(COUNTIF('Master list(no salts, metals)'!U2027,"&lt;=1"),IF(COUNTIF('Master list(no salts, metals)'!$K2027:$Y2027, "#N/A")=14,TRUE,FALSE))</f>
        <v>0</v>
      </c>
      <c r="V2034" t="b">
        <f>AND(COUNTIF('Master list(no salts, metals)'!V2027,"&lt;=1"),IF(COUNTIF('Master list(no salts, metals)'!$K2027:$Y2027, "#N/A")=14,TRUE,FALSE))</f>
        <v>0</v>
      </c>
      <c r="W2034" t="b">
        <f>AND(COUNTIF('Master list(no salts, metals)'!W2027,"&lt;=1"),IF(COUNTIF('Master list(no salts, metals)'!$K2027:$Y2027, "#N/A")=14,TRUE,FALSE))</f>
        <v>1</v>
      </c>
      <c r="X2034" t="b">
        <f>AND(COUNTIF('Master list(no salts, metals)'!X2027,"&lt;=1"),IF(COUNTIF('Master list(no salts, metals)'!$K2027:$Y2027, "#N/A")=14,TRUE,FALSE))</f>
        <v>0</v>
      </c>
      <c r="Y2034" t="b">
        <f>AND(COUNTIF('Master list(no salts, metals)'!Y2027,"&lt;=1"),IF(COUNTIF('Master list(no salts, metals)'!$K2027:$Y2027, "#N/A")=14,TRUE,FALSE))</f>
        <v>0</v>
      </c>
    </row>
    <row r="2035" spans="11:25" x14ac:dyDescent="0.25">
      <c r="K2035" t="b">
        <f>AND(COUNTIF('Master list(no salts, metals)'!K2028,"&lt;=1"),IF(COUNTIF('Master list(no salts, metals)'!$K2028:$Y2028, "#N/A")=14,TRUE,FALSE))</f>
        <v>0</v>
      </c>
      <c r="L2035" t="b">
        <f>AND(COUNTIF('Master list(no salts, metals)'!L2028,"&lt;=1"),IF(COUNTIF('Master list(no salts, metals)'!$K2028:$Y2028, "#N/A")=14,TRUE,FALSE))</f>
        <v>0</v>
      </c>
      <c r="M2035" t="b">
        <f>AND(COUNTIF('Master list(no salts, metals)'!M2028,"&lt;=1"),IF(COUNTIF('Master list(no salts, metals)'!$K2028:$Y2028, "#N/A")=14,TRUE,FALSE))</f>
        <v>0</v>
      </c>
      <c r="N2035" t="b">
        <f>AND(COUNTIF('Master list(no salts, metals)'!N2028,"&lt;=1"),IF(COUNTIF('Master list(no salts, metals)'!$K2028:$Y2028, "#N/A")=14,TRUE,FALSE))</f>
        <v>0</v>
      </c>
      <c r="O2035" t="b">
        <f>AND(COUNTIF('Master list(no salts, metals)'!O2028,"&lt;=1"),IF(COUNTIF('Master list(no salts, metals)'!$K2028:$Y2028, "#N/A")=14,TRUE,FALSE))</f>
        <v>0</v>
      </c>
      <c r="P2035" t="b">
        <f>AND(COUNTIF('Master list(no salts, metals)'!P2028,"&lt;=1"),IF(COUNTIF('Master list(no salts, metals)'!$K2028:$Y2028, "#N/A")=14,TRUE,FALSE))</f>
        <v>0</v>
      </c>
      <c r="Q2035" t="b">
        <f>AND(COUNTIF('Master list(no salts, metals)'!Q2028,"&lt;=1"),IF(COUNTIF('Master list(no salts, metals)'!$K2028:$Y2028, "#N/A")=14,TRUE,FALSE))</f>
        <v>0</v>
      </c>
      <c r="R2035" t="b">
        <f>AND(COUNTIF('Master list(no salts, metals)'!R2028,"&lt;=1"),IF(COUNTIF('Master list(no salts, metals)'!$K2028:$Y2028, "#N/A")=14,TRUE,FALSE))</f>
        <v>0</v>
      </c>
      <c r="S2035" t="b">
        <f>AND(COUNTIF('Master list(no salts, metals)'!S2028,"&lt;=1"),IF(COUNTIF('Master list(no salts, metals)'!$K2028:$Y2028, "#N/A")=14,TRUE,FALSE))</f>
        <v>0</v>
      </c>
      <c r="T2035" t="b">
        <f>AND(COUNTIF('Master list(no salts, metals)'!T2028,"&lt;=1"),IF(COUNTIF('Master list(no salts, metals)'!$K2028:$Y2028, "#N/A")=14,TRUE,FALSE))</f>
        <v>0</v>
      </c>
      <c r="U2035" t="b">
        <f>AND(COUNTIF('Master list(no salts, metals)'!U2028,"&lt;=1"),IF(COUNTIF('Master list(no salts, metals)'!$K2028:$Y2028, "#N/A")=14,TRUE,FALSE))</f>
        <v>0</v>
      </c>
      <c r="V2035" t="b">
        <f>AND(COUNTIF('Master list(no salts, metals)'!V2028,"&lt;=1"),IF(COUNTIF('Master list(no salts, metals)'!$K2028:$Y2028, "#N/A")=14,TRUE,FALSE))</f>
        <v>0</v>
      </c>
      <c r="W2035" t="b">
        <f>AND(COUNTIF('Master list(no salts, metals)'!W2028,"&lt;=1"),IF(COUNTIF('Master list(no salts, metals)'!$K2028:$Y2028, "#N/A")=14,TRUE,FALSE))</f>
        <v>0</v>
      </c>
      <c r="X2035" t="b">
        <f>AND(COUNTIF('Master list(no salts, metals)'!X2028,"&lt;=1"),IF(COUNTIF('Master list(no salts, metals)'!$K2028:$Y2028, "#N/A")=14,TRUE,FALSE))</f>
        <v>1</v>
      </c>
      <c r="Y2035" t="b">
        <f>AND(COUNTIF('Master list(no salts, metals)'!Y2028,"&lt;=1"),IF(COUNTIF('Master list(no salts, metals)'!$K2028:$Y2028, "#N/A")=14,TRUE,FALSE))</f>
        <v>0</v>
      </c>
    </row>
    <row r="2036" spans="11:25" x14ac:dyDescent="0.25">
      <c r="K2036" t="b">
        <f>AND(COUNTIF('Master list(no salts, metals)'!K2029,"&lt;=1"),IF(COUNTIF('Master list(no salts, metals)'!$K2029:$Y2029, "#N/A")=14,TRUE,FALSE))</f>
        <v>0</v>
      </c>
      <c r="L2036" t="b">
        <f>AND(COUNTIF('Master list(no salts, metals)'!L2029,"&lt;=1"),IF(COUNTIF('Master list(no salts, metals)'!$K2029:$Y2029, "#N/A")=14,TRUE,FALSE))</f>
        <v>0</v>
      </c>
      <c r="M2036" t="b">
        <f>AND(COUNTIF('Master list(no salts, metals)'!M2029,"&lt;=1"),IF(COUNTIF('Master list(no salts, metals)'!$K2029:$Y2029, "#N/A")=14,TRUE,FALSE))</f>
        <v>0</v>
      </c>
      <c r="N2036" t="b">
        <f>AND(COUNTIF('Master list(no salts, metals)'!N2029,"&lt;=1"),IF(COUNTIF('Master list(no salts, metals)'!$K2029:$Y2029, "#N/A")=14,TRUE,FALSE))</f>
        <v>0</v>
      </c>
      <c r="O2036" t="b">
        <f>AND(COUNTIF('Master list(no salts, metals)'!O2029,"&lt;=1"),IF(COUNTIF('Master list(no salts, metals)'!$K2029:$Y2029, "#N/A")=14,TRUE,FALSE))</f>
        <v>0</v>
      </c>
      <c r="P2036" t="b">
        <f>AND(COUNTIF('Master list(no salts, metals)'!P2029,"&lt;=1"),IF(COUNTIF('Master list(no salts, metals)'!$K2029:$Y2029, "#N/A")=14,TRUE,FALSE))</f>
        <v>0</v>
      </c>
      <c r="Q2036" t="b">
        <f>AND(COUNTIF('Master list(no salts, metals)'!Q2029,"&lt;=1"),IF(COUNTIF('Master list(no salts, metals)'!$K2029:$Y2029, "#N/A")=14,TRUE,FALSE))</f>
        <v>0</v>
      </c>
      <c r="R2036" t="b">
        <f>AND(COUNTIF('Master list(no salts, metals)'!R2029,"&lt;=1"),IF(COUNTIF('Master list(no salts, metals)'!$K2029:$Y2029, "#N/A")=14,TRUE,FALSE))</f>
        <v>0</v>
      </c>
      <c r="S2036" t="b">
        <f>AND(COUNTIF('Master list(no salts, metals)'!S2029,"&lt;=1"),IF(COUNTIF('Master list(no salts, metals)'!$K2029:$Y2029, "#N/A")=14,TRUE,FALSE))</f>
        <v>0</v>
      </c>
      <c r="T2036" t="b">
        <f>AND(COUNTIF('Master list(no salts, metals)'!T2029,"&lt;=1"),IF(COUNTIF('Master list(no salts, metals)'!$K2029:$Y2029, "#N/A")=14,TRUE,FALSE))</f>
        <v>0</v>
      </c>
      <c r="U2036" t="b">
        <f>AND(COUNTIF('Master list(no salts, metals)'!U2029,"&lt;=1"),IF(COUNTIF('Master list(no salts, metals)'!$K2029:$Y2029, "#N/A")=14,TRUE,FALSE))</f>
        <v>0</v>
      </c>
      <c r="V2036" t="b">
        <f>AND(COUNTIF('Master list(no salts, metals)'!V2029,"&lt;=1"),IF(COUNTIF('Master list(no salts, metals)'!$K2029:$Y2029, "#N/A")=14,TRUE,FALSE))</f>
        <v>0</v>
      </c>
      <c r="W2036" t="b">
        <f>AND(COUNTIF('Master list(no salts, metals)'!W2029,"&lt;=1"),IF(COUNTIF('Master list(no salts, metals)'!$K2029:$Y2029, "#N/A")=14,TRUE,FALSE))</f>
        <v>0</v>
      </c>
      <c r="X2036" t="b">
        <f>AND(COUNTIF('Master list(no salts, metals)'!X2029,"&lt;=1"),IF(COUNTIF('Master list(no salts, metals)'!$K2029:$Y2029, "#N/A")=14,TRUE,FALSE))</f>
        <v>0</v>
      </c>
      <c r="Y2036" t="b">
        <f>AND(COUNTIF('Master list(no salts, metals)'!Y2029,"&lt;=1"),IF(COUNTIF('Master list(no salts, metals)'!$K2029:$Y2029, "#N/A")=14,TRUE,FALSE))</f>
        <v>0</v>
      </c>
    </row>
    <row r="2037" spans="11:25" x14ac:dyDescent="0.25">
      <c r="K2037" t="b">
        <f>AND(COUNTIF('Master list(no salts, metals)'!K2030,"&lt;=1"),IF(COUNTIF('Master list(no salts, metals)'!$K2030:$Y2030, "#N/A")=14,TRUE,FALSE))</f>
        <v>0</v>
      </c>
      <c r="L2037" t="b">
        <f>AND(COUNTIF('Master list(no salts, metals)'!L2030,"&lt;=1"),IF(COUNTIF('Master list(no salts, metals)'!$K2030:$Y2030, "#N/A")=14,TRUE,FALSE))</f>
        <v>0</v>
      </c>
      <c r="M2037" t="b">
        <f>AND(COUNTIF('Master list(no salts, metals)'!M2030,"&lt;=1"),IF(COUNTIF('Master list(no salts, metals)'!$K2030:$Y2030, "#N/A")=14,TRUE,FALSE))</f>
        <v>0</v>
      </c>
      <c r="N2037" t="b">
        <f>AND(COUNTIF('Master list(no salts, metals)'!N2030,"&lt;=1"),IF(COUNTIF('Master list(no salts, metals)'!$K2030:$Y2030, "#N/A")=14,TRUE,FALSE))</f>
        <v>0</v>
      </c>
      <c r="O2037" t="b">
        <f>AND(COUNTIF('Master list(no salts, metals)'!O2030,"&lt;=1"),IF(COUNTIF('Master list(no salts, metals)'!$K2030:$Y2030, "#N/A")=14,TRUE,FALSE))</f>
        <v>0</v>
      </c>
      <c r="P2037" t="b">
        <f>AND(COUNTIF('Master list(no salts, metals)'!P2030,"&lt;=1"),IF(COUNTIF('Master list(no salts, metals)'!$K2030:$Y2030, "#N/A")=14,TRUE,FALSE))</f>
        <v>0</v>
      </c>
      <c r="Q2037" t="b">
        <f>AND(COUNTIF('Master list(no salts, metals)'!Q2030,"&lt;=1"),IF(COUNTIF('Master list(no salts, metals)'!$K2030:$Y2030, "#N/A")=14,TRUE,FALSE))</f>
        <v>0</v>
      </c>
      <c r="R2037" t="b">
        <f>AND(COUNTIF('Master list(no salts, metals)'!R2030,"&lt;=1"),IF(COUNTIF('Master list(no salts, metals)'!$K2030:$Y2030, "#N/A")=14,TRUE,FALSE))</f>
        <v>0</v>
      </c>
      <c r="S2037" t="b">
        <f>AND(COUNTIF('Master list(no salts, metals)'!S2030,"&lt;=1"),IF(COUNTIF('Master list(no salts, metals)'!$K2030:$Y2030, "#N/A")=14,TRUE,FALSE))</f>
        <v>0</v>
      </c>
      <c r="T2037" t="b">
        <f>AND(COUNTIF('Master list(no salts, metals)'!T2030,"&lt;=1"),IF(COUNTIF('Master list(no salts, metals)'!$K2030:$Y2030, "#N/A")=14,TRUE,FALSE))</f>
        <v>0</v>
      </c>
      <c r="U2037" t="b">
        <f>AND(COUNTIF('Master list(no salts, metals)'!U2030,"&lt;=1"),IF(COUNTIF('Master list(no salts, metals)'!$K2030:$Y2030, "#N/A")=14,TRUE,FALSE))</f>
        <v>0</v>
      </c>
      <c r="V2037" t="b">
        <f>AND(COUNTIF('Master list(no salts, metals)'!V2030,"&lt;=1"),IF(COUNTIF('Master list(no salts, metals)'!$K2030:$Y2030, "#N/A")=14,TRUE,FALSE))</f>
        <v>0</v>
      </c>
      <c r="W2037" t="b">
        <f>AND(COUNTIF('Master list(no salts, metals)'!W2030,"&lt;=1"),IF(COUNTIF('Master list(no salts, metals)'!$K2030:$Y2030, "#N/A")=14,TRUE,FALSE))</f>
        <v>1</v>
      </c>
      <c r="X2037" t="b">
        <f>AND(COUNTIF('Master list(no salts, metals)'!X2030,"&lt;=1"),IF(COUNTIF('Master list(no salts, metals)'!$K2030:$Y2030, "#N/A")=14,TRUE,FALSE))</f>
        <v>0</v>
      </c>
      <c r="Y2037" t="b">
        <f>AND(COUNTIF('Master list(no salts, metals)'!Y2030,"&lt;=1"),IF(COUNTIF('Master list(no salts, metals)'!$K2030:$Y2030, "#N/A")=14,TRUE,FALSE))</f>
        <v>0</v>
      </c>
    </row>
    <row r="2038" spans="11:25" x14ac:dyDescent="0.25">
      <c r="K2038" t="b">
        <f>AND(COUNTIF('Master list(no salts, metals)'!K2031,"&lt;=1"),IF(COUNTIF('Master list(no salts, metals)'!$K2031:$Y2031, "#N/A")=14,TRUE,FALSE))</f>
        <v>0</v>
      </c>
      <c r="L2038" t="b">
        <f>AND(COUNTIF('Master list(no salts, metals)'!L2031,"&lt;=1"),IF(COUNTIF('Master list(no salts, metals)'!$K2031:$Y2031, "#N/A")=14,TRUE,FALSE))</f>
        <v>0</v>
      </c>
      <c r="M2038" t="b">
        <f>AND(COUNTIF('Master list(no salts, metals)'!M2031,"&lt;=1"),IF(COUNTIF('Master list(no salts, metals)'!$K2031:$Y2031, "#N/A")=14,TRUE,FALSE))</f>
        <v>0</v>
      </c>
      <c r="N2038" t="b">
        <f>AND(COUNTIF('Master list(no salts, metals)'!N2031,"&lt;=1"),IF(COUNTIF('Master list(no salts, metals)'!$K2031:$Y2031, "#N/A")=14,TRUE,FALSE))</f>
        <v>0</v>
      </c>
      <c r="O2038" t="b">
        <f>AND(COUNTIF('Master list(no salts, metals)'!O2031,"&lt;=1"),IF(COUNTIF('Master list(no salts, metals)'!$K2031:$Y2031, "#N/A")=14,TRUE,FALSE))</f>
        <v>0</v>
      </c>
      <c r="P2038" t="b">
        <f>AND(COUNTIF('Master list(no salts, metals)'!P2031,"&lt;=1"),IF(COUNTIF('Master list(no salts, metals)'!$K2031:$Y2031, "#N/A")=14,TRUE,FALSE))</f>
        <v>0</v>
      </c>
      <c r="Q2038" t="b">
        <f>AND(COUNTIF('Master list(no salts, metals)'!Q2031,"&lt;=1"),IF(COUNTIF('Master list(no salts, metals)'!$K2031:$Y2031, "#N/A")=14,TRUE,FALSE))</f>
        <v>0</v>
      </c>
      <c r="R2038" t="b">
        <f>AND(COUNTIF('Master list(no salts, metals)'!R2031,"&lt;=1"),IF(COUNTIF('Master list(no salts, metals)'!$K2031:$Y2031, "#N/A")=14,TRUE,FALSE))</f>
        <v>0</v>
      </c>
      <c r="S2038" t="b">
        <f>AND(COUNTIF('Master list(no salts, metals)'!S2031,"&lt;=1"),IF(COUNTIF('Master list(no salts, metals)'!$K2031:$Y2031, "#N/A")=14,TRUE,FALSE))</f>
        <v>0</v>
      </c>
      <c r="T2038" t="b">
        <f>AND(COUNTIF('Master list(no salts, metals)'!T2031,"&lt;=1"),IF(COUNTIF('Master list(no salts, metals)'!$K2031:$Y2031, "#N/A")=14,TRUE,FALSE))</f>
        <v>0</v>
      </c>
      <c r="U2038" t="b">
        <f>AND(COUNTIF('Master list(no salts, metals)'!U2031,"&lt;=1"),IF(COUNTIF('Master list(no salts, metals)'!$K2031:$Y2031, "#N/A")=14,TRUE,FALSE))</f>
        <v>0</v>
      </c>
      <c r="V2038" t="b">
        <f>AND(COUNTIF('Master list(no salts, metals)'!V2031,"&lt;=1"),IF(COUNTIF('Master list(no salts, metals)'!$K2031:$Y2031, "#N/A")=14,TRUE,FALSE))</f>
        <v>0</v>
      </c>
      <c r="W2038" t="b">
        <f>AND(COUNTIF('Master list(no salts, metals)'!W2031,"&lt;=1"),IF(COUNTIF('Master list(no salts, metals)'!$K2031:$Y2031, "#N/A")=14,TRUE,FALSE))</f>
        <v>0</v>
      </c>
      <c r="X2038" t="b">
        <f>AND(COUNTIF('Master list(no salts, metals)'!X2031,"&lt;=1"),IF(COUNTIF('Master list(no salts, metals)'!$K2031:$Y2031, "#N/A")=14,TRUE,FALSE))</f>
        <v>0</v>
      </c>
      <c r="Y2038" t="b">
        <f>AND(COUNTIF('Master list(no salts, metals)'!Y2031,"&lt;=1"),IF(COUNTIF('Master list(no salts, metals)'!$K2031:$Y2031, "#N/A")=14,TRUE,FALSE))</f>
        <v>0</v>
      </c>
    </row>
    <row r="2039" spans="11:25" x14ac:dyDescent="0.25">
      <c r="K2039" t="b">
        <f>AND(COUNTIF('Master list(no salts, metals)'!K2032,"&lt;=1"),IF(COUNTIF('Master list(no salts, metals)'!$K2032:$Y2032, "#N/A")=14,TRUE,FALSE))</f>
        <v>0</v>
      </c>
      <c r="L2039" t="b">
        <f>AND(COUNTIF('Master list(no salts, metals)'!L2032,"&lt;=1"),IF(COUNTIF('Master list(no salts, metals)'!$K2032:$Y2032, "#N/A")=14,TRUE,FALSE))</f>
        <v>0</v>
      </c>
      <c r="M2039" t="b">
        <f>AND(COUNTIF('Master list(no salts, metals)'!M2032,"&lt;=1"),IF(COUNTIF('Master list(no salts, metals)'!$K2032:$Y2032, "#N/A")=14,TRUE,FALSE))</f>
        <v>0</v>
      </c>
      <c r="N2039" t="b">
        <f>AND(COUNTIF('Master list(no salts, metals)'!N2032,"&lt;=1"),IF(COUNTIF('Master list(no salts, metals)'!$K2032:$Y2032, "#N/A")=14,TRUE,FALSE))</f>
        <v>0</v>
      </c>
      <c r="O2039" t="b">
        <f>AND(COUNTIF('Master list(no salts, metals)'!O2032,"&lt;=1"),IF(COUNTIF('Master list(no salts, metals)'!$K2032:$Y2032, "#N/A")=14,TRUE,FALSE))</f>
        <v>0</v>
      </c>
      <c r="P2039" t="b">
        <f>AND(COUNTIF('Master list(no salts, metals)'!P2032,"&lt;=1"),IF(COUNTIF('Master list(no salts, metals)'!$K2032:$Y2032, "#N/A")=14,TRUE,FALSE))</f>
        <v>0</v>
      </c>
      <c r="Q2039" t="b">
        <f>AND(COUNTIF('Master list(no salts, metals)'!Q2032,"&lt;=1"),IF(COUNTIF('Master list(no salts, metals)'!$K2032:$Y2032, "#N/A")=14,TRUE,FALSE))</f>
        <v>0</v>
      </c>
      <c r="R2039" t="b">
        <f>AND(COUNTIF('Master list(no salts, metals)'!R2032,"&lt;=1"),IF(COUNTIF('Master list(no salts, metals)'!$K2032:$Y2032, "#N/A")=14,TRUE,FALSE))</f>
        <v>0</v>
      </c>
      <c r="S2039" t="b">
        <f>AND(COUNTIF('Master list(no salts, metals)'!S2032,"&lt;=1"),IF(COUNTIF('Master list(no salts, metals)'!$K2032:$Y2032, "#N/A")=14,TRUE,FALSE))</f>
        <v>0</v>
      </c>
      <c r="T2039" t="b">
        <f>AND(COUNTIF('Master list(no salts, metals)'!T2032,"&lt;=1"),IF(COUNTIF('Master list(no salts, metals)'!$K2032:$Y2032, "#N/A")=14,TRUE,FALSE))</f>
        <v>0</v>
      </c>
      <c r="U2039" t="b">
        <f>AND(COUNTIF('Master list(no salts, metals)'!U2032,"&lt;=1"),IF(COUNTIF('Master list(no salts, metals)'!$K2032:$Y2032, "#N/A")=14,TRUE,FALSE))</f>
        <v>0</v>
      </c>
      <c r="V2039" t="b">
        <f>AND(COUNTIF('Master list(no salts, metals)'!V2032,"&lt;=1"),IF(COUNTIF('Master list(no salts, metals)'!$K2032:$Y2032, "#N/A")=14,TRUE,FALSE))</f>
        <v>0</v>
      </c>
      <c r="W2039" t="b">
        <f>AND(COUNTIF('Master list(no salts, metals)'!W2032,"&lt;=1"),IF(COUNTIF('Master list(no salts, metals)'!$K2032:$Y2032, "#N/A")=14,TRUE,FALSE))</f>
        <v>0</v>
      </c>
      <c r="X2039" t="b">
        <f>AND(COUNTIF('Master list(no salts, metals)'!X2032,"&lt;=1"),IF(COUNTIF('Master list(no salts, metals)'!$K2032:$Y2032, "#N/A")=14,TRUE,FALSE))</f>
        <v>0</v>
      </c>
      <c r="Y2039" t="b">
        <f>AND(COUNTIF('Master list(no salts, metals)'!Y2032,"&lt;=1"),IF(COUNTIF('Master list(no salts, metals)'!$K2032:$Y2032, "#N/A")=14,TRUE,FALSE))</f>
        <v>0</v>
      </c>
    </row>
    <row r="2040" spans="11:25" x14ac:dyDescent="0.25">
      <c r="K2040" t="b">
        <f>AND(COUNTIF('Master list(no salts, metals)'!K2033,"&lt;=1"),IF(COUNTIF('Master list(no salts, metals)'!$K2033:$Y2033, "#N/A")=14,TRUE,FALSE))</f>
        <v>0</v>
      </c>
      <c r="L2040" t="b">
        <f>AND(COUNTIF('Master list(no salts, metals)'!L2033,"&lt;=1"),IF(COUNTIF('Master list(no salts, metals)'!$K2033:$Y2033, "#N/A")=14,TRUE,FALSE))</f>
        <v>0</v>
      </c>
      <c r="M2040" t="b">
        <f>AND(COUNTIF('Master list(no salts, metals)'!M2033,"&lt;=1"),IF(COUNTIF('Master list(no salts, metals)'!$K2033:$Y2033, "#N/A")=14,TRUE,FALSE))</f>
        <v>0</v>
      </c>
      <c r="N2040" t="b">
        <f>AND(COUNTIF('Master list(no salts, metals)'!N2033,"&lt;=1"),IF(COUNTIF('Master list(no salts, metals)'!$K2033:$Y2033, "#N/A")=14,TRUE,FALSE))</f>
        <v>0</v>
      </c>
      <c r="O2040" t="b">
        <f>AND(COUNTIF('Master list(no salts, metals)'!O2033,"&lt;=1"),IF(COUNTIF('Master list(no salts, metals)'!$K2033:$Y2033, "#N/A")=14,TRUE,FALSE))</f>
        <v>0</v>
      </c>
      <c r="P2040" t="b">
        <f>AND(COUNTIF('Master list(no salts, metals)'!P2033,"&lt;=1"),IF(COUNTIF('Master list(no salts, metals)'!$K2033:$Y2033, "#N/A")=14,TRUE,FALSE))</f>
        <v>0</v>
      </c>
      <c r="Q2040" t="b">
        <f>AND(COUNTIF('Master list(no salts, metals)'!Q2033,"&lt;=1"),IF(COUNTIF('Master list(no salts, metals)'!$K2033:$Y2033, "#N/A")=14,TRUE,FALSE))</f>
        <v>0</v>
      </c>
      <c r="R2040" t="b">
        <f>AND(COUNTIF('Master list(no salts, metals)'!R2033,"&lt;=1"),IF(COUNTIF('Master list(no salts, metals)'!$K2033:$Y2033, "#N/A")=14,TRUE,FALSE))</f>
        <v>0</v>
      </c>
      <c r="S2040" t="b">
        <f>AND(COUNTIF('Master list(no salts, metals)'!S2033,"&lt;=1"),IF(COUNTIF('Master list(no salts, metals)'!$K2033:$Y2033, "#N/A")=14,TRUE,FALSE))</f>
        <v>0</v>
      </c>
      <c r="T2040" t="b">
        <f>AND(COUNTIF('Master list(no salts, metals)'!T2033,"&lt;=1"),IF(COUNTIF('Master list(no salts, metals)'!$K2033:$Y2033, "#N/A")=14,TRUE,FALSE))</f>
        <v>1</v>
      </c>
      <c r="U2040" t="b">
        <f>AND(COUNTIF('Master list(no salts, metals)'!U2033,"&lt;=1"),IF(COUNTIF('Master list(no salts, metals)'!$K2033:$Y2033, "#N/A")=14,TRUE,FALSE))</f>
        <v>0</v>
      </c>
      <c r="V2040" t="b">
        <f>AND(COUNTIF('Master list(no salts, metals)'!V2033,"&lt;=1"),IF(COUNTIF('Master list(no salts, metals)'!$K2033:$Y2033, "#N/A")=14,TRUE,FALSE))</f>
        <v>0</v>
      </c>
      <c r="W2040" t="b">
        <f>AND(COUNTIF('Master list(no salts, metals)'!W2033,"&lt;=1"),IF(COUNTIF('Master list(no salts, metals)'!$K2033:$Y2033, "#N/A")=14,TRUE,FALSE))</f>
        <v>0</v>
      </c>
      <c r="X2040" t="b">
        <f>AND(COUNTIF('Master list(no salts, metals)'!X2033,"&lt;=1"),IF(COUNTIF('Master list(no salts, metals)'!$K2033:$Y2033, "#N/A")=14,TRUE,FALSE))</f>
        <v>0</v>
      </c>
      <c r="Y2040" t="b">
        <f>AND(COUNTIF('Master list(no salts, metals)'!Y2033,"&lt;=1"),IF(COUNTIF('Master list(no salts, metals)'!$K2033:$Y2033, "#N/A")=14,TRUE,FALSE))</f>
        <v>0</v>
      </c>
    </row>
    <row r="2041" spans="11:25" x14ac:dyDescent="0.25">
      <c r="K2041" t="b">
        <f>AND(COUNTIF('Master list(no salts, metals)'!K2034,"&lt;=1"),IF(COUNTIF('Master list(no salts, metals)'!$K2034:$Y2034, "#N/A")=14,TRUE,FALSE))</f>
        <v>0</v>
      </c>
      <c r="L2041" t="b">
        <f>AND(COUNTIF('Master list(no salts, metals)'!L2034,"&lt;=1"),IF(COUNTIF('Master list(no salts, metals)'!$K2034:$Y2034, "#N/A")=14,TRUE,FALSE))</f>
        <v>0</v>
      </c>
      <c r="M2041" t="b">
        <f>AND(COUNTIF('Master list(no salts, metals)'!M2034,"&lt;=1"),IF(COUNTIF('Master list(no salts, metals)'!$K2034:$Y2034, "#N/A")=14,TRUE,FALSE))</f>
        <v>0</v>
      </c>
      <c r="N2041" t="b">
        <f>AND(COUNTIF('Master list(no salts, metals)'!N2034,"&lt;=1"),IF(COUNTIF('Master list(no salts, metals)'!$K2034:$Y2034, "#N/A")=14,TRUE,FALSE))</f>
        <v>0</v>
      </c>
      <c r="O2041" t="b">
        <f>AND(COUNTIF('Master list(no salts, metals)'!O2034,"&lt;=1"),IF(COUNTIF('Master list(no salts, metals)'!$K2034:$Y2034, "#N/A")=14,TRUE,FALSE))</f>
        <v>0</v>
      </c>
      <c r="P2041" t="b">
        <f>AND(COUNTIF('Master list(no salts, metals)'!P2034,"&lt;=1"),IF(COUNTIF('Master list(no salts, metals)'!$K2034:$Y2034, "#N/A")=14,TRUE,FALSE))</f>
        <v>0</v>
      </c>
      <c r="Q2041" t="b">
        <f>AND(COUNTIF('Master list(no salts, metals)'!Q2034,"&lt;=1"),IF(COUNTIF('Master list(no salts, metals)'!$K2034:$Y2034, "#N/A")=14,TRUE,FALSE))</f>
        <v>0</v>
      </c>
      <c r="R2041" t="b">
        <f>AND(COUNTIF('Master list(no salts, metals)'!R2034,"&lt;=1"),IF(COUNTIF('Master list(no salts, metals)'!$K2034:$Y2034, "#N/A")=14,TRUE,FALSE))</f>
        <v>0</v>
      </c>
      <c r="S2041" t="b">
        <f>AND(COUNTIF('Master list(no salts, metals)'!S2034,"&lt;=1"),IF(COUNTIF('Master list(no salts, metals)'!$K2034:$Y2034, "#N/A")=14,TRUE,FALSE))</f>
        <v>0</v>
      </c>
      <c r="T2041" t="b">
        <f>AND(COUNTIF('Master list(no salts, metals)'!T2034,"&lt;=1"),IF(COUNTIF('Master list(no salts, metals)'!$K2034:$Y2034, "#N/A")=14,TRUE,FALSE))</f>
        <v>0</v>
      </c>
      <c r="U2041" t="b">
        <f>AND(COUNTIF('Master list(no salts, metals)'!U2034,"&lt;=1"),IF(COUNTIF('Master list(no salts, metals)'!$K2034:$Y2034, "#N/A")=14,TRUE,FALSE))</f>
        <v>0</v>
      </c>
      <c r="V2041" t="b">
        <f>AND(COUNTIF('Master list(no salts, metals)'!V2034,"&lt;=1"),IF(COUNTIF('Master list(no salts, metals)'!$K2034:$Y2034, "#N/A")=14,TRUE,FALSE))</f>
        <v>0</v>
      </c>
      <c r="W2041" t="b">
        <f>AND(COUNTIF('Master list(no salts, metals)'!W2034,"&lt;=1"),IF(COUNTIF('Master list(no salts, metals)'!$K2034:$Y2034, "#N/A")=14,TRUE,FALSE))</f>
        <v>1</v>
      </c>
      <c r="X2041" t="b">
        <f>AND(COUNTIF('Master list(no salts, metals)'!X2034,"&lt;=1"),IF(COUNTIF('Master list(no salts, metals)'!$K2034:$Y2034, "#N/A")=14,TRUE,FALSE))</f>
        <v>0</v>
      </c>
      <c r="Y2041" t="b">
        <f>AND(COUNTIF('Master list(no salts, metals)'!Y2034,"&lt;=1"),IF(COUNTIF('Master list(no salts, metals)'!$K2034:$Y2034, "#N/A")=14,TRUE,FALSE))</f>
        <v>0</v>
      </c>
    </row>
    <row r="2042" spans="11:25" x14ac:dyDescent="0.25">
      <c r="K2042" t="b">
        <f>AND(COUNTIF('Master list(no salts, metals)'!K2035,"&lt;=1"),IF(COUNTIF('Master list(no salts, metals)'!$K2035:$Y2035, "#N/A")=14,TRUE,FALSE))</f>
        <v>0</v>
      </c>
      <c r="L2042" t="b">
        <f>AND(COUNTIF('Master list(no salts, metals)'!L2035,"&lt;=1"),IF(COUNTIF('Master list(no salts, metals)'!$K2035:$Y2035, "#N/A")=14,TRUE,FALSE))</f>
        <v>0</v>
      </c>
      <c r="M2042" t="b">
        <f>AND(COUNTIF('Master list(no salts, metals)'!M2035,"&lt;=1"),IF(COUNTIF('Master list(no salts, metals)'!$K2035:$Y2035, "#N/A")=14,TRUE,FALSE))</f>
        <v>0</v>
      </c>
      <c r="N2042" t="b">
        <f>AND(COUNTIF('Master list(no salts, metals)'!N2035,"&lt;=1"),IF(COUNTIF('Master list(no salts, metals)'!$K2035:$Y2035, "#N/A")=14,TRUE,FALSE))</f>
        <v>0</v>
      </c>
      <c r="O2042" t="b">
        <f>AND(COUNTIF('Master list(no salts, metals)'!O2035,"&lt;=1"),IF(COUNTIF('Master list(no salts, metals)'!$K2035:$Y2035, "#N/A")=14,TRUE,FALSE))</f>
        <v>0</v>
      </c>
      <c r="P2042" t="b">
        <f>AND(COUNTIF('Master list(no salts, metals)'!P2035,"&lt;=1"),IF(COUNTIF('Master list(no salts, metals)'!$K2035:$Y2035, "#N/A")=14,TRUE,FALSE))</f>
        <v>0</v>
      </c>
      <c r="Q2042" t="b">
        <f>AND(COUNTIF('Master list(no salts, metals)'!Q2035,"&lt;=1"),IF(COUNTIF('Master list(no salts, metals)'!$K2035:$Y2035, "#N/A")=14,TRUE,FALSE))</f>
        <v>0</v>
      </c>
      <c r="R2042" t="b">
        <f>AND(COUNTIF('Master list(no salts, metals)'!R2035,"&lt;=1"),IF(COUNTIF('Master list(no salts, metals)'!$K2035:$Y2035, "#N/A")=14,TRUE,FALSE))</f>
        <v>0</v>
      </c>
      <c r="S2042" t="b">
        <f>AND(COUNTIF('Master list(no salts, metals)'!S2035,"&lt;=1"),IF(COUNTIF('Master list(no salts, metals)'!$K2035:$Y2035, "#N/A")=14,TRUE,FALSE))</f>
        <v>0</v>
      </c>
      <c r="T2042" t="b">
        <f>AND(COUNTIF('Master list(no salts, metals)'!T2035,"&lt;=1"),IF(COUNTIF('Master list(no salts, metals)'!$K2035:$Y2035, "#N/A")=14,TRUE,FALSE))</f>
        <v>0</v>
      </c>
      <c r="U2042" t="b">
        <f>AND(COUNTIF('Master list(no salts, metals)'!U2035,"&lt;=1"),IF(COUNTIF('Master list(no salts, metals)'!$K2035:$Y2035, "#N/A")=14,TRUE,FALSE))</f>
        <v>0</v>
      </c>
      <c r="V2042" t="b">
        <f>AND(COUNTIF('Master list(no salts, metals)'!V2035,"&lt;=1"),IF(COUNTIF('Master list(no salts, metals)'!$K2035:$Y2035, "#N/A")=14,TRUE,FALSE))</f>
        <v>0</v>
      </c>
      <c r="W2042" t="b">
        <f>AND(COUNTIF('Master list(no salts, metals)'!W2035,"&lt;=1"),IF(COUNTIF('Master list(no salts, metals)'!$K2035:$Y2035, "#N/A")=14,TRUE,FALSE))</f>
        <v>1</v>
      </c>
      <c r="X2042" t="b">
        <f>AND(COUNTIF('Master list(no salts, metals)'!X2035,"&lt;=1"),IF(COUNTIF('Master list(no salts, metals)'!$K2035:$Y2035, "#N/A")=14,TRUE,FALSE))</f>
        <v>0</v>
      </c>
      <c r="Y2042" t="b">
        <f>AND(COUNTIF('Master list(no salts, metals)'!Y2035,"&lt;=1"),IF(COUNTIF('Master list(no salts, metals)'!$K2035:$Y2035, "#N/A")=14,TRUE,FALSE))</f>
        <v>0</v>
      </c>
    </row>
    <row r="2043" spans="11:25" x14ac:dyDescent="0.25">
      <c r="K2043" t="b">
        <f>AND(COUNTIF('Master list(no salts, metals)'!K2036,"&lt;=1"),IF(COUNTIF('Master list(no salts, metals)'!$K2036:$Y2036, "#N/A")=14,TRUE,FALSE))</f>
        <v>0</v>
      </c>
      <c r="L2043" t="b">
        <f>AND(COUNTIF('Master list(no salts, metals)'!L2036,"&lt;=1"),IF(COUNTIF('Master list(no salts, metals)'!$K2036:$Y2036, "#N/A")=14,TRUE,FALSE))</f>
        <v>0</v>
      </c>
      <c r="M2043" t="b">
        <f>AND(COUNTIF('Master list(no salts, metals)'!M2036,"&lt;=1"),IF(COUNTIF('Master list(no salts, metals)'!$K2036:$Y2036, "#N/A")=14,TRUE,FALSE))</f>
        <v>0</v>
      </c>
      <c r="N2043" t="b">
        <f>AND(COUNTIF('Master list(no salts, metals)'!N2036,"&lt;=1"),IF(COUNTIF('Master list(no salts, metals)'!$K2036:$Y2036, "#N/A")=14,TRUE,FALSE))</f>
        <v>0</v>
      </c>
      <c r="O2043" t="b">
        <f>AND(COUNTIF('Master list(no salts, metals)'!O2036,"&lt;=1"),IF(COUNTIF('Master list(no salts, metals)'!$K2036:$Y2036, "#N/A")=14,TRUE,FALSE))</f>
        <v>0</v>
      </c>
      <c r="P2043" t="b">
        <f>AND(COUNTIF('Master list(no salts, metals)'!P2036,"&lt;=1"),IF(COUNTIF('Master list(no salts, metals)'!$K2036:$Y2036, "#N/A")=14,TRUE,FALSE))</f>
        <v>0</v>
      </c>
      <c r="Q2043" t="b">
        <f>AND(COUNTIF('Master list(no salts, metals)'!Q2036,"&lt;=1"),IF(COUNTIF('Master list(no salts, metals)'!$K2036:$Y2036, "#N/A")=14,TRUE,FALSE))</f>
        <v>0</v>
      </c>
      <c r="R2043" t="b">
        <f>AND(COUNTIF('Master list(no salts, metals)'!R2036,"&lt;=1"),IF(COUNTIF('Master list(no salts, metals)'!$K2036:$Y2036, "#N/A")=14,TRUE,FALSE))</f>
        <v>0</v>
      </c>
      <c r="S2043" t="b">
        <f>AND(COUNTIF('Master list(no salts, metals)'!S2036,"&lt;=1"),IF(COUNTIF('Master list(no salts, metals)'!$K2036:$Y2036, "#N/A")=14,TRUE,FALSE))</f>
        <v>0</v>
      </c>
      <c r="T2043" t="b">
        <f>AND(COUNTIF('Master list(no salts, metals)'!T2036,"&lt;=1"),IF(COUNTIF('Master list(no salts, metals)'!$K2036:$Y2036, "#N/A")=14,TRUE,FALSE))</f>
        <v>0</v>
      </c>
      <c r="U2043" t="b">
        <f>AND(COUNTIF('Master list(no salts, metals)'!U2036,"&lt;=1"),IF(COUNTIF('Master list(no salts, metals)'!$K2036:$Y2036, "#N/A")=14,TRUE,FALSE))</f>
        <v>0</v>
      </c>
      <c r="V2043" t="b">
        <f>AND(COUNTIF('Master list(no salts, metals)'!V2036,"&lt;=1"),IF(COUNTIF('Master list(no salts, metals)'!$K2036:$Y2036, "#N/A")=14,TRUE,FALSE))</f>
        <v>0</v>
      </c>
      <c r="W2043" t="b">
        <f>AND(COUNTIF('Master list(no salts, metals)'!W2036,"&lt;=1"),IF(COUNTIF('Master list(no salts, metals)'!$K2036:$Y2036, "#N/A")=14,TRUE,FALSE))</f>
        <v>1</v>
      </c>
      <c r="X2043" t="b">
        <f>AND(COUNTIF('Master list(no salts, metals)'!X2036,"&lt;=1"),IF(COUNTIF('Master list(no salts, metals)'!$K2036:$Y2036, "#N/A")=14,TRUE,FALSE))</f>
        <v>0</v>
      </c>
      <c r="Y2043" t="b">
        <f>AND(COUNTIF('Master list(no salts, metals)'!Y2036,"&lt;=1"),IF(COUNTIF('Master list(no salts, metals)'!$K2036:$Y2036, "#N/A")=14,TRUE,FALSE))</f>
        <v>0</v>
      </c>
    </row>
    <row r="2044" spans="11:25" x14ac:dyDescent="0.25">
      <c r="K2044" t="b">
        <f>AND(COUNTIF('Master list(no salts, metals)'!K2037,"&lt;=1"),IF(COUNTIF('Master list(no salts, metals)'!$K2037:$Y2037, "#N/A")=14,TRUE,FALSE))</f>
        <v>0</v>
      </c>
      <c r="L2044" t="b">
        <f>AND(COUNTIF('Master list(no salts, metals)'!L2037,"&lt;=1"),IF(COUNTIF('Master list(no salts, metals)'!$K2037:$Y2037, "#N/A")=14,TRUE,FALSE))</f>
        <v>0</v>
      </c>
      <c r="M2044" t="b">
        <f>AND(COUNTIF('Master list(no salts, metals)'!M2037,"&lt;=1"),IF(COUNTIF('Master list(no salts, metals)'!$K2037:$Y2037, "#N/A")=14,TRUE,FALSE))</f>
        <v>0</v>
      </c>
      <c r="N2044" t="b">
        <f>AND(COUNTIF('Master list(no salts, metals)'!N2037,"&lt;=1"),IF(COUNTIF('Master list(no salts, metals)'!$K2037:$Y2037, "#N/A")=14,TRUE,FALSE))</f>
        <v>0</v>
      </c>
      <c r="O2044" t="b">
        <f>AND(COUNTIF('Master list(no salts, metals)'!O2037,"&lt;=1"),IF(COUNTIF('Master list(no salts, metals)'!$K2037:$Y2037, "#N/A")=14,TRUE,FALSE))</f>
        <v>0</v>
      </c>
      <c r="P2044" t="b">
        <f>AND(COUNTIF('Master list(no salts, metals)'!P2037,"&lt;=1"),IF(COUNTIF('Master list(no salts, metals)'!$K2037:$Y2037, "#N/A")=14,TRUE,FALSE))</f>
        <v>0</v>
      </c>
      <c r="Q2044" t="b">
        <f>AND(COUNTIF('Master list(no salts, metals)'!Q2037,"&lt;=1"),IF(COUNTIF('Master list(no salts, metals)'!$K2037:$Y2037, "#N/A")=14,TRUE,FALSE))</f>
        <v>0</v>
      </c>
      <c r="R2044" t="b">
        <f>AND(COUNTIF('Master list(no salts, metals)'!R2037,"&lt;=1"),IF(COUNTIF('Master list(no salts, metals)'!$K2037:$Y2037, "#N/A")=14,TRUE,FALSE))</f>
        <v>0</v>
      </c>
      <c r="S2044" t="b">
        <f>AND(COUNTIF('Master list(no salts, metals)'!S2037,"&lt;=1"),IF(COUNTIF('Master list(no salts, metals)'!$K2037:$Y2037, "#N/A")=14,TRUE,FALSE))</f>
        <v>0</v>
      </c>
      <c r="T2044" t="b">
        <f>AND(COUNTIF('Master list(no salts, metals)'!T2037,"&lt;=1"),IF(COUNTIF('Master list(no salts, metals)'!$K2037:$Y2037, "#N/A")=14,TRUE,FALSE))</f>
        <v>0</v>
      </c>
      <c r="U2044" t="b">
        <f>AND(COUNTIF('Master list(no salts, metals)'!U2037,"&lt;=1"),IF(COUNTIF('Master list(no salts, metals)'!$K2037:$Y2037, "#N/A")=14,TRUE,FALSE))</f>
        <v>0</v>
      </c>
      <c r="V2044" t="b">
        <f>AND(COUNTIF('Master list(no salts, metals)'!V2037,"&lt;=1"),IF(COUNTIF('Master list(no salts, metals)'!$K2037:$Y2037, "#N/A")=14,TRUE,FALSE))</f>
        <v>0</v>
      </c>
      <c r="W2044" t="b">
        <f>AND(COUNTIF('Master list(no salts, metals)'!W2037,"&lt;=1"),IF(COUNTIF('Master list(no salts, metals)'!$K2037:$Y2037, "#N/A")=14,TRUE,FALSE))</f>
        <v>0</v>
      </c>
      <c r="X2044" t="b">
        <f>AND(COUNTIF('Master list(no salts, metals)'!X2037,"&lt;=1"),IF(COUNTIF('Master list(no salts, metals)'!$K2037:$Y2037, "#N/A")=14,TRUE,FALSE))</f>
        <v>0</v>
      </c>
      <c r="Y2044" t="b">
        <f>AND(COUNTIF('Master list(no salts, metals)'!Y2037,"&lt;=1"),IF(COUNTIF('Master list(no salts, metals)'!$K2037:$Y2037, "#N/A")=14,TRUE,FALSE))</f>
        <v>0</v>
      </c>
    </row>
    <row r="2045" spans="11:25" x14ac:dyDescent="0.25">
      <c r="K2045" t="b">
        <f>AND(COUNTIF('Master list(no salts, metals)'!K2038,"&lt;=1"),IF(COUNTIF('Master list(no salts, metals)'!$K2038:$Y2038, "#N/A")=14,TRUE,FALSE))</f>
        <v>0</v>
      </c>
      <c r="L2045" t="b">
        <f>AND(COUNTIF('Master list(no salts, metals)'!L2038,"&lt;=1"),IF(COUNTIF('Master list(no salts, metals)'!$K2038:$Y2038, "#N/A")=14,TRUE,FALSE))</f>
        <v>0</v>
      </c>
      <c r="M2045" t="b">
        <f>AND(COUNTIF('Master list(no salts, metals)'!M2038,"&lt;=1"),IF(COUNTIF('Master list(no salts, metals)'!$K2038:$Y2038, "#N/A")=14,TRUE,FALSE))</f>
        <v>0</v>
      </c>
      <c r="N2045" t="b">
        <f>AND(COUNTIF('Master list(no salts, metals)'!N2038,"&lt;=1"),IF(COUNTIF('Master list(no salts, metals)'!$K2038:$Y2038, "#N/A")=14,TRUE,FALSE))</f>
        <v>0</v>
      </c>
      <c r="O2045" t="b">
        <f>AND(COUNTIF('Master list(no salts, metals)'!O2038,"&lt;=1"),IF(COUNTIF('Master list(no salts, metals)'!$K2038:$Y2038, "#N/A")=14,TRUE,FALSE))</f>
        <v>0</v>
      </c>
      <c r="P2045" t="b">
        <f>AND(COUNTIF('Master list(no salts, metals)'!P2038,"&lt;=1"),IF(COUNTIF('Master list(no salts, metals)'!$K2038:$Y2038, "#N/A")=14,TRUE,FALSE))</f>
        <v>0</v>
      </c>
      <c r="Q2045" t="b">
        <f>AND(COUNTIF('Master list(no salts, metals)'!Q2038,"&lt;=1"),IF(COUNTIF('Master list(no salts, metals)'!$K2038:$Y2038, "#N/A")=14,TRUE,FALSE))</f>
        <v>0</v>
      </c>
      <c r="R2045" t="b">
        <f>AND(COUNTIF('Master list(no salts, metals)'!R2038,"&lt;=1"),IF(COUNTIF('Master list(no salts, metals)'!$K2038:$Y2038, "#N/A")=14,TRUE,FALSE))</f>
        <v>0</v>
      </c>
      <c r="S2045" t="b">
        <f>AND(COUNTIF('Master list(no salts, metals)'!S2038,"&lt;=1"),IF(COUNTIF('Master list(no salts, metals)'!$K2038:$Y2038, "#N/A")=14,TRUE,FALSE))</f>
        <v>0</v>
      </c>
      <c r="T2045" t="b">
        <f>AND(COUNTIF('Master list(no salts, metals)'!T2038,"&lt;=1"),IF(COUNTIF('Master list(no salts, metals)'!$K2038:$Y2038, "#N/A")=14,TRUE,FALSE))</f>
        <v>0</v>
      </c>
      <c r="U2045" t="b">
        <f>AND(COUNTIF('Master list(no salts, metals)'!U2038,"&lt;=1"),IF(COUNTIF('Master list(no salts, metals)'!$K2038:$Y2038, "#N/A")=14,TRUE,FALSE))</f>
        <v>0</v>
      </c>
      <c r="V2045" t="b">
        <f>AND(COUNTIF('Master list(no salts, metals)'!V2038,"&lt;=1"),IF(COUNTIF('Master list(no salts, metals)'!$K2038:$Y2038, "#N/A")=14,TRUE,FALSE))</f>
        <v>0</v>
      </c>
      <c r="W2045" t="b">
        <f>AND(COUNTIF('Master list(no salts, metals)'!W2038,"&lt;=1"),IF(COUNTIF('Master list(no salts, metals)'!$K2038:$Y2038, "#N/A")=14,TRUE,FALSE))</f>
        <v>0</v>
      </c>
      <c r="X2045" t="b">
        <f>AND(COUNTIF('Master list(no salts, metals)'!X2038,"&lt;=1"),IF(COUNTIF('Master list(no salts, metals)'!$K2038:$Y2038, "#N/A")=14,TRUE,FALSE))</f>
        <v>0</v>
      </c>
      <c r="Y2045" t="b">
        <f>AND(COUNTIF('Master list(no salts, metals)'!Y2038,"&lt;=1"),IF(COUNTIF('Master list(no salts, metals)'!$K2038:$Y2038, "#N/A")=14,TRUE,FALSE))</f>
        <v>0</v>
      </c>
    </row>
    <row r="2046" spans="11:25" x14ac:dyDescent="0.25">
      <c r="K2046" t="b">
        <f>AND(COUNTIF('Master list(no salts, metals)'!K2039,"&lt;=1"),IF(COUNTIF('Master list(no salts, metals)'!$K2039:$Y2039, "#N/A")=14,TRUE,FALSE))</f>
        <v>0</v>
      </c>
      <c r="L2046" t="b">
        <f>AND(COUNTIF('Master list(no salts, metals)'!L2039,"&lt;=1"),IF(COUNTIF('Master list(no salts, metals)'!$K2039:$Y2039, "#N/A")=14,TRUE,FALSE))</f>
        <v>0</v>
      </c>
      <c r="M2046" t="b">
        <f>AND(COUNTIF('Master list(no salts, metals)'!M2039,"&lt;=1"),IF(COUNTIF('Master list(no salts, metals)'!$K2039:$Y2039, "#N/A")=14,TRUE,FALSE))</f>
        <v>0</v>
      </c>
      <c r="N2046" t="b">
        <f>AND(COUNTIF('Master list(no salts, metals)'!N2039,"&lt;=1"),IF(COUNTIF('Master list(no salts, metals)'!$K2039:$Y2039, "#N/A")=14,TRUE,FALSE))</f>
        <v>0</v>
      </c>
      <c r="O2046" t="b">
        <f>AND(COUNTIF('Master list(no salts, metals)'!O2039,"&lt;=1"),IF(COUNTIF('Master list(no salts, metals)'!$K2039:$Y2039, "#N/A")=14,TRUE,FALSE))</f>
        <v>0</v>
      </c>
      <c r="P2046" t="b">
        <f>AND(COUNTIF('Master list(no salts, metals)'!P2039,"&lt;=1"),IF(COUNTIF('Master list(no salts, metals)'!$K2039:$Y2039, "#N/A")=14,TRUE,FALSE))</f>
        <v>0</v>
      </c>
      <c r="Q2046" t="b">
        <f>AND(COUNTIF('Master list(no salts, metals)'!Q2039,"&lt;=1"),IF(COUNTIF('Master list(no salts, metals)'!$K2039:$Y2039, "#N/A")=14,TRUE,FALSE))</f>
        <v>0</v>
      </c>
      <c r="R2046" t="b">
        <f>AND(COUNTIF('Master list(no salts, metals)'!R2039,"&lt;=1"),IF(COUNTIF('Master list(no salts, metals)'!$K2039:$Y2039, "#N/A")=14,TRUE,FALSE))</f>
        <v>0</v>
      </c>
      <c r="S2046" t="b">
        <f>AND(COUNTIF('Master list(no salts, metals)'!S2039,"&lt;=1"),IF(COUNTIF('Master list(no salts, metals)'!$K2039:$Y2039, "#N/A")=14,TRUE,FALSE))</f>
        <v>0</v>
      </c>
      <c r="T2046" t="b">
        <f>AND(COUNTIF('Master list(no salts, metals)'!T2039,"&lt;=1"),IF(COUNTIF('Master list(no salts, metals)'!$K2039:$Y2039, "#N/A")=14,TRUE,FALSE))</f>
        <v>1</v>
      </c>
      <c r="U2046" t="b">
        <f>AND(COUNTIF('Master list(no salts, metals)'!U2039,"&lt;=1"),IF(COUNTIF('Master list(no salts, metals)'!$K2039:$Y2039, "#N/A")=14,TRUE,FALSE))</f>
        <v>0</v>
      </c>
      <c r="V2046" t="b">
        <f>AND(COUNTIF('Master list(no salts, metals)'!V2039,"&lt;=1"),IF(COUNTIF('Master list(no salts, metals)'!$K2039:$Y2039, "#N/A")=14,TRUE,FALSE))</f>
        <v>0</v>
      </c>
      <c r="W2046" t="b">
        <f>AND(COUNTIF('Master list(no salts, metals)'!W2039,"&lt;=1"),IF(COUNTIF('Master list(no salts, metals)'!$K2039:$Y2039, "#N/A")=14,TRUE,FALSE))</f>
        <v>0</v>
      </c>
      <c r="X2046" t="b">
        <f>AND(COUNTIF('Master list(no salts, metals)'!X2039,"&lt;=1"),IF(COUNTIF('Master list(no salts, metals)'!$K2039:$Y2039, "#N/A")=14,TRUE,FALSE))</f>
        <v>0</v>
      </c>
      <c r="Y2046" t="b">
        <f>AND(COUNTIF('Master list(no salts, metals)'!Y2039,"&lt;=1"),IF(COUNTIF('Master list(no salts, metals)'!$K2039:$Y2039, "#N/A")=14,TRUE,FALSE))</f>
        <v>0</v>
      </c>
    </row>
    <row r="2047" spans="11:25" x14ac:dyDescent="0.25">
      <c r="K2047" t="b">
        <f>AND(COUNTIF('Master list(no salts, metals)'!K2040,"&lt;=1"),IF(COUNTIF('Master list(no salts, metals)'!$K2040:$Y2040, "#N/A")=14,TRUE,FALSE))</f>
        <v>0</v>
      </c>
      <c r="L2047" t="b">
        <f>AND(COUNTIF('Master list(no salts, metals)'!L2040,"&lt;=1"),IF(COUNTIF('Master list(no salts, metals)'!$K2040:$Y2040, "#N/A")=14,TRUE,FALSE))</f>
        <v>0</v>
      </c>
      <c r="M2047" t="b">
        <f>AND(COUNTIF('Master list(no salts, metals)'!M2040,"&lt;=1"),IF(COUNTIF('Master list(no salts, metals)'!$K2040:$Y2040, "#N/A")=14,TRUE,FALSE))</f>
        <v>0</v>
      </c>
      <c r="N2047" t="b">
        <f>AND(COUNTIF('Master list(no salts, metals)'!N2040,"&lt;=1"),IF(COUNTIF('Master list(no salts, metals)'!$K2040:$Y2040, "#N/A")=14,TRUE,FALSE))</f>
        <v>0</v>
      </c>
      <c r="O2047" t="b">
        <f>AND(COUNTIF('Master list(no salts, metals)'!O2040,"&lt;=1"),IF(COUNTIF('Master list(no salts, metals)'!$K2040:$Y2040, "#N/A")=14,TRUE,FALSE))</f>
        <v>0</v>
      </c>
      <c r="P2047" t="b">
        <f>AND(COUNTIF('Master list(no salts, metals)'!P2040,"&lt;=1"),IF(COUNTIF('Master list(no salts, metals)'!$K2040:$Y2040, "#N/A")=14,TRUE,FALSE))</f>
        <v>0</v>
      </c>
      <c r="Q2047" t="b">
        <f>AND(COUNTIF('Master list(no salts, metals)'!Q2040,"&lt;=1"),IF(COUNTIF('Master list(no salts, metals)'!$K2040:$Y2040, "#N/A")=14,TRUE,FALSE))</f>
        <v>0</v>
      </c>
      <c r="R2047" t="b">
        <f>AND(COUNTIF('Master list(no salts, metals)'!R2040,"&lt;=1"),IF(COUNTIF('Master list(no salts, metals)'!$K2040:$Y2040, "#N/A")=14,TRUE,FALSE))</f>
        <v>0</v>
      </c>
      <c r="S2047" t="b">
        <f>AND(COUNTIF('Master list(no salts, metals)'!S2040,"&lt;=1"),IF(COUNTIF('Master list(no salts, metals)'!$K2040:$Y2040, "#N/A")=14,TRUE,FALSE))</f>
        <v>0</v>
      </c>
      <c r="T2047" t="b">
        <f>AND(COUNTIF('Master list(no salts, metals)'!T2040,"&lt;=1"),IF(COUNTIF('Master list(no salts, metals)'!$K2040:$Y2040, "#N/A")=14,TRUE,FALSE))</f>
        <v>1</v>
      </c>
      <c r="U2047" t="b">
        <f>AND(COUNTIF('Master list(no salts, metals)'!U2040,"&lt;=1"),IF(COUNTIF('Master list(no salts, metals)'!$K2040:$Y2040, "#N/A")=14,TRUE,FALSE))</f>
        <v>0</v>
      </c>
      <c r="V2047" t="b">
        <f>AND(COUNTIF('Master list(no salts, metals)'!V2040,"&lt;=1"),IF(COUNTIF('Master list(no salts, metals)'!$K2040:$Y2040, "#N/A")=14,TRUE,FALSE))</f>
        <v>0</v>
      </c>
      <c r="W2047" t="b">
        <f>AND(COUNTIF('Master list(no salts, metals)'!W2040,"&lt;=1"),IF(COUNTIF('Master list(no salts, metals)'!$K2040:$Y2040, "#N/A")=14,TRUE,FALSE))</f>
        <v>0</v>
      </c>
      <c r="X2047" t="b">
        <f>AND(COUNTIF('Master list(no salts, metals)'!X2040,"&lt;=1"),IF(COUNTIF('Master list(no salts, metals)'!$K2040:$Y2040, "#N/A")=14,TRUE,FALSE))</f>
        <v>0</v>
      </c>
      <c r="Y2047" t="b">
        <f>AND(COUNTIF('Master list(no salts, metals)'!Y2040,"&lt;=1"),IF(COUNTIF('Master list(no salts, metals)'!$K2040:$Y2040, "#N/A")=14,TRUE,FALSE))</f>
        <v>0</v>
      </c>
    </row>
    <row r="2048" spans="11:25" x14ac:dyDescent="0.25">
      <c r="K2048" t="b">
        <f>AND(COUNTIF('Master list(no salts, metals)'!K2041,"&lt;=1"),IF(COUNTIF('Master list(no salts, metals)'!$K2041:$Y2041, "#N/A")=14,TRUE,FALSE))</f>
        <v>0</v>
      </c>
      <c r="L2048" t="b">
        <f>AND(COUNTIF('Master list(no salts, metals)'!L2041,"&lt;=1"),IF(COUNTIF('Master list(no salts, metals)'!$K2041:$Y2041, "#N/A")=14,TRUE,FALSE))</f>
        <v>0</v>
      </c>
      <c r="M2048" t="b">
        <f>AND(COUNTIF('Master list(no salts, metals)'!M2041,"&lt;=1"),IF(COUNTIF('Master list(no salts, metals)'!$K2041:$Y2041, "#N/A")=14,TRUE,FALSE))</f>
        <v>0</v>
      </c>
      <c r="N2048" t="b">
        <f>AND(COUNTIF('Master list(no salts, metals)'!N2041,"&lt;=1"),IF(COUNTIF('Master list(no salts, metals)'!$K2041:$Y2041, "#N/A")=14,TRUE,FALSE))</f>
        <v>0</v>
      </c>
      <c r="O2048" t="b">
        <f>AND(COUNTIF('Master list(no salts, metals)'!O2041,"&lt;=1"),IF(COUNTIF('Master list(no salts, metals)'!$K2041:$Y2041, "#N/A")=14,TRUE,FALSE))</f>
        <v>0</v>
      </c>
      <c r="P2048" t="b">
        <f>AND(COUNTIF('Master list(no salts, metals)'!P2041,"&lt;=1"),IF(COUNTIF('Master list(no salts, metals)'!$K2041:$Y2041, "#N/A")=14,TRUE,FALSE))</f>
        <v>0</v>
      </c>
      <c r="Q2048" t="b">
        <f>AND(COUNTIF('Master list(no salts, metals)'!Q2041,"&lt;=1"),IF(COUNTIF('Master list(no salts, metals)'!$K2041:$Y2041, "#N/A")=14,TRUE,FALSE))</f>
        <v>0</v>
      </c>
      <c r="R2048" t="b">
        <f>AND(COUNTIF('Master list(no salts, metals)'!R2041,"&lt;=1"),IF(COUNTIF('Master list(no salts, metals)'!$K2041:$Y2041, "#N/A")=14,TRUE,FALSE))</f>
        <v>0</v>
      </c>
      <c r="S2048" t="b">
        <f>AND(COUNTIF('Master list(no salts, metals)'!S2041,"&lt;=1"),IF(COUNTIF('Master list(no salts, metals)'!$K2041:$Y2041, "#N/A")=14,TRUE,FALSE))</f>
        <v>0</v>
      </c>
      <c r="T2048" t="b">
        <f>AND(COUNTIF('Master list(no salts, metals)'!T2041,"&lt;=1"),IF(COUNTIF('Master list(no salts, metals)'!$K2041:$Y2041, "#N/A")=14,TRUE,FALSE))</f>
        <v>0</v>
      </c>
      <c r="U2048" t="b">
        <f>AND(COUNTIF('Master list(no salts, metals)'!U2041,"&lt;=1"),IF(COUNTIF('Master list(no salts, metals)'!$K2041:$Y2041, "#N/A")=14,TRUE,FALSE))</f>
        <v>0</v>
      </c>
      <c r="V2048" t="b">
        <f>AND(COUNTIF('Master list(no salts, metals)'!V2041,"&lt;=1"),IF(COUNTIF('Master list(no salts, metals)'!$K2041:$Y2041, "#N/A")=14,TRUE,FALSE))</f>
        <v>0</v>
      </c>
      <c r="W2048" t="b">
        <f>AND(COUNTIF('Master list(no salts, metals)'!W2041,"&lt;=1"),IF(COUNTIF('Master list(no salts, metals)'!$K2041:$Y2041, "#N/A")=14,TRUE,FALSE))</f>
        <v>1</v>
      </c>
      <c r="X2048" t="b">
        <f>AND(COUNTIF('Master list(no salts, metals)'!X2041,"&lt;=1"),IF(COUNTIF('Master list(no salts, metals)'!$K2041:$Y2041, "#N/A")=14,TRUE,FALSE))</f>
        <v>0</v>
      </c>
      <c r="Y2048" t="b">
        <f>AND(COUNTIF('Master list(no salts, metals)'!Y2041,"&lt;=1"),IF(COUNTIF('Master list(no salts, metals)'!$K2041:$Y2041, "#N/A")=14,TRUE,FALSE))</f>
        <v>0</v>
      </c>
    </row>
    <row r="2049" spans="11:25" x14ac:dyDescent="0.25">
      <c r="K2049" t="b">
        <f>AND(COUNTIF('Master list(no salts, metals)'!K2042,"&lt;=1"),IF(COUNTIF('Master list(no salts, metals)'!$K2042:$Y2042, "#N/A")=14,TRUE,FALSE))</f>
        <v>0</v>
      </c>
      <c r="L2049" t="b">
        <f>AND(COUNTIF('Master list(no salts, metals)'!L2042,"&lt;=1"),IF(COUNTIF('Master list(no salts, metals)'!$K2042:$Y2042, "#N/A")=14,TRUE,FALSE))</f>
        <v>0</v>
      </c>
      <c r="M2049" t="b">
        <f>AND(COUNTIF('Master list(no salts, metals)'!M2042,"&lt;=1"),IF(COUNTIF('Master list(no salts, metals)'!$K2042:$Y2042, "#N/A")=14,TRUE,FALSE))</f>
        <v>0</v>
      </c>
      <c r="N2049" t="b">
        <f>AND(COUNTIF('Master list(no salts, metals)'!N2042,"&lt;=1"),IF(COUNTIF('Master list(no salts, metals)'!$K2042:$Y2042, "#N/A")=14,TRUE,FALSE))</f>
        <v>0</v>
      </c>
      <c r="O2049" t="b">
        <f>AND(COUNTIF('Master list(no salts, metals)'!O2042,"&lt;=1"),IF(COUNTIF('Master list(no salts, metals)'!$K2042:$Y2042, "#N/A")=14,TRUE,FALSE))</f>
        <v>0</v>
      </c>
      <c r="P2049" t="b">
        <f>AND(COUNTIF('Master list(no salts, metals)'!P2042,"&lt;=1"),IF(COUNTIF('Master list(no salts, metals)'!$K2042:$Y2042, "#N/A")=14,TRUE,FALSE))</f>
        <v>0</v>
      </c>
      <c r="Q2049" t="b">
        <f>AND(COUNTIF('Master list(no salts, metals)'!Q2042,"&lt;=1"),IF(COUNTIF('Master list(no salts, metals)'!$K2042:$Y2042, "#N/A")=14,TRUE,FALSE))</f>
        <v>0</v>
      </c>
      <c r="R2049" t="b">
        <f>AND(COUNTIF('Master list(no salts, metals)'!R2042,"&lt;=1"),IF(COUNTIF('Master list(no salts, metals)'!$K2042:$Y2042, "#N/A")=14,TRUE,FALSE))</f>
        <v>0</v>
      </c>
      <c r="S2049" t="b">
        <f>AND(COUNTIF('Master list(no salts, metals)'!S2042,"&lt;=1"),IF(COUNTIF('Master list(no salts, metals)'!$K2042:$Y2042, "#N/A")=14,TRUE,FALSE))</f>
        <v>0</v>
      </c>
      <c r="T2049" t="b">
        <f>AND(COUNTIF('Master list(no salts, metals)'!T2042,"&lt;=1"),IF(COUNTIF('Master list(no salts, metals)'!$K2042:$Y2042, "#N/A")=14,TRUE,FALSE))</f>
        <v>1</v>
      </c>
      <c r="U2049" t="b">
        <f>AND(COUNTIF('Master list(no salts, metals)'!U2042,"&lt;=1"),IF(COUNTIF('Master list(no salts, metals)'!$K2042:$Y2042, "#N/A")=14,TRUE,FALSE))</f>
        <v>0</v>
      </c>
      <c r="V2049" t="b">
        <f>AND(COUNTIF('Master list(no salts, metals)'!V2042,"&lt;=1"),IF(COUNTIF('Master list(no salts, metals)'!$K2042:$Y2042, "#N/A")=14,TRUE,FALSE))</f>
        <v>0</v>
      </c>
      <c r="W2049" t="b">
        <f>AND(COUNTIF('Master list(no salts, metals)'!W2042,"&lt;=1"),IF(COUNTIF('Master list(no salts, metals)'!$K2042:$Y2042, "#N/A")=14,TRUE,FALSE))</f>
        <v>0</v>
      </c>
      <c r="X2049" t="b">
        <f>AND(COUNTIF('Master list(no salts, metals)'!X2042,"&lt;=1"),IF(COUNTIF('Master list(no salts, metals)'!$K2042:$Y2042, "#N/A")=14,TRUE,FALSE))</f>
        <v>0</v>
      </c>
      <c r="Y2049" t="b">
        <f>AND(COUNTIF('Master list(no salts, metals)'!Y2042,"&lt;=1"),IF(COUNTIF('Master list(no salts, metals)'!$K2042:$Y2042, "#N/A")=14,TRUE,FALSE))</f>
        <v>0</v>
      </c>
    </row>
    <row r="2050" spans="11:25" x14ac:dyDescent="0.25">
      <c r="K2050" t="b">
        <f>AND(COUNTIF('Master list(no salts, metals)'!K2043,"&lt;=1"),IF(COUNTIF('Master list(no salts, metals)'!$K2043:$Y2043, "#N/A")=14,TRUE,FALSE))</f>
        <v>0</v>
      </c>
      <c r="L2050" t="b">
        <f>AND(COUNTIF('Master list(no salts, metals)'!L2043,"&lt;=1"),IF(COUNTIF('Master list(no salts, metals)'!$K2043:$Y2043, "#N/A")=14,TRUE,FALSE))</f>
        <v>0</v>
      </c>
      <c r="M2050" t="b">
        <f>AND(COUNTIF('Master list(no salts, metals)'!M2043,"&lt;=1"),IF(COUNTIF('Master list(no salts, metals)'!$K2043:$Y2043, "#N/A")=14,TRUE,FALSE))</f>
        <v>0</v>
      </c>
      <c r="N2050" t="b">
        <f>AND(COUNTIF('Master list(no salts, metals)'!N2043,"&lt;=1"),IF(COUNTIF('Master list(no salts, metals)'!$K2043:$Y2043, "#N/A")=14,TRUE,FALSE))</f>
        <v>0</v>
      </c>
      <c r="O2050" t="b">
        <f>AND(COUNTIF('Master list(no salts, metals)'!O2043,"&lt;=1"),IF(COUNTIF('Master list(no salts, metals)'!$K2043:$Y2043, "#N/A")=14,TRUE,FALSE))</f>
        <v>0</v>
      </c>
      <c r="P2050" t="b">
        <f>AND(COUNTIF('Master list(no salts, metals)'!P2043,"&lt;=1"),IF(COUNTIF('Master list(no salts, metals)'!$K2043:$Y2043, "#N/A")=14,TRUE,FALSE))</f>
        <v>0</v>
      </c>
      <c r="Q2050" t="b">
        <f>AND(COUNTIF('Master list(no salts, metals)'!Q2043,"&lt;=1"),IF(COUNTIF('Master list(no salts, metals)'!$K2043:$Y2043, "#N/A")=14,TRUE,FALSE))</f>
        <v>0</v>
      </c>
      <c r="R2050" t="b">
        <f>AND(COUNTIF('Master list(no salts, metals)'!R2043,"&lt;=1"),IF(COUNTIF('Master list(no salts, metals)'!$K2043:$Y2043, "#N/A")=14,TRUE,FALSE))</f>
        <v>0</v>
      </c>
      <c r="S2050" t="b">
        <f>AND(COUNTIF('Master list(no salts, metals)'!S2043,"&lt;=1"),IF(COUNTIF('Master list(no salts, metals)'!$K2043:$Y2043, "#N/A")=14,TRUE,FALSE))</f>
        <v>0</v>
      </c>
      <c r="T2050" t="b">
        <f>AND(COUNTIF('Master list(no salts, metals)'!T2043,"&lt;=1"),IF(COUNTIF('Master list(no salts, metals)'!$K2043:$Y2043, "#N/A")=14,TRUE,FALSE))</f>
        <v>1</v>
      </c>
      <c r="U2050" t="b">
        <f>AND(COUNTIF('Master list(no salts, metals)'!U2043,"&lt;=1"),IF(COUNTIF('Master list(no salts, metals)'!$K2043:$Y2043, "#N/A")=14,TRUE,FALSE))</f>
        <v>0</v>
      </c>
      <c r="V2050" t="b">
        <f>AND(COUNTIF('Master list(no salts, metals)'!V2043,"&lt;=1"),IF(COUNTIF('Master list(no salts, metals)'!$K2043:$Y2043, "#N/A")=14,TRUE,FALSE))</f>
        <v>0</v>
      </c>
      <c r="W2050" t="b">
        <f>AND(COUNTIF('Master list(no salts, metals)'!W2043,"&lt;=1"),IF(COUNTIF('Master list(no salts, metals)'!$K2043:$Y2043, "#N/A")=14,TRUE,FALSE))</f>
        <v>0</v>
      </c>
      <c r="X2050" t="b">
        <f>AND(COUNTIF('Master list(no salts, metals)'!X2043,"&lt;=1"),IF(COUNTIF('Master list(no salts, metals)'!$K2043:$Y2043, "#N/A")=14,TRUE,FALSE))</f>
        <v>0</v>
      </c>
      <c r="Y2050" t="b">
        <f>AND(COUNTIF('Master list(no salts, metals)'!Y2043,"&lt;=1"),IF(COUNTIF('Master list(no salts, metals)'!$K2043:$Y2043, "#N/A")=14,TRUE,FALSE))</f>
        <v>0</v>
      </c>
    </row>
    <row r="2051" spans="11:25" x14ac:dyDescent="0.25">
      <c r="K2051" t="b">
        <f>AND(COUNTIF('Master list(no salts, metals)'!K2044,"&lt;=1"),IF(COUNTIF('Master list(no salts, metals)'!$K2044:$Y2044, "#N/A")=14,TRUE,FALSE))</f>
        <v>0</v>
      </c>
      <c r="L2051" t="b">
        <f>AND(COUNTIF('Master list(no salts, metals)'!L2044,"&lt;=1"),IF(COUNTIF('Master list(no salts, metals)'!$K2044:$Y2044, "#N/A")=14,TRUE,FALSE))</f>
        <v>0</v>
      </c>
      <c r="M2051" t="b">
        <f>AND(COUNTIF('Master list(no salts, metals)'!M2044,"&lt;=1"),IF(COUNTIF('Master list(no salts, metals)'!$K2044:$Y2044, "#N/A")=14,TRUE,FALSE))</f>
        <v>0</v>
      </c>
      <c r="N2051" t="b">
        <f>AND(COUNTIF('Master list(no salts, metals)'!N2044,"&lt;=1"),IF(COUNTIF('Master list(no salts, metals)'!$K2044:$Y2044, "#N/A")=14,TRUE,FALSE))</f>
        <v>0</v>
      </c>
      <c r="O2051" t="b">
        <f>AND(COUNTIF('Master list(no salts, metals)'!O2044,"&lt;=1"),IF(COUNTIF('Master list(no salts, metals)'!$K2044:$Y2044, "#N/A")=14,TRUE,FALSE))</f>
        <v>0</v>
      </c>
      <c r="P2051" t="b">
        <f>AND(COUNTIF('Master list(no salts, metals)'!P2044,"&lt;=1"),IF(COUNTIF('Master list(no salts, metals)'!$K2044:$Y2044, "#N/A")=14,TRUE,FALSE))</f>
        <v>0</v>
      </c>
      <c r="Q2051" t="b">
        <f>AND(COUNTIF('Master list(no salts, metals)'!Q2044,"&lt;=1"),IF(COUNTIF('Master list(no salts, metals)'!$K2044:$Y2044, "#N/A")=14,TRUE,FALSE))</f>
        <v>0</v>
      </c>
      <c r="R2051" t="b">
        <f>AND(COUNTIF('Master list(no salts, metals)'!R2044,"&lt;=1"),IF(COUNTIF('Master list(no salts, metals)'!$K2044:$Y2044, "#N/A")=14,TRUE,FALSE))</f>
        <v>0</v>
      </c>
      <c r="S2051" t="b">
        <f>AND(COUNTIF('Master list(no salts, metals)'!S2044,"&lt;=1"),IF(COUNTIF('Master list(no salts, metals)'!$K2044:$Y2044, "#N/A")=14,TRUE,FALSE))</f>
        <v>0</v>
      </c>
      <c r="T2051" t="b">
        <f>AND(COUNTIF('Master list(no salts, metals)'!T2044,"&lt;=1"),IF(COUNTIF('Master list(no salts, metals)'!$K2044:$Y2044, "#N/A")=14,TRUE,FALSE))</f>
        <v>1</v>
      </c>
      <c r="U2051" t="b">
        <f>AND(COUNTIF('Master list(no salts, metals)'!U2044,"&lt;=1"),IF(COUNTIF('Master list(no salts, metals)'!$K2044:$Y2044, "#N/A")=14,TRUE,FALSE))</f>
        <v>0</v>
      </c>
      <c r="V2051" t="b">
        <f>AND(COUNTIF('Master list(no salts, metals)'!V2044,"&lt;=1"),IF(COUNTIF('Master list(no salts, metals)'!$K2044:$Y2044, "#N/A")=14,TRUE,FALSE))</f>
        <v>0</v>
      </c>
      <c r="W2051" t="b">
        <f>AND(COUNTIF('Master list(no salts, metals)'!W2044,"&lt;=1"),IF(COUNTIF('Master list(no salts, metals)'!$K2044:$Y2044, "#N/A")=14,TRUE,FALSE))</f>
        <v>0</v>
      </c>
      <c r="X2051" t="b">
        <f>AND(COUNTIF('Master list(no salts, metals)'!X2044,"&lt;=1"),IF(COUNTIF('Master list(no salts, metals)'!$K2044:$Y2044, "#N/A")=14,TRUE,FALSE))</f>
        <v>0</v>
      </c>
      <c r="Y2051" t="b">
        <f>AND(COUNTIF('Master list(no salts, metals)'!Y2044,"&lt;=1"),IF(COUNTIF('Master list(no salts, metals)'!$K2044:$Y2044, "#N/A")=14,TRUE,FALSE))</f>
        <v>0</v>
      </c>
    </row>
    <row r="2052" spans="11:25" x14ac:dyDescent="0.25">
      <c r="K2052" t="b">
        <f>AND(COUNTIF('Master list(no salts, metals)'!K2045,"&lt;=1"),IF(COUNTIF('Master list(no salts, metals)'!$K2045:$Y2045, "#N/A")=14,TRUE,FALSE))</f>
        <v>0</v>
      </c>
      <c r="L2052" t="b">
        <f>AND(COUNTIF('Master list(no salts, metals)'!L2045,"&lt;=1"),IF(COUNTIF('Master list(no salts, metals)'!$K2045:$Y2045, "#N/A")=14,TRUE,FALSE))</f>
        <v>0</v>
      </c>
      <c r="M2052" t="b">
        <f>AND(COUNTIF('Master list(no salts, metals)'!M2045,"&lt;=1"),IF(COUNTIF('Master list(no salts, metals)'!$K2045:$Y2045, "#N/A")=14,TRUE,FALSE))</f>
        <v>0</v>
      </c>
      <c r="N2052" t="b">
        <f>AND(COUNTIF('Master list(no salts, metals)'!N2045,"&lt;=1"),IF(COUNTIF('Master list(no salts, metals)'!$K2045:$Y2045, "#N/A")=14,TRUE,FALSE))</f>
        <v>0</v>
      </c>
      <c r="O2052" t="b">
        <f>AND(COUNTIF('Master list(no salts, metals)'!O2045,"&lt;=1"),IF(COUNTIF('Master list(no salts, metals)'!$K2045:$Y2045, "#N/A")=14,TRUE,FALSE))</f>
        <v>0</v>
      </c>
      <c r="P2052" t="b">
        <f>AND(COUNTIF('Master list(no salts, metals)'!P2045,"&lt;=1"),IF(COUNTIF('Master list(no salts, metals)'!$K2045:$Y2045, "#N/A")=14,TRUE,FALSE))</f>
        <v>0</v>
      </c>
      <c r="Q2052" t="b">
        <f>AND(COUNTIF('Master list(no salts, metals)'!Q2045,"&lt;=1"),IF(COUNTIF('Master list(no salts, metals)'!$K2045:$Y2045, "#N/A")=14,TRUE,FALSE))</f>
        <v>0</v>
      </c>
      <c r="R2052" t="b">
        <f>AND(COUNTIF('Master list(no salts, metals)'!R2045,"&lt;=1"),IF(COUNTIF('Master list(no salts, metals)'!$K2045:$Y2045, "#N/A")=14,TRUE,FALSE))</f>
        <v>0</v>
      </c>
      <c r="S2052" t="b">
        <f>AND(COUNTIF('Master list(no salts, metals)'!S2045,"&lt;=1"),IF(COUNTIF('Master list(no salts, metals)'!$K2045:$Y2045, "#N/A")=14,TRUE,FALSE))</f>
        <v>0</v>
      </c>
      <c r="T2052" t="b">
        <f>AND(COUNTIF('Master list(no salts, metals)'!T2045,"&lt;=1"),IF(COUNTIF('Master list(no salts, metals)'!$K2045:$Y2045, "#N/A")=14,TRUE,FALSE))</f>
        <v>0</v>
      </c>
      <c r="U2052" t="b">
        <f>AND(COUNTIF('Master list(no salts, metals)'!U2045,"&lt;=1"),IF(COUNTIF('Master list(no salts, metals)'!$K2045:$Y2045, "#N/A")=14,TRUE,FALSE))</f>
        <v>0</v>
      </c>
      <c r="V2052" t="b">
        <f>AND(COUNTIF('Master list(no salts, metals)'!V2045,"&lt;=1"),IF(COUNTIF('Master list(no salts, metals)'!$K2045:$Y2045, "#N/A")=14,TRUE,FALSE))</f>
        <v>0</v>
      </c>
      <c r="W2052" t="b">
        <f>AND(COUNTIF('Master list(no salts, metals)'!W2045,"&lt;=1"),IF(COUNTIF('Master list(no salts, metals)'!$K2045:$Y2045, "#N/A")=14,TRUE,FALSE))</f>
        <v>0</v>
      </c>
      <c r="X2052" t="b">
        <f>AND(COUNTIF('Master list(no salts, metals)'!X2045,"&lt;=1"),IF(COUNTIF('Master list(no salts, metals)'!$K2045:$Y2045, "#N/A")=14,TRUE,FALSE))</f>
        <v>0</v>
      </c>
      <c r="Y2052" t="b">
        <f>AND(COUNTIF('Master list(no salts, metals)'!Y2045,"&lt;=1"),IF(COUNTIF('Master list(no salts, metals)'!$K2045:$Y2045, "#N/A")=14,TRUE,FALSE))</f>
        <v>0</v>
      </c>
    </row>
    <row r="2053" spans="11:25" x14ac:dyDescent="0.25">
      <c r="K2053" t="b">
        <f>AND(COUNTIF('Master list(no salts, metals)'!K2046,"&lt;=1"),IF(COUNTIF('Master list(no salts, metals)'!$K2046:$Y2046, "#N/A")=14,TRUE,FALSE))</f>
        <v>0</v>
      </c>
      <c r="L2053" t="b">
        <f>AND(COUNTIF('Master list(no salts, metals)'!L2046,"&lt;=1"),IF(COUNTIF('Master list(no salts, metals)'!$K2046:$Y2046, "#N/A")=14,TRUE,FALSE))</f>
        <v>0</v>
      </c>
      <c r="M2053" t="b">
        <f>AND(COUNTIF('Master list(no salts, metals)'!M2046,"&lt;=1"),IF(COUNTIF('Master list(no salts, metals)'!$K2046:$Y2046, "#N/A")=14,TRUE,FALSE))</f>
        <v>0</v>
      </c>
      <c r="N2053" t="b">
        <f>AND(COUNTIF('Master list(no salts, metals)'!N2046,"&lt;=1"),IF(COUNTIF('Master list(no salts, metals)'!$K2046:$Y2046, "#N/A")=14,TRUE,FALSE))</f>
        <v>0</v>
      </c>
      <c r="O2053" t="b">
        <f>AND(COUNTIF('Master list(no salts, metals)'!O2046,"&lt;=1"),IF(COUNTIF('Master list(no salts, metals)'!$K2046:$Y2046, "#N/A")=14,TRUE,FALSE))</f>
        <v>0</v>
      </c>
      <c r="P2053" t="b">
        <f>AND(COUNTIF('Master list(no salts, metals)'!P2046,"&lt;=1"),IF(COUNTIF('Master list(no salts, metals)'!$K2046:$Y2046, "#N/A")=14,TRUE,FALSE))</f>
        <v>0</v>
      </c>
      <c r="Q2053" t="b">
        <f>AND(COUNTIF('Master list(no salts, metals)'!Q2046,"&lt;=1"),IF(COUNTIF('Master list(no salts, metals)'!$K2046:$Y2046, "#N/A")=14,TRUE,FALSE))</f>
        <v>0</v>
      </c>
      <c r="R2053" t="b">
        <f>AND(COUNTIF('Master list(no salts, metals)'!R2046,"&lt;=1"),IF(COUNTIF('Master list(no salts, metals)'!$K2046:$Y2046, "#N/A")=14,TRUE,FALSE))</f>
        <v>0</v>
      </c>
      <c r="S2053" t="b">
        <f>AND(COUNTIF('Master list(no salts, metals)'!S2046,"&lt;=1"),IF(COUNTIF('Master list(no salts, metals)'!$K2046:$Y2046, "#N/A")=14,TRUE,FALSE))</f>
        <v>0</v>
      </c>
      <c r="T2053" t="b">
        <f>AND(COUNTIF('Master list(no salts, metals)'!T2046,"&lt;=1"),IF(COUNTIF('Master list(no salts, metals)'!$K2046:$Y2046, "#N/A")=14,TRUE,FALSE))</f>
        <v>1</v>
      </c>
      <c r="U2053" t="b">
        <f>AND(COUNTIF('Master list(no salts, metals)'!U2046,"&lt;=1"),IF(COUNTIF('Master list(no salts, metals)'!$K2046:$Y2046, "#N/A")=14,TRUE,FALSE))</f>
        <v>0</v>
      </c>
      <c r="V2053" t="b">
        <f>AND(COUNTIF('Master list(no salts, metals)'!V2046,"&lt;=1"),IF(COUNTIF('Master list(no salts, metals)'!$K2046:$Y2046, "#N/A")=14,TRUE,FALSE))</f>
        <v>0</v>
      </c>
      <c r="W2053" t="b">
        <f>AND(COUNTIF('Master list(no salts, metals)'!W2046,"&lt;=1"),IF(COUNTIF('Master list(no salts, metals)'!$K2046:$Y2046, "#N/A")=14,TRUE,FALSE))</f>
        <v>0</v>
      </c>
      <c r="X2053" t="b">
        <f>AND(COUNTIF('Master list(no salts, metals)'!X2046,"&lt;=1"),IF(COUNTIF('Master list(no salts, metals)'!$K2046:$Y2046, "#N/A")=14,TRUE,FALSE))</f>
        <v>0</v>
      </c>
      <c r="Y2053" t="b">
        <f>AND(COUNTIF('Master list(no salts, metals)'!Y2046,"&lt;=1"),IF(COUNTIF('Master list(no salts, metals)'!$K2046:$Y2046, "#N/A")=14,TRUE,FALSE))</f>
        <v>0</v>
      </c>
    </row>
    <row r="2054" spans="11:25" x14ac:dyDescent="0.25">
      <c r="K2054" t="b">
        <f>AND(COUNTIF('Master list(no salts, metals)'!K2047,"&lt;=1"),IF(COUNTIF('Master list(no salts, metals)'!$K2047:$Y2047, "#N/A")=14,TRUE,FALSE))</f>
        <v>0</v>
      </c>
      <c r="L2054" t="b">
        <f>AND(COUNTIF('Master list(no salts, metals)'!L2047,"&lt;=1"),IF(COUNTIF('Master list(no salts, metals)'!$K2047:$Y2047, "#N/A")=14,TRUE,FALSE))</f>
        <v>0</v>
      </c>
      <c r="M2054" t="b">
        <f>AND(COUNTIF('Master list(no salts, metals)'!M2047,"&lt;=1"),IF(COUNTIF('Master list(no salts, metals)'!$K2047:$Y2047, "#N/A")=14,TRUE,FALSE))</f>
        <v>0</v>
      </c>
      <c r="N2054" t="b">
        <f>AND(COUNTIF('Master list(no salts, metals)'!N2047,"&lt;=1"),IF(COUNTIF('Master list(no salts, metals)'!$K2047:$Y2047, "#N/A")=14,TRUE,FALSE))</f>
        <v>0</v>
      </c>
      <c r="O2054" t="b">
        <f>AND(COUNTIF('Master list(no salts, metals)'!O2047,"&lt;=1"),IF(COUNTIF('Master list(no salts, metals)'!$K2047:$Y2047, "#N/A")=14,TRUE,FALSE))</f>
        <v>0</v>
      </c>
      <c r="P2054" t="b">
        <f>AND(COUNTIF('Master list(no salts, metals)'!P2047,"&lt;=1"),IF(COUNTIF('Master list(no salts, metals)'!$K2047:$Y2047, "#N/A")=14,TRUE,FALSE))</f>
        <v>0</v>
      </c>
      <c r="Q2054" t="b">
        <f>AND(COUNTIF('Master list(no salts, metals)'!Q2047,"&lt;=1"),IF(COUNTIF('Master list(no salts, metals)'!$K2047:$Y2047, "#N/A")=14,TRUE,FALSE))</f>
        <v>0</v>
      </c>
      <c r="R2054" t="b">
        <f>AND(COUNTIF('Master list(no salts, metals)'!R2047,"&lt;=1"),IF(COUNTIF('Master list(no salts, metals)'!$K2047:$Y2047, "#N/A")=14,TRUE,FALSE))</f>
        <v>0</v>
      </c>
      <c r="S2054" t="b">
        <f>AND(COUNTIF('Master list(no salts, metals)'!S2047,"&lt;=1"),IF(COUNTIF('Master list(no salts, metals)'!$K2047:$Y2047, "#N/A")=14,TRUE,FALSE))</f>
        <v>0</v>
      </c>
      <c r="T2054" t="b">
        <f>AND(COUNTIF('Master list(no salts, metals)'!T2047,"&lt;=1"),IF(COUNTIF('Master list(no salts, metals)'!$K2047:$Y2047, "#N/A")=14,TRUE,FALSE))</f>
        <v>0</v>
      </c>
      <c r="U2054" t="b">
        <f>AND(COUNTIF('Master list(no salts, metals)'!U2047,"&lt;=1"),IF(COUNTIF('Master list(no salts, metals)'!$K2047:$Y2047, "#N/A")=14,TRUE,FALSE))</f>
        <v>0</v>
      </c>
      <c r="V2054" t="b">
        <f>AND(COUNTIF('Master list(no salts, metals)'!V2047,"&lt;=1"),IF(COUNTIF('Master list(no salts, metals)'!$K2047:$Y2047, "#N/A")=14,TRUE,FALSE))</f>
        <v>0</v>
      </c>
      <c r="W2054" t="b">
        <f>AND(COUNTIF('Master list(no salts, metals)'!W2047,"&lt;=1"),IF(COUNTIF('Master list(no salts, metals)'!$K2047:$Y2047, "#N/A")=14,TRUE,FALSE))</f>
        <v>0</v>
      </c>
      <c r="X2054" t="b">
        <f>AND(COUNTIF('Master list(no salts, metals)'!X2047,"&lt;=1"),IF(COUNTIF('Master list(no salts, metals)'!$K2047:$Y2047, "#N/A")=14,TRUE,FALSE))</f>
        <v>0</v>
      </c>
      <c r="Y2054" t="b">
        <f>AND(COUNTIF('Master list(no salts, metals)'!Y2047,"&lt;=1"),IF(COUNTIF('Master list(no salts, metals)'!$K2047:$Y2047, "#N/A")=14,TRUE,FALSE))</f>
        <v>0</v>
      </c>
    </row>
    <row r="2055" spans="11:25" x14ac:dyDescent="0.25">
      <c r="K2055" t="b">
        <f>AND(COUNTIF('Master list(no salts, metals)'!K2048,"&lt;=1"),IF(COUNTIF('Master list(no salts, metals)'!$K2048:$Y2048, "#N/A")=14,TRUE,FALSE))</f>
        <v>1</v>
      </c>
      <c r="L2055" t="b">
        <f>AND(COUNTIF('Master list(no salts, metals)'!L2048,"&lt;=1"),IF(COUNTIF('Master list(no salts, metals)'!$K2048:$Y2048, "#N/A")=14,TRUE,FALSE))</f>
        <v>0</v>
      </c>
      <c r="M2055" t="b">
        <f>AND(COUNTIF('Master list(no salts, metals)'!M2048,"&lt;=1"),IF(COUNTIF('Master list(no salts, metals)'!$K2048:$Y2048, "#N/A")=14,TRUE,FALSE))</f>
        <v>0</v>
      </c>
      <c r="N2055" t="b">
        <f>AND(COUNTIF('Master list(no salts, metals)'!N2048,"&lt;=1"),IF(COUNTIF('Master list(no salts, metals)'!$K2048:$Y2048, "#N/A")=14,TRUE,FALSE))</f>
        <v>0</v>
      </c>
      <c r="O2055" t="b">
        <f>AND(COUNTIF('Master list(no salts, metals)'!O2048,"&lt;=1"),IF(COUNTIF('Master list(no salts, metals)'!$K2048:$Y2048, "#N/A")=14,TRUE,FALSE))</f>
        <v>0</v>
      </c>
      <c r="P2055" t="b">
        <f>AND(COUNTIF('Master list(no salts, metals)'!P2048,"&lt;=1"),IF(COUNTIF('Master list(no salts, metals)'!$K2048:$Y2048, "#N/A")=14,TRUE,FALSE))</f>
        <v>0</v>
      </c>
      <c r="Q2055" t="b">
        <f>AND(COUNTIF('Master list(no salts, metals)'!Q2048,"&lt;=1"),IF(COUNTIF('Master list(no salts, metals)'!$K2048:$Y2048, "#N/A")=14,TRUE,FALSE))</f>
        <v>0</v>
      </c>
      <c r="R2055" t="b">
        <f>AND(COUNTIF('Master list(no salts, metals)'!R2048,"&lt;=1"),IF(COUNTIF('Master list(no salts, metals)'!$K2048:$Y2048, "#N/A")=14,TRUE,FALSE))</f>
        <v>0</v>
      </c>
      <c r="S2055" t="b">
        <f>AND(COUNTIF('Master list(no salts, metals)'!S2048,"&lt;=1"),IF(COUNTIF('Master list(no salts, metals)'!$K2048:$Y2048, "#N/A")=14,TRUE,FALSE))</f>
        <v>0</v>
      </c>
      <c r="T2055" t="b">
        <f>AND(COUNTIF('Master list(no salts, metals)'!T2048,"&lt;=1"),IF(COUNTIF('Master list(no salts, metals)'!$K2048:$Y2048, "#N/A")=14,TRUE,FALSE))</f>
        <v>0</v>
      </c>
      <c r="U2055" t="b">
        <f>AND(COUNTIF('Master list(no salts, metals)'!U2048,"&lt;=1"),IF(COUNTIF('Master list(no salts, metals)'!$K2048:$Y2048, "#N/A")=14,TRUE,FALSE))</f>
        <v>0</v>
      </c>
      <c r="V2055" t="b">
        <f>AND(COUNTIF('Master list(no salts, metals)'!V2048,"&lt;=1"),IF(COUNTIF('Master list(no salts, metals)'!$K2048:$Y2048, "#N/A")=14,TRUE,FALSE))</f>
        <v>0</v>
      </c>
      <c r="W2055" t="b">
        <f>AND(COUNTIF('Master list(no salts, metals)'!W2048,"&lt;=1"),IF(COUNTIF('Master list(no salts, metals)'!$K2048:$Y2048, "#N/A")=14,TRUE,FALSE))</f>
        <v>0</v>
      </c>
      <c r="X2055" t="b">
        <f>AND(COUNTIF('Master list(no salts, metals)'!X2048,"&lt;=1"),IF(COUNTIF('Master list(no salts, metals)'!$K2048:$Y2048, "#N/A")=14,TRUE,FALSE))</f>
        <v>0</v>
      </c>
      <c r="Y2055" t="b">
        <f>AND(COUNTIF('Master list(no salts, metals)'!Y2048,"&lt;=1"),IF(COUNTIF('Master list(no salts, metals)'!$K2048:$Y2048, "#N/A")=14,TRUE,FALSE))</f>
        <v>0</v>
      </c>
    </row>
    <row r="2056" spans="11:25" x14ac:dyDescent="0.25">
      <c r="K2056" t="b">
        <f>AND(COUNTIF('Master list(no salts, metals)'!K2049,"&lt;=1"),IF(COUNTIF('Master list(no salts, metals)'!$K2049:$Y2049, "#N/A")=14,TRUE,FALSE))</f>
        <v>0</v>
      </c>
      <c r="L2056" t="b">
        <f>AND(COUNTIF('Master list(no salts, metals)'!L2049,"&lt;=1"),IF(COUNTIF('Master list(no salts, metals)'!$K2049:$Y2049, "#N/A")=14,TRUE,FALSE))</f>
        <v>0</v>
      </c>
      <c r="M2056" t="b">
        <f>AND(COUNTIF('Master list(no salts, metals)'!M2049,"&lt;=1"),IF(COUNTIF('Master list(no salts, metals)'!$K2049:$Y2049, "#N/A")=14,TRUE,FALSE))</f>
        <v>0</v>
      </c>
      <c r="N2056" t="b">
        <f>AND(COUNTIF('Master list(no salts, metals)'!N2049,"&lt;=1"),IF(COUNTIF('Master list(no salts, metals)'!$K2049:$Y2049, "#N/A")=14,TRUE,FALSE))</f>
        <v>0</v>
      </c>
      <c r="O2056" t="b">
        <f>AND(COUNTIF('Master list(no salts, metals)'!O2049,"&lt;=1"),IF(COUNTIF('Master list(no salts, metals)'!$K2049:$Y2049, "#N/A")=14,TRUE,FALSE))</f>
        <v>0</v>
      </c>
      <c r="P2056" t="b">
        <f>AND(COUNTIF('Master list(no salts, metals)'!P2049,"&lt;=1"),IF(COUNTIF('Master list(no salts, metals)'!$K2049:$Y2049, "#N/A")=14,TRUE,FALSE))</f>
        <v>0</v>
      </c>
      <c r="Q2056" t="b">
        <f>AND(COUNTIF('Master list(no salts, metals)'!Q2049,"&lt;=1"),IF(COUNTIF('Master list(no salts, metals)'!$K2049:$Y2049, "#N/A")=14,TRUE,FALSE))</f>
        <v>0</v>
      </c>
      <c r="R2056" t="b">
        <f>AND(COUNTIF('Master list(no salts, metals)'!R2049,"&lt;=1"),IF(COUNTIF('Master list(no salts, metals)'!$K2049:$Y2049, "#N/A")=14,TRUE,FALSE))</f>
        <v>0</v>
      </c>
      <c r="S2056" t="b">
        <f>AND(COUNTIF('Master list(no salts, metals)'!S2049,"&lt;=1"),IF(COUNTIF('Master list(no salts, metals)'!$K2049:$Y2049, "#N/A")=14,TRUE,FALSE))</f>
        <v>0</v>
      </c>
      <c r="T2056" t="b">
        <f>AND(COUNTIF('Master list(no salts, metals)'!T2049,"&lt;=1"),IF(COUNTIF('Master list(no salts, metals)'!$K2049:$Y2049, "#N/A")=14,TRUE,FALSE))</f>
        <v>0</v>
      </c>
      <c r="U2056" t="b">
        <f>AND(COUNTIF('Master list(no salts, metals)'!U2049,"&lt;=1"),IF(COUNTIF('Master list(no salts, metals)'!$K2049:$Y2049, "#N/A")=14,TRUE,FALSE))</f>
        <v>0</v>
      </c>
      <c r="V2056" t="b">
        <f>AND(COUNTIF('Master list(no salts, metals)'!V2049,"&lt;=1"),IF(COUNTIF('Master list(no salts, metals)'!$K2049:$Y2049, "#N/A")=14,TRUE,FALSE))</f>
        <v>0</v>
      </c>
      <c r="W2056" t="b">
        <f>AND(COUNTIF('Master list(no salts, metals)'!W2049,"&lt;=1"),IF(COUNTIF('Master list(no salts, metals)'!$K2049:$Y2049, "#N/A")=14,TRUE,FALSE))</f>
        <v>1</v>
      </c>
      <c r="X2056" t="b">
        <f>AND(COUNTIF('Master list(no salts, metals)'!X2049,"&lt;=1"),IF(COUNTIF('Master list(no salts, metals)'!$K2049:$Y2049, "#N/A")=14,TRUE,FALSE))</f>
        <v>0</v>
      </c>
      <c r="Y2056" t="b">
        <f>AND(COUNTIF('Master list(no salts, metals)'!Y2049,"&lt;=1"),IF(COUNTIF('Master list(no salts, metals)'!$K2049:$Y2049, "#N/A")=14,TRUE,FALSE))</f>
        <v>0</v>
      </c>
    </row>
    <row r="2057" spans="11:25" x14ac:dyDescent="0.25">
      <c r="K2057" t="e">
        <f>AND(COUNTIF('Master list(no salts, metals)'!#REF!,"&lt;=1"),IF(COUNTIF('Master list(no salts, metals)'!#REF!, "#N/A")=14,TRUE,FALSE))</f>
        <v>#REF!</v>
      </c>
      <c r="L2057" t="e">
        <f>AND(COUNTIF('Master list(no salts, metals)'!#REF!,"&lt;=1"),IF(COUNTIF('Master list(no salts, metals)'!#REF!, "#N/A")=14,TRUE,FALSE))</f>
        <v>#REF!</v>
      </c>
      <c r="M2057" t="e">
        <f>AND(COUNTIF('Master list(no salts, metals)'!#REF!,"&lt;=1"),IF(COUNTIF('Master list(no salts, metals)'!#REF!, "#N/A")=14,TRUE,FALSE))</f>
        <v>#REF!</v>
      </c>
      <c r="N2057" t="e">
        <f>AND(COUNTIF('Master list(no salts, metals)'!#REF!,"&lt;=1"),IF(COUNTIF('Master list(no salts, metals)'!#REF!, "#N/A")=14,TRUE,FALSE))</f>
        <v>#REF!</v>
      </c>
      <c r="O2057" t="e">
        <f>AND(COUNTIF('Master list(no salts, metals)'!#REF!,"&lt;=1"),IF(COUNTIF('Master list(no salts, metals)'!#REF!, "#N/A")=14,TRUE,FALSE))</f>
        <v>#REF!</v>
      </c>
      <c r="P2057" t="e">
        <f>AND(COUNTIF('Master list(no salts, metals)'!#REF!,"&lt;=1"),IF(COUNTIF('Master list(no salts, metals)'!#REF!, "#N/A")=14,TRUE,FALSE))</f>
        <v>#REF!</v>
      </c>
      <c r="Q2057" t="e">
        <f>AND(COUNTIF('Master list(no salts, metals)'!#REF!,"&lt;=1"),IF(COUNTIF('Master list(no salts, metals)'!#REF!, "#N/A")=14,TRUE,FALSE))</f>
        <v>#REF!</v>
      </c>
      <c r="R2057" t="e">
        <f>AND(COUNTIF('Master list(no salts, metals)'!#REF!,"&lt;=1"),IF(COUNTIF('Master list(no salts, metals)'!#REF!, "#N/A")=14,TRUE,FALSE))</f>
        <v>#REF!</v>
      </c>
      <c r="S2057" t="e">
        <f>AND(COUNTIF('Master list(no salts, metals)'!#REF!,"&lt;=1"),IF(COUNTIF('Master list(no salts, metals)'!#REF!, "#N/A")=14,TRUE,FALSE))</f>
        <v>#REF!</v>
      </c>
      <c r="T2057" t="e">
        <f>AND(COUNTIF('Master list(no salts, metals)'!#REF!,"&lt;=1"),IF(COUNTIF('Master list(no salts, metals)'!#REF!, "#N/A")=14,TRUE,FALSE))</f>
        <v>#REF!</v>
      </c>
      <c r="U2057" t="e">
        <f>AND(COUNTIF('Master list(no salts, metals)'!#REF!,"&lt;=1"),IF(COUNTIF('Master list(no salts, metals)'!#REF!, "#N/A")=14,TRUE,FALSE))</f>
        <v>#REF!</v>
      </c>
      <c r="V2057" t="e">
        <f>AND(COUNTIF('Master list(no salts, metals)'!#REF!,"&lt;=1"),IF(COUNTIF('Master list(no salts, metals)'!#REF!, "#N/A")=14,TRUE,FALSE))</f>
        <v>#REF!</v>
      </c>
      <c r="W2057" t="e">
        <f>AND(COUNTIF('Master list(no salts, metals)'!#REF!,"&lt;=1"),IF(COUNTIF('Master list(no salts, metals)'!#REF!, "#N/A")=14,TRUE,FALSE))</f>
        <v>#REF!</v>
      </c>
      <c r="X2057" t="e">
        <f>AND(COUNTIF('Master list(no salts, metals)'!#REF!,"&lt;=1"),IF(COUNTIF('Master list(no salts, metals)'!#REF!, "#N/A")=14,TRUE,FALSE))</f>
        <v>#REF!</v>
      </c>
      <c r="Y2057" t="e">
        <f>AND(COUNTIF('Master list(no salts, metals)'!#REF!,"&lt;=1"),IF(COUNTIF('Master list(no salts, metals)'!#REF!, "#N/A")=14,TRUE,FALSE))</f>
        <v>#REF!</v>
      </c>
    </row>
    <row r="2058" spans="11:25" x14ac:dyDescent="0.25">
      <c r="K2058" t="b">
        <f>AND(COUNTIF('Master list(no salts, metals)'!K2050,"&lt;=1"),IF(COUNTIF('Master list(no salts, metals)'!$K2050:$Y2050, "#N/A")=14,TRUE,FALSE))</f>
        <v>0</v>
      </c>
      <c r="L2058" t="b">
        <f>AND(COUNTIF('Master list(no salts, metals)'!L2050,"&lt;=1"),IF(COUNTIF('Master list(no salts, metals)'!$K2050:$Y2050, "#N/A")=14,TRUE,FALSE))</f>
        <v>0</v>
      </c>
      <c r="M2058" t="b">
        <f>AND(COUNTIF('Master list(no salts, metals)'!M2050,"&lt;=1"),IF(COUNTIF('Master list(no salts, metals)'!$K2050:$Y2050, "#N/A")=14,TRUE,FALSE))</f>
        <v>0</v>
      </c>
      <c r="N2058" t="b">
        <f>AND(COUNTIF('Master list(no salts, metals)'!N2050,"&lt;=1"),IF(COUNTIF('Master list(no salts, metals)'!$K2050:$Y2050, "#N/A")=14,TRUE,FALSE))</f>
        <v>0</v>
      </c>
      <c r="O2058" t="b">
        <f>AND(COUNTIF('Master list(no salts, metals)'!O2050,"&lt;=1"),IF(COUNTIF('Master list(no salts, metals)'!$K2050:$Y2050, "#N/A")=14,TRUE,FALSE))</f>
        <v>0</v>
      </c>
      <c r="P2058" t="b">
        <f>AND(COUNTIF('Master list(no salts, metals)'!P2050,"&lt;=1"),IF(COUNTIF('Master list(no salts, metals)'!$K2050:$Y2050, "#N/A")=14,TRUE,FALSE))</f>
        <v>0</v>
      </c>
      <c r="Q2058" t="b">
        <f>AND(COUNTIF('Master list(no salts, metals)'!Q2050,"&lt;=1"),IF(COUNTIF('Master list(no salts, metals)'!$K2050:$Y2050, "#N/A")=14,TRUE,FALSE))</f>
        <v>0</v>
      </c>
      <c r="R2058" t="b">
        <f>AND(COUNTIF('Master list(no salts, metals)'!R2050,"&lt;=1"),IF(COUNTIF('Master list(no salts, metals)'!$K2050:$Y2050, "#N/A")=14,TRUE,FALSE))</f>
        <v>0</v>
      </c>
      <c r="S2058" t="b">
        <f>AND(COUNTIF('Master list(no salts, metals)'!S2050,"&lt;=1"),IF(COUNTIF('Master list(no salts, metals)'!$K2050:$Y2050, "#N/A")=14,TRUE,FALSE))</f>
        <v>0</v>
      </c>
      <c r="T2058" t="b">
        <f>AND(COUNTIF('Master list(no salts, metals)'!T2050,"&lt;=1"),IF(COUNTIF('Master list(no salts, metals)'!$K2050:$Y2050, "#N/A")=14,TRUE,FALSE))</f>
        <v>0</v>
      </c>
      <c r="U2058" t="b">
        <f>AND(COUNTIF('Master list(no salts, metals)'!U2050,"&lt;=1"),IF(COUNTIF('Master list(no salts, metals)'!$K2050:$Y2050, "#N/A")=14,TRUE,FALSE))</f>
        <v>0</v>
      </c>
      <c r="V2058" t="b">
        <f>AND(COUNTIF('Master list(no salts, metals)'!V2050,"&lt;=1"),IF(COUNTIF('Master list(no salts, metals)'!$K2050:$Y2050, "#N/A")=14,TRUE,FALSE))</f>
        <v>0</v>
      </c>
      <c r="W2058" t="b">
        <f>AND(COUNTIF('Master list(no salts, metals)'!W2050,"&lt;=1"),IF(COUNTIF('Master list(no salts, metals)'!$K2050:$Y2050, "#N/A")=14,TRUE,FALSE))</f>
        <v>0</v>
      </c>
      <c r="X2058" t="b">
        <f>AND(COUNTIF('Master list(no salts, metals)'!X2050,"&lt;=1"),IF(COUNTIF('Master list(no salts, metals)'!$K2050:$Y2050, "#N/A")=14,TRUE,FALSE))</f>
        <v>0</v>
      </c>
      <c r="Y2058" t="b">
        <f>AND(COUNTIF('Master list(no salts, metals)'!Y2050,"&lt;=1"),IF(COUNTIF('Master list(no salts, metals)'!$K2050:$Y2050, "#N/A")=14,TRUE,FALSE))</f>
        <v>0</v>
      </c>
    </row>
    <row r="2059" spans="11:25" x14ac:dyDescent="0.25">
      <c r="K2059" t="b">
        <f>AND(COUNTIF('Master list(no salts, metals)'!K2051,"&lt;=1"),IF(COUNTIF('Master list(no salts, metals)'!$K2051:$Y2051, "#N/A")=14,TRUE,FALSE))</f>
        <v>0</v>
      </c>
      <c r="L2059" t="b">
        <f>AND(COUNTIF('Master list(no salts, metals)'!L2051,"&lt;=1"),IF(COUNTIF('Master list(no salts, metals)'!$K2051:$Y2051, "#N/A")=14,TRUE,FALSE))</f>
        <v>0</v>
      </c>
      <c r="M2059" t="b">
        <f>AND(COUNTIF('Master list(no salts, metals)'!M2051,"&lt;=1"),IF(COUNTIF('Master list(no salts, metals)'!$K2051:$Y2051, "#N/A")=14,TRUE,FALSE))</f>
        <v>0</v>
      </c>
      <c r="N2059" t="b">
        <f>AND(COUNTIF('Master list(no salts, metals)'!N2051,"&lt;=1"),IF(COUNTIF('Master list(no salts, metals)'!$K2051:$Y2051, "#N/A")=14,TRUE,FALSE))</f>
        <v>0</v>
      </c>
      <c r="O2059" t="b">
        <f>AND(COUNTIF('Master list(no salts, metals)'!O2051,"&lt;=1"),IF(COUNTIF('Master list(no salts, metals)'!$K2051:$Y2051, "#N/A")=14,TRUE,FALSE))</f>
        <v>0</v>
      </c>
      <c r="P2059" t="b">
        <f>AND(COUNTIF('Master list(no salts, metals)'!P2051,"&lt;=1"),IF(COUNTIF('Master list(no salts, metals)'!$K2051:$Y2051, "#N/A")=14,TRUE,FALSE))</f>
        <v>0</v>
      </c>
      <c r="Q2059" t="b">
        <f>AND(COUNTIF('Master list(no salts, metals)'!Q2051,"&lt;=1"),IF(COUNTIF('Master list(no salts, metals)'!$K2051:$Y2051, "#N/A")=14,TRUE,FALSE))</f>
        <v>0</v>
      </c>
      <c r="R2059" t="b">
        <f>AND(COUNTIF('Master list(no salts, metals)'!R2051,"&lt;=1"),IF(COUNTIF('Master list(no salts, metals)'!$K2051:$Y2051, "#N/A")=14,TRUE,FALSE))</f>
        <v>0</v>
      </c>
      <c r="S2059" t="b">
        <f>AND(COUNTIF('Master list(no salts, metals)'!S2051,"&lt;=1"),IF(COUNTIF('Master list(no salts, metals)'!$K2051:$Y2051, "#N/A")=14,TRUE,FALSE))</f>
        <v>0</v>
      </c>
      <c r="T2059" t="b">
        <f>AND(COUNTIF('Master list(no salts, metals)'!T2051,"&lt;=1"),IF(COUNTIF('Master list(no salts, metals)'!$K2051:$Y2051, "#N/A")=14,TRUE,FALSE))</f>
        <v>0</v>
      </c>
      <c r="U2059" t="b">
        <f>AND(COUNTIF('Master list(no salts, metals)'!U2051,"&lt;=1"),IF(COUNTIF('Master list(no salts, metals)'!$K2051:$Y2051, "#N/A")=14,TRUE,FALSE))</f>
        <v>0</v>
      </c>
      <c r="V2059" t="b">
        <f>AND(COUNTIF('Master list(no salts, metals)'!V2051,"&lt;=1"),IF(COUNTIF('Master list(no salts, metals)'!$K2051:$Y2051, "#N/A")=14,TRUE,FALSE))</f>
        <v>0</v>
      </c>
      <c r="W2059" t="b">
        <f>AND(COUNTIF('Master list(no salts, metals)'!W2051,"&lt;=1"),IF(COUNTIF('Master list(no salts, metals)'!$K2051:$Y2051, "#N/A")=14,TRUE,FALSE))</f>
        <v>0</v>
      </c>
      <c r="X2059" t="b">
        <f>AND(COUNTIF('Master list(no salts, metals)'!X2051,"&lt;=1"),IF(COUNTIF('Master list(no salts, metals)'!$K2051:$Y2051, "#N/A")=14,TRUE,FALSE))</f>
        <v>0</v>
      </c>
      <c r="Y2059" t="b">
        <f>AND(COUNTIF('Master list(no salts, metals)'!Y2051,"&lt;=1"),IF(COUNTIF('Master list(no salts, metals)'!$K2051:$Y2051, "#N/A")=14,TRUE,FALSE))</f>
        <v>0</v>
      </c>
    </row>
    <row r="2060" spans="11:25" x14ac:dyDescent="0.25">
      <c r="K2060" t="b">
        <f>AND(COUNTIF('Master list(no salts, metals)'!K2052,"&lt;=1"),IF(COUNTIF('Master list(no salts, metals)'!$K2052:$Y2052, "#N/A")=14,TRUE,FALSE))</f>
        <v>0</v>
      </c>
      <c r="L2060" t="b">
        <f>AND(COUNTIF('Master list(no salts, metals)'!L2052,"&lt;=1"),IF(COUNTIF('Master list(no salts, metals)'!$K2052:$Y2052, "#N/A")=14,TRUE,FALSE))</f>
        <v>0</v>
      </c>
      <c r="M2060" t="b">
        <f>AND(COUNTIF('Master list(no salts, metals)'!M2052,"&lt;=1"),IF(COUNTIF('Master list(no salts, metals)'!$K2052:$Y2052, "#N/A")=14,TRUE,FALSE))</f>
        <v>0</v>
      </c>
      <c r="N2060" t="b">
        <f>AND(COUNTIF('Master list(no salts, metals)'!N2052,"&lt;=1"),IF(COUNTIF('Master list(no salts, metals)'!$K2052:$Y2052, "#N/A")=14,TRUE,FALSE))</f>
        <v>0</v>
      </c>
      <c r="O2060" t="b">
        <f>AND(COUNTIF('Master list(no salts, metals)'!O2052,"&lt;=1"),IF(COUNTIF('Master list(no salts, metals)'!$K2052:$Y2052, "#N/A")=14,TRUE,FALSE))</f>
        <v>0</v>
      </c>
      <c r="P2060" t="b">
        <f>AND(COUNTIF('Master list(no salts, metals)'!P2052,"&lt;=1"),IF(COUNTIF('Master list(no salts, metals)'!$K2052:$Y2052, "#N/A")=14,TRUE,FALSE))</f>
        <v>0</v>
      </c>
      <c r="Q2060" t="b">
        <f>AND(COUNTIF('Master list(no salts, metals)'!Q2052,"&lt;=1"),IF(COUNTIF('Master list(no salts, metals)'!$K2052:$Y2052, "#N/A")=14,TRUE,FALSE))</f>
        <v>0</v>
      </c>
      <c r="R2060" t="b">
        <f>AND(COUNTIF('Master list(no salts, metals)'!R2052,"&lt;=1"),IF(COUNTIF('Master list(no salts, metals)'!$K2052:$Y2052, "#N/A")=14,TRUE,FALSE))</f>
        <v>0</v>
      </c>
      <c r="S2060" t="b">
        <f>AND(COUNTIF('Master list(no salts, metals)'!S2052,"&lt;=1"),IF(COUNTIF('Master list(no salts, metals)'!$K2052:$Y2052, "#N/A")=14,TRUE,FALSE))</f>
        <v>0</v>
      </c>
      <c r="T2060" t="b">
        <f>AND(COUNTIF('Master list(no salts, metals)'!T2052,"&lt;=1"),IF(COUNTIF('Master list(no salts, metals)'!$K2052:$Y2052, "#N/A")=14,TRUE,FALSE))</f>
        <v>0</v>
      </c>
      <c r="U2060" t="b">
        <f>AND(COUNTIF('Master list(no salts, metals)'!U2052,"&lt;=1"),IF(COUNTIF('Master list(no salts, metals)'!$K2052:$Y2052, "#N/A")=14,TRUE,FALSE))</f>
        <v>0</v>
      </c>
      <c r="V2060" t="b">
        <f>AND(COUNTIF('Master list(no salts, metals)'!V2052,"&lt;=1"),IF(COUNTIF('Master list(no salts, metals)'!$K2052:$Y2052, "#N/A")=14,TRUE,FALSE))</f>
        <v>0</v>
      </c>
      <c r="W2060" t="b">
        <f>AND(COUNTIF('Master list(no salts, metals)'!W2052,"&lt;=1"),IF(COUNTIF('Master list(no salts, metals)'!$K2052:$Y2052, "#N/A")=14,TRUE,FALSE))</f>
        <v>1</v>
      </c>
      <c r="X2060" t="b">
        <f>AND(COUNTIF('Master list(no salts, metals)'!X2052,"&lt;=1"),IF(COUNTIF('Master list(no salts, metals)'!$K2052:$Y2052, "#N/A")=14,TRUE,FALSE))</f>
        <v>0</v>
      </c>
      <c r="Y2060" t="b">
        <f>AND(COUNTIF('Master list(no salts, metals)'!Y2052,"&lt;=1"),IF(COUNTIF('Master list(no salts, metals)'!$K2052:$Y2052, "#N/A")=14,TRUE,FALSE))</f>
        <v>0</v>
      </c>
    </row>
    <row r="2061" spans="11:25" x14ac:dyDescent="0.25">
      <c r="K2061" t="b">
        <f>AND(COUNTIF('Master list(no salts, metals)'!K2053,"&lt;=1"),IF(COUNTIF('Master list(no salts, metals)'!$K2053:$Y2053, "#N/A")=14,TRUE,FALSE))</f>
        <v>0</v>
      </c>
      <c r="L2061" t="b">
        <f>AND(COUNTIF('Master list(no salts, metals)'!L2053,"&lt;=1"),IF(COUNTIF('Master list(no salts, metals)'!$K2053:$Y2053, "#N/A")=14,TRUE,FALSE))</f>
        <v>0</v>
      </c>
      <c r="M2061" t="b">
        <f>AND(COUNTIF('Master list(no salts, metals)'!M2053,"&lt;=1"),IF(COUNTIF('Master list(no salts, metals)'!$K2053:$Y2053, "#N/A")=14,TRUE,FALSE))</f>
        <v>0</v>
      </c>
      <c r="N2061" t="b">
        <f>AND(COUNTIF('Master list(no salts, metals)'!N2053,"&lt;=1"),IF(COUNTIF('Master list(no salts, metals)'!$K2053:$Y2053, "#N/A")=14,TRUE,FALSE))</f>
        <v>0</v>
      </c>
      <c r="O2061" t="b">
        <f>AND(COUNTIF('Master list(no salts, metals)'!O2053,"&lt;=1"),IF(COUNTIF('Master list(no salts, metals)'!$K2053:$Y2053, "#N/A")=14,TRUE,FALSE))</f>
        <v>0</v>
      </c>
      <c r="P2061" t="b">
        <f>AND(COUNTIF('Master list(no salts, metals)'!P2053,"&lt;=1"),IF(COUNTIF('Master list(no salts, metals)'!$K2053:$Y2053, "#N/A")=14,TRUE,FALSE))</f>
        <v>0</v>
      </c>
      <c r="Q2061" t="b">
        <f>AND(COUNTIF('Master list(no salts, metals)'!Q2053,"&lt;=1"),IF(COUNTIF('Master list(no salts, metals)'!$K2053:$Y2053, "#N/A")=14,TRUE,FALSE))</f>
        <v>0</v>
      </c>
      <c r="R2061" t="b">
        <f>AND(COUNTIF('Master list(no salts, metals)'!R2053,"&lt;=1"),IF(COUNTIF('Master list(no salts, metals)'!$K2053:$Y2053, "#N/A")=14,TRUE,FALSE))</f>
        <v>0</v>
      </c>
      <c r="S2061" t="b">
        <f>AND(COUNTIF('Master list(no salts, metals)'!S2053,"&lt;=1"),IF(COUNTIF('Master list(no salts, metals)'!$K2053:$Y2053, "#N/A")=14,TRUE,FALSE))</f>
        <v>0</v>
      </c>
      <c r="T2061" t="b">
        <f>AND(COUNTIF('Master list(no salts, metals)'!T2053,"&lt;=1"),IF(COUNTIF('Master list(no salts, metals)'!$K2053:$Y2053, "#N/A")=14,TRUE,FALSE))</f>
        <v>0</v>
      </c>
      <c r="U2061" t="b">
        <f>AND(COUNTIF('Master list(no salts, metals)'!U2053,"&lt;=1"),IF(COUNTIF('Master list(no salts, metals)'!$K2053:$Y2053, "#N/A")=14,TRUE,FALSE))</f>
        <v>0</v>
      </c>
      <c r="V2061" t="b">
        <f>AND(COUNTIF('Master list(no salts, metals)'!V2053,"&lt;=1"),IF(COUNTIF('Master list(no salts, metals)'!$K2053:$Y2053, "#N/A")=14,TRUE,FALSE))</f>
        <v>0</v>
      </c>
      <c r="W2061" t="b">
        <f>AND(COUNTIF('Master list(no salts, metals)'!W2053,"&lt;=1"),IF(COUNTIF('Master list(no salts, metals)'!$K2053:$Y2053, "#N/A")=14,TRUE,FALSE))</f>
        <v>0</v>
      </c>
      <c r="X2061" t="b">
        <f>AND(COUNTIF('Master list(no salts, metals)'!X2053,"&lt;=1"),IF(COUNTIF('Master list(no salts, metals)'!$K2053:$Y2053, "#N/A")=14,TRUE,FALSE))</f>
        <v>0</v>
      </c>
      <c r="Y2061" t="b">
        <f>AND(COUNTIF('Master list(no salts, metals)'!Y2053,"&lt;=1"),IF(COUNTIF('Master list(no salts, metals)'!$K2053:$Y2053, "#N/A")=14,TRUE,FALSE))</f>
        <v>0</v>
      </c>
    </row>
    <row r="2062" spans="11:25" x14ac:dyDescent="0.25">
      <c r="K2062" t="b">
        <f>AND(COUNTIF('Master list(no salts, metals)'!K2054,"&lt;=1"),IF(COUNTIF('Master list(no salts, metals)'!$K2054:$Y2054, "#N/A")=14,TRUE,FALSE))</f>
        <v>0</v>
      </c>
      <c r="L2062" t="b">
        <f>AND(COUNTIF('Master list(no salts, metals)'!L2054,"&lt;=1"),IF(COUNTIF('Master list(no salts, metals)'!$K2054:$Y2054, "#N/A")=14,TRUE,FALSE))</f>
        <v>0</v>
      </c>
      <c r="M2062" t="b">
        <f>AND(COUNTIF('Master list(no salts, metals)'!M2054,"&lt;=1"),IF(COUNTIF('Master list(no salts, metals)'!$K2054:$Y2054, "#N/A")=14,TRUE,FALSE))</f>
        <v>0</v>
      </c>
      <c r="N2062" t="b">
        <f>AND(COUNTIF('Master list(no salts, metals)'!N2054,"&lt;=1"),IF(COUNTIF('Master list(no salts, metals)'!$K2054:$Y2054, "#N/A")=14,TRUE,FALSE))</f>
        <v>0</v>
      </c>
      <c r="O2062" t="b">
        <f>AND(COUNTIF('Master list(no salts, metals)'!O2054,"&lt;=1"),IF(COUNTIF('Master list(no salts, metals)'!$K2054:$Y2054, "#N/A")=14,TRUE,FALSE))</f>
        <v>0</v>
      </c>
      <c r="P2062" t="b">
        <f>AND(COUNTIF('Master list(no salts, metals)'!P2054,"&lt;=1"),IF(COUNTIF('Master list(no salts, metals)'!$K2054:$Y2054, "#N/A")=14,TRUE,FALSE))</f>
        <v>0</v>
      </c>
      <c r="Q2062" t="b">
        <f>AND(COUNTIF('Master list(no salts, metals)'!Q2054,"&lt;=1"),IF(COUNTIF('Master list(no salts, metals)'!$K2054:$Y2054, "#N/A")=14,TRUE,FALSE))</f>
        <v>0</v>
      </c>
      <c r="R2062" t="b">
        <f>AND(COUNTIF('Master list(no salts, metals)'!R2054,"&lt;=1"),IF(COUNTIF('Master list(no salts, metals)'!$K2054:$Y2054, "#N/A")=14,TRUE,FALSE))</f>
        <v>0</v>
      </c>
      <c r="S2062" t="b">
        <f>AND(COUNTIF('Master list(no salts, metals)'!S2054,"&lt;=1"),IF(COUNTIF('Master list(no salts, metals)'!$K2054:$Y2054, "#N/A")=14,TRUE,FALSE))</f>
        <v>0</v>
      </c>
      <c r="T2062" t="b">
        <f>AND(COUNTIF('Master list(no salts, metals)'!T2054,"&lt;=1"),IF(COUNTIF('Master list(no salts, metals)'!$K2054:$Y2054, "#N/A")=14,TRUE,FALSE))</f>
        <v>0</v>
      </c>
      <c r="U2062" t="b">
        <f>AND(COUNTIF('Master list(no salts, metals)'!U2054,"&lt;=1"),IF(COUNTIF('Master list(no salts, metals)'!$K2054:$Y2054, "#N/A")=14,TRUE,FALSE))</f>
        <v>0</v>
      </c>
      <c r="V2062" t="b">
        <f>AND(COUNTIF('Master list(no salts, metals)'!V2054,"&lt;=1"),IF(COUNTIF('Master list(no salts, metals)'!$K2054:$Y2054, "#N/A")=14,TRUE,FALSE))</f>
        <v>0</v>
      </c>
      <c r="W2062" t="b">
        <f>AND(COUNTIF('Master list(no salts, metals)'!W2054,"&lt;=1"),IF(COUNTIF('Master list(no salts, metals)'!$K2054:$Y2054, "#N/A")=14,TRUE,FALSE))</f>
        <v>0</v>
      </c>
      <c r="X2062" t="b">
        <f>AND(COUNTIF('Master list(no salts, metals)'!X2054,"&lt;=1"),IF(COUNTIF('Master list(no salts, metals)'!$K2054:$Y2054, "#N/A")=14,TRUE,FALSE))</f>
        <v>0</v>
      </c>
      <c r="Y2062" t="b">
        <f>AND(COUNTIF('Master list(no salts, metals)'!Y2054,"&lt;=1"),IF(COUNTIF('Master list(no salts, metals)'!$K2054:$Y2054, "#N/A")=14,TRUE,FALSE))</f>
        <v>0</v>
      </c>
    </row>
    <row r="2063" spans="11:25" x14ac:dyDescent="0.25">
      <c r="K2063" t="b">
        <f>AND(COUNTIF('Master list(no salts, metals)'!K2055,"&lt;=1"),IF(COUNTIF('Master list(no salts, metals)'!$K2055:$Y2055, "#N/A")=14,TRUE,FALSE))</f>
        <v>0</v>
      </c>
      <c r="L2063" t="b">
        <f>AND(COUNTIF('Master list(no salts, metals)'!L2055,"&lt;=1"),IF(COUNTIF('Master list(no salts, metals)'!$K2055:$Y2055, "#N/A")=14,TRUE,FALSE))</f>
        <v>0</v>
      </c>
      <c r="M2063" t="b">
        <f>AND(COUNTIF('Master list(no salts, metals)'!M2055,"&lt;=1"),IF(COUNTIF('Master list(no salts, metals)'!$K2055:$Y2055, "#N/A")=14,TRUE,FALSE))</f>
        <v>0</v>
      </c>
      <c r="N2063" t="b">
        <f>AND(COUNTIF('Master list(no salts, metals)'!N2055,"&lt;=1"),IF(COUNTIF('Master list(no salts, metals)'!$K2055:$Y2055, "#N/A")=14,TRUE,FALSE))</f>
        <v>0</v>
      </c>
      <c r="O2063" t="b">
        <f>AND(COUNTIF('Master list(no salts, metals)'!O2055,"&lt;=1"),IF(COUNTIF('Master list(no salts, metals)'!$K2055:$Y2055, "#N/A")=14,TRUE,FALSE))</f>
        <v>0</v>
      </c>
      <c r="P2063" t="b">
        <f>AND(COUNTIF('Master list(no salts, metals)'!P2055,"&lt;=1"),IF(COUNTIF('Master list(no salts, metals)'!$K2055:$Y2055, "#N/A")=14,TRUE,FALSE))</f>
        <v>0</v>
      </c>
      <c r="Q2063" t="b">
        <f>AND(COUNTIF('Master list(no salts, metals)'!Q2055,"&lt;=1"),IF(COUNTIF('Master list(no salts, metals)'!$K2055:$Y2055, "#N/A")=14,TRUE,FALSE))</f>
        <v>0</v>
      </c>
      <c r="R2063" t="b">
        <f>AND(COUNTIF('Master list(no salts, metals)'!R2055,"&lt;=1"),IF(COUNTIF('Master list(no salts, metals)'!$K2055:$Y2055, "#N/A")=14,TRUE,FALSE))</f>
        <v>0</v>
      </c>
      <c r="S2063" t="b">
        <f>AND(COUNTIF('Master list(no salts, metals)'!S2055,"&lt;=1"),IF(COUNTIF('Master list(no salts, metals)'!$K2055:$Y2055, "#N/A")=14,TRUE,FALSE))</f>
        <v>0</v>
      </c>
      <c r="T2063" t="b">
        <f>AND(COUNTIF('Master list(no salts, metals)'!T2055,"&lt;=1"),IF(COUNTIF('Master list(no salts, metals)'!$K2055:$Y2055, "#N/A")=14,TRUE,FALSE))</f>
        <v>0</v>
      </c>
      <c r="U2063" t="b">
        <f>AND(COUNTIF('Master list(no salts, metals)'!U2055,"&lt;=1"),IF(COUNTIF('Master list(no salts, metals)'!$K2055:$Y2055, "#N/A")=14,TRUE,FALSE))</f>
        <v>0</v>
      </c>
      <c r="V2063" t="b">
        <f>AND(COUNTIF('Master list(no salts, metals)'!V2055,"&lt;=1"),IF(COUNTIF('Master list(no salts, metals)'!$K2055:$Y2055, "#N/A")=14,TRUE,FALSE))</f>
        <v>0</v>
      </c>
      <c r="W2063" t="b">
        <f>AND(COUNTIF('Master list(no salts, metals)'!W2055,"&lt;=1"),IF(COUNTIF('Master list(no salts, metals)'!$K2055:$Y2055, "#N/A")=14,TRUE,FALSE))</f>
        <v>0</v>
      </c>
      <c r="X2063" t="b">
        <f>AND(COUNTIF('Master list(no salts, metals)'!X2055,"&lt;=1"),IF(COUNTIF('Master list(no salts, metals)'!$K2055:$Y2055, "#N/A")=14,TRUE,FALSE))</f>
        <v>0</v>
      </c>
      <c r="Y2063" t="b">
        <f>AND(COUNTIF('Master list(no salts, metals)'!Y2055,"&lt;=1"),IF(COUNTIF('Master list(no salts, metals)'!$K2055:$Y2055, "#N/A")=14,TRUE,FALSE))</f>
        <v>0</v>
      </c>
    </row>
    <row r="2064" spans="11:25" x14ac:dyDescent="0.25">
      <c r="K2064" t="b">
        <f>AND(COUNTIF('Master list(no salts, metals)'!K2056,"&lt;=1"),IF(COUNTIF('Master list(no salts, metals)'!$K2056:$Y2056, "#N/A")=14,TRUE,FALSE))</f>
        <v>0</v>
      </c>
      <c r="L2064" t="b">
        <f>AND(COUNTIF('Master list(no salts, metals)'!L2056,"&lt;=1"),IF(COUNTIF('Master list(no salts, metals)'!$K2056:$Y2056, "#N/A")=14,TRUE,FALSE))</f>
        <v>0</v>
      </c>
      <c r="M2064" t="b">
        <f>AND(COUNTIF('Master list(no salts, metals)'!M2056,"&lt;=1"),IF(COUNTIF('Master list(no salts, metals)'!$K2056:$Y2056, "#N/A")=14,TRUE,FALSE))</f>
        <v>0</v>
      </c>
      <c r="N2064" t="b">
        <f>AND(COUNTIF('Master list(no salts, metals)'!N2056,"&lt;=1"),IF(COUNTIF('Master list(no salts, metals)'!$K2056:$Y2056, "#N/A")=14,TRUE,FALSE))</f>
        <v>0</v>
      </c>
      <c r="O2064" t="b">
        <f>AND(COUNTIF('Master list(no salts, metals)'!O2056,"&lt;=1"),IF(COUNTIF('Master list(no salts, metals)'!$K2056:$Y2056, "#N/A")=14,TRUE,FALSE))</f>
        <v>0</v>
      </c>
      <c r="P2064" t="b">
        <f>AND(COUNTIF('Master list(no salts, metals)'!P2056,"&lt;=1"),IF(COUNTIF('Master list(no salts, metals)'!$K2056:$Y2056, "#N/A")=14,TRUE,FALSE))</f>
        <v>0</v>
      </c>
      <c r="Q2064" t="b">
        <f>AND(COUNTIF('Master list(no salts, metals)'!Q2056,"&lt;=1"),IF(COUNTIF('Master list(no salts, metals)'!$K2056:$Y2056, "#N/A")=14,TRUE,FALSE))</f>
        <v>0</v>
      </c>
      <c r="R2064" t="b">
        <f>AND(COUNTIF('Master list(no salts, metals)'!R2056,"&lt;=1"),IF(COUNTIF('Master list(no salts, metals)'!$K2056:$Y2056, "#N/A")=14,TRUE,FALSE))</f>
        <v>0</v>
      </c>
      <c r="S2064" t="b">
        <f>AND(COUNTIF('Master list(no salts, metals)'!S2056,"&lt;=1"),IF(COUNTIF('Master list(no salts, metals)'!$K2056:$Y2056, "#N/A")=14,TRUE,FALSE))</f>
        <v>0</v>
      </c>
      <c r="T2064" t="b">
        <f>AND(COUNTIF('Master list(no salts, metals)'!T2056,"&lt;=1"),IF(COUNTIF('Master list(no salts, metals)'!$K2056:$Y2056, "#N/A")=14,TRUE,FALSE))</f>
        <v>0</v>
      </c>
      <c r="U2064" t="b">
        <f>AND(COUNTIF('Master list(no salts, metals)'!U2056,"&lt;=1"),IF(COUNTIF('Master list(no salts, metals)'!$K2056:$Y2056, "#N/A")=14,TRUE,FALSE))</f>
        <v>0</v>
      </c>
      <c r="V2064" t="b">
        <f>AND(COUNTIF('Master list(no salts, metals)'!V2056,"&lt;=1"),IF(COUNTIF('Master list(no salts, metals)'!$K2056:$Y2056, "#N/A")=14,TRUE,FALSE))</f>
        <v>0</v>
      </c>
      <c r="W2064" t="b">
        <f>AND(COUNTIF('Master list(no salts, metals)'!W2056,"&lt;=1"),IF(COUNTIF('Master list(no salts, metals)'!$K2056:$Y2056, "#N/A")=14,TRUE,FALSE))</f>
        <v>0</v>
      </c>
      <c r="X2064" t="b">
        <f>AND(COUNTIF('Master list(no salts, metals)'!X2056,"&lt;=1"),IF(COUNTIF('Master list(no salts, metals)'!$K2056:$Y2056, "#N/A")=14,TRUE,FALSE))</f>
        <v>1</v>
      </c>
      <c r="Y2064" t="b">
        <f>AND(COUNTIF('Master list(no salts, metals)'!Y2056,"&lt;=1"),IF(COUNTIF('Master list(no salts, metals)'!$K2056:$Y2056, "#N/A")=14,TRUE,FALSE))</f>
        <v>0</v>
      </c>
    </row>
    <row r="2065" spans="11:25" x14ac:dyDescent="0.25">
      <c r="K2065" t="b">
        <f>AND(COUNTIF('Master list(no salts, metals)'!K2057,"&lt;=1"),IF(COUNTIF('Master list(no salts, metals)'!$K2057:$Y2057, "#N/A")=14,TRUE,FALSE))</f>
        <v>0</v>
      </c>
      <c r="L2065" t="b">
        <f>AND(COUNTIF('Master list(no salts, metals)'!L2057,"&lt;=1"),IF(COUNTIF('Master list(no salts, metals)'!$K2057:$Y2057, "#N/A")=14,TRUE,FALSE))</f>
        <v>0</v>
      </c>
      <c r="M2065" t="b">
        <f>AND(COUNTIF('Master list(no salts, metals)'!M2057,"&lt;=1"),IF(COUNTIF('Master list(no salts, metals)'!$K2057:$Y2057, "#N/A")=14,TRUE,FALSE))</f>
        <v>0</v>
      </c>
      <c r="N2065" t="b">
        <f>AND(COUNTIF('Master list(no salts, metals)'!N2057,"&lt;=1"),IF(COUNTIF('Master list(no salts, metals)'!$K2057:$Y2057, "#N/A")=14,TRUE,FALSE))</f>
        <v>0</v>
      </c>
      <c r="O2065" t="b">
        <f>AND(COUNTIF('Master list(no salts, metals)'!O2057,"&lt;=1"),IF(COUNTIF('Master list(no salts, metals)'!$K2057:$Y2057, "#N/A")=14,TRUE,FALSE))</f>
        <v>0</v>
      </c>
      <c r="P2065" t="b">
        <f>AND(COUNTIF('Master list(no salts, metals)'!P2057,"&lt;=1"),IF(COUNTIF('Master list(no salts, metals)'!$K2057:$Y2057, "#N/A")=14,TRUE,FALSE))</f>
        <v>0</v>
      </c>
      <c r="Q2065" t="b">
        <f>AND(COUNTIF('Master list(no salts, metals)'!Q2057,"&lt;=1"),IF(COUNTIF('Master list(no salts, metals)'!$K2057:$Y2057, "#N/A")=14,TRUE,FALSE))</f>
        <v>0</v>
      </c>
      <c r="R2065" t="b">
        <f>AND(COUNTIF('Master list(no salts, metals)'!R2057,"&lt;=1"),IF(COUNTIF('Master list(no salts, metals)'!$K2057:$Y2057, "#N/A")=14,TRUE,FALSE))</f>
        <v>0</v>
      </c>
      <c r="S2065" t="b">
        <f>AND(COUNTIF('Master list(no salts, metals)'!S2057,"&lt;=1"),IF(COUNTIF('Master list(no salts, metals)'!$K2057:$Y2057, "#N/A")=14,TRUE,FALSE))</f>
        <v>0</v>
      </c>
      <c r="T2065" t="b">
        <f>AND(COUNTIF('Master list(no salts, metals)'!T2057,"&lt;=1"),IF(COUNTIF('Master list(no salts, metals)'!$K2057:$Y2057, "#N/A")=14,TRUE,FALSE))</f>
        <v>0</v>
      </c>
      <c r="U2065" t="b">
        <f>AND(COUNTIF('Master list(no salts, metals)'!U2057,"&lt;=1"),IF(COUNTIF('Master list(no salts, metals)'!$K2057:$Y2057, "#N/A")=14,TRUE,FALSE))</f>
        <v>0</v>
      </c>
      <c r="V2065" t="b">
        <f>AND(COUNTIF('Master list(no salts, metals)'!V2057,"&lt;=1"),IF(COUNTIF('Master list(no salts, metals)'!$K2057:$Y2057, "#N/A")=14,TRUE,FALSE))</f>
        <v>0</v>
      </c>
      <c r="W2065" t="b">
        <f>AND(COUNTIF('Master list(no salts, metals)'!W2057,"&lt;=1"),IF(COUNTIF('Master list(no salts, metals)'!$K2057:$Y2057, "#N/A")=14,TRUE,FALSE))</f>
        <v>0</v>
      </c>
      <c r="X2065" t="b">
        <f>AND(COUNTIF('Master list(no salts, metals)'!X2057,"&lt;=1"),IF(COUNTIF('Master list(no salts, metals)'!$K2057:$Y2057, "#N/A")=14,TRUE,FALSE))</f>
        <v>0</v>
      </c>
      <c r="Y2065" t="b">
        <f>AND(COUNTIF('Master list(no salts, metals)'!Y2057,"&lt;=1"),IF(COUNTIF('Master list(no salts, metals)'!$K2057:$Y2057, "#N/A")=14,TRUE,FALSE))</f>
        <v>0</v>
      </c>
    </row>
    <row r="2066" spans="11:25" x14ac:dyDescent="0.25">
      <c r="K2066" t="b">
        <f>AND(COUNTIF('Master list(no salts, metals)'!K2058,"&lt;=1"),IF(COUNTIF('Master list(no salts, metals)'!$K2058:$Y2058, "#N/A")=14,TRUE,FALSE))</f>
        <v>0</v>
      </c>
      <c r="L2066" t="b">
        <f>AND(COUNTIF('Master list(no salts, metals)'!L2058,"&lt;=1"),IF(COUNTIF('Master list(no salts, metals)'!$K2058:$Y2058, "#N/A")=14,TRUE,FALSE))</f>
        <v>0</v>
      </c>
      <c r="M2066" t="b">
        <f>AND(COUNTIF('Master list(no salts, metals)'!M2058,"&lt;=1"),IF(COUNTIF('Master list(no salts, metals)'!$K2058:$Y2058, "#N/A")=14,TRUE,FALSE))</f>
        <v>0</v>
      </c>
      <c r="N2066" t="b">
        <f>AND(COUNTIF('Master list(no salts, metals)'!N2058,"&lt;=1"),IF(COUNTIF('Master list(no salts, metals)'!$K2058:$Y2058, "#N/A")=14,TRUE,FALSE))</f>
        <v>0</v>
      </c>
      <c r="O2066" t="b">
        <f>AND(COUNTIF('Master list(no salts, metals)'!O2058,"&lt;=1"),IF(COUNTIF('Master list(no salts, metals)'!$K2058:$Y2058, "#N/A")=14,TRUE,FALSE))</f>
        <v>0</v>
      </c>
      <c r="P2066" t="b">
        <f>AND(COUNTIF('Master list(no salts, metals)'!P2058,"&lt;=1"),IF(COUNTIF('Master list(no salts, metals)'!$K2058:$Y2058, "#N/A")=14,TRUE,FALSE))</f>
        <v>0</v>
      </c>
      <c r="Q2066" t="b">
        <f>AND(COUNTIF('Master list(no salts, metals)'!Q2058,"&lt;=1"),IF(COUNTIF('Master list(no salts, metals)'!$K2058:$Y2058, "#N/A")=14,TRUE,FALSE))</f>
        <v>0</v>
      </c>
      <c r="R2066" t="b">
        <f>AND(COUNTIF('Master list(no salts, metals)'!R2058,"&lt;=1"),IF(COUNTIF('Master list(no salts, metals)'!$K2058:$Y2058, "#N/A")=14,TRUE,FALSE))</f>
        <v>0</v>
      </c>
      <c r="S2066" t="b">
        <f>AND(COUNTIF('Master list(no salts, metals)'!S2058,"&lt;=1"),IF(COUNTIF('Master list(no salts, metals)'!$K2058:$Y2058, "#N/A")=14,TRUE,FALSE))</f>
        <v>0</v>
      </c>
      <c r="T2066" t="b">
        <f>AND(COUNTIF('Master list(no salts, metals)'!T2058,"&lt;=1"),IF(COUNTIF('Master list(no salts, metals)'!$K2058:$Y2058, "#N/A")=14,TRUE,FALSE))</f>
        <v>0</v>
      </c>
      <c r="U2066" t="b">
        <f>AND(COUNTIF('Master list(no salts, metals)'!U2058,"&lt;=1"),IF(COUNTIF('Master list(no salts, metals)'!$K2058:$Y2058, "#N/A")=14,TRUE,FALSE))</f>
        <v>0</v>
      </c>
      <c r="V2066" t="b">
        <f>AND(COUNTIF('Master list(no salts, metals)'!V2058,"&lt;=1"),IF(COUNTIF('Master list(no salts, metals)'!$K2058:$Y2058, "#N/A")=14,TRUE,FALSE))</f>
        <v>0</v>
      </c>
      <c r="W2066" t="b">
        <f>AND(COUNTIF('Master list(no salts, metals)'!W2058,"&lt;=1"),IF(COUNTIF('Master list(no salts, metals)'!$K2058:$Y2058, "#N/A")=14,TRUE,FALSE))</f>
        <v>0</v>
      </c>
      <c r="X2066" t="b">
        <f>AND(COUNTIF('Master list(no salts, metals)'!X2058,"&lt;=1"),IF(COUNTIF('Master list(no salts, metals)'!$K2058:$Y2058, "#N/A")=14,TRUE,FALSE))</f>
        <v>0</v>
      </c>
      <c r="Y2066" t="b">
        <f>AND(COUNTIF('Master list(no salts, metals)'!Y2058,"&lt;=1"),IF(COUNTIF('Master list(no salts, metals)'!$K2058:$Y2058, "#N/A")=14,TRUE,FALSE))</f>
        <v>0</v>
      </c>
    </row>
    <row r="2067" spans="11:25" x14ac:dyDescent="0.25">
      <c r="K2067" t="b">
        <f>AND(COUNTIF('Master list(no salts, metals)'!K2059,"&lt;=1"),IF(COUNTIF('Master list(no salts, metals)'!$K2059:$Y2059, "#N/A")=14,TRUE,FALSE))</f>
        <v>0</v>
      </c>
      <c r="L2067" t="b">
        <f>AND(COUNTIF('Master list(no salts, metals)'!L2059,"&lt;=1"),IF(COUNTIF('Master list(no salts, metals)'!$K2059:$Y2059, "#N/A")=14,TRUE,FALSE))</f>
        <v>0</v>
      </c>
      <c r="M2067" t="b">
        <f>AND(COUNTIF('Master list(no salts, metals)'!M2059,"&lt;=1"),IF(COUNTIF('Master list(no salts, metals)'!$K2059:$Y2059, "#N/A")=14,TRUE,FALSE))</f>
        <v>0</v>
      </c>
      <c r="N2067" t="b">
        <f>AND(COUNTIF('Master list(no salts, metals)'!N2059,"&lt;=1"),IF(COUNTIF('Master list(no salts, metals)'!$K2059:$Y2059, "#N/A")=14,TRUE,FALSE))</f>
        <v>0</v>
      </c>
      <c r="O2067" t="b">
        <f>AND(COUNTIF('Master list(no salts, metals)'!O2059,"&lt;=1"),IF(COUNTIF('Master list(no salts, metals)'!$K2059:$Y2059, "#N/A")=14,TRUE,FALSE))</f>
        <v>0</v>
      </c>
      <c r="P2067" t="b">
        <f>AND(COUNTIF('Master list(no salts, metals)'!P2059,"&lt;=1"),IF(COUNTIF('Master list(no salts, metals)'!$K2059:$Y2059, "#N/A")=14,TRUE,FALSE))</f>
        <v>0</v>
      </c>
      <c r="Q2067" t="b">
        <f>AND(COUNTIF('Master list(no salts, metals)'!Q2059,"&lt;=1"),IF(COUNTIF('Master list(no salts, metals)'!$K2059:$Y2059, "#N/A")=14,TRUE,FALSE))</f>
        <v>0</v>
      </c>
      <c r="R2067" t="b">
        <f>AND(COUNTIF('Master list(no salts, metals)'!R2059,"&lt;=1"),IF(COUNTIF('Master list(no salts, metals)'!$K2059:$Y2059, "#N/A")=14,TRUE,FALSE))</f>
        <v>0</v>
      </c>
      <c r="S2067" t="b">
        <f>AND(COUNTIF('Master list(no salts, metals)'!S2059,"&lt;=1"),IF(COUNTIF('Master list(no salts, metals)'!$K2059:$Y2059, "#N/A")=14,TRUE,FALSE))</f>
        <v>0</v>
      </c>
      <c r="T2067" t="b">
        <f>AND(COUNTIF('Master list(no salts, metals)'!T2059,"&lt;=1"),IF(COUNTIF('Master list(no salts, metals)'!$K2059:$Y2059, "#N/A")=14,TRUE,FALSE))</f>
        <v>0</v>
      </c>
      <c r="U2067" t="b">
        <f>AND(COUNTIF('Master list(no salts, metals)'!U2059,"&lt;=1"),IF(COUNTIF('Master list(no salts, metals)'!$K2059:$Y2059, "#N/A")=14,TRUE,FALSE))</f>
        <v>0</v>
      </c>
      <c r="V2067" t="b">
        <f>AND(COUNTIF('Master list(no salts, metals)'!V2059,"&lt;=1"),IF(COUNTIF('Master list(no salts, metals)'!$K2059:$Y2059, "#N/A")=14,TRUE,FALSE))</f>
        <v>0</v>
      </c>
      <c r="W2067" t="b">
        <f>AND(COUNTIF('Master list(no salts, metals)'!W2059,"&lt;=1"),IF(COUNTIF('Master list(no salts, metals)'!$K2059:$Y2059, "#N/A")=14,TRUE,FALSE))</f>
        <v>0</v>
      </c>
      <c r="X2067" t="b">
        <f>AND(COUNTIF('Master list(no salts, metals)'!X2059,"&lt;=1"),IF(COUNTIF('Master list(no salts, metals)'!$K2059:$Y2059, "#N/A")=14,TRUE,FALSE))</f>
        <v>0</v>
      </c>
      <c r="Y2067" t="b">
        <f>AND(COUNTIF('Master list(no salts, metals)'!Y2059,"&lt;=1"),IF(COUNTIF('Master list(no salts, metals)'!$K2059:$Y2059, "#N/A")=14,TRUE,FALSE))</f>
        <v>0</v>
      </c>
    </row>
    <row r="2068" spans="11:25" x14ac:dyDescent="0.25">
      <c r="K2068" t="b">
        <f>AND(COUNTIF('Master list(no salts, metals)'!K2060,"&lt;=1"),IF(COUNTIF('Master list(no salts, metals)'!$K2060:$Y2060, "#N/A")=14,TRUE,FALSE))</f>
        <v>0</v>
      </c>
      <c r="L2068" t="b">
        <f>AND(COUNTIF('Master list(no salts, metals)'!L2060,"&lt;=1"),IF(COUNTIF('Master list(no salts, metals)'!$K2060:$Y2060, "#N/A")=14,TRUE,FALSE))</f>
        <v>0</v>
      </c>
      <c r="M2068" t="b">
        <f>AND(COUNTIF('Master list(no salts, metals)'!M2060,"&lt;=1"),IF(COUNTIF('Master list(no salts, metals)'!$K2060:$Y2060, "#N/A")=14,TRUE,FALSE))</f>
        <v>0</v>
      </c>
      <c r="N2068" t="b">
        <f>AND(COUNTIF('Master list(no salts, metals)'!N2060,"&lt;=1"),IF(COUNTIF('Master list(no salts, metals)'!$K2060:$Y2060, "#N/A")=14,TRUE,FALSE))</f>
        <v>0</v>
      </c>
      <c r="O2068" t="b">
        <f>AND(COUNTIF('Master list(no salts, metals)'!O2060,"&lt;=1"),IF(COUNTIF('Master list(no salts, metals)'!$K2060:$Y2060, "#N/A")=14,TRUE,FALSE))</f>
        <v>0</v>
      </c>
      <c r="P2068" t="b">
        <f>AND(COUNTIF('Master list(no salts, metals)'!P2060,"&lt;=1"),IF(COUNTIF('Master list(no salts, metals)'!$K2060:$Y2060, "#N/A")=14,TRUE,FALSE))</f>
        <v>0</v>
      </c>
      <c r="Q2068" t="b">
        <f>AND(COUNTIF('Master list(no salts, metals)'!Q2060,"&lt;=1"),IF(COUNTIF('Master list(no salts, metals)'!$K2060:$Y2060, "#N/A")=14,TRUE,FALSE))</f>
        <v>0</v>
      </c>
      <c r="R2068" t="b">
        <f>AND(COUNTIF('Master list(no salts, metals)'!R2060,"&lt;=1"),IF(COUNTIF('Master list(no salts, metals)'!$K2060:$Y2060, "#N/A")=14,TRUE,FALSE))</f>
        <v>0</v>
      </c>
      <c r="S2068" t="b">
        <f>AND(COUNTIF('Master list(no salts, metals)'!S2060,"&lt;=1"),IF(COUNTIF('Master list(no salts, metals)'!$K2060:$Y2060, "#N/A")=14,TRUE,FALSE))</f>
        <v>0</v>
      </c>
      <c r="T2068" t="b">
        <f>AND(COUNTIF('Master list(no salts, metals)'!T2060,"&lt;=1"),IF(COUNTIF('Master list(no salts, metals)'!$K2060:$Y2060, "#N/A")=14,TRUE,FALSE))</f>
        <v>0</v>
      </c>
      <c r="U2068" t="b">
        <f>AND(COUNTIF('Master list(no salts, metals)'!U2060,"&lt;=1"),IF(COUNTIF('Master list(no salts, metals)'!$K2060:$Y2060, "#N/A")=14,TRUE,FALSE))</f>
        <v>0</v>
      </c>
      <c r="V2068" t="b">
        <f>AND(COUNTIF('Master list(no salts, metals)'!V2060,"&lt;=1"),IF(COUNTIF('Master list(no salts, metals)'!$K2060:$Y2060, "#N/A")=14,TRUE,FALSE))</f>
        <v>0</v>
      </c>
      <c r="W2068" t="b">
        <f>AND(COUNTIF('Master list(no salts, metals)'!W2060,"&lt;=1"),IF(COUNTIF('Master list(no salts, metals)'!$K2060:$Y2060, "#N/A")=14,TRUE,FALSE))</f>
        <v>1</v>
      </c>
      <c r="X2068" t="b">
        <f>AND(COUNTIF('Master list(no salts, metals)'!X2060,"&lt;=1"),IF(COUNTIF('Master list(no salts, metals)'!$K2060:$Y2060, "#N/A")=14,TRUE,FALSE))</f>
        <v>0</v>
      </c>
      <c r="Y2068" t="b">
        <f>AND(COUNTIF('Master list(no salts, metals)'!Y2060,"&lt;=1"),IF(COUNTIF('Master list(no salts, metals)'!$K2060:$Y2060, "#N/A")=14,TRUE,FALSE))</f>
        <v>0</v>
      </c>
    </row>
    <row r="2069" spans="11:25" x14ac:dyDescent="0.25">
      <c r="K2069" t="b">
        <f>AND(COUNTIF('Master list(no salts, metals)'!K2061,"&lt;=1"),IF(COUNTIF('Master list(no salts, metals)'!$K2061:$Y2061, "#N/A")=14,TRUE,FALSE))</f>
        <v>0</v>
      </c>
      <c r="L2069" t="b">
        <f>AND(COUNTIF('Master list(no salts, metals)'!L2061,"&lt;=1"),IF(COUNTIF('Master list(no salts, metals)'!$K2061:$Y2061, "#N/A")=14,TRUE,FALSE))</f>
        <v>0</v>
      </c>
      <c r="M2069" t="b">
        <f>AND(COUNTIF('Master list(no salts, metals)'!M2061,"&lt;=1"),IF(COUNTIF('Master list(no salts, metals)'!$K2061:$Y2061, "#N/A")=14,TRUE,FALSE))</f>
        <v>0</v>
      </c>
      <c r="N2069" t="b">
        <f>AND(COUNTIF('Master list(no salts, metals)'!N2061,"&lt;=1"),IF(COUNTIF('Master list(no salts, metals)'!$K2061:$Y2061, "#N/A")=14,TRUE,FALSE))</f>
        <v>0</v>
      </c>
      <c r="O2069" t="b">
        <f>AND(COUNTIF('Master list(no salts, metals)'!O2061,"&lt;=1"),IF(COUNTIF('Master list(no salts, metals)'!$K2061:$Y2061, "#N/A")=14,TRUE,FALSE))</f>
        <v>0</v>
      </c>
      <c r="P2069" t="b">
        <f>AND(COUNTIF('Master list(no salts, metals)'!P2061,"&lt;=1"),IF(COUNTIF('Master list(no salts, metals)'!$K2061:$Y2061, "#N/A")=14,TRUE,FALSE))</f>
        <v>0</v>
      </c>
      <c r="Q2069" t="b">
        <f>AND(COUNTIF('Master list(no salts, metals)'!Q2061,"&lt;=1"),IF(COUNTIF('Master list(no salts, metals)'!$K2061:$Y2061, "#N/A")=14,TRUE,FALSE))</f>
        <v>0</v>
      </c>
      <c r="R2069" t="b">
        <f>AND(COUNTIF('Master list(no salts, metals)'!R2061,"&lt;=1"),IF(COUNTIF('Master list(no salts, metals)'!$K2061:$Y2061, "#N/A")=14,TRUE,FALSE))</f>
        <v>0</v>
      </c>
      <c r="S2069" t="b">
        <f>AND(COUNTIF('Master list(no salts, metals)'!S2061,"&lt;=1"),IF(COUNTIF('Master list(no salts, metals)'!$K2061:$Y2061, "#N/A")=14,TRUE,FALSE))</f>
        <v>0</v>
      </c>
      <c r="T2069" t="b">
        <f>AND(COUNTIF('Master list(no salts, metals)'!T2061,"&lt;=1"),IF(COUNTIF('Master list(no salts, metals)'!$K2061:$Y2061, "#N/A")=14,TRUE,FALSE))</f>
        <v>0</v>
      </c>
      <c r="U2069" t="b">
        <f>AND(COUNTIF('Master list(no salts, metals)'!U2061,"&lt;=1"),IF(COUNTIF('Master list(no salts, metals)'!$K2061:$Y2061, "#N/A")=14,TRUE,FALSE))</f>
        <v>0</v>
      </c>
      <c r="V2069" t="b">
        <f>AND(COUNTIF('Master list(no salts, metals)'!V2061,"&lt;=1"),IF(COUNTIF('Master list(no salts, metals)'!$K2061:$Y2061, "#N/A")=14,TRUE,FALSE))</f>
        <v>0</v>
      </c>
      <c r="W2069" t="b">
        <f>AND(COUNTIF('Master list(no salts, metals)'!W2061,"&lt;=1"),IF(COUNTIF('Master list(no salts, metals)'!$K2061:$Y2061, "#N/A")=14,TRUE,FALSE))</f>
        <v>1</v>
      </c>
      <c r="X2069" t="b">
        <f>AND(COUNTIF('Master list(no salts, metals)'!X2061,"&lt;=1"),IF(COUNTIF('Master list(no salts, metals)'!$K2061:$Y2061, "#N/A")=14,TRUE,FALSE))</f>
        <v>0</v>
      </c>
      <c r="Y2069" t="b">
        <f>AND(COUNTIF('Master list(no salts, metals)'!Y2061,"&lt;=1"),IF(COUNTIF('Master list(no salts, metals)'!$K2061:$Y2061, "#N/A")=14,TRUE,FALSE))</f>
        <v>0</v>
      </c>
    </row>
    <row r="2070" spans="11:25" x14ac:dyDescent="0.25">
      <c r="K2070" t="b">
        <f>AND(COUNTIF('Master list(no salts, metals)'!K2062,"&lt;=1"),IF(COUNTIF('Master list(no salts, metals)'!$K2062:$Y2062, "#N/A")=14,TRUE,FALSE))</f>
        <v>0</v>
      </c>
      <c r="L2070" t="b">
        <f>AND(COUNTIF('Master list(no salts, metals)'!L2062,"&lt;=1"),IF(COUNTIF('Master list(no salts, metals)'!$K2062:$Y2062, "#N/A")=14,TRUE,FALSE))</f>
        <v>0</v>
      </c>
      <c r="M2070" t="b">
        <f>AND(COUNTIF('Master list(no salts, metals)'!M2062,"&lt;=1"),IF(COUNTIF('Master list(no salts, metals)'!$K2062:$Y2062, "#N/A")=14,TRUE,FALSE))</f>
        <v>0</v>
      </c>
      <c r="N2070" t="b">
        <f>AND(COUNTIF('Master list(no salts, metals)'!N2062,"&lt;=1"),IF(COUNTIF('Master list(no salts, metals)'!$K2062:$Y2062, "#N/A")=14,TRUE,FALSE))</f>
        <v>0</v>
      </c>
      <c r="O2070" t="b">
        <f>AND(COUNTIF('Master list(no salts, metals)'!O2062,"&lt;=1"),IF(COUNTIF('Master list(no salts, metals)'!$K2062:$Y2062, "#N/A")=14,TRUE,FALSE))</f>
        <v>0</v>
      </c>
      <c r="P2070" t="b">
        <f>AND(COUNTIF('Master list(no salts, metals)'!P2062,"&lt;=1"),IF(COUNTIF('Master list(no salts, metals)'!$K2062:$Y2062, "#N/A")=14,TRUE,FALSE))</f>
        <v>0</v>
      </c>
      <c r="Q2070" t="b">
        <f>AND(COUNTIF('Master list(no salts, metals)'!Q2062,"&lt;=1"),IF(COUNTIF('Master list(no salts, metals)'!$K2062:$Y2062, "#N/A")=14,TRUE,FALSE))</f>
        <v>0</v>
      </c>
      <c r="R2070" t="b">
        <f>AND(COUNTIF('Master list(no salts, metals)'!R2062,"&lt;=1"),IF(COUNTIF('Master list(no salts, metals)'!$K2062:$Y2062, "#N/A")=14,TRUE,FALSE))</f>
        <v>0</v>
      </c>
      <c r="S2070" t="b">
        <f>AND(COUNTIF('Master list(no salts, metals)'!S2062,"&lt;=1"),IF(COUNTIF('Master list(no salts, metals)'!$K2062:$Y2062, "#N/A")=14,TRUE,FALSE))</f>
        <v>0</v>
      </c>
      <c r="T2070" t="b">
        <f>AND(COUNTIF('Master list(no salts, metals)'!T2062,"&lt;=1"),IF(COUNTIF('Master list(no salts, metals)'!$K2062:$Y2062, "#N/A")=14,TRUE,FALSE))</f>
        <v>0</v>
      </c>
      <c r="U2070" t="b">
        <f>AND(COUNTIF('Master list(no salts, metals)'!U2062,"&lt;=1"),IF(COUNTIF('Master list(no salts, metals)'!$K2062:$Y2062, "#N/A")=14,TRUE,FALSE))</f>
        <v>0</v>
      </c>
      <c r="V2070" t="b">
        <f>AND(COUNTIF('Master list(no salts, metals)'!V2062,"&lt;=1"),IF(COUNTIF('Master list(no salts, metals)'!$K2062:$Y2062, "#N/A")=14,TRUE,FALSE))</f>
        <v>0</v>
      </c>
      <c r="W2070" t="b">
        <f>AND(COUNTIF('Master list(no salts, metals)'!W2062,"&lt;=1"),IF(COUNTIF('Master list(no salts, metals)'!$K2062:$Y2062, "#N/A")=14,TRUE,FALSE))</f>
        <v>1</v>
      </c>
      <c r="X2070" t="b">
        <f>AND(COUNTIF('Master list(no salts, metals)'!X2062,"&lt;=1"),IF(COUNTIF('Master list(no salts, metals)'!$K2062:$Y2062, "#N/A")=14,TRUE,FALSE))</f>
        <v>0</v>
      </c>
      <c r="Y2070" t="b">
        <f>AND(COUNTIF('Master list(no salts, metals)'!Y2062,"&lt;=1"),IF(COUNTIF('Master list(no salts, metals)'!$K2062:$Y2062, "#N/A")=14,TRUE,FALSE))</f>
        <v>0</v>
      </c>
    </row>
    <row r="2071" spans="11:25" x14ac:dyDescent="0.25">
      <c r="K2071" t="b">
        <f>AND(COUNTIF('Master list(no salts, metals)'!K2063,"&lt;=1"),IF(COUNTIF('Master list(no salts, metals)'!$K2063:$Y2063, "#N/A")=14,TRUE,FALSE))</f>
        <v>0</v>
      </c>
      <c r="L2071" t="b">
        <f>AND(COUNTIF('Master list(no salts, metals)'!L2063,"&lt;=1"),IF(COUNTIF('Master list(no salts, metals)'!$K2063:$Y2063, "#N/A")=14,TRUE,FALSE))</f>
        <v>0</v>
      </c>
      <c r="M2071" t="b">
        <f>AND(COUNTIF('Master list(no salts, metals)'!M2063,"&lt;=1"),IF(COUNTIF('Master list(no salts, metals)'!$K2063:$Y2063, "#N/A")=14,TRUE,FALSE))</f>
        <v>0</v>
      </c>
      <c r="N2071" t="b">
        <f>AND(COUNTIF('Master list(no salts, metals)'!N2063,"&lt;=1"),IF(COUNTIF('Master list(no salts, metals)'!$K2063:$Y2063, "#N/A")=14,TRUE,FALSE))</f>
        <v>0</v>
      </c>
      <c r="O2071" t="b">
        <f>AND(COUNTIF('Master list(no salts, metals)'!O2063,"&lt;=1"),IF(COUNTIF('Master list(no salts, metals)'!$K2063:$Y2063, "#N/A")=14,TRUE,FALSE))</f>
        <v>0</v>
      </c>
      <c r="P2071" t="b">
        <f>AND(COUNTIF('Master list(no salts, metals)'!P2063,"&lt;=1"),IF(COUNTIF('Master list(no salts, metals)'!$K2063:$Y2063, "#N/A")=14,TRUE,FALSE))</f>
        <v>0</v>
      </c>
      <c r="Q2071" t="b">
        <f>AND(COUNTIF('Master list(no salts, metals)'!Q2063,"&lt;=1"),IF(COUNTIF('Master list(no salts, metals)'!$K2063:$Y2063, "#N/A")=14,TRUE,FALSE))</f>
        <v>0</v>
      </c>
      <c r="R2071" t="b">
        <f>AND(COUNTIF('Master list(no salts, metals)'!R2063,"&lt;=1"),IF(COUNTIF('Master list(no salts, metals)'!$K2063:$Y2063, "#N/A")=14,TRUE,FALSE))</f>
        <v>0</v>
      </c>
      <c r="S2071" t="b">
        <f>AND(COUNTIF('Master list(no salts, metals)'!S2063,"&lt;=1"),IF(COUNTIF('Master list(no salts, metals)'!$K2063:$Y2063, "#N/A")=14,TRUE,FALSE))</f>
        <v>0</v>
      </c>
      <c r="T2071" t="b">
        <f>AND(COUNTIF('Master list(no salts, metals)'!T2063,"&lt;=1"),IF(COUNTIF('Master list(no salts, metals)'!$K2063:$Y2063, "#N/A")=14,TRUE,FALSE))</f>
        <v>0</v>
      </c>
      <c r="U2071" t="b">
        <f>AND(COUNTIF('Master list(no salts, metals)'!U2063,"&lt;=1"),IF(COUNTIF('Master list(no salts, metals)'!$K2063:$Y2063, "#N/A")=14,TRUE,FALSE))</f>
        <v>0</v>
      </c>
      <c r="V2071" t="b">
        <f>AND(COUNTIF('Master list(no salts, metals)'!V2063,"&lt;=1"),IF(COUNTIF('Master list(no salts, metals)'!$K2063:$Y2063, "#N/A")=14,TRUE,FALSE))</f>
        <v>0</v>
      </c>
      <c r="W2071" t="b">
        <f>AND(COUNTIF('Master list(no salts, metals)'!W2063,"&lt;=1"),IF(COUNTIF('Master list(no salts, metals)'!$K2063:$Y2063, "#N/A")=14,TRUE,FALSE))</f>
        <v>1</v>
      </c>
      <c r="X2071" t="b">
        <f>AND(COUNTIF('Master list(no salts, metals)'!X2063,"&lt;=1"),IF(COUNTIF('Master list(no salts, metals)'!$K2063:$Y2063, "#N/A")=14,TRUE,FALSE))</f>
        <v>0</v>
      </c>
      <c r="Y2071" t="b">
        <f>AND(COUNTIF('Master list(no salts, metals)'!Y2063,"&lt;=1"),IF(COUNTIF('Master list(no salts, metals)'!$K2063:$Y2063, "#N/A")=14,TRUE,FALSE))</f>
        <v>0</v>
      </c>
    </row>
    <row r="2072" spans="11:25" x14ac:dyDescent="0.25">
      <c r="K2072" t="b">
        <f>AND(COUNTIF('Master list(no salts, metals)'!K2064,"&lt;=1"),IF(COUNTIF('Master list(no salts, metals)'!$K2064:$Y2064, "#N/A")=14,TRUE,FALSE))</f>
        <v>0</v>
      </c>
      <c r="L2072" t="b">
        <f>AND(COUNTIF('Master list(no salts, metals)'!L2064,"&lt;=1"),IF(COUNTIF('Master list(no salts, metals)'!$K2064:$Y2064, "#N/A")=14,TRUE,FALSE))</f>
        <v>0</v>
      </c>
      <c r="M2072" t="b">
        <f>AND(COUNTIF('Master list(no salts, metals)'!M2064,"&lt;=1"),IF(COUNTIF('Master list(no salts, metals)'!$K2064:$Y2064, "#N/A")=14,TRUE,FALSE))</f>
        <v>0</v>
      </c>
      <c r="N2072" t="b">
        <f>AND(COUNTIF('Master list(no salts, metals)'!N2064,"&lt;=1"),IF(COUNTIF('Master list(no salts, metals)'!$K2064:$Y2064, "#N/A")=14,TRUE,FALSE))</f>
        <v>0</v>
      </c>
      <c r="O2072" t="b">
        <f>AND(COUNTIF('Master list(no salts, metals)'!O2064,"&lt;=1"),IF(COUNTIF('Master list(no salts, metals)'!$K2064:$Y2064, "#N/A")=14,TRUE,FALSE))</f>
        <v>0</v>
      </c>
      <c r="P2072" t="b">
        <f>AND(COUNTIF('Master list(no salts, metals)'!P2064,"&lt;=1"),IF(COUNTIF('Master list(no salts, metals)'!$K2064:$Y2064, "#N/A")=14,TRUE,FALSE))</f>
        <v>0</v>
      </c>
      <c r="Q2072" t="b">
        <f>AND(COUNTIF('Master list(no salts, metals)'!Q2064,"&lt;=1"),IF(COUNTIF('Master list(no salts, metals)'!$K2064:$Y2064, "#N/A")=14,TRUE,FALSE))</f>
        <v>0</v>
      </c>
      <c r="R2072" t="b">
        <f>AND(COUNTIF('Master list(no salts, metals)'!R2064,"&lt;=1"),IF(COUNTIF('Master list(no salts, metals)'!$K2064:$Y2064, "#N/A")=14,TRUE,FALSE))</f>
        <v>0</v>
      </c>
      <c r="S2072" t="b">
        <f>AND(COUNTIF('Master list(no salts, metals)'!S2064,"&lt;=1"),IF(COUNTIF('Master list(no salts, metals)'!$K2064:$Y2064, "#N/A")=14,TRUE,FALSE))</f>
        <v>0</v>
      </c>
      <c r="T2072" t="b">
        <f>AND(COUNTIF('Master list(no salts, metals)'!T2064,"&lt;=1"),IF(COUNTIF('Master list(no salts, metals)'!$K2064:$Y2064, "#N/A")=14,TRUE,FALSE))</f>
        <v>0</v>
      </c>
      <c r="U2072" t="b">
        <f>AND(COUNTIF('Master list(no salts, metals)'!U2064,"&lt;=1"),IF(COUNTIF('Master list(no salts, metals)'!$K2064:$Y2064, "#N/A")=14,TRUE,FALSE))</f>
        <v>0</v>
      </c>
      <c r="V2072" t="b">
        <f>AND(COUNTIF('Master list(no salts, metals)'!V2064,"&lt;=1"),IF(COUNTIF('Master list(no salts, metals)'!$K2064:$Y2064, "#N/A")=14,TRUE,FALSE))</f>
        <v>0</v>
      </c>
      <c r="W2072" t="b">
        <f>AND(COUNTIF('Master list(no salts, metals)'!W2064,"&lt;=1"),IF(COUNTIF('Master list(no salts, metals)'!$K2064:$Y2064, "#N/A")=14,TRUE,FALSE))</f>
        <v>0</v>
      </c>
      <c r="X2072" t="b">
        <f>AND(COUNTIF('Master list(no salts, metals)'!X2064,"&lt;=1"),IF(COUNTIF('Master list(no salts, metals)'!$K2064:$Y2064, "#N/A")=14,TRUE,FALSE))</f>
        <v>0</v>
      </c>
      <c r="Y2072" t="b">
        <f>AND(COUNTIF('Master list(no salts, metals)'!Y2064,"&lt;=1"),IF(COUNTIF('Master list(no salts, metals)'!$K2064:$Y2064, "#N/A")=14,TRUE,FALSE))</f>
        <v>0</v>
      </c>
    </row>
    <row r="2073" spans="11:25" x14ac:dyDescent="0.25">
      <c r="K2073" t="b">
        <f>AND(COUNTIF('Master list(no salts, metals)'!K2065,"&lt;=1"),IF(COUNTIF('Master list(no salts, metals)'!$K2065:$Y2065, "#N/A")=14,TRUE,FALSE))</f>
        <v>0</v>
      </c>
      <c r="L2073" t="b">
        <f>AND(COUNTIF('Master list(no salts, metals)'!L2065,"&lt;=1"),IF(COUNTIF('Master list(no salts, metals)'!$K2065:$Y2065, "#N/A")=14,TRUE,FALSE))</f>
        <v>0</v>
      </c>
      <c r="M2073" t="b">
        <f>AND(COUNTIF('Master list(no salts, metals)'!M2065,"&lt;=1"),IF(COUNTIF('Master list(no salts, metals)'!$K2065:$Y2065, "#N/A")=14,TRUE,FALSE))</f>
        <v>0</v>
      </c>
      <c r="N2073" t="b">
        <f>AND(COUNTIF('Master list(no salts, metals)'!N2065,"&lt;=1"),IF(COUNTIF('Master list(no salts, metals)'!$K2065:$Y2065, "#N/A")=14,TRUE,FALSE))</f>
        <v>0</v>
      </c>
      <c r="O2073" t="b">
        <f>AND(COUNTIF('Master list(no salts, metals)'!O2065,"&lt;=1"),IF(COUNTIF('Master list(no salts, metals)'!$K2065:$Y2065, "#N/A")=14,TRUE,FALSE))</f>
        <v>0</v>
      </c>
      <c r="P2073" t="b">
        <f>AND(COUNTIF('Master list(no salts, metals)'!P2065,"&lt;=1"),IF(COUNTIF('Master list(no salts, metals)'!$K2065:$Y2065, "#N/A")=14,TRUE,FALSE))</f>
        <v>0</v>
      </c>
      <c r="Q2073" t="b">
        <f>AND(COUNTIF('Master list(no salts, metals)'!Q2065,"&lt;=1"),IF(COUNTIF('Master list(no salts, metals)'!$K2065:$Y2065, "#N/A")=14,TRUE,FALSE))</f>
        <v>0</v>
      </c>
      <c r="R2073" t="b">
        <f>AND(COUNTIF('Master list(no salts, metals)'!R2065,"&lt;=1"),IF(COUNTIF('Master list(no salts, metals)'!$K2065:$Y2065, "#N/A")=14,TRUE,FALSE))</f>
        <v>0</v>
      </c>
      <c r="S2073" t="b">
        <f>AND(COUNTIF('Master list(no salts, metals)'!S2065,"&lt;=1"),IF(COUNTIF('Master list(no salts, metals)'!$K2065:$Y2065, "#N/A")=14,TRUE,FALSE))</f>
        <v>0</v>
      </c>
      <c r="T2073" t="b">
        <f>AND(COUNTIF('Master list(no salts, metals)'!T2065,"&lt;=1"),IF(COUNTIF('Master list(no salts, metals)'!$K2065:$Y2065, "#N/A")=14,TRUE,FALSE))</f>
        <v>0</v>
      </c>
      <c r="U2073" t="b">
        <f>AND(COUNTIF('Master list(no salts, metals)'!U2065,"&lt;=1"),IF(COUNTIF('Master list(no salts, metals)'!$K2065:$Y2065, "#N/A")=14,TRUE,FALSE))</f>
        <v>0</v>
      </c>
      <c r="V2073" t="b">
        <f>AND(COUNTIF('Master list(no salts, metals)'!V2065,"&lt;=1"),IF(COUNTIF('Master list(no salts, metals)'!$K2065:$Y2065, "#N/A")=14,TRUE,FALSE))</f>
        <v>0</v>
      </c>
      <c r="W2073" t="b">
        <f>AND(COUNTIF('Master list(no salts, metals)'!W2065,"&lt;=1"),IF(COUNTIF('Master list(no salts, metals)'!$K2065:$Y2065, "#N/A")=14,TRUE,FALSE))</f>
        <v>0</v>
      </c>
      <c r="X2073" t="b">
        <f>AND(COUNTIF('Master list(no salts, metals)'!X2065,"&lt;=1"),IF(COUNTIF('Master list(no salts, metals)'!$K2065:$Y2065, "#N/A")=14,TRUE,FALSE))</f>
        <v>0</v>
      </c>
      <c r="Y2073" t="b">
        <f>AND(COUNTIF('Master list(no salts, metals)'!Y2065,"&lt;=1"),IF(COUNTIF('Master list(no salts, metals)'!$K2065:$Y2065, "#N/A")=14,TRUE,FALSE))</f>
        <v>1</v>
      </c>
    </row>
    <row r="2074" spans="11:25" x14ac:dyDescent="0.25">
      <c r="K2074" t="b">
        <f>AND(COUNTIF('Master list(no salts, metals)'!K2066,"&lt;=1"),IF(COUNTIF('Master list(no salts, metals)'!$K2066:$Y2066, "#N/A")=14,TRUE,FALSE))</f>
        <v>0</v>
      </c>
      <c r="L2074" t="b">
        <f>AND(COUNTIF('Master list(no salts, metals)'!L2066,"&lt;=1"),IF(COUNTIF('Master list(no salts, metals)'!$K2066:$Y2066, "#N/A")=14,TRUE,FALSE))</f>
        <v>0</v>
      </c>
      <c r="M2074" t="b">
        <f>AND(COUNTIF('Master list(no salts, metals)'!M2066,"&lt;=1"),IF(COUNTIF('Master list(no salts, metals)'!$K2066:$Y2066, "#N/A")=14,TRUE,FALSE))</f>
        <v>0</v>
      </c>
      <c r="N2074" t="b">
        <f>AND(COUNTIF('Master list(no salts, metals)'!N2066,"&lt;=1"),IF(COUNTIF('Master list(no salts, metals)'!$K2066:$Y2066, "#N/A")=14,TRUE,FALSE))</f>
        <v>0</v>
      </c>
      <c r="O2074" t="b">
        <f>AND(COUNTIF('Master list(no salts, metals)'!O2066,"&lt;=1"),IF(COUNTIF('Master list(no salts, metals)'!$K2066:$Y2066, "#N/A")=14,TRUE,FALSE))</f>
        <v>0</v>
      </c>
      <c r="P2074" t="b">
        <f>AND(COUNTIF('Master list(no salts, metals)'!P2066,"&lt;=1"),IF(COUNTIF('Master list(no salts, metals)'!$K2066:$Y2066, "#N/A")=14,TRUE,FALSE))</f>
        <v>0</v>
      </c>
      <c r="Q2074" t="b">
        <f>AND(COUNTIF('Master list(no salts, metals)'!Q2066,"&lt;=1"),IF(COUNTIF('Master list(no salts, metals)'!$K2066:$Y2066, "#N/A")=14,TRUE,FALSE))</f>
        <v>0</v>
      </c>
      <c r="R2074" t="b">
        <f>AND(COUNTIF('Master list(no salts, metals)'!R2066,"&lt;=1"),IF(COUNTIF('Master list(no salts, metals)'!$K2066:$Y2066, "#N/A")=14,TRUE,FALSE))</f>
        <v>0</v>
      </c>
      <c r="S2074" t="b">
        <f>AND(COUNTIF('Master list(no salts, metals)'!S2066,"&lt;=1"),IF(COUNTIF('Master list(no salts, metals)'!$K2066:$Y2066, "#N/A")=14,TRUE,FALSE))</f>
        <v>0</v>
      </c>
      <c r="T2074" t="b">
        <f>AND(COUNTIF('Master list(no salts, metals)'!T2066,"&lt;=1"),IF(COUNTIF('Master list(no salts, metals)'!$K2066:$Y2066, "#N/A")=14,TRUE,FALSE))</f>
        <v>0</v>
      </c>
      <c r="U2074" t="b">
        <f>AND(COUNTIF('Master list(no salts, metals)'!U2066,"&lt;=1"),IF(COUNTIF('Master list(no salts, metals)'!$K2066:$Y2066, "#N/A")=14,TRUE,FALSE))</f>
        <v>0</v>
      </c>
      <c r="V2074" t="b">
        <f>AND(COUNTIF('Master list(no salts, metals)'!V2066,"&lt;=1"),IF(COUNTIF('Master list(no salts, metals)'!$K2066:$Y2066, "#N/A")=14,TRUE,FALSE))</f>
        <v>0</v>
      </c>
      <c r="W2074" t="b">
        <f>AND(COUNTIF('Master list(no salts, metals)'!W2066,"&lt;=1"),IF(COUNTIF('Master list(no salts, metals)'!$K2066:$Y2066, "#N/A")=14,TRUE,FALSE))</f>
        <v>0</v>
      </c>
      <c r="X2074" t="b">
        <f>AND(COUNTIF('Master list(no salts, metals)'!X2066,"&lt;=1"),IF(COUNTIF('Master list(no salts, metals)'!$K2066:$Y2066, "#N/A")=14,TRUE,FALSE))</f>
        <v>0</v>
      </c>
      <c r="Y2074" t="b">
        <f>AND(COUNTIF('Master list(no salts, metals)'!Y2066,"&lt;=1"),IF(COUNTIF('Master list(no salts, metals)'!$K2066:$Y2066, "#N/A")=14,TRUE,FALSE))</f>
        <v>0</v>
      </c>
    </row>
    <row r="2075" spans="11:25" x14ac:dyDescent="0.25">
      <c r="K2075" t="b">
        <f>AND(COUNTIF('Master list(no salts, metals)'!K2067,"&lt;=1"),IF(COUNTIF('Master list(no salts, metals)'!$K2067:$Y2067, "#N/A")=14,TRUE,FALSE))</f>
        <v>0</v>
      </c>
      <c r="L2075" t="b">
        <f>AND(COUNTIF('Master list(no salts, metals)'!L2067,"&lt;=1"),IF(COUNTIF('Master list(no salts, metals)'!$K2067:$Y2067, "#N/A")=14,TRUE,FALSE))</f>
        <v>0</v>
      </c>
      <c r="M2075" t="b">
        <f>AND(COUNTIF('Master list(no salts, metals)'!M2067,"&lt;=1"),IF(COUNTIF('Master list(no salts, metals)'!$K2067:$Y2067, "#N/A")=14,TRUE,FALSE))</f>
        <v>0</v>
      </c>
      <c r="N2075" t="b">
        <f>AND(COUNTIF('Master list(no salts, metals)'!N2067,"&lt;=1"),IF(COUNTIF('Master list(no salts, metals)'!$K2067:$Y2067, "#N/A")=14,TRUE,FALSE))</f>
        <v>0</v>
      </c>
      <c r="O2075" t="b">
        <f>AND(COUNTIF('Master list(no salts, metals)'!O2067,"&lt;=1"),IF(COUNTIF('Master list(no salts, metals)'!$K2067:$Y2067, "#N/A")=14,TRUE,FALSE))</f>
        <v>0</v>
      </c>
      <c r="P2075" t="b">
        <f>AND(COUNTIF('Master list(no salts, metals)'!P2067,"&lt;=1"),IF(COUNTIF('Master list(no salts, metals)'!$K2067:$Y2067, "#N/A")=14,TRUE,FALSE))</f>
        <v>0</v>
      </c>
      <c r="Q2075" t="b">
        <f>AND(COUNTIF('Master list(no salts, metals)'!Q2067,"&lt;=1"),IF(COUNTIF('Master list(no salts, metals)'!$K2067:$Y2067, "#N/A")=14,TRUE,FALSE))</f>
        <v>0</v>
      </c>
      <c r="R2075" t="b">
        <f>AND(COUNTIF('Master list(no salts, metals)'!R2067,"&lt;=1"),IF(COUNTIF('Master list(no salts, metals)'!$K2067:$Y2067, "#N/A")=14,TRUE,FALSE))</f>
        <v>0</v>
      </c>
      <c r="S2075" t="b">
        <f>AND(COUNTIF('Master list(no salts, metals)'!S2067,"&lt;=1"),IF(COUNTIF('Master list(no salts, metals)'!$K2067:$Y2067, "#N/A")=14,TRUE,FALSE))</f>
        <v>0</v>
      </c>
      <c r="T2075" t="b">
        <f>AND(COUNTIF('Master list(no salts, metals)'!T2067,"&lt;=1"),IF(COUNTIF('Master list(no salts, metals)'!$K2067:$Y2067, "#N/A")=14,TRUE,FALSE))</f>
        <v>0</v>
      </c>
      <c r="U2075" t="b">
        <f>AND(COUNTIF('Master list(no salts, metals)'!U2067,"&lt;=1"),IF(COUNTIF('Master list(no salts, metals)'!$K2067:$Y2067, "#N/A")=14,TRUE,FALSE))</f>
        <v>0</v>
      </c>
      <c r="V2075" t="b">
        <f>AND(COUNTIF('Master list(no salts, metals)'!V2067,"&lt;=1"),IF(COUNTIF('Master list(no salts, metals)'!$K2067:$Y2067, "#N/A")=14,TRUE,FALSE))</f>
        <v>0</v>
      </c>
      <c r="W2075" t="b">
        <f>AND(COUNTIF('Master list(no salts, metals)'!W2067,"&lt;=1"),IF(COUNTIF('Master list(no salts, metals)'!$K2067:$Y2067, "#N/A")=14,TRUE,FALSE))</f>
        <v>1</v>
      </c>
      <c r="X2075" t="b">
        <f>AND(COUNTIF('Master list(no salts, metals)'!X2067,"&lt;=1"),IF(COUNTIF('Master list(no salts, metals)'!$K2067:$Y2067, "#N/A")=14,TRUE,FALSE))</f>
        <v>0</v>
      </c>
      <c r="Y2075" t="b">
        <f>AND(COUNTIF('Master list(no salts, metals)'!Y2067,"&lt;=1"),IF(COUNTIF('Master list(no salts, metals)'!$K2067:$Y2067, "#N/A")=14,TRUE,FALSE))</f>
        <v>0</v>
      </c>
    </row>
    <row r="2076" spans="11:25" x14ac:dyDescent="0.25">
      <c r="K2076" t="b">
        <f>AND(COUNTIF('Master list(no salts, metals)'!K2068,"&lt;=1"),IF(COUNTIF('Master list(no salts, metals)'!$K2068:$Y2068, "#N/A")=14,TRUE,FALSE))</f>
        <v>0</v>
      </c>
      <c r="L2076" t="b">
        <f>AND(COUNTIF('Master list(no salts, metals)'!L2068,"&lt;=1"),IF(COUNTIF('Master list(no salts, metals)'!$K2068:$Y2068, "#N/A")=14,TRUE,FALSE))</f>
        <v>0</v>
      </c>
      <c r="M2076" t="b">
        <f>AND(COUNTIF('Master list(no salts, metals)'!M2068,"&lt;=1"),IF(COUNTIF('Master list(no salts, metals)'!$K2068:$Y2068, "#N/A")=14,TRUE,FALSE))</f>
        <v>0</v>
      </c>
      <c r="N2076" t="b">
        <f>AND(COUNTIF('Master list(no salts, metals)'!N2068,"&lt;=1"),IF(COUNTIF('Master list(no salts, metals)'!$K2068:$Y2068, "#N/A")=14,TRUE,FALSE))</f>
        <v>0</v>
      </c>
      <c r="O2076" t="b">
        <f>AND(COUNTIF('Master list(no salts, metals)'!O2068,"&lt;=1"),IF(COUNTIF('Master list(no salts, metals)'!$K2068:$Y2068, "#N/A")=14,TRUE,FALSE))</f>
        <v>0</v>
      </c>
      <c r="P2076" t="b">
        <f>AND(COUNTIF('Master list(no salts, metals)'!P2068,"&lt;=1"),IF(COUNTIF('Master list(no salts, metals)'!$K2068:$Y2068, "#N/A")=14,TRUE,FALSE))</f>
        <v>0</v>
      </c>
      <c r="Q2076" t="b">
        <f>AND(COUNTIF('Master list(no salts, metals)'!Q2068,"&lt;=1"),IF(COUNTIF('Master list(no salts, metals)'!$K2068:$Y2068, "#N/A")=14,TRUE,FALSE))</f>
        <v>0</v>
      </c>
      <c r="R2076" t="b">
        <f>AND(COUNTIF('Master list(no salts, metals)'!R2068,"&lt;=1"),IF(COUNTIF('Master list(no salts, metals)'!$K2068:$Y2068, "#N/A")=14,TRUE,FALSE))</f>
        <v>0</v>
      </c>
      <c r="S2076" t="b">
        <f>AND(COUNTIF('Master list(no salts, metals)'!S2068,"&lt;=1"),IF(COUNTIF('Master list(no salts, metals)'!$K2068:$Y2068, "#N/A")=14,TRUE,FALSE))</f>
        <v>0</v>
      </c>
      <c r="T2076" t="b">
        <f>AND(COUNTIF('Master list(no salts, metals)'!T2068,"&lt;=1"),IF(COUNTIF('Master list(no salts, metals)'!$K2068:$Y2068, "#N/A")=14,TRUE,FALSE))</f>
        <v>0</v>
      </c>
      <c r="U2076" t="b">
        <f>AND(COUNTIF('Master list(no salts, metals)'!U2068,"&lt;=1"),IF(COUNTIF('Master list(no salts, metals)'!$K2068:$Y2068, "#N/A")=14,TRUE,FALSE))</f>
        <v>0</v>
      </c>
      <c r="V2076" t="b">
        <f>AND(COUNTIF('Master list(no salts, metals)'!V2068,"&lt;=1"),IF(COUNTIF('Master list(no salts, metals)'!$K2068:$Y2068, "#N/A")=14,TRUE,FALSE))</f>
        <v>0</v>
      </c>
      <c r="W2076" t="b">
        <f>AND(COUNTIF('Master list(no salts, metals)'!W2068,"&lt;=1"),IF(COUNTIF('Master list(no salts, metals)'!$K2068:$Y2068, "#N/A")=14,TRUE,FALSE))</f>
        <v>0</v>
      </c>
      <c r="X2076" t="b">
        <f>AND(COUNTIF('Master list(no salts, metals)'!X2068,"&lt;=1"),IF(COUNTIF('Master list(no salts, metals)'!$K2068:$Y2068, "#N/A")=14,TRUE,FALSE))</f>
        <v>1</v>
      </c>
      <c r="Y2076" t="b">
        <f>AND(COUNTIF('Master list(no salts, metals)'!Y2068,"&lt;=1"),IF(COUNTIF('Master list(no salts, metals)'!$K2068:$Y2068, "#N/A")=14,TRUE,FALSE))</f>
        <v>0</v>
      </c>
    </row>
    <row r="2077" spans="11:25" x14ac:dyDescent="0.25">
      <c r="K2077" t="b">
        <f>AND(COUNTIF('Master list(no salts, metals)'!K2069,"&lt;=1"),IF(COUNTIF('Master list(no salts, metals)'!$K2069:$Y2069, "#N/A")=14,TRUE,FALSE))</f>
        <v>0</v>
      </c>
      <c r="L2077" t="b">
        <f>AND(COUNTIF('Master list(no salts, metals)'!L2069,"&lt;=1"),IF(COUNTIF('Master list(no salts, metals)'!$K2069:$Y2069, "#N/A")=14,TRUE,FALSE))</f>
        <v>0</v>
      </c>
      <c r="M2077" t="b">
        <f>AND(COUNTIF('Master list(no salts, metals)'!M2069,"&lt;=1"),IF(COUNTIF('Master list(no salts, metals)'!$K2069:$Y2069, "#N/A")=14,TRUE,FALSE))</f>
        <v>0</v>
      </c>
      <c r="N2077" t="b">
        <f>AND(COUNTIF('Master list(no salts, metals)'!N2069,"&lt;=1"),IF(COUNTIF('Master list(no salts, metals)'!$K2069:$Y2069, "#N/A")=14,TRUE,FALSE))</f>
        <v>0</v>
      </c>
      <c r="O2077" t="b">
        <f>AND(COUNTIF('Master list(no salts, metals)'!O2069,"&lt;=1"),IF(COUNTIF('Master list(no salts, metals)'!$K2069:$Y2069, "#N/A")=14,TRUE,FALSE))</f>
        <v>0</v>
      </c>
      <c r="P2077" t="b">
        <f>AND(COUNTIF('Master list(no salts, metals)'!P2069,"&lt;=1"),IF(COUNTIF('Master list(no salts, metals)'!$K2069:$Y2069, "#N/A")=14,TRUE,FALSE))</f>
        <v>0</v>
      </c>
      <c r="Q2077" t="b">
        <f>AND(COUNTIF('Master list(no salts, metals)'!Q2069,"&lt;=1"),IF(COUNTIF('Master list(no salts, metals)'!$K2069:$Y2069, "#N/A")=14,TRUE,FALSE))</f>
        <v>0</v>
      </c>
      <c r="R2077" t="b">
        <f>AND(COUNTIF('Master list(no salts, metals)'!R2069,"&lt;=1"),IF(COUNTIF('Master list(no salts, metals)'!$K2069:$Y2069, "#N/A")=14,TRUE,FALSE))</f>
        <v>0</v>
      </c>
      <c r="S2077" t="b">
        <f>AND(COUNTIF('Master list(no salts, metals)'!S2069,"&lt;=1"),IF(COUNTIF('Master list(no salts, metals)'!$K2069:$Y2069, "#N/A")=14,TRUE,FALSE))</f>
        <v>0</v>
      </c>
      <c r="T2077" t="b">
        <f>AND(COUNTIF('Master list(no salts, metals)'!T2069,"&lt;=1"),IF(COUNTIF('Master list(no salts, metals)'!$K2069:$Y2069, "#N/A")=14,TRUE,FALSE))</f>
        <v>0</v>
      </c>
      <c r="U2077" t="b">
        <f>AND(COUNTIF('Master list(no salts, metals)'!U2069,"&lt;=1"),IF(COUNTIF('Master list(no salts, metals)'!$K2069:$Y2069, "#N/A")=14,TRUE,FALSE))</f>
        <v>0</v>
      </c>
      <c r="V2077" t="b">
        <f>AND(COUNTIF('Master list(no salts, metals)'!V2069,"&lt;=1"),IF(COUNTIF('Master list(no salts, metals)'!$K2069:$Y2069, "#N/A")=14,TRUE,FALSE))</f>
        <v>0</v>
      </c>
      <c r="W2077" t="b">
        <f>AND(COUNTIF('Master list(no salts, metals)'!W2069,"&lt;=1"),IF(COUNTIF('Master list(no salts, metals)'!$K2069:$Y2069, "#N/A")=14,TRUE,FALSE))</f>
        <v>0</v>
      </c>
      <c r="X2077" t="b">
        <f>AND(COUNTIF('Master list(no salts, metals)'!X2069,"&lt;=1"),IF(COUNTIF('Master list(no salts, metals)'!$K2069:$Y2069, "#N/A")=14,TRUE,FALSE))</f>
        <v>1</v>
      </c>
      <c r="Y2077" t="b">
        <f>AND(COUNTIF('Master list(no salts, metals)'!Y2069,"&lt;=1"),IF(COUNTIF('Master list(no salts, metals)'!$K2069:$Y2069, "#N/A")=14,TRUE,FALSE))</f>
        <v>0</v>
      </c>
    </row>
    <row r="2078" spans="11:25" x14ac:dyDescent="0.25">
      <c r="K2078" t="b">
        <f>AND(COUNTIF('Master list(no salts, metals)'!K2070,"&lt;=1"),IF(COUNTIF('Master list(no salts, metals)'!$K2070:$Y2070, "#N/A")=14,TRUE,FALSE))</f>
        <v>0</v>
      </c>
      <c r="L2078" t="b">
        <f>AND(COUNTIF('Master list(no salts, metals)'!L2070,"&lt;=1"),IF(COUNTIF('Master list(no salts, metals)'!$K2070:$Y2070, "#N/A")=14,TRUE,FALSE))</f>
        <v>0</v>
      </c>
      <c r="M2078" t="b">
        <f>AND(COUNTIF('Master list(no salts, metals)'!M2070,"&lt;=1"),IF(COUNTIF('Master list(no salts, metals)'!$K2070:$Y2070, "#N/A")=14,TRUE,FALSE))</f>
        <v>0</v>
      </c>
      <c r="N2078" t="b">
        <f>AND(COUNTIF('Master list(no salts, metals)'!N2070,"&lt;=1"),IF(COUNTIF('Master list(no salts, metals)'!$K2070:$Y2070, "#N/A")=14,TRUE,FALSE))</f>
        <v>0</v>
      </c>
      <c r="O2078" t="b">
        <f>AND(COUNTIF('Master list(no salts, metals)'!O2070,"&lt;=1"),IF(COUNTIF('Master list(no salts, metals)'!$K2070:$Y2070, "#N/A")=14,TRUE,FALSE))</f>
        <v>0</v>
      </c>
      <c r="P2078" t="b">
        <f>AND(COUNTIF('Master list(no salts, metals)'!P2070,"&lt;=1"),IF(COUNTIF('Master list(no salts, metals)'!$K2070:$Y2070, "#N/A")=14,TRUE,FALSE))</f>
        <v>0</v>
      </c>
      <c r="Q2078" t="b">
        <f>AND(COUNTIF('Master list(no salts, metals)'!Q2070,"&lt;=1"),IF(COUNTIF('Master list(no salts, metals)'!$K2070:$Y2070, "#N/A")=14,TRUE,FALSE))</f>
        <v>0</v>
      </c>
      <c r="R2078" t="b">
        <f>AND(COUNTIF('Master list(no salts, metals)'!R2070,"&lt;=1"),IF(COUNTIF('Master list(no salts, metals)'!$K2070:$Y2070, "#N/A")=14,TRUE,FALSE))</f>
        <v>0</v>
      </c>
      <c r="S2078" t="b">
        <f>AND(COUNTIF('Master list(no salts, metals)'!S2070,"&lt;=1"),IF(COUNTIF('Master list(no salts, metals)'!$K2070:$Y2070, "#N/A")=14,TRUE,FALSE))</f>
        <v>0</v>
      </c>
      <c r="T2078" t="b">
        <f>AND(COUNTIF('Master list(no salts, metals)'!T2070,"&lt;=1"),IF(COUNTIF('Master list(no salts, metals)'!$K2070:$Y2070, "#N/A")=14,TRUE,FALSE))</f>
        <v>1</v>
      </c>
      <c r="U2078" t="b">
        <f>AND(COUNTIF('Master list(no salts, metals)'!U2070,"&lt;=1"),IF(COUNTIF('Master list(no salts, metals)'!$K2070:$Y2070, "#N/A")=14,TRUE,FALSE))</f>
        <v>0</v>
      </c>
      <c r="V2078" t="b">
        <f>AND(COUNTIF('Master list(no salts, metals)'!V2070,"&lt;=1"),IF(COUNTIF('Master list(no salts, metals)'!$K2070:$Y2070, "#N/A")=14,TRUE,FALSE))</f>
        <v>0</v>
      </c>
      <c r="W2078" t="b">
        <f>AND(COUNTIF('Master list(no salts, metals)'!W2070,"&lt;=1"),IF(COUNTIF('Master list(no salts, metals)'!$K2070:$Y2070, "#N/A")=14,TRUE,FALSE))</f>
        <v>0</v>
      </c>
      <c r="X2078" t="b">
        <f>AND(COUNTIF('Master list(no salts, metals)'!X2070,"&lt;=1"),IF(COUNTIF('Master list(no salts, metals)'!$K2070:$Y2070, "#N/A")=14,TRUE,FALSE))</f>
        <v>0</v>
      </c>
      <c r="Y2078" t="b">
        <f>AND(COUNTIF('Master list(no salts, metals)'!Y2070,"&lt;=1"),IF(COUNTIF('Master list(no salts, metals)'!$K2070:$Y2070, "#N/A")=14,TRUE,FALSE))</f>
        <v>0</v>
      </c>
    </row>
    <row r="2079" spans="11:25" x14ac:dyDescent="0.25">
      <c r="K2079" t="b">
        <f>AND(COUNTIF('Master list(no salts, metals)'!K2071,"&lt;=1"),IF(COUNTIF('Master list(no salts, metals)'!$K2071:$Y2071, "#N/A")=14,TRUE,FALSE))</f>
        <v>0</v>
      </c>
      <c r="L2079" t="b">
        <f>AND(COUNTIF('Master list(no salts, metals)'!L2071,"&lt;=1"),IF(COUNTIF('Master list(no salts, metals)'!$K2071:$Y2071, "#N/A")=14,TRUE,FALSE))</f>
        <v>0</v>
      </c>
      <c r="M2079" t="b">
        <f>AND(COUNTIF('Master list(no salts, metals)'!M2071,"&lt;=1"),IF(COUNTIF('Master list(no salts, metals)'!$K2071:$Y2071, "#N/A")=14,TRUE,FALSE))</f>
        <v>0</v>
      </c>
      <c r="N2079" t="b">
        <f>AND(COUNTIF('Master list(no salts, metals)'!N2071,"&lt;=1"),IF(COUNTIF('Master list(no salts, metals)'!$K2071:$Y2071, "#N/A")=14,TRUE,FALSE))</f>
        <v>0</v>
      </c>
      <c r="O2079" t="b">
        <f>AND(COUNTIF('Master list(no salts, metals)'!O2071,"&lt;=1"),IF(COUNTIF('Master list(no salts, metals)'!$K2071:$Y2071, "#N/A")=14,TRUE,FALSE))</f>
        <v>0</v>
      </c>
      <c r="P2079" t="b">
        <f>AND(COUNTIF('Master list(no salts, metals)'!P2071,"&lt;=1"),IF(COUNTIF('Master list(no salts, metals)'!$K2071:$Y2071, "#N/A")=14,TRUE,FALSE))</f>
        <v>0</v>
      </c>
      <c r="Q2079" t="b">
        <f>AND(COUNTIF('Master list(no salts, metals)'!Q2071,"&lt;=1"),IF(COUNTIF('Master list(no salts, metals)'!$K2071:$Y2071, "#N/A")=14,TRUE,FALSE))</f>
        <v>0</v>
      </c>
      <c r="R2079" t="b">
        <f>AND(COUNTIF('Master list(no salts, metals)'!R2071,"&lt;=1"),IF(COUNTIF('Master list(no salts, metals)'!$K2071:$Y2071, "#N/A")=14,TRUE,FALSE))</f>
        <v>0</v>
      </c>
      <c r="S2079" t="b">
        <f>AND(COUNTIF('Master list(no salts, metals)'!S2071,"&lt;=1"),IF(COUNTIF('Master list(no salts, metals)'!$K2071:$Y2071, "#N/A")=14,TRUE,FALSE))</f>
        <v>0</v>
      </c>
      <c r="T2079" t="b">
        <f>AND(COUNTIF('Master list(no salts, metals)'!T2071,"&lt;=1"),IF(COUNTIF('Master list(no salts, metals)'!$K2071:$Y2071, "#N/A")=14,TRUE,FALSE))</f>
        <v>0</v>
      </c>
      <c r="U2079" t="b">
        <f>AND(COUNTIF('Master list(no salts, metals)'!U2071,"&lt;=1"),IF(COUNTIF('Master list(no salts, metals)'!$K2071:$Y2071, "#N/A")=14,TRUE,FALSE))</f>
        <v>0</v>
      </c>
      <c r="V2079" t="b">
        <f>AND(COUNTIF('Master list(no salts, metals)'!V2071,"&lt;=1"),IF(COUNTIF('Master list(no salts, metals)'!$K2071:$Y2071, "#N/A")=14,TRUE,FALSE))</f>
        <v>0</v>
      </c>
      <c r="W2079" t="b">
        <f>AND(COUNTIF('Master list(no salts, metals)'!W2071,"&lt;=1"),IF(COUNTIF('Master list(no salts, metals)'!$K2071:$Y2071, "#N/A")=14,TRUE,FALSE))</f>
        <v>1</v>
      </c>
      <c r="X2079" t="b">
        <f>AND(COUNTIF('Master list(no salts, metals)'!X2071,"&lt;=1"),IF(COUNTIF('Master list(no salts, metals)'!$K2071:$Y2071, "#N/A")=14,TRUE,FALSE))</f>
        <v>0</v>
      </c>
      <c r="Y2079" t="b">
        <f>AND(COUNTIF('Master list(no salts, metals)'!Y2071,"&lt;=1"),IF(COUNTIF('Master list(no salts, metals)'!$K2071:$Y2071, "#N/A")=14,TRUE,FALSE))</f>
        <v>0</v>
      </c>
    </row>
    <row r="2080" spans="11:25" x14ac:dyDescent="0.25">
      <c r="K2080" t="b">
        <f>AND(COUNTIF('Master list(no salts, metals)'!K2072,"&lt;=1"),IF(COUNTIF('Master list(no salts, metals)'!$K2072:$Y2072, "#N/A")=14,TRUE,FALSE))</f>
        <v>0</v>
      </c>
      <c r="L2080" t="b">
        <f>AND(COUNTIF('Master list(no salts, metals)'!L2072,"&lt;=1"),IF(COUNTIF('Master list(no salts, metals)'!$K2072:$Y2072, "#N/A")=14,TRUE,FALSE))</f>
        <v>0</v>
      </c>
      <c r="M2080" t="b">
        <f>AND(COUNTIF('Master list(no salts, metals)'!M2072,"&lt;=1"),IF(COUNTIF('Master list(no salts, metals)'!$K2072:$Y2072, "#N/A")=14,TRUE,FALSE))</f>
        <v>0</v>
      </c>
      <c r="N2080" t="b">
        <f>AND(COUNTIF('Master list(no salts, metals)'!N2072,"&lt;=1"),IF(COUNTIF('Master list(no salts, metals)'!$K2072:$Y2072, "#N/A")=14,TRUE,FALSE))</f>
        <v>0</v>
      </c>
      <c r="O2080" t="b">
        <f>AND(COUNTIF('Master list(no salts, metals)'!O2072,"&lt;=1"),IF(COUNTIF('Master list(no salts, metals)'!$K2072:$Y2072, "#N/A")=14,TRUE,FALSE))</f>
        <v>0</v>
      </c>
      <c r="P2080" t="b">
        <f>AND(COUNTIF('Master list(no salts, metals)'!P2072,"&lt;=1"),IF(COUNTIF('Master list(no salts, metals)'!$K2072:$Y2072, "#N/A")=14,TRUE,FALSE))</f>
        <v>0</v>
      </c>
      <c r="Q2080" t="b">
        <f>AND(COUNTIF('Master list(no salts, metals)'!Q2072,"&lt;=1"),IF(COUNTIF('Master list(no salts, metals)'!$K2072:$Y2072, "#N/A")=14,TRUE,FALSE))</f>
        <v>0</v>
      </c>
      <c r="R2080" t="b">
        <f>AND(COUNTIF('Master list(no salts, metals)'!R2072,"&lt;=1"),IF(COUNTIF('Master list(no salts, metals)'!$K2072:$Y2072, "#N/A")=14,TRUE,FALSE))</f>
        <v>0</v>
      </c>
      <c r="S2080" t="b">
        <f>AND(COUNTIF('Master list(no salts, metals)'!S2072,"&lt;=1"),IF(COUNTIF('Master list(no salts, metals)'!$K2072:$Y2072, "#N/A")=14,TRUE,FALSE))</f>
        <v>0</v>
      </c>
      <c r="T2080" t="b">
        <f>AND(COUNTIF('Master list(no salts, metals)'!T2072,"&lt;=1"),IF(COUNTIF('Master list(no salts, metals)'!$K2072:$Y2072, "#N/A")=14,TRUE,FALSE))</f>
        <v>0</v>
      </c>
      <c r="U2080" t="b">
        <f>AND(COUNTIF('Master list(no salts, metals)'!U2072,"&lt;=1"),IF(COUNTIF('Master list(no salts, metals)'!$K2072:$Y2072, "#N/A")=14,TRUE,FALSE))</f>
        <v>0</v>
      </c>
      <c r="V2080" t="b">
        <f>AND(COUNTIF('Master list(no salts, metals)'!V2072,"&lt;=1"),IF(COUNTIF('Master list(no salts, metals)'!$K2072:$Y2072, "#N/A")=14,TRUE,FALSE))</f>
        <v>0</v>
      </c>
      <c r="W2080" t="b">
        <f>AND(COUNTIF('Master list(no salts, metals)'!W2072,"&lt;=1"),IF(COUNTIF('Master list(no salts, metals)'!$K2072:$Y2072, "#N/A")=14,TRUE,FALSE))</f>
        <v>0</v>
      </c>
      <c r="X2080" t="b">
        <f>AND(COUNTIF('Master list(no salts, metals)'!X2072,"&lt;=1"),IF(COUNTIF('Master list(no salts, metals)'!$K2072:$Y2072, "#N/A")=14,TRUE,FALSE))</f>
        <v>0</v>
      </c>
      <c r="Y2080" t="b">
        <f>AND(COUNTIF('Master list(no salts, metals)'!Y2072,"&lt;=1"),IF(COUNTIF('Master list(no salts, metals)'!$K2072:$Y2072, "#N/A")=14,TRUE,FALSE))</f>
        <v>0</v>
      </c>
    </row>
    <row r="2081" spans="11:25" x14ac:dyDescent="0.25">
      <c r="K2081" t="b">
        <f>AND(COUNTIF('Master list(no salts, metals)'!K2073,"&lt;=1"),IF(COUNTIF('Master list(no salts, metals)'!$K2073:$Y2073, "#N/A")=14,TRUE,FALSE))</f>
        <v>0</v>
      </c>
      <c r="L2081" t="b">
        <f>AND(COUNTIF('Master list(no salts, metals)'!L2073,"&lt;=1"),IF(COUNTIF('Master list(no salts, metals)'!$K2073:$Y2073, "#N/A")=14,TRUE,FALSE))</f>
        <v>0</v>
      </c>
      <c r="M2081" t="b">
        <f>AND(COUNTIF('Master list(no salts, metals)'!M2073,"&lt;=1"),IF(COUNTIF('Master list(no salts, metals)'!$K2073:$Y2073, "#N/A")=14,TRUE,FALSE))</f>
        <v>0</v>
      </c>
      <c r="N2081" t="b">
        <f>AND(COUNTIF('Master list(no salts, metals)'!N2073,"&lt;=1"),IF(COUNTIF('Master list(no salts, metals)'!$K2073:$Y2073, "#N/A")=14,TRUE,FALSE))</f>
        <v>0</v>
      </c>
      <c r="O2081" t="b">
        <f>AND(COUNTIF('Master list(no salts, metals)'!O2073,"&lt;=1"),IF(COUNTIF('Master list(no salts, metals)'!$K2073:$Y2073, "#N/A")=14,TRUE,FALSE))</f>
        <v>0</v>
      </c>
      <c r="P2081" t="b">
        <f>AND(COUNTIF('Master list(no salts, metals)'!P2073,"&lt;=1"),IF(COUNTIF('Master list(no salts, metals)'!$K2073:$Y2073, "#N/A")=14,TRUE,FALSE))</f>
        <v>0</v>
      </c>
      <c r="Q2081" t="b">
        <f>AND(COUNTIF('Master list(no salts, metals)'!Q2073,"&lt;=1"),IF(COUNTIF('Master list(no salts, metals)'!$K2073:$Y2073, "#N/A")=14,TRUE,FALSE))</f>
        <v>0</v>
      </c>
      <c r="R2081" t="b">
        <f>AND(COUNTIF('Master list(no salts, metals)'!R2073,"&lt;=1"),IF(COUNTIF('Master list(no salts, metals)'!$K2073:$Y2073, "#N/A")=14,TRUE,FALSE))</f>
        <v>0</v>
      </c>
      <c r="S2081" t="b">
        <f>AND(COUNTIF('Master list(no salts, metals)'!S2073,"&lt;=1"),IF(COUNTIF('Master list(no salts, metals)'!$K2073:$Y2073, "#N/A")=14,TRUE,FALSE))</f>
        <v>0</v>
      </c>
      <c r="T2081" t="b">
        <f>AND(COUNTIF('Master list(no salts, metals)'!T2073,"&lt;=1"),IF(COUNTIF('Master list(no salts, metals)'!$K2073:$Y2073, "#N/A")=14,TRUE,FALSE))</f>
        <v>0</v>
      </c>
      <c r="U2081" t="b">
        <f>AND(COUNTIF('Master list(no salts, metals)'!U2073,"&lt;=1"),IF(COUNTIF('Master list(no salts, metals)'!$K2073:$Y2073, "#N/A")=14,TRUE,FALSE))</f>
        <v>0</v>
      </c>
      <c r="V2081" t="b">
        <f>AND(COUNTIF('Master list(no salts, metals)'!V2073,"&lt;=1"),IF(COUNTIF('Master list(no salts, metals)'!$K2073:$Y2073, "#N/A")=14,TRUE,FALSE))</f>
        <v>0</v>
      </c>
      <c r="W2081" t="b">
        <f>AND(COUNTIF('Master list(no salts, metals)'!W2073,"&lt;=1"),IF(COUNTIF('Master list(no salts, metals)'!$K2073:$Y2073, "#N/A")=14,TRUE,FALSE))</f>
        <v>1</v>
      </c>
      <c r="X2081" t="b">
        <f>AND(COUNTIF('Master list(no salts, metals)'!X2073,"&lt;=1"),IF(COUNTIF('Master list(no salts, metals)'!$K2073:$Y2073, "#N/A")=14,TRUE,FALSE))</f>
        <v>0</v>
      </c>
      <c r="Y2081" t="b">
        <f>AND(COUNTIF('Master list(no salts, metals)'!Y2073,"&lt;=1"),IF(COUNTIF('Master list(no salts, metals)'!$K2073:$Y2073, "#N/A")=14,TRUE,FALSE))</f>
        <v>0</v>
      </c>
    </row>
    <row r="2082" spans="11:25" x14ac:dyDescent="0.25">
      <c r="K2082" t="b">
        <f>AND(COUNTIF('Master list(no salts, metals)'!K2074,"&lt;=1"),IF(COUNTIF('Master list(no salts, metals)'!$K2074:$Y2074, "#N/A")=14,TRUE,FALSE))</f>
        <v>0</v>
      </c>
      <c r="L2082" t="b">
        <f>AND(COUNTIF('Master list(no salts, metals)'!L2074,"&lt;=1"),IF(COUNTIF('Master list(no salts, metals)'!$K2074:$Y2074, "#N/A")=14,TRUE,FALSE))</f>
        <v>0</v>
      </c>
      <c r="M2082" t="b">
        <f>AND(COUNTIF('Master list(no salts, metals)'!M2074,"&lt;=1"),IF(COUNTIF('Master list(no salts, metals)'!$K2074:$Y2074, "#N/A")=14,TRUE,FALSE))</f>
        <v>0</v>
      </c>
      <c r="N2082" t="b">
        <f>AND(COUNTIF('Master list(no salts, metals)'!N2074,"&lt;=1"),IF(COUNTIF('Master list(no salts, metals)'!$K2074:$Y2074, "#N/A")=14,TRUE,FALSE))</f>
        <v>0</v>
      </c>
      <c r="O2082" t="b">
        <f>AND(COUNTIF('Master list(no salts, metals)'!O2074,"&lt;=1"),IF(COUNTIF('Master list(no salts, metals)'!$K2074:$Y2074, "#N/A")=14,TRUE,FALSE))</f>
        <v>0</v>
      </c>
      <c r="P2082" t="b">
        <f>AND(COUNTIF('Master list(no salts, metals)'!P2074,"&lt;=1"),IF(COUNTIF('Master list(no salts, metals)'!$K2074:$Y2074, "#N/A")=14,TRUE,FALSE))</f>
        <v>0</v>
      </c>
      <c r="Q2082" t="b">
        <f>AND(COUNTIF('Master list(no salts, metals)'!Q2074,"&lt;=1"),IF(COUNTIF('Master list(no salts, metals)'!$K2074:$Y2074, "#N/A")=14,TRUE,FALSE))</f>
        <v>0</v>
      </c>
      <c r="R2082" t="b">
        <f>AND(COUNTIF('Master list(no salts, metals)'!R2074,"&lt;=1"),IF(COUNTIF('Master list(no salts, metals)'!$K2074:$Y2074, "#N/A")=14,TRUE,FALSE))</f>
        <v>0</v>
      </c>
      <c r="S2082" t="b">
        <f>AND(COUNTIF('Master list(no salts, metals)'!S2074,"&lt;=1"),IF(COUNTIF('Master list(no salts, metals)'!$K2074:$Y2074, "#N/A")=14,TRUE,FALSE))</f>
        <v>0</v>
      </c>
      <c r="T2082" t="b">
        <f>AND(COUNTIF('Master list(no salts, metals)'!T2074,"&lt;=1"),IF(COUNTIF('Master list(no salts, metals)'!$K2074:$Y2074, "#N/A")=14,TRUE,FALSE))</f>
        <v>0</v>
      </c>
      <c r="U2082" t="b">
        <f>AND(COUNTIF('Master list(no salts, metals)'!U2074,"&lt;=1"),IF(COUNTIF('Master list(no salts, metals)'!$K2074:$Y2074, "#N/A")=14,TRUE,FALSE))</f>
        <v>0</v>
      </c>
      <c r="V2082" t="b">
        <f>AND(COUNTIF('Master list(no salts, metals)'!V2074,"&lt;=1"),IF(COUNTIF('Master list(no salts, metals)'!$K2074:$Y2074, "#N/A")=14,TRUE,FALSE))</f>
        <v>0</v>
      </c>
      <c r="W2082" t="b">
        <f>AND(COUNTIF('Master list(no salts, metals)'!W2074,"&lt;=1"),IF(COUNTIF('Master list(no salts, metals)'!$K2074:$Y2074, "#N/A")=14,TRUE,FALSE))</f>
        <v>1</v>
      </c>
      <c r="X2082" t="b">
        <f>AND(COUNTIF('Master list(no salts, metals)'!X2074,"&lt;=1"),IF(COUNTIF('Master list(no salts, metals)'!$K2074:$Y2074, "#N/A")=14,TRUE,FALSE))</f>
        <v>0</v>
      </c>
      <c r="Y2082" t="b">
        <f>AND(COUNTIF('Master list(no salts, metals)'!Y2074,"&lt;=1"),IF(COUNTIF('Master list(no salts, metals)'!$K2074:$Y2074, "#N/A")=14,TRUE,FALSE))</f>
        <v>0</v>
      </c>
    </row>
    <row r="2083" spans="11:25" x14ac:dyDescent="0.25">
      <c r="K2083" t="b">
        <f>AND(COUNTIF('Master list(no salts, metals)'!K2075,"&lt;=1"),IF(COUNTIF('Master list(no salts, metals)'!$K2075:$Y2075, "#N/A")=14,TRUE,FALSE))</f>
        <v>0</v>
      </c>
      <c r="L2083" t="b">
        <f>AND(COUNTIF('Master list(no salts, metals)'!L2075,"&lt;=1"),IF(COUNTIF('Master list(no salts, metals)'!$K2075:$Y2075, "#N/A")=14,TRUE,FALSE))</f>
        <v>0</v>
      </c>
      <c r="M2083" t="b">
        <f>AND(COUNTIF('Master list(no salts, metals)'!M2075,"&lt;=1"),IF(COUNTIF('Master list(no salts, metals)'!$K2075:$Y2075, "#N/A")=14,TRUE,FALSE))</f>
        <v>0</v>
      </c>
      <c r="N2083" t="b">
        <f>AND(COUNTIF('Master list(no salts, metals)'!N2075,"&lt;=1"),IF(COUNTIF('Master list(no salts, metals)'!$K2075:$Y2075, "#N/A")=14,TRUE,FALSE))</f>
        <v>0</v>
      </c>
      <c r="O2083" t="b">
        <f>AND(COUNTIF('Master list(no salts, metals)'!O2075,"&lt;=1"),IF(COUNTIF('Master list(no salts, metals)'!$K2075:$Y2075, "#N/A")=14,TRUE,FALSE))</f>
        <v>0</v>
      </c>
      <c r="P2083" t="b">
        <f>AND(COUNTIF('Master list(no salts, metals)'!P2075,"&lt;=1"),IF(COUNTIF('Master list(no salts, metals)'!$K2075:$Y2075, "#N/A")=14,TRUE,FALSE))</f>
        <v>0</v>
      </c>
      <c r="Q2083" t="b">
        <f>AND(COUNTIF('Master list(no salts, metals)'!Q2075,"&lt;=1"),IF(COUNTIF('Master list(no salts, metals)'!$K2075:$Y2075, "#N/A")=14,TRUE,FALSE))</f>
        <v>0</v>
      </c>
      <c r="R2083" t="b">
        <f>AND(COUNTIF('Master list(no salts, metals)'!R2075,"&lt;=1"),IF(COUNTIF('Master list(no salts, metals)'!$K2075:$Y2075, "#N/A")=14,TRUE,FALSE))</f>
        <v>0</v>
      </c>
      <c r="S2083" t="b">
        <f>AND(COUNTIF('Master list(no salts, metals)'!S2075,"&lt;=1"),IF(COUNTIF('Master list(no salts, metals)'!$K2075:$Y2075, "#N/A")=14,TRUE,FALSE))</f>
        <v>0</v>
      </c>
      <c r="T2083" t="b">
        <f>AND(COUNTIF('Master list(no salts, metals)'!T2075,"&lt;=1"),IF(COUNTIF('Master list(no salts, metals)'!$K2075:$Y2075, "#N/A")=14,TRUE,FALSE))</f>
        <v>0</v>
      </c>
      <c r="U2083" t="b">
        <f>AND(COUNTIF('Master list(no salts, metals)'!U2075,"&lt;=1"),IF(COUNTIF('Master list(no salts, metals)'!$K2075:$Y2075, "#N/A")=14,TRUE,FALSE))</f>
        <v>0</v>
      </c>
      <c r="V2083" t="b">
        <f>AND(COUNTIF('Master list(no salts, metals)'!V2075,"&lt;=1"),IF(COUNTIF('Master list(no salts, metals)'!$K2075:$Y2075, "#N/A")=14,TRUE,FALSE))</f>
        <v>0</v>
      </c>
      <c r="W2083" t="b">
        <f>AND(COUNTIF('Master list(no salts, metals)'!W2075,"&lt;=1"),IF(COUNTIF('Master list(no salts, metals)'!$K2075:$Y2075, "#N/A")=14,TRUE,FALSE))</f>
        <v>1</v>
      </c>
      <c r="X2083" t="b">
        <f>AND(COUNTIF('Master list(no salts, metals)'!X2075,"&lt;=1"),IF(COUNTIF('Master list(no salts, metals)'!$K2075:$Y2075, "#N/A")=14,TRUE,FALSE))</f>
        <v>0</v>
      </c>
      <c r="Y2083" t="b">
        <f>AND(COUNTIF('Master list(no salts, metals)'!Y2075,"&lt;=1"),IF(COUNTIF('Master list(no salts, metals)'!$K2075:$Y2075, "#N/A")=14,TRUE,FALSE))</f>
        <v>0</v>
      </c>
    </row>
    <row r="2084" spans="11:25" x14ac:dyDescent="0.25">
      <c r="K2084" t="b">
        <f>AND(COUNTIF('Master list(no salts, metals)'!K2076,"&lt;=1"),IF(COUNTIF('Master list(no salts, metals)'!$K2076:$Y2076, "#N/A")=14,TRUE,FALSE))</f>
        <v>0</v>
      </c>
      <c r="L2084" t="b">
        <f>AND(COUNTIF('Master list(no salts, metals)'!L2076,"&lt;=1"),IF(COUNTIF('Master list(no salts, metals)'!$K2076:$Y2076, "#N/A")=14,TRUE,FALSE))</f>
        <v>0</v>
      </c>
      <c r="M2084" t="b">
        <f>AND(COUNTIF('Master list(no salts, metals)'!M2076,"&lt;=1"),IF(COUNTIF('Master list(no salts, metals)'!$K2076:$Y2076, "#N/A")=14,TRUE,FALSE))</f>
        <v>0</v>
      </c>
      <c r="N2084" t="b">
        <f>AND(COUNTIF('Master list(no salts, metals)'!N2076,"&lt;=1"),IF(COUNTIF('Master list(no salts, metals)'!$K2076:$Y2076, "#N/A")=14,TRUE,FALSE))</f>
        <v>0</v>
      </c>
      <c r="O2084" t="b">
        <f>AND(COUNTIF('Master list(no salts, metals)'!O2076,"&lt;=1"),IF(COUNTIF('Master list(no salts, metals)'!$K2076:$Y2076, "#N/A")=14,TRUE,FALSE))</f>
        <v>0</v>
      </c>
      <c r="P2084" t="b">
        <f>AND(COUNTIF('Master list(no salts, metals)'!P2076,"&lt;=1"),IF(COUNTIF('Master list(no salts, metals)'!$K2076:$Y2076, "#N/A")=14,TRUE,FALSE))</f>
        <v>0</v>
      </c>
      <c r="Q2084" t="b">
        <f>AND(COUNTIF('Master list(no salts, metals)'!Q2076,"&lt;=1"),IF(COUNTIF('Master list(no salts, metals)'!$K2076:$Y2076, "#N/A")=14,TRUE,FALSE))</f>
        <v>0</v>
      </c>
      <c r="R2084" t="b">
        <f>AND(COUNTIF('Master list(no salts, metals)'!R2076,"&lt;=1"),IF(COUNTIF('Master list(no salts, metals)'!$K2076:$Y2076, "#N/A")=14,TRUE,FALSE))</f>
        <v>0</v>
      </c>
      <c r="S2084" t="b">
        <f>AND(COUNTIF('Master list(no salts, metals)'!S2076,"&lt;=1"),IF(COUNTIF('Master list(no salts, metals)'!$K2076:$Y2076, "#N/A")=14,TRUE,FALSE))</f>
        <v>0</v>
      </c>
      <c r="T2084" t="b">
        <f>AND(COUNTIF('Master list(no salts, metals)'!T2076,"&lt;=1"),IF(COUNTIF('Master list(no salts, metals)'!$K2076:$Y2076, "#N/A")=14,TRUE,FALSE))</f>
        <v>0</v>
      </c>
      <c r="U2084" t="b">
        <f>AND(COUNTIF('Master list(no salts, metals)'!U2076,"&lt;=1"),IF(COUNTIF('Master list(no salts, metals)'!$K2076:$Y2076, "#N/A")=14,TRUE,FALSE))</f>
        <v>0</v>
      </c>
      <c r="V2084" t="b">
        <f>AND(COUNTIF('Master list(no salts, metals)'!V2076,"&lt;=1"),IF(COUNTIF('Master list(no salts, metals)'!$K2076:$Y2076, "#N/A")=14,TRUE,FALSE))</f>
        <v>0</v>
      </c>
      <c r="W2084" t="b">
        <f>AND(COUNTIF('Master list(no salts, metals)'!W2076,"&lt;=1"),IF(COUNTIF('Master list(no salts, metals)'!$K2076:$Y2076, "#N/A")=14,TRUE,FALSE))</f>
        <v>1</v>
      </c>
      <c r="X2084" t="b">
        <f>AND(COUNTIF('Master list(no salts, metals)'!X2076,"&lt;=1"),IF(COUNTIF('Master list(no salts, metals)'!$K2076:$Y2076, "#N/A")=14,TRUE,FALSE))</f>
        <v>0</v>
      </c>
      <c r="Y2084" t="b">
        <f>AND(COUNTIF('Master list(no salts, metals)'!Y2076,"&lt;=1"),IF(COUNTIF('Master list(no salts, metals)'!$K2076:$Y2076, "#N/A")=14,TRUE,FALSE))</f>
        <v>0</v>
      </c>
    </row>
    <row r="2085" spans="11:25" x14ac:dyDescent="0.25">
      <c r="K2085" t="b">
        <f>AND(COUNTIF('Master list(no salts, metals)'!K2077,"&lt;=1"),IF(COUNTIF('Master list(no salts, metals)'!$K2077:$Y2077, "#N/A")=14,TRUE,FALSE))</f>
        <v>0</v>
      </c>
      <c r="L2085" t="b">
        <f>AND(COUNTIF('Master list(no salts, metals)'!L2077,"&lt;=1"),IF(COUNTIF('Master list(no salts, metals)'!$K2077:$Y2077, "#N/A")=14,TRUE,FALSE))</f>
        <v>0</v>
      </c>
      <c r="M2085" t="b">
        <f>AND(COUNTIF('Master list(no salts, metals)'!M2077,"&lt;=1"),IF(COUNTIF('Master list(no salts, metals)'!$K2077:$Y2077, "#N/A")=14,TRUE,FALSE))</f>
        <v>0</v>
      </c>
      <c r="N2085" t="b">
        <f>AND(COUNTIF('Master list(no salts, metals)'!N2077,"&lt;=1"),IF(COUNTIF('Master list(no salts, metals)'!$K2077:$Y2077, "#N/A")=14,TRUE,FALSE))</f>
        <v>0</v>
      </c>
      <c r="O2085" t="b">
        <f>AND(COUNTIF('Master list(no salts, metals)'!O2077,"&lt;=1"),IF(COUNTIF('Master list(no salts, metals)'!$K2077:$Y2077, "#N/A")=14,TRUE,FALSE))</f>
        <v>0</v>
      </c>
      <c r="P2085" t="b">
        <f>AND(COUNTIF('Master list(no salts, metals)'!P2077,"&lt;=1"),IF(COUNTIF('Master list(no salts, metals)'!$K2077:$Y2077, "#N/A")=14,TRUE,FALSE))</f>
        <v>0</v>
      </c>
      <c r="Q2085" t="b">
        <f>AND(COUNTIF('Master list(no salts, metals)'!Q2077,"&lt;=1"),IF(COUNTIF('Master list(no salts, metals)'!$K2077:$Y2077, "#N/A")=14,TRUE,FALSE))</f>
        <v>0</v>
      </c>
      <c r="R2085" t="b">
        <f>AND(COUNTIF('Master list(no salts, metals)'!R2077,"&lt;=1"),IF(COUNTIF('Master list(no salts, metals)'!$K2077:$Y2077, "#N/A")=14,TRUE,FALSE))</f>
        <v>0</v>
      </c>
      <c r="S2085" t="b">
        <f>AND(COUNTIF('Master list(no salts, metals)'!S2077,"&lt;=1"),IF(COUNTIF('Master list(no salts, metals)'!$K2077:$Y2077, "#N/A")=14,TRUE,FALSE))</f>
        <v>0</v>
      </c>
      <c r="T2085" t="b">
        <f>AND(COUNTIF('Master list(no salts, metals)'!T2077,"&lt;=1"),IF(COUNTIF('Master list(no salts, metals)'!$K2077:$Y2077, "#N/A")=14,TRUE,FALSE))</f>
        <v>0</v>
      </c>
      <c r="U2085" t="b">
        <f>AND(COUNTIF('Master list(no salts, metals)'!U2077,"&lt;=1"),IF(COUNTIF('Master list(no salts, metals)'!$K2077:$Y2077, "#N/A")=14,TRUE,FALSE))</f>
        <v>0</v>
      </c>
      <c r="V2085" t="b">
        <f>AND(COUNTIF('Master list(no salts, metals)'!V2077,"&lt;=1"),IF(COUNTIF('Master list(no salts, metals)'!$K2077:$Y2077, "#N/A")=14,TRUE,FALSE))</f>
        <v>0</v>
      </c>
      <c r="W2085" t="b">
        <f>AND(COUNTIF('Master list(no salts, metals)'!W2077,"&lt;=1"),IF(COUNTIF('Master list(no salts, metals)'!$K2077:$Y2077, "#N/A")=14,TRUE,FALSE))</f>
        <v>1</v>
      </c>
      <c r="X2085" t="b">
        <f>AND(COUNTIF('Master list(no salts, metals)'!X2077,"&lt;=1"),IF(COUNTIF('Master list(no salts, metals)'!$K2077:$Y2077, "#N/A")=14,TRUE,FALSE))</f>
        <v>0</v>
      </c>
      <c r="Y2085" t="b">
        <f>AND(COUNTIF('Master list(no salts, metals)'!Y2077,"&lt;=1"),IF(COUNTIF('Master list(no salts, metals)'!$K2077:$Y2077, "#N/A")=14,TRUE,FALSE))</f>
        <v>0</v>
      </c>
    </row>
    <row r="2086" spans="11:25" x14ac:dyDescent="0.25">
      <c r="K2086" t="b">
        <f>AND(COUNTIF('Master list(no salts, metals)'!K2078,"&lt;=1"),IF(COUNTIF('Master list(no salts, metals)'!$K2078:$Y2078, "#N/A")=14,TRUE,FALSE))</f>
        <v>0</v>
      </c>
      <c r="L2086" t="b">
        <f>AND(COUNTIF('Master list(no salts, metals)'!L2078,"&lt;=1"),IF(COUNTIF('Master list(no salts, metals)'!$K2078:$Y2078, "#N/A")=14,TRUE,FALSE))</f>
        <v>0</v>
      </c>
      <c r="M2086" t="b">
        <f>AND(COUNTIF('Master list(no salts, metals)'!M2078,"&lt;=1"),IF(COUNTIF('Master list(no salts, metals)'!$K2078:$Y2078, "#N/A")=14,TRUE,FALSE))</f>
        <v>0</v>
      </c>
      <c r="N2086" t="b">
        <f>AND(COUNTIF('Master list(no salts, metals)'!N2078,"&lt;=1"),IF(COUNTIF('Master list(no salts, metals)'!$K2078:$Y2078, "#N/A")=14,TRUE,FALSE))</f>
        <v>0</v>
      </c>
      <c r="O2086" t="b">
        <f>AND(COUNTIF('Master list(no salts, metals)'!O2078,"&lt;=1"),IF(COUNTIF('Master list(no salts, metals)'!$K2078:$Y2078, "#N/A")=14,TRUE,FALSE))</f>
        <v>0</v>
      </c>
      <c r="P2086" t="b">
        <f>AND(COUNTIF('Master list(no salts, metals)'!P2078,"&lt;=1"),IF(COUNTIF('Master list(no salts, metals)'!$K2078:$Y2078, "#N/A")=14,TRUE,FALSE))</f>
        <v>0</v>
      </c>
      <c r="Q2086" t="b">
        <f>AND(COUNTIF('Master list(no salts, metals)'!Q2078,"&lt;=1"),IF(COUNTIF('Master list(no salts, metals)'!$K2078:$Y2078, "#N/A")=14,TRUE,FALSE))</f>
        <v>0</v>
      </c>
      <c r="R2086" t="b">
        <f>AND(COUNTIF('Master list(no salts, metals)'!R2078,"&lt;=1"),IF(COUNTIF('Master list(no salts, metals)'!$K2078:$Y2078, "#N/A")=14,TRUE,FALSE))</f>
        <v>0</v>
      </c>
      <c r="S2086" t="b">
        <f>AND(COUNTIF('Master list(no salts, metals)'!S2078,"&lt;=1"),IF(COUNTIF('Master list(no salts, metals)'!$K2078:$Y2078, "#N/A")=14,TRUE,FALSE))</f>
        <v>0</v>
      </c>
      <c r="T2086" t="b">
        <f>AND(COUNTIF('Master list(no salts, metals)'!T2078,"&lt;=1"),IF(COUNTIF('Master list(no salts, metals)'!$K2078:$Y2078, "#N/A")=14,TRUE,FALSE))</f>
        <v>0</v>
      </c>
      <c r="U2086" t="b">
        <f>AND(COUNTIF('Master list(no salts, metals)'!U2078,"&lt;=1"),IF(COUNTIF('Master list(no salts, metals)'!$K2078:$Y2078, "#N/A")=14,TRUE,FALSE))</f>
        <v>0</v>
      </c>
      <c r="V2086" t="b">
        <f>AND(COUNTIF('Master list(no salts, metals)'!V2078,"&lt;=1"),IF(COUNTIF('Master list(no salts, metals)'!$K2078:$Y2078, "#N/A")=14,TRUE,FALSE))</f>
        <v>0</v>
      </c>
      <c r="W2086" t="b">
        <f>AND(COUNTIF('Master list(no salts, metals)'!W2078,"&lt;=1"),IF(COUNTIF('Master list(no salts, metals)'!$K2078:$Y2078, "#N/A")=14,TRUE,FALSE))</f>
        <v>0</v>
      </c>
      <c r="X2086" t="b">
        <f>AND(COUNTIF('Master list(no salts, metals)'!X2078,"&lt;=1"),IF(COUNTIF('Master list(no salts, metals)'!$K2078:$Y2078, "#N/A")=14,TRUE,FALSE))</f>
        <v>0</v>
      </c>
      <c r="Y2086" t="b">
        <f>AND(COUNTIF('Master list(no salts, metals)'!Y2078,"&lt;=1"),IF(COUNTIF('Master list(no salts, metals)'!$K2078:$Y2078, "#N/A")=14,TRUE,FALSE))</f>
        <v>0</v>
      </c>
    </row>
    <row r="2087" spans="11:25" x14ac:dyDescent="0.25">
      <c r="K2087" t="b">
        <f>AND(COUNTIF('Master list(no salts, metals)'!K2079,"&lt;=1"),IF(COUNTIF('Master list(no salts, metals)'!$K2079:$Y2079, "#N/A")=14,TRUE,FALSE))</f>
        <v>0</v>
      </c>
      <c r="L2087" t="b">
        <f>AND(COUNTIF('Master list(no salts, metals)'!L2079,"&lt;=1"),IF(COUNTIF('Master list(no salts, metals)'!$K2079:$Y2079, "#N/A")=14,TRUE,FALSE))</f>
        <v>0</v>
      </c>
      <c r="M2087" t="b">
        <f>AND(COUNTIF('Master list(no salts, metals)'!M2079,"&lt;=1"),IF(COUNTIF('Master list(no salts, metals)'!$K2079:$Y2079, "#N/A")=14,TRUE,FALSE))</f>
        <v>0</v>
      </c>
      <c r="N2087" t="b">
        <f>AND(COUNTIF('Master list(no salts, metals)'!N2079,"&lt;=1"),IF(COUNTIF('Master list(no salts, metals)'!$K2079:$Y2079, "#N/A")=14,TRUE,FALSE))</f>
        <v>0</v>
      </c>
      <c r="O2087" t="b">
        <f>AND(COUNTIF('Master list(no salts, metals)'!O2079,"&lt;=1"),IF(COUNTIF('Master list(no salts, metals)'!$K2079:$Y2079, "#N/A")=14,TRUE,FALSE))</f>
        <v>0</v>
      </c>
      <c r="P2087" t="b">
        <f>AND(COUNTIF('Master list(no salts, metals)'!P2079,"&lt;=1"),IF(COUNTIF('Master list(no salts, metals)'!$K2079:$Y2079, "#N/A")=14,TRUE,FALSE))</f>
        <v>0</v>
      </c>
      <c r="Q2087" t="b">
        <f>AND(COUNTIF('Master list(no salts, metals)'!Q2079,"&lt;=1"),IF(COUNTIF('Master list(no salts, metals)'!$K2079:$Y2079, "#N/A")=14,TRUE,FALSE))</f>
        <v>0</v>
      </c>
      <c r="R2087" t="b">
        <f>AND(COUNTIF('Master list(no salts, metals)'!R2079,"&lt;=1"),IF(COUNTIF('Master list(no salts, metals)'!$K2079:$Y2079, "#N/A")=14,TRUE,FALSE))</f>
        <v>0</v>
      </c>
      <c r="S2087" t="b">
        <f>AND(COUNTIF('Master list(no salts, metals)'!S2079,"&lt;=1"),IF(COUNTIF('Master list(no salts, metals)'!$K2079:$Y2079, "#N/A")=14,TRUE,FALSE))</f>
        <v>0</v>
      </c>
      <c r="T2087" t="b">
        <f>AND(COUNTIF('Master list(no salts, metals)'!T2079,"&lt;=1"),IF(COUNTIF('Master list(no salts, metals)'!$K2079:$Y2079, "#N/A")=14,TRUE,FALSE))</f>
        <v>0</v>
      </c>
      <c r="U2087" t="b">
        <f>AND(COUNTIF('Master list(no salts, metals)'!U2079,"&lt;=1"),IF(COUNTIF('Master list(no salts, metals)'!$K2079:$Y2079, "#N/A")=14,TRUE,FALSE))</f>
        <v>0</v>
      </c>
      <c r="V2087" t="b">
        <f>AND(COUNTIF('Master list(no salts, metals)'!V2079,"&lt;=1"),IF(COUNTIF('Master list(no salts, metals)'!$K2079:$Y2079, "#N/A")=14,TRUE,FALSE))</f>
        <v>0</v>
      </c>
      <c r="W2087" t="b">
        <f>AND(COUNTIF('Master list(no salts, metals)'!W2079,"&lt;=1"),IF(COUNTIF('Master list(no salts, metals)'!$K2079:$Y2079, "#N/A")=14,TRUE,FALSE))</f>
        <v>0</v>
      </c>
      <c r="X2087" t="b">
        <f>AND(COUNTIF('Master list(no salts, metals)'!X2079,"&lt;=1"),IF(COUNTIF('Master list(no salts, metals)'!$K2079:$Y2079, "#N/A")=14,TRUE,FALSE))</f>
        <v>0</v>
      </c>
      <c r="Y2087" t="b">
        <f>AND(COUNTIF('Master list(no salts, metals)'!Y2079,"&lt;=1"),IF(COUNTIF('Master list(no salts, metals)'!$K2079:$Y2079, "#N/A")=14,TRUE,FALSE))</f>
        <v>0</v>
      </c>
    </row>
    <row r="2088" spans="11:25" x14ac:dyDescent="0.25">
      <c r="K2088" t="b">
        <f>AND(COUNTIF('Master list(no salts, metals)'!K2080,"&lt;=1"),IF(COUNTIF('Master list(no salts, metals)'!$K2080:$Y2080, "#N/A")=14,TRUE,FALSE))</f>
        <v>0</v>
      </c>
      <c r="L2088" t="b">
        <f>AND(COUNTIF('Master list(no salts, metals)'!L2080,"&lt;=1"),IF(COUNTIF('Master list(no salts, metals)'!$K2080:$Y2080, "#N/A")=14,TRUE,FALSE))</f>
        <v>0</v>
      </c>
      <c r="M2088" t="b">
        <f>AND(COUNTIF('Master list(no salts, metals)'!M2080,"&lt;=1"),IF(COUNTIF('Master list(no salts, metals)'!$K2080:$Y2080, "#N/A")=14,TRUE,FALSE))</f>
        <v>0</v>
      </c>
      <c r="N2088" t="b">
        <f>AND(COUNTIF('Master list(no salts, metals)'!N2080,"&lt;=1"),IF(COUNTIF('Master list(no salts, metals)'!$K2080:$Y2080, "#N/A")=14,TRUE,FALSE))</f>
        <v>0</v>
      </c>
      <c r="O2088" t="b">
        <f>AND(COUNTIF('Master list(no salts, metals)'!O2080,"&lt;=1"),IF(COUNTIF('Master list(no salts, metals)'!$K2080:$Y2080, "#N/A")=14,TRUE,FALSE))</f>
        <v>0</v>
      </c>
      <c r="P2088" t="b">
        <f>AND(COUNTIF('Master list(no salts, metals)'!P2080,"&lt;=1"),IF(COUNTIF('Master list(no salts, metals)'!$K2080:$Y2080, "#N/A")=14,TRUE,FALSE))</f>
        <v>0</v>
      </c>
      <c r="Q2088" t="b">
        <f>AND(COUNTIF('Master list(no salts, metals)'!Q2080,"&lt;=1"),IF(COUNTIF('Master list(no salts, metals)'!$K2080:$Y2080, "#N/A")=14,TRUE,FALSE))</f>
        <v>0</v>
      </c>
      <c r="R2088" t="b">
        <f>AND(COUNTIF('Master list(no salts, metals)'!R2080,"&lt;=1"),IF(COUNTIF('Master list(no salts, metals)'!$K2080:$Y2080, "#N/A")=14,TRUE,FALSE))</f>
        <v>0</v>
      </c>
      <c r="S2088" t="b">
        <f>AND(COUNTIF('Master list(no salts, metals)'!S2080,"&lt;=1"),IF(COUNTIF('Master list(no salts, metals)'!$K2080:$Y2080, "#N/A")=14,TRUE,FALSE))</f>
        <v>0</v>
      </c>
      <c r="T2088" t="b">
        <f>AND(COUNTIF('Master list(no salts, metals)'!T2080,"&lt;=1"),IF(COUNTIF('Master list(no salts, metals)'!$K2080:$Y2080, "#N/A")=14,TRUE,FALSE))</f>
        <v>0</v>
      </c>
      <c r="U2088" t="b">
        <f>AND(COUNTIF('Master list(no salts, metals)'!U2080,"&lt;=1"),IF(COUNTIF('Master list(no salts, metals)'!$K2080:$Y2080, "#N/A")=14,TRUE,FALSE))</f>
        <v>0</v>
      </c>
      <c r="V2088" t="b">
        <f>AND(COUNTIF('Master list(no salts, metals)'!V2080,"&lt;=1"),IF(COUNTIF('Master list(no salts, metals)'!$K2080:$Y2080, "#N/A")=14,TRUE,FALSE))</f>
        <v>0</v>
      </c>
      <c r="W2088" t="b">
        <f>AND(COUNTIF('Master list(no salts, metals)'!W2080,"&lt;=1"),IF(COUNTIF('Master list(no salts, metals)'!$K2080:$Y2080, "#N/A")=14,TRUE,FALSE))</f>
        <v>0</v>
      </c>
      <c r="X2088" t="b">
        <f>AND(COUNTIF('Master list(no salts, metals)'!X2080,"&lt;=1"),IF(COUNTIF('Master list(no salts, metals)'!$K2080:$Y2080, "#N/A")=14,TRUE,FALSE))</f>
        <v>0</v>
      </c>
      <c r="Y2088" t="b">
        <f>AND(COUNTIF('Master list(no salts, metals)'!Y2080,"&lt;=1"),IF(COUNTIF('Master list(no salts, metals)'!$K2080:$Y2080, "#N/A")=14,TRUE,FALSE))</f>
        <v>0</v>
      </c>
    </row>
    <row r="2089" spans="11:25" x14ac:dyDescent="0.25">
      <c r="K2089" t="b">
        <f>AND(COUNTIF('Master list(no salts, metals)'!K2081,"&lt;=1"),IF(COUNTIF('Master list(no salts, metals)'!$K2081:$Y2081, "#N/A")=14,TRUE,FALSE))</f>
        <v>0</v>
      </c>
      <c r="L2089" t="b">
        <f>AND(COUNTIF('Master list(no salts, metals)'!L2081,"&lt;=1"),IF(COUNTIF('Master list(no salts, metals)'!$K2081:$Y2081, "#N/A")=14,TRUE,FALSE))</f>
        <v>0</v>
      </c>
      <c r="M2089" t="b">
        <f>AND(COUNTIF('Master list(no salts, metals)'!M2081,"&lt;=1"),IF(COUNTIF('Master list(no salts, metals)'!$K2081:$Y2081, "#N/A")=14,TRUE,FALSE))</f>
        <v>1</v>
      </c>
      <c r="N2089" t="b">
        <f>AND(COUNTIF('Master list(no salts, metals)'!N2081,"&lt;=1"),IF(COUNTIF('Master list(no salts, metals)'!$K2081:$Y2081, "#N/A")=14,TRUE,FALSE))</f>
        <v>0</v>
      </c>
      <c r="O2089" t="b">
        <f>AND(COUNTIF('Master list(no salts, metals)'!O2081,"&lt;=1"),IF(COUNTIF('Master list(no salts, metals)'!$K2081:$Y2081, "#N/A")=14,TRUE,FALSE))</f>
        <v>0</v>
      </c>
      <c r="P2089" t="b">
        <f>AND(COUNTIF('Master list(no salts, metals)'!P2081,"&lt;=1"),IF(COUNTIF('Master list(no salts, metals)'!$K2081:$Y2081, "#N/A")=14,TRUE,FALSE))</f>
        <v>0</v>
      </c>
      <c r="Q2089" t="b">
        <f>AND(COUNTIF('Master list(no salts, metals)'!Q2081,"&lt;=1"),IF(COUNTIF('Master list(no salts, metals)'!$K2081:$Y2081, "#N/A")=14,TRUE,FALSE))</f>
        <v>0</v>
      </c>
      <c r="R2089" t="b">
        <f>AND(COUNTIF('Master list(no salts, metals)'!R2081,"&lt;=1"),IF(COUNTIF('Master list(no salts, metals)'!$K2081:$Y2081, "#N/A")=14,TRUE,FALSE))</f>
        <v>0</v>
      </c>
      <c r="S2089" t="b">
        <f>AND(COUNTIF('Master list(no salts, metals)'!S2081,"&lt;=1"),IF(COUNTIF('Master list(no salts, metals)'!$K2081:$Y2081, "#N/A")=14,TRUE,FALSE))</f>
        <v>0</v>
      </c>
      <c r="T2089" t="b">
        <f>AND(COUNTIF('Master list(no salts, metals)'!T2081,"&lt;=1"),IF(COUNTIF('Master list(no salts, metals)'!$K2081:$Y2081, "#N/A")=14,TRUE,FALSE))</f>
        <v>0</v>
      </c>
      <c r="U2089" t="b">
        <f>AND(COUNTIF('Master list(no salts, metals)'!U2081,"&lt;=1"),IF(COUNTIF('Master list(no salts, metals)'!$K2081:$Y2081, "#N/A")=14,TRUE,FALSE))</f>
        <v>0</v>
      </c>
      <c r="V2089" t="b">
        <f>AND(COUNTIF('Master list(no salts, metals)'!V2081,"&lt;=1"),IF(COUNTIF('Master list(no salts, metals)'!$K2081:$Y2081, "#N/A")=14,TRUE,FALSE))</f>
        <v>0</v>
      </c>
      <c r="W2089" t="b">
        <f>AND(COUNTIF('Master list(no salts, metals)'!W2081,"&lt;=1"),IF(COUNTIF('Master list(no salts, metals)'!$K2081:$Y2081, "#N/A")=14,TRUE,FALSE))</f>
        <v>0</v>
      </c>
      <c r="X2089" t="b">
        <f>AND(COUNTIF('Master list(no salts, metals)'!X2081,"&lt;=1"),IF(COUNTIF('Master list(no salts, metals)'!$K2081:$Y2081, "#N/A")=14,TRUE,FALSE))</f>
        <v>0</v>
      </c>
      <c r="Y2089" t="b">
        <f>AND(COUNTIF('Master list(no salts, metals)'!Y2081,"&lt;=1"),IF(COUNTIF('Master list(no salts, metals)'!$K2081:$Y2081, "#N/A")=14,TRUE,FALSE))</f>
        <v>0</v>
      </c>
    </row>
    <row r="2090" spans="11:25" x14ac:dyDescent="0.25">
      <c r="K2090" t="b">
        <f>AND(COUNTIF('Master list(no salts, metals)'!K2082,"&lt;=1"),IF(COUNTIF('Master list(no salts, metals)'!$K2082:$Y2082, "#N/A")=14,TRUE,FALSE))</f>
        <v>0</v>
      </c>
      <c r="L2090" t="b">
        <f>AND(COUNTIF('Master list(no salts, metals)'!L2082,"&lt;=1"),IF(COUNTIF('Master list(no salts, metals)'!$K2082:$Y2082, "#N/A")=14,TRUE,FALSE))</f>
        <v>0</v>
      </c>
      <c r="M2090" t="b">
        <f>AND(COUNTIF('Master list(no salts, metals)'!M2082,"&lt;=1"),IF(COUNTIF('Master list(no salts, metals)'!$K2082:$Y2082, "#N/A")=14,TRUE,FALSE))</f>
        <v>0</v>
      </c>
      <c r="N2090" t="b">
        <f>AND(COUNTIF('Master list(no salts, metals)'!N2082,"&lt;=1"),IF(COUNTIF('Master list(no salts, metals)'!$K2082:$Y2082, "#N/A")=14,TRUE,FALSE))</f>
        <v>0</v>
      </c>
      <c r="O2090" t="b">
        <f>AND(COUNTIF('Master list(no salts, metals)'!O2082,"&lt;=1"),IF(COUNTIF('Master list(no salts, metals)'!$K2082:$Y2082, "#N/A")=14,TRUE,FALSE))</f>
        <v>0</v>
      </c>
      <c r="P2090" t="b">
        <f>AND(COUNTIF('Master list(no salts, metals)'!P2082,"&lt;=1"),IF(COUNTIF('Master list(no salts, metals)'!$K2082:$Y2082, "#N/A")=14,TRUE,FALSE))</f>
        <v>0</v>
      </c>
      <c r="Q2090" t="b">
        <f>AND(COUNTIF('Master list(no salts, metals)'!Q2082,"&lt;=1"),IF(COUNTIF('Master list(no salts, metals)'!$K2082:$Y2082, "#N/A")=14,TRUE,FALSE))</f>
        <v>0</v>
      </c>
      <c r="R2090" t="b">
        <f>AND(COUNTIF('Master list(no salts, metals)'!R2082,"&lt;=1"),IF(COUNTIF('Master list(no salts, metals)'!$K2082:$Y2082, "#N/A")=14,TRUE,FALSE))</f>
        <v>0</v>
      </c>
      <c r="S2090" t="b">
        <f>AND(COUNTIF('Master list(no salts, metals)'!S2082,"&lt;=1"),IF(COUNTIF('Master list(no salts, metals)'!$K2082:$Y2082, "#N/A")=14,TRUE,FALSE))</f>
        <v>0</v>
      </c>
      <c r="T2090" t="b">
        <f>AND(COUNTIF('Master list(no salts, metals)'!T2082,"&lt;=1"),IF(COUNTIF('Master list(no salts, metals)'!$K2082:$Y2082, "#N/A")=14,TRUE,FALSE))</f>
        <v>1</v>
      </c>
      <c r="U2090" t="b">
        <f>AND(COUNTIF('Master list(no salts, metals)'!U2082,"&lt;=1"),IF(COUNTIF('Master list(no salts, metals)'!$K2082:$Y2082, "#N/A")=14,TRUE,FALSE))</f>
        <v>0</v>
      </c>
      <c r="V2090" t="b">
        <f>AND(COUNTIF('Master list(no salts, metals)'!V2082,"&lt;=1"),IF(COUNTIF('Master list(no salts, metals)'!$K2082:$Y2082, "#N/A")=14,TRUE,FALSE))</f>
        <v>0</v>
      </c>
      <c r="W2090" t="b">
        <f>AND(COUNTIF('Master list(no salts, metals)'!W2082,"&lt;=1"),IF(COUNTIF('Master list(no salts, metals)'!$K2082:$Y2082, "#N/A")=14,TRUE,FALSE))</f>
        <v>0</v>
      </c>
      <c r="X2090" t="b">
        <f>AND(COUNTIF('Master list(no salts, metals)'!X2082,"&lt;=1"),IF(COUNTIF('Master list(no salts, metals)'!$K2082:$Y2082, "#N/A")=14,TRUE,FALSE))</f>
        <v>0</v>
      </c>
      <c r="Y2090" t="b">
        <f>AND(COUNTIF('Master list(no salts, metals)'!Y2082,"&lt;=1"),IF(COUNTIF('Master list(no salts, metals)'!$K2082:$Y2082, "#N/A")=14,TRUE,FALSE))</f>
        <v>0</v>
      </c>
    </row>
    <row r="2091" spans="11:25" x14ac:dyDescent="0.25">
      <c r="K2091" t="b">
        <f>AND(COUNTIF('Master list(no salts, metals)'!K2083,"&lt;=1"),IF(COUNTIF('Master list(no salts, metals)'!$K2083:$Y2083, "#N/A")=14,TRUE,FALSE))</f>
        <v>0</v>
      </c>
      <c r="L2091" t="b">
        <f>AND(COUNTIF('Master list(no salts, metals)'!L2083,"&lt;=1"),IF(COUNTIF('Master list(no salts, metals)'!$K2083:$Y2083, "#N/A")=14,TRUE,FALSE))</f>
        <v>0</v>
      </c>
      <c r="M2091" t="b">
        <f>AND(COUNTIF('Master list(no salts, metals)'!M2083,"&lt;=1"),IF(COUNTIF('Master list(no salts, metals)'!$K2083:$Y2083, "#N/A")=14,TRUE,FALSE))</f>
        <v>0</v>
      </c>
      <c r="N2091" t="b">
        <f>AND(COUNTIF('Master list(no salts, metals)'!N2083,"&lt;=1"),IF(COUNTIF('Master list(no salts, metals)'!$K2083:$Y2083, "#N/A")=14,TRUE,FALSE))</f>
        <v>0</v>
      </c>
      <c r="O2091" t="b">
        <f>AND(COUNTIF('Master list(no salts, metals)'!O2083,"&lt;=1"),IF(COUNTIF('Master list(no salts, metals)'!$K2083:$Y2083, "#N/A")=14,TRUE,FALSE))</f>
        <v>0</v>
      </c>
      <c r="P2091" t="b">
        <f>AND(COUNTIF('Master list(no salts, metals)'!P2083,"&lt;=1"),IF(COUNTIF('Master list(no salts, metals)'!$K2083:$Y2083, "#N/A")=14,TRUE,FALSE))</f>
        <v>0</v>
      </c>
      <c r="Q2091" t="b">
        <f>AND(COUNTIF('Master list(no salts, metals)'!Q2083,"&lt;=1"),IF(COUNTIF('Master list(no salts, metals)'!$K2083:$Y2083, "#N/A")=14,TRUE,FALSE))</f>
        <v>0</v>
      </c>
      <c r="R2091" t="b">
        <f>AND(COUNTIF('Master list(no salts, metals)'!R2083,"&lt;=1"),IF(COUNTIF('Master list(no salts, metals)'!$K2083:$Y2083, "#N/A")=14,TRUE,FALSE))</f>
        <v>0</v>
      </c>
      <c r="S2091" t="b">
        <f>AND(COUNTIF('Master list(no salts, metals)'!S2083,"&lt;=1"),IF(COUNTIF('Master list(no salts, metals)'!$K2083:$Y2083, "#N/A")=14,TRUE,FALSE))</f>
        <v>0</v>
      </c>
      <c r="T2091" t="b">
        <f>AND(COUNTIF('Master list(no salts, metals)'!T2083,"&lt;=1"),IF(COUNTIF('Master list(no salts, metals)'!$K2083:$Y2083, "#N/A")=14,TRUE,FALSE))</f>
        <v>0</v>
      </c>
      <c r="U2091" t="b">
        <f>AND(COUNTIF('Master list(no salts, metals)'!U2083,"&lt;=1"),IF(COUNTIF('Master list(no salts, metals)'!$K2083:$Y2083, "#N/A")=14,TRUE,FALSE))</f>
        <v>0</v>
      </c>
      <c r="V2091" t="b">
        <f>AND(COUNTIF('Master list(no salts, metals)'!V2083,"&lt;=1"),IF(COUNTIF('Master list(no salts, metals)'!$K2083:$Y2083, "#N/A")=14,TRUE,FALSE))</f>
        <v>0</v>
      </c>
      <c r="W2091" t="b">
        <f>AND(COUNTIF('Master list(no salts, metals)'!W2083,"&lt;=1"),IF(COUNTIF('Master list(no salts, metals)'!$K2083:$Y2083, "#N/A")=14,TRUE,FALSE))</f>
        <v>1</v>
      </c>
      <c r="X2091" t="b">
        <f>AND(COUNTIF('Master list(no salts, metals)'!X2083,"&lt;=1"),IF(COUNTIF('Master list(no salts, metals)'!$K2083:$Y2083, "#N/A")=14,TRUE,FALSE))</f>
        <v>0</v>
      </c>
      <c r="Y2091" t="b">
        <f>AND(COUNTIF('Master list(no salts, metals)'!Y2083,"&lt;=1"),IF(COUNTIF('Master list(no salts, metals)'!$K2083:$Y2083, "#N/A")=14,TRUE,FALSE))</f>
        <v>0</v>
      </c>
    </row>
    <row r="2092" spans="11:25" x14ac:dyDescent="0.25">
      <c r="K2092" t="b">
        <f>AND(COUNTIF('Master list(no salts, metals)'!K2084,"&lt;=1"),IF(COUNTIF('Master list(no salts, metals)'!$K2084:$Y2084, "#N/A")=14,TRUE,FALSE))</f>
        <v>0</v>
      </c>
      <c r="L2092" t="b">
        <f>AND(COUNTIF('Master list(no salts, metals)'!L2084,"&lt;=1"),IF(COUNTIF('Master list(no salts, metals)'!$K2084:$Y2084, "#N/A")=14,TRUE,FALSE))</f>
        <v>0</v>
      </c>
      <c r="M2092" t="b">
        <f>AND(COUNTIF('Master list(no salts, metals)'!M2084,"&lt;=1"),IF(COUNTIF('Master list(no salts, metals)'!$K2084:$Y2084, "#N/A")=14,TRUE,FALSE))</f>
        <v>0</v>
      </c>
      <c r="N2092" t="b">
        <f>AND(COUNTIF('Master list(no salts, metals)'!N2084,"&lt;=1"),IF(COUNTIF('Master list(no salts, metals)'!$K2084:$Y2084, "#N/A")=14,TRUE,FALSE))</f>
        <v>0</v>
      </c>
      <c r="O2092" t="b">
        <f>AND(COUNTIF('Master list(no salts, metals)'!O2084,"&lt;=1"),IF(COUNTIF('Master list(no salts, metals)'!$K2084:$Y2084, "#N/A")=14,TRUE,FALSE))</f>
        <v>0</v>
      </c>
      <c r="P2092" t="b">
        <f>AND(COUNTIF('Master list(no salts, metals)'!P2084,"&lt;=1"),IF(COUNTIF('Master list(no salts, metals)'!$K2084:$Y2084, "#N/A")=14,TRUE,FALSE))</f>
        <v>0</v>
      </c>
      <c r="Q2092" t="b">
        <f>AND(COUNTIF('Master list(no salts, metals)'!Q2084,"&lt;=1"),IF(COUNTIF('Master list(no salts, metals)'!$K2084:$Y2084, "#N/A")=14,TRUE,FALSE))</f>
        <v>0</v>
      </c>
      <c r="R2092" t="b">
        <f>AND(COUNTIF('Master list(no salts, metals)'!R2084,"&lt;=1"),IF(COUNTIF('Master list(no salts, metals)'!$K2084:$Y2084, "#N/A")=14,TRUE,FALSE))</f>
        <v>0</v>
      </c>
      <c r="S2092" t="b">
        <f>AND(COUNTIF('Master list(no salts, metals)'!S2084,"&lt;=1"),IF(COUNTIF('Master list(no salts, metals)'!$K2084:$Y2084, "#N/A")=14,TRUE,FALSE))</f>
        <v>0</v>
      </c>
      <c r="T2092" t="b">
        <f>AND(COUNTIF('Master list(no salts, metals)'!T2084,"&lt;=1"),IF(COUNTIF('Master list(no salts, metals)'!$K2084:$Y2084, "#N/A")=14,TRUE,FALSE))</f>
        <v>1</v>
      </c>
      <c r="U2092" t="b">
        <f>AND(COUNTIF('Master list(no salts, metals)'!U2084,"&lt;=1"),IF(COUNTIF('Master list(no salts, metals)'!$K2084:$Y2084, "#N/A")=14,TRUE,FALSE))</f>
        <v>0</v>
      </c>
      <c r="V2092" t="b">
        <f>AND(COUNTIF('Master list(no salts, metals)'!V2084,"&lt;=1"),IF(COUNTIF('Master list(no salts, metals)'!$K2084:$Y2084, "#N/A")=14,TRUE,FALSE))</f>
        <v>0</v>
      </c>
      <c r="W2092" t="b">
        <f>AND(COUNTIF('Master list(no salts, metals)'!W2084,"&lt;=1"),IF(COUNTIF('Master list(no salts, metals)'!$K2084:$Y2084, "#N/A")=14,TRUE,FALSE))</f>
        <v>0</v>
      </c>
      <c r="X2092" t="b">
        <f>AND(COUNTIF('Master list(no salts, metals)'!X2084,"&lt;=1"),IF(COUNTIF('Master list(no salts, metals)'!$K2084:$Y2084, "#N/A")=14,TRUE,FALSE))</f>
        <v>0</v>
      </c>
      <c r="Y2092" t="b">
        <f>AND(COUNTIF('Master list(no salts, metals)'!Y2084,"&lt;=1"),IF(COUNTIF('Master list(no salts, metals)'!$K2084:$Y2084, "#N/A")=14,TRUE,FALSE))</f>
        <v>0</v>
      </c>
    </row>
    <row r="2093" spans="11:25" x14ac:dyDescent="0.25">
      <c r="K2093" t="b">
        <f>AND(COUNTIF('Master list(no salts, metals)'!K2085,"&lt;=1"),IF(COUNTIF('Master list(no salts, metals)'!$K2085:$Y2085, "#N/A")=14,TRUE,FALSE))</f>
        <v>0</v>
      </c>
      <c r="L2093" t="b">
        <f>AND(COUNTIF('Master list(no salts, metals)'!L2085,"&lt;=1"),IF(COUNTIF('Master list(no salts, metals)'!$K2085:$Y2085, "#N/A")=14,TRUE,FALSE))</f>
        <v>0</v>
      </c>
      <c r="M2093" t="b">
        <f>AND(COUNTIF('Master list(no salts, metals)'!M2085,"&lt;=1"),IF(COUNTIF('Master list(no salts, metals)'!$K2085:$Y2085, "#N/A")=14,TRUE,FALSE))</f>
        <v>0</v>
      </c>
      <c r="N2093" t="b">
        <f>AND(COUNTIF('Master list(no salts, metals)'!N2085,"&lt;=1"),IF(COUNTIF('Master list(no salts, metals)'!$K2085:$Y2085, "#N/A")=14,TRUE,FALSE))</f>
        <v>0</v>
      </c>
      <c r="O2093" t="b">
        <f>AND(COUNTIF('Master list(no salts, metals)'!O2085,"&lt;=1"),IF(COUNTIF('Master list(no salts, metals)'!$K2085:$Y2085, "#N/A")=14,TRUE,FALSE))</f>
        <v>0</v>
      </c>
      <c r="P2093" t="b">
        <f>AND(COUNTIF('Master list(no salts, metals)'!P2085,"&lt;=1"),IF(COUNTIF('Master list(no salts, metals)'!$K2085:$Y2085, "#N/A")=14,TRUE,FALSE))</f>
        <v>0</v>
      </c>
      <c r="Q2093" t="b">
        <f>AND(COUNTIF('Master list(no salts, metals)'!Q2085,"&lt;=1"),IF(COUNTIF('Master list(no salts, metals)'!$K2085:$Y2085, "#N/A")=14,TRUE,FALSE))</f>
        <v>0</v>
      </c>
      <c r="R2093" t="b">
        <f>AND(COUNTIF('Master list(no salts, metals)'!R2085,"&lt;=1"),IF(COUNTIF('Master list(no salts, metals)'!$K2085:$Y2085, "#N/A")=14,TRUE,FALSE))</f>
        <v>0</v>
      </c>
      <c r="S2093" t="b">
        <f>AND(COUNTIF('Master list(no salts, metals)'!S2085,"&lt;=1"),IF(COUNTIF('Master list(no salts, metals)'!$K2085:$Y2085, "#N/A")=14,TRUE,FALSE))</f>
        <v>0</v>
      </c>
      <c r="T2093" t="b">
        <f>AND(COUNTIF('Master list(no salts, metals)'!T2085,"&lt;=1"),IF(COUNTIF('Master list(no salts, metals)'!$K2085:$Y2085, "#N/A")=14,TRUE,FALSE))</f>
        <v>0</v>
      </c>
      <c r="U2093" t="b">
        <f>AND(COUNTIF('Master list(no salts, metals)'!U2085,"&lt;=1"),IF(COUNTIF('Master list(no salts, metals)'!$K2085:$Y2085, "#N/A")=14,TRUE,FALSE))</f>
        <v>0</v>
      </c>
      <c r="V2093" t="b">
        <f>AND(COUNTIF('Master list(no salts, metals)'!V2085,"&lt;=1"),IF(COUNTIF('Master list(no salts, metals)'!$K2085:$Y2085, "#N/A")=14,TRUE,FALSE))</f>
        <v>0</v>
      </c>
      <c r="W2093" t="b">
        <f>AND(COUNTIF('Master list(no salts, metals)'!W2085,"&lt;=1"),IF(COUNTIF('Master list(no salts, metals)'!$K2085:$Y2085, "#N/A")=14,TRUE,FALSE))</f>
        <v>0</v>
      </c>
      <c r="X2093" t="b">
        <f>AND(COUNTIF('Master list(no salts, metals)'!X2085,"&lt;=1"),IF(COUNTIF('Master list(no salts, metals)'!$K2085:$Y2085, "#N/A")=14,TRUE,FALSE))</f>
        <v>0</v>
      </c>
      <c r="Y2093" t="b">
        <f>AND(COUNTIF('Master list(no salts, metals)'!Y2085,"&lt;=1"),IF(COUNTIF('Master list(no salts, metals)'!$K2085:$Y2085, "#N/A")=14,TRUE,FALSE))</f>
        <v>0</v>
      </c>
    </row>
    <row r="2094" spans="11:25" x14ac:dyDescent="0.25">
      <c r="K2094" t="b">
        <f>AND(COUNTIF('Master list(no salts, metals)'!K2086,"&lt;=1"),IF(COUNTIF('Master list(no salts, metals)'!$K2086:$Y2086, "#N/A")=14,TRUE,FALSE))</f>
        <v>0</v>
      </c>
      <c r="L2094" t="b">
        <f>AND(COUNTIF('Master list(no salts, metals)'!L2086,"&lt;=1"),IF(COUNTIF('Master list(no salts, metals)'!$K2086:$Y2086, "#N/A")=14,TRUE,FALSE))</f>
        <v>0</v>
      </c>
      <c r="M2094" t="b">
        <f>AND(COUNTIF('Master list(no salts, metals)'!M2086,"&lt;=1"),IF(COUNTIF('Master list(no salts, metals)'!$K2086:$Y2086, "#N/A")=14,TRUE,FALSE))</f>
        <v>0</v>
      </c>
      <c r="N2094" t="b">
        <f>AND(COUNTIF('Master list(no salts, metals)'!N2086,"&lt;=1"),IF(COUNTIF('Master list(no salts, metals)'!$K2086:$Y2086, "#N/A")=14,TRUE,FALSE))</f>
        <v>0</v>
      </c>
      <c r="O2094" t="b">
        <f>AND(COUNTIF('Master list(no salts, metals)'!O2086,"&lt;=1"),IF(COUNTIF('Master list(no salts, metals)'!$K2086:$Y2086, "#N/A")=14,TRUE,FALSE))</f>
        <v>0</v>
      </c>
      <c r="P2094" t="b">
        <f>AND(COUNTIF('Master list(no salts, metals)'!P2086,"&lt;=1"),IF(COUNTIF('Master list(no salts, metals)'!$K2086:$Y2086, "#N/A")=14,TRUE,FALSE))</f>
        <v>0</v>
      </c>
      <c r="Q2094" t="b">
        <f>AND(COUNTIF('Master list(no salts, metals)'!Q2086,"&lt;=1"),IF(COUNTIF('Master list(no salts, metals)'!$K2086:$Y2086, "#N/A")=14,TRUE,FALSE))</f>
        <v>0</v>
      </c>
      <c r="R2094" t="b">
        <f>AND(COUNTIF('Master list(no salts, metals)'!R2086,"&lt;=1"),IF(COUNTIF('Master list(no salts, metals)'!$K2086:$Y2086, "#N/A")=14,TRUE,FALSE))</f>
        <v>0</v>
      </c>
      <c r="S2094" t="b">
        <f>AND(COUNTIF('Master list(no salts, metals)'!S2086,"&lt;=1"),IF(COUNTIF('Master list(no salts, metals)'!$K2086:$Y2086, "#N/A")=14,TRUE,FALSE))</f>
        <v>0</v>
      </c>
      <c r="T2094" t="b">
        <f>AND(COUNTIF('Master list(no salts, metals)'!T2086,"&lt;=1"),IF(COUNTIF('Master list(no salts, metals)'!$K2086:$Y2086, "#N/A")=14,TRUE,FALSE))</f>
        <v>0</v>
      </c>
      <c r="U2094" t="b">
        <f>AND(COUNTIF('Master list(no salts, metals)'!U2086,"&lt;=1"),IF(COUNTIF('Master list(no salts, metals)'!$K2086:$Y2086, "#N/A")=14,TRUE,FALSE))</f>
        <v>0</v>
      </c>
      <c r="V2094" t="b">
        <f>AND(COUNTIF('Master list(no salts, metals)'!V2086,"&lt;=1"),IF(COUNTIF('Master list(no salts, metals)'!$K2086:$Y2086, "#N/A")=14,TRUE,FALSE))</f>
        <v>0</v>
      </c>
      <c r="W2094" t="b">
        <f>AND(COUNTIF('Master list(no salts, metals)'!W2086,"&lt;=1"),IF(COUNTIF('Master list(no salts, metals)'!$K2086:$Y2086, "#N/A")=14,TRUE,FALSE))</f>
        <v>1</v>
      </c>
      <c r="X2094" t="b">
        <f>AND(COUNTIF('Master list(no salts, metals)'!X2086,"&lt;=1"),IF(COUNTIF('Master list(no salts, metals)'!$K2086:$Y2086, "#N/A")=14,TRUE,FALSE))</f>
        <v>0</v>
      </c>
      <c r="Y2094" t="b">
        <f>AND(COUNTIF('Master list(no salts, metals)'!Y2086,"&lt;=1"),IF(COUNTIF('Master list(no salts, metals)'!$K2086:$Y2086, "#N/A")=14,TRUE,FALSE))</f>
        <v>0</v>
      </c>
    </row>
    <row r="2095" spans="11:25" x14ac:dyDescent="0.25">
      <c r="K2095" t="b">
        <f>AND(COUNTIF('Master list(no salts, metals)'!K2087,"&lt;=1"),IF(COUNTIF('Master list(no salts, metals)'!$K2087:$Y2087, "#N/A")=14,TRUE,FALSE))</f>
        <v>0</v>
      </c>
      <c r="L2095" t="b">
        <f>AND(COUNTIF('Master list(no salts, metals)'!L2087,"&lt;=1"),IF(COUNTIF('Master list(no salts, metals)'!$K2087:$Y2087, "#N/A")=14,TRUE,FALSE))</f>
        <v>0</v>
      </c>
      <c r="M2095" t="b">
        <f>AND(COUNTIF('Master list(no salts, metals)'!M2087,"&lt;=1"),IF(COUNTIF('Master list(no salts, metals)'!$K2087:$Y2087, "#N/A")=14,TRUE,FALSE))</f>
        <v>0</v>
      </c>
      <c r="N2095" t="b">
        <f>AND(COUNTIF('Master list(no salts, metals)'!N2087,"&lt;=1"),IF(COUNTIF('Master list(no salts, metals)'!$K2087:$Y2087, "#N/A")=14,TRUE,FALSE))</f>
        <v>0</v>
      </c>
      <c r="O2095" t="b">
        <f>AND(COUNTIF('Master list(no salts, metals)'!O2087,"&lt;=1"),IF(COUNTIF('Master list(no salts, metals)'!$K2087:$Y2087, "#N/A")=14,TRUE,FALSE))</f>
        <v>0</v>
      </c>
      <c r="P2095" t="b">
        <f>AND(COUNTIF('Master list(no salts, metals)'!P2087,"&lt;=1"),IF(COUNTIF('Master list(no salts, metals)'!$K2087:$Y2087, "#N/A")=14,TRUE,FALSE))</f>
        <v>0</v>
      </c>
      <c r="Q2095" t="b">
        <f>AND(COUNTIF('Master list(no salts, metals)'!Q2087,"&lt;=1"),IF(COUNTIF('Master list(no salts, metals)'!$K2087:$Y2087, "#N/A")=14,TRUE,FALSE))</f>
        <v>0</v>
      </c>
      <c r="R2095" t="b">
        <f>AND(COUNTIF('Master list(no salts, metals)'!R2087,"&lt;=1"),IF(COUNTIF('Master list(no salts, metals)'!$K2087:$Y2087, "#N/A")=14,TRUE,FALSE))</f>
        <v>0</v>
      </c>
      <c r="S2095" t="b">
        <f>AND(COUNTIF('Master list(no salts, metals)'!S2087,"&lt;=1"),IF(COUNTIF('Master list(no salts, metals)'!$K2087:$Y2087, "#N/A")=14,TRUE,FALSE))</f>
        <v>0</v>
      </c>
      <c r="T2095" t="b">
        <f>AND(COUNTIF('Master list(no salts, metals)'!T2087,"&lt;=1"),IF(COUNTIF('Master list(no salts, metals)'!$K2087:$Y2087, "#N/A")=14,TRUE,FALSE))</f>
        <v>0</v>
      </c>
      <c r="U2095" t="b">
        <f>AND(COUNTIF('Master list(no salts, metals)'!U2087,"&lt;=1"),IF(COUNTIF('Master list(no salts, metals)'!$K2087:$Y2087, "#N/A")=14,TRUE,FALSE))</f>
        <v>0</v>
      </c>
      <c r="V2095" t="b">
        <f>AND(COUNTIF('Master list(no salts, metals)'!V2087,"&lt;=1"),IF(COUNTIF('Master list(no salts, metals)'!$K2087:$Y2087, "#N/A")=14,TRUE,FALSE))</f>
        <v>0</v>
      </c>
      <c r="W2095" t="b">
        <f>AND(COUNTIF('Master list(no salts, metals)'!W2087,"&lt;=1"),IF(COUNTIF('Master list(no salts, metals)'!$K2087:$Y2087, "#N/A")=14,TRUE,FALSE))</f>
        <v>0</v>
      </c>
      <c r="X2095" t="b">
        <f>AND(COUNTIF('Master list(no salts, metals)'!X2087,"&lt;=1"),IF(COUNTIF('Master list(no salts, metals)'!$K2087:$Y2087, "#N/A")=14,TRUE,FALSE))</f>
        <v>0</v>
      </c>
      <c r="Y2095" t="b">
        <f>AND(COUNTIF('Master list(no salts, metals)'!Y2087,"&lt;=1"),IF(COUNTIF('Master list(no salts, metals)'!$K2087:$Y2087, "#N/A")=14,TRUE,FALSE))</f>
        <v>0</v>
      </c>
    </row>
    <row r="2096" spans="11:25" x14ac:dyDescent="0.25">
      <c r="K2096" t="b">
        <f>AND(COUNTIF('Master list(no salts, metals)'!K2088,"&lt;=1"),IF(COUNTIF('Master list(no salts, metals)'!$K2088:$Y2088, "#N/A")=14,TRUE,FALSE))</f>
        <v>0</v>
      </c>
      <c r="L2096" t="b">
        <f>AND(COUNTIF('Master list(no salts, metals)'!L2088,"&lt;=1"),IF(COUNTIF('Master list(no salts, metals)'!$K2088:$Y2088, "#N/A")=14,TRUE,FALSE))</f>
        <v>0</v>
      </c>
      <c r="M2096" t="b">
        <f>AND(COUNTIF('Master list(no salts, metals)'!M2088,"&lt;=1"),IF(COUNTIF('Master list(no salts, metals)'!$K2088:$Y2088, "#N/A")=14,TRUE,FALSE))</f>
        <v>0</v>
      </c>
      <c r="N2096" t="b">
        <f>AND(COUNTIF('Master list(no salts, metals)'!N2088,"&lt;=1"),IF(COUNTIF('Master list(no salts, metals)'!$K2088:$Y2088, "#N/A")=14,TRUE,FALSE))</f>
        <v>0</v>
      </c>
      <c r="O2096" t="b">
        <f>AND(COUNTIF('Master list(no salts, metals)'!O2088,"&lt;=1"),IF(COUNTIF('Master list(no salts, metals)'!$K2088:$Y2088, "#N/A")=14,TRUE,FALSE))</f>
        <v>0</v>
      </c>
      <c r="P2096" t="b">
        <f>AND(COUNTIF('Master list(no salts, metals)'!P2088,"&lt;=1"),IF(COUNTIF('Master list(no salts, metals)'!$K2088:$Y2088, "#N/A")=14,TRUE,FALSE))</f>
        <v>0</v>
      </c>
      <c r="Q2096" t="b">
        <f>AND(COUNTIF('Master list(no salts, metals)'!Q2088,"&lt;=1"),IF(COUNTIF('Master list(no salts, metals)'!$K2088:$Y2088, "#N/A")=14,TRUE,FALSE))</f>
        <v>0</v>
      </c>
      <c r="R2096" t="b">
        <f>AND(COUNTIF('Master list(no salts, metals)'!R2088,"&lt;=1"),IF(COUNTIF('Master list(no salts, metals)'!$K2088:$Y2088, "#N/A")=14,TRUE,FALSE))</f>
        <v>0</v>
      </c>
      <c r="S2096" t="b">
        <f>AND(COUNTIF('Master list(no salts, metals)'!S2088,"&lt;=1"),IF(COUNTIF('Master list(no salts, metals)'!$K2088:$Y2088, "#N/A")=14,TRUE,FALSE))</f>
        <v>0</v>
      </c>
      <c r="T2096" t="b">
        <f>AND(COUNTIF('Master list(no salts, metals)'!T2088,"&lt;=1"),IF(COUNTIF('Master list(no salts, metals)'!$K2088:$Y2088, "#N/A")=14,TRUE,FALSE))</f>
        <v>0</v>
      </c>
      <c r="U2096" t="b">
        <f>AND(COUNTIF('Master list(no salts, metals)'!U2088,"&lt;=1"),IF(COUNTIF('Master list(no salts, metals)'!$K2088:$Y2088, "#N/A")=14,TRUE,FALSE))</f>
        <v>0</v>
      </c>
      <c r="V2096" t="b">
        <f>AND(COUNTIF('Master list(no salts, metals)'!V2088,"&lt;=1"),IF(COUNTIF('Master list(no salts, metals)'!$K2088:$Y2088, "#N/A")=14,TRUE,FALSE))</f>
        <v>0</v>
      </c>
      <c r="W2096" t="b">
        <f>AND(COUNTIF('Master list(no salts, metals)'!W2088,"&lt;=1"),IF(COUNTIF('Master list(no salts, metals)'!$K2088:$Y2088, "#N/A")=14,TRUE,FALSE))</f>
        <v>0</v>
      </c>
      <c r="X2096" t="b">
        <f>AND(COUNTIF('Master list(no salts, metals)'!X2088,"&lt;=1"),IF(COUNTIF('Master list(no salts, metals)'!$K2088:$Y2088, "#N/A")=14,TRUE,FALSE))</f>
        <v>1</v>
      </c>
      <c r="Y2096" t="b">
        <f>AND(COUNTIF('Master list(no salts, metals)'!Y2088,"&lt;=1"),IF(COUNTIF('Master list(no salts, metals)'!$K2088:$Y2088, "#N/A")=14,TRUE,FALSE))</f>
        <v>0</v>
      </c>
    </row>
    <row r="2097" spans="11:25" x14ac:dyDescent="0.25">
      <c r="K2097" t="b">
        <f>AND(COUNTIF('Master list(no salts, metals)'!K2089,"&lt;=1"),IF(COUNTIF('Master list(no salts, metals)'!$K2089:$Y2089, "#N/A")=14,TRUE,FALSE))</f>
        <v>0</v>
      </c>
      <c r="L2097" t="b">
        <f>AND(COUNTIF('Master list(no salts, metals)'!L2089,"&lt;=1"),IF(COUNTIF('Master list(no salts, metals)'!$K2089:$Y2089, "#N/A")=14,TRUE,FALSE))</f>
        <v>0</v>
      </c>
      <c r="M2097" t="b">
        <f>AND(COUNTIF('Master list(no salts, metals)'!M2089,"&lt;=1"),IF(COUNTIF('Master list(no salts, metals)'!$K2089:$Y2089, "#N/A")=14,TRUE,FALSE))</f>
        <v>0</v>
      </c>
      <c r="N2097" t="b">
        <f>AND(COUNTIF('Master list(no salts, metals)'!N2089,"&lt;=1"),IF(COUNTIF('Master list(no salts, metals)'!$K2089:$Y2089, "#N/A")=14,TRUE,FALSE))</f>
        <v>0</v>
      </c>
      <c r="O2097" t="b">
        <f>AND(COUNTIF('Master list(no salts, metals)'!O2089,"&lt;=1"),IF(COUNTIF('Master list(no salts, metals)'!$K2089:$Y2089, "#N/A")=14,TRUE,FALSE))</f>
        <v>0</v>
      </c>
      <c r="P2097" t="b">
        <f>AND(COUNTIF('Master list(no salts, metals)'!P2089,"&lt;=1"),IF(COUNTIF('Master list(no salts, metals)'!$K2089:$Y2089, "#N/A")=14,TRUE,FALSE))</f>
        <v>0</v>
      </c>
      <c r="Q2097" t="b">
        <f>AND(COUNTIF('Master list(no salts, metals)'!Q2089,"&lt;=1"),IF(COUNTIF('Master list(no salts, metals)'!$K2089:$Y2089, "#N/A")=14,TRUE,FALSE))</f>
        <v>0</v>
      </c>
      <c r="R2097" t="b">
        <f>AND(COUNTIF('Master list(no salts, metals)'!R2089,"&lt;=1"),IF(COUNTIF('Master list(no salts, metals)'!$K2089:$Y2089, "#N/A")=14,TRUE,FALSE))</f>
        <v>0</v>
      </c>
      <c r="S2097" t="b">
        <f>AND(COUNTIF('Master list(no salts, metals)'!S2089,"&lt;=1"),IF(COUNTIF('Master list(no salts, metals)'!$K2089:$Y2089, "#N/A")=14,TRUE,FALSE))</f>
        <v>0</v>
      </c>
      <c r="T2097" t="b">
        <f>AND(COUNTIF('Master list(no salts, metals)'!T2089,"&lt;=1"),IF(COUNTIF('Master list(no salts, metals)'!$K2089:$Y2089, "#N/A")=14,TRUE,FALSE))</f>
        <v>0</v>
      </c>
      <c r="U2097" t="b">
        <f>AND(COUNTIF('Master list(no salts, metals)'!U2089,"&lt;=1"),IF(COUNTIF('Master list(no salts, metals)'!$K2089:$Y2089, "#N/A")=14,TRUE,FALSE))</f>
        <v>0</v>
      </c>
      <c r="V2097" t="b">
        <f>AND(COUNTIF('Master list(no salts, metals)'!V2089,"&lt;=1"),IF(COUNTIF('Master list(no salts, metals)'!$K2089:$Y2089, "#N/A")=14,TRUE,FALSE))</f>
        <v>0</v>
      </c>
      <c r="W2097" t="b">
        <f>AND(COUNTIF('Master list(no salts, metals)'!W2089,"&lt;=1"),IF(COUNTIF('Master list(no salts, metals)'!$K2089:$Y2089, "#N/A")=14,TRUE,FALSE))</f>
        <v>0</v>
      </c>
      <c r="X2097" t="b">
        <f>AND(COUNTIF('Master list(no salts, metals)'!X2089,"&lt;=1"),IF(COUNTIF('Master list(no salts, metals)'!$K2089:$Y2089, "#N/A")=14,TRUE,FALSE))</f>
        <v>0</v>
      </c>
      <c r="Y2097" t="b">
        <f>AND(COUNTIF('Master list(no salts, metals)'!Y2089,"&lt;=1"),IF(COUNTIF('Master list(no salts, metals)'!$K2089:$Y2089, "#N/A")=14,TRUE,FALSE))</f>
        <v>0</v>
      </c>
    </row>
    <row r="2098" spans="11:25" x14ac:dyDescent="0.25">
      <c r="K2098" t="b">
        <f>AND(COUNTIF('Master list(no salts, metals)'!K2090,"&lt;=1"),IF(COUNTIF('Master list(no salts, metals)'!$K2090:$Y2090, "#N/A")=14,TRUE,FALSE))</f>
        <v>0</v>
      </c>
      <c r="L2098" t="b">
        <f>AND(COUNTIF('Master list(no salts, metals)'!L2090,"&lt;=1"),IF(COUNTIF('Master list(no salts, metals)'!$K2090:$Y2090, "#N/A")=14,TRUE,FALSE))</f>
        <v>0</v>
      </c>
      <c r="M2098" t="b">
        <f>AND(COUNTIF('Master list(no salts, metals)'!M2090,"&lt;=1"),IF(COUNTIF('Master list(no salts, metals)'!$K2090:$Y2090, "#N/A")=14,TRUE,FALSE))</f>
        <v>0</v>
      </c>
      <c r="N2098" t="b">
        <f>AND(COUNTIF('Master list(no salts, metals)'!N2090,"&lt;=1"),IF(COUNTIF('Master list(no salts, metals)'!$K2090:$Y2090, "#N/A")=14,TRUE,FALSE))</f>
        <v>0</v>
      </c>
      <c r="O2098" t="b">
        <f>AND(COUNTIF('Master list(no salts, metals)'!O2090,"&lt;=1"),IF(COUNTIF('Master list(no salts, metals)'!$K2090:$Y2090, "#N/A")=14,TRUE,FALSE))</f>
        <v>0</v>
      </c>
      <c r="P2098" t="b">
        <f>AND(COUNTIF('Master list(no salts, metals)'!P2090,"&lt;=1"),IF(COUNTIF('Master list(no salts, metals)'!$K2090:$Y2090, "#N/A")=14,TRUE,FALSE))</f>
        <v>0</v>
      </c>
      <c r="Q2098" t="b">
        <f>AND(COUNTIF('Master list(no salts, metals)'!Q2090,"&lt;=1"),IF(COUNTIF('Master list(no salts, metals)'!$K2090:$Y2090, "#N/A")=14,TRUE,FALSE))</f>
        <v>0</v>
      </c>
      <c r="R2098" t="b">
        <f>AND(COUNTIF('Master list(no salts, metals)'!R2090,"&lt;=1"),IF(COUNTIF('Master list(no salts, metals)'!$K2090:$Y2090, "#N/A")=14,TRUE,FALSE))</f>
        <v>0</v>
      </c>
      <c r="S2098" t="b">
        <f>AND(COUNTIF('Master list(no salts, metals)'!S2090,"&lt;=1"),IF(COUNTIF('Master list(no salts, metals)'!$K2090:$Y2090, "#N/A")=14,TRUE,FALSE))</f>
        <v>0</v>
      </c>
      <c r="T2098" t="b">
        <f>AND(COUNTIF('Master list(no salts, metals)'!T2090,"&lt;=1"),IF(COUNTIF('Master list(no salts, metals)'!$K2090:$Y2090, "#N/A")=14,TRUE,FALSE))</f>
        <v>1</v>
      </c>
      <c r="U2098" t="b">
        <f>AND(COUNTIF('Master list(no salts, metals)'!U2090,"&lt;=1"),IF(COUNTIF('Master list(no salts, metals)'!$K2090:$Y2090, "#N/A")=14,TRUE,FALSE))</f>
        <v>0</v>
      </c>
      <c r="V2098" t="b">
        <f>AND(COUNTIF('Master list(no salts, metals)'!V2090,"&lt;=1"),IF(COUNTIF('Master list(no salts, metals)'!$K2090:$Y2090, "#N/A")=14,TRUE,FALSE))</f>
        <v>0</v>
      </c>
      <c r="W2098" t="b">
        <f>AND(COUNTIF('Master list(no salts, metals)'!W2090,"&lt;=1"),IF(COUNTIF('Master list(no salts, metals)'!$K2090:$Y2090, "#N/A")=14,TRUE,FALSE))</f>
        <v>0</v>
      </c>
      <c r="X2098" t="b">
        <f>AND(COUNTIF('Master list(no salts, metals)'!X2090,"&lt;=1"),IF(COUNTIF('Master list(no salts, metals)'!$K2090:$Y2090, "#N/A")=14,TRUE,FALSE))</f>
        <v>0</v>
      </c>
      <c r="Y2098" t="b">
        <f>AND(COUNTIF('Master list(no salts, metals)'!Y2090,"&lt;=1"),IF(COUNTIF('Master list(no salts, metals)'!$K2090:$Y2090, "#N/A")=14,TRUE,FALSE))</f>
        <v>0</v>
      </c>
    </row>
    <row r="2099" spans="11:25" x14ac:dyDescent="0.25">
      <c r="K2099" t="b">
        <f>AND(COUNTIF('Master list(no salts, metals)'!K2091,"&lt;=1"),IF(COUNTIF('Master list(no salts, metals)'!$K2091:$Y2091, "#N/A")=14,TRUE,FALSE))</f>
        <v>0</v>
      </c>
      <c r="L2099" t="b">
        <f>AND(COUNTIF('Master list(no salts, metals)'!L2091,"&lt;=1"),IF(COUNTIF('Master list(no salts, metals)'!$K2091:$Y2091, "#N/A")=14,TRUE,FALSE))</f>
        <v>0</v>
      </c>
      <c r="M2099" t="b">
        <f>AND(COUNTIF('Master list(no salts, metals)'!M2091,"&lt;=1"),IF(COUNTIF('Master list(no salts, metals)'!$K2091:$Y2091, "#N/A")=14,TRUE,FALSE))</f>
        <v>0</v>
      </c>
      <c r="N2099" t="b">
        <f>AND(COUNTIF('Master list(no salts, metals)'!N2091,"&lt;=1"),IF(COUNTIF('Master list(no salts, metals)'!$K2091:$Y2091, "#N/A")=14,TRUE,FALSE))</f>
        <v>0</v>
      </c>
      <c r="O2099" t="b">
        <f>AND(COUNTIF('Master list(no salts, metals)'!O2091,"&lt;=1"),IF(COUNTIF('Master list(no salts, metals)'!$K2091:$Y2091, "#N/A")=14,TRUE,FALSE))</f>
        <v>0</v>
      </c>
      <c r="P2099" t="b">
        <f>AND(COUNTIF('Master list(no salts, metals)'!P2091,"&lt;=1"),IF(COUNTIF('Master list(no salts, metals)'!$K2091:$Y2091, "#N/A")=14,TRUE,FALSE))</f>
        <v>0</v>
      </c>
      <c r="Q2099" t="b">
        <f>AND(COUNTIF('Master list(no salts, metals)'!Q2091,"&lt;=1"),IF(COUNTIF('Master list(no salts, metals)'!$K2091:$Y2091, "#N/A")=14,TRUE,FALSE))</f>
        <v>0</v>
      </c>
      <c r="R2099" t="b">
        <f>AND(COUNTIF('Master list(no salts, metals)'!R2091,"&lt;=1"),IF(COUNTIF('Master list(no salts, metals)'!$K2091:$Y2091, "#N/A")=14,TRUE,FALSE))</f>
        <v>0</v>
      </c>
      <c r="S2099" t="b">
        <f>AND(COUNTIF('Master list(no salts, metals)'!S2091,"&lt;=1"),IF(COUNTIF('Master list(no salts, metals)'!$K2091:$Y2091, "#N/A")=14,TRUE,FALSE))</f>
        <v>0</v>
      </c>
      <c r="T2099" t="b">
        <f>AND(COUNTIF('Master list(no salts, metals)'!T2091,"&lt;=1"),IF(COUNTIF('Master list(no salts, metals)'!$K2091:$Y2091, "#N/A")=14,TRUE,FALSE))</f>
        <v>0</v>
      </c>
      <c r="U2099" t="b">
        <f>AND(COUNTIF('Master list(no salts, metals)'!U2091,"&lt;=1"),IF(COUNTIF('Master list(no salts, metals)'!$K2091:$Y2091, "#N/A")=14,TRUE,FALSE))</f>
        <v>0</v>
      </c>
      <c r="V2099" t="b">
        <f>AND(COUNTIF('Master list(no salts, metals)'!V2091,"&lt;=1"),IF(COUNTIF('Master list(no salts, metals)'!$K2091:$Y2091, "#N/A")=14,TRUE,FALSE))</f>
        <v>0</v>
      </c>
      <c r="W2099" t="b">
        <f>AND(COUNTIF('Master list(no salts, metals)'!W2091,"&lt;=1"),IF(COUNTIF('Master list(no salts, metals)'!$K2091:$Y2091, "#N/A")=14,TRUE,FALSE))</f>
        <v>1</v>
      </c>
      <c r="X2099" t="b">
        <f>AND(COUNTIF('Master list(no salts, metals)'!X2091,"&lt;=1"),IF(COUNTIF('Master list(no salts, metals)'!$K2091:$Y2091, "#N/A")=14,TRUE,FALSE))</f>
        <v>0</v>
      </c>
      <c r="Y2099" t="b">
        <f>AND(COUNTIF('Master list(no salts, metals)'!Y2091,"&lt;=1"),IF(COUNTIF('Master list(no salts, metals)'!$K2091:$Y2091, "#N/A")=14,TRUE,FALSE))</f>
        <v>0</v>
      </c>
    </row>
    <row r="2100" spans="11:25" x14ac:dyDescent="0.25">
      <c r="K2100" t="b">
        <f>AND(COUNTIF('Master list(no salts, metals)'!K2092,"&lt;=1"),IF(COUNTIF('Master list(no salts, metals)'!$K2092:$Y2092, "#N/A")=14,TRUE,FALSE))</f>
        <v>0</v>
      </c>
      <c r="L2100" t="b">
        <f>AND(COUNTIF('Master list(no salts, metals)'!L2092,"&lt;=1"),IF(COUNTIF('Master list(no salts, metals)'!$K2092:$Y2092, "#N/A")=14,TRUE,FALSE))</f>
        <v>0</v>
      </c>
      <c r="M2100" t="b">
        <f>AND(COUNTIF('Master list(no salts, metals)'!M2092,"&lt;=1"),IF(COUNTIF('Master list(no salts, metals)'!$K2092:$Y2092, "#N/A")=14,TRUE,FALSE))</f>
        <v>0</v>
      </c>
      <c r="N2100" t="b">
        <f>AND(COUNTIF('Master list(no salts, metals)'!N2092,"&lt;=1"),IF(COUNTIF('Master list(no salts, metals)'!$K2092:$Y2092, "#N/A")=14,TRUE,FALSE))</f>
        <v>0</v>
      </c>
      <c r="O2100" t="b">
        <f>AND(COUNTIF('Master list(no salts, metals)'!O2092,"&lt;=1"),IF(COUNTIF('Master list(no salts, metals)'!$K2092:$Y2092, "#N/A")=14,TRUE,FALSE))</f>
        <v>0</v>
      </c>
      <c r="P2100" t="b">
        <f>AND(COUNTIF('Master list(no salts, metals)'!P2092,"&lt;=1"),IF(COUNTIF('Master list(no salts, metals)'!$K2092:$Y2092, "#N/A")=14,TRUE,FALSE))</f>
        <v>0</v>
      </c>
      <c r="Q2100" t="b">
        <f>AND(COUNTIF('Master list(no salts, metals)'!Q2092,"&lt;=1"),IF(COUNTIF('Master list(no salts, metals)'!$K2092:$Y2092, "#N/A")=14,TRUE,FALSE))</f>
        <v>0</v>
      </c>
      <c r="R2100" t="b">
        <f>AND(COUNTIF('Master list(no salts, metals)'!R2092,"&lt;=1"),IF(COUNTIF('Master list(no salts, metals)'!$K2092:$Y2092, "#N/A")=14,TRUE,FALSE))</f>
        <v>0</v>
      </c>
      <c r="S2100" t="b">
        <f>AND(COUNTIF('Master list(no salts, metals)'!S2092,"&lt;=1"),IF(COUNTIF('Master list(no salts, metals)'!$K2092:$Y2092, "#N/A")=14,TRUE,FALSE))</f>
        <v>0</v>
      </c>
      <c r="T2100" t="b">
        <f>AND(COUNTIF('Master list(no salts, metals)'!T2092,"&lt;=1"),IF(COUNTIF('Master list(no salts, metals)'!$K2092:$Y2092, "#N/A")=14,TRUE,FALSE))</f>
        <v>0</v>
      </c>
      <c r="U2100" t="b">
        <f>AND(COUNTIF('Master list(no salts, metals)'!U2092,"&lt;=1"),IF(COUNTIF('Master list(no salts, metals)'!$K2092:$Y2092, "#N/A")=14,TRUE,FALSE))</f>
        <v>0</v>
      </c>
      <c r="V2100" t="b">
        <f>AND(COUNTIF('Master list(no salts, metals)'!V2092,"&lt;=1"),IF(COUNTIF('Master list(no salts, metals)'!$K2092:$Y2092, "#N/A")=14,TRUE,FALSE))</f>
        <v>0</v>
      </c>
      <c r="W2100" t="b">
        <f>AND(COUNTIF('Master list(no salts, metals)'!W2092,"&lt;=1"),IF(COUNTIF('Master list(no salts, metals)'!$K2092:$Y2092, "#N/A")=14,TRUE,FALSE))</f>
        <v>1</v>
      </c>
      <c r="X2100" t="b">
        <f>AND(COUNTIF('Master list(no salts, metals)'!X2092,"&lt;=1"),IF(COUNTIF('Master list(no salts, metals)'!$K2092:$Y2092, "#N/A")=14,TRUE,FALSE))</f>
        <v>0</v>
      </c>
      <c r="Y2100" t="b">
        <f>AND(COUNTIF('Master list(no salts, metals)'!Y2092,"&lt;=1"),IF(COUNTIF('Master list(no salts, metals)'!$K2092:$Y2092, "#N/A")=14,TRUE,FALSE))</f>
        <v>0</v>
      </c>
    </row>
    <row r="2101" spans="11:25" x14ac:dyDescent="0.25">
      <c r="K2101" t="b">
        <f>AND(COUNTIF('Master list(no salts, metals)'!K2093,"&lt;=1"),IF(COUNTIF('Master list(no salts, metals)'!$K2093:$Y2093, "#N/A")=14,TRUE,FALSE))</f>
        <v>0</v>
      </c>
      <c r="L2101" t="b">
        <f>AND(COUNTIF('Master list(no salts, metals)'!L2093,"&lt;=1"),IF(COUNTIF('Master list(no salts, metals)'!$K2093:$Y2093, "#N/A")=14,TRUE,FALSE))</f>
        <v>0</v>
      </c>
      <c r="M2101" t="b">
        <f>AND(COUNTIF('Master list(no salts, metals)'!M2093,"&lt;=1"),IF(COUNTIF('Master list(no salts, metals)'!$K2093:$Y2093, "#N/A")=14,TRUE,FALSE))</f>
        <v>0</v>
      </c>
      <c r="N2101" t="b">
        <f>AND(COUNTIF('Master list(no salts, metals)'!N2093,"&lt;=1"),IF(COUNTIF('Master list(no salts, metals)'!$K2093:$Y2093, "#N/A")=14,TRUE,FALSE))</f>
        <v>0</v>
      </c>
      <c r="O2101" t="b">
        <f>AND(COUNTIF('Master list(no salts, metals)'!O2093,"&lt;=1"),IF(COUNTIF('Master list(no salts, metals)'!$K2093:$Y2093, "#N/A")=14,TRUE,FALSE))</f>
        <v>0</v>
      </c>
      <c r="P2101" t="b">
        <f>AND(COUNTIF('Master list(no salts, metals)'!P2093,"&lt;=1"),IF(COUNTIF('Master list(no salts, metals)'!$K2093:$Y2093, "#N/A")=14,TRUE,FALSE))</f>
        <v>0</v>
      </c>
      <c r="Q2101" t="b">
        <f>AND(COUNTIF('Master list(no salts, metals)'!Q2093,"&lt;=1"),IF(COUNTIF('Master list(no salts, metals)'!$K2093:$Y2093, "#N/A")=14,TRUE,FALSE))</f>
        <v>0</v>
      </c>
      <c r="R2101" t="b">
        <f>AND(COUNTIF('Master list(no salts, metals)'!R2093,"&lt;=1"),IF(COUNTIF('Master list(no salts, metals)'!$K2093:$Y2093, "#N/A")=14,TRUE,FALSE))</f>
        <v>0</v>
      </c>
      <c r="S2101" t="b">
        <f>AND(COUNTIF('Master list(no salts, metals)'!S2093,"&lt;=1"),IF(COUNTIF('Master list(no salts, metals)'!$K2093:$Y2093, "#N/A")=14,TRUE,FALSE))</f>
        <v>0</v>
      </c>
      <c r="T2101" t="b">
        <f>AND(COUNTIF('Master list(no salts, metals)'!T2093,"&lt;=1"),IF(COUNTIF('Master list(no salts, metals)'!$K2093:$Y2093, "#N/A")=14,TRUE,FALSE))</f>
        <v>0</v>
      </c>
      <c r="U2101" t="b">
        <f>AND(COUNTIF('Master list(no salts, metals)'!U2093,"&lt;=1"),IF(COUNTIF('Master list(no salts, metals)'!$K2093:$Y2093, "#N/A")=14,TRUE,FALSE))</f>
        <v>0</v>
      </c>
      <c r="V2101" t="b">
        <f>AND(COUNTIF('Master list(no salts, metals)'!V2093,"&lt;=1"),IF(COUNTIF('Master list(no salts, metals)'!$K2093:$Y2093, "#N/A")=14,TRUE,FALSE))</f>
        <v>0</v>
      </c>
      <c r="W2101" t="b">
        <f>AND(COUNTIF('Master list(no salts, metals)'!W2093,"&lt;=1"),IF(COUNTIF('Master list(no salts, metals)'!$K2093:$Y2093, "#N/A")=14,TRUE,FALSE))</f>
        <v>0</v>
      </c>
      <c r="X2101" t="b">
        <f>AND(COUNTIF('Master list(no salts, metals)'!X2093,"&lt;=1"),IF(COUNTIF('Master list(no salts, metals)'!$K2093:$Y2093, "#N/A")=14,TRUE,FALSE))</f>
        <v>0</v>
      </c>
      <c r="Y2101" t="b">
        <f>AND(COUNTIF('Master list(no salts, metals)'!Y2093,"&lt;=1"),IF(COUNTIF('Master list(no salts, metals)'!$K2093:$Y2093, "#N/A")=14,TRUE,FALSE))</f>
        <v>0</v>
      </c>
    </row>
    <row r="2102" spans="11:25" x14ac:dyDescent="0.25">
      <c r="K2102" t="b">
        <f>AND(COUNTIF('Master list(no salts, metals)'!K2094,"&lt;=1"),IF(COUNTIF('Master list(no salts, metals)'!$K2094:$Y2094, "#N/A")=14,TRUE,FALSE))</f>
        <v>0</v>
      </c>
      <c r="L2102" t="b">
        <f>AND(COUNTIF('Master list(no salts, metals)'!L2094,"&lt;=1"),IF(COUNTIF('Master list(no salts, metals)'!$K2094:$Y2094, "#N/A")=14,TRUE,FALSE))</f>
        <v>0</v>
      </c>
      <c r="M2102" t="b">
        <f>AND(COUNTIF('Master list(no salts, metals)'!M2094,"&lt;=1"),IF(COUNTIF('Master list(no salts, metals)'!$K2094:$Y2094, "#N/A")=14,TRUE,FALSE))</f>
        <v>0</v>
      </c>
      <c r="N2102" t="b">
        <f>AND(COUNTIF('Master list(no salts, metals)'!N2094,"&lt;=1"),IF(COUNTIF('Master list(no salts, metals)'!$K2094:$Y2094, "#N/A")=14,TRUE,FALSE))</f>
        <v>0</v>
      </c>
      <c r="O2102" t="b">
        <f>AND(COUNTIF('Master list(no salts, metals)'!O2094,"&lt;=1"),IF(COUNTIF('Master list(no salts, metals)'!$K2094:$Y2094, "#N/A")=14,TRUE,FALSE))</f>
        <v>0</v>
      </c>
      <c r="P2102" t="b">
        <f>AND(COUNTIF('Master list(no salts, metals)'!P2094,"&lt;=1"),IF(COUNTIF('Master list(no salts, metals)'!$K2094:$Y2094, "#N/A")=14,TRUE,FALSE))</f>
        <v>0</v>
      </c>
      <c r="Q2102" t="b">
        <f>AND(COUNTIF('Master list(no salts, metals)'!Q2094,"&lt;=1"),IF(COUNTIF('Master list(no salts, metals)'!$K2094:$Y2094, "#N/A")=14,TRUE,FALSE))</f>
        <v>0</v>
      </c>
      <c r="R2102" t="b">
        <f>AND(COUNTIF('Master list(no salts, metals)'!R2094,"&lt;=1"),IF(COUNTIF('Master list(no salts, metals)'!$K2094:$Y2094, "#N/A")=14,TRUE,FALSE))</f>
        <v>0</v>
      </c>
      <c r="S2102" t="b">
        <f>AND(COUNTIF('Master list(no salts, metals)'!S2094,"&lt;=1"),IF(COUNTIF('Master list(no salts, metals)'!$K2094:$Y2094, "#N/A")=14,TRUE,FALSE))</f>
        <v>0</v>
      </c>
      <c r="T2102" t="b">
        <f>AND(COUNTIF('Master list(no salts, metals)'!T2094,"&lt;=1"),IF(COUNTIF('Master list(no salts, metals)'!$K2094:$Y2094, "#N/A")=14,TRUE,FALSE))</f>
        <v>1</v>
      </c>
      <c r="U2102" t="b">
        <f>AND(COUNTIF('Master list(no salts, metals)'!U2094,"&lt;=1"),IF(COUNTIF('Master list(no salts, metals)'!$K2094:$Y2094, "#N/A")=14,TRUE,FALSE))</f>
        <v>0</v>
      </c>
      <c r="V2102" t="b">
        <f>AND(COUNTIF('Master list(no salts, metals)'!V2094,"&lt;=1"),IF(COUNTIF('Master list(no salts, metals)'!$K2094:$Y2094, "#N/A")=14,TRUE,FALSE))</f>
        <v>0</v>
      </c>
      <c r="W2102" t="b">
        <f>AND(COUNTIF('Master list(no salts, metals)'!W2094,"&lt;=1"),IF(COUNTIF('Master list(no salts, metals)'!$K2094:$Y2094, "#N/A")=14,TRUE,FALSE))</f>
        <v>0</v>
      </c>
      <c r="X2102" t="b">
        <f>AND(COUNTIF('Master list(no salts, metals)'!X2094,"&lt;=1"),IF(COUNTIF('Master list(no salts, metals)'!$K2094:$Y2094, "#N/A")=14,TRUE,FALSE))</f>
        <v>0</v>
      </c>
      <c r="Y2102" t="b">
        <f>AND(COUNTIF('Master list(no salts, metals)'!Y2094,"&lt;=1"),IF(COUNTIF('Master list(no salts, metals)'!$K2094:$Y2094, "#N/A")=14,TRUE,FALSE))</f>
        <v>0</v>
      </c>
    </row>
    <row r="2103" spans="11:25" x14ac:dyDescent="0.25">
      <c r="K2103" t="b">
        <f>AND(COUNTIF('Master list(no salts, metals)'!K2095,"&lt;=1"),IF(COUNTIF('Master list(no salts, metals)'!$K2095:$Y2095, "#N/A")=14,TRUE,FALSE))</f>
        <v>0</v>
      </c>
      <c r="L2103" t="b">
        <f>AND(COUNTIF('Master list(no salts, metals)'!L2095,"&lt;=1"),IF(COUNTIF('Master list(no salts, metals)'!$K2095:$Y2095, "#N/A")=14,TRUE,FALSE))</f>
        <v>0</v>
      </c>
      <c r="M2103" t="b">
        <f>AND(COUNTIF('Master list(no salts, metals)'!M2095,"&lt;=1"),IF(COUNTIF('Master list(no salts, metals)'!$K2095:$Y2095, "#N/A")=14,TRUE,FALSE))</f>
        <v>0</v>
      </c>
      <c r="N2103" t="b">
        <f>AND(COUNTIF('Master list(no salts, metals)'!N2095,"&lt;=1"),IF(COUNTIF('Master list(no salts, metals)'!$K2095:$Y2095, "#N/A")=14,TRUE,FALSE))</f>
        <v>0</v>
      </c>
      <c r="O2103" t="b">
        <f>AND(COUNTIF('Master list(no salts, metals)'!O2095,"&lt;=1"),IF(COUNTIF('Master list(no salts, metals)'!$K2095:$Y2095, "#N/A")=14,TRUE,FALSE))</f>
        <v>0</v>
      </c>
      <c r="P2103" t="b">
        <f>AND(COUNTIF('Master list(no salts, metals)'!P2095,"&lt;=1"),IF(COUNTIF('Master list(no salts, metals)'!$K2095:$Y2095, "#N/A")=14,TRUE,FALSE))</f>
        <v>0</v>
      </c>
      <c r="Q2103" t="b">
        <f>AND(COUNTIF('Master list(no salts, metals)'!Q2095,"&lt;=1"),IF(COUNTIF('Master list(no salts, metals)'!$K2095:$Y2095, "#N/A")=14,TRUE,FALSE))</f>
        <v>0</v>
      </c>
      <c r="R2103" t="b">
        <f>AND(COUNTIF('Master list(no salts, metals)'!R2095,"&lt;=1"),IF(COUNTIF('Master list(no salts, metals)'!$K2095:$Y2095, "#N/A")=14,TRUE,FALSE))</f>
        <v>0</v>
      </c>
      <c r="S2103" t="b">
        <f>AND(COUNTIF('Master list(no salts, metals)'!S2095,"&lt;=1"),IF(COUNTIF('Master list(no salts, metals)'!$K2095:$Y2095, "#N/A")=14,TRUE,FALSE))</f>
        <v>0</v>
      </c>
      <c r="T2103" t="b">
        <f>AND(COUNTIF('Master list(no salts, metals)'!T2095,"&lt;=1"),IF(COUNTIF('Master list(no salts, metals)'!$K2095:$Y2095, "#N/A")=14,TRUE,FALSE))</f>
        <v>0</v>
      </c>
      <c r="U2103" t="b">
        <f>AND(COUNTIF('Master list(no salts, metals)'!U2095,"&lt;=1"),IF(COUNTIF('Master list(no salts, metals)'!$K2095:$Y2095, "#N/A")=14,TRUE,FALSE))</f>
        <v>0</v>
      </c>
      <c r="V2103" t="b">
        <f>AND(COUNTIF('Master list(no salts, metals)'!V2095,"&lt;=1"),IF(COUNTIF('Master list(no salts, metals)'!$K2095:$Y2095, "#N/A")=14,TRUE,FALSE))</f>
        <v>0</v>
      </c>
      <c r="W2103" t="b">
        <f>AND(COUNTIF('Master list(no salts, metals)'!W2095,"&lt;=1"),IF(COUNTIF('Master list(no salts, metals)'!$K2095:$Y2095, "#N/A")=14,TRUE,FALSE))</f>
        <v>0</v>
      </c>
      <c r="X2103" t="b">
        <f>AND(COUNTIF('Master list(no salts, metals)'!X2095,"&lt;=1"),IF(COUNTIF('Master list(no salts, metals)'!$K2095:$Y2095, "#N/A")=14,TRUE,FALSE))</f>
        <v>0</v>
      </c>
      <c r="Y2103" t="b">
        <f>AND(COUNTIF('Master list(no salts, metals)'!Y2095,"&lt;=1"),IF(COUNTIF('Master list(no salts, metals)'!$K2095:$Y2095, "#N/A")=14,TRUE,FALSE))</f>
        <v>0</v>
      </c>
    </row>
    <row r="2104" spans="11:25" x14ac:dyDescent="0.25">
      <c r="K2104" t="b">
        <f>AND(COUNTIF('Master list(no salts, metals)'!K2096,"&lt;=1"),IF(COUNTIF('Master list(no salts, metals)'!$K2096:$Y2096, "#N/A")=14,TRUE,FALSE))</f>
        <v>0</v>
      </c>
      <c r="L2104" t="b">
        <f>AND(COUNTIF('Master list(no salts, metals)'!L2096,"&lt;=1"),IF(COUNTIF('Master list(no salts, metals)'!$K2096:$Y2096, "#N/A")=14,TRUE,FALSE))</f>
        <v>0</v>
      </c>
      <c r="M2104" t="b">
        <f>AND(COUNTIF('Master list(no salts, metals)'!M2096,"&lt;=1"),IF(COUNTIF('Master list(no salts, metals)'!$K2096:$Y2096, "#N/A")=14,TRUE,FALSE))</f>
        <v>0</v>
      </c>
      <c r="N2104" t="b">
        <f>AND(COUNTIF('Master list(no salts, metals)'!N2096,"&lt;=1"),IF(COUNTIF('Master list(no salts, metals)'!$K2096:$Y2096, "#N/A")=14,TRUE,FALSE))</f>
        <v>0</v>
      </c>
      <c r="O2104" t="b">
        <f>AND(COUNTIF('Master list(no salts, metals)'!O2096,"&lt;=1"),IF(COUNTIF('Master list(no salts, metals)'!$K2096:$Y2096, "#N/A")=14,TRUE,FALSE))</f>
        <v>0</v>
      </c>
      <c r="P2104" t="b">
        <f>AND(COUNTIF('Master list(no salts, metals)'!P2096,"&lt;=1"),IF(COUNTIF('Master list(no salts, metals)'!$K2096:$Y2096, "#N/A")=14,TRUE,FALSE))</f>
        <v>0</v>
      </c>
      <c r="Q2104" t="b">
        <f>AND(COUNTIF('Master list(no salts, metals)'!Q2096,"&lt;=1"),IF(COUNTIF('Master list(no salts, metals)'!$K2096:$Y2096, "#N/A")=14,TRUE,FALSE))</f>
        <v>0</v>
      </c>
      <c r="R2104" t="b">
        <f>AND(COUNTIF('Master list(no salts, metals)'!R2096,"&lt;=1"),IF(COUNTIF('Master list(no salts, metals)'!$K2096:$Y2096, "#N/A")=14,TRUE,FALSE))</f>
        <v>0</v>
      </c>
      <c r="S2104" t="b">
        <f>AND(COUNTIF('Master list(no salts, metals)'!S2096,"&lt;=1"),IF(COUNTIF('Master list(no salts, metals)'!$K2096:$Y2096, "#N/A")=14,TRUE,FALSE))</f>
        <v>0</v>
      </c>
      <c r="T2104" t="b">
        <f>AND(COUNTIF('Master list(no salts, metals)'!T2096,"&lt;=1"),IF(COUNTIF('Master list(no salts, metals)'!$K2096:$Y2096, "#N/A")=14,TRUE,FALSE))</f>
        <v>0</v>
      </c>
      <c r="U2104" t="b">
        <f>AND(COUNTIF('Master list(no salts, metals)'!U2096,"&lt;=1"),IF(COUNTIF('Master list(no salts, metals)'!$K2096:$Y2096, "#N/A")=14,TRUE,FALSE))</f>
        <v>0</v>
      </c>
      <c r="V2104" t="b">
        <f>AND(COUNTIF('Master list(no salts, metals)'!V2096,"&lt;=1"),IF(COUNTIF('Master list(no salts, metals)'!$K2096:$Y2096, "#N/A")=14,TRUE,FALSE))</f>
        <v>0</v>
      </c>
      <c r="W2104" t="b">
        <f>AND(COUNTIF('Master list(no salts, metals)'!W2096,"&lt;=1"),IF(COUNTIF('Master list(no salts, metals)'!$K2096:$Y2096, "#N/A")=14,TRUE,FALSE))</f>
        <v>0</v>
      </c>
      <c r="X2104" t="b">
        <f>AND(COUNTIF('Master list(no salts, metals)'!X2096,"&lt;=1"),IF(COUNTIF('Master list(no salts, metals)'!$K2096:$Y2096, "#N/A")=14,TRUE,FALSE))</f>
        <v>0</v>
      </c>
      <c r="Y2104" t="b">
        <f>AND(COUNTIF('Master list(no salts, metals)'!Y2096,"&lt;=1"),IF(COUNTIF('Master list(no salts, metals)'!$K2096:$Y2096, "#N/A")=14,TRUE,FALSE))</f>
        <v>0</v>
      </c>
    </row>
    <row r="2105" spans="11:25" x14ac:dyDescent="0.25">
      <c r="K2105" t="b">
        <f>AND(COUNTIF('Master list(no salts, metals)'!K2097,"&lt;=1"),IF(COUNTIF('Master list(no salts, metals)'!$K2097:$Y2097, "#N/A")=14,TRUE,FALSE))</f>
        <v>0</v>
      </c>
      <c r="L2105" t="b">
        <f>AND(COUNTIF('Master list(no salts, metals)'!L2097,"&lt;=1"),IF(COUNTIF('Master list(no salts, metals)'!$K2097:$Y2097, "#N/A")=14,TRUE,FALSE))</f>
        <v>0</v>
      </c>
      <c r="M2105" t="b">
        <f>AND(COUNTIF('Master list(no salts, metals)'!M2097,"&lt;=1"),IF(COUNTIF('Master list(no salts, metals)'!$K2097:$Y2097, "#N/A")=14,TRUE,FALSE))</f>
        <v>0</v>
      </c>
      <c r="N2105" t="b">
        <f>AND(COUNTIF('Master list(no salts, metals)'!N2097,"&lt;=1"),IF(COUNTIF('Master list(no salts, metals)'!$K2097:$Y2097, "#N/A")=14,TRUE,FALSE))</f>
        <v>0</v>
      </c>
      <c r="O2105" t="b">
        <f>AND(COUNTIF('Master list(no salts, metals)'!O2097,"&lt;=1"),IF(COUNTIF('Master list(no salts, metals)'!$K2097:$Y2097, "#N/A")=14,TRUE,FALSE))</f>
        <v>0</v>
      </c>
      <c r="P2105" t="b">
        <f>AND(COUNTIF('Master list(no salts, metals)'!P2097,"&lt;=1"),IF(COUNTIF('Master list(no salts, metals)'!$K2097:$Y2097, "#N/A")=14,TRUE,FALSE))</f>
        <v>0</v>
      </c>
      <c r="Q2105" t="b">
        <f>AND(COUNTIF('Master list(no salts, metals)'!Q2097,"&lt;=1"),IF(COUNTIF('Master list(no salts, metals)'!$K2097:$Y2097, "#N/A")=14,TRUE,FALSE))</f>
        <v>0</v>
      </c>
      <c r="R2105" t="b">
        <f>AND(COUNTIF('Master list(no salts, metals)'!R2097,"&lt;=1"),IF(COUNTIF('Master list(no salts, metals)'!$K2097:$Y2097, "#N/A")=14,TRUE,FALSE))</f>
        <v>0</v>
      </c>
      <c r="S2105" t="b">
        <f>AND(COUNTIF('Master list(no salts, metals)'!S2097,"&lt;=1"),IF(COUNTIF('Master list(no salts, metals)'!$K2097:$Y2097, "#N/A")=14,TRUE,FALSE))</f>
        <v>0</v>
      </c>
      <c r="T2105" t="b">
        <f>AND(COUNTIF('Master list(no salts, metals)'!T2097,"&lt;=1"),IF(COUNTIF('Master list(no salts, metals)'!$K2097:$Y2097, "#N/A")=14,TRUE,FALSE))</f>
        <v>0</v>
      </c>
      <c r="U2105" t="b">
        <f>AND(COUNTIF('Master list(no salts, metals)'!U2097,"&lt;=1"),IF(COUNTIF('Master list(no salts, metals)'!$K2097:$Y2097, "#N/A")=14,TRUE,FALSE))</f>
        <v>0</v>
      </c>
      <c r="V2105" t="b">
        <f>AND(COUNTIF('Master list(no salts, metals)'!V2097,"&lt;=1"),IF(COUNTIF('Master list(no salts, metals)'!$K2097:$Y2097, "#N/A")=14,TRUE,FALSE))</f>
        <v>0</v>
      </c>
      <c r="W2105" t="b">
        <f>AND(COUNTIF('Master list(no salts, metals)'!W2097,"&lt;=1"),IF(COUNTIF('Master list(no salts, metals)'!$K2097:$Y2097, "#N/A")=14,TRUE,FALSE))</f>
        <v>1</v>
      </c>
      <c r="X2105" t="b">
        <f>AND(COUNTIF('Master list(no salts, metals)'!X2097,"&lt;=1"),IF(COUNTIF('Master list(no salts, metals)'!$K2097:$Y2097, "#N/A")=14,TRUE,FALSE))</f>
        <v>0</v>
      </c>
      <c r="Y2105" t="b">
        <f>AND(COUNTIF('Master list(no salts, metals)'!Y2097,"&lt;=1"),IF(COUNTIF('Master list(no salts, metals)'!$K2097:$Y2097, "#N/A")=14,TRUE,FALSE))</f>
        <v>0</v>
      </c>
    </row>
    <row r="2106" spans="11:25" x14ac:dyDescent="0.25">
      <c r="K2106" t="b">
        <f>AND(COUNTIF('Master list(no salts, metals)'!K2098,"&lt;=1"),IF(COUNTIF('Master list(no salts, metals)'!$K2098:$Y2098, "#N/A")=14,TRUE,FALSE))</f>
        <v>0</v>
      </c>
      <c r="L2106" t="b">
        <f>AND(COUNTIF('Master list(no salts, metals)'!L2098,"&lt;=1"),IF(COUNTIF('Master list(no salts, metals)'!$K2098:$Y2098, "#N/A")=14,TRUE,FALSE))</f>
        <v>0</v>
      </c>
      <c r="M2106" t="b">
        <f>AND(COUNTIF('Master list(no salts, metals)'!M2098,"&lt;=1"),IF(COUNTIF('Master list(no salts, metals)'!$K2098:$Y2098, "#N/A")=14,TRUE,FALSE))</f>
        <v>0</v>
      </c>
      <c r="N2106" t="b">
        <f>AND(COUNTIF('Master list(no salts, metals)'!N2098,"&lt;=1"),IF(COUNTIF('Master list(no salts, metals)'!$K2098:$Y2098, "#N/A")=14,TRUE,FALSE))</f>
        <v>0</v>
      </c>
      <c r="O2106" t="b">
        <f>AND(COUNTIF('Master list(no salts, metals)'!O2098,"&lt;=1"),IF(COUNTIF('Master list(no salts, metals)'!$K2098:$Y2098, "#N/A")=14,TRUE,FALSE))</f>
        <v>0</v>
      </c>
      <c r="P2106" t="b">
        <f>AND(COUNTIF('Master list(no salts, metals)'!P2098,"&lt;=1"),IF(COUNTIF('Master list(no salts, metals)'!$K2098:$Y2098, "#N/A")=14,TRUE,FALSE))</f>
        <v>0</v>
      </c>
      <c r="Q2106" t="b">
        <f>AND(COUNTIF('Master list(no salts, metals)'!Q2098,"&lt;=1"),IF(COUNTIF('Master list(no salts, metals)'!$K2098:$Y2098, "#N/A")=14,TRUE,FALSE))</f>
        <v>0</v>
      </c>
      <c r="R2106" t="b">
        <f>AND(COUNTIF('Master list(no salts, metals)'!R2098,"&lt;=1"),IF(COUNTIF('Master list(no salts, metals)'!$K2098:$Y2098, "#N/A")=14,TRUE,FALSE))</f>
        <v>0</v>
      </c>
      <c r="S2106" t="b">
        <f>AND(COUNTIF('Master list(no salts, metals)'!S2098,"&lt;=1"),IF(COUNTIF('Master list(no salts, metals)'!$K2098:$Y2098, "#N/A")=14,TRUE,FALSE))</f>
        <v>0</v>
      </c>
      <c r="T2106" t="b">
        <f>AND(COUNTIF('Master list(no salts, metals)'!T2098,"&lt;=1"),IF(COUNTIF('Master list(no salts, metals)'!$K2098:$Y2098, "#N/A")=14,TRUE,FALSE))</f>
        <v>1</v>
      </c>
      <c r="U2106" t="b">
        <f>AND(COUNTIF('Master list(no salts, metals)'!U2098,"&lt;=1"),IF(COUNTIF('Master list(no salts, metals)'!$K2098:$Y2098, "#N/A")=14,TRUE,FALSE))</f>
        <v>0</v>
      </c>
      <c r="V2106" t="b">
        <f>AND(COUNTIF('Master list(no salts, metals)'!V2098,"&lt;=1"),IF(COUNTIF('Master list(no salts, metals)'!$K2098:$Y2098, "#N/A")=14,TRUE,FALSE))</f>
        <v>0</v>
      </c>
      <c r="W2106" t="b">
        <f>AND(COUNTIF('Master list(no salts, metals)'!W2098,"&lt;=1"),IF(COUNTIF('Master list(no salts, metals)'!$K2098:$Y2098, "#N/A")=14,TRUE,FALSE))</f>
        <v>0</v>
      </c>
      <c r="X2106" t="b">
        <f>AND(COUNTIF('Master list(no salts, metals)'!X2098,"&lt;=1"),IF(COUNTIF('Master list(no salts, metals)'!$K2098:$Y2098, "#N/A")=14,TRUE,FALSE))</f>
        <v>0</v>
      </c>
      <c r="Y2106" t="b">
        <f>AND(COUNTIF('Master list(no salts, metals)'!Y2098,"&lt;=1"),IF(COUNTIF('Master list(no salts, metals)'!$K2098:$Y2098, "#N/A")=14,TRUE,FALSE))</f>
        <v>0</v>
      </c>
    </row>
    <row r="2107" spans="11:25" x14ac:dyDescent="0.25">
      <c r="K2107" t="b">
        <f>AND(COUNTIF('Master list(no salts, metals)'!K2099,"&lt;=1"),IF(COUNTIF('Master list(no salts, metals)'!$K2099:$Y2099, "#N/A")=14,TRUE,FALSE))</f>
        <v>0</v>
      </c>
      <c r="L2107" t="b">
        <f>AND(COUNTIF('Master list(no salts, metals)'!L2099,"&lt;=1"),IF(COUNTIF('Master list(no salts, metals)'!$K2099:$Y2099, "#N/A")=14,TRUE,FALSE))</f>
        <v>0</v>
      </c>
      <c r="M2107" t="b">
        <f>AND(COUNTIF('Master list(no salts, metals)'!M2099,"&lt;=1"),IF(COUNTIF('Master list(no salts, metals)'!$K2099:$Y2099, "#N/A")=14,TRUE,FALSE))</f>
        <v>0</v>
      </c>
      <c r="N2107" t="b">
        <f>AND(COUNTIF('Master list(no salts, metals)'!N2099,"&lt;=1"),IF(COUNTIF('Master list(no salts, metals)'!$K2099:$Y2099, "#N/A")=14,TRUE,FALSE))</f>
        <v>0</v>
      </c>
      <c r="O2107" t="b">
        <f>AND(COUNTIF('Master list(no salts, metals)'!O2099,"&lt;=1"),IF(COUNTIF('Master list(no salts, metals)'!$K2099:$Y2099, "#N/A")=14,TRUE,FALSE))</f>
        <v>0</v>
      </c>
      <c r="P2107" t="b">
        <f>AND(COUNTIF('Master list(no salts, metals)'!P2099,"&lt;=1"),IF(COUNTIF('Master list(no salts, metals)'!$K2099:$Y2099, "#N/A")=14,TRUE,FALSE))</f>
        <v>0</v>
      </c>
      <c r="Q2107" t="b">
        <f>AND(COUNTIF('Master list(no salts, metals)'!Q2099,"&lt;=1"),IF(COUNTIF('Master list(no salts, metals)'!$K2099:$Y2099, "#N/A")=14,TRUE,FALSE))</f>
        <v>0</v>
      </c>
      <c r="R2107" t="b">
        <f>AND(COUNTIF('Master list(no salts, metals)'!R2099,"&lt;=1"),IF(COUNTIF('Master list(no salts, metals)'!$K2099:$Y2099, "#N/A")=14,TRUE,FALSE))</f>
        <v>0</v>
      </c>
      <c r="S2107" t="b">
        <f>AND(COUNTIF('Master list(no salts, metals)'!S2099,"&lt;=1"),IF(COUNTIF('Master list(no salts, metals)'!$K2099:$Y2099, "#N/A")=14,TRUE,FALSE))</f>
        <v>0</v>
      </c>
      <c r="T2107" t="b">
        <f>AND(COUNTIF('Master list(no salts, metals)'!T2099,"&lt;=1"),IF(COUNTIF('Master list(no salts, metals)'!$K2099:$Y2099, "#N/A")=14,TRUE,FALSE))</f>
        <v>1</v>
      </c>
      <c r="U2107" t="b">
        <f>AND(COUNTIF('Master list(no salts, metals)'!U2099,"&lt;=1"),IF(COUNTIF('Master list(no salts, metals)'!$K2099:$Y2099, "#N/A")=14,TRUE,FALSE))</f>
        <v>0</v>
      </c>
      <c r="V2107" t="b">
        <f>AND(COUNTIF('Master list(no salts, metals)'!V2099,"&lt;=1"),IF(COUNTIF('Master list(no salts, metals)'!$K2099:$Y2099, "#N/A")=14,TRUE,FALSE))</f>
        <v>0</v>
      </c>
      <c r="W2107" t="b">
        <f>AND(COUNTIF('Master list(no salts, metals)'!W2099,"&lt;=1"),IF(COUNTIF('Master list(no salts, metals)'!$K2099:$Y2099, "#N/A")=14,TRUE,FALSE))</f>
        <v>0</v>
      </c>
      <c r="X2107" t="b">
        <f>AND(COUNTIF('Master list(no salts, metals)'!X2099,"&lt;=1"),IF(COUNTIF('Master list(no salts, metals)'!$K2099:$Y2099, "#N/A")=14,TRUE,FALSE))</f>
        <v>0</v>
      </c>
      <c r="Y2107" t="b">
        <f>AND(COUNTIF('Master list(no salts, metals)'!Y2099,"&lt;=1"),IF(COUNTIF('Master list(no salts, metals)'!$K2099:$Y2099, "#N/A")=14,TRUE,FALSE))</f>
        <v>0</v>
      </c>
    </row>
    <row r="2108" spans="11:25" x14ac:dyDescent="0.25">
      <c r="K2108" t="b">
        <f>AND(COUNTIF('Master list(no salts, metals)'!K2100,"&lt;=1"),IF(COUNTIF('Master list(no salts, metals)'!$K2100:$Y2100, "#N/A")=14,TRUE,FALSE))</f>
        <v>0</v>
      </c>
      <c r="L2108" t="b">
        <f>AND(COUNTIF('Master list(no salts, metals)'!L2100,"&lt;=1"),IF(COUNTIF('Master list(no salts, metals)'!$K2100:$Y2100, "#N/A")=14,TRUE,FALSE))</f>
        <v>0</v>
      </c>
      <c r="M2108" t="b">
        <f>AND(COUNTIF('Master list(no salts, metals)'!M2100,"&lt;=1"),IF(COUNTIF('Master list(no salts, metals)'!$K2100:$Y2100, "#N/A")=14,TRUE,FALSE))</f>
        <v>0</v>
      </c>
      <c r="N2108" t="b">
        <f>AND(COUNTIF('Master list(no salts, metals)'!N2100,"&lt;=1"),IF(COUNTIF('Master list(no salts, metals)'!$K2100:$Y2100, "#N/A")=14,TRUE,FALSE))</f>
        <v>0</v>
      </c>
      <c r="O2108" t="b">
        <f>AND(COUNTIF('Master list(no salts, metals)'!O2100,"&lt;=1"),IF(COUNTIF('Master list(no salts, metals)'!$K2100:$Y2100, "#N/A")=14,TRUE,FALSE))</f>
        <v>0</v>
      </c>
      <c r="P2108" t="b">
        <f>AND(COUNTIF('Master list(no salts, metals)'!P2100,"&lt;=1"),IF(COUNTIF('Master list(no salts, metals)'!$K2100:$Y2100, "#N/A")=14,TRUE,FALSE))</f>
        <v>0</v>
      </c>
      <c r="Q2108" t="b">
        <f>AND(COUNTIF('Master list(no salts, metals)'!Q2100,"&lt;=1"),IF(COUNTIF('Master list(no salts, metals)'!$K2100:$Y2100, "#N/A")=14,TRUE,FALSE))</f>
        <v>0</v>
      </c>
      <c r="R2108" t="b">
        <f>AND(COUNTIF('Master list(no salts, metals)'!R2100,"&lt;=1"),IF(COUNTIF('Master list(no salts, metals)'!$K2100:$Y2100, "#N/A")=14,TRUE,FALSE))</f>
        <v>0</v>
      </c>
      <c r="S2108" t="b">
        <f>AND(COUNTIF('Master list(no salts, metals)'!S2100,"&lt;=1"),IF(COUNTIF('Master list(no salts, metals)'!$K2100:$Y2100, "#N/A")=14,TRUE,FALSE))</f>
        <v>0</v>
      </c>
      <c r="T2108" t="b">
        <f>AND(COUNTIF('Master list(no salts, metals)'!T2100,"&lt;=1"),IF(COUNTIF('Master list(no salts, metals)'!$K2100:$Y2100, "#N/A")=14,TRUE,FALSE))</f>
        <v>0</v>
      </c>
      <c r="U2108" t="b">
        <f>AND(COUNTIF('Master list(no salts, metals)'!U2100,"&lt;=1"),IF(COUNTIF('Master list(no salts, metals)'!$K2100:$Y2100, "#N/A")=14,TRUE,FALSE))</f>
        <v>0</v>
      </c>
      <c r="V2108" t="b">
        <f>AND(COUNTIF('Master list(no salts, metals)'!V2100,"&lt;=1"),IF(COUNTIF('Master list(no salts, metals)'!$K2100:$Y2100, "#N/A")=14,TRUE,FALSE))</f>
        <v>0</v>
      </c>
      <c r="W2108" t="b">
        <f>AND(COUNTIF('Master list(no salts, metals)'!W2100,"&lt;=1"),IF(COUNTIF('Master list(no salts, metals)'!$K2100:$Y2100, "#N/A")=14,TRUE,FALSE))</f>
        <v>1</v>
      </c>
      <c r="X2108" t="b">
        <f>AND(COUNTIF('Master list(no salts, metals)'!X2100,"&lt;=1"),IF(COUNTIF('Master list(no salts, metals)'!$K2100:$Y2100, "#N/A")=14,TRUE,FALSE))</f>
        <v>0</v>
      </c>
      <c r="Y2108" t="b">
        <f>AND(COUNTIF('Master list(no salts, metals)'!Y2100,"&lt;=1"),IF(COUNTIF('Master list(no salts, metals)'!$K2100:$Y2100, "#N/A")=14,TRUE,FALSE))</f>
        <v>0</v>
      </c>
    </row>
    <row r="2109" spans="11:25" x14ac:dyDescent="0.25">
      <c r="K2109" t="b">
        <f>AND(COUNTIF('Master list(no salts, metals)'!K2101,"&lt;=1"),IF(COUNTIF('Master list(no salts, metals)'!$K2101:$Y2101, "#N/A")=14,TRUE,FALSE))</f>
        <v>0</v>
      </c>
      <c r="L2109" t="b">
        <f>AND(COUNTIF('Master list(no salts, metals)'!L2101,"&lt;=1"),IF(COUNTIF('Master list(no salts, metals)'!$K2101:$Y2101, "#N/A")=14,TRUE,FALSE))</f>
        <v>0</v>
      </c>
      <c r="M2109" t="b">
        <f>AND(COUNTIF('Master list(no salts, metals)'!M2101,"&lt;=1"),IF(COUNTIF('Master list(no salts, metals)'!$K2101:$Y2101, "#N/A")=14,TRUE,FALSE))</f>
        <v>0</v>
      </c>
      <c r="N2109" t="b">
        <f>AND(COUNTIF('Master list(no salts, metals)'!N2101,"&lt;=1"),IF(COUNTIF('Master list(no salts, metals)'!$K2101:$Y2101, "#N/A")=14,TRUE,FALSE))</f>
        <v>0</v>
      </c>
      <c r="O2109" t="b">
        <f>AND(COUNTIF('Master list(no salts, metals)'!O2101,"&lt;=1"),IF(COUNTIF('Master list(no salts, metals)'!$K2101:$Y2101, "#N/A")=14,TRUE,FALSE))</f>
        <v>0</v>
      </c>
      <c r="P2109" t="b">
        <f>AND(COUNTIF('Master list(no salts, metals)'!P2101,"&lt;=1"),IF(COUNTIF('Master list(no salts, metals)'!$K2101:$Y2101, "#N/A")=14,TRUE,FALSE))</f>
        <v>0</v>
      </c>
      <c r="Q2109" t="b">
        <f>AND(COUNTIF('Master list(no salts, metals)'!Q2101,"&lt;=1"),IF(COUNTIF('Master list(no salts, metals)'!$K2101:$Y2101, "#N/A")=14,TRUE,FALSE))</f>
        <v>0</v>
      </c>
      <c r="R2109" t="b">
        <f>AND(COUNTIF('Master list(no salts, metals)'!R2101,"&lt;=1"),IF(COUNTIF('Master list(no salts, metals)'!$K2101:$Y2101, "#N/A")=14,TRUE,FALSE))</f>
        <v>0</v>
      </c>
      <c r="S2109" t="b">
        <f>AND(COUNTIF('Master list(no salts, metals)'!S2101,"&lt;=1"),IF(COUNTIF('Master list(no salts, metals)'!$K2101:$Y2101, "#N/A")=14,TRUE,FALSE))</f>
        <v>0</v>
      </c>
      <c r="T2109" t="b">
        <f>AND(COUNTIF('Master list(no salts, metals)'!T2101,"&lt;=1"),IF(COUNTIF('Master list(no salts, metals)'!$K2101:$Y2101, "#N/A")=14,TRUE,FALSE))</f>
        <v>0</v>
      </c>
      <c r="U2109" t="b">
        <f>AND(COUNTIF('Master list(no salts, metals)'!U2101,"&lt;=1"),IF(COUNTIF('Master list(no salts, metals)'!$K2101:$Y2101, "#N/A")=14,TRUE,FALSE))</f>
        <v>0</v>
      </c>
      <c r="V2109" t="b">
        <f>AND(COUNTIF('Master list(no salts, metals)'!V2101,"&lt;=1"),IF(COUNTIF('Master list(no salts, metals)'!$K2101:$Y2101, "#N/A")=14,TRUE,FALSE))</f>
        <v>0</v>
      </c>
      <c r="W2109" t="b">
        <f>AND(COUNTIF('Master list(no salts, metals)'!W2101,"&lt;=1"),IF(COUNTIF('Master list(no salts, metals)'!$K2101:$Y2101, "#N/A")=14,TRUE,FALSE))</f>
        <v>0</v>
      </c>
      <c r="X2109" t="b">
        <f>AND(COUNTIF('Master list(no salts, metals)'!X2101,"&lt;=1"),IF(COUNTIF('Master list(no salts, metals)'!$K2101:$Y2101, "#N/A")=14,TRUE,FALSE))</f>
        <v>0</v>
      </c>
      <c r="Y2109" t="b">
        <f>AND(COUNTIF('Master list(no salts, metals)'!Y2101,"&lt;=1"),IF(COUNTIF('Master list(no salts, metals)'!$K2101:$Y2101, "#N/A")=14,TRUE,FALSE))</f>
        <v>0</v>
      </c>
    </row>
    <row r="2110" spans="11:25" x14ac:dyDescent="0.25">
      <c r="K2110" t="b">
        <f>AND(COUNTIF('Master list(no salts, metals)'!K2102,"&lt;=1"),IF(COUNTIF('Master list(no salts, metals)'!$K2102:$Y2102, "#N/A")=14,TRUE,FALSE))</f>
        <v>0</v>
      </c>
      <c r="L2110" t="b">
        <f>AND(COUNTIF('Master list(no salts, metals)'!L2102,"&lt;=1"),IF(COUNTIF('Master list(no salts, metals)'!$K2102:$Y2102, "#N/A")=14,TRUE,FALSE))</f>
        <v>0</v>
      </c>
      <c r="M2110" t="b">
        <f>AND(COUNTIF('Master list(no salts, metals)'!M2102,"&lt;=1"),IF(COUNTIF('Master list(no salts, metals)'!$K2102:$Y2102, "#N/A")=14,TRUE,FALSE))</f>
        <v>0</v>
      </c>
      <c r="N2110" t="b">
        <f>AND(COUNTIF('Master list(no salts, metals)'!N2102,"&lt;=1"),IF(COUNTIF('Master list(no salts, metals)'!$K2102:$Y2102, "#N/A")=14,TRUE,FALSE))</f>
        <v>0</v>
      </c>
      <c r="O2110" t="b">
        <f>AND(COUNTIF('Master list(no salts, metals)'!O2102,"&lt;=1"),IF(COUNTIF('Master list(no salts, metals)'!$K2102:$Y2102, "#N/A")=14,TRUE,FALSE))</f>
        <v>0</v>
      </c>
      <c r="P2110" t="b">
        <f>AND(COUNTIF('Master list(no salts, metals)'!P2102,"&lt;=1"),IF(COUNTIF('Master list(no salts, metals)'!$K2102:$Y2102, "#N/A")=14,TRUE,FALSE))</f>
        <v>0</v>
      </c>
      <c r="Q2110" t="b">
        <f>AND(COUNTIF('Master list(no salts, metals)'!Q2102,"&lt;=1"),IF(COUNTIF('Master list(no salts, metals)'!$K2102:$Y2102, "#N/A")=14,TRUE,FALSE))</f>
        <v>0</v>
      </c>
      <c r="R2110" t="b">
        <f>AND(COUNTIF('Master list(no salts, metals)'!R2102,"&lt;=1"),IF(COUNTIF('Master list(no salts, metals)'!$K2102:$Y2102, "#N/A")=14,TRUE,FALSE))</f>
        <v>0</v>
      </c>
      <c r="S2110" t="b">
        <f>AND(COUNTIF('Master list(no salts, metals)'!S2102,"&lt;=1"),IF(COUNTIF('Master list(no salts, metals)'!$K2102:$Y2102, "#N/A")=14,TRUE,FALSE))</f>
        <v>0</v>
      </c>
      <c r="T2110" t="b">
        <f>AND(COUNTIF('Master list(no salts, metals)'!T2102,"&lt;=1"),IF(COUNTIF('Master list(no salts, metals)'!$K2102:$Y2102, "#N/A")=14,TRUE,FALSE))</f>
        <v>0</v>
      </c>
      <c r="U2110" t="b">
        <f>AND(COUNTIF('Master list(no salts, metals)'!U2102,"&lt;=1"),IF(COUNTIF('Master list(no salts, metals)'!$K2102:$Y2102, "#N/A")=14,TRUE,FALSE))</f>
        <v>0</v>
      </c>
      <c r="V2110" t="b">
        <f>AND(COUNTIF('Master list(no salts, metals)'!V2102,"&lt;=1"),IF(COUNTIF('Master list(no salts, metals)'!$K2102:$Y2102, "#N/A")=14,TRUE,FALSE))</f>
        <v>0</v>
      </c>
      <c r="W2110" t="b">
        <f>AND(COUNTIF('Master list(no salts, metals)'!W2102,"&lt;=1"),IF(COUNTIF('Master list(no salts, metals)'!$K2102:$Y2102, "#N/A")=14,TRUE,FALSE))</f>
        <v>0</v>
      </c>
      <c r="X2110" t="b">
        <f>AND(COUNTIF('Master list(no salts, metals)'!X2102,"&lt;=1"),IF(COUNTIF('Master list(no salts, metals)'!$K2102:$Y2102, "#N/A")=14,TRUE,FALSE))</f>
        <v>0</v>
      </c>
      <c r="Y2110" t="b">
        <f>AND(COUNTIF('Master list(no salts, metals)'!Y2102,"&lt;=1"),IF(COUNTIF('Master list(no salts, metals)'!$K2102:$Y2102, "#N/A")=14,TRUE,FALSE))</f>
        <v>0</v>
      </c>
    </row>
    <row r="2111" spans="11:25" x14ac:dyDescent="0.25">
      <c r="K2111" t="b">
        <f>AND(COUNTIF('Master list(no salts, metals)'!K2103,"&lt;=1"),IF(COUNTIF('Master list(no salts, metals)'!$K2103:$Y2103, "#N/A")=14,TRUE,FALSE))</f>
        <v>0</v>
      </c>
      <c r="L2111" t="b">
        <f>AND(COUNTIF('Master list(no salts, metals)'!L2103,"&lt;=1"),IF(COUNTIF('Master list(no salts, metals)'!$K2103:$Y2103, "#N/A")=14,TRUE,FALSE))</f>
        <v>0</v>
      </c>
      <c r="M2111" t="b">
        <f>AND(COUNTIF('Master list(no salts, metals)'!M2103,"&lt;=1"),IF(COUNTIF('Master list(no salts, metals)'!$K2103:$Y2103, "#N/A")=14,TRUE,FALSE))</f>
        <v>0</v>
      </c>
      <c r="N2111" t="b">
        <f>AND(COUNTIF('Master list(no salts, metals)'!N2103,"&lt;=1"),IF(COUNTIF('Master list(no salts, metals)'!$K2103:$Y2103, "#N/A")=14,TRUE,FALSE))</f>
        <v>0</v>
      </c>
      <c r="O2111" t="b">
        <f>AND(COUNTIF('Master list(no salts, metals)'!O2103,"&lt;=1"),IF(COUNTIF('Master list(no salts, metals)'!$K2103:$Y2103, "#N/A")=14,TRUE,FALSE))</f>
        <v>0</v>
      </c>
      <c r="P2111" t="b">
        <f>AND(COUNTIF('Master list(no salts, metals)'!P2103,"&lt;=1"),IF(COUNTIF('Master list(no salts, metals)'!$K2103:$Y2103, "#N/A")=14,TRUE,FALSE))</f>
        <v>0</v>
      </c>
      <c r="Q2111" t="b">
        <f>AND(COUNTIF('Master list(no salts, metals)'!Q2103,"&lt;=1"),IF(COUNTIF('Master list(no salts, metals)'!$K2103:$Y2103, "#N/A")=14,TRUE,FALSE))</f>
        <v>0</v>
      </c>
      <c r="R2111" t="b">
        <f>AND(COUNTIF('Master list(no salts, metals)'!R2103,"&lt;=1"),IF(COUNTIF('Master list(no salts, metals)'!$K2103:$Y2103, "#N/A")=14,TRUE,FALSE))</f>
        <v>0</v>
      </c>
      <c r="S2111" t="b">
        <f>AND(COUNTIF('Master list(no salts, metals)'!S2103,"&lt;=1"),IF(COUNTIF('Master list(no salts, metals)'!$K2103:$Y2103, "#N/A")=14,TRUE,FALSE))</f>
        <v>0</v>
      </c>
      <c r="T2111" t="b">
        <f>AND(COUNTIF('Master list(no salts, metals)'!T2103,"&lt;=1"),IF(COUNTIF('Master list(no salts, metals)'!$K2103:$Y2103, "#N/A")=14,TRUE,FALSE))</f>
        <v>0</v>
      </c>
      <c r="U2111" t="b">
        <f>AND(COUNTIF('Master list(no salts, metals)'!U2103,"&lt;=1"),IF(COUNTIF('Master list(no salts, metals)'!$K2103:$Y2103, "#N/A")=14,TRUE,FALSE))</f>
        <v>0</v>
      </c>
      <c r="V2111" t="b">
        <f>AND(COUNTIF('Master list(no salts, metals)'!V2103,"&lt;=1"),IF(COUNTIF('Master list(no salts, metals)'!$K2103:$Y2103, "#N/A")=14,TRUE,FALSE))</f>
        <v>0</v>
      </c>
      <c r="W2111" t="b">
        <f>AND(COUNTIF('Master list(no salts, metals)'!W2103,"&lt;=1"),IF(COUNTIF('Master list(no salts, metals)'!$K2103:$Y2103, "#N/A")=14,TRUE,FALSE))</f>
        <v>0</v>
      </c>
      <c r="X2111" t="b">
        <f>AND(COUNTIF('Master list(no salts, metals)'!X2103,"&lt;=1"),IF(COUNTIF('Master list(no salts, metals)'!$K2103:$Y2103, "#N/A")=14,TRUE,FALSE))</f>
        <v>0</v>
      </c>
      <c r="Y2111" t="b">
        <f>AND(COUNTIF('Master list(no salts, metals)'!Y2103,"&lt;=1"),IF(COUNTIF('Master list(no salts, metals)'!$K2103:$Y2103, "#N/A")=14,TRUE,FALSE))</f>
        <v>1</v>
      </c>
    </row>
    <row r="2112" spans="11:25" x14ac:dyDescent="0.25">
      <c r="K2112" t="b">
        <f>AND(COUNTIF('Master list(no salts, metals)'!K2104,"&lt;=1"),IF(COUNTIF('Master list(no salts, metals)'!$K2104:$Y2104, "#N/A")=14,TRUE,FALSE))</f>
        <v>0</v>
      </c>
      <c r="L2112" t="b">
        <f>AND(COUNTIF('Master list(no salts, metals)'!L2104,"&lt;=1"),IF(COUNTIF('Master list(no salts, metals)'!$K2104:$Y2104, "#N/A")=14,TRUE,FALSE))</f>
        <v>0</v>
      </c>
      <c r="M2112" t="b">
        <f>AND(COUNTIF('Master list(no salts, metals)'!M2104,"&lt;=1"),IF(COUNTIF('Master list(no salts, metals)'!$K2104:$Y2104, "#N/A")=14,TRUE,FALSE))</f>
        <v>0</v>
      </c>
      <c r="N2112" t="b">
        <f>AND(COUNTIF('Master list(no salts, metals)'!N2104,"&lt;=1"),IF(COUNTIF('Master list(no salts, metals)'!$K2104:$Y2104, "#N/A")=14,TRUE,FALSE))</f>
        <v>0</v>
      </c>
      <c r="O2112" t="b">
        <f>AND(COUNTIF('Master list(no salts, metals)'!O2104,"&lt;=1"),IF(COUNTIF('Master list(no salts, metals)'!$K2104:$Y2104, "#N/A")=14,TRUE,FALSE))</f>
        <v>0</v>
      </c>
      <c r="P2112" t="b">
        <f>AND(COUNTIF('Master list(no salts, metals)'!P2104,"&lt;=1"),IF(COUNTIF('Master list(no salts, metals)'!$K2104:$Y2104, "#N/A")=14,TRUE,FALSE))</f>
        <v>0</v>
      </c>
      <c r="Q2112" t="b">
        <f>AND(COUNTIF('Master list(no salts, metals)'!Q2104,"&lt;=1"),IF(COUNTIF('Master list(no salts, metals)'!$K2104:$Y2104, "#N/A")=14,TRUE,FALSE))</f>
        <v>0</v>
      </c>
      <c r="R2112" t="b">
        <f>AND(COUNTIF('Master list(no salts, metals)'!R2104,"&lt;=1"),IF(COUNTIF('Master list(no salts, metals)'!$K2104:$Y2104, "#N/A")=14,TRUE,FALSE))</f>
        <v>0</v>
      </c>
      <c r="S2112" t="b">
        <f>AND(COUNTIF('Master list(no salts, metals)'!S2104,"&lt;=1"),IF(COUNTIF('Master list(no salts, metals)'!$K2104:$Y2104, "#N/A")=14,TRUE,FALSE))</f>
        <v>0</v>
      </c>
      <c r="T2112" t="b">
        <f>AND(COUNTIF('Master list(no salts, metals)'!T2104,"&lt;=1"),IF(COUNTIF('Master list(no salts, metals)'!$K2104:$Y2104, "#N/A")=14,TRUE,FALSE))</f>
        <v>0</v>
      </c>
      <c r="U2112" t="b">
        <f>AND(COUNTIF('Master list(no salts, metals)'!U2104,"&lt;=1"),IF(COUNTIF('Master list(no salts, metals)'!$K2104:$Y2104, "#N/A")=14,TRUE,FALSE))</f>
        <v>0</v>
      </c>
      <c r="V2112" t="b">
        <f>AND(COUNTIF('Master list(no salts, metals)'!V2104,"&lt;=1"),IF(COUNTIF('Master list(no salts, metals)'!$K2104:$Y2104, "#N/A")=14,TRUE,FALSE))</f>
        <v>0</v>
      </c>
      <c r="W2112" t="b">
        <f>AND(COUNTIF('Master list(no salts, metals)'!W2104,"&lt;=1"),IF(COUNTIF('Master list(no salts, metals)'!$K2104:$Y2104, "#N/A")=14,TRUE,FALSE))</f>
        <v>0</v>
      </c>
      <c r="X2112" t="b">
        <f>AND(COUNTIF('Master list(no salts, metals)'!X2104,"&lt;=1"),IF(COUNTIF('Master list(no salts, metals)'!$K2104:$Y2104, "#N/A")=14,TRUE,FALSE))</f>
        <v>0</v>
      </c>
      <c r="Y2112" t="b">
        <f>AND(COUNTIF('Master list(no salts, metals)'!Y2104,"&lt;=1"),IF(COUNTIF('Master list(no salts, metals)'!$K2104:$Y2104, "#N/A")=14,TRUE,FALSE))</f>
        <v>1</v>
      </c>
    </row>
    <row r="2113" spans="11:25" x14ac:dyDescent="0.25">
      <c r="K2113" t="b">
        <f>AND(COUNTIF('Master list(no salts, metals)'!K2105,"&lt;=1"),IF(COUNTIF('Master list(no salts, metals)'!$K2105:$Y2105, "#N/A")=14,TRUE,FALSE))</f>
        <v>0</v>
      </c>
      <c r="L2113" t="b">
        <f>AND(COUNTIF('Master list(no salts, metals)'!L2105,"&lt;=1"),IF(COUNTIF('Master list(no salts, metals)'!$K2105:$Y2105, "#N/A")=14,TRUE,FALSE))</f>
        <v>0</v>
      </c>
      <c r="M2113" t="b">
        <f>AND(COUNTIF('Master list(no salts, metals)'!M2105,"&lt;=1"),IF(COUNTIF('Master list(no salts, metals)'!$K2105:$Y2105, "#N/A")=14,TRUE,FALSE))</f>
        <v>0</v>
      </c>
      <c r="N2113" t="b">
        <f>AND(COUNTIF('Master list(no salts, metals)'!N2105,"&lt;=1"),IF(COUNTIF('Master list(no salts, metals)'!$K2105:$Y2105, "#N/A")=14,TRUE,FALSE))</f>
        <v>0</v>
      </c>
      <c r="O2113" t="b">
        <f>AND(COUNTIF('Master list(no salts, metals)'!O2105,"&lt;=1"),IF(COUNTIF('Master list(no salts, metals)'!$K2105:$Y2105, "#N/A")=14,TRUE,FALSE))</f>
        <v>0</v>
      </c>
      <c r="P2113" t="b">
        <f>AND(COUNTIF('Master list(no salts, metals)'!P2105,"&lt;=1"),IF(COUNTIF('Master list(no salts, metals)'!$K2105:$Y2105, "#N/A")=14,TRUE,FALSE))</f>
        <v>0</v>
      </c>
      <c r="Q2113" t="b">
        <f>AND(COUNTIF('Master list(no salts, metals)'!Q2105,"&lt;=1"),IF(COUNTIF('Master list(no salts, metals)'!$K2105:$Y2105, "#N/A")=14,TRUE,FALSE))</f>
        <v>0</v>
      </c>
      <c r="R2113" t="b">
        <f>AND(COUNTIF('Master list(no salts, metals)'!R2105,"&lt;=1"),IF(COUNTIF('Master list(no salts, metals)'!$K2105:$Y2105, "#N/A")=14,TRUE,FALSE))</f>
        <v>0</v>
      </c>
      <c r="S2113" t="b">
        <f>AND(COUNTIF('Master list(no salts, metals)'!S2105,"&lt;=1"),IF(COUNTIF('Master list(no salts, metals)'!$K2105:$Y2105, "#N/A")=14,TRUE,FALSE))</f>
        <v>0</v>
      </c>
      <c r="T2113" t="b">
        <f>AND(COUNTIF('Master list(no salts, metals)'!T2105,"&lt;=1"),IF(COUNTIF('Master list(no salts, metals)'!$K2105:$Y2105, "#N/A")=14,TRUE,FALSE))</f>
        <v>0</v>
      </c>
      <c r="U2113" t="b">
        <f>AND(COUNTIF('Master list(no salts, metals)'!U2105,"&lt;=1"),IF(COUNTIF('Master list(no salts, metals)'!$K2105:$Y2105, "#N/A")=14,TRUE,FALSE))</f>
        <v>0</v>
      </c>
      <c r="V2113" t="b">
        <f>AND(COUNTIF('Master list(no salts, metals)'!V2105,"&lt;=1"),IF(COUNTIF('Master list(no salts, metals)'!$K2105:$Y2105, "#N/A")=14,TRUE,FALSE))</f>
        <v>0</v>
      </c>
      <c r="W2113" t="b">
        <f>AND(COUNTIF('Master list(no salts, metals)'!W2105,"&lt;=1"),IF(COUNTIF('Master list(no salts, metals)'!$K2105:$Y2105, "#N/A")=14,TRUE,FALSE))</f>
        <v>0</v>
      </c>
      <c r="X2113" t="b">
        <f>AND(COUNTIF('Master list(no salts, metals)'!X2105,"&lt;=1"),IF(COUNTIF('Master list(no salts, metals)'!$K2105:$Y2105, "#N/A")=14,TRUE,FALSE))</f>
        <v>0</v>
      </c>
      <c r="Y2113" t="b">
        <f>AND(COUNTIF('Master list(no salts, metals)'!Y2105,"&lt;=1"),IF(COUNTIF('Master list(no salts, metals)'!$K2105:$Y2105, "#N/A")=14,TRUE,FALSE))</f>
        <v>0</v>
      </c>
    </row>
    <row r="2114" spans="11:25" x14ac:dyDescent="0.25">
      <c r="K2114" t="b">
        <f>AND(COUNTIF('Master list(no salts, metals)'!K2106,"&lt;=1"),IF(COUNTIF('Master list(no salts, metals)'!$K2106:$Y2106, "#N/A")=14,TRUE,FALSE))</f>
        <v>0</v>
      </c>
      <c r="L2114" t="b">
        <f>AND(COUNTIF('Master list(no salts, metals)'!L2106,"&lt;=1"),IF(COUNTIF('Master list(no salts, metals)'!$K2106:$Y2106, "#N/A")=14,TRUE,FALSE))</f>
        <v>0</v>
      </c>
      <c r="M2114" t="b">
        <f>AND(COUNTIF('Master list(no salts, metals)'!M2106,"&lt;=1"),IF(COUNTIF('Master list(no salts, metals)'!$K2106:$Y2106, "#N/A")=14,TRUE,FALSE))</f>
        <v>0</v>
      </c>
      <c r="N2114" t="b">
        <f>AND(COUNTIF('Master list(no salts, metals)'!N2106,"&lt;=1"),IF(COUNTIF('Master list(no salts, metals)'!$K2106:$Y2106, "#N/A")=14,TRUE,FALSE))</f>
        <v>0</v>
      </c>
      <c r="O2114" t="b">
        <f>AND(COUNTIF('Master list(no salts, metals)'!O2106,"&lt;=1"),IF(COUNTIF('Master list(no salts, metals)'!$K2106:$Y2106, "#N/A")=14,TRUE,FALSE))</f>
        <v>0</v>
      </c>
      <c r="P2114" t="b">
        <f>AND(COUNTIF('Master list(no salts, metals)'!P2106,"&lt;=1"),IF(COUNTIF('Master list(no salts, metals)'!$K2106:$Y2106, "#N/A")=14,TRUE,FALSE))</f>
        <v>0</v>
      </c>
      <c r="Q2114" t="b">
        <f>AND(COUNTIF('Master list(no salts, metals)'!Q2106,"&lt;=1"),IF(COUNTIF('Master list(no salts, metals)'!$K2106:$Y2106, "#N/A")=14,TRUE,FALSE))</f>
        <v>0</v>
      </c>
      <c r="R2114" t="b">
        <f>AND(COUNTIF('Master list(no salts, metals)'!R2106,"&lt;=1"),IF(COUNTIF('Master list(no salts, metals)'!$K2106:$Y2106, "#N/A")=14,TRUE,FALSE))</f>
        <v>0</v>
      </c>
      <c r="S2114" t="b">
        <f>AND(COUNTIF('Master list(no salts, metals)'!S2106,"&lt;=1"),IF(COUNTIF('Master list(no salts, metals)'!$K2106:$Y2106, "#N/A")=14,TRUE,FALSE))</f>
        <v>0</v>
      </c>
      <c r="T2114" t="b">
        <f>AND(COUNTIF('Master list(no salts, metals)'!T2106,"&lt;=1"),IF(COUNTIF('Master list(no salts, metals)'!$K2106:$Y2106, "#N/A")=14,TRUE,FALSE))</f>
        <v>0</v>
      </c>
      <c r="U2114" t="b">
        <f>AND(COUNTIF('Master list(no salts, metals)'!U2106,"&lt;=1"),IF(COUNTIF('Master list(no salts, metals)'!$K2106:$Y2106, "#N/A")=14,TRUE,FALSE))</f>
        <v>0</v>
      </c>
      <c r="V2114" t="b">
        <f>AND(COUNTIF('Master list(no salts, metals)'!V2106,"&lt;=1"),IF(COUNTIF('Master list(no salts, metals)'!$K2106:$Y2106, "#N/A")=14,TRUE,FALSE))</f>
        <v>0</v>
      </c>
      <c r="W2114" t="b">
        <f>AND(COUNTIF('Master list(no salts, metals)'!W2106,"&lt;=1"),IF(COUNTIF('Master list(no salts, metals)'!$K2106:$Y2106, "#N/A")=14,TRUE,FALSE))</f>
        <v>1</v>
      </c>
      <c r="X2114" t="b">
        <f>AND(COUNTIF('Master list(no salts, metals)'!X2106,"&lt;=1"),IF(COUNTIF('Master list(no salts, metals)'!$K2106:$Y2106, "#N/A")=14,TRUE,FALSE))</f>
        <v>0</v>
      </c>
      <c r="Y2114" t="b">
        <f>AND(COUNTIF('Master list(no salts, metals)'!Y2106,"&lt;=1"),IF(COUNTIF('Master list(no salts, metals)'!$K2106:$Y2106, "#N/A")=14,TRUE,FALSE))</f>
        <v>0</v>
      </c>
    </row>
    <row r="2115" spans="11:25" x14ac:dyDescent="0.25">
      <c r="K2115" t="b">
        <f>AND(COUNTIF('Master list(no salts, metals)'!K2107,"&lt;=1"),IF(COUNTIF('Master list(no salts, metals)'!$K2107:$Y2107, "#N/A")=14,TRUE,FALSE))</f>
        <v>0</v>
      </c>
      <c r="L2115" t="b">
        <f>AND(COUNTIF('Master list(no salts, metals)'!L2107,"&lt;=1"),IF(COUNTIF('Master list(no salts, metals)'!$K2107:$Y2107, "#N/A")=14,TRUE,FALSE))</f>
        <v>0</v>
      </c>
      <c r="M2115" t="b">
        <f>AND(COUNTIF('Master list(no salts, metals)'!M2107,"&lt;=1"),IF(COUNTIF('Master list(no salts, metals)'!$K2107:$Y2107, "#N/A")=14,TRUE,FALSE))</f>
        <v>0</v>
      </c>
      <c r="N2115" t="b">
        <f>AND(COUNTIF('Master list(no salts, metals)'!N2107,"&lt;=1"),IF(COUNTIF('Master list(no salts, metals)'!$K2107:$Y2107, "#N/A")=14,TRUE,FALSE))</f>
        <v>0</v>
      </c>
      <c r="O2115" t="b">
        <f>AND(COUNTIF('Master list(no salts, metals)'!O2107,"&lt;=1"),IF(COUNTIF('Master list(no salts, metals)'!$K2107:$Y2107, "#N/A")=14,TRUE,FALSE))</f>
        <v>0</v>
      </c>
      <c r="P2115" t="b">
        <f>AND(COUNTIF('Master list(no salts, metals)'!P2107,"&lt;=1"),IF(COUNTIF('Master list(no salts, metals)'!$K2107:$Y2107, "#N/A")=14,TRUE,FALSE))</f>
        <v>0</v>
      </c>
      <c r="Q2115" t="b">
        <f>AND(COUNTIF('Master list(no salts, metals)'!Q2107,"&lt;=1"),IF(COUNTIF('Master list(no salts, metals)'!$K2107:$Y2107, "#N/A")=14,TRUE,FALSE))</f>
        <v>0</v>
      </c>
      <c r="R2115" t="b">
        <f>AND(COUNTIF('Master list(no salts, metals)'!R2107,"&lt;=1"),IF(COUNTIF('Master list(no salts, metals)'!$K2107:$Y2107, "#N/A")=14,TRUE,FALSE))</f>
        <v>0</v>
      </c>
      <c r="S2115" t="b">
        <f>AND(COUNTIF('Master list(no salts, metals)'!S2107,"&lt;=1"),IF(COUNTIF('Master list(no salts, metals)'!$K2107:$Y2107, "#N/A")=14,TRUE,FALSE))</f>
        <v>0</v>
      </c>
      <c r="T2115" t="b">
        <f>AND(COUNTIF('Master list(no salts, metals)'!T2107,"&lt;=1"),IF(COUNTIF('Master list(no salts, metals)'!$K2107:$Y2107, "#N/A")=14,TRUE,FALSE))</f>
        <v>0</v>
      </c>
      <c r="U2115" t="b">
        <f>AND(COUNTIF('Master list(no salts, metals)'!U2107,"&lt;=1"),IF(COUNTIF('Master list(no salts, metals)'!$K2107:$Y2107, "#N/A")=14,TRUE,FALSE))</f>
        <v>0</v>
      </c>
      <c r="V2115" t="b">
        <f>AND(COUNTIF('Master list(no salts, metals)'!V2107,"&lt;=1"),IF(COUNTIF('Master list(no salts, metals)'!$K2107:$Y2107, "#N/A")=14,TRUE,FALSE))</f>
        <v>0</v>
      </c>
      <c r="W2115" t="b">
        <f>AND(COUNTIF('Master list(no salts, metals)'!W2107,"&lt;=1"),IF(COUNTIF('Master list(no salts, metals)'!$K2107:$Y2107, "#N/A")=14,TRUE,FALSE))</f>
        <v>1</v>
      </c>
      <c r="X2115" t="b">
        <f>AND(COUNTIF('Master list(no salts, metals)'!X2107,"&lt;=1"),IF(COUNTIF('Master list(no salts, metals)'!$K2107:$Y2107, "#N/A")=14,TRUE,FALSE))</f>
        <v>0</v>
      </c>
      <c r="Y2115" t="b">
        <f>AND(COUNTIF('Master list(no salts, metals)'!Y2107,"&lt;=1"),IF(COUNTIF('Master list(no salts, metals)'!$K2107:$Y2107, "#N/A")=14,TRUE,FALSE))</f>
        <v>0</v>
      </c>
    </row>
    <row r="2116" spans="11:25" x14ac:dyDescent="0.25">
      <c r="K2116" t="b">
        <f>AND(COUNTIF('Master list(no salts, metals)'!K2108,"&lt;=1"),IF(COUNTIF('Master list(no salts, metals)'!$K2108:$Y2108, "#N/A")=14,TRUE,FALSE))</f>
        <v>0</v>
      </c>
      <c r="L2116" t="b">
        <f>AND(COUNTIF('Master list(no salts, metals)'!L2108,"&lt;=1"),IF(COUNTIF('Master list(no salts, metals)'!$K2108:$Y2108, "#N/A")=14,TRUE,FALSE))</f>
        <v>0</v>
      </c>
      <c r="M2116" t="b">
        <f>AND(COUNTIF('Master list(no salts, metals)'!M2108,"&lt;=1"),IF(COUNTIF('Master list(no salts, metals)'!$K2108:$Y2108, "#N/A")=14,TRUE,FALSE))</f>
        <v>0</v>
      </c>
      <c r="N2116" t="b">
        <f>AND(COUNTIF('Master list(no salts, metals)'!N2108,"&lt;=1"),IF(COUNTIF('Master list(no salts, metals)'!$K2108:$Y2108, "#N/A")=14,TRUE,FALSE))</f>
        <v>0</v>
      </c>
      <c r="O2116" t="b">
        <f>AND(COUNTIF('Master list(no salts, metals)'!O2108,"&lt;=1"),IF(COUNTIF('Master list(no salts, metals)'!$K2108:$Y2108, "#N/A")=14,TRUE,FALSE))</f>
        <v>0</v>
      </c>
      <c r="P2116" t="b">
        <f>AND(COUNTIF('Master list(no salts, metals)'!P2108,"&lt;=1"),IF(COUNTIF('Master list(no salts, metals)'!$K2108:$Y2108, "#N/A")=14,TRUE,FALSE))</f>
        <v>0</v>
      </c>
      <c r="Q2116" t="b">
        <f>AND(COUNTIF('Master list(no salts, metals)'!Q2108,"&lt;=1"),IF(COUNTIF('Master list(no salts, metals)'!$K2108:$Y2108, "#N/A")=14,TRUE,FALSE))</f>
        <v>0</v>
      </c>
      <c r="R2116" t="b">
        <f>AND(COUNTIF('Master list(no salts, metals)'!R2108,"&lt;=1"),IF(COUNTIF('Master list(no salts, metals)'!$K2108:$Y2108, "#N/A")=14,TRUE,FALSE))</f>
        <v>0</v>
      </c>
      <c r="S2116" t="b">
        <f>AND(COUNTIF('Master list(no salts, metals)'!S2108,"&lt;=1"),IF(COUNTIF('Master list(no salts, metals)'!$K2108:$Y2108, "#N/A")=14,TRUE,FALSE))</f>
        <v>0</v>
      </c>
      <c r="T2116" t="b">
        <f>AND(COUNTIF('Master list(no salts, metals)'!T2108,"&lt;=1"),IF(COUNTIF('Master list(no salts, metals)'!$K2108:$Y2108, "#N/A")=14,TRUE,FALSE))</f>
        <v>0</v>
      </c>
      <c r="U2116" t="b">
        <f>AND(COUNTIF('Master list(no salts, metals)'!U2108,"&lt;=1"),IF(COUNTIF('Master list(no salts, metals)'!$K2108:$Y2108, "#N/A")=14,TRUE,FALSE))</f>
        <v>0</v>
      </c>
      <c r="V2116" t="b">
        <f>AND(COUNTIF('Master list(no salts, metals)'!V2108,"&lt;=1"),IF(COUNTIF('Master list(no salts, metals)'!$K2108:$Y2108, "#N/A")=14,TRUE,FALSE))</f>
        <v>0</v>
      </c>
      <c r="W2116" t="b">
        <f>AND(COUNTIF('Master list(no salts, metals)'!W2108,"&lt;=1"),IF(COUNTIF('Master list(no salts, metals)'!$K2108:$Y2108, "#N/A")=14,TRUE,FALSE))</f>
        <v>1</v>
      </c>
      <c r="X2116" t="b">
        <f>AND(COUNTIF('Master list(no salts, metals)'!X2108,"&lt;=1"),IF(COUNTIF('Master list(no salts, metals)'!$K2108:$Y2108, "#N/A")=14,TRUE,FALSE))</f>
        <v>0</v>
      </c>
      <c r="Y2116" t="b">
        <f>AND(COUNTIF('Master list(no salts, metals)'!Y2108,"&lt;=1"),IF(COUNTIF('Master list(no salts, metals)'!$K2108:$Y2108, "#N/A")=14,TRUE,FALSE))</f>
        <v>0</v>
      </c>
    </row>
    <row r="2117" spans="11:25" x14ac:dyDescent="0.25">
      <c r="K2117" t="b">
        <f>AND(COUNTIF('Master list(no salts, metals)'!K2109,"&lt;=1"),IF(COUNTIF('Master list(no salts, metals)'!$K2109:$Y2109, "#N/A")=14,TRUE,FALSE))</f>
        <v>0</v>
      </c>
      <c r="L2117" t="b">
        <f>AND(COUNTIF('Master list(no salts, metals)'!L2109,"&lt;=1"),IF(COUNTIF('Master list(no salts, metals)'!$K2109:$Y2109, "#N/A")=14,TRUE,FALSE))</f>
        <v>0</v>
      </c>
      <c r="M2117" t="b">
        <f>AND(COUNTIF('Master list(no salts, metals)'!M2109,"&lt;=1"),IF(COUNTIF('Master list(no salts, metals)'!$K2109:$Y2109, "#N/A")=14,TRUE,FALSE))</f>
        <v>0</v>
      </c>
      <c r="N2117" t="b">
        <f>AND(COUNTIF('Master list(no salts, metals)'!N2109,"&lt;=1"),IF(COUNTIF('Master list(no salts, metals)'!$K2109:$Y2109, "#N/A")=14,TRUE,FALSE))</f>
        <v>0</v>
      </c>
      <c r="O2117" t="b">
        <f>AND(COUNTIF('Master list(no salts, metals)'!O2109,"&lt;=1"),IF(COUNTIF('Master list(no salts, metals)'!$K2109:$Y2109, "#N/A")=14,TRUE,FALSE))</f>
        <v>0</v>
      </c>
      <c r="P2117" t="b">
        <f>AND(COUNTIF('Master list(no salts, metals)'!P2109,"&lt;=1"),IF(COUNTIF('Master list(no salts, metals)'!$K2109:$Y2109, "#N/A")=14,TRUE,FALSE))</f>
        <v>0</v>
      </c>
      <c r="Q2117" t="b">
        <f>AND(COUNTIF('Master list(no salts, metals)'!Q2109,"&lt;=1"),IF(COUNTIF('Master list(no salts, metals)'!$K2109:$Y2109, "#N/A")=14,TRUE,FALSE))</f>
        <v>0</v>
      </c>
      <c r="R2117" t="b">
        <f>AND(COUNTIF('Master list(no salts, metals)'!R2109,"&lt;=1"),IF(COUNTIF('Master list(no salts, metals)'!$K2109:$Y2109, "#N/A")=14,TRUE,FALSE))</f>
        <v>0</v>
      </c>
      <c r="S2117" t="b">
        <f>AND(COUNTIF('Master list(no salts, metals)'!S2109,"&lt;=1"),IF(COUNTIF('Master list(no salts, metals)'!$K2109:$Y2109, "#N/A")=14,TRUE,FALSE))</f>
        <v>0</v>
      </c>
      <c r="T2117" t="b">
        <f>AND(COUNTIF('Master list(no salts, metals)'!T2109,"&lt;=1"),IF(COUNTIF('Master list(no salts, metals)'!$K2109:$Y2109, "#N/A")=14,TRUE,FALSE))</f>
        <v>0</v>
      </c>
      <c r="U2117" t="b">
        <f>AND(COUNTIF('Master list(no salts, metals)'!U2109,"&lt;=1"),IF(COUNTIF('Master list(no salts, metals)'!$K2109:$Y2109, "#N/A")=14,TRUE,FALSE))</f>
        <v>0</v>
      </c>
      <c r="V2117" t="b">
        <f>AND(COUNTIF('Master list(no salts, metals)'!V2109,"&lt;=1"),IF(COUNTIF('Master list(no salts, metals)'!$K2109:$Y2109, "#N/A")=14,TRUE,FALSE))</f>
        <v>0</v>
      </c>
      <c r="W2117" t="b">
        <f>AND(COUNTIF('Master list(no salts, metals)'!W2109,"&lt;=1"),IF(COUNTIF('Master list(no salts, metals)'!$K2109:$Y2109, "#N/A")=14,TRUE,FALSE))</f>
        <v>0</v>
      </c>
      <c r="X2117" t="b">
        <f>AND(COUNTIF('Master list(no salts, metals)'!X2109,"&lt;=1"),IF(COUNTIF('Master list(no salts, metals)'!$K2109:$Y2109, "#N/A")=14,TRUE,FALSE))</f>
        <v>0</v>
      </c>
      <c r="Y2117" t="b">
        <f>AND(COUNTIF('Master list(no salts, metals)'!Y2109,"&lt;=1"),IF(COUNTIF('Master list(no salts, metals)'!$K2109:$Y2109, "#N/A")=14,TRUE,FALSE))</f>
        <v>1</v>
      </c>
    </row>
    <row r="2118" spans="11:25" x14ac:dyDescent="0.25">
      <c r="K2118" t="b">
        <f>AND(COUNTIF('Master list(no salts, metals)'!K2110,"&lt;=1"),IF(COUNTIF('Master list(no salts, metals)'!$K2110:$Y2110, "#N/A")=14,TRUE,FALSE))</f>
        <v>0</v>
      </c>
      <c r="L2118" t="b">
        <f>AND(COUNTIF('Master list(no salts, metals)'!L2110,"&lt;=1"),IF(COUNTIF('Master list(no salts, metals)'!$K2110:$Y2110, "#N/A")=14,TRUE,FALSE))</f>
        <v>0</v>
      </c>
      <c r="M2118" t="b">
        <f>AND(COUNTIF('Master list(no salts, metals)'!M2110,"&lt;=1"),IF(COUNTIF('Master list(no salts, metals)'!$K2110:$Y2110, "#N/A")=14,TRUE,FALSE))</f>
        <v>0</v>
      </c>
      <c r="N2118" t="b">
        <f>AND(COUNTIF('Master list(no salts, metals)'!N2110,"&lt;=1"),IF(COUNTIF('Master list(no salts, metals)'!$K2110:$Y2110, "#N/A")=14,TRUE,FALSE))</f>
        <v>0</v>
      </c>
      <c r="O2118" t="b">
        <f>AND(COUNTIF('Master list(no salts, metals)'!O2110,"&lt;=1"),IF(COUNTIF('Master list(no salts, metals)'!$K2110:$Y2110, "#N/A")=14,TRUE,FALSE))</f>
        <v>0</v>
      </c>
      <c r="P2118" t="b">
        <f>AND(COUNTIF('Master list(no salts, metals)'!P2110,"&lt;=1"),IF(COUNTIF('Master list(no salts, metals)'!$K2110:$Y2110, "#N/A")=14,TRUE,FALSE))</f>
        <v>0</v>
      </c>
      <c r="Q2118" t="b">
        <f>AND(COUNTIF('Master list(no salts, metals)'!Q2110,"&lt;=1"),IF(COUNTIF('Master list(no salts, metals)'!$K2110:$Y2110, "#N/A")=14,TRUE,FALSE))</f>
        <v>0</v>
      </c>
      <c r="R2118" t="b">
        <f>AND(COUNTIF('Master list(no salts, metals)'!R2110,"&lt;=1"),IF(COUNTIF('Master list(no salts, metals)'!$K2110:$Y2110, "#N/A")=14,TRUE,FALSE))</f>
        <v>0</v>
      </c>
      <c r="S2118" t="b">
        <f>AND(COUNTIF('Master list(no salts, metals)'!S2110,"&lt;=1"),IF(COUNTIF('Master list(no salts, metals)'!$K2110:$Y2110, "#N/A")=14,TRUE,FALSE))</f>
        <v>0</v>
      </c>
      <c r="T2118" t="b">
        <f>AND(COUNTIF('Master list(no salts, metals)'!T2110,"&lt;=1"),IF(COUNTIF('Master list(no salts, metals)'!$K2110:$Y2110, "#N/A")=14,TRUE,FALSE))</f>
        <v>0</v>
      </c>
      <c r="U2118" t="b">
        <f>AND(COUNTIF('Master list(no salts, metals)'!U2110,"&lt;=1"),IF(COUNTIF('Master list(no salts, metals)'!$K2110:$Y2110, "#N/A")=14,TRUE,FALSE))</f>
        <v>0</v>
      </c>
      <c r="V2118" t="b">
        <f>AND(COUNTIF('Master list(no salts, metals)'!V2110,"&lt;=1"),IF(COUNTIF('Master list(no salts, metals)'!$K2110:$Y2110, "#N/A")=14,TRUE,FALSE))</f>
        <v>0</v>
      </c>
      <c r="W2118" t="b">
        <f>AND(COUNTIF('Master list(no salts, metals)'!W2110,"&lt;=1"),IF(COUNTIF('Master list(no salts, metals)'!$K2110:$Y2110, "#N/A")=14,TRUE,FALSE))</f>
        <v>0</v>
      </c>
      <c r="X2118" t="b">
        <f>AND(COUNTIF('Master list(no salts, metals)'!X2110,"&lt;=1"),IF(COUNTIF('Master list(no salts, metals)'!$K2110:$Y2110, "#N/A")=14,TRUE,FALSE))</f>
        <v>0</v>
      </c>
      <c r="Y2118" t="b">
        <f>AND(COUNTIF('Master list(no salts, metals)'!Y2110,"&lt;=1"),IF(COUNTIF('Master list(no salts, metals)'!$K2110:$Y2110, "#N/A")=14,TRUE,FALSE))</f>
        <v>0</v>
      </c>
    </row>
    <row r="2119" spans="11:25" x14ac:dyDescent="0.25">
      <c r="K2119" t="b">
        <f>AND(COUNTIF('Master list(no salts, metals)'!K2111,"&lt;=1"),IF(COUNTIF('Master list(no salts, metals)'!$K2111:$Y2111, "#N/A")=14,TRUE,FALSE))</f>
        <v>0</v>
      </c>
      <c r="L2119" t="b">
        <f>AND(COUNTIF('Master list(no salts, metals)'!L2111,"&lt;=1"),IF(COUNTIF('Master list(no salts, metals)'!$K2111:$Y2111, "#N/A")=14,TRUE,FALSE))</f>
        <v>0</v>
      </c>
      <c r="M2119" t="b">
        <f>AND(COUNTIF('Master list(no salts, metals)'!M2111,"&lt;=1"),IF(COUNTIF('Master list(no salts, metals)'!$K2111:$Y2111, "#N/A")=14,TRUE,FALSE))</f>
        <v>0</v>
      </c>
      <c r="N2119" t="b">
        <f>AND(COUNTIF('Master list(no salts, metals)'!N2111,"&lt;=1"),IF(COUNTIF('Master list(no salts, metals)'!$K2111:$Y2111, "#N/A")=14,TRUE,FALSE))</f>
        <v>0</v>
      </c>
      <c r="O2119" t="b">
        <f>AND(COUNTIF('Master list(no salts, metals)'!O2111,"&lt;=1"),IF(COUNTIF('Master list(no salts, metals)'!$K2111:$Y2111, "#N/A")=14,TRUE,FALSE))</f>
        <v>0</v>
      </c>
      <c r="P2119" t="b">
        <f>AND(COUNTIF('Master list(no salts, metals)'!P2111,"&lt;=1"),IF(COUNTIF('Master list(no salts, metals)'!$K2111:$Y2111, "#N/A")=14,TRUE,FALSE))</f>
        <v>0</v>
      </c>
      <c r="Q2119" t="b">
        <f>AND(COUNTIF('Master list(no salts, metals)'!Q2111,"&lt;=1"),IF(COUNTIF('Master list(no salts, metals)'!$K2111:$Y2111, "#N/A")=14,TRUE,FALSE))</f>
        <v>0</v>
      </c>
      <c r="R2119" t="b">
        <f>AND(COUNTIF('Master list(no salts, metals)'!R2111,"&lt;=1"),IF(COUNTIF('Master list(no salts, metals)'!$K2111:$Y2111, "#N/A")=14,TRUE,FALSE))</f>
        <v>0</v>
      </c>
      <c r="S2119" t="b">
        <f>AND(COUNTIF('Master list(no salts, metals)'!S2111,"&lt;=1"),IF(COUNTIF('Master list(no salts, metals)'!$K2111:$Y2111, "#N/A")=14,TRUE,FALSE))</f>
        <v>0</v>
      </c>
      <c r="T2119" t="b">
        <f>AND(COUNTIF('Master list(no salts, metals)'!T2111,"&lt;=1"),IF(COUNTIF('Master list(no salts, metals)'!$K2111:$Y2111, "#N/A")=14,TRUE,FALSE))</f>
        <v>0</v>
      </c>
      <c r="U2119" t="b">
        <f>AND(COUNTIF('Master list(no salts, metals)'!U2111,"&lt;=1"),IF(COUNTIF('Master list(no salts, metals)'!$K2111:$Y2111, "#N/A")=14,TRUE,FALSE))</f>
        <v>0</v>
      </c>
      <c r="V2119" t="b">
        <f>AND(COUNTIF('Master list(no salts, metals)'!V2111,"&lt;=1"),IF(COUNTIF('Master list(no salts, metals)'!$K2111:$Y2111, "#N/A")=14,TRUE,FALSE))</f>
        <v>0</v>
      </c>
      <c r="W2119" t="b">
        <f>AND(COUNTIF('Master list(no salts, metals)'!W2111,"&lt;=1"),IF(COUNTIF('Master list(no salts, metals)'!$K2111:$Y2111, "#N/A")=14,TRUE,FALSE))</f>
        <v>1</v>
      </c>
      <c r="X2119" t="b">
        <f>AND(COUNTIF('Master list(no salts, metals)'!X2111,"&lt;=1"),IF(COUNTIF('Master list(no salts, metals)'!$K2111:$Y2111, "#N/A")=14,TRUE,FALSE))</f>
        <v>0</v>
      </c>
      <c r="Y2119" t="b">
        <f>AND(COUNTIF('Master list(no salts, metals)'!Y2111,"&lt;=1"),IF(COUNTIF('Master list(no salts, metals)'!$K2111:$Y2111, "#N/A")=14,TRUE,FALSE))</f>
        <v>0</v>
      </c>
    </row>
    <row r="2120" spans="11:25" x14ac:dyDescent="0.25">
      <c r="K2120" t="b">
        <f>AND(COUNTIF('Master list(no salts, metals)'!K2112,"&lt;=1"),IF(COUNTIF('Master list(no salts, metals)'!$K2112:$Y2112, "#N/A")=14,TRUE,FALSE))</f>
        <v>0</v>
      </c>
      <c r="L2120" t="b">
        <f>AND(COUNTIF('Master list(no salts, metals)'!L2112,"&lt;=1"),IF(COUNTIF('Master list(no salts, metals)'!$K2112:$Y2112, "#N/A")=14,TRUE,FALSE))</f>
        <v>0</v>
      </c>
      <c r="M2120" t="b">
        <f>AND(COUNTIF('Master list(no salts, metals)'!M2112,"&lt;=1"),IF(COUNTIF('Master list(no salts, metals)'!$K2112:$Y2112, "#N/A")=14,TRUE,FALSE))</f>
        <v>0</v>
      </c>
      <c r="N2120" t="b">
        <f>AND(COUNTIF('Master list(no salts, metals)'!N2112,"&lt;=1"),IF(COUNTIF('Master list(no salts, metals)'!$K2112:$Y2112, "#N/A")=14,TRUE,FALSE))</f>
        <v>0</v>
      </c>
      <c r="O2120" t="b">
        <f>AND(COUNTIF('Master list(no salts, metals)'!O2112,"&lt;=1"),IF(COUNTIF('Master list(no salts, metals)'!$K2112:$Y2112, "#N/A")=14,TRUE,FALSE))</f>
        <v>0</v>
      </c>
      <c r="P2120" t="b">
        <f>AND(COUNTIF('Master list(no salts, metals)'!P2112,"&lt;=1"),IF(COUNTIF('Master list(no salts, metals)'!$K2112:$Y2112, "#N/A")=14,TRUE,FALSE))</f>
        <v>0</v>
      </c>
      <c r="Q2120" t="b">
        <f>AND(COUNTIF('Master list(no salts, metals)'!Q2112,"&lt;=1"),IF(COUNTIF('Master list(no salts, metals)'!$K2112:$Y2112, "#N/A")=14,TRUE,FALSE))</f>
        <v>0</v>
      </c>
      <c r="R2120" t="b">
        <f>AND(COUNTIF('Master list(no salts, metals)'!R2112,"&lt;=1"),IF(COUNTIF('Master list(no salts, metals)'!$K2112:$Y2112, "#N/A")=14,TRUE,FALSE))</f>
        <v>0</v>
      </c>
      <c r="S2120" t="b">
        <f>AND(COUNTIF('Master list(no salts, metals)'!S2112,"&lt;=1"),IF(COUNTIF('Master list(no salts, metals)'!$K2112:$Y2112, "#N/A")=14,TRUE,FALSE))</f>
        <v>0</v>
      </c>
      <c r="T2120" t="b">
        <f>AND(COUNTIF('Master list(no salts, metals)'!T2112,"&lt;=1"),IF(COUNTIF('Master list(no salts, metals)'!$K2112:$Y2112, "#N/A")=14,TRUE,FALSE))</f>
        <v>1</v>
      </c>
      <c r="U2120" t="b">
        <f>AND(COUNTIF('Master list(no salts, metals)'!U2112,"&lt;=1"),IF(COUNTIF('Master list(no salts, metals)'!$K2112:$Y2112, "#N/A")=14,TRUE,FALSE))</f>
        <v>0</v>
      </c>
      <c r="V2120" t="b">
        <f>AND(COUNTIF('Master list(no salts, metals)'!V2112,"&lt;=1"),IF(COUNTIF('Master list(no salts, metals)'!$K2112:$Y2112, "#N/A")=14,TRUE,FALSE))</f>
        <v>0</v>
      </c>
      <c r="W2120" t="b">
        <f>AND(COUNTIF('Master list(no salts, metals)'!W2112,"&lt;=1"),IF(COUNTIF('Master list(no salts, metals)'!$K2112:$Y2112, "#N/A")=14,TRUE,FALSE))</f>
        <v>0</v>
      </c>
      <c r="X2120" t="b">
        <f>AND(COUNTIF('Master list(no salts, metals)'!X2112,"&lt;=1"),IF(COUNTIF('Master list(no salts, metals)'!$K2112:$Y2112, "#N/A")=14,TRUE,FALSE))</f>
        <v>0</v>
      </c>
      <c r="Y2120" t="b">
        <f>AND(COUNTIF('Master list(no salts, metals)'!Y2112,"&lt;=1"),IF(COUNTIF('Master list(no salts, metals)'!$K2112:$Y2112, "#N/A")=14,TRUE,FALSE))</f>
        <v>0</v>
      </c>
    </row>
    <row r="2121" spans="11:25" x14ac:dyDescent="0.25">
      <c r="K2121" t="b">
        <f>AND(COUNTIF('Master list(no salts, metals)'!K2113,"&lt;=1"),IF(COUNTIF('Master list(no salts, metals)'!$K2113:$Y2113, "#N/A")=14,TRUE,FALSE))</f>
        <v>0</v>
      </c>
      <c r="L2121" t="b">
        <f>AND(COUNTIF('Master list(no salts, metals)'!L2113,"&lt;=1"),IF(COUNTIF('Master list(no salts, metals)'!$K2113:$Y2113, "#N/A")=14,TRUE,FALSE))</f>
        <v>0</v>
      </c>
      <c r="M2121" t="b">
        <f>AND(COUNTIF('Master list(no salts, metals)'!M2113,"&lt;=1"),IF(COUNTIF('Master list(no salts, metals)'!$K2113:$Y2113, "#N/A")=14,TRUE,FALSE))</f>
        <v>0</v>
      </c>
      <c r="N2121" t="b">
        <f>AND(COUNTIF('Master list(no salts, metals)'!N2113,"&lt;=1"),IF(COUNTIF('Master list(no salts, metals)'!$K2113:$Y2113, "#N/A")=14,TRUE,FALSE))</f>
        <v>0</v>
      </c>
      <c r="O2121" t="b">
        <f>AND(COUNTIF('Master list(no salts, metals)'!O2113,"&lt;=1"),IF(COUNTIF('Master list(no salts, metals)'!$K2113:$Y2113, "#N/A")=14,TRUE,FALSE))</f>
        <v>0</v>
      </c>
      <c r="P2121" t="b">
        <f>AND(COUNTIF('Master list(no salts, metals)'!P2113,"&lt;=1"),IF(COUNTIF('Master list(no salts, metals)'!$K2113:$Y2113, "#N/A")=14,TRUE,FALSE))</f>
        <v>0</v>
      </c>
      <c r="Q2121" t="b">
        <f>AND(COUNTIF('Master list(no salts, metals)'!Q2113,"&lt;=1"),IF(COUNTIF('Master list(no salts, metals)'!$K2113:$Y2113, "#N/A")=14,TRUE,FALSE))</f>
        <v>0</v>
      </c>
      <c r="R2121" t="b">
        <f>AND(COUNTIF('Master list(no salts, metals)'!R2113,"&lt;=1"),IF(COUNTIF('Master list(no salts, metals)'!$K2113:$Y2113, "#N/A")=14,TRUE,FALSE))</f>
        <v>0</v>
      </c>
      <c r="S2121" t="b">
        <f>AND(COUNTIF('Master list(no salts, metals)'!S2113,"&lt;=1"),IF(COUNTIF('Master list(no salts, metals)'!$K2113:$Y2113, "#N/A")=14,TRUE,FALSE))</f>
        <v>0</v>
      </c>
      <c r="T2121" t="b">
        <f>AND(COUNTIF('Master list(no salts, metals)'!T2113,"&lt;=1"),IF(COUNTIF('Master list(no salts, metals)'!$K2113:$Y2113, "#N/A")=14,TRUE,FALSE))</f>
        <v>1</v>
      </c>
      <c r="U2121" t="b">
        <f>AND(COUNTIF('Master list(no salts, metals)'!U2113,"&lt;=1"),IF(COUNTIF('Master list(no salts, metals)'!$K2113:$Y2113, "#N/A")=14,TRUE,FALSE))</f>
        <v>0</v>
      </c>
      <c r="V2121" t="b">
        <f>AND(COUNTIF('Master list(no salts, metals)'!V2113,"&lt;=1"),IF(COUNTIF('Master list(no salts, metals)'!$K2113:$Y2113, "#N/A")=14,TRUE,FALSE))</f>
        <v>0</v>
      </c>
      <c r="W2121" t="b">
        <f>AND(COUNTIF('Master list(no salts, metals)'!W2113,"&lt;=1"),IF(COUNTIF('Master list(no salts, metals)'!$K2113:$Y2113, "#N/A")=14,TRUE,FALSE))</f>
        <v>0</v>
      </c>
      <c r="X2121" t="b">
        <f>AND(COUNTIF('Master list(no salts, metals)'!X2113,"&lt;=1"),IF(COUNTIF('Master list(no salts, metals)'!$K2113:$Y2113, "#N/A")=14,TRUE,FALSE))</f>
        <v>0</v>
      </c>
      <c r="Y2121" t="b">
        <f>AND(COUNTIF('Master list(no salts, metals)'!Y2113,"&lt;=1"),IF(COUNTIF('Master list(no salts, metals)'!$K2113:$Y2113, "#N/A")=14,TRUE,FALSE))</f>
        <v>0</v>
      </c>
    </row>
    <row r="2122" spans="11:25" x14ac:dyDescent="0.25">
      <c r="K2122" t="b">
        <f>AND(COUNTIF('Master list(no salts, metals)'!K2114,"&lt;=1"),IF(COUNTIF('Master list(no salts, metals)'!$K2114:$Y2114, "#N/A")=14,TRUE,FALSE))</f>
        <v>0</v>
      </c>
      <c r="L2122" t="b">
        <f>AND(COUNTIF('Master list(no salts, metals)'!L2114,"&lt;=1"),IF(COUNTIF('Master list(no salts, metals)'!$K2114:$Y2114, "#N/A")=14,TRUE,FALSE))</f>
        <v>0</v>
      </c>
      <c r="M2122" t="b">
        <f>AND(COUNTIF('Master list(no salts, metals)'!M2114,"&lt;=1"),IF(COUNTIF('Master list(no salts, metals)'!$K2114:$Y2114, "#N/A")=14,TRUE,FALSE))</f>
        <v>0</v>
      </c>
      <c r="N2122" t="b">
        <f>AND(COUNTIF('Master list(no salts, metals)'!N2114,"&lt;=1"),IF(COUNTIF('Master list(no salts, metals)'!$K2114:$Y2114, "#N/A")=14,TRUE,FALSE))</f>
        <v>0</v>
      </c>
      <c r="O2122" t="b">
        <f>AND(COUNTIF('Master list(no salts, metals)'!O2114,"&lt;=1"),IF(COUNTIF('Master list(no salts, metals)'!$K2114:$Y2114, "#N/A")=14,TRUE,FALSE))</f>
        <v>0</v>
      </c>
      <c r="P2122" t="b">
        <f>AND(COUNTIF('Master list(no salts, metals)'!P2114,"&lt;=1"),IF(COUNTIF('Master list(no salts, metals)'!$K2114:$Y2114, "#N/A")=14,TRUE,FALSE))</f>
        <v>0</v>
      </c>
      <c r="Q2122" t="b">
        <f>AND(COUNTIF('Master list(no salts, metals)'!Q2114,"&lt;=1"),IF(COUNTIF('Master list(no salts, metals)'!$K2114:$Y2114, "#N/A")=14,TRUE,FALSE))</f>
        <v>0</v>
      </c>
      <c r="R2122" t="b">
        <f>AND(COUNTIF('Master list(no salts, metals)'!R2114,"&lt;=1"),IF(COUNTIF('Master list(no salts, metals)'!$K2114:$Y2114, "#N/A")=14,TRUE,FALSE))</f>
        <v>0</v>
      </c>
      <c r="S2122" t="b">
        <f>AND(COUNTIF('Master list(no salts, metals)'!S2114,"&lt;=1"),IF(COUNTIF('Master list(no salts, metals)'!$K2114:$Y2114, "#N/A")=14,TRUE,FALSE))</f>
        <v>0</v>
      </c>
      <c r="T2122" t="b">
        <f>AND(COUNTIF('Master list(no salts, metals)'!T2114,"&lt;=1"),IF(COUNTIF('Master list(no salts, metals)'!$K2114:$Y2114, "#N/A")=14,TRUE,FALSE))</f>
        <v>0</v>
      </c>
      <c r="U2122" t="b">
        <f>AND(COUNTIF('Master list(no salts, metals)'!U2114,"&lt;=1"),IF(COUNTIF('Master list(no salts, metals)'!$K2114:$Y2114, "#N/A")=14,TRUE,FALSE))</f>
        <v>0</v>
      </c>
      <c r="V2122" t="b">
        <f>AND(COUNTIF('Master list(no salts, metals)'!V2114,"&lt;=1"),IF(COUNTIF('Master list(no salts, metals)'!$K2114:$Y2114, "#N/A")=14,TRUE,FALSE))</f>
        <v>0</v>
      </c>
      <c r="W2122" t="b">
        <f>AND(COUNTIF('Master list(no salts, metals)'!W2114,"&lt;=1"),IF(COUNTIF('Master list(no salts, metals)'!$K2114:$Y2114, "#N/A")=14,TRUE,FALSE))</f>
        <v>1</v>
      </c>
      <c r="X2122" t="b">
        <f>AND(COUNTIF('Master list(no salts, metals)'!X2114,"&lt;=1"),IF(COUNTIF('Master list(no salts, metals)'!$K2114:$Y2114, "#N/A")=14,TRUE,FALSE))</f>
        <v>0</v>
      </c>
      <c r="Y2122" t="b">
        <f>AND(COUNTIF('Master list(no salts, metals)'!Y2114,"&lt;=1"),IF(COUNTIF('Master list(no salts, metals)'!$K2114:$Y2114, "#N/A")=14,TRUE,FALSE))</f>
        <v>0</v>
      </c>
    </row>
    <row r="2123" spans="11:25" x14ac:dyDescent="0.25">
      <c r="K2123" t="b">
        <f>AND(COUNTIF('Master list(no salts, metals)'!K2115,"&lt;=1"),IF(COUNTIF('Master list(no salts, metals)'!$K2115:$Y2115, "#N/A")=14,TRUE,FALSE))</f>
        <v>0</v>
      </c>
      <c r="L2123" t="b">
        <f>AND(COUNTIF('Master list(no salts, metals)'!L2115,"&lt;=1"),IF(COUNTIF('Master list(no salts, metals)'!$K2115:$Y2115, "#N/A")=14,TRUE,FALSE))</f>
        <v>0</v>
      </c>
      <c r="M2123" t="b">
        <f>AND(COUNTIF('Master list(no salts, metals)'!M2115,"&lt;=1"),IF(COUNTIF('Master list(no salts, metals)'!$K2115:$Y2115, "#N/A")=14,TRUE,FALSE))</f>
        <v>0</v>
      </c>
      <c r="N2123" t="b">
        <f>AND(COUNTIF('Master list(no salts, metals)'!N2115,"&lt;=1"),IF(COUNTIF('Master list(no salts, metals)'!$K2115:$Y2115, "#N/A")=14,TRUE,FALSE))</f>
        <v>0</v>
      </c>
      <c r="O2123" t="b">
        <f>AND(COUNTIF('Master list(no salts, metals)'!O2115,"&lt;=1"),IF(COUNTIF('Master list(no salts, metals)'!$K2115:$Y2115, "#N/A")=14,TRUE,FALSE))</f>
        <v>0</v>
      </c>
      <c r="P2123" t="b">
        <f>AND(COUNTIF('Master list(no salts, metals)'!P2115,"&lt;=1"),IF(COUNTIF('Master list(no salts, metals)'!$K2115:$Y2115, "#N/A")=14,TRUE,FALSE))</f>
        <v>0</v>
      </c>
      <c r="Q2123" t="b">
        <f>AND(COUNTIF('Master list(no salts, metals)'!Q2115,"&lt;=1"),IF(COUNTIF('Master list(no salts, metals)'!$K2115:$Y2115, "#N/A")=14,TRUE,FALSE))</f>
        <v>0</v>
      </c>
      <c r="R2123" t="b">
        <f>AND(COUNTIF('Master list(no salts, metals)'!R2115,"&lt;=1"),IF(COUNTIF('Master list(no salts, metals)'!$K2115:$Y2115, "#N/A")=14,TRUE,FALSE))</f>
        <v>0</v>
      </c>
      <c r="S2123" t="b">
        <f>AND(COUNTIF('Master list(no salts, metals)'!S2115,"&lt;=1"),IF(COUNTIF('Master list(no salts, metals)'!$K2115:$Y2115, "#N/A")=14,TRUE,FALSE))</f>
        <v>0</v>
      </c>
      <c r="T2123" t="b">
        <f>AND(COUNTIF('Master list(no salts, metals)'!T2115,"&lt;=1"),IF(COUNTIF('Master list(no salts, metals)'!$K2115:$Y2115, "#N/A")=14,TRUE,FALSE))</f>
        <v>0</v>
      </c>
      <c r="U2123" t="b">
        <f>AND(COUNTIF('Master list(no salts, metals)'!U2115,"&lt;=1"),IF(COUNTIF('Master list(no salts, metals)'!$K2115:$Y2115, "#N/A")=14,TRUE,FALSE))</f>
        <v>0</v>
      </c>
      <c r="V2123" t="b">
        <f>AND(COUNTIF('Master list(no salts, metals)'!V2115,"&lt;=1"),IF(COUNTIF('Master list(no salts, metals)'!$K2115:$Y2115, "#N/A")=14,TRUE,FALSE))</f>
        <v>0</v>
      </c>
      <c r="W2123" t="b">
        <f>AND(COUNTIF('Master list(no salts, metals)'!W2115,"&lt;=1"),IF(COUNTIF('Master list(no salts, metals)'!$K2115:$Y2115, "#N/A")=14,TRUE,FALSE))</f>
        <v>1</v>
      </c>
      <c r="X2123" t="b">
        <f>AND(COUNTIF('Master list(no salts, metals)'!X2115,"&lt;=1"),IF(COUNTIF('Master list(no salts, metals)'!$K2115:$Y2115, "#N/A")=14,TRUE,FALSE))</f>
        <v>0</v>
      </c>
      <c r="Y2123" t="b">
        <f>AND(COUNTIF('Master list(no salts, metals)'!Y2115,"&lt;=1"),IF(COUNTIF('Master list(no salts, metals)'!$K2115:$Y2115, "#N/A")=14,TRUE,FALSE))</f>
        <v>0</v>
      </c>
    </row>
    <row r="2124" spans="11:25" x14ac:dyDescent="0.25">
      <c r="K2124" t="b">
        <f>AND(COUNTIF('Master list(no salts, metals)'!K2116,"&lt;=1"),IF(COUNTIF('Master list(no salts, metals)'!$K2116:$Y2116, "#N/A")=14,TRUE,FALSE))</f>
        <v>0</v>
      </c>
      <c r="L2124" t="b">
        <f>AND(COUNTIF('Master list(no salts, metals)'!L2116,"&lt;=1"),IF(COUNTIF('Master list(no salts, metals)'!$K2116:$Y2116, "#N/A")=14,TRUE,FALSE))</f>
        <v>0</v>
      </c>
      <c r="M2124" t="b">
        <f>AND(COUNTIF('Master list(no salts, metals)'!M2116,"&lt;=1"),IF(COUNTIF('Master list(no salts, metals)'!$K2116:$Y2116, "#N/A")=14,TRUE,FALSE))</f>
        <v>0</v>
      </c>
      <c r="N2124" t="b">
        <f>AND(COUNTIF('Master list(no salts, metals)'!N2116,"&lt;=1"),IF(COUNTIF('Master list(no salts, metals)'!$K2116:$Y2116, "#N/A")=14,TRUE,FALSE))</f>
        <v>0</v>
      </c>
      <c r="O2124" t="b">
        <f>AND(COUNTIF('Master list(no salts, metals)'!O2116,"&lt;=1"),IF(COUNTIF('Master list(no salts, metals)'!$K2116:$Y2116, "#N/A")=14,TRUE,FALSE))</f>
        <v>0</v>
      </c>
      <c r="P2124" t="b">
        <f>AND(COUNTIF('Master list(no salts, metals)'!P2116,"&lt;=1"),IF(COUNTIF('Master list(no salts, metals)'!$K2116:$Y2116, "#N/A")=14,TRUE,FALSE))</f>
        <v>0</v>
      </c>
      <c r="Q2124" t="b">
        <f>AND(COUNTIF('Master list(no salts, metals)'!Q2116,"&lt;=1"),IF(COUNTIF('Master list(no salts, metals)'!$K2116:$Y2116, "#N/A")=14,TRUE,FALSE))</f>
        <v>0</v>
      </c>
      <c r="R2124" t="b">
        <f>AND(COUNTIF('Master list(no salts, metals)'!R2116,"&lt;=1"),IF(COUNTIF('Master list(no salts, metals)'!$K2116:$Y2116, "#N/A")=14,TRUE,FALSE))</f>
        <v>0</v>
      </c>
      <c r="S2124" t="b">
        <f>AND(COUNTIF('Master list(no salts, metals)'!S2116,"&lt;=1"),IF(COUNTIF('Master list(no salts, metals)'!$K2116:$Y2116, "#N/A")=14,TRUE,FALSE))</f>
        <v>0</v>
      </c>
      <c r="T2124" t="b">
        <f>AND(COUNTIF('Master list(no salts, metals)'!T2116,"&lt;=1"),IF(COUNTIF('Master list(no salts, metals)'!$K2116:$Y2116, "#N/A")=14,TRUE,FALSE))</f>
        <v>0</v>
      </c>
      <c r="U2124" t="b">
        <f>AND(COUNTIF('Master list(no salts, metals)'!U2116,"&lt;=1"),IF(COUNTIF('Master list(no salts, metals)'!$K2116:$Y2116, "#N/A")=14,TRUE,FALSE))</f>
        <v>0</v>
      </c>
      <c r="V2124" t="b">
        <f>AND(COUNTIF('Master list(no salts, metals)'!V2116,"&lt;=1"),IF(COUNTIF('Master list(no salts, metals)'!$K2116:$Y2116, "#N/A")=14,TRUE,FALSE))</f>
        <v>0</v>
      </c>
      <c r="W2124" t="b">
        <f>AND(COUNTIF('Master list(no salts, metals)'!W2116,"&lt;=1"),IF(COUNTIF('Master list(no salts, metals)'!$K2116:$Y2116, "#N/A")=14,TRUE,FALSE))</f>
        <v>0</v>
      </c>
      <c r="X2124" t="b">
        <f>AND(COUNTIF('Master list(no salts, metals)'!X2116,"&lt;=1"),IF(COUNTIF('Master list(no salts, metals)'!$K2116:$Y2116, "#N/A")=14,TRUE,FALSE))</f>
        <v>0</v>
      </c>
      <c r="Y2124" t="b">
        <f>AND(COUNTIF('Master list(no salts, metals)'!Y2116,"&lt;=1"),IF(COUNTIF('Master list(no salts, metals)'!$K2116:$Y2116, "#N/A")=14,TRUE,FALSE))</f>
        <v>1</v>
      </c>
    </row>
    <row r="2125" spans="11:25" x14ac:dyDescent="0.25">
      <c r="K2125" t="b">
        <f>AND(COUNTIF('Master list(no salts, metals)'!K2117,"&lt;=1"),IF(COUNTIF('Master list(no salts, metals)'!$K2117:$Y2117, "#N/A")=14,TRUE,FALSE))</f>
        <v>0</v>
      </c>
      <c r="L2125" t="b">
        <f>AND(COUNTIF('Master list(no salts, metals)'!L2117,"&lt;=1"),IF(COUNTIF('Master list(no salts, metals)'!$K2117:$Y2117, "#N/A")=14,TRUE,FALSE))</f>
        <v>0</v>
      </c>
      <c r="M2125" t="b">
        <f>AND(COUNTIF('Master list(no salts, metals)'!M2117,"&lt;=1"),IF(COUNTIF('Master list(no salts, metals)'!$K2117:$Y2117, "#N/A")=14,TRUE,FALSE))</f>
        <v>0</v>
      </c>
      <c r="N2125" t="b">
        <f>AND(COUNTIF('Master list(no salts, metals)'!N2117,"&lt;=1"),IF(COUNTIF('Master list(no salts, metals)'!$K2117:$Y2117, "#N/A")=14,TRUE,FALSE))</f>
        <v>0</v>
      </c>
      <c r="O2125" t="b">
        <f>AND(COUNTIF('Master list(no salts, metals)'!O2117,"&lt;=1"),IF(COUNTIF('Master list(no salts, metals)'!$K2117:$Y2117, "#N/A")=14,TRUE,FALSE))</f>
        <v>0</v>
      </c>
      <c r="P2125" t="b">
        <f>AND(COUNTIF('Master list(no salts, metals)'!P2117,"&lt;=1"),IF(COUNTIF('Master list(no salts, metals)'!$K2117:$Y2117, "#N/A")=14,TRUE,FALSE))</f>
        <v>0</v>
      </c>
      <c r="Q2125" t="b">
        <f>AND(COUNTIF('Master list(no salts, metals)'!Q2117,"&lt;=1"),IF(COUNTIF('Master list(no salts, metals)'!$K2117:$Y2117, "#N/A")=14,TRUE,FALSE))</f>
        <v>0</v>
      </c>
      <c r="R2125" t="b">
        <f>AND(COUNTIF('Master list(no salts, metals)'!R2117,"&lt;=1"),IF(COUNTIF('Master list(no salts, metals)'!$K2117:$Y2117, "#N/A")=14,TRUE,FALSE))</f>
        <v>0</v>
      </c>
      <c r="S2125" t="b">
        <f>AND(COUNTIF('Master list(no salts, metals)'!S2117,"&lt;=1"),IF(COUNTIF('Master list(no salts, metals)'!$K2117:$Y2117, "#N/A")=14,TRUE,FALSE))</f>
        <v>0</v>
      </c>
      <c r="T2125" t="b">
        <f>AND(COUNTIF('Master list(no salts, metals)'!T2117,"&lt;=1"),IF(COUNTIF('Master list(no salts, metals)'!$K2117:$Y2117, "#N/A")=14,TRUE,FALSE))</f>
        <v>0</v>
      </c>
      <c r="U2125" t="b">
        <f>AND(COUNTIF('Master list(no salts, metals)'!U2117,"&lt;=1"),IF(COUNTIF('Master list(no salts, metals)'!$K2117:$Y2117, "#N/A")=14,TRUE,FALSE))</f>
        <v>0</v>
      </c>
      <c r="V2125" t="b">
        <f>AND(COUNTIF('Master list(no salts, metals)'!V2117,"&lt;=1"),IF(COUNTIF('Master list(no salts, metals)'!$K2117:$Y2117, "#N/A")=14,TRUE,FALSE))</f>
        <v>0</v>
      </c>
      <c r="W2125" t="b">
        <f>AND(COUNTIF('Master list(no salts, metals)'!W2117,"&lt;=1"),IF(COUNTIF('Master list(no salts, metals)'!$K2117:$Y2117, "#N/A")=14,TRUE,FALSE))</f>
        <v>1</v>
      </c>
      <c r="X2125" t="b">
        <f>AND(COUNTIF('Master list(no salts, metals)'!X2117,"&lt;=1"),IF(COUNTIF('Master list(no salts, metals)'!$K2117:$Y2117, "#N/A")=14,TRUE,FALSE))</f>
        <v>0</v>
      </c>
      <c r="Y2125" t="b">
        <f>AND(COUNTIF('Master list(no salts, metals)'!Y2117,"&lt;=1"),IF(COUNTIF('Master list(no salts, metals)'!$K2117:$Y2117, "#N/A")=14,TRUE,FALSE))</f>
        <v>0</v>
      </c>
    </row>
    <row r="2126" spans="11:25" x14ac:dyDescent="0.25">
      <c r="K2126" t="b">
        <f>AND(COUNTIF('Master list(no salts, metals)'!K2118,"&lt;=1"),IF(COUNTIF('Master list(no salts, metals)'!$K2118:$Y2118, "#N/A")=14,TRUE,FALSE))</f>
        <v>0</v>
      </c>
      <c r="L2126" t="b">
        <f>AND(COUNTIF('Master list(no salts, metals)'!L2118,"&lt;=1"),IF(COUNTIF('Master list(no salts, metals)'!$K2118:$Y2118, "#N/A")=14,TRUE,FALSE))</f>
        <v>0</v>
      </c>
      <c r="M2126" t="b">
        <f>AND(COUNTIF('Master list(no salts, metals)'!M2118,"&lt;=1"),IF(COUNTIF('Master list(no salts, metals)'!$K2118:$Y2118, "#N/A")=14,TRUE,FALSE))</f>
        <v>0</v>
      </c>
      <c r="N2126" t="b">
        <f>AND(COUNTIF('Master list(no salts, metals)'!N2118,"&lt;=1"),IF(COUNTIF('Master list(no salts, metals)'!$K2118:$Y2118, "#N/A")=14,TRUE,FALSE))</f>
        <v>0</v>
      </c>
      <c r="O2126" t="b">
        <f>AND(COUNTIF('Master list(no salts, metals)'!O2118,"&lt;=1"),IF(COUNTIF('Master list(no salts, metals)'!$K2118:$Y2118, "#N/A")=14,TRUE,FALSE))</f>
        <v>0</v>
      </c>
      <c r="P2126" t="b">
        <f>AND(COUNTIF('Master list(no salts, metals)'!P2118,"&lt;=1"),IF(COUNTIF('Master list(no salts, metals)'!$K2118:$Y2118, "#N/A")=14,TRUE,FALSE))</f>
        <v>0</v>
      </c>
      <c r="Q2126" t="b">
        <f>AND(COUNTIF('Master list(no salts, metals)'!Q2118,"&lt;=1"),IF(COUNTIF('Master list(no salts, metals)'!$K2118:$Y2118, "#N/A")=14,TRUE,FALSE))</f>
        <v>0</v>
      </c>
      <c r="R2126" t="b">
        <f>AND(COUNTIF('Master list(no salts, metals)'!R2118,"&lt;=1"),IF(COUNTIF('Master list(no salts, metals)'!$K2118:$Y2118, "#N/A")=14,TRUE,FALSE))</f>
        <v>0</v>
      </c>
      <c r="S2126" t="b">
        <f>AND(COUNTIF('Master list(no salts, metals)'!S2118,"&lt;=1"),IF(COUNTIF('Master list(no salts, metals)'!$K2118:$Y2118, "#N/A")=14,TRUE,FALSE))</f>
        <v>0</v>
      </c>
      <c r="T2126" t="b">
        <f>AND(COUNTIF('Master list(no salts, metals)'!T2118,"&lt;=1"),IF(COUNTIF('Master list(no salts, metals)'!$K2118:$Y2118, "#N/A")=14,TRUE,FALSE))</f>
        <v>1</v>
      </c>
      <c r="U2126" t="b">
        <f>AND(COUNTIF('Master list(no salts, metals)'!U2118,"&lt;=1"),IF(COUNTIF('Master list(no salts, metals)'!$K2118:$Y2118, "#N/A")=14,TRUE,FALSE))</f>
        <v>0</v>
      </c>
      <c r="V2126" t="b">
        <f>AND(COUNTIF('Master list(no salts, metals)'!V2118,"&lt;=1"),IF(COUNTIF('Master list(no salts, metals)'!$K2118:$Y2118, "#N/A")=14,TRUE,FALSE))</f>
        <v>0</v>
      </c>
      <c r="W2126" t="b">
        <f>AND(COUNTIF('Master list(no salts, metals)'!W2118,"&lt;=1"),IF(COUNTIF('Master list(no salts, metals)'!$K2118:$Y2118, "#N/A")=14,TRUE,FALSE))</f>
        <v>0</v>
      </c>
      <c r="X2126" t="b">
        <f>AND(COUNTIF('Master list(no salts, metals)'!X2118,"&lt;=1"),IF(COUNTIF('Master list(no salts, metals)'!$K2118:$Y2118, "#N/A")=14,TRUE,FALSE))</f>
        <v>0</v>
      </c>
      <c r="Y2126" t="b">
        <f>AND(COUNTIF('Master list(no salts, metals)'!Y2118,"&lt;=1"),IF(COUNTIF('Master list(no salts, metals)'!$K2118:$Y2118, "#N/A")=14,TRUE,FALSE))</f>
        <v>0</v>
      </c>
    </row>
    <row r="2127" spans="11:25" x14ac:dyDescent="0.25">
      <c r="K2127" t="b">
        <f>AND(COUNTIF('Master list(no salts, metals)'!K2119,"&lt;=1"),IF(COUNTIF('Master list(no salts, metals)'!$K2119:$Y2119, "#N/A")=14,TRUE,FALSE))</f>
        <v>0</v>
      </c>
      <c r="L2127" t="b">
        <f>AND(COUNTIF('Master list(no salts, metals)'!L2119,"&lt;=1"),IF(COUNTIF('Master list(no salts, metals)'!$K2119:$Y2119, "#N/A")=14,TRUE,FALSE))</f>
        <v>0</v>
      </c>
      <c r="M2127" t="b">
        <f>AND(COUNTIF('Master list(no salts, metals)'!M2119,"&lt;=1"),IF(COUNTIF('Master list(no salts, metals)'!$K2119:$Y2119, "#N/A")=14,TRUE,FALSE))</f>
        <v>0</v>
      </c>
      <c r="N2127" t="b">
        <f>AND(COUNTIF('Master list(no salts, metals)'!N2119,"&lt;=1"),IF(COUNTIF('Master list(no salts, metals)'!$K2119:$Y2119, "#N/A")=14,TRUE,FALSE))</f>
        <v>0</v>
      </c>
      <c r="O2127" t="b">
        <f>AND(COUNTIF('Master list(no salts, metals)'!O2119,"&lt;=1"),IF(COUNTIF('Master list(no salts, metals)'!$K2119:$Y2119, "#N/A")=14,TRUE,FALSE))</f>
        <v>0</v>
      </c>
      <c r="P2127" t="b">
        <f>AND(COUNTIF('Master list(no salts, metals)'!P2119,"&lt;=1"),IF(COUNTIF('Master list(no salts, metals)'!$K2119:$Y2119, "#N/A")=14,TRUE,FALSE))</f>
        <v>0</v>
      </c>
      <c r="Q2127" t="b">
        <f>AND(COUNTIF('Master list(no salts, metals)'!Q2119,"&lt;=1"),IF(COUNTIF('Master list(no salts, metals)'!$K2119:$Y2119, "#N/A")=14,TRUE,FALSE))</f>
        <v>0</v>
      </c>
      <c r="R2127" t="b">
        <f>AND(COUNTIF('Master list(no salts, metals)'!R2119,"&lt;=1"),IF(COUNTIF('Master list(no salts, metals)'!$K2119:$Y2119, "#N/A")=14,TRUE,FALSE))</f>
        <v>0</v>
      </c>
      <c r="S2127" t="b">
        <f>AND(COUNTIF('Master list(no salts, metals)'!S2119,"&lt;=1"),IF(COUNTIF('Master list(no salts, metals)'!$K2119:$Y2119, "#N/A")=14,TRUE,FALSE))</f>
        <v>0</v>
      </c>
      <c r="T2127" t="b">
        <f>AND(COUNTIF('Master list(no salts, metals)'!T2119,"&lt;=1"),IF(COUNTIF('Master list(no salts, metals)'!$K2119:$Y2119, "#N/A")=14,TRUE,FALSE))</f>
        <v>0</v>
      </c>
      <c r="U2127" t="b">
        <f>AND(COUNTIF('Master list(no salts, metals)'!U2119,"&lt;=1"),IF(COUNTIF('Master list(no salts, metals)'!$K2119:$Y2119, "#N/A")=14,TRUE,FALSE))</f>
        <v>0</v>
      </c>
      <c r="V2127" t="b">
        <f>AND(COUNTIF('Master list(no salts, metals)'!V2119,"&lt;=1"),IF(COUNTIF('Master list(no salts, metals)'!$K2119:$Y2119, "#N/A")=14,TRUE,FALSE))</f>
        <v>0</v>
      </c>
      <c r="W2127" t="b">
        <f>AND(COUNTIF('Master list(no salts, metals)'!W2119,"&lt;=1"),IF(COUNTIF('Master list(no salts, metals)'!$K2119:$Y2119, "#N/A")=14,TRUE,FALSE))</f>
        <v>0</v>
      </c>
      <c r="X2127" t="b">
        <f>AND(COUNTIF('Master list(no salts, metals)'!X2119,"&lt;=1"),IF(COUNTIF('Master list(no salts, metals)'!$K2119:$Y2119, "#N/A")=14,TRUE,FALSE))</f>
        <v>0</v>
      </c>
      <c r="Y2127" t="b">
        <f>AND(COUNTIF('Master list(no salts, metals)'!Y2119,"&lt;=1"),IF(COUNTIF('Master list(no salts, metals)'!$K2119:$Y2119, "#N/A")=14,TRUE,FALSE))</f>
        <v>0</v>
      </c>
    </row>
    <row r="2128" spans="11:25" x14ac:dyDescent="0.25">
      <c r="K2128" t="b">
        <f>AND(COUNTIF('Master list(no salts, metals)'!K2120,"&lt;=1"),IF(COUNTIF('Master list(no salts, metals)'!$K2120:$Y2120, "#N/A")=14,TRUE,FALSE))</f>
        <v>0</v>
      </c>
      <c r="L2128" t="b">
        <f>AND(COUNTIF('Master list(no salts, metals)'!L2120,"&lt;=1"),IF(COUNTIF('Master list(no salts, metals)'!$K2120:$Y2120, "#N/A")=14,TRUE,FALSE))</f>
        <v>0</v>
      </c>
      <c r="M2128" t="b">
        <f>AND(COUNTIF('Master list(no salts, metals)'!M2120,"&lt;=1"),IF(COUNTIF('Master list(no salts, metals)'!$K2120:$Y2120, "#N/A")=14,TRUE,FALSE))</f>
        <v>0</v>
      </c>
      <c r="N2128" t="b">
        <f>AND(COUNTIF('Master list(no salts, metals)'!N2120,"&lt;=1"),IF(COUNTIF('Master list(no salts, metals)'!$K2120:$Y2120, "#N/A")=14,TRUE,FALSE))</f>
        <v>0</v>
      </c>
      <c r="O2128" t="b">
        <f>AND(COUNTIF('Master list(no salts, metals)'!O2120,"&lt;=1"),IF(COUNTIF('Master list(no salts, metals)'!$K2120:$Y2120, "#N/A")=14,TRUE,FALSE))</f>
        <v>0</v>
      </c>
      <c r="P2128" t="b">
        <f>AND(COUNTIF('Master list(no salts, metals)'!P2120,"&lt;=1"),IF(COUNTIF('Master list(no salts, metals)'!$K2120:$Y2120, "#N/A")=14,TRUE,FALSE))</f>
        <v>0</v>
      </c>
      <c r="Q2128" t="b">
        <f>AND(COUNTIF('Master list(no salts, metals)'!Q2120,"&lt;=1"),IF(COUNTIF('Master list(no salts, metals)'!$K2120:$Y2120, "#N/A")=14,TRUE,FALSE))</f>
        <v>0</v>
      </c>
      <c r="R2128" t="b">
        <f>AND(COUNTIF('Master list(no salts, metals)'!R2120,"&lt;=1"),IF(COUNTIF('Master list(no salts, metals)'!$K2120:$Y2120, "#N/A")=14,TRUE,FALSE))</f>
        <v>0</v>
      </c>
      <c r="S2128" t="b">
        <f>AND(COUNTIF('Master list(no salts, metals)'!S2120,"&lt;=1"),IF(COUNTIF('Master list(no salts, metals)'!$K2120:$Y2120, "#N/A")=14,TRUE,FALSE))</f>
        <v>0</v>
      </c>
      <c r="T2128" t="b">
        <f>AND(COUNTIF('Master list(no salts, metals)'!T2120,"&lt;=1"),IF(COUNTIF('Master list(no salts, metals)'!$K2120:$Y2120, "#N/A")=14,TRUE,FALSE))</f>
        <v>0</v>
      </c>
      <c r="U2128" t="b">
        <f>AND(COUNTIF('Master list(no salts, metals)'!U2120,"&lt;=1"),IF(COUNTIF('Master list(no salts, metals)'!$K2120:$Y2120, "#N/A")=14,TRUE,FALSE))</f>
        <v>0</v>
      </c>
      <c r="V2128" t="b">
        <f>AND(COUNTIF('Master list(no salts, metals)'!V2120,"&lt;=1"),IF(COUNTIF('Master list(no salts, metals)'!$K2120:$Y2120, "#N/A")=14,TRUE,FALSE))</f>
        <v>0</v>
      </c>
      <c r="W2128" t="b">
        <f>AND(COUNTIF('Master list(no salts, metals)'!W2120,"&lt;=1"),IF(COUNTIF('Master list(no salts, metals)'!$K2120:$Y2120, "#N/A")=14,TRUE,FALSE))</f>
        <v>1</v>
      </c>
      <c r="X2128" t="b">
        <f>AND(COUNTIF('Master list(no salts, metals)'!X2120,"&lt;=1"),IF(COUNTIF('Master list(no salts, metals)'!$K2120:$Y2120, "#N/A")=14,TRUE,FALSE))</f>
        <v>0</v>
      </c>
      <c r="Y2128" t="b">
        <f>AND(COUNTIF('Master list(no salts, metals)'!Y2120,"&lt;=1"),IF(COUNTIF('Master list(no salts, metals)'!$K2120:$Y2120, "#N/A")=14,TRUE,FALSE))</f>
        <v>0</v>
      </c>
    </row>
    <row r="2129" spans="11:25" x14ac:dyDescent="0.25">
      <c r="K2129" t="b">
        <f>AND(COUNTIF('Master list(no salts, metals)'!K2121,"&lt;=1"),IF(COUNTIF('Master list(no salts, metals)'!$K2121:$Y2121, "#N/A")=14,TRUE,FALSE))</f>
        <v>0</v>
      </c>
      <c r="L2129" t="b">
        <f>AND(COUNTIF('Master list(no salts, metals)'!L2121,"&lt;=1"),IF(COUNTIF('Master list(no salts, metals)'!$K2121:$Y2121, "#N/A")=14,TRUE,FALSE))</f>
        <v>0</v>
      </c>
      <c r="M2129" t="b">
        <f>AND(COUNTIF('Master list(no salts, metals)'!M2121,"&lt;=1"),IF(COUNTIF('Master list(no salts, metals)'!$K2121:$Y2121, "#N/A")=14,TRUE,FALSE))</f>
        <v>0</v>
      </c>
      <c r="N2129" t="b">
        <f>AND(COUNTIF('Master list(no salts, metals)'!N2121,"&lt;=1"),IF(COUNTIF('Master list(no salts, metals)'!$K2121:$Y2121, "#N/A")=14,TRUE,FALSE))</f>
        <v>0</v>
      </c>
      <c r="O2129" t="b">
        <f>AND(COUNTIF('Master list(no salts, metals)'!O2121,"&lt;=1"),IF(COUNTIF('Master list(no salts, metals)'!$K2121:$Y2121, "#N/A")=14,TRUE,FALSE))</f>
        <v>0</v>
      </c>
      <c r="P2129" t="b">
        <f>AND(COUNTIF('Master list(no salts, metals)'!P2121,"&lt;=1"),IF(COUNTIF('Master list(no salts, metals)'!$K2121:$Y2121, "#N/A")=14,TRUE,FALSE))</f>
        <v>0</v>
      </c>
      <c r="Q2129" t="b">
        <f>AND(COUNTIF('Master list(no salts, metals)'!Q2121,"&lt;=1"),IF(COUNTIF('Master list(no salts, metals)'!$K2121:$Y2121, "#N/A")=14,TRUE,FALSE))</f>
        <v>0</v>
      </c>
      <c r="R2129" t="b">
        <f>AND(COUNTIF('Master list(no salts, metals)'!R2121,"&lt;=1"),IF(COUNTIF('Master list(no salts, metals)'!$K2121:$Y2121, "#N/A")=14,TRUE,FALSE))</f>
        <v>0</v>
      </c>
      <c r="S2129" t="b">
        <f>AND(COUNTIF('Master list(no salts, metals)'!S2121,"&lt;=1"),IF(COUNTIF('Master list(no salts, metals)'!$K2121:$Y2121, "#N/A")=14,TRUE,FALSE))</f>
        <v>0</v>
      </c>
      <c r="T2129" t="b">
        <f>AND(COUNTIF('Master list(no salts, metals)'!T2121,"&lt;=1"),IF(COUNTIF('Master list(no salts, metals)'!$K2121:$Y2121, "#N/A")=14,TRUE,FALSE))</f>
        <v>1</v>
      </c>
      <c r="U2129" t="b">
        <f>AND(COUNTIF('Master list(no salts, metals)'!U2121,"&lt;=1"),IF(COUNTIF('Master list(no salts, metals)'!$K2121:$Y2121, "#N/A")=14,TRUE,FALSE))</f>
        <v>0</v>
      </c>
      <c r="V2129" t="b">
        <f>AND(COUNTIF('Master list(no salts, metals)'!V2121,"&lt;=1"),IF(COUNTIF('Master list(no salts, metals)'!$K2121:$Y2121, "#N/A")=14,TRUE,FALSE))</f>
        <v>0</v>
      </c>
      <c r="W2129" t="b">
        <f>AND(COUNTIF('Master list(no salts, metals)'!W2121,"&lt;=1"),IF(COUNTIF('Master list(no salts, metals)'!$K2121:$Y2121, "#N/A")=14,TRUE,FALSE))</f>
        <v>0</v>
      </c>
      <c r="X2129" t="b">
        <f>AND(COUNTIF('Master list(no salts, metals)'!X2121,"&lt;=1"),IF(COUNTIF('Master list(no salts, metals)'!$K2121:$Y2121, "#N/A")=14,TRUE,FALSE))</f>
        <v>0</v>
      </c>
      <c r="Y2129" t="b">
        <f>AND(COUNTIF('Master list(no salts, metals)'!Y2121,"&lt;=1"),IF(COUNTIF('Master list(no salts, metals)'!$K2121:$Y2121, "#N/A")=14,TRUE,FALSE))</f>
        <v>0</v>
      </c>
    </row>
    <row r="2130" spans="11:25" x14ac:dyDescent="0.25">
      <c r="K2130" t="b">
        <f>AND(COUNTIF('Master list(no salts, metals)'!K2122,"&lt;=1"),IF(COUNTIF('Master list(no salts, metals)'!$K2122:$Y2122, "#N/A")=14,TRUE,FALSE))</f>
        <v>0</v>
      </c>
      <c r="L2130" t="b">
        <f>AND(COUNTIF('Master list(no salts, metals)'!L2122,"&lt;=1"),IF(COUNTIF('Master list(no salts, metals)'!$K2122:$Y2122, "#N/A")=14,TRUE,FALSE))</f>
        <v>0</v>
      </c>
      <c r="M2130" t="b">
        <f>AND(COUNTIF('Master list(no salts, metals)'!M2122,"&lt;=1"),IF(COUNTIF('Master list(no salts, metals)'!$K2122:$Y2122, "#N/A")=14,TRUE,FALSE))</f>
        <v>0</v>
      </c>
      <c r="N2130" t="b">
        <f>AND(COUNTIF('Master list(no salts, metals)'!N2122,"&lt;=1"),IF(COUNTIF('Master list(no salts, metals)'!$K2122:$Y2122, "#N/A")=14,TRUE,FALSE))</f>
        <v>0</v>
      </c>
      <c r="O2130" t="b">
        <f>AND(COUNTIF('Master list(no salts, metals)'!O2122,"&lt;=1"),IF(COUNTIF('Master list(no salts, metals)'!$K2122:$Y2122, "#N/A")=14,TRUE,FALSE))</f>
        <v>0</v>
      </c>
      <c r="P2130" t="b">
        <f>AND(COUNTIF('Master list(no salts, metals)'!P2122,"&lt;=1"),IF(COUNTIF('Master list(no salts, metals)'!$K2122:$Y2122, "#N/A")=14,TRUE,FALSE))</f>
        <v>0</v>
      </c>
      <c r="Q2130" t="b">
        <f>AND(COUNTIF('Master list(no salts, metals)'!Q2122,"&lt;=1"),IF(COUNTIF('Master list(no salts, metals)'!$K2122:$Y2122, "#N/A")=14,TRUE,FALSE))</f>
        <v>0</v>
      </c>
      <c r="R2130" t="b">
        <f>AND(COUNTIF('Master list(no salts, metals)'!R2122,"&lt;=1"),IF(COUNTIF('Master list(no salts, metals)'!$K2122:$Y2122, "#N/A")=14,TRUE,FALSE))</f>
        <v>0</v>
      </c>
      <c r="S2130" t="b">
        <f>AND(COUNTIF('Master list(no salts, metals)'!S2122,"&lt;=1"),IF(COUNTIF('Master list(no salts, metals)'!$K2122:$Y2122, "#N/A")=14,TRUE,FALSE))</f>
        <v>0</v>
      </c>
      <c r="T2130" t="b">
        <f>AND(COUNTIF('Master list(no salts, metals)'!T2122,"&lt;=1"),IF(COUNTIF('Master list(no salts, metals)'!$K2122:$Y2122, "#N/A")=14,TRUE,FALSE))</f>
        <v>0</v>
      </c>
      <c r="U2130" t="b">
        <f>AND(COUNTIF('Master list(no salts, metals)'!U2122,"&lt;=1"),IF(COUNTIF('Master list(no salts, metals)'!$K2122:$Y2122, "#N/A")=14,TRUE,FALSE))</f>
        <v>0</v>
      </c>
      <c r="V2130" t="b">
        <f>AND(COUNTIF('Master list(no salts, metals)'!V2122,"&lt;=1"),IF(COUNTIF('Master list(no salts, metals)'!$K2122:$Y2122, "#N/A")=14,TRUE,FALSE))</f>
        <v>0</v>
      </c>
      <c r="W2130" t="b">
        <f>AND(COUNTIF('Master list(no salts, metals)'!W2122,"&lt;=1"),IF(COUNTIF('Master list(no salts, metals)'!$K2122:$Y2122, "#N/A")=14,TRUE,FALSE))</f>
        <v>0</v>
      </c>
      <c r="X2130" t="b">
        <f>AND(COUNTIF('Master list(no salts, metals)'!X2122,"&lt;=1"),IF(COUNTIF('Master list(no salts, metals)'!$K2122:$Y2122, "#N/A")=14,TRUE,FALSE))</f>
        <v>0</v>
      </c>
      <c r="Y2130" t="b">
        <f>AND(COUNTIF('Master list(no salts, metals)'!Y2122,"&lt;=1"),IF(COUNTIF('Master list(no salts, metals)'!$K2122:$Y2122, "#N/A")=14,TRUE,FALSE))</f>
        <v>0</v>
      </c>
    </row>
    <row r="2131" spans="11:25" x14ac:dyDescent="0.25">
      <c r="K2131" t="b">
        <f>AND(COUNTIF('Master list(no salts, metals)'!K2123,"&lt;=1"),IF(COUNTIF('Master list(no salts, metals)'!$K2123:$Y2123, "#N/A")=14,TRUE,FALSE))</f>
        <v>0</v>
      </c>
      <c r="L2131" t="b">
        <f>AND(COUNTIF('Master list(no salts, metals)'!L2123,"&lt;=1"),IF(COUNTIF('Master list(no salts, metals)'!$K2123:$Y2123, "#N/A")=14,TRUE,FALSE))</f>
        <v>0</v>
      </c>
      <c r="M2131" t="b">
        <f>AND(COUNTIF('Master list(no salts, metals)'!M2123,"&lt;=1"),IF(COUNTIF('Master list(no salts, metals)'!$K2123:$Y2123, "#N/A")=14,TRUE,FALSE))</f>
        <v>0</v>
      </c>
      <c r="N2131" t="b">
        <f>AND(COUNTIF('Master list(no salts, metals)'!N2123,"&lt;=1"),IF(COUNTIF('Master list(no salts, metals)'!$K2123:$Y2123, "#N/A")=14,TRUE,FALSE))</f>
        <v>0</v>
      </c>
      <c r="O2131" t="b">
        <f>AND(COUNTIF('Master list(no salts, metals)'!O2123,"&lt;=1"),IF(COUNTIF('Master list(no salts, metals)'!$K2123:$Y2123, "#N/A")=14,TRUE,FALSE))</f>
        <v>0</v>
      </c>
      <c r="P2131" t="b">
        <f>AND(COUNTIF('Master list(no salts, metals)'!P2123,"&lt;=1"),IF(COUNTIF('Master list(no salts, metals)'!$K2123:$Y2123, "#N/A")=14,TRUE,FALSE))</f>
        <v>0</v>
      </c>
      <c r="Q2131" t="b">
        <f>AND(COUNTIF('Master list(no salts, metals)'!Q2123,"&lt;=1"),IF(COUNTIF('Master list(no salts, metals)'!$K2123:$Y2123, "#N/A")=14,TRUE,FALSE))</f>
        <v>0</v>
      </c>
      <c r="R2131" t="b">
        <f>AND(COUNTIF('Master list(no salts, metals)'!R2123,"&lt;=1"),IF(COUNTIF('Master list(no salts, metals)'!$K2123:$Y2123, "#N/A")=14,TRUE,FALSE))</f>
        <v>0</v>
      </c>
      <c r="S2131" t="b">
        <f>AND(COUNTIF('Master list(no salts, metals)'!S2123,"&lt;=1"),IF(COUNTIF('Master list(no salts, metals)'!$K2123:$Y2123, "#N/A")=14,TRUE,FALSE))</f>
        <v>0</v>
      </c>
      <c r="T2131" t="b">
        <f>AND(COUNTIF('Master list(no salts, metals)'!T2123,"&lt;=1"),IF(COUNTIF('Master list(no salts, metals)'!$K2123:$Y2123, "#N/A")=14,TRUE,FALSE))</f>
        <v>0</v>
      </c>
      <c r="U2131" t="b">
        <f>AND(COUNTIF('Master list(no salts, metals)'!U2123,"&lt;=1"),IF(COUNTIF('Master list(no salts, metals)'!$K2123:$Y2123, "#N/A")=14,TRUE,FALSE))</f>
        <v>0</v>
      </c>
      <c r="V2131" t="b">
        <f>AND(COUNTIF('Master list(no salts, metals)'!V2123,"&lt;=1"),IF(COUNTIF('Master list(no salts, metals)'!$K2123:$Y2123, "#N/A")=14,TRUE,FALSE))</f>
        <v>0</v>
      </c>
      <c r="W2131" t="b">
        <f>AND(COUNTIF('Master list(no salts, metals)'!W2123,"&lt;=1"),IF(COUNTIF('Master list(no salts, metals)'!$K2123:$Y2123, "#N/A")=14,TRUE,FALSE))</f>
        <v>0</v>
      </c>
      <c r="X2131" t="b">
        <f>AND(COUNTIF('Master list(no salts, metals)'!X2123,"&lt;=1"),IF(COUNTIF('Master list(no salts, metals)'!$K2123:$Y2123, "#N/A")=14,TRUE,FALSE))</f>
        <v>0</v>
      </c>
      <c r="Y2131" t="b">
        <f>AND(COUNTIF('Master list(no salts, metals)'!Y2123,"&lt;=1"),IF(COUNTIF('Master list(no salts, metals)'!$K2123:$Y2123, "#N/A")=14,TRUE,FALSE))</f>
        <v>0</v>
      </c>
    </row>
    <row r="2132" spans="11:25" x14ac:dyDescent="0.25">
      <c r="K2132" t="b">
        <f>AND(COUNTIF('Master list(no salts, metals)'!K2124,"&lt;=1"),IF(COUNTIF('Master list(no salts, metals)'!$K2124:$Y2124, "#N/A")=14,TRUE,FALSE))</f>
        <v>0</v>
      </c>
      <c r="L2132" t="b">
        <f>AND(COUNTIF('Master list(no salts, metals)'!L2124,"&lt;=1"),IF(COUNTIF('Master list(no salts, metals)'!$K2124:$Y2124, "#N/A")=14,TRUE,FALSE))</f>
        <v>0</v>
      </c>
      <c r="M2132" t="b">
        <f>AND(COUNTIF('Master list(no salts, metals)'!M2124,"&lt;=1"),IF(COUNTIF('Master list(no salts, metals)'!$K2124:$Y2124, "#N/A")=14,TRUE,FALSE))</f>
        <v>0</v>
      </c>
      <c r="N2132" t="b">
        <f>AND(COUNTIF('Master list(no salts, metals)'!N2124,"&lt;=1"),IF(COUNTIF('Master list(no salts, metals)'!$K2124:$Y2124, "#N/A")=14,TRUE,FALSE))</f>
        <v>0</v>
      </c>
      <c r="O2132" t="b">
        <f>AND(COUNTIF('Master list(no salts, metals)'!O2124,"&lt;=1"),IF(COUNTIF('Master list(no salts, metals)'!$K2124:$Y2124, "#N/A")=14,TRUE,FALSE))</f>
        <v>0</v>
      </c>
      <c r="P2132" t="b">
        <f>AND(COUNTIF('Master list(no salts, metals)'!P2124,"&lt;=1"),IF(COUNTIF('Master list(no salts, metals)'!$K2124:$Y2124, "#N/A")=14,TRUE,FALSE))</f>
        <v>0</v>
      </c>
      <c r="Q2132" t="b">
        <f>AND(COUNTIF('Master list(no salts, metals)'!Q2124,"&lt;=1"),IF(COUNTIF('Master list(no salts, metals)'!$K2124:$Y2124, "#N/A")=14,TRUE,FALSE))</f>
        <v>0</v>
      </c>
      <c r="R2132" t="b">
        <f>AND(COUNTIF('Master list(no salts, metals)'!R2124,"&lt;=1"),IF(COUNTIF('Master list(no salts, metals)'!$K2124:$Y2124, "#N/A")=14,TRUE,FALSE))</f>
        <v>0</v>
      </c>
      <c r="S2132" t="b">
        <f>AND(COUNTIF('Master list(no salts, metals)'!S2124,"&lt;=1"),IF(COUNTIF('Master list(no salts, metals)'!$K2124:$Y2124, "#N/A")=14,TRUE,FALSE))</f>
        <v>0</v>
      </c>
      <c r="T2132" t="b">
        <f>AND(COUNTIF('Master list(no salts, metals)'!T2124,"&lt;=1"),IF(COUNTIF('Master list(no salts, metals)'!$K2124:$Y2124, "#N/A")=14,TRUE,FALSE))</f>
        <v>1</v>
      </c>
      <c r="U2132" t="b">
        <f>AND(COUNTIF('Master list(no salts, metals)'!U2124,"&lt;=1"),IF(COUNTIF('Master list(no salts, metals)'!$K2124:$Y2124, "#N/A")=14,TRUE,FALSE))</f>
        <v>0</v>
      </c>
      <c r="V2132" t="b">
        <f>AND(COUNTIF('Master list(no salts, metals)'!V2124,"&lt;=1"),IF(COUNTIF('Master list(no salts, metals)'!$K2124:$Y2124, "#N/A")=14,TRUE,FALSE))</f>
        <v>0</v>
      </c>
      <c r="W2132" t="b">
        <f>AND(COUNTIF('Master list(no salts, metals)'!W2124,"&lt;=1"),IF(COUNTIF('Master list(no salts, metals)'!$K2124:$Y2124, "#N/A")=14,TRUE,FALSE))</f>
        <v>0</v>
      </c>
      <c r="X2132" t="b">
        <f>AND(COUNTIF('Master list(no salts, metals)'!X2124,"&lt;=1"),IF(COUNTIF('Master list(no salts, metals)'!$K2124:$Y2124, "#N/A")=14,TRUE,FALSE))</f>
        <v>0</v>
      </c>
      <c r="Y2132" t="b">
        <f>AND(COUNTIF('Master list(no salts, metals)'!Y2124,"&lt;=1"),IF(COUNTIF('Master list(no salts, metals)'!$K2124:$Y2124, "#N/A")=14,TRUE,FALSE))</f>
        <v>0</v>
      </c>
    </row>
    <row r="2133" spans="11:25" x14ac:dyDescent="0.25">
      <c r="K2133" t="b">
        <f>AND(COUNTIF('Master list(no salts, metals)'!K2125,"&lt;=1"),IF(COUNTIF('Master list(no salts, metals)'!$K2125:$Y2125, "#N/A")=14,TRUE,FALSE))</f>
        <v>0</v>
      </c>
      <c r="L2133" t="b">
        <f>AND(COUNTIF('Master list(no salts, metals)'!L2125,"&lt;=1"),IF(COUNTIF('Master list(no salts, metals)'!$K2125:$Y2125, "#N/A")=14,TRUE,FALSE))</f>
        <v>0</v>
      </c>
      <c r="M2133" t="b">
        <f>AND(COUNTIF('Master list(no salts, metals)'!M2125,"&lt;=1"),IF(COUNTIF('Master list(no salts, metals)'!$K2125:$Y2125, "#N/A")=14,TRUE,FALSE))</f>
        <v>0</v>
      </c>
      <c r="N2133" t="b">
        <f>AND(COUNTIF('Master list(no salts, metals)'!N2125,"&lt;=1"),IF(COUNTIF('Master list(no salts, metals)'!$K2125:$Y2125, "#N/A")=14,TRUE,FALSE))</f>
        <v>0</v>
      </c>
      <c r="O2133" t="b">
        <f>AND(COUNTIF('Master list(no salts, metals)'!O2125,"&lt;=1"),IF(COUNTIF('Master list(no salts, metals)'!$K2125:$Y2125, "#N/A")=14,TRUE,FALSE))</f>
        <v>0</v>
      </c>
      <c r="P2133" t="b">
        <f>AND(COUNTIF('Master list(no salts, metals)'!P2125,"&lt;=1"),IF(COUNTIF('Master list(no salts, metals)'!$K2125:$Y2125, "#N/A")=14,TRUE,FALSE))</f>
        <v>0</v>
      </c>
      <c r="Q2133" t="b">
        <f>AND(COUNTIF('Master list(no salts, metals)'!Q2125,"&lt;=1"),IF(COUNTIF('Master list(no salts, metals)'!$K2125:$Y2125, "#N/A")=14,TRUE,FALSE))</f>
        <v>0</v>
      </c>
      <c r="R2133" t="b">
        <f>AND(COUNTIF('Master list(no salts, metals)'!R2125,"&lt;=1"),IF(COUNTIF('Master list(no salts, metals)'!$K2125:$Y2125, "#N/A")=14,TRUE,FALSE))</f>
        <v>0</v>
      </c>
      <c r="S2133" t="b">
        <f>AND(COUNTIF('Master list(no salts, metals)'!S2125,"&lt;=1"),IF(COUNTIF('Master list(no salts, metals)'!$K2125:$Y2125, "#N/A")=14,TRUE,FALSE))</f>
        <v>0</v>
      </c>
      <c r="T2133" t="b">
        <f>AND(COUNTIF('Master list(no salts, metals)'!T2125,"&lt;=1"),IF(COUNTIF('Master list(no salts, metals)'!$K2125:$Y2125, "#N/A")=14,TRUE,FALSE))</f>
        <v>0</v>
      </c>
      <c r="U2133" t="b">
        <f>AND(COUNTIF('Master list(no salts, metals)'!U2125,"&lt;=1"),IF(COUNTIF('Master list(no salts, metals)'!$K2125:$Y2125, "#N/A")=14,TRUE,FALSE))</f>
        <v>0</v>
      </c>
      <c r="V2133" t="b">
        <f>AND(COUNTIF('Master list(no salts, metals)'!V2125,"&lt;=1"),IF(COUNTIF('Master list(no salts, metals)'!$K2125:$Y2125, "#N/A")=14,TRUE,FALSE))</f>
        <v>0</v>
      </c>
      <c r="W2133" t="b">
        <f>AND(COUNTIF('Master list(no salts, metals)'!W2125,"&lt;=1"),IF(COUNTIF('Master list(no salts, metals)'!$K2125:$Y2125, "#N/A")=14,TRUE,FALSE))</f>
        <v>1</v>
      </c>
      <c r="X2133" t="b">
        <f>AND(COUNTIF('Master list(no salts, metals)'!X2125,"&lt;=1"),IF(COUNTIF('Master list(no salts, metals)'!$K2125:$Y2125, "#N/A")=14,TRUE,FALSE))</f>
        <v>0</v>
      </c>
      <c r="Y2133" t="b">
        <f>AND(COUNTIF('Master list(no salts, metals)'!Y2125,"&lt;=1"),IF(COUNTIF('Master list(no salts, metals)'!$K2125:$Y2125, "#N/A")=14,TRUE,FALSE))</f>
        <v>0</v>
      </c>
    </row>
    <row r="2134" spans="11:25" x14ac:dyDescent="0.25">
      <c r="K2134" t="b">
        <f>AND(COUNTIF('Master list(no salts, metals)'!K2126,"&lt;=1"),IF(COUNTIF('Master list(no salts, metals)'!$K2126:$Y2126, "#N/A")=14,TRUE,FALSE))</f>
        <v>0</v>
      </c>
      <c r="L2134" t="b">
        <f>AND(COUNTIF('Master list(no salts, metals)'!L2126,"&lt;=1"),IF(COUNTIF('Master list(no salts, metals)'!$K2126:$Y2126, "#N/A")=14,TRUE,FALSE))</f>
        <v>0</v>
      </c>
      <c r="M2134" t="b">
        <f>AND(COUNTIF('Master list(no salts, metals)'!M2126,"&lt;=1"),IF(COUNTIF('Master list(no salts, metals)'!$K2126:$Y2126, "#N/A")=14,TRUE,FALSE))</f>
        <v>0</v>
      </c>
      <c r="N2134" t="b">
        <f>AND(COUNTIF('Master list(no salts, metals)'!N2126,"&lt;=1"),IF(COUNTIF('Master list(no salts, metals)'!$K2126:$Y2126, "#N/A")=14,TRUE,FALSE))</f>
        <v>0</v>
      </c>
      <c r="O2134" t="b">
        <f>AND(COUNTIF('Master list(no salts, metals)'!O2126,"&lt;=1"),IF(COUNTIF('Master list(no salts, metals)'!$K2126:$Y2126, "#N/A")=14,TRUE,FALSE))</f>
        <v>0</v>
      </c>
      <c r="P2134" t="b">
        <f>AND(COUNTIF('Master list(no salts, metals)'!P2126,"&lt;=1"),IF(COUNTIF('Master list(no salts, metals)'!$K2126:$Y2126, "#N/A")=14,TRUE,FALSE))</f>
        <v>0</v>
      </c>
      <c r="Q2134" t="b">
        <f>AND(COUNTIF('Master list(no salts, metals)'!Q2126,"&lt;=1"),IF(COUNTIF('Master list(no salts, metals)'!$K2126:$Y2126, "#N/A")=14,TRUE,FALSE))</f>
        <v>0</v>
      </c>
      <c r="R2134" t="b">
        <f>AND(COUNTIF('Master list(no salts, metals)'!R2126,"&lt;=1"),IF(COUNTIF('Master list(no salts, metals)'!$K2126:$Y2126, "#N/A")=14,TRUE,FALSE))</f>
        <v>0</v>
      </c>
      <c r="S2134" t="b">
        <f>AND(COUNTIF('Master list(no salts, metals)'!S2126,"&lt;=1"),IF(COUNTIF('Master list(no salts, metals)'!$K2126:$Y2126, "#N/A")=14,TRUE,FALSE))</f>
        <v>0</v>
      </c>
      <c r="T2134" t="b">
        <f>AND(COUNTIF('Master list(no salts, metals)'!T2126,"&lt;=1"),IF(COUNTIF('Master list(no salts, metals)'!$K2126:$Y2126, "#N/A")=14,TRUE,FALSE))</f>
        <v>0</v>
      </c>
      <c r="U2134" t="b">
        <f>AND(COUNTIF('Master list(no salts, metals)'!U2126,"&lt;=1"),IF(COUNTIF('Master list(no salts, metals)'!$K2126:$Y2126, "#N/A")=14,TRUE,FALSE))</f>
        <v>0</v>
      </c>
      <c r="V2134" t="b">
        <f>AND(COUNTIF('Master list(no salts, metals)'!V2126,"&lt;=1"),IF(COUNTIF('Master list(no salts, metals)'!$K2126:$Y2126, "#N/A")=14,TRUE,FALSE))</f>
        <v>0</v>
      </c>
      <c r="W2134" t="b">
        <f>AND(COUNTIF('Master list(no salts, metals)'!W2126,"&lt;=1"),IF(COUNTIF('Master list(no salts, metals)'!$K2126:$Y2126, "#N/A")=14,TRUE,FALSE))</f>
        <v>1</v>
      </c>
      <c r="X2134" t="b">
        <f>AND(COUNTIF('Master list(no salts, metals)'!X2126,"&lt;=1"),IF(COUNTIF('Master list(no salts, metals)'!$K2126:$Y2126, "#N/A")=14,TRUE,FALSE))</f>
        <v>0</v>
      </c>
      <c r="Y2134" t="b">
        <f>AND(COUNTIF('Master list(no salts, metals)'!Y2126,"&lt;=1"),IF(COUNTIF('Master list(no salts, metals)'!$K2126:$Y2126, "#N/A")=14,TRUE,FALSE))</f>
        <v>0</v>
      </c>
    </row>
    <row r="2135" spans="11:25" x14ac:dyDescent="0.25">
      <c r="K2135" t="b">
        <f>AND(COUNTIF('Master list(no salts, metals)'!K2127,"&lt;=1"),IF(COUNTIF('Master list(no salts, metals)'!$K2127:$Y2127, "#N/A")=14,TRUE,FALSE))</f>
        <v>0</v>
      </c>
      <c r="L2135" t="b">
        <f>AND(COUNTIF('Master list(no salts, metals)'!L2127,"&lt;=1"),IF(COUNTIF('Master list(no salts, metals)'!$K2127:$Y2127, "#N/A")=14,TRUE,FALSE))</f>
        <v>0</v>
      </c>
      <c r="M2135" t="b">
        <f>AND(COUNTIF('Master list(no salts, metals)'!M2127,"&lt;=1"),IF(COUNTIF('Master list(no salts, metals)'!$K2127:$Y2127, "#N/A")=14,TRUE,FALSE))</f>
        <v>0</v>
      </c>
      <c r="N2135" t="b">
        <f>AND(COUNTIF('Master list(no salts, metals)'!N2127,"&lt;=1"),IF(COUNTIF('Master list(no salts, metals)'!$K2127:$Y2127, "#N/A")=14,TRUE,FALSE))</f>
        <v>0</v>
      </c>
      <c r="O2135" t="b">
        <f>AND(COUNTIF('Master list(no salts, metals)'!O2127,"&lt;=1"),IF(COUNTIF('Master list(no salts, metals)'!$K2127:$Y2127, "#N/A")=14,TRUE,FALSE))</f>
        <v>0</v>
      </c>
      <c r="P2135" t="b">
        <f>AND(COUNTIF('Master list(no salts, metals)'!P2127,"&lt;=1"),IF(COUNTIF('Master list(no salts, metals)'!$K2127:$Y2127, "#N/A")=14,TRUE,FALSE))</f>
        <v>0</v>
      </c>
      <c r="Q2135" t="b">
        <f>AND(COUNTIF('Master list(no salts, metals)'!Q2127,"&lt;=1"),IF(COUNTIF('Master list(no salts, metals)'!$K2127:$Y2127, "#N/A")=14,TRUE,FALSE))</f>
        <v>0</v>
      </c>
      <c r="R2135" t="b">
        <f>AND(COUNTIF('Master list(no salts, metals)'!R2127,"&lt;=1"),IF(COUNTIF('Master list(no salts, metals)'!$K2127:$Y2127, "#N/A")=14,TRUE,FALSE))</f>
        <v>0</v>
      </c>
      <c r="S2135" t="b">
        <f>AND(COUNTIF('Master list(no salts, metals)'!S2127,"&lt;=1"),IF(COUNTIF('Master list(no salts, metals)'!$K2127:$Y2127, "#N/A")=14,TRUE,FALSE))</f>
        <v>0</v>
      </c>
      <c r="T2135" t="b">
        <f>AND(COUNTIF('Master list(no salts, metals)'!T2127,"&lt;=1"),IF(COUNTIF('Master list(no salts, metals)'!$K2127:$Y2127, "#N/A")=14,TRUE,FALSE))</f>
        <v>0</v>
      </c>
      <c r="U2135" t="b">
        <f>AND(COUNTIF('Master list(no salts, metals)'!U2127,"&lt;=1"),IF(COUNTIF('Master list(no salts, metals)'!$K2127:$Y2127, "#N/A")=14,TRUE,FALSE))</f>
        <v>0</v>
      </c>
      <c r="V2135" t="b">
        <f>AND(COUNTIF('Master list(no salts, metals)'!V2127,"&lt;=1"),IF(COUNTIF('Master list(no salts, metals)'!$K2127:$Y2127, "#N/A")=14,TRUE,FALSE))</f>
        <v>0</v>
      </c>
      <c r="W2135" t="b">
        <f>AND(COUNTIF('Master list(no salts, metals)'!W2127,"&lt;=1"),IF(COUNTIF('Master list(no salts, metals)'!$K2127:$Y2127, "#N/A")=14,TRUE,FALSE))</f>
        <v>1</v>
      </c>
      <c r="X2135" t="b">
        <f>AND(COUNTIF('Master list(no salts, metals)'!X2127,"&lt;=1"),IF(COUNTIF('Master list(no salts, metals)'!$K2127:$Y2127, "#N/A")=14,TRUE,FALSE))</f>
        <v>0</v>
      </c>
      <c r="Y2135" t="b">
        <f>AND(COUNTIF('Master list(no salts, metals)'!Y2127,"&lt;=1"),IF(COUNTIF('Master list(no salts, metals)'!$K2127:$Y2127, "#N/A")=14,TRUE,FALSE))</f>
        <v>0</v>
      </c>
    </row>
    <row r="2136" spans="11:25" x14ac:dyDescent="0.25">
      <c r="K2136" t="b">
        <f>AND(COUNTIF('Master list(no salts, metals)'!K2128,"&lt;=1"),IF(COUNTIF('Master list(no salts, metals)'!$K2128:$Y2128, "#N/A")=14,TRUE,FALSE))</f>
        <v>0</v>
      </c>
      <c r="L2136" t="b">
        <f>AND(COUNTIF('Master list(no salts, metals)'!L2128,"&lt;=1"),IF(COUNTIF('Master list(no salts, metals)'!$K2128:$Y2128, "#N/A")=14,TRUE,FALSE))</f>
        <v>0</v>
      </c>
      <c r="M2136" t="b">
        <f>AND(COUNTIF('Master list(no salts, metals)'!M2128,"&lt;=1"),IF(COUNTIF('Master list(no salts, metals)'!$K2128:$Y2128, "#N/A")=14,TRUE,FALSE))</f>
        <v>0</v>
      </c>
      <c r="N2136" t="b">
        <f>AND(COUNTIF('Master list(no salts, metals)'!N2128,"&lt;=1"),IF(COUNTIF('Master list(no salts, metals)'!$K2128:$Y2128, "#N/A")=14,TRUE,FALSE))</f>
        <v>0</v>
      </c>
      <c r="O2136" t="b">
        <f>AND(COUNTIF('Master list(no salts, metals)'!O2128,"&lt;=1"),IF(COUNTIF('Master list(no salts, metals)'!$K2128:$Y2128, "#N/A")=14,TRUE,FALSE))</f>
        <v>0</v>
      </c>
      <c r="P2136" t="b">
        <f>AND(COUNTIF('Master list(no salts, metals)'!P2128,"&lt;=1"),IF(COUNTIF('Master list(no salts, metals)'!$K2128:$Y2128, "#N/A")=14,TRUE,FALSE))</f>
        <v>0</v>
      </c>
      <c r="Q2136" t="b">
        <f>AND(COUNTIF('Master list(no salts, metals)'!Q2128,"&lt;=1"),IF(COUNTIF('Master list(no salts, metals)'!$K2128:$Y2128, "#N/A")=14,TRUE,FALSE))</f>
        <v>0</v>
      </c>
      <c r="R2136" t="b">
        <f>AND(COUNTIF('Master list(no salts, metals)'!R2128,"&lt;=1"),IF(COUNTIF('Master list(no salts, metals)'!$K2128:$Y2128, "#N/A")=14,TRUE,FALSE))</f>
        <v>0</v>
      </c>
      <c r="S2136" t="b">
        <f>AND(COUNTIF('Master list(no salts, metals)'!S2128,"&lt;=1"),IF(COUNTIF('Master list(no salts, metals)'!$K2128:$Y2128, "#N/A")=14,TRUE,FALSE))</f>
        <v>0</v>
      </c>
      <c r="T2136" t="b">
        <f>AND(COUNTIF('Master list(no salts, metals)'!T2128,"&lt;=1"),IF(COUNTIF('Master list(no salts, metals)'!$K2128:$Y2128, "#N/A")=14,TRUE,FALSE))</f>
        <v>0</v>
      </c>
      <c r="U2136" t="b">
        <f>AND(COUNTIF('Master list(no salts, metals)'!U2128,"&lt;=1"),IF(COUNTIF('Master list(no salts, metals)'!$K2128:$Y2128, "#N/A")=14,TRUE,FALSE))</f>
        <v>0</v>
      </c>
      <c r="V2136" t="b">
        <f>AND(COUNTIF('Master list(no salts, metals)'!V2128,"&lt;=1"),IF(COUNTIF('Master list(no salts, metals)'!$K2128:$Y2128, "#N/A")=14,TRUE,FALSE))</f>
        <v>0</v>
      </c>
      <c r="W2136" t="b">
        <f>AND(COUNTIF('Master list(no salts, metals)'!W2128,"&lt;=1"),IF(COUNTIF('Master list(no salts, metals)'!$K2128:$Y2128, "#N/A")=14,TRUE,FALSE))</f>
        <v>0</v>
      </c>
      <c r="X2136" t="b">
        <f>AND(COUNTIF('Master list(no salts, metals)'!X2128,"&lt;=1"),IF(COUNTIF('Master list(no salts, metals)'!$K2128:$Y2128, "#N/A")=14,TRUE,FALSE))</f>
        <v>0</v>
      </c>
      <c r="Y2136" t="b">
        <f>AND(COUNTIF('Master list(no salts, metals)'!Y2128,"&lt;=1"),IF(COUNTIF('Master list(no salts, metals)'!$K2128:$Y2128, "#N/A")=14,TRUE,FALSE))</f>
        <v>0</v>
      </c>
    </row>
    <row r="2137" spans="11:25" x14ac:dyDescent="0.25">
      <c r="K2137" t="b">
        <f>AND(COUNTIF('Master list(no salts, metals)'!K2129,"&lt;=1"),IF(COUNTIF('Master list(no salts, metals)'!$K2129:$Y2129, "#N/A")=14,TRUE,FALSE))</f>
        <v>0</v>
      </c>
      <c r="L2137" t="b">
        <f>AND(COUNTIF('Master list(no salts, metals)'!L2129,"&lt;=1"),IF(COUNTIF('Master list(no salts, metals)'!$K2129:$Y2129, "#N/A")=14,TRUE,FALSE))</f>
        <v>0</v>
      </c>
      <c r="M2137" t="b">
        <f>AND(COUNTIF('Master list(no salts, metals)'!M2129,"&lt;=1"),IF(COUNTIF('Master list(no salts, metals)'!$K2129:$Y2129, "#N/A")=14,TRUE,FALSE))</f>
        <v>0</v>
      </c>
      <c r="N2137" t="b">
        <f>AND(COUNTIF('Master list(no salts, metals)'!N2129,"&lt;=1"),IF(COUNTIF('Master list(no salts, metals)'!$K2129:$Y2129, "#N/A")=14,TRUE,FALSE))</f>
        <v>0</v>
      </c>
      <c r="O2137" t="b">
        <f>AND(COUNTIF('Master list(no salts, metals)'!O2129,"&lt;=1"),IF(COUNTIF('Master list(no salts, metals)'!$K2129:$Y2129, "#N/A")=14,TRUE,FALSE))</f>
        <v>0</v>
      </c>
      <c r="P2137" t="b">
        <f>AND(COUNTIF('Master list(no salts, metals)'!P2129,"&lt;=1"),IF(COUNTIF('Master list(no salts, metals)'!$K2129:$Y2129, "#N/A")=14,TRUE,FALSE))</f>
        <v>0</v>
      </c>
      <c r="Q2137" t="b">
        <f>AND(COUNTIF('Master list(no salts, metals)'!Q2129,"&lt;=1"),IF(COUNTIF('Master list(no salts, metals)'!$K2129:$Y2129, "#N/A")=14,TRUE,FALSE))</f>
        <v>0</v>
      </c>
      <c r="R2137" t="b">
        <f>AND(COUNTIF('Master list(no salts, metals)'!R2129,"&lt;=1"),IF(COUNTIF('Master list(no salts, metals)'!$K2129:$Y2129, "#N/A")=14,TRUE,FALSE))</f>
        <v>0</v>
      </c>
      <c r="S2137" t="b">
        <f>AND(COUNTIF('Master list(no salts, metals)'!S2129,"&lt;=1"),IF(COUNTIF('Master list(no salts, metals)'!$K2129:$Y2129, "#N/A")=14,TRUE,FALSE))</f>
        <v>0</v>
      </c>
      <c r="T2137" t="b">
        <f>AND(COUNTIF('Master list(no salts, metals)'!T2129,"&lt;=1"),IF(COUNTIF('Master list(no salts, metals)'!$K2129:$Y2129, "#N/A")=14,TRUE,FALSE))</f>
        <v>0</v>
      </c>
      <c r="U2137" t="b">
        <f>AND(COUNTIF('Master list(no salts, metals)'!U2129,"&lt;=1"),IF(COUNTIF('Master list(no salts, metals)'!$K2129:$Y2129, "#N/A")=14,TRUE,FALSE))</f>
        <v>0</v>
      </c>
      <c r="V2137" t="b">
        <f>AND(COUNTIF('Master list(no salts, metals)'!V2129,"&lt;=1"),IF(COUNTIF('Master list(no salts, metals)'!$K2129:$Y2129, "#N/A")=14,TRUE,FALSE))</f>
        <v>0</v>
      </c>
      <c r="W2137" t="b">
        <f>AND(COUNTIF('Master list(no salts, metals)'!W2129,"&lt;=1"),IF(COUNTIF('Master list(no salts, metals)'!$K2129:$Y2129, "#N/A")=14,TRUE,FALSE))</f>
        <v>1</v>
      </c>
      <c r="X2137" t="b">
        <f>AND(COUNTIF('Master list(no salts, metals)'!X2129,"&lt;=1"),IF(COUNTIF('Master list(no salts, metals)'!$K2129:$Y2129, "#N/A")=14,TRUE,FALSE))</f>
        <v>0</v>
      </c>
      <c r="Y2137" t="b">
        <f>AND(COUNTIF('Master list(no salts, metals)'!Y2129,"&lt;=1"),IF(COUNTIF('Master list(no salts, metals)'!$K2129:$Y2129, "#N/A")=14,TRUE,FALSE))</f>
        <v>0</v>
      </c>
    </row>
    <row r="2138" spans="11:25" x14ac:dyDescent="0.25">
      <c r="K2138" t="b">
        <f>AND(COUNTIF('Master list(no salts, metals)'!K2130,"&lt;=1"),IF(COUNTIF('Master list(no salts, metals)'!$K2130:$Y2130, "#N/A")=14,TRUE,FALSE))</f>
        <v>0</v>
      </c>
      <c r="L2138" t="b">
        <f>AND(COUNTIF('Master list(no salts, metals)'!L2130,"&lt;=1"),IF(COUNTIF('Master list(no salts, metals)'!$K2130:$Y2130, "#N/A")=14,TRUE,FALSE))</f>
        <v>0</v>
      </c>
      <c r="M2138" t="b">
        <f>AND(COUNTIF('Master list(no salts, metals)'!M2130,"&lt;=1"),IF(COUNTIF('Master list(no salts, metals)'!$K2130:$Y2130, "#N/A")=14,TRUE,FALSE))</f>
        <v>0</v>
      </c>
      <c r="N2138" t="b">
        <f>AND(COUNTIF('Master list(no salts, metals)'!N2130,"&lt;=1"),IF(COUNTIF('Master list(no salts, metals)'!$K2130:$Y2130, "#N/A")=14,TRUE,FALSE))</f>
        <v>0</v>
      </c>
      <c r="O2138" t="b">
        <f>AND(COUNTIF('Master list(no salts, metals)'!O2130,"&lt;=1"),IF(COUNTIF('Master list(no salts, metals)'!$K2130:$Y2130, "#N/A")=14,TRUE,FALSE))</f>
        <v>0</v>
      </c>
      <c r="P2138" t="b">
        <f>AND(COUNTIF('Master list(no salts, metals)'!P2130,"&lt;=1"),IF(COUNTIF('Master list(no salts, metals)'!$K2130:$Y2130, "#N/A")=14,TRUE,FALSE))</f>
        <v>0</v>
      </c>
      <c r="Q2138" t="b">
        <f>AND(COUNTIF('Master list(no salts, metals)'!Q2130,"&lt;=1"),IF(COUNTIF('Master list(no salts, metals)'!$K2130:$Y2130, "#N/A")=14,TRUE,FALSE))</f>
        <v>0</v>
      </c>
      <c r="R2138" t="b">
        <f>AND(COUNTIF('Master list(no salts, metals)'!R2130,"&lt;=1"),IF(COUNTIF('Master list(no salts, metals)'!$K2130:$Y2130, "#N/A")=14,TRUE,FALSE))</f>
        <v>0</v>
      </c>
      <c r="S2138" t="b">
        <f>AND(COUNTIF('Master list(no salts, metals)'!S2130,"&lt;=1"),IF(COUNTIF('Master list(no salts, metals)'!$K2130:$Y2130, "#N/A")=14,TRUE,FALSE))</f>
        <v>0</v>
      </c>
      <c r="T2138" t="b">
        <f>AND(COUNTIF('Master list(no salts, metals)'!T2130,"&lt;=1"),IF(COUNTIF('Master list(no salts, metals)'!$K2130:$Y2130, "#N/A")=14,TRUE,FALSE))</f>
        <v>0</v>
      </c>
      <c r="U2138" t="b">
        <f>AND(COUNTIF('Master list(no salts, metals)'!U2130,"&lt;=1"),IF(COUNTIF('Master list(no salts, metals)'!$K2130:$Y2130, "#N/A")=14,TRUE,FALSE))</f>
        <v>0</v>
      </c>
      <c r="V2138" t="b">
        <f>AND(COUNTIF('Master list(no salts, metals)'!V2130,"&lt;=1"),IF(COUNTIF('Master list(no salts, metals)'!$K2130:$Y2130, "#N/A")=14,TRUE,FALSE))</f>
        <v>0</v>
      </c>
      <c r="W2138" t="b">
        <f>AND(COUNTIF('Master list(no salts, metals)'!W2130,"&lt;=1"),IF(COUNTIF('Master list(no salts, metals)'!$K2130:$Y2130, "#N/A")=14,TRUE,FALSE))</f>
        <v>1</v>
      </c>
      <c r="X2138" t="b">
        <f>AND(COUNTIF('Master list(no salts, metals)'!X2130,"&lt;=1"),IF(COUNTIF('Master list(no salts, metals)'!$K2130:$Y2130, "#N/A")=14,TRUE,FALSE))</f>
        <v>0</v>
      </c>
      <c r="Y2138" t="b">
        <f>AND(COUNTIF('Master list(no salts, metals)'!Y2130,"&lt;=1"),IF(COUNTIF('Master list(no salts, metals)'!$K2130:$Y2130, "#N/A")=14,TRUE,FALSE))</f>
        <v>0</v>
      </c>
    </row>
    <row r="2139" spans="11:25" x14ac:dyDescent="0.25">
      <c r="K2139" t="b">
        <f>AND(COUNTIF('Master list(no salts, metals)'!K2131,"&lt;=1"),IF(COUNTIF('Master list(no salts, metals)'!$K2131:$Y2131, "#N/A")=14,TRUE,FALSE))</f>
        <v>0</v>
      </c>
      <c r="L2139" t="b">
        <f>AND(COUNTIF('Master list(no salts, metals)'!L2131,"&lt;=1"),IF(COUNTIF('Master list(no salts, metals)'!$K2131:$Y2131, "#N/A")=14,TRUE,FALSE))</f>
        <v>0</v>
      </c>
      <c r="M2139" t="b">
        <f>AND(COUNTIF('Master list(no salts, metals)'!M2131,"&lt;=1"),IF(COUNTIF('Master list(no salts, metals)'!$K2131:$Y2131, "#N/A")=14,TRUE,FALSE))</f>
        <v>0</v>
      </c>
      <c r="N2139" t="b">
        <f>AND(COUNTIF('Master list(no salts, metals)'!N2131,"&lt;=1"),IF(COUNTIF('Master list(no salts, metals)'!$K2131:$Y2131, "#N/A")=14,TRUE,FALSE))</f>
        <v>0</v>
      </c>
      <c r="O2139" t="b">
        <f>AND(COUNTIF('Master list(no salts, metals)'!O2131,"&lt;=1"),IF(COUNTIF('Master list(no salts, metals)'!$K2131:$Y2131, "#N/A")=14,TRUE,FALSE))</f>
        <v>0</v>
      </c>
      <c r="P2139" t="b">
        <f>AND(COUNTIF('Master list(no salts, metals)'!P2131,"&lt;=1"),IF(COUNTIF('Master list(no salts, metals)'!$K2131:$Y2131, "#N/A")=14,TRUE,FALSE))</f>
        <v>0</v>
      </c>
      <c r="Q2139" t="b">
        <f>AND(COUNTIF('Master list(no salts, metals)'!Q2131,"&lt;=1"),IF(COUNTIF('Master list(no salts, metals)'!$K2131:$Y2131, "#N/A")=14,TRUE,FALSE))</f>
        <v>0</v>
      </c>
      <c r="R2139" t="b">
        <f>AND(COUNTIF('Master list(no salts, metals)'!R2131,"&lt;=1"),IF(COUNTIF('Master list(no salts, metals)'!$K2131:$Y2131, "#N/A")=14,TRUE,FALSE))</f>
        <v>0</v>
      </c>
      <c r="S2139" t="b">
        <f>AND(COUNTIF('Master list(no salts, metals)'!S2131,"&lt;=1"),IF(COUNTIF('Master list(no salts, metals)'!$K2131:$Y2131, "#N/A")=14,TRUE,FALSE))</f>
        <v>0</v>
      </c>
      <c r="T2139" t="b">
        <f>AND(COUNTIF('Master list(no salts, metals)'!T2131,"&lt;=1"),IF(COUNTIF('Master list(no salts, metals)'!$K2131:$Y2131, "#N/A")=14,TRUE,FALSE))</f>
        <v>0</v>
      </c>
      <c r="U2139" t="b">
        <f>AND(COUNTIF('Master list(no salts, metals)'!U2131,"&lt;=1"),IF(COUNTIF('Master list(no salts, metals)'!$K2131:$Y2131, "#N/A")=14,TRUE,FALSE))</f>
        <v>0</v>
      </c>
      <c r="V2139" t="b">
        <f>AND(COUNTIF('Master list(no salts, metals)'!V2131,"&lt;=1"),IF(COUNTIF('Master list(no salts, metals)'!$K2131:$Y2131, "#N/A")=14,TRUE,FALSE))</f>
        <v>0</v>
      </c>
      <c r="W2139" t="b">
        <f>AND(COUNTIF('Master list(no salts, metals)'!W2131,"&lt;=1"),IF(COUNTIF('Master list(no salts, metals)'!$K2131:$Y2131, "#N/A")=14,TRUE,FALSE))</f>
        <v>1</v>
      </c>
      <c r="X2139" t="b">
        <f>AND(COUNTIF('Master list(no salts, metals)'!X2131,"&lt;=1"),IF(COUNTIF('Master list(no salts, metals)'!$K2131:$Y2131, "#N/A")=14,TRUE,FALSE))</f>
        <v>0</v>
      </c>
      <c r="Y2139" t="b">
        <f>AND(COUNTIF('Master list(no salts, metals)'!Y2131,"&lt;=1"),IF(COUNTIF('Master list(no salts, metals)'!$K2131:$Y2131, "#N/A")=14,TRUE,FALSE))</f>
        <v>0</v>
      </c>
    </row>
    <row r="2140" spans="11:25" x14ac:dyDescent="0.25">
      <c r="K2140" t="b">
        <f>AND(COUNTIF('Master list(no salts, metals)'!K2132,"&lt;=1"),IF(COUNTIF('Master list(no salts, metals)'!$K2132:$Y2132, "#N/A")=14,TRUE,FALSE))</f>
        <v>0</v>
      </c>
      <c r="L2140" t="b">
        <f>AND(COUNTIF('Master list(no salts, metals)'!L2132,"&lt;=1"),IF(COUNTIF('Master list(no salts, metals)'!$K2132:$Y2132, "#N/A")=14,TRUE,FALSE))</f>
        <v>0</v>
      </c>
      <c r="M2140" t="b">
        <f>AND(COUNTIF('Master list(no salts, metals)'!M2132,"&lt;=1"),IF(COUNTIF('Master list(no salts, metals)'!$K2132:$Y2132, "#N/A")=14,TRUE,FALSE))</f>
        <v>0</v>
      </c>
      <c r="N2140" t="b">
        <f>AND(COUNTIF('Master list(no salts, metals)'!N2132,"&lt;=1"),IF(COUNTIF('Master list(no salts, metals)'!$K2132:$Y2132, "#N/A")=14,TRUE,FALSE))</f>
        <v>0</v>
      </c>
      <c r="O2140" t="b">
        <f>AND(COUNTIF('Master list(no salts, metals)'!O2132,"&lt;=1"),IF(COUNTIF('Master list(no salts, metals)'!$K2132:$Y2132, "#N/A")=14,TRUE,FALSE))</f>
        <v>0</v>
      </c>
      <c r="P2140" t="b">
        <f>AND(COUNTIF('Master list(no salts, metals)'!P2132,"&lt;=1"),IF(COUNTIF('Master list(no salts, metals)'!$K2132:$Y2132, "#N/A")=14,TRUE,FALSE))</f>
        <v>0</v>
      </c>
      <c r="Q2140" t="b">
        <f>AND(COUNTIF('Master list(no salts, metals)'!Q2132,"&lt;=1"),IF(COUNTIF('Master list(no salts, metals)'!$K2132:$Y2132, "#N/A")=14,TRUE,FALSE))</f>
        <v>0</v>
      </c>
      <c r="R2140" t="b">
        <f>AND(COUNTIF('Master list(no salts, metals)'!R2132,"&lt;=1"),IF(COUNTIF('Master list(no salts, metals)'!$K2132:$Y2132, "#N/A")=14,TRUE,FALSE))</f>
        <v>0</v>
      </c>
      <c r="S2140" t="b">
        <f>AND(COUNTIF('Master list(no salts, metals)'!S2132,"&lt;=1"),IF(COUNTIF('Master list(no salts, metals)'!$K2132:$Y2132, "#N/A")=14,TRUE,FALSE))</f>
        <v>0</v>
      </c>
      <c r="T2140" t="b">
        <f>AND(COUNTIF('Master list(no salts, metals)'!T2132,"&lt;=1"),IF(COUNTIF('Master list(no salts, metals)'!$K2132:$Y2132, "#N/A")=14,TRUE,FALSE))</f>
        <v>0</v>
      </c>
      <c r="U2140" t="b">
        <f>AND(COUNTIF('Master list(no salts, metals)'!U2132,"&lt;=1"),IF(COUNTIF('Master list(no salts, metals)'!$K2132:$Y2132, "#N/A")=14,TRUE,FALSE))</f>
        <v>0</v>
      </c>
      <c r="V2140" t="b">
        <f>AND(COUNTIF('Master list(no salts, metals)'!V2132,"&lt;=1"),IF(COUNTIF('Master list(no salts, metals)'!$K2132:$Y2132, "#N/A")=14,TRUE,FALSE))</f>
        <v>0</v>
      </c>
      <c r="W2140" t="b">
        <f>AND(COUNTIF('Master list(no salts, metals)'!W2132,"&lt;=1"),IF(COUNTIF('Master list(no salts, metals)'!$K2132:$Y2132, "#N/A")=14,TRUE,FALSE))</f>
        <v>1</v>
      </c>
      <c r="X2140" t="b">
        <f>AND(COUNTIF('Master list(no salts, metals)'!X2132,"&lt;=1"),IF(COUNTIF('Master list(no salts, metals)'!$K2132:$Y2132, "#N/A")=14,TRUE,FALSE))</f>
        <v>0</v>
      </c>
      <c r="Y2140" t="b">
        <f>AND(COUNTIF('Master list(no salts, metals)'!Y2132,"&lt;=1"),IF(COUNTIF('Master list(no salts, metals)'!$K2132:$Y2132, "#N/A")=14,TRUE,FALSE))</f>
        <v>0</v>
      </c>
    </row>
    <row r="2141" spans="11:25" x14ac:dyDescent="0.25">
      <c r="K2141" t="b">
        <f>AND(COUNTIF('Master list(no salts, metals)'!K2133,"&lt;=1"),IF(COUNTIF('Master list(no salts, metals)'!$K2133:$Y2133, "#N/A")=14,TRUE,FALSE))</f>
        <v>0</v>
      </c>
      <c r="L2141" t="b">
        <f>AND(COUNTIF('Master list(no salts, metals)'!L2133,"&lt;=1"),IF(COUNTIF('Master list(no salts, metals)'!$K2133:$Y2133, "#N/A")=14,TRUE,FALSE))</f>
        <v>0</v>
      </c>
      <c r="M2141" t="b">
        <f>AND(COUNTIF('Master list(no salts, metals)'!M2133,"&lt;=1"),IF(COUNTIF('Master list(no salts, metals)'!$K2133:$Y2133, "#N/A")=14,TRUE,FALSE))</f>
        <v>0</v>
      </c>
      <c r="N2141" t="b">
        <f>AND(COUNTIF('Master list(no salts, metals)'!N2133,"&lt;=1"),IF(COUNTIF('Master list(no salts, metals)'!$K2133:$Y2133, "#N/A")=14,TRUE,FALSE))</f>
        <v>0</v>
      </c>
      <c r="O2141" t="b">
        <f>AND(COUNTIF('Master list(no salts, metals)'!O2133,"&lt;=1"),IF(COUNTIF('Master list(no salts, metals)'!$K2133:$Y2133, "#N/A")=14,TRUE,FALSE))</f>
        <v>0</v>
      </c>
      <c r="P2141" t="b">
        <f>AND(COUNTIF('Master list(no salts, metals)'!P2133,"&lt;=1"),IF(COUNTIF('Master list(no salts, metals)'!$K2133:$Y2133, "#N/A")=14,TRUE,FALSE))</f>
        <v>0</v>
      </c>
      <c r="Q2141" t="b">
        <f>AND(COUNTIF('Master list(no salts, metals)'!Q2133,"&lt;=1"),IF(COUNTIF('Master list(no salts, metals)'!$K2133:$Y2133, "#N/A")=14,TRUE,FALSE))</f>
        <v>0</v>
      </c>
      <c r="R2141" t="b">
        <f>AND(COUNTIF('Master list(no salts, metals)'!R2133,"&lt;=1"),IF(COUNTIF('Master list(no salts, metals)'!$K2133:$Y2133, "#N/A")=14,TRUE,FALSE))</f>
        <v>0</v>
      </c>
      <c r="S2141" t="b">
        <f>AND(COUNTIF('Master list(no salts, metals)'!S2133,"&lt;=1"),IF(COUNTIF('Master list(no salts, metals)'!$K2133:$Y2133, "#N/A")=14,TRUE,FALSE))</f>
        <v>0</v>
      </c>
      <c r="T2141" t="b">
        <f>AND(COUNTIF('Master list(no salts, metals)'!T2133,"&lt;=1"),IF(COUNTIF('Master list(no salts, metals)'!$K2133:$Y2133, "#N/A")=14,TRUE,FALSE))</f>
        <v>0</v>
      </c>
      <c r="U2141" t="b">
        <f>AND(COUNTIF('Master list(no salts, metals)'!U2133,"&lt;=1"),IF(COUNTIF('Master list(no salts, metals)'!$K2133:$Y2133, "#N/A")=14,TRUE,FALSE))</f>
        <v>0</v>
      </c>
      <c r="V2141" t="b">
        <f>AND(COUNTIF('Master list(no salts, metals)'!V2133,"&lt;=1"),IF(COUNTIF('Master list(no salts, metals)'!$K2133:$Y2133, "#N/A")=14,TRUE,FALSE))</f>
        <v>0</v>
      </c>
      <c r="W2141" t="b">
        <f>AND(COUNTIF('Master list(no salts, metals)'!W2133,"&lt;=1"),IF(COUNTIF('Master list(no salts, metals)'!$K2133:$Y2133, "#N/A")=14,TRUE,FALSE))</f>
        <v>1</v>
      </c>
      <c r="X2141" t="b">
        <f>AND(COUNTIF('Master list(no salts, metals)'!X2133,"&lt;=1"),IF(COUNTIF('Master list(no salts, metals)'!$K2133:$Y2133, "#N/A")=14,TRUE,FALSE))</f>
        <v>0</v>
      </c>
      <c r="Y2141" t="b">
        <f>AND(COUNTIF('Master list(no salts, metals)'!Y2133,"&lt;=1"),IF(COUNTIF('Master list(no salts, metals)'!$K2133:$Y2133, "#N/A")=14,TRUE,FALSE))</f>
        <v>0</v>
      </c>
    </row>
    <row r="2142" spans="11:25" x14ac:dyDescent="0.25">
      <c r="K2142" t="b">
        <f>AND(COUNTIF('Master list(no salts, metals)'!K2134,"&lt;=1"),IF(COUNTIF('Master list(no salts, metals)'!$K2134:$Y2134, "#N/A")=14,TRUE,FALSE))</f>
        <v>0</v>
      </c>
      <c r="L2142" t="b">
        <f>AND(COUNTIF('Master list(no salts, metals)'!L2134,"&lt;=1"),IF(COUNTIF('Master list(no salts, metals)'!$K2134:$Y2134, "#N/A")=14,TRUE,FALSE))</f>
        <v>0</v>
      </c>
      <c r="M2142" t="b">
        <f>AND(COUNTIF('Master list(no salts, metals)'!M2134,"&lt;=1"),IF(COUNTIF('Master list(no salts, metals)'!$K2134:$Y2134, "#N/A")=14,TRUE,FALSE))</f>
        <v>0</v>
      </c>
      <c r="N2142" t="b">
        <f>AND(COUNTIF('Master list(no salts, metals)'!N2134,"&lt;=1"),IF(COUNTIF('Master list(no salts, metals)'!$K2134:$Y2134, "#N/A")=14,TRUE,FALSE))</f>
        <v>0</v>
      </c>
      <c r="O2142" t="b">
        <f>AND(COUNTIF('Master list(no salts, metals)'!O2134,"&lt;=1"),IF(COUNTIF('Master list(no salts, metals)'!$K2134:$Y2134, "#N/A")=14,TRUE,FALSE))</f>
        <v>0</v>
      </c>
      <c r="P2142" t="b">
        <f>AND(COUNTIF('Master list(no salts, metals)'!P2134,"&lt;=1"),IF(COUNTIF('Master list(no salts, metals)'!$K2134:$Y2134, "#N/A")=14,TRUE,FALSE))</f>
        <v>0</v>
      </c>
      <c r="Q2142" t="b">
        <f>AND(COUNTIF('Master list(no salts, metals)'!Q2134,"&lt;=1"),IF(COUNTIF('Master list(no salts, metals)'!$K2134:$Y2134, "#N/A")=14,TRUE,FALSE))</f>
        <v>0</v>
      </c>
      <c r="R2142" t="b">
        <f>AND(COUNTIF('Master list(no salts, metals)'!R2134,"&lt;=1"),IF(COUNTIF('Master list(no salts, metals)'!$K2134:$Y2134, "#N/A")=14,TRUE,FALSE))</f>
        <v>0</v>
      </c>
      <c r="S2142" t="b">
        <f>AND(COUNTIF('Master list(no salts, metals)'!S2134,"&lt;=1"),IF(COUNTIF('Master list(no salts, metals)'!$K2134:$Y2134, "#N/A")=14,TRUE,FALSE))</f>
        <v>0</v>
      </c>
      <c r="T2142" t="b">
        <f>AND(COUNTIF('Master list(no salts, metals)'!T2134,"&lt;=1"),IF(COUNTIF('Master list(no salts, metals)'!$K2134:$Y2134, "#N/A")=14,TRUE,FALSE))</f>
        <v>0</v>
      </c>
      <c r="U2142" t="b">
        <f>AND(COUNTIF('Master list(no salts, metals)'!U2134,"&lt;=1"),IF(COUNTIF('Master list(no salts, metals)'!$K2134:$Y2134, "#N/A")=14,TRUE,FALSE))</f>
        <v>0</v>
      </c>
      <c r="V2142" t="b">
        <f>AND(COUNTIF('Master list(no salts, metals)'!V2134,"&lt;=1"),IF(COUNTIF('Master list(no salts, metals)'!$K2134:$Y2134, "#N/A")=14,TRUE,FALSE))</f>
        <v>0</v>
      </c>
      <c r="W2142" t="b">
        <f>AND(COUNTIF('Master list(no salts, metals)'!W2134,"&lt;=1"),IF(COUNTIF('Master list(no salts, metals)'!$K2134:$Y2134, "#N/A")=14,TRUE,FALSE))</f>
        <v>1</v>
      </c>
      <c r="X2142" t="b">
        <f>AND(COUNTIF('Master list(no salts, metals)'!X2134,"&lt;=1"),IF(COUNTIF('Master list(no salts, metals)'!$K2134:$Y2134, "#N/A")=14,TRUE,FALSE))</f>
        <v>0</v>
      </c>
      <c r="Y2142" t="b">
        <f>AND(COUNTIF('Master list(no salts, metals)'!Y2134,"&lt;=1"),IF(COUNTIF('Master list(no salts, metals)'!$K2134:$Y2134, "#N/A")=14,TRUE,FALSE))</f>
        <v>0</v>
      </c>
    </row>
    <row r="2143" spans="11:25" x14ac:dyDescent="0.25">
      <c r="K2143" t="b">
        <f>AND(COUNTIF('Master list(no salts, metals)'!K2135,"&lt;=1"),IF(COUNTIF('Master list(no salts, metals)'!$K2135:$Y2135, "#N/A")=14,TRUE,FALSE))</f>
        <v>0</v>
      </c>
      <c r="L2143" t="b">
        <f>AND(COUNTIF('Master list(no salts, metals)'!L2135,"&lt;=1"),IF(COUNTIF('Master list(no salts, metals)'!$K2135:$Y2135, "#N/A")=14,TRUE,FALSE))</f>
        <v>0</v>
      </c>
      <c r="M2143" t="b">
        <f>AND(COUNTIF('Master list(no salts, metals)'!M2135,"&lt;=1"),IF(COUNTIF('Master list(no salts, metals)'!$K2135:$Y2135, "#N/A")=14,TRUE,FALSE))</f>
        <v>0</v>
      </c>
      <c r="N2143" t="b">
        <f>AND(COUNTIF('Master list(no salts, metals)'!N2135,"&lt;=1"),IF(COUNTIF('Master list(no salts, metals)'!$K2135:$Y2135, "#N/A")=14,TRUE,FALSE))</f>
        <v>0</v>
      </c>
      <c r="O2143" t="b">
        <f>AND(COUNTIF('Master list(no salts, metals)'!O2135,"&lt;=1"),IF(COUNTIF('Master list(no salts, metals)'!$K2135:$Y2135, "#N/A")=14,TRUE,FALSE))</f>
        <v>0</v>
      </c>
      <c r="P2143" t="b">
        <f>AND(COUNTIF('Master list(no salts, metals)'!P2135,"&lt;=1"),IF(COUNTIF('Master list(no salts, metals)'!$K2135:$Y2135, "#N/A")=14,TRUE,FALSE))</f>
        <v>0</v>
      </c>
      <c r="Q2143" t="b">
        <f>AND(COUNTIF('Master list(no salts, metals)'!Q2135,"&lt;=1"),IF(COUNTIF('Master list(no salts, metals)'!$K2135:$Y2135, "#N/A")=14,TRUE,FALSE))</f>
        <v>0</v>
      </c>
      <c r="R2143" t="b">
        <f>AND(COUNTIF('Master list(no salts, metals)'!R2135,"&lt;=1"),IF(COUNTIF('Master list(no salts, metals)'!$K2135:$Y2135, "#N/A")=14,TRUE,FALSE))</f>
        <v>0</v>
      </c>
      <c r="S2143" t="b">
        <f>AND(COUNTIF('Master list(no salts, metals)'!S2135,"&lt;=1"),IF(COUNTIF('Master list(no salts, metals)'!$K2135:$Y2135, "#N/A")=14,TRUE,FALSE))</f>
        <v>0</v>
      </c>
      <c r="T2143" t="b">
        <f>AND(COUNTIF('Master list(no salts, metals)'!T2135,"&lt;=1"),IF(COUNTIF('Master list(no salts, metals)'!$K2135:$Y2135, "#N/A")=14,TRUE,FALSE))</f>
        <v>0</v>
      </c>
      <c r="U2143" t="b">
        <f>AND(COUNTIF('Master list(no salts, metals)'!U2135,"&lt;=1"),IF(COUNTIF('Master list(no salts, metals)'!$K2135:$Y2135, "#N/A")=14,TRUE,FALSE))</f>
        <v>0</v>
      </c>
      <c r="V2143" t="b">
        <f>AND(COUNTIF('Master list(no salts, metals)'!V2135,"&lt;=1"),IF(COUNTIF('Master list(no salts, metals)'!$K2135:$Y2135, "#N/A")=14,TRUE,FALSE))</f>
        <v>0</v>
      </c>
      <c r="W2143" t="b">
        <f>AND(COUNTIF('Master list(no salts, metals)'!W2135,"&lt;=1"),IF(COUNTIF('Master list(no salts, metals)'!$K2135:$Y2135, "#N/A")=14,TRUE,FALSE))</f>
        <v>0</v>
      </c>
      <c r="X2143" t="b">
        <f>AND(COUNTIF('Master list(no salts, metals)'!X2135,"&lt;=1"),IF(COUNTIF('Master list(no salts, metals)'!$K2135:$Y2135, "#N/A")=14,TRUE,FALSE))</f>
        <v>0</v>
      </c>
      <c r="Y2143" t="b">
        <f>AND(COUNTIF('Master list(no salts, metals)'!Y2135,"&lt;=1"),IF(COUNTIF('Master list(no salts, metals)'!$K2135:$Y2135, "#N/A")=14,TRUE,FALSE))</f>
        <v>0</v>
      </c>
    </row>
    <row r="2144" spans="11:25" x14ac:dyDescent="0.25">
      <c r="K2144" t="b">
        <f>AND(COUNTIF('Master list(no salts, metals)'!K2136,"&lt;=1"),IF(COUNTIF('Master list(no salts, metals)'!$K2136:$Y2136, "#N/A")=14,TRUE,FALSE))</f>
        <v>0</v>
      </c>
      <c r="L2144" t="b">
        <f>AND(COUNTIF('Master list(no salts, metals)'!L2136,"&lt;=1"),IF(COUNTIF('Master list(no salts, metals)'!$K2136:$Y2136, "#N/A")=14,TRUE,FALSE))</f>
        <v>0</v>
      </c>
      <c r="M2144" t="b">
        <f>AND(COUNTIF('Master list(no salts, metals)'!M2136,"&lt;=1"),IF(COUNTIF('Master list(no salts, metals)'!$K2136:$Y2136, "#N/A")=14,TRUE,FALSE))</f>
        <v>0</v>
      </c>
      <c r="N2144" t="b">
        <f>AND(COUNTIF('Master list(no salts, metals)'!N2136,"&lt;=1"),IF(COUNTIF('Master list(no salts, metals)'!$K2136:$Y2136, "#N/A")=14,TRUE,FALSE))</f>
        <v>0</v>
      </c>
      <c r="O2144" t="b">
        <f>AND(COUNTIF('Master list(no salts, metals)'!O2136,"&lt;=1"),IF(COUNTIF('Master list(no salts, metals)'!$K2136:$Y2136, "#N/A")=14,TRUE,FALSE))</f>
        <v>0</v>
      </c>
      <c r="P2144" t="b">
        <f>AND(COUNTIF('Master list(no salts, metals)'!P2136,"&lt;=1"),IF(COUNTIF('Master list(no salts, metals)'!$K2136:$Y2136, "#N/A")=14,TRUE,FALSE))</f>
        <v>0</v>
      </c>
      <c r="Q2144" t="b">
        <f>AND(COUNTIF('Master list(no salts, metals)'!Q2136,"&lt;=1"),IF(COUNTIF('Master list(no salts, metals)'!$K2136:$Y2136, "#N/A")=14,TRUE,FALSE))</f>
        <v>0</v>
      </c>
      <c r="R2144" t="b">
        <f>AND(COUNTIF('Master list(no salts, metals)'!R2136,"&lt;=1"),IF(COUNTIF('Master list(no salts, metals)'!$K2136:$Y2136, "#N/A")=14,TRUE,FALSE))</f>
        <v>0</v>
      </c>
      <c r="S2144" t="b">
        <f>AND(COUNTIF('Master list(no salts, metals)'!S2136,"&lt;=1"),IF(COUNTIF('Master list(no salts, metals)'!$K2136:$Y2136, "#N/A")=14,TRUE,FALSE))</f>
        <v>0</v>
      </c>
      <c r="T2144" t="b">
        <f>AND(COUNTIF('Master list(no salts, metals)'!T2136,"&lt;=1"),IF(COUNTIF('Master list(no salts, metals)'!$K2136:$Y2136, "#N/A")=14,TRUE,FALSE))</f>
        <v>0</v>
      </c>
      <c r="U2144" t="b">
        <f>AND(COUNTIF('Master list(no salts, metals)'!U2136,"&lt;=1"),IF(COUNTIF('Master list(no salts, metals)'!$K2136:$Y2136, "#N/A")=14,TRUE,FALSE))</f>
        <v>0</v>
      </c>
      <c r="V2144" t="b">
        <f>AND(COUNTIF('Master list(no salts, metals)'!V2136,"&lt;=1"),IF(COUNTIF('Master list(no salts, metals)'!$K2136:$Y2136, "#N/A")=14,TRUE,FALSE))</f>
        <v>0</v>
      </c>
      <c r="W2144" t="b">
        <f>AND(COUNTIF('Master list(no salts, metals)'!W2136,"&lt;=1"),IF(COUNTIF('Master list(no salts, metals)'!$K2136:$Y2136, "#N/A")=14,TRUE,FALSE))</f>
        <v>1</v>
      </c>
      <c r="X2144" t="b">
        <f>AND(COUNTIF('Master list(no salts, metals)'!X2136,"&lt;=1"),IF(COUNTIF('Master list(no salts, metals)'!$K2136:$Y2136, "#N/A")=14,TRUE,FALSE))</f>
        <v>0</v>
      </c>
      <c r="Y2144" t="b">
        <f>AND(COUNTIF('Master list(no salts, metals)'!Y2136,"&lt;=1"),IF(COUNTIF('Master list(no salts, metals)'!$K2136:$Y2136, "#N/A")=14,TRUE,FALSE))</f>
        <v>0</v>
      </c>
    </row>
    <row r="2145" spans="11:25" x14ac:dyDescent="0.25">
      <c r="K2145" t="b">
        <f>AND(COUNTIF('Master list(no salts, metals)'!K2137,"&lt;=1"),IF(COUNTIF('Master list(no salts, metals)'!$K2137:$Y2137, "#N/A")=14,TRUE,FALSE))</f>
        <v>0</v>
      </c>
      <c r="L2145" t="b">
        <f>AND(COUNTIF('Master list(no salts, metals)'!L2137,"&lt;=1"),IF(COUNTIF('Master list(no salts, metals)'!$K2137:$Y2137, "#N/A")=14,TRUE,FALSE))</f>
        <v>0</v>
      </c>
      <c r="M2145" t="b">
        <f>AND(COUNTIF('Master list(no salts, metals)'!M2137,"&lt;=1"),IF(COUNTIF('Master list(no salts, metals)'!$K2137:$Y2137, "#N/A")=14,TRUE,FALSE))</f>
        <v>0</v>
      </c>
      <c r="N2145" t="b">
        <f>AND(COUNTIF('Master list(no salts, metals)'!N2137,"&lt;=1"),IF(COUNTIF('Master list(no salts, metals)'!$K2137:$Y2137, "#N/A")=14,TRUE,FALSE))</f>
        <v>0</v>
      </c>
      <c r="O2145" t="b">
        <f>AND(COUNTIF('Master list(no salts, metals)'!O2137,"&lt;=1"),IF(COUNTIF('Master list(no salts, metals)'!$K2137:$Y2137, "#N/A")=14,TRUE,FALSE))</f>
        <v>0</v>
      </c>
      <c r="P2145" t="b">
        <f>AND(COUNTIF('Master list(no salts, metals)'!P2137,"&lt;=1"),IF(COUNTIF('Master list(no salts, metals)'!$K2137:$Y2137, "#N/A")=14,TRUE,FALSE))</f>
        <v>0</v>
      </c>
      <c r="Q2145" t="b">
        <f>AND(COUNTIF('Master list(no salts, metals)'!Q2137,"&lt;=1"),IF(COUNTIF('Master list(no salts, metals)'!$K2137:$Y2137, "#N/A")=14,TRUE,FALSE))</f>
        <v>0</v>
      </c>
      <c r="R2145" t="b">
        <f>AND(COUNTIF('Master list(no salts, metals)'!R2137,"&lt;=1"),IF(COUNTIF('Master list(no salts, metals)'!$K2137:$Y2137, "#N/A")=14,TRUE,FALSE))</f>
        <v>0</v>
      </c>
      <c r="S2145" t="b">
        <f>AND(COUNTIF('Master list(no salts, metals)'!S2137,"&lt;=1"),IF(COUNTIF('Master list(no salts, metals)'!$K2137:$Y2137, "#N/A")=14,TRUE,FALSE))</f>
        <v>0</v>
      </c>
      <c r="T2145" t="b">
        <f>AND(COUNTIF('Master list(no salts, metals)'!T2137,"&lt;=1"),IF(COUNTIF('Master list(no salts, metals)'!$K2137:$Y2137, "#N/A")=14,TRUE,FALSE))</f>
        <v>0</v>
      </c>
      <c r="U2145" t="b">
        <f>AND(COUNTIF('Master list(no salts, metals)'!U2137,"&lt;=1"),IF(COUNTIF('Master list(no salts, metals)'!$K2137:$Y2137, "#N/A")=14,TRUE,FALSE))</f>
        <v>0</v>
      </c>
      <c r="V2145" t="b">
        <f>AND(COUNTIF('Master list(no salts, metals)'!V2137,"&lt;=1"),IF(COUNTIF('Master list(no salts, metals)'!$K2137:$Y2137, "#N/A")=14,TRUE,FALSE))</f>
        <v>0</v>
      </c>
      <c r="W2145" t="b">
        <f>AND(COUNTIF('Master list(no salts, metals)'!W2137,"&lt;=1"),IF(COUNTIF('Master list(no salts, metals)'!$K2137:$Y2137, "#N/A")=14,TRUE,FALSE))</f>
        <v>0</v>
      </c>
      <c r="X2145" t="b">
        <f>AND(COUNTIF('Master list(no salts, metals)'!X2137,"&lt;=1"),IF(COUNTIF('Master list(no salts, metals)'!$K2137:$Y2137, "#N/A")=14,TRUE,FALSE))</f>
        <v>0</v>
      </c>
      <c r="Y2145" t="b">
        <f>AND(COUNTIF('Master list(no salts, metals)'!Y2137,"&lt;=1"),IF(COUNTIF('Master list(no salts, metals)'!$K2137:$Y2137, "#N/A")=14,TRUE,FALSE))</f>
        <v>0</v>
      </c>
    </row>
    <row r="2146" spans="11:25" x14ac:dyDescent="0.25">
      <c r="K2146" t="b">
        <f>AND(COUNTIF('Master list(no salts, metals)'!K2138,"&lt;=1"),IF(COUNTIF('Master list(no salts, metals)'!$K2138:$Y2138, "#N/A")=14,TRUE,FALSE))</f>
        <v>0</v>
      </c>
      <c r="L2146" t="b">
        <f>AND(COUNTIF('Master list(no salts, metals)'!L2138,"&lt;=1"),IF(COUNTIF('Master list(no salts, metals)'!$K2138:$Y2138, "#N/A")=14,TRUE,FALSE))</f>
        <v>0</v>
      </c>
      <c r="M2146" t="b">
        <f>AND(COUNTIF('Master list(no salts, metals)'!M2138,"&lt;=1"),IF(COUNTIF('Master list(no salts, metals)'!$K2138:$Y2138, "#N/A")=14,TRUE,FALSE))</f>
        <v>0</v>
      </c>
      <c r="N2146" t="b">
        <f>AND(COUNTIF('Master list(no salts, metals)'!N2138,"&lt;=1"),IF(COUNTIF('Master list(no salts, metals)'!$K2138:$Y2138, "#N/A")=14,TRUE,FALSE))</f>
        <v>0</v>
      </c>
      <c r="O2146" t="b">
        <f>AND(COUNTIF('Master list(no salts, metals)'!O2138,"&lt;=1"),IF(COUNTIF('Master list(no salts, metals)'!$K2138:$Y2138, "#N/A")=14,TRUE,FALSE))</f>
        <v>0</v>
      </c>
      <c r="P2146" t="b">
        <f>AND(COUNTIF('Master list(no salts, metals)'!P2138,"&lt;=1"),IF(COUNTIF('Master list(no salts, metals)'!$K2138:$Y2138, "#N/A")=14,TRUE,FALSE))</f>
        <v>0</v>
      </c>
      <c r="Q2146" t="b">
        <f>AND(COUNTIF('Master list(no salts, metals)'!Q2138,"&lt;=1"),IF(COUNTIF('Master list(no salts, metals)'!$K2138:$Y2138, "#N/A")=14,TRUE,FALSE))</f>
        <v>0</v>
      </c>
      <c r="R2146" t="b">
        <f>AND(COUNTIF('Master list(no salts, metals)'!R2138,"&lt;=1"),IF(COUNTIF('Master list(no salts, metals)'!$K2138:$Y2138, "#N/A")=14,TRUE,FALSE))</f>
        <v>0</v>
      </c>
      <c r="S2146" t="b">
        <f>AND(COUNTIF('Master list(no salts, metals)'!S2138,"&lt;=1"),IF(COUNTIF('Master list(no salts, metals)'!$K2138:$Y2138, "#N/A")=14,TRUE,FALSE))</f>
        <v>0</v>
      </c>
      <c r="T2146" t="b">
        <f>AND(COUNTIF('Master list(no salts, metals)'!T2138,"&lt;=1"),IF(COUNTIF('Master list(no salts, metals)'!$K2138:$Y2138, "#N/A")=14,TRUE,FALSE))</f>
        <v>0</v>
      </c>
      <c r="U2146" t="b">
        <f>AND(COUNTIF('Master list(no salts, metals)'!U2138,"&lt;=1"),IF(COUNTIF('Master list(no salts, metals)'!$K2138:$Y2138, "#N/A")=14,TRUE,FALSE))</f>
        <v>0</v>
      </c>
      <c r="V2146" t="b">
        <f>AND(COUNTIF('Master list(no salts, metals)'!V2138,"&lt;=1"),IF(COUNTIF('Master list(no salts, metals)'!$K2138:$Y2138, "#N/A")=14,TRUE,FALSE))</f>
        <v>0</v>
      </c>
      <c r="W2146" t="b">
        <f>AND(COUNTIF('Master list(no salts, metals)'!W2138,"&lt;=1"),IF(COUNTIF('Master list(no salts, metals)'!$K2138:$Y2138, "#N/A")=14,TRUE,FALSE))</f>
        <v>0</v>
      </c>
      <c r="X2146" t="b">
        <f>AND(COUNTIF('Master list(no salts, metals)'!X2138,"&lt;=1"),IF(COUNTIF('Master list(no salts, metals)'!$K2138:$Y2138, "#N/A")=14,TRUE,FALSE))</f>
        <v>1</v>
      </c>
      <c r="Y2146" t="b">
        <f>AND(COUNTIF('Master list(no salts, metals)'!Y2138,"&lt;=1"),IF(COUNTIF('Master list(no salts, metals)'!$K2138:$Y2138, "#N/A")=14,TRUE,FALSE))</f>
        <v>0</v>
      </c>
    </row>
    <row r="2147" spans="11:25" x14ac:dyDescent="0.25">
      <c r="K2147" t="b">
        <f>AND(COUNTIF('Master list(no salts, metals)'!K2139,"&lt;=1"),IF(COUNTIF('Master list(no salts, metals)'!$K2139:$Y2139, "#N/A")=14,TRUE,FALSE))</f>
        <v>0</v>
      </c>
      <c r="L2147" t="b">
        <f>AND(COUNTIF('Master list(no salts, metals)'!L2139,"&lt;=1"),IF(COUNTIF('Master list(no salts, metals)'!$K2139:$Y2139, "#N/A")=14,TRUE,FALSE))</f>
        <v>0</v>
      </c>
      <c r="M2147" t="b">
        <f>AND(COUNTIF('Master list(no salts, metals)'!M2139,"&lt;=1"),IF(COUNTIF('Master list(no salts, metals)'!$K2139:$Y2139, "#N/A")=14,TRUE,FALSE))</f>
        <v>0</v>
      </c>
      <c r="N2147" t="b">
        <f>AND(COUNTIF('Master list(no salts, metals)'!N2139,"&lt;=1"),IF(COUNTIF('Master list(no salts, metals)'!$K2139:$Y2139, "#N/A")=14,TRUE,FALSE))</f>
        <v>0</v>
      </c>
      <c r="O2147" t="b">
        <f>AND(COUNTIF('Master list(no salts, metals)'!O2139,"&lt;=1"),IF(COUNTIF('Master list(no salts, metals)'!$K2139:$Y2139, "#N/A")=14,TRUE,FALSE))</f>
        <v>0</v>
      </c>
      <c r="P2147" t="b">
        <f>AND(COUNTIF('Master list(no salts, metals)'!P2139,"&lt;=1"),IF(COUNTIF('Master list(no salts, metals)'!$K2139:$Y2139, "#N/A")=14,TRUE,FALSE))</f>
        <v>0</v>
      </c>
      <c r="Q2147" t="b">
        <f>AND(COUNTIF('Master list(no salts, metals)'!Q2139,"&lt;=1"),IF(COUNTIF('Master list(no salts, metals)'!$K2139:$Y2139, "#N/A")=14,TRUE,FALSE))</f>
        <v>0</v>
      </c>
      <c r="R2147" t="b">
        <f>AND(COUNTIF('Master list(no salts, metals)'!R2139,"&lt;=1"),IF(COUNTIF('Master list(no salts, metals)'!$K2139:$Y2139, "#N/A")=14,TRUE,FALSE))</f>
        <v>0</v>
      </c>
      <c r="S2147" t="b">
        <f>AND(COUNTIF('Master list(no salts, metals)'!S2139,"&lt;=1"),IF(COUNTIF('Master list(no salts, metals)'!$K2139:$Y2139, "#N/A")=14,TRUE,FALSE))</f>
        <v>0</v>
      </c>
      <c r="T2147" t="b">
        <f>AND(COUNTIF('Master list(no salts, metals)'!T2139,"&lt;=1"),IF(COUNTIF('Master list(no salts, metals)'!$K2139:$Y2139, "#N/A")=14,TRUE,FALSE))</f>
        <v>0</v>
      </c>
      <c r="U2147" t="b">
        <f>AND(COUNTIF('Master list(no salts, metals)'!U2139,"&lt;=1"),IF(COUNTIF('Master list(no salts, metals)'!$K2139:$Y2139, "#N/A")=14,TRUE,FALSE))</f>
        <v>0</v>
      </c>
      <c r="V2147" t="b">
        <f>AND(COUNTIF('Master list(no salts, metals)'!V2139,"&lt;=1"),IF(COUNTIF('Master list(no salts, metals)'!$K2139:$Y2139, "#N/A")=14,TRUE,FALSE))</f>
        <v>0</v>
      </c>
      <c r="W2147" t="b">
        <f>AND(COUNTIF('Master list(no salts, metals)'!W2139,"&lt;=1"),IF(COUNTIF('Master list(no salts, metals)'!$K2139:$Y2139, "#N/A")=14,TRUE,FALSE))</f>
        <v>1</v>
      </c>
      <c r="X2147" t="b">
        <f>AND(COUNTIF('Master list(no salts, metals)'!X2139,"&lt;=1"),IF(COUNTIF('Master list(no salts, metals)'!$K2139:$Y2139, "#N/A")=14,TRUE,FALSE))</f>
        <v>0</v>
      </c>
      <c r="Y2147" t="b">
        <f>AND(COUNTIF('Master list(no salts, metals)'!Y2139,"&lt;=1"),IF(COUNTIF('Master list(no salts, metals)'!$K2139:$Y2139, "#N/A")=14,TRUE,FALSE))</f>
        <v>0</v>
      </c>
    </row>
    <row r="2148" spans="11:25" x14ac:dyDescent="0.25">
      <c r="K2148" t="b">
        <f>AND(COUNTIF('Master list(no salts, metals)'!K2140,"&lt;=1"),IF(COUNTIF('Master list(no salts, metals)'!$K2140:$Y2140, "#N/A")=14,TRUE,FALSE))</f>
        <v>0</v>
      </c>
      <c r="L2148" t="b">
        <f>AND(COUNTIF('Master list(no salts, metals)'!L2140,"&lt;=1"),IF(COUNTIF('Master list(no salts, metals)'!$K2140:$Y2140, "#N/A")=14,TRUE,FALSE))</f>
        <v>0</v>
      </c>
      <c r="M2148" t="b">
        <f>AND(COUNTIF('Master list(no salts, metals)'!M2140,"&lt;=1"),IF(COUNTIF('Master list(no salts, metals)'!$K2140:$Y2140, "#N/A")=14,TRUE,FALSE))</f>
        <v>0</v>
      </c>
      <c r="N2148" t="b">
        <f>AND(COUNTIF('Master list(no salts, metals)'!N2140,"&lt;=1"),IF(COUNTIF('Master list(no salts, metals)'!$K2140:$Y2140, "#N/A")=14,TRUE,FALSE))</f>
        <v>0</v>
      </c>
      <c r="O2148" t="b">
        <f>AND(COUNTIF('Master list(no salts, metals)'!O2140,"&lt;=1"),IF(COUNTIF('Master list(no salts, metals)'!$K2140:$Y2140, "#N/A")=14,TRUE,FALSE))</f>
        <v>0</v>
      </c>
      <c r="P2148" t="b">
        <f>AND(COUNTIF('Master list(no salts, metals)'!P2140,"&lt;=1"),IF(COUNTIF('Master list(no salts, metals)'!$K2140:$Y2140, "#N/A")=14,TRUE,FALSE))</f>
        <v>0</v>
      </c>
      <c r="Q2148" t="b">
        <f>AND(COUNTIF('Master list(no salts, metals)'!Q2140,"&lt;=1"),IF(COUNTIF('Master list(no salts, metals)'!$K2140:$Y2140, "#N/A")=14,TRUE,FALSE))</f>
        <v>0</v>
      </c>
      <c r="R2148" t="b">
        <f>AND(COUNTIF('Master list(no salts, metals)'!R2140,"&lt;=1"),IF(COUNTIF('Master list(no salts, metals)'!$K2140:$Y2140, "#N/A")=14,TRUE,FALSE))</f>
        <v>0</v>
      </c>
      <c r="S2148" t="b">
        <f>AND(COUNTIF('Master list(no salts, metals)'!S2140,"&lt;=1"),IF(COUNTIF('Master list(no salts, metals)'!$K2140:$Y2140, "#N/A")=14,TRUE,FALSE))</f>
        <v>0</v>
      </c>
      <c r="T2148" t="b">
        <f>AND(COUNTIF('Master list(no salts, metals)'!T2140,"&lt;=1"),IF(COUNTIF('Master list(no salts, metals)'!$K2140:$Y2140, "#N/A")=14,TRUE,FALSE))</f>
        <v>0</v>
      </c>
      <c r="U2148" t="b">
        <f>AND(COUNTIF('Master list(no salts, metals)'!U2140,"&lt;=1"),IF(COUNTIF('Master list(no salts, metals)'!$K2140:$Y2140, "#N/A")=14,TRUE,FALSE))</f>
        <v>0</v>
      </c>
      <c r="V2148" t="b">
        <f>AND(COUNTIF('Master list(no salts, metals)'!V2140,"&lt;=1"),IF(COUNTIF('Master list(no salts, metals)'!$K2140:$Y2140, "#N/A")=14,TRUE,FALSE))</f>
        <v>0</v>
      </c>
      <c r="W2148" t="b">
        <f>AND(COUNTIF('Master list(no salts, metals)'!W2140,"&lt;=1"),IF(COUNTIF('Master list(no salts, metals)'!$K2140:$Y2140, "#N/A")=14,TRUE,FALSE))</f>
        <v>0</v>
      </c>
      <c r="X2148" t="b">
        <f>AND(COUNTIF('Master list(no salts, metals)'!X2140,"&lt;=1"),IF(COUNTIF('Master list(no salts, metals)'!$K2140:$Y2140, "#N/A")=14,TRUE,FALSE))</f>
        <v>0</v>
      </c>
      <c r="Y2148" t="b">
        <f>AND(COUNTIF('Master list(no salts, metals)'!Y2140,"&lt;=1"),IF(COUNTIF('Master list(no salts, metals)'!$K2140:$Y2140, "#N/A")=14,TRUE,FALSE))</f>
        <v>0</v>
      </c>
    </row>
    <row r="2149" spans="11:25" x14ac:dyDescent="0.25">
      <c r="K2149" t="b">
        <f>AND(COUNTIF('Master list(no salts, metals)'!K2141,"&lt;=1"),IF(COUNTIF('Master list(no salts, metals)'!$K2141:$Y2141, "#N/A")=14,TRUE,FALSE))</f>
        <v>0</v>
      </c>
      <c r="L2149" t="b">
        <f>AND(COUNTIF('Master list(no salts, metals)'!L2141,"&lt;=1"),IF(COUNTIF('Master list(no salts, metals)'!$K2141:$Y2141, "#N/A")=14,TRUE,FALSE))</f>
        <v>0</v>
      </c>
      <c r="M2149" t="b">
        <f>AND(COUNTIF('Master list(no salts, metals)'!M2141,"&lt;=1"),IF(COUNTIF('Master list(no salts, metals)'!$K2141:$Y2141, "#N/A")=14,TRUE,FALSE))</f>
        <v>0</v>
      </c>
      <c r="N2149" t="b">
        <f>AND(COUNTIF('Master list(no salts, metals)'!N2141,"&lt;=1"),IF(COUNTIF('Master list(no salts, metals)'!$K2141:$Y2141, "#N/A")=14,TRUE,FALSE))</f>
        <v>0</v>
      </c>
      <c r="O2149" t="b">
        <f>AND(COUNTIF('Master list(no salts, metals)'!O2141,"&lt;=1"),IF(COUNTIF('Master list(no salts, metals)'!$K2141:$Y2141, "#N/A")=14,TRUE,FALSE))</f>
        <v>0</v>
      </c>
      <c r="P2149" t="b">
        <f>AND(COUNTIF('Master list(no salts, metals)'!P2141,"&lt;=1"),IF(COUNTIF('Master list(no salts, metals)'!$K2141:$Y2141, "#N/A")=14,TRUE,FALSE))</f>
        <v>0</v>
      </c>
      <c r="Q2149" t="b">
        <f>AND(COUNTIF('Master list(no salts, metals)'!Q2141,"&lt;=1"),IF(COUNTIF('Master list(no salts, metals)'!$K2141:$Y2141, "#N/A")=14,TRUE,FALSE))</f>
        <v>0</v>
      </c>
      <c r="R2149" t="b">
        <f>AND(COUNTIF('Master list(no salts, metals)'!R2141,"&lt;=1"),IF(COUNTIF('Master list(no salts, metals)'!$K2141:$Y2141, "#N/A")=14,TRUE,FALSE))</f>
        <v>0</v>
      </c>
      <c r="S2149" t="b">
        <f>AND(COUNTIF('Master list(no salts, metals)'!S2141,"&lt;=1"),IF(COUNTIF('Master list(no salts, metals)'!$K2141:$Y2141, "#N/A")=14,TRUE,FALSE))</f>
        <v>0</v>
      </c>
      <c r="T2149" t="b">
        <f>AND(COUNTIF('Master list(no salts, metals)'!T2141,"&lt;=1"),IF(COUNTIF('Master list(no salts, metals)'!$K2141:$Y2141, "#N/A")=14,TRUE,FALSE))</f>
        <v>0</v>
      </c>
      <c r="U2149" t="b">
        <f>AND(COUNTIF('Master list(no salts, metals)'!U2141,"&lt;=1"),IF(COUNTIF('Master list(no salts, metals)'!$K2141:$Y2141, "#N/A")=14,TRUE,FALSE))</f>
        <v>0</v>
      </c>
      <c r="V2149" t="b">
        <f>AND(COUNTIF('Master list(no salts, metals)'!V2141,"&lt;=1"),IF(COUNTIF('Master list(no salts, metals)'!$K2141:$Y2141, "#N/A")=14,TRUE,FALSE))</f>
        <v>0</v>
      </c>
      <c r="W2149" t="b">
        <f>AND(COUNTIF('Master list(no salts, metals)'!W2141,"&lt;=1"),IF(COUNTIF('Master list(no salts, metals)'!$K2141:$Y2141, "#N/A")=14,TRUE,FALSE))</f>
        <v>0</v>
      </c>
      <c r="X2149" t="b">
        <f>AND(COUNTIF('Master list(no salts, metals)'!X2141,"&lt;=1"),IF(COUNTIF('Master list(no salts, metals)'!$K2141:$Y2141, "#N/A")=14,TRUE,FALSE))</f>
        <v>0</v>
      </c>
      <c r="Y2149" t="b">
        <f>AND(COUNTIF('Master list(no salts, metals)'!Y2141,"&lt;=1"),IF(COUNTIF('Master list(no salts, metals)'!$K2141:$Y2141, "#N/A")=14,TRUE,FALSE))</f>
        <v>0</v>
      </c>
    </row>
    <row r="2150" spans="11:25" x14ac:dyDescent="0.25">
      <c r="K2150" t="b">
        <f>AND(COUNTIF('Master list(no salts, metals)'!K2142,"&lt;=1"),IF(COUNTIF('Master list(no salts, metals)'!$K2142:$Y2142, "#N/A")=14,TRUE,FALSE))</f>
        <v>0</v>
      </c>
      <c r="L2150" t="b">
        <f>AND(COUNTIF('Master list(no salts, metals)'!L2142,"&lt;=1"),IF(COUNTIF('Master list(no salts, metals)'!$K2142:$Y2142, "#N/A")=14,TRUE,FALSE))</f>
        <v>0</v>
      </c>
      <c r="M2150" t="b">
        <f>AND(COUNTIF('Master list(no salts, metals)'!M2142,"&lt;=1"),IF(COUNTIF('Master list(no salts, metals)'!$K2142:$Y2142, "#N/A")=14,TRUE,FALSE))</f>
        <v>0</v>
      </c>
      <c r="N2150" t="b">
        <f>AND(COUNTIF('Master list(no salts, metals)'!N2142,"&lt;=1"),IF(COUNTIF('Master list(no salts, metals)'!$K2142:$Y2142, "#N/A")=14,TRUE,FALSE))</f>
        <v>0</v>
      </c>
      <c r="O2150" t="b">
        <f>AND(COUNTIF('Master list(no salts, metals)'!O2142,"&lt;=1"),IF(COUNTIF('Master list(no salts, metals)'!$K2142:$Y2142, "#N/A")=14,TRUE,FALSE))</f>
        <v>0</v>
      </c>
      <c r="P2150" t="b">
        <f>AND(COUNTIF('Master list(no salts, metals)'!P2142,"&lt;=1"),IF(COUNTIF('Master list(no salts, metals)'!$K2142:$Y2142, "#N/A")=14,TRUE,FALSE))</f>
        <v>0</v>
      </c>
      <c r="Q2150" t="b">
        <f>AND(COUNTIF('Master list(no salts, metals)'!Q2142,"&lt;=1"),IF(COUNTIF('Master list(no salts, metals)'!$K2142:$Y2142, "#N/A")=14,TRUE,FALSE))</f>
        <v>0</v>
      </c>
      <c r="R2150" t="b">
        <f>AND(COUNTIF('Master list(no salts, metals)'!R2142,"&lt;=1"),IF(COUNTIF('Master list(no salts, metals)'!$K2142:$Y2142, "#N/A")=14,TRUE,FALSE))</f>
        <v>0</v>
      </c>
      <c r="S2150" t="b">
        <f>AND(COUNTIF('Master list(no salts, metals)'!S2142,"&lt;=1"),IF(COUNTIF('Master list(no salts, metals)'!$K2142:$Y2142, "#N/A")=14,TRUE,FALSE))</f>
        <v>0</v>
      </c>
      <c r="T2150" t="b">
        <f>AND(COUNTIF('Master list(no salts, metals)'!T2142,"&lt;=1"),IF(COUNTIF('Master list(no salts, metals)'!$K2142:$Y2142, "#N/A")=14,TRUE,FALSE))</f>
        <v>0</v>
      </c>
      <c r="U2150" t="b">
        <f>AND(COUNTIF('Master list(no salts, metals)'!U2142,"&lt;=1"),IF(COUNTIF('Master list(no salts, metals)'!$K2142:$Y2142, "#N/A")=14,TRUE,FALSE))</f>
        <v>0</v>
      </c>
      <c r="V2150" t="b">
        <f>AND(COUNTIF('Master list(no salts, metals)'!V2142,"&lt;=1"),IF(COUNTIF('Master list(no salts, metals)'!$K2142:$Y2142, "#N/A")=14,TRUE,FALSE))</f>
        <v>0</v>
      </c>
      <c r="W2150" t="b">
        <f>AND(COUNTIF('Master list(no salts, metals)'!W2142,"&lt;=1"),IF(COUNTIF('Master list(no salts, metals)'!$K2142:$Y2142, "#N/A")=14,TRUE,FALSE))</f>
        <v>0</v>
      </c>
      <c r="X2150" t="b">
        <f>AND(COUNTIF('Master list(no salts, metals)'!X2142,"&lt;=1"),IF(COUNTIF('Master list(no salts, metals)'!$K2142:$Y2142, "#N/A")=14,TRUE,FALSE))</f>
        <v>1</v>
      </c>
      <c r="Y2150" t="b">
        <f>AND(COUNTIF('Master list(no salts, metals)'!Y2142,"&lt;=1"),IF(COUNTIF('Master list(no salts, metals)'!$K2142:$Y2142, "#N/A")=14,TRUE,FALSE))</f>
        <v>0</v>
      </c>
    </row>
    <row r="2151" spans="11:25" x14ac:dyDescent="0.25">
      <c r="K2151" t="b">
        <f>AND(COUNTIF('Master list(no salts, metals)'!K2143,"&lt;=1"),IF(COUNTIF('Master list(no salts, metals)'!$K2143:$Y2143, "#N/A")=14,TRUE,FALSE))</f>
        <v>0</v>
      </c>
      <c r="L2151" t="b">
        <f>AND(COUNTIF('Master list(no salts, metals)'!L2143,"&lt;=1"),IF(COUNTIF('Master list(no salts, metals)'!$K2143:$Y2143, "#N/A")=14,TRUE,FALSE))</f>
        <v>0</v>
      </c>
      <c r="M2151" t="b">
        <f>AND(COUNTIF('Master list(no salts, metals)'!M2143,"&lt;=1"),IF(COUNTIF('Master list(no salts, metals)'!$K2143:$Y2143, "#N/A")=14,TRUE,FALSE))</f>
        <v>0</v>
      </c>
      <c r="N2151" t="b">
        <f>AND(COUNTIF('Master list(no salts, metals)'!N2143,"&lt;=1"),IF(COUNTIF('Master list(no salts, metals)'!$K2143:$Y2143, "#N/A")=14,TRUE,FALSE))</f>
        <v>0</v>
      </c>
      <c r="O2151" t="b">
        <f>AND(COUNTIF('Master list(no salts, metals)'!O2143,"&lt;=1"),IF(COUNTIF('Master list(no salts, metals)'!$K2143:$Y2143, "#N/A")=14,TRUE,FALSE))</f>
        <v>0</v>
      </c>
      <c r="P2151" t="b">
        <f>AND(COUNTIF('Master list(no salts, metals)'!P2143,"&lt;=1"),IF(COUNTIF('Master list(no salts, metals)'!$K2143:$Y2143, "#N/A")=14,TRUE,FALSE))</f>
        <v>0</v>
      </c>
      <c r="Q2151" t="b">
        <f>AND(COUNTIF('Master list(no salts, metals)'!Q2143,"&lt;=1"),IF(COUNTIF('Master list(no salts, metals)'!$K2143:$Y2143, "#N/A")=14,TRUE,FALSE))</f>
        <v>0</v>
      </c>
      <c r="R2151" t="b">
        <f>AND(COUNTIF('Master list(no salts, metals)'!R2143,"&lt;=1"),IF(COUNTIF('Master list(no salts, metals)'!$K2143:$Y2143, "#N/A")=14,TRUE,FALSE))</f>
        <v>0</v>
      </c>
      <c r="S2151" t="b">
        <f>AND(COUNTIF('Master list(no salts, metals)'!S2143,"&lt;=1"),IF(COUNTIF('Master list(no salts, metals)'!$K2143:$Y2143, "#N/A")=14,TRUE,FALSE))</f>
        <v>0</v>
      </c>
      <c r="T2151" t="b">
        <f>AND(COUNTIF('Master list(no salts, metals)'!T2143,"&lt;=1"),IF(COUNTIF('Master list(no salts, metals)'!$K2143:$Y2143, "#N/A")=14,TRUE,FALSE))</f>
        <v>0</v>
      </c>
      <c r="U2151" t="b">
        <f>AND(COUNTIF('Master list(no salts, metals)'!U2143,"&lt;=1"),IF(COUNTIF('Master list(no salts, metals)'!$K2143:$Y2143, "#N/A")=14,TRUE,FALSE))</f>
        <v>0</v>
      </c>
      <c r="V2151" t="b">
        <f>AND(COUNTIF('Master list(no salts, metals)'!V2143,"&lt;=1"),IF(COUNTIF('Master list(no salts, metals)'!$K2143:$Y2143, "#N/A")=14,TRUE,FALSE))</f>
        <v>0</v>
      </c>
      <c r="W2151" t="b">
        <f>AND(COUNTIF('Master list(no salts, metals)'!W2143,"&lt;=1"),IF(COUNTIF('Master list(no salts, metals)'!$K2143:$Y2143, "#N/A")=14,TRUE,FALSE))</f>
        <v>0</v>
      </c>
      <c r="X2151" t="b">
        <f>AND(COUNTIF('Master list(no salts, metals)'!X2143,"&lt;=1"),IF(COUNTIF('Master list(no salts, metals)'!$K2143:$Y2143, "#N/A")=14,TRUE,FALSE))</f>
        <v>0</v>
      </c>
      <c r="Y2151" t="b">
        <f>AND(COUNTIF('Master list(no salts, metals)'!Y2143,"&lt;=1"),IF(COUNTIF('Master list(no salts, metals)'!$K2143:$Y2143, "#N/A")=14,TRUE,FALSE))</f>
        <v>1</v>
      </c>
    </row>
    <row r="2152" spans="11:25" x14ac:dyDescent="0.25">
      <c r="K2152" t="b">
        <f>AND(COUNTIF('Master list(no salts, metals)'!K2144,"&lt;=1"),IF(COUNTIF('Master list(no salts, metals)'!$K2144:$Y2144, "#N/A")=14,TRUE,FALSE))</f>
        <v>0</v>
      </c>
      <c r="L2152" t="b">
        <f>AND(COUNTIF('Master list(no salts, metals)'!L2144,"&lt;=1"),IF(COUNTIF('Master list(no salts, metals)'!$K2144:$Y2144, "#N/A")=14,TRUE,FALSE))</f>
        <v>0</v>
      </c>
      <c r="M2152" t="b">
        <f>AND(COUNTIF('Master list(no salts, metals)'!M2144,"&lt;=1"),IF(COUNTIF('Master list(no salts, metals)'!$K2144:$Y2144, "#N/A")=14,TRUE,FALSE))</f>
        <v>0</v>
      </c>
      <c r="N2152" t="b">
        <f>AND(COUNTIF('Master list(no salts, metals)'!N2144,"&lt;=1"),IF(COUNTIF('Master list(no salts, metals)'!$K2144:$Y2144, "#N/A")=14,TRUE,FALSE))</f>
        <v>0</v>
      </c>
      <c r="O2152" t="b">
        <f>AND(COUNTIF('Master list(no salts, metals)'!O2144,"&lt;=1"),IF(COUNTIF('Master list(no salts, metals)'!$K2144:$Y2144, "#N/A")=14,TRUE,FALSE))</f>
        <v>0</v>
      </c>
      <c r="P2152" t="b">
        <f>AND(COUNTIF('Master list(no salts, metals)'!P2144,"&lt;=1"),IF(COUNTIF('Master list(no salts, metals)'!$K2144:$Y2144, "#N/A")=14,TRUE,FALSE))</f>
        <v>0</v>
      </c>
      <c r="Q2152" t="b">
        <f>AND(COUNTIF('Master list(no salts, metals)'!Q2144,"&lt;=1"),IF(COUNTIF('Master list(no salts, metals)'!$K2144:$Y2144, "#N/A")=14,TRUE,FALSE))</f>
        <v>0</v>
      </c>
      <c r="R2152" t="b">
        <f>AND(COUNTIF('Master list(no salts, metals)'!R2144,"&lt;=1"),IF(COUNTIF('Master list(no salts, metals)'!$K2144:$Y2144, "#N/A")=14,TRUE,FALSE))</f>
        <v>0</v>
      </c>
      <c r="S2152" t="b">
        <f>AND(COUNTIF('Master list(no salts, metals)'!S2144,"&lt;=1"),IF(COUNTIF('Master list(no salts, metals)'!$K2144:$Y2144, "#N/A")=14,TRUE,FALSE))</f>
        <v>0</v>
      </c>
      <c r="T2152" t="b">
        <f>AND(COUNTIF('Master list(no salts, metals)'!T2144,"&lt;=1"),IF(COUNTIF('Master list(no salts, metals)'!$K2144:$Y2144, "#N/A")=14,TRUE,FALSE))</f>
        <v>0</v>
      </c>
      <c r="U2152" t="b">
        <f>AND(COUNTIF('Master list(no salts, metals)'!U2144,"&lt;=1"),IF(COUNTIF('Master list(no salts, metals)'!$K2144:$Y2144, "#N/A")=14,TRUE,FALSE))</f>
        <v>0</v>
      </c>
      <c r="V2152" t="b">
        <f>AND(COUNTIF('Master list(no salts, metals)'!V2144,"&lt;=1"),IF(COUNTIF('Master list(no salts, metals)'!$K2144:$Y2144, "#N/A")=14,TRUE,FALSE))</f>
        <v>0</v>
      </c>
      <c r="W2152" t="b">
        <f>AND(COUNTIF('Master list(no salts, metals)'!W2144,"&lt;=1"),IF(COUNTIF('Master list(no salts, metals)'!$K2144:$Y2144, "#N/A")=14,TRUE,FALSE))</f>
        <v>0</v>
      </c>
      <c r="X2152" t="b">
        <f>AND(COUNTIF('Master list(no salts, metals)'!X2144,"&lt;=1"),IF(COUNTIF('Master list(no salts, metals)'!$K2144:$Y2144, "#N/A")=14,TRUE,FALSE))</f>
        <v>0</v>
      </c>
      <c r="Y2152" t="b">
        <f>AND(COUNTIF('Master list(no salts, metals)'!Y2144,"&lt;=1"),IF(COUNTIF('Master list(no salts, metals)'!$K2144:$Y2144, "#N/A")=14,TRUE,FALSE))</f>
        <v>0</v>
      </c>
    </row>
    <row r="2153" spans="11:25" x14ac:dyDescent="0.25">
      <c r="K2153" t="b">
        <f>AND(COUNTIF('Master list(no salts, metals)'!K2145,"&lt;=1"),IF(COUNTIF('Master list(no salts, metals)'!$K2145:$Y2145, "#N/A")=14,TRUE,FALSE))</f>
        <v>0</v>
      </c>
      <c r="L2153" t="b">
        <f>AND(COUNTIF('Master list(no salts, metals)'!L2145,"&lt;=1"),IF(COUNTIF('Master list(no salts, metals)'!$K2145:$Y2145, "#N/A")=14,TRUE,FALSE))</f>
        <v>0</v>
      </c>
      <c r="M2153" t="b">
        <f>AND(COUNTIF('Master list(no salts, metals)'!M2145,"&lt;=1"),IF(COUNTIF('Master list(no salts, metals)'!$K2145:$Y2145, "#N/A")=14,TRUE,FALSE))</f>
        <v>0</v>
      </c>
      <c r="N2153" t="b">
        <f>AND(COUNTIF('Master list(no salts, metals)'!N2145,"&lt;=1"),IF(COUNTIF('Master list(no salts, metals)'!$K2145:$Y2145, "#N/A")=14,TRUE,FALSE))</f>
        <v>0</v>
      </c>
      <c r="O2153" t="b">
        <f>AND(COUNTIF('Master list(no salts, metals)'!O2145,"&lt;=1"),IF(COUNTIF('Master list(no salts, metals)'!$K2145:$Y2145, "#N/A")=14,TRUE,FALSE))</f>
        <v>0</v>
      </c>
      <c r="P2153" t="b">
        <f>AND(COUNTIF('Master list(no salts, metals)'!P2145,"&lt;=1"),IF(COUNTIF('Master list(no salts, metals)'!$K2145:$Y2145, "#N/A")=14,TRUE,FALSE))</f>
        <v>0</v>
      </c>
      <c r="Q2153" t="b">
        <f>AND(COUNTIF('Master list(no salts, metals)'!Q2145,"&lt;=1"),IF(COUNTIF('Master list(no salts, metals)'!$K2145:$Y2145, "#N/A")=14,TRUE,FALSE))</f>
        <v>0</v>
      </c>
      <c r="R2153" t="b">
        <f>AND(COUNTIF('Master list(no salts, metals)'!R2145,"&lt;=1"),IF(COUNTIF('Master list(no salts, metals)'!$K2145:$Y2145, "#N/A")=14,TRUE,FALSE))</f>
        <v>0</v>
      </c>
      <c r="S2153" t="b">
        <f>AND(COUNTIF('Master list(no salts, metals)'!S2145,"&lt;=1"),IF(COUNTIF('Master list(no salts, metals)'!$K2145:$Y2145, "#N/A")=14,TRUE,FALSE))</f>
        <v>0</v>
      </c>
      <c r="T2153" t="b">
        <f>AND(COUNTIF('Master list(no salts, metals)'!T2145,"&lt;=1"),IF(COUNTIF('Master list(no salts, metals)'!$K2145:$Y2145, "#N/A")=14,TRUE,FALSE))</f>
        <v>0</v>
      </c>
      <c r="U2153" t="b">
        <f>AND(COUNTIF('Master list(no salts, metals)'!U2145,"&lt;=1"),IF(COUNTIF('Master list(no salts, metals)'!$K2145:$Y2145, "#N/A")=14,TRUE,FALSE))</f>
        <v>0</v>
      </c>
      <c r="V2153" t="b">
        <f>AND(COUNTIF('Master list(no salts, metals)'!V2145,"&lt;=1"),IF(COUNTIF('Master list(no salts, metals)'!$K2145:$Y2145, "#N/A")=14,TRUE,FALSE))</f>
        <v>0</v>
      </c>
      <c r="W2153" t="b">
        <f>AND(COUNTIF('Master list(no salts, metals)'!W2145,"&lt;=1"),IF(COUNTIF('Master list(no salts, metals)'!$K2145:$Y2145, "#N/A")=14,TRUE,FALSE))</f>
        <v>0</v>
      </c>
      <c r="X2153" t="b">
        <f>AND(COUNTIF('Master list(no salts, metals)'!X2145,"&lt;=1"),IF(COUNTIF('Master list(no salts, metals)'!$K2145:$Y2145, "#N/A")=14,TRUE,FALSE))</f>
        <v>0</v>
      </c>
      <c r="Y2153" t="b">
        <f>AND(COUNTIF('Master list(no salts, metals)'!Y2145,"&lt;=1"),IF(COUNTIF('Master list(no salts, metals)'!$K2145:$Y2145, "#N/A")=14,TRUE,FALSE))</f>
        <v>0</v>
      </c>
    </row>
    <row r="2154" spans="11:25" x14ac:dyDescent="0.25">
      <c r="K2154" t="b">
        <f>AND(COUNTIF('Master list(no salts, metals)'!K2146,"&lt;=1"),IF(COUNTIF('Master list(no salts, metals)'!$K2146:$Y2146, "#N/A")=14,TRUE,FALSE))</f>
        <v>0</v>
      </c>
      <c r="L2154" t="b">
        <f>AND(COUNTIF('Master list(no salts, metals)'!L2146,"&lt;=1"),IF(COUNTIF('Master list(no salts, metals)'!$K2146:$Y2146, "#N/A")=14,TRUE,FALSE))</f>
        <v>0</v>
      </c>
      <c r="M2154" t="b">
        <f>AND(COUNTIF('Master list(no salts, metals)'!M2146,"&lt;=1"),IF(COUNTIF('Master list(no salts, metals)'!$K2146:$Y2146, "#N/A")=14,TRUE,FALSE))</f>
        <v>0</v>
      </c>
      <c r="N2154" t="b">
        <f>AND(COUNTIF('Master list(no salts, metals)'!N2146,"&lt;=1"),IF(COUNTIF('Master list(no salts, metals)'!$K2146:$Y2146, "#N/A")=14,TRUE,FALSE))</f>
        <v>0</v>
      </c>
      <c r="O2154" t="b">
        <f>AND(COUNTIF('Master list(no salts, metals)'!O2146,"&lt;=1"),IF(COUNTIF('Master list(no salts, metals)'!$K2146:$Y2146, "#N/A")=14,TRUE,FALSE))</f>
        <v>0</v>
      </c>
      <c r="P2154" t="b">
        <f>AND(COUNTIF('Master list(no salts, metals)'!P2146,"&lt;=1"),IF(COUNTIF('Master list(no salts, metals)'!$K2146:$Y2146, "#N/A")=14,TRUE,FALSE))</f>
        <v>0</v>
      </c>
      <c r="Q2154" t="b">
        <f>AND(COUNTIF('Master list(no salts, metals)'!Q2146,"&lt;=1"),IF(COUNTIF('Master list(no salts, metals)'!$K2146:$Y2146, "#N/A")=14,TRUE,FALSE))</f>
        <v>0</v>
      </c>
      <c r="R2154" t="b">
        <f>AND(COUNTIF('Master list(no salts, metals)'!R2146,"&lt;=1"),IF(COUNTIF('Master list(no salts, metals)'!$K2146:$Y2146, "#N/A")=14,TRUE,FALSE))</f>
        <v>0</v>
      </c>
      <c r="S2154" t="b">
        <f>AND(COUNTIF('Master list(no salts, metals)'!S2146,"&lt;=1"),IF(COUNTIF('Master list(no salts, metals)'!$K2146:$Y2146, "#N/A")=14,TRUE,FALSE))</f>
        <v>0</v>
      </c>
      <c r="T2154" t="b">
        <f>AND(COUNTIF('Master list(no salts, metals)'!T2146,"&lt;=1"),IF(COUNTIF('Master list(no salts, metals)'!$K2146:$Y2146, "#N/A")=14,TRUE,FALSE))</f>
        <v>1</v>
      </c>
      <c r="U2154" t="b">
        <f>AND(COUNTIF('Master list(no salts, metals)'!U2146,"&lt;=1"),IF(COUNTIF('Master list(no salts, metals)'!$K2146:$Y2146, "#N/A")=14,TRUE,FALSE))</f>
        <v>0</v>
      </c>
      <c r="V2154" t="b">
        <f>AND(COUNTIF('Master list(no salts, metals)'!V2146,"&lt;=1"),IF(COUNTIF('Master list(no salts, metals)'!$K2146:$Y2146, "#N/A")=14,TRUE,FALSE))</f>
        <v>0</v>
      </c>
      <c r="W2154" t="b">
        <f>AND(COUNTIF('Master list(no salts, metals)'!W2146,"&lt;=1"),IF(COUNTIF('Master list(no salts, metals)'!$K2146:$Y2146, "#N/A")=14,TRUE,FALSE))</f>
        <v>0</v>
      </c>
      <c r="X2154" t="b">
        <f>AND(COUNTIF('Master list(no salts, metals)'!X2146,"&lt;=1"),IF(COUNTIF('Master list(no salts, metals)'!$K2146:$Y2146, "#N/A")=14,TRUE,FALSE))</f>
        <v>0</v>
      </c>
      <c r="Y2154" t="b">
        <f>AND(COUNTIF('Master list(no salts, metals)'!Y2146,"&lt;=1"),IF(COUNTIF('Master list(no salts, metals)'!$K2146:$Y2146, "#N/A")=14,TRUE,FALSE))</f>
        <v>0</v>
      </c>
    </row>
    <row r="2155" spans="11:25" x14ac:dyDescent="0.25">
      <c r="K2155" t="b">
        <f>AND(COUNTIF('Master list(no salts, metals)'!K2147,"&lt;=1"),IF(COUNTIF('Master list(no salts, metals)'!$K2147:$Y2147, "#N/A")=14,TRUE,FALSE))</f>
        <v>0</v>
      </c>
      <c r="L2155" t="b">
        <f>AND(COUNTIF('Master list(no salts, metals)'!L2147,"&lt;=1"),IF(COUNTIF('Master list(no salts, metals)'!$K2147:$Y2147, "#N/A")=14,TRUE,FALSE))</f>
        <v>0</v>
      </c>
      <c r="M2155" t="b">
        <f>AND(COUNTIF('Master list(no salts, metals)'!M2147,"&lt;=1"),IF(COUNTIF('Master list(no salts, metals)'!$K2147:$Y2147, "#N/A")=14,TRUE,FALSE))</f>
        <v>0</v>
      </c>
      <c r="N2155" t="b">
        <f>AND(COUNTIF('Master list(no salts, metals)'!N2147,"&lt;=1"),IF(COUNTIF('Master list(no salts, metals)'!$K2147:$Y2147, "#N/A")=14,TRUE,FALSE))</f>
        <v>0</v>
      </c>
      <c r="O2155" t="b">
        <f>AND(COUNTIF('Master list(no salts, metals)'!O2147,"&lt;=1"),IF(COUNTIF('Master list(no salts, metals)'!$K2147:$Y2147, "#N/A")=14,TRUE,FALSE))</f>
        <v>0</v>
      </c>
      <c r="P2155" t="b">
        <f>AND(COUNTIF('Master list(no salts, metals)'!P2147,"&lt;=1"),IF(COUNTIF('Master list(no salts, metals)'!$K2147:$Y2147, "#N/A")=14,TRUE,FALSE))</f>
        <v>0</v>
      </c>
      <c r="Q2155" t="b">
        <f>AND(COUNTIF('Master list(no salts, metals)'!Q2147,"&lt;=1"),IF(COUNTIF('Master list(no salts, metals)'!$K2147:$Y2147, "#N/A")=14,TRUE,FALSE))</f>
        <v>0</v>
      </c>
      <c r="R2155" t="b">
        <f>AND(COUNTIF('Master list(no salts, metals)'!R2147,"&lt;=1"),IF(COUNTIF('Master list(no salts, metals)'!$K2147:$Y2147, "#N/A")=14,TRUE,FALSE))</f>
        <v>0</v>
      </c>
      <c r="S2155" t="b">
        <f>AND(COUNTIF('Master list(no salts, metals)'!S2147,"&lt;=1"),IF(COUNTIF('Master list(no salts, metals)'!$K2147:$Y2147, "#N/A")=14,TRUE,FALSE))</f>
        <v>0</v>
      </c>
      <c r="T2155" t="b">
        <f>AND(COUNTIF('Master list(no salts, metals)'!T2147,"&lt;=1"),IF(COUNTIF('Master list(no salts, metals)'!$K2147:$Y2147, "#N/A")=14,TRUE,FALSE))</f>
        <v>0</v>
      </c>
      <c r="U2155" t="b">
        <f>AND(COUNTIF('Master list(no salts, metals)'!U2147,"&lt;=1"),IF(COUNTIF('Master list(no salts, metals)'!$K2147:$Y2147, "#N/A")=14,TRUE,FALSE))</f>
        <v>0</v>
      </c>
      <c r="V2155" t="b">
        <f>AND(COUNTIF('Master list(no salts, metals)'!V2147,"&lt;=1"),IF(COUNTIF('Master list(no salts, metals)'!$K2147:$Y2147, "#N/A")=14,TRUE,FALSE))</f>
        <v>0</v>
      </c>
      <c r="W2155" t="b">
        <f>AND(COUNTIF('Master list(no salts, metals)'!W2147,"&lt;=1"),IF(COUNTIF('Master list(no salts, metals)'!$K2147:$Y2147, "#N/A")=14,TRUE,FALSE))</f>
        <v>0</v>
      </c>
      <c r="X2155" t="b">
        <f>AND(COUNTIF('Master list(no salts, metals)'!X2147,"&lt;=1"),IF(COUNTIF('Master list(no salts, metals)'!$K2147:$Y2147, "#N/A")=14,TRUE,FALSE))</f>
        <v>1</v>
      </c>
      <c r="Y2155" t="b">
        <f>AND(COUNTIF('Master list(no salts, metals)'!Y2147,"&lt;=1"),IF(COUNTIF('Master list(no salts, metals)'!$K2147:$Y2147, "#N/A")=14,TRUE,FALSE))</f>
        <v>0</v>
      </c>
    </row>
    <row r="2156" spans="11:25" x14ac:dyDescent="0.25">
      <c r="K2156" t="b">
        <f>AND(COUNTIF('Master list(no salts, metals)'!K2148,"&lt;=1"),IF(COUNTIF('Master list(no salts, metals)'!$K2148:$Y2148, "#N/A")=14,TRUE,FALSE))</f>
        <v>0</v>
      </c>
      <c r="L2156" t="b">
        <f>AND(COUNTIF('Master list(no salts, metals)'!L2148,"&lt;=1"),IF(COUNTIF('Master list(no salts, metals)'!$K2148:$Y2148, "#N/A")=14,TRUE,FALSE))</f>
        <v>0</v>
      </c>
      <c r="M2156" t="b">
        <f>AND(COUNTIF('Master list(no salts, metals)'!M2148,"&lt;=1"),IF(COUNTIF('Master list(no salts, metals)'!$K2148:$Y2148, "#N/A")=14,TRUE,FALSE))</f>
        <v>0</v>
      </c>
      <c r="N2156" t="b">
        <f>AND(COUNTIF('Master list(no salts, metals)'!N2148,"&lt;=1"),IF(COUNTIF('Master list(no salts, metals)'!$K2148:$Y2148, "#N/A")=14,TRUE,FALSE))</f>
        <v>0</v>
      </c>
      <c r="O2156" t="b">
        <f>AND(COUNTIF('Master list(no salts, metals)'!O2148,"&lt;=1"),IF(COUNTIF('Master list(no salts, metals)'!$K2148:$Y2148, "#N/A")=14,TRUE,FALSE))</f>
        <v>0</v>
      </c>
      <c r="P2156" t="b">
        <f>AND(COUNTIF('Master list(no salts, metals)'!P2148,"&lt;=1"),IF(COUNTIF('Master list(no salts, metals)'!$K2148:$Y2148, "#N/A")=14,TRUE,FALSE))</f>
        <v>0</v>
      </c>
      <c r="Q2156" t="b">
        <f>AND(COUNTIF('Master list(no salts, metals)'!Q2148,"&lt;=1"),IF(COUNTIF('Master list(no salts, metals)'!$K2148:$Y2148, "#N/A")=14,TRUE,FALSE))</f>
        <v>0</v>
      </c>
      <c r="R2156" t="b">
        <f>AND(COUNTIF('Master list(no salts, metals)'!R2148,"&lt;=1"),IF(COUNTIF('Master list(no salts, metals)'!$K2148:$Y2148, "#N/A")=14,TRUE,FALSE))</f>
        <v>0</v>
      </c>
      <c r="S2156" t="b">
        <f>AND(COUNTIF('Master list(no salts, metals)'!S2148,"&lt;=1"),IF(COUNTIF('Master list(no salts, metals)'!$K2148:$Y2148, "#N/A")=14,TRUE,FALSE))</f>
        <v>0</v>
      </c>
      <c r="T2156" t="b">
        <f>AND(COUNTIF('Master list(no salts, metals)'!T2148,"&lt;=1"),IF(COUNTIF('Master list(no salts, metals)'!$K2148:$Y2148, "#N/A")=14,TRUE,FALSE))</f>
        <v>0</v>
      </c>
      <c r="U2156" t="b">
        <f>AND(COUNTIF('Master list(no salts, metals)'!U2148,"&lt;=1"),IF(COUNTIF('Master list(no salts, metals)'!$K2148:$Y2148, "#N/A")=14,TRUE,FALSE))</f>
        <v>0</v>
      </c>
      <c r="V2156" t="b">
        <f>AND(COUNTIF('Master list(no salts, metals)'!V2148,"&lt;=1"),IF(COUNTIF('Master list(no salts, metals)'!$K2148:$Y2148, "#N/A")=14,TRUE,FALSE))</f>
        <v>0</v>
      </c>
      <c r="W2156" t="b">
        <f>AND(COUNTIF('Master list(no salts, metals)'!W2148,"&lt;=1"),IF(COUNTIF('Master list(no salts, metals)'!$K2148:$Y2148, "#N/A")=14,TRUE,FALSE))</f>
        <v>0</v>
      </c>
      <c r="X2156" t="b">
        <f>AND(COUNTIF('Master list(no salts, metals)'!X2148,"&lt;=1"),IF(COUNTIF('Master list(no salts, metals)'!$K2148:$Y2148, "#N/A")=14,TRUE,FALSE))</f>
        <v>0</v>
      </c>
      <c r="Y2156" t="b">
        <f>AND(COUNTIF('Master list(no salts, metals)'!Y2148,"&lt;=1"),IF(COUNTIF('Master list(no salts, metals)'!$K2148:$Y2148, "#N/A")=14,TRUE,FALSE))</f>
        <v>0</v>
      </c>
    </row>
    <row r="2157" spans="11:25" x14ac:dyDescent="0.25">
      <c r="K2157" t="b">
        <f>AND(COUNTIF('Master list(no salts, metals)'!K2149,"&lt;=1"),IF(COUNTIF('Master list(no salts, metals)'!$K2149:$Y2149, "#N/A")=14,TRUE,FALSE))</f>
        <v>0</v>
      </c>
      <c r="L2157" t="b">
        <f>AND(COUNTIF('Master list(no salts, metals)'!L2149,"&lt;=1"),IF(COUNTIF('Master list(no salts, metals)'!$K2149:$Y2149, "#N/A")=14,TRUE,FALSE))</f>
        <v>0</v>
      </c>
      <c r="M2157" t="b">
        <f>AND(COUNTIF('Master list(no salts, metals)'!M2149,"&lt;=1"),IF(COUNTIF('Master list(no salts, metals)'!$K2149:$Y2149, "#N/A")=14,TRUE,FALSE))</f>
        <v>0</v>
      </c>
      <c r="N2157" t="b">
        <f>AND(COUNTIF('Master list(no salts, metals)'!N2149,"&lt;=1"),IF(COUNTIF('Master list(no salts, metals)'!$K2149:$Y2149, "#N/A")=14,TRUE,FALSE))</f>
        <v>0</v>
      </c>
      <c r="O2157" t="b">
        <f>AND(COUNTIF('Master list(no salts, metals)'!O2149,"&lt;=1"),IF(COUNTIF('Master list(no salts, metals)'!$K2149:$Y2149, "#N/A")=14,TRUE,FALSE))</f>
        <v>0</v>
      </c>
      <c r="P2157" t="b">
        <f>AND(COUNTIF('Master list(no salts, metals)'!P2149,"&lt;=1"),IF(COUNTIF('Master list(no salts, metals)'!$K2149:$Y2149, "#N/A")=14,TRUE,FALSE))</f>
        <v>0</v>
      </c>
      <c r="Q2157" t="b">
        <f>AND(COUNTIF('Master list(no salts, metals)'!Q2149,"&lt;=1"),IF(COUNTIF('Master list(no salts, metals)'!$K2149:$Y2149, "#N/A")=14,TRUE,FALSE))</f>
        <v>0</v>
      </c>
      <c r="R2157" t="b">
        <f>AND(COUNTIF('Master list(no salts, metals)'!R2149,"&lt;=1"),IF(COUNTIF('Master list(no salts, metals)'!$K2149:$Y2149, "#N/A")=14,TRUE,FALSE))</f>
        <v>0</v>
      </c>
      <c r="S2157" t="b">
        <f>AND(COUNTIF('Master list(no salts, metals)'!S2149,"&lt;=1"),IF(COUNTIF('Master list(no salts, metals)'!$K2149:$Y2149, "#N/A")=14,TRUE,FALSE))</f>
        <v>0</v>
      </c>
      <c r="T2157" t="b">
        <f>AND(COUNTIF('Master list(no salts, metals)'!T2149,"&lt;=1"),IF(COUNTIF('Master list(no salts, metals)'!$K2149:$Y2149, "#N/A")=14,TRUE,FALSE))</f>
        <v>0</v>
      </c>
      <c r="U2157" t="b">
        <f>AND(COUNTIF('Master list(no salts, metals)'!U2149,"&lt;=1"),IF(COUNTIF('Master list(no salts, metals)'!$K2149:$Y2149, "#N/A")=14,TRUE,FALSE))</f>
        <v>0</v>
      </c>
      <c r="V2157" t="b">
        <f>AND(COUNTIF('Master list(no salts, metals)'!V2149,"&lt;=1"),IF(COUNTIF('Master list(no salts, metals)'!$K2149:$Y2149, "#N/A")=14,TRUE,FALSE))</f>
        <v>0</v>
      </c>
      <c r="W2157" t="b">
        <f>AND(COUNTIF('Master list(no salts, metals)'!W2149,"&lt;=1"),IF(COUNTIF('Master list(no salts, metals)'!$K2149:$Y2149, "#N/A")=14,TRUE,FALSE))</f>
        <v>0</v>
      </c>
      <c r="X2157" t="b">
        <f>AND(COUNTIF('Master list(no salts, metals)'!X2149,"&lt;=1"),IF(COUNTIF('Master list(no salts, metals)'!$K2149:$Y2149, "#N/A")=14,TRUE,FALSE))</f>
        <v>0</v>
      </c>
      <c r="Y2157" t="b">
        <f>AND(COUNTIF('Master list(no salts, metals)'!Y2149,"&lt;=1"),IF(COUNTIF('Master list(no salts, metals)'!$K2149:$Y2149, "#N/A")=14,TRUE,FALSE))</f>
        <v>0</v>
      </c>
    </row>
    <row r="2158" spans="11:25" x14ac:dyDescent="0.25">
      <c r="K2158" t="b">
        <f>AND(COUNTIF('Master list(no salts, metals)'!K2150,"&lt;=1"),IF(COUNTIF('Master list(no salts, metals)'!$K2150:$Y2150, "#N/A")=14,TRUE,FALSE))</f>
        <v>0</v>
      </c>
      <c r="L2158" t="b">
        <f>AND(COUNTIF('Master list(no salts, metals)'!L2150,"&lt;=1"),IF(COUNTIF('Master list(no salts, metals)'!$K2150:$Y2150, "#N/A")=14,TRUE,FALSE))</f>
        <v>0</v>
      </c>
      <c r="M2158" t="b">
        <f>AND(COUNTIF('Master list(no salts, metals)'!M2150,"&lt;=1"),IF(COUNTIF('Master list(no salts, metals)'!$K2150:$Y2150, "#N/A")=14,TRUE,FALSE))</f>
        <v>0</v>
      </c>
      <c r="N2158" t="b">
        <f>AND(COUNTIF('Master list(no salts, metals)'!N2150,"&lt;=1"),IF(COUNTIF('Master list(no salts, metals)'!$K2150:$Y2150, "#N/A")=14,TRUE,FALSE))</f>
        <v>0</v>
      </c>
      <c r="O2158" t="b">
        <f>AND(COUNTIF('Master list(no salts, metals)'!O2150,"&lt;=1"),IF(COUNTIF('Master list(no salts, metals)'!$K2150:$Y2150, "#N/A")=14,TRUE,FALSE))</f>
        <v>0</v>
      </c>
      <c r="P2158" t="b">
        <f>AND(COUNTIF('Master list(no salts, metals)'!P2150,"&lt;=1"),IF(COUNTIF('Master list(no salts, metals)'!$K2150:$Y2150, "#N/A")=14,TRUE,FALSE))</f>
        <v>0</v>
      </c>
      <c r="Q2158" t="b">
        <f>AND(COUNTIF('Master list(no salts, metals)'!Q2150,"&lt;=1"),IF(COUNTIF('Master list(no salts, metals)'!$K2150:$Y2150, "#N/A")=14,TRUE,FALSE))</f>
        <v>0</v>
      </c>
      <c r="R2158" t="b">
        <f>AND(COUNTIF('Master list(no salts, metals)'!R2150,"&lt;=1"),IF(COUNTIF('Master list(no salts, metals)'!$K2150:$Y2150, "#N/A")=14,TRUE,FALSE))</f>
        <v>0</v>
      </c>
      <c r="S2158" t="b">
        <f>AND(COUNTIF('Master list(no salts, metals)'!S2150,"&lt;=1"),IF(COUNTIF('Master list(no salts, metals)'!$K2150:$Y2150, "#N/A")=14,TRUE,FALSE))</f>
        <v>0</v>
      </c>
      <c r="T2158" t="b">
        <f>AND(COUNTIF('Master list(no salts, metals)'!T2150,"&lt;=1"),IF(COUNTIF('Master list(no salts, metals)'!$K2150:$Y2150, "#N/A")=14,TRUE,FALSE))</f>
        <v>0</v>
      </c>
      <c r="U2158" t="b">
        <f>AND(COUNTIF('Master list(no salts, metals)'!U2150,"&lt;=1"),IF(COUNTIF('Master list(no salts, metals)'!$K2150:$Y2150, "#N/A")=14,TRUE,FALSE))</f>
        <v>0</v>
      </c>
      <c r="V2158" t="b">
        <f>AND(COUNTIF('Master list(no salts, metals)'!V2150,"&lt;=1"),IF(COUNTIF('Master list(no salts, metals)'!$K2150:$Y2150, "#N/A")=14,TRUE,FALSE))</f>
        <v>0</v>
      </c>
      <c r="W2158" t="b">
        <f>AND(COUNTIF('Master list(no salts, metals)'!W2150,"&lt;=1"),IF(COUNTIF('Master list(no salts, metals)'!$K2150:$Y2150, "#N/A")=14,TRUE,FALSE))</f>
        <v>1</v>
      </c>
      <c r="X2158" t="b">
        <f>AND(COUNTIF('Master list(no salts, metals)'!X2150,"&lt;=1"),IF(COUNTIF('Master list(no salts, metals)'!$K2150:$Y2150, "#N/A")=14,TRUE,FALSE))</f>
        <v>0</v>
      </c>
      <c r="Y2158" t="b">
        <f>AND(COUNTIF('Master list(no salts, metals)'!Y2150,"&lt;=1"),IF(COUNTIF('Master list(no salts, metals)'!$K2150:$Y2150, "#N/A")=14,TRUE,FALSE))</f>
        <v>0</v>
      </c>
    </row>
    <row r="2159" spans="11:25" x14ac:dyDescent="0.25">
      <c r="K2159" t="b">
        <f>AND(COUNTIF('Master list(no salts, metals)'!K2151,"&lt;=1"),IF(COUNTIF('Master list(no salts, metals)'!$K2151:$Y2151, "#N/A")=14,TRUE,FALSE))</f>
        <v>0</v>
      </c>
      <c r="L2159" t="b">
        <f>AND(COUNTIF('Master list(no salts, metals)'!L2151,"&lt;=1"),IF(COUNTIF('Master list(no salts, metals)'!$K2151:$Y2151, "#N/A")=14,TRUE,FALSE))</f>
        <v>0</v>
      </c>
      <c r="M2159" t="b">
        <f>AND(COUNTIF('Master list(no salts, metals)'!M2151,"&lt;=1"),IF(COUNTIF('Master list(no salts, metals)'!$K2151:$Y2151, "#N/A")=14,TRUE,FALSE))</f>
        <v>0</v>
      </c>
      <c r="N2159" t="b">
        <f>AND(COUNTIF('Master list(no salts, metals)'!N2151,"&lt;=1"),IF(COUNTIF('Master list(no salts, metals)'!$K2151:$Y2151, "#N/A")=14,TRUE,FALSE))</f>
        <v>0</v>
      </c>
      <c r="O2159" t="b">
        <f>AND(COUNTIF('Master list(no salts, metals)'!O2151,"&lt;=1"),IF(COUNTIF('Master list(no salts, metals)'!$K2151:$Y2151, "#N/A")=14,TRUE,FALSE))</f>
        <v>0</v>
      </c>
      <c r="P2159" t="b">
        <f>AND(COUNTIF('Master list(no salts, metals)'!P2151,"&lt;=1"),IF(COUNTIF('Master list(no salts, metals)'!$K2151:$Y2151, "#N/A")=14,TRUE,FALSE))</f>
        <v>0</v>
      </c>
      <c r="Q2159" t="b">
        <f>AND(COUNTIF('Master list(no salts, metals)'!Q2151,"&lt;=1"),IF(COUNTIF('Master list(no salts, metals)'!$K2151:$Y2151, "#N/A")=14,TRUE,FALSE))</f>
        <v>0</v>
      </c>
      <c r="R2159" t="b">
        <f>AND(COUNTIF('Master list(no salts, metals)'!R2151,"&lt;=1"),IF(COUNTIF('Master list(no salts, metals)'!$K2151:$Y2151, "#N/A")=14,TRUE,FALSE))</f>
        <v>0</v>
      </c>
      <c r="S2159" t="b">
        <f>AND(COUNTIF('Master list(no salts, metals)'!S2151,"&lt;=1"),IF(COUNTIF('Master list(no salts, metals)'!$K2151:$Y2151, "#N/A")=14,TRUE,FALSE))</f>
        <v>0</v>
      </c>
      <c r="T2159" t="b">
        <f>AND(COUNTIF('Master list(no salts, metals)'!T2151,"&lt;=1"),IF(COUNTIF('Master list(no salts, metals)'!$K2151:$Y2151, "#N/A")=14,TRUE,FALSE))</f>
        <v>1</v>
      </c>
      <c r="U2159" t="b">
        <f>AND(COUNTIF('Master list(no salts, metals)'!U2151,"&lt;=1"),IF(COUNTIF('Master list(no salts, metals)'!$K2151:$Y2151, "#N/A")=14,TRUE,FALSE))</f>
        <v>0</v>
      </c>
      <c r="V2159" t="b">
        <f>AND(COUNTIF('Master list(no salts, metals)'!V2151,"&lt;=1"),IF(COUNTIF('Master list(no salts, metals)'!$K2151:$Y2151, "#N/A")=14,TRUE,FALSE))</f>
        <v>0</v>
      </c>
      <c r="W2159" t="b">
        <f>AND(COUNTIF('Master list(no salts, metals)'!W2151,"&lt;=1"),IF(COUNTIF('Master list(no salts, metals)'!$K2151:$Y2151, "#N/A")=14,TRUE,FALSE))</f>
        <v>0</v>
      </c>
      <c r="X2159" t="b">
        <f>AND(COUNTIF('Master list(no salts, metals)'!X2151,"&lt;=1"),IF(COUNTIF('Master list(no salts, metals)'!$K2151:$Y2151, "#N/A")=14,TRUE,FALSE))</f>
        <v>0</v>
      </c>
      <c r="Y2159" t="b">
        <f>AND(COUNTIF('Master list(no salts, metals)'!Y2151,"&lt;=1"),IF(COUNTIF('Master list(no salts, metals)'!$K2151:$Y2151, "#N/A")=14,TRUE,FALSE))</f>
        <v>0</v>
      </c>
    </row>
    <row r="2160" spans="11:25" x14ac:dyDescent="0.25">
      <c r="K2160" t="b">
        <f>AND(COUNTIF('Master list(no salts, metals)'!K2152,"&lt;=1"),IF(COUNTIF('Master list(no salts, metals)'!$K2152:$Y2152, "#N/A")=14,TRUE,FALSE))</f>
        <v>0</v>
      </c>
      <c r="L2160" t="b">
        <f>AND(COUNTIF('Master list(no salts, metals)'!L2152,"&lt;=1"),IF(COUNTIF('Master list(no salts, metals)'!$K2152:$Y2152, "#N/A")=14,TRUE,FALSE))</f>
        <v>0</v>
      </c>
      <c r="M2160" t="b">
        <f>AND(COUNTIF('Master list(no salts, metals)'!M2152,"&lt;=1"),IF(COUNTIF('Master list(no salts, metals)'!$K2152:$Y2152, "#N/A")=14,TRUE,FALSE))</f>
        <v>0</v>
      </c>
      <c r="N2160" t="b">
        <f>AND(COUNTIF('Master list(no salts, metals)'!N2152,"&lt;=1"),IF(COUNTIF('Master list(no salts, metals)'!$K2152:$Y2152, "#N/A")=14,TRUE,FALSE))</f>
        <v>0</v>
      </c>
      <c r="O2160" t="b">
        <f>AND(COUNTIF('Master list(no salts, metals)'!O2152,"&lt;=1"),IF(COUNTIF('Master list(no salts, metals)'!$K2152:$Y2152, "#N/A")=14,TRUE,FALSE))</f>
        <v>0</v>
      </c>
      <c r="P2160" t="b">
        <f>AND(COUNTIF('Master list(no salts, metals)'!P2152,"&lt;=1"),IF(COUNTIF('Master list(no salts, metals)'!$K2152:$Y2152, "#N/A")=14,TRUE,FALSE))</f>
        <v>0</v>
      </c>
      <c r="Q2160" t="b">
        <f>AND(COUNTIF('Master list(no salts, metals)'!Q2152,"&lt;=1"),IF(COUNTIF('Master list(no salts, metals)'!$K2152:$Y2152, "#N/A")=14,TRUE,FALSE))</f>
        <v>0</v>
      </c>
      <c r="R2160" t="b">
        <f>AND(COUNTIF('Master list(no salts, metals)'!R2152,"&lt;=1"),IF(COUNTIF('Master list(no salts, metals)'!$K2152:$Y2152, "#N/A")=14,TRUE,FALSE))</f>
        <v>0</v>
      </c>
      <c r="S2160" t="b">
        <f>AND(COUNTIF('Master list(no salts, metals)'!S2152,"&lt;=1"),IF(COUNTIF('Master list(no salts, metals)'!$K2152:$Y2152, "#N/A")=14,TRUE,FALSE))</f>
        <v>0</v>
      </c>
      <c r="T2160" t="b">
        <f>AND(COUNTIF('Master list(no salts, metals)'!T2152,"&lt;=1"),IF(COUNTIF('Master list(no salts, metals)'!$K2152:$Y2152, "#N/A")=14,TRUE,FALSE))</f>
        <v>0</v>
      </c>
      <c r="U2160" t="b">
        <f>AND(COUNTIF('Master list(no salts, metals)'!U2152,"&lt;=1"),IF(COUNTIF('Master list(no salts, metals)'!$K2152:$Y2152, "#N/A")=14,TRUE,FALSE))</f>
        <v>0</v>
      </c>
      <c r="V2160" t="b">
        <f>AND(COUNTIF('Master list(no salts, metals)'!V2152,"&lt;=1"),IF(COUNTIF('Master list(no salts, metals)'!$K2152:$Y2152, "#N/A")=14,TRUE,FALSE))</f>
        <v>0</v>
      </c>
      <c r="W2160" t="b">
        <f>AND(COUNTIF('Master list(no salts, metals)'!W2152,"&lt;=1"),IF(COUNTIF('Master list(no salts, metals)'!$K2152:$Y2152, "#N/A")=14,TRUE,FALSE))</f>
        <v>0</v>
      </c>
      <c r="X2160" t="b">
        <f>AND(COUNTIF('Master list(no salts, metals)'!X2152,"&lt;=1"),IF(COUNTIF('Master list(no salts, metals)'!$K2152:$Y2152, "#N/A")=14,TRUE,FALSE))</f>
        <v>0</v>
      </c>
      <c r="Y2160" t="b">
        <f>AND(COUNTIF('Master list(no salts, metals)'!Y2152,"&lt;=1"),IF(COUNTIF('Master list(no salts, metals)'!$K2152:$Y2152, "#N/A")=14,TRUE,FALSE))</f>
        <v>0</v>
      </c>
    </row>
    <row r="2161" spans="11:25" x14ac:dyDescent="0.25">
      <c r="K2161" t="b">
        <f>AND(COUNTIF('Master list(no salts, metals)'!K2153,"&lt;=1"),IF(COUNTIF('Master list(no salts, metals)'!$K2153:$Y2153, "#N/A")=14,TRUE,FALSE))</f>
        <v>0</v>
      </c>
      <c r="L2161" t="b">
        <f>AND(COUNTIF('Master list(no salts, metals)'!L2153,"&lt;=1"),IF(COUNTIF('Master list(no salts, metals)'!$K2153:$Y2153, "#N/A")=14,TRUE,FALSE))</f>
        <v>0</v>
      </c>
      <c r="M2161" t="b">
        <f>AND(COUNTIF('Master list(no salts, metals)'!M2153,"&lt;=1"),IF(COUNTIF('Master list(no salts, metals)'!$K2153:$Y2153, "#N/A")=14,TRUE,FALSE))</f>
        <v>0</v>
      </c>
      <c r="N2161" t="b">
        <f>AND(COUNTIF('Master list(no salts, metals)'!N2153,"&lt;=1"),IF(COUNTIF('Master list(no salts, metals)'!$K2153:$Y2153, "#N/A")=14,TRUE,FALSE))</f>
        <v>0</v>
      </c>
      <c r="O2161" t="b">
        <f>AND(COUNTIF('Master list(no salts, metals)'!O2153,"&lt;=1"),IF(COUNTIF('Master list(no salts, metals)'!$K2153:$Y2153, "#N/A")=14,TRUE,FALSE))</f>
        <v>0</v>
      </c>
      <c r="P2161" t="b">
        <f>AND(COUNTIF('Master list(no salts, metals)'!P2153,"&lt;=1"),IF(COUNTIF('Master list(no salts, metals)'!$K2153:$Y2153, "#N/A")=14,TRUE,FALSE))</f>
        <v>0</v>
      </c>
      <c r="Q2161" t="b">
        <f>AND(COUNTIF('Master list(no salts, metals)'!Q2153,"&lt;=1"),IF(COUNTIF('Master list(no salts, metals)'!$K2153:$Y2153, "#N/A")=14,TRUE,FALSE))</f>
        <v>0</v>
      </c>
      <c r="R2161" t="b">
        <f>AND(COUNTIF('Master list(no salts, metals)'!R2153,"&lt;=1"),IF(COUNTIF('Master list(no salts, metals)'!$K2153:$Y2153, "#N/A")=14,TRUE,FALSE))</f>
        <v>0</v>
      </c>
      <c r="S2161" t="b">
        <f>AND(COUNTIF('Master list(no salts, metals)'!S2153,"&lt;=1"),IF(COUNTIF('Master list(no salts, metals)'!$K2153:$Y2153, "#N/A")=14,TRUE,FALSE))</f>
        <v>0</v>
      </c>
      <c r="T2161" t="b">
        <f>AND(COUNTIF('Master list(no salts, metals)'!T2153,"&lt;=1"),IF(COUNTIF('Master list(no salts, metals)'!$K2153:$Y2153, "#N/A")=14,TRUE,FALSE))</f>
        <v>0</v>
      </c>
      <c r="U2161" t="b">
        <f>AND(COUNTIF('Master list(no salts, metals)'!U2153,"&lt;=1"),IF(COUNTIF('Master list(no salts, metals)'!$K2153:$Y2153, "#N/A")=14,TRUE,FALSE))</f>
        <v>0</v>
      </c>
      <c r="V2161" t="b">
        <f>AND(COUNTIF('Master list(no salts, metals)'!V2153,"&lt;=1"),IF(COUNTIF('Master list(no salts, metals)'!$K2153:$Y2153, "#N/A")=14,TRUE,FALSE))</f>
        <v>0</v>
      </c>
      <c r="W2161" t="b">
        <f>AND(COUNTIF('Master list(no salts, metals)'!W2153,"&lt;=1"),IF(COUNTIF('Master list(no salts, metals)'!$K2153:$Y2153, "#N/A")=14,TRUE,FALSE))</f>
        <v>0</v>
      </c>
      <c r="X2161" t="b">
        <f>AND(COUNTIF('Master list(no salts, metals)'!X2153,"&lt;=1"),IF(COUNTIF('Master list(no salts, metals)'!$K2153:$Y2153, "#N/A")=14,TRUE,FALSE))</f>
        <v>0</v>
      </c>
      <c r="Y2161" t="b">
        <f>AND(COUNTIF('Master list(no salts, metals)'!Y2153,"&lt;=1"),IF(COUNTIF('Master list(no salts, metals)'!$K2153:$Y2153, "#N/A")=14,TRUE,FALSE))</f>
        <v>1</v>
      </c>
    </row>
    <row r="2162" spans="11:25" x14ac:dyDescent="0.25">
      <c r="K2162" t="b">
        <f>AND(COUNTIF('Master list(no salts, metals)'!K2154,"&lt;=1"),IF(COUNTIF('Master list(no salts, metals)'!$K2154:$Y2154, "#N/A")=14,TRUE,FALSE))</f>
        <v>0</v>
      </c>
      <c r="L2162" t="b">
        <f>AND(COUNTIF('Master list(no salts, metals)'!L2154,"&lt;=1"),IF(COUNTIF('Master list(no salts, metals)'!$K2154:$Y2154, "#N/A")=14,TRUE,FALSE))</f>
        <v>0</v>
      </c>
      <c r="M2162" t="b">
        <f>AND(COUNTIF('Master list(no salts, metals)'!M2154,"&lt;=1"),IF(COUNTIF('Master list(no salts, metals)'!$K2154:$Y2154, "#N/A")=14,TRUE,FALSE))</f>
        <v>0</v>
      </c>
      <c r="N2162" t="b">
        <f>AND(COUNTIF('Master list(no salts, metals)'!N2154,"&lt;=1"),IF(COUNTIF('Master list(no salts, metals)'!$K2154:$Y2154, "#N/A")=14,TRUE,FALSE))</f>
        <v>0</v>
      </c>
      <c r="O2162" t="b">
        <f>AND(COUNTIF('Master list(no salts, metals)'!O2154,"&lt;=1"),IF(COUNTIF('Master list(no salts, metals)'!$K2154:$Y2154, "#N/A")=14,TRUE,FALSE))</f>
        <v>0</v>
      </c>
      <c r="P2162" t="b">
        <f>AND(COUNTIF('Master list(no salts, metals)'!P2154,"&lt;=1"),IF(COUNTIF('Master list(no salts, metals)'!$K2154:$Y2154, "#N/A")=14,TRUE,FALSE))</f>
        <v>0</v>
      </c>
      <c r="Q2162" t="b">
        <f>AND(COUNTIF('Master list(no salts, metals)'!Q2154,"&lt;=1"),IF(COUNTIF('Master list(no salts, metals)'!$K2154:$Y2154, "#N/A")=14,TRUE,FALSE))</f>
        <v>0</v>
      </c>
      <c r="R2162" t="b">
        <f>AND(COUNTIF('Master list(no salts, metals)'!R2154,"&lt;=1"),IF(COUNTIF('Master list(no salts, metals)'!$K2154:$Y2154, "#N/A")=14,TRUE,FALSE))</f>
        <v>0</v>
      </c>
      <c r="S2162" t="b">
        <f>AND(COUNTIF('Master list(no salts, metals)'!S2154,"&lt;=1"),IF(COUNTIF('Master list(no salts, metals)'!$K2154:$Y2154, "#N/A")=14,TRUE,FALSE))</f>
        <v>0</v>
      </c>
      <c r="T2162" t="b">
        <f>AND(COUNTIF('Master list(no salts, metals)'!T2154,"&lt;=1"),IF(COUNTIF('Master list(no salts, metals)'!$K2154:$Y2154, "#N/A")=14,TRUE,FALSE))</f>
        <v>0</v>
      </c>
      <c r="U2162" t="b">
        <f>AND(COUNTIF('Master list(no salts, metals)'!U2154,"&lt;=1"),IF(COUNTIF('Master list(no salts, metals)'!$K2154:$Y2154, "#N/A")=14,TRUE,FALSE))</f>
        <v>0</v>
      </c>
      <c r="V2162" t="b">
        <f>AND(COUNTIF('Master list(no salts, metals)'!V2154,"&lt;=1"),IF(COUNTIF('Master list(no salts, metals)'!$K2154:$Y2154, "#N/A")=14,TRUE,FALSE))</f>
        <v>0</v>
      </c>
      <c r="W2162" t="b">
        <f>AND(COUNTIF('Master list(no salts, metals)'!W2154,"&lt;=1"),IF(COUNTIF('Master list(no salts, metals)'!$K2154:$Y2154, "#N/A")=14,TRUE,FALSE))</f>
        <v>0</v>
      </c>
      <c r="X2162" t="b">
        <f>AND(COUNTIF('Master list(no salts, metals)'!X2154,"&lt;=1"),IF(COUNTIF('Master list(no salts, metals)'!$K2154:$Y2154, "#N/A")=14,TRUE,FALSE))</f>
        <v>1</v>
      </c>
      <c r="Y2162" t="b">
        <f>AND(COUNTIF('Master list(no salts, metals)'!Y2154,"&lt;=1"),IF(COUNTIF('Master list(no salts, metals)'!$K2154:$Y2154, "#N/A")=14,TRUE,FALSE))</f>
        <v>0</v>
      </c>
    </row>
    <row r="2163" spans="11:25" x14ac:dyDescent="0.25">
      <c r="K2163" t="b">
        <f>AND(COUNTIF('Master list(no salts, metals)'!K2155,"&lt;=1"),IF(COUNTIF('Master list(no salts, metals)'!$K2155:$Y2155, "#N/A")=14,TRUE,FALSE))</f>
        <v>0</v>
      </c>
      <c r="L2163" t="b">
        <f>AND(COUNTIF('Master list(no salts, metals)'!L2155,"&lt;=1"),IF(COUNTIF('Master list(no salts, metals)'!$K2155:$Y2155, "#N/A")=14,TRUE,FALSE))</f>
        <v>0</v>
      </c>
      <c r="M2163" t="b">
        <f>AND(COUNTIF('Master list(no salts, metals)'!M2155,"&lt;=1"),IF(COUNTIF('Master list(no salts, metals)'!$K2155:$Y2155, "#N/A")=14,TRUE,FALSE))</f>
        <v>0</v>
      </c>
      <c r="N2163" t="b">
        <f>AND(COUNTIF('Master list(no salts, metals)'!N2155,"&lt;=1"),IF(COUNTIF('Master list(no salts, metals)'!$K2155:$Y2155, "#N/A")=14,TRUE,FALSE))</f>
        <v>0</v>
      </c>
      <c r="O2163" t="b">
        <f>AND(COUNTIF('Master list(no salts, metals)'!O2155,"&lt;=1"),IF(COUNTIF('Master list(no salts, metals)'!$K2155:$Y2155, "#N/A")=14,TRUE,FALSE))</f>
        <v>0</v>
      </c>
      <c r="P2163" t="b">
        <f>AND(COUNTIF('Master list(no salts, metals)'!P2155,"&lt;=1"),IF(COUNTIF('Master list(no salts, metals)'!$K2155:$Y2155, "#N/A")=14,TRUE,FALSE))</f>
        <v>0</v>
      </c>
      <c r="Q2163" t="b">
        <f>AND(COUNTIF('Master list(no salts, metals)'!Q2155,"&lt;=1"),IF(COUNTIF('Master list(no salts, metals)'!$K2155:$Y2155, "#N/A")=14,TRUE,FALSE))</f>
        <v>0</v>
      </c>
      <c r="R2163" t="b">
        <f>AND(COUNTIF('Master list(no salts, metals)'!R2155,"&lt;=1"),IF(COUNTIF('Master list(no salts, metals)'!$K2155:$Y2155, "#N/A")=14,TRUE,FALSE))</f>
        <v>0</v>
      </c>
      <c r="S2163" t="b">
        <f>AND(COUNTIF('Master list(no salts, metals)'!S2155,"&lt;=1"),IF(COUNTIF('Master list(no salts, metals)'!$K2155:$Y2155, "#N/A")=14,TRUE,FALSE))</f>
        <v>0</v>
      </c>
      <c r="T2163" t="b">
        <f>AND(COUNTIF('Master list(no salts, metals)'!T2155,"&lt;=1"),IF(COUNTIF('Master list(no salts, metals)'!$K2155:$Y2155, "#N/A")=14,TRUE,FALSE))</f>
        <v>0</v>
      </c>
      <c r="U2163" t="b">
        <f>AND(COUNTIF('Master list(no salts, metals)'!U2155,"&lt;=1"),IF(COUNTIF('Master list(no salts, metals)'!$K2155:$Y2155, "#N/A")=14,TRUE,FALSE))</f>
        <v>0</v>
      </c>
      <c r="V2163" t="b">
        <f>AND(COUNTIF('Master list(no salts, metals)'!V2155,"&lt;=1"),IF(COUNTIF('Master list(no salts, metals)'!$K2155:$Y2155, "#N/A")=14,TRUE,FALSE))</f>
        <v>0</v>
      </c>
      <c r="W2163" t="b">
        <f>AND(COUNTIF('Master list(no salts, metals)'!W2155,"&lt;=1"),IF(COUNTIF('Master list(no salts, metals)'!$K2155:$Y2155, "#N/A")=14,TRUE,FALSE))</f>
        <v>0</v>
      </c>
      <c r="X2163" t="b">
        <f>AND(COUNTIF('Master list(no salts, metals)'!X2155,"&lt;=1"),IF(COUNTIF('Master list(no salts, metals)'!$K2155:$Y2155, "#N/A")=14,TRUE,FALSE))</f>
        <v>0</v>
      </c>
      <c r="Y2163" t="b">
        <f>AND(COUNTIF('Master list(no salts, metals)'!Y2155,"&lt;=1"),IF(COUNTIF('Master list(no salts, metals)'!$K2155:$Y2155, "#N/A")=14,TRUE,FALSE))</f>
        <v>1</v>
      </c>
    </row>
    <row r="2164" spans="11:25" x14ac:dyDescent="0.25">
      <c r="K2164" t="b">
        <f>AND(COUNTIF('Master list(no salts, metals)'!K2156,"&lt;=1"),IF(COUNTIF('Master list(no salts, metals)'!$K2156:$Y2156, "#N/A")=14,TRUE,FALSE))</f>
        <v>0</v>
      </c>
      <c r="L2164" t="b">
        <f>AND(COUNTIF('Master list(no salts, metals)'!L2156,"&lt;=1"),IF(COUNTIF('Master list(no salts, metals)'!$K2156:$Y2156, "#N/A")=14,TRUE,FALSE))</f>
        <v>0</v>
      </c>
      <c r="M2164" t="b">
        <f>AND(COUNTIF('Master list(no salts, metals)'!M2156,"&lt;=1"),IF(COUNTIF('Master list(no salts, metals)'!$K2156:$Y2156, "#N/A")=14,TRUE,FALSE))</f>
        <v>0</v>
      </c>
      <c r="N2164" t="b">
        <f>AND(COUNTIF('Master list(no salts, metals)'!N2156,"&lt;=1"),IF(COUNTIF('Master list(no salts, metals)'!$K2156:$Y2156, "#N/A")=14,TRUE,FALSE))</f>
        <v>0</v>
      </c>
      <c r="O2164" t="b">
        <f>AND(COUNTIF('Master list(no salts, metals)'!O2156,"&lt;=1"),IF(COUNTIF('Master list(no salts, metals)'!$K2156:$Y2156, "#N/A")=14,TRUE,FALSE))</f>
        <v>0</v>
      </c>
      <c r="P2164" t="b">
        <f>AND(COUNTIF('Master list(no salts, metals)'!P2156,"&lt;=1"),IF(COUNTIF('Master list(no salts, metals)'!$K2156:$Y2156, "#N/A")=14,TRUE,FALSE))</f>
        <v>0</v>
      </c>
      <c r="Q2164" t="b">
        <f>AND(COUNTIF('Master list(no salts, metals)'!Q2156,"&lt;=1"),IF(COUNTIF('Master list(no salts, metals)'!$K2156:$Y2156, "#N/A")=14,TRUE,FALSE))</f>
        <v>0</v>
      </c>
      <c r="R2164" t="b">
        <f>AND(COUNTIF('Master list(no salts, metals)'!R2156,"&lt;=1"),IF(COUNTIF('Master list(no salts, metals)'!$K2156:$Y2156, "#N/A")=14,TRUE,FALSE))</f>
        <v>0</v>
      </c>
      <c r="S2164" t="b">
        <f>AND(COUNTIF('Master list(no salts, metals)'!S2156,"&lt;=1"),IF(COUNTIF('Master list(no salts, metals)'!$K2156:$Y2156, "#N/A")=14,TRUE,FALSE))</f>
        <v>0</v>
      </c>
      <c r="T2164" t="b">
        <f>AND(COUNTIF('Master list(no salts, metals)'!T2156,"&lt;=1"),IF(COUNTIF('Master list(no salts, metals)'!$K2156:$Y2156, "#N/A")=14,TRUE,FALSE))</f>
        <v>1</v>
      </c>
      <c r="U2164" t="b">
        <f>AND(COUNTIF('Master list(no salts, metals)'!U2156,"&lt;=1"),IF(COUNTIF('Master list(no salts, metals)'!$K2156:$Y2156, "#N/A")=14,TRUE,FALSE))</f>
        <v>0</v>
      </c>
      <c r="V2164" t="b">
        <f>AND(COUNTIF('Master list(no salts, metals)'!V2156,"&lt;=1"),IF(COUNTIF('Master list(no salts, metals)'!$K2156:$Y2156, "#N/A")=14,TRUE,FALSE))</f>
        <v>0</v>
      </c>
      <c r="W2164" t="b">
        <f>AND(COUNTIF('Master list(no salts, metals)'!W2156,"&lt;=1"),IF(COUNTIF('Master list(no salts, metals)'!$K2156:$Y2156, "#N/A")=14,TRUE,FALSE))</f>
        <v>0</v>
      </c>
      <c r="X2164" t="b">
        <f>AND(COUNTIF('Master list(no salts, metals)'!X2156,"&lt;=1"),IF(COUNTIF('Master list(no salts, metals)'!$K2156:$Y2156, "#N/A")=14,TRUE,FALSE))</f>
        <v>0</v>
      </c>
      <c r="Y2164" t="b">
        <f>AND(COUNTIF('Master list(no salts, metals)'!Y2156,"&lt;=1"),IF(COUNTIF('Master list(no salts, metals)'!$K2156:$Y2156, "#N/A")=14,TRUE,FALSE))</f>
        <v>0</v>
      </c>
    </row>
    <row r="2165" spans="11:25" x14ac:dyDescent="0.25">
      <c r="K2165" t="b">
        <f>AND(COUNTIF('Master list(no salts, metals)'!K2157,"&lt;=1"),IF(COUNTIF('Master list(no salts, metals)'!$K2157:$Y2157, "#N/A")=14,TRUE,FALSE))</f>
        <v>0</v>
      </c>
      <c r="L2165" t="b">
        <f>AND(COUNTIF('Master list(no salts, metals)'!L2157,"&lt;=1"),IF(COUNTIF('Master list(no salts, metals)'!$K2157:$Y2157, "#N/A")=14,TRUE,FALSE))</f>
        <v>0</v>
      </c>
      <c r="M2165" t="b">
        <f>AND(COUNTIF('Master list(no salts, metals)'!M2157,"&lt;=1"),IF(COUNTIF('Master list(no salts, metals)'!$K2157:$Y2157, "#N/A")=14,TRUE,FALSE))</f>
        <v>0</v>
      </c>
      <c r="N2165" t="b">
        <f>AND(COUNTIF('Master list(no salts, metals)'!N2157,"&lt;=1"),IF(COUNTIF('Master list(no salts, metals)'!$K2157:$Y2157, "#N/A")=14,TRUE,FALSE))</f>
        <v>0</v>
      </c>
      <c r="O2165" t="b">
        <f>AND(COUNTIF('Master list(no salts, metals)'!O2157,"&lt;=1"),IF(COUNTIF('Master list(no salts, metals)'!$K2157:$Y2157, "#N/A")=14,TRUE,FALSE))</f>
        <v>0</v>
      </c>
      <c r="P2165" t="b">
        <f>AND(COUNTIF('Master list(no salts, metals)'!P2157,"&lt;=1"),IF(COUNTIF('Master list(no salts, metals)'!$K2157:$Y2157, "#N/A")=14,TRUE,FALSE))</f>
        <v>0</v>
      </c>
      <c r="Q2165" t="b">
        <f>AND(COUNTIF('Master list(no salts, metals)'!Q2157,"&lt;=1"),IF(COUNTIF('Master list(no salts, metals)'!$K2157:$Y2157, "#N/A")=14,TRUE,FALSE))</f>
        <v>0</v>
      </c>
      <c r="R2165" t="b">
        <f>AND(COUNTIF('Master list(no salts, metals)'!R2157,"&lt;=1"),IF(COUNTIF('Master list(no salts, metals)'!$K2157:$Y2157, "#N/A")=14,TRUE,FALSE))</f>
        <v>0</v>
      </c>
      <c r="S2165" t="b">
        <f>AND(COUNTIF('Master list(no salts, metals)'!S2157,"&lt;=1"),IF(COUNTIF('Master list(no salts, metals)'!$K2157:$Y2157, "#N/A")=14,TRUE,FALSE))</f>
        <v>0</v>
      </c>
      <c r="T2165" t="b">
        <f>AND(COUNTIF('Master list(no salts, metals)'!T2157,"&lt;=1"),IF(COUNTIF('Master list(no salts, metals)'!$K2157:$Y2157, "#N/A")=14,TRUE,FALSE))</f>
        <v>0</v>
      </c>
      <c r="U2165" t="b">
        <f>AND(COUNTIF('Master list(no salts, metals)'!U2157,"&lt;=1"),IF(COUNTIF('Master list(no salts, metals)'!$K2157:$Y2157, "#N/A")=14,TRUE,FALSE))</f>
        <v>0</v>
      </c>
      <c r="V2165" t="b">
        <f>AND(COUNTIF('Master list(no salts, metals)'!V2157,"&lt;=1"),IF(COUNTIF('Master list(no salts, metals)'!$K2157:$Y2157, "#N/A")=14,TRUE,FALSE))</f>
        <v>0</v>
      </c>
      <c r="W2165" t="b">
        <f>AND(COUNTIF('Master list(no salts, metals)'!W2157,"&lt;=1"),IF(COUNTIF('Master list(no salts, metals)'!$K2157:$Y2157, "#N/A")=14,TRUE,FALSE))</f>
        <v>0</v>
      </c>
      <c r="X2165" t="b">
        <f>AND(COUNTIF('Master list(no salts, metals)'!X2157,"&lt;=1"),IF(COUNTIF('Master list(no salts, metals)'!$K2157:$Y2157, "#N/A")=14,TRUE,FALSE))</f>
        <v>1</v>
      </c>
      <c r="Y2165" t="b">
        <f>AND(COUNTIF('Master list(no salts, metals)'!Y2157,"&lt;=1"),IF(COUNTIF('Master list(no salts, metals)'!$K2157:$Y2157, "#N/A")=14,TRUE,FALSE))</f>
        <v>0</v>
      </c>
    </row>
    <row r="2166" spans="11:25" x14ac:dyDescent="0.25">
      <c r="K2166" t="b">
        <f>AND(COUNTIF('Master list(no salts, metals)'!K2158,"&lt;=1"),IF(COUNTIF('Master list(no salts, metals)'!$K2158:$Y2158, "#N/A")=14,TRUE,FALSE))</f>
        <v>0</v>
      </c>
      <c r="L2166" t="b">
        <f>AND(COUNTIF('Master list(no salts, metals)'!L2158,"&lt;=1"),IF(COUNTIF('Master list(no salts, metals)'!$K2158:$Y2158, "#N/A")=14,TRUE,FALSE))</f>
        <v>0</v>
      </c>
      <c r="M2166" t="b">
        <f>AND(COUNTIF('Master list(no salts, metals)'!M2158,"&lt;=1"),IF(COUNTIF('Master list(no salts, metals)'!$K2158:$Y2158, "#N/A")=14,TRUE,FALSE))</f>
        <v>0</v>
      </c>
      <c r="N2166" t="b">
        <f>AND(COUNTIF('Master list(no salts, metals)'!N2158,"&lt;=1"),IF(COUNTIF('Master list(no salts, metals)'!$K2158:$Y2158, "#N/A")=14,TRUE,FALSE))</f>
        <v>0</v>
      </c>
      <c r="O2166" t="b">
        <f>AND(COUNTIF('Master list(no salts, metals)'!O2158,"&lt;=1"),IF(COUNTIF('Master list(no salts, metals)'!$K2158:$Y2158, "#N/A")=14,TRUE,FALSE))</f>
        <v>0</v>
      </c>
      <c r="P2166" t="b">
        <f>AND(COUNTIF('Master list(no salts, metals)'!P2158,"&lt;=1"),IF(COUNTIF('Master list(no salts, metals)'!$K2158:$Y2158, "#N/A")=14,TRUE,FALSE))</f>
        <v>0</v>
      </c>
      <c r="Q2166" t="b">
        <f>AND(COUNTIF('Master list(no salts, metals)'!Q2158,"&lt;=1"),IF(COUNTIF('Master list(no salts, metals)'!$K2158:$Y2158, "#N/A")=14,TRUE,FALSE))</f>
        <v>0</v>
      </c>
      <c r="R2166" t="b">
        <f>AND(COUNTIF('Master list(no salts, metals)'!R2158,"&lt;=1"),IF(COUNTIF('Master list(no salts, metals)'!$K2158:$Y2158, "#N/A")=14,TRUE,FALSE))</f>
        <v>0</v>
      </c>
      <c r="S2166" t="b">
        <f>AND(COUNTIF('Master list(no salts, metals)'!S2158,"&lt;=1"),IF(COUNTIF('Master list(no salts, metals)'!$K2158:$Y2158, "#N/A")=14,TRUE,FALSE))</f>
        <v>0</v>
      </c>
      <c r="T2166" t="b">
        <f>AND(COUNTIF('Master list(no salts, metals)'!T2158,"&lt;=1"),IF(COUNTIF('Master list(no salts, metals)'!$K2158:$Y2158, "#N/A")=14,TRUE,FALSE))</f>
        <v>0</v>
      </c>
      <c r="U2166" t="b">
        <f>AND(COUNTIF('Master list(no salts, metals)'!U2158,"&lt;=1"),IF(COUNTIF('Master list(no salts, metals)'!$K2158:$Y2158, "#N/A")=14,TRUE,FALSE))</f>
        <v>0</v>
      </c>
      <c r="V2166" t="b">
        <f>AND(COUNTIF('Master list(no salts, metals)'!V2158,"&lt;=1"),IF(COUNTIF('Master list(no salts, metals)'!$K2158:$Y2158, "#N/A")=14,TRUE,FALSE))</f>
        <v>0</v>
      </c>
      <c r="W2166" t="b">
        <f>AND(COUNTIF('Master list(no salts, metals)'!W2158,"&lt;=1"),IF(COUNTIF('Master list(no salts, metals)'!$K2158:$Y2158, "#N/A")=14,TRUE,FALSE))</f>
        <v>0</v>
      </c>
      <c r="X2166" t="b">
        <f>AND(COUNTIF('Master list(no salts, metals)'!X2158,"&lt;=1"),IF(COUNTIF('Master list(no salts, metals)'!$K2158:$Y2158, "#N/A")=14,TRUE,FALSE))</f>
        <v>1</v>
      </c>
      <c r="Y2166" t="b">
        <f>AND(COUNTIF('Master list(no salts, metals)'!Y2158,"&lt;=1"),IF(COUNTIF('Master list(no salts, metals)'!$K2158:$Y2158, "#N/A")=14,TRUE,FALSE))</f>
        <v>0</v>
      </c>
    </row>
    <row r="2167" spans="11:25" x14ac:dyDescent="0.25">
      <c r="K2167" t="b">
        <f>AND(COUNTIF('Master list(no salts, metals)'!K2159,"&lt;=1"),IF(COUNTIF('Master list(no salts, metals)'!$K2159:$Y2159, "#N/A")=14,TRUE,FALSE))</f>
        <v>0</v>
      </c>
      <c r="L2167" t="b">
        <f>AND(COUNTIF('Master list(no salts, metals)'!L2159,"&lt;=1"),IF(COUNTIF('Master list(no salts, metals)'!$K2159:$Y2159, "#N/A")=14,TRUE,FALSE))</f>
        <v>0</v>
      </c>
      <c r="M2167" t="b">
        <f>AND(COUNTIF('Master list(no salts, metals)'!M2159,"&lt;=1"),IF(COUNTIF('Master list(no salts, metals)'!$K2159:$Y2159, "#N/A")=14,TRUE,FALSE))</f>
        <v>0</v>
      </c>
      <c r="N2167" t="b">
        <f>AND(COUNTIF('Master list(no salts, metals)'!N2159,"&lt;=1"),IF(COUNTIF('Master list(no salts, metals)'!$K2159:$Y2159, "#N/A")=14,TRUE,FALSE))</f>
        <v>0</v>
      </c>
      <c r="O2167" t="b">
        <f>AND(COUNTIF('Master list(no salts, metals)'!O2159,"&lt;=1"),IF(COUNTIF('Master list(no salts, metals)'!$K2159:$Y2159, "#N/A")=14,TRUE,FALSE))</f>
        <v>0</v>
      </c>
      <c r="P2167" t="b">
        <f>AND(COUNTIF('Master list(no salts, metals)'!P2159,"&lt;=1"),IF(COUNTIF('Master list(no salts, metals)'!$K2159:$Y2159, "#N/A")=14,TRUE,FALSE))</f>
        <v>0</v>
      </c>
      <c r="Q2167" t="b">
        <f>AND(COUNTIF('Master list(no salts, metals)'!Q2159,"&lt;=1"),IF(COUNTIF('Master list(no salts, metals)'!$K2159:$Y2159, "#N/A")=14,TRUE,FALSE))</f>
        <v>0</v>
      </c>
      <c r="R2167" t="b">
        <f>AND(COUNTIF('Master list(no salts, metals)'!R2159,"&lt;=1"),IF(COUNTIF('Master list(no salts, metals)'!$K2159:$Y2159, "#N/A")=14,TRUE,FALSE))</f>
        <v>0</v>
      </c>
      <c r="S2167" t="b">
        <f>AND(COUNTIF('Master list(no salts, metals)'!S2159,"&lt;=1"),IF(COUNTIF('Master list(no salts, metals)'!$K2159:$Y2159, "#N/A")=14,TRUE,FALSE))</f>
        <v>0</v>
      </c>
      <c r="T2167" t="b">
        <f>AND(COUNTIF('Master list(no salts, metals)'!T2159,"&lt;=1"),IF(COUNTIF('Master list(no salts, metals)'!$K2159:$Y2159, "#N/A")=14,TRUE,FALSE))</f>
        <v>0</v>
      </c>
      <c r="U2167" t="b">
        <f>AND(COUNTIF('Master list(no salts, metals)'!U2159,"&lt;=1"),IF(COUNTIF('Master list(no salts, metals)'!$K2159:$Y2159, "#N/A")=14,TRUE,FALSE))</f>
        <v>0</v>
      </c>
      <c r="V2167" t="b">
        <f>AND(COUNTIF('Master list(no salts, metals)'!V2159,"&lt;=1"),IF(COUNTIF('Master list(no salts, metals)'!$K2159:$Y2159, "#N/A")=14,TRUE,FALSE))</f>
        <v>0</v>
      </c>
      <c r="W2167" t="b">
        <f>AND(COUNTIF('Master list(no salts, metals)'!W2159,"&lt;=1"),IF(COUNTIF('Master list(no salts, metals)'!$K2159:$Y2159, "#N/A")=14,TRUE,FALSE))</f>
        <v>0</v>
      </c>
      <c r="X2167" t="b">
        <f>AND(COUNTIF('Master list(no salts, metals)'!X2159,"&lt;=1"),IF(COUNTIF('Master list(no salts, metals)'!$K2159:$Y2159, "#N/A")=14,TRUE,FALSE))</f>
        <v>1</v>
      </c>
      <c r="Y2167" t="b">
        <f>AND(COUNTIF('Master list(no salts, metals)'!Y2159,"&lt;=1"),IF(COUNTIF('Master list(no salts, metals)'!$K2159:$Y2159, "#N/A")=14,TRUE,FALSE))</f>
        <v>0</v>
      </c>
    </row>
    <row r="2168" spans="11:25" x14ac:dyDescent="0.25">
      <c r="K2168" t="b">
        <f>AND(COUNTIF('Master list(no salts, metals)'!K2160,"&lt;=1"),IF(COUNTIF('Master list(no salts, metals)'!$K2160:$Y2160, "#N/A")=14,TRUE,FALSE))</f>
        <v>0</v>
      </c>
      <c r="L2168" t="b">
        <f>AND(COUNTIF('Master list(no salts, metals)'!L2160,"&lt;=1"),IF(COUNTIF('Master list(no salts, metals)'!$K2160:$Y2160, "#N/A")=14,TRUE,FALSE))</f>
        <v>0</v>
      </c>
      <c r="M2168" t="b">
        <f>AND(COUNTIF('Master list(no salts, metals)'!M2160,"&lt;=1"),IF(COUNTIF('Master list(no salts, metals)'!$K2160:$Y2160, "#N/A")=14,TRUE,FALSE))</f>
        <v>0</v>
      </c>
      <c r="N2168" t="b">
        <f>AND(COUNTIF('Master list(no salts, metals)'!N2160,"&lt;=1"),IF(COUNTIF('Master list(no salts, metals)'!$K2160:$Y2160, "#N/A")=14,TRUE,FALSE))</f>
        <v>0</v>
      </c>
      <c r="O2168" t="b">
        <f>AND(COUNTIF('Master list(no salts, metals)'!O2160,"&lt;=1"),IF(COUNTIF('Master list(no salts, metals)'!$K2160:$Y2160, "#N/A")=14,TRUE,FALSE))</f>
        <v>0</v>
      </c>
      <c r="P2168" t="b">
        <f>AND(COUNTIF('Master list(no salts, metals)'!P2160,"&lt;=1"),IF(COUNTIF('Master list(no salts, metals)'!$K2160:$Y2160, "#N/A")=14,TRUE,FALSE))</f>
        <v>0</v>
      </c>
      <c r="Q2168" t="b">
        <f>AND(COUNTIF('Master list(no salts, metals)'!Q2160,"&lt;=1"),IF(COUNTIF('Master list(no salts, metals)'!$K2160:$Y2160, "#N/A")=14,TRUE,FALSE))</f>
        <v>0</v>
      </c>
      <c r="R2168" t="b">
        <f>AND(COUNTIF('Master list(no salts, metals)'!R2160,"&lt;=1"),IF(COUNTIF('Master list(no salts, metals)'!$K2160:$Y2160, "#N/A")=14,TRUE,FALSE))</f>
        <v>0</v>
      </c>
      <c r="S2168" t="b">
        <f>AND(COUNTIF('Master list(no salts, metals)'!S2160,"&lt;=1"),IF(COUNTIF('Master list(no salts, metals)'!$K2160:$Y2160, "#N/A")=14,TRUE,FALSE))</f>
        <v>0</v>
      </c>
      <c r="T2168" t="b">
        <f>AND(COUNTIF('Master list(no salts, metals)'!T2160,"&lt;=1"),IF(COUNTIF('Master list(no salts, metals)'!$K2160:$Y2160, "#N/A")=14,TRUE,FALSE))</f>
        <v>0</v>
      </c>
      <c r="U2168" t="b">
        <f>AND(COUNTIF('Master list(no salts, metals)'!U2160,"&lt;=1"),IF(COUNTIF('Master list(no salts, metals)'!$K2160:$Y2160, "#N/A")=14,TRUE,FALSE))</f>
        <v>0</v>
      </c>
      <c r="V2168" t="b">
        <f>AND(COUNTIF('Master list(no salts, metals)'!V2160,"&lt;=1"),IF(COUNTIF('Master list(no salts, metals)'!$K2160:$Y2160, "#N/A")=14,TRUE,FALSE))</f>
        <v>0</v>
      </c>
      <c r="W2168" t="b">
        <f>AND(COUNTIF('Master list(no salts, metals)'!W2160,"&lt;=1"),IF(COUNTIF('Master list(no salts, metals)'!$K2160:$Y2160, "#N/A")=14,TRUE,FALSE))</f>
        <v>0</v>
      </c>
      <c r="X2168" t="b">
        <f>AND(COUNTIF('Master list(no salts, metals)'!X2160,"&lt;=1"),IF(COUNTIF('Master list(no salts, metals)'!$K2160:$Y2160, "#N/A")=14,TRUE,FALSE))</f>
        <v>0</v>
      </c>
      <c r="Y2168" t="b">
        <f>AND(COUNTIF('Master list(no salts, metals)'!Y2160,"&lt;=1"),IF(COUNTIF('Master list(no salts, metals)'!$K2160:$Y2160, "#N/A")=14,TRUE,FALSE))</f>
        <v>0</v>
      </c>
    </row>
    <row r="2169" spans="11:25" x14ac:dyDescent="0.25">
      <c r="K2169" t="b">
        <f>AND(COUNTIF('Master list(no salts, metals)'!K2161,"&lt;=1"),IF(COUNTIF('Master list(no salts, metals)'!$K2161:$Y2161, "#N/A")=14,TRUE,FALSE))</f>
        <v>0</v>
      </c>
      <c r="L2169" t="b">
        <f>AND(COUNTIF('Master list(no salts, metals)'!L2161,"&lt;=1"),IF(COUNTIF('Master list(no salts, metals)'!$K2161:$Y2161, "#N/A")=14,TRUE,FALSE))</f>
        <v>0</v>
      </c>
      <c r="M2169" t="b">
        <f>AND(COUNTIF('Master list(no salts, metals)'!M2161,"&lt;=1"),IF(COUNTIF('Master list(no salts, metals)'!$K2161:$Y2161, "#N/A")=14,TRUE,FALSE))</f>
        <v>0</v>
      </c>
      <c r="N2169" t="b">
        <f>AND(COUNTIF('Master list(no salts, metals)'!N2161,"&lt;=1"),IF(COUNTIF('Master list(no salts, metals)'!$K2161:$Y2161, "#N/A")=14,TRUE,FALSE))</f>
        <v>0</v>
      </c>
      <c r="O2169" t="b">
        <f>AND(COUNTIF('Master list(no salts, metals)'!O2161,"&lt;=1"),IF(COUNTIF('Master list(no salts, metals)'!$K2161:$Y2161, "#N/A")=14,TRUE,FALSE))</f>
        <v>0</v>
      </c>
      <c r="P2169" t="b">
        <f>AND(COUNTIF('Master list(no salts, metals)'!P2161,"&lt;=1"),IF(COUNTIF('Master list(no salts, metals)'!$K2161:$Y2161, "#N/A")=14,TRUE,FALSE))</f>
        <v>0</v>
      </c>
      <c r="Q2169" t="b">
        <f>AND(COUNTIF('Master list(no salts, metals)'!Q2161,"&lt;=1"),IF(COUNTIF('Master list(no salts, metals)'!$K2161:$Y2161, "#N/A")=14,TRUE,FALSE))</f>
        <v>0</v>
      </c>
      <c r="R2169" t="b">
        <f>AND(COUNTIF('Master list(no salts, metals)'!R2161,"&lt;=1"),IF(COUNTIF('Master list(no salts, metals)'!$K2161:$Y2161, "#N/A")=14,TRUE,FALSE))</f>
        <v>0</v>
      </c>
      <c r="S2169" t="b">
        <f>AND(COUNTIF('Master list(no salts, metals)'!S2161,"&lt;=1"),IF(COUNTIF('Master list(no salts, metals)'!$K2161:$Y2161, "#N/A")=14,TRUE,FALSE))</f>
        <v>0</v>
      </c>
      <c r="T2169" t="b">
        <f>AND(COUNTIF('Master list(no salts, metals)'!T2161,"&lt;=1"),IF(COUNTIF('Master list(no salts, metals)'!$K2161:$Y2161, "#N/A")=14,TRUE,FALSE))</f>
        <v>0</v>
      </c>
      <c r="U2169" t="b">
        <f>AND(COUNTIF('Master list(no salts, metals)'!U2161,"&lt;=1"),IF(COUNTIF('Master list(no salts, metals)'!$K2161:$Y2161, "#N/A")=14,TRUE,FALSE))</f>
        <v>0</v>
      </c>
      <c r="V2169" t="b">
        <f>AND(COUNTIF('Master list(no salts, metals)'!V2161,"&lt;=1"),IF(COUNTIF('Master list(no salts, metals)'!$K2161:$Y2161, "#N/A")=14,TRUE,FALSE))</f>
        <v>0</v>
      </c>
      <c r="W2169" t="b">
        <f>AND(COUNTIF('Master list(no salts, metals)'!W2161,"&lt;=1"),IF(COUNTIF('Master list(no salts, metals)'!$K2161:$Y2161, "#N/A")=14,TRUE,FALSE))</f>
        <v>1</v>
      </c>
      <c r="X2169" t="b">
        <f>AND(COUNTIF('Master list(no salts, metals)'!X2161,"&lt;=1"),IF(COUNTIF('Master list(no salts, metals)'!$K2161:$Y2161, "#N/A")=14,TRUE,FALSE))</f>
        <v>0</v>
      </c>
      <c r="Y2169" t="b">
        <f>AND(COUNTIF('Master list(no salts, metals)'!Y2161,"&lt;=1"),IF(COUNTIF('Master list(no salts, metals)'!$K2161:$Y2161, "#N/A")=14,TRUE,FALSE))</f>
        <v>0</v>
      </c>
    </row>
    <row r="2170" spans="11:25" x14ac:dyDescent="0.25">
      <c r="K2170" t="b">
        <f>AND(COUNTIF('Master list(no salts, metals)'!K2162,"&lt;=1"),IF(COUNTIF('Master list(no salts, metals)'!$K2162:$Y2162, "#N/A")=14,TRUE,FALSE))</f>
        <v>0</v>
      </c>
      <c r="L2170" t="b">
        <f>AND(COUNTIF('Master list(no salts, metals)'!L2162,"&lt;=1"),IF(COUNTIF('Master list(no salts, metals)'!$K2162:$Y2162, "#N/A")=14,TRUE,FALSE))</f>
        <v>0</v>
      </c>
      <c r="M2170" t="b">
        <f>AND(COUNTIF('Master list(no salts, metals)'!M2162,"&lt;=1"),IF(COUNTIF('Master list(no salts, metals)'!$K2162:$Y2162, "#N/A")=14,TRUE,FALSE))</f>
        <v>0</v>
      </c>
      <c r="N2170" t="b">
        <f>AND(COUNTIF('Master list(no salts, metals)'!N2162,"&lt;=1"),IF(COUNTIF('Master list(no salts, metals)'!$K2162:$Y2162, "#N/A")=14,TRUE,FALSE))</f>
        <v>0</v>
      </c>
      <c r="O2170" t="b">
        <f>AND(COUNTIF('Master list(no salts, metals)'!O2162,"&lt;=1"),IF(COUNTIF('Master list(no salts, metals)'!$K2162:$Y2162, "#N/A")=14,TRUE,FALSE))</f>
        <v>0</v>
      </c>
      <c r="P2170" t="b">
        <f>AND(COUNTIF('Master list(no salts, metals)'!P2162,"&lt;=1"),IF(COUNTIF('Master list(no salts, metals)'!$K2162:$Y2162, "#N/A")=14,TRUE,FALSE))</f>
        <v>0</v>
      </c>
      <c r="Q2170" t="b">
        <f>AND(COUNTIF('Master list(no salts, metals)'!Q2162,"&lt;=1"),IF(COUNTIF('Master list(no salts, metals)'!$K2162:$Y2162, "#N/A")=14,TRUE,FALSE))</f>
        <v>0</v>
      </c>
      <c r="R2170" t="b">
        <f>AND(COUNTIF('Master list(no salts, metals)'!R2162,"&lt;=1"),IF(COUNTIF('Master list(no salts, metals)'!$K2162:$Y2162, "#N/A")=14,TRUE,FALSE))</f>
        <v>0</v>
      </c>
      <c r="S2170" t="b">
        <f>AND(COUNTIF('Master list(no salts, metals)'!S2162,"&lt;=1"),IF(COUNTIF('Master list(no salts, metals)'!$K2162:$Y2162, "#N/A")=14,TRUE,FALSE))</f>
        <v>0</v>
      </c>
      <c r="T2170" t="b">
        <f>AND(COUNTIF('Master list(no salts, metals)'!T2162,"&lt;=1"),IF(COUNTIF('Master list(no salts, metals)'!$K2162:$Y2162, "#N/A")=14,TRUE,FALSE))</f>
        <v>0</v>
      </c>
      <c r="U2170" t="b">
        <f>AND(COUNTIF('Master list(no salts, metals)'!U2162,"&lt;=1"),IF(COUNTIF('Master list(no salts, metals)'!$K2162:$Y2162, "#N/A")=14,TRUE,FALSE))</f>
        <v>0</v>
      </c>
      <c r="V2170" t="b">
        <f>AND(COUNTIF('Master list(no salts, metals)'!V2162,"&lt;=1"),IF(COUNTIF('Master list(no salts, metals)'!$K2162:$Y2162, "#N/A")=14,TRUE,FALSE))</f>
        <v>0</v>
      </c>
      <c r="W2170" t="b">
        <f>AND(COUNTIF('Master list(no salts, metals)'!W2162,"&lt;=1"),IF(COUNTIF('Master list(no salts, metals)'!$K2162:$Y2162, "#N/A")=14,TRUE,FALSE))</f>
        <v>1</v>
      </c>
      <c r="X2170" t="b">
        <f>AND(COUNTIF('Master list(no salts, metals)'!X2162,"&lt;=1"),IF(COUNTIF('Master list(no salts, metals)'!$K2162:$Y2162, "#N/A")=14,TRUE,FALSE))</f>
        <v>0</v>
      </c>
      <c r="Y2170" t="b">
        <f>AND(COUNTIF('Master list(no salts, metals)'!Y2162,"&lt;=1"),IF(COUNTIF('Master list(no salts, metals)'!$K2162:$Y2162, "#N/A")=14,TRUE,FALSE))</f>
        <v>0</v>
      </c>
    </row>
    <row r="2171" spans="11:25" x14ac:dyDescent="0.25">
      <c r="K2171" t="b">
        <f>AND(COUNTIF('Master list(no salts, metals)'!K2163,"&lt;=1"),IF(COUNTIF('Master list(no salts, metals)'!$K2163:$Y2163, "#N/A")=14,TRUE,FALSE))</f>
        <v>0</v>
      </c>
      <c r="L2171" t="b">
        <f>AND(COUNTIF('Master list(no salts, metals)'!L2163,"&lt;=1"),IF(COUNTIF('Master list(no salts, metals)'!$K2163:$Y2163, "#N/A")=14,TRUE,FALSE))</f>
        <v>0</v>
      </c>
      <c r="M2171" t="b">
        <f>AND(COUNTIF('Master list(no salts, metals)'!M2163,"&lt;=1"),IF(COUNTIF('Master list(no salts, metals)'!$K2163:$Y2163, "#N/A")=14,TRUE,FALSE))</f>
        <v>0</v>
      </c>
      <c r="N2171" t="b">
        <f>AND(COUNTIF('Master list(no salts, metals)'!N2163,"&lt;=1"),IF(COUNTIF('Master list(no salts, metals)'!$K2163:$Y2163, "#N/A")=14,TRUE,FALSE))</f>
        <v>0</v>
      </c>
      <c r="O2171" t="b">
        <f>AND(COUNTIF('Master list(no salts, metals)'!O2163,"&lt;=1"),IF(COUNTIF('Master list(no salts, metals)'!$K2163:$Y2163, "#N/A")=14,TRUE,FALSE))</f>
        <v>0</v>
      </c>
      <c r="P2171" t="b">
        <f>AND(COUNTIF('Master list(no salts, metals)'!P2163,"&lt;=1"),IF(COUNTIF('Master list(no salts, metals)'!$K2163:$Y2163, "#N/A")=14,TRUE,FALSE))</f>
        <v>0</v>
      </c>
      <c r="Q2171" t="b">
        <f>AND(COUNTIF('Master list(no salts, metals)'!Q2163,"&lt;=1"),IF(COUNTIF('Master list(no salts, metals)'!$K2163:$Y2163, "#N/A")=14,TRUE,FALSE))</f>
        <v>0</v>
      </c>
      <c r="R2171" t="b">
        <f>AND(COUNTIF('Master list(no salts, metals)'!R2163,"&lt;=1"),IF(COUNTIF('Master list(no salts, metals)'!$K2163:$Y2163, "#N/A")=14,TRUE,FALSE))</f>
        <v>0</v>
      </c>
      <c r="S2171" t="b">
        <f>AND(COUNTIF('Master list(no salts, metals)'!S2163,"&lt;=1"),IF(COUNTIF('Master list(no salts, metals)'!$K2163:$Y2163, "#N/A")=14,TRUE,FALSE))</f>
        <v>0</v>
      </c>
      <c r="T2171" t="b">
        <f>AND(COUNTIF('Master list(no salts, metals)'!T2163,"&lt;=1"),IF(COUNTIF('Master list(no salts, metals)'!$K2163:$Y2163, "#N/A")=14,TRUE,FALSE))</f>
        <v>0</v>
      </c>
      <c r="U2171" t="b">
        <f>AND(COUNTIF('Master list(no salts, metals)'!U2163,"&lt;=1"),IF(COUNTIF('Master list(no salts, metals)'!$K2163:$Y2163, "#N/A")=14,TRUE,FALSE))</f>
        <v>0</v>
      </c>
      <c r="V2171" t="b">
        <f>AND(COUNTIF('Master list(no salts, metals)'!V2163,"&lt;=1"),IF(COUNTIF('Master list(no salts, metals)'!$K2163:$Y2163, "#N/A")=14,TRUE,FALSE))</f>
        <v>0</v>
      </c>
      <c r="W2171" t="b">
        <f>AND(COUNTIF('Master list(no salts, metals)'!W2163,"&lt;=1"),IF(COUNTIF('Master list(no salts, metals)'!$K2163:$Y2163, "#N/A")=14,TRUE,FALSE))</f>
        <v>0</v>
      </c>
      <c r="X2171" t="b">
        <f>AND(COUNTIF('Master list(no salts, metals)'!X2163,"&lt;=1"),IF(COUNTIF('Master list(no salts, metals)'!$K2163:$Y2163, "#N/A")=14,TRUE,FALSE))</f>
        <v>0</v>
      </c>
      <c r="Y2171" t="b">
        <f>AND(COUNTIF('Master list(no salts, metals)'!Y2163,"&lt;=1"),IF(COUNTIF('Master list(no salts, metals)'!$K2163:$Y2163, "#N/A")=14,TRUE,FALSE))</f>
        <v>0</v>
      </c>
    </row>
    <row r="2172" spans="11:25" x14ac:dyDescent="0.25">
      <c r="K2172" t="b">
        <f>AND(COUNTIF('Master list(no salts, metals)'!K2164,"&lt;=1"),IF(COUNTIF('Master list(no salts, metals)'!$K2164:$Y2164, "#N/A")=14,TRUE,FALSE))</f>
        <v>0</v>
      </c>
      <c r="L2172" t="b">
        <f>AND(COUNTIF('Master list(no salts, metals)'!L2164,"&lt;=1"),IF(COUNTIF('Master list(no salts, metals)'!$K2164:$Y2164, "#N/A")=14,TRUE,FALSE))</f>
        <v>0</v>
      </c>
      <c r="M2172" t="b">
        <f>AND(COUNTIF('Master list(no salts, metals)'!M2164,"&lt;=1"),IF(COUNTIF('Master list(no salts, metals)'!$K2164:$Y2164, "#N/A")=14,TRUE,FALSE))</f>
        <v>0</v>
      </c>
      <c r="N2172" t="b">
        <f>AND(COUNTIF('Master list(no salts, metals)'!N2164,"&lt;=1"),IF(COUNTIF('Master list(no salts, metals)'!$K2164:$Y2164, "#N/A")=14,TRUE,FALSE))</f>
        <v>0</v>
      </c>
      <c r="O2172" t="b">
        <f>AND(COUNTIF('Master list(no salts, metals)'!O2164,"&lt;=1"),IF(COUNTIF('Master list(no salts, metals)'!$K2164:$Y2164, "#N/A")=14,TRUE,FALSE))</f>
        <v>0</v>
      </c>
      <c r="P2172" t="b">
        <f>AND(COUNTIF('Master list(no salts, metals)'!P2164,"&lt;=1"),IF(COUNTIF('Master list(no salts, metals)'!$K2164:$Y2164, "#N/A")=14,TRUE,FALSE))</f>
        <v>0</v>
      </c>
      <c r="Q2172" t="b">
        <f>AND(COUNTIF('Master list(no salts, metals)'!Q2164,"&lt;=1"),IF(COUNTIF('Master list(no salts, metals)'!$K2164:$Y2164, "#N/A")=14,TRUE,FALSE))</f>
        <v>0</v>
      </c>
      <c r="R2172" t="b">
        <f>AND(COUNTIF('Master list(no salts, metals)'!R2164,"&lt;=1"),IF(COUNTIF('Master list(no salts, metals)'!$K2164:$Y2164, "#N/A")=14,TRUE,FALSE))</f>
        <v>0</v>
      </c>
      <c r="S2172" t="b">
        <f>AND(COUNTIF('Master list(no salts, metals)'!S2164,"&lt;=1"),IF(COUNTIF('Master list(no salts, metals)'!$K2164:$Y2164, "#N/A")=14,TRUE,FALSE))</f>
        <v>0</v>
      </c>
      <c r="T2172" t="b">
        <f>AND(COUNTIF('Master list(no salts, metals)'!T2164,"&lt;=1"),IF(COUNTIF('Master list(no salts, metals)'!$K2164:$Y2164, "#N/A")=14,TRUE,FALSE))</f>
        <v>0</v>
      </c>
      <c r="U2172" t="b">
        <f>AND(COUNTIF('Master list(no salts, metals)'!U2164,"&lt;=1"),IF(COUNTIF('Master list(no salts, metals)'!$K2164:$Y2164, "#N/A")=14,TRUE,FALSE))</f>
        <v>0</v>
      </c>
      <c r="V2172" t="b">
        <f>AND(COUNTIF('Master list(no salts, metals)'!V2164,"&lt;=1"),IF(COUNTIF('Master list(no salts, metals)'!$K2164:$Y2164, "#N/A")=14,TRUE,FALSE))</f>
        <v>0</v>
      </c>
      <c r="W2172" t="b">
        <f>AND(COUNTIF('Master list(no salts, metals)'!W2164,"&lt;=1"),IF(COUNTIF('Master list(no salts, metals)'!$K2164:$Y2164, "#N/A")=14,TRUE,FALSE))</f>
        <v>0</v>
      </c>
      <c r="X2172" t="b">
        <f>AND(COUNTIF('Master list(no salts, metals)'!X2164,"&lt;=1"),IF(COUNTIF('Master list(no salts, metals)'!$K2164:$Y2164, "#N/A")=14,TRUE,FALSE))</f>
        <v>0</v>
      </c>
      <c r="Y2172" t="b">
        <f>AND(COUNTIF('Master list(no salts, metals)'!Y2164,"&lt;=1"),IF(COUNTIF('Master list(no salts, metals)'!$K2164:$Y2164, "#N/A")=14,TRUE,FALSE))</f>
        <v>0</v>
      </c>
    </row>
    <row r="2173" spans="11:25" x14ac:dyDescent="0.25">
      <c r="K2173" t="b">
        <f>AND(COUNTIF('Master list(no salts, metals)'!K2165,"&lt;=1"),IF(COUNTIF('Master list(no salts, metals)'!$K2165:$Y2165, "#N/A")=14,TRUE,FALSE))</f>
        <v>0</v>
      </c>
      <c r="L2173" t="b">
        <f>AND(COUNTIF('Master list(no salts, metals)'!L2165,"&lt;=1"),IF(COUNTIF('Master list(no salts, metals)'!$K2165:$Y2165, "#N/A")=14,TRUE,FALSE))</f>
        <v>0</v>
      </c>
      <c r="M2173" t="b">
        <f>AND(COUNTIF('Master list(no salts, metals)'!M2165,"&lt;=1"),IF(COUNTIF('Master list(no salts, metals)'!$K2165:$Y2165, "#N/A")=14,TRUE,FALSE))</f>
        <v>0</v>
      </c>
      <c r="N2173" t="b">
        <f>AND(COUNTIF('Master list(no salts, metals)'!N2165,"&lt;=1"),IF(COUNTIF('Master list(no salts, metals)'!$K2165:$Y2165, "#N/A")=14,TRUE,FALSE))</f>
        <v>0</v>
      </c>
      <c r="O2173" t="b">
        <f>AND(COUNTIF('Master list(no salts, metals)'!O2165,"&lt;=1"),IF(COUNTIF('Master list(no salts, metals)'!$K2165:$Y2165, "#N/A")=14,TRUE,FALSE))</f>
        <v>0</v>
      </c>
      <c r="P2173" t="b">
        <f>AND(COUNTIF('Master list(no salts, metals)'!P2165,"&lt;=1"),IF(COUNTIF('Master list(no salts, metals)'!$K2165:$Y2165, "#N/A")=14,TRUE,FALSE))</f>
        <v>0</v>
      </c>
      <c r="Q2173" t="b">
        <f>AND(COUNTIF('Master list(no salts, metals)'!Q2165,"&lt;=1"),IF(COUNTIF('Master list(no salts, metals)'!$K2165:$Y2165, "#N/A")=14,TRUE,FALSE))</f>
        <v>0</v>
      </c>
      <c r="R2173" t="b">
        <f>AND(COUNTIF('Master list(no salts, metals)'!R2165,"&lt;=1"),IF(COUNTIF('Master list(no salts, metals)'!$K2165:$Y2165, "#N/A")=14,TRUE,FALSE))</f>
        <v>0</v>
      </c>
      <c r="S2173" t="b">
        <f>AND(COUNTIF('Master list(no salts, metals)'!S2165,"&lt;=1"),IF(COUNTIF('Master list(no salts, metals)'!$K2165:$Y2165, "#N/A")=14,TRUE,FALSE))</f>
        <v>0</v>
      </c>
      <c r="T2173" t="b">
        <f>AND(COUNTIF('Master list(no salts, metals)'!T2165,"&lt;=1"),IF(COUNTIF('Master list(no salts, metals)'!$K2165:$Y2165, "#N/A")=14,TRUE,FALSE))</f>
        <v>0</v>
      </c>
      <c r="U2173" t="b">
        <f>AND(COUNTIF('Master list(no salts, metals)'!U2165,"&lt;=1"),IF(COUNTIF('Master list(no salts, metals)'!$K2165:$Y2165, "#N/A")=14,TRUE,FALSE))</f>
        <v>0</v>
      </c>
      <c r="V2173" t="b">
        <f>AND(COUNTIF('Master list(no salts, metals)'!V2165,"&lt;=1"),IF(COUNTIF('Master list(no salts, metals)'!$K2165:$Y2165, "#N/A")=14,TRUE,FALSE))</f>
        <v>0</v>
      </c>
      <c r="W2173" t="b">
        <f>AND(COUNTIF('Master list(no salts, metals)'!W2165,"&lt;=1"),IF(COUNTIF('Master list(no salts, metals)'!$K2165:$Y2165, "#N/A")=14,TRUE,FALSE))</f>
        <v>1</v>
      </c>
      <c r="X2173" t="b">
        <f>AND(COUNTIF('Master list(no salts, metals)'!X2165,"&lt;=1"),IF(COUNTIF('Master list(no salts, metals)'!$K2165:$Y2165, "#N/A")=14,TRUE,FALSE))</f>
        <v>0</v>
      </c>
      <c r="Y2173" t="b">
        <f>AND(COUNTIF('Master list(no salts, metals)'!Y2165,"&lt;=1"),IF(COUNTIF('Master list(no salts, metals)'!$K2165:$Y2165, "#N/A")=14,TRUE,FALSE))</f>
        <v>0</v>
      </c>
    </row>
    <row r="2174" spans="11:25" x14ac:dyDescent="0.25">
      <c r="K2174" t="b">
        <f>AND(COUNTIF('Master list(no salts, metals)'!K2166,"&lt;=1"),IF(COUNTIF('Master list(no salts, metals)'!$K2166:$Y2166, "#N/A")=14,TRUE,FALSE))</f>
        <v>0</v>
      </c>
      <c r="L2174" t="b">
        <f>AND(COUNTIF('Master list(no salts, metals)'!L2166,"&lt;=1"),IF(COUNTIF('Master list(no salts, metals)'!$K2166:$Y2166, "#N/A")=14,TRUE,FALSE))</f>
        <v>0</v>
      </c>
      <c r="M2174" t="b">
        <f>AND(COUNTIF('Master list(no salts, metals)'!M2166,"&lt;=1"),IF(COUNTIF('Master list(no salts, metals)'!$K2166:$Y2166, "#N/A")=14,TRUE,FALSE))</f>
        <v>0</v>
      </c>
      <c r="N2174" t="b">
        <f>AND(COUNTIF('Master list(no salts, metals)'!N2166,"&lt;=1"),IF(COUNTIF('Master list(no salts, metals)'!$K2166:$Y2166, "#N/A")=14,TRUE,FALSE))</f>
        <v>0</v>
      </c>
      <c r="O2174" t="b">
        <f>AND(COUNTIF('Master list(no salts, metals)'!O2166,"&lt;=1"),IF(COUNTIF('Master list(no salts, metals)'!$K2166:$Y2166, "#N/A")=14,TRUE,FALSE))</f>
        <v>0</v>
      </c>
      <c r="P2174" t="b">
        <f>AND(COUNTIF('Master list(no salts, metals)'!P2166,"&lt;=1"),IF(COUNTIF('Master list(no salts, metals)'!$K2166:$Y2166, "#N/A")=14,TRUE,FALSE))</f>
        <v>0</v>
      </c>
      <c r="Q2174" t="b">
        <f>AND(COUNTIF('Master list(no salts, metals)'!Q2166,"&lt;=1"),IF(COUNTIF('Master list(no salts, metals)'!$K2166:$Y2166, "#N/A")=14,TRUE,FALSE))</f>
        <v>0</v>
      </c>
      <c r="R2174" t="b">
        <f>AND(COUNTIF('Master list(no salts, metals)'!R2166,"&lt;=1"),IF(COUNTIF('Master list(no salts, metals)'!$K2166:$Y2166, "#N/A")=14,TRUE,FALSE))</f>
        <v>0</v>
      </c>
      <c r="S2174" t="b">
        <f>AND(COUNTIF('Master list(no salts, metals)'!S2166,"&lt;=1"),IF(COUNTIF('Master list(no salts, metals)'!$K2166:$Y2166, "#N/A")=14,TRUE,FALSE))</f>
        <v>0</v>
      </c>
      <c r="T2174" t="b">
        <f>AND(COUNTIF('Master list(no salts, metals)'!T2166,"&lt;=1"),IF(COUNTIF('Master list(no salts, metals)'!$K2166:$Y2166, "#N/A")=14,TRUE,FALSE))</f>
        <v>0</v>
      </c>
      <c r="U2174" t="b">
        <f>AND(COUNTIF('Master list(no salts, metals)'!U2166,"&lt;=1"),IF(COUNTIF('Master list(no salts, metals)'!$K2166:$Y2166, "#N/A")=14,TRUE,FALSE))</f>
        <v>0</v>
      </c>
      <c r="V2174" t="b">
        <f>AND(COUNTIF('Master list(no salts, metals)'!V2166,"&lt;=1"),IF(COUNTIF('Master list(no salts, metals)'!$K2166:$Y2166, "#N/A")=14,TRUE,FALSE))</f>
        <v>0</v>
      </c>
      <c r="W2174" t="b">
        <f>AND(COUNTIF('Master list(no salts, metals)'!W2166,"&lt;=1"),IF(COUNTIF('Master list(no salts, metals)'!$K2166:$Y2166, "#N/A")=14,TRUE,FALSE))</f>
        <v>0</v>
      </c>
      <c r="X2174" t="b">
        <f>AND(COUNTIF('Master list(no salts, metals)'!X2166,"&lt;=1"),IF(COUNTIF('Master list(no salts, metals)'!$K2166:$Y2166, "#N/A")=14,TRUE,FALSE))</f>
        <v>0</v>
      </c>
      <c r="Y2174" t="b">
        <f>AND(COUNTIF('Master list(no salts, metals)'!Y2166,"&lt;=1"),IF(COUNTIF('Master list(no salts, metals)'!$K2166:$Y2166, "#N/A")=14,TRUE,FALSE))</f>
        <v>0</v>
      </c>
    </row>
    <row r="2175" spans="11:25" x14ac:dyDescent="0.25">
      <c r="K2175" t="b">
        <f>AND(COUNTIF('Master list(no salts, metals)'!K2167,"&lt;=1"),IF(COUNTIF('Master list(no salts, metals)'!$K2167:$Y2167, "#N/A")=14,TRUE,FALSE))</f>
        <v>0</v>
      </c>
      <c r="L2175" t="b">
        <f>AND(COUNTIF('Master list(no salts, metals)'!L2167,"&lt;=1"),IF(COUNTIF('Master list(no salts, metals)'!$K2167:$Y2167, "#N/A")=14,TRUE,FALSE))</f>
        <v>0</v>
      </c>
      <c r="M2175" t="b">
        <f>AND(COUNTIF('Master list(no salts, metals)'!M2167,"&lt;=1"),IF(COUNTIF('Master list(no salts, metals)'!$K2167:$Y2167, "#N/A")=14,TRUE,FALSE))</f>
        <v>0</v>
      </c>
      <c r="N2175" t="b">
        <f>AND(COUNTIF('Master list(no salts, metals)'!N2167,"&lt;=1"),IF(COUNTIF('Master list(no salts, metals)'!$K2167:$Y2167, "#N/A")=14,TRUE,FALSE))</f>
        <v>0</v>
      </c>
      <c r="O2175" t="b">
        <f>AND(COUNTIF('Master list(no salts, metals)'!O2167,"&lt;=1"),IF(COUNTIF('Master list(no salts, metals)'!$K2167:$Y2167, "#N/A")=14,TRUE,FALSE))</f>
        <v>0</v>
      </c>
      <c r="P2175" t="b">
        <f>AND(COUNTIF('Master list(no salts, metals)'!P2167,"&lt;=1"),IF(COUNTIF('Master list(no salts, metals)'!$K2167:$Y2167, "#N/A")=14,TRUE,FALSE))</f>
        <v>0</v>
      </c>
      <c r="Q2175" t="b">
        <f>AND(COUNTIF('Master list(no salts, metals)'!Q2167,"&lt;=1"),IF(COUNTIF('Master list(no salts, metals)'!$K2167:$Y2167, "#N/A")=14,TRUE,FALSE))</f>
        <v>0</v>
      </c>
      <c r="R2175" t="b">
        <f>AND(COUNTIF('Master list(no salts, metals)'!R2167,"&lt;=1"),IF(COUNTIF('Master list(no salts, metals)'!$K2167:$Y2167, "#N/A")=14,TRUE,FALSE))</f>
        <v>0</v>
      </c>
      <c r="S2175" t="b">
        <f>AND(COUNTIF('Master list(no salts, metals)'!S2167,"&lt;=1"),IF(COUNTIF('Master list(no salts, metals)'!$K2167:$Y2167, "#N/A")=14,TRUE,FALSE))</f>
        <v>0</v>
      </c>
      <c r="T2175" t="b">
        <f>AND(COUNTIF('Master list(no salts, metals)'!T2167,"&lt;=1"),IF(COUNTIF('Master list(no salts, metals)'!$K2167:$Y2167, "#N/A")=14,TRUE,FALSE))</f>
        <v>0</v>
      </c>
      <c r="U2175" t="b">
        <f>AND(COUNTIF('Master list(no salts, metals)'!U2167,"&lt;=1"),IF(COUNTIF('Master list(no salts, metals)'!$K2167:$Y2167, "#N/A")=14,TRUE,FALSE))</f>
        <v>0</v>
      </c>
      <c r="V2175" t="b">
        <f>AND(COUNTIF('Master list(no salts, metals)'!V2167,"&lt;=1"),IF(COUNTIF('Master list(no salts, metals)'!$K2167:$Y2167, "#N/A")=14,TRUE,FALSE))</f>
        <v>0</v>
      </c>
      <c r="W2175" t="b">
        <f>AND(COUNTIF('Master list(no salts, metals)'!W2167,"&lt;=1"),IF(COUNTIF('Master list(no salts, metals)'!$K2167:$Y2167, "#N/A")=14,TRUE,FALSE))</f>
        <v>0</v>
      </c>
      <c r="X2175" t="b">
        <f>AND(COUNTIF('Master list(no salts, metals)'!X2167,"&lt;=1"),IF(COUNTIF('Master list(no salts, metals)'!$K2167:$Y2167, "#N/A")=14,TRUE,FALSE))</f>
        <v>0</v>
      </c>
      <c r="Y2175" t="b">
        <f>AND(COUNTIF('Master list(no salts, metals)'!Y2167,"&lt;=1"),IF(COUNTIF('Master list(no salts, metals)'!$K2167:$Y2167, "#N/A")=14,TRUE,FALSE))</f>
        <v>1</v>
      </c>
    </row>
    <row r="2176" spans="11:25" x14ac:dyDescent="0.25">
      <c r="K2176" t="b">
        <f>AND(COUNTIF('Master list(no salts, metals)'!K2168,"&lt;=1"),IF(COUNTIF('Master list(no salts, metals)'!$K2168:$Y2168, "#N/A")=14,TRUE,FALSE))</f>
        <v>0</v>
      </c>
      <c r="L2176" t="b">
        <f>AND(COUNTIF('Master list(no salts, metals)'!L2168,"&lt;=1"),IF(COUNTIF('Master list(no salts, metals)'!$K2168:$Y2168, "#N/A")=14,TRUE,FALSE))</f>
        <v>0</v>
      </c>
      <c r="M2176" t="b">
        <f>AND(COUNTIF('Master list(no salts, metals)'!M2168,"&lt;=1"),IF(COUNTIF('Master list(no salts, metals)'!$K2168:$Y2168, "#N/A")=14,TRUE,FALSE))</f>
        <v>0</v>
      </c>
      <c r="N2176" t="b">
        <f>AND(COUNTIF('Master list(no salts, metals)'!N2168,"&lt;=1"),IF(COUNTIF('Master list(no salts, metals)'!$K2168:$Y2168, "#N/A")=14,TRUE,FALSE))</f>
        <v>0</v>
      </c>
      <c r="O2176" t="b">
        <f>AND(COUNTIF('Master list(no salts, metals)'!O2168,"&lt;=1"),IF(COUNTIF('Master list(no salts, metals)'!$K2168:$Y2168, "#N/A")=14,TRUE,FALSE))</f>
        <v>0</v>
      </c>
      <c r="P2176" t="b">
        <f>AND(COUNTIF('Master list(no salts, metals)'!P2168,"&lt;=1"),IF(COUNTIF('Master list(no salts, metals)'!$K2168:$Y2168, "#N/A")=14,TRUE,FALSE))</f>
        <v>0</v>
      </c>
      <c r="Q2176" t="b">
        <f>AND(COUNTIF('Master list(no salts, metals)'!Q2168,"&lt;=1"),IF(COUNTIF('Master list(no salts, metals)'!$K2168:$Y2168, "#N/A")=14,TRUE,FALSE))</f>
        <v>0</v>
      </c>
      <c r="R2176" t="b">
        <f>AND(COUNTIF('Master list(no salts, metals)'!R2168,"&lt;=1"),IF(COUNTIF('Master list(no salts, metals)'!$K2168:$Y2168, "#N/A")=14,TRUE,FALSE))</f>
        <v>0</v>
      </c>
      <c r="S2176" t="b">
        <f>AND(COUNTIF('Master list(no salts, metals)'!S2168,"&lt;=1"),IF(COUNTIF('Master list(no salts, metals)'!$K2168:$Y2168, "#N/A")=14,TRUE,FALSE))</f>
        <v>0</v>
      </c>
      <c r="T2176" t="b">
        <f>AND(COUNTIF('Master list(no salts, metals)'!T2168,"&lt;=1"),IF(COUNTIF('Master list(no salts, metals)'!$K2168:$Y2168, "#N/A")=14,TRUE,FALSE))</f>
        <v>0</v>
      </c>
      <c r="U2176" t="b">
        <f>AND(COUNTIF('Master list(no salts, metals)'!U2168,"&lt;=1"),IF(COUNTIF('Master list(no salts, metals)'!$K2168:$Y2168, "#N/A")=14,TRUE,FALSE))</f>
        <v>0</v>
      </c>
      <c r="V2176" t="b">
        <f>AND(COUNTIF('Master list(no salts, metals)'!V2168,"&lt;=1"),IF(COUNTIF('Master list(no salts, metals)'!$K2168:$Y2168, "#N/A")=14,TRUE,FALSE))</f>
        <v>0</v>
      </c>
      <c r="W2176" t="b">
        <f>AND(COUNTIF('Master list(no salts, metals)'!W2168,"&lt;=1"),IF(COUNTIF('Master list(no salts, metals)'!$K2168:$Y2168, "#N/A")=14,TRUE,FALSE))</f>
        <v>0</v>
      </c>
      <c r="X2176" t="b">
        <f>AND(COUNTIF('Master list(no salts, metals)'!X2168,"&lt;=1"),IF(COUNTIF('Master list(no salts, metals)'!$K2168:$Y2168, "#N/A")=14,TRUE,FALSE))</f>
        <v>0</v>
      </c>
      <c r="Y2176" t="b">
        <f>AND(COUNTIF('Master list(no salts, metals)'!Y2168,"&lt;=1"),IF(COUNTIF('Master list(no salts, metals)'!$K2168:$Y2168, "#N/A")=14,TRUE,FALSE))</f>
        <v>0</v>
      </c>
    </row>
    <row r="2177" spans="11:25" x14ac:dyDescent="0.25">
      <c r="K2177" t="b">
        <f>AND(COUNTIF('Master list(no salts, metals)'!K2169,"&lt;=1"),IF(COUNTIF('Master list(no salts, metals)'!$K2169:$Y2169, "#N/A")=14,TRUE,FALSE))</f>
        <v>0</v>
      </c>
      <c r="L2177" t="b">
        <f>AND(COUNTIF('Master list(no salts, metals)'!L2169,"&lt;=1"),IF(COUNTIF('Master list(no salts, metals)'!$K2169:$Y2169, "#N/A")=14,TRUE,FALSE))</f>
        <v>0</v>
      </c>
      <c r="M2177" t="b">
        <f>AND(COUNTIF('Master list(no salts, metals)'!M2169,"&lt;=1"),IF(COUNTIF('Master list(no salts, metals)'!$K2169:$Y2169, "#N/A")=14,TRUE,FALSE))</f>
        <v>0</v>
      </c>
      <c r="N2177" t="b">
        <f>AND(COUNTIF('Master list(no salts, metals)'!N2169,"&lt;=1"),IF(COUNTIF('Master list(no salts, metals)'!$K2169:$Y2169, "#N/A")=14,TRUE,FALSE))</f>
        <v>0</v>
      </c>
      <c r="O2177" t="b">
        <f>AND(COUNTIF('Master list(no salts, metals)'!O2169,"&lt;=1"),IF(COUNTIF('Master list(no salts, metals)'!$K2169:$Y2169, "#N/A")=14,TRUE,FALSE))</f>
        <v>0</v>
      </c>
      <c r="P2177" t="b">
        <f>AND(COUNTIF('Master list(no salts, metals)'!P2169,"&lt;=1"),IF(COUNTIF('Master list(no salts, metals)'!$K2169:$Y2169, "#N/A")=14,TRUE,FALSE))</f>
        <v>0</v>
      </c>
      <c r="Q2177" t="b">
        <f>AND(COUNTIF('Master list(no salts, metals)'!Q2169,"&lt;=1"),IF(COUNTIF('Master list(no salts, metals)'!$K2169:$Y2169, "#N/A")=14,TRUE,FALSE))</f>
        <v>0</v>
      </c>
      <c r="R2177" t="b">
        <f>AND(COUNTIF('Master list(no salts, metals)'!R2169,"&lt;=1"),IF(COUNTIF('Master list(no salts, metals)'!$K2169:$Y2169, "#N/A")=14,TRUE,FALSE))</f>
        <v>0</v>
      </c>
      <c r="S2177" t="b">
        <f>AND(COUNTIF('Master list(no salts, metals)'!S2169,"&lt;=1"),IF(COUNTIF('Master list(no salts, metals)'!$K2169:$Y2169, "#N/A")=14,TRUE,FALSE))</f>
        <v>0</v>
      </c>
      <c r="T2177" t="b">
        <f>AND(COUNTIF('Master list(no salts, metals)'!T2169,"&lt;=1"),IF(COUNTIF('Master list(no salts, metals)'!$K2169:$Y2169, "#N/A")=14,TRUE,FALSE))</f>
        <v>0</v>
      </c>
      <c r="U2177" t="b">
        <f>AND(COUNTIF('Master list(no salts, metals)'!U2169,"&lt;=1"),IF(COUNTIF('Master list(no salts, metals)'!$K2169:$Y2169, "#N/A")=14,TRUE,FALSE))</f>
        <v>0</v>
      </c>
      <c r="V2177" t="b">
        <f>AND(COUNTIF('Master list(no salts, metals)'!V2169,"&lt;=1"),IF(COUNTIF('Master list(no salts, metals)'!$K2169:$Y2169, "#N/A")=14,TRUE,FALSE))</f>
        <v>0</v>
      </c>
      <c r="W2177" t="b">
        <f>AND(COUNTIF('Master list(no salts, metals)'!W2169,"&lt;=1"),IF(COUNTIF('Master list(no salts, metals)'!$K2169:$Y2169, "#N/A")=14,TRUE,FALSE))</f>
        <v>0</v>
      </c>
      <c r="X2177" t="b">
        <f>AND(COUNTIF('Master list(no salts, metals)'!X2169,"&lt;=1"),IF(COUNTIF('Master list(no salts, metals)'!$K2169:$Y2169, "#N/A")=14,TRUE,FALSE))</f>
        <v>0</v>
      </c>
      <c r="Y2177" t="b">
        <f>AND(COUNTIF('Master list(no salts, metals)'!Y2169,"&lt;=1"),IF(COUNTIF('Master list(no salts, metals)'!$K2169:$Y2169, "#N/A")=14,TRUE,FALSE))</f>
        <v>0</v>
      </c>
    </row>
    <row r="2178" spans="11:25" x14ac:dyDescent="0.25">
      <c r="K2178" t="b">
        <f>AND(COUNTIF('Master list(no salts, metals)'!K2170,"&lt;=1"),IF(COUNTIF('Master list(no salts, metals)'!$K2170:$Y2170, "#N/A")=14,TRUE,FALSE))</f>
        <v>0</v>
      </c>
      <c r="L2178" t="b">
        <f>AND(COUNTIF('Master list(no salts, metals)'!L2170,"&lt;=1"),IF(COUNTIF('Master list(no salts, metals)'!$K2170:$Y2170, "#N/A")=14,TRUE,FALSE))</f>
        <v>0</v>
      </c>
      <c r="M2178" t="b">
        <f>AND(COUNTIF('Master list(no salts, metals)'!M2170,"&lt;=1"),IF(COUNTIF('Master list(no salts, metals)'!$K2170:$Y2170, "#N/A")=14,TRUE,FALSE))</f>
        <v>0</v>
      </c>
      <c r="N2178" t="b">
        <f>AND(COUNTIF('Master list(no salts, metals)'!N2170,"&lt;=1"),IF(COUNTIF('Master list(no salts, metals)'!$K2170:$Y2170, "#N/A")=14,TRUE,FALSE))</f>
        <v>0</v>
      </c>
      <c r="O2178" t="b">
        <f>AND(COUNTIF('Master list(no salts, metals)'!O2170,"&lt;=1"),IF(COUNTIF('Master list(no salts, metals)'!$K2170:$Y2170, "#N/A")=14,TRUE,FALSE))</f>
        <v>0</v>
      </c>
      <c r="P2178" t="b">
        <f>AND(COUNTIF('Master list(no salts, metals)'!P2170,"&lt;=1"),IF(COUNTIF('Master list(no salts, metals)'!$K2170:$Y2170, "#N/A")=14,TRUE,FALSE))</f>
        <v>0</v>
      </c>
      <c r="Q2178" t="b">
        <f>AND(COUNTIF('Master list(no salts, metals)'!Q2170,"&lt;=1"),IF(COUNTIF('Master list(no salts, metals)'!$K2170:$Y2170, "#N/A")=14,TRUE,FALSE))</f>
        <v>0</v>
      </c>
      <c r="R2178" t="b">
        <f>AND(COUNTIF('Master list(no salts, metals)'!R2170,"&lt;=1"),IF(COUNTIF('Master list(no salts, metals)'!$K2170:$Y2170, "#N/A")=14,TRUE,FALSE))</f>
        <v>0</v>
      </c>
      <c r="S2178" t="b">
        <f>AND(COUNTIF('Master list(no salts, metals)'!S2170,"&lt;=1"),IF(COUNTIF('Master list(no salts, metals)'!$K2170:$Y2170, "#N/A")=14,TRUE,FALSE))</f>
        <v>0</v>
      </c>
      <c r="T2178" t="b">
        <f>AND(COUNTIF('Master list(no salts, metals)'!T2170,"&lt;=1"),IF(COUNTIF('Master list(no salts, metals)'!$K2170:$Y2170, "#N/A")=14,TRUE,FALSE))</f>
        <v>0</v>
      </c>
      <c r="U2178" t="b">
        <f>AND(COUNTIF('Master list(no salts, metals)'!U2170,"&lt;=1"),IF(COUNTIF('Master list(no salts, metals)'!$K2170:$Y2170, "#N/A")=14,TRUE,FALSE))</f>
        <v>0</v>
      </c>
      <c r="V2178" t="b">
        <f>AND(COUNTIF('Master list(no salts, metals)'!V2170,"&lt;=1"),IF(COUNTIF('Master list(no salts, metals)'!$K2170:$Y2170, "#N/A")=14,TRUE,FALSE))</f>
        <v>0</v>
      </c>
      <c r="W2178" t="b">
        <f>AND(COUNTIF('Master list(no salts, metals)'!W2170,"&lt;=1"),IF(COUNTIF('Master list(no salts, metals)'!$K2170:$Y2170, "#N/A")=14,TRUE,FALSE))</f>
        <v>0</v>
      </c>
      <c r="X2178" t="b">
        <f>AND(COUNTIF('Master list(no salts, metals)'!X2170,"&lt;=1"),IF(COUNTIF('Master list(no salts, metals)'!$K2170:$Y2170, "#N/A")=14,TRUE,FALSE))</f>
        <v>0</v>
      </c>
      <c r="Y2178" t="b">
        <f>AND(COUNTIF('Master list(no salts, metals)'!Y2170,"&lt;=1"),IF(COUNTIF('Master list(no salts, metals)'!$K2170:$Y2170, "#N/A")=14,TRUE,FALSE))</f>
        <v>0</v>
      </c>
    </row>
    <row r="2179" spans="11:25" x14ac:dyDescent="0.25">
      <c r="K2179" t="b">
        <f>AND(COUNTIF('Master list(no salts, metals)'!K2171,"&lt;=1"),IF(COUNTIF('Master list(no salts, metals)'!$K2171:$Y2171, "#N/A")=14,TRUE,FALSE))</f>
        <v>0</v>
      </c>
      <c r="L2179" t="b">
        <f>AND(COUNTIF('Master list(no salts, metals)'!L2171,"&lt;=1"),IF(COUNTIF('Master list(no salts, metals)'!$K2171:$Y2171, "#N/A")=14,TRUE,FALSE))</f>
        <v>0</v>
      </c>
      <c r="M2179" t="b">
        <f>AND(COUNTIF('Master list(no salts, metals)'!M2171,"&lt;=1"),IF(COUNTIF('Master list(no salts, metals)'!$K2171:$Y2171, "#N/A")=14,TRUE,FALSE))</f>
        <v>0</v>
      </c>
      <c r="N2179" t="b">
        <f>AND(COUNTIF('Master list(no salts, metals)'!N2171,"&lt;=1"),IF(COUNTIF('Master list(no salts, metals)'!$K2171:$Y2171, "#N/A")=14,TRUE,FALSE))</f>
        <v>0</v>
      </c>
      <c r="O2179" t="b">
        <f>AND(COUNTIF('Master list(no salts, metals)'!O2171,"&lt;=1"),IF(COUNTIF('Master list(no salts, metals)'!$K2171:$Y2171, "#N/A")=14,TRUE,FALSE))</f>
        <v>0</v>
      </c>
      <c r="P2179" t="b">
        <f>AND(COUNTIF('Master list(no salts, metals)'!P2171,"&lt;=1"),IF(COUNTIF('Master list(no salts, metals)'!$K2171:$Y2171, "#N/A")=14,TRUE,FALSE))</f>
        <v>0</v>
      </c>
      <c r="Q2179" t="b">
        <f>AND(COUNTIF('Master list(no salts, metals)'!Q2171,"&lt;=1"),IF(COUNTIF('Master list(no salts, metals)'!$K2171:$Y2171, "#N/A")=14,TRUE,FALSE))</f>
        <v>0</v>
      </c>
      <c r="R2179" t="b">
        <f>AND(COUNTIF('Master list(no salts, metals)'!R2171,"&lt;=1"),IF(COUNTIF('Master list(no salts, metals)'!$K2171:$Y2171, "#N/A")=14,TRUE,FALSE))</f>
        <v>0</v>
      </c>
      <c r="S2179" t="b">
        <f>AND(COUNTIF('Master list(no salts, metals)'!S2171,"&lt;=1"),IF(COUNTIF('Master list(no salts, metals)'!$K2171:$Y2171, "#N/A")=14,TRUE,FALSE))</f>
        <v>0</v>
      </c>
      <c r="T2179" t="b">
        <f>AND(COUNTIF('Master list(no salts, metals)'!T2171,"&lt;=1"),IF(COUNTIF('Master list(no salts, metals)'!$K2171:$Y2171, "#N/A")=14,TRUE,FALSE))</f>
        <v>1</v>
      </c>
      <c r="U2179" t="b">
        <f>AND(COUNTIF('Master list(no salts, metals)'!U2171,"&lt;=1"),IF(COUNTIF('Master list(no salts, metals)'!$K2171:$Y2171, "#N/A")=14,TRUE,FALSE))</f>
        <v>0</v>
      </c>
      <c r="V2179" t="b">
        <f>AND(COUNTIF('Master list(no salts, metals)'!V2171,"&lt;=1"),IF(COUNTIF('Master list(no salts, metals)'!$K2171:$Y2171, "#N/A")=14,TRUE,FALSE))</f>
        <v>0</v>
      </c>
      <c r="W2179" t="b">
        <f>AND(COUNTIF('Master list(no salts, metals)'!W2171,"&lt;=1"),IF(COUNTIF('Master list(no salts, metals)'!$K2171:$Y2171, "#N/A")=14,TRUE,FALSE))</f>
        <v>0</v>
      </c>
      <c r="X2179" t="b">
        <f>AND(COUNTIF('Master list(no salts, metals)'!X2171,"&lt;=1"),IF(COUNTIF('Master list(no salts, metals)'!$K2171:$Y2171, "#N/A")=14,TRUE,FALSE))</f>
        <v>0</v>
      </c>
      <c r="Y2179" t="b">
        <f>AND(COUNTIF('Master list(no salts, metals)'!Y2171,"&lt;=1"),IF(COUNTIF('Master list(no salts, metals)'!$K2171:$Y2171, "#N/A")=14,TRUE,FALSE))</f>
        <v>0</v>
      </c>
    </row>
    <row r="2180" spans="11:25" x14ac:dyDescent="0.25">
      <c r="K2180" t="b">
        <f>AND(COUNTIF('Master list(no salts, metals)'!K2172,"&lt;=1"),IF(COUNTIF('Master list(no salts, metals)'!$K2172:$Y2172, "#N/A")=14,TRUE,FALSE))</f>
        <v>1</v>
      </c>
      <c r="L2180" t="b">
        <f>AND(COUNTIF('Master list(no salts, metals)'!L2172,"&lt;=1"),IF(COUNTIF('Master list(no salts, metals)'!$K2172:$Y2172, "#N/A")=14,TRUE,FALSE))</f>
        <v>0</v>
      </c>
      <c r="M2180" t="b">
        <f>AND(COUNTIF('Master list(no salts, metals)'!M2172,"&lt;=1"),IF(COUNTIF('Master list(no salts, metals)'!$K2172:$Y2172, "#N/A")=14,TRUE,FALSE))</f>
        <v>0</v>
      </c>
      <c r="N2180" t="b">
        <f>AND(COUNTIF('Master list(no salts, metals)'!N2172,"&lt;=1"),IF(COUNTIF('Master list(no salts, metals)'!$K2172:$Y2172, "#N/A")=14,TRUE,FALSE))</f>
        <v>0</v>
      </c>
      <c r="O2180" t="b">
        <f>AND(COUNTIF('Master list(no salts, metals)'!O2172,"&lt;=1"),IF(COUNTIF('Master list(no salts, metals)'!$K2172:$Y2172, "#N/A")=14,TRUE,FALSE))</f>
        <v>0</v>
      </c>
      <c r="P2180" t="b">
        <f>AND(COUNTIF('Master list(no salts, metals)'!P2172,"&lt;=1"),IF(COUNTIF('Master list(no salts, metals)'!$K2172:$Y2172, "#N/A")=14,TRUE,FALSE))</f>
        <v>0</v>
      </c>
      <c r="Q2180" t="b">
        <f>AND(COUNTIF('Master list(no salts, metals)'!Q2172,"&lt;=1"),IF(COUNTIF('Master list(no salts, metals)'!$K2172:$Y2172, "#N/A")=14,TRUE,FALSE))</f>
        <v>0</v>
      </c>
      <c r="R2180" t="b">
        <f>AND(COUNTIF('Master list(no salts, metals)'!R2172,"&lt;=1"),IF(COUNTIF('Master list(no salts, metals)'!$K2172:$Y2172, "#N/A")=14,TRUE,FALSE))</f>
        <v>0</v>
      </c>
      <c r="S2180" t="b">
        <f>AND(COUNTIF('Master list(no salts, metals)'!S2172,"&lt;=1"),IF(COUNTIF('Master list(no salts, metals)'!$K2172:$Y2172, "#N/A")=14,TRUE,FALSE))</f>
        <v>0</v>
      </c>
      <c r="T2180" t="b">
        <f>AND(COUNTIF('Master list(no salts, metals)'!T2172,"&lt;=1"),IF(COUNTIF('Master list(no salts, metals)'!$K2172:$Y2172, "#N/A")=14,TRUE,FALSE))</f>
        <v>0</v>
      </c>
      <c r="U2180" t="b">
        <f>AND(COUNTIF('Master list(no salts, metals)'!U2172,"&lt;=1"),IF(COUNTIF('Master list(no salts, metals)'!$K2172:$Y2172, "#N/A")=14,TRUE,FALSE))</f>
        <v>0</v>
      </c>
      <c r="V2180" t="b">
        <f>AND(COUNTIF('Master list(no salts, metals)'!V2172,"&lt;=1"),IF(COUNTIF('Master list(no salts, metals)'!$K2172:$Y2172, "#N/A")=14,TRUE,FALSE))</f>
        <v>0</v>
      </c>
      <c r="W2180" t="b">
        <f>AND(COUNTIF('Master list(no salts, metals)'!W2172,"&lt;=1"),IF(COUNTIF('Master list(no salts, metals)'!$K2172:$Y2172, "#N/A")=14,TRUE,FALSE))</f>
        <v>0</v>
      </c>
      <c r="X2180" t="b">
        <f>AND(COUNTIF('Master list(no salts, metals)'!X2172,"&lt;=1"),IF(COUNTIF('Master list(no salts, metals)'!$K2172:$Y2172, "#N/A")=14,TRUE,FALSE))</f>
        <v>0</v>
      </c>
      <c r="Y2180" t="b">
        <f>AND(COUNTIF('Master list(no salts, metals)'!Y2172,"&lt;=1"),IF(COUNTIF('Master list(no salts, metals)'!$K2172:$Y2172, "#N/A")=14,TRUE,FALSE))</f>
        <v>0</v>
      </c>
    </row>
    <row r="2181" spans="11:25" x14ac:dyDescent="0.25">
      <c r="K2181" t="b">
        <f>AND(COUNTIF('Master list(no salts, metals)'!K2173,"&lt;=1"),IF(COUNTIF('Master list(no salts, metals)'!$K2173:$Y2173, "#N/A")=14,TRUE,FALSE))</f>
        <v>0</v>
      </c>
      <c r="L2181" t="b">
        <f>AND(COUNTIF('Master list(no salts, metals)'!L2173,"&lt;=1"),IF(COUNTIF('Master list(no salts, metals)'!$K2173:$Y2173, "#N/A")=14,TRUE,FALSE))</f>
        <v>0</v>
      </c>
      <c r="M2181" t="b">
        <f>AND(COUNTIF('Master list(no salts, metals)'!M2173,"&lt;=1"),IF(COUNTIF('Master list(no salts, metals)'!$K2173:$Y2173, "#N/A")=14,TRUE,FALSE))</f>
        <v>0</v>
      </c>
      <c r="N2181" t="b">
        <f>AND(COUNTIF('Master list(no salts, metals)'!N2173,"&lt;=1"),IF(COUNTIF('Master list(no salts, metals)'!$K2173:$Y2173, "#N/A")=14,TRUE,FALSE))</f>
        <v>0</v>
      </c>
      <c r="O2181" t="b">
        <f>AND(COUNTIF('Master list(no salts, metals)'!O2173,"&lt;=1"),IF(COUNTIF('Master list(no salts, metals)'!$K2173:$Y2173, "#N/A")=14,TRUE,FALSE))</f>
        <v>0</v>
      </c>
      <c r="P2181" t="b">
        <f>AND(COUNTIF('Master list(no salts, metals)'!P2173,"&lt;=1"),IF(COUNTIF('Master list(no salts, metals)'!$K2173:$Y2173, "#N/A")=14,TRUE,FALSE))</f>
        <v>0</v>
      </c>
      <c r="Q2181" t="b">
        <f>AND(COUNTIF('Master list(no salts, metals)'!Q2173,"&lt;=1"),IF(COUNTIF('Master list(no salts, metals)'!$K2173:$Y2173, "#N/A")=14,TRUE,FALSE))</f>
        <v>0</v>
      </c>
      <c r="R2181" t="b">
        <f>AND(COUNTIF('Master list(no salts, metals)'!R2173,"&lt;=1"),IF(COUNTIF('Master list(no salts, metals)'!$K2173:$Y2173, "#N/A")=14,TRUE,FALSE))</f>
        <v>0</v>
      </c>
      <c r="S2181" t="b">
        <f>AND(COUNTIF('Master list(no salts, metals)'!S2173,"&lt;=1"),IF(COUNTIF('Master list(no salts, metals)'!$K2173:$Y2173, "#N/A")=14,TRUE,FALSE))</f>
        <v>0</v>
      </c>
      <c r="T2181" t="b">
        <f>AND(COUNTIF('Master list(no salts, metals)'!T2173,"&lt;=1"),IF(COUNTIF('Master list(no salts, metals)'!$K2173:$Y2173, "#N/A")=14,TRUE,FALSE))</f>
        <v>0</v>
      </c>
      <c r="U2181" t="b">
        <f>AND(COUNTIF('Master list(no salts, metals)'!U2173,"&lt;=1"),IF(COUNTIF('Master list(no salts, metals)'!$K2173:$Y2173, "#N/A")=14,TRUE,FALSE))</f>
        <v>0</v>
      </c>
      <c r="V2181" t="b">
        <f>AND(COUNTIF('Master list(no salts, metals)'!V2173,"&lt;=1"),IF(COUNTIF('Master list(no salts, metals)'!$K2173:$Y2173, "#N/A")=14,TRUE,FALSE))</f>
        <v>0</v>
      </c>
      <c r="W2181" t="b">
        <f>AND(COUNTIF('Master list(no salts, metals)'!W2173,"&lt;=1"),IF(COUNTIF('Master list(no salts, metals)'!$K2173:$Y2173, "#N/A")=14,TRUE,FALSE))</f>
        <v>0</v>
      </c>
      <c r="X2181" t="b">
        <f>AND(COUNTIF('Master list(no salts, metals)'!X2173,"&lt;=1"),IF(COUNTIF('Master list(no salts, metals)'!$K2173:$Y2173, "#N/A")=14,TRUE,FALSE))</f>
        <v>1</v>
      </c>
      <c r="Y2181" t="b">
        <f>AND(COUNTIF('Master list(no salts, metals)'!Y2173,"&lt;=1"),IF(COUNTIF('Master list(no salts, metals)'!$K2173:$Y2173, "#N/A")=14,TRUE,FALSE))</f>
        <v>0</v>
      </c>
    </row>
    <row r="2182" spans="11:25" x14ac:dyDescent="0.25">
      <c r="K2182" t="b">
        <f>AND(COUNTIF('Master list(no salts, metals)'!K2174,"&lt;=1"),IF(COUNTIF('Master list(no salts, metals)'!$K2174:$Y2174, "#N/A")=14,TRUE,FALSE))</f>
        <v>0</v>
      </c>
      <c r="L2182" t="b">
        <f>AND(COUNTIF('Master list(no salts, metals)'!L2174,"&lt;=1"),IF(COUNTIF('Master list(no salts, metals)'!$K2174:$Y2174, "#N/A")=14,TRUE,FALSE))</f>
        <v>0</v>
      </c>
      <c r="M2182" t="b">
        <f>AND(COUNTIF('Master list(no salts, metals)'!M2174,"&lt;=1"),IF(COUNTIF('Master list(no salts, metals)'!$K2174:$Y2174, "#N/A")=14,TRUE,FALSE))</f>
        <v>0</v>
      </c>
      <c r="N2182" t="b">
        <f>AND(COUNTIF('Master list(no salts, metals)'!N2174,"&lt;=1"),IF(COUNTIF('Master list(no salts, metals)'!$K2174:$Y2174, "#N/A")=14,TRUE,FALSE))</f>
        <v>0</v>
      </c>
      <c r="O2182" t="b">
        <f>AND(COUNTIF('Master list(no salts, metals)'!O2174,"&lt;=1"),IF(COUNTIF('Master list(no salts, metals)'!$K2174:$Y2174, "#N/A")=14,TRUE,FALSE))</f>
        <v>0</v>
      </c>
      <c r="P2182" t="b">
        <f>AND(COUNTIF('Master list(no salts, metals)'!P2174,"&lt;=1"),IF(COUNTIF('Master list(no salts, metals)'!$K2174:$Y2174, "#N/A")=14,TRUE,FALSE))</f>
        <v>0</v>
      </c>
      <c r="Q2182" t="b">
        <f>AND(COUNTIF('Master list(no salts, metals)'!Q2174,"&lt;=1"),IF(COUNTIF('Master list(no salts, metals)'!$K2174:$Y2174, "#N/A")=14,TRUE,FALSE))</f>
        <v>0</v>
      </c>
      <c r="R2182" t="b">
        <f>AND(COUNTIF('Master list(no salts, metals)'!R2174,"&lt;=1"),IF(COUNTIF('Master list(no salts, metals)'!$K2174:$Y2174, "#N/A")=14,TRUE,FALSE))</f>
        <v>0</v>
      </c>
      <c r="S2182" t="b">
        <f>AND(COUNTIF('Master list(no salts, metals)'!S2174,"&lt;=1"),IF(COUNTIF('Master list(no salts, metals)'!$K2174:$Y2174, "#N/A")=14,TRUE,FALSE))</f>
        <v>0</v>
      </c>
      <c r="T2182" t="b">
        <f>AND(COUNTIF('Master list(no salts, metals)'!T2174,"&lt;=1"),IF(COUNTIF('Master list(no salts, metals)'!$K2174:$Y2174, "#N/A")=14,TRUE,FALSE))</f>
        <v>0</v>
      </c>
      <c r="U2182" t="b">
        <f>AND(COUNTIF('Master list(no salts, metals)'!U2174,"&lt;=1"),IF(COUNTIF('Master list(no salts, metals)'!$K2174:$Y2174, "#N/A")=14,TRUE,FALSE))</f>
        <v>0</v>
      </c>
      <c r="V2182" t="b">
        <f>AND(COUNTIF('Master list(no salts, metals)'!V2174,"&lt;=1"),IF(COUNTIF('Master list(no salts, metals)'!$K2174:$Y2174, "#N/A")=14,TRUE,FALSE))</f>
        <v>0</v>
      </c>
      <c r="W2182" t="b">
        <f>AND(COUNTIF('Master list(no salts, metals)'!W2174,"&lt;=1"),IF(COUNTIF('Master list(no salts, metals)'!$K2174:$Y2174, "#N/A")=14,TRUE,FALSE))</f>
        <v>0</v>
      </c>
      <c r="X2182" t="b">
        <f>AND(COUNTIF('Master list(no salts, metals)'!X2174,"&lt;=1"),IF(COUNTIF('Master list(no salts, metals)'!$K2174:$Y2174, "#N/A")=14,TRUE,FALSE))</f>
        <v>0</v>
      </c>
      <c r="Y2182" t="b">
        <f>AND(COUNTIF('Master list(no salts, metals)'!Y2174,"&lt;=1"),IF(COUNTIF('Master list(no salts, metals)'!$K2174:$Y2174, "#N/A")=14,TRUE,FALSE))</f>
        <v>0</v>
      </c>
    </row>
    <row r="2183" spans="11:25" x14ac:dyDescent="0.25">
      <c r="K2183" t="b">
        <f>AND(COUNTIF('Master list(no salts, metals)'!K2175,"&lt;=1"),IF(COUNTIF('Master list(no salts, metals)'!$K2175:$Y2175, "#N/A")=14,TRUE,FALSE))</f>
        <v>0</v>
      </c>
      <c r="L2183" t="b">
        <f>AND(COUNTIF('Master list(no salts, metals)'!L2175,"&lt;=1"),IF(COUNTIF('Master list(no salts, metals)'!$K2175:$Y2175, "#N/A")=14,TRUE,FALSE))</f>
        <v>0</v>
      </c>
      <c r="M2183" t="b">
        <f>AND(COUNTIF('Master list(no salts, metals)'!M2175,"&lt;=1"),IF(COUNTIF('Master list(no salts, metals)'!$K2175:$Y2175, "#N/A")=14,TRUE,FALSE))</f>
        <v>0</v>
      </c>
      <c r="N2183" t="b">
        <f>AND(COUNTIF('Master list(no salts, metals)'!N2175,"&lt;=1"),IF(COUNTIF('Master list(no salts, metals)'!$K2175:$Y2175, "#N/A")=14,TRUE,FALSE))</f>
        <v>0</v>
      </c>
      <c r="O2183" t="b">
        <f>AND(COUNTIF('Master list(no salts, metals)'!O2175,"&lt;=1"),IF(COUNTIF('Master list(no salts, metals)'!$K2175:$Y2175, "#N/A")=14,TRUE,FALSE))</f>
        <v>0</v>
      </c>
      <c r="P2183" t="b">
        <f>AND(COUNTIF('Master list(no salts, metals)'!P2175,"&lt;=1"),IF(COUNTIF('Master list(no salts, metals)'!$K2175:$Y2175, "#N/A")=14,TRUE,FALSE))</f>
        <v>0</v>
      </c>
      <c r="Q2183" t="b">
        <f>AND(COUNTIF('Master list(no salts, metals)'!Q2175,"&lt;=1"),IF(COUNTIF('Master list(no salts, metals)'!$K2175:$Y2175, "#N/A")=14,TRUE,FALSE))</f>
        <v>0</v>
      </c>
      <c r="R2183" t="b">
        <f>AND(COUNTIF('Master list(no salts, metals)'!R2175,"&lt;=1"),IF(COUNTIF('Master list(no salts, metals)'!$K2175:$Y2175, "#N/A")=14,TRUE,FALSE))</f>
        <v>0</v>
      </c>
      <c r="S2183" t="b">
        <f>AND(COUNTIF('Master list(no salts, metals)'!S2175,"&lt;=1"),IF(COUNTIF('Master list(no salts, metals)'!$K2175:$Y2175, "#N/A")=14,TRUE,FALSE))</f>
        <v>0</v>
      </c>
      <c r="T2183" t="b">
        <f>AND(COUNTIF('Master list(no salts, metals)'!T2175,"&lt;=1"),IF(COUNTIF('Master list(no salts, metals)'!$K2175:$Y2175, "#N/A")=14,TRUE,FALSE))</f>
        <v>0</v>
      </c>
      <c r="U2183" t="b">
        <f>AND(COUNTIF('Master list(no salts, metals)'!U2175,"&lt;=1"),IF(COUNTIF('Master list(no salts, metals)'!$K2175:$Y2175, "#N/A")=14,TRUE,FALSE))</f>
        <v>0</v>
      </c>
      <c r="V2183" t="b">
        <f>AND(COUNTIF('Master list(no salts, metals)'!V2175,"&lt;=1"),IF(COUNTIF('Master list(no salts, metals)'!$K2175:$Y2175, "#N/A")=14,TRUE,FALSE))</f>
        <v>0</v>
      </c>
      <c r="W2183" t="b">
        <f>AND(COUNTIF('Master list(no salts, metals)'!W2175,"&lt;=1"),IF(COUNTIF('Master list(no salts, metals)'!$K2175:$Y2175, "#N/A")=14,TRUE,FALSE))</f>
        <v>1</v>
      </c>
      <c r="X2183" t="b">
        <f>AND(COUNTIF('Master list(no salts, metals)'!X2175,"&lt;=1"),IF(COUNTIF('Master list(no salts, metals)'!$K2175:$Y2175, "#N/A")=14,TRUE,FALSE))</f>
        <v>0</v>
      </c>
      <c r="Y2183" t="b">
        <f>AND(COUNTIF('Master list(no salts, metals)'!Y2175,"&lt;=1"),IF(COUNTIF('Master list(no salts, metals)'!$K2175:$Y2175, "#N/A")=14,TRUE,FALSE))</f>
        <v>0</v>
      </c>
    </row>
    <row r="2184" spans="11:25" x14ac:dyDescent="0.25">
      <c r="K2184" t="b">
        <f>AND(COUNTIF('Master list(no salts, metals)'!K2176,"&lt;=1"),IF(COUNTIF('Master list(no salts, metals)'!$K2176:$Y2176, "#N/A")=14,TRUE,FALSE))</f>
        <v>0</v>
      </c>
      <c r="L2184" t="b">
        <f>AND(COUNTIF('Master list(no salts, metals)'!L2176,"&lt;=1"),IF(COUNTIF('Master list(no salts, metals)'!$K2176:$Y2176, "#N/A")=14,TRUE,FALSE))</f>
        <v>0</v>
      </c>
      <c r="M2184" t="b">
        <f>AND(COUNTIF('Master list(no salts, metals)'!M2176,"&lt;=1"),IF(COUNTIF('Master list(no salts, metals)'!$K2176:$Y2176, "#N/A")=14,TRUE,FALSE))</f>
        <v>0</v>
      </c>
      <c r="N2184" t="b">
        <f>AND(COUNTIF('Master list(no salts, metals)'!N2176,"&lt;=1"),IF(COUNTIF('Master list(no salts, metals)'!$K2176:$Y2176, "#N/A")=14,TRUE,FALSE))</f>
        <v>0</v>
      </c>
      <c r="O2184" t="b">
        <f>AND(COUNTIF('Master list(no salts, metals)'!O2176,"&lt;=1"),IF(COUNTIF('Master list(no salts, metals)'!$K2176:$Y2176, "#N/A")=14,TRUE,FALSE))</f>
        <v>0</v>
      </c>
      <c r="P2184" t="b">
        <f>AND(COUNTIF('Master list(no salts, metals)'!P2176,"&lt;=1"),IF(COUNTIF('Master list(no salts, metals)'!$K2176:$Y2176, "#N/A")=14,TRUE,FALSE))</f>
        <v>0</v>
      </c>
      <c r="Q2184" t="b">
        <f>AND(COUNTIF('Master list(no salts, metals)'!Q2176,"&lt;=1"),IF(COUNTIF('Master list(no salts, metals)'!$K2176:$Y2176, "#N/A")=14,TRUE,FALSE))</f>
        <v>0</v>
      </c>
      <c r="R2184" t="b">
        <f>AND(COUNTIF('Master list(no salts, metals)'!R2176,"&lt;=1"),IF(COUNTIF('Master list(no salts, metals)'!$K2176:$Y2176, "#N/A")=14,TRUE,FALSE))</f>
        <v>0</v>
      </c>
      <c r="S2184" t="b">
        <f>AND(COUNTIF('Master list(no salts, metals)'!S2176,"&lt;=1"),IF(COUNTIF('Master list(no salts, metals)'!$K2176:$Y2176, "#N/A")=14,TRUE,FALSE))</f>
        <v>0</v>
      </c>
      <c r="T2184" t="b">
        <f>AND(COUNTIF('Master list(no salts, metals)'!T2176,"&lt;=1"),IF(COUNTIF('Master list(no salts, metals)'!$K2176:$Y2176, "#N/A")=14,TRUE,FALSE))</f>
        <v>0</v>
      </c>
      <c r="U2184" t="b">
        <f>AND(COUNTIF('Master list(no salts, metals)'!U2176,"&lt;=1"),IF(COUNTIF('Master list(no salts, metals)'!$K2176:$Y2176, "#N/A")=14,TRUE,FALSE))</f>
        <v>0</v>
      </c>
      <c r="V2184" t="b">
        <f>AND(COUNTIF('Master list(no salts, metals)'!V2176,"&lt;=1"),IF(COUNTIF('Master list(no salts, metals)'!$K2176:$Y2176, "#N/A")=14,TRUE,FALSE))</f>
        <v>0</v>
      </c>
      <c r="W2184" t="b">
        <f>AND(COUNTIF('Master list(no salts, metals)'!W2176,"&lt;=1"),IF(COUNTIF('Master list(no salts, metals)'!$K2176:$Y2176, "#N/A")=14,TRUE,FALSE))</f>
        <v>1</v>
      </c>
      <c r="X2184" t="b">
        <f>AND(COUNTIF('Master list(no salts, metals)'!X2176,"&lt;=1"),IF(COUNTIF('Master list(no salts, metals)'!$K2176:$Y2176, "#N/A")=14,TRUE,FALSE))</f>
        <v>0</v>
      </c>
      <c r="Y2184" t="b">
        <f>AND(COUNTIF('Master list(no salts, metals)'!Y2176,"&lt;=1"),IF(COUNTIF('Master list(no salts, metals)'!$K2176:$Y2176, "#N/A")=14,TRUE,FALSE))</f>
        <v>0</v>
      </c>
    </row>
    <row r="2185" spans="11:25" x14ac:dyDescent="0.25">
      <c r="K2185" t="b">
        <f>AND(COUNTIF('Master list(no salts, metals)'!K2177,"&lt;=1"),IF(COUNTIF('Master list(no salts, metals)'!$K2177:$Y2177, "#N/A")=14,TRUE,FALSE))</f>
        <v>0</v>
      </c>
      <c r="L2185" t="b">
        <f>AND(COUNTIF('Master list(no salts, metals)'!L2177,"&lt;=1"),IF(COUNTIF('Master list(no salts, metals)'!$K2177:$Y2177, "#N/A")=14,TRUE,FALSE))</f>
        <v>0</v>
      </c>
      <c r="M2185" t="b">
        <f>AND(COUNTIF('Master list(no salts, metals)'!M2177,"&lt;=1"),IF(COUNTIF('Master list(no salts, metals)'!$K2177:$Y2177, "#N/A")=14,TRUE,FALSE))</f>
        <v>0</v>
      </c>
      <c r="N2185" t="b">
        <f>AND(COUNTIF('Master list(no salts, metals)'!N2177,"&lt;=1"),IF(COUNTIF('Master list(no salts, metals)'!$K2177:$Y2177, "#N/A")=14,TRUE,FALSE))</f>
        <v>0</v>
      </c>
      <c r="O2185" t="b">
        <f>AND(COUNTIF('Master list(no salts, metals)'!O2177,"&lt;=1"),IF(COUNTIF('Master list(no salts, metals)'!$K2177:$Y2177, "#N/A")=14,TRUE,FALSE))</f>
        <v>0</v>
      </c>
      <c r="P2185" t="b">
        <f>AND(COUNTIF('Master list(no salts, metals)'!P2177,"&lt;=1"),IF(COUNTIF('Master list(no salts, metals)'!$K2177:$Y2177, "#N/A")=14,TRUE,FALSE))</f>
        <v>0</v>
      </c>
      <c r="Q2185" t="b">
        <f>AND(COUNTIF('Master list(no salts, metals)'!Q2177,"&lt;=1"),IF(COUNTIF('Master list(no salts, metals)'!$K2177:$Y2177, "#N/A")=14,TRUE,FALSE))</f>
        <v>0</v>
      </c>
      <c r="R2185" t="b">
        <f>AND(COUNTIF('Master list(no salts, metals)'!R2177,"&lt;=1"),IF(COUNTIF('Master list(no salts, metals)'!$K2177:$Y2177, "#N/A")=14,TRUE,FALSE))</f>
        <v>0</v>
      </c>
      <c r="S2185" t="b">
        <f>AND(COUNTIF('Master list(no salts, metals)'!S2177,"&lt;=1"),IF(COUNTIF('Master list(no salts, metals)'!$K2177:$Y2177, "#N/A")=14,TRUE,FALSE))</f>
        <v>0</v>
      </c>
      <c r="T2185" t="b">
        <f>AND(COUNTIF('Master list(no salts, metals)'!T2177,"&lt;=1"),IF(COUNTIF('Master list(no salts, metals)'!$K2177:$Y2177, "#N/A")=14,TRUE,FALSE))</f>
        <v>0</v>
      </c>
      <c r="U2185" t="b">
        <f>AND(COUNTIF('Master list(no salts, metals)'!U2177,"&lt;=1"),IF(COUNTIF('Master list(no salts, metals)'!$K2177:$Y2177, "#N/A")=14,TRUE,FALSE))</f>
        <v>0</v>
      </c>
      <c r="V2185" t="b">
        <f>AND(COUNTIF('Master list(no salts, metals)'!V2177,"&lt;=1"),IF(COUNTIF('Master list(no salts, metals)'!$K2177:$Y2177, "#N/A")=14,TRUE,FALSE))</f>
        <v>0</v>
      </c>
      <c r="W2185" t="b">
        <f>AND(COUNTIF('Master list(no salts, metals)'!W2177,"&lt;=1"),IF(COUNTIF('Master list(no salts, metals)'!$K2177:$Y2177, "#N/A")=14,TRUE,FALSE))</f>
        <v>1</v>
      </c>
      <c r="X2185" t="b">
        <f>AND(COUNTIF('Master list(no salts, metals)'!X2177,"&lt;=1"),IF(COUNTIF('Master list(no salts, metals)'!$K2177:$Y2177, "#N/A")=14,TRUE,FALSE))</f>
        <v>0</v>
      </c>
      <c r="Y2185" t="b">
        <f>AND(COUNTIF('Master list(no salts, metals)'!Y2177,"&lt;=1"),IF(COUNTIF('Master list(no salts, metals)'!$K2177:$Y2177, "#N/A")=14,TRUE,FALSE))</f>
        <v>0</v>
      </c>
    </row>
    <row r="2186" spans="11:25" x14ac:dyDescent="0.25">
      <c r="K2186" t="b">
        <f>AND(COUNTIF('Master list(no salts, metals)'!K2178,"&lt;=1"),IF(COUNTIF('Master list(no salts, metals)'!$K2178:$Y2178, "#N/A")=14,TRUE,FALSE))</f>
        <v>0</v>
      </c>
      <c r="L2186" t="b">
        <f>AND(COUNTIF('Master list(no salts, metals)'!L2178,"&lt;=1"),IF(COUNTIF('Master list(no salts, metals)'!$K2178:$Y2178, "#N/A")=14,TRUE,FALSE))</f>
        <v>0</v>
      </c>
      <c r="M2186" t="b">
        <f>AND(COUNTIF('Master list(no salts, metals)'!M2178,"&lt;=1"),IF(COUNTIF('Master list(no salts, metals)'!$K2178:$Y2178, "#N/A")=14,TRUE,FALSE))</f>
        <v>0</v>
      </c>
      <c r="N2186" t="b">
        <f>AND(COUNTIF('Master list(no salts, metals)'!N2178,"&lt;=1"),IF(COUNTIF('Master list(no salts, metals)'!$K2178:$Y2178, "#N/A")=14,TRUE,FALSE))</f>
        <v>0</v>
      </c>
      <c r="O2186" t="b">
        <f>AND(COUNTIF('Master list(no salts, metals)'!O2178,"&lt;=1"),IF(COUNTIF('Master list(no salts, metals)'!$K2178:$Y2178, "#N/A")=14,TRUE,FALSE))</f>
        <v>0</v>
      </c>
      <c r="P2186" t="b">
        <f>AND(COUNTIF('Master list(no salts, metals)'!P2178,"&lt;=1"),IF(COUNTIF('Master list(no salts, metals)'!$K2178:$Y2178, "#N/A")=14,TRUE,FALSE))</f>
        <v>0</v>
      </c>
      <c r="Q2186" t="b">
        <f>AND(COUNTIF('Master list(no salts, metals)'!Q2178,"&lt;=1"),IF(COUNTIF('Master list(no salts, metals)'!$K2178:$Y2178, "#N/A")=14,TRUE,FALSE))</f>
        <v>1</v>
      </c>
      <c r="R2186" t="b">
        <f>AND(COUNTIF('Master list(no salts, metals)'!R2178,"&lt;=1"),IF(COUNTIF('Master list(no salts, metals)'!$K2178:$Y2178, "#N/A")=14,TRUE,FALSE))</f>
        <v>0</v>
      </c>
      <c r="S2186" t="b">
        <f>AND(COUNTIF('Master list(no salts, metals)'!S2178,"&lt;=1"),IF(COUNTIF('Master list(no salts, metals)'!$K2178:$Y2178, "#N/A")=14,TRUE,FALSE))</f>
        <v>0</v>
      </c>
      <c r="T2186" t="b">
        <f>AND(COUNTIF('Master list(no salts, metals)'!T2178,"&lt;=1"),IF(COUNTIF('Master list(no salts, metals)'!$K2178:$Y2178, "#N/A")=14,TRUE,FALSE))</f>
        <v>0</v>
      </c>
      <c r="U2186" t="b">
        <f>AND(COUNTIF('Master list(no salts, metals)'!U2178,"&lt;=1"),IF(COUNTIF('Master list(no salts, metals)'!$K2178:$Y2178, "#N/A")=14,TRUE,FALSE))</f>
        <v>0</v>
      </c>
      <c r="V2186" t="b">
        <f>AND(COUNTIF('Master list(no salts, metals)'!V2178,"&lt;=1"),IF(COUNTIF('Master list(no salts, metals)'!$K2178:$Y2178, "#N/A")=14,TRUE,FALSE))</f>
        <v>0</v>
      </c>
      <c r="W2186" t="b">
        <f>AND(COUNTIF('Master list(no salts, metals)'!W2178,"&lt;=1"),IF(COUNTIF('Master list(no salts, metals)'!$K2178:$Y2178, "#N/A")=14,TRUE,FALSE))</f>
        <v>0</v>
      </c>
      <c r="X2186" t="b">
        <f>AND(COUNTIF('Master list(no salts, metals)'!X2178,"&lt;=1"),IF(COUNTIF('Master list(no salts, metals)'!$K2178:$Y2178, "#N/A")=14,TRUE,FALSE))</f>
        <v>0</v>
      </c>
      <c r="Y2186" t="b">
        <f>AND(COUNTIF('Master list(no salts, metals)'!Y2178,"&lt;=1"),IF(COUNTIF('Master list(no salts, metals)'!$K2178:$Y2178, "#N/A")=14,TRUE,FALSE))</f>
        <v>0</v>
      </c>
    </row>
    <row r="2187" spans="11:25" x14ac:dyDescent="0.25">
      <c r="K2187" t="b">
        <f>AND(COUNTIF('Master list(no salts, metals)'!K2179,"&lt;=1"),IF(COUNTIF('Master list(no salts, metals)'!$K2179:$Y2179, "#N/A")=14,TRUE,FALSE))</f>
        <v>0</v>
      </c>
      <c r="L2187" t="b">
        <f>AND(COUNTIF('Master list(no salts, metals)'!L2179,"&lt;=1"),IF(COUNTIF('Master list(no salts, metals)'!$K2179:$Y2179, "#N/A")=14,TRUE,FALSE))</f>
        <v>0</v>
      </c>
      <c r="M2187" t="b">
        <f>AND(COUNTIF('Master list(no salts, metals)'!M2179,"&lt;=1"),IF(COUNTIF('Master list(no salts, metals)'!$K2179:$Y2179, "#N/A")=14,TRUE,FALSE))</f>
        <v>0</v>
      </c>
      <c r="N2187" t="b">
        <f>AND(COUNTIF('Master list(no salts, metals)'!N2179,"&lt;=1"),IF(COUNTIF('Master list(no salts, metals)'!$K2179:$Y2179, "#N/A")=14,TRUE,FALSE))</f>
        <v>0</v>
      </c>
      <c r="O2187" t="b">
        <f>AND(COUNTIF('Master list(no salts, metals)'!O2179,"&lt;=1"),IF(COUNTIF('Master list(no salts, metals)'!$K2179:$Y2179, "#N/A")=14,TRUE,FALSE))</f>
        <v>0</v>
      </c>
      <c r="P2187" t="b">
        <f>AND(COUNTIF('Master list(no salts, metals)'!P2179,"&lt;=1"),IF(COUNTIF('Master list(no salts, metals)'!$K2179:$Y2179, "#N/A")=14,TRUE,FALSE))</f>
        <v>0</v>
      </c>
      <c r="Q2187" t="b">
        <f>AND(COUNTIF('Master list(no salts, metals)'!Q2179,"&lt;=1"),IF(COUNTIF('Master list(no salts, metals)'!$K2179:$Y2179, "#N/A")=14,TRUE,FALSE))</f>
        <v>0</v>
      </c>
      <c r="R2187" t="b">
        <f>AND(COUNTIF('Master list(no salts, metals)'!R2179,"&lt;=1"),IF(COUNTIF('Master list(no salts, metals)'!$K2179:$Y2179, "#N/A")=14,TRUE,FALSE))</f>
        <v>0</v>
      </c>
      <c r="S2187" t="b">
        <f>AND(COUNTIF('Master list(no salts, metals)'!S2179,"&lt;=1"),IF(COUNTIF('Master list(no salts, metals)'!$K2179:$Y2179, "#N/A")=14,TRUE,FALSE))</f>
        <v>0</v>
      </c>
      <c r="T2187" t="b">
        <f>AND(COUNTIF('Master list(no salts, metals)'!T2179,"&lt;=1"),IF(COUNTIF('Master list(no salts, metals)'!$K2179:$Y2179, "#N/A")=14,TRUE,FALSE))</f>
        <v>0</v>
      </c>
      <c r="U2187" t="b">
        <f>AND(COUNTIF('Master list(no salts, metals)'!U2179,"&lt;=1"),IF(COUNTIF('Master list(no salts, metals)'!$K2179:$Y2179, "#N/A")=14,TRUE,FALSE))</f>
        <v>0</v>
      </c>
      <c r="V2187" t="b">
        <f>AND(COUNTIF('Master list(no salts, metals)'!V2179,"&lt;=1"),IF(COUNTIF('Master list(no salts, metals)'!$K2179:$Y2179, "#N/A")=14,TRUE,FALSE))</f>
        <v>0</v>
      </c>
      <c r="W2187" t="b">
        <f>AND(COUNTIF('Master list(no salts, metals)'!W2179,"&lt;=1"),IF(COUNTIF('Master list(no salts, metals)'!$K2179:$Y2179, "#N/A")=14,TRUE,FALSE))</f>
        <v>1</v>
      </c>
      <c r="X2187" t="b">
        <f>AND(COUNTIF('Master list(no salts, metals)'!X2179,"&lt;=1"),IF(COUNTIF('Master list(no salts, metals)'!$K2179:$Y2179, "#N/A")=14,TRUE,FALSE))</f>
        <v>0</v>
      </c>
      <c r="Y2187" t="b">
        <f>AND(COUNTIF('Master list(no salts, metals)'!Y2179,"&lt;=1"),IF(COUNTIF('Master list(no salts, metals)'!$K2179:$Y2179, "#N/A")=14,TRUE,FALSE))</f>
        <v>0</v>
      </c>
    </row>
    <row r="2188" spans="11:25" x14ac:dyDescent="0.25">
      <c r="K2188" t="b">
        <f>AND(COUNTIF('Master list(no salts, metals)'!K2180,"&lt;=1"),IF(COUNTIF('Master list(no salts, metals)'!$K2180:$Y2180, "#N/A")=14,TRUE,FALSE))</f>
        <v>0</v>
      </c>
      <c r="L2188" t="b">
        <f>AND(COUNTIF('Master list(no salts, metals)'!L2180,"&lt;=1"),IF(COUNTIF('Master list(no salts, metals)'!$K2180:$Y2180, "#N/A")=14,TRUE,FALSE))</f>
        <v>0</v>
      </c>
      <c r="M2188" t="b">
        <f>AND(COUNTIF('Master list(no salts, metals)'!M2180,"&lt;=1"),IF(COUNTIF('Master list(no salts, metals)'!$K2180:$Y2180, "#N/A")=14,TRUE,FALSE))</f>
        <v>0</v>
      </c>
      <c r="N2188" t="b">
        <f>AND(COUNTIF('Master list(no salts, metals)'!N2180,"&lt;=1"),IF(COUNTIF('Master list(no salts, metals)'!$K2180:$Y2180, "#N/A")=14,TRUE,FALSE))</f>
        <v>0</v>
      </c>
      <c r="O2188" t="b">
        <f>AND(COUNTIF('Master list(no salts, metals)'!O2180,"&lt;=1"),IF(COUNTIF('Master list(no salts, metals)'!$K2180:$Y2180, "#N/A")=14,TRUE,FALSE))</f>
        <v>0</v>
      </c>
      <c r="P2188" t="b">
        <f>AND(COUNTIF('Master list(no salts, metals)'!P2180,"&lt;=1"),IF(COUNTIF('Master list(no salts, metals)'!$K2180:$Y2180, "#N/A")=14,TRUE,FALSE))</f>
        <v>0</v>
      </c>
      <c r="Q2188" t="b">
        <f>AND(COUNTIF('Master list(no salts, metals)'!Q2180,"&lt;=1"),IF(COUNTIF('Master list(no salts, metals)'!$K2180:$Y2180, "#N/A")=14,TRUE,FALSE))</f>
        <v>0</v>
      </c>
      <c r="R2188" t="b">
        <f>AND(COUNTIF('Master list(no salts, metals)'!R2180,"&lt;=1"),IF(COUNTIF('Master list(no salts, metals)'!$K2180:$Y2180, "#N/A")=14,TRUE,FALSE))</f>
        <v>0</v>
      </c>
      <c r="S2188" t="b">
        <f>AND(COUNTIF('Master list(no salts, metals)'!S2180,"&lt;=1"),IF(COUNTIF('Master list(no salts, metals)'!$K2180:$Y2180, "#N/A")=14,TRUE,FALSE))</f>
        <v>0</v>
      </c>
      <c r="T2188" t="b">
        <f>AND(COUNTIF('Master list(no salts, metals)'!T2180,"&lt;=1"),IF(COUNTIF('Master list(no salts, metals)'!$K2180:$Y2180, "#N/A")=14,TRUE,FALSE))</f>
        <v>0</v>
      </c>
      <c r="U2188" t="b">
        <f>AND(COUNTIF('Master list(no salts, metals)'!U2180,"&lt;=1"),IF(COUNTIF('Master list(no salts, metals)'!$K2180:$Y2180, "#N/A")=14,TRUE,FALSE))</f>
        <v>0</v>
      </c>
      <c r="V2188" t="b">
        <f>AND(COUNTIF('Master list(no salts, metals)'!V2180,"&lt;=1"),IF(COUNTIF('Master list(no salts, metals)'!$K2180:$Y2180, "#N/A")=14,TRUE,FALSE))</f>
        <v>0</v>
      </c>
      <c r="W2188" t="b">
        <f>AND(COUNTIF('Master list(no salts, metals)'!W2180,"&lt;=1"),IF(COUNTIF('Master list(no salts, metals)'!$K2180:$Y2180, "#N/A")=14,TRUE,FALSE))</f>
        <v>0</v>
      </c>
      <c r="X2188" t="b">
        <f>AND(COUNTIF('Master list(no salts, metals)'!X2180,"&lt;=1"),IF(COUNTIF('Master list(no salts, metals)'!$K2180:$Y2180, "#N/A")=14,TRUE,FALSE))</f>
        <v>0</v>
      </c>
      <c r="Y2188" t="b">
        <f>AND(COUNTIF('Master list(no salts, metals)'!Y2180,"&lt;=1"),IF(COUNTIF('Master list(no salts, metals)'!$K2180:$Y2180, "#N/A")=14,TRUE,FALSE))</f>
        <v>1</v>
      </c>
    </row>
    <row r="2189" spans="11:25" x14ac:dyDescent="0.25">
      <c r="K2189" t="b">
        <f>AND(COUNTIF('Master list(no salts, metals)'!K2181,"&lt;=1"),IF(COUNTIF('Master list(no salts, metals)'!$K2181:$Y2181, "#N/A")=14,TRUE,FALSE))</f>
        <v>0</v>
      </c>
      <c r="L2189" t="b">
        <f>AND(COUNTIF('Master list(no salts, metals)'!L2181,"&lt;=1"),IF(COUNTIF('Master list(no salts, metals)'!$K2181:$Y2181, "#N/A")=14,TRUE,FALSE))</f>
        <v>0</v>
      </c>
      <c r="M2189" t="b">
        <f>AND(COUNTIF('Master list(no salts, metals)'!M2181,"&lt;=1"),IF(COUNTIF('Master list(no salts, metals)'!$K2181:$Y2181, "#N/A")=14,TRUE,FALSE))</f>
        <v>0</v>
      </c>
      <c r="N2189" t="b">
        <f>AND(COUNTIF('Master list(no salts, metals)'!N2181,"&lt;=1"),IF(COUNTIF('Master list(no salts, metals)'!$K2181:$Y2181, "#N/A")=14,TRUE,FALSE))</f>
        <v>0</v>
      </c>
      <c r="O2189" t="b">
        <f>AND(COUNTIF('Master list(no salts, metals)'!O2181,"&lt;=1"),IF(COUNTIF('Master list(no salts, metals)'!$K2181:$Y2181, "#N/A")=14,TRUE,FALSE))</f>
        <v>0</v>
      </c>
      <c r="P2189" t="b">
        <f>AND(COUNTIF('Master list(no salts, metals)'!P2181,"&lt;=1"),IF(COUNTIF('Master list(no salts, metals)'!$K2181:$Y2181, "#N/A")=14,TRUE,FALSE))</f>
        <v>0</v>
      </c>
      <c r="Q2189" t="b">
        <f>AND(COUNTIF('Master list(no salts, metals)'!Q2181,"&lt;=1"),IF(COUNTIF('Master list(no salts, metals)'!$K2181:$Y2181, "#N/A")=14,TRUE,FALSE))</f>
        <v>0</v>
      </c>
      <c r="R2189" t="b">
        <f>AND(COUNTIF('Master list(no salts, metals)'!R2181,"&lt;=1"),IF(COUNTIF('Master list(no salts, metals)'!$K2181:$Y2181, "#N/A")=14,TRUE,FALSE))</f>
        <v>0</v>
      </c>
      <c r="S2189" t="b">
        <f>AND(COUNTIF('Master list(no salts, metals)'!S2181,"&lt;=1"),IF(COUNTIF('Master list(no salts, metals)'!$K2181:$Y2181, "#N/A")=14,TRUE,FALSE))</f>
        <v>0</v>
      </c>
      <c r="T2189" t="b">
        <f>AND(COUNTIF('Master list(no salts, metals)'!T2181,"&lt;=1"),IF(COUNTIF('Master list(no salts, metals)'!$K2181:$Y2181, "#N/A")=14,TRUE,FALSE))</f>
        <v>0</v>
      </c>
      <c r="U2189" t="b">
        <f>AND(COUNTIF('Master list(no salts, metals)'!U2181,"&lt;=1"),IF(COUNTIF('Master list(no salts, metals)'!$K2181:$Y2181, "#N/A")=14,TRUE,FALSE))</f>
        <v>0</v>
      </c>
      <c r="V2189" t="b">
        <f>AND(COUNTIF('Master list(no salts, metals)'!V2181,"&lt;=1"),IF(COUNTIF('Master list(no salts, metals)'!$K2181:$Y2181, "#N/A")=14,TRUE,FALSE))</f>
        <v>0</v>
      </c>
      <c r="W2189" t="b">
        <f>AND(COUNTIF('Master list(no salts, metals)'!W2181,"&lt;=1"),IF(COUNTIF('Master list(no salts, metals)'!$K2181:$Y2181, "#N/A")=14,TRUE,FALSE))</f>
        <v>1</v>
      </c>
      <c r="X2189" t="b">
        <f>AND(COUNTIF('Master list(no salts, metals)'!X2181,"&lt;=1"),IF(COUNTIF('Master list(no salts, metals)'!$K2181:$Y2181, "#N/A")=14,TRUE,FALSE))</f>
        <v>0</v>
      </c>
      <c r="Y2189" t="b">
        <f>AND(COUNTIF('Master list(no salts, metals)'!Y2181,"&lt;=1"),IF(COUNTIF('Master list(no salts, metals)'!$K2181:$Y2181, "#N/A")=14,TRUE,FALSE))</f>
        <v>0</v>
      </c>
    </row>
    <row r="2190" spans="11:25" x14ac:dyDescent="0.25">
      <c r="K2190" t="b">
        <f>AND(COUNTIF('Master list(no salts, metals)'!K2182,"&lt;=1"),IF(COUNTIF('Master list(no salts, metals)'!$K2182:$Y2182, "#N/A")=14,TRUE,FALSE))</f>
        <v>0</v>
      </c>
      <c r="L2190" t="b">
        <f>AND(COUNTIF('Master list(no salts, metals)'!L2182,"&lt;=1"),IF(COUNTIF('Master list(no salts, metals)'!$K2182:$Y2182, "#N/A")=14,TRUE,FALSE))</f>
        <v>0</v>
      </c>
      <c r="M2190" t="b">
        <f>AND(COUNTIF('Master list(no salts, metals)'!M2182,"&lt;=1"),IF(COUNTIF('Master list(no salts, metals)'!$K2182:$Y2182, "#N/A")=14,TRUE,FALSE))</f>
        <v>0</v>
      </c>
      <c r="N2190" t="b">
        <f>AND(COUNTIF('Master list(no salts, metals)'!N2182,"&lt;=1"),IF(COUNTIF('Master list(no salts, metals)'!$K2182:$Y2182, "#N/A")=14,TRUE,FALSE))</f>
        <v>0</v>
      </c>
      <c r="O2190" t="b">
        <f>AND(COUNTIF('Master list(no salts, metals)'!O2182,"&lt;=1"),IF(COUNTIF('Master list(no salts, metals)'!$K2182:$Y2182, "#N/A")=14,TRUE,FALSE))</f>
        <v>0</v>
      </c>
      <c r="P2190" t="b">
        <f>AND(COUNTIF('Master list(no salts, metals)'!P2182,"&lt;=1"),IF(COUNTIF('Master list(no salts, metals)'!$K2182:$Y2182, "#N/A")=14,TRUE,FALSE))</f>
        <v>0</v>
      </c>
      <c r="Q2190" t="b">
        <f>AND(COUNTIF('Master list(no salts, metals)'!Q2182,"&lt;=1"),IF(COUNTIF('Master list(no salts, metals)'!$K2182:$Y2182, "#N/A")=14,TRUE,FALSE))</f>
        <v>0</v>
      </c>
      <c r="R2190" t="b">
        <f>AND(COUNTIF('Master list(no salts, metals)'!R2182,"&lt;=1"),IF(COUNTIF('Master list(no salts, metals)'!$K2182:$Y2182, "#N/A")=14,TRUE,FALSE))</f>
        <v>0</v>
      </c>
      <c r="S2190" t="b">
        <f>AND(COUNTIF('Master list(no salts, metals)'!S2182,"&lt;=1"),IF(COUNTIF('Master list(no salts, metals)'!$K2182:$Y2182, "#N/A")=14,TRUE,FALSE))</f>
        <v>0</v>
      </c>
      <c r="T2190" t="b">
        <f>AND(COUNTIF('Master list(no salts, metals)'!T2182,"&lt;=1"),IF(COUNTIF('Master list(no salts, metals)'!$K2182:$Y2182, "#N/A")=14,TRUE,FALSE))</f>
        <v>0</v>
      </c>
      <c r="U2190" t="b">
        <f>AND(COUNTIF('Master list(no salts, metals)'!U2182,"&lt;=1"),IF(COUNTIF('Master list(no salts, metals)'!$K2182:$Y2182, "#N/A")=14,TRUE,FALSE))</f>
        <v>0</v>
      </c>
      <c r="V2190" t="b">
        <f>AND(COUNTIF('Master list(no salts, metals)'!V2182,"&lt;=1"),IF(COUNTIF('Master list(no salts, metals)'!$K2182:$Y2182, "#N/A")=14,TRUE,FALSE))</f>
        <v>0</v>
      </c>
      <c r="W2190" t="b">
        <f>AND(COUNTIF('Master list(no salts, metals)'!W2182,"&lt;=1"),IF(COUNTIF('Master list(no salts, metals)'!$K2182:$Y2182, "#N/A")=14,TRUE,FALSE))</f>
        <v>1</v>
      </c>
      <c r="X2190" t="b">
        <f>AND(COUNTIF('Master list(no salts, metals)'!X2182,"&lt;=1"),IF(COUNTIF('Master list(no salts, metals)'!$K2182:$Y2182, "#N/A")=14,TRUE,FALSE))</f>
        <v>0</v>
      </c>
      <c r="Y2190" t="b">
        <f>AND(COUNTIF('Master list(no salts, metals)'!Y2182,"&lt;=1"),IF(COUNTIF('Master list(no salts, metals)'!$K2182:$Y2182, "#N/A")=14,TRUE,FALSE))</f>
        <v>0</v>
      </c>
    </row>
    <row r="2191" spans="11:25" x14ac:dyDescent="0.25">
      <c r="K2191" t="b">
        <f>AND(COUNTIF('Master list(no salts, metals)'!K2183,"&lt;=1"),IF(COUNTIF('Master list(no salts, metals)'!$K2183:$Y2183, "#N/A")=14,TRUE,FALSE))</f>
        <v>0</v>
      </c>
      <c r="L2191" t="b">
        <f>AND(COUNTIF('Master list(no salts, metals)'!L2183,"&lt;=1"),IF(COUNTIF('Master list(no salts, metals)'!$K2183:$Y2183, "#N/A")=14,TRUE,FALSE))</f>
        <v>0</v>
      </c>
      <c r="M2191" t="b">
        <f>AND(COUNTIF('Master list(no salts, metals)'!M2183,"&lt;=1"),IF(COUNTIF('Master list(no salts, metals)'!$K2183:$Y2183, "#N/A")=14,TRUE,FALSE))</f>
        <v>0</v>
      </c>
      <c r="N2191" t="b">
        <f>AND(COUNTIF('Master list(no salts, metals)'!N2183,"&lt;=1"),IF(COUNTIF('Master list(no salts, metals)'!$K2183:$Y2183, "#N/A")=14,TRUE,FALSE))</f>
        <v>0</v>
      </c>
      <c r="O2191" t="b">
        <f>AND(COUNTIF('Master list(no salts, metals)'!O2183,"&lt;=1"),IF(COUNTIF('Master list(no salts, metals)'!$K2183:$Y2183, "#N/A")=14,TRUE,FALSE))</f>
        <v>0</v>
      </c>
      <c r="P2191" t="b">
        <f>AND(COUNTIF('Master list(no salts, metals)'!P2183,"&lt;=1"),IF(COUNTIF('Master list(no salts, metals)'!$K2183:$Y2183, "#N/A")=14,TRUE,FALSE))</f>
        <v>0</v>
      </c>
      <c r="Q2191" t="b">
        <f>AND(COUNTIF('Master list(no salts, metals)'!Q2183,"&lt;=1"),IF(COUNTIF('Master list(no salts, metals)'!$K2183:$Y2183, "#N/A")=14,TRUE,FALSE))</f>
        <v>0</v>
      </c>
      <c r="R2191" t="b">
        <f>AND(COUNTIF('Master list(no salts, metals)'!R2183,"&lt;=1"),IF(COUNTIF('Master list(no salts, metals)'!$K2183:$Y2183, "#N/A")=14,TRUE,FALSE))</f>
        <v>0</v>
      </c>
      <c r="S2191" t="b">
        <f>AND(COUNTIF('Master list(no salts, metals)'!S2183,"&lt;=1"),IF(COUNTIF('Master list(no salts, metals)'!$K2183:$Y2183, "#N/A")=14,TRUE,FALSE))</f>
        <v>0</v>
      </c>
      <c r="T2191" t="b">
        <f>AND(COUNTIF('Master list(no salts, metals)'!T2183,"&lt;=1"),IF(COUNTIF('Master list(no salts, metals)'!$K2183:$Y2183, "#N/A")=14,TRUE,FALSE))</f>
        <v>0</v>
      </c>
      <c r="U2191" t="b">
        <f>AND(COUNTIF('Master list(no salts, metals)'!U2183,"&lt;=1"),IF(COUNTIF('Master list(no salts, metals)'!$K2183:$Y2183, "#N/A")=14,TRUE,FALSE))</f>
        <v>0</v>
      </c>
      <c r="V2191" t="b">
        <f>AND(COUNTIF('Master list(no salts, metals)'!V2183,"&lt;=1"),IF(COUNTIF('Master list(no salts, metals)'!$K2183:$Y2183, "#N/A")=14,TRUE,FALSE))</f>
        <v>0</v>
      </c>
      <c r="W2191" t="b">
        <f>AND(COUNTIF('Master list(no salts, metals)'!W2183,"&lt;=1"),IF(COUNTIF('Master list(no salts, metals)'!$K2183:$Y2183, "#N/A")=14,TRUE,FALSE))</f>
        <v>1</v>
      </c>
      <c r="X2191" t="b">
        <f>AND(COUNTIF('Master list(no salts, metals)'!X2183,"&lt;=1"),IF(COUNTIF('Master list(no salts, metals)'!$K2183:$Y2183, "#N/A")=14,TRUE,FALSE))</f>
        <v>0</v>
      </c>
      <c r="Y2191" t="b">
        <f>AND(COUNTIF('Master list(no salts, metals)'!Y2183,"&lt;=1"),IF(COUNTIF('Master list(no salts, metals)'!$K2183:$Y2183, "#N/A")=14,TRUE,FALSE))</f>
        <v>0</v>
      </c>
    </row>
    <row r="2192" spans="11:25" x14ac:dyDescent="0.25">
      <c r="K2192" t="b">
        <f>AND(COUNTIF('Master list(no salts, metals)'!K2184,"&lt;=1"),IF(COUNTIF('Master list(no salts, metals)'!$K2184:$Y2184, "#N/A")=14,TRUE,FALSE))</f>
        <v>0</v>
      </c>
      <c r="L2192" t="b">
        <f>AND(COUNTIF('Master list(no salts, metals)'!L2184,"&lt;=1"),IF(COUNTIF('Master list(no salts, metals)'!$K2184:$Y2184, "#N/A")=14,TRUE,FALSE))</f>
        <v>0</v>
      </c>
      <c r="M2192" t="b">
        <f>AND(COUNTIF('Master list(no salts, metals)'!M2184,"&lt;=1"),IF(COUNTIF('Master list(no salts, metals)'!$K2184:$Y2184, "#N/A")=14,TRUE,FALSE))</f>
        <v>0</v>
      </c>
      <c r="N2192" t="b">
        <f>AND(COUNTIF('Master list(no salts, metals)'!N2184,"&lt;=1"),IF(COUNTIF('Master list(no salts, metals)'!$K2184:$Y2184, "#N/A")=14,TRUE,FALSE))</f>
        <v>0</v>
      </c>
      <c r="O2192" t="b">
        <f>AND(COUNTIF('Master list(no salts, metals)'!O2184,"&lt;=1"),IF(COUNTIF('Master list(no salts, metals)'!$K2184:$Y2184, "#N/A")=14,TRUE,FALSE))</f>
        <v>0</v>
      </c>
      <c r="P2192" t="b">
        <f>AND(COUNTIF('Master list(no salts, metals)'!P2184,"&lt;=1"),IF(COUNTIF('Master list(no salts, metals)'!$K2184:$Y2184, "#N/A")=14,TRUE,FALSE))</f>
        <v>0</v>
      </c>
      <c r="Q2192" t="b">
        <f>AND(COUNTIF('Master list(no salts, metals)'!Q2184,"&lt;=1"),IF(COUNTIF('Master list(no salts, metals)'!$K2184:$Y2184, "#N/A")=14,TRUE,FALSE))</f>
        <v>0</v>
      </c>
      <c r="R2192" t="b">
        <f>AND(COUNTIF('Master list(no salts, metals)'!R2184,"&lt;=1"),IF(COUNTIF('Master list(no salts, metals)'!$K2184:$Y2184, "#N/A")=14,TRUE,FALSE))</f>
        <v>0</v>
      </c>
      <c r="S2192" t="b">
        <f>AND(COUNTIF('Master list(no salts, metals)'!S2184,"&lt;=1"),IF(COUNTIF('Master list(no salts, metals)'!$K2184:$Y2184, "#N/A")=14,TRUE,FALSE))</f>
        <v>0</v>
      </c>
      <c r="T2192" t="b">
        <f>AND(COUNTIF('Master list(no salts, metals)'!T2184,"&lt;=1"),IF(COUNTIF('Master list(no salts, metals)'!$K2184:$Y2184, "#N/A")=14,TRUE,FALSE))</f>
        <v>0</v>
      </c>
      <c r="U2192" t="b">
        <f>AND(COUNTIF('Master list(no salts, metals)'!U2184,"&lt;=1"),IF(COUNTIF('Master list(no salts, metals)'!$K2184:$Y2184, "#N/A")=14,TRUE,FALSE))</f>
        <v>0</v>
      </c>
      <c r="V2192" t="b">
        <f>AND(COUNTIF('Master list(no salts, metals)'!V2184,"&lt;=1"),IF(COUNTIF('Master list(no salts, metals)'!$K2184:$Y2184, "#N/A")=14,TRUE,FALSE))</f>
        <v>0</v>
      </c>
      <c r="W2192" t="b">
        <f>AND(COUNTIF('Master list(no salts, metals)'!W2184,"&lt;=1"),IF(COUNTIF('Master list(no salts, metals)'!$K2184:$Y2184, "#N/A")=14,TRUE,FALSE))</f>
        <v>0</v>
      </c>
      <c r="X2192" t="b">
        <f>AND(COUNTIF('Master list(no salts, metals)'!X2184,"&lt;=1"),IF(COUNTIF('Master list(no salts, metals)'!$K2184:$Y2184, "#N/A")=14,TRUE,FALSE))</f>
        <v>0</v>
      </c>
      <c r="Y2192" t="b">
        <f>AND(COUNTIF('Master list(no salts, metals)'!Y2184,"&lt;=1"),IF(COUNTIF('Master list(no salts, metals)'!$K2184:$Y2184, "#N/A")=14,TRUE,FALSE))</f>
        <v>0</v>
      </c>
    </row>
    <row r="2193" spans="11:25" x14ac:dyDescent="0.25">
      <c r="K2193" t="b">
        <f>AND(COUNTIF('Master list(no salts, metals)'!K2185,"&lt;=1"),IF(COUNTIF('Master list(no salts, metals)'!$K2185:$Y2185, "#N/A")=14,TRUE,FALSE))</f>
        <v>0</v>
      </c>
      <c r="L2193" t="b">
        <f>AND(COUNTIF('Master list(no salts, metals)'!L2185,"&lt;=1"),IF(COUNTIF('Master list(no salts, metals)'!$K2185:$Y2185, "#N/A")=14,TRUE,FALSE))</f>
        <v>0</v>
      </c>
      <c r="M2193" t="b">
        <f>AND(COUNTIF('Master list(no salts, metals)'!M2185,"&lt;=1"),IF(COUNTIF('Master list(no salts, metals)'!$K2185:$Y2185, "#N/A")=14,TRUE,FALSE))</f>
        <v>0</v>
      </c>
      <c r="N2193" t="b">
        <f>AND(COUNTIF('Master list(no salts, metals)'!N2185,"&lt;=1"),IF(COUNTIF('Master list(no salts, metals)'!$K2185:$Y2185, "#N/A")=14,TRUE,FALSE))</f>
        <v>0</v>
      </c>
      <c r="O2193" t="b">
        <f>AND(COUNTIF('Master list(no salts, metals)'!O2185,"&lt;=1"),IF(COUNTIF('Master list(no salts, metals)'!$K2185:$Y2185, "#N/A")=14,TRUE,FALSE))</f>
        <v>0</v>
      </c>
      <c r="P2193" t="b">
        <f>AND(COUNTIF('Master list(no salts, metals)'!P2185,"&lt;=1"),IF(COUNTIF('Master list(no salts, metals)'!$K2185:$Y2185, "#N/A")=14,TRUE,FALSE))</f>
        <v>0</v>
      </c>
      <c r="Q2193" t="b">
        <f>AND(COUNTIF('Master list(no salts, metals)'!Q2185,"&lt;=1"),IF(COUNTIF('Master list(no salts, metals)'!$K2185:$Y2185, "#N/A")=14,TRUE,FALSE))</f>
        <v>0</v>
      </c>
      <c r="R2193" t="b">
        <f>AND(COUNTIF('Master list(no salts, metals)'!R2185,"&lt;=1"),IF(COUNTIF('Master list(no salts, metals)'!$K2185:$Y2185, "#N/A")=14,TRUE,FALSE))</f>
        <v>0</v>
      </c>
      <c r="S2193" t="b">
        <f>AND(COUNTIF('Master list(no salts, metals)'!S2185,"&lt;=1"),IF(COUNTIF('Master list(no salts, metals)'!$K2185:$Y2185, "#N/A")=14,TRUE,FALSE))</f>
        <v>0</v>
      </c>
      <c r="T2193" t="b">
        <f>AND(COUNTIF('Master list(no salts, metals)'!T2185,"&lt;=1"),IF(COUNTIF('Master list(no salts, metals)'!$K2185:$Y2185, "#N/A")=14,TRUE,FALSE))</f>
        <v>0</v>
      </c>
      <c r="U2193" t="b">
        <f>AND(COUNTIF('Master list(no salts, metals)'!U2185,"&lt;=1"),IF(COUNTIF('Master list(no salts, metals)'!$K2185:$Y2185, "#N/A")=14,TRUE,FALSE))</f>
        <v>0</v>
      </c>
      <c r="V2193" t="b">
        <f>AND(COUNTIF('Master list(no salts, metals)'!V2185,"&lt;=1"),IF(COUNTIF('Master list(no salts, metals)'!$K2185:$Y2185, "#N/A")=14,TRUE,FALSE))</f>
        <v>0</v>
      </c>
      <c r="W2193" t="b">
        <f>AND(COUNTIF('Master list(no salts, metals)'!W2185,"&lt;=1"),IF(COUNTIF('Master list(no salts, metals)'!$K2185:$Y2185, "#N/A")=14,TRUE,FALSE))</f>
        <v>1</v>
      </c>
      <c r="X2193" t="b">
        <f>AND(COUNTIF('Master list(no salts, metals)'!X2185,"&lt;=1"),IF(COUNTIF('Master list(no salts, metals)'!$K2185:$Y2185, "#N/A")=14,TRUE,FALSE))</f>
        <v>0</v>
      </c>
      <c r="Y2193" t="b">
        <f>AND(COUNTIF('Master list(no salts, metals)'!Y2185,"&lt;=1"),IF(COUNTIF('Master list(no salts, metals)'!$K2185:$Y2185, "#N/A")=14,TRUE,FALSE))</f>
        <v>0</v>
      </c>
    </row>
    <row r="2194" spans="11:25" x14ac:dyDescent="0.25">
      <c r="K2194" t="b">
        <f>AND(COUNTIF('Master list(no salts, metals)'!K2186,"&lt;=1"),IF(COUNTIF('Master list(no salts, metals)'!$K2186:$Y2186, "#N/A")=14,TRUE,FALSE))</f>
        <v>0</v>
      </c>
      <c r="L2194" t="b">
        <f>AND(COUNTIF('Master list(no salts, metals)'!L2186,"&lt;=1"),IF(COUNTIF('Master list(no salts, metals)'!$K2186:$Y2186, "#N/A")=14,TRUE,FALSE))</f>
        <v>0</v>
      </c>
      <c r="M2194" t="b">
        <f>AND(COUNTIF('Master list(no salts, metals)'!M2186,"&lt;=1"),IF(COUNTIF('Master list(no salts, metals)'!$K2186:$Y2186, "#N/A")=14,TRUE,FALSE))</f>
        <v>0</v>
      </c>
      <c r="N2194" t="b">
        <f>AND(COUNTIF('Master list(no salts, metals)'!N2186,"&lt;=1"),IF(COUNTIF('Master list(no salts, metals)'!$K2186:$Y2186, "#N/A")=14,TRUE,FALSE))</f>
        <v>0</v>
      </c>
      <c r="O2194" t="b">
        <f>AND(COUNTIF('Master list(no salts, metals)'!O2186,"&lt;=1"),IF(COUNTIF('Master list(no salts, metals)'!$K2186:$Y2186, "#N/A")=14,TRUE,FALSE))</f>
        <v>0</v>
      </c>
      <c r="P2194" t="b">
        <f>AND(COUNTIF('Master list(no salts, metals)'!P2186,"&lt;=1"),IF(COUNTIF('Master list(no salts, metals)'!$K2186:$Y2186, "#N/A")=14,TRUE,FALSE))</f>
        <v>0</v>
      </c>
      <c r="Q2194" t="b">
        <f>AND(COUNTIF('Master list(no salts, metals)'!Q2186,"&lt;=1"),IF(COUNTIF('Master list(no salts, metals)'!$K2186:$Y2186, "#N/A")=14,TRUE,FALSE))</f>
        <v>0</v>
      </c>
      <c r="R2194" t="b">
        <f>AND(COUNTIF('Master list(no salts, metals)'!R2186,"&lt;=1"),IF(COUNTIF('Master list(no salts, metals)'!$K2186:$Y2186, "#N/A")=14,TRUE,FALSE))</f>
        <v>0</v>
      </c>
      <c r="S2194" t="b">
        <f>AND(COUNTIF('Master list(no salts, metals)'!S2186,"&lt;=1"),IF(COUNTIF('Master list(no salts, metals)'!$K2186:$Y2186, "#N/A")=14,TRUE,FALSE))</f>
        <v>0</v>
      </c>
      <c r="T2194" t="b">
        <f>AND(COUNTIF('Master list(no salts, metals)'!T2186,"&lt;=1"),IF(COUNTIF('Master list(no salts, metals)'!$K2186:$Y2186, "#N/A")=14,TRUE,FALSE))</f>
        <v>0</v>
      </c>
      <c r="U2194" t="b">
        <f>AND(COUNTIF('Master list(no salts, metals)'!U2186,"&lt;=1"),IF(COUNTIF('Master list(no salts, metals)'!$K2186:$Y2186, "#N/A")=14,TRUE,FALSE))</f>
        <v>0</v>
      </c>
      <c r="V2194" t="b">
        <f>AND(COUNTIF('Master list(no salts, metals)'!V2186,"&lt;=1"),IF(COUNTIF('Master list(no salts, metals)'!$K2186:$Y2186, "#N/A")=14,TRUE,FALSE))</f>
        <v>0</v>
      </c>
      <c r="W2194" t="b">
        <f>AND(COUNTIF('Master list(no salts, metals)'!W2186,"&lt;=1"),IF(COUNTIF('Master list(no salts, metals)'!$K2186:$Y2186, "#N/A")=14,TRUE,FALSE))</f>
        <v>1</v>
      </c>
      <c r="X2194" t="b">
        <f>AND(COUNTIF('Master list(no salts, metals)'!X2186,"&lt;=1"),IF(COUNTIF('Master list(no salts, metals)'!$K2186:$Y2186, "#N/A")=14,TRUE,FALSE))</f>
        <v>0</v>
      </c>
      <c r="Y2194" t="b">
        <f>AND(COUNTIF('Master list(no salts, metals)'!Y2186,"&lt;=1"),IF(COUNTIF('Master list(no salts, metals)'!$K2186:$Y2186, "#N/A")=14,TRUE,FALSE))</f>
        <v>0</v>
      </c>
    </row>
    <row r="2195" spans="11:25" x14ac:dyDescent="0.25">
      <c r="K2195" t="b">
        <f>AND(COUNTIF('Master list(no salts, metals)'!K2187,"&lt;=1"),IF(COUNTIF('Master list(no salts, metals)'!$K2187:$Y2187, "#N/A")=14,TRUE,FALSE))</f>
        <v>0</v>
      </c>
      <c r="L2195" t="b">
        <f>AND(COUNTIF('Master list(no salts, metals)'!L2187,"&lt;=1"),IF(COUNTIF('Master list(no salts, metals)'!$K2187:$Y2187, "#N/A")=14,TRUE,FALSE))</f>
        <v>0</v>
      </c>
      <c r="M2195" t="b">
        <f>AND(COUNTIF('Master list(no salts, metals)'!M2187,"&lt;=1"),IF(COUNTIF('Master list(no salts, metals)'!$K2187:$Y2187, "#N/A")=14,TRUE,FALSE))</f>
        <v>0</v>
      </c>
      <c r="N2195" t="b">
        <f>AND(COUNTIF('Master list(no salts, metals)'!N2187,"&lt;=1"),IF(COUNTIF('Master list(no salts, metals)'!$K2187:$Y2187, "#N/A")=14,TRUE,FALSE))</f>
        <v>0</v>
      </c>
      <c r="O2195" t="b">
        <f>AND(COUNTIF('Master list(no salts, metals)'!O2187,"&lt;=1"),IF(COUNTIF('Master list(no salts, metals)'!$K2187:$Y2187, "#N/A")=14,TRUE,FALSE))</f>
        <v>0</v>
      </c>
      <c r="P2195" t="b">
        <f>AND(COUNTIF('Master list(no salts, metals)'!P2187,"&lt;=1"),IF(COUNTIF('Master list(no salts, metals)'!$K2187:$Y2187, "#N/A")=14,TRUE,FALSE))</f>
        <v>0</v>
      </c>
      <c r="Q2195" t="b">
        <f>AND(COUNTIF('Master list(no salts, metals)'!Q2187,"&lt;=1"),IF(COUNTIF('Master list(no salts, metals)'!$K2187:$Y2187, "#N/A")=14,TRUE,FALSE))</f>
        <v>0</v>
      </c>
      <c r="R2195" t="b">
        <f>AND(COUNTIF('Master list(no salts, metals)'!R2187,"&lt;=1"),IF(COUNTIF('Master list(no salts, metals)'!$K2187:$Y2187, "#N/A")=14,TRUE,FALSE))</f>
        <v>0</v>
      </c>
      <c r="S2195" t="b">
        <f>AND(COUNTIF('Master list(no salts, metals)'!S2187,"&lt;=1"),IF(COUNTIF('Master list(no salts, metals)'!$K2187:$Y2187, "#N/A")=14,TRUE,FALSE))</f>
        <v>0</v>
      </c>
      <c r="T2195" t="b">
        <f>AND(COUNTIF('Master list(no salts, metals)'!T2187,"&lt;=1"),IF(COUNTIF('Master list(no salts, metals)'!$K2187:$Y2187, "#N/A")=14,TRUE,FALSE))</f>
        <v>0</v>
      </c>
      <c r="U2195" t="b">
        <f>AND(COUNTIF('Master list(no salts, metals)'!U2187,"&lt;=1"),IF(COUNTIF('Master list(no salts, metals)'!$K2187:$Y2187, "#N/A")=14,TRUE,FALSE))</f>
        <v>0</v>
      </c>
      <c r="V2195" t="b">
        <f>AND(COUNTIF('Master list(no salts, metals)'!V2187,"&lt;=1"),IF(COUNTIF('Master list(no salts, metals)'!$K2187:$Y2187, "#N/A")=14,TRUE,FALSE))</f>
        <v>0</v>
      </c>
      <c r="W2195" t="b">
        <f>AND(COUNTIF('Master list(no salts, metals)'!W2187,"&lt;=1"),IF(COUNTIF('Master list(no salts, metals)'!$K2187:$Y2187, "#N/A")=14,TRUE,FALSE))</f>
        <v>1</v>
      </c>
      <c r="X2195" t="b">
        <f>AND(COUNTIF('Master list(no salts, metals)'!X2187,"&lt;=1"),IF(COUNTIF('Master list(no salts, metals)'!$K2187:$Y2187, "#N/A")=14,TRUE,FALSE))</f>
        <v>0</v>
      </c>
      <c r="Y2195" t="b">
        <f>AND(COUNTIF('Master list(no salts, metals)'!Y2187,"&lt;=1"),IF(COUNTIF('Master list(no salts, metals)'!$K2187:$Y2187, "#N/A")=14,TRUE,FALSE))</f>
        <v>0</v>
      </c>
    </row>
    <row r="2196" spans="11:25" x14ac:dyDescent="0.25">
      <c r="K2196" t="b">
        <f>AND(COUNTIF('Master list(no salts, metals)'!K2188,"&lt;=1"),IF(COUNTIF('Master list(no salts, metals)'!$K2188:$Y2188, "#N/A")=14,TRUE,FALSE))</f>
        <v>0</v>
      </c>
      <c r="L2196" t="b">
        <f>AND(COUNTIF('Master list(no salts, metals)'!L2188,"&lt;=1"),IF(COUNTIF('Master list(no salts, metals)'!$K2188:$Y2188, "#N/A")=14,TRUE,FALSE))</f>
        <v>0</v>
      </c>
      <c r="M2196" t="b">
        <f>AND(COUNTIF('Master list(no salts, metals)'!M2188,"&lt;=1"),IF(COUNTIF('Master list(no salts, metals)'!$K2188:$Y2188, "#N/A")=14,TRUE,FALSE))</f>
        <v>0</v>
      </c>
      <c r="N2196" t="b">
        <f>AND(COUNTIF('Master list(no salts, metals)'!N2188,"&lt;=1"),IF(COUNTIF('Master list(no salts, metals)'!$K2188:$Y2188, "#N/A")=14,TRUE,FALSE))</f>
        <v>0</v>
      </c>
      <c r="O2196" t="b">
        <f>AND(COUNTIF('Master list(no salts, metals)'!O2188,"&lt;=1"),IF(COUNTIF('Master list(no salts, metals)'!$K2188:$Y2188, "#N/A")=14,TRUE,FALSE))</f>
        <v>0</v>
      </c>
      <c r="P2196" t="b">
        <f>AND(COUNTIF('Master list(no salts, metals)'!P2188,"&lt;=1"),IF(COUNTIF('Master list(no salts, metals)'!$K2188:$Y2188, "#N/A")=14,TRUE,FALSE))</f>
        <v>0</v>
      </c>
      <c r="Q2196" t="b">
        <f>AND(COUNTIF('Master list(no salts, metals)'!Q2188,"&lt;=1"),IF(COUNTIF('Master list(no salts, metals)'!$K2188:$Y2188, "#N/A")=14,TRUE,FALSE))</f>
        <v>0</v>
      </c>
      <c r="R2196" t="b">
        <f>AND(COUNTIF('Master list(no salts, metals)'!R2188,"&lt;=1"),IF(COUNTIF('Master list(no salts, metals)'!$K2188:$Y2188, "#N/A")=14,TRUE,FALSE))</f>
        <v>0</v>
      </c>
      <c r="S2196" t="b">
        <f>AND(COUNTIF('Master list(no salts, metals)'!S2188,"&lt;=1"),IF(COUNTIF('Master list(no salts, metals)'!$K2188:$Y2188, "#N/A")=14,TRUE,FALSE))</f>
        <v>0</v>
      </c>
      <c r="T2196" t="b">
        <f>AND(COUNTIF('Master list(no salts, metals)'!T2188,"&lt;=1"),IF(COUNTIF('Master list(no salts, metals)'!$K2188:$Y2188, "#N/A")=14,TRUE,FALSE))</f>
        <v>0</v>
      </c>
      <c r="U2196" t="b">
        <f>AND(COUNTIF('Master list(no salts, metals)'!U2188,"&lt;=1"),IF(COUNTIF('Master list(no salts, metals)'!$K2188:$Y2188, "#N/A")=14,TRUE,FALSE))</f>
        <v>0</v>
      </c>
      <c r="V2196" t="b">
        <f>AND(COUNTIF('Master list(no salts, metals)'!V2188,"&lt;=1"),IF(COUNTIF('Master list(no salts, metals)'!$K2188:$Y2188, "#N/A")=14,TRUE,FALSE))</f>
        <v>0</v>
      </c>
      <c r="W2196" t="b">
        <f>AND(COUNTIF('Master list(no salts, metals)'!W2188,"&lt;=1"),IF(COUNTIF('Master list(no salts, metals)'!$K2188:$Y2188, "#N/A")=14,TRUE,FALSE))</f>
        <v>1</v>
      </c>
      <c r="X2196" t="b">
        <f>AND(COUNTIF('Master list(no salts, metals)'!X2188,"&lt;=1"),IF(COUNTIF('Master list(no salts, metals)'!$K2188:$Y2188, "#N/A")=14,TRUE,FALSE))</f>
        <v>0</v>
      </c>
      <c r="Y2196" t="b">
        <f>AND(COUNTIF('Master list(no salts, metals)'!Y2188,"&lt;=1"),IF(COUNTIF('Master list(no salts, metals)'!$K2188:$Y2188, "#N/A")=14,TRUE,FALSE))</f>
        <v>0</v>
      </c>
    </row>
    <row r="2197" spans="11:25" x14ac:dyDescent="0.25">
      <c r="K2197" t="b">
        <f>AND(COUNTIF('Master list(no salts, metals)'!K2189,"&lt;=1"),IF(COUNTIF('Master list(no salts, metals)'!$K2189:$Y2189, "#N/A")=14,TRUE,FALSE))</f>
        <v>0</v>
      </c>
      <c r="L2197" t="b">
        <f>AND(COUNTIF('Master list(no salts, metals)'!L2189,"&lt;=1"),IF(COUNTIF('Master list(no salts, metals)'!$K2189:$Y2189, "#N/A")=14,TRUE,FALSE))</f>
        <v>0</v>
      </c>
      <c r="M2197" t="b">
        <f>AND(COUNTIF('Master list(no salts, metals)'!M2189,"&lt;=1"),IF(COUNTIF('Master list(no salts, metals)'!$K2189:$Y2189, "#N/A")=14,TRUE,FALSE))</f>
        <v>0</v>
      </c>
      <c r="N2197" t="b">
        <f>AND(COUNTIF('Master list(no salts, metals)'!N2189,"&lt;=1"),IF(COUNTIF('Master list(no salts, metals)'!$K2189:$Y2189, "#N/A")=14,TRUE,FALSE))</f>
        <v>0</v>
      </c>
      <c r="O2197" t="b">
        <f>AND(COUNTIF('Master list(no salts, metals)'!O2189,"&lt;=1"),IF(COUNTIF('Master list(no salts, metals)'!$K2189:$Y2189, "#N/A")=14,TRUE,FALSE))</f>
        <v>0</v>
      </c>
      <c r="P2197" t="b">
        <f>AND(COUNTIF('Master list(no salts, metals)'!P2189,"&lt;=1"),IF(COUNTIF('Master list(no salts, metals)'!$K2189:$Y2189, "#N/A")=14,TRUE,FALSE))</f>
        <v>0</v>
      </c>
      <c r="Q2197" t="b">
        <f>AND(COUNTIF('Master list(no salts, metals)'!Q2189,"&lt;=1"),IF(COUNTIF('Master list(no salts, metals)'!$K2189:$Y2189, "#N/A")=14,TRUE,FALSE))</f>
        <v>0</v>
      </c>
      <c r="R2197" t="b">
        <f>AND(COUNTIF('Master list(no salts, metals)'!R2189,"&lt;=1"),IF(COUNTIF('Master list(no salts, metals)'!$K2189:$Y2189, "#N/A")=14,TRUE,FALSE))</f>
        <v>0</v>
      </c>
      <c r="S2197" t="b">
        <f>AND(COUNTIF('Master list(no salts, metals)'!S2189,"&lt;=1"),IF(COUNTIF('Master list(no salts, metals)'!$K2189:$Y2189, "#N/A")=14,TRUE,FALSE))</f>
        <v>0</v>
      </c>
      <c r="T2197" t="b">
        <f>AND(COUNTIF('Master list(no salts, metals)'!T2189,"&lt;=1"),IF(COUNTIF('Master list(no salts, metals)'!$K2189:$Y2189, "#N/A")=14,TRUE,FALSE))</f>
        <v>0</v>
      </c>
      <c r="U2197" t="b">
        <f>AND(COUNTIF('Master list(no salts, metals)'!U2189,"&lt;=1"),IF(COUNTIF('Master list(no salts, metals)'!$K2189:$Y2189, "#N/A")=14,TRUE,FALSE))</f>
        <v>0</v>
      </c>
      <c r="V2197" t="b">
        <f>AND(COUNTIF('Master list(no salts, metals)'!V2189,"&lt;=1"),IF(COUNTIF('Master list(no salts, metals)'!$K2189:$Y2189, "#N/A")=14,TRUE,FALSE))</f>
        <v>0</v>
      </c>
      <c r="W2197" t="b">
        <f>AND(COUNTIF('Master list(no salts, metals)'!W2189,"&lt;=1"),IF(COUNTIF('Master list(no salts, metals)'!$K2189:$Y2189, "#N/A")=14,TRUE,FALSE))</f>
        <v>0</v>
      </c>
      <c r="X2197" t="b">
        <f>AND(COUNTIF('Master list(no salts, metals)'!X2189,"&lt;=1"),IF(COUNTIF('Master list(no salts, metals)'!$K2189:$Y2189, "#N/A")=14,TRUE,FALSE))</f>
        <v>0</v>
      </c>
      <c r="Y2197" t="b">
        <f>AND(COUNTIF('Master list(no salts, metals)'!Y2189,"&lt;=1"),IF(COUNTIF('Master list(no salts, metals)'!$K2189:$Y2189, "#N/A")=14,TRUE,FALSE))</f>
        <v>0</v>
      </c>
    </row>
    <row r="2198" spans="11:25" x14ac:dyDescent="0.25">
      <c r="K2198" t="b">
        <f>AND(COUNTIF('Master list(no salts, metals)'!K2190,"&lt;=1"),IF(COUNTIF('Master list(no salts, metals)'!$K2190:$Y2190, "#N/A")=14,TRUE,FALSE))</f>
        <v>0</v>
      </c>
      <c r="L2198" t="b">
        <f>AND(COUNTIF('Master list(no salts, metals)'!L2190,"&lt;=1"),IF(COUNTIF('Master list(no salts, metals)'!$K2190:$Y2190, "#N/A")=14,TRUE,FALSE))</f>
        <v>0</v>
      </c>
      <c r="M2198" t="b">
        <f>AND(COUNTIF('Master list(no salts, metals)'!M2190,"&lt;=1"),IF(COUNTIF('Master list(no salts, metals)'!$K2190:$Y2190, "#N/A")=14,TRUE,FALSE))</f>
        <v>0</v>
      </c>
      <c r="N2198" t="b">
        <f>AND(COUNTIF('Master list(no salts, metals)'!N2190,"&lt;=1"),IF(COUNTIF('Master list(no salts, metals)'!$K2190:$Y2190, "#N/A")=14,TRUE,FALSE))</f>
        <v>0</v>
      </c>
      <c r="O2198" t="b">
        <f>AND(COUNTIF('Master list(no salts, metals)'!O2190,"&lt;=1"),IF(COUNTIF('Master list(no salts, metals)'!$K2190:$Y2190, "#N/A")=14,TRUE,FALSE))</f>
        <v>0</v>
      </c>
      <c r="P2198" t="b">
        <f>AND(COUNTIF('Master list(no salts, metals)'!P2190,"&lt;=1"),IF(COUNTIF('Master list(no salts, metals)'!$K2190:$Y2190, "#N/A")=14,TRUE,FALSE))</f>
        <v>0</v>
      </c>
      <c r="Q2198" t="b">
        <f>AND(COUNTIF('Master list(no salts, metals)'!Q2190,"&lt;=1"),IF(COUNTIF('Master list(no salts, metals)'!$K2190:$Y2190, "#N/A")=14,TRUE,FALSE))</f>
        <v>0</v>
      </c>
      <c r="R2198" t="b">
        <f>AND(COUNTIF('Master list(no salts, metals)'!R2190,"&lt;=1"),IF(COUNTIF('Master list(no salts, metals)'!$K2190:$Y2190, "#N/A")=14,TRUE,FALSE))</f>
        <v>0</v>
      </c>
      <c r="S2198" t="b">
        <f>AND(COUNTIF('Master list(no salts, metals)'!S2190,"&lt;=1"),IF(COUNTIF('Master list(no salts, metals)'!$K2190:$Y2190, "#N/A")=14,TRUE,FALSE))</f>
        <v>0</v>
      </c>
      <c r="T2198" t="b">
        <f>AND(COUNTIF('Master list(no salts, metals)'!T2190,"&lt;=1"),IF(COUNTIF('Master list(no salts, metals)'!$K2190:$Y2190, "#N/A")=14,TRUE,FALSE))</f>
        <v>0</v>
      </c>
      <c r="U2198" t="b">
        <f>AND(COUNTIF('Master list(no salts, metals)'!U2190,"&lt;=1"),IF(COUNTIF('Master list(no salts, metals)'!$K2190:$Y2190, "#N/A")=14,TRUE,FALSE))</f>
        <v>0</v>
      </c>
      <c r="V2198" t="b">
        <f>AND(COUNTIF('Master list(no salts, metals)'!V2190,"&lt;=1"),IF(COUNTIF('Master list(no salts, metals)'!$K2190:$Y2190, "#N/A")=14,TRUE,FALSE))</f>
        <v>0</v>
      </c>
      <c r="W2198" t="b">
        <f>AND(COUNTIF('Master list(no salts, metals)'!W2190,"&lt;=1"),IF(COUNTIF('Master list(no salts, metals)'!$K2190:$Y2190, "#N/A")=14,TRUE,FALSE))</f>
        <v>0</v>
      </c>
      <c r="X2198" t="b">
        <f>AND(COUNTIF('Master list(no salts, metals)'!X2190,"&lt;=1"),IF(COUNTIF('Master list(no salts, metals)'!$K2190:$Y2190, "#N/A")=14,TRUE,FALSE))</f>
        <v>0</v>
      </c>
      <c r="Y2198" t="b">
        <f>AND(COUNTIF('Master list(no salts, metals)'!Y2190,"&lt;=1"),IF(COUNTIF('Master list(no salts, metals)'!$K2190:$Y2190, "#N/A")=14,TRUE,FALSE))</f>
        <v>0</v>
      </c>
    </row>
    <row r="2199" spans="11:25" x14ac:dyDescent="0.25">
      <c r="K2199" t="b">
        <f>AND(COUNTIF('Master list(no salts, metals)'!K2191,"&lt;=1"),IF(COUNTIF('Master list(no salts, metals)'!$K2191:$Y2191, "#N/A")=14,TRUE,FALSE))</f>
        <v>0</v>
      </c>
      <c r="L2199" t="b">
        <f>AND(COUNTIF('Master list(no salts, metals)'!L2191,"&lt;=1"),IF(COUNTIF('Master list(no salts, metals)'!$K2191:$Y2191, "#N/A")=14,TRUE,FALSE))</f>
        <v>0</v>
      </c>
      <c r="M2199" t="b">
        <f>AND(COUNTIF('Master list(no salts, metals)'!M2191,"&lt;=1"),IF(COUNTIF('Master list(no salts, metals)'!$K2191:$Y2191, "#N/A")=14,TRUE,FALSE))</f>
        <v>0</v>
      </c>
      <c r="N2199" t="b">
        <f>AND(COUNTIF('Master list(no salts, metals)'!N2191,"&lt;=1"),IF(COUNTIF('Master list(no salts, metals)'!$K2191:$Y2191, "#N/A")=14,TRUE,FALSE))</f>
        <v>0</v>
      </c>
      <c r="O2199" t="b">
        <f>AND(COUNTIF('Master list(no salts, metals)'!O2191,"&lt;=1"),IF(COUNTIF('Master list(no salts, metals)'!$K2191:$Y2191, "#N/A")=14,TRUE,FALSE))</f>
        <v>0</v>
      </c>
      <c r="P2199" t="b">
        <f>AND(COUNTIF('Master list(no salts, metals)'!P2191,"&lt;=1"),IF(COUNTIF('Master list(no salts, metals)'!$K2191:$Y2191, "#N/A")=14,TRUE,FALSE))</f>
        <v>0</v>
      </c>
      <c r="Q2199" t="b">
        <f>AND(COUNTIF('Master list(no salts, metals)'!Q2191,"&lt;=1"),IF(COUNTIF('Master list(no salts, metals)'!$K2191:$Y2191, "#N/A")=14,TRUE,FALSE))</f>
        <v>0</v>
      </c>
      <c r="R2199" t="b">
        <f>AND(COUNTIF('Master list(no salts, metals)'!R2191,"&lt;=1"),IF(COUNTIF('Master list(no salts, metals)'!$K2191:$Y2191, "#N/A")=14,TRUE,FALSE))</f>
        <v>0</v>
      </c>
      <c r="S2199" t="b">
        <f>AND(COUNTIF('Master list(no salts, metals)'!S2191,"&lt;=1"),IF(COUNTIF('Master list(no salts, metals)'!$K2191:$Y2191, "#N/A")=14,TRUE,FALSE))</f>
        <v>0</v>
      </c>
      <c r="T2199" t="b">
        <f>AND(COUNTIF('Master list(no salts, metals)'!T2191,"&lt;=1"),IF(COUNTIF('Master list(no salts, metals)'!$K2191:$Y2191, "#N/A")=14,TRUE,FALSE))</f>
        <v>0</v>
      </c>
      <c r="U2199" t="b">
        <f>AND(COUNTIF('Master list(no salts, metals)'!U2191,"&lt;=1"),IF(COUNTIF('Master list(no salts, metals)'!$K2191:$Y2191, "#N/A")=14,TRUE,FALSE))</f>
        <v>0</v>
      </c>
      <c r="V2199" t="b">
        <f>AND(COUNTIF('Master list(no salts, metals)'!V2191,"&lt;=1"),IF(COUNTIF('Master list(no salts, metals)'!$K2191:$Y2191, "#N/A")=14,TRUE,FALSE))</f>
        <v>0</v>
      </c>
      <c r="W2199" t="b">
        <f>AND(COUNTIF('Master list(no salts, metals)'!W2191,"&lt;=1"),IF(COUNTIF('Master list(no salts, metals)'!$K2191:$Y2191, "#N/A")=14,TRUE,FALSE))</f>
        <v>1</v>
      </c>
      <c r="X2199" t="b">
        <f>AND(COUNTIF('Master list(no salts, metals)'!X2191,"&lt;=1"),IF(COUNTIF('Master list(no salts, metals)'!$K2191:$Y2191, "#N/A")=14,TRUE,FALSE))</f>
        <v>0</v>
      </c>
      <c r="Y2199" t="b">
        <f>AND(COUNTIF('Master list(no salts, metals)'!Y2191,"&lt;=1"),IF(COUNTIF('Master list(no salts, metals)'!$K2191:$Y2191, "#N/A")=14,TRUE,FALSE))</f>
        <v>0</v>
      </c>
    </row>
    <row r="2200" spans="11:25" x14ac:dyDescent="0.25">
      <c r="K2200" t="b">
        <f>AND(COUNTIF('Master list(no salts, metals)'!K2192,"&lt;=1"),IF(COUNTIF('Master list(no salts, metals)'!$K2192:$Y2192, "#N/A")=14,TRUE,FALSE))</f>
        <v>0</v>
      </c>
      <c r="L2200" t="b">
        <f>AND(COUNTIF('Master list(no salts, metals)'!L2192,"&lt;=1"),IF(COUNTIF('Master list(no salts, metals)'!$K2192:$Y2192, "#N/A")=14,TRUE,FALSE))</f>
        <v>0</v>
      </c>
      <c r="M2200" t="b">
        <f>AND(COUNTIF('Master list(no salts, metals)'!M2192,"&lt;=1"),IF(COUNTIF('Master list(no salts, metals)'!$K2192:$Y2192, "#N/A")=14,TRUE,FALSE))</f>
        <v>0</v>
      </c>
      <c r="N2200" t="b">
        <f>AND(COUNTIF('Master list(no salts, metals)'!N2192,"&lt;=1"),IF(COUNTIF('Master list(no salts, metals)'!$K2192:$Y2192, "#N/A")=14,TRUE,FALSE))</f>
        <v>0</v>
      </c>
      <c r="O2200" t="b">
        <f>AND(COUNTIF('Master list(no salts, metals)'!O2192,"&lt;=1"),IF(COUNTIF('Master list(no salts, metals)'!$K2192:$Y2192, "#N/A")=14,TRUE,FALSE))</f>
        <v>0</v>
      </c>
      <c r="P2200" t="b">
        <f>AND(COUNTIF('Master list(no salts, metals)'!P2192,"&lt;=1"),IF(COUNTIF('Master list(no salts, metals)'!$K2192:$Y2192, "#N/A")=14,TRUE,FALSE))</f>
        <v>0</v>
      </c>
      <c r="Q2200" t="b">
        <f>AND(COUNTIF('Master list(no salts, metals)'!Q2192,"&lt;=1"),IF(COUNTIF('Master list(no salts, metals)'!$K2192:$Y2192, "#N/A")=14,TRUE,FALSE))</f>
        <v>0</v>
      </c>
      <c r="R2200" t="b">
        <f>AND(COUNTIF('Master list(no salts, metals)'!R2192,"&lt;=1"),IF(COUNTIF('Master list(no salts, metals)'!$K2192:$Y2192, "#N/A")=14,TRUE,FALSE))</f>
        <v>0</v>
      </c>
      <c r="S2200" t="b">
        <f>AND(COUNTIF('Master list(no salts, metals)'!S2192,"&lt;=1"),IF(COUNTIF('Master list(no salts, metals)'!$K2192:$Y2192, "#N/A")=14,TRUE,FALSE))</f>
        <v>0</v>
      </c>
      <c r="T2200" t="b">
        <f>AND(COUNTIF('Master list(no salts, metals)'!T2192,"&lt;=1"),IF(COUNTIF('Master list(no salts, metals)'!$K2192:$Y2192, "#N/A")=14,TRUE,FALSE))</f>
        <v>0</v>
      </c>
      <c r="U2200" t="b">
        <f>AND(COUNTIF('Master list(no salts, metals)'!U2192,"&lt;=1"),IF(COUNTIF('Master list(no salts, metals)'!$K2192:$Y2192, "#N/A")=14,TRUE,FALSE))</f>
        <v>0</v>
      </c>
      <c r="V2200" t="b">
        <f>AND(COUNTIF('Master list(no salts, metals)'!V2192,"&lt;=1"),IF(COUNTIF('Master list(no salts, metals)'!$K2192:$Y2192, "#N/A")=14,TRUE,FALSE))</f>
        <v>0</v>
      </c>
      <c r="W2200" t="b">
        <f>AND(COUNTIF('Master list(no salts, metals)'!W2192,"&lt;=1"),IF(COUNTIF('Master list(no salts, metals)'!$K2192:$Y2192, "#N/A")=14,TRUE,FALSE))</f>
        <v>0</v>
      </c>
      <c r="X2200" t="b">
        <f>AND(COUNTIF('Master list(no salts, metals)'!X2192,"&lt;=1"),IF(COUNTIF('Master list(no salts, metals)'!$K2192:$Y2192, "#N/A")=14,TRUE,FALSE))</f>
        <v>0</v>
      </c>
      <c r="Y2200" t="b">
        <f>AND(COUNTIF('Master list(no salts, metals)'!Y2192,"&lt;=1"),IF(COUNTIF('Master list(no salts, metals)'!$K2192:$Y2192, "#N/A")=14,TRUE,FALSE))</f>
        <v>0</v>
      </c>
    </row>
    <row r="2201" spans="11:25" x14ac:dyDescent="0.25">
      <c r="K2201" t="b">
        <f>AND(COUNTIF('Master list(no salts, metals)'!K2193,"&lt;=1"),IF(COUNTIF('Master list(no salts, metals)'!$K2193:$Y2193, "#N/A")=14,TRUE,FALSE))</f>
        <v>0</v>
      </c>
      <c r="L2201" t="b">
        <f>AND(COUNTIF('Master list(no salts, metals)'!L2193,"&lt;=1"),IF(COUNTIF('Master list(no salts, metals)'!$K2193:$Y2193, "#N/A")=14,TRUE,FALSE))</f>
        <v>0</v>
      </c>
      <c r="M2201" t="b">
        <f>AND(COUNTIF('Master list(no salts, metals)'!M2193,"&lt;=1"),IF(COUNTIF('Master list(no salts, metals)'!$K2193:$Y2193, "#N/A")=14,TRUE,FALSE))</f>
        <v>0</v>
      </c>
      <c r="N2201" t="b">
        <f>AND(COUNTIF('Master list(no salts, metals)'!N2193,"&lt;=1"),IF(COUNTIF('Master list(no salts, metals)'!$K2193:$Y2193, "#N/A")=14,TRUE,FALSE))</f>
        <v>0</v>
      </c>
      <c r="O2201" t="b">
        <f>AND(COUNTIF('Master list(no salts, metals)'!O2193,"&lt;=1"),IF(COUNTIF('Master list(no salts, metals)'!$K2193:$Y2193, "#N/A")=14,TRUE,FALSE))</f>
        <v>0</v>
      </c>
      <c r="P2201" t="b">
        <f>AND(COUNTIF('Master list(no salts, metals)'!P2193,"&lt;=1"),IF(COUNTIF('Master list(no salts, metals)'!$K2193:$Y2193, "#N/A")=14,TRUE,FALSE))</f>
        <v>0</v>
      </c>
      <c r="Q2201" t="b">
        <f>AND(COUNTIF('Master list(no salts, metals)'!Q2193,"&lt;=1"),IF(COUNTIF('Master list(no salts, metals)'!$K2193:$Y2193, "#N/A")=14,TRUE,FALSE))</f>
        <v>0</v>
      </c>
      <c r="R2201" t="b">
        <f>AND(COUNTIF('Master list(no salts, metals)'!R2193,"&lt;=1"),IF(COUNTIF('Master list(no salts, metals)'!$K2193:$Y2193, "#N/A")=14,TRUE,FALSE))</f>
        <v>0</v>
      </c>
      <c r="S2201" t="b">
        <f>AND(COUNTIF('Master list(no salts, metals)'!S2193,"&lt;=1"),IF(COUNTIF('Master list(no salts, metals)'!$K2193:$Y2193, "#N/A")=14,TRUE,FALSE))</f>
        <v>0</v>
      </c>
      <c r="T2201" t="b">
        <f>AND(COUNTIF('Master list(no salts, metals)'!T2193,"&lt;=1"),IF(COUNTIF('Master list(no salts, metals)'!$K2193:$Y2193, "#N/A")=14,TRUE,FALSE))</f>
        <v>0</v>
      </c>
      <c r="U2201" t="b">
        <f>AND(COUNTIF('Master list(no salts, metals)'!U2193,"&lt;=1"),IF(COUNTIF('Master list(no salts, metals)'!$K2193:$Y2193, "#N/A")=14,TRUE,FALSE))</f>
        <v>0</v>
      </c>
      <c r="V2201" t="b">
        <f>AND(COUNTIF('Master list(no salts, metals)'!V2193,"&lt;=1"),IF(COUNTIF('Master list(no salts, metals)'!$K2193:$Y2193, "#N/A")=14,TRUE,FALSE))</f>
        <v>0</v>
      </c>
      <c r="W2201" t="b">
        <f>AND(COUNTIF('Master list(no salts, metals)'!W2193,"&lt;=1"),IF(COUNTIF('Master list(no salts, metals)'!$K2193:$Y2193, "#N/A")=14,TRUE,FALSE))</f>
        <v>0</v>
      </c>
      <c r="X2201" t="b">
        <f>AND(COUNTIF('Master list(no salts, metals)'!X2193,"&lt;=1"),IF(COUNTIF('Master list(no salts, metals)'!$K2193:$Y2193, "#N/A")=14,TRUE,FALSE))</f>
        <v>1</v>
      </c>
      <c r="Y2201" t="b">
        <f>AND(COUNTIF('Master list(no salts, metals)'!Y2193,"&lt;=1"),IF(COUNTIF('Master list(no salts, metals)'!$K2193:$Y2193, "#N/A")=14,TRUE,FALSE))</f>
        <v>0</v>
      </c>
    </row>
    <row r="2202" spans="11:25" x14ac:dyDescent="0.25">
      <c r="K2202" t="b">
        <f>AND(COUNTIF('Master list(no salts, metals)'!K2194,"&lt;=1"),IF(COUNTIF('Master list(no salts, metals)'!$K2194:$Y2194, "#N/A")=14,TRUE,FALSE))</f>
        <v>0</v>
      </c>
      <c r="L2202" t="b">
        <f>AND(COUNTIF('Master list(no salts, metals)'!L2194,"&lt;=1"),IF(COUNTIF('Master list(no salts, metals)'!$K2194:$Y2194, "#N/A")=14,TRUE,FALSE))</f>
        <v>0</v>
      </c>
      <c r="M2202" t="b">
        <f>AND(COUNTIF('Master list(no salts, metals)'!M2194,"&lt;=1"),IF(COUNTIF('Master list(no salts, metals)'!$K2194:$Y2194, "#N/A")=14,TRUE,FALSE))</f>
        <v>0</v>
      </c>
      <c r="N2202" t="b">
        <f>AND(COUNTIF('Master list(no salts, metals)'!N2194,"&lt;=1"),IF(COUNTIF('Master list(no salts, metals)'!$K2194:$Y2194, "#N/A")=14,TRUE,FALSE))</f>
        <v>0</v>
      </c>
      <c r="O2202" t="b">
        <f>AND(COUNTIF('Master list(no salts, metals)'!O2194,"&lt;=1"),IF(COUNTIF('Master list(no salts, metals)'!$K2194:$Y2194, "#N/A")=14,TRUE,FALSE))</f>
        <v>0</v>
      </c>
      <c r="P2202" t="b">
        <f>AND(COUNTIF('Master list(no salts, metals)'!P2194,"&lt;=1"),IF(COUNTIF('Master list(no salts, metals)'!$K2194:$Y2194, "#N/A")=14,TRUE,FALSE))</f>
        <v>0</v>
      </c>
      <c r="Q2202" t="b">
        <f>AND(COUNTIF('Master list(no salts, metals)'!Q2194,"&lt;=1"),IF(COUNTIF('Master list(no salts, metals)'!$K2194:$Y2194, "#N/A")=14,TRUE,FALSE))</f>
        <v>0</v>
      </c>
      <c r="R2202" t="b">
        <f>AND(COUNTIF('Master list(no salts, metals)'!R2194,"&lt;=1"),IF(COUNTIF('Master list(no salts, metals)'!$K2194:$Y2194, "#N/A")=14,TRUE,FALSE))</f>
        <v>0</v>
      </c>
      <c r="S2202" t="b">
        <f>AND(COUNTIF('Master list(no salts, metals)'!S2194,"&lt;=1"),IF(COUNTIF('Master list(no salts, metals)'!$K2194:$Y2194, "#N/A")=14,TRUE,FALSE))</f>
        <v>0</v>
      </c>
      <c r="T2202" t="b">
        <f>AND(COUNTIF('Master list(no salts, metals)'!T2194,"&lt;=1"),IF(COUNTIF('Master list(no salts, metals)'!$K2194:$Y2194, "#N/A")=14,TRUE,FALSE))</f>
        <v>0</v>
      </c>
      <c r="U2202" t="b">
        <f>AND(COUNTIF('Master list(no salts, metals)'!U2194,"&lt;=1"),IF(COUNTIF('Master list(no salts, metals)'!$K2194:$Y2194, "#N/A")=14,TRUE,FALSE))</f>
        <v>0</v>
      </c>
      <c r="V2202" t="b">
        <f>AND(COUNTIF('Master list(no salts, metals)'!V2194,"&lt;=1"),IF(COUNTIF('Master list(no salts, metals)'!$K2194:$Y2194, "#N/A")=14,TRUE,FALSE))</f>
        <v>0</v>
      </c>
      <c r="W2202" t="b">
        <f>AND(COUNTIF('Master list(no salts, metals)'!W2194,"&lt;=1"),IF(COUNTIF('Master list(no salts, metals)'!$K2194:$Y2194, "#N/A")=14,TRUE,FALSE))</f>
        <v>0</v>
      </c>
      <c r="X2202" t="b">
        <f>AND(COUNTIF('Master list(no salts, metals)'!X2194,"&lt;=1"),IF(COUNTIF('Master list(no salts, metals)'!$K2194:$Y2194, "#N/A")=14,TRUE,FALSE))</f>
        <v>0</v>
      </c>
      <c r="Y2202" t="b">
        <f>AND(COUNTIF('Master list(no salts, metals)'!Y2194,"&lt;=1"),IF(COUNTIF('Master list(no salts, metals)'!$K2194:$Y2194, "#N/A")=14,TRUE,FALSE))</f>
        <v>0</v>
      </c>
    </row>
    <row r="2203" spans="11:25" x14ac:dyDescent="0.25">
      <c r="K2203" t="b">
        <f>AND(COUNTIF('Master list(no salts, metals)'!K2195,"&lt;=1"),IF(COUNTIF('Master list(no salts, metals)'!$K2195:$Y2195, "#N/A")=14,TRUE,FALSE))</f>
        <v>0</v>
      </c>
      <c r="L2203" t="b">
        <f>AND(COUNTIF('Master list(no salts, metals)'!L2195,"&lt;=1"),IF(COUNTIF('Master list(no salts, metals)'!$K2195:$Y2195, "#N/A")=14,TRUE,FALSE))</f>
        <v>0</v>
      </c>
      <c r="M2203" t="b">
        <f>AND(COUNTIF('Master list(no salts, metals)'!M2195,"&lt;=1"),IF(COUNTIF('Master list(no salts, metals)'!$K2195:$Y2195, "#N/A")=14,TRUE,FALSE))</f>
        <v>0</v>
      </c>
      <c r="N2203" t="b">
        <f>AND(COUNTIF('Master list(no salts, metals)'!N2195,"&lt;=1"),IF(COUNTIF('Master list(no salts, metals)'!$K2195:$Y2195, "#N/A")=14,TRUE,FALSE))</f>
        <v>0</v>
      </c>
      <c r="O2203" t="b">
        <f>AND(COUNTIF('Master list(no salts, metals)'!O2195,"&lt;=1"),IF(COUNTIF('Master list(no salts, metals)'!$K2195:$Y2195, "#N/A")=14,TRUE,FALSE))</f>
        <v>0</v>
      </c>
      <c r="P2203" t="b">
        <f>AND(COUNTIF('Master list(no salts, metals)'!P2195,"&lt;=1"),IF(COUNTIF('Master list(no salts, metals)'!$K2195:$Y2195, "#N/A")=14,TRUE,FALSE))</f>
        <v>0</v>
      </c>
      <c r="Q2203" t="b">
        <f>AND(COUNTIF('Master list(no salts, metals)'!Q2195,"&lt;=1"),IF(COUNTIF('Master list(no salts, metals)'!$K2195:$Y2195, "#N/A")=14,TRUE,FALSE))</f>
        <v>0</v>
      </c>
      <c r="R2203" t="b">
        <f>AND(COUNTIF('Master list(no salts, metals)'!R2195,"&lt;=1"),IF(COUNTIF('Master list(no salts, metals)'!$K2195:$Y2195, "#N/A")=14,TRUE,FALSE))</f>
        <v>0</v>
      </c>
      <c r="S2203" t="b">
        <f>AND(COUNTIF('Master list(no salts, metals)'!S2195,"&lt;=1"),IF(COUNTIF('Master list(no salts, metals)'!$K2195:$Y2195, "#N/A")=14,TRUE,FALSE))</f>
        <v>0</v>
      </c>
      <c r="T2203" t="b">
        <f>AND(COUNTIF('Master list(no salts, metals)'!T2195,"&lt;=1"),IF(COUNTIF('Master list(no salts, metals)'!$K2195:$Y2195, "#N/A")=14,TRUE,FALSE))</f>
        <v>0</v>
      </c>
      <c r="U2203" t="b">
        <f>AND(COUNTIF('Master list(no salts, metals)'!U2195,"&lt;=1"),IF(COUNTIF('Master list(no salts, metals)'!$K2195:$Y2195, "#N/A")=14,TRUE,FALSE))</f>
        <v>0</v>
      </c>
      <c r="V2203" t="b">
        <f>AND(COUNTIF('Master list(no salts, metals)'!V2195,"&lt;=1"),IF(COUNTIF('Master list(no salts, metals)'!$K2195:$Y2195, "#N/A")=14,TRUE,FALSE))</f>
        <v>0</v>
      </c>
      <c r="W2203" t="b">
        <f>AND(COUNTIF('Master list(no salts, metals)'!W2195,"&lt;=1"),IF(COUNTIF('Master list(no salts, metals)'!$K2195:$Y2195, "#N/A")=14,TRUE,FALSE))</f>
        <v>0</v>
      </c>
      <c r="X2203" t="b">
        <f>AND(COUNTIF('Master list(no salts, metals)'!X2195,"&lt;=1"),IF(COUNTIF('Master list(no salts, metals)'!$K2195:$Y2195, "#N/A")=14,TRUE,FALSE))</f>
        <v>0</v>
      </c>
      <c r="Y2203" t="b">
        <f>AND(COUNTIF('Master list(no salts, metals)'!Y2195,"&lt;=1"),IF(COUNTIF('Master list(no salts, metals)'!$K2195:$Y2195, "#N/A")=14,TRUE,FALSE))</f>
        <v>0</v>
      </c>
    </row>
    <row r="2204" spans="11:25" x14ac:dyDescent="0.25">
      <c r="K2204" t="b">
        <f>AND(COUNTIF('Master list(no salts, metals)'!K2196,"&lt;=1"),IF(COUNTIF('Master list(no salts, metals)'!$K2196:$Y2196, "#N/A")=14,TRUE,FALSE))</f>
        <v>0</v>
      </c>
      <c r="L2204" t="b">
        <f>AND(COUNTIF('Master list(no salts, metals)'!L2196,"&lt;=1"),IF(COUNTIF('Master list(no salts, metals)'!$K2196:$Y2196, "#N/A")=14,TRUE,FALSE))</f>
        <v>0</v>
      </c>
      <c r="M2204" t="b">
        <f>AND(COUNTIF('Master list(no salts, metals)'!M2196,"&lt;=1"),IF(COUNTIF('Master list(no salts, metals)'!$K2196:$Y2196, "#N/A")=14,TRUE,FALSE))</f>
        <v>0</v>
      </c>
      <c r="N2204" t="b">
        <f>AND(COUNTIF('Master list(no salts, metals)'!N2196,"&lt;=1"),IF(COUNTIF('Master list(no salts, metals)'!$K2196:$Y2196, "#N/A")=14,TRUE,FALSE))</f>
        <v>0</v>
      </c>
      <c r="O2204" t="b">
        <f>AND(COUNTIF('Master list(no salts, metals)'!O2196,"&lt;=1"),IF(COUNTIF('Master list(no salts, metals)'!$K2196:$Y2196, "#N/A")=14,TRUE,FALSE))</f>
        <v>0</v>
      </c>
      <c r="P2204" t="b">
        <f>AND(COUNTIF('Master list(no salts, metals)'!P2196,"&lt;=1"),IF(COUNTIF('Master list(no salts, metals)'!$K2196:$Y2196, "#N/A")=14,TRUE,FALSE))</f>
        <v>0</v>
      </c>
      <c r="Q2204" t="b">
        <f>AND(COUNTIF('Master list(no salts, metals)'!Q2196,"&lt;=1"),IF(COUNTIF('Master list(no salts, metals)'!$K2196:$Y2196, "#N/A")=14,TRUE,FALSE))</f>
        <v>0</v>
      </c>
      <c r="R2204" t="b">
        <f>AND(COUNTIF('Master list(no salts, metals)'!R2196,"&lt;=1"),IF(COUNTIF('Master list(no salts, metals)'!$K2196:$Y2196, "#N/A")=14,TRUE,FALSE))</f>
        <v>0</v>
      </c>
      <c r="S2204" t="b">
        <f>AND(COUNTIF('Master list(no salts, metals)'!S2196,"&lt;=1"),IF(COUNTIF('Master list(no salts, metals)'!$K2196:$Y2196, "#N/A")=14,TRUE,FALSE))</f>
        <v>0</v>
      </c>
      <c r="T2204" t="b">
        <f>AND(COUNTIF('Master list(no salts, metals)'!T2196,"&lt;=1"),IF(COUNTIF('Master list(no salts, metals)'!$K2196:$Y2196, "#N/A")=14,TRUE,FALSE))</f>
        <v>0</v>
      </c>
      <c r="U2204" t="b">
        <f>AND(COUNTIF('Master list(no salts, metals)'!U2196,"&lt;=1"),IF(COUNTIF('Master list(no salts, metals)'!$K2196:$Y2196, "#N/A")=14,TRUE,FALSE))</f>
        <v>0</v>
      </c>
      <c r="V2204" t="b">
        <f>AND(COUNTIF('Master list(no salts, metals)'!V2196,"&lt;=1"),IF(COUNTIF('Master list(no salts, metals)'!$K2196:$Y2196, "#N/A")=14,TRUE,FALSE))</f>
        <v>0</v>
      </c>
      <c r="W2204" t="b">
        <f>AND(COUNTIF('Master list(no salts, metals)'!W2196,"&lt;=1"),IF(COUNTIF('Master list(no salts, metals)'!$K2196:$Y2196, "#N/A")=14,TRUE,FALSE))</f>
        <v>1</v>
      </c>
      <c r="X2204" t="b">
        <f>AND(COUNTIF('Master list(no salts, metals)'!X2196,"&lt;=1"),IF(COUNTIF('Master list(no salts, metals)'!$K2196:$Y2196, "#N/A")=14,TRUE,FALSE))</f>
        <v>0</v>
      </c>
      <c r="Y2204" t="b">
        <f>AND(COUNTIF('Master list(no salts, metals)'!Y2196,"&lt;=1"),IF(COUNTIF('Master list(no salts, metals)'!$K2196:$Y2196, "#N/A")=14,TRUE,FALSE))</f>
        <v>0</v>
      </c>
    </row>
    <row r="2205" spans="11:25" x14ac:dyDescent="0.25">
      <c r="K2205" t="b">
        <f>AND(COUNTIF('Master list(no salts, metals)'!K2197,"&lt;=1"),IF(COUNTIF('Master list(no salts, metals)'!$K2197:$Y2197, "#N/A")=14,TRUE,FALSE))</f>
        <v>0</v>
      </c>
      <c r="L2205" t="b">
        <f>AND(COUNTIF('Master list(no salts, metals)'!L2197,"&lt;=1"),IF(COUNTIF('Master list(no salts, metals)'!$K2197:$Y2197, "#N/A")=14,TRUE,FALSE))</f>
        <v>0</v>
      </c>
      <c r="M2205" t="b">
        <f>AND(COUNTIF('Master list(no salts, metals)'!M2197,"&lt;=1"),IF(COUNTIF('Master list(no salts, metals)'!$K2197:$Y2197, "#N/A")=14,TRUE,FALSE))</f>
        <v>0</v>
      </c>
      <c r="N2205" t="b">
        <f>AND(COUNTIF('Master list(no salts, metals)'!N2197,"&lt;=1"),IF(COUNTIF('Master list(no salts, metals)'!$K2197:$Y2197, "#N/A")=14,TRUE,FALSE))</f>
        <v>0</v>
      </c>
      <c r="O2205" t="b">
        <f>AND(COUNTIF('Master list(no salts, metals)'!O2197,"&lt;=1"),IF(COUNTIF('Master list(no salts, metals)'!$K2197:$Y2197, "#N/A")=14,TRUE,FALSE))</f>
        <v>0</v>
      </c>
      <c r="P2205" t="b">
        <f>AND(COUNTIF('Master list(no salts, metals)'!P2197,"&lt;=1"),IF(COUNTIF('Master list(no salts, metals)'!$K2197:$Y2197, "#N/A")=14,TRUE,FALSE))</f>
        <v>0</v>
      </c>
      <c r="Q2205" t="b">
        <f>AND(COUNTIF('Master list(no salts, metals)'!Q2197,"&lt;=1"),IF(COUNTIF('Master list(no salts, metals)'!$K2197:$Y2197, "#N/A")=14,TRUE,FALSE))</f>
        <v>0</v>
      </c>
      <c r="R2205" t="b">
        <f>AND(COUNTIF('Master list(no salts, metals)'!R2197,"&lt;=1"),IF(COUNTIF('Master list(no salts, metals)'!$K2197:$Y2197, "#N/A")=14,TRUE,FALSE))</f>
        <v>0</v>
      </c>
      <c r="S2205" t="b">
        <f>AND(COUNTIF('Master list(no salts, metals)'!S2197,"&lt;=1"),IF(COUNTIF('Master list(no salts, metals)'!$K2197:$Y2197, "#N/A")=14,TRUE,FALSE))</f>
        <v>0</v>
      </c>
      <c r="T2205" t="b">
        <f>AND(COUNTIF('Master list(no salts, metals)'!T2197,"&lt;=1"),IF(COUNTIF('Master list(no salts, metals)'!$K2197:$Y2197, "#N/A")=14,TRUE,FALSE))</f>
        <v>0</v>
      </c>
      <c r="U2205" t="b">
        <f>AND(COUNTIF('Master list(no salts, metals)'!U2197,"&lt;=1"),IF(COUNTIF('Master list(no salts, metals)'!$K2197:$Y2197, "#N/A")=14,TRUE,FALSE))</f>
        <v>0</v>
      </c>
      <c r="V2205" t="b">
        <f>AND(COUNTIF('Master list(no salts, metals)'!V2197,"&lt;=1"),IF(COUNTIF('Master list(no salts, metals)'!$K2197:$Y2197, "#N/A")=14,TRUE,FALSE))</f>
        <v>0</v>
      </c>
      <c r="W2205" t="b">
        <f>AND(COUNTIF('Master list(no salts, metals)'!W2197,"&lt;=1"),IF(COUNTIF('Master list(no salts, metals)'!$K2197:$Y2197, "#N/A")=14,TRUE,FALSE))</f>
        <v>1</v>
      </c>
      <c r="X2205" t="b">
        <f>AND(COUNTIF('Master list(no salts, metals)'!X2197,"&lt;=1"),IF(COUNTIF('Master list(no salts, metals)'!$K2197:$Y2197, "#N/A")=14,TRUE,FALSE))</f>
        <v>0</v>
      </c>
      <c r="Y2205" t="b">
        <f>AND(COUNTIF('Master list(no salts, metals)'!Y2197,"&lt;=1"),IF(COUNTIF('Master list(no salts, metals)'!$K2197:$Y2197, "#N/A")=14,TRUE,FALSE))</f>
        <v>0</v>
      </c>
    </row>
    <row r="2206" spans="11:25" x14ac:dyDescent="0.25">
      <c r="K2206" t="b">
        <f>AND(COUNTIF('Master list(no salts, metals)'!K2198,"&lt;=1"),IF(COUNTIF('Master list(no salts, metals)'!$K2198:$Y2198, "#N/A")=14,TRUE,FALSE))</f>
        <v>0</v>
      </c>
      <c r="L2206" t="b">
        <f>AND(COUNTIF('Master list(no salts, metals)'!L2198,"&lt;=1"),IF(COUNTIF('Master list(no salts, metals)'!$K2198:$Y2198, "#N/A")=14,TRUE,FALSE))</f>
        <v>0</v>
      </c>
      <c r="M2206" t="b">
        <f>AND(COUNTIF('Master list(no salts, metals)'!M2198,"&lt;=1"),IF(COUNTIF('Master list(no salts, metals)'!$K2198:$Y2198, "#N/A")=14,TRUE,FALSE))</f>
        <v>0</v>
      </c>
      <c r="N2206" t="b">
        <f>AND(COUNTIF('Master list(no salts, metals)'!N2198,"&lt;=1"),IF(COUNTIF('Master list(no salts, metals)'!$K2198:$Y2198, "#N/A")=14,TRUE,FALSE))</f>
        <v>0</v>
      </c>
      <c r="O2206" t="b">
        <f>AND(COUNTIF('Master list(no salts, metals)'!O2198,"&lt;=1"),IF(COUNTIF('Master list(no salts, metals)'!$K2198:$Y2198, "#N/A")=14,TRUE,FALSE))</f>
        <v>0</v>
      </c>
      <c r="P2206" t="b">
        <f>AND(COUNTIF('Master list(no salts, metals)'!P2198,"&lt;=1"),IF(COUNTIF('Master list(no salts, metals)'!$K2198:$Y2198, "#N/A")=14,TRUE,FALSE))</f>
        <v>0</v>
      </c>
      <c r="Q2206" t="b">
        <f>AND(COUNTIF('Master list(no salts, metals)'!Q2198,"&lt;=1"),IF(COUNTIF('Master list(no salts, metals)'!$K2198:$Y2198, "#N/A")=14,TRUE,FALSE))</f>
        <v>0</v>
      </c>
      <c r="R2206" t="b">
        <f>AND(COUNTIF('Master list(no salts, metals)'!R2198,"&lt;=1"),IF(COUNTIF('Master list(no salts, metals)'!$K2198:$Y2198, "#N/A")=14,TRUE,FALSE))</f>
        <v>0</v>
      </c>
      <c r="S2206" t="b">
        <f>AND(COUNTIF('Master list(no salts, metals)'!S2198,"&lt;=1"),IF(COUNTIF('Master list(no salts, metals)'!$K2198:$Y2198, "#N/A")=14,TRUE,FALSE))</f>
        <v>0</v>
      </c>
      <c r="T2206" t="b">
        <f>AND(COUNTIF('Master list(no salts, metals)'!T2198,"&lt;=1"),IF(COUNTIF('Master list(no salts, metals)'!$K2198:$Y2198, "#N/A")=14,TRUE,FALSE))</f>
        <v>0</v>
      </c>
      <c r="U2206" t="b">
        <f>AND(COUNTIF('Master list(no salts, metals)'!U2198,"&lt;=1"),IF(COUNTIF('Master list(no salts, metals)'!$K2198:$Y2198, "#N/A")=14,TRUE,FALSE))</f>
        <v>0</v>
      </c>
      <c r="V2206" t="b">
        <f>AND(COUNTIF('Master list(no salts, metals)'!V2198,"&lt;=1"),IF(COUNTIF('Master list(no salts, metals)'!$K2198:$Y2198, "#N/A")=14,TRUE,FALSE))</f>
        <v>0</v>
      </c>
      <c r="W2206" t="b">
        <f>AND(COUNTIF('Master list(no salts, metals)'!W2198,"&lt;=1"),IF(COUNTIF('Master list(no salts, metals)'!$K2198:$Y2198, "#N/A")=14,TRUE,FALSE))</f>
        <v>0</v>
      </c>
      <c r="X2206" t="b">
        <f>AND(COUNTIF('Master list(no salts, metals)'!X2198,"&lt;=1"),IF(COUNTIF('Master list(no salts, metals)'!$K2198:$Y2198, "#N/A")=14,TRUE,FALSE))</f>
        <v>0</v>
      </c>
      <c r="Y2206" t="b">
        <f>AND(COUNTIF('Master list(no salts, metals)'!Y2198,"&lt;=1"),IF(COUNTIF('Master list(no salts, metals)'!$K2198:$Y2198, "#N/A")=14,TRUE,FALSE))</f>
        <v>0</v>
      </c>
    </row>
    <row r="2207" spans="11:25" x14ac:dyDescent="0.25">
      <c r="K2207" t="b">
        <f>AND(COUNTIF('Master list(no salts, metals)'!K2199,"&lt;=1"),IF(COUNTIF('Master list(no salts, metals)'!$K2199:$Y2199, "#N/A")=14,TRUE,FALSE))</f>
        <v>0</v>
      </c>
      <c r="L2207" t="b">
        <f>AND(COUNTIF('Master list(no salts, metals)'!L2199,"&lt;=1"),IF(COUNTIF('Master list(no salts, metals)'!$K2199:$Y2199, "#N/A")=14,TRUE,FALSE))</f>
        <v>0</v>
      </c>
      <c r="M2207" t="b">
        <f>AND(COUNTIF('Master list(no salts, metals)'!M2199,"&lt;=1"),IF(COUNTIF('Master list(no salts, metals)'!$K2199:$Y2199, "#N/A")=14,TRUE,FALSE))</f>
        <v>0</v>
      </c>
      <c r="N2207" t="b">
        <f>AND(COUNTIF('Master list(no salts, metals)'!N2199,"&lt;=1"),IF(COUNTIF('Master list(no salts, metals)'!$K2199:$Y2199, "#N/A")=14,TRUE,FALSE))</f>
        <v>0</v>
      </c>
      <c r="O2207" t="b">
        <f>AND(COUNTIF('Master list(no salts, metals)'!O2199,"&lt;=1"),IF(COUNTIF('Master list(no salts, metals)'!$K2199:$Y2199, "#N/A")=14,TRUE,FALSE))</f>
        <v>0</v>
      </c>
      <c r="P2207" t="b">
        <f>AND(COUNTIF('Master list(no salts, metals)'!P2199,"&lt;=1"),IF(COUNTIF('Master list(no salts, metals)'!$K2199:$Y2199, "#N/A")=14,TRUE,FALSE))</f>
        <v>0</v>
      </c>
      <c r="Q2207" t="b">
        <f>AND(COUNTIF('Master list(no salts, metals)'!Q2199,"&lt;=1"),IF(COUNTIF('Master list(no salts, metals)'!$K2199:$Y2199, "#N/A")=14,TRUE,FALSE))</f>
        <v>0</v>
      </c>
      <c r="R2207" t="b">
        <f>AND(COUNTIF('Master list(no salts, metals)'!R2199,"&lt;=1"),IF(COUNTIF('Master list(no salts, metals)'!$K2199:$Y2199, "#N/A")=14,TRUE,FALSE))</f>
        <v>0</v>
      </c>
      <c r="S2207" t="b">
        <f>AND(COUNTIF('Master list(no salts, metals)'!S2199,"&lt;=1"),IF(COUNTIF('Master list(no salts, metals)'!$K2199:$Y2199, "#N/A")=14,TRUE,FALSE))</f>
        <v>0</v>
      </c>
      <c r="T2207" t="b">
        <f>AND(COUNTIF('Master list(no salts, metals)'!T2199,"&lt;=1"),IF(COUNTIF('Master list(no salts, metals)'!$K2199:$Y2199, "#N/A")=14,TRUE,FALSE))</f>
        <v>0</v>
      </c>
      <c r="U2207" t="b">
        <f>AND(COUNTIF('Master list(no salts, metals)'!U2199,"&lt;=1"),IF(COUNTIF('Master list(no salts, metals)'!$K2199:$Y2199, "#N/A")=14,TRUE,FALSE))</f>
        <v>0</v>
      </c>
      <c r="V2207" t="b">
        <f>AND(COUNTIF('Master list(no salts, metals)'!V2199,"&lt;=1"),IF(COUNTIF('Master list(no salts, metals)'!$K2199:$Y2199, "#N/A")=14,TRUE,FALSE))</f>
        <v>0</v>
      </c>
      <c r="W2207" t="b">
        <f>AND(COUNTIF('Master list(no salts, metals)'!W2199,"&lt;=1"),IF(COUNTIF('Master list(no salts, metals)'!$K2199:$Y2199, "#N/A")=14,TRUE,FALSE))</f>
        <v>1</v>
      </c>
      <c r="X2207" t="b">
        <f>AND(COUNTIF('Master list(no salts, metals)'!X2199,"&lt;=1"),IF(COUNTIF('Master list(no salts, metals)'!$K2199:$Y2199, "#N/A")=14,TRUE,FALSE))</f>
        <v>0</v>
      </c>
      <c r="Y2207" t="b">
        <f>AND(COUNTIF('Master list(no salts, metals)'!Y2199,"&lt;=1"),IF(COUNTIF('Master list(no salts, metals)'!$K2199:$Y2199, "#N/A")=14,TRUE,FALSE))</f>
        <v>0</v>
      </c>
    </row>
    <row r="2208" spans="11:25" x14ac:dyDescent="0.25">
      <c r="K2208" t="b">
        <f>AND(COUNTIF('Master list(no salts, metals)'!K2200,"&lt;=1"),IF(COUNTIF('Master list(no salts, metals)'!$K2200:$Y2200, "#N/A")=14,TRUE,FALSE))</f>
        <v>0</v>
      </c>
      <c r="L2208" t="b">
        <f>AND(COUNTIF('Master list(no salts, metals)'!L2200,"&lt;=1"),IF(COUNTIF('Master list(no salts, metals)'!$K2200:$Y2200, "#N/A")=14,TRUE,FALSE))</f>
        <v>0</v>
      </c>
      <c r="M2208" t="b">
        <f>AND(COUNTIF('Master list(no salts, metals)'!M2200,"&lt;=1"),IF(COUNTIF('Master list(no salts, metals)'!$K2200:$Y2200, "#N/A")=14,TRUE,FALSE))</f>
        <v>0</v>
      </c>
      <c r="N2208" t="b">
        <f>AND(COUNTIF('Master list(no salts, metals)'!N2200,"&lt;=1"),IF(COUNTIF('Master list(no salts, metals)'!$K2200:$Y2200, "#N/A")=14,TRUE,FALSE))</f>
        <v>0</v>
      </c>
      <c r="O2208" t="b">
        <f>AND(COUNTIF('Master list(no salts, metals)'!O2200,"&lt;=1"),IF(COUNTIF('Master list(no salts, metals)'!$K2200:$Y2200, "#N/A")=14,TRUE,FALSE))</f>
        <v>0</v>
      </c>
      <c r="P2208" t="b">
        <f>AND(COUNTIF('Master list(no salts, metals)'!P2200,"&lt;=1"),IF(COUNTIF('Master list(no salts, metals)'!$K2200:$Y2200, "#N/A")=14,TRUE,FALSE))</f>
        <v>0</v>
      </c>
      <c r="Q2208" t="b">
        <f>AND(COUNTIF('Master list(no salts, metals)'!Q2200,"&lt;=1"),IF(COUNTIF('Master list(no salts, metals)'!$K2200:$Y2200, "#N/A")=14,TRUE,FALSE))</f>
        <v>0</v>
      </c>
      <c r="R2208" t="b">
        <f>AND(COUNTIF('Master list(no salts, metals)'!R2200,"&lt;=1"),IF(COUNTIF('Master list(no salts, metals)'!$K2200:$Y2200, "#N/A")=14,TRUE,FALSE))</f>
        <v>0</v>
      </c>
      <c r="S2208" t="b">
        <f>AND(COUNTIF('Master list(no salts, metals)'!S2200,"&lt;=1"),IF(COUNTIF('Master list(no salts, metals)'!$K2200:$Y2200, "#N/A")=14,TRUE,FALSE))</f>
        <v>0</v>
      </c>
      <c r="T2208" t="b">
        <f>AND(COUNTIF('Master list(no salts, metals)'!T2200,"&lt;=1"),IF(COUNTIF('Master list(no salts, metals)'!$K2200:$Y2200, "#N/A")=14,TRUE,FALSE))</f>
        <v>0</v>
      </c>
      <c r="U2208" t="b">
        <f>AND(COUNTIF('Master list(no salts, metals)'!U2200,"&lt;=1"),IF(COUNTIF('Master list(no salts, metals)'!$K2200:$Y2200, "#N/A")=14,TRUE,FALSE))</f>
        <v>0</v>
      </c>
      <c r="V2208" t="b">
        <f>AND(COUNTIF('Master list(no salts, metals)'!V2200,"&lt;=1"),IF(COUNTIF('Master list(no salts, metals)'!$K2200:$Y2200, "#N/A")=14,TRUE,FALSE))</f>
        <v>0</v>
      </c>
      <c r="W2208" t="b">
        <f>AND(COUNTIF('Master list(no salts, metals)'!W2200,"&lt;=1"),IF(COUNTIF('Master list(no salts, metals)'!$K2200:$Y2200, "#N/A")=14,TRUE,FALSE))</f>
        <v>0</v>
      </c>
      <c r="X2208" t="b">
        <f>AND(COUNTIF('Master list(no salts, metals)'!X2200,"&lt;=1"),IF(COUNTIF('Master list(no salts, metals)'!$K2200:$Y2200, "#N/A")=14,TRUE,FALSE))</f>
        <v>0</v>
      </c>
      <c r="Y2208" t="b">
        <f>AND(COUNTIF('Master list(no salts, metals)'!Y2200,"&lt;=1"),IF(COUNTIF('Master list(no salts, metals)'!$K2200:$Y2200, "#N/A")=14,TRUE,FALSE))</f>
        <v>0</v>
      </c>
    </row>
    <row r="2209" spans="11:25" x14ac:dyDescent="0.25">
      <c r="K2209" t="b">
        <f>AND(COUNTIF('Master list(no salts, metals)'!K2201,"&lt;=1"),IF(COUNTIF('Master list(no salts, metals)'!$K2201:$Y2201, "#N/A")=14,TRUE,FALSE))</f>
        <v>0</v>
      </c>
      <c r="L2209" t="b">
        <f>AND(COUNTIF('Master list(no salts, metals)'!L2201,"&lt;=1"),IF(COUNTIF('Master list(no salts, metals)'!$K2201:$Y2201, "#N/A")=14,TRUE,FALSE))</f>
        <v>1</v>
      </c>
      <c r="M2209" t="b">
        <f>AND(COUNTIF('Master list(no salts, metals)'!M2201,"&lt;=1"),IF(COUNTIF('Master list(no salts, metals)'!$K2201:$Y2201, "#N/A")=14,TRUE,FALSE))</f>
        <v>0</v>
      </c>
      <c r="N2209" t="b">
        <f>AND(COUNTIF('Master list(no salts, metals)'!N2201,"&lt;=1"),IF(COUNTIF('Master list(no salts, metals)'!$K2201:$Y2201, "#N/A")=14,TRUE,FALSE))</f>
        <v>0</v>
      </c>
      <c r="O2209" t="b">
        <f>AND(COUNTIF('Master list(no salts, metals)'!O2201,"&lt;=1"),IF(COUNTIF('Master list(no salts, metals)'!$K2201:$Y2201, "#N/A")=14,TRUE,FALSE))</f>
        <v>0</v>
      </c>
      <c r="P2209" t="b">
        <f>AND(COUNTIF('Master list(no salts, metals)'!P2201,"&lt;=1"),IF(COUNTIF('Master list(no salts, metals)'!$K2201:$Y2201, "#N/A")=14,TRUE,FALSE))</f>
        <v>0</v>
      </c>
      <c r="Q2209" t="b">
        <f>AND(COUNTIF('Master list(no salts, metals)'!Q2201,"&lt;=1"),IF(COUNTIF('Master list(no salts, metals)'!$K2201:$Y2201, "#N/A")=14,TRUE,FALSE))</f>
        <v>0</v>
      </c>
      <c r="R2209" t="b">
        <f>AND(COUNTIF('Master list(no salts, metals)'!R2201,"&lt;=1"),IF(COUNTIF('Master list(no salts, metals)'!$K2201:$Y2201, "#N/A")=14,TRUE,FALSE))</f>
        <v>0</v>
      </c>
      <c r="S2209" t="b">
        <f>AND(COUNTIF('Master list(no salts, metals)'!S2201,"&lt;=1"),IF(COUNTIF('Master list(no salts, metals)'!$K2201:$Y2201, "#N/A")=14,TRUE,FALSE))</f>
        <v>0</v>
      </c>
      <c r="T2209" t="b">
        <f>AND(COUNTIF('Master list(no salts, metals)'!T2201,"&lt;=1"),IF(COUNTIF('Master list(no salts, metals)'!$K2201:$Y2201, "#N/A")=14,TRUE,FALSE))</f>
        <v>0</v>
      </c>
      <c r="U2209" t="b">
        <f>AND(COUNTIF('Master list(no salts, metals)'!U2201,"&lt;=1"),IF(COUNTIF('Master list(no salts, metals)'!$K2201:$Y2201, "#N/A")=14,TRUE,FALSE))</f>
        <v>0</v>
      </c>
      <c r="V2209" t="b">
        <f>AND(COUNTIF('Master list(no salts, metals)'!V2201,"&lt;=1"),IF(COUNTIF('Master list(no salts, metals)'!$K2201:$Y2201, "#N/A")=14,TRUE,FALSE))</f>
        <v>0</v>
      </c>
      <c r="W2209" t="b">
        <f>AND(COUNTIF('Master list(no salts, metals)'!W2201,"&lt;=1"),IF(COUNTIF('Master list(no salts, metals)'!$K2201:$Y2201, "#N/A")=14,TRUE,FALSE))</f>
        <v>0</v>
      </c>
      <c r="X2209" t="b">
        <f>AND(COUNTIF('Master list(no salts, metals)'!X2201,"&lt;=1"),IF(COUNTIF('Master list(no salts, metals)'!$K2201:$Y2201, "#N/A")=14,TRUE,FALSE))</f>
        <v>0</v>
      </c>
      <c r="Y2209" t="b">
        <f>AND(COUNTIF('Master list(no salts, metals)'!Y2201,"&lt;=1"),IF(COUNTIF('Master list(no salts, metals)'!$K2201:$Y2201, "#N/A")=14,TRUE,FALSE))</f>
        <v>0</v>
      </c>
    </row>
    <row r="2210" spans="11:25" x14ac:dyDescent="0.25">
      <c r="K2210" t="b">
        <f>AND(COUNTIF('Master list(no salts, metals)'!K2202,"&lt;=1"),IF(COUNTIF('Master list(no salts, metals)'!$K2202:$Y2202, "#N/A")=14,TRUE,FALSE))</f>
        <v>0</v>
      </c>
      <c r="L2210" t="b">
        <f>AND(COUNTIF('Master list(no salts, metals)'!L2202,"&lt;=1"),IF(COUNTIF('Master list(no salts, metals)'!$K2202:$Y2202, "#N/A")=14,TRUE,FALSE))</f>
        <v>0</v>
      </c>
      <c r="M2210" t="b">
        <f>AND(COUNTIF('Master list(no salts, metals)'!M2202,"&lt;=1"),IF(COUNTIF('Master list(no salts, metals)'!$K2202:$Y2202, "#N/A")=14,TRUE,FALSE))</f>
        <v>0</v>
      </c>
      <c r="N2210" t="b">
        <f>AND(COUNTIF('Master list(no salts, metals)'!N2202,"&lt;=1"),IF(COUNTIF('Master list(no salts, metals)'!$K2202:$Y2202, "#N/A")=14,TRUE,FALSE))</f>
        <v>0</v>
      </c>
      <c r="O2210" t="b">
        <f>AND(COUNTIF('Master list(no salts, metals)'!O2202,"&lt;=1"),IF(COUNTIF('Master list(no salts, metals)'!$K2202:$Y2202, "#N/A")=14,TRUE,FALSE))</f>
        <v>0</v>
      </c>
      <c r="P2210" t="b">
        <f>AND(COUNTIF('Master list(no salts, metals)'!P2202,"&lt;=1"),IF(COUNTIF('Master list(no salts, metals)'!$K2202:$Y2202, "#N/A")=14,TRUE,FALSE))</f>
        <v>0</v>
      </c>
      <c r="Q2210" t="b">
        <f>AND(COUNTIF('Master list(no salts, metals)'!Q2202,"&lt;=1"),IF(COUNTIF('Master list(no salts, metals)'!$K2202:$Y2202, "#N/A")=14,TRUE,FALSE))</f>
        <v>0</v>
      </c>
      <c r="R2210" t="b">
        <f>AND(COUNTIF('Master list(no salts, metals)'!R2202,"&lt;=1"),IF(COUNTIF('Master list(no salts, metals)'!$K2202:$Y2202, "#N/A")=14,TRUE,FALSE))</f>
        <v>0</v>
      </c>
      <c r="S2210" t="b">
        <f>AND(COUNTIF('Master list(no salts, metals)'!S2202,"&lt;=1"),IF(COUNTIF('Master list(no salts, metals)'!$K2202:$Y2202, "#N/A")=14,TRUE,FALSE))</f>
        <v>0</v>
      </c>
      <c r="T2210" t="b">
        <f>AND(COUNTIF('Master list(no salts, metals)'!T2202,"&lt;=1"),IF(COUNTIF('Master list(no salts, metals)'!$K2202:$Y2202, "#N/A")=14,TRUE,FALSE))</f>
        <v>0</v>
      </c>
      <c r="U2210" t="b">
        <f>AND(COUNTIF('Master list(no salts, metals)'!U2202,"&lt;=1"),IF(COUNTIF('Master list(no salts, metals)'!$K2202:$Y2202, "#N/A")=14,TRUE,FALSE))</f>
        <v>0</v>
      </c>
      <c r="V2210" t="b">
        <f>AND(COUNTIF('Master list(no salts, metals)'!V2202,"&lt;=1"),IF(COUNTIF('Master list(no salts, metals)'!$K2202:$Y2202, "#N/A")=14,TRUE,FALSE))</f>
        <v>0</v>
      </c>
      <c r="W2210" t="b">
        <f>AND(COUNTIF('Master list(no salts, metals)'!W2202,"&lt;=1"),IF(COUNTIF('Master list(no salts, metals)'!$K2202:$Y2202, "#N/A")=14,TRUE,FALSE))</f>
        <v>1</v>
      </c>
      <c r="X2210" t="b">
        <f>AND(COUNTIF('Master list(no salts, metals)'!X2202,"&lt;=1"),IF(COUNTIF('Master list(no salts, metals)'!$K2202:$Y2202, "#N/A")=14,TRUE,FALSE))</f>
        <v>0</v>
      </c>
      <c r="Y2210" t="b">
        <f>AND(COUNTIF('Master list(no salts, metals)'!Y2202,"&lt;=1"),IF(COUNTIF('Master list(no salts, metals)'!$K2202:$Y2202, "#N/A")=14,TRUE,FALSE))</f>
        <v>0</v>
      </c>
    </row>
    <row r="2211" spans="11:25" x14ac:dyDescent="0.25">
      <c r="K2211" t="b">
        <f>AND(COUNTIF('Master list(no salts, metals)'!K2203,"&lt;=1"),IF(COUNTIF('Master list(no salts, metals)'!$K2203:$Y2203, "#N/A")=14,TRUE,FALSE))</f>
        <v>0</v>
      </c>
      <c r="L2211" t="b">
        <f>AND(COUNTIF('Master list(no salts, metals)'!L2203,"&lt;=1"),IF(COUNTIF('Master list(no salts, metals)'!$K2203:$Y2203, "#N/A")=14,TRUE,FALSE))</f>
        <v>0</v>
      </c>
      <c r="M2211" t="b">
        <f>AND(COUNTIF('Master list(no salts, metals)'!M2203,"&lt;=1"),IF(COUNTIF('Master list(no salts, metals)'!$K2203:$Y2203, "#N/A")=14,TRUE,FALSE))</f>
        <v>0</v>
      </c>
      <c r="N2211" t="b">
        <f>AND(COUNTIF('Master list(no salts, metals)'!N2203,"&lt;=1"),IF(COUNTIF('Master list(no salts, metals)'!$K2203:$Y2203, "#N/A")=14,TRUE,FALSE))</f>
        <v>0</v>
      </c>
      <c r="O2211" t="b">
        <f>AND(COUNTIF('Master list(no salts, metals)'!O2203,"&lt;=1"),IF(COUNTIF('Master list(no salts, metals)'!$K2203:$Y2203, "#N/A")=14,TRUE,FALSE))</f>
        <v>0</v>
      </c>
      <c r="P2211" t="b">
        <f>AND(COUNTIF('Master list(no salts, metals)'!P2203,"&lt;=1"),IF(COUNTIF('Master list(no salts, metals)'!$K2203:$Y2203, "#N/A")=14,TRUE,FALSE))</f>
        <v>0</v>
      </c>
      <c r="Q2211" t="b">
        <f>AND(COUNTIF('Master list(no salts, metals)'!Q2203,"&lt;=1"),IF(COUNTIF('Master list(no salts, metals)'!$K2203:$Y2203, "#N/A")=14,TRUE,FALSE))</f>
        <v>0</v>
      </c>
      <c r="R2211" t="b">
        <f>AND(COUNTIF('Master list(no salts, metals)'!R2203,"&lt;=1"),IF(COUNTIF('Master list(no salts, metals)'!$K2203:$Y2203, "#N/A")=14,TRUE,FALSE))</f>
        <v>0</v>
      </c>
      <c r="S2211" t="b">
        <f>AND(COUNTIF('Master list(no salts, metals)'!S2203,"&lt;=1"),IF(COUNTIF('Master list(no salts, metals)'!$K2203:$Y2203, "#N/A")=14,TRUE,FALSE))</f>
        <v>0</v>
      </c>
      <c r="T2211" t="b">
        <f>AND(COUNTIF('Master list(no salts, metals)'!T2203,"&lt;=1"),IF(COUNTIF('Master list(no salts, metals)'!$K2203:$Y2203, "#N/A")=14,TRUE,FALSE))</f>
        <v>0</v>
      </c>
      <c r="U2211" t="b">
        <f>AND(COUNTIF('Master list(no salts, metals)'!U2203,"&lt;=1"),IF(COUNTIF('Master list(no salts, metals)'!$K2203:$Y2203, "#N/A")=14,TRUE,FALSE))</f>
        <v>0</v>
      </c>
      <c r="V2211" t="b">
        <f>AND(COUNTIF('Master list(no salts, metals)'!V2203,"&lt;=1"),IF(COUNTIF('Master list(no salts, metals)'!$K2203:$Y2203, "#N/A")=14,TRUE,FALSE))</f>
        <v>0</v>
      </c>
      <c r="W2211" t="b">
        <f>AND(COUNTIF('Master list(no salts, metals)'!W2203,"&lt;=1"),IF(COUNTIF('Master list(no salts, metals)'!$K2203:$Y2203, "#N/A")=14,TRUE,FALSE))</f>
        <v>1</v>
      </c>
      <c r="X2211" t="b">
        <f>AND(COUNTIF('Master list(no salts, metals)'!X2203,"&lt;=1"),IF(COUNTIF('Master list(no salts, metals)'!$K2203:$Y2203, "#N/A")=14,TRUE,FALSE))</f>
        <v>0</v>
      </c>
      <c r="Y2211" t="b">
        <f>AND(COUNTIF('Master list(no salts, metals)'!Y2203,"&lt;=1"),IF(COUNTIF('Master list(no salts, metals)'!$K2203:$Y2203, "#N/A")=14,TRUE,FALSE))</f>
        <v>0</v>
      </c>
    </row>
    <row r="2212" spans="11:25" x14ac:dyDescent="0.25">
      <c r="K2212" t="b">
        <f>AND(COUNTIF('Master list(no salts, metals)'!K2204,"&lt;=1"),IF(COUNTIF('Master list(no salts, metals)'!$K2204:$Y2204, "#N/A")=14,TRUE,FALSE))</f>
        <v>0</v>
      </c>
      <c r="L2212" t="b">
        <f>AND(COUNTIF('Master list(no salts, metals)'!L2204,"&lt;=1"),IF(COUNTIF('Master list(no salts, metals)'!$K2204:$Y2204, "#N/A")=14,TRUE,FALSE))</f>
        <v>0</v>
      </c>
      <c r="M2212" t="b">
        <f>AND(COUNTIF('Master list(no salts, metals)'!M2204,"&lt;=1"),IF(COUNTIF('Master list(no salts, metals)'!$K2204:$Y2204, "#N/A")=14,TRUE,FALSE))</f>
        <v>0</v>
      </c>
      <c r="N2212" t="b">
        <f>AND(COUNTIF('Master list(no salts, metals)'!N2204,"&lt;=1"),IF(COUNTIF('Master list(no salts, metals)'!$K2204:$Y2204, "#N/A")=14,TRUE,FALSE))</f>
        <v>0</v>
      </c>
      <c r="O2212" t="b">
        <f>AND(COUNTIF('Master list(no salts, metals)'!O2204,"&lt;=1"),IF(COUNTIF('Master list(no salts, metals)'!$K2204:$Y2204, "#N/A")=14,TRUE,FALSE))</f>
        <v>0</v>
      </c>
      <c r="P2212" t="b">
        <f>AND(COUNTIF('Master list(no salts, metals)'!P2204,"&lt;=1"),IF(COUNTIF('Master list(no salts, metals)'!$K2204:$Y2204, "#N/A")=14,TRUE,FALSE))</f>
        <v>0</v>
      </c>
      <c r="Q2212" t="b">
        <f>AND(COUNTIF('Master list(no salts, metals)'!Q2204,"&lt;=1"),IF(COUNTIF('Master list(no salts, metals)'!$K2204:$Y2204, "#N/A")=14,TRUE,FALSE))</f>
        <v>0</v>
      </c>
      <c r="R2212" t="b">
        <f>AND(COUNTIF('Master list(no salts, metals)'!R2204,"&lt;=1"),IF(COUNTIF('Master list(no salts, metals)'!$K2204:$Y2204, "#N/A")=14,TRUE,FALSE))</f>
        <v>0</v>
      </c>
      <c r="S2212" t="b">
        <f>AND(COUNTIF('Master list(no salts, metals)'!S2204,"&lt;=1"),IF(COUNTIF('Master list(no salts, metals)'!$K2204:$Y2204, "#N/A")=14,TRUE,FALSE))</f>
        <v>0</v>
      </c>
      <c r="T2212" t="b">
        <f>AND(COUNTIF('Master list(no salts, metals)'!T2204,"&lt;=1"),IF(COUNTIF('Master list(no salts, metals)'!$K2204:$Y2204, "#N/A")=14,TRUE,FALSE))</f>
        <v>0</v>
      </c>
      <c r="U2212" t="b">
        <f>AND(COUNTIF('Master list(no salts, metals)'!U2204,"&lt;=1"),IF(COUNTIF('Master list(no salts, metals)'!$K2204:$Y2204, "#N/A")=14,TRUE,FALSE))</f>
        <v>0</v>
      </c>
      <c r="V2212" t="b">
        <f>AND(COUNTIF('Master list(no salts, metals)'!V2204,"&lt;=1"),IF(COUNTIF('Master list(no salts, metals)'!$K2204:$Y2204, "#N/A")=14,TRUE,FALSE))</f>
        <v>0</v>
      </c>
      <c r="W2212" t="b">
        <f>AND(COUNTIF('Master list(no salts, metals)'!W2204,"&lt;=1"),IF(COUNTIF('Master list(no salts, metals)'!$K2204:$Y2204, "#N/A")=14,TRUE,FALSE))</f>
        <v>0</v>
      </c>
      <c r="X2212" t="b">
        <f>AND(COUNTIF('Master list(no salts, metals)'!X2204,"&lt;=1"),IF(COUNTIF('Master list(no salts, metals)'!$K2204:$Y2204, "#N/A")=14,TRUE,FALSE))</f>
        <v>0</v>
      </c>
      <c r="Y2212" t="b">
        <f>AND(COUNTIF('Master list(no salts, metals)'!Y2204,"&lt;=1"),IF(COUNTIF('Master list(no salts, metals)'!$K2204:$Y2204, "#N/A")=14,TRUE,FALSE))</f>
        <v>0</v>
      </c>
    </row>
    <row r="2213" spans="11:25" x14ac:dyDescent="0.25">
      <c r="K2213" t="b">
        <f>AND(COUNTIF('Master list(no salts, metals)'!K2205,"&lt;=1"),IF(COUNTIF('Master list(no salts, metals)'!$K2205:$Y2205, "#N/A")=14,TRUE,FALSE))</f>
        <v>0</v>
      </c>
      <c r="L2213" t="b">
        <f>AND(COUNTIF('Master list(no salts, metals)'!L2205,"&lt;=1"),IF(COUNTIF('Master list(no salts, metals)'!$K2205:$Y2205, "#N/A")=14,TRUE,FALSE))</f>
        <v>0</v>
      </c>
      <c r="M2213" t="b">
        <f>AND(COUNTIF('Master list(no salts, metals)'!M2205,"&lt;=1"),IF(COUNTIF('Master list(no salts, metals)'!$K2205:$Y2205, "#N/A")=14,TRUE,FALSE))</f>
        <v>0</v>
      </c>
      <c r="N2213" t="b">
        <f>AND(COUNTIF('Master list(no salts, metals)'!N2205,"&lt;=1"),IF(COUNTIF('Master list(no salts, metals)'!$K2205:$Y2205, "#N/A")=14,TRUE,FALSE))</f>
        <v>0</v>
      </c>
      <c r="O2213" t="b">
        <f>AND(COUNTIF('Master list(no salts, metals)'!O2205,"&lt;=1"),IF(COUNTIF('Master list(no salts, metals)'!$K2205:$Y2205, "#N/A")=14,TRUE,FALSE))</f>
        <v>0</v>
      </c>
      <c r="P2213" t="b">
        <f>AND(COUNTIF('Master list(no salts, metals)'!P2205,"&lt;=1"),IF(COUNTIF('Master list(no salts, metals)'!$K2205:$Y2205, "#N/A")=14,TRUE,FALSE))</f>
        <v>0</v>
      </c>
      <c r="Q2213" t="b">
        <f>AND(COUNTIF('Master list(no salts, metals)'!Q2205,"&lt;=1"),IF(COUNTIF('Master list(no salts, metals)'!$K2205:$Y2205, "#N/A")=14,TRUE,FALSE))</f>
        <v>0</v>
      </c>
      <c r="R2213" t="b">
        <f>AND(COUNTIF('Master list(no salts, metals)'!R2205,"&lt;=1"),IF(COUNTIF('Master list(no salts, metals)'!$K2205:$Y2205, "#N/A")=14,TRUE,FALSE))</f>
        <v>0</v>
      </c>
      <c r="S2213" t="b">
        <f>AND(COUNTIF('Master list(no salts, metals)'!S2205,"&lt;=1"),IF(COUNTIF('Master list(no salts, metals)'!$K2205:$Y2205, "#N/A")=14,TRUE,FALSE))</f>
        <v>0</v>
      </c>
      <c r="T2213" t="b">
        <f>AND(COUNTIF('Master list(no salts, metals)'!T2205,"&lt;=1"),IF(COUNTIF('Master list(no salts, metals)'!$K2205:$Y2205, "#N/A")=14,TRUE,FALSE))</f>
        <v>0</v>
      </c>
      <c r="U2213" t="b">
        <f>AND(COUNTIF('Master list(no salts, metals)'!U2205,"&lt;=1"),IF(COUNTIF('Master list(no salts, metals)'!$K2205:$Y2205, "#N/A")=14,TRUE,FALSE))</f>
        <v>0</v>
      </c>
      <c r="V2213" t="b">
        <f>AND(COUNTIF('Master list(no salts, metals)'!V2205,"&lt;=1"),IF(COUNTIF('Master list(no salts, metals)'!$K2205:$Y2205, "#N/A")=14,TRUE,FALSE))</f>
        <v>0</v>
      </c>
      <c r="W2213" t="b">
        <f>AND(COUNTIF('Master list(no salts, metals)'!W2205,"&lt;=1"),IF(COUNTIF('Master list(no salts, metals)'!$K2205:$Y2205, "#N/A")=14,TRUE,FALSE))</f>
        <v>1</v>
      </c>
      <c r="X2213" t="b">
        <f>AND(COUNTIF('Master list(no salts, metals)'!X2205,"&lt;=1"),IF(COUNTIF('Master list(no salts, metals)'!$K2205:$Y2205, "#N/A")=14,TRUE,FALSE))</f>
        <v>0</v>
      </c>
      <c r="Y2213" t="b">
        <f>AND(COUNTIF('Master list(no salts, metals)'!Y2205,"&lt;=1"),IF(COUNTIF('Master list(no salts, metals)'!$K2205:$Y2205, "#N/A")=14,TRUE,FALSE))</f>
        <v>0</v>
      </c>
    </row>
    <row r="2214" spans="11:25" x14ac:dyDescent="0.25">
      <c r="K2214" t="b">
        <f>AND(COUNTIF('Master list(no salts, metals)'!K2206,"&lt;=1"),IF(COUNTIF('Master list(no salts, metals)'!$K2206:$Y2206, "#N/A")=14,TRUE,FALSE))</f>
        <v>0</v>
      </c>
      <c r="L2214" t="b">
        <f>AND(COUNTIF('Master list(no salts, metals)'!L2206,"&lt;=1"),IF(COUNTIF('Master list(no salts, metals)'!$K2206:$Y2206, "#N/A")=14,TRUE,FALSE))</f>
        <v>0</v>
      </c>
      <c r="M2214" t="b">
        <f>AND(COUNTIF('Master list(no salts, metals)'!M2206,"&lt;=1"),IF(COUNTIF('Master list(no salts, metals)'!$K2206:$Y2206, "#N/A")=14,TRUE,FALSE))</f>
        <v>0</v>
      </c>
      <c r="N2214" t="b">
        <f>AND(COUNTIF('Master list(no salts, metals)'!N2206,"&lt;=1"),IF(COUNTIF('Master list(no salts, metals)'!$K2206:$Y2206, "#N/A")=14,TRUE,FALSE))</f>
        <v>0</v>
      </c>
      <c r="O2214" t="b">
        <f>AND(COUNTIF('Master list(no salts, metals)'!O2206,"&lt;=1"),IF(COUNTIF('Master list(no salts, metals)'!$K2206:$Y2206, "#N/A")=14,TRUE,FALSE))</f>
        <v>0</v>
      </c>
      <c r="P2214" t="b">
        <f>AND(COUNTIF('Master list(no salts, metals)'!P2206,"&lt;=1"),IF(COUNTIF('Master list(no salts, metals)'!$K2206:$Y2206, "#N/A")=14,TRUE,FALSE))</f>
        <v>0</v>
      </c>
      <c r="Q2214" t="b">
        <f>AND(COUNTIF('Master list(no salts, metals)'!Q2206,"&lt;=1"),IF(COUNTIF('Master list(no salts, metals)'!$K2206:$Y2206, "#N/A")=14,TRUE,FALSE))</f>
        <v>0</v>
      </c>
      <c r="R2214" t="b">
        <f>AND(COUNTIF('Master list(no salts, metals)'!R2206,"&lt;=1"),IF(COUNTIF('Master list(no salts, metals)'!$K2206:$Y2206, "#N/A")=14,TRUE,FALSE))</f>
        <v>0</v>
      </c>
      <c r="S2214" t="b">
        <f>AND(COUNTIF('Master list(no salts, metals)'!S2206,"&lt;=1"),IF(COUNTIF('Master list(no salts, metals)'!$K2206:$Y2206, "#N/A")=14,TRUE,FALSE))</f>
        <v>0</v>
      </c>
      <c r="T2214" t="b">
        <f>AND(COUNTIF('Master list(no salts, metals)'!T2206,"&lt;=1"),IF(COUNTIF('Master list(no salts, metals)'!$K2206:$Y2206, "#N/A")=14,TRUE,FALSE))</f>
        <v>0</v>
      </c>
      <c r="U2214" t="b">
        <f>AND(COUNTIF('Master list(no salts, metals)'!U2206,"&lt;=1"),IF(COUNTIF('Master list(no salts, metals)'!$K2206:$Y2206, "#N/A")=14,TRUE,FALSE))</f>
        <v>0</v>
      </c>
      <c r="V2214" t="b">
        <f>AND(COUNTIF('Master list(no salts, metals)'!V2206,"&lt;=1"),IF(COUNTIF('Master list(no salts, metals)'!$K2206:$Y2206, "#N/A")=14,TRUE,FALSE))</f>
        <v>0</v>
      </c>
      <c r="W2214" t="b">
        <f>AND(COUNTIF('Master list(no salts, metals)'!W2206,"&lt;=1"),IF(COUNTIF('Master list(no salts, metals)'!$K2206:$Y2206, "#N/A")=14,TRUE,FALSE))</f>
        <v>1</v>
      </c>
      <c r="X2214" t="b">
        <f>AND(COUNTIF('Master list(no salts, metals)'!X2206,"&lt;=1"),IF(COUNTIF('Master list(no salts, metals)'!$K2206:$Y2206, "#N/A")=14,TRUE,FALSE))</f>
        <v>0</v>
      </c>
      <c r="Y2214" t="b">
        <f>AND(COUNTIF('Master list(no salts, metals)'!Y2206,"&lt;=1"),IF(COUNTIF('Master list(no salts, metals)'!$K2206:$Y2206, "#N/A")=14,TRUE,FALSE))</f>
        <v>0</v>
      </c>
    </row>
    <row r="2215" spans="11:25" x14ac:dyDescent="0.25">
      <c r="K2215" t="b">
        <f>AND(COUNTIF('Master list(no salts, metals)'!K2207,"&lt;=1"),IF(COUNTIF('Master list(no salts, metals)'!$K2207:$Y2207, "#N/A")=14,TRUE,FALSE))</f>
        <v>0</v>
      </c>
      <c r="L2215" t="b">
        <f>AND(COUNTIF('Master list(no salts, metals)'!L2207,"&lt;=1"),IF(COUNTIF('Master list(no salts, metals)'!$K2207:$Y2207, "#N/A")=14,TRUE,FALSE))</f>
        <v>0</v>
      </c>
      <c r="M2215" t="b">
        <f>AND(COUNTIF('Master list(no salts, metals)'!M2207,"&lt;=1"),IF(COUNTIF('Master list(no salts, metals)'!$K2207:$Y2207, "#N/A")=14,TRUE,FALSE))</f>
        <v>0</v>
      </c>
      <c r="N2215" t="b">
        <f>AND(COUNTIF('Master list(no salts, metals)'!N2207,"&lt;=1"),IF(COUNTIF('Master list(no salts, metals)'!$K2207:$Y2207, "#N/A")=14,TRUE,FALSE))</f>
        <v>0</v>
      </c>
      <c r="O2215" t="b">
        <f>AND(COUNTIF('Master list(no salts, metals)'!O2207,"&lt;=1"),IF(COUNTIF('Master list(no salts, metals)'!$K2207:$Y2207, "#N/A")=14,TRUE,FALSE))</f>
        <v>0</v>
      </c>
      <c r="P2215" t="b">
        <f>AND(COUNTIF('Master list(no salts, metals)'!P2207,"&lt;=1"),IF(COUNTIF('Master list(no salts, metals)'!$K2207:$Y2207, "#N/A")=14,TRUE,FALSE))</f>
        <v>0</v>
      </c>
      <c r="Q2215" t="b">
        <f>AND(COUNTIF('Master list(no salts, metals)'!Q2207,"&lt;=1"),IF(COUNTIF('Master list(no salts, metals)'!$K2207:$Y2207, "#N/A")=14,TRUE,FALSE))</f>
        <v>0</v>
      </c>
      <c r="R2215" t="b">
        <f>AND(COUNTIF('Master list(no salts, metals)'!R2207,"&lt;=1"),IF(COUNTIF('Master list(no salts, metals)'!$K2207:$Y2207, "#N/A")=14,TRUE,FALSE))</f>
        <v>0</v>
      </c>
      <c r="S2215" t="b">
        <f>AND(COUNTIF('Master list(no salts, metals)'!S2207,"&lt;=1"),IF(COUNTIF('Master list(no salts, metals)'!$K2207:$Y2207, "#N/A")=14,TRUE,FALSE))</f>
        <v>0</v>
      </c>
      <c r="T2215" t="b">
        <f>AND(COUNTIF('Master list(no salts, metals)'!T2207,"&lt;=1"),IF(COUNTIF('Master list(no salts, metals)'!$K2207:$Y2207, "#N/A")=14,TRUE,FALSE))</f>
        <v>0</v>
      </c>
      <c r="U2215" t="b">
        <f>AND(COUNTIF('Master list(no salts, metals)'!U2207,"&lt;=1"),IF(COUNTIF('Master list(no salts, metals)'!$K2207:$Y2207, "#N/A")=14,TRUE,FALSE))</f>
        <v>0</v>
      </c>
      <c r="V2215" t="b">
        <f>AND(COUNTIF('Master list(no salts, metals)'!V2207,"&lt;=1"),IF(COUNTIF('Master list(no salts, metals)'!$K2207:$Y2207, "#N/A")=14,TRUE,FALSE))</f>
        <v>0</v>
      </c>
      <c r="W2215" t="b">
        <f>AND(COUNTIF('Master list(no salts, metals)'!W2207,"&lt;=1"),IF(COUNTIF('Master list(no salts, metals)'!$K2207:$Y2207, "#N/A")=14,TRUE,FALSE))</f>
        <v>1</v>
      </c>
      <c r="X2215" t="b">
        <f>AND(COUNTIF('Master list(no salts, metals)'!X2207,"&lt;=1"),IF(COUNTIF('Master list(no salts, metals)'!$K2207:$Y2207, "#N/A")=14,TRUE,FALSE))</f>
        <v>0</v>
      </c>
      <c r="Y2215" t="b">
        <f>AND(COUNTIF('Master list(no salts, metals)'!Y2207,"&lt;=1"),IF(COUNTIF('Master list(no salts, metals)'!$K2207:$Y2207, "#N/A")=14,TRUE,FALSE))</f>
        <v>0</v>
      </c>
    </row>
    <row r="2216" spans="11:25" x14ac:dyDescent="0.25">
      <c r="K2216" t="b">
        <f>AND(COUNTIF('Master list(no salts, metals)'!K2208,"&lt;=1"),IF(COUNTIF('Master list(no salts, metals)'!$K2208:$Y2208, "#N/A")=14,TRUE,FALSE))</f>
        <v>0</v>
      </c>
      <c r="L2216" t="b">
        <f>AND(COUNTIF('Master list(no salts, metals)'!L2208,"&lt;=1"),IF(COUNTIF('Master list(no salts, metals)'!$K2208:$Y2208, "#N/A")=14,TRUE,FALSE))</f>
        <v>0</v>
      </c>
      <c r="M2216" t="b">
        <f>AND(COUNTIF('Master list(no salts, metals)'!M2208,"&lt;=1"),IF(COUNTIF('Master list(no salts, metals)'!$K2208:$Y2208, "#N/A")=14,TRUE,FALSE))</f>
        <v>0</v>
      </c>
      <c r="N2216" t="b">
        <f>AND(COUNTIF('Master list(no salts, metals)'!N2208,"&lt;=1"),IF(COUNTIF('Master list(no salts, metals)'!$K2208:$Y2208, "#N/A")=14,TRUE,FALSE))</f>
        <v>0</v>
      </c>
      <c r="O2216" t="b">
        <f>AND(COUNTIF('Master list(no salts, metals)'!O2208,"&lt;=1"),IF(COUNTIF('Master list(no salts, metals)'!$K2208:$Y2208, "#N/A")=14,TRUE,FALSE))</f>
        <v>0</v>
      </c>
      <c r="P2216" t="b">
        <f>AND(COUNTIF('Master list(no salts, metals)'!P2208,"&lt;=1"),IF(COUNTIF('Master list(no salts, metals)'!$K2208:$Y2208, "#N/A")=14,TRUE,FALSE))</f>
        <v>0</v>
      </c>
      <c r="Q2216" t="b">
        <f>AND(COUNTIF('Master list(no salts, metals)'!Q2208,"&lt;=1"),IF(COUNTIF('Master list(no salts, metals)'!$K2208:$Y2208, "#N/A")=14,TRUE,FALSE))</f>
        <v>0</v>
      </c>
      <c r="R2216" t="b">
        <f>AND(COUNTIF('Master list(no salts, metals)'!R2208,"&lt;=1"),IF(COUNTIF('Master list(no salts, metals)'!$K2208:$Y2208, "#N/A")=14,TRUE,FALSE))</f>
        <v>0</v>
      </c>
      <c r="S2216" t="b">
        <f>AND(COUNTIF('Master list(no salts, metals)'!S2208,"&lt;=1"),IF(COUNTIF('Master list(no salts, metals)'!$K2208:$Y2208, "#N/A")=14,TRUE,FALSE))</f>
        <v>0</v>
      </c>
      <c r="T2216" t="b">
        <f>AND(COUNTIF('Master list(no salts, metals)'!T2208,"&lt;=1"),IF(COUNTIF('Master list(no salts, metals)'!$K2208:$Y2208, "#N/A")=14,TRUE,FALSE))</f>
        <v>0</v>
      </c>
      <c r="U2216" t="b">
        <f>AND(COUNTIF('Master list(no salts, metals)'!U2208,"&lt;=1"),IF(COUNTIF('Master list(no salts, metals)'!$K2208:$Y2208, "#N/A")=14,TRUE,FALSE))</f>
        <v>0</v>
      </c>
      <c r="V2216" t="b">
        <f>AND(COUNTIF('Master list(no salts, metals)'!V2208,"&lt;=1"),IF(COUNTIF('Master list(no salts, metals)'!$K2208:$Y2208, "#N/A")=14,TRUE,FALSE))</f>
        <v>0</v>
      </c>
      <c r="W2216" t="b">
        <f>AND(COUNTIF('Master list(no salts, metals)'!W2208,"&lt;=1"),IF(COUNTIF('Master list(no salts, metals)'!$K2208:$Y2208, "#N/A")=14,TRUE,FALSE))</f>
        <v>1</v>
      </c>
      <c r="X2216" t="b">
        <f>AND(COUNTIF('Master list(no salts, metals)'!X2208,"&lt;=1"),IF(COUNTIF('Master list(no salts, metals)'!$K2208:$Y2208, "#N/A")=14,TRUE,FALSE))</f>
        <v>0</v>
      </c>
      <c r="Y2216" t="b">
        <f>AND(COUNTIF('Master list(no salts, metals)'!Y2208,"&lt;=1"),IF(COUNTIF('Master list(no salts, metals)'!$K2208:$Y2208, "#N/A")=14,TRUE,FALSE))</f>
        <v>0</v>
      </c>
    </row>
    <row r="2217" spans="11:25" x14ac:dyDescent="0.25">
      <c r="K2217" t="b">
        <f>AND(COUNTIF('Master list(no salts, metals)'!K2209,"&lt;=1"),IF(COUNTIF('Master list(no salts, metals)'!$K2209:$Y2209, "#N/A")=14,TRUE,FALSE))</f>
        <v>0</v>
      </c>
      <c r="L2217" t="b">
        <f>AND(COUNTIF('Master list(no salts, metals)'!L2209,"&lt;=1"),IF(COUNTIF('Master list(no salts, metals)'!$K2209:$Y2209, "#N/A")=14,TRUE,FALSE))</f>
        <v>0</v>
      </c>
      <c r="M2217" t="b">
        <f>AND(COUNTIF('Master list(no salts, metals)'!M2209,"&lt;=1"),IF(COUNTIF('Master list(no salts, metals)'!$K2209:$Y2209, "#N/A")=14,TRUE,FALSE))</f>
        <v>0</v>
      </c>
      <c r="N2217" t="b">
        <f>AND(COUNTIF('Master list(no salts, metals)'!N2209,"&lt;=1"),IF(COUNTIF('Master list(no salts, metals)'!$K2209:$Y2209, "#N/A")=14,TRUE,FALSE))</f>
        <v>0</v>
      </c>
      <c r="O2217" t="b">
        <f>AND(COUNTIF('Master list(no salts, metals)'!O2209,"&lt;=1"),IF(COUNTIF('Master list(no salts, metals)'!$K2209:$Y2209, "#N/A")=14,TRUE,FALSE))</f>
        <v>0</v>
      </c>
      <c r="P2217" t="b">
        <f>AND(COUNTIF('Master list(no salts, metals)'!P2209,"&lt;=1"),IF(COUNTIF('Master list(no salts, metals)'!$K2209:$Y2209, "#N/A")=14,TRUE,FALSE))</f>
        <v>0</v>
      </c>
      <c r="Q2217" t="b">
        <f>AND(COUNTIF('Master list(no salts, metals)'!Q2209,"&lt;=1"),IF(COUNTIF('Master list(no salts, metals)'!$K2209:$Y2209, "#N/A")=14,TRUE,FALSE))</f>
        <v>0</v>
      </c>
      <c r="R2217" t="b">
        <f>AND(COUNTIF('Master list(no salts, metals)'!R2209,"&lt;=1"),IF(COUNTIF('Master list(no salts, metals)'!$K2209:$Y2209, "#N/A")=14,TRUE,FALSE))</f>
        <v>0</v>
      </c>
      <c r="S2217" t="b">
        <f>AND(COUNTIF('Master list(no salts, metals)'!S2209,"&lt;=1"),IF(COUNTIF('Master list(no salts, metals)'!$K2209:$Y2209, "#N/A")=14,TRUE,FALSE))</f>
        <v>0</v>
      </c>
      <c r="T2217" t="b">
        <f>AND(COUNTIF('Master list(no salts, metals)'!T2209,"&lt;=1"),IF(COUNTIF('Master list(no salts, metals)'!$K2209:$Y2209, "#N/A")=14,TRUE,FALSE))</f>
        <v>0</v>
      </c>
      <c r="U2217" t="b">
        <f>AND(COUNTIF('Master list(no salts, metals)'!U2209,"&lt;=1"),IF(COUNTIF('Master list(no salts, metals)'!$K2209:$Y2209, "#N/A")=14,TRUE,FALSE))</f>
        <v>0</v>
      </c>
      <c r="V2217" t="b">
        <f>AND(COUNTIF('Master list(no salts, metals)'!V2209,"&lt;=1"),IF(COUNTIF('Master list(no salts, metals)'!$K2209:$Y2209, "#N/A")=14,TRUE,FALSE))</f>
        <v>0</v>
      </c>
      <c r="W2217" t="b">
        <f>AND(COUNTIF('Master list(no salts, metals)'!W2209,"&lt;=1"),IF(COUNTIF('Master list(no salts, metals)'!$K2209:$Y2209, "#N/A")=14,TRUE,FALSE))</f>
        <v>1</v>
      </c>
      <c r="X2217" t="b">
        <f>AND(COUNTIF('Master list(no salts, metals)'!X2209,"&lt;=1"),IF(COUNTIF('Master list(no salts, metals)'!$K2209:$Y2209, "#N/A")=14,TRUE,FALSE))</f>
        <v>0</v>
      </c>
      <c r="Y2217" t="b">
        <f>AND(COUNTIF('Master list(no salts, metals)'!Y2209,"&lt;=1"),IF(COUNTIF('Master list(no salts, metals)'!$K2209:$Y2209, "#N/A")=14,TRUE,FALSE))</f>
        <v>0</v>
      </c>
    </row>
    <row r="2218" spans="11:25" x14ac:dyDescent="0.25">
      <c r="K2218" t="b">
        <f>AND(COUNTIF('Master list(no salts, metals)'!K2210,"&lt;=1"),IF(COUNTIF('Master list(no salts, metals)'!$K2210:$Y2210, "#N/A")=14,TRUE,FALSE))</f>
        <v>0</v>
      </c>
      <c r="L2218" t="b">
        <f>AND(COUNTIF('Master list(no salts, metals)'!L2210,"&lt;=1"),IF(COUNTIF('Master list(no salts, metals)'!$K2210:$Y2210, "#N/A")=14,TRUE,FALSE))</f>
        <v>0</v>
      </c>
      <c r="M2218" t="b">
        <f>AND(COUNTIF('Master list(no salts, metals)'!M2210,"&lt;=1"),IF(COUNTIF('Master list(no salts, metals)'!$K2210:$Y2210, "#N/A")=14,TRUE,FALSE))</f>
        <v>0</v>
      </c>
      <c r="N2218" t="b">
        <f>AND(COUNTIF('Master list(no salts, metals)'!N2210,"&lt;=1"),IF(COUNTIF('Master list(no salts, metals)'!$K2210:$Y2210, "#N/A")=14,TRUE,FALSE))</f>
        <v>0</v>
      </c>
      <c r="O2218" t="b">
        <f>AND(COUNTIF('Master list(no salts, metals)'!O2210,"&lt;=1"),IF(COUNTIF('Master list(no salts, metals)'!$K2210:$Y2210, "#N/A")=14,TRUE,FALSE))</f>
        <v>0</v>
      </c>
      <c r="P2218" t="b">
        <f>AND(COUNTIF('Master list(no salts, metals)'!P2210,"&lt;=1"),IF(COUNTIF('Master list(no salts, metals)'!$K2210:$Y2210, "#N/A")=14,TRUE,FALSE))</f>
        <v>0</v>
      </c>
      <c r="Q2218" t="b">
        <f>AND(COUNTIF('Master list(no salts, metals)'!Q2210,"&lt;=1"),IF(COUNTIF('Master list(no salts, metals)'!$K2210:$Y2210, "#N/A")=14,TRUE,FALSE))</f>
        <v>0</v>
      </c>
      <c r="R2218" t="b">
        <f>AND(COUNTIF('Master list(no salts, metals)'!R2210,"&lt;=1"),IF(COUNTIF('Master list(no salts, metals)'!$K2210:$Y2210, "#N/A")=14,TRUE,FALSE))</f>
        <v>0</v>
      </c>
      <c r="S2218" t="b">
        <f>AND(COUNTIF('Master list(no salts, metals)'!S2210,"&lt;=1"),IF(COUNTIF('Master list(no salts, metals)'!$K2210:$Y2210, "#N/A")=14,TRUE,FALSE))</f>
        <v>0</v>
      </c>
      <c r="T2218" t="b">
        <f>AND(COUNTIF('Master list(no salts, metals)'!T2210,"&lt;=1"),IF(COUNTIF('Master list(no salts, metals)'!$K2210:$Y2210, "#N/A")=14,TRUE,FALSE))</f>
        <v>0</v>
      </c>
      <c r="U2218" t="b">
        <f>AND(COUNTIF('Master list(no salts, metals)'!U2210,"&lt;=1"),IF(COUNTIF('Master list(no salts, metals)'!$K2210:$Y2210, "#N/A")=14,TRUE,FALSE))</f>
        <v>0</v>
      </c>
      <c r="V2218" t="b">
        <f>AND(COUNTIF('Master list(no salts, metals)'!V2210,"&lt;=1"),IF(COUNTIF('Master list(no salts, metals)'!$K2210:$Y2210, "#N/A")=14,TRUE,FALSE))</f>
        <v>0</v>
      </c>
      <c r="W2218" t="b">
        <f>AND(COUNTIF('Master list(no salts, metals)'!W2210,"&lt;=1"),IF(COUNTIF('Master list(no salts, metals)'!$K2210:$Y2210, "#N/A")=14,TRUE,FALSE))</f>
        <v>1</v>
      </c>
      <c r="X2218" t="b">
        <f>AND(COUNTIF('Master list(no salts, metals)'!X2210,"&lt;=1"),IF(COUNTIF('Master list(no salts, metals)'!$K2210:$Y2210, "#N/A")=14,TRUE,FALSE))</f>
        <v>0</v>
      </c>
      <c r="Y2218" t="b">
        <f>AND(COUNTIF('Master list(no salts, metals)'!Y2210,"&lt;=1"),IF(COUNTIF('Master list(no salts, metals)'!$K2210:$Y2210, "#N/A")=14,TRUE,FALSE))</f>
        <v>0</v>
      </c>
    </row>
    <row r="2219" spans="11:25" x14ac:dyDescent="0.25">
      <c r="K2219" t="b">
        <f>AND(COUNTIF('Master list(no salts, metals)'!K2211,"&lt;=1"),IF(COUNTIF('Master list(no salts, metals)'!$K2211:$Y2211, "#N/A")=14,TRUE,FALSE))</f>
        <v>0</v>
      </c>
      <c r="L2219" t="b">
        <f>AND(COUNTIF('Master list(no salts, metals)'!L2211,"&lt;=1"),IF(COUNTIF('Master list(no salts, metals)'!$K2211:$Y2211, "#N/A")=14,TRUE,FALSE))</f>
        <v>0</v>
      </c>
      <c r="M2219" t="b">
        <f>AND(COUNTIF('Master list(no salts, metals)'!M2211,"&lt;=1"),IF(COUNTIF('Master list(no salts, metals)'!$K2211:$Y2211, "#N/A")=14,TRUE,FALSE))</f>
        <v>0</v>
      </c>
      <c r="N2219" t="b">
        <f>AND(COUNTIF('Master list(no salts, metals)'!N2211,"&lt;=1"),IF(COUNTIF('Master list(no salts, metals)'!$K2211:$Y2211, "#N/A")=14,TRUE,FALSE))</f>
        <v>0</v>
      </c>
      <c r="O2219" t="b">
        <f>AND(COUNTIF('Master list(no salts, metals)'!O2211,"&lt;=1"),IF(COUNTIF('Master list(no salts, metals)'!$K2211:$Y2211, "#N/A")=14,TRUE,FALSE))</f>
        <v>0</v>
      </c>
      <c r="P2219" t="b">
        <f>AND(COUNTIF('Master list(no salts, metals)'!P2211,"&lt;=1"),IF(COUNTIF('Master list(no salts, metals)'!$K2211:$Y2211, "#N/A")=14,TRUE,FALSE))</f>
        <v>0</v>
      </c>
      <c r="Q2219" t="b">
        <f>AND(COUNTIF('Master list(no salts, metals)'!Q2211,"&lt;=1"),IF(COUNTIF('Master list(no salts, metals)'!$K2211:$Y2211, "#N/A")=14,TRUE,FALSE))</f>
        <v>0</v>
      </c>
      <c r="R2219" t="b">
        <f>AND(COUNTIF('Master list(no salts, metals)'!R2211,"&lt;=1"),IF(COUNTIF('Master list(no salts, metals)'!$K2211:$Y2211, "#N/A")=14,TRUE,FALSE))</f>
        <v>0</v>
      </c>
      <c r="S2219" t="b">
        <f>AND(COUNTIF('Master list(no salts, metals)'!S2211,"&lt;=1"),IF(COUNTIF('Master list(no salts, metals)'!$K2211:$Y2211, "#N/A")=14,TRUE,FALSE))</f>
        <v>0</v>
      </c>
      <c r="T2219" t="b">
        <f>AND(COUNTIF('Master list(no salts, metals)'!T2211,"&lt;=1"),IF(COUNTIF('Master list(no salts, metals)'!$K2211:$Y2211, "#N/A")=14,TRUE,FALSE))</f>
        <v>0</v>
      </c>
      <c r="U2219" t="b">
        <f>AND(COUNTIF('Master list(no salts, metals)'!U2211,"&lt;=1"),IF(COUNTIF('Master list(no salts, metals)'!$K2211:$Y2211, "#N/A")=14,TRUE,FALSE))</f>
        <v>0</v>
      </c>
      <c r="V2219" t="b">
        <f>AND(COUNTIF('Master list(no salts, metals)'!V2211,"&lt;=1"),IF(COUNTIF('Master list(no salts, metals)'!$K2211:$Y2211, "#N/A")=14,TRUE,FALSE))</f>
        <v>0</v>
      </c>
      <c r="W2219" t="b">
        <f>AND(COUNTIF('Master list(no salts, metals)'!W2211,"&lt;=1"),IF(COUNTIF('Master list(no salts, metals)'!$K2211:$Y2211, "#N/A")=14,TRUE,FALSE))</f>
        <v>0</v>
      </c>
      <c r="X2219" t="b">
        <f>AND(COUNTIF('Master list(no salts, metals)'!X2211,"&lt;=1"),IF(COUNTIF('Master list(no salts, metals)'!$K2211:$Y2211, "#N/A")=14,TRUE,FALSE))</f>
        <v>1</v>
      </c>
      <c r="Y2219" t="b">
        <f>AND(COUNTIF('Master list(no salts, metals)'!Y2211,"&lt;=1"),IF(COUNTIF('Master list(no salts, metals)'!$K2211:$Y2211, "#N/A")=14,TRUE,FALSE))</f>
        <v>0</v>
      </c>
    </row>
    <row r="2220" spans="11:25" x14ac:dyDescent="0.25">
      <c r="K2220" t="b">
        <f>AND(COUNTIF('Master list(no salts, metals)'!K2212,"&lt;=1"),IF(COUNTIF('Master list(no salts, metals)'!$K2212:$Y2212, "#N/A")=14,TRUE,FALSE))</f>
        <v>0</v>
      </c>
      <c r="L2220" t="b">
        <f>AND(COUNTIF('Master list(no salts, metals)'!L2212,"&lt;=1"),IF(COUNTIF('Master list(no salts, metals)'!$K2212:$Y2212, "#N/A")=14,TRUE,FALSE))</f>
        <v>0</v>
      </c>
      <c r="M2220" t="b">
        <f>AND(COUNTIF('Master list(no salts, metals)'!M2212,"&lt;=1"),IF(COUNTIF('Master list(no salts, metals)'!$K2212:$Y2212, "#N/A")=14,TRUE,FALSE))</f>
        <v>0</v>
      </c>
      <c r="N2220" t="b">
        <f>AND(COUNTIF('Master list(no salts, metals)'!N2212,"&lt;=1"),IF(COUNTIF('Master list(no salts, metals)'!$K2212:$Y2212, "#N/A")=14,TRUE,FALSE))</f>
        <v>0</v>
      </c>
      <c r="O2220" t="b">
        <f>AND(COUNTIF('Master list(no salts, metals)'!O2212,"&lt;=1"),IF(COUNTIF('Master list(no salts, metals)'!$K2212:$Y2212, "#N/A")=14,TRUE,FALSE))</f>
        <v>0</v>
      </c>
      <c r="P2220" t="b">
        <f>AND(COUNTIF('Master list(no salts, metals)'!P2212,"&lt;=1"),IF(COUNTIF('Master list(no salts, metals)'!$K2212:$Y2212, "#N/A")=14,TRUE,FALSE))</f>
        <v>0</v>
      </c>
      <c r="Q2220" t="b">
        <f>AND(COUNTIF('Master list(no salts, metals)'!Q2212,"&lt;=1"),IF(COUNTIF('Master list(no salts, metals)'!$K2212:$Y2212, "#N/A")=14,TRUE,FALSE))</f>
        <v>0</v>
      </c>
      <c r="R2220" t="b">
        <f>AND(COUNTIF('Master list(no salts, metals)'!R2212,"&lt;=1"),IF(COUNTIF('Master list(no salts, metals)'!$K2212:$Y2212, "#N/A")=14,TRUE,FALSE))</f>
        <v>0</v>
      </c>
      <c r="S2220" t="b">
        <f>AND(COUNTIF('Master list(no salts, metals)'!S2212,"&lt;=1"),IF(COUNTIF('Master list(no salts, metals)'!$K2212:$Y2212, "#N/A")=14,TRUE,FALSE))</f>
        <v>0</v>
      </c>
      <c r="T2220" t="b">
        <f>AND(COUNTIF('Master list(no salts, metals)'!T2212,"&lt;=1"),IF(COUNTIF('Master list(no salts, metals)'!$K2212:$Y2212, "#N/A")=14,TRUE,FALSE))</f>
        <v>0</v>
      </c>
      <c r="U2220" t="b">
        <f>AND(COUNTIF('Master list(no salts, metals)'!U2212,"&lt;=1"),IF(COUNTIF('Master list(no salts, metals)'!$K2212:$Y2212, "#N/A")=14,TRUE,FALSE))</f>
        <v>0</v>
      </c>
      <c r="V2220" t="b">
        <f>AND(COUNTIF('Master list(no salts, metals)'!V2212,"&lt;=1"),IF(COUNTIF('Master list(no salts, metals)'!$K2212:$Y2212, "#N/A")=14,TRUE,FALSE))</f>
        <v>0</v>
      </c>
      <c r="W2220" t="b">
        <f>AND(COUNTIF('Master list(no salts, metals)'!W2212,"&lt;=1"),IF(COUNTIF('Master list(no salts, metals)'!$K2212:$Y2212, "#N/A")=14,TRUE,FALSE))</f>
        <v>1</v>
      </c>
      <c r="X2220" t="b">
        <f>AND(COUNTIF('Master list(no salts, metals)'!X2212,"&lt;=1"),IF(COUNTIF('Master list(no salts, metals)'!$K2212:$Y2212, "#N/A")=14,TRUE,FALSE))</f>
        <v>0</v>
      </c>
      <c r="Y2220" t="b">
        <f>AND(COUNTIF('Master list(no salts, metals)'!Y2212,"&lt;=1"),IF(COUNTIF('Master list(no salts, metals)'!$K2212:$Y2212, "#N/A")=14,TRUE,FALSE))</f>
        <v>0</v>
      </c>
    </row>
    <row r="2221" spans="11:25" x14ac:dyDescent="0.25">
      <c r="K2221" t="b">
        <f>AND(COUNTIF('Master list(no salts, metals)'!K2213,"&lt;=1"),IF(COUNTIF('Master list(no salts, metals)'!$K2213:$Y2213, "#N/A")=14,TRUE,FALSE))</f>
        <v>0</v>
      </c>
      <c r="L2221" t="b">
        <f>AND(COUNTIF('Master list(no salts, metals)'!L2213,"&lt;=1"),IF(COUNTIF('Master list(no salts, metals)'!$K2213:$Y2213, "#N/A")=14,TRUE,FALSE))</f>
        <v>0</v>
      </c>
      <c r="M2221" t="b">
        <f>AND(COUNTIF('Master list(no salts, metals)'!M2213,"&lt;=1"),IF(COUNTIF('Master list(no salts, metals)'!$K2213:$Y2213, "#N/A")=14,TRUE,FALSE))</f>
        <v>0</v>
      </c>
      <c r="N2221" t="b">
        <f>AND(COUNTIF('Master list(no salts, metals)'!N2213,"&lt;=1"),IF(COUNTIF('Master list(no salts, metals)'!$K2213:$Y2213, "#N/A")=14,TRUE,FALSE))</f>
        <v>0</v>
      </c>
      <c r="O2221" t="b">
        <f>AND(COUNTIF('Master list(no salts, metals)'!O2213,"&lt;=1"),IF(COUNTIF('Master list(no salts, metals)'!$K2213:$Y2213, "#N/A")=14,TRUE,FALSE))</f>
        <v>0</v>
      </c>
      <c r="P2221" t="b">
        <f>AND(COUNTIF('Master list(no salts, metals)'!P2213,"&lt;=1"),IF(COUNTIF('Master list(no salts, metals)'!$K2213:$Y2213, "#N/A")=14,TRUE,FALSE))</f>
        <v>0</v>
      </c>
      <c r="Q2221" t="b">
        <f>AND(COUNTIF('Master list(no salts, metals)'!Q2213,"&lt;=1"),IF(COUNTIF('Master list(no salts, metals)'!$K2213:$Y2213, "#N/A")=14,TRUE,FALSE))</f>
        <v>0</v>
      </c>
      <c r="R2221" t="b">
        <f>AND(COUNTIF('Master list(no salts, metals)'!R2213,"&lt;=1"),IF(COUNTIF('Master list(no salts, metals)'!$K2213:$Y2213, "#N/A")=14,TRUE,FALSE))</f>
        <v>0</v>
      </c>
      <c r="S2221" t="b">
        <f>AND(COUNTIF('Master list(no salts, metals)'!S2213,"&lt;=1"),IF(COUNTIF('Master list(no salts, metals)'!$K2213:$Y2213, "#N/A")=14,TRUE,FALSE))</f>
        <v>0</v>
      </c>
      <c r="T2221" t="b">
        <f>AND(COUNTIF('Master list(no salts, metals)'!T2213,"&lt;=1"),IF(COUNTIF('Master list(no salts, metals)'!$K2213:$Y2213, "#N/A")=14,TRUE,FALSE))</f>
        <v>1</v>
      </c>
      <c r="U2221" t="b">
        <f>AND(COUNTIF('Master list(no salts, metals)'!U2213,"&lt;=1"),IF(COUNTIF('Master list(no salts, metals)'!$K2213:$Y2213, "#N/A")=14,TRUE,FALSE))</f>
        <v>0</v>
      </c>
      <c r="V2221" t="b">
        <f>AND(COUNTIF('Master list(no salts, metals)'!V2213,"&lt;=1"),IF(COUNTIF('Master list(no salts, metals)'!$K2213:$Y2213, "#N/A")=14,TRUE,FALSE))</f>
        <v>0</v>
      </c>
      <c r="W2221" t="b">
        <f>AND(COUNTIF('Master list(no salts, metals)'!W2213,"&lt;=1"),IF(COUNTIF('Master list(no salts, metals)'!$K2213:$Y2213, "#N/A")=14,TRUE,FALSE))</f>
        <v>0</v>
      </c>
      <c r="X2221" t="b">
        <f>AND(COUNTIF('Master list(no salts, metals)'!X2213,"&lt;=1"),IF(COUNTIF('Master list(no salts, metals)'!$K2213:$Y2213, "#N/A")=14,TRUE,FALSE))</f>
        <v>0</v>
      </c>
      <c r="Y2221" t="b">
        <f>AND(COUNTIF('Master list(no salts, metals)'!Y2213,"&lt;=1"),IF(COUNTIF('Master list(no salts, metals)'!$K2213:$Y2213, "#N/A")=14,TRUE,FALSE))</f>
        <v>0</v>
      </c>
    </row>
    <row r="2222" spans="11:25" x14ac:dyDescent="0.25">
      <c r="K2222" t="b">
        <f>AND(COUNTIF('Master list(no salts, metals)'!K2214,"&lt;=1"),IF(COUNTIF('Master list(no salts, metals)'!$K2214:$Y2214, "#N/A")=14,TRUE,FALSE))</f>
        <v>0</v>
      </c>
      <c r="L2222" t="b">
        <f>AND(COUNTIF('Master list(no salts, metals)'!L2214,"&lt;=1"),IF(COUNTIF('Master list(no salts, metals)'!$K2214:$Y2214, "#N/A")=14,TRUE,FALSE))</f>
        <v>0</v>
      </c>
      <c r="M2222" t="b">
        <f>AND(COUNTIF('Master list(no salts, metals)'!M2214,"&lt;=1"),IF(COUNTIF('Master list(no salts, metals)'!$K2214:$Y2214, "#N/A")=14,TRUE,FALSE))</f>
        <v>0</v>
      </c>
      <c r="N2222" t="b">
        <f>AND(COUNTIF('Master list(no salts, metals)'!N2214,"&lt;=1"),IF(COUNTIF('Master list(no salts, metals)'!$K2214:$Y2214, "#N/A")=14,TRUE,FALSE))</f>
        <v>0</v>
      </c>
      <c r="O2222" t="b">
        <f>AND(COUNTIF('Master list(no salts, metals)'!O2214,"&lt;=1"),IF(COUNTIF('Master list(no salts, metals)'!$K2214:$Y2214, "#N/A")=14,TRUE,FALSE))</f>
        <v>0</v>
      </c>
      <c r="P2222" t="b">
        <f>AND(COUNTIF('Master list(no salts, metals)'!P2214,"&lt;=1"),IF(COUNTIF('Master list(no salts, metals)'!$K2214:$Y2214, "#N/A")=14,TRUE,FALSE))</f>
        <v>0</v>
      </c>
      <c r="Q2222" t="b">
        <f>AND(COUNTIF('Master list(no salts, metals)'!Q2214,"&lt;=1"),IF(COUNTIF('Master list(no salts, metals)'!$K2214:$Y2214, "#N/A")=14,TRUE,FALSE))</f>
        <v>0</v>
      </c>
      <c r="R2222" t="b">
        <f>AND(COUNTIF('Master list(no salts, metals)'!R2214,"&lt;=1"),IF(COUNTIF('Master list(no salts, metals)'!$K2214:$Y2214, "#N/A")=14,TRUE,FALSE))</f>
        <v>0</v>
      </c>
      <c r="S2222" t="b">
        <f>AND(COUNTIF('Master list(no salts, metals)'!S2214,"&lt;=1"),IF(COUNTIF('Master list(no salts, metals)'!$K2214:$Y2214, "#N/A")=14,TRUE,FALSE))</f>
        <v>0</v>
      </c>
      <c r="T2222" t="b">
        <f>AND(COUNTIF('Master list(no salts, metals)'!T2214,"&lt;=1"),IF(COUNTIF('Master list(no salts, metals)'!$K2214:$Y2214, "#N/A")=14,TRUE,FALSE))</f>
        <v>0</v>
      </c>
      <c r="U2222" t="b">
        <f>AND(COUNTIF('Master list(no salts, metals)'!U2214,"&lt;=1"),IF(COUNTIF('Master list(no salts, metals)'!$K2214:$Y2214, "#N/A")=14,TRUE,FALSE))</f>
        <v>0</v>
      </c>
      <c r="V2222" t="b">
        <f>AND(COUNTIF('Master list(no salts, metals)'!V2214,"&lt;=1"),IF(COUNTIF('Master list(no salts, metals)'!$K2214:$Y2214, "#N/A")=14,TRUE,FALSE))</f>
        <v>0</v>
      </c>
      <c r="W2222" t="b">
        <f>AND(COUNTIF('Master list(no salts, metals)'!W2214,"&lt;=1"),IF(COUNTIF('Master list(no salts, metals)'!$K2214:$Y2214, "#N/A")=14,TRUE,FALSE))</f>
        <v>1</v>
      </c>
      <c r="X2222" t="b">
        <f>AND(COUNTIF('Master list(no salts, metals)'!X2214,"&lt;=1"),IF(COUNTIF('Master list(no salts, metals)'!$K2214:$Y2214, "#N/A")=14,TRUE,FALSE))</f>
        <v>0</v>
      </c>
      <c r="Y2222" t="b">
        <f>AND(COUNTIF('Master list(no salts, metals)'!Y2214,"&lt;=1"),IF(COUNTIF('Master list(no salts, metals)'!$K2214:$Y2214, "#N/A")=14,TRUE,FALSE))</f>
        <v>0</v>
      </c>
    </row>
    <row r="2223" spans="11:25" x14ac:dyDescent="0.25">
      <c r="K2223" t="b">
        <f>AND(COUNTIF('Master list(no salts, metals)'!K2215,"&lt;=1"),IF(COUNTIF('Master list(no salts, metals)'!$K2215:$Y2215, "#N/A")=14,TRUE,FALSE))</f>
        <v>0</v>
      </c>
      <c r="L2223" t="b">
        <f>AND(COUNTIF('Master list(no salts, metals)'!L2215,"&lt;=1"),IF(COUNTIF('Master list(no salts, metals)'!$K2215:$Y2215, "#N/A")=14,TRUE,FALSE))</f>
        <v>0</v>
      </c>
      <c r="M2223" t="b">
        <f>AND(COUNTIF('Master list(no salts, metals)'!M2215,"&lt;=1"),IF(COUNTIF('Master list(no salts, metals)'!$K2215:$Y2215, "#N/A")=14,TRUE,FALSE))</f>
        <v>0</v>
      </c>
      <c r="N2223" t="b">
        <f>AND(COUNTIF('Master list(no salts, metals)'!N2215,"&lt;=1"),IF(COUNTIF('Master list(no salts, metals)'!$K2215:$Y2215, "#N/A")=14,TRUE,FALSE))</f>
        <v>0</v>
      </c>
      <c r="O2223" t="b">
        <f>AND(COUNTIF('Master list(no salts, metals)'!O2215,"&lt;=1"),IF(COUNTIF('Master list(no salts, metals)'!$K2215:$Y2215, "#N/A")=14,TRUE,FALSE))</f>
        <v>0</v>
      </c>
      <c r="P2223" t="b">
        <f>AND(COUNTIF('Master list(no salts, metals)'!P2215,"&lt;=1"),IF(COUNTIF('Master list(no salts, metals)'!$K2215:$Y2215, "#N/A")=14,TRUE,FALSE))</f>
        <v>0</v>
      </c>
      <c r="Q2223" t="b">
        <f>AND(COUNTIF('Master list(no salts, metals)'!Q2215,"&lt;=1"),IF(COUNTIF('Master list(no salts, metals)'!$K2215:$Y2215, "#N/A")=14,TRUE,FALSE))</f>
        <v>0</v>
      </c>
      <c r="R2223" t="b">
        <f>AND(COUNTIF('Master list(no salts, metals)'!R2215,"&lt;=1"),IF(COUNTIF('Master list(no salts, metals)'!$K2215:$Y2215, "#N/A")=14,TRUE,FALSE))</f>
        <v>0</v>
      </c>
      <c r="S2223" t="b">
        <f>AND(COUNTIF('Master list(no salts, metals)'!S2215,"&lt;=1"),IF(COUNTIF('Master list(no salts, metals)'!$K2215:$Y2215, "#N/A")=14,TRUE,FALSE))</f>
        <v>0</v>
      </c>
      <c r="T2223" t="b">
        <f>AND(COUNTIF('Master list(no salts, metals)'!T2215,"&lt;=1"),IF(COUNTIF('Master list(no salts, metals)'!$K2215:$Y2215, "#N/A")=14,TRUE,FALSE))</f>
        <v>0</v>
      </c>
      <c r="U2223" t="b">
        <f>AND(COUNTIF('Master list(no salts, metals)'!U2215,"&lt;=1"),IF(COUNTIF('Master list(no salts, metals)'!$K2215:$Y2215, "#N/A")=14,TRUE,FALSE))</f>
        <v>0</v>
      </c>
      <c r="V2223" t="b">
        <f>AND(COUNTIF('Master list(no salts, metals)'!V2215,"&lt;=1"),IF(COUNTIF('Master list(no salts, metals)'!$K2215:$Y2215, "#N/A")=14,TRUE,FALSE))</f>
        <v>0</v>
      </c>
      <c r="W2223" t="b">
        <f>AND(COUNTIF('Master list(no salts, metals)'!W2215,"&lt;=1"),IF(COUNTIF('Master list(no salts, metals)'!$K2215:$Y2215, "#N/A")=14,TRUE,FALSE))</f>
        <v>1</v>
      </c>
      <c r="X2223" t="b">
        <f>AND(COUNTIF('Master list(no salts, metals)'!X2215,"&lt;=1"),IF(COUNTIF('Master list(no salts, metals)'!$K2215:$Y2215, "#N/A")=14,TRUE,FALSE))</f>
        <v>0</v>
      </c>
      <c r="Y2223" t="b">
        <f>AND(COUNTIF('Master list(no salts, metals)'!Y2215,"&lt;=1"),IF(COUNTIF('Master list(no salts, metals)'!$K2215:$Y2215, "#N/A")=14,TRUE,FALSE))</f>
        <v>0</v>
      </c>
    </row>
    <row r="2224" spans="11:25" x14ac:dyDescent="0.25">
      <c r="K2224" t="b">
        <f>AND(COUNTIF('Master list(no salts, metals)'!K2216,"&lt;=1"),IF(COUNTIF('Master list(no salts, metals)'!$K2216:$Y2216, "#N/A")=14,TRUE,FALSE))</f>
        <v>0</v>
      </c>
      <c r="L2224" t="b">
        <f>AND(COUNTIF('Master list(no salts, metals)'!L2216,"&lt;=1"),IF(COUNTIF('Master list(no salts, metals)'!$K2216:$Y2216, "#N/A")=14,TRUE,FALSE))</f>
        <v>0</v>
      </c>
      <c r="M2224" t="b">
        <f>AND(COUNTIF('Master list(no salts, metals)'!M2216,"&lt;=1"),IF(COUNTIF('Master list(no salts, metals)'!$K2216:$Y2216, "#N/A")=14,TRUE,FALSE))</f>
        <v>0</v>
      </c>
      <c r="N2224" t="b">
        <f>AND(COUNTIF('Master list(no salts, metals)'!N2216,"&lt;=1"),IF(COUNTIF('Master list(no salts, metals)'!$K2216:$Y2216, "#N/A")=14,TRUE,FALSE))</f>
        <v>0</v>
      </c>
      <c r="O2224" t="b">
        <f>AND(COUNTIF('Master list(no salts, metals)'!O2216,"&lt;=1"),IF(COUNTIF('Master list(no salts, metals)'!$K2216:$Y2216, "#N/A")=14,TRUE,FALSE))</f>
        <v>0</v>
      </c>
      <c r="P2224" t="b">
        <f>AND(COUNTIF('Master list(no salts, metals)'!P2216,"&lt;=1"),IF(COUNTIF('Master list(no salts, metals)'!$K2216:$Y2216, "#N/A")=14,TRUE,FALSE))</f>
        <v>0</v>
      </c>
      <c r="Q2224" t="b">
        <f>AND(COUNTIF('Master list(no salts, metals)'!Q2216,"&lt;=1"),IF(COUNTIF('Master list(no salts, metals)'!$K2216:$Y2216, "#N/A")=14,TRUE,FALSE))</f>
        <v>0</v>
      </c>
      <c r="R2224" t="b">
        <f>AND(COUNTIF('Master list(no salts, metals)'!R2216,"&lt;=1"),IF(COUNTIF('Master list(no salts, metals)'!$K2216:$Y2216, "#N/A")=14,TRUE,FALSE))</f>
        <v>0</v>
      </c>
      <c r="S2224" t="b">
        <f>AND(COUNTIF('Master list(no salts, metals)'!S2216,"&lt;=1"),IF(COUNTIF('Master list(no salts, metals)'!$K2216:$Y2216, "#N/A")=14,TRUE,FALSE))</f>
        <v>0</v>
      </c>
      <c r="T2224" t="b">
        <f>AND(COUNTIF('Master list(no salts, metals)'!T2216,"&lt;=1"),IF(COUNTIF('Master list(no salts, metals)'!$K2216:$Y2216, "#N/A")=14,TRUE,FALSE))</f>
        <v>0</v>
      </c>
      <c r="U2224" t="b">
        <f>AND(COUNTIF('Master list(no salts, metals)'!U2216,"&lt;=1"),IF(COUNTIF('Master list(no salts, metals)'!$K2216:$Y2216, "#N/A")=14,TRUE,FALSE))</f>
        <v>0</v>
      </c>
      <c r="V2224" t="b">
        <f>AND(COUNTIF('Master list(no salts, metals)'!V2216,"&lt;=1"),IF(COUNTIF('Master list(no salts, metals)'!$K2216:$Y2216, "#N/A")=14,TRUE,FALSE))</f>
        <v>0</v>
      </c>
      <c r="W2224" t="b">
        <f>AND(COUNTIF('Master list(no salts, metals)'!W2216,"&lt;=1"),IF(COUNTIF('Master list(no salts, metals)'!$K2216:$Y2216, "#N/A")=14,TRUE,FALSE))</f>
        <v>1</v>
      </c>
      <c r="X2224" t="b">
        <f>AND(COUNTIF('Master list(no salts, metals)'!X2216,"&lt;=1"),IF(COUNTIF('Master list(no salts, metals)'!$K2216:$Y2216, "#N/A")=14,TRUE,FALSE))</f>
        <v>0</v>
      </c>
      <c r="Y2224" t="b">
        <f>AND(COUNTIF('Master list(no salts, metals)'!Y2216,"&lt;=1"),IF(COUNTIF('Master list(no salts, metals)'!$K2216:$Y2216, "#N/A")=14,TRUE,FALSE))</f>
        <v>0</v>
      </c>
    </row>
    <row r="2225" spans="11:25" x14ac:dyDescent="0.25">
      <c r="K2225" t="b">
        <f>AND(COUNTIF('Master list(no salts, metals)'!K2217,"&lt;=1"),IF(COUNTIF('Master list(no salts, metals)'!$K2217:$Y2217, "#N/A")=14,TRUE,FALSE))</f>
        <v>0</v>
      </c>
      <c r="L2225" t="b">
        <f>AND(COUNTIF('Master list(no salts, metals)'!L2217,"&lt;=1"),IF(COUNTIF('Master list(no salts, metals)'!$K2217:$Y2217, "#N/A")=14,TRUE,FALSE))</f>
        <v>0</v>
      </c>
      <c r="M2225" t="b">
        <f>AND(COUNTIF('Master list(no salts, metals)'!M2217,"&lt;=1"),IF(COUNTIF('Master list(no salts, metals)'!$K2217:$Y2217, "#N/A")=14,TRUE,FALSE))</f>
        <v>0</v>
      </c>
      <c r="N2225" t="b">
        <f>AND(COUNTIF('Master list(no salts, metals)'!N2217,"&lt;=1"),IF(COUNTIF('Master list(no salts, metals)'!$K2217:$Y2217, "#N/A")=14,TRUE,FALSE))</f>
        <v>0</v>
      </c>
      <c r="O2225" t="b">
        <f>AND(COUNTIF('Master list(no salts, metals)'!O2217,"&lt;=1"),IF(COUNTIF('Master list(no salts, metals)'!$K2217:$Y2217, "#N/A")=14,TRUE,FALSE))</f>
        <v>0</v>
      </c>
      <c r="P2225" t="b">
        <f>AND(COUNTIF('Master list(no salts, metals)'!P2217,"&lt;=1"),IF(COUNTIF('Master list(no salts, metals)'!$K2217:$Y2217, "#N/A")=14,TRUE,FALSE))</f>
        <v>0</v>
      </c>
      <c r="Q2225" t="b">
        <f>AND(COUNTIF('Master list(no salts, metals)'!Q2217,"&lt;=1"),IF(COUNTIF('Master list(no salts, metals)'!$K2217:$Y2217, "#N/A")=14,TRUE,FALSE))</f>
        <v>0</v>
      </c>
      <c r="R2225" t="b">
        <f>AND(COUNTIF('Master list(no salts, metals)'!R2217,"&lt;=1"),IF(COUNTIF('Master list(no salts, metals)'!$K2217:$Y2217, "#N/A")=14,TRUE,FALSE))</f>
        <v>0</v>
      </c>
      <c r="S2225" t="b">
        <f>AND(COUNTIF('Master list(no salts, metals)'!S2217,"&lt;=1"),IF(COUNTIF('Master list(no salts, metals)'!$K2217:$Y2217, "#N/A")=14,TRUE,FALSE))</f>
        <v>0</v>
      </c>
      <c r="T2225" t="b">
        <f>AND(COUNTIF('Master list(no salts, metals)'!T2217,"&lt;=1"),IF(COUNTIF('Master list(no salts, metals)'!$K2217:$Y2217, "#N/A")=14,TRUE,FALSE))</f>
        <v>0</v>
      </c>
      <c r="U2225" t="b">
        <f>AND(COUNTIF('Master list(no salts, metals)'!U2217,"&lt;=1"),IF(COUNTIF('Master list(no salts, metals)'!$K2217:$Y2217, "#N/A")=14,TRUE,FALSE))</f>
        <v>0</v>
      </c>
      <c r="V2225" t="b">
        <f>AND(COUNTIF('Master list(no salts, metals)'!V2217,"&lt;=1"),IF(COUNTIF('Master list(no salts, metals)'!$K2217:$Y2217, "#N/A")=14,TRUE,FALSE))</f>
        <v>0</v>
      </c>
      <c r="W2225" t="b">
        <f>AND(COUNTIF('Master list(no salts, metals)'!W2217,"&lt;=1"),IF(COUNTIF('Master list(no salts, metals)'!$K2217:$Y2217, "#N/A")=14,TRUE,FALSE))</f>
        <v>0</v>
      </c>
      <c r="X2225" t="b">
        <f>AND(COUNTIF('Master list(no salts, metals)'!X2217,"&lt;=1"),IF(COUNTIF('Master list(no salts, metals)'!$K2217:$Y2217, "#N/A")=14,TRUE,FALSE))</f>
        <v>0</v>
      </c>
      <c r="Y2225" t="b">
        <f>AND(COUNTIF('Master list(no salts, metals)'!Y2217,"&lt;=1"),IF(COUNTIF('Master list(no salts, metals)'!$K2217:$Y2217, "#N/A")=14,TRUE,FALSE))</f>
        <v>0</v>
      </c>
    </row>
    <row r="2226" spans="11:25" x14ac:dyDescent="0.25">
      <c r="K2226" t="b">
        <f>AND(COUNTIF('Master list(no salts, metals)'!K2218,"&lt;=1"),IF(COUNTIF('Master list(no salts, metals)'!$K2218:$Y2218, "#N/A")=14,TRUE,FALSE))</f>
        <v>0</v>
      </c>
      <c r="L2226" t="b">
        <f>AND(COUNTIF('Master list(no salts, metals)'!L2218,"&lt;=1"),IF(COUNTIF('Master list(no salts, metals)'!$K2218:$Y2218, "#N/A")=14,TRUE,FALSE))</f>
        <v>0</v>
      </c>
      <c r="M2226" t="b">
        <f>AND(COUNTIF('Master list(no salts, metals)'!M2218,"&lt;=1"),IF(COUNTIF('Master list(no salts, metals)'!$K2218:$Y2218, "#N/A")=14,TRUE,FALSE))</f>
        <v>0</v>
      </c>
      <c r="N2226" t="b">
        <f>AND(COUNTIF('Master list(no salts, metals)'!N2218,"&lt;=1"),IF(COUNTIF('Master list(no salts, metals)'!$K2218:$Y2218, "#N/A")=14,TRUE,FALSE))</f>
        <v>0</v>
      </c>
      <c r="O2226" t="b">
        <f>AND(COUNTIF('Master list(no salts, metals)'!O2218,"&lt;=1"),IF(COUNTIF('Master list(no salts, metals)'!$K2218:$Y2218, "#N/A")=14,TRUE,FALSE))</f>
        <v>0</v>
      </c>
      <c r="P2226" t="b">
        <f>AND(COUNTIF('Master list(no salts, metals)'!P2218,"&lt;=1"),IF(COUNTIF('Master list(no salts, metals)'!$K2218:$Y2218, "#N/A")=14,TRUE,FALSE))</f>
        <v>0</v>
      </c>
      <c r="Q2226" t="b">
        <f>AND(COUNTIF('Master list(no salts, metals)'!Q2218,"&lt;=1"),IF(COUNTIF('Master list(no salts, metals)'!$K2218:$Y2218, "#N/A")=14,TRUE,FALSE))</f>
        <v>0</v>
      </c>
      <c r="R2226" t="b">
        <f>AND(COUNTIF('Master list(no salts, metals)'!R2218,"&lt;=1"),IF(COUNTIF('Master list(no salts, metals)'!$K2218:$Y2218, "#N/A")=14,TRUE,FALSE))</f>
        <v>0</v>
      </c>
      <c r="S2226" t="b">
        <f>AND(COUNTIF('Master list(no salts, metals)'!S2218,"&lt;=1"),IF(COUNTIF('Master list(no salts, metals)'!$K2218:$Y2218, "#N/A")=14,TRUE,FALSE))</f>
        <v>0</v>
      </c>
      <c r="T2226" t="b">
        <f>AND(COUNTIF('Master list(no salts, metals)'!T2218,"&lt;=1"),IF(COUNTIF('Master list(no salts, metals)'!$K2218:$Y2218, "#N/A")=14,TRUE,FALSE))</f>
        <v>0</v>
      </c>
      <c r="U2226" t="b">
        <f>AND(COUNTIF('Master list(no salts, metals)'!U2218,"&lt;=1"),IF(COUNTIF('Master list(no salts, metals)'!$K2218:$Y2218, "#N/A")=14,TRUE,FALSE))</f>
        <v>0</v>
      </c>
      <c r="V2226" t="b">
        <f>AND(COUNTIF('Master list(no salts, metals)'!V2218,"&lt;=1"),IF(COUNTIF('Master list(no salts, metals)'!$K2218:$Y2218, "#N/A")=14,TRUE,FALSE))</f>
        <v>0</v>
      </c>
      <c r="W2226" t="b">
        <f>AND(COUNTIF('Master list(no salts, metals)'!W2218,"&lt;=1"),IF(COUNTIF('Master list(no salts, metals)'!$K2218:$Y2218, "#N/A")=14,TRUE,FALSE))</f>
        <v>1</v>
      </c>
      <c r="X2226" t="b">
        <f>AND(COUNTIF('Master list(no salts, metals)'!X2218,"&lt;=1"),IF(COUNTIF('Master list(no salts, metals)'!$K2218:$Y2218, "#N/A")=14,TRUE,FALSE))</f>
        <v>0</v>
      </c>
      <c r="Y2226" t="b">
        <f>AND(COUNTIF('Master list(no salts, metals)'!Y2218,"&lt;=1"),IF(COUNTIF('Master list(no salts, metals)'!$K2218:$Y2218, "#N/A")=14,TRUE,FALSE))</f>
        <v>0</v>
      </c>
    </row>
    <row r="2227" spans="11:25" x14ac:dyDescent="0.25">
      <c r="K2227" t="b">
        <f>AND(COUNTIF('Master list(no salts, metals)'!K2219,"&lt;=1"),IF(COUNTIF('Master list(no salts, metals)'!$K2219:$Y2219, "#N/A")=14,TRUE,FALSE))</f>
        <v>0</v>
      </c>
      <c r="L2227" t="b">
        <f>AND(COUNTIF('Master list(no salts, metals)'!L2219,"&lt;=1"),IF(COUNTIF('Master list(no salts, metals)'!$K2219:$Y2219, "#N/A")=14,TRUE,FALSE))</f>
        <v>0</v>
      </c>
      <c r="M2227" t="b">
        <f>AND(COUNTIF('Master list(no salts, metals)'!M2219,"&lt;=1"),IF(COUNTIF('Master list(no salts, metals)'!$K2219:$Y2219, "#N/A")=14,TRUE,FALSE))</f>
        <v>0</v>
      </c>
      <c r="N2227" t="b">
        <f>AND(COUNTIF('Master list(no salts, metals)'!N2219,"&lt;=1"),IF(COUNTIF('Master list(no salts, metals)'!$K2219:$Y2219, "#N/A")=14,TRUE,FALSE))</f>
        <v>0</v>
      </c>
      <c r="O2227" t="b">
        <f>AND(COUNTIF('Master list(no salts, metals)'!O2219,"&lt;=1"),IF(COUNTIF('Master list(no salts, metals)'!$K2219:$Y2219, "#N/A")=14,TRUE,FALSE))</f>
        <v>0</v>
      </c>
      <c r="P2227" t="b">
        <f>AND(COUNTIF('Master list(no salts, metals)'!P2219,"&lt;=1"),IF(COUNTIF('Master list(no salts, metals)'!$K2219:$Y2219, "#N/A")=14,TRUE,FALSE))</f>
        <v>0</v>
      </c>
      <c r="Q2227" t="b">
        <f>AND(COUNTIF('Master list(no salts, metals)'!Q2219,"&lt;=1"),IF(COUNTIF('Master list(no salts, metals)'!$K2219:$Y2219, "#N/A")=14,TRUE,FALSE))</f>
        <v>0</v>
      </c>
      <c r="R2227" t="b">
        <f>AND(COUNTIF('Master list(no salts, metals)'!R2219,"&lt;=1"),IF(COUNTIF('Master list(no salts, metals)'!$K2219:$Y2219, "#N/A")=14,TRUE,FALSE))</f>
        <v>0</v>
      </c>
      <c r="S2227" t="b">
        <f>AND(COUNTIF('Master list(no salts, metals)'!S2219,"&lt;=1"),IF(COUNTIF('Master list(no salts, metals)'!$K2219:$Y2219, "#N/A")=14,TRUE,FALSE))</f>
        <v>0</v>
      </c>
      <c r="T2227" t="b">
        <f>AND(COUNTIF('Master list(no salts, metals)'!T2219,"&lt;=1"),IF(COUNTIF('Master list(no salts, metals)'!$K2219:$Y2219, "#N/A")=14,TRUE,FALSE))</f>
        <v>0</v>
      </c>
      <c r="U2227" t="b">
        <f>AND(COUNTIF('Master list(no salts, metals)'!U2219,"&lt;=1"),IF(COUNTIF('Master list(no salts, metals)'!$K2219:$Y2219, "#N/A")=14,TRUE,FALSE))</f>
        <v>0</v>
      </c>
      <c r="V2227" t="b">
        <f>AND(COUNTIF('Master list(no salts, metals)'!V2219,"&lt;=1"),IF(COUNTIF('Master list(no salts, metals)'!$K2219:$Y2219, "#N/A")=14,TRUE,FALSE))</f>
        <v>0</v>
      </c>
      <c r="W2227" t="b">
        <f>AND(COUNTIF('Master list(no salts, metals)'!W2219,"&lt;=1"),IF(COUNTIF('Master list(no salts, metals)'!$K2219:$Y2219, "#N/A")=14,TRUE,FALSE))</f>
        <v>0</v>
      </c>
      <c r="X2227" t="b">
        <f>AND(COUNTIF('Master list(no salts, metals)'!X2219,"&lt;=1"),IF(COUNTIF('Master list(no salts, metals)'!$K2219:$Y2219, "#N/A")=14,TRUE,FALSE))</f>
        <v>0</v>
      </c>
      <c r="Y2227" t="b">
        <f>AND(COUNTIF('Master list(no salts, metals)'!Y2219,"&lt;=1"),IF(COUNTIF('Master list(no salts, metals)'!$K2219:$Y2219, "#N/A")=14,TRUE,FALSE))</f>
        <v>0</v>
      </c>
    </row>
    <row r="2228" spans="11:25" x14ac:dyDescent="0.25">
      <c r="K2228" t="b">
        <f>AND(COUNTIF('Master list(no salts, metals)'!K2220,"&lt;=1"),IF(COUNTIF('Master list(no salts, metals)'!$K2220:$Y2220, "#N/A")=14,TRUE,FALSE))</f>
        <v>0</v>
      </c>
      <c r="L2228" t="b">
        <f>AND(COUNTIF('Master list(no salts, metals)'!L2220,"&lt;=1"),IF(COUNTIF('Master list(no salts, metals)'!$K2220:$Y2220, "#N/A")=14,TRUE,FALSE))</f>
        <v>0</v>
      </c>
      <c r="M2228" t="b">
        <f>AND(COUNTIF('Master list(no salts, metals)'!M2220,"&lt;=1"),IF(COUNTIF('Master list(no salts, metals)'!$K2220:$Y2220, "#N/A")=14,TRUE,FALSE))</f>
        <v>0</v>
      </c>
      <c r="N2228" t="b">
        <f>AND(COUNTIF('Master list(no salts, metals)'!N2220,"&lt;=1"),IF(COUNTIF('Master list(no salts, metals)'!$K2220:$Y2220, "#N/A")=14,TRUE,FALSE))</f>
        <v>0</v>
      </c>
      <c r="O2228" t="b">
        <f>AND(COUNTIF('Master list(no salts, metals)'!O2220,"&lt;=1"),IF(COUNTIF('Master list(no salts, metals)'!$K2220:$Y2220, "#N/A")=14,TRUE,FALSE))</f>
        <v>0</v>
      </c>
      <c r="P2228" t="b">
        <f>AND(COUNTIF('Master list(no salts, metals)'!P2220,"&lt;=1"),IF(COUNTIF('Master list(no salts, metals)'!$K2220:$Y2220, "#N/A")=14,TRUE,FALSE))</f>
        <v>0</v>
      </c>
      <c r="Q2228" t="b">
        <f>AND(COUNTIF('Master list(no salts, metals)'!Q2220,"&lt;=1"),IF(COUNTIF('Master list(no salts, metals)'!$K2220:$Y2220, "#N/A")=14,TRUE,FALSE))</f>
        <v>0</v>
      </c>
      <c r="R2228" t="b">
        <f>AND(COUNTIF('Master list(no salts, metals)'!R2220,"&lt;=1"),IF(COUNTIF('Master list(no salts, metals)'!$K2220:$Y2220, "#N/A")=14,TRUE,FALSE))</f>
        <v>0</v>
      </c>
      <c r="S2228" t="b">
        <f>AND(COUNTIF('Master list(no salts, metals)'!S2220,"&lt;=1"),IF(COUNTIF('Master list(no salts, metals)'!$K2220:$Y2220, "#N/A")=14,TRUE,FALSE))</f>
        <v>0</v>
      </c>
      <c r="T2228" t="b">
        <f>AND(COUNTIF('Master list(no salts, metals)'!T2220,"&lt;=1"),IF(COUNTIF('Master list(no salts, metals)'!$K2220:$Y2220, "#N/A")=14,TRUE,FALSE))</f>
        <v>0</v>
      </c>
      <c r="U2228" t="b">
        <f>AND(COUNTIF('Master list(no salts, metals)'!U2220,"&lt;=1"),IF(COUNTIF('Master list(no salts, metals)'!$K2220:$Y2220, "#N/A")=14,TRUE,FALSE))</f>
        <v>0</v>
      </c>
      <c r="V2228" t="b">
        <f>AND(COUNTIF('Master list(no salts, metals)'!V2220,"&lt;=1"),IF(COUNTIF('Master list(no salts, metals)'!$K2220:$Y2220, "#N/A")=14,TRUE,FALSE))</f>
        <v>0</v>
      </c>
      <c r="W2228" t="b">
        <f>AND(COUNTIF('Master list(no salts, metals)'!W2220,"&lt;=1"),IF(COUNTIF('Master list(no salts, metals)'!$K2220:$Y2220, "#N/A")=14,TRUE,FALSE))</f>
        <v>0</v>
      </c>
      <c r="X2228" t="b">
        <f>AND(COUNTIF('Master list(no salts, metals)'!X2220,"&lt;=1"),IF(COUNTIF('Master list(no salts, metals)'!$K2220:$Y2220, "#N/A")=14,TRUE,FALSE))</f>
        <v>0</v>
      </c>
      <c r="Y2228" t="b">
        <f>AND(COUNTIF('Master list(no salts, metals)'!Y2220,"&lt;=1"),IF(COUNTIF('Master list(no salts, metals)'!$K2220:$Y2220, "#N/A")=14,TRUE,FALSE))</f>
        <v>0</v>
      </c>
    </row>
    <row r="2229" spans="11:25" x14ac:dyDescent="0.25">
      <c r="K2229" t="b">
        <f>AND(COUNTIF('Master list(no salts, metals)'!K2221,"&lt;=1"),IF(COUNTIF('Master list(no salts, metals)'!$K2221:$Y2221, "#N/A")=14,TRUE,FALSE))</f>
        <v>0</v>
      </c>
      <c r="L2229" t="b">
        <f>AND(COUNTIF('Master list(no salts, metals)'!L2221,"&lt;=1"),IF(COUNTIF('Master list(no salts, metals)'!$K2221:$Y2221, "#N/A")=14,TRUE,FALSE))</f>
        <v>0</v>
      </c>
      <c r="M2229" t="b">
        <f>AND(COUNTIF('Master list(no salts, metals)'!M2221,"&lt;=1"),IF(COUNTIF('Master list(no salts, metals)'!$K2221:$Y2221, "#N/A")=14,TRUE,FALSE))</f>
        <v>0</v>
      </c>
      <c r="N2229" t="b">
        <f>AND(COUNTIF('Master list(no salts, metals)'!N2221,"&lt;=1"),IF(COUNTIF('Master list(no salts, metals)'!$K2221:$Y2221, "#N/A")=14,TRUE,FALSE))</f>
        <v>0</v>
      </c>
      <c r="O2229" t="b">
        <f>AND(COUNTIF('Master list(no salts, metals)'!O2221,"&lt;=1"),IF(COUNTIF('Master list(no salts, metals)'!$K2221:$Y2221, "#N/A")=14,TRUE,FALSE))</f>
        <v>0</v>
      </c>
      <c r="P2229" t="b">
        <f>AND(COUNTIF('Master list(no salts, metals)'!P2221,"&lt;=1"),IF(COUNTIF('Master list(no salts, metals)'!$K2221:$Y2221, "#N/A")=14,TRUE,FALSE))</f>
        <v>0</v>
      </c>
      <c r="Q2229" t="b">
        <f>AND(COUNTIF('Master list(no salts, metals)'!Q2221,"&lt;=1"),IF(COUNTIF('Master list(no salts, metals)'!$K2221:$Y2221, "#N/A")=14,TRUE,FALSE))</f>
        <v>0</v>
      </c>
      <c r="R2229" t="b">
        <f>AND(COUNTIF('Master list(no salts, metals)'!R2221,"&lt;=1"),IF(COUNTIF('Master list(no salts, metals)'!$K2221:$Y2221, "#N/A")=14,TRUE,FALSE))</f>
        <v>0</v>
      </c>
      <c r="S2229" t="b">
        <f>AND(COUNTIF('Master list(no salts, metals)'!S2221,"&lt;=1"),IF(COUNTIF('Master list(no salts, metals)'!$K2221:$Y2221, "#N/A")=14,TRUE,FALSE))</f>
        <v>0</v>
      </c>
      <c r="T2229" t="b">
        <f>AND(COUNTIF('Master list(no salts, metals)'!T2221,"&lt;=1"),IF(COUNTIF('Master list(no salts, metals)'!$K2221:$Y2221, "#N/A")=14,TRUE,FALSE))</f>
        <v>0</v>
      </c>
      <c r="U2229" t="b">
        <f>AND(COUNTIF('Master list(no salts, metals)'!U2221,"&lt;=1"),IF(COUNTIF('Master list(no salts, metals)'!$K2221:$Y2221, "#N/A")=14,TRUE,FALSE))</f>
        <v>0</v>
      </c>
      <c r="V2229" t="b">
        <f>AND(COUNTIF('Master list(no salts, metals)'!V2221,"&lt;=1"),IF(COUNTIF('Master list(no salts, metals)'!$K2221:$Y2221, "#N/A")=14,TRUE,FALSE))</f>
        <v>0</v>
      </c>
      <c r="W2229" t="b">
        <f>AND(COUNTIF('Master list(no salts, metals)'!W2221,"&lt;=1"),IF(COUNTIF('Master list(no salts, metals)'!$K2221:$Y2221, "#N/A")=14,TRUE,FALSE))</f>
        <v>0</v>
      </c>
      <c r="X2229" t="b">
        <f>AND(COUNTIF('Master list(no salts, metals)'!X2221,"&lt;=1"),IF(COUNTIF('Master list(no salts, metals)'!$K2221:$Y2221, "#N/A")=14,TRUE,FALSE))</f>
        <v>0</v>
      </c>
      <c r="Y2229" t="b">
        <f>AND(COUNTIF('Master list(no salts, metals)'!Y2221,"&lt;=1"),IF(COUNTIF('Master list(no salts, metals)'!$K2221:$Y2221, "#N/A")=14,TRUE,FALSE))</f>
        <v>0</v>
      </c>
    </row>
    <row r="2230" spans="11:25" x14ac:dyDescent="0.25">
      <c r="K2230" t="b">
        <f>AND(COUNTIF('Master list(no salts, metals)'!K2222,"&lt;=1"),IF(COUNTIF('Master list(no salts, metals)'!$K2222:$Y2222, "#N/A")=14,TRUE,FALSE))</f>
        <v>0</v>
      </c>
      <c r="L2230" t="b">
        <f>AND(COUNTIF('Master list(no salts, metals)'!L2222,"&lt;=1"),IF(COUNTIF('Master list(no salts, metals)'!$K2222:$Y2222, "#N/A")=14,TRUE,FALSE))</f>
        <v>0</v>
      </c>
      <c r="M2230" t="b">
        <f>AND(COUNTIF('Master list(no salts, metals)'!M2222,"&lt;=1"),IF(COUNTIF('Master list(no salts, metals)'!$K2222:$Y2222, "#N/A")=14,TRUE,FALSE))</f>
        <v>0</v>
      </c>
      <c r="N2230" t="b">
        <f>AND(COUNTIF('Master list(no salts, metals)'!N2222,"&lt;=1"),IF(COUNTIF('Master list(no salts, metals)'!$K2222:$Y2222, "#N/A")=14,TRUE,FALSE))</f>
        <v>0</v>
      </c>
      <c r="O2230" t="b">
        <f>AND(COUNTIF('Master list(no salts, metals)'!O2222,"&lt;=1"),IF(COUNTIF('Master list(no salts, metals)'!$K2222:$Y2222, "#N/A")=14,TRUE,FALSE))</f>
        <v>0</v>
      </c>
      <c r="P2230" t="b">
        <f>AND(COUNTIF('Master list(no salts, metals)'!P2222,"&lt;=1"),IF(COUNTIF('Master list(no salts, metals)'!$K2222:$Y2222, "#N/A")=14,TRUE,FALSE))</f>
        <v>0</v>
      </c>
      <c r="Q2230" t="b">
        <f>AND(COUNTIF('Master list(no salts, metals)'!Q2222,"&lt;=1"),IF(COUNTIF('Master list(no salts, metals)'!$K2222:$Y2222, "#N/A")=14,TRUE,FALSE))</f>
        <v>0</v>
      </c>
      <c r="R2230" t="b">
        <f>AND(COUNTIF('Master list(no salts, metals)'!R2222,"&lt;=1"),IF(COUNTIF('Master list(no salts, metals)'!$K2222:$Y2222, "#N/A")=14,TRUE,FALSE))</f>
        <v>0</v>
      </c>
      <c r="S2230" t="b">
        <f>AND(COUNTIF('Master list(no salts, metals)'!S2222,"&lt;=1"),IF(COUNTIF('Master list(no salts, metals)'!$K2222:$Y2222, "#N/A")=14,TRUE,FALSE))</f>
        <v>0</v>
      </c>
      <c r="T2230" t="b">
        <f>AND(COUNTIF('Master list(no salts, metals)'!T2222,"&lt;=1"),IF(COUNTIF('Master list(no salts, metals)'!$K2222:$Y2222, "#N/A")=14,TRUE,FALSE))</f>
        <v>0</v>
      </c>
      <c r="U2230" t="b">
        <f>AND(COUNTIF('Master list(no salts, metals)'!U2222,"&lt;=1"),IF(COUNTIF('Master list(no salts, metals)'!$K2222:$Y2222, "#N/A")=14,TRUE,FALSE))</f>
        <v>0</v>
      </c>
      <c r="V2230" t="b">
        <f>AND(COUNTIF('Master list(no salts, metals)'!V2222,"&lt;=1"),IF(COUNTIF('Master list(no salts, metals)'!$K2222:$Y2222, "#N/A")=14,TRUE,FALSE))</f>
        <v>0</v>
      </c>
      <c r="W2230" t="b">
        <f>AND(COUNTIF('Master list(no salts, metals)'!W2222,"&lt;=1"),IF(COUNTIF('Master list(no salts, metals)'!$K2222:$Y2222, "#N/A")=14,TRUE,FALSE))</f>
        <v>1</v>
      </c>
      <c r="X2230" t="b">
        <f>AND(COUNTIF('Master list(no salts, metals)'!X2222,"&lt;=1"),IF(COUNTIF('Master list(no salts, metals)'!$K2222:$Y2222, "#N/A")=14,TRUE,FALSE))</f>
        <v>0</v>
      </c>
      <c r="Y2230" t="b">
        <f>AND(COUNTIF('Master list(no salts, metals)'!Y2222,"&lt;=1"),IF(COUNTIF('Master list(no salts, metals)'!$K2222:$Y2222, "#N/A")=14,TRUE,FALSE))</f>
        <v>0</v>
      </c>
    </row>
    <row r="2231" spans="11:25" x14ac:dyDescent="0.25">
      <c r="K2231" t="b">
        <f>AND(COUNTIF('Master list(no salts, metals)'!K2223,"&lt;=1"),IF(COUNTIF('Master list(no salts, metals)'!$K2223:$Y2223, "#N/A")=14,TRUE,FALSE))</f>
        <v>0</v>
      </c>
      <c r="L2231" t="b">
        <f>AND(COUNTIF('Master list(no salts, metals)'!L2223,"&lt;=1"),IF(COUNTIF('Master list(no salts, metals)'!$K2223:$Y2223, "#N/A")=14,TRUE,FALSE))</f>
        <v>0</v>
      </c>
      <c r="M2231" t="b">
        <f>AND(COUNTIF('Master list(no salts, metals)'!M2223,"&lt;=1"),IF(COUNTIF('Master list(no salts, metals)'!$K2223:$Y2223, "#N/A")=14,TRUE,FALSE))</f>
        <v>0</v>
      </c>
      <c r="N2231" t="b">
        <f>AND(COUNTIF('Master list(no salts, metals)'!N2223,"&lt;=1"),IF(COUNTIF('Master list(no salts, metals)'!$K2223:$Y2223, "#N/A")=14,TRUE,FALSE))</f>
        <v>0</v>
      </c>
      <c r="O2231" t="b">
        <f>AND(COUNTIF('Master list(no salts, metals)'!O2223,"&lt;=1"),IF(COUNTIF('Master list(no salts, metals)'!$K2223:$Y2223, "#N/A")=14,TRUE,FALSE))</f>
        <v>0</v>
      </c>
      <c r="P2231" t="b">
        <f>AND(COUNTIF('Master list(no salts, metals)'!P2223,"&lt;=1"),IF(COUNTIF('Master list(no salts, metals)'!$K2223:$Y2223, "#N/A")=14,TRUE,FALSE))</f>
        <v>0</v>
      </c>
      <c r="Q2231" t="b">
        <f>AND(COUNTIF('Master list(no salts, metals)'!Q2223,"&lt;=1"),IF(COUNTIF('Master list(no salts, metals)'!$K2223:$Y2223, "#N/A")=14,TRUE,FALSE))</f>
        <v>0</v>
      </c>
      <c r="R2231" t="b">
        <f>AND(COUNTIF('Master list(no salts, metals)'!R2223,"&lt;=1"),IF(COUNTIF('Master list(no salts, metals)'!$K2223:$Y2223, "#N/A")=14,TRUE,FALSE))</f>
        <v>0</v>
      </c>
      <c r="S2231" t="b">
        <f>AND(COUNTIF('Master list(no salts, metals)'!S2223,"&lt;=1"),IF(COUNTIF('Master list(no salts, metals)'!$K2223:$Y2223, "#N/A")=14,TRUE,FALSE))</f>
        <v>0</v>
      </c>
      <c r="T2231" t="b">
        <f>AND(COUNTIF('Master list(no salts, metals)'!T2223,"&lt;=1"),IF(COUNTIF('Master list(no salts, metals)'!$K2223:$Y2223, "#N/A")=14,TRUE,FALSE))</f>
        <v>0</v>
      </c>
      <c r="U2231" t="b">
        <f>AND(COUNTIF('Master list(no salts, metals)'!U2223,"&lt;=1"),IF(COUNTIF('Master list(no salts, metals)'!$K2223:$Y2223, "#N/A")=14,TRUE,FALSE))</f>
        <v>0</v>
      </c>
      <c r="V2231" t="b">
        <f>AND(COUNTIF('Master list(no salts, metals)'!V2223,"&lt;=1"),IF(COUNTIF('Master list(no salts, metals)'!$K2223:$Y2223, "#N/A")=14,TRUE,FALSE))</f>
        <v>0</v>
      </c>
      <c r="W2231" t="b">
        <f>AND(COUNTIF('Master list(no salts, metals)'!W2223,"&lt;=1"),IF(COUNTIF('Master list(no salts, metals)'!$K2223:$Y2223, "#N/A")=14,TRUE,FALSE))</f>
        <v>0</v>
      </c>
      <c r="X2231" t="b">
        <f>AND(COUNTIF('Master list(no salts, metals)'!X2223,"&lt;=1"),IF(COUNTIF('Master list(no salts, metals)'!$K2223:$Y2223, "#N/A")=14,TRUE,FALSE))</f>
        <v>0</v>
      </c>
      <c r="Y2231" t="b">
        <f>AND(COUNTIF('Master list(no salts, metals)'!Y2223,"&lt;=1"),IF(COUNTIF('Master list(no salts, metals)'!$K2223:$Y2223, "#N/A")=14,TRUE,FALSE))</f>
        <v>0</v>
      </c>
    </row>
    <row r="2232" spans="11:25" x14ac:dyDescent="0.25">
      <c r="K2232" t="b">
        <f>AND(COUNTIF('Master list(no salts, metals)'!K2224,"&lt;=1"),IF(COUNTIF('Master list(no salts, metals)'!$K2224:$Y2224, "#N/A")=14,TRUE,FALSE))</f>
        <v>0</v>
      </c>
      <c r="L2232" t="b">
        <f>AND(COUNTIF('Master list(no salts, metals)'!L2224,"&lt;=1"),IF(COUNTIF('Master list(no salts, metals)'!$K2224:$Y2224, "#N/A")=14,TRUE,FALSE))</f>
        <v>0</v>
      </c>
      <c r="M2232" t="b">
        <f>AND(COUNTIF('Master list(no salts, metals)'!M2224,"&lt;=1"),IF(COUNTIF('Master list(no salts, metals)'!$K2224:$Y2224, "#N/A")=14,TRUE,FALSE))</f>
        <v>0</v>
      </c>
      <c r="N2232" t="b">
        <f>AND(COUNTIF('Master list(no salts, metals)'!N2224,"&lt;=1"),IF(COUNTIF('Master list(no salts, metals)'!$K2224:$Y2224, "#N/A")=14,TRUE,FALSE))</f>
        <v>0</v>
      </c>
      <c r="O2232" t="b">
        <f>AND(COUNTIF('Master list(no salts, metals)'!O2224,"&lt;=1"),IF(COUNTIF('Master list(no salts, metals)'!$K2224:$Y2224, "#N/A")=14,TRUE,FALSE))</f>
        <v>0</v>
      </c>
      <c r="P2232" t="b">
        <f>AND(COUNTIF('Master list(no salts, metals)'!P2224,"&lt;=1"),IF(COUNTIF('Master list(no salts, metals)'!$K2224:$Y2224, "#N/A")=14,TRUE,FALSE))</f>
        <v>0</v>
      </c>
      <c r="Q2232" t="b">
        <f>AND(COUNTIF('Master list(no salts, metals)'!Q2224,"&lt;=1"),IF(COUNTIF('Master list(no salts, metals)'!$K2224:$Y2224, "#N/A")=14,TRUE,FALSE))</f>
        <v>0</v>
      </c>
      <c r="R2232" t="b">
        <f>AND(COUNTIF('Master list(no salts, metals)'!R2224,"&lt;=1"),IF(COUNTIF('Master list(no salts, metals)'!$K2224:$Y2224, "#N/A")=14,TRUE,FALSE))</f>
        <v>0</v>
      </c>
      <c r="S2232" t="b">
        <f>AND(COUNTIF('Master list(no salts, metals)'!S2224,"&lt;=1"),IF(COUNTIF('Master list(no salts, metals)'!$K2224:$Y2224, "#N/A")=14,TRUE,FALSE))</f>
        <v>0</v>
      </c>
      <c r="T2232" t="b">
        <f>AND(COUNTIF('Master list(no salts, metals)'!T2224,"&lt;=1"),IF(COUNTIF('Master list(no salts, metals)'!$K2224:$Y2224, "#N/A")=14,TRUE,FALSE))</f>
        <v>0</v>
      </c>
      <c r="U2232" t="b">
        <f>AND(COUNTIF('Master list(no salts, metals)'!U2224,"&lt;=1"),IF(COUNTIF('Master list(no salts, metals)'!$K2224:$Y2224, "#N/A")=14,TRUE,FALSE))</f>
        <v>0</v>
      </c>
      <c r="V2232" t="b">
        <f>AND(COUNTIF('Master list(no salts, metals)'!V2224,"&lt;=1"),IF(COUNTIF('Master list(no salts, metals)'!$K2224:$Y2224, "#N/A")=14,TRUE,FALSE))</f>
        <v>0</v>
      </c>
      <c r="W2232" t="b">
        <f>AND(COUNTIF('Master list(no salts, metals)'!W2224,"&lt;=1"),IF(COUNTIF('Master list(no salts, metals)'!$K2224:$Y2224, "#N/A")=14,TRUE,FALSE))</f>
        <v>0</v>
      </c>
      <c r="X2232" t="b">
        <f>AND(COUNTIF('Master list(no salts, metals)'!X2224,"&lt;=1"),IF(COUNTIF('Master list(no salts, metals)'!$K2224:$Y2224, "#N/A")=14,TRUE,FALSE))</f>
        <v>0</v>
      </c>
      <c r="Y2232" t="b">
        <f>AND(COUNTIF('Master list(no salts, metals)'!Y2224,"&lt;=1"),IF(COUNTIF('Master list(no salts, metals)'!$K2224:$Y2224, "#N/A")=14,TRUE,FALSE))</f>
        <v>0</v>
      </c>
    </row>
    <row r="2233" spans="11:25" x14ac:dyDescent="0.25">
      <c r="K2233" t="b">
        <f>AND(COUNTIF('Master list(no salts, metals)'!K2225,"&lt;=1"),IF(COUNTIF('Master list(no salts, metals)'!$K2225:$Y2225, "#N/A")=14,TRUE,FALSE))</f>
        <v>0</v>
      </c>
      <c r="L2233" t="b">
        <f>AND(COUNTIF('Master list(no salts, metals)'!L2225,"&lt;=1"),IF(COUNTIF('Master list(no salts, metals)'!$K2225:$Y2225, "#N/A")=14,TRUE,FALSE))</f>
        <v>0</v>
      </c>
      <c r="M2233" t="b">
        <f>AND(COUNTIF('Master list(no salts, metals)'!M2225,"&lt;=1"),IF(COUNTIF('Master list(no salts, metals)'!$K2225:$Y2225, "#N/A")=14,TRUE,FALSE))</f>
        <v>0</v>
      </c>
      <c r="N2233" t="b">
        <f>AND(COUNTIF('Master list(no salts, metals)'!N2225,"&lt;=1"),IF(COUNTIF('Master list(no salts, metals)'!$K2225:$Y2225, "#N/A")=14,TRUE,FALSE))</f>
        <v>0</v>
      </c>
      <c r="O2233" t="b">
        <f>AND(COUNTIF('Master list(no salts, metals)'!O2225,"&lt;=1"),IF(COUNTIF('Master list(no salts, metals)'!$K2225:$Y2225, "#N/A")=14,TRUE,FALSE))</f>
        <v>0</v>
      </c>
      <c r="P2233" t="b">
        <f>AND(COUNTIF('Master list(no salts, metals)'!P2225,"&lt;=1"),IF(COUNTIF('Master list(no salts, metals)'!$K2225:$Y2225, "#N/A")=14,TRUE,FALSE))</f>
        <v>0</v>
      </c>
      <c r="Q2233" t="b">
        <f>AND(COUNTIF('Master list(no salts, metals)'!Q2225,"&lt;=1"),IF(COUNTIF('Master list(no salts, metals)'!$K2225:$Y2225, "#N/A")=14,TRUE,FALSE))</f>
        <v>0</v>
      </c>
      <c r="R2233" t="b">
        <f>AND(COUNTIF('Master list(no salts, metals)'!R2225,"&lt;=1"),IF(COUNTIF('Master list(no salts, metals)'!$K2225:$Y2225, "#N/A")=14,TRUE,FALSE))</f>
        <v>0</v>
      </c>
      <c r="S2233" t="b">
        <f>AND(COUNTIF('Master list(no salts, metals)'!S2225,"&lt;=1"),IF(COUNTIF('Master list(no salts, metals)'!$K2225:$Y2225, "#N/A")=14,TRUE,FALSE))</f>
        <v>0</v>
      </c>
      <c r="T2233" t="b">
        <f>AND(COUNTIF('Master list(no salts, metals)'!T2225,"&lt;=1"),IF(COUNTIF('Master list(no salts, metals)'!$K2225:$Y2225, "#N/A")=14,TRUE,FALSE))</f>
        <v>0</v>
      </c>
      <c r="U2233" t="b">
        <f>AND(COUNTIF('Master list(no salts, metals)'!U2225,"&lt;=1"),IF(COUNTIF('Master list(no salts, metals)'!$K2225:$Y2225, "#N/A")=14,TRUE,FALSE))</f>
        <v>0</v>
      </c>
      <c r="V2233" t="b">
        <f>AND(COUNTIF('Master list(no salts, metals)'!V2225,"&lt;=1"),IF(COUNTIF('Master list(no salts, metals)'!$K2225:$Y2225, "#N/A")=14,TRUE,FALSE))</f>
        <v>0</v>
      </c>
      <c r="W2233" t="b">
        <f>AND(COUNTIF('Master list(no salts, metals)'!W2225,"&lt;=1"),IF(COUNTIF('Master list(no salts, metals)'!$K2225:$Y2225, "#N/A")=14,TRUE,FALSE))</f>
        <v>0</v>
      </c>
      <c r="X2233" t="b">
        <f>AND(COUNTIF('Master list(no salts, metals)'!X2225,"&lt;=1"),IF(COUNTIF('Master list(no salts, metals)'!$K2225:$Y2225, "#N/A")=14,TRUE,FALSE))</f>
        <v>0</v>
      </c>
      <c r="Y2233" t="b">
        <f>AND(COUNTIF('Master list(no salts, metals)'!Y2225,"&lt;=1"),IF(COUNTIF('Master list(no salts, metals)'!$K2225:$Y2225, "#N/A")=14,TRUE,FALSE))</f>
        <v>0</v>
      </c>
    </row>
    <row r="2234" spans="11:25" x14ac:dyDescent="0.25">
      <c r="K2234" t="b">
        <f>AND(COUNTIF('Master list(no salts, metals)'!K2226,"&lt;=1"),IF(COUNTIF('Master list(no salts, metals)'!$K2226:$Y2226, "#N/A")=14,TRUE,FALSE))</f>
        <v>0</v>
      </c>
      <c r="L2234" t="b">
        <f>AND(COUNTIF('Master list(no salts, metals)'!L2226,"&lt;=1"),IF(COUNTIF('Master list(no salts, metals)'!$K2226:$Y2226, "#N/A")=14,TRUE,FALSE))</f>
        <v>0</v>
      </c>
      <c r="M2234" t="b">
        <f>AND(COUNTIF('Master list(no salts, metals)'!M2226,"&lt;=1"),IF(COUNTIF('Master list(no salts, metals)'!$K2226:$Y2226, "#N/A")=14,TRUE,FALSE))</f>
        <v>0</v>
      </c>
      <c r="N2234" t="b">
        <f>AND(COUNTIF('Master list(no salts, metals)'!N2226,"&lt;=1"),IF(COUNTIF('Master list(no salts, metals)'!$K2226:$Y2226, "#N/A")=14,TRUE,FALSE))</f>
        <v>0</v>
      </c>
      <c r="O2234" t="b">
        <f>AND(COUNTIF('Master list(no salts, metals)'!O2226,"&lt;=1"),IF(COUNTIF('Master list(no salts, metals)'!$K2226:$Y2226, "#N/A")=14,TRUE,FALSE))</f>
        <v>0</v>
      </c>
      <c r="P2234" t="b">
        <f>AND(COUNTIF('Master list(no salts, metals)'!P2226,"&lt;=1"),IF(COUNTIF('Master list(no salts, metals)'!$K2226:$Y2226, "#N/A")=14,TRUE,FALSE))</f>
        <v>0</v>
      </c>
      <c r="Q2234" t="b">
        <f>AND(COUNTIF('Master list(no salts, metals)'!Q2226,"&lt;=1"),IF(COUNTIF('Master list(no salts, metals)'!$K2226:$Y2226, "#N/A")=14,TRUE,FALSE))</f>
        <v>0</v>
      </c>
      <c r="R2234" t="b">
        <f>AND(COUNTIF('Master list(no salts, metals)'!R2226,"&lt;=1"),IF(COUNTIF('Master list(no salts, metals)'!$K2226:$Y2226, "#N/A")=14,TRUE,FALSE))</f>
        <v>0</v>
      </c>
      <c r="S2234" t="b">
        <f>AND(COUNTIF('Master list(no salts, metals)'!S2226,"&lt;=1"),IF(COUNTIF('Master list(no salts, metals)'!$K2226:$Y2226, "#N/A")=14,TRUE,FALSE))</f>
        <v>0</v>
      </c>
      <c r="T2234" t="b">
        <f>AND(COUNTIF('Master list(no salts, metals)'!T2226,"&lt;=1"),IF(COUNTIF('Master list(no salts, metals)'!$K2226:$Y2226, "#N/A")=14,TRUE,FALSE))</f>
        <v>1</v>
      </c>
      <c r="U2234" t="b">
        <f>AND(COUNTIF('Master list(no salts, metals)'!U2226,"&lt;=1"),IF(COUNTIF('Master list(no salts, metals)'!$K2226:$Y2226, "#N/A")=14,TRUE,FALSE))</f>
        <v>0</v>
      </c>
      <c r="V2234" t="b">
        <f>AND(COUNTIF('Master list(no salts, metals)'!V2226,"&lt;=1"),IF(COUNTIF('Master list(no salts, metals)'!$K2226:$Y2226, "#N/A")=14,TRUE,FALSE))</f>
        <v>0</v>
      </c>
      <c r="W2234" t="b">
        <f>AND(COUNTIF('Master list(no salts, metals)'!W2226,"&lt;=1"),IF(COUNTIF('Master list(no salts, metals)'!$K2226:$Y2226, "#N/A")=14,TRUE,FALSE))</f>
        <v>0</v>
      </c>
      <c r="X2234" t="b">
        <f>AND(COUNTIF('Master list(no salts, metals)'!X2226,"&lt;=1"),IF(COUNTIF('Master list(no salts, metals)'!$K2226:$Y2226, "#N/A")=14,TRUE,FALSE))</f>
        <v>0</v>
      </c>
      <c r="Y2234" t="b">
        <f>AND(COUNTIF('Master list(no salts, metals)'!Y2226,"&lt;=1"),IF(COUNTIF('Master list(no salts, metals)'!$K2226:$Y2226, "#N/A")=14,TRUE,FALSE))</f>
        <v>0</v>
      </c>
    </row>
    <row r="2235" spans="11:25" x14ac:dyDescent="0.25">
      <c r="K2235" t="b">
        <f>AND(COUNTIF('Master list(no salts, metals)'!K2227,"&lt;=1"),IF(COUNTIF('Master list(no salts, metals)'!$K2227:$Y2227, "#N/A")=14,TRUE,FALSE))</f>
        <v>0</v>
      </c>
      <c r="L2235" t="b">
        <f>AND(COUNTIF('Master list(no salts, metals)'!L2227,"&lt;=1"),IF(COUNTIF('Master list(no salts, metals)'!$K2227:$Y2227, "#N/A")=14,TRUE,FALSE))</f>
        <v>0</v>
      </c>
      <c r="M2235" t="b">
        <f>AND(COUNTIF('Master list(no salts, metals)'!M2227,"&lt;=1"),IF(COUNTIF('Master list(no salts, metals)'!$K2227:$Y2227, "#N/A")=14,TRUE,FALSE))</f>
        <v>0</v>
      </c>
      <c r="N2235" t="b">
        <f>AND(COUNTIF('Master list(no salts, metals)'!N2227,"&lt;=1"),IF(COUNTIF('Master list(no salts, metals)'!$K2227:$Y2227, "#N/A")=14,TRUE,FALSE))</f>
        <v>0</v>
      </c>
      <c r="O2235" t="b">
        <f>AND(COUNTIF('Master list(no salts, metals)'!O2227,"&lt;=1"),IF(COUNTIF('Master list(no salts, metals)'!$K2227:$Y2227, "#N/A")=14,TRUE,FALSE))</f>
        <v>0</v>
      </c>
      <c r="P2235" t="b">
        <f>AND(COUNTIF('Master list(no salts, metals)'!P2227,"&lt;=1"),IF(COUNTIF('Master list(no salts, metals)'!$K2227:$Y2227, "#N/A")=14,TRUE,FALSE))</f>
        <v>0</v>
      </c>
      <c r="Q2235" t="b">
        <f>AND(COUNTIF('Master list(no salts, metals)'!Q2227,"&lt;=1"),IF(COUNTIF('Master list(no salts, metals)'!$K2227:$Y2227, "#N/A")=14,TRUE,FALSE))</f>
        <v>0</v>
      </c>
      <c r="R2235" t="b">
        <f>AND(COUNTIF('Master list(no salts, metals)'!R2227,"&lt;=1"),IF(COUNTIF('Master list(no salts, metals)'!$K2227:$Y2227, "#N/A")=14,TRUE,FALSE))</f>
        <v>0</v>
      </c>
      <c r="S2235" t="b">
        <f>AND(COUNTIF('Master list(no salts, metals)'!S2227,"&lt;=1"),IF(COUNTIF('Master list(no salts, metals)'!$K2227:$Y2227, "#N/A")=14,TRUE,FALSE))</f>
        <v>0</v>
      </c>
      <c r="T2235" t="b">
        <f>AND(COUNTIF('Master list(no salts, metals)'!T2227,"&lt;=1"),IF(COUNTIF('Master list(no salts, metals)'!$K2227:$Y2227, "#N/A")=14,TRUE,FALSE))</f>
        <v>0</v>
      </c>
      <c r="U2235" t="b">
        <f>AND(COUNTIF('Master list(no salts, metals)'!U2227,"&lt;=1"),IF(COUNTIF('Master list(no salts, metals)'!$K2227:$Y2227, "#N/A")=14,TRUE,FALSE))</f>
        <v>0</v>
      </c>
      <c r="V2235" t="b">
        <f>AND(COUNTIF('Master list(no salts, metals)'!V2227,"&lt;=1"),IF(COUNTIF('Master list(no salts, metals)'!$K2227:$Y2227, "#N/A")=14,TRUE,FALSE))</f>
        <v>0</v>
      </c>
      <c r="W2235" t="b">
        <f>AND(COUNTIF('Master list(no salts, metals)'!W2227,"&lt;=1"),IF(COUNTIF('Master list(no salts, metals)'!$K2227:$Y2227, "#N/A")=14,TRUE,FALSE))</f>
        <v>0</v>
      </c>
      <c r="X2235" t="b">
        <f>AND(COUNTIF('Master list(no salts, metals)'!X2227,"&lt;=1"),IF(COUNTIF('Master list(no salts, metals)'!$K2227:$Y2227, "#N/A")=14,TRUE,FALSE))</f>
        <v>0</v>
      </c>
      <c r="Y2235" t="b">
        <f>AND(COUNTIF('Master list(no salts, metals)'!Y2227,"&lt;=1"),IF(COUNTIF('Master list(no salts, metals)'!$K2227:$Y2227, "#N/A")=14,TRUE,FALSE))</f>
        <v>1</v>
      </c>
    </row>
    <row r="2236" spans="11:25" x14ac:dyDescent="0.25">
      <c r="K2236" t="b">
        <f>AND(COUNTIF('Master list(no salts, metals)'!K2228,"&lt;=1"),IF(COUNTIF('Master list(no salts, metals)'!$K2228:$Y2228, "#N/A")=14,TRUE,FALSE))</f>
        <v>0</v>
      </c>
      <c r="L2236" t="b">
        <f>AND(COUNTIF('Master list(no salts, metals)'!L2228,"&lt;=1"),IF(COUNTIF('Master list(no salts, metals)'!$K2228:$Y2228, "#N/A")=14,TRUE,FALSE))</f>
        <v>0</v>
      </c>
      <c r="M2236" t="b">
        <f>AND(COUNTIF('Master list(no salts, metals)'!M2228,"&lt;=1"),IF(COUNTIF('Master list(no salts, metals)'!$K2228:$Y2228, "#N/A")=14,TRUE,FALSE))</f>
        <v>0</v>
      </c>
      <c r="N2236" t="b">
        <f>AND(COUNTIF('Master list(no salts, metals)'!N2228,"&lt;=1"),IF(COUNTIF('Master list(no salts, metals)'!$K2228:$Y2228, "#N/A")=14,TRUE,FALSE))</f>
        <v>0</v>
      </c>
      <c r="O2236" t="b">
        <f>AND(COUNTIF('Master list(no salts, metals)'!O2228,"&lt;=1"),IF(COUNTIF('Master list(no salts, metals)'!$K2228:$Y2228, "#N/A")=14,TRUE,FALSE))</f>
        <v>0</v>
      </c>
      <c r="P2236" t="b">
        <f>AND(COUNTIF('Master list(no salts, metals)'!P2228,"&lt;=1"),IF(COUNTIF('Master list(no salts, metals)'!$K2228:$Y2228, "#N/A")=14,TRUE,FALSE))</f>
        <v>0</v>
      </c>
      <c r="Q2236" t="b">
        <f>AND(COUNTIF('Master list(no salts, metals)'!Q2228,"&lt;=1"),IF(COUNTIF('Master list(no salts, metals)'!$K2228:$Y2228, "#N/A")=14,TRUE,FALSE))</f>
        <v>0</v>
      </c>
      <c r="R2236" t="b">
        <f>AND(COUNTIF('Master list(no salts, metals)'!R2228,"&lt;=1"),IF(COUNTIF('Master list(no salts, metals)'!$K2228:$Y2228, "#N/A")=14,TRUE,FALSE))</f>
        <v>0</v>
      </c>
      <c r="S2236" t="b">
        <f>AND(COUNTIF('Master list(no salts, metals)'!S2228,"&lt;=1"),IF(COUNTIF('Master list(no salts, metals)'!$K2228:$Y2228, "#N/A")=14,TRUE,FALSE))</f>
        <v>0</v>
      </c>
      <c r="T2236" t="b">
        <f>AND(COUNTIF('Master list(no salts, metals)'!T2228,"&lt;=1"),IF(COUNTIF('Master list(no salts, metals)'!$K2228:$Y2228, "#N/A")=14,TRUE,FALSE))</f>
        <v>0</v>
      </c>
      <c r="U2236" t="b">
        <f>AND(COUNTIF('Master list(no salts, metals)'!U2228,"&lt;=1"),IF(COUNTIF('Master list(no salts, metals)'!$K2228:$Y2228, "#N/A")=14,TRUE,FALSE))</f>
        <v>0</v>
      </c>
      <c r="V2236" t="b">
        <f>AND(COUNTIF('Master list(no salts, metals)'!V2228,"&lt;=1"),IF(COUNTIF('Master list(no salts, metals)'!$K2228:$Y2228, "#N/A")=14,TRUE,FALSE))</f>
        <v>0</v>
      </c>
      <c r="W2236" t="b">
        <f>AND(COUNTIF('Master list(no salts, metals)'!W2228,"&lt;=1"),IF(COUNTIF('Master list(no salts, metals)'!$K2228:$Y2228, "#N/A")=14,TRUE,FALSE))</f>
        <v>1</v>
      </c>
      <c r="X2236" t="b">
        <f>AND(COUNTIF('Master list(no salts, metals)'!X2228,"&lt;=1"),IF(COUNTIF('Master list(no salts, metals)'!$K2228:$Y2228, "#N/A")=14,TRUE,FALSE))</f>
        <v>0</v>
      </c>
      <c r="Y2236" t="b">
        <f>AND(COUNTIF('Master list(no salts, metals)'!Y2228,"&lt;=1"),IF(COUNTIF('Master list(no salts, metals)'!$K2228:$Y2228, "#N/A")=14,TRUE,FALSE))</f>
        <v>0</v>
      </c>
    </row>
    <row r="2237" spans="11:25" x14ac:dyDescent="0.25">
      <c r="K2237" t="b">
        <f>AND(COUNTIF('Master list(no salts, metals)'!K2229,"&lt;=1"),IF(COUNTIF('Master list(no salts, metals)'!$K2229:$Y2229, "#N/A")=14,TRUE,FALSE))</f>
        <v>0</v>
      </c>
      <c r="L2237" t="b">
        <f>AND(COUNTIF('Master list(no salts, metals)'!L2229,"&lt;=1"),IF(COUNTIF('Master list(no salts, metals)'!$K2229:$Y2229, "#N/A")=14,TRUE,FALSE))</f>
        <v>0</v>
      </c>
      <c r="M2237" t="b">
        <f>AND(COUNTIF('Master list(no salts, metals)'!M2229,"&lt;=1"),IF(COUNTIF('Master list(no salts, metals)'!$K2229:$Y2229, "#N/A")=14,TRUE,FALSE))</f>
        <v>0</v>
      </c>
      <c r="N2237" t="b">
        <f>AND(COUNTIF('Master list(no salts, metals)'!N2229,"&lt;=1"),IF(COUNTIF('Master list(no salts, metals)'!$K2229:$Y2229, "#N/A")=14,TRUE,FALSE))</f>
        <v>0</v>
      </c>
      <c r="O2237" t="b">
        <f>AND(COUNTIF('Master list(no salts, metals)'!O2229,"&lt;=1"),IF(COUNTIF('Master list(no salts, metals)'!$K2229:$Y2229, "#N/A")=14,TRUE,FALSE))</f>
        <v>0</v>
      </c>
      <c r="P2237" t="b">
        <f>AND(COUNTIF('Master list(no salts, metals)'!P2229,"&lt;=1"),IF(COUNTIF('Master list(no salts, metals)'!$K2229:$Y2229, "#N/A")=14,TRUE,FALSE))</f>
        <v>0</v>
      </c>
      <c r="Q2237" t="b">
        <f>AND(COUNTIF('Master list(no salts, metals)'!Q2229,"&lt;=1"),IF(COUNTIF('Master list(no salts, metals)'!$K2229:$Y2229, "#N/A")=14,TRUE,FALSE))</f>
        <v>0</v>
      </c>
      <c r="R2237" t="b">
        <f>AND(COUNTIF('Master list(no salts, metals)'!R2229,"&lt;=1"),IF(COUNTIF('Master list(no salts, metals)'!$K2229:$Y2229, "#N/A")=14,TRUE,FALSE))</f>
        <v>0</v>
      </c>
      <c r="S2237" t="b">
        <f>AND(COUNTIF('Master list(no salts, metals)'!S2229,"&lt;=1"),IF(COUNTIF('Master list(no salts, metals)'!$K2229:$Y2229, "#N/A")=14,TRUE,FALSE))</f>
        <v>0</v>
      </c>
      <c r="T2237" t="b">
        <f>AND(COUNTIF('Master list(no salts, metals)'!T2229,"&lt;=1"),IF(COUNTIF('Master list(no salts, metals)'!$K2229:$Y2229, "#N/A")=14,TRUE,FALSE))</f>
        <v>0</v>
      </c>
      <c r="U2237" t="b">
        <f>AND(COUNTIF('Master list(no salts, metals)'!U2229,"&lt;=1"),IF(COUNTIF('Master list(no salts, metals)'!$K2229:$Y2229, "#N/A")=14,TRUE,FALSE))</f>
        <v>0</v>
      </c>
      <c r="V2237" t="b">
        <f>AND(COUNTIF('Master list(no salts, metals)'!V2229,"&lt;=1"),IF(COUNTIF('Master list(no salts, metals)'!$K2229:$Y2229, "#N/A")=14,TRUE,FALSE))</f>
        <v>0</v>
      </c>
      <c r="W2237" t="b">
        <f>AND(COUNTIF('Master list(no salts, metals)'!W2229,"&lt;=1"),IF(COUNTIF('Master list(no salts, metals)'!$K2229:$Y2229, "#N/A")=14,TRUE,FALSE))</f>
        <v>1</v>
      </c>
      <c r="X2237" t="b">
        <f>AND(COUNTIF('Master list(no salts, metals)'!X2229,"&lt;=1"),IF(COUNTIF('Master list(no salts, metals)'!$K2229:$Y2229, "#N/A")=14,TRUE,FALSE))</f>
        <v>0</v>
      </c>
      <c r="Y2237" t="b">
        <f>AND(COUNTIF('Master list(no salts, metals)'!Y2229,"&lt;=1"),IF(COUNTIF('Master list(no salts, metals)'!$K2229:$Y2229, "#N/A")=14,TRUE,FALSE))</f>
        <v>0</v>
      </c>
    </row>
    <row r="2238" spans="11:25" x14ac:dyDescent="0.25">
      <c r="K2238" t="b">
        <f>AND(COUNTIF('Master list(no salts, metals)'!K2230,"&lt;=1"),IF(COUNTIF('Master list(no salts, metals)'!$K2230:$Y2230, "#N/A")=14,TRUE,FALSE))</f>
        <v>0</v>
      </c>
      <c r="L2238" t="b">
        <f>AND(COUNTIF('Master list(no salts, metals)'!L2230,"&lt;=1"),IF(COUNTIF('Master list(no salts, metals)'!$K2230:$Y2230, "#N/A")=14,TRUE,FALSE))</f>
        <v>0</v>
      </c>
      <c r="M2238" t="b">
        <f>AND(COUNTIF('Master list(no salts, metals)'!M2230,"&lt;=1"),IF(COUNTIF('Master list(no salts, metals)'!$K2230:$Y2230, "#N/A")=14,TRUE,FALSE))</f>
        <v>0</v>
      </c>
      <c r="N2238" t="b">
        <f>AND(COUNTIF('Master list(no salts, metals)'!N2230,"&lt;=1"),IF(COUNTIF('Master list(no salts, metals)'!$K2230:$Y2230, "#N/A")=14,TRUE,FALSE))</f>
        <v>0</v>
      </c>
      <c r="O2238" t="b">
        <f>AND(COUNTIF('Master list(no salts, metals)'!O2230,"&lt;=1"),IF(COUNTIF('Master list(no salts, metals)'!$K2230:$Y2230, "#N/A")=14,TRUE,FALSE))</f>
        <v>0</v>
      </c>
      <c r="P2238" t="b">
        <f>AND(COUNTIF('Master list(no salts, metals)'!P2230,"&lt;=1"),IF(COUNTIF('Master list(no salts, metals)'!$K2230:$Y2230, "#N/A")=14,TRUE,FALSE))</f>
        <v>0</v>
      </c>
      <c r="Q2238" t="b">
        <f>AND(COUNTIF('Master list(no salts, metals)'!Q2230,"&lt;=1"),IF(COUNTIF('Master list(no salts, metals)'!$K2230:$Y2230, "#N/A")=14,TRUE,FALSE))</f>
        <v>0</v>
      </c>
      <c r="R2238" t="b">
        <f>AND(COUNTIF('Master list(no salts, metals)'!R2230,"&lt;=1"),IF(COUNTIF('Master list(no salts, metals)'!$K2230:$Y2230, "#N/A")=14,TRUE,FALSE))</f>
        <v>0</v>
      </c>
      <c r="S2238" t="b">
        <f>AND(COUNTIF('Master list(no salts, metals)'!S2230,"&lt;=1"),IF(COUNTIF('Master list(no salts, metals)'!$K2230:$Y2230, "#N/A")=14,TRUE,FALSE))</f>
        <v>0</v>
      </c>
      <c r="T2238" t="b">
        <f>AND(COUNTIF('Master list(no salts, metals)'!T2230,"&lt;=1"),IF(COUNTIF('Master list(no salts, metals)'!$K2230:$Y2230, "#N/A")=14,TRUE,FALSE))</f>
        <v>0</v>
      </c>
      <c r="U2238" t="b">
        <f>AND(COUNTIF('Master list(no salts, metals)'!U2230,"&lt;=1"),IF(COUNTIF('Master list(no salts, metals)'!$K2230:$Y2230, "#N/A")=14,TRUE,FALSE))</f>
        <v>0</v>
      </c>
      <c r="V2238" t="b">
        <f>AND(COUNTIF('Master list(no salts, metals)'!V2230,"&lt;=1"),IF(COUNTIF('Master list(no salts, metals)'!$K2230:$Y2230, "#N/A")=14,TRUE,FALSE))</f>
        <v>0</v>
      </c>
      <c r="W2238" t="b">
        <f>AND(COUNTIF('Master list(no salts, metals)'!W2230,"&lt;=1"),IF(COUNTIF('Master list(no salts, metals)'!$K2230:$Y2230, "#N/A")=14,TRUE,FALSE))</f>
        <v>1</v>
      </c>
      <c r="X2238" t="b">
        <f>AND(COUNTIF('Master list(no salts, metals)'!X2230,"&lt;=1"),IF(COUNTIF('Master list(no salts, metals)'!$K2230:$Y2230, "#N/A")=14,TRUE,FALSE))</f>
        <v>0</v>
      </c>
      <c r="Y2238" t="b">
        <f>AND(COUNTIF('Master list(no salts, metals)'!Y2230,"&lt;=1"),IF(COUNTIF('Master list(no salts, metals)'!$K2230:$Y2230, "#N/A")=14,TRUE,FALSE))</f>
        <v>0</v>
      </c>
    </row>
    <row r="2239" spans="11:25" x14ac:dyDescent="0.25">
      <c r="K2239" t="b">
        <f>AND(COUNTIF('Master list(no salts, metals)'!K2231,"&lt;=1"),IF(COUNTIF('Master list(no salts, metals)'!$K2231:$Y2231, "#N/A")=14,TRUE,FALSE))</f>
        <v>0</v>
      </c>
      <c r="L2239" t="b">
        <f>AND(COUNTIF('Master list(no salts, metals)'!L2231,"&lt;=1"),IF(COUNTIF('Master list(no salts, metals)'!$K2231:$Y2231, "#N/A")=14,TRUE,FALSE))</f>
        <v>0</v>
      </c>
      <c r="M2239" t="b">
        <f>AND(COUNTIF('Master list(no salts, metals)'!M2231,"&lt;=1"),IF(COUNTIF('Master list(no salts, metals)'!$K2231:$Y2231, "#N/A")=14,TRUE,FALSE))</f>
        <v>0</v>
      </c>
      <c r="N2239" t="b">
        <f>AND(COUNTIF('Master list(no salts, metals)'!N2231,"&lt;=1"),IF(COUNTIF('Master list(no salts, metals)'!$K2231:$Y2231, "#N/A")=14,TRUE,FALSE))</f>
        <v>0</v>
      </c>
      <c r="O2239" t="b">
        <f>AND(COUNTIF('Master list(no salts, metals)'!O2231,"&lt;=1"),IF(COUNTIF('Master list(no salts, metals)'!$K2231:$Y2231, "#N/A")=14,TRUE,FALSE))</f>
        <v>0</v>
      </c>
      <c r="P2239" t="b">
        <f>AND(COUNTIF('Master list(no salts, metals)'!P2231,"&lt;=1"),IF(COUNTIF('Master list(no salts, metals)'!$K2231:$Y2231, "#N/A")=14,TRUE,FALSE))</f>
        <v>0</v>
      </c>
      <c r="Q2239" t="b">
        <f>AND(COUNTIF('Master list(no salts, metals)'!Q2231,"&lt;=1"),IF(COUNTIF('Master list(no salts, metals)'!$K2231:$Y2231, "#N/A")=14,TRUE,FALSE))</f>
        <v>0</v>
      </c>
      <c r="R2239" t="b">
        <f>AND(COUNTIF('Master list(no salts, metals)'!R2231,"&lt;=1"),IF(COUNTIF('Master list(no salts, metals)'!$K2231:$Y2231, "#N/A")=14,TRUE,FALSE))</f>
        <v>0</v>
      </c>
      <c r="S2239" t="b">
        <f>AND(COUNTIF('Master list(no salts, metals)'!S2231,"&lt;=1"),IF(COUNTIF('Master list(no salts, metals)'!$K2231:$Y2231, "#N/A")=14,TRUE,FALSE))</f>
        <v>0</v>
      </c>
      <c r="T2239" t="b">
        <f>AND(COUNTIF('Master list(no salts, metals)'!T2231,"&lt;=1"),IF(COUNTIF('Master list(no salts, metals)'!$K2231:$Y2231, "#N/A")=14,TRUE,FALSE))</f>
        <v>0</v>
      </c>
      <c r="U2239" t="b">
        <f>AND(COUNTIF('Master list(no salts, metals)'!U2231,"&lt;=1"),IF(COUNTIF('Master list(no salts, metals)'!$K2231:$Y2231, "#N/A")=14,TRUE,FALSE))</f>
        <v>0</v>
      </c>
      <c r="V2239" t="b">
        <f>AND(COUNTIF('Master list(no salts, metals)'!V2231,"&lt;=1"),IF(COUNTIF('Master list(no salts, metals)'!$K2231:$Y2231, "#N/A")=14,TRUE,FALSE))</f>
        <v>0</v>
      </c>
      <c r="W2239" t="b">
        <f>AND(COUNTIF('Master list(no salts, metals)'!W2231,"&lt;=1"),IF(COUNTIF('Master list(no salts, metals)'!$K2231:$Y2231, "#N/A")=14,TRUE,FALSE))</f>
        <v>0</v>
      </c>
      <c r="X2239" t="b">
        <f>AND(COUNTIF('Master list(no salts, metals)'!X2231,"&lt;=1"),IF(COUNTIF('Master list(no salts, metals)'!$K2231:$Y2231, "#N/A")=14,TRUE,FALSE))</f>
        <v>0</v>
      </c>
      <c r="Y2239" t="b">
        <f>AND(COUNTIF('Master list(no salts, metals)'!Y2231,"&lt;=1"),IF(COUNTIF('Master list(no salts, metals)'!$K2231:$Y2231, "#N/A")=14,TRUE,FALSE))</f>
        <v>0</v>
      </c>
    </row>
    <row r="2240" spans="11:25" x14ac:dyDescent="0.25">
      <c r="K2240" t="b">
        <f>AND(COUNTIF('Master list(no salts, metals)'!K2232,"&lt;=1"),IF(COUNTIF('Master list(no salts, metals)'!$K2232:$Y2232, "#N/A")=14,TRUE,FALSE))</f>
        <v>0</v>
      </c>
      <c r="L2240" t="b">
        <f>AND(COUNTIF('Master list(no salts, metals)'!L2232,"&lt;=1"),IF(COUNTIF('Master list(no salts, metals)'!$K2232:$Y2232, "#N/A")=14,TRUE,FALSE))</f>
        <v>0</v>
      </c>
      <c r="M2240" t="b">
        <f>AND(COUNTIF('Master list(no salts, metals)'!M2232,"&lt;=1"),IF(COUNTIF('Master list(no salts, metals)'!$K2232:$Y2232, "#N/A")=14,TRUE,FALSE))</f>
        <v>0</v>
      </c>
      <c r="N2240" t="b">
        <f>AND(COUNTIF('Master list(no salts, metals)'!N2232,"&lt;=1"),IF(COUNTIF('Master list(no salts, metals)'!$K2232:$Y2232, "#N/A")=14,TRUE,FALSE))</f>
        <v>0</v>
      </c>
      <c r="O2240" t="b">
        <f>AND(COUNTIF('Master list(no salts, metals)'!O2232,"&lt;=1"),IF(COUNTIF('Master list(no salts, metals)'!$K2232:$Y2232, "#N/A")=14,TRUE,FALSE))</f>
        <v>0</v>
      </c>
      <c r="P2240" t="b">
        <f>AND(COUNTIF('Master list(no salts, metals)'!P2232,"&lt;=1"),IF(COUNTIF('Master list(no salts, metals)'!$K2232:$Y2232, "#N/A")=14,TRUE,FALSE))</f>
        <v>0</v>
      </c>
      <c r="Q2240" t="b">
        <f>AND(COUNTIF('Master list(no salts, metals)'!Q2232,"&lt;=1"),IF(COUNTIF('Master list(no salts, metals)'!$K2232:$Y2232, "#N/A")=14,TRUE,FALSE))</f>
        <v>0</v>
      </c>
      <c r="R2240" t="b">
        <f>AND(COUNTIF('Master list(no salts, metals)'!R2232,"&lt;=1"),IF(COUNTIF('Master list(no salts, metals)'!$K2232:$Y2232, "#N/A")=14,TRUE,FALSE))</f>
        <v>0</v>
      </c>
      <c r="S2240" t="b">
        <f>AND(COUNTIF('Master list(no salts, metals)'!S2232,"&lt;=1"),IF(COUNTIF('Master list(no salts, metals)'!$K2232:$Y2232, "#N/A")=14,TRUE,FALSE))</f>
        <v>0</v>
      </c>
      <c r="T2240" t="b">
        <f>AND(COUNTIF('Master list(no salts, metals)'!T2232,"&lt;=1"),IF(COUNTIF('Master list(no salts, metals)'!$K2232:$Y2232, "#N/A")=14,TRUE,FALSE))</f>
        <v>0</v>
      </c>
      <c r="U2240" t="b">
        <f>AND(COUNTIF('Master list(no salts, metals)'!U2232,"&lt;=1"),IF(COUNTIF('Master list(no salts, metals)'!$K2232:$Y2232, "#N/A")=14,TRUE,FALSE))</f>
        <v>0</v>
      </c>
      <c r="V2240" t="b">
        <f>AND(COUNTIF('Master list(no salts, metals)'!V2232,"&lt;=1"),IF(COUNTIF('Master list(no salts, metals)'!$K2232:$Y2232, "#N/A")=14,TRUE,FALSE))</f>
        <v>0</v>
      </c>
      <c r="W2240" t="b">
        <f>AND(COUNTIF('Master list(no salts, metals)'!W2232,"&lt;=1"),IF(COUNTIF('Master list(no salts, metals)'!$K2232:$Y2232, "#N/A")=14,TRUE,FALSE))</f>
        <v>1</v>
      </c>
      <c r="X2240" t="b">
        <f>AND(COUNTIF('Master list(no salts, metals)'!X2232,"&lt;=1"),IF(COUNTIF('Master list(no salts, metals)'!$K2232:$Y2232, "#N/A")=14,TRUE,FALSE))</f>
        <v>0</v>
      </c>
      <c r="Y2240" t="b">
        <f>AND(COUNTIF('Master list(no salts, metals)'!Y2232,"&lt;=1"),IF(COUNTIF('Master list(no salts, metals)'!$K2232:$Y2232, "#N/A")=14,TRUE,FALSE))</f>
        <v>0</v>
      </c>
    </row>
    <row r="2241" spans="11:25" x14ac:dyDescent="0.25">
      <c r="K2241" t="b">
        <f>AND(COUNTIF('Master list(no salts, metals)'!K2233,"&lt;=1"),IF(COUNTIF('Master list(no salts, metals)'!$K2233:$Y2233, "#N/A")=14,TRUE,FALSE))</f>
        <v>0</v>
      </c>
      <c r="L2241" t="b">
        <f>AND(COUNTIF('Master list(no salts, metals)'!L2233,"&lt;=1"),IF(COUNTIF('Master list(no salts, metals)'!$K2233:$Y2233, "#N/A")=14,TRUE,FALSE))</f>
        <v>0</v>
      </c>
      <c r="M2241" t="b">
        <f>AND(COUNTIF('Master list(no salts, metals)'!M2233,"&lt;=1"),IF(COUNTIF('Master list(no salts, metals)'!$K2233:$Y2233, "#N/A")=14,TRUE,FALSE))</f>
        <v>0</v>
      </c>
      <c r="N2241" t="b">
        <f>AND(COUNTIF('Master list(no salts, metals)'!N2233,"&lt;=1"),IF(COUNTIF('Master list(no salts, metals)'!$K2233:$Y2233, "#N/A")=14,TRUE,FALSE))</f>
        <v>0</v>
      </c>
      <c r="O2241" t="b">
        <f>AND(COUNTIF('Master list(no salts, metals)'!O2233,"&lt;=1"),IF(COUNTIF('Master list(no salts, metals)'!$K2233:$Y2233, "#N/A")=14,TRUE,FALSE))</f>
        <v>0</v>
      </c>
      <c r="P2241" t="b">
        <f>AND(COUNTIF('Master list(no salts, metals)'!P2233,"&lt;=1"),IF(COUNTIF('Master list(no salts, metals)'!$K2233:$Y2233, "#N/A")=14,TRUE,FALSE))</f>
        <v>0</v>
      </c>
      <c r="Q2241" t="b">
        <f>AND(COUNTIF('Master list(no salts, metals)'!Q2233,"&lt;=1"),IF(COUNTIF('Master list(no salts, metals)'!$K2233:$Y2233, "#N/A")=14,TRUE,FALSE))</f>
        <v>0</v>
      </c>
      <c r="R2241" t="b">
        <f>AND(COUNTIF('Master list(no salts, metals)'!R2233,"&lt;=1"),IF(COUNTIF('Master list(no salts, metals)'!$K2233:$Y2233, "#N/A")=14,TRUE,FALSE))</f>
        <v>0</v>
      </c>
      <c r="S2241" t="b">
        <f>AND(COUNTIF('Master list(no salts, metals)'!S2233,"&lt;=1"),IF(COUNTIF('Master list(no salts, metals)'!$K2233:$Y2233, "#N/A")=14,TRUE,FALSE))</f>
        <v>0</v>
      </c>
      <c r="T2241" t="b">
        <f>AND(COUNTIF('Master list(no salts, metals)'!T2233,"&lt;=1"),IF(COUNTIF('Master list(no salts, metals)'!$K2233:$Y2233, "#N/A")=14,TRUE,FALSE))</f>
        <v>0</v>
      </c>
      <c r="U2241" t="b">
        <f>AND(COUNTIF('Master list(no salts, metals)'!U2233,"&lt;=1"),IF(COUNTIF('Master list(no salts, metals)'!$K2233:$Y2233, "#N/A")=14,TRUE,FALSE))</f>
        <v>0</v>
      </c>
      <c r="V2241" t="b">
        <f>AND(COUNTIF('Master list(no salts, metals)'!V2233,"&lt;=1"),IF(COUNTIF('Master list(no salts, metals)'!$K2233:$Y2233, "#N/A")=14,TRUE,FALSE))</f>
        <v>0</v>
      </c>
      <c r="W2241" t="b">
        <f>AND(COUNTIF('Master list(no salts, metals)'!W2233,"&lt;=1"),IF(COUNTIF('Master list(no salts, metals)'!$K2233:$Y2233, "#N/A")=14,TRUE,FALSE))</f>
        <v>1</v>
      </c>
      <c r="X2241" t="b">
        <f>AND(COUNTIF('Master list(no salts, metals)'!X2233,"&lt;=1"),IF(COUNTIF('Master list(no salts, metals)'!$K2233:$Y2233, "#N/A")=14,TRUE,FALSE))</f>
        <v>0</v>
      </c>
      <c r="Y2241" t="b">
        <f>AND(COUNTIF('Master list(no salts, metals)'!Y2233,"&lt;=1"),IF(COUNTIF('Master list(no salts, metals)'!$K2233:$Y2233, "#N/A")=14,TRUE,FALSE))</f>
        <v>0</v>
      </c>
    </row>
    <row r="2242" spans="11:25" x14ac:dyDescent="0.25">
      <c r="K2242" t="b">
        <f>AND(COUNTIF('Master list(no salts, metals)'!K2234,"&lt;=1"),IF(COUNTIF('Master list(no salts, metals)'!$K2234:$Y2234, "#N/A")=14,TRUE,FALSE))</f>
        <v>0</v>
      </c>
      <c r="L2242" t="b">
        <f>AND(COUNTIF('Master list(no salts, metals)'!L2234,"&lt;=1"),IF(COUNTIF('Master list(no salts, metals)'!$K2234:$Y2234, "#N/A")=14,TRUE,FALSE))</f>
        <v>0</v>
      </c>
      <c r="M2242" t="b">
        <f>AND(COUNTIF('Master list(no salts, metals)'!M2234,"&lt;=1"),IF(COUNTIF('Master list(no salts, metals)'!$K2234:$Y2234, "#N/A")=14,TRUE,FALSE))</f>
        <v>0</v>
      </c>
      <c r="N2242" t="b">
        <f>AND(COUNTIF('Master list(no salts, metals)'!N2234,"&lt;=1"),IF(COUNTIF('Master list(no salts, metals)'!$K2234:$Y2234, "#N/A")=14,TRUE,FALSE))</f>
        <v>0</v>
      </c>
      <c r="O2242" t="b">
        <f>AND(COUNTIF('Master list(no salts, metals)'!O2234,"&lt;=1"),IF(COUNTIF('Master list(no salts, metals)'!$K2234:$Y2234, "#N/A")=14,TRUE,FALSE))</f>
        <v>0</v>
      </c>
      <c r="P2242" t="b">
        <f>AND(COUNTIF('Master list(no salts, metals)'!P2234,"&lt;=1"),IF(COUNTIF('Master list(no salts, metals)'!$K2234:$Y2234, "#N/A")=14,TRUE,FALSE))</f>
        <v>0</v>
      </c>
      <c r="Q2242" t="b">
        <f>AND(COUNTIF('Master list(no salts, metals)'!Q2234,"&lt;=1"),IF(COUNTIF('Master list(no salts, metals)'!$K2234:$Y2234, "#N/A")=14,TRUE,FALSE))</f>
        <v>0</v>
      </c>
      <c r="R2242" t="b">
        <f>AND(COUNTIF('Master list(no salts, metals)'!R2234,"&lt;=1"),IF(COUNTIF('Master list(no salts, metals)'!$K2234:$Y2234, "#N/A")=14,TRUE,FALSE))</f>
        <v>0</v>
      </c>
      <c r="S2242" t="b">
        <f>AND(COUNTIF('Master list(no salts, metals)'!S2234,"&lt;=1"),IF(COUNTIF('Master list(no salts, metals)'!$K2234:$Y2234, "#N/A")=14,TRUE,FALSE))</f>
        <v>0</v>
      </c>
      <c r="T2242" t="b">
        <f>AND(COUNTIF('Master list(no salts, metals)'!T2234,"&lt;=1"),IF(COUNTIF('Master list(no salts, metals)'!$K2234:$Y2234, "#N/A")=14,TRUE,FALSE))</f>
        <v>0</v>
      </c>
      <c r="U2242" t="b">
        <f>AND(COUNTIF('Master list(no salts, metals)'!U2234,"&lt;=1"),IF(COUNTIF('Master list(no salts, metals)'!$K2234:$Y2234, "#N/A")=14,TRUE,FALSE))</f>
        <v>0</v>
      </c>
      <c r="V2242" t="b">
        <f>AND(COUNTIF('Master list(no salts, metals)'!V2234,"&lt;=1"),IF(COUNTIF('Master list(no salts, metals)'!$K2234:$Y2234, "#N/A")=14,TRUE,FALSE))</f>
        <v>0</v>
      </c>
      <c r="W2242" t="b">
        <f>AND(COUNTIF('Master list(no salts, metals)'!W2234,"&lt;=1"),IF(COUNTIF('Master list(no salts, metals)'!$K2234:$Y2234, "#N/A")=14,TRUE,FALSE))</f>
        <v>1</v>
      </c>
      <c r="X2242" t="b">
        <f>AND(COUNTIF('Master list(no salts, metals)'!X2234,"&lt;=1"),IF(COUNTIF('Master list(no salts, metals)'!$K2234:$Y2234, "#N/A")=14,TRUE,FALSE))</f>
        <v>0</v>
      </c>
      <c r="Y2242" t="b">
        <f>AND(COUNTIF('Master list(no salts, metals)'!Y2234,"&lt;=1"),IF(COUNTIF('Master list(no salts, metals)'!$K2234:$Y2234, "#N/A")=14,TRUE,FALSE))</f>
        <v>0</v>
      </c>
    </row>
    <row r="2243" spans="11:25" x14ac:dyDescent="0.25">
      <c r="K2243" t="b">
        <f>AND(COUNTIF('Master list(no salts, metals)'!K2235,"&lt;=1"),IF(COUNTIF('Master list(no salts, metals)'!$K2235:$Y2235, "#N/A")=14,TRUE,FALSE))</f>
        <v>0</v>
      </c>
      <c r="L2243" t="b">
        <f>AND(COUNTIF('Master list(no salts, metals)'!L2235,"&lt;=1"),IF(COUNTIF('Master list(no salts, metals)'!$K2235:$Y2235, "#N/A")=14,TRUE,FALSE))</f>
        <v>0</v>
      </c>
      <c r="M2243" t="b">
        <f>AND(COUNTIF('Master list(no salts, metals)'!M2235,"&lt;=1"),IF(COUNTIF('Master list(no salts, metals)'!$K2235:$Y2235, "#N/A")=14,TRUE,FALSE))</f>
        <v>0</v>
      </c>
      <c r="N2243" t="b">
        <f>AND(COUNTIF('Master list(no salts, metals)'!N2235,"&lt;=1"),IF(COUNTIF('Master list(no salts, metals)'!$K2235:$Y2235, "#N/A")=14,TRUE,FALSE))</f>
        <v>0</v>
      </c>
      <c r="O2243" t="b">
        <f>AND(COUNTIF('Master list(no salts, metals)'!O2235,"&lt;=1"),IF(COUNTIF('Master list(no salts, metals)'!$K2235:$Y2235, "#N/A")=14,TRUE,FALSE))</f>
        <v>0</v>
      </c>
      <c r="P2243" t="b">
        <f>AND(COUNTIF('Master list(no salts, metals)'!P2235,"&lt;=1"),IF(COUNTIF('Master list(no salts, metals)'!$K2235:$Y2235, "#N/A")=14,TRUE,FALSE))</f>
        <v>0</v>
      </c>
      <c r="Q2243" t="b">
        <f>AND(COUNTIF('Master list(no salts, metals)'!Q2235,"&lt;=1"),IF(COUNTIF('Master list(no salts, metals)'!$K2235:$Y2235, "#N/A")=14,TRUE,FALSE))</f>
        <v>0</v>
      </c>
      <c r="R2243" t="b">
        <f>AND(COUNTIF('Master list(no salts, metals)'!R2235,"&lt;=1"),IF(COUNTIF('Master list(no salts, metals)'!$K2235:$Y2235, "#N/A")=14,TRUE,FALSE))</f>
        <v>0</v>
      </c>
      <c r="S2243" t="b">
        <f>AND(COUNTIF('Master list(no salts, metals)'!S2235,"&lt;=1"),IF(COUNTIF('Master list(no salts, metals)'!$K2235:$Y2235, "#N/A")=14,TRUE,FALSE))</f>
        <v>0</v>
      </c>
      <c r="T2243" t="b">
        <f>AND(COUNTIF('Master list(no salts, metals)'!T2235,"&lt;=1"),IF(COUNTIF('Master list(no salts, metals)'!$K2235:$Y2235, "#N/A")=14,TRUE,FALSE))</f>
        <v>0</v>
      </c>
      <c r="U2243" t="b">
        <f>AND(COUNTIF('Master list(no salts, metals)'!U2235,"&lt;=1"),IF(COUNTIF('Master list(no salts, metals)'!$K2235:$Y2235, "#N/A")=14,TRUE,FALSE))</f>
        <v>0</v>
      </c>
      <c r="V2243" t="b">
        <f>AND(COUNTIF('Master list(no salts, metals)'!V2235,"&lt;=1"),IF(COUNTIF('Master list(no salts, metals)'!$K2235:$Y2235, "#N/A")=14,TRUE,FALSE))</f>
        <v>0</v>
      </c>
      <c r="W2243" t="b">
        <f>AND(COUNTIF('Master list(no salts, metals)'!W2235,"&lt;=1"),IF(COUNTIF('Master list(no salts, metals)'!$K2235:$Y2235, "#N/A")=14,TRUE,FALSE))</f>
        <v>1</v>
      </c>
      <c r="X2243" t="b">
        <f>AND(COUNTIF('Master list(no salts, metals)'!X2235,"&lt;=1"),IF(COUNTIF('Master list(no salts, metals)'!$K2235:$Y2235, "#N/A")=14,TRUE,FALSE))</f>
        <v>0</v>
      </c>
      <c r="Y2243" t="b">
        <f>AND(COUNTIF('Master list(no salts, metals)'!Y2235,"&lt;=1"),IF(COUNTIF('Master list(no salts, metals)'!$K2235:$Y2235, "#N/A")=14,TRUE,FALSE))</f>
        <v>0</v>
      </c>
    </row>
    <row r="2244" spans="11:25" x14ac:dyDescent="0.25">
      <c r="K2244" t="b">
        <f>AND(COUNTIF('Master list(no salts, metals)'!K2236,"&lt;=1"),IF(COUNTIF('Master list(no salts, metals)'!$K2236:$Y2236, "#N/A")=14,TRUE,FALSE))</f>
        <v>0</v>
      </c>
      <c r="L2244" t="b">
        <f>AND(COUNTIF('Master list(no salts, metals)'!L2236,"&lt;=1"),IF(COUNTIF('Master list(no salts, metals)'!$K2236:$Y2236, "#N/A")=14,TRUE,FALSE))</f>
        <v>0</v>
      </c>
      <c r="M2244" t="b">
        <f>AND(COUNTIF('Master list(no salts, metals)'!M2236,"&lt;=1"),IF(COUNTIF('Master list(no salts, metals)'!$K2236:$Y2236, "#N/A")=14,TRUE,FALSE))</f>
        <v>0</v>
      </c>
      <c r="N2244" t="b">
        <f>AND(COUNTIF('Master list(no salts, metals)'!N2236,"&lt;=1"),IF(COUNTIF('Master list(no salts, metals)'!$K2236:$Y2236, "#N/A")=14,TRUE,FALSE))</f>
        <v>0</v>
      </c>
      <c r="O2244" t="b">
        <f>AND(COUNTIF('Master list(no salts, metals)'!O2236,"&lt;=1"),IF(COUNTIF('Master list(no salts, metals)'!$K2236:$Y2236, "#N/A")=14,TRUE,FALSE))</f>
        <v>0</v>
      </c>
      <c r="P2244" t="b">
        <f>AND(COUNTIF('Master list(no salts, metals)'!P2236,"&lt;=1"),IF(COUNTIF('Master list(no salts, metals)'!$K2236:$Y2236, "#N/A")=14,TRUE,FALSE))</f>
        <v>0</v>
      </c>
      <c r="Q2244" t="b">
        <f>AND(COUNTIF('Master list(no salts, metals)'!Q2236,"&lt;=1"),IF(COUNTIF('Master list(no salts, metals)'!$K2236:$Y2236, "#N/A")=14,TRUE,FALSE))</f>
        <v>0</v>
      </c>
      <c r="R2244" t="b">
        <f>AND(COUNTIF('Master list(no salts, metals)'!R2236,"&lt;=1"),IF(COUNTIF('Master list(no salts, metals)'!$K2236:$Y2236, "#N/A")=14,TRUE,FALSE))</f>
        <v>0</v>
      </c>
      <c r="S2244" t="b">
        <f>AND(COUNTIF('Master list(no salts, metals)'!S2236,"&lt;=1"),IF(COUNTIF('Master list(no salts, metals)'!$K2236:$Y2236, "#N/A")=14,TRUE,FALSE))</f>
        <v>0</v>
      </c>
      <c r="T2244" t="b">
        <f>AND(COUNTIF('Master list(no salts, metals)'!T2236,"&lt;=1"),IF(COUNTIF('Master list(no salts, metals)'!$K2236:$Y2236, "#N/A")=14,TRUE,FALSE))</f>
        <v>0</v>
      </c>
      <c r="U2244" t="b">
        <f>AND(COUNTIF('Master list(no salts, metals)'!U2236,"&lt;=1"),IF(COUNTIF('Master list(no salts, metals)'!$K2236:$Y2236, "#N/A")=14,TRUE,FALSE))</f>
        <v>0</v>
      </c>
      <c r="V2244" t="b">
        <f>AND(COUNTIF('Master list(no salts, metals)'!V2236,"&lt;=1"),IF(COUNTIF('Master list(no salts, metals)'!$K2236:$Y2236, "#N/A")=14,TRUE,FALSE))</f>
        <v>0</v>
      </c>
      <c r="W2244" t="b">
        <f>AND(COUNTIF('Master list(no salts, metals)'!W2236,"&lt;=1"),IF(COUNTIF('Master list(no salts, metals)'!$K2236:$Y2236, "#N/A")=14,TRUE,FALSE))</f>
        <v>0</v>
      </c>
      <c r="X2244" t="b">
        <f>AND(COUNTIF('Master list(no salts, metals)'!X2236,"&lt;=1"),IF(COUNTIF('Master list(no salts, metals)'!$K2236:$Y2236, "#N/A")=14,TRUE,FALSE))</f>
        <v>0</v>
      </c>
      <c r="Y2244" t="b">
        <f>AND(COUNTIF('Master list(no salts, metals)'!Y2236,"&lt;=1"),IF(COUNTIF('Master list(no salts, metals)'!$K2236:$Y2236, "#N/A")=14,TRUE,FALSE))</f>
        <v>0</v>
      </c>
    </row>
    <row r="2245" spans="11:25" x14ac:dyDescent="0.25">
      <c r="K2245" t="b">
        <f>AND(COUNTIF('Master list(no salts, metals)'!K2237,"&lt;=1"),IF(COUNTIF('Master list(no salts, metals)'!$K2237:$Y2237, "#N/A")=14,TRUE,FALSE))</f>
        <v>0</v>
      </c>
      <c r="L2245" t="b">
        <f>AND(COUNTIF('Master list(no salts, metals)'!L2237,"&lt;=1"),IF(COUNTIF('Master list(no salts, metals)'!$K2237:$Y2237, "#N/A")=14,TRUE,FALSE))</f>
        <v>0</v>
      </c>
      <c r="M2245" t="b">
        <f>AND(COUNTIF('Master list(no salts, metals)'!M2237,"&lt;=1"),IF(COUNTIF('Master list(no salts, metals)'!$K2237:$Y2237, "#N/A")=14,TRUE,FALSE))</f>
        <v>0</v>
      </c>
      <c r="N2245" t="b">
        <f>AND(COUNTIF('Master list(no salts, metals)'!N2237,"&lt;=1"),IF(COUNTIF('Master list(no salts, metals)'!$K2237:$Y2237, "#N/A")=14,TRUE,FALSE))</f>
        <v>0</v>
      </c>
      <c r="O2245" t="b">
        <f>AND(COUNTIF('Master list(no salts, metals)'!O2237,"&lt;=1"),IF(COUNTIF('Master list(no salts, metals)'!$K2237:$Y2237, "#N/A")=14,TRUE,FALSE))</f>
        <v>0</v>
      </c>
      <c r="P2245" t="b">
        <f>AND(COUNTIF('Master list(no salts, metals)'!P2237,"&lt;=1"),IF(COUNTIF('Master list(no salts, metals)'!$K2237:$Y2237, "#N/A")=14,TRUE,FALSE))</f>
        <v>0</v>
      </c>
      <c r="Q2245" t="b">
        <f>AND(COUNTIF('Master list(no salts, metals)'!Q2237,"&lt;=1"),IF(COUNTIF('Master list(no salts, metals)'!$K2237:$Y2237, "#N/A")=14,TRUE,FALSE))</f>
        <v>0</v>
      </c>
      <c r="R2245" t="b">
        <f>AND(COUNTIF('Master list(no salts, metals)'!R2237,"&lt;=1"),IF(COUNTIF('Master list(no salts, metals)'!$K2237:$Y2237, "#N/A")=14,TRUE,FALSE))</f>
        <v>0</v>
      </c>
      <c r="S2245" t="b">
        <f>AND(COUNTIF('Master list(no salts, metals)'!S2237,"&lt;=1"),IF(COUNTIF('Master list(no salts, metals)'!$K2237:$Y2237, "#N/A")=14,TRUE,FALSE))</f>
        <v>0</v>
      </c>
      <c r="T2245" t="b">
        <f>AND(COUNTIF('Master list(no salts, metals)'!T2237,"&lt;=1"),IF(COUNTIF('Master list(no salts, metals)'!$K2237:$Y2237, "#N/A")=14,TRUE,FALSE))</f>
        <v>0</v>
      </c>
      <c r="U2245" t="b">
        <f>AND(COUNTIF('Master list(no salts, metals)'!U2237,"&lt;=1"),IF(COUNTIF('Master list(no salts, metals)'!$K2237:$Y2237, "#N/A")=14,TRUE,FALSE))</f>
        <v>0</v>
      </c>
      <c r="V2245" t="b">
        <f>AND(COUNTIF('Master list(no salts, metals)'!V2237,"&lt;=1"),IF(COUNTIF('Master list(no salts, metals)'!$K2237:$Y2237, "#N/A")=14,TRUE,FALSE))</f>
        <v>0</v>
      </c>
      <c r="W2245" t="b">
        <f>AND(COUNTIF('Master list(no salts, metals)'!W2237,"&lt;=1"),IF(COUNTIF('Master list(no salts, metals)'!$K2237:$Y2237, "#N/A")=14,TRUE,FALSE))</f>
        <v>1</v>
      </c>
      <c r="X2245" t="b">
        <f>AND(COUNTIF('Master list(no salts, metals)'!X2237,"&lt;=1"),IF(COUNTIF('Master list(no salts, metals)'!$K2237:$Y2237, "#N/A")=14,TRUE,FALSE))</f>
        <v>0</v>
      </c>
      <c r="Y2245" t="b">
        <f>AND(COUNTIF('Master list(no salts, metals)'!Y2237,"&lt;=1"),IF(COUNTIF('Master list(no salts, metals)'!$K2237:$Y2237, "#N/A")=14,TRUE,FALSE))</f>
        <v>0</v>
      </c>
    </row>
    <row r="2246" spans="11:25" x14ac:dyDescent="0.25">
      <c r="K2246" t="b">
        <f>AND(COUNTIF('Master list(no salts, metals)'!K2238,"&lt;=1"),IF(COUNTIF('Master list(no salts, metals)'!$K2238:$Y2238, "#N/A")=14,TRUE,FALSE))</f>
        <v>0</v>
      </c>
      <c r="L2246" t="b">
        <f>AND(COUNTIF('Master list(no salts, metals)'!L2238,"&lt;=1"),IF(COUNTIF('Master list(no salts, metals)'!$K2238:$Y2238, "#N/A")=14,TRUE,FALSE))</f>
        <v>0</v>
      </c>
      <c r="M2246" t="b">
        <f>AND(COUNTIF('Master list(no salts, metals)'!M2238,"&lt;=1"),IF(COUNTIF('Master list(no salts, metals)'!$K2238:$Y2238, "#N/A")=14,TRUE,FALSE))</f>
        <v>0</v>
      </c>
      <c r="N2246" t="b">
        <f>AND(COUNTIF('Master list(no salts, metals)'!N2238,"&lt;=1"),IF(COUNTIF('Master list(no salts, metals)'!$K2238:$Y2238, "#N/A")=14,TRUE,FALSE))</f>
        <v>0</v>
      </c>
      <c r="O2246" t="b">
        <f>AND(COUNTIF('Master list(no salts, metals)'!O2238,"&lt;=1"),IF(COUNTIF('Master list(no salts, metals)'!$K2238:$Y2238, "#N/A")=14,TRUE,FALSE))</f>
        <v>0</v>
      </c>
      <c r="P2246" t="b">
        <f>AND(COUNTIF('Master list(no salts, metals)'!P2238,"&lt;=1"),IF(COUNTIF('Master list(no salts, metals)'!$K2238:$Y2238, "#N/A")=14,TRUE,FALSE))</f>
        <v>0</v>
      </c>
      <c r="Q2246" t="b">
        <f>AND(COUNTIF('Master list(no salts, metals)'!Q2238,"&lt;=1"),IF(COUNTIF('Master list(no salts, metals)'!$K2238:$Y2238, "#N/A")=14,TRUE,FALSE))</f>
        <v>0</v>
      </c>
      <c r="R2246" t="b">
        <f>AND(COUNTIF('Master list(no salts, metals)'!R2238,"&lt;=1"),IF(COUNTIF('Master list(no salts, metals)'!$K2238:$Y2238, "#N/A")=14,TRUE,FALSE))</f>
        <v>0</v>
      </c>
      <c r="S2246" t="b">
        <f>AND(COUNTIF('Master list(no salts, metals)'!S2238,"&lt;=1"),IF(COUNTIF('Master list(no salts, metals)'!$K2238:$Y2238, "#N/A")=14,TRUE,FALSE))</f>
        <v>0</v>
      </c>
      <c r="T2246" t="b">
        <f>AND(COUNTIF('Master list(no salts, metals)'!T2238,"&lt;=1"),IF(COUNTIF('Master list(no salts, metals)'!$K2238:$Y2238, "#N/A")=14,TRUE,FALSE))</f>
        <v>0</v>
      </c>
      <c r="U2246" t="b">
        <f>AND(COUNTIF('Master list(no salts, metals)'!U2238,"&lt;=1"),IF(COUNTIF('Master list(no salts, metals)'!$K2238:$Y2238, "#N/A")=14,TRUE,FALSE))</f>
        <v>0</v>
      </c>
      <c r="V2246" t="b">
        <f>AND(COUNTIF('Master list(no salts, metals)'!V2238,"&lt;=1"),IF(COUNTIF('Master list(no salts, metals)'!$K2238:$Y2238, "#N/A")=14,TRUE,FALSE))</f>
        <v>0</v>
      </c>
      <c r="W2246" t="b">
        <f>AND(COUNTIF('Master list(no salts, metals)'!W2238,"&lt;=1"),IF(COUNTIF('Master list(no salts, metals)'!$K2238:$Y2238, "#N/A")=14,TRUE,FALSE))</f>
        <v>1</v>
      </c>
      <c r="X2246" t="b">
        <f>AND(COUNTIF('Master list(no salts, metals)'!X2238,"&lt;=1"),IF(COUNTIF('Master list(no salts, metals)'!$K2238:$Y2238, "#N/A")=14,TRUE,FALSE))</f>
        <v>0</v>
      </c>
      <c r="Y2246" t="b">
        <f>AND(COUNTIF('Master list(no salts, metals)'!Y2238,"&lt;=1"),IF(COUNTIF('Master list(no salts, metals)'!$K2238:$Y2238, "#N/A")=14,TRUE,FALSE))</f>
        <v>0</v>
      </c>
    </row>
    <row r="2247" spans="11:25" x14ac:dyDescent="0.25">
      <c r="K2247" t="b">
        <f>AND(COUNTIF('Master list(no salts, metals)'!K2239,"&lt;=1"),IF(COUNTIF('Master list(no salts, metals)'!$K2239:$Y2239, "#N/A")=14,TRUE,FALSE))</f>
        <v>0</v>
      </c>
      <c r="L2247" t="b">
        <f>AND(COUNTIF('Master list(no salts, metals)'!L2239,"&lt;=1"),IF(COUNTIF('Master list(no salts, metals)'!$K2239:$Y2239, "#N/A")=14,TRUE,FALSE))</f>
        <v>0</v>
      </c>
      <c r="M2247" t="b">
        <f>AND(COUNTIF('Master list(no salts, metals)'!M2239,"&lt;=1"),IF(COUNTIF('Master list(no salts, metals)'!$K2239:$Y2239, "#N/A")=14,TRUE,FALSE))</f>
        <v>0</v>
      </c>
      <c r="N2247" t="b">
        <f>AND(COUNTIF('Master list(no salts, metals)'!N2239,"&lt;=1"),IF(COUNTIF('Master list(no salts, metals)'!$K2239:$Y2239, "#N/A")=14,TRUE,FALSE))</f>
        <v>0</v>
      </c>
      <c r="O2247" t="b">
        <f>AND(COUNTIF('Master list(no salts, metals)'!O2239,"&lt;=1"),IF(COUNTIF('Master list(no salts, metals)'!$K2239:$Y2239, "#N/A")=14,TRUE,FALSE))</f>
        <v>0</v>
      </c>
      <c r="P2247" t="b">
        <f>AND(COUNTIF('Master list(no salts, metals)'!P2239,"&lt;=1"),IF(COUNTIF('Master list(no salts, metals)'!$K2239:$Y2239, "#N/A")=14,TRUE,FALSE))</f>
        <v>0</v>
      </c>
      <c r="Q2247" t="b">
        <f>AND(COUNTIF('Master list(no salts, metals)'!Q2239,"&lt;=1"),IF(COUNTIF('Master list(no salts, metals)'!$K2239:$Y2239, "#N/A")=14,TRUE,FALSE))</f>
        <v>0</v>
      </c>
      <c r="R2247" t="b">
        <f>AND(COUNTIF('Master list(no salts, metals)'!R2239,"&lt;=1"),IF(COUNTIF('Master list(no salts, metals)'!$K2239:$Y2239, "#N/A")=14,TRUE,FALSE))</f>
        <v>0</v>
      </c>
      <c r="S2247" t="b">
        <f>AND(COUNTIF('Master list(no salts, metals)'!S2239,"&lt;=1"),IF(COUNTIF('Master list(no salts, metals)'!$K2239:$Y2239, "#N/A")=14,TRUE,FALSE))</f>
        <v>0</v>
      </c>
      <c r="T2247" t="b">
        <f>AND(COUNTIF('Master list(no salts, metals)'!T2239,"&lt;=1"),IF(COUNTIF('Master list(no salts, metals)'!$K2239:$Y2239, "#N/A")=14,TRUE,FALSE))</f>
        <v>0</v>
      </c>
      <c r="U2247" t="b">
        <f>AND(COUNTIF('Master list(no salts, metals)'!U2239,"&lt;=1"),IF(COUNTIF('Master list(no salts, metals)'!$K2239:$Y2239, "#N/A")=14,TRUE,FALSE))</f>
        <v>0</v>
      </c>
      <c r="V2247" t="b">
        <f>AND(COUNTIF('Master list(no salts, metals)'!V2239,"&lt;=1"),IF(COUNTIF('Master list(no salts, metals)'!$K2239:$Y2239, "#N/A")=14,TRUE,FALSE))</f>
        <v>0</v>
      </c>
      <c r="W2247" t="b">
        <f>AND(COUNTIF('Master list(no salts, metals)'!W2239,"&lt;=1"),IF(COUNTIF('Master list(no salts, metals)'!$K2239:$Y2239, "#N/A")=14,TRUE,FALSE))</f>
        <v>1</v>
      </c>
      <c r="X2247" t="b">
        <f>AND(COUNTIF('Master list(no salts, metals)'!X2239,"&lt;=1"),IF(COUNTIF('Master list(no salts, metals)'!$K2239:$Y2239, "#N/A")=14,TRUE,FALSE))</f>
        <v>0</v>
      </c>
      <c r="Y2247" t="b">
        <f>AND(COUNTIF('Master list(no salts, metals)'!Y2239,"&lt;=1"),IF(COUNTIF('Master list(no salts, metals)'!$K2239:$Y2239, "#N/A")=14,TRUE,FALSE))</f>
        <v>0</v>
      </c>
    </row>
    <row r="2248" spans="11:25" x14ac:dyDescent="0.25">
      <c r="K2248" t="b">
        <f>AND(COUNTIF('Master list(no salts, metals)'!K2240,"&lt;=1"),IF(COUNTIF('Master list(no salts, metals)'!$K2240:$Y2240, "#N/A")=14,TRUE,FALSE))</f>
        <v>0</v>
      </c>
      <c r="L2248" t="b">
        <f>AND(COUNTIF('Master list(no salts, metals)'!L2240,"&lt;=1"),IF(COUNTIF('Master list(no salts, metals)'!$K2240:$Y2240, "#N/A")=14,TRUE,FALSE))</f>
        <v>0</v>
      </c>
      <c r="M2248" t="b">
        <f>AND(COUNTIF('Master list(no salts, metals)'!M2240,"&lt;=1"),IF(COUNTIF('Master list(no salts, metals)'!$K2240:$Y2240, "#N/A")=14,TRUE,FALSE))</f>
        <v>0</v>
      </c>
      <c r="N2248" t="b">
        <f>AND(COUNTIF('Master list(no salts, metals)'!N2240,"&lt;=1"),IF(COUNTIF('Master list(no salts, metals)'!$K2240:$Y2240, "#N/A")=14,TRUE,FALSE))</f>
        <v>0</v>
      </c>
      <c r="O2248" t="b">
        <f>AND(COUNTIF('Master list(no salts, metals)'!O2240,"&lt;=1"),IF(COUNTIF('Master list(no salts, metals)'!$K2240:$Y2240, "#N/A")=14,TRUE,FALSE))</f>
        <v>0</v>
      </c>
      <c r="P2248" t="b">
        <f>AND(COUNTIF('Master list(no salts, metals)'!P2240,"&lt;=1"),IF(COUNTIF('Master list(no salts, metals)'!$K2240:$Y2240, "#N/A")=14,TRUE,FALSE))</f>
        <v>0</v>
      </c>
      <c r="Q2248" t="b">
        <f>AND(COUNTIF('Master list(no salts, metals)'!Q2240,"&lt;=1"),IF(COUNTIF('Master list(no salts, metals)'!$K2240:$Y2240, "#N/A")=14,TRUE,FALSE))</f>
        <v>0</v>
      </c>
      <c r="R2248" t="b">
        <f>AND(COUNTIF('Master list(no salts, metals)'!R2240,"&lt;=1"),IF(COUNTIF('Master list(no salts, metals)'!$K2240:$Y2240, "#N/A")=14,TRUE,FALSE))</f>
        <v>0</v>
      </c>
      <c r="S2248" t="b">
        <f>AND(COUNTIF('Master list(no salts, metals)'!S2240,"&lt;=1"),IF(COUNTIF('Master list(no salts, metals)'!$K2240:$Y2240, "#N/A")=14,TRUE,FALSE))</f>
        <v>0</v>
      </c>
      <c r="T2248" t="b">
        <f>AND(COUNTIF('Master list(no salts, metals)'!T2240,"&lt;=1"),IF(COUNTIF('Master list(no salts, metals)'!$K2240:$Y2240, "#N/A")=14,TRUE,FALSE))</f>
        <v>0</v>
      </c>
      <c r="U2248" t="b">
        <f>AND(COUNTIF('Master list(no salts, metals)'!U2240,"&lt;=1"),IF(COUNTIF('Master list(no salts, metals)'!$K2240:$Y2240, "#N/A")=14,TRUE,FALSE))</f>
        <v>0</v>
      </c>
      <c r="V2248" t="b">
        <f>AND(COUNTIF('Master list(no salts, metals)'!V2240,"&lt;=1"),IF(COUNTIF('Master list(no salts, metals)'!$K2240:$Y2240, "#N/A")=14,TRUE,FALSE))</f>
        <v>0</v>
      </c>
      <c r="W2248" t="b">
        <f>AND(COUNTIF('Master list(no salts, metals)'!W2240,"&lt;=1"),IF(COUNTIF('Master list(no salts, metals)'!$K2240:$Y2240, "#N/A")=14,TRUE,FALSE))</f>
        <v>1</v>
      </c>
      <c r="X2248" t="b">
        <f>AND(COUNTIF('Master list(no salts, metals)'!X2240,"&lt;=1"),IF(COUNTIF('Master list(no salts, metals)'!$K2240:$Y2240, "#N/A")=14,TRUE,FALSE))</f>
        <v>0</v>
      </c>
      <c r="Y2248" t="b">
        <f>AND(COUNTIF('Master list(no salts, metals)'!Y2240,"&lt;=1"),IF(COUNTIF('Master list(no salts, metals)'!$K2240:$Y2240, "#N/A")=14,TRUE,FALSE))</f>
        <v>0</v>
      </c>
    </row>
    <row r="2249" spans="11:25" x14ac:dyDescent="0.25">
      <c r="K2249" t="b">
        <f>AND(COUNTIF('Master list(no salts, metals)'!K2241,"&lt;=1"),IF(COUNTIF('Master list(no salts, metals)'!$K2241:$Y2241, "#N/A")=14,TRUE,FALSE))</f>
        <v>0</v>
      </c>
      <c r="L2249" t="b">
        <f>AND(COUNTIF('Master list(no salts, metals)'!L2241,"&lt;=1"),IF(COUNTIF('Master list(no salts, metals)'!$K2241:$Y2241, "#N/A")=14,TRUE,FALSE))</f>
        <v>0</v>
      </c>
      <c r="M2249" t="b">
        <f>AND(COUNTIF('Master list(no salts, metals)'!M2241,"&lt;=1"),IF(COUNTIF('Master list(no salts, metals)'!$K2241:$Y2241, "#N/A")=14,TRUE,FALSE))</f>
        <v>0</v>
      </c>
      <c r="N2249" t="b">
        <f>AND(COUNTIF('Master list(no salts, metals)'!N2241,"&lt;=1"),IF(COUNTIF('Master list(no salts, metals)'!$K2241:$Y2241, "#N/A")=14,TRUE,FALSE))</f>
        <v>0</v>
      </c>
      <c r="O2249" t="b">
        <f>AND(COUNTIF('Master list(no salts, metals)'!O2241,"&lt;=1"),IF(COUNTIF('Master list(no salts, metals)'!$K2241:$Y2241, "#N/A")=14,TRUE,FALSE))</f>
        <v>0</v>
      </c>
      <c r="P2249" t="b">
        <f>AND(COUNTIF('Master list(no salts, metals)'!P2241,"&lt;=1"),IF(COUNTIF('Master list(no salts, metals)'!$K2241:$Y2241, "#N/A")=14,TRUE,FALSE))</f>
        <v>0</v>
      </c>
      <c r="Q2249" t="b">
        <f>AND(COUNTIF('Master list(no salts, metals)'!Q2241,"&lt;=1"),IF(COUNTIF('Master list(no salts, metals)'!$K2241:$Y2241, "#N/A")=14,TRUE,FALSE))</f>
        <v>0</v>
      </c>
      <c r="R2249" t="b">
        <f>AND(COUNTIF('Master list(no salts, metals)'!R2241,"&lt;=1"),IF(COUNTIF('Master list(no salts, metals)'!$K2241:$Y2241, "#N/A")=14,TRUE,FALSE))</f>
        <v>0</v>
      </c>
      <c r="S2249" t="b">
        <f>AND(COUNTIF('Master list(no salts, metals)'!S2241,"&lt;=1"),IF(COUNTIF('Master list(no salts, metals)'!$K2241:$Y2241, "#N/A")=14,TRUE,FALSE))</f>
        <v>0</v>
      </c>
      <c r="T2249" t="b">
        <f>AND(COUNTIF('Master list(no salts, metals)'!T2241,"&lt;=1"),IF(COUNTIF('Master list(no salts, metals)'!$K2241:$Y2241, "#N/A")=14,TRUE,FALSE))</f>
        <v>0</v>
      </c>
      <c r="U2249" t="b">
        <f>AND(COUNTIF('Master list(no salts, metals)'!U2241,"&lt;=1"),IF(COUNTIF('Master list(no salts, metals)'!$K2241:$Y2241, "#N/A")=14,TRUE,FALSE))</f>
        <v>0</v>
      </c>
      <c r="V2249" t="b">
        <f>AND(COUNTIF('Master list(no salts, metals)'!V2241,"&lt;=1"),IF(COUNTIF('Master list(no salts, metals)'!$K2241:$Y2241, "#N/A")=14,TRUE,FALSE))</f>
        <v>0</v>
      </c>
      <c r="W2249" t="b">
        <f>AND(COUNTIF('Master list(no salts, metals)'!W2241,"&lt;=1"),IF(COUNTIF('Master list(no salts, metals)'!$K2241:$Y2241, "#N/A")=14,TRUE,FALSE))</f>
        <v>0</v>
      </c>
      <c r="X2249" t="b">
        <f>AND(COUNTIF('Master list(no salts, metals)'!X2241,"&lt;=1"),IF(COUNTIF('Master list(no salts, metals)'!$K2241:$Y2241, "#N/A")=14,TRUE,FALSE))</f>
        <v>0</v>
      </c>
      <c r="Y2249" t="b">
        <f>AND(COUNTIF('Master list(no salts, metals)'!Y2241,"&lt;=1"),IF(COUNTIF('Master list(no salts, metals)'!$K2241:$Y2241, "#N/A")=14,TRUE,FALSE))</f>
        <v>0</v>
      </c>
    </row>
    <row r="2250" spans="11:25" x14ac:dyDescent="0.25">
      <c r="K2250" t="b">
        <f>AND(COUNTIF('Master list(no salts, metals)'!K2242,"&lt;=1"),IF(COUNTIF('Master list(no salts, metals)'!$K2242:$Y2242, "#N/A")=14,TRUE,FALSE))</f>
        <v>0</v>
      </c>
      <c r="L2250" t="b">
        <f>AND(COUNTIF('Master list(no salts, metals)'!L2242,"&lt;=1"),IF(COUNTIF('Master list(no salts, metals)'!$K2242:$Y2242, "#N/A")=14,TRUE,FALSE))</f>
        <v>0</v>
      </c>
      <c r="M2250" t="b">
        <f>AND(COUNTIF('Master list(no salts, metals)'!M2242,"&lt;=1"),IF(COUNTIF('Master list(no salts, metals)'!$K2242:$Y2242, "#N/A")=14,TRUE,FALSE))</f>
        <v>0</v>
      </c>
      <c r="N2250" t="b">
        <f>AND(COUNTIF('Master list(no salts, metals)'!N2242,"&lt;=1"),IF(COUNTIF('Master list(no salts, metals)'!$K2242:$Y2242, "#N/A")=14,TRUE,FALSE))</f>
        <v>0</v>
      </c>
      <c r="O2250" t="b">
        <f>AND(COUNTIF('Master list(no salts, metals)'!O2242,"&lt;=1"),IF(COUNTIF('Master list(no salts, metals)'!$K2242:$Y2242, "#N/A")=14,TRUE,FALSE))</f>
        <v>0</v>
      </c>
      <c r="P2250" t="b">
        <f>AND(COUNTIF('Master list(no salts, metals)'!P2242,"&lt;=1"),IF(COUNTIF('Master list(no salts, metals)'!$K2242:$Y2242, "#N/A")=14,TRUE,FALSE))</f>
        <v>0</v>
      </c>
      <c r="Q2250" t="b">
        <f>AND(COUNTIF('Master list(no salts, metals)'!Q2242,"&lt;=1"),IF(COUNTIF('Master list(no salts, metals)'!$K2242:$Y2242, "#N/A")=14,TRUE,FALSE))</f>
        <v>0</v>
      </c>
      <c r="R2250" t="b">
        <f>AND(COUNTIF('Master list(no salts, metals)'!R2242,"&lt;=1"),IF(COUNTIF('Master list(no salts, metals)'!$K2242:$Y2242, "#N/A")=14,TRUE,FALSE))</f>
        <v>0</v>
      </c>
      <c r="S2250" t="b">
        <f>AND(COUNTIF('Master list(no salts, metals)'!S2242,"&lt;=1"),IF(COUNTIF('Master list(no salts, metals)'!$K2242:$Y2242, "#N/A")=14,TRUE,FALSE))</f>
        <v>0</v>
      </c>
      <c r="T2250" t="b">
        <f>AND(COUNTIF('Master list(no salts, metals)'!T2242,"&lt;=1"),IF(COUNTIF('Master list(no salts, metals)'!$K2242:$Y2242, "#N/A")=14,TRUE,FALSE))</f>
        <v>0</v>
      </c>
      <c r="U2250" t="b">
        <f>AND(COUNTIF('Master list(no salts, metals)'!U2242,"&lt;=1"),IF(COUNTIF('Master list(no salts, metals)'!$K2242:$Y2242, "#N/A")=14,TRUE,FALSE))</f>
        <v>0</v>
      </c>
      <c r="V2250" t="b">
        <f>AND(COUNTIF('Master list(no salts, metals)'!V2242,"&lt;=1"),IF(COUNTIF('Master list(no salts, metals)'!$K2242:$Y2242, "#N/A")=14,TRUE,FALSE))</f>
        <v>0</v>
      </c>
      <c r="W2250" t="b">
        <f>AND(COUNTIF('Master list(no salts, metals)'!W2242,"&lt;=1"),IF(COUNTIF('Master list(no salts, metals)'!$K2242:$Y2242, "#N/A")=14,TRUE,FALSE))</f>
        <v>0</v>
      </c>
      <c r="X2250" t="b">
        <f>AND(COUNTIF('Master list(no salts, metals)'!X2242,"&lt;=1"),IF(COUNTIF('Master list(no salts, metals)'!$K2242:$Y2242, "#N/A")=14,TRUE,FALSE))</f>
        <v>0</v>
      </c>
      <c r="Y2250" t="b">
        <f>AND(COUNTIF('Master list(no salts, metals)'!Y2242,"&lt;=1"),IF(COUNTIF('Master list(no salts, metals)'!$K2242:$Y2242, "#N/A")=14,TRUE,FALSE))</f>
        <v>0</v>
      </c>
    </row>
    <row r="2251" spans="11:25" x14ac:dyDescent="0.25">
      <c r="K2251" t="b">
        <f>AND(COUNTIF('Master list(no salts, metals)'!K2243,"&lt;=1"),IF(COUNTIF('Master list(no salts, metals)'!$K2243:$Y2243, "#N/A")=14,TRUE,FALSE))</f>
        <v>0</v>
      </c>
      <c r="L2251" t="b">
        <f>AND(COUNTIF('Master list(no salts, metals)'!L2243,"&lt;=1"),IF(COUNTIF('Master list(no salts, metals)'!$K2243:$Y2243, "#N/A")=14,TRUE,FALSE))</f>
        <v>0</v>
      </c>
      <c r="M2251" t="b">
        <f>AND(COUNTIF('Master list(no salts, metals)'!M2243,"&lt;=1"),IF(COUNTIF('Master list(no salts, metals)'!$K2243:$Y2243, "#N/A")=14,TRUE,FALSE))</f>
        <v>0</v>
      </c>
      <c r="N2251" t="b">
        <f>AND(COUNTIF('Master list(no salts, metals)'!N2243,"&lt;=1"),IF(COUNTIF('Master list(no salts, metals)'!$K2243:$Y2243, "#N/A")=14,TRUE,FALSE))</f>
        <v>0</v>
      </c>
      <c r="O2251" t="b">
        <f>AND(COUNTIF('Master list(no salts, metals)'!O2243,"&lt;=1"),IF(COUNTIF('Master list(no salts, metals)'!$K2243:$Y2243, "#N/A")=14,TRUE,FALSE))</f>
        <v>0</v>
      </c>
      <c r="P2251" t="b">
        <f>AND(COUNTIF('Master list(no salts, metals)'!P2243,"&lt;=1"),IF(COUNTIF('Master list(no salts, metals)'!$K2243:$Y2243, "#N/A")=14,TRUE,FALSE))</f>
        <v>0</v>
      </c>
      <c r="Q2251" t="b">
        <f>AND(COUNTIF('Master list(no salts, metals)'!Q2243,"&lt;=1"),IF(COUNTIF('Master list(no salts, metals)'!$K2243:$Y2243, "#N/A")=14,TRUE,FALSE))</f>
        <v>0</v>
      </c>
      <c r="R2251" t="b">
        <f>AND(COUNTIF('Master list(no salts, metals)'!R2243,"&lt;=1"),IF(COUNTIF('Master list(no salts, metals)'!$K2243:$Y2243, "#N/A")=14,TRUE,FALSE))</f>
        <v>0</v>
      </c>
      <c r="S2251" t="b">
        <f>AND(COUNTIF('Master list(no salts, metals)'!S2243,"&lt;=1"),IF(COUNTIF('Master list(no salts, metals)'!$K2243:$Y2243, "#N/A")=14,TRUE,FALSE))</f>
        <v>0</v>
      </c>
      <c r="T2251" t="b">
        <f>AND(COUNTIF('Master list(no salts, metals)'!T2243,"&lt;=1"),IF(COUNTIF('Master list(no salts, metals)'!$K2243:$Y2243, "#N/A")=14,TRUE,FALSE))</f>
        <v>0</v>
      </c>
      <c r="U2251" t="b">
        <f>AND(COUNTIF('Master list(no salts, metals)'!U2243,"&lt;=1"),IF(COUNTIF('Master list(no salts, metals)'!$K2243:$Y2243, "#N/A")=14,TRUE,FALSE))</f>
        <v>0</v>
      </c>
      <c r="V2251" t="b">
        <f>AND(COUNTIF('Master list(no salts, metals)'!V2243,"&lt;=1"),IF(COUNTIF('Master list(no salts, metals)'!$K2243:$Y2243, "#N/A")=14,TRUE,FALSE))</f>
        <v>0</v>
      </c>
      <c r="W2251" t="b">
        <f>AND(COUNTIF('Master list(no salts, metals)'!W2243,"&lt;=1"),IF(COUNTIF('Master list(no salts, metals)'!$K2243:$Y2243, "#N/A")=14,TRUE,FALSE))</f>
        <v>0</v>
      </c>
      <c r="X2251" t="b">
        <f>AND(COUNTIF('Master list(no salts, metals)'!X2243,"&lt;=1"),IF(COUNTIF('Master list(no salts, metals)'!$K2243:$Y2243, "#N/A")=14,TRUE,FALSE))</f>
        <v>0</v>
      </c>
      <c r="Y2251" t="b">
        <f>AND(COUNTIF('Master list(no salts, metals)'!Y2243,"&lt;=1"),IF(COUNTIF('Master list(no salts, metals)'!$K2243:$Y2243, "#N/A")=14,TRUE,FALSE))</f>
        <v>0</v>
      </c>
    </row>
    <row r="2252" spans="11:25" x14ac:dyDescent="0.25">
      <c r="K2252" t="b">
        <f>AND(COUNTIF('Master list(no salts, metals)'!K2244,"&lt;=1"),IF(COUNTIF('Master list(no salts, metals)'!$K2244:$Y2244, "#N/A")=14,TRUE,FALSE))</f>
        <v>0</v>
      </c>
      <c r="L2252" t="b">
        <f>AND(COUNTIF('Master list(no salts, metals)'!L2244,"&lt;=1"),IF(COUNTIF('Master list(no salts, metals)'!$K2244:$Y2244, "#N/A")=14,TRUE,FALSE))</f>
        <v>0</v>
      </c>
      <c r="M2252" t="b">
        <f>AND(COUNTIF('Master list(no salts, metals)'!M2244,"&lt;=1"),IF(COUNTIF('Master list(no salts, metals)'!$K2244:$Y2244, "#N/A")=14,TRUE,FALSE))</f>
        <v>0</v>
      </c>
      <c r="N2252" t="b">
        <f>AND(COUNTIF('Master list(no salts, metals)'!N2244,"&lt;=1"),IF(COUNTIF('Master list(no salts, metals)'!$K2244:$Y2244, "#N/A")=14,TRUE,FALSE))</f>
        <v>0</v>
      </c>
      <c r="O2252" t="b">
        <f>AND(COUNTIF('Master list(no salts, metals)'!O2244,"&lt;=1"),IF(COUNTIF('Master list(no salts, metals)'!$K2244:$Y2244, "#N/A")=14,TRUE,FALSE))</f>
        <v>0</v>
      </c>
      <c r="P2252" t="b">
        <f>AND(COUNTIF('Master list(no salts, metals)'!P2244,"&lt;=1"),IF(COUNTIF('Master list(no salts, metals)'!$K2244:$Y2244, "#N/A")=14,TRUE,FALSE))</f>
        <v>0</v>
      </c>
      <c r="Q2252" t="b">
        <f>AND(COUNTIF('Master list(no salts, metals)'!Q2244,"&lt;=1"),IF(COUNTIF('Master list(no salts, metals)'!$K2244:$Y2244, "#N/A")=14,TRUE,FALSE))</f>
        <v>0</v>
      </c>
      <c r="R2252" t="b">
        <f>AND(COUNTIF('Master list(no salts, metals)'!R2244,"&lt;=1"),IF(COUNTIF('Master list(no salts, metals)'!$K2244:$Y2244, "#N/A")=14,TRUE,FALSE))</f>
        <v>0</v>
      </c>
      <c r="S2252" t="b">
        <f>AND(COUNTIF('Master list(no salts, metals)'!S2244,"&lt;=1"),IF(COUNTIF('Master list(no salts, metals)'!$K2244:$Y2244, "#N/A")=14,TRUE,FALSE))</f>
        <v>0</v>
      </c>
      <c r="T2252" t="b">
        <f>AND(COUNTIF('Master list(no salts, metals)'!T2244,"&lt;=1"),IF(COUNTIF('Master list(no salts, metals)'!$K2244:$Y2244, "#N/A")=14,TRUE,FALSE))</f>
        <v>0</v>
      </c>
      <c r="U2252" t="b">
        <f>AND(COUNTIF('Master list(no salts, metals)'!U2244,"&lt;=1"),IF(COUNTIF('Master list(no salts, metals)'!$K2244:$Y2244, "#N/A")=14,TRUE,FALSE))</f>
        <v>0</v>
      </c>
      <c r="V2252" t="b">
        <f>AND(COUNTIF('Master list(no salts, metals)'!V2244,"&lt;=1"),IF(COUNTIF('Master list(no salts, metals)'!$K2244:$Y2244, "#N/A")=14,TRUE,FALSE))</f>
        <v>0</v>
      </c>
      <c r="W2252" t="b">
        <f>AND(COUNTIF('Master list(no salts, metals)'!W2244,"&lt;=1"),IF(COUNTIF('Master list(no salts, metals)'!$K2244:$Y2244, "#N/A")=14,TRUE,FALSE))</f>
        <v>0</v>
      </c>
      <c r="X2252" t="b">
        <f>AND(COUNTIF('Master list(no salts, metals)'!X2244,"&lt;=1"),IF(COUNTIF('Master list(no salts, metals)'!$K2244:$Y2244, "#N/A")=14,TRUE,FALSE))</f>
        <v>0</v>
      </c>
      <c r="Y2252" t="b">
        <f>AND(COUNTIF('Master list(no salts, metals)'!Y2244,"&lt;=1"),IF(COUNTIF('Master list(no salts, metals)'!$K2244:$Y2244, "#N/A")=14,TRUE,FALSE))</f>
        <v>0</v>
      </c>
    </row>
    <row r="2253" spans="11:25" x14ac:dyDescent="0.25">
      <c r="K2253" t="b">
        <f>AND(COUNTIF('Master list(no salts, metals)'!K2245,"&lt;=1"),IF(COUNTIF('Master list(no salts, metals)'!$K2245:$Y2245, "#N/A")=14,TRUE,FALSE))</f>
        <v>0</v>
      </c>
      <c r="L2253" t="b">
        <f>AND(COUNTIF('Master list(no salts, metals)'!L2245,"&lt;=1"),IF(COUNTIF('Master list(no salts, metals)'!$K2245:$Y2245, "#N/A")=14,TRUE,FALSE))</f>
        <v>0</v>
      </c>
      <c r="M2253" t="b">
        <f>AND(COUNTIF('Master list(no salts, metals)'!M2245,"&lt;=1"),IF(COUNTIF('Master list(no salts, metals)'!$K2245:$Y2245, "#N/A")=14,TRUE,FALSE))</f>
        <v>0</v>
      </c>
      <c r="N2253" t="b">
        <f>AND(COUNTIF('Master list(no salts, metals)'!N2245,"&lt;=1"),IF(COUNTIF('Master list(no salts, metals)'!$K2245:$Y2245, "#N/A")=14,TRUE,FALSE))</f>
        <v>0</v>
      </c>
      <c r="O2253" t="b">
        <f>AND(COUNTIF('Master list(no salts, metals)'!O2245,"&lt;=1"),IF(COUNTIF('Master list(no salts, metals)'!$K2245:$Y2245, "#N/A")=14,TRUE,FALSE))</f>
        <v>0</v>
      </c>
      <c r="P2253" t="b">
        <f>AND(COUNTIF('Master list(no salts, metals)'!P2245,"&lt;=1"),IF(COUNTIF('Master list(no salts, metals)'!$K2245:$Y2245, "#N/A")=14,TRUE,FALSE))</f>
        <v>0</v>
      </c>
      <c r="Q2253" t="b">
        <f>AND(COUNTIF('Master list(no salts, metals)'!Q2245,"&lt;=1"),IF(COUNTIF('Master list(no salts, metals)'!$K2245:$Y2245, "#N/A")=14,TRUE,FALSE))</f>
        <v>0</v>
      </c>
      <c r="R2253" t="b">
        <f>AND(COUNTIF('Master list(no salts, metals)'!R2245,"&lt;=1"),IF(COUNTIF('Master list(no salts, metals)'!$K2245:$Y2245, "#N/A")=14,TRUE,FALSE))</f>
        <v>0</v>
      </c>
      <c r="S2253" t="b">
        <f>AND(COUNTIF('Master list(no salts, metals)'!S2245,"&lt;=1"),IF(COUNTIF('Master list(no salts, metals)'!$K2245:$Y2245, "#N/A")=14,TRUE,FALSE))</f>
        <v>0</v>
      </c>
      <c r="T2253" t="b">
        <f>AND(COUNTIF('Master list(no salts, metals)'!T2245,"&lt;=1"),IF(COUNTIF('Master list(no salts, metals)'!$K2245:$Y2245, "#N/A")=14,TRUE,FALSE))</f>
        <v>0</v>
      </c>
      <c r="U2253" t="b">
        <f>AND(COUNTIF('Master list(no salts, metals)'!U2245,"&lt;=1"),IF(COUNTIF('Master list(no salts, metals)'!$K2245:$Y2245, "#N/A")=14,TRUE,FALSE))</f>
        <v>0</v>
      </c>
      <c r="V2253" t="b">
        <f>AND(COUNTIF('Master list(no salts, metals)'!V2245,"&lt;=1"),IF(COUNTIF('Master list(no salts, metals)'!$K2245:$Y2245, "#N/A")=14,TRUE,FALSE))</f>
        <v>0</v>
      </c>
      <c r="W2253" t="b">
        <f>AND(COUNTIF('Master list(no salts, metals)'!W2245,"&lt;=1"),IF(COUNTIF('Master list(no salts, metals)'!$K2245:$Y2245, "#N/A")=14,TRUE,FALSE))</f>
        <v>1</v>
      </c>
      <c r="X2253" t="b">
        <f>AND(COUNTIF('Master list(no salts, metals)'!X2245,"&lt;=1"),IF(COUNTIF('Master list(no salts, metals)'!$K2245:$Y2245, "#N/A")=14,TRUE,FALSE))</f>
        <v>0</v>
      </c>
      <c r="Y2253" t="b">
        <f>AND(COUNTIF('Master list(no salts, metals)'!Y2245,"&lt;=1"),IF(COUNTIF('Master list(no salts, metals)'!$K2245:$Y2245, "#N/A")=14,TRUE,FALSE))</f>
        <v>0</v>
      </c>
    </row>
    <row r="2254" spans="11:25" x14ac:dyDescent="0.25">
      <c r="K2254" t="b">
        <f>AND(COUNTIF('Master list(no salts, metals)'!K2246,"&lt;=1"),IF(COUNTIF('Master list(no salts, metals)'!$K2246:$Y2246, "#N/A")=14,TRUE,FALSE))</f>
        <v>0</v>
      </c>
      <c r="L2254" t="b">
        <f>AND(COUNTIF('Master list(no salts, metals)'!L2246,"&lt;=1"),IF(COUNTIF('Master list(no salts, metals)'!$K2246:$Y2246, "#N/A")=14,TRUE,FALSE))</f>
        <v>0</v>
      </c>
      <c r="M2254" t="b">
        <f>AND(COUNTIF('Master list(no salts, metals)'!M2246,"&lt;=1"),IF(COUNTIF('Master list(no salts, metals)'!$K2246:$Y2246, "#N/A")=14,TRUE,FALSE))</f>
        <v>0</v>
      </c>
      <c r="N2254" t="b">
        <f>AND(COUNTIF('Master list(no salts, metals)'!N2246,"&lt;=1"),IF(COUNTIF('Master list(no salts, metals)'!$K2246:$Y2246, "#N/A")=14,TRUE,FALSE))</f>
        <v>0</v>
      </c>
      <c r="O2254" t="b">
        <f>AND(COUNTIF('Master list(no salts, metals)'!O2246,"&lt;=1"),IF(COUNTIF('Master list(no salts, metals)'!$K2246:$Y2246, "#N/A")=14,TRUE,FALSE))</f>
        <v>0</v>
      </c>
      <c r="P2254" t="b">
        <f>AND(COUNTIF('Master list(no salts, metals)'!P2246,"&lt;=1"),IF(COUNTIF('Master list(no salts, metals)'!$K2246:$Y2246, "#N/A")=14,TRUE,FALSE))</f>
        <v>0</v>
      </c>
      <c r="Q2254" t="b">
        <f>AND(COUNTIF('Master list(no salts, metals)'!Q2246,"&lt;=1"),IF(COUNTIF('Master list(no salts, metals)'!$K2246:$Y2246, "#N/A")=14,TRUE,FALSE))</f>
        <v>0</v>
      </c>
      <c r="R2254" t="b">
        <f>AND(COUNTIF('Master list(no salts, metals)'!R2246,"&lt;=1"),IF(COUNTIF('Master list(no salts, metals)'!$K2246:$Y2246, "#N/A")=14,TRUE,FALSE))</f>
        <v>0</v>
      </c>
      <c r="S2254" t="b">
        <f>AND(COUNTIF('Master list(no salts, metals)'!S2246,"&lt;=1"),IF(COUNTIF('Master list(no salts, metals)'!$K2246:$Y2246, "#N/A")=14,TRUE,FALSE))</f>
        <v>0</v>
      </c>
      <c r="T2254" t="b">
        <f>AND(COUNTIF('Master list(no salts, metals)'!T2246,"&lt;=1"),IF(COUNTIF('Master list(no salts, metals)'!$K2246:$Y2246, "#N/A")=14,TRUE,FALSE))</f>
        <v>0</v>
      </c>
      <c r="U2254" t="b">
        <f>AND(COUNTIF('Master list(no salts, metals)'!U2246,"&lt;=1"),IF(COUNTIF('Master list(no salts, metals)'!$K2246:$Y2246, "#N/A")=14,TRUE,FALSE))</f>
        <v>0</v>
      </c>
      <c r="V2254" t="b">
        <f>AND(COUNTIF('Master list(no salts, metals)'!V2246,"&lt;=1"),IF(COUNTIF('Master list(no salts, metals)'!$K2246:$Y2246, "#N/A")=14,TRUE,FALSE))</f>
        <v>0</v>
      </c>
      <c r="W2254" t="b">
        <f>AND(COUNTIF('Master list(no salts, metals)'!W2246,"&lt;=1"),IF(COUNTIF('Master list(no salts, metals)'!$K2246:$Y2246, "#N/A")=14,TRUE,FALSE))</f>
        <v>1</v>
      </c>
      <c r="X2254" t="b">
        <f>AND(COUNTIF('Master list(no salts, metals)'!X2246,"&lt;=1"),IF(COUNTIF('Master list(no salts, metals)'!$K2246:$Y2246, "#N/A")=14,TRUE,FALSE))</f>
        <v>0</v>
      </c>
      <c r="Y2254" t="b">
        <f>AND(COUNTIF('Master list(no salts, metals)'!Y2246,"&lt;=1"),IF(COUNTIF('Master list(no salts, metals)'!$K2246:$Y2246, "#N/A")=14,TRUE,FALSE))</f>
        <v>0</v>
      </c>
    </row>
    <row r="2255" spans="11:25" x14ac:dyDescent="0.25">
      <c r="K2255" t="b">
        <f>AND(COUNTIF('Master list(no salts, metals)'!K2247,"&lt;=1"),IF(COUNTIF('Master list(no salts, metals)'!$K2247:$Y2247, "#N/A")=14,TRUE,FALSE))</f>
        <v>0</v>
      </c>
      <c r="L2255" t="b">
        <f>AND(COUNTIF('Master list(no salts, metals)'!L2247,"&lt;=1"),IF(COUNTIF('Master list(no salts, metals)'!$K2247:$Y2247, "#N/A")=14,TRUE,FALSE))</f>
        <v>0</v>
      </c>
      <c r="M2255" t="b">
        <f>AND(COUNTIF('Master list(no salts, metals)'!M2247,"&lt;=1"),IF(COUNTIF('Master list(no salts, metals)'!$K2247:$Y2247, "#N/A")=14,TRUE,FALSE))</f>
        <v>0</v>
      </c>
      <c r="N2255" t="b">
        <f>AND(COUNTIF('Master list(no salts, metals)'!N2247,"&lt;=1"),IF(COUNTIF('Master list(no salts, metals)'!$K2247:$Y2247, "#N/A")=14,TRUE,FALSE))</f>
        <v>0</v>
      </c>
      <c r="O2255" t="b">
        <f>AND(COUNTIF('Master list(no salts, metals)'!O2247,"&lt;=1"),IF(COUNTIF('Master list(no salts, metals)'!$K2247:$Y2247, "#N/A")=14,TRUE,FALSE))</f>
        <v>0</v>
      </c>
      <c r="P2255" t="b">
        <f>AND(COUNTIF('Master list(no salts, metals)'!P2247,"&lt;=1"),IF(COUNTIF('Master list(no salts, metals)'!$K2247:$Y2247, "#N/A")=14,TRUE,FALSE))</f>
        <v>0</v>
      </c>
      <c r="Q2255" t="b">
        <f>AND(COUNTIF('Master list(no salts, metals)'!Q2247,"&lt;=1"),IF(COUNTIF('Master list(no salts, metals)'!$K2247:$Y2247, "#N/A")=14,TRUE,FALSE))</f>
        <v>0</v>
      </c>
      <c r="R2255" t="b">
        <f>AND(COUNTIF('Master list(no salts, metals)'!R2247,"&lt;=1"),IF(COUNTIF('Master list(no salts, metals)'!$K2247:$Y2247, "#N/A")=14,TRUE,FALSE))</f>
        <v>0</v>
      </c>
      <c r="S2255" t="b">
        <f>AND(COUNTIF('Master list(no salts, metals)'!S2247,"&lt;=1"),IF(COUNTIF('Master list(no salts, metals)'!$K2247:$Y2247, "#N/A")=14,TRUE,FALSE))</f>
        <v>0</v>
      </c>
      <c r="T2255" t="b">
        <f>AND(COUNTIF('Master list(no salts, metals)'!T2247,"&lt;=1"),IF(COUNTIF('Master list(no salts, metals)'!$K2247:$Y2247, "#N/A")=14,TRUE,FALSE))</f>
        <v>0</v>
      </c>
      <c r="U2255" t="b">
        <f>AND(COUNTIF('Master list(no salts, metals)'!U2247,"&lt;=1"),IF(COUNTIF('Master list(no salts, metals)'!$K2247:$Y2247, "#N/A")=14,TRUE,FALSE))</f>
        <v>0</v>
      </c>
      <c r="V2255" t="b">
        <f>AND(COUNTIF('Master list(no salts, metals)'!V2247,"&lt;=1"),IF(COUNTIF('Master list(no salts, metals)'!$K2247:$Y2247, "#N/A")=14,TRUE,FALSE))</f>
        <v>0</v>
      </c>
      <c r="W2255" t="b">
        <f>AND(COUNTIF('Master list(no salts, metals)'!W2247,"&lt;=1"),IF(COUNTIF('Master list(no salts, metals)'!$K2247:$Y2247, "#N/A")=14,TRUE,FALSE))</f>
        <v>0</v>
      </c>
      <c r="X2255" t="b">
        <f>AND(COUNTIF('Master list(no salts, metals)'!X2247,"&lt;=1"),IF(COUNTIF('Master list(no salts, metals)'!$K2247:$Y2247, "#N/A")=14,TRUE,FALSE))</f>
        <v>0</v>
      </c>
      <c r="Y2255" t="b">
        <f>AND(COUNTIF('Master list(no salts, metals)'!Y2247,"&lt;=1"),IF(COUNTIF('Master list(no salts, metals)'!$K2247:$Y2247, "#N/A")=14,TRUE,FALSE))</f>
        <v>0</v>
      </c>
    </row>
    <row r="2256" spans="11:25" x14ac:dyDescent="0.25">
      <c r="K2256" t="b">
        <f>AND(COUNTIF('Master list(no salts, metals)'!K2248,"&lt;=1"),IF(COUNTIF('Master list(no salts, metals)'!$K2248:$Y2248, "#N/A")=14,TRUE,FALSE))</f>
        <v>0</v>
      </c>
      <c r="L2256" t="b">
        <f>AND(COUNTIF('Master list(no salts, metals)'!L2248,"&lt;=1"),IF(COUNTIF('Master list(no salts, metals)'!$K2248:$Y2248, "#N/A")=14,TRUE,FALSE))</f>
        <v>0</v>
      </c>
      <c r="M2256" t="b">
        <f>AND(COUNTIF('Master list(no salts, metals)'!M2248,"&lt;=1"),IF(COUNTIF('Master list(no salts, metals)'!$K2248:$Y2248, "#N/A")=14,TRUE,FALSE))</f>
        <v>0</v>
      </c>
      <c r="N2256" t="b">
        <f>AND(COUNTIF('Master list(no salts, metals)'!N2248,"&lt;=1"),IF(COUNTIF('Master list(no salts, metals)'!$K2248:$Y2248, "#N/A")=14,TRUE,FALSE))</f>
        <v>0</v>
      </c>
      <c r="O2256" t="b">
        <f>AND(COUNTIF('Master list(no salts, metals)'!O2248,"&lt;=1"),IF(COUNTIF('Master list(no salts, metals)'!$K2248:$Y2248, "#N/A")=14,TRUE,FALSE))</f>
        <v>0</v>
      </c>
      <c r="P2256" t="b">
        <f>AND(COUNTIF('Master list(no salts, metals)'!P2248,"&lt;=1"),IF(COUNTIF('Master list(no salts, metals)'!$K2248:$Y2248, "#N/A")=14,TRUE,FALSE))</f>
        <v>0</v>
      </c>
      <c r="Q2256" t="b">
        <f>AND(COUNTIF('Master list(no salts, metals)'!Q2248,"&lt;=1"),IF(COUNTIF('Master list(no salts, metals)'!$K2248:$Y2248, "#N/A")=14,TRUE,FALSE))</f>
        <v>0</v>
      </c>
      <c r="R2256" t="b">
        <f>AND(COUNTIF('Master list(no salts, metals)'!R2248,"&lt;=1"),IF(COUNTIF('Master list(no salts, metals)'!$K2248:$Y2248, "#N/A")=14,TRUE,FALSE))</f>
        <v>0</v>
      </c>
      <c r="S2256" t="b">
        <f>AND(COUNTIF('Master list(no salts, metals)'!S2248,"&lt;=1"),IF(COUNTIF('Master list(no salts, metals)'!$K2248:$Y2248, "#N/A")=14,TRUE,FALSE))</f>
        <v>0</v>
      </c>
      <c r="T2256" t="b">
        <f>AND(COUNTIF('Master list(no salts, metals)'!T2248,"&lt;=1"),IF(COUNTIF('Master list(no salts, metals)'!$K2248:$Y2248, "#N/A")=14,TRUE,FALSE))</f>
        <v>0</v>
      </c>
      <c r="U2256" t="b">
        <f>AND(COUNTIF('Master list(no salts, metals)'!U2248,"&lt;=1"),IF(COUNTIF('Master list(no salts, metals)'!$K2248:$Y2248, "#N/A")=14,TRUE,FALSE))</f>
        <v>0</v>
      </c>
      <c r="V2256" t="b">
        <f>AND(COUNTIF('Master list(no salts, metals)'!V2248,"&lt;=1"),IF(COUNTIF('Master list(no salts, metals)'!$K2248:$Y2248, "#N/A")=14,TRUE,FALSE))</f>
        <v>0</v>
      </c>
      <c r="W2256" t="b">
        <f>AND(COUNTIF('Master list(no salts, metals)'!W2248,"&lt;=1"),IF(COUNTIF('Master list(no salts, metals)'!$K2248:$Y2248, "#N/A")=14,TRUE,FALSE))</f>
        <v>1</v>
      </c>
      <c r="X2256" t="b">
        <f>AND(COUNTIF('Master list(no salts, metals)'!X2248,"&lt;=1"),IF(COUNTIF('Master list(no salts, metals)'!$K2248:$Y2248, "#N/A")=14,TRUE,FALSE))</f>
        <v>0</v>
      </c>
      <c r="Y2256" t="b">
        <f>AND(COUNTIF('Master list(no salts, metals)'!Y2248,"&lt;=1"),IF(COUNTIF('Master list(no salts, metals)'!$K2248:$Y2248, "#N/A")=14,TRUE,FALSE))</f>
        <v>0</v>
      </c>
    </row>
    <row r="2257" spans="11:25" x14ac:dyDescent="0.25">
      <c r="K2257" t="b">
        <f>AND(COUNTIF('Master list(no salts, metals)'!K2249,"&lt;=1"),IF(COUNTIF('Master list(no salts, metals)'!$K2249:$Y2249, "#N/A")=14,TRUE,FALSE))</f>
        <v>0</v>
      </c>
      <c r="L2257" t="b">
        <f>AND(COUNTIF('Master list(no salts, metals)'!L2249,"&lt;=1"),IF(COUNTIF('Master list(no salts, metals)'!$K2249:$Y2249, "#N/A")=14,TRUE,FALSE))</f>
        <v>0</v>
      </c>
      <c r="M2257" t="b">
        <f>AND(COUNTIF('Master list(no salts, metals)'!M2249,"&lt;=1"),IF(COUNTIF('Master list(no salts, metals)'!$K2249:$Y2249, "#N/A")=14,TRUE,FALSE))</f>
        <v>0</v>
      </c>
      <c r="N2257" t="b">
        <f>AND(COUNTIF('Master list(no salts, metals)'!N2249,"&lt;=1"),IF(COUNTIF('Master list(no salts, metals)'!$K2249:$Y2249, "#N/A")=14,TRUE,FALSE))</f>
        <v>0</v>
      </c>
      <c r="O2257" t="b">
        <f>AND(COUNTIF('Master list(no salts, metals)'!O2249,"&lt;=1"),IF(COUNTIF('Master list(no salts, metals)'!$K2249:$Y2249, "#N/A")=14,TRUE,FALSE))</f>
        <v>0</v>
      </c>
      <c r="P2257" t="b">
        <f>AND(COUNTIF('Master list(no salts, metals)'!P2249,"&lt;=1"),IF(COUNTIF('Master list(no salts, metals)'!$K2249:$Y2249, "#N/A")=14,TRUE,FALSE))</f>
        <v>0</v>
      </c>
      <c r="Q2257" t="b">
        <f>AND(COUNTIF('Master list(no salts, metals)'!Q2249,"&lt;=1"),IF(COUNTIF('Master list(no salts, metals)'!$K2249:$Y2249, "#N/A")=14,TRUE,FALSE))</f>
        <v>0</v>
      </c>
      <c r="R2257" t="b">
        <f>AND(COUNTIF('Master list(no salts, metals)'!R2249,"&lt;=1"),IF(COUNTIF('Master list(no salts, metals)'!$K2249:$Y2249, "#N/A")=14,TRUE,FALSE))</f>
        <v>0</v>
      </c>
      <c r="S2257" t="b">
        <f>AND(COUNTIF('Master list(no salts, metals)'!S2249,"&lt;=1"),IF(COUNTIF('Master list(no salts, metals)'!$K2249:$Y2249, "#N/A")=14,TRUE,FALSE))</f>
        <v>0</v>
      </c>
      <c r="T2257" t="b">
        <f>AND(COUNTIF('Master list(no salts, metals)'!T2249,"&lt;=1"),IF(COUNTIF('Master list(no salts, metals)'!$K2249:$Y2249, "#N/A")=14,TRUE,FALSE))</f>
        <v>0</v>
      </c>
      <c r="U2257" t="b">
        <f>AND(COUNTIF('Master list(no salts, metals)'!U2249,"&lt;=1"),IF(COUNTIF('Master list(no salts, metals)'!$K2249:$Y2249, "#N/A")=14,TRUE,FALSE))</f>
        <v>0</v>
      </c>
      <c r="V2257" t="b">
        <f>AND(COUNTIF('Master list(no salts, metals)'!V2249,"&lt;=1"),IF(COUNTIF('Master list(no salts, metals)'!$K2249:$Y2249, "#N/A")=14,TRUE,FALSE))</f>
        <v>0</v>
      </c>
      <c r="W2257" t="b">
        <f>AND(COUNTIF('Master list(no salts, metals)'!W2249,"&lt;=1"),IF(COUNTIF('Master list(no salts, metals)'!$K2249:$Y2249, "#N/A")=14,TRUE,FALSE))</f>
        <v>0</v>
      </c>
      <c r="X2257" t="b">
        <f>AND(COUNTIF('Master list(no salts, metals)'!X2249,"&lt;=1"),IF(COUNTIF('Master list(no salts, metals)'!$K2249:$Y2249, "#N/A")=14,TRUE,FALSE))</f>
        <v>0</v>
      </c>
      <c r="Y2257" t="b">
        <f>AND(COUNTIF('Master list(no salts, metals)'!Y2249,"&lt;=1"),IF(COUNTIF('Master list(no salts, metals)'!$K2249:$Y2249, "#N/A")=14,TRUE,FALSE))</f>
        <v>0</v>
      </c>
    </row>
    <row r="2258" spans="11:25" x14ac:dyDescent="0.25">
      <c r="K2258" t="b">
        <f>AND(COUNTIF('Master list(no salts, metals)'!K2250,"&lt;=1"),IF(COUNTIF('Master list(no salts, metals)'!$K2250:$Y2250, "#N/A")=14,TRUE,FALSE))</f>
        <v>0</v>
      </c>
      <c r="L2258" t="b">
        <f>AND(COUNTIF('Master list(no salts, metals)'!L2250,"&lt;=1"),IF(COUNTIF('Master list(no salts, metals)'!$K2250:$Y2250, "#N/A")=14,TRUE,FALSE))</f>
        <v>0</v>
      </c>
      <c r="M2258" t="b">
        <f>AND(COUNTIF('Master list(no salts, metals)'!M2250,"&lt;=1"),IF(COUNTIF('Master list(no salts, metals)'!$K2250:$Y2250, "#N/A")=14,TRUE,FALSE))</f>
        <v>0</v>
      </c>
      <c r="N2258" t="b">
        <f>AND(COUNTIF('Master list(no salts, metals)'!N2250,"&lt;=1"),IF(COUNTIF('Master list(no salts, metals)'!$K2250:$Y2250, "#N/A")=14,TRUE,FALSE))</f>
        <v>0</v>
      </c>
      <c r="O2258" t="b">
        <f>AND(COUNTIF('Master list(no salts, metals)'!O2250,"&lt;=1"),IF(COUNTIF('Master list(no salts, metals)'!$K2250:$Y2250, "#N/A")=14,TRUE,FALSE))</f>
        <v>0</v>
      </c>
      <c r="P2258" t="b">
        <f>AND(COUNTIF('Master list(no salts, metals)'!P2250,"&lt;=1"),IF(COUNTIF('Master list(no salts, metals)'!$K2250:$Y2250, "#N/A")=14,TRUE,FALSE))</f>
        <v>0</v>
      </c>
      <c r="Q2258" t="b">
        <f>AND(COUNTIF('Master list(no salts, metals)'!Q2250,"&lt;=1"),IF(COUNTIF('Master list(no salts, metals)'!$K2250:$Y2250, "#N/A")=14,TRUE,FALSE))</f>
        <v>0</v>
      </c>
      <c r="R2258" t="b">
        <f>AND(COUNTIF('Master list(no salts, metals)'!R2250,"&lt;=1"),IF(COUNTIF('Master list(no salts, metals)'!$K2250:$Y2250, "#N/A")=14,TRUE,FALSE))</f>
        <v>0</v>
      </c>
      <c r="S2258" t="b">
        <f>AND(COUNTIF('Master list(no salts, metals)'!S2250,"&lt;=1"),IF(COUNTIF('Master list(no salts, metals)'!$K2250:$Y2250, "#N/A")=14,TRUE,FALSE))</f>
        <v>0</v>
      </c>
      <c r="T2258" t="b">
        <f>AND(COUNTIF('Master list(no salts, metals)'!T2250,"&lt;=1"),IF(COUNTIF('Master list(no salts, metals)'!$K2250:$Y2250, "#N/A")=14,TRUE,FALSE))</f>
        <v>0</v>
      </c>
      <c r="U2258" t="b">
        <f>AND(COUNTIF('Master list(no salts, metals)'!U2250,"&lt;=1"),IF(COUNTIF('Master list(no salts, metals)'!$K2250:$Y2250, "#N/A")=14,TRUE,FALSE))</f>
        <v>0</v>
      </c>
      <c r="V2258" t="b">
        <f>AND(COUNTIF('Master list(no salts, metals)'!V2250,"&lt;=1"),IF(COUNTIF('Master list(no salts, metals)'!$K2250:$Y2250, "#N/A")=14,TRUE,FALSE))</f>
        <v>0</v>
      </c>
      <c r="W2258" t="b">
        <f>AND(COUNTIF('Master list(no salts, metals)'!W2250,"&lt;=1"),IF(COUNTIF('Master list(no salts, metals)'!$K2250:$Y2250, "#N/A")=14,TRUE,FALSE))</f>
        <v>1</v>
      </c>
      <c r="X2258" t="b">
        <f>AND(COUNTIF('Master list(no salts, metals)'!X2250,"&lt;=1"),IF(COUNTIF('Master list(no salts, metals)'!$K2250:$Y2250, "#N/A")=14,TRUE,FALSE))</f>
        <v>0</v>
      </c>
      <c r="Y2258" t="b">
        <f>AND(COUNTIF('Master list(no salts, metals)'!Y2250,"&lt;=1"),IF(COUNTIF('Master list(no salts, metals)'!$K2250:$Y2250, "#N/A")=14,TRUE,FALSE))</f>
        <v>0</v>
      </c>
    </row>
    <row r="2259" spans="11:25" x14ac:dyDescent="0.25">
      <c r="K2259" t="b">
        <f>AND(COUNTIF('Master list(no salts, metals)'!K2251,"&lt;=1"),IF(COUNTIF('Master list(no salts, metals)'!$K2251:$Y2251, "#N/A")=14,TRUE,FALSE))</f>
        <v>0</v>
      </c>
      <c r="L2259" t="b">
        <f>AND(COUNTIF('Master list(no salts, metals)'!L2251,"&lt;=1"),IF(COUNTIF('Master list(no salts, metals)'!$K2251:$Y2251, "#N/A")=14,TRUE,FALSE))</f>
        <v>0</v>
      </c>
      <c r="M2259" t="b">
        <f>AND(COUNTIF('Master list(no salts, metals)'!M2251,"&lt;=1"),IF(COUNTIF('Master list(no salts, metals)'!$K2251:$Y2251, "#N/A")=14,TRUE,FALSE))</f>
        <v>0</v>
      </c>
      <c r="N2259" t="b">
        <f>AND(COUNTIF('Master list(no salts, metals)'!N2251,"&lt;=1"),IF(COUNTIF('Master list(no salts, metals)'!$K2251:$Y2251, "#N/A")=14,TRUE,FALSE))</f>
        <v>0</v>
      </c>
      <c r="O2259" t="b">
        <f>AND(COUNTIF('Master list(no salts, metals)'!O2251,"&lt;=1"),IF(COUNTIF('Master list(no salts, metals)'!$K2251:$Y2251, "#N/A")=14,TRUE,FALSE))</f>
        <v>0</v>
      </c>
      <c r="P2259" t="b">
        <f>AND(COUNTIF('Master list(no salts, metals)'!P2251,"&lt;=1"),IF(COUNTIF('Master list(no salts, metals)'!$K2251:$Y2251, "#N/A")=14,TRUE,FALSE))</f>
        <v>0</v>
      </c>
      <c r="Q2259" t="b">
        <f>AND(COUNTIF('Master list(no salts, metals)'!Q2251,"&lt;=1"),IF(COUNTIF('Master list(no salts, metals)'!$K2251:$Y2251, "#N/A")=14,TRUE,FALSE))</f>
        <v>0</v>
      </c>
      <c r="R2259" t="b">
        <f>AND(COUNTIF('Master list(no salts, metals)'!R2251,"&lt;=1"),IF(COUNTIF('Master list(no salts, metals)'!$K2251:$Y2251, "#N/A")=14,TRUE,FALSE))</f>
        <v>0</v>
      </c>
      <c r="S2259" t="b">
        <f>AND(COUNTIF('Master list(no salts, metals)'!S2251,"&lt;=1"),IF(COUNTIF('Master list(no salts, metals)'!$K2251:$Y2251, "#N/A")=14,TRUE,FALSE))</f>
        <v>0</v>
      </c>
      <c r="T2259" t="b">
        <f>AND(COUNTIF('Master list(no salts, metals)'!T2251,"&lt;=1"),IF(COUNTIF('Master list(no salts, metals)'!$K2251:$Y2251, "#N/A")=14,TRUE,FALSE))</f>
        <v>0</v>
      </c>
      <c r="U2259" t="b">
        <f>AND(COUNTIF('Master list(no salts, metals)'!U2251,"&lt;=1"),IF(COUNTIF('Master list(no salts, metals)'!$K2251:$Y2251, "#N/A")=14,TRUE,FALSE))</f>
        <v>0</v>
      </c>
      <c r="V2259" t="b">
        <f>AND(COUNTIF('Master list(no salts, metals)'!V2251,"&lt;=1"),IF(COUNTIF('Master list(no salts, metals)'!$K2251:$Y2251, "#N/A")=14,TRUE,FALSE))</f>
        <v>0</v>
      </c>
      <c r="W2259" t="b">
        <f>AND(COUNTIF('Master list(no salts, metals)'!W2251,"&lt;=1"),IF(COUNTIF('Master list(no salts, metals)'!$K2251:$Y2251, "#N/A")=14,TRUE,FALSE))</f>
        <v>1</v>
      </c>
      <c r="X2259" t="b">
        <f>AND(COUNTIF('Master list(no salts, metals)'!X2251,"&lt;=1"),IF(COUNTIF('Master list(no salts, metals)'!$K2251:$Y2251, "#N/A")=14,TRUE,FALSE))</f>
        <v>0</v>
      </c>
      <c r="Y2259" t="b">
        <f>AND(COUNTIF('Master list(no salts, metals)'!Y2251,"&lt;=1"),IF(COUNTIF('Master list(no salts, metals)'!$K2251:$Y2251, "#N/A")=14,TRUE,FALSE))</f>
        <v>0</v>
      </c>
    </row>
    <row r="2260" spans="11:25" x14ac:dyDescent="0.25">
      <c r="K2260" t="b">
        <f>AND(COUNTIF('Master list(no salts, metals)'!K2252,"&lt;=1"),IF(COUNTIF('Master list(no salts, metals)'!$K2252:$Y2252, "#N/A")=14,TRUE,FALSE))</f>
        <v>0</v>
      </c>
      <c r="L2260" t="b">
        <f>AND(COUNTIF('Master list(no salts, metals)'!L2252,"&lt;=1"),IF(COUNTIF('Master list(no salts, metals)'!$K2252:$Y2252, "#N/A")=14,TRUE,FALSE))</f>
        <v>0</v>
      </c>
      <c r="M2260" t="b">
        <f>AND(COUNTIF('Master list(no salts, metals)'!M2252,"&lt;=1"),IF(COUNTIF('Master list(no salts, metals)'!$K2252:$Y2252, "#N/A")=14,TRUE,FALSE))</f>
        <v>0</v>
      </c>
      <c r="N2260" t="b">
        <f>AND(COUNTIF('Master list(no salts, metals)'!N2252,"&lt;=1"),IF(COUNTIF('Master list(no salts, metals)'!$K2252:$Y2252, "#N/A")=14,TRUE,FALSE))</f>
        <v>0</v>
      </c>
      <c r="O2260" t="b">
        <f>AND(COUNTIF('Master list(no salts, metals)'!O2252,"&lt;=1"),IF(COUNTIF('Master list(no salts, metals)'!$K2252:$Y2252, "#N/A")=14,TRUE,FALSE))</f>
        <v>0</v>
      </c>
      <c r="P2260" t="b">
        <f>AND(COUNTIF('Master list(no salts, metals)'!P2252,"&lt;=1"),IF(COUNTIF('Master list(no salts, metals)'!$K2252:$Y2252, "#N/A")=14,TRUE,FALSE))</f>
        <v>0</v>
      </c>
      <c r="Q2260" t="b">
        <f>AND(COUNTIF('Master list(no salts, metals)'!Q2252,"&lt;=1"),IF(COUNTIF('Master list(no salts, metals)'!$K2252:$Y2252, "#N/A")=14,TRUE,FALSE))</f>
        <v>0</v>
      </c>
      <c r="R2260" t="b">
        <f>AND(COUNTIF('Master list(no salts, metals)'!R2252,"&lt;=1"),IF(COUNTIF('Master list(no salts, metals)'!$K2252:$Y2252, "#N/A")=14,TRUE,FALSE))</f>
        <v>0</v>
      </c>
      <c r="S2260" t="b">
        <f>AND(COUNTIF('Master list(no salts, metals)'!S2252,"&lt;=1"),IF(COUNTIF('Master list(no salts, metals)'!$K2252:$Y2252, "#N/A")=14,TRUE,FALSE))</f>
        <v>0</v>
      </c>
      <c r="T2260" t="b">
        <f>AND(COUNTIF('Master list(no salts, metals)'!T2252,"&lt;=1"),IF(COUNTIF('Master list(no salts, metals)'!$K2252:$Y2252, "#N/A")=14,TRUE,FALSE))</f>
        <v>0</v>
      </c>
      <c r="U2260" t="b">
        <f>AND(COUNTIF('Master list(no salts, metals)'!U2252,"&lt;=1"),IF(COUNTIF('Master list(no salts, metals)'!$K2252:$Y2252, "#N/A")=14,TRUE,FALSE))</f>
        <v>0</v>
      </c>
      <c r="V2260" t="b">
        <f>AND(COUNTIF('Master list(no salts, metals)'!V2252,"&lt;=1"),IF(COUNTIF('Master list(no salts, metals)'!$K2252:$Y2252, "#N/A")=14,TRUE,FALSE))</f>
        <v>0</v>
      </c>
      <c r="W2260" t="b">
        <f>AND(COUNTIF('Master list(no salts, metals)'!W2252,"&lt;=1"),IF(COUNTIF('Master list(no salts, metals)'!$K2252:$Y2252, "#N/A")=14,TRUE,FALSE))</f>
        <v>1</v>
      </c>
      <c r="X2260" t="b">
        <f>AND(COUNTIF('Master list(no salts, metals)'!X2252,"&lt;=1"),IF(COUNTIF('Master list(no salts, metals)'!$K2252:$Y2252, "#N/A")=14,TRUE,FALSE))</f>
        <v>0</v>
      </c>
      <c r="Y2260" t="b">
        <f>AND(COUNTIF('Master list(no salts, metals)'!Y2252,"&lt;=1"),IF(COUNTIF('Master list(no salts, metals)'!$K2252:$Y2252, "#N/A")=14,TRUE,FALSE))</f>
        <v>0</v>
      </c>
    </row>
    <row r="2261" spans="11:25" x14ac:dyDescent="0.25">
      <c r="K2261" t="b">
        <f>AND(COUNTIF('Master list(no salts, metals)'!K2253,"&lt;=1"),IF(COUNTIF('Master list(no salts, metals)'!$K2253:$Y2253, "#N/A")=14,TRUE,FALSE))</f>
        <v>0</v>
      </c>
      <c r="L2261" t="b">
        <f>AND(COUNTIF('Master list(no salts, metals)'!L2253,"&lt;=1"),IF(COUNTIF('Master list(no salts, metals)'!$K2253:$Y2253, "#N/A")=14,TRUE,FALSE))</f>
        <v>0</v>
      </c>
      <c r="M2261" t="b">
        <f>AND(COUNTIF('Master list(no salts, metals)'!M2253,"&lt;=1"),IF(COUNTIF('Master list(no salts, metals)'!$K2253:$Y2253, "#N/A")=14,TRUE,FALSE))</f>
        <v>0</v>
      </c>
      <c r="N2261" t="b">
        <f>AND(COUNTIF('Master list(no salts, metals)'!N2253,"&lt;=1"),IF(COUNTIF('Master list(no salts, metals)'!$K2253:$Y2253, "#N/A")=14,TRUE,FALSE))</f>
        <v>0</v>
      </c>
      <c r="O2261" t="b">
        <f>AND(COUNTIF('Master list(no salts, metals)'!O2253,"&lt;=1"),IF(COUNTIF('Master list(no salts, metals)'!$K2253:$Y2253, "#N/A")=14,TRUE,FALSE))</f>
        <v>0</v>
      </c>
      <c r="P2261" t="b">
        <f>AND(COUNTIF('Master list(no salts, metals)'!P2253,"&lt;=1"),IF(COUNTIF('Master list(no salts, metals)'!$K2253:$Y2253, "#N/A")=14,TRUE,FALSE))</f>
        <v>0</v>
      </c>
      <c r="Q2261" t="b">
        <f>AND(COUNTIF('Master list(no salts, metals)'!Q2253,"&lt;=1"),IF(COUNTIF('Master list(no salts, metals)'!$K2253:$Y2253, "#N/A")=14,TRUE,FALSE))</f>
        <v>0</v>
      </c>
      <c r="R2261" t="b">
        <f>AND(COUNTIF('Master list(no salts, metals)'!R2253,"&lt;=1"),IF(COUNTIF('Master list(no salts, metals)'!$K2253:$Y2253, "#N/A")=14,TRUE,FALSE))</f>
        <v>0</v>
      </c>
      <c r="S2261" t="b">
        <f>AND(COUNTIF('Master list(no salts, metals)'!S2253,"&lt;=1"),IF(COUNTIF('Master list(no salts, metals)'!$K2253:$Y2253, "#N/A")=14,TRUE,FALSE))</f>
        <v>0</v>
      </c>
      <c r="T2261" t="b">
        <f>AND(COUNTIF('Master list(no salts, metals)'!T2253,"&lt;=1"),IF(COUNTIF('Master list(no salts, metals)'!$K2253:$Y2253, "#N/A")=14,TRUE,FALSE))</f>
        <v>0</v>
      </c>
      <c r="U2261" t="b">
        <f>AND(COUNTIF('Master list(no salts, metals)'!U2253,"&lt;=1"),IF(COUNTIF('Master list(no salts, metals)'!$K2253:$Y2253, "#N/A")=14,TRUE,FALSE))</f>
        <v>0</v>
      </c>
      <c r="V2261" t="b">
        <f>AND(COUNTIF('Master list(no salts, metals)'!V2253,"&lt;=1"),IF(COUNTIF('Master list(no salts, metals)'!$K2253:$Y2253, "#N/A")=14,TRUE,FALSE))</f>
        <v>0</v>
      </c>
      <c r="W2261" t="b">
        <f>AND(COUNTIF('Master list(no salts, metals)'!W2253,"&lt;=1"),IF(COUNTIF('Master list(no salts, metals)'!$K2253:$Y2253, "#N/A")=14,TRUE,FALSE))</f>
        <v>1</v>
      </c>
      <c r="X2261" t="b">
        <f>AND(COUNTIF('Master list(no salts, metals)'!X2253,"&lt;=1"),IF(COUNTIF('Master list(no salts, metals)'!$K2253:$Y2253, "#N/A")=14,TRUE,FALSE))</f>
        <v>0</v>
      </c>
      <c r="Y2261" t="b">
        <f>AND(COUNTIF('Master list(no salts, metals)'!Y2253,"&lt;=1"),IF(COUNTIF('Master list(no salts, metals)'!$K2253:$Y2253, "#N/A")=14,TRUE,FALSE))</f>
        <v>0</v>
      </c>
    </row>
    <row r="2262" spans="11:25" x14ac:dyDescent="0.25">
      <c r="K2262" t="b">
        <f>AND(COUNTIF('Master list(no salts, metals)'!K2254,"&lt;=1"),IF(COUNTIF('Master list(no salts, metals)'!$K2254:$Y2254, "#N/A")=14,TRUE,FALSE))</f>
        <v>0</v>
      </c>
      <c r="L2262" t="b">
        <f>AND(COUNTIF('Master list(no salts, metals)'!L2254,"&lt;=1"),IF(COUNTIF('Master list(no salts, metals)'!$K2254:$Y2254, "#N/A")=14,TRUE,FALSE))</f>
        <v>0</v>
      </c>
      <c r="M2262" t="b">
        <f>AND(COUNTIF('Master list(no salts, metals)'!M2254,"&lt;=1"),IF(COUNTIF('Master list(no salts, metals)'!$K2254:$Y2254, "#N/A")=14,TRUE,FALSE))</f>
        <v>0</v>
      </c>
      <c r="N2262" t="b">
        <f>AND(COUNTIF('Master list(no salts, metals)'!N2254,"&lt;=1"),IF(COUNTIF('Master list(no salts, metals)'!$K2254:$Y2254, "#N/A")=14,TRUE,FALSE))</f>
        <v>0</v>
      </c>
      <c r="O2262" t="b">
        <f>AND(COUNTIF('Master list(no salts, metals)'!O2254,"&lt;=1"),IF(COUNTIF('Master list(no salts, metals)'!$K2254:$Y2254, "#N/A")=14,TRUE,FALSE))</f>
        <v>0</v>
      </c>
      <c r="P2262" t="b">
        <f>AND(COUNTIF('Master list(no salts, metals)'!P2254,"&lt;=1"),IF(COUNTIF('Master list(no salts, metals)'!$K2254:$Y2254, "#N/A")=14,TRUE,FALSE))</f>
        <v>0</v>
      </c>
      <c r="Q2262" t="b">
        <f>AND(COUNTIF('Master list(no salts, metals)'!Q2254,"&lt;=1"),IF(COUNTIF('Master list(no salts, metals)'!$K2254:$Y2254, "#N/A")=14,TRUE,FALSE))</f>
        <v>0</v>
      </c>
      <c r="R2262" t="b">
        <f>AND(COUNTIF('Master list(no salts, metals)'!R2254,"&lt;=1"),IF(COUNTIF('Master list(no salts, metals)'!$K2254:$Y2254, "#N/A")=14,TRUE,FALSE))</f>
        <v>0</v>
      </c>
      <c r="S2262" t="b">
        <f>AND(COUNTIF('Master list(no salts, metals)'!S2254,"&lt;=1"),IF(COUNTIF('Master list(no salts, metals)'!$K2254:$Y2254, "#N/A")=14,TRUE,FALSE))</f>
        <v>0</v>
      </c>
      <c r="T2262" t="b">
        <f>AND(COUNTIF('Master list(no salts, metals)'!T2254,"&lt;=1"),IF(COUNTIF('Master list(no salts, metals)'!$K2254:$Y2254, "#N/A")=14,TRUE,FALSE))</f>
        <v>0</v>
      </c>
      <c r="U2262" t="b">
        <f>AND(COUNTIF('Master list(no salts, metals)'!U2254,"&lt;=1"),IF(COUNTIF('Master list(no salts, metals)'!$K2254:$Y2254, "#N/A")=14,TRUE,FALSE))</f>
        <v>0</v>
      </c>
      <c r="V2262" t="b">
        <f>AND(COUNTIF('Master list(no salts, metals)'!V2254,"&lt;=1"),IF(COUNTIF('Master list(no salts, metals)'!$K2254:$Y2254, "#N/A")=14,TRUE,FALSE))</f>
        <v>0</v>
      </c>
      <c r="W2262" t="b">
        <f>AND(COUNTIF('Master list(no salts, metals)'!W2254,"&lt;=1"),IF(COUNTIF('Master list(no salts, metals)'!$K2254:$Y2254, "#N/A")=14,TRUE,FALSE))</f>
        <v>0</v>
      </c>
      <c r="X2262" t="b">
        <f>AND(COUNTIF('Master list(no salts, metals)'!X2254,"&lt;=1"),IF(COUNTIF('Master list(no salts, metals)'!$K2254:$Y2254, "#N/A")=14,TRUE,FALSE))</f>
        <v>0</v>
      </c>
      <c r="Y2262" t="b">
        <f>AND(COUNTIF('Master list(no salts, metals)'!Y2254,"&lt;=1"),IF(COUNTIF('Master list(no salts, metals)'!$K2254:$Y2254, "#N/A")=14,TRUE,FALSE))</f>
        <v>0</v>
      </c>
    </row>
    <row r="2263" spans="11:25" x14ac:dyDescent="0.25">
      <c r="K2263" t="b">
        <f>AND(COUNTIF('Master list(no salts, metals)'!K2255,"&lt;=1"),IF(COUNTIF('Master list(no salts, metals)'!$K2255:$Y2255, "#N/A")=14,TRUE,FALSE))</f>
        <v>0</v>
      </c>
      <c r="L2263" t="b">
        <f>AND(COUNTIF('Master list(no salts, metals)'!L2255,"&lt;=1"),IF(COUNTIF('Master list(no salts, metals)'!$K2255:$Y2255, "#N/A")=14,TRUE,FALSE))</f>
        <v>0</v>
      </c>
      <c r="M2263" t="b">
        <f>AND(COUNTIF('Master list(no salts, metals)'!M2255,"&lt;=1"),IF(COUNTIF('Master list(no salts, metals)'!$K2255:$Y2255, "#N/A")=14,TRUE,FALSE))</f>
        <v>0</v>
      </c>
      <c r="N2263" t="b">
        <f>AND(COUNTIF('Master list(no salts, metals)'!N2255,"&lt;=1"),IF(COUNTIF('Master list(no salts, metals)'!$K2255:$Y2255, "#N/A")=14,TRUE,FALSE))</f>
        <v>0</v>
      </c>
      <c r="O2263" t="b">
        <f>AND(COUNTIF('Master list(no salts, metals)'!O2255,"&lt;=1"),IF(COUNTIF('Master list(no salts, metals)'!$K2255:$Y2255, "#N/A")=14,TRUE,FALSE))</f>
        <v>0</v>
      </c>
      <c r="P2263" t="b">
        <f>AND(COUNTIF('Master list(no salts, metals)'!P2255,"&lt;=1"),IF(COUNTIF('Master list(no salts, metals)'!$K2255:$Y2255, "#N/A")=14,TRUE,FALSE))</f>
        <v>0</v>
      </c>
      <c r="Q2263" t="b">
        <f>AND(COUNTIF('Master list(no salts, metals)'!Q2255,"&lt;=1"),IF(COUNTIF('Master list(no salts, metals)'!$K2255:$Y2255, "#N/A")=14,TRUE,FALSE))</f>
        <v>0</v>
      </c>
      <c r="R2263" t="b">
        <f>AND(COUNTIF('Master list(no salts, metals)'!R2255,"&lt;=1"),IF(COUNTIF('Master list(no salts, metals)'!$K2255:$Y2255, "#N/A")=14,TRUE,FALSE))</f>
        <v>0</v>
      </c>
      <c r="S2263" t="b">
        <f>AND(COUNTIF('Master list(no salts, metals)'!S2255,"&lt;=1"),IF(COUNTIF('Master list(no salts, metals)'!$K2255:$Y2255, "#N/A")=14,TRUE,FALSE))</f>
        <v>0</v>
      </c>
      <c r="T2263" t="b">
        <f>AND(COUNTIF('Master list(no salts, metals)'!T2255,"&lt;=1"),IF(COUNTIF('Master list(no salts, metals)'!$K2255:$Y2255, "#N/A")=14,TRUE,FALSE))</f>
        <v>0</v>
      </c>
      <c r="U2263" t="b">
        <f>AND(COUNTIF('Master list(no salts, metals)'!U2255,"&lt;=1"),IF(COUNTIF('Master list(no salts, metals)'!$K2255:$Y2255, "#N/A")=14,TRUE,FALSE))</f>
        <v>0</v>
      </c>
      <c r="V2263" t="b">
        <f>AND(COUNTIF('Master list(no salts, metals)'!V2255,"&lt;=1"),IF(COUNTIF('Master list(no salts, metals)'!$K2255:$Y2255, "#N/A")=14,TRUE,FALSE))</f>
        <v>0</v>
      </c>
      <c r="W2263" t="b">
        <f>AND(COUNTIF('Master list(no salts, metals)'!W2255,"&lt;=1"),IF(COUNTIF('Master list(no salts, metals)'!$K2255:$Y2255, "#N/A")=14,TRUE,FALSE))</f>
        <v>1</v>
      </c>
      <c r="X2263" t="b">
        <f>AND(COUNTIF('Master list(no salts, metals)'!X2255,"&lt;=1"),IF(COUNTIF('Master list(no salts, metals)'!$K2255:$Y2255, "#N/A")=14,TRUE,FALSE))</f>
        <v>0</v>
      </c>
      <c r="Y2263" t="b">
        <f>AND(COUNTIF('Master list(no salts, metals)'!Y2255,"&lt;=1"),IF(COUNTIF('Master list(no salts, metals)'!$K2255:$Y2255, "#N/A")=14,TRUE,FALSE))</f>
        <v>0</v>
      </c>
    </row>
    <row r="2264" spans="11:25" x14ac:dyDescent="0.25">
      <c r="K2264" t="b">
        <f>AND(COUNTIF('Master list(no salts, metals)'!K2256,"&lt;=1"),IF(COUNTIF('Master list(no salts, metals)'!$K2256:$Y2256, "#N/A")=14,TRUE,FALSE))</f>
        <v>0</v>
      </c>
      <c r="L2264" t="b">
        <f>AND(COUNTIF('Master list(no salts, metals)'!L2256,"&lt;=1"),IF(COUNTIF('Master list(no salts, metals)'!$K2256:$Y2256, "#N/A")=14,TRUE,FALSE))</f>
        <v>0</v>
      </c>
      <c r="M2264" t="b">
        <f>AND(COUNTIF('Master list(no salts, metals)'!M2256,"&lt;=1"),IF(COUNTIF('Master list(no salts, metals)'!$K2256:$Y2256, "#N/A")=14,TRUE,FALSE))</f>
        <v>0</v>
      </c>
      <c r="N2264" t="b">
        <f>AND(COUNTIF('Master list(no salts, metals)'!N2256,"&lt;=1"),IF(COUNTIF('Master list(no salts, metals)'!$K2256:$Y2256, "#N/A")=14,TRUE,FALSE))</f>
        <v>0</v>
      </c>
      <c r="O2264" t="b">
        <f>AND(COUNTIF('Master list(no salts, metals)'!O2256,"&lt;=1"),IF(COUNTIF('Master list(no salts, metals)'!$K2256:$Y2256, "#N/A")=14,TRUE,FALSE))</f>
        <v>0</v>
      </c>
      <c r="P2264" t="b">
        <f>AND(COUNTIF('Master list(no salts, metals)'!P2256,"&lt;=1"),IF(COUNTIF('Master list(no salts, metals)'!$K2256:$Y2256, "#N/A")=14,TRUE,FALSE))</f>
        <v>0</v>
      </c>
      <c r="Q2264" t="b">
        <f>AND(COUNTIF('Master list(no salts, metals)'!Q2256,"&lt;=1"),IF(COUNTIF('Master list(no salts, metals)'!$K2256:$Y2256, "#N/A")=14,TRUE,FALSE))</f>
        <v>0</v>
      </c>
      <c r="R2264" t="b">
        <f>AND(COUNTIF('Master list(no salts, metals)'!R2256,"&lt;=1"),IF(COUNTIF('Master list(no salts, metals)'!$K2256:$Y2256, "#N/A")=14,TRUE,FALSE))</f>
        <v>0</v>
      </c>
      <c r="S2264" t="b">
        <f>AND(COUNTIF('Master list(no salts, metals)'!S2256,"&lt;=1"),IF(COUNTIF('Master list(no salts, metals)'!$K2256:$Y2256, "#N/A")=14,TRUE,FALSE))</f>
        <v>0</v>
      </c>
      <c r="T2264" t="b">
        <f>AND(COUNTIF('Master list(no salts, metals)'!T2256,"&lt;=1"),IF(COUNTIF('Master list(no salts, metals)'!$K2256:$Y2256, "#N/A")=14,TRUE,FALSE))</f>
        <v>0</v>
      </c>
      <c r="U2264" t="b">
        <f>AND(COUNTIF('Master list(no salts, metals)'!U2256,"&lt;=1"),IF(COUNTIF('Master list(no salts, metals)'!$K2256:$Y2256, "#N/A")=14,TRUE,FALSE))</f>
        <v>0</v>
      </c>
      <c r="V2264" t="b">
        <f>AND(COUNTIF('Master list(no salts, metals)'!V2256,"&lt;=1"),IF(COUNTIF('Master list(no salts, metals)'!$K2256:$Y2256, "#N/A")=14,TRUE,FALSE))</f>
        <v>0</v>
      </c>
      <c r="W2264" t="b">
        <f>AND(COUNTIF('Master list(no salts, metals)'!W2256,"&lt;=1"),IF(COUNTIF('Master list(no salts, metals)'!$K2256:$Y2256, "#N/A")=14,TRUE,FALSE))</f>
        <v>1</v>
      </c>
      <c r="X2264" t="b">
        <f>AND(COUNTIF('Master list(no salts, metals)'!X2256,"&lt;=1"),IF(COUNTIF('Master list(no salts, metals)'!$K2256:$Y2256, "#N/A")=14,TRUE,FALSE))</f>
        <v>0</v>
      </c>
      <c r="Y2264" t="b">
        <f>AND(COUNTIF('Master list(no salts, metals)'!Y2256,"&lt;=1"),IF(COUNTIF('Master list(no salts, metals)'!$K2256:$Y2256, "#N/A")=14,TRUE,FALSE))</f>
        <v>0</v>
      </c>
    </row>
    <row r="2265" spans="11:25" x14ac:dyDescent="0.25">
      <c r="K2265" t="b">
        <f>AND(COUNTIF('Master list(no salts, metals)'!K2257,"&lt;=1"),IF(COUNTIF('Master list(no salts, metals)'!$K2257:$Y2257, "#N/A")=14,TRUE,FALSE))</f>
        <v>0</v>
      </c>
      <c r="L2265" t="b">
        <f>AND(COUNTIF('Master list(no salts, metals)'!L2257,"&lt;=1"),IF(COUNTIF('Master list(no salts, metals)'!$K2257:$Y2257, "#N/A")=14,TRUE,FALSE))</f>
        <v>0</v>
      </c>
      <c r="M2265" t="b">
        <f>AND(COUNTIF('Master list(no salts, metals)'!M2257,"&lt;=1"),IF(COUNTIF('Master list(no salts, metals)'!$K2257:$Y2257, "#N/A")=14,TRUE,FALSE))</f>
        <v>0</v>
      </c>
      <c r="N2265" t="b">
        <f>AND(COUNTIF('Master list(no salts, metals)'!N2257,"&lt;=1"),IF(COUNTIF('Master list(no salts, metals)'!$K2257:$Y2257, "#N/A")=14,TRUE,FALSE))</f>
        <v>0</v>
      </c>
      <c r="O2265" t="b">
        <f>AND(COUNTIF('Master list(no salts, metals)'!O2257,"&lt;=1"),IF(COUNTIF('Master list(no salts, metals)'!$K2257:$Y2257, "#N/A")=14,TRUE,FALSE))</f>
        <v>0</v>
      </c>
      <c r="P2265" t="b">
        <f>AND(COUNTIF('Master list(no salts, metals)'!P2257,"&lt;=1"),IF(COUNTIF('Master list(no salts, metals)'!$K2257:$Y2257, "#N/A")=14,TRUE,FALSE))</f>
        <v>0</v>
      </c>
      <c r="Q2265" t="b">
        <f>AND(COUNTIF('Master list(no salts, metals)'!Q2257,"&lt;=1"),IF(COUNTIF('Master list(no salts, metals)'!$K2257:$Y2257, "#N/A")=14,TRUE,FALSE))</f>
        <v>0</v>
      </c>
      <c r="R2265" t="b">
        <f>AND(COUNTIF('Master list(no salts, metals)'!R2257,"&lt;=1"),IF(COUNTIF('Master list(no salts, metals)'!$K2257:$Y2257, "#N/A")=14,TRUE,FALSE))</f>
        <v>0</v>
      </c>
      <c r="S2265" t="b">
        <f>AND(COUNTIF('Master list(no salts, metals)'!S2257,"&lt;=1"),IF(COUNTIF('Master list(no salts, metals)'!$K2257:$Y2257, "#N/A")=14,TRUE,FALSE))</f>
        <v>0</v>
      </c>
      <c r="T2265" t="b">
        <f>AND(COUNTIF('Master list(no salts, metals)'!T2257,"&lt;=1"),IF(COUNTIF('Master list(no salts, metals)'!$K2257:$Y2257, "#N/A")=14,TRUE,FALSE))</f>
        <v>0</v>
      </c>
      <c r="U2265" t="b">
        <f>AND(COUNTIF('Master list(no salts, metals)'!U2257,"&lt;=1"),IF(COUNTIF('Master list(no salts, metals)'!$K2257:$Y2257, "#N/A")=14,TRUE,FALSE))</f>
        <v>0</v>
      </c>
      <c r="V2265" t="b">
        <f>AND(COUNTIF('Master list(no salts, metals)'!V2257,"&lt;=1"),IF(COUNTIF('Master list(no salts, metals)'!$K2257:$Y2257, "#N/A")=14,TRUE,FALSE))</f>
        <v>0</v>
      </c>
      <c r="W2265" t="b">
        <f>AND(COUNTIF('Master list(no salts, metals)'!W2257,"&lt;=1"),IF(COUNTIF('Master list(no salts, metals)'!$K2257:$Y2257, "#N/A")=14,TRUE,FALSE))</f>
        <v>1</v>
      </c>
      <c r="X2265" t="b">
        <f>AND(COUNTIF('Master list(no salts, metals)'!X2257,"&lt;=1"),IF(COUNTIF('Master list(no salts, metals)'!$K2257:$Y2257, "#N/A")=14,TRUE,FALSE))</f>
        <v>0</v>
      </c>
      <c r="Y2265" t="b">
        <f>AND(COUNTIF('Master list(no salts, metals)'!Y2257,"&lt;=1"),IF(COUNTIF('Master list(no salts, metals)'!$K2257:$Y2257, "#N/A")=14,TRUE,FALSE))</f>
        <v>0</v>
      </c>
    </row>
    <row r="2266" spans="11:25" x14ac:dyDescent="0.25">
      <c r="K2266" t="b">
        <f>AND(COUNTIF('Master list(no salts, metals)'!K2258,"&lt;=1"),IF(COUNTIF('Master list(no salts, metals)'!$K2258:$Y2258, "#N/A")=14,TRUE,FALSE))</f>
        <v>0</v>
      </c>
      <c r="L2266" t="b">
        <f>AND(COUNTIF('Master list(no salts, metals)'!L2258,"&lt;=1"),IF(COUNTIF('Master list(no salts, metals)'!$K2258:$Y2258, "#N/A")=14,TRUE,FALSE))</f>
        <v>0</v>
      </c>
      <c r="M2266" t="b">
        <f>AND(COUNTIF('Master list(no salts, metals)'!M2258,"&lt;=1"),IF(COUNTIF('Master list(no salts, metals)'!$K2258:$Y2258, "#N/A")=14,TRUE,FALSE))</f>
        <v>0</v>
      </c>
      <c r="N2266" t="b">
        <f>AND(COUNTIF('Master list(no salts, metals)'!N2258,"&lt;=1"),IF(COUNTIF('Master list(no salts, metals)'!$K2258:$Y2258, "#N/A")=14,TRUE,FALSE))</f>
        <v>0</v>
      </c>
      <c r="O2266" t="b">
        <f>AND(COUNTIF('Master list(no salts, metals)'!O2258,"&lt;=1"),IF(COUNTIF('Master list(no salts, metals)'!$K2258:$Y2258, "#N/A")=14,TRUE,FALSE))</f>
        <v>0</v>
      </c>
      <c r="P2266" t="b">
        <f>AND(COUNTIF('Master list(no salts, metals)'!P2258,"&lt;=1"),IF(COUNTIF('Master list(no salts, metals)'!$K2258:$Y2258, "#N/A")=14,TRUE,FALSE))</f>
        <v>0</v>
      </c>
      <c r="Q2266" t="b">
        <f>AND(COUNTIF('Master list(no salts, metals)'!Q2258,"&lt;=1"),IF(COUNTIF('Master list(no salts, metals)'!$K2258:$Y2258, "#N/A")=14,TRUE,FALSE))</f>
        <v>0</v>
      </c>
      <c r="R2266" t="b">
        <f>AND(COUNTIF('Master list(no salts, metals)'!R2258,"&lt;=1"),IF(COUNTIF('Master list(no salts, metals)'!$K2258:$Y2258, "#N/A")=14,TRUE,FALSE))</f>
        <v>0</v>
      </c>
      <c r="S2266" t="b">
        <f>AND(COUNTIF('Master list(no salts, metals)'!S2258,"&lt;=1"),IF(COUNTIF('Master list(no salts, metals)'!$K2258:$Y2258, "#N/A")=14,TRUE,FALSE))</f>
        <v>0</v>
      </c>
      <c r="T2266" t="b">
        <f>AND(COUNTIF('Master list(no salts, metals)'!T2258,"&lt;=1"),IF(COUNTIF('Master list(no salts, metals)'!$K2258:$Y2258, "#N/A")=14,TRUE,FALSE))</f>
        <v>0</v>
      </c>
      <c r="U2266" t="b">
        <f>AND(COUNTIF('Master list(no salts, metals)'!U2258,"&lt;=1"),IF(COUNTIF('Master list(no salts, metals)'!$K2258:$Y2258, "#N/A")=14,TRUE,FALSE))</f>
        <v>0</v>
      </c>
      <c r="V2266" t="b">
        <f>AND(COUNTIF('Master list(no salts, metals)'!V2258,"&lt;=1"),IF(COUNTIF('Master list(no salts, metals)'!$K2258:$Y2258, "#N/A")=14,TRUE,FALSE))</f>
        <v>0</v>
      </c>
      <c r="W2266" t="b">
        <f>AND(COUNTIF('Master list(no salts, metals)'!W2258,"&lt;=1"),IF(COUNTIF('Master list(no salts, metals)'!$K2258:$Y2258, "#N/A")=14,TRUE,FALSE))</f>
        <v>0</v>
      </c>
      <c r="X2266" t="b">
        <f>AND(COUNTIF('Master list(no salts, metals)'!X2258,"&lt;=1"),IF(COUNTIF('Master list(no salts, metals)'!$K2258:$Y2258, "#N/A")=14,TRUE,FALSE))</f>
        <v>0</v>
      </c>
      <c r="Y2266" t="b">
        <f>AND(COUNTIF('Master list(no salts, metals)'!Y2258,"&lt;=1"),IF(COUNTIF('Master list(no salts, metals)'!$K2258:$Y2258, "#N/A")=14,TRUE,FALSE))</f>
        <v>0</v>
      </c>
    </row>
    <row r="2267" spans="11:25" x14ac:dyDescent="0.25">
      <c r="K2267" t="b">
        <f>AND(COUNTIF('Master list(no salts, metals)'!K2259,"&lt;=1"),IF(COUNTIF('Master list(no salts, metals)'!$K2259:$Y2259, "#N/A")=14,TRUE,FALSE))</f>
        <v>0</v>
      </c>
      <c r="L2267" t="b">
        <f>AND(COUNTIF('Master list(no salts, metals)'!L2259,"&lt;=1"),IF(COUNTIF('Master list(no salts, metals)'!$K2259:$Y2259, "#N/A")=14,TRUE,FALSE))</f>
        <v>0</v>
      </c>
      <c r="M2267" t="b">
        <f>AND(COUNTIF('Master list(no salts, metals)'!M2259,"&lt;=1"),IF(COUNTIF('Master list(no salts, metals)'!$K2259:$Y2259, "#N/A")=14,TRUE,FALSE))</f>
        <v>0</v>
      </c>
      <c r="N2267" t="b">
        <f>AND(COUNTIF('Master list(no salts, metals)'!N2259,"&lt;=1"),IF(COUNTIF('Master list(no salts, metals)'!$K2259:$Y2259, "#N/A")=14,TRUE,FALSE))</f>
        <v>0</v>
      </c>
      <c r="O2267" t="b">
        <f>AND(COUNTIF('Master list(no salts, metals)'!O2259,"&lt;=1"),IF(COUNTIF('Master list(no salts, metals)'!$K2259:$Y2259, "#N/A")=14,TRUE,FALSE))</f>
        <v>0</v>
      </c>
      <c r="P2267" t="b">
        <f>AND(COUNTIF('Master list(no salts, metals)'!P2259,"&lt;=1"),IF(COUNTIF('Master list(no salts, metals)'!$K2259:$Y2259, "#N/A")=14,TRUE,FALSE))</f>
        <v>0</v>
      </c>
      <c r="Q2267" t="b">
        <f>AND(COUNTIF('Master list(no salts, metals)'!Q2259,"&lt;=1"),IF(COUNTIF('Master list(no salts, metals)'!$K2259:$Y2259, "#N/A")=14,TRUE,FALSE))</f>
        <v>0</v>
      </c>
      <c r="R2267" t="b">
        <f>AND(COUNTIF('Master list(no salts, metals)'!R2259,"&lt;=1"),IF(COUNTIF('Master list(no salts, metals)'!$K2259:$Y2259, "#N/A")=14,TRUE,FALSE))</f>
        <v>0</v>
      </c>
      <c r="S2267" t="b">
        <f>AND(COUNTIF('Master list(no salts, metals)'!S2259,"&lt;=1"),IF(COUNTIF('Master list(no salts, metals)'!$K2259:$Y2259, "#N/A")=14,TRUE,FALSE))</f>
        <v>0</v>
      </c>
      <c r="T2267" t="b">
        <f>AND(COUNTIF('Master list(no salts, metals)'!T2259,"&lt;=1"),IF(COUNTIF('Master list(no salts, metals)'!$K2259:$Y2259, "#N/A")=14,TRUE,FALSE))</f>
        <v>0</v>
      </c>
      <c r="U2267" t="b">
        <f>AND(COUNTIF('Master list(no salts, metals)'!U2259,"&lt;=1"),IF(COUNTIF('Master list(no salts, metals)'!$K2259:$Y2259, "#N/A")=14,TRUE,FALSE))</f>
        <v>0</v>
      </c>
      <c r="V2267" t="b">
        <f>AND(COUNTIF('Master list(no salts, metals)'!V2259,"&lt;=1"),IF(COUNTIF('Master list(no salts, metals)'!$K2259:$Y2259, "#N/A")=14,TRUE,FALSE))</f>
        <v>0</v>
      </c>
      <c r="W2267" t="b">
        <f>AND(COUNTIF('Master list(no salts, metals)'!W2259,"&lt;=1"),IF(COUNTIF('Master list(no salts, metals)'!$K2259:$Y2259, "#N/A")=14,TRUE,FALSE))</f>
        <v>1</v>
      </c>
      <c r="X2267" t="b">
        <f>AND(COUNTIF('Master list(no salts, metals)'!X2259,"&lt;=1"),IF(COUNTIF('Master list(no salts, metals)'!$K2259:$Y2259, "#N/A")=14,TRUE,FALSE))</f>
        <v>0</v>
      </c>
      <c r="Y2267" t="b">
        <f>AND(COUNTIF('Master list(no salts, metals)'!Y2259,"&lt;=1"),IF(COUNTIF('Master list(no salts, metals)'!$K2259:$Y2259, "#N/A")=14,TRUE,FALSE))</f>
        <v>0</v>
      </c>
    </row>
    <row r="2268" spans="11:25" x14ac:dyDescent="0.25">
      <c r="K2268" t="b">
        <f>AND(COUNTIF('Master list(no salts, metals)'!K2260,"&lt;=1"),IF(COUNTIF('Master list(no salts, metals)'!$K2260:$Y2260, "#N/A")=14,TRUE,FALSE))</f>
        <v>0</v>
      </c>
      <c r="L2268" t="b">
        <f>AND(COUNTIF('Master list(no salts, metals)'!L2260,"&lt;=1"),IF(COUNTIF('Master list(no salts, metals)'!$K2260:$Y2260, "#N/A")=14,TRUE,FALSE))</f>
        <v>0</v>
      </c>
      <c r="M2268" t="b">
        <f>AND(COUNTIF('Master list(no salts, metals)'!M2260,"&lt;=1"),IF(COUNTIF('Master list(no salts, metals)'!$K2260:$Y2260, "#N/A")=14,TRUE,FALSE))</f>
        <v>0</v>
      </c>
      <c r="N2268" t="b">
        <f>AND(COUNTIF('Master list(no salts, metals)'!N2260,"&lt;=1"),IF(COUNTIF('Master list(no salts, metals)'!$K2260:$Y2260, "#N/A")=14,TRUE,FALSE))</f>
        <v>0</v>
      </c>
      <c r="O2268" t="b">
        <f>AND(COUNTIF('Master list(no salts, metals)'!O2260,"&lt;=1"),IF(COUNTIF('Master list(no salts, metals)'!$K2260:$Y2260, "#N/A")=14,TRUE,FALSE))</f>
        <v>0</v>
      </c>
      <c r="P2268" t="b">
        <f>AND(COUNTIF('Master list(no salts, metals)'!P2260,"&lt;=1"),IF(COUNTIF('Master list(no salts, metals)'!$K2260:$Y2260, "#N/A")=14,TRUE,FALSE))</f>
        <v>0</v>
      </c>
      <c r="Q2268" t="b">
        <f>AND(COUNTIF('Master list(no salts, metals)'!Q2260,"&lt;=1"),IF(COUNTIF('Master list(no salts, metals)'!$K2260:$Y2260, "#N/A")=14,TRUE,FALSE))</f>
        <v>0</v>
      </c>
      <c r="R2268" t="b">
        <f>AND(COUNTIF('Master list(no salts, metals)'!R2260,"&lt;=1"),IF(COUNTIF('Master list(no salts, metals)'!$K2260:$Y2260, "#N/A")=14,TRUE,FALSE))</f>
        <v>0</v>
      </c>
      <c r="S2268" t="b">
        <f>AND(COUNTIF('Master list(no salts, metals)'!S2260,"&lt;=1"),IF(COUNTIF('Master list(no salts, metals)'!$K2260:$Y2260, "#N/A")=14,TRUE,FALSE))</f>
        <v>0</v>
      </c>
      <c r="T2268" t="b">
        <f>AND(COUNTIF('Master list(no salts, metals)'!T2260,"&lt;=1"),IF(COUNTIF('Master list(no salts, metals)'!$K2260:$Y2260, "#N/A")=14,TRUE,FALSE))</f>
        <v>0</v>
      </c>
      <c r="U2268" t="b">
        <f>AND(COUNTIF('Master list(no salts, metals)'!U2260,"&lt;=1"),IF(COUNTIF('Master list(no salts, metals)'!$K2260:$Y2260, "#N/A")=14,TRUE,FALSE))</f>
        <v>0</v>
      </c>
      <c r="V2268" t="b">
        <f>AND(COUNTIF('Master list(no salts, metals)'!V2260,"&lt;=1"),IF(COUNTIF('Master list(no salts, metals)'!$K2260:$Y2260, "#N/A")=14,TRUE,FALSE))</f>
        <v>0</v>
      </c>
      <c r="W2268" t="b">
        <f>AND(COUNTIF('Master list(no salts, metals)'!W2260,"&lt;=1"),IF(COUNTIF('Master list(no salts, metals)'!$K2260:$Y2260, "#N/A")=14,TRUE,FALSE))</f>
        <v>1</v>
      </c>
      <c r="X2268" t="b">
        <f>AND(COUNTIF('Master list(no salts, metals)'!X2260,"&lt;=1"),IF(COUNTIF('Master list(no salts, metals)'!$K2260:$Y2260, "#N/A")=14,TRUE,FALSE))</f>
        <v>0</v>
      </c>
      <c r="Y2268" t="b">
        <f>AND(COUNTIF('Master list(no salts, metals)'!Y2260,"&lt;=1"),IF(COUNTIF('Master list(no salts, metals)'!$K2260:$Y2260, "#N/A")=14,TRUE,FALSE))</f>
        <v>0</v>
      </c>
    </row>
    <row r="2269" spans="11:25" x14ac:dyDescent="0.25">
      <c r="K2269" t="b">
        <f>AND(COUNTIF('Master list(no salts, metals)'!K2261,"&lt;=1"),IF(COUNTIF('Master list(no salts, metals)'!$K2261:$Y2261, "#N/A")=14,TRUE,FALSE))</f>
        <v>0</v>
      </c>
      <c r="L2269" t="b">
        <f>AND(COUNTIF('Master list(no salts, metals)'!L2261,"&lt;=1"),IF(COUNTIF('Master list(no salts, metals)'!$K2261:$Y2261, "#N/A")=14,TRUE,FALSE))</f>
        <v>0</v>
      </c>
      <c r="M2269" t="b">
        <f>AND(COUNTIF('Master list(no salts, metals)'!M2261,"&lt;=1"),IF(COUNTIF('Master list(no salts, metals)'!$K2261:$Y2261, "#N/A")=14,TRUE,FALSE))</f>
        <v>0</v>
      </c>
      <c r="N2269" t="b">
        <f>AND(COUNTIF('Master list(no salts, metals)'!N2261,"&lt;=1"),IF(COUNTIF('Master list(no salts, metals)'!$K2261:$Y2261, "#N/A")=14,TRUE,FALSE))</f>
        <v>0</v>
      </c>
      <c r="O2269" t="b">
        <f>AND(COUNTIF('Master list(no salts, metals)'!O2261,"&lt;=1"),IF(COUNTIF('Master list(no salts, metals)'!$K2261:$Y2261, "#N/A")=14,TRUE,FALSE))</f>
        <v>0</v>
      </c>
      <c r="P2269" t="b">
        <f>AND(COUNTIF('Master list(no salts, metals)'!P2261,"&lt;=1"),IF(COUNTIF('Master list(no salts, metals)'!$K2261:$Y2261, "#N/A")=14,TRUE,FALSE))</f>
        <v>0</v>
      </c>
      <c r="Q2269" t="b">
        <f>AND(COUNTIF('Master list(no salts, metals)'!Q2261,"&lt;=1"),IF(COUNTIF('Master list(no salts, metals)'!$K2261:$Y2261, "#N/A")=14,TRUE,FALSE))</f>
        <v>0</v>
      </c>
      <c r="R2269" t="b">
        <f>AND(COUNTIF('Master list(no salts, metals)'!R2261,"&lt;=1"),IF(COUNTIF('Master list(no salts, metals)'!$K2261:$Y2261, "#N/A")=14,TRUE,FALSE))</f>
        <v>0</v>
      </c>
      <c r="S2269" t="b">
        <f>AND(COUNTIF('Master list(no salts, metals)'!S2261,"&lt;=1"),IF(COUNTIF('Master list(no salts, metals)'!$K2261:$Y2261, "#N/A")=14,TRUE,FALSE))</f>
        <v>0</v>
      </c>
      <c r="T2269" t="b">
        <f>AND(COUNTIF('Master list(no salts, metals)'!T2261,"&lt;=1"),IF(COUNTIF('Master list(no salts, metals)'!$K2261:$Y2261, "#N/A")=14,TRUE,FALSE))</f>
        <v>0</v>
      </c>
      <c r="U2269" t="b">
        <f>AND(COUNTIF('Master list(no salts, metals)'!U2261,"&lt;=1"),IF(COUNTIF('Master list(no salts, metals)'!$K2261:$Y2261, "#N/A")=14,TRUE,FALSE))</f>
        <v>0</v>
      </c>
      <c r="V2269" t="b">
        <f>AND(COUNTIF('Master list(no salts, metals)'!V2261,"&lt;=1"),IF(COUNTIF('Master list(no salts, metals)'!$K2261:$Y2261, "#N/A")=14,TRUE,FALSE))</f>
        <v>0</v>
      </c>
      <c r="W2269" t="b">
        <f>AND(COUNTIF('Master list(no salts, metals)'!W2261,"&lt;=1"),IF(COUNTIF('Master list(no salts, metals)'!$K2261:$Y2261, "#N/A")=14,TRUE,FALSE))</f>
        <v>1</v>
      </c>
      <c r="X2269" t="b">
        <f>AND(COUNTIF('Master list(no salts, metals)'!X2261,"&lt;=1"),IF(COUNTIF('Master list(no salts, metals)'!$K2261:$Y2261, "#N/A")=14,TRUE,FALSE))</f>
        <v>0</v>
      </c>
      <c r="Y2269" t="b">
        <f>AND(COUNTIF('Master list(no salts, metals)'!Y2261,"&lt;=1"),IF(COUNTIF('Master list(no salts, metals)'!$K2261:$Y2261, "#N/A")=14,TRUE,FALSE))</f>
        <v>0</v>
      </c>
    </row>
    <row r="2270" spans="11:25" x14ac:dyDescent="0.25">
      <c r="K2270" t="b">
        <f>AND(COUNTIF('Master list(no salts, metals)'!K2262,"&lt;=1"),IF(COUNTIF('Master list(no salts, metals)'!$K2262:$Y2262, "#N/A")=14,TRUE,FALSE))</f>
        <v>0</v>
      </c>
      <c r="L2270" t="b">
        <f>AND(COUNTIF('Master list(no salts, metals)'!L2262,"&lt;=1"),IF(COUNTIF('Master list(no salts, metals)'!$K2262:$Y2262, "#N/A")=14,TRUE,FALSE))</f>
        <v>0</v>
      </c>
      <c r="M2270" t="b">
        <f>AND(COUNTIF('Master list(no salts, metals)'!M2262,"&lt;=1"),IF(COUNTIF('Master list(no salts, metals)'!$K2262:$Y2262, "#N/A")=14,TRUE,FALSE))</f>
        <v>0</v>
      </c>
      <c r="N2270" t="b">
        <f>AND(COUNTIF('Master list(no salts, metals)'!N2262,"&lt;=1"),IF(COUNTIF('Master list(no salts, metals)'!$K2262:$Y2262, "#N/A")=14,TRUE,FALSE))</f>
        <v>0</v>
      </c>
      <c r="O2270" t="b">
        <f>AND(COUNTIF('Master list(no salts, metals)'!O2262,"&lt;=1"),IF(COUNTIF('Master list(no salts, metals)'!$K2262:$Y2262, "#N/A")=14,TRUE,FALSE))</f>
        <v>0</v>
      </c>
      <c r="P2270" t="b">
        <f>AND(COUNTIF('Master list(no salts, metals)'!P2262,"&lt;=1"),IF(COUNTIF('Master list(no salts, metals)'!$K2262:$Y2262, "#N/A")=14,TRUE,FALSE))</f>
        <v>0</v>
      </c>
      <c r="Q2270" t="b">
        <f>AND(COUNTIF('Master list(no salts, metals)'!Q2262,"&lt;=1"),IF(COUNTIF('Master list(no salts, metals)'!$K2262:$Y2262, "#N/A")=14,TRUE,FALSE))</f>
        <v>0</v>
      </c>
      <c r="R2270" t="b">
        <f>AND(COUNTIF('Master list(no salts, metals)'!R2262,"&lt;=1"),IF(COUNTIF('Master list(no salts, metals)'!$K2262:$Y2262, "#N/A")=14,TRUE,FALSE))</f>
        <v>0</v>
      </c>
      <c r="S2270" t="b">
        <f>AND(COUNTIF('Master list(no salts, metals)'!S2262,"&lt;=1"),IF(COUNTIF('Master list(no salts, metals)'!$K2262:$Y2262, "#N/A")=14,TRUE,FALSE))</f>
        <v>0</v>
      </c>
      <c r="T2270" t="b">
        <f>AND(COUNTIF('Master list(no salts, metals)'!T2262,"&lt;=1"),IF(COUNTIF('Master list(no salts, metals)'!$K2262:$Y2262, "#N/A")=14,TRUE,FALSE))</f>
        <v>0</v>
      </c>
      <c r="U2270" t="b">
        <f>AND(COUNTIF('Master list(no salts, metals)'!U2262,"&lt;=1"),IF(COUNTIF('Master list(no salts, metals)'!$K2262:$Y2262, "#N/A")=14,TRUE,FALSE))</f>
        <v>0</v>
      </c>
      <c r="V2270" t="b">
        <f>AND(COUNTIF('Master list(no salts, metals)'!V2262,"&lt;=1"),IF(COUNTIF('Master list(no salts, metals)'!$K2262:$Y2262, "#N/A")=14,TRUE,FALSE))</f>
        <v>0</v>
      </c>
      <c r="W2270" t="b">
        <f>AND(COUNTIF('Master list(no salts, metals)'!W2262,"&lt;=1"),IF(COUNTIF('Master list(no salts, metals)'!$K2262:$Y2262, "#N/A")=14,TRUE,FALSE))</f>
        <v>0</v>
      </c>
      <c r="X2270" t="b">
        <f>AND(COUNTIF('Master list(no salts, metals)'!X2262,"&lt;=1"),IF(COUNTIF('Master list(no salts, metals)'!$K2262:$Y2262, "#N/A")=14,TRUE,FALSE))</f>
        <v>0</v>
      </c>
      <c r="Y2270" t="b">
        <f>AND(COUNTIF('Master list(no salts, metals)'!Y2262,"&lt;=1"),IF(COUNTIF('Master list(no salts, metals)'!$K2262:$Y2262, "#N/A")=14,TRUE,FALSE))</f>
        <v>0</v>
      </c>
    </row>
    <row r="2271" spans="11:25" x14ac:dyDescent="0.25">
      <c r="K2271" t="b">
        <f>AND(COUNTIF('Master list(no salts, metals)'!K2263,"&lt;=1"),IF(COUNTIF('Master list(no salts, metals)'!$K2263:$Y2263, "#N/A")=14,TRUE,FALSE))</f>
        <v>0</v>
      </c>
      <c r="L2271" t="b">
        <f>AND(COUNTIF('Master list(no salts, metals)'!L2263,"&lt;=1"),IF(COUNTIF('Master list(no salts, metals)'!$K2263:$Y2263, "#N/A")=14,TRUE,FALSE))</f>
        <v>0</v>
      </c>
      <c r="M2271" t="b">
        <f>AND(COUNTIF('Master list(no salts, metals)'!M2263,"&lt;=1"),IF(COUNTIF('Master list(no salts, metals)'!$K2263:$Y2263, "#N/A")=14,TRUE,FALSE))</f>
        <v>0</v>
      </c>
      <c r="N2271" t="b">
        <f>AND(COUNTIF('Master list(no salts, metals)'!N2263,"&lt;=1"),IF(COUNTIF('Master list(no salts, metals)'!$K2263:$Y2263, "#N/A")=14,TRUE,FALSE))</f>
        <v>0</v>
      </c>
      <c r="O2271" t="b">
        <f>AND(COUNTIF('Master list(no salts, metals)'!O2263,"&lt;=1"),IF(COUNTIF('Master list(no salts, metals)'!$K2263:$Y2263, "#N/A")=14,TRUE,FALSE))</f>
        <v>0</v>
      </c>
      <c r="P2271" t="b">
        <f>AND(COUNTIF('Master list(no salts, metals)'!P2263,"&lt;=1"),IF(COUNTIF('Master list(no salts, metals)'!$K2263:$Y2263, "#N/A")=14,TRUE,FALSE))</f>
        <v>0</v>
      </c>
      <c r="Q2271" t="b">
        <f>AND(COUNTIF('Master list(no salts, metals)'!Q2263,"&lt;=1"),IF(COUNTIF('Master list(no salts, metals)'!$K2263:$Y2263, "#N/A")=14,TRUE,FALSE))</f>
        <v>0</v>
      </c>
      <c r="R2271" t="b">
        <f>AND(COUNTIF('Master list(no salts, metals)'!R2263,"&lt;=1"),IF(COUNTIF('Master list(no salts, metals)'!$K2263:$Y2263, "#N/A")=14,TRUE,FALSE))</f>
        <v>0</v>
      </c>
      <c r="S2271" t="b">
        <f>AND(COUNTIF('Master list(no salts, metals)'!S2263,"&lt;=1"),IF(COUNTIF('Master list(no salts, metals)'!$K2263:$Y2263, "#N/A")=14,TRUE,FALSE))</f>
        <v>0</v>
      </c>
      <c r="T2271" t="b">
        <f>AND(COUNTIF('Master list(no salts, metals)'!T2263,"&lt;=1"),IF(COUNTIF('Master list(no salts, metals)'!$K2263:$Y2263, "#N/A")=14,TRUE,FALSE))</f>
        <v>0</v>
      </c>
      <c r="U2271" t="b">
        <f>AND(COUNTIF('Master list(no salts, metals)'!U2263,"&lt;=1"),IF(COUNTIF('Master list(no salts, metals)'!$K2263:$Y2263, "#N/A")=14,TRUE,FALSE))</f>
        <v>0</v>
      </c>
      <c r="V2271" t="b">
        <f>AND(COUNTIF('Master list(no salts, metals)'!V2263,"&lt;=1"),IF(COUNTIF('Master list(no salts, metals)'!$K2263:$Y2263, "#N/A")=14,TRUE,FALSE))</f>
        <v>0</v>
      </c>
      <c r="W2271" t="b">
        <f>AND(COUNTIF('Master list(no salts, metals)'!W2263,"&lt;=1"),IF(COUNTIF('Master list(no salts, metals)'!$K2263:$Y2263, "#N/A")=14,TRUE,FALSE))</f>
        <v>0</v>
      </c>
      <c r="X2271" t="b">
        <f>AND(COUNTIF('Master list(no salts, metals)'!X2263,"&lt;=1"),IF(COUNTIF('Master list(no salts, metals)'!$K2263:$Y2263, "#N/A")=14,TRUE,FALSE))</f>
        <v>0</v>
      </c>
      <c r="Y2271" t="b">
        <f>AND(COUNTIF('Master list(no salts, metals)'!Y2263,"&lt;=1"),IF(COUNTIF('Master list(no salts, metals)'!$K2263:$Y2263, "#N/A")=14,TRUE,FALSE))</f>
        <v>0</v>
      </c>
    </row>
    <row r="2272" spans="11:25" x14ac:dyDescent="0.25">
      <c r="K2272" t="b">
        <f>AND(COUNTIF('Master list(no salts, metals)'!K2264,"&lt;=1"),IF(COUNTIF('Master list(no salts, metals)'!$K2264:$Y2264, "#N/A")=14,TRUE,FALSE))</f>
        <v>0</v>
      </c>
      <c r="L2272" t="b">
        <f>AND(COUNTIF('Master list(no salts, metals)'!L2264,"&lt;=1"),IF(COUNTIF('Master list(no salts, metals)'!$K2264:$Y2264, "#N/A")=14,TRUE,FALSE))</f>
        <v>0</v>
      </c>
      <c r="M2272" t="b">
        <f>AND(COUNTIF('Master list(no salts, metals)'!M2264,"&lt;=1"),IF(COUNTIF('Master list(no salts, metals)'!$K2264:$Y2264, "#N/A")=14,TRUE,FALSE))</f>
        <v>0</v>
      </c>
      <c r="N2272" t="b">
        <f>AND(COUNTIF('Master list(no salts, metals)'!N2264,"&lt;=1"),IF(COUNTIF('Master list(no salts, metals)'!$K2264:$Y2264, "#N/A")=14,TRUE,FALSE))</f>
        <v>0</v>
      </c>
      <c r="O2272" t="b">
        <f>AND(COUNTIF('Master list(no salts, metals)'!O2264,"&lt;=1"),IF(COUNTIF('Master list(no salts, metals)'!$K2264:$Y2264, "#N/A")=14,TRUE,FALSE))</f>
        <v>0</v>
      </c>
      <c r="P2272" t="b">
        <f>AND(COUNTIF('Master list(no salts, metals)'!P2264,"&lt;=1"),IF(COUNTIF('Master list(no salts, metals)'!$K2264:$Y2264, "#N/A")=14,TRUE,FALSE))</f>
        <v>0</v>
      </c>
      <c r="Q2272" t="b">
        <f>AND(COUNTIF('Master list(no salts, metals)'!Q2264,"&lt;=1"),IF(COUNTIF('Master list(no salts, metals)'!$K2264:$Y2264, "#N/A")=14,TRUE,FALSE))</f>
        <v>0</v>
      </c>
      <c r="R2272" t="b">
        <f>AND(COUNTIF('Master list(no salts, metals)'!R2264,"&lt;=1"),IF(COUNTIF('Master list(no salts, metals)'!$K2264:$Y2264, "#N/A")=14,TRUE,FALSE))</f>
        <v>0</v>
      </c>
      <c r="S2272" t="b">
        <f>AND(COUNTIF('Master list(no salts, metals)'!S2264,"&lt;=1"),IF(COUNTIF('Master list(no salts, metals)'!$K2264:$Y2264, "#N/A")=14,TRUE,FALSE))</f>
        <v>0</v>
      </c>
      <c r="T2272" t="b">
        <f>AND(COUNTIF('Master list(no salts, metals)'!T2264,"&lt;=1"),IF(COUNTIF('Master list(no salts, metals)'!$K2264:$Y2264, "#N/A")=14,TRUE,FALSE))</f>
        <v>0</v>
      </c>
      <c r="U2272" t="b">
        <f>AND(COUNTIF('Master list(no salts, metals)'!U2264,"&lt;=1"),IF(COUNTIF('Master list(no salts, metals)'!$K2264:$Y2264, "#N/A")=14,TRUE,FALSE))</f>
        <v>0</v>
      </c>
      <c r="V2272" t="b">
        <f>AND(COUNTIF('Master list(no salts, metals)'!V2264,"&lt;=1"),IF(COUNTIF('Master list(no salts, metals)'!$K2264:$Y2264, "#N/A")=14,TRUE,FALSE))</f>
        <v>0</v>
      </c>
      <c r="W2272" t="b">
        <f>AND(COUNTIF('Master list(no salts, metals)'!W2264,"&lt;=1"),IF(COUNTIF('Master list(no salts, metals)'!$K2264:$Y2264, "#N/A")=14,TRUE,FALSE))</f>
        <v>0</v>
      </c>
      <c r="X2272" t="b">
        <f>AND(COUNTIF('Master list(no salts, metals)'!X2264,"&lt;=1"),IF(COUNTIF('Master list(no salts, metals)'!$K2264:$Y2264, "#N/A")=14,TRUE,FALSE))</f>
        <v>0</v>
      </c>
      <c r="Y2272" t="b">
        <f>AND(COUNTIF('Master list(no salts, metals)'!Y2264,"&lt;=1"),IF(COUNTIF('Master list(no salts, metals)'!$K2264:$Y2264, "#N/A")=14,TRUE,FALSE))</f>
        <v>0</v>
      </c>
    </row>
    <row r="2273" spans="11:25" x14ac:dyDescent="0.25">
      <c r="K2273" t="b">
        <f>AND(COUNTIF('Master list(no salts, metals)'!K2265,"&lt;=1"),IF(COUNTIF('Master list(no salts, metals)'!$K2265:$Y2265, "#N/A")=14,TRUE,FALSE))</f>
        <v>0</v>
      </c>
      <c r="L2273" t="b">
        <f>AND(COUNTIF('Master list(no salts, metals)'!L2265,"&lt;=1"),IF(COUNTIF('Master list(no salts, metals)'!$K2265:$Y2265, "#N/A")=14,TRUE,FALSE))</f>
        <v>0</v>
      </c>
      <c r="M2273" t="b">
        <f>AND(COUNTIF('Master list(no salts, metals)'!M2265,"&lt;=1"),IF(COUNTIF('Master list(no salts, metals)'!$K2265:$Y2265, "#N/A")=14,TRUE,FALSE))</f>
        <v>0</v>
      </c>
      <c r="N2273" t="b">
        <f>AND(COUNTIF('Master list(no salts, metals)'!N2265,"&lt;=1"),IF(COUNTIF('Master list(no salts, metals)'!$K2265:$Y2265, "#N/A")=14,TRUE,FALSE))</f>
        <v>0</v>
      </c>
      <c r="O2273" t="b">
        <f>AND(COUNTIF('Master list(no salts, metals)'!O2265,"&lt;=1"),IF(COUNTIF('Master list(no salts, metals)'!$K2265:$Y2265, "#N/A")=14,TRUE,FALSE))</f>
        <v>0</v>
      </c>
      <c r="P2273" t="b">
        <f>AND(COUNTIF('Master list(no salts, metals)'!P2265,"&lt;=1"),IF(COUNTIF('Master list(no salts, metals)'!$K2265:$Y2265, "#N/A")=14,TRUE,FALSE))</f>
        <v>0</v>
      </c>
      <c r="Q2273" t="b">
        <f>AND(COUNTIF('Master list(no salts, metals)'!Q2265,"&lt;=1"),IF(COUNTIF('Master list(no salts, metals)'!$K2265:$Y2265, "#N/A")=14,TRUE,FALSE))</f>
        <v>0</v>
      </c>
      <c r="R2273" t="b">
        <f>AND(COUNTIF('Master list(no salts, metals)'!R2265,"&lt;=1"),IF(COUNTIF('Master list(no salts, metals)'!$K2265:$Y2265, "#N/A")=14,TRUE,FALSE))</f>
        <v>0</v>
      </c>
      <c r="S2273" t="b">
        <f>AND(COUNTIF('Master list(no salts, metals)'!S2265,"&lt;=1"),IF(COUNTIF('Master list(no salts, metals)'!$K2265:$Y2265, "#N/A")=14,TRUE,FALSE))</f>
        <v>0</v>
      </c>
      <c r="T2273" t="b">
        <f>AND(COUNTIF('Master list(no salts, metals)'!T2265,"&lt;=1"),IF(COUNTIF('Master list(no salts, metals)'!$K2265:$Y2265, "#N/A")=14,TRUE,FALSE))</f>
        <v>0</v>
      </c>
      <c r="U2273" t="b">
        <f>AND(COUNTIF('Master list(no salts, metals)'!U2265,"&lt;=1"),IF(COUNTIF('Master list(no salts, metals)'!$K2265:$Y2265, "#N/A")=14,TRUE,FALSE))</f>
        <v>0</v>
      </c>
      <c r="V2273" t="b">
        <f>AND(COUNTIF('Master list(no salts, metals)'!V2265,"&lt;=1"),IF(COUNTIF('Master list(no salts, metals)'!$K2265:$Y2265, "#N/A")=14,TRUE,FALSE))</f>
        <v>0</v>
      </c>
      <c r="W2273" t="b">
        <f>AND(COUNTIF('Master list(no salts, metals)'!W2265,"&lt;=1"),IF(COUNTIF('Master list(no salts, metals)'!$K2265:$Y2265, "#N/A")=14,TRUE,FALSE))</f>
        <v>1</v>
      </c>
      <c r="X2273" t="b">
        <f>AND(COUNTIF('Master list(no salts, metals)'!X2265,"&lt;=1"),IF(COUNTIF('Master list(no salts, metals)'!$K2265:$Y2265, "#N/A")=14,TRUE,FALSE))</f>
        <v>0</v>
      </c>
      <c r="Y2273" t="b">
        <f>AND(COUNTIF('Master list(no salts, metals)'!Y2265,"&lt;=1"),IF(COUNTIF('Master list(no salts, metals)'!$K2265:$Y2265, "#N/A")=14,TRUE,FALSE))</f>
        <v>0</v>
      </c>
    </row>
    <row r="2274" spans="11:25" x14ac:dyDescent="0.25">
      <c r="K2274" t="b">
        <f>AND(COUNTIF('Master list(no salts, metals)'!K2266,"&lt;=1"),IF(COUNTIF('Master list(no salts, metals)'!$K2266:$Y2266, "#N/A")=14,TRUE,FALSE))</f>
        <v>0</v>
      </c>
      <c r="L2274" t="b">
        <f>AND(COUNTIF('Master list(no salts, metals)'!L2266,"&lt;=1"),IF(COUNTIF('Master list(no salts, metals)'!$K2266:$Y2266, "#N/A")=14,TRUE,FALSE))</f>
        <v>0</v>
      </c>
      <c r="M2274" t="b">
        <f>AND(COUNTIF('Master list(no salts, metals)'!M2266,"&lt;=1"),IF(COUNTIF('Master list(no salts, metals)'!$K2266:$Y2266, "#N/A")=14,TRUE,FALSE))</f>
        <v>0</v>
      </c>
      <c r="N2274" t="b">
        <f>AND(COUNTIF('Master list(no salts, metals)'!N2266,"&lt;=1"),IF(COUNTIF('Master list(no salts, metals)'!$K2266:$Y2266, "#N/A")=14,TRUE,FALSE))</f>
        <v>0</v>
      </c>
      <c r="O2274" t="b">
        <f>AND(COUNTIF('Master list(no salts, metals)'!O2266,"&lt;=1"),IF(COUNTIF('Master list(no salts, metals)'!$K2266:$Y2266, "#N/A")=14,TRUE,FALSE))</f>
        <v>0</v>
      </c>
      <c r="P2274" t="b">
        <f>AND(COUNTIF('Master list(no salts, metals)'!P2266,"&lt;=1"),IF(COUNTIF('Master list(no salts, metals)'!$K2266:$Y2266, "#N/A")=14,TRUE,FALSE))</f>
        <v>0</v>
      </c>
      <c r="Q2274" t="b">
        <f>AND(COUNTIF('Master list(no salts, metals)'!Q2266,"&lt;=1"),IF(COUNTIF('Master list(no salts, metals)'!$K2266:$Y2266, "#N/A")=14,TRUE,FALSE))</f>
        <v>0</v>
      </c>
      <c r="R2274" t="b">
        <f>AND(COUNTIF('Master list(no salts, metals)'!R2266,"&lt;=1"),IF(COUNTIF('Master list(no salts, metals)'!$K2266:$Y2266, "#N/A")=14,TRUE,FALSE))</f>
        <v>0</v>
      </c>
      <c r="S2274" t="b">
        <f>AND(COUNTIF('Master list(no salts, metals)'!S2266,"&lt;=1"),IF(COUNTIF('Master list(no salts, metals)'!$K2266:$Y2266, "#N/A")=14,TRUE,FALSE))</f>
        <v>0</v>
      </c>
      <c r="T2274" t="b">
        <f>AND(COUNTIF('Master list(no salts, metals)'!T2266,"&lt;=1"),IF(COUNTIF('Master list(no salts, metals)'!$K2266:$Y2266, "#N/A")=14,TRUE,FALSE))</f>
        <v>0</v>
      </c>
      <c r="U2274" t="b">
        <f>AND(COUNTIF('Master list(no salts, metals)'!U2266,"&lt;=1"),IF(COUNTIF('Master list(no salts, metals)'!$K2266:$Y2266, "#N/A")=14,TRUE,FALSE))</f>
        <v>0</v>
      </c>
      <c r="V2274" t="b">
        <f>AND(COUNTIF('Master list(no salts, metals)'!V2266,"&lt;=1"),IF(COUNTIF('Master list(no salts, metals)'!$K2266:$Y2266, "#N/A")=14,TRUE,FALSE))</f>
        <v>0</v>
      </c>
      <c r="W2274" t="b">
        <f>AND(COUNTIF('Master list(no salts, metals)'!W2266,"&lt;=1"),IF(COUNTIF('Master list(no salts, metals)'!$K2266:$Y2266, "#N/A")=14,TRUE,FALSE))</f>
        <v>1</v>
      </c>
      <c r="X2274" t="b">
        <f>AND(COUNTIF('Master list(no salts, metals)'!X2266,"&lt;=1"),IF(COUNTIF('Master list(no salts, metals)'!$K2266:$Y2266, "#N/A")=14,TRUE,FALSE))</f>
        <v>0</v>
      </c>
      <c r="Y2274" t="b">
        <f>AND(COUNTIF('Master list(no salts, metals)'!Y2266,"&lt;=1"),IF(COUNTIF('Master list(no salts, metals)'!$K2266:$Y2266, "#N/A")=14,TRUE,FALSE))</f>
        <v>0</v>
      </c>
    </row>
    <row r="2275" spans="11:25" x14ac:dyDescent="0.25">
      <c r="K2275" t="b">
        <f>AND(COUNTIF('Master list(no salts, metals)'!K2267,"&lt;=1"),IF(COUNTIF('Master list(no salts, metals)'!$K2267:$Y2267, "#N/A")=14,TRUE,FALSE))</f>
        <v>0</v>
      </c>
      <c r="L2275" t="b">
        <f>AND(COUNTIF('Master list(no salts, metals)'!L2267,"&lt;=1"),IF(COUNTIF('Master list(no salts, metals)'!$K2267:$Y2267, "#N/A")=14,TRUE,FALSE))</f>
        <v>0</v>
      </c>
      <c r="M2275" t="b">
        <f>AND(COUNTIF('Master list(no salts, metals)'!M2267,"&lt;=1"),IF(COUNTIF('Master list(no salts, metals)'!$K2267:$Y2267, "#N/A")=14,TRUE,FALSE))</f>
        <v>0</v>
      </c>
      <c r="N2275" t="b">
        <f>AND(COUNTIF('Master list(no salts, metals)'!N2267,"&lt;=1"),IF(COUNTIF('Master list(no salts, metals)'!$K2267:$Y2267, "#N/A")=14,TRUE,FALSE))</f>
        <v>0</v>
      </c>
      <c r="O2275" t="b">
        <f>AND(COUNTIF('Master list(no salts, metals)'!O2267,"&lt;=1"),IF(COUNTIF('Master list(no salts, metals)'!$K2267:$Y2267, "#N/A")=14,TRUE,FALSE))</f>
        <v>0</v>
      </c>
      <c r="P2275" t="b">
        <f>AND(COUNTIF('Master list(no salts, metals)'!P2267,"&lt;=1"),IF(COUNTIF('Master list(no salts, metals)'!$K2267:$Y2267, "#N/A")=14,TRUE,FALSE))</f>
        <v>0</v>
      </c>
      <c r="Q2275" t="b">
        <f>AND(COUNTIF('Master list(no salts, metals)'!Q2267,"&lt;=1"),IF(COUNTIF('Master list(no salts, metals)'!$K2267:$Y2267, "#N/A")=14,TRUE,FALSE))</f>
        <v>0</v>
      </c>
      <c r="R2275" t="b">
        <f>AND(COUNTIF('Master list(no salts, metals)'!R2267,"&lt;=1"),IF(COUNTIF('Master list(no salts, metals)'!$K2267:$Y2267, "#N/A")=14,TRUE,FALSE))</f>
        <v>0</v>
      </c>
      <c r="S2275" t="b">
        <f>AND(COUNTIF('Master list(no salts, metals)'!S2267,"&lt;=1"),IF(COUNTIF('Master list(no salts, metals)'!$K2267:$Y2267, "#N/A")=14,TRUE,FALSE))</f>
        <v>0</v>
      </c>
      <c r="T2275" t="b">
        <f>AND(COUNTIF('Master list(no salts, metals)'!T2267,"&lt;=1"),IF(COUNTIF('Master list(no salts, metals)'!$K2267:$Y2267, "#N/A")=14,TRUE,FALSE))</f>
        <v>0</v>
      </c>
      <c r="U2275" t="b">
        <f>AND(COUNTIF('Master list(no salts, metals)'!U2267,"&lt;=1"),IF(COUNTIF('Master list(no salts, metals)'!$K2267:$Y2267, "#N/A")=14,TRUE,FALSE))</f>
        <v>0</v>
      </c>
      <c r="V2275" t="b">
        <f>AND(COUNTIF('Master list(no salts, metals)'!V2267,"&lt;=1"),IF(COUNTIF('Master list(no salts, metals)'!$K2267:$Y2267, "#N/A")=14,TRUE,FALSE))</f>
        <v>0</v>
      </c>
      <c r="W2275" t="b">
        <f>AND(COUNTIF('Master list(no salts, metals)'!W2267,"&lt;=1"),IF(COUNTIF('Master list(no salts, metals)'!$K2267:$Y2267, "#N/A")=14,TRUE,FALSE))</f>
        <v>1</v>
      </c>
      <c r="X2275" t="b">
        <f>AND(COUNTIF('Master list(no salts, metals)'!X2267,"&lt;=1"),IF(COUNTIF('Master list(no salts, metals)'!$K2267:$Y2267, "#N/A")=14,TRUE,FALSE))</f>
        <v>0</v>
      </c>
      <c r="Y2275" t="b">
        <f>AND(COUNTIF('Master list(no salts, metals)'!Y2267,"&lt;=1"),IF(COUNTIF('Master list(no salts, metals)'!$K2267:$Y2267, "#N/A")=14,TRUE,FALSE))</f>
        <v>0</v>
      </c>
    </row>
    <row r="2276" spans="11:25" x14ac:dyDescent="0.25">
      <c r="K2276" t="b">
        <f>AND(COUNTIF('Master list(no salts, metals)'!K2268,"&lt;=1"),IF(COUNTIF('Master list(no salts, metals)'!$K2268:$Y2268, "#N/A")=14,TRUE,FALSE))</f>
        <v>0</v>
      </c>
      <c r="L2276" t="b">
        <f>AND(COUNTIF('Master list(no salts, metals)'!L2268,"&lt;=1"),IF(COUNTIF('Master list(no salts, metals)'!$K2268:$Y2268, "#N/A")=14,TRUE,FALSE))</f>
        <v>0</v>
      </c>
      <c r="M2276" t="b">
        <f>AND(COUNTIF('Master list(no salts, metals)'!M2268,"&lt;=1"),IF(COUNTIF('Master list(no salts, metals)'!$K2268:$Y2268, "#N/A")=14,TRUE,FALSE))</f>
        <v>0</v>
      </c>
      <c r="N2276" t="b">
        <f>AND(COUNTIF('Master list(no salts, metals)'!N2268,"&lt;=1"),IF(COUNTIF('Master list(no salts, metals)'!$K2268:$Y2268, "#N/A")=14,TRUE,FALSE))</f>
        <v>0</v>
      </c>
      <c r="O2276" t="b">
        <f>AND(COUNTIF('Master list(no salts, metals)'!O2268,"&lt;=1"),IF(COUNTIF('Master list(no salts, metals)'!$K2268:$Y2268, "#N/A")=14,TRUE,FALSE))</f>
        <v>0</v>
      </c>
      <c r="P2276" t="b">
        <f>AND(COUNTIF('Master list(no salts, metals)'!P2268,"&lt;=1"),IF(COUNTIF('Master list(no salts, metals)'!$K2268:$Y2268, "#N/A")=14,TRUE,FALSE))</f>
        <v>0</v>
      </c>
      <c r="Q2276" t="b">
        <f>AND(COUNTIF('Master list(no salts, metals)'!Q2268,"&lt;=1"),IF(COUNTIF('Master list(no salts, metals)'!$K2268:$Y2268, "#N/A")=14,TRUE,FALSE))</f>
        <v>0</v>
      </c>
      <c r="R2276" t="b">
        <f>AND(COUNTIF('Master list(no salts, metals)'!R2268,"&lt;=1"),IF(COUNTIF('Master list(no salts, metals)'!$K2268:$Y2268, "#N/A")=14,TRUE,FALSE))</f>
        <v>0</v>
      </c>
      <c r="S2276" t="b">
        <f>AND(COUNTIF('Master list(no salts, metals)'!S2268,"&lt;=1"),IF(COUNTIF('Master list(no salts, metals)'!$K2268:$Y2268, "#N/A")=14,TRUE,FALSE))</f>
        <v>0</v>
      </c>
      <c r="T2276" t="b">
        <f>AND(COUNTIF('Master list(no salts, metals)'!T2268,"&lt;=1"),IF(COUNTIF('Master list(no salts, metals)'!$K2268:$Y2268, "#N/A")=14,TRUE,FALSE))</f>
        <v>0</v>
      </c>
      <c r="U2276" t="b">
        <f>AND(COUNTIF('Master list(no salts, metals)'!U2268,"&lt;=1"),IF(COUNTIF('Master list(no salts, metals)'!$K2268:$Y2268, "#N/A")=14,TRUE,FALSE))</f>
        <v>0</v>
      </c>
      <c r="V2276" t="b">
        <f>AND(COUNTIF('Master list(no salts, metals)'!V2268,"&lt;=1"),IF(COUNTIF('Master list(no salts, metals)'!$K2268:$Y2268, "#N/A")=14,TRUE,FALSE))</f>
        <v>0</v>
      </c>
      <c r="W2276" t="b">
        <f>AND(COUNTIF('Master list(no salts, metals)'!W2268,"&lt;=1"),IF(COUNTIF('Master list(no salts, metals)'!$K2268:$Y2268, "#N/A")=14,TRUE,FALSE))</f>
        <v>1</v>
      </c>
      <c r="X2276" t="b">
        <f>AND(COUNTIF('Master list(no salts, metals)'!X2268,"&lt;=1"),IF(COUNTIF('Master list(no salts, metals)'!$K2268:$Y2268, "#N/A")=14,TRUE,FALSE))</f>
        <v>0</v>
      </c>
      <c r="Y2276" t="b">
        <f>AND(COUNTIF('Master list(no salts, metals)'!Y2268,"&lt;=1"),IF(COUNTIF('Master list(no salts, metals)'!$K2268:$Y2268, "#N/A")=14,TRUE,FALSE))</f>
        <v>0</v>
      </c>
    </row>
    <row r="2277" spans="11:25" x14ac:dyDescent="0.25">
      <c r="K2277" t="b">
        <f>AND(COUNTIF('Master list(no salts, metals)'!K2269,"&lt;=1"),IF(COUNTIF('Master list(no salts, metals)'!$K2269:$Y2269, "#N/A")=14,TRUE,FALSE))</f>
        <v>0</v>
      </c>
      <c r="L2277" t="b">
        <f>AND(COUNTIF('Master list(no salts, metals)'!L2269,"&lt;=1"),IF(COUNTIF('Master list(no salts, metals)'!$K2269:$Y2269, "#N/A")=14,TRUE,FALSE))</f>
        <v>0</v>
      </c>
      <c r="M2277" t="b">
        <f>AND(COUNTIF('Master list(no salts, metals)'!M2269,"&lt;=1"),IF(COUNTIF('Master list(no salts, metals)'!$K2269:$Y2269, "#N/A")=14,TRUE,FALSE))</f>
        <v>0</v>
      </c>
      <c r="N2277" t="b">
        <f>AND(COUNTIF('Master list(no salts, metals)'!N2269,"&lt;=1"),IF(COUNTIF('Master list(no salts, metals)'!$K2269:$Y2269, "#N/A")=14,TRUE,FALSE))</f>
        <v>0</v>
      </c>
      <c r="O2277" t="b">
        <f>AND(COUNTIF('Master list(no salts, metals)'!O2269,"&lt;=1"),IF(COUNTIF('Master list(no salts, metals)'!$K2269:$Y2269, "#N/A")=14,TRUE,FALSE))</f>
        <v>0</v>
      </c>
      <c r="P2277" t="b">
        <f>AND(COUNTIF('Master list(no salts, metals)'!P2269,"&lt;=1"),IF(COUNTIF('Master list(no salts, metals)'!$K2269:$Y2269, "#N/A")=14,TRUE,FALSE))</f>
        <v>0</v>
      </c>
      <c r="Q2277" t="b">
        <f>AND(COUNTIF('Master list(no salts, metals)'!Q2269,"&lt;=1"),IF(COUNTIF('Master list(no salts, metals)'!$K2269:$Y2269, "#N/A")=14,TRUE,FALSE))</f>
        <v>0</v>
      </c>
      <c r="R2277" t="b">
        <f>AND(COUNTIF('Master list(no salts, metals)'!R2269,"&lt;=1"),IF(COUNTIF('Master list(no salts, metals)'!$K2269:$Y2269, "#N/A")=14,TRUE,FALSE))</f>
        <v>0</v>
      </c>
      <c r="S2277" t="b">
        <f>AND(COUNTIF('Master list(no salts, metals)'!S2269,"&lt;=1"),IF(COUNTIF('Master list(no salts, metals)'!$K2269:$Y2269, "#N/A")=14,TRUE,FALSE))</f>
        <v>0</v>
      </c>
      <c r="T2277" t="b">
        <f>AND(COUNTIF('Master list(no salts, metals)'!T2269,"&lt;=1"),IF(COUNTIF('Master list(no salts, metals)'!$K2269:$Y2269, "#N/A")=14,TRUE,FALSE))</f>
        <v>0</v>
      </c>
      <c r="U2277" t="b">
        <f>AND(COUNTIF('Master list(no salts, metals)'!U2269,"&lt;=1"),IF(COUNTIF('Master list(no salts, metals)'!$K2269:$Y2269, "#N/A")=14,TRUE,FALSE))</f>
        <v>0</v>
      </c>
      <c r="V2277" t="b">
        <f>AND(COUNTIF('Master list(no salts, metals)'!V2269,"&lt;=1"),IF(COUNTIF('Master list(no salts, metals)'!$K2269:$Y2269, "#N/A")=14,TRUE,FALSE))</f>
        <v>0</v>
      </c>
      <c r="W2277" t="b">
        <f>AND(COUNTIF('Master list(no salts, metals)'!W2269,"&lt;=1"),IF(COUNTIF('Master list(no salts, metals)'!$K2269:$Y2269, "#N/A")=14,TRUE,FALSE))</f>
        <v>1</v>
      </c>
      <c r="X2277" t="b">
        <f>AND(COUNTIF('Master list(no salts, metals)'!X2269,"&lt;=1"),IF(COUNTIF('Master list(no salts, metals)'!$K2269:$Y2269, "#N/A")=14,TRUE,FALSE))</f>
        <v>0</v>
      </c>
      <c r="Y2277" t="b">
        <f>AND(COUNTIF('Master list(no salts, metals)'!Y2269,"&lt;=1"),IF(COUNTIF('Master list(no salts, metals)'!$K2269:$Y2269, "#N/A")=14,TRUE,FALSE))</f>
        <v>0</v>
      </c>
    </row>
    <row r="2278" spans="11:25" x14ac:dyDescent="0.25">
      <c r="K2278" t="b">
        <f>AND(COUNTIF('Master list(no salts, metals)'!K2270,"&lt;=1"),IF(COUNTIF('Master list(no salts, metals)'!$K2270:$Y2270, "#N/A")=14,TRUE,FALSE))</f>
        <v>0</v>
      </c>
      <c r="L2278" t="b">
        <f>AND(COUNTIF('Master list(no salts, metals)'!L2270,"&lt;=1"),IF(COUNTIF('Master list(no salts, metals)'!$K2270:$Y2270, "#N/A")=14,TRUE,FALSE))</f>
        <v>0</v>
      </c>
      <c r="M2278" t="b">
        <f>AND(COUNTIF('Master list(no salts, metals)'!M2270,"&lt;=1"),IF(COUNTIF('Master list(no salts, metals)'!$K2270:$Y2270, "#N/A")=14,TRUE,FALSE))</f>
        <v>0</v>
      </c>
      <c r="N2278" t="b">
        <f>AND(COUNTIF('Master list(no salts, metals)'!N2270,"&lt;=1"),IF(COUNTIF('Master list(no salts, metals)'!$K2270:$Y2270, "#N/A")=14,TRUE,FALSE))</f>
        <v>0</v>
      </c>
      <c r="O2278" t="b">
        <f>AND(COUNTIF('Master list(no salts, metals)'!O2270,"&lt;=1"),IF(COUNTIF('Master list(no salts, metals)'!$K2270:$Y2270, "#N/A")=14,TRUE,FALSE))</f>
        <v>0</v>
      </c>
      <c r="P2278" t="b">
        <f>AND(COUNTIF('Master list(no salts, metals)'!P2270,"&lt;=1"),IF(COUNTIF('Master list(no salts, metals)'!$K2270:$Y2270, "#N/A")=14,TRUE,FALSE))</f>
        <v>0</v>
      </c>
      <c r="Q2278" t="b">
        <f>AND(COUNTIF('Master list(no salts, metals)'!Q2270,"&lt;=1"),IF(COUNTIF('Master list(no salts, metals)'!$K2270:$Y2270, "#N/A")=14,TRUE,FALSE))</f>
        <v>0</v>
      </c>
      <c r="R2278" t="b">
        <f>AND(COUNTIF('Master list(no salts, metals)'!R2270,"&lt;=1"),IF(COUNTIF('Master list(no salts, metals)'!$K2270:$Y2270, "#N/A")=14,TRUE,FALSE))</f>
        <v>0</v>
      </c>
      <c r="S2278" t="b">
        <f>AND(COUNTIF('Master list(no salts, metals)'!S2270,"&lt;=1"),IF(COUNTIF('Master list(no salts, metals)'!$K2270:$Y2270, "#N/A")=14,TRUE,FALSE))</f>
        <v>0</v>
      </c>
      <c r="T2278" t="b">
        <f>AND(COUNTIF('Master list(no salts, metals)'!T2270,"&lt;=1"),IF(COUNTIF('Master list(no salts, metals)'!$K2270:$Y2270, "#N/A")=14,TRUE,FALSE))</f>
        <v>0</v>
      </c>
      <c r="U2278" t="b">
        <f>AND(COUNTIF('Master list(no salts, metals)'!U2270,"&lt;=1"),IF(COUNTIF('Master list(no salts, metals)'!$K2270:$Y2270, "#N/A")=14,TRUE,FALSE))</f>
        <v>0</v>
      </c>
      <c r="V2278" t="b">
        <f>AND(COUNTIF('Master list(no salts, metals)'!V2270,"&lt;=1"),IF(COUNTIF('Master list(no salts, metals)'!$K2270:$Y2270, "#N/A")=14,TRUE,FALSE))</f>
        <v>0</v>
      </c>
      <c r="W2278" t="b">
        <f>AND(COUNTIF('Master list(no salts, metals)'!W2270,"&lt;=1"),IF(COUNTIF('Master list(no salts, metals)'!$K2270:$Y2270, "#N/A")=14,TRUE,FALSE))</f>
        <v>0</v>
      </c>
      <c r="X2278" t="b">
        <f>AND(COUNTIF('Master list(no salts, metals)'!X2270,"&lt;=1"),IF(COUNTIF('Master list(no salts, metals)'!$K2270:$Y2270, "#N/A")=14,TRUE,FALSE))</f>
        <v>0</v>
      </c>
      <c r="Y2278" t="b">
        <f>AND(COUNTIF('Master list(no salts, metals)'!Y2270,"&lt;=1"),IF(COUNTIF('Master list(no salts, metals)'!$K2270:$Y2270, "#N/A")=14,TRUE,FALSE))</f>
        <v>0</v>
      </c>
    </row>
    <row r="2279" spans="11:25" x14ac:dyDescent="0.25">
      <c r="K2279" t="b">
        <f>AND(COUNTIF('Master list(no salts, metals)'!K2271,"&lt;=1"),IF(COUNTIF('Master list(no salts, metals)'!$K2271:$Y2271, "#N/A")=14,TRUE,FALSE))</f>
        <v>0</v>
      </c>
      <c r="L2279" t="b">
        <f>AND(COUNTIF('Master list(no salts, metals)'!L2271,"&lt;=1"),IF(COUNTIF('Master list(no salts, metals)'!$K2271:$Y2271, "#N/A")=14,TRUE,FALSE))</f>
        <v>0</v>
      </c>
      <c r="M2279" t="b">
        <f>AND(COUNTIF('Master list(no salts, metals)'!M2271,"&lt;=1"),IF(COUNTIF('Master list(no salts, metals)'!$K2271:$Y2271, "#N/A")=14,TRUE,FALSE))</f>
        <v>0</v>
      </c>
      <c r="N2279" t="b">
        <f>AND(COUNTIF('Master list(no salts, metals)'!N2271,"&lt;=1"),IF(COUNTIF('Master list(no salts, metals)'!$K2271:$Y2271, "#N/A")=14,TRUE,FALSE))</f>
        <v>0</v>
      </c>
      <c r="O2279" t="b">
        <f>AND(COUNTIF('Master list(no salts, metals)'!O2271,"&lt;=1"),IF(COUNTIF('Master list(no salts, metals)'!$K2271:$Y2271, "#N/A")=14,TRUE,FALSE))</f>
        <v>0</v>
      </c>
      <c r="P2279" t="b">
        <f>AND(COUNTIF('Master list(no salts, metals)'!P2271,"&lt;=1"),IF(COUNTIF('Master list(no salts, metals)'!$K2271:$Y2271, "#N/A")=14,TRUE,FALSE))</f>
        <v>0</v>
      </c>
      <c r="Q2279" t="b">
        <f>AND(COUNTIF('Master list(no salts, metals)'!Q2271,"&lt;=1"),IF(COUNTIF('Master list(no salts, metals)'!$K2271:$Y2271, "#N/A")=14,TRUE,FALSE))</f>
        <v>0</v>
      </c>
      <c r="R2279" t="b">
        <f>AND(COUNTIF('Master list(no salts, metals)'!R2271,"&lt;=1"),IF(COUNTIF('Master list(no salts, metals)'!$K2271:$Y2271, "#N/A")=14,TRUE,FALSE))</f>
        <v>0</v>
      </c>
      <c r="S2279" t="b">
        <f>AND(COUNTIF('Master list(no salts, metals)'!S2271,"&lt;=1"),IF(COUNTIF('Master list(no salts, metals)'!$K2271:$Y2271, "#N/A")=14,TRUE,FALSE))</f>
        <v>0</v>
      </c>
      <c r="T2279" t="b">
        <f>AND(COUNTIF('Master list(no salts, metals)'!T2271,"&lt;=1"),IF(COUNTIF('Master list(no salts, metals)'!$K2271:$Y2271, "#N/A")=14,TRUE,FALSE))</f>
        <v>0</v>
      </c>
      <c r="U2279" t="b">
        <f>AND(COUNTIF('Master list(no salts, metals)'!U2271,"&lt;=1"),IF(COUNTIF('Master list(no salts, metals)'!$K2271:$Y2271, "#N/A")=14,TRUE,FALSE))</f>
        <v>0</v>
      </c>
      <c r="V2279" t="b">
        <f>AND(COUNTIF('Master list(no salts, metals)'!V2271,"&lt;=1"),IF(COUNTIF('Master list(no salts, metals)'!$K2271:$Y2271, "#N/A")=14,TRUE,FALSE))</f>
        <v>0</v>
      </c>
      <c r="W2279" t="b">
        <f>AND(COUNTIF('Master list(no salts, metals)'!W2271,"&lt;=1"),IF(COUNTIF('Master list(no salts, metals)'!$K2271:$Y2271, "#N/A")=14,TRUE,FALSE))</f>
        <v>1</v>
      </c>
      <c r="X2279" t="b">
        <f>AND(COUNTIF('Master list(no salts, metals)'!X2271,"&lt;=1"),IF(COUNTIF('Master list(no salts, metals)'!$K2271:$Y2271, "#N/A")=14,TRUE,FALSE))</f>
        <v>0</v>
      </c>
      <c r="Y2279" t="b">
        <f>AND(COUNTIF('Master list(no salts, metals)'!Y2271,"&lt;=1"),IF(COUNTIF('Master list(no salts, metals)'!$K2271:$Y2271, "#N/A")=14,TRUE,FALSE))</f>
        <v>0</v>
      </c>
    </row>
    <row r="2280" spans="11:25" x14ac:dyDescent="0.25">
      <c r="K2280" t="b">
        <f>AND(COUNTIF('Master list(no salts, metals)'!K2272,"&lt;=1"),IF(COUNTIF('Master list(no salts, metals)'!$K2272:$Y2272, "#N/A")=14,TRUE,FALSE))</f>
        <v>0</v>
      </c>
      <c r="L2280" t="b">
        <f>AND(COUNTIF('Master list(no salts, metals)'!L2272,"&lt;=1"),IF(COUNTIF('Master list(no salts, metals)'!$K2272:$Y2272, "#N/A")=14,TRUE,FALSE))</f>
        <v>0</v>
      </c>
      <c r="M2280" t="b">
        <f>AND(COUNTIF('Master list(no salts, metals)'!M2272,"&lt;=1"),IF(COUNTIF('Master list(no salts, metals)'!$K2272:$Y2272, "#N/A")=14,TRUE,FALSE))</f>
        <v>0</v>
      </c>
      <c r="N2280" t="b">
        <f>AND(COUNTIF('Master list(no salts, metals)'!N2272,"&lt;=1"),IF(COUNTIF('Master list(no salts, metals)'!$K2272:$Y2272, "#N/A")=14,TRUE,FALSE))</f>
        <v>0</v>
      </c>
      <c r="O2280" t="b">
        <f>AND(COUNTIF('Master list(no salts, metals)'!O2272,"&lt;=1"),IF(COUNTIF('Master list(no salts, metals)'!$K2272:$Y2272, "#N/A")=14,TRUE,FALSE))</f>
        <v>0</v>
      </c>
      <c r="P2280" t="b">
        <f>AND(COUNTIF('Master list(no salts, metals)'!P2272,"&lt;=1"),IF(COUNTIF('Master list(no salts, metals)'!$K2272:$Y2272, "#N/A")=14,TRUE,FALSE))</f>
        <v>0</v>
      </c>
      <c r="Q2280" t="b">
        <f>AND(COUNTIF('Master list(no salts, metals)'!Q2272,"&lt;=1"),IF(COUNTIF('Master list(no salts, metals)'!$K2272:$Y2272, "#N/A")=14,TRUE,FALSE))</f>
        <v>0</v>
      </c>
      <c r="R2280" t="b">
        <f>AND(COUNTIF('Master list(no salts, metals)'!R2272,"&lt;=1"),IF(COUNTIF('Master list(no salts, metals)'!$K2272:$Y2272, "#N/A")=14,TRUE,FALSE))</f>
        <v>0</v>
      </c>
      <c r="S2280" t="b">
        <f>AND(COUNTIF('Master list(no salts, metals)'!S2272,"&lt;=1"),IF(COUNTIF('Master list(no salts, metals)'!$K2272:$Y2272, "#N/A")=14,TRUE,FALSE))</f>
        <v>0</v>
      </c>
      <c r="T2280" t="b">
        <f>AND(COUNTIF('Master list(no salts, metals)'!T2272,"&lt;=1"),IF(COUNTIF('Master list(no salts, metals)'!$K2272:$Y2272, "#N/A")=14,TRUE,FALSE))</f>
        <v>0</v>
      </c>
      <c r="U2280" t="b">
        <f>AND(COUNTIF('Master list(no salts, metals)'!U2272,"&lt;=1"),IF(COUNTIF('Master list(no salts, metals)'!$K2272:$Y2272, "#N/A")=14,TRUE,FALSE))</f>
        <v>0</v>
      </c>
      <c r="V2280" t="b">
        <f>AND(COUNTIF('Master list(no salts, metals)'!V2272,"&lt;=1"),IF(COUNTIF('Master list(no salts, metals)'!$K2272:$Y2272, "#N/A")=14,TRUE,FALSE))</f>
        <v>0</v>
      </c>
      <c r="W2280" t="b">
        <f>AND(COUNTIF('Master list(no salts, metals)'!W2272,"&lt;=1"),IF(COUNTIF('Master list(no salts, metals)'!$K2272:$Y2272, "#N/A")=14,TRUE,FALSE))</f>
        <v>0</v>
      </c>
      <c r="X2280" t="b">
        <f>AND(COUNTIF('Master list(no salts, metals)'!X2272,"&lt;=1"),IF(COUNTIF('Master list(no salts, metals)'!$K2272:$Y2272, "#N/A")=14,TRUE,FALSE))</f>
        <v>0</v>
      </c>
      <c r="Y2280" t="b">
        <f>AND(COUNTIF('Master list(no salts, metals)'!Y2272,"&lt;=1"),IF(COUNTIF('Master list(no salts, metals)'!$K2272:$Y2272, "#N/A")=14,TRUE,FALSE))</f>
        <v>0</v>
      </c>
    </row>
    <row r="2281" spans="11:25" x14ac:dyDescent="0.25">
      <c r="K2281" t="b">
        <f>AND(COUNTIF('Master list(no salts, metals)'!K2273,"&lt;=1"),IF(COUNTIF('Master list(no salts, metals)'!$K2273:$Y2273, "#N/A")=14,TRUE,FALSE))</f>
        <v>0</v>
      </c>
      <c r="L2281" t="b">
        <f>AND(COUNTIF('Master list(no salts, metals)'!L2273,"&lt;=1"),IF(COUNTIF('Master list(no salts, metals)'!$K2273:$Y2273, "#N/A")=14,TRUE,FALSE))</f>
        <v>0</v>
      </c>
      <c r="M2281" t="b">
        <f>AND(COUNTIF('Master list(no salts, metals)'!M2273,"&lt;=1"),IF(COUNTIF('Master list(no salts, metals)'!$K2273:$Y2273, "#N/A")=14,TRUE,FALSE))</f>
        <v>0</v>
      </c>
      <c r="N2281" t="b">
        <f>AND(COUNTIF('Master list(no salts, metals)'!N2273,"&lt;=1"),IF(COUNTIF('Master list(no salts, metals)'!$K2273:$Y2273, "#N/A")=14,TRUE,FALSE))</f>
        <v>0</v>
      </c>
      <c r="O2281" t="b">
        <f>AND(COUNTIF('Master list(no salts, metals)'!O2273,"&lt;=1"),IF(COUNTIF('Master list(no salts, metals)'!$K2273:$Y2273, "#N/A")=14,TRUE,FALSE))</f>
        <v>0</v>
      </c>
      <c r="P2281" t="b">
        <f>AND(COUNTIF('Master list(no salts, metals)'!P2273,"&lt;=1"),IF(COUNTIF('Master list(no salts, metals)'!$K2273:$Y2273, "#N/A")=14,TRUE,FALSE))</f>
        <v>0</v>
      </c>
      <c r="Q2281" t="b">
        <f>AND(COUNTIF('Master list(no salts, metals)'!Q2273,"&lt;=1"),IF(COUNTIF('Master list(no salts, metals)'!$K2273:$Y2273, "#N/A")=14,TRUE,FALSE))</f>
        <v>0</v>
      </c>
      <c r="R2281" t="b">
        <f>AND(COUNTIF('Master list(no salts, metals)'!R2273,"&lt;=1"),IF(COUNTIF('Master list(no salts, metals)'!$K2273:$Y2273, "#N/A")=14,TRUE,FALSE))</f>
        <v>0</v>
      </c>
      <c r="S2281" t="b">
        <f>AND(COUNTIF('Master list(no salts, metals)'!S2273,"&lt;=1"),IF(COUNTIF('Master list(no salts, metals)'!$K2273:$Y2273, "#N/A")=14,TRUE,FALSE))</f>
        <v>0</v>
      </c>
      <c r="T2281" t="b">
        <f>AND(COUNTIF('Master list(no salts, metals)'!T2273,"&lt;=1"),IF(COUNTIF('Master list(no salts, metals)'!$K2273:$Y2273, "#N/A")=14,TRUE,FALSE))</f>
        <v>0</v>
      </c>
      <c r="U2281" t="b">
        <f>AND(COUNTIF('Master list(no salts, metals)'!U2273,"&lt;=1"),IF(COUNTIF('Master list(no salts, metals)'!$K2273:$Y2273, "#N/A")=14,TRUE,FALSE))</f>
        <v>0</v>
      </c>
      <c r="V2281" t="b">
        <f>AND(COUNTIF('Master list(no salts, metals)'!V2273,"&lt;=1"),IF(COUNTIF('Master list(no salts, metals)'!$K2273:$Y2273, "#N/A")=14,TRUE,FALSE))</f>
        <v>0</v>
      </c>
      <c r="W2281" t="b">
        <f>AND(COUNTIF('Master list(no salts, metals)'!W2273,"&lt;=1"),IF(COUNTIF('Master list(no salts, metals)'!$K2273:$Y2273, "#N/A")=14,TRUE,FALSE))</f>
        <v>1</v>
      </c>
      <c r="X2281" t="b">
        <f>AND(COUNTIF('Master list(no salts, metals)'!X2273,"&lt;=1"),IF(COUNTIF('Master list(no salts, metals)'!$K2273:$Y2273, "#N/A")=14,TRUE,FALSE))</f>
        <v>0</v>
      </c>
      <c r="Y2281" t="b">
        <f>AND(COUNTIF('Master list(no salts, metals)'!Y2273,"&lt;=1"),IF(COUNTIF('Master list(no salts, metals)'!$K2273:$Y2273, "#N/A")=14,TRUE,FALSE))</f>
        <v>0</v>
      </c>
    </row>
    <row r="2282" spans="11:25" x14ac:dyDescent="0.25">
      <c r="K2282" t="b">
        <f>AND(COUNTIF('Master list(no salts, metals)'!K2274,"&lt;=1"),IF(COUNTIF('Master list(no salts, metals)'!$K2274:$Y2274, "#N/A")=14,TRUE,FALSE))</f>
        <v>0</v>
      </c>
      <c r="L2282" t="b">
        <f>AND(COUNTIF('Master list(no salts, metals)'!L2274,"&lt;=1"),IF(COUNTIF('Master list(no salts, metals)'!$K2274:$Y2274, "#N/A")=14,TRUE,FALSE))</f>
        <v>0</v>
      </c>
      <c r="M2282" t="b">
        <f>AND(COUNTIF('Master list(no salts, metals)'!M2274,"&lt;=1"),IF(COUNTIF('Master list(no salts, metals)'!$K2274:$Y2274, "#N/A")=14,TRUE,FALSE))</f>
        <v>0</v>
      </c>
      <c r="N2282" t="b">
        <f>AND(COUNTIF('Master list(no salts, metals)'!N2274,"&lt;=1"),IF(COUNTIF('Master list(no salts, metals)'!$K2274:$Y2274, "#N/A")=14,TRUE,FALSE))</f>
        <v>0</v>
      </c>
      <c r="O2282" t="b">
        <f>AND(COUNTIF('Master list(no salts, metals)'!O2274,"&lt;=1"),IF(COUNTIF('Master list(no salts, metals)'!$K2274:$Y2274, "#N/A")=14,TRUE,FALSE))</f>
        <v>0</v>
      </c>
      <c r="P2282" t="b">
        <f>AND(COUNTIF('Master list(no salts, metals)'!P2274,"&lt;=1"),IF(COUNTIF('Master list(no salts, metals)'!$K2274:$Y2274, "#N/A")=14,TRUE,FALSE))</f>
        <v>0</v>
      </c>
      <c r="Q2282" t="b">
        <f>AND(COUNTIF('Master list(no salts, metals)'!Q2274,"&lt;=1"),IF(COUNTIF('Master list(no salts, metals)'!$K2274:$Y2274, "#N/A")=14,TRUE,FALSE))</f>
        <v>0</v>
      </c>
      <c r="R2282" t="b">
        <f>AND(COUNTIF('Master list(no salts, metals)'!R2274,"&lt;=1"),IF(COUNTIF('Master list(no salts, metals)'!$K2274:$Y2274, "#N/A")=14,TRUE,FALSE))</f>
        <v>0</v>
      </c>
      <c r="S2282" t="b">
        <f>AND(COUNTIF('Master list(no salts, metals)'!S2274,"&lt;=1"),IF(COUNTIF('Master list(no salts, metals)'!$K2274:$Y2274, "#N/A")=14,TRUE,FALSE))</f>
        <v>0</v>
      </c>
      <c r="T2282" t="b">
        <f>AND(COUNTIF('Master list(no salts, metals)'!T2274,"&lt;=1"),IF(COUNTIF('Master list(no salts, metals)'!$K2274:$Y2274, "#N/A")=14,TRUE,FALSE))</f>
        <v>0</v>
      </c>
      <c r="U2282" t="b">
        <f>AND(COUNTIF('Master list(no salts, metals)'!U2274,"&lt;=1"),IF(COUNTIF('Master list(no salts, metals)'!$K2274:$Y2274, "#N/A")=14,TRUE,FALSE))</f>
        <v>0</v>
      </c>
      <c r="V2282" t="b">
        <f>AND(COUNTIF('Master list(no salts, metals)'!V2274,"&lt;=1"),IF(COUNTIF('Master list(no salts, metals)'!$K2274:$Y2274, "#N/A")=14,TRUE,FALSE))</f>
        <v>0</v>
      </c>
      <c r="W2282" t="b">
        <f>AND(COUNTIF('Master list(no salts, metals)'!W2274,"&lt;=1"),IF(COUNTIF('Master list(no salts, metals)'!$K2274:$Y2274, "#N/A")=14,TRUE,FALSE))</f>
        <v>1</v>
      </c>
      <c r="X2282" t="b">
        <f>AND(COUNTIF('Master list(no salts, metals)'!X2274,"&lt;=1"),IF(COUNTIF('Master list(no salts, metals)'!$K2274:$Y2274, "#N/A")=14,TRUE,FALSE))</f>
        <v>0</v>
      </c>
      <c r="Y2282" t="b">
        <f>AND(COUNTIF('Master list(no salts, metals)'!Y2274,"&lt;=1"),IF(COUNTIF('Master list(no salts, metals)'!$K2274:$Y2274, "#N/A")=14,TRUE,FALSE))</f>
        <v>0</v>
      </c>
    </row>
    <row r="2283" spans="11:25" x14ac:dyDescent="0.25">
      <c r="K2283" t="b">
        <f>AND(COUNTIF('Master list(no salts, metals)'!K2275,"&lt;=1"),IF(COUNTIF('Master list(no salts, metals)'!$K2275:$Y2275, "#N/A")=14,TRUE,FALSE))</f>
        <v>0</v>
      </c>
      <c r="L2283" t="b">
        <f>AND(COUNTIF('Master list(no salts, metals)'!L2275,"&lt;=1"),IF(COUNTIF('Master list(no salts, metals)'!$K2275:$Y2275, "#N/A")=14,TRUE,FALSE))</f>
        <v>0</v>
      </c>
      <c r="M2283" t="b">
        <f>AND(COUNTIF('Master list(no salts, metals)'!M2275,"&lt;=1"),IF(COUNTIF('Master list(no salts, metals)'!$K2275:$Y2275, "#N/A")=14,TRUE,FALSE))</f>
        <v>0</v>
      </c>
      <c r="N2283" t="b">
        <f>AND(COUNTIF('Master list(no salts, metals)'!N2275,"&lt;=1"),IF(COUNTIF('Master list(no salts, metals)'!$K2275:$Y2275, "#N/A")=14,TRUE,FALSE))</f>
        <v>0</v>
      </c>
      <c r="O2283" t="b">
        <f>AND(COUNTIF('Master list(no salts, metals)'!O2275,"&lt;=1"),IF(COUNTIF('Master list(no salts, metals)'!$K2275:$Y2275, "#N/A")=14,TRUE,FALSE))</f>
        <v>0</v>
      </c>
      <c r="P2283" t="b">
        <f>AND(COUNTIF('Master list(no salts, metals)'!P2275,"&lt;=1"),IF(COUNTIF('Master list(no salts, metals)'!$K2275:$Y2275, "#N/A")=14,TRUE,FALSE))</f>
        <v>0</v>
      </c>
      <c r="Q2283" t="b">
        <f>AND(COUNTIF('Master list(no salts, metals)'!Q2275,"&lt;=1"),IF(COUNTIF('Master list(no salts, metals)'!$K2275:$Y2275, "#N/A")=14,TRUE,FALSE))</f>
        <v>0</v>
      </c>
      <c r="R2283" t="b">
        <f>AND(COUNTIF('Master list(no salts, metals)'!R2275,"&lt;=1"),IF(COUNTIF('Master list(no salts, metals)'!$K2275:$Y2275, "#N/A")=14,TRUE,FALSE))</f>
        <v>0</v>
      </c>
      <c r="S2283" t="b">
        <f>AND(COUNTIF('Master list(no salts, metals)'!S2275,"&lt;=1"),IF(COUNTIF('Master list(no salts, metals)'!$K2275:$Y2275, "#N/A")=14,TRUE,FALSE))</f>
        <v>0</v>
      </c>
      <c r="T2283" t="b">
        <f>AND(COUNTIF('Master list(no salts, metals)'!T2275,"&lt;=1"),IF(COUNTIF('Master list(no salts, metals)'!$K2275:$Y2275, "#N/A")=14,TRUE,FALSE))</f>
        <v>0</v>
      </c>
      <c r="U2283" t="b">
        <f>AND(COUNTIF('Master list(no salts, metals)'!U2275,"&lt;=1"),IF(COUNTIF('Master list(no salts, metals)'!$K2275:$Y2275, "#N/A")=14,TRUE,FALSE))</f>
        <v>0</v>
      </c>
      <c r="V2283" t="b">
        <f>AND(COUNTIF('Master list(no salts, metals)'!V2275,"&lt;=1"),IF(COUNTIF('Master list(no salts, metals)'!$K2275:$Y2275, "#N/A")=14,TRUE,FALSE))</f>
        <v>0</v>
      </c>
      <c r="W2283" t="b">
        <f>AND(COUNTIF('Master list(no salts, metals)'!W2275,"&lt;=1"),IF(COUNTIF('Master list(no salts, metals)'!$K2275:$Y2275, "#N/A")=14,TRUE,FALSE))</f>
        <v>1</v>
      </c>
      <c r="X2283" t="b">
        <f>AND(COUNTIF('Master list(no salts, metals)'!X2275,"&lt;=1"),IF(COUNTIF('Master list(no salts, metals)'!$K2275:$Y2275, "#N/A")=14,TRUE,FALSE))</f>
        <v>0</v>
      </c>
      <c r="Y2283" t="b">
        <f>AND(COUNTIF('Master list(no salts, metals)'!Y2275,"&lt;=1"),IF(COUNTIF('Master list(no salts, metals)'!$K2275:$Y2275, "#N/A")=14,TRUE,FALSE))</f>
        <v>0</v>
      </c>
    </row>
    <row r="2284" spans="11:25" x14ac:dyDescent="0.25">
      <c r="K2284" t="b">
        <f>AND(COUNTIF('Master list(no salts, metals)'!K2276,"&lt;=1"),IF(COUNTIF('Master list(no salts, metals)'!$K2276:$Y2276, "#N/A")=14,TRUE,FALSE))</f>
        <v>0</v>
      </c>
      <c r="L2284" t="b">
        <f>AND(COUNTIF('Master list(no salts, metals)'!L2276,"&lt;=1"),IF(COUNTIF('Master list(no salts, metals)'!$K2276:$Y2276, "#N/A")=14,TRUE,FALSE))</f>
        <v>0</v>
      </c>
      <c r="M2284" t="b">
        <f>AND(COUNTIF('Master list(no salts, metals)'!M2276,"&lt;=1"),IF(COUNTIF('Master list(no salts, metals)'!$K2276:$Y2276, "#N/A")=14,TRUE,FALSE))</f>
        <v>0</v>
      </c>
      <c r="N2284" t="b">
        <f>AND(COUNTIF('Master list(no salts, metals)'!N2276,"&lt;=1"),IF(COUNTIF('Master list(no salts, metals)'!$K2276:$Y2276, "#N/A")=14,TRUE,FALSE))</f>
        <v>0</v>
      </c>
      <c r="O2284" t="b">
        <f>AND(COUNTIF('Master list(no salts, metals)'!O2276,"&lt;=1"),IF(COUNTIF('Master list(no salts, metals)'!$K2276:$Y2276, "#N/A")=14,TRUE,FALSE))</f>
        <v>0</v>
      </c>
      <c r="P2284" t="b">
        <f>AND(COUNTIF('Master list(no salts, metals)'!P2276,"&lt;=1"),IF(COUNTIF('Master list(no salts, metals)'!$K2276:$Y2276, "#N/A")=14,TRUE,FALSE))</f>
        <v>0</v>
      </c>
      <c r="Q2284" t="b">
        <f>AND(COUNTIF('Master list(no salts, metals)'!Q2276,"&lt;=1"),IF(COUNTIF('Master list(no salts, metals)'!$K2276:$Y2276, "#N/A")=14,TRUE,FALSE))</f>
        <v>0</v>
      </c>
      <c r="R2284" t="b">
        <f>AND(COUNTIF('Master list(no salts, metals)'!R2276,"&lt;=1"),IF(COUNTIF('Master list(no salts, metals)'!$K2276:$Y2276, "#N/A")=14,TRUE,FALSE))</f>
        <v>0</v>
      </c>
      <c r="S2284" t="b">
        <f>AND(COUNTIF('Master list(no salts, metals)'!S2276,"&lt;=1"),IF(COUNTIF('Master list(no salts, metals)'!$K2276:$Y2276, "#N/A")=14,TRUE,FALSE))</f>
        <v>0</v>
      </c>
      <c r="T2284" t="b">
        <f>AND(COUNTIF('Master list(no salts, metals)'!T2276,"&lt;=1"),IF(COUNTIF('Master list(no salts, metals)'!$K2276:$Y2276, "#N/A")=14,TRUE,FALSE))</f>
        <v>0</v>
      </c>
      <c r="U2284" t="b">
        <f>AND(COUNTIF('Master list(no salts, metals)'!U2276,"&lt;=1"),IF(COUNTIF('Master list(no salts, metals)'!$K2276:$Y2276, "#N/A")=14,TRUE,FALSE))</f>
        <v>0</v>
      </c>
      <c r="V2284" t="b">
        <f>AND(COUNTIF('Master list(no salts, metals)'!V2276,"&lt;=1"),IF(COUNTIF('Master list(no salts, metals)'!$K2276:$Y2276, "#N/A")=14,TRUE,FALSE))</f>
        <v>0</v>
      </c>
      <c r="W2284" t="b">
        <f>AND(COUNTIF('Master list(no salts, metals)'!W2276,"&lt;=1"),IF(COUNTIF('Master list(no salts, metals)'!$K2276:$Y2276, "#N/A")=14,TRUE,FALSE))</f>
        <v>1</v>
      </c>
      <c r="X2284" t="b">
        <f>AND(COUNTIF('Master list(no salts, metals)'!X2276,"&lt;=1"),IF(COUNTIF('Master list(no salts, metals)'!$K2276:$Y2276, "#N/A")=14,TRUE,FALSE))</f>
        <v>0</v>
      </c>
      <c r="Y2284" t="b">
        <f>AND(COUNTIF('Master list(no salts, metals)'!Y2276,"&lt;=1"),IF(COUNTIF('Master list(no salts, metals)'!$K2276:$Y2276, "#N/A")=14,TRUE,FALSE))</f>
        <v>0</v>
      </c>
    </row>
    <row r="2285" spans="11:25" x14ac:dyDescent="0.25">
      <c r="K2285" t="b">
        <f>AND(COUNTIF('Master list(no salts, metals)'!K2277,"&lt;=1"),IF(COUNTIF('Master list(no salts, metals)'!$K2277:$Y2277, "#N/A")=14,TRUE,FALSE))</f>
        <v>0</v>
      </c>
      <c r="L2285" t="b">
        <f>AND(COUNTIF('Master list(no salts, metals)'!L2277,"&lt;=1"),IF(COUNTIF('Master list(no salts, metals)'!$K2277:$Y2277, "#N/A")=14,TRUE,FALSE))</f>
        <v>0</v>
      </c>
      <c r="M2285" t="b">
        <f>AND(COUNTIF('Master list(no salts, metals)'!M2277,"&lt;=1"),IF(COUNTIF('Master list(no salts, metals)'!$K2277:$Y2277, "#N/A")=14,TRUE,FALSE))</f>
        <v>0</v>
      </c>
      <c r="N2285" t="b">
        <f>AND(COUNTIF('Master list(no salts, metals)'!N2277,"&lt;=1"),IF(COUNTIF('Master list(no salts, metals)'!$K2277:$Y2277, "#N/A")=14,TRUE,FALSE))</f>
        <v>0</v>
      </c>
      <c r="O2285" t="b">
        <f>AND(COUNTIF('Master list(no salts, metals)'!O2277,"&lt;=1"),IF(COUNTIF('Master list(no salts, metals)'!$K2277:$Y2277, "#N/A")=14,TRUE,FALSE))</f>
        <v>0</v>
      </c>
      <c r="P2285" t="b">
        <f>AND(COUNTIF('Master list(no salts, metals)'!P2277,"&lt;=1"),IF(COUNTIF('Master list(no salts, metals)'!$K2277:$Y2277, "#N/A")=14,TRUE,FALSE))</f>
        <v>0</v>
      </c>
      <c r="Q2285" t="b">
        <f>AND(COUNTIF('Master list(no salts, metals)'!Q2277,"&lt;=1"),IF(COUNTIF('Master list(no salts, metals)'!$K2277:$Y2277, "#N/A")=14,TRUE,FALSE))</f>
        <v>0</v>
      </c>
      <c r="R2285" t="b">
        <f>AND(COUNTIF('Master list(no salts, metals)'!R2277,"&lt;=1"),IF(COUNTIF('Master list(no salts, metals)'!$K2277:$Y2277, "#N/A")=14,TRUE,FALSE))</f>
        <v>0</v>
      </c>
      <c r="S2285" t="b">
        <f>AND(COUNTIF('Master list(no salts, metals)'!S2277,"&lt;=1"),IF(COUNTIF('Master list(no salts, metals)'!$K2277:$Y2277, "#N/A")=14,TRUE,FALSE))</f>
        <v>0</v>
      </c>
      <c r="T2285" t="b">
        <f>AND(COUNTIF('Master list(no salts, metals)'!T2277,"&lt;=1"),IF(COUNTIF('Master list(no salts, metals)'!$K2277:$Y2277, "#N/A")=14,TRUE,FALSE))</f>
        <v>0</v>
      </c>
      <c r="U2285" t="b">
        <f>AND(COUNTIF('Master list(no salts, metals)'!U2277,"&lt;=1"),IF(COUNTIF('Master list(no salts, metals)'!$K2277:$Y2277, "#N/A")=14,TRUE,FALSE))</f>
        <v>0</v>
      </c>
      <c r="V2285" t="b">
        <f>AND(COUNTIF('Master list(no salts, metals)'!V2277,"&lt;=1"),IF(COUNTIF('Master list(no salts, metals)'!$K2277:$Y2277, "#N/A")=14,TRUE,FALSE))</f>
        <v>0</v>
      </c>
      <c r="W2285" t="b">
        <f>AND(COUNTIF('Master list(no salts, metals)'!W2277,"&lt;=1"),IF(COUNTIF('Master list(no salts, metals)'!$K2277:$Y2277, "#N/A")=14,TRUE,FALSE))</f>
        <v>0</v>
      </c>
      <c r="X2285" t="b">
        <f>AND(COUNTIF('Master list(no salts, metals)'!X2277,"&lt;=1"),IF(COUNTIF('Master list(no salts, metals)'!$K2277:$Y2277, "#N/A")=14,TRUE,FALSE))</f>
        <v>0</v>
      </c>
      <c r="Y2285" t="b">
        <f>AND(COUNTIF('Master list(no salts, metals)'!Y2277,"&lt;=1"),IF(COUNTIF('Master list(no salts, metals)'!$K2277:$Y2277, "#N/A")=14,TRUE,FALSE))</f>
        <v>0</v>
      </c>
    </row>
    <row r="2286" spans="11:25" x14ac:dyDescent="0.25">
      <c r="K2286" t="b">
        <f>AND(COUNTIF('Master list(no salts, metals)'!K2278,"&lt;=1"),IF(COUNTIF('Master list(no salts, metals)'!$K2278:$Y2278, "#N/A")=14,TRUE,FALSE))</f>
        <v>0</v>
      </c>
      <c r="L2286" t="b">
        <f>AND(COUNTIF('Master list(no salts, metals)'!L2278,"&lt;=1"),IF(COUNTIF('Master list(no salts, metals)'!$K2278:$Y2278, "#N/A")=14,TRUE,FALSE))</f>
        <v>0</v>
      </c>
      <c r="M2286" t="b">
        <f>AND(COUNTIF('Master list(no salts, metals)'!M2278,"&lt;=1"),IF(COUNTIF('Master list(no salts, metals)'!$K2278:$Y2278, "#N/A")=14,TRUE,FALSE))</f>
        <v>0</v>
      </c>
      <c r="N2286" t="b">
        <f>AND(COUNTIF('Master list(no salts, metals)'!N2278,"&lt;=1"),IF(COUNTIF('Master list(no salts, metals)'!$K2278:$Y2278, "#N/A")=14,TRUE,FALSE))</f>
        <v>0</v>
      </c>
      <c r="O2286" t="b">
        <f>AND(COUNTIF('Master list(no salts, metals)'!O2278,"&lt;=1"),IF(COUNTIF('Master list(no salts, metals)'!$K2278:$Y2278, "#N/A")=14,TRUE,FALSE))</f>
        <v>0</v>
      </c>
      <c r="P2286" t="b">
        <f>AND(COUNTIF('Master list(no salts, metals)'!P2278,"&lt;=1"),IF(COUNTIF('Master list(no salts, metals)'!$K2278:$Y2278, "#N/A")=14,TRUE,FALSE))</f>
        <v>0</v>
      </c>
      <c r="Q2286" t="b">
        <f>AND(COUNTIF('Master list(no salts, metals)'!Q2278,"&lt;=1"),IF(COUNTIF('Master list(no salts, metals)'!$K2278:$Y2278, "#N/A")=14,TRUE,FALSE))</f>
        <v>0</v>
      </c>
      <c r="R2286" t="b">
        <f>AND(COUNTIF('Master list(no salts, metals)'!R2278,"&lt;=1"),IF(COUNTIF('Master list(no salts, metals)'!$K2278:$Y2278, "#N/A")=14,TRUE,FALSE))</f>
        <v>0</v>
      </c>
      <c r="S2286" t="b">
        <f>AND(COUNTIF('Master list(no salts, metals)'!S2278,"&lt;=1"),IF(COUNTIF('Master list(no salts, metals)'!$K2278:$Y2278, "#N/A")=14,TRUE,FALSE))</f>
        <v>0</v>
      </c>
      <c r="T2286" t="b">
        <f>AND(COUNTIF('Master list(no salts, metals)'!T2278,"&lt;=1"),IF(COUNTIF('Master list(no salts, metals)'!$K2278:$Y2278, "#N/A")=14,TRUE,FALSE))</f>
        <v>0</v>
      </c>
      <c r="U2286" t="b">
        <f>AND(COUNTIF('Master list(no salts, metals)'!U2278,"&lt;=1"),IF(COUNTIF('Master list(no salts, metals)'!$K2278:$Y2278, "#N/A")=14,TRUE,FALSE))</f>
        <v>0</v>
      </c>
      <c r="V2286" t="b">
        <f>AND(COUNTIF('Master list(no salts, metals)'!V2278,"&lt;=1"),IF(COUNTIF('Master list(no salts, metals)'!$K2278:$Y2278, "#N/A")=14,TRUE,FALSE))</f>
        <v>0</v>
      </c>
      <c r="W2286" t="b">
        <f>AND(COUNTIF('Master list(no salts, metals)'!W2278,"&lt;=1"),IF(COUNTIF('Master list(no salts, metals)'!$K2278:$Y2278, "#N/A")=14,TRUE,FALSE))</f>
        <v>1</v>
      </c>
      <c r="X2286" t="b">
        <f>AND(COUNTIF('Master list(no salts, metals)'!X2278,"&lt;=1"),IF(COUNTIF('Master list(no salts, metals)'!$K2278:$Y2278, "#N/A")=14,TRUE,FALSE))</f>
        <v>0</v>
      </c>
      <c r="Y2286" t="b">
        <f>AND(COUNTIF('Master list(no salts, metals)'!Y2278,"&lt;=1"),IF(COUNTIF('Master list(no salts, metals)'!$K2278:$Y2278, "#N/A")=14,TRUE,FALSE))</f>
        <v>0</v>
      </c>
    </row>
    <row r="2287" spans="11:25" x14ac:dyDescent="0.25">
      <c r="K2287" t="b">
        <f>AND(COUNTIF('Master list(no salts, metals)'!K2279,"&lt;=1"),IF(COUNTIF('Master list(no salts, metals)'!$K2279:$Y2279, "#N/A")=14,TRUE,FALSE))</f>
        <v>0</v>
      </c>
      <c r="L2287" t="b">
        <f>AND(COUNTIF('Master list(no salts, metals)'!L2279,"&lt;=1"),IF(COUNTIF('Master list(no salts, metals)'!$K2279:$Y2279, "#N/A")=14,TRUE,FALSE))</f>
        <v>0</v>
      </c>
      <c r="M2287" t="b">
        <f>AND(COUNTIF('Master list(no salts, metals)'!M2279,"&lt;=1"),IF(COUNTIF('Master list(no salts, metals)'!$K2279:$Y2279, "#N/A")=14,TRUE,FALSE))</f>
        <v>0</v>
      </c>
      <c r="N2287" t="b">
        <f>AND(COUNTIF('Master list(no salts, metals)'!N2279,"&lt;=1"),IF(COUNTIF('Master list(no salts, metals)'!$K2279:$Y2279, "#N/A")=14,TRUE,FALSE))</f>
        <v>0</v>
      </c>
      <c r="O2287" t="b">
        <f>AND(COUNTIF('Master list(no salts, metals)'!O2279,"&lt;=1"),IF(COUNTIF('Master list(no salts, metals)'!$K2279:$Y2279, "#N/A")=14,TRUE,FALSE))</f>
        <v>0</v>
      </c>
      <c r="P2287" t="b">
        <f>AND(COUNTIF('Master list(no salts, metals)'!P2279,"&lt;=1"),IF(COUNTIF('Master list(no salts, metals)'!$K2279:$Y2279, "#N/A")=14,TRUE,FALSE))</f>
        <v>0</v>
      </c>
      <c r="Q2287" t="b">
        <f>AND(COUNTIF('Master list(no salts, metals)'!Q2279,"&lt;=1"),IF(COUNTIF('Master list(no salts, metals)'!$K2279:$Y2279, "#N/A")=14,TRUE,FALSE))</f>
        <v>0</v>
      </c>
      <c r="R2287" t="b">
        <f>AND(COUNTIF('Master list(no salts, metals)'!R2279,"&lt;=1"),IF(COUNTIF('Master list(no salts, metals)'!$K2279:$Y2279, "#N/A")=14,TRUE,FALSE))</f>
        <v>0</v>
      </c>
      <c r="S2287" t="b">
        <f>AND(COUNTIF('Master list(no salts, metals)'!S2279,"&lt;=1"),IF(COUNTIF('Master list(no salts, metals)'!$K2279:$Y2279, "#N/A")=14,TRUE,FALSE))</f>
        <v>0</v>
      </c>
      <c r="T2287" t="b">
        <f>AND(COUNTIF('Master list(no salts, metals)'!T2279,"&lt;=1"),IF(COUNTIF('Master list(no salts, metals)'!$K2279:$Y2279, "#N/A")=14,TRUE,FALSE))</f>
        <v>0</v>
      </c>
      <c r="U2287" t="b">
        <f>AND(COUNTIF('Master list(no salts, metals)'!U2279,"&lt;=1"),IF(COUNTIF('Master list(no salts, metals)'!$K2279:$Y2279, "#N/A")=14,TRUE,FALSE))</f>
        <v>0</v>
      </c>
      <c r="V2287" t="b">
        <f>AND(COUNTIF('Master list(no salts, metals)'!V2279,"&lt;=1"),IF(COUNTIF('Master list(no salts, metals)'!$K2279:$Y2279, "#N/A")=14,TRUE,FALSE))</f>
        <v>0</v>
      </c>
      <c r="W2287" t="b">
        <f>AND(COUNTIF('Master list(no salts, metals)'!W2279,"&lt;=1"),IF(COUNTIF('Master list(no salts, metals)'!$K2279:$Y2279, "#N/A")=14,TRUE,FALSE))</f>
        <v>1</v>
      </c>
      <c r="X2287" t="b">
        <f>AND(COUNTIF('Master list(no salts, metals)'!X2279,"&lt;=1"),IF(COUNTIF('Master list(no salts, metals)'!$K2279:$Y2279, "#N/A")=14,TRUE,FALSE))</f>
        <v>0</v>
      </c>
      <c r="Y2287" t="b">
        <f>AND(COUNTIF('Master list(no salts, metals)'!Y2279,"&lt;=1"),IF(COUNTIF('Master list(no salts, metals)'!$K2279:$Y2279, "#N/A")=14,TRUE,FALSE))</f>
        <v>0</v>
      </c>
    </row>
    <row r="2288" spans="11:25" x14ac:dyDescent="0.25">
      <c r="K2288" t="b">
        <f>AND(COUNTIF('Master list(no salts, metals)'!K2280,"&lt;=1"),IF(COUNTIF('Master list(no salts, metals)'!$K2280:$Y2280, "#N/A")=14,TRUE,FALSE))</f>
        <v>0</v>
      </c>
      <c r="L2288" t="b">
        <f>AND(COUNTIF('Master list(no salts, metals)'!L2280,"&lt;=1"),IF(COUNTIF('Master list(no salts, metals)'!$K2280:$Y2280, "#N/A")=14,TRUE,FALSE))</f>
        <v>0</v>
      </c>
      <c r="M2288" t="b">
        <f>AND(COUNTIF('Master list(no salts, metals)'!M2280,"&lt;=1"),IF(COUNTIF('Master list(no salts, metals)'!$K2280:$Y2280, "#N/A")=14,TRUE,FALSE))</f>
        <v>0</v>
      </c>
      <c r="N2288" t="b">
        <f>AND(COUNTIF('Master list(no salts, metals)'!N2280,"&lt;=1"),IF(COUNTIF('Master list(no salts, metals)'!$K2280:$Y2280, "#N/A")=14,TRUE,FALSE))</f>
        <v>0</v>
      </c>
      <c r="O2288" t="b">
        <f>AND(COUNTIF('Master list(no salts, metals)'!O2280,"&lt;=1"),IF(COUNTIF('Master list(no salts, metals)'!$K2280:$Y2280, "#N/A")=14,TRUE,FALSE))</f>
        <v>0</v>
      </c>
      <c r="P2288" t="b">
        <f>AND(COUNTIF('Master list(no salts, metals)'!P2280,"&lt;=1"),IF(COUNTIF('Master list(no salts, metals)'!$K2280:$Y2280, "#N/A")=14,TRUE,FALSE))</f>
        <v>0</v>
      </c>
      <c r="Q2288" t="b">
        <f>AND(COUNTIF('Master list(no salts, metals)'!Q2280,"&lt;=1"),IF(COUNTIF('Master list(no salts, metals)'!$K2280:$Y2280, "#N/A")=14,TRUE,FALSE))</f>
        <v>0</v>
      </c>
      <c r="R2288" t="b">
        <f>AND(COUNTIF('Master list(no salts, metals)'!R2280,"&lt;=1"),IF(COUNTIF('Master list(no salts, metals)'!$K2280:$Y2280, "#N/A")=14,TRUE,FALSE))</f>
        <v>0</v>
      </c>
      <c r="S2288" t="b">
        <f>AND(COUNTIF('Master list(no salts, metals)'!S2280,"&lt;=1"),IF(COUNTIF('Master list(no salts, metals)'!$K2280:$Y2280, "#N/A")=14,TRUE,FALSE))</f>
        <v>0</v>
      </c>
      <c r="T2288" t="b">
        <f>AND(COUNTIF('Master list(no salts, metals)'!T2280,"&lt;=1"),IF(COUNTIF('Master list(no salts, metals)'!$K2280:$Y2280, "#N/A")=14,TRUE,FALSE))</f>
        <v>0</v>
      </c>
      <c r="U2288" t="b">
        <f>AND(COUNTIF('Master list(no salts, metals)'!U2280,"&lt;=1"),IF(COUNTIF('Master list(no salts, metals)'!$K2280:$Y2280, "#N/A")=14,TRUE,FALSE))</f>
        <v>0</v>
      </c>
      <c r="V2288" t="b">
        <f>AND(COUNTIF('Master list(no salts, metals)'!V2280,"&lt;=1"),IF(COUNTIF('Master list(no salts, metals)'!$K2280:$Y2280, "#N/A")=14,TRUE,FALSE))</f>
        <v>0</v>
      </c>
      <c r="W2288" t="b">
        <f>AND(COUNTIF('Master list(no salts, metals)'!W2280,"&lt;=1"),IF(COUNTIF('Master list(no salts, metals)'!$K2280:$Y2280, "#N/A")=14,TRUE,FALSE))</f>
        <v>1</v>
      </c>
      <c r="X2288" t="b">
        <f>AND(COUNTIF('Master list(no salts, metals)'!X2280,"&lt;=1"),IF(COUNTIF('Master list(no salts, metals)'!$K2280:$Y2280, "#N/A")=14,TRUE,FALSE))</f>
        <v>0</v>
      </c>
      <c r="Y2288" t="b">
        <f>AND(COUNTIF('Master list(no salts, metals)'!Y2280,"&lt;=1"),IF(COUNTIF('Master list(no salts, metals)'!$K2280:$Y2280, "#N/A")=14,TRUE,FALSE))</f>
        <v>0</v>
      </c>
    </row>
    <row r="2289" spans="11:25" x14ac:dyDescent="0.25">
      <c r="K2289" t="b">
        <f>AND(COUNTIF('Master list(no salts, metals)'!K2281,"&lt;=1"),IF(COUNTIF('Master list(no salts, metals)'!$K2281:$Y2281, "#N/A")=14,TRUE,FALSE))</f>
        <v>0</v>
      </c>
      <c r="L2289" t="b">
        <f>AND(COUNTIF('Master list(no salts, metals)'!L2281,"&lt;=1"),IF(COUNTIF('Master list(no salts, metals)'!$K2281:$Y2281, "#N/A")=14,TRUE,FALSE))</f>
        <v>0</v>
      </c>
      <c r="M2289" t="b">
        <f>AND(COUNTIF('Master list(no salts, metals)'!M2281,"&lt;=1"),IF(COUNTIF('Master list(no salts, metals)'!$K2281:$Y2281, "#N/A")=14,TRUE,FALSE))</f>
        <v>0</v>
      </c>
      <c r="N2289" t="b">
        <f>AND(COUNTIF('Master list(no salts, metals)'!N2281,"&lt;=1"),IF(COUNTIF('Master list(no salts, metals)'!$K2281:$Y2281, "#N/A")=14,TRUE,FALSE))</f>
        <v>0</v>
      </c>
      <c r="O2289" t="b">
        <f>AND(COUNTIF('Master list(no salts, metals)'!O2281,"&lt;=1"),IF(COUNTIF('Master list(no salts, metals)'!$K2281:$Y2281, "#N/A")=14,TRUE,FALSE))</f>
        <v>0</v>
      </c>
      <c r="P2289" t="b">
        <f>AND(COUNTIF('Master list(no salts, metals)'!P2281,"&lt;=1"),IF(COUNTIF('Master list(no salts, metals)'!$K2281:$Y2281, "#N/A")=14,TRUE,FALSE))</f>
        <v>0</v>
      </c>
      <c r="Q2289" t="b">
        <f>AND(COUNTIF('Master list(no salts, metals)'!Q2281,"&lt;=1"),IF(COUNTIF('Master list(no salts, metals)'!$K2281:$Y2281, "#N/A")=14,TRUE,FALSE))</f>
        <v>0</v>
      </c>
      <c r="R2289" t="b">
        <f>AND(COUNTIF('Master list(no salts, metals)'!R2281,"&lt;=1"),IF(COUNTIF('Master list(no salts, metals)'!$K2281:$Y2281, "#N/A")=14,TRUE,FALSE))</f>
        <v>0</v>
      </c>
      <c r="S2289" t="b">
        <f>AND(COUNTIF('Master list(no salts, metals)'!S2281,"&lt;=1"),IF(COUNTIF('Master list(no salts, metals)'!$K2281:$Y2281, "#N/A")=14,TRUE,FALSE))</f>
        <v>0</v>
      </c>
      <c r="T2289" t="b">
        <f>AND(COUNTIF('Master list(no salts, metals)'!T2281,"&lt;=1"),IF(COUNTIF('Master list(no salts, metals)'!$K2281:$Y2281, "#N/A")=14,TRUE,FALSE))</f>
        <v>0</v>
      </c>
      <c r="U2289" t="b">
        <f>AND(COUNTIF('Master list(no salts, metals)'!U2281,"&lt;=1"),IF(COUNTIF('Master list(no salts, metals)'!$K2281:$Y2281, "#N/A")=14,TRUE,FALSE))</f>
        <v>0</v>
      </c>
      <c r="V2289" t="b">
        <f>AND(COUNTIF('Master list(no salts, metals)'!V2281,"&lt;=1"),IF(COUNTIF('Master list(no salts, metals)'!$K2281:$Y2281, "#N/A")=14,TRUE,FALSE))</f>
        <v>0</v>
      </c>
      <c r="W2289" t="b">
        <f>AND(COUNTIF('Master list(no salts, metals)'!W2281,"&lt;=1"),IF(COUNTIF('Master list(no salts, metals)'!$K2281:$Y2281, "#N/A")=14,TRUE,FALSE))</f>
        <v>0</v>
      </c>
      <c r="X2289" t="b">
        <f>AND(COUNTIF('Master list(no salts, metals)'!X2281,"&lt;=1"),IF(COUNTIF('Master list(no salts, metals)'!$K2281:$Y2281, "#N/A")=14,TRUE,FALSE))</f>
        <v>0</v>
      </c>
      <c r="Y2289" t="b">
        <f>AND(COUNTIF('Master list(no salts, metals)'!Y2281,"&lt;=1"),IF(COUNTIF('Master list(no salts, metals)'!$K2281:$Y2281, "#N/A")=14,TRUE,FALSE))</f>
        <v>0</v>
      </c>
    </row>
    <row r="2290" spans="11:25" x14ac:dyDescent="0.25">
      <c r="K2290" t="b">
        <f>AND(COUNTIF('Master list(no salts, metals)'!K2282,"&lt;=1"),IF(COUNTIF('Master list(no salts, metals)'!$K2282:$Y2282, "#N/A")=14,TRUE,FALSE))</f>
        <v>0</v>
      </c>
      <c r="L2290" t="b">
        <f>AND(COUNTIF('Master list(no salts, metals)'!L2282,"&lt;=1"),IF(COUNTIF('Master list(no salts, metals)'!$K2282:$Y2282, "#N/A")=14,TRUE,FALSE))</f>
        <v>0</v>
      </c>
      <c r="M2290" t="b">
        <f>AND(COUNTIF('Master list(no salts, metals)'!M2282,"&lt;=1"),IF(COUNTIF('Master list(no salts, metals)'!$K2282:$Y2282, "#N/A")=14,TRUE,FALSE))</f>
        <v>0</v>
      </c>
      <c r="N2290" t="b">
        <f>AND(COUNTIF('Master list(no salts, metals)'!N2282,"&lt;=1"),IF(COUNTIF('Master list(no salts, metals)'!$K2282:$Y2282, "#N/A")=14,TRUE,FALSE))</f>
        <v>0</v>
      </c>
      <c r="O2290" t="b">
        <f>AND(COUNTIF('Master list(no salts, metals)'!O2282,"&lt;=1"),IF(COUNTIF('Master list(no salts, metals)'!$K2282:$Y2282, "#N/A")=14,TRUE,FALSE))</f>
        <v>0</v>
      </c>
      <c r="P2290" t="b">
        <f>AND(COUNTIF('Master list(no salts, metals)'!P2282,"&lt;=1"),IF(COUNTIF('Master list(no salts, metals)'!$K2282:$Y2282, "#N/A")=14,TRUE,FALSE))</f>
        <v>0</v>
      </c>
      <c r="Q2290" t="b">
        <f>AND(COUNTIF('Master list(no salts, metals)'!Q2282,"&lt;=1"),IF(COUNTIF('Master list(no salts, metals)'!$K2282:$Y2282, "#N/A")=14,TRUE,FALSE))</f>
        <v>0</v>
      </c>
      <c r="R2290" t="b">
        <f>AND(COUNTIF('Master list(no salts, metals)'!R2282,"&lt;=1"),IF(COUNTIF('Master list(no salts, metals)'!$K2282:$Y2282, "#N/A")=14,TRUE,FALSE))</f>
        <v>0</v>
      </c>
      <c r="S2290" t="b">
        <f>AND(COUNTIF('Master list(no salts, metals)'!S2282,"&lt;=1"),IF(COUNTIF('Master list(no salts, metals)'!$K2282:$Y2282, "#N/A")=14,TRUE,FALSE))</f>
        <v>0</v>
      </c>
      <c r="T2290" t="b">
        <f>AND(COUNTIF('Master list(no salts, metals)'!T2282,"&lt;=1"),IF(COUNTIF('Master list(no salts, metals)'!$K2282:$Y2282, "#N/A")=14,TRUE,FALSE))</f>
        <v>0</v>
      </c>
      <c r="U2290" t="b">
        <f>AND(COUNTIF('Master list(no salts, metals)'!U2282,"&lt;=1"),IF(COUNTIF('Master list(no salts, metals)'!$K2282:$Y2282, "#N/A")=14,TRUE,FALSE))</f>
        <v>0</v>
      </c>
      <c r="V2290" t="b">
        <f>AND(COUNTIF('Master list(no salts, metals)'!V2282,"&lt;=1"),IF(COUNTIF('Master list(no salts, metals)'!$K2282:$Y2282, "#N/A")=14,TRUE,FALSE))</f>
        <v>0</v>
      </c>
      <c r="W2290" t="b">
        <f>AND(COUNTIF('Master list(no salts, metals)'!W2282,"&lt;=1"),IF(COUNTIF('Master list(no salts, metals)'!$K2282:$Y2282, "#N/A")=14,TRUE,FALSE))</f>
        <v>1</v>
      </c>
      <c r="X2290" t="b">
        <f>AND(COUNTIF('Master list(no salts, metals)'!X2282,"&lt;=1"),IF(COUNTIF('Master list(no salts, metals)'!$K2282:$Y2282, "#N/A")=14,TRUE,FALSE))</f>
        <v>0</v>
      </c>
      <c r="Y2290" t="b">
        <f>AND(COUNTIF('Master list(no salts, metals)'!Y2282,"&lt;=1"),IF(COUNTIF('Master list(no salts, metals)'!$K2282:$Y2282, "#N/A")=14,TRUE,FALSE))</f>
        <v>0</v>
      </c>
    </row>
    <row r="2291" spans="11:25" x14ac:dyDescent="0.25">
      <c r="K2291" t="b">
        <f>AND(COUNTIF('Master list(no salts, metals)'!K2283,"&lt;=1"),IF(COUNTIF('Master list(no salts, metals)'!$K2283:$Y2283, "#N/A")=14,TRUE,FALSE))</f>
        <v>0</v>
      </c>
      <c r="L2291" t="b">
        <f>AND(COUNTIF('Master list(no salts, metals)'!L2283,"&lt;=1"),IF(COUNTIF('Master list(no salts, metals)'!$K2283:$Y2283, "#N/A")=14,TRUE,FALSE))</f>
        <v>0</v>
      </c>
      <c r="M2291" t="b">
        <f>AND(COUNTIF('Master list(no salts, metals)'!M2283,"&lt;=1"),IF(COUNTIF('Master list(no salts, metals)'!$K2283:$Y2283, "#N/A")=14,TRUE,FALSE))</f>
        <v>0</v>
      </c>
      <c r="N2291" t="b">
        <f>AND(COUNTIF('Master list(no salts, metals)'!N2283,"&lt;=1"),IF(COUNTIF('Master list(no salts, metals)'!$K2283:$Y2283, "#N/A")=14,TRUE,FALSE))</f>
        <v>0</v>
      </c>
      <c r="O2291" t="b">
        <f>AND(COUNTIF('Master list(no salts, metals)'!O2283,"&lt;=1"),IF(COUNTIF('Master list(no salts, metals)'!$K2283:$Y2283, "#N/A")=14,TRUE,FALSE))</f>
        <v>0</v>
      </c>
      <c r="P2291" t="b">
        <f>AND(COUNTIF('Master list(no salts, metals)'!P2283,"&lt;=1"),IF(COUNTIF('Master list(no salts, metals)'!$K2283:$Y2283, "#N/A")=14,TRUE,FALSE))</f>
        <v>0</v>
      </c>
      <c r="Q2291" t="b">
        <f>AND(COUNTIF('Master list(no salts, metals)'!Q2283,"&lt;=1"),IF(COUNTIF('Master list(no salts, metals)'!$K2283:$Y2283, "#N/A")=14,TRUE,FALSE))</f>
        <v>0</v>
      </c>
      <c r="R2291" t="b">
        <f>AND(COUNTIF('Master list(no salts, metals)'!R2283,"&lt;=1"),IF(COUNTIF('Master list(no salts, metals)'!$K2283:$Y2283, "#N/A")=14,TRUE,FALSE))</f>
        <v>0</v>
      </c>
      <c r="S2291" t="b">
        <f>AND(COUNTIF('Master list(no salts, metals)'!S2283,"&lt;=1"),IF(COUNTIF('Master list(no salts, metals)'!$K2283:$Y2283, "#N/A")=14,TRUE,FALSE))</f>
        <v>0</v>
      </c>
      <c r="T2291" t="b">
        <f>AND(COUNTIF('Master list(no salts, metals)'!T2283,"&lt;=1"),IF(COUNTIF('Master list(no salts, metals)'!$K2283:$Y2283, "#N/A")=14,TRUE,FALSE))</f>
        <v>0</v>
      </c>
      <c r="U2291" t="b">
        <f>AND(COUNTIF('Master list(no salts, metals)'!U2283,"&lt;=1"),IF(COUNTIF('Master list(no salts, metals)'!$K2283:$Y2283, "#N/A")=14,TRUE,FALSE))</f>
        <v>0</v>
      </c>
      <c r="V2291" t="b">
        <f>AND(COUNTIF('Master list(no salts, metals)'!V2283,"&lt;=1"),IF(COUNTIF('Master list(no salts, metals)'!$K2283:$Y2283, "#N/A")=14,TRUE,FALSE))</f>
        <v>0</v>
      </c>
      <c r="W2291" t="b">
        <f>AND(COUNTIF('Master list(no salts, metals)'!W2283,"&lt;=1"),IF(COUNTIF('Master list(no salts, metals)'!$K2283:$Y2283, "#N/A")=14,TRUE,FALSE))</f>
        <v>1</v>
      </c>
      <c r="X2291" t="b">
        <f>AND(COUNTIF('Master list(no salts, metals)'!X2283,"&lt;=1"),IF(COUNTIF('Master list(no salts, metals)'!$K2283:$Y2283, "#N/A")=14,TRUE,FALSE))</f>
        <v>0</v>
      </c>
      <c r="Y2291" t="b">
        <f>AND(COUNTIF('Master list(no salts, metals)'!Y2283,"&lt;=1"),IF(COUNTIF('Master list(no salts, metals)'!$K2283:$Y2283, "#N/A")=14,TRUE,FALSE))</f>
        <v>0</v>
      </c>
    </row>
    <row r="2292" spans="11:25" x14ac:dyDescent="0.25">
      <c r="K2292" t="b">
        <f>AND(COUNTIF('Master list(no salts, metals)'!K2284,"&lt;=1"),IF(COUNTIF('Master list(no salts, metals)'!$K2284:$Y2284, "#N/A")=14,TRUE,FALSE))</f>
        <v>0</v>
      </c>
      <c r="L2292" t="b">
        <f>AND(COUNTIF('Master list(no salts, metals)'!L2284,"&lt;=1"),IF(COUNTIF('Master list(no salts, metals)'!$K2284:$Y2284, "#N/A")=14,TRUE,FALSE))</f>
        <v>0</v>
      </c>
      <c r="M2292" t="b">
        <f>AND(COUNTIF('Master list(no salts, metals)'!M2284,"&lt;=1"),IF(COUNTIF('Master list(no salts, metals)'!$K2284:$Y2284, "#N/A")=14,TRUE,FALSE))</f>
        <v>0</v>
      </c>
      <c r="N2292" t="b">
        <f>AND(COUNTIF('Master list(no salts, metals)'!N2284,"&lt;=1"),IF(COUNTIF('Master list(no salts, metals)'!$K2284:$Y2284, "#N/A")=14,TRUE,FALSE))</f>
        <v>0</v>
      </c>
      <c r="O2292" t="b">
        <f>AND(COUNTIF('Master list(no salts, metals)'!O2284,"&lt;=1"),IF(COUNTIF('Master list(no salts, metals)'!$K2284:$Y2284, "#N/A")=14,TRUE,FALSE))</f>
        <v>0</v>
      </c>
      <c r="P2292" t="b">
        <f>AND(COUNTIF('Master list(no salts, metals)'!P2284,"&lt;=1"),IF(COUNTIF('Master list(no salts, metals)'!$K2284:$Y2284, "#N/A")=14,TRUE,FALSE))</f>
        <v>0</v>
      </c>
      <c r="Q2292" t="b">
        <f>AND(COUNTIF('Master list(no salts, metals)'!Q2284,"&lt;=1"),IF(COUNTIF('Master list(no salts, metals)'!$K2284:$Y2284, "#N/A")=14,TRUE,FALSE))</f>
        <v>0</v>
      </c>
      <c r="R2292" t="b">
        <f>AND(COUNTIF('Master list(no salts, metals)'!R2284,"&lt;=1"),IF(COUNTIF('Master list(no salts, metals)'!$K2284:$Y2284, "#N/A")=14,TRUE,FALSE))</f>
        <v>0</v>
      </c>
      <c r="S2292" t="b">
        <f>AND(COUNTIF('Master list(no salts, metals)'!S2284,"&lt;=1"),IF(COUNTIF('Master list(no salts, metals)'!$K2284:$Y2284, "#N/A")=14,TRUE,FALSE))</f>
        <v>0</v>
      </c>
      <c r="T2292" t="b">
        <f>AND(COUNTIF('Master list(no salts, metals)'!T2284,"&lt;=1"),IF(COUNTIF('Master list(no salts, metals)'!$K2284:$Y2284, "#N/A")=14,TRUE,FALSE))</f>
        <v>0</v>
      </c>
      <c r="U2292" t="b">
        <f>AND(COUNTIF('Master list(no salts, metals)'!U2284,"&lt;=1"),IF(COUNTIF('Master list(no salts, metals)'!$K2284:$Y2284, "#N/A")=14,TRUE,FALSE))</f>
        <v>0</v>
      </c>
      <c r="V2292" t="b">
        <f>AND(COUNTIF('Master list(no salts, metals)'!V2284,"&lt;=1"),IF(COUNTIF('Master list(no salts, metals)'!$K2284:$Y2284, "#N/A")=14,TRUE,FALSE))</f>
        <v>0</v>
      </c>
      <c r="W2292" t="b">
        <f>AND(COUNTIF('Master list(no salts, metals)'!W2284,"&lt;=1"),IF(COUNTIF('Master list(no salts, metals)'!$K2284:$Y2284, "#N/A")=14,TRUE,FALSE))</f>
        <v>0</v>
      </c>
      <c r="X2292" t="b">
        <f>AND(COUNTIF('Master list(no salts, metals)'!X2284,"&lt;=1"),IF(COUNTIF('Master list(no salts, metals)'!$K2284:$Y2284, "#N/A")=14,TRUE,FALSE))</f>
        <v>0</v>
      </c>
      <c r="Y2292" t="b">
        <f>AND(COUNTIF('Master list(no salts, metals)'!Y2284,"&lt;=1"),IF(COUNTIF('Master list(no salts, metals)'!$K2284:$Y2284, "#N/A")=14,TRUE,FALSE))</f>
        <v>0</v>
      </c>
    </row>
    <row r="2293" spans="11:25" x14ac:dyDescent="0.25">
      <c r="K2293" t="b">
        <f>AND(COUNTIF('Master list(no salts, metals)'!K2285,"&lt;=1"),IF(COUNTIF('Master list(no salts, metals)'!$K2285:$Y2285, "#N/A")=14,TRUE,FALSE))</f>
        <v>0</v>
      </c>
      <c r="L2293" t="b">
        <f>AND(COUNTIF('Master list(no salts, metals)'!L2285,"&lt;=1"),IF(COUNTIF('Master list(no salts, metals)'!$K2285:$Y2285, "#N/A")=14,TRUE,FALSE))</f>
        <v>0</v>
      </c>
      <c r="M2293" t="b">
        <f>AND(COUNTIF('Master list(no salts, metals)'!M2285,"&lt;=1"),IF(COUNTIF('Master list(no salts, metals)'!$K2285:$Y2285, "#N/A")=14,TRUE,FALSE))</f>
        <v>0</v>
      </c>
      <c r="N2293" t="b">
        <f>AND(COUNTIF('Master list(no salts, metals)'!N2285,"&lt;=1"),IF(COUNTIF('Master list(no salts, metals)'!$K2285:$Y2285, "#N/A")=14,TRUE,FALSE))</f>
        <v>0</v>
      </c>
      <c r="O2293" t="b">
        <f>AND(COUNTIF('Master list(no salts, metals)'!O2285,"&lt;=1"),IF(COUNTIF('Master list(no salts, metals)'!$K2285:$Y2285, "#N/A")=14,TRUE,FALSE))</f>
        <v>0</v>
      </c>
      <c r="P2293" t="b">
        <f>AND(COUNTIF('Master list(no salts, metals)'!P2285,"&lt;=1"),IF(COUNTIF('Master list(no salts, metals)'!$K2285:$Y2285, "#N/A")=14,TRUE,FALSE))</f>
        <v>0</v>
      </c>
      <c r="Q2293" t="b">
        <f>AND(COUNTIF('Master list(no salts, metals)'!Q2285,"&lt;=1"),IF(COUNTIF('Master list(no salts, metals)'!$K2285:$Y2285, "#N/A")=14,TRUE,FALSE))</f>
        <v>0</v>
      </c>
      <c r="R2293" t="b">
        <f>AND(COUNTIF('Master list(no salts, metals)'!R2285,"&lt;=1"),IF(COUNTIF('Master list(no salts, metals)'!$K2285:$Y2285, "#N/A")=14,TRUE,FALSE))</f>
        <v>0</v>
      </c>
      <c r="S2293" t="b">
        <f>AND(COUNTIF('Master list(no salts, metals)'!S2285,"&lt;=1"),IF(COUNTIF('Master list(no salts, metals)'!$K2285:$Y2285, "#N/A")=14,TRUE,FALSE))</f>
        <v>0</v>
      </c>
      <c r="T2293" t="b">
        <f>AND(COUNTIF('Master list(no salts, metals)'!T2285,"&lt;=1"),IF(COUNTIF('Master list(no salts, metals)'!$K2285:$Y2285, "#N/A")=14,TRUE,FALSE))</f>
        <v>0</v>
      </c>
      <c r="U2293" t="b">
        <f>AND(COUNTIF('Master list(no salts, metals)'!U2285,"&lt;=1"),IF(COUNTIF('Master list(no salts, metals)'!$K2285:$Y2285, "#N/A")=14,TRUE,FALSE))</f>
        <v>0</v>
      </c>
      <c r="V2293" t="b">
        <f>AND(COUNTIF('Master list(no salts, metals)'!V2285,"&lt;=1"),IF(COUNTIF('Master list(no salts, metals)'!$K2285:$Y2285, "#N/A")=14,TRUE,FALSE))</f>
        <v>0</v>
      </c>
      <c r="W2293" t="b">
        <f>AND(COUNTIF('Master list(no salts, metals)'!W2285,"&lt;=1"),IF(COUNTIF('Master list(no salts, metals)'!$K2285:$Y2285, "#N/A")=14,TRUE,FALSE))</f>
        <v>1</v>
      </c>
      <c r="X2293" t="b">
        <f>AND(COUNTIF('Master list(no salts, metals)'!X2285,"&lt;=1"),IF(COUNTIF('Master list(no salts, metals)'!$K2285:$Y2285, "#N/A")=14,TRUE,FALSE))</f>
        <v>0</v>
      </c>
      <c r="Y2293" t="b">
        <f>AND(COUNTIF('Master list(no salts, metals)'!Y2285,"&lt;=1"),IF(COUNTIF('Master list(no salts, metals)'!$K2285:$Y2285, "#N/A")=14,TRUE,FALSE))</f>
        <v>0</v>
      </c>
    </row>
    <row r="2294" spans="11:25" x14ac:dyDescent="0.25">
      <c r="K2294" t="b">
        <f>AND(COUNTIF('Master list(no salts, metals)'!K2286,"&lt;=1"),IF(COUNTIF('Master list(no salts, metals)'!$K2286:$Y2286, "#N/A")=14,TRUE,FALSE))</f>
        <v>0</v>
      </c>
      <c r="L2294" t="b">
        <f>AND(COUNTIF('Master list(no salts, metals)'!L2286,"&lt;=1"),IF(COUNTIF('Master list(no salts, metals)'!$K2286:$Y2286, "#N/A")=14,TRUE,FALSE))</f>
        <v>0</v>
      </c>
      <c r="M2294" t="b">
        <f>AND(COUNTIF('Master list(no salts, metals)'!M2286,"&lt;=1"),IF(COUNTIF('Master list(no salts, metals)'!$K2286:$Y2286, "#N/A")=14,TRUE,FALSE))</f>
        <v>0</v>
      </c>
      <c r="N2294" t="b">
        <f>AND(COUNTIF('Master list(no salts, metals)'!N2286,"&lt;=1"),IF(COUNTIF('Master list(no salts, metals)'!$K2286:$Y2286, "#N/A")=14,TRUE,FALSE))</f>
        <v>0</v>
      </c>
      <c r="O2294" t="b">
        <f>AND(COUNTIF('Master list(no salts, metals)'!O2286,"&lt;=1"),IF(COUNTIF('Master list(no salts, metals)'!$K2286:$Y2286, "#N/A")=14,TRUE,FALSE))</f>
        <v>0</v>
      </c>
      <c r="P2294" t="b">
        <f>AND(COUNTIF('Master list(no salts, metals)'!P2286,"&lt;=1"),IF(COUNTIF('Master list(no salts, metals)'!$K2286:$Y2286, "#N/A")=14,TRUE,FALSE))</f>
        <v>0</v>
      </c>
      <c r="Q2294" t="b">
        <f>AND(COUNTIF('Master list(no salts, metals)'!Q2286,"&lt;=1"),IF(COUNTIF('Master list(no salts, metals)'!$K2286:$Y2286, "#N/A")=14,TRUE,FALSE))</f>
        <v>0</v>
      </c>
      <c r="R2294" t="b">
        <f>AND(COUNTIF('Master list(no salts, metals)'!R2286,"&lt;=1"),IF(COUNTIF('Master list(no salts, metals)'!$K2286:$Y2286, "#N/A")=14,TRUE,FALSE))</f>
        <v>0</v>
      </c>
      <c r="S2294" t="b">
        <f>AND(COUNTIF('Master list(no salts, metals)'!S2286,"&lt;=1"),IF(COUNTIF('Master list(no salts, metals)'!$K2286:$Y2286, "#N/A")=14,TRUE,FALSE))</f>
        <v>0</v>
      </c>
      <c r="T2294" t="b">
        <f>AND(COUNTIF('Master list(no salts, metals)'!T2286,"&lt;=1"),IF(COUNTIF('Master list(no salts, metals)'!$K2286:$Y2286, "#N/A")=14,TRUE,FALSE))</f>
        <v>0</v>
      </c>
      <c r="U2294" t="b">
        <f>AND(COUNTIF('Master list(no salts, metals)'!U2286,"&lt;=1"),IF(COUNTIF('Master list(no salts, metals)'!$K2286:$Y2286, "#N/A")=14,TRUE,FALSE))</f>
        <v>0</v>
      </c>
      <c r="V2294" t="b">
        <f>AND(COUNTIF('Master list(no salts, metals)'!V2286,"&lt;=1"),IF(COUNTIF('Master list(no salts, metals)'!$K2286:$Y2286, "#N/A")=14,TRUE,FALSE))</f>
        <v>0</v>
      </c>
      <c r="W2294" t="b">
        <f>AND(COUNTIF('Master list(no salts, metals)'!W2286,"&lt;=1"),IF(COUNTIF('Master list(no salts, metals)'!$K2286:$Y2286, "#N/A")=14,TRUE,FALSE))</f>
        <v>0</v>
      </c>
      <c r="X2294" t="b">
        <f>AND(COUNTIF('Master list(no salts, metals)'!X2286,"&lt;=1"),IF(COUNTIF('Master list(no salts, metals)'!$K2286:$Y2286, "#N/A")=14,TRUE,FALSE))</f>
        <v>0</v>
      </c>
      <c r="Y2294" t="b">
        <f>AND(COUNTIF('Master list(no salts, metals)'!Y2286,"&lt;=1"),IF(COUNTIF('Master list(no salts, metals)'!$K2286:$Y2286, "#N/A")=14,TRUE,FALSE))</f>
        <v>0</v>
      </c>
    </row>
    <row r="2295" spans="11:25" x14ac:dyDescent="0.25">
      <c r="K2295" t="b">
        <f>AND(COUNTIF('Master list(no salts, metals)'!K2287,"&lt;=1"),IF(COUNTIF('Master list(no salts, metals)'!$K2287:$Y2287, "#N/A")=14,TRUE,FALSE))</f>
        <v>0</v>
      </c>
      <c r="L2295" t="b">
        <f>AND(COUNTIF('Master list(no salts, metals)'!L2287,"&lt;=1"),IF(COUNTIF('Master list(no salts, metals)'!$K2287:$Y2287, "#N/A")=14,TRUE,FALSE))</f>
        <v>0</v>
      </c>
      <c r="M2295" t="b">
        <f>AND(COUNTIF('Master list(no salts, metals)'!M2287,"&lt;=1"),IF(COUNTIF('Master list(no salts, metals)'!$K2287:$Y2287, "#N/A")=14,TRUE,FALSE))</f>
        <v>0</v>
      </c>
      <c r="N2295" t="b">
        <f>AND(COUNTIF('Master list(no salts, metals)'!N2287,"&lt;=1"),IF(COUNTIF('Master list(no salts, metals)'!$K2287:$Y2287, "#N/A")=14,TRUE,FALSE))</f>
        <v>0</v>
      </c>
      <c r="O2295" t="b">
        <f>AND(COUNTIF('Master list(no salts, metals)'!O2287,"&lt;=1"),IF(COUNTIF('Master list(no salts, metals)'!$K2287:$Y2287, "#N/A")=14,TRUE,FALSE))</f>
        <v>0</v>
      </c>
      <c r="P2295" t="b">
        <f>AND(COUNTIF('Master list(no salts, metals)'!P2287,"&lt;=1"),IF(COUNTIF('Master list(no salts, metals)'!$K2287:$Y2287, "#N/A")=14,TRUE,FALSE))</f>
        <v>0</v>
      </c>
      <c r="Q2295" t="b">
        <f>AND(COUNTIF('Master list(no salts, metals)'!Q2287,"&lt;=1"),IF(COUNTIF('Master list(no salts, metals)'!$K2287:$Y2287, "#N/A")=14,TRUE,FALSE))</f>
        <v>0</v>
      </c>
      <c r="R2295" t="b">
        <f>AND(COUNTIF('Master list(no salts, metals)'!R2287,"&lt;=1"),IF(COUNTIF('Master list(no salts, metals)'!$K2287:$Y2287, "#N/A")=14,TRUE,FALSE))</f>
        <v>0</v>
      </c>
      <c r="S2295" t="b">
        <f>AND(COUNTIF('Master list(no salts, metals)'!S2287,"&lt;=1"),IF(COUNTIF('Master list(no salts, metals)'!$K2287:$Y2287, "#N/A")=14,TRUE,FALSE))</f>
        <v>0</v>
      </c>
      <c r="T2295" t="b">
        <f>AND(COUNTIF('Master list(no salts, metals)'!T2287,"&lt;=1"),IF(COUNTIF('Master list(no salts, metals)'!$K2287:$Y2287, "#N/A")=14,TRUE,FALSE))</f>
        <v>0</v>
      </c>
      <c r="U2295" t="b">
        <f>AND(COUNTIF('Master list(no salts, metals)'!U2287,"&lt;=1"),IF(COUNTIF('Master list(no salts, metals)'!$K2287:$Y2287, "#N/A")=14,TRUE,FALSE))</f>
        <v>0</v>
      </c>
      <c r="V2295" t="b">
        <f>AND(COUNTIF('Master list(no salts, metals)'!V2287,"&lt;=1"),IF(COUNTIF('Master list(no salts, metals)'!$K2287:$Y2287, "#N/A")=14,TRUE,FALSE))</f>
        <v>0</v>
      </c>
      <c r="W2295" t="b">
        <f>AND(COUNTIF('Master list(no salts, metals)'!W2287,"&lt;=1"),IF(COUNTIF('Master list(no salts, metals)'!$K2287:$Y2287, "#N/A")=14,TRUE,FALSE))</f>
        <v>1</v>
      </c>
      <c r="X2295" t="b">
        <f>AND(COUNTIF('Master list(no salts, metals)'!X2287,"&lt;=1"),IF(COUNTIF('Master list(no salts, metals)'!$K2287:$Y2287, "#N/A")=14,TRUE,FALSE))</f>
        <v>0</v>
      </c>
      <c r="Y2295" t="b">
        <f>AND(COUNTIF('Master list(no salts, metals)'!Y2287,"&lt;=1"),IF(COUNTIF('Master list(no salts, metals)'!$K2287:$Y2287, "#N/A")=14,TRUE,FALSE))</f>
        <v>0</v>
      </c>
    </row>
    <row r="2296" spans="11:25" x14ac:dyDescent="0.25">
      <c r="K2296" t="b">
        <f>AND(COUNTIF('Master list(no salts, metals)'!K2288,"&lt;=1"),IF(COUNTIF('Master list(no salts, metals)'!$K2288:$Y2288, "#N/A")=14,TRUE,FALSE))</f>
        <v>0</v>
      </c>
      <c r="L2296" t="b">
        <f>AND(COUNTIF('Master list(no salts, metals)'!L2288,"&lt;=1"),IF(COUNTIF('Master list(no salts, metals)'!$K2288:$Y2288, "#N/A")=14,TRUE,FALSE))</f>
        <v>0</v>
      </c>
      <c r="M2296" t="b">
        <f>AND(COUNTIF('Master list(no salts, metals)'!M2288,"&lt;=1"),IF(COUNTIF('Master list(no salts, metals)'!$K2288:$Y2288, "#N/A")=14,TRUE,FALSE))</f>
        <v>0</v>
      </c>
      <c r="N2296" t="b">
        <f>AND(COUNTIF('Master list(no salts, metals)'!N2288,"&lt;=1"),IF(COUNTIF('Master list(no salts, metals)'!$K2288:$Y2288, "#N/A")=14,TRUE,FALSE))</f>
        <v>0</v>
      </c>
      <c r="O2296" t="b">
        <f>AND(COUNTIF('Master list(no salts, metals)'!O2288,"&lt;=1"),IF(COUNTIF('Master list(no salts, metals)'!$K2288:$Y2288, "#N/A")=14,TRUE,FALSE))</f>
        <v>0</v>
      </c>
      <c r="P2296" t="b">
        <f>AND(COUNTIF('Master list(no salts, metals)'!P2288,"&lt;=1"),IF(COUNTIF('Master list(no salts, metals)'!$K2288:$Y2288, "#N/A")=14,TRUE,FALSE))</f>
        <v>0</v>
      </c>
      <c r="Q2296" t="b">
        <f>AND(COUNTIF('Master list(no salts, metals)'!Q2288,"&lt;=1"),IF(COUNTIF('Master list(no salts, metals)'!$K2288:$Y2288, "#N/A")=14,TRUE,FALSE))</f>
        <v>0</v>
      </c>
      <c r="R2296" t="b">
        <f>AND(COUNTIF('Master list(no salts, metals)'!R2288,"&lt;=1"),IF(COUNTIF('Master list(no salts, metals)'!$K2288:$Y2288, "#N/A")=14,TRUE,FALSE))</f>
        <v>0</v>
      </c>
      <c r="S2296" t="b">
        <f>AND(COUNTIF('Master list(no salts, metals)'!S2288,"&lt;=1"),IF(COUNTIF('Master list(no salts, metals)'!$K2288:$Y2288, "#N/A")=14,TRUE,FALSE))</f>
        <v>0</v>
      </c>
      <c r="T2296" t="b">
        <f>AND(COUNTIF('Master list(no salts, metals)'!T2288,"&lt;=1"),IF(COUNTIF('Master list(no salts, metals)'!$K2288:$Y2288, "#N/A")=14,TRUE,FALSE))</f>
        <v>0</v>
      </c>
      <c r="U2296" t="b">
        <f>AND(COUNTIF('Master list(no salts, metals)'!U2288,"&lt;=1"),IF(COUNTIF('Master list(no salts, metals)'!$K2288:$Y2288, "#N/A")=14,TRUE,FALSE))</f>
        <v>0</v>
      </c>
      <c r="V2296" t="b">
        <f>AND(COUNTIF('Master list(no salts, metals)'!V2288,"&lt;=1"),IF(COUNTIF('Master list(no salts, metals)'!$K2288:$Y2288, "#N/A")=14,TRUE,FALSE))</f>
        <v>0</v>
      </c>
      <c r="W2296" t="b">
        <f>AND(COUNTIF('Master list(no salts, metals)'!W2288,"&lt;=1"),IF(COUNTIF('Master list(no salts, metals)'!$K2288:$Y2288, "#N/A")=14,TRUE,FALSE))</f>
        <v>1</v>
      </c>
      <c r="X2296" t="b">
        <f>AND(COUNTIF('Master list(no salts, metals)'!X2288,"&lt;=1"),IF(COUNTIF('Master list(no salts, metals)'!$K2288:$Y2288, "#N/A")=14,TRUE,FALSE))</f>
        <v>0</v>
      </c>
      <c r="Y2296" t="b">
        <f>AND(COUNTIF('Master list(no salts, metals)'!Y2288,"&lt;=1"),IF(COUNTIF('Master list(no salts, metals)'!$K2288:$Y2288, "#N/A")=14,TRUE,FALSE))</f>
        <v>0</v>
      </c>
    </row>
    <row r="2297" spans="11:25" x14ac:dyDescent="0.25">
      <c r="K2297" t="b">
        <f>AND(COUNTIF('Master list(no salts, metals)'!K2289,"&lt;=1"),IF(COUNTIF('Master list(no salts, metals)'!$K2289:$Y2289, "#N/A")=14,TRUE,FALSE))</f>
        <v>0</v>
      </c>
      <c r="L2297" t="b">
        <f>AND(COUNTIF('Master list(no salts, metals)'!L2289,"&lt;=1"),IF(COUNTIF('Master list(no salts, metals)'!$K2289:$Y2289, "#N/A")=14,TRUE,FALSE))</f>
        <v>0</v>
      </c>
      <c r="M2297" t="b">
        <f>AND(COUNTIF('Master list(no salts, metals)'!M2289,"&lt;=1"),IF(COUNTIF('Master list(no salts, metals)'!$K2289:$Y2289, "#N/A")=14,TRUE,FALSE))</f>
        <v>0</v>
      </c>
      <c r="N2297" t="b">
        <f>AND(COUNTIF('Master list(no salts, metals)'!N2289,"&lt;=1"),IF(COUNTIF('Master list(no salts, metals)'!$K2289:$Y2289, "#N/A")=14,TRUE,FALSE))</f>
        <v>0</v>
      </c>
      <c r="O2297" t="b">
        <f>AND(COUNTIF('Master list(no salts, metals)'!O2289,"&lt;=1"),IF(COUNTIF('Master list(no salts, metals)'!$K2289:$Y2289, "#N/A")=14,TRUE,FALSE))</f>
        <v>0</v>
      </c>
      <c r="P2297" t="b">
        <f>AND(COUNTIF('Master list(no salts, metals)'!P2289,"&lt;=1"),IF(COUNTIF('Master list(no salts, metals)'!$K2289:$Y2289, "#N/A")=14,TRUE,FALSE))</f>
        <v>0</v>
      </c>
      <c r="Q2297" t="b">
        <f>AND(COUNTIF('Master list(no salts, metals)'!Q2289,"&lt;=1"),IF(COUNTIF('Master list(no salts, metals)'!$K2289:$Y2289, "#N/A")=14,TRUE,FALSE))</f>
        <v>0</v>
      </c>
      <c r="R2297" t="b">
        <f>AND(COUNTIF('Master list(no salts, metals)'!R2289,"&lt;=1"),IF(COUNTIF('Master list(no salts, metals)'!$K2289:$Y2289, "#N/A")=14,TRUE,FALSE))</f>
        <v>0</v>
      </c>
      <c r="S2297" t="b">
        <f>AND(COUNTIF('Master list(no salts, metals)'!S2289,"&lt;=1"),IF(COUNTIF('Master list(no salts, metals)'!$K2289:$Y2289, "#N/A")=14,TRUE,FALSE))</f>
        <v>0</v>
      </c>
      <c r="T2297" t="b">
        <f>AND(COUNTIF('Master list(no salts, metals)'!T2289,"&lt;=1"),IF(COUNTIF('Master list(no salts, metals)'!$K2289:$Y2289, "#N/A")=14,TRUE,FALSE))</f>
        <v>0</v>
      </c>
      <c r="U2297" t="b">
        <f>AND(COUNTIF('Master list(no salts, metals)'!U2289,"&lt;=1"),IF(COUNTIF('Master list(no salts, metals)'!$K2289:$Y2289, "#N/A")=14,TRUE,FALSE))</f>
        <v>0</v>
      </c>
      <c r="V2297" t="b">
        <f>AND(COUNTIF('Master list(no salts, metals)'!V2289,"&lt;=1"),IF(COUNTIF('Master list(no salts, metals)'!$K2289:$Y2289, "#N/A")=14,TRUE,FALSE))</f>
        <v>0</v>
      </c>
      <c r="W2297" t="b">
        <f>AND(COUNTIF('Master list(no salts, metals)'!W2289,"&lt;=1"),IF(COUNTIF('Master list(no salts, metals)'!$K2289:$Y2289, "#N/A")=14,TRUE,FALSE))</f>
        <v>0</v>
      </c>
      <c r="X2297" t="b">
        <f>AND(COUNTIF('Master list(no salts, metals)'!X2289,"&lt;=1"),IF(COUNTIF('Master list(no salts, metals)'!$K2289:$Y2289, "#N/A")=14,TRUE,FALSE))</f>
        <v>0</v>
      </c>
      <c r="Y2297" t="b">
        <f>AND(COUNTIF('Master list(no salts, metals)'!Y2289,"&lt;=1"),IF(COUNTIF('Master list(no salts, metals)'!$K2289:$Y2289, "#N/A")=14,TRUE,FALSE))</f>
        <v>0</v>
      </c>
    </row>
    <row r="2298" spans="11:25" x14ac:dyDescent="0.25">
      <c r="K2298" t="b">
        <f>AND(COUNTIF('Master list(no salts, metals)'!K2290,"&lt;=1"),IF(COUNTIF('Master list(no salts, metals)'!$K2290:$Y2290, "#N/A")=14,TRUE,FALSE))</f>
        <v>0</v>
      </c>
      <c r="L2298" t="b">
        <f>AND(COUNTIF('Master list(no salts, metals)'!L2290,"&lt;=1"),IF(COUNTIF('Master list(no salts, metals)'!$K2290:$Y2290, "#N/A")=14,TRUE,FALSE))</f>
        <v>0</v>
      </c>
      <c r="M2298" t="b">
        <f>AND(COUNTIF('Master list(no salts, metals)'!M2290,"&lt;=1"),IF(COUNTIF('Master list(no salts, metals)'!$K2290:$Y2290, "#N/A")=14,TRUE,FALSE))</f>
        <v>0</v>
      </c>
      <c r="N2298" t="b">
        <f>AND(COUNTIF('Master list(no salts, metals)'!N2290,"&lt;=1"),IF(COUNTIF('Master list(no salts, metals)'!$K2290:$Y2290, "#N/A")=14,TRUE,FALSE))</f>
        <v>0</v>
      </c>
      <c r="O2298" t="b">
        <f>AND(COUNTIF('Master list(no salts, metals)'!O2290,"&lt;=1"),IF(COUNTIF('Master list(no salts, metals)'!$K2290:$Y2290, "#N/A")=14,TRUE,FALSE))</f>
        <v>0</v>
      </c>
      <c r="P2298" t="b">
        <f>AND(COUNTIF('Master list(no salts, metals)'!P2290,"&lt;=1"),IF(COUNTIF('Master list(no salts, metals)'!$K2290:$Y2290, "#N/A")=14,TRUE,FALSE))</f>
        <v>0</v>
      </c>
      <c r="Q2298" t="b">
        <f>AND(COUNTIF('Master list(no salts, metals)'!Q2290,"&lt;=1"),IF(COUNTIF('Master list(no salts, metals)'!$K2290:$Y2290, "#N/A")=14,TRUE,FALSE))</f>
        <v>0</v>
      </c>
      <c r="R2298" t="b">
        <f>AND(COUNTIF('Master list(no salts, metals)'!R2290,"&lt;=1"),IF(COUNTIF('Master list(no salts, metals)'!$K2290:$Y2290, "#N/A")=14,TRUE,FALSE))</f>
        <v>0</v>
      </c>
      <c r="S2298" t="b">
        <f>AND(COUNTIF('Master list(no salts, metals)'!S2290,"&lt;=1"),IF(COUNTIF('Master list(no salts, metals)'!$K2290:$Y2290, "#N/A")=14,TRUE,FALSE))</f>
        <v>0</v>
      </c>
      <c r="T2298" t="b">
        <f>AND(COUNTIF('Master list(no salts, metals)'!T2290,"&lt;=1"),IF(COUNTIF('Master list(no salts, metals)'!$K2290:$Y2290, "#N/A")=14,TRUE,FALSE))</f>
        <v>0</v>
      </c>
      <c r="U2298" t="b">
        <f>AND(COUNTIF('Master list(no salts, metals)'!U2290,"&lt;=1"),IF(COUNTIF('Master list(no salts, metals)'!$K2290:$Y2290, "#N/A")=14,TRUE,FALSE))</f>
        <v>0</v>
      </c>
      <c r="V2298" t="b">
        <f>AND(COUNTIF('Master list(no salts, metals)'!V2290,"&lt;=1"),IF(COUNTIF('Master list(no salts, metals)'!$K2290:$Y2290, "#N/A")=14,TRUE,FALSE))</f>
        <v>0</v>
      </c>
      <c r="W2298" t="b">
        <f>AND(COUNTIF('Master list(no salts, metals)'!W2290,"&lt;=1"),IF(COUNTIF('Master list(no salts, metals)'!$K2290:$Y2290, "#N/A")=14,TRUE,FALSE))</f>
        <v>1</v>
      </c>
      <c r="X2298" t="b">
        <f>AND(COUNTIF('Master list(no salts, metals)'!X2290,"&lt;=1"),IF(COUNTIF('Master list(no salts, metals)'!$K2290:$Y2290, "#N/A")=14,TRUE,FALSE))</f>
        <v>0</v>
      </c>
      <c r="Y2298" t="b">
        <f>AND(COUNTIF('Master list(no salts, metals)'!Y2290,"&lt;=1"),IF(COUNTIF('Master list(no salts, metals)'!$K2290:$Y2290, "#N/A")=14,TRUE,FALSE))</f>
        <v>0</v>
      </c>
    </row>
    <row r="2299" spans="11:25" x14ac:dyDescent="0.25">
      <c r="K2299" t="b">
        <f>AND(COUNTIF('Master list(no salts, metals)'!K2291,"&lt;=1"),IF(COUNTIF('Master list(no salts, metals)'!$K2291:$Y2291, "#N/A")=14,TRUE,FALSE))</f>
        <v>0</v>
      </c>
      <c r="L2299" t="b">
        <f>AND(COUNTIF('Master list(no salts, metals)'!L2291,"&lt;=1"),IF(COUNTIF('Master list(no salts, metals)'!$K2291:$Y2291, "#N/A")=14,TRUE,FALSE))</f>
        <v>0</v>
      </c>
      <c r="M2299" t="b">
        <f>AND(COUNTIF('Master list(no salts, metals)'!M2291,"&lt;=1"),IF(COUNTIF('Master list(no salts, metals)'!$K2291:$Y2291, "#N/A")=14,TRUE,FALSE))</f>
        <v>0</v>
      </c>
      <c r="N2299" t="b">
        <f>AND(COUNTIF('Master list(no salts, metals)'!N2291,"&lt;=1"),IF(COUNTIF('Master list(no salts, metals)'!$K2291:$Y2291, "#N/A")=14,TRUE,FALSE))</f>
        <v>0</v>
      </c>
      <c r="O2299" t="b">
        <f>AND(COUNTIF('Master list(no salts, metals)'!O2291,"&lt;=1"),IF(COUNTIF('Master list(no salts, metals)'!$K2291:$Y2291, "#N/A")=14,TRUE,FALSE))</f>
        <v>0</v>
      </c>
      <c r="P2299" t="b">
        <f>AND(COUNTIF('Master list(no salts, metals)'!P2291,"&lt;=1"),IF(COUNTIF('Master list(no salts, metals)'!$K2291:$Y2291, "#N/A")=14,TRUE,FALSE))</f>
        <v>0</v>
      </c>
      <c r="Q2299" t="b">
        <f>AND(COUNTIF('Master list(no salts, metals)'!Q2291,"&lt;=1"),IF(COUNTIF('Master list(no salts, metals)'!$K2291:$Y2291, "#N/A")=14,TRUE,FALSE))</f>
        <v>0</v>
      </c>
      <c r="R2299" t="b">
        <f>AND(COUNTIF('Master list(no salts, metals)'!R2291,"&lt;=1"),IF(COUNTIF('Master list(no salts, metals)'!$K2291:$Y2291, "#N/A")=14,TRUE,FALSE))</f>
        <v>0</v>
      </c>
      <c r="S2299" t="b">
        <f>AND(COUNTIF('Master list(no salts, metals)'!S2291,"&lt;=1"),IF(COUNTIF('Master list(no salts, metals)'!$K2291:$Y2291, "#N/A")=14,TRUE,FALSE))</f>
        <v>0</v>
      </c>
      <c r="T2299" t="b">
        <f>AND(COUNTIF('Master list(no salts, metals)'!T2291,"&lt;=1"),IF(COUNTIF('Master list(no salts, metals)'!$K2291:$Y2291, "#N/A")=14,TRUE,FALSE))</f>
        <v>0</v>
      </c>
      <c r="U2299" t="b">
        <f>AND(COUNTIF('Master list(no salts, metals)'!U2291,"&lt;=1"),IF(COUNTIF('Master list(no salts, metals)'!$K2291:$Y2291, "#N/A")=14,TRUE,FALSE))</f>
        <v>0</v>
      </c>
      <c r="V2299" t="b">
        <f>AND(COUNTIF('Master list(no salts, metals)'!V2291,"&lt;=1"),IF(COUNTIF('Master list(no salts, metals)'!$K2291:$Y2291, "#N/A")=14,TRUE,FALSE))</f>
        <v>0</v>
      </c>
      <c r="W2299" t="b">
        <f>AND(COUNTIF('Master list(no salts, metals)'!W2291,"&lt;=1"),IF(COUNTIF('Master list(no salts, metals)'!$K2291:$Y2291, "#N/A")=14,TRUE,FALSE))</f>
        <v>0</v>
      </c>
      <c r="X2299" t="b">
        <f>AND(COUNTIF('Master list(no salts, metals)'!X2291,"&lt;=1"),IF(COUNTIF('Master list(no salts, metals)'!$K2291:$Y2291, "#N/A")=14,TRUE,FALSE))</f>
        <v>1</v>
      </c>
      <c r="Y2299" t="b">
        <f>AND(COUNTIF('Master list(no salts, metals)'!Y2291,"&lt;=1"),IF(COUNTIF('Master list(no salts, metals)'!$K2291:$Y2291, "#N/A")=14,TRUE,FALSE))</f>
        <v>0</v>
      </c>
    </row>
    <row r="2300" spans="11:25" x14ac:dyDescent="0.25">
      <c r="K2300" t="b">
        <f>AND(COUNTIF('Master list(no salts, metals)'!K2292,"&lt;=1"),IF(COUNTIF('Master list(no salts, metals)'!$K2292:$Y2292, "#N/A")=14,TRUE,FALSE))</f>
        <v>0</v>
      </c>
      <c r="L2300" t="b">
        <f>AND(COUNTIF('Master list(no salts, metals)'!L2292,"&lt;=1"),IF(COUNTIF('Master list(no salts, metals)'!$K2292:$Y2292, "#N/A")=14,TRUE,FALSE))</f>
        <v>0</v>
      </c>
      <c r="M2300" t="b">
        <f>AND(COUNTIF('Master list(no salts, metals)'!M2292,"&lt;=1"),IF(COUNTIF('Master list(no salts, metals)'!$K2292:$Y2292, "#N/A")=14,TRUE,FALSE))</f>
        <v>0</v>
      </c>
      <c r="N2300" t="b">
        <f>AND(COUNTIF('Master list(no salts, metals)'!N2292,"&lt;=1"),IF(COUNTIF('Master list(no salts, metals)'!$K2292:$Y2292, "#N/A")=14,TRUE,FALSE))</f>
        <v>0</v>
      </c>
      <c r="O2300" t="b">
        <f>AND(COUNTIF('Master list(no salts, metals)'!O2292,"&lt;=1"),IF(COUNTIF('Master list(no salts, metals)'!$K2292:$Y2292, "#N/A")=14,TRUE,FALSE))</f>
        <v>0</v>
      </c>
      <c r="P2300" t="b">
        <f>AND(COUNTIF('Master list(no salts, metals)'!P2292,"&lt;=1"),IF(COUNTIF('Master list(no salts, metals)'!$K2292:$Y2292, "#N/A")=14,TRUE,FALSE))</f>
        <v>0</v>
      </c>
      <c r="Q2300" t="b">
        <f>AND(COUNTIF('Master list(no salts, metals)'!Q2292,"&lt;=1"),IF(COUNTIF('Master list(no salts, metals)'!$K2292:$Y2292, "#N/A")=14,TRUE,FALSE))</f>
        <v>0</v>
      </c>
      <c r="R2300" t="b">
        <f>AND(COUNTIF('Master list(no salts, metals)'!R2292,"&lt;=1"),IF(COUNTIF('Master list(no salts, metals)'!$K2292:$Y2292, "#N/A")=14,TRUE,FALSE))</f>
        <v>0</v>
      </c>
      <c r="S2300" t="b">
        <f>AND(COUNTIF('Master list(no salts, metals)'!S2292,"&lt;=1"),IF(COUNTIF('Master list(no salts, metals)'!$K2292:$Y2292, "#N/A")=14,TRUE,FALSE))</f>
        <v>0</v>
      </c>
      <c r="T2300" t="b">
        <f>AND(COUNTIF('Master list(no salts, metals)'!T2292,"&lt;=1"),IF(COUNTIF('Master list(no salts, metals)'!$K2292:$Y2292, "#N/A")=14,TRUE,FALSE))</f>
        <v>0</v>
      </c>
      <c r="U2300" t="b">
        <f>AND(COUNTIF('Master list(no salts, metals)'!U2292,"&lt;=1"),IF(COUNTIF('Master list(no salts, metals)'!$K2292:$Y2292, "#N/A")=14,TRUE,FALSE))</f>
        <v>0</v>
      </c>
      <c r="V2300" t="b">
        <f>AND(COUNTIF('Master list(no salts, metals)'!V2292,"&lt;=1"),IF(COUNTIF('Master list(no salts, metals)'!$K2292:$Y2292, "#N/A")=14,TRUE,FALSE))</f>
        <v>0</v>
      </c>
      <c r="W2300" t="b">
        <f>AND(COUNTIF('Master list(no salts, metals)'!W2292,"&lt;=1"),IF(COUNTIF('Master list(no salts, metals)'!$K2292:$Y2292, "#N/A")=14,TRUE,FALSE))</f>
        <v>0</v>
      </c>
      <c r="X2300" t="b">
        <f>AND(COUNTIF('Master list(no salts, metals)'!X2292,"&lt;=1"),IF(COUNTIF('Master list(no salts, metals)'!$K2292:$Y2292, "#N/A")=14,TRUE,FALSE))</f>
        <v>0</v>
      </c>
      <c r="Y2300" t="b">
        <f>AND(COUNTIF('Master list(no salts, metals)'!Y2292,"&lt;=1"),IF(COUNTIF('Master list(no salts, metals)'!$K2292:$Y2292, "#N/A")=14,TRUE,FALSE))</f>
        <v>0</v>
      </c>
    </row>
    <row r="2301" spans="11:25" x14ac:dyDescent="0.25">
      <c r="K2301" t="b">
        <f>AND(COUNTIF('Master list(no salts, metals)'!K2293,"&lt;=1"),IF(COUNTIF('Master list(no salts, metals)'!$K2293:$Y2293, "#N/A")=14,TRUE,FALSE))</f>
        <v>0</v>
      </c>
      <c r="L2301" t="b">
        <f>AND(COUNTIF('Master list(no salts, metals)'!L2293,"&lt;=1"),IF(COUNTIF('Master list(no salts, metals)'!$K2293:$Y2293, "#N/A")=14,TRUE,FALSE))</f>
        <v>0</v>
      </c>
      <c r="M2301" t="b">
        <f>AND(COUNTIF('Master list(no salts, metals)'!M2293,"&lt;=1"),IF(COUNTIF('Master list(no salts, metals)'!$K2293:$Y2293, "#N/A")=14,TRUE,FALSE))</f>
        <v>0</v>
      </c>
      <c r="N2301" t="b">
        <f>AND(COUNTIF('Master list(no salts, metals)'!N2293,"&lt;=1"),IF(COUNTIF('Master list(no salts, metals)'!$K2293:$Y2293, "#N/A")=14,TRUE,FALSE))</f>
        <v>0</v>
      </c>
      <c r="O2301" t="b">
        <f>AND(COUNTIF('Master list(no salts, metals)'!O2293,"&lt;=1"),IF(COUNTIF('Master list(no salts, metals)'!$K2293:$Y2293, "#N/A")=14,TRUE,FALSE))</f>
        <v>0</v>
      </c>
      <c r="P2301" t="b">
        <f>AND(COUNTIF('Master list(no salts, metals)'!P2293,"&lt;=1"),IF(COUNTIF('Master list(no salts, metals)'!$K2293:$Y2293, "#N/A")=14,TRUE,FALSE))</f>
        <v>0</v>
      </c>
      <c r="Q2301" t="b">
        <f>AND(COUNTIF('Master list(no salts, metals)'!Q2293,"&lt;=1"),IF(COUNTIF('Master list(no salts, metals)'!$K2293:$Y2293, "#N/A")=14,TRUE,FALSE))</f>
        <v>0</v>
      </c>
      <c r="R2301" t="b">
        <f>AND(COUNTIF('Master list(no salts, metals)'!R2293,"&lt;=1"),IF(COUNTIF('Master list(no salts, metals)'!$K2293:$Y2293, "#N/A")=14,TRUE,FALSE))</f>
        <v>0</v>
      </c>
      <c r="S2301" t="b">
        <f>AND(COUNTIF('Master list(no salts, metals)'!S2293,"&lt;=1"),IF(COUNTIF('Master list(no salts, metals)'!$K2293:$Y2293, "#N/A")=14,TRUE,FALSE))</f>
        <v>0</v>
      </c>
      <c r="T2301" t="b">
        <f>AND(COUNTIF('Master list(no salts, metals)'!T2293,"&lt;=1"),IF(COUNTIF('Master list(no salts, metals)'!$K2293:$Y2293, "#N/A")=14,TRUE,FALSE))</f>
        <v>0</v>
      </c>
      <c r="U2301" t="b">
        <f>AND(COUNTIF('Master list(no salts, metals)'!U2293,"&lt;=1"),IF(COUNTIF('Master list(no salts, metals)'!$K2293:$Y2293, "#N/A")=14,TRUE,FALSE))</f>
        <v>0</v>
      </c>
      <c r="V2301" t="b">
        <f>AND(COUNTIF('Master list(no salts, metals)'!V2293,"&lt;=1"),IF(COUNTIF('Master list(no salts, metals)'!$K2293:$Y2293, "#N/A")=14,TRUE,FALSE))</f>
        <v>0</v>
      </c>
      <c r="W2301" t="b">
        <f>AND(COUNTIF('Master list(no salts, metals)'!W2293,"&lt;=1"),IF(COUNTIF('Master list(no salts, metals)'!$K2293:$Y2293, "#N/A")=14,TRUE,FALSE))</f>
        <v>0</v>
      </c>
      <c r="X2301" t="b">
        <f>AND(COUNTIF('Master list(no salts, metals)'!X2293,"&lt;=1"),IF(COUNTIF('Master list(no salts, metals)'!$K2293:$Y2293, "#N/A")=14,TRUE,FALSE))</f>
        <v>0</v>
      </c>
      <c r="Y2301" t="b">
        <f>AND(COUNTIF('Master list(no salts, metals)'!Y2293,"&lt;=1"),IF(COUNTIF('Master list(no salts, metals)'!$K2293:$Y2293, "#N/A")=14,TRUE,FALSE))</f>
        <v>0</v>
      </c>
    </row>
    <row r="2302" spans="11:25" x14ac:dyDescent="0.25">
      <c r="K2302" t="b">
        <f>AND(COUNTIF('Master list(no salts, metals)'!K2294,"&lt;=1"),IF(COUNTIF('Master list(no salts, metals)'!$K2294:$Y2294, "#N/A")=14,TRUE,FALSE))</f>
        <v>0</v>
      </c>
      <c r="L2302" t="b">
        <f>AND(COUNTIF('Master list(no salts, metals)'!L2294,"&lt;=1"),IF(COUNTIF('Master list(no salts, metals)'!$K2294:$Y2294, "#N/A")=14,TRUE,FALSE))</f>
        <v>0</v>
      </c>
      <c r="M2302" t="b">
        <f>AND(COUNTIF('Master list(no salts, metals)'!M2294,"&lt;=1"),IF(COUNTIF('Master list(no salts, metals)'!$K2294:$Y2294, "#N/A")=14,TRUE,FALSE))</f>
        <v>0</v>
      </c>
      <c r="N2302" t="b">
        <f>AND(COUNTIF('Master list(no salts, metals)'!N2294,"&lt;=1"),IF(COUNTIF('Master list(no salts, metals)'!$K2294:$Y2294, "#N/A")=14,TRUE,FALSE))</f>
        <v>0</v>
      </c>
      <c r="O2302" t="b">
        <f>AND(COUNTIF('Master list(no salts, metals)'!O2294,"&lt;=1"),IF(COUNTIF('Master list(no salts, metals)'!$K2294:$Y2294, "#N/A")=14,TRUE,FALSE))</f>
        <v>0</v>
      </c>
      <c r="P2302" t="b">
        <f>AND(COUNTIF('Master list(no salts, metals)'!P2294,"&lt;=1"),IF(COUNTIF('Master list(no salts, metals)'!$K2294:$Y2294, "#N/A")=14,TRUE,FALSE))</f>
        <v>0</v>
      </c>
      <c r="Q2302" t="b">
        <f>AND(COUNTIF('Master list(no salts, metals)'!Q2294,"&lt;=1"),IF(COUNTIF('Master list(no salts, metals)'!$K2294:$Y2294, "#N/A")=14,TRUE,FALSE))</f>
        <v>0</v>
      </c>
      <c r="R2302" t="b">
        <f>AND(COUNTIF('Master list(no salts, metals)'!R2294,"&lt;=1"),IF(COUNTIF('Master list(no salts, metals)'!$K2294:$Y2294, "#N/A")=14,TRUE,FALSE))</f>
        <v>0</v>
      </c>
      <c r="S2302" t="b">
        <f>AND(COUNTIF('Master list(no salts, metals)'!S2294,"&lt;=1"),IF(COUNTIF('Master list(no salts, metals)'!$K2294:$Y2294, "#N/A")=14,TRUE,FALSE))</f>
        <v>0</v>
      </c>
      <c r="T2302" t="b">
        <f>AND(COUNTIF('Master list(no salts, metals)'!T2294,"&lt;=1"),IF(COUNTIF('Master list(no salts, metals)'!$K2294:$Y2294, "#N/A")=14,TRUE,FALSE))</f>
        <v>0</v>
      </c>
      <c r="U2302" t="b">
        <f>AND(COUNTIF('Master list(no salts, metals)'!U2294,"&lt;=1"),IF(COUNTIF('Master list(no salts, metals)'!$K2294:$Y2294, "#N/A")=14,TRUE,FALSE))</f>
        <v>0</v>
      </c>
      <c r="V2302" t="b">
        <f>AND(COUNTIF('Master list(no salts, metals)'!V2294,"&lt;=1"),IF(COUNTIF('Master list(no salts, metals)'!$K2294:$Y2294, "#N/A")=14,TRUE,FALSE))</f>
        <v>0</v>
      </c>
      <c r="W2302" t="b">
        <f>AND(COUNTIF('Master list(no salts, metals)'!W2294,"&lt;=1"),IF(COUNTIF('Master list(no salts, metals)'!$K2294:$Y2294, "#N/A")=14,TRUE,FALSE))</f>
        <v>0</v>
      </c>
      <c r="X2302" t="b">
        <f>AND(COUNTIF('Master list(no salts, metals)'!X2294,"&lt;=1"),IF(COUNTIF('Master list(no salts, metals)'!$K2294:$Y2294, "#N/A")=14,TRUE,FALSE))</f>
        <v>0</v>
      </c>
      <c r="Y2302" t="b">
        <f>AND(COUNTIF('Master list(no salts, metals)'!Y2294,"&lt;=1"),IF(COUNTIF('Master list(no salts, metals)'!$K2294:$Y2294, "#N/A")=14,TRUE,FALSE))</f>
        <v>0</v>
      </c>
    </row>
    <row r="2303" spans="11:25" x14ac:dyDescent="0.25">
      <c r="K2303" t="b">
        <f>AND(COUNTIF('Master list(no salts, metals)'!K2295,"&lt;=1"),IF(COUNTIF('Master list(no salts, metals)'!$K2295:$Y2295, "#N/A")=14,TRUE,FALSE))</f>
        <v>0</v>
      </c>
      <c r="L2303" t="b">
        <f>AND(COUNTIF('Master list(no salts, metals)'!L2295,"&lt;=1"),IF(COUNTIF('Master list(no salts, metals)'!$K2295:$Y2295, "#N/A")=14,TRUE,FALSE))</f>
        <v>0</v>
      </c>
      <c r="M2303" t="b">
        <f>AND(COUNTIF('Master list(no salts, metals)'!M2295,"&lt;=1"),IF(COUNTIF('Master list(no salts, metals)'!$K2295:$Y2295, "#N/A")=14,TRUE,FALSE))</f>
        <v>0</v>
      </c>
      <c r="N2303" t="b">
        <f>AND(COUNTIF('Master list(no salts, metals)'!N2295,"&lt;=1"),IF(COUNTIF('Master list(no salts, metals)'!$K2295:$Y2295, "#N/A")=14,TRUE,FALSE))</f>
        <v>0</v>
      </c>
      <c r="O2303" t="b">
        <f>AND(COUNTIF('Master list(no salts, metals)'!O2295,"&lt;=1"),IF(COUNTIF('Master list(no salts, metals)'!$K2295:$Y2295, "#N/A")=14,TRUE,FALSE))</f>
        <v>0</v>
      </c>
      <c r="P2303" t="b">
        <f>AND(COUNTIF('Master list(no salts, metals)'!P2295,"&lt;=1"),IF(COUNTIF('Master list(no salts, metals)'!$K2295:$Y2295, "#N/A")=14,TRUE,FALSE))</f>
        <v>0</v>
      </c>
      <c r="Q2303" t="b">
        <f>AND(COUNTIF('Master list(no salts, metals)'!Q2295,"&lt;=1"),IF(COUNTIF('Master list(no salts, metals)'!$K2295:$Y2295, "#N/A")=14,TRUE,FALSE))</f>
        <v>0</v>
      </c>
      <c r="R2303" t="b">
        <f>AND(COUNTIF('Master list(no salts, metals)'!R2295,"&lt;=1"),IF(COUNTIF('Master list(no salts, metals)'!$K2295:$Y2295, "#N/A")=14,TRUE,FALSE))</f>
        <v>0</v>
      </c>
      <c r="S2303" t="b">
        <f>AND(COUNTIF('Master list(no salts, metals)'!S2295,"&lt;=1"),IF(COUNTIF('Master list(no salts, metals)'!$K2295:$Y2295, "#N/A")=14,TRUE,FALSE))</f>
        <v>0</v>
      </c>
      <c r="T2303" t="b">
        <f>AND(COUNTIF('Master list(no salts, metals)'!T2295,"&lt;=1"),IF(COUNTIF('Master list(no salts, metals)'!$K2295:$Y2295, "#N/A")=14,TRUE,FALSE))</f>
        <v>0</v>
      </c>
      <c r="U2303" t="b">
        <f>AND(COUNTIF('Master list(no salts, metals)'!U2295,"&lt;=1"),IF(COUNTIF('Master list(no salts, metals)'!$K2295:$Y2295, "#N/A")=14,TRUE,FALSE))</f>
        <v>0</v>
      </c>
      <c r="V2303" t="b">
        <f>AND(COUNTIF('Master list(no salts, metals)'!V2295,"&lt;=1"),IF(COUNTIF('Master list(no salts, metals)'!$K2295:$Y2295, "#N/A")=14,TRUE,FALSE))</f>
        <v>0</v>
      </c>
      <c r="W2303" t="b">
        <f>AND(COUNTIF('Master list(no salts, metals)'!W2295,"&lt;=1"),IF(COUNTIF('Master list(no salts, metals)'!$K2295:$Y2295, "#N/A")=14,TRUE,FALSE))</f>
        <v>0</v>
      </c>
      <c r="X2303" t="b">
        <f>AND(COUNTIF('Master list(no salts, metals)'!X2295,"&lt;=1"),IF(COUNTIF('Master list(no salts, metals)'!$K2295:$Y2295, "#N/A")=14,TRUE,FALSE))</f>
        <v>0</v>
      </c>
      <c r="Y2303" t="b">
        <f>AND(COUNTIF('Master list(no salts, metals)'!Y2295,"&lt;=1"),IF(COUNTIF('Master list(no salts, metals)'!$K2295:$Y2295, "#N/A")=14,TRUE,FALSE))</f>
        <v>0</v>
      </c>
    </row>
    <row r="2304" spans="11:25" x14ac:dyDescent="0.25">
      <c r="K2304" t="b">
        <f>AND(COUNTIF('Master list(no salts, metals)'!K2296,"&lt;=1"),IF(COUNTIF('Master list(no salts, metals)'!$K2296:$Y2296, "#N/A")=14,TRUE,FALSE))</f>
        <v>0</v>
      </c>
      <c r="L2304" t="b">
        <f>AND(COUNTIF('Master list(no salts, metals)'!L2296,"&lt;=1"),IF(COUNTIF('Master list(no salts, metals)'!$K2296:$Y2296, "#N/A")=14,TRUE,FALSE))</f>
        <v>0</v>
      </c>
      <c r="M2304" t="b">
        <f>AND(COUNTIF('Master list(no salts, metals)'!M2296,"&lt;=1"),IF(COUNTIF('Master list(no salts, metals)'!$K2296:$Y2296, "#N/A")=14,TRUE,FALSE))</f>
        <v>0</v>
      </c>
      <c r="N2304" t="b">
        <f>AND(COUNTIF('Master list(no salts, metals)'!N2296,"&lt;=1"),IF(COUNTIF('Master list(no salts, metals)'!$K2296:$Y2296, "#N/A")=14,TRUE,FALSE))</f>
        <v>0</v>
      </c>
      <c r="O2304" t="b">
        <f>AND(COUNTIF('Master list(no salts, metals)'!O2296,"&lt;=1"),IF(COUNTIF('Master list(no salts, metals)'!$K2296:$Y2296, "#N/A")=14,TRUE,FALSE))</f>
        <v>0</v>
      </c>
      <c r="P2304" t="b">
        <f>AND(COUNTIF('Master list(no salts, metals)'!P2296,"&lt;=1"),IF(COUNTIF('Master list(no salts, metals)'!$K2296:$Y2296, "#N/A")=14,TRUE,FALSE))</f>
        <v>0</v>
      </c>
      <c r="Q2304" t="b">
        <f>AND(COUNTIF('Master list(no salts, metals)'!Q2296,"&lt;=1"),IF(COUNTIF('Master list(no salts, metals)'!$K2296:$Y2296, "#N/A")=14,TRUE,FALSE))</f>
        <v>0</v>
      </c>
      <c r="R2304" t="b">
        <f>AND(COUNTIF('Master list(no salts, metals)'!R2296,"&lt;=1"),IF(COUNTIF('Master list(no salts, metals)'!$K2296:$Y2296, "#N/A")=14,TRUE,FALSE))</f>
        <v>0</v>
      </c>
      <c r="S2304" t="b">
        <f>AND(COUNTIF('Master list(no salts, metals)'!S2296,"&lt;=1"),IF(COUNTIF('Master list(no salts, metals)'!$K2296:$Y2296, "#N/A")=14,TRUE,FALSE))</f>
        <v>0</v>
      </c>
      <c r="T2304" t="b">
        <f>AND(COUNTIF('Master list(no salts, metals)'!T2296,"&lt;=1"),IF(COUNTIF('Master list(no salts, metals)'!$K2296:$Y2296, "#N/A")=14,TRUE,FALSE))</f>
        <v>0</v>
      </c>
      <c r="U2304" t="b">
        <f>AND(COUNTIF('Master list(no salts, metals)'!U2296,"&lt;=1"),IF(COUNTIF('Master list(no salts, metals)'!$K2296:$Y2296, "#N/A")=14,TRUE,FALSE))</f>
        <v>0</v>
      </c>
      <c r="V2304" t="b">
        <f>AND(COUNTIF('Master list(no salts, metals)'!V2296,"&lt;=1"),IF(COUNTIF('Master list(no salts, metals)'!$K2296:$Y2296, "#N/A")=14,TRUE,FALSE))</f>
        <v>0</v>
      </c>
      <c r="W2304" t="b">
        <f>AND(COUNTIF('Master list(no salts, metals)'!W2296,"&lt;=1"),IF(COUNTIF('Master list(no salts, metals)'!$K2296:$Y2296, "#N/A")=14,TRUE,FALSE))</f>
        <v>0</v>
      </c>
      <c r="X2304" t="b">
        <f>AND(COUNTIF('Master list(no salts, metals)'!X2296,"&lt;=1"),IF(COUNTIF('Master list(no salts, metals)'!$K2296:$Y2296, "#N/A")=14,TRUE,FALSE))</f>
        <v>0</v>
      </c>
      <c r="Y2304" t="b">
        <f>AND(COUNTIF('Master list(no salts, metals)'!Y2296,"&lt;=1"),IF(COUNTIF('Master list(no salts, metals)'!$K2296:$Y2296, "#N/A")=14,TRUE,FALSE))</f>
        <v>0</v>
      </c>
    </row>
    <row r="2305" spans="11:25" x14ac:dyDescent="0.25">
      <c r="K2305" t="b">
        <f>AND(COUNTIF('Master list(no salts, metals)'!K2297,"&lt;=1"),IF(COUNTIF('Master list(no salts, metals)'!$K2297:$Y2297, "#N/A")=14,TRUE,FALSE))</f>
        <v>0</v>
      </c>
      <c r="L2305" t="b">
        <f>AND(COUNTIF('Master list(no salts, metals)'!L2297,"&lt;=1"),IF(COUNTIF('Master list(no salts, metals)'!$K2297:$Y2297, "#N/A")=14,TRUE,FALSE))</f>
        <v>0</v>
      </c>
      <c r="M2305" t="b">
        <f>AND(COUNTIF('Master list(no salts, metals)'!M2297,"&lt;=1"),IF(COUNTIF('Master list(no salts, metals)'!$K2297:$Y2297, "#N/A")=14,TRUE,FALSE))</f>
        <v>0</v>
      </c>
      <c r="N2305" t="b">
        <f>AND(COUNTIF('Master list(no salts, metals)'!N2297,"&lt;=1"),IF(COUNTIF('Master list(no salts, metals)'!$K2297:$Y2297, "#N/A")=14,TRUE,FALSE))</f>
        <v>0</v>
      </c>
      <c r="O2305" t="b">
        <f>AND(COUNTIF('Master list(no salts, metals)'!O2297,"&lt;=1"),IF(COUNTIF('Master list(no salts, metals)'!$K2297:$Y2297, "#N/A")=14,TRUE,FALSE))</f>
        <v>0</v>
      </c>
      <c r="P2305" t="b">
        <f>AND(COUNTIF('Master list(no salts, metals)'!P2297,"&lt;=1"),IF(COUNTIF('Master list(no salts, metals)'!$K2297:$Y2297, "#N/A")=14,TRUE,FALSE))</f>
        <v>0</v>
      </c>
      <c r="Q2305" t="b">
        <f>AND(COUNTIF('Master list(no salts, metals)'!Q2297,"&lt;=1"),IF(COUNTIF('Master list(no salts, metals)'!$K2297:$Y2297, "#N/A")=14,TRUE,FALSE))</f>
        <v>0</v>
      </c>
      <c r="R2305" t="b">
        <f>AND(COUNTIF('Master list(no salts, metals)'!R2297,"&lt;=1"),IF(COUNTIF('Master list(no salts, metals)'!$K2297:$Y2297, "#N/A")=14,TRUE,FALSE))</f>
        <v>0</v>
      </c>
      <c r="S2305" t="b">
        <f>AND(COUNTIF('Master list(no salts, metals)'!S2297,"&lt;=1"),IF(COUNTIF('Master list(no salts, metals)'!$K2297:$Y2297, "#N/A")=14,TRUE,FALSE))</f>
        <v>0</v>
      </c>
      <c r="T2305" t="b">
        <f>AND(COUNTIF('Master list(no salts, metals)'!T2297,"&lt;=1"),IF(COUNTIF('Master list(no salts, metals)'!$K2297:$Y2297, "#N/A")=14,TRUE,FALSE))</f>
        <v>0</v>
      </c>
      <c r="U2305" t="b">
        <f>AND(COUNTIF('Master list(no salts, metals)'!U2297,"&lt;=1"),IF(COUNTIF('Master list(no salts, metals)'!$K2297:$Y2297, "#N/A")=14,TRUE,FALSE))</f>
        <v>0</v>
      </c>
      <c r="V2305" t="b">
        <f>AND(COUNTIF('Master list(no salts, metals)'!V2297,"&lt;=1"),IF(COUNTIF('Master list(no salts, metals)'!$K2297:$Y2297, "#N/A")=14,TRUE,FALSE))</f>
        <v>0</v>
      </c>
      <c r="W2305" t="b">
        <f>AND(COUNTIF('Master list(no salts, metals)'!W2297,"&lt;=1"),IF(COUNTIF('Master list(no salts, metals)'!$K2297:$Y2297, "#N/A")=14,TRUE,FALSE))</f>
        <v>0</v>
      </c>
      <c r="X2305" t="b">
        <f>AND(COUNTIF('Master list(no salts, metals)'!X2297,"&lt;=1"),IF(COUNTIF('Master list(no salts, metals)'!$K2297:$Y2297, "#N/A")=14,TRUE,FALSE))</f>
        <v>0</v>
      </c>
      <c r="Y2305" t="b">
        <f>AND(COUNTIF('Master list(no salts, metals)'!Y2297,"&lt;=1"),IF(COUNTIF('Master list(no salts, metals)'!$K2297:$Y2297, "#N/A")=14,TRUE,FALSE))</f>
        <v>0</v>
      </c>
    </row>
    <row r="2306" spans="11:25" x14ac:dyDescent="0.25">
      <c r="K2306" t="b">
        <f>AND(COUNTIF('Master list(no salts, metals)'!K2298,"&lt;=1"),IF(COUNTIF('Master list(no salts, metals)'!$K2298:$Y2298, "#N/A")=14,TRUE,FALSE))</f>
        <v>0</v>
      </c>
      <c r="L2306" t="b">
        <f>AND(COUNTIF('Master list(no salts, metals)'!L2298,"&lt;=1"),IF(COUNTIF('Master list(no salts, metals)'!$K2298:$Y2298, "#N/A")=14,TRUE,FALSE))</f>
        <v>0</v>
      </c>
      <c r="M2306" t="b">
        <f>AND(COUNTIF('Master list(no salts, metals)'!M2298,"&lt;=1"),IF(COUNTIF('Master list(no salts, metals)'!$K2298:$Y2298, "#N/A")=14,TRUE,FALSE))</f>
        <v>0</v>
      </c>
      <c r="N2306" t="b">
        <f>AND(COUNTIF('Master list(no salts, metals)'!N2298,"&lt;=1"),IF(COUNTIF('Master list(no salts, metals)'!$K2298:$Y2298, "#N/A")=14,TRUE,FALSE))</f>
        <v>0</v>
      </c>
      <c r="O2306" t="b">
        <f>AND(COUNTIF('Master list(no salts, metals)'!O2298,"&lt;=1"),IF(COUNTIF('Master list(no salts, metals)'!$K2298:$Y2298, "#N/A")=14,TRUE,FALSE))</f>
        <v>0</v>
      </c>
      <c r="P2306" t="b">
        <f>AND(COUNTIF('Master list(no salts, metals)'!P2298,"&lt;=1"),IF(COUNTIF('Master list(no salts, metals)'!$K2298:$Y2298, "#N/A")=14,TRUE,FALSE))</f>
        <v>0</v>
      </c>
      <c r="Q2306" t="b">
        <f>AND(COUNTIF('Master list(no salts, metals)'!Q2298,"&lt;=1"),IF(COUNTIF('Master list(no salts, metals)'!$K2298:$Y2298, "#N/A")=14,TRUE,FALSE))</f>
        <v>0</v>
      </c>
      <c r="R2306" t="b">
        <f>AND(COUNTIF('Master list(no salts, metals)'!R2298,"&lt;=1"),IF(COUNTIF('Master list(no salts, metals)'!$K2298:$Y2298, "#N/A")=14,TRUE,FALSE))</f>
        <v>0</v>
      </c>
      <c r="S2306" t="b">
        <f>AND(COUNTIF('Master list(no salts, metals)'!S2298,"&lt;=1"),IF(COUNTIF('Master list(no salts, metals)'!$K2298:$Y2298, "#N/A")=14,TRUE,FALSE))</f>
        <v>0</v>
      </c>
      <c r="T2306" t="b">
        <f>AND(COUNTIF('Master list(no salts, metals)'!T2298,"&lt;=1"),IF(COUNTIF('Master list(no salts, metals)'!$K2298:$Y2298, "#N/A")=14,TRUE,FALSE))</f>
        <v>0</v>
      </c>
      <c r="U2306" t="b">
        <f>AND(COUNTIF('Master list(no salts, metals)'!U2298,"&lt;=1"),IF(COUNTIF('Master list(no salts, metals)'!$K2298:$Y2298, "#N/A")=14,TRUE,FALSE))</f>
        <v>0</v>
      </c>
      <c r="V2306" t="b">
        <f>AND(COUNTIF('Master list(no salts, metals)'!V2298,"&lt;=1"),IF(COUNTIF('Master list(no salts, metals)'!$K2298:$Y2298, "#N/A")=14,TRUE,FALSE))</f>
        <v>0</v>
      </c>
      <c r="W2306" t="b">
        <f>AND(COUNTIF('Master list(no salts, metals)'!W2298,"&lt;=1"),IF(COUNTIF('Master list(no salts, metals)'!$K2298:$Y2298, "#N/A")=14,TRUE,FALSE))</f>
        <v>1</v>
      </c>
      <c r="X2306" t="b">
        <f>AND(COUNTIF('Master list(no salts, metals)'!X2298,"&lt;=1"),IF(COUNTIF('Master list(no salts, metals)'!$K2298:$Y2298, "#N/A")=14,TRUE,FALSE))</f>
        <v>0</v>
      </c>
      <c r="Y2306" t="b">
        <f>AND(COUNTIF('Master list(no salts, metals)'!Y2298,"&lt;=1"),IF(COUNTIF('Master list(no salts, metals)'!$K2298:$Y2298, "#N/A")=14,TRUE,FALSE))</f>
        <v>0</v>
      </c>
    </row>
    <row r="2307" spans="11:25" x14ac:dyDescent="0.25">
      <c r="K2307" t="b">
        <f>AND(COUNTIF('Master list(no salts, metals)'!K2299,"&lt;=1"),IF(COUNTIF('Master list(no salts, metals)'!$K2299:$Y2299, "#N/A")=14,TRUE,FALSE))</f>
        <v>0</v>
      </c>
      <c r="L2307" t="b">
        <f>AND(COUNTIF('Master list(no salts, metals)'!L2299,"&lt;=1"),IF(COUNTIF('Master list(no salts, metals)'!$K2299:$Y2299, "#N/A")=14,TRUE,FALSE))</f>
        <v>0</v>
      </c>
      <c r="M2307" t="b">
        <f>AND(COUNTIF('Master list(no salts, metals)'!M2299,"&lt;=1"),IF(COUNTIF('Master list(no salts, metals)'!$K2299:$Y2299, "#N/A")=14,TRUE,FALSE))</f>
        <v>0</v>
      </c>
      <c r="N2307" t="b">
        <f>AND(COUNTIF('Master list(no salts, metals)'!N2299,"&lt;=1"),IF(COUNTIF('Master list(no salts, metals)'!$K2299:$Y2299, "#N/A")=14,TRUE,FALSE))</f>
        <v>0</v>
      </c>
      <c r="O2307" t="b">
        <f>AND(COUNTIF('Master list(no salts, metals)'!O2299,"&lt;=1"),IF(COUNTIF('Master list(no salts, metals)'!$K2299:$Y2299, "#N/A")=14,TRUE,FALSE))</f>
        <v>0</v>
      </c>
      <c r="P2307" t="b">
        <f>AND(COUNTIF('Master list(no salts, metals)'!P2299,"&lt;=1"),IF(COUNTIF('Master list(no salts, metals)'!$K2299:$Y2299, "#N/A")=14,TRUE,FALSE))</f>
        <v>0</v>
      </c>
      <c r="Q2307" t="b">
        <f>AND(COUNTIF('Master list(no salts, metals)'!Q2299,"&lt;=1"),IF(COUNTIF('Master list(no salts, metals)'!$K2299:$Y2299, "#N/A")=14,TRUE,FALSE))</f>
        <v>0</v>
      </c>
      <c r="R2307" t="b">
        <f>AND(COUNTIF('Master list(no salts, metals)'!R2299,"&lt;=1"),IF(COUNTIF('Master list(no salts, metals)'!$K2299:$Y2299, "#N/A")=14,TRUE,FALSE))</f>
        <v>0</v>
      </c>
      <c r="S2307" t="b">
        <f>AND(COUNTIF('Master list(no salts, metals)'!S2299,"&lt;=1"),IF(COUNTIF('Master list(no salts, metals)'!$K2299:$Y2299, "#N/A")=14,TRUE,FALSE))</f>
        <v>0</v>
      </c>
      <c r="T2307" t="b">
        <f>AND(COUNTIF('Master list(no salts, metals)'!T2299,"&lt;=1"),IF(COUNTIF('Master list(no salts, metals)'!$K2299:$Y2299, "#N/A")=14,TRUE,FALSE))</f>
        <v>0</v>
      </c>
      <c r="U2307" t="b">
        <f>AND(COUNTIF('Master list(no salts, metals)'!U2299,"&lt;=1"),IF(COUNTIF('Master list(no salts, metals)'!$K2299:$Y2299, "#N/A")=14,TRUE,FALSE))</f>
        <v>0</v>
      </c>
      <c r="V2307" t="b">
        <f>AND(COUNTIF('Master list(no salts, metals)'!V2299,"&lt;=1"),IF(COUNTIF('Master list(no salts, metals)'!$K2299:$Y2299, "#N/A")=14,TRUE,FALSE))</f>
        <v>0</v>
      </c>
      <c r="W2307" t="b">
        <f>AND(COUNTIF('Master list(no salts, metals)'!W2299,"&lt;=1"),IF(COUNTIF('Master list(no salts, metals)'!$K2299:$Y2299, "#N/A")=14,TRUE,FALSE))</f>
        <v>0</v>
      </c>
      <c r="X2307" t="b">
        <f>AND(COUNTIF('Master list(no salts, metals)'!X2299,"&lt;=1"),IF(COUNTIF('Master list(no salts, metals)'!$K2299:$Y2299, "#N/A")=14,TRUE,FALSE))</f>
        <v>0</v>
      </c>
      <c r="Y2307" t="b">
        <f>AND(COUNTIF('Master list(no salts, metals)'!Y2299,"&lt;=1"),IF(COUNTIF('Master list(no salts, metals)'!$K2299:$Y2299, "#N/A")=14,TRUE,FALSE))</f>
        <v>0</v>
      </c>
    </row>
    <row r="2308" spans="11:25" x14ac:dyDescent="0.25">
      <c r="K2308" t="b">
        <f>AND(COUNTIF('Master list(no salts, metals)'!K2300,"&lt;=1"),IF(COUNTIF('Master list(no salts, metals)'!$K2300:$Y2300, "#N/A")=14,TRUE,FALSE))</f>
        <v>0</v>
      </c>
      <c r="L2308" t="b">
        <f>AND(COUNTIF('Master list(no salts, metals)'!L2300,"&lt;=1"),IF(COUNTIF('Master list(no salts, metals)'!$K2300:$Y2300, "#N/A")=14,TRUE,FALSE))</f>
        <v>0</v>
      </c>
      <c r="M2308" t="b">
        <f>AND(COUNTIF('Master list(no salts, metals)'!M2300,"&lt;=1"),IF(COUNTIF('Master list(no salts, metals)'!$K2300:$Y2300, "#N/A")=14,TRUE,FALSE))</f>
        <v>0</v>
      </c>
      <c r="N2308" t="b">
        <f>AND(COUNTIF('Master list(no salts, metals)'!N2300,"&lt;=1"),IF(COUNTIF('Master list(no salts, metals)'!$K2300:$Y2300, "#N/A")=14,TRUE,FALSE))</f>
        <v>0</v>
      </c>
      <c r="O2308" t="b">
        <f>AND(COUNTIF('Master list(no salts, metals)'!O2300,"&lt;=1"),IF(COUNTIF('Master list(no salts, metals)'!$K2300:$Y2300, "#N/A")=14,TRUE,FALSE))</f>
        <v>0</v>
      </c>
      <c r="P2308" t="b">
        <f>AND(COUNTIF('Master list(no salts, metals)'!P2300,"&lt;=1"),IF(COUNTIF('Master list(no salts, metals)'!$K2300:$Y2300, "#N/A")=14,TRUE,FALSE))</f>
        <v>0</v>
      </c>
      <c r="Q2308" t="b">
        <f>AND(COUNTIF('Master list(no salts, metals)'!Q2300,"&lt;=1"),IF(COUNTIF('Master list(no salts, metals)'!$K2300:$Y2300, "#N/A")=14,TRUE,FALSE))</f>
        <v>0</v>
      </c>
      <c r="R2308" t="b">
        <f>AND(COUNTIF('Master list(no salts, metals)'!R2300,"&lt;=1"),IF(COUNTIF('Master list(no salts, metals)'!$K2300:$Y2300, "#N/A")=14,TRUE,FALSE))</f>
        <v>0</v>
      </c>
      <c r="S2308" t="b">
        <f>AND(COUNTIF('Master list(no salts, metals)'!S2300,"&lt;=1"),IF(COUNTIF('Master list(no salts, metals)'!$K2300:$Y2300, "#N/A")=14,TRUE,FALSE))</f>
        <v>0</v>
      </c>
      <c r="T2308" t="b">
        <f>AND(COUNTIF('Master list(no salts, metals)'!T2300,"&lt;=1"),IF(COUNTIF('Master list(no salts, metals)'!$K2300:$Y2300, "#N/A")=14,TRUE,FALSE))</f>
        <v>0</v>
      </c>
      <c r="U2308" t="b">
        <f>AND(COUNTIF('Master list(no salts, metals)'!U2300,"&lt;=1"),IF(COUNTIF('Master list(no salts, metals)'!$K2300:$Y2300, "#N/A")=14,TRUE,FALSE))</f>
        <v>0</v>
      </c>
      <c r="V2308" t="b">
        <f>AND(COUNTIF('Master list(no salts, metals)'!V2300,"&lt;=1"),IF(COUNTIF('Master list(no salts, metals)'!$K2300:$Y2300, "#N/A")=14,TRUE,FALSE))</f>
        <v>0</v>
      </c>
      <c r="W2308" t="b">
        <f>AND(COUNTIF('Master list(no salts, metals)'!W2300,"&lt;=1"),IF(COUNTIF('Master list(no salts, metals)'!$K2300:$Y2300, "#N/A")=14,TRUE,FALSE))</f>
        <v>0</v>
      </c>
      <c r="X2308" t="b">
        <f>AND(COUNTIF('Master list(no salts, metals)'!X2300,"&lt;=1"),IF(COUNTIF('Master list(no salts, metals)'!$K2300:$Y2300, "#N/A")=14,TRUE,FALSE))</f>
        <v>0</v>
      </c>
      <c r="Y2308" t="b">
        <f>AND(COUNTIF('Master list(no salts, metals)'!Y2300,"&lt;=1"),IF(COUNTIF('Master list(no salts, metals)'!$K2300:$Y2300, "#N/A")=14,TRUE,FALSE))</f>
        <v>0</v>
      </c>
    </row>
    <row r="2309" spans="11:25" x14ac:dyDescent="0.25">
      <c r="K2309" t="b">
        <f>AND(COUNTIF('Master list(no salts, metals)'!K2301,"&lt;=1"),IF(COUNTIF('Master list(no salts, metals)'!$K2301:$Y2301, "#N/A")=14,TRUE,FALSE))</f>
        <v>0</v>
      </c>
      <c r="L2309" t="b">
        <f>AND(COUNTIF('Master list(no salts, metals)'!L2301,"&lt;=1"),IF(COUNTIF('Master list(no salts, metals)'!$K2301:$Y2301, "#N/A")=14,TRUE,FALSE))</f>
        <v>0</v>
      </c>
      <c r="M2309" t="b">
        <f>AND(COUNTIF('Master list(no salts, metals)'!M2301,"&lt;=1"),IF(COUNTIF('Master list(no salts, metals)'!$K2301:$Y2301, "#N/A")=14,TRUE,FALSE))</f>
        <v>0</v>
      </c>
      <c r="N2309" t="b">
        <f>AND(COUNTIF('Master list(no salts, metals)'!N2301,"&lt;=1"),IF(COUNTIF('Master list(no salts, metals)'!$K2301:$Y2301, "#N/A")=14,TRUE,FALSE))</f>
        <v>0</v>
      </c>
      <c r="O2309" t="b">
        <f>AND(COUNTIF('Master list(no salts, metals)'!O2301,"&lt;=1"),IF(COUNTIF('Master list(no salts, metals)'!$K2301:$Y2301, "#N/A")=14,TRUE,FALSE))</f>
        <v>0</v>
      </c>
      <c r="P2309" t="b">
        <f>AND(COUNTIF('Master list(no salts, metals)'!P2301,"&lt;=1"),IF(COUNTIF('Master list(no salts, metals)'!$K2301:$Y2301, "#N/A")=14,TRUE,FALSE))</f>
        <v>0</v>
      </c>
      <c r="Q2309" t="b">
        <f>AND(COUNTIF('Master list(no salts, metals)'!Q2301,"&lt;=1"),IF(COUNTIF('Master list(no salts, metals)'!$K2301:$Y2301, "#N/A")=14,TRUE,FALSE))</f>
        <v>0</v>
      </c>
      <c r="R2309" t="b">
        <f>AND(COUNTIF('Master list(no salts, metals)'!R2301,"&lt;=1"),IF(COUNTIF('Master list(no salts, metals)'!$K2301:$Y2301, "#N/A")=14,TRUE,FALSE))</f>
        <v>0</v>
      </c>
      <c r="S2309" t="b">
        <f>AND(COUNTIF('Master list(no salts, metals)'!S2301,"&lt;=1"),IF(COUNTIF('Master list(no salts, metals)'!$K2301:$Y2301, "#N/A")=14,TRUE,FALSE))</f>
        <v>0</v>
      </c>
      <c r="T2309" t="b">
        <f>AND(COUNTIF('Master list(no salts, metals)'!T2301,"&lt;=1"),IF(COUNTIF('Master list(no salts, metals)'!$K2301:$Y2301, "#N/A")=14,TRUE,FALSE))</f>
        <v>0</v>
      </c>
      <c r="U2309" t="b">
        <f>AND(COUNTIF('Master list(no salts, metals)'!U2301,"&lt;=1"),IF(COUNTIF('Master list(no salts, metals)'!$K2301:$Y2301, "#N/A")=14,TRUE,FALSE))</f>
        <v>0</v>
      </c>
      <c r="V2309" t="b">
        <f>AND(COUNTIF('Master list(no salts, metals)'!V2301,"&lt;=1"),IF(COUNTIF('Master list(no salts, metals)'!$K2301:$Y2301, "#N/A")=14,TRUE,FALSE))</f>
        <v>0</v>
      </c>
      <c r="W2309" t="b">
        <f>AND(COUNTIF('Master list(no salts, metals)'!W2301,"&lt;=1"),IF(COUNTIF('Master list(no salts, metals)'!$K2301:$Y2301, "#N/A")=14,TRUE,FALSE))</f>
        <v>0</v>
      </c>
      <c r="X2309" t="b">
        <f>AND(COUNTIF('Master list(no salts, metals)'!X2301,"&lt;=1"),IF(COUNTIF('Master list(no salts, metals)'!$K2301:$Y2301, "#N/A")=14,TRUE,FALSE))</f>
        <v>1</v>
      </c>
      <c r="Y2309" t="b">
        <f>AND(COUNTIF('Master list(no salts, metals)'!Y2301,"&lt;=1"),IF(COUNTIF('Master list(no salts, metals)'!$K2301:$Y2301, "#N/A")=14,TRUE,FALSE))</f>
        <v>0</v>
      </c>
    </row>
    <row r="2310" spans="11:25" x14ac:dyDescent="0.25">
      <c r="K2310" t="b">
        <f>AND(COUNTIF('Master list(no salts, metals)'!K2302,"&lt;=1"),IF(COUNTIF('Master list(no salts, metals)'!$K2302:$Y2302, "#N/A")=14,TRUE,FALSE))</f>
        <v>0</v>
      </c>
      <c r="L2310" t="b">
        <f>AND(COUNTIF('Master list(no salts, metals)'!L2302,"&lt;=1"),IF(COUNTIF('Master list(no salts, metals)'!$K2302:$Y2302, "#N/A")=14,TRUE,FALSE))</f>
        <v>0</v>
      </c>
      <c r="M2310" t="b">
        <f>AND(COUNTIF('Master list(no salts, metals)'!M2302,"&lt;=1"),IF(COUNTIF('Master list(no salts, metals)'!$K2302:$Y2302, "#N/A")=14,TRUE,FALSE))</f>
        <v>0</v>
      </c>
      <c r="N2310" t="b">
        <f>AND(COUNTIF('Master list(no salts, metals)'!N2302,"&lt;=1"),IF(COUNTIF('Master list(no salts, metals)'!$K2302:$Y2302, "#N/A")=14,TRUE,FALSE))</f>
        <v>0</v>
      </c>
      <c r="O2310" t="b">
        <f>AND(COUNTIF('Master list(no salts, metals)'!O2302,"&lt;=1"),IF(COUNTIF('Master list(no salts, metals)'!$K2302:$Y2302, "#N/A")=14,TRUE,FALSE))</f>
        <v>0</v>
      </c>
      <c r="P2310" t="b">
        <f>AND(COUNTIF('Master list(no salts, metals)'!P2302,"&lt;=1"),IF(COUNTIF('Master list(no salts, metals)'!$K2302:$Y2302, "#N/A")=14,TRUE,FALSE))</f>
        <v>0</v>
      </c>
      <c r="Q2310" t="b">
        <f>AND(COUNTIF('Master list(no salts, metals)'!Q2302,"&lt;=1"),IF(COUNTIF('Master list(no salts, metals)'!$K2302:$Y2302, "#N/A")=14,TRUE,FALSE))</f>
        <v>0</v>
      </c>
      <c r="R2310" t="b">
        <f>AND(COUNTIF('Master list(no salts, metals)'!R2302,"&lt;=1"),IF(COUNTIF('Master list(no salts, metals)'!$K2302:$Y2302, "#N/A")=14,TRUE,FALSE))</f>
        <v>0</v>
      </c>
      <c r="S2310" t="b">
        <f>AND(COUNTIF('Master list(no salts, metals)'!S2302,"&lt;=1"),IF(COUNTIF('Master list(no salts, metals)'!$K2302:$Y2302, "#N/A")=14,TRUE,FALSE))</f>
        <v>0</v>
      </c>
      <c r="T2310" t="b">
        <f>AND(COUNTIF('Master list(no salts, metals)'!T2302,"&lt;=1"),IF(COUNTIF('Master list(no salts, metals)'!$K2302:$Y2302, "#N/A")=14,TRUE,FALSE))</f>
        <v>0</v>
      </c>
      <c r="U2310" t="b">
        <f>AND(COUNTIF('Master list(no salts, metals)'!U2302,"&lt;=1"),IF(COUNTIF('Master list(no salts, metals)'!$K2302:$Y2302, "#N/A")=14,TRUE,FALSE))</f>
        <v>0</v>
      </c>
      <c r="V2310" t="b">
        <f>AND(COUNTIF('Master list(no salts, metals)'!V2302,"&lt;=1"),IF(COUNTIF('Master list(no salts, metals)'!$K2302:$Y2302, "#N/A")=14,TRUE,FALSE))</f>
        <v>0</v>
      </c>
      <c r="W2310" t="b">
        <f>AND(COUNTIF('Master list(no salts, metals)'!W2302,"&lt;=1"),IF(COUNTIF('Master list(no salts, metals)'!$K2302:$Y2302, "#N/A")=14,TRUE,FALSE))</f>
        <v>0</v>
      </c>
      <c r="X2310" t="b">
        <f>AND(COUNTIF('Master list(no salts, metals)'!X2302,"&lt;=1"),IF(COUNTIF('Master list(no salts, metals)'!$K2302:$Y2302, "#N/A")=14,TRUE,FALSE))</f>
        <v>0</v>
      </c>
      <c r="Y2310" t="b">
        <f>AND(COUNTIF('Master list(no salts, metals)'!Y2302,"&lt;=1"),IF(COUNTIF('Master list(no salts, metals)'!$K2302:$Y2302, "#N/A")=14,TRUE,FALSE))</f>
        <v>1</v>
      </c>
    </row>
    <row r="2311" spans="11:25" x14ac:dyDescent="0.25">
      <c r="K2311" t="b">
        <f>AND(COUNTIF('Master list(no salts, metals)'!K2303,"&lt;=1"),IF(COUNTIF('Master list(no salts, metals)'!$K2303:$Y2303, "#N/A")=14,TRUE,FALSE))</f>
        <v>0</v>
      </c>
      <c r="L2311" t="b">
        <f>AND(COUNTIF('Master list(no salts, metals)'!L2303,"&lt;=1"),IF(COUNTIF('Master list(no salts, metals)'!$K2303:$Y2303, "#N/A")=14,TRUE,FALSE))</f>
        <v>0</v>
      </c>
      <c r="M2311" t="b">
        <f>AND(COUNTIF('Master list(no salts, metals)'!M2303,"&lt;=1"),IF(COUNTIF('Master list(no salts, metals)'!$K2303:$Y2303, "#N/A")=14,TRUE,FALSE))</f>
        <v>0</v>
      </c>
      <c r="N2311" t="b">
        <f>AND(COUNTIF('Master list(no salts, metals)'!N2303,"&lt;=1"),IF(COUNTIF('Master list(no salts, metals)'!$K2303:$Y2303, "#N/A")=14,TRUE,FALSE))</f>
        <v>0</v>
      </c>
      <c r="O2311" t="b">
        <f>AND(COUNTIF('Master list(no salts, metals)'!O2303,"&lt;=1"),IF(COUNTIF('Master list(no salts, metals)'!$K2303:$Y2303, "#N/A")=14,TRUE,FALSE))</f>
        <v>0</v>
      </c>
      <c r="P2311" t="b">
        <f>AND(COUNTIF('Master list(no salts, metals)'!P2303,"&lt;=1"),IF(COUNTIF('Master list(no salts, metals)'!$K2303:$Y2303, "#N/A")=14,TRUE,FALSE))</f>
        <v>0</v>
      </c>
      <c r="Q2311" t="b">
        <f>AND(COUNTIF('Master list(no salts, metals)'!Q2303,"&lt;=1"),IF(COUNTIF('Master list(no salts, metals)'!$K2303:$Y2303, "#N/A")=14,TRUE,FALSE))</f>
        <v>0</v>
      </c>
      <c r="R2311" t="b">
        <f>AND(COUNTIF('Master list(no salts, metals)'!R2303,"&lt;=1"),IF(COUNTIF('Master list(no salts, metals)'!$K2303:$Y2303, "#N/A")=14,TRUE,FALSE))</f>
        <v>0</v>
      </c>
      <c r="S2311" t="b">
        <f>AND(COUNTIF('Master list(no salts, metals)'!S2303,"&lt;=1"),IF(COUNTIF('Master list(no salts, metals)'!$K2303:$Y2303, "#N/A")=14,TRUE,FALSE))</f>
        <v>0</v>
      </c>
      <c r="T2311" t="b">
        <f>AND(COUNTIF('Master list(no salts, metals)'!T2303,"&lt;=1"),IF(COUNTIF('Master list(no salts, metals)'!$K2303:$Y2303, "#N/A")=14,TRUE,FALSE))</f>
        <v>0</v>
      </c>
      <c r="U2311" t="b">
        <f>AND(COUNTIF('Master list(no salts, metals)'!U2303,"&lt;=1"),IF(COUNTIF('Master list(no salts, metals)'!$K2303:$Y2303, "#N/A")=14,TRUE,FALSE))</f>
        <v>0</v>
      </c>
      <c r="V2311" t="b">
        <f>AND(COUNTIF('Master list(no salts, metals)'!V2303,"&lt;=1"),IF(COUNTIF('Master list(no salts, metals)'!$K2303:$Y2303, "#N/A")=14,TRUE,FALSE))</f>
        <v>0</v>
      </c>
      <c r="W2311" t="b">
        <f>AND(COUNTIF('Master list(no salts, metals)'!W2303,"&lt;=1"),IF(COUNTIF('Master list(no salts, metals)'!$K2303:$Y2303, "#N/A")=14,TRUE,FALSE))</f>
        <v>0</v>
      </c>
      <c r="X2311" t="b">
        <f>AND(COUNTIF('Master list(no salts, metals)'!X2303,"&lt;=1"),IF(COUNTIF('Master list(no salts, metals)'!$K2303:$Y2303, "#N/A")=14,TRUE,FALSE))</f>
        <v>0</v>
      </c>
      <c r="Y2311" t="b">
        <f>AND(COUNTIF('Master list(no salts, metals)'!Y2303,"&lt;=1"),IF(COUNTIF('Master list(no salts, metals)'!$K2303:$Y2303, "#N/A")=14,TRUE,FALSE))</f>
        <v>0</v>
      </c>
    </row>
    <row r="2312" spans="11:25" x14ac:dyDescent="0.25">
      <c r="K2312" t="b">
        <f>AND(COUNTIF('Master list(no salts, metals)'!K2304,"&lt;=1"),IF(COUNTIF('Master list(no salts, metals)'!$K2304:$Y2304, "#N/A")=14,TRUE,FALSE))</f>
        <v>0</v>
      </c>
      <c r="L2312" t="b">
        <f>AND(COUNTIF('Master list(no salts, metals)'!L2304,"&lt;=1"),IF(COUNTIF('Master list(no salts, metals)'!$K2304:$Y2304, "#N/A")=14,TRUE,FALSE))</f>
        <v>0</v>
      </c>
      <c r="M2312" t="b">
        <f>AND(COUNTIF('Master list(no salts, metals)'!M2304,"&lt;=1"),IF(COUNTIF('Master list(no salts, metals)'!$K2304:$Y2304, "#N/A")=14,TRUE,FALSE))</f>
        <v>0</v>
      </c>
      <c r="N2312" t="b">
        <f>AND(COUNTIF('Master list(no salts, metals)'!N2304,"&lt;=1"),IF(COUNTIF('Master list(no salts, metals)'!$K2304:$Y2304, "#N/A")=14,TRUE,FALSE))</f>
        <v>0</v>
      </c>
      <c r="O2312" t="b">
        <f>AND(COUNTIF('Master list(no salts, metals)'!O2304,"&lt;=1"),IF(COUNTIF('Master list(no salts, metals)'!$K2304:$Y2304, "#N/A")=14,TRUE,FALSE))</f>
        <v>0</v>
      </c>
      <c r="P2312" t="b">
        <f>AND(COUNTIF('Master list(no salts, metals)'!P2304,"&lt;=1"),IF(COUNTIF('Master list(no salts, metals)'!$K2304:$Y2304, "#N/A")=14,TRUE,FALSE))</f>
        <v>0</v>
      </c>
      <c r="Q2312" t="b">
        <f>AND(COUNTIF('Master list(no salts, metals)'!Q2304,"&lt;=1"),IF(COUNTIF('Master list(no salts, metals)'!$K2304:$Y2304, "#N/A")=14,TRUE,FALSE))</f>
        <v>0</v>
      </c>
      <c r="R2312" t="b">
        <f>AND(COUNTIF('Master list(no salts, metals)'!R2304,"&lt;=1"),IF(COUNTIF('Master list(no salts, metals)'!$K2304:$Y2304, "#N/A")=14,TRUE,FALSE))</f>
        <v>0</v>
      </c>
      <c r="S2312" t="b">
        <f>AND(COUNTIF('Master list(no salts, metals)'!S2304,"&lt;=1"),IF(COUNTIF('Master list(no salts, metals)'!$K2304:$Y2304, "#N/A")=14,TRUE,FALSE))</f>
        <v>0</v>
      </c>
      <c r="T2312" t="b">
        <f>AND(COUNTIF('Master list(no salts, metals)'!T2304,"&lt;=1"),IF(COUNTIF('Master list(no salts, metals)'!$K2304:$Y2304, "#N/A")=14,TRUE,FALSE))</f>
        <v>0</v>
      </c>
      <c r="U2312" t="b">
        <f>AND(COUNTIF('Master list(no salts, metals)'!U2304,"&lt;=1"),IF(COUNTIF('Master list(no salts, metals)'!$K2304:$Y2304, "#N/A")=14,TRUE,FALSE))</f>
        <v>0</v>
      </c>
      <c r="V2312" t="b">
        <f>AND(COUNTIF('Master list(no salts, metals)'!V2304,"&lt;=1"),IF(COUNTIF('Master list(no salts, metals)'!$K2304:$Y2304, "#N/A")=14,TRUE,FALSE))</f>
        <v>0</v>
      </c>
      <c r="W2312" t="b">
        <f>AND(COUNTIF('Master list(no salts, metals)'!W2304,"&lt;=1"),IF(COUNTIF('Master list(no salts, metals)'!$K2304:$Y2304, "#N/A")=14,TRUE,FALSE))</f>
        <v>1</v>
      </c>
      <c r="X2312" t="b">
        <f>AND(COUNTIF('Master list(no salts, metals)'!X2304,"&lt;=1"),IF(COUNTIF('Master list(no salts, metals)'!$K2304:$Y2304, "#N/A")=14,TRUE,FALSE))</f>
        <v>0</v>
      </c>
      <c r="Y2312" t="b">
        <f>AND(COUNTIF('Master list(no salts, metals)'!Y2304,"&lt;=1"),IF(COUNTIF('Master list(no salts, metals)'!$K2304:$Y2304, "#N/A")=14,TRUE,FALSE))</f>
        <v>0</v>
      </c>
    </row>
    <row r="2313" spans="11:25" x14ac:dyDescent="0.25">
      <c r="K2313" t="b">
        <f>AND(COUNTIF('Master list(no salts, metals)'!K2305,"&lt;=1"),IF(COUNTIF('Master list(no salts, metals)'!$K2305:$Y2305, "#N/A")=14,TRUE,FALSE))</f>
        <v>0</v>
      </c>
      <c r="L2313" t="b">
        <f>AND(COUNTIF('Master list(no salts, metals)'!L2305,"&lt;=1"),IF(COUNTIF('Master list(no salts, metals)'!$K2305:$Y2305, "#N/A")=14,TRUE,FALSE))</f>
        <v>0</v>
      </c>
      <c r="M2313" t="b">
        <f>AND(COUNTIF('Master list(no salts, metals)'!M2305,"&lt;=1"),IF(COUNTIF('Master list(no salts, metals)'!$K2305:$Y2305, "#N/A")=14,TRUE,FALSE))</f>
        <v>0</v>
      </c>
      <c r="N2313" t="b">
        <f>AND(COUNTIF('Master list(no salts, metals)'!N2305,"&lt;=1"),IF(COUNTIF('Master list(no salts, metals)'!$K2305:$Y2305, "#N/A")=14,TRUE,FALSE))</f>
        <v>0</v>
      </c>
      <c r="O2313" t="b">
        <f>AND(COUNTIF('Master list(no salts, metals)'!O2305,"&lt;=1"),IF(COUNTIF('Master list(no salts, metals)'!$K2305:$Y2305, "#N/A")=14,TRUE,FALSE))</f>
        <v>0</v>
      </c>
      <c r="P2313" t="b">
        <f>AND(COUNTIF('Master list(no salts, metals)'!P2305,"&lt;=1"),IF(COUNTIF('Master list(no salts, metals)'!$K2305:$Y2305, "#N/A")=14,TRUE,FALSE))</f>
        <v>0</v>
      </c>
      <c r="Q2313" t="b">
        <f>AND(COUNTIF('Master list(no salts, metals)'!Q2305,"&lt;=1"),IF(COUNTIF('Master list(no salts, metals)'!$K2305:$Y2305, "#N/A")=14,TRUE,FALSE))</f>
        <v>0</v>
      </c>
      <c r="R2313" t="b">
        <f>AND(COUNTIF('Master list(no salts, metals)'!R2305,"&lt;=1"),IF(COUNTIF('Master list(no salts, metals)'!$K2305:$Y2305, "#N/A")=14,TRUE,FALSE))</f>
        <v>0</v>
      </c>
      <c r="S2313" t="b">
        <f>AND(COUNTIF('Master list(no salts, metals)'!S2305,"&lt;=1"),IF(COUNTIF('Master list(no salts, metals)'!$K2305:$Y2305, "#N/A")=14,TRUE,FALSE))</f>
        <v>0</v>
      </c>
      <c r="T2313" t="b">
        <f>AND(COUNTIF('Master list(no salts, metals)'!T2305,"&lt;=1"),IF(COUNTIF('Master list(no salts, metals)'!$K2305:$Y2305, "#N/A")=14,TRUE,FALSE))</f>
        <v>0</v>
      </c>
      <c r="U2313" t="b">
        <f>AND(COUNTIF('Master list(no salts, metals)'!U2305,"&lt;=1"),IF(COUNTIF('Master list(no salts, metals)'!$K2305:$Y2305, "#N/A")=14,TRUE,FALSE))</f>
        <v>0</v>
      </c>
      <c r="V2313" t="b">
        <f>AND(COUNTIF('Master list(no salts, metals)'!V2305,"&lt;=1"),IF(COUNTIF('Master list(no salts, metals)'!$K2305:$Y2305, "#N/A")=14,TRUE,FALSE))</f>
        <v>0</v>
      </c>
      <c r="W2313" t="b">
        <f>AND(COUNTIF('Master list(no salts, metals)'!W2305,"&lt;=1"),IF(COUNTIF('Master list(no salts, metals)'!$K2305:$Y2305, "#N/A")=14,TRUE,FALSE))</f>
        <v>1</v>
      </c>
      <c r="X2313" t="b">
        <f>AND(COUNTIF('Master list(no salts, metals)'!X2305,"&lt;=1"),IF(COUNTIF('Master list(no salts, metals)'!$K2305:$Y2305, "#N/A")=14,TRUE,FALSE))</f>
        <v>0</v>
      </c>
      <c r="Y2313" t="b">
        <f>AND(COUNTIF('Master list(no salts, metals)'!Y2305,"&lt;=1"),IF(COUNTIF('Master list(no salts, metals)'!$K2305:$Y2305, "#N/A")=14,TRUE,FALSE))</f>
        <v>0</v>
      </c>
    </row>
    <row r="2314" spans="11:25" x14ac:dyDescent="0.25">
      <c r="K2314" t="b">
        <f>AND(COUNTIF('Master list(no salts, metals)'!K2306,"&lt;=1"),IF(COUNTIF('Master list(no salts, metals)'!$K2306:$Y2306, "#N/A")=14,TRUE,FALSE))</f>
        <v>0</v>
      </c>
      <c r="L2314" t="b">
        <f>AND(COUNTIF('Master list(no salts, metals)'!L2306,"&lt;=1"),IF(COUNTIF('Master list(no salts, metals)'!$K2306:$Y2306, "#N/A")=14,TRUE,FALSE))</f>
        <v>0</v>
      </c>
      <c r="M2314" t="b">
        <f>AND(COUNTIF('Master list(no salts, metals)'!M2306,"&lt;=1"),IF(COUNTIF('Master list(no salts, metals)'!$K2306:$Y2306, "#N/A")=14,TRUE,FALSE))</f>
        <v>0</v>
      </c>
      <c r="N2314" t="b">
        <f>AND(COUNTIF('Master list(no salts, metals)'!N2306,"&lt;=1"),IF(COUNTIF('Master list(no salts, metals)'!$K2306:$Y2306, "#N/A")=14,TRUE,FALSE))</f>
        <v>0</v>
      </c>
      <c r="O2314" t="b">
        <f>AND(COUNTIF('Master list(no salts, metals)'!O2306,"&lt;=1"),IF(COUNTIF('Master list(no salts, metals)'!$K2306:$Y2306, "#N/A")=14,TRUE,FALSE))</f>
        <v>0</v>
      </c>
      <c r="P2314" t="b">
        <f>AND(COUNTIF('Master list(no salts, metals)'!P2306,"&lt;=1"),IF(COUNTIF('Master list(no salts, metals)'!$K2306:$Y2306, "#N/A")=14,TRUE,FALSE))</f>
        <v>0</v>
      </c>
      <c r="Q2314" t="b">
        <f>AND(COUNTIF('Master list(no salts, metals)'!Q2306,"&lt;=1"),IF(COUNTIF('Master list(no salts, metals)'!$K2306:$Y2306, "#N/A")=14,TRUE,FALSE))</f>
        <v>0</v>
      </c>
      <c r="R2314" t="b">
        <f>AND(COUNTIF('Master list(no salts, metals)'!R2306,"&lt;=1"),IF(COUNTIF('Master list(no salts, metals)'!$K2306:$Y2306, "#N/A")=14,TRUE,FALSE))</f>
        <v>0</v>
      </c>
      <c r="S2314" t="b">
        <f>AND(COUNTIF('Master list(no salts, metals)'!S2306,"&lt;=1"),IF(COUNTIF('Master list(no salts, metals)'!$K2306:$Y2306, "#N/A")=14,TRUE,FALSE))</f>
        <v>0</v>
      </c>
      <c r="T2314" t="b">
        <f>AND(COUNTIF('Master list(no salts, metals)'!T2306,"&lt;=1"),IF(COUNTIF('Master list(no salts, metals)'!$K2306:$Y2306, "#N/A")=14,TRUE,FALSE))</f>
        <v>1</v>
      </c>
      <c r="U2314" t="b">
        <f>AND(COUNTIF('Master list(no salts, metals)'!U2306,"&lt;=1"),IF(COUNTIF('Master list(no salts, metals)'!$K2306:$Y2306, "#N/A")=14,TRUE,FALSE))</f>
        <v>0</v>
      </c>
      <c r="V2314" t="b">
        <f>AND(COUNTIF('Master list(no salts, metals)'!V2306,"&lt;=1"),IF(COUNTIF('Master list(no salts, metals)'!$K2306:$Y2306, "#N/A")=14,TRUE,FALSE))</f>
        <v>0</v>
      </c>
      <c r="W2314" t="b">
        <f>AND(COUNTIF('Master list(no salts, metals)'!W2306,"&lt;=1"),IF(COUNTIF('Master list(no salts, metals)'!$K2306:$Y2306, "#N/A")=14,TRUE,FALSE))</f>
        <v>0</v>
      </c>
      <c r="X2314" t="b">
        <f>AND(COUNTIF('Master list(no salts, metals)'!X2306,"&lt;=1"),IF(COUNTIF('Master list(no salts, metals)'!$K2306:$Y2306, "#N/A")=14,TRUE,FALSE))</f>
        <v>0</v>
      </c>
      <c r="Y2314" t="b">
        <f>AND(COUNTIF('Master list(no salts, metals)'!Y2306,"&lt;=1"),IF(COUNTIF('Master list(no salts, metals)'!$K2306:$Y2306, "#N/A")=14,TRUE,FALSE))</f>
        <v>0</v>
      </c>
    </row>
    <row r="2315" spans="11:25" x14ac:dyDescent="0.25">
      <c r="K2315" t="b">
        <f>AND(COUNTIF('Master list(no salts, metals)'!K2307,"&lt;=1"),IF(COUNTIF('Master list(no salts, metals)'!$K2307:$Y2307, "#N/A")=14,TRUE,FALSE))</f>
        <v>0</v>
      </c>
      <c r="L2315" t="b">
        <f>AND(COUNTIF('Master list(no salts, metals)'!L2307,"&lt;=1"),IF(COUNTIF('Master list(no salts, metals)'!$K2307:$Y2307, "#N/A")=14,TRUE,FALSE))</f>
        <v>0</v>
      </c>
      <c r="M2315" t="b">
        <f>AND(COUNTIF('Master list(no salts, metals)'!M2307,"&lt;=1"),IF(COUNTIF('Master list(no salts, metals)'!$K2307:$Y2307, "#N/A")=14,TRUE,FALSE))</f>
        <v>0</v>
      </c>
      <c r="N2315" t="b">
        <f>AND(COUNTIF('Master list(no salts, metals)'!N2307,"&lt;=1"),IF(COUNTIF('Master list(no salts, metals)'!$K2307:$Y2307, "#N/A")=14,TRUE,FALSE))</f>
        <v>0</v>
      </c>
      <c r="O2315" t="b">
        <f>AND(COUNTIF('Master list(no salts, metals)'!O2307,"&lt;=1"),IF(COUNTIF('Master list(no salts, metals)'!$K2307:$Y2307, "#N/A")=14,TRUE,FALSE))</f>
        <v>0</v>
      </c>
      <c r="P2315" t="b">
        <f>AND(COUNTIF('Master list(no salts, metals)'!P2307,"&lt;=1"),IF(COUNTIF('Master list(no salts, metals)'!$K2307:$Y2307, "#N/A")=14,TRUE,FALSE))</f>
        <v>0</v>
      </c>
      <c r="Q2315" t="b">
        <f>AND(COUNTIF('Master list(no salts, metals)'!Q2307,"&lt;=1"),IF(COUNTIF('Master list(no salts, metals)'!$K2307:$Y2307, "#N/A")=14,TRUE,FALSE))</f>
        <v>0</v>
      </c>
      <c r="R2315" t="b">
        <f>AND(COUNTIF('Master list(no salts, metals)'!R2307,"&lt;=1"),IF(COUNTIF('Master list(no salts, metals)'!$K2307:$Y2307, "#N/A")=14,TRUE,FALSE))</f>
        <v>0</v>
      </c>
      <c r="S2315" t="b">
        <f>AND(COUNTIF('Master list(no salts, metals)'!S2307,"&lt;=1"),IF(COUNTIF('Master list(no salts, metals)'!$K2307:$Y2307, "#N/A")=14,TRUE,FALSE))</f>
        <v>0</v>
      </c>
      <c r="T2315" t="b">
        <f>AND(COUNTIF('Master list(no salts, metals)'!T2307,"&lt;=1"),IF(COUNTIF('Master list(no salts, metals)'!$K2307:$Y2307, "#N/A")=14,TRUE,FALSE))</f>
        <v>0</v>
      </c>
      <c r="U2315" t="b">
        <f>AND(COUNTIF('Master list(no salts, metals)'!U2307,"&lt;=1"),IF(COUNTIF('Master list(no salts, metals)'!$K2307:$Y2307, "#N/A")=14,TRUE,FALSE))</f>
        <v>0</v>
      </c>
      <c r="V2315" t="b">
        <f>AND(COUNTIF('Master list(no salts, metals)'!V2307,"&lt;=1"),IF(COUNTIF('Master list(no salts, metals)'!$K2307:$Y2307, "#N/A")=14,TRUE,FALSE))</f>
        <v>0</v>
      </c>
      <c r="W2315" t="b">
        <f>AND(COUNTIF('Master list(no salts, metals)'!W2307,"&lt;=1"),IF(COUNTIF('Master list(no salts, metals)'!$K2307:$Y2307, "#N/A")=14,TRUE,FALSE))</f>
        <v>0</v>
      </c>
      <c r="X2315" t="b">
        <f>AND(COUNTIF('Master list(no salts, metals)'!X2307,"&lt;=1"),IF(COUNTIF('Master list(no salts, metals)'!$K2307:$Y2307, "#N/A")=14,TRUE,FALSE))</f>
        <v>0</v>
      </c>
      <c r="Y2315" t="b">
        <f>AND(COUNTIF('Master list(no salts, metals)'!Y2307,"&lt;=1"),IF(COUNTIF('Master list(no salts, metals)'!$K2307:$Y2307, "#N/A")=14,TRUE,FALSE))</f>
        <v>0</v>
      </c>
    </row>
    <row r="2316" spans="11:25" x14ac:dyDescent="0.25">
      <c r="K2316" t="b">
        <f>AND(COUNTIF('Master list(no salts, metals)'!K2308,"&lt;=1"),IF(COUNTIF('Master list(no salts, metals)'!$K2308:$Y2308, "#N/A")=14,TRUE,FALSE))</f>
        <v>0</v>
      </c>
      <c r="L2316" t="b">
        <f>AND(COUNTIF('Master list(no salts, metals)'!L2308,"&lt;=1"),IF(COUNTIF('Master list(no salts, metals)'!$K2308:$Y2308, "#N/A")=14,TRUE,FALSE))</f>
        <v>0</v>
      </c>
      <c r="M2316" t="b">
        <f>AND(COUNTIF('Master list(no salts, metals)'!M2308,"&lt;=1"),IF(COUNTIF('Master list(no salts, metals)'!$K2308:$Y2308, "#N/A")=14,TRUE,FALSE))</f>
        <v>0</v>
      </c>
      <c r="N2316" t="b">
        <f>AND(COUNTIF('Master list(no salts, metals)'!N2308,"&lt;=1"),IF(COUNTIF('Master list(no salts, metals)'!$K2308:$Y2308, "#N/A")=14,TRUE,FALSE))</f>
        <v>0</v>
      </c>
      <c r="O2316" t="b">
        <f>AND(COUNTIF('Master list(no salts, metals)'!O2308,"&lt;=1"),IF(COUNTIF('Master list(no salts, metals)'!$K2308:$Y2308, "#N/A")=14,TRUE,FALSE))</f>
        <v>0</v>
      </c>
      <c r="P2316" t="b">
        <f>AND(COUNTIF('Master list(no salts, metals)'!P2308,"&lt;=1"),IF(COUNTIF('Master list(no salts, metals)'!$K2308:$Y2308, "#N/A")=14,TRUE,FALSE))</f>
        <v>0</v>
      </c>
      <c r="Q2316" t="b">
        <f>AND(COUNTIF('Master list(no salts, metals)'!Q2308,"&lt;=1"),IF(COUNTIF('Master list(no salts, metals)'!$K2308:$Y2308, "#N/A")=14,TRUE,FALSE))</f>
        <v>0</v>
      </c>
      <c r="R2316" t="b">
        <f>AND(COUNTIF('Master list(no salts, metals)'!R2308,"&lt;=1"),IF(COUNTIF('Master list(no salts, metals)'!$K2308:$Y2308, "#N/A")=14,TRUE,FALSE))</f>
        <v>0</v>
      </c>
      <c r="S2316" t="b">
        <f>AND(COUNTIF('Master list(no salts, metals)'!S2308,"&lt;=1"),IF(COUNTIF('Master list(no salts, metals)'!$K2308:$Y2308, "#N/A")=14,TRUE,FALSE))</f>
        <v>0</v>
      </c>
      <c r="T2316" t="b">
        <f>AND(COUNTIF('Master list(no salts, metals)'!T2308,"&lt;=1"),IF(COUNTIF('Master list(no salts, metals)'!$K2308:$Y2308, "#N/A")=14,TRUE,FALSE))</f>
        <v>0</v>
      </c>
      <c r="U2316" t="b">
        <f>AND(COUNTIF('Master list(no salts, metals)'!U2308,"&lt;=1"),IF(COUNTIF('Master list(no salts, metals)'!$K2308:$Y2308, "#N/A")=14,TRUE,FALSE))</f>
        <v>0</v>
      </c>
      <c r="V2316" t="b">
        <f>AND(COUNTIF('Master list(no salts, metals)'!V2308,"&lt;=1"),IF(COUNTIF('Master list(no salts, metals)'!$K2308:$Y2308, "#N/A")=14,TRUE,FALSE))</f>
        <v>0</v>
      </c>
      <c r="W2316" t="b">
        <f>AND(COUNTIF('Master list(no salts, metals)'!W2308,"&lt;=1"),IF(COUNTIF('Master list(no salts, metals)'!$K2308:$Y2308, "#N/A")=14,TRUE,FALSE))</f>
        <v>0</v>
      </c>
      <c r="X2316" t="b">
        <f>AND(COUNTIF('Master list(no salts, metals)'!X2308,"&lt;=1"),IF(COUNTIF('Master list(no salts, metals)'!$K2308:$Y2308, "#N/A")=14,TRUE,FALSE))</f>
        <v>0</v>
      </c>
      <c r="Y2316" t="b">
        <f>AND(COUNTIF('Master list(no salts, metals)'!Y2308,"&lt;=1"),IF(COUNTIF('Master list(no salts, metals)'!$K2308:$Y2308, "#N/A")=14,TRUE,FALSE))</f>
        <v>0</v>
      </c>
    </row>
    <row r="2317" spans="11:25" x14ac:dyDescent="0.25">
      <c r="K2317" t="b">
        <f>AND(COUNTIF('Master list(no salts, metals)'!K2309,"&lt;=1"),IF(COUNTIF('Master list(no salts, metals)'!$K2309:$Y2309, "#N/A")=14,TRUE,FALSE))</f>
        <v>0</v>
      </c>
      <c r="L2317" t="b">
        <f>AND(COUNTIF('Master list(no salts, metals)'!L2309,"&lt;=1"),IF(COUNTIF('Master list(no salts, metals)'!$K2309:$Y2309, "#N/A")=14,TRUE,FALSE))</f>
        <v>0</v>
      </c>
      <c r="M2317" t="b">
        <f>AND(COUNTIF('Master list(no salts, metals)'!M2309,"&lt;=1"),IF(COUNTIF('Master list(no salts, metals)'!$K2309:$Y2309, "#N/A")=14,TRUE,FALSE))</f>
        <v>0</v>
      </c>
      <c r="N2317" t="b">
        <f>AND(COUNTIF('Master list(no salts, metals)'!N2309,"&lt;=1"),IF(COUNTIF('Master list(no salts, metals)'!$K2309:$Y2309, "#N/A")=14,TRUE,FALSE))</f>
        <v>0</v>
      </c>
      <c r="O2317" t="b">
        <f>AND(COUNTIF('Master list(no salts, metals)'!O2309,"&lt;=1"),IF(COUNTIF('Master list(no salts, metals)'!$K2309:$Y2309, "#N/A")=14,TRUE,FALSE))</f>
        <v>0</v>
      </c>
      <c r="P2317" t="b">
        <f>AND(COUNTIF('Master list(no salts, metals)'!P2309,"&lt;=1"),IF(COUNTIF('Master list(no salts, metals)'!$K2309:$Y2309, "#N/A")=14,TRUE,FALSE))</f>
        <v>0</v>
      </c>
      <c r="Q2317" t="b">
        <f>AND(COUNTIF('Master list(no salts, metals)'!Q2309,"&lt;=1"),IF(COUNTIF('Master list(no salts, metals)'!$K2309:$Y2309, "#N/A")=14,TRUE,FALSE))</f>
        <v>0</v>
      </c>
      <c r="R2317" t="b">
        <f>AND(COUNTIF('Master list(no salts, metals)'!R2309,"&lt;=1"),IF(COUNTIF('Master list(no salts, metals)'!$K2309:$Y2309, "#N/A")=14,TRUE,FALSE))</f>
        <v>0</v>
      </c>
      <c r="S2317" t="b">
        <f>AND(COUNTIF('Master list(no salts, metals)'!S2309,"&lt;=1"),IF(COUNTIF('Master list(no salts, metals)'!$K2309:$Y2309, "#N/A")=14,TRUE,FALSE))</f>
        <v>0</v>
      </c>
      <c r="T2317" t="b">
        <f>AND(COUNTIF('Master list(no salts, metals)'!T2309,"&lt;=1"),IF(COUNTIF('Master list(no salts, metals)'!$K2309:$Y2309, "#N/A")=14,TRUE,FALSE))</f>
        <v>1</v>
      </c>
      <c r="U2317" t="b">
        <f>AND(COUNTIF('Master list(no salts, metals)'!U2309,"&lt;=1"),IF(COUNTIF('Master list(no salts, metals)'!$K2309:$Y2309, "#N/A")=14,TRUE,FALSE))</f>
        <v>0</v>
      </c>
      <c r="V2317" t="b">
        <f>AND(COUNTIF('Master list(no salts, metals)'!V2309,"&lt;=1"),IF(COUNTIF('Master list(no salts, metals)'!$K2309:$Y2309, "#N/A")=14,TRUE,FALSE))</f>
        <v>0</v>
      </c>
      <c r="W2317" t="b">
        <f>AND(COUNTIF('Master list(no salts, metals)'!W2309,"&lt;=1"),IF(COUNTIF('Master list(no salts, metals)'!$K2309:$Y2309, "#N/A")=14,TRUE,FALSE))</f>
        <v>0</v>
      </c>
      <c r="X2317" t="b">
        <f>AND(COUNTIF('Master list(no salts, metals)'!X2309,"&lt;=1"),IF(COUNTIF('Master list(no salts, metals)'!$K2309:$Y2309, "#N/A")=14,TRUE,FALSE))</f>
        <v>0</v>
      </c>
      <c r="Y2317" t="b">
        <f>AND(COUNTIF('Master list(no salts, metals)'!Y2309,"&lt;=1"),IF(COUNTIF('Master list(no salts, metals)'!$K2309:$Y2309, "#N/A")=14,TRUE,FALSE))</f>
        <v>0</v>
      </c>
    </row>
    <row r="2318" spans="11:25" x14ac:dyDescent="0.25">
      <c r="K2318" t="b">
        <f>AND(COUNTIF('Master list(no salts, metals)'!K2310,"&lt;=1"),IF(COUNTIF('Master list(no salts, metals)'!$K2310:$Y2310, "#N/A")=14,TRUE,FALSE))</f>
        <v>0</v>
      </c>
      <c r="L2318" t="b">
        <f>AND(COUNTIF('Master list(no salts, metals)'!L2310,"&lt;=1"),IF(COUNTIF('Master list(no salts, metals)'!$K2310:$Y2310, "#N/A")=14,TRUE,FALSE))</f>
        <v>0</v>
      </c>
      <c r="M2318" t="b">
        <f>AND(COUNTIF('Master list(no salts, metals)'!M2310,"&lt;=1"),IF(COUNTIF('Master list(no salts, metals)'!$K2310:$Y2310, "#N/A")=14,TRUE,FALSE))</f>
        <v>0</v>
      </c>
      <c r="N2318" t="b">
        <f>AND(COUNTIF('Master list(no salts, metals)'!N2310,"&lt;=1"),IF(COUNTIF('Master list(no salts, metals)'!$K2310:$Y2310, "#N/A")=14,TRUE,FALSE))</f>
        <v>0</v>
      </c>
      <c r="O2318" t="b">
        <f>AND(COUNTIF('Master list(no salts, metals)'!O2310,"&lt;=1"),IF(COUNTIF('Master list(no salts, metals)'!$K2310:$Y2310, "#N/A")=14,TRUE,FALSE))</f>
        <v>0</v>
      </c>
      <c r="P2318" t="b">
        <f>AND(COUNTIF('Master list(no salts, metals)'!P2310,"&lt;=1"),IF(COUNTIF('Master list(no salts, metals)'!$K2310:$Y2310, "#N/A")=14,TRUE,FALSE))</f>
        <v>0</v>
      </c>
      <c r="Q2318" t="b">
        <f>AND(COUNTIF('Master list(no salts, metals)'!Q2310,"&lt;=1"),IF(COUNTIF('Master list(no salts, metals)'!$K2310:$Y2310, "#N/A")=14,TRUE,FALSE))</f>
        <v>0</v>
      </c>
      <c r="R2318" t="b">
        <f>AND(COUNTIF('Master list(no salts, metals)'!R2310,"&lt;=1"),IF(COUNTIF('Master list(no salts, metals)'!$K2310:$Y2310, "#N/A")=14,TRUE,FALSE))</f>
        <v>0</v>
      </c>
      <c r="S2318" t="b">
        <f>AND(COUNTIF('Master list(no salts, metals)'!S2310,"&lt;=1"),IF(COUNTIF('Master list(no salts, metals)'!$K2310:$Y2310, "#N/A")=14,TRUE,FALSE))</f>
        <v>0</v>
      </c>
      <c r="T2318" t="b">
        <f>AND(COUNTIF('Master list(no salts, metals)'!T2310,"&lt;=1"),IF(COUNTIF('Master list(no salts, metals)'!$K2310:$Y2310, "#N/A")=14,TRUE,FALSE))</f>
        <v>0</v>
      </c>
      <c r="U2318" t="b">
        <f>AND(COUNTIF('Master list(no salts, metals)'!U2310,"&lt;=1"),IF(COUNTIF('Master list(no salts, metals)'!$K2310:$Y2310, "#N/A")=14,TRUE,FALSE))</f>
        <v>0</v>
      </c>
      <c r="V2318" t="b">
        <f>AND(COUNTIF('Master list(no salts, metals)'!V2310,"&lt;=1"),IF(COUNTIF('Master list(no salts, metals)'!$K2310:$Y2310, "#N/A")=14,TRUE,FALSE))</f>
        <v>0</v>
      </c>
      <c r="W2318" t="b">
        <f>AND(COUNTIF('Master list(no salts, metals)'!W2310,"&lt;=1"),IF(COUNTIF('Master list(no salts, metals)'!$K2310:$Y2310, "#N/A")=14,TRUE,FALSE))</f>
        <v>1</v>
      </c>
      <c r="X2318" t="b">
        <f>AND(COUNTIF('Master list(no salts, metals)'!X2310,"&lt;=1"),IF(COUNTIF('Master list(no salts, metals)'!$K2310:$Y2310, "#N/A")=14,TRUE,FALSE))</f>
        <v>0</v>
      </c>
      <c r="Y2318" t="b">
        <f>AND(COUNTIF('Master list(no salts, metals)'!Y2310,"&lt;=1"),IF(COUNTIF('Master list(no salts, metals)'!$K2310:$Y2310, "#N/A")=14,TRUE,FALSE))</f>
        <v>0</v>
      </c>
    </row>
    <row r="2319" spans="11:25" x14ac:dyDescent="0.25">
      <c r="K2319" t="b">
        <f>AND(COUNTIF('Master list(no salts, metals)'!K2311,"&lt;=1"),IF(COUNTIF('Master list(no salts, metals)'!$K2311:$Y2311, "#N/A")=14,TRUE,FALSE))</f>
        <v>0</v>
      </c>
      <c r="L2319" t="b">
        <f>AND(COUNTIF('Master list(no salts, metals)'!L2311,"&lt;=1"),IF(COUNTIF('Master list(no salts, metals)'!$K2311:$Y2311, "#N/A")=14,TRUE,FALSE))</f>
        <v>0</v>
      </c>
      <c r="M2319" t="b">
        <f>AND(COUNTIF('Master list(no salts, metals)'!M2311,"&lt;=1"),IF(COUNTIF('Master list(no salts, metals)'!$K2311:$Y2311, "#N/A")=14,TRUE,FALSE))</f>
        <v>0</v>
      </c>
      <c r="N2319" t="b">
        <f>AND(COUNTIF('Master list(no salts, metals)'!N2311,"&lt;=1"),IF(COUNTIF('Master list(no salts, metals)'!$K2311:$Y2311, "#N/A")=14,TRUE,FALSE))</f>
        <v>0</v>
      </c>
      <c r="O2319" t="b">
        <f>AND(COUNTIF('Master list(no salts, metals)'!O2311,"&lt;=1"),IF(COUNTIF('Master list(no salts, metals)'!$K2311:$Y2311, "#N/A")=14,TRUE,FALSE))</f>
        <v>0</v>
      </c>
      <c r="P2319" t="b">
        <f>AND(COUNTIF('Master list(no salts, metals)'!P2311,"&lt;=1"),IF(COUNTIF('Master list(no salts, metals)'!$K2311:$Y2311, "#N/A")=14,TRUE,FALSE))</f>
        <v>0</v>
      </c>
      <c r="Q2319" t="b">
        <f>AND(COUNTIF('Master list(no salts, metals)'!Q2311,"&lt;=1"),IF(COUNTIF('Master list(no salts, metals)'!$K2311:$Y2311, "#N/A")=14,TRUE,FALSE))</f>
        <v>0</v>
      </c>
      <c r="R2319" t="b">
        <f>AND(COUNTIF('Master list(no salts, metals)'!R2311,"&lt;=1"),IF(COUNTIF('Master list(no salts, metals)'!$K2311:$Y2311, "#N/A")=14,TRUE,FALSE))</f>
        <v>0</v>
      </c>
      <c r="S2319" t="b">
        <f>AND(COUNTIF('Master list(no salts, metals)'!S2311,"&lt;=1"),IF(COUNTIF('Master list(no salts, metals)'!$K2311:$Y2311, "#N/A")=14,TRUE,FALSE))</f>
        <v>0</v>
      </c>
      <c r="T2319" t="b">
        <f>AND(COUNTIF('Master list(no salts, metals)'!T2311,"&lt;=1"),IF(COUNTIF('Master list(no salts, metals)'!$K2311:$Y2311, "#N/A")=14,TRUE,FALSE))</f>
        <v>0</v>
      </c>
      <c r="U2319" t="b">
        <f>AND(COUNTIF('Master list(no salts, metals)'!U2311,"&lt;=1"),IF(COUNTIF('Master list(no salts, metals)'!$K2311:$Y2311, "#N/A")=14,TRUE,FALSE))</f>
        <v>0</v>
      </c>
      <c r="V2319" t="b">
        <f>AND(COUNTIF('Master list(no salts, metals)'!V2311,"&lt;=1"),IF(COUNTIF('Master list(no salts, metals)'!$K2311:$Y2311, "#N/A")=14,TRUE,FALSE))</f>
        <v>0</v>
      </c>
      <c r="W2319" t="b">
        <f>AND(COUNTIF('Master list(no salts, metals)'!W2311,"&lt;=1"),IF(COUNTIF('Master list(no salts, metals)'!$K2311:$Y2311, "#N/A")=14,TRUE,FALSE))</f>
        <v>0</v>
      </c>
      <c r="X2319" t="b">
        <f>AND(COUNTIF('Master list(no salts, metals)'!X2311,"&lt;=1"),IF(COUNTIF('Master list(no salts, metals)'!$K2311:$Y2311, "#N/A")=14,TRUE,FALSE))</f>
        <v>1</v>
      </c>
      <c r="Y2319" t="b">
        <f>AND(COUNTIF('Master list(no salts, metals)'!Y2311,"&lt;=1"),IF(COUNTIF('Master list(no salts, metals)'!$K2311:$Y2311, "#N/A")=14,TRUE,FALSE))</f>
        <v>0</v>
      </c>
    </row>
    <row r="2320" spans="11:25" x14ac:dyDescent="0.25">
      <c r="K2320" t="b">
        <f>AND(COUNTIF('Master list(no salts, metals)'!K2312,"&lt;=1"),IF(COUNTIF('Master list(no salts, metals)'!$K2312:$Y2312, "#N/A")=14,TRUE,FALSE))</f>
        <v>0</v>
      </c>
      <c r="L2320" t="b">
        <f>AND(COUNTIF('Master list(no salts, metals)'!L2312,"&lt;=1"),IF(COUNTIF('Master list(no salts, metals)'!$K2312:$Y2312, "#N/A")=14,TRUE,FALSE))</f>
        <v>0</v>
      </c>
      <c r="M2320" t="b">
        <f>AND(COUNTIF('Master list(no salts, metals)'!M2312,"&lt;=1"),IF(COUNTIF('Master list(no salts, metals)'!$K2312:$Y2312, "#N/A")=14,TRUE,FALSE))</f>
        <v>0</v>
      </c>
      <c r="N2320" t="b">
        <f>AND(COUNTIF('Master list(no salts, metals)'!N2312,"&lt;=1"),IF(COUNTIF('Master list(no salts, metals)'!$K2312:$Y2312, "#N/A")=14,TRUE,FALSE))</f>
        <v>0</v>
      </c>
      <c r="O2320" t="b">
        <f>AND(COUNTIF('Master list(no salts, metals)'!O2312,"&lt;=1"),IF(COUNTIF('Master list(no salts, metals)'!$K2312:$Y2312, "#N/A")=14,TRUE,FALSE))</f>
        <v>0</v>
      </c>
      <c r="P2320" t="b">
        <f>AND(COUNTIF('Master list(no salts, metals)'!P2312,"&lt;=1"),IF(COUNTIF('Master list(no salts, metals)'!$K2312:$Y2312, "#N/A")=14,TRUE,FALSE))</f>
        <v>0</v>
      </c>
      <c r="Q2320" t="b">
        <f>AND(COUNTIF('Master list(no salts, metals)'!Q2312,"&lt;=1"),IF(COUNTIF('Master list(no salts, metals)'!$K2312:$Y2312, "#N/A")=14,TRUE,FALSE))</f>
        <v>0</v>
      </c>
      <c r="R2320" t="b">
        <f>AND(COUNTIF('Master list(no salts, metals)'!R2312,"&lt;=1"),IF(COUNTIF('Master list(no salts, metals)'!$K2312:$Y2312, "#N/A")=14,TRUE,FALSE))</f>
        <v>0</v>
      </c>
      <c r="S2320" t="b">
        <f>AND(COUNTIF('Master list(no salts, metals)'!S2312,"&lt;=1"),IF(COUNTIF('Master list(no salts, metals)'!$K2312:$Y2312, "#N/A")=14,TRUE,FALSE))</f>
        <v>0</v>
      </c>
      <c r="T2320" t="b">
        <f>AND(COUNTIF('Master list(no salts, metals)'!T2312,"&lt;=1"),IF(COUNTIF('Master list(no salts, metals)'!$K2312:$Y2312, "#N/A")=14,TRUE,FALSE))</f>
        <v>0</v>
      </c>
      <c r="U2320" t="b">
        <f>AND(COUNTIF('Master list(no salts, metals)'!U2312,"&lt;=1"),IF(COUNTIF('Master list(no salts, metals)'!$K2312:$Y2312, "#N/A")=14,TRUE,FALSE))</f>
        <v>0</v>
      </c>
      <c r="V2320" t="b">
        <f>AND(COUNTIF('Master list(no salts, metals)'!V2312,"&lt;=1"),IF(COUNTIF('Master list(no salts, metals)'!$K2312:$Y2312, "#N/A")=14,TRUE,FALSE))</f>
        <v>0</v>
      </c>
      <c r="W2320" t="b">
        <f>AND(COUNTIF('Master list(no salts, metals)'!W2312,"&lt;=1"),IF(COUNTIF('Master list(no salts, metals)'!$K2312:$Y2312, "#N/A")=14,TRUE,FALSE))</f>
        <v>0</v>
      </c>
      <c r="X2320" t="b">
        <f>AND(COUNTIF('Master list(no salts, metals)'!X2312,"&lt;=1"),IF(COUNTIF('Master list(no salts, metals)'!$K2312:$Y2312, "#N/A")=14,TRUE,FALSE))</f>
        <v>0</v>
      </c>
      <c r="Y2320" t="b">
        <f>AND(COUNTIF('Master list(no salts, metals)'!Y2312,"&lt;=1"),IF(COUNTIF('Master list(no salts, metals)'!$K2312:$Y2312, "#N/A")=14,TRUE,FALSE))</f>
        <v>0</v>
      </c>
    </row>
    <row r="2321" spans="11:25" x14ac:dyDescent="0.25">
      <c r="K2321" t="b">
        <f>AND(COUNTIF('Master list(no salts, metals)'!K2313,"&lt;=1"),IF(COUNTIF('Master list(no salts, metals)'!$K2313:$Y2313, "#N/A")=14,TRUE,FALSE))</f>
        <v>0</v>
      </c>
      <c r="L2321" t="b">
        <f>AND(COUNTIF('Master list(no salts, metals)'!L2313,"&lt;=1"),IF(COUNTIF('Master list(no salts, metals)'!$K2313:$Y2313, "#N/A")=14,TRUE,FALSE))</f>
        <v>0</v>
      </c>
      <c r="M2321" t="b">
        <f>AND(COUNTIF('Master list(no salts, metals)'!M2313,"&lt;=1"),IF(COUNTIF('Master list(no salts, metals)'!$K2313:$Y2313, "#N/A")=14,TRUE,FALSE))</f>
        <v>0</v>
      </c>
      <c r="N2321" t="b">
        <f>AND(COUNTIF('Master list(no salts, metals)'!N2313,"&lt;=1"),IF(COUNTIF('Master list(no salts, metals)'!$K2313:$Y2313, "#N/A")=14,TRUE,FALSE))</f>
        <v>0</v>
      </c>
      <c r="O2321" t="b">
        <f>AND(COUNTIF('Master list(no salts, metals)'!O2313,"&lt;=1"),IF(COUNTIF('Master list(no salts, metals)'!$K2313:$Y2313, "#N/A")=14,TRUE,FALSE))</f>
        <v>0</v>
      </c>
      <c r="P2321" t="b">
        <f>AND(COUNTIF('Master list(no salts, metals)'!P2313,"&lt;=1"),IF(COUNTIF('Master list(no salts, metals)'!$K2313:$Y2313, "#N/A")=14,TRUE,FALSE))</f>
        <v>0</v>
      </c>
      <c r="Q2321" t="b">
        <f>AND(COUNTIF('Master list(no salts, metals)'!Q2313,"&lt;=1"),IF(COUNTIF('Master list(no salts, metals)'!$K2313:$Y2313, "#N/A")=14,TRUE,FALSE))</f>
        <v>0</v>
      </c>
      <c r="R2321" t="b">
        <f>AND(COUNTIF('Master list(no salts, metals)'!R2313,"&lt;=1"),IF(COUNTIF('Master list(no salts, metals)'!$K2313:$Y2313, "#N/A")=14,TRUE,FALSE))</f>
        <v>0</v>
      </c>
      <c r="S2321" t="b">
        <f>AND(COUNTIF('Master list(no salts, metals)'!S2313,"&lt;=1"),IF(COUNTIF('Master list(no salts, metals)'!$K2313:$Y2313, "#N/A")=14,TRUE,FALSE))</f>
        <v>0</v>
      </c>
      <c r="T2321" t="b">
        <f>AND(COUNTIF('Master list(no salts, metals)'!T2313,"&lt;=1"),IF(COUNTIF('Master list(no salts, metals)'!$K2313:$Y2313, "#N/A")=14,TRUE,FALSE))</f>
        <v>0</v>
      </c>
      <c r="U2321" t="b">
        <f>AND(COUNTIF('Master list(no salts, metals)'!U2313,"&lt;=1"),IF(COUNTIF('Master list(no salts, metals)'!$K2313:$Y2313, "#N/A")=14,TRUE,FALSE))</f>
        <v>0</v>
      </c>
      <c r="V2321" t="b">
        <f>AND(COUNTIF('Master list(no salts, metals)'!V2313,"&lt;=1"),IF(COUNTIF('Master list(no salts, metals)'!$K2313:$Y2313, "#N/A")=14,TRUE,FALSE))</f>
        <v>0</v>
      </c>
      <c r="W2321" t="b">
        <f>AND(COUNTIF('Master list(no salts, metals)'!W2313,"&lt;=1"),IF(COUNTIF('Master list(no salts, metals)'!$K2313:$Y2313, "#N/A")=14,TRUE,FALSE))</f>
        <v>0</v>
      </c>
      <c r="X2321" t="b">
        <f>AND(COUNTIF('Master list(no salts, metals)'!X2313,"&lt;=1"),IF(COUNTIF('Master list(no salts, metals)'!$K2313:$Y2313, "#N/A")=14,TRUE,FALSE))</f>
        <v>1</v>
      </c>
      <c r="Y2321" t="b">
        <f>AND(COUNTIF('Master list(no salts, metals)'!Y2313,"&lt;=1"),IF(COUNTIF('Master list(no salts, metals)'!$K2313:$Y2313, "#N/A")=14,TRUE,FALSE))</f>
        <v>0</v>
      </c>
    </row>
    <row r="2322" spans="11:25" x14ac:dyDescent="0.25">
      <c r="K2322" t="b">
        <f>AND(COUNTIF('Master list(no salts, metals)'!K2314,"&lt;=1"),IF(COUNTIF('Master list(no salts, metals)'!$K2314:$Y2314, "#N/A")=14,TRUE,FALSE))</f>
        <v>0</v>
      </c>
      <c r="L2322" t="b">
        <f>AND(COUNTIF('Master list(no salts, metals)'!L2314,"&lt;=1"),IF(COUNTIF('Master list(no salts, metals)'!$K2314:$Y2314, "#N/A")=14,TRUE,FALSE))</f>
        <v>0</v>
      </c>
      <c r="M2322" t="b">
        <f>AND(COUNTIF('Master list(no salts, metals)'!M2314,"&lt;=1"),IF(COUNTIF('Master list(no salts, metals)'!$K2314:$Y2314, "#N/A")=14,TRUE,FALSE))</f>
        <v>0</v>
      </c>
      <c r="N2322" t="b">
        <f>AND(COUNTIF('Master list(no salts, metals)'!N2314,"&lt;=1"),IF(COUNTIF('Master list(no salts, metals)'!$K2314:$Y2314, "#N/A")=14,TRUE,FALSE))</f>
        <v>0</v>
      </c>
      <c r="O2322" t="b">
        <f>AND(COUNTIF('Master list(no salts, metals)'!O2314,"&lt;=1"),IF(COUNTIF('Master list(no salts, metals)'!$K2314:$Y2314, "#N/A")=14,TRUE,FALSE))</f>
        <v>0</v>
      </c>
      <c r="P2322" t="b">
        <f>AND(COUNTIF('Master list(no salts, metals)'!P2314,"&lt;=1"),IF(COUNTIF('Master list(no salts, metals)'!$K2314:$Y2314, "#N/A")=14,TRUE,FALSE))</f>
        <v>0</v>
      </c>
      <c r="Q2322" t="b">
        <f>AND(COUNTIF('Master list(no salts, metals)'!Q2314,"&lt;=1"),IF(COUNTIF('Master list(no salts, metals)'!$K2314:$Y2314, "#N/A")=14,TRUE,FALSE))</f>
        <v>0</v>
      </c>
      <c r="R2322" t="b">
        <f>AND(COUNTIF('Master list(no salts, metals)'!R2314,"&lt;=1"),IF(COUNTIF('Master list(no salts, metals)'!$K2314:$Y2314, "#N/A")=14,TRUE,FALSE))</f>
        <v>0</v>
      </c>
      <c r="S2322" t="b">
        <f>AND(COUNTIF('Master list(no salts, metals)'!S2314,"&lt;=1"),IF(COUNTIF('Master list(no salts, metals)'!$K2314:$Y2314, "#N/A")=14,TRUE,FALSE))</f>
        <v>0</v>
      </c>
      <c r="T2322" t="b">
        <f>AND(COUNTIF('Master list(no salts, metals)'!T2314,"&lt;=1"),IF(COUNTIF('Master list(no salts, metals)'!$K2314:$Y2314, "#N/A")=14,TRUE,FALSE))</f>
        <v>1</v>
      </c>
      <c r="U2322" t="b">
        <f>AND(COUNTIF('Master list(no salts, metals)'!U2314,"&lt;=1"),IF(COUNTIF('Master list(no salts, metals)'!$K2314:$Y2314, "#N/A")=14,TRUE,FALSE))</f>
        <v>0</v>
      </c>
      <c r="V2322" t="b">
        <f>AND(COUNTIF('Master list(no salts, metals)'!V2314,"&lt;=1"),IF(COUNTIF('Master list(no salts, metals)'!$K2314:$Y2314, "#N/A")=14,TRUE,FALSE))</f>
        <v>0</v>
      </c>
      <c r="W2322" t="b">
        <f>AND(COUNTIF('Master list(no salts, metals)'!W2314,"&lt;=1"),IF(COUNTIF('Master list(no salts, metals)'!$K2314:$Y2314, "#N/A")=14,TRUE,FALSE))</f>
        <v>0</v>
      </c>
      <c r="X2322" t="b">
        <f>AND(COUNTIF('Master list(no salts, metals)'!X2314,"&lt;=1"),IF(COUNTIF('Master list(no salts, metals)'!$K2314:$Y2314, "#N/A")=14,TRUE,FALSE))</f>
        <v>0</v>
      </c>
      <c r="Y2322" t="b">
        <f>AND(COUNTIF('Master list(no salts, metals)'!Y2314,"&lt;=1"),IF(COUNTIF('Master list(no salts, metals)'!$K2314:$Y2314, "#N/A")=14,TRUE,FALSE))</f>
        <v>0</v>
      </c>
    </row>
    <row r="2323" spans="11:25" x14ac:dyDescent="0.25">
      <c r="K2323" t="b">
        <f>AND(COUNTIF('Master list(no salts, metals)'!K2315,"&lt;=1"),IF(COUNTIF('Master list(no salts, metals)'!$K2315:$Y2315, "#N/A")=14,TRUE,FALSE))</f>
        <v>0</v>
      </c>
      <c r="L2323" t="b">
        <f>AND(COUNTIF('Master list(no salts, metals)'!L2315,"&lt;=1"),IF(COUNTIF('Master list(no salts, metals)'!$K2315:$Y2315, "#N/A")=14,TRUE,FALSE))</f>
        <v>0</v>
      </c>
      <c r="M2323" t="b">
        <f>AND(COUNTIF('Master list(no salts, metals)'!M2315,"&lt;=1"),IF(COUNTIF('Master list(no salts, metals)'!$K2315:$Y2315, "#N/A")=14,TRUE,FALSE))</f>
        <v>0</v>
      </c>
      <c r="N2323" t="b">
        <f>AND(COUNTIF('Master list(no salts, metals)'!N2315,"&lt;=1"),IF(COUNTIF('Master list(no salts, metals)'!$K2315:$Y2315, "#N/A")=14,TRUE,FALSE))</f>
        <v>0</v>
      </c>
      <c r="O2323" t="b">
        <f>AND(COUNTIF('Master list(no salts, metals)'!O2315,"&lt;=1"),IF(COUNTIF('Master list(no salts, metals)'!$K2315:$Y2315, "#N/A")=14,TRUE,FALSE))</f>
        <v>0</v>
      </c>
      <c r="P2323" t="b">
        <f>AND(COUNTIF('Master list(no salts, metals)'!P2315,"&lt;=1"),IF(COUNTIF('Master list(no salts, metals)'!$K2315:$Y2315, "#N/A")=14,TRUE,FALSE))</f>
        <v>0</v>
      </c>
      <c r="Q2323" t="b">
        <f>AND(COUNTIF('Master list(no salts, metals)'!Q2315,"&lt;=1"),IF(COUNTIF('Master list(no salts, metals)'!$K2315:$Y2315, "#N/A")=14,TRUE,FALSE))</f>
        <v>0</v>
      </c>
      <c r="R2323" t="b">
        <f>AND(COUNTIF('Master list(no salts, metals)'!R2315,"&lt;=1"),IF(COUNTIF('Master list(no salts, metals)'!$K2315:$Y2315, "#N/A")=14,TRUE,FALSE))</f>
        <v>0</v>
      </c>
      <c r="S2323" t="b">
        <f>AND(COUNTIF('Master list(no salts, metals)'!S2315,"&lt;=1"),IF(COUNTIF('Master list(no salts, metals)'!$K2315:$Y2315, "#N/A")=14,TRUE,FALSE))</f>
        <v>0</v>
      </c>
      <c r="T2323" t="b">
        <f>AND(COUNTIF('Master list(no salts, metals)'!T2315,"&lt;=1"),IF(COUNTIF('Master list(no salts, metals)'!$K2315:$Y2315, "#N/A")=14,TRUE,FALSE))</f>
        <v>0</v>
      </c>
      <c r="U2323" t="b">
        <f>AND(COUNTIF('Master list(no salts, metals)'!U2315,"&lt;=1"),IF(COUNTIF('Master list(no salts, metals)'!$K2315:$Y2315, "#N/A")=14,TRUE,FALSE))</f>
        <v>0</v>
      </c>
      <c r="V2323" t="b">
        <f>AND(COUNTIF('Master list(no salts, metals)'!V2315,"&lt;=1"),IF(COUNTIF('Master list(no salts, metals)'!$K2315:$Y2315, "#N/A")=14,TRUE,FALSE))</f>
        <v>0</v>
      </c>
      <c r="W2323" t="b">
        <f>AND(COUNTIF('Master list(no salts, metals)'!W2315,"&lt;=1"),IF(COUNTIF('Master list(no salts, metals)'!$K2315:$Y2315, "#N/A")=14,TRUE,FALSE))</f>
        <v>0</v>
      </c>
      <c r="X2323" t="b">
        <f>AND(COUNTIF('Master list(no salts, metals)'!X2315,"&lt;=1"),IF(COUNTIF('Master list(no salts, metals)'!$K2315:$Y2315, "#N/A")=14,TRUE,FALSE))</f>
        <v>0</v>
      </c>
      <c r="Y2323" t="b">
        <f>AND(COUNTIF('Master list(no salts, metals)'!Y2315,"&lt;=1"),IF(COUNTIF('Master list(no salts, metals)'!$K2315:$Y2315, "#N/A")=14,TRUE,FALSE))</f>
        <v>0</v>
      </c>
    </row>
    <row r="2324" spans="11:25" x14ac:dyDescent="0.25">
      <c r="K2324" t="b">
        <f>AND(COUNTIF('Master list(no salts, metals)'!K2316,"&lt;=1"),IF(COUNTIF('Master list(no salts, metals)'!$K2316:$Y2316, "#N/A")=14,TRUE,FALSE))</f>
        <v>1</v>
      </c>
      <c r="L2324" t="b">
        <f>AND(COUNTIF('Master list(no salts, metals)'!L2316,"&lt;=1"),IF(COUNTIF('Master list(no salts, metals)'!$K2316:$Y2316, "#N/A")=14,TRUE,FALSE))</f>
        <v>0</v>
      </c>
      <c r="M2324" t="b">
        <f>AND(COUNTIF('Master list(no salts, metals)'!M2316,"&lt;=1"),IF(COUNTIF('Master list(no salts, metals)'!$K2316:$Y2316, "#N/A")=14,TRUE,FALSE))</f>
        <v>0</v>
      </c>
      <c r="N2324" t="b">
        <f>AND(COUNTIF('Master list(no salts, metals)'!N2316,"&lt;=1"),IF(COUNTIF('Master list(no salts, metals)'!$K2316:$Y2316, "#N/A")=14,TRUE,FALSE))</f>
        <v>0</v>
      </c>
      <c r="O2324" t="b">
        <f>AND(COUNTIF('Master list(no salts, metals)'!O2316,"&lt;=1"),IF(COUNTIF('Master list(no salts, metals)'!$K2316:$Y2316, "#N/A")=14,TRUE,FALSE))</f>
        <v>0</v>
      </c>
      <c r="P2324" t="b">
        <f>AND(COUNTIF('Master list(no salts, metals)'!P2316,"&lt;=1"),IF(COUNTIF('Master list(no salts, metals)'!$K2316:$Y2316, "#N/A")=14,TRUE,FALSE))</f>
        <v>0</v>
      </c>
      <c r="Q2324" t="b">
        <f>AND(COUNTIF('Master list(no salts, metals)'!Q2316,"&lt;=1"),IF(COUNTIF('Master list(no salts, metals)'!$K2316:$Y2316, "#N/A")=14,TRUE,FALSE))</f>
        <v>0</v>
      </c>
      <c r="R2324" t="b">
        <f>AND(COUNTIF('Master list(no salts, metals)'!R2316,"&lt;=1"),IF(COUNTIF('Master list(no salts, metals)'!$K2316:$Y2316, "#N/A")=14,TRUE,FALSE))</f>
        <v>0</v>
      </c>
      <c r="S2324" t="b">
        <f>AND(COUNTIF('Master list(no salts, metals)'!S2316,"&lt;=1"),IF(COUNTIF('Master list(no salts, metals)'!$K2316:$Y2316, "#N/A")=14,TRUE,FALSE))</f>
        <v>0</v>
      </c>
      <c r="T2324" t="b">
        <f>AND(COUNTIF('Master list(no salts, metals)'!T2316,"&lt;=1"),IF(COUNTIF('Master list(no salts, metals)'!$K2316:$Y2316, "#N/A")=14,TRUE,FALSE))</f>
        <v>0</v>
      </c>
      <c r="U2324" t="b">
        <f>AND(COUNTIF('Master list(no salts, metals)'!U2316,"&lt;=1"),IF(COUNTIF('Master list(no salts, metals)'!$K2316:$Y2316, "#N/A")=14,TRUE,FALSE))</f>
        <v>0</v>
      </c>
      <c r="V2324" t="b">
        <f>AND(COUNTIF('Master list(no salts, metals)'!V2316,"&lt;=1"),IF(COUNTIF('Master list(no salts, metals)'!$K2316:$Y2316, "#N/A")=14,TRUE,FALSE))</f>
        <v>0</v>
      </c>
      <c r="W2324" t="b">
        <f>AND(COUNTIF('Master list(no salts, metals)'!W2316,"&lt;=1"),IF(COUNTIF('Master list(no salts, metals)'!$K2316:$Y2316, "#N/A")=14,TRUE,FALSE))</f>
        <v>0</v>
      </c>
      <c r="X2324" t="b">
        <f>AND(COUNTIF('Master list(no salts, metals)'!X2316,"&lt;=1"),IF(COUNTIF('Master list(no salts, metals)'!$K2316:$Y2316, "#N/A")=14,TRUE,FALSE))</f>
        <v>0</v>
      </c>
      <c r="Y2324" t="b">
        <f>AND(COUNTIF('Master list(no salts, metals)'!Y2316,"&lt;=1"),IF(COUNTIF('Master list(no salts, metals)'!$K2316:$Y2316, "#N/A")=14,TRUE,FALSE))</f>
        <v>0</v>
      </c>
    </row>
    <row r="2325" spans="11:25" x14ac:dyDescent="0.25">
      <c r="K2325" t="b">
        <f>AND(COUNTIF('Master list(no salts, metals)'!K2317,"&lt;=1"),IF(COUNTIF('Master list(no salts, metals)'!$K2317:$Y2317, "#N/A")=14,TRUE,FALSE))</f>
        <v>0</v>
      </c>
      <c r="L2325" t="b">
        <f>AND(COUNTIF('Master list(no salts, metals)'!L2317,"&lt;=1"),IF(COUNTIF('Master list(no salts, metals)'!$K2317:$Y2317, "#N/A")=14,TRUE,FALSE))</f>
        <v>0</v>
      </c>
      <c r="M2325" t="b">
        <f>AND(COUNTIF('Master list(no salts, metals)'!M2317,"&lt;=1"),IF(COUNTIF('Master list(no salts, metals)'!$K2317:$Y2317, "#N/A")=14,TRUE,FALSE))</f>
        <v>0</v>
      </c>
      <c r="N2325" t="b">
        <f>AND(COUNTIF('Master list(no salts, metals)'!N2317,"&lt;=1"),IF(COUNTIF('Master list(no salts, metals)'!$K2317:$Y2317, "#N/A")=14,TRUE,FALSE))</f>
        <v>0</v>
      </c>
      <c r="O2325" t="b">
        <f>AND(COUNTIF('Master list(no salts, metals)'!O2317,"&lt;=1"),IF(COUNTIF('Master list(no salts, metals)'!$K2317:$Y2317, "#N/A")=14,TRUE,FALSE))</f>
        <v>0</v>
      </c>
      <c r="P2325" t="b">
        <f>AND(COUNTIF('Master list(no salts, metals)'!P2317,"&lt;=1"),IF(COUNTIF('Master list(no salts, metals)'!$K2317:$Y2317, "#N/A")=14,TRUE,FALSE))</f>
        <v>0</v>
      </c>
      <c r="Q2325" t="b">
        <f>AND(COUNTIF('Master list(no salts, metals)'!Q2317,"&lt;=1"),IF(COUNTIF('Master list(no salts, metals)'!$K2317:$Y2317, "#N/A")=14,TRUE,FALSE))</f>
        <v>0</v>
      </c>
      <c r="R2325" t="b">
        <f>AND(COUNTIF('Master list(no salts, metals)'!R2317,"&lt;=1"),IF(COUNTIF('Master list(no salts, metals)'!$K2317:$Y2317, "#N/A")=14,TRUE,FALSE))</f>
        <v>0</v>
      </c>
      <c r="S2325" t="b">
        <f>AND(COUNTIF('Master list(no salts, metals)'!S2317,"&lt;=1"),IF(COUNTIF('Master list(no salts, metals)'!$K2317:$Y2317, "#N/A")=14,TRUE,FALSE))</f>
        <v>0</v>
      </c>
      <c r="T2325" t="b">
        <f>AND(COUNTIF('Master list(no salts, metals)'!T2317,"&lt;=1"),IF(COUNTIF('Master list(no salts, metals)'!$K2317:$Y2317, "#N/A")=14,TRUE,FALSE))</f>
        <v>1</v>
      </c>
      <c r="U2325" t="b">
        <f>AND(COUNTIF('Master list(no salts, metals)'!U2317,"&lt;=1"),IF(COUNTIF('Master list(no salts, metals)'!$K2317:$Y2317, "#N/A")=14,TRUE,FALSE))</f>
        <v>0</v>
      </c>
      <c r="V2325" t="b">
        <f>AND(COUNTIF('Master list(no salts, metals)'!V2317,"&lt;=1"),IF(COUNTIF('Master list(no salts, metals)'!$K2317:$Y2317, "#N/A")=14,TRUE,FALSE))</f>
        <v>0</v>
      </c>
      <c r="W2325" t="b">
        <f>AND(COUNTIF('Master list(no salts, metals)'!W2317,"&lt;=1"),IF(COUNTIF('Master list(no salts, metals)'!$K2317:$Y2317, "#N/A")=14,TRUE,FALSE))</f>
        <v>0</v>
      </c>
      <c r="X2325" t="b">
        <f>AND(COUNTIF('Master list(no salts, metals)'!X2317,"&lt;=1"),IF(COUNTIF('Master list(no salts, metals)'!$K2317:$Y2317, "#N/A")=14,TRUE,FALSE))</f>
        <v>0</v>
      </c>
      <c r="Y2325" t="b">
        <f>AND(COUNTIF('Master list(no salts, metals)'!Y2317,"&lt;=1"),IF(COUNTIF('Master list(no salts, metals)'!$K2317:$Y2317, "#N/A")=14,TRUE,FALSE))</f>
        <v>0</v>
      </c>
    </row>
    <row r="2326" spans="11:25" x14ac:dyDescent="0.25">
      <c r="K2326" t="b">
        <f>AND(COUNTIF('Master list(no salts, metals)'!K2318,"&lt;=1"),IF(COUNTIF('Master list(no salts, metals)'!$K2318:$Y2318, "#N/A")=14,TRUE,FALSE))</f>
        <v>0</v>
      </c>
      <c r="L2326" t="b">
        <f>AND(COUNTIF('Master list(no salts, metals)'!L2318,"&lt;=1"),IF(COUNTIF('Master list(no salts, metals)'!$K2318:$Y2318, "#N/A")=14,TRUE,FALSE))</f>
        <v>0</v>
      </c>
      <c r="M2326" t="b">
        <f>AND(COUNTIF('Master list(no salts, metals)'!M2318,"&lt;=1"),IF(COUNTIF('Master list(no salts, metals)'!$K2318:$Y2318, "#N/A")=14,TRUE,FALSE))</f>
        <v>0</v>
      </c>
      <c r="N2326" t="b">
        <f>AND(COUNTIF('Master list(no salts, metals)'!N2318,"&lt;=1"),IF(COUNTIF('Master list(no salts, metals)'!$K2318:$Y2318, "#N/A")=14,TRUE,FALSE))</f>
        <v>0</v>
      </c>
      <c r="O2326" t="b">
        <f>AND(COUNTIF('Master list(no salts, metals)'!O2318,"&lt;=1"),IF(COUNTIF('Master list(no salts, metals)'!$K2318:$Y2318, "#N/A")=14,TRUE,FALSE))</f>
        <v>0</v>
      </c>
      <c r="P2326" t="b">
        <f>AND(COUNTIF('Master list(no salts, metals)'!P2318,"&lt;=1"),IF(COUNTIF('Master list(no salts, metals)'!$K2318:$Y2318, "#N/A")=14,TRUE,FALSE))</f>
        <v>0</v>
      </c>
      <c r="Q2326" t="b">
        <f>AND(COUNTIF('Master list(no salts, metals)'!Q2318,"&lt;=1"),IF(COUNTIF('Master list(no salts, metals)'!$K2318:$Y2318, "#N/A")=14,TRUE,FALSE))</f>
        <v>0</v>
      </c>
      <c r="R2326" t="b">
        <f>AND(COUNTIF('Master list(no salts, metals)'!R2318,"&lt;=1"),IF(COUNTIF('Master list(no salts, metals)'!$K2318:$Y2318, "#N/A")=14,TRUE,FALSE))</f>
        <v>0</v>
      </c>
      <c r="S2326" t="b">
        <f>AND(COUNTIF('Master list(no salts, metals)'!S2318,"&lt;=1"),IF(COUNTIF('Master list(no salts, metals)'!$K2318:$Y2318, "#N/A")=14,TRUE,FALSE))</f>
        <v>0</v>
      </c>
      <c r="T2326" t="b">
        <f>AND(COUNTIF('Master list(no salts, metals)'!T2318,"&lt;=1"),IF(COUNTIF('Master list(no salts, metals)'!$K2318:$Y2318, "#N/A")=14,TRUE,FALSE))</f>
        <v>1</v>
      </c>
      <c r="U2326" t="b">
        <f>AND(COUNTIF('Master list(no salts, metals)'!U2318,"&lt;=1"),IF(COUNTIF('Master list(no salts, metals)'!$K2318:$Y2318, "#N/A")=14,TRUE,FALSE))</f>
        <v>0</v>
      </c>
      <c r="V2326" t="b">
        <f>AND(COUNTIF('Master list(no salts, metals)'!V2318,"&lt;=1"),IF(COUNTIF('Master list(no salts, metals)'!$K2318:$Y2318, "#N/A")=14,TRUE,FALSE))</f>
        <v>0</v>
      </c>
      <c r="W2326" t="b">
        <f>AND(COUNTIF('Master list(no salts, metals)'!W2318,"&lt;=1"),IF(COUNTIF('Master list(no salts, metals)'!$K2318:$Y2318, "#N/A")=14,TRUE,FALSE))</f>
        <v>0</v>
      </c>
      <c r="X2326" t="b">
        <f>AND(COUNTIF('Master list(no salts, metals)'!X2318,"&lt;=1"),IF(COUNTIF('Master list(no salts, metals)'!$K2318:$Y2318, "#N/A")=14,TRUE,FALSE))</f>
        <v>0</v>
      </c>
      <c r="Y2326" t="b">
        <f>AND(COUNTIF('Master list(no salts, metals)'!Y2318,"&lt;=1"),IF(COUNTIF('Master list(no salts, metals)'!$K2318:$Y2318, "#N/A")=14,TRUE,FALSE))</f>
        <v>0</v>
      </c>
    </row>
    <row r="2327" spans="11:25" x14ac:dyDescent="0.25">
      <c r="K2327" t="b">
        <f>AND(COUNTIF('Master list(no salts, metals)'!K2319,"&lt;=1"),IF(COUNTIF('Master list(no salts, metals)'!$K2319:$Y2319, "#N/A")=14,TRUE,FALSE))</f>
        <v>0</v>
      </c>
      <c r="L2327" t="b">
        <f>AND(COUNTIF('Master list(no salts, metals)'!L2319,"&lt;=1"),IF(COUNTIF('Master list(no salts, metals)'!$K2319:$Y2319, "#N/A")=14,TRUE,FALSE))</f>
        <v>0</v>
      </c>
      <c r="M2327" t="b">
        <f>AND(COUNTIF('Master list(no salts, metals)'!M2319,"&lt;=1"),IF(COUNTIF('Master list(no salts, metals)'!$K2319:$Y2319, "#N/A")=14,TRUE,FALSE))</f>
        <v>0</v>
      </c>
      <c r="N2327" t="b">
        <f>AND(COUNTIF('Master list(no salts, metals)'!N2319,"&lt;=1"),IF(COUNTIF('Master list(no salts, metals)'!$K2319:$Y2319, "#N/A")=14,TRUE,FALSE))</f>
        <v>0</v>
      </c>
      <c r="O2327" t="b">
        <f>AND(COUNTIF('Master list(no salts, metals)'!O2319,"&lt;=1"),IF(COUNTIF('Master list(no salts, metals)'!$K2319:$Y2319, "#N/A")=14,TRUE,FALSE))</f>
        <v>0</v>
      </c>
      <c r="P2327" t="b">
        <f>AND(COUNTIF('Master list(no salts, metals)'!P2319,"&lt;=1"),IF(COUNTIF('Master list(no salts, metals)'!$K2319:$Y2319, "#N/A")=14,TRUE,FALSE))</f>
        <v>0</v>
      </c>
      <c r="Q2327" t="b">
        <f>AND(COUNTIF('Master list(no salts, metals)'!Q2319,"&lt;=1"),IF(COUNTIF('Master list(no salts, metals)'!$K2319:$Y2319, "#N/A")=14,TRUE,FALSE))</f>
        <v>0</v>
      </c>
      <c r="R2327" t="b">
        <f>AND(COUNTIF('Master list(no salts, metals)'!R2319,"&lt;=1"),IF(COUNTIF('Master list(no salts, metals)'!$K2319:$Y2319, "#N/A")=14,TRUE,FALSE))</f>
        <v>0</v>
      </c>
      <c r="S2327" t="b">
        <f>AND(COUNTIF('Master list(no salts, metals)'!S2319,"&lt;=1"),IF(COUNTIF('Master list(no salts, metals)'!$K2319:$Y2319, "#N/A")=14,TRUE,FALSE))</f>
        <v>0</v>
      </c>
      <c r="T2327" t="b">
        <f>AND(COUNTIF('Master list(no salts, metals)'!T2319,"&lt;=1"),IF(COUNTIF('Master list(no salts, metals)'!$K2319:$Y2319, "#N/A")=14,TRUE,FALSE))</f>
        <v>1</v>
      </c>
      <c r="U2327" t="b">
        <f>AND(COUNTIF('Master list(no salts, metals)'!U2319,"&lt;=1"),IF(COUNTIF('Master list(no salts, metals)'!$K2319:$Y2319, "#N/A")=14,TRUE,FALSE))</f>
        <v>0</v>
      </c>
      <c r="V2327" t="b">
        <f>AND(COUNTIF('Master list(no salts, metals)'!V2319,"&lt;=1"),IF(COUNTIF('Master list(no salts, metals)'!$K2319:$Y2319, "#N/A")=14,TRUE,FALSE))</f>
        <v>0</v>
      </c>
      <c r="W2327" t="b">
        <f>AND(COUNTIF('Master list(no salts, metals)'!W2319,"&lt;=1"),IF(COUNTIF('Master list(no salts, metals)'!$K2319:$Y2319, "#N/A")=14,TRUE,FALSE))</f>
        <v>0</v>
      </c>
      <c r="X2327" t="b">
        <f>AND(COUNTIF('Master list(no salts, metals)'!X2319,"&lt;=1"),IF(COUNTIF('Master list(no salts, metals)'!$K2319:$Y2319, "#N/A")=14,TRUE,FALSE))</f>
        <v>0</v>
      </c>
      <c r="Y2327" t="b">
        <f>AND(COUNTIF('Master list(no salts, metals)'!Y2319,"&lt;=1"),IF(COUNTIF('Master list(no salts, metals)'!$K2319:$Y2319, "#N/A")=14,TRUE,FALSE))</f>
        <v>0</v>
      </c>
    </row>
    <row r="2328" spans="11:25" x14ac:dyDescent="0.25">
      <c r="K2328" t="b">
        <f>AND(COUNTIF('Master list(no salts, metals)'!K2320,"&lt;=1"),IF(COUNTIF('Master list(no salts, metals)'!$K2320:$Y2320, "#N/A")=14,TRUE,FALSE))</f>
        <v>0</v>
      </c>
      <c r="L2328" t="b">
        <f>AND(COUNTIF('Master list(no salts, metals)'!L2320,"&lt;=1"),IF(COUNTIF('Master list(no salts, metals)'!$K2320:$Y2320, "#N/A")=14,TRUE,FALSE))</f>
        <v>0</v>
      </c>
      <c r="M2328" t="b">
        <f>AND(COUNTIF('Master list(no salts, metals)'!M2320,"&lt;=1"),IF(COUNTIF('Master list(no salts, metals)'!$K2320:$Y2320, "#N/A")=14,TRUE,FALSE))</f>
        <v>0</v>
      </c>
      <c r="N2328" t="b">
        <f>AND(COUNTIF('Master list(no salts, metals)'!N2320,"&lt;=1"),IF(COUNTIF('Master list(no salts, metals)'!$K2320:$Y2320, "#N/A")=14,TRUE,FALSE))</f>
        <v>0</v>
      </c>
      <c r="O2328" t="b">
        <f>AND(COUNTIF('Master list(no salts, metals)'!O2320,"&lt;=1"),IF(COUNTIF('Master list(no salts, metals)'!$K2320:$Y2320, "#N/A")=14,TRUE,FALSE))</f>
        <v>0</v>
      </c>
      <c r="P2328" t="b">
        <f>AND(COUNTIF('Master list(no salts, metals)'!P2320,"&lt;=1"),IF(COUNTIF('Master list(no salts, metals)'!$K2320:$Y2320, "#N/A")=14,TRUE,FALSE))</f>
        <v>0</v>
      </c>
      <c r="Q2328" t="b">
        <f>AND(COUNTIF('Master list(no salts, metals)'!Q2320,"&lt;=1"),IF(COUNTIF('Master list(no salts, metals)'!$K2320:$Y2320, "#N/A")=14,TRUE,FALSE))</f>
        <v>0</v>
      </c>
      <c r="R2328" t="b">
        <f>AND(COUNTIF('Master list(no salts, metals)'!R2320,"&lt;=1"),IF(COUNTIF('Master list(no salts, metals)'!$K2320:$Y2320, "#N/A")=14,TRUE,FALSE))</f>
        <v>0</v>
      </c>
      <c r="S2328" t="b">
        <f>AND(COUNTIF('Master list(no salts, metals)'!S2320,"&lt;=1"),IF(COUNTIF('Master list(no salts, metals)'!$K2320:$Y2320, "#N/A")=14,TRUE,FALSE))</f>
        <v>0</v>
      </c>
      <c r="T2328" t="b">
        <f>AND(COUNTIF('Master list(no salts, metals)'!T2320,"&lt;=1"),IF(COUNTIF('Master list(no salts, metals)'!$K2320:$Y2320, "#N/A")=14,TRUE,FALSE))</f>
        <v>0</v>
      </c>
      <c r="U2328" t="b">
        <f>AND(COUNTIF('Master list(no salts, metals)'!U2320,"&lt;=1"),IF(COUNTIF('Master list(no salts, metals)'!$K2320:$Y2320, "#N/A")=14,TRUE,FALSE))</f>
        <v>0</v>
      </c>
      <c r="V2328" t="b">
        <f>AND(COUNTIF('Master list(no salts, metals)'!V2320,"&lt;=1"),IF(COUNTIF('Master list(no salts, metals)'!$K2320:$Y2320, "#N/A")=14,TRUE,FALSE))</f>
        <v>0</v>
      </c>
      <c r="W2328" t="b">
        <f>AND(COUNTIF('Master list(no salts, metals)'!W2320,"&lt;=1"),IF(COUNTIF('Master list(no salts, metals)'!$K2320:$Y2320, "#N/A")=14,TRUE,FALSE))</f>
        <v>1</v>
      </c>
      <c r="X2328" t="b">
        <f>AND(COUNTIF('Master list(no salts, metals)'!X2320,"&lt;=1"),IF(COUNTIF('Master list(no salts, metals)'!$K2320:$Y2320, "#N/A")=14,TRUE,FALSE))</f>
        <v>0</v>
      </c>
      <c r="Y2328" t="b">
        <f>AND(COUNTIF('Master list(no salts, metals)'!Y2320,"&lt;=1"),IF(COUNTIF('Master list(no salts, metals)'!$K2320:$Y2320, "#N/A")=14,TRUE,FALSE))</f>
        <v>0</v>
      </c>
    </row>
    <row r="2329" spans="11:25" x14ac:dyDescent="0.25">
      <c r="K2329" t="b">
        <f>AND(COUNTIF('Master list(no salts, metals)'!K2321,"&lt;=1"),IF(COUNTIF('Master list(no salts, metals)'!$K2321:$Y2321, "#N/A")=14,TRUE,FALSE))</f>
        <v>0</v>
      </c>
      <c r="L2329" t="b">
        <f>AND(COUNTIF('Master list(no salts, metals)'!L2321,"&lt;=1"),IF(COUNTIF('Master list(no salts, metals)'!$K2321:$Y2321, "#N/A")=14,TRUE,FALSE))</f>
        <v>0</v>
      </c>
      <c r="M2329" t="b">
        <f>AND(COUNTIF('Master list(no salts, metals)'!M2321,"&lt;=1"),IF(COUNTIF('Master list(no salts, metals)'!$K2321:$Y2321, "#N/A")=14,TRUE,FALSE))</f>
        <v>0</v>
      </c>
      <c r="N2329" t="b">
        <f>AND(COUNTIF('Master list(no salts, metals)'!N2321,"&lt;=1"),IF(COUNTIF('Master list(no salts, metals)'!$K2321:$Y2321, "#N/A")=14,TRUE,FALSE))</f>
        <v>0</v>
      </c>
      <c r="O2329" t="b">
        <f>AND(COUNTIF('Master list(no salts, metals)'!O2321,"&lt;=1"),IF(COUNTIF('Master list(no salts, metals)'!$K2321:$Y2321, "#N/A")=14,TRUE,FALSE))</f>
        <v>0</v>
      </c>
      <c r="P2329" t="b">
        <f>AND(COUNTIF('Master list(no salts, metals)'!P2321,"&lt;=1"),IF(COUNTIF('Master list(no salts, metals)'!$K2321:$Y2321, "#N/A")=14,TRUE,FALSE))</f>
        <v>0</v>
      </c>
      <c r="Q2329" t="b">
        <f>AND(COUNTIF('Master list(no salts, metals)'!Q2321,"&lt;=1"),IF(COUNTIF('Master list(no salts, metals)'!$K2321:$Y2321, "#N/A")=14,TRUE,FALSE))</f>
        <v>0</v>
      </c>
      <c r="R2329" t="b">
        <f>AND(COUNTIF('Master list(no salts, metals)'!R2321,"&lt;=1"),IF(COUNTIF('Master list(no salts, metals)'!$K2321:$Y2321, "#N/A")=14,TRUE,FALSE))</f>
        <v>0</v>
      </c>
      <c r="S2329" t="b">
        <f>AND(COUNTIF('Master list(no salts, metals)'!S2321,"&lt;=1"),IF(COUNTIF('Master list(no salts, metals)'!$K2321:$Y2321, "#N/A")=14,TRUE,FALSE))</f>
        <v>0</v>
      </c>
      <c r="T2329" t="b">
        <f>AND(COUNTIF('Master list(no salts, metals)'!T2321,"&lt;=1"),IF(COUNTIF('Master list(no salts, metals)'!$K2321:$Y2321, "#N/A")=14,TRUE,FALSE))</f>
        <v>1</v>
      </c>
      <c r="U2329" t="b">
        <f>AND(COUNTIF('Master list(no salts, metals)'!U2321,"&lt;=1"),IF(COUNTIF('Master list(no salts, metals)'!$K2321:$Y2321, "#N/A")=14,TRUE,FALSE))</f>
        <v>0</v>
      </c>
      <c r="V2329" t="b">
        <f>AND(COUNTIF('Master list(no salts, metals)'!V2321,"&lt;=1"),IF(COUNTIF('Master list(no salts, metals)'!$K2321:$Y2321, "#N/A")=14,TRUE,FALSE))</f>
        <v>0</v>
      </c>
      <c r="W2329" t="b">
        <f>AND(COUNTIF('Master list(no salts, metals)'!W2321,"&lt;=1"),IF(COUNTIF('Master list(no salts, metals)'!$K2321:$Y2321, "#N/A")=14,TRUE,FALSE))</f>
        <v>0</v>
      </c>
      <c r="X2329" t="b">
        <f>AND(COUNTIF('Master list(no salts, metals)'!X2321,"&lt;=1"),IF(COUNTIF('Master list(no salts, metals)'!$K2321:$Y2321, "#N/A")=14,TRUE,FALSE))</f>
        <v>0</v>
      </c>
      <c r="Y2329" t="b">
        <f>AND(COUNTIF('Master list(no salts, metals)'!Y2321,"&lt;=1"),IF(COUNTIF('Master list(no salts, metals)'!$K2321:$Y2321, "#N/A")=14,TRUE,FALSE))</f>
        <v>0</v>
      </c>
    </row>
    <row r="2330" spans="11:25" x14ac:dyDescent="0.25">
      <c r="K2330" t="b">
        <f>AND(COUNTIF('Master list(no salts, metals)'!K2322,"&lt;=1"),IF(COUNTIF('Master list(no salts, metals)'!$K2322:$Y2322, "#N/A")=14,TRUE,FALSE))</f>
        <v>0</v>
      </c>
      <c r="L2330" t="b">
        <f>AND(COUNTIF('Master list(no salts, metals)'!L2322,"&lt;=1"),IF(COUNTIF('Master list(no salts, metals)'!$K2322:$Y2322, "#N/A")=14,TRUE,FALSE))</f>
        <v>0</v>
      </c>
      <c r="M2330" t="b">
        <f>AND(COUNTIF('Master list(no salts, metals)'!M2322,"&lt;=1"),IF(COUNTIF('Master list(no salts, metals)'!$K2322:$Y2322, "#N/A")=14,TRUE,FALSE))</f>
        <v>0</v>
      </c>
      <c r="N2330" t="b">
        <f>AND(COUNTIF('Master list(no salts, metals)'!N2322,"&lt;=1"),IF(COUNTIF('Master list(no salts, metals)'!$K2322:$Y2322, "#N/A")=14,TRUE,FALSE))</f>
        <v>0</v>
      </c>
      <c r="O2330" t="b">
        <f>AND(COUNTIF('Master list(no salts, metals)'!O2322,"&lt;=1"),IF(COUNTIF('Master list(no salts, metals)'!$K2322:$Y2322, "#N/A")=14,TRUE,FALSE))</f>
        <v>0</v>
      </c>
      <c r="P2330" t="b">
        <f>AND(COUNTIF('Master list(no salts, metals)'!P2322,"&lt;=1"),IF(COUNTIF('Master list(no salts, metals)'!$K2322:$Y2322, "#N/A")=14,TRUE,FALSE))</f>
        <v>0</v>
      </c>
      <c r="Q2330" t="b">
        <f>AND(COUNTIF('Master list(no salts, metals)'!Q2322,"&lt;=1"),IF(COUNTIF('Master list(no salts, metals)'!$K2322:$Y2322, "#N/A")=14,TRUE,FALSE))</f>
        <v>0</v>
      </c>
      <c r="R2330" t="b">
        <f>AND(COUNTIF('Master list(no salts, metals)'!R2322,"&lt;=1"),IF(COUNTIF('Master list(no salts, metals)'!$K2322:$Y2322, "#N/A")=14,TRUE,FALSE))</f>
        <v>0</v>
      </c>
      <c r="S2330" t="b">
        <f>AND(COUNTIF('Master list(no salts, metals)'!S2322,"&lt;=1"),IF(COUNTIF('Master list(no salts, metals)'!$K2322:$Y2322, "#N/A")=14,TRUE,FALSE))</f>
        <v>0</v>
      </c>
      <c r="T2330" t="b">
        <f>AND(COUNTIF('Master list(no salts, metals)'!T2322,"&lt;=1"),IF(COUNTIF('Master list(no salts, metals)'!$K2322:$Y2322, "#N/A")=14,TRUE,FALSE))</f>
        <v>0</v>
      </c>
      <c r="U2330" t="b">
        <f>AND(COUNTIF('Master list(no salts, metals)'!U2322,"&lt;=1"),IF(COUNTIF('Master list(no salts, metals)'!$K2322:$Y2322, "#N/A")=14,TRUE,FALSE))</f>
        <v>0</v>
      </c>
      <c r="V2330" t="b">
        <f>AND(COUNTIF('Master list(no salts, metals)'!V2322,"&lt;=1"),IF(COUNTIF('Master list(no salts, metals)'!$K2322:$Y2322, "#N/A")=14,TRUE,FALSE))</f>
        <v>0</v>
      </c>
      <c r="W2330" t="b">
        <f>AND(COUNTIF('Master list(no salts, metals)'!W2322,"&lt;=1"),IF(COUNTIF('Master list(no salts, metals)'!$K2322:$Y2322, "#N/A")=14,TRUE,FALSE))</f>
        <v>0</v>
      </c>
      <c r="X2330" t="b">
        <f>AND(COUNTIF('Master list(no salts, metals)'!X2322,"&lt;=1"),IF(COUNTIF('Master list(no salts, metals)'!$K2322:$Y2322, "#N/A")=14,TRUE,FALSE))</f>
        <v>0</v>
      </c>
      <c r="Y2330" t="b">
        <f>AND(COUNTIF('Master list(no salts, metals)'!Y2322,"&lt;=1"),IF(COUNTIF('Master list(no salts, metals)'!$K2322:$Y2322, "#N/A")=14,TRUE,FALSE))</f>
        <v>0</v>
      </c>
    </row>
    <row r="2331" spans="11:25" x14ac:dyDescent="0.25">
      <c r="K2331" t="b">
        <f>AND(COUNTIF('Master list(no salts, metals)'!K2323,"&lt;=1"),IF(COUNTIF('Master list(no salts, metals)'!$K2323:$Y2323, "#N/A")=14,TRUE,FALSE))</f>
        <v>0</v>
      </c>
      <c r="L2331" t="b">
        <f>AND(COUNTIF('Master list(no salts, metals)'!L2323,"&lt;=1"),IF(COUNTIF('Master list(no salts, metals)'!$K2323:$Y2323, "#N/A")=14,TRUE,FALSE))</f>
        <v>0</v>
      </c>
      <c r="M2331" t="b">
        <f>AND(COUNTIF('Master list(no salts, metals)'!M2323,"&lt;=1"),IF(COUNTIF('Master list(no salts, metals)'!$K2323:$Y2323, "#N/A")=14,TRUE,FALSE))</f>
        <v>0</v>
      </c>
      <c r="N2331" t="b">
        <f>AND(COUNTIF('Master list(no salts, metals)'!N2323,"&lt;=1"),IF(COUNTIF('Master list(no salts, metals)'!$K2323:$Y2323, "#N/A")=14,TRUE,FALSE))</f>
        <v>0</v>
      </c>
      <c r="O2331" t="b">
        <f>AND(COUNTIF('Master list(no salts, metals)'!O2323,"&lt;=1"),IF(COUNTIF('Master list(no salts, metals)'!$K2323:$Y2323, "#N/A")=14,TRUE,FALSE))</f>
        <v>0</v>
      </c>
      <c r="P2331" t="b">
        <f>AND(COUNTIF('Master list(no salts, metals)'!P2323,"&lt;=1"),IF(COUNTIF('Master list(no salts, metals)'!$K2323:$Y2323, "#N/A")=14,TRUE,FALSE))</f>
        <v>0</v>
      </c>
      <c r="Q2331" t="b">
        <f>AND(COUNTIF('Master list(no salts, metals)'!Q2323,"&lt;=1"),IF(COUNTIF('Master list(no salts, metals)'!$K2323:$Y2323, "#N/A")=14,TRUE,FALSE))</f>
        <v>0</v>
      </c>
      <c r="R2331" t="b">
        <f>AND(COUNTIF('Master list(no salts, metals)'!R2323,"&lt;=1"),IF(COUNTIF('Master list(no salts, metals)'!$K2323:$Y2323, "#N/A")=14,TRUE,FALSE))</f>
        <v>0</v>
      </c>
      <c r="S2331" t="b">
        <f>AND(COUNTIF('Master list(no salts, metals)'!S2323,"&lt;=1"),IF(COUNTIF('Master list(no salts, metals)'!$K2323:$Y2323, "#N/A")=14,TRUE,FALSE))</f>
        <v>0</v>
      </c>
      <c r="T2331" t="b">
        <f>AND(COUNTIF('Master list(no salts, metals)'!T2323,"&lt;=1"),IF(COUNTIF('Master list(no salts, metals)'!$K2323:$Y2323, "#N/A")=14,TRUE,FALSE))</f>
        <v>0</v>
      </c>
      <c r="U2331" t="b">
        <f>AND(COUNTIF('Master list(no salts, metals)'!U2323,"&lt;=1"),IF(COUNTIF('Master list(no salts, metals)'!$K2323:$Y2323, "#N/A")=14,TRUE,FALSE))</f>
        <v>0</v>
      </c>
      <c r="V2331" t="b">
        <f>AND(COUNTIF('Master list(no salts, metals)'!V2323,"&lt;=1"),IF(COUNTIF('Master list(no salts, metals)'!$K2323:$Y2323, "#N/A")=14,TRUE,FALSE))</f>
        <v>0</v>
      </c>
      <c r="W2331" t="b">
        <f>AND(COUNTIF('Master list(no salts, metals)'!W2323,"&lt;=1"),IF(COUNTIF('Master list(no salts, metals)'!$K2323:$Y2323, "#N/A")=14,TRUE,FALSE))</f>
        <v>0</v>
      </c>
      <c r="X2331" t="b">
        <f>AND(COUNTIF('Master list(no salts, metals)'!X2323,"&lt;=1"),IF(COUNTIF('Master list(no salts, metals)'!$K2323:$Y2323, "#N/A")=14,TRUE,FALSE))</f>
        <v>0</v>
      </c>
      <c r="Y2331" t="b">
        <f>AND(COUNTIF('Master list(no salts, metals)'!Y2323,"&lt;=1"),IF(COUNTIF('Master list(no salts, metals)'!$K2323:$Y2323, "#N/A")=14,TRUE,FALSE))</f>
        <v>0</v>
      </c>
    </row>
    <row r="2332" spans="11:25" x14ac:dyDescent="0.25">
      <c r="K2332" t="b">
        <f>AND(COUNTIF('Master list(no salts, metals)'!K2324,"&lt;=1"),IF(COUNTIF('Master list(no salts, metals)'!$K2324:$Y2324, "#N/A")=14,TRUE,FALSE))</f>
        <v>0</v>
      </c>
      <c r="L2332" t="b">
        <f>AND(COUNTIF('Master list(no salts, metals)'!L2324,"&lt;=1"),IF(COUNTIF('Master list(no salts, metals)'!$K2324:$Y2324, "#N/A")=14,TRUE,FALSE))</f>
        <v>0</v>
      </c>
      <c r="M2332" t="b">
        <f>AND(COUNTIF('Master list(no salts, metals)'!M2324,"&lt;=1"),IF(COUNTIF('Master list(no salts, metals)'!$K2324:$Y2324, "#N/A")=14,TRUE,FALSE))</f>
        <v>0</v>
      </c>
      <c r="N2332" t="b">
        <f>AND(COUNTIF('Master list(no salts, metals)'!N2324,"&lt;=1"),IF(COUNTIF('Master list(no salts, metals)'!$K2324:$Y2324, "#N/A")=14,TRUE,FALSE))</f>
        <v>0</v>
      </c>
      <c r="O2332" t="b">
        <f>AND(COUNTIF('Master list(no salts, metals)'!O2324,"&lt;=1"),IF(COUNTIF('Master list(no salts, metals)'!$K2324:$Y2324, "#N/A")=14,TRUE,FALSE))</f>
        <v>0</v>
      </c>
      <c r="P2332" t="b">
        <f>AND(COUNTIF('Master list(no salts, metals)'!P2324,"&lt;=1"),IF(COUNTIF('Master list(no salts, metals)'!$K2324:$Y2324, "#N/A")=14,TRUE,FALSE))</f>
        <v>0</v>
      </c>
      <c r="Q2332" t="b">
        <f>AND(COUNTIF('Master list(no salts, metals)'!Q2324,"&lt;=1"),IF(COUNTIF('Master list(no salts, metals)'!$K2324:$Y2324, "#N/A")=14,TRUE,FALSE))</f>
        <v>0</v>
      </c>
      <c r="R2332" t="b">
        <f>AND(COUNTIF('Master list(no salts, metals)'!R2324,"&lt;=1"),IF(COUNTIF('Master list(no salts, metals)'!$K2324:$Y2324, "#N/A")=14,TRUE,FALSE))</f>
        <v>0</v>
      </c>
      <c r="S2332" t="b">
        <f>AND(COUNTIF('Master list(no salts, metals)'!S2324,"&lt;=1"),IF(COUNTIF('Master list(no salts, metals)'!$K2324:$Y2324, "#N/A")=14,TRUE,FALSE))</f>
        <v>0</v>
      </c>
      <c r="T2332" t="b">
        <f>AND(COUNTIF('Master list(no salts, metals)'!T2324,"&lt;=1"),IF(COUNTIF('Master list(no salts, metals)'!$K2324:$Y2324, "#N/A")=14,TRUE,FALSE))</f>
        <v>0</v>
      </c>
      <c r="U2332" t="b">
        <f>AND(COUNTIF('Master list(no salts, metals)'!U2324,"&lt;=1"),IF(COUNTIF('Master list(no salts, metals)'!$K2324:$Y2324, "#N/A")=14,TRUE,FALSE))</f>
        <v>0</v>
      </c>
      <c r="V2332" t="b">
        <f>AND(COUNTIF('Master list(no salts, metals)'!V2324,"&lt;=1"),IF(COUNTIF('Master list(no salts, metals)'!$K2324:$Y2324, "#N/A")=14,TRUE,FALSE))</f>
        <v>0</v>
      </c>
      <c r="W2332" t="b">
        <f>AND(COUNTIF('Master list(no salts, metals)'!W2324,"&lt;=1"),IF(COUNTIF('Master list(no salts, metals)'!$K2324:$Y2324, "#N/A")=14,TRUE,FALSE))</f>
        <v>1</v>
      </c>
      <c r="X2332" t="b">
        <f>AND(COUNTIF('Master list(no salts, metals)'!X2324,"&lt;=1"),IF(COUNTIF('Master list(no salts, metals)'!$K2324:$Y2324, "#N/A")=14,TRUE,FALSE))</f>
        <v>0</v>
      </c>
      <c r="Y2332" t="b">
        <f>AND(COUNTIF('Master list(no salts, metals)'!Y2324,"&lt;=1"),IF(COUNTIF('Master list(no salts, metals)'!$K2324:$Y2324, "#N/A")=14,TRUE,FALSE))</f>
        <v>0</v>
      </c>
    </row>
    <row r="2333" spans="11:25" x14ac:dyDescent="0.25">
      <c r="K2333" t="b">
        <f>AND(COUNTIF('Master list(no salts, metals)'!K2325,"&lt;=1"),IF(COUNTIF('Master list(no salts, metals)'!$K2325:$Y2325, "#N/A")=14,TRUE,FALSE))</f>
        <v>0</v>
      </c>
      <c r="L2333" t="b">
        <f>AND(COUNTIF('Master list(no salts, metals)'!L2325,"&lt;=1"),IF(COUNTIF('Master list(no salts, metals)'!$K2325:$Y2325, "#N/A")=14,TRUE,FALSE))</f>
        <v>0</v>
      </c>
      <c r="M2333" t="b">
        <f>AND(COUNTIF('Master list(no salts, metals)'!M2325,"&lt;=1"),IF(COUNTIF('Master list(no salts, metals)'!$K2325:$Y2325, "#N/A")=14,TRUE,FALSE))</f>
        <v>0</v>
      </c>
      <c r="N2333" t="b">
        <f>AND(COUNTIF('Master list(no salts, metals)'!N2325,"&lt;=1"),IF(COUNTIF('Master list(no salts, metals)'!$K2325:$Y2325, "#N/A")=14,TRUE,FALSE))</f>
        <v>0</v>
      </c>
      <c r="O2333" t="b">
        <f>AND(COUNTIF('Master list(no salts, metals)'!O2325,"&lt;=1"),IF(COUNTIF('Master list(no salts, metals)'!$K2325:$Y2325, "#N/A")=14,TRUE,FALSE))</f>
        <v>0</v>
      </c>
      <c r="P2333" t="b">
        <f>AND(COUNTIF('Master list(no salts, metals)'!P2325,"&lt;=1"),IF(COUNTIF('Master list(no salts, metals)'!$K2325:$Y2325, "#N/A")=14,TRUE,FALSE))</f>
        <v>0</v>
      </c>
      <c r="Q2333" t="b">
        <f>AND(COUNTIF('Master list(no salts, metals)'!Q2325,"&lt;=1"),IF(COUNTIF('Master list(no salts, metals)'!$K2325:$Y2325, "#N/A")=14,TRUE,FALSE))</f>
        <v>0</v>
      </c>
      <c r="R2333" t="b">
        <f>AND(COUNTIF('Master list(no salts, metals)'!R2325,"&lt;=1"),IF(COUNTIF('Master list(no salts, metals)'!$K2325:$Y2325, "#N/A")=14,TRUE,FALSE))</f>
        <v>0</v>
      </c>
      <c r="S2333" t="b">
        <f>AND(COUNTIF('Master list(no salts, metals)'!S2325,"&lt;=1"),IF(COUNTIF('Master list(no salts, metals)'!$K2325:$Y2325, "#N/A")=14,TRUE,FALSE))</f>
        <v>0</v>
      </c>
      <c r="T2333" t="b">
        <f>AND(COUNTIF('Master list(no salts, metals)'!T2325,"&lt;=1"),IF(COUNTIF('Master list(no salts, metals)'!$K2325:$Y2325, "#N/A")=14,TRUE,FALSE))</f>
        <v>0</v>
      </c>
      <c r="U2333" t="b">
        <f>AND(COUNTIF('Master list(no salts, metals)'!U2325,"&lt;=1"),IF(COUNTIF('Master list(no salts, metals)'!$K2325:$Y2325, "#N/A")=14,TRUE,FALSE))</f>
        <v>0</v>
      </c>
      <c r="V2333" t="b">
        <f>AND(COUNTIF('Master list(no salts, metals)'!V2325,"&lt;=1"),IF(COUNTIF('Master list(no salts, metals)'!$K2325:$Y2325, "#N/A")=14,TRUE,FALSE))</f>
        <v>0</v>
      </c>
      <c r="W2333" t="b">
        <f>AND(COUNTIF('Master list(no salts, metals)'!W2325,"&lt;=1"),IF(COUNTIF('Master list(no salts, metals)'!$K2325:$Y2325, "#N/A")=14,TRUE,FALSE))</f>
        <v>1</v>
      </c>
      <c r="X2333" t="b">
        <f>AND(COUNTIF('Master list(no salts, metals)'!X2325,"&lt;=1"),IF(COUNTIF('Master list(no salts, metals)'!$K2325:$Y2325, "#N/A")=14,TRUE,FALSE))</f>
        <v>0</v>
      </c>
      <c r="Y2333" t="b">
        <f>AND(COUNTIF('Master list(no salts, metals)'!Y2325,"&lt;=1"),IF(COUNTIF('Master list(no salts, metals)'!$K2325:$Y2325, "#N/A")=14,TRUE,FALSE))</f>
        <v>0</v>
      </c>
    </row>
    <row r="2334" spans="11:25" x14ac:dyDescent="0.25">
      <c r="K2334" t="b">
        <f>AND(COUNTIF('Master list(no salts, metals)'!K2326,"&lt;=1"),IF(COUNTIF('Master list(no salts, metals)'!$K2326:$Y2326, "#N/A")=14,TRUE,FALSE))</f>
        <v>0</v>
      </c>
      <c r="L2334" t="b">
        <f>AND(COUNTIF('Master list(no salts, metals)'!L2326,"&lt;=1"),IF(COUNTIF('Master list(no salts, metals)'!$K2326:$Y2326, "#N/A")=14,TRUE,FALSE))</f>
        <v>0</v>
      </c>
      <c r="M2334" t="b">
        <f>AND(COUNTIF('Master list(no salts, metals)'!M2326,"&lt;=1"),IF(COUNTIF('Master list(no salts, metals)'!$K2326:$Y2326, "#N/A")=14,TRUE,FALSE))</f>
        <v>0</v>
      </c>
      <c r="N2334" t="b">
        <f>AND(COUNTIF('Master list(no salts, metals)'!N2326,"&lt;=1"),IF(COUNTIF('Master list(no salts, metals)'!$K2326:$Y2326, "#N/A")=14,TRUE,FALSE))</f>
        <v>0</v>
      </c>
      <c r="O2334" t="b">
        <f>AND(COUNTIF('Master list(no salts, metals)'!O2326,"&lt;=1"),IF(COUNTIF('Master list(no salts, metals)'!$K2326:$Y2326, "#N/A")=14,TRUE,FALSE))</f>
        <v>0</v>
      </c>
      <c r="P2334" t="b">
        <f>AND(COUNTIF('Master list(no salts, metals)'!P2326,"&lt;=1"),IF(COUNTIF('Master list(no salts, metals)'!$K2326:$Y2326, "#N/A")=14,TRUE,FALSE))</f>
        <v>0</v>
      </c>
      <c r="Q2334" t="b">
        <f>AND(COUNTIF('Master list(no salts, metals)'!Q2326,"&lt;=1"),IF(COUNTIF('Master list(no salts, metals)'!$K2326:$Y2326, "#N/A")=14,TRUE,FALSE))</f>
        <v>0</v>
      </c>
      <c r="R2334" t="b">
        <f>AND(COUNTIF('Master list(no salts, metals)'!R2326,"&lt;=1"),IF(COUNTIF('Master list(no salts, metals)'!$K2326:$Y2326, "#N/A")=14,TRUE,FALSE))</f>
        <v>0</v>
      </c>
      <c r="S2334" t="b">
        <f>AND(COUNTIF('Master list(no salts, metals)'!S2326,"&lt;=1"),IF(COUNTIF('Master list(no salts, metals)'!$K2326:$Y2326, "#N/A")=14,TRUE,FALSE))</f>
        <v>0</v>
      </c>
      <c r="T2334" t="b">
        <f>AND(COUNTIF('Master list(no salts, metals)'!T2326,"&lt;=1"),IF(COUNTIF('Master list(no salts, metals)'!$K2326:$Y2326, "#N/A")=14,TRUE,FALSE))</f>
        <v>1</v>
      </c>
      <c r="U2334" t="b">
        <f>AND(COUNTIF('Master list(no salts, metals)'!U2326,"&lt;=1"),IF(COUNTIF('Master list(no salts, metals)'!$K2326:$Y2326, "#N/A")=14,TRUE,FALSE))</f>
        <v>0</v>
      </c>
      <c r="V2334" t="b">
        <f>AND(COUNTIF('Master list(no salts, metals)'!V2326,"&lt;=1"),IF(COUNTIF('Master list(no salts, metals)'!$K2326:$Y2326, "#N/A")=14,TRUE,FALSE))</f>
        <v>0</v>
      </c>
      <c r="W2334" t="b">
        <f>AND(COUNTIF('Master list(no salts, metals)'!W2326,"&lt;=1"),IF(COUNTIF('Master list(no salts, metals)'!$K2326:$Y2326, "#N/A")=14,TRUE,FALSE))</f>
        <v>0</v>
      </c>
      <c r="X2334" t="b">
        <f>AND(COUNTIF('Master list(no salts, metals)'!X2326,"&lt;=1"),IF(COUNTIF('Master list(no salts, metals)'!$K2326:$Y2326, "#N/A")=14,TRUE,FALSE))</f>
        <v>0</v>
      </c>
      <c r="Y2334" t="b">
        <f>AND(COUNTIF('Master list(no salts, metals)'!Y2326,"&lt;=1"),IF(COUNTIF('Master list(no salts, metals)'!$K2326:$Y2326, "#N/A")=14,TRUE,FALSE))</f>
        <v>0</v>
      </c>
    </row>
    <row r="2335" spans="11:25" x14ac:dyDescent="0.25">
      <c r="K2335" t="b">
        <f>AND(COUNTIF('Master list(no salts, metals)'!K2327,"&lt;=1"),IF(COUNTIF('Master list(no salts, metals)'!$K2327:$Y2327, "#N/A")=14,TRUE,FALSE))</f>
        <v>0</v>
      </c>
      <c r="L2335" t="b">
        <f>AND(COUNTIF('Master list(no salts, metals)'!L2327,"&lt;=1"),IF(COUNTIF('Master list(no salts, metals)'!$K2327:$Y2327, "#N/A")=14,TRUE,FALSE))</f>
        <v>0</v>
      </c>
      <c r="M2335" t="b">
        <f>AND(COUNTIF('Master list(no salts, metals)'!M2327,"&lt;=1"),IF(COUNTIF('Master list(no salts, metals)'!$K2327:$Y2327, "#N/A")=14,TRUE,FALSE))</f>
        <v>0</v>
      </c>
      <c r="N2335" t="b">
        <f>AND(COUNTIF('Master list(no salts, metals)'!N2327,"&lt;=1"),IF(COUNTIF('Master list(no salts, metals)'!$K2327:$Y2327, "#N/A")=14,TRUE,FALSE))</f>
        <v>0</v>
      </c>
      <c r="O2335" t="b">
        <f>AND(COUNTIF('Master list(no salts, metals)'!O2327,"&lt;=1"),IF(COUNTIF('Master list(no salts, metals)'!$K2327:$Y2327, "#N/A")=14,TRUE,FALSE))</f>
        <v>0</v>
      </c>
      <c r="P2335" t="b">
        <f>AND(COUNTIF('Master list(no salts, metals)'!P2327,"&lt;=1"),IF(COUNTIF('Master list(no salts, metals)'!$K2327:$Y2327, "#N/A")=14,TRUE,FALSE))</f>
        <v>0</v>
      </c>
      <c r="Q2335" t="b">
        <f>AND(COUNTIF('Master list(no salts, metals)'!Q2327,"&lt;=1"),IF(COUNTIF('Master list(no salts, metals)'!$K2327:$Y2327, "#N/A")=14,TRUE,FALSE))</f>
        <v>0</v>
      </c>
      <c r="R2335" t="b">
        <f>AND(COUNTIF('Master list(no salts, metals)'!R2327,"&lt;=1"),IF(COUNTIF('Master list(no salts, metals)'!$K2327:$Y2327, "#N/A")=14,TRUE,FALSE))</f>
        <v>0</v>
      </c>
      <c r="S2335" t="b">
        <f>AND(COUNTIF('Master list(no salts, metals)'!S2327,"&lt;=1"),IF(COUNTIF('Master list(no salts, metals)'!$K2327:$Y2327, "#N/A")=14,TRUE,FALSE))</f>
        <v>0</v>
      </c>
      <c r="T2335" t="b">
        <f>AND(COUNTIF('Master list(no salts, metals)'!T2327,"&lt;=1"),IF(COUNTIF('Master list(no salts, metals)'!$K2327:$Y2327, "#N/A")=14,TRUE,FALSE))</f>
        <v>1</v>
      </c>
      <c r="U2335" t="b">
        <f>AND(COUNTIF('Master list(no salts, metals)'!U2327,"&lt;=1"),IF(COUNTIF('Master list(no salts, metals)'!$K2327:$Y2327, "#N/A")=14,TRUE,FALSE))</f>
        <v>0</v>
      </c>
      <c r="V2335" t="b">
        <f>AND(COUNTIF('Master list(no salts, metals)'!V2327,"&lt;=1"),IF(COUNTIF('Master list(no salts, metals)'!$K2327:$Y2327, "#N/A")=14,TRUE,FALSE))</f>
        <v>0</v>
      </c>
      <c r="W2335" t="b">
        <f>AND(COUNTIF('Master list(no salts, metals)'!W2327,"&lt;=1"),IF(COUNTIF('Master list(no salts, metals)'!$K2327:$Y2327, "#N/A")=14,TRUE,FALSE))</f>
        <v>0</v>
      </c>
      <c r="X2335" t="b">
        <f>AND(COUNTIF('Master list(no salts, metals)'!X2327,"&lt;=1"),IF(COUNTIF('Master list(no salts, metals)'!$K2327:$Y2327, "#N/A")=14,TRUE,FALSE))</f>
        <v>0</v>
      </c>
      <c r="Y2335" t="b">
        <f>AND(COUNTIF('Master list(no salts, metals)'!Y2327,"&lt;=1"),IF(COUNTIF('Master list(no salts, metals)'!$K2327:$Y2327, "#N/A")=14,TRUE,FALSE))</f>
        <v>0</v>
      </c>
    </row>
    <row r="2336" spans="11:25" x14ac:dyDescent="0.25">
      <c r="K2336" t="b">
        <f>AND(COUNTIF('Master list(no salts, metals)'!K2328,"&lt;=1"),IF(COUNTIF('Master list(no salts, metals)'!$K2328:$Y2328, "#N/A")=14,TRUE,FALSE))</f>
        <v>0</v>
      </c>
      <c r="L2336" t="b">
        <f>AND(COUNTIF('Master list(no salts, metals)'!L2328,"&lt;=1"),IF(COUNTIF('Master list(no salts, metals)'!$K2328:$Y2328, "#N/A")=14,TRUE,FALSE))</f>
        <v>0</v>
      </c>
      <c r="M2336" t="b">
        <f>AND(COUNTIF('Master list(no salts, metals)'!M2328,"&lt;=1"),IF(COUNTIF('Master list(no salts, metals)'!$K2328:$Y2328, "#N/A")=14,TRUE,FALSE))</f>
        <v>0</v>
      </c>
      <c r="N2336" t="b">
        <f>AND(COUNTIF('Master list(no salts, metals)'!N2328,"&lt;=1"),IF(COUNTIF('Master list(no salts, metals)'!$K2328:$Y2328, "#N/A")=14,TRUE,FALSE))</f>
        <v>0</v>
      </c>
      <c r="O2336" t="b">
        <f>AND(COUNTIF('Master list(no salts, metals)'!O2328,"&lt;=1"),IF(COUNTIF('Master list(no salts, metals)'!$K2328:$Y2328, "#N/A")=14,TRUE,FALSE))</f>
        <v>0</v>
      </c>
      <c r="P2336" t="b">
        <f>AND(COUNTIF('Master list(no salts, metals)'!P2328,"&lt;=1"),IF(COUNTIF('Master list(no salts, metals)'!$K2328:$Y2328, "#N/A")=14,TRUE,FALSE))</f>
        <v>0</v>
      </c>
      <c r="Q2336" t="b">
        <f>AND(COUNTIF('Master list(no salts, metals)'!Q2328,"&lt;=1"),IF(COUNTIF('Master list(no salts, metals)'!$K2328:$Y2328, "#N/A")=14,TRUE,FALSE))</f>
        <v>0</v>
      </c>
      <c r="R2336" t="b">
        <f>AND(COUNTIF('Master list(no salts, metals)'!R2328,"&lt;=1"),IF(COUNTIF('Master list(no salts, metals)'!$K2328:$Y2328, "#N/A")=14,TRUE,FALSE))</f>
        <v>0</v>
      </c>
      <c r="S2336" t="b">
        <f>AND(COUNTIF('Master list(no salts, metals)'!S2328,"&lt;=1"),IF(COUNTIF('Master list(no salts, metals)'!$K2328:$Y2328, "#N/A")=14,TRUE,FALSE))</f>
        <v>0</v>
      </c>
      <c r="T2336" t="b">
        <f>AND(COUNTIF('Master list(no salts, metals)'!T2328,"&lt;=1"),IF(COUNTIF('Master list(no salts, metals)'!$K2328:$Y2328, "#N/A")=14,TRUE,FALSE))</f>
        <v>1</v>
      </c>
      <c r="U2336" t="b">
        <f>AND(COUNTIF('Master list(no salts, metals)'!U2328,"&lt;=1"),IF(COUNTIF('Master list(no salts, metals)'!$K2328:$Y2328, "#N/A")=14,TRUE,FALSE))</f>
        <v>0</v>
      </c>
      <c r="V2336" t="b">
        <f>AND(COUNTIF('Master list(no salts, metals)'!V2328,"&lt;=1"),IF(COUNTIF('Master list(no salts, metals)'!$K2328:$Y2328, "#N/A")=14,TRUE,FALSE))</f>
        <v>0</v>
      </c>
      <c r="W2336" t="b">
        <f>AND(COUNTIF('Master list(no salts, metals)'!W2328,"&lt;=1"),IF(COUNTIF('Master list(no salts, metals)'!$K2328:$Y2328, "#N/A")=14,TRUE,FALSE))</f>
        <v>0</v>
      </c>
      <c r="X2336" t="b">
        <f>AND(COUNTIF('Master list(no salts, metals)'!X2328,"&lt;=1"),IF(COUNTIF('Master list(no salts, metals)'!$K2328:$Y2328, "#N/A")=14,TRUE,FALSE))</f>
        <v>0</v>
      </c>
      <c r="Y2336" t="b">
        <f>AND(COUNTIF('Master list(no salts, metals)'!Y2328,"&lt;=1"),IF(COUNTIF('Master list(no salts, metals)'!$K2328:$Y2328, "#N/A")=14,TRUE,FALSE))</f>
        <v>0</v>
      </c>
    </row>
    <row r="2337" spans="11:25" x14ac:dyDescent="0.25">
      <c r="K2337" t="b">
        <f>AND(COUNTIF('Master list(no salts, metals)'!K2329,"&lt;=1"),IF(COUNTIF('Master list(no salts, metals)'!$K2329:$Y2329, "#N/A")=14,TRUE,FALSE))</f>
        <v>0</v>
      </c>
      <c r="L2337" t="b">
        <f>AND(COUNTIF('Master list(no salts, metals)'!L2329,"&lt;=1"),IF(COUNTIF('Master list(no salts, metals)'!$K2329:$Y2329, "#N/A")=14,TRUE,FALSE))</f>
        <v>0</v>
      </c>
      <c r="M2337" t="b">
        <f>AND(COUNTIF('Master list(no salts, metals)'!M2329,"&lt;=1"),IF(COUNTIF('Master list(no salts, metals)'!$K2329:$Y2329, "#N/A")=14,TRUE,FALSE))</f>
        <v>0</v>
      </c>
      <c r="N2337" t="b">
        <f>AND(COUNTIF('Master list(no salts, metals)'!N2329,"&lt;=1"),IF(COUNTIF('Master list(no salts, metals)'!$K2329:$Y2329, "#N/A")=14,TRUE,FALSE))</f>
        <v>0</v>
      </c>
      <c r="O2337" t="b">
        <f>AND(COUNTIF('Master list(no salts, metals)'!O2329,"&lt;=1"),IF(COUNTIF('Master list(no salts, metals)'!$K2329:$Y2329, "#N/A")=14,TRUE,FALSE))</f>
        <v>0</v>
      </c>
      <c r="P2337" t="b">
        <f>AND(COUNTIF('Master list(no salts, metals)'!P2329,"&lt;=1"),IF(COUNTIF('Master list(no salts, metals)'!$K2329:$Y2329, "#N/A")=14,TRUE,FALSE))</f>
        <v>0</v>
      </c>
      <c r="Q2337" t="b">
        <f>AND(COUNTIF('Master list(no salts, metals)'!Q2329,"&lt;=1"),IF(COUNTIF('Master list(no salts, metals)'!$K2329:$Y2329, "#N/A")=14,TRUE,FALSE))</f>
        <v>0</v>
      </c>
      <c r="R2337" t="b">
        <f>AND(COUNTIF('Master list(no salts, metals)'!R2329,"&lt;=1"),IF(COUNTIF('Master list(no salts, metals)'!$K2329:$Y2329, "#N/A")=14,TRUE,FALSE))</f>
        <v>0</v>
      </c>
      <c r="S2337" t="b">
        <f>AND(COUNTIF('Master list(no salts, metals)'!S2329,"&lt;=1"),IF(COUNTIF('Master list(no salts, metals)'!$K2329:$Y2329, "#N/A")=14,TRUE,FALSE))</f>
        <v>0</v>
      </c>
      <c r="T2337" t="b">
        <f>AND(COUNTIF('Master list(no salts, metals)'!T2329,"&lt;=1"),IF(COUNTIF('Master list(no salts, metals)'!$K2329:$Y2329, "#N/A")=14,TRUE,FALSE))</f>
        <v>0</v>
      </c>
      <c r="U2337" t="b">
        <f>AND(COUNTIF('Master list(no salts, metals)'!U2329,"&lt;=1"),IF(COUNTIF('Master list(no salts, metals)'!$K2329:$Y2329, "#N/A")=14,TRUE,FALSE))</f>
        <v>0</v>
      </c>
      <c r="V2337" t="b">
        <f>AND(COUNTIF('Master list(no salts, metals)'!V2329,"&lt;=1"),IF(COUNTIF('Master list(no salts, metals)'!$K2329:$Y2329, "#N/A")=14,TRUE,FALSE))</f>
        <v>0</v>
      </c>
      <c r="W2337" t="b">
        <f>AND(COUNTIF('Master list(no salts, metals)'!W2329,"&lt;=1"),IF(COUNTIF('Master list(no salts, metals)'!$K2329:$Y2329, "#N/A")=14,TRUE,FALSE))</f>
        <v>1</v>
      </c>
      <c r="X2337" t="b">
        <f>AND(COUNTIF('Master list(no salts, metals)'!X2329,"&lt;=1"),IF(COUNTIF('Master list(no salts, metals)'!$K2329:$Y2329, "#N/A")=14,TRUE,FALSE))</f>
        <v>0</v>
      </c>
      <c r="Y2337" t="b">
        <f>AND(COUNTIF('Master list(no salts, metals)'!Y2329,"&lt;=1"),IF(COUNTIF('Master list(no salts, metals)'!$K2329:$Y2329, "#N/A")=14,TRUE,FALSE))</f>
        <v>0</v>
      </c>
    </row>
    <row r="2338" spans="11:25" x14ac:dyDescent="0.25">
      <c r="K2338" t="b">
        <f>AND(COUNTIF('Master list(no salts, metals)'!K2330,"&lt;=1"),IF(COUNTIF('Master list(no salts, metals)'!$K2330:$Y2330, "#N/A")=14,TRUE,FALSE))</f>
        <v>0</v>
      </c>
      <c r="L2338" t="b">
        <f>AND(COUNTIF('Master list(no salts, metals)'!L2330,"&lt;=1"),IF(COUNTIF('Master list(no salts, metals)'!$K2330:$Y2330, "#N/A")=14,TRUE,FALSE))</f>
        <v>0</v>
      </c>
      <c r="M2338" t="b">
        <f>AND(COUNTIF('Master list(no salts, metals)'!M2330,"&lt;=1"),IF(COUNTIF('Master list(no salts, metals)'!$K2330:$Y2330, "#N/A")=14,TRUE,FALSE))</f>
        <v>0</v>
      </c>
      <c r="N2338" t="b">
        <f>AND(COUNTIF('Master list(no salts, metals)'!N2330,"&lt;=1"),IF(COUNTIF('Master list(no salts, metals)'!$K2330:$Y2330, "#N/A")=14,TRUE,FALSE))</f>
        <v>0</v>
      </c>
      <c r="O2338" t="b">
        <f>AND(COUNTIF('Master list(no salts, metals)'!O2330,"&lt;=1"),IF(COUNTIF('Master list(no salts, metals)'!$K2330:$Y2330, "#N/A")=14,TRUE,FALSE))</f>
        <v>0</v>
      </c>
      <c r="P2338" t="b">
        <f>AND(COUNTIF('Master list(no salts, metals)'!P2330,"&lt;=1"),IF(COUNTIF('Master list(no salts, metals)'!$K2330:$Y2330, "#N/A")=14,TRUE,FALSE))</f>
        <v>0</v>
      </c>
      <c r="Q2338" t="b">
        <f>AND(COUNTIF('Master list(no salts, metals)'!Q2330,"&lt;=1"),IF(COUNTIF('Master list(no salts, metals)'!$K2330:$Y2330, "#N/A")=14,TRUE,FALSE))</f>
        <v>0</v>
      </c>
      <c r="R2338" t="b">
        <f>AND(COUNTIF('Master list(no salts, metals)'!R2330,"&lt;=1"),IF(COUNTIF('Master list(no salts, metals)'!$K2330:$Y2330, "#N/A")=14,TRUE,FALSE))</f>
        <v>0</v>
      </c>
      <c r="S2338" t="b">
        <f>AND(COUNTIF('Master list(no salts, metals)'!S2330,"&lt;=1"),IF(COUNTIF('Master list(no salts, metals)'!$K2330:$Y2330, "#N/A")=14,TRUE,FALSE))</f>
        <v>0</v>
      </c>
      <c r="T2338" t="b">
        <f>AND(COUNTIF('Master list(no salts, metals)'!T2330,"&lt;=1"),IF(COUNTIF('Master list(no salts, metals)'!$K2330:$Y2330, "#N/A")=14,TRUE,FALSE))</f>
        <v>0</v>
      </c>
      <c r="U2338" t="b">
        <f>AND(COUNTIF('Master list(no salts, metals)'!U2330,"&lt;=1"),IF(COUNTIF('Master list(no salts, metals)'!$K2330:$Y2330, "#N/A")=14,TRUE,FALSE))</f>
        <v>0</v>
      </c>
      <c r="V2338" t="b">
        <f>AND(COUNTIF('Master list(no salts, metals)'!V2330,"&lt;=1"),IF(COUNTIF('Master list(no salts, metals)'!$K2330:$Y2330, "#N/A")=14,TRUE,FALSE))</f>
        <v>0</v>
      </c>
      <c r="W2338" t="b">
        <f>AND(COUNTIF('Master list(no salts, metals)'!W2330,"&lt;=1"),IF(COUNTIF('Master list(no salts, metals)'!$K2330:$Y2330, "#N/A")=14,TRUE,FALSE))</f>
        <v>0</v>
      </c>
      <c r="X2338" t="b">
        <f>AND(COUNTIF('Master list(no salts, metals)'!X2330,"&lt;=1"),IF(COUNTIF('Master list(no salts, metals)'!$K2330:$Y2330, "#N/A")=14,TRUE,FALSE))</f>
        <v>1</v>
      </c>
      <c r="Y2338" t="b">
        <f>AND(COUNTIF('Master list(no salts, metals)'!Y2330,"&lt;=1"),IF(COUNTIF('Master list(no salts, metals)'!$K2330:$Y2330, "#N/A")=14,TRUE,FALSE))</f>
        <v>0</v>
      </c>
    </row>
    <row r="2339" spans="11:25" x14ac:dyDescent="0.25">
      <c r="K2339" t="b">
        <f>AND(COUNTIF('Master list(no salts, metals)'!K2331,"&lt;=1"),IF(COUNTIF('Master list(no salts, metals)'!$K2331:$Y2331, "#N/A")=14,TRUE,FALSE))</f>
        <v>0</v>
      </c>
      <c r="L2339" t="b">
        <f>AND(COUNTIF('Master list(no salts, metals)'!L2331,"&lt;=1"),IF(COUNTIF('Master list(no salts, metals)'!$K2331:$Y2331, "#N/A")=14,TRUE,FALSE))</f>
        <v>0</v>
      </c>
      <c r="M2339" t="b">
        <f>AND(COUNTIF('Master list(no salts, metals)'!M2331,"&lt;=1"),IF(COUNTIF('Master list(no salts, metals)'!$K2331:$Y2331, "#N/A")=14,TRUE,FALSE))</f>
        <v>0</v>
      </c>
      <c r="N2339" t="b">
        <f>AND(COUNTIF('Master list(no salts, metals)'!N2331,"&lt;=1"),IF(COUNTIF('Master list(no salts, metals)'!$K2331:$Y2331, "#N/A")=14,TRUE,FALSE))</f>
        <v>0</v>
      </c>
      <c r="O2339" t="b">
        <f>AND(COUNTIF('Master list(no salts, metals)'!O2331,"&lt;=1"),IF(COUNTIF('Master list(no salts, metals)'!$K2331:$Y2331, "#N/A")=14,TRUE,FALSE))</f>
        <v>0</v>
      </c>
      <c r="P2339" t="b">
        <f>AND(COUNTIF('Master list(no salts, metals)'!P2331,"&lt;=1"),IF(COUNTIF('Master list(no salts, metals)'!$K2331:$Y2331, "#N/A")=14,TRUE,FALSE))</f>
        <v>0</v>
      </c>
      <c r="Q2339" t="b">
        <f>AND(COUNTIF('Master list(no salts, metals)'!Q2331,"&lt;=1"),IF(COUNTIF('Master list(no salts, metals)'!$K2331:$Y2331, "#N/A")=14,TRUE,FALSE))</f>
        <v>0</v>
      </c>
      <c r="R2339" t="b">
        <f>AND(COUNTIF('Master list(no salts, metals)'!R2331,"&lt;=1"),IF(COUNTIF('Master list(no salts, metals)'!$K2331:$Y2331, "#N/A")=14,TRUE,FALSE))</f>
        <v>0</v>
      </c>
      <c r="S2339" t="b">
        <f>AND(COUNTIF('Master list(no salts, metals)'!S2331,"&lt;=1"),IF(COUNTIF('Master list(no salts, metals)'!$K2331:$Y2331, "#N/A")=14,TRUE,FALSE))</f>
        <v>0</v>
      </c>
      <c r="T2339" t="b">
        <f>AND(COUNTIF('Master list(no salts, metals)'!T2331,"&lt;=1"),IF(COUNTIF('Master list(no salts, metals)'!$K2331:$Y2331, "#N/A")=14,TRUE,FALSE))</f>
        <v>1</v>
      </c>
      <c r="U2339" t="b">
        <f>AND(COUNTIF('Master list(no salts, metals)'!U2331,"&lt;=1"),IF(COUNTIF('Master list(no salts, metals)'!$K2331:$Y2331, "#N/A")=14,TRUE,FALSE))</f>
        <v>0</v>
      </c>
      <c r="V2339" t="b">
        <f>AND(COUNTIF('Master list(no salts, metals)'!V2331,"&lt;=1"),IF(COUNTIF('Master list(no salts, metals)'!$K2331:$Y2331, "#N/A")=14,TRUE,FALSE))</f>
        <v>0</v>
      </c>
      <c r="W2339" t="b">
        <f>AND(COUNTIF('Master list(no salts, metals)'!W2331,"&lt;=1"),IF(COUNTIF('Master list(no salts, metals)'!$K2331:$Y2331, "#N/A")=14,TRUE,FALSE))</f>
        <v>0</v>
      </c>
      <c r="X2339" t="b">
        <f>AND(COUNTIF('Master list(no salts, metals)'!X2331,"&lt;=1"),IF(COUNTIF('Master list(no salts, metals)'!$K2331:$Y2331, "#N/A")=14,TRUE,FALSE))</f>
        <v>0</v>
      </c>
      <c r="Y2339" t="b">
        <f>AND(COUNTIF('Master list(no salts, metals)'!Y2331,"&lt;=1"),IF(COUNTIF('Master list(no salts, metals)'!$K2331:$Y2331, "#N/A")=14,TRUE,FALSE))</f>
        <v>0</v>
      </c>
    </row>
    <row r="2340" spans="11:25" x14ac:dyDescent="0.25">
      <c r="K2340" t="b">
        <f>AND(COUNTIF('Master list(no salts, metals)'!K2332,"&lt;=1"),IF(COUNTIF('Master list(no salts, metals)'!$K2332:$Y2332, "#N/A")=14,TRUE,FALSE))</f>
        <v>0</v>
      </c>
      <c r="L2340" t="b">
        <f>AND(COUNTIF('Master list(no salts, metals)'!L2332,"&lt;=1"),IF(COUNTIF('Master list(no salts, metals)'!$K2332:$Y2332, "#N/A")=14,TRUE,FALSE))</f>
        <v>0</v>
      </c>
      <c r="M2340" t="b">
        <f>AND(COUNTIF('Master list(no salts, metals)'!M2332,"&lt;=1"),IF(COUNTIF('Master list(no salts, metals)'!$K2332:$Y2332, "#N/A")=14,TRUE,FALSE))</f>
        <v>0</v>
      </c>
      <c r="N2340" t="b">
        <f>AND(COUNTIF('Master list(no salts, metals)'!N2332,"&lt;=1"),IF(COUNTIF('Master list(no salts, metals)'!$K2332:$Y2332, "#N/A")=14,TRUE,FALSE))</f>
        <v>0</v>
      </c>
      <c r="O2340" t="b">
        <f>AND(COUNTIF('Master list(no salts, metals)'!O2332,"&lt;=1"),IF(COUNTIF('Master list(no salts, metals)'!$K2332:$Y2332, "#N/A")=14,TRUE,FALSE))</f>
        <v>0</v>
      </c>
      <c r="P2340" t="b">
        <f>AND(COUNTIF('Master list(no salts, metals)'!P2332,"&lt;=1"),IF(COUNTIF('Master list(no salts, metals)'!$K2332:$Y2332, "#N/A")=14,TRUE,FALSE))</f>
        <v>0</v>
      </c>
      <c r="Q2340" t="b">
        <f>AND(COUNTIF('Master list(no salts, metals)'!Q2332,"&lt;=1"),IF(COUNTIF('Master list(no salts, metals)'!$K2332:$Y2332, "#N/A")=14,TRUE,FALSE))</f>
        <v>0</v>
      </c>
      <c r="R2340" t="b">
        <f>AND(COUNTIF('Master list(no salts, metals)'!R2332,"&lt;=1"),IF(COUNTIF('Master list(no salts, metals)'!$K2332:$Y2332, "#N/A")=14,TRUE,FALSE))</f>
        <v>0</v>
      </c>
      <c r="S2340" t="b">
        <f>AND(COUNTIF('Master list(no salts, metals)'!S2332,"&lt;=1"),IF(COUNTIF('Master list(no salts, metals)'!$K2332:$Y2332, "#N/A")=14,TRUE,FALSE))</f>
        <v>0</v>
      </c>
      <c r="T2340" t="b">
        <f>AND(COUNTIF('Master list(no salts, metals)'!T2332,"&lt;=1"),IF(COUNTIF('Master list(no salts, metals)'!$K2332:$Y2332, "#N/A")=14,TRUE,FALSE))</f>
        <v>0</v>
      </c>
      <c r="U2340" t="b">
        <f>AND(COUNTIF('Master list(no salts, metals)'!U2332,"&lt;=1"),IF(COUNTIF('Master list(no salts, metals)'!$K2332:$Y2332, "#N/A")=14,TRUE,FALSE))</f>
        <v>0</v>
      </c>
      <c r="V2340" t="b">
        <f>AND(COUNTIF('Master list(no salts, metals)'!V2332,"&lt;=1"),IF(COUNTIF('Master list(no salts, metals)'!$K2332:$Y2332, "#N/A")=14,TRUE,FALSE))</f>
        <v>0</v>
      </c>
      <c r="W2340" t="b">
        <f>AND(COUNTIF('Master list(no salts, metals)'!W2332,"&lt;=1"),IF(COUNTIF('Master list(no salts, metals)'!$K2332:$Y2332, "#N/A")=14,TRUE,FALSE))</f>
        <v>0</v>
      </c>
      <c r="X2340" t="b">
        <f>AND(COUNTIF('Master list(no salts, metals)'!X2332,"&lt;=1"),IF(COUNTIF('Master list(no salts, metals)'!$K2332:$Y2332, "#N/A")=14,TRUE,FALSE))</f>
        <v>1</v>
      </c>
      <c r="Y2340" t="b">
        <f>AND(COUNTIF('Master list(no salts, metals)'!Y2332,"&lt;=1"),IF(COUNTIF('Master list(no salts, metals)'!$K2332:$Y2332, "#N/A")=14,TRUE,FALSE))</f>
        <v>0</v>
      </c>
    </row>
    <row r="2341" spans="11:25" x14ac:dyDescent="0.25">
      <c r="K2341" t="b">
        <f>AND(COUNTIF('Master list(no salts, metals)'!K2333,"&lt;=1"),IF(COUNTIF('Master list(no salts, metals)'!$K2333:$Y2333, "#N/A")=14,TRUE,FALSE))</f>
        <v>0</v>
      </c>
      <c r="L2341" t="b">
        <f>AND(COUNTIF('Master list(no salts, metals)'!L2333,"&lt;=1"),IF(COUNTIF('Master list(no salts, metals)'!$K2333:$Y2333, "#N/A")=14,TRUE,FALSE))</f>
        <v>0</v>
      </c>
      <c r="M2341" t="b">
        <f>AND(COUNTIF('Master list(no salts, metals)'!M2333,"&lt;=1"),IF(COUNTIF('Master list(no salts, metals)'!$K2333:$Y2333, "#N/A")=14,TRUE,FALSE))</f>
        <v>0</v>
      </c>
      <c r="N2341" t="b">
        <f>AND(COUNTIF('Master list(no salts, metals)'!N2333,"&lt;=1"),IF(COUNTIF('Master list(no salts, metals)'!$K2333:$Y2333, "#N/A")=14,TRUE,FALSE))</f>
        <v>0</v>
      </c>
      <c r="O2341" t="b">
        <f>AND(COUNTIF('Master list(no salts, metals)'!O2333,"&lt;=1"),IF(COUNTIF('Master list(no salts, metals)'!$K2333:$Y2333, "#N/A")=14,TRUE,FALSE))</f>
        <v>0</v>
      </c>
      <c r="P2341" t="b">
        <f>AND(COUNTIF('Master list(no salts, metals)'!P2333,"&lt;=1"),IF(COUNTIF('Master list(no salts, metals)'!$K2333:$Y2333, "#N/A")=14,TRUE,FALSE))</f>
        <v>0</v>
      </c>
      <c r="Q2341" t="b">
        <f>AND(COUNTIF('Master list(no salts, metals)'!Q2333,"&lt;=1"),IF(COUNTIF('Master list(no salts, metals)'!$K2333:$Y2333, "#N/A")=14,TRUE,FALSE))</f>
        <v>0</v>
      </c>
      <c r="R2341" t="b">
        <f>AND(COUNTIF('Master list(no salts, metals)'!R2333,"&lt;=1"),IF(COUNTIF('Master list(no salts, metals)'!$K2333:$Y2333, "#N/A")=14,TRUE,FALSE))</f>
        <v>0</v>
      </c>
      <c r="S2341" t="b">
        <f>AND(COUNTIF('Master list(no salts, metals)'!S2333,"&lt;=1"),IF(COUNTIF('Master list(no salts, metals)'!$K2333:$Y2333, "#N/A")=14,TRUE,FALSE))</f>
        <v>0</v>
      </c>
      <c r="T2341" t="b">
        <f>AND(COUNTIF('Master list(no salts, metals)'!T2333,"&lt;=1"),IF(COUNTIF('Master list(no salts, metals)'!$K2333:$Y2333, "#N/A")=14,TRUE,FALSE))</f>
        <v>0</v>
      </c>
      <c r="U2341" t="b">
        <f>AND(COUNTIF('Master list(no salts, metals)'!U2333,"&lt;=1"),IF(COUNTIF('Master list(no salts, metals)'!$K2333:$Y2333, "#N/A")=14,TRUE,FALSE))</f>
        <v>0</v>
      </c>
      <c r="V2341" t="b">
        <f>AND(COUNTIF('Master list(no salts, metals)'!V2333,"&lt;=1"),IF(COUNTIF('Master list(no salts, metals)'!$K2333:$Y2333, "#N/A")=14,TRUE,FALSE))</f>
        <v>0</v>
      </c>
      <c r="W2341" t="b">
        <f>AND(COUNTIF('Master list(no salts, metals)'!W2333,"&lt;=1"),IF(COUNTIF('Master list(no salts, metals)'!$K2333:$Y2333, "#N/A")=14,TRUE,FALSE))</f>
        <v>0</v>
      </c>
      <c r="X2341" t="b">
        <f>AND(COUNTIF('Master list(no salts, metals)'!X2333,"&lt;=1"),IF(COUNTIF('Master list(no salts, metals)'!$K2333:$Y2333, "#N/A")=14,TRUE,FALSE))</f>
        <v>1</v>
      </c>
      <c r="Y2341" t="b">
        <f>AND(COUNTIF('Master list(no salts, metals)'!Y2333,"&lt;=1"),IF(COUNTIF('Master list(no salts, metals)'!$K2333:$Y2333, "#N/A")=14,TRUE,FALSE))</f>
        <v>0</v>
      </c>
    </row>
    <row r="2342" spans="11:25" x14ac:dyDescent="0.25">
      <c r="K2342" t="b">
        <f>AND(COUNTIF('Master list(no salts, metals)'!K2334,"&lt;=1"),IF(COUNTIF('Master list(no salts, metals)'!$K2334:$Y2334, "#N/A")=14,TRUE,FALSE))</f>
        <v>0</v>
      </c>
      <c r="L2342" t="b">
        <f>AND(COUNTIF('Master list(no salts, metals)'!L2334,"&lt;=1"),IF(COUNTIF('Master list(no salts, metals)'!$K2334:$Y2334, "#N/A")=14,TRUE,FALSE))</f>
        <v>0</v>
      </c>
      <c r="M2342" t="b">
        <f>AND(COUNTIF('Master list(no salts, metals)'!M2334,"&lt;=1"),IF(COUNTIF('Master list(no salts, metals)'!$K2334:$Y2334, "#N/A")=14,TRUE,FALSE))</f>
        <v>0</v>
      </c>
      <c r="N2342" t="b">
        <f>AND(COUNTIF('Master list(no salts, metals)'!N2334,"&lt;=1"),IF(COUNTIF('Master list(no salts, metals)'!$K2334:$Y2334, "#N/A")=14,TRUE,FALSE))</f>
        <v>0</v>
      </c>
      <c r="O2342" t="b">
        <f>AND(COUNTIF('Master list(no salts, metals)'!O2334,"&lt;=1"),IF(COUNTIF('Master list(no salts, metals)'!$K2334:$Y2334, "#N/A")=14,TRUE,FALSE))</f>
        <v>0</v>
      </c>
      <c r="P2342" t="b">
        <f>AND(COUNTIF('Master list(no salts, metals)'!P2334,"&lt;=1"),IF(COUNTIF('Master list(no salts, metals)'!$K2334:$Y2334, "#N/A")=14,TRUE,FALSE))</f>
        <v>0</v>
      </c>
      <c r="Q2342" t="b">
        <f>AND(COUNTIF('Master list(no salts, metals)'!Q2334,"&lt;=1"),IF(COUNTIF('Master list(no salts, metals)'!$K2334:$Y2334, "#N/A")=14,TRUE,FALSE))</f>
        <v>0</v>
      </c>
      <c r="R2342" t="b">
        <f>AND(COUNTIF('Master list(no salts, metals)'!R2334,"&lt;=1"),IF(COUNTIF('Master list(no salts, metals)'!$K2334:$Y2334, "#N/A")=14,TRUE,FALSE))</f>
        <v>0</v>
      </c>
      <c r="S2342" t="b">
        <f>AND(COUNTIF('Master list(no salts, metals)'!S2334,"&lt;=1"),IF(COUNTIF('Master list(no salts, metals)'!$K2334:$Y2334, "#N/A")=14,TRUE,FALSE))</f>
        <v>0</v>
      </c>
      <c r="T2342" t="b">
        <f>AND(COUNTIF('Master list(no salts, metals)'!T2334,"&lt;=1"),IF(COUNTIF('Master list(no salts, metals)'!$K2334:$Y2334, "#N/A")=14,TRUE,FALSE))</f>
        <v>0</v>
      </c>
      <c r="U2342" t="b">
        <f>AND(COUNTIF('Master list(no salts, metals)'!U2334,"&lt;=1"),IF(COUNTIF('Master list(no salts, metals)'!$K2334:$Y2334, "#N/A")=14,TRUE,FALSE))</f>
        <v>0</v>
      </c>
      <c r="V2342" t="b">
        <f>AND(COUNTIF('Master list(no salts, metals)'!V2334,"&lt;=1"),IF(COUNTIF('Master list(no salts, metals)'!$K2334:$Y2334, "#N/A")=14,TRUE,FALSE))</f>
        <v>0</v>
      </c>
      <c r="W2342" t="b">
        <f>AND(COUNTIF('Master list(no salts, metals)'!W2334,"&lt;=1"),IF(COUNTIF('Master list(no salts, metals)'!$K2334:$Y2334, "#N/A")=14,TRUE,FALSE))</f>
        <v>1</v>
      </c>
      <c r="X2342" t="b">
        <f>AND(COUNTIF('Master list(no salts, metals)'!X2334,"&lt;=1"),IF(COUNTIF('Master list(no salts, metals)'!$K2334:$Y2334, "#N/A")=14,TRUE,FALSE))</f>
        <v>0</v>
      </c>
      <c r="Y2342" t="b">
        <f>AND(COUNTIF('Master list(no salts, metals)'!Y2334,"&lt;=1"),IF(COUNTIF('Master list(no salts, metals)'!$K2334:$Y2334, "#N/A")=14,TRUE,FALSE))</f>
        <v>0</v>
      </c>
    </row>
    <row r="2343" spans="11:25" x14ac:dyDescent="0.25">
      <c r="K2343" t="b">
        <f>AND(COUNTIF('Master list(no salts, metals)'!K2335,"&lt;=1"),IF(COUNTIF('Master list(no salts, metals)'!$K2335:$Y2335, "#N/A")=14,TRUE,FALSE))</f>
        <v>0</v>
      </c>
      <c r="L2343" t="b">
        <f>AND(COUNTIF('Master list(no salts, metals)'!L2335,"&lt;=1"),IF(COUNTIF('Master list(no salts, metals)'!$K2335:$Y2335, "#N/A")=14,TRUE,FALSE))</f>
        <v>0</v>
      </c>
      <c r="M2343" t="b">
        <f>AND(COUNTIF('Master list(no salts, metals)'!M2335,"&lt;=1"),IF(COUNTIF('Master list(no salts, metals)'!$K2335:$Y2335, "#N/A")=14,TRUE,FALSE))</f>
        <v>0</v>
      </c>
      <c r="N2343" t="b">
        <f>AND(COUNTIF('Master list(no salts, metals)'!N2335,"&lt;=1"),IF(COUNTIF('Master list(no salts, metals)'!$K2335:$Y2335, "#N/A")=14,TRUE,FALSE))</f>
        <v>0</v>
      </c>
      <c r="O2343" t="b">
        <f>AND(COUNTIF('Master list(no salts, metals)'!O2335,"&lt;=1"),IF(COUNTIF('Master list(no salts, metals)'!$K2335:$Y2335, "#N/A")=14,TRUE,FALSE))</f>
        <v>0</v>
      </c>
      <c r="P2343" t="b">
        <f>AND(COUNTIF('Master list(no salts, metals)'!P2335,"&lt;=1"),IF(COUNTIF('Master list(no salts, metals)'!$K2335:$Y2335, "#N/A")=14,TRUE,FALSE))</f>
        <v>0</v>
      </c>
      <c r="Q2343" t="b">
        <f>AND(COUNTIF('Master list(no salts, metals)'!Q2335,"&lt;=1"),IF(COUNTIF('Master list(no salts, metals)'!$K2335:$Y2335, "#N/A")=14,TRUE,FALSE))</f>
        <v>0</v>
      </c>
      <c r="R2343" t="b">
        <f>AND(COUNTIF('Master list(no salts, metals)'!R2335,"&lt;=1"),IF(COUNTIF('Master list(no salts, metals)'!$K2335:$Y2335, "#N/A")=14,TRUE,FALSE))</f>
        <v>0</v>
      </c>
      <c r="S2343" t="b">
        <f>AND(COUNTIF('Master list(no salts, metals)'!S2335,"&lt;=1"),IF(COUNTIF('Master list(no salts, metals)'!$K2335:$Y2335, "#N/A")=14,TRUE,FALSE))</f>
        <v>0</v>
      </c>
      <c r="T2343" t="b">
        <f>AND(COUNTIF('Master list(no salts, metals)'!T2335,"&lt;=1"),IF(COUNTIF('Master list(no salts, metals)'!$K2335:$Y2335, "#N/A")=14,TRUE,FALSE))</f>
        <v>0</v>
      </c>
      <c r="U2343" t="b">
        <f>AND(COUNTIF('Master list(no salts, metals)'!U2335,"&lt;=1"),IF(COUNTIF('Master list(no salts, metals)'!$K2335:$Y2335, "#N/A")=14,TRUE,FALSE))</f>
        <v>0</v>
      </c>
      <c r="V2343" t="b">
        <f>AND(COUNTIF('Master list(no salts, metals)'!V2335,"&lt;=1"),IF(COUNTIF('Master list(no salts, metals)'!$K2335:$Y2335, "#N/A")=14,TRUE,FALSE))</f>
        <v>0</v>
      </c>
      <c r="W2343" t="b">
        <f>AND(COUNTIF('Master list(no salts, metals)'!W2335,"&lt;=1"),IF(COUNTIF('Master list(no salts, metals)'!$K2335:$Y2335, "#N/A")=14,TRUE,FALSE))</f>
        <v>1</v>
      </c>
      <c r="X2343" t="b">
        <f>AND(COUNTIF('Master list(no salts, metals)'!X2335,"&lt;=1"),IF(COUNTIF('Master list(no salts, metals)'!$K2335:$Y2335, "#N/A")=14,TRUE,FALSE))</f>
        <v>0</v>
      </c>
      <c r="Y2343" t="b">
        <f>AND(COUNTIF('Master list(no salts, metals)'!Y2335,"&lt;=1"),IF(COUNTIF('Master list(no salts, metals)'!$K2335:$Y2335, "#N/A")=14,TRUE,FALSE))</f>
        <v>0</v>
      </c>
    </row>
    <row r="2344" spans="11:25" x14ac:dyDescent="0.25">
      <c r="K2344" t="b">
        <f>AND(COUNTIF('Master list(no salts, metals)'!K2336,"&lt;=1"),IF(COUNTIF('Master list(no salts, metals)'!$K2336:$Y2336, "#N/A")=14,TRUE,FALSE))</f>
        <v>0</v>
      </c>
      <c r="L2344" t="b">
        <f>AND(COUNTIF('Master list(no salts, metals)'!L2336,"&lt;=1"),IF(COUNTIF('Master list(no salts, metals)'!$K2336:$Y2336, "#N/A")=14,TRUE,FALSE))</f>
        <v>0</v>
      </c>
      <c r="M2344" t="b">
        <f>AND(COUNTIF('Master list(no salts, metals)'!M2336,"&lt;=1"),IF(COUNTIF('Master list(no salts, metals)'!$K2336:$Y2336, "#N/A")=14,TRUE,FALSE))</f>
        <v>0</v>
      </c>
      <c r="N2344" t="b">
        <f>AND(COUNTIF('Master list(no salts, metals)'!N2336,"&lt;=1"),IF(COUNTIF('Master list(no salts, metals)'!$K2336:$Y2336, "#N/A")=14,TRUE,FALSE))</f>
        <v>0</v>
      </c>
      <c r="O2344" t="b">
        <f>AND(COUNTIF('Master list(no salts, metals)'!O2336,"&lt;=1"),IF(COUNTIF('Master list(no salts, metals)'!$K2336:$Y2336, "#N/A")=14,TRUE,FALSE))</f>
        <v>0</v>
      </c>
      <c r="P2344" t="b">
        <f>AND(COUNTIF('Master list(no salts, metals)'!P2336,"&lt;=1"),IF(COUNTIF('Master list(no salts, metals)'!$K2336:$Y2336, "#N/A")=14,TRUE,FALSE))</f>
        <v>0</v>
      </c>
      <c r="Q2344" t="b">
        <f>AND(COUNTIF('Master list(no salts, metals)'!Q2336,"&lt;=1"),IF(COUNTIF('Master list(no salts, metals)'!$K2336:$Y2336, "#N/A")=14,TRUE,FALSE))</f>
        <v>0</v>
      </c>
      <c r="R2344" t="b">
        <f>AND(COUNTIF('Master list(no salts, metals)'!R2336,"&lt;=1"),IF(COUNTIF('Master list(no salts, metals)'!$K2336:$Y2336, "#N/A")=14,TRUE,FALSE))</f>
        <v>0</v>
      </c>
      <c r="S2344" t="b">
        <f>AND(COUNTIF('Master list(no salts, metals)'!S2336,"&lt;=1"),IF(COUNTIF('Master list(no salts, metals)'!$K2336:$Y2336, "#N/A")=14,TRUE,FALSE))</f>
        <v>0</v>
      </c>
      <c r="T2344" t="b">
        <f>AND(COUNTIF('Master list(no salts, metals)'!T2336,"&lt;=1"),IF(COUNTIF('Master list(no salts, metals)'!$K2336:$Y2336, "#N/A")=14,TRUE,FALSE))</f>
        <v>0</v>
      </c>
      <c r="U2344" t="b">
        <f>AND(COUNTIF('Master list(no salts, metals)'!U2336,"&lt;=1"),IF(COUNTIF('Master list(no salts, metals)'!$K2336:$Y2336, "#N/A")=14,TRUE,FALSE))</f>
        <v>0</v>
      </c>
      <c r="V2344" t="b">
        <f>AND(COUNTIF('Master list(no salts, metals)'!V2336,"&lt;=1"),IF(COUNTIF('Master list(no salts, metals)'!$K2336:$Y2336, "#N/A")=14,TRUE,FALSE))</f>
        <v>0</v>
      </c>
      <c r="W2344" t="b">
        <f>AND(COUNTIF('Master list(no salts, metals)'!W2336,"&lt;=1"),IF(COUNTIF('Master list(no salts, metals)'!$K2336:$Y2336, "#N/A")=14,TRUE,FALSE))</f>
        <v>1</v>
      </c>
      <c r="X2344" t="b">
        <f>AND(COUNTIF('Master list(no salts, metals)'!X2336,"&lt;=1"),IF(COUNTIF('Master list(no salts, metals)'!$K2336:$Y2336, "#N/A")=14,TRUE,FALSE))</f>
        <v>0</v>
      </c>
      <c r="Y2344" t="b">
        <f>AND(COUNTIF('Master list(no salts, metals)'!Y2336,"&lt;=1"),IF(COUNTIF('Master list(no salts, metals)'!$K2336:$Y2336, "#N/A")=14,TRUE,FALSE))</f>
        <v>0</v>
      </c>
    </row>
    <row r="2345" spans="11:25" x14ac:dyDescent="0.25">
      <c r="K2345" t="b">
        <f>AND(COUNTIF('Master list(no salts, metals)'!K2337,"&lt;=1"),IF(COUNTIF('Master list(no salts, metals)'!$K2337:$Y2337, "#N/A")=14,TRUE,FALSE))</f>
        <v>0</v>
      </c>
      <c r="L2345" t="b">
        <f>AND(COUNTIF('Master list(no salts, metals)'!L2337,"&lt;=1"),IF(COUNTIF('Master list(no salts, metals)'!$K2337:$Y2337, "#N/A")=14,TRUE,FALSE))</f>
        <v>0</v>
      </c>
      <c r="M2345" t="b">
        <f>AND(COUNTIF('Master list(no salts, metals)'!M2337,"&lt;=1"),IF(COUNTIF('Master list(no salts, metals)'!$K2337:$Y2337, "#N/A")=14,TRUE,FALSE))</f>
        <v>0</v>
      </c>
      <c r="N2345" t="b">
        <f>AND(COUNTIF('Master list(no salts, metals)'!N2337,"&lt;=1"),IF(COUNTIF('Master list(no salts, metals)'!$K2337:$Y2337, "#N/A")=14,TRUE,FALSE))</f>
        <v>0</v>
      </c>
      <c r="O2345" t="b">
        <f>AND(COUNTIF('Master list(no salts, metals)'!O2337,"&lt;=1"),IF(COUNTIF('Master list(no salts, metals)'!$K2337:$Y2337, "#N/A")=14,TRUE,FALSE))</f>
        <v>0</v>
      </c>
      <c r="P2345" t="b">
        <f>AND(COUNTIF('Master list(no salts, metals)'!P2337,"&lt;=1"),IF(COUNTIF('Master list(no salts, metals)'!$K2337:$Y2337, "#N/A")=14,TRUE,FALSE))</f>
        <v>0</v>
      </c>
      <c r="Q2345" t="b">
        <f>AND(COUNTIF('Master list(no salts, metals)'!Q2337,"&lt;=1"),IF(COUNTIF('Master list(no salts, metals)'!$K2337:$Y2337, "#N/A")=14,TRUE,FALSE))</f>
        <v>0</v>
      </c>
      <c r="R2345" t="b">
        <f>AND(COUNTIF('Master list(no salts, metals)'!R2337,"&lt;=1"),IF(COUNTIF('Master list(no salts, metals)'!$K2337:$Y2337, "#N/A")=14,TRUE,FALSE))</f>
        <v>0</v>
      </c>
      <c r="S2345" t="b">
        <f>AND(COUNTIF('Master list(no salts, metals)'!S2337,"&lt;=1"),IF(COUNTIF('Master list(no salts, metals)'!$K2337:$Y2337, "#N/A")=14,TRUE,FALSE))</f>
        <v>0</v>
      </c>
      <c r="T2345" t="b">
        <f>AND(COUNTIF('Master list(no salts, metals)'!T2337,"&lt;=1"),IF(COUNTIF('Master list(no salts, metals)'!$K2337:$Y2337, "#N/A")=14,TRUE,FALSE))</f>
        <v>1</v>
      </c>
      <c r="U2345" t="b">
        <f>AND(COUNTIF('Master list(no salts, metals)'!U2337,"&lt;=1"),IF(COUNTIF('Master list(no salts, metals)'!$K2337:$Y2337, "#N/A")=14,TRUE,FALSE))</f>
        <v>0</v>
      </c>
      <c r="V2345" t="b">
        <f>AND(COUNTIF('Master list(no salts, metals)'!V2337,"&lt;=1"),IF(COUNTIF('Master list(no salts, metals)'!$K2337:$Y2337, "#N/A")=14,TRUE,FALSE))</f>
        <v>0</v>
      </c>
      <c r="W2345" t="b">
        <f>AND(COUNTIF('Master list(no salts, metals)'!W2337,"&lt;=1"),IF(COUNTIF('Master list(no salts, metals)'!$K2337:$Y2337, "#N/A")=14,TRUE,FALSE))</f>
        <v>0</v>
      </c>
      <c r="X2345" t="b">
        <f>AND(COUNTIF('Master list(no salts, metals)'!X2337,"&lt;=1"),IF(COUNTIF('Master list(no salts, metals)'!$K2337:$Y2337, "#N/A")=14,TRUE,FALSE))</f>
        <v>0</v>
      </c>
      <c r="Y2345" t="b">
        <f>AND(COUNTIF('Master list(no salts, metals)'!Y2337,"&lt;=1"),IF(COUNTIF('Master list(no salts, metals)'!$K2337:$Y2337, "#N/A")=14,TRUE,FALSE))</f>
        <v>0</v>
      </c>
    </row>
    <row r="2346" spans="11:25" x14ac:dyDescent="0.25">
      <c r="K2346" t="b">
        <f>AND(COUNTIF('Master list(no salts, metals)'!K2338,"&lt;=1"),IF(COUNTIF('Master list(no salts, metals)'!$K2338:$Y2338, "#N/A")=14,TRUE,FALSE))</f>
        <v>0</v>
      </c>
      <c r="L2346" t="b">
        <f>AND(COUNTIF('Master list(no salts, metals)'!L2338,"&lt;=1"),IF(COUNTIF('Master list(no salts, metals)'!$K2338:$Y2338, "#N/A")=14,TRUE,FALSE))</f>
        <v>0</v>
      </c>
      <c r="M2346" t="b">
        <f>AND(COUNTIF('Master list(no salts, metals)'!M2338,"&lt;=1"),IF(COUNTIF('Master list(no salts, metals)'!$K2338:$Y2338, "#N/A")=14,TRUE,FALSE))</f>
        <v>0</v>
      </c>
      <c r="N2346" t="b">
        <f>AND(COUNTIF('Master list(no salts, metals)'!N2338,"&lt;=1"),IF(COUNTIF('Master list(no salts, metals)'!$K2338:$Y2338, "#N/A")=14,TRUE,FALSE))</f>
        <v>0</v>
      </c>
      <c r="O2346" t="b">
        <f>AND(COUNTIF('Master list(no salts, metals)'!O2338,"&lt;=1"),IF(COUNTIF('Master list(no salts, metals)'!$K2338:$Y2338, "#N/A")=14,TRUE,FALSE))</f>
        <v>0</v>
      </c>
      <c r="P2346" t="b">
        <f>AND(COUNTIF('Master list(no salts, metals)'!P2338,"&lt;=1"),IF(COUNTIF('Master list(no salts, metals)'!$K2338:$Y2338, "#N/A")=14,TRUE,FALSE))</f>
        <v>0</v>
      </c>
      <c r="Q2346" t="b">
        <f>AND(COUNTIF('Master list(no salts, metals)'!Q2338,"&lt;=1"),IF(COUNTIF('Master list(no salts, metals)'!$K2338:$Y2338, "#N/A")=14,TRUE,FALSE))</f>
        <v>0</v>
      </c>
      <c r="R2346" t="b">
        <f>AND(COUNTIF('Master list(no salts, metals)'!R2338,"&lt;=1"),IF(COUNTIF('Master list(no salts, metals)'!$K2338:$Y2338, "#N/A")=14,TRUE,FALSE))</f>
        <v>0</v>
      </c>
      <c r="S2346" t="b">
        <f>AND(COUNTIF('Master list(no salts, metals)'!S2338,"&lt;=1"),IF(COUNTIF('Master list(no salts, metals)'!$K2338:$Y2338, "#N/A")=14,TRUE,FALSE))</f>
        <v>0</v>
      </c>
      <c r="T2346" t="b">
        <f>AND(COUNTIF('Master list(no salts, metals)'!T2338,"&lt;=1"),IF(COUNTIF('Master list(no salts, metals)'!$K2338:$Y2338, "#N/A")=14,TRUE,FALSE))</f>
        <v>0</v>
      </c>
      <c r="U2346" t="b">
        <f>AND(COUNTIF('Master list(no salts, metals)'!U2338,"&lt;=1"),IF(COUNTIF('Master list(no salts, metals)'!$K2338:$Y2338, "#N/A")=14,TRUE,FALSE))</f>
        <v>0</v>
      </c>
      <c r="V2346" t="b">
        <f>AND(COUNTIF('Master list(no salts, metals)'!V2338,"&lt;=1"),IF(COUNTIF('Master list(no salts, metals)'!$K2338:$Y2338, "#N/A")=14,TRUE,FALSE))</f>
        <v>0</v>
      </c>
      <c r="W2346" t="b">
        <f>AND(COUNTIF('Master list(no salts, metals)'!W2338,"&lt;=1"),IF(COUNTIF('Master list(no salts, metals)'!$K2338:$Y2338, "#N/A")=14,TRUE,FALSE))</f>
        <v>0</v>
      </c>
      <c r="X2346" t="b">
        <f>AND(COUNTIF('Master list(no salts, metals)'!X2338,"&lt;=1"),IF(COUNTIF('Master list(no salts, metals)'!$K2338:$Y2338, "#N/A")=14,TRUE,FALSE))</f>
        <v>0</v>
      </c>
      <c r="Y2346" t="b">
        <f>AND(COUNTIF('Master list(no salts, metals)'!Y2338,"&lt;=1"),IF(COUNTIF('Master list(no salts, metals)'!$K2338:$Y2338, "#N/A")=14,TRUE,FALSE))</f>
        <v>0</v>
      </c>
    </row>
    <row r="2347" spans="11:25" x14ac:dyDescent="0.25">
      <c r="K2347" t="b">
        <f>AND(COUNTIF('Master list(no salts, metals)'!K2339,"&lt;=1"),IF(COUNTIF('Master list(no salts, metals)'!$K2339:$Y2339, "#N/A")=14,TRUE,FALSE))</f>
        <v>0</v>
      </c>
      <c r="L2347" t="b">
        <f>AND(COUNTIF('Master list(no salts, metals)'!L2339,"&lt;=1"),IF(COUNTIF('Master list(no salts, metals)'!$K2339:$Y2339, "#N/A")=14,TRUE,FALSE))</f>
        <v>0</v>
      </c>
      <c r="M2347" t="b">
        <f>AND(COUNTIF('Master list(no salts, metals)'!M2339,"&lt;=1"),IF(COUNTIF('Master list(no salts, metals)'!$K2339:$Y2339, "#N/A")=14,TRUE,FALSE))</f>
        <v>0</v>
      </c>
      <c r="N2347" t="b">
        <f>AND(COUNTIF('Master list(no salts, metals)'!N2339,"&lt;=1"),IF(COUNTIF('Master list(no salts, metals)'!$K2339:$Y2339, "#N/A")=14,TRUE,FALSE))</f>
        <v>0</v>
      </c>
      <c r="O2347" t="b">
        <f>AND(COUNTIF('Master list(no salts, metals)'!O2339,"&lt;=1"),IF(COUNTIF('Master list(no salts, metals)'!$K2339:$Y2339, "#N/A")=14,TRUE,FALSE))</f>
        <v>0</v>
      </c>
      <c r="P2347" t="b">
        <f>AND(COUNTIF('Master list(no salts, metals)'!P2339,"&lt;=1"),IF(COUNTIF('Master list(no salts, metals)'!$K2339:$Y2339, "#N/A")=14,TRUE,FALSE))</f>
        <v>0</v>
      </c>
      <c r="Q2347" t="b">
        <f>AND(COUNTIF('Master list(no salts, metals)'!Q2339,"&lt;=1"),IF(COUNTIF('Master list(no salts, metals)'!$K2339:$Y2339, "#N/A")=14,TRUE,FALSE))</f>
        <v>0</v>
      </c>
      <c r="R2347" t="b">
        <f>AND(COUNTIF('Master list(no salts, metals)'!R2339,"&lt;=1"),IF(COUNTIF('Master list(no salts, metals)'!$K2339:$Y2339, "#N/A")=14,TRUE,FALSE))</f>
        <v>0</v>
      </c>
      <c r="S2347" t="b">
        <f>AND(COUNTIF('Master list(no salts, metals)'!S2339,"&lt;=1"),IF(COUNTIF('Master list(no salts, metals)'!$K2339:$Y2339, "#N/A")=14,TRUE,FALSE))</f>
        <v>0</v>
      </c>
      <c r="T2347" t="b">
        <f>AND(COUNTIF('Master list(no salts, metals)'!T2339,"&lt;=1"),IF(COUNTIF('Master list(no salts, metals)'!$K2339:$Y2339, "#N/A")=14,TRUE,FALSE))</f>
        <v>0</v>
      </c>
      <c r="U2347" t="b">
        <f>AND(COUNTIF('Master list(no salts, metals)'!U2339,"&lt;=1"),IF(COUNTIF('Master list(no salts, metals)'!$K2339:$Y2339, "#N/A")=14,TRUE,FALSE))</f>
        <v>0</v>
      </c>
      <c r="V2347" t="b">
        <f>AND(COUNTIF('Master list(no salts, metals)'!V2339,"&lt;=1"),IF(COUNTIF('Master list(no salts, metals)'!$K2339:$Y2339, "#N/A")=14,TRUE,FALSE))</f>
        <v>0</v>
      </c>
      <c r="W2347" t="b">
        <f>AND(COUNTIF('Master list(no salts, metals)'!W2339,"&lt;=1"),IF(COUNTIF('Master list(no salts, metals)'!$K2339:$Y2339, "#N/A")=14,TRUE,FALSE))</f>
        <v>0</v>
      </c>
      <c r="X2347" t="b">
        <f>AND(COUNTIF('Master list(no salts, metals)'!X2339,"&lt;=1"),IF(COUNTIF('Master list(no salts, metals)'!$K2339:$Y2339, "#N/A")=14,TRUE,FALSE))</f>
        <v>0</v>
      </c>
      <c r="Y2347" t="b">
        <f>AND(COUNTIF('Master list(no salts, metals)'!Y2339,"&lt;=1"),IF(COUNTIF('Master list(no salts, metals)'!$K2339:$Y2339, "#N/A")=14,TRUE,FALSE))</f>
        <v>0</v>
      </c>
    </row>
    <row r="2348" spans="11:25" x14ac:dyDescent="0.25">
      <c r="K2348" t="b">
        <f>AND(COUNTIF('Master list(no salts, metals)'!K2340,"&lt;=1"),IF(COUNTIF('Master list(no salts, metals)'!$K2340:$Y2340, "#N/A")=14,TRUE,FALSE))</f>
        <v>0</v>
      </c>
      <c r="L2348" t="b">
        <f>AND(COUNTIF('Master list(no salts, metals)'!L2340,"&lt;=1"),IF(COUNTIF('Master list(no salts, metals)'!$K2340:$Y2340, "#N/A")=14,TRUE,FALSE))</f>
        <v>0</v>
      </c>
      <c r="M2348" t="b">
        <f>AND(COUNTIF('Master list(no salts, metals)'!M2340,"&lt;=1"),IF(COUNTIF('Master list(no salts, metals)'!$K2340:$Y2340, "#N/A")=14,TRUE,FALSE))</f>
        <v>0</v>
      </c>
      <c r="N2348" t="b">
        <f>AND(COUNTIF('Master list(no salts, metals)'!N2340,"&lt;=1"),IF(COUNTIF('Master list(no salts, metals)'!$K2340:$Y2340, "#N/A")=14,TRUE,FALSE))</f>
        <v>0</v>
      </c>
      <c r="O2348" t="b">
        <f>AND(COUNTIF('Master list(no salts, metals)'!O2340,"&lt;=1"),IF(COUNTIF('Master list(no salts, metals)'!$K2340:$Y2340, "#N/A")=14,TRUE,FALSE))</f>
        <v>0</v>
      </c>
      <c r="P2348" t="b">
        <f>AND(COUNTIF('Master list(no salts, metals)'!P2340,"&lt;=1"),IF(COUNTIF('Master list(no salts, metals)'!$K2340:$Y2340, "#N/A")=14,TRUE,FALSE))</f>
        <v>0</v>
      </c>
      <c r="Q2348" t="b">
        <f>AND(COUNTIF('Master list(no salts, metals)'!Q2340,"&lt;=1"),IF(COUNTIF('Master list(no salts, metals)'!$K2340:$Y2340, "#N/A")=14,TRUE,FALSE))</f>
        <v>0</v>
      </c>
      <c r="R2348" t="b">
        <f>AND(COUNTIF('Master list(no salts, metals)'!R2340,"&lt;=1"),IF(COUNTIF('Master list(no salts, metals)'!$K2340:$Y2340, "#N/A")=14,TRUE,FALSE))</f>
        <v>0</v>
      </c>
      <c r="S2348" t="b">
        <f>AND(COUNTIF('Master list(no salts, metals)'!S2340,"&lt;=1"),IF(COUNTIF('Master list(no salts, metals)'!$K2340:$Y2340, "#N/A")=14,TRUE,FALSE))</f>
        <v>0</v>
      </c>
      <c r="T2348" t="b">
        <f>AND(COUNTIF('Master list(no salts, metals)'!T2340,"&lt;=1"),IF(COUNTIF('Master list(no salts, metals)'!$K2340:$Y2340, "#N/A")=14,TRUE,FALSE))</f>
        <v>0</v>
      </c>
      <c r="U2348" t="b">
        <f>AND(COUNTIF('Master list(no salts, metals)'!U2340,"&lt;=1"),IF(COUNTIF('Master list(no salts, metals)'!$K2340:$Y2340, "#N/A")=14,TRUE,FALSE))</f>
        <v>0</v>
      </c>
      <c r="V2348" t="b">
        <f>AND(COUNTIF('Master list(no salts, metals)'!V2340,"&lt;=1"),IF(COUNTIF('Master list(no salts, metals)'!$K2340:$Y2340, "#N/A")=14,TRUE,FALSE))</f>
        <v>0</v>
      </c>
      <c r="W2348" t="b">
        <f>AND(COUNTIF('Master list(no salts, metals)'!W2340,"&lt;=1"),IF(COUNTIF('Master list(no salts, metals)'!$K2340:$Y2340, "#N/A")=14,TRUE,FALSE))</f>
        <v>0</v>
      </c>
      <c r="X2348" t="b">
        <f>AND(COUNTIF('Master list(no salts, metals)'!X2340,"&lt;=1"),IF(COUNTIF('Master list(no salts, metals)'!$K2340:$Y2340, "#N/A")=14,TRUE,FALSE))</f>
        <v>0</v>
      </c>
      <c r="Y2348" t="b">
        <f>AND(COUNTIF('Master list(no salts, metals)'!Y2340,"&lt;=1"),IF(COUNTIF('Master list(no salts, metals)'!$K2340:$Y2340, "#N/A")=14,TRUE,FALSE))</f>
        <v>0</v>
      </c>
    </row>
    <row r="2349" spans="11:25" x14ac:dyDescent="0.25">
      <c r="K2349" t="b">
        <f>AND(COUNTIF('Master list(no salts, metals)'!K2341,"&lt;=1"),IF(COUNTIF('Master list(no salts, metals)'!$K2341:$Y2341, "#N/A")=14,TRUE,FALSE))</f>
        <v>0</v>
      </c>
      <c r="L2349" t="b">
        <f>AND(COUNTIF('Master list(no salts, metals)'!L2341,"&lt;=1"),IF(COUNTIF('Master list(no salts, metals)'!$K2341:$Y2341, "#N/A")=14,TRUE,FALSE))</f>
        <v>0</v>
      </c>
      <c r="M2349" t="b">
        <f>AND(COUNTIF('Master list(no salts, metals)'!M2341,"&lt;=1"),IF(COUNTIF('Master list(no salts, metals)'!$K2341:$Y2341, "#N/A")=14,TRUE,FALSE))</f>
        <v>0</v>
      </c>
      <c r="N2349" t="b">
        <f>AND(COUNTIF('Master list(no salts, metals)'!N2341,"&lt;=1"),IF(COUNTIF('Master list(no salts, metals)'!$K2341:$Y2341, "#N/A")=14,TRUE,FALSE))</f>
        <v>0</v>
      </c>
      <c r="O2349" t="b">
        <f>AND(COUNTIF('Master list(no salts, metals)'!O2341,"&lt;=1"),IF(COUNTIF('Master list(no salts, metals)'!$K2341:$Y2341, "#N/A")=14,TRUE,FALSE))</f>
        <v>0</v>
      </c>
      <c r="P2349" t="b">
        <f>AND(COUNTIF('Master list(no salts, metals)'!P2341,"&lt;=1"),IF(COUNTIF('Master list(no salts, metals)'!$K2341:$Y2341, "#N/A")=14,TRUE,FALSE))</f>
        <v>0</v>
      </c>
      <c r="Q2349" t="b">
        <f>AND(COUNTIF('Master list(no salts, metals)'!Q2341,"&lt;=1"),IF(COUNTIF('Master list(no salts, metals)'!$K2341:$Y2341, "#N/A")=14,TRUE,FALSE))</f>
        <v>0</v>
      </c>
      <c r="R2349" t="b">
        <f>AND(COUNTIF('Master list(no salts, metals)'!R2341,"&lt;=1"),IF(COUNTIF('Master list(no salts, metals)'!$K2341:$Y2341, "#N/A")=14,TRUE,FALSE))</f>
        <v>0</v>
      </c>
      <c r="S2349" t="b">
        <f>AND(COUNTIF('Master list(no salts, metals)'!S2341,"&lt;=1"),IF(COUNTIF('Master list(no salts, metals)'!$K2341:$Y2341, "#N/A")=14,TRUE,FALSE))</f>
        <v>0</v>
      </c>
      <c r="T2349" t="b">
        <f>AND(COUNTIF('Master list(no salts, metals)'!T2341,"&lt;=1"),IF(COUNTIF('Master list(no salts, metals)'!$K2341:$Y2341, "#N/A")=14,TRUE,FALSE))</f>
        <v>1</v>
      </c>
      <c r="U2349" t="b">
        <f>AND(COUNTIF('Master list(no salts, metals)'!U2341,"&lt;=1"),IF(COUNTIF('Master list(no salts, metals)'!$K2341:$Y2341, "#N/A")=14,TRUE,FALSE))</f>
        <v>0</v>
      </c>
      <c r="V2349" t="b">
        <f>AND(COUNTIF('Master list(no salts, metals)'!V2341,"&lt;=1"),IF(COUNTIF('Master list(no salts, metals)'!$K2341:$Y2341, "#N/A")=14,TRUE,FALSE))</f>
        <v>0</v>
      </c>
      <c r="W2349" t="b">
        <f>AND(COUNTIF('Master list(no salts, metals)'!W2341,"&lt;=1"),IF(COUNTIF('Master list(no salts, metals)'!$K2341:$Y2341, "#N/A")=14,TRUE,FALSE))</f>
        <v>0</v>
      </c>
      <c r="X2349" t="b">
        <f>AND(COUNTIF('Master list(no salts, metals)'!X2341,"&lt;=1"),IF(COUNTIF('Master list(no salts, metals)'!$K2341:$Y2341, "#N/A")=14,TRUE,FALSE))</f>
        <v>0</v>
      </c>
      <c r="Y2349" t="b">
        <f>AND(COUNTIF('Master list(no salts, metals)'!Y2341,"&lt;=1"),IF(COUNTIF('Master list(no salts, metals)'!$K2341:$Y2341, "#N/A")=14,TRUE,FALSE))</f>
        <v>0</v>
      </c>
    </row>
    <row r="2350" spans="11:25" x14ac:dyDescent="0.25">
      <c r="K2350" t="b">
        <f>AND(COUNTIF('Master list(no salts, metals)'!K2342,"&lt;=1"),IF(COUNTIF('Master list(no salts, metals)'!$K2342:$Y2342, "#N/A")=14,TRUE,FALSE))</f>
        <v>1</v>
      </c>
      <c r="L2350" t="b">
        <f>AND(COUNTIF('Master list(no salts, metals)'!L2342,"&lt;=1"),IF(COUNTIF('Master list(no salts, metals)'!$K2342:$Y2342, "#N/A")=14,TRUE,FALSE))</f>
        <v>0</v>
      </c>
      <c r="M2350" t="b">
        <f>AND(COUNTIF('Master list(no salts, metals)'!M2342,"&lt;=1"),IF(COUNTIF('Master list(no salts, metals)'!$K2342:$Y2342, "#N/A")=14,TRUE,FALSE))</f>
        <v>0</v>
      </c>
      <c r="N2350" t="b">
        <f>AND(COUNTIF('Master list(no salts, metals)'!N2342,"&lt;=1"),IF(COUNTIF('Master list(no salts, metals)'!$K2342:$Y2342, "#N/A")=14,TRUE,FALSE))</f>
        <v>0</v>
      </c>
      <c r="O2350" t="b">
        <f>AND(COUNTIF('Master list(no salts, metals)'!O2342,"&lt;=1"),IF(COUNTIF('Master list(no salts, metals)'!$K2342:$Y2342, "#N/A")=14,TRUE,FALSE))</f>
        <v>0</v>
      </c>
      <c r="P2350" t="b">
        <f>AND(COUNTIF('Master list(no salts, metals)'!P2342,"&lt;=1"),IF(COUNTIF('Master list(no salts, metals)'!$K2342:$Y2342, "#N/A")=14,TRUE,FALSE))</f>
        <v>0</v>
      </c>
      <c r="Q2350" t="b">
        <f>AND(COUNTIF('Master list(no salts, metals)'!Q2342,"&lt;=1"),IF(COUNTIF('Master list(no salts, metals)'!$K2342:$Y2342, "#N/A")=14,TRUE,FALSE))</f>
        <v>0</v>
      </c>
      <c r="R2350" t="b">
        <f>AND(COUNTIF('Master list(no salts, metals)'!R2342,"&lt;=1"),IF(COUNTIF('Master list(no salts, metals)'!$K2342:$Y2342, "#N/A")=14,TRUE,FALSE))</f>
        <v>0</v>
      </c>
      <c r="S2350" t="b">
        <f>AND(COUNTIF('Master list(no salts, metals)'!S2342,"&lt;=1"),IF(COUNTIF('Master list(no salts, metals)'!$K2342:$Y2342, "#N/A")=14,TRUE,FALSE))</f>
        <v>0</v>
      </c>
      <c r="T2350" t="b">
        <f>AND(COUNTIF('Master list(no salts, metals)'!T2342,"&lt;=1"),IF(COUNTIF('Master list(no salts, metals)'!$K2342:$Y2342, "#N/A")=14,TRUE,FALSE))</f>
        <v>0</v>
      </c>
      <c r="U2350" t="b">
        <f>AND(COUNTIF('Master list(no salts, metals)'!U2342,"&lt;=1"),IF(COUNTIF('Master list(no salts, metals)'!$K2342:$Y2342, "#N/A")=14,TRUE,FALSE))</f>
        <v>0</v>
      </c>
      <c r="V2350" t="b">
        <f>AND(COUNTIF('Master list(no salts, metals)'!V2342,"&lt;=1"),IF(COUNTIF('Master list(no salts, metals)'!$K2342:$Y2342, "#N/A")=14,TRUE,FALSE))</f>
        <v>0</v>
      </c>
      <c r="W2350" t="b">
        <f>AND(COUNTIF('Master list(no salts, metals)'!W2342,"&lt;=1"),IF(COUNTIF('Master list(no salts, metals)'!$K2342:$Y2342, "#N/A")=14,TRUE,FALSE))</f>
        <v>0</v>
      </c>
      <c r="X2350" t="b">
        <f>AND(COUNTIF('Master list(no salts, metals)'!X2342,"&lt;=1"),IF(COUNTIF('Master list(no salts, metals)'!$K2342:$Y2342, "#N/A")=14,TRUE,FALSE))</f>
        <v>0</v>
      </c>
      <c r="Y2350" t="b">
        <f>AND(COUNTIF('Master list(no salts, metals)'!Y2342,"&lt;=1"),IF(COUNTIF('Master list(no salts, metals)'!$K2342:$Y2342, "#N/A")=14,TRUE,FALSE))</f>
        <v>0</v>
      </c>
    </row>
    <row r="2351" spans="11:25" x14ac:dyDescent="0.25">
      <c r="K2351" t="b">
        <f>AND(COUNTIF('Master list(no salts, metals)'!K2343,"&lt;=1"),IF(COUNTIF('Master list(no salts, metals)'!$K2343:$Y2343, "#N/A")=14,TRUE,FALSE))</f>
        <v>0</v>
      </c>
      <c r="L2351" t="b">
        <f>AND(COUNTIF('Master list(no salts, metals)'!L2343,"&lt;=1"),IF(COUNTIF('Master list(no salts, metals)'!$K2343:$Y2343, "#N/A")=14,TRUE,FALSE))</f>
        <v>0</v>
      </c>
      <c r="M2351" t="b">
        <f>AND(COUNTIF('Master list(no salts, metals)'!M2343,"&lt;=1"),IF(COUNTIF('Master list(no salts, metals)'!$K2343:$Y2343, "#N/A")=14,TRUE,FALSE))</f>
        <v>0</v>
      </c>
      <c r="N2351" t="b">
        <f>AND(COUNTIF('Master list(no salts, metals)'!N2343,"&lt;=1"),IF(COUNTIF('Master list(no salts, metals)'!$K2343:$Y2343, "#N/A")=14,TRUE,FALSE))</f>
        <v>0</v>
      </c>
      <c r="O2351" t="b">
        <f>AND(COUNTIF('Master list(no salts, metals)'!O2343,"&lt;=1"),IF(COUNTIF('Master list(no salts, metals)'!$K2343:$Y2343, "#N/A")=14,TRUE,FALSE))</f>
        <v>0</v>
      </c>
      <c r="P2351" t="b">
        <f>AND(COUNTIF('Master list(no salts, metals)'!P2343,"&lt;=1"),IF(COUNTIF('Master list(no salts, metals)'!$K2343:$Y2343, "#N/A")=14,TRUE,FALSE))</f>
        <v>0</v>
      </c>
      <c r="Q2351" t="b">
        <f>AND(COUNTIF('Master list(no salts, metals)'!Q2343,"&lt;=1"),IF(COUNTIF('Master list(no salts, metals)'!$K2343:$Y2343, "#N/A")=14,TRUE,FALSE))</f>
        <v>0</v>
      </c>
      <c r="R2351" t="b">
        <f>AND(COUNTIF('Master list(no salts, metals)'!R2343,"&lt;=1"),IF(COUNTIF('Master list(no salts, metals)'!$K2343:$Y2343, "#N/A")=14,TRUE,FALSE))</f>
        <v>0</v>
      </c>
      <c r="S2351" t="b">
        <f>AND(COUNTIF('Master list(no salts, metals)'!S2343,"&lt;=1"),IF(COUNTIF('Master list(no salts, metals)'!$K2343:$Y2343, "#N/A")=14,TRUE,FALSE))</f>
        <v>0</v>
      </c>
      <c r="T2351" t="b">
        <f>AND(COUNTIF('Master list(no salts, metals)'!T2343,"&lt;=1"),IF(COUNTIF('Master list(no salts, metals)'!$K2343:$Y2343, "#N/A")=14,TRUE,FALSE))</f>
        <v>1</v>
      </c>
      <c r="U2351" t="b">
        <f>AND(COUNTIF('Master list(no salts, metals)'!U2343,"&lt;=1"),IF(COUNTIF('Master list(no salts, metals)'!$K2343:$Y2343, "#N/A")=14,TRUE,FALSE))</f>
        <v>0</v>
      </c>
      <c r="V2351" t="b">
        <f>AND(COUNTIF('Master list(no salts, metals)'!V2343,"&lt;=1"),IF(COUNTIF('Master list(no salts, metals)'!$K2343:$Y2343, "#N/A")=14,TRUE,FALSE))</f>
        <v>0</v>
      </c>
      <c r="W2351" t="b">
        <f>AND(COUNTIF('Master list(no salts, metals)'!W2343,"&lt;=1"),IF(COUNTIF('Master list(no salts, metals)'!$K2343:$Y2343, "#N/A")=14,TRUE,FALSE))</f>
        <v>0</v>
      </c>
      <c r="X2351" t="b">
        <f>AND(COUNTIF('Master list(no salts, metals)'!X2343,"&lt;=1"),IF(COUNTIF('Master list(no salts, metals)'!$K2343:$Y2343, "#N/A")=14,TRUE,FALSE))</f>
        <v>0</v>
      </c>
      <c r="Y2351" t="b">
        <f>AND(COUNTIF('Master list(no salts, metals)'!Y2343,"&lt;=1"),IF(COUNTIF('Master list(no salts, metals)'!$K2343:$Y2343, "#N/A")=14,TRUE,FALSE))</f>
        <v>0</v>
      </c>
    </row>
    <row r="2352" spans="11:25" x14ac:dyDescent="0.25">
      <c r="K2352" t="b">
        <f>AND(COUNTIF('Master list(no salts, metals)'!K2344,"&lt;=1"),IF(COUNTIF('Master list(no salts, metals)'!$K2344:$Y2344, "#N/A")=14,TRUE,FALSE))</f>
        <v>0</v>
      </c>
      <c r="L2352" t="b">
        <f>AND(COUNTIF('Master list(no salts, metals)'!L2344,"&lt;=1"),IF(COUNTIF('Master list(no salts, metals)'!$K2344:$Y2344, "#N/A")=14,TRUE,FALSE))</f>
        <v>0</v>
      </c>
      <c r="M2352" t="b">
        <f>AND(COUNTIF('Master list(no salts, metals)'!M2344,"&lt;=1"),IF(COUNTIF('Master list(no salts, metals)'!$K2344:$Y2344, "#N/A")=14,TRUE,FALSE))</f>
        <v>0</v>
      </c>
      <c r="N2352" t="b">
        <f>AND(COUNTIF('Master list(no salts, metals)'!N2344,"&lt;=1"),IF(COUNTIF('Master list(no salts, metals)'!$K2344:$Y2344, "#N/A")=14,TRUE,FALSE))</f>
        <v>0</v>
      </c>
      <c r="O2352" t="b">
        <f>AND(COUNTIF('Master list(no salts, metals)'!O2344,"&lt;=1"),IF(COUNTIF('Master list(no salts, metals)'!$K2344:$Y2344, "#N/A")=14,TRUE,FALSE))</f>
        <v>0</v>
      </c>
      <c r="P2352" t="b">
        <f>AND(COUNTIF('Master list(no salts, metals)'!P2344,"&lt;=1"),IF(COUNTIF('Master list(no salts, metals)'!$K2344:$Y2344, "#N/A")=14,TRUE,FALSE))</f>
        <v>0</v>
      </c>
      <c r="Q2352" t="b">
        <f>AND(COUNTIF('Master list(no salts, metals)'!Q2344,"&lt;=1"),IF(COUNTIF('Master list(no salts, metals)'!$K2344:$Y2344, "#N/A")=14,TRUE,FALSE))</f>
        <v>0</v>
      </c>
      <c r="R2352" t="b">
        <f>AND(COUNTIF('Master list(no salts, metals)'!R2344,"&lt;=1"),IF(COUNTIF('Master list(no salts, metals)'!$K2344:$Y2344, "#N/A")=14,TRUE,FALSE))</f>
        <v>0</v>
      </c>
      <c r="S2352" t="b">
        <f>AND(COUNTIF('Master list(no salts, metals)'!S2344,"&lt;=1"),IF(COUNTIF('Master list(no salts, metals)'!$K2344:$Y2344, "#N/A")=14,TRUE,FALSE))</f>
        <v>0</v>
      </c>
      <c r="T2352" t="b">
        <f>AND(COUNTIF('Master list(no salts, metals)'!T2344,"&lt;=1"),IF(COUNTIF('Master list(no salts, metals)'!$K2344:$Y2344, "#N/A")=14,TRUE,FALSE))</f>
        <v>1</v>
      </c>
      <c r="U2352" t="b">
        <f>AND(COUNTIF('Master list(no salts, metals)'!U2344,"&lt;=1"),IF(COUNTIF('Master list(no salts, metals)'!$K2344:$Y2344, "#N/A")=14,TRUE,FALSE))</f>
        <v>0</v>
      </c>
      <c r="V2352" t="b">
        <f>AND(COUNTIF('Master list(no salts, metals)'!V2344,"&lt;=1"),IF(COUNTIF('Master list(no salts, metals)'!$K2344:$Y2344, "#N/A")=14,TRUE,FALSE))</f>
        <v>0</v>
      </c>
      <c r="W2352" t="b">
        <f>AND(COUNTIF('Master list(no salts, metals)'!W2344,"&lt;=1"),IF(COUNTIF('Master list(no salts, metals)'!$K2344:$Y2344, "#N/A")=14,TRUE,FALSE))</f>
        <v>0</v>
      </c>
      <c r="X2352" t="b">
        <f>AND(COUNTIF('Master list(no salts, metals)'!X2344,"&lt;=1"),IF(COUNTIF('Master list(no salts, metals)'!$K2344:$Y2344, "#N/A")=14,TRUE,FALSE))</f>
        <v>0</v>
      </c>
      <c r="Y2352" t="b">
        <f>AND(COUNTIF('Master list(no salts, metals)'!Y2344,"&lt;=1"),IF(COUNTIF('Master list(no salts, metals)'!$K2344:$Y2344, "#N/A")=14,TRUE,FALSE))</f>
        <v>0</v>
      </c>
    </row>
    <row r="2353" spans="11:25" x14ac:dyDescent="0.25">
      <c r="K2353" t="b">
        <f>AND(COUNTIF('Master list(no salts, metals)'!K2345,"&lt;=1"),IF(COUNTIF('Master list(no salts, metals)'!$K2345:$Y2345, "#N/A")=14,TRUE,FALSE))</f>
        <v>0</v>
      </c>
      <c r="L2353" t="b">
        <f>AND(COUNTIF('Master list(no salts, metals)'!L2345,"&lt;=1"),IF(COUNTIF('Master list(no salts, metals)'!$K2345:$Y2345, "#N/A")=14,TRUE,FALSE))</f>
        <v>0</v>
      </c>
      <c r="M2353" t="b">
        <f>AND(COUNTIF('Master list(no salts, metals)'!M2345,"&lt;=1"),IF(COUNTIF('Master list(no salts, metals)'!$K2345:$Y2345, "#N/A")=14,TRUE,FALSE))</f>
        <v>0</v>
      </c>
      <c r="N2353" t="b">
        <f>AND(COUNTIF('Master list(no salts, metals)'!N2345,"&lt;=1"),IF(COUNTIF('Master list(no salts, metals)'!$K2345:$Y2345, "#N/A")=14,TRUE,FALSE))</f>
        <v>0</v>
      </c>
      <c r="O2353" t="b">
        <f>AND(COUNTIF('Master list(no salts, metals)'!O2345,"&lt;=1"),IF(COUNTIF('Master list(no salts, metals)'!$K2345:$Y2345, "#N/A")=14,TRUE,FALSE))</f>
        <v>0</v>
      </c>
      <c r="P2353" t="b">
        <f>AND(COUNTIF('Master list(no salts, metals)'!P2345,"&lt;=1"),IF(COUNTIF('Master list(no salts, metals)'!$K2345:$Y2345, "#N/A")=14,TRUE,FALSE))</f>
        <v>0</v>
      </c>
      <c r="Q2353" t="b">
        <f>AND(COUNTIF('Master list(no salts, metals)'!Q2345,"&lt;=1"),IF(COUNTIF('Master list(no salts, metals)'!$K2345:$Y2345, "#N/A")=14,TRUE,FALSE))</f>
        <v>0</v>
      </c>
      <c r="R2353" t="b">
        <f>AND(COUNTIF('Master list(no salts, metals)'!R2345,"&lt;=1"),IF(COUNTIF('Master list(no salts, metals)'!$K2345:$Y2345, "#N/A")=14,TRUE,FALSE))</f>
        <v>0</v>
      </c>
      <c r="S2353" t="b">
        <f>AND(COUNTIF('Master list(no salts, metals)'!S2345,"&lt;=1"),IF(COUNTIF('Master list(no salts, metals)'!$K2345:$Y2345, "#N/A")=14,TRUE,FALSE))</f>
        <v>0</v>
      </c>
      <c r="T2353" t="b">
        <f>AND(COUNTIF('Master list(no salts, metals)'!T2345,"&lt;=1"),IF(COUNTIF('Master list(no salts, metals)'!$K2345:$Y2345, "#N/A")=14,TRUE,FALSE))</f>
        <v>0</v>
      </c>
      <c r="U2353" t="b">
        <f>AND(COUNTIF('Master list(no salts, metals)'!U2345,"&lt;=1"),IF(COUNTIF('Master list(no salts, metals)'!$K2345:$Y2345, "#N/A")=14,TRUE,FALSE))</f>
        <v>0</v>
      </c>
      <c r="V2353" t="b">
        <f>AND(COUNTIF('Master list(no salts, metals)'!V2345,"&lt;=1"),IF(COUNTIF('Master list(no salts, metals)'!$K2345:$Y2345, "#N/A")=14,TRUE,FALSE))</f>
        <v>0</v>
      </c>
      <c r="W2353" t="b">
        <f>AND(COUNTIF('Master list(no salts, metals)'!W2345,"&lt;=1"),IF(COUNTIF('Master list(no salts, metals)'!$K2345:$Y2345, "#N/A")=14,TRUE,FALSE))</f>
        <v>0</v>
      </c>
      <c r="X2353" t="b">
        <f>AND(COUNTIF('Master list(no salts, metals)'!X2345,"&lt;=1"),IF(COUNTIF('Master list(no salts, metals)'!$K2345:$Y2345, "#N/A")=14,TRUE,FALSE))</f>
        <v>0</v>
      </c>
      <c r="Y2353" t="b">
        <f>AND(COUNTIF('Master list(no salts, metals)'!Y2345,"&lt;=1"),IF(COUNTIF('Master list(no salts, metals)'!$K2345:$Y2345, "#N/A")=14,TRUE,FALSE))</f>
        <v>0</v>
      </c>
    </row>
    <row r="2354" spans="11:25" x14ac:dyDescent="0.25">
      <c r="K2354" t="b">
        <f>AND(COUNTIF('Master list(no salts, metals)'!K2346,"&lt;=1"),IF(COUNTIF('Master list(no salts, metals)'!$K2346:$Y2346, "#N/A")=14,TRUE,FALSE))</f>
        <v>0</v>
      </c>
      <c r="L2354" t="b">
        <f>AND(COUNTIF('Master list(no salts, metals)'!L2346,"&lt;=1"),IF(COUNTIF('Master list(no salts, metals)'!$K2346:$Y2346, "#N/A")=14,TRUE,FALSE))</f>
        <v>0</v>
      </c>
      <c r="M2354" t="b">
        <f>AND(COUNTIF('Master list(no salts, metals)'!M2346,"&lt;=1"),IF(COUNTIF('Master list(no salts, metals)'!$K2346:$Y2346, "#N/A")=14,TRUE,FALSE))</f>
        <v>0</v>
      </c>
      <c r="N2354" t="b">
        <f>AND(COUNTIF('Master list(no salts, metals)'!N2346,"&lt;=1"),IF(COUNTIF('Master list(no salts, metals)'!$K2346:$Y2346, "#N/A")=14,TRUE,FALSE))</f>
        <v>0</v>
      </c>
      <c r="O2354" t="b">
        <f>AND(COUNTIF('Master list(no salts, metals)'!O2346,"&lt;=1"),IF(COUNTIF('Master list(no salts, metals)'!$K2346:$Y2346, "#N/A")=14,TRUE,FALSE))</f>
        <v>0</v>
      </c>
      <c r="P2354" t="b">
        <f>AND(COUNTIF('Master list(no salts, metals)'!P2346,"&lt;=1"),IF(COUNTIF('Master list(no salts, metals)'!$K2346:$Y2346, "#N/A")=14,TRUE,FALSE))</f>
        <v>0</v>
      </c>
      <c r="Q2354" t="b">
        <f>AND(COUNTIF('Master list(no salts, metals)'!Q2346,"&lt;=1"),IF(COUNTIF('Master list(no salts, metals)'!$K2346:$Y2346, "#N/A")=14,TRUE,FALSE))</f>
        <v>0</v>
      </c>
      <c r="R2354" t="b">
        <f>AND(COUNTIF('Master list(no salts, metals)'!R2346,"&lt;=1"),IF(COUNTIF('Master list(no salts, metals)'!$K2346:$Y2346, "#N/A")=14,TRUE,FALSE))</f>
        <v>0</v>
      </c>
      <c r="S2354" t="b">
        <f>AND(COUNTIF('Master list(no salts, metals)'!S2346,"&lt;=1"),IF(COUNTIF('Master list(no salts, metals)'!$K2346:$Y2346, "#N/A")=14,TRUE,FALSE))</f>
        <v>0</v>
      </c>
      <c r="T2354" t="b">
        <f>AND(COUNTIF('Master list(no salts, metals)'!T2346,"&lt;=1"),IF(COUNTIF('Master list(no salts, metals)'!$K2346:$Y2346, "#N/A")=14,TRUE,FALSE))</f>
        <v>0</v>
      </c>
      <c r="U2354" t="b">
        <f>AND(COUNTIF('Master list(no salts, metals)'!U2346,"&lt;=1"),IF(COUNTIF('Master list(no salts, metals)'!$K2346:$Y2346, "#N/A")=14,TRUE,FALSE))</f>
        <v>0</v>
      </c>
      <c r="V2354" t="b">
        <f>AND(COUNTIF('Master list(no salts, metals)'!V2346,"&lt;=1"),IF(COUNTIF('Master list(no salts, metals)'!$K2346:$Y2346, "#N/A")=14,TRUE,FALSE))</f>
        <v>0</v>
      </c>
      <c r="W2354" t="b">
        <f>AND(COUNTIF('Master list(no salts, metals)'!W2346,"&lt;=1"),IF(COUNTIF('Master list(no salts, metals)'!$K2346:$Y2346, "#N/A")=14,TRUE,FALSE))</f>
        <v>1</v>
      </c>
      <c r="X2354" t="b">
        <f>AND(COUNTIF('Master list(no salts, metals)'!X2346,"&lt;=1"),IF(COUNTIF('Master list(no salts, metals)'!$K2346:$Y2346, "#N/A")=14,TRUE,FALSE))</f>
        <v>0</v>
      </c>
      <c r="Y2354" t="b">
        <f>AND(COUNTIF('Master list(no salts, metals)'!Y2346,"&lt;=1"),IF(COUNTIF('Master list(no salts, metals)'!$K2346:$Y2346, "#N/A")=14,TRUE,FALSE))</f>
        <v>0</v>
      </c>
    </row>
    <row r="2355" spans="11:25" x14ac:dyDescent="0.25">
      <c r="K2355" t="b">
        <f>AND(COUNTIF('Master list(no salts, metals)'!K2347,"&lt;=1"),IF(COUNTIF('Master list(no salts, metals)'!$K2347:$Y2347, "#N/A")=14,TRUE,FALSE))</f>
        <v>0</v>
      </c>
      <c r="L2355" t="b">
        <f>AND(COUNTIF('Master list(no salts, metals)'!L2347,"&lt;=1"),IF(COUNTIF('Master list(no salts, metals)'!$K2347:$Y2347, "#N/A")=14,TRUE,FALSE))</f>
        <v>0</v>
      </c>
      <c r="M2355" t="b">
        <f>AND(COUNTIF('Master list(no salts, metals)'!M2347,"&lt;=1"),IF(COUNTIF('Master list(no salts, metals)'!$K2347:$Y2347, "#N/A")=14,TRUE,FALSE))</f>
        <v>0</v>
      </c>
      <c r="N2355" t="b">
        <f>AND(COUNTIF('Master list(no salts, metals)'!N2347,"&lt;=1"),IF(COUNTIF('Master list(no salts, metals)'!$K2347:$Y2347, "#N/A")=14,TRUE,FALSE))</f>
        <v>0</v>
      </c>
      <c r="O2355" t="b">
        <f>AND(COUNTIF('Master list(no salts, metals)'!O2347,"&lt;=1"),IF(COUNTIF('Master list(no salts, metals)'!$K2347:$Y2347, "#N/A")=14,TRUE,FALSE))</f>
        <v>0</v>
      </c>
      <c r="P2355" t="b">
        <f>AND(COUNTIF('Master list(no salts, metals)'!P2347,"&lt;=1"),IF(COUNTIF('Master list(no salts, metals)'!$K2347:$Y2347, "#N/A")=14,TRUE,FALSE))</f>
        <v>0</v>
      </c>
      <c r="Q2355" t="b">
        <f>AND(COUNTIF('Master list(no salts, metals)'!Q2347,"&lt;=1"),IF(COUNTIF('Master list(no salts, metals)'!$K2347:$Y2347, "#N/A")=14,TRUE,FALSE))</f>
        <v>0</v>
      </c>
      <c r="R2355" t="b">
        <f>AND(COUNTIF('Master list(no salts, metals)'!R2347,"&lt;=1"),IF(COUNTIF('Master list(no salts, metals)'!$K2347:$Y2347, "#N/A")=14,TRUE,FALSE))</f>
        <v>0</v>
      </c>
      <c r="S2355" t="b">
        <f>AND(COUNTIF('Master list(no salts, metals)'!S2347,"&lt;=1"),IF(COUNTIF('Master list(no salts, metals)'!$K2347:$Y2347, "#N/A")=14,TRUE,FALSE))</f>
        <v>0</v>
      </c>
      <c r="T2355" t="b">
        <f>AND(COUNTIF('Master list(no salts, metals)'!T2347,"&lt;=1"),IF(COUNTIF('Master list(no salts, metals)'!$K2347:$Y2347, "#N/A")=14,TRUE,FALSE))</f>
        <v>1</v>
      </c>
      <c r="U2355" t="b">
        <f>AND(COUNTIF('Master list(no salts, metals)'!U2347,"&lt;=1"),IF(COUNTIF('Master list(no salts, metals)'!$K2347:$Y2347, "#N/A")=14,TRUE,FALSE))</f>
        <v>0</v>
      </c>
      <c r="V2355" t="b">
        <f>AND(COUNTIF('Master list(no salts, metals)'!V2347,"&lt;=1"),IF(COUNTIF('Master list(no salts, metals)'!$K2347:$Y2347, "#N/A")=14,TRUE,FALSE))</f>
        <v>0</v>
      </c>
      <c r="W2355" t="b">
        <f>AND(COUNTIF('Master list(no salts, metals)'!W2347,"&lt;=1"),IF(COUNTIF('Master list(no salts, metals)'!$K2347:$Y2347, "#N/A")=14,TRUE,FALSE))</f>
        <v>0</v>
      </c>
      <c r="X2355" t="b">
        <f>AND(COUNTIF('Master list(no salts, metals)'!X2347,"&lt;=1"),IF(COUNTIF('Master list(no salts, metals)'!$K2347:$Y2347, "#N/A")=14,TRUE,FALSE))</f>
        <v>0</v>
      </c>
      <c r="Y2355" t="b">
        <f>AND(COUNTIF('Master list(no salts, metals)'!Y2347,"&lt;=1"),IF(COUNTIF('Master list(no salts, metals)'!$K2347:$Y2347, "#N/A")=14,TRUE,FALSE))</f>
        <v>0</v>
      </c>
    </row>
    <row r="2356" spans="11:25" x14ac:dyDescent="0.25">
      <c r="K2356" t="b">
        <f>AND(COUNTIF('Master list(no salts, metals)'!K2348,"&lt;=1"),IF(COUNTIF('Master list(no salts, metals)'!$K2348:$Y2348, "#N/A")=14,TRUE,FALSE))</f>
        <v>0</v>
      </c>
      <c r="L2356" t="b">
        <f>AND(COUNTIF('Master list(no salts, metals)'!L2348,"&lt;=1"),IF(COUNTIF('Master list(no salts, metals)'!$K2348:$Y2348, "#N/A")=14,TRUE,FALSE))</f>
        <v>0</v>
      </c>
      <c r="M2356" t="b">
        <f>AND(COUNTIF('Master list(no salts, metals)'!M2348,"&lt;=1"),IF(COUNTIF('Master list(no salts, metals)'!$K2348:$Y2348, "#N/A")=14,TRUE,FALSE))</f>
        <v>0</v>
      </c>
      <c r="N2356" t="b">
        <f>AND(COUNTIF('Master list(no salts, metals)'!N2348,"&lt;=1"),IF(COUNTIF('Master list(no salts, metals)'!$K2348:$Y2348, "#N/A")=14,TRUE,FALSE))</f>
        <v>0</v>
      </c>
      <c r="O2356" t="b">
        <f>AND(COUNTIF('Master list(no salts, metals)'!O2348,"&lt;=1"),IF(COUNTIF('Master list(no salts, metals)'!$K2348:$Y2348, "#N/A")=14,TRUE,FALSE))</f>
        <v>0</v>
      </c>
      <c r="P2356" t="b">
        <f>AND(COUNTIF('Master list(no salts, metals)'!P2348,"&lt;=1"),IF(COUNTIF('Master list(no salts, metals)'!$K2348:$Y2348, "#N/A")=14,TRUE,FALSE))</f>
        <v>0</v>
      </c>
      <c r="Q2356" t="b">
        <f>AND(COUNTIF('Master list(no salts, metals)'!Q2348,"&lt;=1"),IF(COUNTIF('Master list(no salts, metals)'!$K2348:$Y2348, "#N/A")=14,TRUE,FALSE))</f>
        <v>0</v>
      </c>
      <c r="R2356" t="b">
        <f>AND(COUNTIF('Master list(no salts, metals)'!R2348,"&lt;=1"),IF(COUNTIF('Master list(no salts, metals)'!$K2348:$Y2348, "#N/A")=14,TRUE,FALSE))</f>
        <v>0</v>
      </c>
      <c r="S2356" t="b">
        <f>AND(COUNTIF('Master list(no salts, metals)'!S2348,"&lt;=1"),IF(COUNTIF('Master list(no salts, metals)'!$K2348:$Y2348, "#N/A")=14,TRUE,FALSE))</f>
        <v>0</v>
      </c>
      <c r="T2356" t="b">
        <f>AND(COUNTIF('Master list(no salts, metals)'!T2348,"&lt;=1"),IF(COUNTIF('Master list(no salts, metals)'!$K2348:$Y2348, "#N/A")=14,TRUE,FALSE))</f>
        <v>0</v>
      </c>
      <c r="U2356" t="b">
        <f>AND(COUNTIF('Master list(no salts, metals)'!U2348,"&lt;=1"),IF(COUNTIF('Master list(no salts, metals)'!$K2348:$Y2348, "#N/A")=14,TRUE,FALSE))</f>
        <v>0</v>
      </c>
      <c r="V2356" t="b">
        <f>AND(COUNTIF('Master list(no salts, metals)'!V2348,"&lt;=1"),IF(COUNTIF('Master list(no salts, metals)'!$K2348:$Y2348, "#N/A")=14,TRUE,FALSE))</f>
        <v>0</v>
      </c>
      <c r="W2356" t="b">
        <f>AND(COUNTIF('Master list(no salts, metals)'!W2348,"&lt;=1"),IF(COUNTIF('Master list(no salts, metals)'!$K2348:$Y2348, "#N/A")=14,TRUE,FALSE))</f>
        <v>1</v>
      </c>
      <c r="X2356" t="b">
        <f>AND(COUNTIF('Master list(no salts, metals)'!X2348,"&lt;=1"),IF(COUNTIF('Master list(no salts, metals)'!$K2348:$Y2348, "#N/A")=14,TRUE,FALSE))</f>
        <v>0</v>
      </c>
      <c r="Y2356" t="b">
        <f>AND(COUNTIF('Master list(no salts, metals)'!Y2348,"&lt;=1"),IF(COUNTIF('Master list(no salts, metals)'!$K2348:$Y2348, "#N/A")=14,TRUE,FALSE))</f>
        <v>0</v>
      </c>
    </row>
    <row r="2357" spans="11:25" x14ac:dyDescent="0.25">
      <c r="K2357" t="b">
        <f>AND(COUNTIF('Master list(no salts, metals)'!K2349,"&lt;=1"),IF(COUNTIF('Master list(no salts, metals)'!$K2349:$Y2349, "#N/A")=14,TRUE,FALSE))</f>
        <v>0</v>
      </c>
      <c r="L2357" t="b">
        <f>AND(COUNTIF('Master list(no salts, metals)'!L2349,"&lt;=1"),IF(COUNTIF('Master list(no salts, metals)'!$K2349:$Y2349, "#N/A")=14,TRUE,FALSE))</f>
        <v>0</v>
      </c>
      <c r="M2357" t="b">
        <f>AND(COUNTIF('Master list(no salts, metals)'!M2349,"&lt;=1"),IF(COUNTIF('Master list(no salts, metals)'!$K2349:$Y2349, "#N/A")=14,TRUE,FALSE))</f>
        <v>0</v>
      </c>
      <c r="N2357" t="b">
        <f>AND(COUNTIF('Master list(no salts, metals)'!N2349,"&lt;=1"),IF(COUNTIF('Master list(no salts, metals)'!$K2349:$Y2349, "#N/A")=14,TRUE,FALSE))</f>
        <v>0</v>
      </c>
      <c r="O2357" t="b">
        <f>AND(COUNTIF('Master list(no salts, metals)'!O2349,"&lt;=1"),IF(COUNTIF('Master list(no salts, metals)'!$K2349:$Y2349, "#N/A")=14,TRUE,FALSE))</f>
        <v>0</v>
      </c>
      <c r="P2357" t="b">
        <f>AND(COUNTIF('Master list(no salts, metals)'!P2349,"&lt;=1"),IF(COUNTIF('Master list(no salts, metals)'!$K2349:$Y2349, "#N/A")=14,TRUE,FALSE))</f>
        <v>0</v>
      </c>
      <c r="Q2357" t="b">
        <f>AND(COUNTIF('Master list(no salts, metals)'!Q2349,"&lt;=1"),IF(COUNTIF('Master list(no salts, metals)'!$K2349:$Y2349, "#N/A")=14,TRUE,FALSE))</f>
        <v>0</v>
      </c>
      <c r="R2357" t="b">
        <f>AND(COUNTIF('Master list(no salts, metals)'!R2349,"&lt;=1"),IF(COUNTIF('Master list(no salts, metals)'!$K2349:$Y2349, "#N/A")=14,TRUE,FALSE))</f>
        <v>0</v>
      </c>
      <c r="S2357" t="b">
        <f>AND(COUNTIF('Master list(no salts, metals)'!S2349,"&lt;=1"),IF(COUNTIF('Master list(no salts, metals)'!$K2349:$Y2349, "#N/A")=14,TRUE,FALSE))</f>
        <v>0</v>
      </c>
      <c r="T2357" t="b">
        <f>AND(COUNTIF('Master list(no salts, metals)'!T2349,"&lt;=1"),IF(COUNTIF('Master list(no salts, metals)'!$K2349:$Y2349, "#N/A")=14,TRUE,FALSE))</f>
        <v>0</v>
      </c>
      <c r="U2357" t="b">
        <f>AND(COUNTIF('Master list(no salts, metals)'!U2349,"&lt;=1"),IF(COUNTIF('Master list(no salts, metals)'!$K2349:$Y2349, "#N/A")=14,TRUE,FALSE))</f>
        <v>0</v>
      </c>
      <c r="V2357" t="b">
        <f>AND(COUNTIF('Master list(no salts, metals)'!V2349,"&lt;=1"),IF(COUNTIF('Master list(no salts, metals)'!$K2349:$Y2349, "#N/A")=14,TRUE,FALSE))</f>
        <v>0</v>
      </c>
      <c r="W2357" t="b">
        <f>AND(COUNTIF('Master list(no salts, metals)'!W2349,"&lt;=1"),IF(COUNTIF('Master list(no salts, metals)'!$K2349:$Y2349, "#N/A")=14,TRUE,FALSE))</f>
        <v>1</v>
      </c>
      <c r="X2357" t="b">
        <f>AND(COUNTIF('Master list(no salts, metals)'!X2349,"&lt;=1"),IF(COUNTIF('Master list(no salts, metals)'!$K2349:$Y2349, "#N/A")=14,TRUE,FALSE))</f>
        <v>0</v>
      </c>
      <c r="Y2357" t="b">
        <f>AND(COUNTIF('Master list(no salts, metals)'!Y2349,"&lt;=1"),IF(COUNTIF('Master list(no salts, metals)'!$K2349:$Y2349, "#N/A")=14,TRUE,FALSE))</f>
        <v>0</v>
      </c>
    </row>
    <row r="2358" spans="11:25" x14ac:dyDescent="0.25">
      <c r="K2358" t="b">
        <f>AND(COUNTIF('Master list(no salts, metals)'!K2350,"&lt;=1"),IF(COUNTIF('Master list(no salts, metals)'!$K2350:$Y2350, "#N/A")=14,TRUE,FALSE))</f>
        <v>0</v>
      </c>
      <c r="L2358" t="b">
        <f>AND(COUNTIF('Master list(no salts, metals)'!L2350,"&lt;=1"),IF(COUNTIF('Master list(no salts, metals)'!$K2350:$Y2350, "#N/A")=14,TRUE,FALSE))</f>
        <v>0</v>
      </c>
      <c r="M2358" t="b">
        <f>AND(COUNTIF('Master list(no salts, metals)'!M2350,"&lt;=1"),IF(COUNTIF('Master list(no salts, metals)'!$K2350:$Y2350, "#N/A")=14,TRUE,FALSE))</f>
        <v>0</v>
      </c>
      <c r="N2358" t="b">
        <f>AND(COUNTIF('Master list(no salts, metals)'!N2350,"&lt;=1"),IF(COUNTIF('Master list(no salts, metals)'!$K2350:$Y2350, "#N/A")=14,TRUE,FALSE))</f>
        <v>0</v>
      </c>
      <c r="O2358" t="b">
        <f>AND(COUNTIF('Master list(no salts, metals)'!O2350,"&lt;=1"),IF(COUNTIF('Master list(no salts, metals)'!$K2350:$Y2350, "#N/A")=14,TRUE,FALSE))</f>
        <v>0</v>
      </c>
      <c r="P2358" t="b">
        <f>AND(COUNTIF('Master list(no salts, metals)'!P2350,"&lt;=1"),IF(COUNTIF('Master list(no salts, metals)'!$K2350:$Y2350, "#N/A")=14,TRUE,FALSE))</f>
        <v>0</v>
      </c>
      <c r="Q2358" t="b">
        <f>AND(COUNTIF('Master list(no salts, metals)'!Q2350,"&lt;=1"),IF(COUNTIF('Master list(no salts, metals)'!$K2350:$Y2350, "#N/A")=14,TRUE,FALSE))</f>
        <v>0</v>
      </c>
      <c r="R2358" t="b">
        <f>AND(COUNTIF('Master list(no salts, metals)'!R2350,"&lt;=1"),IF(COUNTIF('Master list(no salts, metals)'!$K2350:$Y2350, "#N/A")=14,TRUE,FALSE))</f>
        <v>0</v>
      </c>
      <c r="S2358" t="b">
        <f>AND(COUNTIF('Master list(no salts, metals)'!S2350,"&lt;=1"),IF(COUNTIF('Master list(no salts, metals)'!$K2350:$Y2350, "#N/A")=14,TRUE,FALSE))</f>
        <v>0</v>
      </c>
      <c r="T2358" t="b">
        <f>AND(COUNTIF('Master list(no salts, metals)'!T2350,"&lt;=1"),IF(COUNTIF('Master list(no salts, metals)'!$K2350:$Y2350, "#N/A")=14,TRUE,FALSE))</f>
        <v>1</v>
      </c>
      <c r="U2358" t="b">
        <f>AND(COUNTIF('Master list(no salts, metals)'!U2350,"&lt;=1"),IF(COUNTIF('Master list(no salts, metals)'!$K2350:$Y2350, "#N/A")=14,TRUE,FALSE))</f>
        <v>0</v>
      </c>
      <c r="V2358" t="b">
        <f>AND(COUNTIF('Master list(no salts, metals)'!V2350,"&lt;=1"),IF(COUNTIF('Master list(no salts, metals)'!$K2350:$Y2350, "#N/A")=14,TRUE,FALSE))</f>
        <v>0</v>
      </c>
      <c r="W2358" t="b">
        <f>AND(COUNTIF('Master list(no salts, metals)'!W2350,"&lt;=1"),IF(COUNTIF('Master list(no salts, metals)'!$K2350:$Y2350, "#N/A")=14,TRUE,FALSE))</f>
        <v>0</v>
      </c>
      <c r="X2358" t="b">
        <f>AND(COUNTIF('Master list(no salts, metals)'!X2350,"&lt;=1"),IF(COUNTIF('Master list(no salts, metals)'!$K2350:$Y2350, "#N/A")=14,TRUE,FALSE))</f>
        <v>0</v>
      </c>
      <c r="Y2358" t="b">
        <f>AND(COUNTIF('Master list(no salts, metals)'!Y2350,"&lt;=1"),IF(COUNTIF('Master list(no salts, metals)'!$K2350:$Y2350, "#N/A")=14,TRUE,FALSE))</f>
        <v>0</v>
      </c>
    </row>
    <row r="2359" spans="11:25" x14ac:dyDescent="0.25">
      <c r="K2359" t="b">
        <f>AND(COUNTIF('Master list(no salts, metals)'!K2351,"&lt;=1"),IF(COUNTIF('Master list(no salts, metals)'!$K2351:$Y2351, "#N/A")=14,TRUE,FALSE))</f>
        <v>0</v>
      </c>
      <c r="L2359" t="b">
        <f>AND(COUNTIF('Master list(no salts, metals)'!L2351,"&lt;=1"),IF(COUNTIF('Master list(no salts, metals)'!$K2351:$Y2351, "#N/A")=14,TRUE,FALSE))</f>
        <v>0</v>
      </c>
      <c r="M2359" t="b">
        <f>AND(COUNTIF('Master list(no salts, metals)'!M2351,"&lt;=1"),IF(COUNTIF('Master list(no salts, metals)'!$K2351:$Y2351, "#N/A")=14,TRUE,FALSE))</f>
        <v>0</v>
      </c>
      <c r="N2359" t="b">
        <f>AND(COUNTIF('Master list(no salts, metals)'!N2351,"&lt;=1"),IF(COUNTIF('Master list(no salts, metals)'!$K2351:$Y2351, "#N/A")=14,TRUE,FALSE))</f>
        <v>0</v>
      </c>
      <c r="O2359" t="b">
        <f>AND(COUNTIF('Master list(no salts, metals)'!O2351,"&lt;=1"),IF(COUNTIF('Master list(no salts, metals)'!$K2351:$Y2351, "#N/A")=14,TRUE,FALSE))</f>
        <v>0</v>
      </c>
      <c r="P2359" t="b">
        <f>AND(COUNTIF('Master list(no salts, metals)'!P2351,"&lt;=1"),IF(COUNTIF('Master list(no salts, metals)'!$K2351:$Y2351, "#N/A")=14,TRUE,FALSE))</f>
        <v>0</v>
      </c>
      <c r="Q2359" t="b">
        <f>AND(COUNTIF('Master list(no salts, metals)'!Q2351,"&lt;=1"),IF(COUNTIF('Master list(no salts, metals)'!$K2351:$Y2351, "#N/A")=14,TRUE,FALSE))</f>
        <v>0</v>
      </c>
      <c r="R2359" t="b">
        <f>AND(COUNTIF('Master list(no salts, metals)'!R2351,"&lt;=1"),IF(COUNTIF('Master list(no salts, metals)'!$K2351:$Y2351, "#N/A")=14,TRUE,FALSE))</f>
        <v>0</v>
      </c>
      <c r="S2359" t="b">
        <f>AND(COUNTIF('Master list(no salts, metals)'!S2351,"&lt;=1"),IF(COUNTIF('Master list(no salts, metals)'!$K2351:$Y2351, "#N/A")=14,TRUE,FALSE))</f>
        <v>0</v>
      </c>
      <c r="T2359" t="b">
        <f>AND(COUNTIF('Master list(no salts, metals)'!T2351,"&lt;=1"),IF(COUNTIF('Master list(no salts, metals)'!$K2351:$Y2351, "#N/A")=14,TRUE,FALSE))</f>
        <v>1</v>
      </c>
      <c r="U2359" t="b">
        <f>AND(COUNTIF('Master list(no salts, metals)'!U2351,"&lt;=1"),IF(COUNTIF('Master list(no salts, metals)'!$K2351:$Y2351, "#N/A")=14,TRUE,FALSE))</f>
        <v>0</v>
      </c>
      <c r="V2359" t="b">
        <f>AND(COUNTIF('Master list(no salts, metals)'!V2351,"&lt;=1"),IF(COUNTIF('Master list(no salts, metals)'!$K2351:$Y2351, "#N/A")=14,TRUE,FALSE))</f>
        <v>0</v>
      </c>
      <c r="W2359" t="b">
        <f>AND(COUNTIF('Master list(no salts, metals)'!W2351,"&lt;=1"),IF(COUNTIF('Master list(no salts, metals)'!$K2351:$Y2351, "#N/A")=14,TRUE,FALSE))</f>
        <v>0</v>
      </c>
      <c r="X2359" t="b">
        <f>AND(COUNTIF('Master list(no salts, metals)'!X2351,"&lt;=1"),IF(COUNTIF('Master list(no salts, metals)'!$K2351:$Y2351, "#N/A")=14,TRUE,FALSE))</f>
        <v>0</v>
      </c>
      <c r="Y2359" t="b">
        <f>AND(COUNTIF('Master list(no salts, metals)'!Y2351,"&lt;=1"),IF(COUNTIF('Master list(no salts, metals)'!$K2351:$Y2351, "#N/A")=14,TRUE,FALSE))</f>
        <v>0</v>
      </c>
    </row>
    <row r="2360" spans="11:25" x14ac:dyDescent="0.25">
      <c r="K2360" t="b">
        <f>AND(COUNTIF('Master list(no salts, metals)'!K2352,"&lt;=1"),IF(COUNTIF('Master list(no salts, metals)'!$K2352:$Y2352, "#N/A")=14,TRUE,FALSE))</f>
        <v>0</v>
      </c>
      <c r="L2360" t="b">
        <f>AND(COUNTIF('Master list(no salts, metals)'!L2352,"&lt;=1"),IF(COUNTIF('Master list(no salts, metals)'!$K2352:$Y2352, "#N/A")=14,TRUE,FALSE))</f>
        <v>0</v>
      </c>
      <c r="M2360" t="b">
        <f>AND(COUNTIF('Master list(no salts, metals)'!M2352,"&lt;=1"),IF(COUNTIF('Master list(no salts, metals)'!$K2352:$Y2352, "#N/A")=14,TRUE,FALSE))</f>
        <v>0</v>
      </c>
      <c r="N2360" t="b">
        <f>AND(COUNTIF('Master list(no salts, metals)'!N2352,"&lt;=1"),IF(COUNTIF('Master list(no salts, metals)'!$K2352:$Y2352, "#N/A")=14,TRUE,FALSE))</f>
        <v>0</v>
      </c>
      <c r="O2360" t="b">
        <f>AND(COUNTIF('Master list(no salts, metals)'!O2352,"&lt;=1"),IF(COUNTIF('Master list(no salts, metals)'!$K2352:$Y2352, "#N/A")=14,TRUE,FALSE))</f>
        <v>0</v>
      </c>
      <c r="P2360" t="b">
        <f>AND(COUNTIF('Master list(no salts, metals)'!P2352,"&lt;=1"),IF(COUNTIF('Master list(no salts, metals)'!$K2352:$Y2352, "#N/A")=14,TRUE,FALSE))</f>
        <v>0</v>
      </c>
      <c r="Q2360" t="b">
        <f>AND(COUNTIF('Master list(no salts, metals)'!Q2352,"&lt;=1"),IF(COUNTIF('Master list(no salts, metals)'!$K2352:$Y2352, "#N/A")=14,TRUE,FALSE))</f>
        <v>0</v>
      </c>
      <c r="R2360" t="b">
        <f>AND(COUNTIF('Master list(no salts, metals)'!R2352,"&lt;=1"),IF(COUNTIF('Master list(no salts, metals)'!$K2352:$Y2352, "#N/A")=14,TRUE,FALSE))</f>
        <v>0</v>
      </c>
      <c r="S2360" t="b">
        <f>AND(COUNTIF('Master list(no salts, metals)'!S2352,"&lt;=1"),IF(COUNTIF('Master list(no salts, metals)'!$K2352:$Y2352, "#N/A")=14,TRUE,FALSE))</f>
        <v>0</v>
      </c>
      <c r="T2360" t="b">
        <f>AND(COUNTIF('Master list(no salts, metals)'!T2352,"&lt;=1"),IF(COUNTIF('Master list(no salts, metals)'!$K2352:$Y2352, "#N/A")=14,TRUE,FALSE))</f>
        <v>0</v>
      </c>
      <c r="U2360" t="b">
        <f>AND(COUNTIF('Master list(no salts, metals)'!U2352,"&lt;=1"),IF(COUNTIF('Master list(no salts, metals)'!$K2352:$Y2352, "#N/A")=14,TRUE,FALSE))</f>
        <v>0</v>
      </c>
      <c r="V2360" t="b">
        <f>AND(COUNTIF('Master list(no salts, metals)'!V2352,"&lt;=1"),IF(COUNTIF('Master list(no salts, metals)'!$K2352:$Y2352, "#N/A")=14,TRUE,FALSE))</f>
        <v>0</v>
      </c>
      <c r="W2360" t="b">
        <f>AND(COUNTIF('Master list(no salts, metals)'!W2352,"&lt;=1"),IF(COUNTIF('Master list(no salts, metals)'!$K2352:$Y2352, "#N/A")=14,TRUE,FALSE))</f>
        <v>0</v>
      </c>
      <c r="X2360" t="b">
        <f>AND(COUNTIF('Master list(no salts, metals)'!X2352,"&lt;=1"),IF(COUNTIF('Master list(no salts, metals)'!$K2352:$Y2352, "#N/A")=14,TRUE,FALSE))</f>
        <v>0</v>
      </c>
      <c r="Y2360" t="b">
        <f>AND(COUNTIF('Master list(no salts, metals)'!Y2352,"&lt;=1"),IF(COUNTIF('Master list(no salts, metals)'!$K2352:$Y2352, "#N/A")=14,TRUE,FALSE))</f>
        <v>0</v>
      </c>
    </row>
    <row r="2361" spans="11:25" x14ac:dyDescent="0.25">
      <c r="K2361" t="b">
        <f>AND(COUNTIF('Master list(no salts, metals)'!K2353,"&lt;=1"),IF(COUNTIF('Master list(no salts, metals)'!$K2353:$Y2353, "#N/A")=14,TRUE,FALSE))</f>
        <v>0</v>
      </c>
      <c r="L2361" t="b">
        <f>AND(COUNTIF('Master list(no salts, metals)'!L2353,"&lt;=1"),IF(COUNTIF('Master list(no salts, metals)'!$K2353:$Y2353, "#N/A")=14,TRUE,FALSE))</f>
        <v>0</v>
      </c>
      <c r="M2361" t="b">
        <f>AND(COUNTIF('Master list(no salts, metals)'!M2353,"&lt;=1"),IF(COUNTIF('Master list(no salts, metals)'!$K2353:$Y2353, "#N/A")=14,TRUE,FALSE))</f>
        <v>0</v>
      </c>
      <c r="N2361" t="b">
        <f>AND(COUNTIF('Master list(no salts, metals)'!N2353,"&lt;=1"),IF(COUNTIF('Master list(no salts, metals)'!$K2353:$Y2353, "#N/A")=14,TRUE,FALSE))</f>
        <v>0</v>
      </c>
      <c r="O2361" t="b">
        <f>AND(COUNTIF('Master list(no salts, metals)'!O2353,"&lt;=1"),IF(COUNTIF('Master list(no salts, metals)'!$K2353:$Y2353, "#N/A")=14,TRUE,FALSE))</f>
        <v>0</v>
      </c>
      <c r="P2361" t="b">
        <f>AND(COUNTIF('Master list(no salts, metals)'!P2353,"&lt;=1"),IF(COUNTIF('Master list(no salts, metals)'!$K2353:$Y2353, "#N/A")=14,TRUE,FALSE))</f>
        <v>0</v>
      </c>
      <c r="Q2361" t="b">
        <f>AND(COUNTIF('Master list(no salts, metals)'!Q2353,"&lt;=1"),IF(COUNTIF('Master list(no salts, metals)'!$K2353:$Y2353, "#N/A")=14,TRUE,FALSE))</f>
        <v>0</v>
      </c>
      <c r="R2361" t="b">
        <f>AND(COUNTIF('Master list(no salts, metals)'!R2353,"&lt;=1"),IF(COUNTIF('Master list(no salts, metals)'!$K2353:$Y2353, "#N/A")=14,TRUE,FALSE))</f>
        <v>0</v>
      </c>
      <c r="S2361" t="b">
        <f>AND(COUNTIF('Master list(no salts, metals)'!S2353,"&lt;=1"),IF(COUNTIF('Master list(no salts, metals)'!$K2353:$Y2353, "#N/A")=14,TRUE,FALSE))</f>
        <v>0</v>
      </c>
      <c r="T2361" t="b">
        <f>AND(COUNTIF('Master list(no salts, metals)'!T2353,"&lt;=1"),IF(COUNTIF('Master list(no salts, metals)'!$K2353:$Y2353, "#N/A")=14,TRUE,FALSE))</f>
        <v>1</v>
      </c>
      <c r="U2361" t="b">
        <f>AND(COUNTIF('Master list(no salts, metals)'!U2353,"&lt;=1"),IF(COUNTIF('Master list(no salts, metals)'!$K2353:$Y2353, "#N/A")=14,TRUE,FALSE))</f>
        <v>0</v>
      </c>
      <c r="V2361" t="b">
        <f>AND(COUNTIF('Master list(no salts, metals)'!V2353,"&lt;=1"),IF(COUNTIF('Master list(no salts, metals)'!$K2353:$Y2353, "#N/A")=14,TRUE,FALSE))</f>
        <v>0</v>
      </c>
      <c r="W2361" t="b">
        <f>AND(COUNTIF('Master list(no salts, metals)'!W2353,"&lt;=1"),IF(COUNTIF('Master list(no salts, metals)'!$K2353:$Y2353, "#N/A")=14,TRUE,FALSE))</f>
        <v>0</v>
      </c>
      <c r="X2361" t="b">
        <f>AND(COUNTIF('Master list(no salts, metals)'!X2353,"&lt;=1"),IF(COUNTIF('Master list(no salts, metals)'!$K2353:$Y2353, "#N/A")=14,TRUE,FALSE))</f>
        <v>0</v>
      </c>
      <c r="Y2361" t="b">
        <f>AND(COUNTIF('Master list(no salts, metals)'!Y2353,"&lt;=1"),IF(COUNTIF('Master list(no salts, metals)'!$K2353:$Y2353, "#N/A")=14,TRUE,FALSE))</f>
        <v>0</v>
      </c>
    </row>
    <row r="2362" spans="11:25" x14ac:dyDescent="0.25">
      <c r="K2362" t="b">
        <f>AND(COUNTIF('Master list(no salts, metals)'!K2354,"&lt;=1"),IF(COUNTIF('Master list(no salts, metals)'!$K2354:$Y2354, "#N/A")=14,TRUE,FALSE))</f>
        <v>0</v>
      </c>
      <c r="L2362" t="b">
        <f>AND(COUNTIF('Master list(no salts, metals)'!L2354,"&lt;=1"),IF(COUNTIF('Master list(no salts, metals)'!$K2354:$Y2354, "#N/A")=14,TRUE,FALSE))</f>
        <v>0</v>
      </c>
      <c r="M2362" t="b">
        <f>AND(COUNTIF('Master list(no salts, metals)'!M2354,"&lt;=1"),IF(COUNTIF('Master list(no salts, metals)'!$K2354:$Y2354, "#N/A")=14,TRUE,FALSE))</f>
        <v>0</v>
      </c>
      <c r="N2362" t="b">
        <f>AND(COUNTIF('Master list(no salts, metals)'!N2354,"&lt;=1"),IF(COUNTIF('Master list(no salts, metals)'!$K2354:$Y2354, "#N/A")=14,TRUE,FALSE))</f>
        <v>0</v>
      </c>
      <c r="O2362" t="b">
        <f>AND(COUNTIF('Master list(no salts, metals)'!O2354,"&lt;=1"),IF(COUNTIF('Master list(no salts, metals)'!$K2354:$Y2354, "#N/A")=14,TRUE,FALSE))</f>
        <v>0</v>
      </c>
      <c r="P2362" t="b">
        <f>AND(COUNTIF('Master list(no salts, metals)'!P2354,"&lt;=1"),IF(COUNTIF('Master list(no salts, metals)'!$K2354:$Y2354, "#N/A")=14,TRUE,FALSE))</f>
        <v>0</v>
      </c>
      <c r="Q2362" t="b">
        <f>AND(COUNTIF('Master list(no salts, metals)'!Q2354,"&lt;=1"),IF(COUNTIF('Master list(no salts, metals)'!$K2354:$Y2354, "#N/A")=14,TRUE,FALSE))</f>
        <v>0</v>
      </c>
      <c r="R2362" t="b">
        <f>AND(COUNTIF('Master list(no salts, metals)'!R2354,"&lt;=1"),IF(COUNTIF('Master list(no salts, metals)'!$K2354:$Y2354, "#N/A")=14,TRUE,FALSE))</f>
        <v>0</v>
      </c>
      <c r="S2362" t="b">
        <f>AND(COUNTIF('Master list(no salts, metals)'!S2354,"&lt;=1"),IF(COUNTIF('Master list(no salts, metals)'!$K2354:$Y2354, "#N/A")=14,TRUE,FALSE))</f>
        <v>0</v>
      </c>
      <c r="T2362" t="b">
        <f>AND(COUNTIF('Master list(no salts, metals)'!T2354,"&lt;=1"),IF(COUNTIF('Master list(no salts, metals)'!$K2354:$Y2354, "#N/A")=14,TRUE,FALSE))</f>
        <v>0</v>
      </c>
      <c r="U2362" t="b">
        <f>AND(COUNTIF('Master list(no salts, metals)'!U2354,"&lt;=1"),IF(COUNTIF('Master list(no salts, metals)'!$K2354:$Y2354, "#N/A")=14,TRUE,FALSE))</f>
        <v>0</v>
      </c>
      <c r="V2362" t="b">
        <f>AND(COUNTIF('Master list(no salts, metals)'!V2354,"&lt;=1"),IF(COUNTIF('Master list(no salts, metals)'!$K2354:$Y2354, "#N/A")=14,TRUE,FALSE))</f>
        <v>0</v>
      </c>
      <c r="W2362" t="b">
        <f>AND(COUNTIF('Master list(no salts, metals)'!W2354,"&lt;=1"),IF(COUNTIF('Master list(no salts, metals)'!$K2354:$Y2354, "#N/A")=14,TRUE,FALSE))</f>
        <v>0</v>
      </c>
      <c r="X2362" t="b">
        <f>AND(COUNTIF('Master list(no salts, metals)'!X2354,"&lt;=1"),IF(COUNTIF('Master list(no salts, metals)'!$K2354:$Y2354, "#N/A")=14,TRUE,FALSE))</f>
        <v>0</v>
      </c>
      <c r="Y2362" t="b">
        <f>AND(COUNTIF('Master list(no salts, metals)'!Y2354,"&lt;=1"),IF(COUNTIF('Master list(no salts, metals)'!$K2354:$Y2354, "#N/A")=14,TRUE,FALSE))</f>
        <v>0</v>
      </c>
    </row>
    <row r="2363" spans="11:25" x14ac:dyDescent="0.25">
      <c r="K2363" t="b">
        <f>AND(COUNTIF('Master list(no salts, metals)'!K2355,"&lt;=1"),IF(COUNTIF('Master list(no salts, metals)'!$K2355:$Y2355, "#N/A")=14,TRUE,FALSE))</f>
        <v>0</v>
      </c>
      <c r="L2363" t="b">
        <f>AND(COUNTIF('Master list(no salts, metals)'!L2355,"&lt;=1"),IF(COUNTIF('Master list(no salts, metals)'!$K2355:$Y2355, "#N/A")=14,TRUE,FALSE))</f>
        <v>0</v>
      </c>
      <c r="M2363" t="b">
        <f>AND(COUNTIF('Master list(no salts, metals)'!M2355,"&lt;=1"),IF(COUNTIF('Master list(no salts, metals)'!$K2355:$Y2355, "#N/A")=14,TRUE,FALSE))</f>
        <v>0</v>
      </c>
      <c r="N2363" t="b">
        <f>AND(COUNTIF('Master list(no salts, metals)'!N2355,"&lt;=1"),IF(COUNTIF('Master list(no salts, metals)'!$K2355:$Y2355, "#N/A")=14,TRUE,FALSE))</f>
        <v>0</v>
      </c>
      <c r="O2363" t="b">
        <f>AND(COUNTIF('Master list(no salts, metals)'!O2355,"&lt;=1"),IF(COUNTIF('Master list(no salts, metals)'!$K2355:$Y2355, "#N/A")=14,TRUE,FALSE))</f>
        <v>0</v>
      </c>
      <c r="P2363" t="b">
        <f>AND(COUNTIF('Master list(no salts, metals)'!P2355,"&lt;=1"),IF(COUNTIF('Master list(no salts, metals)'!$K2355:$Y2355, "#N/A")=14,TRUE,FALSE))</f>
        <v>0</v>
      </c>
      <c r="Q2363" t="b">
        <f>AND(COUNTIF('Master list(no salts, metals)'!Q2355,"&lt;=1"),IF(COUNTIF('Master list(no salts, metals)'!$K2355:$Y2355, "#N/A")=14,TRUE,FALSE))</f>
        <v>0</v>
      </c>
      <c r="R2363" t="b">
        <f>AND(COUNTIF('Master list(no salts, metals)'!R2355,"&lt;=1"),IF(COUNTIF('Master list(no salts, metals)'!$K2355:$Y2355, "#N/A")=14,TRUE,FALSE))</f>
        <v>0</v>
      </c>
      <c r="S2363" t="b">
        <f>AND(COUNTIF('Master list(no salts, metals)'!S2355,"&lt;=1"),IF(COUNTIF('Master list(no salts, metals)'!$K2355:$Y2355, "#N/A")=14,TRUE,FALSE))</f>
        <v>0</v>
      </c>
      <c r="T2363" t="b">
        <f>AND(COUNTIF('Master list(no salts, metals)'!T2355,"&lt;=1"),IF(COUNTIF('Master list(no salts, metals)'!$K2355:$Y2355, "#N/A")=14,TRUE,FALSE))</f>
        <v>0</v>
      </c>
      <c r="U2363" t="b">
        <f>AND(COUNTIF('Master list(no salts, metals)'!U2355,"&lt;=1"),IF(COUNTIF('Master list(no salts, metals)'!$K2355:$Y2355, "#N/A")=14,TRUE,FALSE))</f>
        <v>0</v>
      </c>
      <c r="V2363" t="b">
        <f>AND(COUNTIF('Master list(no salts, metals)'!V2355,"&lt;=1"),IF(COUNTIF('Master list(no salts, metals)'!$K2355:$Y2355, "#N/A")=14,TRUE,FALSE))</f>
        <v>0</v>
      </c>
      <c r="W2363" t="b">
        <f>AND(COUNTIF('Master list(no salts, metals)'!W2355,"&lt;=1"),IF(COUNTIF('Master list(no salts, metals)'!$K2355:$Y2355, "#N/A")=14,TRUE,FALSE))</f>
        <v>1</v>
      </c>
      <c r="X2363" t="b">
        <f>AND(COUNTIF('Master list(no salts, metals)'!X2355,"&lt;=1"),IF(COUNTIF('Master list(no salts, metals)'!$K2355:$Y2355, "#N/A")=14,TRUE,FALSE))</f>
        <v>0</v>
      </c>
      <c r="Y2363" t="b">
        <f>AND(COUNTIF('Master list(no salts, metals)'!Y2355,"&lt;=1"),IF(COUNTIF('Master list(no salts, metals)'!$K2355:$Y2355, "#N/A")=14,TRUE,FALSE))</f>
        <v>0</v>
      </c>
    </row>
    <row r="2364" spans="11:25" x14ac:dyDescent="0.25">
      <c r="K2364" t="b">
        <f>AND(COUNTIF('Master list(no salts, metals)'!K2356,"&lt;=1"),IF(COUNTIF('Master list(no salts, metals)'!$K2356:$Y2356, "#N/A")=14,TRUE,FALSE))</f>
        <v>0</v>
      </c>
      <c r="L2364" t="b">
        <f>AND(COUNTIF('Master list(no salts, metals)'!L2356,"&lt;=1"),IF(COUNTIF('Master list(no salts, metals)'!$K2356:$Y2356, "#N/A")=14,TRUE,FALSE))</f>
        <v>0</v>
      </c>
      <c r="M2364" t="b">
        <f>AND(COUNTIF('Master list(no salts, metals)'!M2356,"&lt;=1"),IF(COUNTIF('Master list(no salts, metals)'!$K2356:$Y2356, "#N/A")=14,TRUE,FALSE))</f>
        <v>0</v>
      </c>
      <c r="N2364" t="b">
        <f>AND(COUNTIF('Master list(no salts, metals)'!N2356,"&lt;=1"),IF(COUNTIF('Master list(no salts, metals)'!$K2356:$Y2356, "#N/A")=14,TRUE,FALSE))</f>
        <v>0</v>
      </c>
      <c r="O2364" t="b">
        <f>AND(COUNTIF('Master list(no salts, metals)'!O2356,"&lt;=1"),IF(COUNTIF('Master list(no salts, metals)'!$K2356:$Y2356, "#N/A")=14,TRUE,FALSE))</f>
        <v>0</v>
      </c>
      <c r="P2364" t="b">
        <f>AND(COUNTIF('Master list(no salts, metals)'!P2356,"&lt;=1"),IF(COUNTIF('Master list(no salts, metals)'!$K2356:$Y2356, "#N/A")=14,TRUE,FALSE))</f>
        <v>0</v>
      </c>
      <c r="Q2364" t="b">
        <f>AND(COUNTIF('Master list(no salts, metals)'!Q2356,"&lt;=1"),IF(COUNTIF('Master list(no salts, metals)'!$K2356:$Y2356, "#N/A")=14,TRUE,FALSE))</f>
        <v>0</v>
      </c>
      <c r="R2364" t="b">
        <f>AND(COUNTIF('Master list(no salts, metals)'!R2356,"&lt;=1"),IF(COUNTIF('Master list(no salts, metals)'!$K2356:$Y2356, "#N/A")=14,TRUE,FALSE))</f>
        <v>0</v>
      </c>
      <c r="S2364" t="b">
        <f>AND(COUNTIF('Master list(no salts, metals)'!S2356,"&lt;=1"),IF(COUNTIF('Master list(no salts, metals)'!$K2356:$Y2356, "#N/A")=14,TRUE,FALSE))</f>
        <v>0</v>
      </c>
      <c r="T2364" t="b">
        <f>AND(COUNTIF('Master list(no salts, metals)'!T2356,"&lt;=1"),IF(COUNTIF('Master list(no salts, metals)'!$K2356:$Y2356, "#N/A")=14,TRUE,FALSE))</f>
        <v>1</v>
      </c>
      <c r="U2364" t="b">
        <f>AND(COUNTIF('Master list(no salts, metals)'!U2356,"&lt;=1"),IF(COUNTIF('Master list(no salts, metals)'!$K2356:$Y2356, "#N/A")=14,TRUE,FALSE))</f>
        <v>0</v>
      </c>
      <c r="V2364" t="b">
        <f>AND(COUNTIF('Master list(no salts, metals)'!V2356,"&lt;=1"),IF(COUNTIF('Master list(no salts, metals)'!$K2356:$Y2356, "#N/A")=14,TRUE,FALSE))</f>
        <v>0</v>
      </c>
      <c r="W2364" t="b">
        <f>AND(COUNTIF('Master list(no salts, metals)'!W2356,"&lt;=1"),IF(COUNTIF('Master list(no salts, metals)'!$K2356:$Y2356, "#N/A")=14,TRUE,FALSE))</f>
        <v>0</v>
      </c>
      <c r="X2364" t="b">
        <f>AND(COUNTIF('Master list(no salts, metals)'!X2356,"&lt;=1"),IF(COUNTIF('Master list(no salts, metals)'!$K2356:$Y2356, "#N/A")=14,TRUE,FALSE))</f>
        <v>0</v>
      </c>
      <c r="Y2364" t="b">
        <f>AND(COUNTIF('Master list(no salts, metals)'!Y2356,"&lt;=1"),IF(COUNTIF('Master list(no salts, metals)'!$K2356:$Y2356, "#N/A")=14,TRUE,FALSE))</f>
        <v>0</v>
      </c>
    </row>
    <row r="2365" spans="11:25" x14ac:dyDescent="0.25">
      <c r="K2365" t="b">
        <f>AND(COUNTIF('Master list(no salts, metals)'!K2357,"&lt;=1"),IF(COUNTIF('Master list(no salts, metals)'!$K2357:$Y2357, "#N/A")=14,TRUE,FALSE))</f>
        <v>0</v>
      </c>
      <c r="L2365" t="b">
        <f>AND(COUNTIF('Master list(no salts, metals)'!L2357,"&lt;=1"),IF(COUNTIF('Master list(no salts, metals)'!$K2357:$Y2357, "#N/A")=14,TRUE,FALSE))</f>
        <v>0</v>
      </c>
      <c r="M2365" t="b">
        <f>AND(COUNTIF('Master list(no salts, metals)'!M2357,"&lt;=1"),IF(COUNTIF('Master list(no salts, metals)'!$K2357:$Y2357, "#N/A")=14,TRUE,FALSE))</f>
        <v>0</v>
      </c>
      <c r="N2365" t="b">
        <f>AND(COUNTIF('Master list(no salts, metals)'!N2357,"&lt;=1"),IF(COUNTIF('Master list(no salts, metals)'!$K2357:$Y2357, "#N/A")=14,TRUE,FALSE))</f>
        <v>0</v>
      </c>
      <c r="O2365" t="b">
        <f>AND(COUNTIF('Master list(no salts, metals)'!O2357,"&lt;=1"),IF(COUNTIF('Master list(no salts, metals)'!$K2357:$Y2357, "#N/A")=14,TRUE,FALSE))</f>
        <v>0</v>
      </c>
      <c r="P2365" t="b">
        <f>AND(COUNTIF('Master list(no salts, metals)'!P2357,"&lt;=1"),IF(COUNTIF('Master list(no salts, metals)'!$K2357:$Y2357, "#N/A")=14,TRUE,FALSE))</f>
        <v>0</v>
      </c>
      <c r="Q2365" t="b">
        <f>AND(COUNTIF('Master list(no salts, metals)'!Q2357,"&lt;=1"),IF(COUNTIF('Master list(no salts, metals)'!$K2357:$Y2357, "#N/A")=14,TRUE,FALSE))</f>
        <v>0</v>
      </c>
      <c r="R2365" t="b">
        <f>AND(COUNTIF('Master list(no salts, metals)'!R2357,"&lt;=1"),IF(COUNTIF('Master list(no salts, metals)'!$K2357:$Y2357, "#N/A")=14,TRUE,FALSE))</f>
        <v>0</v>
      </c>
      <c r="S2365" t="b">
        <f>AND(COUNTIF('Master list(no salts, metals)'!S2357,"&lt;=1"),IF(COUNTIF('Master list(no salts, metals)'!$K2357:$Y2357, "#N/A")=14,TRUE,FALSE))</f>
        <v>0</v>
      </c>
      <c r="T2365" t="b">
        <f>AND(COUNTIF('Master list(no salts, metals)'!T2357,"&lt;=1"),IF(COUNTIF('Master list(no salts, metals)'!$K2357:$Y2357, "#N/A")=14,TRUE,FALSE))</f>
        <v>1</v>
      </c>
      <c r="U2365" t="b">
        <f>AND(COUNTIF('Master list(no salts, metals)'!U2357,"&lt;=1"),IF(COUNTIF('Master list(no salts, metals)'!$K2357:$Y2357, "#N/A")=14,TRUE,FALSE))</f>
        <v>0</v>
      </c>
      <c r="V2365" t="b">
        <f>AND(COUNTIF('Master list(no salts, metals)'!V2357,"&lt;=1"),IF(COUNTIF('Master list(no salts, metals)'!$K2357:$Y2357, "#N/A")=14,TRUE,FALSE))</f>
        <v>0</v>
      </c>
      <c r="W2365" t="b">
        <f>AND(COUNTIF('Master list(no salts, metals)'!W2357,"&lt;=1"),IF(COUNTIF('Master list(no salts, metals)'!$K2357:$Y2357, "#N/A")=14,TRUE,FALSE))</f>
        <v>0</v>
      </c>
      <c r="X2365" t="b">
        <f>AND(COUNTIF('Master list(no salts, metals)'!X2357,"&lt;=1"),IF(COUNTIF('Master list(no salts, metals)'!$K2357:$Y2357, "#N/A")=14,TRUE,FALSE))</f>
        <v>0</v>
      </c>
      <c r="Y2365" t="b">
        <f>AND(COUNTIF('Master list(no salts, metals)'!Y2357,"&lt;=1"),IF(COUNTIF('Master list(no salts, metals)'!$K2357:$Y2357, "#N/A")=14,TRUE,FALSE))</f>
        <v>0</v>
      </c>
    </row>
    <row r="2366" spans="11:25" x14ac:dyDescent="0.25">
      <c r="K2366" t="b">
        <f>AND(COUNTIF('Master list(no salts, metals)'!K2358,"&lt;=1"),IF(COUNTIF('Master list(no salts, metals)'!$K2358:$Y2358, "#N/A")=14,TRUE,FALSE))</f>
        <v>0</v>
      </c>
      <c r="L2366" t="b">
        <f>AND(COUNTIF('Master list(no salts, metals)'!L2358,"&lt;=1"),IF(COUNTIF('Master list(no salts, metals)'!$K2358:$Y2358, "#N/A")=14,TRUE,FALSE))</f>
        <v>0</v>
      </c>
      <c r="M2366" t="b">
        <f>AND(COUNTIF('Master list(no salts, metals)'!M2358,"&lt;=1"),IF(COUNTIF('Master list(no salts, metals)'!$K2358:$Y2358, "#N/A")=14,TRUE,FALSE))</f>
        <v>0</v>
      </c>
      <c r="N2366" t="b">
        <f>AND(COUNTIF('Master list(no salts, metals)'!N2358,"&lt;=1"),IF(COUNTIF('Master list(no salts, metals)'!$K2358:$Y2358, "#N/A")=14,TRUE,FALSE))</f>
        <v>0</v>
      </c>
      <c r="O2366" t="b">
        <f>AND(COUNTIF('Master list(no salts, metals)'!O2358,"&lt;=1"),IF(COUNTIF('Master list(no salts, metals)'!$K2358:$Y2358, "#N/A")=14,TRUE,FALSE))</f>
        <v>0</v>
      </c>
      <c r="P2366" t="b">
        <f>AND(COUNTIF('Master list(no salts, metals)'!P2358,"&lt;=1"),IF(COUNTIF('Master list(no salts, metals)'!$K2358:$Y2358, "#N/A")=14,TRUE,FALSE))</f>
        <v>0</v>
      </c>
      <c r="Q2366" t="b">
        <f>AND(COUNTIF('Master list(no salts, metals)'!Q2358,"&lt;=1"),IF(COUNTIF('Master list(no salts, metals)'!$K2358:$Y2358, "#N/A")=14,TRUE,FALSE))</f>
        <v>0</v>
      </c>
      <c r="R2366" t="b">
        <f>AND(COUNTIF('Master list(no salts, metals)'!R2358,"&lt;=1"),IF(COUNTIF('Master list(no salts, metals)'!$K2358:$Y2358, "#N/A")=14,TRUE,FALSE))</f>
        <v>0</v>
      </c>
      <c r="S2366" t="b">
        <f>AND(COUNTIF('Master list(no salts, metals)'!S2358,"&lt;=1"),IF(COUNTIF('Master list(no salts, metals)'!$K2358:$Y2358, "#N/A")=14,TRUE,FALSE))</f>
        <v>0</v>
      </c>
      <c r="T2366" t="b">
        <f>AND(COUNTIF('Master list(no salts, metals)'!T2358,"&lt;=1"),IF(COUNTIF('Master list(no salts, metals)'!$K2358:$Y2358, "#N/A")=14,TRUE,FALSE))</f>
        <v>0</v>
      </c>
      <c r="U2366" t="b">
        <f>AND(COUNTIF('Master list(no salts, metals)'!U2358,"&lt;=1"),IF(COUNTIF('Master list(no salts, metals)'!$K2358:$Y2358, "#N/A")=14,TRUE,FALSE))</f>
        <v>0</v>
      </c>
      <c r="V2366" t="b">
        <f>AND(COUNTIF('Master list(no salts, metals)'!V2358,"&lt;=1"),IF(COUNTIF('Master list(no salts, metals)'!$K2358:$Y2358, "#N/A")=14,TRUE,FALSE))</f>
        <v>0</v>
      </c>
      <c r="W2366" t="b">
        <f>AND(COUNTIF('Master list(no salts, metals)'!W2358,"&lt;=1"),IF(COUNTIF('Master list(no salts, metals)'!$K2358:$Y2358, "#N/A")=14,TRUE,FALSE))</f>
        <v>1</v>
      </c>
      <c r="X2366" t="b">
        <f>AND(COUNTIF('Master list(no salts, metals)'!X2358,"&lt;=1"),IF(COUNTIF('Master list(no salts, metals)'!$K2358:$Y2358, "#N/A")=14,TRUE,FALSE))</f>
        <v>0</v>
      </c>
      <c r="Y2366" t="b">
        <f>AND(COUNTIF('Master list(no salts, metals)'!Y2358,"&lt;=1"),IF(COUNTIF('Master list(no salts, metals)'!$K2358:$Y2358, "#N/A")=14,TRUE,FALSE))</f>
        <v>0</v>
      </c>
    </row>
    <row r="2367" spans="11:25" x14ac:dyDescent="0.25">
      <c r="K2367" t="b">
        <f>AND(COUNTIF('Master list(no salts, metals)'!K2359,"&lt;=1"),IF(COUNTIF('Master list(no salts, metals)'!$K2359:$Y2359, "#N/A")=14,TRUE,FALSE))</f>
        <v>0</v>
      </c>
      <c r="L2367" t="b">
        <f>AND(COUNTIF('Master list(no salts, metals)'!L2359,"&lt;=1"),IF(COUNTIF('Master list(no salts, metals)'!$K2359:$Y2359, "#N/A")=14,TRUE,FALSE))</f>
        <v>0</v>
      </c>
      <c r="M2367" t="b">
        <f>AND(COUNTIF('Master list(no salts, metals)'!M2359,"&lt;=1"),IF(COUNTIF('Master list(no salts, metals)'!$K2359:$Y2359, "#N/A")=14,TRUE,FALSE))</f>
        <v>0</v>
      </c>
      <c r="N2367" t="b">
        <f>AND(COUNTIF('Master list(no salts, metals)'!N2359,"&lt;=1"),IF(COUNTIF('Master list(no salts, metals)'!$K2359:$Y2359, "#N/A")=14,TRUE,FALSE))</f>
        <v>0</v>
      </c>
      <c r="O2367" t="b">
        <f>AND(COUNTIF('Master list(no salts, metals)'!O2359,"&lt;=1"),IF(COUNTIF('Master list(no salts, metals)'!$K2359:$Y2359, "#N/A")=14,TRUE,FALSE))</f>
        <v>0</v>
      </c>
      <c r="P2367" t="b">
        <f>AND(COUNTIF('Master list(no salts, metals)'!P2359,"&lt;=1"),IF(COUNTIF('Master list(no salts, metals)'!$K2359:$Y2359, "#N/A")=14,TRUE,FALSE))</f>
        <v>0</v>
      </c>
      <c r="Q2367" t="b">
        <f>AND(COUNTIF('Master list(no salts, metals)'!Q2359,"&lt;=1"),IF(COUNTIF('Master list(no salts, metals)'!$K2359:$Y2359, "#N/A")=14,TRUE,FALSE))</f>
        <v>0</v>
      </c>
      <c r="R2367" t="b">
        <f>AND(COUNTIF('Master list(no salts, metals)'!R2359,"&lt;=1"),IF(COUNTIF('Master list(no salts, metals)'!$K2359:$Y2359, "#N/A")=14,TRUE,FALSE))</f>
        <v>0</v>
      </c>
      <c r="S2367" t="b">
        <f>AND(COUNTIF('Master list(no salts, metals)'!S2359,"&lt;=1"),IF(COUNTIF('Master list(no salts, metals)'!$K2359:$Y2359, "#N/A")=14,TRUE,FALSE))</f>
        <v>0</v>
      </c>
      <c r="T2367" t="b">
        <f>AND(COUNTIF('Master list(no salts, metals)'!T2359,"&lt;=1"),IF(COUNTIF('Master list(no salts, metals)'!$K2359:$Y2359, "#N/A")=14,TRUE,FALSE))</f>
        <v>0</v>
      </c>
      <c r="U2367" t="b">
        <f>AND(COUNTIF('Master list(no salts, metals)'!U2359,"&lt;=1"),IF(COUNTIF('Master list(no salts, metals)'!$K2359:$Y2359, "#N/A")=14,TRUE,FALSE))</f>
        <v>0</v>
      </c>
      <c r="V2367" t="b">
        <f>AND(COUNTIF('Master list(no salts, metals)'!V2359,"&lt;=1"),IF(COUNTIF('Master list(no salts, metals)'!$K2359:$Y2359, "#N/A")=14,TRUE,FALSE))</f>
        <v>0</v>
      </c>
      <c r="W2367" t="b">
        <f>AND(COUNTIF('Master list(no salts, metals)'!W2359,"&lt;=1"),IF(COUNTIF('Master list(no salts, metals)'!$K2359:$Y2359, "#N/A")=14,TRUE,FALSE))</f>
        <v>1</v>
      </c>
      <c r="X2367" t="b">
        <f>AND(COUNTIF('Master list(no salts, metals)'!X2359,"&lt;=1"),IF(COUNTIF('Master list(no salts, metals)'!$K2359:$Y2359, "#N/A")=14,TRUE,FALSE))</f>
        <v>0</v>
      </c>
      <c r="Y2367" t="b">
        <f>AND(COUNTIF('Master list(no salts, metals)'!Y2359,"&lt;=1"),IF(COUNTIF('Master list(no salts, metals)'!$K2359:$Y2359, "#N/A")=14,TRUE,FALSE))</f>
        <v>0</v>
      </c>
    </row>
    <row r="2368" spans="11:25" x14ac:dyDescent="0.25">
      <c r="K2368" t="b">
        <f>AND(COUNTIF('Master list(no salts, metals)'!K2360,"&lt;=1"),IF(COUNTIF('Master list(no salts, metals)'!$K2360:$Y2360, "#N/A")=14,TRUE,FALSE))</f>
        <v>0</v>
      </c>
      <c r="L2368" t="b">
        <f>AND(COUNTIF('Master list(no salts, metals)'!L2360,"&lt;=1"),IF(COUNTIF('Master list(no salts, metals)'!$K2360:$Y2360, "#N/A")=14,TRUE,FALSE))</f>
        <v>0</v>
      </c>
      <c r="M2368" t="b">
        <f>AND(COUNTIF('Master list(no salts, metals)'!M2360,"&lt;=1"),IF(COUNTIF('Master list(no salts, metals)'!$K2360:$Y2360, "#N/A")=14,TRUE,FALSE))</f>
        <v>0</v>
      </c>
      <c r="N2368" t="b">
        <f>AND(COUNTIF('Master list(no salts, metals)'!N2360,"&lt;=1"),IF(COUNTIF('Master list(no salts, metals)'!$K2360:$Y2360, "#N/A")=14,TRUE,FALSE))</f>
        <v>0</v>
      </c>
      <c r="O2368" t="b">
        <f>AND(COUNTIF('Master list(no salts, metals)'!O2360,"&lt;=1"),IF(COUNTIF('Master list(no salts, metals)'!$K2360:$Y2360, "#N/A")=14,TRUE,FALSE))</f>
        <v>0</v>
      </c>
      <c r="P2368" t="b">
        <f>AND(COUNTIF('Master list(no salts, metals)'!P2360,"&lt;=1"),IF(COUNTIF('Master list(no salts, metals)'!$K2360:$Y2360, "#N/A")=14,TRUE,FALSE))</f>
        <v>0</v>
      </c>
      <c r="Q2368" t="b">
        <f>AND(COUNTIF('Master list(no salts, metals)'!Q2360,"&lt;=1"),IF(COUNTIF('Master list(no salts, metals)'!$K2360:$Y2360, "#N/A")=14,TRUE,FALSE))</f>
        <v>0</v>
      </c>
      <c r="R2368" t="b">
        <f>AND(COUNTIF('Master list(no salts, metals)'!R2360,"&lt;=1"),IF(COUNTIF('Master list(no salts, metals)'!$K2360:$Y2360, "#N/A")=14,TRUE,FALSE))</f>
        <v>0</v>
      </c>
      <c r="S2368" t="b">
        <f>AND(COUNTIF('Master list(no salts, metals)'!S2360,"&lt;=1"),IF(COUNTIF('Master list(no salts, metals)'!$K2360:$Y2360, "#N/A")=14,TRUE,FALSE))</f>
        <v>0</v>
      </c>
      <c r="T2368" t="b">
        <f>AND(COUNTIF('Master list(no salts, metals)'!T2360,"&lt;=1"),IF(COUNTIF('Master list(no salts, metals)'!$K2360:$Y2360, "#N/A")=14,TRUE,FALSE))</f>
        <v>0</v>
      </c>
      <c r="U2368" t="b">
        <f>AND(COUNTIF('Master list(no salts, metals)'!U2360,"&lt;=1"),IF(COUNTIF('Master list(no salts, metals)'!$K2360:$Y2360, "#N/A")=14,TRUE,FALSE))</f>
        <v>0</v>
      </c>
      <c r="V2368" t="b">
        <f>AND(COUNTIF('Master list(no salts, metals)'!V2360,"&lt;=1"),IF(COUNTIF('Master list(no salts, metals)'!$K2360:$Y2360, "#N/A")=14,TRUE,FALSE))</f>
        <v>0</v>
      </c>
      <c r="W2368" t="b">
        <f>AND(COUNTIF('Master list(no salts, metals)'!W2360,"&lt;=1"),IF(COUNTIF('Master list(no salts, metals)'!$K2360:$Y2360, "#N/A")=14,TRUE,FALSE))</f>
        <v>1</v>
      </c>
      <c r="X2368" t="b">
        <f>AND(COUNTIF('Master list(no salts, metals)'!X2360,"&lt;=1"),IF(COUNTIF('Master list(no salts, metals)'!$K2360:$Y2360, "#N/A")=14,TRUE,FALSE))</f>
        <v>0</v>
      </c>
      <c r="Y2368" t="b">
        <f>AND(COUNTIF('Master list(no salts, metals)'!Y2360,"&lt;=1"),IF(COUNTIF('Master list(no salts, metals)'!$K2360:$Y2360, "#N/A")=14,TRUE,FALSE))</f>
        <v>0</v>
      </c>
    </row>
    <row r="2369" spans="11:25" x14ac:dyDescent="0.25">
      <c r="K2369" t="b">
        <f>AND(COUNTIF('Master list(no salts, metals)'!K2361,"&lt;=1"),IF(COUNTIF('Master list(no salts, metals)'!$K2361:$Y2361, "#N/A")=14,TRUE,FALSE))</f>
        <v>0</v>
      </c>
      <c r="L2369" t="b">
        <f>AND(COUNTIF('Master list(no salts, metals)'!L2361,"&lt;=1"),IF(COUNTIF('Master list(no salts, metals)'!$K2361:$Y2361, "#N/A")=14,TRUE,FALSE))</f>
        <v>0</v>
      </c>
      <c r="M2369" t="b">
        <f>AND(COUNTIF('Master list(no salts, metals)'!M2361,"&lt;=1"),IF(COUNTIF('Master list(no salts, metals)'!$K2361:$Y2361, "#N/A")=14,TRUE,FALSE))</f>
        <v>0</v>
      </c>
      <c r="N2369" t="b">
        <f>AND(COUNTIF('Master list(no salts, metals)'!N2361,"&lt;=1"),IF(COUNTIF('Master list(no salts, metals)'!$K2361:$Y2361, "#N/A")=14,TRUE,FALSE))</f>
        <v>0</v>
      </c>
      <c r="O2369" t="b">
        <f>AND(COUNTIF('Master list(no salts, metals)'!O2361,"&lt;=1"),IF(COUNTIF('Master list(no salts, metals)'!$K2361:$Y2361, "#N/A")=14,TRUE,FALSE))</f>
        <v>0</v>
      </c>
      <c r="P2369" t="b">
        <f>AND(COUNTIF('Master list(no salts, metals)'!P2361,"&lt;=1"),IF(COUNTIF('Master list(no salts, metals)'!$K2361:$Y2361, "#N/A")=14,TRUE,FALSE))</f>
        <v>0</v>
      </c>
      <c r="Q2369" t="b">
        <f>AND(COUNTIF('Master list(no salts, metals)'!Q2361,"&lt;=1"),IF(COUNTIF('Master list(no salts, metals)'!$K2361:$Y2361, "#N/A")=14,TRUE,FALSE))</f>
        <v>0</v>
      </c>
      <c r="R2369" t="b">
        <f>AND(COUNTIF('Master list(no salts, metals)'!R2361,"&lt;=1"),IF(COUNTIF('Master list(no salts, metals)'!$K2361:$Y2361, "#N/A")=14,TRUE,FALSE))</f>
        <v>0</v>
      </c>
      <c r="S2369" t="b">
        <f>AND(COUNTIF('Master list(no salts, metals)'!S2361,"&lt;=1"),IF(COUNTIF('Master list(no salts, metals)'!$K2361:$Y2361, "#N/A")=14,TRUE,FALSE))</f>
        <v>0</v>
      </c>
      <c r="T2369" t="b">
        <f>AND(COUNTIF('Master list(no salts, metals)'!T2361,"&lt;=1"),IF(COUNTIF('Master list(no salts, metals)'!$K2361:$Y2361, "#N/A")=14,TRUE,FALSE))</f>
        <v>0</v>
      </c>
      <c r="U2369" t="b">
        <f>AND(COUNTIF('Master list(no salts, metals)'!U2361,"&lt;=1"),IF(COUNTIF('Master list(no salts, metals)'!$K2361:$Y2361, "#N/A")=14,TRUE,FALSE))</f>
        <v>0</v>
      </c>
      <c r="V2369" t="b">
        <f>AND(COUNTIF('Master list(no salts, metals)'!V2361,"&lt;=1"),IF(COUNTIF('Master list(no salts, metals)'!$K2361:$Y2361, "#N/A")=14,TRUE,FALSE))</f>
        <v>0</v>
      </c>
      <c r="W2369" t="b">
        <f>AND(COUNTIF('Master list(no salts, metals)'!W2361,"&lt;=1"),IF(COUNTIF('Master list(no salts, metals)'!$K2361:$Y2361, "#N/A")=14,TRUE,FALSE))</f>
        <v>0</v>
      </c>
      <c r="X2369" t="b">
        <f>AND(COUNTIF('Master list(no salts, metals)'!X2361,"&lt;=1"),IF(COUNTIF('Master list(no salts, metals)'!$K2361:$Y2361, "#N/A")=14,TRUE,FALSE))</f>
        <v>0</v>
      </c>
      <c r="Y2369" t="b">
        <f>AND(COUNTIF('Master list(no salts, metals)'!Y2361,"&lt;=1"),IF(COUNTIF('Master list(no salts, metals)'!$K2361:$Y2361, "#N/A")=14,TRUE,FALSE))</f>
        <v>0</v>
      </c>
    </row>
    <row r="2370" spans="11:25" x14ac:dyDescent="0.25">
      <c r="K2370" t="b">
        <f>AND(COUNTIF('Master list(no salts, metals)'!K2362,"&lt;=1"),IF(COUNTIF('Master list(no salts, metals)'!$K2362:$Y2362, "#N/A")=14,TRUE,FALSE))</f>
        <v>0</v>
      </c>
      <c r="L2370" t="b">
        <f>AND(COUNTIF('Master list(no salts, metals)'!L2362,"&lt;=1"),IF(COUNTIF('Master list(no salts, metals)'!$K2362:$Y2362, "#N/A")=14,TRUE,FALSE))</f>
        <v>0</v>
      </c>
      <c r="M2370" t="b">
        <f>AND(COUNTIF('Master list(no salts, metals)'!M2362,"&lt;=1"),IF(COUNTIF('Master list(no salts, metals)'!$K2362:$Y2362, "#N/A")=14,TRUE,FALSE))</f>
        <v>0</v>
      </c>
      <c r="N2370" t="b">
        <f>AND(COUNTIF('Master list(no salts, metals)'!N2362,"&lt;=1"),IF(COUNTIF('Master list(no salts, metals)'!$K2362:$Y2362, "#N/A")=14,TRUE,FALSE))</f>
        <v>0</v>
      </c>
      <c r="O2370" t="b">
        <f>AND(COUNTIF('Master list(no salts, metals)'!O2362,"&lt;=1"),IF(COUNTIF('Master list(no salts, metals)'!$K2362:$Y2362, "#N/A")=14,TRUE,FALSE))</f>
        <v>0</v>
      </c>
      <c r="P2370" t="b">
        <f>AND(COUNTIF('Master list(no salts, metals)'!P2362,"&lt;=1"),IF(COUNTIF('Master list(no salts, metals)'!$K2362:$Y2362, "#N/A")=14,TRUE,FALSE))</f>
        <v>0</v>
      </c>
      <c r="Q2370" t="b">
        <f>AND(COUNTIF('Master list(no salts, metals)'!Q2362,"&lt;=1"),IF(COUNTIF('Master list(no salts, metals)'!$K2362:$Y2362, "#N/A")=14,TRUE,FALSE))</f>
        <v>0</v>
      </c>
      <c r="R2370" t="b">
        <f>AND(COUNTIF('Master list(no salts, metals)'!R2362,"&lt;=1"),IF(COUNTIF('Master list(no salts, metals)'!$K2362:$Y2362, "#N/A")=14,TRUE,FALSE))</f>
        <v>0</v>
      </c>
      <c r="S2370" t="b">
        <f>AND(COUNTIF('Master list(no salts, metals)'!S2362,"&lt;=1"),IF(COUNTIF('Master list(no salts, metals)'!$K2362:$Y2362, "#N/A")=14,TRUE,FALSE))</f>
        <v>0</v>
      </c>
      <c r="T2370" t="b">
        <f>AND(COUNTIF('Master list(no salts, metals)'!T2362,"&lt;=1"),IF(COUNTIF('Master list(no salts, metals)'!$K2362:$Y2362, "#N/A")=14,TRUE,FALSE))</f>
        <v>0</v>
      </c>
      <c r="U2370" t="b">
        <f>AND(COUNTIF('Master list(no salts, metals)'!U2362,"&lt;=1"),IF(COUNTIF('Master list(no salts, metals)'!$K2362:$Y2362, "#N/A")=14,TRUE,FALSE))</f>
        <v>0</v>
      </c>
      <c r="V2370" t="b">
        <f>AND(COUNTIF('Master list(no salts, metals)'!V2362,"&lt;=1"),IF(COUNTIF('Master list(no salts, metals)'!$K2362:$Y2362, "#N/A")=14,TRUE,FALSE))</f>
        <v>0</v>
      </c>
      <c r="W2370" t="b">
        <f>AND(COUNTIF('Master list(no salts, metals)'!W2362,"&lt;=1"),IF(COUNTIF('Master list(no salts, metals)'!$K2362:$Y2362, "#N/A")=14,TRUE,FALSE))</f>
        <v>0</v>
      </c>
      <c r="X2370" t="b">
        <f>AND(COUNTIF('Master list(no salts, metals)'!X2362,"&lt;=1"),IF(COUNTIF('Master list(no salts, metals)'!$K2362:$Y2362, "#N/A")=14,TRUE,FALSE))</f>
        <v>1</v>
      </c>
      <c r="Y2370" t="b">
        <f>AND(COUNTIF('Master list(no salts, metals)'!Y2362,"&lt;=1"),IF(COUNTIF('Master list(no salts, metals)'!$K2362:$Y2362, "#N/A")=14,TRUE,FALSE))</f>
        <v>0</v>
      </c>
    </row>
    <row r="2371" spans="11:25" x14ac:dyDescent="0.25">
      <c r="K2371" t="b">
        <f>AND(COUNTIF('Master list(no salts, metals)'!K2363,"&lt;=1"),IF(COUNTIF('Master list(no salts, metals)'!$K2363:$Y2363, "#N/A")=14,TRUE,FALSE))</f>
        <v>0</v>
      </c>
      <c r="L2371" t="b">
        <f>AND(COUNTIF('Master list(no salts, metals)'!L2363,"&lt;=1"),IF(COUNTIF('Master list(no salts, metals)'!$K2363:$Y2363, "#N/A")=14,TRUE,FALSE))</f>
        <v>0</v>
      </c>
      <c r="M2371" t="b">
        <f>AND(COUNTIF('Master list(no salts, metals)'!M2363,"&lt;=1"),IF(COUNTIF('Master list(no salts, metals)'!$K2363:$Y2363, "#N/A")=14,TRUE,FALSE))</f>
        <v>0</v>
      </c>
      <c r="N2371" t="b">
        <f>AND(COUNTIF('Master list(no salts, metals)'!N2363,"&lt;=1"),IF(COUNTIF('Master list(no salts, metals)'!$K2363:$Y2363, "#N/A")=14,TRUE,FALSE))</f>
        <v>0</v>
      </c>
      <c r="O2371" t="b">
        <f>AND(COUNTIF('Master list(no salts, metals)'!O2363,"&lt;=1"),IF(COUNTIF('Master list(no salts, metals)'!$K2363:$Y2363, "#N/A")=14,TRUE,FALSE))</f>
        <v>0</v>
      </c>
      <c r="P2371" t="b">
        <f>AND(COUNTIF('Master list(no salts, metals)'!P2363,"&lt;=1"),IF(COUNTIF('Master list(no salts, metals)'!$K2363:$Y2363, "#N/A")=14,TRUE,FALSE))</f>
        <v>0</v>
      </c>
      <c r="Q2371" t="b">
        <f>AND(COUNTIF('Master list(no salts, metals)'!Q2363,"&lt;=1"),IF(COUNTIF('Master list(no salts, metals)'!$K2363:$Y2363, "#N/A")=14,TRUE,FALSE))</f>
        <v>0</v>
      </c>
      <c r="R2371" t="b">
        <f>AND(COUNTIF('Master list(no salts, metals)'!R2363,"&lt;=1"),IF(COUNTIF('Master list(no salts, metals)'!$K2363:$Y2363, "#N/A")=14,TRUE,FALSE))</f>
        <v>0</v>
      </c>
      <c r="S2371" t="b">
        <f>AND(COUNTIF('Master list(no salts, metals)'!S2363,"&lt;=1"),IF(COUNTIF('Master list(no salts, metals)'!$K2363:$Y2363, "#N/A")=14,TRUE,FALSE))</f>
        <v>0</v>
      </c>
      <c r="T2371" t="b">
        <f>AND(COUNTIF('Master list(no salts, metals)'!T2363,"&lt;=1"),IF(COUNTIF('Master list(no salts, metals)'!$K2363:$Y2363, "#N/A")=14,TRUE,FALSE))</f>
        <v>0</v>
      </c>
      <c r="U2371" t="b">
        <f>AND(COUNTIF('Master list(no salts, metals)'!U2363,"&lt;=1"),IF(COUNTIF('Master list(no salts, metals)'!$K2363:$Y2363, "#N/A")=14,TRUE,FALSE))</f>
        <v>0</v>
      </c>
      <c r="V2371" t="b">
        <f>AND(COUNTIF('Master list(no salts, metals)'!V2363,"&lt;=1"),IF(COUNTIF('Master list(no salts, metals)'!$K2363:$Y2363, "#N/A")=14,TRUE,FALSE))</f>
        <v>0</v>
      </c>
      <c r="W2371" t="b">
        <f>AND(COUNTIF('Master list(no salts, metals)'!W2363,"&lt;=1"),IF(COUNTIF('Master list(no salts, metals)'!$K2363:$Y2363, "#N/A")=14,TRUE,FALSE))</f>
        <v>0</v>
      </c>
      <c r="X2371" t="b">
        <f>AND(COUNTIF('Master list(no salts, metals)'!X2363,"&lt;=1"),IF(COUNTIF('Master list(no salts, metals)'!$K2363:$Y2363, "#N/A")=14,TRUE,FALSE))</f>
        <v>0</v>
      </c>
      <c r="Y2371" t="b">
        <f>AND(COUNTIF('Master list(no salts, metals)'!Y2363,"&lt;=1"),IF(COUNTIF('Master list(no salts, metals)'!$K2363:$Y2363, "#N/A")=14,TRUE,FALSE))</f>
        <v>0</v>
      </c>
    </row>
    <row r="2372" spans="11:25" x14ac:dyDescent="0.25">
      <c r="K2372" t="b">
        <f>AND(COUNTIF('Master list(no salts, metals)'!K2364,"&lt;=1"),IF(COUNTIF('Master list(no salts, metals)'!$K2364:$Y2364, "#N/A")=14,TRUE,FALSE))</f>
        <v>0</v>
      </c>
      <c r="L2372" t="b">
        <f>AND(COUNTIF('Master list(no salts, metals)'!L2364,"&lt;=1"),IF(COUNTIF('Master list(no salts, metals)'!$K2364:$Y2364, "#N/A")=14,TRUE,FALSE))</f>
        <v>0</v>
      </c>
      <c r="M2372" t="b">
        <f>AND(COUNTIF('Master list(no salts, metals)'!M2364,"&lt;=1"),IF(COUNTIF('Master list(no salts, metals)'!$K2364:$Y2364, "#N/A")=14,TRUE,FALSE))</f>
        <v>0</v>
      </c>
      <c r="N2372" t="b">
        <f>AND(COUNTIF('Master list(no salts, metals)'!N2364,"&lt;=1"),IF(COUNTIF('Master list(no salts, metals)'!$K2364:$Y2364, "#N/A")=14,TRUE,FALSE))</f>
        <v>0</v>
      </c>
      <c r="O2372" t="b">
        <f>AND(COUNTIF('Master list(no salts, metals)'!O2364,"&lt;=1"),IF(COUNTIF('Master list(no salts, metals)'!$K2364:$Y2364, "#N/A")=14,TRUE,FALSE))</f>
        <v>0</v>
      </c>
      <c r="P2372" t="b">
        <f>AND(COUNTIF('Master list(no salts, metals)'!P2364,"&lt;=1"),IF(COUNTIF('Master list(no salts, metals)'!$K2364:$Y2364, "#N/A")=14,TRUE,FALSE))</f>
        <v>0</v>
      </c>
      <c r="Q2372" t="b">
        <f>AND(COUNTIF('Master list(no salts, metals)'!Q2364,"&lt;=1"),IF(COUNTIF('Master list(no salts, metals)'!$K2364:$Y2364, "#N/A")=14,TRUE,FALSE))</f>
        <v>0</v>
      </c>
      <c r="R2372" t="b">
        <f>AND(COUNTIF('Master list(no salts, metals)'!R2364,"&lt;=1"),IF(COUNTIF('Master list(no salts, metals)'!$K2364:$Y2364, "#N/A")=14,TRUE,FALSE))</f>
        <v>0</v>
      </c>
      <c r="S2372" t="b">
        <f>AND(COUNTIF('Master list(no salts, metals)'!S2364,"&lt;=1"),IF(COUNTIF('Master list(no salts, metals)'!$K2364:$Y2364, "#N/A")=14,TRUE,FALSE))</f>
        <v>0</v>
      </c>
      <c r="T2372" t="b">
        <f>AND(COUNTIF('Master list(no salts, metals)'!T2364,"&lt;=1"),IF(COUNTIF('Master list(no salts, metals)'!$K2364:$Y2364, "#N/A")=14,TRUE,FALSE))</f>
        <v>0</v>
      </c>
      <c r="U2372" t="b">
        <f>AND(COUNTIF('Master list(no salts, metals)'!U2364,"&lt;=1"),IF(COUNTIF('Master list(no salts, metals)'!$K2364:$Y2364, "#N/A")=14,TRUE,FALSE))</f>
        <v>0</v>
      </c>
      <c r="V2372" t="b">
        <f>AND(COUNTIF('Master list(no salts, metals)'!V2364,"&lt;=1"),IF(COUNTIF('Master list(no salts, metals)'!$K2364:$Y2364, "#N/A")=14,TRUE,FALSE))</f>
        <v>0</v>
      </c>
      <c r="W2372" t="b">
        <f>AND(COUNTIF('Master list(no salts, metals)'!W2364,"&lt;=1"),IF(COUNTIF('Master list(no salts, metals)'!$K2364:$Y2364, "#N/A")=14,TRUE,FALSE))</f>
        <v>1</v>
      </c>
      <c r="X2372" t="b">
        <f>AND(COUNTIF('Master list(no salts, metals)'!X2364,"&lt;=1"),IF(COUNTIF('Master list(no salts, metals)'!$K2364:$Y2364, "#N/A")=14,TRUE,FALSE))</f>
        <v>0</v>
      </c>
      <c r="Y2372" t="b">
        <f>AND(COUNTIF('Master list(no salts, metals)'!Y2364,"&lt;=1"),IF(COUNTIF('Master list(no salts, metals)'!$K2364:$Y2364, "#N/A")=14,TRUE,FALSE))</f>
        <v>0</v>
      </c>
    </row>
    <row r="2373" spans="11:25" x14ac:dyDescent="0.25">
      <c r="K2373" t="b">
        <f>AND(COUNTIF('Master list(no salts, metals)'!K2365,"&lt;=1"),IF(COUNTIF('Master list(no salts, metals)'!$K2365:$Y2365, "#N/A")=14,TRUE,FALSE))</f>
        <v>0</v>
      </c>
      <c r="L2373" t="b">
        <f>AND(COUNTIF('Master list(no salts, metals)'!L2365,"&lt;=1"),IF(COUNTIF('Master list(no salts, metals)'!$K2365:$Y2365, "#N/A")=14,TRUE,FALSE))</f>
        <v>0</v>
      </c>
      <c r="M2373" t="b">
        <f>AND(COUNTIF('Master list(no salts, metals)'!M2365,"&lt;=1"),IF(COUNTIF('Master list(no salts, metals)'!$K2365:$Y2365, "#N/A")=14,TRUE,FALSE))</f>
        <v>0</v>
      </c>
      <c r="N2373" t="b">
        <f>AND(COUNTIF('Master list(no salts, metals)'!N2365,"&lt;=1"),IF(COUNTIF('Master list(no salts, metals)'!$K2365:$Y2365, "#N/A")=14,TRUE,FALSE))</f>
        <v>0</v>
      </c>
      <c r="O2373" t="b">
        <f>AND(COUNTIF('Master list(no salts, metals)'!O2365,"&lt;=1"),IF(COUNTIF('Master list(no salts, metals)'!$K2365:$Y2365, "#N/A")=14,TRUE,FALSE))</f>
        <v>0</v>
      </c>
      <c r="P2373" t="b">
        <f>AND(COUNTIF('Master list(no salts, metals)'!P2365,"&lt;=1"),IF(COUNTIF('Master list(no salts, metals)'!$K2365:$Y2365, "#N/A")=14,TRUE,FALSE))</f>
        <v>0</v>
      </c>
      <c r="Q2373" t="b">
        <f>AND(COUNTIF('Master list(no salts, metals)'!Q2365,"&lt;=1"),IF(COUNTIF('Master list(no salts, metals)'!$K2365:$Y2365, "#N/A")=14,TRUE,FALSE))</f>
        <v>0</v>
      </c>
      <c r="R2373" t="b">
        <f>AND(COUNTIF('Master list(no salts, metals)'!R2365,"&lt;=1"),IF(COUNTIF('Master list(no salts, metals)'!$K2365:$Y2365, "#N/A")=14,TRUE,FALSE))</f>
        <v>0</v>
      </c>
      <c r="S2373" t="b">
        <f>AND(COUNTIF('Master list(no salts, metals)'!S2365,"&lt;=1"),IF(COUNTIF('Master list(no salts, metals)'!$K2365:$Y2365, "#N/A")=14,TRUE,FALSE))</f>
        <v>0</v>
      </c>
      <c r="T2373" t="b">
        <f>AND(COUNTIF('Master list(no salts, metals)'!T2365,"&lt;=1"),IF(COUNTIF('Master list(no salts, metals)'!$K2365:$Y2365, "#N/A")=14,TRUE,FALSE))</f>
        <v>0</v>
      </c>
      <c r="U2373" t="b">
        <f>AND(COUNTIF('Master list(no salts, metals)'!U2365,"&lt;=1"),IF(COUNTIF('Master list(no salts, metals)'!$K2365:$Y2365, "#N/A")=14,TRUE,FALSE))</f>
        <v>0</v>
      </c>
      <c r="V2373" t="b">
        <f>AND(COUNTIF('Master list(no salts, metals)'!V2365,"&lt;=1"),IF(COUNTIF('Master list(no salts, metals)'!$K2365:$Y2365, "#N/A")=14,TRUE,FALSE))</f>
        <v>0</v>
      </c>
      <c r="W2373" t="b">
        <f>AND(COUNTIF('Master list(no salts, metals)'!W2365,"&lt;=1"),IF(COUNTIF('Master list(no salts, metals)'!$K2365:$Y2365, "#N/A")=14,TRUE,FALSE))</f>
        <v>0</v>
      </c>
      <c r="X2373" t="b">
        <f>AND(COUNTIF('Master list(no salts, metals)'!X2365,"&lt;=1"),IF(COUNTIF('Master list(no salts, metals)'!$K2365:$Y2365, "#N/A")=14,TRUE,FALSE))</f>
        <v>0</v>
      </c>
      <c r="Y2373" t="b">
        <f>AND(COUNTIF('Master list(no salts, metals)'!Y2365,"&lt;=1"),IF(COUNTIF('Master list(no salts, metals)'!$K2365:$Y2365, "#N/A")=14,TRUE,FALSE))</f>
        <v>0</v>
      </c>
    </row>
    <row r="2374" spans="11:25" x14ac:dyDescent="0.25">
      <c r="K2374" t="b">
        <f>AND(COUNTIF('Master list(no salts, metals)'!K2366,"&lt;=1"),IF(COUNTIF('Master list(no salts, metals)'!$K2366:$Y2366, "#N/A")=14,TRUE,FALSE))</f>
        <v>0</v>
      </c>
      <c r="L2374" t="b">
        <f>AND(COUNTIF('Master list(no salts, metals)'!L2366,"&lt;=1"),IF(COUNTIF('Master list(no salts, metals)'!$K2366:$Y2366, "#N/A")=14,TRUE,FALSE))</f>
        <v>0</v>
      </c>
      <c r="M2374" t="b">
        <f>AND(COUNTIF('Master list(no salts, metals)'!M2366,"&lt;=1"),IF(COUNTIF('Master list(no salts, metals)'!$K2366:$Y2366, "#N/A")=14,TRUE,FALSE))</f>
        <v>0</v>
      </c>
      <c r="N2374" t="b">
        <f>AND(COUNTIF('Master list(no salts, metals)'!N2366,"&lt;=1"),IF(COUNTIF('Master list(no salts, metals)'!$K2366:$Y2366, "#N/A")=14,TRUE,FALSE))</f>
        <v>0</v>
      </c>
      <c r="O2374" t="b">
        <f>AND(COUNTIF('Master list(no salts, metals)'!O2366,"&lt;=1"),IF(COUNTIF('Master list(no salts, metals)'!$K2366:$Y2366, "#N/A")=14,TRUE,FALSE))</f>
        <v>0</v>
      </c>
      <c r="P2374" t="b">
        <f>AND(COUNTIF('Master list(no salts, metals)'!P2366,"&lt;=1"),IF(COUNTIF('Master list(no salts, metals)'!$K2366:$Y2366, "#N/A")=14,TRUE,FALSE))</f>
        <v>0</v>
      </c>
      <c r="Q2374" t="b">
        <f>AND(COUNTIF('Master list(no salts, metals)'!Q2366,"&lt;=1"),IF(COUNTIF('Master list(no salts, metals)'!$K2366:$Y2366, "#N/A")=14,TRUE,FALSE))</f>
        <v>0</v>
      </c>
      <c r="R2374" t="b">
        <f>AND(COUNTIF('Master list(no salts, metals)'!R2366,"&lt;=1"),IF(COUNTIF('Master list(no salts, metals)'!$K2366:$Y2366, "#N/A")=14,TRUE,FALSE))</f>
        <v>0</v>
      </c>
      <c r="S2374" t="b">
        <f>AND(COUNTIF('Master list(no salts, metals)'!S2366,"&lt;=1"),IF(COUNTIF('Master list(no salts, metals)'!$K2366:$Y2366, "#N/A")=14,TRUE,FALSE))</f>
        <v>0</v>
      </c>
      <c r="T2374" t="b">
        <f>AND(COUNTIF('Master list(no salts, metals)'!T2366,"&lt;=1"),IF(COUNTIF('Master list(no salts, metals)'!$K2366:$Y2366, "#N/A")=14,TRUE,FALSE))</f>
        <v>0</v>
      </c>
      <c r="U2374" t="b">
        <f>AND(COUNTIF('Master list(no salts, metals)'!U2366,"&lt;=1"),IF(COUNTIF('Master list(no salts, metals)'!$K2366:$Y2366, "#N/A")=14,TRUE,FALSE))</f>
        <v>0</v>
      </c>
      <c r="V2374" t="b">
        <f>AND(COUNTIF('Master list(no salts, metals)'!V2366,"&lt;=1"),IF(COUNTIF('Master list(no salts, metals)'!$K2366:$Y2366, "#N/A")=14,TRUE,FALSE))</f>
        <v>0</v>
      </c>
      <c r="W2374" t="b">
        <f>AND(COUNTIF('Master list(no salts, metals)'!W2366,"&lt;=1"),IF(COUNTIF('Master list(no salts, metals)'!$K2366:$Y2366, "#N/A")=14,TRUE,FALSE))</f>
        <v>0</v>
      </c>
      <c r="X2374" t="b">
        <f>AND(COUNTIF('Master list(no salts, metals)'!X2366,"&lt;=1"),IF(COUNTIF('Master list(no salts, metals)'!$K2366:$Y2366, "#N/A")=14,TRUE,FALSE))</f>
        <v>0</v>
      </c>
      <c r="Y2374" t="b">
        <f>AND(COUNTIF('Master list(no salts, metals)'!Y2366,"&lt;=1"),IF(COUNTIF('Master list(no salts, metals)'!$K2366:$Y2366, "#N/A")=14,TRUE,FALSE))</f>
        <v>0</v>
      </c>
    </row>
    <row r="2375" spans="11:25" x14ac:dyDescent="0.25">
      <c r="K2375" t="b">
        <f>AND(COUNTIF('Master list(no salts, metals)'!K2367,"&lt;=1"),IF(COUNTIF('Master list(no salts, metals)'!$K2367:$Y2367, "#N/A")=14,TRUE,FALSE))</f>
        <v>0</v>
      </c>
      <c r="L2375" t="b">
        <f>AND(COUNTIF('Master list(no salts, metals)'!L2367,"&lt;=1"),IF(COUNTIF('Master list(no salts, metals)'!$K2367:$Y2367, "#N/A")=14,TRUE,FALSE))</f>
        <v>0</v>
      </c>
      <c r="M2375" t="b">
        <f>AND(COUNTIF('Master list(no salts, metals)'!M2367,"&lt;=1"),IF(COUNTIF('Master list(no salts, metals)'!$K2367:$Y2367, "#N/A")=14,TRUE,FALSE))</f>
        <v>0</v>
      </c>
      <c r="N2375" t="b">
        <f>AND(COUNTIF('Master list(no salts, metals)'!N2367,"&lt;=1"),IF(COUNTIF('Master list(no salts, metals)'!$K2367:$Y2367, "#N/A")=14,TRUE,FALSE))</f>
        <v>0</v>
      </c>
      <c r="O2375" t="b">
        <f>AND(COUNTIF('Master list(no salts, metals)'!O2367,"&lt;=1"),IF(COUNTIF('Master list(no salts, metals)'!$K2367:$Y2367, "#N/A")=14,TRUE,FALSE))</f>
        <v>0</v>
      </c>
      <c r="P2375" t="b">
        <f>AND(COUNTIF('Master list(no salts, metals)'!P2367,"&lt;=1"),IF(COUNTIF('Master list(no salts, metals)'!$K2367:$Y2367, "#N/A")=14,TRUE,FALSE))</f>
        <v>0</v>
      </c>
      <c r="Q2375" t="b">
        <f>AND(COUNTIF('Master list(no salts, metals)'!Q2367,"&lt;=1"),IF(COUNTIF('Master list(no salts, metals)'!$K2367:$Y2367, "#N/A")=14,TRUE,FALSE))</f>
        <v>0</v>
      </c>
      <c r="R2375" t="b">
        <f>AND(COUNTIF('Master list(no salts, metals)'!R2367,"&lt;=1"),IF(COUNTIF('Master list(no salts, metals)'!$K2367:$Y2367, "#N/A")=14,TRUE,FALSE))</f>
        <v>0</v>
      </c>
      <c r="S2375" t="b">
        <f>AND(COUNTIF('Master list(no salts, metals)'!S2367,"&lt;=1"),IF(COUNTIF('Master list(no salts, metals)'!$K2367:$Y2367, "#N/A")=14,TRUE,FALSE))</f>
        <v>0</v>
      </c>
      <c r="T2375" t="b">
        <f>AND(COUNTIF('Master list(no salts, metals)'!T2367,"&lt;=1"),IF(COUNTIF('Master list(no salts, metals)'!$K2367:$Y2367, "#N/A")=14,TRUE,FALSE))</f>
        <v>0</v>
      </c>
      <c r="U2375" t="b">
        <f>AND(COUNTIF('Master list(no salts, metals)'!U2367,"&lt;=1"),IF(COUNTIF('Master list(no salts, metals)'!$K2367:$Y2367, "#N/A")=14,TRUE,FALSE))</f>
        <v>0</v>
      </c>
      <c r="V2375" t="b">
        <f>AND(COUNTIF('Master list(no salts, metals)'!V2367,"&lt;=1"),IF(COUNTIF('Master list(no salts, metals)'!$K2367:$Y2367, "#N/A")=14,TRUE,FALSE))</f>
        <v>0</v>
      </c>
      <c r="W2375" t="b">
        <f>AND(COUNTIF('Master list(no salts, metals)'!W2367,"&lt;=1"),IF(COUNTIF('Master list(no salts, metals)'!$K2367:$Y2367, "#N/A")=14,TRUE,FALSE))</f>
        <v>1</v>
      </c>
      <c r="X2375" t="b">
        <f>AND(COUNTIF('Master list(no salts, metals)'!X2367,"&lt;=1"),IF(COUNTIF('Master list(no salts, metals)'!$K2367:$Y2367, "#N/A")=14,TRUE,FALSE))</f>
        <v>0</v>
      </c>
      <c r="Y2375" t="b">
        <f>AND(COUNTIF('Master list(no salts, metals)'!Y2367,"&lt;=1"),IF(COUNTIF('Master list(no salts, metals)'!$K2367:$Y2367, "#N/A")=14,TRUE,FALSE))</f>
        <v>0</v>
      </c>
    </row>
    <row r="2376" spans="11:25" x14ac:dyDescent="0.25">
      <c r="K2376" t="b">
        <f>AND(COUNTIF('Master list(no salts, metals)'!K2368,"&lt;=1"),IF(COUNTIF('Master list(no salts, metals)'!$K2368:$Y2368, "#N/A")=14,TRUE,FALSE))</f>
        <v>0</v>
      </c>
      <c r="L2376" t="b">
        <f>AND(COUNTIF('Master list(no salts, metals)'!L2368,"&lt;=1"),IF(COUNTIF('Master list(no salts, metals)'!$K2368:$Y2368, "#N/A")=14,TRUE,FALSE))</f>
        <v>0</v>
      </c>
      <c r="M2376" t="b">
        <f>AND(COUNTIF('Master list(no salts, metals)'!M2368,"&lt;=1"),IF(COUNTIF('Master list(no salts, metals)'!$K2368:$Y2368, "#N/A")=14,TRUE,FALSE))</f>
        <v>0</v>
      </c>
      <c r="N2376" t="b">
        <f>AND(COUNTIF('Master list(no salts, metals)'!N2368,"&lt;=1"),IF(COUNTIF('Master list(no salts, metals)'!$K2368:$Y2368, "#N/A")=14,TRUE,FALSE))</f>
        <v>0</v>
      </c>
      <c r="O2376" t="b">
        <f>AND(COUNTIF('Master list(no salts, metals)'!O2368,"&lt;=1"),IF(COUNTIF('Master list(no salts, metals)'!$K2368:$Y2368, "#N/A")=14,TRUE,FALSE))</f>
        <v>0</v>
      </c>
      <c r="P2376" t="b">
        <f>AND(COUNTIF('Master list(no salts, metals)'!P2368,"&lt;=1"),IF(COUNTIF('Master list(no salts, metals)'!$K2368:$Y2368, "#N/A")=14,TRUE,FALSE))</f>
        <v>0</v>
      </c>
      <c r="Q2376" t="b">
        <f>AND(COUNTIF('Master list(no salts, metals)'!Q2368,"&lt;=1"),IF(COUNTIF('Master list(no salts, metals)'!$K2368:$Y2368, "#N/A")=14,TRUE,FALSE))</f>
        <v>0</v>
      </c>
      <c r="R2376" t="b">
        <f>AND(COUNTIF('Master list(no salts, metals)'!R2368,"&lt;=1"),IF(COUNTIF('Master list(no salts, metals)'!$K2368:$Y2368, "#N/A")=14,TRUE,FALSE))</f>
        <v>0</v>
      </c>
      <c r="S2376" t="b">
        <f>AND(COUNTIF('Master list(no salts, metals)'!S2368,"&lt;=1"),IF(COUNTIF('Master list(no salts, metals)'!$K2368:$Y2368, "#N/A")=14,TRUE,FALSE))</f>
        <v>0</v>
      </c>
      <c r="T2376" t="b">
        <f>AND(COUNTIF('Master list(no salts, metals)'!T2368,"&lt;=1"),IF(COUNTIF('Master list(no salts, metals)'!$K2368:$Y2368, "#N/A")=14,TRUE,FALSE))</f>
        <v>0</v>
      </c>
      <c r="U2376" t="b">
        <f>AND(COUNTIF('Master list(no salts, metals)'!U2368,"&lt;=1"),IF(COUNTIF('Master list(no salts, metals)'!$K2368:$Y2368, "#N/A")=14,TRUE,FALSE))</f>
        <v>0</v>
      </c>
      <c r="V2376" t="b">
        <f>AND(COUNTIF('Master list(no salts, metals)'!V2368,"&lt;=1"),IF(COUNTIF('Master list(no salts, metals)'!$K2368:$Y2368, "#N/A")=14,TRUE,FALSE))</f>
        <v>0</v>
      </c>
      <c r="W2376" t="b">
        <f>AND(COUNTIF('Master list(no salts, metals)'!W2368,"&lt;=1"),IF(COUNTIF('Master list(no salts, metals)'!$K2368:$Y2368, "#N/A")=14,TRUE,FALSE))</f>
        <v>0</v>
      </c>
      <c r="X2376" t="b">
        <f>AND(COUNTIF('Master list(no salts, metals)'!X2368,"&lt;=1"),IF(COUNTIF('Master list(no salts, metals)'!$K2368:$Y2368, "#N/A")=14,TRUE,FALSE))</f>
        <v>1</v>
      </c>
      <c r="Y2376" t="b">
        <f>AND(COUNTIF('Master list(no salts, metals)'!Y2368,"&lt;=1"),IF(COUNTIF('Master list(no salts, metals)'!$K2368:$Y2368, "#N/A")=14,TRUE,FALSE))</f>
        <v>0</v>
      </c>
    </row>
    <row r="2377" spans="11:25" x14ac:dyDescent="0.25">
      <c r="K2377" t="b">
        <f>AND(COUNTIF('Master list(no salts, metals)'!K2369,"&lt;=1"),IF(COUNTIF('Master list(no salts, metals)'!$K2369:$Y2369, "#N/A")=14,TRUE,FALSE))</f>
        <v>0</v>
      </c>
      <c r="L2377" t="b">
        <f>AND(COUNTIF('Master list(no salts, metals)'!L2369,"&lt;=1"),IF(COUNTIF('Master list(no salts, metals)'!$K2369:$Y2369, "#N/A")=14,TRUE,FALSE))</f>
        <v>0</v>
      </c>
      <c r="M2377" t="b">
        <f>AND(COUNTIF('Master list(no salts, metals)'!M2369,"&lt;=1"),IF(COUNTIF('Master list(no salts, metals)'!$K2369:$Y2369, "#N/A")=14,TRUE,FALSE))</f>
        <v>0</v>
      </c>
      <c r="N2377" t="b">
        <f>AND(COUNTIF('Master list(no salts, metals)'!N2369,"&lt;=1"),IF(COUNTIF('Master list(no salts, metals)'!$K2369:$Y2369, "#N/A")=14,TRUE,FALSE))</f>
        <v>0</v>
      </c>
      <c r="O2377" t="b">
        <f>AND(COUNTIF('Master list(no salts, metals)'!O2369,"&lt;=1"),IF(COUNTIF('Master list(no salts, metals)'!$K2369:$Y2369, "#N/A")=14,TRUE,FALSE))</f>
        <v>0</v>
      </c>
      <c r="P2377" t="b">
        <f>AND(COUNTIF('Master list(no salts, metals)'!P2369,"&lt;=1"),IF(COUNTIF('Master list(no salts, metals)'!$K2369:$Y2369, "#N/A")=14,TRUE,FALSE))</f>
        <v>0</v>
      </c>
      <c r="Q2377" t="b">
        <f>AND(COUNTIF('Master list(no salts, metals)'!Q2369,"&lt;=1"),IF(COUNTIF('Master list(no salts, metals)'!$K2369:$Y2369, "#N/A")=14,TRUE,FALSE))</f>
        <v>0</v>
      </c>
      <c r="R2377" t="b">
        <f>AND(COUNTIF('Master list(no salts, metals)'!R2369,"&lt;=1"),IF(COUNTIF('Master list(no salts, metals)'!$K2369:$Y2369, "#N/A")=14,TRUE,FALSE))</f>
        <v>0</v>
      </c>
      <c r="S2377" t="b">
        <f>AND(COUNTIF('Master list(no salts, metals)'!S2369,"&lt;=1"),IF(COUNTIF('Master list(no salts, metals)'!$K2369:$Y2369, "#N/A")=14,TRUE,FALSE))</f>
        <v>0</v>
      </c>
      <c r="T2377" t="b">
        <f>AND(COUNTIF('Master list(no salts, metals)'!T2369,"&lt;=1"),IF(COUNTIF('Master list(no salts, metals)'!$K2369:$Y2369, "#N/A")=14,TRUE,FALSE))</f>
        <v>0</v>
      </c>
      <c r="U2377" t="b">
        <f>AND(COUNTIF('Master list(no salts, metals)'!U2369,"&lt;=1"),IF(COUNTIF('Master list(no salts, metals)'!$K2369:$Y2369, "#N/A")=14,TRUE,FALSE))</f>
        <v>0</v>
      </c>
      <c r="V2377" t="b">
        <f>AND(COUNTIF('Master list(no salts, metals)'!V2369,"&lt;=1"),IF(COUNTIF('Master list(no salts, metals)'!$K2369:$Y2369, "#N/A")=14,TRUE,FALSE))</f>
        <v>0</v>
      </c>
      <c r="W2377" t="b">
        <f>AND(COUNTIF('Master list(no salts, metals)'!W2369,"&lt;=1"),IF(COUNTIF('Master list(no salts, metals)'!$K2369:$Y2369, "#N/A")=14,TRUE,FALSE))</f>
        <v>0</v>
      </c>
      <c r="X2377" t="b">
        <f>AND(COUNTIF('Master list(no salts, metals)'!X2369,"&lt;=1"),IF(COUNTIF('Master list(no salts, metals)'!$K2369:$Y2369, "#N/A")=14,TRUE,FALSE))</f>
        <v>0</v>
      </c>
      <c r="Y2377" t="b">
        <f>AND(COUNTIF('Master list(no salts, metals)'!Y2369,"&lt;=1"),IF(COUNTIF('Master list(no salts, metals)'!$K2369:$Y2369, "#N/A")=14,TRUE,FALSE))</f>
        <v>0</v>
      </c>
    </row>
    <row r="2378" spans="11:25" x14ac:dyDescent="0.25">
      <c r="K2378" t="b">
        <f>AND(COUNTIF('Master list(no salts, metals)'!K2370,"&lt;=1"),IF(COUNTIF('Master list(no salts, metals)'!$K2370:$Y2370, "#N/A")=14,TRUE,FALSE))</f>
        <v>0</v>
      </c>
      <c r="L2378" t="b">
        <f>AND(COUNTIF('Master list(no salts, metals)'!L2370,"&lt;=1"),IF(COUNTIF('Master list(no salts, metals)'!$K2370:$Y2370, "#N/A")=14,TRUE,FALSE))</f>
        <v>0</v>
      </c>
      <c r="M2378" t="b">
        <f>AND(COUNTIF('Master list(no salts, metals)'!M2370,"&lt;=1"),IF(COUNTIF('Master list(no salts, metals)'!$K2370:$Y2370, "#N/A")=14,TRUE,FALSE))</f>
        <v>0</v>
      </c>
      <c r="N2378" t="b">
        <f>AND(COUNTIF('Master list(no salts, metals)'!N2370,"&lt;=1"),IF(COUNTIF('Master list(no salts, metals)'!$K2370:$Y2370, "#N/A")=14,TRUE,FALSE))</f>
        <v>0</v>
      </c>
      <c r="O2378" t="b">
        <f>AND(COUNTIF('Master list(no salts, metals)'!O2370,"&lt;=1"),IF(COUNTIF('Master list(no salts, metals)'!$K2370:$Y2370, "#N/A")=14,TRUE,FALSE))</f>
        <v>0</v>
      </c>
      <c r="P2378" t="b">
        <f>AND(COUNTIF('Master list(no salts, metals)'!P2370,"&lt;=1"),IF(COUNTIF('Master list(no salts, metals)'!$K2370:$Y2370, "#N/A")=14,TRUE,FALSE))</f>
        <v>0</v>
      </c>
      <c r="Q2378" t="b">
        <f>AND(COUNTIF('Master list(no salts, metals)'!Q2370,"&lt;=1"),IF(COUNTIF('Master list(no salts, metals)'!$K2370:$Y2370, "#N/A")=14,TRUE,FALSE))</f>
        <v>0</v>
      </c>
      <c r="R2378" t="b">
        <f>AND(COUNTIF('Master list(no salts, metals)'!R2370,"&lt;=1"),IF(COUNTIF('Master list(no salts, metals)'!$K2370:$Y2370, "#N/A")=14,TRUE,FALSE))</f>
        <v>0</v>
      </c>
      <c r="S2378" t="b">
        <f>AND(COUNTIF('Master list(no salts, metals)'!S2370,"&lt;=1"),IF(COUNTIF('Master list(no salts, metals)'!$K2370:$Y2370, "#N/A")=14,TRUE,FALSE))</f>
        <v>0</v>
      </c>
      <c r="T2378" t="b">
        <f>AND(COUNTIF('Master list(no salts, metals)'!T2370,"&lt;=1"),IF(COUNTIF('Master list(no salts, metals)'!$K2370:$Y2370, "#N/A")=14,TRUE,FALSE))</f>
        <v>0</v>
      </c>
      <c r="U2378" t="b">
        <f>AND(COUNTIF('Master list(no salts, metals)'!U2370,"&lt;=1"),IF(COUNTIF('Master list(no salts, metals)'!$K2370:$Y2370, "#N/A")=14,TRUE,FALSE))</f>
        <v>0</v>
      </c>
      <c r="V2378" t="b">
        <f>AND(COUNTIF('Master list(no salts, metals)'!V2370,"&lt;=1"),IF(COUNTIF('Master list(no salts, metals)'!$K2370:$Y2370, "#N/A")=14,TRUE,FALSE))</f>
        <v>0</v>
      </c>
      <c r="W2378" t="b">
        <f>AND(COUNTIF('Master list(no salts, metals)'!W2370,"&lt;=1"),IF(COUNTIF('Master list(no salts, metals)'!$K2370:$Y2370, "#N/A")=14,TRUE,FALSE))</f>
        <v>1</v>
      </c>
      <c r="X2378" t="b">
        <f>AND(COUNTIF('Master list(no salts, metals)'!X2370,"&lt;=1"),IF(COUNTIF('Master list(no salts, metals)'!$K2370:$Y2370, "#N/A")=14,TRUE,FALSE))</f>
        <v>0</v>
      </c>
      <c r="Y2378" t="b">
        <f>AND(COUNTIF('Master list(no salts, metals)'!Y2370,"&lt;=1"),IF(COUNTIF('Master list(no salts, metals)'!$K2370:$Y2370, "#N/A")=14,TRUE,FALSE))</f>
        <v>0</v>
      </c>
    </row>
    <row r="2379" spans="11:25" x14ac:dyDescent="0.25">
      <c r="K2379" t="b">
        <f>AND(COUNTIF('Master list(no salts, metals)'!K2371,"&lt;=1"),IF(COUNTIF('Master list(no salts, metals)'!$K2371:$Y2371, "#N/A")=14,TRUE,FALSE))</f>
        <v>0</v>
      </c>
      <c r="L2379" t="b">
        <f>AND(COUNTIF('Master list(no salts, metals)'!L2371,"&lt;=1"),IF(COUNTIF('Master list(no salts, metals)'!$K2371:$Y2371, "#N/A")=14,TRUE,FALSE))</f>
        <v>0</v>
      </c>
      <c r="M2379" t="b">
        <f>AND(COUNTIF('Master list(no salts, metals)'!M2371,"&lt;=1"),IF(COUNTIF('Master list(no salts, metals)'!$K2371:$Y2371, "#N/A")=14,TRUE,FALSE))</f>
        <v>0</v>
      </c>
      <c r="N2379" t="b">
        <f>AND(COUNTIF('Master list(no salts, metals)'!N2371,"&lt;=1"),IF(COUNTIF('Master list(no salts, metals)'!$K2371:$Y2371, "#N/A")=14,TRUE,FALSE))</f>
        <v>0</v>
      </c>
      <c r="O2379" t="b">
        <f>AND(COUNTIF('Master list(no salts, metals)'!O2371,"&lt;=1"),IF(COUNTIF('Master list(no salts, metals)'!$K2371:$Y2371, "#N/A")=14,TRUE,FALSE))</f>
        <v>0</v>
      </c>
      <c r="P2379" t="b">
        <f>AND(COUNTIF('Master list(no salts, metals)'!P2371,"&lt;=1"),IF(COUNTIF('Master list(no salts, metals)'!$K2371:$Y2371, "#N/A")=14,TRUE,FALSE))</f>
        <v>0</v>
      </c>
      <c r="Q2379" t="b">
        <f>AND(COUNTIF('Master list(no salts, metals)'!Q2371,"&lt;=1"),IF(COUNTIF('Master list(no salts, metals)'!$K2371:$Y2371, "#N/A")=14,TRUE,FALSE))</f>
        <v>0</v>
      </c>
      <c r="R2379" t="b">
        <f>AND(COUNTIF('Master list(no salts, metals)'!R2371,"&lt;=1"),IF(COUNTIF('Master list(no salts, metals)'!$K2371:$Y2371, "#N/A")=14,TRUE,FALSE))</f>
        <v>0</v>
      </c>
      <c r="S2379" t="b">
        <f>AND(COUNTIF('Master list(no salts, metals)'!S2371,"&lt;=1"),IF(COUNTIF('Master list(no salts, metals)'!$K2371:$Y2371, "#N/A")=14,TRUE,FALSE))</f>
        <v>0</v>
      </c>
      <c r="T2379" t="b">
        <f>AND(COUNTIF('Master list(no salts, metals)'!T2371,"&lt;=1"),IF(COUNTIF('Master list(no salts, metals)'!$K2371:$Y2371, "#N/A")=14,TRUE,FALSE))</f>
        <v>0</v>
      </c>
      <c r="U2379" t="b">
        <f>AND(COUNTIF('Master list(no salts, metals)'!U2371,"&lt;=1"),IF(COUNTIF('Master list(no salts, metals)'!$K2371:$Y2371, "#N/A")=14,TRUE,FALSE))</f>
        <v>0</v>
      </c>
      <c r="V2379" t="b">
        <f>AND(COUNTIF('Master list(no salts, metals)'!V2371,"&lt;=1"),IF(COUNTIF('Master list(no salts, metals)'!$K2371:$Y2371, "#N/A")=14,TRUE,FALSE))</f>
        <v>0</v>
      </c>
      <c r="W2379" t="b">
        <f>AND(COUNTIF('Master list(no salts, metals)'!W2371,"&lt;=1"),IF(COUNTIF('Master list(no salts, metals)'!$K2371:$Y2371, "#N/A")=14,TRUE,FALSE))</f>
        <v>0</v>
      </c>
      <c r="X2379" t="b">
        <f>AND(COUNTIF('Master list(no salts, metals)'!X2371,"&lt;=1"),IF(COUNTIF('Master list(no salts, metals)'!$K2371:$Y2371, "#N/A")=14,TRUE,FALSE))</f>
        <v>0</v>
      </c>
      <c r="Y2379" t="b">
        <f>AND(COUNTIF('Master list(no salts, metals)'!Y2371,"&lt;=1"),IF(COUNTIF('Master list(no salts, metals)'!$K2371:$Y2371, "#N/A")=14,TRUE,FALSE))</f>
        <v>0</v>
      </c>
    </row>
    <row r="2380" spans="11:25" x14ac:dyDescent="0.25">
      <c r="K2380" t="b">
        <f>AND(COUNTIF('Master list(no salts, metals)'!K2372,"&lt;=1"),IF(COUNTIF('Master list(no salts, metals)'!$K2372:$Y2372, "#N/A")=14,TRUE,FALSE))</f>
        <v>0</v>
      </c>
      <c r="L2380" t="b">
        <f>AND(COUNTIF('Master list(no salts, metals)'!L2372,"&lt;=1"),IF(COUNTIF('Master list(no salts, metals)'!$K2372:$Y2372, "#N/A")=14,TRUE,FALSE))</f>
        <v>0</v>
      </c>
      <c r="M2380" t="b">
        <f>AND(COUNTIF('Master list(no salts, metals)'!M2372,"&lt;=1"),IF(COUNTIF('Master list(no salts, metals)'!$K2372:$Y2372, "#N/A")=14,TRUE,FALSE))</f>
        <v>0</v>
      </c>
      <c r="N2380" t="b">
        <f>AND(COUNTIF('Master list(no salts, metals)'!N2372,"&lt;=1"),IF(COUNTIF('Master list(no salts, metals)'!$K2372:$Y2372, "#N/A")=14,TRUE,FALSE))</f>
        <v>0</v>
      </c>
      <c r="O2380" t="b">
        <f>AND(COUNTIF('Master list(no salts, metals)'!O2372,"&lt;=1"),IF(COUNTIF('Master list(no salts, metals)'!$K2372:$Y2372, "#N/A")=14,TRUE,FALSE))</f>
        <v>0</v>
      </c>
      <c r="P2380" t="b">
        <f>AND(COUNTIF('Master list(no salts, metals)'!P2372,"&lt;=1"),IF(COUNTIF('Master list(no salts, metals)'!$K2372:$Y2372, "#N/A")=14,TRUE,FALSE))</f>
        <v>0</v>
      </c>
      <c r="Q2380" t="b">
        <f>AND(COUNTIF('Master list(no salts, metals)'!Q2372,"&lt;=1"),IF(COUNTIF('Master list(no salts, metals)'!$K2372:$Y2372, "#N/A")=14,TRUE,FALSE))</f>
        <v>0</v>
      </c>
      <c r="R2380" t="b">
        <f>AND(COUNTIF('Master list(no salts, metals)'!R2372,"&lt;=1"),IF(COUNTIF('Master list(no salts, metals)'!$K2372:$Y2372, "#N/A")=14,TRUE,FALSE))</f>
        <v>0</v>
      </c>
      <c r="S2380" t="b">
        <f>AND(COUNTIF('Master list(no salts, metals)'!S2372,"&lt;=1"),IF(COUNTIF('Master list(no salts, metals)'!$K2372:$Y2372, "#N/A")=14,TRUE,FALSE))</f>
        <v>0</v>
      </c>
      <c r="T2380" t="b">
        <f>AND(COUNTIF('Master list(no salts, metals)'!T2372,"&lt;=1"),IF(COUNTIF('Master list(no salts, metals)'!$K2372:$Y2372, "#N/A")=14,TRUE,FALSE))</f>
        <v>0</v>
      </c>
      <c r="U2380" t="b">
        <f>AND(COUNTIF('Master list(no salts, metals)'!U2372,"&lt;=1"),IF(COUNTIF('Master list(no salts, metals)'!$K2372:$Y2372, "#N/A")=14,TRUE,FALSE))</f>
        <v>0</v>
      </c>
      <c r="V2380" t="b">
        <f>AND(COUNTIF('Master list(no salts, metals)'!V2372,"&lt;=1"),IF(COUNTIF('Master list(no salts, metals)'!$K2372:$Y2372, "#N/A")=14,TRUE,FALSE))</f>
        <v>0</v>
      </c>
      <c r="W2380" t="b">
        <f>AND(COUNTIF('Master list(no salts, metals)'!W2372,"&lt;=1"),IF(COUNTIF('Master list(no salts, metals)'!$K2372:$Y2372, "#N/A")=14,TRUE,FALSE))</f>
        <v>0</v>
      </c>
      <c r="X2380" t="b">
        <f>AND(COUNTIF('Master list(no salts, metals)'!X2372,"&lt;=1"),IF(COUNTIF('Master list(no salts, metals)'!$K2372:$Y2372, "#N/A")=14,TRUE,FALSE))</f>
        <v>0</v>
      </c>
      <c r="Y2380" t="b">
        <f>AND(COUNTIF('Master list(no salts, metals)'!Y2372,"&lt;=1"),IF(COUNTIF('Master list(no salts, metals)'!$K2372:$Y2372, "#N/A")=14,TRUE,FALSE))</f>
        <v>0</v>
      </c>
    </row>
    <row r="2381" spans="11:25" x14ac:dyDescent="0.25">
      <c r="K2381" t="b">
        <f>AND(COUNTIF('Master list(no salts, metals)'!K2373,"&lt;=1"),IF(COUNTIF('Master list(no salts, metals)'!$K2373:$Y2373, "#N/A")=14,TRUE,FALSE))</f>
        <v>0</v>
      </c>
      <c r="L2381" t="b">
        <f>AND(COUNTIF('Master list(no salts, metals)'!L2373,"&lt;=1"),IF(COUNTIF('Master list(no salts, metals)'!$K2373:$Y2373, "#N/A")=14,TRUE,FALSE))</f>
        <v>1</v>
      </c>
      <c r="M2381" t="b">
        <f>AND(COUNTIF('Master list(no salts, metals)'!M2373,"&lt;=1"),IF(COUNTIF('Master list(no salts, metals)'!$K2373:$Y2373, "#N/A")=14,TRUE,FALSE))</f>
        <v>0</v>
      </c>
      <c r="N2381" t="b">
        <f>AND(COUNTIF('Master list(no salts, metals)'!N2373,"&lt;=1"),IF(COUNTIF('Master list(no salts, metals)'!$K2373:$Y2373, "#N/A")=14,TRUE,FALSE))</f>
        <v>0</v>
      </c>
      <c r="O2381" t="b">
        <f>AND(COUNTIF('Master list(no salts, metals)'!O2373,"&lt;=1"),IF(COUNTIF('Master list(no salts, metals)'!$K2373:$Y2373, "#N/A")=14,TRUE,FALSE))</f>
        <v>0</v>
      </c>
      <c r="P2381" t="b">
        <f>AND(COUNTIF('Master list(no salts, metals)'!P2373,"&lt;=1"),IF(COUNTIF('Master list(no salts, metals)'!$K2373:$Y2373, "#N/A")=14,TRUE,FALSE))</f>
        <v>0</v>
      </c>
      <c r="Q2381" t="b">
        <f>AND(COUNTIF('Master list(no salts, metals)'!Q2373,"&lt;=1"),IF(COUNTIF('Master list(no salts, metals)'!$K2373:$Y2373, "#N/A")=14,TRUE,FALSE))</f>
        <v>0</v>
      </c>
      <c r="R2381" t="b">
        <f>AND(COUNTIF('Master list(no salts, metals)'!R2373,"&lt;=1"),IF(COUNTIF('Master list(no salts, metals)'!$K2373:$Y2373, "#N/A")=14,TRUE,FALSE))</f>
        <v>0</v>
      </c>
      <c r="S2381" t="b">
        <f>AND(COUNTIF('Master list(no salts, metals)'!S2373,"&lt;=1"),IF(COUNTIF('Master list(no salts, metals)'!$K2373:$Y2373, "#N/A")=14,TRUE,FALSE))</f>
        <v>0</v>
      </c>
      <c r="T2381" t="b">
        <f>AND(COUNTIF('Master list(no salts, metals)'!T2373,"&lt;=1"),IF(COUNTIF('Master list(no salts, metals)'!$K2373:$Y2373, "#N/A")=14,TRUE,FALSE))</f>
        <v>0</v>
      </c>
      <c r="U2381" t="b">
        <f>AND(COUNTIF('Master list(no salts, metals)'!U2373,"&lt;=1"),IF(COUNTIF('Master list(no salts, metals)'!$K2373:$Y2373, "#N/A")=14,TRUE,FALSE))</f>
        <v>0</v>
      </c>
      <c r="V2381" t="b">
        <f>AND(COUNTIF('Master list(no salts, metals)'!V2373,"&lt;=1"),IF(COUNTIF('Master list(no salts, metals)'!$K2373:$Y2373, "#N/A")=14,TRUE,FALSE))</f>
        <v>0</v>
      </c>
      <c r="W2381" t="b">
        <f>AND(COUNTIF('Master list(no salts, metals)'!W2373,"&lt;=1"),IF(COUNTIF('Master list(no salts, metals)'!$K2373:$Y2373, "#N/A")=14,TRUE,FALSE))</f>
        <v>0</v>
      </c>
      <c r="X2381" t="b">
        <f>AND(COUNTIF('Master list(no salts, metals)'!X2373,"&lt;=1"),IF(COUNTIF('Master list(no salts, metals)'!$K2373:$Y2373, "#N/A")=14,TRUE,FALSE))</f>
        <v>0</v>
      </c>
      <c r="Y2381" t="b">
        <f>AND(COUNTIF('Master list(no salts, metals)'!Y2373,"&lt;=1"),IF(COUNTIF('Master list(no salts, metals)'!$K2373:$Y2373, "#N/A")=14,TRUE,FALSE))</f>
        <v>0</v>
      </c>
    </row>
    <row r="2382" spans="11:25" x14ac:dyDescent="0.25">
      <c r="K2382" t="b">
        <f>AND(COUNTIF('Master list(no salts, metals)'!K2374,"&lt;=1"),IF(COUNTIF('Master list(no salts, metals)'!$K2374:$Y2374, "#N/A")=14,TRUE,FALSE))</f>
        <v>0</v>
      </c>
      <c r="L2382" t="b">
        <f>AND(COUNTIF('Master list(no salts, metals)'!L2374,"&lt;=1"),IF(COUNTIF('Master list(no salts, metals)'!$K2374:$Y2374, "#N/A")=14,TRUE,FALSE))</f>
        <v>0</v>
      </c>
      <c r="M2382" t="b">
        <f>AND(COUNTIF('Master list(no salts, metals)'!M2374,"&lt;=1"),IF(COUNTIF('Master list(no salts, metals)'!$K2374:$Y2374, "#N/A")=14,TRUE,FALSE))</f>
        <v>0</v>
      </c>
      <c r="N2382" t="b">
        <f>AND(COUNTIF('Master list(no salts, metals)'!N2374,"&lt;=1"),IF(COUNTIF('Master list(no salts, metals)'!$K2374:$Y2374, "#N/A")=14,TRUE,FALSE))</f>
        <v>0</v>
      </c>
      <c r="O2382" t="b">
        <f>AND(COUNTIF('Master list(no salts, metals)'!O2374,"&lt;=1"),IF(COUNTIF('Master list(no salts, metals)'!$K2374:$Y2374, "#N/A")=14,TRUE,FALSE))</f>
        <v>0</v>
      </c>
      <c r="P2382" t="b">
        <f>AND(COUNTIF('Master list(no salts, metals)'!P2374,"&lt;=1"),IF(COUNTIF('Master list(no salts, metals)'!$K2374:$Y2374, "#N/A")=14,TRUE,FALSE))</f>
        <v>0</v>
      </c>
      <c r="Q2382" t="b">
        <f>AND(COUNTIF('Master list(no salts, metals)'!Q2374,"&lt;=1"),IF(COUNTIF('Master list(no salts, metals)'!$K2374:$Y2374, "#N/A")=14,TRUE,FALSE))</f>
        <v>0</v>
      </c>
      <c r="R2382" t="b">
        <f>AND(COUNTIF('Master list(no salts, metals)'!R2374,"&lt;=1"),IF(COUNTIF('Master list(no salts, metals)'!$K2374:$Y2374, "#N/A")=14,TRUE,FALSE))</f>
        <v>0</v>
      </c>
      <c r="S2382" t="b">
        <f>AND(COUNTIF('Master list(no salts, metals)'!S2374,"&lt;=1"),IF(COUNTIF('Master list(no salts, metals)'!$K2374:$Y2374, "#N/A")=14,TRUE,FALSE))</f>
        <v>0</v>
      </c>
      <c r="T2382" t="b">
        <f>AND(COUNTIF('Master list(no salts, metals)'!T2374,"&lt;=1"),IF(COUNTIF('Master list(no salts, metals)'!$K2374:$Y2374, "#N/A")=14,TRUE,FALSE))</f>
        <v>0</v>
      </c>
      <c r="U2382" t="b">
        <f>AND(COUNTIF('Master list(no salts, metals)'!U2374,"&lt;=1"),IF(COUNTIF('Master list(no salts, metals)'!$K2374:$Y2374, "#N/A")=14,TRUE,FALSE))</f>
        <v>0</v>
      </c>
      <c r="V2382" t="b">
        <f>AND(COUNTIF('Master list(no salts, metals)'!V2374,"&lt;=1"),IF(COUNTIF('Master list(no salts, metals)'!$K2374:$Y2374, "#N/A")=14,TRUE,FALSE))</f>
        <v>0</v>
      </c>
      <c r="W2382" t="b">
        <f>AND(COUNTIF('Master list(no salts, metals)'!W2374,"&lt;=1"),IF(COUNTIF('Master list(no salts, metals)'!$K2374:$Y2374, "#N/A")=14,TRUE,FALSE))</f>
        <v>0</v>
      </c>
      <c r="X2382" t="b">
        <f>AND(COUNTIF('Master list(no salts, metals)'!X2374,"&lt;=1"),IF(COUNTIF('Master list(no salts, metals)'!$K2374:$Y2374, "#N/A")=14,TRUE,FALSE))</f>
        <v>1</v>
      </c>
      <c r="Y2382" t="b">
        <f>AND(COUNTIF('Master list(no salts, metals)'!Y2374,"&lt;=1"),IF(COUNTIF('Master list(no salts, metals)'!$K2374:$Y2374, "#N/A")=14,TRUE,FALSE))</f>
        <v>0</v>
      </c>
    </row>
    <row r="2383" spans="11:25" x14ac:dyDescent="0.25">
      <c r="K2383" t="b">
        <f>AND(COUNTIF('Master list(no salts, metals)'!K2375,"&lt;=1"),IF(COUNTIF('Master list(no salts, metals)'!$K2375:$Y2375, "#N/A")=14,TRUE,FALSE))</f>
        <v>0</v>
      </c>
      <c r="L2383" t="b">
        <f>AND(COUNTIF('Master list(no salts, metals)'!L2375,"&lt;=1"),IF(COUNTIF('Master list(no salts, metals)'!$K2375:$Y2375, "#N/A")=14,TRUE,FALSE))</f>
        <v>0</v>
      </c>
      <c r="M2383" t="b">
        <f>AND(COUNTIF('Master list(no salts, metals)'!M2375,"&lt;=1"),IF(COUNTIF('Master list(no salts, metals)'!$K2375:$Y2375, "#N/A")=14,TRUE,FALSE))</f>
        <v>0</v>
      </c>
      <c r="N2383" t="b">
        <f>AND(COUNTIF('Master list(no salts, metals)'!N2375,"&lt;=1"),IF(COUNTIF('Master list(no salts, metals)'!$K2375:$Y2375, "#N/A")=14,TRUE,FALSE))</f>
        <v>0</v>
      </c>
      <c r="O2383" t="b">
        <f>AND(COUNTIF('Master list(no salts, metals)'!O2375,"&lt;=1"),IF(COUNTIF('Master list(no salts, metals)'!$K2375:$Y2375, "#N/A")=14,TRUE,FALSE))</f>
        <v>0</v>
      </c>
      <c r="P2383" t="b">
        <f>AND(COUNTIF('Master list(no salts, metals)'!P2375,"&lt;=1"),IF(COUNTIF('Master list(no salts, metals)'!$K2375:$Y2375, "#N/A")=14,TRUE,FALSE))</f>
        <v>0</v>
      </c>
      <c r="Q2383" t="b">
        <f>AND(COUNTIF('Master list(no salts, metals)'!Q2375,"&lt;=1"),IF(COUNTIF('Master list(no salts, metals)'!$K2375:$Y2375, "#N/A")=14,TRUE,FALSE))</f>
        <v>0</v>
      </c>
      <c r="R2383" t="b">
        <f>AND(COUNTIF('Master list(no salts, metals)'!R2375,"&lt;=1"),IF(COUNTIF('Master list(no salts, metals)'!$K2375:$Y2375, "#N/A")=14,TRUE,FALSE))</f>
        <v>0</v>
      </c>
      <c r="S2383" t="b">
        <f>AND(COUNTIF('Master list(no salts, metals)'!S2375,"&lt;=1"),IF(COUNTIF('Master list(no salts, metals)'!$K2375:$Y2375, "#N/A")=14,TRUE,FALSE))</f>
        <v>0</v>
      </c>
      <c r="T2383" t="b">
        <f>AND(COUNTIF('Master list(no salts, metals)'!T2375,"&lt;=1"),IF(COUNTIF('Master list(no salts, metals)'!$K2375:$Y2375, "#N/A")=14,TRUE,FALSE))</f>
        <v>0</v>
      </c>
      <c r="U2383" t="b">
        <f>AND(COUNTIF('Master list(no salts, metals)'!U2375,"&lt;=1"),IF(COUNTIF('Master list(no salts, metals)'!$K2375:$Y2375, "#N/A")=14,TRUE,FALSE))</f>
        <v>0</v>
      </c>
      <c r="V2383" t="b">
        <f>AND(COUNTIF('Master list(no salts, metals)'!V2375,"&lt;=1"),IF(COUNTIF('Master list(no salts, metals)'!$K2375:$Y2375, "#N/A")=14,TRUE,FALSE))</f>
        <v>0</v>
      </c>
      <c r="W2383" t="b">
        <f>AND(COUNTIF('Master list(no salts, metals)'!W2375,"&lt;=1"),IF(COUNTIF('Master list(no salts, metals)'!$K2375:$Y2375, "#N/A")=14,TRUE,FALSE))</f>
        <v>1</v>
      </c>
      <c r="X2383" t="b">
        <f>AND(COUNTIF('Master list(no salts, metals)'!X2375,"&lt;=1"),IF(COUNTIF('Master list(no salts, metals)'!$K2375:$Y2375, "#N/A")=14,TRUE,FALSE))</f>
        <v>0</v>
      </c>
      <c r="Y2383" t="b">
        <f>AND(COUNTIF('Master list(no salts, metals)'!Y2375,"&lt;=1"),IF(COUNTIF('Master list(no salts, metals)'!$K2375:$Y2375, "#N/A")=14,TRUE,FALSE))</f>
        <v>0</v>
      </c>
    </row>
    <row r="2384" spans="11:25" x14ac:dyDescent="0.25">
      <c r="K2384" t="b">
        <f>AND(COUNTIF('Master list(no salts, metals)'!K2376,"&lt;=1"),IF(COUNTIF('Master list(no salts, metals)'!$K2376:$Y2376, "#N/A")=14,TRUE,FALSE))</f>
        <v>0</v>
      </c>
      <c r="L2384" t="b">
        <f>AND(COUNTIF('Master list(no salts, metals)'!L2376,"&lt;=1"),IF(COUNTIF('Master list(no salts, metals)'!$K2376:$Y2376, "#N/A")=14,TRUE,FALSE))</f>
        <v>0</v>
      </c>
      <c r="M2384" t="b">
        <f>AND(COUNTIF('Master list(no salts, metals)'!M2376,"&lt;=1"),IF(COUNTIF('Master list(no salts, metals)'!$K2376:$Y2376, "#N/A")=14,TRUE,FALSE))</f>
        <v>0</v>
      </c>
      <c r="N2384" t="b">
        <f>AND(COUNTIF('Master list(no salts, metals)'!N2376,"&lt;=1"),IF(COUNTIF('Master list(no salts, metals)'!$K2376:$Y2376, "#N/A")=14,TRUE,FALSE))</f>
        <v>0</v>
      </c>
      <c r="O2384" t="b">
        <f>AND(COUNTIF('Master list(no salts, metals)'!O2376,"&lt;=1"),IF(COUNTIF('Master list(no salts, metals)'!$K2376:$Y2376, "#N/A")=14,TRUE,FALSE))</f>
        <v>0</v>
      </c>
      <c r="P2384" t="b">
        <f>AND(COUNTIF('Master list(no salts, metals)'!P2376,"&lt;=1"),IF(COUNTIF('Master list(no salts, metals)'!$K2376:$Y2376, "#N/A")=14,TRUE,FALSE))</f>
        <v>0</v>
      </c>
      <c r="Q2384" t="b">
        <f>AND(COUNTIF('Master list(no salts, metals)'!Q2376,"&lt;=1"),IF(COUNTIF('Master list(no salts, metals)'!$K2376:$Y2376, "#N/A")=14,TRUE,FALSE))</f>
        <v>0</v>
      </c>
      <c r="R2384" t="b">
        <f>AND(COUNTIF('Master list(no salts, metals)'!R2376,"&lt;=1"),IF(COUNTIF('Master list(no salts, metals)'!$K2376:$Y2376, "#N/A")=14,TRUE,FALSE))</f>
        <v>0</v>
      </c>
      <c r="S2384" t="b">
        <f>AND(COUNTIF('Master list(no salts, metals)'!S2376,"&lt;=1"),IF(COUNTIF('Master list(no salts, metals)'!$K2376:$Y2376, "#N/A")=14,TRUE,FALSE))</f>
        <v>0</v>
      </c>
      <c r="T2384" t="b">
        <f>AND(COUNTIF('Master list(no salts, metals)'!T2376,"&lt;=1"),IF(COUNTIF('Master list(no salts, metals)'!$K2376:$Y2376, "#N/A")=14,TRUE,FALSE))</f>
        <v>0</v>
      </c>
      <c r="U2384" t="b">
        <f>AND(COUNTIF('Master list(no salts, metals)'!U2376,"&lt;=1"),IF(COUNTIF('Master list(no salts, metals)'!$K2376:$Y2376, "#N/A")=14,TRUE,FALSE))</f>
        <v>0</v>
      </c>
      <c r="V2384" t="b">
        <f>AND(COUNTIF('Master list(no salts, metals)'!V2376,"&lt;=1"),IF(COUNTIF('Master list(no salts, metals)'!$K2376:$Y2376, "#N/A")=14,TRUE,FALSE))</f>
        <v>0</v>
      </c>
      <c r="W2384" t="b">
        <f>AND(COUNTIF('Master list(no salts, metals)'!W2376,"&lt;=1"),IF(COUNTIF('Master list(no salts, metals)'!$K2376:$Y2376, "#N/A")=14,TRUE,FALSE))</f>
        <v>0</v>
      </c>
      <c r="X2384" t="b">
        <f>AND(COUNTIF('Master list(no salts, metals)'!X2376,"&lt;=1"),IF(COUNTIF('Master list(no salts, metals)'!$K2376:$Y2376, "#N/A")=14,TRUE,FALSE))</f>
        <v>0</v>
      </c>
      <c r="Y2384" t="b">
        <f>AND(COUNTIF('Master list(no salts, metals)'!Y2376,"&lt;=1"),IF(COUNTIF('Master list(no salts, metals)'!$K2376:$Y2376, "#N/A")=14,TRUE,FALSE))</f>
        <v>1</v>
      </c>
    </row>
    <row r="2385" spans="11:25" x14ac:dyDescent="0.25">
      <c r="K2385" t="b">
        <f>AND(COUNTIF('Master list(no salts, metals)'!K2377,"&lt;=1"),IF(COUNTIF('Master list(no salts, metals)'!$K2377:$Y2377, "#N/A")=14,TRUE,FALSE))</f>
        <v>0</v>
      </c>
      <c r="L2385" t="b">
        <f>AND(COUNTIF('Master list(no salts, metals)'!L2377,"&lt;=1"),IF(COUNTIF('Master list(no salts, metals)'!$K2377:$Y2377, "#N/A")=14,TRUE,FALSE))</f>
        <v>0</v>
      </c>
      <c r="M2385" t="b">
        <f>AND(COUNTIF('Master list(no salts, metals)'!M2377,"&lt;=1"),IF(COUNTIF('Master list(no salts, metals)'!$K2377:$Y2377, "#N/A")=14,TRUE,FALSE))</f>
        <v>0</v>
      </c>
      <c r="N2385" t="b">
        <f>AND(COUNTIF('Master list(no salts, metals)'!N2377,"&lt;=1"),IF(COUNTIF('Master list(no salts, metals)'!$K2377:$Y2377, "#N/A")=14,TRUE,FALSE))</f>
        <v>0</v>
      </c>
      <c r="O2385" t="b">
        <f>AND(COUNTIF('Master list(no salts, metals)'!O2377,"&lt;=1"),IF(COUNTIF('Master list(no salts, metals)'!$K2377:$Y2377, "#N/A")=14,TRUE,FALSE))</f>
        <v>0</v>
      </c>
      <c r="P2385" t="b">
        <f>AND(COUNTIF('Master list(no salts, metals)'!P2377,"&lt;=1"),IF(COUNTIF('Master list(no salts, metals)'!$K2377:$Y2377, "#N/A")=14,TRUE,FALSE))</f>
        <v>0</v>
      </c>
      <c r="Q2385" t="b">
        <f>AND(COUNTIF('Master list(no salts, metals)'!Q2377,"&lt;=1"),IF(COUNTIF('Master list(no salts, metals)'!$K2377:$Y2377, "#N/A")=14,TRUE,FALSE))</f>
        <v>0</v>
      </c>
      <c r="R2385" t="b">
        <f>AND(COUNTIF('Master list(no salts, metals)'!R2377,"&lt;=1"),IF(COUNTIF('Master list(no salts, metals)'!$K2377:$Y2377, "#N/A")=14,TRUE,FALSE))</f>
        <v>0</v>
      </c>
      <c r="S2385" t="b">
        <f>AND(COUNTIF('Master list(no salts, metals)'!S2377,"&lt;=1"),IF(COUNTIF('Master list(no salts, metals)'!$K2377:$Y2377, "#N/A")=14,TRUE,FALSE))</f>
        <v>0</v>
      </c>
      <c r="T2385" t="b">
        <f>AND(COUNTIF('Master list(no salts, metals)'!T2377,"&lt;=1"),IF(COUNTIF('Master list(no salts, metals)'!$K2377:$Y2377, "#N/A")=14,TRUE,FALSE))</f>
        <v>0</v>
      </c>
      <c r="U2385" t="b">
        <f>AND(COUNTIF('Master list(no salts, metals)'!U2377,"&lt;=1"),IF(COUNTIF('Master list(no salts, metals)'!$K2377:$Y2377, "#N/A")=14,TRUE,FALSE))</f>
        <v>0</v>
      </c>
      <c r="V2385" t="b">
        <f>AND(COUNTIF('Master list(no salts, metals)'!V2377,"&lt;=1"),IF(COUNTIF('Master list(no salts, metals)'!$K2377:$Y2377, "#N/A")=14,TRUE,FALSE))</f>
        <v>0</v>
      </c>
      <c r="W2385" t="b">
        <f>AND(COUNTIF('Master list(no salts, metals)'!W2377,"&lt;=1"),IF(COUNTIF('Master list(no salts, metals)'!$K2377:$Y2377, "#N/A")=14,TRUE,FALSE))</f>
        <v>1</v>
      </c>
      <c r="X2385" t="b">
        <f>AND(COUNTIF('Master list(no salts, metals)'!X2377,"&lt;=1"),IF(COUNTIF('Master list(no salts, metals)'!$K2377:$Y2377, "#N/A")=14,TRUE,FALSE))</f>
        <v>0</v>
      </c>
      <c r="Y2385" t="b">
        <f>AND(COUNTIF('Master list(no salts, metals)'!Y2377,"&lt;=1"),IF(COUNTIF('Master list(no salts, metals)'!$K2377:$Y2377, "#N/A")=14,TRUE,FALSE))</f>
        <v>0</v>
      </c>
    </row>
    <row r="2386" spans="11:25" x14ac:dyDescent="0.25">
      <c r="K2386" t="b">
        <f>AND(COUNTIF('Master list(no salts, metals)'!K2378,"&lt;=1"),IF(COUNTIF('Master list(no salts, metals)'!$K2378:$Y2378, "#N/A")=14,TRUE,FALSE))</f>
        <v>0</v>
      </c>
      <c r="L2386" t="b">
        <f>AND(COUNTIF('Master list(no salts, metals)'!L2378,"&lt;=1"),IF(COUNTIF('Master list(no salts, metals)'!$K2378:$Y2378, "#N/A")=14,TRUE,FALSE))</f>
        <v>0</v>
      </c>
      <c r="M2386" t="b">
        <f>AND(COUNTIF('Master list(no salts, metals)'!M2378,"&lt;=1"),IF(COUNTIF('Master list(no salts, metals)'!$K2378:$Y2378, "#N/A")=14,TRUE,FALSE))</f>
        <v>0</v>
      </c>
      <c r="N2386" t="b">
        <f>AND(COUNTIF('Master list(no salts, metals)'!N2378,"&lt;=1"),IF(COUNTIF('Master list(no salts, metals)'!$K2378:$Y2378, "#N/A")=14,TRUE,FALSE))</f>
        <v>0</v>
      </c>
      <c r="O2386" t="b">
        <f>AND(COUNTIF('Master list(no salts, metals)'!O2378,"&lt;=1"),IF(COUNTIF('Master list(no salts, metals)'!$K2378:$Y2378, "#N/A")=14,TRUE,FALSE))</f>
        <v>0</v>
      </c>
      <c r="P2386" t="b">
        <f>AND(COUNTIF('Master list(no salts, metals)'!P2378,"&lt;=1"),IF(COUNTIF('Master list(no salts, metals)'!$K2378:$Y2378, "#N/A")=14,TRUE,FALSE))</f>
        <v>0</v>
      </c>
      <c r="Q2386" t="b">
        <f>AND(COUNTIF('Master list(no salts, metals)'!Q2378,"&lt;=1"),IF(COUNTIF('Master list(no salts, metals)'!$K2378:$Y2378, "#N/A")=14,TRUE,FALSE))</f>
        <v>0</v>
      </c>
      <c r="R2386" t="b">
        <f>AND(COUNTIF('Master list(no salts, metals)'!R2378,"&lt;=1"),IF(COUNTIF('Master list(no salts, metals)'!$K2378:$Y2378, "#N/A")=14,TRUE,FALSE))</f>
        <v>0</v>
      </c>
      <c r="S2386" t="b">
        <f>AND(COUNTIF('Master list(no salts, metals)'!S2378,"&lt;=1"),IF(COUNTIF('Master list(no salts, metals)'!$K2378:$Y2378, "#N/A")=14,TRUE,FALSE))</f>
        <v>0</v>
      </c>
      <c r="T2386" t="b">
        <f>AND(COUNTIF('Master list(no salts, metals)'!T2378,"&lt;=1"),IF(COUNTIF('Master list(no salts, metals)'!$K2378:$Y2378, "#N/A")=14,TRUE,FALSE))</f>
        <v>1</v>
      </c>
      <c r="U2386" t="b">
        <f>AND(COUNTIF('Master list(no salts, metals)'!U2378,"&lt;=1"),IF(COUNTIF('Master list(no salts, metals)'!$K2378:$Y2378, "#N/A")=14,TRUE,FALSE))</f>
        <v>0</v>
      </c>
      <c r="V2386" t="b">
        <f>AND(COUNTIF('Master list(no salts, metals)'!V2378,"&lt;=1"),IF(COUNTIF('Master list(no salts, metals)'!$K2378:$Y2378, "#N/A")=14,TRUE,FALSE))</f>
        <v>0</v>
      </c>
      <c r="W2386" t="b">
        <f>AND(COUNTIF('Master list(no salts, metals)'!W2378,"&lt;=1"),IF(COUNTIF('Master list(no salts, metals)'!$K2378:$Y2378, "#N/A")=14,TRUE,FALSE))</f>
        <v>0</v>
      </c>
      <c r="X2386" t="b">
        <f>AND(COUNTIF('Master list(no salts, metals)'!X2378,"&lt;=1"),IF(COUNTIF('Master list(no salts, metals)'!$K2378:$Y2378, "#N/A")=14,TRUE,FALSE))</f>
        <v>0</v>
      </c>
      <c r="Y2386" t="b">
        <f>AND(COUNTIF('Master list(no salts, metals)'!Y2378,"&lt;=1"),IF(COUNTIF('Master list(no salts, metals)'!$K2378:$Y2378, "#N/A")=14,TRUE,FALSE))</f>
        <v>0</v>
      </c>
    </row>
    <row r="2387" spans="11:25" x14ac:dyDescent="0.25">
      <c r="K2387" t="b">
        <f>AND(COUNTIF('Master list(no salts, metals)'!K2379,"&lt;=1"),IF(COUNTIF('Master list(no salts, metals)'!$K2379:$Y2379, "#N/A")=14,TRUE,FALSE))</f>
        <v>0</v>
      </c>
      <c r="L2387" t="b">
        <f>AND(COUNTIF('Master list(no salts, metals)'!L2379,"&lt;=1"),IF(COUNTIF('Master list(no salts, metals)'!$K2379:$Y2379, "#N/A")=14,TRUE,FALSE))</f>
        <v>0</v>
      </c>
      <c r="M2387" t="b">
        <f>AND(COUNTIF('Master list(no salts, metals)'!M2379,"&lt;=1"),IF(COUNTIF('Master list(no salts, metals)'!$K2379:$Y2379, "#N/A")=14,TRUE,FALSE))</f>
        <v>0</v>
      </c>
      <c r="N2387" t="b">
        <f>AND(COUNTIF('Master list(no salts, metals)'!N2379,"&lt;=1"),IF(COUNTIF('Master list(no salts, metals)'!$K2379:$Y2379, "#N/A")=14,TRUE,FALSE))</f>
        <v>0</v>
      </c>
      <c r="O2387" t="b">
        <f>AND(COUNTIF('Master list(no salts, metals)'!O2379,"&lt;=1"),IF(COUNTIF('Master list(no salts, metals)'!$K2379:$Y2379, "#N/A")=14,TRUE,FALSE))</f>
        <v>0</v>
      </c>
      <c r="P2387" t="b">
        <f>AND(COUNTIF('Master list(no salts, metals)'!P2379,"&lt;=1"),IF(COUNTIF('Master list(no salts, metals)'!$K2379:$Y2379, "#N/A")=14,TRUE,FALSE))</f>
        <v>0</v>
      </c>
      <c r="Q2387" t="b">
        <f>AND(COUNTIF('Master list(no salts, metals)'!Q2379,"&lt;=1"),IF(COUNTIF('Master list(no salts, metals)'!$K2379:$Y2379, "#N/A")=14,TRUE,FALSE))</f>
        <v>0</v>
      </c>
      <c r="R2387" t="b">
        <f>AND(COUNTIF('Master list(no salts, metals)'!R2379,"&lt;=1"),IF(COUNTIF('Master list(no salts, metals)'!$K2379:$Y2379, "#N/A")=14,TRUE,FALSE))</f>
        <v>0</v>
      </c>
      <c r="S2387" t="b">
        <f>AND(COUNTIF('Master list(no salts, metals)'!S2379,"&lt;=1"),IF(COUNTIF('Master list(no salts, metals)'!$K2379:$Y2379, "#N/A")=14,TRUE,FALSE))</f>
        <v>0</v>
      </c>
      <c r="T2387" t="b">
        <f>AND(COUNTIF('Master list(no salts, metals)'!T2379,"&lt;=1"),IF(COUNTIF('Master list(no salts, metals)'!$K2379:$Y2379, "#N/A")=14,TRUE,FALSE))</f>
        <v>1</v>
      </c>
      <c r="U2387" t="b">
        <f>AND(COUNTIF('Master list(no salts, metals)'!U2379,"&lt;=1"),IF(COUNTIF('Master list(no salts, metals)'!$K2379:$Y2379, "#N/A")=14,TRUE,FALSE))</f>
        <v>0</v>
      </c>
      <c r="V2387" t="b">
        <f>AND(COUNTIF('Master list(no salts, metals)'!V2379,"&lt;=1"),IF(COUNTIF('Master list(no salts, metals)'!$K2379:$Y2379, "#N/A")=14,TRUE,FALSE))</f>
        <v>0</v>
      </c>
      <c r="W2387" t="b">
        <f>AND(COUNTIF('Master list(no salts, metals)'!W2379,"&lt;=1"),IF(COUNTIF('Master list(no salts, metals)'!$K2379:$Y2379, "#N/A")=14,TRUE,FALSE))</f>
        <v>0</v>
      </c>
      <c r="X2387" t="b">
        <f>AND(COUNTIF('Master list(no salts, metals)'!X2379,"&lt;=1"),IF(COUNTIF('Master list(no salts, metals)'!$K2379:$Y2379, "#N/A")=14,TRUE,FALSE))</f>
        <v>0</v>
      </c>
      <c r="Y2387" t="b">
        <f>AND(COUNTIF('Master list(no salts, metals)'!Y2379,"&lt;=1"),IF(COUNTIF('Master list(no salts, metals)'!$K2379:$Y2379, "#N/A")=14,TRUE,FALSE))</f>
        <v>0</v>
      </c>
    </row>
    <row r="2388" spans="11:25" x14ac:dyDescent="0.25">
      <c r="K2388" t="b">
        <f>AND(COUNTIF('Master list(no salts, metals)'!K2380,"&lt;=1"),IF(COUNTIF('Master list(no salts, metals)'!$K2380:$Y2380, "#N/A")=14,TRUE,FALSE))</f>
        <v>0</v>
      </c>
      <c r="L2388" t="b">
        <f>AND(COUNTIF('Master list(no salts, metals)'!L2380,"&lt;=1"),IF(COUNTIF('Master list(no salts, metals)'!$K2380:$Y2380, "#N/A")=14,TRUE,FALSE))</f>
        <v>0</v>
      </c>
      <c r="M2388" t="b">
        <f>AND(COUNTIF('Master list(no salts, metals)'!M2380,"&lt;=1"),IF(COUNTIF('Master list(no salts, metals)'!$K2380:$Y2380, "#N/A")=14,TRUE,FALSE))</f>
        <v>0</v>
      </c>
      <c r="N2388" t="b">
        <f>AND(COUNTIF('Master list(no salts, metals)'!N2380,"&lt;=1"),IF(COUNTIF('Master list(no salts, metals)'!$K2380:$Y2380, "#N/A")=14,TRUE,FALSE))</f>
        <v>0</v>
      </c>
      <c r="O2388" t="b">
        <f>AND(COUNTIF('Master list(no salts, metals)'!O2380,"&lt;=1"),IF(COUNTIF('Master list(no salts, metals)'!$K2380:$Y2380, "#N/A")=14,TRUE,FALSE))</f>
        <v>0</v>
      </c>
      <c r="P2388" t="b">
        <f>AND(COUNTIF('Master list(no salts, metals)'!P2380,"&lt;=1"),IF(COUNTIF('Master list(no salts, metals)'!$K2380:$Y2380, "#N/A")=14,TRUE,FALSE))</f>
        <v>0</v>
      </c>
      <c r="Q2388" t="b">
        <f>AND(COUNTIF('Master list(no salts, metals)'!Q2380,"&lt;=1"),IF(COUNTIF('Master list(no salts, metals)'!$K2380:$Y2380, "#N/A")=14,TRUE,FALSE))</f>
        <v>0</v>
      </c>
      <c r="R2388" t="b">
        <f>AND(COUNTIF('Master list(no salts, metals)'!R2380,"&lt;=1"),IF(COUNTIF('Master list(no salts, metals)'!$K2380:$Y2380, "#N/A")=14,TRUE,FALSE))</f>
        <v>0</v>
      </c>
      <c r="S2388" t="b">
        <f>AND(COUNTIF('Master list(no salts, metals)'!S2380,"&lt;=1"),IF(COUNTIF('Master list(no salts, metals)'!$K2380:$Y2380, "#N/A")=14,TRUE,FALSE))</f>
        <v>0</v>
      </c>
      <c r="T2388" t="b">
        <f>AND(COUNTIF('Master list(no salts, metals)'!T2380,"&lt;=1"),IF(COUNTIF('Master list(no salts, metals)'!$K2380:$Y2380, "#N/A")=14,TRUE,FALSE))</f>
        <v>0</v>
      </c>
      <c r="U2388" t="b">
        <f>AND(COUNTIF('Master list(no salts, metals)'!U2380,"&lt;=1"),IF(COUNTIF('Master list(no salts, metals)'!$K2380:$Y2380, "#N/A")=14,TRUE,FALSE))</f>
        <v>0</v>
      </c>
      <c r="V2388" t="b">
        <f>AND(COUNTIF('Master list(no salts, metals)'!V2380,"&lt;=1"),IF(COUNTIF('Master list(no salts, metals)'!$K2380:$Y2380, "#N/A")=14,TRUE,FALSE))</f>
        <v>0</v>
      </c>
      <c r="W2388" t="b">
        <f>AND(COUNTIF('Master list(no salts, metals)'!W2380,"&lt;=1"),IF(COUNTIF('Master list(no salts, metals)'!$K2380:$Y2380, "#N/A")=14,TRUE,FALSE))</f>
        <v>1</v>
      </c>
      <c r="X2388" t="b">
        <f>AND(COUNTIF('Master list(no salts, metals)'!X2380,"&lt;=1"),IF(COUNTIF('Master list(no salts, metals)'!$K2380:$Y2380, "#N/A")=14,TRUE,FALSE))</f>
        <v>0</v>
      </c>
      <c r="Y2388" t="b">
        <f>AND(COUNTIF('Master list(no salts, metals)'!Y2380,"&lt;=1"),IF(COUNTIF('Master list(no salts, metals)'!$K2380:$Y2380, "#N/A")=14,TRUE,FALSE))</f>
        <v>0</v>
      </c>
    </row>
    <row r="2389" spans="11:25" x14ac:dyDescent="0.25">
      <c r="K2389" t="b">
        <f>AND(COUNTIF('Master list(no salts, metals)'!K2381,"&lt;=1"),IF(COUNTIF('Master list(no salts, metals)'!$K2381:$Y2381, "#N/A")=14,TRUE,FALSE))</f>
        <v>0</v>
      </c>
      <c r="L2389" t="b">
        <f>AND(COUNTIF('Master list(no salts, metals)'!L2381,"&lt;=1"),IF(COUNTIF('Master list(no salts, metals)'!$K2381:$Y2381, "#N/A")=14,TRUE,FALSE))</f>
        <v>0</v>
      </c>
      <c r="M2389" t="b">
        <f>AND(COUNTIF('Master list(no salts, metals)'!M2381,"&lt;=1"),IF(COUNTIF('Master list(no salts, metals)'!$K2381:$Y2381, "#N/A")=14,TRUE,FALSE))</f>
        <v>0</v>
      </c>
      <c r="N2389" t="b">
        <f>AND(COUNTIF('Master list(no salts, metals)'!N2381,"&lt;=1"),IF(COUNTIF('Master list(no salts, metals)'!$K2381:$Y2381, "#N/A")=14,TRUE,FALSE))</f>
        <v>0</v>
      </c>
      <c r="O2389" t="b">
        <f>AND(COUNTIF('Master list(no salts, metals)'!O2381,"&lt;=1"),IF(COUNTIF('Master list(no salts, metals)'!$K2381:$Y2381, "#N/A")=14,TRUE,FALSE))</f>
        <v>0</v>
      </c>
      <c r="P2389" t="b">
        <f>AND(COUNTIF('Master list(no salts, metals)'!P2381,"&lt;=1"),IF(COUNTIF('Master list(no salts, metals)'!$K2381:$Y2381, "#N/A")=14,TRUE,FALSE))</f>
        <v>0</v>
      </c>
      <c r="Q2389" t="b">
        <f>AND(COUNTIF('Master list(no salts, metals)'!Q2381,"&lt;=1"),IF(COUNTIF('Master list(no salts, metals)'!$K2381:$Y2381, "#N/A")=14,TRUE,FALSE))</f>
        <v>0</v>
      </c>
      <c r="R2389" t="b">
        <f>AND(COUNTIF('Master list(no salts, metals)'!R2381,"&lt;=1"),IF(COUNTIF('Master list(no salts, metals)'!$K2381:$Y2381, "#N/A")=14,TRUE,FALSE))</f>
        <v>0</v>
      </c>
      <c r="S2389" t="b">
        <f>AND(COUNTIF('Master list(no salts, metals)'!S2381,"&lt;=1"),IF(COUNTIF('Master list(no salts, metals)'!$K2381:$Y2381, "#N/A")=14,TRUE,FALSE))</f>
        <v>0</v>
      </c>
      <c r="T2389" t="b">
        <f>AND(COUNTIF('Master list(no salts, metals)'!T2381,"&lt;=1"),IF(COUNTIF('Master list(no salts, metals)'!$K2381:$Y2381, "#N/A")=14,TRUE,FALSE))</f>
        <v>0</v>
      </c>
      <c r="U2389" t="b">
        <f>AND(COUNTIF('Master list(no salts, metals)'!U2381,"&lt;=1"),IF(COUNTIF('Master list(no salts, metals)'!$K2381:$Y2381, "#N/A")=14,TRUE,FALSE))</f>
        <v>0</v>
      </c>
      <c r="V2389" t="b">
        <f>AND(COUNTIF('Master list(no salts, metals)'!V2381,"&lt;=1"),IF(COUNTIF('Master list(no salts, metals)'!$K2381:$Y2381, "#N/A")=14,TRUE,FALSE))</f>
        <v>0</v>
      </c>
      <c r="W2389" t="b">
        <f>AND(COUNTIF('Master list(no salts, metals)'!W2381,"&lt;=1"),IF(COUNTIF('Master list(no salts, metals)'!$K2381:$Y2381, "#N/A")=14,TRUE,FALSE))</f>
        <v>1</v>
      </c>
      <c r="X2389" t="b">
        <f>AND(COUNTIF('Master list(no salts, metals)'!X2381,"&lt;=1"),IF(COUNTIF('Master list(no salts, metals)'!$K2381:$Y2381, "#N/A")=14,TRUE,FALSE))</f>
        <v>0</v>
      </c>
      <c r="Y2389" t="b">
        <f>AND(COUNTIF('Master list(no salts, metals)'!Y2381,"&lt;=1"),IF(COUNTIF('Master list(no salts, metals)'!$K2381:$Y2381, "#N/A")=14,TRUE,FALSE))</f>
        <v>0</v>
      </c>
    </row>
    <row r="2390" spans="11:25" x14ac:dyDescent="0.25">
      <c r="K2390" t="b">
        <f>AND(COUNTIF('Master list(no salts, metals)'!K2382,"&lt;=1"),IF(COUNTIF('Master list(no salts, metals)'!$K2382:$Y2382, "#N/A")=14,TRUE,FALSE))</f>
        <v>0</v>
      </c>
      <c r="L2390" t="b">
        <f>AND(COUNTIF('Master list(no salts, metals)'!L2382,"&lt;=1"),IF(COUNTIF('Master list(no salts, metals)'!$K2382:$Y2382, "#N/A")=14,TRUE,FALSE))</f>
        <v>0</v>
      </c>
      <c r="M2390" t="b">
        <f>AND(COUNTIF('Master list(no salts, metals)'!M2382,"&lt;=1"),IF(COUNTIF('Master list(no salts, metals)'!$K2382:$Y2382, "#N/A")=14,TRUE,FALSE))</f>
        <v>0</v>
      </c>
      <c r="N2390" t="b">
        <f>AND(COUNTIF('Master list(no salts, metals)'!N2382,"&lt;=1"),IF(COUNTIF('Master list(no salts, metals)'!$K2382:$Y2382, "#N/A")=14,TRUE,FALSE))</f>
        <v>0</v>
      </c>
      <c r="O2390" t="b">
        <f>AND(COUNTIF('Master list(no salts, metals)'!O2382,"&lt;=1"),IF(COUNTIF('Master list(no salts, metals)'!$K2382:$Y2382, "#N/A")=14,TRUE,FALSE))</f>
        <v>0</v>
      </c>
      <c r="P2390" t="b">
        <f>AND(COUNTIF('Master list(no salts, metals)'!P2382,"&lt;=1"),IF(COUNTIF('Master list(no salts, metals)'!$K2382:$Y2382, "#N/A")=14,TRUE,FALSE))</f>
        <v>0</v>
      </c>
      <c r="Q2390" t="b">
        <f>AND(COUNTIF('Master list(no salts, metals)'!Q2382,"&lt;=1"),IF(COUNTIF('Master list(no salts, metals)'!$K2382:$Y2382, "#N/A")=14,TRUE,FALSE))</f>
        <v>0</v>
      </c>
      <c r="R2390" t="b">
        <f>AND(COUNTIF('Master list(no salts, metals)'!R2382,"&lt;=1"),IF(COUNTIF('Master list(no salts, metals)'!$K2382:$Y2382, "#N/A")=14,TRUE,FALSE))</f>
        <v>0</v>
      </c>
      <c r="S2390" t="b">
        <f>AND(COUNTIF('Master list(no salts, metals)'!S2382,"&lt;=1"),IF(COUNTIF('Master list(no salts, metals)'!$K2382:$Y2382, "#N/A")=14,TRUE,FALSE))</f>
        <v>0</v>
      </c>
      <c r="T2390" t="b">
        <f>AND(COUNTIF('Master list(no salts, metals)'!T2382,"&lt;=1"),IF(COUNTIF('Master list(no salts, metals)'!$K2382:$Y2382, "#N/A")=14,TRUE,FALSE))</f>
        <v>0</v>
      </c>
      <c r="U2390" t="b">
        <f>AND(COUNTIF('Master list(no salts, metals)'!U2382,"&lt;=1"),IF(COUNTIF('Master list(no salts, metals)'!$K2382:$Y2382, "#N/A")=14,TRUE,FALSE))</f>
        <v>0</v>
      </c>
      <c r="V2390" t="b">
        <f>AND(COUNTIF('Master list(no salts, metals)'!V2382,"&lt;=1"),IF(COUNTIF('Master list(no salts, metals)'!$K2382:$Y2382, "#N/A")=14,TRUE,FALSE))</f>
        <v>0</v>
      </c>
      <c r="W2390" t="b">
        <f>AND(COUNTIF('Master list(no salts, metals)'!W2382,"&lt;=1"),IF(COUNTIF('Master list(no salts, metals)'!$K2382:$Y2382, "#N/A")=14,TRUE,FALSE))</f>
        <v>1</v>
      </c>
      <c r="X2390" t="b">
        <f>AND(COUNTIF('Master list(no salts, metals)'!X2382,"&lt;=1"),IF(COUNTIF('Master list(no salts, metals)'!$K2382:$Y2382, "#N/A")=14,TRUE,FALSE))</f>
        <v>0</v>
      </c>
      <c r="Y2390" t="b">
        <f>AND(COUNTIF('Master list(no salts, metals)'!Y2382,"&lt;=1"),IF(COUNTIF('Master list(no salts, metals)'!$K2382:$Y2382, "#N/A")=14,TRUE,FALSE))</f>
        <v>0</v>
      </c>
    </row>
    <row r="2391" spans="11:25" x14ac:dyDescent="0.25">
      <c r="K2391" t="b">
        <f>AND(COUNTIF('Master list(no salts, metals)'!K2383,"&lt;=1"),IF(COUNTIF('Master list(no salts, metals)'!$K2383:$Y2383, "#N/A")=14,TRUE,FALSE))</f>
        <v>0</v>
      </c>
      <c r="L2391" t="b">
        <f>AND(COUNTIF('Master list(no salts, metals)'!L2383,"&lt;=1"),IF(COUNTIF('Master list(no salts, metals)'!$K2383:$Y2383, "#N/A")=14,TRUE,FALSE))</f>
        <v>0</v>
      </c>
      <c r="M2391" t="b">
        <f>AND(COUNTIF('Master list(no salts, metals)'!M2383,"&lt;=1"),IF(COUNTIF('Master list(no salts, metals)'!$K2383:$Y2383, "#N/A")=14,TRUE,FALSE))</f>
        <v>0</v>
      </c>
      <c r="N2391" t="b">
        <f>AND(COUNTIF('Master list(no salts, metals)'!N2383,"&lt;=1"),IF(COUNTIF('Master list(no salts, metals)'!$K2383:$Y2383, "#N/A")=14,TRUE,FALSE))</f>
        <v>0</v>
      </c>
      <c r="O2391" t="b">
        <f>AND(COUNTIF('Master list(no salts, metals)'!O2383,"&lt;=1"),IF(COUNTIF('Master list(no salts, metals)'!$K2383:$Y2383, "#N/A")=14,TRUE,FALSE))</f>
        <v>0</v>
      </c>
      <c r="P2391" t="b">
        <f>AND(COUNTIF('Master list(no salts, metals)'!P2383,"&lt;=1"),IF(COUNTIF('Master list(no salts, metals)'!$K2383:$Y2383, "#N/A")=14,TRUE,FALSE))</f>
        <v>0</v>
      </c>
      <c r="Q2391" t="b">
        <f>AND(COUNTIF('Master list(no salts, metals)'!Q2383,"&lt;=1"),IF(COUNTIF('Master list(no salts, metals)'!$K2383:$Y2383, "#N/A")=14,TRUE,FALSE))</f>
        <v>0</v>
      </c>
      <c r="R2391" t="b">
        <f>AND(COUNTIF('Master list(no salts, metals)'!R2383,"&lt;=1"),IF(COUNTIF('Master list(no salts, metals)'!$K2383:$Y2383, "#N/A")=14,TRUE,FALSE))</f>
        <v>0</v>
      </c>
      <c r="S2391" t="b">
        <f>AND(COUNTIF('Master list(no salts, metals)'!S2383,"&lt;=1"),IF(COUNTIF('Master list(no salts, metals)'!$K2383:$Y2383, "#N/A")=14,TRUE,FALSE))</f>
        <v>0</v>
      </c>
      <c r="T2391" t="b">
        <f>AND(COUNTIF('Master list(no salts, metals)'!T2383,"&lt;=1"),IF(COUNTIF('Master list(no salts, metals)'!$K2383:$Y2383, "#N/A")=14,TRUE,FALSE))</f>
        <v>0</v>
      </c>
      <c r="U2391" t="b">
        <f>AND(COUNTIF('Master list(no salts, metals)'!U2383,"&lt;=1"),IF(COUNTIF('Master list(no salts, metals)'!$K2383:$Y2383, "#N/A")=14,TRUE,FALSE))</f>
        <v>0</v>
      </c>
      <c r="V2391" t="b">
        <f>AND(COUNTIF('Master list(no salts, metals)'!V2383,"&lt;=1"),IF(COUNTIF('Master list(no salts, metals)'!$K2383:$Y2383, "#N/A")=14,TRUE,FALSE))</f>
        <v>0</v>
      </c>
      <c r="W2391" t="b">
        <f>AND(COUNTIF('Master list(no salts, metals)'!W2383,"&lt;=1"),IF(COUNTIF('Master list(no salts, metals)'!$K2383:$Y2383, "#N/A")=14,TRUE,FALSE))</f>
        <v>1</v>
      </c>
      <c r="X2391" t="b">
        <f>AND(COUNTIF('Master list(no salts, metals)'!X2383,"&lt;=1"),IF(COUNTIF('Master list(no salts, metals)'!$K2383:$Y2383, "#N/A")=14,TRUE,FALSE))</f>
        <v>0</v>
      </c>
      <c r="Y2391" t="b">
        <f>AND(COUNTIF('Master list(no salts, metals)'!Y2383,"&lt;=1"),IF(COUNTIF('Master list(no salts, metals)'!$K2383:$Y2383, "#N/A")=14,TRUE,FALSE))</f>
        <v>0</v>
      </c>
    </row>
    <row r="2392" spans="11:25" x14ac:dyDescent="0.25">
      <c r="K2392" t="b">
        <f>AND(COUNTIF('Master list(no salts, metals)'!K2384,"&lt;=1"),IF(COUNTIF('Master list(no salts, metals)'!$K2384:$Y2384, "#N/A")=14,TRUE,FALSE))</f>
        <v>0</v>
      </c>
      <c r="L2392" t="b">
        <f>AND(COUNTIF('Master list(no salts, metals)'!L2384,"&lt;=1"),IF(COUNTIF('Master list(no salts, metals)'!$K2384:$Y2384, "#N/A")=14,TRUE,FALSE))</f>
        <v>0</v>
      </c>
      <c r="M2392" t="b">
        <f>AND(COUNTIF('Master list(no salts, metals)'!M2384,"&lt;=1"),IF(COUNTIF('Master list(no salts, metals)'!$K2384:$Y2384, "#N/A")=14,TRUE,FALSE))</f>
        <v>0</v>
      </c>
      <c r="N2392" t="b">
        <f>AND(COUNTIF('Master list(no salts, metals)'!N2384,"&lt;=1"),IF(COUNTIF('Master list(no salts, metals)'!$K2384:$Y2384, "#N/A")=14,TRUE,FALSE))</f>
        <v>0</v>
      </c>
      <c r="O2392" t="b">
        <f>AND(COUNTIF('Master list(no salts, metals)'!O2384,"&lt;=1"),IF(COUNTIF('Master list(no salts, metals)'!$K2384:$Y2384, "#N/A")=14,TRUE,FALSE))</f>
        <v>0</v>
      </c>
      <c r="P2392" t="b">
        <f>AND(COUNTIF('Master list(no salts, metals)'!P2384,"&lt;=1"),IF(COUNTIF('Master list(no salts, metals)'!$K2384:$Y2384, "#N/A")=14,TRUE,FALSE))</f>
        <v>0</v>
      </c>
      <c r="Q2392" t="b">
        <f>AND(COUNTIF('Master list(no salts, metals)'!Q2384,"&lt;=1"),IF(COUNTIF('Master list(no salts, metals)'!$K2384:$Y2384, "#N/A")=14,TRUE,FALSE))</f>
        <v>0</v>
      </c>
      <c r="R2392" t="b">
        <f>AND(COUNTIF('Master list(no salts, metals)'!R2384,"&lt;=1"),IF(COUNTIF('Master list(no salts, metals)'!$K2384:$Y2384, "#N/A")=14,TRUE,FALSE))</f>
        <v>0</v>
      </c>
      <c r="S2392" t="b">
        <f>AND(COUNTIF('Master list(no salts, metals)'!S2384,"&lt;=1"),IF(COUNTIF('Master list(no salts, metals)'!$K2384:$Y2384, "#N/A")=14,TRUE,FALSE))</f>
        <v>0</v>
      </c>
      <c r="T2392" t="b">
        <f>AND(COUNTIF('Master list(no salts, metals)'!T2384,"&lt;=1"),IF(COUNTIF('Master list(no salts, metals)'!$K2384:$Y2384, "#N/A")=14,TRUE,FALSE))</f>
        <v>1</v>
      </c>
      <c r="U2392" t="b">
        <f>AND(COUNTIF('Master list(no salts, metals)'!U2384,"&lt;=1"),IF(COUNTIF('Master list(no salts, metals)'!$K2384:$Y2384, "#N/A")=14,TRUE,FALSE))</f>
        <v>0</v>
      </c>
      <c r="V2392" t="b">
        <f>AND(COUNTIF('Master list(no salts, metals)'!V2384,"&lt;=1"),IF(COUNTIF('Master list(no salts, metals)'!$K2384:$Y2384, "#N/A")=14,TRUE,FALSE))</f>
        <v>0</v>
      </c>
      <c r="W2392" t="b">
        <f>AND(COUNTIF('Master list(no salts, metals)'!W2384,"&lt;=1"),IF(COUNTIF('Master list(no salts, metals)'!$K2384:$Y2384, "#N/A")=14,TRUE,FALSE))</f>
        <v>0</v>
      </c>
      <c r="X2392" t="b">
        <f>AND(COUNTIF('Master list(no salts, metals)'!X2384,"&lt;=1"),IF(COUNTIF('Master list(no salts, metals)'!$K2384:$Y2384, "#N/A")=14,TRUE,FALSE))</f>
        <v>0</v>
      </c>
      <c r="Y2392" t="b">
        <f>AND(COUNTIF('Master list(no salts, metals)'!Y2384,"&lt;=1"),IF(COUNTIF('Master list(no salts, metals)'!$K2384:$Y2384, "#N/A")=14,TRUE,FALSE))</f>
        <v>0</v>
      </c>
    </row>
    <row r="2393" spans="11:25" x14ac:dyDescent="0.25">
      <c r="K2393" t="b">
        <f>AND(COUNTIF('Master list(no salts, metals)'!K2385,"&lt;=1"),IF(COUNTIF('Master list(no salts, metals)'!$K2385:$Y2385, "#N/A")=14,TRUE,FALSE))</f>
        <v>0</v>
      </c>
      <c r="L2393" t="b">
        <f>AND(COUNTIF('Master list(no salts, metals)'!L2385,"&lt;=1"),IF(COUNTIF('Master list(no salts, metals)'!$K2385:$Y2385, "#N/A")=14,TRUE,FALSE))</f>
        <v>0</v>
      </c>
      <c r="M2393" t="b">
        <f>AND(COUNTIF('Master list(no salts, metals)'!M2385,"&lt;=1"),IF(COUNTIF('Master list(no salts, metals)'!$K2385:$Y2385, "#N/A")=14,TRUE,FALSE))</f>
        <v>0</v>
      </c>
      <c r="N2393" t="b">
        <f>AND(COUNTIF('Master list(no salts, metals)'!N2385,"&lt;=1"),IF(COUNTIF('Master list(no salts, metals)'!$K2385:$Y2385, "#N/A")=14,TRUE,FALSE))</f>
        <v>0</v>
      </c>
      <c r="O2393" t="b">
        <f>AND(COUNTIF('Master list(no salts, metals)'!O2385,"&lt;=1"),IF(COUNTIF('Master list(no salts, metals)'!$K2385:$Y2385, "#N/A")=14,TRUE,FALSE))</f>
        <v>0</v>
      </c>
      <c r="P2393" t="b">
        <f>AND(COUNTIF('Master list(no salts, metals)'!P2385,"&lt;=1"),IF(COUNTIF('Master list(no salts, metals)'!$K2385:$Y2385, "#N/A")=14,TRUE,FALSE))</f>
        <v>0</v>
      </c>
      <c r="Q2393" t="b">
        <f>AND(COUNTIF('Master list(no salts, metals)'!Q2385,"&lt;=1"),IF(COUNTIF('Master list(no salts, metals)'!$K2385:$Y2385, "#N/A")=14,TRUE,FALSE))</f>
        <v>0</v>
      </c>
      <c r="R2393" t="b">
        <f>AND(COUNTIF('Master list(no salts, metals)'!R2385,"&lt;=1"),IF(COUNTIF('Master list(no salts, metals)'!$K2385:$Y2385, "#N/A")=14,TRUE,FALSE))</f>
        <v>0</v>
      </c>
      <c r="S2393" t="b">
        <f>AND(COUNTIF('Master list(no salts, metals)'!S2385,"&lt;=1"),IF(COUNTIF('Master list(no salts, metals)'!$K2385:$Y2385, "#N/A")=14,TRUE,FALSE))</f>
        <v>0</v>
      </c>
      <c r="T2393" t="b">
        <f>AND(COUNTIF('Master list(no salts, metals)'!T2385,"&lt;=1"),IF(COUNTIF('Master list(no salts, metals)'!$K2385:$Y2385, "#N/A")=14,TRUE,FALSE))</f>
        <v>0</v>
      </c>
      <c r="U2393" t="b">
        <f>AND(COUNTIF('Master list(no salts, metals)'!U2385,"&lt;=1"),IF(COUNTIF('Master list(no salts, metals)'!$K2385:$Y2385, "#N/A")=14,TRUE,FALSE))</f>
        <v>0</v>
      </c>
      <c r="V2393" t="b">
        <f>AND(COUNTIF('Master list(no salts, metals)'!V2385,"&lt;=1"),IF(COUNTIF('Master list(no salts, metals)'!$K2385:$Y2385, "#N/A")=14,TRUE,FALSE))</f>
        <v>0</v>
      </c>
      <c r="W2393" t="b">
        <f>AND(COUNTIF('Master list(no salts, metals)'!W2385,"&lt;=1"),IF(COUNTIF('Master list(no salts, metals)'!$K2385:$Y2385, "#N/A")=14,TRUE,FALSE))</f>
        <v>0</v>
      </c>
      <c r="X2393" t="b">
        <f>AND(COUNTIF('Master list(no salts, metals)'!X2385,"&lt;=1"),IF(COUNTIF('Master list(no salts, metals)'!$K2385:$Y2385, "#N/A")=14,TRUE,FALSE))</f>
        <v>0</v>
      </c>
      <c r="Y2393" t="b">
        <f>AND(COUNTIF('Master list(no salts, metals)'!Y2385,"&lt;=1"),IF(COUNTIF('Master list(no salts, metals)'!$K2385:$Y2385, "#N/A")=14,TRUE,FALSE))</f>
        <v>0</v>
      </c>
    </row>
    <row r="2394" spans="11:25" x14ac:dyDescent="0.25">
      <c r="K2394" t="b">
        <f>AND(COUNTIF('Master list(no salts, metals)'!K2386,"&lt;=1"),IF(COUNTIF('Master list(no salts, metals)'!$K2386:$Y2386, "#N/A")=14,TRUE,FALSE))</f>
        <v>0</v>
      </c>
      <c r="L2394" t="b">
        <f>AND(COUNTIF('Master list(no salts, metals)'!L2386,"&lt;=1"),IF(COUNTIF('Master list(no salts, metals)'!$K2386:$Y2386, "#N/A")=14,TRUE,FALSE))</f>
        <v>0</v>
      </c>
      <c r="M2394" t="b">
        <f>AND(COUNTIF('Master list(no salts, metals)'!M2386,"&lt;=1"),IF(COUNTIF('Master list(no salts, metals)'!$K2386:$Y2386, "#N/A")=14,TRUE,FALSE))</f>
        <v>0</v>
      </c>
      <c r="N2394" t="b">
        <f>AND(COUNTIF('Master list(no salts, metals)'!N2386,"&lt;=1"),IF(COUNTIF('Master list(no salts, metals)'!$K2386:$Y2386, "#N/A")=14,TRUE,FALSE))</f>
        <v>0</v>
      </c>
      <c r="O2394" t="b">
        <f>AND(COUNTIF('Master list(no salts, metals)'!O2386,"&lt;=1"),IF(COUNTIF('Master list(no salts, metals)'!$K2386:$Y2386, "#N/A")=14,TRUE,FALSE))</f>
        <v>0</v>
      </c>
      <c r="P2394" t="b">
        <f>AND(COUNTIF('Master list(no salts, metals)'!P2386,"&lt;=1"),IF(COUNTIF('Master list(no salts, metals)'!$K2386:$Y2386, "#N/A")=14,TRUE,FALSE))</f>
        <v>0</v>
      </c>
      <c r="Q2394" t="b">
        <f>AND(COUNTIF('Master list(no salts, metals)'!Q2386,"&lt;=1"),IF(COUNTIF('Master list(no salts, metals)'!$K2386:$Y2386, "#N/A")=14,TRUE,FALSE))</f>
        <v>0</v>
      </c>
      <c r="R2394" t="b">
        <f>AND(COUNTIF('Master list(no salts, metals)'!R2386,"&lt;=1"),IF(COUNTIF('Master list(no salts, metals)'!$K2386:$Y2386, "#N/A")=14,TRUE,FALSE))</f>
        <v>0</v>
      </c>
      <c r="S2394" t="b">
        <f>AND(COUNTIF('Master list(no salts, metals)'!S2386,"&lt;=1"),IF(COUNTIF('Master list(no salts, metals)'!$K2386:$Y2386, "#N/A")=14,TRUE,FALSE))</f>
        <v>0</v>
      </c>
      <c r="T2394" t="b">
        <f>AND(COUNTIF('Master list(no salts, metals)'!T2386,"&lt;=1"),IF(COUNTIF('Master list(no salts, metals)'!$K2386:$Y2386, "#N/A")=14,TRUE,FALSE))</f>
        <v>0</v>
      </c>
      <c r="U2394" t="b">
        <f>AND(COUNTIF('Master list(no salts, metals)'!U2386,"&lt;=1"),IF(COUNTIF('Master list(no salts, metals)'!$K2386:$Y2386, "#N/A")=14,TRUE,FALSE))</f>
        <v>0</v>
      </c>
      <c r="V2394" t="b">
        <f>AND(COUNTIF('Master list(no salts, metals)'!V2386,"&lt;=1"),IF(COUNTIF('Master list(no salts, metals)'!$K2386:$Y2386, "#N/A")=14,TRUE,FALSE))</f>
        <v>0</v>
      </c>
      <c r="W2394" t="b">
        <f>AND(COUNTIF('Master list(no salts, metals)'!W2386,"&lt;=1"),IF(COUNTIF('Master list(no salts, metals)'!$K2386:$Y2386, "#N/A")=14,TRUE,FALSE))</f>
        <v>1</v>
      </c>
      <c r="X2394" t="b">
        <f>AND(COUNTIF('Master list(no salts, metals)'!X2386,"&lt;=1"),IF(COUNTIF('Master list(no salts, metals)'!$K2386:$Y2386, "#N/A")=14,TRUE,FALSE))</f>
        <v>0</v>
      </c>
      <c r="Y2394" t="b">
        <f>AND(COUNTIF('Master list(no salts, metals)'!Y2386,"&lt;=1"),IF(COUNTIF('Master list(no salts, metals)'!$K2386:$Y2386, "#N/A")=14,TRUE,FALSE))</f>
        <v>0</v>
      </c>
    </row>
    <row r="2395" spans="11:25" x14ac:dyDescent="0.25">
      <c r="K2395" t="b">
        <f>AND(COUNTIF('Master list(no salts, metals)'!K2387,"&lt;=1"),IF(COUNTIF('Master list(no salts, metals)'!$K2387:$Y2387, "#N/A")=14,TRUE,FALSE))</f>
        <v>0</v>
      </c>
      <c r="L2395" t="b">
        <f>AND(COUNTIF('Master list(no salts, metals)'!L2387,"&lt;=1"),IF(COUNTIF('Master list(no salts, metals)'!$K2387:$Y2387, "#N/A")=14,TRUE,FALSE))</f>
        <v>0</v>
      </c>
      <c r="M2395" t="b">
        <f>AND(COUNTIF('Master list(no salts, metals)'!M2387,"&lt;=1"),IF(COUNTIF('Master list(no salts, metals)'!$K2387:$Y2387, "#N/A")=14,TRUE,FALSE))</f>
        <v>0</v>
      </c>
      <c r="N2395" t="b">
        <f>AND(COUNTIF('Master list(no salts, metals)'!N2387,"&lt;=1"),IF(COUNTIF('Master list(no salts, metals)'!$K2387:$Y2387, "#N/A")=14,TRUE,FALSE))</f>
        <v>0</v>
      </c>
      <c r="O2395" t="b">
        <f>AND(COUNTIF('Master list(no salts, metals)'!O2387,"&lt;=1"),IF(COUNTIF('Master list(no salts, metals)'!$K2387:$Y2387, "#N/A")=14,TRUE,FALSE))</f>
        <v>0</v>
      </c>
      <c r="P2395" t="b">
        <f>AND(COUNTIF('Master list(no salts, metals)'!P2387,"&lt;=1"),IF(COUNTIF('Master list(no salts, metals)'!$K2387:$Y2387, "#N/A")=14,TRUE,FALSE))</f>
        <v>0</v>
      </c>
      <c r="Q2395" t="b">
        <f>AND(COUNTIF('Master list(no salts, metals)'!Q2387,"&lt;=1"),IF(COUNTIF('Master list(no salts, metals)'!$K2387:$Y2387, "#N/A")=14,TRUE,FALSE))</f>
        <v>0</v>
      </c>
      <c r="R2395" t="b">
        <f>AND(COUNTIF('Master list(no salts, metals)'!R2387,"&lt;=1"),IF(COUNTIF('Master list(no salts, metals)'!$K2387:$Y2387, "#N/A")=14,TRUE,FALSE))</f>
        <v>0</v>
      </c>
      <c r="S2395" t="b">
        <f>AND(COUNTIF('Master list(no salts, metals)'!S2387,"&lt;=1"),IF(COUNTIF('Master list(no salts, metals)'!$K2387:$Y2387, "#N/A")=14,TRUE,FALSE))</f>
        <v>0</v>
      </c>
      <c r="T2395" t="b">
        <f>AND(COUNTIF('Master list(no salts, metals)'!T2387,"&lt;=1"),IF(COUNTIF('Master list(no salts, metals)'!$K2387:$Y2387, "#N/A")=14,TRUE,FALSE))</f>
        <v>0</v>
      </c>
      <c r="U2395" t="b">
        <f>AND(COUNTIF('Master list(no salts, metals)'!U2387,"&lt;=1"),IF(COUNTIF('Master list(no salts, metals)'!$K2387:$Y2387, "#N/A")=14,TRUE,FALSE))</f>
        <v>0</v>
      </c>
      <c r="V2395" t="b">
        <f>AND(COUNTIF('Master list(no salts, metals)'!V2387,"&lt;=1"),IF(COUNTIF('Master list(no salts, metals)'!$K2387:$Y2387, "#N/A")=14,TRUE,FALSE))</f>
        <v>0</v>
      </c>
      <c r="W2395" t="b">
        <f>AND(COUNTIF('Master list(no salts, metals)'!W2387,"&lt;=1"),IF(COUNTIF('Master list(no salts, metals)'!$K2387:$Y2387, "#N/A")=14,TRUE,FALSE))</f>
        <v>1</v>
      </c>
      <c r="X2395" t="b">
        <f>AND(COUNTIF('Master list(no salts, metals)'!X2387,"&lt;=1"),IF(COUNTIF('Master list(no salts, metals)'!$K2387:$Y2387, "#N/A")=14,TRUE,FALSE))</f>
        <v>0</v>
      </c>
      <c r="Y2395" t="b">
        <f>AND(COUNTIF('Master list(no salts, metals)'!Y2387,"&lt;=1"),IF(COUNTIF('Master list(no salts, metals)'!$K2387:$Y2387, "#N/A")=14,TRUE,FALSE))</f>
        <v>0</v>
      </c>
    </row>
    <row r="2396" spans="11:25" x14ac:dyDescent="0.25">
      <c r="K2396" t="b">
        <f>AND(COUNTIF('Master list(no salts, metals)'!K2388,"&lt;=1"),IF(COUNTIF('Master list(no salts, metals)'!$K2388:$Y2388, "#N/A")=14,TRUE,FALSE))</f>
        <v>0</v>
      </c>
      <c r="L2396" t="b">
        <f>AND(COUNTIF('Master list(no salts, metals)'!L2388,"&lt;=1"),IF(COUNTIF('Master list(no salts, metals)'!$K2388:$Y2388, "#N/A")=14,TRUE,FALSE))</f>
        <v>0</v>
      </c>
      <c r="M2396" t="b">
        <f>AND(COUNTIF('Master list(no salts, metals)'!M2388,"&lt;=1"),IF(COUNTIF('Master list(no salts, metals)'!$K2388:$Y2388, "#N/A")=14,TRUE,FALSE))</f>
        <v>0</v>
      </c>
      <c r="N2396" t="b">
        <f>AND(COUNTIF('Master list(no salts, metals)'!N2388,"&lt;=1"),IF(COUNTIF('Master list(no salts, metals)'!$K2388:$Y2388, "#N/A")=14,TRUE,FALSE))</f>
        <v>0</v>
      </c>
      <c r="O2396" t="b">
        <f>AND(COUNTIF('Master list(no salts, metals)'!O2388,"&lt;=1"),IF(COUNTIF('Master list(no salts, metals)'!$K2388:$Y2388, "#N/A")=14,TRUE,FALSE))</f>
        <v>0</v>
      </c>
      <c r="P2396" t="b">
        <f>AND(COUNTIF('Master list(no salts, metals)'!P2388,"&lt;=1"),IF(COUNTIF('Master list(no salts, metals)'!$K2388:$Y2388, "#N/A")=14,TRUE,FALSE))</f>
        <v>0</v>
      </c>
      <c r="Q2396" t="b">
        <f>AND(COUNTIF('Master list(no salts, metals)'!Q2388,"&lt;=1"),IF(COUNTIF('Master list(no salts, metals)'!$K2388:$Y2388, "#N/A")=14,TRUE,FALSE))</f>
        <v>0</v>
      </c>
      <c r="R2396" t="b">
        <f>AND(COUNTIF('Master list(no salts, metals)'!R2388,"&lt;=1"),IF(COUNTIF('Master list(no salts, metals)'!$K2388:$Y2388, "#N/A")=14,TRUE,FALSE))</f>
        <v>0</v>
      </c>
      <c r="S2396" t="b">
        <f>AND(COUNTIF('Master list(no salts, metals)'!S2388,"&lt;=1"),IF(COUNTIF('Master list(no salts, metals)'!$K2388:$Y2388, "#N/A")=14,TRUE,FALSE))</f>
        <v>0</v>
      </c>
      <c r="T2396" t="b">
        <f>AND(COUNTIF('Master list(no salts, metals)'!T2388,"&lt;=1"),IF(COUNTIF('Master list(no salts, metals)'!$K2388:$Y2388, "#N/A")=14,TRUE,FALSE))</f>
        <v>0</v>
      </c>
      <c r="U2396" t="b">
        <f>AND(COUNTIF('Master list(no salts, metals)'!U2388,"&lt;=1"),IF(COUNTIF('Master list(no salts, metals)'!$K2388:$Y2388, "#N/A")=14,TRUE,FALSE))</f>
        <v>0</v>
      </c>
      <c r="V2396" t="b">
        <f>AND(COUNTIF('Master list(no salts, metals)'!V2388,"&lt;=1"),IF(COUNTIF('Master list(no salts, metals)'!$K2388:$Y2388, "#N/A")=14,TRUE,FALSE))</f>
        <v>0</v>
      </c>
      <c r="W2396" t="b">
        <f>AND(COUNTIF('Master list(no salts, metals)'!W2388,"&lt;=1"),IF(COUNTIF('Master list(no salts, metals)'!$K2388:$Y2388, "#N/A")=14,TRUE,FALSE))</f>
        <v>1</v>
      </c>
      <c r="X2396" t="b">
        <f>AND(COUNTIF('Master list(no salts, metals)'!X2388,"&lt;=1"),IF(COUNTIF('Master list(no salts, metals)'!$K2388:$Y2388, "#N/A")=14,TRUE,FALSE))</f>
        <v>0</v>
      </c>
      <c r="Y2396" t="b">
        <f>AND(COUNTIF('Master list(no salts, metals)'!Y2388,"&lt;=1"),IF(COUNTIF('Master list(no salts, metals)'!$K2388:$Y2388, "#N/A")=14,TRUE,FALSE))</f>
        <v>0</v>
      </c>
    </row>
    <row r="2397" spans="11:25" x14ac:dyDescent="0.25">
      <c r="K2397" t="b">
        <f>AND(COUNTIF('Master list(no salts, metals)'!K2389,"&lt;=1"),IF(COUNTIF('Master list(no salts, metals)'!$K2389:$Y2389, "#N/A")=14,TRUE,FALSE))</f>
        <v>0</v>
      </c>
      <c r="L2397" t="b">
        <f>AND(COUNTIF('Master list(no salts, metals)'!L2389,"&lt;=1"),IF(COUNTIF('Master list(no salts, metals)'!$K2389:$Y2389, "#N/A")=14,TRUE,FALSE))</f>
        <v>0</v>
      </c>
      <c r="M2397" t="b">
        <f>AND(COUNTIF('Master list(no salts, metals)'!M2389,"&lt;=1"),IF(COUNTIF('Master list(no salts, metals)'!$K2389:$Y2389, "#N/A")=14,TRUE,FALSE))</f>
        <v>0</v>
      </c>
      <c r="N2397" t="b">
        <f>AND(COUNTIF('Master list(no salts, metals)'!N2389,"&lt;=1"),IF(COUNTIF('Master list(no salts, metals)'!$K2389:$Y2389, "#N/A")=14,TRUE,FALSE))</f>
        <v>0</v>
      </c>
      <c r="O2397" t="b">
        <f>AND(COUNTIF('Master list(no salts, metals)'!O2389,"&lt;=1"),IF(COUNTIF('Master list(no salts, metals)'!$K2389:$Y2389, "#N/A")=14,TRUE,FALSE))</f>
        <v>0</v>
      </c>
      <c r="P2397" t="b">
        <f>AND(COUNTIF('Master list(no salts, metals)'!P2389,"&lt;=1"),IF(COUNTIF('Master list(no salts, metals)'!$K2389:$Y2389, "#N/A")=14,TRUE,FALSE))</f>
        <v>0</v>
      </c>
      <c r="Q2397" t="b">
        <f>AND(COUNTIF('Master list(no salts, metals)'!Q2389,"&lt;=1"),IF(COUNTIF('Master list(no salts, metals)'!$K2389:$Y2389, "#N/A")=14,TRUE,FALSE))</f>
        <v>0</v>
      </c>
      <c r="R2397" t="b">
        <f>AND(COUNTIF('Master list(no salts, metals)'!R2389,"&lt;=1"),IF(COUNTIF('Master list(no salts, metals)'!$K2389:$Y2389, "#N/A")=14,TRUE,FALSE))</f>
        <v>0</v>
      </c>
      <c r="S2397" t="b">
        <f>AND(COUNTIF('Master list(no salts, metals)'!S2389,"&lt;=1"),IF(COUNTIF('Master list(no salts, metals)'!$K2389:$Y2389, "#N/A")=14,TRUE,FALSE))</f>
        <v>0</v>
      </c>
      <c r="T2397" t="b">
        <f>AND(COUNTIF('Master list(no salts, metals)'!T2389,"&lt;=1"),IF(COUNTIF('Master list(no salts, metals)'!$K2389:$Y2389, "#N/A")=14,TRUE,FALSE))</f>
        <v>0</v>
      </c>
      <c r="U2397" t="b">
        <f>AND(COUNTIF('Master list(no salts, metals)'!U2389,"&lt;=1"),IF(COUNTIF('Master list(no salts, metals)'!$K2389:$Y2389, "#N/A")=14,TRUE,FALSE))</f>
        <v>0</v>
      </c>
      <c r="V2397" t="b">
        <f>AND(COUNTIF('Master list(no salts, metals)'!V2389,"&lt;=1"),IF(COUNTIF('Master list(no salts, metals)'!$K2389:$Y2389, "#N/A")=14,TRUE,FALSE))</f>
        <v>0</v>
      </c>
      <c r="W2397" t="b">
        <f>AND(COUNTIF('Master list(no salts, metals)'!W2389,"&lt;=1"),IF(COUNTIF('Master list(no salts, metals)'!$K2389:$Y2389, "#N/A")=14,TRUE,FALSE))</f>
        <v>0</v>
      </c>
      <c r="X2397" t="b">
        <f>AND(COUNTIF('Master list(no salts, metals)'!X2389,"&lt;=1"),IF(COUNTIF('Master list(no salts, metals)'!$K2389:$Y2389, "#N/A")=14,TRUE,FALSE))</f>
        <v>0</v>
      </c>
      <c r="Y2397" t="b">
        <f>AND(COUNTIF('Master list(no salts, metals)'!Y2389,"&lt;=1"),IF(COUNTIF('Master list(no salts, metals)'!$K2389:$Y2389, "#N/A")=14,TRUE,FALSE))</f>
        <v>0</v>
      </c>
    </row>
    <row r="2398" spans="11:25" x14ac:dyDescent="0.25">
      <c r="K2398" t="b">
        <f>AND(COUNTIF('Master list(no salts, metals)'!K2390,"&lt;=1"),IF(COUNTIF('Master list(no salts, metals)'!$K2390:$Y2390, "#N/A")=14,TRUE,FALSE))</f>
        <v>0</v>
      </c>
      <c r="L2398" t="b">
        <f>AND(COUNTIF('Master list(no salts, metals)'!L2390,"&lt;=1"),IF(COUNTIF('Master list(no salts, metals)'!$K2390:$Y2390, "#N/A")=14,TRUE,FALSE))</f>
        <v>0</v>
      </c>
      <c r="M2398" t="b">
        <f>AND(COUNTIF('Master list(no salts, metals)'!M2390,"&lt;=1"),IF(COUNTIF('Master list(no salts, metals)'!$K2390:$Y2390, "#N/A")=14,TRUE,FALSE))</f>
        <v>0</v>
      </c>
      <c r="N2398" t="b">
        <f>AND(COUNTIF('Master list(no salts, metals)'!N2390,"&lt;=1"),IF(COUNTIF('Master list(no salts, metals)'!$K2390:$Y2390, "#N/A")=14,TRUE,FALSE))</f>
        <v>0</v>
      </c>
      <c r="O2398" t="b">
        <f>AND(COUNTIF('Master list(no salts, metals)'!O2390,"&lt;=1"),IF(COUNTIF('Master list(no salts, metals)'!$K2390:$Y2390, "#N/A")=14,TRUE,FALSE))</f>
        <v>0</v>
      </c>
      <c r="P2398" t="b">
        <f>AND(COUNTIF('Master list(no salts, metals)'!P2390,"&lt;=1"),IF(COUNTIF('Master list(no salts, metals)'!$K2390:$Y2390, "#N/A")=14,TRUE,FALSE))</f>
        <v>0</v>
      </c>
      <c r="Q2398" t="b">
        <f>AND(COUNTIF('Master list(no salts, metals)'!Q2390,"&lt;=1"),IF(COUNTIF('Master list(no salts, metals)'!$K2390:$Y2390, "#N/A")=14,TRUE,FALSE))</f>
        <v>0</v>
      </c>
      <c r="R2398" t="b">
        <f>AND(COUNTIF('Master list(no salts, metals)'!R2390,"&lt;=1"),IF(COUNTIF('Master list(no salts, metals)'!$K2390:$Y2390, "#N/A")=14,TRUE,FALSE))</f>
        <v>0</v>
      </c>
      <c r="S2398" t="b">
        <f>AND(COUNTIF('Master list(no salts, metals)'!S2390,"&lt;=1"),IF(COUNTIF('Master list(no salts, metals)'!$K2390:$Y2390, "#N/A")=14,TRUE,FALSE))</f>
        <v>0</v>
      </c>
      <c r="T2398" t="b">
        <f>AND(COUNTIF('Master list(no salts, metals)'!T2390,"&lt;=1"),IF(COUNTIF('Master list(no salts, metals)'!$K2390:$Y2390, "#N/A")=14,TRUE,FALSE))</f>
        <v>0</v>
      </c>
      <c r="U2398" t="b">
        <f>AND(COUNTIF('Master list(no salts, metals)'!U2390,"&lt;=1"),IF(COUNTIF('Master list(no salts, metals)'!$K2390:$Y2390, "#N/A")=14,TRUE,FALSE))</f>
        <v>0</v>
      </c>
      <c r="V2398" t="b">
        <f>AND(COUNTIF('Master list(no salts, metals)'!V2390,"&lt;=1"),IF(COUNTIF('Master list(no salts, metals)'!$K2390:$Y2390, "#N/A")=14,TRUE,FALSE))</f>
        <v>0</v>
      </c>
      <c r="W2398" t="b">
        <f>AND(COUNTIF('Master list(no salts, metals)'!W2390,"&lt;=1"),IF(COUNTIF('Master list(no salts, metals)'!$K2390:$Y2390, "#N/A")=14,TRUE,FALSE))</f>
        <v>0</v>
      </c>
      <c r="X2398" t="b">
        <f>AND(COUNTIF('Master list(no salts, metals)'!X2390,"&lt;=1"),IF(COUNTIF('Master list(no salts, metals)'!$K2390:$Y2390, "#N/A")=14,TRUE,FALSE))</f>
        <v>0</v>
      </c>
      <c r="Y2398" t="b">
        <f>AND(COUNTIF('Master list(no salts, metals)'!Y2390,"&lt;=1"),IF(COUNTIF('Master list(no salts, metals)'!$K2390:$Y2390, "#N/A")=14,TRUE,FALSE))</f>
        <v>0</v>
      </c>
    </row>
    <row r="2399" spans="11:25" x14ac:dyDescent="0.25">
      <c r="K2399" t="b">
        <f>AND(COUNTIF('Master list(no salts, metals)'!K2391,"&lt;=1"),IF(COUNTIF('Master list(no salts, metals)'!$K2391:$Y2391, "#N/A")=14,TRUE,FALSE))</f>
        <v>0</v>
      </c>
      <c r="L2399" t="b">
        <f>AND(COUNTIF('Master list(no salts, metals)'!L2391,"&lt;=1"),IF(COUNTIF('Master list(no salts, metals)'!$K2391:$Y2391, "#N/A")=14,TRUE,FALSE))</f>
        <v>0</v>
      </c>
      <c r="M2399" t="b">
        <f>AND(COUNTIF('Master list(no salts, metals)'!M2391,"&lt;=1"),IF(COUNTIF('Master list(no salts, metals)'!$K2391:$Y2391, "#N/A")=14,TRUE,FALSE))</f>
        <v>0</v>
      </c>
      <c r="N2399" t="b">
        <f>AND(COUNTIF('Master list(no salts, metals)'!N2391,"&lt;=1"),IF(COUNTIF('Master list(no salts, metals)'!$K2391:$Y2391, "#N/A")=14,TRUE,FALSE))</f>
        <v>0</v>
      </c>
      <c r="O2399" t="b">
        <f>AND(COUNTIF('Master list(no salts, metals)'!O2391,"&lt;=1"),IF(COUNTIF('Master list(no salts, metals)'!$K2391:$Y2391, "#N/A")=14,TRUE,FALSE))</f>
        <v>0</v>
      </c>
      <c r="P2399" t="b">
        <f>AND(COUNTIF('Master list(no salts, metals)'!P2391,"&lt;=1"),IF(COUNTIF('Master list(no salts, metals)'!$K2391:$Y2391, "#N/A")=14,TRUE,FALSE))</f>
        <v>0</v>
      </c>
      <c r="Q2399" t="b">
        <f>AND(COUNTIF('Master list(no salts, metals)'!Q2391,"&lt;=1"),IF(COUNTIF('Master list(no salts, metals)'!$K2391:$Y2391, "#N/A")=14,TRUE,FALSE))</f>
        <v>0</v>
      </c>
      <c r="R2399" t="b">
        <f>AND(COUNTIF('Master list(no salts, metals)'!R2391,"&lt;=1"),IF(COUNTIF('Master list(no salts, metals)'!$K2391:$Y2391, "#N/A")=14,TRUE,FALSE))</f>
        <v>0</v>
      </c>
      <c r="S2399" t="b">
        <f>AND(COUNTIF('Master list(no salts, metals)'!S2391,"&lt;=1"),IF(COUNTIF('Master list(no salts, metals)'!$K2391:$Y2391, "#N/A")=14,TRUE,FALSE))</f>
        <v>0</v>
      </c>
      <c r="T2399" t="b">
        <f>AND(COUNTIF('Master list(no salts, metals)'!T2391,"&lt;=1"),IF(COUNTIF('Master list(no salts, metals)'!$K2391:$Y2391, "#N/A")=14,TRUE,FALSE))</f>
        <v>1</v>
      </c>
      <c r="U2399" t="b">
        <f>AND(COUNTIF('Master list(no salts, metals)'!U2391,"&lt;=1"),IF(COUNTIF('Master list(no salts, metals)'!$K2391:$Y2391, "#N/A")=14,TRUE,FALSE))</f>
        <v>0</v>
      </c>
      <c r="V2399" t="b">
        <f>AND(COUNTIF('Master list(no salts, metals)'!V2391,"&lt;=1"),IF(COUNTIF('Master list(no salts, metals)'!$K2391:$Y2391, "#N/A")=14,TRUE,FALSE))</f>
        <v>0</v>
      </c>
      <c r="W2399" t="b">
        <f>AND(COUNTIF('Master list(no salts, metals)'!W2391,"&lt;=1"),IF(COUNTIF('Master list(no salts, metals)'!$K2391:$Y2391, "#N/A")=14,TRUE,FALSE))</f>
        <v>0</v>
      </c>
      <c r="X2399" t="b">
        <f>AND(COUNTIF('Master list(no salts, metals)'!X2391,"&lt;=1"),IF(COUNTIF('Master list(no salts, metals)'!$K2391:$Y2391, "#N/A")=14,TRUE,FALSE))</f>
        <v>0</v>
      </c>
      <c r="Y2399" t="b">
        <f>AND(COUNTIF('Master list(no salts, metals)'!Y2391,"&lt;=1"),IF(COUNTIF('Master list(no salts, metals)'!$K2391:$Y2391, "#N/A")=14,TRUE,FALSE))</f>
        <v>0</v>
      </c>
    </row>
    <row r="2400" spans="11:25" x14ac:dyDescent="0.25">
      <c r="K2400" t="b">
        <f>AND(COUNTIF('Master list(no salts, metals)'!K2392,"&lt;=1"),IF(COUNTIF('Master list(no salts, metals)'!$K2392:$Y2392, "#N/A")=14,TRUE,FALSE))</f>
        <v>0</v>
      </c>
      <c r="L2400" t="b">
        <f>AND(COUNTIF('Master list(no salts, metals)'!L2392,"&lt;=1"),IF(COUNTIF('Master list(no salts, metals)'!$K2392:$Y2392, "#N/A")=14,TRUE,FALSE))</f>
        <v>0</v>
      </c>
      <c r="M2400" t="b">
        <f>AND(COUNTIF('Master list(no salts, metals)'!M2392,"&lt;=1"),IF(COUNTIF('Master list(no salts, metals)'!$K2392:$Y2392, "#N/A")=14,TRUE,FALSE))</f>
        <v>0</v>
      </c>
      <c r="N2400" t="b">
        <f>AND(COUNTIF('Master list(no salts, metals)'!N2392,"&lt;=1"),IF(COUNTIF('Master list(no salts, metals)'!$K2392:$Y2392, "#N/A")=14,TRUE,FALSE))</f>
        <v>0</v>
      </c>
      <c r="O2400" t="b">
        <f>AND(COUNTIF('Master list(no salts, metals)'!O2392,"&lt;=1"),IF(COUNTIF('Master list(no salts, metals)'!$K2392:$Y2392, "#N/A")=14,TRUE,FALSE))</f>
        <v>0</v>
      </c>
      <c r="P2400" t="b">
        <f>AND(COUNTIF('Master list(no salts, metals)'!P2392,"&lt;=1"),IF(COUNTIF('Master list(no salts, metals)'!$K2392:$Y2392, "#N/A")=14,TRUE,FALSE))</f>
        <v>0</v>
      </c>
      <c r="Q2400" t="b">
        <f>AND(COUNTIF('Master list(no salts, metals)'!Q2392,"&lt;=1"),IF(COUNTIF('Master list(no salts, metals)'!$K2392:$Y2392, "#N/A")=14,TRUE,FALSE))</f>
        <v>0</v>
      </c>
      <c r="R2400" t="b">
        <f>AND(COUNTIF('Master list(no salts, metals)'!R2392,"&lt;=1"),IF(COUNTIF('Master list(no salts, metals)'!$K2392:$Y2392, "#N/A")=14,TRUE,FALSE))</f>
        <v>0</v>
      </c>
      <c r="S2400" t="b">
        <f>AND(COUNTIF('Master list(no salts, metals)'!S2392,"&lt;=1"),IF(COUNTIF('Master list(no salts, metals)'!$K2392:$Y2392, "#N/A")=14,TRUE,FALSE))</f>
        <v>0</v>
      </c>
      <c r="T2400" t="b">
        <f>AND(COUNTIF('Master list(no salts, metals)'!T2392,"&lt;=1"),IF(COUNTIF('Master list(no salts, metals)'!$K2392:$Y2392, "#N/A")=14,TRUE,FALSE))</f>
        <v>0</v>
      </c>
      <c r="U2400" t="b">
        <f>AND(COUNTIF('Master list(no salts, metals)'!U2392,"&lt;=1"),IF(COUNTIF('Master list(no salts, metals)'!$K2392:$Y2392, "#N/A")=14,TRUE,FALSE))</f>
        <v>0</v>
      </c>
      <c r="V2400" t="b">
        <f>AND(COUNTIF('Master list(no salts, metals)'!V2392,"&lt;=1"),IF(COUNTIF('Master list(no salts, metals)'!$K2392:$Y2392, "#N/A")=14,TRUE,FALSE))</f>
        <v>0</v>
      </c>
      <c r="W2400" t="b">
        <f>AND(COUNTIF('Master list(no salts, metals)'!W2392,"&lt;=1"),IF(COUNTIF('Master list(no salts, metals)'!$K2392:$Y2392, "#N/A")=14,TRUE,FALSE))</f>
        <v>0</v>
      </c>
      <c r="X2400" t="b">
        <f>AND(COUNTIF('Master list(no salts, metals)'!X2392,"&lt;=1"),IF(COUNTIF('Master list(no salts, metals)'!$K2392:$Y2392, "#N/A")=14,TRUE,FALSE))</f>
        <v>0</v>
      </c>
      <c r="Y2400" t="b">
        <f>AND(COUNTIF('Master list(no salts, metals)'!Y2392,"&lt;=1"),IF(COUNTIF('Master list(no salts, metals)'!$K2392:$Y2392, "#N/A")=14,TRUE,FALSE))</f>
        <v>1</v>
      </c>
    </row>
    <row r="2401" spans="11:25" x14ac:dyDescent="0.25">
      <c r="K2401" t="b">
        <f>AND(COUNTIF('Master list(no salts, metals)'!K2393,"&lt;=1"),IF(COUNTIF('Master list(no salts, metals)'!$K2393:$Y2393, "#N/A")=14,TRUE,FALSE))</f>
        <v>0</v>
      </c>
      <c r="L2401" t="b">
        <f>AND(COUNTIF('Master list(no salts, metals)'!L2393,"&lt;=1"),IF(COUNTIF('Master list(no salts, metals)'!$K2393:$Y2393, "#N/A")=14,TRUE,FALSE))</f>
        <v>0</v>
      </c>
      <c r="M2401" t="b">
        <f>AND(COUNTIF('Master list(no salts, metals)'!M2393,"&lt;=1"),IF(COUNTIF('Master list(no salts, metals)'!$K2393:$Y2393, "#N/A")=14,TRUE,FALSE))</f>
        <v>0</v>
      </c>
      <c r="N2401" t="b">
        <f>AND(COUNTIF('Master list(no salts, metals)'!N2393,"&lt;=1"),IF(COUNTIF('Master list(no salts, metals)'!$K2393:$Y2393, "#N/A")=14,TRUE,FALSE))</f>
        <v>0</v>
      </c>
      <c r="O2401" t="b">
        <f>AND(COUNTIF('Master list(no salts, metals)'!O2393,"&lt;=1"),IF(COUNTIF('Master list(no salts, metals)'!$K2393:$Y2393, "#N/A")=14,TRUE,FALSE))</f>
        <v>0</v>
      </c>
      <c r="P2401" t="b">
        <f>AND(COUNTIF('Master list(no salts, metals)'!P2393,"&lt;=1"),IF(COUNTIF('Master list(no salts, metals)'!$K2393:$Y2393, "#N/A")=14,TRUE,FALSE))</f>
        <v>0</v>
      </c>
      <c r="Q2401" t="b">
        <f>AND(COUNTIF('Master list(no salts, metals)'!Q2393,"&lt;=1"),IF(COUNTIF('Master list(no salts, metals)'!$K2393:$Y2393, "#N/A")=14,TRUE,FALSE))</f>
        <v>0</v>
      </c>
      <c r="R2401" t="b">
        <f>AND(COUNTIF('Master list(no salts, metals)'!R2393,"&lt;=1"),IF(COUNTIF('Master list(no salts, metals)'!$K2393:$Y2393, "#N/A")=14,TRUE,FALSE))</f>
        <v>0</v>
      </c>
      <c r="S2401" t="b">
        <f>AND(COUNTIF('Master list(no salts, metals)'!S2393,"&lt;=1"),IF(COUNTIF('Master list(no salts, metals)'!$K2393:$Y2393, "#N/A")=14,TRUE,FALSE))</f>
        <v>0</v>
      </c>
      <c r="T2401" t="b">
        <f>AND(COUNTIF('Master list(no salts, metals)'!T2393,"&lt;=1"),IF(COUNTIF('Master list(no salts, metals)'!$K2393:$Y2393, "#N/A")=14,TRUE,FALSE))</f>
        <v>0</v>
      </c>
      <c r="U2401" t="b">
        <f>AND(COUNTIF('Master list(no salts, metals)'!U2393,"&lt;=1"),IF(COUNTIF('Master list(no salts, metals)'!$K2393:$Y2393, "#N/A")=14,TRUE,FALSE))</f>
        <v>0</v>
      </c>
      <c r="V2401" t="b">
        <f>AND(COUNTIF('Master list(no salts, metals)'!V2393,"&lt;=1"),IF(COUNTIF('Master list(no salts, metals)'!$K2393:$Y2393, "#N/A")=14,TRUE,FALSE))</f>
        <v>0</v>
      </c>
      <c r="W2401" t="b">
        <f>AND(COUNTIF('Master list(no salts, metals)'!W2393,"&lt;=1"),IF(COUNTIF('Master list(no salts, metals)'!$K2393:$Y2393, "#N/A")=14,TRUE,FALSE))</f>
        <v>0</v>
      </c>
      <c r="X2401" t="b">
        <f>AND(COUNTIF('Master list(no salts, metals)'!X2393,"&lt;=1"),IF(COUNTIF('Master list(no salts, metals)'!$K2393:$Y2393, "#N/A")=14,TRUE,FALSE))</f>
        <v>0</v>
      </c>
      <c r="Y2401" t="b">
        <f>AND(COUNTIF('Master list(no salts, metals)'!Y2393,"&lt;=1"),IF(COUNTIF('Master list(no salts, metals)'!$K2393:$Y2393, "#N/A")=14,TRUE,FALSE))</f>
        <v>0</v>
      </c>
    </row>
    <row r="2402" spans="11:25" x14ac:dyDescent="0.25">
      <c r="K2402" t="b">
        <f>AND(COUNTIF('Master list(no salts, metals)'!K2394,"&lt;=1"),IF(COUNTIF('Master list(no salts, metals)'!$K2394:$Y2394, "#N/A")=14,TRUE,FALSE))</f>
        <v>0</v>
      </c>
      <c r="L2402" t="b">
        <f>AND(COUNTIF('Master list(no salts, metals)'!L2394,"&lt;=1"),IF(COUNTIF('Master list(no salts, metals)'!$K2394:$Y2394, "#N/A")=14,TRUE,FALSE))</f>
        <v>0</v>
      </c>
      <c r="M2402" t="b">
        <f>AND(COUNTIF('Master list(no salts, metals)'!M2394,"&lt;=1"),IF(COUNTIF('Master list(no salts, metals)'!$K2394:$Y2394, "#N/A")=14,TRUE,FALSE))</f>
        <v>0</v>
      </c>
      <c r="N2402" t="b">
        <f>AND(COUNTIF('Master list(no salts, metals)'!N2394,"&lt;=1"),IF(COUNTIF('Master list(no salts, metals)'!$K2394:$Y2394, "#N/A")=14,TRUE,FALSE))</f>
        <v>0</v>
      </c>
      <c r="O2402" t="b">
        <f>AND(COUNTIF('Master list(no salts, metals)'!O2394,"&lt;=1"),IF(COUNTIF('Master list(no salts, metals)'!$K2394:$Y2394, "#N/A")=14,TRUE,FALSE))</f>
        <v>0</v>
      </c>
      <c r="P2402" t="b">
        <f>AND(COUNTIF('Master list(no salts, metals)'!P2394,"&lt;=1"),IF(COUNTIF('Master list(no salts, metals)'!$K2394:$Y2394, "#N/A")=14,TRUE,FALSE))</f>
        <v>0</v>
      </c>
      <c r="Q2402" t="b">
        <f>AND(COUNTIF('Master list(no salts, metals)'!Q2394,"&lt;=1"),IF(COUNTIF('Master list(no salts, metals)'!$K2394:$Y2394, "#N/A")=14,TRUE,FALSE))</f>
        <v>0</v>
      </c>
      <c r="R2402" t="b">
        <f>AND(COUNTIF('Master list(no salts, metals)'!R2394,"&lt;=1"),IF(COUNTIF('Master list(no salts, metals)'!$K2394:$Y2394, "#N/A")=14,TRUE,FALSE))</f>
        <v>0</v>
      </c>
      <c r="S2402" t="b">
        <f>AND(COUNTIF('Master list(no salts, metals)'!S2394,"&lt;=1"),IF(COUNTIF('Master list(no salts, metals)'!$K2394:$Y2394, "#N/A")=14,TRUE,FALSE))</f>
        <v>0</v>
      </c>
      <c r="T2402" t="b">
        <f>AND(COUNTIF('Master list(no salts, metals)'!T2394,"&lt;=1"),IF(COUNTIF('Master list(no salts, metals)'!$K2394:$Y2394, "#N/A")=14,TRUE,FALSE))</f>
        <v>0</v>
      </c>
      <c r="U2402" t="b">
        <f>AND(COUNTIF('Master list(no salts, metals)'!U2394,"&lt;=1"),IF(COUNTIF('Master list(no salts, metals)'!$K2394:$Y2394, "#N/A")=14,TRUE,FALSE))</f>
        <v>0</v>
      </c>
      <c r="V2402" t="b">
        <f>AND(COUNTIF('Master list(no salts, metals)'!V2394,"&lt;=1"),IF(COUNTIF('Master list(no salts, metals)'!$K2394:$Y2394, "#N/A")=14,TRUE,FALSE))</f>
        <v>0</v>
      </c>
      <c r="W2402" t="b">
        <f>AND(COUNTIF('Master list(no salts, metals)'!W2394,"&lt;=1"),IF(COUNTIF('Master list(no salts, metals)'!$K2394:$Y2394, "#N/A")=14,TRUE,FALSE))</f>
        <v>0</v>
      </c>
      <c r="X2402" t="b">
        <f>AND(COUNTIF('Master list(no salts, metals)'!X2394,"&lt;=1"),IF(COUNTIF('Master list(no salts, metals)'!$K2394:$Y2394, "#N/A")=14,TRUE,FALSE))</f>
        <v>0</v>
      </c>
      <c r="Y2402" t="b">
        <f>AND(COUNTIF('Master list(no salts, metals)'!Y2394,"&lt;=1"),IF(COUNTIF('Master list(no salts, metals)'!$K2394:$Y2394, "#N/A")=14,TRUE,FALSE))</f>
        <v>0</v>
      </c>
    </row>
    <row r="2403" spans="11:25" x14ac:dyDescent="0.25">
      <c r="K2403" t="b">
        <f>AND(COUNTIF('Master list(no salts, metals)'!K2395,"&lt;=1"),IF(COUNTIF('Master list(no salts, metals)'!$K2395:$Y2395, "#N/A")=14,TRUE,FALSE))</f>
        <v>0</v>
      </c>
      <c r="L2403" t="b">
        <f>AND(COUNTIF('Master list(no salts, metals)'!L2395,"&lt;=1"),IF(COUNTIF('Master list(no salts, metals)'!$K2395:$Y2395, "#N/A")=14,TRUE,FALSE))</f>
        <v>0</v>
      </c>
      <c r="M2403" t="b">
        <f>AND(COUNTIF('Master list(no salts, metals)'!M2395,"&lt;=1"),IF(COUNTIF('Master list(no salts, metals)'!$K2395:$Y2395, "#N/A")=14,TRUE,FALSE))</f>
        <v>0</v>
      </c>
      <c r="N2403" t="b">
        <f>AND(COUNTIF('Master list(no salts, metals)'!N2395,"&lt;=1"),IF(COUNTIF('Master list(no salts, metals)'!$K2395:$Y2395, "#N/A")=14,TRUE,FALSE))</f>
        <v>0</v>
      </c>
      <c r="O2403" t="b">
        <f>AND(COUNTIF('Master list(no salts, metals)'!O2395,"&lt;=1"),IF(COUNTIF('Master list(no salts, metals)'!$K2395:$Y2395, "#N/A")=14,TRUE,FALSE))</f>
        <v>0</v>
      </c>
      <c r="P2403" t="b">
        <f>AND(COUNTIF('Master list(no salts, metals)'!P2395,"&lt;=1"),IF(COUNTIF('Master list(no salts, metals)'!$K2395:$Y2395, "#N/A")=14,TRUE,FALSE))</f>
        <v>0</v>
      </c>
      <c r="Q2403" t="b">
        <f>AND(COUNTIF('Master list(no salts, metals)'!Q2395,"&lt;=1"),IF(COUNTIF('Master list(no salts, metals)'!$K2395:$Y2395, "#N/A")=14,TRUE,FALSE))</f>
        <v>0</v>
      </c>
      <c r="R2403" t="b">
        <f>AND(COUNTIF('Master list(no salts, metals)'!R2395,"&lt;=1"),IF(COUNTIF('Master list(no salts, metals)'!$K2395:$Y2395, "#N/A")=14,TRUE,FALSE))</f>
        <v>0</v>
      </c>
      <c r="S2403" t="b">
        <f>AND(COUNTIF('Master list(no salts, metals)'!S2395,"&lt;=1"),IF(COUNTIF('Master list(no salts, metals)'!$K2395:$Y2395, "#N/A")=14,TRUE,FALSE))</f>
        <v>0</v>
      </c>
      <c r="T2403" t="b">
        <f>AND(COUNTIF('Master list(no salts, metals)'!T2395,"&lt;=1"),IF(COUNTIF('Master list(no salts, metals)'!$K2395:$Y2395, "#N/A")=14,TRUE,FALSE))</f>
        <v>0</v>
      </c>
      <c r="U2403" t="b">
        <f>AND(COUNTIF('Master list(no salts, metals)'!U2395,"&lt;=1"),IF(COUNTIF('Master list(no salts, metals)'!$K2395:$Y2395, "#N/A")=14,TRUE,FALSE))</f>
        <v>0</v>
      </c>
      <c r="V2403" t="b">
        <f>AND(COUNTIF('Master list(no salts, metals)'!V2395,"&lt;=1"),IF(COUNTIF('Master list(no salts, metals)'!$K2395:$Y2395, "#N/A")=14,TRUE,FALSE))</f>
        <v>0</v>
      </c>
      <c r="W2403" t="b">
        <f>AND(COUNTIF('Master list(no salts, metals)'!W2395,"&lt;=1"),IF(COUNTIF('Master list(no salts, metals)'!$K2395:$Y2395, "#N/A")=14,TRUE,FALSE))</f>
        <v>0</v>
      </c>
      <c r="X2403" t="b">
        <f>AND(COUNTIF('Master list(no salts, metals)'!X2395,"&lt;=1"),IF(COUNTIF('Master list(no salts, metals)'!$K2395:$Y2395, "#N/A")=14,TRUE,FALSE))</f>
        <v>0</v>
      </c>
      <c r="Y2403" t="b">
        <f>AND(COUNTIF('Master list(no salts, metals)'!Y2395,"&lt;=1"),IF(COUNTIF('Master list(no salts, metals)'!$K2395:$Y2395, "#N/A")=14,TRUE,FALSE))</f>
        <v>1</v>
      </c>
    </row>
    <row r="2404" spans="11:25" x14ac:dyDescent="0.25">
      <c r="K2404" t="b">
        <f>AND(COUNTIF('Master list(no salts, metals)'!K2396,"&lt;=1"),IF(COUNTIF('Master list(no salts, metals)'!$K2396:$Y2396, "#N/A")=14,TRUE,FALSE))</f>
        <v>0</v>
      </c>
      <c r="L2404" t="b">
        <f>AND(COUNTIF('Master list(no salts, metals)'!L2396,"&lt;=1"),IF(COUNTIF('Master list(no salts, metals)'!$K2396:$Y2396, "#N/A")=14,TRUE,FALSE))</f>
        <v>0</v>
      </c>
      <c r="M2404" t="b">
        <f>AND(COUNTIF('Master list(no salts, metals)'!M2396,"&lt;=1"),IF(COUNTIF('Master list(no salts, metals)'!$K2396:$Y2396, "#N/A")=14,TRUE,FALSE))</f>
        <v>0</v>
      </c>
      <c r="N2404" t="b">
        <f>AND(COUNTIF('Master list(no salts, metals)'!N2396,"&lt;=1"),IF(COUNTIF('Master list(no salts, metals)'!$K2396:$Y2396, "#N/A")=14,TRUE,FALSE))</f>
        <v>0</v>
      </c>
      <c r="O2404" t="b">
        <f>AND(COUNTIF('Master list(no salts, metals)'!O2396,"&lt;=1"),IF(COUNTIF('Master list(no salts, metals)'!$K2396:$Y2396, "#N/A")=14,TRUE,FALSE))</f>
        <v>0</v>
      </c>
      <c r="P2404" t="b">
        <f>AND(COUNTIF('Master list(no salts, metals)'!P2396,"&lt;=1"),IF(COUNTIF('Master list(no salts, metals)'!$K2396:$Y2396, "#N/A")=14,TRUE,FALSE))</f>
        <v>0</v>
      </c>
      <c r="Q2404" t="b">
        <f>AND(COUNTIF('Master list(no salts, metals)'!Q2396,"&lt;=1"),IF(COUNTIF('Master list(no salts, metals)'!$K2396:$Y2396, "#N/A")=14,TRUE,FALSE))</f>
        <v>0</v>
      </c>
      <c r="R2404" t="b">
        <f>AND(COUNTIF('Master list(no salts, metals)'!R2396,"&lt;=1"),IF(COUNTIF('Master list(no salts, metals)'!$K2396:$Y2396, "#N/A")=14,TRUE,FALSE))</f>
        <v>0</v>
      </c>
      <c r="S2404" t="b">
        <f>AND(COUNTIF('Master list(no salts, metals)'!S2396,"&lt;=1"),IF(COUNTIF('Master list(no salts, metals)'!$K2396:$Y2396, "#N/A")=14,TRUE,FALSE))</f>
        <v>0</v>
      </c>
      <c r="T2404" t="b">
        <f>AND(COUNTIF('Master list(no salts, metals)'!T2396,"&lt;=1"),IF(COUNTIF('Master list(no salts, metals)'!$K2396:$Y2396, "#N/A")=14,TRUE,FALSE))</f>
        <v>0</v>
      </c>
      <c r="U2404" t="b">
        <f>AND(COUNTIF('Master list(no salts, metals)'!U2396,"&lt;=1"),IF(COUNTIF('Master list(no salts, metals)'!$K2396:$Y2396, "#N/A")=14,TRUE,FALSE))</f>
        <v>0</v>
      </c>
      <c r="V2404" t="b">
        <f>AND(COUNTIF('Master list(no salts, metals)'!V2396,"&lt;=1"),IF(COUNTIF('Master list(no salts, metals)'!$K2396:$Y2396, "#N/A")=14,TRUE,FALSE))</f>
        <v>0</v>
      </c>
      <c r="W2404" t="b">
        <f>AND(COUNTIF('Master list(no salts, metals)'!W2396,"&lt;=1"),IF(COUNTIF('Master list(no salts, metals)'!$K2396:$Y2396, "#N/A")=14,TRUE,FALSE))</f>
        <v>0</v>
      </c>
      <c r="X2404" t="b">
        <f>AND(COUNTIF('Master list(no salts, metals)'!X2396,"&lt;=1"),IF(COUNTIF('Master list(no salts, metals)'!$K2396:$Y2396, "#N/A")=14,TRUE,FALSE))</f>
        <v>0</v>
      </c>
      <c r="Y2404" t="b">
        <f>AND(COUNTIF('Master list(no salts, metals)'!Y2396,"&lt;=1"),IF(COUNTIF('Master list(no salts, metals)'!$K2396:$Y2396, "#N/A")=14,TRUE,FALSE))</f>
        <v>0</v>
      </c>
    </row>
    <row r="2405" spans="11:25" x14ac:dyDescent="0.25">
      <c r="K2405" t="b">
        <f>AND(COUNTIF('Master list(no salts, metals)'!K2397,"&lt;=1"),IF(COUNTIF('Master list(no salts, metals)'!$K2397:$Y2397, "#N/A")=14,TRUE,FALSE))</f>
        <v>0</v>
      </c>
      <c r="L2405" t="b">
        <f>AND(COUNTIF('Master list(no salts, metals)'!L2397,"&lt;=1"),IF(COUNTIF('Master list(no salts, metals)'!$K2397:$Y2397, "#N/A")=14,TRUE,FALSE))</f>
        <v>0</v>
      </c>
      <c r="M2405" t="b">
        <f>AND(COUNTIF('Master list(no salts, metals)'!M2397,"&lt;=1"),IF(COUNTIF('Master list(no salts, metals)'!$K2397:$Y2397, "#N/A")=14,TRUE,FALSE))</f>
        <v>0</v>
      </c>
      <c r="N2405" t="b">
        <f>AND(COUNTIF('Master list(no salts, metals)'!N2397,"&lt;=1"),IF(COUNTIF('Master list(no salts, metals)'!$K2397:$Y2397, "#N/A")=14,TRUE,FALSE))</f>
        <v>0</v>
      </c>
      <c r="O2405" t="b">
        <f>AND(COUNTIF('Master list(no salts, metals)'!O2397,"&lt;=1"),IF(COUNTIF('Master list(no salts, metals)'!$K2397:$Y2397, "#N/A")=14,TRUE,FALSE))</f>
        <v>0</v>
      </c>
      <c r="P2405" t="b">
        <f>AND(COUNTIF('Master list(no salts, metals)'!P2397,"&lt;=1"),IF(COUNTIF('Master list(no salts, metals)'!$K2397:$Y2397, "#N/A")=14,TRUE,FALSE))</f>
        <v>0</v>
      </c>
      <c r="Q2405" t="b">
        <f>AND(COUNTIF('Master list(no salts, metals)'!Q2397,"&lt;=1"),IF(COUNTIF('Master list(no salts, metals)'!$K2397:$Y2397, "#N/A")=14,TRUE,FALSE))</f>
        <v>0</v>
      </c>
      <c r="R2405" t="b">
        <f>AND(COUNTIF('Master list(no salts, metals)'!R2397,"&lt;=1"),IF(COUNTIF('Master list(no salts, metals)'!$K2397:$Y2397, "#N/A")=14,TRUE,FALSE))</f>
        <v>0</v>
      </c>
      <c r="S2405" t="b">
        <f>AND(COUNTIF('Master list(no salts, metals)'!S2397,"&lt;=1"),IF(COUNTIF('Master list(no salts, metals)'!$K2397:$Y2397, "#N/A")=14,TRUE,FALSE))</f>
        <v>0</v>
      </c>
      <c r="T2405" t="b">
        <f>AND(COUNTIF('Master list(no salts, metals)'!T2397,"&lt;=1"),IF(COUNTIF('Master list(no salts, metals)'!$K2397:$Y2397, "#N/A")=14,TRUE,FALSE))</f>
        <v>0</v>
      </c>
      <c r="U2405" t="b">
        <f>AND(COUNTIF('Master list(no salts, metals)'!U2397,"&lt;=1"),IF(COUNTIF('Master list(no salts, metals)'!$K2397:$Y2397, "#N/A")=14,TRUE,FALSE))</f>
        <v>0</v>
      </c>
      <c r="V2405" t="b">
        <f>AND(COUNTIF('Master list(no salts, metals)'!V2397,"&lt;=1"),IF(COUNTIF('Master list(no salts, metals)'!$K2397:$Y2397, "#N/A")=14,TRUE,FALSE))</f>
        <v>0</v>
      </c>
      <c r="W2405" t="b">
        <f>AND(COUNTIF('Master list(no salts, metals)'!W2397,"&lt;=1"),IF(COUNTIF('Master list(no salts, metals)'!$K2397:$Y2397, "#N/A")=14,TRUE,FALSE))</f>
        <v>0</v>
      </c>
      <c r="X2405" t="b">
        <f>AND(COUNTIF('Master list(no salts, metals)'!X2397,"&lt;=1"),IF(COUNTIF('Master list(no salts, metals)'!$K2397:$Y2397, "#N/A")=14,TRUE,FALSE))</f>
        <v>0</v>
      </c>
      <c r="Y2405" t="b">
        <f>AND(COUNTIF('Master list(no salts, metals)'!Y2397,"&lt;=1"),IF(COUNTIF('Master list(no salts, metals)'!$K2397:$Y2397, "#N/A")=14,TRUE,FALSE))</f>
        <v>0</v>
      </c>
    </row>
    <row r="2406" spans="11:25" x14ac:dyDescent="0.25">
      <c r="K2406" t="b">
        <f>AND(COUNTIF('Master list(no salts, metals)'!K2398,"&lt;=1"),IF(COUNTIF('Master list(no salts, metals)'!$K2398:$Y2398, "#N/A")=14,TRUE,FALSE))</f>
        <v>0</v>
      </c>
      <c r="L2406" t="b">
        <f>AND(COUNTIF('Master list(no salts, metals)'!L2398,"&lt;=1"),IF(COUNTIF('Master list(no salts, metals)'!$K2398:$Y2398, "#N/A")=14,TRUE,FALSE))</f>
        <v>0</v>
      </c>
      <c r="M2406" t="b">
        <f>AND(COUNTIF('Master list(no salts, metals)'!M2398,"&lt;=1"),IF(COUNTIF('Master list(no salts, metals)'!$K2398:$Y2398, "#N/A")=14,TRUE,FALSE))</f>
        <v>0</v>
      </c>
      <c r="N2406" t="b">
        <f>AND(COUNTIF('Master list(no salts, metals)'!N2398,"&lt;=1"),IF(COUNTIF('Master list(no salts, metals)'!$K2398:$Y2398, "#N/A")=14,TRUE,FALSE))</f>
        <v>0</v>
      </c>
      <c r="O2406" t="b">
        <f>AND(COUNTIF('Master list(no salts, metals)'!O2398,"&lt;=1"),IF(COUNTIF('Master list(no salts, metals)'!$K2398:$Y2398, "#N/A")=14,TRUE,FALSE))</f>
        <v>0</v>
      </c>
      <c r="P2406" t="b">
        <f>AND(COUNTIF('Master list(no salts, metals)'!P2398,"&lt;=1"),IF(COUNTIF('Master list(no salts, metals)'!$K2398:$Y2398, "#N/A")=14,TRUE,FALSE))</f>
        <v>0</v>
      </c>
      <c r="Q2406" t="b">
        <f>AND(COUNTIF('Master list(no salts, metals)'!Q2398,"&lt;=1"),IF(COUNTIF('Master list(no salts, metals)'!$K2398:$Y2398, "#N/A")=14,TRUE,FALSE))</f>
        <v>0</v>
      </c>
      <c r="R2406" t="b">
        <f>AND(COUNTIF('Master list(no salts, metals)'!R2398,"&lt;=1"),IF(COUNTIF('Master list(no salts, metals)'!$K2398:$Y2398, "#N/A")=14,TRUE,FALSE))</f>
        <v>0</v>
      </c>
      <c r="S2406" t="b">
        <f>AND(COUNTIF('Master list(no salts, metals)'!S2398,"&lt;=1"),IF(COUNTIF('Master list(no salts, metals)'!$K2398:$Y2398, "#N/A")=14,TRUE,FALSE))</f>
        <v>0</v>
      </c>
      <c r="T2406" t="b">
        <f>AND(COUNTIF('Master list(no salts, metals)'!T2398,"&lt;=1"),IF(COUNTIF('Master list(no salts, metals)'!$K2398:$Y2398, "#N/A")=14,TRUE,FALSE))</f>
        <v>1</v>
      </c>
      <c r="U2406" t="b">
        <f>AND(COUNTIF('Master list(no salts, metals)'!U2398,"&lt;=1"),IF(COUNTIF('Master list(no salts, metals)'!$K2398:$Y2398, "#N/A")=14,TRUE,FALSE))</f>
        <v>0</v>
      </c>
      <c r="V2406" t="b">
        <f>AND(COUNTIF('Master list(no salts, metals)'!V2398,"&lt;=1"),IF(COUNTIF('Master list(no salts, metals)'!$K2398:$Y2398, "#N/A")=14,TRUE,FALSE))</f>
        <v>0</v>
      </c>
      <c r="W2406" t="b">
        <f>AND(COUNTIF('Master list(no salts, metals)'!W2398,"&lt;=1"),IF(COUNTIF('Master list(no salts, metals)'!$K2398:$Y2398, "#N/A")=14,TRUE,FALSE))</f>
        <v>0</v>
      </c>
      <c r="X2406" t="b">
        <f>AND(COUNTIF('Master list(no salts, metals)'!X2398,"&lt;=1"),IF(COUNTIF('Master list(no salts, metals)'!$K2398:$Y2398, "#N/A")=14,TRUE,FALSE))</f>
        <v>0</v>
      </c>
      <c r="Y2406" t="b">
        <f>AND(COUNTIF('Master list(no salts, metals)'!Y2398,"&lt;=1"),IF(COUNTIF('Master list(no salts, metals)'!$K2398:$Y2398, "#N/A")=14,TRUE,FALSE))</f>
        <v>0</v>
      </c>
    </row>
    <row r="2407" spans="11:25" x14ac:dyDescent="0.25">
      <c r="K2407" t="b">
        <f>AND(COUNTIF('Master list(no salts, metals)'!K2399,"&lt;=1"),IF(COUNTIF('Master list(no salts, metals)'!$K2399:$Y2399, "#N/A")=14,TRUE,FALSE))</f>
        <v>0</v>
      </c>
      <c r="L2407" t="b">
        <f>AND(COUNTIF('Master list(no salts, metals)'!L2399,"&lt;=1"),IF(COUNTIF('Master list(no salts, metals)'!$K2399:$Y2399, "#N/A")=14,TRUE,FALSE))</f>
        <v>0</v>
      </c>
      <c r="M2407" t="b">
        <f>AND(COUNTIF('Master list(no salts, metals)'!M2399,"&lt;=1"),IF(COUNTIF('Master list(no salts, metals)'!$K2399:$Y2399, "#N/A")=14,TRUE,FALSE))</f>
        <v>0</v>
      </c>
      <c r="N2407" t="b">
        <f>AND(COUNTIF('Master list(no salts, metals)'!N2399,"&lt;=1"),IF(COUNTIF('Master list(no salts, metals)'!$K2399:$Y2399, "#N/A")=14,TRUE,FALSE))</f>
        <v>0</v>
      </c>
      <c r="O2407" t="b">
        <f>AND(COUNTIF('Master list(no salts, metals)'!O2399,"&lt;=1"),IF(COUNTIF('Master list(no salts, metals)'!$K2399:$Y2399, "#N/A")=14,TRUE,FALSE))</f>
        <v>0</v>
      </c>
      <c r="P2407" t="b">
        <f>AND(COUNTIF('Master list(no salts, metals)'!P2399,"&lt;=1"),IF(COUNTIF('Master list(no salts, metals)'!$K2399:$Y2399, "#N/A")=14,TRUE,FALSE))</f>
        <v>0</v>
      </c>
      <c r="Q2407" t="b">
        <f>AND(COUNTIF('Master list(no salts, metals)'!Q2399,"&lt;=1"),IF(COUNTIF('Master list(no salts, metals)'!$K2399:$Y2399, "#N/A")=14,TRUE,FALSE))</f>
        <v>0</v>
      </c>
      <c r="R2407" t="b">
        <f>AND(COUNTIF('Master list(no salts, metals)'!R2399,"&lt;=1"),IF(COUNTIF('Master list(no salts, metals)'!$K2399:$Y2399, "#N/A")=14,TRUE,FALSE))</f>
        <v>0</v>
      </c>
      <c r="S2407" t="b">
        <f>AND(COUNTIF('Master list(no salts, metals)'!S2399,"&lt;=1"),IF(COUNTIF('Master list(no salts, metals)'!$K2399:$Y2399, "#N/A")=14,TRUE,FALSE))</f>
        <v>0</v>
      </c>
      <c r="T2407" t="b">
        <f>AND(COUNTIF('Master list(no salts, metals)'!T2399,"&lt;=1"),IF(COUNTIF('Master list(no salts, metals)'!$K2399:$Y2399, "#N/A")=14,TRUE,FALSE))</f>
        <v>1</v>
      </c>
      <c r="U2407" t="b">
        <f>AND(COUNTIF('Master list(no salts, metals)'!U2399,"&lt;=1"),IF(COUNTIF('Master list(no salts, metals)'!$K2399:$Y2399, "#N/A")=14,TRUE,FALSE))</f>
        <v>0</v>
      </c>
      <c r="V2407" t="b">
        <f>AND(COUNTIF('Master list(no salts, metals)'!V2399,"&lt;=1"),IF(COUNTIF('Master list(no salts, metals)'!$K2399:$Y2399, "#N/A")=14,TRUE,FALSE))</f>
        <v>0</v>
      </c>
      <c r="W2407" t="b">
        <f>AND(COUNTIF('Master list(no salts, metals)'!W2399,"&lt;=1"),IF(COUNTIF('Master list(no salts, metals)'!$K2399:$Y2399, "#N/A")=14,TRUE,FALSE))</f>
        <v>0</v>
      </c>
      <c r="X2407" t="b">
        <f>AND(COUNTIF('Master list(no salts, metals)'!X2399,"&lt;=1"),IF(COUNTIF('Master list(no salts, metals)'!$K2399:$Y2399, "#N/A")=14,TRUE,FALSE))</f>
        <v>0</v>
      </c>
      <c r="Y2407" t="b">
        <f>AND(COUNTIF('Master list(no salts, metals)'!Y2399,"&lt;=1"),IF(COUNTIF('Master list(no salts, metals)'!$K2399:$Y2399, "#N/A")=14,TRUE,FALSE))</f>
        <v>0</v>
      </c>
    </row>
    <row r="2408" spans="11:25" x14ac:dyDescent="0.25">
      <c r="K2408" t="b">
        <f>AND(COUNTIF('Master list(no salts, metals)'!K2400,"&lt;=1"),IF(COUNTIF('Master list(no salts, metals)'!$K2400:$Y2400, "#N/A")=14,TRUE,FALSE))</f>
        <v>0</v>
      </c>
      <c r="L2408" t="b">
        <f>AND(COUNTIF('Master list(no salts, metals)'!L2400,"&lt;=1"),IF(COUNTIF('Master list(no salts, metals)'!$K2400:$Y2400, "#N/A")=14,TRUE,FALSE))</f>
        <v>0</v>
      </c>
      <c r="M2408" t="b">
        <f>AND(COUNTIF('Master list(no salts, metals)'!M2400,"&lt;=1"),IF(COUNTIF('Master list(no salts, metals)'!$K2400:$Y2400, "#N/A")=14,TRUE,FALSE))</f>
        <v>0</v>
      </c>
      <c r="N2408" t="b">
        <f>AND(COUNTIF('Master list(no salts, metals)'!N2400,"&lt;=1"),IF(COUNTIF('Master list(no salts, metals)'!$K2400:$Y2400, "#N/A")=14,TRUE,FALSE))</f>
        <v>0</v>
      </c>
      <c r="O2408" t="b">
        <f>AND(COUNTIF('Master list(no salts, metals)'!O2400,"&lt;=1"),IF(COUNTIF('Master list(no salts, metals)'!$K2400:$Y2400, "#N/A")=14,TRUE,FALSE))</f>
        <v>0</v>
      </c>
      <c r="P2408" t="b">
        <f>AND(COUNTIF('Master list(no salts, metals)'!P2400,"&lt;=1"),IF(COUNTIF('Master list(no salts, metals)'!$K2400:$Y2400, "#N/A")=14,TRUE,FALSE))</f>
        <v>0</v>
      </c>
      <c r="Q2408" t="b">
        <f>AND(COUNTIF('Master list(no salts, metals)'!Q2400,"&lt;=1"),IF(COUNTIF('Master list(no salts, metals)'!$K2400:$Y2400, "#N/A")=14,TRUE,FALSE))</f>
        <v>0</v>
      </c>
      <c r="R2408" t="b">
        <f>AND(COUNTIF('Master list(no salts, metals)'!R2400,"&lt;=1"),IF(COUNTIF('Master list(no salts, metals)'!$K2400:$Y2400, "#N/A")=14,TRUE,FALSE))</f>
        <v>0</v>
      </c>
      <c r="S2408" t="b">
        <f>AND(COUNTIF('Master list(no salts, metals)'!S2400,"&lt;=1"),IF(COUNTIF('Master list(no salts, metals)'!$K2400:$Y2400, "#N/A")=14,TRUE,FALSE))</f>
        <v>0</v>
      </c>
      <c r="T2408" t="b">
        <f>AND(COUNTIF('Master list(no salts, metals)'!T2400,"&lt;=1"),IF(COUNTIF('Master list(no salts, metals)'!$K2400:$Y2400, "#N/A")=14,TRUE,FALSE))</f>
        <v>0</v>
      </c>
      <c r="U2408" t="b">
        <f>AND(COUNTIF('Master list(no salts, metals)'!U2400,"&lt;=1"),IF(COUNTIF('Master list(no salts, metals)'!$K2400:$Y2400, "#N/A")=14,TRUE,FALSE))</f>
        <v>0</v>
      </c>
      <c r="V2408" t="b">
        <f>AND(COUNTIF('Master list(no salts, metals)'!V2400,"&lt;=1"),IF(COUNTIF('Master list(no salts, metals)'!$K2400:$Y2400, "#N/A")=14,TRUE,FALSE))</f>
        <v>0</v>
      </c>
      <c r="W2408" t="b">
        <f>AND(COUNTIF('Master list(no salts, metals)'!W2400,"&lt;=1"),IF(COUNTIF('Master list(no salts, metals)'!$K2400:$Y2400, "#N/A")=14,TRUE,FALSE))</f>
        <v>1</v>
      </c>
      <c r="X2408" t="b">
        <f>AND(COUNTIF('Master list(no salts, metals)'!X2400,"&lt;=1"),IF(COUNTIF('Master list(no salts, metals)'!$K2400:$Y2400, "#N/A")=14,TRUE,FALSE))</f>
        <v>0</v>
      </c>
      <c r="Y2408" t="b">
        <f>AND(COUNTIF('Master list(no salts, metals)'!Y2400,"&lt;=1"),IF(COUNTIF('Master list(no salts, metals)'!$K2400:$Y2400, "#N/A")=14,TRUE,FALSE))</f>
        <v>0</v>
      </c>
    </row>
    <row r="2409" spans="11:25" x14ac:dyDescent="0.25">
      <c r="K2409" t="b">
        <f>AND(COUNTIF('Master list(no salts, metals)'!K2401,"&lt;=1"),IF(COUNTIF('Master list(no salts, metals)'!$K2401:$Y2401, "#N/A")=14,TRUE,FALSE))</f>
        <v>0</v>
      </c>
      <c r="L2409" t="b">
        <f>AND(COUNTIF('Master list(no salts, metals)'!L2401,"&lt;=1"),IF(COUNTIF('Master list(no salts, metals)'!$K2401:$Y2401, "#N/A")=14,TRUE,FALSE))</f>
        <v>0</v>
      </c>
      <c r="M2409" t="b">
        <f>AND(COUNTIF('Master list(no salts, metals)'!M2401,"&lt;=1"),IF(COUNTIF('Master list(no salts, metals)'!$K2401:$Y2401, "#N/A")=14,TRUE,FALSE))</f>
        <v>0</v>
      </c>
      <c r="N2409" t="b">
        <f>AND(COUNTIF('Master list(no salts, metals)'!N2401,"&lt;=1"),IF(COUNTIF('Master list(no salts, metals)'!$K2401:$Y2401, "#N/A")=14,TRUE,FALSE))</f>
        <v>0</v>
      </c>
      <c r="O2409" t="b">
        <f>AND(COUNTIF('Master list(no salts, metals)'!O2401,"&lt;=1"),IF(COUNTIF('Master list(no salts, metals)'!$K2401:$Y2401, "#N/A")=14,TRUE,FALSE))</f>
        <v>0</v>
      </c>
      <c r="P2409" t="b">
        <f>AND(COUNTIF('Master list(no salts, metals)'!P2401,"&lt;=1"),IF(COUNTIF('Master list(no salts, metals)'!$K2401:$Y2401, "#N/A")=14,TRUE,FALSE))</f>
        <v>0</v>
      </c>
      <c r="Q2409" t="b">
        <f>AND(COUNTIF('Master list(no salts, metals)'!Q2401,"&lt;=1"),IF(COUNTIF('Master list(no salts, metals)'!$K2401:$Y2401, "#N/A")=14,TRUE,FALSE))</f>
        <v>0</v>
      </c>
      <c r="R2409" t="b">
        <f>AND(COUNTIF('Master list(no salts, metals)'!R2401,"&lt;=1"),IF(COUNTIF('Master list(no salts, metals)'!$K2401:$Y2401, "#N/A")=14,TRUE,FALSE))</f>
        <v>0</v>
      </c>
      <c r="S2409" t="b">
        <f>AND(COUNTIF('Master list(no salts, metals)'!S2401,"&lt;=1"),IF(COUNTIF('Master list(no salts, metals)'!$K2401:$Y2401, "#N/A")=14,TRUE,FALSE))</f>
        <v>0</v>
      </c>
      <c r="T2409" t="b">
        <f>AND(COUNTIF('Master list(no salts, metals)'!T2401,"&lt;=1"),IF(COUNTIF('Master list(no salts, metals)'!$K2401:$Y2401, "#N/A")=14,TRUE,FALSE))</f>
        <v>0</v>
      </c>
      <c r="U2409" t="b">
        <f>AND(COUNTIF('Master list(no salts, metals)'!U2401,"&lt;=1"),IF(COUNTIF('Master list(no salts, metals)'!$K2401:$Y2401, "#N/A")=14,TRUE,FALSE))</f>
        <v>0</v>
      </c>
      <c r="V2409" t="b">
        <f>AND(COUNTIF('Master list(no salts, metals)'!V2401,"&lt;=1"),IF(COUNTIF('Master list(no salts, metals)'!$K2401:$Y2401, "#N/A")=14,TRUE,FALSE))</f>
        <v>0</v>
      </c>
      <c r="W2409" t="b">
        <f>AND(COUNTIF('Master list(no salts, metals)'!W2401,"&lt;=1"),IF(COUNTIF('Master list(no salts, metals)'!$K2401:$Y2401, "#N/A")=14,TRUE,FALSE))</f>
        <v>1</v>
      </c>
      <c r="X2409" t="b">
        <f>AND(COUNTIF('Master list(no salts, metals)'!X2401,"&lt;=1"),IF(COUNTIF('Master list(no salts, metals)'!$K2401:$Y2401, "#N/A")=14,TRUE,FALSE))</f>
        <v>0</v>
      </c>
      <c r="Y2409" t="b">
        <f>AND(COUNTIF('Master list(no salts, metals)'!Y2401,"&lt;=1"),IF(COUNTIF('Master list(no salts, metals)'!$K2401:$Y2401, "#N/A")=14,TRUE,FALSE))</f>
        <v>0</v>
      </c>
    </row>
    <row r="2410" spans="11:25" x14ac:dyDescent="0.25">
      <c r="K2410" t="b">
        <f>AND(COUNTIF('Master list(no salts, metals)'!K2402,"&lt;=1"),IF(COUNTIF('Master list(no salts, metals)'!$K2402:$Y2402, "#N/A")=14,TRUE,FALSE))</f>
        <v>0</v>
      </c>
      <c r="L2410" t="b">
        <f>AND(COUNTIF('Master list(no salts, metals)'!L2402,"&lt;=1"),IF(COUNTIF('Master list(no salts, metals)'!$K2402:$Y2402, "#N/A")=14,TRUE,FALSE))</f>
        <v>0</v>
      </c>
      <c r="M2410" t="b">
        <f>AND(COUNTIF('Master list(no salts, metals)'!M2402,"&lt;=1"),IF(COUNTIF('Master list(no salts, metals)'!$K2402:$Y2402, "#N/A")=14,TRUE,FALSE))</f>
        <v>0</v>
      </c>
      <c r="N2410" t="b">
        <f>AND(COUNTIF('Master list(no salts, metals)'!N2402,"&lt;=1"),IF(COUNTIF('Master list(no salts, metals)'!$K2402:$Y2402, "#N/A")=14,TRUE,FALSE))</f>
        <v>0</v>
      </c>
      <c r="O2410" t="b">
        <f>AND(COUNTIF('Master list(no salts, metals)'!O2402,"&lt;=1"),IF(COUNTIF('Master list(no salts, metals)'!$K2402:$Y2402, "#N/A")=14,TRUE,FALSE))</f>
        <v>0</v>
      </c>
      <c r="P2410" t="b">
        <f>AND(COUNTIF('Master list(no salts, metals)'!P2402,"&lt;=1"),IF(COUNTIF('Master list(no salts, metals)'!$K2402:$Y2402, "#N/A")=14,TRUE,FALSE))</f>
        <v>0</v>
      </c>
      <c r="Q2410" t="b">
        <f>AND(COUNTIF('Master list(no salts, metals)'!Q2402,"&lt;=1"),IF(COUNTIF('Master list(no salts, metals)'!$K2402:$Y2402, "#N/A")=14,TRUE,FALSE))</f>
        <v>0</v>
      </c>
      <c r="R2410" t="b">
        <f>AND(COUNTIF('Master list(no salts, metals)'!R2402,"&lt;=1"),IF(COUNTIF('Master list(no salts, metals)'!$K2402:$Y2402, "#N/A")=14,TRUE,FALSE))</f>
        <v>0</v>
      </c>
      <c r="S2410" t="b">
        <f>AND(COUNTIF('Master list(no salts, metals)'!S2402,"&lt;=1"),IF(COUNTIF('Master list(no salts, metals)'!$K2402:$Y2402, "#N/A")=14,TRUE,FALSE))</f>
        <v>0</v>
      </c>
      <c r="T2410" t="b">
        <f>AND(COUNTIF('Master list(no salts, metals)'!T2402,"&lt;=1"),IF(COUNTIF('Master list(no salts, metals)'!$K2402:$Y2402, "#N/A")=14,TRUE,FALSE))</f>
        <v>0</v>
      </c>
      <c r="U2410" t="b">
        <f>AND(COUNTIF('Master list(no salts, metals)'!U2402,"&lt;=1"),IF(COUNTIF('Master list(no salts, metals)'!$K2402:$Y2402, "#N/A")=14,TRUE,FALSE))</f>
        <v>0</v>
      </c>
      <c r="V2410" t="b">
        <f>AND(COUNTIF('Master list(no salts, metals)'!V2402,"&lt;=1"),IF(COUNTIF('Master list(no salts, metals)'!$K2402:$Y2402, "#N/A")=14,TRUE,FALSE))</f>
        <v>0</v>
      </c>
      <c r="W2410" t="b">
        <f>AND(COUNTIF('Master list(no salts, metals)'!W2402,"&lt;=1"),IF(COUNTIF('Master list(no salts, metals)'!$K2402:$Y2402, "#N/A")=14,TRUE,FALSE))</f>
        <v>0</v>
      </c>
      <c r="X2410" t="b">
        <f>AND(COUNTIF('Master list(no salts, metals)'!X2402,"&lt;=1"),IF(COUNTIF('Master list(no salts, metals)'!$K2402:$Y2402, "#N/A")=14,TRUE,FALSE))</f>
        <v>0</v>
      </c>
      <c r="Y2410" t="b">
        <f>AND(COUNTIF('Master list(no salts, metals)'!Y2402,"&lt;=1"),IF(COUNTIF('Master list(no salts, metals)'!$K2402:$Y2402, "#N/A")=14,TRUE,FALSE))</f>
        <v>0</v>
      </c>
    </row>
    <row r="2411" spans="11:25" x14ac:dyDescent="0.25">
      <c r="K2411" t="b">
        <f>AND(COUNTIF('Master list(no salts, metals)'!K2403,"&lt;=1"),IF(COUNTIF('Master list(no salts, metals)'!$K2403:$Y2403, "#N/A")=14,TRUE,FALSE))</f>
        <v>0</v>
      </c>
      <c r="L2411" t="b">
        <f>AND(COUNTIF('Master list(no salts, metals)'!L2403,"&lt;=1"),IF(COUNTIF('Master list(no salts, metals)'!$K2403:$Y2403, "#N/A")=14,TRUE,FALSE))</f>
        <v>0</v>
      </c>
      <c r="M2411" t="b">
        <f>AND(COUNTIF('Master list(no salts, metals)'!M2403,"&lt;=1"),IF(COUNTIF('Master list(no salts, metals)'!$K2403:$Y2403, "#N/A")=14,TRUE,FALSE))</f>
        <v>0</v>
      </c>
      <c r="N2411" t="b">
        <f>AND(COUNTIF('Master list(no salts, metals)'!N2403,"&lt;=1"),IF(COUNTIF('Master list(no salts, metals)'!$K2403:$Y2403, "#N/A")=14,TRUE,FALSE))</f>
        <v>0</v>
      </c>
      <c r="O2411" t="b">
        <f>AND(COUNTIF('Master list(no salts, metals)'!O2403,"&lt;=1"),IF(COUNTIF('Master list(no salts, metals)'!$K2403:$Y2403, "#N/A")=14,TRUE,FALSE))</f>
        <v>0</v>
      </c>
      <c r="P2411" t="b">
        <f>AND(COUNTIF('Master list(no salts, metals)'!P2403,"&lt;=1"),IF(COUNTIF('Master list(no salts, metals)'!$K2403:$Y2403, "#N/A")=14,TRUE,FALSE))</f>
        <v>0</v>
      </c>
      <c r="Q2411" t="b">
        <f>AND(COUNTIF('Master list(no salts, metals)'!Q2403,"&lt;=1"),IF(COUNTIF('Master list(no salts, metals)'!$K2403:$Y2403, "#N/A")=14,TRUE,FALSE))</f>
        <v>0</v>
      </c>
      <c r="R2411" t="b">
        <f>AND(COUNTIF('Master list(no salts, metals)'!R2403,"&lt;=1"),IF(COUNTIF('Master list(no salts, metals)'!$K2403:$Y2403, "#N/A")=14,TRUE,FALSE))</f>
        <v>0</v>
      </c>
      <c r="S2411" t="b">
        <f>AND(COUNTIF('Master list(no salts, metals)'!S2403,"&lt;=1"),IF(COUNTIF('Master list(no salts, metals)'!$K2403:$Y2403, "#N/A")=14,TRUE,FALSE))</f>
        <v>0</v>
      </c>
      <c r="T2411" t="b">
        <f>AND(COUNTIF('Master list(no salts, metals)'!T2403,"&lt;=1"),IF(COUNTIF('Master list(no salts, metals)'!$K2403:$Y2403, "#N/A")=14,TRUE,FALSE))</f>
        <v>0</v>
      </c>
      <c r="U2411" t="b">
        <f>AND(COUNTIF('Master list(no salts, metals)'!U2403,"&lt;=1"),IF(COUNTIF('Master list(no salts, metals)'!$K2403:$Y2403, "#N/A")=14,TRUE,FALSE))</f>
        <v>0</v>
      </c>
      <c r="V2411" t="b">
        <f>AND(COUNTIF('Master list(no salts, metals)'!V2403,"&lt;=1"),IF(COUNTIF('Master list(no salts, metals)'!$K2403:$Y2403, "#N/A")=14,TRUE,FALSE))</f>
        <v>0</v>
      </c>
      <c r="W2411" t="b">
        <f>AND(COUNTIF('Master list(no salts, metals)'!W2403,"&lt;=1"),IF(COUNTIF('Master list(no salts, metals)'!$K2403:$Y2403, "#N/A")=14,TRUE,FALSE))</f>
        <v>1</v>
      </c>
      <c r="X2411" t="b">
        <f>AND(COUNTIF('Master list(no salts, metals)'!X2403,"&lt;=1"),IF(COUNTIF('Master list(no salts, metals)'!$K2403:$Y2403, "#N/A")=14,TRUE,FALSE))</f>
        <v>0</v>
      </c>
      <c r="Y2411" t="b">
        <f>AND(COUNTIF('Master list(no salts, metals)'!Y2403,"&lt;=1"),IF(COUNTIF('Master list(no salts, metals)'!$K2403:$Y2403, "#N/A")=14,TRUE,FALSE))</f>
        <v>0</v>
      </c>
    </row>
    <row r="2412" spans="11:25" x14ac:dyDescent="0.25">
      <c r="K2412" t="b">
        <f>AND(COUNTIF('Master list(no salts, metals)'!K2404,"&lt;=1"),IF(COUNTIF('Master list(no salts, metals)'!$K2404:$Y2404, "#N/A")=14,TRUE,FALSE))</f>
        <v>0</v>
      </c>
      <c r="L2412" t="b">
        <f>AND(COUNTIF('Master list(no salts, metals)'!L2404,"&lt;=1"),IF(COUNTIF('Master list(no salts, metals)'!$K2404:$Y2404, "#N/A")=14,TRUE,FALSE))</f>
        <v>0</v>
      </c>
      <c r="M2412" t="b">
        <f>AND(COUNTIF('Master list(no salts, metals)'!M2404,"&lt;=1"),IF(COUNTIF('Master list(no salts, metals)'!$K2404:$Y2404, "#N/A")=14,TRUE,FALSE))</f>
        <v>0</v>
      </c>
      <c r="N2412" t="b">
        <f>AND(COUNTIF('Master list(no salts, metals)'!N2404,"&lt;=1"),IF(COUNTIF('Master list(no salts, metals)'!$K2404:$Y2404, "#N/A")=14,TRUE,FALSE))</f>
        <v>0</v>
      </c>
      <c r="O2412" t="b">
        <f>AND(COUNTIF('Master list(no salts, metals)'!O2404,"&lt;=1"),IF(COUNTIF('Master list(no salts, metals)'!$K2404:$Y2404, "#N/A")=14,TRUE,FALSE))</f>
        <v>0</v>
      </c>
      <c r="P2412" t="b">
        <f>AND(COUNTIF('Master list(no salts, metals)'!P2404,"&lt;=1"),IF(COUNTIF('Master list(no salts, metals)'!$K2404:$Y2404, "#N/A")=14,TRUE,FALSE))</f>
        <v>0</v>
      </c>
      <c r="Q2412" t="b">
        <f>AND(COUNTIF('Master list(no salts, metals)'!Q2404,"&lt;=1"),IF(COUNTIF('Master list(no salts, metals)'!$K2404:$Y2404, "#N/A")=14,TRUE,FALSE))</f>
        <v>0</v>
      </c>
      <c r="R2412" t="b">
        <f>AND(COUNTIF('Master list(no salts, metals)'!R2404,"&lt;=1"),IF(COUNTIF('Master list(no salts, metals)'!$K2404:$Y2404, "#N/A")=14,TRUE,FALSE))</f>
        <v>0</v>
      </c>
      <c r="S2412" t="b">
        <f>AND(COUNTIF('Master list(no salts, metals)'!S2404,"&lt;=1"),IF(COUNTIF('Master list(no salts, metals)'!$K2404:$Y2404, "#N/A")=14,TRUE,FALSE))</f>
        <v>0</v>
      </c>
      <c r="T2412" t="b">
        <f>AND(COUNTIF('Master list(no salts, metals)'!T2404,"&lt;=1"),IF(COUNTIF('Master list(no salts, metals)'!$K2404:$Y2404, "#N/A")=14,TRUE,FALSE))</f>
        <v>0</v>
      </c>
      <c r="U2412" t="b">
        <f>AND(COUNTIF('Master list(no salts, metals)'!U2404,"&lt;=1"),IF(COUNTIF('Master list(no salts, metals)'!$K2404:$Y2404, "#N/A")=14,TRUE,FALSE))</f>
        <v>0</v>
      </c>
      <c r="V2412" t="b">
        <f>AND(COUNTIF('Master list(no salts, metals)'!V2404,"&lt;=1"),IF(COUNTIF('Master list(no salts, metals)'!$K2404:$Y2404, "#N/A")=14,TRUE,FALSE))</f>
        <v>0</v>
      </c>
      <c r="W2412" t="b">
        <f>AND(COUNTIF('Master list(no salts, metals)'!W2404,"&lt;=1"),IF(COUNTIF('Master list(no salts, metals)'!$K2404:$Y2404, "#N/A")=14,TRUE,FALSE))</f>
        <v>1</v>
      </c>
      <c r="X2412" t="b">
        <f>AND(COUNTIF('Master list(no salts, metals)'!X2404,"&lt;=1"),IF(COUNTIF('Master list(no salts, metals)'!$K2404:$Y2404, "#N/A")=14,TRUE,FALSE))</f>
        <v>0</v>
      </c>
      <c r="Y2412" t="b">
        <f>AND(COUNTIF('Master list(no salts, metals)'!Y2404,"&lt;=1"),IF(COUNTIF('Master list(no salts, metals)'!$K2404:$Y2404, "#N/A")=14,TRUE,FALSE))</f>
        <v>0</v>
      </c>
    </row>
    <row r="2413" spans="11:25" x14ac:dyDescent="0.25">
      <c r="K2413" t="b">
        <f>AND(COUNTIF('Master list(no salts, metals)'!K2405,"&lt;=1"),IF(COUNTIF('Master list(no salts, metals)'!$K2405:$Y2405, "#N/A")=14,TRUE,FALSE))</f>
        <v>0</v>
      </c>
      <c r="L2413" t="b">
        <f>AND(COUNTIF('Master list(no salts, metals)'!L2405,"&lt;=1"),IF(COUNTIF('Master list(no salts, metals)'!$K2405:$Y2405, "#N/A")=14,TRUE,FALSE))</f>
        <v>0</v>
      </c>
      <c r="M2413" t="b">
        <f>AND(COUNTIF('Master list(no salts, metals)'!M2405,"&lt;=1"),IF(COUNTIF('Master list(no salts, metals)'!$K2405:$Y2405, "#N/A")=14,TRUE,FALSE))</f>
        <v>0</v>
      </c>
      <c r="N2413" t="b">
        <f>AND(COUNTIF('Master list(no salts, metals)'!N2405,"&lt;=1"),IF(COUNTIF('Master list(no salts, metals)'!$K2405:$Y2405, "#N/A")=14,TRUE,FALSE))</f>
        <v>0</v>
      </c>
      <c r="O2413" t="b">
        <f>AND(COUNTIF('Master list(no salts, metals)'!O2405,"&lt;=1"),IF(COUNTIF('Master list(no salts, metals)'!$K2405:$Y2405, "#N/A")=14,TRUE,FALSE))</f>
        <v>0</v>
      </c>
      <c r="P2413" t="b">
        <f>AND(COUNTIF('Master list(no salts, metals)'!P2405,"&lt;=1"),IF(COUNTIF('Master list(no salts, metals)'!$K2405:$Y2405, "#N/A")=14,TRUE,FALSE))</f>
        <v>0</v>
      </c>
      <c r="Q2413" t="b">
        <f>AND(COUNTIF('Master list(no salts, metals)'!Q2405,"&lt;=1"),IF(COUNTIF('Master list(no salts, metals)'!$K2405:$Y2405, "#N/A")=14,TRUE,FALSE))</f>
        <v>0</v>
      </c>
      <c r="R2413" t="b">
        <f>AND(COUNTIF('Master list(no salts, metals)'!R2405,"&lt;=1"),IF(COUNTIF('Master list(no salts, metals)'!$K2405:$Y2405, "#N/A")=14,TRUE,FALSE))</f>
        <v>0</v>
      </c>
      <c r="S2413" t="b">
        <f>AND(COUNTIF('Master list(no salts, metals)'!S2405,"&lt;=1"),IF(COUNTIF('Master list(no salts, metals)'!$K2405:$Y2405, "#N/A")=14,TRUE,FALSE))</f>
        <v>0</v>
      </c>
      <c r="T2413" t="b">
        <f>AND(COUNTIF('Master list(no salts, metals)'!T2405,"&lt;=1"),IF(COUNTIF('Master list(no salts, metals)'!$K2405:$Y2405, "#N/A")=14,TRUE,FALSE))</f>
        <v>0</v>
      </c>
      <c r="U2413" t="b">
        <f>AND(COUNTIF('Master list(no salts, metals)'!U2405,"&lt;=1"),IF(COUNTIF('Master list(no salts, metals)'!$K2405:$Y2405, "#N/A")=14,TRUE,FALSE))</f>
        <v>0</v>
      </c>
      <c r="V2413" t="b">
        <f>AND(COUNTIF('Master list(no salts, metals)'!V2405,"&lt;=1"),IF(COUNTIF('Master list(no salts, metals)'!$K2405:$Y2405, "#N/A")=14,TRUE,FALSE))</f>
        <v>0</v>
      </c>
      <c r="W2413" t="b">
        <f>AND(COUNTIF('Master list(no salts, metals)'!W2405,"&lt;=1"),IF(COUNTIF('Master list(no salts, metals)'!$K2405:$Y2405, "#N/A")=14,TRUE,FALSE))</f>
        <v>0</v>
      </c>
      <c r="X2413" t="b">
        <f>AND(COUNTIF('Master list(no salts, metals)'!X2405,"&lt;=1"),IF(COUNTIF('Master list(no salts, metals)'!$K2405:$Y2405, "#N/A")=14,TRUE,FALSE))</f>
        <v>0</v>
      </c>
      <c r="Y2413" t="b">
        <f>AND(COUNTIF('Master list(no salts, metals)'!Y2405,"&lt;=1"),IF(COUNTIF('Master list(no salts, metals)'!$K2405:$Y2405, "#N/A")=14,TRUE,FALSE))</f>
        <v>0</v>
      </c>
    </row>
    <row r="2414" spans="11:25" x14ac:dyDescent="0.25">
      <c r="K2414" t="b">
        <f>AND(COUNTIF('Master list(no salts, metals)'!K2406,"&lt;=1"),IF(COUNTIF('Master list(no salts, metals)'!$K2406:$Y2406, "#N/A")=14,TRUE,FALSE))</f>
        <v>0</v>
      </c>
      <c r="L2414" t="b">
        <f>AND(COUNTIF('Master list(no salts, metals)'!L2406,"&lt;=1"),IF(COUNTIF('Master list(no salts, metals)'!$K2406:$Y2406, "#N/A")=14,TRUE,FALSE))</f>
        <v>0</v>
      </c>
      <c r="M2414" t="b">
        <f>AND(COUNTIF('Master list(no salts, metals)'!M2406,"&lt;=1"),IF(COUNTIF('Master list(no salts, metals)'!$K2406:$Y2406, "#N/A")=14,TRUE,FALSE))</f>
        <v>0</v>
      </c>
      <c r="N2414" t="b">
        <f>AND(COUNTIF('Master list(no salts, metals)'!N2406,"&lt;=1"),IF(COUNTIF('Master list(no salts, metals)'!$K2406:$Y2406, "#N/A")=14,TRUE,FALSE))</f>
        <v>0</v>
      </c>
      <c r="O2414" t="b">
        <f>AND(COUNTIF('Master list(no salts, metals)'!O2406,"&lt;=1"),IF(COUNTIF('Master list(no salts, metals)'!$K2406:$Y2406, "#N/A")=14,TRUE,FALSE))</f>
        <v>0</v>
      </c>
      <c r="P2414" t="b">
        <f>AND(COUNTIF('Master list(no salts, metals)'!P2406,"&lt;=1"),IF(COUNTIF('Master list(no salts, metals)'!$K2406:$Y2406, "#N/A")=14,TRUE,FALSE))</f>
        <v>0</v>
      </c>
      <c r="Q2414" t="b">
        <f>AND(COUNTIF('Master list(no salts, metals)'!Q2406,"&lt;=1"),IF(COUNTIF('Master list(no salts, metals)'!$K2406:$Y2406, "#N/A")=14,TRUE,FALSE))</f>
        <v>0</v>
      </c>
      <c r="R2414" t="b">
        <f>AND(COUNTIF('Master list(no salts, metals)'!R2406,"&lt;=1"),IF(COUNTIF('Master list(no salts, metals)'!$K2406:$Y2406, "#N/A")=14,TRUE,FALSE))</f>
        <v>0</v>
      </c>
      <c r="S2414" t="b">
        <f>AND(COUNTIF('Master list(no salts, metals)'!S2406,"&lt;=1"),IF(COUNTIF('Master list(no salts, metals)'!$K2406:$Y2406, "#N/A")=14,TRUE,FALSE))</f>
        <v>0</v>
      </c>
      <c r="T2414" t="b">
        <f>AND(COUNTIF('Master list(no salts, metals)'!T2406,"&lt;=1"),IF(COUNTIF('Master list(no salts, metals)'!$K2406:$Y2406, "#N/A")=14,TRUE,FALSE))</f>
        <v>0</v>
      </c>
      <c r="U2414" t="b">
        <f>AND(COUNTIF('Master list(no salts, metals)'!U2406,"&lt;=1"),IF(COUNTIF('Master list(no salts, metals)'!$K2406:$Y2406, "#N/A")=14,TRUE,FALSE))</f>
        <v>0</v>
      </c>
      <c r="V2414" t="b">
        <f>AND(COUNTIF('Master list(no salts, metals)'!V2406,"&lt;=1"),IF(COUNTIF('Master list(no salts, metals)'!$K2406:$Y2406, "#N/A")=14,TRUE,FALSE))</f>
        <v>0</v>
      </c>
      <c r="W2414" t="b">
        <f>AND(COUNTIF('Master list(no salts, metals)'!W2406,"&lt;=1"),IF(COUNTIF('Master list(no salts, metals)'!$K2406:$Y2406, "#N/A")=14,TRUE,FALSE))</f>
        <v>0</v>
      </c>
      <c r="X2414" t="b">
        <f>AND(COUNTIF('Master list(no salts, metals)'!X2406,"&lt;=1"),IF(COUNTIF('Master list(no salts, metals)'!$K2406:$Y2406, "#N/A")=14,TRUE,FALSE))</f>
        <v>1</v>
      </c>
      <c r="Y2414" t="b">
        <f>AND(COUNTIF('Master list(no salts, metals)'!Y2406,"&lt;=1"),IF(COUNTIF('Master list(no salts, metals)'!$K2406:$Y2406, "#N/A")=14,TRUE,FALSE))</f>
        <v>0</v>
      </c>
    </row>
    <row r="2415" spans="11:25" x14ac:dyDescent="0.25">
      <c r="K2415" t="b">
        <f>AND(COUNTIF('Master list(no salts, metals)'!K2407,"&lt;=1"),IF(COUNTIF('Master list(no salts, metals)'!$K2407:$Y2407, "#N/A")=14,TRUE,FALSE))</f>
        <v>0</v>
      </c>
      <c r="L2415" t="b">
        <f>AND(COUNTIF('Master list(no salts, metals)'!L2407,"&lt;=1"),IF(COUNTIF('Master list(no salts, metals)'!$K2407:$Y2407, "#N/A")=14,TRUE,FALSE))</f>
        <v>0</v>
      </c>
      <c r="M2415" t="b">
        <f>AND(COUNTIF('Master list(no salts, metals)'!M2407,"&lt;=1"),IF(COUNTIF('Master list(no salts, metals)'!$K2407:$Y2407, "#N/A")=14,TRUE,FALSE))</f>
        <v>0</v>
      </c>
      <c r="N2415" t="b">
        <f>AND(COUNTIF('Master list(no salts, metals)'!N2407,"&lt;=1"),IF(COUNTIF('Master list(no salts, metals)'!$K2407:$Y2407, "#N/A")=14,TRUE,FALSE))</f>
        <v>0</v>
      </c>
      <c r="O2415" t="b">
        <f>AND(COUNTIF('Master list(no salts, metals)'!O2407,"&lt;=1"),IF(COUNTIF('Master list(no salts, metals)'!$K2407:$Y2407, "#N/A")=14,TRUE,FALSE))</f>
        <v>0</v>
      </c>
      <c r="P2415" t="b">
        <f>AND(COUNTIF('Master list(no salts, metals)'!P2407,"&lt;=1"),IF(COUNTIF('Master list(no salts, metals)'!$K2407:$Y2407, "#N/A")=14,TRUE,FALSE))</f>
        <v>0</v>
      </c>
      <c r="Q2415" t="b">
        <f>AND(COUNTIF('Master list(no salts, metals)'!Q2407,"&lt;=1"),IF(COUNTIF('Master list(no salts, metals)'!$K2407:$Y2407, "#N/A")=14,TRUE,FALSE))</f>
        <v>0</v>
      </c>
      <c r="R2415" t="b">
        <f>AND(COUNTIF('Master list(no salts, metals)'!R2407,"&lt;=1"),IF(COUNTIF('Master list(no salts, metals)'!$K2407:$Y2407, "#N/A")=14,TRUE,FALSE))</f>
        <v>0</v>
      </c>
      <c r="S2415" t="b">
        <f>AND(COUNTIF('Master list(no salts, metals)'!S2407,"&lt;=1"),IF(COUNTIF('Master list(no salts, metals)'!$K2407:$Y2407, "#N/A")=14,TRUE,FALSE))</f>
        <v>0</v>
      </c>
      <c r="T2415" t="b">
        <f>AND(COUNTIF('Master list(no salts, metals)'!T2407,"&lt;=1"),IF(COUNTIF('Master list(no salts, metals)'!$K2407:$Y2407, "#N/A")=14,TRUE,FALSE))</f>
        <v>0</v>
      </c>
      <c r="U2415" t="b">
        <f>AND(COUNTIF('Master list(no salts, metals)'!U2407,"&lt;=1"),IF(COUNTIF('Master list(no salts, metals)'!$K2407:$Y2407, "#N/A")=14,TRUE,FALSE))</f>
        <v>0</v>
      </c>
      <c r="V2415" t="b">
        <f>AND(COUNTIF('Master list(no salts, metals)'!V2407,"&lt;=1"),IF(COUNTIF('Master list(no salts, metals)'!$K2407:$Y2407, "#N/A")=14,TRUE,FALSE))</f>
        <v>0</v>
      </c>
      <c r="W2415" t="b">
        <f>AND(COUNTIF('Master list(no salts, metals)'!W2407,"&lt;=1"),IF(COUNTIF('Master list(no salts, metals)'!$K2407:$Y2407, "#N/A")=14,TRUE,FALSE))</f>
        <v>0</v>
      </c>
      <c r="X2415" t="b">
        <f>AND(COUNTIF('Master list(no salts, metals)'!X2407,"&lt;=1"),IF(COUNTIF('Master list(no salts, metals)'!$K2407:$Y2407, "#N/A")=14,TRUE,FALSE))</f>
        <v>0</v>
      </c>
      <c r="Y2415" t="b">
        <f>AND(COUNTIF('Master list(no salts, metals)'!Y2407,"&lt;=1"),IF(COUNTIF('Master list(no salts, metals)'!$K2407:$Y2407, "#N/A")=14,TRUE,FALSE))</f>
        <v>0</v>
      </c>
    </row>
    <row r="2416" spans="11:25" x14ac:dyDescent="0.25">
      <c r="K2416" t="b">
        <f>AND(COUNTIF('Master list(no salts, metals)'!K2408,"&lt;=1"),IF(COUNTIF('Master list(no salts, metals)'!$K2408:$Y2408, "#N/A")=14,TRUE,FALSE))</f>
        <v>0</v>
      </c>
      <c r="L2416" t="b">
        <f>AND(COUNTIF('Master list(no salts, metals)'!L2408,"&lt;=1"),IF(COUNTIF('Master list(no salts, metals)'!$K2408:$Y2408, "#N/A")=14,TRUE,FALSE))</f>
        <v>0</v>
      </c>
      <c r="M2416" t="b">
        <f>AND(COUNTIF('Master list(no salts, metals)'!M2408,"&lt;=1"),IF(COUNTIF('Master list(no salts, metals)'!$K2408:$Y2408, "#N/A")=14,TRUE,FALSE))</f>
        <v>0</v>
      </c>
      <c r="N2416" t="b">
        <f>AND(COUNTIF('Master list(no salts, metals)'!N2408,"&lt;=1"),IF(COUNTIF('Master list(no salts, metals)'!$K2408:$Y2408, "#N/A")=14,TRUE,FALSE))</f>
        <v>0</v>
      </c>
      <c r="O2416" t="b">
        <f>AND(COUNTIF('Master list(no salts, metals)'!O2408,"&lt;=1"),IF(COUNTIF('Master list(no salts, metals)'!$K2408:$Y2408, "#N/A")=14,TRUE,FALSE))</f>
        <v>0</v>
      </c>
      <c r="P2416" t="b">
        <f>AND(COUNTIF('Master list(no salts, metals)'!P2408,"&lt;=1"),IF(COUNTIF('Master list(no salts, metals)'!$K2408:$Y2408, "#N/A")=14,TRUE,FALSE))</f>
        <v>0</v>
      </c>
      <c r="Q2416" t="b">
        <f>AND(COUNTIF('Master list(no salts, metals)'!Q2408,"&lt;=1"),IF(COUNTIF('Master list(no salts, metals)'!$K2408:$Y2408, "#N/A")=14,TRUE,FALSE))</f>
        <v>0</v>
      </c>
      <c r="R2416" t="b">
        <f>AND(COUNTIF('Master list(no salts, metals)'!R2408,"&lt;=1"),IF(COUNTIF('Master list(no salts, metals)'!$K2408:$Y2408, "#N/A")=14,TRUE,FALSE))</f>
        <v>0</v>
      </c>
      <c r="S2416" t="b">
        <f>AND(COUNTIF('Master list(no salts, metals)'!S2408,"&lt;=1"),IF(COUNTIF('Master list(no salts, metals)'!$K2408:$Y2408, "#N/A")=14,TRUE,FALSE))</f>
        <v>0</v>
      </c>
      <c r="T2416" t="b">
        <f>AND(COUNTIF('Master list(no salts, metals)'!T2408,"&lt;=1"),IF(COUNTIF('Master list(no salts, metals)'!$K2408:$Y2408, "#N/A")=14,TRUE,FALSE))</f>
        <v>0</v>
      </c>
      <c r="U2416" t="b">
        <f>AND(COUNTIF('Master list(no salts, metals)'!U2408,"&lt;=1"),IF(COUNTIF('Master list(no salts, metals)'!$K2408:$Y2408, "#N/A")=14,TRUE,FALSE))</f>
        <v>0</v>
      </c>
      <c r="V2416" t="b">
        <f>AND(COUNTIF('Master list(no salts, metals)'!V2408,"&lt;=1"),IF(COUNTIF('Master list(no salts, metals)'!$K2408:$Y2408, "#N/A")=14,TRUE,FALSE))</f>
        <v>0</v>
      </c>
      <c r="W2416" t="b">
        <f>AND(COUNTIF('Master list(no salts, metals)'!W2408,"&lt;=1"),IF(COUNTIF('Master list(no salts, metals)'!$K2408:$Y2408, "#N/A")=14,TRUE,FALSE))</f>
        <v>1</v>
      </c>
      <c r="X2416" t="b">
        <f>AND(COUNTIF('Master list(no salts, metals)'!X2408,"&lt;=1"),IF(COUNTIF('Master list(no salts, metals)'!$K2408:$Y2408, "#N/A")=14,TRUE,FALSE))</f>
        <v>0</v>
      </c>
      <c r="Y2416" t="b">
        <f>AND(COUNTIF('Master list(no salts, metals)'!Y2408,"&lt;=1"),IF(COUNTIF('Master list(no salts, metals)'!$K2408:$Y2408, "#N/A")=14,TRUE,FALSE))</f>
        <v>0</v>
      </c>
    </row>
    <row r="2417" spans="11:25" x14ac:dyDescent="0.25">
      <c r="K2417" t="b">
        <f>AND(COUNTIF('Master list(no salts, metals)'!K2409,"&lt;=1"),IF(COUNTIF('Master list(no salts, metals)'!$K2409:$Y2409, "#N/A")=14,TRUE,FALSE))</f>
        <v>0</v>
      </c>
      <c r="L2417" t="b">
        <f>AND(COUNTIF('Master list(no salts, metals)'!L2409,"&lt;=1"),IF(COUNTIF('Master list(no salts, metals)'!$K2409:$Y2409, "#N/A")=14,TRUE,FALSE))</f>
        <v>0</v>
      </c>
      <c r="M2417" t="b">
        <f>AND(COUNTIF('Master list(no salts, metals)'!M2409,"&lt;=1"),IF(COUNTIF('Master list(no salts, metals)'!$K2409:$Y2409, "#N/A")=14,TRUE,FALSE))</f>
        <v>0</v>
      </c>
      <c r="N2417" t="b">
        <f>AND(COUNTIF('Master list(no salts, metals)'!N2409,"&lt;=1"),IF(COUNTIF('Master list(no salts, metals)'!$K2409:$Y2409, "#N/A")=14,TRUE,FALSE))</f>
        <v>0</v>
      </c>
      <c r="O2417" t="b">
        <f>AND(COUNTIF('Master list(no salts, metals)'!O2409,"&lt;=1"),IF(COUNTIF('Master list(no salts, metals)'!$K2409:$Y2409, "#N/A")=14,TRUE,FALSE))</f>
        <v>0</v>
      </c>
      <c r="P2417" t="b">
        <f>AND(COUNTIF('Master list(no salts, metals)'!P2409,"&lt;=1"),IF(COUNTIF('Master list(no salts, metals)'!$K2409:$Y2409, "#N/A")=14,TRUE,FALSE))</f>
        <v>0</v>
      </c>
      <c r="Q2417" t="b">
        <f>AND(COUNTIF('Master list(no salts, metals)'!Q2409,"&lt;=1"),IF(COUNTIF('Master list(no salts, metals)'!$K2409:$Y2409, "#N/A")=14,TRUE,FALSE))</f>
        <v>0</v>
      </c>
      <c r="R2417" t="b">
        <f>AND(COUNTIF('Master list(no salts, metals)'!R2409,"&lt;=1"),IF(COUNTIF('Master list(no salts, metals)'!$K2409:$Y2409, "#N/A")=14,TRUE,FALSE))</f>
        <v>0</v>
      </c>
      <c r="S2417" t="b">
        <f>AND(COUNTIF('Master list(no salts, metals)'!S2409,"&lt;=1"),IF(COUNTIF('Master list(no salts, metals)'!$K2409:$Y2409, "#N/A")=14,TRUE,FALSE))</f>
        <v>0</v>
      </c>
      <c r="T2417" t="b">
        <f>AND(COUNTIF('Master list(no salts, metals)'!T2409,"&lt;=1"),IF(COUNTIF('Master list(no salts, metals)'!$K2409:$Y2409, "#N/A")=14,TRUE,FALSE))</f>
        <v>1</v>
      </c>
      <c r="U2417" t="b">
        <f>AND(COUNTIF('Master list(no salts, metals)'!U2409,"&lt;=1"),IF(COUNTIF('Master list(no salts, metals)'!$K2409:$Y2409, "#N/A")=14,TRUE,FALSE))</f>
        <v>0</v>
      </c>
      <c r="V2417" t="b">
        <f>AND(COUNTIF('Master list(no salts, metals)'!V2409,"&lt;=1"),IF(COUNTIF('Master list(no salts, metals)'!$K2409:$Y2409, "#N/A")=14,TRUE,FALSE))</f>
        <v>0</v>
      </c>
      <c r="W2417" t="b">
        <f>AND(COUNTIF('Master list(no salts, metals)'!W2409,"&lt;=1"),IF(COUNTIF('Master list(no salts, metals)'!$K2409:$Y2409, "#N/A")=14,TRUE,FALSE))</f>
        <v>0</v>
      </c>
      <c r="X2417" t="b">
        <f>AND(COUNTIF('Master list(no salts, metals)'!X2409,"&lt;=1"),IF(COUNTIF('Master list(no salts, metals)'!$K2409:$Y2409, "#N/A")=14,TRUE,FALSE))</f>
        <v>0</v>
      </c>
      <c r="Y2417" t="b">
        <f>AND(COUNTIF('Master list(no salts, metals)'!Y2409,"&lt;=1"),IF(COUNTIF('Master list(no salts, metals)'!$K2409:$Y2409, "#N/A")=14,TRUE,FALSE))</f>
        <v>0</v>
      </c>
    </row>
    <row r="2418" spans="11:25" x14ac:dyDescent="0.25">
      <c r="K2418" t="b">
        <f>AND(COUNTIF('Master list(no salts, metals)'!K2410,"&lt;=1"),IF(COUNTIF('Master list(no salts, metals)'!$K2410:$Y2410, "#N/A")=14,TRUE,FALSE))</f>
        <v>0</v>
      </c>
      <c r="L2418" t="b">
        <f>AND(COUNTIF('Master list(no salts, metals)'!L2410,"&lt;=1"),IF(COUNTIF('Master list(no salts, metals)'!$K2410:$Y2410, "#N/A")=14,TRUE,FALSE))</f>
        <v>1</v>
      </c>
      <c r="M2418" t="b">
        <f>AND(COUNTIF('Master list(no salts, metals)'!M2410,"&lt;=1"),IF(COUNTIF('Master list(no salts, metals)'!$K2410:$Y2410, "#N/A")=14,TRUE,FALSE))</f>
        <v>0</v>
      </c>
      <c r="N2418" t="b">
        <f>AND(COUNTIF('Master list(no salts, metals)'!N2410,"&lt;=1"),IF(COUNTIF('Master list(no salts, metals)'!$K2410:$Y2410, "#N/A")=14,TRUE,FALSE))</f>
        <v>0</v>
      </c>
      <c r="O2418" t="b">
        <f>AND(COUNTIF('Master list(no salts, metals)'!O2410,"&lt;=1"),IF(COUNTIF('Master list(no salts, metals)'!$K2410:$Y2410, "#N/A")=14,TRUE,FALSE))</f>
        <v>0</v>
      </c>
      <c r="P2418" t="b">
        <f>AND(COUNTIF('Master list(no salts, metals)'!P2410,"&lt;=1"),IF(COUNTIF('Master list(no salts, metals)'!$K2410:$Y2410, "#N/A")=14,TRUE,FALSE))</f>
        <v>0</v>
      </c>
      <c r="Q2418" t="b">
        <f>AND(COUNTIF('Master list(no salts, metals)'!Q2410,"&lt;=1"),IF(COUNTIF('Master list(no salts, metals)'!$K2410:$Y2410, "#N/A")=14,TRUE,FALSE))</f>
        <v>0</v>
      </c>
      <c r="R2418" t="b">
        <f>AND(COUNTIF('Master list(no salts, metals)'!R2410,"&lt;=1"),IF(COUNTIF('Master list(no salts, metals)'!$K2410:$Y2410, "#N/A")=14,TRUE,FALSE))</f>
        <v>0</v>
      </c>
      <c r="S2418" t="b">
        <f>AND(COUNTIF('Master list(no salts, metals)'!S2410,"&lt;=1"),IF(COUNTIF('Master list(no salts, metals)'!$K2410:$Y2410, "#N/A")=14,TRUE,FALSE))</f>
        <v>0</v>
      </c>
      <c r="T2418" t="b">
        <f>AND(COUNTIF('Master list(no salts, metals)'!T2410,"&lt;=1"),IF(COUNTIF('Master list(no salts, metals)'!$K2410:$Y2410, "#N/A")=14,TRUE,FALSE))</f>
        <v>0</v>
      </c>
      <c r="U2418" t="b">
        <f>AND(COUNTIF('Master list(no salts, metals)'!U2410,"&lt;=1"),IF(COUNTIF('Master list(no salts, metals)'!$K2410:$Y2410, "#N/A")=14,TRUE,FALSE))</f>
        <v>0</v>
      </c>
      <c r="V2418" t="b">
        <f>AND(COUNTIF('Master list(no salts, metals)'!V2410,"&lt;=1"),IF(COUNTIF('Master list(no salts, metals)'!$K2410:$Y2410, "#N/A")=14,TRUE,FALSE))</f>
        <v>0</v>
      </c>
      <c r="W2418" t="b">
        <f>AND(COUNTIF('Master list(no salts, metals)'!W2410,"&lt;=1"),IF(COUNTIF('Master list(no salts, metals)'!$K2410:$Y2410, "#N/A")=14,TRUE,FALSE))</f>
        <v>0</v>
      </c>
      <c r="X2418" t="b">
        <f>AND(COUNTIF('Master list(no salts, metals)'!X2410,"&lt;=1"),IF(COUNTIF('Master list(no salts, metals)'!$K2410:$Y2410, "#N/A")=14,TRUE,FALSE))</f>
        <v>0</v>
      </c>
      <c r="Y2418" t="b">
        <f>AND(COUNTIF('Master list(no salts, metals)'!Y2410,"&lt;=1"),IF(COUNTIF('Master list(no salts, metals)'!$K2410:$Y2410, "#N/A")=14,TRUE,FALSE))</f>
        <v>0</v>
      </c>
    </row>
    <row r="2419" spans="11:25" x14ac:dyDescent="0.25">
      <c r="K2419" t="b">
        <f>AND(COUNTIF('Master list(no salts, metals)'!K2411,"&lt;=1"),IF(COUNTIF('Master list(no salts, metals)'!$K2411:$Y2411, "#N/A")=14,TRUE,FALSE))</f>
        <v>0</v>
      </c>
      <c r="L2419" t="b">
        <f>AND(COUNTIF('Master list(no salts, metals)'!L2411,"&lt;=1"),IF(COUNTIF('Master list(no salts, metals)'!$K2411:$Y2411, "#N/A")=14,TRUE,FALSE))</f>
        <v>0</v>
      </c>
      <c r="M2419" t="b">
        <f>AND(COUNTIF('Master list(no salts, metals)'!M2411,"&lt;=1"),IF(COUNTIF('Master list(no salts, metals)'!$K2411:$Y2411, "#N/A")=14,TRUE,FALSE))</f>
        <v>0</v>
      </c>
      <c r="N2419" t="b">
        <f>AND(COUNTIF('Master list(no salts, metals)'!N2411,"&lt;=1"),IF(COUNTIF('Master list(no salts, metals)'!$K2411:$Y2411, "#N/A")=14,TRUE,FALSE))</f>
        <v>0</v>
      </c>
      <c r="O2419" t="b">
        <f>AND(COUNTIF('Master list(no salts, metals)'!O2411,"&lt;=1"),IF(COUNTIF('Master list(no salts, metals)'!$K2411:$Y2411, "#N/A")=14,TRUE,FALSE))</f>
        <v>0</v>
      </c>
      <c r="P2419" t="b">
        <f>AND(COUNTIF('Master list(no salts, metals)'!P2411,"&lt;=1"),IF(COUNTIF('Master list(no salts, metals)'!$K2411:$Y2411, "#N/A")=14,TRUE,FALSE))</f>
        <v>0</v>
      </c>
      <c r="Q2419" t="b">
        <f>AND(COUNTIF('Master list(no salts, metals)'!Q2411,"&lt;=1"),IF(COUNTIF('Master list(no salts, metals)'!$K2411:$Y2411, "#N/A")=14,TRUE,FALSE))</f>
        <v>0</v>
      </c>
      <c r="R2419" t="b">
        <f>AND(COUNTIF('Master list(no salts, metals)'!R2411,"&lt;=1"),IF(COUNTIF('Master list(no salts, metals)'!$K2411:$Y2411, "#N/A")=14,TRUE,FALSE))</f>
        <v>0</v>
      </c>
      <c r="S2419" t="b">
        <f>AND(COUNTIF('Master list(no salts, metals)'!S2411,"&lt;=1"),IF(COUNTIF('Master list(no salts, metals)'!$K2411:$Y2411, "#N/A")=14,TRUE,FALSE))</f>
        <v>0</v>
      </c>
      <c r="T2419" t="b">
        <f>AND(COUNTIF('Master list(no salts, metals)'!T2411,"&lt;=1"),IF(COUNTIF('Master list(no salts, metals)'!$K2411:$Y2411, "#N/A")=14,TRUE,FALSE))</f>
        <v>1</v>
      </c>
      <c r="U2419" t="b">
        <f>AND(COUNTIF('Master list(no salts, metals)'!U2411,"&lt;=1"),IF(COUNTIF('Master list(no salts, metals)'!$K2411:$Y2411, "#N/A")=14,TRUE,FALSE))</f>
        <v>0</v>
      </c>
      <c r="V2419" t="b">
        <f>AND(COUNTIF('Master list(no salts, metals)'!V2411,"&lt;=1"),IF(COUNTIF('Master list(no salts, metals)'!$K2411:$Y2411, "#N/A")=14,TRUE,FALSE))</f>
        <v>0</v>
      </c>
      <c r="W2419" t="b">
        <f>AND(COUNTIF('Master list(no salts, metals)'!W2411,"&lt;=1"),IF(COUNTIF('Master list(no salts, metals)'!$K2411:$Y2411, "#N/A")=14,TRUE,FALSE))</f>
        <v>0</v>
      </c>
      <c r="X2419" t="b">
        <f>AND(COUNTIF('Master list(no salts, metals)'!X2411,"&lt;=1"),IF(COUNTIF('Master list(no salts, metals)'!$K2411:$Y2411, "#N/A")=14,TRUE,FALSE))</f>
        <v>0</v>
      </c>
      <c r="Y2419" t="b">
        <f>AND(COUNTIF('Master list(no salts, metals)'!Y2411,"&lt;=1"),IF(COUNTIF('Master list(no salts, metals)'!$K2411:$Y2411, "#N/A")=14,TRUE,FALSE))</f>
        <v>0</v>
      </c>
    </row>
    <row r="2420" spans="11:25" x14ac:dyDescent="0.25">
      <c r="K2420" t="b">
        <f>AND(COUNTIF('Master list(no salts, metals)'!K2412,"&lt;=1"),IF(COUNTIF('Master list(no salts, metals)'!$K2412:$Y2412, "#N/A")=14,TRUE,FALSE))</f>
        <v>0</v>
      </c>
      <c r="L2420" t="b">
        <f>AND(COUNTIF('Master list(no salts, metals)'!L2412,"&lt;=1"),IF(COUNTIF('Master list(no salts, metals)'!$K2412:$Y2412, "#N/A")=14,TRUE,FALSE))</f>
        <v>0</v>
      </c>
      <c r="M2420" t="b">
        <f>AND(COUNTIF('Master list(no salts, metals)'!M2412,"&lt;=1"),IF(COUNTIF('Master list(no salts, metals)'!$K2412:$Y2412, "#N/A")=14,TRUE,FALSE))</f>
        <v>0</v>
      </c>
      <c r="N2420" t="b">
        <f>AND(COUNTIF('Master list(no salts, metals)'!N2412,"&lt;=1"),IF(COUNTIF('Master list(no salts, metals)'!$K2412:$Y2412, "#N/A")=14,TRUE,FALSE))</f>
        <v>0</v>
      </c>
      <c r="O2420" t="b">
        <f>AND(COUNTIF('Master list(no salts, metals)'!O2412,"&lt;=1"),IF(COUNTIF('Master list(no salts, metals)'!$K2412:$Y2412, "#N/A")=14,TRUE,FALSE))</f>
        <v>0</v>
      </c>
      <c r="P2420" t="b">
        <f>AND(COUNTIF('Master list(no salts, metals)'!P2412,"&lt;=1"),IF(COUNTIF('Master list(no salts, metals)'!$K2412:$Y2412, "#N/A")=14,TRUE,FALSE))</f>
        <v>0</v>
      </c>
      <c r="Q2420" t="b">
        <f>AND(COUNTIF('Master list(no salts, metals)'!Q2412,"&lt;=1"),IF(COUNTIF('Master list(no salts, metals)'!$K2412:$Y2412, "#N/A")=14,TRUE,FALSE))</f>
        <v>0</v>
      </c>
      <c r="R2420" t="b">
        <f>AND(COUNTIF('Master list(no salts, metals)'!R2412,"&lt;=1"),IF(COUNTIF('Master list(no salts, metals)'!$K2412:$Y2412, "#N/A")=14,TRUE,FALSE))</f>
        <v>0</v>
      </c>
      <c r="S2420" t="b">
        <f>AND(COUNTIF('Master list(no salts, metals)'!S2412,"&lt;=1"),IF(COUNTIF('Master list(no salts, metals)'!$K2412:$Y2412, "#N/A")=14,TRUE,FALSE))</f>
        <v>0</v>
      </c>
      <c r="T2420" t="b">
        <f>AND(COUNTIF('Master list(no salts, metals)'!T2412,"&lt;=1"),IF(COUNTIF('Master list(no salts, metals)'!$K2412:$Y2412, "#N/A")=14,TRUE,FALSE))</f>
        <v>0</v>
      </c>
      <c r="U2420" t="b">
        <f>AND(COUNTIF('Master list(no salts, metals)'!U2412,"&lt;=1"),IF(COUNTIF('Master list(no salts, metals)'!$K2412:$Y2412, "#N/A")=14,TRUE,FALSE))</f>
        <v>0</v>
      </c>
      <c r="V2420" t="b">
        <f>AND(COUNTIF('Master list(no salts, metals)'!V2412,"&lt;=1"),IF(COUNTIF('Master list(no salts, metals)'!$K2412:$Y2412, "#N/A")=14,TRUE,FALSE))</f>
        <v>0</v>
      </c>
      <c r="W2420" t="b">
        <f>AND(COUNTIF('Master list(no salts, metals)'!W2412,"&lt;=1"),IF(COUNTIF('Master list(no salts, metals)'!$K2412:$Y2412, "#N/A")=14,TRUE,FALSE))</f>
        <v>1</v>
      </c>
      <c r="X2420" t="b">
        <f>AND(COUNTIF('Master list(no salts, metals)'!X2412,"&lt;=1"),IF(COUNTIF('Master list(no salts, metals)'!$K2412:$Y2412, "#N/A")=14,TRUE,FALSE))</f>
        <v>0</v>
      </c>
      <c r="Y2420" t="b">
        <f>AND(COUNTIF('Master list(no salts, metals)'!Y2412,"&lt;=1"),IF(COUNTIF('Master list(no salts, metals)'!$K2412:$Y2412, "#N/A")=14,TRUE,FALSE))</f>
        <v>0</v>
      </c>
    </row>
    <row r="2421" spans="11:25" x14ac:dyDescent="0.25">
      <c r="K2421" t="b">
        <f>AND(COUNTIF('Master list(no salts, metals)'!K2413,"&lt;=1"),IF(COUNTIF('Master list(no salts, metals)'!$K2413:$Y2413, "#N/A")=14,TRUE,FALSE))</f>
        <v>0</v>
      </c>
      <c r="L2421" t="b">
        <f>AND(COUNTIF('Master list(no salts, metals)'!L2413,"&lt;=1"),IF(COUNTIF('Master list(no salts, metals)'!$K2413:$Y2413, "#N/A")=14,TRUE,FALSE))</f>
        <v>1</v>
      </c>
      <c r="M2421" t="b">
        <f>AND(COUNTIF('Master list(no salts, metals)'!M2413,"&lt;=1"),IF(COUNTIF('Master list(no salts, metals)'!$K2413:$Y2413, "#N/A")=14,TRUE,FALSE))</f>
        <v>0</v>
      </c>
      <c r="N2421" t="b">
        <f>AND(COUNTIF('Master list(no salts, metals)'!N2413,"&lt;=1"),IF(COUNTIF('Master list(no salts, metals)'!$K2413:$Y2413, "#N/A")=14,TRUE,FALSE))</f>
        <v>0</v>
      </c>
      <c r="O2421" t="b">
        <f>AND(COUNTIF('Master list(no salts, metals)'!O2413,"&lt;=1"),IF(COUNTIF('Master list(no salts, metals)'!$K2413:$Y2413, "#N/A")=14,TRUE,FALSE))</f>
        <v>0</v>
      </c>
      <c r="P2421" t="b">
        <f>AND(COUNTIF('Master list(no salts, metals)'!P2413,"&lt;=1"),IF(COUNTIF('Master list(no salts, metals)'!$K2413:$Y2413, "#N/A")=14,TRUE,FALSE))</f>
        <v>0</v>
      </c>
      <c r="Q2421" t="b">
        <f>AND(COUNTIF('Master list(no salts, metals)'!Q2413,"&lt;=1"),IF(COUNTIF('Master list(no salts, metals)'!$K2413:$Y2413, "#N/A")=14,TRUE,FALSE))</f>
        <v>0</v>
      </c>
      <c r="R2421" t="b">
        <f>AND(COUNTIF('Master list(no salts, metals)'!R2413,"&lt;=1"),IF(COUNTIF('Master list(no salts, metals)'!$K2413:$Y2413, "#N/A")=14,TRUE,FALSE))</f>
        <v>0</v>
      </c>
      <c r="S2421" t="b">
        <f>AND(COUNTIF('Master list(no salts, metals)'!S2413,"&lt;=1"),IF(COUNTIF('Master list(no salts, metals)'!$K2413:$Y2413, "#N/A")=14,TRUE,FALSE))</f>
        <v>0</v>
      </c>
      <c r="T2421" t="b">
        <f>AND(COUNTIF('Master list(no salts, metals)'!T2413,"&lt;=1"),IF(COUNTIF('Master list(no salts, metals)'!$K2413:$Y2413, "#N/A")=14,TRUE,FALSE))</f>
        <v>0</v>
      </c>
      <c r="U2421" t="b">
        <f>AND(COUNTIF('Master list(no salts, metals)'!U2413,"&lt;=1"),IF(COUNTIF('Master list(no salts, metals)'!$K2413:$Y2413, "#N/A")=14,TRUE,FALSE))</f>
        <v>0</v>
      </c>
      <c r="V2421" t="b">
        <f>AND(COUNTIF('Master list(no salts, metals)'!V2413,"&lt;=1"),IF(COUNTIF('Master list(no salts, metals)'!$K2413:$Y2413, "#N/A")=14,TRUE,FALSE))</f>
        <v>0</v>
      </c>
      <c r="W2421" t="b">
        <f>AND(COUNTIF('Master list(no salts, metals)'!W2413,"&lt;=1"),IF(COUNTIF('Master list(no salts, metals)'!$K2413:$Y2413, "#N/A")=14,TRUE,FALSE))</f>
        <v>0</v>
      </c>
      <c r="X2421" t="b">
        <f>AND(COUNTIF('Master list(no salts, metals)'!X2413,"&lt;=1"),IF(COUNTIF('Master list(no salts, metals)'!$K2413:$Y2413, "#N/A")=14,TRUE,FALSE))</f>
        <v>0</v>
      </c>
      <c r="Y2421" t="b">
        <f>AND(COUNTIF('Master list(no salts, metals)'!Y2413,"&lt;=1"),IF(COUNTIF('Master list(no salts, metals)'!$K2413:$Y2413, "#N/A")=14,TRUE,FALSE))</f>
        <v>0</v>
      </c>
    </row>
    <row r="2422" spans="11:25" x14ac:dyDescent="0.25">
      <c r="K2422" t="b">
        <f>AND(COUNTIF('Master list(no salts, metals)'!K2414,"&lt;=1"),IF(COUNTIF('Master list(no salts, metals)'!$K2414:$Y2414, "#N/A")=14,TRUE,FALSE))</f>
        <v>0</v>
      </c>
      <c r="L2422" t="b">
        <f>AND(COUNTIF('Master list(no salts, metals)'!L2414,"&lt;=1"),IF(COUNTIF('Master list(no salts, metals)'!$K2414:$Y2414, "#N/A")=14,TRUE,FALSE))</f>
        <v>0</v>
      </c>
      <c r="M2422" t="b">
        <f>AND(COUNTIF('Master list(no salts, metals)'!M2414,"&lt;=1"),IF(COUNTIF('Master list(no salts, metals)'!$K2414:$Y2414, "#N/A")=14,TRUE,FALSE))</f>
        <v>0</v>
      </c>
      <c r="N2422" t="b">
        <f>AND(COUNTIF('Master list(no salts, metals)'!N2414,"&lt;=1"),IF(COUNTIF('Master list(no salts, metals)'!$K2414:$Y2414, "#N/A")=14,TRUE,FALSE))</f>
        <v>0</v>
      </c>
      <c r="O2422" t="b">
        <f>AND(COUNTIF('Master list(no salts, metals)'!O2414,"&lt;=1"),IF(COUNTIF('Master list(no salts, metals)'!$K2414:$Y2414, "#N/A")=14,TRUE,FALSE))</f>
        <v>0</v>
      </c>
      <c r="P2422" t="b">
        <f>AND(COUNTIF('Master list(no salts, metals)'!P2414,"&lt;=1"),IF(COUNTIF('Master list(no salts, metals)'!$K2414:$Y2414, "#N/A")=14,TRUE,FALSE))</f>
        <v>0</v>
      </c>
      <c r="Q2422" t="b">
        <f>AND(COUNTIF('Master list(no salts, metals)'!Q2414,"&lt;=1"),IF(COUNTIF('Master list(no salts, metals)'!$K2414:$Y2414, "#N/A")=14,TRUE,FALSE))</f>
        <v>0</v>
      </c>
      <c r="R2422" t="b">
        <f>AND(COUNTIF('Master list(no salts, metals)'!R2414,"&lt;=1"),IF(COUNTIF('Master list(no salts, metals)'!$K2414:$Y2414, "#N/A")=14,TRUE,FALSE))</f>
        <v>0</v>
      </c>
      <c r="S2422" t="b">
        <f>AND(COUNTIF('Master list(no salts, metals)'!S2414,"&lt;=1"),IF(COUNTIF('Master list(no salts, metals)'!$K2414:$Y2414, "#N/A")=14,TRUE,FALSE))</f>
        <v>0</v>
      </c>
      <c r="T2422" t="b">
        <f>AND(COUNTIF('Master list(no salts, metals)'!T2414,"&lt;=1"),IF(COUNTIF('Master list(no salts, metals)'!$K2414:$Y2414, "#N/A")=14,TRUE,FALSE))</f>
        <v>0</v>
      </c>
      <c r="U2422" t="b">
        <f>AND(COUNTIF('Master list(no salts, metals)'!U2414,"&lt;=1"),IF(COUNTIF('Master list(no salts, metals)'!$K2414:$Y2414, "#N/A")=14,TRUE,FALSE))</f>
        <v>0</v>
      </c>
      <c r="V2422" t="b">
        <f>AND(COUNTIF('Master list(no salts, metals)'!V2414,"&lt;=1"),IF(COUNTIF('Master list(no salts, metals)'!$K2414:$Y2414, "#N/A")=14,TRUE,FALSE))</f>
        <v>0</v>
      </c>
      <c r="W2422" t="b">
        <f>AND(COUNTIF('Master list(no salts, metals)'!W2414,"&lt;=1"),IF(COUNTIF('Master list(no salts, metals)'!$K2414:$Y2414, "#N/A")=14,TRUE,FALSE))</f>
        <v>1</v>
      </c>
      <c r="X2422" t="b">
        <f>AND(COUNTIF('Master list(no salts, metals)'!X2414,"&lt;=1"),IF(COUNTIF('Master list(no salts, metals)'!$K2414:$Y2414, "#N/A")=14,TRUE,FALSE))</f>
        <v>0</v>
      </c>
      <c r="Y2422" t="b">
        <f>AND(COUNTIF('Master list(no salts, metals)'!Y2414,"&lt;=1"),IF(COUNTIF('Master list(no salts, metals)'!$K2414:$Y2414, "#N/A")=14,TRUE,FALSE))</f>
        <v>0</v>
      </c>
    </row>
    <row r="2423" spans="11:25" x14ac:dyDescent="0.25">
      <c r="K2423" t="b">
        <f>AND(COUNTIF('Master list(no salts, metals)'!K2415,"&lt;=1"),IF(COUNTIF('Master list(no salts, metals)'!$K2415:$Y2415, "#N/A")=14,TRUE,FALSE))</f>
        <v>0</v>
      </c>
      <c r="L2423" t="b">
        <f>AND(COUNTIF('Master list(no salts, metals)'!L2415,"&lt;=1"),IF(COUNTIF('Master list(no salts, metals)'!$K2415:$Y2415, "#N/A")=14,TRUE,FALSE))</f>
        <v>0</v>
      </c>
      <c r="M2423" t="b">
        <f>AND(COUNTIF('Master list(no salts, metals)'!M2415,"&lt;=1"),IF(COUNTIF('Master list(no salts, metals)'!$K2415:$Y2415, "#N/A")=14,TRUE,FALSE))</f>
        <v>0</v>
      </c>
      <c r="N2423" t="b">
        <f>AND(COUNTIF('Master list(no salts, metals)'!N2415,"&lt;=1"),IF(COUNTIF('Master list(no salts, metals)'!$K2415:$Y2415, "#N/A")=14,TRUE,FALSE))</f>
        <v>0</v>
      </c>
      <c r="O2423" t="b">
        <f>AND(COUNTIF('Master list(no salts, metals)'!O2415,"&lt;=1"),IF(COUNTIF('Master list(no salts, metals)'!$K2415:$Y2415, "#N/A")=14,TRUE,FALSE))</f>
        <v>0</v>
      </c>
      <c r="P2423" t="b">
        <f>AND(COUNTIF('Master list(no salts, metals)'!P2415,"&lt;=1"),IF(COUNTIF('Master list(no salts, metals)'!$K2415:$Y2415, "#N/A")=14,TRUE,FALSE))</f>
        <v>0</v>
      </c>
      <c r="Q2423" t="b">
        <f>AND(COUNTIF('Master list(no salts, metals)'!Q2415,"&lt;=1"),IF(COUNTIF('Master list(no salts, metals)'!$K2415:$Y2415, "#N/A")=14,TRUE,FALSE))</f>
        <v>0</v>
      </c>
      <c r="R2423" t="b">
        <f>AND(COUNTIF('Master list(no salts, metals)'!R2415,"&lt;=1"),IF(COUNTIF('Master list(no salts, metals)'!$K2415:$Y2415, "#N/A")=14,TRUE,FALSE))</f>
        <v>0</v>
      </c>
      <c r="S2423" t="b">
        <f>AND(COUNTIF('Master list(no salts, metals)'!S2415,"&lt;=1"),IF(COUNTIF('Master list(no salts, metals)'!$K2415:$Y2415, "#N/A")=14,TRUE,FALSE))</f>
        <v>0</v>
      </c>
      <c r="T2423" t="b">
        <f>AND(COUNTIF('Master list(no salts, metals)'!T2415,"&lt;=1"),IF(COUNTIF('Master list(no salts, metals)'!$K2415:$Y2415, "#N/A")=14,TRUE,FALSE))</f>
        <v>0</v>
      </c>
      <c r="U2423" t="b">
        <f>AND(COUNTIF('Master list(no salts, metals)'!U2415,"&lt;=1"),IF(COUNTIF('Master list(no salts, metals)'!$K2415:$Y2415, "#N/A")=14,TRUE,FALSE))</f>
        <v>0</v>
      </c>
      <c r="V2423" t="b">
        <f>AND(COUNTIF('Master list(no salts, metals)'!V2415,"&lt;=1"),IF(COUNTIF('Master list(no salts, metals)'!$K2415:$Y2415, "#N/A")=14,TRUE,FALSE))</f>
        <v>0</v>
      </c>
      <c r="W2423" t="b">
        <f>AND(COUNTIF('Master list(no salts, metals)'!W2415,"&lt;=1"),IF(COUNTIF('Master list(no salts, metals)'!$K2415:$Y2415, "#N/A")=14,TRUE,FALSE))</f>
        <v>0</v>
      </c>
      <c r="X2423" t="b">
        <f>AND(COUNTIF('Master list(no salts, metals)'!X2415,"&lt;=1"),IF(COUNTIF('Master list(no salts, metals)'!$K2415:$Y2415, "#N/A")=14,TRUE,FALSE))</f>
        <v>1</v>
      </c>
      <c r="Y2423" t="b">
        <f>AND(COUNTIF('Master list(no salts, metals)'!Y2415,"&lt;=1"),IF(COUNTIF('Master list(no salts, metals)'!$K2415:$Y2415, "#N/A")=14,TRUE,FALSE))</f>
        <v>0</v>
      </c>
    </row>
    <row r="2424" spans="11:25" x14ac:dyDescent="0.25">
      <c r="K2424" t="b">
        <f>AND(COUNTIF('Master list(no salts, metals)'!K2416,"&lt;=1"),IF(COUNTIF('Master list(no salts, metals)'!$K2416:$Y2416, "#N/A")=14,TRUE,FALSE))</f>
        <v>0</v>
      </c>
      <c r="L2424" t="b">
        <f>AND(COUNTIF('Master list(no salts, metals)'!L2416,"&lt;=1"),IF(COUNTIF('Master list(no salts, metals)'!$K2416:$Y2416, "#N/A")=14,TRUE,FALSE))</f>
        <v>0</v>
      </c>
      <c r="M2424" t="b">
        <f>AND(COUNTIF('Master list(no salts, metals)'!M2416,"&lt;=1"),IF(COUNTIF('Master list(no salts, metals)'!$K2416:$Y2416, "#N/A")=14,TRUE,FALSE))</f>
        <v>0</v>
      </c>
      <c r="N2424" t="b">
        <f>AND(COUNTIF('Master list(no salts, metals)'!N2416,"&lt;=1"),IF(COUNTIF('Master list(no salts, metals)'!$K2416:$Y2416, "#N/A")=14,TRUE,FALSE))</f>
        <v>0</v>
      </c>
      <c r="O2424" t="b">
        <f>AND(COUNTIF('Master list(no salts, metals)'!O2416,"&lt;=1"),IF(COUNTIF('Master list(no salts, metals)'!$K2416:$Y2416, "#N/A")=14,TRUE,FALSE))</f>
        <v>0</v>
      </c>
      <c r="P2424" t="b">
        <f>AND(COUNTIF('Master list(no salts, metals)'!P2416,"&lt;=1"),IF(COUNTIF('Master list(no salts, metals)'!$K2416:$Y2416, "#N/A")=14,TRUE,FALSE))</f>
        <v>0</v>
      </c>
      <c r="Q2424" t="b">
        <f>AND(COUNTIF('Master list(no salts, metals)'!Q2416,"&lt;=1"),IF(COUNTIF('Master list(no salts, metals)'!$K2416:$Y2416, "#N/A")=14,TRUE,FALSE))</f>
        <v>0</v>
      </c>
      <c r="R2424" t="b">
        <f>AND(COUNTIF('Master list(no salts, metals)'!R2416,"&lt;=1"),IF(COUNTIF('Master list(no salts, metals)'!$K2416:$Y2416, "#N/A")=14,TRUE,FALSE))</f>
        <v>0</v>
      </c>
      <c r="S2424" t="b">
        <f>AND(COUNTIF('Master list(no salts, metals)'!S2416,"&lt;=1"),IF(COUNTIF('Master list(no salts, metals)'!$K2416:$Y2416, "#N/A")=14,TRUE,FALSE))</f>
        <v>0</v>
      </c>
      <c r="T2424" t="b">
        <f>AND(COUNTIF('Master list(no salts, metals)'!T2416,"&lt;=1"),IF(COUNTIF('Master list(no salts, metals)'!$K2416:$Y2416, "#N/A")=14,TRUE,FALSE))</f>
        <v>0</v>
      </c>
      <c r="U2424" t="b">
        <f>AND(COUNTIF('Master list(no salts, metals)'!U2416,"&lt;=1"),IF(COUNTIF('Master list(no salts, metals)'!$K2416:$Y2416, "#N/A")=14,TRUE,FALSE))</f>
        <v>0</v>
      </c>
      <c r="V2424" t="b">
        <f>AND(COUNTIF('Master list(no salts, metals)'!V2416,"&lt;=1"),IF(COUNTIF('Master list(no salts, metals)'!$K2416:$Y2416, "#N/A")=14,TRUE,FALSE))</f>
        <v>0</v>
      </c>
      <c r="W2424" t="b">
        <f>AND(COUNTIF('Master list(no salts, metals)'!W2416,"&lt;=1"),IF(COUNTIF('Master list(no salts, metals)'!$K2416:$Y2416, "#N/A")=14,TRUE,FALSE))</f>
        <v>0</v>
      </c>
      <c r="X2424" t="b">
        <f>AND(COUNTIF('Master list(no salts, metals)'!X2416,"&lt;=1"),IF(COUNTIF('Master list(no salts, metals)'!$K2416:$Y2416, "#N/A")=14,TRUE,FALSE))</f>
        <v>0</v>
      </c>
      <c r="Y2424" t="b">
        <f>AND(COUNTIF('Master list(no salts, metals)'!Y2416,"&lt;=1"),IF(COUNTIF('Master list(no salts, metals)'!$K2416:$Y2416, "#N/A")=14,TRUE,FALSE))</f>
        <v>1</v>
      </c>
    </row>
    <row r="2425" spans="11:25" x14ac:dyDescent="0.25">
      <c r="K2425" t="b">
        <f>AND(COUNTIF('Master list(no salts, metals)'!K2417,"&lt;=1"),IF(COUNTIF('Master list(no salts, metals)'!$K2417:$Y2417, "#N/A")=14,TRUE,FALSE))</f>
        <v>0</v>
      </c>
      <c r="L2425" t="b">
        <f>AND(COUNTIF('Master list(no salts, metals)'!L2417,"&lt;=1"),IF(COUNTIF('Master list(no salts, metals)'!$K2417:$Y2417, "#N/A")=14,TRUE,FALSE))</f>
        <v>0</v>
      </c>
      <c r="M2425" t="b">
        <f>AND(COUNTIF('Master list(no salts, metals)'!M2417,"&lt;=1"),IF(COUNTIF('Master list(no salts, metals)'!$K2417:$Y2417, "#N/A")=14,TRUE,FALSE))</f>
        <v>0</v>
      </c>
      <c r="N2425" t="b">
        <f>AND(COUNTIF('Master list(no salts, metals)'!N2417,"&lt;=1"),IF(COUNTIF('Master list(no salts, metals)'!$K2417:$Y2417, "#N/A")=14,TRUE,FALSE))</f>
        <v>0</v>
      </c>
      <c r="O2425" t="b">
        <f>AND(COUNTIF('Master list(no salts, metals)'!O2417,"&lt;=1"),IF(COUNTIF('Master list(no salts, metals)'!$K2417:$Y2417, "#N/A")=14,TRUE,FALSE))</f>
        <v>0</v>
      </c>
      <c r="P2425" t="b">
        <f>AND(COUNTIF('Master list(no salts, metals)'!P2417,"&lt;=1"),IF(COUNTIF('Master list(no salts, metals)'!$K2417:$Y2417, "#N/A")=14,TRUE,FALSE))</f>
        <v>0</v>
      </c>
      <c r="Q2425" t="b">
        <f>AND(COUNTIF('Master list(no salts, metals)'!Q2417,"&lt;=1"),IF(COUNTIF('Master list(no salts, metals)'!$K2417:$Y2417, "#N/A")=14,TRUE,FALSE))</f>
        <v>0</v>
      </c>
      <c r="R2425" t="b">
        <f>AND(COUNTIF('Master list(no salts, metals)'!R2417,"&lt;=1"),IF(COUNTIF('Master list(no salts, metals)'!$K2417:$Y2417, "#N/A")=14,TRUE,FALSE))</f>
        <v>0</v>
      </c>
      <c r="S2425" t="b">
        <f>AND(COUNTIF('Master list(no salts, metals)'!S2417,"&lt;=1"),IF(COUNTIF('Master list(no salts, metals)'!$K2417:$Y2417, "#N/A")=14,TRUE,FALSE))</f>
        <v>0</v>
      </c>
      <c r="T2425" t="b">
        <f>AND(COUNTIF('Master list(no salts, metals)'!T2417,"&lt;=1"),IF(COUNTIF('Master list(no salts, metals)'!$K2417:$Y2417, "#N/A")=14,TRUE,FALSE))</f>
        <v>0</v>
      </c>
      <c r="U2425" t="b">
        <f>AND(COUNTIF('Master list(no salts, metals)'!U2417,"&lt;=1"),IF(COUNTIF('Master list(no salts, metals)'!$K2417:$Y2417, "#N/A")=14,TRUE,FALSE))</f>
        <v>0</v>
      </c>
      <c r="V2425" t="b">
        <f>AND(COUNTIF('Master list(no salts, metals)'!V2417,"&lt;=1"),IF(COUNTIF('Master list(no salts, metals)'!$K2417:$Y2417, "#N/A")=14,TRUE,FALSE))</f>
        <v>0</v>
      </c>
      <c r="W2425" t="b">
        <f>AND(COUNTIF('Master list(no salts, metals)'!W2417,"&lt;=1"),IF(COUNTIF('Master list(no salts, metals)'!$K2417:$Y2417, "#N/A")=14,TRUE,FALSE))</f>
        <v>1</v>
      </c>
      <c r="X2425" t="b">
        <f>AND(COUNTIF('Master list(no salts, metals)'!X2417,"&lt;=1"),IF(COUNTIF('Master list(no salts, metals)'!$K2417:$Y2417, "#N/A")=14,TRUE,FALSE))</f>
        <v>0</v>
      </c>
      <c r="Y2425" t="b">
        <f>AND(COUNTIF('Master list(no salts, metals)'!Y2417,"&lt;=1"),IF(COUNTIF('Master list(no salts, metals)'!$K2417:$Y2417, "#N/A")=14,TRUE,FALSE))</f>
        <v>0</v>
      </c>
    </row>
    <row r="2426" spans="11:25" x14ac:dyDescent="0.25">
      <c r="K2426" t="b">
        <f>AND(COUNTIF('Master list(no salts, metals)'!K2418,"&lt;=1"),IF(COUNTIF('Master list(no salts, metals)'!$K2418:$Y2418, "#N/A")=14,TRUE,FALSE))</f>
        <v>0</v>
      </c>
      <c r="L2426" t="b">
        <f>AND(COUNTIF('Master list(no salts, metals)'!L2418,"&lt;=1"),IF(COUNTIF('Master list(no salts, metals)'!$K2418:$Y2418, "#N/A")=14,TRUE,FALSE))</f>
        <v>0</v>
      </c>
      <c r="M2426" t="b">
        <f>AND(COUNTIF('Master list(no salts, metals)'!M2418,"&lt;=1"),IF(COUNTIF('Master list(no salts, metals)'!$K2418:$Y2418, "#N/A")=14,TRUE,FALSE))</f>
        <v>0</v>
      </c>
      <c r="N2426" t="b">
        <f>AND(COUNTIF('Master list(no salts, metals)'!N2418,"&lt;=1"),IF(COUNTIF('Master list(no salts, metals)'!$K2418:$Y2418, "#N/A")=14,TRUE,FALSE))</f>
        <v>0</v>
      </c>
      <c r="O2426" t="b">
        <f>AND(COUNTIF('Master list(no salts, metals)'!O2418,"&lt;=1"),IF(COUNTIF('Master list(no salts, metals)'!$K2418:$Y2418, "#N/A")=14,TRUE,FALSE))</f>
        <v>0</v>
      </c>
      <c r="P2426" t="b">
        <f>AND(COUNTIF('Master list(no salts, metals)'!P2418,"&lt;=1"),IF(COUNTIF('Master list(no salts, metals)'!$K2418:$Y2418, "#N/A")=14,TRUE,FALSE))</f>
        <v>0</v>
      </c>
      <c r="Q2426" t="b">
        <f>AND(COUNTIF('Master list(no salts, metals)'!Q2418,"&lt;=1"),IF(COUNTIF('Master list(no salts, metals)'!$K2418:$Y2418, "#N/A")=14,TRUE,FALSE))</f>
        <v>0</v>
      </c>
      <c r="R2426" t="b">
        <f>AND(COUNTIF('Master list(no salts, metals)'!R2418,"&lt;=1"),IF(COUNTIF('Master list(no salts, metals)'!$K2418:$Y2418, "#N/A")=14,TRUE,FALSE))</f>
        <v>0</v>
      </c>
      <c r="S2426" t="b">
        <f>AND(COUNTIF('Master list(no salts, metals)'!S2418,"&lt;=1"),IF(COUNTIF('Master list(no salts, metals)'!$K2418:$Y2418, "#N/A")=14,TRUE,FALSE))</f>
        <v>0</v>
      </c>
      <c r="T2426" t="b">
        <f>AND(COUNTIF('Master list(no salts, metals)'!T2418,"&lt;=1"),IF(COUNTIF('Master list(no salts, metals)'!$K2418:$Y2418, "#N/A")=14,TRUE,FALSE))</f>
        <v>0</v>
      </c>
      <c r="U2426" t="b">
        <f>AND(COUNTIF('Master list(no salts, metals)'!U2418,"&lt;=1"),IF(COUNTIF('Master list(no salts, metals)'!$K2418:$Y2418, "#N/A")=14,TRUE,FALSE))</f>
        <v>0</v>
      </c>
      <c r="V2426" t="b">
        <f>AND(COUNTIF('Master list(no salts, metals)'!V2418,"&lt;=1"),IF(COUNTIF('Master list(no salts, metals)'!$K2418:$Y2418, "#N/A")=14,TRUE,FALSE))</f>
        <v>0</v>
      </c>
      <c r="W2426" t="b">
        <f>AND(COUNTIF('Master list(no salts, metals)'!W2418,"&lt;=1"),IF(COUNTIF('Master list(no salts, metals)'!$K2418:$Y2418, "#N/A")=14,TRUE,FALSE))</f>
        <v>1</v>
      </c>
      <c r="X2426" t="b">
        <f>AND(COUNTIF('Master list(no salts, metals)'!X2418,"&lt;=1"),IF(COUNTIF('Master list(no salts, metals)'!$K2418:$Y2418, "#N/A")=14,TRUE,FALSE))</f>
        <v>0</v>
      </c>
      <c r="Y2426" t="b">
        <f>AND(COUNTIF('Master list(no salts, metals)'!Y2418,"&lt;=1"),IF(COUNTIF('Master list(no salts, metals)'!$K2418:$Y2418, "#N/A")=14,TRUE,FALSE))</f>
        <v>0</v>
      </c>
    </row>
    <row r="2427" spans="11:25" x14ac:dyDescent="0.25">
      <c r="K2427" t="b">
        <f>AND(COUNTIF('Master list(no salts, metals)'!K2419,"&lt;=1"),IF(COUNTIF('Master list(no salts, metals)'!$K2419:$Y2419, "#N/A")=14,TRUE,FALSE))</f>
        <v>0</v>
      </c>
      <c r="L2427" t="b">
        <f>AND(COUNTIF('Master list(no salts, metals)'!L2419,"&lt;=1"),IF(COUNTIF('Master list(no salts, metals)'!$K2419:$Y2419, "#N/A")=14,TRUE,FALSE))</f>
        <v>0</v>
      </c>
      <c r="M2427" t="b">
        <f>AND(COUNTIF('Master list(no salts, metals)'!M2419,"&lt;=1"),IF(COUNTIF('Master list(no salts, metals)'!$K2419:$Y2419, "#N/A")=14,TRUE,FALSE))</f>
        <v>0</v>
      </c>
      <c r="N2427" t="b">
        <f>AND(COUNTIF('Master list(no salts, metals)'!N2419,"&lt;=1"),IF(COUNTIF('Master list(no salts, metals)'!$K2419:$Y2419, "#N/A")=14,TRUE,FALSE))</f>
        <v>0</v>
      </c>
      <c r="O2427" t="b">
        <f>AND(COUNTIF('Master list(no salts, metals)'!O2419,"&lt;=1"),IF(COUNTIF('Master list(no salts, metals)'!$K2419:$Y2419, "#N/A")=14,TRUE,FALSE))</f>
        <v>0</v>
      </c>
      <c r="P2427" t="b">
        <f>AND(COUNTIF('Master list(no salts, metals)'!P2419,"&lt;=1"),IF(COUNTIF('Master list(no salts, metals)'!$K2419:$Y2419, "#N/A")=14,TRUE,FALSE))</f>
        <v>0</v>
      </c>
      <c r="Q2427" t="b">
        <f>AND(COUNTIF('Master list(no salts, metals)'!Q2419,"&lt;=1"),IF(COUNTIF('Master list(no salts, metals)'!$K2419:$Y2419, "#N/A")=14,TRUE,FALSE))</f>
        <v>0</v>
      </c>
      <c r="R2427" t="b">
        <f>AND(COUNTIF('Master list(no salts, metals)'!R2419,"&lt;=1"),IF(COUNTIF('Master list(no salts, metals)'!$K2419:$Y2419, "#N/A")=14,TRUE,FALSE))</f>
        <v>0</v>
      </c>
      <c r="S2427" t="b">
        <f>AND(COUNTIF('Master list(no salts, metals)'!S2419,"&lt;=1"),IF(COUNTIF('Master list(no salts, metals)'!$K2419:$Y2419, "#N/A")=14,TRUE,FALSE))</f>
        <v>0</v>
      </c>
      <c r="T2427" t="b">
        <f>AND(COUNTIF('Master list(no salts, metals)'!T2419,"&lt;=1"),IF(COUNTIF('Master list(no salts, metals)'!$K2419:$Y2419, "#N/A")=14,TRUE,FALSE))</f>
        <v>1</v>
      </c>
      <c r="U2427" t="b">
        <f>AND(COUNTIF('Master list(no salts, metals)'!U2419,"&lt;=1"),IF(COUNTIF('Master list(no salts, metals)'!$K2419:$Y2419, "#N/A")=14,TRUE,FALSE))</f>
        <v>0</v>
      </c>
      <c r="V2427" t="b">
        <f>AND(COUNTIF('Master list(no salts, metals)'!V2419,"&lt;=1"),IF(COUNTIF('Master list(no salts, metals)'!$K2419:$Y2419, "#N/A")=14,TRUE,FALSE))</f>
        <v>0</v>
      </c>
      <c r="W2427" t="b">
        <f>AND(COUNTIF('Master list(no salts, metals)'!W2419,"&lt;=1"),IF(COUNTIF('Master list(no salts, metals)'!$K2419:$Y2419, "#N/A")=14,TRUE,FALSE))</f>
        <v>0</v>
      </c>
      <c r="X2427" t="b">
        <f>AND(COUNTIF('Master list(no salts, metals)'!X2419,"&lt;=1"),IF(COUNTIF('Master list(no salts, metals)'!$K2419:$Y2419, "#N/A")=14,TRUE,FALSE))</f>
        <v>0</v>
      </c>
      <c r="Y2427" t="b">
        <f>AND(COUNTIF('Master list(no salts, metals)'!Y2419,"&lt;=1"),IF(COUNTIF('Master list(no salts, metals)'!$K2419:$Y2419, "#N/A")=14,TRUE,FALSE))</f>
        <v>0</v>
      </c>
    </row>
    <row r="2428" spans="11:25" x14ac:dyDescent="0.25">
      <c r="K2428" t="b">
        <f>AND(COUNTIF('Master list(no salts, metals)'!K2420,"&lt;=1"),IF(COUNTIF('Master list(no salts, metals)'!$K2420:$Y2420, "#N/A")=14,TRUE,FALSE))</f>
        <v>0</v>
      </c>
      <c r="L2428" t="b">
        <f>AND(COUNTIF('Master list(no salts, metals)'!L2420,"&lt;=1"),IF(COUNTIF('Master list(no salts, metals)'!$K2420:$Y2420, "#N/A")=14,TRUE,FALSE))</f>
        <v>0</v>
      </c>
      <c r="M2428" t="b">
        <f>AND(COUNTIF('Master list(no salts, metals)'!M2420,"&lt;=1"),IF(COUNTIF('Master list(no salts, metals)'!$K2420:$Y2420, "#N/A")=14,TRUE,FALSE))</f>
        <v>0</v>
      </c>
      <c r="N2428" t="b">
        <f>AND(COUNTIF('Master list(no salts, metals)'!N2420,"&lt;=1"),IF(COUNTIF('Master list(no salts, metals)'!$K2420:$Y2420, "#N/A")=14,TRUE,FALSE))</f>
        <v>0</v>
      </c>
      <c r="O2428" t="b">
        <f>AND(COUNTIF('Master list(no salts, metals)'!O2420,"&lt;=1"),IF(COUNTIF('Master list(no salts, metals)'!$K2420:$Y2420, "#N/A")=14,TRUE,FALSE))</f>
        <v>0</v>
      </c>
      <c r="P2428" t="b">
        <f>AND(COUNTIF('Master list(no salts, metals)'!P2420,"&lt;=1"),IF(COUNTIF('Master list(no salts, metals)'!$K2420:$Y2420, "#N/A")=14,TRUE,FALSE))</f>
        <v>0</v>
      </c>
      <c r="Q2428" t="b">
        <f>AND(COUNTIF('Master list(no salts, metals)'!Q2420,"&lt;=1"),IF(COUNTIF('Master list(no salts, metals)'!$K2420:$Y2420, "#N/A")=14,TRUE,FALSE))</f>
        <v>0</v>
      </c>
      <c r="R2428" t="b">
        <f>AND(COUNTIF('Master list(no salts, metals)'!R2420,"&lt;=1"),IF(COUNTIF('Master list(no salts, metals)'!$K2420:$Y2420, "#N/A")=14,TRUE,FALSE))</f>
        <v>0</v>
      </c>
      <c r="S2428" t="b">
        <f>AND(COUNTIF('Master list(no salts, metals)'!S2420,"&lt;=1"),IF(COUNTIF('Master list(no salts, metals)'!$K2420:$Y2420, "#N/A")=14,TRUE,FALSE))</f>
        <v>0</v>
      </c>
      <c r="T2428" t="b">
        <f>AND(COUNTIF('Master list(no salts, metals)'!T2420,"&lt;=1"),IF(COUNTIF('Master list(no salts, metals)'!$K2420:$Y2420, "#N/A")=14,TRUE,FALSE))</f>
        <v>1</v>
      </c>
      <c r="U2428" t="b">
        <f>AND(COUNTIF('Master list(no salts, metals)'!U2420,"&lt;=1"),IF(COUNTIF('Master list(no salts, metals)'!$K2420:$Y2420, "#N/A")=14,TRUE,FALSE))</f>
        <v>0</v>
      </c>
      <c r="V2428" t="b">
        <f>AND(COUNTIF('Master list(no salts, metals)'!V2420,"&lt;=1"),IF(COUNTIF('Master list(no salts, metals)'!$K2420:$Y2420, "#N/A")=14,TRUE,FALSE))</f>
        <v>0</v>
      </c>
      <c r="W2428" t="b">
        <f>AND(COUNTIF('Master list(no salts, metals)'!W2420,"&lt;=1"),IF(COUNTIF('Master list(no salts, metals)'!$K2420:$Y2420, "#N/A")=14,TRUE,FALSE))</f>
        <v>0</v>
      </c>
      <c r="X2428" t="b">
        <f>AND(COUNTIF('Master list(no salts, metals)'!X2420,"&lt;=1"),IF(COUNTIF('Master list(no salts, metals)'!$K2420:$Y2420, "#N/A")=14,TRUE,FALSE))</f>
        <v>0</v>
      </c>
      <c r="Y2428" t="b">
        <f>AND(COUNTIF('Master list(no salts, metals)'!Y2420,"&lt;=1"),IF(COUNTIF('Master list(no salts, metals)'!$K2420:$Y2420, "#N/A")=14,TRUE,FALSE))</f>
        <v>0</v>
      </c>
    </row>
    <row r="2429" spans="11:25" x14ac:dyDescent="0.25">
      <c r="K2429" t="b">
        <f>AND(COUNTIF('Master list(no salts, metals)'!K2421,"&lt;=1"),IF(COUNTIF('Master list(no salts, metals)'!$K2421:$Y2421, "#N/A")=14,TRUE,FALSE))</f>
        <v>0</v>
      </c>
      <c r="L2429" t="b">
        <f>AND(COUNTIF('Master list(no salts, metals)'!L2421,"&lt;=1"),IF(COUNTIF('Master list(no salts, metals)'!$K2421:$Y2421, "#N/A")=14,TRUE,FALSE))</f>
        <v>0</v>
      </c>
      <c r="M2429" t="b">
        <f>AND(COUNTIF('Master list(no salts, metals)'!M2421,"&lt;=1"),IF(COUNTIF('Master list(no salts, metals)'!$K2421:$Y2421, "#N/A")=14,TRUE,FALSE))</f>
        <v>0</v>
      </c>
      <c r="N2429" t="b">
        <f>AND(COUNTIF('Master list(no salts, metals)'!N2421,"&lt;=1"),IF(COUNTIF('Master list(no salts, metals)'!$K2421:$Y2421, "#N/A")=14,TRUE,FALSE))</f>
        <v>0</v>
      </c>
      <c r="O2429" t="b">
        <f>AND(COUNTIF('Master list(no salts, metals)'!O2421,"&lt;=1"),IF(COUNTIF('Master list(no salts, metals)'!$K2421:$Y2421, "#N/A")=14,TRUE,FALSE))</f>
        <v>0</v>
      </c>
      <c r="P2429" t="b">
        <f>AND(COUNTIF('Master list(no salts, metals)'!P2421,"&lt;=1"),IF(COUNTIF('Master list(no salts, metals)'!$K2421:$Y2421, "#N/A")=14,TRUE,FALSE))</f>
        <v>0</v>
      </c>
      <c r="Q2429" t="b">
        <f>AND(COUNTIF('Master list(no salts, metals)'!Q2421,"&lt;=1"),IF(COUNTIF('Master list(no salts, metals)'!$K2421:$Y2421, "#N/A")=14,TRUE,FALSE))</f>
        <v>0</v>
      </c>
      <c r="R2429" t="b">
        <f>AND(COUNTIF('Master list(no salts, metals)'!R2421,"&lt;=1"),IF(COUNTIF('Master list(no salts, metals)'!$K2421:$Y2421, "#N/A")=14,TRUE,FALSE))</f>
        <v>0</v>
      </c>
      <c r="S2429" t="b">
        <f>AND(COUNTIF('Master list(no salts, metals)'!S2421,"&lt;=1"),IF(COUNTIF('Master list(no salts, metals)'!$K2421:$Y2421, "#N/A")=14,TRUE,FALSE))</f>
        <v>0</v>
      </c>
      <c r="T2429" t="b">
        <f>AND(COUNTIF('Master list(no salts, metals)'!T2421,"&lt;=1"),IF(COUNTIF('Master list(no salts, metals)'!$K2421:$Y2421, "#N/A")=14,TRUE,FALSE))</f>
        <v>1</v>
      </c>
      <c r="U2429" t="b">
        <f>AND(COUNTIF('Master list(no salts, metals)'!U2421,"&lt;=1"),IF(COUNTIF('Master list(no salts, metals)'!$K2421:$Y2421, "#N/A")=14,TRUE,FALSE))</f>
        <v>0</v>
      </c>
      <c r="V2429" t="b">
        <f>AND(COUNTIF('Master list(no salts, metals)'!V2421,"&lt;=1"),IF(COUNTIF('Master list(no salts, metals)'!$K2421:$Y2421, "#N/A")=14,TRUE,FALSE))</f>
        <v>0</v>
      </c>
      <c r="W2429" t="b">
        <f>AND(COUNTIF('Master list(no salts, metals)'!W2421,"&lt;=1"),IF(COUNTIF('Master list(no salts, metals)'!$K2421:$Y2421, "#N/A")=14,TRUE,FALSE))</f>
        <v>0</v>
      </c>
      <c r="X2429" t="b">
        <f>AND(COUNTIF('Master list(no salts, metals)'!X2421,"&lt;=1"),IF(COUNTIF('Master list(no salts, metals)'!$K2421:$Y2421, "#N/A")=14,TRUE,FALSE))</f>
        <v>0</v>
      </c>
      <c r="Y2429" t="b">
        <f>AND(COUNTIF('Master list(no salts, metals)'!Y2421,"&lt;=1"),IF(COUNTIF('Master list(no salts, metals)'!$K2421:$Y2421, "#N/A")=14,TRUE,FALSE))</f>
        <v>0</v>
      </c>
    </row>
    <row r="2430" spans="11:25" x14ac:dyDescent="0.25">
      <c r="K2430" t="b">
        <f>AND(COUNTIF('Master list(no salts, metals)'!K2422,"&lt;=1"),IF(COUNTIF('Master list(no salts, metals)'!$K2422:$Y2422, "#N/A")=14,TRUE,FALSE))</f>
        <v>0</v>
      </c>
      <c r="L2430" t="b">
        <f>AND(COUNTIF('Master list(no salts, metals)'!L2422,"&lt;=1"),IF(COUNTIF('Master list(no salts, metals)'!$K2422:$Y2422, "#N/A")=14,TRUE,FALSE))</f>
        <v>0</v>
      </c>
      <c r="M2430" t="b">
        <f>AND(COUNTIF('Master list(no salts, metals)'!M2422,"&lt;=1"),IF(COUNTIF('Master list(no salts, metals)'!$K2422:$Y2422, "#N/A")=14,TRUE,FALSE))</f>
        <v>0</v>
      </c>
      <c r="N2430" t="b">
        <f>AND(COUNTIF('Master list(no salts, metals)'!N2422,"&lt;=1"),IF(COUNTIF('Master list(no salts, metals)'!$K2422:$Y2422, "#N/A")=14,TRUE,FALSE))</f>
        <v>0</v>
      </c>
      <c r="O2430" t="b">
        <f>AND(COUNTIF('Master list(no salts, metals)'!O2422,"&lt;=1"),IF(COUNTIF('Master list(no salts, metals)'!$K2422:$Y2422, "#N/A")=14,TRUE,FALSE))</f>
        <v>0</v>
      </c>
      <c r="P2430" t="b">
        <f>AND(COUNTIF('Master list(no salts, metals)'!P2422,"&lt;=1"),IF(COUNTIF('Master list(no salts, metals)'!$K2422:$Y2422, "#N/A")=14,TRUE,FALSE))</f>
        <v>0</v>
      </c>
      <c r="Q2430" t="b">
        <f>AND(COUNTIF('Master list(no salts, metals)'!Q2422,"&lt;=1"),IF(COUNTIF('Master list(no salts, metals)'!$K2422:$Y2422, "#N/A")=14,TRUE,FALSE))</f>
        <v>0</v>
      </c>
      <c r="R2430" t="b">
        <f>AND(COUNTIF('Master list(no salts, metals)'!R2422,"&lt;=1"),IF(COUNTIF('Master list(no salts, metals)'!$K2422:$Y2422, "#N/A")=14,TRUE,FALSE))</f>
        <v>0</v>
      </c>
      <c r="S2430" t="b">
        <f>AND(COUNTIF('Master list(no salts, metals)'!S2422,"&lt;=1"),IF(COUNTIF('Master list(no salts, metals)'!$K2422:$Y2422, "#N/A")=14,TRUE,FALSE))</f>
        <v>0</v>
      </c>
      <c r="T2430" t="b">
        <f>AND(COUNTIF('Master list(no salts, metals)'!T2422,"&lt;=1"),IF(COUNTIF('Master list(no salts, metals)'!$K2422:$Y2422, "#N/A")=14,TRUE,FALSE))</f>
        <v>1</v>
      </c>
      <c r="U2430" t="b">
        <f>AND(COUNTIF('Master list(no salts, metals)'!U2422,"&lt;=1"),IF(COUNTIF('Master list(no salts, metals)'!$K2422:$Y2422, "#N/A")=14,TRUE,FALSE))</f>
        <v>0</v>
      </c>
      <c r="V2430" t="b">
        <f>AND(COUNTIF('Master list(no salts, metals)'!V2422,"&lt;=1"),IF(COUNTIF('Master list(no salts, metals)'!$K2422:$Y2422, "#N/A")=14,TRUE,FALSE))</f>
        <v>0</v>
      </c>
      <c r="W2430" t="b">
        <f>AND(COUNTIF('Master list(no salts, metals)'!W2422,"&lt;=1"),IF(COUNTIF('Master list(no salts, metals)'!$K2422:$Y2422, "#N/A")=14,TRUE,FALSE))</f>
        <v>0</v>
      </c>
      <c r="X2430" t="b">
        <f>AND(COUNTIF('Master list(no salts, metals)'!X2422,"&lt;=1"),IF(COUNTIF('Master list(no salts, metals)'!$K2422:$Y2422, "#N/A")=14,TRUE,FALSE))</f>
        <v>0</v>
      </c>
      <c r="Y2430" t="b">
        <f>AND(COUNTIF('Master list(no salts, metals)'!Y2422,"&lt;=1"),IF(COUNTIF('Master list(no salts, metals)'!$K2422:$Y2422, "#N/A")=14,TRUE,FALSE))</f>
        <v>0</v>
      </c>
    </row>
    <row r="2431" spans="11:25" x14ac:dyDescent="0.25">
      <c r="K2431" t="b">
        <f>AND(COUNTIF('Master list(no salts, metals)'!K2423,"&lt;=1"),IF(COUNTIF('Master list(no salts, metals)'!$K2423:$Y2423, "#N/A")=14,TRUE,FALSE))</f>
        <v>0</v>
      </c>
      <c r="L2431" t="b">
        <f>AND(COUNTIF('Master list(no salts, metals)'!L2423,"&lt;=1"),IF(COUNTIF('Master list(no salts, metals)'!$K2423:$Y2423, "#N/A")=14,TRUE,FALSE))</f>
        <v>0</v>
      </c>
      <c r="M2431" t="b">
        <f>AND(COUNTIF('Master list(no salts, metals)'!M2423,"&lt;=1"),IF(COUNTIF('Master list(no salts, metals)'!$K2423:$Y2423, "#N/A")=14,TRUE,FALSE))</f>
        <v>0</v>
      </c>
      <c r="N2431" t="b">
        <f>AND(COUNTIF('Master list(no salts, metals)'!N2423,"&lt;=1"),IF(COUNTIF('Master list(no salts, metals)'!$K2423:$Y2423, "#N/A")=14,TRUE,FALSE))</f>
        <v>0</v>
      </c>
      <c r="O2431" t="b">
        <f>AND(COUNTIF('Master list(no salts, metals)'!O2423,"&lt;=1"),IF(COUNTIF('Master list(no salts, metals)'!$K2423:$Y2423, "#N/A")=14,TRUE,FALSE))</f>
        <v>0</v>
      </c>
      <c r="P2431" t="b">
        <f>AND(COUNTIF('Master list(no salts, metals)'!P2423,"&lt;=1"),IF(COUNTIF('Master list(no salts, metals)'!$K2423:$Y2423, "#N/A")=14,TRUE,FALSE))</f>
        <v>0</v>
      </c>
      <c r="Q2431" t="b">
        <f>AND(COUNTIF('Master list(no salts, metals)'!Q2423,"&lt;=1"),IF(COUNTIF('Master list(no salts, metals)'!$K2423:$Y2423, "#N/A")=14,TRUE,FALSE))</f>
        <v>0</v>
      </c>
      <c r="R2431" t="b">
        <f>AND(COUNTIF('Master list(no salts, metals)'!R2423,"&lt;=1"),IF(COUNTIF('Master list(no salts, metals)'!$K2423:$Y2423, "#N/A")=14,TRUE,FALSE))</f>
        <v>0</v>
      </c>
      <c r="S2431" t="b">
        <f>AND(COUNTIF('Master list(no salts, metals)'!S2423,"&lt;=1"),IF(COUNTIF('Master list(no salts, metals)'!$K2423:$Y2423, "#N/A")=14,TRUE,FALSE))</f>
        <v>0</v>
      </c>
      <c r="T2431" t="b">
        <f>AND(COUNTIF('Master list(no salts, metals)'!T2423,"&lt;=1"),IF(COUNTIF('Master list(no salts, metals)'!$K2423:$Y2423, "#N/A")=14,TRUE,FALSE))</f>
        <v>1</v>
      </c>
      <c r="U2431" t="b">
        <f>AND(COUNTIF('Master list(no salts, metals)'!U2423,"&lt;=1"),IF(COUNTIF('Master list(no salts, metals)'!$K2423:$Y2423, "#N/A")=14,TRUE,FALSE))</f>
        <v>0</v>
      </c>
      <c r="V2431" t="b">
        <f>AND(COUNTIF('Master list(no salts, metals)'!V2423,"&lt;=1"),IF(COUNTIF('Master list(no salts, metals)'!$K2423:$Y2423, "#N/A")=14,TRUE,FALSE))</f>
        <v>0</v>
      </c>
      <c r="W2431" t="b">
        <f>AND(COUNTIF('Master list(no salts, metals)'!W2423,"&lt;=1"),IF(COUNTIF('Master list(no salts, metals)'!$K2423:$Y2423, "#N/A")=14,TRUE,FALSE))</f>
        <v>0</v>
      </c>
      <c r="X2431" t="b">
        <f>AND(COUNTIF('Master list(no salts, metals)'!X2423,"&lt;=1"),IF(COUNTIF('Master list(no salts, metals)'!$K2423:$Y2423, "#N/A")=14,TRUE,FALSE))</f>
        <v>0</v>
      </c>
      <c r="Y2431" t="b">
        <f>AND(COUNTIF('Master list(no salts, metals)'!Y2423,"&lt;=1"),IF(COUNTIF('Master list(no salts, metals)'!$K2423:$Y2423, "#N/A")=14,TRUE,FALSE))</f>
        <v>0</v>
      </c>
    </row>
    <row r="2432" spans="11:25" x14ac:dyDescent="0.25">
      <c r="K2432" t="b">
        <f>AND(COUNTIF('Master list(no salts, metals)'!K2424,"&lt;=1"),IF(COUNTIF('Master list(no salts, metals)'!$K2424:$Y2424, "#N/A")=14,TRUE,FALSE))</f>
        <v>0</v>
      </c>
      <c r="L2432" t="b">
        <f>AND(COUNTIF('Master list(no salts, metals)'!L2424,"&lt;=1"),IF(COUNTIF('Master list(no salts, metals)'!$K2424:$Y2424, "#N/A")=14,TRUE,FALSE))</f>
        <v>0</v>
      </c>
      <c r="M2432" t="b">
        <f>AND(COUNTIF('Master list(no salts, metals)'!M2424,"&lt;=1"),IF(COUNTIF('Master list(no salts, metals)'!$K2424:$Y2424, "#N/A")=14,TRUE,FALSE))</f>
        <v>0</v>
      </c>
      <c r="N2432" t="b">
        <f>AND(COUNTIF('Master list(no salts, metals)'!N2424,"&lt;=1"),IF(COUNTIF('Master list(no salts, metals)'!$K2424:$Y2424, "#N/A")=14,TRUE,FALSE))</f>
        <v>0</v>
      </c>
      <c r="O2432" t="b">
        <f>AND(COUNTIF('Master list(no salts, metals)'!O2424,"&lt;=1"),IF(COUNTIF('Master list(no salts, metals)'!$K2424:$Y2424, "#N/A")=14,TRUE,FALSE))</f>
        <v>0</v>
      </c>
      <c r="P2432" t="b">
        <f>AND(COUNTIF('Master list(no salts, metals)'!P2424,"&lt;=1"),IF(COUNTIF('Master list(no salts, metals)'!$K2424:$Y2424, "#N/A")=14,TRUE,FALSE))</f>
        <v>0</v>
      </c>
      <c r="Q2432" t="b">
        <f>AND(COUNTIF('Master list(no salts, metals)'!Q2424,"&lt;=1"),IF(COUNTIF('Master list(no salts, metals)'!$K2424:$Y2424, "#N/A")=14,TRUE,FALSE))</f>
        <v>0</v>
      </c>
      <c r="R2432" t="b">
        <f>AND(COUNTIF('Master list(no salts, metals)'!R2424,"&lt;=1"),IF(COUNTIF('Master list(no salts, metals)'!$K2424:$Y2424, "#N/A")=14,TRUE,FALSE))</f>
        <v>0</v>
      </c>
      <c r="S2432" t="b">
        <f>AND(COUNTIF('Master list(no salts, metals)'!S2424,"&lt;=1"),IF(COUNTIF('Master list(no salts, metals)'!$K2424:$Y2424, "#N/A")=14,TRUE,FALSE))</f>
        <v>0</v>
      </c>
      <c r="T2432" t="b">
        <f>AND(COUNTIF('Master list(no salts, metals)'!T2424,"&lt;=1"),IF(COUNTIF('Master list(no salts, metals)'!$K2424:$Y2424, "#N/A")=14,TRUE,FALSE))</f>
        <v>0</v>
      </c>
      <c r="U2432" t="b">
        <f>AND(COUNTIF('Master list(no salts, metals)'!U2424,"&lt;=1"),IF(COUNTIF('Master list(no salts, metals)'!$K2424:$Y2424, "#N/A")=14,TRUE,FALSE))</f>
        <v>0</v>
      </c>
      <c r="V2432" t="b">
        <f>AND(COUNTIF('Master list(no salts, metals)'!V2424,"&lt;=1"),IF(COUNTIF('Master list(no salts, metals)'!$K2424:$Y2424, "#N/A")=14,TRUE,FALSE))</f>
        <v>0</v>
      </c>
      <c r="W2432" t="b">
        <f>AND(COUNTIF('Master list(no salts, metals)'!W2424,"&lt;=1"),IF(COUNTIF('Master list(no salts, metals)'!$K2424:$Y2424, "#N/A")=14,TRUE,FALSE))</f>
        <v>0</v>
      </c>
      <c r="X2432" t="b">
        <f>AND(COUNTIF('Master list(no salts, metals)'!X2424,"&lt;=1"),IF(COUNTIF('Master list(no salts, metals)'!$K2424:$Y2424, "#N/A")=14,TRUE,FALSE))</f>
        <v>0</v>
      </c>
      <c r="Y2432" t="b">
        <f>AND(COUNTIF('Master list(no salts, metals)'!Y2424,"&lt;=1"),IF(COUNTIF('Master list(no salts, metals)'!$K2424:$Y2424, "#N/A")=14,TRUE,FALSE))</f>
        <v>0</v>
      </c>
    </row>
    <row r="2433" spans="11:25" x14ac:dyDescent="0.25">
      <c r="K2433" t="b">
        <f>AND(COUNTIF('Master list(no salts, metals)'!K2425,"&lt;=1"),IF(COUNTIF('Master list(no salts, metals)'!$K2425:$Y2425, "#N/A")=14,TRUE,FALSE))</f>
        <v>0</v>
      </c>
      <c r="L2433" t="b">
        <f>AND(COUNTIF('Master list(no salts, metals)'!L2425,"&lt;=1"),IF(COUNTIF('Master list(no salts, metals)'!$K2425:$Y2425, "#N/A")=14,TRUE,FALSE))</f>
        <v>0</v>
      </c>
      <c r="M2433" t="b">
        <f>AND(COUNTIF('Master list(no salts, metals)'!M2425,"&lt;=1"),IF(COUNTIF('Master list(no salts, metals)'!$K2425:$Y2425, "#N/A")=14,TRUE,FALSE))</f>
        <v>0</v>
      </c>
      <c r="N2433" t="b">
        <f>AND(COUNTIF('Master list(no salts, metals)'!N2425,"&lt;=1"),IF(COUNTIF('Master list(no salts, metals)'!$K2425:$Y2425, "#N/A")=14,TRUE,FALSE))</f>
        <v>0</v>
      </c>
      <c r="O2433" t="b">
        <f>AND(COUNTIF('Master list(no salts, metals)'!O2425,"&lt;=1"),IF(COUNTIF('Master list(no salts, metals)'!$K2425:$Y2425, "#N/A")=14,TRUE,FALSE))</f>
        <v>0</v>
      </c>
      <c r="P2433" t="b">
        <f>AND(COUNTIF('Master list(no salts, metals)'!P2425,"&lt;=1"),IF(COUNTIF('Master list(no salts, metals)'!$K2425:$Y2425, "#N/A")=14,TRUE,FALSE))</f>
        <v>0</v>
      </c>
      <c r="Q2433" t="b">
        <f>AND(COUNTIF('Master list(no salts, metals)'!Q2425,"&lt;=1"),IF(COUNTIF('Master list(no salts, metals)'!$K2425:$Y2425, "#N/A")=14,TRUE,FALSE))</f>
        <v>0</v>
      </c>
      <c r="R2433" t="b">
        <f>AND(COUNTIF('Master list(no salts, metals)'!R2425,"&lt;=1"),IF(COUNTIF('Master list(no salts, metals)'!$K2425:$Y2425, "#N/A")=14,TRUE,FALSE))</f>
        <v>0</v>
      </c>
      <c r="S2433" t="b">
        <f>AND(COUNTIF('Master list(no salts, metals)'!S2425,"&lt;=1"),IF(COUNTIF('Master list(no salts, metals)'!$K2425:$Y2425, "#N/A")=14,TRUE,FALSE))</f>
        <v>0</v>
      </c>
      <c r="T2433" t="b">
        <f>AND(COUNTIF('Master list(no salts, metals)'!T2425,"&lt;=1"),IF(COUNTIF('Master list(no salts, metals)'!$K2425:$Y2425, "#N/A")=14,TRUE,FALSE))</f>
        <v>0</v>
      </c>
      <c r="U2433" t="b">
        <f>AND(COUNTIF('Master list(no salts, metals)'!U2425,"&lt;=1"),IF(COUNTIF('Master list(no salts, metals)'!$K2425:$Y2425, "#N/A")=14,TRUE,FALSE))</f>
        <v>0</v>
      </c>
      <c r="V2433" t="b">
        <f>AND(COUNTIF('Master list(no salts, metals)'!V2425,"&lt;=1"),IF(COUNTIF('Master list(no salts, metals)'!$K2425:$Y2425, "#N/A")=14,TRUE,FALSE))</f>
        <v>0</v>
      </c>
      <c r="W2433" t="b">
        <f>AND(COUNTIF('Master list(no salts, metals)'!W2425,"&lt;=1"),IF(COUNTIF('Master list(no salts, metals)'!$K2425:$Y2425, "#N/A")=14,TRUE,FALSE))</f>
        <v>0</v>
      </c>
      <c r="X2433" t="b">
        <f>AND(COUNTIF('Master list(no salts, metals)'!X2425,"&lt;=1"),IF(COUNTIF('Master list(no salts, metals)'!$K2425:$Y2425, "#N/A")=14,TRUE,FALSE))</f>
        <v>0</v>
      </c>
      <c r="Y2433" t="b">
        <f>AND(COUNTIF('Master list(no salts, metals)'!Y2425,"&lt;=1"),IF(COUNTIF('Master list(no salts, metals)'!$K2425:$Y2425, "#N/A")=14,TRUE,FALSE))</f>
        <v>0</v>
      </c>
    </row>
    <row r="2434" spans="11:25" x14ac:dyDescent="0.25">
      <c r="K2434" t="b">
        <f>AND(COUNTIF('Master list(no salts, metals)'!K2426,"&lt;=1"),IF(COUNTIF('Master list(no salts, metals)'!$K2426:$Y2426, "#N/A")=14,TRUE,FALSE))</f>
        <v>0</v>
      </c>
      <c r="L2434" t="b">
        <f>AND(COUNTIF('Master list(no salts, metals)'!L2426,"&lt;=1"),IF(COUNTIF('Master list(no salts, metals)'!$K2426:$Y2426, "#N/A")=14,TRUE,FALSE))</f>
        <v>0</v>
      </c>
      <c r="M2434" t="b">
        <f>AND(COUNTIF('Master list(no salts, metals)'!M2426,"&lt;=1"),IF(COUNTIF('Master list(no salts, metals)'!$K2426:$Y2426, "#N/A")=14,TRUE,FALSE))</f>
        <v>0</v>
      </c>
      <c r="N2434" t="b">
        <f>AND(COUNTIF('Master list(no salts, metals)'!N2426,"&lt;=1"),IF(COUNTIF('Master list(no salts, metals)'!$K2426:$Y2426, "#N/A")=14,TRUE,FALSE))</f>
        <v>0</v>
      </c>
      <c r="O2434" t="b">
        <f>AND(COUNTIF('Master list(no salts, metals)'!O2426,"&lt;=1"),IF(COUNTIF('Master list(no salts, metals)'!$K2426:$Y2426, "#N/A")=14,TRUE,FALSE))</f>
        <v>0</v>
      </c>
      <c r="P2434" t="b">
        <f>AND(COUNTIF('Master list(no salts, metals)'!P2426,"&lt;=1"),IF(COUNTIF('Master list(no salts, metals)'!$K2426:$Y2426, "#N/A")=14,TRUE,FALSE))</f>
        <v>0</v>
      </c>
      <c r="Q2434" t="b">
        <f>AND(COUNTIF('Master list(no salts, metals)'!Q2426,"&lt;=1"),IF(COUNTIF('Master list(no salts, metals)'!$K2426:$Y2426, "#N/A")=14,TRUE,FALSE))</f>
        <v>0</v>
      </c>
      <c r="R2434" t="b">
        <f>AND(COUNTIF('Master list(no salts, metals)'!R2426,"&lt;=1"),IF(COUNTIF('Master list(no salts, metals)'!$K2426:$Y2426, "#N/A")=14,TRUE,FALSE))</f>
        <v>0</v>
      </c>
      <c r="S2434" t="b">
        <f>AND(COUNTIF('Master list(no salts, metals)'!S2426,"&lt;=1"),IF(COUNTIF('Master list(no salts, metals)'!$K2426:$Y2426, "#N/A")=14,TRUE,FALSE))</f>
        <v>0</v>
      </c>
      <c r="T2434" t="b">
        <f>AND(COUNTIF('Master list(no salts, metals)'!T2426,"&lt;=1"),IF(COUNTIF('Master list(no salts, metals)'!$K2426:$Y2426, "#N/A")=14,TRUE,FALSE))</f>
        <v>0</v>
      </c>
      <c r="U2434" t="b">
        <f>AND(COUNTIF('Master list(no salts, metals)'!U2426,"&lt;=1"),IF(COUNTIF('Master list(no salts, metals)'!$K2426:$Y2426, "#N/A")=14,TRUE,FALSE))</f>
        <v>0</v>
      </c>
      <c r="V2434" t="b">
        <f>AND(COUNTIF('Master list(no salts, metals)'!V2426,"&lt;=1"),IF(COUNTIF('Master list(no salts, metals)'!$K2426:$Y2426, "#N/A")=14,TRUE,FALSE))</f>
        <v>0</v>
      </c>
      <c r="W2434" t="b">
        <f>AND(COUNTIF('Master list(no salts, metals)'!W2426,"&lt;=1"),IF(COUNTIF('Master list(no salts, metals)'!$K2426:$Y2426, "#N/A")=14,TRUE,FALSE))</f>
        <v>0</v>
      </c>
      <c r="X2434" t="b">
        <f>AND(COUNTIF('Master list(no salts, metals)'!X2426,"&lt;=1"),IF(COUNTIF('Master list(no salts, metals)'!$K2426:$Y2426, "#N/A")=14,TRUE,FALSE))</f>
        <v>1</v>
      </c>
      <c r="Y2434" t="b">
        <f>AND(COUNTIF('Master list(no salts, metals)'!Y2426,"&lt;=1"),IF(COUNTIF('Master list(no salts, metals)'!$K2426:$Y2426, "#N/A")=14,TRUE,FALSE))</f>
        <v>0</v>
      </c>
    </row>
    <row r="2435" spans="11:25" x14ac:dyDescent="0.25">
      <c r="K2435" t="b">
        <f>AND(COUNTIF('Master list(no salts, metals)'!K2427,"&lt;=1"),IF(COUNTIF('Master list(no salts, metals)'!$K2427:$Y2427, "#N/A")=14,TRUE,FALSE))</f>
        <v>0</v>
      </c>
      <c r="L2435" t="b">
        <f>AND(COUNTIF('Master list(no salts, metals)'!L2427,"&lt;=1"),IF(COUNTIF('Master list(no salts, metals)'!$K2427:$Y2427, "#N/A")=14,TRUE,FALSE))</f>
        <v>0</v>
      </c>
      <c r="M2435" t="b">
        <f>AND(COUNTIF('Master list(no salts, metals)'!M2427,"&lt;=1"),IF(COUNTIF('Master list(no salts, metals)'!$K2427:$Y2427, "#N/A")=14,TRUE,FALSE))</f>
        <v>0</v>
      </c>
      <c r="N2435" t="b">
        <f>AND(COUNTIF('Master list(no salts, metals)'!N2427,"&lt;=1"),IF(COUNTIF('Master list(no salts, metals)'!$K2427:$Y2427, "#N/A")=14,TRUE,FALSE))</f>
        <v>0</v>
      </c>
      <c r="O2435" t="b">
        <f>AND(COUNTIF('Master list(no salts, metals)'!O2427,"&lt;=1"),IF(COUNTIF('Master list(no salts, metals)'!$K2427:$Y2427, "#N/A")=14,TRUE,FALSE))</f>
        <v>0</v>
      </c>
      <c r="P2435" t="b">
        <f>AND(COUNTIF('Master list(no salts, metals)'!P2427,"&lt;=1"),IF(COUNTIF('Master list(no salts, metals)'!$K2427:$Y2427, "#N/A")=14,TRUE,FALSE))</f>
        <v>0</v>
      </c>
      <c r="Q2435" t="b">
        <f>AND(COUNTIF('Master list(no salts, metals)'!Q2427,"&lt;=1"),IF(COUNTIF('Master list(no salts, metals)'!$K2427:$Y2427, "#N/A")=14,TRUE,FALSE))</f>
        <v>0</v>
      </c>
      <c r="R2435" t="b">
        <f>AND(COUNTIF('Master list(no salts, metals)'!R2427,"&lt;=1"),IF(COUNTIF('Master list(no salts, metals)'!$K2427:$Y2427, "#N/A")=14,TRUE,FALSE))</f>
        <v>0</v>
      </c>
      <c r="S2435" t="b">
        <f>AND(COUNTIF('Master list(no salts, metals)'!S2427,"&lt;=1"),IF(COUNTIF('Master list(no salts, metals)'!$K2427:$Y2427, "#N/A")=14,TRUE,FALSE))</f>
        <v>0</v>
      </c>
      <c r="T2435" t="b">
        <f>AND(COUNTIF('Master list(no salts, metals)'!T2427,"&lt;=1"),IF(COUNTIF('Master list(no salts, metals)'!$K2427:$Y2427, "#N/A")=14,TRUE,FALSE))</f>
        <v>0</v>
      </c>
      <c r="U2435" t="b">
        <f>AND(COUNTIF('Master list(no salts, metals)'!U2427,"&lt;=1"),IF(COUNTIF('Master list(no salts, metals)'!$K2427:$Y2427, "#N/A")=14,TRUE,FALSE))</f>
        <v>0</v>
      </c>
      <c r="V2435" t="b">
        <f>AND(COUNTIF('Master list(no salts, metals)'!V2427,"&lt;=1"),IF(COUNTIF('Master list(no salts, metals)'!$K2427:$Y2427, "#N/A")=14,TRUE,FALSE))</f>
        <v>0</v>
      </c>
      <c r="W2435" t="b">
        <f>AND(COUNTIF('Master list(no salts, metals)'!W2427,"&lt;=1"),IF(COUNTIF('Master list(no salts, metals)'!$K2427:$Y2427, "#N/A")=14,TRUE,FALSE))</f>
        <v>0</v>
      </c>
      <c r="X2435" t="b">
        <f>AND(COUNTIF('Master list(no salts, metals)'!X2427,"&lt;=1"),IF(COUNTIF('Master list(no salts, metals)'!$K2427:$Y2427, "#N/A")=14,TRUE,FALSE))</f>
        <v>1</v>
      </c>
      <c r="Y2435" t="b">
        <f>AND(COUNTIF('Master list(no salts, metals)'!Y2427,"&lt;=1"),IF(COUNTIF('Master list(no salts, metals)'!$K2427:$Y2427, "#N/A")=14,TRUE,FALSE))</f>
        <v>0</v>
      </c>
    </row>
    <row r="2436" spans="11:25" x14ac:dyDescent="0.25">
      <c r="K2436" t="b">
        <f>AND(COUNTIF('Master list(no salts, metals)'!K2428,"&lt;=1"),IF(COUNTIF('Master list(no salts, metals)'!$K2428:$Y2428, "#N/A")=14,TRUE,FALSE))</f>
        <v>0</v>
      </c>
      <c r="L2436" t="b">
        <f>AND(COUNTIF('Master list(no salts, metals)'!L2428,"&lt;=1"),IF(COUNTIF('Master list(no salts, metals)'!$K2428:$Y2428, "#N/A")=14,TRUE,FALSE))</f>
        <v>0</v>
      </c>
      <c r="M2436" t="b">
        <f>AND(COUNTIF('Master list(no salts, metals)'!M2428,"&lt;=1"),IF(COUNTIF('Master list(no salts, metals)'!$K2428:$Y2428, "#N/A")=14,TRUE,FALSE))</f>
        <v>0</v>
      </c>
      <c r="N2436" t="b">
        <f>AND(COUNTIF('Master list(no salts, metals)'!N2428,"&lt;=1"),IF(COUNTIF('Master list(no salts, metals)'!$K2428:$Y2428, "#N/A")=14,TRUE,FALSE))</f>
        <v>0</v>
      </c>
      <c r="O2436" t="b">
        <f>AND(COUNTIF('Master list(no salts, metals)'!O2428,"&lt;=1"),IF(COUNTIF('Master list(no salts, metals)'!$K2428:$Y2428, "#N/A")=14,TRUE,FALSE))</f>
        <v>0</v>
      </c>
      <c r="P2436" t="b">
        <f>AND(COUNTIF('Master list(no salts, metals)'!P2428,"&lt;=1"),IF(COUNTIF('Master list(no salts, metals)'!$K2428:$Y2428, "#N/A")=14,TRUE,FALSE))</f>
        <v>0</v>
      </c>
      <c r="Q2436" t="b">
        <f>AND(COUNTIF('Master list(no salts, metals)'!Q2428,"&lt;=1"),IF(COUNTIF('Master list(no salts, metals)'!$K2428:$Y2428, "#N/A")=14,TRUE,FALSE))</f>
        <v>0</v>
      </c>
      <c r="R2436" t="b">
        <f>AND(COUNTIF('Master list(no salts, metals)'!R2428,"&lt;=1"),IF(COUNTIF('Master list(no salts, metals)'!$K2428:$Y2428, "#N/A")=14,TRUE,FALSE))</f>
        <v>0</v>
      </c>
      <c r="S2436" t="b">
        <f>AND(COUNTIF('Master list(no salts, metals)'!S2428,"&lt;=1"),IF(COUNTIF('Master list(no salts, metals)'!$K2428:$Y2428, "#N/A")=14,TRUE,FALSE))</f>
        <v>0</v>
      </c>
      <c r="T2436" t="b">
        <f>AND(COUNTIF('Master list(no salts, metals)'!T2428,"&lt;=1"),IF(COUNTIF('Master list(no salts, metals)'!$K2428:$Y2428, "#N/A")=14,TRUE,FALSE))</f>
        <v>0</v>
      </c>
      <c r="U2436" t="b">
        <f>AND(COUNTIF('Master list(no salts, metals)'!U2428,"&lt;=1"),IF(COUNTIF('Master list(no salts, metals)'!$K2428:$Y2428, "#N/A")=14,TRUE,FALSE))</f>
        <v>0</v>
      </c>
      <c r="V2436" t="b">
        <f>AND(COUNTIF('Master list(no salts, metals)'!V2428,"&lt;=1"),IF(COUNTIF('Master list(no salts, metals)'!$K2428:$Y2428, "#N/A")=14,TRUE,FALSE))</f>
        <v>0</v>
      </c>
      <c r="W2436" t="b">
        <f>AND(COUNTIF('Master list(no salts, metals)'!W2428,"&lt;=1"),IF(COUNTIF('Master list(no salts, metals)'!$K2428:$Y2428, "#N/A")=14,TRUE,FALSE))</f>
        <v>0</v>
      </c>
      <c r="X2436" t="b">
        <f>AND(COUNTIF('Master list(no salts, metals)'!X2428,"&lt;=1"),IF(COUNTIF('Master list(no salts, metals)'!$K2428:$Y2428, "#N/A")=14,TRUE,FALSE))</f>
        <v>0</v>
      </c>
      <c r="Y2436" t="b">
        <f>AND(COUNTIF('Master list(no salts, metals)'!Y2428,"&lt;=1"),IF(COUNTIF('Master list(no salts, metals)'!$K2428:$Y2428, "#N/A")=14,TRUE,FALSE))</f>
        <v>0</v>
      </c>
    </row>
    <row r="2437" spans="11:25" x14ac:dyDescent="0.25">
      <c r="K2437" t="b">
        <f>AND(COUNTIF('Master list(no salts, metals)'!K2429,"&lt;=1"),IF(COUNTIF('Master list(no salts, metals)'!$K2429:$Y2429, "#N/A")=14,TRUE,FALSE))</f>
        <v>0</v>
      </c>
      <c r="L2437" t="b">
        <f>AND(COUNTIF('Master list(no salts, metals)'!L2429,"&lt;=1"),IF(COUNTIF('Master list(no salts, metals)'!$K2429:$Y2429, "#N/A")=14,TRUE,FALSE))</f>
        <v>0</v>
      </c>
      <c r="M2437" t="b">
        <f>AND(COUNTIF('Master list(no salts, metals)'!M2429,"&lt;=1"),IF(COUNTIF('Master list(no salts, metals)'!$K2429:$Y2429, "#N/A")=14,TRUE,FALSE))</f>
        <v>0</v>
      </c>
      <c r="N2437" t="b">
        <f>AND(COUNTIF('Master list(no salts, metals)'!N2429,"&lt;=1"),IF(COUNTIF('Master list(no salts, metals)'!$K2429:$Y2429, "#N/A")=14,TRUE,FALSE))</f>
        <v>0</v>
      </c>
      <c r="O2437" t="b">
        <f>AND(COUNTIF('Master list(no salts, metals)'!O2429,"&lt;=1"),IF(COUNTIF('Master list(no salts, metals)'!$K2429:$Y2429, "#N/A")=14,TRUE,FALSE))</f>
        <v>0</v>
      </c>
      <c r="P2437" t="b">
        <f>AND(COUNTIF('Master list(no salts, metals)'!P2429,"&lt;=1"),IF(COUNTIF('Master list(no salts, metals)'!$K2429:$Y2429, "#N/A")=14,TRUE,FALSE))</f>
        <v>0</v>
      </c>
      <c r="Q2437" t="b">
        <f>AND(COUNTIF('Master list(no salts, metals)'!Q2429,"&lt;=1"),IF(COUNTIF('Master list(no salts, metals)'!$K2429:$Y2429, "#N/A")=14,TRUE,FALSE))</f>
        <v>0</v>
      </c>
      <c r="R2437" t="b">
        <f>AND(COUNTIF('Master list(no salts, metals)'!R2429,"&lt;=1"),IF(COUNTIF('Master list(no salts, metals)'!$K2429:$Y2429, "#N/A")=14,TRUE,FALSE))</f>
        <v>0</v>
      </c>
      <c r="S2437" t="b">
        <f>AND(COUNTIF('Master list(no salts, metals)'!S2429,"&lt;=1"),IF(COUNTIF('Master list(no salts, metals)'!$K2429:$Y2429, "#N/A")=14,TRUE,FALSE))</f>
        <v>0</v>
      </c>
      <c r="T2437" t="b">
        <f>AND(COUNTIF('Master list(no salts, metals)'!T2429,"&lt;=1"),IF(COUNTIF('Master list(no salts, metals)'!$K2429:$Y2429, "#N/A")=14,TRUE,FALSE))</f>
        <v>0</v>
      </c>
      <c r="U2437" t="b">
        <f>AND(COUNTIF('Master list(no salts, metals)'!U2429,"&lt;=1"),IF(COUNTIF('Master list(no salts, metals)'!$K2429:$Y2429, "#N/A")=14,TRUE,FALSE))</f>
        <v>0</v>
      </c>
      <c r="V2437" t="b">
        <f>AND(COUNTIF('Master list(no salts, metals)'!V2429,"&lt;=1"),IF(COUNTIF('Master list(no salts, metals)'!$K2429:$Y2429, "#N/A")=14,TRUE,FALSE))</f>
        <v>0</v>
      </c>
      <c r="W2437" t="b">
        <f>AND(COUNTIF('Master list(no salts, metals)'!W2429,"&lt;=1"),IF(COUNTIF('Master list(no salts, metals)'!$K2429:$Y2429, "#N/A")=14,TRUE,FALSE))</f>
        <v>1</v>
      </c>
      <c r="X2437" t="b">
        <f>AND(COUNTIF('Master list(no salts, metals)'!X2429,"&lt;=1"),IF(COUNTIF('Master list(no salts, metals)'!$K2429:$Y2429, "#N/A")=14,TRUE,FALSE))</f>
        <v>0</v>
      </c>
      <c r="Y2437" t="b">
        <f>AND(COUNTIF('Master list(no salts, metals)'!Y2429,"&lt;=1"),IF(COUNTIF('Master list(no salts, metals)'!$K2429:$Y2429, "#N/A")=14,TRUE,FALSE))</f>
        <v>0</v>
      </c>
    </row>
    <row r="2438" spans="11:25" x14ac:dyDescent="0.25">
      <c r="K2438" t="b">
        <f>AND(COUNTIF('Master list(no salts, metals)'!K2430,"&lt;=1"),IF(COUNTIF('Master list(no salts, metals)'!$K2430:$Y2430, "#N/A")=14,TRUE,FALSE))</f>
        <v>0</v>
      </c>
      <c r="L2438" t="b">
        <f>AND(COUNTIF('Master list(no salts, metals)'!L2430,"&lt;=1"),IF(COUNTIF('Master list(no salts, metals)'!$K2430:$Y2430, "#N/A")=14,TRUE,FALSE))</f>
        <v>0</v>
      </c>
      <c r="M2438" t="b">
        <f>AND(COUNTIF('Master list(no salts, metals)'!M2430,"&lt;=1"),IF(COUNTIF('Master list(no salts, metals)'!$K2430:$Y2430, "#N/A")=14,TRUE,FALSE))</f>
        <v>0</v>
      </c>
      <c r="N2438" t="b">
        <f>AND(COUNTIF('Master list(no salts, metals)'!N2430,"&lt;=1"),IF(COUNTIF('Master list(no salts, metals)'!$K2430:$Y2430, "#N/A")=14,TRUE,FALSE))</f>
        <v>0</v>
      </c>
      <c r="O2438" t="b">
        <f>AND(COUNTIF('Master list(no salts, metals)'!O2430,"&lt;=1"),IF(COUNTIF('Master list(no salts, metals)'!$K2430:$Y2430, "#N/A")=14,TRUE,FALSE))</f>
        <v>0</v>
      </c>
      <c r="P2438" t="b">
        <f>AND(COUNTIF('Master list(no salts, metals)'!P2430,"&lt;=1"),IF(COUNTIF('Master list(no salts, metals)'!$K2430:$Y2430, "#N/A")=14,TRUE,FALSE))</f>
        <v>0</v>
      </c>
      <c r="Q2438" t="b">
        <f>AND(COUNTIF('Master list(no salts, metals)'!Q2430,"&lt;=1"),IF(COUNTIF('Master list(no salts, metals)'!$K2430:$Y2430, "#N/A")=14,TRUE,FALSE))</f>
        <v>0</v>
      </c>
      <c r="R2438" t="b">
        <f>AND(COUNTIF('Master list(no salts, metals)'!R2430,"&lt;=1"),IF(COUNTIF('Master list(no salts, metals)'!$K2430:$Y2430, "#N/A")=14,TRUE,FALSE))</f>
        <v>0</v>
      </c>
      <c r="S2438" t="b">
        <f>AND(COUNTIF('Master list(no salts, metals)'!S2430,"&lt;=1"),IF(COUNTIF('Master list(no salts, metals)'!$K2430:$Y2430, "#N/A")=14,TRUE,FALSE))</f>
        <v>0</v>
      </c>
      <c r="T2438" t="b">
        <f>AND(COUNTIF('Master list(no salts, metals)'!T2430,"&lt;=1"),IF(COUNTIF('Master list(no salts, metals)'!$K2430:$Y2430, "#N/A")=14,TRUE,FALSE))</f>
        <v>1</v>
      </c>
      <c r="U2438" t="b">
        <f>AND(COUNTIF('Master list(no salts, metals)'!U2430,"&lt;=1"),IF(COUNTIF('Master list(no salts, metals)'!$K2430:$Y2430, "#N/A")=14,TRUE,FALSE))</f>
        <v>0</v>
      </c>
      <c r="V2438" t="b">
        <f>AND(COUNTIF('Master list(no salts, metals)'!V2430,"&lt;=1"),IF(COUNTIF('Master list(no salts, metals)'!$K2430:$Y2430, "#N/A")=14,TRUE,FALSE))</f>
        <v>0</v>
      </c>
      <c r="W2438" t="b">
        <f>AND(COUNTIF('Master list(no salts, metals)'!W2430,"&lt;=1"),IF(COUNTIF('Master list(no salts, metals)'!$K2430:$Y2430, "#N/A")=14,TRUE,FALSE))</f>
        <v>0</v>
      </c>
      <c r="X2438" t="b">
        <f>AND(COUNTIF('Master list(no salts, metals)'!X2430,"&lt;=1"),IF(COUNTIF('Master list(no salts, metals)'!$K2430:$Y2430, "#N/A")=14,TRUE,FALSE))</f>
        <v>0</v>
      </c>
      <c r="Y2438" t="b">
        <f>AND(COUNTIF('Master list(no salts, metals)'!Y2430,"&lt;=1"),IF(COUNTIF('Master list(no salts, metals)'!$K2430:$Y2430, "#N/A")=14,TRUE,FALSE))</f>
        <v>0</v>
      </c>
    </row>
    <row r="2439" spans="11:25" x14ac:dyDescent="0.25">
      <c r="K2439" t="b">
        <f>AND(COUNTIF('Master list(no salts, metals)'!K2431,"&lt;=1"),IF(COUNTIF('Master list(no salts, metals)'!$K2431:$Y2431, "#N/A")=14,TRUE,FALSE))</f>
        <v>0</v>
      </c>
      <c r="L2439" t="b">
        <f>AND(COUNTIF('Master list(no salts, metals)'!L2431,"&lt;=1"),IF(COUNTIF('Master list(no salts, metals)'!$K2431:$Y2431, "#N/A")=14,TRUE,FALSE))</f>
        <v>0</v>
      </c>
      <c r="M2439" t="b">
        <f>AND(COUNTIF('Master list(no salts, metals)'!M2431,"&lt;=1"),IF(COUNTIF('Master list(no salts, metals)'!$K2431:$Y2431, "#N/A")=14,TRUE,FALSE))</f>
        <v>0</v>
      </c>
      <c r="N2439" t="b">
        <f>AND(COUNTIF('Master list(no salts, metals)'!N2431,"&lt;=1"),IF(COUNTIF('Master list(no salts, metals)'!$K2431:$Y2431, "#N/A")=14,TRUE,FALSE))</f>
        <v>0</v>
      </c>
      <c r="O2439" t="b">
        <f>AND(COUNTIF('Master list(no salts, metals)'!O2431,"&lt;=1"),IF(COUNTIF('Master list(no salts, metals)'!$K2431:$Y2431, "#N/A")=14,TRUE,FALSE))</f>
        <v>0</v>
      </c>
      <c r="P2439" t="b">
        <f>AND(COUNTIF('Master list(no salts, metals)'!P2431,"&lt;=1"),IF(COUNTIF('Master list(no salts, metals)'!$K2431:$Y2431, "#N/A")=14,TRUE,FALSE))</f>
        <v>0</v>
      </c>
      <c r="Q2439" t="b">
        <f>AND(COUNTIF('Master list(no salts, metals)'!Q2431,"&lt;=1"),IF(COUNTIF('Master list(no salts, metals)'!$K2431:$Y2431, "#N/A")=14,TRUE,FALSE))</f>
        <v>0</v>
      </c>
      <c r="R2439" t="b">
        <f>AND(COUNTIF('Master list(no salts, metals)'!R2431,"&lt;=1"),IF(COUNTIF('Master list(no salts, metals)'!$K2431:$Y2431, "#N/A")=14,TRUE,FALSE))</f>
        <v>0</v>
      </c>
      <c r="S2439" t="b">
        <f>AND(COUNTIF('Master list(no salts, metals)'!S2431,"&lt;=1"),IF(COUNTIF('Master list(no salts, metals)'!$K2431:$Y2431, "#N/A")=14,TRUE,FALSE))</f>
        <v>0</v>
      </c>
      <c r="T2439" t="b">
        <f>AND(COUNTIF('Master list(no salts, metals)'!T2431,"&lt;=1"),IF(COUNTIF('Master list(no salts, metals)'!$K2431:$Y2431, "#N/A")=14,TRUE,FALSE))</f>
        <v>0</v>
      </c>
      <c r="U2439" t="b">
        <f>AND(COUNTIF('Master list(no salts, metals)'!U2431,"&lt;=1"),IF(COUNTIF('Master list(no salts, metals)'!$K2431:$Y2431, "#N/A")=14,TRUE,FALSE))</f>
        <v>0</v>
      </c>
      <c r="V2439" t="b">
        <f>AND(COUNTIF('Master list(no salts, metals)'!V2431,"&lt;=1"),IF(COUNTIF('Master list(no salts, metals)'!$K2431:$Y2431, "#N/A")=14,TRUE,FALSE))</f>
        <v>0</v>
      </c>
      <c r="W2439" t="b">
        <f>AND(COUNTIF('Master list(no salts, metals)'!W2431,"&lt;=1"),IF(COUNTIF('Master list(no salts, metals)'!$K2431:$Y2431, "#N/A")=14,TRUE,FALSE))</f>
        <v>0</v>
      </c>
      <c r="X2439" t="b">
        <f>AND(COUNTIF('Master list(no salts, metals)'!X2431,"&lt;=1"),IF(COUNTIF('Master list(no salts, metals)'!$K2431:$Y2431, "#N/A")=14,TRUE,FALSE))</f>
        <v>0</v>
      </c>
      <c r="Y2439" t="b">
        <f>AND(COUNTIF('Master list(no salts, metals)'!Y2431,"&lt;=1"),IF(COUNTIF('Master list(no salts, metals)'!$K2431:$Y2431, "#N/A")=14,TRUE,FALSE))</f>
        <v>0</v>
      </c>
    </row>
    <row r="2440" spans="11:25" x14ac:dyDescent="0.25">
      <c r="K2440" t="b">
        <f>AND(COUNTIF('Master list(no salts, metals)'!K2432,"&lt;=1"),IF(COUNTIF('Master list(no salts, metals)'!$K2432:$Y2432, "#N/A")=14,TRUE,FALSE))</f>
        <v>0</v>
      </c>
      <c r="L2440" t="b">
        <f>AND(COUNTIF('Master list(no salts, metals)'!L2432,"&lt;=1"),IF(COUNTIF('Master list(no salts, metals)'!$K2432:$Y2432, "#N/A")=14,TRUE,FALSE))</f>
        <v>0</v>
      </c>
      <c r="M2440" t="b">
        <f>AND(COUNTIF('Master list(no salts, metals)'!M2432,"&lt;=1"),IF(COUNTIF('Master list(no salts, metals)'!$K2432:$Y2432, "#N/A")=14,TRUE,FALSE))</f>
        <v>0</v>
      </c>
      <c r="N2440" t="b">
        <f>AND(COUNTIF('Master list(no salts, metals)'!N2432,"&lt;=1"),IF(COUNTIF('Master list(no salts, metals)'!$K2432:$Y2432, "#N/A")=14,TRUE,FALSE))</f>
        <v>0</v>
      </c>
      <c r="O2440" t="b">
        <f>AND(COUNTIF('Master list(no salts, metals)'!O2432,"&lt;=1"),IF(COUNTIF('Master list(no salts, metals)'!$K2432:$Y2432, "#N/A")=14,TRUE,FALSE))</f>
        <v>0</v>
      </c>
      <c r="P2440" t="b">
        <f>AND(COUNTIF('Master list(no salts, metals)'!P2432,"&lt;=1"),IF(COUNTIF('Master list(no salts, metals)'!$K2432:$Y2432, "#N/A")=14,TRUE,FALSE))</f>
        <v>0</v>
      </c>
      <c r="Q2440" t="b">
        <f>AND(COUNTIF('Master list(no salts, metals)'!Q2432,"&lt;=1"),IF(COUNTIF('Master list(no salts, metals)'!$K2432:$Y2432, "#N/A")=14,TRUE,FALSE))</f>
        <v>0</v>
      </c>
      <c r="R2440" t="b">
        <f>AND(COUNTIF('Master list(no salts, metals)'!R2432,"&lt;=1"),IF(COUNTIF('Master list(no salts, metals)'!$K2432:$Y2432, "#N/A")=14,TRUE,FALSE))</f>
        <v>0</v>
      </c>
      <c r="S2440" t="b">
        <f>AND(COUNTIF('Master list(no salts, metals)'!S2432,"&lt;=1"),IF(COUNTIF('Master list(no salts, metals)'!$K2432:$Y2432, "#N/A")=14,TRUE,FALSE))</f>
        <v>0</v>
      </c>
      <c r="T2440" t="b">
        <f>AND(COUNTIF('Master list(no salts, metals)'!T2432,"&lt;=1"),IF(COUNTIF('Master list(no salts, metals)'!$K2432:$Y2432, "#N/A")=14,TRUE,FALSE))</f>
        <v>0</v>
      </c>
      <c r="U2440" t="b">
        <f>AND(COUNTIF('Master list(no salts, metals)'!U2432,"&lt;=1"),IF(COUNTIF('Master list(no salts, metals)'!$K2432:$Y2432, "#N/A")=14,TRUE,FALSE))</f>
        <v>0</v>
      </c>
      <c r="V2440" t="b">
        <f>AND(COUNTIF('Master list(no salts, metals)'!V2432,"&lt;=1"),IF(COUNTIF('Master list(no salts, metals)'!$K2432:$Y2432, "#N/A")=14,TRUE,FALSE))</f>
        <v>0</v>
      </c>
      <c r="W2440" t="b">
        <f>AND(COUNTIF('Master list(no salts, metals)'!W2432,"&lt;=1"),IF(COUNTIF('Master list(no salts, metals)'!$K2432:$Y2432, "#N/A")=14,TRUE,FALSE))</f>
        <v>0</v>
      </c>
      <c r="X2440" t="b">
        <f>AND(COUNTIF('Master list(no salts, metals)'!X2432,"&lt;=1"),IF(COUNTIF('Master list(no salts, metals)'!$K2432:$Y2432, "#N/A")=14,TRUE,FALSE))</f>
        <v>0</v>
      </c>
      <c r="Y2440" t="b">
        <f>AND(COUNTIF('Master list(no salts, metals)'!Y2432,"&lt;=1"),IF(COUNTIF('Master list(no salts, metals)'!$K2432:$Y2432, "#N/A")=14,TRUE,FALSE))</f>
        <v>0</v>
      </c>
    </row>
    <row r="2441" spans="11:25" x14ac:dyDescent="0.25">
      <c r="K2441" t="b">
        <f>AND(COUNTIF('Master list(no salts, metals)'!K2433,"&lt;=1"),IF(COUNTIF('Master list(no salts, metals)'!$K2433:$Y2433, "#N/A")=14,TRUE,FALSE))</f>
        <v>0</v>
      </c>
      <c r="L2441" t="b">
        <f>AND(COUNTIF('Master list(no salts, metals)'!L2433,"&lt;=1"),IF(COUNTIF('Master list(no salts, metals)'!$K2433:$Y2433, "#N/A")=14,TRUE,FALSE))</f>
        <v>0</v>
      </c>
      <c r="M2441" t="b">
        <f>AND(COUNTIF('Master list(no salts, metals)'!M2433,"&lt;=1"),IF(COUNTIF('Master list(no salts, metals)'!$K2433:$Y2433, "#N/A")=14,TRUE,FALSE))</f>
        <v>0</v>
      </c>
      <c r="N2441" t="b">
        <f>AND(COUNTIF('Master list(no salts, metals)'!N2433,"&lt;=1"),IF(COUNTIF('Master list(no salts, metals)'!$K2433:$Y2433, "#N/A")=14,TRUE,FALSE))</f>
        <v>0</v>
      </c>
      <c r="O2441" t="b">
        <f>AND(COUNTIF('Master list(no salts, metals)'!O2433,"&lt;=1"),IF(COUNTIF('Master list(no salts, metals)'!$K2433:$Y2433, "#N/A")=14,TRUE,FALSE))</f>
        <v>0</v>
      </c>
      <c r="P2441" t="b">
        <f>AND(COUNTIF('Master list(no salts, metals)'!P2433,"&lt;=1"),IF(COUNTIF('Master list(no salts, metals)'!$K2433:$Y2433, "#N/A")=14,TRUE,FALSE))</f>
        <v>0</v>
      </c>
      <c r="Q2441" t="b">
        <f>AND(COUNTIF('Master list(no salts, metals)'!Q2433,"&lt;=1"),IF(COUNTIF('Master list(no salts, metals)'!$K2433:$Y2433, "#N/A")=14,TRUE,FALSE))</f>
        <v>0</v>
      </c>
      <c r="R2441" t="b">
        <f>AND(COUNTIF('Master list(no salts, metals)'!R2433,"&lt;=1"),IF(COUNTIF('Master list(no salts, metals)'!$K2433:$Y2433, "#N/A")=14,TRUE,FALSE))</f>
        <v>0</v>
      </c>
      <c r="S2441" t="b">
        <f>AND(COUNTIF('Master list(no salts, metals)'!S2433,"&lt;=1"),IF(COUNTIF('Master list(no salts, metals)'!$K2433:$Y2433, "#N/A")=14,TRUE,FALSE))</f>
        <v>0</v>
      </c>
      <c r="T2441" t="b">
        <f>AND(COUNTIF('Master list(no salts, metals)'!T2433,"&lt;=1"),IF(COUNTIF('Master list(no salts, metals)'!$K2433:$Y2433, "#N/A")=14,TRUE,FALSE))</f>
        <v>1</v>
      </c>
      <c r="U2441" t="b">
        <f>AND(COUNTIF('Master list(no salts, metals)'!U2433,"&lt;=1"),IF(COUNTIF('Master list(no salts, metals)'!$K2433:$Y2433, "#N/A")=14,TRUE,FALSE))</f>
        <v>0</v>
      </c>
      <c r="V2441" t="b">
        <f>AND(COUNTIF('Master list(no salts, metals)'!V2433,"&lt;=1"),IF(COUNTIF('Master list(no salts, metals)'!$K2433:$Y2433, "#N/A")=14,TRUE,FALSE))</f>
        <v>0</v>
      </c>
      <c r="W2441" t="b">
        <f>AND(COUNTIF('Master list(no salts, metals)'!W2433,"&lt;=1"),IF(COUNTIF('Master list(no salts, metals)'!$K2433:$Y2433, "#N/A")=14,TRUE,FALSE))</f>
        <v>0</v>
      </c>
      <c r="X2441" t="b">
        <f>AND(COUNTIF('Master list(no salts, metals)'!X2433,"&lt;=1"),IF(COUNTIF('Master list(no salts, metals)'!$K2433:$Y2433, "#N/A")=14,TRUE,FALSE))</f>
        <v>0</v>
      </c>
      <c r="Y2441" t="b">
        <f>AND(COUNTIF('Master list(no salts, metals)'!Y2433,"&lt;=1"),IF(COUNTIF('Master list(no salts, metals)'!$K2433:$Y2433, "#N/A")=14,TRUE,FALSE))</f>
        <v>0</v>
      </c>
    </row>
    <row r="2442" spans="11:25" x14ac:dyDescent="0.25">
      <c r="K2442" t="b">
        <f>AND(COUNTIF('Master list(no salts, metals)'!K2434,"&lt;=1"),IF(COUNTIF('Master list(no salts, metals)'!$K2434:$Y2434, "#N/A")=14,TRUE,FALSE))</f>
        <v>0</v>
      </c>
      <c r="L2442" t="b">
        <f>AND(COUNTIF('Master list(no salts, metals)'!L2434,"&lt;=1"),IF(COUNTIF('Master list(no salts, metals)'!$K2434:$Y2434, "#N/A")=14,TRUE,FALSE))</f>
        <v>0</v>
      </c>
      <c r="M2442" t="b">
        <f>AND(COUNTIF('Master list(no salts, metals)'!M2434,"&lt;=1"),IF(COUNTIF('Master list(no salts, metals)'!$K2434:$Y2434, "#N/A")=14,TRUE,FALSE))</f>
        <v>0</v>
      </c>
      <c r="N2442" t="b">
        <f>AND(COUNTIF('Master list(no salts, metals)'!N2434,"&lt;=1"),IF(COUNTIF('Master list(no salts, metals)'!$K2434:$Y2434, "#N/A")=14,TRUE,FALSE))</f>
        <v>0</v>
      </c>
      <c r="O2442" t="b">
        <f>AND(COUNTIF('Master list(no salts, metals)'!O2434,"&lt;=1"),IF(COUNTIF('Master list(no salts, metals)'!$K2434:$Y2434, "#N/A")=14,TRUE,FALSE))</f>
        <v>0</v>
      </c>
      <c r="P2442" t="b">
        <f>AND(COUNTIF('Master list(no salts, metals)'!P2434,"&lt;=1"),IF(COUNTIF('Master list(no salts, metals)'!$K2434:$Y2434, "#N/A")=14,TRUE,FALSE))</f>
        <v>0</v>
      </c>
      <c r="Q2442" t="b">
        <f>AND(COUNTIF('Master list(no salts, metals)'!Q2434,"&lt;=1"),IF(COUNTIF('Master list(no salts, metals)'!$K2434:$Y2434, "#N/A")=14,TRUE,FALSE))</f>
        <v>0</v>
      </c>
      <c r="R2442" t="b">
        <f>AND(COUNTIF('Master list(no salts, metals)'!R2434,"&lt;=1"),IF(COUNTIF('Master list(no salts, metals)'!$K2434:$Y2434, "#N/A")=14,TRUE,FALSE))</f>
        <v>0</v>
      </c>
      <c r="S2442" t="b">
        <f>AND(COUNTIF('Master list(no salts, metals)'!S2434,"&lt;=1"),IF(COUNTIF('Master list(no salts, metals)'!$K2434:$Y2434, "#N/A")=14,TRUE,FALSE))</f>
        <v>0</v>
      </c>
      <c r="T2442" t="b">
        <f>AND(COUNTIF('Master list(no salts, metals)'!T2434,"&lt;=1"),IF(COUNTIF('Master list(no salts, metals)'!$K2434:$Y2434, "#N/A")=14,TRUE,FALSE))</f>
        <v>0</v>
      </c>
      <c r="U2442" t="b">
        <f>AND(COUNTIF('Master list(no salts, metals)'!U2434,"&lt;=1"),IF(COUNTIF('Master list(no salts, metals)'!$K2434:$Y2434, "#N/A")=14,TRUE,FALSE))</f>
        <v>0</v>
      </c>
      <c r="V2442" t="b">
        <f>AND(COUNTIF('Master list(no salts, metals)'!V2434,"&lt;=1"),IF(COUNTIF('Master list(no salts, metals)'!$K2434:$Y2434, "#N/A")=14,TRUE,FALSE))</f>
        <v>0</v>
      </c>
      <c r="W2442" t="b">
        <f>AND(COUNTIF('Master list(no salts, metals)'!W2434,"&lt;=1"),IF(COUNTIF('Master list(no salts, metals)'!$K2434:$Y2434, "#N/A")=14,TRUE,FALSE))</f>
        <v>1</v>
      </c>
      <c r="X2442" t="b">
        <f>AND(COUNTIF('Master list(no salts, metals)'!X2434,"&lt;=1"),IF(COUNTIF('Master list(no salts, metals)'!$K2434:$Y2434, "#N/A")=14,TRUE,FALSE))</f>
        <v>0</v>
      </c>
      <c r="Y2442" t="b">
        <f>AND(COUNTIF('Master list(no salts, metals)'!Y2434,"&lt;=1"),IF(COUNTIF('Master list(no salts, metals)'!$K2434:$Y2434, "#N/A")=14,TRUE,FALSE))</f>
        <v>0</v>
      </c>
    </row>
    <row r="2443" spans="11:25" x14ac:dyDescent="0.25">
      <c r="K2443" t="b">
        <f>AND(COUNTIF('Master list(no salts, metals)'!K2435,"&lt;=1"),IF(COUNTIF('Master list(no salts, metals)'!$K2435:$Y2435, "#N/A")=14,TRUE,FALSE))</f>
        <v>0</v>
      </c>
      <c r="L2443" t="b">
        <f>AND(COUNTIF('Master list(no salts, metals)'!L2435,"&lt;=1"),IF(COUNTIF('Master list(no salts, metals)'!$K2435:$Y2435, "#N/A")=14,TRUE,FALSE))</f>
        <v>0</v>
      </c>
      <c r="M2443" t="b">
        <f>AND(COUNTIF('Master list(no salts, metals)'!M2435,"&lt;=1"),IF(COUNTIF('Master list(no salts, metals)'!$K2435:$Y2435, "#N/A")=14,TRUE,FALSE))</f>
        <v>0</v>
      </c>
      <c r="N2443" t="b">
        <f>AND(COUNTIF('Master list(no salts, metals)'!N2435,"&lt;=1"),IF(COUNTIF('Master list(no salts, metals)'!$K2435:$Y2435, "#N/A")=14,TRUE,FALSE))</f>
        <v>0</v>
      </c>
      <c r="O2443" t="b">
        <f>AND(COUNTIF('Master list(no salts, metals)'!O2435,"&lt;=1"),IF(COUNTIF('Master list(no salts, metals)'!$K2435:$Y2435, "#N/A")=14,TRUE,FALSE))</f>
        <v>0</v>
      </c>
      <c r="P2443" t="b">
        <f>AND(COUNTIF('Master list(no salts, metals)'!P2435,"&lt;=1"),IF(COUNTIF('Master list(no salts, metals)'!$K2435:$Y2435, "#N/A")=14,TRUE,FALSE))</f>
        <v>0</v>
      </c>
      <c r="Q2443" t="b">
        <f>AND(COUNTIF('Master list(no salts, metals)'!Q2435,"&lt;=1"),IF(COUNTIF('Master list(no salts, metals)'!$K2435:$Y2435, "#N/A")=14,TRUE,FALSE))</f>
        <v>0</v>
      </c>
      <c r="R2443" t="b">
        <f>AND(COUNTIF('Master list(no salts, metals)'!R2435,"&lt;=1"),IF(COUNTIF('Master list(no salts, metals)'!$K2435:$Y2435, "#N/A")=14,TRUE,FALSE))</f>
        <v>0</v>
      </c>
      <c r="S2443" t="b">
        <f>AND(COUNTIF('Master list(no salts, metals)'!S2435,"&lt;=1"),IF(COUNTIF('Master list(no salts, metals)'!$K2435:$Y2435, "#N/A")=14,TRUE,FALSE))</f>
        <v>0</v>
      </c>
      <c r="T2443" t="b">
        <f>AND(COUNTIF('Master list(no salts, metals)'!T2435,"&lt;=1"),IF(COUNTIF('Master list(no salts, metals)'!$K2435:$Y2435, "#N/A")=14,TRUE,FALSE))</f>
        <v>0</v>
      </c>
      <c r="U2443" t="b">
        <f>AND(COUNTIF('Master list(no salts, metals)'!U2435,"&lt;=1"),IF(COUNTIF('Master list(no salts, metals)'!$K2435:$Y2435, "#N/A")=14,TRUE,FALSE))</f>
        <v>0</v>
      </c>
      <c r="V2443" t="b">
        <f>AND(COUNTIF('Master list(no salts, metals)'!V2435,"&lt;=1"),IF(COUNTIF('Master list(no salts, metals)'!$K2435:$Y2435, "#N/A")=14,TRUE,FALSE))</f>
        <v>0</v>
      </c>
      <c r="W2443" t="b">
        <f>AND(COUNTIF('Master list(no salts, metals)'!W2435,"&lt;=1"),IF(COUNTIF('Master list(no salts, metals)'!$K2435:$Y2435, "#N/A")=14,TRUE,FALSE))</f>
        <v>1</v>
      </c>
      <c r="X2443" t="b">
        <f>AND(COUNTIF('Master list(no salts, metals)'!X2435,"&lt;=1"),IF(COUNTIF('Master list(no salts, metals)'!$K2435:$Y2435, "#N/A")=14,TRUE,FALSE))</f>
        <v>0</v>
      </c>
      <c r="Y2443" t="b">
        <f>AND(COUNTIF('Master list(no salts, metals)'!Y2435,"&lt;=1"),IF(COUNTIF('Master list(no salts, metals)'!$K2435:$Y2435, "#N/A")=14,TRUE,FALSE))</f>
        <v>0</v>
      </c>
    </row>
    <row r="2444" spans="11:25" x14ac:dyDescent="0.25">
      <c r="K2444" t="b">
        <f>AND(COUNTIF('Master list(no salts, metals)'!K2436,"&lt;=1"),IF(COUNTIF('Master list(no salts, metals)'!$K2436:$Y2436, "#N/A")=14,TRUE,FALSE))</f>
        <v>0</v>
      </c>
      <c r="L2444" t="b">
        <f>AND(COUNTIF('Master list(no salts, metals)'!L2436,"&lt;=1"),IF(COUNTIF('Master list(no salts, metals)'!$K2436:$Y2436, "#N/A")=14,TRUE,FALSE))</f>
        <v>0</v>
      </c>
      <c r="M2444" t="b">
        <f>AND(COUNTIF('Master list(no salts, metals)'!M2436,"&lt;=1"),IF(COUNTIF('Master list(no salts, metals)'!$K2436:$Y2436, "#N/A")=14,TRUE,FALSE))</f>
        <v>0</v>
      </c>
      <c r="N2444" t="b">
        <f>AND(COUNTIF('Master list(no salts, metals)'!N2436,"&lt;=1"),IF(COUNTIF('Master list(no salts, metals)'!$K2436:$Y2436, "#N/A")=14,TRUE,FALSE))</f>
        <v>0</v>
      </c>
      <c r="O2444" t="b">
        <f>AND(COUNTIF('Master list(no salts, metals)'!O2436,"&lt;=1"),IF(COUNTIF('Master list(no salts, metals)'!$K2436:$Y2436, "#N/A")=14,TRUE,FALSE))</f>
        <v>0</v>
      </c>
      <c r="P2444" t="b">
        <f>AND(COUNTIF('Master list(no salts, metals)'!P2436,"&lt;=1"),IF(COUNTIF('Master list(no salts, metals)'!$K2436:$Y2436, "#N/A")=14,TRUE,FALSE))</f>
        <v>0</v>
      </c>
      <c r="Q2444" t="b">
        <f>AND(COUNTIF('Master list(no salts, metals)'!Q2436,"&lt;=1"),IF(COUNTIF('Master list(no salts, metals)'!$K2436:$Y2436, "#N/A")=14,TRUE,FALSE))</f>
        <v>0</v>
      </c>
      <c r="R2444" t="b">
        <f>AND(COUNTIF('Master list(no salts, metals)'!R2436,"&lt;=1"),IF(COUNTIF('Master list(no salts, metals)'!$K2436:$Y2436, "#N/A")=14,TRUE,FALSE))</f>
        <v>0</v>
      </c>
      <c r="S2444" t="b">
        <f>AND(COUNTIF('Master list(no salts, metals)'!S2436,"&lt;=1"),IF(COUNTIF('Master list(no salts, metals)'!$K2436:$Y2436, "#N/A")=14,TRUE,FALSE))</f>
        <v>0</v>
      </c>
      <c r="T2444" t="b">
        <f>AND(COUNTIF('Master list(no salts, metals)'!T2436,"&lt;=1"),IF(COUNTIF('Master list(no salts, metals)'!$K2436:$Y2436, "#N/A")=14,TRUE,FALSE))</f>
        <v>0</v>
      </c>
      <c r="U2444" t="b">
        <f>AND(COUNTIF('Master list(no salts, metals)'!U2436,"&lt;=1"),IF(COUNTIF('Master list(no salts, metals)'!$K2436:$Y2436, "#N/A")=14,TRUE,FALSE))</f>
        <v>0</v>
      </c>
      <c r="V2444" t="b">
        <f>AND(COUNTIF('Master list(no salts, metals)'!V2436,"&lt;=1"),IF(COUNTIF('Master list(no salts, metals)'!$K2436:$Y2436, "#N/A")=14,TRUE,FALSE))</f>
        <v>0</v>
      </c>
      <c r="W2444" t="b">
        <f>AND(COUNTIF('Master list(no salts, metals)'!W2436,"&lt;=1"),IF(COUNTIF('Master list(no salts, metals)'!$K2436:$Y2436, "#N/A")=14,TRUE,FALSE))</f>
        <v>0</v>
      </c>
      <c r="X2444" t="b">
        <f>AND(COUNTIF('Master list(no salts, metals)'!X2436,"&lt;=1"),IF(COUNTIF('Master list(no salts, metals)'!$K2436:$Y2436, "#N/A")=14,TRUE,FALSE))</f>
        <v>1</v>
      </c>
      <c r="Y2444" t="b">
        <f>AND(COUNTIF('Master list(no salts, metals)'!Y2436,"&lt;=1"),IF(COUNTIF('Master list(no salts, metals)'!$K2436:$Y2436, "#N/A")=14,TRUE,FALSE))</f>
        <v>0</v>
      </c>
    </row>
    <row r="2445" spans="11:25" x14ac:dyDescent="0.25">
      <c r="K2445" t="b">
        <f>AND(COUNTIF('Master list(no salts, metals)'!K2437,"&lt;=1"),IF(COUNTIF('Master list(no salts, metals)'!$K2437:$Y2437, "#N/A")=14,TRUE,FALSE))</f>
        <v>0</v>
      </c>
      <c r="L2445" t="b">
        <f>AND(COUNTIF('Master list(no salts, metals)'!L2437,"&lt;=1"),IF(COUNTIF('Master list(no salts, metals)'!$K2437:$Y2437, "#N/A")=14,TRUE,FALSE))</f>
        <v>0</v>
      </c>
      <c r="M2445" t="b">
        <f>AND(COUNTIF('Master list(no salts, metals)'!M2437,"&lt;=1"),IF(COUNTIF('Master list(no salts, metals)'!$K2437:$Y2437, "#N/A")=14,TRUE,FALSE))</f>
        <v>0</v>
      </c>
      <c r="N2445" t="b">
        <f>AND(COUNTIF('Master list(no salts, metals)'!N2437,"&lt;=1"),IF(COUNTIF('Master list(no salts, metals)'!$K2437:$Y2437, "#N/A")=14,TRUE,FALSE))</f>
        <v>0</v>
      </c>
      <c r="O2445" t="b">
        <f>AND(COUNTIF('Master list(no salts, metals)'!O2437,"&lt;=1"),IF(COUNTIF('Master list(no salts, metals)'!$K2437:$Y2437, "#N/A")=14,TRUE,FALSE))</f>
        <v>0</v>
      </c>
      <c r="P2445" t="b">
        <f>AND(COUNTIF('Master list(no salts, metals)'!P2437,"&lt;=1"),IF(COUNTIF('Master list(no salts, metals)'!$K2437:$Y2437, "#N/A")=14,TRUE,FALSE))</f>
        <v>0</v>
      </c>
      <c r="Q2445" t="b">
        <f>AND(COUNTIF('Master list(no salts, metals)'!Q2437,"&lt;=1"),IF(COUNTIF('Master list(no salts, metals)'!$K2437:$Y2437, "#N/A")=14,TRUE,FALSE))</f>
        <v>0</v>
      </c>
      <c r="R2445" t="b">
        <f>AND(COUNTIF('Master list(no salts, metals)'!R2437,"&lt;=1"),IF(COUNTIF('Master list(no salts, metals)'!$K2437:$Y2437, "#N/A")=14,TRUE,FALSE))</f>
        <v>0</v>
      </c>
      <c r="S2445" t="b">
        <f>AND(COUNTIF('Master list(no salts, metals)'!S2437,"&lt;=1"),IF(COUNTIF('Master list(no salts, metals)'!$K2437:$Y2437, "#N/A")=14,TRUE,FALSE))</f>
        <v>0</v>
      </c>
      <c r="T2445" t="b">
        <f>AND(COUNTIF('Master list(no salts, metals)'!T2437,"&lt;=1"),IF(COUNTIF('Master list(no salts, metals)'!$K2437:$Y2437, "#N/A")=14,TRUE,FALSE))</f>
        <v>0</v>
      </c>
      <c r="U2445" t="b">
        <f>AND(COUNTIF('Master list(no salts, metals)'!U2437,"&lt;=1"),IF(COUNTIF('Master list(no salts, metals)'!$K2437:$Y2437, "#N/A")=14,TRUE,FALSE))</f>
        <v>0</v>
      </c>
      <c r="V2445" t="b">
        <f>AND(COUNTIF('Master list(no salts, metals)'!V2437,"&lt;=1"),IF(COUNTIF('Master list(no salts, metals)'!$K2437:$Y2437, "#N/A")=14,TRUE,FALSE))</f>
        <v>0</v>
      </c>
      <c r="W2445" t="b">
        <f>AND(COUNTIF('Master list(no salts, metals)'!W2437,"&lt;=1"),IF(COUNTIF('Master list(no salts, metals)'!$K2437:$Y2437, "#N/A")=14,TRUE,FALSE))</f>
        <v>0</v>
      </c>
      <c r="X2445" t="b">
        <f>AND(COUNTIF('Master list(no salts, metals)'!X2437,"&lt;=1"),IF(COUNTIF('Master list(no salts, metals)'!$K2437:$Y2437, "#N/A")=14,TRUE,FALSE))</f>
        <v>1</v>
      </c>
      <c r="Y2445" t="b">
        <f>AND(COUNTIF('Master list(no salts, metals)'!Y2437,"&lt;=1"),IF(COUNTIF('Master list(no salts, metals)'!$K2437:$Y2437, "#N/A")=14,TRUE,FALSE))</f>
        <v>0</v>
      </c>
    </row>
    <row r="2446" spans="11:25" x14ac:dyDescent="0.25">
      <c r="K2446" t="b">
        <f>AND(COUNTIF('Master list(no salts, metals)'!K2438,"&lt;=1"),IF(COUNTIF('Master list(no salts, metals)'!$K2438:$Y2438, "#N/A")=14,TRUE,FALSE))</f>
        <v>0</v>
      </c>
      <c r="L2446" t="b">
        <f>AND(COUNTIF('Master list(no salts, metals)'!L2438,"&lt;=1"),IF(COUNTIF('Master list(no salts, metals)'!$K2438:$Y2438, "#N/A")=14,TRUE,FALSE))</f>
        <v>0</v>
      </c>
      <c r="M2446" t="b">
        <f>AND(COUNTIF('Master list(no salts, metals)'!M2438,"&lt;=1"),IF(COUNTIF('Master list(no salts, metals)'!$K2438:$Y2438, "#N/A")=14,TRUE,FALSE))</f>
        <v>0</v>
      </c>
      <c r="N2446" t="b">
        <f>AND(COUNTIF('Master list(no salts, metals)'!N2438,"&lt;=1"),IF(COUNTIF('Master list(no salts, metals)'!$K2438:$Y2438, "#N/A")=14,TRUE,FALSE))</f>
        <v>0</v>
      </c>
      <c r="O2446" t="b">
        <f>AND(COUNTIF('Master list(no salts, metals)'!O2438,"&lt;=1"),IF(COUNTIF('Master list(no salts, metals)'!$K2438:$Y2438, "#N/A")=14,TRUE,FALSE))</f>
        <v>0</v>
      </c>
      <c r="P2446" t="b">
        <f>AND(COUNTIF('Master list(no salts, metals)'!P2438,"&lt;=1"),IF(COUNTIF('Master list(no salts, metals)'!$K2438:$Y2438, "#N/A")=14,TRUE,FALSE))</f>
        <v>0</v>
      </c>
      <c r="Q2446" t="b">
        <f>AND(COUNTIF('Master list(no salts, metals)'!Q2438,"&lt;=1"),IF(COUNTIF('Master list(no salts, metals)'!$K2438:$Y2438, "#N/A")=14,TRUE,FALSE))</f>
        <v>0</v>
      </c>
      <c r="R2446" t="b">
        <f>AND(COUNTIF('Master list(no salts, metals)'!R2438,"&lt;=1"),IF(COUNTIF('Master list(no salts, metals)'!$K2438:$Y2438, "#N/A")=14,TRUE,FALSE))</f>
        <v>0</v>
      </c>
      <c r="S2446" t="b">
        <f>AND(COUNTIF('Master list(no salts, metals)'!S2438,"&lt;=1"),IF(COUNTIF('Master list(no salts, metals)'!$K2438:$Y2438, "#N/A")=14,TRUE,FALSE))</f>
        <v>0</v>
      </c>
      <c r="T2446" t="b">
        <f>AND(COUNTIF('Master list(no salts, metals)'!T2438,"&lt;=1"),IF(COUNTIF('Master list(no salts, metals)'!$K2438:$Y2438, "#N/A")=14,TRUE,FALSE))</f>
        <v>1</v>
      </c>
      <c r="U2446" t="b">
        <f>AND(COUNTIF('Master list(no salts, metals)'!U2438,"&lt;=1"),IF(COUNTIF('Master list(no salts, metals)'!$K2438:$Y2438, "#N/A")=14,TRUE,FALSE))</f>
        <v>0</v>
      </c>
      <c r="V2446" t="b">
        <f>AND(COUNTIF('Master list(no salts, metals)'!V2438,"&lt;=1"),IF(COUNTIF('Master list(no salts, metals)'!$K2438:$Y2438, "#N/A")=14,TRUE,FALSE))</f>
        <v>0</v>
      </c>
      <c r="W2446" t="b">
        <f>AND(COUNTIF('Master list(no salts, metals)'!W2438,"&lt;=1"),IF(COUNTIF('Master list(no salts, metals)'!$K2438:$Y2438, "#N/A")=14,TRUE,FALSE))</f>
        <v>0</v>
      </c>
      <c r="X2446" t="b">
        <f>AND(COUNTIF('Master list(no salts, metals)'!X2438,"&lt;=1"),IF(COUNTIF('Master list(no salts, metals)'!$K2438:$Y2438, "#N/A")=14,TRUE,FALSE))</f>
        <v>0</v>
      </c>
      <c r="Y2446" t="b">
        <f>AND(COUNTIF('Master list(no salts, metals)'!Y2438,"&lt;=1"),IF(COUNTIF('Master list(no salts, metals)'!$K2438:$Y2438, "#N/A")=14,TRUE,FALSE))</f>
        <v>0</v>
      </c>
    </row>
    <row r="2447" spans="11:25" x14ac:dyDescent="0.25">
      <c r="K2447" t="b">
        <f>AND(COUNTIF('Master list(no salts, metals)'!K2439,"&lt;=1"),IF(COUNTIF('Master list(no salts, metals)'!$K2439:$Y2439, "#N/A")=14,TRUE,FALSE))</f>
        <v>0</v>
      </c>
      <c r="L2447" t="b">
        <f>AND(COUNTIF('Master list(no salts, metals)'!L2439,"&lt;=1"),IF(COUNTIF('Master list(no salts, metals)'!$K2439:$Y2439, "#N/A")=14,TRUE,FALSE))</f>
        <v>0</v>
      </c>
      <c r="M2447" t="b">
        <f>AND(COUNTIF('Master list(no salts, metals)'!M2439,"&lt;=1"),IF(COUNTIF('Master list(no salts, metals)'!$K2439:$Y2439, "#N/A")=14,TRUE,FALSE))</f>
        <v>0</v>
      </c>
      <c r="N2447" t="b">
        <f>AND(COUNTIF('Master list(no salts, metals)'!N2439,"&lt;=1"),IF(COUNTIF('Master list(no salts, metals)'!$K2439:$Y2439, "#N/A")=14,TRUE,FALSE))</f>
        <v>0</v>
      </c>
      <c r="O2447" t="b">
        <f>AND(COUNTIF('Master list(no salts, metals)'!O2439,"&lt;=1"),IF(COUNTIF('Master list(no salts, metals)'!$K2439:$Y2439, "#N/A")=14,TRUE,FALSE))</f>
        <v>0</v>
      </c>
      <c r="P2447" t="b">
        <f>AND(COUNTIF('Master list(no salts, metals)'!P2439,"&lt;=1"),IF(COUNTIF('Master list(no salts, metals)'!$K2439:$Y2439, "#N/A")=14,TRUE,FALSE))</f>
        <v>0</v>
      </c>
      <c r="Q2447" t="b">
        <f>AND(COUNTIF('Master list(no salts, metals)'!Q2439,"&lt;=1"),IF(COUNTIF('Master list(no salts, metals)'!$K2439:$Y2439, "#N/A")=14,TRUE,FALSE))</f>
        <v>0</v>
      </c>
      <c r="R2447" t="b">
        <f>AND(COUNTIF('Master list(no salts, metals)'!R2439,"&lt;=1"),IF(COUNTIF('Master list(no salts, metals)'!$K2439:$Y2439, "#N/A")=14,TRUE,FALSE))</f>
        <v>0</v>
      </c>
      <c r="S2447" t="b">
        <f>AND(COUNTIF('Master list(no salts, metals)'!S2439,"&lt;=1"),IF(COUNTIF('Master list(no salts, metals)'!$K2439:$Y2439, "#N/A")=14,TRUE,FALSE))</f>
        <v>0</v>
      </c>
      <c r="T2447" t="b">
        <f>AND(COUNTIF('Master list(no salts, metals)'!T2439,"&lt;=1"),IF(COUNTIF('Master list(no salts, metals)'!$K2439:$Y2439, "#N/A")=14,TRUE,FALSE))</f>
        <v>0</v>
      </c>
      <c r="U2447" t="b">
        <f>AND(COUNTIF('Master list(no salts, metals)'!U2439,"&lt;=1"),IF(COUNTIF('Master list(no salts, metals)'!$K2439:$Y2439, "#N/A")=14,TRUE,FALSE))</f>
        <v>0</v>
      </c>
      <c r="V2447" t="b">
        <f>AND(COUNTIF('Master list(no salts, metals)'!V2439,"&lt;=1"),IF(COUNTIF('Master list(no salts, metals)'!$K2439:$Y2439, "#N/A")=14,TRUE,FALSE))</f>
        <v>0</v>
      </c>
      <c r="W2447" t="b">
        <f>AND(COUNTIF('Master list(no salts, metals)'!W2439,"&lt;=1"),IF(COUNTIF('Master list(no salts, metals)'!$K2439:$Y2439, "#N/A")=14,TRUE,FALSE))</f>
        <v>1</v>
      </c>
      <c r="X2447" t="b">
        <f>AND(COUNTIF('Master list(no salts, metals)'!X2439,"&lt;=1"),IF(COUNTIF('Master list(no salts, metals)'!$K2439:$Y2439, "#N/A")=14,TRUE,FALSE))</f>
        <v>0</v>
      </c>
      <c r="Y2447" t="b">
        <f>AND(COUNTIF('Master list(no salts, metals)'!Y2439,"&lt;=1"),IF(COUNTIF('Master list(no salts, metals)'!$K2439:$Y2439, "#N/A")=14,TRUE,FALSE))</f>
        <v>0</v>
      </c>
    </row>
    <row r="2448" spans="11:25" x14ac:dyDescent="0.25">
      <c r="K2448" t="b">
        <f>AND(COUNTIF('Master list(no salts, metals)'!K2440,"&lt;=1"),IF(COUNTIF('Master list(no salts, metals)'!$K2440:$Y2440, "#N/A")=14,TRUE,FALSE))</f>
        <v>0</v>
      </c>
      <c r="L2448" t="b">
        <f>AND(COUNTIF('Master list(no salts, metals)'!L2440,"&lt;=1"),IF(COUNTIF('Master list(no salts, metals)'!$K2440:$Y2440, "#N/A")=14,TRUE,FALSE))</f>
        <v>0</v>
      </c>
      <c r="M2448" t="b">
        <f>AND(COUNTIF('Master list(no salts, metals)'!M2440,"&lt;=1"),IF(COUNTIF('Master list(no salts, metals)'!$K2440:$Y2440, "#N/A")=14,TRUE,FALSE))</f>
        <v>0</v>
      </c>
      <c r="N2448" t="b">
        <f>AND(COUNTIF('Master list(no salts, metals)'!N2440,"&lt;=1"),IF(COUNTIF('Master list(no salts, metals)'!$K2440:$Y2440, "#N/A")=14,TRUE,FALSE))</f>
        <v>0</v>
      </c>
      <c r="O2448" t="b">
        <f>AND(COUNTIF('Master list(no salts, metals)'!O2440,"&lt;=1"),IF(COUNTIF('Master list(no salts, metals)'!$K2440:$Y2440, "#N/A")=14,TRUE,FALSE))</f>
        <v>0</v>
      </c>
      <c r="P2448" t="b">
        <f>AND(COUNTIF('Master list(no salts, metals)'!P2440,"&lt;=1"),IF(COUNTIF('Master list(no salts, metals)'!$K2440:$Y2440, "#N/A")=14,TRUE,FALSE))</f>
        <v>0</v>
      </c>
      <c r="Q2448" t="b">
        <f>AND(COUNTIF('Master list(no salts, metals)'!Q2440,"&lt;=1"),IF(COUNTIF('Master list(no salts, metals)'!$K2440:$Y2440, "#N/A")=14,TRUE,FALSE))</f>
        <v>0</v>
      </c>
      <c r="R2448" t="b">
        <f>AND(COUNTIF('Master list(no salts, metals)'!R2440,"&lt;=1"),IF(COUNTIF('Master list(no salts, metals)'!$K2440:$Y2440, "#N/A")=14,TRUE,FALSE))</f>
        <v>0</v>
      </c>
      <c r="S2448" t="b">
        <f>AND(COUNTIF('Master list(no salts, metals)'!S2440,"&lt;=1"),IF(COUNTIF('Master list(no salts, metals)'!$K2440:$Y2440, "#N/A")=14,TRUE,FALSE))</f>
        <v>0</v>
      </c>
      <c r="T2448" t="b">
        <f>AND(COUNTIF('Master list(no salts, metals)'!T2440,"&lt;=1"),IF(COUNTIF('Master list(no salts, metals)'!$K2440:$Y2440, "#N/A")=14,TRUE,FALSE))</f>
        <v>1</v>
      </c>
      <c r="U2448" t="b">
        <f>AND(COUNTIF('Master list(no salts, metals)'!U2440,"&lt;=1"),IF(COUNTIF('Master list(no salts, metals)'!$K2440:$Y2440, "#N/A")=14,TRUE,FALSE))</f>
        <v>0</v>
      </c>
      <c r="V2448" t="b">
        <f>AND(COUNTIF('Master list(no salts, metals)'!V2440,"&lt;=1"),IF(COUNTIF('Master list(no salts, metals)'!$K2440:$Y2440, "#N/A")=14,TRUE,FALSE))</f>
        <v>0</v>
      </c>
      <c r="W2448" t="b">
        <f>AND(COUNTIF('Master list(no salts, metals)'!W2440,"&lt;=1"),IF(COUNTIF('Master list(no salts, metals)'!$K2440:$Y2440, "#N/A")=14,TRUE,FALSE))</f>
        <v>0</v>
      </c>
      <c r="X2448" t="b">
        <f>AND(COUNTIF('Master list(no salts, metals)'!X2440,"&lt;=1"),IF(COUNTIF('Master list(no salts, metals)'!$K2440:$Y2440, "#N/A")=14,TRUE,FALSE))</f>
        <v>0</v>
      </c>
      <c r="Y2448" t="b">
        <f>AND(COUNTIF('Master list(no salts, metals)'!Y2440,"&lt;=1"),IF(COUNTIF('Master list(no salts, metals)'!$K2440:$Y2440, "#N/A")=14,TRUE,FALSE))</f>
        <v>0</v>
      </c>
    </row>
    <row r="2449" spans="11:25" x14ac:dyDescent="0.25">
      <c r="K2449" t="b">
        <f>AND(COUNTIF('Master list(no salts, metals)'!K2441,"&lt;=1"),IF(COUNTIF('Master list(no salts, metals)'!$K2441:$Y2441, "#N/A")=14,TRUE,FALSE))</f>
        <v>0</v>
      </c>
      <c r="L2449" t="b">
        <f>AND(COUNTIF('Master list(no salts, metals)'!L2441,"&lt;=1"),IF(COUNTIF('Master list(no salts, metals)'!$K2441:$Y2441, "#N/A")=14,TRUE,FALSE))</f>
        <v>0</v>
      </c>
      <c r="M2449" t="b">
        <f>AND(COUNTIF('Master list(no salts, metals)'!M2441,"&lt;=1"),IF(COUNTIF('Master list(no salts, metals)'!$K2441:$Y2441, "#N/A")=14,TRUE,FALSE))</f>
        <v>0</v>
      </c>
      <c r="N2449" t="b">
        <f>AND(COUNTIF('Master list(no salts, metals)'!N2441,"&lt;=1"),IF(COUNTIF('Master list(no salts, metals)'!$K2441:$Y2441, "#N/A")=14,TRUE,FALSE))</f>
        <v>0</v>
      </c>
      <c r="O2449" t="b">
        <f>AND(COUNTIF('Master list(no salts, metals)'!O2441,"&lt;=1"),IF(COUNTIF('Master list(no salts, metals)'!$K2441:$Y2441, "#N/A")=14,TRUE,FALSE))</f>
        <v>0</v>
      </c>
      <c r="P2449" t="b">
        <f>AND(COUNTIF('Master list(no salts, metals)'!P2441,"&lt;=1"),IF(COUNTIF('Master list(no salts, metals)'!$K2441:$Y2441, "#N/A")=14,TRUE,FALSE))</f>
        <v>0</v>
      </c>
      <c r="Q2449" t="b">
        <f>AND(COUNTIF('Master list(no salts, metals)'!Q2441,"&lt;=1"),IF(COUNTIF('Master list(no salts, metals)'!$K2441:$Y2441, "#N/A")=14,TRUE,FALSE))</f>
        <v>0</v>
      </c>
      <c r="R2449" t="b">
        <f>AND(COUNTIF('Master list(no salts, metals)'!R2441,"&lt;=1"),IF(COUNTIF('Master list(no salts, metals)'!$K2441:$Y2441, "#N/A")=14,TRUE,FALSE))</f>
        <v>0</v>
      </c>
      <c r="S2449" t="b">
        <f>AND(COUNTIF('Master list(no salts, metals)'!S2441,"&lt;=1"),IF(COUNTIF('Master list(no salts, metals)'!$K2441:$Y2441, "#N/A")=14,TRUE,FALSE))</f>
        <v>0</v>
      </c>
      <c r="T2449" t="b">
        <f>AND(COUNTIF('Master list(no salts, metals)'!T2441,"&lt;=1"),IF(COUNTIF('Master list(no salts, metals)'!$K2441:$Y2441, "#N/A")=14,TRUE,FALSE))</f>
        <v>1</v>
      </c>
      <c r="U2449" t="b">
        <f>AND(COUNTIF('Master list(no salts, metals)'!U2441,"&lt;=1"),IF(COUNTIF('Master list(no salts, metals)'!$K2441:$Y2441, "#N/A")=14,TRUE,FALSE))</f>
        <v>0</v>
      </c>
      <c r="V2449" t="b">
        <f>AND(COUNTIF('Master list(no salts, metals)'!V2441,"&lt;=1"),IF(COUNTIF('Master list(no salts, metals)'!$K2441:$Y2441, "#N/A")=14,TRUE,FALSE))</f>
        <v>0</v>
      </c>
      <c r="W2449" t="b">
        <f>AND(COUNTIF('Master list(no salts, metals)'!W2441,"&lt;=1"),IF(COUNTIF('Master list(no salts, metals)'!$K2441:$Y2441, "#N/A")=14,TRUE,FALSE))</f>
        <v>0</v>
      </c>
      <c r="X2449" t="b">
        <f>AND(COUNTIF('Master list(no salts, metals)'!X2441,"&lt;=1"),IF(COUNTIF('Master list(no salts, metals)'!$K2441:$Y2441, "#N/A")=14,TRUE,FALSE))</f>
        <v>0</v>
      </c>
      <c r="Y2449" t="b">
        <f>AND(COUNTIF('Master list(no salts, metals)'!Y2441,"&lt;=1"),IF(COUNTIF('Master list(no salts, metals)'!$K2441:$Y2441, "#N/A")=14,TRUE,FALSE))</f>
        <v>0</v>
      </c>
    </row>
    <row r="2450" spans="11:25" x14ac:dyDescent="0.25">
      <c r="K2450" t="b">
        <f>AND(COUNTIF('Master list(no salts, metals)'!K2442,"&lt;=1"),IF(COUNTIF('Master list(no salts, metals)'!$K2442:$Y2442, "#N/A")=14,TRUE,FALSE))</f>
        <v>0</v>
      </c>
      <c r="L2450" t="b">
        <f>AND(COUNTIF('Master list(no salts, metals)'!L2442,"&lt;=1"),IF(COUNTIF('Master list(no salts, metals)'!$K2442:$Y2442, "#N/A")=14,TRUE,FALSE))</f>
        <v>0</v>
      </c>
      <c r="M2450" t="b">
        <f>AND(COUNTIF('Master list(no salts, metals)'!M2442,"&lt;=1"),IF(COUNTIF('Master list(no salts, metals)'!$K2442:$Y2442, "#N/A")=14,TRUE,FALSE))</f>
        <v>0</v>
      </c>
      <c r="N2450" t="b">
        <f>AND(COUNTIF('Master list(no salts, metals)'!N2442,"&lt;=1"),IF(COUNTIF('Master list(no salts, metals)'!$K2442:$Y2442, "#N/A")=14,TRUE,FALSE))</f>
        <v>0</v>
      </c>
      <c r="O2450" t="b">
        <f>AND(COUNTIF('Master list(no salts, metals)'!O2442,"&lt;=1"),IF(COUNTIF('Master list(no salts, metals)'!$K2442:$Y2442, "#N/A")=14,TRUE,FALSE))</f>
        <v>0</v>
      </c>
      <c r="P2450" t="b">
        <f>AND(COUNTIF('Master list(no salts, metals)'!P2442,"&lt;=1"),IF(COUNTIF('Master list(no salts, metals)'!$K2442:$Y2442, "#N/A")=14,TRUE,FALSE))</f>
        <v>0</v>
      </c>
      <c r="Q2450" t="b">
        <f>AND(COUNTIF('Master list(no salts, metals)'!Q2442,"&lt;=1"),IF(COUNTIF('Master list(no salts, metals)'!$K2442:$Y2442, "#N/A")=14,TRUE,FALSE))</f>
        <v>0</v>
      </c>
      <c r="R2450" t="b">
        <f>AND(COUNTIF('Master list(no salts, metals)'!R2442,"&lt;=1"),IF(COUNTIF('Master list(no salts, metals)'!$K2442:$Y2442, "#N/A")=14,TRUE,FALSE))</f>
        <v>0</v>
      </c>
      <c r="S2450" t="b">
        <f>AND(COUNTIF('Master list(no salts, metals)'!S2442,"&lt;=1"),IF(COUNTIF('Master list(no salts, metals)'!$K2442:$Y2442, "#N/A")=14,TRUE,FALSE))</f>
        <v>0</v>
      </c>
      <c r="T2450" t="b">
        <f>AND(COUNTIF('Master list(no salts, metals)'!T2442,"&lt;=1"),IF(COUNTIF('Master list(no salts, metals)'!$K2442:$Y2442, "#N/A")=14,TRUE,FALSE))</f>
        <v>0</v>
      </c>
      <c r="U2450" t="b">
        <f>AND(COUNTIF('Master list(no salts, metals)'!U2442,"&lt;=1"),IF(COUNTIF('Master list(no salts, metals)'!$K2442:$Y2442, "#N/A")=14,TRUE,FALSE))</f>
        <v>0</v>
      </c>
      <c r="V2450" t="b">
        <f>AND(COUNTIF('Master list(no salts, metals)'!V2442,"&lt;=1"),IF(COUNTIF('Master list(no salts, metals)'!$K2442:$Y2442, "#N/A")=14,TRUE,FALSE))</f>
        <v>0</v>
      </c>
      <c r="W2450" t="b">
        <f>AND(COUNTIF('Master list(no salts, metals)'!W2442,"&lt;=1"),IF(COUNTIF('Master list(no salts, metals)'!$K2442:$Y2442, "#N/A")=14,TRUE,FALSE))</f>
        <v>0</v>
      </c>
      <c r="X2450" t="b">
        <f>AND(COUNTIF('Master list(no salts, metals)'!X2442,"&lt;=1"),IF(COUNTIF('Master list(no salts, metals)'!$K2442:$Y2442, "#N/A")=14,TRUE,FALSE))</f>
        <v>0</v>
      </c>
      <c r="Y2450" t="b">
        <f>AND(COUNTIF('Master list(no salts, metals)'!Y2442,"&lt;=1"),IF(COUNTIF('Master list(no salts, metals)'!$K2442:$Y2442, "#N/A")=14,TRUE,FALSE))</f>
        <v>0</v>
      </c>
    </row>
    <row r="2451" spans="11:25" x14ac:dyDescent="0.25">
      <c r="K2451" t="b">
        <f>AND(COUNTIF('Master list(no salts, metals)'!K2443,"&lt;=1"),IF(COUNTIF('Master list(no salts, metals)'!$K2443:$Y2443, "#N/A")=14,TRUE,FALSE))</f>
        <v>0</v>
      </c>
      <c r="L2451" t="b">
        <f>AND(COUNTIF('Master list(no salts, metals)'!L2443,"&lt;=1"),IF(COUNTIF('Master list(no salts, metals)'!$K2443:$Y2443, "#N/A")=14,TRUE,FALSE))</f>
        <v>0</v>
      </c>
      <c r="M2451" t="b">
        <f>AND(COUNTIF('Master list(no salts, metals)'!M2443,"&lt;=1"),IF(COUNTIF('Master list(no salts, metals)'!$K2443:$Y2443, "#N/A")=14,TRUE,FALSE))</f>
        <v>0</v>
      </c>
      <c r="N2451" t="b">
        <f>AND(COUNTIF('Master list(no salts, metals)'!N2443,"&lt;=1"),IF(COUNTIF('Master list(no salts, metals)'!$K2443:$Y2443, "#N/A")=14,TRUE,FALSE))</f>
        <v>0</v>
      </c>
      <c r="O2451" t="b">
        <f>AND(COUNTIF('Master list(no salts, metals)'!O2443,"&lt;=1"),IF(COUNTIF('Master list(no salts, metals)'!$K2443:$Y2443, "#N/A")=14,TRUE,FALSE))</f>
        <v>0</v>
      </c>
      <c r="P2451" t="b">
        <f>AND(COUNTIF('Master list(no salts, metals)'!P2443,"&lt;=1"),IF(COUNTIF('Master list(no salts, metals)'!$K2443:$Y2443, "#N/A")=14,TRUE,FALSE))</f>
        <v>0</v>
      </c>
      <c r="Q2451" t="b">
        <f>AND(COUNTIF('Master list(no salts, metals)'!Q2443,"&lt;=1"),IF(COUNTIF('Master list(no salts, metals)'!$K2443:$Y2443, "#N/A")=14,TRUE,FALSE))</f>
        <v>0</v>
      </c>
      <c r="R2451" t="b">
        <f>AND(COUNTIF('Master list(no salts, metals)'!R2443,"&lt;=1"),IF(COUNTIF('Master list(no salts, metals)'!$K2443:$Y2443, "#N/A")=14,TRUE,FALSE))</f>
        <v>0</v>
      </c>
      <c r="S2451" t="b">
        <f>AND(COUNTIF('Master list(no salts, metals)'!S2443,"&lt;=1"),IF(COUNTIF('Master list(no salts, metals)'!$K2443:$Y2443, "#N/A")=14,TRUE,FALSE))</f>
        <v>0</v>
      </c>
      <c r="T2451" t="b">
        <f>AND(COUNTIF('Master list(no salts, metals)'!T2443,"&lt;=1"),IF(COUNTIF('Master list(no salts, metals)'!$K2443:$Y2443, "#N/A")=14,TRUE,FALSE))</f>
        <v>1</v>
      </c>
      <c r="U2451" t="b">
        <f>AND(COUNTIF('Master list(no salts, metals)'!U2443,"&lt;=1"),IF(COUNTIF('Master list(no salts, metals)'!$K2443:$Y2443, "#N/A")=14,TRUE,FALSE))</f>
        <v>0</v>
      </c>
      <c r="V2451" t="b">
        <f>AND(COUNTIF('Master list(no salts, metals)'!V2443,"&lt;=1"),IF(COUNTIF('Master list(no salts, metals)'!$K2443:$Y2443, "#N/A")=14,TRUE,FALSE))</f>
        <v>0</v>
      </c>
      <c r="W2451" t="b">
        <f>AND(COUNTIF('Master list(no salts, metals)'!W2443,"&lt;=1"),IF(COUNTIF('Master list(no salts, metals)'!$K2443:$Y2443, "#N/A")=14,TRUE,FALSE))</f>
        <v>0</v>
      </c>
      <c r="X2451" t="b">
        <f>AND(COUNTIF('Master list(no salts, metals)'!X2443,"&lt;=1"),IF(COUNTIF('Master list(no salts, metals)'!$K2443:$Y2443, "#N/A")=14,TRUE,FALSE))</f>
        <v>0</v>
      </c>
      <c r="Y2451" t="b">
        <f>AND(COUNTIF('Master list(no salts, metals)'!Y2443,"&lt;=1"),IF(COUNTIF('Master list(no salts, metals)'!$K2443:$Y2443, "#N/A")=14,TRUE,FALSE))</f>
        <v>0</v>
      </c>
    </row>
    <row r="2452" spans="11:25" x14ac:dyDescent="0.25">
      <c r="K2452" t="b">
        <f>AND(COUNTIF('Master list(no salts, metals)'!K2444,"&lt;=1"),IF(COUNTIF('Master list(no salts, metals)'!$K2444:$Y2444, "#N/A")=14,TRUE,FALSE))</f>
        <v>0</v>
      </c>
      <c r="L2452" t="b">
        <f>AND(COUNTIF('Master list(no salts, metals)'!L2444,"&lt;=1"),IF(COUNTIF('Master list(no salts, metals)'!$K2444:$Y2444, "#N/A")=14,TRUE,FALSE))</f>
        <v>0</v>
      </c>
      <c r="M2452" t="b">
        <f>AND(COUNTIF('Master list(no salts, metals)'!M2444,"&lt;=1"),IF(COUNTIF('Master list(no salts, metals)'!$K2444:$Y2444, "#N/A")=14,TRUE,FALSE))</f>
        <v>0</v>
      </c>
      <c r="N2452" t="b">
        <f>AND(COUNTIF('Master list(no salts, metals)'!N2444,"&lt;=1"),IF(COUNTIF('Master list(no salts, metals)'!$K2444:$Y2444, "#N/A")=14,TRUE,FALSE))</f>
        <v>0</v>
      </c>
      <c r="O2452" t="b">
        <f>AND(COUNTIF('Master list(no salts, metals)'!O2444,"&lt;=1"),IF(COUNTIF('Master list(no salts, metals)'!$K2444:$Y2444, "#N/A")=14,TRUE,FALSE))</f>
        <v>0</v>
      </c>
      <c r="P2452" t="b">
        <f>AND(COUNTIF('Master list(no salts, metals)'!P2444,"&lt;=1"),IF(COUNTIF('Master list(no salts, metals)'!$K2444:$Y2444, "#N/A")=14,TRUE,FALSE))</f>
        <v>0</v>
      </c>
      <c r="Q2452" t="b">
        <f>AND(COUNTIF('Master list(no salts, metals)'!Q2444,"&lt;=1"),IF(COUNTIF('Master list(no salts, metals)'!$K2444:$Y2444, "#N/A")=14,TRUE,FALSE))</f>
        <v>0</v>
      </c>
      <c r="R2452" t="b">
        <f>AND(COUNTIF('Master list(no salts, metals)'!R2444,"&lt;=1"),IF(COUNTIF('Master list(no salts, metals)'!$K2444:$Y2444, "#N/A")=14,TRUE,FALSE))</f>
        <v>0</v>
      </c>
      <c r="S2452" t="b">
        <f>AND(COUNTIF('Master list(no salts, metals)'!S2444,"&lt;=1"),IF(COUNTIF('Master list(no salts, metals)'!$K2444:$Y2444, "#N/A")=14,TRUE,FALSE))</f>
        <v>0</v>
      </c>
      <c r="T2452" t="b">
        <f>AND(COUNTIF('Master list(no salts, metals)'!T2444,"&lt;=1"),IF(COUNTIF('Master list(no salts, metals)'!$K2444:$Y2444, "#N/A")=14,TRUE,FALSE))</f>
        <v>1</v>
      </c>
      <c r="U2452" t="b">
        <f>AND(COUNTIF('Master list(no salts, metals)'!U2444,"&lt;=1"),IF(COUNTIF('Master list(no salts, metals)'!$K2444:$Y2444, "#N/A")=14,TRUE,FALSE))</f>
        <v>0</v>
      </c>
      <c r="V2452" t="b">
        <f>AND(COUNTIF('Master list(no salts, metals)'!V2444,"&lt;=1"),IF(COUNTIF('Master list(no salts, metals)'!$K2444:$Y2444, "#N/A")=14,TRUE,FALSE))</f>
        <v>0</v>
      </c>
      <c r="W2452" t="b">
        <f>AND(COUNTIF('Master list(no salts, metals)'!W2444,"&lt;=1"),IF(COUNTIF('Master list(no salts, metals)'!$K2444:$Y2444, "#N/A")=14,TRUE,FALSE))</f>
        <v>0</v>
      </c>
      <c r="X2452" t="b">
        <f>AND(COUNTIF('Master list(no salts, metals)'!X2444,"&lt;=1"),IF(COUNTIF('Master list(no salts, metals)'!$K2444:$Y2444, "#N/A")=14,TRUE,FALSE))</f>
        <v>0</v>
      </c>
      <c r="Y2452" t="b">
        <f>AND(COUNTIF('Master list(no salts, metals)'!Y2444,"&lt;=1"),IF(COUNTIF('Master list(no salts, metals)'!$K2444:$Y2444, "#N/A")=14,TRUE,FALSE))</f>
        <v>0</v>
      </c>
    </row>
    <row r="2453" spans="11:25" x14ac:dyDescent="0.25">
      <c r="K2453" t="b">
        <f>AND(COUNTIF('Master list(no salts, metals)'!K2445,"&lt;=1"),IF(COUNTIF('Master list(no salts, metals)'!$K2445:$Y2445, "#N/A")=14,TRUE,FALSE))</f>
        <v>0</v>
      </c>
      <c r="L2453" t="b">
        <f>AND(COUNTIF('Master list(no salts, metals)'!L2445,"&lt;=1"),IF(COUNTIF('Master list(no salts, metals)'!$K2445:$Y2445, "#N/A")=14,TRUE,FALSE))</f>
        <v>0</v>
      </c>
      <c r="M2453" t="b">
        <f>AND(COUNTIF('Master list(no salts, metals)'!M2445,"&lt;=1"),IF(COUNTIF('Master list(no salts, metals)'!$K2445:$Y2445, "#N/A")=14,TRUE,FALSE))</f>
        <v>0</v>
      </c>
      <c r="N2453" t="b">
        <f>AND(COUNTIF('Master list(no salts, metals)'!N2445,"&lt;=1"),IF(COUNTIF('Master list(no salts, metals)'!$K2445:$Y2445, "#N/A")=14,TRUE,FALSE))</f>
        <v>0</v>
      </c>
      <c r="O2453" t="b">
        <f>AND(COUNTIF('Master list(no salts, metals)'!O2445,"&lt;=1"),IF(COUNTIF('Master list(no salts, metals)'!$K2445:$Y2445, "#N/A")=14,TRUE,FALSE))</f>
        <v>0</v>
      </c>
      <c r="P2453" t="b">
        <f>AND(COUNTIF('Master list(no salts, metals)'!P2445,"&lt;=1"),IF(COUNTIF('Master list(no salts, metals)'!$K2445:$Y2445, "#N/A")=14,TRUE,FALSE))</f>
        <v>0</v>
      </c>
      <c r="Q2453" t="b">
        <f>AND(COUNTIF('Master list(no salts, metals)'!Q2445,"&lt;=1"),IF(COUNTIF('Master list(no salts, metals)'!$K2445:$Y2445, "#N/A")=14,TRUE,FALSE))</f>
        <v>0</v>
      </c>
      <c r="R2453" t="b">
        <f>AND(COUNTIF('Master list(no salts, metals)'!R2445,"&lt;=1"),IF(COUNTIF('Master list(no salts, metals)'!$K2445:$Y2445, "#N/A")=14,TRUE,FALSE))</f>
        <v>0</v>
      </c>
      <c r="S2453" t="b">
        <f>AND(COUNTIF('Master list(no salts, metals)'!S2445,"&lt;=1"),IF(COUNTIF('Master list(no salts, metals)'!$K2445:$Y2445, "#N/A")=14,TRUE,FALSE))</f>
        <v>0</v>
      </c>
      <c r="T2453" t="b">
        <f>AND(COUNTIF('Master list(no salts, metals)'!T2445,"&lt;=1"),IF(COUNTIF('Master list(no salts, metals)'!$K2445:$Y2445, "#N/A")=14,TRUE,FALSE))</f>
        <v>0</v>
      </c>
      <c r="U2453" t="b">
        <f>AND(COUNTIF('Master list(no salts, metals)'!U2445,"&lt;=1"),IF(COUNTIF('Master list(no salts, metals)'!$K2445:$Y2445, "#N/A")=14,TRUE,FALSE))</f>
        <v>0</v>
      </c>
      <c r="V2453" t="b">
        <f>AND(COUNTIF('Master list(no salts, metals)'!V2445,"&lt;=1"),IF(COUNTIF('Master list(no salts, metals)'!$K2445:$Y2445, "#N/A")=14,TRUE,FALSE))</f>
        <v>0</v>
      </c>
      <c r="W2453" t="b">
        <f>AND(COUNTIF('Master list(no salts, metals)'!W2445,"&lt;=1"),IF(COUNTIF('Master list(no salts, metals)'!$K2445:$Y2445, "#N/A")=14,TRUE,FALSE))</f>
        <v>1</v>
      </c>
      <c r="X2453" t="b">
        <f>AND(COUNTIF('Master list(no salts, metals)'!X2445,"&lt;=1"),IF(COUNTIF('Master list(no salts, metals)'!$K2445:$Y2445, "#N/A")=14,TRUE,FALSE))</f>
        <v>0</v>
      </c>
      <c r="Y2453" t="b">
        <f>AND(COUNTIF('Master list(no salts, metals)'!Y2445,"&lt;=1"),IF(COUNTIF('Master list(no salts, metals)'!$K2445:$Y2445, "#N/A")=14,TRUE,FALSE))</f>
        <v>0</v>
      </c>
    </row>
    <row r="2454" spans="11:25" x14ac:dyDescent="0.25">
      <c r="K2454" t="b">
        <f>AND(COUNTIF('Master list(no salts, metals)'!K2446,"&lt;=1"),IF(COUNTIF('Master list(no salts, metals)'!$K2446:$Y2446, "#N/A")=14,TRUE,FALSE))</f>
        <v>0</v>
      </c>
      <c r="L2454" t="b">
        <f>AND(COUNTIF('Master list(no salts, metals)'!L2446,"&lt;=1"),IF(COUNTIF('Master list(no salts, metals)'!$K2446:$Y2446, "#N/A")=14,TRUE,FALSE))</f>
        <v>0</v>
      </c>
      <c r="M2454" t="b">
        <f>AND(COUNTIF('Master list(no salts, metals)'!M2446,"&lt;=1"),IF(COUNTIF('Master list(no salts, metals)'!$K2446:$Y2446, "#N/A")=14,TRUE,FALSE))</f>
        <v>0</v>
      </c>
      <c r="N2454" t="b">
        <f>AND(COUNTIF('Master list(no salts, metals)'!N2446,"&lt;=1"),IF(COUNTIF('Master list(no salts, metals)'!$K2446:$Y2446, "#N/A")=14,TRUE,FALSE))</f>
        <v>0</v>
      </c>
      <c r="O2454" t="b">
        <f>AND(COUNTIF('Master list(no salts, metals)'!O2446,"&lt;=1"),IF(COUNTIF('Master list(no salts, metals)'!$K2446:$Y2446, "#N/A")=14,TRUE,FALSE))</f>
        <v>0</v>
      </c>
      <c r="P2454" t="b">
        <f>AND(COUNTIF('Master list(no salts, metals)'!P2446,"&lt;=1"),IF(COUNTIF('Master list(no salts, metals)'!$K2446:$Y2446, "#N/A")=14,TRUE,FALSE))</f>
        <v>0</v>
      </c>
      <c r="Q2454" t="b">
        <f>AND(COUNTIF('Master list(no salts, metals)'!Q2446,"&lt;=1"),IF(COUNTIF('Master list(no salts, metals)'!$K2446:$Y2446, "#N/A")=14,TRUE,FALSE))</f>
        <v>0</v>
      </c>
      <c r="R2454" t="b">
        <f>AND(COUNTIF('Master list(no salts, metals)'!R2446,"&lt;=1"),IF(COUNTIF('Master list(no salts, metals)'!$K2446:$Y2446, "#N/A")=14,TRUE,FALSE))</f>
        <v>0</v>
      </c>
      <c r="S2454" t="b">
        <f>AND(COUNTIF('Master list(no salts, metals)'!S2446,"&lt;=1"),IF(COUNTIF('Master list(no salts, metals)'!$K2446:$Y2446, "#N/A")=14,TRUE,FALSE))</f>
        <v>0</v>
      </c>
      <c r="T2454" t="b">
        <f>AND(COUNTIF('Master list(no salts, metals)'!T2446,"&lt;=1"),IF(COUNTIF('Master list(no salts, metals)'!$K2446:$Y2446, "#N/A")=14,TRUE,FALSE))</f>
        <v>0</v>
      </c>
      <c r="U2454" t="b">
        <f>AND(COUNTIF('Master list(no salts, metals)'!U2446,"&lt;=1"),IF(COUNTIF('Master list(no salts, metals)'!$K2446:$Y2446, "#N/A")=14,TRUE,FALSE))</f>
        <v>0</v>
      </c>
      <c r="V2454" t="b">
        <f>AND(COUNTIF('Master list(no salts, metals)'!V2446,"&lt;=1"),IF(COUNTIF('Master list(no salts, metals)'!$K2446:$Y2446, "#N/A")=14,TRUE,FALSE))</f>
        <v>0</v>
      </c>
      <c r="W2454" t="b">
        <f>AND(COUNTIF('Master list(no salts, metals)'!W2446,"&lt;=1"),IF(COUNTIF('Master list(no salts, metals)'!$K2446:$Y2446, "#N/A")=14,TRUE,FALSE))</f>
        <v>0</v>
      </c>
      <c r="X2454" t="b">
        <f>AND(COUNTIF('Master list(no salts, metals)'!X2446,"&lt;=1"),IF(COUNTIF('Master list(no salts, metals)'!$K2446:$Y2446, "#N/A")=14,TRUE,FALSE))</f>
        <v>0</v>
      </c>
      <c r="Y2454" t="b">
        <f>AND(COUNTIF('Master list(no salts, metals)'!Y2446,"&lt;=1"),IF(COUNTIF('Master list(no salts, metals)'!$K2446:$Y2446, "#N/A")=14,TRUE,FALSE))</f>
        <v>0</v>
      </c>
    </row>
    <row r="2455" spans="11:25" x14ac:dyDescent="0.25">
      <c r="K2455" t="b">
        <f>AND(COUNTIF('Master list(no salts, metals)'!K2447,"&lt;=1"),IF(COUNTIF('Master list(no salts, metals)'!$K2447:$Y2447, "#N/A")=14,TRUE,FALSE))</f>
        <v>0</v>
      </c>
      <c r="L2455" t="b">
        <f>AND(COUNTIF('Master list(no salts, metals)'!L2447,"&lt;=1"),IF(COUNTIF('Master list(no salts, metals)'!$K2447:$Y2447, "#N/A")=14,TRUE,FALSE))</f>
        <v>0</v>
      </c>
      <c r="M2455" t="b">
        <f>AND(COUNTIF('Master list(no salts, metals)'!M2447,"&lt;=1"),IF(COUNTIF('Master list(no salts, metals)'!$K2447:$Y2447, "#N/A")=14,TRUE,FALSE))</f>
        <v>0</v>
      </c>
      <c r="N2455" t="b">
        <f>AND(COUNTIF('Master list(no salts, metals)'!N2447,"&lt;=1"),IF(COUNTIF('Master list(no salts, metals)'!$K2447:$Y2447, "#N/A")=14,TRUE,FALSE))</f>
        <v>0</v>
      </c>
      <c r="O2455" t="b">
        <f>AND(COUNTIF('Master list(no salts, metals)'!O2447,"&lt;=1"),IF(COUNTIF('Master list(no salts, metals)'!$K2447:$Y2447, "#N/A")=14,TRUE,FALSE))</f>
        <v>0</v>
      </c>
      <c r="P2455" t="b">
        <f>AND(COUNTIF('Master list(no salts, metals)'!P2447,"&lt;=1"),IF(COUNTIF('Master list(no salts, metals)'!$K2447:$Y2447, "#N/A")=14,TRUE,FALSE))</f>
        <v>0</v>
      </c>
      <c r="Q2455" t="b">
        <f>AND(COUNTIF('Master list(no salts, metals)'!Q2447,"&lt;=1"),IF(COUNTIF('Master list(no salts, metals)'!$K2447:$Y2447, "#N/A")=14,TRUE,FALSE))</f>
        <v>0</v>
      </c>
      <c r="R2455" t="b">
        <f>AND(COUNTIF('Master list(no salts, metals)'!R2447,"&lt;=1"),IF(COUNTIF('Master list(no salts, metals)'!$K2447:$Y2447, "#N/A")=14,TRUE,FALSE))</f>
        <v>0</v>
      </c>
      <c r="S2455" t="b">
        <f>AND(COUNTIF('Master list(no salts, metals)'!S2447,"&lt;=1"),IF(COUNTIF('Master list(no salts, metals)'!$K2447:$Y2447, "#N/A")=14,TRUE,FALSE))</f>
        <v>0</v>
      </c>
      <c r="T2455" t="b">
        <f>AND(COUNTIF('Master list(no salts, metals)'!T2447,"&lt;=1"),IF(COUNTIF('Master list(no salts, metals)'!$K2447:$Y2447, "#N/A")=14,TRUE,FALSE))</f>
        <v>0</v>
      </c>
      <c r="U2455" t="b">
        <f>AND(COUNTIF('Master list(no salts, metals)'!U2447,"&lt;=1"),IF(COUNTIF('Master list(no salts, metals)'!$K2447:$Y2447, "#N/A")=14,TRUE,FALSE))</f>
        <v>0</v>
      </c>
      <c r="V2455" t="b">
        <f>AND(COUNTIF('Master list(no salts, metals)'!V2447,"&lt;=1"),IF(COUNTIF('Master list(no salts, metals)'!$K2447:$Y2447, "#N/A")=14,TRUE,FALSE))</f>
        <v>0</v>
      </c>
      <c r="W2455" t="b">
        <f>AND(COUNTIF('Master list(no salts, metals)'!W2447,"&lt;=1"),IF(COUNTIF('Master list(no salts, metals)'!$K2447:$Y2447, "#N/A")=14,TRUE,FALSE))</f>
        <v>0</v>
      </c>
      <c r="X2455" t="b">
        <f>AND(COUNTIF('Master list(no salts, metals)'!X2447,"&lt;=1"),IF(COUNTIF('Master list(no salts, metals)'!$K2447:$Y2447, "#N/A")=14,TRUE,FALSE))</f>
        <v>1</v>
      </c>
      <c r="Y2455" t="b">
        <f>AND(COUNTIF('Master list(no salts, metals)'!Y2447,"&lt;=1"),IF(COUNTIF('Master list(no salts, metals)'!$K2447:$Y2447, "#N/A")=14,TRUE,FALSE))</f>
        <v>0</v>
      </c>
    </row>
    <row r="2456" spans="11:25" x14ac:dyDescent="0.25">
      <c r="K2456" t="b">
        <f>AND(COUNTIF('Master list(no salts, metals)'!K2448,"&lt;=1"),IF(COUNTIF('Master list(no salts, metals)'!$K2448:$Y2448, "#N/A")=14,TRUE,FALSE))</f>
        <v>0</v>
      </c>
      <c r="L2456" t="b">
        <f>AND(COUNTIF('Master list(no salts, metals)'!L2448,"&lt;=1"),IF(COUNTIF('Master list(no salts, metals)'!$K2448:$Y2448, "#N/A")=14,TRUE,FALSE))</f>
        <v>0</v>
      </c>
      <c r="M2456" t="b">
        <f>AND(COUNTIF('Master list(no salts, metals)'!M2448,"&lt;=1"),IF(COUNTIF('Master list(no salts, metals)'!$K2448:$Y2448, "#N/A")=14,TRUE,FALSE))</f>
        <v>0</v>
      </c>
      <c r="N2456" t="b">
        <f>AND(COUNTIF('Master list(no salts, metals)'!N2448,"&lt;=1"),IF(COUNTIF('Master list(no salts, metals)'!$K2448:$Y2448, "#N/A")=14,TRUE,FALSE))</f>
        <v>0</v>
      </c>
      <c r="O2456" t="b">
        <f>AND(COUNTIF('Master list(no salts, metals)'!O2448,"&lt;=1"),IF(COUNTIF('Master list(no salts, metals)'!$K2448:$Y2448, "#N/A")=14,TRUE,FALSE))</f>
        <v>0</v>
      </c>
      <c r="P2456" t="b">
        <f>AND(COUNTIF('Master list(no salts, metals)'!P2448,"&lt;=1"),IF(COUNTIF('Master list(no salts, metals)'!$K2448:$Y2448, "#N/A")=14,TRUE,FALSE))</f>
        <v>0</v>
      </c>
      <c r="Q2456" t="b">
        <f>AND(COUNTIF('Master list(no salts, metals)'!Q2448,"&lt;=1"),IF(COUNTIF('Master list(no salts, metals)'!$K2448:$Y2448, "#N/A")=14,TRUE,FALSE))</f>
        <v>0</v>
      </c>
      <c r="R2456" t="b">
        <f>AND(COUNTIF('Master list(no salts, metals)'!R2448,"&lt;=1"),IF(COUNTIF('Master list(no salts, metals)'!$K2448:$Y2448, "#N/A")=14,TRUE,FALSE))</f>
        <v>0</v>
      </c>
      <c r="S2456" t="b">
        <f>AND(COUNTIF('Master list(no salts, metals)'!S2448,"&lt;=1"),IF(COUNTIF('Master list(no salts, metals)'!$K2448:$Y2448, "#N/A")=14,TRUE,FALSE))</f>
        <v>0</v>
      </c>
      <c r="T2456" t="b">
        <f>AND(COUNTIF('Master list(no salts, metals)'!T2448,"&lt;=1"),IF(COUNTIF('Master list(no salts, metals)'!$K2448:$Y2448, "#N/A")=14,TRUE,FALSE))</f>
        <v>0</v>
      </c>
      <c r="U2456" t="b">
        <f>AND(COUNTIF('Master list(no salts, metals)'!U2448,"&lt;=1"),IF(COUNTIF('Master list(no salts, metals)'!$K2448:$Y2448, "#N/A")=14,TRUE,FALSE))</f>
        <v>0</v>
      </c>
      <c r="V2456" t="b">
        <f>AND(COUNTIF('Master list(no salts, metals)'!V2448,"&lt;=1"),IF(COUNTIF('Master list(no salts, metals)'!$K2448:$Y2448, "#N/A")=14,TRUE,FALSE))</f>
        <v>0</v>
      </c>
      <c r="W2456" t="b">
        <f>AND(COUNTIF('Master list(no salts, metals)'!W2448,"&lt;=1"),IF(COUNTIF('Master list(no salts, metals)'!$K2448:$Y2448, "#N/A")=14,TRUE,FALSE))</f>
        <v>0</v>
      </c>
      <c r="X2456" t="b">
        <f>AND(COUNTIF('Master list(no salts, metals)'!X2448,"&lt;=1"),IF(COUNTIF('Master list(no salts, metals)'!$K2448:$Y2448, "#N/A")=14,TRUE,FALSE))</f>
        <v>0</v>
      </c>
      <c r="Y2456" t="b">
        <f>AND(COUNTIF('Master list(no salts, metals)'!Y2448,"&lt;=1"),IF(COUNTIF('Master list(no salts, metals)'!$K2448:$Y2448, "#N/A")=14,TRUE,FALSE))</f>
        <v>0</v>
      </c>
    </row>
    <row r="2457" spans="11:25" x14ac:dyDescent="0.25">
      <c r="K2457" t="b">
        <f>AND(COUNTIF('Master list(no salts, metals)'!K2449,"&lt;=1"),IF(COUNTIF('Master list(no salts, metals)'!$K2449:$Y2449, "#N/A")=14,TRUE,FALSE))</f>
        <v>0</v>
      </c>
      <c r="L2457" t="b">
        <f>AND(COUNTIF('Master list(no salts, metals)'!L2449,"&lt;=1"),IF(COUNTIF('Master list(no salts, metals)'!$K2449:$Y2449, "#N/A")=14,TRUE,FALSE))</f>
        <v>0</v>
      </c>
      <c r="M2457" t="b">
        <f>AND(COUNTIF('Master list(no salts, metals)'!M2449,"&lt;=1"),IF(COUNTIF('Master list(no salts, metals)'!$K2449:$Y2449, "#N/A")=14,TRUE,FALSE))</f>
        <v>0</v>
      </c>
      <c r="N2457" t="b">
        <f>AND(COUNTIF('Master list(no salts, metals)'!N2449,"&lt;=1"),IF(COUNTIF('Master list(no salts, metals)'!$K2449:$Y2449, "#N/A")=14,TRUE,FALSE))</f>
        <v>0</v>
      </c>
      <c r="O2457" t="b">
        <f>AND(COUNTIF('Master list(no salts, metals)'!O2449,"&lt;=1"),IF(COUNTIF('Master list(no salts, metals)'!$K2449:$Y2449, "#N/A")=14,TRUE,FALSE))</f>
        <v>0</v>
      </c>
      <c r="P2457" t="b">
        <f>AND(COUNTIF('Master list(no salts, metals)'!P2449,"&lt;=1"),IF(COUNTIF('Master list(no salts, metals)'!$K2449:$Y2449, "#N/A")=14,TRUE,FALSE))</f>
        <v>0</v>
      </c>
      <c r="Q2457" t="b">
        <f>AND(COUNTIF('Master list(no salts, metals)'!Q2449,"&lt;=1"),IF(COUNTIF('Master list(no salts, metals)'!$K2449:$Y2449, "#N/A")=14,TRUE,FALSE))</f>
        <v>0</v>
      </c>
      <c r="R2457" t="b">
        <f>AND(COUNTIF('Master list(no salts, metals)'!R2449,"&lt;=1"),IF(COUNTIF('Master list(no salts, metals)'!$K2449:$Y2449, "#N/A")=14,TRUE,FALSE))</f>
        <v>0</v>
      </c>
      <c r="S2457" t="b">
        <f>AND(COUNTIF('Master list(no salts, metals)'!S2449,"&lt;=1"),IF(COUNTIF('Master list(no salts, metals)'!$K2449:$Y2449, "#N/A")=14,TRUE,FALSE))</f>
        <v>0</v>
      </c>
      <c r="T2457" t="b">
        <f>AND(COUNTIF('Master list(no salts, metals)'!T2449,"&lt;=1"),IF(COUNTIF('Master list(no salts, metals)'!$K2449:$Y2449, "#N/A")=14,TRUE,FALSE))</f>
        <v>1</v>
      </c>
      <c r="U2457" t="b">
        <f>AND(COUNTIF('Master list(no salts, metals)'!U2449,"&lt;=1"),IF(COUNTIF('Master list(no salts, metals)'!$K2449:$Y2449, "#N/A")=14,TRUE,FALSE))</f>
        <v>0</v>
      </c>
      <c r="V2457" t="b">
        <f>AND(COUNTIF('Master list(no salts, metals)'!V2449,"&lt;=1"),IF(COUNTIF('Master list(no salts, metals)'!$K2449:$Y2449, "#N/A")=14,TRUE,FALSE))</f>
        <v>0</v>
      </c>
      <c r="W2457" t="b">
        <f>AND(COUNTIF('Master list(no salts, metals)'!W2449,"&lt;=1"),IF(COUNTIF('Master list(no salts, metals)'!$K2449:$Y2449, "#N/A")=14,TRUE,FALSE))</f>
        <v>0</v>
      </c>
      <c r="X2457" t="b">
        <f>AND(COUNTIF('Master list(no salts, metals)'!X2449,"&lt;=1"),IF(COUNTIF('Master list(no salts, metals)'!$K2449:$Y2449, "#N/A")=14,TRUE,FALSE))</f>
        <v>0</v>
      </c>
      <c r="Y2457" t="b">
        <f>AND(COUNTIF('Master list(no salts, metals)'!Y2449,"&lt;=1"),IF(COUNTIF('Master list(no salts, metals)'!$K2449:$Y2449, "#N/A")=14,TRUE,FALSE))</f>
        <v>0</v>
      </c>
    </row>
    <row r="2458" spans="11:25" x14ac:dyDescent="0.25">
      <c r="K2458" t="b">
        <f>AND(COUNTIF('Master list(no salts, metals)'!K2450,"&lt;=1"),IF(COUNTIF('Master list(no salts, metals)'!$K2450:$Y2450, "#N/A")=14,TRUE,FALSE))</f>
        <v>0</v>
      </c>
      <c r="L2458" t="b">
        <f>AND(COUNTIF('Master list(no salts, metals)'!L2450,"&lt;=1"),IF(COUNTIF('Master list(no salts, metals)'!$K2450:$Y2450, "#N/A")=14,TRUE,FALSE))</f>
        <v>0</v>
      </c>
      <c r="M2458" t="b">
        <f>AND(COUNTIF('Master list(no salts, metals)'!M2450,"&lt;=1"),IF(COUNTIF('Master list(no salts, metals)'!$K2450:$Y2450, "#N/A")=14,TRUE,FALSE))</f>
        <v>0</v>
      </c>
      <c r="N2458" t="b">
        <f>AND(COUNTIF('Master list(no salts, metals)'!N2450,"&lt;=1"),IF(COUNTIF('Master list(no salts, metals)'!$K2450:$Y2450, "#N/A")=14,TRUE,FALSE))</f>
        <v>0</v>
      </c>
      <c r="O2458" t="b">
        <f>AND(COUNTIF('Master list(no salts, metals)'!O2450,"&lt;=1"),IF(COUNTIF('Master list(no salts, metals)'!$K2450:$Y2450, "#N/A")=14,TRUE,FALSE))</f>
        <v>0</v>
      </c>
      <c r="P2458" t="b">
        <f>AND(COUNTIF('Master list(no salts, metals)'!P2450,"&lt;=1"),IF(COUNTIF('Master list(no salts, metals)'!$K2450:$Y2450, "#N/A")=14,TRUE,FALSE))</f>
        <v>0</v>
      </c>
      <c r="Q2458" t="b">
        <f>AND(COUNTIF('Master list(no salts, metals)'!Q2450,"&lt;=1"),IF(COUNTIF('Master list(no salts, metals)'!$K2450:$Y2450, "#N/A")=14,TRUE,FALSE))</f>
        <v>0</v>
      </c>
      <c r="R2458" t="b">
        <f>AND(COUNTIF('Master list(no salts, metals)'!R2450,"&lt;=1"),IF(COUNTIF('Master list(no salts, metals)'!$K2450:$Y2450, "#N/A")=14,TRUE,FALSE))</f>
        <v>0</v>
      </c>
      <c r="S2458" t="b">
        <f>AND(COUNTIF('Master list(no salts, metals)'!S2450,"&lt;=1"),IF(COUNTIF('Master list(no salts, metals)'!$K2450:$Y2450, "#N/A")=14,TRUE,FALSE))</f>
        <v>0</v>
      </c>
      <c r="T2458" t="b">
        <f>AND(COUNTIF('Master list(no salts, metals)'!T2450,"&lt;=1"),IF(COUNTIF('Master list(no salts, metals)'!$K2450:$Y2450, "#N/A")=14,TRUE,FALSE))</f>
        <v>1</v>
      </c>
      <c r="U2458" t="b">
        <f>AND(COUNTIF('Master list(no salts, metals)'!U2450,"&lt;=1"),IF(COUNTIF('Master list(no salts, metals)'!$K2450:$Y2450, "#N/A")=14,TRUE,FALSE))</f>
        <v>0</v>
      </c>
      <c r="V2458" t="b">
        <f>AND(COUNTIF('Master list(no salts, metals)'!V2450,"&lt;=1"),IF(COUNTIF('Master list(no salts, metals)'!$K2450:$Y2450, "#N/A")=14,TRUE,FALSE))</f>
        <v>0</v>
      </c>
      <c r="W2458" t="b">
        <f>AND(COUNTIF('Master list(no salts, metals)'!W2450,"&lt;=1"),IF(COUNTIF('Master list(no salts, metals)'!$K2450:$Y2450, "#N/A")=14,TRUE,FALSE))</f>
        <v>0</v>
      </c>
      <c r="X2458" t="b">
        <f>AND(COUNTIF('Master list(no salts, metals)'!X2450,"&lt;=1"),IF(COUNTIF('Master list(no salts, metals)'!$K2450:$Y2450, "#N/A")=14,TRUE,FALSE))</f>
        <v>0</v>
      </c>
      <c r="Y2458" t="b">
        <f>AND(COUNTIF('Master list(no salts, metals)'!Y2450,"&lt;=1"),IF(COUNTIF('Master list(no salts, metals)'!$K2450:$Y2450, "#N/A")=14,TRUE,FALSE))</f>
        <v>0</v>
      </c>
    </row>
    <row r="2459" spans="11:25" x14ac:dyDescent="0.25">
      <c r="K2459" t="b">
        <f>AND(COUNTIF('Master list(no salts, metals)'!K2451,"&lt;=1"),IF(COUNTIF('Master list(no salts, metals)'!$K2451:$Y2451, "#N/A")=14,TRUE,FALSE))</f>
        <v>0</v>
      </c>
      <c r="L2459" t="b">
        <f>AND(COUNTIF('Master list(no salts, metals)'!L2451,"&lt;=1"),IF(COUNTIF('Master list(no salts, metals)'!$K2451:$Y2451, "#N/A")=14,TRUE,FALSE))</f>
        <v>0</v>
      </c>
      <c r="M2459" t="b">
        <f>AND(COUNTIF('Master list(no salts, metals)'!M2451,"&lt;=1"),IF(COUNTIF('Master list(no salts, metals)'!$K2451:$Y2451, "#N/A")=14,TRUE,FALSE))</f>
        <v>0</v>
      </c>
      <c r="N2459" t="b">
        <f>AND(COUNTIF('Master list(no salts, metals)'!N2451,"&lt;=1"),IF(COUNTIF('Master list(no salts, metals)'!$K2451:$Y2451, "#N/A")=14,TRUE,FALSE))</f>
        <v>0</v>
      </c>
      <c r="O2459" t="b">
        <f>AND(COUNTIF('Master list(no salts, metals)'!O2451,"&lt;=1"),IF(COUNTIF('Master list(no salts, metals)'!$K2451:$Y2451, "#N/A")=14,TRUE,FALSE))</f>
        <v>0</v>
      </c>
      <c r="P2459" t="b">
        <f>AND(COUNTIF('Master list(no salts, metals)'!P2451,"&lt;=1"),IF(COUNTIF('Master list(no salts, metals)'!$K2451:$Y2451, "#N/A")=14,TRUE,FALSE))</f>
        <v>0</v>
      </c>
      <c r="Q2459" t="b">
        <f>AND(COUNTIF('Master list(no salts, metals)'!Q2451,"&lt;=1"),IF(COUNTIF('Master list(no salts, metals)'!$K2451:$Y2451, "#N/A")=14,TRUE,FALSE))</f>
        <v>0</v>
      </c>
      <c r="R2459" t="b">
        <f>AND(COUNTIF('Master list(no salts, metals)'!R2451,"&lt;=1"),IF(COUNTIF('Master list(no salts, metals)'!$K2451:$Y2451, "#N/A")=14,TRUE,FALSE))</f>
        <v>0</v>
      </c>
      <c r="S2459" t="b">
        <f>AND(COUNTIF('Master list(no salts, metals)'!S2451,"&lt;=1"),IF(COUNTIF('Master list(no salts, metals)'!$K2451:$Y2451, "#N/A")=14,TRUE,FALSE))</f>
        <v>0</v>
      </c>
      <c r="T2459" t="b">
        <f>AND(COUNTIF('Master list(no salts, metals)'!T2451,"&lt;=1"),IF(COUNTIF('Master list(no salts, metals)'!$K2451:$Y2451, "#N/A")=14,TRUE,FALSE))</f>
        <v>0</v>
      </c>
      <c r="U2459" t="b">
        <f>AND(COUNTIF('Master list(no salts, metals)'!U2451,"&lt;=1"),IF(COUNTIF('Master list(no salts, metals)'!$K2451:$Y2451, "#N/A")=14,TRUE,FALSE))</f>
        <v>0</v>
      </c>
      <c r="V2459" t="b">
        <f>AND(COUNTIF('Master list(no salts, metals)'!V2451,"&lt;=1"),IF(COUNTIF('Master list(no salts, metals)'!$K2451:$Y2451, "#N/A")=14,TRUE,FALSE))</f>
        <v>0</v>
      </c>
      <c r="W2459" t="b">
        <f>AND(COUNTIF('Master list(no salts, metals)'!W2451,"&lt;=1"),IF(COUNTIF('Master list(no salts, metals)'!$K2451:$Y2451, "#N/A")=14,TRUE,FALSE))</f>
        <v>0</v>
      </c>
      <c r="X2459" t="b">
        <f>AND(COUNTIF('Master list(no salts, metals)'!X2451,"&lt;=1"),IF(COUNTIF('Master list(no salts, metals)'!$K2451:$Y2451, "#N/A")=14,TRUE,FALSE))</f>
        <v>0</v>
      </c>
      <c r="Y2459" t="b">
        <f>AND(COUNTIF('Master list(no salts, metals)'!Y2451,"&lt;=1"),IF(COUNTIF('Master list(no salts, metals)'!$K2451:$Y2451, "#N/A")=14,TRUE,FALSE))</f>
        <v>0</v>
      </c>
    </row>
    <row r="2460" spans="11:25" x14ac:dyDescent="0.25">
      <c r="K2460" t="b">
        <f>AND(COUNTIF('Master list(no salts, metals)'!K2452,"&lt;=1"),IF(COUNTIF('Master list(no salts, metals)'!$K2452:$Y2452, "#N/A")=14,TRUE,FALSE))</f>
        <v>0</v>
      </c>
      <c r="L2460" t="b">
        <f>AND(COUNTIF('Master list(no salts, metals)'!L2452,"&lt;=1"),IF(COUNTIF('Master list(no salts, metals)'!$K2452:$Y2452, "#N/A")=14,TRUE,FALSE))</f>
        <v>0</v>
      </c>
      <c r="M2460" t="b">
        <f>AND(COUNTIF('Master list(no salts, metals)'!M2452,"&lt;=1"),IF(COUNTIF('Master list(no salts, metals)'!$K2452:$Y2452, "#N/A")=14,TRUE,FALSE))</f>
        <v>0</v>
      </c>
      <c r="N2460" t="b">
        <f>AND(COUNTIF('Master list(no salts, metals)'!N2452,"&lt;=1"),IF(COUNTIF('Master list(no salts, metals)'!$K2452:$Y2452, "#N/A")=14,TRUE,FALSE))</f>
        <v>0</v>
      </c>
      <c r="O2460" t="b">
        <f>AND(COUNTIF('Master list(no salts, metals)'!O2452,"&lt;=1"),IF(COUNTIF('Master list(no salts, metals)'!$K2452:$Y2452, "#N/A")=14,TRUE,FALSE))</f>
        <v>0</v>
      </c>
      <c r="P2460" t="b">
        <f>AND(COUNTIF('Master list(no salts, metals)'!P2452,"&lt;=1"),IF(COUNTIF('Master list(no salts, metals)'!$K2452:$Y2452, "#N/A")=14,TRUE,FALSE))</f>
        <v>0</v>
      </c>
      <c r="Q2460" t="b">
        <f>AND(COUNTIF('Master list(no salts, metals)'!Q2452,"&lt;=1"),IF(COUNTIF('Master list(no salts, metals)'!$K2452:$Y2452, "#N/A")=14,TRUE,FALSE))</f>
        <v>0</v>
      </c>
      <c r="R2460" t="b">
        <f>AND(COUNTIF('Master list(no salts, metals)'!R2452,"&lt;=1"),IF(COUNTIF('Master list(no salts, metals)'!$K2452:$Y2452, "#N/A")=14,TRUE,FALSE))</f>
        <v>0</v>
      </c>
      <c r="S2460" t="b">
        <f>AND(COUNTIF('Master list(no salts, metals)'!S2452,"&lt;=1"),IF(COUNTIF('Master list(no salts, metals)'!$K2452:$Y2452, "#N/A")=14,TRUE,FALSE))</f>
        <v>0</v>
      </c>
      <c r="T2460" t="b">
        <f>AND(COUNTIF('Master list(no salts, metals)'!T2452,"&lt;=1"),IF(COUNTIF('Master list(no salts, metals)'!$K2452:$Y2452, "#N/A")=14,TRUE,FALSE))</f>
        <v>1</v>
      </c>
      <c r="U2460" t="b">
        <f>AND(COUNTIF('Master list(no salts, metals)'!U2452,"&lt;=1"),IF(COUNTIF('Master list(no salts, metals)'!$K2452:$Y2452, "#N/A")=14,TRUE,FALSE))</f>
        <v>0</v>
      </c>
      <c r="V2460" t="b">
        <f>AND(COUNTIF('Master list(no salts, metals)'!V2452,"&lt;=1"),IF(COUNTIF('Master list(no salts, metals)'!$K2452:$Y2452, "#N/A")=14,TRUE,FALSE))</f>
        <v>0</v>
      </c>
      <c r="W2460" t="b">
        <f>AND(COUNTIF('Master list(no salts, metals)'!W2452,"&lt;=1"),IF(COUNTIF('Master list(no salts, metals)'!$K2452:$Y2452, "#N/A")=14,TRUE,FALSE))</f>
        <v>0</v>
      </c>
      <c r="X2460" t="b">
        <f>AND(COUNTIF('Master list(no salts, metals)'!X2452,"&lt;=1"),IF(COUNTIF('Master list(no salts, metals)'!$K2452:$Y2452, "#N/A")=14,TRUE,FALSE))</f>
        <v>0</v>
      </c>
      <c r="Y2460" t="b">
        <f>AND(COUNTIF('Master list(no salts, metals)'!Y2452,"&lt;=1"),IF(COUNTIF('Master list(no salts, metals)'!$K2452:$Y2452, "#N/A")=14,TRUE,FALSE))</f>
        <v>0</v>
      </c>
    </row>
    <row r="2461" spans="11:25" x14ac:dyDescent="0.25">
      <c r="K2461" t="b">
        <f>AND(COUNTIF('Master list(no salts, metals)'!K2453,"&lt;=1"),IF(COUNTIF('Master list(no salts, metals)'!$K2453:$Y2453, "#N/A")=14,TRUE,FALSE))</f>
        <v>0</v>
      </c>
      <c r="L2461" t="b">
        <f>AND(COUNTIF('Master list(no salts, metals)'!L2453,"&lt;=1"),IF(COUNTIF('Master list(no salts, metals)'!$K2453:$Y2453, "#N/A")=14,TRUE,FALSE))</f>
        <v>0</v>
      </c>
      <c r="M2461" t="b">
        <f>AND(COUNTIF('Master list(no salts, metals)'!M2453,"&lt;=1"),IF(COUNTIF('Master list(no salts, metals)'!$K2453:$Y2453, "#N/A")=14,TRUE,FALSE))</f>
        <v>0</v>
      </c>
      <c r="N2461" t="b">
        <f>AND(COUNTIF('Master list(no salts, metals)'!N2453,"&lt;=1"),IF(COUNTIF('Master list(no salts, metals)'!$K2453:$Y2453, "#N/A")=14,TRUE,FALSE))</f>
        <v>0</v>
      </c>
      <c r="O2461" t="b">
        <f>AND(COUNTIF('Master list(no salts, metals)'!O2453,"&lt;=1"),IF(COUNTIF('Master list(no salts, metals)'!$K2453:$Y2453, "#N/A")=14,TRUE,FALSE))</f>
        <v>0</v>
      </c>
      <c r="P2461" t="b">
        <f>AND(COUNTIF('Master list(no salts, metals)'!P2453,"&lt;=1"),IF(COUNTIF('Master list(no salts, metals)'!$K2453:$Y2453, "#N/A")=14,TRUE,FALSE))</f>
        <v>0</v>
      </c>
      <c r="Q2461" t="b">
        <f>AND(COUNTIF('Master list(no salts, metals)'!Q2453,"&lt;=1"),IF(COUNTIF('Master list(no salts, metals)'!$K2453:$Y2453, "#N/A")=14,TRUE,FALSE))</f>
        <v>0</v>
      </c>
      <c r="R2461" t="b">
        <f>AND(COUNTIF('Master list(no salts, metals)'!R2453,"&lt;=1"),IF(COUNTIF('Master list(no salts, metals)'!$K2453:$Y2453, "#N/A")=14,TRUE,FALSE))</f>
        <v>0</v>
      </c>
      <c r="S2461" t="b">
        <f>AND(COUNTIF('Master list(no salts, metals)'!S2453,"&lt;=1"),IF(COUNTIF('Master list(no salts, metals)'!$K2453:$Y2453, "#N/A")=14,TRUE,FALSE))</f>
        <v>0</v>
      </c>
      <c r="T2461" t="b">
        <f>AND(COUNTIF('Master list(no salts, metals)'!T2453,"&lt;=1"),IF(COUNTIF('Master list(no salts, metals)'!$K2453:$Y2453, "#N/A")=14,TRUE,FALSE))</f>
        <v>1</v>
      </c>
      <c r="U2461" t="b">
        <f>AND(COUNTIF('Master list(no salts, metals)'!U2453,"&lt;=1"),IF(COUNTIF('Master list(no salts, metals)'!$K2453:$Y2453, "#N/A")=14,TRUE,FALSE))</f>
        <v>0</v>
      </c>
      <c r="V2461" t="b">
        <f>AND(COUNTIF('Master list(no salts, metals)'!V2453,"&lt;=1"),IF(COUNTIF('Master list(no salts, metals)'!$K2453:$Y2453, "#N/A")=14,TRUE,FALSE))</f>
        <v>0</v>
      </c>
      <c r="W2461" t="b">
        <f>AND(COUNTIF('Master list(no salts, metals)'!W2453,"&lt;=1"),IF(COUNTIF('Master list(no salts, metals)'!$K2453:$Y2453, "#N/A")=14,TRUE,FALSE))</f>
        <v>0</v>
      </c>
      <c r="X2461" t="b">
        <f>AND(COUNTIF('Master list(no salts, metals)'!X2453,"&lt;=1"),IF(COUNTIF('Master list(no salts, metals)'!$K2453:$Y2453, "#N/A")=14,TRUE,FALSE))</f>
        <v>0</v>
      </c>
      <c r="Y2461" t="b">
        <f>AND(COUNTIF('Master list(no salts, metals)'!Y2453,"&lt;=1"),IF(COUNTIF('Master list(no salts, metals)'!$K2453:$Y2453, "#N/A")=14,TRUE,FALSE))</f>
        <v>0</v>
      </c>
    </row>
    <row r="2462" spans="11:25" x14ac:dyDescent="0.25">
      <c r="K2462" t="b">
        <f>AND(COUNTIF('Master list(no salts, metals)'!K2454,"&lt;=1"),IF(COUNTIF('Master list(no salts, metals)'!$K2454:$Y2454, "#N/A")=14,TRUE,FALSE))</f>
        <v>0</v>
      </c>
      <c r="L2462" t="b">
        <f>AND(COUNTIF('Master list(no salts, metals)'!L2454,"&lt;=1"),IF(COUNTIF('Master list(no salts, metals)'!$K2454:$Y2454, "#N/A")=14,TRUE,FALSE))</f>
        <v>0</v>
      </c>
      <c r="M2462" t="b">
        <f>AND(COUNTIF('Master list(no salts, metals)'!M2454,"&lt;=1"),IF(COUNTIF('Master list(no salts, metals)'!$K2454:$Y2454, "#N/A")=14,TRUE,FALSE))</f>
        <v>0</v>
      </c>
      <c r="N2462" t="b">
        <f>AND(COUNTIF('Master list(no salts, metals)'!N2454,"&lt;=1"),IF(COUNTIF('Master list(no salts, metals)'!$K2454:$Y2454, "#N/A")=14,TRUE,FALSE))</f>
        <v>0</v>
      </c>
      <c r="O2462" t="b">
        <f>AND(COUNTIF('Master list(no salts, metals)'!O2454,"&lt;=1"),IF(COUNTIF('Master list(no salts, metals)'!$K2454:$Y2454, "#N/A")=14,TRUE,FALSE))</f>
        <v>0</v>
      </c>
      <c r="P2462" t="b">
        <f>AND(COUNTIF('Master list(no salts, metals)'!P2454,"&lt;=1"),IF(COUNTIF('Master list(no salts, metals)'!$K2454:$Y2454, "#N/A")=14,TRUE,FALSE))</f>
        <v>0</v>
      </c>
      <c r="Q2462" t="b">
        <f>AND(COUNTIF('Master list(no salts, metals)'!Q2454,"&lt;=1"),IF(COUNTIF('Master list(no salts, metals)'!$K2454:$Y2454, "#N/A")=14,TRUE,FALSE))</f>
        <v>0</v>
      </c>
      <c r="R2462" t="b">
        <f>AND(COUNTIF('Master list(no salts, metals)'!R2454,"&lt;=1"),IF(COUNTIF('Master list(no salts, metals)'!$K2454:$Y2454, "#N/A")=14,TRUE,FALSE))</f>
        <v>0</v>
      </c>
      <c r="S2462" t="b">
        <f>AND(COUNTIF('Master list(no salts, metals)'!S2454,"&lt;=1"),IF(COUNTIF('Master list(no salts, metals)'!$K2454:$Y2454, "#N/A")=14,TRUE,FALSE))</f>
        <v>0</v>
      </c>
      <c r="T2462" t="b">
        <f>AND(COUNTIF('Master list(no salts, metals)'!T2454,"&lt;=1"),IF(COUNTIF('Master list(no salts, metals)'!$K2454:$Y2454, "#N/A")=14,TRUE,FALSE))</f>
        <v>0</v>
      </c>
      <c r="U2462" t="b">
        <f>AND(COUNTIF('Master list(no salts, metals)'!U2454,"&lt;=1"),IF(COUNTIF('Master list(no salts, metals)'!$K2454:$Y2454, "#N/A")=14,TRUE,FALSE))</f>
        <v>0</v>
      </c>
      <c r="V2462" t="b">
        <f>AND(COUNTIF('Master list(no salts, metals)'!V2454,"&lt;=1"),IF(COUNTIF('Master list(no salts, metals)'!$K2454:$Y2454, "#N/A")=14,TRUE,FALSE))</f>
        <v>0</v>
      </c>
      <c r="W2462" t="b">
        <f>AND(COUNTIF('Master list(no salts, metals)'!W2454,"&lt;=1"),IF(COUNTIF('Master list(no salts, metals)'!$K2454:$Y2454, "#N/A")=14,TRUE,FALSE))</f>
        <v>0</v>
      </c>
      <c r="X2462" t="b">
        <f>AND(COUNTIF('Master list(no salts, metals)'!X2454,"&lt;=1"),IF(COUNTIF('Master list(no salts, metals)'!$K2454:$Y2454, "#N/A")=14,TRUE,FALSE))</f>
        <v>0</v>
      </c>
      <c r="Y2462" t="b">
        <f>AND(COUNTIF('Master list(no salts, metals)'!Y2454,"&lt;=1"),IF(COUNTIF('Master list(no salts, metals)'!$K2454:$Y2454, "#N/A")=14,TRUE,FALSE))</f>
        <v>0</v>
      </c>
    </row>
    <row r="2463" spans="11:25" x14ac:dyDescent="0.25">
      <c r="K2463" t="e">
        <f>AND(COUNTIF('Master list(no salts, metals)'!#REF!,"&lt;=1"),IF(COUNTIF('Master list(no salts, metals)'!#REF!, "#N/A")=14,TRUE,FALSE))</f>
        <v>#REF!</v>
      </c>
      <c r="L2463" t="e">
        <f>AND(COUNTIF('Master list(no salts, metals)'!#REF!,"&lt;=1"),IF(COUNTIF('Master list(no salts, metals)'!#REF!, "#N/A")=14,TRUE,FALSE))</f>
        <v>#REF!</v>
      </c>
      <c r="M2463" t="e">
        <f>AND(COUNTIF('Master list(no salts, metals)'!#REF!,"&lt;=1"),IF(COUNTIF('Master list(no salts, metals)'!#REF!, "#N/A")=14,TRUE,FALSE))</f>
        <v>#REF!</v>
      </c>
      <c r="N2463" t="e">
        <f>AND(COUNTIF('Master list(no salts, metals)'!#REF!,"&lt;=1"),IF(COUNTIF('Master list(no salts, metals)'!#REF!, "#N/A")=14,TRUE,FALSE))</f>
        <v>#REF!</v>
      </c>
      <c r="O2463" t="e">
        <f>AND(COUNTIF('Master list(no salts, metals)'!#REF!,"&lt;=1"),IF(COUNTIF('Master list(no salts, metals)'!#REF!, "#N/A")=14,TRUE,FALSE))</f>
        <v>#REF!</v>
      </c>
      <c r="P2463" t="e">
        <f>AND(COUNTIF('Master list(no salts, metals)'!#REF!,"&lt;=1"),IF(COUNTIF('Master list(no salts, metals)'!#REF!, "#N/A")=14,TRUE,FALSE))</f>
        <v>#REF!</v>
      </c>
      <c r="Q2463" t="e">
        <f>AND(COUNTIF('Master list(no salts, metals)'!#REF!,"&lt;=1"),IF(COUNTIF('Master list(no salts, metals)'!#REF!, "#N/A")=14,TRUE,FALSE))</f>
        <v>#REF!</v>
      </c>
      <c r="R2463" t="e">
        <f>AND(COUNTIF('Master list(no salts, metals)'!#REF!,"&lt;=1"),IF(COUNTIF('Master list(no salts, metals)'!#REF!, "#N/A")=14,TRUE,FALSE))</f>
        <v>#REF!</v>
      </c>
      <c r="S2463" t="e">
        <f>AND(COUNTIF('Master list(no salts, metals)'!#REF!,"&lt;=1"),IF(COUNTIF('Master list(no salts, metals)'!#REF!, "#N/A")=14,TRUE,FALSE))</f>
        <v>#REF!</v>
      </c>
      <c r="T2463" t="e">
        <f>AND(COUNTIF('Master list(no salts, metals)'!#REF!,"&lt;=1"),IF(COUNTIF('Master list(no salts, metals)'!#REF!, "#N/A")=14,TRUE,FALSE))</f>
        <v>#REF!</v>
      </c>
      <c r="U2463" t="e">
        <f>AND(COUNTIF('Master list(no salts, metals)'!#REF!,"&lt;=1"),IF(COUNTIF('Master list(no salts, metals)'!#REF!, "#N/A")=14,TRUE,FALSE))</f>
        <v>#REF!</v>
      </c>
      <c r="V2463" t="e">
        <f>AND(COUNTIF('Master list(no salts, metals)'!#REF!,"&lt;=1"),IF(COUNTIF('Master list(no salts, metals)'!#REF!, "#N/A")=14,TRUE,FALSE))</f>
        <v>#REF!</v>
      </c>
      <c r="W2463" t="e">
        <f>AND(COUNTIF('Master list(no salts, metals)'!#REF!,"&lt;=1"),IF(COUNTIF('Master list(no salts, metals)'!#REF!, "#N/A")=14,TRUE,FALSE))</f>
        <v>#REF!</v>
      </c>
      <c r="X2463" t="e">
        <f>AND(COUNTIF('Master list(no salts, metals)'!#REF!,"&lt;=1"),IF(COUNTIF('Master list(no salts, metals)'!#REF!, "#N/A")=14,TRUE,FALSE))</f>
        <v>#REF!</v>
      </c>
      <c r="Y2463" t="e">
        <f>AND(COUNTIF('Master list(no salts, metals)'!#REF!,"&lt;=1"),IF(COUNTIF('Master list(no salts, metals)'!#REF!, "#N/A")=14,TRUE,FALSE))</f>
        <v>#REF!</v>
      </c>
    </row>
    <row r="2464" spans="11:25" x14ac:dyDescent="0.25">
      <c r="K2464" t="b">
        <f>AND(COUNTIF('Master list(no salts, metals)'!K2455,"&lt;=1"),IF(COUNTIF('Master list(no salts, metals)'!$K2455:$Y2455, "#N/A")=14,TRUE,FALSE))</f>
        <v>0</v>
      </c>
      <c r="L2464" t="b">
        <f>AND(COUNTIF('Master list(no salts, metals)'!L2455,"&lt;=1"),IF(COUNTIF('Master list(no salts, metals)'!$K2455:$Y2455, "#N/A")=14,TRUE,FALSE))</f>
        <v>0</v>
      </c>
      <c r="M2464" t="b">
        <f>AND(COUNTIF('Master list(no salts, metals)'!M2455,"&lt;=1"),IF(COUNTIF('Master list(no salts, metals)'!$K2455:$Y2455, "#N/A")=14,TRUE,FALSE))</f>
        <v>0</v>
      </c>
      <c r="N2464" t="b">
        <f>AND(COUNTIF('Master list(no salts, metals)'!N2455,"&lt;=1"),IF(COUNTIF('Master list(no salts, metals)'!$K2455:$Y2455, "#N/A")=14,TRUE,FALSE))</f>
        <v>0</v>
      </c>
      <c r="O2464" t="b">
        <f>AND(COUNTIF('Master list(no salts, metals)'!O2455,"&lt;=1"),IF(COUNTIF('Master list(no salts, metals)'!$K2455:$Y2455, "#N/A")=14,TRUE,FALSE))</f>
        <v>0</v>
      </c>
      <c r="P2464" t="b">
        <f>AND(COUNTIF('Master list(no salts, metals)'!P2455,"&lt;=1"),IF(COUNTIF('Master list(no salts, metals)'!$K2455:$Y2455, "#N/A")=14,TRUE,FALSE))</f>
        <v>0</v>
      </c>
      <c r="Q2464" t="b">
        <f>AND(COUNTIF('Master list(no salts, metals)'!Q2455,"&lt;=1"),IF(COUNTIF('Master list(no salts, metals)'!$K2455:$Y2455, "#N/A")=14,TRUE,FALSE))</f>
        <v>0</v>
      </c>
      <c r="R2464" t="b">
        <f>AND(COUNTIF('Master list(no salts, metals)'!R2455,"&lt;=1"),IF(COUNTIF('Master list(no salts, metals)'!$K2455:$Y2455, "#N/A")=14,TRUE,FALSE))</f>
        <v>0</v>
      </c>
      <c r="S2464" t="b">
        <f>AND(COUNTIF('Master list(no salts, metals)'!S2455,"&lt;=1"),IF(COUNTIF('Master list(no salts, metals)'!$K2455:$Y2455, "#N/A")=14,TRUE,FALSE))</f>
        <v>0</v>
      </c>
      <c r="T2464" t="b">
        <f>AND(COUNTIF('Master list(no salts, metals)'!T2455,"&lt;=1"),IF(COUNTIF('Master list(no salts, metals)'!$K2455:$Y2455, "#N/A")=14,TRUE,FALSE))</f>
        <v>0</v>
      </c>
      <c r="U2464" t="b">
        <f>AND(COUNTIF('Master list(no salts, metals)'!U2455,"&lt;=1"),IF(COUNTIF('Master list(no salts, metals)'!$K2455:$Y2455, "#N/A")=14,TRUE,FALSE))</f>
        <v>0</v>
      </c>
      <c r="V2464" t="b">
        <f>AND(COUNTIF('Master list(no salts, metals)'!V2455,"&lt;=1"),IF(COUNTIF('Master list(no salts, metals)'!$K2455:$Y2455, "#N/A")=14,TRUE,FALSE))</f>
        <v>0</v>
      </c>
      <c r="W2464" t="b">
        <f>AND(COUNTIF('Master list(no salts, metals)'!W2455,"&lt;=1"),IF(COUNTIF('Master list(no salts, metals)'!$K2455:$Y2455, "#N/A")=14,TRUE,FALSE))</f>
        <v>0</v>
      </c>
      <c r="X2464" t="b">
        <f>AND(COUNTIF('Master list(no salts, metals)'!X2455,"&lt;=1"),IF(COUNTIF('Master list(no salts, metals)'!$K2455:$Y2455, "#N/A")=14,TRUE,FALSE))</f>
        <v>0</v>
      </c>
      <c r="Y2464" t="b">
        <f>AND(COUNTIF('Master list(no salts, metals)'!Y2455,"&lt;=1"),IF(COUNTIF('Master list(no salts, metals)'!$K2455:$Y2455, "#N/A")=14,TRUE,FALSE))</f>
        <v>0</v>
      </c>
    </row>
    <row r="2465" spans="11:25" x14ac:dyDescent="0.25">
      <c r="K2465" t="b">
        <f>AND(COUNTIF('Master list(no salts, metals)'!K2456,"&lt;=1"),IF(COUNTIF('Master list(no salts, metals)'!$K2456:$Y2456, "#N/A")=14,TRUE,FALSE))</f>
        <v>0</v>
      </c>
      <c r="L2465" t="b">
        <f>AND(COUNTIF('Master list(no salts, metals)'!L2456,"&lt;=1"),IF(COUNTIF('Master list(no salts, metals)'!$K2456:$Y2456, "#N/A")=14,TRUE,FALSE))</f>
        <v>0</v>
      </c>
      <c r="M2465" t="b">
        <f>AND(COUNTIF('Master list(no salts, metals)'!M2456,"&lt;=1"),IF(COUNTIF('Master list(no salts, metals)'!$K2456:$Y2456, "#N/A")=14,TRUE,FALSE))</f>
        <v>0</v>
      </c>
      <c r="N2465" t="b">
        <f>AND(COUNTIF('Master list(no salts, metals)'!N2456,"&lt;=1"),IF(COUNTIF('Master list(no salts, metals)'!$K2456:$Y2456, "#N/A")=14,TRUE,FALSE))</f>
        <v>0</v>
      </c>
      <c r="O2465" t="b">
        <f>AND(COUNTIF('Master list(no salts, metals)'!O2456,"&lt;=1"),IF(COUNTIF('Master list(no salts, metals)'!$K2456:$Y2456, "#N/A")=14,TRUE,FALSE))</f>
        <v>0</v>
      </c>
      <c r="P2465" t="b">
        <f>AND(COUNTIF('Master list(no salts, metals)'!P2456,"&lt;=1"),IF(COUNTIF('Master list(no salts, metals)'!$K2456:$Y2456, "#N/A")=14,TRUE,FALSE))</f>
        <v>0</v>
      </c>
      <c r="Q2465" t="b">
        <f>AND(COUNTIF('Master list(no salts, metals)'!Q2456,"&lt;=1"),IF(COUNTIF('Master list(no salts, metals)'!$K2456:$Y2456, "#N/A")=14,TRUE,FALSE))</f>
        <v>0</v>
      </c>
      <c r="R2465" t="b">
        <f>AND(COUNTIF('Master list(no salts, metals)'!R2456,"&lt;=1"),IF(COUNTIF('Master list(no salts, metals)'!$K2456:$Y2456, "#N/A")=14,TRUE,FALSE))</f>
        <v>0</v>
      </c>
      <c r="S2465" t="b">
        <f>AND(COUNTIF('Master list(no salts, metals)'!S2456,"&lt;=1"),IF(COUNTIF('Master list(no salts, metals)'!$K2456:$Y2456, "#N/A")=14,TRUE,FALSE))</f>
        <v>0</v>
      </c>
      <c r="T2465" t="b">
        <f>AND(COUNTIF('Master list(no salts, metals)'!T2456,"&lt;=1"),IF(COUNTIF('Master list(no salts, metals)'!$K2456:$Y2456, "#N/A")=14,TRUE,FALSE))</f>
        <v>1</v>
      </c>
      <c r="U2465" t="b">
        <f>AND(COUNTIF('Master list(no salts, metals)'!U2456,"&lt;=1"),IF(COUNTIF('Master list(no salts, metals)'!$K2456:$Y2456, "#N/A")=14,TRUE,FALSE))</f>
        <v>0</v>
      </c>
      <c r="V2465" t="b">
        <f>AND(COUNTIF('Master list(no salts, metals)'!V2456,"&lt;=1"),IF(COUNTIF('Master list(no salts, metals)'!$K2456:$Y2456, "#N/A")=14,TRUE,FALSE))</f>
        <v>0</v>
      </c>
      <c r="W2465" t="b">
        <f>AND(COUNTIF('Master list(no salts, metals)'!W2456,"&lt;=1"),IF(COUNTIF('Master list(no salts, metals)'!$K2456:$Y2456, "#N/A")=14,TRUE,FALSE))</f>
        <v>0</v>
      </c>
      <c r="X2465" t="b">
        <f>AND(COUNTIF('Master list(no salts, metals)'!X2456,"&lt;=1"),IF(COUNTIF('Master list(no salts, metals)'!$K2456:$Y2456, "#N/A")=14,TRUE,FALSE))</f>
        <v>0</v>
      </c>
      <c r="Y2465" t="b">
        <f>AND(COUNTIF('Master list(no salts, metals)'!Y2456,"&lt;=1"),IF(COUNTIF('Master list(no salts, metals)'!$K2456:$Y2456, "#N/A")=14,TRUE,FALSE))</f>
        <v>0</v>
      </c>
    </row>
    <row r="2466" spans="11:25" x14ac:dyDescent="0.25">
      <c r="K2466" t="b">
        <f>AND(COUNTIF('Master list(no salts, metals)'!K2457,"&lt;=1"),IF(COUNTIF('Master list(no salts, metals)'!$K2457:$Y2457, "#N/A")=14,TRUE,FALSE))</f>
        <v>0</v>
      </c>
      <c r="L2466" t="b">
        <f>AND(COUNTIF('Master list(no salts, metals)'!L2457,"&lt;=1"),IF(COUNTIF('Master list(no salts, metals)'!$K2457:$Y2457, "#N/A")=14,TRUE,FALSE))</f>
        <v>0</v>
      </c>
      <c r="M2466" t="b">
        <f>AND(COUNTIF('Master list(no salts, metals)'!M2457,"&lt;=1"),IF(COUNTIF('Master list(no salts, metals)'!$K2457:$Y2457, "#N/A")=14,TRUE,FALSE))</f>
        <v>0</v>
      </c>
      <c r="N2466" t="b">
        <f>AND(COUNTIF('Master list(no salts, metals)'!N2457,"&lt;=1"),IF(COUNTIF('Master list(no salts, metals)'!$K2457:$Y2457, "#N/A")=14,TRUE,FALSE))</f>
        <v>0</v>
      </c>
      <c r="O2466" t="b">
        <f>AND(COUNTIF('Master list(no salts, metals)'!O2457,"&lt;=1"),IF(COUNTIF('Master list(no salts, metals)'!$K2457:$Y2457, "#N/A")=14,TRUE,FALSE))</f>
        <v>0</v>
      </c>
      <c r="P2466" t="b">
        <f>AND(COUNTIF('Master list(no salts, metals)'!P2457,"&lt;=1"),IF(COUNTIF('Master list(no salts, metals)'!$K2457:$Y2457, "#N/A")=14,TRUE,FALSE))</f>
        <v>0</v>
      </c>
      <c r="Q2466" t="b">
        <f>AND(COUNTIF('Master list(no salts, metals)'!Q2457,"&lt;=1"),IF(COUNTIF('Master list(no salts, metals)'!$K2457:$Y2457, "#N/A")=14,TRUE,FALSE))</f>
        <v>0</v>
      </c>
      <c r="R2466" t="b">
        <f>AND(COUNTIF('Master list(no salts, metals)'!R2457,"&lt;=1"),IF(COUNTIF('Master list(no salts, metals)'!$K2457:$Y2457, "#N/A")=14,TRUE,FALSE))</f>
        <v>0</v>
      </c>
      <c r="S2466" t="b">
        <f>AND(COUNTIF('Master list(no salts, metals)'!S2457,"&lt;=1"),IF(COUNTIF('Master list(no salts, metals)'!$K2457:$Y2457, "#N/A")=14,TRUE,FALSE))</f>
        <v>0</v>
      </c>
      <c r="T2466" t="b">
        <f>AND(COUNTIF('Master list(no salts, metals)'!T2457,"&lt;=1"),IF(COUNTIF('Master list(no salts, metals)'!$K2457:$Y2457, "#N/A")=14,TRUE,FALSE))</f>
        <v>0</v>
      </c>
      <c r="U2466" t="b">
        <f>AND(COUNTIF('Master list(no salts, metals)'!U2457,"&lt;=1"),IF(COUNTIF('Master list(no salts, metals)'!$K2457:$Y2457, "#N/A")=14,TRUE,FALSE))</f>
        <v>0</v>
      </c>
      <c r="V2466" t="b">
        <f>AND(COUNTIF('Master list(no salts, metals)'!V2457,"&lt;=1"),IF(COUNTIF('Master list(no salts, metals)'!$K2457:$Y2457, "#N/A")=14,TRUE,FALSE))</f>
        <v>0</v>
      </c>
      <c r="W2466" t="b">
        <f>AND(COUNTIF('Master list(no salts, metals)'!W2457,"&lt;=1"),IF(COUNTIF('Master list(no salts, metals)'!$K2457:$Y2457, "#N/A")=14,TRUE,FALSE))</f>
        <v>0</v>
      </c>
      <c r="X2466" t="b">
        <f>AND(COUNTIF('Master list(no salts, metals)'!X2457,"&lt;=1"),IF(COUNTIF('Master list(no salts, metals)'!$K2457:$Y2457, "#N/A")=14,TRUE,FALSE))</f>
        <v>0</v>
      </c>
      <c r="Y2466" t="b">
        <f>AND(COUNTIF('Master list(no salts, metals)'!Y2457,"&lt;=1"),IF(COUNTIF('Master list(no salts, metals)'!$K2457:$Y2457, "#N/A")=14,TRUE,FALSE))</f>
        <v>0</v>
      </c>
    </row>
    <row r="2467" spans="11:25" x14ac:dyDescent="0.25">
      <c r="K2467" t="b">
        <f>AND(COUNTIF('Master list(no salts, metals)'!K2458,"&lt;=1"),IF(COUNTIF('Master list(no salts, metals)'!$K2458:$Y2458, "#N/A")=14,TRUE,FALSE))</f>
        <v>0</v>
      </c>
      <c r="L2467" t="b">
        <f>AND(COUNTIF('Master list(no salts, metals)'!L2458,"&lt;=1"),IF(COUNTIF('Master list(no salts, metals)'!$K2458:$Y2458, "#N/A")=14,TRUE,FALSE))</f>
        <v>0</v>
      </c>
      <c r="M2467" t="b">
        <f>AND(COUNTIF('Master list(no salts, metals)'!M2458,"&lt;=1"),IF(COUNTIF('Master list(no salts, metals)'!$K2458:$Y2458, "#N/A")=14,TRUE,FALSE))</f>
        <v>0</v>
      </c>
      <c r="N2467" t="b">
        <f>AND(COUNTIF('Master list(no salts, metals)'!N2458,"&lt;=1"),IF(COUNTIF('Master list(no salts, metals)'!$K2458:$Y2458, "#N/A")=14,TRUE,FALSE))</f>
        <v>0</v>
      </c>
      <c r="O2467" t="b">
        <f>AND(COUNTIF('Master list(no salts, metals)'!O2458,"&lt;=1"),IF(COUNTIF('Master list(no salts, metals)'!$K2458:$Y2458, "#N/A")=14,TRUE,FALSE))</f>
        <v>0</v>
      </c>
      <c r="P2467" t="b">
        <f>AND(COUNTIF('Master list(no salts, metals)'!P2458,"&lt;=1"),IF(COUNTIF('Master list(no salts, metals)'!$K2458:$Y2458, "#N/A")=14,TRUE,FALSE))</f>
        <v>0</v>
      </c>
      <c r="Q2467" t="b">
        <f>AND(COUNTIF('Master list(no salts, metals)'!Q2458,"&lt;=1"),IF(COUNTIF('Master list(no salts, metals)'!$K2458:$Y2458, "#N/A")=14,TRUE,FALSE))</f>
        <v>0</v>
      </c>
      <c r="R2467" t="b">
        <f>AND(COUNTIF('Master list(no salts, metals)'!R2458,"&lt;=1"),IF(COUNTIF('Master list(no salts, metals)'!$K2458:$Y2458, "#N/A")=14,TRUE,FALSE))</f>
        <v>0</v>
      </c>
      <c r="S2467" t="b">
        <f>AND(COUNTIF('Master list(no salts, metals)'!S2458,"&lt;=1"),IF(COUNTIF('Master list(no salts, metals)'!$K2458:$Y2458, "#N/A")=14,TRUE,FALSE))</f>
        <v>0</v>
      </c>
      <c r="T2467" t="b">
        <f>AND(COUNTIF('Master list(no salts, metals)'!T2458,"&lt;=1"),IF(COUNTIF('Master list(no salts, metals)'!$K2458:$Y2458, "#N/A")=14,TRUE,FALSE))</f>
        <v>0</v>
      </c>
      <c r="U2467" t="b">
        <f>AND(COUNTIF('Master list(no salts, metals)'!U2458,"&lt;=1"),IF(COUNTIF('Master list(no salts, metals)'!$K2458:$Y2458, "#N/A")=14,TRUE,FALSE))</f>
        <v>0</v>
      </c>
      <c r="V2467" t="b">
        <f>AND(COUNTIF('Master list(no salts, metals)'!V2458,"&lt;=1"),IF(COUNTIF('Master list(no salts, metals)'!$K2458:$Y2458, "#N/A")=14,TRUE,FALSE))</f>
        <v>0</v>
      </c>
      <c r="W2467" t="b">
        <f>AND(COUNTIF('Master list(no salts, metals)'!W2458,"&lt;=1"),IF(COUNTIF('Master list(no salts, metals)'!$K2458:$Y2458, "#N/A")=14,TRUE,FALSE))</f>
        <v>0</v>
      </c>
      <c r="X2467" t="b">
        <f>AND(COUNTIF('Master list(no salts, metals)'!X2458,"&lt;=1"),IF(COUNTIF('Master list(no salts, metals)'!$K2458:$Y2458, "#N/A")=14,TRUE,FALSE))</f>
        <v>0</v>
      </c>
      <c r="Y2467" t="b">
        <f>AND(COUNTIF('Master list(no salts, metals)'!Y2458,"&lt;=1"),IF(COUNTIF('Master list(no salts, metals)'!$K2458:$Y2458, "#N/A")=14,TRUE,FALSE))</f>
        <v>0</v>
      </c>
    </row>
    <row r="2468" spans="11:25" x14ac:dyDescent="0.25">
      <c r="K2468" t="b">
        <f>AND(COUNTIF('Master list(no salts, metals)'!K2459,"&lt;=1"),IF(COUNTIF('Master list(no salts, metals)'!$K2459:$Y2459, "#N/A")=14,TRUE,FALSE))</f>
        <v>0</v>
      </c>
      <c r="L2468" t="b">
        <f>AND(COUNTIF('Master list(no salts, metals)'!L2459,"&lt;=1"),IF(COUNTIF('Master list(no salts, metals)'!$K2459:$Y2459, "#N/A")=14,TRUE,FALSE))</f>
        <v>0</v>
      </c>
      <c r="M2468" t="b">
        <f>AND(COUNTIF('Master list(no salts, metals)'!M2459,"&lt;=1"),IF(COUNTIF('Master list(no salts, metals)'!$K2459:$Y2459, "#N/A")=14,TRUE,FALSE))</f>
        <v>0</v>
      </c>
      <c r="N2468" t="b">
        <f>AND(COUNTIF('Master list(no salts, metals)'!N2459,"&lt;=1"),IF(COUNTIF('Master list(no salts, metals)'!$K2459:$Y2459, "#N/A")=14,TRUE,FALSE))</f>
        <v>0</v>
      </c>
      <c r="O2468" t="b">
        <f>AND(COUNTIF('Master list(no salts, metals)'!O2459,"&lt;=1"),IF(COUNTIF('Master list(no salts, metals)'!$K2459:$Y2459, "#N/A")=14,TRUE,FALSE))</f>
        <v>0</v>
      </c>
      <c r="P2468" t="b">
        <f>AND(COUNTIF('Master list(no salts, metals)'!P2459,"&lt;=1"),IF(COUNTIF('Master list(no salts, metals)'!$K2459:$Y2459, "#N/A")=14,TRUE,FALSE))</f>
        <v>0</v>
      </c>
      <c r="Q2468" t="b">
        <f>AND(COUNTIF('Master list(no salts, metals)'!Q2459,"&lt;=1"),IF(COUNTIF('Master list(no salts, metals)'!$K2459:$Y2459, "#N/A")=14,TRUE,FALSE))</f>
        <v>0</v>
      </c>
      <c r="R2468" t="b">
        <f>AND(COUNTIF('Master list(no salts, metals)'!R2459,"&lt;=1"),IF(COUNTIF('Master list(no salts, metals)'!$K2459:$Y2459, "#N/A")=14,TRUE,FALSE))</f>
        <v>0</v>
      </c>
      <c r="S2468" t="b">
        <f>AND(COUNTIF('Master list(no salts, metals)'!S2459,"&lt;=1"),IF(COUNTIF('Master list(no salts, metals)'!$K2459:$Y2459, "#N/A")=14,TRUE,FALSE))</f>
        <v>0</v>
      </c>
      <c r="T2468" t="b">
        <f>AND(COUNTIF('Master list(no salts, metals)'!T2459,"&lt;=1"),IF(COUNTIF('Master list(no salts, metals)'!$K2459:$Y2459, "#N/A")=14,TRUE,FALSE))</f>
        <v>0</v>
      </c>
      <c r="U2468" t="b">
        <f>AND(COUNTIF('Master list(no salts, metals)'!U2459,"&lt;=1"),IF(COUNTIF('Master list(no salts, metals)'!$K2459:$Y2459, "#N/A")=14,TRUE,FALSE))</f>
        <v>0</v>
      </c>
      <c r="V2468" t="b">
        <f>AND(COUNTIF('Master list(no salts, metals)'!V2459,"&lt;=1"),IF(COUNTIF('Master list(no salts, metals)'!$K2459:$Y2459, "#N/A")=14,TRUE,FALSE))</f>
        <v>0</v>
      </c>
      <c r="W2468" t="b">
        <f>AND(COUNTIF('Master list(no salts, metals)'!W2459,"&lt;=1"),IF(COUNTIF('Master list(no salts, metals)'!$K2459:$Y2459, "#N/A")=14,TRUE,FALSE))</f>
        <v>0</v>
      </c>
      <c r="X2468" t="b">
        <f>AND(COUNTIF('Master list(no salts, metals)'!X2459,"&lt;=1"),IF(COUNTIF('Master list(no salts, metals)'!$K2459:$Y2459, "#N/A")=14,TRUE,FALSE))</f>
        <v>0</v>
      </c>
      <c r="Y2468" t="b">
        <f>AND(COUNTIF('Master list(no salts, metals)'!Y2459,"&lt;=1"),IF(COUNTIF('Master list(no salts, metals)'!$K2459:$Y2459, "#N/A")=14,TRUE,FALSE))</f>
        <v>0</v>
      </c>
    </row>
    <row r="2469" spans="11:25" x14ac:dyDescent="0.25">
      <c r="K2469" t="b">
        <f>AND(COUNTIF('Master list(no salts, metals)'!K2460,"&lt;=1"),IF(COUNTIF('Master list(no salts, metals)'!$K2460:$Y2460, "#N/A")=14,TRUE,FALSE))</f>
        <v>0</v>
      </c>
      <c r="L2469" t="b">
        <f>AND(COUNTIF('Master list(no salts, metals)'!L2460,"&lt;=1"),IF(COUNTIF('Master list(no salts, metals)'!$K2460:$Y2460, "#N/A")=14,TRUE,FALSE))</f>
        <v>0</v>
      </c>
      <c r="M2469" t="b">
        <f>AND(COUNTIF('Master list(no salts, metals)'!M2460,"&lt;=1"),IF(COUNTIF('Master list(no salts, metals)'!$K2460:$Y2460, "#N/A")=14,TRUE,FALSE))</f>
        <v>0</v>
      </c>
      <c r="N2469" t="b">
        <f>AND(COUNTIF('Master list(no salts, metals)'!N2460,"&lt;=1"),IF(COUNTIF('Master list(no salts, metals)'!$K2460:$Y2460, "#N/A")=14,TRUE,FALSE))</f>
        <v>0</v>
      </c>
      <c r="O2469" t="b">
        <f>AND(COUNTIF('Master list(no salts, metals)'!O2460,"&lt;=1"),IF(COUNTIF('Master list(no salts, metals)'!$K2460:$Y2460, "#N/A")=14,TRUE,FALSE))</f>
        <v>0</v>
      </c>
      <c r="P2469" t="b">
        <f>AND(COUNTIF('Master list(no salts, metals)'!P2460,"&lt;=1"),IF(COUNTIF('Master list(no salts, metals)'!$K2460:$Y2460, "#N/A")=14,TRUE,FALSE))</f>
        <v>0</v>
      </c>
      <c r="Q2469" t="b">
        <f>AND(COUNTIF('Master list(no salts, metals)'!Q2460,"&lt;=1"),IF(COUNTIF('Master list(no salts, metals)'!$K2460:$Y2460, "#N/A")=14,TRUE,FALSE))</f>
        <v>0</v>
      </c>
      <c r="R2469" t="b">
        <f>AND(COUNTIF('Master list(no salts, metals)'!R2460,"&lt;=1"),IF(COUNTIF('Master list(no salts, metals)'!$K2460:$Y2460, "#N/A")=14,TRUE,FALSE))</f>
        <v>0</v>
      </c>
      <c r="S2469" t="b">
        <f>AND(COUNTIF('Master list(no salts, metals)'!S2460,"&lt;=1"),IF(COUNTIF('Master list(no salts, metals)'!$K2460:$Y2460, "#N/A")=14,TRUE,FALSE))</f>
        <v>0</v>
      </c>
      <c r="T2469" t="b">
        <f>AND(COUNTIF('Master list(no salts, metals)'!T2460,"&lt;=1"),IF(COUNTIF('Master list(no salts, metals)'!$K2460:$Y2460, "#N/A")=14,TRUE,FALSE))</f>
        <v>1</v>
      </c>
      <c r="U2469" t="b">
        <f>AND(COUNTIF('Master list(no salts, metals)'!U2460,"&lt;=1"),IF(COUNTIF('Master list(no salts, metals)'!$K2460:$Y2460, "#N/A")=14,TRUE,FALSE))</f>
        <v>0</v>
      </c>
      <c r="V2469" t="b">
        <f>AND(COUNTIF('Master list(no salts, metals)'!V2460,"&lt;=1"),IF(COUNTIF('Master list(no salts, metals)'!$K2460:$Y2460, "#N/A")=14,TRUE,FALSE))</f>
        <v>0</v>
      </c>
      <c r="W2469" t="b">
        <f>AND(COUNTIF('Master list(no salts, metals)'!W2460,"&lt;=1"),IF(COUNTIF('Master list(no salts, metals)'!$K2460:$Y2460, "#N/A")=14,TRUE,FALSE))</f>
        <v>0</v>
      </c>
      <c r="X2469" t="b">
        <f>AND(COUNTIF('Master list(no salts, metals)'!X2460,"&lt;=1"),IF(COUNTIF('Master list(no salts, metals)'!$K2460:$Y2460, "#N/A")=14,TRUE,FALSE))</f>
        <v>0</v>
      </c>
      <c r="Y2469" t="b">
        <f>AND(COUNTIF('Master list(no salts, metals)'!Y2460,"&lt;=1"),IF(COUNTIF('Master list(no salts, metals)'!$K2460:$Y2460, "#N/A")=14,TRUE,FALSE))</f>
        <v>0</v>
      </c>
    </row>
    <row r="2470" spans="11:25" x14ac:dyDescent="0.25">
      <c r="K2470" t="b">
        <f>AND(COUNTIF('Master list(no salts, metals)'!K2461,"&lt;=1"),IF(COUNTIF('Master list(no salts, metals)'!$K2461:$Y2461, "#N/A")=14,TRUE,FALSE))</f>
        <v>0</v>
      </c>
      <c r="L2470" t="b">
        <f>AND(COUNTIF('Master list(no salts, metals)'!L2461,"&lt;=1"),IF(COUNTIF('Master list(no salts, metals)'!$K2461:$Y2461, "#N/A")=14,TRUE,FALSE))</f>
        <v>0</v>
      </c>
      <c r="M2470" t="b">
        <f>AND(COUNTIF('Master list(no salts, metals)'!M2461,"&lt;=1"),IF(COUNTIF('Master list(no salts, metals)'!$K2461:$Y2461, "#N/A")=14,TRUE,FALSE))</f>
        <v>0</v>
      </c>
      <c r="N2470" t="b">
        <f>AND(COUNTIF('Master list(no salts, metals)'!N2461,"&lt;=1"),IF(COUNTIF('Master list(no salts, metals)'!$K2461:$Y2461, "#N/A")=14,TRUE,FALSE))</f>
        <v>0</v>
      </c>
      <c r="O2470" t="b">
        <f>AND(COUNTIF('Master list(no salts, metals)'!O2461,"&lt;=1"),IF(COUNTIF('Master list(no salts, metals)'!$K2461:$Y2461, "#N/A")=14,TRUE,FALSE))</f>
        <v>0</v>
      </c>
      <c r="P2470" t="b">
        <f>AND(COUNTIF('Master list(no salts, metals)'!P2461,"&lt;=1"),IF(COUNTIF('Master list(no salts, metals)'!$K2461:$Y2461, "#N/A")=14,TRUE,FALSE))</f>
        <v>0</v>
      </c>
      <c r="Q2470" t="b">
        <f>AND(COUNTIF('Master list(no salts, metals)'!Q2461,"&lt;=1"),IF(COUNTIF('Master list(no salts, metals)'!$K2461:$Y2461, "#N/A")=14,TRUE,FALSE))</f>
        <v>0</v>
      </c>
      <c r="R2470" t="b">
        <f>AND(COUNTIF('Master list(no salts, metals)'!R2461,"&lt;=1"),IF(COUNTIF('Master list(no salts, metals)'!$K2461:$Y2461, "#N/A")=14,TRUE,FALSE))</f>
        <v>0</v>
      </c>
      <c r="S2470" t="b">
        <f>AND(COUNTIF('Master list(no salts, metals)'!S2461,"&lt;=1"),IF(COUNTIF('Master list(no salts, metals)'!$K2461:$Y2461, "#N/A")=14,TRUE,FALSE))</f>
        <v>0</v>
      </c>
      <c r="T2470" t="b">
        <f>AND(COUNTIF('Master list(no salts, metals)'!T2461,"&lt;=1"),IF(COUNTIF('Master list(no salts, metals)'!$K2461:$Y2461, "#N/A")=14,TRUE,FALSE))</f>
        <v>1</v>
      </c>
      <c r="U2470" t="b">
        <f>AND(COUNTIF('Master list(no salts, metals)'!U2461,"&lt;=1"),IF(COUNTIF('Master list(no salts, metals)'!$K2461:$Y2461, "#N/A")=14,TRUE,FALSE))</f>
        <v>0</v>
      </c>
      <c r="V2470" t="b">
        <f>AND(COUNTIF('Master list(no salts, metals)'!V2461,"&lt;=1"),IF(COUNTIF('Master list(no salts, metals)'!$K2461:$Y2461, "#N/A")=14,TRUE,FALSE))</f>
        <v>0</v>
      </c>
      <c r="W2470" t="b">
        <f>AND(COUNTIF('Master list(no salts, metals)'!W2461,"&lt;=1"),IF(COUNTIF('Master list(no salts, metals)'!$K2461:$Y2461, "#N/A")=14,TRUE,FALSE))</f>
        <v>0</v>
      </c>
      <c r="X2470" t="b">
        <f>AND(COUNTIF('Master list(no salts, metals)'!X2461,"&lt;=1"),IF(COUNTIF('Master list(no salts, metals)'!$K2461:$Y2461, "#N/A")=14,TRUE,FALSE))</f>
        <v>0</v>
      </c>
      <c r="Y2470" t="b">
        <f>AND(COUNTIF('Master list(no salts, metals)'!Y2461,"&lt;=1"),IF(COUNTIF('Master list(no salts, metals)'!$K2461:$Y2461, "#N/A")=14,TRUE,FALSE))</f>
        <v>0</v>
      </c>
    </row>
    <row r="2471" spans="11:25" x14ac:dyDescent="0.25">
      <c r="K2471" t="b">
        <f>AND(COUNTIF('Master list(no salts, metals)'!K2462,"&lt;=1"),IF(COUNTIF('Master list(no salts, metals)'!$K2462:$Y2462, "#N/A")=14,TRUE,FALSE))</f>
        <v>0</v>
      </c>
      <c r="L2471" t="b">
        <f>AND(COUNTIF('Master list(no salts, metals)'!L2462,"&lt;=1"),IF(COUNTIF('Master list(no salts, metals)'!$K2462:$Y2462, "#N/A")=14,TRUE,FALSE))</f>
        <v>0</v>
      </c>
      <c r="M2471" t="b">
        <f>AND(COUNTIF('Master list(no salts, metals)'!M2462,"&lt;=1"),IF(COUNTIF('Master list(no salts, metals)'!$K2462:$Y2462, "#N/A")=14,TRUE,FALSE))</f>
        <v>0</v>
      </c>
      <c r="N2471" t="b">
        <f>AND(COUNTIF('Master list(no salts, metals)'!N2462,"&lt;=1"),IF(COUNTIF('Master list(no salts, metals)'!$K2462:$Y2462, "#N/A")=14,TRUE,FALSE))</f>
        <v>0</v>
      </c>
      <c r="O2471" t="b">
        <f>AND(COUNTIF('Master list(no salts, metals)'!O2462,"&lt;=1"),IF(COUNTIF('Master list(no salts, metals)'!$K2462:$Y2462, "#N/A")=14,TRUE,FALSE))</f>
        <v>0</v>
      </c>
      <c r="P2471" t="b">
        <f>AND(COUNTIF('Master list(no salts, metals)'!P2462,"&lt;=1"),IF(COUNTIF('Master list(no salts, metals)'!$K2462:$Y2462, "#N/A")=14,TRUE,FALSE))</f>
        <v>0</v>
      </c>
      <c r="Q2471" t="b">
        <f>AND(COUNTIF('Master list(no salts, metals)'!Q2462,"&lt;=1"),IF(COUNTIF('Master list(no salts, metals)'!$K2462:$Y2462, "#N/A")=14,TRUE,FALSE))</f>
        <v>0</v>
      </c>
      <c r="R2471" t="b">
        <f>AND(COUNTIF('Master list(no salts, metals)'!R2462,"&lt;=1"),IF(COUNTIF('Master list(no salts, metals)'!$K2462:$Y2462, "#N/A")=14,TRUE,FALSE))</f>
        <v>0</v>
      </c>
      <c r="S2471" t="b">
        <f>AND(COUNTIF('Master list(no salts, metals)'!S2462,"&lt;=1"),IF(COUNTIF('Master list(no salts, metals)'!$K2462:$Y2462, "#N/A")=14,TRUE,FALSE))</f>
        <v>0</v>
      </c>
      <c r="T2471" t="b">
        <f>AND(COUNTIF('Master list(no salts, metals)'!T2462,"&lt;=1"),IF(COUNTIF('Master list(no salts, metals)'!$K2462:$Y2462, "#N/A")=14,TRUE,FALSE))</f>
        <v>0</v>
      </c>
      <c r="U2471" t="b">
        <f>AND(COUNTIF('Master list(no salts, metals)'!U2462,"&lt;=1"),IF(COUNTIF('Master list(no salts, metals)'!$K2462:$Y2462, "#N/A")=14,TRUE,FALSE))</f>
        <v>0</v>
      </c>
      <c r="V2471" t="b">
        <f>AND(COUNTIF('Master list(no salts, metals)'!V2462,"&lt;=1"),IF(COUNTIF('Master list(no salts, metals)'!$K2462:$Y2462, "#N/A")=14,TRUE,FALSE))</f>
        <v>0</v>
      </c>
      <c r="W2471" t="b">
        <f>AND(COUNTIF('Master list(no salts, metals)'!W2462,"&lt;=1"),IF(COUNTIF('Master list(no salts, metals)'!$K2462:$Y2462, "#N/A")=14,TRUE,FALSE))</f>
        <v>0</v>
      </c>
      <c r="X2471" t="b">
        <f>AND(COUNTIF('Master list(no salts, metals)'!X2462,"&lt;=1"),IF(COUNTIF('Master list(no salts, metals)'!$K2462:$Y2462, "#N/A")=14,TRUE,FALSE))</f>
        <v>0</v>
      </c>
      <c r="Y2471" t="b">
        <f>AND(COUNTIF('Master list(no salts, metals)'!Y2462,"&lt;=1"),IF(COUNTIF('Master list(no salts, metals)'!$K2462:$Y2462, "#N/A")=14,TRUE,FALSE))</f>
        <v>0</v>
      </c>
    </row>
    <row r="2472" spans="11:25" x14ac:dyDescent="0.25">
      <c r="K2472" t="b">
        <f>AND(COUNTIF('Master list(no salts, metals)'!K2463,"&lt;=1"),IF(COUNTIF('Master list(no salts, metals)'!$K2463:$Y2463, "#N/A")=14,TRUE,FALSE))</f>
        <v>0</v>
      </c>
      <c r="L2472" t="b">
        <f>AND(COUNTIF('Master list(no salts, metals)'!L2463,"&lt;=1"),IF(COUNTIF('Master list(no salts, metals)'!$K2463:$Y2463, "#N/A")=14,TRUE,FALSE))</f>
        <v>0</v>
      </c>
      <c r="M2472" t="b">
        <f>AND(COUNTIF('Master list(no salts, metals)'!M2463,"&lt;=1"),IF(COUNTIF('Master list(no salts, metals)'!$K2463:$Y2463, "#N/A")=14,TRUE,FALSE))</f>
        <v>0</v>
      </c>
      <c r="N2472" t="b">
        <f>AND(COUNTIF('Master list(no salts, metals)'!N2463,"&lt;=1"),IF(COUNTIF('Master list(no salts, metals)'!$K2463:$Y2463, "#N/A")=14,TRUE,FALSE))</f>
        <v>0</v>
      </c>
      <c r="O2472" t="b">
        <f>AND(COUNTIF('Master list(no salts, metals)'!O2463,"&lt;=1"),IF(COUNTIF('Master list(no salts, metals)'!$K2463:$Y2463, "#N/A")=14,TRUE,FALSE))</f>
        <v>0</v>
      </c>
      <c r="P2472" t="b">
        <f>AND(COUNTIF('Master list(no salts, metals)'!P2463,"&lt;=1"),IF(COUNTIF('Master list(no salts, metals)'!$K2463:$Y2463, "#N/A")=14,TRUE,FALSE))</f>
        <v>0</v>
      </c>
      <c r="Q2472" t="b">
        <f>AND(COUNTIF('Master list(no salts, metals)'!Q2463,"&lt;=1"),IF(COUNTIF('Master list(no salts, metals)'!$K2463:$Y2463, "#N/A")=14,TRUE,FALSE))</f>
        <v>0</v>
      </c>
      <c r="R2472" t="b">
        <f>AND(COUNTIF('Master list(no salts, metals)'!R2463,"&lt;=1"),IF(COUNTIF('Master list(no salts, metals)'!$K2463:$Y2463, "#N/A")=14,TRUE,FALSE))</f>
        <v>0</v>
      </c>
      <c r="S2472" t="b">
        <f>AND(COUNTIF('Master list(no salts, metals)'!S2463,"&lt;=1"),IF(COUNTIF('Master list(no salts, metals)'!$K2463:$Y2463, "#N/A")=14,TRUE,FALSE))</f>
        <v>0</v>
      </c>
      <c r="T2472" t="b">
        <f>AND(COUNTIF('Master list(no salts, metals)'!T2463,"&lt;=1"),IF(COUNTIF('Master list(no salts, metals)'!$K2463:$Y2463, "#N/A")=14,TRUE,FALSE))</f>
        <v>1</v>
      </c>
      <c r="U2472" t="b">
        <f>AND(COUNTIF('Master list(no salts, metals)'!U2463,"&lt;=1"),IF(COUNTIF('Master list(no salts, metals)'!$K2463:$Y2463, "#N/A")=14,TRUE,FALSE))</f>
        <v>0</v>
      </c>
      <c r="V2472" t="b">
        <f>AND(COUNTIF('Master list(no salts, metals)'!V2463,"&lt;=1"),IF(COUNTIF('Master list(no salts, metals)'!$K2463:$Y2463, "#N/A")=14,TRUE,FALSE))</f>
        <v>0</v>
      </c>
      <c r="W2472" t="b">
        <f>AND(COUNTIF('Master list(no salts, metals)'!W2463,"&lt;=1"),IF(COUNTIF('Master list(no salts, metals)'!$K2463:$Y2463, "#N/A")=14,TRUE,FALSE))</f>
        <v>0</v>
      </c>
      <c r="X2472" t="b">
        <f>AND(COUNTIF('Master list(no salts, metals)'!X2463,"&lt;=1"),IF(COUNTIF('Master list(no salts, metals)'!$K2463:$Y2463, "#N/A")=14,TRUE,FALSE))</f>
        <v>0</v>
      </c>
      <c r="Y2472" t="b">
        <f>AND(COUNTIF('Master list(no salts, metals)'!Y2463,"&lt;=1"),IF(COUNTIF('Master list(no salts, metals)'!$K2463:$Y2463, "#N/A")=14,TRUE,FALSE))</f>
        <v>0</v>
      </c>
    </row>
    <row r="2473" spans="11:25" x14ac:dyDescent="0.25">
      <c r="K2473" t="b">
        <f>AND(COUNTIF('Master list(no salts, metals)'!K2464,"&lt;=1"),IF(COUNTIF('Master list(no salts, metals)'!$K2464:$Y2464, "#N/A")=14,TRUE,FALSE))</f>
        <v>0</v>
      </c>
      <c r="L2473" t="b">
        <f>AND(COUNTIF('Master list(no salts, metals)'!L2464,"&lt;=1"),IF(COUNTIF('Master list(no salts, metals)'!$K2464:$Y2464, "#N/A")=14,TRUE,FALSE))</f>
        <v>0</v>
      </c>
      <c r="M2473" t="b">
        <f>AND(COUNTIF('Master list(no salts, metals)'!M2464,"&lt;=1"),IF(COUNTIF('Master list(no salts, metals)'!$K2464:$Y2464, "#N/A")=14,TRUE,FALSE))</f>
        <v>0</v>
      </c>
      <c r="N2473" t="b">
        <f>AND(COUNTIF('Master list(no salts, metals)'!N2464,"&lt;=1"),IF(COUNTIF('Master list(no salts, metals)'!$K2464:$Y2464, "#N/A")=14,TRUE,FALSE))</f>
        <v>0</v>
      </c>
      <c r="O2473" t="b">
        <f>AND(COUNTIF('Master list(no salts, metals)'!O2464,"&lt;=1"),IF(COUNTIF('Master list(no salts, metals)'!$K2464:$Y2464, "#N/A")=14,TRUE,FALSE))</f>
        <v>0</v>
      </c>
      <c r="P2473" t="b">
        <f>AND(COUNTIF('Master list(no salts, metals)'!P2464,"&lt;=1"),IF(COUNTIF('Master list(no salts, metals)'!$K2464:$Y2464, "#N/A")=14,TRUE,FALSE))</f>
        <v>0</v>
      </c>
      <c r="Q2473" t="b">
        <f>AND(COUNTIF('Master list(no salts, metals)'!Q2464,"&lt;=1"),IF(COUNTIF('Master list(no salts, metals)'!$K2464:$Y2464, "#N/A")=14,TRUE,FALSE))</f>
        <v>0</v>
      </c>
      <c r="R2473" t="b">
        <f>AND(COUNTIF('Master list(no salts, metals)'!R2464,"&lt;=1"),IF(COUNTIF('Master list(no salts, metals)'!$K2464:$Y2464, "#N/A")=14,TRUE,FALSE))</f>
        <v>0</v>
      </c>
      <c r="S2473" t="b">
        <f>AND(COUNTIF('Master list(no salts, metals)'!S2464,"&lt;=1"),IF(COUNTIF('Master list(no salts, metals)'!$K2464:$Y2464, "#N/A")=14,TRUE,FALSE))</f>
        <v>0</v>
      </c>
      <c r="T2473" t="b">
        <f>AND(COUNTIF('Master list(no salts, metals)'!T2464,"&lt;=1"),IF(COUNTIF('Master list(no salts, metals)'!$K2464:$Y2464, "#N/A")=14,TRUE,FALSE))</f>
        <v>0</v>
      </c>
      <c r="U2473" t="b">
        <f>AND(COUNTIF('Master list(no salts, metals)'!U2464,"&lt;=1"),IF(COUNTIF('Master list(no salts, metals)'!$K2464:$Y2464, "#N/A")=14,TRUE,FALSE))</f>
        <v>0</v>
      </c>
      <c r="V2473" t="b">
        <f>AND(COUNTIF('Master list(no salts, metals)'!V2464,"&lt;=1"),IF(COUNTIF('Master list(no salts, metals)'!$K2464:$Y2464, "#N/A")=14,TRUE,FALSE))</f>
        <v>0</v>
      </c>
      <c r="W2473" t="b">
        <f>AND(COUNTIF('Master list(no salts, metals)'!W2464,"&lt;=1"),IF(COUNTIF('Master list(no salts, metals)'!$K2464:$Y2464, "#N/A")=14,TRUE,FALSE))</f>
        <v>0</v>
      </c>
      <c r="X2473" t="b">
        <f>AND(COUNTIF('Master list(no salts, metals)'!X2464,"&lt;=1"),IF(COUNTIF('Master list(no salts, metals)'!$K2464:$Y2464, "#N/A")=14,TRUE,FALSE))</f>
        <v>0</v>
      </c>
      <c r="Y2473" t="b">
        <f>AND(COUNTIF('Master list(no salts, metals)'!Y2464,"&lt;=1"),IF(COUNTIF('Master list(no salts, metals)'!$K2464:$Y2464, "#N/A")=14,TRUE,FALSE))</f>
        <v>0</v>
      </c>
    </row>
    <row r="2474" spans="11:25" x14ac:dyDescent="0.25">
      <c r="K2474" t="b">
        <f>AND(COUNTIF('Master list(no salts, metals)'!K2465,"&lt;=1"),IF(COUNTIF('Master list(no salts, metals)'!$K2465:$Y2465, "#N/A")=14,TRUE,FALSE))</f>
        <v>0</v>
      </c>
      <c r="L2474" t="b">
        <f>AND(COUNTIF('Master list(no salts, metals)'!L2465,"&lt;=1"),IF(COUNTIF('Master list(no salts, metals)'!$K2465:$Y2465, "#N/A")=14,TRUE,FALSE))</f>
        <v>0</v>
      </c>
      <c r="M2474" t="b">
        <f>AND(COUNTIF('Master list(no salts, metals)'!M2465,"&lt;=1"),IF(COUNTIF('Master list(no salts, metals)'!$K2465:$Y2465, "#N/A")=14,TRUE,FALSE))</f>
        <v>0</v>
      </c>
      <c r="N2474" t="b">
        <f>AND(COUNTIF('Master list(no salts, metals)'!N2465,"&lt;=1"),IF(COUNTIF('Master list(no salts, metals)'!$K2465:$Y2465, "#N/A")=14,TRUE,FALSE))</f>
        <v>0</v>
      </c>
      <c r="O2474" t="b">
        <f>AND(COUNTIF('Master list(no salts, metals)'!O2465,"&lt;=1"),IF(COUNTIF('Master list(no salts, metals)'!$K2465:$Y2465, "#N/A")=14,TRUE,FALSE))</f>
        <v>0</v>
      </c>
      <c r="P2474" t="b">
        <f>AND(COUNTIF('Master list(no salts, metals)'!P2465,"&lt;=1"),IF(COUNTIF('Master list(no salts, metals)'!$K2465:$Y2465, "#N/A")=14,TRUE,FALSE))</f>
        <v>0</v>
      </c>
      <c r="Q2474" t="b">
        <f>AND(COUNTIF('Master list(no salts, metals)'!Q2465,"&lt;=1"),IF(COUNTIF('Master list(no salts, metals)'!$K2465:$Y2465, "#N/A")=14,TRUE,FALSE))</f>
        <v>0</v>
      </c>
      <c r="R2474" t="b">
        <f>AND(COUNTIF('Master list(no salts, metals)'!R2465,"&lt;=1"),IF(COUNTIF('Master list(no salts, metals)'!$K2465:$Y2465, "#N/A")=14,TRUE,FALSE))</f>
        <v>0</v>
      </c>
      <c r="S2474" t="b">
        <f>AND(COUNTIF('Master list(no salts, metals)'!S2465,"&lt;=1"),IF(COUNTIF('Master list(no salts, metals)'!$K2465:$Y2465, "#N/A")=14,TRUE,FALSE))</f>
        <v>0</v>
      </c>
      <c r="T2474" t="b">
        <f>AND(COUNTIF('Master list(no salts, metals)'!T2465,"&lt;=1"),IF(COUNTIF('Master list(no salts, metals)'!$K2465:$Y2465, "#N/A")=14,TRUE,FALSE))</f>
        <v>0</v>
      </c>
      <c r="U2474" t="b">
        <f>AND(COUNTIF('Master list(no salts, metals)'!U2465,"&lt;=1"),IF(COUNTIF('Master list(no salts, metals)'!$K2465:$Y2465, "#N/A")=14,TRUE,FALSE))</f>
        <v>0</v>
      </c>
      <c r="V2474" t="b">
        <f>AND(COUNTIF('Master list(no salts, metals)'!V2465,"&lt;=1"),IF(COUNTIF('Master list(no salts, metals)'!$K2465:$Y2465, "#N/A")=14,TRUE,FALSE))</f>
        <v>0</v>
      </c>
      <c r="W2474" t="b">
        <f>AND(COUNTIF('Master list(no salts, metals)'!W2465,"&lt;=1"),IF(COUNTIF('Master list(no salts, metals)'!$K2465:$Y2465, "#N/A")=14,TRUE,FALSE))</f>
        <v>1</v>
      </c>
      <c r="X2474" t="b">
        <f>AND(COUNTIF('Master list(no salts, metals)'!X2465,"&lt;=1"),IF(COUNTIF('Master list(no salts, metals)'!$K2465:$Y2465, "#N/A")=14,TRUE,FALSE))</f>
        <v>0</v>
      </c>
      <c r="Y2474" t="b">
        <f>AND(COUNTIF('Master list(no salts, metals)'!Y2465,"&lt;=1"),IF(COUNTIF('Master list(no salts, metals)'!$K2465:$Y2465, "#N/A")=14,TRUE,FALSE))</f>
        <v>0</v>
      </c>
    </row>
    <row r="2475" spans="11:25" x14ac:dyDescent="0.25">
      <c r="K2475" t="b">
        <f>AND(COUNTIF('Master list(no salts, metals)'!K2466,"&lt;=1"),IF(COUNTIF('Master list(no salts, metals)'!$K2466:$Y2466, "#N/A")=14,TRUE,FALSE))</f>
        <v>0</v>
      </c>
      <c r="L2475" t="b">
        <f>AND(COUNTIF('Master list(no salts, metals)'!L2466,"&lt;=1"),IF(COUNTIF('Master list(no salts, metals)'!$K2466:$Y2466, "#N/A")=14,TRUE,FALSE))</f>
        <v>0</v>
      </c>
      <c r="M2475" t="b">
        <f>AND(COUNTIF('Master list(no salts, metals)'!M2466,"&lt;=1"),IF(COUNTIF('Master list(no salts, metals)'!$K2466:$Y2466, "#N/A")=14,TRUE,FALSE))</f>
        <v>0</v>
      </c>
      <c r="N2475" t="b">
        <f>AND(COUNTIF('Master list(no salts, metals)'!N2466,"&lt;=1"),IF(COUNTIF('Master list(no salts, metals)'!$K2466:$Y2466, "#N/A")=14,TRUE,FALSE))</f>
        <v>0</v>
      </c>
      <c r="O2475" t="b">
        <f>AND(COUNTIF('Master list(no salts, metals)'!O2466,"&lt;=1"),IF(COUNTIF('Master list(no salts, metals)'!$K2466:$Y2466, "#N/A")=14,TRUE,FALSE))</f>
        <v>0</v>
      </c>
      <c r="P2475" t="b">
        <f>AND(COUNTIF('Master list(no salts, metals)'!P2466,"&lt;=1"),IF(COUNTIF('Master list(no salts, metals)'!$K2466:$Y2466, "#N/A")=14,TRUE,FALSE))</f>
        <v>0</v>
      </c>
      <c r="Q2475" t="b">
        <f>AND(COUNTIF('Master list(no salts, metals)'!Q2466,"&lt;=1"),IF(COUNTIF('Master list(no salts, metals)'!$K2466:$Y2466, "#N/A")=14,TRUE,FALSE))</f>
        <v>0</v>
      </c>
      <c r="R2475" t="b">
        <f>AND(COUNTIF('Master list(no salts, metals)'!R2466,"&lt;=1"),IF(COUNTIF('Master list(no salts, metals)'!$K2466:$Y2466, "#N/A")=14,TRUE,FALSE))</f>
        <v>0</v>
      </c>
      <c r="S2475" t="b">
        <f>AND(COUNTIF('Master list(no salts, metals)'!S2466,"&lt;=1"),IF(COUNTIF('Master list(no salts, metals)'!$K2466:$Y2466, "#N/A")=14,TRUE,FALSE))</f>
        <v>0</v>
      </c>
      <c r="T2475" t="b">
        <f>AND(COUNTIF('Master list(no salts, metals)'!T2466,"&lt;=1"),IF(COUNTIF('Master list(no salts, metals)'!$K2466:$Y2466, "#N/A")=14,TRUE,FALSE))</f>
        <v>0</v>
      </c>
      <c r="U2475" t="b">
        <f>AND(COUNTIF('Master list(no salts, metals)'!U2466,"&lt;=1"),IF(COUNTIF('Master list(no salts, metals)'!$K2466:$Y2466, "#N/A")=14,TRUE,FALSE))</f>
        <v>0</v>
      </c>
      <c r="V2475" t="b">
        <f>AND(COUNTIF('Master list(no salts, metals)'!V2466,"&lt;=1"),IF(COUNTIF('Master list(no salts, metals)'!$K2466:$Y2466, "#N/A")=14,TRUE,FALSE))</f>
        <v>0</v>
      </c>
      <c r="W2475" t="b">
        <f>AND(COUNTIF('Master list(no salts, metals)'!W2466,"&lt;=1"),IF(COUNTIF('Master list(no salts, metals)'!$K2466:$Y2466, "#N/A")=14,TRUE,FALSE))</f>
        <v>1</v>
      </c>
      <c r="X2475" t="b">
        <f>AND(COUNTIF('Master list(no salts, metals)'!X2466,"&lt;=1"),IF(COUNTIF('Master list(no salts, metals)'!$K2466:$Y2466, "#N/A")=14,TRUE,FALSE))</f>
        <v>0</v>
      </c>
      <c r="Y2475" t="b">
        <f>AND(COUNTIF('Master list(no salts, metals)'!Y2466,"&lt;=1"),IF(COUNTIF('Master list(no salts, metals)'!$K2466:$Y2466, "#N/A")=14,TRUE,FALSE))</f>
        <v>0</v>
      </c>
    </row>
    <row r="2476" spans="11:25" x14ac:dyDescent="0.25">
      <c r="K2476" t="b">
        <f>AND(COUNTIF('Master list(no salts, metals)'!K2467,"&lt;=1"),IF(COUNTIF('Master list(no salts, metals)'!$K2467:$Y2467, "#N/A")=14,TRUE,FALSE))</f>
        <v>0</v>
      </c>
      <c r="L2476" t="b">
        <f>AND(COUNTIF('Master list(no salts, metals)'!L2467,"&lt;=1"),IF(COUNTIF('Master list(no salts, metals)'!$K2467:$Y2467, "#N/A")=14,TRUE,FALSE))</f>
        <v>0</v>
      </c>
      <c r="M2476" t="b">
        <f>AND(COUNTIF('Master list(no salts, metals)'!M2467,"&lt;=1"),IF(COUNTIF('Master list(no salts, metals)'!$K2467:$Y2467, "#N/A")=14,TRUE,FALSE))</f>
        <v>0</v>
      </c>
      <c r="N2476" t="b">
        <f>AND(COUNTIF('Master list(no salts, metals)'!N2467,"&lt;=1"),IF(COUNTIF('Master list(no salts, metals)'!$K2467:$Y2467, "#N/A")=14,TRUE,FALSE))</f>
        <v>0</v>
      </c>
      <c r="O2476" t="b">
        <f>AND(COUNTIF('Master list(no salts, metals)'!O2467,"&lt;=1"),IF(COUNTIF('Master list(no salts, metals)'!$K2467:$Y2467, "#N/A")=14,TRUE,FALSE))</f>
        <v>0</v>
      </c>
      <c r="P2476" t="b">
        <f>AND(COUNTIF('Master list(no salts, metals)'!P2467,"&lt;=1"),IF(COUNTIF('Master list(no salts, metals)'!$K2467:$Y2467, "#N/A")=14,TRUE,FALSE))</f>
        <v>0</v>
      </c>
      <c r="Q2476" t="b">
        <f>AND(COUNTIF('Master list(no salts, metals)'!Q2467,"&lt;=1"),IF(COUNTIF('Master list(no salts, metals)'!$K2467:$Y2467, "#N/A")=14,TRUE,FALSE))</f>
        <v>0</v>
      </c>
      <c r="R2476" t="b">
        <f>AND(COUNTIF('Master list(no salts, metals)'!R2467,"&lt;=1"),IF(COUNTIF('Master list(no salts, metals)'!$K2467:$Y2467, "#N/A")=14,TRUE,FALSE))</f>
        <v>0</v>
      </c>
      <c r="S2476" t="b">
        <f>AND(COUNTIF('Master list(no salts, metals)'!S2467,"&lt;=1"),IF(COUNTIF('Master list(no salts, metals)'!$K2467:$Y2467, "#N/A")=14,TRUE,FALSE))</f>
        <v>0</v>
      </c>
      <c r="T2476" t="b">
        <f>AND(COUNTIF('Master list(no salts, metals)'!T2467,"&lt;=1"),IF(COUNTIF('Master list(no salts, metals)'!$K2467:$Y2467, "#N/A")=14,TRUE,FALSE))</f>
        <v>0</v>
      </c>
      <c r="U2476" t="b">
        <f>AND(COUNTIF('Master list(no salts, metals)'!U2467,"&lt;=1"),IF(COUNTIF('Master list(no salts, metals)'!$K2467:$Y2467, "#N/A")=14,TRUE,FALSE))</f>
        <v>0</v>
      </c>
      <c r="V2476" t="b">
        <f>AND(COUNTIF('Master list(no salts, metals)'!V2467,"&lt;=1"),IF(COUNTIF('Master list(no salts, metals)'!$K2467:$Y2467, "#N/A")=14,TRUE,FALSE))</f>
        <v>0</v>
      </c>
      <c r="W2476" t="b">
        <f>AND(COUNTIF('Master list(no salts, metals)'!W2467,"&lt;=1"),IF(COUNTIF('Master list(no salts, metals)'!$K2467:$Y2467, "#N/A")=14,TRUE,FALSE))</f>
        <v>1</v>
      </c>
      <c r="X2476" t="b">
        <f>AND(COUNTIF('Master list(no salts, metals)'!X2467,"&lt;=1"),IF(COUNTIF('Master list(no salts, metals)'!$K2467:$Y2467, "#N/A")=14,TRUE,FALSE))</f>
        <v>0</v>
      </c>
      <c r="Y2476" t="b">
        <f>AND(COUNTIF('Master list(no salts, metals)'!Y2467,"&lt;=1"),IF(COUNTIF('Master list(no salts, metals)'!$K2467:$Y2467, "#N/A")=14,TRUE,FALSE))</f>
        <v>0</v>
      </c>
    </row>
    <row r="2477" spans="11:25" x14ac:dyDescent="0.25">
      <c r="K2477" t="b">
        <f>AND(COUNTIF('Master list(no salts, metals)'!K2468,"&lt;=1"),IF(COUNTIF('Master list(no salts, metals)'!$K2468:$Y2468, "#N/A")=14,TRUE,FALSE))</f>
        <v>0</v>
      </c>
      <c r="L2477" t="b">
        <f>AND(COUNTIF('Master list(no salts, metals)'!L2468,"&lt;=1"),IF(COUNTIF('Master list(no salts, metals)'!$K2468:$Y2468, "#N/A")=14,TRUE,FALSE))</f>
        <v>0</v>
      </c>
      <c r="M2477" t="b">
        <f>AND(COUNTIF('Master list(no salts, metals)'!M2468,"&lt;=1"),IF(COUNTIF('Master list(no salts, metals)'!$K2468:$Y2468, "#N/A")=14,TRUE,FALSE))</f>
        <v>0</v>
      </c>
      <c r="N2477" t="b">
        <f>AND(COUNTIF('Master list(no salts, metals)'!N2468,"&lt;=1"),IF(COUNTIF('Master list(no salts, metals)'!$K2468:$Y2468, "#N/A")=14,TRUE,FALSE))</f>
        <v>0</v>
      </c>
      <c r="O2477" t="b">
        <f>AND(COUNTIF('Master list(no salts, metals)'!O2468,"&lt;=1"),IF(COUNTIF('Master list(no salts, metals)'!$K2468:$Y2468, "#N/A")=14,TRUE,FALSE))</f>
        <v>0</v>
      </c>
      <c r="P2477" t="b">
        <f>AND(COUNTIF('Master list(no salts, metals)'!P2468,"&lt;=1"),IF(COUNTIF('Master list(no salts, metals)'!$K2468:$Y2468, "#N/A")=14,TRUE,FALSE))</f>
        <v>0</v>
      </c>
      <c r="Q2477" t="b">
        <f>AND(COUNTIF('Master list(no salts, metals)'!Q2468,"&lt;=1"),IF(COUNTIF('Master list(no salts, metals)'!$K2468:$Y2468, "#N/A")=14,TRUE,FALSE))</f>
        <v>0</v>
      </c>
      <c r="R2477" t="b">
        <f>AND(COUNTIF('Master list(no salts, metals)'!R2468,"&lt;=1"),IF(COUNTIF('Master list(no salts, metals)'!$K2468:$Y2468, "#N/A")=14,TRUE,FALSE))</f>
        <v>0</v>
      </c>
      <c r="S2477" t="b">
        <f>AND(COUNTIF('Master list(no salts, metals)'!S2468,"&lt;=1"),IF(COUNTIF('Master list(no salts, metals)'!$K2468:$Y2468, "#N/A")=14,TRUE,FALSE))</f>
        <v>0</v>
      </c>
      <c r="T2477" t="b">
        <f>AND(COUNTIF('Master list(no salts, metals)'!T2468,"&lt;=1"),IF(COUNTIF('Master list(no salts, metals)'!$K2468:$Y2468, "#N/A")=14,TRUE,FALSE))</f>
        <v>0</v>
      </c>
      <c r="U2477" t="b">
        <f>AND(COUNTIF('Master list(no salts, metals)'!U2468,"&lt;=1"),IF(COUNTIF('Master list(no salts, metals)'!$K2468:$Y2468, "#N/A")=14,TRUE,FALSE))</f>
        <v>0</v>
      </c>
      <c r="V2477" t="b">
        <f>AND(COUNTIF('Master list(no salts, metals)'!V2468,"&lt;=1"),IF(COUNTIF('Master list(no salts, metals)'!$K2468:$Y2468, "#N/A")=14,TRUE,FALSE))</f>
        <v>0</v>
      </c>
      <c r="W2477" t="b">
        <f>AND(COUNTIF('Master list(no salts, metals)'!W2468,"&lt;=1"),IF(COUNTIF('Master list(no salts, metals)'!$K2468:$Y2468, "#N/A")=14,TRUE,FALSE))</f>
        <v>1</v>
      </c>
      <c r="X2477" t="b">
        <f>AND(COUNTIF('Master list(no salts, metals)'!X2468,"&lt;=1"),IF(COUNTIF('Master list(no salts, metals)'!$K2468:$Y2468, "#N/A")=14,TRUE,FALSE))</f>
        <v>0</v>
      </c>
      <c r="Y2477" t="b">
        <f>AND(COUNTIF('Master list(no salts, metals)'!Y2468,"&lt;=1"),IF(COUNTIF('Master list(no salts, metals)'!$K2468:$Y2468, "#N/A")=14,TRUE,FALSE))</f>
        <v>0</v>
      </c>
    </row>
    <row r="2478" spans="11:25" x14ac:dyDescent="0.25">
      <c r="K2478" t="b">
        <f>AND(COUNTIF('Master list(no salts, metals)'!K2469,"&lt;=1"),IF(COUNTIF('Master list(no salts, metals)'!$K2469:$Y2469, "#N/A")=14,TRUE,FALSE))</f>
        <v>0</v>
      </c>
      <c r="L2478" t="b">
        <f>AND(COUNTIF('Master list(no salts, metals)'!L2469,"&lt;=1"),IF(COUNTIF('Master list(no salts, metals)'!$K2469:$Y2469, "#N/A")=14,TRUE,FALSE))</f>
        <v>0</v>
      </c>
      <c r="M2478" t="b">
        <f>AND(COUNTIF('Master list(no salts, metals)'!M2469,"&lt;=1"),IF(COUNTIF('Master list(no salts, metals)'!$K2469:$Y2469, "#N/A")=14,TRUE,FALSE))</f>
        <v>0</v>
      </c>
      <c r="N2478" t="b">
        <f>AND(COUNTIF('Master list(no salts, metals)'!N2469,"&lt;=1"),IF(COUNTIF('Master list(no salts, metals)'!$K2469:$Y2469, "#N/A")=14,TRUE,FALSE))</f>
        <v>0</v>
      </c>
      <c r="O2478" t="b">
        <f>AND(COUNTIF('Master list(no salts, metals)'!O2469,"&lt;=1"),IF(COUNTIF('Master list(no salts, metals)'!$K2469:$Y2469, "#N/A")=14,TRUE,FALSE))</f>
        <v>0</v>
      </c>
      <c r="P2478" t="b">
        <f>AND(COUNTIF('Master list(no salts, metals)'!P2469,"&lt;=1"),IF(COUNTIF('Master list(no salts, metals)'!$K2469:$Y2469, "#N/A")=14,TRUE,FALSE))</f>
        <v>0</v>
      </c>
      <c r="Q2478" t="b">
        <f>AND(COUNTIF('Master list(no salts, metals)'!Q2469,"&lt;=1"),IF(COUNTIF('Master list(no salts, metals)'!$K2469:$Y2469, "#N/A")=14,TRUE,FALSE))</f>
        <v>0</v>
      </c>
      <c r="R2478" t="b">
        <f>AND(COUNTIF('Master list(no salts, metals)'!R2469,"&lt;=1"),IF(COUNTIF('Master list(no salts, metals)'!$K2469:$Y2469, "#N/A")=14,TRUE,FALSE))</f>
        <v>0</v>
      </c>
      <c r="S2478" t="b">
        <f>AND(COUNTIF('Master list(no salts, metals)'!S2469,"&lt;=1"),IF(COUNTIF('Master list(no salts, metals)'!$K2469:$Y2469, "#N/A")=14,TRUE,FALSE))</f>
        <v>0</v>
      </c>
      <c r="T2478" t="b">
        <f>AND(COUNTIF('Master list(no salts, metals)'!T2469,"&lt;=1"),IF(COUNTIF('Master list(no salts, metals)'!$K2469:$Y2469, "#N/A")=14,TRUE,FALSE))</f>
        <v>0</v>
      </c>
      <c r="U2478" t="b">
        <f>AND(COUNTIF('Master list(no salts, metals)'!U2469,"&lt;=1"),IF(COUNTIF('Master list(no salts, metals)'!$K2469:$Y2469, "#N/A")=14,TRUE,FALSE))</f>
        <v>0</v>
      </c>
      <c r="V2478" t="b">
        <f>AND(COUNTIF('Master list(no salts, metals)'!V2469,"&lt;=1"),IF(COUNTIF('Master list(no salts, metals)'!$K2469:$Y2469, "#N/A")=14,TRUE,FALSE))</f>
        <v>0</v>
      </c>
      <c r="W2478" t="b">
        <f>AND(COUNTIF('Master list(no salts, metals)'!W2469,"&lt;=1"),IF(COUNTIF('Master list(no salts, metals)'!$K2469:$Y2469, "#N/A")=14,TRUE,FALSE))</f>
        <v>0</v>
      </c>
      <c r="X2478" t="b">
        <f>AND(COUNTIF('Master list(no salts, metals)'!X2469,"&lt;=1"),IF(COUNTIF('Master list(no salts, metals)'!$K2469:$Y2469, "#N/A")=14,TRUE,FALSE))</f>
        <v>0</v>
      </c>
      <c r="Y2478" t="b">
        <f>AND(COUNTIF('Master list(no salts, metals)'!Y2469,"&lt;=1"),IF(COUNTIF('Master list(no salts, metals)'!$K2469:$Y2469, "#N/A")=14,TRUE,FALSE))</f>
        <v>0</v>
      </c>
    </row>
    <row r="2479" spans="11:25" x14ac:dyDescent="0.25">
      <c r="K2479" t="b">
        <f>AND(COUNTIF('Master list(no salts, metals)'!K2470,"&lt;=1"),IF(COUNTIF('Master list(no salts, metals)'!$K2470:$Y2470, "#N/A")=14,TRUE,FALSE))</f>
        <v>0</v>
      </c>
      <c r="L2479" t="b">
        <f>AND(COUNTIF('Master list(no salts, metals)'!L2470,"&lt;=1"),IF(COUNTIF('Master list(no salts, metals)'!$K2470:$Y2470, "#N/A")=14,TRUE,FALSE))</f>
        <v>0</v>
      </c>
      <c r="M2479" t="b">
        <f>AND(COUNTIF('Master list(no salts, metals)'!M2470,"&lt;=1"),IF(COUNTIF('Master list(no salts, metals)'!$K2470:$Y2470, "#N/A")=14,TRUE,FALSE))</f>
        <v>0</v>
      </c>
      <c r="N2479" t="b">
        <f>AND(COUNTIF('Master list(no salts, metals)'!N2470,"&lt;=1"),IF(COUNTIF('Master list(no salts, metals)'!$K2470:$Y2470, "#N/A")=14,TRUE,FALSE))</f>
        <v>0</v>
      </c>
      <c r="O2479" t="b">
        <f>AND(COUNTIF('Master list(no salts, metals)'!O2470,"&lt;=1"),IF(COUNTIF('Master list(no salts, metals)'!$K2470:$Y2470, "#N/A")=14,TRUE,FALSE))</f>
        <v>0</v>
      </c>
      <c r="P2479" t="b">
        <f>AND(COUNTIF('Master list(no salts, metals)'!P2470,"&lt;=1"),IF(COUNTIF('Master list(no salts, metals)'!$K2470:$Y2470, "#N/A")=14,TRUE,FALSE))</f>
        <v>0</v>
      </c>
      <c r="Q2479" t="b">
        <f>AND(COUNTIF('Master list(no salts, metals)'!Q2470,"&lt;=1"),IF(COUNTIF('Master list(no salts, metals)'!$K2470:$Y2470, "#N/A")=14,TRUE,FALSE))</f>
        <v>0</v>
      </c>
      <c r="R2479" t="b">
        <f>AND(COUNTIF('Master list(no salts, metals)'!R2470,"&lt;=1"),IF(COUNTIF('Master list(no salts, metals)'!$K2470:$Y2470, "#N/A")=14,TRUE,FALSE))</f>
        <v>0</v>
      </c>
      <c r="S2479" t="b">
        <f>AND(COUNTIF('Master list(no salts, metals)'!S2470,"&lt;=1"),IF(COUNTIF('Master list(no salts, metals)'!$K2470:$Y2470, "#N/A")=14,TRUE,FALSE))</f>
        <v>0</v>
      </c>
      <c r="T2479" t="b">
        <f>AND(COUNTIF('Master list(no salts, metals)'!T2470,"&lt;=1"),IF(COUNTIF('Master list(no salts, metals)'!$K2470:$Y2470, "#N/A")=14,TRUE,FALSE))</f>
        <v>1</v>
      </c>
      <c r="U2479" t="b">
        <f>AND(COUNTIF('Master list(no salts, metals)'!U2470,"&lt;=1"),IF(COUNTIF('Master list(no salts, metals)'!$K2470:$Y2470, "#N/A")=14,TRUE,FALSE))</f>
        <v>0</v>
      </c>
      <c r="V2479" t="b">
        <f>AND(COUNTIF('Master list(no salts, metals)'!V2470,"&lt;=1"),IF(COUNTIF('Master list(no salts, metals)'!$K2470:$Y2470, "#N/A")=14,TRUE,FALSE))</f>
        <v>0</v>
      </c>
      <c r="W2479" t="b">
        <f>AND(COUNTIF('Master list(no salts, metals)'!W2470,"&lt;=1"),IF(COUNTIF('Master list(no salts, metals)'!$K2470:$Y2470, "#N/A")=14,TRUE,FALSE))</f>
        <v>0</v>
      </c>
      <c r="X2479" t="b">
        <f>AND(COUNTIF('Master list(no salts, metals)'!X2470,"&lt;=1"),IF(COUNTIF('Master list(no salts, metals)'!$K2470:$Y2470, "#N/A")=14,TRUE,FALSE))</f>
        <v>0</v>
      </c>
      <c r="Y2479" t="b">
        <f>AND(COUNTIF('Master list(no salts, metals)'!Y2470,"&lt;=1"),IF(COUNTIF('Master list(no salts, metals)'!$K2470:$Y2470, "#N/A")=14,TRUE,FALSE))</f>
        <v>0</v>
      </c>
    </row>
    <row r="2480" spans="11:25" x14ac:dyDescent="0.25">
      <c r="K2480" t="b">
        <f>AND(COUNTIF('Master list(no salts, metals)'!K2471,"&lt;=1"),IF(COUNTIF('Master list(no salts, metals)'!$K2471:$Y2471, "#N/A")=14,TRUE,FALSE))</f>
        <v>0</v>
      </c>
      <c r="L2480" t="b">
        <f>AND(COUNTIF('Master list(no salts, metals)'!L2471,"&lt;=1"),IF(COUNTIF('Master list(no salts, metals)'!$K2471:$Y2471, "#N/A")=14,TRUE,FALSE))</f>
        <v>0</v>
      </c>
      <c r="M2480" t="b">
        <f>AND(COUNTIF('Master list(no salts, metals)'!M2471,"&lt;=1"),IF(COUNTIF('Master list(no salts, metals)'!$K2471:$Y2471, "#N/A")=14,TRUE,FALSE))</f>
        <v>0</v>
      </c>
      <c r="N2480" t="b">
        <f>AND(COUNTIF('Master list(no salts, metals)'!N2471,"&lt;=1"),IF(COUNTIF('Master list(no salts, metals)'!$K2471:$Y2471, "#N/A")=14,TRUE,FALSE))</f>
        <v>0</v>
      </c>
      <c r="O2480" t="b">
        <f>AND(COUNTIF('Master list(no salts, metals)'!O2471,"&lt;=1"),IF(COUNTIF('Master list(no salts, metals)'!$K2471:$Y2471, "#N/A")=14,TRUE,FALSE))</f>
        <v>0</v>
      </c>
      <c r="P2480" t="b">
        <f>AND(COUNTIF('Master list(no salts, metals)'!P2471,"&lt;=1"),IF(COUNTIF('Master list(no salts, metals)'!$K2471:$Y2471, "#N/A")=14,TRUE,FALSE))</f>
        <v>0</v>
      </c>
      <c r="Q2480" t="b">
        <f>AND(COUNTIF('Master list(no salts, metals)'!Q2471,"&lt;=1"),IF(COUNTIF('Master list(no salts, metals)'!$K2471:$Y2471, "#N/A")=14,TRUE,FALSE))</f>
        <v>0</v>
      </c>
      <c r="R2480" t="b">
        <f>AND(COUNTIF('Master list(no salts, metals)'!R2471,"&lt;=1"),IF(COUNTIF('Master list(no salts, metals)'!$K2471:$Y2471, "#N/A")=14,TRUE,FALSE))</f>
        <v>0</v>
      </c>
      <c r="S2480" t="b">
        <f>AND(COUNTIF('Master list(no salts, metals)'!S2471,"&lt;=1"),IF(COUNTIF('Master list(no salts, metals)'!$K2471:$Y2471, "#N/A")=14,TRUE,FALSE))</f>
        <v>0</v>
      </c>
      <c r="T2480" t="b">
        <f>AND(COUNTIF('Master list(no salts, metals)'!T2471,"&lt;=1"),IF(COUNTIF('Master list(no salts, metals)'!$K2471:$Y2471, "#N/A")=14,TRUE,FALSE))</f>
        <v>0</v>
      </c>
      <c r="U2480" t="b">
        <f>AND(COUNTIF('Master list(no salts, metals)'!U2471,"&lt;=1"),IF(COUNTIF('Master list(no salts, metals)'!$K2471:$Y2471, "#N/A")=14,TRUE,FALSE))</f>
        <v>0</v>
      </c>
      <c r="V2480" t="b">
        <f>AND(COUNTIF('Master list(no salts, metals)'!V2471,"&lt;=1"),IF(COUNTIF('Master list(no salts, metals)'!$K2471:$Y2471, "#N/A")=14,TRUE,FALSE))</f>
        <v>0</v>
      </c>
      <c r="W2480" t="b">
        <f>AND(COUNTIF('Master list(no salts, metals)'!W2471,"&lt;=1"),IF(COUNTIF('Master list(no salts, metals)'!$K2471:$Y2471, "#N/A")=14,TRUE,FALSE))</f>
        <v>0</v>
      </c>
      <c r="X2480" t="b">
        <f>AND(COUNTIF('Master list(no salts, metals)'!X2471,"&lt;=1"),IF(COUNTIF('Master list(no salts, metals)'!$K2471:$Y2471, "#N/A")=14,TRUE,FALSE))</f>
        <v>0</v>
      </c>
      <c r="Y2480" t="b">
        <f>AND(COUNTIF('Master list(no salts, metals)'!Y2471,"&lt;=1"),IF(COUNTIF('Master list(no salts, metals)'!$K2471:$Y2471, "#N/A")=14,TRUE,FALSE))</f>
        <v>0</v>
      </c>
    </row>
    <row r="2481" spans="11:25" x14ac:dyDescent="0.25">
      <c r="K2481" t="b">
        <f>AND(COUNTIF('Master list(no salts, metals)'!K2472,"&lt;=1"),IF(COUNTIF('Master list(no salts, metals)'!$K2472:$Y2472, "#N/A")=14,TRUE,FALSE))</f>
        <v>0</v>
      </c>
      <c r="L2481" t="b">
        <f>AND(COUNTIF('Master list(no salts, metals)'!L2472,"&lt;=1"),IF(COUNTIF('Master list(no salts, metals)'!$K2472:$Y2472, "#N/A")=14,TRUE,FALSE))</f>
        <v>0</v>
      </c>
      <c r="M2481" t="b">
        <f>AND(COUNTIF('Master list(no salts, metals)'!M2472,"&lt;=1"),IF(COUNTIF('Master list(no salts, metals)'!$K2472:$Y2472, "#N/A")=14,TRUE,FALSE))</f>
        <v>0</v>
      </c>
      <c r="N2481" t="b">
        <f>AND(COUNTIF('Master list(no salts, metals)'!N2472,"&lt;=1"),IF(COUNTIF('Master list(no salts, metals)'!$K2472:$Y2472, "#N/A")=14,TRUE,FALSE))</f>
        <v>0</v>
      </c>
      <c r="O2481" t="b">
        <f>AND(COUNTIF('Master list(no salts, metals)'!O2472,"&lt;=1"),IF(COUNTIF('Master list(no salts, metals)'!$K2472:$Y2472, "#N/A")=14,TRUE,FALSE))</f>
        <v>0</v>
      </c>
      <c r="P2481" t="b">
        <f>AND(COUNTIF('Master list(no salts, metals)'!P2472,"&lt;=1"),IF(COUNTIF('Master list(no salts, metals)'!$K2472:$Y2472, "#N/A")=14,TRUE,FALSE))</f>
        <v>0</v>
      </c>
      <c r="Q2481" t="b">
        <f>AND(COUNTIF('Master list(no salts, metals)'!Q2472,"&lt;=1"),IF(COUNTIF('Master list(no salts, metals)'!$K2472:$Y2472, "#N/A")=14,TRUE,FALSE))</f>
        <v>0</v>
      </c>
      <c r="R2481" t="b">
        <f>AND(COUNTIF('Master list(no salts, metals)'!R2472,"&lt;=1"),IF(COUNTIF('Master list(no salts, metals)'!$K2472:$Y2472, "#N/A")=14,TRUE,FALSE))</f>
        <v>0</v>
      </c>
      <c r="S2481" t="b">
        <f>AND(COUNTIF('Master list(no salts, metals)'!S2472,"&lt;=1"),IF(COUNTIF('Master list(no salts, metals)'!$K2472:$Y2472, "#N/A")=14,TRUE,FALSE))</f>
        <v>0</v>
      </c>
      <c r="T2481" t="b">
        <f>AND(COUNTIF('Master list(no salts, metals)'!T2472,"&lt;=1"),IF(COUNTIF('Master list(no salts, metals)'!$K2472:$Y2472, "#N/A")=14,TRUE,FALSE))</f>
        <v>1</v>
      </c>
      <c r="U2481" t="b">
        <f>AND(COUNTIF('Master list(no salts, metals)'!U2472,"&lt;=1"),IF(COUNTIF('Master list(no salts, metals)'!$K2472:$Y2472, "#N/A")=14,TRUE,FALSE))</f>
        <v>0</v>
      </c>
      <c r="V2481" t="b">
        <f>AND(COUNTIF('Master list(no salts, metals)'!V2472,"&lt;=1"),IF(COUNTIF('Master list(no salts, metals)'!$K2472:$Y2472, "#N/A")=14,TRUE,FALSE))</f>
        <v>0</v>
      </c>
      <c r="W2481" t="b">
        <f>AND(COUNTIF('Master list(no salts, metals)'!W2472,"&lt;=1"),IF(COUNTIF('Master list(no salts, metals)'!$K2472:$Y2472, "#N/A")=14,TRUE,FALSE))</f>
        <v>0</v>
      </c>
      <c r="X2481" t="b">
        <f>AND(COUNTIF('Master list(no salts, metals)'!X2472,"&lt;=1"),IF(COUNTIF('Master list(no salts, metals)'!$K2472:$Y2472, "#N/A")=14,TRUE,FALSE))</f>
        <v>0</v>
      </c>
      <c r="Y2481" t="b">
        <f>AND(COUNTIF('Master list(no salts, metals)'!Y2472,"&lt;=1"),IF(COUNTIF('Master list(no salts, metals)'!$K2472:$Y2472, "#N/A")=14,TRUE,FALSE))</f>
        <v>0</v>
      </c>
    </row>
    <row r="2482" spans="11:25" x14ac:dyDescent="0.25">
      <c r="K2482" t="b">
        <f>AND(COUNTIF('Master list(no salts, metals)'!K2473,"&lt;=1"),IF(COUNTIF('Master list(no salts, metals)'!$K2473:$Y2473, "#N/A")=14,TRUE,FALSE))</f>
        <v>0</v>
      </c>
      <c r="L2482" t="b">
        <f>AND(COUNTIF('Master list(no salts, metals)'!L2473,"&lt;=1"),IF(COUNTIF('Master list(no salts, metals)'!$K2473:$Y2473, "#N/A")=14,TRUE,FALSE))</f>
        <v>0</v>
      </c>
      <c r="M2482" t="b">
        <f>AND(COUNTIF('Master list(no salts, metals)'!M2473,"&lt;=1"),IF(COUNTIF('Master list(no salts, metals)'!$K2473:$Y2473, "#N/A")=14,TRUE,FALSE))</f>
        <v>0</v>
      </c>
      <c r="N2482" t="b">
        <f>AND(COUNTIF('Master list(no salts, metals)'!N2473,"&lt;=1"),IF(COUNTIF('Master list(no salts, metals)'!$K2473:$Y2473, "#N/A")=14,TRUE,FALSE))</f>
        <v>0</v>
      </c>
      <c r="O2482" t="b">
        <f>AND(COUNTIF('Master list(no salts, metals)'!O2473,"&lt;=1"),IF(COUNTIF('Master list(no salts, metals)'!$K2473:$Y2473, "#N/A")=14,TRUE,FALSE))</f>
        <v>0</v>
      </c>
      <c r="P2482" t="b">
        <f>AND(COUNTIF('Master list(no salts, metals)'!P2473,"&lt;=1"),IF(COUNTIF('Master list(no salts, metals)'!$K2473:$Y2473, "#N/A")=14,TRUE,FALSE))</f>
        <v>0</v>
      </c>
      <c r="Q2482" t="b">
        <f>AND(COUNTIF('Master list(no salts, metals)'!Q2473,"&lt;=1"),IF(COUNTIF('Master list(no salts, metals)'!$K2473:$Y2473, "#N/A")=14,TRUE,FALSE))</f>
        <v>0</v>
      </c>
      <c r="R2482" t="b">
        <f>AND(COUNTIF('Master list(no salts, metals)'!R2473,"&lt;=1"),IF(COUNTIF('Master list(no salts, metals)'!$K2473:$Y2473, "#N/A")=14,TRUE,FALSE))</f>
        <v>0</v>
      </c>
      <c r="S2482" t="b">
        <f>AND(COUNTIF('Master list(no salts, metals)'!S2473,"&lt;=1"),IF(COUNTIF('Master list(no salts, metals)'!$K2473:$Y2473, "#N/A")=14,TRUE,FALSE))</f>
        <v>0</v>
      </c>
      <c r="T2482" t="b">
        <f>AND(COUNTIF('Master list(no salts, metals)'!T2473,"&lt;=1"),IF(COUNTIF('Master list(no salts, metals)'!$K2473:$Y2473, "#N/A")=14,TRUE,FALSE))</f>
        <v>0</v>
      </c>
      <c r="U2482" t="b">
        <f>AND(COUNTIF('Master list(no salts, metals)'!U2473,"&lt;=1"),IF(COUNTIF('Master list(no salts, metals)'!$K2473:$Y2473, "#N/A")=14,TRUE,FALSE))</f>
        <v>0</v>
      </c>
      <c r="V2482" t="b">
        <f>AND(COUNTIF('Master list(no salts, metals)'!V2473,"&lt;=1"),IF(COUNTIF('Master list(no salts, metals)'!$K2473:$Y2473, "#N/A")=14,TRUE,FALSE))</f>
        <v>0</v>
      </c>
      <c r="W2482" t="b">
        <f>AND(COUNTIF('Master list(no salts, metals)'!W2473,"&lt;=1"),IF(COUNTIF('Master list(no salts, metals)'!$K2473:$Y2473, "#N/A")=14,TRUE,FALSE))</f>
        <v>1</v>
      </c>
      <c r="X2482" t="b">
        <f>AND(COUNTIF('Master list(no salts, metals)'!X2473,"&lt;=1"),IF(COUNTIF('Master list(no salts, metals)'!$K2473:$Y2473, "#N/A")=14,TRUE,FALSE))</f>
        <v>0</v>
      </c>
      <c r="Y2482" t="b">
        <f>AND(COUNTIF('Master list(no salts, metals)'!Y2473,"&lt;=1"),IF(COUNTIF('Master list(no salts, metals)'!$K2473:$Y2473, "#N/A")=14,TRUE,FALSE))</f>
        <v>0</v>
      </c>
    </row>
    <row r="2483" spans="11:25" x14ac:dyDescent="0.25">
      <c r="K2483" t="b">
        <f>AND(COUNTIF('Master list(no salts, metals)'!K2474,"&lt;=1"),IF(COUNTIF('Master list(no salts, metals)'!$K2474:$Y2474, "#N/A")=14,TRUE,FALSE))</f>
        <v>0</v>
      </c>
      <c r="L2483" t="b">
        <f>AND(COUNTIF('Master list(no salts, metals)'!L2474,"&lt;=1"),IF(COUNTIF('Master list(no salts, metals)'!$K2474:$Y2474, "#N/A")=14,TRUE,FALSE))</f>
        <v>0</v>
      </c>
      <c r="M2483" t="b">
        <f>AND(COUNTIF('Master list(no salts, metals)'!M2474,"&lt;=1"),IF(COUNTIF('Master list(no salts, metals)'!$K2474:$Y2474, "#N/A")=14,TRUE,FALSE))</f>
        <v>0</v>
      </c>
      <c r="N2483" t="b">
        <f>AND(COUNTIF('Master list(no salts, metals)'!N2474,"&lt;=1"),IF(COUNTIF('Master list(no salts, metals)'!$K2474:$Y2474, "#N/A")=14,TRUE,FALSE))</f>
        <v>0</v>
      </c>
      <c r="O2483" t="b">
        <f>AND(COUNTIF('Master list(no salts, metals)'!O2474,"&lt;=1"),IF(COUNTIF('Master list(no salts, metals)'!$K2474:$Y2474, "#N/A")=14,TRUE,FALSE))</f>
        <v>0</v>
      </c>
      <c r="P2483" t="b">
        <f>AND(COUNTIF('Master list(no salts, metals)'!P2474,"&lt;=1"),IF(COUNTIF('Master list(no salts, metals)'!$K2474:$Y2474, "#N/A")=14,TRUE,FALSE))</f>
        <v>0</v>
      </c>
      <c r="Q2483" t="b">
        <f>AND(COUNTIF('Master list(no salts, metals)'!Q2474,"&lt;=1"),IF(COUNTIF('Master list(no salts, metals)'!$K2474:$Y2474, "#N/A")=14,TRUE,FALSE))</f>
        <v>0</v>
      </c>
      <c r="R2483" t="b">
        <f>AND(COUNTIF('Master list(no salts, metals)'!R2474,"&lt;=1"),IF(COUNTIF('Master list(no salts, metals)'!$K2474:$Y2474, "#N/A")=14,TRUE,FALSE))</f>
        <v>0</v>
      </c>
      <c r="S2483" t="b">
        <f>AND(COUNTIF('Master list(no salts, metals)'!S2474,"&lt;=1"),IF(COUNTIF('Master list(no salts, metals)'!$K2474:$Y2474, "#N/A")=14,TRUE,FALSE))</f>
        <v>0</v>
      </c>
      <c r="T2483" t="b">
        <f>AND(COUNTIF('Master list(no salts, metals)'!T2474,"&lt;=1"),IF(COUNTIF('Master list(no salts, metals)'!$K2474:$Y2474, "#N/A")=14,TRUE,FALSE))</f>
        <v>1</v>
      </c>
      <c r="U2483" t="b">
        <f>AND(COUNTIF('Master list(no salts, metals)'!U2474,"&lt;=1"),IF(COUNTIF('Master list(no salts, metals)'!$K2474:$Y2474, "#N/A")=14,TRUE,FALSE))</f>
        <v>0</v>
      </c>
      <c r="V2483" t="b">
        <f>AND(COUNTIF('Master list(no salts, metals)'!V2474,"&lt;=1"),IF(COUNTIF('Master list(no salts, metals)'!$K2474:$Y2474, "#N/A")=14,TRUE,FALSE))</f>
        <v>0</v>
      </c>
      <c r="W2483" t="b">
        <f>AND(COUNTIF('Master list(no salts, metals)'!W2474,"&lt;=1"),IF(COUNTIF('Master list(no salts, metals)'!$K2474:$Y2474, "#N/A")=14,TRUE,FALSE))</f>
        <v>0</v>
      </c>
      <c r="X2483" t="b">
        <f>AND(COUNTIF('Master list(no salts, metals)'!X2474,"&lt;=1"),IF(COUNTIF('Master list(no salts, metals)'!$K2474:$Y2474, "#N/A")=14,TRUE,FALSE))</f>
        <v>0</v>
      </c>
      <c r="Y2483" t="b">
        <f>AND(COUNTIF('Master list(no salts, metals)'!Y2474,"&lt;=1"),IF(COUNTIF('Master list(no salts, metals)'!$K2474:$Y2474, "#N/A")=14,TRUE,FALSE))</f>
        <v>0</v>
      </c>
    </row>
    <row r="2484" spans="11:25" x14ac:dyDescent="0.25">
      <c r="K2484" t="b">
        <f>AND(COUNTIF('Master list(no salts, metals)'!K2475,"&lt;=1"),IF(COUNTIF('Master list(no salts, metals)'!$K2475:$Y2475, "#N/A")=14,TRUE,FALSE))</f>
        <v>0</v>
      </c>
      <c r="L2484" t="b">
        <f>AND(COUNTIF('Master list(no salts, metals)'!L2475,"&lt;=1"),IF(COUNTIF('Master list(no salts, metals)'!$K2475:$Y2475, "#N/A")=14,TRUE,FALSE))</f>
        <v>0</v>
      </c>
      <c r="M2484" t="b">
        <f>AND(COUNTIF('Master list(no salts, metals)'!M2475,"&lt;=1"),IF(COUNTIF('Master list(no salts, metals)'!$K2475:$Y2475, "#N/A")=14,TRUE,FALSE))</f>
        <v>0</v>
      </c>
      <c r="N2484" t="b">
        <f>AND(COUNTIF('Master list(no salts, metals)'!N2475,"&lt;=1"),IF(COUNTIF('Master list(no salts, metals)'!$K2475:$Y2475, "#N/A")=14,TRUE,FALSE))</f>
        <v>0</v>
      </c>
      <c r="O2484" t="b">
        <f>AND(COUNTIF('Master list(no salts, metals)'!O2475,"&lt;=1"),IF(COUNTIF('Master list(no salts, metals)'!$K2475:$Y2475, "#N/A")=14,TRUE,FALSE))</f>
        <v>0</v>
      </c>
      <c r="P2484" t="b">
        <f>AND(COUNTIF('Master list(no salts, metals)'!P2475,"&lt;=1"),IF(COUNTIF('Master list(no salts, metals)'!$K2475:$Y2475, "#N/A")=14,TRUE,FALSE))</f>
        <v>0</v>
      </c>
      <c r="Q2484" t="b">
        <f>AND(COUNTIF('Master list(no salts, metals)'!Q2475,"&lt;=1"),IF(COUNTIF('Master list(no salts, metals)'!$K2475:$Y2475, "#N/A")=14,TRUE,FALSE))</f>
        <v>0</v>
      </c>
      <c r="R2484" t="b">
        <f>AND(COUNTIF('Master list(no salts, metals)'!R2475,"&lt;=1"),IF(COUNTIF('Master list(no salts, metals)'!$K2475:$Y2475, "#N/A")=14,TRUE,FALSE))</f>
        <v>0</v>
      </c>
      <c r="S2484" t="b">
        <f>AND(COUNTIF('Master list(no salts, metals)'!S2475,"&lt;=1"),IF(COUNTIF('Master list(no salts, metals)'!$K2475:$Y2475, "#N/A")=14,TRUE,FALSE))</f>
        <v>0</v>
      </c>
      <c r="T2484" t="b">
        <f>AND(COUNTIF('Master list(no salts, metals)'!T2475,"&lt;=1"),IF(COUNTIF('Master list(no salts, metals)'!$K2475:$Y2475, "#N/A")=14,TRUE,FALSE))</f>
        <v>0</v>
      </c>
      <c r="U2484" t="b">
        <f>AND(COUNTIF('Master list(no salts, metals)'!U2475,"&lt;=1"),IF(COUNTIF('Master list(no salts, metals)'!$K2475:$Y2475, "#N/A")=14,TRUE,FALSE))</f>
        <v>0</v>
      </c>
      <c r="V2484" t="b">
        <f>AND(COUNTIF('Master list(no salts, metals)'!V2475,"&lt;=1"),IF(COUNTIF('Master list(no salts, metals)'!$K2475:$Y2475, "#N/A")=14,TRUE,FALSE))</f>
        <v>0</v>
      </c>
      <c r="W2484" t="b">
        <f>AND(COUNTIF('Master list(no salts, metals)'!W2475,"&lt;=1"),IF(COUNTIF('Master list(no salts, metals)'!$K2475:$Y2475, "#N/A")=14,TRUE,FALSE))</f>
        <v>0</v>
      </c>
      <c r="X2484" t="b">
        <f>AND(COUNTIF('Master list(no salts, metals)'!X2475,"&lt;=1"),IF(COUNTIF('Master list(no salts, metals)'!$K2475:$Y2475, "#N/A")=14,TRUE,FALSE))</f>
        <v>1</v>
      </c>
      <c r="Y2484" t="b">
        <f>AND(COUNTIF('Master list(no salts, metals)'!Y2475,"&lt;=1"),IF(COUNTIF('Master list(no salts, metals)'!$K2475:$Y2475, "#N/A")=14,TRUE,FALSE))</f>
        <v>0</v>
      </c>
    </row>
    <row r="2485" spans="11:25" x14ac:dyDescent="0.25">
      <c r="K2485" t="b">
        <f>AND(COUNTIF('Master list(no salts, metals)'!K2476,"&lt;=1"),IF(COUNTIF('Master list(no salts, metals)'!$K2476:$Y2476, "#N/A")=14,TRUE,FALSE))</f>
        <v>0</v>
      </c>
      <c r="L2485" t="b">
        <f>AND(COUNTIF('Master list(no salts, metals)'!L2476,"&lt;=1"),IF(COUNTIF('Master list(no salts, metals)'!$K2476:$Y2476, "#N/A")=14,TRUE,FALSE))</f>
        <v>0</v>
      </c>
      <c r="M2485" t="b">
        <f>AND(COUNTIF('Master list(no salts, metals)'!M2476,"&lt;=1"),IF(COUNTIF('Master list(no salts, metals)'!$K2476:$Y2476, "#N/A")=14,TRUE,FALSE))</f>
        <v>0</v>
      </c>
      <c r="N2485" t="b">
        <f>AND(COUNTIF('Master list(no salts, metals)'!N2476,"&lt;=1"),IF(COUNTIF('Master list(no salts, metals)'!$K2476:$Y2476, "#N/A")=14,TRUE,FALSE))</f>
        <v>0</v>
      </c>
      <c r="O2485" t="b">
        <f>AND(COUNTIF('Master list(no salts, metals)'!O2476,"&lt;=1"),IF(COUNTIF('Master list(no salts, metals)'!$K2476:$Y2476, "#N/A")=14,TRUE,FALSE))</f>
        <v>0</v>
      </c>
      <c r="P2485" t="b">
        <f>AND(COUNTIF('Master list(no salts, metals)'!P2476,"&lt;=1"),IF(COUNTIF('Master list(no salts, metals)'!$K2476:$Y2476, "#N/A")=14,TRUE,FALSE))</f>
        <v>0</v>
      </c>
      <c r="Q2485" t="b">
        <f>AND(COUNTIF('Master list(no salts, metals)'!Q2476,"&lt;=1"),IF(COUNTIF('Master list(no salts, metals)'!$K2476:$Y2476, "#N/A")=14,TRUE,FALSE))</f>
        <v>0</v>
      </c>
      <c r="R2485" t="b">
        <f>AND(COUNTIF('Master list(no salts, metals)'!R2476,"&lt;=1"),IF(COUNTIF('Master list(no salts, metals)'!$K2476:$Y2476, "#N/A")=14,TRUE,FALSE))</f>
        <v>0</v>
      </c>
      <c r="S2485" t="b">
        <f>AND(COUNTIF('Master list(no salts, metals)'!S2476,"&lt;=1"),IF(COUNTIF('Master list(no salts, metals)'!$K2476:$Y2476, "#N/A")=14,TRUE,FALSE))</f>
        <v>0</v>
      </c>
      <c r="T2485" t="b">
        <f>AND(COUNTIF('Master list(no salts, metals)'!T2476,"&lt;=1"),IF(COUNTIF('Master list(no salts, metals)'!$K2476:$Y2476, "#N/A")=14,TRUE,FALSE))</f>
        <v>0</v>
      </c>
      <c r="U2485" t="b">
        <f>AND(COUNTIF('Master list(no salts, metals)'!U2476,"&lt;=1"),IF(COUNTIF('Master list(no salts, metals)'!$K2476:$Y2476, "#N/A")=14,TRUE,FALSE))</f>
        <v>0</v>
      </c>
      <c r="V2485" t="b">
        <f>AND(COUNTIF('Master list(no salts, metals)'!V2476,"&lt;=1"),IF(COUNTIF('Master list(no salts, metals)'!$K2476:$Y2476, "#N/A")=14,TRUE,FALSE))</f>
        <v>0</v>
      </c>
      <c r="W2485" t="b">
        <f>AND(COUNTIF('Master list(no salts, metals)'!W2476,"&lt;=1"),IF(COUNTIF('Master list(no salts, metals)'!$K2476:$Y2476, "#N/A")=14,TRUE,FALSE))</f>
        <v>0</v>
      </c>
      <c r="X2485" t="b">
        <f>AND(COUNTIF('Master list(no salts, metals)'!X2476,"&lt;=1"),IF(COUNTIF('Master list(no salts, metals)'!$K2476:$Y2476, "#N/A")=14,TRUE,FALSE))</f>
        <v>0</v>
      </c>
      <c r="Y2485" t="b">
        <f>AND(COUNTIF('Master list(no salts, metals)'!Y2476,"&lt;=1"),IF(COUNTIF('Master list(no salts, metals)'!$K2476:$Y2476, "#N/A")=14,TRUE,FALSE))</f>
        <v>0</v>
      </c>
    </row>
    <row r="2486" spans="11:25" x14ac:dyDescent="0.25">
      <c r="K2486" t="b">
        <f>AND(COUNTIF('Master list(no salts, metals)'!K2477,"&lt;=1"),IF(COUNTIF('Master list(no salts, metals)'!$K2477:$Y2477, "#N/A")=14,TRUE,FALSE))</f>
        <v>0</v>
      </c>
      <c r="L2486" t="b">
        <f>AND(COUNTIF('Master list(no salts, metals)'!L2477,"&lt;=1"),IF(COUNTIF('Master list(no salts, metals)'!$K2477:$Y2477, "#N/A")=14,TRUE,FALSE))</f>
        <v>0</v>
      </c>
      <c r="M2486" t="b">
        <f>AND(COUNTIF('Master list(no salts, metals)'!M2477,"&lt;=1"),IF(COUNTIF('Master list(no salts, metals)'!$K2477:$Y2477, "#N/A")=14,TRUE,FALSE))</f>
        <v>0</v>
      </c>
      <c r="N2486" t="b">
        <f>AND(COUNTIF('Master list(no salts, metals)'!N2477,"&lt;=1"),IF(COUNTIF('Master list(no salts, metals)'!$K2477:$Y2477, "#N/A")=14,TRUE,FALSE))</f>
        <v>0</v>
      </c>
      <c r="O2486" t="b">
        <f>AND(COUNTIF('Master list(no salts, metals)'!O2477,"&lt;=1"),IF(COUNTIF('Master list(no salts, metals)'!$K2477:$Y2477, "#N/A")=14,TRUE,FALSE))</f>
        <v>0</v>
      </c>
      <c r="P2486" t="b">
        <f>AND(COUNTIF('Master list(no salts, metals)'!P2477,"&lt;=1"),IF(COUNTIF('Master list(no salts, metals)'!$K2477:$Y2477, "#N/A")=14,TRUE,FALSE))</f>
        <v>0</v>
      </c>
      <c r="Q2486" t="b">
        <f>AND(COUNTIF('Master list(no salts, metals)'!Q2477,"&lt;=1"),IF(COUNTIF('Master list(no salts, metals)'!$K2477:$Y2477, "#N/A")=14,TRUE,FALSE))</f>
        <v>0</v>
      </c>
      <c r="R2486" t="b">
        <f>AND(COUNTIF('Master list(no salts, metals)'!R2477,"&lt;=1"),IF(COUNTIF('Master list(no salts, metals)'!$K2477:$Y2477, "#N/A")=14,TRUE,FALSE))</f>
        <v>0</v>
      </c>
      <c r="S2486" t="b">
        <f>AND(COUNTIF('Master list(no salts, metals)'!S2477,"&lt;=1"),IF(COUNTIF('Master list(no salts, metals)'!$K2477:$Y2477, "#N/A")=14,TRUE,FALSE))</f>
        <v>0</v>
      </c>
      <c r="T2486" t="b">
        <f>AND(COUNTIF('Master list(no salts, metals)'!T2477,"&lt;=1"),IF(COUNTIF('Master list(no salts, metals)'!$K2477:$Y2477, "#N/A")=14,TRUE,FALSE))</f>
        <v>0</v>
      </c>
      <c r="U2486" t="b">
        <f>AND(COUNTIF('Master list(no salts, metals)'!U2477,"&lt;=1"),IF(COUNTIF('Master list(no salts, metals)'!$K2477:$Y2477, "#N/A")=14,TRUE,FALSE))</f>
        <v>0</v>
      </c>
      <c r="V2486" t="b">
        <f>AND(COUNTIF('Master list(no salts, metals)'!V2477,"&lt;=1"),IF(COUNTIF('Master list(no salts, metals)'!$K2477:$Y2477, "#N/A")=14,TRUE,FALSE))</f>
        <v>0</v>
      </c>
      <c r="W2486" t="b">
        <f>AND(COUNTIF('Master list(no salts, metals)'!W2477,"&lt;=1"),IF(COUNTIF('Master list(no salts, metals)'!$K2477:$Y2477, "#N/A")=14,TRUE,FALSE))</f>
        <v>0</v>
      </c>
      <c r="X2486" t="b">
        <f>AND(COUNTIF('Master list(no salts, metals)'!X2477,"&lt;=1"),IF(COUNTIF('Master list(no salts, metals)'!$K2477:$Y2477, "#N/A")=14,TRUE,FALSE))</f>
        <v>0</v>
      </c>
      <c r="Y2486" t="b">
        <f>AND(COUNTIF('Master list(no salts, metals)'!Y2477,"&lt;=1"),IF(COUNTIF('Master list(no salts, metals)'!$K2477:$Y2477, "#N/A")=14,TRUE,FALSE))</f>
        <v>0</v>
      </c>
    </row>
    <row r="2487" spans="11:25" x14ac:dyDescent="0.25">
      <c r="K2487" t="b">
        <f>AND(COUNTIF('Master list(no salts, metals)'!K2478,"&lt;=1"),IF(COUNTIF('Master list(no salts, metals)'!$K2478:$Y2478, "#N/A")=14,TRUE,FALSE))</f>
        <v>0</v>
      </c>
      <c r="L2487" t="b">
        <f>AND(COUNTIF('Master list(no salts, metals)'!L2478,"&lt;=1"),IF(COUNTIF('Master list(no salts, metals)'!$K2478:$Y2478, "#N/A")=14,TRUE,FALSE))</f>
        <v>0</v>
      </c>
      <c r="M2487" t="b">
        <f>AND(COUNTIF('Master list(no salts, metals)'!M2478,"&lt;=1"),IF(COUNTIF('Master list(no salts, metals)'!$K2478:$Y2478, "#N/A")=14,TRUE,FALSE))</f>
        <v>0</v>
      </c>
      <c r="N2487" t="b">
        <f>AND(COUNTIF('Master list(no salts, metals)'!N2478,"&lt;=1"),IF(COUNTIF('Master list(no salts, metals)'!$K2478:$Y2478, "#N/A")=14,TRUE,FALSE))</f>
        <v>0</v>
      </c>
      <c r="O2487" t="b">
        <f>AND(COUNTIF('Master list(no salts, metals)'!O2478,"&lt;=1"),IF(COUNTIF('Master list(no salts, metals)'!$K2478:$Y2478, "#N/A")=14,TRUE,FALSE))</f>
        <v>0</v>
      </c>
      <c r="P2487" t="b">
        <f>AND(COUNTIF('Master list(no salts, metals)'!P2478,"&lt;=1"),IF(COUNTIF('Master list(no salts, metals)'!$K2478:$Y2478, "#N/A")=14,TRUE,FALSE))</f>
        <v>0</v>
      </c>
      <c r="Q2487" t="b">
        <f>AND(COUNTIF('Master list(no salts, metals)'!Q2478,"&lt;=1"),IF(COUNTIF('Master list(no salts, metals)'!$K2478:$Y2478, "#N/A")=14,TRUE,FALSE))</f>
        <v>0</v>
      </c>
      <c r="R2487" t="b">
        <f>AND(COUNTIF('Master list(no salts, metals)'!R2478,"&lt;=1"),IF(COUNTIF('Master list(no salts, metals)'!$K2478:$Y2478, "#N/A")=14,TRUE,FALSE))</f>
        <v>0</v>
      </c>
      <c r="S2487" t="b">
        <f>AND(COUNTIF('Master list(no salts, metals)'!S2478,"&lt;=1"),IF(COUNTIF('Master list(no salts, metals)'!$K2478:$Y2478, "#N/A")=14,TRUE,FALSE))</f>
        <v>0</v>
      </c>
      <c r="T2487" t="b">
        <f>AND(COUNTIF('Master list(no salts, metals)'!T2478,"&lt;=1"),IF(COUNTIF('Master list(no salts, metals)'!$K2478:$Y2478, "#N/A")=14,TRUE,FALSE))</f>
        <v>0</v>
      </c>
      <c r="U2487" t="b">
        <f>AND(COUNTIF('Master list(no salts, metals)'!U2478,"&lt;=1"),IF(COUNTIF('Master list(no salts, metals)'!$K2478:$Y2478, "#N/A")=14,TRUE,FALSE))</f>
        <v>0</v>
      </c>
      <c r="V2487" t="b">
        <f>AND(COUNTIF('Master list(no salts, metals)'!V2478,"&lt;=1"),IF(COUNTIF('Master list(no salts, metals)'!$K2478:$Y2478, "#N/A")=14,TRUE,FALSE))</f>
        <v>0</v>
      </c>
      <c r="W2487" t="b">
        <f>AND(COUNTIF('Master list(no salts, metals)'!W2478,"&lt;=1"),IF(COUNTIF('Master list(no salts, metals)'!$K2478:$Y2478, "#N/A")=14,TRUE,FALSE))</f>
        <v>0</v>
      </c>
      <c r="X2487" t="b">
        <f>AND(COUNTIF('Master list(no salts, metals)'!X2478,"&lt;=1"),IF(COUNTIF('Master list(no salts, metals)'!$K2478:$Y2478, "#N/A")=14,TRUE,FALSE))</f>
        <v>1</v>
      </c>
      <c r="Y2487" t="b">
        <f>AND(COUNTIF('Master list(no salts, metals)'!Y2478,"&lt;=1"),IF(COUNTIF('Master list(no salts, metals)'!$K2478:$Y2478, "#N/A")=14,TRUE,FALSE))</f>
        <v>0</v>
      </c>
    </row>
    <row r="2488" spans="11:25" x14ac:dyDescent="0.25">
      <c r="K2488" t="b">
        <f>AND(COUNTIF('Master list(no salts, metals)'!K2479,"&lt;=1"),IF(COUNTIF('Master list(no salts, metals)'!$K2479:$Y2479, "#N/A")=14,TRUE,FALSE))</f>
        <v>0</v>
      </c>
      <c r="L2488" t="b">
        <f>AND(COUNTIF('Master list(no salts, metals)'!L2479,"&lt;=1"),IF(COUNTIF('Master list(no salts, metals)'!$K2479:$Y2479, "#N/A")=14,TRUE,FALSE))</f>
        <v>0</v>
      </c>
      <c r="M2488" t="b">
        <f>AND(COUNTIF('Master list(no salts, metals)'!M2479,"&lt;=1"),IF(COUNTIF('Master list(no salts, metals)'!$K2479:$Y2479, "#N/A")=14,TRUE,FALSE))</f>
        <v>0</v>
      </c>
      <c r="N2488" t="b">
        <f>AND(COUNTIF('Master list(no salts, metals)'!N2479,"&lt;=1"),IF(COUNTIF('Master list(no salts, metals)'!$K2479:$Y2479, "#N/A")=14,TRUE,FALSE))</f>
        <v>0</v>
      </c>
      <c r="O2488" t="b">
        <f>AND(COUNTIF('Master list(no salts, metals)'!O2479,"&lt;=1"),IF(COUNTIF('Master list(no salts, metals)'!$K2479:$Y2479, "#N/A")=14,TRUE,FALSE))</f>
        <v>0</v>
      </c>
      <c r="P2488" t="b">
        <f>AND(COUNTIF('Master list(no salts, metals)'!P2479,"&lt;=1"),IF(COUNTIF('Master list(no salts, metals)'!$K2479:$Y2479, "#N/A")=14,TRUE,FALSE))</f>
        <v>0</v>
      </c>
      <c r="Q2488" t="b">
        <f>AND(COUNTIF('Master list(no salts, metals)'!Q2479,"&lt;=1"),IF(COUNTIF('Master list(no salts, metals)'!$K2479:$Y2479, "#N/A")=14,TRUE,FALSE))</f>
        <v>0</v>
      </c>
      <c r="R2488" t="b">
        <f>AND(COUNTIF('Master list(no salts, metals)'!R2479,"&lt;=1"),IF(COUNTIF('Master list(no salts, metals)'!$K2479:$Y2479, "#N/A")=14,TRUE,FALSE))</f>
        <v>0</v>
      </c>
      <c r="S2488" t="b">
        <f>AND(COUNTIF('Master list(no salts, metals)'!S2479,"&lt;=1"),IF(COUNTIF('Master list(no salts, metals)'!$K2479:$Y2479, "#N/A")=14,TRUE,FALSE))</f>
        <v>0</v>
      </c>
      <c r="T2488" t="b">
        <f>AND(COUNTIF('Master list(no salts, metals)'!T2479,"&lt;=1"),IF(COUNTIF('Master list(no salts, metals)'!$K2479:$Y2479, "#N/A")=14,TRUE,FALSE))</f>
        <v>0</v>
      </c>
      <c r="U2488" t="b">
        <f>AND(COUNTIF('Master list(no salts, metals)'!U2479,"&lt;=1"),IF(COUNTIF('Master list(no salts, metals)'!$K2479:$Y2479, "#N/A")=14,TRUE,FALSE))</f>
        <v>0</v>
      </c>
      <c r="V2488" t="b">
        <f>AND(COUNTIF('Master list(no salts, metals)'!V2479,"&lt;=1"),IF(COUNTIF('Master list(no salts, metals)'!$K2479:$Y2479, "#N/A")=14,TRUE,FALSE))</f>
        <v>0</v>
      </c>
      <c r="W2488" t="b">
        <f>AND(COUNTIF('Master list(no salts, metals)'!W2479,"&lt;=1"),IF(COUNTIF('Master list(no salts, metals)'!$K2479:$Y2479, "#N/A")=14,TRUE,FALSE))</f>
        <v>0</v>
      </c>
      <c r="X2488" t="b">
        <f>AND(COUNTIF('Master list(no salts, metals)'!X2479,"&lt;=1"),IF(COUNTIF('Master list(no salts, metals)'!$K2479:$Y2479, "#N/A")=14,TRUE,FALSE))</f>
        <v>1</v>
      </c>
      <c r="Y2488" t="b">
        <f>AND(COUNTIF('Master list(no salts, metals)'!Y2479,"&lt;=1"),IF(COUNTIF('Master list(no salts, metals)'!$K2479:$Y2479, "#N/A")=14,TRUE,FALSE))</f>
        <v>0</v>
      </c>
    </row>
    <row r="2489" spans="11:25" x14ac:dyDescent="0.25">
      <c r="K2489" t="b">
        <f>AND(COUNTIF('Master list(no salts, metals)'!K2480,"&lt;=1"),IF(COUNTIF('Master list(no salts, metals)'!$K2480:$Y2480, "#N/A")=14,TRUE,FALSE))</f>
        <v>0</v>
      </c>
      <c r="L2489" t="b">
        <f>AND(COUNTIF('Master list(no salts, metals)'!L2480,"&lt;=1"),IF(COUNTIF('Master list(no salts, metals)'!$K2480:$Y2480, "#N/A")=14,TRUE,FALSE))</f>
        <v>0</v>
      </c>
      <c r="M2489" t="b">
        <f>AND(COUNTIF('Master list(no salts, metals)'!M2480,"&lt;=1"),IF(COUNTIF('Master list(no salts, metals)'!$K2480:$Y2480, "#N/A")=14,TRUE,FALSE))</f>
        <v>0</v>
      </c>
      <c r="N2489" t="b">
        <f>AND(COUNTIF('Master list(no salts, metals)'!N2480,"&lt;=1"),IF(COUNTIF('Master list(no salts, metals)'!$K2480:$Y2480, "#N/A")=14,TRUE,FALSE))</f>
        <v>0</v>
      </c>
      <c r="O2489" t="b">
        <f>AND(COUNTIF('Master list(no salts, metals)'!O2480,"&lt;=1"),IF(COUNTIF('Master list(no salts, metals)'!$K2480:$Y2480, "#N/A")=14,TRUE,FALSE))</f>
        <v>0</v>
      </c>
      <c r="P2489" t="b">
        <f>AND(COUNTIF('Master list(no salts, metals)'!P2480,"&lt;=1"),IF(COUNTIF('Master list(no salts, metals)'!$K2480:$Y2480, "#N/A")=14,TRUE,FALSE))</f>
        <v>0</v>
      </c>
      <c r="Q2489" t="b">
        <f>AND(COUNTIF('Master list(no salts, metals)'!Q2480,"&lt;=1"),IF(COUNTIF('Master list(no salts, metals)'!$K2480:$Y2480, "#N/A")=14,TRUE,FALSE))</f>
        <v>0</v>
      </c>
      <c r="R2489" t="b">
        <f>AND(COUNTIF('Master list(no salts, metals)'!R2480,"&lt;=1"),IF(COUNTIF('Master list(no salts, metals)'!$K2480:$Y2480, "#N/A")=14,TRUE,FALSE))</f>
        <v>0</v>
      </c>
      <c r="S2489" t="b">
        <f>AND(COUNTIF('Master list(no salts, metals)'!S2480,"&lt;=1"),IF(COUNTIF('Master list(no salts, metals)'!$K2480:$Y2480, "#N/A")=14,TRUE,FALSE))</f>
        <v>0</v>
      </c>
      <c r="T2489" t="b">
        <f>AND(COUNTIF('Master list(no salts, metals)'!T2480,"&lt;=1"),IF(COUNTIF('Master list(no salts, metals)'!$K2480:$Y2480, "#N/A")=14,TRUE,FALSE))</f>
        <v>0</v>
      </c>
      <c r="U2489" t="b">
        <f>AND(COUNTIF('Master list(no salts, metals)'!U2480,"&lt;=1"),IF(COUNTIF('Master list(no salts, metals)'!$K2480:$Y2480, "#N/A")=14,TRUE,FALSE))</f>
        <v>0</v>
      </c>
      <c r="V2489" t="b">
        <f>AND(COUNTIF('Master list(no salts, metals)'!V2480,"&lt;=1"),IF(COUNTIF('Master list(no salts, metals)'!$K2480:$Y2480, "#N/A")=14,TRUE,FALSE))</f>
        <v>0</v>
      </c>
      <c r="W2489" t="b">
        <f>AND(COUNTIF('Master list(no salts, metals)'!W2480,"&lt;=1"),IF(COUNTIF('Master list(no salts, metals)'!$K2480:$Y2480, "#N/A")=14,TRUE,FALSE))</f>
        <v>0</v>
      </c>
      <c r="X2489" t="b">
        <f>AND(COUNTIF('Master list(no salts, metals)'!X2480,"&lt;=1"),IF(COUNTIF('Master list(no salts, metals)'!$K2480:$Y2480, "#N/A")=14,TRUE,FALSE))</f>
        <v>1</v>
      </c>
      <c r="Y2489" t="b">
        <f>AND(COUNTIF('Master list(no salts, metals)'!Y2480,"&lt;=1"),IF(COUNTIF('Master list(no salts, metals)'!$K2480:$Y2480, "#N/A")=14,TRUE,FALSE))</f>
        <v>0</v>
      </c>
    </row>
    <row r="2490" spans="11:25" x14ac:dyDescent="0.25">
      <c r="K2490" t="b">
        <f>AND(COUNTIF('Master list(no salts, metals)'!K2481,"&lt;=1"),IF(COUNTIF('Master list(no salts, metals)'!$K2481:$Y2481, "#N/A")=14,TRUE,FALSE))</f>
        <v>0</v>
      </c>
      <c r="L2490" t="b">
        <f>AND(COUNTIF('Master list(no salts, metals)'!L2481,"&lt;=1"),IF(COUNTIF('Master list(no salts, metals)'!$K2481:$Y2481, "#N/A")=14,TRUE,FALSE))</f>
        <v>0</v>
      </c>
      <c r="M2490" t="b">
        <f>AND(COUNTIF('Master list(no salts, metals)'!M2481,"&lt;=1"),IF(COUNTIF('Master list(no salts, metals)'!$K2481:$Y2481, "#N/A")=14,TRUE,FALSE))</f>
        <v>0</v>
      </c>
      <c r="N2490" t="b">
        <f>AND(COUNTIF('Master list(no salts, metals)'!N2481,"&lt;=1"),IF(COUNTIF('Master list(no salts, metals)'!$K2481:$Y2481, "#N/A")=14,TRUE,FALSE))</f>
        <v>0</v>
      </c>
      <c r="O2490" t="b">
        <f>AND(COUNTIF('Master list(no salts, metals)'!O2481,"&lt;=1"),IF(COUNTIF('Master list(no salts, metals)'!$K2481:$Y2481, "#N/A")=14,TRUE,FALSE))</f>
        <v>0</v>
      </c>
      <c r="P2490" t="b">
        <f>AND(COUNTIF('Master list(no salts, metals)'!P2481,"&lt;=1"),IF(COUNTIF('Master list(no salts, metals)'!$K2481:$Y2481, "#N/A")=14,TRUE,FALSE))</f>
        <v>0</v>
      </c>
      <c r="Q2490" t="b">
        <f>AND(COUNTIF('Master list(no salts, metals)'!Q2481,"&lt;=1"),IF(COUNTIF('Master list(no salts, metals)'!$K2481:$Y2481, "#N/A")=14,TRUE,FALSE))</f>
        <v>0</v>
      </c>
      <c r="R2490" t="b">
        <f>AND(COUNTIF('Master list(no salts, metals)'!R2481,"&lt;=1"),IF(COUNTIF('Master list(no salts, metals)'!$K2481:$Y2481, "#N/A")=14,TRUE,FALSE))</f>
        <v>0</v>
      </c>
      <c r="S2490" t="b">
        <f>AND(COUNTIF('Master list(no salts, metals)'!S2481,"&lt;=1"),IF(COUNTIF('Master list(no salts, metals)'!$K2481:$Y2481, "#N/A")=14,TRUE,FALSE))</f>
        <v>0</v>
      </c>
      <c r="T2490" t="b">
        <f>AND(COUNTIF('Master list(no salts, metals)'!T2481,"&lt;=1"),IF(COUNTIF('Master list(no salts, metals)'!$K2481:$Y2481, "#N/A")=14,TRUE,FALSE))</f>
        <v>0</v>
      </c>
      <c r="U2490" t="b">
        <f>AND(COUNTIF('Master list(no salts, metals)'!U2481,"&lt;=1"),IF(COUNTIF('Master list(no salts, metals)'!$K2481:$Y2481, "#N/A")=14,TRUE,FALSE))</f>
        <v>0</v>
      </c>
      <c r="V2490" t="b">
        <f>AND(COUNTIF('Master list(no salts, metals)'!V2481,"&lt;=1"),IF(COUNTIF('Master list(no salts, metals)'!$K2481:$Y2481, "#N/A")=14,TRUE,FALSE))</f>
        <v>0</v>
      </c>
      <c r="W2490" t="b">
        <f>AND(COUNTIF('Master list(no salts, metals)'!W2481,"&lt;=1"),IF(COUNTIF('Master list(no salts, metals)'!$K2481:$Y2481, "#N/A")=14,TRUE,FALSE))</f>
        <v>0</v>
      </c>
      <c r="X2490" t="b">
        <f>AND(COUNTIF('Master list(no salts, metals)'!X2481,"&lt;=1"),IF(COUNTIF('Master list(no salts, metals)'!$K2481:$Y2481, "#N/A")=14,TRUE,FALSE))</f>
        <v>1</v>
      </c>
      <c r="Y2490" t="b">
        <f>AND(COUNTIF('Master list(no salts, metals)'!Y2481,"&lt;=1"),IF(COUNTIF('Master list(no salts, metals)'!$K2481:$Y2481, "#N/A")=14,TRUE,FALSE))</f>
        <v>0</v>
      </c>
    </row>
    <row r="2491" spans="11:25" x14ac:dyDescent="0.25">
      <c r="K2491" t="b">
        <f>AND(COUNTIF('Master list(no salts, metals)'!K2482,"&lt;=1"),IF(COUNTIF('Master list(no salts, metals)'!$K2482:$Y2482, "#N/A")=14,TRUE,FALSE))</f>
        <v>0</v>
      </c>
      <c r="L2491" t="b">
        <f>AND(COUNTIF('Master list(no salts, metals)'!L2482,"&lt;=1"),IF(COUNTIF('Master list(no salts, metals)'!$K2482:$Y2482, "#N/A")=14,TRUE,FALSE))</f>
        <v>0</v>
      </c>
      <c r="M2491" t="b">
        <f>AND(COUNTIF('Master list(no salts, metals)'!M2482,"&lt;=1"),IF(COUNTIF('Master list(no salts, metals)'!$K2482:$Y2482, "#N/A")=14,TRUE,FALSE))</f>
        <v>0</v>
      </c>
      <c r="N2491" t="b">
        <f>AND(COUNTIF('Master list(no salts, metals)'!N2482,"&lt;=1"),IF(COUNTIF('Master list(no salts, metals)'!$K2482:$Y2482, "#N/A")=14,TRUE,FALSE))</f>
        <v>0</v>
      </c>
      <c r="O2491" t="b">
        <f>AND(COUNTIF('Master list(no salts, metals)'!O2482,"&lt;=1"),IF(COUNTIF('Master list(no salts, metals)'!$K2482:$Y2482, "#N/A")=14,TRUE,FALSE))</f>
        <v>0</v>
      </c>
      <c r="P2491" t="b">
        <f>AND(COUNTIF('Master list(no salts, metals)'!P2482,"&lt;=1"),IF(COUNTIF('Master list(no salts, metals)'!$K2482:$Y2482, "#N/A")=14,TRUE,FALSE))</f>
        <v>0</v>
      </c>
      <c r="Q2491" t="b">
        <f>AND(COUNTIF('Master list(no salts, metals)'!Q2482,"&lt;=1"),IF(COUNTIF('Master list(no salts, metals)'!$K2482:$Y2482, "#N/A")=14,TRUE,FALSE))</f>
        <v>0</v>
      </c>
      <c r="R2491" t="b">
        <f>AND(COUNTIF('Master list(no salts, metals)'!R2482,"&lt;=1"),IF(COUNTIF('Master list(no salts, metals)'!$K2482:$Y2482, "#N/A")=14,TRUE,FALSE))</f>
        <v>0</v>
      </c>
      <c r="S2491" t="b">
        <f>AND(COUNTIF('Master list(no salts, metals)'!S2482,"&lt;=1"),IF(COUNTIF('Master list(no salts, metals)'!$K2482:$Y2482, "#N/A")=14,TRUE,FALSE))</f>
        <v>0</v>
      </c>
      <c r="T2491" t="b">
        <f>AND(COUNTIF('Master list(no salts, metals)'!T2482,"&lt;=1"),IF(COUNTIF('Master list(no salts, metals)'!$K2482:$Y2482, "#N/A")=14,TRUE,FALSE))</f>
        <v>0</v>
      </c>
      <c r="U2491" t="b">
        <f>AND(COUNTIF('Master list(no salts, metals)'!U2482,"&lt;=1"),IF(COUNTIF('Master list(no salts, metals)'!$K2482:$Y2482, "#N/A")=14,TRUE,FALSE))</f>
        <v>0</v>
      </c>
      <c r="V2491" t="b">
        <f>AND(COUNTIF('Master list(no salts, metals)'!V2482,"&lt;=1"),IF(COUNTIF('Master list(no salts, metals)'!$K2482:$Y2482, "#N/A")=14,TRUE,FALSE))</f>
        <v>0</v>
      </c>
      <c r="W2491" t="b">
        <f>AND(COUNTIF('Master list(no salts, metals)'!W2482,"&lt;=1"),IF(COUNTIF('Master list(no salts, metals)'!$K2482:$Y2482, "#N/A")=14,TRUE,FALSE))</f>
        <v>0</v>
      </c>
      <c r="X2491" t="b">
        <f>AND(COUNTIF('Master list(no salts, metals)'!X2482,"&lt;=1"),IF(COUNTIF('Master list(no salts, metals)'!$K2482:$Y2482, "#N/A")=14,TRUE,FALSE))</f>
        <v>1</v>
      </c>
      <c r="Y2491" t="b">
        <f>AND(COUNTIF('Master list(no salts, metals)'!Y2482,"&lt;=1"),IF(COUNTIF('Master list(no salts, metals)'!$K2482:$Y2482, "#N/A")=14,TRUE,FALSE))</f>
        <v>0</v>
      </c>
    </row>
    <row r="2492" spans="11:25" x14ac:dyDescent="0.25">
      <c r="K2492" t="b">
        <f>AND(COUNTIF('Master list(no salts, metals)'!K2483,"&lt;=1"),IF(COUNTIF('Master list(no salts, metals)'!$K2483:$Y2483, "#N/A")=14,TRUE,FALSE))</f>
        <v>0</v>
      </c>
      <c r="L2492" t="b">
        <f>AND(COUNTIF('Master list(no salts, metals)'!L2483,"&lt;=1"),IF(COUNTIF('Master list(no salts, metals)'!$K2483:$Y2483, "#N/A")=14,TRUE,FALSE))</f>
        <v>0</v>
      </c>
      <c r="M2492" t="b">
        <f>AND(COUNTIF('Master list(no salts, metals)'!M2483,"&lt;=1"),IF(COUNTIF('Master list(no salts, metals)'!$K2483:$Y2483, "#N/A")=14,TRUE,FALSE))</f>
        <v>0</v>
      </c>
      <c r="N2492" t="b">
        <f>AND(COUNTIF('Master list(no salts, metals)'!N2483,"&lt;=1"),IF(COUNTIF('Master list(no salts, metals)'!$K2483:$Y2483, "#N/A")=14,TRUE,FALSE))</f>
        <v>0</v>
      </c>
      <c r="O2492" t="b">
        <f>AND(COUNTIF('Master list(no salts, metals)'!O2483,"&lt;=1"),IF(COUNTIF('Master list(no salts, metals)'!$K2483:$Y2483, "#N/A")=14,TRUE,FALSE))</f>
        <v>0</v>
      </c>
      <c r="P2492" t="b">
        <f>AND(COUNTIF('Master list(no salts, metals)'!P2483,"&lt;=1"),IF(COUNTIF('Master list(no salts, metals)'!$K2483:$Y2483, "#N/A")=14,TRUE,FALSE))</f>
        <v>0</v>
      </c>
      <c r="Q2492" t="b">
        <f>AND(COUNTIF('Master list(no salts, metals)'!Q2483,"&lt;=1"),IF(COUNTIF('Master list(no salts, metals)'!$K2483:$Y2483, "#N/A")=14,TRUE,FALSE))</f>
        <v>0</v>
      </c>
      <c r="R2492" t="b">
        <f>AND(COUNTIF('Master list(no salts, metals)'!R2483,"&lt;=1"),IF(COUNTIF('Master list(no salts, metals)'!$K2483:$Y2483, "#N/A")=14,TRUE,FALSE))</f>
        <v>0</v>
      </c>
      <c r="S2492" t="b">
        <f>AND(COUNTIF('Master list(no salts, metals)'!S2483,"&lt;=1"),IF(COUNTIF('Master list(no salts, metals)'!$K2483:$Y2483, "#N/A")=14,TRUE,FALSE))</f>
        <v>0</v>
      </c>
      <c r="T2492" t="b">
        <f>AND(COUNTIF('Master list(no salts, metals)'!T2483,"&lt;=1"),IF(COUNTIF('Master list(no salts, metals)'!$K2483:$Y2483, "#N/A")=14,TRUE,FALSE))</f>
        <v>0</v>
      </c>
      <c r="U2492" t="b">
        <f>AND(COUNTIF('Master list(no salts, metals)'!U2483,"&lt;=1"),IF(COUNTIF('Master list(no salts, metals)'!$K2483:$Y2483, "#N/A")=14,TRUE,FALSE))</f>
        <v>0</v>
      </c>
      <c r="V2492" t="b">
        <f>AND(COUNTIF('Master list(no salts, metals)'!V2483,"&lt;=1"),IF(COUNTIF('Master list(no salts, metals)'!$K2483:$Y2483, "#N/A")=14,TRUE,FALSE))</f>
        <v>0</v>
      </c>
      <c r="W2492" t="b">
        <f>AND(COUNTIF('Master list(no salts, metals)'!W2483,"&lt;=1"),IF(COUNTIF('Master list(no salts, metals)'!$K2483:$Y2483, "#N/A")=14,TRUE,FALSE))</f>
        <v>0</v>
      </c>
      <c r="X2492" t="b">
        <f>AND(COUNTIF('Master list(no salts, metals)'!X2483,"&lt;=1"),IF(COUNTIF('Master list(no salts, metals)'!$K2483:$Y2483, "#N/A")=14,TRUE,FALSE))</f>
        <v>0</v>
      </c>
      <c r="Y2492" t="b">
        <f>AND(COUNTIF('Master list(no salts, metals)'!Y2483,"&lt;=1"),IF(COUNTIF('Master list(no salts, metals)'!$K2483:$Y2483, "#N/A")=14,TRUE,FALSE))</f>
        <v>0</v>
      </c>
    </row>
    <row r="2493" spans="11:25" x14ac:dyDescent="0.25">
      <c r="K2493" t="b">
        <f>AND(COUNTIF('Master list(no salts, metals)'!K2484,"&lt;=1"),IF(COUNTIF('Master list(no salts, metals)'!$K2484:$Y2484, "#N/A")=14,TRUE,FALSE))</f>
        <v>0</v>
      </c>
      <c r="L2493" t="b">
        <f>AND(COUNTIF('Master list(no salts, metals)'!L2484,"&lt;=1"),IF(COUNTIF('Master list(no salts, metals)'!$K2484:$Y2484, "#N/A")=14,TRUE,FALSE))</f>
        <v>0</v>
      </c>
      <c r="M2493" t="b">
        <f>AND(COUNTIF('Master list(no salts, metals)'!M2484,"&lt;=1"),IF(COUNTIF('Master list(no salts, metals)'!$K2484:$Y2484, "#N/A")=14,TRUE,FALSE))</f>
        <v>0</v>
      </c>
      <c r="N2493" t="b">
        <f>AND(COUNTIF('Master list(no salts, metals)'!N2484,"&lt;=1"),IF(COUNTIF('Master list(no salts, metals)'!$K2484:$Y2484, "#N/A")=14,TRUE,FALSE))</f>
        <v>0</v>
      </c>
      <c r="O2493" t="b">
        <f>AND(COUNTIF('Master list(no salts, metals)'!O2484,"&lt;=1"),IF(COUNTIF('Master list(no salts, metals)'!$K2484:$Y2484, "#N/A")=14,TRUE,FALSE))</f>
        <v>0</v>
      </c>
      <c r="P2493" t="b">
        <f>AND(COUNTIF('Master list(no salts, metals)'!P2484,"&lt;=1"),IF(COUNTIF('Master list(no salts, metals)'!$K2484:$Y2484, "#N/A")=14,TRUE,FALSE))</f>
        <v>0</v>
      </c>
      <c r="Q2493" t="b">
        <f>AND(COUNTIF('Master list(no salts, metals)'!Q2484,"&lt;=1"),IF(COUNTIF('Master list(no salts, metals)'!$K2484:$Y2484, "#N/A")=14,TRUE,FALSE))</f>
        <v>0</v>
      </c>
      <c r="R2493" t="b">
        <f>AND(COUNTIF('Master list(no salts, metals)'!R2484,"&lt;=1"),IF(COUNTIF('Master list(no salts, metals)'!$K2484:$Y2484, "#N/A")=14,TRUE,FALSE))</f>
        <v>0</v>
      </c>
      <c r="S2493" t="b">
        <f>AND(COUNTIF('Master list(no salts, metals)'!S2484,"&lt;=1"),IF(COUNTIF('Master list(no salts, metals)'!$K2484:$Y2484, "#N/A")=14,TRUE,FALSE))</f>
        <v>0</v>
      </c>
      <c r="T2493" t="b">
        <f>AND(COUNTIF('Master list(no salts, metals)'!T2484,"&lt;=1"),IF(COUNTIF('Master list(no salts, metals)'!$K2484:$Y2484, "#N/A")=14,TRUE,FALSE))</f>
        <v>1</v>
      </c>
      <c r="U2493" t="b">
        <f>AND(COUNTIF('Master list(no salts, metals)'!U2484,"&lt;=1"),IF(COUNTIF('Master list(no salts, metals)'!$K2484:$Y2484, "#N/A")=14,TRUE,FALSE))</f>
        <v>0</v>
      </c>
      <c r="V2493" t="b">
        <f>AND(COUNTIF('Master list(no salts, metals)'!V2484,"&lt;=1"),IF(COUNTIF('Master list(no salts, metals)'!$K2484:$Y2484, "#N/A")=14,TRUE,FALSE))</f>
        <v>0</v>
      </c>
      <c r="W2493" t="b">
        <f>AND(COUNTIF('Master list(no salts, metals)'!W2484,"&lt;=1"),IF(COUNTIF('Master list(no salts, metals)'!$K2484:$Y2484, "#N/A")=14,TRUE,FALSE))</f>
        <v>0</v>
      </c>
      <c r="X2493" t="b">
        <f>AND(COUNTIF('Master list(no salts, metals)'!X2484,"&lt;=1"),IF(COUNTIF('Master list(no salts, metals)'!$K2484:$Y2484, "#N/A")=14,TRUE,FALSE))</f>
        <v>0</v>
      </c>
      <c r="Y2493" t="b">
        <f>AND(COUNTIF('Master list(no salts, metals)'!Y2484,"&lt;=1"),IF(COUNTIF('Master list(no salts, metals)'!$K2484:$Y2484, "#N/A")=14,TRUE,FALSE))</f>
        <v>0</v>
      </c>
    </row>
    <row r="2494" spans="11:25" x14ac:dyDescent="0.25">
      <c r="K2494" t="b">
        <f>AND(COUNTIF('Master list(no salts, metals)'!K2485,"&lt;=1"),IF(COUNTIF('Master list(no salts, metals)'!$K2485:$Y2485, "#N/A")=14,TRUE,FALSE))</f>
        <v>0</v>
      </c>
      <c r="L2494" t="b">
        <f>AND(COUNTIF('Master list(no salts, metals)'!L2485,"&lt;=1"),IF(COUNTIF('Master list(no salts, metals)'!$K2485:$Y2485, "#N/A")=14,TRUE,FALSE))</f>
        <v>0</v>
      </c>
      <c r="M2494" t="b">
        <f>AND(COUNTIF('Master list(no salts, metals)'!M2485,"&lt;=1"),IF(COUNTIF('Master list(no salts, metals)'!$K2485:$Y2485, "#N/A")=14,TRUE,FALSE))</f>
        <v>0</v>
      </c>
      <c r="N2494" t="b">
        <f>AND(COUNTIF('Master list(no salts, metals)'!N2485,"&lt;=1"),IF(COUNTIF('Master list(no salts, metals)'!$K2485:$Y2485, "#N/A")=14,TRUE,FALSE))</f>
        <v>0</v>
      </c>
      <c r="O2494" t="b">
        <f>AND(COUNTIF('Master list(no salts, metals)'!O2485,"&lt;=1"),IF(COUNTIF('Master list(no salts, metals)'!$K2485:$Y2485, "#N/A")=14,TRUE,FALSE))</f>
        <v>0</v>
      </c>
      <c r="P2494" t="b">
        <f>AND(COUNTIF('Master list(no salts, metals)'!P2485,"&lt;=1"),IF(COUNTIF('Master list(no salts, metals)'!$K2485:$Y2485, "#N/A")=14,TRUE,FALSE))</f>
        <v>1</v>
      </c>
      <c r="Q2494" t="b">
        <f>AND(COUNTIF('Master list(no salts, metals)'!Q2485,"&lt;=1"),IF(COUNTIF('Master list(no salts, metals)'!$K2485:$Y2485, "#N/A")=14,TRUE,FALSE))</f>
        <v>0</v>
      </c>
      <c r="R2494" t="b">
        <f>AND(COUNTIF('Master list(no salts, metals)'!R2485,"&lt;=1"),IF(COUNTIF('Master list(no salts, metals)'!$K2485:$Y2485, "#N/A")=14,TRUE,FALSE))</f>
        <v>0</v>
      </c>
      <c r="S2494" t="b">
        <f>AND(COUNTIF('Master list(no salts, metals)'!S2485,"&lt;=1"),IF(COUNTIF('Master list(no salts, metals)'!$K2485:$Y2485, "#N/A")=14,TRUE,FALSE))</f>
        <v>0</v>
      </c>
      <c r="T2494" t="b">
        <f>AND(COUNTIF('Master list(no salts, metals)'!T2485,"&lt;=1"),IF(COUNTIF('Master list(no salts, metals)'!$K2485:$Y2485, "#N/A")=14,TRUE,FALSE))</f>
        <v>0</v>
      </c>
      <c r="U2494" t="b">
        <f>AND(COUNTIF('Master list(no salts, metals)'!U2485,"&lt;=1"),IF(COUNTIF('Master list(no salts, metals)'!$K2485:$Y2485, "#N/A")=14,TRUE,FALSE))</f>
        <v>0</v>
      </c>
      <c r="V2494" t="b">
        <f>AND(COUNTIF('Master list(no salts, metals)'!V2485,"&lt;=1"),IF(COUNTIF('Master list(no salts, metals)'!$K2485:$Y2485, "#N/A")=14,TRUE,FALSE))</f>
        <v>0</v>
      </c>
      <c r="W2494" t="b">
        <f>AND(COUNTIF('Master list(no salts, metals)'!W2485,"&lt;=1"),IF(COUNTIF('Master list(no salts, metals)'!$K2485:$Y2485, "#N/A")=14,TRUE,FALSE))</f>
        <v>0</v>
      </c>
      <c r="X2494" t="b">
        <f>AND(COUNTIF('Master list(no salts, metals)'!X2485,"&lt;=1"),IF(COUNTIF('Master list(no salts, metals)'!$K2485:$Y2485, "#N/A")=14,TRUE,FALSE))</f>
        <v>0</v>
      </c>
      <c r="Y2494" t="b">
        <f>AND(COUNTIF('Master list(no salts, metals)'!Y2485,"&lt;=1"),IF(COUNTIF('Master list(no salts, metals)'!$K2485:$Y2485, "#N/A")=14,TRUE,FALSE))</f>
        <v>0</v>
      </c>
    </row>
    <row r="2495" spans="11:25" x14ac:dyDescent="0.25">
      <c r="K2495" t="b">
        <f>AND(COUNTIF('Master list(no salts, metals)'!K2486,"&lt;=1"),IF(COUNTIF('Master list(no salts, metals)'!$K2486:$Y2486, "#N/A")=14,TRUE,FALSE))</f>
        <v>0</v>
      </c>
      <c r="L2495" t="b">
        <f>AND(COUNTIF('Master list(no salts, metals)'!L2486,"&lt;=1"),IF(COUNTIF('Master list(no salts, metals)'!$K2486:$Y2486, "#N/A")=14,TRUE,FALSE))</f>
        <v>0</v>
      </c>
      <c r="M2495" t="b">
        <f>AND(COUNTIF('Master list(no salts, metals)'!M2486,"&lt;=1"),IF(COUNTIF('Master list(no salts, metals)'!$K2486:$Y2486, "#N/A")=14,TRUE,FALSE))</f>
        <v>0</v>
      </c>
      <c r="N2495" t="b">
        <f>AND(COUNTIF('Master list(no salts, metals)'!N2486,"&lt;=1"),IF(COUNTIF('Master list(no salts, metals)'!$K2486:$Y2486, "#N/A")=14,TRUE,FALSE))</f>
        <v>0</v>
      </c>
      <c r="O2495" t="b">
        <f>AND(COUNTIF('Master list(no salts, metals)'!O2486,"&lt;=1"),IF(COUNTIF('Master list(no salts, metals)'!$K2486:$Y2486, "#N/A")=14,TRUE,FALSE))</f>
        <v>0</v>
      </c>
      <c r="P2495" t="b">
        <f>AND(COUNTIF('Master list(no salts, metals)'!P2486,"&lt;=1"),IF(COUNTIF('Master list(no salts, metals)'!$K2486:$Y2486, "#N/A")=14,TRUE,FALSE))</f>
        <v>0</v>
      </c>
      <c r="Q2495" t="b">
        <f>AND(COUNTIF('Master list(no salts, metals)'!Q2486,"&lt;=1"),IF(COUNTIF('Master list(no salts, metals)'!$K2486:$Y2486, "#N/A")=14,TRUE,FALSE))</f>
        <v>0</v>
      </c>
      <c r="R2495" t="b">
        <f>AND(COUNTIF('Master list(no salts, metals)'!R2486,"&lt;=1"),IF(COUNTIF('Master list(no salts, metals)'!$K2486:$Y2486, "#N/A")=14,TRUE,FALSE))</f>
        <v>0</v>
      </c>
      <c r="S2495" t="b">
        <f>AND(COUNTIF('Master list(no salts, metals)'!S2486,"&lt;=1"),IF(COUNTIF('Master list(no salts, metals)'!$K2486:$Y2486, "#N/A")=14,TRUE,FALSE))</f>
        <v>0</v>
      </c>
      <c r="T2495" t="b">
        <f>AND(COUNTIF('Master list(no salts, metals)'!T2486,"&lt;=1"),IF(COUNTIF('Master list(no salts, metals)'!$K2486:$Y2486, "#N/A")=14,TRUE,FALSE))</f>
        <v>0</v>
      </c>
      <c r="U2495" t="b">
        <f>AND(COUNTIF('Master list(no salts, metals)'!U2486,"&lt;=1"),IF(COUNTIF('Master list(no salts, metals)'!$K2486:$Y2486, "#N/A")=14,TRUE,FALSE))</f>
        <v>0</v>
      </c>
      <c r="V2495" t="b">
        <f>AND(COUNTIF('Master list(no salts, metals)'!V2486,"&lt;=1"),IF(COUNTIF('Master list(no salts, metals)'!$K2486:$Y2486, "#N/A")=14,TRUE,FALSE))</f>
        <v>0</v>
      </c>
      <c r="W2495" t="b">
        <f>AND(COUNTIF('Master list(no salts, metals)'!W2486,"&lt;=1"),IF(COUNTIF('Master list(no salts, metals)'!$K2486:$Y2486, "#N/A")=14,TRUE,FALSE))</f>
        <v>0</v>
      </c>
      <c r="X2495" t="b">
        <f>AND(COUNTIF('Master list(no salts, metals)'!X2486,"&lt;=1"),IF(COUNTIF('Master list(no salts, metals)'!$K2486:$Y2486, "#N/A")=14,TRUE,FALSE))</f>
        <v>0</v>
      </c>
      <c r="Y2495" t="b">
        <f>AND(COUNTIF('Master list(no salts, metals)'!Y2486,"&lt;=1"),IF(COUNTIF('Master list(no salts, metals)'!$K2486:$Y2486, "#N/A")=14,TRUE,FALSE))</f>
        <v>0</v>
      </c>
    </row>
    <row r="2496" spans="11:25" x14ac:dyDescent="0.25">
      <c r="K2496" t="b">
        <f>AND(COUNTIF('Master list(no salts, metals)'!K2487,"&lt;=1"),IF(COUNTIF('Master list(no salts, metals)'!$K2487:$Y2487, "#N/A")=14,TRUE,FALSE))</f>
        <v>0</v>
      </c>
      <c r="L2496" t="b">
        <f>AND(COUNTIF('Master list(no salts, metals)'!L2487,"&lt;=1"),IF(COUNTIF('Master list(no salts, metals)'!$K2487:$Y2487, "#N/A")=14,TRUE,FALSE))</f>
        <v>0</v>
      </c>
      <c r="M2496" t="b">
        <f>AND(COUNTIF('Master list(no salts, metals)'!M2487,"&lt;=1"),IF(COUNTIF('Master list(no salts, metals)'!$K2487:$Y2487, "#N/A")=14,TRUE,FALSE))</f>
        <v>0</v>
      </c>
      <c r="N2496" t="b">
        <f>AND(COUNTIF('Master list(no salts, metals)'!N2487,"&lt;=1"),IF(COUNTIF('Master list(no salts, metals)'!$K2487:$Y2487, "#N/A")=14,TRUE,FALSE))</f>
        <v>0</v>
      </c>
      <c r="O2496" t="b">
        <f>AND(COUNTIF('Master list(no salts, metals)'!O2487,"&lt;=1"),IF(COUNTIF('Master list(no salts, metals)'!$K2487:$Y2487, "#N/A")=14,TRUE,FALSE))</f>
        <v>0</v>
      </c>
      <c r="P2496" t="b">
        <f>AND(COUNTIF('Master list(no salts, metals)'!P2487,"&lt;=1"),IF(COUNTIF('Master list(no salts, metals)'!$K2487:$Y2487, "#N/A")=14,TRUE,FALSE))</f>
        <v>0</v>
      </c>
      <c r="Q2496" t="b">
        <f>AND(COUNTIF('Master list(no salts, metals)'!Q2487,"&lt;=1"),IF(COUNTIF('Master list(no salts, metals)'!$K2487:$Y2487, "#N/A")=14,TRUE,FALSE))</f>
        <v>0</v>
      </c>
      <c r="R2496" t="b">
        <f>AND(COUNTIF('Master list(no salts, metals)'!R2487,"&lt;=1"),IF(COUNTIF('Master list(no salts, metals)'!$K2487:$Y2487, "#N/A")=14,TRUE,FALSE))</f>
        <v>0</v>
      </c>
      <c r="S2496" t="b">
        <f>AND(COUNTIF('Master list(no salts, metals)'!S2487,"&lt;=1"),IF(COUNTIF('Master list(no salts, metals)'!$K2487:$Y2487, "#N/A")=14,TRUE,FALSE))</f>
        <v>0</v>
      </c>
      <c r="T2496" t="b">
        <f>AND(COUNTIF('Master list(no salts, metals)'!T2487,"&lt;=1"),IF(COUNTIF('Master list(no salts, metals)'!$K2487:$Y2487, "#N/A")=14,TRUE,FALSE))</f>
        <v>0</v>
      </c>
      <c r="U2496" t="b">
        <f>AND(COUNTIF('Master list(no salts, metals)'!U2487,"&lt;=1"),IF(COUNTIF('Master list(no salts, metals)'!$K2487:$Y2487, "#N/A")=14,TRUE,FALSE))</f>
        <v>0</v>
      </c>
      <c r="V2496" t="b">
        <f>AND(COUNTIF('Master list(no salts, metals)'!V2487,"&lt;=1"),IF(COUNTIF('Master list(no salts, metals)'!$K2487:$Y2487, "#N/A")=14,TRUE,FALSE))</f>
        <v>0</v>
      </c>
      <c r="W2496" t="b">
        <f>AND(COUNTIF('Master list(no salts, metals)'!W2487,"&lt;=1"),IF(COUNTIF('Master list(no salts, metals)'!$K2487:$Y2487, "#N/A")=14,TRUE,FALSE))</f>
        <v>1</v>
      </c>
      <c r="X2496" t="b">
        <f>AND(COUNTIF('Master list(no salts, metals)'!X2487,"&lt;=1"),IF(COUNTIF('Master list(no salts, metals)'!$K2487:$Y2487, "#N/A")=14,TRUE,FALSE))</f>
        <v>0</v>
      </c>
      <c r="Y2496" t="b">
        <f>AND(COUNTIF('Master list(no salts, metals)'!Y2487,"&lt;=1"),IF(COUNTIF('Master list(no salts, metals)'!$K2487:$Y2487, "#N/A")=14,TRUE,FALSE))</f>
        <v>0</v>
      </c>
    </row>
    <row r="2497" spans="11:25" x14ac:dyDescent="0.25">
      <c r="K2497" t="b">
        <f>AND(COUNTIF('Master list(no salts, metals)'!K2488,"&lt;=1"),IF(COUNTIF('Master list(no salts, metals)'!$K2488:$Y2488, "#N/A")=14,TRUE,FALSE))</f>
        <v>0</v>
      </c>
      <c r="L2497" t="b">
        <f>AND(COUNTIF('Master list(no salts, metals)'!L2488,"&lt;=1"),IF(COUNTIF('Master list(no salts, metals)'!$K2488:$Y2488, "#N/A")=14,TRUE,FALSE))</f>
        <v>0</v>
      </c>
      <c r="M2497" t="b">
        <f>AND(COUNTIF('Master list(no salts, metals)'!M2488,"&lt;=1"),IF(COUNTIF('Master list(no salts, metals)'!$K2488:$Y2488, "#N/A")=14,TRUE,FALSE))</f>
        <v>0</v>
      </c>
      <c r="N2497" t="b">
        <f>AND(COUNTIF('Master list(no salts, metals)'!N2488,"&lt;=1"),IF(COUNTIF('Master list(no salts, metals)'!$K2488:$Y2488, "#N/A")=14,TRUE,FALSE))</f>
        <v>1</v>
      </c>
      <c r="O2497" t="b">
        <f>AND(COUNTIF('Master list(no salts, metals)'!O2488,"&lt;=1"),IF(COUNTIF('Master list(no salts, metals)'!$K2488:$Y2488, "#N/A")=14,TRUE,FALSE))</f>
        <v>0</v>
      </c>
      <c r="P2497" t="b">
        <f>AND(COUNTIF('Master list(no salts, metals)'!P2488,"&lt;=1"),IF(COUNTIF('Master list(no salts, metals)'!$K2488:$Y2488, "#N/A")=14,TRUE,FALSE))</f>
        <v>0</v>
      </c>
      <c r="Q2497" t="b">
        <f>AND(COUNTIF('Master list(no salts, metals)'!Q2488,"&lt;=1"),IF(COUNTIF('Master list(no salts, metals)'!$K2488:$Y2488, "#N/A")=14,TRUE,FALSE))</f>
        <v>0</v>
      </c>
      <c r="R2497" t="b">
        <f>AND(COUNTIF('Master list(no salts, metals)'!R2488,"&lt;=1"),IF(COUNTIF('Master list(no salts, metals)'!$K2488:$Y2488, "#N/A")=14,TRUE,FALSE))</f>
        <v>0</v>
      </c>
      <c r="S2497" t="b">
        <f>AND(COUNTIF('Master list(no salts, metals)'!S2488,"&lt;=1"),IF(COUNTIF('Master list(no salts, metals)'!$K2488:$Y2488, "#N/A")=14,TRUE,FALSE))</f>
        <v>0</v>
      </c>
      <c r="T2497" t="b">
        <f>AND(COUNTIF('Master list(no salts, metals)'!T2488,"&lt;=1"),IF(COUNTIF('Master list(no salts, metals)'!$K2488:$Y2488, "#N/A")=14,TRUE,FALSE))</f>
        <v>0</v>
      </c>
      <c r="U2497" t="b">
        <f>AND(COUNTIF('Master list(no salts, metals)'!U2488,"&lt;=1"),IF(COUNTIF('Master list(no salts, metals)'!$K2488:$Y2488, "#N/A")=14,TRUE,FALSE))</f>
        <v>0</v>
      </c>
      <c r="V2497" t="b">
        <f>AND(COUNTIF('Master list(no salts, metals)'!V2488,"&lt;=1"),IF(COUNTIF('Master list(no salts, metals)'!$K2488:$Y2488, "#N/A")=14,TRUE,FALSE))</f>
        <v>0</v>
      </c>
      <c r="W2497" t="b">
        <f>AND(COUNTIF('Master list(no salts, metals)'!W2488,"&lt;=1"),IF(COUNTIF('Master list(no salts, metals)'!$K2488:$Y2488, "#N/A")=14,TRUE,FALSE))</f>
        <v>0</v>
      </c>
      <c r="X2497" t="b">
        <f>AND(COUNTIF('Master list(no salts, metals)'!X2488,"&lt;=1"),IF(COUNTIF('Master list(no salts, metals)'!$K2488:$Y2488, "#N/A")=14,TRUE,FALSE))</f>
        <v>0</v>
      </c>
      <c r="Y2497" t="b">
        <f>AND(COUNTIF('Master list(no salts, metals)'!Y2488,"&lt;=1"),IF(COUNTIF('Master list(no salts, metals)'!$K2488:$Y2488, "#N/A")=14,TRUE,FALSE))</f>
        <v>0</v>
      </c>
    </row>
    <row r="2498" spans="11:25" x14ac:dyDescent="0.25">
      <c r="K2498" t="b">
        <f>AND(COUNTIF('Master list(no salts, metals)'!K2489,"&lt;=1"),IF(COUNTIF('Master list(no salts, metals)'!$K2489:$Y2489, "#N/A")=14,TRUE,FALSE))</f>
        <v>0</v>
      </c>
      <c r="L2498" t="b">
        <f>AND(COUNTIF('Master list(no salts, metals)'!L2489,"&lt;=1"),IF(COUNTIF('Master list(no salts, metals)'!$K2489:$Y2489, "#N/A")=14,TRUE,FALSE))</f>
        <v>0</v>
      </c>
      <c r="M2498" t="b">
        <f>AND(COUNTIF('Master list(no salts, metals)'!M2489,"&lt;=1"),IF(COUNTIF('Master list(no salts, metals)'!$K2489:$Y2489, "#N/A")=14,TRUE,FALSE))</f>
        <v>0</v>
      </c>
      <c r="N2498" t="b">
        <f>AND(COUNTIF('Master list(no salts, metals)'!N2489,"&lt;=1"),IF(COUNTIF('Master list(no salts, metals)'!$K2489:$Y2489, "#N/A")=14,TRUE,FALSE))</f>
        <v>0</v>
      </c>
      <c r="O2498" t="b">
        <f>AND(COUNTIF('Master list(no salts, metals)'!O2489,"&lt;=1"),IF(COUNTIF('Master list(no salts, metals)'!$K2489:$Y2489, "#N/A")=14,TRUE,FALSE))</f>
        <v>0</v>
      </c>
      <c r="P2498" t="b">
        <f>AND(COUNTIF('Master list(no salts, metals)'!P2489,"&lt;=1"),IF(COUNTIF('Master list(no salts, metals)'!$K2489:$Y2489, "#N/A")=14,TRUE,FALSE))</f>
        <v>0</v>
      </c>
      <c r="Q2498" t="b">
        <f>AND(COUNTIF('Master list(no salts, metals)'!Q2489,"&lt;=1"),IF(COUNTIF('Master list(no salts, metals)'!$K2489:$Y2489, "#N/A")=14,TRUE,FALSE))</f>
        <v>0</v>
      </c>
      <c r="R2498" t="b">
        <f>AND(COUNTIF('Master list(no salts, metals)'!R2489,"&lt;=1"),IF(COUNTIF('Master list(no salts, metals)'!$K2489:$Y2489, "#N/A")=14,TRUE,FALSE))</f>
        <v>0</v>
      </c>
      <c r="S2498" t="b">
        <f>AND(COUNTIF('Master list(no salts, metals)'!S2489,"&lt;=1"),IF(COUNTIF('Master list(no salts, metals)'!$K2489:$Y2489, "#N/A")=14,TRUE,FALSE))</f>
        <v>0</v>
      </c>
      <c r="T2498" t="b">
        <f>AND(COUNTIF('Master list(no salts, metals)'!T2489,"&lt;=1"),IF(COUNTIF('Master list(no salts, metals)'!$K2489:$Y2489, "#N/A")=14,TRUE,FALSE))</f>
        <v>0</v>
      </c>
      <c r="U2498" t="b">
        <f>AND(COUNTIF('Master list(no salts, metals)'!U2489,"&lt;=1"),IF(COUNTIF('Master list(no salts, metals)'!$K2489:$Y2489, "#N/A")=14,TRUE,FALSE))</f>
        <v>0</v>
      </c>
      <c r="V2498" t="b">
        <f>AND(COUNTIF('Master list(no salts, metals)'!V2489,"&lt;=1"),IF(COUNTIF('Master list(no salts, metals)'!$K2489:$Y2489, "#N/A")=14,TRUE,FALSE))</f>
        <v>0</v>
      </c>
      <c r="W2498" t="b">
        <f>AND(COUNTIF('Master list(no salts, metals)'!W2489,"&lt;=1"),IF(COUNTIF('Master list(no salts, metals)'!$K2489:$Y2489, "#N/A")=14,TRUE,FALSE))</f>
        <v>1</v>
      </c>
      <c r="X2498" t="b">
        <f>AND(COUNTIF('Master list(no salts, metals)'!X2489,"&lt;=1"),IF(COUNTIF('Master list(no salts, metals)'!$K2489:$Y2489, "#N/A")=14,TRUE,FALSE))</f>
        <v>0</v>
      </c>
      <c r="Y2498" t="b">
        <f>AND(COUNTIF('Master list(no salts, metals)'!Y2489,"&lt;=1"),IF(COUNTIF('Master list(no salts, metals)'!$K2489:$Y2489, "#N/A")=14,TRUE,FALSE))</f>
        <v>0</v>
      </c>
    </row>
    <row r="2499" spans="11:25" x14ac:dyDescent="0.25">
      <c r="K2499" t="b">
        <f>AND(COUNTIF('Master list(no salts, metals)'!K2490,"&lt;=1"),IF(COUNTIF('Master list(no salts, metals)'!$K2490:$Y2490, "#N/A")=14,TRUE,FALSE))</f>
        <v>0</v>
      </c>
      <c r="L2499" t="b">
        <f>AND(COUNTIF('Master list(no salts, metals)'!L2490,"&lt;=1"),IF(COUNTIF('Master list(no salts, metals)'!$K2490:$Y2490, "#N/A")=14,TRUE,FALSE))</f>
        <v>0</v>
      </c>
      <c r="M2499" t="b">
        <f>AND(COUNTIF('Master list(no salts, metals)'!M2490,"&lt;=1"),IF(COUNTIF('Master list(no salts, metals)'!$K2490:$Y2490, "#N/A")=14,TRUE,FALSE))</f>
        <v>0</v>
      </c>
      <c r="N2499" t="b">
        <f>AND(COUNTIF('Master list(no salts, metals)'!N2490,"&lt;=1"),IF(COUNTIF('Master list(no salts, metals)'!$K2490:$Y2490, "#N/A")=14,TRUE,FALSE))</f>
        <v>0</v>
      </c>
      <c r="O2499" t="b">
        <f>AND(COUNTIF('Master list(no salts, metals)'!O2490,"&lt;=1"),IF(COUNTIF('Master list(no salts, metals)'!$K2490:$Y2490, "#N/A")=14,TRUE,FALSE))</f>
        <v>0</v>
      </c>
      <c r="P2499" t="b">
        <f>AND(COUNTIF('Master list(no salts, metals)'!P2490,"&lt;=1"),IF(COUNTIF('Master list(no salts, metals)'!$K2490:$Y2490, "#N/A")=14,TRUE,FALSE))</f>
        <v>1</v>
      </c>
      <c r="Q2499" t="b">
        <f>AND(COUNTIF('Master list(no salts, metals)'!Q2490,"&lt;=1"),IF(COUNTIF('Master list(no salts, metals)'!$K2490:$Y2490, "#N/A")=14,TRUE,FALSE))</f>
        <v>0</v>
      </c>
      <c r="R2499" t="b">
        <f>AND(COUNTIF('Master list(no salts, metals)'!R2490,"&lt;=1"),IF(COUNTIF('Master list(no salts, metals)'!$K2490:$Y2490, "#N/A")=14,TRUE,FALSE))</f>
        <v>0</v>
      </c>
      <c r="S2499" t="b">
        <f>AND(COUNTIF('Master list(no salts, metals)'!S2490,"&lt;=1"),IF(COUNTIF('Master list(no salts, metals)'!$K2490:$Y2490, "#N/A")=14,TRUE,FALSE))</f>
        <v>0</v>
      </c>
      <c r="T2499" t="b">
        <f>AND(COUNTIF('Master list(no salts, metals)'!T2490,"&lt;=1"),IF(COUNTIF('Master list(no salts, metals)'!$K2490:$Y2490, "#N/A")=14,TRUE,FALSE))</f>
        <v>0</v>
      </c>
      <c r="U2499" t="b">
        <f>AND(COUNTIF('Master list(no salts, metals)'!U2490,"&lt;=1"),IF(COUNTIF('Master list(no salts, metals)'!$K2490:$Y2490, "#N/A")=14,TRUE,FALSE))</f>
        <v>0</v>
      </c>
      <c r="V2499" t="b">
        <f>AND(COUNTIF('Master list(no salts, metals)'!V2490,"&lt;=1"),IF(COUNTIF('Master list(no salts, metals)'!$K2490:$Y2490, "#N/A")=14,TRUE,FALSE))</f>
        <v>0</v>
      </c>
      <c r="W2499" t="b">
        <f>AND(COUNTIF('Master list(no salts, metals)'!W2490,"&lt;=1"),IF(COUNTIF('Master list(no salts, metals)'!$K2490:$Y2490, "#N/A")=14,TRUE,FALSE))</f>
        <v>0</v>
      </c>
      <c r="X2499" t="b">
        <f>AND(COUNTIF('Master list(no salts, metals)'!X2490,"&lt;=1"),IF(COUNTIF('Master list(no salts, metals)'!$K2490:$Y2490, "#N/A")=14,TRUE,FALSE))</f>
        <v>0</v>
      </c>
      <c r="Y2499" t="b">
        <f>AND(COUNTIF('Master list(no salts, metals)'!Y2490,"&lt;=1"),IF(COUNTIF('Master list(no salts, metals)'!$K2490:$Y2490, "#N/A")=14,TRUE,FALSE))</f>
        <v>0</v>
      </c>
    </row>
    <row r="2500" spans="11:25" x14ac:dyDescent="0.25">
      <c r="K2500" t="b">
        <f>AND(COUNTIF('Master list(no salts, metals)'!K2491,"&lt;=1"),IF(COUNTIF('Master list(no salts, metals)'!$K2491:$Y2491, "#N/A")=14,TRUE,FALSE))</f>
        <v>0</v>
      </c>
      <c r="L2500" t="b">
        <f>AND(COUNTIF('Master list(no salts, metals)'!L2491,"&lt;=1"),IF(COUNTIF('Master list(no salts, metals)'!$K2491:$Y2491, "#N/A")=14,TRUE,FALSE))</f>
        <v>0</v>
      </c>
      <c r="M2500" t="b">
        <f>AND(COUNTIF('Master list(no salts, metals)'!M2491,"&lt;=1"),IF(COUNTIF('Master list(no salts, metals)'!$K2491:$Y2491, "#N/A")=14,TRUE,FALSE))</f>
        <v>0</v>
      </c>
      <c r="N2500" t="b">
        <f>AND(COUNTIF('Master list(no salts, metals)'!N2491,"&lt;=1"),IF(COUNTIF('Master list(no salts, metals)'!$K2491:$Y2491, "#N/A")=14,TRUE,FALSE))</f>
        <v>0</v>
      </c>
      <c r="O2500" t="b">
        <f>AND(COUNTIF('Master list(no salts, metals)'!O2491,"&lt;=1"),IF(COUNTIF('Master list(no salts, metals)'!$K2491:$Y2491, "#N/A")=14,TRUE,FALSE))</f>
        <v>0</v>
      </c>
      <c r="P2500" t="b">
        <f>AND(COUNTIF('Master list(no salts, metals)'!P2491,"&lt;=1"),IF(COUNTIF('Master list(no salts, metals)'!$K2491:$Y2491, "#N/A")=14,TRUE,FALSE))</f>
        <v>0</v>
      </c>
      <c r="Q2500" t="b">
        <f>AND(COUNTIF('Master list(no salts, metals)'!Q2491,"&lt;=1"),IF(COUNTIF('Master list(no salts, metals)'!$K2491:$Y2491, "#N/A")=14,TRUE,FALSE))</f>
        <v>0</v>
      </c>
      <c r="R2500" t="b">
        <f>AND(COUNTIF('Master list(no salts, metals)'!R2491,"&lt;=1"),IF(COUNTIF('Master list(no salts, metals)'!$K2491:$Y2491, "#N/A")=14,TRUE,FALSE))</f>
        <v>0</v>
      </c>
      <c r="S2500" t="b">
        <f>AND(COUNTIF('Master list(no salts, metals)'!S2491,"&lt;=1"),IF(COUNTIF('Master list(no salts, metals)'!$K2491:$Y2491, "#N/A")=14,TRUE,FALSE))</f>
        <v>0</v>
      </c>
      <c r="T2500" t="b">
        <f>AND(COUNTIF('Master list(no salts, metals)'!T2491,"&lt;=1"),IF(COUNTIF('Master list(no salts, metals)'!$K2491:$Y2491, "#N/A")=14,TRUE,FALSE))</f>
        <v>0</v>
      </c>
      <c r="U2500" t="b">
        <f>AND(COUNTIF('Master list(no salts, metals)'!U2491,"&lt;=1"),IF(COUNTIF('Master list(no salts, metals)'!$K2491:$Y2491, "#N/A")=14,TRUE,FALSE))</f>
        <v>0</v>
      </c>
      <c r="V2500" t="b">
        <f>AND(COUNTIF('Master list(no salts, metals)'!V2491,"&lt;=1"),IF(COUNTIF('Master list(no salts, metals)'!$K2491:$Y2491, "#N/A")=14,TRUE,FALSE))</f>
        <v>0</v>
      </c>
      <c r="W2500" t="b">
        <f>AND(COUNTIF('Master list(no salts, metals)'!W2491,"&lt;=1"),IF(COUNTIF('Master list(no salts, metals)'!$K2491:$Y2491, "#N/A")=14,TRUE,FALSE))</f>
        <v>0</v>
      </c>
      <c r="X2500" t="b">
        <f>AND(COUNTIF('Master list(no salts, metals)'!X2491,"&lt;=1"),IF(COUNTIF('Master list(no salts, metals)'!$K2491:$Y2491, "#N/A")=14,TRUE,FALSE))</f>
        <v>0</v>
      </c>
      <c r="Y2500" t="b">
        <f>AND(COUNTIF('Master list(no salts, metals)'!Y2491,"&lt;=1"),IF(COUNTIF('Master list(no salts, metals)'!$K2491:$Y2491, "#N/A")=14,TRUE,FALSE))</f>
        <v>0</v>
      </c>
    </row>
    <row r="2501" spans="11:25" x14ac:dyDescent="0.25">
      <c r="K2501" t="b">
        <f>AND(COUNTIF('Master list(no salts, metals)'!K2492,"&lt;=1"),IF(COUNTIF('Master list(no salts, metals)'!$K2492:$Y2492, "#N/A")=14,TRUE,FALSE))</f>
        <v>0</v>
      </c>
      <c r="L2501" t="b">
        <f>AND(COUNTIF('Master list(no salts, metals)'!L2492,"&lt;=1"),IF(COUNTIF('Master list(no salts, metals)'!$K2492:$Y2492, "#N/A")=14,TRUE,FALSE))</f>
        <v>0</v>
      </c>
      <c r="M2501" t="b">
        <f>AND(COUNTIF('Master list(no salts, metals)'!M2492,"&lt;=1"),IF(COUNTIF('Master list(no salts, metals)'!$K2492:$Y2492, "#N/A")=14,TRUE,FALSE))</f>
        <v>0</v>
      </c>
      <c r="N2501" t="b">
        <f>AND(COUNTIF('Master list(no salts, metals)'!N2492,"&lt;=1"),IF(COUNTIF('Master list(no salts, metals)'!$K2492:$Y2492, "#N/A")=14,TRUE,FALSE))</f>
        <v>0</v>
      </c>
      <c r="O2501" t="b">
        <f>AND(COUNTIF('Master list(no salts, metals)'!O2492,"&lt;=1"),IF(COUNTIF('Master list(no salts, metals)'!$K2492:$Y2492, "#N/A")=14,TRUE,FALSE))</f>
        <v>0</v>
      </c>
      <c r="P2501" t="b">
        <f>AND(COUNTIF('Master list(no salts, metals)'!P2492,"&lt;=1"),IF(COUNTIF('Master list(no salts, metals)'!$K2492:$Y2492, "#N/A")=14,TRUE,FALSE))</f>
        <v>1</v>
      </c>
      <c r="Q2501" t="b">
        <f>AND(COUNTIF('Master list(no salts, metals)'!Q2492,"&lt;=1"),IF(COUNTIF('Master list(no salts, metals)'!$K2492:$Y2492, "#N/A")=14,TRUE,FALSE))</f>
        <v>0</v>
      </c>
      <c r="R2501" t="b">
        <f>AND(COUNTIF('Master list(no salts, metals)'!R2492,"&lt;=1"),IF(COUNTIF('Master list(no salts, metals)'!$K2492:$Y2492, "#N/A")=14,TRUE,FALSE))</f>
        <v>0</v>
      </c>
      <c r="S2501" t="b">
        <f>AND(COUNTIF('Master list(no salts, metals)'!S2492,"&lt;=1"),IF(COUNTIF('Master list(no salts, metals)'!$K2492:$Y2492, "#N/A")=14,TRUE,FALSE))</f>
        <v>0</v>
      </c>
      <c r="T2501" t="b">
        <f>AND(COUNTIF('Master list(no salts, metals)'!T2492,"&lt;=1"),IF(COUNTIF('Master list(no salts, metals)'!$K2492:$Y2492, "#N/A")=14,TRUE,FALSE))</f>
        <v>0</v>
      </c>
      <c r="U2501" t="b">
        <f>AND(COUNTIF('Master list(no salts, metals)'!U2492,"&lt;=1"),IF(COUNTIF('Master list(no salts, metals)'!$K2492:$Y2492, "#N/A")=14,TRUE,FALSE))</f>
        <v>0</v>
      </c>
      <c r="V2501" t="b">
        <f>AND(COUNTIF('Master list(no salts, metals)'!V2492,"&lt;=1"),IF(COUNTIF('Master list(no salts, metals)'!$K2492:$Y2492, "#N/A")=14,TRUE,FALSE))</f>
        <v>0</v>
      </c>
      <c r="W2501" t="b">
        <f>AND(COUNTIF('Master list(no salts, metals)'!W2492,"&lt;=1"),IF(COUNTIF('Master list(no salts, metals)'!$K2492:$Y2492, "#N/A")=14,TRUE,FALSE))</f>
        <v>0</v>
      </c>
      <c r="X2501" t="b">
        <f>AND(COUNTIF('Master list(no salts, metals)'!X2492,"&lt;=1"),IF(COUNTIF('Master list(no salts, metals)'!$K2492:$Y2492, "#N/A")=14,TRUE,FALSE))</f>
        <v>0</v>
      </c>
      <c r="Y2501" t="b">
        <f>AND(COUNTIF('Master list(no salts, metals)'!Y2492,"&lt;=1"),IF(COUNTIF('Master list(no salts, metals)'!$K2492:$Y2492, "#N/A")=14,TRUE,FALSE))</f>
        <v>0</v>
      </c>
    </row>
    <row r="2502" spans="11:25" x14ac:dyDescent="0.25">
      <c r="K2502" t="b">
        <f>AND(COUNTIF('Master list(no salts, metals)'!K2493,"&lt;=1"),IF(COUNTIF('Master list(no salts, metals)'!$K2493:$Y2493, "#N/A")=14,TRUE,FALSE))</f>
        <v>0</v>
      </c>
      <c r="L2502" t="b">
        <f>AND(COUNTIF('Master list(no salts, metals)'!L2493,"&lt;=1"),IF(COUNTIF('Master list(no salts, metals)'!$K2493:$Y2493, "#N/A")=14,TRUE,FALSE))</f>
        <v>0</v>
      </c>
      <c r="M2502" t="b">
        <f>AND(COUNTIF('Master list(no salts, metals)'!M2493,"&lt;=1"),IF(COUNTIF('Master list(no salts, metals)'!$K2493:$Y2493, "#N/A")=14,TRUE,FALSE))</f>
        <v>0</v>
      </c>
      <c r="N2502" t="b">
        <f>AND(COUNTIF('Master list(no salts, metals)'!N2493,"&lt;=1"),IF(COUNTIF('Master list(no salts, metals)'!$K2493:$Y2493, "#N/A")=14,TRUE,FALSE))</f>
        <v>0</v>
      </c>
      <c r="O2502" t="b">
        <f>AND(COUNTIF('Master list(no salts, metals)'!O2493,"&lt;=1"),IF(COUNTIF('Master list(no salts, metals)'!$K2493:$Y2493, "#N/A")=14,TRUE,FALSE))</f>
        <v>0</v>
      </c>
      <c r="P2502" t="b">
        <f>AND(COUNTIF('Master list(no salts, metals)'!P2493,"&lt;=1"),IF(COUNTIF('Master list(no salts, metals)'!$K2493:$Y2493, "#N/A")=14,TRUE,FALSE))</f>
        <v>0</v>
      </c>
      <c r="Q2502" t="b">
        <f>AND(COUNTIF('Master list(no salts, metals)'!Q2493,"&lt;=1"),IF(COUNTIF('Master list(no salts, metals)'!$K2493:$Y2493, "#N/A")=14,TRUE,FALSE))</f>
        <v>0</v>
      </c>
      <c r="R2502" t="b">
        <f>AND(COUNTIF('Master list(no salts, metals)'!R2493,"&lt;=1"),IF(COUNTIF('Master list(no salts, metals)'!$K2493:$Y2493, "#N/A")=14,TRUE,FALSE))</f>
        <v>0</v>
      </c>
      <c r="S2502" t="b">
        <f>AND(COUNTIF('Master list(no salts, metals)'!S2493,"&lt;=1"),IF(COUNTIF('Master list(no salts, metals)'!$K2493:$Y2493, "#N/A")=14,TRUE,FALSE))</f>
        <v>0</v>
      </c>
      <c r="T2502" t="b">
        <f>AND(COUNTIF('Master list(no salts, metals)'!T2493,"&lt;=1"),IF(COUNTIF('Master list(no salts, metals)'!$K2493:$Y2493, "#N/A")=14,TRUE,FALSE))</f>
        <v>0</v>
      </c>
      <c r="U2502" t="b">
        <f>AND(COUNTIF('Master list(no salts, metals)'!U2493,"&lt;=1"),IF(COUNTIF('Master list(no salts, metals)'!$K2493:$Y2493, "#N/A")=14,TRUE,FALSE))</f>
        <v>0</v>
      </c>
      <c r="V2502" t="b">
        <f>AND(COUNTIF('Master list(no salts, metals)'!V2493,"&lt;=1"),IF(COUNTIF('Master list(no salts, metals)'!$K2493:$Y2493, "#N/A")=14,TRUE,FALSE))</f>
        <v>0</v>
      </c>
      <c r="W2502" t="b">
        <f>AND(COUNTIF('Master list(no salts, metals)'!W2493,"&lt;=1"),IF(COUNTIF('Master list(no salts, metals)'!$K2493:$Y2493, "#N/A")=14,TRUE,FALSE))</f>
        <v>1</v>
      </c>
      <c r="X2502" t="b">
        <f>AND(COUNTIF('Master list(no salts, metals)'!X2493,"&lt;=1"),IF(COUNTIF('Master list(no salts, metals)'!$K2493:$Y2493, "#N/A")=14,TRUE,FALSE))</f>
        <v>0</v>
      </c>
      <c r="Y2502" t="b">
        <f>AND(COUNTIF('Master list(no salts, metals)'!Y2493,"&lt;=1"),IF(COUNTIF('Master list(no salts, metals)'!$K2493:$Y2493, "#N/A")=14,TRUE,FALSE))</f>
        <v>0</v>
      </c>
    </row>
    <row r="2503" spans="11:25" x14ac:dyDescent="0.25">
      <c r="K2503" t="b">
        <f>AND(COUNTIF('Master list(no salts, metals)'!K2494,"&lt;=1"),IF(COUNTIF('Master list(no salts, metals)'!$K2494:$Y2494, "#N/A")=14,TRUE,FALSE))</f>
        <v>0</v>
      </c>
      <c r="L2503" t="b">
        <f>AND(COUNTIF('Master list(no salts, metals)'!L2494,"&lt;=1"),IF(COUNTIF('Master list(no salts, metals)'!$K2494:$Y2494, "#N/A")=14,TRUE,FALSE))</f>
        <v>0</v>
      </c>
      <c r="M2503" t="b">
        <f>AND(COUNTIF('Master list(no salts, metals)'!M2494,"&lt;=1"),IF(COUNTIF('Master list(no salts, metals)'!$K2494:$Y2494, "#N/A")=14,TRUE,FALSE))</f>
        <v>0</v>
      </c>
      <c r="N2503" t="b">
        <f>AND(COUNTIF('Master list(no salts, metals)'!N2494,"&lt;=1"),IF(COUNTIF('Master list(no salts, metals)'!$K2494:$Y2494, "#N/A")=14,TRUE,FALSE))</f>
        <v>0</v>
      </c>
      <c r="O2503" t="b">
        <f>AND(COUNTIF('Master list(no salts, metals)'!O2494,"&lt;=1"),IF(COUNTIF('Master list(no salts, metals)'!$K2494:$Y2494, "#N/A")=14,TRUE,FALSE))</f>
        <v>0</v>
      </c>
      <c r="P2503" t="b">
        <f>AND(COUNTIF('Master list(no salts, metals)'!P2494,"&lt;=1"),IF(COUNTIF('Master list(no salts, metals)'!$K2494:$Y2494, "#N/A")=14,TRUE,FALSE))</f>
        <v>0</v>
      </c>
      <c r="Q2503" t="b">
        <f>AND(COUNTIF('Master list(no salts, metals)'!Q2494,"&lt;=1"),IF(COUNTIF('Master list(no salts, metals)'!$K2494:$Y2494, "#N/A")=14,TRUE,FALSE))</f>
        <v>0</v>
      </c>
      <c r="R2503" t="b">
        <f>AND(COUNTIF('Master list(no salts, metals)'!R2494,"&lt;=1"),IF(COUNTIF('Master list(no salts, metals)'!$K2494:$Y2494, "#N/A")=14,TRUE,FALSE))</f>
        <v>0</v>
      </c>
      <c r="S2503" t="b">
        <f>AND(COUNTIF('Master list(no salts, metals)'!S2494,"&lt;=1"),IF(COUNTIF('Master list(no salts, metals)'!$K2494:$Y2494, "#N/A")=14,TRUE,FALSE))</f>
        <v>0</v>
      </c>
      <c r="T2503" t="b">
        <f>AND(COUNTIF('Master list(no salts, metals)'!T2494,"&lt;=1"),IF(COUNTIF('Master list(no salts, metals)'!$K2494:$Y2494, "#N/A")=14,TRUE,FALSE))</f>
        <v>0</v>
      </c>
      <c r="U2503" t="b">
        <f>AND(COUNTIF('Master list(no salts, metals)'!U2494,"&lt;=1"),IF(COUNTIF('Master list(no salts, metals)'!$K2494:$Y2494, "#N/A")=14,TRUE,FALSE))</f>
        <v>0</v>
      </c>
      <c r="V2503" t="b">
        <f>AND(COUNTIF('Master list(no salts, metals)'!V2494,"&lt;=1"),IF(COUNTIF('Master list(no salts, metals)'!$K2494:$Y2494, "#N/A")=14,TRUE,FALSE))</f>
        <v>0</v>
      </c>
      <c r="W2503" t="b">
        <f>AND(COUNTIF('Master list(no salts, metals)'!W2494,"&lt;=1"),IF(COUNTIF('Master list(no salts, metals)'!$K2494:$Y2494, "#N/A")=14,TRUE,FALSE))</f>
        <v>0</v>
      </c>
      <c r="X2503" t="b">
        <f>AND(COUNTIF('Master list(no salts, metals)'!X2494,"&lt;=1"),IF(COUNTIF('Master list(no salts, metals)'!$K2494:$Y2494, "#N/A")=14,TRUE,FALSE))</f>
        <v>0</v>
      </c>
      <c r="Y2503" t="b">
        <f>AND(COUNTIF('Master list(no salts, metals)'!Y2494,"&lt;=1"),IF(COUNTIF('Master list(no salts, metals)'!$K2494:$Y2494, "#N/A")=14,TRUE,FALSE))</f>
        <v>0</v>
      </c>
    </row>
    <row r="2504" spans="11:25" x14ac:dyDescent="0.25">
      <c r="K2504" t="b">
        <f>AND(COUNTIF('Master list(no salts, metals)'!K2495,"&lt;=1"),IF(COUNTIF('Master list(no salts, metals)'!$K2495:$Y2495, "#N/A")=14,TRUE,FALSE))</f>
        <v>0</v>
      </c>
      <c r="L2504" t="b">
        <f>AND(COUNTIF('Master list(no salts, metals)'!L2495,"&lt;=1"),IF(COUNTIF('Master list(no salts, metals)'!$K2495:$Y2495, "#N/A")=14,TRUE,FALSE))</f>
        <v>0</v>
      </c>
      <c r="M2504" t="b">
        <f>AND(COUNTIF('Master list(no salts, metals)'!M2495,"&lt;=1"),IF(COUNTIF('Master list(no salts, metals)'!$K2495:$Y2495, "#N/A")=14,TRUE,FALSE))</f>
        <v>0</v>
      </c>
      <c r="N2504" t="b">
        <f>AND(COUNTIF('Master list(no salts, metals)'!N2495,"&lt;=1"),IF(COUNTIF('Master list(no salts, metals)'!$K2495:$Y2495, "#N/A")=14,TRUE,FALSE))</f>
        <v>0</v>
      </c>
      <c r="O2504" t="b">
        <f>AND(COUNTIF('Master list(no salts, metals)'!O2495,"&lt;=1"),IF(COUNTIF('Master list(no salts, metals)'!$K2495:$Y2495, "#N/A")=14,TRUE,FALSE))</f>
        <v>0</v>
      </c>
      <c r="P2504" t="b">
        <f>AND(COUNTIF('Master list(no salts, metals)'!P2495,"&lt;=1"),IF(COUNTIF('Master list(no salts, metals)'!$K2495:$Y2495, "#N/A")=14,TRUE,FALSE))</f>
        <v>0</v>
      </c>
      <c r="Q2504" t="b">
        <f>AND(COUNTIF('Master list(no salts, metals)'!Q2495,"&lt;=1"),IF(COUNTIF('Master list(no salts, metals)'!$K2495:$Y2495, "#N/A")=14,TRUE,FALSE))</f>
        <v>0</v>
      </c>
      <c r="R2504" t="b">
        <f>AND(COUNTIF('Master list(no salts, metals)'!R2495,"&lt;=1"),IF(COUNTIF('Master list(no salts, metals)'!$K2495:$Y2495, "#N/A")=14,TRUE,FALSE))</f>
        <v>0</v>
      </c>
      <c r="S2504" t="b">
        <f>AND(COUNTIF('Master list(no salts, metals)'!S2495,"&lt;=1"),IF(COUNTIF('Master list(no salts, metals)'!$K2495:$Y2495, "#N/A")=14,TRUE,FALSE))</f>
        <v>0</v>
      </c>
      <c r="T2504" t="b">
        <f>AND(COUNTIF('Master list(no salts, metals)'!T2495,"&lt;=1"),IF(COUNTIF('Master list(no salts, metals)'!$K2495:$Y2495, "#N/A")=14,TRUE,FALSE))</f>
        <v>0</v>
      </c>
      <c r="U2504" t="b">
        <f>AND(COUNTIF('Master list(no salts, metals)'!U2495,"&lt;=1"),IF(COUNTIF('Master list(no salts, metals)'!$K2495:$Y2495, "#N/A")=14,TRUE,FALSE))</f>
        <v>0</v>
      </c>
      <c r="V2504" t="b">
        <f>AND(COUNTIF('Master list(no salts, metals)'!V2495,"&lt;=1"),IF(COUNTIF('Master list(no salts, metals)'!$K2495:$Y2495, "#N/A")=14,TRUE,FALSE))</f>
        <v>0</v>
      </c>
      <c r="W2504" t="b">
        <f>AND(COUNTIF('Master list(no salts, metals)'!W2495,"&lt;=1"),IF(COUNTIF('Master list(no salts, metals)'!$K2495:$Y2495, "#N/A")=14,TRUE,FALSE))</f>
        <v>0</v>
      </c>
      <c r="X2504" t="b">
        <f>AND(COUNTIF('Master list(no salts, metals)'!X2495,"&lt;=1"),IF(COUNTIF('Master list(no salts, metals)'!$K2495:$Y2495, "#N/A")=14,TRUE,FALSE))</f>
        <v>1</v>
      </c>
      <c r="Y2504" t="b">
        <f>AND(COUNTIF('Master list(no salts, metals)'!Y2495,"&lt;=1"),IF(COUNTIF('Master list(no salts, metals)'!$K2495:$Y2495, "#N/A")=14,TRUE,FALSE))</f>
        <v>0</v>
      </c>
    </row>
    <row r="2505" spans="11:25" x14ac:dyDescent="0.25">
      <c r="K2505" t="b">
        <f>AND(COUNTIF('Master list(no salts, metals)'!K2496,"&lt;=1"),IF(COUNTIF('Master list(no salts, metals)'!$K2496:$Y2496, "#N/A")=14,TRUE,FALSE))</f>
        <v>0</v>
      </c>
      <c r="L2505" t="b">
        <f>AND(COUNTIF('Master list(no salts, metals)'!L2496,"&lt;=1"),IF(COUNTIF('Master list(no salts, metals)'!$K2496:$Y2496, "#N/A")=14,TRUE,FALSE))</f>
        <v>0</v>
      </c>
      <c r="M2505" t="b">
        <f>AND(COUNTIF('Master list(no salts, metals)'!M2496,"&lt;=1"),IF(COUNTIF('Master list(no salts, metals)'!$K2496:$Y2496, "#N/A")=14,TRUE,FALSE))</f>
        <v>0</v>
      </c>
      <c r="N2505" t="b">
        <f>AND(COUNTIF('Master list(no salts, metals)'!N2496,"&lt;=1"),IF(COUNTIF('Master list(no salts, metals)'!$K2496:$Y2496, "#N/A")=14,TRUE,FALSE))</f>
        <v>0</v>
      </c>
      <c r="O2505" t="b">
        <f>AND(COUNTIF('Master list(no salts, metals)'!O2496,"&lt;=1"),IF(COUNTIF('Master list(no salts, metals)'!$K2496:$Y2496, "#N/A")=14,TRUE,FALSE))</f>
        <v>0</v>
      </c>
      <c r="P2505" t="b">
        <f>AND(COUNTIF('Master list(no salts, metals)'!P2496,"&lt;=1"),IF(COUNTIF('Master list(no salts, metals)'!$K2496:$Y2496, "#N/A")=14,TRUE,FALSE))</f>
        <v>0</v>
      </c>
      <c r="Q2505" t="b">
        <f>AND(COUNTIF('Master list(no salts, metals)'!Q2496,"&lt;=1"),IF(COUNTIF('Master list(no salts, metals)'!$K2496:$Y2496, "#N/A")=14,TRUE,FALSE))</f>
        <v>0</v>
      </c>
      <c r="R2505" t="b">
        <f>AND(COUNTIF('Master list(no salts, metals)'!R2496,"&lt;=1"),IF(COUNTIF('Master list(no salts, metals)'!$K2496:$Y2496, "#N/A")=14,TRUE,FALSE))</f>
        <v>0</v>
      </c>
      <c r="S2505" t="b">
        <f>AND(COUNTIF('Master list(no salts, metals)'!S2496,"&lt;=1"),IF(COUNTIF('Master list(no salts, metals)'!$K2496:$Y2496, "#N/A")=14,TRUE,FALSE))</f>
        <v>0</v>
      </c>
      <c r="T2505" t="b">
        <f>AND(COUNTIF('Master list(no salts, metals)'!T2496,"&lt;=1"),IF(COUNTIF('Master list(no salts, metals)'!$K2496:$Y2496, "#N/A")=14,TRUE,FALSE))</f>
        <v>0</v>
      </c>
      <c r="U2505" t="b">
        <f>AND(COUNTIF('Master list(no salts, metals)'!U2496,"&lt;=1"),IF(COUNTIF('Master list(no salts, metals)'!$K2496:$Y2496, "#N/A")=14,TRUE,FALSE))</f>
        <v>0</v>
      </c>
      <c r="V2505" t="b">
        <f>AND(COUNTIF('Master list(no salts, metals)'!V2496,"&lt;=1"),IF(COUNTIF('Master list(no salts, metals)'!$K2496:$Y2496, "#N/A")=14,TRUE,FALSE))</f>
        <v>0</v>
      </c>
      <c r="W2505" t="b">
        <f>AND(COUNTIF('Master list(no salts, metals)'!W2496,"&lt;=1"),IF(COUNTIF('Master list(no salts, metals)'!$K2496:$Y2496, "#N/A")=14,TRUE,FALSE))</f>
        <v>0</v>
      </c>
      <c r="X2505" t="b">
        <f>AND(COUNTIF('Master list(no salts, metals)'!X2496,"&lt;=1"),IF(COUNTIF('Master list(no salts, metals)'!$K2496:$Y2496, "#N/A")=14,TRUE,FALSE))</f>
        <v>0</v>
      </c>
      <c r="Y2505" t="b">
        <f>AND(COUNTIF('Master list(no salts, metals)'!Y2496,"&lt;=1"),IF(COUNTIF('Master list(no salts, metals)'!$K2496:$Y2496, "#N/A")=14,TRUE,FALSE))</f>
        <v>0</v>
      </c>
    </row>
    <row r="2506" spans="11:25" x14ac:dyDescent="0.25">
      <c r="K2506" t="b">
        <f>AND(COUNTIF('Master list(no salts, metals)'!K2497,"&lt;=1"),IF(COUNTIF('Master list(no salts, metals)'!$K2497:$Y2497, "#N/A")=14,TRUE,FALSE))</f>
        <v>0</v>
      </c>
      <c r="L2506" t="b">
        <f>AND(COUNTIF('Master list(no salts, metals)'!L2497,"&lt;=1"),IF(COUNTIF('Master list(no salts, metals)'!$K2497:$Y2497, "#N/A")=14,TRUE,FALSE))</f>
        <v>0</v>
      </c>
      <c r="M2506" t="b">
        <f>AND(COUNTIF('Master list(no salts, metals)'!M2497,"&lt;=1"),IF(COUNTIF('Master list(no salts, metals)'!$K2497:$Y2497, "#N/A")=14,TRUE,FALSE))</f>
        <v>0</v>
      </c>
      <c r="N2506" t="b">
        <f>AND(COUNTIF('Master list(no salts, metals)'!N2497,"&lt;=1"),IF(COUNTIF('Master list(no salts, metals)'!$K2497:$Y2497, "#N/A")=14,TRUE,FALSE))</f>
        <v>0</v>
      </c>
      <c r="O2506" t="b">
        <f>AND(COUNTIF('Master list(no salts, metals)'!O2497,"&lt;=1"),IF(COUNTIF('Master list(no salts, metals)'!$K2497:$Y2497, "#N/A")=14,TRUE,FALSE))</f>
        <v>0</v>
      </c>
      <c r="P2506" t="b">
        <f>AND(COUNTIF('Master list(no salts, metals)'!P2497,"&lt;=1"),IF(COUNTIF('Master list(no salts, metals)'!$K2497:$Y2497, "#N/A")=14,TRUE,FALSE))</f>
        <v>0</v>
      </c>
      <c r="Q2506" t="b">
        <f>AND(COUNTIF('Master list(no salts, metals)'!Q2497,"&lt;=1"),IF(COUNTIF('Master list(no salts, metals)'!$K2497:$Y2497, "#N/A")=14,TRUE,FALSE))</f>
        <v>0</v>
      </c>
      <c r="R2506" t="b">
        <f>AND(COUNTIF('Master list(no salts, metals)'!R2497,"&lt;=1"),IF(COUNTIF('Master list(no salts, metals)'!$K2497:$Y2497, "#N/A")=14,TRUE,FALSE))</f>
        <v>0</v>
      </c>
      <c r="S2506" t="b">
        <f>AND(COUNTIF('Master list(no salts, metals)'!S2497,"&lt;=1"),IF(COUNTIF('Master list(no salts, metals)'!$K2497:$Y2497, "#N/A")=14,TRUE,FALSE))</f>
        <v>0</v>
      </c>
      <c r="T2506" t="b">
        <f>AND(COUNTIF('Master list(no salts, metals)'!T2497,"&lt;=1"),IF(COUNTIF('Master list(no salts, metals)'!$K2497:$Y2497, "#N/A")=14,TRUE,FALSE))</f>
        <v>0</v>
      </c>
      <c r="U2506" t="b">
        <f>AND(COUNTIF('Master list(no salts, metals)'!U2497,"&lt;=1"),IF(COUNTIF('Master list(no salts, metals)'!$K2497:$Y2497, "#N/A")=14,TRUE,FALSE))</f>
        <v>0</v>
      </c>
      <c r="V2506" t="b">
        <f>AND(COUNTIF('Master list(no salts, metals)'!V2497,"&lt;=1"),IF(COUNTIF('Master list(no salts, metals)'!$K2497:$Y2497, "#N/A")=14,TRUE,FALSE))</f>
        <v>0</v>
      </c>
      <c r="W2506" t="b">
        <f>AND(COUNTIF('Master list(no salts, metals)'!W2497,"&lt;=1"),IF(COUNTIF('Master list(no salts, metals)'!$K2497:$Y2497, "#N/A")=14,TRUE,FALSE))</f>
        <v>0</v>
      </c>
      <c r="X2506" t="b">
        <f>AND(COUNTIF('Master list(no salts, metals)'!X2497,"&lt;=1"),IF(COUNTIF('Master list(no salts, metals)'!$K2497:$Y2497, "#N/A")=14,TRUE,FALSE))</f>
        <v>1</v>
      </c>
      <c r="Y2506" t="b">
        <f>AND(COUNTIF('Master list(no salts, metals)'!Y2497,"&lt;=1"),IF(COUNTIF('Master list(no salts, metals)'!$K2497:$Y2497, "#N/A")=14,TRUE,FALSE))</f>
        <v>0</v>
      </c>
    </row>
    <row r="2507" spans="11:25" x14ac:dyDescent="0.25">
      <c r="K2507" t="b">
        <f>AND(COUNTIF('Master list(no salts, metals)'!K2498,"&lt;=1"),IF(COUNTIF('Master list(no salts, metals)'!$K2498:$Y2498, "#N/A")=14,TRUE,FALSE))</f>
        <v>0</v>
      </c>
      <c r="L2507" t="b">
        <f>AND(COUNTIF('Master list(no salts, metals)'!L2498,"&lt;=1"),IF(COUNTIF('Master list(no salts, metals)'!$K2498:$Y2498, "#N/A")=14,TRUE,FALSE))</f>
        <v>0</v>
      </c>
      <c r="M2507" t="b">
        <f>AND(COUNTIF('Master list(no salts, metals)'!M2498,"&lt;=1"),IF(COUNTIF('Master list(no salts, metals)'!$K2498:$Y2498, "#N/A")=14,TRUE,FALSE))</f>
        <v>0</v>
      </c>
      <c r="N2507" t="b">
        <f>AND(COUNTIF('Master list(no salts, metals)'!N2498,"&lt;=1"),IF(COUNTIF('Master list(no salts, metals)'!$K2498:$Y2498, "#N/A")=14,TRUE,FALSE))</f>
        <v>0</v>
      </c>
      <c r="O2507" t="b">
        <f>AND(COUNTIF('Master list(no salts, metals)'!O2498,"&lt;=1"),IF(COUNTIF('Master list(no salts, metals)'!$K2498:$Y2498, "#N/A")=14,TRUE,FALSE))</f>
        <v>0</v>
      </c>
      <c r="P2507" t="b">
        <f>AND(COUNTIF('Master list(no salts, metals)'!P2498,"&lt;=1"),IF(COUNTIF('Master list(no salts, metals)'!$K2498:$Y2498, "#N/A")=14,TRUE,FALSE))</f>
        <v>0</v>
      </c>
      <c r="Q2507" t="b">
        <f>AND(COUNTIF('Master list(no salts, metals)'!Q2498,"&lt;=1"),IF(COUNTIF('Master list(no salts, metals)'!$K2498:$Y2498, "#N/A")=14,TRUE,FALSE))</f>
        <v>0</v>
      </c>
      <c r="R2507" t="b">
        <f>AND(COUNTIF('Master list(no salts, metals)'!R2498,"&lt;=1"),IF(COUNTIF('Master list(no salts, metals)'!$K2498:$Y2498, "#N/A")=14,TRUE,FALSE))</f>
        <v>0</v>
      </c>
      <c r="S2507" t="b">
        <f>AND(COUNTIF('Master list(no salts, metals)'!S2498,"&lt;=1"),IF(COUNTIF('Master list(no salts, metals)'!$K2498:$Y2498, "#N/A")=14,TRUE,FALSE))</f>
        <v>0</v>
      </c>
      <c r="T2507" t="b">
        <f>AND(COUNTIF('Master list(no salts, metals)'!T2498,"&lt;=1"),IF(COUNTIF('Master list(no salts, metals)'!$K2498:$Y2498, "#N/A")=14,TRUE,FALSE))</f>
        <v>0</v>
      </c>
      <c r="U2507" t="b">
        <f>AND(COUNTIF('Master list(no salts, metals)'!U2498,"&lt;=1"),IF(COUNTIF('Master list(no salts, metals)'!$K2498:$Y2498, "#N/A")=14,TRUE,FALSE))</f>
        <v>0</v>
      </c>
      <c r="V2507" t="b">
        <f>AND(COUNTIF('Master list(no salts, metals)'!V2498,"&lt;=1"),IF(COUNTIF('Master list(no salts, metals)'!$K2498:$Y2498, "#N/A")=14,TRUE,FALSE))</f>
        <v>0</v>
      </c>
      <c r="W2507" t="b">
        <f>AND(COUNTIF('Master list(no salts, metals)'!W2498,"&lt;=1"),IF(COUNTIF('Master list(no salts, metals)'!$K2498:$Y2498, "#N/A")=14,TRUE,FALSE))</f>
        <v>0</v>
      </c>
      <c r="X2507" t="b">
        <f>AND(COUNTIF('Master list(no salts, metals)'!X2498,"&lt;=1"),IF(COUNTIF('Master list(no salts, metals)'!$K2498:$Y2498, "#N/A")=14,TRUE,FALSE))</f>
        <v>0</v>
      </c>
      <c r="Y2507" t="b">
        <f>AND(COUNTIF('Master list(no salts, metals)'!Y2498,"&lt;=1"),IF(COUNTIF('Master list(no salts, metals)'!$K2498:$Y2498, "#N/A")=14,TRUE,FALSE))</f>
        <v>0</v>
      </c>
    </row>
    <row r="2508" spans="11:25" x14ac:dyDescent="0.25">
      <c r="K2508" t="b">
        <f>AND(COUNTIF('Master list(no salts, metals)'!K2499,"&lt;=1"),IF(COUNTIF('Master list(no salts, metals)'!$K2499:$Y2499, "#N/A")=14,TRUE,FALSE))</f>
        <v>0</v>
      </c>
      <c r="L2508" t="b">
        <f>AND(COUNTIF('Master list(no salts, metals)'!L2499,"&lt;=1"),IF(COUNTIF('Master list(no salts, metals)'!$K2499:$Y2499, "#N/A")=14,TRUE,FALSE))</f>
        <v>0</v>
      </c>
      <c r="M2508" t="b">
        <f>AND(COUNTIF('Master list(no salts, metals)'!M2499,"&lt;=1"),IF(COUNTIF('Master list(no salts, metals)'!$K2499:$Y2499, "#N/A")=14,TRUE,FALSE))</f>
        <v>0</v>
      </c>
      <c r="N2508" t="b">
        <f>AND(COUNTIF('Master list(no salts, metals)'!N2499,"&lt;=1"),IF(COUNTIF('Master list(no salts, metals)'!$K2499:$Y2499, "#N/A")=14,TRUE,FALSE))</f>
        <v>0</v>
      </c>
      <c r="O2508" t="b">
        <f>AND(COUNTIF('Master list(no salts, metals)'!O2499,"&lt;=1"),IF(COUNTIF('Master list(no salts, metals)'!$K2499:$Y2499, "#N/A")=14,TRUE,FALSE))</f>
        <v>0</v>
      </c>
      <c r="P2508" t="b">
        <f>AND(COUNTIF('Master list(no salts, metals)'!P2499,"&lt;=1"),IF(COUNTIF('Master list(no salts, metals)'!$K2499:$Y2499, "#N/A")=14,TRUE,FALSE))</f>
        <v>0</v>
      </c>
      <c r="Q2508" t="b">
        <f>AND(COUNTIF('Master list(no salts, metals)'!Q2499,"&lt;=1"),IF(COUNTIF('Master list(no salts, metals)'!$K2499:$Y2499, "#N/A")=14,TRUE,FALSE))</f>
        <v>0</v>
      </c>
      <c r="R2508" t="b">
        <f>AND(COUNTIF('Master list(no salts, metals)'!R2499,"&lt;=1"),IF(COUNTIF('Master list(no salts, metals)'!$K2499:$Y2499, "#N/A")=14,TRUE,FALSE))</f>
        <v>0</v>
      </c>
      <c r="S2508" t="b">
        <f>AND(COUNTIF('Master list(no salts, metals)'!S2499,"&lt;=1"),IF(COUNTIF('Master list(no salts, metals)'!$K2499:$Y2499, "#N/A")=14,TRUE,FALSE))</f>
        <v>0</v>
      </c>
      <c r="T2508" t="b">
        <f>AND(COUNTIF('Master list(no salts, metals)'!T2499,"&lt;=1"),IF(COUNTIF('Master list(no salts, metals)'!$K2499:$Y2499, "#N/A")=14,TRUE,FALSE))</f>
        <v>0</v>
      </c>
      <c r="U2508" t="b">
        <f>AND(COUNTIF('Master list(no salts, metals)'!U2499,"&lt;=1"),IF(COUNTIF('Master list(no salts, metals)'!$K2499:$Y2499, "#N/A")=14,TRUE,FALSE))</f>
        <v>0</v>
      </c>
      <c r="V2508" t="b">
        <f>AND(COUNTIF('Master list(no salts, metals)'!V2499,"&lt;=1"),IF(COUNTIF('Master list(no salts, metals)'!$K2499:$Y2499, "#N/A")=14,TRUE,FALSE))</f>
        <v>0</v>
      </c>
      <c r="W2508" t="b">
        <f>AND(COUNTIF('Master list(no salts, metals)'!W2499,"&lt;=1"),IF(COUNTIF('Master list(no salts, metals)'!$K2499:$Y2499, "#N/A")=14,TRUE,FALSE))</f>
        <v>0</v>
      </c>
      <c r="X2508" t="b">
        <f>AND(COUNTIF('Master list(no salts, metals)'!X2499,"&lt;=1"),IF(COUNTIF('Master list(no salts, metals)'!$K2499:$Y2499, "#N/A")=14,TRUE,FALSE))</f>
        <v>1</v>
      </c>
      <c r="Y2508" t="b">
        <f>AND(COUNTIF('Master list(no salts, metals)'!Y2499,"&lt;=1"),IF(COUNTIF('Master list(no salts, metals)'!$K2499:$Y2499, "#N/A")=14,TRUE,FALSE))</f>
        <v>0</v>
      </c>
    </row>
    <row r="2509" spans="11:25" x14ac:dyDescent="0.25">
      <c r="K2509" t="b">
        <f>AND(COUNTIF('Master list(no salts, metals)'!K2500,"&lt;=1"),IF(COUNTIF('Master list(no salts, metals)'!$K2500:$Y2500, "#N/A")=14,TRUE,FALSE))</f>
        <v>0</v>
      </c>
      <c r="L2509" t="b">
        <f>AND(COUNTIF('Master list(no salts, metals)'!L2500,"&lt;=1"),IF(COUNTIF('Master list(no salts, metals)'!$K2500:$Y2500, "#N/A")=14,TRUE,FALSE))</f>
        <v>0</v>
      </c>
      <c r="M2509" t="b">
        <f>AND(COUNTIF('Master list(no salts, metals)'!M2500,"&lt;=1"),IF(COUNTIF('Master list(no salts, metals)'!$K2500:$Y2500, "#N/A")=14,TRUE,FALSE))</f>
        <v>0</v>
      </c>
      <c r="N2509" t="b">
        <f>AND(COUNTIF('Master list(no salts, metals)'!N2500,"&lt;=1"),IF(COUNTIF('Master list(no salts, metals)'!$K2500:$Y2500, "#N/A")=14,TRUE,FALSE))</f>
        <v>0</v>
      </c>
      <c r="O2509" t="b">
        <f>AND(COUNTIF('Master list(no salts, metals)'!O2500,"&lt;=1"),IF(COUNTIF('Master list(no salts, metals)'!$K2500:$Y2500, "#N/A")=14,TRUE,FALSE))</f>
        <v>0</v>
      </c>
      <c r="P2509" t="b">
        <f>AND(COUNTIF('Master list(no salts, metals)'!P2500,"&lt;=1"),IF(COUNTIF('Master list(no salts, metals)'!$K2500:$Y2500, "#N/A")=14,TRUE,FALSE))</f>
        <v>0</v>
      </c>
      <c r="Q2509" t="b">
        <f>AND(COUNTIF('Master list(no salts, metals)'!Q2500,"&lt;=1"),IF(COUNTIF('Master list(no salts, metals)'!$K2500:$Y2500, "#N/A")=14,TRUE,FALSE))</f>
        <v>0</v>
      </c>
      <c r="R2509" t="b">
        <f>AND(COUNTIF('Master list(no salts, metals)'!R2500,"&lt;=1"),IF(COUNTIF('Master list(no salts, metals)'!$K2500:$Y2500, "#N/A")=14,TRUE,FALSE))</f>
        <v>0</v>
      </c>
      <c r="S2509" t="b">
        <f>AND(COUNTIF('Master list(no salts, metals)'!S2500,"&lt;=1"),IF(COUNTIF('Master list(no salts, metals)'!$K2500:$Y2500, "#N/A")=14,TRUE,FALSE))</f>
        <v>0</v>
      </c>
      <c r="T2509" t="b">
        <f>AND(COUNTIF('Master list(no salts, metals)'!T2500,"&lt;=1"),IF(COUNTIF('Master list(no salts, metals)'!$K2500:$Y2500, "#N/A")=14,TRUE,FALSE))</f>
        <v>0</v>
      </c>
      <c r="U2509" t="b">
        <f>AND(COUNTIF('Master list(no salts, metals)'!U2500,"&lt;=1"),IF(COUNTIF('Master list(no salts, metals)'!$K2500:$Y2500, "#N/A")=14,TRUE,FALSE))</f>
        <v>0</v>
      </c>
      <c r="V2509" t="b">
        <f>AND(COUNTIF('Master list(no salts, metals)'!V2500,"&lt;=1"),IF(COUNTIF('Master list(no salts, metals)'!$K2500:$Y2500, "#N/A")=14,TRUE,FALSE))</f>
        <v>0</v>
      </c>
      <c r="W2509" t="b">
        <f>AND(COUNTIF('Master list(no salts, metals)'!W2500,"&lt;=1"),IF(COUNTIF('Master list(no salts, metals)'!$K2500:$Y2500, "#N/A")=14,TRUE,FALSE))</f>
        <v>1</v>
      </c>
      <c r="X2509" t="b">
        <f>AND(COUNTIF('Master list(no salts, metals)'!X2500,"&lt;=1"),IF(COUNTIF('Master list(no salts, metals)'!$K2500:$Y2500, "#N/A")=14,TRUE,FALSE))</f>
        <v>0</v>
      </c>
      <c r="Y2509" t="b">
        <f>AND(COUNTIF('Master list(no salts, metals)'!Y2500,"&lt;=1"),IF(COUNTIF('Master list(no salts, metals)'!$K2500:$Y2500, "#N/A")=14,TRUE,FALSE))</f>
        <v>0</v>
      </c>
    </row>
    <row r="2510" spans="11:25" x14ac:dyDescent="0.25">
      <c r="K2510" t="b">
        <f>AND(COUNTIF('Master list(no salts, metals)'!K2501,"&lt;=1"),IF(COUNTIF('Master list(no salts, metals)'!$K2501:$Y2501, "#N/A")=14,TRUE,FALSE))</f>
        <v>0</v>
      </c>
      <c r="L2510" t="b">
        <f>AND(COUNTIF('Master list(no salts, metals)'!L2501,"&lt;=1"),IF(COUNTIF('Master list(no salts, metals)'!$K2501:$Y2501, "#N/A")=14,TRUE,FALSE))</f>
        <v>0</v>
      </c>
      <c r="M2510" t="b">
        <f>AND(COUNTIF('Master list(no salts, metals)'!M2501,"&lt;=1"),IF(COUNTIF('Master list(no salts, metals)'!$K2501:$Y2501, "#N/A")=14,TRUE,FALSE))</f>
        <v>0</v>
      </c>
      <c r="N2510" t="b">
        <f>AND(COUNTIF('Master list(no salts, metals)'!N2501,"&lt;=1"),IF(COUNTIF('Master list(no salts, metals)'!$K2501:$Y2501, "#N/A")=14,TRUE,FALSE))</f>
        <v>0</v>
      </c>
      <c r="O2510" t="b">
        <f>AND(COUNTIF('Master list(no salts, metals)'!O2501,"&lt;=1"),IF(COUNTIF('Master list(no salts, metals)'!$K2501:$Y2501, "#N/A")=14,TRUE,FALSE))</f>
        <v>0</v>
      </c>
      <c r="P2510" t="b">
        <f>AND(COUNTIF('Master list(no salts, metals)'!P2501,"&lt;=1"),IF(COUNTIF('Master list(no salts, metals)'!$K2501:$Y2501, "#N/A")=14,TRUE,FALSE))</f>
        <v>0</v>
      </c>
      <c r="Q2510" t="b">
        <f>AND(COUNTIF('Master list(no salts, metals)'!Q2501,"&lt;=1"),IF(COUNTIF('Master list(no salts, metals)'!$K2501:$Y2501, "#N/A")=14,TRUE,FALSE))</f>
        <v>0</v>
      </c>
      <c r="R2510" t="b">
        <f>AND(COUNTIF('Master list(no salts, metals)'!R2501,"&lt;=1"),IF(COUNTIF('Master list(no salts, metals)'!$K2501:$Y2501, "#N/A")=14,TRUE,FALSE))</f>
        <v>0</v>
      </c>
      <c r="S2510" t="b">
        <f>AND(COUNTIF('Master list(no salts, metals)'!S2501,"&lt;=1"),IF(COUNTIF('Master list(no salts, metals)'!$K2501:$Y2501, "#N/A")=14,TRUE,FALSE))</f>
        <v>0</v>
      </c>
      <c r="T2510" t="b">
        <f>AND(COUNTIF('Master list(no salts, metals)'!T2501,"&lt;=1"),IF(COUNTIF('Master list(no salts, metals)'!$K2501:$Y2501, "#N/A")=14,TRUE,FALSE))</f>
        <v>0</v>
      </c>
      <c r="U2510" t="b">
        <f>AND(COUNTIF('Master list(no salts, metals)'!U2501,"&lt;=1"),IF(COUNTIF('Master list(no salts, metals)'!$K2501:$Y2501, "#N/A")=14,TRUE,FALSE))</f>
        <v>0</v>
      </c>
      <c r="V2510" t="b">
        <f>AND(COUNTIF('Master list(no salts, metals)'!V2501,"&lt;=1"),IF(COUNTIF('Master list(no salts, metals)'!$K2501:$Y2501, "#N/A")=14,TRUE,FALSE))</f>
        <v>0</v>
      </c>
      <c r="W2510" t="b">
        <f>AND(COUNTIF('Master list(no salts, metals)'!W2501,"&lt;=1"),IF(COUNTIF('Master list(no salts, metals)'!$K2501:$Y2501, "#N/A")=14,TRUE,FALSE))</f>
        <v>0</v>
      </c>
      <c r="X2510" t="b">
        <f>AND(COUNTIF('Master list(no salts, metals)'!X2501,"&lt;=1"),IF(COUNTIF('Master list(no salts, metals)'!$K2501:$Y2501, "#N/A")=14,TRUE,FALSE))</f>
        <v>0</v>
      </c>
      <c r="Y2510" t="b">
        <f>AND(COUNTIF('Master list(no salts, metals)'!Y2501,"&lt;=1"),IF(COUNTIF('Master list(no salts, metals)'!$K2501:$Y2501, "#N/A")=14,TRUE,FALSE))</f>
        <v>0</v>
      </c>
    </row>
    <row r="2511" spans="11:25" x14ac:dyDescent="0.25">
      <c r="K2511" t="b">
        <f>AND(COUNTIF('Master list(no salts, metals)'!K2502,"&lt;=1"),IF(COUNTIF('Master list(no salts, metals)'!$K2502:$Y2502, "#N/A")=14,TRUE,FALSE))</f>
        <v>0</v>
      </c>
      <c r="L2511" t="b">
        <f>AND(COUNTIF('Master list(no salts, metals)'!L2502,"&lt;=1"),IF(COUNTIF('Master list(no salts, metals)'!$K2502:$Y2502, "#N/A")=14,TRUE,FALSE))</f>
        <v>0</v>
      </c>
      <c r="M2511" t="b">
        <f>AND(COUNTIF('Master list(no salts, metals)'!M2502,"&lt;=1"),IF(COUNTIF('Master list(no salts, metals)'!$K2502:$Y2502, "#N/A")=14,TRUE,FALSE))</f>
        <v>0</v>
      </c>
      <c r="N2511" t="b">
        <f>AND(COUNTIF('Master list(no salts, metals)'!N2502,"&lt;=1"),IF(COUNTIF('Master list(no salts, metals)'!$K2502:$Y2502, "#N/A")=14,TRUE,FALSE))</f>
        <v>0</v>
      </c>
      <c r="O2511" t="b">
        <f>AND(COUNTIF('Master list(no salts, metals)'!O2502,"&lt;=1"),IF(COUNTIF('Master list(no salts, metals)'!$K2502:$Y2502, "#N/A")=14,TRUE,FALSE))</f>
        <v>0</v>
      </c>
      <c r="P2511" t="b">
        <f>AND(COUNTIF('Master list(no salts, metals)'!P2502,"&lt;=1"),IF(COUNTIF('Master list(no salts, metals)'!$K2502:$Y2502, "#N/A")=14,TRUE,FALSE))</f>
        <v>0</v>
      </c>
      <c r="Q2511" t="b">
        <f>AND(COUNTIF('Master list(no salts, metals)'!Q2502,"&lt;=1"),IF(COUNTIF('Master list(no salts, metals)'!$K2502:$Y2502, "#N/A")=14,TRUE,FALSE))</f>
        <v>0</v>
      </c>
      <c r="R2511" t="b">
        <f>AND(COUNTIF('Master list(no salts, metals)'!R2502,"&lt;=1"),IF(COUNTIF('Master list(no salts, metals)'!$K2502:$Y2502, "#N/A")=14,TRUE,FALSE))</f>
        <v>0</v>
      </c>
      <c r="S2511" t="b">
        <f>AND(COUNTIF('Master list(no salts, metals)'!S2502,"&lt;=1"),IF(COUNTIF('Master list(no salts, metals)'!$K2502:$Y2502, "#N/A")=14,TRUE,FALSE))</f>
        <v>0</v>
      </c>
      <c r="T2511" t="b">
        <f>AND(COUNTIF('Master list(no salts, metals)'!T2502,"&lt;=1"),IF(COUNTIF('Master list(no salts, metals)'!$K2502:$Y2502, "#N/A")=14,TRUE,FALSE))</f>
        <v>0</v>
      </c>
      <c r="U2511" t="b">
        <f>AND(COUNTIF('Master list(no salts, metals)'!U2502,"&lt;=1"),IF(COUNTIF('Master list(no salts, metals)'!$K2502:$Y2502, "#N/A")=14,TRUE,FALSE))</f>
        <v>0</v>
      </c>
      <c r="V2511" t="b">
        <f>AND(COUNTIF('Master list(no salts, metals)'!V2502,"&lt;=1"),IF(COUNTIF('Master list(no salts, metals)'!$K2502:$Y2502, "#N/A")=14,TRUE,FALSE))</f>
        <v>0</v>
      </c>
      <c r="W2511" t="b">
        <f>AND(COUNTIF('Master list(no salts, metals)'!W2502,"&lt;=1"),IF(COUNTIF('Master list(no salts, metals)'!$K2502:$Y2502, "#N/A")=14,TRUE,FALSE))</f>
        <v>0</v>
      </c>
      <c r="X2511" t="b">
        <f>AND(COUNTIF('Master list(no salts, metals)'!X2502,"&lt;=1"),IF(COUNTIF('Master list(no salts, metals)'!$K2502:$Y2502, "#N/A")=14,TRUE,FALSE))</f>
        <v>1</v>
      </c>
      <c r="Y2511" t="b">
        <f>AND(COUNTIF('Master list(no salts, metals)'!Y2502,"&lt;=1"),IF(COUNTIF('Master list(no salts, metals)'!$K2502:$Y2502, "#N/A")=14,TRUE,FALSE))</f>
        <v>0</v>
      </c>
    </row>
    <row r="2512" spans="11:25" x14ac:dyDescent="0.25">
      <c r="K2512" t="b">
        <f>AND(COUNTIF('Master list(no salts, metals)'!K2503,"&lt;=1"),IF(COUNTIF('Master list(no salts, metals)'!$K2503:$Y2503, "#N/A")=14,TRUE,FALSE))</f>
        <v>0</v>
      </c>
      <c r="L2512" t="b">
        <f>AND(COUNTIF('Master list(no salts, metals)'!L2503,"&lt;=1"),IF(COUNTIF('Master list(no salts, metals)'!$K2503:$Y2503, "#N/A")=14,TRUE,FALSE))</f>
        <v>0</v>
      </c>
      <c r="M2512" t="b">
        <f>AND(COUNTIF('Master list(no salts, metals)'!M2503,"&lt;=1"),IF(COUNTIF('Master list(no salts, metals)'!$K2503:$Y2503, "#N/A")=14,TRUE,FALSE))</f>
        <v>0</v>
      </c>
      <c r="N2512" t="b">
        <f>AND(COUNTIF('Master list(no salts, metals)'!N2503,"&lt;=1"),IF(COUNTIF('Master list(no salts, metals)'!$K2503:$Y2503, "#N/A")=14,TRUE,FALSE))</f>
        <v>0</v>
      </c>
      <c r="O2512" t="b">
        <f>AND(COUNTIF('Master list(no salts, metals)'!O2503,"&lt;=1"),IF(COUNTIF('Master list(no salts, metals)'!$K2503:$Y2503, "#N/A")=14,TRUE,FALSE))</f>
        <v>0</v>
      </c>
      <c r="P2512" t="b">
        <f>AND(COUNTIF('Master list(no salts, metals)'!P2503,"&lt;=1"),IF(COUNTIF('Master list(no salts, metals)'!$K2503:$Y2503, "#N/A")=14,TRUE,FALSE))</f>
        <v>0</v>
      </c>
      <c r="Q2512" t="b">
        <f>AND(COUNTIF('Master list(no salts, metals)'!Q2503,"&lt;=1"),IF(COUNTIF('Master list(no salts, metals)'!$K2503:$Y2503, "#N/A")=14,TRUE,FALSE))</f>
        <v>0</v>
      </c>
      <c r="R2512" t="b">
        <f>AND(COUNTIF('Master list(no salts, metals)'!R2503,"&lt;=1"),IF(COUNTIF('Master list(no salts, metals)'!$K2503:$Y2503, "#N/A")=14,TRUE,FALSE))</f>
        <v>0</v>
      </c>
      <c r="S2512" t="b">
        <f>AND(COUNTIF('Master list(no salts, metals)'!S2503,"&lt;=1"),IF(COUNTIF('Master list(no salts, metals)'!$K2503:$Y2503, "#N/A")=14,TRUE,FALSE))</f>
        <v>0</v>
      </c>
      <c r="T2512" t="b">
        <f>AND(COUNTIF('Master list(no salts, metals)'!T2503,"&lt;=1"),IF(COUNTIF('Master list(no salts, metals)'!$K2503:$Y2503, "#N/A")=14,TRUE,FALSE))</f>
        <v>0</v>
      </c>
      <c r="U2512" t="b">
        <f>AND(COUNTIF('Master list(no salts, metals)'!U2503,"&lt;=1"),IF(COUNTIF('Master list(no salts, metals)'!$K2503:$Y2503, "#N/A")=14,TRUE,FALSE))</f>
        <v>0</v>
      </c>
      <c r="V2512" t="b">
        <f>AND(COUNTIF('Master list(no salts, metals)'!V2503,"&lt;=1"),IF(COUNTIF('Master list(no salts, metals)'!$K2503:$Y2503, "#N/A")=14,TRUE,FALSE))</f>
        <v>0</v>
      </c>
      <c r="W2512" t="b">
        <f>AND(COUNTIF('Master list(no salts, metals)'!W2503,"&lt;=1"),IF(COUNTIF('Master list(no salts, metals)'!$K2503:$Y2503, "#N/A")=14,TRUE,FALSE))</f>
        <v>1</v>
      </c>
      <c r="X2512" t="b">
        <f>AND(COUNTIF('Master list(no salts, metals)'!X2503,"&lt;=1"),IF(COUNTIF('Master list(no salts, metals)'!$K2503:$Y2503, "#N/A")=14,TRUE,FALSE))</f>
        <v>0</v>
      </c>
      <c r="Y2512" t="b">
        <f>AND(COUNTIF('Master list(no salts, metals)'!Y2503,"&lt;=1"),IF(COUNTIF('Master list(no salts, metals)'!$K2503:$Y2503, "#N/A")=14,TRUE,FALSE))</f>
        <v>0</v>
      </c>
    </row>
    <row r="2513" spans="11:25" x14ac:dyDescent="0.25">
      <c r="K2513" t="b">
        <f>AND(COUNTIF('Master list(no salts, metals)'!K2504,"&lt;=1"),IF(COUNTIF('Master list(no salts, metals)'!$K2504:$Y2504, "#N/A")=14,TRUE,FALSE))</f>
        <v>0</v>
      </c>
      <c r="L2513" t="b">
        <f>AND(COUNTIF('Master list(no salts, metals)'!L2504,"&lt;=1"),IF(COUNTIF('Master list(no salts, metals)'!$K2504:$Y2504, "#N/A")=14,TRUE,FALSE))</f>
        <v>0</v>
      </c>
      <c r="M2513" t="b">
        <f>AND(COUNTIF('Master list(no salts, metals)'!M2504,"&lt;=1"),IF(COUNTIF('Master list(no salts, metals)'!$K2504:$Y2504, "#N/A")=14,TRUE,FALSE))</f>
        <v>0</v>
      </c>
      <c r="N2513" t="b">
        <f>AND(COUNTIF('Master list(no salts, metals)'!N2504,"&lt;=1"),IF(COUNTIF('Master list(no salts, metals)'!$K2504:$Y2504, "#N/A")=14,TRUE,FALSE))</f>
        <v>0</v>
      </c>
      <c r="O2513" t="b">
        <f>AND(COUNTIF('Master list(no salts, metals)'!O2504,"&lt;=1"),IF(COUNTIF('Master list(no salts, metals)'!$K2504:$Y2504, "#N/A")=14,TRUE,FALSE))</f>
        <v>0</v>
      </c>
      <c r="P2513" t="b">
        <f>AND(COUNTIF('Master list(no salts, metals)'!P2504,"&lt;=1"),IF(COUNTIF('Master list(no salts, metals)'!$K2504:$Y2504, "#N/A")=14,TRUE,FALSE))</f>
        <v>0</v>
      </c>
      <c r="Q2513" t="b">
        <f>AND(COUNTIF('Master list(no salts, metals)'!Q2504,"&lt;=1"),IF(COUNTIF('Master list(no salts, metals)'!$K2504:$Y2504, "#N/A")=14,TRUE,FALSE))</f>
        <v>0</v>
      </c>
      <c r="R2513" t="b">
        <f>AND(COUNTIF('Master list(no salts, metals)'!R2504,"&lt;=1"),IF(COUNTIF('Master list(no salts, metals)'!$K2504:$Y2504, "#N/A")=14,TRUE,FALSE))</f>
        <v>0</v>
      </c>
      <c r="S2513" t="b">
        <f>AND(COUNTIF('Master list(no salts, metals)'!S2504,"&lt;=1"),IF(COUNTIF('Master list(no salts, metals)'!$K2504:$Y2504, "#N/A")=14,TRUE,FALSE))</f>
        <v>0</v>
      </c>
      <c r="T2513" t="b">
        <f>AND(COUNTIF('Master list(no salts, metals)'!T2504,"&lt;=1"),IF(COUNTIF('Master list(no salts, metals)'!$K2504:$Y2504, "#N/A")=14,TRUE,FALSE))</f>
        <v>0</v>
      </c>
      <c r="U2513" t="b">
        <f>AND(COUNTIF('Master list(no salts, metals)'!U2504,"&lt;=1"),IF(COUNTIF('Master list(no salts, metals)'!$K2504:$Y2504, "#N/A")=14,TRUE,FALSE))</f>
        <v>0</v>
      </c>
      <c r="V2513" t="b">
        <f>AND(COUNTIF('Master list(no salts, metals)'!V2504,"&lt;=1"),IF(COUNTIF('Master list(no salts, metals)'!$K2504:$Y2504, "#N/A")=14,TRUE,FALSE))</f>
        <v>0</v>
      </c>
      <c r="W2513" t="b">
        <f>AND(COUNTIF('Master list(no salts, metals)'!W2504,"&lt;=1"),IF(COUNTIF('Master list(no salts, metals)'!$K2504:$Y2504, "#N/A")=14,TRUE,FALSE))</f>
        <v>0</v>
      </c>
      <c r="X2513" t="b">
        <f>AND(COUNTIF('Master list(no salts, metals)'!X2504,"&lt;=1"),IF(COUNTIF('Master list(no salts, metals)'!$K2504:$Y2504, "#N/A")=14,TRUE,FALSE))</f>
        <v>0</v>
      </c>
      <c r="Y2513" t="b">
        <f>AND(COUNTIF('Master list(no salts, metals)'!Y2504,"&lt;=1"),IF(COUNTIF('Master list(no salts, metals)'!$K2504:$Y2504, "#N/A")=14,TRUE,FALSE))</f>
        <v>0</v>
      </c>
    </row>
    <row r="2514" spans="11:25" x14ac:dyDescent="0.25">
      <c r="K2514" t="b">
        <f>AND(COUNTIF('Master list(no salts, metals)'!K2505,"&lt;=1"),IF(COUNTIF('Master list(no salts, metals)'!$K2505:$Y2505, "#N/A")=14,TRUE,FALSE))</f>
        <v>0</v>
      </c>
      <c r="L2514" t="b">
        <f>AND(COUNTIF('Master list(no salts, metals)'!L2505,"&lt;=1"),IF(COUNTIF('Master list(no salts, metals)'!$K2505:$Y2505, "#N/A")=14,TRUE,FALSE))</f>
        <v>0</v>
      </c>
      <c r="M2514" t="b">
        <f>AND(COUNTIF('Master list(no salts, metals)'!M2505,"&lt;=1"),IF(COUNTIF('Master list(no salts, metals)'!$K2505:$Y2505, "#N/A")=14,TRUE,FALSE))</f>
        <v>0</v>
      </c>
      <c r="N2514" t="b">
        <f>AND(COUNTIF('Master list(no salts, metals)'!N2505,"&lt;=1"),IF(COUNTIF('Master list(no salts, metals)'!$K2505:$Y2505, "#N/A")=14,TRUE,FALSE))</f>
        <v>0</v>
      </c>
      <c r="O2514" t="b">
        <f>AND(COUNTIF('Master list(no salts, metals)'!O2505,"&lt;=1"),IF(COUNTIF('Master list(no salts, metals)'!$K2505:$Y2505, "#N/A")=14,TRUE,FALSE))</f>
        <v>0</v>
      </c>
      <c r="P2514" t="b">
        <f>AND(COUNTIF('Master list(no salts, metals)'!P2505,"&lt;=1"),IF(COUNTIF('Master list(no salts, metals)'!$K2505:$Y2505, "#N/A")=14,TRUE,FALSE))</f>
        <v>0</v>
      </c>
      <c r="Q2514" t="b">
        <f>AND(COUNTIF('Master list(no salts, metals)'!Q2505,"&lt;=1"),IF(COUNTIF('Master list(no salts, metals)'!$K2505:$Y2505, "#N/A")=14,TRUE,FALSE))</f>
        <v>0</v>
      </c>
      <c r="R2514" t="b">
        <f>AND(COUNTIF('Master list(no salts, metals)'!R2505,"&lt;=1"),IF(COUNTIF('Master list(no salts, metals)'!$K2505:$Y2505, "#N/A")=14,TRUE,FALSE))</f>
        <v>0</v>
      </c>
      <c r="S2514" t="b">
        <f>AND(COUNTIF('Master list(no salts, metals)'!S2505,"&lt;=1"),IF(COUNTIF('Master list(no salts, metals)'!$K2505:$Y2505, "#N/A")=14,TRUE,FALSE))</f>
        <v>0</v>
      </c>
      <c r="T2514" t="b">
        <f>AND(COUNTIF('Master list(no salts, metals)'!T2505,"&lt;=1"),IF(COUNTIF('Master list(no salts, metals)'!$K2505:$Y2505, "#N/A")=14,TRUE,FALSE))</f>
        <v>0</v>
      </c>
      <c r="U2514" t="b">
        <f>AND(COUNTIF('Master list(no salts, metals)'!U2505,"&lt;=1"),IF(COUNTIF('Master list(no salts, metals)'!$K2505:$Y2505, "#N/A")=14,TRUE,FALSE))</f>
        <v>0</v>
      </c>
      <c r="V2514" t="b">
        <f>AND(COUNTIF('Master list(no salts, metals)'!V2505,"&lt;=1"),IF(COUNTIF('Master list(no salts, metals)'!$K2505:$Y2505, "#N/A")=14,TRUE,FALSE))</f>
        <v>0</v>
      </c>
      <c r="W2514" t="b">
        <f>AND(COUNTIF('Master list(no salts, metals)'!W2505,"&lt;=1"),IF(COUNTIF('Master list(no salts, metals)'!$K2505:$Y2505, "#N/A")=14,TRUE,FALSE))</f>
        <v>1</v>
      </c>
      <c r="X2514" t="b">
        <f>AND(COUNTIF('Master list(no salts, metals)'!X2505,"&lt;=1"),IF(COUNTIF('Master list(no salts, metals)'!$K2505:$Y2505, "#N/A")=14,TRUE,FALSE))</f>
        <v>0</v>
      </c>
      <c r="Y2514" t="b">
        <f>AND(COUNTIF('Master list(no salts, metals)'!Y2505,"&lt;=1"),IF(COUNTIF('Master list(no salts, metals)'!$K2505:$Y2505, "#N/A")=14,TRUE,FALSE))</f>
        <v>0</v>
      </c>
    </row>
    <row r="2515" spans="11:25" x14ac:dyDescent="0.25">
      <c r="K2515" t="b">
        <f>AND(COUNTIF('Master list(no salts, metals)'!K2506,"&lt;=1"),IF(COUNTIF('Master list(no salts, metals)'!$K2506:$Y2506, "#N/A")=14,TRUE,FALSE))</f>
        <v>0</v>
      </c>
      <c r="L2515" t="b">
        <f>AND(COUNTIF('Master list(no salts, metals)'!L2506,"&lt;=1"),IF(COUNTIF('Master list(no salts, metals)'!$K2506:$Y2506, "#N/A")=14,TRUE,FALSE))</f>
        <v>0</v>
      </c>
      <c r="M2515" t="b">
        <f>AND(COUNTIF('Master list(no salts, metals)'!M2506,"&lt;=1"),IF(COUNTIF('Master list(no salts, metals)'!$K2506:$Y2506, "#N/A")=14,TRUE,FALSE))</f>
        <v>0</v>
      </c>
      <c r="N2515" t="b">
        <f>AND(COUNTIF('Master list(no salts, metals)'!N2506,"&lt;=1"),IF(COUNTIF('Master list(no salts, metals)'!$K2506:$Y2506, "#N/A")=14,TRUE,FALSE))</f>
        <v>0</v>
      </c>
      <c r="O2515" t="b">
        <f>AND(COUNTIF('Master list(no salts, metals)'!O2506,"&lt;=1"),IF(COUNTIF('Master list(no salts, metals)'!$K2506:$Y2506, "#N/A")=14,TRUE,FALSE))</f>
        <v>0</v>
      </c>
      <c r="P2515" t="b">
        <f>AND(COUNTIF('Master list(no salts, metals)'!P2506,"&lt;=1"),IF(COUNTIF('Master list(no salts, metals)'!$K2506:$Y2506, "#N/A")=14,TRUE,FALSE))</f>
        <v>0</v>
      </c>
      <c r="Q2515" t="b">
        <f>AND(COUNTIF('Master list(no salts, metals)'!Q2506,"&lt;=1"),IF(COUNTIF('Master list(no salts, metals)'!$K2506:$Y2506, "#N/A")=14,TRUE,FALSE))</f>
        <v>0</v>
      </c>
      <c r="R2515" t="b">
        <f>AND(COUNTIF('Master list(no salts, metals)'!R2506,"&lt;=1"),IF(COUNTIF('Master list(no salts, metals)'!$K2506:$Y2506, "#N/A")=14,TRUE,FALSE))</f>
        <v>0</v>
      </c>
      <c r="S2515" t="b">
        <f>AND(COUNTIF('Master list(no salts, metals)'!S2506,"&lt;=1"),IF(COUNTIF('Master list(no salts, metals)'!$K2506:$Y2506, "#N/A")=14,TRUE,FALSE))</f>
        <v>0</v>
      </c>
      <c r="T2515" t="b">
        <f>AND(COUNTIF('Master list(no salts, metals)'!T2506,"&lt;=1"),IF(COUNTIF('Master list(no salts, metals)'!$K2506:$Y2506, "#N/A")=14,TRUE,FALSE))</f>
        <v>0</v>
      </c>
      <c r="U2515" t="b">
        <f>AND(COUNTIF('Master list(no salts, metals)'!U2506,"&lt;=1"),IF(COUNTIF('Master list(no salts, metals)'!$K2506:$Y2506, "#N/A")=14,TRUE,FALSE))</f>
        <v>0</v>
      </c>
      <c r="V2515" t="b">
        <f>AND(COUNTIF('Master list(no salts, metals)'!V2506,"&lt;=1"),IF(COUNTIF('Master list(no salts, metals)'!$K2506:$Y2506, "#N/A")=14,TRUE,FALSE))</f>
        <v>0</v>
      </c>
      <c r="W2515" t="b">
        <f>AND(COUNTIF('Master list(no salts, metals)'!W2506,"&lt;=1"),IF(COUNTIF('Master list(no salts, metals)'!$K2506:$Y2506, "#N/A")=14,TRUE,FALSE))</f>
        <v>0</v>
      </c>
      <c r="X2515" t="b">
        <f>AND(COUNTIF('Master list(no salts, metals)'!X2506,"&lt;=1"),IF(COUNTIF('Master list(no salts, metals)'!$K2506:$Y2506, "#N/A")=14,TRUE,FALSE))</f>
        <v>0</v>
      </c>
      <c r="Y2515" t="b">
        <f>AND(COUNTIF('Master list(no salts, metals)'!Y2506,"&lt;=1"),IF(COUNTIF('Master list(no salts, metals)'!$K2506:$Y2506, "#N/A")=14,TRUE,FALSE))</f>
        <v>0</v>
      </c>
    </row>
    <row r="2516" spans="11:25" x14ac:dyDescent="0.25">
      <c r="K2516" t="b">
        <f>AND(COUNTIF('Master list(no salts, metals)'!K2507,"&lt;=1"),IF(COUNTIF('Master list(no salts, metals)'!$K2507:$Y2507, "#N/A")=14,TRUE,FALSE))</f>
        <v>0</v>
      </c>
      <c r="L2516" t="b">
        <f>AND(COUNTIF('Master list(no salts, metals)'!L2507,"&lt;=1"),IF(COUNTIF('Master list(no salts, metals)'!$K2507:$Y2507, "#N/A")=14,TRUE,FALSE))</f>
        <v>0</v>
      </c>
      <c r="M2516" t="b">
        <f>AND(COUNTIF('Master list(no salts, metals)'!M2507,"&lt;=1"),IF(COUNTIF('Master list(no salts, metals)'!$K2507:$Y2507, "#N/A")=14,TRUE,FALSE))</f>
        <v>0</v>
      </c>
      <c r="N2516" t="b">
        <f>AND(COUNTIF('Master list(no salts, metals)'!N2507,"&lt;=1"),IF(COUNTIF('Master list(no salts, metals)'!$K2507:$Y2507, "#N/A")=14,TRUE,FALSE))</f>
        <v>0</v>
      </c>
      <c r="O2516" t="b">
        <f>AND(COUNTIF('Master list(no salts, metals)'!O2507,"&lt;=1"),IF(COUNTIF('Master list(no salts, metals)'!$K2507:$Y2507, "#N/A")=14,TRUE,FALSE))</f>
        <v>0</v>
      </c>
      <c r="P2516" t="b">
        <f>AND(COUNTIF('Master list(no salts, metals)'!P2507,"&lt;=1"),IF(COUNTIF('Master list(no salts, metals)'!$K2507:$Y2507, "#N/A")=14,TRUE,FALSE))</f>
        <v>0</v>
      </c>
      <c r="Q2516" t="b">
        <f>AND(COUNTIF('Master list(no salts, metals)'!Q2507,"&lt;=1"),IF(COUNTIF('Master list(no salts, metals)'!$K2507:$Y2507, "#N/A")=14,TRUE,FALSE))</f>
        <v>0</v>
      </c>
      <c r="R2516" t="b">
        <f>AND(COUNTIF('Master list(no salts, metals)'!R2507,"&lt;=1"),IF(COUNTIF('Master list(no salts, metals)'!$K2507:$Y2507, "#N/A")=14,TRUE,FALSE))</f>
        <v>0</v>
      </c>
      <c r="S2516" t="b">
        <f>AND(COUNTIF('Master list(no salts, metals)'!S2507,"&lt;=1"),IF(COUNTIF('Master list(no salts, metals)'!$K2507:$Y2507, "#N/A")=14,TRUE,FALSE))</f>
        <v>0</v>
      </c>
      <c r="T2516" t="b">
        <f>AND(COUNTIF('Master list(no salts, metals)'!T2507,"&lt;=1"),IF(COUNTIF('Master list(no salts, metals)'!$K2507:$Y2507, "#N/A")=14,TRUE,FALSE))</f>
        <v>0</v>
      </c>
      <c r="U2516" t="b">
        <f>AND(COUNTIF('Master list(no salts, metals)'!U2507,"&lt;=1"),IF(COUNTIF('Master list(no salts, metals)'!$K2507:$Y2507, "#N/A")=14,TRUE,FALSE))</f>
        <v>0</v>
      </c>
      <c r="V2516" t="b">
        <f>AND(COUNTIF('Master list(no salts, metals)'!V2507,"&lt;=1"),IF(COUNTIF('Master list(no salts, metals)'!$K2507:$Y2507, "#N/A")=14,TRUE,FALSE))</f>
        <v>0</v>
      </c>
      <c r="W2516" t="b">
        <f>AND(COUNTIF('Master list(no salts, metals)'!W2507,"&lt;=1"),IF(COUNTIF('Master list(no salts, metals)'!$K2507:$Y2507, "#N/A")=14,TRUE,FALSE))</f>
        <v>0</v>
      </c>
      <c r="X2516" t="b">
        <f>AND(COUNTIF('Master list(no salts, metals)'!X2507,"&lt;=1"),IF(COUNTIF('Master list(no salts, metals)'!$K2507:$Y2507, "#N/A")=14,TRUE,FALSE))</f>
        <v>0</v>
      </c>
      <c r="Y2516" t="b">
        <f>AND(COUNTIF('Master list(no salts, metals)'!Y2507,"&lt;=1"),IF(COUNTIF('Master list(no salts, metals)'!$K2507:$Y2507, "#N/A")=14,TRUE,FALSE))</f>
        <v>0</v>
      </c>
    </row>
    <row r="2517" spans="11:25" x14ac:dyDescent="0.25">
      <c r="K2517" t="b">
        <f>AND(COUNTIF('Master list(no salts, metals)'!K2508,"&lt;=1"),IF(COUNTIF('Master list(no salts, metals)'!$K2508:$Y2508, "#N/A")=14,TRUE,FALSE))</f>
        <v>0</v>
      </c>
      <c r="L2517" t="b">
        <f>AND(COUNTIF('Master list(no salts, metals)'!L2508,"&lt;=1"),IF(COUNTIF('Master list(no salts, metals)'!$K2508:$Y2508, "#N/A")=14,TRUE,FALSE))</f>
        <v>0</v>
      </c>
      <c r="M2517" t="b">
        <f>AND(COUNTIF('Master list(no salts, metals)'!M2508,"&lt;=1"),IF(COUNTIF('Master list(no salts, metals)'!$K2508:$Y2508, "#N/A")=14,TRUE,FALSE))</f>
        <v>0</v>
      </c>
      <c r="N2517" t="b">
        <f>AND(COUNTIF('Master list(no salts, metals)'!N2508,"&lt;=1"),IF(COUNTIF('Master list(no salts, metals)'!$K2508:$Y2508, "#N/A")=14,TRUE,FALSE))</f>
        <v>0</v>
      </c>
      <c r="O2517" t="b">
        <f>AND(COUNTIF('Master list(no salts, metals)'!O2508,"&lt;=1"),IF(COUNTIF('Master list(no salts, metals)'!$K2508:$Y2508, "#N/A")=14,TRUE,FALSE))</f>
        <v>0</v>
      </c>
      <c r="P2517" t="b">
        <f>AND(COUNTIF('Master list(no salts, metals)'!P2508,"&lt;=1"),IF(COUNTIF('Master list(no salts, metals)'!$K2508:$Y2508, "#N/A")=14,TRUE,FALSE))</f>
        <v>0</v>
      </c>
      <c r="Q2517" t="b">
        <f>AND(COUNTIF('Master list(no salts, metals)'!Q2508,"&lt;=1"),IF(COUNTIF('Master list(no salts, metals)'!$K2508:$Y2508, "#N/A")=14,TRUE,FALSE))</f>
        <v>0</v>
      </c>
      <c r="R2517" t="b">
        <f>AND(COUNTIF('Master list(no salts, metals)'!R2508,"&lt;=1"),IF(COUNTIF('Master list(no salts, metals)'!$K2508:$Y2508, "#N/A")=14,TRUE,FALSE))</f>
        <v>0</v>
      </c>
      <c r="S2517" t="b">
        <f>AND(COUNTIF('Master list(no salts, metals)'!S2508,"&lt;=1"),IF(COUNTIF('Master list(no salts, metals)'!$K2508:$Y2508, "#N/A")=14,TRUE,FALSE))</f>
        <v>0</v>
      </c>
      <c r="T2517" t="b">
        <f>AND(COUNTIF('Master list(no salts, metals)'!T2508,"&lt;=1"),IF(COUNTIF('Master list(no salts, metals)'!$K2508:$Y2508, "#N/A")=14,TRUE,FALSE))</f>
        <v>0</v>
      </c>
      <c r="U2517" t="b">
        <f>AND(COUNTIF('Master list(no salts, metals)'!U2508,"&lt;=1"),IF(COUNTIF('Master list(no salts, metals)'!$K2508:$Y2508, "#N/A")=14,TRUE,FALSE))</f>
        <v>0</v>
      </c>
      <c r="V2517" t="b">
        <f>AND(COUNTIF('Master list(no salts, metals)'!V2508,"&lt;=1"),IF(COUNTIF('Master list(no salts, metals)'!$K2508:$Y2508, "#N/A")=14,TRUE,FALSE))</f>
        <v>0</v>
      </c>
      <c r="W2517" t="b">
        <f>AND(COUNTIF('Master list(no salts, metals)'!W2508,"&lt;=1"),IF(COUNTIF('Master list(no salts, metals)'!$K2508:$Y2508, "#N/A")=14,TRUE,FALSE))</f>
        <v>0</v>
      </c>
      <c r="X2517" t="b">
        <f>AND(COUNTIF('Master list(no salts, metals)'!X2508,"&lt;=1"),IF(COUNTIF('Master list(no salts, metals)'!$K2508:$Y2508, "#N/A")=14,TRUE,FALSE))</f>
        <v>0</v>
      </c>
      <c r="Y2517" t="b">
        <f>AND(COUNTIF('Master list(no salts, metals)'!Y2508,"&lt;=1"),IF(COUNTIF('Master list(no salts, metals)'!$K2508:$Y2508, "#N/A")=14,TRUE,FALSE))</f>
        <v>0</v>
      </c>
    </row>
    <row r="2518" spans="11:25" x14ac:dyDescent="0.25">
      <c r="K2518" t="b">
        <f>AND(COUNTIF('Master list(no salts, metals)'!K2509,"&lt;=1"),IF(COUNTIF('Master list(no salts, metals)'!$K2509:$Y2509, "#N/A")=14,TRUE,FALSE))</f>
        <v>0</v>
      </c>
      <c r="L2518" t="b">
        <f>AND(COUNTIF('Master list(no salts, metals)'!L2509,"&lt;=1"),IF(COUNTIF('Master list(no salts, metals)'!$K2509:$Y2509, "#N/A")=14,TRUE,FALSE))</f>
        <v>0</v>
      </c>
      <c r="M2518" t="b">
        <f>AND(COUNTIF('Master list(no salts, metals)'!M2509,"&lt;=1"),IF(COUNTIF('Master list(no salts, metals)'!$K2509:$Y2509, "#N/A")=14,TRUE,FALSE))</f>
        <v>0</v>
      </c>
      <c r="N2518" t="b">
        <f>AND(COUNTIF('Master list(no salts, metals)'!N2509,"&lt;=1"),IF(COUNTIF('Master list(no salts, metals)'!$K2509:$Y2509, "#N/A")=14,TRUE,FALSE))</f>
        <v>0</v>
      </c>
      <c r="O2518" t="b">
        <f>AND(COUNTIF('Master list(no salts, metals)'!O2509,"&lt;=1"),IF(COUNTIF('Master list(no salts, metals)'!$K2509:$Y2509, "#N/A")=14,TRUE,FALSE))</f>
        <v>0</v>
      </c>
      <c r="P2518" t="b">
        <f>AND(COUNTIF('Master list(no salts, metals)'!P2509,"&lt;=1"),IF(COUNTIF('Master list(no salts, metals)'!$K2509:$Y2509, "#N/A")=14,TRUE,FALSE))</f>
        <v>0</v>
      </c>
      <c r="Q2518" t="b">
        <f>AND(COUNTIF('Master list(no salts, metals)'!Q2509,"&lt;=1"),IF(COUNTIF('Master list(no salts, metals)'!$K2509:$Y2509, "#N/A")=14,TRUE,FALSE))</f>
        <v>0</v>
      </c>
      <c r="R2518" t="b">
        <f>AND(COUNTIF('Master list(no salts, metals)'!R2509,"&lt;=1"),IF(COUNTIF('Master list(no salts, metals)'!$K2509:$Y2509, "#N/A")=14,TRUE,FALSE))</f>
        <v>0</v>
      </c>
      <c r="S2518" t="b">
        <f>AND(COUNTIF('Master list(no salts, metals)'!S2509,"&lt;=1"),IF(COUNTIF('Master list(no salts, metals)'!$K2509:$Y2509, "#N/A")=14,TRUE,FALSE))</f>
        <v>0</v>
      </c>
      <c r="T2518" t="b">
        <f>AND(COUNTIF('Master list(no salts, metals)'!T2509,"&lt;=1"),IF(COUNTIF('Master list(no salts, metals)'!$K2509:$Y2509, "#N/A")=14,TRUE,FALSE))</f>
        <v>1</v>
      </c>
      <c r="U2518" t="b">
        <f>AND(COUNTIF('Master list(no salts, metals)'!U2509,"&lt;=1"),IF(COUNTIF('Master list(no salts, metals)'!$K2509:$Y2509, "#N/A")=14,TRUE,FALSE))</f>
        <v>0</v>
      </c>
      <c r="V2518" t="b">
        <f>AND(COUNTIF('Master list(no salts, metals)'!V2509,"&lt;=1"),IF(COUNTIF('Master list(no salts, metals)'!$K2509:$Y2509, "#N/A")=14,TRUE,FALSE))</f>
        <v>0</v>
      </c>
      <c r="W2518" t="b">
        <f>AND(COUNTIF('Master list(no salts, metals)'!W2509,"&lt;=1"),IF(COUNTIF('Master list(no salts, metals)'!$K2509:$Y2509, "#N/A")=14,TRUE,FALSE))</f>
        <v>0</v>
      </c>
      <c r="X2518" t="b">
        <f>AND(COUNTIF('Master list(no salts, metals)'!X2509,"&lt;=1"),IF(COUNTIF('Master list(no salts, metals)'!$K2509:$Y2509, "#N/A")=14,TRUE,FALSE))</f>
        <v>0</v>
      </c>
      <c r="Y2518" t="b">
        <f>AND(COUNTIF('Master list(no salts, metals)'!Y2509,"&lt;=1"),IF(COUNTIF('Master list(no salts, metals)'!$K2509:$Y2509, "#N/A")=14,TRUE,FALSE))</f>
        <v>0</v>
      </c>
    </row>
    <row r="2519" spans="11:25" x14ac:dyDescent="0.25">
      <c r="K2519" t="b">
        <f>AND(COUNTIF('Master list(no salts, metals)'!K2510,"&lt;=1"),IF(COUNTIF('Master list(no salts, metals)'!$K2510:$Y2510, "#N/A")=14,TRUE,FALSE))</f>
        <v>0</v>
      </c>
      <c r="L2519" t="b">
        <f>AND(COUNTIF('Master list(no salts, metals)'!L2510,"&lt;=1"),IF(COUNTIF('Master list(no salts, metals)'!$K2510:$Y2510, "#N/A")=14,TRUE,FALSE))</f>
        <v>0</v>
      </c>
      <c r="M2519" t="b">
        <f>AND(COUNTIF('Master list(no salts, metals)'!M2510,"&lt;=1"),IF(COUNTIF('Master list(no salts, metals)'!$K2510:$Y2510, "#N/A")=14,TRUE,FALSE))</f>
        <v>0</v>
      </c>
      <c r="N2519" t="b">
        <f>AND(COUNTIF('Master list(no salts, metals)'!N2510,"&lt;=1"),IF(COUNTIF('Master list(no salts, metals)'!$K2510:$Y2510, "#N/A")=14,TRUE,FALSE))</f>
        <v>0</v>
      </c>
      <c r="O2519" t="b">
        <f>AND(COUNTIF('Master list(no salts, metals)'!O2510,"&lt;=1"),IF(COUNTIF('Master list(no salts, metals)'!$K2510:$Y2510, "#N/A")=14,TRUE,FALSE))</f>
        <v>0</v>
      </c>
      <c r="P2519" t="b">
        <f>AND(COUNTIF('Master list(no salts, metals)'!P2510,"&lt;=1"),IF(COUNTIF('Master list(no salts, metals)'!$K2510:$Y2510, "#N/A")=14,TRUE,FALSE))</f>
        <v>0</v>
      </c>
      <c r="Q2519" t="b">
        <f>AND(COUNTIF('Master list(no salts, metals)'!Q2510,"&lt;=1"),IF(COUNTIF('Master list(no salts, metals)'!$K2510:$Y2510, "#N/A")=14,TRUE,FALSE))</f>
        <v>0</v>
      </c>
      <c r="R2519" t="b">
        <f>AND(COUNTIF('Master list(no salts, metals)'!R2510,"&lt;=1"),IF(COUNTIF('Master list(no salts, metals)'!$K2510:$Y2510, "#N/A")=14,TRUE,FALSE))</f>
        <v>0</v>
      </c>
      <c r="S2519" t="b">
        <f>AND(COUNTIF('Master list(no salts, metals)'!S2510,"&lt;=1"),IF(COUNTIF('Master list(no salts, metals)'!$K2510:$Y2510, "#N/A")=14,TRUE,FALSE))</f>
        <v>0</v>
      </c>
      <c r="T2519" t="b">
        <f>AND(COUNTIF('Master list(no salts, metals)'!T2510,"&lt;=1"),IF(COUNTIF('Master list(no salts, metals)'!$K2510:$Y2510, "#N/A")=14,TRUE,FALSE))</f>
        <v>0</v>
      </c>
      <c r="U2519" t="b">
        <f>AND(COUNTIF('Master list(no salts, metals)'!U2510,"&lt;=1"),IF(COUNTIF('Master list(no salts, metals)'!$K2510:$Y2510, "#N/A")=14,TRUE,FALSE))</f>
        <v>0</v>
      </c>
      <c r="V2519" t="b">
        <f>AND(COUNTIF('Master list(no salts, metals)'!V2510,"&lt;=1"),IF(COUNTIF('Master list(no salts, metals)'!$K2510:$Y2510, "#N/A")=14,TRUE,FALSE))</f>
        <v>0</v>
      </c>
      <c r="W2519" t="b">
        <f>AND(COUNTIF('Master list(no salts, metals)'!W2510,"&lt;=1"),IF(COUNTIF('Master list(no salts, metals)'!$K2510:$Y2510, "#N/A")=14,TRUE,FALSE))</f>
        <v>1</v>
      </c>
      <c r="X2519" t="b">
        <f>AND(COUNTIF('Master list(no salts, metals)'!X2510,"&lt;=1"),IF(COUNTIF('Master list(no salts, metals)'!$K2510:$Y2510, "#N/A")=14,TRUE,FALSE))</f>
        <v>0</v>
      </c>
      <c r="Y2519" t="b">
        <f>AND(COUNTIF('Master list(no salts, metals)'!Y2510,"&lt;=1"),IF(COUNTIF('Master list(no salts, metals)'!$K2510:$Y2510, "#N/A")=14,TRUE,FALSE))</f>
        <v>0</v>
      </c>
    </row>
    <row r="2520" spans="11:25" x14ac:dyDescent="0.25">
      <c r="K2520" t="b">
        <f>AND(COUNTIF('Master list(no salts, metals)'!K2511,"&lt;=1"),IF(COUNTIF('Master list(no salts, metals)'!$K2511:$Y2511, "#N/A")=14,TRUE,FALSE))</f>
        <v>0</v>
      </c>
      <c r="L2520" t="b">
        <f>AND(COUNTIF('Master list(no salts, metals)'!L2511,"&lt;=1"),IF(COUNTIF('Master list(no salts, metals)'!$K2511:$Y2511, "#N/A")=14,TRUE,FALSE))</f>
        <v>0</v>
      </c>
      <c r="M2520" t="b">
        <f>AND(COUNTIF('Master list(no salts, metals)'!M2511,"&lt;=1"),IF(COUNTIF('Master list(no salts, metals)'!$K2511:$Y2511, "#N/A")=14,TRUE,FALSE))</f>
        <v>0</v>
      </c>
      <c r="N2520" t="b">
        <f>AND(COUNTIF('Master list(no salts, metals)'!N2511,"&lt;=1"),IF(COUNTIF('Master list(no salts, metals)'!$K2511:$Y2511, "#N/A")=14,TRUE,FALSE))</f>
        <v>0</v>
      </c>
      <c r="O2520" t="b">
        <f>AND(COUNTIF('Master list(no salts, metals)'!O2511,"&lt;=1"),IF(COUNTIF('Master list(no salts, metals)'!$K2511:$Y2511, "#N/A")=14,TRUE,FALSE))</f>
        <v>0</v>
      </c>
      <c r="P2520" t="b">
        <f>AND(COUNTIF('Master list(no salts, metals)'!P2511,"&lt;=1"),IF(COUNTIF('Master list(no salts, metals)'!$K2511:$Y2511, "#N/A")=14,TRUE,FALSE))</f>
        <v>0</v>
      </c>
      <c r="Q2520" t="b">
        <f>AND(COUNTIF('Master list(no salts, metals)'!Q2511,"&lt;=1"),IF(COUNTIF('Master list(no salts, metals)'!$K2511:$Y2511, "#N/A")=14,TRUE,FALSE))</f>
        <v>0</v>
      </c>
      <c r="R2520" t="b">
        <f>AND(COUNTIF('Master list(no salts, metals)'!R2511,"&lt;=1"),IF(COUNTIF('Master list(no salts, metals)'!$K2511:$Y2511, "#N/A")=14,TRUE,FALSE))</f>
        <v>0</v>
      </c>
      <c r="S2520" t="b">
        <f>AND(COUNTIF('Master list(no salts, metals)'!S2511,"&lt;=1"),IF(COUNTIF('Master list(no salts, metals)'!$K2511:$Y2511, "#N/A")=14,TRUE,FALSE))</f>
        <v>0</v>
      </c>
      <c r="T2520" t="b">
        <f>AND(COUNTIF('Master list(no salts, metals)'!T2511,"&lt;=1"),IF(COUNTIF('Master list(no salts, metals)'!$K2511:$Y2511, "#N/A")=14,TRUE,FALSE))</f>
        <v>0</v>
      </c>
      <c r="U2520" t="b">
        <f>AND(COUNTIF('Master list(no salts, metals)'!U2511,"&lt;=1"),IF(COUNTIF('Master list(no salts, metals)'!$K2511:$Y2511, "#N/A")=14,TRUE,FALSE))</f>
        <v>0</v>
      </c>
      <c r="V2520" t="b">
        <f>AND(COUNTIF('Master list(no salts, metals)'!V2511,"&lt;=1"),IF(COUNTIF('Master list(no salts, metals)'!$K2511:$Y2511, "#N/A")=14,TRUE,FALSE))</f>
        <v>0</v>
      </c>
      <c r="W2520" t="b">
        <f>AND(COUNTIF('Master list(no salts, metals)'!W2511,"&lt;=1"),IF(COUNTIF('Master list(no salts, metals)'!$K2511:$Y2511, "#N/A")=14,TRUE,FALSE))</f>
        <v>0</v>
      </c>
      <c r="X2520" t="b">
        <f>AND(COUNTIF('Master list(no salts, metals)'!X2511,"&lt;=1"),IF(COUNTIF('Master list(no salts, metals)'!$K2511:$Y2511, "#N/A")=14,TRUE,FALSE))</f>
        <v>0</v>
      </c>
      <c r="Y2520" t="b">
        <f>AND(COUNTIF('Master list(no salts, metals)'!Y2511,"&lt;=1"),IF(COUNTIF('Master list(no salts, metals)'!$K2511:$Y2511, "#N/A")=14,TRUE,FALSE))</f>
        <v>0</v>
      </c>
    </row>
    <row r="2521" spans="11:25" x14ac:dyDescent="0.25">
      <c r="K2521" t="b">
        <f>AND(COUNTIF('Master list(no salts, metals)'!K2512,"&lt;=1"),IF(COUNTIF('Master list(no salts, metals)'!$K2512:$Y2512, "#N/A")=14,TRUE,FALSE))</f>
        <v>0</v>
      </c>
      <c r="L2521" t="b">
        <f>AND(COUNTIF('Master list(no salts, metals)'!L2512,"&lt;=1"),IF(COUNTIF('Master list(no salts, metals)'!$K2512:$Y2512, "#N/A")=14,TRUE,FALSE))</f>
        <v>0</v>
      </c>
      <c r="M2521" t="b">
        <f>AND(COUNTIF('Master list(no salts, metals)'!M2512,"&lt;=1"),IF(COUNTIF('Master list(no salts, metals)'!$K2512:$Y2512, "#N/A")=14,TRUE,FALSE))</f>
        <v>0</v>
      </c>
      <c r="N2521" t="b">
        <f>AND(COUNTIF('Master list(no salts, metals)'!N2512,"&lt;=1"),IF(COUNTIF('Master list(no salts, metals)'!$K2512:$Y2512, "#N/A")=14,TRUE,FALSE))</f>
        <v>0</v>
      </c>
      <c r="O2521" t="b">
        <f>AND(COUNTIF('Master list(no salts, metals)'!O2512,"&lt;=1"),IF(COUNTIF('Master list(no salts, metals)'!$K2512:$Y2512, "#N/A")=14,TRUE,FALSE))</f>
        <v>0</v>
      </c>
      <c r="P2521" t="b">
        <f>AND(COUNTIF('Master list(no salts, metals)'!P2512,"&lt;=1"),IF(COUNTIF('Master list(no salts, metals)'!$K2512:$Y2512, "#N/A")=14,TRUE,FALSE))</f>
        <v>0</v>
      </c>
      <c r="Q2521" t="b">
        <f>AND(COUNTIF('Master list(no salts, metals)'!Q2512,"&lt;=1"),IF(COUNTIF('Master list(no salts, metals)'!$K2512:$Y2512, "#N/A")=14,TRUE,FALSE))</f>
        <v>0</v>
      </c>
      <c r="R2521" t="b">
        <f>AND(COUNTIF('Master list(no salts, metals)'!R2512,"&lt;=1"),IF(COUNTIF('Master list(no salts, metals)'!$K2512:$Y2512, "#N/A")=14,TRUE,FALSE))</f>
        <v>0</v>
      </c>
      <c r="S2521" t="b">
        <f>AND(COUNTIF('Master list(no salts, metals)'!S2512,"&lt;=1"),IF(COUNTIF('Master list(no salts, metals)'!$K2512:$Y2512, "#N/A")=14,TRUE,FALSE))</f>
        <v>0</v>
      </c>
      <c r="T2521" t="b">
        <f>AND(COUNTIF('Master list(no salts, metals)'!T2512,"&lt;=1"),IF(COUNTIF('Master list(no salts, metals)'!$K2512:$Y2512, "#N/A")=14,TRUE,FALSE))</f>
        <v>1</v>
      </c>
      <c r="U2521" t="b">
        <f>AND(COUNTIF('Master list(no salts, metals)'!U2512,"&lt;=1"),IF(COUNTIF('Master list(no salts, metals)'!$K2512:$Y2512, "#N/A")=14,TRUE,FALSE))</f>
        <v>0</v>
      </c>
      <c r="V2521" t="b">
        <f>AND(COUNTIF('Master list(no salts, metals)'!V2512,"&lt;=1"),IF(COUNTIF('Master list(no salts, metals)'!$K2512:$Y2512, "#N/A")=14,TRUE,FALSE))</f>
        <v>0</v>
      </c>
      <c r="W2521" t="b">
        <f>AND(COUNTIF('Master list(no salts, metals)'!W2512,"&lt;=1"),IF(COUNTIF('Master list(no salts, metals)'!$K2512:$Y2512, "#N/A")=14,TRUE,FALSE))</f>
        <v>0</v>
      </c>
      <c r="X2521" t="b">
        <f>AND(COUNTIF('Master list(no salts, metals)'!X2512,"&lt;=1"),IF(COUNTIF('Master list(no salts, metals)'!$K2512:$Y2512, "#N/A")=14,TRUE,FALSE))</f>
        <v>0</v>
      </c>
      <c r="Y2521" t="b">
        <f>AND(COUNTIF('Master list(no salts, metals)'!Y2512,"&lt;=1"),IF(COUNTIF('Master list(no salts, metals)'!$K2512:$Y2512, "#N/A")=14,TRUE,FALSE))</f>
        <v>0</v>
      </c>
    </row>
    <row r="2522" spans="11:25" x14ac:dyDescent="0.25">
      <c r="K2522" t="b">
        <f>AND(COUNTIF('Master list(no salts, metals)'!K2513,"&lt;=1"),IF(COUNTIF('Master list(no salts, metals)'!$K2513:$Y2513, "#N/A")=14,TRUE,FALSE))</f>
        <v>0</v>
      </c>
      <c r="L2522" t="b">
        <f>AND(COUNTIF('Master list(no salts, metals)'!L2513,"&lt;=1"),IF(COUNTIF('Master list(no salts, metals)'!$K2513:$Y2513, "#N/A")=14,TRUE,FALSE))</f>
        <v>0</v>
      </c>
      <c r="M2522" t="b">
        <f>AND(COUNTIF('Master list(no salts, metals)'!M2513,"&lt;=1"),IF(COUNTIF('Master list(no salts, metals)'!$K2513:$Y2513, "#N/A")=14,TRUE,FALSE))</f>
        <v>0</v>
      </c>
      <c r="N2522" t="b">
        <f>AND(COUNTIF('Master list(no salts, metals)'!N2513,"&lt;=1"),IF(COUNTIF('Master list(no salts, metals)'!$K2513:$Y2513, "#N/A")=14,TRUE,FALSE))</f>
        <v>0</v>
      </c>
      <c r="O2522" t="b">
        <f>AND(COUNTIF('Master list(no salts, metals)'!O2513,"&lt;=1"),IF(COUNTIF('Master list(no salts, metals)'!$K2513:$Y2513, "#N/A")=14,TRUE,FALSE))</f>
        <v>0</v>
      </c>
      <c r="P2522" t="b">
        <f>AND(COUNTIF('Master list(no salts, metals)'!P2513,"&lt;=1"),IF(COUNTIF('Master list(no salts, metals)'!$K2513:$Y2513, "#N/A")=14,TRUE,FALSE))</f>
        <v>0</v>
      </c>
      <c r="Q2522" t="b">
        <f>AND(COUNTIF('Master list(no salts, metals)'!Q2513,"&lt;=1"),IF(COUNTIF('Master list(no salts, metals)'!$K2513:$Y2513, "#N/A")=14,TRUE,FALSE))</f>
        <v>0</v>
      </c>
      <c r="R2522" t="b">
        <f>AND(COUNTIF('Master list(no salts, metals)'!R2513,"&lt;=1"),IF(COUNTIF('Master list(no salts, metals)'!$K2513:$Y2513, "#N/A")=14,TRUE,FALSE))</f>
        <v>0</v>
      </c>
      <c r="S2522" t="b">
        <f>AND(COUNTIF('Master list(no salts, metals)'!S2513,"&lt;=1"),IF(COUNTIF('Master list(no salts, metals)'!$K2513:$Y2513, "#N/A")=14,TRUE,FALSE))</f>
        <v>0</v>
      </c>
      <c r="T2522" t="b">
        <f>AND(COUNTIF('Master list(no salts, metals)'!T2513,"&lt;=1"),IF(COUNTIF('Master list(no salts, metals)'!$K2513:$Y2513, "#N/A")=14,TRUE,FALSE))</f>
        <v>0</v>
      </c>
      <c r="U2522" t="b">
        <f>AND(COUNTIF('Master list(no salts, metals)'!U2513,"&lt;=1"),IF(COUNTIF('Master list(no salts, metals)'!$K2513:$Y2513, "#N/A")=14,TRUE,FALSE))</f>
        <v>0</v>
      </c>
      <c r="V2522" t="b">
        <f>AND(COUNTIF('Master list(no salts, metals)'!V2513,"&lt;=1"),IF(COUNTIF('Master list(no salts, metals)'!$K2513:$Y2513, "#N/A")=14,TRUE,FALSE))</f>
        <v>0</v>
      </c>
      <c r="W2522" t="b">
        <f>AND(COUNTIF('Master list(no salts, metals)'!W2513,"&lt;=1"),IF(COUNTIF('Master list(no salts, metals)'!$K2513:$Y2513, "#N/A")=14,TRUE,FALSE))</f>
        <v>1</v>
      </c>
      <c r="X2522" t="b">
        <f>AND(COUNTIF('Master list(no salts, metals)'!X2513,"&lt;=1"),IF(COUNTIF('Master list(no salts, metals)'!$K2513:$Y2513, "#N/A")=14,TRUE,FALSE))</f>
        <v>0</v>
      </c>
      <c r="Y2522" t="b">
        <f>AND(COUNTIF('Master list(no salts, metals)'!Y2513,"&lt;=1"),IF(COUNTIF('Master list(no salts, metals)'!$K2513:$Y2513, "#N/A")=14,TRUE,FALSE))</f>
        <v>0</v>
      </c>
    </row>
    <row r="2523" spans="11:25" x14ac:dyDescent="0.25">
      <c r="K2523" t="b">
        <f>AND(COUNTIF('Master list(no salts, metals)'!K2514,"&lt;=1"),IF(COUNTIF('Master list(no salts, metals)'!$K2514:$Y2514, "#N/A")=14,TRUE,FALSE))</f>
        <v>0</v>
      </c>
      <c r="L2523" t="b">
        <f>AND(COUNTIF('Master list(no salts, metals)'!L2514,"&lt;=1"),IF(COUNTIF('Master list(no salts, metals)'!$K2514:$Y2514, "#N/A")=14,TRUE,FALSE))</f>
        <v>0</v>
      </c>
      <c r="M2523" t="b">
        <f>AND(COUNTIF('Master list(no salts, metals)'!M2514,"&lt;=1"),IF(COUNTIF('Master list(no salts, metals)'!$K2514:$Y2514, "#N/A")=14,TRUE,FALSE))</f>
        <v>0</v>
      </c>
      <c r="N2523" t="b">
        <f>AND(COUNTIF('Master list(no salts, metals)'!N2514,"&lt;=1"),IF(COUNTIF('Master list(no salts, metals)'!$K2514:$Y2514, "#N/A")=14,TRUE,FALSE))</f>
        <v>0</v>
      </c>
      <c r="O2523" t="b">
        <f>AND(COUNTIF('Master list(no salts, metals)'!O2514,"&lt;=1"),IF(COUNTIF('Master list(no salts, metals)'!$K2514:$Y2514, "#N/A")=14,TRUE,FALSE))</f>
        <v>0</v>
      </c>
      <c r="P2523" t="b">
        <f>AND(COUNTIF('Master list(no salts, metals)'!P2514,"&lt;=1"),IF(COUNTIF('Master list(no salts, metals)'!$K2514:$Y2514, "#N/A")=14,TRUE,FALSE))</f>
        <v>0</v>
      </c>
      <c r="Q2523" t="b">
        <f>AND(COUNTIF('Master list(no salts, metals)'!Q2514,"&lt;=1"),IF(COUNTIF('Master list(no salts, metals)'!$K2514:$Y2514, "#N/A")=14,TRUE,FALSE))</f>
        <v>0</v>
      </c>
      <c r="R2523" t="b">
        <f>AND(COUNTIF('Master list(no salts, metals)'!R2514,"&lt;=1"),IF(COUNTIF('Master list(no salts, metals)'!$K2514:$Y2514, "#N/A")=14,TRUE,FALSE))</f>
        <v>0</v>
      </c>
      <c r="S2523" t="b">
        <f>AND(COUNTIF('Master list(no salts, metals)'!S2514,"&lt;=1"),IF(COUNTIF('Master list(no salts, metals)'!$K2514:$Y2514, "#N/A")=14,TRUE,FALSE))</f>
        <v>0</v>
      </c>
      <c r="T2523" t="b">
        <f>AND(COUNTIF('Master list(no salts, metals)'!T2514,"&lt;=1"),IF(COUNTIF('Master list(no salts, metals)'!$K2514:$Y2514, "#N/A")=14,TRUE,FALSE))</f>
        <v>1</v>
      </c>
      <c r="U2523" t="b">
        <f>AND(COUNTIF('Master list(no salts, metals)'!U2514,"&lt;=1"),IF(COUNTIF('Master list(no salts, metals)'!$K2514:$Y2514, "#N/A")=14,TRUE,FALSE))</f>
        <v>0</v>
      </c>
      <c r="V2523" t="b">
        <f>AND(COUNTIF('Master list(no salts, metals)'!V2514,"&lt;=1"),IF(COUNTIF('Master list(no salts, metals)'!$K2514:$Y2514, "#N/A")=14,TRUE,FALSE))</f>
        <v>0</v>
      </c>
      <c r="W2523" t="b">
        <f>AND(COUNTIF('Master list(no salts, metals)'!W2514,"&lt;=1"),IF(COUNTIF('Master list(no salts, metals)'!$K2514:$Y2514, "#N/A")=14,TRUE,FALSE))</f>
        <v>0</v>
      </c>
      <c r="X2523" t="b">
        <f>AND(COUNTIF('Master list(no salts, metals)'!X2514,"&lt;=1"),IF(COUNTIF('Master list(no salts, metals)'!$K2514:$Y2514, "#N/A")=14,TRUE,FALSE))</f>
        <v>0</v>
      </c>
      <c r="Y2523" t="b">
        <f>AND(COUNTIF('Master list(no salts, metals)'!Y2514,"&lt;=1"),IF(COUNTIF('Master list(no salts, metals)'!$K2514:$Y2514, "#N/A")=14,TRUE,FALSE))</f>
        <v>0</v>
      </c>
    </row>
    <row r="2524" spans="11:25" x14ac:dyDescent="0.25">
      <c r="K2524" t="b">
        <f>AND(COUNTIF('Master list(no salts, metals)'!K2515,"&lt;=1"),IF(COUNTIF('Master list(no salts, metals)'!$K2515:$Y2515, "#N/A")=14,TRUE,FALSE))</f>
        <v>0</v>
      </c>
      <c r="L2524" t="b">
        <f>AND(COUNTIF('Master list(no salts, metals)'!L2515,"&lt;=1"),IF(COUNTIF('Master list(no salts, metals)'!$K2515:$Y2515, "#N/A")=14,TRUE,FALSE))</f>
        <v>0</v>
      </c>
      <c r="M2524" t="b">
        <f>AND(COUNTIF('Master list(no salts, metals)'!M2515,"&lt;=1"),IF(COUNTIF('Master list(no salts, metals)'!$K2515:$Y2515, "#N/A")=14,TRUE,FALSE))</f>
        <v>0</v>
      </c>
      <c r="N2524" t="b">
        <f>AND(COUNTIF('Master list(no salts, metals)'!N2515,"&lt;=1"),IF(COUNTIF('Master list(no salts, metals)'!$K2515:$Y2515, "#N/A")=14,TRUE,FALSE))</f>
        <v>0</v>
      </c>
      <c r="O2524" t="b">
        <f>AND(COUNTIF('Master list(no salts, metals)'!O2515,"&lt;=1"),IF(COUNTIF('Master list(no salts, metals)'!$K2515:$Y2515, "#N/A")=14,TRUE,FALSE))</f>
        <v>0</v>
      </c>
      <c r="P2524" t="b">
        <f>AND(COUNTIF('Master list(no salts, metals)'!P2515,"&lt;=1"),IF(COUNTIF('Master list(no salts, metals)'!$K2515:$Y2515, "#N/A")=14,TRUE,FALSE))</f>
        <v>0</v>
      </c>
      <c r="Q2524" t="b">
        <f>AND(COUNTIF('Master list(no salts, metals)'!Q2515,"&lt;=1"),IF(COUNTIF('Master list(no salts, metals)'!$K2515:$Y2515, "#N/A")=14,TRUE,FALSE))</f>
        <v>0</v>
      </c>
      <c r="R2524" t="b">
        <f>AND(COUNTIF('Master list(no salts, metals)'!R2515,"&lt;=1"),IF(COUNTIF('Master list(no salts, metals)'!$K2515:$Y2515, "#N/A")=14,TRUE,FALSE))</f>
        <v>0</v>
      </c>
      <c r="S2524" t="b">
        <f>AND(COUNTIF('Master list(no salts, metals)'!S2515,"&lt;=1"),IF(COUNTIF('Master list(no salts, metals)'!$K2515:$Y2515, "#N/A")=14,TRUE,FALSE))</f>
        <v>0</v>
      </c>
      <c r="T2524" t="b">
        <f>AND(COUNTIF('Master list(no salts, metals)'!T2515,"&lt;=1"),IF(COUNTIF('Master list(no salts, metals)'!$K2515:$Y2515, "#N/A")=14,TRUE,FALSE))</f>
        <v>0</v>
      </c>
      <c r="U2524" t="b">
        <f>AND(COUNTIF('Master list(no salts, metals)'!U2515,"&lt;=1"),IF(COUNTIF('Master list(no salts, metals)'!$K2515:$Y2515, "#N/A")=14,TRUE,FALSE))</f>
        <v>0</v>
      </c>
      <c r="V2524" t="b">
        <f>AND(COUNTIF('Master list(no salts, metals)'!V2515,"&lt;=1"),IF(COUNTIF('Master list(no salts, metals)'!$K2515:$Y2515, "#N/A")=14,TRUE,FALSE))</f>
        <v>0</v>
      </c>
      <c r="W2524" t="b">
        <f>AND(COUNTIF('Master list(no salts, metals)'!W2515,"&lt;=1"),IF(COUNTIF('Master list(no salts, metals)'!$K2515:$Y2515, "#N/A")=14,TRUE,FALSE))</f>
        <v>1</v>
      </c>
      <c r="X2524" t="b">
        <f>AND(COUNTIF('Master list(no salts, metals)'!X2515,"&lt;=1"),IF(COUNTIF('Master list(no salts, metals)'!$K2515:$Y2515, "#N/A")=14,TRUE,FALSE))</f>
        <v>0</v>
      </c>
      <c r="Y2524" t="b">
        <f>AND(COUNTIF('Master list(no salts, metals)'!Y2515,"&lt;=1"),IF(COUNTIF('Master list(no salts, metals)'!$K2515:$Y2515, "#N/A")=14,TRUE,FALSE))</f>
        <v>0</v>
      </c>
    </row>
    <row r="2525" spans="11:25" x14ac:dyDescent="0.25">
      <c r="K2525" t="b">
        <f>AND(COUNTIF('Master list(no salts, metals)'!K2516,"&lt;=1"),IF(COUNTIF('Master list(no salts, metals)'!$K2516:$Y2516, "#N/A")=14,TRUE,FALSE))</f>
        <v>0</v>
      </c>
      <c r="L2525" t="b">
        <f>AND(COUNTIF('Master list(no salts, metals)'!L2516,"&lt;=1"),IF(COUNTIF('Master list(no salts, metals)'!$K2516:$Y2516, "#N/A")=14,TRUE,FALSE))</f>
        <v>0</v>
      </c>
      <c r="M2525" t="b">
        <f>AND(COUNTIF('Master list(no salts, metals)'!M2516,"&lt;=1"),IF(COUNTIF('Master list(no salts, metals)'!$K2516:$Y2516, "#N/A")=14,TRUE,FALSE))</f>
        <v>0</v>
      </c>
      <c r="N2525" t="b">
        <f>AND(COUNTIF('Master list(no salts, metals)'!N2516,"&lt;=1"),IF(COUNTIF('Master list(no salts, metals)'!$K2516:$Y2516, "#N/A")=14,TRUE,FALSE))</f>
        <v>0</v>
      </c>
      <c r="O2525" t="b">
        <f>AND(COUNTIF('Master list(no salts, metals)'!O2516,"&lt;=1"),IF(COUNTIF('Master list(no salts, metals)'!$K2516:$Y2516, "#N/A")=14,TRUE,FALSE))</f>
        <v>0</v>
      </c>
      <c r="P2525" t="b">
        <f>AND(COUNTIF('Master list(no salts, metals)'!P2516,"&lt;=1"),IF(COUNTIF('Master list(no salts, metals)'!$K2516:$Y2516, "#N/A")=14,TRUE,FALSE))</f>
        <v>0</v>
      </c>
      <c r="Q2525" t="b">
        <f>AND(COUNTIF('Master list(no salts, metals)'!Q2516,"&lt;=1"),IF(COUNTIF('Master list(no salts, metals)'!$K2516:$Y2516, "#N/A")=14,TRUE,FALSE))</f>
        <v>0</v>
      </c>
      <c r="R2525" t="b">
        <f>AND(COUNTIF('Master list(no salts, metals)'!R2516,"&lt;=1"),IF(COUNTIF('Master list(no salts, metals)'!$K2516:$Y2516, "#N/A")=14,TRUE,FALSE))</f>
        <v>0</v>
      </c>
      <c r="S2525" t="b">
        <f>AND(COUNTIF('Master list(no salts, metals)'!S2516,"&lt;=1"),IF(COUNTIF('Master list(no salts, metals)'!$K2516:$Y2516, "#N/A")=14,TRUE,FALSE))</f>
        <v>0</v>
      </c>
      <c r="T2525" t="b">
        <f>AND(COUNTIF('Master list(no salts, metals)'!T2516,"&lt;=1"),IF(COUNTIF('Master list(no salts, metals)'!$K2516:$Y2516, "#N/A")=14,TRUE,FALSE))</f>
        <v>0</v>
      </c>
      <c r="U2525" t="b">
        <f>AND(COUNTIF('Master list(no salts, metals)'!U2516,"&lt;=1"),IF(COUNTIF('Master list(no salts, metals)'!$K2516:$Y2516, "#N/A")=14,TRUE,FALSE))</f>
        <v>0</v>
      </c>
      <c r="V2525" t="b">
        <f>AND(COUNTIF('Master list(no salts, metals)'!V2516,"&lt;=1"),IF(COUNTIF('Master list(no salts, metals)'!$K2516:$Y2516, "#N/A")=14,TRUE,FALSE))</f>
        <v>0</v>
      </c>
      <c r="W2525" t="b">
        <f>AND(COUNTIF('Master list(no salts, metals)'!W2516,"&lt;=1"),IF(COUNTIF('Master list(no salts, metals)'!$K2516:$Y2516, "#N/A")=14,TRUE,FALSE))</f>
        <v>1</v>
      </c>
      <c r="X2525" t="b">
        <f>AND(COUNTIF('Master list(no salts, metals)'!X2516,"&lt;=1"),IF(COUNTIF('Master list(no salts, metals)'!$K2516:$Y2516, "#N/A")=14,TRUE,FALSE))</f>
        <v>0</v>
      </c>
      <c r="Y2525" t="b">
        <f>AND(COUNTIF('Master list(no salts, metals)'!Y2516,"&lt;=1"),IF(COUNTIF('Master list(no salts, metals)'!$K2516:$Y2516, "#N/A")=14,TRUE,FALSE))</f>
        <v>0</v>
      </c>
    </row>
    <row r="2526" spans="11:25" x14ac:dyDescent="0.25">
      <c r="K2526" t="b">
        <f>AND(COUNTIF('Master list(no salts, metals)'!K2517,"&lt;=1"),IF(COUNTIF('Master list(no salts, metals)'!$K2517:$Y2517, "#N/A")=14,TRUE,FALSE))</f>
        <v>0</v>
      </c>
      <c r="L2526" t="b">
        <f>AND(COUNTIF('Master list(no salts, metals)'!L2517,"&lt;=1"),IF(COUNTIF('Master list(no salts, metals)'!$K2517:$Y2517, "#N/A")=14,TRUE,FALSE))</f>
        <v>0</v>
      </c>
      <c r="M2526" t="b">
        <f>AND(COUNTIF('Master list(no salts, metals)'!M2517,"&lt;=1"),IF(COUNTIF('Master list(no salts, metals)'!$K2517:$Y2517, "#N/A")=14,TRUE,FALSE))</f>
        <v>0</v>
      </c>
      <c r="N2526" t="b">
        <f>AND(COUNTIF('Master list(no salts, metals)'!N2517,"&lt;=1"),IF(COUNTIF('Master list(no salts, metals)'!$K2517:$Y2517, "#N/A")=14,TRUE,FALSE))</f>
        <v>0</v>
      </c>
      <c r="O2526" t="b">
        <f>AND(COUNTIF('Master list(no salts, metals)'!O2517,"&lt;=1"),IF(COUNTIF('Master list(no salts, metals)'!$K2517:$Y2517, "#N/A")=14,TRUE,FALSE))</f>
        <v>0</v>
      </c>
      <c r="P2526" t="b">
        <f>AND(COUNTIF('Master list(no salts, metals)'!P2517,"&lt;=1"),IF(COUNTIF('Master list(no salts, metals)'!$K2517:$Y2517, "#N/A")=14,TRUE,FALSE))</f>
        <v>0</v>
      </c>
      <c r="Q2526" t="b">
        <f>AND(COUNTIF('Master list(no salts, metals)'!Q2517,"&lt;=1"),IF(COUNTIF('Master list(no salts, metals)'!$K2517:$Y2517, "#N/A")=14,TRUE,FALSE))</f>
        <v>0</v>
      </c>
      <c r="R2526" t="b">
        <f>AND(COUNTIF('Master list(no salts, metals)'!R2517,"&lt;=1"),IF(COUNTIF('Master list(no salts, metals)'!$K2517:$Y2517, "#N/A")=14,TRUE,FALSE))</f>
        <v>0</v>
      </c>
      <c r="S2526" t="b">
        <f>AND(COUNTIF('Master list(no salts, metals)'!S2517,"&lt;=1"),IF(COUNTIF('Master list(no salts, metals)'!$K2517:$Y2517, "#N/A")=14,TRUE,FALSE))</f>
        <v>0</v>
      </c>
      <c r="T2526" t="b">
        <f>AND(COUNTIF('Master list(no salts, metals)'!T2517,"&lt;=1"),IF(COUNTIF('Master list(no salts, metals)'!$K2517:$Y2517, "#N/A")=14,TRUE,FALSE))</f>
        <v>0</v>
      </c>
      <c r="U2526" t="b">
        <f>AND(COUNTIF('Master list(no salts, metals)'!U2517,"&lt;=1"),IF(COUNTIF('Master list(no salts, metals)'!$K2517:$Y2517, "#N/A")=14,TRUE,FALSE))</f>
        <v>0</v>
      </c>
      <c r="V2526" t="b">
        <f>AND(COUNTIF('Master list(no salts, metals)'!V2517,"&lt;=1"),IF(COUNTIF('Master list(no salts, metals)'!$K2517:$Y2517, "#N/A")=14,TRUE,FALSE))</f>
        <v>0</v>
      </c>
      <c r="W2526" t="b">
        <f>AND(COUNTIF('Master list(no salts, metals)'!W2517,"&lt;=1"),IF(COUNTIF('Master list(no salts, metals)'!$K2517:$Y2517, "#N/A")=14,TRUE,FALSE))</f>
        <v>0</v>
      </c>
      <c r="X2526" t="b">
        <f>AND(COUNTIF('Master list(no salts, metals)'!X2517,"&lt;=1"),IF(COUNTIF('Master list(no salts, metals)'!$K2517:$Y2517, "#N/A")=14,TRUE,FALSE))</f>
        <v>0</v>
      </c>
      <c r="Y2526" t="b">
        <f>AND(COUNTIF('Master list(no salts, metals)'!Y2517,"&lt;=1"),IF(COUNTIF('Master list(no salts, metals)'!$K2517:$Y2517, "#N/A")=14,TRUE,FALSE))</f>
        <v>0</v>
      </c>
    </row>
    <row r="2527" spans="11:25" x14ac:dyDescent="0.25">
      <c r="K2527" t="b">
        <f>AND(COUNTIF('Master list(no salts, metals)'!K2518,"&lt;=1"),IF(COUNTIF('Master list(no salts, metals)'!$K2518:$Y2518, "#N/A")=14,TRUE,FALSE))</f>
        <v>0</v>
      </c>
      <c r="L2527" t="b">
        <f>AND(COUNTIF('Master list(no salts, metals)'!L2518,"&lt;=1"),IF(COUNTIF('Master list(no salts, metals)'!$K2518:$Y2518, "#N/A")=14,TRUE,FALSE))</f>
        <v>0</v>
      </c>
      <c r="M2527" t="b">
        <f>AND(COUNTIF('Master list(no salts, metals)'!M2518,"&lt;=1"),IF(COUNTIF('Master list(no salts, metals)'!$K2518:$Y2518, "#N/A")=14,TRUE,FALSE))</f>
        <v>0</v>
      </c>
      <c r="N2527" t="b">
        <f>AND(COUNTIF('Master list(no salts, metals)'!N2518,"&lt;=1"),IF(COUNTIF('Master list(no salts, metals)'!$K2518:$Y2518, "#N/A")=14,TRUE,FALSE))</f>
        <v>0</v>
      </c>
      <c r="O2527" t="b">
        <f>AND(COUNTIF('Master list(no salts, metals)'!O2518,"&lt;=1"),IF(COUNTIF('Master list(no salts, metals)'!$K2518:$Y2518, "#N/A")=14,TRUE,FALSE))</f>
        <v>0</v>
      </c>
      <c r="P2527" t="b">
        <f>AND(COUNTIF('Master list(no salts, metals)'!P2518,"&lt;=1"),IF(COUNTIF('Master list(no salts, metals)'!$K2518:$Y2518, "#N/A")=14,TRUE,FALSE))</f>
        <v>0</v>
      </c>
      <c r="Q2527" t="b">
        <f>AND(COUNTIF('Master list(no salts, metals)'!Q2518,"&lt;=1"),IF(COUNTIF('Master list(no salts, metals)'!$K2518:$Y2518, "#N/A")=14,TRUE,FALSE))</f>
        <v>0</v>
      </c>
      <c r="R2527" t="b">
        <f>AND(COUNTIF('Master list(no salts, metals)'!R2518,"&lt;=1"),IF(COUNTIF('Master list(no salts, metals)'!$K2518:$Y2518, "#N/A")=14,TRUE,FALSE))</f>
        <v>0</v>
      </c>
      <c r="S2527" t="b">
        <f>AND(COUNTIF('Master list(no salts, metals)'!S2518,"&lt;=1"),IF(COUNTIF('Master list(no salts, metals)'!$K2518:$Y2518, "#N/A")=14,TRUE,FALSE))</f>
        <v>0</v>
      </c>
      <c r="T2527" t="b">
        <f>AND(COUNTIF('Master list(no salts, metals)'!T2518,"&lt;=1"),IF(COUNTIF('Master list(no salts, metals)'!$K2518:$Y2518, "#N/A")=14,TRUE,FALSE))</f>
        <v>0</v>
      </c>
      <c r="U2527" t="b">
        <f>AND(COUNTIF('Master list(no salts, metals)'!U2518,"&lt;=1"),IF(COUNTIF('Master list(no salts, metals)'!$K2518:$Y2518, "#N/A")=14,TRUE,FALSE))</f>
        <v>0</v>
      </c>
      <c r="V2527" t="b">
        <f>AND(COUNTIF('Master list(no salts, metals)'!V2518,"&lt;=1"),IF(COUNTIF('Master list(no salts, metals)'!$K2518:$Y2518, "#N/A")=14,TRUE,FALSE))</f>
        <v>0</v>
      </c>
      <c r="W2527" t="b">
        <f>AND(COUNTIF('Master list(no salts, metals)'!W2518,"&lt;=1"),IF(COUNTIF('Master list(no salts, metals)'!$K2518:$Y2518, "#N/A")=14,TRUE,FALSE))</f>
        <v>0</v>
      </c>
      <c r="X2527" t="b">
        <f>AND(COUNTIF('Master list(no salts, metals)'!X2518,"&lt;=1"),IF(COUNTIF('Master list(no salts, metals)'!$K2518:$Y2518, "#N/A")=14,TRUE,FALSE))</f>
        <v>0</v>
      </c>
      <c r="Y2527" t="b">
        <f>AND(COUNTIF('Master list(no salts, metals)'!Y2518,"&lt;=1"),IF(COUNTIF('Master list(no salts, metals)'!$K2518:$Y2518, "#N/A")=14,TRUE,FALSE))</f>
        <v>0</v>
      </c>
    </row>
    <row r="2528" spans="11:25" x14ac:dyDescent="0.25">
      <c r="K2528" t="b">
        <f>AND(COUNTIF('Master list(no salts, metals)'!K2519,"&lt;=1"),IF(COUNTIF('Master list(no salts, metals)'!$K2519:$Y2519, "#N/A")=14,TRUE,FALSE))</f>
        <v>0</v>
      </c>
      <c r="L2528" t="b">
        <f>AND(COUNTIF('Master list(no salts, metals)'!L2519,"&lt;=1"),IF(COUNTIF('Master list(no salts, metals)'!$K2519:$Y2519, "#N/A")=14,TRUE,FALSE))</f>
        <v>0</v>
      </c>
      <c r="M2528" t="b">
        <f>AND(COUNTIF('Master list(no salts, metals)'!M2519,"&lt;=1"),IF(COUNTIF('Master list(no salts, metals)'!$K2519:$Y2519, "#N/A")=14,TRUE,FALSE))</f>
        <v>0</v>
      </c>
      <c r="N2528" t="b">
        <f>AND(COUNTIF('Master list(no salts, metals)'!N2519,"&lt;=1"),IF(COUNTIF('Master list(no salts, metals)'!$K2519:$Y2519, "#N/A")=14,TRUE,FALSE))</f>
        <v>0</v>
      </c>
      <c r="O2528" t="b">
        <f>AND(COUNTIF('Master list(no salts, metals)'!O2519,"&lt;=1"),IF(COUNTIF('Master list(no salts, metals)'!$K2519:$Y2519, "#N/A")=14,TRUE,FALSE))</f>
        <v>0</v>
      </c>
      <c r="P2528" t="b">
        <f>AND(COUNTIF('Master list(no salts, metals)'!P2519,"&lt;=1"),IF(COUNTIF('Master list(no salts, metals)'!$K2519:$Y2519, "#N/A")=14,TRUE,FALSE))</f>
        <v>0</v>
      </c>
      <c r="Q2528" t="b">
        <f>AND(COUNTIF('Master list(no salts, metals)'!Q2519,"&lt;=1"),IF(COUNTIF('Master list(no salts, metals)'!$K2519:$Y2519, "#N/A")=14,TRUE,FALSE))</f>
        <v>0</v>
      </c>
      <c r="R2528" t="b">
        <f>AND(COUNTIF('Master list(no salts, metals)'!R2519,"&lt;=1"),IF(COUNTIF('Master list(no salts, metals)'!$K2519:$Y2519, "#N/A")=14,TRUE,FALSE))</f>
        <v>0</v>
      </c>
      <c r="S2528" t="b">
        <f>AND(COUNTIF('Master list(no salts, metals)'!S2519,"&lt;=1"),IF(COUNTIF('Master list(no salts, metals)'!$K2519:$Y2519, "#N/A")=14,TRUE,FALSE))</f>
        <v>0</v>
      </c>
      <c r="T2528" t="b">
        <f>AND(COUNTIF('Master list(no salts, metals)'!T2519,"&lt;=1"),IF(COUNTIF('Master list(no salts, metals)'!$K2519:$Y2519, "#N/A")=14,TRUE,FALSE))</f>
        <v>0</v>
      </c>
      <c r="U2528" t="b">
        <f>AND(COUNTIF('Master list(no salts, metals)'!U2519,"&lt;=1"),IF(COUNTIF('Master list(no salts, metals)'!$K2519:$Y2519, "#N/A")=14,TRUE,FALSE))</f>
        <v>0</v>
      </c>
      <c r="V2528" t="b">
        <f>AND(COUNTIF('Master list(no salts, metals)'!V2519,"&lt;=1"),IF(COUNTIF('Master list(no salts, metals)'!$K2519:$Y2519, "#N/A")=14,TRUE,FALSE))</f>
        <v>0</v>
      </c>
      <c r="W2528" t="b">
        <f>AND(COUNTIF('Master list(no salts, metals)'!W2519,"&lt;=1"),IF(COUNTIF('Master list(no salts, metals)'!$K2519:$Y2519, "#N/A")=14,TRUE,FALSE))</f>
        <v>1</v>
      </c>
      <c r="X2528" t="b">
        <f>AND(COUNTIF('Master list(no salts, metals)'!X2519,"&lt;=1"),IF(COUNTIF('Master list(no salts, metals)'!$K2519:$Y2519, "#N/A")=14,TRUE,FALSE))</f>
        <v>0</v>
      </c>
      <c r="Y2528" t="b">
        <f>AND(COUNTIF('Master list(no salts, metals)'!Y2519,"&lt;=1"),IF(COUNTIF('Master list(no salts, metals)'!$K2519:$Y2519, "#N/A")=14,TRUE,FALSE))</f>
        <v>0</v>
      </c>
    </row>
    <row r="2529" spans="11:25" x14ac:dyDescent="0.25">
      <c r="K2529" t="b">
        <f>AND(COUNTIF('Master list(no salts, metals)'!K2520,"&lt;=1"),IF(COUNTIF('Master list(no salts, metals)'!$K2520:$Y2520, "#N/A")=14,TRUE,FALSE))</f>
        <v>0</v>
      </c>
      <c r="L2529" t="b">
        <f>AND(COUNTIF('Master list(no salts, metals)'!L2520,"&lt;=1"),IF(COUNTIF('Master list(no salts, metals)'!$K2520:$Y2520, "#N/A")=14,TRUE,FALSE))</f>
        <v>0</v>
      </c>
      <c r="M2529" t="b">
        <f>AND(COUNTIF('Master list(no salts, metals)'!M2520,"&lt;=1"),IF(COUNTIF('Master list(no salts, metals)'!$K2520:$Y2520, "#N/A")=14,TRUE,FALSE))</f>
        <v>0</v>
      </c>
      <c r="N2529" t="b">
        <f>AND(COUNTIF('Master list(no salts, metals)'!N2520,"&lt;=1"),IF(COUNTIF('Master list(no salts, metals)'!$K2520:$Y2520, "#N/A")=14,TRUE,FALSE))</f>
        <v>0</v>
      </c>
      <c r="O2529" t="b">
        <f>AND(COUNTIF('Master list(no salts, metals)'!O2520,"&lt;=1"),IF(COUNTIF('Master list(no salts, metals)'!$K2520:$Y2520, "#N/A")=14,TRUE,FALSE))</f>
        <v>0</v>
      </c>
      <c r="P2529" t="b">
        <f>AND(COUNTIF('Master list(no salts, metals)'!P2520,"&lt;=1"),IF(COUNTIF('Master list(no salts, metals)'!$K2520:$Y2520, "#N/A")=14,TRUE,FALSE))</f>
        <v>0</v>
      </c>
      <c r="Q2529" t="b">
        <f>AND(COUNTIF('Master list(no salts, metals)'!Q2520,"&lt;=1"),IF(COUNTIF('Master list(no salts, metals)'!$K2520:$Y2520, "#N/A")=14,TRUE,FALSE))</f>
        <v>0</v>
      </c>
      <c r="R2529" t="b">
        <f>AND(COUNTIF('Master list(no salts, metals)'!R2520,"&lt;=1"),IF(COUNTIF('Master list(no salts, metals)'!$K2520:$Y2520, "#N/A")=14,TRUE,FALSE))</f>
        <v>0</v>
      </c>
      <c r="S2529" t="b">
        <f>AND(COUNTIF('Master list(no salts, metals)'!S2520,"&lt;=1"),IF(COUNTIF('Master list(no salts, metals)'!$K2520:$Y2520, "#N/A")=14,TRUE,FALSE))</f>
        <v>0</v>
      </c>
      <c r="T2529" t="b">
        <f>AND(COUNTIF('Master list(no salts, metals)'!T2520,"&lt;=1"),IF(COUNTIF('Master list(no salts, metals)'!$K2520:$Y2520, "#N/A")=14,TRUE,FALSE))</f>
        <v>0</v>
      </c>
      <c r="U2529" t="b">
        <f>AND(COUNTIF('Master list(no salts, metals)'!U2520,"&lt;=1"),IF(COUNTIF('Master list(no salts, metals)'!$K2520:$Y2520, "#N/A")=14,TRUE,FALSE))</f>
        <v>0</v>
      </c>
      <c r="V2529" t="b">
        <f>AND(COUNTIF('Master list(no salts, metals)'!V2520,"&lt;=1"),IF(COUNTIF('Master list(no salts, metals)'!$K2520:$Y2520, "#N/A")=14,TRUE,FALSE))</f>
        <v>0</v>
      </c>
      <c r="W2529" t="b">
        <f>AND(COUNTIF('Master list(no salts, metals)'!W2520,"&lt;=1"),IF(COUNTIF('Master list(no salts, metals)'!$K2520:$Y2520, "#N/A")=14,TRUE,FALSE))</f>
        <v>0</v>
      </c>
      <c r="X2529" t="b">
        <f>AND(COUNTIF('Master list(no salts, metals)'!X2520,"&lt;=1"),IF(COUNTIF('Master list(no salts, metals)'!$K2520:$Y2520, "#N/A")=14,TRUE,FALSE))</f>
        <v>0</v>
      </c>
      <c r="Y2529" t="b">
        <f>AND(COUNTIF('Master list(no salts, metals)'!Y2520,"&lt;=1"),IF(COUNTIF('Master list(no salts, metals)'!$K2520:$Y2520, "#N/A")=14,TRUE,FALSE))</f>
        <v>0</v>
      </c>
    </row>
    <row r="2530" spans="11:25" x14ac:dyDescent="0.25">
      <c r="K2530" t="b">
        <f>AND(COUNTIF('Master list(no salts, metals)'!K2521,"&lt;=1"),IF(COUNTIF('Master list(no salts, metals)'!$K2521:$Y2521, "#N/A")=14,TRUE,FALSE))</f>
        <v>0</v>
      </c>
      <c r="L2530" t="b">
        <f>AND(COUNTIF('Master list(no salts, metals)'!L2521,"&lt;=1"),IF(COUNTIF('Master list(no salts, metals)'!$K2521:$Y2521, "#N/A")=14,TRUE,FALSE))</f>
        <v>0</v>
      </c>
      <c r="M2530" t="b">
        <f>AND(COUNTIF('Master list(no salts, metals)'!M2521,"&lt;=1"),IF(COUNTIF('Master list(no salts, metals)'!$K2521:$Y2521, "#N/A")=14,TRUE,FALSE))</f>
        <v>0</v>
      </c>
      <c r="N2530" t="b">
        <f>AND(COUNTIF('Master list(no salts, metals)'!N2521,"&lt;=1"),IF(COUNTIF('Master list(no salts, metals)'!$K2521:$Y2521, "#N/A")=14,TRUE,FALSE))</f>
        <v>0</v>
      </c>
      <c r="O2530" t="b">
        <f>AND(COUNTIF('Master list(no salts, metals)'!O2521,"&lt;=1"),IF(COUNTIF('Master list(no salts, metals)'!$K2521:$Y2521, "#N/A")=14,TRUE,FALSE))</f>
        <v>0</v>
      </c>
      <c r="P2530" t="b">
        <f>AND(COUNTIF('Master list(no salts, metals)'!P2521,"&lt;=1"),IF(COUNTIF('Master list(no salts, metals)'!$K2521:$Y2521, "#N/A")=14,TRUE,FALSE))</f>
        <v>0</v>
      </c>
      <c r="Q2530" t="b">
        <f>AND(COUNTIF('Master list(no salts, metals)'!Q2521,"&lt;=1"),IF(COUNTIF('Master list(no salts, metals)'!$K2521:$Y2521, "#N/A")=14,TRUE,FALSE))</f>
        <v>0</v>
      </c>
      <c r="R2530" t="b">
        <f>AND(COUNTIF('Master list(no salts, metals)'!R2521,"&lt;=1"),IF(COUNTIF('Master list(no salts, metals)'!$K2521:$Y2521, "#N/A")=14,TRUE,FALSE))</f>
        <v>0</v>
      </c>
      <c r="S2530" t="b">
        <f>AND(COUNTIF('Master list(no salts, metals)'!S2521,"&lt;=1"),IF(COUNTIF('Master list(no salts, metals)'!$K2521:$Y2521, "#N/A")=14,TRUE,FALSE))</f>
        <v>0</v>
      </c>
      <c r="T2530" t="b">
        <f>AND(COUNTIF('Master list(no salts, metals)'!T2521,"&lt;=1"),IF(COUNTIF('Master list(no salts, metals)'!$K2521:$Y2521, "#N/A")=14,TRUE,FALSE))</f>
        <v>1</v>
      </c>
      <c r="U2530" t="b">
        <f>AND(COUNTIF('Master list(no salts, metals)'!U2521,"&lt;=1"),IF(COUNTIF('Master list(no salts, metals)'!$K2521:$Y2521, "#N/A")=14,TRUE,FALSE))</f>
        <v>0</v>
      </c>
      <c r="V2530" t="b">
        <f>AND(COUNTIF('Master list(no salts, metals)'!V2521,"&lt;=1"),IF(COUNTIF('Master list(no salts, metals)'!$K2521:$Y2521, "#N/A")=14,TRUE,FALSE))</f>
        <v>0</v>
      </c>
      <c r="W2530" t="b">
        <f>AND(COUNTIF('Master list(no salts, metals)'!W2521,"&lt;=1"),IF(COUNTIF('Master list(no salts, metals)'!$K2521:$Y2521, "#N/A")=14,TRUE,FALSE))</f>
        <v>0</v>
      </c>
      <c r="X2530" t="b">
        <f>AND(COUNTIF('Master list(no salts, metals)'!X2521,"&lt;=1"),IF(COUNTIF('Master list(no salts, metals)'!$K2521:$Y2521, "#N/A")=14,TRUE,FALSE))</f>
        <v>0</v>
      </c>
      <c r="Y2530" t="b">
        <f>AND(COUNTIF('Master list(no salts, metals)'!Y2521,"&lt;=1"),IF(COUNTIF('Master list(no salts, metals)'!$K2521:$Y2521, "#N/A")=14,TRUE,FALSE))</f>
        <v>0</v>
      </c>
    </row>
    <row r="2531" spans="11:25" x14ac:dyDescent="0.25">
      <c r="K2531" t="b">
        <f>AND(COUNTIF('Master list(no salts, metals)'!K2522,"&lt;=1"),IF(COUNTIF('Master list(no salts, metals)'!$K2522:$Y2522, "#N/A")=14,TRUE,FALSE))</f>
        <v>0</v>
      </c>
      <c r="L2531" t="b">
        <f>AND(COUNTIF('Master list(no salts, metals)'!L2522,"&lt;=1"),IF(COUNTIF('Master list(no salts, metals)'!$K2522:$Y2522, "#N/A")=14,TRUE,FALSE))</f>
        <v>0</v>
      </c>
      <c r="M2531" t="b">
        <f>AND(COUNTIF('Master list(no salts, metals)'!M2522,"&lt;=1"),IF(COUNTIF('Master list(no salts, metals)'!$K2522:$Y2522, "#N/A")=14,TRUE,FALSE))</f>
        <v>0</v>
      </c>
      <c r="N2531" t="b">
        <f>AND(COUNTIF('Master list(no salts, metals)'!N2522,"&lt;=1"),IF(COUNTIF('Master list(no salts, metals)'!$K2522:$Y2522, "#N/A")=14,TRUE,FALSE))</f>
        <v>0</v>
      </c>
      <c r="O2531" t="b">
        <f>AND(COUNTIF('Master list(no salts, metals)'!O2522,"&lt;=1"),IF(COUNTIF('Master list(no salts, metals)'!$K2522:$Y2522, "#N/A")=14,TRUE,FALSE))</f>
        <v>0</v>
      </c>
      <c r="P2531" t="b">
        <f>AND(COUNTIF('Master list(no salts, metals)'!P2522,"&lt;=1"),IF(COUNTIF('Master list(no salts, metals)'!$K2522:$Y2522, "#N/A")=14,TRUE,FALSE))</f>
        <v>0</v>
      </c>
      <c r="Q2531" t="b">
        <f>AND(COUNTIF('Master list(no salts, metals)'!Q2522,"&lt;=1"),IF(COUNTIF('Master list(no salts, metals)'!$K2522:$Y2522, "#N/A")=14,TRUE,FALSE))</f>
        <v>0</v>
      </c>
      <c r="R2531" t="b">
        <f>AND(COUNTIF('Master list(no salts, metals)'!R2522,"&lt;=1"),IF(COUNTIF('Master list(no salts, metals)'!$K2522:$Y2522, "#N/A")=14,TRUE,FALSE))</f>
        <v>0</v>
      </c>
      <c r="S2531" t="b">
        <f>AND(COUNTIF('Master list(no salts, metals)'!S2522,"&lt;=1"),IF(COUNTIF('Master list(no salts, metals)'!$K2522:$Y2522, "#N/A")=14,TRUE,FALSE))</f>
        <v>0</v>
      </c>
      <c r="T2531" t="b">
        <f>AND(COUNTIF('Master list(no salts, metals)'!T2522,"&lt;=1"),IF(COUNTIF('Master list(no salts, metals)'!$K2522:$Y2522, "#N/A")=14,TRUE,FALSE))</f>
        <v>0</v>
      </c>
      <c r="U2531" t="b">
        <f>AND(COUNTIF('Master list(no salts, metals)'!U2522,"&lt;=1"),IF(COUNTIF('Master list(no salts, metals)'!$K2522:$Y2522, "#N/A")=14,TRUE,FALSE))</f>
        <v>0</v>
      </c>
      <c r="V2531" t="b">
        <f>AND(COUNTIF('Master list(no salts, metals)'!V2522,"&lt;=1"),IF(COUNTIF('Master list(no salts, metals)'!$K2522:$Y2522, "#N/A")=14,TRUE,FALSE))</f>
        <v>0</v>
      </c>
      <c r="W2531" t="b">
        <f>AND(COUNTIF('Master list(no salts, metals)'!W2522,"&lt;=1"),IF(COUNTIF('Master list(no salts, metals)'!$K2522:$Y2522, "#N/A")=14,TRUE,FALSE))</f>
        <v>1</v>
      </c>
      <c r="X2531" t="b">
        <f>AND(COUNTIF('Master list(no salts, metals)'!X2522,"&lt;=1"),IF(COUNTIF('Master list(no salts, metals)'!$K2522:$Y2522, "#N/A")=14,TRUE,FALSE))</f>
        <v>0</v>
      </c>
      <c r="Y2531" t="b">
        <f>AND(COUNTIF('Master list(no salts, metals)'!Y2522,"&lt;=1"),IF(COUNTIF('Master list(no salts, metals)'!$K2522:$Y2522, "#N/A")=14,TRUE,FALSE))</f>
        <v>0</v>
      </c>
    </row>
    <row r="2532" spans="11:25" x14ac:dyDescent="0.25">
      <c r="K2532" t="b">
        <f>AND(COUNTIF('Master list(no salts, metals)'!K2523,"&lt;=1"),IF(COUNTIF('Master list(no salts, metals)'!$K2523:$Y2523, "#N/A")=14,TRUE,FALSE))</f>
        <v>0</v>
      </c>
      <c r="L2532" t="b">
        <f>AND(COUNTIF('Master list(no salts, metals)'!L2523,"&lt;=1"),IF(COUNTIF('Master list(no salts, metals)'!$K2523:$Y2523, "#N/A")=14,TRUE,FALSE))</f>
        <v>0</v>
      </c>
      <c r="M2532" t="b">
        <f>AND(COUNTIF('Master list(no salts, metals)'!M2523,"&lt;=1"),IF(COUNTIF('Master list(no salts, metals)'!$K2523:$Y2523, "#N/A")=14,TRUE,FALSE))</f>
        <v>0</v>
      </c>
      <c r="N2532" t="b">
        <f>AND(COUNTIF('Master list(no salts, metals)'!N2523,"&lt;=1"),IF(COUNTIF('Master list(no salts, metals)'!$K2523:$Y2523, "#N/A")=14,TRUE,FALSE))</f>
        <v>0</v>
      </c>
      <c r="O2532" t="b">
        <f>AND(COUNTIF('Master list(no salts, metals)'!O2523,"&lt;=1"),IF(COUNTIF('Master list(no salts, metals)'!$K2523:$Y2523, "#N/A")=14,TRUE,FALSE))</f>
        <v>0</v>
      </c>
      <c r="P2532" t="b">
        <f>AND(COUNTIF('Master list(no salts, metals)'!P2523,"&lt;=1"),IF(COUNTIF('Master list(no salts, metals)'!$K2523:$Y2523, "#N/A")=14,TRUE,FALSE))</f>
        <v>0</v>
      </c>
      <c r="Q2532" t="b">
        <f>AND(COUNTIF('Master list(no salts, metals)'!Q2523,"&lt;=1"),IF(COUNTIF('Master list(no salts, metals)'!$K2523:$Y2523, "#N/A")=14,TRUE,FALSE))</f>
        <v>0</v>
      </c>
      <c r="R2532" t="b">
        <f>AND(COUNTIF('Master list(no salts, metals)'!R2523,"&lt;=1"),IF(COUNTIF('Master list(no salts, metals)'!$K2523:$Y2523, "#N/A")=14,TRUE,FALSE))</f>
        <v>0</v>
      </c>
      <c r="S2532" t="b">
        <f>AND(COUNTIF('Master list(no salts, metals)'!S2523,"&lt;=1"),IF(COUNTIF('Master list(no salts, metals)'!$K2523:$Y2523, "#N/A")=14,TRUE,FALSE))</f>
        <v>0</v>
      </c>
      <c r="T2532" t="b">
        <f>AND(COUNTIF('Master list(no salts, metals)'!T2523,"&lt;=1"),IF(COUNTIF('Master list(no salts, metals)'!$K2523:$Y2523, "#N/A")=14,TRUE,FALSE))</f>
        <v>0</v>
      </c>
      <c r="U2532" t="b">
        <f>AND(COUNTIF('Master list(no salts, metals)'!U2523,"&lt;=1"),IF(COUNTIF('Master list(no salts, metals)'!$K2523:$Y2523, "#N/A")=14,TRUE,FALSE))</f>
        <v>0</v>
      </c>
      <c r="V2532" t="b">
        <f>AND(COUNTIF('Master list(no salts, metals)'!V2523,"&lt;=1"),IF(COUNTIF('Master list(no salts, metals)'!$K2523:$Y2523, "#N/A")=14,TRUE,FALSE))</f>
        <v>0</v>
      </c>
      <c r="W2532" t="b">
        <f>AND(COUNTIF('Master list(no salts, metals)'!W2523,"&lt;=1"),IF(COUNTIF('Master list(no salts, metals)'!$K2523:$Y2523, "#N/A")=14,TRUE,FALSE))</f>
        <v>0</v>
      </c>
      <c r="X2532" t="b">
        <f>AND(COUNTIF('Master list(no salts, metals)'!X2523,"&lt;=1"),IF(COUNTIF('Master list(no salts, metals)'!$K2523:$Y2523, "#N/A")=14,TRUE,FALSE))</f>
        <v>0</v>
      </c>
      <c r="Y2532" t="b">
        <f>AND(COUNTIF('Master list(no salts, metals)'!Y2523,"&lt;=1"),IF(COUNTIF('Master list(no salts, metals)'!$K2523:$Y2523, "#N/A")=14,TRUE,FALSE))</f>
        <v>0</v>
      </c>
    </row>
    <row r="2533" spans="11:25" x14ac:dyDescent="0.25">
      <c r="K2533" t="b">
        <f>AND(COUNTIF('Master list(no salts, metals)'!K2524,"&lt;=1"),IF(COUNTIF('Master list(no salts, metals)'!$K2524:$Y2524, "#N/A")=14,TRUE,FALSE))</f>
        <v>0</v>
      </c>
      <c r="L2533" t="b">
        <f>AND(COUNTIF('Master list(no salts, metals)'!L2524,"&lt;=1"),IF(COUNTIF('Master list(no salts, metals)'!$K2524:$Y2524, "#N/A")=14,TRUE,FALSE))</f>
        <v>0</v>
      </c>
      <c r="M2533" t="b">
        <f>AND(COUNTIF('Master list(no salts, metals)'!M2524,"&lt;=1"),IF(COUNTIF('Master list(no salts, metals)'!$K2524:$Y2524, "#N/A")=14,TRUE,FALSE))</f>
        <v>0</v>
      </c>
      <c r="N2533" t="b">
        <f>AND(COUNTIF('Master list(no salts, metals)'!N2524,"&lt;=1"),IF(COUNTIF('Master list(no salts, metals)'!$K2524:$Y2524, "#N/A")=14,TRUE,FALSE))</f>
        <v>0</v>
      </c>
      <c r="O2533" t="b">
        <f>AND(COUNTIF('Master list(no salts, metals)'!O2524,"&lt;=1"),IF(COUNTIF('Master list(no salts, metals)'!$K2524:$Y2524, "#N/A")=14,TRUE,FALSE))</f>
        <v>0</v>
      </c>
      <c r="P2533" t="b">
        <f>AND(COUNTIF('Master list(no salts, metals)'!P2524,"&lt;=1"),IF(COUNTIF('Master list(no salts, metals)'!$K2524:$Y2524, "#N/A")=14,TRUE,FALSE))</f>
        <v>0</v>
      </c>
      <c r="Q2533" t="b">
        <f>AND(COUNTIF('Master list(no salts, metals)'!Q2524,"&lt;=1"),IF(COUNTIF('Master list(no salts, metals)'!$K2524:$Y2524, "#N/A")=14,TRUE,FALSE))</f>
        <v>0</v>
      </c>
      <c r="R2533" t="b">
        <f>AND(COUNTIF('Master list(no salts, metals)'!R2524,"&lt;=1"),IF(COUNTIF('Master list(no salts, metals)'!$K2524:$Y2524, "#N/A")=14,TRUE,FALSE))</f>
        <v>0</v>
      </c>
      <c r="S2533" t="b">
        <f>AND(COUNTIF('Master list(no salts, metals)'!S2524,"&lt;=1"),IF(COUNTIF('Master list(no salts, metals)'!$K2524:$Y2524, "#N/A")=14,TRUE,FALSE))</f>
        <v>0</v>
      </c>
      <c r="T2533" t="b">
        <f>AND(COUNTIF('Master list(no salts, metals)'!T2524,"&lt;=1"),IF(COUNTIF('Master list(no salts, metals)'!$K2524:$Y2524, "#N/A")=14,TRUE,FALSE))</f>
        <v>0</v>
      </c>
      <c r="U2533" t="b">
        <f>AND(COUNTIF('Master list(no salts, metals)'!U2524,"&lt;=1"),IF(COUNTIF('Master list(no salts, metals)'!$K2524:$Y2524, "#N/A")=14,TRUE,FALSE))</f>
        <v>0</v>
      </c>
      <c r="V2533" t="b">
        <f>AND(COUNTIF('Master list(no salts, metals)'!V2524,"&lt;=1"),IF(COUNTIF('Master list(no salts, metals)'!$K2524:$Y2524, "#N/A")=14,TRUE,FALSE))</f>
        <v>0</v>
      </c>
      <c r="W2533" t="b">
        <f>AND(COUNTIF('Master list(no salts, metals)'!W2524,"&lt;=1"),IF(COUNTIF('Master list(no salts, metals)'!$K2524:$Y2524, "#N/A")=14,TRUE,FALSE))</f>
        <v>0</v>
      </c>
      <c r="X2533" t="b">
        <f>AND(COUNTIF('Master list(no salts, metals)'!X2524,"&lt;=1"),IF(COUNTIF('Master list(no salts, metals)'!$K2524:$Y2524, "#N/A")=14,TRUE,FALSE))</f>
        <v>0</v>
      </c>
      <c r="Y2533" t="b">
        <f>AND(COUNTIF('Master list(no salts, metals)'!Y2524,"&lt;=1"),IF(COUNTIF('Master list(no salts, metals)'!$K2524:$Y2524, "#N/A")=14,TRUE,FALSE))</f>
        <v>0</v>
      </c>
    </row>
    <row r="2534" spans="11:25" x14ac:dyDescent="0.25">
      <c r="K2534" t="b">
        <f>AND(COUNTIF('Master list(no salts, metals)'!K2525,"&lt;=1"),IF(COUNTIF('Master list(no salts, metals)'!$K2525:$Y2525, "#N/A")=14,TRUE,FALSE))</f>
        <v>0</v>
      </c>
      <c r="L2534" t="b">
        <f>AND(COUNTIF('Master list(no salts, metals)'!L2525,"&lt;=1"),IF(COUNTIF('Master list(no salts, metals)'!$K2525:$Y2525, "#N/A")=14,TRUE,FALSE))</f>
        <v>0</v>
      </c>
      <c r="M2534" t="b">
        <f>AND(COUNTIF('Master list(no salts, metals)'!M2525,"&lt;=1"),IF(COUNTIF('Master list(no salts, metals)'!$K2525:$Y2525, "#N/A")=14,TRUE,FALSE))</f>
        <v>0</v>
      </c>
      <c r="N2534" t="b">
        <f>AND(COUNTIF('Master list(no salts, metals)'!N2525,"&lt;=1"),IF(COUNTIF('Master list(no salts, metals)'!$K2525:$Y2525, "#N/A")=14,TRUE,FALSE))</f>
        <v>0</v>
      </c>
      <c r="O2534" t="b">
        <f>AND(COUNTIF('Master list(no salts, metals)'!O2525,"&lt;=1"),IF(COUNTIF('Master list(no salts, metals)'!$K2525:$Y2525, "#N/A")=14,TRUE,FALSE))</f>
        <v>0</v>
      </c>
      <c r="P2534" t="b">
        <f>AND(COUNTIF('Master list(no salts, metals)'!P2525,"&lt;=1"),IF(COUNTIF('Master list(no salts, metals)'!$K2525:$Y2525, "#N/A")=14,TRUE,FALSE))</f>
        <v>0</v>
      </c>
      <c r="Q2534" t="b">
        <f>AND(COUNTIF('Master list(no salts, metals)'!Q2525,"&lt;=1"),IF(COUNTIF('Master list(no salts, metals)'!$K2525:$Y2525, "#N/A")=14,TRUE,FALSE))</f>
        <v>0</v>
      </c>
      <c r="R2534" t="b">
        <f>AND(COUNTIF('Master list(no salts, metals)'!R2525,"&lt;=1"),IF(COUNTIF('Master list(no salts, metals)'!$K2525:$Y2525, "#N/A")=14,TRUE,FALSE))</f>
        <v>0</v>
      </c>
      <c r="S2534" t="b">
        <f>AND(COUNTIF('Master list(no salts, metals)'!S2525,"&lt;=1"),IF(COUNTIF('Master list(no salts, metals)'!$K2525:$Y2525, "#N/A")=14,TRUE,FALSE))</f>
        <v>0</v>
      </c>
      <c r="T2534" t="b">
        <f>AND(COUNTIF('Master list(no salts, metals)'!T2525,"&lt;=1"),IF(COUNTIF('Master list(no salts, metals)'!$K2525:$Y2525, "#N/A")=14,TRUE,FALSE))</f>
        <v>0</v>
      </c>
      <c r="U2534" t="b">
        <f>AND(COUNTIF('Master list(no salts, metals)'!U2525,"&lt;=1"),IF(COUNTIF('Master list(no salts, metals)'!$K2525:$Y2525, "#N/A")=14,TRUE,FALSE))</f>
        <v>0</v>
      </c>
      <c r="V2534" t="b">
        <f>AND(COUNTIF('Master list(no salts, metals)'!V2525,"&lt;=1"),IF(COUNTIF('Master list(no salts, metals)'!$K2525:$Y2525, "#N/A")=14,TRUE,FALSE))</f>
        <v>0</v>
      </c>
      <c r="W2534" t="b">
        <f>AND(COUNTIF('Master list(no salts, metals)'!W2525,"&lt;=1"),IF(COUNTIF('Master list(no salts, metals)'!$K2525:$Y2525, "#N/A")=14,TRUE,FALSE))</f>
        <v>0</v>
      </c>
      <c r="X2534" t="b">
        <f>AND(COUNTIF('Master list(no salts, metals)'!X2525,"&lt;=1"),IF(COUNTIF('Master list(no salts, metals)'!$K2525:$Y2525, "#N/A")=14,TRUE,FALSE))</f>
        <v>0</v>
      </c>
      <c r="Y2534" t="b">
        <f>AND(COUNTIF('Master list(no salts, metals)'!Y2525,"&lt;=1"),IF(COUNTIF('Master list(no salts, metals)'!$K2525:$Y2525, "#N/A")=14,TRUE,FALSE))</f>
        <v>0</v>
      </c>
    </row>
    <row r="2535" spans="11:25" x14ac:dyDescent="0.25">
      <c r="K2535" t="b">
        <f>AND(COUNTIF('Master list(no salts, metals)'!K2526,"&lt;=1"),IF(COUNTIF('Master list(no salts, metals)'!$K2526:$Y2526, "#N/A")=14,TRUE,FALSE))</f>
        <v>0</v>
      </c>
      <c r="L2535" t="b">
        <f>AND(COUNTIF('Master list(no salts, metals)'!L2526,"&lt;=1"),IF(COUNTIF('Master list(no salts, metals)'!$K2526:$Y2526, "#N/A")=14,TRUE,FALSE))</f>
        <v>0</v>
      </c>
      <c r="M2535" t="b">
        <f>AND(COUNTIF('Master list(no salts, metals)'!M2526,"&lt;=1"),IF(COUNTIF('Master list(no salts, metals)'!$K2526:$Y2526, "#N/A")=14,TRUE,FALSE))</f>
        <v>0</v>
      </c>
      <c r="N2535" t="b">
        <f>AND(COUNTIF('Master list(no salts, metals)'!N2526,"&lt;=1"),IF(COUNTIF('Master list(no salts, metals)'!$K2526:$Y2526, "#N/A")=14,TRUE,FALSE))</f>
        <v>0</v>
      </c>
      <c r="O2535" t="b">
        <f>AND(COUNTIF('Master list(no salts, metals)'!O2526,"&lt;=1"),IF(COUNTIF('Master list(no salts, metals)'!$K2526:$Y2526, "#N/A")=14,TRUE,FALSE))</f>
        <v>0</v>
      </c>
      <c r="P2535" t="b">
        <f>AND(COUNTIF('Master list(no salts, metals)'!P2526,"&lt;=1"),IF(COUNTIF('Master list(no salts, metals)'!$K2526:$Y2526, "#N/A")=14,TRUE,FALSE))</f>
        <v>0</v>
      </c>
      <c r="Q2535" t="b">
        <f>AND(COUNTIF('Master list(no salts, metals)'!Q2526,"&lt;=1"),IF(COUNTIF('Master list(no salts, metals)'!$K2526:$Y2526, "#N/A")=14,TRUE,FALSE))</f>
        <v>0</v>
      </c>
      <c r="R2535" t="b">
        <f>AND(COUNTIF('Master list(no salts, metals)'!R2526,"&lt;=1"),IF(COUNTIF('Master list(no salts, metals)'!$K2526:$Y2526, "#N/A")=14,TRUE,FALSE))</f>
        <v>0</v>
      </c>
      <c r="S2535" t="b">
        <f>AND(COUNTIF('Master list(no salts, metals)'!S2526,"&lt;=1"),IF(COUNTIF('Master list(no salts, metals)'!$K2526:$Y2526, "#N/A")=14,TRUE,FALSE))</f>
        <v>0</v>
      </c>
      <c r="T2535" t="b">
        <f>AND(COUNTIF('Master list(no salts, metals)'!T2526,"&lt;=1"),IF(COUNTIF('Master list(no salts, metals)'!$K2526:$Y2526, "#N/A")=14,TRUE,FALSE))</f>
        <v>0</v>
      </c>
      <c r="U2535" t="b">
        <f>AND(COUNTIF('Master list(no salts, metals)'!U2526,"&lt;=1"),IF(COUNTIF('Master list(no salts, metals)'!$K2526:$Y2526, "#N/A")=14,TRUE,FALSE))</f>
        <v>0</v>
      </c>
      <c r="V2535" t="b">
        <f>AND(COUNTIF('Master list(no salts, metals)'!V2526,"&lt;=1"),IF(COUNTIF('Master list(no salts, metals)'!$K2526:$Y2526, "#N/A")=14,TRUE,FALSE))</f>
        <v>0</v>
      </c>
      <c r="W2535" t="b">
        <f>AND(COUNTIF('Master list(no salts, metals)'!W2526,"&lt;=1"),IF(COUNTIF('Master list(no salts, metals)'!$K2526:$Y2526, "#N/A")=14,TRUE,FALSE))</f>
        <v>0</v>
      </c>
      <c r="X2535" t="b">
        <f>AND(COUNTIF('Master list(no salts, metals)'!X2526,"&lt;=1"),IF(COUNTIF('Master list(no salts, metals)'!$K2526:$Y2526, "#N/A")=14,TRUE,FALSE))</f>
        <v>0</v>
      </c>
      <c r="Y2535" t="b">
        <f>AND(COUNTIF('Master list(no salts, metals)'!Y2526,"&lt;=1"),IF(COUNTIF('Master list(no salts, metals)'!$K2526:$Y2526, "#N/A")=14,TRUE,FALSE))</f>
        <v>0</v>
      </c>
    </row>
    <row r="2536" spans="11:25" x14ac:dyDescent="0.25">
      <c r="K2536" t="b">
        <f>AND(COUNTIF('Master list(no salts, metals)'!K2527,"&lt;=1"),IF(COUNTIF('Master list(no salts, metals)'!$K2527:$Y2527, "#N/A")=14,TRUE,FALSE))</f>
        <v>0</v>
      </c>
      <c r="L2536" t="b">
        <f>AND(COUNTIF('Master list(no salts, metals)'!L2527,"&lt;=1"),IF(COUNTIF('Master list(no salts, metals)'!$K2527:$Y2527, "#N/A")=14,TRUE,FALSE))</f>
        <v>0</v>
      </c>
      <c r="M2536" t="b">
        <f>AND(COUNTIF('Master list(no salts, metals)'!M2527,"&lt;=1"),IF(COUNTIF('Master list(no salts, metals)'!$K2527:$Y2527, "#N/A")=14,TRUE,FALSE))</f>
        <v>0</v>
      </c>
      <c r="N2536" t="b">
        <f>AND(COUNTIF('Master list(no salts, metals)'!N2527,"&lt;=1"),IF(COUNTIF('Master list(no salts, metals)'!$K2527:$Y2527, "#N/A")=14,TRUE,FALSE))</f>
        <v>0</v>
      </c>
      <c r="O2536" t="b">
        <f>AND(COUNTIF('Master list(no salts, metals)'!O2527,"&lt;=1"),IF(COUNTIF('Master list(no salts, metals)'!$K2527:$Y2527, "#N/A")=14,TRUE,FALSE))</f>
        <v>0</v>
      </c>
      <c r="P2536" t="b">
        <f>AND(COUNTIF('Master list(no salts, metals)'!P2527,"&lt;=1"),IF(COUNTIF('Master list(no salts, metals)'!$K2527:$Y2527, "#N/A")=14,TRUE,FALSE))</f>
        <v>0</v>
      </c>
      <c r="Q2536" t="b">
        <f>AND(COUNTIF('Master list(no salts, metals)'!Q2527,"&lt;=1"),IF(COUNTIF('Master list(no salts, metals)'!$K2527:$Y2527, "#N/A")=14,TRUE,FALSE))</f>
        <v>0</v>
      </c>
      <c r="R2536" t="b">
        <f>AND(COUNTIF('Master list(no salts, metals)'!R2527,"&lt;=1"),IF(COUNTIF('Master list(no salts, metals)'!$K2527:$Y2527, "#N/A")=14,TRUE,FALSE))</f>
        <v>0</v>
      </c>
      <c r="S2536" t="b">
        <f>AND(COUNTIF('Master list(no salts, metals)'!S2527,"&lt;=1"),IF(COUNTIF('Master list(no salts, metals)'!$K2527:$Y2527, "#N/A")=14,TRUE,FALSE))</f>
        <v>0</v>
      </c>
      <c r="T2536" t="b">
        <f>AND(COUNTIF('Master list(no salts, metals)'!T2527,"&lt;=1"),IF(COUNTIF('Master list(no salts, metals)'!$K2527:$Y2527, "#N/A")=14,TRUE,FALSE))</f>
        <v>0</v>
      </c>
      <c r="U2536" t="b">
        <f>AND(COUNTIF('Master list(no salts, metals)'!U2527,"&lt;=1"),IF(COUNTIF('Master list(no salts, metals)'!$K2527:$Y2527, "#N/A")=14,TRUE,FALSE))</f>
        <v>0</v>
      </c>
      <c r="V2536" t="b">
        <f>AND(COUNTIF('Master list(no salts, metals)'!V2527,"&lt;=1"),IF(COUNTIF('Master list(no salts, metals)'!$K2527:$Y2527, "#N/A")=14,TRUE,FALSE))</f>
        <v>0</v>
      </c>
      <c r="W2536" t="b">
        <f>AND(COUNTIF('Master list(no salts, metals)'!W2527,"&lt;=1"),IF(COUNTIF('Master list(no salts, metals)'!$K2527:$Y2527, "#N/A")=14,TRUE,FALSE))</f>
        <v>0</v>
      </c>
      <c r="X2536" t="b">
        <f>AND(COUNTIF('Master list(no salts, metals)'!X2527,"&lt;=1"),IF(COUNTIF('Master list(no salts, metals)'!$K2527:$Y2527, "#N/A")=14,TRUE,FALSE))</f>
        <v>0</v>
      </c>
      <c r="Y2536" t="b">
        <f>AND(COUNTIF('Master list(no salts, metals)'!Y2527,"&lt;=1"),IF(COUNTIF('Master list(no salts, metals)'!$K2527:$Y2527, "#N/A")=14,TRUE,FALSE))</f>
        <v>0</v>
      </c>
    </row>
    <row r="2537" spans="11:25" x14ac:dyDescent="0.25">
      <c r="K2537" t="b">
        <f>AND(COUNTIF('Master list(no salts, metals)'!K2528,"&lt;=1"),IF(COUNTIF('Master list(no salts, metals)'!$K2528:$Y2528, "#N/A")=14,TRUE,FALSE))</f>
        <v>0</v>
      </c>
      <c r="L2537" t="b">
        <f>AND(COUNTIF('Master list(no salts, metals)'!L2528,"&lt;=1"),IF(COUNTIF('Master list(no salts, metals)'!$K2528:$Y2528, "#N/A")=14,TRUE,FALSE))</f>
        <v>0</v>
      </c>
      <c r="M2537" t="b">
        <f>AND(COUNTIF('Master list(no salts, metals)'!M2528,"&lt;=1"),IF(COUNTIF('Master list(no salts, metals)'!$K2528:$Y2528, "#N/A")=14,TRUE,FALSE))</f>
        <v>0</v>
      </c>
      <c r="N2537" t="b">
        <f>AND(COUNTIF('Master list(no salts, metals)'!N2528,"&lt;=1"),IF(COUNTIF('Master list(no salts, metals)'!$K2528:$Y2528, "#N/A")=14,TRUE,FALSE))</f>
        <v>0</v>
      </c>
      <c r="O2537" t="b">
        <f>AND(COUNTIF('Master list(no salts, metals)'!O2528,"&lt;=1"),IF(COUNTIF('Master list(no salts, metals)'!$K2528:$Y2528, "#N/A")=14,TRUE,FALSE))</f>
        <v>0</v>
      </c>
      <c r="P2537" t="b">
        <f>AND(COUNTIF('Master list(no salts, metals)'!P2528,"&lt;=1"),IF(COUNTIF('Master list(no salts, metals)'!$K2528:$Y2528, "#N/A")=14,TRUE,FALSE))</f>
        <v>0</v>
      </c>
      <c r="Q2537" t="b">
        <f>AND(COUNTIF('Master list(no salts, metals)'!Q2528,"&lt;=1"),IF(COUNTIF('Master list(no salts, metals)'!$K2528:$Y2528, "#N/A")=14,TRUE,FALSE))</f>
        <v>0</v>
      </c>
      <c r="R2537" t="b">
        <f>AND(COUNTIF('Master list(no salts, metals)'!R2528,"&lt;=1"),IF(COUNTIF('Master list(no salts, metals)'!$K2528:$Y2528, "#N/A")=14,TRUE,FALSE))</f>
        <v>0</v>
      </c>
      <c r="S2537" t="b">
        <f>AND(COUNTIF('Master list(no salts, metals)'!S2528,"&lt;=1"),IF(COUNTIF('Master list(no salts, metals)'!$K2528:$Y2528, "#N/A")=14,TRUE,FALSE))</f>
        <v>0</v>
      </c>
      <c r="T2537" t="b">
        <f>AND(COUNTIF('Master list(no salts, metals)'!T2528,"&lt;=1"),IF(COUNTIF('Master list(no salts, metals)'!$K2528:$Y2528, "#N/A")=14,TRUE,FALSE))</f>
        <v>1</v>
      </c>
      <c r="U2537" t="b">
        <f>AND(COUNTIF('Master list(no salts, metals)'!U2528,"&lt;=1"),IF(COUNTIF('Master list(no salts, metals)'!$K2528:$Y2528, "#N/A")=14,TRUE,FALSE))</f>
        <v>0</v>
      </c>
      <c r="V2537" t="b">
        <f>AND(COUNTIF('Master list(no salts, metals)'!V2528,"&lt;=1"),IF(COUNTIF('Master list(no salts, metals)'!$K2528:$Y2528, "#N/A")=14,TRUE,FALSE))</f>
        <v>0</v>
      </c>
      <c r="W2537" t="b">
        <f>AND(COUNTIF('Master list(no salts, metals)'!W2528,"&lt;=1"),IF(COUNTIF('Master list(no salts, metals)'!$K2528:$Y2528, "#N/A")=14,TRUE,FALSE))</f>
        <v>0</v>
      </c>
      <c r="X2537" t="b">
        <f>AND(COUNTIF('Master list(no salts, metals)'!X2528,"&lt;=1"),IF(COUNTIF('Master list(no salts, metals)'!$K2528:$Y2528, "#N/A")=14,TRUE,FALSE))</f>
        <v>0</v>
      </c>
      <c r="Y2537" t="b">
        <f>AND(COUNTIF('Master list(no salts, metals)'!Y2528,"&lt;=1"),IF(COUNTIF('Master list(no salts, metals)'!$K2528:$Y2528, "#N/A")=14,TRUE,FALSE))</f>
        <v>0</v>
      </c>
    </row>
    <row r="2538" spans="11:25" x14ac:dyDescent="0.25">
      <c r="K2538" t="b">
        <f>AND(COUNTIF('Master list(no salts, metals)'!K2529,"&lt;=1"),IF(COUNTIF('Master list(no salts, metals)'!$K2529:$Y2529, "#N/A")=14,TRUE,FALSE))</f>
        <v>0</v>
      </c>
      <c r="L2538" t="b">
        <f>AND(COUNTIF('Master list(no salts, metals)'!L2529,"&lt;=1"),IF(COUNTIF('Master list(no salts, metals)'!$K2529:$Y2529, "#N/A")=14,TRUE,FALSE))</f>
        <v>0</v>
      </c>
      <c r="M2538" t="b">
        <f>AND(COUNTIF('Master list(no salts, metals)'!M2529,"&lt;=1"),IF(COUNTIF('Master list(no salts, metals)'!$K2529:$Y2529, "#N/A")=14,TRUE,FALSE))</f>
        <v>0</v>
      </c>
      <c r="N2538" t="b">
        <f>AND(COUNTIF('Master list(no salts, metals)'!N2529,"&lt;=1"),IF(COUNTIF('Master list(no salts, metals)'!$K2529:$Y2529, "#N/A")=14,TRUE,FALSE))</f>
        <v>0</v>
      </c>
      <c r="O2538" t="b">
        <f>AND(COUNTIF('Master list(no salts, metals)'!O2529,"&lt;=1"),IF(COUNTIF('Master list(no salts, metals)'!$K2529:$Y2529, "#N/A")=14,TRUE,FALSE))</f>
        <v>0</v>
      </c>
      <c r="P2538" t="b">
        <f>AND(COUNTIF('Master list(no salts, metals)'!P2529,"&lt;=1"),IF(COUNTIF('Master list(no salts, metals)'!$K2529:$Y2529, "#N/A")=14,TRUE,FALSE))</f>
        <v>0</v>
      </c>
      <c r="Q2538" t="b">
        <f>AND(COUNTIF('Master list(no salts, metals)'!Q2529,"&lt;=1"),IF(COUNTIF('Master list(no salts, metals)'!$K2529:$Y2529, "#N/A")=14,TRUE,FALSE))</f>
        <v>0</v>
      </c>
      <c r="R2538" t="b">
        <f>AND(COUNTIF('Master list(no salts, metals)'!R2529,"&lt;=1"),IF(COUNTIF('Master list(no salts, metals)'!$K2529:$Y2529, "#N/A")=14,TRUE,FALSE))</f>
        <v>0</v>
      </c>
      <c r="S2538" t="b">
        <f>AND(COUNTIF('Master list(no salts, metals)'!S2529,"&lt;=1"),IF(COUNTIF('Master list(no salts, metals)'!$K2529:$Y2529, "#N/A")=14,TRUE,FALSE))</f>
        <v>0</v>
      </c>
      <c r="T2538" t="b">
        <f>AND(COUNTIF('Master list(no salts, metals)'!T2529,"&lt;=1"),IF(COUNTIF('Master list(no salts, metals)'!$K2529:$Y2529, "#N/A")=14,TRUE,FALSE))</f>
        <v>0</v>
      </c>
      <c r="U2538" t="b">
        <f>AND(COUNTIF('Master list(no salts, metals)'!U2529,"&lt;=1"),IF(COUNTIF('Master list(no salts, metals)'!$K2529:$Y2529, "#N/A")=14,TRUE,FALSE))</f>
        <v>0</v>
      </c>
      <c r="V2538" t="b">
        <f>AND(COUNTIF('Master list(no salts, metals)'!V2529,"&lt;=1"),IF(COUNTIF('Master list(no salts, metals)'!$K2529:$Y2529, "#N/A")=14,TRUE,FALSE))</f>
        <v>0</v>
      </c>
      <c r="W2538" t="b">
        <f>AND(COUNTIF('Master list(no salts, metals)'!W2529,"&lt;=1"),IF(COUNTIF('Master list(no salts, metals)'!$K2529:$Y2529, "#N/A")=14,TRUE,FALSE))</f>
        <v>1</v>
      </c>
      <c r="X2538" t="b">
        <f>AND(COUNTIF('Master list(no salts, metals)'!X2529,"&lt;=1"),IF(COUNTIF('Master list(no salts, metals)'!$K2529:$Y2529, "#N/A")=14,TRUE,FALSE))</f>
        <v>0</v>
      </c>
      <c r="Y2538" t="b">
        <f>AND(COUNTIF('Master list(no salts, metals)'!Y2529,"&lt;=1"),IF(COUNTIF('Master list(no salts, metals)'!$K2529:$Y2529, "#N/A")=14,TRUE,FALSE))</f>
        <v>0</v>
      </c>
    </row>
    <row r="2539" spans="11:25" x14ac:dyDescent="0.25">
      <c r="K2539" t="b">
        <f>AND(COUNTIF('Master list(no salts, metals)'!K2530,"&lt;=1"),IF(COUNTIF('Master list(no salts, metals)'!$K2530:$Y2530, "#N/A")=14,TRUE,FALSE))</f>
        <v>0</v>
      </c>
      <c r="L2539" t="b">
        <f>AND(COUNTIF('Master list(no salts, metals)'!L2530,"&lt;=1"),IF(COUNTIF('Master list(no salts, metals)'!$K2530:$Y2530, "#N/A")=14,TRUE,FALSE))</f>
        <v>0</v>
      </c>
      <c r="M2539" t="b">
        <f>AND(COUNTIF('Master list(no salts, metals)'!M2530,"&lt;=1"),IF(COUNTIF('Master list(no salts, metals)'!$K2530:$Y2530, "#N/A")=14,TRUE,FALSE))</f>
        <v>0</v>
      </c>
      <c r="N2539" t="b">
        <f>AND(COUNTIF('Master list(no salts, metals)'!N2530,"&lt;=1"),IF(COUNTIF('Master list(no salts, metals)'!$K2530:$Y2530, "#N/A")=14,TRUE,FALSE))</f>
        <v>0</v>
      </c>
      <c r="O2539" t="b">
        <f>AND(COUNTIF('Master list(no salts, metals)'!O2530,"&lt;=1"),IF(COUNTIF('Master list(no salts, metals)'!$K2530:$Y2530, "#N/A")=14,TRUE,FALSE))</f>
        <v>0</v>
      </c>
      <c r="P2539" t="b">
        <f>AND(COUNTIF('Master list(no salts, metals)'!P2530,"&lt;=1"),IF(COUNTIF('Master list(no salts, metals)'!$K2530:$Y2530, "#N/A")=14,TRUE,FALSE))</f>
        <v>0</v>
      </c>
      <c r="Q2539" t="b">
        <f>AND(COUNTIF('Master list(no salts, metals)'!Q2530,"&lt;=1"),IF(COUNTIF('Master list(no salts, metals)'!$K2530:$Y2530, "#N/A")=14,TRUE,FALSE))</f>
        <v>0</v>
      </c>
      <c r="R2539" t="b">
        <f>AND(COUNTIF('Master list(no salts, metals)'!R2530,"&lt;=1"),IF(COUNTIF('Master list(no salts, metals)'!$K2530:$Y2530, "#N/A")=14,TRUE,FALSE))</f>
        <v>0</v>
      </c>
      <c r="S2539" t="b">
        <f>AND(COUNTIF('Master list(no salts, metals)'!S2530,"&lt;=1"),IF(COUNTIF('Master list(no salts, metals)'!$K2530:$Y2530, "#N/A")=14,TRUE,FALSE))</f>
        <v>0</v>
      </c>
      <c r="T2539" t="b">
        <f>AND(COUNTIF('Master list(no salts, metals)'!T2530,"&lt;=1"),IF(COUNTIF('Master list(no salts, metals)'!$K2530:$Y2530, "#N/A")=14,TRUE,FALSE))</f>
        <v>0</v>
      </c>
      <c r="U2539" t="b">
        <f>AND(COUNTIF('Master list(no salts, metals)'!U2530,"&lt;=1"),IF(COUNTIF('Master list(no salts, metals)'!$K2530:$Y2530, "#N/A")=14,TRUE,FALSE))</f>
        <v>0</v>
      </c>
      <c r="V2539" t="b">
        <f>AND(COUNTIF('Master list(no salts, metals)'!V2530,"&lt;=1"),IF(COUNTIF('Master list(no salts, metals)'!$K2530:$Y2530, "#N/A")=14,TRUE,FALSE))</f>
        <v>0</v>
      </c>
      <c r="W2539" t="b">
        <f>AND(COUNTIF('Master list(no salts, metals)'!W2530,"&lt;=1"),IF(COUNTIF('Master list(no salts, metals)'!$K2530:$Y2530, "#N/A")=14,TRUE,FALSE))</f>
        <v>1</v>
      </c>
      <c r="X2539" t="b">
        <f>AND(COUNTIF('Master list(no salts, metals)'!X2530,"&lt;=1"),IF(COUNTIF('Master list(no salts, metals)'!$K2530:$Y2530, "#N/A")=14,TRUE,FALSE))</f>
        <v>0</v>
      </c>
      <c r="Y2539" t="b">
        <f>AND(COUNTIF('Master list(no salts, metals)'!Y2530,"&lt;=1"),IF(COUNTIF('Master list(no salts, metals)'!$K2530:$Y2530, "#N/A")=14,TRUE,FALSE))</f>
        <v>0</v>
      </c>
    </row>
    <row r="2540" spans="11:25" x14ac:dyDescent="0.25">
      <c r="K2540" t="b">
        <f>AND(COUNTIF('Master list(no salts, metals)'!K2531,"&lt;=1"),IF(COUNTIF('Master list(no salts, metals)'!$K2531:$Y2531, "#N/A")=14,TRUE,FALSE))</f>
        <v>0</v>
      </c>
      <c r="L2540" t="b">
        <f>AND(COUNTIF('Master list(no salts, metals)'!L2531,"&lt;=1"),IF(COUNTIF('Master list(no salts, metals)'!$K2531:$Y2531, "#N/A")=14,TRUE,FALSE))</f>
        <v>0</v>
      </c>
      <c r="M2540" t="b">
        <f>AND(COUNTIF('Master list(no salts, metals)'!M2531,"&lt;=1"),IF(COUNTIF('Master list(no salts, metals)'!$K2531:$Y2531, "#N/A")=14,TRUE,FALSE))</f>
        <v>0</v>
      </c>
      <c r="N2540" t="b">
        <f>AND(COUNTIF('Master list(no salts, metals)'!N2531,"&lt;=1"),IF(COUNTIF('Master list(no salts, metals)'!$K2531:$Y2531, "#N/A")=14,TRUE,FALSE))</f>
        <v>0</v>
      </c>
      <c r="O2540" t="b">
        <f>AND(COUNTIF('Master list(no salts, metals)'!O2531,"&lt;=1"),IF(COUNTIF('Master list(no salts, metals)'!$K2531:$Y2531, "#N/A")=14,TRUE,FALSE))</f>
        <v>0</v>
      </c>
      <c r="P2540" t="b">
        <f>AND(COUNTIF('Master list(no salts, metals)'!P2531,"&lt;=1"),IF(COUNTIF('Master list(no salts, metals)'!$K2531:$Y2531, "#N/A")=14,TRUE,FALSE))</f>
        <v>0</v>
      </c>
      <c r="Q2540" t="b">
        <f>AND(COUNTIF('Master list(no salts, metals)'!Q2531,"&lt;=1"),IF(COUNTIF('Master list(no salts, metals)'!$K2531:$Y2531, "#N/A")=14,TRUE,FALSE))</f>
        <v>0</v>
      </c>
      <c r="R2540" t="b">
        <f>AND(COUNTIF('Master list(no salts, metals)'!R2531,"&lt;=1"),IF(COUNTIF('Master list(no salts, metals)'!$K2531:$Y2531, "#N/A")=14,TRUE,FALSE))</f>
        <v>0</v>
      </c>
      <c r="S2540" t="b">
        <f>AND(COUNTIF('Master list(no salts, metals)'!S2531,"&lt;=1"),IF(COUNTIF('Master list(no salts, metals)'!$K2531:$Y2531, "#N/A")=14,TRUE,FALSE))</f>
        <v>0</v>
      </c>
      <c r="T2540" t="b">
        <f>AND(COUNTIF('Master list(no salts, metals)'!T2531,"&lt;=1"),IF(COUNTIF('Master list(no salts, metals)'!$K2531:$Y2531, "#N/A")=14,TRUE,FALSE))</f>
        <v>0</v>
      </c>
      <c r="U2540" t="b">
        <f>AND(COUNTIF('Master list(no salts, metals)'!U2531,"&lt;=1"),IF(COUNTIF('Master list(no salts, metals)'!$K2531:$Y2531, "#N/A")=14,TRUE,FALSE))</f>
        <v>0</v>
      </c>
      <c r="V2540" t="b">
        <f>AND(COUNTIF('Master list(no salts, metals)'!V2531,"&lt;=1"),IF(COUNTIF('Master list(no salts, metals)'!$K2531:$Y2531, "#N/A")=14,TRUE,FALSE))</f>
        <v>0</v>
      </c>
      <c r="W2540" t="b">
        <f>AND(COUNTIF('Master list(no salts, metals)'!W2531,"&lt;=1"),IF(COUNTIF('Master list(no salts, metals)'!$K2531:$Y2531, "#N/A")=14,TRUE,FALSE))</f>
        <v>1</v>
      </c>
      <c r="X2540" t="b">
        <f>AND(COUNTIF('Master list(no salts, metals)'!X2531,"&lt;=1"),IF(COUNTIF('Master list(no salts, metals)'!$K2531:$Y2531, "#N/A")=14,TRUE,FALSE))</f>
        <v>0</v>
      </c>
      <c r="Y2540" t="b">
        <f>AND(COUNTIF('Master list(no salts, metals)'!Y2531,"&lt;=1"),IF(COUNTIF('Master list(no salts, metals)'!$K2531:$Y2531, "#N/A")=14,TRUE,FALSE))</f>
        <v>0</v>
      </c>
    </row>
    <row r="2541" spans="11:25" x14ac:dyDescent="0.25">
      <c r="K2541" t="b">
        <f>AND(COUNTIF('Master list(no salts, metals)'!K2532,"&lt;=1"),IF(COUNTIF('Master list(no salts, metals)'!$K2532:$Y2532, "#N/A")=14,TRUE,FALSE))</f>
        <v>0</v>
      </c>
      <c r="L2541" t="b">
        <f>AND(COUNTIF('Master list(no salts, metals)'!L2532,"&lt;=1"),IF(COUNTIF('Master list(no salts, metals)'!$K2532:$Y2532, "#N/A")=14,TRUE,FALSE))</f>
        <v>0</v>
      </c>
      <c r="M2541" t="b">
        <f>AND(COUNTIF('Master list(no salts, metals)'!M2532,"&lt;=1"),IF(COUNTIF('Master list(no salts, metals)'!$K2532:$Y2532, "#N/A")=14,TRUE,FALSE))</f>
        <v>0</v>
      </c>
      <c r="N2541" t="b">
        <f>AND(COUNTIF('Master list(no salts, metals)'!N2532,"&lt;=1"),IF(COUNTIF('Master list(no salts, metals)'!$K2532:$Y2532, "#N/A")=14,TRUE,FALSE))</f>
        <v>0</v>
      </c>
      <c r="O2541" t="b">
        <f>AND(COUNTIF('Master list(no salts, metals)'!O2532,"&lt;=1"),IF(COUNTIF('Master list(no salts, metals)'!$K2532:$Y2532, "#N/A")=14,TRUE,FALSE))</f>
        <v>0</v>
      </c>
      <c r="P2541" t="b">
        <f>AND(COUNTIF('Master list(no salts, metals)'!P2532,"&lt;=1"),IF(COUNTIF('Master list(no salts, metals)'!$K2532:$Y2532, "#N/A")=14,TRUE,FALSE))</f>
        <v>0</v>
      </c>
      <c r="Q2541" t="b">
        <f>AND(COUNTIF('Master list(no salts, metals)'!Q2532,"&lt;=1"),IF(COUNTIF('Master list(no salts, metals)'!$K2532:$Y2532, "#N/A")=14,TRUE,FALSE))</f>
        <v>0</v>
      </c>
      <c r="R2541" t="b">
        <f>AND(COUNTIF('Master list(no salts, metals)'!R2532,"&lt;=1"),IF(COUNTIF('Master list(no salts, metals)'!$K2532:$Y2532, "#N/A")=14,TRUE,FALSE))</f>
        <v>0</v>
      </c>
      <c r="S2541" t="b">
        <f>AND(COUNTIF('Master list(no salts, metals)'!S2532,"&lt;=1"),IF(COUNTIF('Master list(no salts, metals)'!$K2532:$Y2532, "#N/A")=14,TRUE,FALSE))</f>
        <v>0</v>
      </c>
      <c r="T2541" t="b">
        <f>AND(COUNTIF('Master list(no salts, metals)'!T2532,"&lt;=1"),IF(COUNTIF('Master list(no salts, metals)'!$K2532:$Y2532, "#N/A")=14,TRUE,FALSE))</f>
        <v>0</v>
      </c>
      <c r="U2541" t="b">
        <f>AND(COUNTIF('Master list(no salts, metals)'!U2532,"&lt;=1"),IF(COUNTIF('Master list(no salts, metals)'!$K2532:$Y2532, "#N/A")=14,TRUE,FALSE))</f>
        <v>0</v>
      </c>
      <c r="V2541" t="b">
        <f>AND(COUNTIF('Master list(no salts, metals)'!V2532,"&lt;=1"),IF(COUNTIF('Master list(no salts, metals)'!$K2532:$Y2532, "#N/A")=14,TRUE,FALSE))</f>
        <v>0</v>
      </c>
      <c r="W2541" t="b">
        <f>AND(COUNTIF('Master list(no salts, metals)'!W2532,"&lt;=1"),IF(COUNTIF('Master list(no salts, metals)'!$K2532:$Y2532, "#N/A")=14,TRUE,FALSE))</f>
        <v>0</v>
      </c>
      <c r="X2541" t="b">
        <f>AND(COUNTIF('Master list(no salts, metals)'!X2532,"&lt;=1"),IF(COUNTIF('Master list(no salts, metals)'!$K2532:$Y2532, "#N/A")=14,TRUE,FALSE))</f>
        <v>1</v>
      </c>
      <c r="Y2541" t="b">
        <f>AND(COUNTIF('Master list(no salts, metals)'!Y2532,"&lt;=1"),IF(COUNTIF('Master list(no salts, metals)'!$K2532:$Y2532, "#N/A")=14,TRUE,FALSE))</f>
        <v>0</v>
      </c>
    </row>
    <row r="2542" spans="11:25" x14ac:dyDescent="0.25">
      <c r="K2542" t="b">
        <f>AND(COUNTIF('Master list(no salts, metals)'!K2533,"&lt;=1"),IF(COUNTIF('Master list(no salts, metals)'!$K2533:$Y2533, "#N/A")=14,TRUE,FALSE))</f>
        <v>0</v>
      </c>
      <c r="L2542" t="b">
        <f>AND(COUNTIF('Master list(no salts, metals)'!L2533,"&lt;=1"),IF(COUNTIF('Master list(no salts, metals)'!$K2533:$Y2533, "#N/A")=14,TRUE,FALSE))</f>
        <v>0</v>
      </c>
      <c r="M2542" t="b">
        <f>AND(COUNTIF('Master list(no salts, metals)'!M2533,"&lt;=1"),IF(COUNTIF('Master list(no salts, metals)'!$K2533:$Y2533, "#N/A")=14,TRUE,FALSE))</f>
        <v>0</v>
      </c>
      <c r="N2542" t="b">
        <f>AND(COUNTIF('Master list(no salts, metals)'!N2533,"&lt;=1"),IF(COUNTIF('Master list(no salts, metals)'!$K2533:$Y2533, "#N/A")=14,TRUE,FALSE))</f>
        <v>0</v>
      </c>
      <c r="O2542" t="b">
        <f>AND(COUNTIF('Master list(no salts, metals)'!O2533,"&lt;=1"),IF(COUNTIF('Master list(no salts, metals)'!$K2533:$Y2533, "#N/A")=14,TRUE,FALSE))</f>
        <v>0</v>
      </c>
      <c r="P2542" t="b">
        <f>AND(COUNTIF('Master list(no salts, metals)'!P2533,"&lt;=1"),IF(COUNTIF('Master list(no salts, metals)'!$K2533:$Y2533, "#N/A")=14,TRUE,FALSE))</f>
        <v>0</v>
      </c>
      <c r="Q2542" t="b">
        <f>AND(COUNTIF('Master list(no salts, metals)'!Q2533,"&lt;=1"),IF(COUNTIF('Master list(no salts, metals)'!$K2533:$Y2533, "#N/A")=14,TRUE,FALSE))</f>
        <v>0</v>
      </c>
      <c r="R2542" t="b">
        <f>AND(COUNTIF('Master list(no salts, metals)'!R2533,"&lt;=1"),IF(COUNTIF('Master list(no salts, metals)'!$K2533:$Y2533, "#N/A")=14,TRUE,FALSE))</f>
        <v>0</v>
      </c>
      <c r="S2542" t="b">
        <f>AND(COUNTIF('Master list(no salts, metals)'!S2533,"&lt;=1"),IF(COUNTIF('Master list(no salts, metals)'!$K2533:$Y2533, "#N/A")=14,TRUE,FALSE))</f>
        <v>0</v>
      </c>
      <c r="T2542" t="b">
        <f>AND(COUNTIF('Master list(no salts, metals)'!T2533,"&lt;=1"),IF(COUNTIF('Master list(no salts, metals)'!$K2533:$Y2533, "#N/A")=14,TRUE,FALSE))</f>
        <v>0</v>
      </c>
      <c r="U2542" t="b">
        <f>AND(COUNTIF('Master list(no salts, metals)'!U2533,"&lt;=1"),IF(COUNTIF('Master list(no salts, metals)'!$K2533:$Y2533, "#N/A")=14,TRUE,FALSE))</f>
        <v>0</v>
      </c>
      <c r="V2542" t="b">
        <f>AND(COUNTIF('Master list(no salts, metals)'!V2533,"&lt;=1"),IF(COUNTIF('Master list(no salts, metals)'!$K2533:$Y2533, "#N/A")=14,TRUE,FALSE))</f>
        <v>0</v>
      </c>
      <c r="W2542" t="b">
        <f>AND(COUNTIF('Master list(no salts, metals)'!W2533,"&lt;=1"),IF(COUNTIF('Master list(no salts, metals)'!$K2533:$Y2533, "#N/A")=14,TRUE,FALSE))</f>
        <v>1</v>
      </c>
      <c r="X2542" t="b">
        <f>AND(COUNTIF('Master list(no salts, metals)'!X2533,"&lt;=1"),IF(COUNTIF('Master list(no salts, metals)'!$K2533:$Y2533, "#N/A")=14,TRUE,FALSE))</f>
        <v>0</v>
      </c>
      <c r="Y2542" t="b">
        <f>AND(COUNTIF('Master list(no salts, metals)'!Y2533,"&lt;=1"),IF(COUNTIF('Master list(no salts, metals)'!$K2533:$Y2533, "#N/A")=14,TRUE,FALSE))</f>
        <v>0</v>
      </c>
    </row>
    <row r="2543" spans="11:25" x14ac:dyDescent="0.25">
      <c r="K2543" t="b">
        <f>AND(COUNTIF('Master list(no salts, metals)'!K2534,"&lt;=1"),IF(COUNTIF('Master list(no salts, metals)'!$K2534:$Y2534, "#N/A")=14,TRUE,FALSE))</f>
        <v>0</v>
      </c>
      <c r="L2543" t="b">
        <f>AND(COUNTIF('Master list(no salts, metals)'!L2534,"&lt;=1"),IF(COUNTIF('Master list(no salts, metals)'!$K2534:$Y2534, "#N/A")=14,TRUE,FALSE))</f>
        <v>0</v>
      </c>
      <c r="M2543" t="b">
        <f>AND(COUNTIF('Master list(no salts, metals)'!M2534,"&lt;=1"),IF(COUNTIF('Master list(no salts, metals)'!$K2534:$Y2534, "#N/A")=14,TRUE,FALSE))</f>
        <v>0</v>
      </c>
      <c r="N2543" t="b">
        <f>AND(COUNTIF('Master list(no salts, metals)'!N2534,"&lt;=1"),IF(COUNTIF('Master list(no salts, metals)'!$K2534:$Y2534, "#N/A")=14,TRUE,FALSE))</f>
        <v>0</v>
      </c>
      <c r="O2543" t="b">
        <f>AND(COUNTIF('Master list(no salts, metals)'!O2534,"&lt;=1"),IF(COUNTIF('Master list(no salts, metals)'!$K2534:$Y2534, "#N/A")=14,TRUE,FALSE))</f>
        <v>0</v>
      </c>
      <c r="P2543" t="b">
        <f>AND(COUNTIF('Master list(no salts, metals)'!P2534,"&lt;=1"),IF(COUNTIF('Master list(no salts, metals)'!$K2534:$Y2534, "#N/A")=14,TRUE,FALSE))</f>
        <v>0</v>
      </c>
      <c r="Q2543" t="b">
        <f>AND(COUNTIF('Master list(no salts, metals)'!Q2534,"&lt;=1"),IF(COUNTIF('Master list(no salts, metals)'!$K2534:$Y2534, "#N/A")=14,TRUE,FALSE))</f>
        <v>0</v>
      </c>
      <c r="R2543" t="b">
        <f>AND(COUNTIF('Master list(no salts, metals)'!R2534,"&lt;=1"),IF(COUNTIF('Master list(no salts, metals)'!$K2534:$Y2534, "#N/A")=14,TRUE,FALSE))</f>
        <v>0</v>
      </c>
      <c r="S2543" t="b">
        <f>AND(COUNTIF('Master list(no salts, metals)'!S2534,"&lt;=1"),IF(COUNTIF('Master list(no salts, metals)'!$K2534:$Y2534, "#N/A")=14,TRUE,FALSE))</f>
        <v>0</v>
      </c>
      <c r="T2543" t="b">
        <f>AND(COUNTIF('Master list(no salts, metals)'!T2534,"&lt;=1"),IF(COUNTIF('Master list(no salts, metals)'!$K2534:$Y2534, "#N/A")=14,TRUE,FALSE))</f>
        <v>0</v>
      </c>
      <c r="U2543" t="b">
        <f>AND(COUNTIF('Master list(no salts, metals)'!U2534,"&lt;=1"),IF(COUNTIF('Master list(no salts, metals)'!$K2534:$Y2534, "#N/A")=14,TRUE,FALSE))</f>
        <v>0</v>
      </c>
      <c r="V2543" t="b">
        <f>AND(COUNTIF('Master list(no salts, metals)'!V2534,"&lt;=1"),IF(COUNTIF('Master list(no salts, metals)'!$K2534:$Y2534, "#N/A")=14,TRUE,FALSE))</f>
        <v>0</v>
      </c>
      <c r="W2543" t="b">
        <f>AND(COUNTIF('Master list(no salts, metals)'!W2534,"&lt;=1"),IF(COUNTIF('Master list(no salts, metals)'!$K2534:$Y2534, "#N/A")=14,TRUE,FALSE))</f>
        <v>0</v>
      </c>
      <c r="X2543" t="b">
        <f>AND(COUNTIF('Master list(no salts, metals)'!X2534,"&lt;=1"),IF(COUNTIF('Master list(no salts, metals)'!$K2534:$Y2534, "#N/A")=14,TRUE,FALSE))</f>
        <v>0</v>
      </c>
      <c r="Y2543" t="b">
        <f>AND(COUNTIF('Master list(no salts, metals)'!Y2534,"&lt;=1"),IF(COUNTIF('Master list(no salts, metals)'!$K2534:$Y2534, "#N/A")=14,TRUE,FALSE))</f>
        <v>0</v>
      </c>
    </row>
    <row r="2544" spans="11:25" x14ac:dyDescent="0.25">
      <c r="K2544" t="b">
        <f>AND(COUNTIF('Master list(no salts, metals)'!K2535,"&lt;=1"),IF(COUNTIF('Master list(no salts, metals)'!$K2535:$Y2535, "#N/A")=14,TRUE,FALSE))</f>
        <v>0</v>
      </c>
      <c r="L2544" t="b">
        <f>AND(COUNTIF('Master list(no salts, metals)'!L2535,"&lt;=1"),IF(COUNTIF('Master list(no salts, metals)'!$K2535:$Y2535, "#N/A")=14,TRUE,FALSE))</f>
        <v>0</v>
      </c>
      <c r="M2544" t="b">
        <f>AND(COUNTIF('Master list(no salts, metals)'!M2535,"&lt;=1"),IF(COUNTIF('Master list(no salts, metals)'!$K2535:$Y2535, "#N/A")=14,TRUE,FALSE))</f>
        <v>0</v>
      </c>
      <c r="N2544" t="b">
        <f>AND(COUNTIF('Master list(no salts, metals)'!N2535,"&lt;=1"),IF(COUNTIF('Master list(no salts, metals)'!$K2535:$Y2535, "#N/A")=14,TRUE,FALSE))</f>
        <v>0</v>
      </c>
      <c r="O2544" t="b">
        <f>AND(COUNTIF('Master list(no salts, metals)'!O2535,"&lt;=1"),IF(COUNTIF('Master list(no salts, metals)'!$K2535:$Y2535, "#N/A")=14,TRUE,FALSE))</f>
        <v>0</v>
      </c>
      <c r="P2544" t="b">
        <f>AND(COUNTIF('Master list(no salts, metals)'!P2535,"&lt;=1"),IF(COUNTIF('Master list(no salts, metals)'!$K2535:$Y2535, "#N/A")=14,TRUE,FALSE))</f>
        <v>0</v>
      </c>
      <c r="Q2544" t="b">
        <f>AND(COUNTIF('Master list(no salts, metals)'!Q2535,"&lt;=1"),IF(COUNTIF('Master list(no salts, metals)'!$K2535:$Y2535, "#N/A")=14,TRUE,FALSE))</f>
        <v>0</v>
      </c>
      <c r="R2544" t="b">
        <f>AND(COUNTIF('Master list(no salts, metals)'!R2535,"&lt;=1"),IF(COUNTIF('Master list(no salts, metals)'!$K2535:$Y2535, "#N/A")=14,TRUE,FALSE))</f>
        <v>0</v>
      </c>
      <c r="S2544" t="b">
        <f>AND(COUNTIF('Master list(no salts, metals)'!S2535,"&lt;=1"),IF(COUNTIF('Master list(no salts, metals)'!$K2535:$Y2535, "#N/A")=14,TRUE,FALSE))</f>
        <v>0</v>
      </c>
      <c r="T2544" t="b">
        <f>AND(COUNTIF('Master list(no salts, metals)'!T2535,"&lt;=1"),IF(COUNTIF('Master list(no salts, metals)'!$K2535:$Y2535, "#N/A")=14,TRUE,FALSE))</f>
        <v>0</v>
      </c>
      <c r="U2544" t="b">
        <f>AND(COUNTIF('Master list(no salts, metals)'!U2535,"&lt;=1"),IF(COUNTIF('Master list(no salts, metals)'!$K2535:$Y2535, "#N/A")=14,TRUE,FALSE))</f>
        <v>0</v>
      </c>
      <c r="V2544" t="b">
        <f>AND(COUNTIF('Master list(no salts, metals)'!V2535,"&lt;=1"),IF(COUNTIF('Master list(no salts, metals)'!$K2535:$Y2535, "#N/A")=14,TRUE,FALSE))</f>
        <v>0</v>
      </c>
      <c r="W2544" t="b">
        <f>AND(COUNTIF('Master list(no salts, metals)'!W2535,"&lt;=1"),IF(COUNTIF('Master list(no salts, metals)'!$K2535:$Y2535, "#N/A")=14,TRUE,FALSE))</f>
        <v>0</v>
      </c>
      <c r="X2544" t="b">
        <f>AND(COUNTIF('Master list(no salts, metals)'!X2535,"&lt;=1"),IF(COUNTIF('Master list(no salts, metals)'!$K2535:$Y2535, "#N/A")=14,TRUE,FALSE))</f>
        <v>0</v>
      </c>
      <c r="Y2544" t="b">
        <f>AND(COUNTIF('Master list(no salts, metals)'!Y2535,"&lt;=1"),IF(COUNTIF('Master list(no salts, metals)'!$K2535:$Y2535, "#N/A")=14,TRUE,FALSE))</f>
        <v>0</v>
      </c>
    </row>
    <row r="2545" spans="11:25" x14ac:dyDescent="0.25">
      <c r="K2545" t="b">
        <f>AND(COUNTIF('Master list(no salts, metals)'!K2536,"&lt;=1"),IF(COUNTIF('Master list(no salts, metals)'!$K2536:$Y2536, "#N/A")=14,TRUE,FALSE))</f>
        <v>0</v>
      </c>
      <c r="L2545" t="b">
        <f>AND(COUNTIF('Master list(no salts, metals)'!L2536,"&lt;=1"),IF(COUNTIF('Master list(no salts, metals)'!$K2536:$Y2536, "#N/A")=14,TRUE,FALSE))</f>
        <v>0</v>
      </c>
      <c r="M2545" t="b">
        <f>AND(COUNTIF('Master list(no salts, metals)'!M2536,"&lt;=1"),IF(COUNTIF('Master list(no salts, metals)'!$K2536:$Y2536, "#N/A")=14,TRUE,FALSE))</f>
        <v>0</v>
      </c>
      <c r="N2545" t="b">
        <f>AND(COUNTIF('Master list(no salts, metals)'!N2536,"&lt;=1"),IF(COUNTIF('Master list(no salts, metals)'!$K2536:$Y2536, "#N/A")=14,TRUE,FALSE))</f>
        <v>0</v>
      </c>
      <c r="O2545" t="b">
        <f>AND(COUNTIF('Master list(no salts, metals)'!O2536,"&lt;=1"),IF(COUNTIF('Master list(no salts, metals)'!$K2536:$Y2536, "#N/A")=14,TRUE,FALSE))</f>
        <v>0</v>
      </c>
      <c r="P2545" t="b">
        <f>AND(COUNTIF('Master list(no salts, metals)'!P2536,"&lt;=1"),IF(COUNTIF('Master list(no salts, metals)'!$K2536:$Y2536, "#N/A")=14,TRUE,FALSE))</f>
        <v>0</v>
      </c>
      <c r="Q2545" t="b">
        <f>AND(COUNTIF('Master list(no salts, metals)'!Q2536,"&lt;=1"),IF(COUNTIF('Master list(no salts, metals)'!$K2536:$Y2536, "#N/A")=14,TRUE,FALSE))</f>
        <v>0</v>
      </c>
      <c r="R2545" t="b">
        <f>AND(COUNTIF('Master list(no salts, metals)'!R2536,"&lt;=1"),IF(COUNTIF('Master list(no salts, metals)'!$K2536:$Y2536, "#N/A")=14,TRUE,FALSE))</f>
        <v>0</v>
      </c>
      <c r="S2545" t="b">
        <f>AND(COUNTIF('Master list(no salts, metals)'!S2536,"&lt;=1"),IF(COUNTIF('Master list(no salts, metals)'!$K2536:$Y2536, "#N/A")=14,TRUE,FALSE))</f>
        <v>0</v>
      </c>
      <c r="T2545" t="b">
        <f>AND(COUNTIF('Master list(no salts, metals)'!T2536,"&lt;=1"),IF(COUNTIF('Master list(no salts, metals)'!$K2536:$Y2536, "#N/A")=14,TRUE,FALSE))</f>
        <v>0</v>
      </c>
      <c r="U2545" t="b">
        <f>AND(COUNTIF('Master list(no salts, metals)'!U2536,"&lt;=1"),IF(COUNTIF('Master list(no salts, metals)'!$K2536:$Y2536, "#N/A")=14,TRUE,FALSE))</f>
        <v>0</v>
      </c>
      <c r="V2545" t="b">
        <f>AND(COUNTIF('Master list(no salts, metals)'!V2536,"&lt;=1"),IF(COUNTIF('Master list(no salts, metals)'!$K2536:$Y2536, "#N/A")=14,TRUE,FALSE))</f>
        <v>0</v>
      </c>
      <c r="W2545" t="b">
        <f>AND(COUNTIF('Master list(no salts, metals)'!W2536,"&lt;=1"),IF(COUNTIF('Master list(no salts, metals)'!$K2536:$Y2536, "#N/A")=14,TRUE,FALSE))</f>
        <v>0</v>
      </c>
      <c r="X2545" t="b">
        <f>AND(COUNTIF('Master list(no salts, metals)'!X2536,"&lt;=1"),IF(COUNTIF('Master list(no salts, metals)'!$K2536:$Y2536, "#N/A")=14,TRUE,FALSE))</f>
        <v>0</v>
      </c>
      <c r="Y2545" t="b">
        <f>AND(COUNTIF('Master list(no salts, metals)'!Y2536,"&lt;=1"),IF(COUNTIF('Master list(no salts, metals)'!$K2536:$Y2536, "#N/A")=14,TRUE,FALSE))</f>
        <v>0</v>
      </c>
    </row>
    <row r="2546" spans="11:25" x14ac:dyDescent="0.25">
      <c r="K2546" t="b">
        <f>AND(COUNTIF('Master list(no salts, metals)'!K2537,"&lt;=1"),IF(COUNTIF('Master list(no salts, metals)'!$K2537:$Y2537, "#N/A")=14,TRUE,FALSE))</f>
        <v>0</v>
      </c>
      <c r="L2546" t="b">
        <f>AND(COUNTIF('Master list(no salts, metals)'!L2537,"&lt;=1"),IF(COUNTIF('Master list(no salts, metals)'!$K2537:$Y2537, "#N/A")=14,TRUE,FALSE))</f>
        <v>0</v>
      </c>
      <c r="M2546" t="b">
        <f>AND(COUNTIF('Master list(no salts, metals)'!M2537,"&lt;=1"),IF(COUNTIF('Master list(no salts, metals)'!$K2537:$Y2537, "#N/A")=14,TRUE,FALSE))</f>
        <v>0</v>
      </c>
      <c r="N2546" t="b">
        <f>AND(COUNTIF('Master list(no salts, metals)'!N2537,"&lt;=1"),IF(COUNTIF('Master list(no salts, metals)'!$K2537:$Y2537, "#N/A")=14,TRUE,FALSE))</f>
        <v>0</v>
      </c>
      <c r="O2546" t="b">
        <f>AND(COUNTIF('Master list(no salts, metals)'!O2537,"&lt;=1"),IF(COUNTIF('Master list(no salts, metals)'!$K2537:$Y2537, "#N/A")=14,TRUE,FALSE))</f>
        <v>0</v>
      </c>
      <c r="P2546" t="b">
        <f>AND(COUNTIF('Master list(no salts, metals)'!P2537,"&lt;=1"),IF(COUNTIF('Master list(no salts, metals)'!$K2537:$Y2537, "#N/A")=14,TRUE,FALSE))</f>
        <v>0</v>
      </c>
      <c r="Q2546" t="b">
        <f>AND(COUNTIF('Master list(no salts, metals)'!Q2537,"&lt;=1"),IF(COUNTIF('Master list(no salts, metals)'!$K2537:$Y2537, "#N/A")=14,TRUE,FALSE))</f>
        <v>0</v>
      </c>
      <c r="R2546" t="b">
        <f>AND(COUNTIF('Master list(no salts, metals)'!R2537,"&lt;=1"),IF(COUNTIF('Master list(no salts, metals)'!$K2537:$Y2537, "#N/A")=14,TRUE,FALSE))</f>
        <v>0</v>
      </c>
      <c r="S2546" t="b">
        <f>AND(COUNTIF('Master list(no salts, metals)'!S2537,"&lt;=1"),IF(COUNTIF('Master list(no salts, metals)'!$K2537:$Y2537, "#N/A")=14,TRUE,FALSE))</f>
        <v>0</v>
      </c>
      <c r="T2546" t="b">
        <f>AND(COUNTIF('Master list(no salts, metals)'!T2537,"&lt;=1"),IF(COUNTIF('Master list(no salts, metals)'!$K2537:$Y2537, "#N/A")=14,TRUE,FALSE))</f>
        <v>0</v>
      </c>
      <c r="U2546" t="b">
        <f>AND(COUNTIF('Master list(no salts, metals)'!U2537,"&lt;=1"),IF(COUNTIF('Master list(no salts, metals)'!$K2537:$Y2537, "#N/A")=14,TRUE,FALSE))</f>
        <v>0</v>
      </c>
      <c r="V2546" t="b">
        <f>AND(COUNTIF('Master list(no salts, metals)'!V2537,"&lt;=1"),IF(COUNTIF('Master list(no salts, metals)'!$K2537:$Y2537, "#N/A")=14,TRUE,FALSE))</f>
        <v>0</v>
      </c>
      <c r="W2546" t="b">
        <f>AND(COUNTIF('Master list(no salts, metals)'!W2537,"&lt;=1"),IF(COUNTIF('Master list(no salts, metals)'!$K2537:$Y2537, "#N/A")=14,TRUE,FALSE))</f>
        <v>0</v>
      </c>
      <c r="X2546" t="b">
        <f>AND(COUNTIF('Master list(no salts, metals)'!X2537,"&lt;=1"),IF(COUNTIF('Master list(no salts, metals)'!$K2537:$Y2537, "#N/A")=14,TRUE,FALSE))</f>
        <v>0</v>
      </c>
      <c r="Y2546" t="b">
        <f>AND(COUNTIF('Master list(no salts, metals)'!Y2537,"&lt;=1"),IF(COUNTIF('Master list(no salts, metals)'!$K2537:$Y2537, "#N/A")=14,TRUE,FALSE))</f>
        <v>0</v>
      </c>
    </row>
    <row r="2547" spans="11:25" x14ac:dyDescent="0.25">
      <c r="K2547" t="b">
        <f>AND(COUNTIF('Master list(no salts, metals)'!K2538,"&lt;=1"),IF(COUNTIF('Master list(no salts, metals)'!$K2538:$Y2538, "#N/A")=14,TRUE,FALSE))</f>
        <v>0</v>
      </c>
      <c r="L2547" t="b">
        <f>AND(COUNTIF('Master list(no salts, metals)'!L2538,"&lt;=1"),IF(COUNTIF('Master list(no salts, metals)'!$K2538:$Y2538, "#N/A")=14,TRUE,FALSE))</f>
        <v>0</v>
      </c>
      <c r="M2547" t="b">
        <f>AND(COUNTIF('Master list(no salts, metals)'!M2538,"&lt;=1"),IF(COUNTIF('Master list(no salts, metals)'!$K2538:$Y2538, "#N/A")=14,TRUE,FALSE))</f>
        <v>0</v>
      </c>
      <c r="N2547" t="b">
        <f>AND(COUNTIF('Master list(no salts, metals)'!N2538,"&lt;=1"),IF(COUNTIF('Master list(no salts, metals)'!$K2538:$Y2538, "#N/A")=14,TRUE,FALSE))</f>
        <v>0</v>
      </c>
      <c r="O2547" t="b">
        <f>AND(COUNTIF('Master list(no salts, metals)'!O2538,"&lt;=1"),IF(COUNTIF('Master list(no salts, metals)'!$K2538:$Y2538, "#N/A")=14,TRUE,FALSE))</f>
        <v>0</v>
      </c>
      <c r="P2547" t="b">
        <f>AND(COUNTIF('Master list(no salts, metals)'!P2538,"&lt;=1"),IF(COUNTIF('Master list(no salts, metals)'!$K2538:$Y2538, "#N/A")=14,TRUE,FALSE))</f>
        <v>0</v>
      </c>
      <c r="Q2547" t="b">
        <f>AND(COUNTIF('Master list(no salts, metals)'!Q2538,"&lt;=1"),IF(COUNTIF('Master list(no salts, metals)'!$K2538:$Y2538, "#N/A")=14,TRUE,FALSE))</f>
        <v>0</v>
      </c>
      <c r="R2547" t="b">
        <f>AND(COUNTIF('Master list(no salts, metals)'!R2538,"&lt;=1"),IF(COUNTIF('Master list(no salts, metals)'!$K2538:$Y2538, "#N/A")=14,TRUE,FALSE))</f>
        <v>0</v>
      </c>
      <c r="S2547" t="b">
        <f>AND(COUNTIF('Master list(no salts, metals)'!S2538,"&lt;=1"),IF(COUNTIF('Master list(no salts, metals)'!$K2538:$Y2538, "#N/A")=14,TRUE,FALSE))</f>
        <v>0</v>
      </c>
      <c r="T2547" t="b">
        <f>AND(COUNTIF('Master list(no salts, metals)'!T2538,"&lt;=1"),IF(COUNTIF('Master list(no salts, metals)'!$K2538:$Y2538, "#N/A")=14,TRUE,FALSE))</f>
        <v>0</v>
      </c>
      <c r="U2547" t="b">
        <f>AND(COUNTIF('Master list(no salts, metals)'!U2538,"&lt;=1"),IF(COUNTIF('Master list(no salts, metals)'!$K2538:$Y2538, "#N/A")=14,TRUE,FALSE))</f>
        <v>0</v>
      </c>
      <c r="V2547" t="b">
        <f>AND(COUNTIF('Master list(no salts, metals)'!V2538,"&lt;=1"),IF(COUNTIF('Master list(no salts, metals)'!$K2538:$Y2538, "#N/A")=14,TRUE,FALSE))</f>
        <v>0</v>
      </c>
      <c r="W2547" t="b">
        <f>AND(COUNTIF('Master list(no salts, metals)'!W2538,"&lt;=1"),IF(COUNTIF('Master list(no salts, metals)'!$K2538:$Y2538, "#N/A")=14,TRUE,FALSE))</f>
        <v>0</v>
      </c>
      <c r="X2547" t="b">
        <f>AND(COUNTIF('Master list(no salts, metals)'!X2538,"&lt;=1"),IF(COUNTIF('Master list(no salts, metals)'!$K2538:$Y2538, "#N/A")=14,TRUE,FALSE))</f>
        <v>0</v>
      </c>
      <c r="Y2547" t="b">
        <f>AND(COUNTIF('Master list(no salts, metals)'!Y2538,"&lt;=1"),IF(COUNTIF('Master list(no salts, metals)'!$K2538:$Y2538, "#N/A")=14,TRUE,FALSE))</f>
        <v>0</v>
      </c>
    </row>
    <row r="2548" spans="11:25" x14ac:dyDescent="0.25">
      <c r="K2548" t="b">
        <f>AND(COUNTIF('Master list(no salts, metals)'!K2539,"&lt;=1"),IF(COUNTIF('Master list(no salts, metals)'!$K2539:$Y2539, "#N/A")=14,TRUE,FALSE))</f>
        <v>0</v>
      </c>
      <c r="L2548" t="b">
        <f>AND(COUNTIF('Master list(no salts, metals)'!L2539,"&lt;=1"),IF(COUNTIF('Master list(no salts, metals)'!$K2539:$Y2539, "#N/A")=14,TRUE,FALSE))</f>
        <v>0</v>
      </c>
      <c r="M2548" t="b">
        <f>AND(COUNTIF('Master list(no salts, metals)'!M2539,"&lt;=1"),IF(COUNTIF('Master list(no salts, metals)'!$K2539:$Y2539, "#N/A")=14,TRUE,FALSE))</f>
        <v>0</v>
      </c>
      <c r="N2548" t="b">
        <f>AND(COUNTIF('Master list(no salts, metals)'!N2539,"&lt;=1"),IF(COUNTIF('Master list(no salts, metals)'!$K2539:$Y2539, "#N/A")=14,TRUE,FALSE))</f>
        <v>0</v>
      </c>
      <c r="O2548" t="b">
        <f>AND(COUNTIF('Master list(no salts, metals)'!O2539,"&lt;=1"),IF(COUNTIF('Master list(no salts, metals)'!$K2539:$Y2539, "#N/A")=14,TRUE,FALSE))</f>
        <v>0</v>
      </c>
      <c r="P2548" t="b">
        <f>AND(COUNTIF('Master list(no salts, metals)'!P2539,"&lt;=1"),IF(COUNTIF('Master list(no salts, metals)'!$K2539:$Y2539, "#N/A")=14,TRUE,FALSE))</f>
        <v>0</v>
      </c>
      <c r="Q2548" t="b">
        <f>AND(COUNTIF('Master list(no salts, metals)'!Q2539,"&lt;=1"),IF(COUNTIF('Master list(no salts, metals)'!$K2539:$Y2539, "#N/A")=14,TRUE,FALSE))</f>
        <v>0</v>
      </c>
      <c r="R2548" t="b">
        <f>AND(COUNTIF('Master list(no salts, metals)'!R2539,"&lt;=1"),IF(COUNTIF('Master list(no salts, metals)'!$K2539:$Y2539, "#N/A")=14,TRUE,FALSE))</f>
        <v>0</v>
      </c>
      <c r="S2548" t="b">
        <f>AND(COUNTIF('Master list(no salts, metals)'!S2539,"&lt;=1"),IF(COUNTIF('Master list(no salts, metals)'!$K2539:$Y2539, "#N/A")=14,TRUE,FALSE))</f>
        <v>0</v>
      </c>
      <c r="T2548" t="b">
        <f>AND(COUNTIF('Master list(no salts, metals)'!T2539,"&lt;=1"),IF(COUNTIF('Master list(no salts, metals)'!$K2539:$Y2539, "#N/A")=14,TRUE,FALSE))</f>
        <v>0</v>
      </c>
      <c r="U2548" t="b">
        <f>AND(COUNTIF('Master list(no salts, metals)'!U2539,"&lt;=1"),IF(COUNTIF('Master list(no salts, metals)'!$K2539:$Y2539, "#N/A")=14,TRUE,FALSE))</f>
        <v>0</v>
      </c>
      <c r="V2548" t="b">
        <f>AND(COUNTIF('Master list(no salts, metals)'!V2539,"&lt;=1"),IF(COUNTIF('Master list(no salts, metals)'!$K2539:$Y2539, "#N/A")=14,TRUE,FALSE))</f>
        <v>0</v>
      </c>
      <c r="W2548" t="b">
        <f>AND(COUNTIF('Master list(no salts, metals)'!W2539,"&lt;=1"),IF(COUNTIF('Master list(no salts, metals)'!$K2539:$Y2539, "#N/A")=14,TRUE,FALSE))</f>
        <v>0</v>
      </c>
      <c r="X2548" t="b">
        <f>AND(COUNTIF('Master list(no salts, metals)'!X2539,"&lt;=1"),IF(COUNTIF('Master list(no salts, metals)'!$K2539:$Y2539, "#N/A")=14,TRUE,FALSE))</f>
        <v>1</v>
      </c>
      <c r="Y2548" t="b">
        <f>AND(COUNTIF('Master list(no salts, metals)'!Y2539,"&lt;=1"),IF(COUNTIF('Master list(no salts, metals)'!$K2539:$Y2539, "#N/A")=14,TRUE,FALSE))</f>
        <v>0</v>
      </c>
    </row>
    <row r="2549" spans="11:25" x14ac:dyDescent="0.25">
      <c r="K2549" t="b">
        <f>AND(COUNTIF('Master list(no salts, metals)'!K2540,"&lt;=1"),IF(COUNTIF('Master list(no salts, metals)'!$K2540:$Y2540, "#N/A")=14,TRUE,FALSE))</f>
        <v>0</v>
      </c>
      <c r="L2549" t="b">
        <f>AND(COUNTIF('Master list(no salts, metals)'!L2540,"&lt;=1"),IF(COUNTIF('Master list(no salts, metals)'!$K2540:$Y2540, "#N/A")=14,TRUE,FALSE))</f>
        <v>0</v>
      </c>
      <c r="M2549" t="b">
        <f>AND(COUNTIF('Master list(no salts, metals)'!M2540,"&lt;=1"),IF(COUNTIF('Master list(no salts, metals)'!$K2540:$Y2540, "#N/A")=14,TRUE,FALSE))</f>
        <v>0</v>
      </c>
      <c r="N2549" t="b">
        <f>AND(COUNTIF('Master list(no salts, metals)'!N2540,"&lt;=1"),IF(COUNTIF('Master list(no salts, metals)'!$K2540:$Y2540, "#N/A")=14,TRUE,FALSE))</f>
        <v>0</v>
      </c>
      <c r="O2549" t="b">
        <f>AND(COUNTIF('Master list(no salts, metals)'!O2540,"&lt;=1"),IF(COUNTIF('Master list(no salts, metals)'!$K2540:$Y2540, "#N/A")=14,TRUE,FALSE))</f>
        <v>0</v>
      </c>
      <c r="P2549" t="b">
        <f>AND(COUNTIF('Master list(no salts, metals)'!P2540,"&lt;=1"),IF(COUNTIF('Master list(no salts, metals)'!$K2540:$Y2540, "#N/A")=14,TRUE,FALSE))</f>
        <v>0</v>
      </c>
      <c r="Q2549" t="b">
        <f>AND(COUNTIF('Master list(no salts, metals)'!Q2540,"&lt;=1"),IF(COUNTIF('Master list(no salts, metals)'!$K2540:$Y2540, "#N/A")=14,TRUE,FALSE))</f>
        <v>0</v>
      </c>
      <c r="R2549" t="b">
        <f>AND(COUNTIF('Master list(no salts, metals)'!R2540,"&lt;=1"),IF(COUNTIF('Master list(no salts, metals)'!$K2540:$Y2540, "#N/A")=14,TRUE,FALSE))</f>
        <v>0</v>
      </c>
      <c r="S2549" t="b">
        <f>AND(COUNTIF('Master list(no salts, metals)'!S2540,"&lt;=1"),IF(COUNTIF('Master list(no salts, metals)'!$K2540:$Y2540, "#N/A")=14,TRUE,FALSE))</f>
        <v>0</v>
      </c>
      <c r="T2549" t="b">
        <f>AND(COUNTIF('Master list(no salts, metals)'!T2540,"&lt;=1"),IF(COUNTIF('Master list(no salts, metals)'!$K2540:$Y2540, "#N/A")=14,TRUE,FALSE))</f>
        <v>0</v>
      </c>
      <c r="U2549" t="b">
        <f>AND(COUNTIF('Master list(no salts, metals)'!U2540,"&lt;=1"),IF(COUNTIF('Master list(no salts, metals)'!$K2540:$Y2540, "#N/A")=14,TRUE,FALSE))</f>
        <v>0</v>
      </c>
      <c r="V2549" t="b">
        <f>AND(COUNTIF('Master list(no salts, metals)'!V2540,"&lt;=1"),IF(COUNTIF('Master list(no salts, metals)'!$K2540:$Y2540, "#N/A")=14,TRUE,FALSE))</f>
        <v>0</v>
      </c>
      <c r="W2549" t="b">
        <f>AND(COUNTIF('Master list(no salts, metals)'!W2540,"&lt;=1"),IF(COUNTIF('Master list(no salts, metals)'!$K2540:$Y2540, "#N/A")=14,TRUE,FALSE))</f>
        <v>0</v>
      </c>
      <c r="X2549" t="b">
        <f>AND(COUNTIF('Master list(no salts, metals)'!X2540,"&lt;=1"),IF(COUNTIF('Master list(no salts, metals)'!$K2540:$Y2540, "#N/A")=14,TRUE,FALSE))</f>
        <v>0</v>
      </c>
      <c r="Y2549" t="b">
        <f>AND(COUNTIF('Master list(no salts, metals)'!Y2540,"&lt;=1"),IF(COUNTIF('Master list(no salts, metals)'!$K2540:$Y2540, "#N/A")=14,TRUE,FALSE))</f>
        <v>0</v>
      </c>
    </row>
    <row r="2550" spans="11:25" x14ac:dyDescent="0.25">
      <c r="K2550" t="b">
        <f>AND(COUNTIF('Master list(no salts, metals)'!K2541,"&lt;=1"),IF(COUNTIF('Master list(no salts, metals)'!$K2541:$Y2541, "#N/A")=14,TRUE,FALSE))</f>
        <v>0</v>
      </c>
      <c r="L2550" t="b">
        <f>AND(COUNTIF('Master list(no salts, metals)'!L2541,"&lt;=1"),IF(COUNTIF('Master list(no salts, metals)'!$K2541:$Y2541, "#N/A")=14,TRUE,FALSE))</f>
        <v>0</v>
      </c>
      <c r="M2550" t="b">
        <f>AND(COUNTIF('Master list(no salts, metals)'!M2541,"&lt;=1"),IF(COUNTIF('Master list(no salts, metals)'!$K2541:$Y2541, "#N/A")=14,TRUE,FALSE))</f>
        <v>0</v>
      </c>
      <c r="N2550" t="b">
        <f>AND(COUNTIF('Master list(no salts, metals)'!N2541,"&lt;=1"),IF(COUNTIF('Master list(no salts, metals)'!$K2541:$Y2541, "#N/A")=14,TRUE,FALSE))</f>
        <v>0</v>
      </c>
      <c r="O2550" t="b">
        <f>AND(COUNTIF('Master list(no salts, metals)'!O2541,"&lt;=1"),IF(COUNTIF('Master list(no salts, metals)'!$K2541:$Y2541, "#N/A")=14,TRUE,FALSE))</f>
        <v>0</v>
      </c>
      <c r="P2550" t="b">
        <f>AND(COUNTIF('Master list(no salts, metals)'!P2541,"&lt;=1"),IF(COUNTIF('Master list(no salts, metals)'!$K2541:$Y2541, "#N/A")=14,TRUE,FALSE))</f>
        <v>0</v>
      </c>
      <c r="Q2550" t="b">
        <f>AND(COUNTIF('Master list(no salts, metals)'!Q2541,"&lt;=1"),IF(COUNTIF('Master list(no salts, metals)'!$K2541:$Y2541, "#N/A")=14,TRUE,FALSE))</f>
        <v>0</v>
      </c>
      <c r="R2550" t="b">
        <f>AND(COUNTIF('Master list(no salts, metals)'!R2541,"&lt;=1"),IF(COUNTIF('Master list(no salts, metals)'!$K2541:$Y2541, "#N/A")=14,TRUE,FALSE))</f>
        <v>0</v>
      </c>
      <c r="S2550" t="b">
        <f>AND(COUNTIF('Master list(no salts, metals)'!S2541,"&lt;=1"),IF(COUNTIF('Master list(no salts, metals)'!$K2541:$Y2541, "#N/A")=14,TRUE,FALSE))</f>
        <v>0</v>
      </c>
      <c r="T2550" t="b">
        <f>AND(COUNTIF('Master list(no salts, metals)'!T2541,"&lt;=1"),IF(COUNTIF('Master list(no salts, metals)'!$K2541:$Y2541, "#N/A")=14,TRUE,FALSE))</f>
        <v>0</v>
      </c>
      <c r="U2550" t="b">
        <f>AND(COUNTIF('Master list(no salts, metals)'!U2541,"&lt;=1"),IF(COUNTIF('Master list(no salts, metals)'!$K2541:$Y2541, "#N/A")=14,TRUE,FALSE))</f>
        <v>0</v>
      </c>
      <c r="V2550" t="b">
        <f>AND(COUNTIF('Master list(no salts, metals)'!V2541,"&lt;=1"),IF(COUNTIF('Master list(no salts, metals)'!$K2541:$Y2541, "#N/A")=14,TRUE,FALSE))</f>
        <v>0</v>
      </c>
      <c r="W2550" t="b">
        <f>AND(COUNTIF('Master list(no salts, metals)'!W2541,"&lt;=1"),IF(COUNTIF('Master list(no salts, metals)'!$K2541:$Y2541, "#N/A")=14,TRUE,FALSE))</f>
        <v>0</v>
      </c>
      <c r="X2550" t="b">
        <f>AND(COUNTIF('Master list(no salts, metals)'!X2541,"&lt;=1"),IF(COUNTIF('Master list(no salts, metals)'!$K2541:$Y2541, "#N/A")=14,TRUE,FALSE))</f>
        <v>0</v>
      </c>
      <c r="Y2550" t="b">
        <f>AND(COUNTIF('Master list(no salts, metals)'!Y2541,"&lt;=1"),IF(COUNTIF('Master list(no salts, metals)'!$K2541:$Y2541, "#N/A")=14,TRUE,FALSE))</f>
        <v>1</v>
      </c>
    </row>
    <row r="2551" spans="11:25" x14ac:dyDescent="0.25">
      <c r="K2551" t="b">
        <f>AND(COUNTIF('Master list(no salts, metals)'!K2542,"&lt;=1"),IF(COUNTIF('Master list(no salts, metals)'!$K2542:$Y2542, "#N/A")=14,TRUE,FALSE))</f>
        <v>0</v>
      </c>
      <c r="L2551" t="b">
        <f>AND(COUNTIF('Master list(no salts, metals)'!L2542,"&lt;=1"),IF(COUNTIF('Master list(no salts, metals)'!$K2542:$Y2542, "#N/A")=14,TRUE,FALSE))</f>
        <v>0</v>
      </c>
      <c r="M2551" t="b">
        <f>AND(COUNTIF('Master list(no salts, metals)'!M2542,"&lt;=1"),IF(COUNTIF('Master list(no salts, metals)'!$K2542:$Y2542, "#N/A")=14,TRUE,FALSE))</f>
        <v>0</v>
      </c>
      <c r="N2551" t="b">
        <f>AND(COUNTIF('Master list(no salts, metals)'!N2542,"&lt;=1"),IF(COUNTIF('Master list(no salts, metals)'!$K2542:$Y2542, "#N/A")=14,TRUE,FALSE))</f>
        <v>0</v>
      </c>
      <c r="O2551" t="b">
        <f>AND(COUNTIF('Master list(no salts, metals)'!O2542,"&lt;=1"),IF(COUNTIF('Master list(no salts, metals)'!$K2542:$Y2542, "#N/A")=14,TRUE,FALSE))</f>
        <v>0</v>
      </c>
      <c r="P2551" t="b">
        <f>AND(COUNTIF('Master list(no salts, metals)'!P2542,"&lt;=1"),IF(COUNTIF('Master list(no salts, metals)'!$K2542:$Y2542, "#N/A")=14,TRUE,FALSE))</f>
        <v>0</v>
      </c>
      <c r="Q2551" t="b">
        <f>AND(COUNTIF('Master list(no salts, metals)'!Q2542,"&lt;=1"),IF(COUNTIF('Master list(no salts, metals)'!$K2542:$Y2542, "#N/A")=14,TRUE,FALSE))</f>
        <v>0</v>
      </c>
      <c r="R2551" t="b">
        <f>AND(COUNTIF('Master list(no salts, metals)'!R2542,"&lt;=1"),IF(COUNTIF('Master list(no salts, metals)'!$K2542:$Y2542, "#N/A")=14,TRUE,FALSE))</f>
        <v>0</v>
      </c>
      <c r="S2551" t="b">
        <f>AND(COUNTIF('Master list(no salts, metals)'!S2542,"&lt;=1"),IF(COUNTIF('Master list(no salts, metals)'!$K2542:$Y2542, "#N/A")=14,TRUE,FALSE))</f>
        <v>0</v>
      </c>
      <c r="T2551" t="b">
        <f>AND(COUNTIF('Master list(no salts, metals)'!T2542,"&lt;=1"),IF(COUNTIF('Master list(no salts, metals)'!$K2542:$Y2542, "#N/A")=14,TRUE,FALSE))</f>
        <v>0</v>
      </c>
      <c r="U2551" t="b">
        <f>AND(COUNTIF('Master list(no salts, metals)'!U2542,"&lt;=1"),IF(COUNTIF('Master list(no salts, metals)'!$K2542:$Y2542, "#N/A")=14,TRUE,FALSE))</f>
        <v>0</v>
      </c>
      <c r="V2551" t="b">
        <f>AND(COUNTIF('Master list(no salts, metals)'!V2542,"&lt;=1"),IF(COUNTIF('Master list(no salts, metals)'!$K2542:$Y2542, "#N/A")=14,TRUE,FALSE))</f>
        <v>0</v>
      </c>
      <c r="W2551" t="b">
        <f>AND(COUNTIF('Master list(no salts, metals)'!W2542,"&lt;=1"),IF(COUNTIF('Master list(no salts, metals)'!$K2542:$Y2542, "#N/A")=14,TRUE,FALSE))</f>
        <v>1</v>
      </c>
      <c r="X2551" t="b">
        <f>AND(COUNTIF('Master list(no salts, metals)'!X2542,"&lt;=1"),IF(COUNTIF('Master list(no salts, metals)'!$K2542:$Y2542, "#N/A")=14,TRUE,FALSE))</f>
        <v>0</v>
      </c>
      <c r="Y2551" t="b">
        <f>AND(COUNTIF('Master list(no salts, metals)'!Y2542,"&lt;=1"),IF(COUNTIF('Master list(no salts, metals)'!$K2542:$Y2542, "#N/A")=14,TRUE,FALSE))</f>
        <v>0</v>
      </c>
    </row>
    <row r="2552" spans="11:25" x14ac:dyDescent="0.25">
      <c r="K2552" t="b">
        <f>AND(COUNTIF('Master list(no salts, metals)'!K2543,"&lt;=1"),IF(COUNTIF('Master list(no salts, metals)'!$K2543:$Y2543, "#N/A")=14,TRUE,FALSE))</f>
        <v>0</v>
      </c>
      <c r="L2552" t="b">
        <f>AND(COUNTIF('Master list(no salts, metals)'!L2543,"&lt;=1"),IF(COUNTIF('Master list(no salts, metals)'!$K2543:$Y2543, "#N/A")=14,TRUE,FALSE))</f>
        <v>0</v>
      </c>
      <c r="M2552" t="b">
        <f>AND(COUNTIF('Master list(no salts, metals)'!M2543,"&lt;=1"),IF(COUNTIF('Master list(no salts, metals)'!$K2543:$Y2543, "#N/A")=14,TRUE,FALSE))</f>
        <v>0</v>
      </c>
      <c r="N2552" t="b">
        <f>AND(COUNTIF('Master list(no salts, metals)'!N2543,"&lt;=1"),IF(COUNTIF('Master list(no salts, metals)'!$K2543:$Y2543, "#N/A")=14,TRUE,FALSE))</f>
        <v>0</v>
      </c>
      <c r="O2552" t="b">
        <f>AND(COUNTIF('Master list(no salts, metals)'!O2543,"&lt;=1"),IF(COUNTIF('Master list(no salts, metals)'!$K2543:$Y2543, "#N/A")=14,TRUE,FALSE))</f>
        <v>0</v>
      </c>
      <c r="P2552" t="b">
        <f>AND(COUNTIF('Master list(no salts, metals)'!P2543,"&lt;=1"),IF(COUNTIF('Master list(no salts, metals)'!$K2543:$Y2543, "#N/A")=14,TRUE,FALSE))</f>
        <v>0</v>
      </c>
      <c r="Q2552" t="b">
        <f>AND(COUNTIF('Master list(no salts, metals)'!Q2543,"&lt;=1"),IF(COUNTIF('Master list(no salts, metals)'!$K2543:$Y2543, "#N/A")=14,TRUE,FALSE))</f>
        <v>0</v>
      </c>
      <c r="R2552" t="b">
        <f>AND(COUNTIF('Master list(no salts, metals)'!R2543,"&lt;=1"),IF(COUNTIF('Master list(no salts, metals)'!$K2543:$Y2543, "#N/A")=14,TRUE,FALSE))</f>
        <v>0</v>
      </c>
      <c r="S2552" t="b">
        <f>AND(COUNTIF('Master list(no salts, metals)'!S2543,"&lt;=1"),IF(COUNTIF('Master list(no salts, metals)'!$K2543:$Y2543, "#N/A")=14,TRUE,FALSE))</f>
        <v>0</v>
      </c>
      <c r="T2552" t="b">
        <f>AND(COUNTIF('Master list(no salts, metals)'!T2543,"&lt;=1"),IF(COUNTIF('Master list(no salts, metals)'!$K2543:$Y2543, "#N/A")=14,TRUE,FALSE))</f>
        <v>0</v>
      </c>
      <c r="U2552" t="b">
        <f>AND(COUNTIF('Master list(no salts, metals)'!U2543,"&lt;=1"),IF(COUNTIF('Master list(no salts, metals)'!$K2543:$Y2543, "#N/A")=14,TRUE,FALSE))</f>
        <v>0</v>
      </c>
      <c r="V2552" t="b">
        <f>AND(COUNTIF('Master list(no salts, metals)'!V2543,"&lt;=1"),IF(COUNTIF('Master list(no salts, metals)'!$K2543:$Y2543, "#N/A")=14,TRUE,FALSE))</f>
        <v>0</v>
      </c>
      <c r="W2552" t="b">
        <f>AND(COUNTIF('Master list(no salts, metals)'!W2543,"&lt;=1"),IF(COUNTIF('Master list(no salts, metals)'!$K2543:$Y2543, "#N/A")=14,TRUE,FALSE))</f>
        <v>0</v>
      </c>
      <c r="X2552" t="b">
        <f>AND(COUNTIF('Master list(no salts, metals)'!X2543,"&lt;=1"),IF(COUNTIF('Master list(no salts, metals)'!$K2543:$Y2543, "#N/A")=14,TRUE,FALSE))</f>
        <v>1</v>
      </c>
      <c r="Y2552" t="b">
        <f>AND(COUNTIF('Master list(no salts, metals)'!Y2543,"&lt;=1"),IF(COUNTIF('Master list(no salts, metals)'!$K2543:$Y2543, "#N/A")=14,TRUE,FALSE))</f>
        <v>0</v>
      </c>
    </row>
    <row r="2553" spans="11:25" x14ac:dyDescent="0.25">
      <c r="K2553" t="b">
        <f>AND(COUNTIF('Master list(no salts, metals)'!K2544,"&lt;=1"),IF(COUNTIF('Master list(no salts, metals)'!$K2544:$Y2544, "#N/A")=14,TRUE,FALSE))</f>
        <v>0</v>
      </c>
      <c r="L2553" t="b">
        <f>AND(COUNTIF('Master list(no salts, metals)'!L2544,"&lt;=1"),IF(COUNTIF('Master list(no salts, metals)'!$K2544:$Y2544, "#N/A")=14,TRUE,FALSE))</f>
        <v>0</v>
      </c>
      <c r="M2553" t="b">
        <f>AND(COUNTIF('Master list(no salts, metals)'!M2544,"&lt;=1"),IF(COUNTIF('Master list(no salts, metals)'!$K2544:$Y2544, "#N/A")=14,TRUE,FALSE))</f>
        <v>0</v>
      </c>
      <c r="N2553" t="b">
        <f>AND(COUNTIF('Master list(no salts, metals)'!N2544,"&lt;=1"),IF(COUNTIF('Master list(no salts, metals)'!$K2544:$Y2544, "#N/A")=14,TRUE,FALSE))</f>
        <v>0</v>
      </c>
      <c r="O2553" t="b">
        <f>AND(COUNTIF('Master list(no salts, metals)'!O2544,"&lt;=1"),IF(COUNTIF('Master list(no salts, metals)'!$K2544:$Y2544, "#N/A")=14,TRUE,FALSE))</f>
        <v>0</v>
      </c>
      <c r="P2553" t="b">
        <f>AND(COUNTIF('Master list(no salts, metals)'!P2544,"&lt;=1"),IF(COUNTIF('Master list(no salts, metals)'!$K2544:$Y2544, "#N/A")=14,TRUE,FALSE))</f>
        <v>0</v>
      </c>
      <c r="Q2553" t="b">
        <f>AND(COUNTIF('Master list(no salts, metals)'!Q2544,"&lt;=1"),IF(COUNTIF('Master list(no salts, metals)'!$K2544:$Y2544, "#N/A")=14,TRUE,FALSE))</f>
        <v>0</v>
      </c>
      <c r="R2553" t="b">
        <f>AND(COUNTIF('Master list(no salts, metals)'!R2544,"&lt;=1"),IF(COUNTIF('Master list(no salts, metals)'!$K2544:$Y2544, "#N/A")=14,TRUE,FALSE))</f>
        <v>0</v>
      </c>
      <c r="S2553" t="b">
        <f>AND(COUNTIF('Master list(no salts, metals)'!S2544,"&lt;=1"),IF(COUNTIF('Master list(no salts, metals)'!$K2544:$Y2544, "#N/A")=14,TRUE,FALSE))</f>
        <v>0</v>
      </c>
      <c r="T2553" t="b">
        <f>AND(COUNTIF('Master list(no salts, metals)'!T2544,"&lt;=1"),IF(COUNTIF('Master list(no salts, metals)'!$K2544:$Y2544, "#N/A")=14,TRUE,FALSE))</f>
        <v>0</v>
      </c>
      <c r="U2553" t="b">
        <f>AND(COUNTIF('Master list(no salts, metals)'!U2544,"&lt;=1"),IF(COUNTIF('Master list(no salts, metals)'!$K2544:$Y2544, "#N/A")=14,TRUE,FALSE))</f>
        <v>0</v>
      </c>
      <c r="V2553" t="b">
        <f>AND(COUNTIF('Master list(no salts, metals)'!V2544,"&lt;=1"),IF(COUNTIF('Master list(no salts, metals)'!$K2544:$Y2544, "#N/A")=14,TRUE,FALSE))</f>
        <v>0</v>
      </c>
      <c r="W2553" t="b">
        <f>AND(COUNTIF('Master list(no salts, metals)'!W2544,"&lt;=1"),IF(COUNTIF('Master list(no salts, metals)'!$K2544:$Y2544, "#N/A")=14,TRUE,FALSE))</f>
        <v>1</v>
      </c>
      <c r="X2553" t="b">
        <f>AND(COUNTIF('Master list(no salts, metals)'!X2544,"&lt;=1"),IF(COUNTIF('Master list(no salts, metals)'!$K2544:$Y2544, "#N/A")=14,TRUE,FALSE))</f>
        <v>0</v>
      </c>
      <c r="Y2553" t="b">
        <f>AND(COUNTIF('Master list(no salts, metals)'!Y2544,"&lt;=1"),IF(COUNTIF('Master list(no salts, metals)'!$K2544:$Y2544, "#N/A")=14,TRUE,FALSE))</f>
        <v>0</v>
      </c>
    </row>
    <row r="2554" spans="11:25" x14ac:dyDescent="0.25">
      <c r="K2554" t="b">
        <f>AND(COUNTIF('Master list(no salts, metals)'!K2545,"&lt;=1"),IF(COUNTIF('Master list(no salts, metals)'!$K2545:$Y2545, "#N/A")=14,TRUE,FALSE))</f>
        <v>0</v>
      </c>
      <c r="L2554" t="b">
        <f>AND(COUNTIF('Master list(no salts, metals)'!L2545,"&lt;=1"),IF(COUNTIF('Master list(no salts, metals)'!$K2545:$Y2545, "#N/A")=14,TRUE,FALSE))</f>
        <v>0</v>
      </c>
      <c r="M2554" t="b">
        <f>AND(COUNTIF('Master list(no salts, metals)'!M2545,"&lt;=1"),IF(COUNTIF('Master list(no salts, metals)'!$K2545:$Y2545, "#N/A")=14,TRUE,FALSE))</f>
        <v>0</v>
      </c>
      <c r="N2554" t="b">
        <f>AND(COUNTIF('Master list(no salts, metals)'!N2545,"&lt;=1"),IF(COUNTIF('Master list(no salts, metals)'!$K2545:$Y2545, "#N/A")=14,TRUE,FALSE))</f>
        <v>0</v>
      </c>
      <c r="O2554" t="b">
        <f>AND(COUNTIF('Master list(no salts, metals)'!O2545,"&lt;=1"),IF(COUNTIF('Master list(no salts, metals)'!$K2545:$Y2545, "#N/A")=14,TRUE,FALSE))</f>
        <v>0</v>
      </c>
      <c r="P2554" t="b">
        <f>AND(COUNTIF('Master list(no salts, metals)'!P2545,"&lt;=1"),IF(COUNTIF('Master list(no salts, metals)'!$K2545:$Y2545, "#N/A")=14,TRUE,FALSE))</f>
        <v>0</v>
      </c>
      <c r="Q2554" t="b">
        <f>AND(COUNTIF('Master list(no salts, metals)'!Q2545,"&lt;=1"),IF(COUNTIF('Master list(no salts, metals)'!$K2545:$Y2545, "#N/A")=14,TRUE,FALSE))</f>
        <v>0</v>
      </c>
      <c r="R2554" t="b">
        <f>AND(COUNTIF('Master list(no salts, metals)'!R2545,"&lt;=1"),IF(COUNTIF('Master list(no salts, metals)'!$K2545:$Y2545, "#N/A")=14,TRUE,FALSE))</f>
        <v>0</v>
      </c>
      <c r="S2554" t="b">
        <f>AND(COUNTIF('Master list(no salts, metals)'!S2545,"&lt;=1"),IF(COUNTIF('Master list(no salts, metals)'!$K2545:$Y2545, "#N/A")=14,TRUE,FALSE))</f>
        <v>0</v>
      </c>
      <c r="T2554" t="b">
        <f>AND(COUNTIF('Master list(no salts, metals)'!T2545,"&lt;=1"),IF(COUNTIF('Master list(no salts, metals)'!$K2545:$Y2545, "#N/A")=14,TRUE,FALSE))</f>
        <v>0</v>
      </c>
      <c r="U2554" t="b">
        <f>AND(COUNTIF('Master list(no salts, metals)'!U2545,"&lt;=1"),IF(COUNTIF('Master list(no salts, metals)'!$K2545:$Y2545, "#N/A")=14,TRUE,FALSE))</f>
        <v>0</v>
      </c>
      <c r="V2554" t="b">
        <f>AND(COUNTIF('Master list(no salts, metals)'!V2545,"&lt;=1"),IF(COUNTIF('Master list(no salts, metals)'!$K2545:$Y2545, "#N/A")=14,TRUE,FALSE))</f>
        <v>0</v>
      </c>
      <c r="W2554" t="b">
        <f>AND(COUNTIF('Master list(no salts, metals)'!W2545,"&lt;=1"),IF(COUNTIF('Master list(no salts, metals)'!$K2545:$Y2545, "#N/A")=14,TRUE,FALSE))</f>
        <v>0</v>
      </c>
      <c r="X2554" t="b">
        <f>AND(COUNTIF('Master list(no salts, metals)'!X2545,"&lt;=1"),IF(COUNTIF('Master list(no salts, metals)'!$K2545:$Y2545, "#N/A")=14,TRUE,FALSE))</f>
        <v>1</v>
      </c>
      <c r="Y2554" t="b">
        <f>AND(COUNTIF('Master list(no salts, metals)'!Y2545,"&lt;=1"),IF(COUNTIF('Master list(no salts, metals)'!$K2545:$Y2545, "#N/A")=14,TRUE,FALSE))</f>
        <v>0</v>
      </c>
    </row>
    <row r="2555" spans="11:25" x14ac:dyDescent="0.25">
      <c r="K2555" t="b">
        <f>AND(COUNTIF('Master list(no salts, metals)'!K2546,"&lt;=1"),IF(COUNTIF('Master list(no salts, metals)'!$K2546:$Y2546, "#N/A")=14,TRUE,FALSE))</f>
        <v>0</v>
      </c>
      <c r="L2555" t="b">
        <f>AND(COUNTIF('Master list(no salts, metals)'!L2546,"&lt;=1"),IF(COUNTIF('Master list(no salts, metals)'!$K2546:$Y2546, "#N/A")=14,TRUE,FALSE))</f>
        <v>0</v>
      </c>
      <c r="M2555" t="b">
        <f>AND(COUNTIF('Master list(no salts, metals)'!M2546,"&lt;=1"),IF(COUNTIF('Master list(no salts, metals)'!$K2546:$Y2546, "#N/A")=14,TRUE,FALSE))</f>
        <v>0</v>
      </c>
      <c r="N2555" t="b">
        <f>AND(COUNTIF('Master list(no salts, metals)'!N2546,"&lt;=1"),IF(COUNTIF('Master list(no salts, metals)'!$K2546:$Y2546, "#N/A")=14,TRUE,FALSE))</f>
        <v>0</v>
      </c>
      <c r="O2555" t="b">
        <f>AND(COUNTIF('Master list(no salts, metals)'!O2546,"&lt;=1"),IF(COUNTIF('Master list(no salts, metals)'!$K2546:$Y2546, "#N/A")=14,TRUE,FALSE))</f>
        <v>0</v>
      </c>
      <c r="P2555" t="b">
        <f>AND(COUNTIF('Master list(no salts, metals)'!P2546,"&lt;=1"),IF(COUNTIF('Master list(no salts, metals)'!$K2546:$Y2546, "#N/A")=14,TRUE,FALSE))</f>
        <v>0</v>
      </c>
      <c r="Q2555" t="b">
        <f>AND(COUNTIF('Master list(no salts, metals)'!Q2546,"&lt;=1"),IF(COUNTIF('Master list(no salts, metals)'!$K2546:$Y2546, "#N/A")=14,TRUE,FALSE))</f>
        <v>0</v>
      </c>
      <c r="R2555" t="b">
        <f>AND(COUNTIF('Master list(no salts, metals)'!R2546,"&lt;=1"),IF(COUNTIF('Master list(no salts, metals)'!$K2546:$Y2546, "#N/A")=14,TRUE,FALSE))</f>
        <v>0</v>
      </c>
      <c r="S2555" t="b">
        <f>AND(COUNTIF('Master list(no salts, metals)'!S2546,"&lt;=1"),IF(COUNTIF('Master list(no salts, metals)'!$K2546:$Y2546, "#N/A")=14,TRUE,FALSE))</f>
        <v>0</v>
      </c>
      <c r="T2555" t="b">
        <f>AND(COUNTIF('Master list(no salts, metals)'!T2546,"&lt;=1"),IF(COUNTIF('Master list(no salts, metals)'!$K2546:$Y2546, "#N/A")=14,TRUE,FALSE))</f>
        <v>0</v>
      </c>
      <c r="U2555" t="b">
        <f>AND(COUNTIF('Master list(no salts, metals)'!U2546,"&lt;=1"),IF(COUNTIF('Master list(no salts, metals)'!$K2546:$Y2546, "#N/A")=14,TRUE,FALSE))</f>
        <v>0</v>
      </c>
      <c r="V2555" t="b">
        <f>AND(COUNTIF('Master list(no salts, metals)'!V2546,"&lt;=1"),IF(COUNTIF('Master list(no salts, metals)'!$K2546:$Y2546, "#N/A")=14,TRUE,FALSE))</f>
        <v>0</v>
      </c>
      <c r="W2555" t="b">
        <f>AND(COUNTIF('Master list(no salts, metals)'!W2546,"&lt;=1"),IF(COUNTIF('Master list(no salts, metals)'!$K2546:$Y2546, "#N/A")=14,TRUE,FALSE))</f>
        <v>1</v>
      </c>
      <c r="X2555" t="b">
        <f>AND(COUNTIF('Master list(no salts, metals)'!X2546,"&lt;=1"),IF(COUNTIF('Master list(no salts, metals)'!$K2546:$Y2546, "#N/A")=14,TRUE,FALSE))</f>
        <v>0</v>
      </c>
      <c r="Y2555" t="b">
        <f>AND(COUNTIF('Master list(no salts, metals)'!Y2546,"&lt;=1"),IF(COUNTIF('Master list(no salts, metals)'!$K2546:$Y2546, "#N/A")=14,TRUE,FALSE))</f>
        <v>0</v>
      </c>
    </row>
    <row r="2556" spans="11:25" x14ac:dyDescent="0.25">
      <c r="K2556" t="b">
        <f>AND(COUNTIF('Master list(no salts, metals)'!K2547,"&lt;=1"),IF(COUNTIF('Master list(no salts, metals)'!$K2547:$Y2547, "#N/A")=14,TRUE,FALSE))</f>
        <v>0</v>
      </c>
      <c r="L2556" t="b">
        <f>AND(COUNTIF('Master list(no salts, metals)'!L2547,"&lt;=1"),IF(COUNTIF('Master list(no salts, metals)'!$K2547:$Y2547, "#N/A")=14,TRUE,FALSE))</f>
        <v>0</v>
      </c>
      <c r="M2556" t="b">
        <f>AND(COUNTIF('Master list(no salts, metals)'!M2547,"&lt;=1"),IF(COUNTIF('Master list(no salts, metals)'!$K2547:$Y2547, "#N/A")=14,TRUE,FALSE))</f>
        <v>0</v>
      </c>
      <c r="N2556" t="b">
        <f>AND(COUNTIF('Master list(no salts, metals)'!N2547,"&lt;=1"),IF(COUNTIF('Master list(no salts, metals)'!$K2547:$Y2547, "#N/A")=14,TRUE,FALSE))</f>
        <v>0</v>
      </c>
      <c r="O2556" t="b">
        <f>AND(COUNTIF('Master list(no salts, metals)'!O2547,"&lt;=1"),IF(COUNTIF('Master list(no salts, metals)'!$K2547:$Y2547, "#N/A")=14,TRUE,FALSE))</f>
        <v>0</v>
      </c>
      <c r="P2556" t="b">
        <f>AND(COUNTIF('Master list(no salts, metals)'!P2547,"&lt;=1"),IF(COUNTIF('Master list(no salts, metals)'!$K2547:$Y2547, "#N/A")=14,TRUE,FALSE))</f>
        <v>0</v>
      </c>
      <c r="Q2556" t="b">
        <f>AND(COUNTIF('Master list(no salts, metals)'!Q2547,"&lt;=1"),IF(COUNTIF('Master list(no salts, metals)'!$K2547:$Y2547, "#N/A")=14,TRUE,FALSE))</f>
        <v>0</v>
      </c>
      <c r="R2556" t="b">
        <f>AND(COUNTIF('Master list(no salts, metals)'!R2547,"&lt;=1"),IF(COUNTIF('Master list(no salts, metals)'!$K2547:$Y2547, "#N/A")=14,TRUE,FALSE))</f>
        <v>0</v>
      </c>
      <c r="S2556" t="b">
        <f>AND(COUNTIF('Master list(no salts, metals)'!S2547,"&lt;=1"),IF(COUNTIF('Master list(no salts, metals)'!$K2547:$Y2547, "#N/A")=14,TRUE,FALSE))</f>
        <v>0</v>
      </c>
      <c r="T2556" t="b">
        <f>AND(COUNTIF('Master list(no salts, metals)'!T2547,"&lt;=1"),IF(COUNTIF('Master list(no salts, metals)'!$K2547:$Y2547, "#N/A")=14,TRUE,FALSE))</f>
        <v>0</v>
      </c>
      <c r="U2556" t="b">
        <f>AND(COUNTIF('Master list(no salts, metals)'!U2547,"&lt;=1"),IF(COUNTIF('Master list(no salts, metals)'!$K2547:$Y2547, "#N/A")=14,TRUE,FALSE))</f>
        <v>0</v>
      </c>
      <c r="V2556" t="b">
        <f>AND(COUNTIF('Master list(no salts, metals)'!V2547,"&lt;=1"),IF(COUNTIF('Master list(no salts, metals)'!$K2547:$Y2547, "#N/A")=14,TRUE,FALSE))</f>
        <v>0</v>
      </c>
      <c r="W2556" t="b">
        <f>AND(COUNTIF('Master list(no salts, metals)'!W2547,"&lt;=1"),IF(COUNTIF('Master list(no salts, metals)'!$K2547:$Y2547, "#N/A")=14,TRUE,FALSE))</f>
        <v>0</v>
      </c>
      <c r="X2556" t="b">
        <f>AND(COUNTIF('Master list(no salts, metals)'!X2547,"&lt;=1"),IF(COUNTIF('Master list(no salts, metals)'!$K2547:$Y2547, "#N/A")=14,TRUE,FALSE))</f>
        <v>0</v>
      </c>
      <c r="Y2556" t="b">
        <f>AND(COUNTIF('Master list(no salts, metals)'!Y2547,"&lt;=1"),IF(COUNTIF('Master list(no salts, metals)'!$K2547:$Y2547, "#N/A")=14,TRUE,FALSE))</f>
        <v>0</v>
      </c>
    </row>
    <row r="2557" spans="11:25" x14ac:dyDescent="0.25">
      <c r="K2557" t="b">
        <f>AND(COUNTIF('Master list(no salts, metals)'!K2548,"&lt;=1"),IF(COUNTIF('Master list(no salts, metals)'!$K2548:$Y2548, "#N/A")=14,TRUE,FALSE))</f>
        <v>0</v>
      </c>
      <c r="L2557" t="b">
        <f>AND(COUNTIF('Master list(no salts, metals)'!L2548,"&lt;=1"),IF(COUNTIF('Master list(no salts, metals)'!$K2548:$Y2548, "#N/A")=14,TRUE,FALSE))</f>
        <v>0</v>
      </c>
      <c r="M2557" t="b">
        <f>AND(COUNTIF('Master list(no salts, metals)'!M2548,"&lt;=1"),IF(COUNTIF('Master list(no salts, metals)'!$K2548:$Y2548, "#N/A")=14,TRUE,FALSE))</f>
        <v>0</v>
      </c>
      <c r="N2557" t="b">
        <f>AND(COUNTIF('Master list(no salts, metals)'!N2548,"&lt;=1"),IF(COUNTIF('Master list(no salts, metals)'!$K2548:$Y2548, "#N/A")=14,TRUE,FALSE))</f>
        <v>0</v>
      </c>
      <c r="O2557" t="b">
        <f>AND(COUNTIF('Master list(no salts, metals)'!O2548,"&lt;=1"),IF(COUNTIF('Master list(no salts, metals)'!$K2548:$Y2548, "#N/A")=14,TRUE,FALSE))</f>
        <v>0</v>
      </c>
      <c r="P2557" t="b">
        <f>AND(COUNTIF('Master list(no salts, metals)'!P2548,"&lt;=1"),IF(COUNTIF('Master list(no salts, metals)'!$K2548:$Y2548, "#N/A")=14,TRUE,FALSE))</f>
        <v>0</v>
      </c>
      <c r="Q2557" t="b">
        <f>AND(COUNTIF('Master list(no salts, metals)'!Q2548,"&lt;=1"),IF(COUNTIF('Master list(no salts, metals)'!$K2548:$Y2548, "#N/A")=14,TRUE,FALSE))</f>
        <v>0</v>
      </c>
      <c r="R2557" t="b">
        <f>AND(COUNTIF('Master list(no salts, metals)'!R2548,"&lt;=1"),IF(COUNTIF('Master list(no salts, metals)'!$K2548:$Y2548, "#N/A")=14,TRUE,FALSE))</f>
        <v>0</v>
      </c>
      <c r="S2557" t="b">
        <f>AND(COUNTIF('Master list(no salts, metals)'!S2548,"&lt;=1"),IF(COUNTIF('Master list(no salts, metals)'!$K2548:$Y2548, "#N/A")=14,TRUE,FALSE))</f>
        <v>0</v>
      </c>
      <c r="T2557" t="b">
        <f>AND(COUNTIF('Master list(no salts, metals)'!T2548,"&lt;=1"),IF(COUNTIF('Master list(no salts, metals)'!$K2548:$Y2548, "#N/A")=14,TRUE,FALSE))</f>
        <v>1</v>
      </c>
      <c r="U2557" t="b">
        <f>AND(COUNTIF('Master list(no salts, metals)'!U2548,"&lt;=1"),IF(COUNTIF('Master list(no salts, metals)'!$K2548:$Y2548, "#N/A")=14,TRUE,FALSE))</f>
        <v>0</v>
      </c>
      <c r="V2557" t="b">
        <f>AND(COUNTIF('Master list(no salts, metals)'!V2548,"&lt;=1"),IF(COUNTIF('Master list(no salts, metals)'!$K2548:$Y2548, "#N/A")=14,TRUE,FALSE))</f>
        <v>0</v>
      </c>
      <c r="W2557" t="b">
        <f>AND(COUNTIF('Master list(no salts, metals)'!W2548,"&lt;=1"),IF(COUNTIF('Master list(no salts, metals)'!$K2548:$Y2548, "#N/A")=14,TRUE,FALSE))</f>
        <v>0</v>
      </c>
      <c r="X2557" t="b">
        <f>AND(COUNTIF('Master list(no salts, metals)'!X2548,"&lt;=1"),IF(COUNTIF('Master list(no salts, metals)'!$K2548:$Y2548, "#N/A")=14,TRUE,FALSE))</f>
        <v>0</v>
      </c>
      <c r="Y2557" t="b">
        <f>AND(COUNTIF('Master list(no salts, metals)'!Y2548,"&lt;=1"),IF(COUNTIF('Master list(no salts, metals)'!$K2548:$Y2548, "#N/A")=14,TRUE,FALSE))</f>
        <v>0</v>
      </c>
    </row>
    <row r="2558" spans="11:25" x14ac:dyDescent="0.25">
      <c r="K2558" t="b">
        <f>AND(COUNTIF('Master list(no salts, metals)'!K2549,"&lt;=1"),IF(COUNTIF('Master list(no salts, metals)'!$K2549:$Y2549, "#N/A")=14,TRUE,FALSE))</f>
        <v>0</v>
      </c>
      <c r="L2558" t="b">
        <f>AND(COUNTIF('Master list(no salts, metals)'!L2549,"&lt;=1"),IF(COUNTIF('Master list(no salts, metals)'!$K2549:$Y2549, "#N/A")=14,TRUE,FALSE))</f>
        <v>0</v>
      </c>
      <c r="M2558" t="b">
        <f>AND(COUNTIF('Master list(no salts, metals)'!M2549,"&lt;=1"),IF(COUNTIF('Master list(no salts, metals)'!$K2549:$Y2549, "#N/A")=14,TRUE,FALSE))</f>
        <v>0</v>
      </c>
      <c r="N2558" t="b">
        <f>AND(COUNTIF('Master list(no salts, metals)'!N2549,"&lt;=1"),IF(COUNTIF('Master list(no salts, metals)'!$K2549:$Y2549, "#N/A")=14,TRUE,FALSE))</f>
        <v>0</v>
      </c>
      <c r="O2558" t="b">
        <f>AND(COUNTIF('Master list(no salts, metals)'!O2549,"&lt;=1"),IF(COUNTIF('Master list(no salts, metals)'!$K2549:$Y2549, "#N/A")=14,TRUE,FALSE))</f>
        <v>0</v>
      </c>
      <c r="P2558" t="b">
        <f>AND(COUNTIF('Master list(no salts, metals)'!P2549,"&lt;=1"),IF(COUNTIF('Master list(no salts, metals)'!$K2549:$Y2549, "#N/A")=14,TRUE,FALSE))</f>
        <v>0</v>
      </c>
      <c r="Q2558" t="b">
        <f>AND(COUNTIF('Master list(no salts, metals)'!Q2549,"&lt;=1"),IF(COUNTIF('Master list(no salts, metals)'!$K2549:$Y2549, "#N/A")=14,TRUE,FALSE))</f>
        <v>0</v>
      </c>
      <c r="R2558" t="b">
        <f>AND(COUNTIF('Master list(no salts, metals)'!R2549,"&lt;=1"),IF(COUNTIF('Master list(no salts, metals)'!$K2549:$Y2549, "#N/A")=14,TRUE,FALSE))</f>
        <v>0</v>
      </c>
      <c r="S2558" t="b">
        <f>AND(COUNTIF('Master list(no salts, metals)'!S2549,"&lt;=1"),IF(COUNTIF('Master list(no salts, metals)'!$K2549:$Y2549, "#N/A")=14,TRUE,FALSE))</f>
        <v>0</v>
      </c>
      <c r="T2558" t="b">
        <f>AND(COUNTIF('Master list(no salts, metals)'!T2549,"&lt;=1"),IF(COUNTIF('Master list(no salts, metals)'!$K2549:$Y2549, "#N/A")=14,TRUE,FALSE))</f>
        <v>1</v>
      </c>
      <c r="U2558" t="b">
        <f>AND(COUNTIF('Master list(no salts, metals)'!U2549,"&lt;=1"),IF(COUNTIF('Master list(no salts, metals)'!$K2549:$Y2549, "#N/A")=14,TRUE,FALSE))</f>
        <v>0</v>
      </c>
      <c r="V2558" t="b">
        <f>AND(COUNTIF('Master list(no salts, metals)'!V2549,"&lt;=1"),IF(COUNTIF('Master list(no salts, metals)'!$K2549:$Y2549, "#N/A")=14,TRUE,FALSE))</f>
        <v>0</v>
      </c>
      <c r="W2558" t="b">
        <f>AND(COUNTIF('Master list(no salts, metals)'!W2549,"&lt;=1"),IF(COUNTIF('Master list(no salts, metals)'!$K2549:$Y2549, "#N/A")=14,TRUE,FALSE))</f>
        <v>0</v>
      </c>
      <c r="X2558" t="b">
        <f>AND(COUNTIF('Master list(no salts, metals)'!X2549,"&lt;=1"),IF(COUNTIF('Master list(no salts, metals)'!$K2549:$Y2549, "#N/A")=14,TRUE,FALSE))</f>
        <v>0</v>
      </c>
      <c r="Y2558" t="b">
        <f>AND(COUNTIF('Master list(no salts, metals)'!Y2549,"&lt;=1"),IF(COUNTIF('Master list(no salts, metals)'!$K2549:$Y2549, "#N/A")=14,TRUE,FALSE))</f>
        <v>0</v>
      </c>
    </row>
    <row r="2559" spans="11:25" x14ac:dyDescent="0.25">
      <c r="K2559" t="b">
        <f>AND(COUNTIF('Master list(no salts, metals)'!K2550,"&lt;=1"),IF(COUNTIF('Master list(no salts, metals)'!$K2550:$Y2550, "#N/A")=14,TRUE,FALSE))</f>
        <v>0</v>
      </c>
      <c r="L2559" t="b">
        <f>AND(COUNTIF('Master list(no salts, metals)'!L2550,"&lt;=1"),IF(COUNTIF('Master list(no salts, metals)'!$K2550:$Y2550, "#N/A")=14,TRUE,FALSE))</f>
        <v>0</v>
      </c>
      <c r="M2559" t="b">
        <f>AND(COUNTIF('Master list(no salts, metals)'!M2550,"&lt;=1"),IF(COUNTIF('Master list(no salts, metals)'!$K2550:$Y2550, "#N/A")=14,TRUE,FALSE))</f>
        <v>0</v>
      </c>
      <c r="N2559" t="b">
        <f>AND(COUNTIF('Master list(no salts, metals)'!N2550,"&lt;=1"),IF(COUNTIF('Master list(no salts, metals)'!$K2550:$Y2550, "#N/A")=14,TRUE,FALSE))</f>
        <v>0</v>
      </c>
      <c r="O2559" t="b">
        <f>AND(COUNTIF('Master list(no salts, metals)'!O2550,"&lt;=1"),IF(COUNTIF('Master list(no salts, metals)'!$K2550:$Y2550, "#N/A")=14,TRUE,FALSE))</f>
        <v>0</v>
      </c>
      <c r="P2559" t="b">
        <f>AND(COUNTIF('Master list(no salts, metals)'!P2550,"&lt;=1"),IF(COUNTIF('Master list(no salts, metals)'!$K2550:$Y2550, "#N/A")=14,TRUE,FALSE))</f>
        <v>0</v>
      </c>
      <c r="Q2559" t="b">
        <f>AND(COUNTIF('Master list(no salts, metals)'!Q2550,"&lt;=1"),IF(COUNTIF('Master list(no salts, metals)'!$K2550:$Y2550, "#N/A")=14,TRUE,FALSE))</f>
        <v>0</v>
      </c>
      <c r="R2559" t="b">
        <f>AND(COUNTIF('Master list(no salts, metals)'!R2550,"&lt;=1"),IF(COUNTIF('Master list(no salts, metals)'!$K2550:$Y2550, "#N/A")=14,TRUE,FALSE))</f>
        <v>0</v>
      </c>
      <c r="S2559" t="b">
        <f>AND(COUNTIF('Master list(no salts, metals)'!S2550,"&lt;=1"),IF(COUNTIF('Master list(no salts, metals)'!$K2550:$Y2550, "#N/A")=14,TRUE,FALSE))</f>
        <v>0</v>
      </c>
      <c r="T2559" t="b">
        <f>AND(COUNTIF('Master list(no salts, metals)'!T2550,"&lt;=1"),IF(COUNTIF('Master list(no salts, metals)'!$K2550:$Y2550, "#N/A")=14,TRUE,FALSE))</f>
        <v>0</v>
      </c>
      <c r="U2559" t="b">
        <f>AND(COUNTIF('Master list(no salts, metals)'!U2550,"&lt;=1"),IF(COUNTIF('Master list(no salts, metals)'!$K2550:$Y2550, "#N/A")=14,TRUE,FALSE))</f>
        <v>0</v>
      </c>
      <c r="V2559" t="b">
        <f>AND(COUNTIF('Master list(no salts, metals)'!V2550,"&lt;=1"),IF(COUNTIF('Master list(no salts, metals)'!$K2550:$Y2550, "#N/A")=14,TRUE,FALSE))</f>
        <v>0</v>
      </c>
      <c r="W2559" t="b">
        <f>AND(COUNTIF('Master list(no salts, metals)'!W2550,"&lt;=1"),IF(COUNTIF('Master list(no salts, metals)'!$K2550:$Y2550, "#N/A")=14,TRUE,FALSE))</f>
        <v>0</v>
      </c>
      <c r="X2559" t="b">
        <f>AND(COUNTIF('Master list(no salts, metals)'!X2550,"&lt;=1"),IF(COUNTIF('Master list(no salts, metals)'!$K2550:$Y2550, "#N/A")=14,TRUE,FALSE))</f>
        <v>0</v>
      </c>
      <c r="Y2559" t="b">
        <f>AND(COUNTIF('Master list(no salts, metals)'!Y2550,"&lt;=1"),IF(COUNTIF('Master list(no salts, metals)'!$K2550:$Y2550, "#N/A")=14,TRUE,FALSE))</f>
        <v>1</v>
      </c>
    </row>
    <row r="2560" spans="11:25" x14ac:dyDescent="0.25">
      <c r="K2560" t="b">
        <f>AND(COUNTIF('Master list(no salts, metals)'!K2551,"&lt;=1"),IF(COUNTIF('Master list(no salts, metals)'!$K2551:$Y2551, "#N/A")=14,TRUE,FALSE))</f>
        <v>0</v>
      </c>
      <c r="L2560" t="b">
        <f>AND(COUNTIF('Master list(no salts, metals)'!L2551,"&lt;=1"),IF(COUNTIF('Master list(no salts, metals)'!$K2551:$Y2551, "#N/A")=14,TRUE,FALSE))</f>
        <v>0</v>
      </c>
      <c r="M2560" t="b">
        <f>AND(COUNTIF('Master list(no salts, metals)'!M2551,"&lt;=1"),IF(COUNTIF('Master list(no salts, metals)'!$K2551:$Y2551, "#N/A")=14,TRUE,FALSE))</f>
        <v>0</v>
      </c>
      <c r="N2560" t="b">
        <f>AND(COUNTIF('Master list(no salts, metals)'!N2551,"&lt;=1"),IF(COUNTIF('Master list(no salts, metals)'!$K2551:$Y2551, "#N/A")=14,TRUE,FALSE))</f>
        <v>0</v>
      </c>
      <c r="O2560" t="b">
        <f>AND(COUNTIF('Master list(no salts, metals)'!O2551,"&lt;=1"),IF(COUNTIF('Master list(no salts, metals)'!$K2551:$Y2551, "#N/A")=14,TRUE,FALSE))</f>
        <v>0</v>
      </c>
      <c r="P2560" t="b">
        <f>AND(COUNTIF('Master list(no salts, metals)'!P2551,"&lt;=1"),IF(COUNTIF('Master list(no salts, metals)'!$K2551:$Y2551, "#N/A")=14,TRUE,FALSE))</f>
        <v>0</v>
      </c>
      <c r="Q2560" t="b">
        <f>AND(COUNTIF('Master list(no salts, metals)'!Q2551,"&lt;=1"),IF(COUNTIF('Master list(no salts, metals)'!$K2551:$Y2551, "#N/A")=14,TRUE,FALSE))</f>
        <v>0</v>
      </c>
      <c r="R2560" t="b">
        <f>AND(COUNTIF('Master list(no salts, metals)'!R2551,"&lt;=1"),IF(COUNTIF('Master list(no salts, metals)'!$K2551:$Y2551, "#N/A")=14,TRUE,FALSE))</f>
        <v>0</v>
      </c>
      <c r="S2560" t="b">
        <f>AND(COUNTIF('Master list(no salts, metals)'!S2551,"&lt;=1"),IF(COUNTIF('Master list(no salts, metals)'!$K2551:$Y2551, "#N/A")=14,TRUE,FALSE))</f>
        <v>0</v>
      </c>
      <c r="T2560" t="b">
        <f>AND(COUNTIF('Master list(no salts, metals)'!T2551,"&lt;=1"),IF(COUNTIF('Master list(no salts, metals)'!$K2551:$Y2551, "#N/A")=14,TRUE,FALSE))</f>
        <v>0</v>
      </c>
      <c r="U2560" t="b">
        <f>AND(COUNTIF('Master list(no salts, metals)'!U2551,"&lt;=1"),IF(COUNTIF('Master list(no salts, metals)'!$K2551:$Y2551, "#N/A")=14,TRUE,FALSE))</f>
        <v>0</v>
      </c>
      <c r="V2560" t="b">
        <f>AND(COUNTIF('Master list(no salts, metals)'!V2551,"&lt;=1"),IF(COUNTIF('Master list(no salts, metals)'!$K2551:$Y2551, "#N/A")=14,TRUE,FALSE))</f>
        <v>0</v>
      </c>
      <c r="W2560" t="b">
        <f>AND(COUNTIF('Master list(no salts, metals)'!W2551,"&lt;=1"),IF(COUNTIF('Master list(no salts, metals)'!$K2551:$Y2551, "#N/A")=14,TRUE,FALSE))</f>
        <v>0</v>
      </c>
      <c r="X2560" t="b">
        <f>AND(COUNTIF('Master list(no salts, metals)'!X2551,"&lt;=1"),IF(COUNTIF('Master list(no salts, metals)'!$K2551:$Y2551, "#N/A")=14,TRUE,FALSE))</f>
        <v>0</v>
      </c>
      <c r="Y2560" t="b">
        <f>AND(COUNTIF('Master list(no salts, metals)'!Y2551,"&lt;=1"),IF(COUNTIF('Master list(no salts, metals)'!$K2551:$Y2551, "#N/A")=14,TRUE,FALSE))</f>
        <v>0</v>
      </c>
    </row>
    <row r="2561" spans="11:25" x14ac:dyDescent="0.25">
      <c r="K2561" t="b">
        <f>AND(COUNTIF('Master list(no salts, metals)'!K2552,"&lt;=1"),IF(COUNTIF('Master list(no salts, metals)'!$K2552:$Y2552, "#N/A")=14,TRUE,FALSE))</f>
        <v>0</v>
      </c>
      <c r="L2561" t="b">
        <f>AND(COUNTIF('Master list(no salts, metals)'!L2552,"&lt;=1"),IF(COUNTIF('Master list(no salts, metals)'!$K2552:$Y2552, "#N/A")=14,TRUE,FALSE))</f>
        <v>0</v>
      </c>
      <c r="M2561" t="b">
        <f>AND(COUNTIF('Master list(no salts, metals)'!M2552,"&lt;=1"),IF(COUNTIF('Master list(no salts, metals)'!$K2552:$Y2552, "#N/A")=14,TRUE,FALSE))</f>
        <v>0</v>
      </c>
      <c r="N2561" t="b">
        <f>AND(COUNTIF('Master list(no salts, metals)'!N2552,"&lt;=1"),IF(COUNTIF('Master list(no salts, metals)'!$K2552:$Y2552, "#N/A")=14,TRUE,FALSE))</f>
        <v>0</v>
      </c>
      <c r="O2561" t="b">
        <f>AND(COUNTIF('Master list(no salts, metals)'!O2552,"&lt;=1"),IF(COUNTIF('Master list(no salts, metals)'!$K2552:$Y2552, "#N/A")=14,TRUE,FALSE))</f>
        <v>0</v>
      </c>
      <c r="P2561" t="b">
        <f>AND(COUNTIF('Master list(no salts, metals)'!P2552,"&lt;=1"),IF(COUNTIF('Master list(no salts, metals)'!$K2552:$Y2552, "#N/A")=14,TRUE,FALSE))</f>
        <v>0</v>
      </c>
      <c r="Q2561" t="b">
        <f>AND(COUNTIF('Master list(no salts, metals)'!Q2552,"&lt;=1"),IF(COUNTIF('Master list(no salts, metals)'!$K2552:$Y2552, "#N/A")=14,TRUE,FALSE))</f>
        <v>0</v>
      </c>
      <c r="R2561" t="b">
        <f>AND(COUNTIF('Master list(no salts, metals)'!R2552,"&lt;=1"),IF(COUNTIF('Master list(no salts, metals)'!$K2552:$Y2552, "#N/A")=14,TRUE,FALSE))</f>
        <v>0</v>
      </c>
      <c r="S2561" t="b">
        <f>AND(COUNTIF('Master list(no salts, metals)'!S2552,"&lt;=1"),IF(COUNTIF('Master list(no salts, metals)'!$K2552:$Y2552, "#N/A")=14,TRUE,FALSE))</f>
        <v>0</v>
      </c>
      <c r="T2561" t="b">
        <f>AND(COUNTIF('Master list(no salts, metals)'!T2552,"&lt;=1"),IF(COUNTIF('Master list(no salts, metals)'!$K2552:$Y2552, "#N/A")=14,TRUE,FALSE))</f>
        <v>0</v>
      </c>
      <c r="U2561" t="b">
        <f>AND(COUNTIF('Master list(no salts, metals)'!U2552,"&lt;=1"),IF(COUNTIF('Master list(no salts, metals)'!$K2552:$Y2552, "#N/A")=14,TRUE,FALSE))</f>
        <v>0</v>
      </c>
      <c r="V2561" t="b">
        <f>AND(COUNTIF('Master list(no salts, metals)'!V2552,"&lt;=1"),IF(COUNTIF('Master list(no salts, metals)'!$K2552:$Y2552, "#N/A")=14,TRUE,FALSE))</f>
        <v>0</v>
      </c>
      <c r="W2561" t="b">
        <f>AND(COUNTIF('Master list(no salts, metals)'!W2552,"&lt;=1"),IF(COUNTIF('Master list(no salts, metals)'!$K2552:$Y2552, "#N/A")=14,TRUE,FALSE))</f>
        <v>0</v>
      </c>
      <c r="X2561" t="b">
        <f>AND(COUNTIF('Master list(no salts, metals)'!X2552,"&lt;=1"),IF(COUNTIF('Master list(no salts, metals)'!$K2552:$Y2552, "#N/A")=14,TRUE,FALSE))</f>
        <v>0</v>
      </c>
      <c r="Y2561" t="b">
        <f>AND(COUNTIF('Master list(no salts, metals)'!Y2552,"&lt;=1"),IF(COUNTIF('Master list(no salts, metals)'!$K2552:$Y2552, "#N/A")=14,TRUE,FALSE))</f>
        <v>0</v>
      </c>
    </row>
    <row r="2562" spans="11:25" x14ac:dyDescent="0.25">
      <c r="K2562" t="b">
        <f>AND(COUNTIF('Master list(no salts, metals)'!K2553,"&lt;=1"),IF(COUNTIF('Master list(no salts, metals)'!$K2553:$Y2553, "#N/A")=14,TRUE,FALSE))</f>
        <v>0</v>
      </c>
      <c r="L2562" t="b">
        <f>AND(COUNTIF('Master list(no salts, metals)'!L2553,"&lt;=1"),IF(COUNTIF('Master list(no salts, metals)'!$K2553:$Y2553, "#N/A")=14,TRUE,FALSE))</f>
        <v>0</v>
      </c>
      <c r="M2562" t="b">
        <f>AND(COUNTIF('Master list(no salts, metals)'!M2553,"&lt;=1"),IF(COUNTIF('Master list(no salts, metals)'!$K2553:$Y2553, "#N/A")=14,TRUE,FALSE))</f>
        <v>0</v>
      </c>
      <c r="N2562" t="b">
        <f>AND(COUNTIF('Master list(no salts, metals)'!N2553,"&lt;=1"),IF(COUNTIF('Master list(no salts, metals)'!$K2553:$Y2553, "#N/A")=14,TRUE,FALSE))</f>
        <v>0</v>
      </c>
      <c r="O2562" t="b">
        <f>AND(COUNTIF('Master list(no salts, metals)'!O2553,"&lt;=1"),IF(COUNTIF('Master list(no salts, metals)'!$K2553:$Y2553, "#N/A")=14,TRUE,FALSE))</f>
        <v>0</v>
      </c>
      <c r="P2562" t="b">
        <f>AND(COUNTIF('Master list(no salts, metals)'!P2553,"&lt;=1"),IF(COUNTIF('Master list(no salts, metals)'!$K2553:$Y2553, "#N/A")=14,TRUE,FALSE))</f>
        <v>0</v>
      </c>
      <c r="Q2562" t="b">
        <f>AND(COUNTIF('Master list(no salts, metals)'!Q2553,"&lt;=1"),IF(COUNTIF('Master list(no salts, metals)'!$K2553:$Y2553, "#N/A")=14,TRUE,FALSE))</f>
        <v>0</v>
      </c>
      <c r="R2562" t="b">
        <f>AND(COUNTIF('Master list(no salts, metals)'!R2553,"&lt;=1"),IF(COUNTIF('Master list(no salts, metals)'!$K2553:$Y2553, "#N/A")=14,TRUE,FALSE))</f>
        <v>0</v>
      </c>
      <c r="S2562" t="b">
        <f>AND(COUNTIF('Master list(no salts, metals)'!S2553,"&lt;=1"),IF(COUNTIF('Master list(no salts, metals)'!$K2553:$Y2553, "#N/A")=14,TRUE,FALSE))</f>
        <v>0</v>
      </c>
      <c r="T2562" t="b">
        <f>AND(COUNTIF('Master list(no salts, metals)'!T2553,"&lt;=1"),IF(COUNTIF('Master list(no salts, metals)'!$K2553:$Y2553, "#N/A")=14,TRUE,FALSE))</f>
        <v>0</v>
      </c>
      <c r="U2562" t="b">
        <f>AND(COUNTIF('Master list(no salts, metals)'!U2553,"&lt;=1"),IF(COUNTIF('Master list(no salts, metals)'!$K2553:$Y2553, "#N/A")=14,TRUE,FALSE))</f>
        <v>0</v>
      </c>
      <c r="V2562" t="b">
        <f>AND(COUNTIF('Master list(no salts, metals)'!V2553,"&lt;=1"),IF(COUNTIF('Master list(no salts, metals)'!$K2553:$Y2553, "#N/A")=14,TRUE,FALSE))</f>
        <v>0</v>
      </c>
      <c r="W2562" t="b">
        <f>AND(COUNTIF('Master list(no salts, metals)'!W2553,"&lt;=1"),IF(COUNTIF('Master list(no salts, metals)'!$K2553:$Y2553, "#N/A")=14,TRUE,FALSE))</f>
        <v>0</v>
      </c>
      <c r="X2562" t="b">
        <f>AND(COUNTIF('Master list(no salts, metals)'!X2553,"&lt;=1"),IF(COUNTIF('Master list(no salts, metals)'!$K2553:$Y2553, "#N/A")=14,TRUE,FALSE))</f>
        <v>0</v>
      </c>
      <c r="Y2562" t="b">
        <f>AND(COUNTIF('Master list(no salts, metals)'!Y2553,"&lt;=1"),IF(COUNTIF('Master list(no salts, metals)'!$K2553:$Y2553, "#N/A")=14,TRUE,FALSE))</f>
        <v>0</v>
      </c>
    </row>
    <row r="2563" spans="11:25" x14ac:dyDescent="0.25">
      <c r="K2563" t="b">
        <f>AND(COUNTIF('Master list(no salts, metals)'!K2554,"&lt;=1"),IF(COUNTIF('Master list(no salts, metals)'!$K2554:$Y2554, "#N/A")=14,TRUE,FALSE))</f>
        <v>0</v>
      </c>
      <c r="L2563" t="b">
        <f>AND(COUNTIF('Master list(no salts, metals)'!L2554,"&lt;=1"),IF(COUNTIF('Master list(no salts, metals)'!$K2554:$Y2554, "#N/A")=14,TRUE,FALSE))</f>
        <v>0</v>
      </c>
      <c r="M2563" t="b">
        <f>AND(COUNTIF('Master list(no salts, metals)'!M2554,"&lt;=1"),IF(COUNTIF('Master list(no salts, metals)'!$K2554:$Y2554, "#N/A")=14,TRUE,FALSE))</f>
        <v>0</v>
      </c>
      <c r="N2563" t="b">
        <f>AND(COUNTIF('Master list(no salts, metals)'!N2554,"&lt;=1"),IF(COUNTIF('Master list(no salts, metals)'!$K2554:$Y2554, "#N/A")=14,TRUE,FALSE))</f>
        <v>0</v>
      </c>
      <c r="O2563" t="b">
        <f>AND(COUNTIF('Master list(no salts, metals)'!O2554,"&lt;=1"),IF(COUNTIF('Master list(no salts, metals)'!$K2554:$Y2554, "#N/A")=14,TRUE,FALSE))</f>
        <v>0</v>
      </c>
      <c r="P2563" t="b">
        <f>AND(COUNTIF('Master list(no salts, metals)'!P2554,"&lt;=1"),IF(COUNTIF('Master list(no salts, metals)'!$K2554:$Y2554, "#N/A")=14,TRUE,FALSE))</f>
        <v>0</v>
      </c>
      <c r="Q2563" t="b">
        <f>AND(COUNTIF('Master list(no salts, metals)'!Q2554,"&lt;=1"),IF(COUNTIF('Master list(no salts, metals)'!$K2554:$Y2554, "#N/A")=14,TRUE,FALSE))</f>
        <v>0</v>
      </c>
      <c r="R2563" t="b">
        <f>AND(COUNTIF('Master list(no salts, metals)'!R2554,"&lt;=1"),IF(COUNTIF('Master list(no salts, metals)'!$K2554:$Y2554, "#N/A")=14,TRUE,FALSE))</f>
        <v>0</v>
      </c>
      <c r="S2563" t="b">
        <f>AND(COUNTIF('Master list(no salts, metals)'!S2554,"&lt;=1"),IF(COUNTIF('Master list(no salts, metals)'!$K2554:$Y2554, "#N/A")=14,TRUE,FALSE))</f>
        <v>0</v>
      </c>
      <c r="T2563" t="b">
        <f>AND(COUNTIF('Master list(no salts, metals)'!T2554,"&lt;=1"),IF(COUNTIF('Master list(no salts, metals)'!$K2554:$Y2554, "#N/A")=14,TRUE,FALSE))</f>
        <v>0</v>
      </c>
      <c r="U2563" t="b">
        <f>AND(COUNTIF('Master list(no salts, metals)'!U2554,"&lt;=1"),IF(COUNTIF('Master list(no salts, metals)'!$K2554:$Y2554, "#N/A")=14,TRUE,FALSE))</f>
        <v>0</v>
      </c>
      <c r="V2563" t="b">
        <f>AND(COUNTIF('Master list(no salts, metals)'!V2554,"&lt;=1"),IF(COUNTIF('Master list(no salts, metals)'!$K2554:$Y2554, "#N/A")=14,TRUE,FALSE))</f>
        <v>0</v>
      </c>
      <c r="W2563" t="b">
        <f>AND(COUNTIF('Master list(no salts, metals)'!W2554,"&lt;=1"),IF(COUNTIF('Master list(no salts, metals)'!$K2554:$Y2554, "#N/A")=14,TRUE,FALSE))</f>
        <v>0</v>
      </c>
      <c r="X2563" t="b">
        <f>AND(COUNTIF('Master list(no salts, metals)'!X2554,"&lt;=1"),IF(COUNTIF('Master list(no salts, metals)'!$K2554:$Y2554, "#N/A")=14,TRUE,FALSE))</f>
        <v>0</v>
      </c>
      <c r="Y2563" t="b">
        <f>AND(COUNTIF('Master list(no salts, metals)'!Y2554,"&lt;=1"),IF(COUNTIF('Master list(no salts, metals)'!$K2554:$Y2554, "#N/A")=14,TRUE,FALSE))</f>
        <v>0</v>
      </c>
    </row>
    <row r="2564" spans="11:25" x14ac:dyDescent="0.25">
      <c r="K2564" t="b">
        <f>AND(COUNTIF('Master list(no salts, metals)'!K2555,"&lt;=1"),IF(COUNTIF('Master list(no salts, metals)'!$K2555:$Y2555, "#N/A")=14,TRUE,FALSE))</f>
        <v>0</v>
      </c>
      <c r="L2564" t="b">
        <f>AND(COUNTIF('Master list(no salts, metals)'!L2555,"&lt;=1"),IF(COUNTIF('Master list(no salts, metals)'!$K2555:$Y2555, "#N/A")=14,TRUE,FALSE))</f>
        <v>0</v>
      </c>
      <c r="M2564" t="b">
        <f>AND(COUNTIF('Master list(no salts, metals)'!M2555,"&lt;=1"),IF(COUNTIF('Master list(no salts, metals)'!$K2555:$Y2555, "#N/A")=14,TRUE,FALSE))</f>
        <v>0</v>
      </c>
      <c r="N2564" t="b">
        <f>AND(COUNTIF('Master list(no salts, metals)'!N2555,"&lt;=1"),IF(COUNTIF('Master list(no salts, metals)'!$K2555:$Y2555, "#N/A")=14,TRUE,FALSE))</f>
        <v>0</v>
      </c>
      <c r="O2564" t="b">
        <f>AND(COUNTIF('Master list(no salts, metals)'!O2555,"&lt;=1"),IF(COUNTIF('Master list(no salts, metals)'!$K2555:$Y2555, "#N/A")=14,TRUE,FALSE))</f>
        <v>0</v>
      </c>
      <c r="P2564" t="b">
        <f>AND(COUNTIF('Master list(no salts, metals)'!P2555,"&lt;=1"),IF(COUNTIF('Master list(no salts, metals)'!$K2555:$Y2555, "#N/A")=14,TRUE,FALSE))</f>
        <v>0</v>
      </c>
      <c r="Q2564" t="b">
        <f>AND(COUNTIF('Master list(no salts, metals)'!Q2555,"&lt;=1"),IF(COUNTIF('Master list(no salts, metals)'!$K2555:$Y2555, "#N/A")=14,TRUE,FALSE))</f>
        <v>0</v>
      </c>
      <c r="R2564" t="b">
        <f>AND(COUNTIF('Master list(no salts, metals)'!R2555,"&lt;=1"),IF(COUNTIF('Master list(no salts, metals)'!$K2555:$Y2555, "#N/A")=14,TRUE,FALSE))</f>
        <v>0</v>
      </c>
      <c r="S2564" t="b">
        <f>AND(COUNTIF('Master list(no salts, metals)'!S2555,"&lt;=1"),IF(COUNTIF('Master list(no salts, metals)'!$K2555:$Y2555, "#N/A")=14,TRUE,FALSE))</f>
        <v>0</v>
      </c>
      <c r="T2564" t="b">
        <f>AND(COUNTIF('Master list(no salts, metals)'!T2555,"&lt;=1"),IF(COUNTIF('Master list(no salts, metals)'!$K2555:$Y2555, "#N/A")=14,TRUE,FALSE))</f>
        <v>0</v>
      </c>
      <c r="U2564" t="b">
        <f>AND(COUNTIF('Master list(no salts, metals)'!U2555,"&lt;=1"),IF(COUNTIF('Master list(no salts, metals)'!$K2555:$Y2555, "#N/A")=14,TRUE,FALSE))</f>
        <v>0</v>
      </c>
      <c r="V2564" t="b">
        <f>AND(COUNTIF('Master list(no salts, metals)'!V2555,"&lt;=1"),IF(COUNTIF('Master list(no salts, metals)'!$K2555:$Y2555, "#N/A")=14,TRUE,FALSE))</f>
        <v>0</v>
      </c>
      <c r="W2564" t="b">
        <f>AND(COUNTIF('Master list(no salts, metals)'!W2555,"&lt;=1"),IF(COUNTIF('Master list(no salts, metals)'!$K2555:$Y2555, "#N/A")=14,TRUE,FALSE))</f>
        <v>0</v>
      </c>
      <c r="X2564" t="b">
        <f>AND(COUNTIF('Master list(no salts, metals)'!X2555,"&lt;=1"),IF(COUNTIF('Master list(no salts, metals)'!$K2555:$Y2555, "#N/A")=14,TRUE,FALSE))</f>
        <v>0</v>
      </c>
      <c r="Y2564" t="b">
        <f>AND(COUNTIF('Master list(no salts, metals)'!Y2555,"&lt;=1"),IF(COUNTIF('Master list(no salts, metals)'!$K2555:$Y2555, "#N/A")=14,TRUE,FALSE))</f>
        <v>0</v>
      </c>
    </row>
    <row r="2565" spans="11:25" x14ac:dyDescent="0.25">
      <c r="K2565" t="b">
        <f>AND(COUNTIF('Master list(no salts, metals)'!K2556,"&lt;=1"),IF(COUNTIF('Master list(no salts, metals)'!$K2556:$Y2556, "#N/A")=14,TRUE,FALSE))</f>
        <v>0</v>
      </c>
      <c r="L2565" t="b">
        <f>AND(COUNTIF('Master list(no salts, metals)'!L2556,"&lt;=1"),IF(COUNTIF('Master list(no salts, metals)'!$K2556:$Y2556, "#N/A")=14,TRUE,FALSE))</f>
        <v>0</v>
      </c>
      <c r="M2565" t="b">
        <f>AND(COUNTIF('Master list(no salts, metals)'!M2556,"&lt;=1"),IF(COUNTIF('Master list(no salts, metals)'!$K2556:$Y2556, "#N/A")=14,TRUE,FALSE))</f>
        <v>0</v>
      </c>
      <c r="N2565" t="b">
        <f>AND(COUNTIF('Master list(no salts, metals)'!N2556,"&lt;=1"),IF(COUNTIF('Master list(no salts, metals)'!$K2556:$Y2556, "#N/A")=14,TRUE,FALSE))</f>
        <v>0</v>
      </c>
      <c r="O2565" t="b">
        <f>AND(COUNTIF('Master list(no salts, metals)'!O2556,"&lt;=1"),IF(COUNTIF('Master list(no salts, metals)'!$K2556:$Y2556, "#N/A")=14,TRUE,FALSE))</f>
        <v>0</v>
      </c>
      <c r="P2565" t="b">
        <f>AND(COUNTIF('Master list(no salts, metals)'!P2556,"&lt;=1"),IF(COUNTIF('Master list(no salts, metals)'!$K2556:$Y2556, "#N/A")=14,TRUE,FALSE))</f>
        <v>0</v>
      </c>
      <c r="Q2565" t="b">
        <f>AND(COUNTIF('Master list(no salts, metals)'!Q2556,"&lt;=1"),IF(COUNTIF('Master list(no salts, metals)'!$K2556:$Y2556, "#N/A")=14,TRUE,FALSE))</f>
        <v>0</v>
      </c>
      <c r="R2565" t="b">
        <f>AND(COUNTIF('Master list(no salts, metals)'!R2556,"&lt;=1"),IF(COUNTIF('Master list(no salts, metals)'!$K2556:$Y2556, "#N/A")=14,TRUE,FALSE))</f>
        <v>0</v>
      </c>
      <c r="S2565" t="b">
        <f>AND(COUNTIF('Master list(no salts, metals)'!S2556,"&lt;=1"),IF(COUNTIF('Master list(no salts, metals)'!$K2556:$Y2556, "#N/A")=14,TRUE,FALSE))</f>
        <v>0</v>
      </c>
      <c r="T2565" t="b">
        <f>AND(COUNTIF('Master list(no salts, metals)'!T2556,"&lt;=1"),IF(COUNTIF('Master list(no salts, metals)'!$K2556:$Y2556, "#N/A")=14,TRUE,FALSE))</f>
        <v>0</v>
      </c>
      <c r="U2565" t="b">
        <f>AND(COUNTIF('Master list(no salts, metals)'!U2556,"&lt;=1"),IF(COUNTIF('Master list(no salts, metals)'!$K2556:$Y2556, "#N/A")=14,TRUE,FALSE))</f>
        <v>0</v>
      </c>
      <c r="V2565" t="b">
        <f>AND(COUNTIF('Master list(no salts, metals)'!V2556,"&lt;=1"),IF(COUNTIF('Master list(no salts, metals)'!$K2556:$Y2556, "#N/A")=14,TRUE,FALSE))</f>
        <v>0</v>
      </c>
      <c r="W2565" t="b">
        <f>AND(COUNTIF('Master list(no salts, metals)'!W2556,"&lt;=1"),IF(COUNTIF('Master list(no salts, metals)'!$K2556:$Y2556, "#N/A")=14,TRUE,FALSE))</f>
        <v>1</v>
      </c>
      <c r="X2565" t="b">
        <f>AND(COUNTIF('Master list(no salts, metals)'!X2556,"&lt;=1"),IF(COUNTIF('Master list(no salts, metals)'!$K2556:$Y2556, "#N/A")=14,TRUE,FALSE))</f>
        <v>0</v>
      </c>
      <c r="Y2565" t="b">
        <f>AND(COUNTIF('Master list(no salts, metals)'!Y2556,"&lt;=1"),IF(COUNTIF('Master list(no salts, metals)'!$K2556:$Y2556, "#N/A")=14,TRUE,FALSE))</f>
        <v>0</v>
      </c>
    </row>
    <row r="2566" spans="11:25" x14ac:dyDescent="0.25">
      <c r="K2566" t="b">
        <f>AND(COUNTIF('Master list(no salts, metals)'!K2557,"&lt;=1"),IF(COUNTIF('Master list(no salts, metals)'!$K2557:$Y2557, "#N/A")=14,TRUE,FALSE))</f>
        <v>0</v>
      </c>
      <c r="L2566" t="b">
        <f>AND(COUNTIF('Master list(no salts, metals)'!L2557,"&lt;=1"),IF(COUNTIF('Master list(no salts, metals)'!$K2557:$Y2557, "#N/A")=14,TRUE,FALSE))</f>
        <v>0</v>
      </c>
      <c r="M2566" t="b">
        <f>AND(COUNTIF('Master list(no salts, metals)'!M2557,"&lt;=1"),IF(COUNTIF('Master list(no salts, metals)'!$K2557:$Y2557, "#N/A")=14,TRUE,FALSE))</f>
        <v>0</v>
      </c>
      <c r="N2566" t="b">
        <f>AND(COUNTIF('Master list(no salts, metals)'!N2557,"&lt;=1"),IF(COUNTIF('Master list(no salts, metals)'!$K2557:$Y2557, "#N/A")=14,TRUE,FALSE))</f>
        <v>0</v>
      </c>
      <c r="O2566" t="b">
        <f>AND(COUNTIF('Master list(no salts, metals)'!O2557,"&lt;=1"),IF(COUNTIF('Master list(no salts, metals)'!$K2557:$Y2557, "#N/A")=14,TRUE,FALSE))</f>
        <v>0</v>
      </c>
      <c r="P2566" t="b">
        <f>AND(COUNTIF('Master list(no salts, metals)'!P2557,"&lt;=1"),IF(COUNTIF('Master list(no salts, metals)'!$K2557:$Y2557, "#N/A")=14,TRUE,FALSE))</f>
        <v>0</v>
      </c>
      <c r="Q2566" t="b">
        <f>AND(COUNTIF('Master list(no salts, metals)'!Q2557,"&lt;=1"),IF(COUNTIF('Master list(no salts, metals)'!$K2557:$Y2557, "#N/A")=14,TRUE,FALSE))</f>
        <v>0</v>
      </c>
      <c r="R2566" t="b">
        <f>AND(COUNTIF('Master list(no salts, metals)'!R2557,"&lt;=1"),IF(COUNTIF('Master list(no salts, metals)'!$K2557:$Y2557, "#N/A")=14,TRUE,FALSE))</f>
        <v>0</v>
      </c>
      <c r="S2566" t="b">
        <f>AND(COUNTIF('Master list(no salts, metals)'!S2557,"&lt;=1"),IF(COUNTIF('Master list(no salts, metals)'!$K2557:$Y2557, "#N/A")=14,TRUE,FALSE))</f>
        <v>0</v>
      </c>
      <c r="T2566" t="b">
        <f>AND(COUNTIF('Master list(no salts, metals)'!T2557,"&lt;=1"),IF(COUNTIF('Master list(no salts, metals)'!$K2557:$Y2557, "#N/A")=14,TRUE,FALSE))</f>
        <v>1</v>
      </c>
      <c r="U2566" t="b">
        <f>AND(COUNTIF('Master list(no salts, metals)'!U2557,"&lt;=1"),IF(COUNTIF('Master list(no salts, metals)'!$K2557:$Y2557, "#N/A")=14,TRUE,FALSE))</f>
        <v>0</v>
      </c>
      <c r="V2566" t="b">
        <f>AND(COUNTIF('Master list(no salts, metals)'!V2557,"&lt;=1"),IF(COUNTIF('Master list(no salts, metals)'!$K2557:$Y2557, "#N/A")=14,TRUE,FALSE))</f>
        <v>0</v>
      </c>
      <c r="W2566" t="b">
        <f>AND(COUNTIF('Master list(no salts, metals)'!W2557,"&lt;=1"),IF(COUNTIF('Master list(no salts, metals)'!$K2557:$Y2557, "#N/A")=14,TRUE,FALSE))</f>
        <v>0</v>
      </c>
      <c r="X2566" t="b">
        <f>AND(COUNTIF('Master list(no salts, metals)'!X2557,"&lt;=1"),IF(COUNTIF('Master list(no salts, metals)'!$K2557:$Y2557, "#N/A")=14,TRUE,FALSE))</f>
        <v>0</v>
      </c>
      <c r="Y2566" t="b">
        <f>AND(COUNTIF('Master list(no salts, metals)'!Y2557,"&lt;=1"),IF(COUNTIF('Master list(no salts, metals)'!$K2557:$Y2557, "#N/A")=14,TRUE,FALSE))</f>
        <v>0</v>
      </c>
    </row>
    <row r="2567" spans="11:25" x14ac:dyDescent="0.25">
      <c r="K2567" t="b">
        <f>AND(COUNTIF('Master list(no salts, metals)'!K2558,"&lt;=1"),IF(COUNTIF('Master list(no salts, metals)'!$K2558:$Y2558, "#N/A")=14,TRUE,FALSE))</f>
        <v>0</v>
      </c>
      <c r="L2567" t="b">
        <f>AND(COUNTIF('Master list(no salts, metals)'!L2558,"&lt;=1"),IF(COUNTIF('Master list(no salts, metals)'!$K2558:$Y2558, "#N/A")=14,TRUE,FALSE))</f>
        <v>0</v>
      </c>
      <c r="M2567" t="b">
        <f>AND(COUNTIF('Master list(no salts, metals)'!M2558,"&lt;=1"),IF(COUNTIF('Master list(no salts, metals)'!$K2558:$Y2558, "#N/A")=14,TRUE,FALSE))</f>
        <v>0</v>
      </c>
      <c r="N2567" t="b">
        <f>AND(COUNTIF('Master list(no salts, metals)'!N2558,"&lt;=1"),IF(COUNTIF('Master list(no salts, metals)'!$K2558:$Y2558, "#N/A")=14,TRUE,FALSE))</f>
        <v>0</v>
      </c>
      <c r="O2567" t="b">
        <f>AND(COUNTIF('Master list(no salts, metals)'!O2558,"&lt;=1"),IF(COUNTIF('Master list(no salts, metals)'!$K2558:$Y2558, "#N/A")=14,TRUE,FALSE))</f>
        <v>0</v>
      </c>
      <c r="P2567" t="b">
        <f>AND(COUNTIF('Master list(no salts, metals)'!P2558,"&lt;=1"),IF(COUNTIF('Master list(no salts, metals)'!$K2558:$Y2558, "#N/A")=14,TRUE,FALSE))</f>
        <v>0</v>
      </c>
      <c r="Q2567" t="b">
        <f>AND(COUNTIF('Master list(no salts, metals)'!Q2558,"&lt;=1"),IF(COUNTIF('Master list(no salts, metals)'!$K2558:$Y2558, "#N/A")=14,TRUE,FALSE))</f>
        <v>0</v>
      </c>
      <c r="R2567" t="b">
        <f>AND(COUNTIF('Master list(no salts, metals)'!R2558,"&lt;=1"),IF(COUNTIF('Master list(no salts, metals)'!$K2558:$Y2558, "#N/A")=14,TRUE,FALSE))</f>
        <v>0</v>
      </c>
      <c r="S2567" t="b">
        <f>AND(COUNTIF('Master list(no salts, metals)'!S2558,"&lt;=1"),IF(COUNTIF('Master list(no salts, metals)'!$K2558:$Y2558, "#N/A")=14,TRUE,FALSE))</f>
        <v>0</v>
      </c>
      <c r="T2567" t="b">
        <f>AND(COUNTIF('Master list(no salts, metals)'!T2558,"&lt;=1"),IF(COUNTIF('Master list(no salts, metals)'!$K2558:$Y2558, "#N/A")=14,TRUE,FALSE))</f>
        <v>0</v>
      </c>
      <c r="U2567" t="b">
        <f>AND(COUNTIF('Master list(no salts, metals)'!U2558,"&lt;=1"),IF(COUNTIF('Master list(no salts, metals)'!$K2558:$Y2558, "#N/A")=14,TRUE,FALSE))</f>
        <v>0</v>
      </c>
      <c r="V2567" t="b">
        <f>AND(COUNTIF('Master list(no salts, metals)'!V2558,"&lt;=1"),IF(COUNTIF('Master list(no salts, metals)'!$K2558:$Y2558, "#N/A")=14,TRUE,FALSE))</f>
        <v>0</v>
      </c>
      <c r="W2567" t="b">
        <f>AND(COUNTIF('Master list(no salts, metals)'!W2558,"&lt;=1"),IF(COUNTIF('Master list(no salts, metals)'!$K2558:$Y2558, "#N/A")=14,TRUE,FALSE))</f>
        <v>1</v>
      </c>
      <c r="X2567" t="b">
        <f>AND(COUNTIF('Master list(no salts, metals)'!X2558,"&lt;=1"),IF(COUNTIF('Master list(no salts, metals)'!$K2558:$Y2558, "#N/A")=14,TRUE,FALSE))</f>
        <v>0</v>
      </c>
      <c r="Y2567" t="b">
        <f>AND(COUNTIF('Master list(no salts, metals)'!Y2558,"&lt;=1"),IF(COUNTIF('Master list(no salts, metals)'!$K2558:$Y2558, "#N/A")=14,TRUE,FALSE))</f>
        <v>0</v>
      </c>
    </row>
    <row r="2568" spans="11:25" x14ac:dyDescent="0.25">
      <c r="K2568" t="b">
        <f>AND(COUNTIF('Master list(no salts, metals)'!K2559,"&lt;=1"),IF(COUNTIF('Master list(no salts, metals)'!$K2559:$Y2559, "#N/A")=14,TRUE,FALSE))</f>
        <v>0</v>
      </c>
      <c r="L2568" t="b">
        <f>AND(COUNTIF('Master list(no salts, metals)'!L2559,"&lt;=1"),IF(COUNTIF('Master list(no salts, metals)'!$K2559:$Y2559, "#N/A")=14,TRUE,FALSE))</f>
        <v>0</v>
      </c>
      <c r="M2568" t="b">
        <f>AND(COUNTIF('Master list(no salts, metals)'!M2559,"&lt;=1"),IF(COUNTIF('Master list(no salts, metals)'!$K2559:$Y2559, "#N/A")=14,TRUE,FALSE))</f>
        <v>0</v>
      </c>
      <c r="N2568" t="b">
        <f>AND(COUNTIF('Master list(no salts, metals)'!N2559,"&lt;=1"),IF(COUNTIF('Master list(no salts, metals)'!$K2559:$Y2559, "#N/A")=14,TRUE,FALSE))</f>
        <v>0</v>
      </c>
      <c r="O2568" t="b">
        <f>AND(COUNTIF('Master list(no salts, metals)'!O2559,"&lt;=1"),IF(COUNTIF('Master list(no salts, metals)'!$K2559:$Y2559, "#N/A")=14,TRUE,FALSE))</f>
        <v>0</v>
      </c>
      <c r="P2568" t="b">
        <f>AND(COUNTIF('Master list(no salts, metals)'!P2559,"&lt;=1"),IF(COUNTIF('Master list(no salts, metals)'!$K2559:$Y2559, "#N/A")=14,TRUE,FALSE))</f>
        <v>0</v>
      </c>
      <c r="Q2568" t="b">
        <f>AND(COUNTIF('Master list(no salts, metals)'!Q2559,"&lt;=1"),IF(COUNTIF('Master list(no salts, metals)'!$K2559:$Y2559, "#N/A")=14,TRUE,FALSE))</f>
        <v>0</v>
      </c>
      <c r="R2568" t="b">
        <f>AND(COUNTIF('Master list(no salts, metals)'!R2559,"&lt;=1"),IF(COUNTIF('Master list(no salts, metals)'!$K2559:$Y2559, "#N/A")=14,TRUE,FALSE))</f>
        <v>0</v>
      </c>
      <c r="S2568" t="b">
        <f>AND(COUNTIF('Master list(no salts, metals)'!S2559,"&lt;=1"),IF(COUNTIF('Master list(no salts, metals)'!$K2559:$Y2559, "#N/A")=14,TRUE,FALSE))</f>
        <v>0</v>
      </c>
      <c r="T2568" t="b">
        <f>AND(COUNTIF('Master list(no salts, metals)'!T2559,"&lt;=1"),IF(COUNTIF('Master list(no salts, metals)'!$K2559:$Y2559, "#N/A")=14,TRUE,FALSE))</f>
        <v>0</v>
      </c>
      <c r="U2568" t="b">
        <f>AND(COUNTIF('Master list(no salts, metals)'!U2559,"&lt;=1"),IF(COUNTIF('Master list(no salts, metals)'!$K2559:$Y2559, "#N/A")=14,TRUE,FALSE))</f>
        <v>0</v>
      </c>
      <c r="V2568" t="b">
        <f>AND(COUNTIF('Master list(no salts, metals)'!V2559,"&lt;=1"),IF(COUNTIF('Master list(no salts, metals)'!$K2559:$Y2559, "#N/A")=14,TRUE,FALSE))</f>
        <v>0</v>
      </c>
      <c r="W2568" t="b">
        <f>AND(COUNTIF('Master list(no salts, metals)'!W2559,"&lt;=1"),IF(COUNTIF('Master list(no salts, metals)'!$K2559:$Y2559, "#N/A")=14,TRUE,FALSE))</f>
        <v>1</v>
      </c>
      <c r="X2568" t="b">
        <f>AND(COUNTIF('Master list(no salts, metals)'!X2559,"&lt;=1"),IF(COUNTIF('Master list(no salts, metals)'!$K2559:$Y2559, "#N/A")=14,TRUE,FALSE))</f>
        <v>0</v>
      </c>
      <c r="Y2568" t="b">
        <f>AND(COUNTIF('Master list(no salts, metals)'!Y2559,"&lt;=1"),IF(COUNTIF('Master list(no salts, metals)'!$K2559:$Y2559, "#N/A")=14,TRUE,FALSE))</f>
        <v>0</v>
      </c>
    </row>
    <row r="2569" spans="11:25" x14ac:dyDescent="0.25">
      <c r="K2569" t="b">
        <f>AND(COUNTIF('Master list(no salts, metals)'!K2560,"&lt;=1"),IF(COUNTIF('Master list(no salts, metals)'!$K2560:$Y2560, "#N/A")=14,TRUE,FALSE))</f>
        <v>0</v>
      </c>
      <c r="L2569" t="b">
        <f>AND(COUNTIF('Master list(no salts, metals)'!L2560,"&lt;=1"),IF(COUNTIF('Master list(no salts, metals)'!$K2560:$Y2560, "#N/A")=14,TRUE,FALSE))</f>
        <v>0</v>
      </c>
      <c r="M2569" t="b">
        <f>AND(COUNTIF('Master list(no salts, metals)'!M2560,"&lt;=1"),IF(COUNTIF('Master list(no salts, metals)'!$K2560:$Y2560, "#N/A")=14,TRUE,FALSE))</f>
        <v>0</v>
      </c>
      <c r="N2569" t="b">
        <f>AND(COUNTIF('Master list(no salts, metals)'!N2560,"&lt;=1"),IF(COUNTIF('Master list(no salts, metals)'!$K2560:$Y2560, "#N/A")=14,TRUE,FALSE))</f>
        <v>0</v>
      </c>
      <c r="O2569" t="b">
        <f>AND(COUNTIF('Master list(no salts, metals)'!O2560,"&lt;=1"),IF(COUNTIF('Master list(no salts, metals)'!$K2560:$Y2560, "#N/A")=14,TRUE,FALSE))</f>
        <v>0</v>
      </c>
      <c r="P2569" t="b">
        <f>AND(COUNTIF('Master list(no salts, metals)'!P2560,"&lt;=1"),IF(COUNTIF('Master list(no salts, metals)'!$K2560:$Y2560, "#N/A")=14,TRUE,FALSE))</f>
        <v>0</v>
      </c>
      <c r="Q2569" t="b">
        <f>AND(COUNTIF('Master list(no salts, metals)'!Q2560,"&lt;=1"),IF(COUNTIF('Master list(no salts, metals)'!$K2560:$Y2560, "#N/A")=14,TRUE,FALSE))</f>
        <v>0</v>
      </c>
      <c r="R2569" t="b">
        <f>AND(COUNTIF('Master list(no salts, metals)'!R2560,"&lt;=1"),IF(COUNTIF('Master list(no salts, metals)'!$K2560:$Y2560, "#N/A")=14,TRUE,FALSE))</f>
        <v>0</v>
      </c>
      <c r="S2569" t="b">
        <f>AND(COUNTIF('Master list(no salts, metals)'!S2560,"&lt;=1"),IF(COUNTIF('Master list(no salts, metals)'!$K2560:$Y2560, "#N/A")=14,TRUE,FALSE))</f>
        <v>0</v>
      </c>
      <c r="T2569" t="b">
        <f>AND(COUNTIF('Master list(no salts, metals)'!T2560,"&lt;=1"),IF(COUNTIF('Master list(no salts, metals)'!$K2560:$Y2560, "#N/A")=14,TRUE,FALSE))</f>
        <v>0</v>
      </c>
      <c r="U2569" t="b">
        <f>AND(COUNTIF('Master list(no salts, metals)'!U2560,"&lt;=1"),IF(COUNTIF('Master list(no salts, metals)'!$K2560:$Y2560, "#N/A")=14,TRUE,FALSE))</f>
        <v>0</v>
      </c>
      <c r="V2569" t="b">
        <f>AND(COUNTIF('Master list(no salts, metals)'!V2560,"&lt;=1"),IF(COUNTIF('Master list(no salts, metals)'!$K2560:$Y2560, "#N/A")=14,TRUE,FALSE))</f>
        <v>0</v>
      </c>
      <c r="W2569" t="b">
        <f>AND(COUNTIF('Master list(no salts, metals)'!W2560,"&lt;=1"),IF(COUNTIF('Master list(no salts, metals)'!$K2560:$Y2560, "#N/A")=14,TRUE,FALSE))</f>
        <v>0</v>
      </c>
      <c r="X2569" t="b">
        <f>AND(COUNTIF('Master list(no salts, metals)'!X2560,"&lt;=1"),IF(COUNTIF('Master list(no salts, metals)'!$K2560:$Y2560, "#N/A")=14,TRUE,FALSE))</f>
        <v>0</v>
      </c>
      <c r="Y2569" t="b">
        <f>AND(COUNTIF('Master list(no salts, metals)'!Y2560,"&lt;=1"),IF(COUNTIF('Master list(no salts, metals)'!$K2560:$Y2560, "#N/A")=14,TRUE,FALSE))</f>
        <v>1</v>
      </c>
    </row>
    <row r="2570" spans="11:25" x14ac:dyDescent="0.25">
      <c r="K2570" t="b">
        <f>AND(COUNTIF('Master list(no salts, metals)'!K2561,"&lt;=1"),IF(COUNTIF('Master list(no salts, metals)'!$K2561:$Y2561, "#N/A")=14,TRUE,FALSE))</f>
        <v>0</v>
      </c>
      <c r="L2570" t="b">
        <f>AND(COUNTIF('Master list(no salts, metals)'!L2561,"&lt;=1"),IF(COUNTIF('Master list(no salts, metals)'!$K2561:$Y2561, "#N/A")=14,TRUE,FALSE))</f>
        <v>0</v>
      </c>
      <c r="M2570" t="b">
        <f>AND(COUNTIF('Master list(no salts, metals)'!M2561,"&lt;=1"),IF(COUNTIF('Master list(no salts, metals)'!$K2561:$Y2561, "#N/A")=14,TRUE,FALSE))</f>
        <v>0</v>
      </c>
      <c r="N2570" t="b">
        <f>AND(COUNTIF('Master list(no salts, metals)'!N2561,"&lt;=1"),IF(COUNTIF('Master list(no salts, metals)'!$K2561:$Y2561, "#N/A")=14,TRUE,FALSE))</f>
        <v>0</v>
      </c>
      <c r="O2570" t="b">
        <f>AND(COUNTIF('Master list(no salts, metals)'!O2561,"&lt;=1"),IF(COUNTIF('Master list(no salts, metals)'!$K2561:$Y2561, "#N/A")=14,TRUE,FALSE))</f>
        <v>0</v>
      </c>
      <c r="P2570" t="b">
        <f>AND(COUNTIF('Master list(no salts, metals)'!P2561,"&lt;=1"),IF(COUNTIF('Master list(no salts, metals)'!$K2561:$Y2561, "#N/A")=14,TRUE,FALSE))</f>
        <v>0</v>
      </c>
      <c r="Q2570" t="b">
        <f>AND(COUNTIF('Master list(no salts, metals)'!Q2561,"&lt;=1"),IF(COUNTIF('Master list(no salts, metals)'!$K2561:$Y2561, "#N/A")=14,TRUE,FALSE))</f>
        <v>0</v>
      </c>
      <c r="R2570" t="b">
        <f>AND(COUNTIF('Master list(no salts, metals)'!R2561,"&lt;=1"),IF(COUNTIF('Master list(no salts, metals)'!$K2561:$Y2561, "#N/A")=14,TRUE,FALSE))</f>
        <v>0</v>
      </c>
      <c r="S2570" t="b">
        <f>AND(COUNTIF('Master list(no salts, metals)'!S2561,"&lt;=1"),IF(COUNTIF('Master list(no salts, metals)'!$K2561:$Y2561, "#N/A")=14,TRUE,FALSE))</f>
        <v>0</v>
      </c>
      <c r="T2570" t="b">
        <f>AND(COUNTIF('Master list(no salts, metals)'!T2561,"&lt;=1"),IF(COUNTIF('Master list(no salts, metals)'!$K2561:$Y2561, "#N/A")=14,TRUE,FALSE))</f>
        <v>0</v>
      </c>
      <c r="U2570" t="b">
        <f>AND(COUNTIF('Master list(no salts, metals)'!U2561,"&lt;=1"),IF(COUNTIF('Master list(no salts, metals)'!$K2561:$Y2561, "#N/A")=14,TRUE,FALSE))</f>
        <v>0</v>
      </c>
      <c r="V2570" t="b">
        <f>AND(COUNTIF('Master list(no salts, metals)'!V2561,"&lt;=1"),IF(COUNTIF('Master list(no salts, metals)'!$K2561:$Y2561, "#N/A")=14,TRUE,FALSE))</f>
        <v>0</v>
      </c>
      <c r="W2570" t="b">
        <f>AND(COUNTIF('Master list(no salts, metals)'!W2561,"&lt;=1"),IF(COUNTIF('Master list(no salts, metals)'!$K2561:$Y2561, "#N/A")=14,TRUE,FALSE))</f>
        <v>0</v>
      </c>
      <c r="X2570" t="b">
        <f>AND(COUNTIF('Master list(no salts, metals)'!X2561,"&lt;=1"),IF(COUNTIF('Master list(no salts, metals)'!$K2561:$Y2561, "#N/A")=14,TRUE,FALSE))</f>
        <v>0</v>
      </c>
      <c r="Y2570" t="b">
        <f>AND(COUNTIF('Master list(no salts, metals)'!Y2561,"&lt;=1"),IF(COUNTIF('Master list(no salts, metals)'!$K2561:$Y2561, "#N/A")=14,TRUE,FALSE))</f>
        <v>1</v>
      </c>
    </row>
    <row r="2571" spans="11:25" x14ac:dyDescent="0.25">
      <c r="K2571" t="b">
        <f>AND(COUNTIF('Master list(no salts, metals)'!K2562,"&lt;=1"),IF(COUNTIF('Master list(no salts, metals)'!$K2562:$Y2562, "#N/A")=14,TRUE,FALSE))</f>
        <v>0</v>
      </c>
      <c r="L2571" t="b">
        <f>AND(COUNTIF('Master list(no salts, metals)'!L2562,"&lt;=1"),IF(COUNTIF('Master list(no salts, metals)'!$K2562:$Y2562, "#N/A")=14,TRUE,FALSE))</f>
        <v>0</v>
      </c>
      <c r="M2571" t="b">
        <f>AND(COUNTIF('Master list(no salts, metals)'!M2562,"&lt;=1"),IF(COUNTIF('Master list(no salts, metals)'!$K2562:$Y2562, "#N/A")=14,TRUE,FALSE))</f>
        <v>0</v>
      </c>
      <c r="N2571" t="b">
        <f>AND(COUNTIF('Master list(no salts, metals)'!N2562,"&lt;=1"),IF(COUNTIF('Master list(no salts, metals)'!$K2562:$Y2562, "#N/A")=14,TRUE,FALSE))</f>
        <v>0</v>
      </c>
      <c r="O2571" t="b">
        <f>AND(COUNTIF('Master list(no salts, metals)'!O2562,"&lt;=1"),IF(COUNTIF('Master list(no salts, metals)'!$K2562:$Y2562, "#N/A")=14,TRUE,FALSE))</f>
        <v>0</v>
      </c>
      <c r="P2571" t="b">
        <f>AND(COUNTIF('Master list(no salts, metals)'!P2562,"&lt;=1"),IF(COUNTIF('Master list(no salts, metals)'!$K2562:$Y2562, "#N/A")=14,TRUE,FALSE))</f>
        <v>0</v>
      </c>
      <c r="Q2571" t="b">
        <f>AND(COUNTIF('Master list(no salts, metals)'!Q2562,"&lt;=1"),IF(COUNTIF('Master list(no salts, metals)'!$K2562:$Y2562, "#N/A")=14,TRUE,FALSE))</f>
        <v>0</v>
      </c>
      <c r="R2571" t="b">
        <f>AND(COUNTIF('Master list(no salts, metals)'!R2562,"&lt;=1"),IF(COUNTIF('Master list(no salts, metals)'!$K2562:$Y2562, "#N/A")=14,TRUE,FALSE))</f>
        <v>0</v>
      </c>
      <c r="S2571" t="b">
        <f>AND(COUNTIF('Master list(no salts, metals)'!S2562,"&lt;=1"),IF(COUNTIF('Master list(no salts, metals)'!$K2562:$Y2562, "#N/A")=14,TRUE,FALSE))</f>
        <v>0</v>
      </c>
      <c r="T2571" t="b">
        <f>AND(COUNTIF('Master list(no salts, metals)'!T2562,"&lt;=1"),IF(COUNTIF('Master list(no salts, metals)'!$K2562:$Y2562, "#N/A")=14,TRUE,FALSE))</f>
        <v>0</v>
      </c>
      <c r="U2571" t="b">
        <f>AND(COUNTIF('Master list(no salts, metals)'!U2562,"&lt;=1"),IF(COUNTIF('Master list(no salts, metals)'!$K2562:$Y2562, "#N/A")=14,TRUE,FALSE))</f>
        <v>0</v>
      </c>
      <c r="V2571" t="b">
        <f>AND(COUNTIF('Master list(no salts, metals)'!V2562,"&lt;=1"),IF(COUNTIF('Master list(no salts, metals)'!$K2562:$Y2562, "#N/A")=14,TRUE,FALSE))</f>
        <v>0</v>
      </c>
      <c r="W2571" t="b">
        <f>AND(COUNTIF('Master list(no salts, metals)'!W2562,"&lt;=1"),IF(COUNTIF('Master list(no salts, metals)'!$K2562:$Y2562, "#N/A")=14,TRUE,FALSE))</f>
        <v>1</v>
      </c>
      <c r="X2571" t="b">
        <f>AND(COUNTIF('Master list(no salts, metals)'!X2562,"&lt;=1"),IF(COUNTIF('Master list(no salts, metals)'!$K2562:$Y2562, "#N/A")=14,TRUE,FALSE))</f>
        <v>0</v>
      </c>
      <c r="Y2571" t="b">
        <f>AND(COUNTIF('Master list(no salts, metals)'!Y2562,"&lt;=1"),IF(COUNTIF('Master list(no salts, metals)'!$K2562:$Y2562, "#N/A")=14,TRUE,FALSE))</f>
        <v>0</v>
      </c>
    </row>
    <row r="2572" spans="11:25" x14ac:dyDescent="0.25">
      <c r="K2572" t="b">
        <f>AND(COUNTIF('Master list(no salts, metals)'!K2563,"&lt;=1"),IF(COUNTIF('Master list(no salts, metals)'!$K2563:$Y2563, "#N/A")=14,TRUE,FALSE))</f>
        <v>0</v>
      </c>
      <c r="L2572" t="b">
        <f>AND(COUNTIF('Master list(no salts, metals)'!L2563,"&lt;=1"),IF(COUNTIF('Master list(no salts, metals)'!$K2563:$Y2563, "#N/A")=14,TRUE,FALSE))</f>
        <v>0</v>
      </c>
      <c r="M2572" t="b">
        <f>AND(COUNTIF('Master list(no salts, metals)'!M2563,"&lt;=1"),IF(COUNTIF('Master list(no salts, metals)'!$K2563:$Y2563, "#N/A")=14,TRUE,FALSE))</f>
        <v>0</v>
      </c>
      <c r="N2572" t="b">
        <f>AND(COUNTIF('Master list(no salts, metals)'!N2563,"&lt;=1"),IF(COUNTIF('Master list(no salts, metals)'!$K2563:$Y2563, "#N/A")=14,TRUE,FALSE))</f>
        <v>0</v>
      </c>
      <c r="O2572" t="b">
        <f>AND(COUNTIF('Master list(no salts, metals)'!O2563,"&lt;=1"),IF(COUNTIF('Master list(no salts, metals)'!$K2563:$Y2563, "#N/A")=14,TRUE,FALSE))</f>
        <v>0</v>
      </c>
      <c r="P2572" t="b">
        <f>AND(COUNTIF('Master list(no salts, metals)'!P2563,"&lt;=1"),IF(COUNTIF('Master list(no salts, metals)'!$K2563:$Y2563, "#N/A")=14,TRUE,FALSE))</f>
        <v>0</v>
      </c>
      <c r="Q2572" t="b">
        <f>AND(COUNTIF('Master list(no salts, metals)'!Q2563,"&lt;=1"),IF(COUNTIF('Master list(no salts, metals)'!$K2563:$Y2563, "#N/A")=14,TRUE,FALSE))</f>
        <v>0</v>
      </c>
      <c r="R2572" t="b">
        <f>AND(COUNTIF('Master list(no salts, metals)'!R2563,"&lt;=1"),IF(COUNTIF('Master list(no salts, metals)'!$K2563:$Y2563, "#N/A")=14,TRUE,FALSE))</f>
        <v>0</v>
      </c>
      <c r="S2572" t="b">
        <f>AND(COUNTIF('Master list(no salts, metals)'!S2563,"&lt;=1"),IF(COUNTIF('Master list(no salts, metals)'!$K2563:$Y2563, "#N/A")=14,TRUE,FALSE))</f>
        <v>0</v>
      </c>
      <c r="T2572" t="b">
        <f>AND(COUNTIF('Master list(no salts, metals)'!T2563,"&lt;=1"),IF(COUNTIF('Master list(no salts, metals)'!$K2563:$Y2563, "#N/A")=14,TRUE,FALSE))</f>
        <v>0</v>
      </c>
      <c r="U2572" t="b">
        <f>AND(COUNTIF('Master list(no salts, metals)'!U2563,"&lt;=1"),IF(COUNTIF('Master list(no salts, metals)'!$K2563:$Y2563, "#N/A")=14,TRUE,FALSE))</f>
        <v>0</v>
      </c>
      <c r="V2572" t="b">
        <f>AND(COUNTIF('Master list(no salts, metals)'!V2563,"&lt;=1"),IF(COUNTIF('Master list(no salts, metals)'!$K2563:$Y2563, "#N/A")=14,TRUE,FALSE))</f>
        <v>0</v>
      </c>
      <c r="W2572" t="b">
        <f>AND(COUNTIF('Master list(no salts, metals)'!W2563,"&lt;=1"),IF(COUNTIF('Master list(no salts, metals)'!$K2563:$Y2563, "#N/A")=14,TRUE,FALSE))</f>
        <v>1</v>
      </c>
      <c r="X2572" t="b">
        <f>AND(COUNTIF('Master list(no salts, metals)'!X2563,"&lt;=1"),IF(COUNTIF('Master list(no salts, metals)'!$K2563:$Y2563, "#N/A")=14,TRUE,FALSE))</f>
        <v>0</v>
      </c>
      <c r="Y2572" t="b">
        <f>AND(COUNTIF('Master list(no salts, metals)'!Y2563,"&lt;=1"),IF(COUNTIF('Master list(no salts, metals)'!$K2563:$Y2563, "#N/A")=14,TRUE,FALSE))</f>
        <v>0</v>
      </c>
    </row>
    <row r="2573" spans="11:25" x14ac:dyDescent="0.25">
      <c r="K2573" t="b">
        <f>AND(COUNTIF('Master list(no salts, metals)'!K2564,"&lt;=1"),IF(COUNTIF('Master list(no salts, metals)'!$K2564:$Y2564, "#N/A")=14,TRUE,FALSE))</f>
        <v>0</v>
      </c>
      <c r="L2573" t="b">
        <f>AND(COUNTIF('Master list(no salts, metals)'!L2564,"&lt;=1"),IF(COUNTIF('Master list(no salts, metals)'!$K2564:$Y2564, "#N/A")=14,TRUE,FALSE))</f>
        <v>0</v>
      </c>
      <c r="M2573" t="b">
        <f>AND(COUNTIF('Master list(no salts, metals)'!M2564,"&lt;=1"),IF(COUNTIF('Master list(no salts, metals)'!$K2564:$Y2564, "#N/A")=14,TRUE,FALSE))</f>
        <v>0</v>
      </c>
      <c r="N2573" t="b">
        <f>AND(COUNTIF('Master list(no salts, metals)'!N2564,"&lt;=1"),IF(COUNTIF('Master list(no salts, metals)'!$K2564:$Y2564, "#N/A")=14,TRUE,FALSE))</f>
        <v>0</v>
      </c>
      <c r="O2573" t="b">
        <f>AND(COUNTIF('Master list(no salts, metals)'!O2564,"&lt;=1"),IF(COUNTIF('Master list(no salts, metals)'!$K2564:$Y2564, "#N/A")=14,TRUE,FALSE))</f>
        <v>0</v>
      </c>
      <c r="P2573" t="b">
        <f>AND(COUNTIF('Master list(no salts, metals)'!P2564,"&lt;=1"),IF(COUNTIF('Master list(no salts, metals)'!$K2564:$Y2564, "#N/A")=14,TRUE,FALSE))</f>
        <v>0</v>
      </c>
      <c r="Q2573" t="b">
        <f>AND(COUNTIF('Master list(no salts, metals)'!Q2564,"&lt;=1"),IF(COUNTIF('Master list(no salts, metals)'!$K2564:$Y2564, "#N/A")=14,TRUE,FALSE))</f>
        <v>0</v>
      </c>
      <c r="R2573" t="b">
        <f>AND(COUNTIF('Master list(no salts, metals)'!R2564,"&lt;=1"),IF(COUNTIF('Master list(no salts, metals)'!$K2564:$Y2564, "#N/A")=14,TRUE,FALSE))</f>
        <v>0</v>
      </c>
      <c r="S2573" t="b">
        <f>AND(COUNTIF('Master list(no salts, metals)'!S2564,"&lt;=1"),IF(COUNTIF('Master list(no salts, metals)'!$K2564:$Y2564, "#N/A")=14,TRUE,FALSE))</f>
        <v>0</v>
      </c>
      <c r="T2573" t="b">
        <f>AND(COUNTIF('Master list(no salts, metals)'!T2564,"&lt;=1"),IF(COUNTIF('Master list(no salts, metals)'!$K2564:$Y2564, "#N/A")=14,TRUE,FALSE))</f>
        <v>0</v>
      </c>
      <c r="U2573" t="b">
        <f>AND(COUNTIF('Master list(no salts, metals)'!U2564,"&lt;=1"),IF(COUNTIF('Master list(no salts, metals)'!$K2564:$Y2564, "#N/A")=14,TRUE,FALSE))</f>
        <v>0</v>
      </c>
      <c r="V2573" t="b">
        <f>AND(COUNTIF('Master list(no salts, metals)'!V2564,"&lt;=1"),IF(COUNTIF('Master list(no salts, metals)'!$K2564:$Y2564, "#N/A")=14,TRUE,FALSE))</f>
        <v>0</v>
      </c>
      <c r="W2573" t="b">
        <f>AND(COUNTIF('Master list(no salts, metals)'!W2564,"&lt;=1"),IF(COUNTIF('Master list(no salts, metals)'!$K2564:$Y2564, "#N/A")=14,TRUE,FALSE))</f>
        <v>1</v>
      </c>
      <c r="X2573" t="b">
        <f>AND(COUNTIF('Master list(no salts, metals)'!X2564,"&lt;=1"),IF(COUNTIF('Master list(no salts, metals)'!$K2564:$Y2564, "#N/A")=14,TRUE,FALSE))</f>
        <v>0</v>
      </c>
      <c r="Y2573" t="b">
        <f>AND(COUNTIF('Master list(no salts, metals)'!Y2564,"&lt;=1"),IF(COUNTIF('Master list(no salts, metals)'!$K2564:$Y2564, "#N/A")=14,TRUE,FALSE))</f>
        <v>0</v>
      </c>
    </row>
    <row r="2574" spans="11:25" x14ac:dyDescent="0.25">
      <c r="K2574" t="b">
        <f>AND(COUNTIF('Master list(no salts, metals)'!K2565,"&lt;=1"),IF(COUNTIF('Master list(no salts, metals)'!$K2565:$Y2565, "#N/A")=14,TRUE,FALSE))</f>
        <v>0</v>
      </c>
      <c r="L2574" t="b">
        <f>AND(COUNTIF('Master list(no salts, metals)'!L2565,"&lt;=1"),IF(COUNTIF('Master list(no salts, metals)'!$K2565:$Y2565, "#N/A")=14,TRUE,FALSE))</f>
        <v>0</v>
      </c>
      <c r="M2574" t="b">
        <f>AND(COUNTIF('Master list(no salts, metals)'!M2565,"&lt;=1"),IF(COUNTIF('Master list(no salts, metals)'!$K2565:$Y2565, "#N/A")=14,TRUE,FALSE))</f>
        <v>0</v>
      </c>
      <c r="N2574" t="b">
        <f>AND(COUNTIF('Master list(no salts, metals)'!N2565,"&lt;=1"),IF(COUNTIF('Master list(no salts, metals)'!$K2565:$Y2565, "#N/A")=14,TRUE,FALSE))</f>
        <v>0</v>
      </c>
      <c r="O2574" t="b">
        <f>AND(COUNTIF('Master list(no salts, metals)'!O2565,"&lt;=1"),IF(COUNTIF('Master list(no salts, metals)'!$K2565:$Y2565, "#N/A")=14,TRUE,FALSE))</f>
        <v>0</v>
      </c>
      <c r="P2574" t="b">
        <f>AND(COUNTIF('Master list(no salts, metals)'!P2565,"&lt;=1"),IF(COUNTIF('Master list(no salts, metals)'!$K2565:$Y2565, "#N/A")=14,TRUE,FALSE))</f>
        <v>0</v>
      </c>
      <c r="Q2574" t="b">
        <f>AND(COUNTIF('Master list(no salts, metals)'!Q2565,"&lt;=1"),IF(COUNTIF('Master list(no salts, metals)'!$K2565:$Y2565, "#N/A")=14,TRUE,FALSE))</f>
        <v>0</v>
      </c>
      <c r="R2574" t="b">
        <f>AND(COUNTIF('Master list(no salts, metals)'!R2565,"&lt;=1"),IF(COUNTIF('Master list(no salts, metals)'!$K2565:$Y2565, "#N/A")=14,TRUE,FALSE))</f>
        <v>0</v>
      </c>
      <c r="S2574" t="b">
        <f>AND(COUNTIF('Master list(no salts, metals)'!S2565,"&lt;=1"),IF(COUNTIF('Master list(no salts, metals)'!$K2565:$Y2565, "#N/A")=14,TRUE,FALSE))</f>
        <v>0</v>
      </c>
      <c r="T2574" t="b">
        <f>AND(COUNTIF('Master list(no salts, metals)'!T2565,"&lt;=1"),IF(COUNTIF('Master list(no salts, metals)'!$K2565:$Y2565, "#N/A")=14,TRUE,FALSE))</f>
        <v>0</v>
      </c>
      <c r="U2574" t="b">
        <f>AND(COUNTIF('Master list(no salts, metals)'!U2565,"&lt;=1"),IF(COUNTIF('Master list(no salts, metals)'!$K2565:$Y2565, "#N/A")=14,TRUE,FALSE))</f>
        <v>0</v>
      </c>
      <c r="V2574" t="b">
        <f>AND(COUNTIF('Master list(no salts, metals)'!V2565,"&lt;=1"),IF(COUNTIF('Master list(no salts, metals)'!$K2565:$Y2565, "#N/A")=14,TRUE,FALSE))</f>
        <v>0</v>
      </c>
      <c r="W2574" t="b">
        <f>AND(COUNTIF('Master list(no salts, metals)'!W2565,"&lt;=1"),IF(COUNTIF('Master list(no salts, metals)'!$K2565:$Y2565, "#N/A")=14,TRUE,FALSE))</f>
        <v>1</v>
      </c>
      <c r="X2574" t="b">
        <f>AND(COUNTIF('Master list(no salts, metals)'!X2565,"&lt;=1"),IF(COUNTIF('Master list(no salts, metals)'!$K2565:$Y2565, "#N/A")=14,TRUE,FALSE))</f>
        <v>0</v>
      </c>
      <c r="Y2574" t="b">
        <f>AND(COUNTIF('Master list(no salts, metals)'!Y2565,"&lt;=1"),IF(COUNTIF('Master list(no salts, metals)'!$K2565:$Y2565, "#N/A")=14,TRUE,FALSE))</f>
        <v>0</v>
      </c>
    </row>
    <row r="2575" spans="11:25" x14ac:dyDescent="0.25">
      <c r="K2575" t="b">
        <f>AND(COUNTIF('Master list(no salts, metals)'!K2566,"&lt;=1"),IF(COUNTIF('Master list(no salts, metals)'!$K2566:$Y2566, "#N/A")=14,TRUE,FALSE))</f>
        <v>0</v>
      </c>
      <c r="L2575" t="b">
        <f>AND(COUNTIF('Master list(no salts, metals)'!L2566,"&lt;=1"),IF(COUNTIF('Master list(no salts, metals)'!$K2566:$Y2566, "#N/A")=14,TRUE,FALSE))</f>
        <v>0</v>
      </c>
      <c r="M2575" t="b">
        <f>AND(COUNTIF('Master list(no salts, metals)'!M2566,"&lt;=1"),IF(COUNTIF('Master list(no salts, metals)'!$K2566:$Y2566, "#N/A")=14,TRUE,FALSE))</f>
        <v>0</v>
      </c>
      <c r="N2575" t="b">
        <f>AND(COUNTIF('Master list(no salts, metals)'!N2566,"&lt;=1"),IF(COUNTIF('Master list(no salts, metals)'!$K2566:$Y2566, "#N/A")=14,TRUE,FALSE))</f>
        <v>0</v>
      </c>
      <c r="O2575" t="b">
        <f>AND(COUNTIF('Master list(no salts, metals)'!O2566,"&lt;=1"),IF(COUNTIF('Master list(no salts, metals)'!$K2566:$Y2566, "#N/A")=14,TRUE,FALSE))</f>
        <v>0</v>
      </c>
      <c r="P2575" t="b">
        <f>AND(COUNTIF('Master list(no salts, metals)'!P2566,"&lt;=1"),IF(COUNTIF('Master list(no salts, metals)'!$K2566:$Y2566, "#N/A")=14,TRUE,FALSE))</f>
        <v>0</v>
      </c>
      <c r="Q2575" t="b">
        <f>AND(COUNTIF('Master list(no salts, metals)'!Q2566,"&lt;=1"),IF(COUNTIF('Master list(no salts, metals)'!$K2566:$Y2566, "#N/A")=14,TRUE,FALSE))</f>
        <v>0</v>
      </c>
      <c r="R2575" t="b">
        <f>AND(COUNTIF('Master list(no salts, metals)'!R2566,"&lt;=1"),IF(COUNTIF('Master list(no salts, metals)'!$K2566:$Y2566, "#N/A")=14,TRUE,FALSE))</f>
        <v>0</v>
      </c>
      <c r="S2575" t="b">
        <f>AND(COUNTIF('Master list(no salts, metals)'!S2566,"&lt;=1"),IF(COUNTIF('Master list(no salts, metals)'!$K2566:$Y2566, "#N/A")=14,TRUE,FALSE))</f>
        <v>0</v>
      </c>
      <c r="T2575" t="b">
        <f>AND(COUNTIF('Master list(no salts, metals)'!T2566,"&lt;=1"),IF(COUNTIF('Master list(no salts, metals)'!$K2566:$Y2566, "#N/A")=14,TRUE,FALSE))</f>
        <v>0</v>
      </c>
      <c r="U2575" t="b">
        <f>AND(COUNTIF('Master list(no salts, metals)'!U2566,"&lt;=1"),IF(COUNTIF('Master list(no salts, metals)'!$K2566:$Y2566, "#N/A")=14,TRUE,FALSE))</f>
        <v>0</v>
      </c>
      <c r="V2575" t="b">
        <f>AND(COUNTIF('Master list(no salts, metals)'!V2566,"&lt;=1"),IF(COUNTIF('Master list(no salts, metals)'!$K2566:$Y2566, "#N/A")=14,TRUE,FALSE))</f>
        <v>0</v>
      </c>
      <c r="W2575" t="b">
        <f>AND(COUNTIF('Master list(no salts, metals)'!W2566,"&lt;=1"),IF(COUNTIF('Master list(no salts, metals)'!$K2566:$Y2566, "#N/A")=14,TRUE,FALSE))</f>
        <v>0</v>
      </c>
      <c r="X2575" t="b">
        <f>AND(COUNTIF('Master list(no salts, metals)'!X2566,"&lt;=1"),IF(COUNTIF('Master list(no salts, metals)'!$K2566:$Y2566, "#N/A")=14,TRUE,FALSE))</f>
        <v>0</v>
      </c>
      <c r="Y2575" t="b">
        <f>AND(COUNTIF('Master list(no salts, metals)'!Y2566,"&lt;=1"),IF(COUNTIF('Master list(no salts, metals)'!$K2566:$Y2566, "#N/A")=14,TRUE,FALSE))</f>
        <v>0</v>
      </c>
    </row>
    <row r="2576" spans="11:25" x14ac:dyDescent="0.25">
      <c r="K2576" t="b">
        <f>AND(COUNTIF('Master list(no salts, metals)'!K2567,"&lt;=1"),IF(COUNTIF('Master list(no salts, metals)'!$K2567:$Y2567, "#N/A")=14,TRUE,FALSE))</f>
        <v>0</v>
      </c>
      <c r="L2576" t="b">
        <f>AND(COUNTIF('Master list(no salts, metals)'!L2567,"&lt;=1"),IF(COUNTIF('Master list(no salts, metals)'!$K2567:$Y2567, "#N/A")=14,TRUE,FALSE))</f>
        <v>0</v>
      </c>
      <c r="M2576" t="b">
        <f>AND(COUNTIF('Master list(no salts, metals)'!M2567,"&lt;=1"),IF(COUNTIF('Master list(no salts, metals)'!$K2567:$Y2567, "#N/A")=14,TRUE,FALSE))</f>
        <v>0</v>
      </c>
      <c r="N2576" t="b">
        <f>AND(COUNTIF('Master list(no salts, metals)'!N2567,"&lt;=1"),IF(COUNTIF('Master list(no salts, metals)'!$K2567:$Y2567, "#N/A")=14,TRUE,FALSE))</f>
        <v>0</v>
      </c>
      <c r="O2576" t="b">
        <f>AND(COUNTIF('Master list(no salts, metals)'!O2567,"&lt;=1"),IF(COUNTIF('Master list(no salts, metals)'!$K2567:$Y2567, "#N/A")=14,TRUE,FALSE))</f>
        <v>0</v>
      </c>
      <c r="P2576" t="b">
        <f>AND(COUNTIF('Master list(no salts, metals)'!P2567,"&lt;=1"),IF(COUNTIF('Master list(no salts, metals)'!$K2567:$Y2567, "#N/A")=14,TRUE,FALSE))</f>
        <v>0</v>
      </c>
      <c r="Q2576" t="b">
        <f>AND(COUNTIF('Master list(no salts, metals)'!Q2567,"&lt;=1"),IF(COUNTIF('Master list(no salts, metals)'!$K2567:$Y2567, "#N/A")=14,TRUE,FALSE))</f>
        <v>0</v>
      </c>
      <c r="R2576" t="b">
        <f>AND(COUNTIF('Master list(no salts, metals)'!R2567,"&lt;=1"),IF(COUNTIF('Master list(no salts, metals)'!$K2567:$Y2567, "#N/A")=14,TRUE,FALSE))</f>
        <v>0</v>
      </c>
      <c r="S2576" t="b">
        <f>AND(COUNTIF('Master list(no salts, metals)'!S2567,"&lt;=1"),IF(COUNTIF('Master list(no salts, metals)'!$K2567:$Y2567, "#N/A")=14,TRUE,FALSE))</f>
        <v>0</v>
      </c>
      <c r="T2576" t="b">
        <f>AND(COUNTIF('Master list(no salts, metals)'!T2567,"&lt;=1"),IF(COUNTIF('Master list(no salts, metals)'!$K2567:$Y2567, "#N/A")=14,TRUE,FALSE))</f>
        <v>0</v>
      </c>
      <c r="U2576" t="b">
        <f>AND(COUNTIF('Master list(no salts, metals)'!U2567,"&lt;=1"),IF(COUNTIF('Master list(no salts, metals)'!$K2567:$Y2567, "#N/A")=14,TRUE,FALSE))</f>
        <v>0</v>
      </c>
      <c r="V2576" t="b">
        <f>AND(COUNTIF('Master list(no salts, metals)'!V2567,"&lt;=1"),IF(COUNTIF('Master list(no salts, metals)'!$K2567:$Y2567, "#N/A")=14,TRUE,FALSE))</f>
        <v>0</v>
      </c>
      <c r="W2576" t="b">
        <f>AND(COUNTIF('Master list(no salts, metals)'!W2567,"&lt;=1"),IF(COUNTIF('Master list(no salts, metals)'!$K2567:$Y2567, "#N/A")=14,TRUE,FALSE))</f>
        <v>0</v>
      </c>
      <c r="X2576" t="b">
        <f>AND(COUNTIF('Master list(no salts, metals)'!X2567,"&lt;=1"),IF(COUNTIF('Master list(no salts, metals)'!$K2567:$Y2567, "#N/A")=14,TRUE,FALSE))</f>
        <v>0</v>
      </c>
      <c r="Y2576" t="b">
        <f>AND(COUNTIF('Master list(no salts, metals)'!Y2567,"&lt;=1"),IF(COUNTIF('Master list(no salts, metals)'!$K2567:$Y2567, "#N/A")=14,TRUE,FALSE))</f>
        <v>0</v>
      </c>
    </row>
    <row r="2577" spans="11:25" x14ac:dyDescent="0.25">
      <c r="K2577" t="b">
        <f>AND(COUNTIF('Master list(no salts, metals)'!K2568,"&lt;=1"),IF(COUNTIF('Master list(no salts, metals)'!$K2568:$Y2568, "#N/A")=14,TRUE,FALSE))</f>
        <v>0</v>
      </c>
      <c r="L2577" t="b">
        <f>AND(COUNTIF('Master list(no salts, metals)'!L2568,"&lt;=1"),IF(COUNTIF('Master list(no salts, metals)'!$K2568:$Y2568, "#N/A")=14,TRUE,FALSE))</f>
        <v>0</v>
      </c>
      <c r="M2577" t="b">
        <f>AND(COUNTIF('Master list(no salts, metals)'!M2568,"&lt;=1"),IF(COUNTIF('Master list(no salts, metals)'!$K2568:$Y2568, "#N/A")=14,TRUE,FALSE))</f>
        <v>0</v>
      </c>
      <c r="N2577" t="b">
        <f>AND(COUNTIF('Master list(no salts, metals)'!N2568,"&lt;=1"),IF(COUNTIF('Master list(no salts, metals)'!$K2568:$Y2568, "#N/A")=14,TRUE,FALSE))</f>
        <v>0</v>
      </c>
      <c r="O2577" t="b">
        <f>AND(COUNTIF('Master list(no salts, metals)'!O2568,"&lt;=1"),IF(COUNTIF('Master list(no salts, metals)'!$K2568:$Y2568, "#N/A")=14,TRUE,FALSE))</f>
        <v>0</v>
      </c>
      <c r="P2577" t="b">
        <f>AND(COUNTIF('Master list(no salts, metals)'!P2568,"&lt;=1"),IF(COUNTIF('Master list(no salts, metals)'!$K2568:$Y2568, "#N/A")=14,TRUE,FALSE))</f>
        <v>0</v>
      </c>
      <c r="Q2577" t="b">
        <f>AND(COUNTIF('Master list(no salts, metals)'!Q2568,"&lt;=1"),IF(COUNTIF('Master list(no salts, metals)'!$K2568:$Y2568, "#N/A")=14,TRUE,FALSE))</f>
        <v>0</v>
      </c>
      <c r="R2577" t="b">
        <f>AND(COUNTIF('Master list(no salts, metals)'!R2568,"&lt;=1"),IF(COUNTIF('Master list(no salts, metals)'!$K2568:$Y2568, "#N/A")=14,TRUE,FALSE))</f>
        <v>0</v>
      </c>
      <c r="S2577" t="b">
        <f>AND(COUNTIF('Master list(no salts, metals)'!S2568,"&lt;=1"),IF(COUNTIF('Master list(no salts, metals)'!$K2568:$Y2568, "#N/A")=14,TRUE,FALSE))</f>
        <v>0</v>
      </c>
      <c r="T2577" t="b">
        <f>AND(COUNTIF('Master list(no salts, metals)'!T2568,"&lt;=1"),IF(COUNTIF('Master list(no salts, metals)'!$K2568:$Y2568, "#N/A")=14,TRUE,FALSE))</f>
        <v>1</v>
      </c>
      <c r="U2577" t="b">
        <f>AND(COUNTIF('Master list(no salts, metals)'!U2568,"&lt;=1"),IF(COUNTIF('Master list(no salts, metals)'!$K2568:$Y2568, "#N/A")=14,TRUE,FALSE))</f>
        <v>0</v>
      </c>
      <c r="V2577" t="b">
        <f>AND(COUNTIF('Master list(no salts, metals)'!V2568,"&lt;=1"),IF(COUNTIF('Master list(no salts, metals)'!$K2568:$Y2568, "#N/A")=14,TRUE,FALSE))</f>
        <v>0</v>
      </c>
      <c r="W2577" t="b">
        <f>AND(COUNTIF('Master list(no salts, metals)'!W2568,"&lt;=1"),IF(COUNTIF('Master list(no salts, metals)'!$K2568:$Y2568, "#N/A")=14,TRUE,FALSE))</f>
        <v>0</v>
      </c>
      <c r="X2577" t="b">
        <f>AND(COUNTIF('Master list(no salts, metals)'!X2568,"&lt;=1"),IF(COUNTIF('Master list(no salts, metals)'!$K2568:$Y2568, "#N/A")=14,TRUE,FALSE))</f>
        <v>0</v>
      </c>
      <c r="Y2577" t="b">
        <f>AND(COUNTIF('Master list(no salts, metals)'!Y2568,"&lt;=1"),IF(COUNTIF('Master list(no salts, metals)'!$K2568:$Y2568, "#N/A")=14,TRUE,FALSE))</f>
        <v>0</v>
      </c>
    </row>
    <row r="2578" spans="11:25" x14ac:dyDescent="0.25">
      <c r="K2578" t="b">
        <f>AND(COUNTIF('Master list(no salts, metals)'!K2569,"&lt;=1"),IF(COUNTIF('Master list(no salts, metals)'!$K2569:$Y2569, "#N/A")=14,TRUE,FALSE))</f>
        <v>0</v>
      </c>
      <c r="L2578" t="b">
        <f>AND(COUNTIF('Master list(no salts, metals)'!L2569,"&lt;=1"),IF(COUNTIF('Master list(no salts, metals)'!$K2569:$Y2569, "#N/A")=14,TRUE,FALSE))</f>
        <v>0</v>
      </c>
      <c r="M2578" t="b">
        <f>AND(COUNTIF('Master list(no salts, metals)'!M2569,"&lt;=1"),IF(COUNTIF('Master list(no salts, metals)'!$K2569:$Y2569, "#N/A")=14,TRUE,FALSE))</f>
        <v>0</v>
      </c>
      <c r="N2578" t="b">
        <f>AND(COUNTIF('Master list(no salts, metals)'!N2569,"&lt;=1"),IF(COUNTIF('Master list(no salts, metals)'!$K2569:$Y2569, "#N/A")=14,TRUE,FALSE))</f>
        <v>0</v>
      </c>
      <c r="O2578" t="b">
        <f>AND(COUNTIF('Master list(no salts, metals)'!O2569,"&lt;=1"),IF(COUNTIF('Master list(no salts, metals)'!$K2569:$Y2569, "#N/A")=14,TRUE,FALSE))</f>
        <v>0</v>
      </c>
      <c r="P2578" t="b">
        <f>AND(COUNTIF('Master list(no salts, metals)'!P2569,"&lt;=1"),IF(COUNTIF('Master list(no salts, metals)'!$K2569:$Y2569, "#N/A")=14,TRUE,FALSE))</f>
        <v>0</v>
      </c>
      <c r="Q2578" t="b">
        <f>AND(COUNTIF('Master list(no salts, metals)'!Q2569,"&lt;=1"),IF(COUNTIF('Master list(no salts, metals)'!$K2569:$Y2569, "#N/A")=14,TRUE,FALSE))</f>
        <v>0</v>
      </c>
      <c r="R2578" t="b">
        <f>AND(COUNTIF('Master list(no salts, metals)'!R2569,"&lt;=1"),IF(COUNTIF('Master list(no salts, metals)'!$K2569:$Y2569, "#N/A")=14,TRUE,FALSE))</f>
        <v>0</v>
      </c>
      <c r="S2578" t="b">
        <f>AND(COUNTIF('Master list(no salts, metals)'!S2569,"&lt;=1"),IF(COUNTIF('Master list(no salts, metals)'!$K2569:$Y2569, "#N/A")=14,TRUE,FALSE))</f>
        <v>0</v>
      </c>
      <c r="T2578" t="b">
        <f>AND(COUNTIF('Master list(no salts, metals)'!T2569,"&lt;=1"),IF(COUNTIF('Master list(no salts, metals)'!$K2569:$Y2569, "#N/A")=14,TRUE,FALSE))</f>
        <v>0</v>
      </c>
      <c r="U2578" t="b">
        <f>AND(COUNTIF('Master list(no salts, metals)'!U2569,"&lt;=1"),IF(COUNTIF('Master list(no salts, metals)'!$K2569:$Y2569, "#N/A")=14,TRUE,FALSE))</f>
        <v>0</v>
      </c>
      <c r="V2578" t="b">
        <f>AND(COUNTIF('Master list(no salts, metals)'!V2569,"&lt;=1"),IF(COUNTIF('Master list(no salts, metals)'!$K2569:$Y2569, "#N/A")=14,TRUE,FALSE))</f>
        <v>0</v>
      </c>
      <c r="W2578" t="b">
        <f>AND(COUNTIF('Master list(no salts, metals)'!W2569,"&lt;=1"),IF(COUNTIF('Master list(no salts, metals)'!$K2569:$Y2569, "#N/A")=14,TRUE,FALSE))</f>
        <v>0</v>
      </c>
      <c r="X2578" t="b">
        <f>AND(COUNTIF('Master list(no salts, metals)'!X2569,"&lt;=1"),IF(COUNTIF('Master list(no salts, metals)'!$K2569:$Y2569, "#N/A")=14,TRUE,FALSE))</f>
        <v>1</v>
      </c>
      <c r="Y2578" t="b">
        <f>AND(COUNTIF('Master list(no salts, metals)'!Y2569,"&lt;=1"),IF(COUNTIF('Master list(no salts, metals)'!$K2569:$Y2569, "#N/A")=14,TRUE,FALSE))</f>
        <v>0</v>
      </c>
    </row>
    <row r="2579" spans="11:25" x14ac:dyDescent="0.25">
      <c r="K2579" t="b">
        <f>AND(COUNTIF('Master list(no salts, metals)'!K2570,"&lt;=1"),IF(COUNTIF('Master list(no salts, metals)'!$K2570:$Y2570, "#N/A")=14,TRUE,FALSE))</f>
        <v>0</v>
      </c>
      <c r="L2579" t="b">
        <f>AND(COUNTIF('Master list(no salts, metals)'!L2570,"&lt;=1"),IF(COUNTIF('Master list(no salts, metals)'!$K2570:$Y2570, "#N/A")=14,TRUE,FALSE))</f>
        <v>0</v>
      </c>
      <c r="M2579" t="b">
        <f>AND(COUNTIF('Master list(no salts, metals)'!M2570,"&lt;=1"),IF(COUNTIF('Master list(no salts, metals)'!$K2570:$Y2570, "#N/A")=14,TRUE,FALSE))</f>
        <v>0</v>
      </c>
      <c r="N2579" t="b">
        <f>AND(COUNTIF('Master list(no salts, metals)'!N2570,"&lt;=1"),IF(COUNTIF('Master list(no salts, metals)'!$K2570:$Y2570, "#N/A")=14,TRUE,FALSE))</f>
        <v>0</v>
      </c>
      <c r="O2579" t="b">
        <f>AND(COUNTIF('Master list(no salts, metals)'!O2570,"&lt;=1"),IF(COUNTIF('Master list(no salts, metals)'!$K2570:$Y2570, "#N/A")=14,TRUE,FALSE))</f>
        <v>0</v>
      </c>
      <c r="P2579" t="b">
        <f>AND(COUNTIF('Master list(no salts, metals)'!P2570,"&lt;=1"),IF(COUNTIF('Master list(no salts, metals)'!$K2570:$Y2570, "#N/A")=14,TRUE,FALSE))</f>
        <v>0</v>
      </c>
      <c r="Q2579" t="b">
        <f>AND(COUNTIF('Master list(no salts, metals)'!Q2570,"&lt;=1"),IF(COUNTIF('Master list(no salts, metals)'!$K2570:$Y2570, "#N/A")=14,TRUE,FALSE))</f>
        <v>0</v>
      </c>
      <c r="R2579" t="b">
        <f>AND(COUNTIF('Master list(no salts, metals)'!R2570,"&lt;=1"),IF(COUNTIF('Master list(no salts, metals)'!$K2570:$Y2570, "#N/A")=14,TRUE,FALSE))</f>
        <v>0</v>
      </c>
      <c r="S2579" t="b">
        <f>AND(COUNTIF('Master list(no salts, metals)'!S2570,"&lt;=1"),IF(COUNTIF('Master list(no salts, metals)'!$K2570:$Y2570, "#N/A")=14,TRUE,FALSE))</f>
        <v>0</v>
      </c>
      <c r="T2579" t="b">
        <f>AND(COUNTIF('Master list(no salts, metals)'!T2570,"&lt;=1"),IF(COUNTIF('Master list(no salts, metals)'!$K2570:$Y2570, "#N/A")=14,TRUE,FALSE))</f>
        <v>0</v>
      </c>
      <c r="U2579" t="b">
        <f>AND(COUNTIF('Master list(no salts, metals)'!U2570,"&lt;=1"),IF(COUNTIF('Master list(no salts, metals)'!$K2570:$Y2570, "#N/A")=14,TRUE,FALSE))</f>
        <v>0</v>
      </c>
      <c r="V2579" t="b">
        <f>AND(COUNTIF('Master list(no salts, metals)'!V2570,"&lt;=1"),IF(COUNTIF('Master list(no salts, metals)'!$K2570:$Y2570, "#N/A")=14,TRUE,FALSE))</f>
        <v>0</v>
      </c>
      <c r="W2579" t="b">
        <f>AND(COUNTIF('Master list(no salts, metals)'!W2570,"&lt;=1"),IF(COUNTIF('Master list(no salts, metals)'!$K2570:$Y2570, "#N/A")=14,TRUE,FALSE))</f>
        <v>1</v>
      </c>
      <c r="X2579" t="b">
        <f>AND(COUNTIF('Master list(no salts, metals)'!X2570,"&lt;=1"),IF(COUNTIF('Master list(no salts, metals)'!$K2570:$Y2570, "#N/A")=14,TRUE,FALSE))</f>
        <v>0</v>
      </c>
      <c r="Y2579" t="b">
        <f>AND(COUNTIF('Master list(no salts, metals)'!Y2570,"&lt;=1"),IF(COUNTIF('Master list(no salts, metals)'!$K2570:$Y2570, "#N/A")=14,TRUE,FALSE))</f>
        <v>0</v>
      </c>
    </row>
    <row r="2580" spans="11:25" x14ac:dyDescent="0.25">
      <c r="K2580" t="b">
        <f>AND(COUNTIF('Master list(no salts, metals)'!K2571,"&lt;=1"),IF(COUNTIF('Master list(no salts, metals)'!$K2571:$Y2571, "#N/A")=14,TRUE,FALSE))</f>
        <v>0</v>
      </c>
      <c r="L2580" t="b">
        <f>AND(COUNTIF('Master list(no salts, metals)'!L2571,"&lt;=1"),IF(COUNTIF('Master list(no salts, metals)'!$K2571:$Y2571, "#N/A")=14,TRUE,FALSE))</f>
        <v>0</v>
      </c>
      <c r="M2580" t="b">
        <f>AND(COUNTIF('Master list(no salts, metals)'!M2571,"&lt;=1"),IF(COUNTIF('Master list(no salts, metals)'!$K2571:$Y2571, "#N/A")=14,TRUE,FALSE))</f>
        <v>0</v>
      </c>
      <c r="N2580" t="b">
        <f>AND(COUNTIF('Master list(no salts, metals)'!N2571,"&lt;=1"),IF(COUNTIF('Master list(no salts, metals)'!$K2571:$Y2571, "#N/A")=14,TRUE,FALSE))</f>
        <v>0</v>
      </c>
      <c r="O2580" t="b">
        <f>AND(COUNTIF('Master list(no salts, metals)'!O2571,"&lt;=1"),IF(COUNTIF('Master list(no salts, metals)'!$K2571:$Y2571, "#N/A")=14,TRUE,FALSE))</f>
        <v>0</v>
      </c>
      <c r="P2580" t="b">
        <f>AND(COUNTIF('Master list(no salts, metals)'!P2571,"&lt;=1"),IF(COUNTIF('Master list(no salts, metals)'!$K2571:$Y2571, "#N/A")=14,TRUE,FALSE))</f>
        <v>0</v>
      </c>
      <c r="Q2580" t="b">
        <f>AND(COUNTIF('Master list(no salts, metals)'!Q2571,"&lt;=1"),IF(COUNTIF('Master list(no salts, metals)'!$K2571:$Y2571, "#N/A")=14,TRUE,FALSE))</f>
        <v>0</v>
      </c>
      <c r="R2580" t="b">
        <f>AND(COUNTIF('Master list(no salts, metals)'!R2571,"&lt;=1"),IF(COUNTIF('Master list(no salts, metals)'!$K2571:$Y2571, "#N/A")=14,TRUE,FALSE))</f>
        <v>0</v>
      </c>
      <c r="S2580" t="b">
        <f>AND(COUNTIF('Master list(no salts, metals)'!S2571,"&lt;=1"),IF(COUNTIF('Master list(no salts, metals)'!$K2571:$Y2571, "#N/A")=14,TRUE,FALSE))</f>
        <v>0</v>
      </c>
      <c r="T2580" t="b">
        <f>AND(COUNTIF('Master list(no salts, metals)'!T2571,"&lt;=1"),IF(COUNTIF('Master list(no salts, metals)'!$K2571:$Y2571, "#N/A")=14,TRUE,FALSE))</f>
        <v>0</v>
      </c>
      <c r="U2580" t="b">
        <f>AND(COUNTIF('Master list(no salts, metals)'!U2571,"&lt;=1"),IF(COUNTIF('Master list(no salts, metals)'!$K2571:$Y2571, "#N/A")=14,TRUE,FALSE))</f>
        <v>0</v>
      </c>
      <c r="V2580" t="b">
        <f>AND(COUNTIF('Master list(no salts, metals)'!V2571,"&lt;=1"),IF(COUNTIF('Master list(no salts, metals)'!$K2571:$Y2571, "#N/A")=14,TRUE,FALSE))</f>
        <v>0</v>
      </c>
      <c r="W2580" t="b">
        <f>AND(COUNTIF('Master list(no salts, metals)'!W2571,"&lt;=1"),IF(COUNTIF('Master list(no salts, metals)'!$K2571:$Y2571, "#N/A")=14,TRUE,FALSE))</f>
        <v>0</v>
      </c>
      <c r="X2580" t="b">
        <f>AND(COUNTIF('Master list(no salts, metals)'!X2571,"&lt;=1"),IF(COUNTIF('Master list(no salts, metals)'!$K2571:$Y2571, "#N/A")=14,TRUE,FALSE))</f>
        <v>0</v>
      </c>
      <c r="Y2580" t="b">
        <f>AND(COUNTIF('Master list(no salts, metals)'!Y2571,"&lt;=1"),IF(COUNTIF('Master list(no salts, metals)'!$K2571:$Y2571, "#N/A")=14,TRUE,FALSE))</f>
        <v>0</v>
      </c>
    </row>
    <row r="2581" spans="11:25" x14ac:dyDescent="0.25">
      <c r="K2581" t="b">
        <f>AND(COUNTIF('Master list(no salts, metals)'!K2572,"&lt;=1"),IF(COUNTIF('Master list(no salts, metals)'!$K2572:$Y2572, "#N/A")=14,TRUE,FALSE))</f>
        <v>0</v>
      </c>
      <c r="L2581" t="b">
        <f>AND(COUNTIF('Master list(no salts, metals)'!L2572,"&lt;=1"),IF(COUNTIF('Master list(no salts, metals)'!$K2572:$Y2572, "#N/A")=14,TRUE,FALSE))</f>
        <v>0</v>
      </c>
      <c r="M2581" t="b">
        <f>AND(COUNTIF('Master list(no salts, metals)'!M2572,"&lt;=1"),IF(COUNTIF('Master list(no salts, metals)'!$K2572:$Y2572, "#N/A")=14,TRUE,FALSE))</f>
        <v>0</v>
      </c>
      <c r="N2581" t="b">
        <f>AND(COUNTIF('Master list(no salts, metals)'!N2572,"&lt;=1"),IF(COUNTIF('Master list(no salts, metals)'!$K2572:$Y2572, "#N/A")=14,TRUE,FALSE))</f>
        <v>0</v>
      </c>
      <c r="O2581" t="b">
        <f>AND(COUNTIF('Master list(no salts, metals)'!O2572,"&lt;=1"),IF(COUNTIF('Master list(no salts, metals)'!$K2572:$Y2572, "#N/A")=14,TRUE,FALSE))</f>
        <v>0</v>
      </c>
      <c r="P2581" t="b">
        <f>AND(COUNTIF('Master list(no salts, metals)'!P2572,"&lt;=1"),IF(COUNTIF('Master list(no salts, metals)'!$K2572:$Y2572, "#N/A")=14,TRUE,FALSE))</f>
        <v>0</v>
      </c>
      <c r="Q2581" t="b">
        <f>AND(COUNTIF('Master list(no salts, metals)'!Q2572,"&lt;=1"),IF(COUNTIF('Master list(no salts, metals)'!$K2572:$Y2572, "#N/A")=14,TRUE,FALSE))</f>
        <v>0</v>
      </c>
      <c r="R2581" t="b">
        <f>AND(COUNTIF('Master list(no salts, metals)'!R2572,"&lt;=1"),IF(COUNTIF('Master list(no salts, metals)'!$K2572:$Y2572, "#N/A")=14,TRUE,FALSE))</f>
        <v>0</v>
      </c>
      <c r="S2581" t="b">
        <f>AND(COUNTIF('Master list(no salts, metals)'!S2572,"&lt;=1"),IF(COUNTIF('Master list(no salts, metals)'!$K2572:$Y2572, "#N/A")=14,TRUE,FALSE))</f>
        <v>0</v>
      </c>
      <c r="T2581" t="b">
        <f>AND(COUNTIF('Master list(no salts, metals)'!T2572,"&lt;=1"),IF(COUNTIF('Master list(no salts, metals)'!$K2572:$Y2572, "#N/A")=14,TRUE,FALSE))</f>
        <v>0</v>
      </c>
      <c r="U2581" t="b">
        <f>AND(COUNTIF('Master list(no salts, metals)'!U2572,"&lt;=1"),IF(COUNTIF('Master list(no salts, metals)'!$K2572:$Y2572, "#N/A")=14,TRUE,FALSE))</f>
        <v>0</v>
      </c>
      <c r="V2581" t="b">
        <f>AND(COUNTIF('Master list(no salts, metals)'!V2572,"&lt;=1"),IF(COUNTIF('Master list(no salts, metals)'!$K2572:$Y2572, "#N/A")=14,TRUE,FALSE))</f>
        <v>0</v>
      </c>
      <c r="W2581" t="b">
        <f>AND(COUNTIF('Master list(no salts, metals)'!W2572,"&lt;=1"),IF(COUNTIF('Master list(no salts, metals)'!$K2572:$Y2572, "#N/A")=14,TRUE,FALSE))</f>
        <v>1</v>
      </c>
      <c r="X2581" t="b">
        <f>AND(COUNTIF('Master list(no salts, metals)'!X2572,"&lt;=1"),IF(COUNTIF('Master list(no salts, metals)'!$K2572:$Y2572, "#N/A")=14,TRUE,FALSE))</f>
        <v>0</v>
      </c>
      <c r="Y2581" t="b">
        <f>AND(COUNTIF('Master list(no salts, metals)'!Y2572,"&lt;=1"),IF(COUNTIF('Master list(no salts, metals)'!$K2572:$Y2572, "#N/A")=14,TRUE,FALSE))</f>
        <v>0</v>
      </c>
    </row>
    <row r="2582" spans="11:25" x14ac:dyDescent="0.25">
      <c r="K2582" t="b">
        <f>AND(COUNTIF('Master list(no salts, metals)'!K2573,"&lt;=1"),IF(COUNTIF('Master list(no salts, metals)'!$K2573:$Y2573, "#N/A")=14,TRUE,FALSE))</f>
        <v>0</v>
      </c>
      <c r="L2582" t="b">
        <f>AND(COUNTIF('Master list(no salts, metals)'!L2573,"&lt;=1"),IF(COUNTIF('Master list(no salts, metals)'!$K2573:$Y2573, "#N/A")=14,TRUE,FALSE))</f>
        <v>0</v>
      </c>
      <c r="M2582" t="b">
        <f>AND(COUNTIF('Master list(no salts, metals)'!M2573,"&lt;=1"),IF(COUNTIF('Master list(no salts, metals)'!$K2573:$Y2573, "#N/A")=14,TRUE,FALSE))</f>
        <v>0</v>
      </c>
      <c r="N2582" t="b">
        <f>AND(COUNTIF('Master list(no salts, metals)'!N2573,"&lt;=1"),IF(COUNTIF('Master list(no salts, metals)'!$K2573:$Y2573, "#N/A")=14,TRUE,FALSE))</f>
        <v>0</v>
      </c>
      <c r="O2582" t="b">
        <f>AND(COUNTIF('Master list(no salts, metals)'!O2573,"&lt;=1"),IF(COUNTIF('Master list(no salts, metals)'!$K2573:$Y2573, "#N/A")=14,TRUE,FALSE))</f>
        <v>0</v>
      </c>
      <c r="P2582" t="b">
        <f>AND(COUNTIF('Master list(no salts, metals)'!P2573,"&lt;=1"),IF(COUNTIF('Master list(no salts, metals)'!$K2573:$Y2573, "#N/A")=14,TRUE,FALSE))</f>
        <v>0</v>
      </c>
      <c r="Q2582" t="b">
        <f>AND(COUNTIF('Master list(no salts, metals)'!Q2573,"&lt;=1"),IF(COUNTIF('Master list(no salts, metals)'!$K2573:$Y2573, "#N/A")=14,TRUE,FALSE))</f>
        <v>0</v>
      </c>
      <c r="R2582" t="b">
        <f>AND(COUNTIF('Master list(no salts, metals)'!R2573,"&lt;=1"),IF(COUNTIF('Master list(no salts, metals)'!$K2573:$Y2573, "#N/A")=14,TRUE,FALSE))</f>
        <v>0</v>
      </c>
      <c r="S2582" t="b">
        <f>AND(COUNTIF('Master list(no salts, metals)'!S2573,"&lt;=1"),IF(COUNTIF('Master list(no salts, metals)'!$K2573:$Y2573, "#N/A")=14,TRUE,FALSE))</f>
        <v>0</v>
      </c>
      <c r="T2582" t="b">
        <f>AND(COUNTIF('Master list(no salts, metals)'!T2573,"&lt;=1"),IF(COUNTIF('Master list(no salts, metals)'!$K2573:$Y2573, "#N/A")=14,TRUE,FALSE))</f>
        <v>0</v>
      </c>
      <c r="U2582" t="b">
        <f>AND(COUNTIF('Master list(no salts, metals)'!U2573,"&lt;=1"),IF(COUNTIF('Master list(no salts, metals)'!$K2573:$Y2573, "#N/A")=14,TRUE,FALSE))</f>
        <v>0</v>
      </c>
      <c r="V2582" t="b">
        <f>AND(COUNTIF('Master list(no salts, metals)'!V2573,"&lt;=1"),IF(COUNTIF('Master list(no salts, metals)'!$K2573:$Y2573, "#N/A")=14,TRUE,FALSE))</f>
        <v>0</v>
      </c>
      <c r="W2582" t="b">
        <f>AND(COUNTIF('Master list(no salts, metals)'!W2573,"&lt;=1"),IF(COUNTIF('Master list(no salts, metals)'!$K2573:$Y2573, "#N/A")=14,TRUE,FALSE))</f>
        <v>0</v>
      </c>
      <c r="X2582" t="b">
        <f>AND(COUNTIF('Master list(no salts, metals)'!X2573,"&lt;=1"),IF(COUNTIF('Master list(no salts, metals)'!$K2573:$Y2573, "#N/A")=14,TRUE,FALSE))</f>
        <v>0</v>
      </c>
      <c r="Y2582" t="b">
        <f>AND(COUNTIF('Master list(no salts, metals)'!Y2573,"&lt;=1"),IF(COUNTIF('Master list(no salts, metals)'!$K2573:$Y2573, "#N/A")=14,TRUE,FALSE))</f>
        <v>0</v>
      </c>
    </row>
    <row r="2583" spans="11:25" x14ac:dyDescent="0.25">
      <c r="K2583" t="b">
        <f>AND(COUNTIF('Master list(no salts, metals)'!K2574,"&lt;=1"),IF(COUNTIF('Master list(no salts, metals)'!$K2574:$Y2574, "#N/A")=14,TRUE,FALSE))</f>
        <v>0</v>
      </c>
      <c r="L2583" t="b">
        <f>AND(COUNTIF('Master list(no salts, metals)'!L2574,"&lt;=1"),IF(COUNTIF('Master list(no salts, metals)'!$K2574:$Y2574, "#N/A")=14,TRUE,FALSE))</f>
        <v>0</v>
      </c>
      <c r="M2583" t="b">
        <f>AND(COUNTIF('Master list(no salts, metals)'!M2574,"&lt;=1"),IF(COUNTIF('Master list(no salts, metals)'!$K2574:$Y2574, "#N/A")=14,TRUE,FALSE))</f>
        <v>0</v>
      </c>
      <c r="N2583" t="b">
        <f>AND(COUNTIF('Master list(no salts, metals)'!N2574,"&lt;=1"),IF(COUNTIF('Master list(no salts, metals)'!$K2574:$Y2574, "#N/A")=14,TRUE,FALSE))</f>
        <v>0</v>
      </c>
      <c r="O2583" t="b">
        <f>AND(COUNTIF('Master list(no salts, metals)'!O2574,"&lt;=1"),IF(COUNTIF('Master list(no salts, metals)'!$K2574:$Y2574, "#N/A")=14,TRUE,FALSE))</f>
        <v>0</v>
      </c>
      <c r="P2583" t="b">
        <f>AND(COUNTIF('Master list(no salts, metals)'!P2574,"&lt;=1"),IF(COUNTIF('Master list(no salts, metals)'!$K2574:$Y2574, "#N/A")=14,TRUE,FALSE))</f>
        <v>0</v>
      </c>
      <c r="Q2583" t="b">
        <f>AND(COUNTIF('Master list(no salts, metals)'!Q2574,"&lt;=1"),IF(COUNTIF('Master list(no salts, metals)'!$K2574:$Y2574, "#N/A")=14,TRUE,FALSE))</f>
        <v>0</v>
      </c>
      <c r="R2583" t="b">
        <f>AND(COUNTIF('Master list(no salts, metals)'!R2574,"&lt;=1"),IF(COUNTIF('Master list(no salts, metals)'!$K2574:$Y2574, "#N/A")=14,TRUE,FALSE))</f>
        <v>0</v>
      </c>
      <c r="S2583" t="b">
        <f>AND(COUNTIF('Master list(no salts, metals)'!S2574,"&lt;=1"),IF(COUNTIF('Master list(no salts, metals)'!$K2574:$Y2574, "#N/A")=14,TRUE,FALSE))</f>
        <v>0</v>
      </c>
      <c r="T2583" t="b">
        <f>AND(COUNTIF('Master list(no salts, metals)'!T2574,"&lt;=1"),IF(COUNTIF('Master list(no salts, metals)'!$K2574:$Y2574, "#N/A")=14,TRUE,FALSE))</f>
        <v>1</v>
      </c>
      <c r="U2583" t="b">
        <f>AND(COUNTIF('Master list(no salts, metals)'!U2574,"&lt;=1"),IF(COUNTIF('Master list(no salts, metals)'!$K2574:$Y2574, "#N/A")=14,TRUE,FALSE))</f>
        <v>0</v>
      </c>
      <c r="V2583" t="b">
        <f>AND(COUNTIF('Master list(no salts, metals)'!V2574,"&lt;=1"),IF(COUNTIF('Master list(no salts, metals)'!$K2574:$Y2574, "#N/A")=14,TRUE,FALSE))</f>
        <v>0</v>
      </c>
      <c r="W2583" t="b">
        <f>AND(COUNTIF('Master list(no salts, metals)'!W2574,"&lt;=1"),IF(COUNTIF('Master list(no salts, metals)'!$K2574:$Y2574, "#N/A")=14,TRUE,FALSE))</f>
        <v>0</v>
      </c>
      <c r="X2583" t="b">
        <f>AND(COUNTIF('Master list(no salts, metals)'!X2574,"&lt;=1"),IF(COUNTIF('Master list(no salts, metals)'!$K2574:$Y2574, "#N/A")=14,TRUE,FALSE))</f>
        <v>0</v>
      </c>
      <c r="Y2583" t="b">
        <f>AND(COUNTIF('Master list(no salts, metals)'!Y2574,"&lt;=1"),IF(COUNTIF('Master list(no salts, metals)'!$K2574:$Y2574, "#N/A")=14,TRUE,FALSE))</f>
        <v>0</v>
      </c>
    </row>
    <row r="2584" spans="11:25" x14ac:dyDescent="0.25">
      <c r="K2584" t="b">
        <f>AND(COUNTIF('Master list(no salts, metals)'!K2575,"&lt;=1"),IF(COUNTIF('Master list(no salts, metals)'!$K2575:$Y2575, "#N/A")=14,TRUE,FALSE))</f>
        <v>0</v>
      </c>
      <c r="L2584" t="b">
        <f>AND(COUNTIF('Master list(no salts, metals)'!L2575,"&lt;=1"),IF(COUNTIF('Master list(no salts, metals)'!$K2575:$Y2575, "#N/A")=14,TRUE,FALSE))</f>
        <v>0</v>
      </c>
      <c r="M2584" t="b">
        <f>AND(COUNTIF('Master list(no salts, metals)'!M2575,"&lt;=1"),IF(COUNTIF('Master list(no salts, metals)'!$K2575:$Y2575, "#N/A")=14,TRUE,FALSE))</f>
        <v>0</v>
      </c>
      <c r="N2584" t="b">
        <f>AND(COUNTIF('Master list(no salts, metals)'!N2575,"&lt;=1"),IF(COUNTIF('Master list(no salts, metals)'!$K2575:$Y2575, "#N/A")=14,TRUE,FALSE))</f>
        <v>0</v>
      </c>
      <c r="O2584" t="b">
        <f>AND(COUNTIF('Master list(no salts, metals)'!O2575,"&lt;=1"),IF(COUNTIF('Master list(no salts, metals)'!$K2575:$Y2575, "#N/A")=14,TRUE,FALSE))</f>
        <v>0</v>
      </c>
      <c r="P2584" t="b">
        <f>AND(COUNTIF('Master list(no salts, metals)'!P2575,"&lt;=1"),IF(COUNTIF('Master list(no salts, metals)'!$K2575:$Y2575, "#N/A")=14,TRUE,FALSE))</f>
        <v>0</v>
      </c>
      <c r="Q2584" t="b">
        <f>AND(COUNTIF('Master list(no salts, metals)'!Q2575,"&lt;=1"),IF(COUNTIF('Master list(no salts, metals)'!$K2575:$Y2575, "#N/A")=14,TRUE,FALSE))</f>
        <v>0</v>
      </c>
      <c r="R2584" t="b">
        <f>AND(COUNTIF('Master list(no salts, metals)'!R2575,"&lt;=1"),IF(COUNTIF('Master list(no salts, metals)'!$K2575:$Y2575, "#N/A")=14,TRUE,FALSE))</f>
        <v>0</v>
      </c>
      <c r="S2584" t="b">
        <f>AND(COUNTIF('Master list(no salts, metals)'!S2575,"&lt;=1"),IF(COUNTIF('Master list(no salts, metals)'!$K2575:$Y2575, "#N/A")=14,TRUE,FALSE))</f>
        <v>0</v>
      </c>
      <c r="T2584" t="b">
        <f>AND(COUNTIF('Master list(no salts, metals)'!T2575,"&lt;=1"),IF(COUNTIF('Master list(no salts, metals)'!$K2575:$Y2575, "#N/A")=14,TRUE,FALSE))</f>
        <v>0</v>
      </c>
      <c r="U2584" t="b">
        <f>AND(COUNTIF('Master list(no salts, metals)'!U2575,"&lt;=1"),IF(COUNTIF('Master list(no salts, metals)'!$K2575:$Y2575, "#N/A")=14,TRUE,FALSE))</f>
        <v>0</v>
      </c>
      <c r="V2584" t="b">
        <f>AND(COUNTIF('Master list(no salts, metals)'!V2575,"&lt;=1"),IF(COUNTIF('Master list(no salts, metals)'!$K2575:$Y2575, "#N/A")=14,TRUE,FALSE))</f>
        <v>0</v>
      </c>
      <c r="W2584" t="b">
        <f>AND(COUNTIF('Master list(no salts, metals)'!W2575,"&lt;=1"),IF(COUNTIF('Master list(no salts, metals)'!$K2575:$Y2575, "#N/A")=14,TRUE,FALSE))</f>
        <v>0</v>
      </c>
      <c r="X2584" t="b">
        <f>AND(COUNTIF('Master list(no salts, metals)'!X2575,"&lt;=1"),IF(COUNTIF('Master list(no salts, metals)'!$K2575:$Y2575, "#N/A")=14,TRUE,FALSE))</f>
        <v>0</v>
      </c>
      <c r="Y2584" t="b">
        <f>AND(COUNTIF('Master list(no salts, metals)'!Y2575,"&lt;=1"),IF(COUNTIF('Master list(no salts, metals)'!$K2575:$Y2575, "#N/A")=14,TRUE,FALSE))</f>
        <v>0</v>
      </c>
    </row>
    <row r="2585" spans="11:25" x14ac:dyDescent="0.25">
      <c r="K2585" t="b">
        <f>AND(COUNTIF('Master list(no salts, metals)'!K2576,"&lt;=1"),IF(COUNTIF('Master list(no salts, metals)'!$K2576:$Y2576, "#N/A")=14,TRUE,FALSE))</f>
        <v>0</v>
      </c>
      <c r="L2585" t="b">
        <f>AND(COUNTIF('Master list(no salts, metals)'!L2576,"&lt;=1"),IF(COUNTIF('Master list(no salts, metals)'!$K2576:$Y2576, "#N/A")=14,TRUE,FALSE))</f>
        <v>0</v>
      </c>
      <c r="M2585" t="b">
        <f>AND(COUNTIF('Master list(no salts, metals)'!M2576,"&lt;=1"),IF(COUNTIF('Master list(no salts, metals)'!$K2576:$Y2576, "#N/A")=14,TRUE,FALSE))</f>
        <v>0</v>
      </c>
      <c r="N2585" t="b">
        <f>AND(COUNTIF('Master list(no salts, metals)'!N2576,"&lt;=1"),IF(COUNTIF('Master list(no salts, metals)'!$K2576:$Y2576, "#N/A")=14,TRUE,FALSE))</f>
        <v>0</v>
      </c>
      <c r="O2585" t="b">
        <f>AND(COUNTIF('Master list(no salts, metals)'!O2576,"&lt;=1"),IF(COUNTIF('Master list(no salts, metals)'!$K2576:$Y2576, "#N/A")=14,TRUE,FALSE))</f>
        <v>0</v>
      </c>
      <c r="P2585" t="b">
        <f>AND(COUNTIF('Master list(no salts, metals)'!P2576,"&lt;=1"),IF(COUNTIF('Master list(no salts, metals)'!$K2576:$Y2576, "#N/A")=14,TRUE,FALSE))</f>
        <v>0</v>
      </c>
      <c r="Q2585" t="b">
        <f>AND(COUNTIF('Master list(no salts, metals)'!Q2576,"&lt;=1"),IF(COUNTIF('Master list(no salts, metals)'!$K2576:$Y2576, "#N/A")=14,TRUE,FALSE))</f>
        <v>0</v>
      </c>
      <c r="R2585" t="b">
        <f>AND(COUNTIF('Master list(no salts, metals)'!R2576,"&lt;=1"),IF(COUNTIF('Master list(no salts, metals)'!$K2576:$Y2576, "#N/A")=14,TRUE,FALSE))</f>
        <v>0</v>
      </c>
      <c r="S2585" t="b">
        <f>AND(COUNTIF('Master list(no salts, metals)'!S2576,"&lt;=1"),IF(COUNTIF('Master list(no salts, metals)'!$K2576:$Y2576, "#N/A")=14,TRUE,FALSE))</f>
        <v>0</v>
      </c>
      <c r="T2585" t="b">
        <f>AND(COUNTIF('Master list(no salts, metals)'!T2576,"&lt;=1"),IF(COUNTIF('Master list(no salts, metals)'!$K2576:$Y2576, "#N/A")=14,TRUE,FALSE))</f>
        <v>0</v>
      </c>
      <c r="U2585" t="b">
        <f>AND(COUNTIF('Master list(no salts, metals)'!U2576,"&lt;=1"),IF(COUNTIF('Master list(no salts, metals)'!$K2576:$Y2576, "#N/A")=14,TRUE,FALSE))</f>
        <v>0</v>
      </c>
      <c r="V2585" t="b">
        <f>AND(COUNTIF('Master list(no salts, metals)'!V2576,"&lt;=1"),IF(COUNTIF('Master list(no salts, metals)'!$K2576:$Y2576, "#N/A")=14,TRUE,FALSE))</f>
        <v>0</v>
      </c>
      <c r="W2585" t="b">
        <f>AND(COUNTIF('Master list(no salts, metals)'!W2576,"&lt;=1"),IF(COUNTIF('Master list(no salts, metals)'!$K2576:$Y2576, "#N/A")=14,TRUE,FALSE))</f>
        <v>0</v>
      </c>
      <c r="X2585" t="b">
        <f>AND(COUNTIF('Master list(no salts, metals)'!X2576,"&lt;=1"),IF(COUNTIF('Master list(no salts, metals)'!$K2576:$Y2576, "#N/A")=14,TRUE,FALSE))</f>
        <v>0</v>
      </c>
      <c r="Y2585" t="b">
        <f>AND(COUNTIF('Master list(no salts, metals)'!Y2576,"&lt;=1"),IF(COUNTIF('Master list(no salts, metals)'!$K2576:$Y2576, "#N/A")=14,TRUE,FALSE))</f>
        <v>0</v>
      </c>
    </row>
    <row r="2586" spans="11:25" x14ac:dyDescent="0.25">
      <c r="K2586" t="b">
        <f>AND(COUNTIF('Master list(no salts, metals)'!K2577,"&lt;=1"),IF(COUNTIF('Master list(no salts, metals)'!$K2577:$Y2577, "#N/A")=14,TRUE,FALSE))</f>
        <v>0</v>
      </c>
      <c r="L2586" t="b">
        <f>AND(COUNTIF('Master list(no salts, metals)'!L2577,"&lt;=1"),IF(COUNTIF('Master list(no salts, metals)'!$K2577:$Y2577, "#N/A")=14,TRUE,FALSE))</f>
        <v>0</v>
      </c>
      <c r="M2586" t="b">
        <f>AND(COUNTIF('Master list(no salts, metals)'!M2577,"&lt;=1"),IF(COUNTIF('Master list(no salts, metals)'!$K2577:$Y2577, "#N/A")=14,TRUE,FALSE))</f>
        <v>0</v>
      </c>
      <c r="N2586" t="b">
        <f>AND(COUNTIF('Master list(no salts, metals)'!N2577,"&lt;=1"),IF(COUNTIF('Master list(no salts, metals)'!$K2577:$Y2577, "#N/A")=14,TRUE,FALSE))</f>
        <v>0</v>
      </c>
      <c r="O2586" t="b">
        <f>AND(COUNTIF('Master list(no salts, metals)'!O2577,"&lt;=1"),IF(COUNTIF('Master list(no salts, metals)'!$K2577:$Y2577, "#N/A")=14,TRUE,FALSE))</f>
        <v>0</v>
      </c>
      <c r="P2586" t="b">
        <f>AND(COUNTIF('Master list(no salts, metals)'!P2577,"&lt;=1"),IF(COUNTIF('Master list(no salts, metals)'!$K2577:$Y2577, "#N/A")=14,TRUE,FALSE))</f>
        <v>0</v>
      </c>
      <c r="Q2586" t="b">
        <f>AND(COUNTIF('Master list(no salts, metals)'!Q2577,"&lt;=1"),IF(COUNTIF('Master list(no salts, metals)'!$K2577:$Y2577, "#N/A")=14,TRUE,FALSE))</f>
        <v>0</v>
      </c>
      <c r="R2586" t="b">
        <f>AND(COUNTIF('Master list(no salts, metals)'!R2577,"&lt;=1"),IF(COUNTIF('Master list(no salts, metals)'!$K2577:$Y2577, "#N/A")=14,TRUE,FALSE))</f>
        <v>0</v>
      </c>
      <c r="S2586" t="b">
        <f>AND(COUNTIF('Master list(no salts, metals)'!S2577,"&lt;=1"),IF(COUNTIF('Master list(no salts, metals)'!$K2577:$Y2577, "#N/A")=14,TRUE,FALSE))</f>
        <v>0</v>
      </c>
      <c r="T2586" t="b">
        <f>AND(COUNTIF('Master list(no salts, metals)'!T2577,"&lt;=1"),IF(COUNTIF('Master list(no salts, metals)'!$K2577:$Y2577, "#N/A")=14,TRUE,FALSE))</f>
        <v>0</v>
      </c>
      <c r="U2586" t="b">
        <f>AND(COUNTIF('Master list(no salts, metals)'!U2577,"&lt;=1"),IF(COUNTIF('Master list(no salts, metals)'!$K2577:$Y2577, "#N/A")=14,TRUE,FALSE))</f>
        <v>0</v>
      </c>
      <c r="V2586" t="b">
        <f>AND(COUNTIF('Master list(no salts, metals)'!V2577,"&lt;=1"),IF(COUNTIF('Master list(no salts, metals)'!$K2577:$Y2577, "#N/A")=14,TRUE,FALSE))</f>
        <v>0</v>
      </c>
      <c r="W2586" t="b">
        <f>AND(COUNTIF('Master list(no salts, metals)'!W2577,"&lt;=1"),IF(COUNTIF('Master list(no salts, metals)'!$K2577:$Y2577, "#N/A")=14,TRUE,FALSE))</f>
        <v>1</v>
      </c>
      <c r="X2586" t="b">
        <f>AND(COUNTIF('Master list(no salts, metals)'!X2577,"&lt;=1"),IF(COUNTIF('Master list(no salts, metals)'!$K2577:$Y2577, "#N/A")=14,TRUE,FALSE))</f>
        <v>0</v>
      </c>
      <c r="Y2586" t="b">
        <f>AND(COUNTIF('Master list(no salts, metals)'!Y2577,"&lt;=1"),IF(COUNTIF('Master list(no salts, metals)'!$K2577:$Y2577, "#N/A")=14,TRUE,FALSE))</f>
        <v>0</v>
      </c>
    </row>
    <row r="2587" spans="11:25" x14ac:dyDescent="0.25">
      <c r="K2587" t="b">
        <f>AND(COUNTIF('Master list(no salts, metals)'!K2578,"&lt;=1"),IF(COUNTIF('Master list(no salts, metals)'!$K2578:$Y2578, "#N/A")=14,TRUE,FALSE))</f>
        <v>0</v>
      </c>
      <c r="L2587" t="b">
        <f>AND(COUNTIF('Master list(no salts, metals)'!L2578,"&lt;=1"),IF(COUNTIF('Master list(no salts, metals)'!$K2578:$Y2578, "#N/A")=14,TRUE,FALSE))</f>
        <v>0</v>
      </c>
      <c r="M2587" t="b">
        <f>AND(COUNTIF('Master list(no salts, metals)'!M2578,"&lt;=1"),IF(COUNTIF('Master list(no salts, metals)'!$K2578:$Y2578, "#N/A")=14,TRUE,FALSE))</f>
        <v>0</v>
      </c>
      <c r="N2587" t="b">
        <f>AND(COUNTIF('Master list(no salts, metals)'!N2578,"&lt;=1"),IF(COUNTIF('Master list(no salts, metals)'!$K2578:$Y2578, "#N/A")=14,TRUE,FALSE))</f>
        <v>0</v>
      </c>
      <c r="O2587" t="b">
        <f>AND(COUNTIF('Master list(no salts, metals)'!O2578,"&lt;=1"),IF(COUNTIF('Master list(no salts, metals)'!$K2578:$Y2578, "#N/A")=14,TRUE,FALSE))</f>
        <v>0</v>
      </c>
      <c r="P2587" t="b">
        <f>AND(COUNTIF('Master list(no salts, metals)'!P2578,"&lt;=1"),IF(COUNTIF('Master list(no salts, metals)'!$K2578:$Y2578, "#N/A")=14,TRUE,FALSE))</f>
        <v>0</v>
      </c>
      <c r="Q2587" t="b">
        <f>AND(COUNTIF('Master list(no salts, metals)'!Q2578,"&lt;=1"),IF(COUNTIF('Master list(no salts, metals)'!$K2578:$Y2578, "#N/A")=14,TRUE,FALSE))</f>
        <v>0</v>
      </c>
      <c r="R2587" t="b">
        <f>AND(COUNTIF('Master list(no salts, metals)'!R2578,"&lt;=1"),IF(COUNTIF('Master list(no salts, metals)'!$K2578:$Y2578, "#N/A")=14,TRUE,FALSE))</f>
        <v>0</v>
      </c>
      <c r="S2587" t="b">
        <f>AND(COUNTIF('Master list(no salts, metals)'!S2578,"&lt;=1"),IF(COUNTIF('Master list(no salts, metals)'!$K2578:$Y2578, "#N/A")=14,TRUE,FALSE))</f>
        <v>0</v>
      </c>
      <c r="T2587" t="b">
        <f>AND(COUNTIF('Master list(no salts, metals)'!T2578,"&lt;=1"),IF(COUNTIF('Master list(no salts, metals)'!$K2578:$Y2578, "#N/A")=14,TRUE,FALSE))</f>
        <v>0</v>
      </c>
      <c r="U2587" t="b">
        <f>AND(COUNTIF('Master list(no salts, metals)'!U2578,"&lt;=1"),IF(COUNTIF('Master list(no salts, metals)'!$K2578:$Y2578, "#N/A")=14,TRUE,FALSE))</f>
        <v>0</v>
      </c>
      <c r="V2587" t="b">
        <f>AND(COUNTIF('Master list(no salts, metals)'!V2578,"&lt;=1"),IF(COUNTIF('Master list(no salts, metals)'!$K2578:$Y2578, "#N/A")=14,TRUE,FALSE))</f>
        <v>0</v>
      </c>
      <c r="W2587" t="b">
        <f>AND(COUNTIF('Master list(no salts, metals)'!W2578,"&lt;=1"),IF(COUNTIF('Master list(no salts, metals)'!$K2578:$Y2578, "#N/A")=14,TRUE,FALSE))</f>
        <v>0</v>
      </c>
      <c r="X2587" t="b">
        <f>AND(COUNTIF('Master list(no salts, metals)'!X2578,"&lt;=1"),IF(COUNTIF('Master list(no salts, metals)'!$K2578:$Y2578, "#N/A")=14,TRUE,FALSE))</f>
        <v>1</v>
      </c>
      <c r="Y2587" t="b">
        <f>AND(COUNTIF('Master list(no salts, metals)'!Y2578,"&lt;=1"),IF(COUNTIF('Master list(no salts, metals)'!$K2578:$Y2578, "#N/A")=14,TRUE,FALSE))</f>
        <v>0</v>
      </c>
    </row>
    <row r="2588" spans="11:25" x14ac:dyDescent="0.25">
      <c r="K2588" t="b">
        <f>AND(COUNTIF('Master list(no salts, metals)'!K2579,"&lt;=1"),IF(COUNTIF('Master list(no salts, metals)'!$K2579:$Y2579, "#N/A")=14,TRUE,FALSE))</f>
        <v>0</v>
      </c>
      <c r="L2588" t="b">
        <f>AND(COUNTIF('Master list(no salts, metals)'!L2579,"&lt;=1"),IF(COUNTIF('Master list(no salts, metals)'!$K2579:$Y2579, "#N/A")=14,TRUE,FALSE))</f>
        <v>0</v>
      </c>
      <c r="M2588" t="b">
        <f>AND(COUNTIF('Master list(no salts, metals)'!M2579,"&lt;=1"),IF(COUNTIF('Master list(no salts, metals)'!$K2579:$Y2579, "#N/A")=14,TRUE,FALSE))</f>
        <v>0</v>
      </c>
      <c r="N2588" t="b">
        <f>AND(COUNTIF('Master list(no salts, metals)'!N2579,"&lt;=1"),IF(COUNTIF('Master list(no salts, metals)'!$K2579:$Y2579, "#N/A")=14,TRUE,FALSE))</f>
        <v>0</v>
      </c>
      <c r="O2588" t="b">
        <f>AND(COUNTIF('Master list(no salts, metals)'!O2579,"&lt;=1"),IF(COUNTIF('Master list(no salts, metals)'!$K2579:$Y2579, "#N/A")=14,TRUE,FALSE))</f>
        <v>0</v>
      </c>
      <c r="P2588" t="b">
        <f>AND(COUNTIF('Master list(no salts, metals)'!P2579,"&lt;=1"),IF(COUNTIF('Master list(no salts, metals)'!$K2579:$Y2579, "#N/A")=14,TRUE,FALSE))</f>
        <v>0</v>
      </c>
      <c r="Q2588" t="b">
        <f>AND(COUNTIF('Master list(no salts, metals)'!Q2579,"&lt;=1"),IF(COUNTIF('Master list(no salts, metals)'!$K2579:$Y2579, "#N/A")=14,TRUE,FALSE))</f>
        <v>0</v>
      </c>
      <c r="R2588" t="b">
        <f>AND(COUNTIF('Master list(no salts, metals)'!R2579,"&lt;=1"),IF(COUNTIF('Master list(no salts, metals)'!$K2579:$Y2579, "#N/A")=14,TRUE,FALSE))</f>
        <v>0</v>
      </c>
      <c r="S2588" t="b">
        <f>AND(COUNTIF('Master list(no salts, metals)'!S2579,"&lt;=1"),IF(COUNTIF('Master list(no salts, metals)'!$K2579:$Y2579, "#N/A")=14,TRUE,FALSE))</f>
        <v>0</v>
      </c>
      <c r="T2588" t="b">
        <f>AND(COUNTIF('Master list(no salts, metals)'!T2579,"&lt;=1"),IF(COUNTIF('Master list(no salts, metals)'!$K2579:$Y2579, "#N/A")=14,TRUE,FALSE))</f>
        <v>0</v>
      </c>
      <c r="U2588" t="b">
        <f>AND(COUNTIF('Master list(no salts, metals)'!U2579,"&lt;=1"),IF(COUNTIF('Master list(no salts, metals)'!$K2579:$Y2579, "#N/A")=14,TRUE,FALSE))</f>
        <v>0</v>
      </c>
      <c r="V2588" t="b">
        <f>AND(COUNTIF('Master list(no salts, metals)'!V2579,"&lt;=1"),IF(COUNTIF('Master list(no salts, metals)'!$K2579:$Y2579, "#N/A")=14,TRUE,FALSE))</f>
        <v>0</v>
      </c>
      <c r="W2588" t="b">
        <f>AND(COUNTIF('Master list(no salts, metals)'!W2579,"&lt;=1"),IF(COUNTIF('Master list(no salts, metals)'!$K2579:$Y2579, "#N/A")=14,TRUE,FALSE))</f>
        <v>0</v>
      </c>
      <c r="X2588" t="b">
        <f>AND(COUNTIF('Master list(no salts, metals)'!X2579,"&lt;=1"),IF(COUNTIF('Master list(no salts, metals)'!$K2579:$Y2579, "#N/A")=14,TRUE,FALSE))</f>
        <v>0</v>
      </c>
      <c r="Y2588" t="b">
        <f>AND(COUNTIF('Master list(no salts, metals)'!Y2579,"&lt;=1"),IF(COUNTIF('Master list(no salts, metals)'!$K2579:$Y2579, "#N/A")=14,TRUE,FALSE))</f>
        <v>1</v>
      </c>
    </row>
    <row r="2589" spans="11:25" x14ac:dyDescent="0.25">
      <c r="K2589" t="b">
        <f>AND(COUNTIF('Master list(no salts, metals)'!K2580,"&lt;=1"),IF(COUNTIF('Master list(no salts, metals)'!$K2580:$Y2580, "#N/A")=14,TRUE,FALSE))</f>
        <v>0</v>
      </c>
      <c r="L2589" t="b">
        <f>AND(COUNTIF('Master list(no salts, metals)'!L2580,"&lt;=1"),IF(COUNTIF('Master list(no salts, metals)'!$K2580:$Y2580, "#N/A")=14,TRUE,FALSE))</f>
        <v>0</v>
      </c>
      <c r="M2589" t="b">
        <f>AND(COUNTIF('Master list(no salts, metals)'!M2580,"&lt;=1"),IF(COUNTIF('Master list(no salts, metals)'!$K2580:$Y2580, "#N/A")=14,TRUE,FALSE))</f>
        <v>0</v>
      </c>
      <c r="N2589" t="b">
        <f>AND(COUNTIF('Master list(no salts, metals)'!N2580,"&lt;=1"),IF(COUNTIF('Master list(no salts, metals)'!$K2580:$Y2580, "#N/A")=14,TRUE,FALSE))</f>
        <v>0</v>
      </c>
      <c r="O2589" t="b">
        <f>AND(COUNTIF('Master list(no salts, metals)'!O2580,"&lt;=1"),IF(COUNTIF('Master list(no salts, metals)'!$K2580:$Y2580, "#N/A")=14,TRUE,FALSE))</f>
        <v>0</v>
      </c>
      <c r="P2589" t="b">
        <f>AND(COUNTIF('Master list(no salts, metals)'!P2580,"&lt;=1"),IF(COUNTIF('Master list(no salts, metals)'!$K2580:$Y2580, "#N/A")=14,TRUE,FALSE))</f>
        <v>0</v>
      </c>
      <c r="Q2589" t="b">
        <f>AND(COUNTIF('Master list(no salts, metals)'!Q2580,"&lt;=1"),IF(COUNTIF('Master list(no salts, metals)'!$K2580:$Y2580, "#N/A")=14,TRUE,FALSE))</f>
        <v>0</v>
      </c>
      <c r="R2589" t="b">
        <f>AND(COUNTIF('Master list(no salts, metals)'!R2580,"&lt;=1"),IF(COUNTIF('Master list(no salts, metals)'!$K2580:$Y2580, "#N/A")=14,TRUE,FALSE))</f>
        <v>0</v>
      </c>
      <c r="S2589" t="b">
        <f>AND(COUNTIF('Master list(no salts, metals)'!S2580,"&lt;=1"),IF(COUNTIF('Master list(no salts, metals)'!$K2580:$Y2580, "#N/A")=14,TRUE,FALSE))</f>
        <v>0</v>
      </c>
      <c r="T2589" t="b">
        <f>AND(COUNTIF('Master list(no salts, metals)'!T2580,"&lt;=1"),IF(COUNTIF('Master list(no salts, metals)'!$K2580:$Y2580, "#N/A")=14,TRUE,FALSE))</f>
        <v>0</v>
      </c>
      <c r="U2589" t="b">
        <f>AND(COUNTIF('Master list(no salts, metals)'!U2580,"&lt;=1"),IF(COUNTIF('Master list(no salts, metals)'!$K2580:$Y2580, "#N/A")=14,TRUE,FALSE))</f>
        <v>0</v>
      </c>
      <c r="V2589" t="b">
        <f>AND(COUNTIF('Master list(no salts, metals)'!V2580,"&lt;=1"),IF(COUNTIF('Master list(no salts, metals)'!$K2580:$Y2580, "#N/A")=14,TRUE,FALSE))</f>
        <v>0</v>
      </c>
      <c r="W2589" t="b">
        <f>AND(COUNTIF('Master list(no salts, metals)'!W2580,"&lt;=1"),IF(COUNTIF('Master list(no salts, metals)'!$K2580:$Y2580, "#N/A")=14,TRUE,FALSE))</f>
        <v>1</v>
      </c>
      <c r="X2589" t="b">
        <f>AND(COUNTIF('Master list(no salts, metals)'!X2580,"&lt;=1"),IF(COUNTIF('Master list(no salts, metals)'!$K2580:$Y2580, "#N/A")=14,TRUE,FALSE))</f>
        <v>0</v>
      </c>
      <c r="Y2589" t="b">
        <f>AND(COUNTIF('Master list(no salts, metals)'!Y2580,"&lt;=1"),IF(COUNTIF('Master list(no salts, metals)'!$K2580:$Y2580, "#N/A")=14,TRUE,FALSE))</f>
        <v>0</v>
      </c>
    </row>
    <row r="2590" spans="11:25" x14ac:dyDescent="0.25">
      <c r="K2590" t="b">
        <f>AND(COUNTIF('Master list(no salts, metals)'!K2581,"&lt;=1"),IF(COUNTIF('Master list(no salts, metals)'!$K2581:$Y2581, "#N/A")=14,TRUE,FALSE))</f>
        <v>0</v>
      </c>
      <c r="L2590" t="b">
        <f>AND(COUNTIF('Master list(no salts, metals)'!L2581,"&lt;=1"),IF(COUNTIF('Master list(no salts, metals)'!$K2581:$Y2581, "#N/A")=14,TRUE,FALSE))</f>
        <v>0</v>
      </c>
      <c r="M2590" t="b">
        <f>AND(COUNTIF('Master list(no salts, metals)'!M2581,"&lt;=1"),IF(COUNTIF('Master list(no salts, metals)'!$K2581:$Y2581, "#N/A")=14,TRUE,FALSE))</f>
        <v>0</v>
      </c>
      <c r="N2590" t="b">
        <f>AND(COUNTIF('Master list(no salts, metals)'!N2581,"&lt;=1"),IF(COUNTIF('Master list(no salts, metals)'!$K2581:$Y2581, "#N/A")=14,TRUE,FALSE))</f>
        <v>0</v>
      </c>
      <c r="O2590" t="b">
        <f>AND(COUNTIF('Master list(no salts, metals)'!O2581,"&lt;=1"),IF(COUNTIF('Master list(no salts, metals)'!$K2581:$Y2581, "#N/A")=14,TRUE,FALSE))</f>
        <v>0</v>
      </c>
      <c r="P2590" t="b">
        <f>AND(COUNTIF('Master list(no salts, metals)'!P2581,"&lt;=1"),IF(COUNTIF('Master list(no salts, metals)'!$K2581:$Y2581, "#N/A")=14,TRUE,FALSE))</f>
        <v>0</v>
      </c>
      <c r="Q2590" t="b">
        <f>AND(COUNTIF('Master list(no salts, metals)'!Q2581,"&lt;=1"),IF(COUNTIF('Master list(no salts, metals)'!$K2581:$Y2581, "#N/A")=14,TRUE,FALSE))</f>
        <v>0</v>
      </c>
      <c r="R2590" t="b">
        <f>AND(COUNTIF('Master list(no salts, metals)'!R2581,"&lt;=1"),IF(COUNTIF('Master list(no salts, metals)'!$K2581:$Y2581, "#N/A")=14,TRUE,FALSE))</f>
        <v>0</v>
      </c>
      <c r="S2590" t="b">
        <f>AND(COUNTIF('Master list(no salts, metals)'!S2581,"&lt;=1"),IF(COUNTIF('Master list(no salts, metals)'!$K2581:$Y2581, "#N/A")=14,TRUE,FALSE))</f>
        <v>0</v>
      </c>
      <c r="T2590" t="b">
        <f>AND(COUNTIF('Master list(no salts, metals)'!T2581,"&lt;=1"),IF(COUNTIF('Master list(no salts, metals)'!$K2581:$Y2581, "#N/A")=14,TRUE,FALSE))</f>
        <v>0</v>
      </c>
      <c r="U2590" t="b">
        <f>AND(COUNTIF('Master list(no salts, metals)'!U2581,"&lt;=1"),IF(COUNTIF('Master list(no salts, metals)'!$K2581:$Y2581, "#N/A")=14,TRUE,FALSE))</f>
        <v>0</v>
      </c>
      <c r="V2590" t="b">
        <f>AND(COUNTIF('Master list(no salts, metals)'!V2581,"&lt;=1"),IF(COUNTIF('Master list(no salts, metals)'!$K2581:$Y2581, "#N/A")=14,TRUE,FALSE))</f>
        <v>0</v>
      </c>
      <c r="W2590" t="b">
        <f>AND(COUNTIF('Master list(no salts, metals)'!W2581,"&lt;=1"),IF(COUNTIF('Master list(no salts, metals)'!$K2581:$Y2581, "#N/A")=14,TRUE,FALSE))</f>
        <v>0</v>
      </c>
      <c r="X2590" t="b">
        <f>AND(COUNTIF('Master list(no salts, metals)'!X2581,"&lt;=1"),IF(COUNTIF('Master list(no salts, metals)'!$K2581:$Y2581, "#N/A")=14,TRUE,FALSE))</f>
        <v>1</v>
      </c>
      <c r="Y2590" t="b">
        <f>AND(COUNTIF('Master list(no salts, metals)'!Y2581,"&lt;=1"),IF(COUNTIF('Master list(no salts, metals)'!$K2581:$Y2581, "#N/A")=14,TRUE,FALSE))</f>
        <v>0</v>
      </c>
    </row>
    <row r="2591" spans="11:25" x14ac:dyDescent="0.25">
      <c r="K2591" t="b">
        <f>AND(COUNTIF('Master list(no salts, metals)'!K2582,"&lt;=1"),IF(COUNTIF('Master list(no salts, metals)'!$K2582:$Y2582, "#N/A")=14,TRUE,FALSE))</f>
        <v>0</v>
      </c>
      <c r="L2591" t="b">
        <f>AND(COUNTIF('Master list(no salts, metals)'!L2582,"&lt;=1"),IF(COUNTIF('Master list(no salts, metals)'!$K2582:$Y2582, "#N/A")=14,TRUE,FALSE))</f>
        <v>0</v>
      </c>
      <c r="M2591" t="b">
        <f>AND(COUNTIF('Master list(no salts, metals)'!M2582,"&lt;=1"),IF(COUNTIF('Master list(no salts, metals)'!$K2582:$Y2582, "#N/A")=14,TRUE,FALSE))</f>
        <v>0</v>
      </c>
      <c r="N2591" t="b">
        <f>AND(COUNTIF('Master list(no salts, metals)'!N2582,"&lt;=1"),IF(COUNTIF('Master list(no salts, metals)'!$K2582:$Y2582, "#N/A")=14,TRUE,FALSE))</f>
        <v>0</v>
      </c>
      <c r="O2591" t="b">
        <f>AND(COUNTIF('Master list(no salts, metals)'!O2582,"&lt;=1"),IF(COUNTIF('Master list(no salts, metals)'!$K2582:$Y2582, "#N/A")=14,TRUE,FALSE))</f>
        <v>0</v>
      </c>
      <c r="P2591" t="b">
        <f>AND(COUNTIF('Master list(no salts, metals)'!P2582,"&lt;=1"),IF(COUNTIF('Master list(no salts, metals)'!$K2582:$Y2582, "#N/A")=14,TRUE,FALSE))</f>
        <v>0</v>
      </c>
      <c r="Q2591" t="b">
        <f>AND(COUNTIF('Master list(no salts, metals)'!Q2582,"&lt;=1"),IF(COUNTIF('Master list(no salts, metals)'!$K2582:$Y2582, "#N/A")=14,TRUE,FALSE))</f>
        <v>0</v>
      </c>
      <c r="R2591" t="b">
        <f>AND(COUNTIF('Master list(no salts, metals)'!R2582,"&lt;=1"),IF(COUNTIF('Master list(no salts, metals)'!$K2582:$Y2582, "#N/A")=14,TRUE,FALSE))</f>
        <v>0</v>
      </c>
      <c r="S2591" t="b">
        <f>AND(COUNTIF('Master list(no salts, metals)'!S2582,"&lt;=1"),IF(COUNTIF('Master list(no salts, metals)'!$K2582:$Y2582, "#N/A")=14,TRUE,FALSE))</f>
        <v>0</v>
      </c>
      <c r="T2591" t="b">
        <f>AND(COUNTIF('Master list(no salts, metals)'!T2582,"&lt;=1"),IF(COUNTIF('Master list(no salts, metals)'!$K2582:$Y2582, "#N/A")=14,TRUE,FALSE))</f>
        <v>0</v>
      </c>
      <c r="U2591" t="b">
        <f>AND(COUNTIF('Master list(no salts, metals)'!U2582,"&lt;=1"),IF(COUNTIF('Master list(no salts, metals)'!$K2582:$Y2582, "#N/A")=14,TRUE,FALSE))</f>
        <v>0</v>
      </c>
      <c r="V2591" t="b">
        <f>AND(COUNTIF('Master list(no salts, metals)'!V2582,"&lt;=1"),IF(COUNTIF('Master list(no salts, metals)'!$K2582:$Y2582, "#N/A")=14,TRUE,FALSE))</f>
        <v>0</v>
      </c>
      <c r="W2591" t="b">
        <f>AND(COUNTIF('Master list(no salts, metals)'!W2582,"&lt;=1"),IF(COUNTIF('Master list(no salts, metals)'!$K2582:$Y2582, "#N/A")=14,TRUE,FALSE))</f>
        <v>0</v>
      </c>
      <c r="X2591" t="b">
        <f>AND(COUNTIF('Master list(no salts, metals)'!X2582,"&lt;=1"),IF(COUNTIF('Master list(no salts, metals)'!$K2582:$Y2582, "#N/A")=14,TRUE,FALSE))</f>
        <v>0</v>
      </c>
      <c r="Y2591" t="b">
        <f>AND(COUNTIF('Master list(no salts, metals)'!Y2582,"&lt;=1"),IF(COUNTIF('Master list(no salts, metals)'!$K2582:$Y2582, "#N/A")=14,TRUE,FALSE))</f>
        <v>1</v>
      </c>
    </row>
    <row r="2592" spans="11:25" x14ac:dyDescent="0.25">
      <c r="K2592" t="b">
        <f>AND(COUNTIF('Master list(no salts, metals)'!K2583,"&lt;=1"),IF(COUNTIF('Master list(no salts, metals)'!$K2583:$Y2583, "#N/A")=14,TRUE,FALSE))</f>
        <v>0</v>
      </c>
      <c r="L2592" t="b">
        <f>AND(COUNTIF('Master list(no salts, metals)'!L2583,"&lt;=1"),IF(COUNTIF('Master list(no salts, metals)'!$K2583:$Y2583, "#N/A")=14,TRUE,FALSE))</f>
        <v>0</v>
      </c>
      <c r="M2592" t="b">
        <f>AND(COUNTIF('Master list(no salts, metals)'!M2583,"&lt;=1"),IF(COUNTIF('Master list(no salts, metals)'!$K2583:$Y2583, "#N/A")=14,TRUE,FALSE))</f>
        <v>0</v>
      </c>
      <c r="N2592" t="b">
        <f>AND(COUNTIF('Master list(no salts, metals)'!N2583,"&lt;=1"),IF(COUNTIF('Master list(no salts, metals)'!$K2583:$Y2583, "#N/A")=14,TRUE,FALSE))</f>
        <v>0</v>
      </c>
      <c r="O2592" t="b">
        <f>AND(COUNTIF('Master list(no salts, metals)'!O2583,"&lt;=1"),IF(COUNTIF('Master list(no salts, metals)'!$K2583:$Y2583, "#N/A")=14,TRUE,FALSE))</f>
        <v>0</v>
      </c>
      <c r="P2592" t="b">
        <f>AND(COUNTIF('Master list(no salts, metals)'!P2583,"&lt;=1"),IF(COUNTIF('Master list(no salts, metals)'!$K2583:$Y2583, "#N/A")=14,TRUE,FALSE))</f>
        <v>0</v>
      </c>
      <c r="Q2592" t="b">
        <f>AND(COUNTIF('Master list(no salts, metals)'!Q2583,"&lt;=1"),IF(COUNTIF('Master list(no salts, metals)'!$K2583:$Y2583, "#N/A")=14,TRUE,FALSE))</f>
        <v>0</v>
      </c>
      <c r="R2592" t="b">
        <f>AND(COUNTIF('Master list(no salts, metals)'!R2583,"&lt;=1"),IF(COUNTIF('Master list(no salts, metals)'!$K2583:$Y2583, "#N/A")=14,TRUE,FALSE))</f>
        <v>0</v>
      </c>
      <c r="S2592" t="b">
        <f>AND(COUNTIF('Master list(no salts, metals)'!S2583,"&lt;=1"),IF(COUNTIF('Master list(no salts, metals)'!$K2583:$Y2583, "#N/A")=14,TRUE,FALSE))</f>
        <v>0</v>
      </c>
      <c r="T2592" t="b">
        <f>AND(COUNTIF('Master list(no salts, metals)'!T2583,"&lt;=1"),IF(COUNTIF('Master list(no salts, metals)'!$K2583:$Y2583, "#N/A")=14,TRUE,FALSE))</f>
        <v>0</v>
      </c>
      <c r="U2592" t="b">
        <f>AND(COUNTIF('Master list(no salts, metals)'!U2583,"&lt;=1"),IF(COUNTIF('Master list(no salts, metals)'!$K2583:$Y2583, "#N/A")=14,TRUE,FALSE))</f>
        <v>0</v>
      </c>
      <c r="V2592" t="b">
        <f>AND(COUNTIF('Master list(no salts, metals)'!V2583,"&lt;=1"),IF(COUNTIF('Master list(no salts, metals)'!$K2583:$Y2583, "#N/A")=14,TRUE,FALSE))</f>
        <v>0</v>
      </c>
      <c r="W2592" t="b">
        <f>AND(COUNTIF('Master list(no salts, metals)'!W2583,"&lt;=1"),IF(COUNTIF('Master list(no salts, metals)'!$K2583:$Y2583, "#N/A")=14,TRUE,FALSE))</f>
        <v>0</v>
      </c>
      <c r="X2592" t="b">
        <f>AND(COUNTIF('Master list(no salts, metals)'!X2583,"&lt;=1"),IF(COUNTIF('Master list(no salts, metals)'!$K2583:$Y2583, "#N/A")=14,TRUE,FALSE))</f>
        <v>0</v>
      </c>
      <c r="Y2592" t="b">
        <f>AND(COUNTIF('Master list(no salts, metals)'!Y2583,"&lt;=1"),IF(COUNTIF('Master list(no salts, metals)'!$K2583:$Y2583, "#N/A")=14,TRUE,FALSE))</f>
        <v>0</v>
      </c>
    </row>
    <row r="2593" spans="11:25" x14ac:dyDescent="0.25">
      <c r="K2593" t="b">
        <f>AND(COUNTIF('Master list(no salts, metals)'!K2584,"&lt;=1"),IF(COUNTIF('Master list(no salts, metals)'!$K2584:$Y2584, "#N/A")=14,TRUE,FALSE))</f>
        <v>0</v>
      </c>
      <c r="L2593" t="b">
        <f>AND(COUNTIF('Master list(no salts, metals)'!L2584,"&lt;=1"),IF(COUNTIF('Master list(no salts, metals)'!$K2584:$Y2584, "#N/A")=14,TRUE,FALSE))</f>
        <v>0</v>
      </c>
      <c r="M2593" t="b">
        <f>AND(COUNTIF('Master list(no salts, metals)'!M2584,"&lt;=1"),IF(COUNTIF('Master list(no salts, metals)'!$K2584:$Y2584, "#N/A")=14,TRUE,FALSE))</f>
        <v>0</v>
      </c>
      <c r="N2593" t="b">
        <f>AND(COUNTIF('Master list(no salts, metals)'!N2584,"&lt;=1"),IF(COUNTIF('Master list(no salts, metals)'!$K2584:$Y2584, "#N/A")=14,TRUE,FALSE))</f>
        <v>0</v>
      </c>
      <c r="O2593" t="b">
        <f>AND(COUNTIF('Master list(no salts, metals)'!O2584,"&lt;=1"),IF(COUNTIF('Master list(no salts, metals)'!$K2584:$Y2584, "#N/A")=14,TRUE,FALSE))</f>
        <v>0</v>
      </c>
      <c r="P2593" t="b">
        <f>AND(COUNTIF('Master list(no salts, metals)'!P2584,"&lt;=1"),IF(COUNTIF('Master list(no salts, metals)'!$K2584:$Y2584, "#N/A")=14,TRUE,FALSE))</f>
        <v>0</v>
      </c>
      <c r="Q2593" t="b">
        <f>AND(COUNTIF('Master list(no salts, metals)'!Q2584,"&lt;=1"),IF(COUNTIF('Master list(no salts, metals)'!$K2584:$Y2584, "#N/A")=14,TRUE,FALSE))</f>
        <v>0</v>
      </c>
      <c r="R2593" t="b">
        <f>AND(COUNTIF('Master list(no salts, metals)'!R2584,"&lt;=1"),IF(COUNTIF('Master list(no salts, metals)'!$K2584:$Y2584, "#N/A")=14,TRUE,FALSE))</f>
        <v>0</v>
      </c>
      <c r="S2593" t="b">
        <f>AND(COUNTIF('Master list(no salts, metals)'!S2584,"&lt;=1"),IF(COUNTIF('Master list(no salts, metals)'!$K2584:$Y2584, "#N/A")=14,TRUE,FALSE))</f>
        <v>0</v>
      </c>
      <c r="T2593" t="b">
        <f>AND(COUNTIF('Master list(no salts, metals)'!T2584,"&lt;=1"),IF(COUNTIF('Master list(no salts, metals)'!$K2584:$Y2584, "#N/A")=14,TRUE,FALSE))</f>
        <v>0</v>
      </c>
      <c r="U2593" t="b">
        <f>AND(COUNTIF('Master list(no salts, metals)'!U2584,"&lt;=1"),IF(COUNTIF('Master list(no salts, metals)'!$K2584:$Y2584, "#N/A")=14,TRUE,FALSE))</f>
        <v>0</v>
      </c>
      <c r="V2593" t="b">
        <f>AND(COUNTIF('Master list(no salts, metals)'!V2584,"&lt;=1"),IF(COUNTIF('Master list(no salts, metals)'!$K2584:$Y2584, "#N/A")=14,TRUE,FALSE))</f>
        <v>0</v>
      </c>
      <c r="W2593" t="b">
        <f>AND(COUNTIF('Master list(no salts, metals)'!W2584,"&lt;=1"),IF(COUNTIF('Master list(no salts, metals)'!$K2584:$Y2584, "#N/A")=14,TRUE,FALSE))</f>
        <v>0</v>
      </c>
      <c r="X2593" t="b">
        <f>AND(COUNTIF('Master list(no salts, metals)'!X2584,"&lt;=1"),IF(COUNTIF('Master list(no salts, metals)'!$K2584:$Y2584, "#N/A")=14,TRUE,FALSE))</f>
        <v>1</v>
      </c>
      <c r="Y2593" t="b">
        <f>AND(COUNTIF('Master list(no salts, metals)'!Y2584,"&lt;=1"),IF(COUNTIF('Master list(no salts, metals)'!$K2584:$Y2584, "#N/A")=14,TRUE,FALSE))</f>
        <v>0</v>
      </c>
    </row>
    <row r="2594" spans="11:25" x14ac:dyDescent="0.25">
      <c r="K2594" t="b">
        <f>AND(COUNTIF('Master list(no salts, metals)'!K2585,"&lt;=1"),IF(COUNTIF('Master list(no salts, metals)'!$K2585:$Y2585, "#N/A")=14,TRUE,FALSE))</f>
        <v>0</v>
      </c>
      <c r="L2594" t="b">
        <f>AND(COUNTIF('Master list(no salts, metals)'!L2585,"&lt;=1"),IF(COUNTIF('Master list(no salts, metals)'!$K2585:$Y2585, "#N/A")=14,TRUE,FALSE))</f>
        <v>0</v>
      </c>
      <c r="M2594" t="b">
        <f>AND(COUNTIF('Master list(no salts, metals)'!M2585,"&lt;=1"),IF(COUNTIF('Master list(no salts, metals)'!$K2585:$Y2585, "#N/A")=14,TRUE,FALSE))</f>
        <v>0</v>
      </c>
      <c r="N2594" t="b">
        <f>AND(COUNTIF('Master list(no salts, metals)'!N2585,"&lt;=1"),IF(COUNTIF('Master list(no salts, metals)'!$K2585:$Y2585, "#N/A")=14,TRUE,FALSE))</f>
        <v>0</v>
      </c>
      <c r="O2594" t="b">
        <f>AND(COUNTIF('Master list(no salts, metals)'!O2585,"&lt;=1"),IF(COUNTIF('Master list(no salts, metals)'!$K2585:$Y2585, "#N/A")=14,TRUE,FALSE))</f>
        <v>0</v>
      </c>
      <c r="P2594" t="b">
        <f>AND(COUNTIF('Master list(no salts, metals)'!P2585,"&lt;=1"),IF(COUNTIF('Master list(no salts, metals)'!$K2585:$Y2585, "#N/A")=14,TRUE,FALSE))</f>
        <v>0</v>
      </c>
      <c r="Q2594" t="b">
        <f>AND(COUNTIF('Master list(no salts, metals)'!Q2585,"&lt;=1"),IF(COUNTIF('Master list(no salts, metals)'!$K2585:$Y2585, "#N/A")=14,TRUE,FALSE))</f>
        <v>0</v>
      </c>
      <c r="R2594" t="b">
        <f>AND(COUNTIF('Master list(no salts, metals)'!R2585,"&lt;=1"),IF(COUNTIF('Master list(no salts, metals)'!$K2585:$Y2585, "#N/A")=14,TRUE,FALSE))</f>
        <v>0</v>
      </c>
      <c r="S2594" t="b">
        <f>AND(COUNTIF('Master list(no salts, metals)'!S2585,"&lt;=1"),IF(COUNTIF('Master list(no salts, metals)'!$K2585:$Y2585, "#N/A")=14,TRUE,FALSE))</f>
        <v>0</v>
      </c>
      <c r="T2594" t="b">
        <f>AND(COUNTIF('Master list(no salts, metals)'!T2585,"&lt;=1"),IF(COUNTIF('Master list(no salts, metals)'!$K2585:$Y2585, "#N/A")=14,TRUE,FALSE))</f>
        <v>0</v>
      </c>
      <c r="U2594" t="b">
        <f>AND(COUNTIF('Master list(no salts, metals)'!U2585,"&lt;=1"),IF(COUNTIF('Master list(no salts, metals)'!$K2585:$Y2585, "#N/A")=14,TRUE,FALSE))</f>
        <v>0</v>
      </c>
      <c r="V2594" t="b">
        <f>AND(COUNTIF('Master list(no salts, metals)'!V2585,"&lt;=1"),IF(COUNTIF('Master list(no salts, metals)'!$K2585:$Y2585, "#N/A")=14,TRUE,FALSE))</f>
        <v>0</v>
      </c>
      <c r="W2594" t="b">
        <f>AND(COUNTIF('Master list(no salts, metals)'!W2585,"&lt;=1"),IF(COUNTIF('Master list(no salts, metals)'!$K2585:$Y2585, "#N/A")=14,TRUE,FALSE))</f>
        <v>0</v>
      </c>
      <c r="X2594" t="b">
        <f>AND(COUNTIF('Master list(no salts, metals)'!X2585,"&lt;=1"),IF(COUNTIF('Master list(no salts, metals)'!$K2585:$Y2585, "#N/A")=14,TRUE,FALSE))</f>
        <v>1</v>
      </c>
      <c r="Y2594" t="b">
        <f>AND(COUNTIF('Master list(no salts, metals)'!Y2585,"&lt;=1"),IF(COUNTIF('Master list(no salts, metals)'!$K2585:$Y2585, "#N/A")=14,TRUE,FALSE))</f>
        <v>0</v>
      </c>
    </row>
    <row r="2595" spans="11:25" x14ac:dyDescent="0.25">
      <c r="K2595" t="b">
        <f>AND(COUNTIF('Master list(no salts, metals)'!K2586,"&lt;=1"),IF(COUNTIF('Master list(no salts, metals)'!$K2586:$Y2586, "#N/A")=14,TRUE,FALSE))</f>
        <v>0</v>
      </c>
      <c r="L2595" t="b">
        <f>AND(COUNTIF('Master list(no salts, metals)'!L2586,"&lt;=1"),IF(COUNTIF('Master list(no salts, metals)'!$K2586:$Y2586, "#N/A")=14,TRUE,FALSE))</f>
        <v>0</v>
      </c>
      <c r="M2595" t="b">
        <f>AND(COUNTIF('Master list(no salts, metals)'!M2586,"&lt;=1"),IF(COUNTIF('Master list(no salts, metals)'!$K2586:$Y2586, "#N/A")=14,TRUE,FALSE))</f>
        <v>0</v>
      </c>
      <c r="N2595" t="b">
        <f>AND(COUNTIF('Master list(no salts, metals)'!N2586,"&lt;=1"),IF(COUNTIF('Master list(no salts, metals)'!$K2586:$Y2586, "#N/A")=14,TRUE,FALSE))</f>
        <v>0</v>
      </c>
      <c r="O2595" t="b">
        <f>AND(COUNTIF('Master list(no salts, metals)'!O2586,"&lt;=1"),IF(COUNTIF('Master list(no salts, metals)'!$K2586:$Y2586, "#N/A")=14,TRUE,FALSE))</f>
        <v>0</v>
      </c>
      <c r="P2595" t="b">
        <f>AND(COUNTIF('Master list(no salts, metals)'!P2586,"&lt;=1"),IF(COUNTIF('Master list(no salts, metals)'!$K2586:$Y2586, "#N/A")=14,TRUE,FALSE))</f>
        <v>0</v>
      </c>
      <c r="Q2595" t="b">
        <f>AND(COUNTIF('Master list(no salts, metals)'!Q2586,"&lt;=1"),IF(COUNTIF('Master list(no salts, metals)'!$K2586:$Y2586, "#N/A")=14,TRUE,FALSE))</f>
        <v>0</v>
      </c>
      <c r="R2595" t="b">
        <f>AND(COUNTIF('Master list(no salts, metals)'!R2586,"&lt;=1"),IF(COUNTIF('Master list(no salts, metals)'!$K2586:$Y2586, "#N/A")=14,TRUE,FALSE))</f>
        <v>0</v>
      </c>
      <c r="S2595" t="b">
        <f>AND(COUNTIF('Master list(no salts, metals)'!S2586,"&lt;=1"),IF(COUNTIF('Master list(no salts, metals)'!$K2586:$Y2586, "#N/A")=14,TRUE,FALSE))</f>
        <v>0</v>
      </c>
      <c r="T2595" t="b">
        <f>AND(COUNTIF('Master list(no salts, metals)'!T2586,"&lt;=1"),IF(COUNTIF('Master list(no salts, metals)'!$K2586:$Y2586, "#N/A")=14,TRUE,FALSE))</f>
        <v>1</v>
      </c>
      <c r="U2595" t="b">
        <f>AND(COUNTIF('Master list(no salts, metals)'!U2586,"&lt;=1"),IF(COUNTIF('Master list(no salts, metals)'!$K2586:$Y2586, "#N/A")=14,TRUE,FALSE))</f>
        <v>0</v>
      </c>
      <c r="V2595" t="b">
        <f>AND(COUNTIF('Master list(no salts, metals)'!V2586,"&lt;=1"),IF(COUNTIF('Master list(no salts, metals)'!$K2586:$Y2586, "#N/A")=14,TRUE,FALSE))</f>
        <v>0</v>
      </c>
      <c r="W2595" t="b">
        <f>AND(COUNTIF('Master list(no salts, metals)'!W2586,"&lt;=1"),IF(COUNTIF('Master list(no salts, metals)'!$K2586:$Y2586, "#N/A")=14,TRUE,FALSE))</f>
        <v>0</v>
      </c>
      <c r="X2595" t="b">
        <f>AND(COUNTIF('Master list(no salts, metals)'!X2586,"&lt;=1"),IF(COUNTIF('Master list(no salts, metals)'!$K2586:$Y2586, "#N/A")=14,TRUE,FALSE))</f>
        <v>0</v>
      </c>
      <c r="Y2595" t="b">
        <f>AND(COUNTIF('Master list(no salts, metals)'!Y2586,"&lt;=1"),IF(COUNTIF('Master list(no salts, metals)'!$K2586:$Y2586, "#N/A")=14,TRUE,FALSE))</f>
        <v>0</v>
      </c>
    </row>
    <row r="2596" spans="11:25" x14ac:dyDescent="0.25">
      <c r="K2596" t="b">
        <f>AND(COUNTIF('Master list(no salts, metals)'!K2587,"&lt;=1"),IF(COUNTIF('Master list(no salts, metals)'!$K2587:$Y2587, "#N/A")=14,TRUE,FALSE))</f>
        <v>0</v>
      </c>
      <c r="L2596" t="b">
        <f>AND(COUNTIF('Master list(no salts, metals)'!L2587,"&lt;=1"),IF(COUNTIF('Master list(no salts, metals)'!$K2587:$Y2587, "#N/A")=14,TRUE,FALSE))</f>
        <v>0</v>
      </c>
      <c r="M2596" t="b">
        <f>AND(COUNTIF('Master list(no salts, metals)'!M2587,"&lt;=1"),IF(COUNTIF('Master list(no salts, metals)'!$K2587:$Y2587, "#N/A")=14,TRUE,FALSE))</f>
        <v>0</v>
      </c>
      <c r="N2596" t="b">
        <f>AND(COUNTIF('Master list(no salts, metals)'!N2587,"&lt;=1"),IF(COUNTIF('Master list(no salts, metals)'!$K2587:$Y2587, "#N/A")=14,TRUE,FALSE))</f>
        <v>0</v>
      </c>
      <c r="O2596" t="b">
        <f>AND(COUNTIF('Master list(no salts, metals)'!O2587,"&lt;=1"),IF(COUNTIF('Master list(no salts, metals)'!$K2587:$Y2587, "#N/A")=14,TRUE,FALSE))</f>
        <v>0</v>
      </c>
      <c r="P2596" t="b">
        <f>AND(COUNTIF('Master list(no salts, metals)'!P2587,"&lt;=1"),IF(COUNTIF('Master list(no salts, metals)'!$K2587:$Y2587, "#N/A")=14,TRUE,FALSE))</f>
        <v>0</v>
      </c>
      <c r="Q2596" t="b">
        <f>AND(COUNTIF('Master list(no salts, metals)'!Q2587,"&lt;=1"),IF(COUNTIF('Master list(no salts, metals)'!$K2587:$Y2587, "#N/A")=14,TRUE,FALSE))</f>
        <v>0</v>
      </c>
      <c r="R2596" t="b">
        <f>AND(COUNTIF('Master list(no salts, metals)'!R2587,"&lt;=1"),IF(COUNTIF('Master list(no salts, metals)'!$K2587:$Y2587, "#N/A")=14,TRUE,FALSE))</f>
        <v>0</v>
      </c>
      <c r="S2596" t="b">
        <f>AND(COUNTIF('Master list(no salts, metals)'!S2587,"&lt;=1"),IF(COUNTIF('Master list(no salts, metals)'!$K2587:$Y2587, "#N/A")=14,TRUE,FALSE))</f>
        <v>0</v>
      </c>
      <c r="T2596" t="b">
        <f>AND(COUNTIF('Master list(no salts, metals)'!T2587,"&lt;=1"),IF(COUNTIF('Master list(no salts, metals)'!$K2587:$Y2587, "#N/A")=14,TRUE,FALSE))</f>
        <v>0</v>
      </c>
      <c r="U2596" t="b">
        <f>AND(COUNTIF('Master list(no salts, metals)'!U2587,"&lt;=1"),IF(COUNTIF('Master list(no salts, metals)'!$K2587:$Y2587, "#N/A")=14,TRUE,FALSE))</f>
        <v>0</v>
      </c>
      <c r="V2596" t="b">
        <f>AND(COUNTIF('Master list(no salts, metals)'!V2587,"&lt;=1"),IF(COUNTIF('Master list(no salts, metals)'!$K2587:$Y2587, "#N/A")=14,TRUE,FALSE))</f>
        <v>0</v>
      </c>
      <c r="W2596" t="b">
        <f>AND(COUNTIF('Master list(no salts, metals)'!W2587,"&lt;=1"),IF(COUNTIF('Master list(no salts, metals)'!$K2587:$Y2587, "#N/A")=14,TRUE,FALSE))</f>
        <v>0</v>
      </c>
      <c r="X2596" t="b">
        <f>AND(COUNTIF('Master list(no salts, metals)'!X2587,"&lt;=1"),IF(COUNTIF('Master list(no salts, metals)'!$K2587:$Y2587, "#N/A")=14,TRUE,FALSE))</f>
        <v>0</v>
      </c>
      <c r="Y2596" t="b">
        <f>AND(COUNTIF('Master list(no salts, metals)'!Y2587,"&lt;=1"),IF(COUNTIF('Master list(no salts, metals)'!$K2587:$Y2587, "#N/A")=14,TRUE,FALSE))</f>
        <v>0</v>
      </c>
    </row>
    <row r="2597" spans="11:25" x14ac:dyDescent="0.25">
      <c r="K2597" t="b">
        <f>AND(COUNTIF('Master list(no salts, metals)'!K2588,"&lt;=1"),IF(COUNTIF('Master list(no salts, metals)'!$K2588:$Y2588, "#N/A")=14,TRUE,FALSE))</f>
        <v>0</v>
      </c>
      <c r="L2597" t="b">
        <f>AND(COUNTIF('Master list(no salts, metals)'!L2588,"&lt;=1"),IF(COUNTIF('Master list(no salts, metals)'!$K2588:$Y2588, "#N/A")=14,TRUE,FALSE))</f>
        <v>0</v>
      </c>
      <c r="M2597" t="b">
        <f>AND(COUNTIF('Master list(no salts, metals)'!M2588,"&lt;=1"),IF(COUNTIF('Master list(no salts, metals)'!$K2588:$Y2588, "#N/A")=14,TRUE,FALSE))</f>
        <v>0</v>
      </c>
      <c r="N2597" t="b">
        <f>AND(COUNTIF('Master list(no salts, metals)'!N2588,"&lt;=1"),IF(COUNTIF('Master list(no salts, metals)'!$K2588:$Y2588, "#N/A")=14,TRUE,FALSE))</f>
        <v>0</v>
      </c>
      <c r="O2597" t="b">
        <f>AND(COUNTIF('Master list(no salts, metals)'!O2588,"&lt;=1"),IF(COUNTIF('Master list(no salts, metals)'!$K2588:$Y2588, "#N/A")=14,TRUE,FALSE))</f>
        <v>0</v>
      </c>
      <c r="P2597" t="b">
        <f>AND(COUNTIF('Master list(no salts, metals)'!P2588,"&lt;=1"),IF(COUNTIF('Master list(no salts, metals)'!$K2588:$Y2588, "#N/A")=14,TRUE,FALSE))</f>
        <v>0</v>
      </c>
      <c r="Q2597" t="b">
        <f>AND(COUNTIF('Master list(no salts, metals)'!Q2588,"&lt;=1"),IF(COUNTIF('Master list(no salts, metals)'!$K2588:$Y2588, "#N/A")=14,TRUE,FALSE))</f>
        <v>0</v>
      </c>
      <c r="R2597" t="b">
        <f>AND(COUNTIF('Master list(no salts, metals)'!R2588,"&lt;=1"),IF(COUNTIF('Master list(no salts, metals)'!$K2588:$Y2588, "#N/A")=14,TRUE,FALSE))</f>
        <v>0</v>
      </c>
      <c r="S2597" t="b">
        <f>AND(COUNTIF('Master list(no salts, metals)'!S2588,"&lt;=1"),IF(COUNTIF('Master list(no salts, metals)'!$K2588:$Y2588, "#N/A")=14,TRUE,FALSE))</f>
        <v>0</v>
      </c>
      <c r="T2597" t="b">
        <f>AND(COUNTIF('Master list(no salts, metals)'!T2588,"&lt;=1"),IF(COUNTIF('Master list(no salts, metals)'!$K2588:$Y2588, "#N/A")=14,TRUE,FALSE))</f>
        <v>0</v>
      </c>
      <c r="U2597" t="b">
        <f>AND(COUNTIF('Master list(no salts, metals)'!U2588,"&lt;=1"),IF(COUNTIF('Master list(no salts, metals)'!$K2588:$Y2588, "#N/A")=14,TRUE,FALSE))</f>
        <v>0</v>
      </c>
      <c r="V2597" t="b">
        <f>AND(COUNTIF('Master list(no salts, metals)'!V2588,"&lt;=1"),IF(COUNTIF('Master list(no salts, metals)'!$K2588:$Y2588, "#N/A")=14,TRUE,FALSE))</f>
        <v>0</v>
      </c>
      <c r="W2597" t="b">
        <f>AND(COUNTIF('Master list(no salts, metals)'!W2588,"&lt;=1"),IF(COUNTIF('Master list(no salts, metals)'!$K2588:$Y2588, "#N/A")=14,TRUE,FALSE))</f>
        <v>1</v>
      </c>
      <c r="X2597" t="b">
        <f>AND(COUNTIF('Master list(no salts, metals)'!X2588,"&lt;=1"),IF(COUNTIF('Master list(no salts, metals)'!$K2588:$Y2588, "#N/A")=14,TRUE,FALSE))</f>
        <v>0</v>
      </c>
      <c r="Y2597" t="b">
        <f>AND(COUNTIF('Master list(no salts, metals)'!Y2588,"&lt;=1"),IF(COUNTIF('Master list(no salts, metals)'!$K2588:$Y2588, "#N/A")=14,TRUE,FALSE))</f>
        <v>0</v>
      </c>
    </row>
    <row r="2598" spans="11:25" x14ac:dyDescent="0.25">
      <c r="K2598" t="b">
        <f>AND(COUNTIF('Master list(no salts, metals)'!K2589,"&lt;=1"),IF(COUNTIF('Master list(no salts, metals)'!$K2589:$Y2589, "#N/A")=14,TRUE,FALSE))</f>
        <v>0</v>
      </c>
      <c r="L2598" t="b">
        <f>AND(COUNTIF('Master list(no salts, metals)'!L2589,"&lt;=1"),IF(COUNTIF('Master list(no salts, metals)'!$K2589:$Y2589, "#N/A")=14,TRUE,FALSE))</f>
        <v>0</v>
      </c>
      <c r="M2598" t="b">
        <f>AND(COUNTIF('Master list(no salts, metals)'!M2589,"&lt;=1"),IF(COUNTIF('Master list(no salts, metals)'!$K2589:$Y2589, "#N/A")=14,TRUE,FALSE))</f>
        <v>0</v>
      </c>
      <c r="N2598" t="b">
        <f>AND(COUNTIF('Master list(no salts, metals)'!N2589,"&lt;=1"),IF(COUNTIF('Master list(no salts, metals)'!$K2589:$Y2589, "#N/A")=14,TRUE,FALSE))</f>
        <v>0</v>
      </c>
      <c r="O2598" t="b">
        <f>AND(COUNTIF('Master list(no salts, metals)'!O2589,"&lt;=1"),IF(COUNTIF('Master list(no salts, metals)'!$K2589:$Y2589, "#N/A")=14,TRUE,FALSE))</f>
        <v>0</v>
      </c>
      <c r="P2598" t="b">
        <f>AND(COUNTIF('Master list(no salts, metals)'!P2589,"&lt;=1"),IF(COUNTIF('Master list(no salts, metals)'!$K2589:$Y2589, "#N/A")=14,TRUE,FALSE))</f>
        <v>0</v>
      </c>
      <c r="Q2598" t="b">
        <f>AND(COUNTIF('Master list(no salts, metals)'!Q2589,"&lt;=1"),IF(COUNTIF('Master list(no salts, metals)'!$K2589:$Y2589, "#N/A")=14,TRUE,FALSE))</f>
        <v>0</v>
      </c>
      <c r="R2598" t="b">
        <f>AND(COUNTIF('Master list(no salts, metals)'!R2589,"&lt;=1"),IF(COUNTIF('Master list(no salts, metals)'!$K2589:$Y2589, "#N/A")=14,TRUE,FALSE))</f>
        <v>0</v>
      </c>
      <c r="S2598" t="b">
        <f>AND(COUNTIF('Master list(no salts, metals)'!S2589,"&lt;=1"),IF(COUNTIF('Master list(no salts, metals)'!$K2589:$Y2589, "#N/A")=14,TRUE,FALSE))</f>
        <v>0</v>
      </c>
      <c r="T2598" t="b">
        <f>AND(COUNTIF('Master list(no salts, metals)'!T2589,"&lt;=1"),IF(COUNTIF('Master list(no salts, metals)'!$K2589:$Y2589, "#N/A")=14,TRUE,FALSE))</f>
        <v>0</v>
      </c>
      <c r="U2598" t="b">
        <f>AND(COUNTIF('Master list(no salts, metals)'!U2589,"&lt;=1"),IF(COUNTIF('Master list(no salts, metals)'!$K2589:$Y2589, "#N/A")=14,TRUE,FALSE))</f>
        <v>0</v>
      </c>
      <c r="V2598" t="b">
        <f>AND(COUNTIF('Master list(no salts, metals)'!V2589,"&lt;=1"),IF(COUNTIF('Master list(no salts, metals)'!$K2589:$Y2589, "#N/A")=14,TRUE,FALSE))</f>
        <v>0</v>
      </c>
      <c r="W2598" t="b">
        <f>AND(COUNTIF('Master list(no salts, metals)'!W2589,"&lt;=1"),IF(COUNTIF('Master list(no salts, metals)'!$K2589:$Y2589, "#N/A")=14,TRUE,FALSE))</f>
        <v>0</v>
      </c>
      <c r="X2598" t="b">
        <f>AND(COUNTIF('Master list(no salts, metals)'!X2589,"&lt;=1"),IF(COUNTIF('Master list(no salts, metals)'!$K2589:$Y2589, "#N/A")=14,TRUE,FALSE))</f>
        <v>0</v>
      </c>
      <c r="Y2598" t="b">
        <f>AND(COUNTIF('Master list(no salts, metals)'!Y2589,"&lt;=1"),IF(COUNTIF('Master list(no salts, metals)'!$K2589:$Y2589, "#N/A")=14,TRUE,FALSE))</f>
        <v>0</v>
      </c>
    </row>
    <row r="2599" spans="11:25" x14ac:dyDescent="0.25">
      <c r="K2599" t="b">
        <f>AND(COUNTIF('Master list(no salts, metals)'!K2590,"&lt;=1"),IF(COUNTIF('Master list(no salts, metals)'!$K2590:$Y2590, "#N/A")=14,TRUE,FALSE))</f>
        <v>0</v>
      </c>
      <c r="L2599" t="b">
        <f>AND(COUNTIF('Master list(no salts, metals)'!L2590,"&lt;=1"),IF(COUNTIF('Master list(no salts, metals)'!$K2590:$Y2590, "#N/A")=14,TRUE,FALSE))</f>
        <v>0</v>
      </c>
      <c r="M2599" t="b">
        <f>AND(COUNTIF('Master list(no salts, metals)'!M2590,"&lt;=1"),IF(COUNTIF('Master list(no salts, metals)'!$K2590:$Y2590, "#N/A")=14,TRUE,FALSE))</f>
        <v>0</v>
      </c>
      <c r="N2599" t="b">
        <f>AND(COUNTIF('Master list(no salts, metals)'!N2590,"&lt;=1"),IF(COUNTIF('Master list(no salts, metals)'!$K2590:$Y2590, "#N/A")=14,TRUE,FALSE))</f>
        <v>0</v>
      </c>
      <c r="O2599" t="b">
        <f>AND(COUNTIF('Master list(no salts, metals)'!O2590,"&lt;=1"),IF(COUNTIF('Master list(no salts, metals)'!$K2590:$Y2590, "#N/A")=14,TRUE,FALSE))</f>
        <v>0</v>
      </c>
      <c r="P2599" t="b">
        <f>AND(COUNTIF('Master list(no salts, metals)'!P2590,"&lt;=1"),IF(COUNTIF('Master list(no salts, metals)'!$K2590:$Y2590, "#N/A")=14,TRUE,FALSE))</f>
        <v>0</v>
      </c>
      <c r="Q2599" t="b">
        <f>AND(COUNTIF('Master list(no salts, metals)'!Q2590,"&lt;=1"),IF(COUNTIF('Master list(no salts, metals)'!$K2590:$Y2590, "#N/A")=14,TRUE,FALSE))</f>
        <v>0</v>
      </c>
      <c r="R2599" t="b">
        <f>AND(COUNTIF('Master list(no salts, metals)'!R2590,"&lt;=1"),IF(COUNTIF('Master list(no salts, metals)'!$K2590:$Y2590, "#N/A")=14,TRUE,FALSE))</f>
        <v>0</v>
      </c>
      <c r="S2599" t="b">
        <f>AND(COUNTIF('Master list(no salts, metals)'!S2590,"&lt;=1"),IF(COUNTIF('Master list(no salts, metals)'!$K2590:$Y2590, "#N/A")=14,TRUE,FALSE))</f>
        <v>0</v>
      </c>
      <c r="T2599" t="b">
        <f>AND(COUNTIF('Master list(no salts, metals)'!T2590,"&lt;=1"),IF(COUNTIF('Master list(no salts, metals)'!$K2590:$Y2590, "#N/A")=14,TRUE,FALSE))</f>
        <v>0</v>
      </c>
      <c r="U2599" t="b">
        <f>AND(COUNTIF('Master list(no salts, metals)'!U2590,"&lt;=1"),IF(COUNTIF('Master list(no salts, metals)'!$K2590:$Y2590, "#N/A")=14,TRUE,FALSE))</f>
        <v>0</v>
      </c>
      <c r="V2599" t="b">
        <f>AND(COUNTIF('Master list(no salts, metals)'!V2590,"&lt;=1"),IF(COUNTIF('Master list(no salts, metals)'!$K2590:$Y2590, "#N/A")=14,TRUE,FALSE))</f>
        <v>0</v>
      </c>
      <c r="W2599" t="b">
        <f>AND(COUNTIF('Master list(no salts, metals)'!W2590,"&lt;=1"),IF(COUNTIF('Master list(no salts, metals)'!$K2590:$Y2590, "#N/A")=14,TRUE,FALSE))</f>
        <v>0</v>
      </c>
      <c r="X2599" t="b">
        <f>AND(COUNTIF('Master list(no salts, metals)'!X2590,"&lt;=1"),IF(COUNTIF('Master list(no salts, metals)'!$K2590:$Y2590, "#N/A")=14,TRUE,FALSE))</f>
        <v>1</v>
      </c>
      <c r="Y2599" t="b">
        <f>AND(COUNTIF('Master list(no salts, metals)'!Y2590,"&lt;=1"),IF(COUNTIF('Master list(no salts, metals)'!$K2590:$Y2590, "#N/A")=14,TRUE,FALSE))</f>
        <v>0</v>
      </c>
    </row>
    <row r="2600" spans="11:25" x14ac:dyDescent="0.25">
      <c r="K2600" t="b">
        <f>AND(COUNTIF('Master list(no salts, metals)'!K2591,"&lt;=1"),IF(COUNTIF('Master list(no salts, metals)'!$K2591:$Y2591, "#N/A")=14,TRUE,FALSE))</f>
        <v>0</v>
      </c>
      <c r="L2600" t="b">
        <f>AND(COUNTIF('Master list(no salts, metals)'!L2591,"&lt;=1"),IF(COUNTIF('Master list(no salts, metals)'!$K2591:$Y2591, "#N/A")=14,TRUE,FALSE))</f>
        <v>0</v>
      </c>
      <c r="M2600" t="b">
        <f>AND(COUNTIF('Master list(no salts, metals)'!M2591,"&lt;=1"),IF(COUNTIF('Master list(no salts, metals)'!$K2591:$Y2591, "#N/A")=14,TRUE,FALSE))</f>
        <v>0</v>
      </c>
      <c r="N2600" t="b">
        <f>AND(COUNTIF('Master list(no salts, metals)'!N2591,"&lt;=1"),IF(COUNTIF('Master list(no salts, metals)'!$K2591:$Y2591, "#N/A")=14,TRUE,FALSE))</f>
        <v>0</v>
      </c>
      <c r="O2600" t="b">
        <f>AND(COUNTIF('Master list(no salts, metals)'!O2591,"&lt;=1"),IF(COUNTIF('Master list(no salts, metals)'!$K2591:$Y2591, "#N/A")=14,TRUE,FALSE))</f>
        <v>0</v>
      </c>
      <c r="P2600" t="b">
        <f>AND(COUNTIF('Master list(no salts, metals)'!P2591,"&lt;=1"),IF(COUNTIF('Master list(no salts, metals)'!$K2591:$Y2591, "#N/A")=14,TRUE,FALSE))</f>
        <v>0</v>
      </c>
      <c r="Q2600" t="b">
        <f>AND(COUNTIF('Master list(no salts, metals)'!Q2591,"&lt;=1"),IF(COUNTIF('Master list(no salts, metals)'!$K2591:$Y2591, "#N/A")=14,TRUE,FALSE))</f>
        <v>0</v>
      </c>
      <c r="R2600" t="b">
        <f>AND(COUNTIF('Master list(no salts, metals)'!R2591,"&lt;=1"),IF(COUNTIF('Master list(no salts, metals)'!$K2591:$Y2591, "#N/A")=14,TRUE,FALSE))</f>
        <v>0</v>
      </c>
      <c r="S2600" t="b">
        <f>AND(COUNTIF('Master list(no salts, metals)'!S2591,"&lt;=1"),IF(COUNTIF('Master list(no salts, metals)'!$K2591:$Y2591, "#N/A")=14,TRUE,FALSE))</f>
        <v>0</v>
      </c>
      <c r="T2600" t="b">
        <f>AND(COUNTIF('Master list(no salts, metals)'!T2591,"&lt;=1"),IF(COUNTIF('Master list(no salts, metals)'!$K2591:$Y2591, "#N/A")=14,TRUE,FALSE))</f>
        <v>0</v>
      </c>
      <c r="U2600" t="b">
        <f>AND(COUNTIF('Master list(no salts, metals)'!U2591,"&lt;=1"),IF(COUNTIF('Master list(no salts, metals)'!$K2591:$Y2591, "#N/A")=14,TRUE,FALSE))</f>
        <v>0</v>
      </c>
      <c r="V2600" t="b">
        <f>AND(COUNTIF('Master list(no salts, metals)'!V2591,"&lt;=1"),IF(COUNTIF('Master list(no salts, metals)'!$K2591:$Y2591, "#N/A")=14,TRUE,FALSE))</f>
        <v>0</v>
      </c>
      <c r="W2600" t="b">
        <f>AND(COUNTIF('Master list(no salts, metals)'!W2591,"&lt;=1"),IF(COUNTIF('Master list(no salts, metals)'!$K2591:$Y2591, "#N/A")=14,TRUE,FALSE))</f>
        <v>0</v>
      </c>
      <c r="X2600" t="b">
        <f>AND(COUNTIF('Master list(no salts, metals)'!X2591,"&lt;=1"),IF(COUNTIF('Master list(no salts, metals)'!$K2591:$Y2591, "#N/A")=14,TRUE,FALSE))</f>
        <v>0</v>
      </c>
      <c r="Y2600" t="b">
        <f>AND(COUNTIF('Master list(no salts, metals)'!Y2591,"&lt;=1"),IF(COUNTIF('Master list(no salts, metals)'!$K2591:$Y2591, "#N/A")=14,TRUE,FALSE))</f>
        <v>0</v>
      </c>
    </row>
    <row r="2601" spans="11:25" x14ac:dyDescent="0.25">
      <c r="K2601" t="b">
        <f>AND(COUNTIF('Master list(no salts, metals)'!K2592,"&lt;=1"),IF(COUNTIF('Master list(no salts, metals)'!$K2592:$Y2592, "#N/A")=14,TRUE,FALSE))</f>
        <v>0</v>
      </c>
      <c r="L2601" t="b">
        <f>AND(COUNTIF('Master list(no salts, metals)'!L2592,"&lt;=1"),IF(COUNTIF('Master list(no salts, metals)'!$K2592:$Y2592, "#N/A")=14,TRUE,FALSE))</f>
        <v>0</v>
      </c>
      <c r="M2601" t="b">
        <f>AND(COUNTIF('Master list(no salts, metals)'!M2592,"&lt;=1"),IF(COUNTIF('Master list(no salts, metals)'!$K2592:$Y2592, "#N/A")=14,TRUE,FALSE))</f>
        <v>0</v>
      </c>
      <c r="N2601" t="b">
        <f>AND(COUNTIF('Master list(no salts, metals)'!N2592,"&lt;=1"),IF(COUNTIF('Master list(no salts, metals)'!$K2592:$Y2592, "#N/A")=14,TRUE,FALSE))</f>
        <v>0</v>
      </c>
      <c r="O2601" t="b">
        <f>AND(COUNTIF('Master list(no salts, metals)'!O2592,"&lt;=1"),IF(COUNTIF('Master list(no salts, metals)'!$K2592:$Y2592, "#N/A")=14,TRUE,FALSE))</f>
        <v>0</v>
      </c>
      <c r="P2601" t="b">
        <f>AND(COUNTIF('Master list(no salts, metals)'!P2592,"&lt;=1"),IF(COUNTIF('Master list(no salts, metals)'!$K2592:$Y2592, "#N/A")=14,TRUE,FALSE))</f>
        <v>0</v>
      </c>
      <c r="Q2601" t="b">
        <f>AND(COUNTIF('Master list(no salts, metals)'!Q2592,"&lt;=1"),IF(COUNTIF('Master list(no salts, metals)'!$K2592:$Y2592, "#N/A")=14,TRUE,FALSE))</f>
        <v>0</v>
      </c>
      <c r="R2601" t="b">
        <f>AND(COUNTIF('Master list(no salts, metals)'!R2592,"&lt;=1"),IF(COUNTIF('Master list(no salts, metals)'!$K2592:$Y2592, "#N/A")=14,TRUE,FALSE))</f>
        <v>0</v>
      </c>
      <c r="S2601" t="b">
        <f>AND(COUNTIF('Master list(no salts, metals)'!S2592,"&lt;=1"),IF(COUNTIF('Master list(no salts, metals)'!$K2592:$Y2592, "#N/A")=14,TRUE,FALSE))</f>
        <v>0</v>
      </c>
      <c r="T2601" t="b">
        <f>AND(COUNTIF('Master list(no salts, metals)'!T2592,"&lt;=1"),IF(COUNTIF('Master list(no salts, metals)'!$K2592:$Y2592, "#N/A")=14,TRUE,FALSE))</f>
        <v>0</v>
      </c>
      <c r="U2601" t="b">
        <f>AND(COUNTIF('Master list(no salts, metals)'!U2592,"&lt;=1"),IF(COUNTIF('Master list(no salts, metals)'!$K2592:$Y2592, "#N/A")=14,TRUE,FALSE))</f>
        <v>0</v>
      </c>
      <c r="V2601" t="b">
        <f>AND(COUNTIF('Master list(no salts, metals)'!V2592,"&lt;=1"),IF(COUNTIF('Master list(no salts, metals)'!$K2592:$Y2592, "#N/A")=14,TRUE,FALSE))</f>
        <v>0</v>
      </c>
      <c r="W2601" t="b">
        <f>AND(COUNTIF('Master list(no salts, metals)'!W2592,"&lt;=1"),IF(COUNTIF('Master list(no salts, metals)'!$K2592:$Y2592, "#N/A")=14,TRUE,FALSE))</f>
        <v>1</v>
      </c>
      <c r="X2601" t="b">
        <f>AND(COUNTIF('Master list(no salts, metals)'!X2592,"&lt;=1"),IF(COUNTIF('Master list(no salts, metals)'!$K2592:$Y2592, "#N/A")=14,TRUE,FALSE))</f>
        <v>0</v>
      </c>
      <c r="Y2601" t="b">
        <f>AND(COUNTIF('Master list(no salts, metals)'!Y2592,"&lt;=1"),IF(COUNTIF('Master list(no salts, metals)'!$K2592:$Y2592, "#N/A")=14,TRUE,FALSE))</f>
        <v>0</v>
      </c>
    </row>
    <row r="2602" spans="11:25" x14ac:dyDescent="0.25">
      <c r="K2602" t="b">
        <f>AND(COUNTIF('Master list(no salts, metals)'!K2593,"&lt;=1"),IF(COUNTIF('Master list(no salts, metals)'!$K2593:$Y2593, "#N/A")=14,TRUE,FALSE))</f>
        <v>0</v>
      </c>
      <c r="L2602" t="b">
        <f>AND(COUNTIF('Master list(no salts, metals)'!L2593,"&lt;=1"),IF(COUNTIF('Master list(no salts, metals)'!$K2593:$Y2593, "#N/A")=14,TRUE,FALSE))</f>
        <v>0</v>
      </c>
      <c r="M2602" t="b">
        <f>AND(COUNTIF('Master list(no salts, metals)'!M2593,"&lt;=1"),IF(COUNTIF('Master list(no salts, metals)'!$K2593:$Y2593, "#N/A")=14,TRUE,FALSE))</f>
        <v>0</v>
      </c>
      <c r="N2602" t="b">
        <f>AND(COUNTIF('Master list(no salts, metals)'!N2593,"&lt;=1"),IF(COUNTIF('Master list(no salts, metals)'!$K2593:$Y2593, "#N/A")=14,TRUE,FALSE))</f>
        <v>0</v>
      </c>
      <c r="O2602" t="b">
        <f>AND(COUNTIF('Master list(no salts, metals)'!O2593,"&lt;=1"),IF(COUNTIF('Master list(no salts, metals)'!$K2593:$Y2593, "#N/A")=14,TRUE,FALSE))</f>
        <v>0</v>
      </c>
      <c r="P2602" t="b">
        <f>AND(COUNTIF('Master list(no salts, metals)'!P2593,"&lt;=1"),IF(COUNTIF('Master list(no salts, metals)'!$K2593:$Y2593, "#N/A")=14,TRUE,FALSE))</f>
        <v>0</v>
      </c>
      <c r="Q2602" t="b">
        <f>AND(COUNTIF('Master list(no salts, metals)'!Q2593,"&lt;=1"),IF(COUNTIF('Master list(no salts, metals)'!$K2593:$Y2593, "#N/A")=14,TRUE,FALSE))</f>
        <v>0</v>
      </c>
      <c r="R2602" t="b">
        <f>AND(COUNTIF('Master list(no salts, metals)'!R2593,"&lt;=1"),IF(COUNTIF('Master list(no salts, metals)'!$K2593:$Y2593, "#N/A")=14,TRUE,FALSE))</f>
        <v>0</v>
      </c>
      <c r="S2602" t="b">
        <f>AND(COUNTIF('Master list(no salts, metals)'!S2593,"&lt;=1"),IF(COUNTIF('Master list(no salts, metals)'!$K2593:$Y2593, "#N/A")=14,TRUE,FALSE))</f>
        <v>0</v>
      </c>
      <c r="T2602" t="b">
        <f>AND(COUNTIF('Master list(no salts, metals)'!T2593,"&lt;=1"),IF(COUNTIF('Master list(no salts, metals)'!$K2593:$Y2593, "#N/A")=14,TRUE,FALSE))</f>
        <v>0</v>
      </c>
      <c r="U2602" t="b">
        <f>AND(COUNTIF('Master list(no salts, metals)'!U2593,"&lt;=1"),IF(COUNTIF('Master list(no salts, metals)'!$K2593:$Y2593, "#N/A")=14,TRUE,FALSE))</f>
        <v>0</v>
      </c>
      <c r="V2602" t="b">
        <f>AND(COUNTIF('Master list(no salts, metals)'!V2593,"&lt;=1"),IF(COUNTIF('Master list(no salts, metals)'!$K2593:$Y2593, "#N/A")=14,TRUE,FALSE))</f>
        <v>0</v>
      </c>
      <c r="W2602" t="b">
        <f>AND(COUNTIF('Master list(no salts, metals)'!W2593,"&lt;=1"),IF(COUNTIF('Master list(no salts, metals)'!$K2593:$Y2593, "#N/A")=14,TRUE,FALSE))</f>
        <v>0</v>
      </c>
      <c r="X2602" t="b">
        <f>AND(COUNTIF('Master list(no salts, metals)'!X2593,"&lt;=1"),IF(COUNTIF('Master list(no salts, metals)'!$K2593:$Y2593, "#N/A")=14,TRUE,FALSE))</f>
        <v>0</v>
      </c>
      <c r="Y2602" t="b">
        <f>AND(COUNTIF('Master list(no salts, metals)'!Y2593,"&lt;=1"),IF(COUNTIF('Master list(no salts, metals)'!$K2593:$Y2593, "#N/A")=14,TRUE,FALSE))</f>
        <v>1</v>
      </c>
    </row>
    <row r="2603" spans="11:25" x14ac:dyDescent="0.25">
      <c r="K2603" t="b">
        <f>AND(COUNTIF('Master list(no salts, metals)'!K2594,"&lt;=1"),IF(COUNTIF('Master list(no salts, metals)'!$K2594:$Y2594, "#N/A")=14,TRUE,FALSE))</f>
        <v>0</v>
      </c>
      <c r="L2603" t="b">
        <f>AND(COUNTIF('Master list(no salts, metals)'!L2594,"&lt;=1"),IF(COUNTIF('Master list(no salts, metals)'!$K2594:$Y2594, "#N/A")=14,TRUE,FALSE))</f>
        <v>0</v>
      </c>
      <c r="M2603" t="b">
        <f>AND(COUNTIF('Master list(no salts, metals)'!M2594,"&lt;=1"),IF(COUNTIF('Master list(no salts, metals)'!$K2594:$Y2594, "#N/A")=14,TRUE,FALSE))</f>
        <v>0</v>
      </c>
      <c r="N2603" t="b">
        <f>AND(COUNTIF('Master list(no salts, metals)'!N2594,"&lt;=1"),IF(COUNTIF('Master list(no salts, metals)'!$K2594:$Y2594, "#N/A")=14,TRUE,FALSE))</f>
        <v>0</v>
      </c>
      <c r="O2603" t="b">
        <f>AND(COUNTIF('Master list(no salts, metals)'!O2594,"&lt;=1"),IF(COUNTIF('Master list(no salts, metals)'!$K2594:$Y2594, "#N/A")=14,TRUE,FALSE))</f>
        <v>0</v>
      </c>
      <c r="P2603" t="b">
        <f>AND(COUNTIF('Master list(no salts, metals)'!P2594,"&lt;=1"),IF(COUNTIF('Master list(no salts, metals)'!$K2594:$Y2594, "#N/A")=14,TRUE,FALSE))</f>
        <v>0</v>
      </c>
      <c r="Q2603" t="b">
        <f>AND(COUNTIF('Master list(no salts, metals)'!Q2594,"&lt;=1"),IF(COUNTIF('Master list(no salts, metals)'!$K2594:$Y2594, "#N/A")=14,TRUE,FALSE))</f>
        <v>0</v>
      </c>
      <c r="R2603" t="b">
        <f>AND(COUNTIF('Master list(no salts, metals)'!R2594,"&lt;=1"),IF(COUNTIF('Master list(no salts, metals)'!$K2594:$Y2594, "#N/A")=14,TRUE,FALSE))</f>
        <v>0</v>
      </c>
      <c r="S2603" t="b">
        <f>AND(COUNTIF('Master list(no salts, metals)'!S2594,"&lt;=1"),IF(COUNTIF('Master list(no salts, metals)'!$K2594:$Y2594, "#N/A")=14,TRUE,FALSE))</f>
        <v>0</v>
      </c>
      <c r="T2603" t="b">
        <f>AND(COUNTIF('Master list(no salts, metals)'!T2594,"&lt;=1"),IF(COUNTIF('Master list(no salts, metals)'!$K2594:$Y2594, "#N/A")=14,TRUE,FALSE))</f>
        <v>0</v>
      </c>
      <c r="U2603" t="b">
        <f>AND(COUNTIF('Master list(no salts, metals)'!U2594,"&lt;=1"),IF(COUNTIF('Master list(no salts, metals)'!$K2594:$Y2594, "#N/A")=14,TRUE,FALSE))</f>
        <v>0</v>
      </c>
      <c r="V2603" t="b">
        <f>AND(COUNTIF('Master list(no salts, metals)'!V2594,"&lt;=1"),IF(COUNTIF('Master list(no salts, metals)'!$K2594:$Y2594, "#N/A")=14,TRUE,FALSE))</f>
        <v>0</v>
      </c>
      <c r="W2603" t="b">
        <f>AND(COUNTIF('Master list(no salts, metals)'!W2594,"&lt;=1"),IF(COUNTIF('Master list(no salts, metals)'!$K2594:$Y2594, "#N/A")=14,TRUE,FALSE))</f>
        <v>1</v>
      </c>
      <c r="X2603" t="b">
        <f>AND(COUNTIF('Master list(no salts, metals)'!X2594,"&lt;=1"),IF(COUNTIF('Master list(no salts, metals)'!$K2594:$Y2594, "#N/A")=14,TRUE,FALSE))</f>
        <v>0</v>
      </c>
      <c r="Y2603" t="b">
        <f>AND(COUNTIF('Master list(no salts, metals)'!Y2594,"&lt;=1"),IF(COUNTIF('Master list(no salts, metals)'!$K2594:$Y2594, "#N/A")=14,TRUE,FALSE))</f>
        <v>0</v>
      </c>
    </row>
    <row r="2604" spans="11:25" x14ac:dyDescent="0.25">
      <c r="K2604" t="b">
        <f>AND(COUNTIF('Master list(no salts, metals)'!K2595,"&lt;=1"),IF(COUNTIF('Master list(no salts, metals)'!$K2595:$Y2595, "#N/A")=14,TRUE,FALSE))</f>
        <v>0</v>
      </c>
      <c r="L2604" t="b">
        <f>AND(COUNTIF('Master list(no salts, metals)'!L2595,"&lt;=1"),IF(COUNTIF('Master list(no salts, metals)'!$K2595:$Y2595, "#N/A")=14,TRUE,FALSE))</f>
        <v>0</v>
      </c>
      <c r="M2604" t="b">
        <f>AND(COUNTIF('Master list(no salts, metals)'!M2595,"&lt;=1"),IF(COUNTIF('Master list(no salts, metals)'!$K2595:$Y2595, "#N/A")=14,TRUE,FALSE))</f>
        <v>0</v>
      </c>
      <c r="N2604" t="b">
        <f>AND(COUNTIF('Master list(no salts, metals)'!N2595,"&lt;=1"),IF(COUNTIF('Master list(no salts, metals)'!$K2595:$Y2595, "#N/A")=14,TRUE,FALSE))</f>
        <v>0</v>
      </c>
      <c r="O2604" t="b">
        <f>AND(COUNTIF('Master list(no salts, metals)'!O2595,"&lt;=1"),IF(COUNTIF('Master list(no salts, metals)'!$K2595:$Y2595, "#N/A")=14,TRUE,FALSE))</f>
        <v>0</v>
      </c>
      <c r="P2604" t="b">
        <f>AND(COUNTIF('Master list(no salts, metals)'!P2595,"&lt;=1"),IF(COUNTIF('Master list(no salts, metals)'!$K2595:$Y2595, "#N/A")=14,TRUE,FALSE))</f>
        <v>0</v>
      </c>
      <c r="Q2604" t="b">
        <f>AND(COUNTIF('Master list(no salts, metals)'!Q2595,"&lt;=1"),IF(COUNTIF('Master list(no salts, metals)'!$K2595:$Y2595, "#N/A")=14,TRUE,FALSE))</f>
        <v>0</v>
      </c>
      <c r="R2604" t="b">
        <f>AND(COUNTIF('Master list(no salts, metals)'!R2595,"&lt;=1"),IF(COUNTIF('Master list(no salts, metals)'!$K2595:$Y2595, "#N/A")=14,TRUE,FALSE))</f>
        <v>0</v>
      </c>
      <c r="S2604" t="b">
        <f>AND(COUNTIF('Master list(no salts, metals)'!S2595,"&lt;=1"),IF(COUNTIF('Master list(no salts, metals)'!$K2595:$Y2595, "#N/A")=14,TRUE,FALSE))</f>
        <v>0</v>
      </c>
      <c r="T2604" t="b">
        <f>AND(COUNTIF('Master list(no salts, metals)'!T2595,"&lt;=1"),IF(COUNTIF('Master list(no salts, metals)'!$K2595:$Y2595, "#N/A")=14,TRUE,FALSE))</f>
        <v>0</v>
      </c>
      <c r="U2604" t="b">
        <f>AND(COUNTIF('Master list(no salts, metals)'!U2595,"&lt;=1"),IF(COUNTIF('Master list(no salts, metals)'!$K2595:$Y2595, "#N/A")=14,TRUE,FALSE))</f>
        <v>0</v>
      </c>
      <c r="V2604" t="b">
        <f>AND(COUNTIF('Master list(no salts, metals)'!V2595,"&lt;=1"),IF(COUNTIF('Master list(no salts, metals)'!$K2595:$Y2595, "#N/A")=14,TRUE,FALSE))</f>
        <v>0</v>
      </c>
      <c r="W2604" t="b">
        <f>AND(COUNTIF('Master list(no salts, metals)'!W2595,"&lt;=1"),IF(COUNTIF('Master list(no salts, metals)'!$K2595:$Y2595, "#N/A")=14,TRUE,FALSE))</f>
        <v>1</v>
      </c>
      <c r="X2604" t="b">
        <f>AND(COUNTIF('Master list(no salts, metals)'!X2595,"&lt;=1"),IF(COUNTIF('Master list(no salts, metals)'!$K2595:$Y2595, "#N/A")=14,TRUE,FALSE))</f>
        <v>0</v>
      </c>
      <c r="Y2604" t="b">
        <f>AND(COUNTIF('Master list(no salts, metals)'!Y2595,"&lt;=1"),IF(COUNTIF('Master list(no salts, metals)'!$K2595:$Y2595, "#N/A")=14,TRUE,FALSE))</f>
        <v>0</v>
      </c>
    </row>
    <row r="2605" spans="11:25" x14ac:dyDescent="0.25">
      <c r="K2605" t="b">
        <f>AND(COUNTIF('Master list(no salts, metals)'!K2596,"&lt;=1"),IF(COUNTIF('Master list(no salts, metals)'!$K2596:$Y2596, "#N/A")=14,TRUE,FALSE))</f>
        <v>0</v>
      </c>
      <c r="L2605" t="b">
        <f>AND(COUNTIF('Master list(no salts, metals)'!L2596,"&lt;=1"),IF(COUNTIF('Master list(no salts, metals)'!$K2596:$Y2596, "#N/A")=14,TRUE,FALSE))</f>
        <v>0</v>
      </c>
      <c r="M2605" t="b">
        <f>AND(COUNTIF('Master list(no salts, metals)'!M2596,"&lt;=1"),IF(COUNTIF('Master list(no salts, metals)'!$K2596:$Y2596, "#N/A")=14,TRUE,FALSE))</f>
        <v>0</v>
      </c>
      <c r="N2605" t="b">
        <f>AND(COUNTIF('Master list(no salts, metals)'!N2596,"&lt;=1"),IF(COUNTIF('Master list(no salts, metals)'!$K2596:$Y2596, "#N/A")=14,TRUE,FALSE))</f>
        <v>0</v>
      </c>
      <c r="O2605" t="b">
        <f>AND(COUNTIF('Master list(no salts, metals)'!O2596,"&lt;=1"),IF(COUNTIF('Master list(no salts, metals)'!$K2596:$Y2596, "#N/A")=14,TRUE,FALSE))</f>
        <v>0</v>
      </c>
      <c r="P2605" t="b">
        <f>AND(COUNTIF('Master list(no salts, metals)'!P2596,"&lt;=1"),IF(COUNTIF('Master list(no salts, metals)'!$K2596:$Y2596, "#N/A")=14,TRUE,FALSE))</f>
        <v>0</v>
      </c>
      <c r="Q2605" t="b">
        <f>AND(COUNTIF('Master list(no salts, metals)'!Q2596,"&lt;=1"),IF(COUNTIF('Master list(no salts, metals)'!$K2596:$Y2596, "#N/A")=14,TRUE,FALSE))</f>
        <v>0</v>
      </c>
      <c r="R2605" t="b">
        <f>AND(COUNTIF('Master list(no salts, metals)'!R2596,"&lt;=1"),IF(COUNTIF('Master list(no salts, metals)'!$K2596:$Y2596, "#N/A")=14,TRUE,FALSE))</f>
        <v>0</v>
      </c>
      <c r="S2605" t="b">
        <f>AND(COUNTIF('Master list(no salts, metals)'!S2596,"&lt;=1"),IF(COUNTIF('Master list(no salts, metals)'!$K2596:$Y2596, "#N/A")=14,TRUE,FALSE))</f>
        <v>0</v>
      </c>
      <c r="T2605" t="b">
        <f>AND(COUNTIF('Master list(no salts, metals)'!T2596,"&lt;=1"),IF(COUNTIF('Master list(no salts, metals)'!$K2596:$Y2596, "#N/A")=14,TRUE,FALSE))</f>
        <v>0</v>
      </c>
      <c r="U2605" t="b">
        <f>AND(COUNTIF('Master list(no salts, metals)'!U2596,"&lt;=1"),IF(COUNTIF('Master list(no salts, metals)'!$K2596:$Y2596, "#N/A")=14,TRUE,FALSE))</f>
        <v>0</v>
      </c>
      <c r="V2605" t="b">
        <f>AND(COUNTIF('Master list(no salts, metals)'!V2596,"&lt;=1"),IF(COUNTIF('Master list(no salts, metals)'!$K2596:$Y2596, "#N/A")=14,TRUE,FALSE))</f>
        <v>0</v>
      </c>
      <c r="W2605" t="b">
        <f>AND(COUNTIF('Master list(no salts, metals)'!W2596,"&lt;=1"),IF(COUNTIF('Master list(no salts, metals)'!$K2596:$Y2596, "#N/A")=14,TRUE,FALSE))</f>
        <v>1</v>
      </c>
      <c r="X2605" t="b">
        <f>AND(COUNTIF('Master list(no salts, metals)'!X2596,"&lt;=1"),IF(COUNTIF('Master list(no salts, metals)'!$K2596:$Y2596, "#N/A")=14,TRUE,FALSE))</f>
        <v>0</v>
      </c>
      <c r="Y2605" t="b">
        <f>AND(COUNTIF('Master list(no salts, metals)'!Y2596,"&lt;=1"),IF(COUNTIF('Master list(no salts, metals)'!$K2596:$Y2596, "#N/A")=14,TRUE,FALSE))</f>
        <v>0</v>
      </c>
    </row>
    <row r="2606" spans="11:25" x14ac:dyDescent="0.25">
      <c r="K2606" t="b">
        <f>AND(COUNTIF('Master list(no salts, metals)'!K2597,"&lt;=1"),IF(COUNTIF('Master list(no salts, metals)'!$K2597:$Y2597, "#N/A")=14,TRUE,FALSE))</f>
        <v>0</v>
      </c>
      <c r="L2606" t="b">
        <f>AND(COUNTIF('Master list(no salts, metals)'!L2597,"&lt;=1"),IF(COUNTIF('Master list(no salts, metals)'!$K2597:$Y2597, "#N/A")=14,TRUE,FALSE))</f>
        <v>0</v>
      </c>
      <c r="M2606" t="b">
        <f>AND(COUNTIF('Master list(no salts, metals)'!M2597,"&lt;=1"),IF(COUNTIF('Master list(no salts, metals)'!$K2597:$Y2597, "#N/A")=14,TRUE,FALSE))</f>
        <v>0</v>
      </c>
      <c r="N2606" t="b">
        <f>AND(COUNTIF('Master list(no salts, metals)'!N2597,"&lt;=1"),IF(COUNTIF('Master list(no salts, metals)'!$K2597:$Y2597, "#N/A")=14,TRUE,FALSE))</f>
        <v>0</v>
      </c>
      <c r="O2606" t="b">
        <f>AND(COUNTIF('Master list(no salts, metals)'!O2597,"&lt;=1"),IF(COUNTIF('Master list(no salts, metals)'!$K2597:$Y2597, "#N/A")=14,TRUE,FALSE))</f>
        <v>0</v>
      </c>
      <c r="P2606" t="b">
        <f>AND(COUNTIF('Master list(no salts, metals)'!P2597,"&lt;=1"),IF(COUNTIF('Master list(no salts, metals)'!$K2597:$Y2597, "#N/A")=14,TRUE,FALSE))</f>
        <v>0</v>
      </c>
      <c r="Q2606" t="b">
        <f>AND(COUNTIF('Master list(no salts, metals)'!Q2597,"&lt;=1"),IF(COUNTIF('Master list(no salts, metals)'!$K2597:$Y2597, "#N/A")=14,TRUE,FALSE))</f>
        <v>0</v>
      </c>
      <c r="R2606" t="b">
        <f>AND(COUNTIF('Master list(no salts, metals)'!R2597,"&lt;=1"),IF(COUNTIF('Master list(no salts, metals)'!$K2597:$Y2597, "#N/A")=14,TRUE,FALSE))</f>
        <v>0</v>
      </c>
      <c r="S2606" t="b">
        <f>AND(COUNTIF('Master list(no salts, metals)'!S2597,"&lt;=1"),IF(COUNTIF('Master list(no salts, metals)'!$K2597:$Y2597, "#N/A")=14,TRUE,FALSE))</f>
        <v>0</v>
      </c>
      <c r="T2606" t="b">
        <f>AND(COUNTIF('Master list(no salts, metals)'!T2597,"&lt;=1"),IF(COUNTIF('Master list(no salts, metals)'!$K2597:$Y2597, "#N/A")=14,TRUE,FALSE))</f>
        <v>0</v>
      </c>
      <c r="U2606" t="b">
        <f>AND(COUNTIF('Master list(no salts, metals)'!U2597,"&lt;=1"),IF(COUNTIF('Master list(no salts, metals)'!$K2597:$Y2597, "#N/A")=14,TRUE,FALSE))</f>
        <v>0</v>
      </c>
      <c r="V2606" t="b">
        <f>AND(COUNTIF('Master list(no salts, metals)'!V2597,"&lt;=1"),IF(COUNTIF('Master list(no salts, metals)'!$K2597:$Y2597, "#N/A")=14,TRUE,FALSE))</f>
        <v>0</v>
      </c>
      <c r="W2606" t="b">
        <f>AND(COUNTIF('Master list(no salts, metals)'!W2597,"&lt;=1"),IF(COUNTIF('Master list(no salts, metals)'!$K2597:$Y2597, "#N/A")=14,TRUE,FALSE))</f>
        <v>0</v>
      </c>
      <c r="X2606" t="b">
        <f>AND(COUNTIF('Master list(no salts, metals)'!X2597,"&lt;=1"),IF(COUNTIF('Master list(no salts, metals)'!$K2597:$Y2597, "#N/A")=14,TRUE,FALSE))</f>
        <v>0</v>
      </c>
      <c r="Y2606" t="b">
        <f>AND(COUNTIF('Master list(no salts, metals)'!Y2597,"&lt;=1"),IF(COUNTIF('Master list(no salts, metals)'!$K2597:$Y2597, "#N/A")=14,TRUE,FALSE))</f>
        <v>1</v>
      </c>
    </row>
    <row r="2607" spans="11:25" x14ac:dyDescent="0.25">
      <c r="K2607" t="b">
        <f>AND(COUNTIF('Master list(no salts, metals)'!K2598,"&lt;=1"),IF(COUNTIF('Master list(no salts, metals)'!$K2598:$Y2598, "#N/A")=14,TRUE,FALSE))</f>
        <v>0</v>
      </c>
      <c r="L2607" t="b">
        <f>AND(COUNTIF('Master list(no salts, metals)'!L2598,"&lt;=1"),IF(COUNTIF('Master list(no salts, metals)'!$K2598:$Y2598, "#N/A")=14,TRUE,FALSE))</f>
        <v>0</v>
      </c>
      <c r="M2607" t="b">
        <f>AND(COUNTIF('Master list(no salts, metals)'!M2598,"&lt;=1"),IF(COUNTIF('Master list(no salts, metals)'!$K2598:$Y2598, "#N/A")=14,TRUE,FALSE))</f>
        <v>0</v>
      </c>
      <c r="N2607" t="b">
        <f>AND(COUNTIF('Master list(no salts, metals)'!N2598,"&lt;=1"),IF(COUNTIF('Master list(no salts, metals)'!$K2598:$Y2598, "#N/A")=14,TRUE,FALSE))</f>
        <v>0</v>
      </c>
      <c r="O2607" t="b">
        <f>AND(COUNTIF('Master list(no salts, metals)'!O2598,"&lt;=1"),IF(COUNTIF('Master list(no salts, metals)'!$K2598:$Y2598, "#N/A")=14,TRUE,FALSE))</f>
        <v>0</v>
      </c>
      <c r="P2607" t="b">
        <f>AND(COUNTIF('Master list(no salts, metals)'!P2598,"&lt;=1"),IF(COUNTIF('Master list(no salts, metals)'!$K2598:$Y2598, "#N/A")=14,TRUE,FALSE))</f>
        <v>0</v>
      </c>
      <c r="Q2607" t="b">
        <f>AND(COUNTIF('Master list(no salts, metals)'!Q2598,"&lt;=1"),IF(COUNTIF('Master list(no salts, metals)'!$K2598:$Y2598, "#N/A")=14,TRUE,FALSE))</f>
        <v>0</v>
      </c>
      <c r="R2607" t="b">
        <f>AND(COUNTIF('Master list(no salts, metals)'!R2598,"&lt;=1"),IF(COUNTIF('Master list(no salts, metals)'!$K2598:$Y2598, "#N/A")=14,TRUE,FALSE))</f>
        <v>0</v>
      </c>
      <c r="S2607" t="b">
        <f>AND(COUNTIF('Master list(no salts, metals)'!S2598,"&lt;=1"),IF(COUNTIF('Master list(no salts, metals)'!$K2598:$Y2598, "#N/A")=14,TRUE,FALSE))</f>
        <v>0</v>
      </c>
      <c r="T2607" t="b">
        <f>AND(COUNTIF('Master list(no salts, metals)'!T2598,"&lt;=1"),IF(COUNTIF('Master list(no salts, metals)'!$K2598:$Y2598, "#N/A")=14,TRUE,FALSE))</f>
        <v>0</v>
      </c>
      <c r="U2607" t="b">
        <f>AND(COUNTIF('Master list(no salts, metals)'!U2598,"&lt;=1"),IF(COUNTIF('Master list(no salts, metals)'!$K2598:$Y2598, "#N/A")=14,TRUE,FALSE))</f>
        <v>0</v>
      </c>
      <c r="V2607" t="b">
        <f>AND(COUNTIF('Master list(no salts, metals)'!V2598,"&lt;=1"),IF(COUNTIF('Master list(no salts, metals)'!$K2598:$Y2598, "#N/A")=14,TRUE,FALSE))</f>
        <v>0</v>
      </c>
      <c r="W2607" t="b">
        <f>AND(COUNTIF('Master list(no salts, metals)'!W2598,"&lt;=1"),IF(COUNTIF('Master list(no salts, metals)'!$K2598:$Y2598, "#N/A")=14,TRUE,FALSE))</f>
        <v>1</v>
      </c>
      <c r="X2607" t="b">
        <f>AND(COUNTIF('Master list(no salts, metals)'!X2598,"&lt;=1"),IF(COUNTIF('Master list(no salts, metals)'!$K2598:$Y2598, "#N/A")=14,TRUE,FALSE))</f>
        <v>0</v>
      </c>
      <c r="Y2607" t="b">
        <f>AND(COUNTIF('Master list(no salts, metals)'!Y2598,"&lt;=1"),IF(COUNTIF('Master list(no salts, metals)'!$K2598:$Y2598, "#N/A")=14,TRUE,FALSE))</f>
        <v>0</v>
      </c>
    </row>
    <row r="2608" spans="11:25" x14ac:dyDescent="0.25">
      <c r="K2608" t="b">
        <f>AND(COUNTIF('Master list(no salts, metals)'!K2599,"&lt;=1"),IF(COUNTIF('Master list(no salts, metals)'!$K2599:$Y2599, "#N/A")=14,TRUE,FALSE))</f>
        <v>0</v>
      </c>
      <c r="L2608" t="b">
        <f>AND(COUNTIF('Master list(no salts, metals)'!L2599,"&lt;=1"),IF(COUNTIF('Master list(no salts, metals)'!$K2599:$Y2599, "#N/A")=14,TRUE,FALSE))</f>
        <v>0</v>
      </c>
      <c r="M2608" t="b">
        <f>AND(COUNTIF('Master list(no salts, metals)'!M2599,"&lt;=1"),IF(COUNTIF('Master list(no salts, metals)'!$K2599:$Y2599, "#N/A")=14,TRUE,FALSE))</f>
        <v>0</v>
      </c>
      <c r="N2608" t="b">
        <f>AND(COUNTIF('Master list(no salts, metals)'!N2599,"&lt;=1"),IF(COUNTIF('Master list(no salts, metals)'!$K2599:$Y2599, "#N/A")=14,TRUE,FALSE))</f>
        <v>0</v>
      </c>
      <c r="O2608" t="b">
        <f>AND(COUNTIF('Master list(no salts, metals)'!O2599,"&lt;=1"),IF(COUNTIF('Master list(no salts, metals)'!$K2599:$Y2599, "#N/A")=14,TRUE,FALSE))</f>
        <v>0</v>
      </c>
      <c r="P2608" t="b">
        <f>AND(COUNTIF('Master list(no salts, metals)'!P2599,"&lt;=1"),IF(COUNTIF('Master list(no salts, metals)'!$K2599:$Y2599, "#N/A")=14,TRUE,FALSE))</f>
        <v>0</v>
      </c>
      <c r="Q2608" t="b">
        <f>AND(COUNTIF('Master list(no salts, metals)'!Q2599,"&lt;=1"),IF(COUNTIF('Master list(no salts, metals)'!$K2599:$Y2599, "#N/A")=14,TRUE,FALSE))</f>
        <v>0</v>
      </c>
      <c r="R2608" t="b">
        <f>AND(COUNTIF('Master list(no salts, metals)'!R2599,"&lt;=1"),IF(COUNTIF('Master list(no salts, metals)'!$K2599:$Y2599, "#N/A")=14,TRUE,FALSE))</f>
        <v>0</v>
      </c>
      <c r="S2608" t="b">
        <f>AND(COUNTIF('Master list(no salts, metals)'!S2599,"&lt;=1"),IF(COUNTIF('Master list(no salts, metals)'!$K2599:$Y2599, "#N/A")=14,TRUE,FALSE))</f>
        <v>0</v>
      </c>
      <c r="T2608" t="b">
        <f>AND(COUNTIF('Master list(no salts, metals)'!T2599,"&lt;=1"),IF(COUNTIF('Master list(no salts, metals)'!$K2599:$Y2599, "#N/A")=14,TRUE,FALSE))</f>
        <v>0</v>
      </c>
      <c r="U2608" t="b">
        <f>AND(COUNTIF('Master list(no salts, metals)'!U2599,"&lt;=1"),IF(COUNTIF('Master list(no salts, metals)'!$K2599:$Y2599, "#N/A")=14,TRUE,FALSE))</f>
        <v>0</v>
      </c>
      <c r="V2608" t="b">
        <f>AND(COUNTIF('Master list(no salts, metals)'!V2599,"&lt;=1"),IF(COUNTIF('Master list(no salts, metals)'!$K2599:$Y2599, "#N/A")=14,TRUE,FALSE))</f>
        <v>0</v>
      </c>
      <c r="W2608" t="b">
        <f>AND(COUNTIF('Master list(no salts, metals)'!W2599,"&lt;=1"),IF(COUNTIF('Master list(no salts, metals)'!$K2599:$Y2599, "#N/A")=14,TRUE,FALSE))</f>
        <v>0</v>
      </c>
      <c r="X2608" t="b">
        <f>AND(COUNTIF('Master list(no salts, metals)'!X2599,"&lt;=1"),IF(COUNTIF('Master list(no salts, metals)'!$K2599:$Y2599, "#N/A")=14,TRUE,FALSE))</f>
        <v>0</v>
      </c>
      <c r="Y2608" t="b">
        <f>AND(COUNTIF('Master list(no salts, metals)'!Y2599,"&lt;=1"),IF(COUNTIF('Master list(no salts, metals)'!$K2599:$Y2599, "#N/A")=14,TRUE,FALSE))</f>
        <v>0</v>
      </c>
    </row>
    <row r="2609" spans="11:25" x14ac:dyDescent="0.25">
      <c r="K2609" t="b">
        <f>AND(COUNTIF('Master list(no salts, metals)'!K2600,"&lt;=1"),IF(COUNTIF('Master list(no salts, metals)'!$K2600:$Y2600, "#N/A")=14,TRUE,FALSE))</f>
        <v>0</v>
      </c>
      <c r="L2609" t="b">
        <f>AND(COUNTIF('Master list(no salts, metals)'!L2600,"&lt;=1"),IF(COUNTIF('Master list(no salts, metals)'!$K2600:$Y2600, "#N/A")=14,TRUE,FALSE))</f>
        <v>0</v>
      </c>
      <c r="M2609" t="b">
        <f>AND(COUNTIF('Master list(no salts, metals)'!M2600,"&lt;=1"),IF(COUNTIF('Master list(no salts, metals)'!$K2600:$Y2600, "#N/A")=14,TRUE,FALSE))</f>
        <v>0</v>
      </c>
      <c r="N2609" t="b">
        <f>AND(COUNTIF('Master list(no salts, metals)'!N2600,"&lt;=1"),IF(COUNTIF('Master list(no salts, metals)'!$K2600:$Y2600, "#N/A")=14,TRUE,FALSE))</f>
        <v>0</v>
      </c>
      <c r="O2609" t="b">
        <f>AND(COUNTIF('Master list(no salts, metals)'!O2600,"&lt;=1"),IF(COUNTIF('Master list(no salts, metals)'!$K2600:$Y2600, "#N/A")=14,TRUE,FALSE))</f>
        <v>0</v>
      </c>
      <c r="P2609" t="b">
        <f>AND(COUNTIF('Master list(no salts, metals)'!P2600,"&lt;=1"),IF(COUNTIF('Master list(no salts, metals)'!$K2600:$Y2600, "#N/A")=14,TRUE,FALSE))</f>
        <v>0</v>
      </c>
      <c r="Q2609" t="b">
        <f>AND(COUNTIF('Master list(no salts, metals)'!Q2600,"&lt;=1"),IF(COUNTIF('Master list(no salts, metals)'!$K2600:$Y2600, "#N/A")=14,TRUE,FALSE))</f>
        <v>0</v>
      </c>
      <c r="R2609" t="b">
        <f>AND(COUNTIF('Master list(no salts, metals)'!R2600,"&lt;=1"),IF(COUNTIF('Master list(no salts, metals)'!$K2600:$Y2600, "#N/A")=14,TRUE,FALSE))</f>
        <v>0</v>
      </c>
      <c r="S2609" t="b">
        <f>AND(COUNTIF('Master list(no salts, metals)'!S2600,"&lt;=1"),IF(COUNTIF('Master list(no salts, metals)'!$K2600:$Y2600, "#N/A")=14,TRUE,FALSE))</f>
        <v>0</v>
      </c>
      <c r="T2609" t="b">
        <f>AND(COUNTIF('Master list(no salts, metals)'!T2600,"&lt;=1"),IF(COUNTIF('Master list(no salts, metals)'!$K2600:$Y2600, "#N/A")=14,TRUE,FALSE))</f>
        <v>0</v>
      </c>
      <c r="U2609" t="b">
        <f>AND(COUNTIF('Master list(no salts, metals)'!U2600,"&lt;=1"),IF(COUNTIF('Master list(no salts, metals)'!$K2600:$Y2600, "#N/A")=14,TRUE,FALSE))</f>
        <v>0</v>
      </c>
      <c r="V2609" t="b">
        <f>AND(COUNTIF('Master list(no salts, metals)'!V2600,"&lt;=1"),IF(COUNTIF('Master list(no salts, metals)'!$K2600:$Y2600, "#N/A")=14,TRUE,FALSE))</f>
        <v>0</v>
      </c>
      <c r="W2609" t="b">
        <f>AND(COUNTIF('Master list(no salts, metals)'!W2600,"&lt;=1"),IF(COUNTIF('Master list(no salts, metals)'!$K2600:$Y2600, "#N/A")=14,TRUE,FALSE))</f>
        <v>1</v>
      </c>
      <c r="X2609" t="b">
        <f>AND(COUNTIF('Master list(no salts, metals)'!X2600,"&lt;=1"),IF(COUNTIF('Master list(no salts, metals)'!$K2600:$Y2600, "#N/A")=14,TRUE,FALSE))</f>
        <v>0</v>
      </c>
      <c r="Y2609" t="b">
        <f>AND(COUNTIF('Master list(no salts, metals)'!Y2600,"&lt;=1"),IF(COUNTIF('Master list(no salts, metals)'!$K2600:$Y2600, "#N/A")=14,TRUE,FALSE))</f>
        <v>0</v>
      </c>
    </row>
    <row r="2610" spans="11:25" x14ac:dyDescent="0.25">
      <c r="K2610" t="b">
        <f>AND(COUNTIF('Master list(no salts, metals)'!K2601,"&lt;=1"),IF(COUNTIF('Master list(no salts, metals)'!$K2601:$Y2601, "#N/A")=14,TRUE,FALSE))</f>
        <v>1</v>
      </c>
      <c r="L2610" t="b">
        <f>AND(COUNTIF('Master list(no salts, metals)'!L2601,"&lt;=1"),IF(COUNTIF('Master list(no salts, metals)'!$K2601:$Y2601, "#N/A")=14,TRUE,FALSE))</f>
        <v>0</v>
      </c>
      <c r="M2610" t="b">
        <f>AND(COUNTIF('Master list(no salts, metals)'!M2601,"&lt;=1"),IF(COUNTIF('Master list(no salts, metals)'!$K2601:$Y2601, "#N/A")=14,TRUE,FALSE))</f>
        <v>0</v>
      </c>
      <c r="N2610" t="b">
        <f>AND(COUNTIF('Master list(no salts, metals)'!N2601,"&lt;=1"),IF(COUNTIF('Master list(no salts, metals)'!$K2601:$Y2601, "#N/A")=14,TRUE,FALSE))</f>
        <v>0</v>
      </c>
      <c r="O2610" t="b">
        <f>AND(COUNTIF('Master list(no salts, metals)'!O2601,"&lt;=1"),IF(COUNTIF('Master list(no salts, metals)'!$K2601:$Y2601, "#N/A")=14,TRUE,FALSE))</f>
        <v>0</v>
      </c>
      <c r="P2610" t="b">
        <f>AND(COUNTIF('Master list(no salts, metals)'!P2601,"&lt;=1"),IF(COUNTIF('Master list(no salts, metals)'!$K2601:$Y2601, "#N/A")=14,TRUE,FALSE))</f>
        <v>0</v>
      </c>
      <c r="Q2610" t="b">
        <f>AND(COUNTIF('Master list(no salts, metals)'!Q2601,"&lt;=1"),IF(COUNTIF('Master list(no salts, metals)'!$K2601:$Y2601, "#N/A")=14,TRUE,FALSE))</f>
        <v>0</v>
      </c>
      <c r="R2610" t="b">
        <f>AND(COUNTIF('Master list(no salts, metals)'!R2601,"&lt;=1"),IF(COUNTIF('Master list(no salts, metals)'!$K2601:$Y2601, "#N/A")=14,TRUE,FALSE))</f>
        <v>0</v>
      </c>
      <c r="S2610" t="b">
        <f>AND(COUNTIF('Master list(no salts, metals)'!S2601,"&lt;=1"),IF(COUNTIF('Master list(no salts, metals)'!$K2601:$Y2601, "#N/A")=14,TRUE,FALSE))</f>
        <v>0</v>
      </c>
      <c r="T2610" t="b">
        <f>AND(COUNTIF('Master list(no salts, metals)'!T2601,"&lt;=1"),IF(COUNTIF('Master list(no salts, metals)'!$K2601:$Y2601, "#N/A")=14,TRUE,FALSE))</f>
        <v>0</v>
      </c>
      <c r="U2610" t="b">
        <f>AND(COUNTIF('Master list(no salts, metals)'!U2601,"&lt;=1"),IF(COUNTIF('Master list(no salts, metals)'!$K2601:$Y2601, "#N/A")=14,TRUE,FALSE))</f>
        <v>0</v>
      </c>
      <c r="V2610" t="b">
        <f>AND(COUNTIF('Master list(no salts, metals)'!V2601,"&lt;=1"),IF(COUNTIF('Master list(no salts, metals)'!$K2601:$Y2601, "#N/A")=14,TRUE,FALSE))</f>
        <v>0</v>
      </c>
      <c r="W2610" t="b">
        <f>AND(COUNTIF('Master list(no salts, metals)'!W2601,"&lt;=1"),IF(COUNTIF('Master list(no salts, metals)'!$K2601:$Y2601, "#N/A")=14,TRUE,FALSE))</f>
        <v>0</v>
      </c>
      <c r="X2610" t="b">
        <f>AND(COUNTIF('Master list(no salts, metals)'!X2601,"&lt;=1"),IF(COUNTIF('Master list(no salts, metals)'!$K2601:$Y2601, "#N/A")=14,TRUE,FALSE))</f>
        <v>0</v>
      </c>
      <c r="Y2610" t="b">
        <f>AND(COUNTIF('Master list(no salts, metals)'!Y2601,"&lt;=1"),IF(COUNTIF('Master list(no salts, metals)'!$K2601:$Y2601, "#N/A")=14,TRUE,FALSE))</f>
        <v>0</v>
      </c>
    </row>
    <row r="2611" spans="11:25" x14ac:dyDescent="0.25">
      <c r="K2611" t="b">
        <f>AND(COUNTIF('Master list(no salts, metals)'!K2602,"&lt;=1"),IF(COUNTIF('Master list(no salts, metals)'!$K2602:$Y2602, "#N/A")=14,TRUE,FALSE))</f>
        <v>0</v>
      </c>
      <c r="L2611" t="b">
        <f>AND(COUNTIF('Master list(no salts, metals)'!L2602,"&lt;=1"),IF(COUNTIF('Master list(no salts, metals)'!$K2602:$Y2602, "#N/A")=14,TRUE,FALSE))</f>
        <v>0</v>
      </c>
      <c r="M2611" t="b">
        <f>AND(COUNTIF('Master list(no salts, metals)'!M2602,"&lt;=1"),IF(COUNTIF('Master list(no salts, metals)'!$K2602:$Y2602, "#N/A")=14,TRUE,FALSE))</f>
        <v>0</v>
      </c>
      <c r="N2611" t="b">
        <f>AND(COUNTIF('Master list(no salts, metals)'!N2602,"&lt;=1"),IF(COUNTIF('Master list(no salts, metals)'!$K2602:$Y2602, "#N/A")=14,TRUE,FALSE))</f>
        <v>0</v>
      </c>
      <c r="O2611" t="b">
        <f>AND(COUNTIF('Master list(no salts, metals)'!O2602,"&lt;=1"),IF(COUNTIF('Master list(no salts, metals)'!$K2602:$Y2602, "#N/A")=14,TRUE,FALSE))</f>
        <v>0</v>
      </c>
      <c r="P2611" t="b">
        <f>AND(COUNTIF('Master list(no salts, metals)'!P2602,"&lt;=1"),IF(COUNTIF('Master list(no salts, metals)'!$K2602:$Y2602, "#N/A")=14,TRUE,FALSE))</f>
        <v>0</v>
      </c>
      <c r="Q2611" t="b">
        <f>AND(COUNTIF('Master list(no salts, metals)'!Q2602,"&lt;=1"),IF(COUNTIF('Master list(no salts, metals)'!$K2602:$Y2602, "#N/A")=14,TRUE,FALSE))</f>
        <v>0</v>
      </c>
      <c r="R2611" t="b">
        <f>AND(COUNTIF('Master list(no salts, metals)'!R2602,"&lt;=1"),IF(COUNTIF('Master list(no salts, metals)'!$K2602:$Y2602, "#N/A")=14,TRUE,FALSE))</f>
        <v>0</v>
      </c>
      <c r="S2611" t="b">
        <f>AND(COUNTIF('Master list(no salts, metals)'!S2602,"&lt;=1"),IF(COUNTIF('Master list(no salts, metals)'!$K2602:$Y2602, "#N/A")=14,TRUE,FALSE))</f>
        <v>0</v>
      </c>
      <c r="T2611" t="b">
        <f>AND(COUNTIF('Master list(no salts, metals)'!T2602,"&lt;=1"),IF(COUNTIF('Master list(no salts, metals)'!$K2602:$Y2602, "#N/A")=14,TRUE,FALSE))</f>
        <v>0</v>
      </c>
      <c r="U2611" t="b">
        <f>AND(COUNTIF('Master list(no salts, metals)'!U2602,"&lt;=1"),IF(COUNTIF('Master list(no salts, metals)'!$K2602:$Y2602, "#N/A")=14,TRUE,FALSE))</f>
        <v>0</v>
      </c>
      <c r="V2611" t="b">
        <f>AND(COUNTIF('Master list(no salts, metals)'!V2602,"&lt;=1"),IF(COUNTIF('Master list(no salts, metals)'!$K2602:$Y2602, "#N/A")=14,TRUE,FALSE))</f>
        <v>0</v>
      </c>
      <c r="W2611" t="b">
        <f>AND(COUNTIF('Master list(no salts, metals)'!W2602,"&lt;=1"),IF(COUNTIF('Master list(no salts, metals)'!$K2602:$Y2602, "#N/A")=14,TRUE,FALSE))</f>
        <v>1</v>
      </c>
      <c r="X2611" t="b">
        <f>AND(COUNTIF('Master list(no salts, metals)'!X2602,"&lt;=1"),IF(COUNTIF('Master list(no salts, metals)'!$K2602:$Y2602, "#N/A")=14,TRUE,FALSE))</f>
        <v>0</v>
      </c>
      <c r="Y2611" t="b">
        <f>AND(COUNTIF('Master list(no salts, metals)'!Y2602,"&lt;=1"),IF(COUNTIF('Master list(no salts, metals)'!$K2602:$Y2602, "#N/A")=14,TRUE,FALSE))</f>
        <v>0</v>
      </c>
    </row>
    <row r="2612" spans="11:25" x14ac:dyDescent="0.25">
      <c r="K2612" t="b">
        <f>AND(COUNTIF('Master list(no salts, metals)'!K2603,"&lt;=1"),IF(COUNTIF('Master list(no salts, metals)'!$K2603:$Y2603, "#N/A")=14,TRUE,FALSE))</f>
        <v>0</v>
      </c>
      <c r="L2612" t="b">
        <f>AND(COUNTIF('Master list(no salts, metals)'!L2603,"&lt;=1"),IF(COUNTIF('Master list(no salts, metals)'!$K2603:$Y2603, "#N/A")=14,TRUE,FALSE))</f>
        <v>0</v>
      </c>
      <c r="M2612" t="b">
        <f>AND(COUNTIF('Master list(no salts, metals)'!M2603,"&lt;=1"),IF(COUNTIF('Master list(no salts, metals)'!$K2603:$Y2603, "#N/A")=14,TRUE,FALSE))</f>
        <v>0</v>
      </c>
      <c r="N2612" t="b">
        <f>AND(COUNTIF('Master list(no salts, metals)'!N2603,"&lt;=1"),IF(COUNTIF('Master list(no salts, metals)'!$K2603:$Y2603, "#N/A")=14,TRUE,FALSE))</f>
        <v>0</v>
      </c>
      <c r="O2612" t="b">
        <f>AND(COUNTIF('Master list(no salts, metals)'!O2603,"&lt;=1"),IF(COUNTIF('Master list(no salts, metals)'!$K2603:$Y2603, "#N/A")=14,TRUE,FALSE))</f>
        <v>0</v>
      </c>
      <c r="P2612" t="b">
        <f>AND(COUNTIF('Master list(no salts, metals)'!P2603,"&lt;=1"),IF(COUNTIF('Master list(no salts, metals)'!$K2603:$Y2603, "#N/A")=14,TRUE,FALSE))</f>
        <v>0</v>
      </c>
      <c r="Q2612" t="b">
        <f>AND(COUNTIF('Master list(no salts, metals)'!Q2603,"&lt;=1"),IF(COUNTIF('Master list(no salts, metals)'!$K2603:$Y2603, "#N/A")=14,TRUE,FALSE))</f>
        <v>0</v>
      </c>
      <c r="R2612" t="b">
        <f>AND(COUNTIF('Master list(no salts, metals)'!R2603,"&lt;=1"),IF(COUNTIF('Master list(no salts, metals)'!$K2603:$Y2603, "#N/A")=14,TRUE,FALSE))</f>
        <v>0</v>
      </c>
      <c r="S2612" t="b">
        <f>AND(COUNTIF('Master list(no salts, metals)'!S2603,"&lt;=1"),IF(COUNTIF('Master list(no salts, metals)'!$K2603:$Y2603, "#N/A")=14,TRUE,FALSE))</f>
        <v>0</v>
      </c>
      <c r="T2612" t="b">
        <f>AND(COUNTIF('Master list(no salts, metals)'!T2603,"&lt;=1"),IF(COUNTIF('Master list(no salts, metals)'!$K2603:$Y2603, "#N/A")=14,TRUE,FALSE))</f>
        <v>0</v>
      </c>
      <c r="U2612" t="b">
        <f>AND(COUNTIF('Master list(no salts, metals)'!U2603,"&lt;=1"),IF(COUNTIF('Master list(no salts, metals)'!$K2603:$Y2603, "#N/A")=14,TRUE,FALSE))</f>
        <v>0</v>
      </c>
      <c r="V2612" t="b">
        <f>AND(COUNTIF('Master list(no salts, metals)'!V2603,"&lt;=1"),IF(COUNTIF('Master list(no salts, metals)'!$K2603:$Y2603, "#N/A")=14,TRUE,FALSE))</f>
        <v>0</v>
      </c>
      <c r="W2612" t="b">
        <f>AND(COUNTIF('Master list(no salts, metals)'!W2603,"&lt;=1"),IF(COUNTIF('Master list(no salts, metals)'!$K2603:$Y2603, "#N/A")=14,TRUE,FALSE))</f>
        <v>0</v>
      </c>
      <c r="X2612" t="b">
        <f>AND(COUNTIF('Master list(no salts, metals)'!X2603,"&lt;=1"),IF(COUNTIF('Master list(no salts, metals)'!$K2603:$Y2603, "#N/A")=14,TRUE,FALSE))</f>
        <v>1</v>
      </c>
      <c r="Y2612" t="b">
        <f>AND(COUNTIF('Master list(no salts, metals)'!Y2603,"&lt;=1"),IF(COUNTIF('Master list(no salts, metals)'!$K2603:$Y2603, "#N/A")=14,TRUE,FALSE))</f>
        <v>0</v>
      </c>
    </row>
    <row r="2613" spans="11:25" x14ac:dyDescent="0.25">
      <c r="K2613" t="b">
        <f>AND(COUNTIF('Master list(no salts, metals)'!K2604,"&lt;=1"),IF(COUNTIF('Master list(no salts, metals)'!$K2604:$Y2604, "#N/A")=14,TRUE,FALSE))</f>
        <v>0</v>
      </c>
      <c r="L2613" t="b">
        <f>AND(COUNTIF('Master list(no salts, metals)'!L2604,"&lt;=1"),IF(COUNTIF('Master list(no salts, metals)'!$K2604:$Y2604, "#N/A")=14,TRUE,FALSE))</f>
        <v>0</v>
      </c>
      <c r="M2613" t="b">
        <f>AND(COUNTIF('Master list(no salts, metals)'!M2604,"&lt;=1"),IF(COUNTIF('Master list(no salts, metals)'!$K2604:$Y2604, "#N/A")=14,TRUE,FALSE))</f>
        <v>0</v>
      </c>
      <c r="N2613" t="b">
        <f>AND(COUNTIF('Master list(no salts, metals)'!N2604,"&lt;=1"),IF(COUNTIF('Master list(no salts, metals)'!$K2604:$Y2604, "#N/A")=14,TRUE,FALSE))</f>
        <v>0</v>
      </c>
      <c r="O2613" t="b">
        <f>AND(COUNTIF('Master list(no salts, metals)'!O2604,"&lt;=1"),IF(COUNTIF('Master list(no salts, metals)'!$K2604:$Y2604, "#N/A")=14,TRUE,FALSE))</f>
        <v>0</v>
      </c>
      <c r="P2613" t="b">
        <f>AND(COUNTIF('Master list(no salts, metals)'!P2604,"&lt;=1"),IF(COUNTIF('Master list(no salts, metals)'!$K2604:$Y2604, "#N/A")=14,TRUE,FALSE))</f>
        <v>0</v>
      </c>
      <c r="Q2613" t="b">
        <f>AND(COUNTIF('Master list(no salts, metals)'!Q2604,"&lt;=1"),IF(COUNTIF('Master list(no salts, metals)'!$K2604:$Y2604, "#N/A")=14,TRUE,FALSE))</f>
        <v>0</v>
      </c>
      <c r="R2613" t="b">
        <f>AND(COUNTIF('Master list(no salts, metals)'!R2604,"&lt;=1"),IF(COUNTIF('Master list(no salts, metals)'!$K2604:$Y2604, "#N/A")=14,TRUE,FALSE))</f>
        <v>0</v>
      </c>
      <c r="S2613" t="b">
        <f>AND(COUNTIF('Master list(no salts, metals)'!S2604,"&lt;=1"),IF(COUNTIF('Master list(no salts, metals)'!$K2604:$Y2604, "#N/A")=14,TRUE,FALSE))</f>
        <v>0</v>
      </c>
      <c r="T2613" t="b">
        <f>AND(COUNTIF('Master list(no salts, metals)'!T2604,"&lt;=1"),IF(COUNTIF('Master list(no salts, metals)'!$K2604:$Y2604, "#N/A")=14,TRUE,FALSE))</f>
        <v>0</v>
      </c>
      <c r="U2613" t="b">
        <f>AND(COUNTIF('Master list(no salts, metals)'!U2604,"&lt;=1"),IF(COUNTIF('Master list(no salts, metals)'!$K2604:$Y2604, "#N/A")=14,TRUE,FALSE))</f>
        <v>0</v>
      </c>
      <c r="V2613" t="b">
        <f>AND(COUNTIF('Master list(no salts, metals)'!V2604,"&lt;=1"),IF(COUNTIF('Master list(no salts, metals)'!$K2604:$Y2604, "#N/A")=14,TRUE,FALSE))</f>
        <v>0</v>
      </c>
      <c r="W2613" t="b">
        <f>AND(COUNTIF('Master list(no salts, metals)'!W2604,"&lt;=1"),IF(COUNTIF('Master list(no salts, metals)'!$K2604:$Y2604, "#N/A")=14,TRUE,FALSE))</f>
        <v>0</v>
      </c>
      <c r="X2613" t="b">
        <f>AND(COUNTIF('Master list(no salts, metals)'!X2604,"&lt;=1"),IF(COUNTIF('Master list(no salts, metals)'!$K2604:$Y2604, "#N/A")=14,TRUE,FALSE))</f>
        <v>0</v>
      </c>
      <c r="Y2613" t="b">
        <f>AND(COUNTIF('Master list(no salts, metals)'!Y2604,"&lt;=1"),IF(COUNTIF('Master list(no salts, metals)'!$K2604:$Y2604, "#N/A")=14,TRUE,FALSE))</f>
        <v>0</v>
      </c>
    </row>
    <row r="2614" spans="11:25" x14ac:dyDescent="0.25">
      <c r="K2614" t="b">
        <f>AND(COUNTIF('Master list(no salts, metals)'!K2605,"&lt;=1"),IF(COUNTIF('Master list(no salts, metals)'!$K2605:$Y2605, "#N/A")=14,TRUE,FALSE))</f>
        <v>0</v>
      </c>
      <c r="L2614" t="b">
        <f>AND(COUNTIF('Master list(no salts, metals)'!L2605,"&lt;=1"),IF(COUNTIF('Master list(no salts, metals)'!$K2605:$Y2605, "#N/A")=14,TRUE,FALSE))</f>
        <v>0</v>
      </c>
      <c r="M2614" t="b">
        <f>AND(COUNTIF('Master list(no salts, metals)'!M2605,"&lt;=1"),IF(COUNTIF('Master list(no salts, metals)'!$K2605:$Y2605, "#N/A")=14,TRUE,FALSE))</f>
        <v>0</v>
      </c>
      <c r="N2614" t="b">
        <f>AND(COUNTIF('Master list(no salts, metals)'!N2605,"&lt;=1"),IF(COUNTIF('Master list(no salts, metals)'!$K2605:$Y2605, "#N/A")=14,TRUE,FALSE))</f>
        <v>0</v>
      </c>
      <c r="O2614" t="b">
        <f>AND(COUNTIF('Master list(no salts, metals)'!O2605,"&lt;=1"),IF(COUNTIF('Master list(no salts, metals)'!$K2605:$Y2605, "#N/A")=14,TRUE,FALSE))</f>
        <v>0</v>
      </c>
      <c r="P2614" t="b">
        <f>AND(COUNTIF('Master list(no salts, metals)'!P2605,"&lt;=1"),IF(COUNTIF('Master list(no salts, metals)'!$K2605:$Y2605, "#N/A")=14,TRUE,FALSE))</f>
        <v>0</v>
      </c>
      <c r="Q2614" t="b">
        <f>AND(COUNTIF('Master list(no salts, metals)'!Q2605,"&lt;=1"),IF(COUNTIF('Master list(no salts, metals)'!$K2605:$Y2605, "#N/A")=14,TRUE,FALSE))</f>
        <v>0</v>
      </c>
      <c r="R2614" t="b">
        <f>AND(COUNTIF('Master list(no salts, metals)'!R2605,"&lt;=1"),IF(COUNTIF('Master list(no salts, metals)'!$K2605:$Y2605, "#N/A")=14,TRUE,FALSE))</f>
        <v>0</v>
      </c>
      <c r="S2614" t="b">
        <f>AND(COUNTIF('Master list(no salts, metals)'!S2605,"&lt;=1"),IF(COUNTIF('Master list(no salts, metals)'!$K2605:$Y2605, "#N/A")=14,TRUE,FALSE))</f>
        <v>0</v>
      </c>
      <c r="T2614" t="b">
        <f>AND(COUNTIF('Master list(no salts, metals)'!T2605,"&lt;=1"),IF(COUNTIF('Master list(no salts, metals)'!$K2605:$Y2605, "#N/A")=14,TRUE,FALSE))</f>
        <v>1</v>
      </c>
      <c r="U2614" t="b">
        <f>AND(COUNTIF('Master list(no salts, metals)'!U2605,"&lt;=1"),IF(COUNTIF('Master list(no salts, metals)'!$K2605:$Y2605, "#N/A")=14,TRUE,FALSE))</f>
        <v>0</v>
      </c>
      <c r="V2614" t="b">
        <f>AND(COUNTIF('Master list(no salts, metals)'!V2605,"&lt;=1"),IF(COUNTIF('Master list(no salts, metals)'!$K2605:$Y2605, "#N/A")=14,TRUE,FALSE))</f>
        <v>0</v>
      </c>
      <c r="W2614" t="b">
        <f>AND(COUNTIF('Master list(no salts, metals)'!W2605,"&lt;=1"),IF(COUNTIF('Master list(no salts, metals)'!$K2605:$Y2605, "#N/A")=14,TRUE,FALSE))</f>
        <v>0</v>
      </c>
      <c r="X2614" t="b">
        <f>AND(COUNTIF('Master list(no salts, metals)'!X2605,"&lt;=1"),IF(COUNTIF('Master list(no salts, metals)'!$K2605:$Y2605, "#N/A")=14,TRUE,FALSE))</f>
        <v>0</v>
      </c>
      <c r="Y2614" t="b">
        <f>AND(COUNTIF('Master list(no salts, metals)'!Y2605,"&lt;=1"),IF(COUNTIF('Master list(no salts, metals)'!$K2605:$Y2605, "#N/A")=14,TRUE,FALSE))</f>
        <v>0</v>
      </c>
    </row>
    <row r="2615" spans="11:25" x14ac:dyDescent="0.25">
      <c r="K2615" t="b">
        <f>AND(COUNTIF('Master list(no salts, metals)'!K2606,"&lt;=1"),IF(COUNTIF('Master list(no salts, metals)'!$K2606:$Y2606, "#N/A")=14,TRUE,FALSE))</f>
        <v>0</v>
      </c>
      <c r="L2615" t="b">
        <f>AND(COUNTIF('Master list(no salts, metals)'!L2606,"&lt;=1"),IF(COUNTIF('Master list(no salts, metals)'!$K2606:$Y2606, "#N/A")=14,TRUE,FALSE))</f>
        <v>0</v>
      </c>
      <c r="M2615" t="b">
        <f>AND(COUNTIF('Master list(no salts, metals)'!M2606,"&lt;=1"),IF(COUNTIF('Master list(no salts, metals)'!$K2606:$Y2606, "#N/A")=14,TRUE,FALSE))</f>
        <v>0</v>
      </c>
      <c r="N2615" t="b">
        <f>AND(COUNTIF('Master list(no salts, metals)'!N2606,"&lt;=1"),IF(COUNTIF('Master list(no salts, metals)'!$K2606:$Y2606, "#N/A")=14,TRUE,FALSE))</f>
        <v>0</v>
      </c>
      <c r="O2615" t="b">
        <f>AND(COUNTIF('Master list(no salts, metals)'!O2606,"&lt;=1"),IF(COUNTIF('Master list(no salts, metals)'!$K2606:$Y2606, "#N/A")=14,TRUE,FALSE))</f>
        <v>0</v>
      </c>
      <c r="P2615" t="b">
        <f>AND(COUNTIF('Master list(no salts, metals)'!P2606,"&lt;=1"),IF(COUNTIF('Master list(no salts, metals)'!$K2606:$Y2606, "#N/A")=14,TRUE,FALSE))</f>
        <v>0</v>
      </c>
      <c r="Q2615" t="b">
        <f>AND(COUNTIF('Master list(no salts, metals)'!Q2606,"&lt;=1"),IF(COUNTIF('Master list(no salts, metals)'!$K2606:$Y2606, "#N/A")=14,TRUE,FALSE))</f>
        <v>0</v>
      </c>
      <c r="R2615" t="b">
        <f>AND(COUNTIF('Master list(no salts, metals)'!R2606,"&lt;=1"),IF(COUNTIF('Master list(no salts, metals)'!$K2606:$Y2606, "#N/A")=14,TRUE,FALSE))</f>
        <v>0</v>
      </c>
      <c r="S2615" t="b">
        <f>AND(COUNTIF('Master list(no salts, metals)'!S2606,"&lt;=1"),IF(COUNTIF('Master list(no salts, metals)'!$K2606:$Y2606, "#N/A")=14,TRUE,FALSE))</f>
        <v>0</v>
      </c>
      <c r="T2615" t="b">
        <f>AND(COUNTIF('Master list(no salts, metals)'!T2606,"&lt;=1"),IF(COUNTIF('Master list(no salts, metals)'!$K2606:$Y2606, "#N/A")=14,TRUE,FALSE))</f>
        <v>0</v>
      </c>
      <c r="U2615" t="b">
        <f>AND(COUNTIF('Master list(no salts, metals)'!U2606,"&lt;=1"),IF(COUNTIF('Master list(no salts, metals)'!$K2606:$Y2606, "#N/A")=14,TRUE,FALSE))</f>
        <v>0</v>
      </c>
      <c r="V2615" t="b">
        <f>AND(COUNTIF('Master list(no salts, metals)'!V2606,"&lt;=1"),IF(COUNTIF('Master list(no salts, metals)'!$K2606:$Y2606, "#N/A")=14,TRUE,FALSE))</f>
        <v>0</v>
      </c>
      <c r="W2615" t="b">
        <f>AND(COUNTIF('Master list(no salts, metals)'!W2606,"&lt;=1"),IF(COUNTIF('Master list(no salts, metals)'!$K2606:$Y2606, "#N/A")=14,TRUE,FALSE))</f>
        <v>1</v>
      </c>
      <c r="X2615" t="b">
        <f>AND(COUNTIF('Master list(no salts, metals)'!X2606,"&lt;=1"),IF(COUNTIF('Master list(no salts, metals)'!$K2606:$Y2606, "#N/A")=14,TRUE,FALSE))</f>
        <v>0</v>
      </c>
      <c r="Y2615" t="b">
        <f>AND(COUNTIF('Master list(no salts, metals)'!Y2606,"&lt;=1"),IF(COUNTIF('Master list(no salts, metals)'!$K2606:$Y2606, "#N/A")=14,TRUE,FALSE))</f>
        <v>0</v>
      </c>
    </row>
    <row r="2616" spans="11:25" x14ac:dyDescent="0.25">
      <c r="K2616" t="b">
        <f>AND(COUNTIF('Master list(no salts, metals)'!K2607,"&lt;=1"),IF(COUNTIF('Master list(no salts, metals)'!$K2607:$Y2607, "#N/A")=14,TRUE,FALSE))</f>
        <v>0</v>
      </c>
      <c r="L2616" t="b">
        <f>AND(COUNTIF('Master list(no salts, metals)'!L2607,"&lt;=1"),IF(COUNTIF('Master list(no salts, metals)'!$K2607:$Y2607, "#N/A")=14,TRUE,FALSE))</f>
        <v>0</v>
      </c>
      <c r="M2616" t="b">
        <f>AND(COUNTIF('Master list(no salts, metals)'!M2607,"&lt;=1"),IF(COUNTIF('Master list(no salts, metals)'!$K2607:$Y2607, "#N/A")=14,TRUE,FALSE))</f>
        <v>0</v>
      </c>
      <c r="N2616" t="b">
        <f>AND(COUNTIF('Master list(no salts, metals)'!N2607,"&lt;=1"),IF(COUNTIF('Master list(no salts, metals)'!$K2607:$Y2607, "#N/A")=14,TRUE,FALSE))</f>
        <v>0</v>
      </c>
      <c r="O2616" t="b">
        <f>AND(COUNTIF('Master list(no salts, metals)'!O2607,"&lt;=1"),IF(COUNTIF('Master list(no salts, metals)'!$K2607:$Y2607, "#N/A")=14,TRUE,FALSE))</f>
        <v>0</v>
      </c>
      <c r="P2616" t="b">
        <f>AND(COUNTIF('Master list(no salts, metals)'!P2607,"&lt;=1"),IF(COUNTIF('Master list(no salts, metals)'!$K2607:$Y2607, "#N/A")=14,TRUE,FALSE))</f>
        <v>0</v>
      </c>
      <c r="Q2616" t="b">
        <f>AND(COUNTIF('Master list(no salts, metals)'!Q2607,"&lt;=1"),IF(COUNTIF('Master list(no salts, metals)'!$K2607:$Y2607, "#N/A")=14,TRUE,FALSE))</f>
        <v>0</v>
      </c>
      <c r="R2616" t="b">
        <f>AND(COUNTIF('Master list(no salts, metals)'!R2607,"&lt;=1"),IF(COUNTIF('Master list(no salts, metals)'!$K2607:$Y2607, "#N/A")=14,TRUE,FALSE))</f>
        <v>0</v>
      </c>
      <c r="S2616" t="b">
        <f>AND(COUNTIF('Master list(no salts, metals)'!S2607,"&lt;=1"),IF(COUNTIF('Master list(no salts, metals)'!$K2607:$Y2607, "#N/A")=14,TRUE,FALSE))</f>
        <v>0</v>
      </c>
      <c r="T2616" t="b">
        <f>AND(COUNTIF('Master list(no salts, metals)'!T2607,"&lt;=1"),IF(COUNTIF('Master list(no salts, metals)'!$K2607:$Y2607, "#N/A")=14,TRUE,FALSE))</f>
        <v>0</v>
      </c>
      <c r="U2616" t="b">
        <f>AND(COUNTIF('Master list(no salts, metals)'!U2607,"&lt;=1"),IF(COUNTIF('Master list(no salts, metals)'!$K2607:$Y2607, "#N/A")=14,TRUE,FALSE))</f>
        <v>0</v>
      </c>
      <c r="V2616" t="b">
        <f>AND(COUNTIF('Master list(no salts, metals)'!V2607,"&lt;=1"),IF(COUNTIF('Master list(no salts, metals)'!$K2607:$Y2607, "#N/A")=14,TRUE,FALSE))</f>
        <v>0</v>
      </c>
      <c r="W2616" t="b">
        <f>AND(COUNTIF('Master list(no salts, metals)'!W2607,"&lt;=1"),IF(COUNTIF('Master list(no salts, metals)'!$K2607:$Y2607, "#N/A")=14,TRUE,FALSE))</f>
        <v>1</v>
      </c>
      <c r="X2616" t="b">
        <f>AND(COUNTIF('Master list(no salts, metals)'!X2607,"&lt;=1"),IF(COUNTIF('Master list(no salts, metals)'!$K2607:$Y2607, "#N/A")=14,TRUE,FALSE))</f>
        <v>0</v>
      </c>
      <c r="Y2616" t="b">
        <f>AND(COUNTIF('Master list(no salts, metals)'!Y2607,"&lt;=1"),IF(COUNTIF('Master list(no salts, metals)'!$K2607:$Y2607, "#N/A")=14,TRUE,FALSE))</f>
        <v>0</v>
      </c>
    </row>
    <row r="2617" spans="11:25" x14ac:dyDescent="0.25">
      <c r="K2617" t="b">
        <f>AND(COUNTIF('Master list(no salts, metals)'!K2608,"&lt;=1"),IF(COUNTIF('Master list(no salts, metals)'!$K2608:$Y2608, "#N/A")=14,TRUE,FALSE))</f>
        <v>0</v>
      </c>
      <c r="L2617" t="b">
        <f>AND(COUNTIF('Master list(no salts, metals)'!L2608,"&lt;=1"),IF(COUNTIF('Master list(no salts, metals)'!$K2608:$Y2608, "#N/A")=14,TRUE,FALSE))</f>
        <v>0</v>
      </c>
      <c r="M2617" t="b">
        <f>AND(COUNTIF('Master list(no salts, metals)'!M2608,"&lt;=1"),IF(COUNTIF('Master list(no salts, metals)'!$K2608:$Y2608, "#N/A")=14,TRUE,FALSE))</f>
        <v>0</v>
      </c>
      <c r="N2617" t="b">
        <f>AND(COUNTIF('Master list(no salts, metals)'!N2608,"&lt;=1"),IF(COUNTIF('Master list(no salts, metals)'!$K2608:$Y2608, "#N/A")=14,TRUE,FALSE))</f>
        <v>0</v>
      </c>
      <c r="O2617" t="b">
        <f>AND(COUNTIF('Master list(no salts, metals)'!O2608,"&lt;=1"),IF(COUNTIF('Master list(no salts, metals)'!$K2608:$Y2608, "#N/A")=14,TRUE,FALSE))</f>
        <v>0</v>
      </c>
      <c r="P2617" t="b">
        <f>AND(COUNTIF('Master list(no salts, metals)'!P2608,"&lt;=1"),IF(COUNTIF('Master list(no salts, metals)'!$K2608:$Y2608, "#N/A")=14,TRUE,FALSE))</f>
        <v>0</v>
      </c>
      <c r="Q2617" t="b">
        <f>AND(COUNTIF('Master list(no salts, metals)'!Q2608,"&lt;=1"),IF(COUNTIF('Master list(no salts, metals)'!$K2608:$Y2608, "#N/A")=14,TRUE,FALSE))</f>
        <v>0</v>
      </c>
      <c r="R2617" t="b">
        <f>AND(COUNTIF('Master list(no salts, metals)'!R2608,"&lt;=1"),IF(COUNTIF('Master list(no salts, metals)'!$K2608:$Y2608, "#N/A")=14,TRUE,FALSE))</f>
        <v>0</v>
      </c>
      <c r="S2617" t="b">
        <f>AND(COUNTIF('Master list(no salts, metals)'!S2608,"&lt;=1"),IF(COUNTIF('Master list(no salts, metals)'!$K2608:$Y2608, "#N/A")=14,TRUE,FALSE))</f>
        <v>0</v>
      </c>
      <c r="T2617" t="b">
        <f>AND(COUNTIF('Master list(no salts, metals)'!T2608,"&lt;=1"),IF(COUNTIF('Master list(no salts, metals)'!$K2608:$Y2608, "#N/A")=14,TRUE,FALSE))</f>
        <v>0</v>
      </c>
      <c r="U2617" t="b">
        <f>AND(COUNTIF('Master list(no salts, metals)'!U2608,"&lt;=1"),IF(COUNTIF('Master list(no salts, metals)'!$K2608:$Y2608, "#N/A")=14,TRUE,FALSE))</f>
        <v>0</v>
      </c>
      <c r="V2617" t="b">
        <f>AND(COUNTIF('Master list(no salts, metals)'!V2608,"&lt;=1"),IF(COUNTIF('Master list(no salts, metals)'!$K2608:$Y2608, "#N/A")=14,TRUE,FALSE))</f>
        <v>0</v>
      </c>
      <c r="W2617" t="b">
        <f>AND(COUNTIF('Master list(no salts, metals)'!W2608,"&lt;=1"),IF(COUNTIF('Master list(no salts, metals)'!$K2608:$Y2608, "#N/A")=14,TRUE,FALSE))</f>
        <v>1</v>
      </c>
      <c r="X2617" t="b">
        <f>AND(COUNTIF('Master list(no salts, metals)'!X2608,"&lt;=1"),IF(COUNTIF('Master list(no salts, metals)'!$K2608:$Y2608, "#N/A")=14,TRUE,FALSE))</f>
        <v>0</v>
      </c>
      <c r="Y2617" t="b">
        <f>AND(COUNTIF('Master list(no salts, metals)'!Y2608,"&lt;=1"),IF(COUNTIF('Master list(no salts, metals)'!$K2608:$Y2608, "#N/A")=14,TRUE,FALSE))</f>
        <v>0</v>
      </c>
    </row>
    <row r="2618" spans="11:25" x14ac:dyDescent="0.25">
      <c r="K2618" t="b">
        <f>AND(COUNTIF('Master list(no salts, metals)'!K2609,"&lt;=1"),IF(COUNTIF('Master list(no salts, metals)'!$K2609:$Y2609, "#N/A")=14,TRUE,FALSE))</f>
        <v>0</v>
      </c>
      <c r="L2618" t="b">
        <f>AND(COUNTIF('Master list(no salts, metals)'!L2609,"&lt;=1"),IF(COUNTIF('Master list(no salts, metals)'!$K2609:$Y2609, "#N/A")=14,TRUE,FALSE))</f>
        <v>0</v>
      </c>
      <c r="M2618" t="b">
        <f>AND(COUNTIF('Master list(no salts, metals)'!M2609,"&lt;=1"),IF(COUNTIF('Master list(no salts, metals)'!$K2609:$Y2609, "#N/A")=14,TRUE,FALSE))</f>
        <v>0</v>
      </c>
      <c r="N2618" t="b">
        <f>AND(COUNTIF('Master list(no salts, metals)'!N2609,"&lt;=1"),IF(COUNTIF('Master list(no salts, metals)'!$K2609:$Y2609, "#N/A")=14,TRUE,FALSE))</f>
        <v>0</v>
      </c>
      <c r="O2618" t="b">
        <f>AND(COUNTIF('Master list(no salts, metals)'!O2609,"&lt;=1"),IF(COUNTIF('Master list(no salts, metals)'!$K2609:$Y2609, "#N/A")=14,TRUE,FALSE))</f>
        <v>0</v>
      </c>
      <c r="P2618" t="b">
        <f>AND(COUNTIF('Master list(no salts, metals)'!P2609,"&lt;=1"),IF(COUNTIF('Master list(no salts, metals)'!$K2609:$Y2609, "#N/A")=14,TRUE,FALSE))</f>
        <v>0</v>
      </c>
      <c r="Q2618" t="b">
        <f>AND(COUNTIF('Master list(no salts, metals)'!Q2609,"&lt;=1"),IF(COUNTIF('Master list(no salts, metals)'!$K2609:$Y2609, "#N/A")=14,TRUE,FALSE))</f>
        <v>0</v>
      </c>
      <c r="R2618" t="b">
        <f>AND(COUNTIF('Master list(no salts, metals)'!R2609,"&lt;=1"),IF(COUNTIF('Master list(no salts, metals)'!$K2609:$Y2609, "#N/A")=14,TRUE,FALSE))</f>
        <v>0</v>
      </c>
      <c r="S2618" t="b">
        <f>AND(COUNTIF('Master list(no salts, metals)'!S2609,"&lt;=1"),IF(COUNTIF('Master list(no salts, metals)'!$K2609:$Y2609, "#N/A")=14,TRUE,FALSE))</f>
        <v>0</v>
      </c>
      <c r="T2618" t="b">
        <f>AND(COUNTIF('Master list(no salts, metals)'!T2609,"&lt;=1"),IF(COUNTIF('Master list(no salts, metals)'!$K2609:$Y2609, "#N/A")=14,TRUE,FALSE))</f>
        <v>0</v>
      </c>
      <c r="U2618" t="b">
        <f>AND(COUNTIF('Master list(no salts, metals)'!U2609,"&lt;=1"),IF(COUNTIF('Master list(no salts, metals)'!$K2609:$Y2609, "#N/A")=14,TRUE,FALSE))</f>
        <v>0</v>
      </c>
      <c r="V2618" t="b">
        <f>AND(COUNTIF('Master list(no salts, metals)'!V2609,"&lt;=1"),IF(COUNTIF('Master list(no salts, metals)'!$K2609:$Y2609, "#N/A")=14,TRUE,FALSE))</f>
        <v>0</v>
      </c>
      <c r="W2618" t="b">
        <f>AND(COUNTIF('Master list(no salts, metals)'!W2609,"&lt;=1"),IF(COUNTIF('Master list(no salts, metals)'!$K2609:$Y2609, "#N/A")=14,TRUE,FALSE))</f>
        <v>0</v>
      </c>
      <c r="X2618" t="b">
        <f>AND(COUNTIF('Master list(no salts, metals)'!X2609,"&lt;=1"),IF(COUNTIF('Master list(no salts, metals)'!$K2609:$Y2609, "#N/A")=14,TRUE,FALSE))</f>
        <v>0</v>
      </c>
      <c r="Y2618" t="b">
        <f>AND(COUNTIF('Master list(no salts, metals)'!Y2609,"&lt;=1"),IF(COUNTIF('Master list(no salts, metals)'!$K2609:$Y2609, "#N/A")=14,TRUE,FALSE))</f>
        <v>0</v>
      </c>
    </row>
    <row r="2619" spans="11:25" x14ac:dyDescent="0.25">
      <c r="K2619" t="b">
        <f>AND(COUNTIF('Master list(no salts, metals)'!K2610,"&lt;=1"),IF(COUNTIF('Master list(no salts, metals)'!$K2610:$Y2610, "#N/A")=14,TRUE,FALSE))</f>
        <v>0</v>
      </c>
      <c r="L2619" t="b">
        <f>AND(COUNTIF('Master list(no salts, metals)'!L2610,"&lt;=1"),IF(COUNTIF('Master list(no salts, metals)'!$K2610:$Y2610, "#N/A")=14,TRUE,FALSE))</f>
        <v>0</v>
      </c>
      <c r="M2619" t="b">
        <f>AND(COUNTIF('Master list(no salts, metals)'!M2610,"&lt;=1"),IF(COUNTIF('Master list(no salts, metals)'!$K2610:$Y2610, "#N/A")=14,TRUE,FALSE))</f>
        <v>0</v>
      </c>
      <c r="N2619" t="b">
        <f>AND(COUNTIF('Master list(no salts, metals)'!N2610,"&lt;=1"),IF(COUNTIF('Master list(no salts, metals)'!$K2610:$Y2610, "#N/A")=14,TRUE,FALSE))</f>
        <v>0</v>
      </c>
      <c r="O2619" t="b">
        <f>AND(COUNTIF('Master list(no salts, metals)'!O2610,"&lt;=1"),IF(COUNTIF('Master list(no salts, metals)'!$K2610:$Y2610, "#N/A")=14,TRUE,FALSE))</f>
        <v>0</v>
      </c>
      <c r="P2619" t="b">
        <f>AND(COUNTIF('Master list(no salts, metals)'!P2610,"&lt;=1"),IF(COUNTIF('Master list(no salts, metals)'!$K2610:$Y2610, "#N/A")=14,TRUE,FALSE))</f>
        <v>0</v>
      </c>
      <c r="Q2619" t="b">
        <f>AND(COUNTIF('Master list(no salts, metals)'!Q2610,"&lt;=1"),IF(COUNTIF('Master list(no salts, metals)'!$K2610:$Y2610, "#N/A")=14,TRUE,FALSE))</f>
        <v>0</v>
      </c>
      <c r="R2619" t="b">
        <f>AND(COUNTIF('Master list(no salts, metals)'!R2610,"&lt;=1"),IF(COUNTIF('Master list(no salts, metals)'!$K2610:$Y2610, "#N/A")=14,TRUE,FALSE))</f>
        <v>0</v>
      </c>
      <c r="S2619" t="b">
        <f>AND(COUNTIF('Master list(no salts, metals)'!S2610,"&lt;=1"),IF(COUNTIF('Master list(no salts, metals)'!$K2610:$Y2610, "#N/A")=14,TRUE,FALSE))</f>
        <v>0</v>
      </c>
      <c r="T2619" t="b">
        <f>AND(COUNTIF('Master list(no salts, metals)'!T2610,"&lt;=1"),IF(COUNTIF('Master list(no salts, metals)'!$K2610:$Y2610, "#N/A")=14,TRUE,FALSE))</f>
        <v>0</v>
      </c>
      <c r="U2619" t="b">
        <f>AND(COUNTIF('Master list(no salts, metals)'!U2610,"&lt;=1"),IF(COUNTIF('Master list(no salts, metals)'!$K2610:$Y2610, "#N/A")=14,TRUE,FALSE))</f>
        <v>0</v>
      </c>
      <c r="V2619" t="b">
        <f>AND(COUNTIF('Master list(no salts, metals)'!V2610,"&lt;=1"),IF(COUNTIF('Master list(no salts, metals)'!$K2610:$Y2610, "#N/A")=14,TRUE,FALSE))</f>
        <v>0</v>
      </c>
      <c r="W2619" t="b">
        <f>AND(COUNTIF('Master list(no salts, metals)'!W2610,"&lt;=1"),IF(COUNTIF('Master list(no salts, metals)'!$K2610:$Y2610, "#N/A")=14,TRUE,FALSE))</f>
        <v>0</v>
      </c>
      <c r="X2619" t="b">
        <f>AND(COUNTIF('Master list(no salts, metals)'!X2610,"&lt;=1"),IF(COUNTIF('Master list(no salts, metals)'!$K2610:$Y2610, "#N/A")=14,TRUE,FALSE))</f>
        <v>0</v>
      </c>
      <c r="Y2619" t="b">
        <f>AND(COUNTIF('Master list(no salts, metals)'!Y2610,"&lt;=1"),IF(COUNTIF('Master list(no salts, metals)'!$K2610:$Y2610, "#N/A")=14,TRUE,FALSE))</f>
        <v>1</v>
      </c>
    </row>
    <row r="2620" spans="11:25" x14ac:dyDescent="0.25">
      <c r="K2620" t="b">
        <f>AND(COUNTIF('Master list(no salts, metals)'!K2611,"&lt;=1"),IF(COUNTIF('Master list(no salts, metals)'!$K2611:$Y2611, "#N/A")=14,TRUE,FALSE))</f>
        <v>0</v>
      </c>
      <c r="L2620" t="b">
        <f>AND(COUNTIF('Master list(no salts, metals)'!L2611,"&lt;=1"),IF(COUNTIF('Master list(no salts, metals)'!$K2611:$Y2611, "#N/A")=14,TRUE,FALSE))</f>
        <v>0</v>
      </c>
      <c r="M2620" t="b">
        <f>AND(COUNTIF('Master list(no salts, metals)'!M2611,"&lt;=1"),IF(COUNTIF('Master list(no salts, metals)'!$K2611:$Y2611, "#N/A")=14,TRUE,FALSE))</f>
        <v>0</v>
      </c>
      <c r="N2620" t="b">
        <f>AND(COUNTIF('Master list(no salts, metals)'!N2611,"&lt;=1"),IF(COUNTIF('Master list(no salts, metals)'!$K2611:$Y2611, "#N/A")=14,TRUE,FALSE))</f>
        <v>0</v>
      </c>
      <c r="O2620" t="b">
        <f>AND(COUNTIF('Master list(no salts, metals)'!O2611,"&lt;=1"),IF(COUNTIF('Master list(no salts, metals)'!$K2611:$Y2611, "#N/A")=14,TRUE,FALSE))</f>
        <v>0</v>
      </c>
      <c r="P2620" t="b">
        <f>AND(COUNTIF('Master list(no salts, metals)'!P2611,"&lt;=1"),IF(COUNTIF('Master list(no salts, metals)'!$K2611:$Y2611, "#N/A")=14,TRUE,FALSE))</f>
        <v>0</v>
      </c>
      <c r="Q2620" t="b">
        <f>AND(COUNTIF('Master list(no salts, metals)'!Q2611,"&lt;=1"),IF(COUNTIF('Master list(no salts, metals)'!$K2611:$Y2611, "#N/A")=14,TRUE,FALSE))</f>
        <v>0</v>
      </c>
      <c r="R2620" t="b">
        <f>AND(COUNTIF('Master list(no salts, metals)'!R2611,"&lt;=1"),IF(COUNTIF('Master list(no salts, metals)'!$K2611:$Y2611, "#N/A")=14,TRUE,FALSE))</f>
        <v>0</v>
      </c>
      <c r="S2620" t="b">
        <f>AND(COUNTIF('Master list(no salts, metals)'!S2611,"&lt;=1"),IF(COUNTIF('Master list(no salts, metals)'!$K2611:$Y2611, "#N/A")=14,TRUE,FALSE))</f>
        <v>0</v>
      </c>
      <c r="T2620" t="b">
        <f>AND(COUNTIF('Master list(no salts, metals)'!T2611,"&lt;=1"),IF(COUNTIF('Master list(no salts, metals)'!$K2611:$Y2611, "#N/A")=14,TRUE,FALSE))</f>
        <v>0</v>
      </c>
      <c r="U2620" t="b">
        <f>AND(COUNTIF('Master list(no salts, metals)'!U2611,"&lt;=1"),IF(COUNTIF('Master list(no salts, metals)'!$K2611:$Y2611, "#N/A")=14,TRUE,FALSE))</f>
        <v>0</v>
      </c>
      <c r="V2620" t="b">
        <f>AND(COUNTIF('Master list(no salts, metals)'!V2611,"&lt;=1"),IF(COUNTIF('Master list(no salts, metals)'!$K2611:$Y2611, "#N/A")=14,TRUE,FALSE))</f>
        <v>0</v>
      </c>
      <c r="W2620" t="b">
        <f>AND(COUNTIF('Master list(no salts, metals)'!W2611,"&lt;=1"),IF(COUNTIF('Master list(no salts, metals)'!$K2611:$Y2611, "#N/A")=14,TRUE,FALSE))</f>
        <v>1</v>
      </c>
      <c r="X2620" t="b">
        <f>AND(COUNTIF('Master list(no salts, metals)'!X2611,"&lt;=1"),IF(COUNTIF('Master list(no salts, metals)'!$K2611:$Y2611, "#N/A")=14,TRUE,FALSE))</f>
        <v>0</v>
      </c>
      <c r="Y2620" t="b">
        <f>AND(COUNTIF('Master list(no salts, metals)'!Y2611,"&lt;=1"),IF(COUNTIF('Master list(no salts, metals)'!$K2611:$Y2611, "#N/A")=14,TRUE,FALSE))</f>
        <v>0</v>
      </c>
    </row>
    <row r="2621" spans="11:25" x14ac:dyDescent="0.25">
      <c r="K2621" t="b">
        <f>AND(COUNTIF('Master list(no salts, metals)'!K2612,"&lt;=1"),IF(COUNTIF('Master list(no salts, metals)'!$K2612:$Y2612, "#N/A")=14,TRUE,FALSE))</f>
        <v>0</v>
      </c>
      <c r="L2621" t="b">
        <f>AND(COUNTIF('Master list(no salts, metals)'!L2612,"&lt;=1"),IF(COUNTIF('Master list(no salts, metals)'!$K2612:$Y2612, "#N/A")=14,TRUE,FALSE))</f>
        <v>0</v>
      </c>
      <c r="M2621" t="b">
        <f>AND(COUNTIF('Master list(no salts, metals)'!M2612,"&lt;=1"),IF(COUNTIF('Master list(no salts, metals)'!$K2612:$Y2612, "#N/A")=14,TRUE,FALSE))</f>
        <v>0</v>
      </c>
      <c r="N2621" t="b">
        <f>AND(COUNTIF('Master list(no salts, metals)'!N2612,"&lt;=1"),IF(COUNTIF('Master list(no salts, metals)'!$K2612:$Y2612, "#N/A")=14,TRUE,FALSE))</f>
        <v>0</v>
      </c>
      <c r="O2621" t="b">
        <f>AND(COUNTIF('Master list(no salts, metals)'!O2612,"&lt;=1"),IF(COUNTIF('Master list(no salts, metals)'!$K2612:$Y2612, "#N/A")=14,TRUE,FALSE))</f>
        <v>0</v>
      </c>
      <c r="P2621" t="b">
        <f>AND(COUNTIF('Master list(no salts, metals)'!P2612,"&lt;=1"),IF(COUNTIF('Master list(no salts, metals)'!$K2612:$Y2612, "#N/A")=14,TRUE,FALSE))</f>
        <v>0</v>
      </c>
      <c r="Q2621" t="b">
        <f>AND(COUNTIF('Master list(no salts, metals)'!Q2612,"&lt;=1"),IF(COUNTIF('Master list(no salts, metals)'!$K2612:$Y2612, "#N/A")=14,TRUE,FALSE))</f>
        <v>0</v>
      </c>
      <c r="R2621" t="b">
        <f>AND(COUNTIF('Master list(no salts, metals)'!R2612,"&lt;=1"),IF(COUNTIF('Master list(no salts, metals)'!$K2612:$Y2612, "#N/A")=14,TRUE,FALSE))</f>
        <v>0</v>
      </c>
      <c r="S2621" t="b">
        <f>AND(COUNTIF('Master list(no salts, metals)'!S2612,"&lt;=1"),IF(COUNTIF('Master list(no salts, metals)'!$K2612:$Y2612, "#N/A")=14,TRUE,FALSE))</f>
        <v>0</v>
      </c>
      <c r="T2621" t="b">
        <f>AND(COUNTIF('Master list(no salts, metals)'!T2612,"&lt;=1"),IF(COUNTIF('Master list(no salts, metals)'!$K2612:$Y2612, "#N/A")=14,TRUE,FALSE))</f>
        <v>0</v>
      </c>
      <c r="U2621" t="b">
        <f>AND(COUNTIF('Master list(no salts, metals)'!U2612,"&lt;=1"),IF(COUNTIF('Master list(no salts, metals)'!$K2612:$Y2612, "#N/A")=14,TRUE,FALSE))</f>
        <v>0</v>
      </c>
      <c r="V2621" t="b">
        <f>AND(COUNTIF('Master list(no salts, metals)'!V2612,"&lt;=1"),IF(COUNTIF('Master list(no salts, metals)'!$K2612:$Y2612, "#N/A")=14,TRUE,FALSE))</f>
        <v>0</v>
      </c>
      <c r="W2621" t="b">
        <f>AND(COUNTIF('Master list(no salts, metals)'!W2612,"&lt;=1"),IF(COUNTIF('Master list(no salts, metals)'!$K2612:$Y2612, "#N/A")=14,TRUE,FALSE))</f>
        <v>1</v>
      </c>
      <c r="X2621" t="b">
        <f>AND(COUNTIF('Master list(no salts, metals)'!X2612,"&lt;=1"),IF(COUNTIF('Master list(no salts, metals)'!$K2612:$Y2612, "#N/A")=14,TRUE,FALSE))</f>
        <v>0</v>
      </c>
      <c r="Y2621" t="b">
        <f>AND(COUNTIF('Master list(no salts, metals)'!Y2612,"&lt;=1"),IF(COUNTIF('Master list(no salts, metals)'!$K2612:$Y2612, "#N/A")=14,TRUE,FALSE))</f>
        <v>0</v>
      </c>
    </row>
    <row r="2622" spans="11:25" x14ac:dyDescent="0.25">
      <c r="K2622" t="b">
        <f>AND(COUNTIF('Master list(no salts, metals)'!K2613,"&lt;=1"),IF(COUNTIF('Master list(no salts, metals)'!$K2613:$Y2613, "#N/A")=14,TRUE,FALSE))</f>
        <v>0</v>
      </c>
      <c r="L2622" t="b">
        <f>AND(COUNTIF('Master list(no salts, metals)'!L2613,"&lt;=1"),IF(COUNTIF('Master list(no salts, metals)'!$K2613:$Y2613, "#N/A")=14,TRUE,FALSE))</f>
        <v>0</v>
      </c>
      <c r="M2622" t="b">
        <f>AND(COUNTIF('Master list(no salts, metals)'!M2613,"&lt;=1"),IF(COUNTIF('Master list(no salts, metals)'!$K2613:$Y2613, "#N/A")=14,TRUE,FALSE))</f>
        <v>0</v>
      </c>
      <c r="N2622" t="b">
        <f>AND(COUNTIF('Master list(no salts, metals)'!N2613,"&lt;=1"),IF(COUNTIF('Master list(no salts, metals)'!$K2613:$Y2613, "#N/A")=14,TRUE,FALSE))</f>
        <v>0</v>
      </c>
      <c r="O2622" t="b">
        <f>AND(COUNTIF('Master list(no salts, metals)'!O2613,"&lt;=1"),IF(COUNTIF('Master list(no salts, metals)'!$K2613:$Y2613, "#N/A")=14,TRUE,FALSE))</f>
        <v>0</v>
      </c>
      <c r="P2622" t="b">
        <f>AND(COUNTIF('Master list(no salts, metals)'!P2613,"&lt;=1"),IF(COUNTIF('Master list(no salts, metals)'!$K2613:$Y2613, "#N/A")=14,TRUE,FALSE))</f>
        <v>0</v>
      </c>
      <c r="Q2622" t="b">
        <f>AND(COUNTIF('Master list(no salts, metals)'!Q2613,"&lt;=1"),IF(COUNTIF('Master list(no salts, metals)'!$K2613:$Y2613, "#N/A")=14,TRUE,FALSE))</f>
        <v>0</v>
      </c>
      <c r="R2622" t="b">
        <f>AND(COUNTIF('Master list(no salts, metals)'!R2613,"&lt;=1"),IF(COUNTIF('Master list(no salts, metals)'!$K2613:$Y2613, "#N/A")=14,TRUE,FALSE))</f>
        <v>0</v>
      </c>
      <c r="S2622" t="b">
        <f>AND(COUNTIF('Master list(no salts, metals)'!S2613,"&lt;=1"),IF(COUNTIF('Master list(no salts, metals)'!$K2613:$Y2613, "#N/A")=14,TRUE,FALSE))</f>
        <v>0</v>
      </c>
      <c r="T2622" t="b">
        <f>AND(COUNTIF('Master list(no salts, metals)'!T2613,"&lt;=1"),IF(COUNTIF('Master list(no salts, metals)'!$K2613:$Y2613, "#N/A")=14,TRUE,FALSE))</f>
        <v>0</v>
      </c>
      <c r="U2622" t="b">
        <f>AND(COUNTIF('Master list(no salts, metals)'!U2613,"&lt;=1"),IF(COUNTIF('Master list(no salts, metals)'!$K2613:$Y2613, "#N/A")=14,TRUE,FALSE))</f>
        <v>0</v>
      </c>
      <c r="V2622" t="b">
        <f>AND(COUNTIF('Master list(no salts, metals)'!V2613,"&lt;=1"),IF(COUNTIF('Master list(no salts, metals)'!$K2613:$Y2613, "#N/A")=14,TRUE,FALSE))</f>
        <v>0</v>
      </c>
      <c r="W2622" t="b">
        <f>AND(COUNTIF('Master list(no salts, metals)'!W2613,"&lt;=1"),IF(COUNTIF('Master list(no salts, metals)'!$K2613:$Y2613, "#N/A")=14,TRUE,FALSE))</f>
        <v>0</v>
      </c>
      <c r="X2622" t="b">
        <f>AND(COUNTIF('Master list(no salts, metals)'!X2613,"&lt;=1"),IF(COUNTIF('Master list(no salts, metals)'!$K2613:$Y2613, "#N/A")=14,TRUE,FALSE))</f>
        <v>0</v>
      </c>
      <c r="Y2622" t="b">
        <f>AND(COUNTIF('Master list(no salts, metals)'!Y2613,"&lt;=1"),IF(COUNTIF('Master list(no salts, metals)'!$K2613:$Y2613, "#N/A")=14,TRUE,FALSE))</f>
        <v>0</v>
      </c>
    </row>
    <row r="2623" spans="11:25" x14ac:dyDescent="0.25">
      <c r="K2623" t="b">
        <f>AND(COUNTIF('Master list(no salts, metals)'!K2614,"&lt;=1"),IF(COUNTIF('Master list(no salts, metals)'!$K2614:$Y2614, "#N/A")=14,TRUE,FALSE))</f>
        <v>0</v>
      </c>
      <c r="L2623" t="b">
        <f>AND(COUNTIF('Master list(no salts, metals)'!L2614,"&lt;=1"),IF(COUNTIF('Master list(no salts, metals)'!$K2614:$Y2614, "#N/A")=14,TRUE,FALSE))</f>
        <v>0</v>
      </c>
      <c r="M2623" t="b">
        <f>AND(COUNTIF('Master list(no salts, metals)'!M2614,"&lt;=1"),IF(COUNTIF('Master list(no salts, metals)'!$K2614:$Y2614, "#N/A")=14,TRUE,FALSE))</f>
        <v>0</v>
      </c>
      <c r="N2623" t="b">
        <f>AND(COUNTIF('Master list(no salts, metals)'!N2614,"&lt;=1"),IF(COUNTIF('Master list(no salts, metals)'!$K2614:$Y2614, "#N/A")=14,TRUE,FALSE))</f>
        <v>0</v>
      </c>
      <c r="O2623" t="b">
        <f>AND(COUNTIF('Master list(no salts, metals)'!O2614,"&lt;=1"),IF(COUNTIF('Master list(no salts, metals)'!$K2614:$Y2614, "#N/A")=14,TRUE,FALSE))</f>
        <v>0</v>
      </c>
      <c r="P2623" t="b">
        <f>AND(COUNTIF('Master list(no salts, metals)'!P2614,"&lt;=1"),IF(COUNTIF('Master list(no salts, metals)'!$K2614:$Y2614, "#N/A")=14,TRUE,FALSE))</f>
        <v>0</v>
      </c>
      <c r="Q2623" t="b">
        <f>AND(COUNTIF('Master list(no salts, metals)'!Q2614,"&lt;=1"),IF(COUNTIF('Master list(no salts, metals)'!$K2614:$Y2614, "#N/A")=14,TRUE,FALSE))</f>
        <v>0</v>
      </c>
      <c r="R2623" t="b">
        <f>AND(COUNTIF('Master list(no salts, metals)'!R2614,"&lt;=1"),IF(COUNTIF('Master list(no salts, metals)'!$K2614:$Y2614, "#N/A")=14,TRUE,FALSE))</f>
        <v>0</v>
      </c>
      <c r="S2623" t="b">
        <f>AND(COUNTIF('Master list(no salts, metals)'!S2614,"&lt;=1"),IF(COUNTIF('Master list(no salts, metals)'!$K2614:$Y2614, "#N/A")=14,TRUE,FALSE))</f>
        <v>0</v>
      </c>
      <c r="T2623" t="b">
        <f>AND(COUNTIF('Master list(no salts, metals)'!T2614,"&lt;=1"),IF(COUNTIF('Master list(no salts, metals)'!$K2614:$Y2614, "#N/A")=14,TRUE,FALSE))</f>
        <v>0</v>
      </c>
      <c r="U2623" t="b">
        <f>AND(COUNTIF('Master list(no salts, metals)'!U2614,"&lt;=1"),IF(COUNTIF('Master list(no salts, metals)'!$K2614:$Y2614, "#N/A")=14,TRUE,FALSE))</f>
        <v>0</v>
      </c>
      <c r="V2623" t="b">
        <f>AND(COUNTIF('Master list(no salts, metals)'!V2614,"&lt;=1"),IF(COUNTIF('Master list(no salts, metals)'!$K2614:$Y2614, "#N/A")=14,TRUE,FALSE))</f>
        <v>0</v>
      </c>
      <c r="W2623" t="b">
        <f>AND(COUNTIF('Master list(no salts, metals)'!W2614,"&lt;=1"),IF(COUNTIF('Master list(no salts, metals)'!$K2614:$Y2614, "#N/A")=14,TRUE,FALSE))</f>
        <v>1</v>
      </c>
      <c r="X2623" t="b">
        <f>AND(COUNTIF('Master list(no salts, metals)'!X2614,"&lt;=1"),IF(COUNTIF('Master list(no salts, metals)'!$K2614:$Y2614, "#N/A")=14,TRUE,FALSE))</f>
        <v>0</v>
      </c>
      <c r="Y2623" t="b">
        <f>AND(COUNTIF('Master list(no salts, metals)'!Y2614,"&lt;=1"),IF(COUNTIF('Master list(no salts, metals)'!$K2614:$Y2614, "#N/A")=14,TRUE,FALSE))</f>
        <v>0</v>
      </c>
    </row>
    <row r="2624" spans="11:25" x14ac:dyDescent="0.25">
      <c r="K2624" t="b">
        <f>AND(COUNTIF('Master list(no salts, metals)'!K2615,"&lt;=1"),IF(COUNTIF('Master list(no salts, metals)'!$K2615:$Y2615, "#N/A")=14,TRUE,FALSE))</f>
        <v>0</v>
      </c>
      <c r="L2624" t="b">
        <f>AND(COUNTIF('Master list(no salts, metals)'!L2615,"&lt;=1"),IF(COUNTIF('Master list(no salts, metals)'!$K2615:$Y2615, "#N/A")=14,TRUE,FALSE))</f>
        <v>0</v>
      </c>
      <c r="M2624" t="b">
        <f>AND(COUNTIF('Master list(no salts, metals)'!M2615,"&lt;=1"),IF(COUNTIF('Master list(no salts, metals)'!$K2615:$Y2615, "#N/A")=14,TRUE,FALSE))</f>
        <v>0</v>
      </c>
      <c r="N2624" t="b">
        <f>AND(COUNTIF('Master list(no salts, metals)'!N2615,"&lt;=1"),IF(COUNTIF('Master list(no salts, metals)'!$K2615:$Y2615, "#N/A")=14,TRUE,FALSE))</f>
        <v>0</v>
      </c>
      <c r="O2624" t="b">
        <f>AND(COUNTIF('Master list(no salts, metals)'!O2615,"&lt;=1"),IF(COUNTIF('Master list(no salts, metals)'!$K2615:$Y2615, "#N/A")=14,TRUE,FALSE))</f>
        <v>0</v>
      </c>
      <c r="P2624" t="b">
        <f>AND(COUNTIF('Master list(no salts, metals)'!P2615,"&lt;=1"),IF(COUNTIF('Master list(no salts, metals)'!$K2615:$Y2615, "#N/A")=14,TRUE,FALSE))</f>
        <v>0</v>
      </c>
      <c r="Q2624" t="b">
        <f>AND(COUNTIF('Master list(no salts, metals)'!Q2615,"&lt;=1"),IF(COUNTIF('Master list(no salts, metals)'!$K2615:$Y2615, "#N/A")=14,TRUE,FALSE))</f>
        <v>0</v>
      </c>
      <c r="R2624" t="b">
        <f>AND(COUNTIF('Master list(no salts, metals)'!R2615,"&lt;=1"),IF(COUNTIF('Master list(no salts, metals)'!$K2615:$Y2615, "#N/A")=14,TRUE,FALSE))</f>
        <v>0</v>
      </c>
      <c r="S2624" t="b">
        <f>AND(COUNTIF('Master list(no salts, metals)'!S2615,"&lt;=1"),IF(COUNTIF('Master list(no salts, metals)'!$K2615:$Y2615, "#N/A")=14,TRUE,FALSE))</f>
        <v>0</v>
      </c>
      <c r="T2624" t="b">
        <f>AND(COUNTIF('Master list(no salts, metals)'!T2615,"&lt;=1"),IF(COUNTIF('Master list(no salts, metals)'!$K2615:$Y2615, "#N/A")=14,TRUE,FALSE))</f>
        <v>0</v>
      </c>
      <c r="U2624" t="b">
        <f>AND(COUNTIF('Master list(no salts, metals)'!U2615,"&lt;=1"),IF(COUNTIF('Master list(no salts, metals)'!$K2615:$Y2615, "#N/A")=14,TRUE,FALSE))</f>
        <v>0</v>
      </c>
      <c r="V2624" t="b">
        <f>AND(COUNTIF('Master list(no salts, metals)'!V2615,"&lt;=1"),IF(COUNTIF('Master list(no salts, metals)'!$K2615:$Y2615, "#N/A")=14,TRUE,FALSE))</f>
        <v>0</v>
      </c>
      <c r="W2624" t="b">
        <f>AND(COUNTIF('Master list(no salts, metals)'!W2615,"&lt;=1"),IF(COUNTIF('Master list(no salts, metals)'!$K2615:$Y2615, "#N/A")=14,TRUE,FALSE))</f>
        <v>0</v>
      </c>
      <c r="X2624" t="b">
        <f>AND(COUNTIF('Master list(no salts, metals)'!X2615,"&lt;=1"),IF(COUNTIF('Master list(no salts, metals)'!$K2615:$Y2615, "#N/A")=14,TRUE,FALSE))</f>
        <v>0</v>
      </c>
      <c r="Y2624" t="b">
        <f>AND(COUNTIF('Master list(no salts, metals)'!Y2615,"&lt;=1"),IF(COUNTIF('Master list(no salts, metals)'!$K2615:$Y2615, "#N/A")=14,TRUE,FALSE))</f>
        <v>0</v>
      </c>
    </row>
    <row r="2625" spans="11:25" x14ac:dyDescent="0.25">
      <c r="K2625" t="b">
        <f>AND(COUNTIF('Master list(no salts, metals)'!K2616,"&lt;=1"),IF(COUNTIF('Master list(no salts, metals)'!$K2616:$Y2616, "#N/A")=14,TRUE,FALSE))</f>
        <v>0</v>
      </c>
      <c r="L2625" t="b">
        <f>AND(COUNTIF('Master list(no salts, metals)'!L2616,"&lt;=1"),IF(COUNTIF('Master list(no salts, metals)'!$K2616:$Y2616, "#N/A")=14,TRUE,FALSE))</f>
        <v>0</v>
      </c>
      <c r="M2625" t="b">
        <f>AND(COUNTIF('Master list(no salts, metals)'!M2616,"&lt;=1"),IF(COUNTIF('Master list(no salts, metals)'!$K2616:$Y2616, "#N/A")=14,TRUE,FALSE))</f>
        <v>0</v>
      </c>
      <c r="N2625" t="b">
        <f>AND(COUNTIF('Master list(no salts, metals)'!N2616,"&lt;=1"),IF(COUNTIF('Master list(no salts, metals)'!$K2616:$Y2616, "#N/A")=14,TRUE,FALSE))</f>
        <v>0</v>
      </c>
      <c r="O2625" t="b">
        <f>AND(COUNTIF('Master list(no salts, metals)'!O2616,"&lt;=1"),IF(COUNTIF('Master list(no salts, metals)'!$K2616:$Y2616, "#N/A")=14,TRUE,FALSE))</f>
        <v>0</v>
      </c>
      <c r="P2625" t="b">
        <f>AND(COUNTIF('Master list(no salts, metals)'!P2616,"&lt;=1"),IF(COUNTIF('Master list(no salts, metals)'!$K2616:$Y2616, "#N/A")=14,TRUE,FALSE))</f>
        <v>0</v>
      </c>
      <c r="Q2625" t="b">
        <f>AND(COUNTIF('Master list(no salts, metals)'!Q2616,"&lt;=1"),IF(COUNTIF('Master list(no salts, metals)'!$K2616:$Y2616, "#N/A")=14,TRUE,FALSE))</f>
        <v>0</v>
      </c>
      <c r="R2625" t="b">
        <f>AND(COUNTIF('Master list(no salts, metals)'!R2616,"&lt;=1"),IF(COUNTIF('Master list(no salts, metals)'!$K2616:$Y2616, "#N/A")=14,TRUE,FALSE))</f>
        <v>0</v>
      </c>
      <c r="S2625" t="b">
        <f>AND(COUNTIF('Master list(no salts, metals)'!S2616,"&lt;=1"),IF(COUNTIF('Master list(no salts, metals)'!$K2616:$Y2616, "#N/A")=14,TRUE,FALSE))</f>
        <v>0</v>
      </c>
      <c r="T2625" t="b">
        <f>AND(COUNTIF('Master list(no salts, metals)'!T2616,"&lt;=1"),IF(COUNTIF('Master list(no salts, metals)'!$K2616:$Y2616, "#N/A")=14,TRUE,FALSE))</f>
        <v>0</v>
      </c>
      <c r="U2625" t="b">
        <f>AND(COUNTIF('Master list(no salts, metals)'!U2616,"&lt;=1"),IF(COUNTIF('Master list(no salts, metals)'!$K2616:$Y2616, "#N/A")=14,TRUE,FALSE))</f>
        <v>0</v>
      </c>
      <c r="V2625" t="b">
        <f>AND(COUNTIF('Master list(no salts, metals)'!V2616,"&lt;=1"),IF(COUNTIF('Master list(no salts, metals)'!$K2616:$Y2616, "#N/A")=14,TRUE,FALSE))</f>
        <v>0</v>
      </c>
      <c r="W2625" t="b">
        <f>AND(COUNTIF('Master list(no salts, metals)'!W2616,"&lt;=1"),IF(COUNTIF('Master list(no salts, metals)'!$K2616:$Y2616, "#N/A")=14,TRUE,FALSE))</f>
        <v>0</v>
      </c>
      <c r="X2625" t="b">
        <f>AND(COUNTIF('Master list(no salts, metals)'!X2616,"&lt;=1"),IF(COUNTIF('Master list(no salts, metals)'!$K2616:$Y2616, "#N/A")=14,TRUE,FALSE))</f>
        <v>1</v>
      </c>
      <c r="Y2625" t="b">
        <f>AND(COUNTIF('Master list(no salts, metals)'!Y2616,"&lt;=1"),IF(COUNTIF('Master list(no salts, metals)'!$K2616:$Y2616, "#N/A")=14,TRUE,FALSE))</f>
        <v>0</v>
      </c>
    </row>
    <row r="2626" spans="11:25" x14ac:dyDescent="0.25">
      <c r="K2626" t="b">
        <f>AND(COUNTIF('Master list(no salts, metals)'!K2617,"&lt;=1"),IF(COUNTIF('Master list(no salts, metals)'!$K2617:$Y2617, "#N/A")=14,TRUE,FALSE))</f>
        <v>0</v>
      </c>
      <c r="L2626" t="b">
        <f>AND(COUNTIF('Master list(no salts, metals)'!L2617,"&lt;=1"),IF(COUNTIF('Master list(no salts, metals)'!$K2617:$Y2617, "#N/A")=14,TRUE,FALSE))</f>
        <v>0</v>
      </c>
      <c r="M2626" t="b">
        <f>AND(COUNTIF('Master list(no salts, metals)'!M2617,"&lt;=1"),IF(COUNTIF('Master list(no salts, metals)'!$K2617:$Y2617, "#N/A")=14,TRUE,FALSE))</f>
        <v>0</v>
      </c>
      <c r="N2626" t="b">
        <f>AND(COUNTIF('Master list(no salts, metals)'!N2617,"&lt;=1"),IF(COUNTIF('Master list(no salts, metals)'!$K2617:$Y2617, "#N/A")=14,TRUE,FALSE))</f>
        <v>0</v>
      </c>
      <c r="O2626" t="b">
        <f>AND(COUNTIF('Master list(no salts, metals)'!O2617,"&lt;=1"),IF(COUNTIF('Master list(no salts, metals)'!$K2617:$Y2617, "#N/A")=14,TRUE,FALSE))</f>
        <v>0</v>
      </c>
      <c r="P2626" t="b">
        <f>AND(COUNTIF('Master list(no salts, metals)'!P2617,"&lt;=1"),IF(COUNTIF('Master list(no salts, metals)'!$K2617:$Y2617, "#N/A")=14,TRUE,FALSE))</f>
        <v>0</v>
      </c>
      <c r="Q2626" t="b">
        <f>AND(COUNTIF('Master list(no salts, metals)'!Q2617,"&lt;=1"),IF(COUNTIF('Master list(no salts, metals)'!$K2617:$Y2617, "#N/A")=14,TRUE,FALSE))</f>
        <v>0</v>
      </c>
      <c r="R2626" t="b">
        <f>AND(COUNTIF('Master list(no salts, metals)'!R2617,"&lt;=1"),IF(COUNTIF('Master list(no salts, metals)'!$K2617:$Y2617, "#N/A")=14,TRUE,FALSE))</f>
        <v>0</v>
      </c>
      <c r="S2626" t="b">
        <f>AND(COUNTIF('Master list(no salts, metals)'!S2617,"&lt;=1"),IF(COUNTIF('Master list(no salts, metals)'!$K2617:$Y2617, "#N/A")=14,TRUE,FALSE))</f>
        <v>0</v>
      </c>
      <c r="T2626" t="b">
        <f>AND(COUNTIF('Master list(no salts, metals)'!T2617,"&lt;=1"),IF(COUNTIF('Master list(no salts, metals)'!$K2617:$Y2617, "#N/A")=14,TRUE,FALSE))</f>
        <v>0</v>
      </c>
      <c r="U2626" t="b">
        <f>AND(COUNTIF('Master list(no salts, metals)'!U2617,"&lt;=1"),IF(COUNTIF('Master list(no salts, metals)'!$K2617:$Y2617, "#N/A")=14,TRUE,FALSE))</f>
        <v>0</v>
      </c>
      <c r="V2626" t="b">
        <f>AND(COUNTIF('Master list(no salts, metals)'!V2617,"&lt;=1"),IF(COUNTIF('Master list(no salts, metals)'!$K2617:$Y2617, "#N/A")=14,TRUE,FALSE))</f>
        <v>0</v>
      </c>
      <c r="W2626" t="b">
        <f>AND(COUNTIF('Master list(no salts, metals)'!W2617,"&lt;=1"),IF(COUNTIF('Master list(no salts, metals)'!$K2617:$Y2617, "#N/A")=14,TRUE,FALSE))</f>
        <v>0</v>
      </c>
      <c r="X2626" t="b">
        <f>AND(COUNTIF('Master list(no salts, metals)'!X2617,"&lt;=1"),IF(COUNTIF('Master list(no salts, metals)'!$K2617:$Y2617, "#N/A")=14,TRUE,FALSE))</f>
        <v>0</v>
      </c>
      <c r="Y2626" t="b">
        <f>AND(COUNTIF('Master list(no salts, metals)'!Y2617,"&lt;=1"),IF(COUNTIF('Master list(no salts, metals)'!$K2617:$Y2617, "#N/A")=14,TRUE,FALSE))</f>
        <v>0</v>
      </c>
    </row>
    <row r="2627" spans="11:25" x14ac:dyDescent="0.25">
      <c r="K2627" t="b">
        <f>AND(COUNTIF('Master list(no salts, metals)'!K2618,"&lt;=1"),IF(COUNTIF('Master list(no salts, metals)'!$K2618:$Y2618, "#N/A")=14,TRUE,FALSE))</f>
        <v>0</v>
      </c>
      <c r="L2627" t="b">
        <f>AND(COUNTIF('Master list(no salts, metals)'!L2618,"&lt;=1"),IF(COUNTIF('Master list(no salts, metals)'!$K2618:$Y2618, "#N/A")=14,TRUE,FALSE))</f>
        <v>0</v>
      </c>
      <c r="M2627" t="b">
        <f>AND(COUNTIF('Master list(no salts, metals)'!M2618,"&lt;=1"),IF(COUNTIF('Master list(no salts, metals)'!$K2618:$Y2618, "#N/A")=14,TRUE,FALSE))</f>
        <v>0</v>
      </c>
      <c r="N2627" t="b">
        <f>AND(COUNTIF('Master list(no salts, metals)'!N2618,"&lt;=1"),IF(COUNTIF('Master list(no salts, metals)'!$K2618:$Y2618, "#N/A")=14,TRUE,FALSE))</f>
        <v>0</v>
      </c>
      <c r="O2627" t="b">
        <f>AND(COUNTIF('Master list(no salts, metals)'!O2618,"&lt;=1"),IF(COUNTIF('Master list(no salts, metals)'!$K2618:$Y2618, "#N/A")=14,TRUE,FALSE))</f>
        <v>0</v>
      </c>
      <c r="P2627" t="b">
        <f>AND(COUNTIF('Master list(no salts, metals)'!P2618,"&lt;=1"),IF(COUNTIF('Master list(no salts, metals)'!$K2618:$Y2618, "#N/A")=14,TRUE,FALSE))</f>
        <v>0</v>
      </c>
      <c r="Q2627" t="b">
        <f>AND(COUNTIF('Master list(no salts, metals)'!Q2618,"&lt;=1"),IF(COUNTIF('Master list(no salts, metals)'!$K2618:$Y2618, "#N/A")=14,TRUE,FALSE))</f>
        <v>0</v>
      </c>
      <c r="R2627" t="b">
        <f>AND(COUNTIF('Master list(no salts, metals)'!R2618,"&lt;=1"),IF(COUNTIF('Master list(no salts, metals)'!$K2618:$Y2618, "#N/A")=14,TRUE,FALSE))</f>
        <v>0</v>
      </c>
      <c r="S2627" t="b">
        <f>AND(COUNTIF('Master list(no salts, metals)'!S2618,"&lt;=1"),IF(COUNTIF('Master list(no salts, metals)'!$K2618:$Y2618, "#N/A")=14,TRUE,FALSE))</f>
        <v>0</v>
      </c>
      <c r="T2627" t="b">
        <f>AND(COUNTIF('Master list(no salts, metals)'!T2618,"&lt;=1"),IF(COUNTIF('Master list(no salts, metals)'!$K2618:$Y2618, "#N/A")=14,TRUE,FALSE))</f>
        <v>0</v>
      </c>
      <c r="U2627" t="b">
        <f>AND(COUNTIF('Master list(no salts, metals)'!U2618,"&lt;=1"),IF(COUNTIF('Master list(no salts, metals)'!$K2618:$Y2618, "#N/A")=14,TRUE,FALSE))</f>
        <v>0</v>
      </c>
      <c r="V2627" t="b">
        <f>AND(COUNTIF('Master list(no salts, metals)'!V2618,"&lt;=1"),IF(COUNTIF('Master list(no salts, metals)'!$K2618:$Y2618, "#N/A")=14,TRUE,FALSE))</f>
        <v>0</v>
      </c>
      <c r="W2627" t="b">
        <f>AND(COUNTIF('Master list(no salts, metals)'!W2618,"&lt;=1"),IF(COUNTIF('Master list(no salts, metals)'!$K2618:$Y2618, "#N/A")=14,TRUE,FALSE))</f>
        <v>1</v>
      </c>
      <c r="X2627" t="b">
        <f>AND(COUNTIF('Master list(no salts, metals)'!X2618,"&lt;=1"),IF(COUNTIF('Master list(no salts, metals)'!$K2618:$Y2618, "#N/A")=14,TRUE,FALSE))</f>
        <v>0</v>
      </c>
      <c r="Y2627" t="b">
        <f>AND(COUNTIF('Master list(no salts, metals)'!Y2618,"&lt;=1"),IF(COUNTIF('Master list(no salts, metals)'!$K2618:$Y2618, "#N/A")=14,TRUE,FALSE))</f>
        <v>0</v>
      </c>
    </row>
    <row r="2628" spans="11:25" x14ac:dyDescent="0.25">
      <c r="K2628" t="e">
        <f>AND(COUNTIF('Master list(no salts, metals)'!#REF!,"&lt;=1"),IF(COUNTIF('Master list(no salts, metals)'!#REF!, "#N/A")=14,TRUE,FALSE))</f>
        <v>#REF!</v>
      </c>
      <c r="L2628" t="e">
        <f>AND(COUNTIF('Master list(no salts, metals)'!#REF!,"&lt;=1"),IF(COUNTIF('Master list(no salts, metals)'!#REF!, "#N/A")=14,TRUE,FALSE))</f>
        <v>#REF!</v>
      </c>
      <c r="M2628" t="e">
        <f>AND(COUNTIF('Master list(no salts, metals)'!#REF!,"&lt;=1"),IF(COUNTIF('Master list(no salts, metals)'!#REF!, "#N/A")=14,TRUE,FALSE))</f>
        <v>#REF!</v>
      </c>
      <c r="N2628" t="e">
        <f>AND(COUNTIF('Master list(no salts, metals)'!#REF!,"&lt;=1"),IF(COUNTIF('Master list(no salts, metals)'!#REF!, "#N/A")=14,TRUE,FALSE))</f>
        <v>#REF!</v>
      </c>
      <c r="O2628" t="e">
        <f>AND(COUNTIF('Master list(no salts, metals)'!#REF!,"&lt;=1"),IF(COUNTIF('Master list(no salts, metals)'!#REF!, "#N/A")=14,TRUE,FALSE))</f>
        <v>#REF!</v>
      </c>
      <c r="P2628" t="e">
        <f>AND(COUNTIF('Master list(no salts, metals)'!#REF!,"&lt;=1"),IF(COUNTIF('Master list(no salts, metals)'!#REF!, "#N/A")=14,TRUE,FALSE))</f>
        <v>#REF!</v>
      </c>
      <c r="Q2628" t="e">
        <f>AND(COUNTIF('Master list(no salts, metals)'!#REF!,"&lt;=1"),IF(COUNTIF('Master list(no salts, metals)'!#REF!, "#N/A")=14,TRUE,FALSE))</f>
        <v>#REF!</v>
      </c>
      <c r="R2628" t="e">
        <f>AND(COUNTIF('Master list(no salts, metals)'!#REF!,"&lt;=1"),IF(COUNTIF('Master list(no salts, metals)'!#REF!, "#N/A")=14,TRUE,FALSE))</f>
        <v>#REF!</v>
      </c>
      <c r="S2628" t="e">
        <f>AND(COUNTIF('Master list(no salts, metals)'!#REF!,"&lt;=1"),IF(COUNTIF('Master list(no salts, metals)'!#REF!, "#N/A")=14,TRUE,FALSE))</f>
        <v>#REF!</v>
      </c>
      <c r="T2628" t="e">
        <f>AND(COUNTIF('Master list(no salts, metals)'!#REF!,"&lt;=1"),IF(COUNTIF('Master list(no salts, metals)'!#REF!, "#N/A")=14,TRUE,FALSE))</f>
        <v>#REF!</v>
      </c>
      <c r="U2628" t="e">
        <f>AND(COUNTIF('Master list(no salts, metals)'!#REF!,"&lt;=1"),IF(COUNTIF('Master list(no salts, metals)'!#REF!, "#N/A")=14,TRUE,FALSE))</f>
        <v>#REF!</v>
      </c>
      <c r="V2628" t="e">
        <f>AND(COUNTIF('Master list(no salts, metals)'!#REF!,"&lt;=1"),IF(COUNTIF('Master list(no salts, metals)'!#REF!, "#N/A")=14,TRUE,FALSE))</f>
        <v>#REF!</v>
      </c>
      <c r="W2628" t="e">
        <f>AND(COUNTIF('Master list(no salts, metals)'!#REF!,"&lt;=1"),IF(COUNTIF('Master list(no salts, metals)'!#REF!, "#N/A")=14,TRUE,FALSE))</f>
        <v>#REF!</v>
      </c>
      <c r="X2628" t="e">
        <f>AND(COUNTIF('Master list(no salts, metals)'!#REF!,"&lt;=1"),IF(COUNTIF('Master list(no salts, metals)'!#REF!, "#N/A")=14,TRUE,FALSE))</f>
        <v>#REF!</v>
      </c>
      <c r="Y2628" t="e">
        <f>AND(COUNTIF('Master list(no salts, metals)'!#REF!,"&lt;=1"),IF(COUNTIF('Master list(no salts, metals)'!#REF!, "#N/A")=14,TRUE,FALSE))</f>
        <v>#REF!</v>
      </c>
    </row>
    <row r="2629" spans="11:25" x14ac:dyDescent="0.25">
      <c r="K2629" t="b">
        <f>AND(COUNTIF('Master list(no salts, metals)'!K2619,"&lt;=1"),IF(COUNTIF('Master list(no salts, metals)'!$K2619:$Y2619, "#N/A")=14,TRUE,FALSE))</f>
        <v>0</v>
      </c>
      <c r="L2629" t="b">
        <f>AND(COUNTIF('Master list(no salts, metals)'!L2619,"&lt;=1"),IF(COUNTIF('Master list(no salts, metals)'!$K2619:$Y2619, "#N/A")=14,TRUE,FALSE))</f>
        <v>0</v>
      </c>
      <c r="M2629" t="b">
        <f>AND(COUNTIF('Master list(no salts, metals)'!M2619,"&lt;=1"),IF(COUNTIF('Master list(no salts, metals)'!$K2619:$Y2619, "#N/A")=14,TRUE,FALSE))</f>
        <v>0</v>
      </c>
      <c r="N2629" t="b">
        <f>AND(COUNTIF('Master list(no salts, metals)'!N2619,"&lt;=1"),IF(COUNTIF('Master list(no salts, metals)'!$K2619:$Y2619, "#N/A")=14,TRUE,FALSE))</f>
        <v>0</v>
      </c>
      <c r="O2629" t="b">
        <f>AND(COUNTIF('Master list(no salts, metals)'!O2619,"&lt;=1"),IF(COUNTIF('Master list(no salts, metals)'!$K2619:$Y2619, "#N/A")=14,TRUE,FALSE))</f>
        <v>0</v>
      </c>
      <c r="P2629" t="b">
        <f>AND(COUNTIF('Master list(no salts, metals)'!P2619,"&lt;=1"),IF(COUNTIF('Master list(no salts, metals)'!$K2619:$Y2619, "#N/A")=14,TRUE,FALSE))</f>
        <v>0</v>
      </c>
      <c r="Q2629" t="b">
        <f>AND(COUNTIF('Master list(no salts, metals)'!Q2619,"&lt;=1"),IF(COUNTIF('Master list(no salts, metals)'!$K2619:$Y2619, "#N/A")=14,TRUE,FALSE))</f>
        <v>0</v>
      </c>
      <c r="R2629" t="b">
        <f>AND(COUNTIF('Master list(no salts, metals)'!R2619,"&lt;=1"),IF(COUNTIF('Master list(no salts, metals)'!$K2619:$Y2619, "#N/A")=14,TRUE,FALSE))</f>
        <v>0</v>
      </c>
      <c r="S2629" t="b">
        <f>AND(COUNTIF('Master list(no salts, metals)'!S2619,"&lt;=1"),IF(COUNTIF('Master list(no salts, metals)'!$K2619:$Y2619, "#N/A")=14,TRUE,FALSE))</f>
        <v>0</v>
      </c>
      <c r="T2629" t="b">
        <f>AND(COUNTIF('Master list(no salts, metals)'!T2619,"&lt;=1"),IF(COUNTIF('Master list(no salts, metals)'!$K2619:$Y2619, "#N/A")=14,TRUE,FALSE))</f>
        <v>1</v>
      </c>
      <c r="U2629" t="b">
        <f>AND(COUNTIF('Master list(no salts, metals)'!U2619,"&lt;=1"),IF(COUNTIF('Master list(no salts, metals)'!$K2619:$Y2619, "#N/A")=14,TRUE,FALSE))</f>
        <v>0</v>
      </c>
      <c r="V2629" t="b">
        <f>AND(COUNTIF('Master list(no salts, metals)'!V2619,"&lt;=1"),IF(COUNTIF('Master list(no salts, metals)'!$K2619:$Y2619, "#N/A")=14,TRUE,FALSE))</f>
        <v>0</v>
      </c>
      <c r="W2629" t="b">
        <f>AND(COUNTIF('Master list(no salts, metals)'!W2619,"&lt;=1"),IF(COUNTIF('Master list(no salts, metals)'!$K2619:$Y2619, "#N/A")=14,TRUE,FALSE))</f>
        <v>0</v>
      </c>
      <c r="X2629" t="b">
        <f>AND(COUNTIF('Master list(no salts, metals)'!X2619,"&lt;=1"),IF(COUNTIF('Master list(no salts, metals)'!$K2619:$Y2619, "#N/A")=14,TRUE,FALSE))</f>
        <v>0</v>
      </c>
      <c r="Y2629" t="b">
        <f>AND(COUNTIF('Master list(no salts, metals)'!Y2619,"&lt;=1"),IF(COUNTIF('Master list(no salts, metals)'!$K2619:$Y2619, "#N/A")=14,TRUE,FALSE))</f>
        <v>0</v>
      </c>
    </row>
    <row r="2630" spans="11:25" x14ac:dyDescent="0.25">
      <c r="K2630" t="b">
        <f>AND(COUNTIF('Master list(no salts, metals)'!K2620,"&lt;=1"),IF(COUNTIF('Master list(no salts, metals)'!$K2620:$Y2620, "#N/A")=14,TRUE,FALSE))</f>
        <v>0</v>
      </c>
      <c r="L2630" t="b">
        <f>AND(COUNTIF('Master list(no salts, metals)'!L2620,"&lt;=1"),IF(COUNTIF('Master list(no salts, metals)'!$K2620:$Y2620, "#N/A")=14,TRUE,FALSE))</f>
        <v>0</v>
      </c>
      <c r="M2630" t="b">
        <f>AND(COUNTIF('Master list(no salts, metals)'!M2620,"&lt;=1"),IF(COUNTIF('Master list(no salts, metals)'!$K2620:$Y2620, "#N/A")=14,TRUE,FALSE))</f>
        <v>0</v>
      </c>
      <c r="N2630" t="b">
        <f>AND(COUNTIF('Master list(no salts, metals)'!N2620,"&lt;=1"),IF(COUNTIF('Master list(no salts, metals)'!$K2620:$Y2620, "#N/A")=14,TRUE,FALSE))</f>
        <v>0</v>
      </c>
      <c r="O2630" t="b">
        <f>AND(COUNTIF('Master list(no salts, metals)'!O2620,"&lt;=1"),IF(COUNTIF('Master list(no salts, metals)'!$K2620:$Y2620, "#N/A")=14,TRUE,FALSE))</f>
        <v>0</v>
      </c>
      <c r="P2630" t="b">
        <f>AND(COUNTIF('Master list(no salts, metals)'!P2620,"&lt;=1"),IF(COUNTIF('Master list(no salts, metals)'!$K2620:$Y2620, "#N/A")=14,TRUE,FALSE))</f>
        <v>0</v>
      </c>
      <c r="Q2630" t="b">
        <f>AND(COUNTIF('Master list(no salts, metals)'!Q2620,"&lt;=1"),IF(COUNTIF('Master list(no salts, metals)'!$K2620:$Y2620, "#N/A")=14,TRUE,FALSE))</f>
        <v>0</v>
      </c>
      <c r="R2630" t="b">
        <f>AND(COUNTIF('Master list(no salts, metals)'!R2620,"&lt;=1"),IF(COUNTIF('Master list(no salts, metals)'!$K2620:$Y2620, "#N/A")=14,TRUE,FALSE))</f>
        <v>0</v>
      </c>
      <c r="S2630" t="b">
        <f>AND(COUNTIF('Master list(no salts, metals)'!S2620,"&lt;=1"),IF(COUNTIF('Master list(no salts, metals)'!$K2620:$Y2620, "#N/A")=14,TRUE,FALSE))</f>
        <v>0</v>
      </c>
      <c r="T2630" t="b">
        <f>AND(COUNTIF('Master list(no salts, metals)'!T2620,"&lt;=1"),IF(COUNTIF('Master list(no salts, metals)'!$K2620:$Y2620, "#N/A")=14,TRUE,FALSE))</f>
        <v>0</v>
      </c>
      <c r="U2630" t="b">
        <f>AND(COUNTIF('Master list(no salts, metals)'!U2620,"&lt;=1"),IF(COUNTIF('Master list(no salts, metals)'!$K2620:$Y2620, "#N/A")=14,TRUE,FALSE))</f>
        <v>0</v>
      </c>
      <c r="V2630" t="b">
        <f>AND(COUNTIF('Master list(no salts, metals)'!V2620,"&lt;=1"),IF(COUNTIF('Master list(no salts, metals)'!$K2620:$Y2620, "#N/A")=14,TRUE,FALSE))</f>
        <v>0</v>
      </c>
      <c r="W2630" t="b">
        <f>AND(COUNTIF('Master list(no salts, metals)'!W2620,"&lt;=1"),IF(COUNTIF('Master list(no salts, metals)'!$K2620:$Y2620, "#N/A")=14,TRUE,FALSE))</f>
        <v>0</v>
      </c>
      <c r="X2630" t="b">
        <f>AND(COUNTIF('Master list(no salts, metals)'!X2620,"&lt;=1"),IF(COUNTIF('Master list(no salts, metals)'!$K2620:$Y2620, "#N/A")=14,TRUE,FALSE))</f>
        <v>1</v>
      </c>
      <c r="Y2630" t="b">
        <f>AND(COUNTIF('Master list(no salts, metals)'!Y2620,"&lt;=1"),IF(COUNTIF('Master list(no salts, metals)'!$K2620:$Y2620, "#N/A")=14,TRUE,FALSE))</f>
        <v>0</v>
      </c>
    </row>
    <row r="2631" spans="11:25" x14ac:dyDescent="0.25">
      <c r="K2631" t="b">
        <f>AND(COUNTIF('Master list(no salts, metals)'!K2621,"&lt;=1"),IF(COUNTIF('Master list(no salts, metals)'!$K2621:$Y2621, "#N/A")=14,TRUE,FALSE))</f>
        <v>0</v>
      </c>
      <c r="L2631" t="b">
        <f>AND(COUNTIF('Master list(no salts, metals)'!L2621,"&lt;=1"),IF(COUNTIF('Master list(no salts, metals)'!$K2621:$Y2621, "#N/A")=14,TRUE,FALSE))</f>
        <v>0</v>
      </c>
      <c r="M2631" t="b">
        <f>AND(COUNTIF('Master list(no salts, metals)'!M2621,"&lt;=1"),IF(COUNTIF('Master list(no salts, metals)'!$K2621:$Y2621, "#N/A")=14,TRUE,FALSE))</f>
        <v>0</v>
      </c>
      <c r="N2631" t="b">
        <f>AND(COUNTIF('Master list(no salts, metals)'!N2621,"&lt;=1"),IF(COUNTIF('Master list(no salts, metals)'!$K2621:$Y2621, "#N/A")=14,TRUE,FALSE))</f>
        <v>0</v>
      </c>
      <c r="O2631" t="b">
        <f>AND(COUNTIF('Master list(no salts, metals)'!O2621,"&lt;=1"),IF(COUNTIF('Master list(no salts, metals)'!$K2621:$Y2621, "#N/A")=14,TRUE,FALSE))</f>
        <v>0</v>
      </c>
      <c r="P2631" t="b">
        <f>AND(COUNTIF('Master list(no salts, metals)'!P2621,"&lt;=1"),IF(COUNTIF('Master list(no salts, metals)'!$K2621:$Y2621, "#N/A")=14,TRUE,FALSE))</f>
        <v>0</v>
      </c>
      <c r="Q2631" t="b">
        <f>AND(COUNTIF('Master list(no salts, metals)'!Q2621,"&lt;=1"),IF(COUNTIF('Master list(no salts, metals)'!$K2621:$Y2621, "#N/A")=14,TRUE,FALSE))</f>
        <v>0</v>
      </c>
      <c r="R2631" t="b">
        <f>AND(COUNTIF('Master list(no salts, metals)'!R2621,"&lt;=1"),IF(COUNTIF('Master list(no salts, metals)'!$K2621:$Y2621, "#N/A")=14,TRUE,FALSE))</f>
        <v>0</v>
      </c>
      <c r="S2631" t="b">
        <f>AND(COUNTIF('Master list(no salts, metals)'!S2621,"&lt;=1"),IF(COUNTIF('Master list(no salts, metals)'!$K2621:$Y2621, "#N/A")=14,TRUE,FALSE))</f>
        <v>0</v>
      </c>
      <c r="T2631" t="b">
        <f>AND(COUNTIF('Master list(no salts, metals)'!T2621,"&lt;=1"),IF(COUNTIF('Master list(no salts, metals)'!$K2621:$Y2621, "#N/A")=14,TRUE,FALSE))</f>
        <v>0</v>
      </c>
      <c r="U2631" t="b">
        <f>AND(COUNTIF('Master list(no salts, metals)'!U2621,"&lt;=1"),IF(COUNTIF('Master list(no salts, metals)'!$K2621:$Y2621, "#N/A")=14,TRUE,FALSE))</f>
        <v>0</v>
      </c>
      <c r="V2631" t="b">
        <f>AND(COUNTIF('Master list(no salts, metals)'!V2621,"&lt;=1"),IF(COUNTIF('Master list(no salts, metals)'!$K2621:$Y2621, "#N/A")=14,TRUE,FALSE))</f>
        <v>0</v>
      </c>
      <c r="W2631" t="b">
        <f>AND(COUNTIF('Master list(no salts, metals)'!W2621,"&lt;=1"),IF(COUNTIF('Master list(no salts, metals)'!$K2621:$Y2621, "#N/A")=14,TRUE,FALSE))</f>
        <v>0</v>
      </c>
      <c r="X2631" t="b">
        <f>AND(COUNTIF('Master list(no salts, metals)'!X2621,"&lt;=1"),IF(COUNTIF('Master list(no salts, metals)'!$K2621:$Y2621, "#N/A")=14,TRUE,FALSE))</f>
        <v>0</v>
      </c>
      <c r="Y2631" t="b">
        <f>AND(COUNTIF('Master list(no salts, metals)'!Y2621,"&lt;=1"),IF(COUNTIF('Master list(no salts, metals)'!$K2621:$Y2621, "#N/A")=14,TRUE,FALSE))</f>
        <v>0</v>
      </c>
    </row>
    <row r="2632" spans="11:25" x14ac:dyDescent="0.25">
      <c r="K2632" t="b">
        <f>AND(COUNTIF('Master list(no salts, metals)'!K2622,"&lt;=1"),IF(COUNTIF('Master list(no salts, metals)'!$K2622:$Y2622, "#N/A")=14,TRUE,FALSE))</f>
        <v>0</v>
      </c>
      <c r="L2632" t="b">
        <f>AND(COUNTIF('Master list(no salts, metals)'!L2622,"&lt;=1"),IF(COUNTIF('Master list(no salts, metals)'!$K2622:$Y2622, "#N/A")=14,TRUE,FALSE))</f>
        <v>0</v>
      </c>
      <c r="M2632" t="b">
        <f>AND(COUNTIF('Master list(no salts, metals)'!M2622,"&lt;=1"),IF(COUNTIF('Master list(no salts, metals)'!$K2622:$Y2622, "#N/A")=14,TRUE,FALSE))</f>
        <v>0</v>
      </c>
      <c r="N2632" t="b">
        <f>AND(COUNTIF('Master list(no salts, metals)'!N2622,"&lt;=1"),IF(COUNTIF('Master list(no salts, metals)'!$K2622:$Y2622, "#N/A")=14,TRUE,FALSE))</f>
        <v>0</v>
      </c>
      <c r="O2632" t="b">
        <f>AND(COUNTIF('Master list(no salts, metals)'!O2622,"&lt;=1"),IF(COUNTIF('Master list(no salts, metals)'!$K2622:$Y2622, "#N/A")=14,TRUE,FALSE))</f>
        <v>0</v>
      </c>
      <c r="P2632" t="b">
        <f>AND(COUNTIF('Master list(no salts, metals)'!P2622,"&lt;=1"),IF(COUNTIF('Master list(no salts, metals)'!$K2622:$Y2622, "#N/A")=14,TRUE,FALSE))</f>
        <v>0</v>
      </c>
      <c r="Q2632" t="b">
        <f>AND(COUNTIF('Master list(no salts, metals)'!Q2622,"&lt;=1"),IF(COUNTIF('Master list(no salts, metals)'!$K2622:$Y2622, "#N/A")=14,TRUE,FALSE))</f>
        <v>0</v>
      </c>
      <c r="R2632" t="b">
        <f>AND(COUNTIF('Master list(no salts, metals)'!R2622,"&lt;=1"),IF(COUNTIF('Master list(no salts, metals)'!$K2622:$Y2622, "#N/A")=14,TRUE,FALSE))</f>
        <v>0</v>
      </c>
      <c r="S2632" t="b">
        <f>AND(COUNTIF('Master list(no salts, metals)'!S2622,"&lt;=1"),IF(COUNTIF('Master list(no salts, metals)'!$K2622:$Y2622, "#N/A")=14,TRUE,FALSE))</f>
        <v>0</v>
      </c>
      <c r="T2632" t="b">
        <f>AND(COUNTIF('Master list(no salts, metals)'!T2622,"&lt;=1"),IF(COUNTIF('Master list(no salts, metals)'!$K2622:$Y2622, "#N/A")=14,TRUE,FALSE))</f>
        <v>0</v>
      </c>
      <c r="U2632" t="b">
        <f>AND(COUNTIF('Master list(no salts, metals)'!U2622,"&lt;=1"),IF(COUNTIF('Master list(no salts, metals)'!$K2622:$Y2622, "#N/A")=14,TRUE,FALSE))</f>
        <v>0</v>
      </c>
      <c r="V2632" t="b">
        <f>AND(COUNTIF('Master list(no salts, metals)'!V2622,"&lt;=1"),IF(COUNTIF('Master list(no salts, metals)'!$K2622:$Y2622, "#N/A")=14,TRUE,FALSE))</f>
        <v>0</v>
      </c>
      <c r="W2632" t="b">
        <f>AND(COUNTIF('Master list(no salts, metals)'!W2622,"&lt;=1"),IF(COUNTIF('Master list(no salts, metals)'!$K2622:$Y2622, "#N/A")=14,TRUE,FALSE))</f>
        <v>0</v>
      </c>
      <c r="X2632" t="b">
        <f>AND(COUNTIF('Master list(no salts, metals)'!X2622,"&lt;=1"),IF(COUNTIF('Master list(no salts, metals)'!$K2622:$Y2622, "#N/A")=14,TRUE,FALSE))</f>
        <v>0</v>
      </c>
      <c r="Y2632" t="b">
        <f>AND(COUNTIF('Master list(no salts, metals)'!Y2622,"&lt;=1"),IF(COUNTIF('Master list(no salts, metals)'!$K2622:$Y2622, "#N/A")=14,TRUE,FALSE))</f>
        <v>0</v>
      </c>
    </row>
    <row r="2633" spans="11:25" x14ac:dyDescent="0.25">
      <c r="K2633" t="b">
        <f>AND(COUNTIF('Master list(no salts, metals)'!K2623,"&lt;=1"),IF(COUNTIF('Master list(no salts, metals)'!$K2623:$Y2623, "#N/A")=14,TRUE,FALSE))</f>
        <v>0</v>
      </c>
      <c r="L2633" t="b">
        <f>AND(COUNTIF('Master list(no salts, metals)'!L2623,"&lt;=1"),IF(COUNTIF('Master list(no salts, metals)'!$K2623:$Y2623, "#N/A")=14,TRUE,FALSE))</f>
        <v>1</v>
      </c>
      <c r="M2633" t="b">
        <f>AND(COUNTIF('Master list(no salts, metals)'!M2623,"&lt;=1"),IF(COUNTIF('Master list(no salts, metals)'!$K2623:$Y2623, "#N/A")=14,TRUE,FALSE))</f>
        <v>0</v>
      </c>
      <c r="N2633" t="b">
        <f>AND(COUNTIF('Master list(no salts, metals)'!N2623,"&lt;=1"),IF(COUNTIF('Master list(no salts, metals)'!$K2623:$Y2623, "#N/A")=14,TRUE,FALSE))</f>
        <v>0</v>
      </c>
      <c r="O2633" t="b">
        <f>AND(COUNTIF('Master list(no salts, metals)'!O2623,"&lt;=1"),IF(COUNTIF('Master list(no salts, metals)'!$K2623:$Y2623, "#N/A")=14,TRUE,FALSE))</f>
        <v>0</v>
      </c>
      <c r="P2633" t="b">
        <f>AND(COUNTIF('Master list(no salts, metals)'!P2623,"&lt;=1"),IF(COUNTIF('Master list(no salts, metals)'!$K2623:$Y2623, "#N/A")=14,TRUE,FALSE))</f>
        <v>0</v>
      </c>
      <c r="Q2633" t="b">
        <f>AND(COUNTIF('Master list(no salts, metals)'!Q2623,"&lt;=1"),IF(COUNTIF('Master list(no salts, metals)'!$K2623:$Y2623, "#N/A")=14,TRUE,FALSE))</f>
        <v>0</v>
      </c>
      <c r="R2633" t="b">
        <f>AND(COUNTIF('Master list(no salts, metals)'!R2623,"&lt;=1"),IF(COUNTIF('Master list(no salts, metals)'!$K2623:$Y2623, "#N/A")=14,TRUE,FALSE))</f>
        <v>0</v>
      </c>
      <c r="S2633" t="b">
        <f>AND(COUNTIF('Master list(no salts, metals)'!S2623,"&lt;=1"),IF(COUNTIF('Master list(no salts, metals)'!$K2623:$Y2623, "#N/A")=14,TRUE,FALSE))</f>
        <v>0</v>
      </c>
      <c r="T2633" t="b">
        <f>AND(COUNTIF('Master list(no salts, metals)'!T2623,"&lt;=1"),IF(COUNTIF('Master list(no salts, metals)'!$K2623:$Y2623, "#N/A")=14,TRUE,FALSE))</f>
        <v>0</v>
      </c>
      <c r="U2633" t="b">
        <f>AND(COUNTIF('Master list(no salts, metals)'!U2623,"&lt;=1"),IF(COUNTIF('Master list(no salts, metals)'!$K2623:$Y2623, "#N/A")=14,TRUE,FALSE))</f>
        <v>0</v>
      </c>
      <c r="V2633" t="b">
        <f>AND(COUNTIF('Master list(no salts, metals)'!V2623,"&lt;=1"),IF(COUNTIF('Master list(no salts, metals)'!$K2623:$Y2623, "#N/A")=14,TRUE,FALSE))</f>
        <v>0</v>
      </c>
      <c r="W2633" t="b">
        <f>AND(COUNTIF('Master list(no salts, metals)'!W2623,"&lt;=1"),IF(COUNTIF('Master list(no salts, metals)'!$K2623:$Y2623, "#N/A")=14,TRUE,FALSE))</f>
        <v>0</v>
      </c>
      <c r="X2633" t="b">
        <f>AND(COUNTIF('Master list(no salts, metals)'!X2623,"&lt;=1"),IF(COUNTIF('Master list(no salts, metals)'!$K2623:$Y2623, "#N/A")=14,TRUE,FALSE))</f>
        <v>0</v>
      </c>
      <c r="Y2633" t="b">
        <f>AND(COUNTIF('Master list(no salts, metals)'!Y2623,"&lt;=1"),IF(COUNTIF('Master list(no salts, metals)'!$K2623:$Y2623, "#N/A")=14,TRUE,FALSE))</f>
        <v>0</v>
      </c>
    </row>
    <row r="2634" spans="11:25" x14ac:dyDescent="0.25">
      <c r="K2634" t="b">
        <f>AND(COUNTIF('Master list(no salts, metals)'!K2624,"&lt;=1"),IF(COUNTIF('Master list(no salts, metals)'!$K2624:$Y2624, "#N/A")=14,TRUE,FALSE))</f>
        <v>0</v>
      </c>
      <c r="L2634" t="b">
        <f>AND(COUNTIF('Master list(no salts, metals)'!L2624,"&lt;=1"),IF(COUNTIF('Master list(no salts, metals)'!$K2624:$Y2624, "#N/A")=14,TRUE,FALSE))</f>
        <v>0</v>
      </c>
      <c r="M2634" t="b">
        <f>AND(COUNTIF('Master list(no salts, metals)'!M2624,"&lt;=1"),IF(COUNTIF('Master list(no salts, metals)'!$K2624:$Y2624, "#N/A")=14,TRUE,FALSE))</f>
        <v>0</v>
      </c>
      <c r="N2634" t="b">
        <f>AND(COUNTIF('Master list(no salts, metals)'!N2624,"&lt;=1"),IF(COUNTIF('Master list(no salts, metals)'!$K2624:$Y2624, "#N/A")=14,TRUE,FALSE))</f>
        <v>0</v>
      </c>
      <c r="O2634" t="b">
        <f>AND(COUNTIF('Master list(no salts, metals)'!O2624,"&lt;=1"),IF(COUNTIF('Master list(no salts, metals)'!$K2624:$Y2624, "#N/A")=14,TRUE,FALSE))</f>
        <v>0</v>
      </c>
      <c r="P2634" t="b">
        <f>AND(COUNTIF('Master list(no salts, metals)'!P2624,"&lt;=1"),IF(COUNTIF('Master list(no salts, metals)'!$K2624:$Y2624, "#N/A")=14,TRUE,FALSE))</f>
        <v>0</v>
      </c>
      <c r="Q2634" t="b">
        <f>AND(COUNTIF('Master list(no salts, metals)'!Q2624,"&lt;=1"),IF(COUNTIF('Master list(no salts, metals)'!$K2624:$Y2624, "#N/A")=14,TRUE,FALSE))</f>
        <v>0</v>
      </c>
      <c r="R2634" t="b">
        <f>AND(COUNTIF('Master list(no salts, metals)'!R2624,"&lt;=1"),IF(COUNTIF('Master list(no salts, metals)'!$K2624:$Y2624, "#N/A")=14,TRUE,FALSE))</f>
        <v>0</v>
      </c>
      <c r="S2634" t="b">
        <f>AND(COUNTIF('Master list(no salts, metals)'!S2624,"&lt;=1"),IF(COUNTIF('Master list(no salts, metals)'!$K2624:$Y2624, "#N/A")=14,TRUE,FALSE))</f>
        <v>0</v>
      </c>
      <c r="T2634" t="b">
        <f>AND(COUNTIF('Master list(no salts, metals)'!T2624,"&lt;=1"),IF(COUNTIF('Master list(no salts, metals)'!$K2624:$Y2624, "#N/A")=14,TRUE,FALSE))</f>
        <v>0</v>
      </c>
      <c r="U2634" t="b">
        <f>AND(COUNTIF('Master list(no salts, metals)'!U2624,"&lt;=1"),IF(COUNTIF('Master list(no salts, metals)'!$K2624:$Y2624, "#N/A")=14,TRUE,FALSE))</f>
        <v>0</v>
      </c>
      <c r="V2634" t="b">
        <f>AND(COUNTIF('Master list(no salts, metals)'!V2624,"&lt;=1"),IF(COUNTIF('Master list(no salts, metals)'!$K2624:$Y2624, "#N/A")=14,TRUE,FALSE))</f>
        <v>0</v>
      </c>
      <c r="W2634" t="b">
        <f>AND(COUNTIF('Master list(no salts, metals)'!W2624,"&lt;=1"),IF(COUNTIF('Master list(no salts, metals)'!$K2624:$Y2624, "#N/A")=14,TRUE,FALSE))</f>
        <v>0</v>
      </c>
      <c r="X2634" t="b">
        <f>AND(COUNTIF('Master list(no salts, metals)'!X2624,"&lt;=1"),IF(COUNTIF('Master list(no salts, metals)'!$K2624:$Y2624, "#N/A")=14,TRUE,FALSE))</f>
        <v>1</v>
      </c>
      <c r="Y2634" t="b">
        <f>AND(COUNTIF('Master list(no salts, metals)'!Y2624,"&lt;=1"),IF(COUNTIF('Master list(no salts, metals)'!$K2624:$Y2624, "#N/A")=14,TRUE,FALSE))</f>
        <v>0</v>
      </c>
    </row>
    <row r="2635" spans="11:25" x14ac:dyDescent="0.25">
      <c r="K2635" t="b">
        <f>AND(COUNTIF('Master list(no salts, metals)'!K2625,"&lt;=1"),IF(COUNTIF('Master list(no salts, metals)'!$K2625:$Y2625, "#N/A")=14,TRUE,FALSE))</f>
        <v>0</v>
      </c>
      <c r="L2635" t="b">
        <f>AND(COUNTIF('Master list(no salts, metals)'!L2625,"&lt;=1"),IF(COUNTIF('Master list(no salts, metals)'!$K2625:$Y2625, "#N/A")=14,TRUE,FALSE))</f>
        <v>0</v>
      </c>
      <c r="M2635" t="b">
        <f>AND(COUNTIF('Master list(no salts, metals)'!M2625,"&lt;=1"),IF(COUNTIF('Master list(no salts, metals)'!$K2625:$Y2625, "#N/A")=14,TRUE,FALSE))</f>
        <v>0</v>
      </c>
      <c r="N2635" t="b">
        <f>AND(COUNTIF('Master list(no salts, metals)'!N2625,"&lt;=1"),IF(COUNTIF('Master list(no salts, metals)'!$K2625:$Y2625, "#N/A")=14,TRUE,FALSE))</f>
        <v>0</v>
      </c>
      <c r="O2635" t="b">
        <f>AND(COUNTIF('Master list(no salts, metals)'!O2625,"&lt;=1"),IF(COUNTIF('Master list(no salts, metals)'!$K2625:$Y2625, "#N/A")=14,TRUE,FALSE))</f>
        <v>0</v>
      </c>
      <c r="P2635" t="b">
        <f>AND(COUNTIF('Master list(no salts, metals)'!P2625,"&lt;=1"),IF(COUNTIF('Master list(no salts, metals)'!$K2625:$Y2625, "#N/A")=14,TRUE,FALSE))</f>
        <v>0</v>
      </c>
      <c r="Q2635" t="b">
        <f>AND(COUNTIF('Master list(no salts, metals)'!Q2625,"&lt;=1"),IF(COUNTIF('Master list(no salts, metals)'!$K2625:$Y2625, "#N/A")=14,TRUE,FALSE))</f>
        <v>0</v>
      </c>
      <c r="R2635" t="b">
        <f>AND(COUNTIF('Master list(no salts, metals)'!R2625,"&lt;=1"),IF(COUNTIF('Master list(no salts, metals)'!$K2625:$Y2625, "#N/A")=14,TRUE,FALSE))</f>
        <v>0</v>
      </c>
      <c r="S2635" t="b">
        <f>AND(COUNTIF('Master list(no salts, metals)'!S2625,"&lt;=1"),IF(COUNTIF('Master list(no salts, metals)'!$K2625:$Y2625, "#N/A")=14,TRUE,FALSE))</f>
        <v>0</v>
      </c>
      <c r="T2635" t="b">
        <f>AND(COUNTIF('Master list(no salts, metals)'!T2625,"&lt;=1"),IF(COUNTIF('Master list(no salts, metals)'!$K2625:$Y2625, "#N/A")=14,TRUE,FALSE))</f>
        <v>0</v>
      </c>
      <c r="U2635" t="b">
        <f>AND(COUNTIF('Master list(no salts, metals)'!U2625,"&lt;=1"),IF(COUNTIF('Master list(no salts, metals)'!$K2625:$Y2625, "#N/A")=14,TRUE,FALSE))</f>
        <v>0</v>
      </c>
      <c r="V2635" t="b">
        <f>AND(COUNTIF('Master list(no salts, metals)'!V2625,"&lt;=1"),IF(COUNTIF('Master list(no salts, metals)'!$K2625:$Y2625, "#N/A")=14,TRUE,FALSE))</f>
        <v>0</v>
      </c>
      <c r="W2635" t="b">
        <f>AND(COUNTIF('Master list(no salts, metals)'!W2625,"&lt;=1"),IF(COUNTIF('Master list(no salts, metals)'!$K2625:$Y2625, "#N/A")=14,TRUE,FALSE))</f>
        <v>0</v>
      </c>
      <c r="X2635" t="b">
        <f>AND(COUNTIF('Master list(no salts, metals)'!X2625,"&lt;=1"),IF(COUNTIF('Master list(no salts, metals)'!$K2625:$Y2625, "#N/A")=14,TRUE,FALSE))</f>
        <v>0</v>
      </c>
      <c r="Y2635" t="b">
        <f>AND(COUNTIF('Master list(no salts, metals)'!Y2625,"&lt;=1"),IF(COUNTIF('Master list(no salts, metals)'!$K2625:$Y2625, "#N/A")=14,TRUE,FALSE))</f>
        <v>0</v>
      </c>
    </row>
    <row r="2636" spans="11:25" x14ac:dyDescent="0.25">
      <c r="K2636" t="b">
        <f>AND(COUNTIF('Master list(no salts, metals)'!K2626,"&lt;=1"),IF(COUNTIF('Master list(no salts, metals)'!$K2626:$Y2626, "#N/A")=14,TRUE,FALSE))</f>
        <v>0</v>
      </c>
      <c r="L2636" t="b">
        <f>AND(COUNTIF('Master list(no salts, metals)'!L2626,"&lt;=1"),IF(COUNTIF('Master list(no salts, metals)'!$K2626:$Y2626, "#N/A")=14,TRUE,FALSE))</f>
        <v>0</v>
      </c>
      <c r="M2636" t="b">
        <f>AND(COUNTIF('Master list(no salts, metals)'!M2626,"&lt;=1"),IF(COUNTIF('Master list(no salts, metals)'!$K2626:$Y2626, "#N/A")=14,TRUE,FALSE))</f>
        <v>0</v>
      </c>
      <c r="N2636" t="b">
        <f>AND(COUNTIF('Master list(no salts, metals)'!N2626,"&lt;=1"),IF(COUNTIF('Master list(no salts, metals)'!$K2626:$Y2626, "#N/A")=14,TRUE,FALSE))</f>
        <v>0</v>
      </c>
      <c r="O2636" t="b">
        <f>AND(COUNTIF('Master list(no salts, metals)'!O2626,"&lt;=1"),IF(COUNTIF('Master list(no salts, metals)'!$K2626:$Y2626, "#N/A")=14,TRUE,FALSE))</f>
        <v>0</v>
      </c>
      <c r="P2636" t="b">
        <f>AND(COUNTIF('Master list(no salts, metals)'!P2626,"&lt;=1"),IF(COUNTIF('Master list(no salts, metals)'!$K2626:$Y2626, "#N/A")=14,TRUE,FALSE))</f>
        <v>0</v>
      </c>
      <c r="Q2636" t="b">
        <f>AND(COUNTIF('Master list(no salts, metals)'!Q2626,"&lt;=1"),IF(COUNTIF('Master list(no salts, metals)'!$K2626:$Y2626, "#N/A")=14,TRUE,FALSE))</f>
        <v>0</v>
      </c>
      <c r="R2636" t="b">
        <f>AND(COUNTIF('Master list(no salts, metals)'!R2626,"&lt;=1"),IF(COUNTIF('Master list(no salts, metals)'!$K2626:$Y2626, "#N/A")=14,TRUE,FALSE))</f>
        <v>0</v>
      </c>
      <c r="S2636" t="b">
        <f>AND(COUNTIF('Master list(no salts, metals)'!S2626,"&lt;=1"),IF(COUNTIF('Master list(no salts, metals)'!$K2626:$Y2626, "#N/A")=14,TRUE,FALSE))</f>
        <v>0</v>
      </c>
      <c r="T2636" t="b">
        <f>AND(COUNTIF('Master list(no salts, metals)'!T2626,"&lt;=1"),IF(COUNTIF('Master list(no salts, metals)'!$K2626:$Y2626, "#N/A")=14,TRUE,FALSE))</f>
        <v>0</v>
      </c>
      <c r="U2636" t="b">
        <f>AND(COUNTIF('Master list(no salts, metals)'!U2626,"&lt;=1"),IF(COUNTIF('Master list(no salts, metals)'!$K2626:$Y2626, "#N/A")=14,TRUE,FALSE))</f>
        <v>0</v>
      </c>
      <c r="V2636" t="b">
        <f>AND(COUNTIF('Master list(no salts, metals)'!V2626,"&lt;=1"),IF(COUNTIF('Master list(no salts, metals)'!$K2626:$Y2626, "#N/A")=14,TRUE,FALSE))</f>
        <v>0</v>
      </c>
      <c r="W2636" t="b">
        <f>AND(COUNTIF('Master list(no salts, metals)'!W2626,"&lt;=1"),IF(COUNTIF('Master list(no salts, metals)'!$K2626:$Y2626, "#N/A")=14,TRUE,FALSE))</f>
        <v>1</v>
      </c>
      <c r="X2636" t="b">
        <f>AND(COUNTIF('Master list(no salts, metals)'!X2626,"&lt;=1"),IF(COUNTIF('Master list(no salts, metals)'!$K2626:$Y2626, "#N/A")=14,TRUE,FALSE))</f>
        <v>0</v>
      </c>
      <c r="Y2636" t="b">
        <f>AND(COUNTIF('Master list(no salts, metals)'!Y2626,"&lt;=1"),IF(COUNTIF('Master list(no salts, metals)'!$K2626:$Y2626, "#N/A")=14,TRUE,FALSE))</f>
        <v>0</v>
      </c>
    </row>
    <row r="2637" spans="11:25" x14ac:dyDescent="0.25">
      <c r="K2637" t="b">
        <f>AND(COUNTIF('Master list(no salts, metals)'!K2627,"&lt;=1"),IF(COUNTIF('Master list(no salts, metals)'!$K2627:$Y2627, "#N/A")=14,TRUE,FALSE))</f>
        <v>0</v>
      </c>
      <c r="L2637" t="b">
        <f>AND(COUNTIF('Master list(no salts, metals)'!L2627,"&lt;=1"),IF(COUNTIF('Master list(no salts, metals)'!$K2627:$Y2627, "#N/A")=14,TRUE,FALSE))</f>
        <v>0</v>
      </c>
      <c r="M2637" t="b">
        <f>AND(COUNTIF('Master list(no salts, metals)'!M2627,"&lt;=1"),IF(COUNTIF('Master list(no salts, metals)'!$K2627:$Y2627, "#N/A")=14,TRUE,FALSE))</f>
        <v>0</v>
      </c>
      <c r="N2637" t="b">
        <f>AND(COUNTIF('Master list(no salts, metals)'!N2627,"&lt;=1"),IF(COUNTIF('Master list(no salts, metals)'!$K2627:$Y2627, "#N/A")=14,TRUE,FALSE))</f>
        <v>0</v>
      </c>
      <c r="O2637" t="b">
        <f>AND(COUNTIF('Master list(no salts, metals)'!O2627,"&lt;=1"),IF(COUNTIF('Master list(no salts, metals)'!$K2627:$Y2627, "#N/A")=14,TRUE,FALSE))</f>
        <v>0</v>
      </c>
      <c r="P2637" t="b">
        <f>AND(COUNTIF('Master list(no salts, metals)'!P2627,"&lt;=1"),IF(COUNTIF('Master list(no salts, metals)'!$K2627:$Y2627, "#N/A")=14,TRUE,FALSE))</f>
        <v>0</v>
      </c>
      <c r="Q2637" t="b">
        <f>AND(COUNTIF('Master list(no salts, metals)'!Q2627,"&lt;=1"),IF(COUNTIF('Master list(no salts, metals)'!$K2627:$Y2627, "#N/A")=14,TRUE,FALSE))</f>
        <v>0</v>
      </c>
      <c r="R2637" t="b">
        <f>AND(COUNTIF('Master list(no salts, metals)'!R2627,"&lt;=1"),IF(COUNTIF('Master list(no salts, metals)'!$K2627:$Y2627, "#N/A")=14,TRUE,FALSE))</f>
        <v>0</v>
      </c>
      <c r="S2637" t="b">
        <f>AND(COUNTIF('Master list(no salts, metals)'!S2627,"&lt;=1"),IF(COUNTIF('Master list(no salts, metals)'!$K2627:$Y2627, "#N/A")=14,TRUE,FALSE))</f>
        <v>0</v>
      </c>
      <c r="T2637" t="b">
        <f>AND(COUNTIF('Master list(no salts, metals)'!T2627,"&lt;=1"),IF(COUNTIF('Master list(no salts, metals)'!$K2627:$Y2627, "#N/A")=14,TRUE,FALSE))</f>
        <v>0</v>
      </c>
      <c r="U2637" t="b">
        <f>AND(COUNTIF('Master list(no salts, metals)'!U2627,"&lt;=1"),IF(COUNTIF('Master list(no salts, metals)'!$K2627:$Y2627, "#N/A")=14,TRUE,FALSE))</f>
        <v>0</v>
      </c>
      <c r="V2637" t="b">
        <f>AND(COUNTIF('Master list(no salts, metals)'!V2627,"&lt;=1"),IF(COUNTIF('Master list(no salts, metals)'!$K2627:$Y2627, "#N/A")=14,TRUE,FALSE))</f>
        <v>0</v>
      </c>
      <c r="W2637" t="b">
        <f>AND(COUNTIF('Master list(no salts, metals)'!W2627,"&lt;=1"),IF(COUNTIF('Master list(no salts, metals)'!$K2627:$Y2627, "#N/A")=14,TRUE,FALSE))</f>
        <v>1</v>
      </c>
      <c r="X2637" t="b">
        <f>AND(COUNTIF('Master list(no salts, metals)'!X2627,"&lt;=1"),IF(COUNTIF('Master list(no salts, metals)'!$K2627:$Y2627, "#N/A")=14,TRUE,FALSE))</f>
        <v>0</v>
      </c>
      <c r="Y2637" t="b">
        <f>AND(COUNTIF('Master list(no salts, metals)'!Y2627,"&lt;=1"),IF(COUNTIF('Master list(no salts, metals)'!$K2627:$Y2627, "#N/A")=14,TRUE,FALSE))</f>
        <v>0</v>
      </c>
    </row>
    <row r="2638" spans="11:25" x14ac:dyDescent="0.25">
      <c r="K2638" t="b">
        <f>AND(COUNTIF('Master list(no salts, metals)'!K2628,"&lt;=1"),IF(COUNTIF('Master list(no salts, metals)'!$K2628:$Y2628, "#N/A")=14,TRUE,FALSE))</f>
        <v>0</v>
      </c>
      <c r="L2638" t="b">
        <f>AND(COUNTIF('Master list(no salts, metals)'!L2628,"&lt;=1"),IF(COUNTIF('Master list(no salts, metals)'!$K2628:$Y2628, "#N/A")=14,TRUE,FALSE))</f>
        <v>0</v>
      </c>
      <c r="M2638" t="b">
        <f>AND(COUNTIF('Master list(no salts, metals)'!M2628,"&lt;=1"),IF(COUNTIF('Master list(no salts, metals)'!$K2628:$Y2628, "#N/A")=14,TRUE,FALSE))</f>
        <v>0</v>
      </c>
      <c r="N2638" t="b">
        <f>AND(COUNTIF('Master list(no salts, metals)'!N2628,"&lt;=1"),IF(COUNTIF('Master list(no salts, metals)'!$K2628:$Y2628, "#N/A")=14,TRUE,FALSE))</f>
        <v>0</v>
      </c>
      <c r="O2638" t="b">
        <f>AND(COUNTIF('Master list(no salts, metals)'!O2628,"&lt;=1"),IF(COUNTIF('Master list(no salts, metals)'!$K2628:$Y2628, "#N/A")=14,TRUE,FALSE))</f>
        <v>0</v>
      </c>
      <c r="P2638" t="b">
        <f>AND(COUNTIF('Master list(no salts, metals)'!P2628,"&lt;=1"),IF(COUNTIF('Master list(no salts, metals)'!$K2628:$Y2628, "#N/A")=14,TRUE,FALSE))</f>
        <v>0</v>
      </c>
      <c r="Q2638" t="b">
        <f>AND(COUNTIF('Master list(no salts, metals)'!Q2628,"&lt;=1"),IF(COUNTIF('Master list(no salts, metals)'!$K2628:$Y2628, "#N/A")=14,TRUE,FALSE))</f>
        <v>0</v>
      </c>
      <c r="R2638" t="b">
        <f>AND(COUNTIF('Master list(no salts, metals)'!R2628,"&lt;=1"),IF(COUNTIF('Master list(no salts, metals)'!$K2628:$Y2628, "#N/A")=14,TRUE,FALSE))</f>
        <v>0</v>
      </c>
      <c r="S2638" t="b">
        <f>AND(COUNTIF('Master list(no salts, metals)'!S2628,"&lt;=1"),IF(COUNTIF('Master list(no salts, metals)'!$K2628:$Y2628, "#N/A")=14,TRUE,FALSE))</f>
        <v>0</v>
      </c>
      <c r="T2638" t="b">
        <f>AND(COUNTIF('Master list(no salts, metals)'!T2628,"&lt;=1"),IF(COUNTIF('Master list(no salts, metals)'!$K2628:$Y2628, "#N/A")=14,TRUE,FALSE))</f>
        <v>0</v>
      </c>
      <c r="U2638" t="b">
        <f>AND(COUNTIF('Master list(no salts, metals)'!U2628,"&lt;=1"),IF(COUNTIF('Master list(no salts, metals)'!$K2628:$Y2628, "#N/A")=14,TRUE,FALSE))</f>
        <v>0</v>
      </c>
      <c r="V2638" t="b">
        <f>AND(COUNTIF('Master list(no salts, metals)'!V2628,"&lt;=1"),IF(COUNTIF('Master list(no salts, metals)'!$K2628:$Y2628, "#N/A")=14,TRUE,FALSE))</f>
        <v>0</v>
      </c>
      <c r="W2638" t="b">
        <f>AND(COUNTIF('Master list(no salts, metals)'!W2628,"&lt;=1"),IF(COUNTIF('Master list(no salts, metals)'!$K2628:$Y2628, "#N/A")=14,TRUE,FALSE))</f>
        <v>1</v>
      </c>
      <c r="X2638" t="b">
        <f>AND(COUNTIF('Master list(no salts, metals)'!X2628,"&lt;=1"),IF(COUNTIF('Master list(no salts, metals)'!$K2628:$Y2628, "#N/A")=14,TRUE,FALSE))</f>
        <v>0</v>
      </c>
      <c r="Y2638" t="b">
        <f>AND(COUNTIF('Master list(no salts, metals)'!Y2628,"&lt;=1"),IF(COUNTIF('Master list(no salts, metals)'!$K2628:$Y2628, "#N/A")=14,TRUE,FALSE))</f>
        <v>0</v>
      </c>
    </row>
    <row r="2639" spans="11:25" x14ac:dyDescent="0.25">
      <c r="K2639" t="b">
        <f>AND(COUNTIF('Master list(no salts, metals)'!K2629,"&lt;=1"),IF(COUNTIF('Master list(no salts, metals)'!$K2629:$Y2629, "#N/A")=14,TRUE,FALSE))</f>
        <v>0</v>
      </c>
      <c r="L2639" t="b">
        <f>AND(COUNTIF('Master list(no salts, metals)'!L2629,"&lt;=1"),IF(COUNTIF('Master list(no salts, metals)'!$K2629:$Y2629, "#N/A")=14,TRUE,FALSE))</f>
        <v>0</v>
      </c>
      <c r="M2639" t="b">
        <f>AND(COUNTIF('Master list(no salts, metals)'!M2629,"&lt;=1"),IF(COUNTIF('Master list(no salts, metals)'!$K2629:$Y2629, "#N/A")=14,TRUE,FALSE))</f>
        <v>0</v>
      </c>
      <c r="N2639" t="b">
        <f>AND(COUNTIF('Master list(no salts, metals)'!N2629,"&lt;=1"),IF(COUNTIF('Master list(no salts, metals)'!$K2629:$Y2629, "#N/A")=14,TRUE,FALSE))</f>
        <v>0</v>
      </c>
      <c r="O2639" t="b">
        <f>AND(COUNTIF('Master list(no salts, metals)'!O2629,"&lt;=1"),IF(COUNTIF('Master list(no salts, metals)'!$K2629:$Y2629, "#N/A")=14,TRUE,FALSE))</f>
        <v>0</v>
      </c>
      <c r="P2639" t="b">
        <f>AND(COUNTIF('Master list(no salts, metals)'!P2629,"&lt;=1"),IF(COUNTIF('Master list(no salts, metals)'!$K2629:$Y2629, "#N/A")=14,TRUE,FALSE))</f>
        <v>0</v>
      </c>
      <c r="Q2639" t="b">
        <f>AND(COUNTIF('Master list(no salts, metals)'!Q2629,"&lt;=1"),IF(COUNTIF('Master list(no salts, metals)'!$K2629:$Y2629, "#N/A")=14,TRUE,FALSE))</f>
        <v>0</v>
      </c>
      <c r="R2639" t="b">
        <f>AND(COUNTIF('Master list(no salts, metals)'!R2629,"&lt;=1"),IF(COUNTIF('Master list(no salts, metals)'!$K2629:$Y2629, "#N/A")=14,TRUE,FALSE))</f>
        <v>0</v>
      </c>
      <c r="S2639" t="b">
        <f>AND(COUNTIF('Master list(no salts, metals)'!S2629,"&lt;=1"),IF(COUNTIF('Master list(no salts, metals)'!$K2629:$Y2629, "#N/A")=14,TRUE,FALSE))</f>
        <v>0</v>
      </c>
      <c r="T2639" t="b">
        <f>AND(COUNTIF('Master list(no salts, metals)'!T2629,"&lt;=1"),IF(COUNTIF('Master list(no salts, metals)'!$K2629:$Y2629, "#N/A")=14,TRUE,FALSE))</f>
        <v>0</v>
      </c>
      <c r="U2639" t="b">
        <f>AND(COUNTIF('Master list(no salts, metals)'!U2629,"&lt;=1"),IF(COUNTIF('Master list(no salts, metals)'!$K2629:$Y2629, "#N/A")=14,TRUE,FALSE))</f>
        <v>0</v>
      </c>
      <c r="V2639" t="b">
        <f>AND(COUNTIF('Master list(no salts, metals)'!V2629,"&lt;=1"),IF(COUNTIF('Master list(no salts, metals)'!$K2629:$Y2629, "#N/A")=14,TRUE,FALSE))</f>
        <v>0</v>
      </c>
      <c r="W2639" t="b">
        <f>AND(COUNTIF('Master list(no salts, metals)'!W2629,"&lt;=1"),IF(COUNTIF('Master list(no salts, metals)'!$K2629:$Y2629, "#N/A")=14,TRUE,FALSE))</f>
        <v>1</v>
      </c>
      <c r="X2639" t="b">
        <f>AND(COUNTIF('Master list(no salts, metals)'!X2629,"&lt;=1"),IF(COUNTIF('Master list(no salts, metals)'!$K2629:$Y2629, "#N/A")=14,TRUE,FALSE))</f>
        <v>0</v>
      </c>
      <c r="Y2639" t="b">
        <f>AND(COUNTIF('Master list(no salts, metals)'!Y2629,"&lt;=1"),IF(COUNTIF('Master list(no salts, metals)'!$K2629:$Y2629, "#N/A")=14,TRUE,FALSE))</f>
        <v>0</v>
      </c>
    </row>
    <row r="2640" spans="11:25" x14ac:dyDescent="0.25">
      <c r="K2640" t="b">
        <f>AND(COUNTIF('Master list(no salts, metals)'!K2630,"&lt;=1"),IF(COUNTIF('Master list(no salts, metals)'!$K2630:$Y2630, "#N/A")=14,TRUE,FALSE))</f>
        <v>0</v>
      </c>
      <c r="L2640" t="b">
        <f>AND(COUNTIF('Master list(no salts, metals)'!L2630,"&lt;=1"),IF(COUNTIF('Master list(no salts, metals)'!$K2630:$Y2630, "#N/A")=14,TRUE,FALSE))</f>
        <v>0</v>
      </c>
      <c r="M2640" t="b">
        <f>AND(COUNTIF('Master list(no salts, metals)'!M2630,"&lt;=1"),IF(COUNTIF('Master list(no salts, metals)'!$K2630:$Y2630, "#N/A")=14,TRUE,FALSE))</f>
        <v>0</v>
      </c>
      <c r="N2640" t="b">
        <f>AND(COUNTIF('Master list(no salts, metals)'!N2630,"&lt;=1"),IF(COUNTIF('Master list(no salts, metals)'!$K2630:$Y2630, "#N/A")=14,TRUE,FALSE))</f>
        <v>0</v>
      </c>
      <c r="O2640" t="b">
        <f>AND(COUNTIF('Master list(no salts, metals)'!O2630,"&lt;=1"),IF(COUNTIF('Master list(no salts, metals)'!$K2630:$Y2630, "#N/A")=14,TRUE,FALSE))</f>
        <v>0</v>
      </c>
      <c r="P2640" t="b">
        <f>AND(COUNTIF('Master list(no salts, metals)'!P2630,"&lt;=1"),IF(COUNTIF('Master list(no salts, metals)'!$K2630:$Y2630, "#N/A")=14,TRUE,FALSE))</f>
        <v>0</v>
      </c>
      <c r="Q2640" t="b">
        <f>AND(COUNTIF('Master list(no salts, metals)'!Q2630,"&lt;=1"),IF(COUNTIF('Master list(no salts, metals)'!$K2630:$Y2630, "#N/A")=14,TRUE,FALSE))</f>
        <v>0</v>
      </c>
      <c r="R2640" t="b">
        <f>AND(COUNTIF('Master list(no salts, metals)'!R2630,"&lt;=1"),IF(COUNTIF('Master list(no salts, metals)'!$K2630:$Y2630, "#N/A")=14,TRUE,FALSE))</f>
        <v>0</v>
      </c>
      <c r="S2640" t="b">
        <f>AND(COUNTIF('Master list(no salts, metals)'!S2630,"&lt;=1"),IF(COUNTIF('Master list(no salts, metals)'!$K2630:$Y2630, "#N/A")=14,TRUE,FALSE))</f>
        <v>0</v>
      </c>
      <c r="T2640" t="b">
        <f>AND(COUNTIF('Master list(no salts, metals)'!T2630,"&lt;=1"),IF(COUNTIF('Master list(no salts, metals)'!$K2630:$Y2630, "#N/A")=14,TRUE,FALSE))</f>
        <v>0</v>
      </c>
      <c r="U2640" t="b">
        <f>AND(COUNTIF('Master list(no salts, metals)'!U2630,"&lt;=1"),IF(COUNTIF('Master list(no salts, metals)'!$K2630:$Y2630, "#N/A")=14,TRUE,FALSE))</f>
        <v>0</v>
      </c>
      <c r="V2640" t="b">
        <f>AND(COUNTIF('Master list(no salts, metals)'!V2630,"&lt;=1"),IF(COUNTIF('Master list(no salts, metals)'!$K2630:$Y2630, "#N/A")=14,TRUE,FALSE))</f>
        <v>0</v>
      </c>
      <c r="W2640" t="b">
        <f>AND(COUNTIF('Master list(no salts, metals)'!W2630,"&lt;=1"),IF(COUNTIF('Master list(no salts, metals)'!$K2630:$Y2630, "#N/A")=14,TRUE,FALSE))</f>
        <v>1</v>
      </c>
      <c r="X2640" t="b">
        <f>AND(COUNTIF('Master list(no salts, metals)'!X2630,"&lt;=1"),IF(COUNTIF('Master list(no salts, metals)'!$K2630:$Y2630, "#N/A")=14,TRUE,FALSE))</f>
        <v>0</v>
      </c>
      <c r="Y2640" t="b">
        <f>AND(COUNTIF('Master list(no salts, metals)'!Y2630,"&lt;=1"),IF(COUNTIF('Master list(no salts, metals)'!$K2630:$Y2630, "#N/A")=14,TRUE,FALSE))</f>
        <v>0</v>
      </c>
    </row>
    <row r="2641" spans="11:25" x14ac:dyDescent="0.25">
      <c r="K2641" t="b">
        <f>AND(COUNTIF('Master list(no salts, metals)'!K2631,"&lt;=1"),IF(COUNTIF('Master list(no salts, metals)'!$K2631:$Y2631, "#N/A")=14,TRUE,FALSE))</f>
        <v>0</v>
      </c>
      <c r="L2641" t="b">
        <f>AND(COUNTIF('Master list(no salts, metals)'!L2631,"&lt;=1"),IF(COUNTIF('Master list(no salts, metals)'!$K2631:$Y2631, "#N/A")=14,TRUE,FALSE))</f>
        <v>0</v>
      </c>
      <c r="M2641" t="b">
        <f>AND(COUNTIF('Master list(no salts, metals)'!M2631,"&lt;=1"),IF(COUNTIF('Master list(no salts, metals)'!$K2631:$Y2631, "#N/A")=14,TRUE,FALSE))</f>
        <v>0</v>
      </c>
      <c r="N2641" t="b">
        <f>AND(COUNTIF('Master list(no salts, metals)'!N2631,"&lt;=1"),IF(COUNTIF('Master list(no salts, metals)'!$K2631:$Y2631, "#N/A")=14,TRUE,FALSE))</f>
        <v>0</v>
      </c>
      <c r="O2641" t="b">
        <f>AND(COUNTIF('Master list(no salts, metals)'!O2631,"&lt;=1"),IF(COUNTIF('Master list(no salts, metals)'!$K2631:$Y2631, "#N/A")=14,TRUE,FALSE))</f>
        <v>0</v>
      </c>
      <c r="P2641" t="b">
        <f>AND(COUNTIF('Master list(no salts, metals)'!P2631,"&lt;=1"),IF(COUNTIF('Master list(no salts, metals)'!$K2631:$Y2631, "#N/A")=14,TRUE,FALSE))</f>
        <v>0</v>
      </c>
      <c r="Q2641" t="b">
        <f>AND(COUNTIF('Master list(no salts, metals)'!Q2631,"&lt;=1"),IF(COUNTIF('Master list(no salts, metals)'!$K2631:$Y2631, "#N/A")=14,TRUE,FALSE))</f>
        <v>0</v>
      </c>
      <c r="R2641" t="b">
        <f>AND(COUNTIF('Master list(no salts, metals)'!R2631,"&lt;=1"),IF(COUNTIF('Master list(no salts, metals)'!$K2631:$Y2631, "#N/A")=14,TRUE,FALSE))</f>
        <v>0</v>
      </c>
      <c r="S2641" t="b">
        <f>AND(COUNTIF('Master list(no salts, metals)'!S2631,"&lt;=1"),IF(COUNTIF('Master list(no salts, metals)'!$K2631:$Y2631, "#N/A")=14,TRUE,FALSE))</f>
        <v>0</v>
      </c>
      <c r="T2641" t="b">
        <f>AND(COUNTIF('Master list(no salts, metals)'!T2631,"&lt;=1"),IF(COUNTIF('Master list(no salts, metals)'!$K2631:$Y2631, "#N/A")=14,TRUE,FALSE))</f>
        <v>0</v>
      </c>
      <c r="U2641" t="b">
        <f>AND(COUNTIF('Master list(no salts, metals)'!U2631,"&lt;=1"),IF(COUNTIF('Master list(no salts, metals)'!$K2631:$Y2631, "#N/A")=14,TRUE,FALSE))</f>
        <v>0</v>
      </c>
      <c r="V2641" t="b">
        <f>AND(COUNTIF('Master list(no salts, metals)'!V2631,"&lt;=1"),IF(COUNTIF('Master list(no salts, metals)'!$K2631:$Y2631, "#N/A")=14,TRUE,FALSE))</f>
        <v>0</v>
      </c>
      <c r="W2641" t="b">
        <f>AND(COUNTIF('Master list(no salts, metals)'!W2631,"&lt;=1"),IF(COUNTIF('Master list(no salts, metals)'!$K2631:$Y2631, "#N/A")=14,TRUE,FALSE))</f>
        <v>1</v>
      </c>
      <c r="X2641" t="b">
        <f>AND(COUNTIF('Master list(no salts, metals)'!X2631,"&lt;=1"),IF(COUNTIF('Master list(no salts, metals)'!$K2631:$Y2631, "#N/A")=14,TRUE,FALSE))</f>
        <v>0</v>
      </c>
      <c r="Y2641" t="b">
        <f>AND(COUNTIF('Master list(no salts, metals)'!Y2631,"&lt;=1"),IF(COUNTIF('Master list(no salts, metals)'!$K2631:$Y2631, "#N/A")=14,TRUE,FALSE))</f>
        <v>0</v>
      </c>
    </row>
    <row r="2642" spans="11:25" x14ac:dyDescent="0.25">
      <c r="K2642" t="b">
        <f>AND(COUNTIF('Master list(no salts, metals)'!K2632,"&lt;=1"),IF(COUNTIF('Master list(no salts, metals)'!$K2632:$Y2632, "#N/A")=14,TRUE,FALSE))</f>
        <v>0</v>
      </c>
      <c r="L2642" t="b">
        <f>AND(COUNTIF('Master list(no salts, metals)'!L2632,"&lt;=1"),IF(COUNTIF('Master list(no salts, metals)'!$K2632:$Y2632, "#N/A")=14,TRUE,FALSE))</f>
        <v>0</v>
      </c>
      <c r="M2642" t="b">
        <f>AND(COUNTIF('Master list(no salts, metals)'!M2632,"&lt;=1"),IF(COUNTIF('Master list(no salts, metals)'!$K2632:$Y2632, "#N/A")=14,TRUE,FALSE))</f>
        <v>0</v>
      </c>
      <c r="N2642" t="b">
        <f>AND(COUNTIF('Master list(no salts, metals)'!N2632,"&lt;=1"),IF(COUNTIF('Master list(no salts, metals)'!$K2632:$Y2632, "#N/A")=14,TRUE,FALSE))</f>
        <v>0</v>
      </c>
      <c r="O2642" t="b">
        <f>AND(COUNTIF('Master list(no salts, metals)'!O2632,"&lt;=1"),IF(COUNTIF('Master list(no salts, metals)'!$K2632:$Y2632, "#N/A")=14,TRUE,FALSE))</f>
        <v>0</v>
      </c>
      <c r="P2642" t="b">
        <f>AND(COUNTIF('Master list(no salts, metals)'!P2632,"&lt;=1"),IF(COUNTIF('Master list(no salts, metals)'!$K2632:$Y2632, "#N/A")=14,TRUE,FALSE))</f>
        <v>0</v>
      </c>
      <c r="Q2642" t="b">
        <f>AND(COUNTIF('Master list(no salts, metals)'!Q2632,"&lt;=1"),IF(COUNTIF('Master list(no salts, metals)'!$K2632:$Y2632, "#N/A")=14,TRUE,FALSE))</f>
        <v>0</v>
      </c>
      <c r="R2642" t="b">
        <f>AND(COUNTIF('Master list(no salts, metals)'!R2632,"&lt;=1"),IF(COUNTIF('Master list(no salts, metals)'!$K2632:$Y2632, "#N/A")=14,TRUE,FALSE))</f>
        <v>0</v>
      </c>
      <c r="S2642" t="b">
        <f>AND(COUNTIF('Master list(no salts, metals)'!S2632,"&lt;=1"),IF(COUNTIF('Master list(no salts, metals)'!$K2632:$Y2632, "#N/A")=14,TRUE,FALSE))</f>
        <v>0</v>
      </c>
      <c r="T2642" t="b">
        <f>AND(COUNTIF('Master list(no salts, metals)'!T2632,"&lt;=1"),IF(COUNTIF('Master list(no salts, metals)'!$K2632:$Y2632, "#N/A")=14,TRUE,FALSE))</f>
        <v>0</v>
      </c>
      <c r="U2642" t="b">
        <f>AND(COUNTIF('Master list(no salts, metals)'!U2632,"&lt;=1"),IF(COUNTIF('Master list(no salts, metals)'!$K2632:$Y2632, "#N/A")=14,TRUE,FALSE))</f>
        <v>0</v>
      </c>
      <c r="V2642" t="b">
        <f>AND(COUNTIF('Master list(no salts, metals)'!V2632,"&lt;=1"),IF(COUNTIF('Master list(no salts, metals)'!$K2632:$Y2632, "#N/A")=14,TRUE,FALSE))</f>
        <v>0</v>
      </c>
      <c r="W2642" t="b">
        <f>AND(COUNTIF('Master list(no salts, metals)'!W2632,"&lt;=1"),IF(COUNTIF('Master list(no salts, metals)'!$K2632:$Y2632, "#N/A")=14,TRUE,FALSE))</f>
        <v>0</v>
      </c>
      <c r="X2642" t="b">
        <f>AND(COUNTIF('Master list(no salts, metals)'!X2632,"&lt;=1"),IF(COUNTIF('Master list(no salts, metals)'!$K2632:$Y2632, "#N/A")=14,TRUE,FALSE))</f>
        <v>0</v>
      </c>
      <c r="Y2642" t="b">
        <f>AND(COUNTIF('Master list(no salts, metals)'!Y2632,"&lt;=1"),IF(COUNTIF('Master list(no salts, metals)'!$K2632:$Y2632, "#N/A")=14,TRUE,FALSE))</f>
        <v>0</v>
      </c>
    </row>
    <row r="2643" spans="11:25" x14ac:dyDescent="0.25">
      <c r="K2643" t="b">
        <f>AND(COUNTIF('Master list(no salts, metals)'!K2633,"&lt;=1"),IF(COUNTIF('Master list(no salts, metals)'!$K2633:$Y2633, "#N/A")=14,TRUE,FALSE))</f>
        <v>0</v>
      </c>
      <c r="L2643" t="b">
        <f>AND(COUNTIF('Master list(no salts, metals)'!L2633,"&lt;=1"),IF(COUNTIF('Master list(no salts, metals)'!$K2633:$Y2633, "#N/A")=14,TRUE,FALSE))</f>
        <v>0</v>
      </c>
      <c r="M2643" t="b">
        <f>AND(COUNTIF('Master list(no salts, metals)'!M2633,"&lt;=1"),IF(COUNTIF('Master list(no salts, metals)'!$K2633:$Y2633, "#N/A")=14,TRUE,FALSE))</f>
        <v>0</v>
      </c>
      <c r="N2643" t="b">
        <f>AND(COUNTIF('Master list(no salts, metals)'!N2633,"&lt;=1"),IF(COUNTIF('Master list(no salts, metals)'!$K2633:$Y2633, "#N/A")=14,TRUE,FALSE))</f>
        <v>0</v>
      </c>
      <c r="O2643" t="b">
        <f>AND(COUNTIF('Master list(no salts, metals)'!O2633,"&lt;=1"),IF(COUNTIF('Master list(no salts, metals)'!$K2633:$Y2633, "#N/A")=14,TRUE,FALSE))</f>
        <v>0</v>
      </c>
      <c r="P2643" t="b">
        <f>AND(COUNTIF('Master list(no salts, metals)'!P2633,"&lt;=1"),IF(COUNTIF('Master list(no salts, metals)'!$K2633:$Y2633, "#N/A")=14,TRUE,FALSE))</f>
        <v>0</v>
      </c>
      <c r="Q2643" t="b">
        <f>AND(COUNTIF('Master list(no salts, metals)'!Q2633,"&lt;=1"),IF(COUNTIF('Master list(no salts, metals)'!$K2633:$Y2633, "#N/A")=14,TRUE,FALSE))</f>
        <v>0</v>
      </c>
      <c r="R2643" t="b">
        <f>AND(COUNTIF('Master list(no salts, metals)'!R2633,"&lt;=1"),IF(COUNTIF('Master list(no salts, metals)'!$K2633:$Y2633, "#N/A")=14,TRUE,FALSE))</f>
        <v>0</v>
      </c>
      <c r="S2643" t="b">
        <f>AND(COUNTIF('Master list(no salts, metals)'!S2633,"&lt;=1"),IF(COUNTIF('Master list(no salts, metals)'!$K2633:$Y2633, "#N/A")=14,TRUE,FALSE))</f>
        <v>0</v>
      </c>
      <c r="T2643" t="b">
        <f>AND(COUNTIF('Master list(no salts, metals)'!T2633,"&lt;=1"),IF(COUNTIF('Master list(no salts, metals)'!$K2633:$Y2633, "#N/A")=14,TRUE,FALSE))</f>
        <v>0</v>
      </c>
      <c r="U2643" t="b">
        <f>AND(COUNTIF('Master list(no salts, metals)'!U2633,"&lt;=1"),IF(COUNTIF('Master list(no salts, metals)'!$K2633:$Y2633, "#N/A")=14,TRUE,FALSE))</f>
        <v>0</v>
      </c>
      <c r="V2643" t="b">
        <f>AND(COUNTIF('Master list(no salts, metals)'!V2633,"&lt;=1"),IF(COUNTIF('Master list(no salts, metals)'!$K2633:$Y2633, "#N/A")=14,TRUE,FALSE))</f>
        <v>0</v>
      </c>
      <c r="W2643" t="b">
        <f>AND(COUNTIF('Master list(no salts, metals)'!W2633,"&lt;=1"),IF(COUNTIF('Master list(no salts, metals)'!$K2633:$Y2633, "#N/A")=14,TRUE,FALSE))</f>
        <v>1</v>
      </c>
      <c r="X2643" t="b">
        <f>AND(COUNTIF('Master list(no salts, metals)'!X2633,"&lt;=1"),IF(COUNTIF('Master list(no salts, metals)'!$K2633:$Y2633, "#N/A")=14,TRUE,FALSE))</f>
        <v>0</v>
      </c>
      <c r="Y2643" t="b">
        <f>AND(COUNTIF('Master list(no salts, metals)'!Y2633,"&lt;=1"),IF(COUNTIF('Master list(no salts, metals)'!$K2633:$Y2633, "#N/A")=14,TRUE,FALSE))</f>
        <v>0</v>
      </c>
    </row>
    <row r="2644" spans="11:25" x14ac:dyDescent="0.25">
      <c r="K2644" t="b">
        <f>AND(COUNTIF('Master list(no salts, metals)'!K2634,"&lt;=1"),IF(COUNTIF('Master list(no salts, metals)'!$K2634:$Y2634, "#N/A")=14,TRUE,FALSE))</f>
        <v>0</v>
      </c>
      <c r="L2644" t="b">
        <f>AND(COUNTIF('Master list(no salts, metals)'!L2634,"&lt;=1"),IF(COUNTIF('Master list(no salts, metals)'!$K2634:$Y2634, "#N/A")=14,TRUE,FALSE))</f>
        <v>0</v>
      </c>
      <c r="M2644" t="b">
        <f>AND(COUNTIF('Master list(no salts, metals)'!M2634,"&lt;=1"),IF(COUNTIF('Master list(no salts, metals)'!$K2634:$Y2634, "#N/A")=14,TRUE,FALSE))</f>
        <v>0</v>
      </c>
      <c r="N2644" t="b">
        <f>AND(COUNTIF('Master list(no salts, metals)'!N2634,"&lt;=1"),IF(COUNTIF('Master list(no salts, metals)'!$K2634:$Y2634, "#N/A")=14,TRUE,FALSE))</f>
        <v>0</v>
      </c>
      <c r="O2644" t="b">
        <f>AND(COUNTIF('Master list(no salts, metals)'!O2634,"&lt;=1"),IF(COUNTIF('Master list(no salts, metals)'!$K2634:$Y2634, "#N/A")=14,TRUE,FALSE))</f>
        <v>0</v>
      </c>
      <c r="P2644" t="b">
        <f>AND(COUNTIF('Master list(no salts, metals)'!P2634,"&lt;=1"),IF(COUNTIF('Master list(no salts, metals)'!$K2634:$Y2634, "#N/A")=14,TRUE,FALSE))</f>
        <v>0</v>
      </c>
      <c r="Q2644" t="b">
        <f>AND(COUNTIF('Master list(no salts, metals)'!Q2634,"&lt;=1"),IF(COUNTIF('Master list(no salts, metals)'!$K2634:$Y2634, "#N/A")=14,TRUE,FALSE))</f>
        <v>0</v>
      </c>
      <c r="R2644" t="b">
        <f>AND(COUNTIF('Master list(no salts, metals)'!R2634,"&lt;=1"),IF(COUNTIF('Master list(no salts, metals)'!$K2634:$Y2634, "#N/A")=14,TRUE,FALSE))</f>
        <v>0</v>
      </c>
      <c r="S2644" t="b">
        <f>AND(COUNTIF('Master list(no salts, metals)'!S2634,"&lt;=1"),IF(COUNTIF('Master list(no salts, metals)'!$K2634:$Y2634, "#N/A")=14,TRUE,FALSE))</f>
        <v>0</v>
      </c>
      <c r="T2644" t="b">
        <f>AND(COUNTIF('Master list(no salts, metals)'!T2634,"&lt;=1"),IF(COUNTIF('Master list(no salts, metals)'!$K2634:$Y2634, "#N/A")=14,TRUE,FALSE))</f>
        <v>0</v>
      </c>
      <c r="U2644" t="b">
        <f>AND(COUNTIF('Master list(no salts, metals)'!U2634,"&lt;=1"),IF(COUNTIF('Master list(no salts, metals)'!$K2634:$Y2634, "#N/A")=14,TRUE,FALSE))</f>
        <v>0</v>
      </c>
      <c r="V2644" t="b">
        <f>AND(COUNTIF('Master list(no salts, metals)'!V2634,"&lt;=1"),IF(COUNTIF('Master list(no salts, metals)'!$K2634:$Y2634, "#N/A")=14,TRUE,FALSE))</f>
        <v>0</v>
      </c>
      <c r="W2644" t="b">
        <f>AND(COUNTIF('Master list(no salts, metals)'!W2634,"&lt;=1"),IF(COUNTIF('Master list(no salts, metals)'!$K2634:$Y2634, "#N/A")=14,TRUE,FALSE))</f>
        <v>1</v>
      </c>
      <c r="X2644" t="b">
        <f>AND(COUNTIF('Master list(no salts, metals)'!X2634,"&lt;=1"),IF(COUNTIF('Master list(no salts, metals)'!$K2634:$Y2634, "#N/A")=14,TRUE,FALSE))</f>
        <v>0</v>
      </c>
      <c r="Y2644" t="b">
        <f>AND(COUNTIF('Master list(no salts, metals)'!Y2634,"&lt;=1"),IF(COUNTIF('Master list(no salts, metals)'!$K2634:$Y2634, "#N/A")=14,TRUE,FALSE))</f>
        <v>0</v>
      </c>
    </row>
    <row r="2645" spans="11:25" x14ac:dyDescent="0.25">
      <c r="K2645" t="b">
        <f>AND(COUNTIF('Master list(no salts, metals)'!K2635,"&lt;=1"),IF(COUNTIF('Master list(no salts, metals)'!$K2635:$Y2635, "#N/A")=14,TRUE,FALSE))</f>
        <v>0</v>
      </c>
      <c r="L2645" t="b">
        <f>AND(COUNTIF('Master list(no salts, metals)'!L2635,"&lt;=1"),IF(COUNTIF('Master list(no salts, metals)'!$K2635:$Y2635, "#N/A")=14,TRUE,FALSE))</f>
        <v>0</v>
      </c>
      <c r="M2645" t="b">
        <f>AND(COUNTIF('Master list(no salts, metals)'!M2635,"&lt;=1"),IF(COUNTIF('Master list(no salts, metals)'!$K2635:$Y2635, "#N/A")=14,TRUE,FALSE))</f>
        <v>0</v>
      </c>
      <c r="N2645" t="b">
        <f>AND(COUNTIF('Master list(no salts, metals)'!N2635,"&lt;=1"),IF(COUNTIF('Master list(no salts, metals)'!$K2635:$Y2635, "#N/A")=14,TRUE,FALSE))</f>
        <v>0</v>
      </c>
      <c r="O2645" t="b">
        <f>AND(COUNTIF('Master list(no salts, metals)'!O2635,"&lt;=1"),IF(COUNTIF('Master list(no salts, metals)'!$K2635:$Y2635, "#N/A")=14,TRUE,FALSE))</f>
        <v>0</v>
      </c>
      <c r="P2645" t="b">
        <f>AND(COUNTIF('Master list(no salts, metals)'!P2635,"&lt;=1"),IF(COUNTIF('Master list(no salts, metals)'!$K2635:$Y2635, "#N/A")=14,TRUE,FALSE))</f>
        <v>0</v>
      </c>
      <c r="Q2645" t="b">
        <f>AND(COUNTIF('Master list(no salts, metals)'!Q2635,"&lt;=1"),IF(COUNTIF('Master list(no salts, metals)'!$K2635:$Y2635, "#N/A")=14,TRUE,FALSE))</f>
        <v>0</v>
      </c>
      <c r="R2645" t="b">
        <f>AND(COUNTIF('Master list(no salts, metals)'!R2635,"&lt;=1"),IF(COUNTIF('Master list(no salts, metals)'!$K2635:$Y2635, "#N/A")=14,TRUE,FALSE))</f>
        <v>0</v>
      </c>
      <c r="S2645" t="b">
        <f>AND(COUNTIF('Master list(no salts, metals)'!S2635,"&lt;=1"),IF(COUNTIF('Master list(no salts, metals)'!$K2635:$Y2635, "#N/A")=14,TRUE,FALSE))</f>
        <v>0</v>
      </c>
      <c r="T2645" t="b">
        <f>AND(COUNTIF('Master list(no salts, metals)'!T2635,"&lt;=1"),IF(COUNTIF('Master list(no salts, metals)'!$K2635:$Y2635, "#N/A")=14,TRUE,FALSE))</f>
        <v>0</v>
      </c>
      <c r="U2645" t="b">
        <f>AND(COUNTIF('Master list(no salts, metals)'!U2635,"&lt;=1"),IF(COUNTIF('Master list(no salts, metals)'!$K2635:$Y2635, "#N/A")=14,TRUE,FALSE))</f>
        <v>0</v>
      </c>
      <c r="V2645" t="b">
        <f>AND(COUNTIF('Master list(no salts, metals)'!V2635,"&lt;=1"),IF(COUNTIF('Master list(no salts, metals)'!$K2635:$Y2635, "#N/A")=14,TRUE,FALSE))</f>
        <v>0</v>
      </c>
      <c r="W2645" t="b">
        <f>AND(COUNTIF('Master list(no salts, metals)'!W2635,"&lt;=1"),IF(COUNTIF('Master list(no salts, metals)'!$K2635:$Y2635, "#N/A")=14,TRUE,FALSE))</f>
        <v>1</v>
      </c>
      <c r="X2645" t="b">
        <f>AND(COUNTIF('Master list(no salts, metals)'!X2635,"&lt;=1"),IF(COUNTIF('Master list(no salts, metals)'!$K2635:$Y2635, "#N/A")=14,TRUE,FALSE))</f>
        <v>0</v>
      </c>
      <c r="Y2645" t="b">
        <f>AND(COUNTIF('Master list(no salts, metals)'!Y2635,"&lt;=1"),IF(COUNTIF('Master list(no salts, metals)'!$K2635:$Y2635, "#N/A")=14,TRUE,FALSE))</f>
        <v>0</v>
      </c>
    </row>
    <row r="2646" spans="11:25" x14ac:dyDescent="0.25">
      <c r="K2646" t="b">
        <f>AND(COUNTIF('Master list(no salts, metals)'!K2636,"&lt;=1"),IF(COUNTIF('Master list(no salts, metals)'!$K2636:$Y2636, "#N/A")=14,TRUE,FALSE))</f>
        <v>0</v>
      </c>
      <c r="L2646" t="b">
        <f>AND(COUNTIF('Master list(no salts, metals)'!L2636,"&lt;=1"),IF(COUNTIF('Master list(no salts, metals)'!$K2636:$Y2636, "#N/A")=14,TRUE,FALSE))</f>
        <v>0</v>
      </c>
      <c r="M2646" t="b">
        <f>AND(COUNTIF('Master list(no salts, metals)'!M2636,"&lt;=1"),IF(COUNTIF('Master list(no salts, metals)'!$K2636:$Y2636, "#N/A")=14,TRUE,FALSE))</f>
        <v>0</v>
      </c>
      <c r="N2646" t="b">
        <f>AND(COUNTIF('Master list(no salts, metals)'!N2636,"&lt;=1"),IF(COUNTIF('Master list(no salts, metals)'!$K2636:$Y2636, "#N/A")=14,TRUE,FALSE))</f>
        <v>0</v>
      </c>
      <c r="O2646" t="b">
        <f>AND(COUNTIF('Master list(no salts, metals)'!O2636,"&lt;=1"),IF(COUNTIF('Master list(no salts, metals)'!$K2636:$Y2636, "#N/A")=14,TRUE,FALSE))</f>
        <v>0</v>
      </c>
      <c r="P2646" t="b">
        <f>AND(COUNTIF('Master list(no salts, metals)'!P2636,"&lt;=1"),IF(COUNTIF('Master list(no salts, metals)'!$K2636:$Y2636, "#N/A")=14,TRUE,FALSE))</f>
        <v>0</v>
      </c>
      <c r="Q2646" t="b">
        <f>AND(COUNTIF('Master list(no salts, metals)'!Q2636,"&lt;=1"),IF(COUNTIF('Master list(no salts, metals)'!$K2636:$Y2636, "#N/A")=14,TRUE,FALSE))</f>
        <v>0</v>
      </c>
      <c r="R2646" t="b">
        <f>AND(COUNTIF('Master list(no salts, metals)'!R2636,"&lt;=1"),IF(COUNTIF('Master list(no salts, metals)'!$K2636:$Y2636, "#N/A")=14,TRUE,FALSE))</f>
        <v>0</v>
      </c>
      <c r="S2646" t="b">
        <f>AND(COUNTIF('Master list(no salts, metals)'!S2636,"&lt;=1"),IF(COUNTIF('Master list(no salts, metals)'!$K2636:$Y2636, "#N/A")=14,TRUE,FALSE))</f>
        <v>0</v>
      </c>
      <c r="T2646" t="b">
        <f>AND(COUNTIF('Master list(no salts, metals)'!T2636,"&lt;=1"),IF(COUNTIF('Master list(no salts, metals)'!$K2636:$Y2636, "#N/A")=14,TRUE,FALSE))</f>
        <v>1</v>
      </c>
      <c r="U2646" t="b">
        <f>AND(COUNTIF('Master list(no salts, metals)'!U2636,"&lt;=1"),IF(COUNTIF('Master list(no salts, metals)'!$K2636:$Y2636, "#N/A")=14,TRUE,FALSE))</f>
        <v>0</v>
      </c>
      <c r="V2646" t="b">
        <f>AND(COUNTIF('Master list(no salts, metals)'!V2636,"&lt;=1"),IF(COUNTIF('Master list(no salts, metals)'!$K2636:$Y2636, "#N/A")=14,TRUE,FALSE))</f>
        <v>0</v>
      </c>
      <c r="W2646" t="b">
        <f>AND(COUNTIF('Master list(no salts, metals)'!W2636,"&lt;=1"),IF(COUNTIF('Master list(no salts, metals)'!$K2636:$Y2636, "#N/A")=14,TRUE,FALSE))</f>
        <v>0</v>
      </c>
      <c r="X2646" t="b">
        <f>AND(COUNTIF('Master list(no salts, metals)'!X2636,"&lt;=1"),IF(COUNTIF('Master list(no salts, metals)'!$K2636:$Y2636, "#N/A")=14,TRUE,FALSE))</f>
        <v>0</v>
      </c>
      <c r="Y2646" t="b">
        <f>AND(COUNTIF('Master list(no salts, metals)'!Y2636,"&lt;=1"),IF(COUNTIF('Master list(no salts, metals)'!$K2636:$Y2636, "#N/A")=14,TRUE,FALSE))</f>
        <v>0</v>
      </c>
    </row>
    <row r="2647" spans="11:25" x14ac:dyDescent="0.25">
      <c r="K2647" t="b">
        <f>AND(COUNTIF('Master list(no salts, metals)'!K2637,"&lt;=1"),IF(COUNTIF('Master list(no salts, metals)'!$K2637:$Y2637, "#N/A")=14,TRUE,FALSE))</f>
        <v>0</v>
      </c>
      <c r="L2647" t="b">
        <f>AND(COUNTIF('Master list(no salts, metals)'!L2637,"&lt;=1"),IF(COUNTIF('Master list(no salts, metals)'!$K2637:$Y2637, "#N/A")=14,TRUE,FALSE))</f>
        <v>1</v>
      </c>
      <c r="M2647" t="b">
        <f>AND(COUNTIF('Master list(no salts, metals)'!M2637,"&lt;=1"),IF(COUNTIF('Master list(no salts, metals)'!$K2637:$Y2637, "#N/A")=14,TRUE,FALSE))</f>
        <v>0</v>
      </c>
      <c r="N2647" t="b">
        <f>AND(COUNTIF('Master list(no salts, metals)'!N2637,"&lt;=1"),IF(COUNTIF('Master list(no salts, metals)'!$K2637:$Y2637, "#N/A")=14,TRUE,FALSE))</f>
        <v>0</v>
      </c>
      <c r="O2647" t="b">
        <f>AND(COUNTIF('Master list(no salts, metals)'!O2637,"&lt;=1"),IF(COUNTIF('Master list(no salts, metals)'!$K2637:$Y2637, "#N/A")=14,TRUE,FALSE))</f>
        <v>0</v>
      </c>
      <c r="P2647" t="b">
        <f>AND(COUNTIF('Master list(no salts, metals)'!P2637,"&lt;=1"),IF(COUNTIF('Master list(no salts, metals)'!$K2637:$Y2637, "#N/A")=14,TRUE,FALSE))</f>
        <v>0</v>
      </c>
      <c r="Q2647" t="b">
        <f>AND(COUNTIF('Master list(no salts, metals)'!Q2637,"&lt;=1"),IF(COUNTIF('Master list(no salts, metals)'!$K2637:$Y2637, "#N/A")=14,TRUE,FALSE))</f>
        <v>0</v>
      </c>
      <c r="R2647" t="b">
        <f>AND(COUNTIF('Master list(no salts, metals)'!R2637,"&lt;=1"),IF(COUNTIF('Master list(no salts, metals)'!$K2637:$Y2637, "#N/A")=14,TRUE,FALSE))</f>
        <v>0</v>
      </c>
      <c r="S2647" t="b">
        <f>AND(COUNTIF('Master list(no salts, metals)'!S2637,"&lt;=1"),IF(COUNTIF('Master list(no salts, metals)'!$K2637:$Y2637, "#N/A")=14,TRUE,FALSE))</f>
        <v>0</v>
      </c>
      <c r="T2647" t="b">
        <f>AND(COUNTIF('Master list(no salts, metals)'!T2637,"&lt;=1"),IF(COUNTIF('Master list(no salts, metals)'!$K2637:$Y2637, "#N/A")=14,TRUE,FALSE))</f>
        <v>0</v>
      </c>
      <c r="U2647" t="b">
        <f>AND(COUNTIF('Master list(no salts, metals)'!U2637,"&lt;=1"),IF(COUNTIF('Master list(no salts, metals)'!$K2637:$Y2637, "#N/A")=14,TRUE,FALSE))</f>
        <v>0</v>
      </c>
      <c r="V2647" t="b">
        <f>AND(COUNTIF('Master list(no salts, metals)'!V2637,"&lt;=1"),IF(COUNTIF('Master list(no salts, metals)'!$K2637:$Y2637, "#N/A")=14,TRUE,FALSE))</f>
        <v>0</v>
      </c>
      <c r="W2647" t="b">
        <f>AND(COUNTIF('Master list(no salts, metals)'!W2637,"&lt;=1"),IF(COUNTIF('Master list(no salts, metals)'!$K2637:$Y2637, "#N/A")=14,TRUE,FALSE))</f>
        <v>0</v>
      </c>
      <c r="X2647" t="b">
        <f>AND(COUNTIF('Master list(no salts, metals)'!X2637,"&lt;=1"),IF(COUNTIF('Master list(no salts, metals)'!$K2637:$Y2637, "#N/A")=14,TRUE,FALSE))</f>
        <v>0</v>
      </c>
      <c r="Y2647" t="b">
        <f>AND(COUNTIF('Master list(no salts, metals)'!Y2637,"&lt;=1"),IF(COUNTIF('Master list(no salts, metals)'!$K2637:$Y2637, "#N/A")=14,TRUE,FALSE))</f>
        <v>0</v>
      </c>
    </row>
    <row r="2648" spans="11:25" x14ac:dyDescent="0.25">
      <c r="K2648" t="b">
        <f>AND(COUNTIF('Master list(no salts, metals)'!K2638,"&lt;=1"),IF(COUNTIF('Master list(no salts, metals)'!$K2638:$Y2638, "#N/A")=14,TRUE,FALSE))</f>
        <v>0</v>
      </c>
      <c r="L2648" t="b">
        <f>AND(COUNTIF('Master list(no salts, metals)'!L2638,"&lt;=1"),IF(COUNTIF('Master list(no salts, metals)'!$K2638:$Y2638, "#N/A")=14,TRUE,FALSE))</f>
        <v>0</v>
      </c>
      <c r="M2648" t="b">
        <f>AND(COUNTIF('Master list(no salts, metals)'!M2638,"&lt;=1"),IF(COUNTIF('Master list(no salts, metals)'!$K2638:$Y2638, "#N/A")=14,TRUE,FALSE))</f>
        <v>0</v>
      </c>
      <c r="N2648" t="b">
        <f>AND(COUNTIF('Master list(no salts, metals)'!N2638,"&lt;=1"),IF(COUNTIF('Master list(no salts, metals)'!$K2638:$Y2638, "#N/A")=14,TRUE,FALSE))</f>
        <v>0</v>
      </c>
      <c r="O2648" t="b">
        <f>AND(COUNTIF('Master list(no salts, metals)'!O2638,"&lt;=1"),IF(COUNTIF('Master list(no salts, metals)'!$K2638:$Y2638, "#N/A")=14,TRUE,FALSE))</f>
        <v>0</v>
      </c>
      <c r="P2648" t="b">
        <f>AND(COUNTIF('Master list(no salts, metals)'!P2638,"&lt;=1"),IF(COUNTIF('Master list(no salts, metals)'!$K2638:$Y2638, "#N/A")=14,TRUE,FALSE))</f>
        <v>0</v>
      </c>
      <c r="Q2648" t="b">
        <f>AND(COUNTIF('Master list(no salts, metals)'!Q2638,"&lt;=1"),IF(COUNTIF('Master list(no salts, metals)'!$K2638:$Y2638, "#N/A")=14,TRUE,FALSE))</f>
        <v>0</v>
      </c>
      <c r="R2648" t="b">
        <f>AND(COUNTIF('Master list(no salts, metals)'!R2638,"&lt;=1"),IF(COUNTIF('Master list(no salts, metals)'!$K2638:$Y2638, "#N/A")=14,TRUE,FALSE))</f>
        <v>0</v>
      </c>
      <c r="S2648" t="b">
        <f>AND(COUNTIF('Master list(no salts, metals)'!S2638,"&lt;=1"),IF(COUNTIF('Master list(no salts, metals)'!$K2638:$Y2638, "#N/A")=14,TRUE,FALSE))</f>
        <v>0</v>
      </c>
      <c r="T2648" t="b">
        <f>AND(COUNTIF('Master list(no salts, metals)'!T2638,"&lt;=1"),IF(COUNTIF('Master list(no salts, metals)'!$K2638:$Y2638, "#N/A")=14,TRUE,FALSE))</f>
        <v>0</v>
      </c>
      <c r="U2648" t="b">
        <f>AND(COUNTIF('Master list(no salts, metals)'!U2638,"&lt;=1"),IF(COUNTIF('Master list(no salts, metals)'!$K2638:$Y2638, "#N/A")=14,TRUE,FALSE))</f>
        <v>0</v>
      </c>
      <c r="V2648" t="b">
        <f>AND(COUNTIF('Master list(no salts, metals)'!V2638,"&lt;=1"),IF(COUNTIF('Master list(no salts, metals)'!$K2638:$Y2638, "#N/A")=14,TRUE,FALSE))</f>
        <v>0</v>
      </c>
      <c r="W2648" t="b">
        <f>AND(COUNTIF('Master list(no salts, metals)'!W2638,"&lt;=1"),IF(COUNTIF('Master list(no salts, metals)'!$K2638:$Y2638, "#N/A")=14,TRUE,FALSE))</f>
        <v>0</v>
      </c>
      <c r="X2648" t="b">
        <f>AND(COUNTIF('Master list(no salts, metals)'!X2638,"&lt;=1"),IF(COUNTIF('Master list(no salts, metals)'!$K2638:$Y2638, "#N/A")=14,TRUE,FALSE))</f>
        <v>0</v>
      </c>
      <c r="Y2648" t="b">
        <f>AND(COUNTIF('Master list(no salts, metals)'!Y2638,"&lt;=1"),IF(COUNTIF('Master list(no salts, metals)'!$K2638:$Y2638, "#N/A")=14,TRUE,FALSE))</f>
        <v>0</v>
      </c>
    </row>
    <row r="2649" spans="11:25" x14ac:dyDescent="0.25">
      <c r="K2649" t="b">
        <f>AND(COUNTIF('Master list(no salts, metals)'!K2639,"&lt;=1"),IF(COUNTIF('Master list(no salts, metals)'!$K2639:$Y2639, "#N/A")=14,TRUE,FALSE))</f>
        <v>0</v>
      </c>
      <c r="L2649" t="b">
        <f>AND(COUNTIF('Master list(no salts, metals)'!L2639,"&lt;=1"),IF(COUNTIF('Master list(no salts, metals)'!$K2639:$Y2639, "#N/A")=14,TRUE,FALSE))</f>
        <v>0</v>
      </c>
      <c r="M2649" t="b">
        <f>AND(COUNTIF('Master list(no salts, metals)'!M2639,"&lt;=1"),IF(COUNTIF('Master list(no salts, metals)'!$K2639:$Y2639, "#N/A")=14,TRUE,FALSE))</f>
        <v>0</v>
      </c>
      <c r="N2649" t="b">
        <f>AND(COUNTIF('Master list(no salts, metals)'!N2639,"&lt;=1"),IF(COUNTIF('Master list(no salts, metals)'!$K2639:$Y2639, "#N/A")=14,TRUE,FALSE))</f>
        <v>0</v>
      </c>
      <c r="O2649" t="b">
        <f>AND(COUNTIF('Master list(no salts, metals)'!O2639,"&lt;=1"),IF(COUNTIF('Master list(no salts, metals)'!$K2639:$Y2639, "#N/A")=14,TRUE,FALSE))</f>
        <v>0</v>
      </c>
      <c r="P2649" t="b">
        <f>AND(COUNTIF('Master list(no salts, metals)'!P2639,"&lt;=1"),IF(COUNTIF('Master list(no salts, metals)'!$K2639:$Y2639, "#N/A")=14,TRUE,FALSE))</f>
        <v>0</v>
      </c>
      <c r="Q2649" t="b">
        <f>AND(COUNTIF('Master list(no salts, metals)'!Q2639,"&lt;=1"),IF(COUNTIF('Master list(no salts, metals)'!$K2639:$Y2639, "#N/A")=14,TRUE,FALSE))</f>
        <v>0</v>
      </c>
      <c r="R2649" t="b">
        <f>AND(COUNTIF('Master list(no salts, metals)'!R2639,"&lt;=1"),IF(COUNTIF('Master list(no salts, metals)'!$K2639:$Y2639, "#N/A")=14,TRUE,FALSE))</f>
        <v>0</v>
      </c>
      <c r="S2649" t="b">
        <f>AND(COUNTIF('Master list(no salts, metals)'!S2639,"&lt;=1"),IF(COUNTIF('Master list(no salts, metals)'!$K2639:$Y2639, "#N/A")=14,TRUE,FALSE))</f>
        <v>0</v>
      </c>
      <c r="T2649" t="b">
        <f>AND(COUNTIF('Master list(no salts, metals)'!T2639,"&lt;=1"),IF(COUNTIF('Master list(no salts, metals)'!$K2639:$Y2639, "#N/A")=14,TRUE,FALSE))</f>
        <v>0</v>
      </c>
      <c r="U2649" t="b">
        <f>AND(COUNTIF('Master list(no salts, metals)'!U2639,"&lt;=1"),IF(COUNTIF('Master list(no salts, metals)'!$K2639:$Y2639, "#N/A")=14,TRUE,FALSE))</f>
        <v>0</v>
      </c>
      <c r="V2649" t="b">
        <f>AND(COUNTIF('Master list(no salts, metals)'!V2639,"&lt;=1"),IF(COUNTIF('Master list(no salts, metals)'!$K2639:$Y2639, "#N/A")=14,TRUE,FALSE))</f>
        <v>0</v>
      </c>
      <c r="W2649" t="b">
        <f>AND(COUNTIF('Master list(no salts, metals)'!W2639,"&lt;=1"),IF(COUNTIF('Master list(no salts, metals)'!$K2639:$Y2639, "#N/A")=14,TRUE,FALSE))</f>
        <v>1</v>
      </c>
      <c r="X2649" t="b">
        <f>AND(COUNTIF('Master list(no salts, metals)'!X2639,"&lt;=1"),IF(COUNTIF('Master list(no salts, metals)'!$K2639:$Y2639, "#N/A")=14,TRUE,FALSE))</f>
        <v>0</v>
      </c>
      <c r="Y2649" t="b">
        <f>AND(COUNTIF('Master list(no salts, metals)'!Y2639,"&lt;=1"),IF(COUNTIF('Master list(no salts, metals)'!$K2639:$Y2639, "#N/A")=14,TRUE,FALSE))</f>
        <v>0</v>
      </c>
    </row>
    <row r="2650" spans="11:25" x14ac:dyDescent="0.25">
      <c r="K2650" t="b">
        <f>AND(COUNTIF('Master list(no salts, metals)'!K2640,"&lt;=1"),IF(COUNTIF('Master list(no salts, metals)'!$K2640:$Y2640, "#N/A")=14,TRUE,FALSE))</f>
        <v>0</v>
      </c>
      <c r="L2650" t="b">
        <f>AND(COUNTIF('Master list(no salts, metals)'!L2640,"&lt;=1"),IF(COUNTIF('Master list(no salts, metals)'!$K2640:$Y2640, "#N/A")=14,TRUE,FALSE))</f>
        <v>0</v>
      </c>
      <c r="M2650" t="b">
        <f>AND(COUNTIF('Master list(no salts, metals)'!M2640,"&lt;=1"),IF(COUNTIF('Master list(no salts, metals)'!$K2640:$Y2640, "#N/A")=14,TRUE,FALSE))</f>
        <v>0</v>
      </c>
      <c r="N2650" t="b">
        <f>AND(COUNTIF('Master list(no salts, metals)'!N2640,"&lt;=1"),IF(COUNTIF('Master list(no salts, metals)'!$K2640:$Y2640, "#N/A")=14,TRUE,FALSE))</f>
        <v>0</v>
      </c>
      <c r="O2650" t="b">
        <f>AND(COUNTIF('Master list(no salts, metals)'!O2640,"&lt;=1"),IF(COUNTIF('Master list(no salts, metals)'!$K2640:$Y2640, "#N/A")=14,TRUE,FALSE))</f>
        <v>0</v>
      </c>
      <c r="P2650" t="b">
        <f>AND(COUNTIF('Master list(no salts, metals)'!P2640,"&lt;=1"),IF(COUNTIF('Master list(no salts, metals)'!$K2640:$Y2640, "#N/A")=14,TRUE,FALSE))</f>
        <v>0</v>
      </c>
      <c r="Q2650" t="b">
        <f>AND(COUNTIF('Master list(no salts, metals)'!Q2640,"&lt;=1"),IF(COUNTIF('Master list(no salts, metals)'!$K2640:$Y2640, "#N/A")=14,TRUE,FALSE))</f>
        <v>0</v>
      </c>
      <c r="R2650" t="b">
        <f>AND(COUNTIF('Master list(no salts, metals)'!R2640,"&lt;=1"),IF(COUNTIF('Master list(no salts, metals)'!$K2640:$Y2640, "#N/A")=14,TRUE,FALSE))</f>
        <v>0</v>
      </c>
      <c r="S2650" t="b">
        <f>AND(COUNTIF('Master list(no salts, metals)'!S2640,"&lt;=1"),IF(COUNTIF('Master list(no salts, metals)'!$K2640:$Y2640, "#N/A")=14,TRUE,FALSE))</f>
        <v>0</v>
      </c>
      <c r="T2650" t="b">
        <f>AND(COUNTIF('Master list(no salts, metals)'!T2640,"&lt;=1"),IF(COUNTIF('Master list(no salts, metals)'!$K2640:$Y2640, "#N/A")=14,TRUE,FALSE))</f>
        <v>0</v>
      </c>
      <c r="U2650" t="b">
        <f>AND(COUNTIF('Master list(no salts, metals)'!U2640,"&lt;=1"),IF(COUNTIF('Master list(no salts, metals)'!$K2640:$Y2640, "#N/A")=14,TRUE,FALSE))</f>
        <v>0</v>
      </c>
      <c r="V2650" t="b">
        <f>AND(COUNTIF('Master list(no salts, metals)'!V2640,"&lt;=1"),IF(COUNTIF('Master list(no salts, metals)'!$K2640:$Y2640, "#N/A")=14,TRUE,FALSE))</f>
        <v>0</v>
      </c>
      <c r="W2650" t="b">
        <f>AND(COUNTIF('Master list(no salts, metals)'!W2640,"&lt;=1"),IF(COUNTIF('Master list(no salts, metals)'!$K2640:$Y2640, "#N/A")=14,TRUE,FALSE))</f>
        <v>0</v>
      </c>
      <c r="X2650" t="b">
        <f>AND(COUNTIF('Master list(no salts, metals)'!X2640,"&lt;=1"),IF(COUNTIF('Master list(no salts, metals)'!$K2640:$Y2640, "#N/A")=14,TRUE,FALSE))</f>
        <v>0</v>
      </c>
      <c r="Y2650" t="b">
        <f>AND(COUNTIF('Master list(no salts, metals)'!Y2640,"&lt;=1"),IF(COUNTIF('Master list(no salts, metals)'!$K2640:$Y2640, "#N/A")=14,TRUE,FALSE))</f>
        <v>0</v>
      </c>
    </row>
    <row r="2651" spans="11:25" x14ac:dyDescent="0.25">
      <c r="K2651" t="b">
        <f>AND(COUNTIF('Master list(no salts, metals)'!K2641,"&lt;=1"),IF(COUNTIF('Master list(no salts, metals)'!$K2641:$Y2641, "#N/A")=14,TRUE,FALSE))</f>
        <v>0</v>
      </c>
      <c r="L2651" t="b">
        <f>AND(COUNTIF('Master list(no salts, metals)'!L2641,"&lt;=1"),IF(COUNTIF('Master list(no salts, metals)'!$K2641:$Y2641, "#N/A")=14,TRUE,FALSE))</f>
        <v>0</v>
      </c>
      <c r="M2651" t="b">
        <f>AND(COUNTIF('Master list(no salts, metals)'!M2641,"&lt;=1"),IF(COUNTIF('Master list(no salts, metals)'!$K2641:$Y2641, "#N/A")=14,TRUE,FALSE))</f>
        <v>0</v>
      </c>
      <c r="N2651" t="b">
        <f>AND(COUNTIF('Master list(no salts, metals)'!N2641,"&lt;=1"),IF(COUNTIF('Master list(no salts, metals)'!$K2641:$Y2641, "#N/A")=14,TRUE,FALSE))</f>
        <v>0</v>
      </c>
      <c r="O2651" t="b">
        <f>AND(COUNTIF('Master list(no salts, metals)'!O2641,"&lt;=1"),IF(COUNTIF('Master list(no salts, metals)'!$K2641:$Y2641, "#N/A")=14,TRUE,FALSE))</f>
        <v>0</v>
      </c>
      <c r="P2651" t="b">
        <f>AND(COUNTIF('Master list(no salts, metals)'!P2641,"&lt;=1"),IF(COUNTIF('Master list(no salts, metals)'!$K2641:$Y2641, "#N/A")=14,TRUE,FALSE))</f>
        <v>0</v>
      </c>
      <c r="Q2651" t="b">
        <f>AND(COUNTIF('Master list(no salts, metals)'!Q2641,"&lt;=1"),IF(COUNTIF('Master list(no salts, metals)'!$K2641:$Y2641, "#N/A")=14,TRUE,FALSE))</f>
        <v>0</v>
      </c>
      <c r="R2651" t="b">
        <f>AND(COUNTIF('Master list(no salts, metals)'!R2641,"&lt;=1"),IF(COUNTIF('Master list(no salts, metals)'!$K2641:$Y2641, "#N/A")=14,TRUE,FALSE))</f>
        <v>0</v>
      </c>
      <c r="S2651" t="b">
        <f>AND(COUNTIF('Master list(no salts, metals)'!S2641,"&lt;=1"),IF(COUNTIF('Master list(no salts, metals)'!$K2641:$Y2641, "#N/A")=14,TRUE,FALSE))</f>
        <v>0</v>
      </c>
      <c r="T2651" t="b">
        <f>AND(COUNTIF('Master list(no salts, metals)'!T2641,"&lt;=1"),IF(COUNTIF('Master list(no salts, metals)'!$K2641:$Y2641, "#N/A")=14,TRUE,FALSE))</f>
        <v>0</v>
      </c>
      <c r="U2651" t="b">
        <f>AND(COUNTIF('Master list(no salts, metals)'!U2641,"&lt;=1"),IF(COUNTIF('Master list(no salts, metals)'!$K2641:$Y2641, "#N/A")=14,TRUE,FALSE))</f>
        <v>0</v>
      </c>
      <c r="V2651" t="b">
        <f>AND(COUNTIF('Master list(no salts, metals)'!V2641,"&lt;=1"),IF(COUNTIF('Master list(no salts, metals)'!$K2641:$Y2641, "#N/A")=14,TRUE,FALSE))</f>
        <v>0</v>
      </c>
      <c r="W2651" t="b">
        <f>AND(COUNTIF('Master list(no salts, metals)'!W2641,"&lt;=1"),IF(COUNTIF('Master list(no salts, metals)'!$K2641:$Y2641, "#N/A")=14,TRUE,FALSE))</f>
        <v>0</v>
      </c>
      <c r="X2651" t="b">
        <f>AND(COUNTIF('Master list(no salts, metals)'!X2641,"&lt;=1"),IF(COUNTIF('Master list(no salts, metals)'!$K2641:$Y2641, "#N/A")=14,TRUE,FALSE))</f>
        <v>0</v>
      </c>
      <c r="Y2651" t="b">
        <f>AND(COUNTIF('Master list(no salts, metals)'!Y2641,"&lt;=1"),IF(COUNTIF('Master list(no salts, metals)'!$K2641:$Y2641, "#N/A")=14,TRUE,FALSE))</f>
        <v>0</v>
      </c>
    </row>
    <row r="2652" spans="11:25" x14ac:dyDescent="0.25">
      <c r="K2652" t="b">
        <f>AND(COUNTIF('Master list(no salts, metals)'!K2642,"&lt;=1"),IF(COUNTIF('Master list(no salts, metals)'!$K2642:$Y2642, "#N/A")=14,TRUE,FALSE))</f>
        <v>0</v>
      </c>
      <c r="L2652" t="b">
        <f>AND(COUNTIF('Master list(no salts, metals)'!L2642,"&lt;=1"),IF(COUNTIF('Master list(no salts, metals)'!$K2642:$Y2642, "#N/A")=14,TRUE,FALSE))</f>
        <v>0</v>
      </c>
      <c r="M2652" t="b">
        <f>AND(COUNTIF('Master list(no salts, metals)'!M2642,"&lt;=1"),IF(COUNTIF('Master list(no salts, metals)'!$K2642:$Y2642, "#N/A")=14,TRUE,FALSE))</f>
        <v>0</v>
      </c>
      <c r="N2652" t="b">
        <f>AND(COUNTIF('Master list(no salts, metals)'!N2642,"&lt;=1"),IF(COUNTIF('Master list(no salts, metals)'!$K2642:$Y2642, "#N/A")=14,TRUE,FALSE))</f>
        <v>0</v>
      </c>
      <c r="O2652" t="b">
        <f>AND(COUNTIF('Master list(no salts, metals)'!O2642,"&lt;=1"),IF(COUNTIF('Master list(no salts, metals)'!$K2642:$Y2642, "#N/A")=14,TRUE,FALSE))</f>
        <v>0</v>
      </c>
      <c r="P2652" t="b">
        <f>AND(COUNTIF('Master list(no salts, metals)'!P2642,"&lt;=1"),IF(COUNTIF('Master list(no salts, metals)'!$K2642:$Y2642, "#N/A")=14,TRUE,FALSE))</f>
        <v>0</v>
      </c>
      <c r="Q2652" t="b">
        <f>AND(COUNTIF('Master list(no salts, metals)'!Q2642,"&lt;=1"),IF(COUNTIF('Master list(no salts, metals)'!$K2642:$Y2642, "#N/A")=14,TRUE,FALSE))</f>
        <v>0</v>
      </c>
      <c r="R2652" t="b">
        <f>AND(COUNTIF('Master list(no salts, metals)'!R2642,"&lt;=1"),IF(COUNTIF('Master list(no salts, metals)'!$K2642:$Y2642, "#N/A")=14,TRUE,FALSE))</f>
        <v>0</v>
      </c>
      <c r="S2652" t="b">
        <f>AND(COUNTIF('Master list(no salts, metals)'!S2642,"&lt;=1"),IF(COUNTIF('Master list(no salts, metals)'!$K2642:$Y2642, "#N/A")=14,TRUE,FALSE))</f>
        <v>0</v>
      </c>
      <c r="T2652" t="b">
        <f>AND(COUNTIF('Master list(no salts, metals)'!T2642,"&lt;=1"),IF(COUNTIF('Master list(no salts, metals)'!$K2642:$Y2642, "#N/A")=14,TRUE,FALSE))</f>
        <v>0</v>
      </c>
      <c r="U2652" t="b">
        <f>AND(COUNTIF('Master list(no salts, metals)'!U2642,"&lt;=1"),IF(COUNTIF('Master list(no salts, metals)'!$K2642:$Y2642, "#N/A")=14,TRUE,FALSE))</f>
        <v>0</v>
      </c>
      <c r="V2652" t="b">
        <f>AND(COUNTIF('Master list(no salts, metals)'!V2642,"&lt;=1"),IF(COUNTIF('Master list(no salts, metals)'!$K2642:$Y2642, "#N/A")=14,TRUE,FALSE))</f>
        <v>0</v>
      </c>
      <c r="W2652" t="b">
        <f>AND(COUNTIF('Master list(no salts, metals)'!W2642,"&lt;=1"),IF(COUNTIF('Master list(no salts, metals)'!$K2642:$Y2642, "#N/A")=14,TRUE,FALSE))</f>
        <v>0</v>
      </c>
      <c r="X2652" t="b">
        <f>AND(COUNTIF('Master list(no salts, metals)'!X2642,"&lt;=1"),IF(COUNTIF('Master list(no salts, metals)'!$K2642:$Y2642, "#N/A")=14,TRUE,FALSE))</f>
        <v>1</v>
      </c>
      <c r="Y2652" t="b">
        <f>AND(COUNTIF('Master list(no salts, metals)'!Y2642,"&lt;=1"),IF(COUNTIF('Master list(no salts, metals)'!$K2642:$Y2642, "#N/A")=14,TRUE,FALSE))</f>
        <v>0</v>
      </c>
    </row>
    <row r="2653" spans="11:25" x14ac:dyDescent="0.25">
      <c r="K2653" t="b">
        <f>AND(COUNTIF('Master list(no salts, metals)'!K2643,"&lt;=1"),IF(COUNTIF('Master list(no salts, metals)'!$K2643:$Y2643, "#N/A")=14,TRUE,FALSE))</f>
        <v>0</v>
      </c>
      <c r="L2653" t="b">
        <f>AND(COUNTIF('Master list(no salts, metals)'!L2643,"&lt;=1"),IF(COUNTIF('Master list(no salts, metals)'!$K2643:$Y2643, "#N/A")=14,TRUE,FALSE))</f>
        <v>0</v>
      </c>
      <c r="M2653" t="b">
        <f>AND(COUNTIF('Master list(no salts, metals)'!M2643,"&lt;=1"),IF(COUNTIF('Master list(no salts, metals)'!$K2643:$Y2643, "#N/A")=14,TRUE,FALSE))</f>
        <v>0</v>
      </c>
      <c r="N2653" t="b">
        <f>AND(COUNTIF('Master list(no salts, metals)'!N2643,"&lt;=1"),IF(COUNTIF('Master list(no salts, metals)'!$K2643:$Y2643, "#N/A")=14,TRUE,FALSE))</f>
        <v>0</v>
      </c>
      <c r="O2653" t="b">
        <f>AND(COUNTIF('Master list(no salts, metals)'!O2643,"&lt;=1"),IF(COUNTIF('Master list(no salts, metals)'!$K2643:$Y2643, "#N/A")=14,TRUE,FALSE))</f>
        <v>0</v>
      </c>
      <c r="P2653" t="b">
        <f>AND(COUNTIF('Master list(no salts, metals)'!P2643,"&lt;=1"),IF(COUNTIF('Master list(no salts, metals)'!$K2643:$Y2643, "#N/A")=14,TRUE,FALSE))</f>
        <v>0</v>
      </c>
      <c r="Q2653" t="b">
        <f>AND(COUNTIF('Master list(no salts, metals)'!Q2643,"&lt;=1"),IF(COUNTIF('Master list(no salts, metals)'!$K2643:$Y2643, "#N/A")=14,TRUE,FALSE))</f>
        <v>0</v>
      </c>
      <c r="R2653" t="b">
        <f>AND(COUNTIF('Master list(no salts, metals)'!R2643,"&lt;=1"),IF(COUNTIF('Master list(no salts, metals)'!$K2643:$Y2643, "#N/A")=14,TRUE,FALSE))</f>
        <v>0</v>
      </c>
      <c r="S2653" t="b">
        <f>AND(COUNTIF('Master list(no salts, metals)'!S2643,"&lt;=1"),IF(COUNTIF('Master list(no salts, metals)'!$K2643:$Y2643, "#N/A")=14,TRUE,FALSE))</f>
        <v>0</v>
      </c>
      <c r="T2653" t="b">
        <f>AND(COUNTIF('Master list(no salts, metals)'!T2643,"&lt;=1"),IF(COUNTIF('Master list(no salts, metals)'!$K2643:$Y2643, "#N/A")=14,TRUE,FALSE))</f>
        <v>0</v>
      </c>
      <c r="U2653" t="b">
        <f>AND(COUNTIF('Master list(no salts, metals)'!U2643,"&lt;=1"),IF(COUNTIF('Master list(no salts, metals)'!$K2643:$Y2643, "#N/A")=14,TRUE,FALSE))</f>
        <v>0</v>
      </c>
      <c r="V2653" t="b">
        <f>AND(COUNTIF('Master list(no salts, metals)'!V2643,"&lt;=1"),IF(COUNTIF('Master list(no salts, metals)'!$K2643:$Y2643, "#N/A")=14,TRUE,FALSE))</f>
        <v>0</v>
      </c>
      <c r="W2653" t="b">
        <f>AND(COUNTIF('Master list(no salts, metals)'!W2643,"&lt;=1"),IF(COUNTIF('Master list(no salts, metals)'!$K2643:$Y2643, "#N/A")=14,TRUE,FALSE))</f>
        <v>0</v>
      </c>
      <c r="X2653" t="b">
        <f>AND(COUNTIF('Master list(no salts, metals)'!X2643,"&lt;=1"),IF(COUNTIF('Master list(no salts, metals)'!$K2643:$Y2643, "#N/A")=14,TRUE,FALSE))</f>
        <v>1</v>
      </c>
      <c r="Y2653" t="b">
        <f>AND(COUNTIF('Master list(no salts, metals)'!Y2643,"&lt;=1"),IF(COUNTIF('Master list(no salts, metals)'!$K2643:$Y2643, "#N/A")=14,TRUE,FALSE))</f>
        <v>0</v>
      </c>
    </row>
    <row r="2654" spans="11:25" x14ac:dyDescent="0.25">
      <c r="K2654" t="b">
        <f>AND(COUNTIF('Master list(no salts, metals)'!K2644,"&lt;=1"),IF(COUNTIF('Master list(no salts, metals)'!$K2644:$Y2644, "#N/A")=14,TRUE,FALSE))</f>
        <v>0</v>
      </c>
      <c r="L2654" t="b">
        <f>AND(COUNTIF('Master list(no salts, metals)'!L2644,"&lt;=1"),IF(COUNTIF('Master list(no salts, metals)'!$K2644:$Y2644, "#N/A")=14,TRUE,FALSE))</f>
        <v>0</v>
      </c>
      <c r="M2654" t="b">
        <f>AND(COUNTIF('Master list(no salts, metals)'!M2644,"&lt;=1"),IF(COUNTIF('Master list(no salts, metals)'!$K2644:$Y2644, "#N/A")=14,TRUE,FALSE))</f>
        <v>0</v>
      </c>
      <c r="N2654" t="b">
        <f>AND(COUNTIF('Master list(no salts, metals)'!N2644,"&lt;=1"),IF(COUNTIF('Master list(no salts, metals)'!$K2644:$Y2644, "#N/A")=14,TRUE,FALSE))</f>
        <v>0</v>
      </c>
      <c r="O2654" t="b">
        <f>AND(COUNTIF('Master list(no salts, metals)'!O2644,"&lt;=1"),IF(COUNTIF('Master list(no salts, metals)'!$K2644:$Y2644, "#N/A")=14,TRUE,FALSE))</f>
        <v>0</v>
      </c>
      <c r="P2654" t="b">
        <f>AND(COUNTIF('Master list(no salts, metals)'!P2644,"&lt;=1"),IF(COUNTIF('Master list(no salts, metals)'!$K2644:$Y2644, "#N/A")=14,TRUE,FALSE))</f>
        <v>0</v>
      </c>
      <c r="Q2654" t="b">
        <f>AND(COUNTIF('Master list(no salts, metals)'!Q2644,"&lt;=1"),IF(COUNTIF('Master list(no salts, metals)'!$K2644:$Y2644, "#N/A")=14,TRUE,FALSE))</f>
        <v>0</v>
      </c>
      <c r="R2654" t="b">
        <f>AND(COUNTIF('Master list(no salts, metals)'!R2644,"&lt;=1"),IF(COUNTIF('Master list(no salts, metals)'!$K2644:$Y2644, "#N/A")=14,TRUE,FALSE))</f>
        <v>0</v>
      </c>
      <c r="S2654" t="b">
        <f>AND(COUNTIF('Master list(no salts, metals)'!S2644,"&lt;=1"),IF(COUNTIF('Master list(no salts, metals)'!$K2644:$Y2644, "#N/A")=14,TRUE,FALSE))</f>
        <v>0</v>
      </c>
      <c r="T2654" t="b">
        <f>AND(COUNTIF('Master list(no salts, metals)'!T2644,"&lt;=1"),IF(COUNTIF('Master list(no salts, metals)'!$K2644:$Y2644, "#N/A")=14,TRUE,FALSE))</f>
        <v>0</v>
      </c>
      <c r="U2654" t="b">
        <f>AND(COUNTIF('Master list(no salts, metals)'!U2644,"&lt;=1"),IF(COUNTIF('Master list(no salts, metals)'!$K2644:$Y2644, "#N/A")=14,TRUE,FALSE))</f>
        <v>0</v>
      </c>
      <c r="V2654" t="b">
        <f>AND(COUNTIF('Master list(no salts, metals)'!V2644,"&lt;=1"),IF(COUNTIF('Master list(no salts, metals)'!$K2644:$Y2644, "#N/A")=14,TRUE,FALSE))</f>
        <v>0</v>
      </c>
      <c r="W2654" t="b">
        <f>AND(COUNTIF('Master list(no salts, metals)'!W2644,"&lt;=1"),IF(COUNTIF('Master list(no salts, metals)'!$K2644:$Y2644, "#N/A")=14,TRUE,FALSE))</f>
        <v>1</v>
      </c>
      <c r="X2654" t="b">
        <f>AND(COUNTIF('Master list(no salts, metals)'!X2644,"&lt;=1"),IF(COUNTIF('Master list(no salts, metals)'!$K2644:$Y2644, "#N/A")=14,TRUE,FALSE))</f>
        <v>0</v>
      </c>
      <c r="Y2654" t="b">
        <f>AND(COUNTIF('Master list(no salts, metals)'!Y2644,"&lt;=1"),IF(COUNTIF('Master list(no salts, metals)'!$K2644:$Y2644, "#N/A")=14,TRUE,FALSE))</f>
        <v>0</v>
      </c>
    </row>
    <row r="2655" spans="11:25" x14ac:dyDescent="0.25">
      <c r="K2655" t="b">
        <f>AND(COUNTIF('Master list(no salts, metals)'!K2645,"&lt;=1"),IF(COUNTIF('Master list(no salts, metals)'!$K2645:$Y2645, "#N/A")=14,TRUE,FALSE))</f>
        <v>1</v>
      </c>
      <c r="L2655" t="b">
        <f>AND(COUNTIF('Master list(no salts, metals)'!L2645,"&lt;=1"),IF(COUNTIF('Master list(no salts, metals)'!$K2645:$Y2645, "#N/A")=14,TRUE,FALSE))</f>
        <v>0</v>
      </c>
      <c r="M2655" t="b">
        <f>AND(COUNTIF('Master list(no salts, metals)'!M2645,"&lt;=1"),IF(COUNTIF('Master list(no salts, metals)'!$K2645:$Y2645, "#N/A")=14,TRUE,FALSE))</f>
        <v>0</v>
      </c>
      <c r="N2655" t="b">
        <f>AND(COUNTIF('Master list(no salts, metals)'!N2645,"&lt;=1"),IF(COUNTIF('Master list(no salts, metals)'!$K2645:$Y2645, "#N/A")=14,TRUE,FALSE))</f>
        <v>0</v>
      </c>
      <c r="O2655" t="b">
        <f>AND(COUNTIF('Master list(no salts, metals)'!O2645,"&lt;=1"),IF(COUNTIF('Master list(no salts, metals)'!$K2645:$Y2645, "#N/A")=14,TRUE,FALSE))</f>
        <v>0</v>
      </c>
      <c r="P2655" t="b">
        <f>AND(COUNTIF('Master list(no salts, metals)'!P2645,"&lt;=1"),IF(COUNTIF('Master list(no salts, metals)'!$K2645:$Y2645, "#N/A")=14,TRUE,FALSE))</f>
        <v>0</v>
      </c>
      <c r="Q2655" t="b">
        <f>AND(COUNTIF('Master list(no salts, metals)'!Q2645,"&lt;=1"),IF(COUNTIF('Master list(no salts, metals)'!$K2645:$Y2645, "#N/A")=14,TRUE,FALSE))</f>
        <v>0</v>
      </c>
      <c r="R2655" t="b">
        <f>AND(COUNTIF('Master list(no salts, metals)'!R2645,"&lt;=1"),IF(COUNTIF('Master list(no salts, metals)'!$K2645:$Y2645, "#N/A")=14,TRUE,FALSE))</f>
        <v>0</v>
      </c>
      <c r="S2655" t="b">
        <f>AND(COUNTIF('Master list(no salts, metals)'!S2645,"&lt;=1"),IF(COUNTIF('Master list(no salts, metals)'!$K2645:$Y2645, "#N/A")=14,TRUE,FALSE))</f>
        <v>0</v>
      </c>
      <c r="T2655" t="b">
        <f>AND(COUNTIF('Master list(no salts, metals)'!T2645,"&lt;=1"),IF(COUNTIF('Master list(no salts, metals)'!$K2645:$Y2645, "#N/A")=14,TRUE,FALSE))</f>
        <v>0</v>
      </c>
      <c r="U2655" t="b">
        <f>AND(COUNTIF('Master list(no salts, metals)'!U2645,"&lt;=1"),IF(COUNTIF('Master list(no salts, metals)'!$K2645:$Y2645, "#N/A")=14,TRUE,FALSE))</f>
        <v>0</v>
      </c>
      <c r="V2655" t="b">
        <f>AND(COUNTIF('Master list(no salts, metals)'!V2645,"&lt;=1"),IF(COUNTIF('Master list(no salts, metals)'!$K2645:$Y2645, "#N/A")=14,TRUE,FALSE))</f>
        <v>0</v>
      </c>
      <c r="W2655" t="b">
        <f>AND(COUNTIF('Master list(no salts, metals)'!W2645,"&lt;=1"),IF(COUNTIF('Master list(no salts, metals)'!$K2645:$Y2645, "#N/A")=14,TRUE,FALSE))</f>
        <v>0</v>
      </c>
      <c r="X2655" t="b">
        <f>AND(COUNTIF('Master list(no salts, metals)'!X2645,"&lt;=1"),IF(COUNTIF('Master list(no salts, metals)'!$K2645:$Y2645, "#N/A")=14,TRUE,FALSE))</f>
        <v>0</v>
      </c>
      <c r="Y2655" t="b">
        <f>AND(COUNTIF('Master list(no salts, metals)'!Y2645,"&lt;=1"),IF(COUNTIF('Master list(no salts, metals)'!$K2645:$Y2645, "#N/A")=14,TRUE,FALSE))</f>
        <v>0</v>
      </c>
    </row>
    <row r="2656" spans="11:25" x14ac:dyDescent="0.25">
      <c r="K2656" t="b">
        <f>AND(COUNTIF('Master list(no salts, metals)'!K2646,"&lt;=1"),IF(COUNTIF('Master list(no salts, metals)'!$K2646:$Y2646, "#N/A")=14,TRUE,FALSE))</f>
        <v>0</v>
      </c>
      <c r="L2656" t="b">
        <f>AND(COUNTIF('Master list(no salts, metals)'!L2646,"&lt;=1"),IF(COUNTIF('Master list(no salts, metals)'!$K2646:$Y2646, "#N/A")=14,TRUE,FALSE))</f>
        <v>0</v>
      </c>
      <c r="M2656" t="b">
        <f>AND(COUNTIF('Master list(no salts, metals)'!M2646,"&lt;=1"),IF(COUNTIF('Master list(no salts, metals)'!$K2646:$Y2646, "#N/A")=14,TRUE,FALSE))</f>
        <v>0</v>
      </c>
      <c r="N2656" t="b">
        <f>AND(COUNTIF('Master list(no salts, metals)'!N2646,"&lt;=1"),IF(COUNTIF('Master list(no salts, metals)'!$K2646:$Y2646, "#N/A")=14,TRUE,FALSE))</f>
        <v>0</v>
      </c>
      <c r="O2656" t="b">
        <f>AND(COUNTIF('Master list(no salts, metals)'!O2646,"&lt;=1"),IF(COUNTIF('Master list(no salts, metals)'!$K2646:$Y2646, "#N/A")=14,TRUE,FALSE))</f>
        <v>0</v>
      </c>
      <c r="P2656" t="b">
        <f>AND(COUNTIF('Master list(no salts, metals)'!P2646,"&lt;=1"),IF(COUNTIF('Master list(no salts, metals)'!$K2646:$Y2646, "#N/A")=14,TRUE,FALSE))</f>
        <v>0</v>
      </c>
      <c r="Q2656" t="b">
        <f>AND(COUNTIF('Master list(no salts, metals)'!Q2646,"&lt;=1"),IF(COUNTIF('Master list(no salts, metals)'!$K2646:$Y2646, "#N/A")=14,TRUE,FALSE))</f>
        <v>0</v>
      </c>
      <c r="R2656" t="b">
        <f>AND(COUNTIF('Master list(no salts, metals)'!R2646,"&lt;=1"),IF(COUNTIF('Master list(no salts, metals)'!$K2646:$Y2646, "#N/A")=14,TRUE,FALSE))</f>
        <v>0</v>
      </c>
      <c r="S2656" t="b">
        <f>AND(COUNTIF('Master list(no salts, metals)'!S2646,"&lt;=1"),IF(COUNTIF('Master list(no salts, metals)'!$K2646:$Y2646, "#N/A")=14,TRUE,FALSE))</f>
        <v>0</v>
      </c>
      <c r="T2656" t="b">
        <f>AND(COUNTIF('Master list(no salts, metals)'!T2646,"&lt;=1"),IF(COUNTIF('Master list(no salts, metals)'!$K2646:$Y2646, "#N/A")=14,TRUE,FALSE))</f>
        <v>1</v>
      </c>
      <c r="U2656" t="b">
        <f>AND(COUNTIF('Master list(no salts, metals)'!U2646,"&lt;=1"),IF(COUNTIF('Master list(no salts, metals)'!$K2646:$Y2646, "#N/A")=14,TRUE,FALSE))</f>
        <v>0</v>
      </c>
      <c r="V2656" t="b">
        <f>AND(COUNTIF('Master list(no salts, metals)'!V2646,"&lt;=1"),IF(COUNTIF('Master list(no salts, metals)'!$K2646:$Y2646, "#N/A")=14,TRUE,FALSE))</f>
        <v>0</v>
      </c>
      <c r="W2656" t="b">
        <f>AND(COUNTIF('Master list(no salts, metals)'!W2646,"&lt;=1"),IF(COUNTIF('Master list(no salts, metals)'!$K2646:$Y2646, "#N/A")=14,TRUE,FALSE))</f>
        <v>0</v>
      </c>
      <c r="X2656" t="b">
        <f>AND(COUNTIF('Master list(no salts, metals)'!X2646,"&lt;=1"),IF(COUNTIF('Master list(no salts, metals)'!$K2646:$Y2646, "#N/A")=14,TRUE,FALSE))</f>
        <v>0</v>
      </c>
      <c r="Y2656" t="b">
        <f>AND(COUNTIF('Master list(no salts, metals)'!Y2646,"&lt;=1"),IF(COUNTIF('Master list(no salts, metals)'!$K2646:$Y2646, "#N/A")=14,TRUE,FALSE))</f>
        <v>0</v>
      </c>
    </row>
    <row r="2657" spans="11:25" x14ac:dyDescent="0.25">
      <c r="K2657" t="b">
        <f>AND(COUNTIF('Master list(no salts, metals)'!K2647,"&lt;=1"),IF(COUNTIF('Master list(no salts, metals)'!$K2647:$Y2647, "#N/A")=14,TRUE,FALSE))</f>
        <v>0</v>
      </c>
      <c r="L2657" t="b">
        <f>AND(COUNTIF('Master list(no salts, metals)'!L2647,"&lt;=1"),IF(COUNTIF('Master list(no salts, metals)'!$K2647:$Y2647, "#N/A")=14,TRUE,FALSE))</f>
        <v>0</v>
      </c>
      <c r="M2657" t="b">
        <f>AND(COUNTIF('Master list(no salts, metals)'!M2647,"&lt;=1"),IF(COUNTIF('Master list(no salts, metals)'!$K2647:$Y2647, "#N/A")=14,TRUE,FALSE))</f>
        <v>0</v>
      </c>
      <c r="N2657" t="b">
        <f>AND(COUNTIF('Master list(no salts, metals)'!N2647,"&lt;=1"),IF(COUNTIF('Master list(no salts, metals)'!$K2647:$Y2647, "#N/A")=14,TRUE,FALSE))</f>
        <v>0</v>
      </c>
      <c r="O2657" t="b">
        <f>AND(COUNTIF('Master list(no salts, metals)'!O2647,"&lt;=1"),IF(COUNTIF('Master list(no salts, metals)'!$K2647:$Y2647, "#N/A")=14,TRUE,FALSE))</f>
        <v>0</v>
      </c>
      <c r="P2657" t="b">
        <f>AND(COUNTIF('Master list(no salts, metals)'!P2647,"&lt;=1"),IF(COUNTIF('Master list(no salts, metals)'!$K2647:$Y2647, "#N/A")=14,TRUE,FALSE))</f>
        <v>0</v>
      </c>
      <c r="Q2657" t="b">
        <f>AND(COUNTIF('Master list(no salts, metals)'!Q2647,"&lt;=1"),IF(COUNTIF('Master list(no salts, metals)'!$K2647:$Y2647, "#N/A")=14,TRUE,FALSE))</f>
        <v>0</v>
      </c>
      <c r="R2657" t="b">
        <f>AND(COUNTIF('Master list(no salts, metals)'!R2647,"&lt;=1"),IF(COUNTIF('Master list(no salts, metals)'!$K2647:$Y2647, "#N/A")=14,TRUE,FALSE))</f>
        <v>0</v>
      </c>
      <c r="S2657" t="b">
        <f>AND(COUNTIF('Master list(no salts, metals)'!S2647,"&lt;=1"),IF(COUNTIF('Master list(no salts, metals)'!$K2647:$Y2647, "#N/A")=14,TRUE,FALSE))</f>
        <v>0</v>
      </c>
      <c r="T2657" t="b">
        <f>AND(COUNTIF('Master list(no salts, metals)'!T2647,"&lt;=1"),IF(COUNTIF('Master list(no salts, metals)'!$K2647:$Y2647, "#N/A")=14,TRUE,FALSE))</f>
        <v>1</v>
      </c>
      <c r="U2657" t="b">
        <f>AND(COUNTIF('Master list(no salts, metals)'!U2647,"&lt;=1"),IF(COUNTIF('Master list(no salts, metals)'!$K2647:$Y2647, "#N/A")=14,TRUE,FALSE))</f>
        <v>0</v>
      </c>
      <c r="V2657" t="b">
        <f>AND(COUNTIF('Master list(no salts, metals)'!V2647,"&lt;=1"),IF(COUNTIF('Master list(no salts, metals)'!$K2647:$Y2647, "#N/A")=14,TRUE,FALSE))</f>
        <v>0</v>
      </c>
      <c r="W2657" t="b">
        <f>AND(COUNTIF('Master list(no salts, metals)'!W2647,"&lt;=1"),IF(COUNTIF('Master list(no salts, metals)'!$K2647:$Y2647, "#N/A")=14,TRUE,FALSE))</f>
        <v>0</v>
      </c>
      <c r="X2657" t="b">
        <f>AND(COUNTIF('Master list(no salts, metals)'!X2647,"&lt;=1"),IF(COUNTIF('Master list(no salts, metals)'!$K2647:$Y2647, "#N/A")=14,TRUE,FALSE))</f>
        <v>0</v>
      </c>
      <c r="Y2657" t="b">
        <f>AND(COUNTIF('Master list(no salts, metals)'!Y2647,"&lt;=1"),IF(COUNTIF('Master list(no salts, metals)'!$K2647:$Y2647, "#N/A")=14,TRUE,FALSE))</f>
        <v>0</v>
      </c>
    </row>
    <row r="2658" spans="11:25" x14ac:dyDescent="0.25">
      <c r="K2658" t="b">
        <f>AND(COUNTIF('Master list(no salts, metals)'!K2648,"&lt;=1"),IF(COUNTIF('Master list(no salts, metals)'!$K2648:$Y2648, "#N/A")=14,TRUE,FALSE))</f>
        <v>0</v>
      </c>
      <c r="L2658" t="b">
        <f>AND(COUNTIF('Master list(no salts, metals)'!L2648,"&lt;=1"),IF(COUNTIF('Master list(no salts, metals)'!$K2648:$Y2648, "#N/A")=14,TRUE,FALSE))</f>
        <v>0</v>
      </c>
      <c r="M2658" t="b">
        <f>AND(COUNTIF('Master list(no salts, metals)'!M2648,"&lt;=1"),IF(COUNTIF('Master list(no salts, metals)'!$K2648:$Y2648, "#N/A")=14,TRUE,FALSE))</f>
        <v>0</v>
      </c>
      <c r="N2658" t="b">
        <f>AND(COUNTIF('Master list(no salts, metals)'!N2648,"&lt;=1"),IF(COUNTIF('Master list(no salts, metals)'!$K2648:$Y2648, "#N/A")=14,TRUE,FALSE))</f>
        <v>0</v>
      </c>
      <c r="O2658" t="b">
        <f>AND(COUNTIF('Master list(no salts, metals)'!O2648,"&lt;=1"),IF(COUNTIF('Master list(no salts, metals)'!$K2648:$Y2648, "#N/A")=14,TRUE,FALSE))</f>
        <v>0</v>
      </c>
      <c r="P2658" t="b">
        <f>AND(COUNTIF('Master list(no salts, metals)'!P2648,"&lt;=1"),IF(COUNTIF('Master list(no salts, metals)'!$K2648:$Y2648, "#N/A")=14,TRUE,FALSE))</f>
        <v>0</v>
      </c>
      <c r="Q2658" t="b">
        <f>AND(COUNTIF('Master list(no salts, metals)'!Q2648,"&lt;=1"),IF(COUNTIF('Master list(no salts, metals)'!$K2648:$Y2648, "#N/A")=14,TRUE,FALSE))</f>
        <v>0</v>
      </c>
      <c r="R2658" t="b">
        <f>AND(COUNTIF('Master list(no salts, metals)'!R2648,"&lt;=1"),IF(COUNTIF('Master list(no salts, metals)'!$K2648:$Y2648, "#N/A")=14,TRUE,FALSE))</f>
        <v>0</v>
      </c>
      <c r="S2658" t="b">
        <f>AND(COUNTIF('Master list(no salts, metals)'!S2648,"&lt;=1"),IF(COUNTIF('Master list(no salts, metals)'!$K2648:$Y2648, "#N/A")=14,TRUE,FALSE))</f>
        <v>0</v>
      </c>
      <c r="T2658" t="b">
        <f>AND(COUNTIF('Master list(no salts, metals)'!T2648,"&lt;=1"),IF(COUNTIF('Master list(no salts, metals)'!$K2648:$Y2648, "#N/A")=14,TRUE,FALSE))</f>
        <v>0</v>
      </c>
      <c r="U2658" t="b">
        <f>AND(COUNTIF('Master list(no salts, metals)'!U2648,"&lt;=1"),IF(COUNTIF('Master list(no salts, metals)'!$K2648:$Y2648, "#N/A")=14,TRUE,FALSE))</f>
        <v>0</v>
      </c>
      <c r="V2658" t="b">
        <f>AND(COUNTIF('Master list(no salts, metals)'!V2648,"&lt;=1"),IF(COUNTIF('Master list(no salts, metals)'!$K2648:$Y2648, "#N/A")=14,TRUE,FALSE))</f>
        <v>0</v>
      </c>
      <c r="W2658" t="b">
        <f>AND(COUNTIF('Master list(no salts, metals)'!W2648,"&lt;=1"),IF(COUNTIF('Master list(no salts, metals)'!$K2648:$Y2648, "#N/A")=14,TRUE,FALSE))</f>
        <v>1</v>
      </c>
      <c r="X2658" t="b">
        <f>AND(COUNTIF('Master list(no salts, metals)'!X2648,"&lt;=1"),IF(COUNTIF('Master list(no salts, metals)'!$K2648:$Y2648, "#N/A")=14,TRUE,FALSE))</f>
        <v>0</v>
      </c>
      <c r="Y2658" t="b">
        <f>AND(COUNTIF('Master list(no salts, metals)'!Y2648,"&lt;=1"),IF(COUNTIF('Master list(no salts, metals)'!$K2648:$Y2648, "#N/A")=14,TRUE,FALSE))</f>
        <v>0</v>
      </c>
    </row>
    <row r="2659" spans="11:25" x14ac:dyDescent="0.25">
      <c r="K2659" t="b">
        <f>AND(COUNTIF('Master list(no salts, metals)'!K2649,"&lt;=1"),IF(COUNTIF('Master list(no salts, metals)'!$K2649:$Y2649, "#N/A")=14,TRUE,FALSE))</f>
        <v>0</v>
      </c>
      <c r="L2659" t="b">
        <f>AND(COUNTIF('Master list(no salts, metals)'!L2649,"&lt;=1"),IF(COUNTIF('Master list(no salts, metals)'!$K2649:$Y2649, "#N/A")=14,TRUE,FALSE))</f>
        <v>0</v>
      </c>
      <c r="M2659" t="b">
        <f>AND(COUNTIF('Master list(no salts, metals)'!M2649,"&lt;=1"),IF(COUNTIF('Master list(no salts, metals)'!$K2649:$Y2649, "#N/A")=14,TRUE,FALSE))</f>
        <v>0</v>
      </c>
      <c r="N2659" t="b">
        <f>AND(COUNTIF('Master list(no salts, metals)'!N2649,"&lt;=1"),IF(COUNTIF('Master list(no salts, metals)'!$K2649:$Y2649, "#N/A")=14,TRUE,FALSE))</f>
        <v>0</v>
      </c>
      <c r="O2659" t="b">
        <f>AND(COUNTIF('Master list(no salts, metals)'!O2649,"&lt;=1"),IF(COUNTIF('Master list(no salts, metals)'!$K2649:$Y2649, "#N/A")=14,TRUE,FALSE))</f>
        <v>0</v>
      </c>
      <c r="P2659" t="b">
        <f>AND(COUNTIF('Master list(no salts, metals)'!P2649,"&lt;=1"),IF(COUNTIF('Master list(no salts, metals)'!$K2649:$Y2649, "#N/A")=14,TRUE,FALSE))</f>
        <v>0</v>
      </c>
      <c r="Q2659" t="b">
        <f>AND(COUNTIF('Master list(no salts, metals)'!Q2649,"&lt;=1"),IF(COUNTIF('Master list(no salts, metals)'!$K2649:$Y2649, "#N/A")=14,TRUE,FALSE))</f>
        <v>0</v>
      </c>
      <c r="R2659" t="b">
        <f>AND(COUNTIF('Master list(no salts, metals)'!R2649,"&lt;=1"),IF(COUNTIF('Master list(no salts, metals)'!$K2649:$Y2649, "#N/A")=14,TRUE,FALSE))</f>
        <v>0</v>
      </c>
      <c r="S2659" t="b">
        <f>AND(COUNTIF('Master list(no salts, metals)'!S2649,"&lt;=1"),IF(COUNTIF('Master list(no salts, metals)'!$K2649:$Y2649, "#N/A")=14,TRUE,FALSE))</f>
        <v>0</v>
      </c>
      <c r="T2659" t="b">
        <f>AND(COUNTIF('Master list(no salts, metals)'!T2649,"&lt;=1"),IF(COUNTIF('Master list(no salts, metals)'!$K2649:$Y2649, "#N/A")=14,TRUE,FALSE))</f>
        <v>0</v>
      </c>
      <c r="U2659" t="b">
        <f>AND(COUNTIF('Master list(no salts, metals)'!U2649,"&lt;=1"),IF(COUNTIF('Master list(no salts, metals)'!$K2649:$Y2649, "#N/A")=14,TRUE,FALSE))</f>
        <v>0</v>
      </c>
      <c r="V2659" t="b">
        <f>AND(COUNTIF('Master list(no salts, metals)'!V2649,"&lt;=1"),IF(COUNTIF('Master list(no salts, metals)'!$K2649:$Y2649, "#N/A")=14,TRUE,FALSE))</f>
        <v>0</v>
      </c>
      <c r="W2659" t="b">
        <f>AND(COUNTIF('Master list(no salts, metals)'!W2649,"&lt;=1"),IF(COUNTIF('Master list(no salts, metals)'!$K2649:$Y2649, "#N/A")=14,TRUE,FALSE))</f>
        <v>0</v>
      </c>
      <c r="X2659" t="b">
        <f>AND(COUNTIF('Master list(no salts, metals)'!X2649,"&lt;=1"),IF(COUNTIF('Master list(no salts, metals)'!$K2649:$Y2649, "#N/A")=14,TRUE,FALSE))</f>
        <v>0</v>
      </c>
      <c r="Y2659" t="b">
        <f>AND(COUNTIF('Master list(no salts, metals)'!Y2649,"&lt;=1"),IF(COUNTIF('Master list(no salts, metals)'!$K2649:$Y2649, "#N/A")=14,TRUE,FALSE))</f>
        <v>1</v>
      </c>
    </row>
    <row r="2660" spans="11:25" x14ac:dyDescent="0.25">
      <c r="K2660" t="b">
        <f>AND(COUNTIF('Master list(no salts, metals)'!K2650,"&lt;=1"),IF(COUNTIF('Master list(no salts, metals)'!$K2650:$Y2650, "#N/A")=14,TRUE,FALSE))</f>
        <v>0</v>
      </c>
      <c r="L2660" t="b">
        <f>AND(COUNTIF('Master list(no salts, metals)'!L2650,"&lt;=1"),IF(COUNTIF('Master list(no salts, metals)'!$K2650:$Y2650, "#N/A")=14,TRUE,FALSE))</f>
        <v>0</v>
      </c>
      <c r="M2660" t="b">
        <f>AND(COUNTIF('Master list(no salts, metals)'!M2650,"&lt;=1"),IF(COUNTIF('Master list(no salts, metals)'!$K2650:$Y2650, "#N/A")=14,TRUE,FALSE))</f>
        <v>0</v>
      </c>
      <c r="N2660" t="b">
        <f>AND(COUNTIF('Master list(no salts, metals)'!N2650,"&lt;=1"),IF(COUNTIF('Master list(no salts, metals)'!$K2650:$Y2650, "#N/A")=14,TRUE,FALSE))</f>
        <v>0</v>
      </c>
      <c r="O2660" t="b">
        <f>AND(COUNTIF('Master list(no salts, metals)'!O2650,"&lt;=1"),IF(COUNTIF('Master list(no salts, metals)'!$K2650:$Y2650, "#N/A")=14,TRUE,FALSE))</f>
        <v>0</v>
      </c>
      <c r="P2660" t="b">
        <f>AND(COUNTIF('Master list(no salts, metals)'!P2650,"&lt;=1"),IF(COUNTIF('Master list(no salts, metals)'!$K2650:$Y2650, "#N/A")=14,TRUE,FALSE))</f>
        <v>0</v>
      </c>
      <c r="Q2660" t="b">
        <f>AND(COUNTIF('Master list(no salts, metals)'!Q2650,"&lt;=1"),IF(COUNTIF('Master list(no salts, metals)'!$K2650:$Y2650, "#N/A")=14,TRUE,FALSE))</f>
        <v>0</v>
      </c>
      <c r="R2660" t="b">
        <f>AND(COUNTIF('Master list(no salts, metals)'!R2650,"&lt;=1"),IF(COUNTIF('Master list(no salts, metals)'!$K2650:$Y2650, "#N/A")=14,TRUE,FALSE))</f>
        <v>0</v>
      </c>
      <c r="S2660" t="b">
        <f>AND(COUNTIF('Master list(no salts, metals)'!S2650,"&lt;=1"),IF(COUNTIF('Master list(no salts, metals)'!$K2650:$Y2650, "#N/A")=14,TRUE,FALSE))</f>
        <v>0</v>
      </c>
      <c r="T2660" t="b">
        <f>AND(COUNTIF('Master list(no salts, metals)'!T2650,"&lt;=1"),IF(COUNTIF('Master list(no salts, metals)'!$K2650:$Y2650, "#N/A")=14,TRUE,FALSE))</f>
        <v>0</v>
      </c>
      <c r="U2660" t="b">
        <f>AND(COUNTIF('Master list(no salts, metals)'!U2650,"&lt;=1"),IF(COUNTIF('Master list(no salts, metals)'!$K2650:$Y2650, "#N/A")=14,TRUE,FALSE))</f>
        <v>0</v>
      </c>
      <c r="V2660" t="b">
        <f>AND(COUNTIF('Master list(no salts, metals)'!V2650,"&lt;=1"),IF(COUNTIF('Master list(no salts, metals)'!$K2650:$Y2650, "#N/A")=14,TRUE,FALSE))</f>
        <v>0</v>
      </c>
      <c r="W2660" t="b">
        <f>AND(COUNTIF('Master list(no salts, metals)'!W2650,"&lt;=1"),IF(COUNTIF('Master list(no salts, metals)'!$K2650:$Y2650, "#N/A")=14,TRUE,FALSE))</f>
        <v>0</v>
      </c>
      <c r="X2660" t="b">
        <f>AND(COUNTIF('Master list(no salts, metals)'!X2650,"&lt;=1"),IF(COUNTIF('Master list(no salts, metals)'!$K2650:$Y2650, "#N/A")=14,TRUE,FALSE))</f>
        <v>0</v>
      </c>
      <c r="Y2660" t="b">
        <f>AND(COUNTIF('Master list(no salts, metals)'!Y2650,"&lt;=1"),IF(COUNTIF('Master list(no salts, metals)'!$K2650:$Y2650, "#N/A")=14,TRUE,FALSE))</f>
        <v>0</v>
      </c>
    </row>
    <row r="2661" spans="11:25" x14ac:dyDescent="0.25">
      <c r="K2661" t="b">
        <f>AND(COUNTIF('Master list(no salts, metals)'!K2651,"&lt;=1"),IF(COUNTIF('Master list(no salts, metals)'!$K2651:$Y2651, "#N/A")=14,TRUE,FALSE))</f>
        <v>0</v>
      </c>
      <c r="L2661" t="b">
        <f>AND(COUNTIF('Master list(no salts, metals)'!L2651,"&lt;=1"),IF(COUNTIF('Master list(no salts, metals)'!$K2651:$Y2651, "#N/A")=14,TRUE,FALSE))</f>
        <v>0</v>
      </c>
      <c r="M2661" t="b">
        <f>AND(COUNTIF('Master list(no salts, metals)'!M2651,"&lt;=1"),IF(COUNTIF('Master list(no salts, metals)'!$K2651:$Y2651, "#N/A")=14,TRUE,FALSE))</f>
        <v>0</v>
      </c>
      <c r="N2661" t="b">
        <f>AND(COUNTIF('Master list(no salts, metals)'!N2651,"&lt;=1"),IF(COUNTIF('Master list(no salts, metals)'!$K2651:$Y2651, "#N/A")=14,TRUE,FALSE))</f>
        <v>0</v>
      </c>
      <c r="O2661" t="b">
        <f>AND(COUNTIF('Master list(no salts, metals)'!O2651,"&lt;=1"),IF(COUNTIF('Master list(no salts, metals)'!$K2651:$Y2651, "#N/A")=14,TRUE,FALSE))</f>
        <v>0</v>
      </c>
      <c r="P2661" t="b">
        <f>AND(COUNTIF('Master list(no salts, metals)'!P2651,"&lt;=1"),IF(COUNTIF('Master list(no salts, metals)'!$K2651:$Y2651, "#N/A")=14,TRUE,FALSE))</f>
        <v>0</v>
      </c>
      <c r="Q2661" t="b">
        <f>AND(COUNTIF('Master list(no salts, metals)'!Q2651,"&lt;=1"),IF(COUNTIF('Master list(no salts, metals)'!$K2651:$Y2651, "#N/A")=14,TRUE,FALSE))</f>
        <v>0</v>
      </c>
      <c r="R2661" t="b">
        <f>AND(COUNTIF('Master list(no salts, metals)'!R2651,"&lt;=1"),IF(COUNTIF('Master list(no salts, metals)'!$K2651:$Y2651, "#N/A")=14,TRUE,FALSE))</f>
        <v>0</v>
      </c>
      <c r="S2661" t="b">
        <f>AND(COUNTIF('Master list(no salts, metals)'!S2651,"&lt;=1"),IF(COUNTIF('Master list(no salts, metals)'!$K2651:$Y2651, "#N/A")=14,TRUE,FALSE))</f>
        <v>0</v>
      </c>
      <c r="T2661" t="b">
        <f>AND(COUNTIF('Master list(no salts, metals)'!T2651,"&lt;=1"),IF(COUNTIF('Master list(no salts, metals)'!$K2651:$Y2651, "#N/A")=14,TRUE,FALSE))</f>
        <v>0</v>
      </c>
      <c r="U2661" t="b">
        <f>AND(COUNTIF('Master list(no salts, metals)'!U2651,"&lt;=1"),IF(COUNTIF('Master list(no salts, metals)'!$K2651:$Y2651, "#N/A")=14,TRUE,FALSE))</f>
        <v>0</v>
      </c>
      <c r="V2661" t="b">
        <f>AND(COUNTIF('Master list(no salts, metals)'!V2651,"&lt;=1"),IF(COUNTIF('Master list(no salts, metals)'!$K2651:$Y2651, "#N/A")=14,TRUE,FALSE))</f>
        <v>0</v>
      </c>
      <c r="W2661" t="b">
        <f>AND(COUNTIF('Master list(no salts, metals)'!W2651,"&lt;=1"),IF(COUNTIF('Master list(no salts, metals)'!$K2651:$Y2651, "#N/A")=14,TRUE,FALSE))</f>
        <v>0</v>
      </c>
      <c r="X2661" t="b">
        <f>AND(COUNTIF('Master list(no salts, metals)'!X2651,"&lt;=1"),IF(COUNTIF('Master list(no salts, metals)'!$K2651:$Y2651, "#N/A")=14,TRUE,FALSE))</f>
        <v>0</v>
      </c>
      <c r="Y2661" t="b">
        <f>AND(COUNTIF('Master list(no salts, metals)'!Y2651,"&lt;=1"),IF(COUNTIF('Master list(no salts, metals)'!$K2651:$Y2651, "#N/A")=14,TRUE,FALSE))</f>
        <v>0</v>
      </c>
    </row>
    <row r="2662" spans="11:25" x14ac:dyDescent="0.25">
      <c r="K2662" t="b">
        <f>AND(COUNTIF('Master list(no salts, metals)'!K2652,"&lt;=1"),IF(COUNTIF('Master list(no salts, metals)'!$K2652:$Y2652, "#N/A")=14,TRUE,FALSE))</f>
        <v>0</v>
      </c>
      <c r="L2662" t="b">
        <f>AND(COUNTIF('Master list(no salts, metals)'!L2652,"&lt;=1"),IF(COUNTIF('Master list(no salts, metals)'!$K2652:$Y2652, "#N/A")=14,TRUE,FALSE))</f>
        <v>0</v>
      </c>
      <c r="M2662" t="b">
        <f>AND(COUNTIF('Master list(no salts, metals)'!M2652,"&lt;=1"),IF(COUNTIF('Master list(no salts, metals)'!$K2652:$Y2652, "#N/A")=14,TRUE,FALSE))</f>
        <v>0</v>
      </c>
      <c r="N2662" t="b">
        <f>AND(COUNTIF('Master list(no salts, metals)'!N2652,"&lt;=1"),IF(COUNTIF('Master list(no salts, metals)'!$K2652:$Y2652, "#N/A")=14,TRUE,FALSE))</f>
        <v>0</v>
      </c>
      <c r="O2662" t="b">
        <f>AND(COUNTIF('Master list(no salts, metals)'!O2652,"&lt;=1"),IF(COUNTIF('Master list(no salts, metals)'!$K2652:$Y2652, "#N/A")=14,TRUE,FALSE))</f>
        <v>0</v>
      </c>
      <c r="P2662" t="b">
        <f>AND(COUNTIF('Master list(no salts, metals)'!P2652,"&lt;=1"),IF(COUNTIF('Master list(no salts, metals)'!$K2652:$Y2652, "#N/A")=14,TRUE,FALSE))</f>
        <v>0</v>
      </c>
      <c r="Q2662" t="b">
        <f>AND(COUNTIF('Master list(no salts, metals)'!Q2652,"&lt;=1"),IF(COUNTIF('Master list(no salts, metals)'!$K2652:$Y2652, "#N/A")=14,TRUE,FALSE))</f>
        <v>0</v>
      </c>
      <c r="R2662" t="b">
        <f>AND(COUNTIF('Master list(no salts, metals)'!R2652,"&lt;=1"),IF(COUNTIF('Master list(no salts, metals)'!$K2652:$Y2652, "#N/A")=14,TRUE,FALSE))</f>
        <v>0</v>
      </c>
      <c r="S2662" t="b">
        <f>AND(COUNTIF('Master list(no salts, metals)'!S2652,"&lt;=1"),IF(COUNTIF('Master list(no salts, metals)'!$K2652:$Y2652, "#N/A")=14,TRUE,FALSE))</f>
        <v>0</v>
      </c>
      <c r="T2662" t="b">
        <f>AND(COUNTIF('Master list(no salts, metals)'!T2652,"&lt;=1"),IF(COUNTIF('Master list(no salts, metals)'!$K2652:$Y2652, "#N/A")=14,TRUE,FALSE))</f>
        <v>0</v>
      </c>
      <c r="U2662" t="b">
        <f>AND(COUNTIF('Master list(no salts, metals)'!U2652,"&lt;=1"),IF(COUNTIF('Master list(no salts, metals)'!$K2652:$Y2652, "#N/A")=14,TRUE,FALSE))</f>
        <v>0</v>
      </c>
      <c r="V2662" t="b">
        <f>AND(COUNTIF('Master list(no salts, metals)'!V2652,"&lt;=1"),IF(COUNTIF('Master list(no salts, metals)'!$K2652:$Y2652, "#N/A")=14,TRUE,FALSE))</f>
        <v>0</v>
      </c>
      <c r="W2662" t="b">
        <f>AND(COUNTIF('Master list(no salts, metals)'!W2652,"&lt;=1"),IF(COUNTIF('Master list(no salts, metals)'!$K2652:$Y2652, "#N/A")=14,TRUE,FALSE))</f>
        <v>1</v>
      </c>
      <c r="X2662" t="b">
        <f>AND(COUNTIF('Master list(no salts, metals)'!X2652,"&lt;=1"),IF(COUNTIF('Master list(no salts, metals)'!$K2652:$Y2652, "#N/A")=14,TRUE,FALSE))</f>
        <v>0</v>
      </c>
      <c r="Y2662" t="b">
        <f>AND(COUNTIF('Master list(no salts, metals)'!Y2652,"&lt;=1"),IF(COUNTIF('Master list(no salts, metals)'!$K2652:$Y2652, "#N/A")=14,TRUE,FALSE))</f>
        <v>0</v>
      </c>
    </row>
    <row r="2663" spans="11:25" x14ac:dyDescent="0.25">
      <c r="K2663" t="b">
        <f>AND(COUNTIF('Master list(no salts, metals)'!K2653,"&lt;=1"),IF(COUNTIF('Master list(no salts, metals)'!$K2653:$Y2653, "#N/A")=14,TRUE,FALSE))</f>
        <v>0</v>
      </c>
      <c r="L2663" t="b">
        <f>AND(COUNTIF('Master list(no salts, metals)'!L2653,"&lt;=1"),IF(COUNTIF('Master list(no salts, metals)'!$K2653:$Y2653, "#N/A")=14,TRUE,FALSE))</f>
        <v>0</v>
      </c>
      <c r="M2663" t="b">
        <f>AND(COUNTIF('Master list(no salts, metals)'!M2653,"&lt;=1"),IF(COUNTIF('Master list(no salts, metals)'!$K2653:$Y2653, "#N/A")=14,TRUE,FALSE))</f>
        <v>0</v>
      </c>
      <c r="N2663" t="b">
        <f>AND(COUNTIF('Master list(no salts, metals)'!N2653,"&lt;=1"),IF(COUNTIF('Master list(no salts, metals)'!$K2653:$Y2653, "#N/A")=14,TRUE,FALSE))</f>
        <v>0</v>
      </c>
      <c r="O2663" t="b">
        <f>AND(COUNTIF('Master list(no salts, metals)'!O2653,"&lt;=1"),IF(COUNTIF('Master list(no salts, metals)'!$K2653:$Y2653, "#N/A")=14,TRUE,FALSE))</f>
        <v>0</v>
      </c>
      <c r="P2663" t="b">
        <f>AND(COUNTIF('Master list(no salts, metals)'!P2653,"&lt;=1"),IF(COUNTIF('Master list(no salts, metals)'!$K2653:$Y2653, "#N/A")=14,TRUE,FALSE))</f>
        <v>0</v>
      </c>
      <c r="Q2663" t="b">
        <f>AND(COUNTIF('Master list(no salts, metals)'!Q2653,"&lt;=1"),IF(COUNTIF('Master list(no salts, metals)'!$K2653:$Y2653, "#N/A")=14,TRUE,FALSE))</f>
        <v>0</v>
      </c>
      <c r="R2663" t="b">
        <f>AND(COUNTIF('Master list(no salts, metals)'!R2653,"&lt;=1"),IF(COUNTIF('Master list(no salts, metals)'!$K2653:$Y2653, "#N/A")=14,TRUE,FALSE))</f>
        <v>0</v>
      </c>
      <c r="S2663" t="b">
        <f>AND(COUNTIF('Master list(no salts, metals)'!S2653,"&lt;=1"),IF(COUNTIF('Master list(no salts, metals)'!$K2653:$Y2653, "#N/A")=14,TRUE,FALSE))</f>
        <v>0</v>
      </c>
      <c r="T2663" t="b">
        <f>AND(COUNTIF('Master list(no salts, metals)'!T2653,"&lt;=1"),IF(COUNTIF('Master list(no salts, metals)'!$K2653:$Y2653, "#N/A")=14,TRUE,FALSE))</f>
        <v>0</v>
      </c>
      <c r="U2663" t="b">
        <f>AND(COUNTIF('Master list(no salts, metals)'!U2653,"&lt;=1"),IF(COUNTIF('Master list(no salts, metals)'!$K2653:$Y2653, "#N/A")=14,TRUE,FALSE))</f>
        <v>0</v>
      </c>
      <c r="V2663" t="b">
        <f>AND(COUNTIF('Master list(no salts, metals)'!V2653,"&lt;=1"),IF(COUNTIF('Master list(no salts, metals)'!$K2653:$Y2653, "#N/A")=14,TRUE,FALSE))</f>
        <v>0</v>
      </c>
      <c r="W2663" t="b">
        <f>AND(COUNTIF('Master list(no salts, metals)'!W2653,"&lt;=1"),IF(COUNTIF('Master list(no salts, metals)'!$K2653:$Y2653, "#N/A")=14,TRUE,FALSE))</f>
        <v>0</v>
      </c>
      <c r="X2663" t="b">
        <f>AND(COUNTIF('Master list(no salts, metals)'!X2653,"&lt;=1"),IF(COUNTIF('Master list(no salts, metals)'!$K2653:$Y2653, "#N/A")=14,TRUE,FALSE))</f>
        <v>0</v>
      </c>
      <c r="Y2663" t="b">
        <f>AND(COUNTIF('Master list(no salts, metals)'!Y2653,"&lt;=1"),IF(COUNTIF('Master list(no salts, metals)'!$K2653:$Y2653, "#N/A")=14,TRUE,FALSE))</f>
        <v>1</v>
      </c>
    </row>
    <row r="2664" spans="11:25" x14ac:dyDescent="0.25">
      <c r="K2664" t="b">
        <f>AND(COUNTIF('Master list(no salts, metals)'!K2654,"&lt;=1"),IF(COUNTIF('Master list(no salts, metals)'!$K2654:$Y2654, "#N/A")=14,TRUE,FALSE))</f>
        <v>0</v>
      </c>
      <c r="L2664" t="b">
        <f>AND(COUNTIF('Master list(no salts, metals)'!L2654,"&lt;=1"),IF(COUNTIF('Master list(no salts, metals)'!$K2654:$Y2654, "#N/A")=14,TRUE,FALSE))</f>
        <v>0</v>
      </c>
      <c r="M2664" t="b">
        <f>AND(COUNTIF('Master list(no salts, metals)'!M2654,"&lt;=1"),IF(COUNTIF('Master list(no salts, metals)'!$K2654:$Y2654, "#N/A")=14,TRUE,FALSE))</f>
        <v>0</v>
      </c>
      <c r="N2664" t="b">
        <f>AND(COUNTIF('Master list(no salts, metals)'!N2654,"&lt;=1"),IF(COUNTIF('Master list(no salts, metals)'!$K2654:$Y2654, "#N/A")=14,TRUE,FALSE))</f>
        <v>0</v>
      </c>
      <c r="O2664" t="b">
        <f>AND(COUNTIF('Master list(no salts, metals)'!O2654,"&lt;=1"),IF(COUNTIF('Master list(no salts, metals)'!$K2654:$Y2654, "#N/A")=14,TRUE,FALSE))</f>
        <v>0</v>
      </c>
      <c r="P2664" t="b">
        <f>AND(COUNTIF('Master list(no salts, metals)'!P2654,"&lt;=1"),IF(COUNTIF('Master list(no salts, metals)'!$K2654:$Y2654, "#N/A")=14,TRUE,FALSE))</f>
        <v>0</v>
      </c>
      <c r="Q2664" t="b">
        <f>AND(COUNTIF('Master list(no salts, metals)'!Q2654,"&lt;=1"),IF(COUNTIF('Master list(no salts, metals)'!$K2654:$Y2654, "#N/A")=14,TRUE,FALSE))</f>
        <v>0</v>
      </c>
      <c r="R2664" t="b">
        <f>AND(COUNTIF('Master list(no salts, metals)'!R2654,"&lt;=1"),IF(COUNTIF('Master list(no salts, metals)'!$K2654:$Y2654, "#N/A")=14,TRUE,FALSE))</f>
        <v>0</v>
      </c>
      <c r="S2664" t="b">
        <f>AND(COUNTIF('Master list(no salts, metals)'!S2654,"&lt;=1"),IF(COUNTIF('Master list(no salts, metals)'!$K2654:$Y2654, "#N/A")=14,TRUE,FALSE))</f>
        <v>0</v>
      </c>
      <c r="T2664" t="b">
        <f>AND(COUNTIF('Master list(no salts, metals)'!T2654,"&lt;=1"),IF(COUNTIF('Master list(no salts, metals)'!$K2654:$Y2654, "#N/A")=14,TRUE,FALSE))</f>
        <v>0</v>
      </c>
      <c r="U2664" t="b">
        <f>AND(COUNTIF('Master list(no salts, metals)'!U2654,"&lt;=1"),IF(COUNTIF('Master list(no salts, metals)'!$K2654:$Y2654, "#N/A")=14,TRUE,FALSE))</f>
        <v>0</v>
      </c>
      <c r="V2664" t="b">
        <f>AND(COUNTIF('Master list(no salts, metals)'!V2654,"&lt;=1"),IF(COUNTIF('Master list(no salts, metals)'!$K2654:$Y2654, "#N/A")=14,TRUE,FALSE))</f>
        <v>0</v>
      </c>
      <c r="W2664" t="b">
        <f>AND(COUNTIF('Master list(no salts, metals)'!W2654,"&lt;=1"),IF(COUNTIF('Master list(no salts, metals)'!$K2654:$Y2654, "#N/A")=14,TRUE,FALSE))</f>
        <v>0</v>
      </c>
      <c r="X2664" t="b">
        <f>AND(COUNTIF('Master list(no salts, metals)'!X2654,"&lt;=1"),IF(COUNTIF('Master list(no salts, metals)'!$K2654:$Y2654, "#N/A")=14,TRUE,FALSE))</f>
        <v>0</v>
      </c>
      <c r="Y2664" t="b">
        <f>AND(COUNTIF('Master list(no salts, metals)'!Y2654,"&lt;=1"),IF(COUNTIF('Master list(no salts, metals)'!$K2654:$Y2654, "#N/A")=14,TRUE,FALSE))</f>
        <v>0</v>
      </c>
    </row>
    <row r="2665" spans="11:25" x14ac:dyDescent="0.25">
      <c r="K2665" t="b">
        <f>AND(COUNTIF('Master list(no salts, metals)'!K2655,"&lt;=1"),IF(COUNTIF('Master list(no salts, metals)'!$K2655:$Y2655, "#N/A")=14,TRUE,FALSE))</f>
        <v>0</v>
      </c>
      <c r="L2665" t="b">
        <f>AND(COUNTIF('Master list(no salts, metals)'!L2655,"&lt;=1"),IF(COUNTIF('Master list(no salts, metals)'!$K2655:$Y2655, "#N/A")=14,TRUE,FALSE))</f>
        <v>0</v>
      </c>
      <c r="M2665" t="b">
        <f>AND(COUNTIF('Master list(no salts, metals)'!M2655,"&lt;=1"),IF(COUNTIF('Master list(no salts, metals)'!$K2655:$Y2655, "#N/A")=14,TRUE,FALSE))</f>
        <v>0</v>
      </c>
      <c r="N2665" t="b">
        <f>AND(COUNTIF('Master list(no salts, metals)'!N2655,"&lt;=1"),IF(COUNTIF('Master list(no salts, metals)'!$K2655:$Y2655, "#N/A")=14,TRUE,FALSE))</f>
        <v>0</v>
      </c>
      <c r="O2665" t="b">
        <f>AND(COUNTIF('Master list(no salts, metals)'!O2655,"&lt;=1"),IF(COUNTIF('Master list(no salts, metals)'!$K2655:$Y2655, "#N/A")=14,TRUE,FALSE))</f>
        <v>0</v>
      </c>
      <c r="P2665" t="b">
        <f>AND(COUNTIF('Master list(no salts, metals)'!P2655,"&lt;=1"),IF(COUNTIF('Master list(no salts, metals)'!$K2655:$Y2655, "#N/A")=14,TRUE,FALSE))</f>
        <v>0</v>
      </c>
      <c r="Q2665" t="b">
        <f>AND(COUNTIF('Master list(no salts, metals)'!Q2655,"&lt;=1"),IF(COUNTIF('Master list(no salts, metals)'!$K2655:$Y2655, "#N/A")=14,TRUE,FALSE))</f>
        <v>0</v>
      </c>
      <c r="R2665" t="b">
        <f>AND(COUNTIF('Master list(no salts, metals)'!R2655,"&lt;=1"),IF(COUNTIF('Master list(no salts, metals)'!$K2655:$Y2655, "#N/A")=14,TRUE,FALSE))</f>
        <v>0</v>
      </c>
      <c r="S2665" t="b">
        <f>AND(COUNTIF('Master list(no salts, metals)'!S2655,"&lt;=1"),IF(COUNTIF('Master list(no salts, metals)'!$K2655:$Y2655, "#N/A")=14,TRUE,FALSE))</f>
        <v>0</v>
      </c>
      <c r="T2665" t="b">
        <f>AND(COUNTIF('Master list(no salts, metals)'!T2655,"&lt;=1"),IF(COUNTIF('Master list(no salts, metals)'!$K2655:$Y2655, "#N/A")=14,TRUE,FALSE))</f>
        <v>0</v>
      </c>
      <c r="U2665" t="b">
        <f>AND(COUNTIF('Master list(no salts, metals)'!U2655,"&lt;=1"),IF(COUNTIF('Master list(no salts, metals)'!$K2655:$Y2655, "#N/A")=14,TRUE,FALSE))</f>
        <v>0</v>
      </c>
      <c r="V2665" t="b">
        <f>AND(COUNTIF('Master list(no salts, metals)'!V2655,"&lt;=1"),IF(COUNTIF('Master list(no salts, metals)'!$K2655:$Y2655, "#N/A")=14,TRUE,FALSE))</f>
        <v>0</v>
      </c>
      <c r="W2665" t="b">
        <f>AND(COUNTIF('Master list(no salts, metals)'!W2655,"&lt;=1"),IF(COUNTIF('Master list(no salts, metals)'!$K2655:$Y2655, "#N/A")=14,TRUE,FALSE))</f>
        <v>0</v>
      </c>
      <c r="X2665" t="b">
        <f>AND(COUNTIF('Master list(no salts, metals)'!X2655,"&lt;=1"),IF(COUNTIF('Master list(no salts, metals)'!$K2655:$Y2655, "#N/A")=14,TRUE,FALSE))</f>
        <v>0</v>
      </c>
      <c r="Y2665" t="b">
        <f>AND(COUNTIF('Master list(no salts, metals)'!Y2655,"&lt;=1"),IF(COUNTIF('Master list(no salts, metals)'!$K2655:$Y2655, "#N/A")=14,TRUE,FALSE))</f>
        <v>0</v>
      </c>
    </row>
    <row r="2666" spans="11:25" x14ac:dyDescent="0.25">
      <c r="K2666" t="b">
        <f>AND(COUNTIF('Master list(no salts, metals)'!K2656,"&lt;=1"),IF(COUNTIF('Master list(no salts, metals)'!$K2656:$Y2656, "#N/A")=14,TRUE,FALSE))</f>
        <v>0</v>
      </c>
      <c r="L2666" t="b">
        <f>AND(COUNTIF('Master list(no salts, metals)'!L2656,"&lt;=1"),IF(COUNTIF('Master list(no salts, metals)'!$K2656:$Y2656, "#N/A")=14,TRUE,FALSE))</f>
        <v>0</v>
      </c>
      <c r="M2666" t="b">
        <f>AND(COUNTIF('Master list(no salts, metals)'!M2656,"&lt;=1"),IF(COUNTIF('Master list(no salts, metals)'!$K2656:$Y2656, "#N/A")=14,TRUE,FALSE))</f>
        <v>0</v>
      </c>
      <c r="N2666" t="b">
        <f>AND(COUNTIF('Master list(no salts, metals)'!N2656,"&lt;=1"),IF(COUNTIF('Master list(no salts, metals)'!$K2656:$Y2656, "#N/A")=14,TRUE,FALSE))</f>
        <v>0</v>
      </c>
      <c r="O2666" t="b">
        <f>AND(COUNTIF('Master list(no salts, metals)'!O2656,"&lt;=1"),IF(COUNTIF('Master list(no salts, metals)'!$K2656:$Y2656, "#N/A")=14,TRUE,FALSE))</f>
        <v>0</v>
      </c>
      <c r="P2666" t="b">
        <f>AND(COUNTIF('Master list(no salts, metals)'!P2656,"&lt;=1"),IF(COUNTIF('Master list(no salts, metals)'!$K2656:$Y2656, "#N/A")=14,TRUE,FALSE))</f>
        <v>0</v>
      </c>
      <c r="Q2666" t="b">
        <f>AND(COUNTIF('Master list(no salts, metals)'!Q2656,"&lt;=1"),IF(COUNTIF('Master list(no salts, metals)'!$K2656:$Y2656, "#N/A")=14,TRUE,FALSE))</f>
        <v>0</v>
      </c>
      <c r="R2666" t="b">
        <f>AND(COUNTIF('Master list(no salts, metals)'!R2656,"&lt;=1"),IF(COUNTIF('Master list(no salts, metals)'!$K2656:$Y2656, "#N/A")=14,TRUE,FALSE))</f>
        <v>0</v>
      </c>
      <c r="S2666" t="b">
        <f>AND(COUNTIF('Master list(no salts, metals)'!S2656,"&lt;=1"),IF(COUNTIF('Master list(no salts, metals)'!$K2656:$Y2656, "#N/A")=14,TRUE,FALSE))</f>
        <v>0</v>
      </c>
      <c r="T2666" t="b">
        <f>AND(COUNTIF('Master list(no salts, metals)'!T2656,"&lt;=1"),IF(COUNTIF('Master list(no salts, metals)'!$K2656:$Y2656, "#N/A")=14,TRUE,FALSE))</f>
        <v>0</v>
      </c>
      <c r="U2666" t="b">
        <f>AND(COUNTIF('Master list(no salts, metals)'!U2656,"&lt;=1"),IF(COUNTIF('Master list(no salts, metals)'!$K2656:$Y2656, "#N/A")=14,TRUE,FALSE))</f>
        <v>0</v>
      </c>
      <c r="V2666" t="b">
        <f>AND(COUNTIF('Master list(no salts, metals)'!V2656,"&lt;=1"),IF(COUNTIF('Master list(no salts, metals)'!$K2656:$Y2656, "#N/A")=14,TRUE,FALSE))</f>
        <v>0</v>
      </c>
      <c r="W2666" t="b">
        <f>AND(COUNTIF('Master list(no salts, metals)'!W2656,"&lt;=1"),IF(COUNTIF('Master list(no salts, metals)'!$K2656:$Y2656, "#N/A")=14,TRUE,FALSE))</f>
        <v>0</v>
      </c>
      <c r="X2666" t="b">
        <f>AND(COUNTIF('Master list(no salts, metals)'!X2656,"&lt;=1"),IF(COUNTIF('Master list(no salts, metals)'!$K2656:$Y2656, "#N/A")=14,TRUE,FALSE))</f>
        <v>0</v>
      </c>
      <c r="Y2666" t="b">
        <f>AND(COUNTIF('Master list(no salts, metals)'!Y2656,"&lt;=1"),IF(COUNTIF('Master list(no salts, metals)'!$K2656:$Y2656, "#N/A")=14,TRUE,FALSE))</f>
        <v>0</v>
      </c>
    </row>
    <row r="2667" spans="11:25" x14ac:dyDescent="0.25">
      <c r="K2667" t="b">
        <f>AND(COUNTIF('Master list(no salts, metals)'!K2657,"&lt;=1"),IF(COUNTIF('Master list(no salts, metals)'!$K2657:$Y2657, "#N/A")=14,TRUE,FALSE))</f>
        <v>0</v>
      </c>
      <c r="L2667" t="b">
        <f>AND(COUNTIF('Master list(no salts, metals)'!L2657,"&lt;=1"),IF(COUNTIF('Master list(no salts, metals)'!$K2657:$Y2657, "#N/A")=14,TRUE,FALSE))</f>
        <v>0</v>
      </c>
      <c r="M2667" t="b">
        <f>AND(COUNTIF('Master list(no salts, metals)'!M2657,"&lt;=1"),IF(COUNTIF('Master list(no salts, metals)'!$K2657:$Y2657, "#N/A")=14,TRUE,FALSE))</f>
        <v>0</v>
      </c>
      <c r="N2667" t="b">
        <f>AND(COUNTIF('Master list(no salts, metals)'!N2657,"&lt;=1"),IF(COUNTIF('Master list(no salts, metals)'!$K2657:$Y2657, "#N/A")=14,TRUE,FALSE))</f>
        <v>0</v>
      </c>
      <c r="O2667" t="b">
        <f>AND(COUNTIF('Master list(no salts, metals)'!O2657,"&lt;=1"),IF(COUNTIF('Master list(no salts, metals)'!$K2657:$Y2657, "#N/A")=14,TRUE,FALSE))</f>
        <v>0</v>
      </c>
      <c r="P2667" t="b">
        <f>AND(COUNTIF('Master list(no salts, metals)'!P2657,"&lt;=1"),IF(COUNTIF('Master list(no salts, metals)'!$K2657:$Y2657, "#N/A")=14,TRUE,FALSE))</f>
        <v>0</v>
      </c>
      <c r="Q2667" t="b">
        <f>AND(COUNTIF('Master list(no salts, metals)'!Q2657,"&lt;=1"),IF(COUNTIF('Master list(no salts, metals)'!$K2657:$Y2657, "#N/A")=14,TRUE,FALSE))</f>
        <v>0</v>
      </c>
      <c r="R2667" t="b">
        <f>AND(COUNTIF('Master list(no salts, metals)'!R2657,"&lt;=1"),IF(COUNTIF('Master list(no salts, metals)'!$K2657:$Y2657, "#N/A")=14,TRUE,FALSE))</f>
        <v>0</v>
      </c>
      <c r="S2667" t="b">
        <f>AND(COUNTIF('Master list(no salts, metals)'!S2657,"&lt;=1"),IF(COUNTIF('Master list(no salts, metals)'!$K2657:$Y2657, "#N/A")=14,TRUE,FALSE))</f>
        <v>0</v>
      </c>
      <c r="T2667" t="b">
        <f>AND(COUNTIF('Master list(no salts, metals)'!T2657,"&lt;=1"),IF(COUNTIF('Master list(no salts, metals)'!$K2657:$Y2657, "#N/A")=14,TRUE,FALSE))</f>
        <v>0</v>
      </c>
      <c r="U2667" t="b">
        <f>AND(COUNTIF('Master list(no salts, metals)'!U2657,"&lt;=1"),IF(COUNTIF('Master list(no salts, metals)'!$K2657:$Y2657, "#N/A")=14,TRUE,FALSE))</f>
        <v>0</v>
      </c>
      <c r="V2667" t="b">
        <f>AND(COUNTIF('Master list(no salts, metals)'!V2657,"&lt;=1"),IF(COUNTIF('Master list(no salts, metals)'!$K2657:$Y2657, "#N/A")=14,TRUE,FALSE))</f>
        <v>0</v>
      </c>
      <c r="W2667" t="b">
        <f>AND(COUNTIF('Master list(no salts, metals)'!W2657,"&lt;=1"),IF(COUNTIF('Master list(no salts, metals)'!$K2657:$Y2657, "#N/A")=14,TRUE,FALSE))</f>
        <v>1</v>
      </c>
      <c r="X2667" t="b">
        <f>AND(COUNTIF('Master list(no salts, metals)'!X2657,"&lt;=1"),IF(COUNTIF('Master list(no salts, metals)'!$K2657:$Y2657, "#N/A")=14,TRUE,FALSE))</f>
        <v>0</v>
      </c>
      <c r="Y2667" t="b">
        <f>AND(COUNTIF('Master list(no salts, metals)'!Y2657,"&lt;=1"),IF(COUNTIF('Master list(no salts, metals)'!$K2657:$Y2657, "#N/A")=14,TRUE,FALSE))</f>
        <v>0</v>
      </c>
    </row>
    <row r="2668" spans="11:25" x14ac:dyDescent="0.25">
      <c r="K2668" t="b">
        <f>AND(COUNTIF('Master list(no salts, metals)'!K2658,"&lt;=1"),IF(COUNTIF('Master list(no salts, metals)'!$K2658:$Y2658, "#N/A")=14,TRUE,FALSE))</f>
        <v>0</v>
      </c>
      <c r="L2668" t="b">
        <f>AND(COUNTIF('Master list(no salts, metals)'!L2658,"&lt;=1"),IF(COUNTIF('Master list(no salts, metals)'!$K2658:$Y2658, "#N/A")=14,TRUE,FALSE))</f>
        <v>0</v>
      </c>
      <c r="M2668" t="b">
        <f>AND(COUNTIF('Master list(no salts, metals)'!M2658,"&lt;=1"),IF(COUNTIF('Master list(no salts, metals)'!$K2658:$Y2658, "#N/A")=14,TRUE,FALSE))</f>
        <v>0</v>
      </c>
      <c r="N2668" t="b">
        <f>AND(COUNTIF('Master list(no salts, metals)'!N2658,"&lt;=1"),IF(COUNTIF('Master list(no salts, metals)'!$K2658:$Y2658, "#N/A")=14,TRUE,FALSE))</f>
        <v>0</v>
      </c>
      <c r="O2668" t="b">
        <f>AND(COUNTIF('Master list(no salts, metals)'!O2658,"&lt;=1"),IF(COUNTIF('Master list(no salts, metals)'!$K2658:$Y2658, "#N/A")=14,TRUE,FALSE))</f>
        <v>0</v>
      </c>
      <c r="P2668" t="b">
        <f>AND(COUNTIF('Master list(no salts, metals)'!P2658,"&lt;=1"),IF(COUNTIF('Master list(no salts, metals)'!$K2658:$Y2658, "#N/A")=14,TRUE,FALSE))</f>
        <v>0</v>
      </c>
      <c r="Q2668" t="b">
        <f>AND(COUNTIF('Master list(no salts, metals)'!Q2658,"&lt;=1"),IF(COUNTIF('Master list(no salts, metals)'!$K2658:$Y2658, "#N/A")=14,TRUE,FALSE))</f>
        <v>0</v>
      </c>
      <c r="R2668" t="b">
        <f>AND(COUNTIF('Master list(no salts, metals)'!R2658,"&lt;=1"),IF(COUNTIF('Master list(no salts, metals)'!$K2658:$Y2658, "#N/A")=14,TRUE,FALSE))</f>
        <v>0</v>
      </c>
      <c r="S2668" t="b">
        <f>AND(COUNTIF('Master list(no salts, metals)'!S2658,"&lt;=1"),IF(COUNTIF('Master list(no salts, metals)'!$K2658:$Y2658, "#N/A")=14,TRUE,FALSE))</f>
        <v>0</v>
      </c>
      <c r="T2668" t="b">
        <f>AND(COUNTIF('Master list(no salts, metals)'!T2658,"&lt;=1"),IF(COUNTIF('Master list(no salts, metals)'!$K2658:$Y2658, "#N/A")=14,TRUE,FALSE))</f>
        <v>0</v>
      </c>
      <c r="U2668" t="b">
        <f>AND(COUNTIF('Master list(no salts, metals)'!U2658,"&lt;=1"),IF(COUNTIF('Master list(no salts, metals)'!$K2658:$Y2658, "#N/A")=14,TRUE,FALSE))</f>
        <v>0</v>
      </c>
      <c r="V2668" t="b">
        <f>AND(COUNTIF('Master list(no salts, metals)'!V2658,"&lt;=1"),IF(COUNTIF('Master list(no salts, metals)'!$K2658:$Y2658, "#N/A")=14,TRUE,FALSE))</f>
        <v>0</v>
      </c>
      <c r="W2668" t="b">
        <f>AND(COUNTIF('Master list(no salts, metals)'!W2658,"&lt;=1"),IF(COUNTIF('Master list(no salts, metals)'!$K2658:$Y2658, "#N/A")=14,TRUE,FALSE))</f>
        <v>1</v>
      </c>
      <c r="X2668" t="b">
        <f>AND(COUNTIF('Master list(no salts, metals)'!X2658,"&lt;=1"),IF(COUNTIF('Master list(no salts, metals)'!$K2658:$Y2658, "#N/A")=14,TRUE,FALSE))</f>
        <v>0</v>
      </c>
      <c r="Y2668" t="b">
        <f>AND(COUNTIF('Master list(no salts, metals)'!Y2658,"&lt;=1"),IF(COUNTIF('Master list(no salts, metals)'!$K2658:$Y2658, "#N/A")=14,TRUE,FALSE))</f>
        <v>0</v>
      </c>
    </row>
    <row r="2669" spans="11:25" x14ac:dyDescent="0.25">
      <c r="K2669" t="b">
        <f>AND(COUNTIF('Master list(no salts, metals)'!K2659,"&lt;=1"),IF(COUNTIF('Master list(no salts, metals)'!$K2659:$Y2659, "#N/A")=14,TRUE,FALSE))</f>
        <v>0</v>
      </c>
      <c r="L2669" t="b">
        <f>AND(COUNTIF('Master list(no salts, metals)'!L2659,"&lt;=1"),IF(COUNTIF('Master list(no salts, metals)'!$K2659:$Y2659, "#N/A")=14,TRUE,FALSE))</f>
        <v>0</v>
      </c>
      <c r="M2669" t="b">
        <f>AND(COUNTIF('Master list(no salts, metals)'!M2659,"&lt;=1"),IF(COUNTIF('Master list(no salts, metals)'!$K2659:$Y2659, "#N/A")=14,TRUE,FALSE))</f>
        <v>0</v>
      </c>
      <c r="N2669" t="b">
        <f>AND(COUNTIF('Master list(no salts, metals)'!N2659,"&lt;=1"),IF(COUNTIF('Master list(no salts, metals)'!$K2659:$Y2659, "#N/A")=14,TRUE,FALSE))</f>
        <v>0</v>
      </c>
      <c r="O2669" t="b">
        <f>AND(COUNTIF('Master list(no salts, metals)'!O2659,"&lt;=1"),IF(COUNTIF('Master list(no salts, metals)'!$K2659:$Y2659, "#N/A")=14,TRUE,FALSE))</f>
        <v>0</v>
      </c>
      <c r="P2669" t="b">
        <f>AND(COUNTIF('Master list(no salts, metals)'!P2659,"&lt;=1"),IF(COUNTIF('Master list(no salts, metals)'!$K2659:$Y2659, "#N/A")=14,TRUE,FALSE))</f>
        <v>0</v>
      </c>
      <c r="Q2669" t="b">
        <f>AND(COUNTIF('Master list(no salts, metals)'!Q2659,"&lt;=1"),IF(COUNTIF('Master list(no salts, metals)'!$K2659:$Y2659, "#N/A")=14,TRUE,FALSE))</f>
        <v>0</v>
      </c>
      <c r="R2669" t="b">
        <f>AND(COUNTIF('Master list(no salts, metals)'!R2659,"&lt;=1"),IF(COUNTIF('Master list(no salts, metals)'!$K2659:$Y2659, "#N/A")=14,TRUE,FALSE))</f>
        <v>0</v>
      </c>
      <c r="S2669" t="b">
        <f>AND(COUNTIF('Master list(no salts, metals)'!S2659,"&lt;=1"),IF(COUNTIF('Master list(no salts, metals)'!$K2659:$Y2659, "#N/A")=14,TRUE,FALSE))</f>
        <v>0</v>
      </c>
      <c r="T2669" t="b">
        <f>AND(COUNTIF('Master list(no salts, metals)'!T2659,"&lt;=1"),IF(COUNTIF('Master list(no salts, metals)'!$K2659:$Y2659, "#N/A")=14,TRUE,FALSE))</f>
        <v>0</v>
      </c>
      <c r="U2669" t="b">
        <f>AND(COUNTIF('Master list(no salts, metals)'!U2659,"&lt;=1"),IF(COUNTIF('Master list(no salts, metals)'!$K2659:$Y2659, "#N/A")=14,TRUE,FALSE))</f>
        <v>0</v>
      </c>
      <c r="V2669" t="b">
        <f>AND(COUNTIF('Master list(no salts, metals)'!V2659,"&lt;=1"),IF(COUNTIF('Master list(no salts, metals)'!$K2659:$Y2659, "#N/A")=14,TRUE,FALSE))</f>
        <v>0</v>
      </c>
      <c r="W2669" t="b">
        <f>AND(COUNTIF('Master list(no salts, metals)'!W2659,"&lt;=1"),IF(COUNTIF('Master list(no salts, metals)'!$K2659:$Y2659, "#N/A")=14,TRUE,FALSE))</f>
        <v>0</v>
      </c>
      <c r="X2669" t="b">
        <f>AND(COUNTIF('Master list(no salts, metals)'!X2659,"&lt;=1"),IF(COUNTIF('Master list(no salts, metals)'!$K2659:$Y2659, "#N/A")=14,TRUE,FALSE))</f>
        <v>0</v>
      </c>
      <c r="Y2669" t="b">
        <f>AND(COUNTIF('Master list(no salts, metals)'!Y2659,"&lt;=1"),IF(COUNTIF('Master list(no salts, metals)'!$K2659:$Y2659, "#N/A")=14,TRUE,FALSE))</f>
        <v>0</v>
      </c>
    </row>
    <row r="2670" spans="11:25" x14ac:dyDescent="0.25">
      <c r="K2670" t="b">
        <f>AND(COUNTIF('Master list(no salts, metals)'!K2660,"&lt;=1"),IF(COUNTIF('Master list(no salts, metals)'!$K2660:$Y2660, "#N/A")=14,TRUE,FALSE))</f>
        <v>0</v>
      </c>
      <c r="L2670" t="b">
        <f>AND(COUNTIF('Master list(no salts, metals)'!L2660,"&lt;=1"),IF(COUNTIF('Master list(no salts, metals)'!$K2660:$Y2660, "#N/A")=14,TRUE,FALSE))</f>
        <v>0</v>
      </c>
      <c r="M2670" t="b">
        <f>AND(COUNTIF('Master list(no salts, metals)'!M2660,"&lt;=1"),IF(COUNTIF('Master list(no salts, metals)'!$K2660:$Y2660, "#N/A")=14,TRUE,FALSE))</f>
        <v>0</v>
      </c>
      <c r="N2670" t="b">
        <f>AND(COUNTIF('Master list(no salts, metals)'!N2660,"&lt;=1"),IF(COUNTIF('Master list(no salts, metals)'!$K2660:$Y2660, "#N/A")=14,TRUE,FALSE))</f>
        <v>0</v>
      </c>
      <c r="O2670" t="b">
        <f>AND(COUNTIF('Master list(no salts, metals)'!O2660,"&lt;=1"),IF(COUNTIF('Master list(no salts, metals)'!$K2660:$Y2660, "#N/A")=14,TRUE,FALSE))</f>
        <v>0</v>
      </c>
      <c r="P2670" t="b">
        <f>AND(COUNTIF('Master list(no salts, metals)'!P2660,"&lt;=1"),IF(COUNTIF('Master list(no salts, metals)'!$K2660:$Y2660, "#N/A")=14,TRUE,FALSE))</f>
        <v>0</v>
      </c>
      <c r="Q2670" t="b">
        <f>AND(COUNTIF('Master list(no salts, metals)'!Q2660,"&lt;=1"),IF(COUNTIF('Master list(no salts, metals)'!$K2660:$Y2660, "#N/A")=14,TRUE,FALSE))</f>
        <v>0</v>
      </c>
      <c r="R2670" t="b">
        <f>AND(COUNTIF('Master list(no salts, metals)'!R2660,"&lt;=1"),IF(COUNTIF('Master list(no salts, metals)'!$K2660:$Y2660, "#N/A")=14,TRUE,FALSE))</f>
        <v>0</v>
      </c>
      <c r="S2670" t="b">
        <f>AND(COUNTIF('Master list(no salts, metals)'!S2660,"&lt;=1"),IF(COUNTIF('Master list(no salts, metals)'!$K2660:$Y2660, "#N/A")=14,TRUE,FALSE))</f>
        <v>0</v>
      </c>
      <c r="T2670" t="b">
        <f>AND(COUNTIF('Master list(no salts, metals)'!T2660,"&lt;=1"),IF(COUNTIF('Master list(no salts, metals)'!$K2660:$Y2660, "#N/A")=14,TRUE,FALSE))</f>
        <v>0</v>
      </c>
      <c r="U2670" t="b">
        <f>AND(COUNTIF('Master list(no salts, metals)'!U2660,"&lt;=1"),IF(COUNTIF('Master list(no salts, metals)'!$K2660:$Y2660, "#N/A")=14,TRUE,FALSE))</f>
        <v>0</v>
      </c>
      <c r="V2670" t="b">
        <f>AND(COUNTIF('Master list(no salts, metals)'!V2660,"&lt;=1"),IF(COUNTIF('Master list(no salts, metals)'!$K2660:$Y2660, "#N/A")=14,TRUE,FALSE))</f>
        <v>0</v>
      </c>
      <c r="W2670" t="b">
        <f>AND(COUNTIF('Master list(no salts, metals)'!W2660,"&lt;=1"),IF(COUNTIF('Master list(no salts, metals)'!$K2660:$Y2660, "#N/A")=14,TRUE,FALSE))</f>
        <v>1</v>
      </c>
      <c r="X2670" t="b">
        <f>AND(COUNTIF('Master list(no salts, metals)'!X2660,"&lt;=1"),IF(COUNTIF('Master list(no salts, metals)'!$K2660:$Y2660, "#N/A")=14,TRUE,FALSE))</f>
        <v>0</v>
      </c>
      <c r="Y2670" t="b">
        <f>AND(COUNTIF('Master list(no salts, metals)'!Y2660,"&lt;=1"),IF(COUNTIF('Master list(no salts, metals)'!$K2660:$Y2660, "#N/A")=14,TRUE,FALSE))</f>
        <v>0</v>
      </c>
    </row>
    <row r="2671" spans="11:25" x14ac:dyDescent="0.25">
      <c r="K2671" t="b">
        <f>AND(COUNTIF('Master list(no salts, metals)'!K2661,"&lt;=1"),IF(COUNTIF('Master list(no salts, metals)'!$K2661:$Y2661, "#N/A")=14,TRUE,FALSE))</f>
        <v>0</v>
      </c>
      <c r="L2671" t="b">
        <f>AND(COUNTIF('Master list(no salts, metals)'!L2661,"&lt;=1"),IF(COUNTIF('Master list(no salts, metals)'!$K2661:$Y2661, "#N/A")=14,TRUE,FALSE))</f>
        <v>0</v>
      </c>
      <c r="M2671" t="b">
        <f>AND(COUNTIF('Master list(no salts, metals)'!M2661,"&lt;=1"),IF(COUNTIF('Master list(no salts, metals)'!$K2661:$Y2661, "#N/A")=14,TRUE,FALSE))</f>
        <v>0</v>
      </c>
      <c r="N2671" t="b">
        <f>AND(COUNTIF('Master list(no salts, metals)'!N2661,"&lt;=1"),IF(COUNTIF('Master list(no salts, metals)'!$K2661:$Y2661, "#N/A")=14,TRUE,FALSE))</f>
        <v>0</v>
      </c>
      <c r="O2671" t="b">
        <f>AND(COUNTIF('Master list(no salts, metals)'!O2661,"&lt;=1"),IF(COUNTIF('Master list(no salts, metals)'!$K2661:$Y2661, "#N/A")=14,TRUE,FALSE))</f>
        <v>0</v>
      </c>
      <c r="P2671" t="b">
        <f>AND(COUNTIF('Master list(no salts, metals)'!P2661,"&lt;=1"),IF(COUNTIF('Master list(no salts, metals)'!$K2661:$Y2661, "#N/A")=14,TRUE,FALSE))</f>
        <v>0</v>
      </c>
      <c r="Q2671" t="b">
        <f>AND(COUNTIF('Master list(no salts, metals)'!Q2661,"&lt;=1"),IF(COUNTIF('Master list(no salts, metals)'!$K2661:$Y2661, "#N/A")=14,TRUE,FALSE))</f>
        <v>0</v>
      </c>
      <c r="R2671" t="b">
        <f>AND(COUNTIF('Master list(no salts, metals)'!R2661,"&lt;=1"),IF(COUNTIF('Master list(no salts, metals)'!$K2661:$Y2661, "#N/A")=14,TRUE,FALSE))</f>
        <v>0</v>
      </c>
      <c r="S2671" t="b">
        <f>AND(COUNTIF('Master list(no salts, metals)'!S2661,"&lt;=1"),IF(COUNTIF('Master list(no salts, metals)'!$K2661:$Y2661, "#N/A")=14,TRUE,FALSE))</f>
        <v>0</v>
      </c>
      <c r="T2671" t="b">
        <f>AND(COUNTIF('Master list(no salts, metals)'!T2661,"&lt;=1"),IF(COUNTIF('Master list(no salts, metals)'!$K2661:$Y2661, "#N/A")=14,TRUE,FALSE))</f>
        <v>0</v>
      </c>
      <c r="U2671" t="b">
        <f>AND(COUNTIF('Master list(no salts, metals)'!U2661,"&lt;=1"),IF(COUNTIF('Master list(no salts, metals)'!$K2661:$Y2661, "#N/A")=14,TRUE,FALSE))</f>
        <v>0</v>
      </c>
      <c r="V2671" t="b">
        <f>AND(COUNTIF('Master list(no salts, metals)'!V2661,"&lt;=1"),IF(COUNTIF('Master list(no salts, metals)'!$K2661:$Y2661, "#N/A")=14,TRUE,FALSE))</f>
        <v>0</v>
      </c>
      <c r="W2671" t="b">
        <f>AND(COUNTIF('Master list(no salts, metals)'!W2661,"&lt;=1"),IF(COUNTIF('Master list(no salts, metals)'!$K2661:$Y2661, "#N/A")=14,TRUE,FALSE))</f>
        <v>1</v>
      </c>
      <c r="X2671" t="b">
        <f>AND(COUNTIF('Master list(no salts, metals)'!X2661,"&lt;=1"),IF(COUNTIF('Master list(no salts, metals)'!$K2661:$Y2661, "#N/A")=14,TRUE,FALSE))</f>
        <v>0</v>
      </c>
      <c r="Y2671" t="b">
        <f>AND(COUNTIF('Master list(no salts, metals)'!Y2661,"&lt;=1"),IF(COUNTIF('Master list(no salts, metals)'!$K2661:$Y2661, "#N/A")=14,TRUE,FALSE))</f>
        <v>0</v>
      </c>
    </row>
    <row r="2672" spans="11:25" x14ac:dyDescent="0.25">
      <c r="K2672" t="b">
        <f>AND(COUNTIF('Master list(no salts, metals)'!K2662,"&lt;=1"),IF(COUNTIF('Master list(no salts, metals)'!$K2662:$Y2662, "#N/A")=14,TRUE,FALSE))</f>
        <v>0</v>
      </c>
      <c r="L2672" t="b">
        <f>AND(COUNTIF('Master list(no salts, metals)'!L2662,"&lt;=1"),IF(COUNTIF('Master list(no salts, metals)'!$K2662:$Y2662, "#N/A")=14,TRUE,FALSE))</f>
        <v>0</v>
      </c>
      <c r="M2672" t="b">
        <f>AND(COUNTIF('Master list(no salts, metals)'!M2662,"&lt;=1"),IF(COUNTIF('Master list(no salts, metals)'!$K2662:$Y2662, "#N/A")=14,TRUE,FALSE))</f>
        <v>0</v>
      </c>
      <c r="N2672" t="b">
        <f>AND(COUNTIF('Master list(no salts, metals)'!N2662,"&lt;=1"),IF(COUNTIF('Master list(no salts, metals)'!$K2662:$Y2662, "#N/A")=14,TRUE,FALSE))</f>
        <v>0</v>
      </c>
      <c r="O2672" t="b">
        <f>AND(COUNTIF('Master list(no salts, metals)'!O2662,"&lt;=1"),IF(COUNTIF('Master list(no salts, metals)'!$K2662:$Y2662, "#N/A")=14,TRUE,FALSE))</f>
        <v>0</v>
      </c>
      <c r="P2672" t="b">
        <f>AND(COUNTIF('Master list(no salts, metals)'!P2662,"&lt;=1"),IF(COUNTIF('Master list(no salts, metals)'!$K2662:$Y2662, "#N/A")=14,TRUE,FALSE))</f>
        <v>0</v>
      </c>
      <c r="Q2672" t="b">
        <f>AND(COUNTIF('Master list(no salts, metals)'!Q2662,"&lt;=1"),IF(COUNTIF('Master list(no salts, metals)'!$K2662:$Y2662, "#N/A")=14,TRUE,FALSE))</f>
        <v>0</v>
      </c>
      <c r="R2672" t="b">
        <f>AND(COUNTIF('Master list(no salts, metals)'!R2662,"&lt;=1"),IF(COUNTIF('Master list(no salts, metals)'!$K2662:$Y2662, "#N/A")=14,TRUE,FALSE))</f>
        <v>0</v>
      </c>
      <c r="S2672" t="b">
        <f>AND(COUNTIF('Master list(no salts, metals)'!S2662,"&lt;=1"),IF(COUNTIF('Master list(no salts, metals)'!$K2662:$Y2662, "#N/A")=14,TRUE,FALSE))</f>
        <v>0</v>
      </c>
      <c r="T2672" t="b">
        <f>AND(COUNTIF('Master list(no salts, metals)'!T2662,"&lt;=1"),IF(COUNTIF('Master list(no salts, metals)'!$K2662:$Y2662, "#N/A")=14,TRUE,FALSE))</f>
        <v>0</v>
      </c>
      <c r="U2672" t="b">
        <f>AND(COUNTIF('Master list(no salts, metals)'!U2662,"&lt;=1"),IF(COUNTIF('Master list(no salts, metals)'!$K2662:$Y2662, "#N/A")=14,TRUE,FALSE))</f>
        <v>0</v>
      </c>
      <c r="V2672" t="b">
        <f>AND(COUNTIF('Master list(no salts, metals)'!V2662,"&lt;=1"),IF(COUNTIF('Master list(no salts, metals)'!$K2662:$Y2662, "#N/A")=14,TRUE,FALSE))</f>
        <v>0</v>
      </c>
      <c r="W2672" t="b">
        <f>AND(COUNTIF('Master list(no salts, metals)'!W2662,"&lt;=1"),IF(COUNTIF('Master list(no salts, metals)'!$K2662:$Y2662, "#N/A")=14,TRUE,FALSE))</f>
        <v>0</v>
      </c>
      <c r="X2672" t="b">
        <f>AND(COUNTIF('Master list(no salts, metals)'!X2662,"&lt;=1"),IF(COUNTIF('Master list(no salts, metals)'!$K2662:$Y2662, "#N/A")=14,TRUE,FALSE))</f>
        <v>0</v>
      </c>
      <c r="Y2672" t="b">
        <f>AND(COUNTIF('Master list(no salts, metals)'!Y2662,"&lt;=1"),IF(COUNTIF('Master list(no salts, metals)'!$K2662:$Y2662, "#N/A")=14,TRUE,FALSE))</f>
        <v>0</v>
      </c>
    </row>
    <row r="2673" spans="11:25" x14ac:dyDescent="0.25">
      <c r="K2673" t="b">
        <f>AND(COUNTIF('Master list(no salts, metals)'!K2663,"&lt;=1"),IF(COUNTIF('Master list(no salts, metals)'!$K2663:$Y2663, "#N/A")=14,TRUE,FALSE))</f>
        <v>0</v>
      </c>
      <c r="L2673" t="b">
        <f>AND(COUNTIF('Master list(no salts, metals)'!L2663,"&lt;=1"),IF(COUNTIF('Master list(no salts, metals)'!$K2663:$Y2663, "#N/A")=14,TRUE,FALSE))</f>
        <v>0</v>
      </c>
      <c r="M2673" t="b">
        <f>AND(COUNTIF('Master list(no salts, metals)'!M2663,"&lt;=1"),IF(COUNTIF('Master list(no salts, metals)'!$K2663:$Y2663, "#N/A")=14,TRUE,FALSE))</f>
        <v>0</v>
      </c>
      <c r="N2673" t="b">
        <f>AND(COUNTIF('Master list(no salts, metals)'!N2663,"&lt;=1"),IF(COUNTIF('Master list(no salts, metals)'!$K2663:$Y2663, "#N/A")=14,TRUE,FALSE))</f>
        <v>0</v>
      </c>
      <c r="O2673" t="b">
        <f>AND(COUNTIF('Master list(no salts, metals)'!O2663,"&lt;=1"),IF(COUNTIF('Master list(no salts, metals)'!$K2663:$Y2663, "#N/A")=14,TRUE,FALSE))</f>
        <v>0</v>
      </c>
      <c r="P2673" t="b">
        <f>AND(COUNTIF('Master list(no salts, metals)'!P2663,"&lt;=1"),IF(COUNTIF('Master list(no salts, metals)'!$K2663:$Y2663, "#N/A")=14,TRUE,FALSE))</f>
        <v>0</v>
      </c>
      <c r="Q2673" t="b">
        <f>AND(COUNTIF('Master list(no salts, metals)'!Q2663,"&lt;=1"),IF(COUNTIF('Master list(no salts, metals)'!$K2663:$Y2663, "#N/A")=14,TRUE,FALSE))</f>
        <v>0</v>
      </c>
      <c r="R2673" t="b">
        <f>AND(COUNTIF('Master list(no salts, metals)'!R2663,"&lt;=1"),IF(COUNTIF('Master list(no salts, metals)'!$K2663:$Y2663, "#N/A")=14,TRUE,FALSE))</f>
        <v>0</v>
      </c>
      <c r="S2673" t="b">
        <f>AND(COUNTIF('Master list(no salts, metals)'!S2663,"&lt;=1"),IF(COUNTIF('Master list(no salts, metals)'!$K2663:$Y2663, "#N/A")=14,TRUE,FALSE))</f>
        <v>0</v>
      </c>
      <c r="T2673" t="b">
        <f>AND(COUNTIF('Master list(no salts, metals)'!T2663,"&lt;=1"),IF(COUNTIF('Master list(no salts, metals)'!$K2663:$Y2663, "#N/A")=14,TRUE,FALSE))</f>
        <v>0</v>
      </c>
      <c r="U2673" t="b">
        <f>AND(COUNTIF('Master list(no salts, metals)'!U2663,"&lt;=1"),IF(COUNTIF('Master list(no salts, metals)'!$K2663:$Y2663, "#N/A")=14,TRUE,FALSE))</f>
        <v>0</v>
      </c>
      <c r="V2673" t="b">
        <f>AND(COUNTIF('Master list(no salts, metals)'!V2663,"&lt;=1"),IF(COUNTIF('Master list(no salts, metals)'!$K2663:$Y2663, "#N/A")=14,TRUE,FALSE))</f>
        <v>0</v>
      </c>
      <c r="W2673" t="b">
        <f>AND(COUNTIF('Master list(no salts, metals)'!W2663,"&lt;=1"),IF(COUNTIF('Master list(no salts, metals)'!$K2663:$Y2663, "#N/A")=14,TRUE,FALSE))</f>
        <v>0</v>
      </c>
      <c r="X2673" t="b">
        <f>AND(COUNTIF('Master list(no salts, metals)'!X2663,"&lt;=1"),IF(COUNTIF('Master list(no salts, metals)'!$K2663:$Y2663, "#N/A")=14,TRUE,FALSE))</f>
        <v>0</v>
      </c>
      <c r="Y2673" t="b">
        <f>AND(COUNTIF('Master list(no salts, metals)'!Y2663,"&lt;=1"),IF(COUNTIF('Master list(no salts, metals)'!$K2663:$Y2663, "#N/A")=14,TRUE,FALSE))</f>
        <v>0</v>
      </c>
    </row>
    <row r="2674" spans="11:25" x14ac:dyDescent="0.25">
      <c r="K2674" t="b">
        <f>AND(COUNTIF('Master list(no salts, metals)'!K2664,"&lt;=1"),IF(COUNTIF('Master list(no salts, metals)'!$K2664:$Y2664, "#N/A")=14,TRUE,FALSE))</f>
        <v>0</v>
      </c>
      <c r="L2674" t="b">
        <f>AND(COUNTIF('Master list(no salts, metals)'!L2664,"&lt;=1"),IF(COUNTIF('Master list(no salts, metals)'!$K2664:$Y2664, "#N/A")=14,TRUE,FALSE))</f>
        <v>0</v>
      </c>
      <c r="M2674" t="b">
        <f>AND(COUNTIF('Master list(no salts, metals)'!M2664,"&lt;=1"),IF(COUNTIF('Master list(no salts, metals)'!$K2664:$Y2664, "#N/A")=14,TRUE,FALSE))</f>
        <v>0</v>
      </c>
      <c r="N2674" t="b">
        <f>AND(COUNTIF('Master list(no salts, metals)'!N2664,"&lt;=1"),IF(COUNTIF('Master list(no salts, metals)'!$K2664:$Y2664, "#N/A")=14,TRUE,FALSE))</f>
        <v>0</v>
      </c>
      <c r="O2674" t="b">
        <f>AND(COUNTIF('Master list(no salts, metals)'!O2664,"&lt;=1"),IF(COUNTIF('Master list(no salts, metals)'!$K2664:$Y2664, "#N/A")=14,TRUE,FALSE))</f>
        <v>0</v>
      </c>
      <c r="P2674" t="b">
        <f>AND(COUNTIF('Master list(no salts, metals)'!P2664,"&lt;=1"),IF(COUNTIF('Master list(no salts, metals)'!$K2664:$Y2664, "#N/A")=14,TRUE,FALSE))</f>
        <v>0</v>
      </c>
      <c r="Q2674" t="b">
        <f>AND(COUNTIF('Master list(no salts, metals)'!Q2664,"&lt;=1"),IF(COUNTIF('Master list(no salts, metals)'!$K2664:$Y2664, "#N/A")=14,TRUE,FALSE))</f>
        <v>0</v>
      </c>
      <c r="R2674" t="b">
        <f>AND(COUNTIF('Master list(no salts, metals)'!R2664,"&lt;=1"),IF(COUNTIF('Master list(no salts, metals)'!$K2664:$Y2664, "#N/A")=14,TRUE,FALSE))</f>
        <v>0</v>
      </c>
      <c r="S2674" t="b">
        <f>AND(COUNTIF('Master list(no salts, metals)'!S2664,"&lt;=1"),IF(COUNTIF('Master list(no salts, metals)'!$K2664:$Y2664, "#N/A")=14,TRUE,FALSE))</f>
        <v>0</v>
      </c>
      <c r="T2674" t="b">
        <f>AND(COUNTIF('Master list(no salts, metals)'!T2664,"&lt;=1"),IF(COUNTIF('Master list(no salts, metals)'!$K2664:$Y2664, "#N/A")=14,TRUE,FALSE))</f>
        <v>0</v>
      </c>
      <c r="U2674" t="b">
        <f>AND(COUNTIF('Master list(no salts, metals)'!U2664,"&lt;=1"),IF(COUNTIF('Master list(no salts, metals)'!$K2664:$Y2664, "#N/A")=14,TRUE,FALSE))</f>
        <v>0</v>
      </c>
      <c r="V2674" t="b">
        <f>AND(COUNTIF('Master list(no salts, metals)'!V2664,"&lt;=1"),IF(COUNTIF('Master list(no salts, metals)'!$K2664:$Y2664, "#N/A")=14,TRUE,FALSE))</f>
        <v>0</v>
      </c>
      <c r="W2674" t="b">
        <f>AND(COUNTIF('Master list(no salts, metals)'!W2664,"&lt;=1"),IF(COUNTIF('Master list(no salts, metals)'!$K2664:$Y2664, "#N/A")=14,TRUE,FALSE))</f>
        <v>0</v>
      </c>
      <c r="X2674" t="b">
        <f>AND(COUNTIF('Master list(no salts, metals)'!X2664,"&lt;=1"),IF(COUNTIF('Master list(no salts, metals)'!$K2664:$Y2664, "#N/A")=14,TRUE,FALSE))</f>
        <v>1</v>
      </c>
      <c r="Y2674" t="b">
        <f>AND(COUNTIF('Master list(no salts, metals)'!Y2664,"&lt;=1"),IF(COUNTIF('Master list(no salts, metals)'!$K2664:$Y2664, "#N/A")=14,TRUE,FALSE))</f>
        <v>0</v>
      </c>
    </row>
    <row r="2675" spans="11:25" x14ac:dyDescent="0.25">
      <c r="K2675" t="b">
        <f>AND(COUNTIF('Master list(no salts, metals)'!K2665,"&lt;=1"),IF(COUNTIF('Master list(no salts, metals)'!$K2665:$Y2665, "#N/A")=14,TRUE,FALSE))</f>
        <v>0</v>
      </c>
      <c r="L2675" t="b">
        <f>AND(COUNTIF('Master list(no salts, metals)'!L2665,"&lt;=1"),IF(COUNTIF('Master list(no salts, metals)'!$K2665:$Y2665, "#N/A")=14,TRUE,FALSE))</f>
        <v>0</v>
      </c>
      <c r="M2675" t="b">
        <f>AND(COUNTIF('Master list(no salts, metals)'!M2665,"&lt;=1"),IF(COUNTIF('Master list(no salts, metals)'!$K2665:$Y2665, "#N/A")=14,TRUE,FALSE))</f>
        <v>0</v>
      </c>
      <c r="N2675" t="b">
        <f>AND(COUNTIF('Master list(no salts, metals)'!N2665,"&lt;=1"),IF(COUNTIF('Master list(no salts, metals)'!$K2665:$Y2665, "#N/A")=14,TRUE,FALSE))</f>
        <v>0</v>
      </c>
      <c r="O2675" t="b">
        <f>AND(COUNTIF('Master list(no salts, metals)'!O2665,"&lt;=1"),IF(COUNTIF('Master list(no salts, metals)'!$K2665:$Y2665, "#N/A")=14,TRUE,FALSE))</f>
        <v>0</v>
      </c>
      <c r="P2675" t="b">
        <f>AND(COUNTIF('Master list(no salts, metals)'!P2665,"&lt;=1"),IF(COUNTIF('Master list(no salts, metals)'!$K2665:$Y2665, "#N/A")=14,TRUE,FALSE))</f>
        <v>0</v>
      </c>
      <c r="Q2675" t="b">
        <f>AND(COUNTIF('Master list(no salts, metals)'!Q2665,"&lt;=1"),IF(COUNTIF('Master list(no salts, metals)'!$K2665:$Y2665, "#N/A")=14,TRUE,FALSE))</f>
        <v>0</v>
      </c>
      <c r="R2675" t="b">
        <f>AND(COUNTIF('Master list(no salts, metals)'!R2665,"&lt;=1"),IF(COUNTIF('Master list(no salts, metals)'!$K2665:$Y2665, "#N/A")=14,TRUE,FALSE))</f>
        <v>0</v>
      </c>
      <c r="S2675" t="b">
        <f>AND(COUNTIF('Master list(no salts, metals)'!S2665,"&lt;=1"),IF(COUNTIF('Master list(no salts, metals)'!$K2665:$Y2665, "#N/A")=14,TRUE,FALSE))</f>
        <v>0</v>
      </c>
      <c r="T2675" t="b">
        <f>AND(COUNTIF('Master list(no salts, metals)'!T2665,"&lt;=1"),IF(COUNTIF('Master list(no salts, metals)'!$K2665:$Y2665, "#N/A")=14,TRUE,FALSE))</f>
        <v>0</v>
      </c>
      <c r="U2675" t="b">
        <f>AND(COUNTIF('Master list(no salts, metals)'!U2665,"&lt;=1"),IF(COUNTIF('Master list(no salts, metals)'!$K2665:$Y2665, "#N/A")=14,TRUE,FALSE))</f>
        <v>0</v>
      </c>
      <c r="V2675" t="b">
        <f>AND(COUNTIF('Master list(no salts, metals)'!V2665,"&lt;=1"),IF(COUNTIF('Master list(no salts, metals)'!$K2665:$Y2665, "#N/A")=14,TRUE,FALSE))</f>
        <v>0</v>
      </c>
      <c r="W2675" t="b">
        <f>AND(COUNTIF('Master list(no salts, metals)'!W2665,"&lt;=1"),IF(COUNTIF('Master list(no salts, metals)'!$K2665:$Y2665, "#N/A")=14,TRUE,FALSE))</f>
        <v>0</v>
      </c>
      <c r="X2675" t="b">
        <f>AND(COUNTIF('Master list(no salts, metals)'!X2665,"&lt;=1"),IF(COUNTIF('Master list(no salts, metals)'!$K2665:$Y2665, "#N/A")=14,TRUE,FALSE))</f>
        <v>0</v>
      </c>
      <c r="Y2675" t="b">
        <f>AND(COUNTIF('Master list(no salts, metals)'!Y2665,"&lt;=1"),IF(COUNTIF('Master list(no salts, metals)'!$K2665:$Y2665, "#N/A")=14,TRUE,FALSE))</f>
        <v>0</v>
      </c>
    </row>
    <row r="2676" spans="11:25" x14ac:dyDescent="0.25">
      <c r="K2676" t="b">
        <f>AND(COUNTIF('Master list(no salts, metals)'!K2666,"&lt;=1"),IF(COUNTIF('Master list(no salts, metals)'!$K2666:$Y2666, "#N/A")=14,TRUE,FALSE))</f>
        <v>0</v>
      </c>
      <c r="L2676" t="b">
        <f>AND(COUNTIF('Master list(no salts, metals)'!L2666,"&lt;=1"),IF(COUNTIF('Master list(no salts, metals)'!$K2666:$Y2666, "#N/A")=14,TRUE,FALSE))</f>
        <v>0</v>
      </c>
      <c r="M2676" t="b">
        <f>AND(COUNTIF('Master list(no salts, metals)'!M2666,"&lt;=1"),IF(COUNTIF('Master list(no salts, metals)'!$K2666:$Y2666, "#N/A")=14,TRUE,FALSE))</f>
        <v>0</v>
      </c>
      <c r="N2676" t="b">
        <f>AND(COUNTIF('Master list(no salts, metals)'!N2666,"&lt;=1"),IF(COUNTIF('Master list(no salts, metals)'!$K2666:$Y2666, "#N/A")=14,TRUE,FALSE))</f>
        <v>0</v>
      </c>
      <c r="O2676" t="b">
        <f>AND(COUNTIF('Master list(no salts, metals)'!O2666,"&lt;=1"),IF(COUNTIF('Master list(no salts, metals)'!$K2666:$Y2666, "#N/A")=14,TRUE,FALSE))</f>
        <v>0</v>
      </c>
      <c r="P2676" t="b">
        <f>AND(COUNTIF('Master list(no salts, metals)'!P2666,"&lt;=1"),IF(COUNTIF('Master list(no salts, metals)'!$K2666:$Y2666, "#N/A")=14,TRUE,FALSE))</f>
        <v>0</v>
      </c>
      <c r="Q2676" t="b">
        <f>AND(COUNTIF('Master list(no salts, metals)'!Q2666,"&lt;=1"),IF(COUNTIF('Master list(no salts, metals)'!$K2666:$Y2666, "#N/A")=14,TRUE,FALSE))</f>
        <v>0</v>
      </c>
      <c r="R2676" t="b">
        <f>AND(COUNTIF('Master list(no salts, metals)'!R2666,"&lt;=1"),IF(COUNTIF('Master list(no salts, metals)'!$K2666:$Y2666, "#N/A")=14,TRUE,FALSE))</f>
        <v>0</v>
      </c>
      <c r="S2676" t="b">
        <f>AND(COUNTIF('Master list(no salts, metals)'!S2666,"&lt;=1"),IF(COUNTIF('Master list(no salts, metals)'!$K2666:$Y2666, "#N/A")=14,TRUE,FALSE))</f>
        <v>0</v>
      </c>
      <c r="T2676" t="b">
        <f>AND(COUNTIF('Master list(no salts, metals)'!T2666,"&lt;=1"),IF(COUNTIF('Master list(no salts, metals)'!$K2666:$Y2666, "#N/A")=14,TRUE,FALSE))</f>
        <v>0</v>
      </c>
      <c r="U2676" t="b">
        <f>AND(COUNTIF('Master list(no salts, metals)'!U2666,"&lt;=1"),IF(COUNTIF('Master list(no salts, metals)'!$K2666:$Y2666, "#N/A")=14,TRUE,FALSE))</f>
        <v>0</v>
      </c>
      <c r="V2676" t="b">
        <f>AND(COUNTIF('Master list(no salts, metals)'!V2666,"&lt;=1"),IF(COUNTIF('Master list(no salts, metals)'!$K2666:$Y2666, "#N/A")=14,TRUE,FALSE))</f>
        <v>0</v>
      </c>
      <c r="W2676" t="b">
        <f>AND(COUNTIF('Master list(no salts, metals)'!W2666,"&lt;=1"),IF(COUNTIF('Master list(no salts, metals)'!$K2666:$Y2666, "#N/A")=14,TRUE,FALSE))</f>
        <v>0</v>
      </c>
      <c r="X2676" t="b">
        <f>AND(COUNTIF('Master list(no salts, metals)'!X2666,"&lt;=1"),IF(COUNTIF('Master list(no salts, metals)'!$K2666:$Y2666, "#N/A")=14,TRUE,FALSE))</f>
        <v>1</v>
      </c>
      <c r="Y2676" t="b">
        <f>AND(COUNTIF('Master list(no salts, metals)'!Y2666,"&lt;=1"),IF(COUNTIF('Master list(no salts, metals)'!$K2666:$Y2666, "#N/A")=14,TRUE,FALSE))</f>
        <v>0</v>
      </c>
    </row>
    <row r="2677" spans="11:25" x14ac:dyDescent="0.25">
      <c r="K2677" t="b">
        <f>AND(COUNTIF('Master list(no salts, metals)'!K2667,"&lt;=1"),IF(COUNTIF('Master list(no salts, metals)'!$K2667:$Y2667, "#N/A")=14,TRUE,FALSE))</f>
        <v>0</v>
      </c>
      <c r="L2677" t="b">
        <f>AND(COUNTIF('Master list(no salts, metals)'!L2667,"&lt;=1"),IF(COUNTIF('Master list(no salts, metals)'!$K2667:$Y2667, "#N/A")=14,TRUE,FALSE))</f>
        <v>0</v>
      </c>
      <c r="M2677" t="b">
        <f>AND(COUNTIF('Master list(no salts, metals)'!M2667,"&lt;=1"),IF(COUNTIF('Master list(no salts, metals)'!$K2667:$Y2667, "#N/A")=14,TRUE,FALSE))</f>
        <v>0</v>
      </c>
      <c r="N2677" t="b">
        <f>AND(COUNTIF('Master list(no salts, metals)'!N2667,"&lt;=1"),IF(COUNTIF('Master list(no salts, metals)'!$K2667:$Y2667, "#N/A")=14,TRUE,FALSE))</f>
        <v>0</v>
      </c>
      <c r="O2677" t="b">
        <f>AND(COUNTIF('Master list(no salts, metals)'!O2667,"&lt;=1"),IF(COUNTIF('Master list(no salts, metals)'!$K2667:$Y2667, "#N/A")=14,TRUE,FALSE))</f>
        <v>0</v>
      </c>
      <c r="P2677" t="b">
        <f>AND(COUNTIF('Master list(no salts, metals)'!P2667,"&lt;=1"),IF(COUNTIF('Master list(no salts, metals)'!$K2667:$Y2667, "#N/A")=14,TRUE,FALSE))</f>
        <v>0</v>
      </c>
      <c r="Q2677" t="b">
        <f>AND(COUNTIF('Master list(no salts, metals)'!Q2667,"&lt;=1"),IF(COUNTIF('Master list(no salts, metals)'!$K2667:$Y2667, "#N/A")=14,TRUE,FALSE))</f>
        <v>0</v>
      </c>
      <c r="R2677" t="b">
        <f>AND(COUNTIF('Master list(no salts, metals)'!R2667,"&lt;=1"),IF(COUNTIF('Master list(no salts, metals)'!$K2667:$Y2667, "#N/A")=14,TRUE,FALSE))</f>
        <v>0</v>
      </c>
      <c r="S2677" t="b">
        <f>AND(COUNTIF('Master list(no salts, metals)'!S2667,"&lt;=1"),IF(COUNTIF('Master list(no salts, metals)'!$K2667:$Y2667, "#N/A")=14,TRUE,FALSE))</f>
        <v>0</v>
      </c>
      <c r="T2677" t="b">
        <f>AND(COUNTIF('Master list(no salts, metals)'!T2667,"&lt;=1"),IF(COUNTIF('Master list(no salts, metals)'!$K2667:$Y2667, "#N/A")=14,TRUE,FALSE))</f>
        <v>0</v>
      </c>
      <c r="U2677" t="b">
        <f>AND(COUNTIF('Master list(no salts, metals)'!U2667,"&lt;=1"),IF(COUNTIF('Master list(no salts, metals)'!$K2667:$Y2667, "#N/A")=14,TRUE,FALSE))</f>
        <v>0</v>
      </c>
      <c r="V2677" t="b">
        <f>AND(COUNTIF('Master list(no salts, metals)'!V2667,"&lt;=1"),IF(COUNTIF('Master list(no salts, metals)'!$K2667:$Y2667, "#N/A")=14,TRUE,FALSE))</f>
        <v>0</v>
      </c>
      <c r="W2677" t="b">
        <f>AND(COUNTIF('Master list(no salts, metals)'!W2667,"&lt;=1"),IF(COUNTIF('Master list(no salts, metals)'!$K2667:$Y2667, "#N/A")=14,TRUE,FALSE))</f>
        <v>0</v>
      </c>
      <c r="X2677" t="b">
        <f>AND(COUNTIF('Master list(no salts, metals)'!X2667,"&lt;=1"),IF(COUNTIF('Master list(no salts, metals)'!$K2667:$Y2667, "#N/A")=14,TRUE,FALSE))</f>
        <v>0</v>
      </c>
      <c r="Y2677" t="b">
        <f>AND(COUNTIF('Master list(no salts, metals)'!Y2667,"&lt;=1"),IF(COUNTIF('Master list(no salts, metals)'!$K2667:$Y2667, "#N/A")=14,TRUE,FALSE))</f>
        <v>0</v>
      </c>
    </row>
    <row r="2678" spans="11:25" x14ac:dyDescent="0.25">
      <c r="K2678" t="b">
        <f>AND(COUNTIF('Master list(no salts, metals)'!K2668,"&lt;=1"),IF(COUNTIF('Master list(no salts, metals)'!$K2668:$Y2668, "#N/A")=14,TRUE,FALSE))</f>
        <v>0</v>
      </c>
      <c r="L2678" t="b">
        <f>AND(COUNTIF('Master list(no salts, metals)'!L2668,"&lt;=1"),IF(COUNTIF('Master list(no salts, metals)'!$K2668:$Y2668, "#N/A")=14,TRUE,FALSE))</f>
        <v>0</v>
      </c>
      <c r="M2678" t="b">
        <f>AND(COUNTIF('Master list(no salts, metals)'!M2668,"&lt;=1"),IF(COUNTIF('Master list(no salts, metals)'!$K2668:$Y2668, "#N/A")=14,TRUE,FALSE))</f>
        <v>0</v>
      </c>
      <c r="N2678" t="b">
        <f>AND(COUNTIF('Master list(no salts, metals)'!N2668,"&lt;=1"),IF(COUNTIF('Master list(no salts, metals)'!$K2668:$Y2668, "#N/A")=14,TRUE,FALSE))</f>
        <v>0</v>
      </c>
      <c r="O2678" t="b">
        <f>AND(COUNTIF('Master list(no salts, metals)'!O2668,"&lt;=1"),IF(COUNTIF('Master list(no salts, metals)'!$K2668:$Y2668, "#N/A")=14,TRUE,FALSE))</f>
        <v>0</v>
      </c>
      <c r="P2678" t="b">
        <f>AND(COUNTIF('Master list(no salts, metals)'!P2668,"&lt;=1"),IF(COUNTIF('Master list(no salts, metals)'!$K2668:$Y2668, "#N/A")=14,TRUE,FALSE))</f>
        <v>0</v>
      </c>
      <c r="Q2678" t="b">
        <f>AND(COUNTIF('Master list(no salts, metals)'!Q2668,"&lt;=1"),IF(COUNTIF('Master list(no salts, metals)'!$K2668:$Y2668, "#N/A")=14,TRUE,FALSE))</f>
        <v>0</v>
      </c>
      <c r="R2678" t="b">
        <f>AND(COUNTIF('Master list(no salts, metals)'!R2668,"&lt;=1"),IF(COUNTIF('Master list(no salts, metals)'!$K2668:$Y2668, "#N/A")=14,TRUE,FALSE))</f>
        <v>0</v>
      </c>
      <c r="S2678" t="b">
        <f>AND(COUNTIF('Master list(no salts, metals)'!S2668,"&lt;=1"),IF(COUNTIF('Master list(no salts, metals)'!$K2668:$Y2668, "#N/A")=14,TRUE,FALSE))</f>
        <v>0</v>
      </c>
      <c r="T2678" t="b">
        <f>AND(COUNTIF('Master list(no salts, metals)'!T2668,"&lt;=1"),IF(COUNTIF('Master list(no salts, metals)'!$K2668:$Y2668, "#N/A")=14,TRUE,FALSE))</f>
        <v>0</v>
      </c>
      <c r="U2678" t="b">
        <f>AND(COUNTIF('Master list(no salts, metals)'!U2668,"&lt;=1"),IF(COUNTIF('Master list(no salts, metals)'!$K2668:$Y2668, "#N/A")=14,TRUE,FALSE))</f>
        <v>0</v>
      </c>
      <c r="V2678" t="b">
        <f>AND(COUNTIF('Master list(no salts, metals)'!V2668,"&lt;=1"),IF(COUNTIF('Master list(no salts, metals)'!$K2668:$Y2668, "#N/A")=14,TRUE,FALSE))</f>
        <v>0</v>
      </c>
      <c r="W2678" t="b">
        <f>AND(COUNTIF('Master list(no salts, metals)'!W2668,"&lt;=1"),IF(COUNTIF('Master list(no salts, metals)'!$K2668:$Y2668, "#N/A")=14,TRUE,FALSE))</f>
        <v>0</v>
      </c>
      <c r="X2678" t="b">
        <f>AND(COUNTIF('Master list(no salts, metals)'!X2668,"&lt;=1"),IF(COUNTIF('Master list(no salts, metals)'!$K2668:$Y2668, "#N/A")=14,TRUE,FALSE))</f>
        <v>0</v>
      </c>
      <c r="Y2678" t="b">
        <f>AND(COUNTIF('Master list(no salts, metals)'!Y2668,"&lt;=1"),IF(COUNTIF('Master list(no salts, metals)'!$K2668:$Y2668, "#N/A")=14,TRUE,FALSE))</f>
        <v>0</v>
      </c>
    </row>
    <row r="2679" spans="11:25" x14ac:dyDescent="0.25">
      <c r="K2679" t="b">
        <f>AND(COUNTIF('Master list(no salts, metals)'!K2669,"&lt;=1"),IF(COUNTIF('Master list(no salts, metals)'!$K2669:$Y2669, "#N/A")=14,TRUE,FALSE))</f>
        <v>0</v>
      </c>
      <c r="L2679" t="b">
        <f>AND(COUNTIF('Master list(no salts, metals)'!L2669,"&lt;=1"),IF(COUNTIF('Master list(no salts, metals)'!$K2669:$Y2669, "#N/A")=14,TRUE,FALSE))</f>
        <v>0</v>
      </c>
      <c r="M2679" t="b">
        <f>AND(COUNTIF('Master list(no salts, metals)'!M2669,"&lt;=1"),IF(COUNTIF('Master list(no salts, metals)'!$K2669:$Y2669, "#N/A")=14,TRUE,FALSE))</f>
        <v>0</v>
      </c>
      <c r="N2679" t="b">
        <f>AND(COUNTIF('Master list(no salts, metals)'!N2669,"&lt;=1"),IF(COUNTIF('Master list(no salts, metals)'!$K2669:$Y2669, "#N/A")=14,TRUE,FALSE))</f>
        <v>0</v>
      </c>
      <c r="O2679" t="b">
        <f>AND(COUNTIF('Master list(no salts, metals)'!O2669,"&lt;=1"),IF(COUNTIF('Master list(no salts, metals)'!$K2669:$Y2669, "#N/A")=14,TRUE,FALSE))</f>
        <v>0</v>
      </c>
      <c r="P2679" t="b">
        <f>AND(COUNTIF('Master list(no salts, metals)'!P2669,"&lt;=1"),IF(COUNTIF('Master list(no salts, metals)'!$K2669:$Y2669, "#N/A")=14,TRUE,FALSE))</f>
        <v>0</v>
      </c>
      <c r="Q2679" t="b">
        <f>AND(COUNTIF('Master list(no salts, metals)'!Q2669,"&lt;=1"),IF(COUNTIF('Master list(no salts, metals)'!$K2669:$Y2669, "#N/A")=14,TRUE,FALSE))</f>
        <v>0</v>
      </c>
      <c r="R2679" t="b">
        <f>AND(COUNTIF('Master list(no salts, metals)'!R2669,"&lt;=1"),IF(COUNTIF('Master list(no salts, metals)'!$K2669:$Y2669, "#N/A")=14,TRUE,FALSE))</f>
        <v>0</v>
      </c>
      <c r="S2679" t="b">
        <f>AND(COUNTIF('Master list(no salts, metals)'!S2669,"&lt;=1"),IF(COUNTIF('Master list(no salts, metals)'!$K2669:$Y2669, "#N/A")=14,TRUE,FALSE))</f>
        <v>0</v>
      </c>
      <c r="T2679" t="b">
        <f>AND(COUNTIF('Master list(no salts, metals)'!T2669,"&lt;=1"),IF(COUNTIF('Master list(no salts, metals)'!$K2669:$Y2669, "#N/A")=14,TRUE,FALSE))</f>
        <v>0</v>
      </c>
      <c r="U2679" t="b">
        <f>AND(COUNTIF('Master list(no salts, metals)'!U2669,"&lt;=1"),IF(COUNTIF('Master list(no salts, metals)'!$K2669:$Y2669, "#N/A")=14,TRUE,FALSE))</f>
        <v>0</v>
      </c>
      <c r="V2679" t="b">
        <f>AND(COUNTIF('Master list(no salts, metals)'!V2669,"&lt;=1"),IF(COUNTIF('Master list(no salts, metals)'!$K2669:$Y2669, "#N/A")=14,TRUE,FALSE))</f>
        <v>0</v>
      </c>
      <c r="W2679" t="b">
        <f>AND(COUNTIF('Master list(no salts, metals)'!W2669,"&lt;=1"),IF(COUNTIF('Master list(no salts, metals)'!$K2669:$Y2669, "#N/A")=14,TRUE,FALSE))</f>
        <v>0</v>
      </c>
      <c r="X2679" t="b">
        <f>AND(COUNTIF('Master list(no salts, metals)'!X2669,"&lt;=1"),IF(COUNTIF('Master list(no salts, metals)'!$K2669:$Y2669, "#N/A")=14,TRUE,FALSE))</f>
        <v>0</v>
      </c>
      <c r="Y2679" t="b">
        <f>AND(COUNTIF('Master list(no salts, metals)'!Y2669,"&lt;=1"),IF(COUNTIF('Master list(no salts, metals)'!$K2669:$Y2669, "#N/A")=14,TRUE,FALSE))</f>
        <v>0</v>
      </c>
    </row>
    <row r="2680" spans="11:25" x14ac:dyDescent="0.25">
      <c r="K2680" t="b">
        <f>AND(COUNTIF('Master list(no salts, metals)'!K2670,"&lt;=1"),IF(COUNTIF('Master list(no salts, metals)'!$K2670:$Y2670, "#N/A")=14,TRUE,FALSE))</f>
        <v>0</v>
      </c>
      <c r="L2680" t="b">
        <f>AND(COUNTIF('Master list(no salts, metals)'!L2670,"&lt;=1"),IF(COUNTIF('Master list(no salts, metals)'!$K2670:$Y2670, "#N/A")=14,TRUE,FALSE))</f>
        <v>0</v>
      </c>
      <c r="M2680" t="b">
        <f>AND(COUNTIF('Master list(no salts, metals)'!M2670,"&lt;=1"),IF(COUNTIF('Master list(no salts, metals)'!$K2670:$Y2670, "#N/A")=14,TRUE,FALSE))</f>
        <v>0</v>
      </c>
      <c r="N2680" t="b">
        <f>AND(COUNTIF('Master list(no salts, metals)'!N2670,"&lt;=1"),IF(COUNTIF('Master list(no salts, metals)'!$K2670:$Y2670, "#N/A")=14,TRUE,FALSE))</f>
        <v>0</v>
      </c>
      <c r="O2680" t="b">
        <f>AND(COUNTIF('Master list(no salts, metals)'!O2670,"&lt;=1"),IF(COUNTIF('Master list(no salts, metals)'!$K2670:$Y2670, "#N/A")=14,TRUE,FALSE))</f>
        <v>0</v>
      </c>
      <c r="P2680" t="b">
        <f>AND(COUNTIF('Master list(no salts, metals)'!P2670,"&lt;=1"),IF(COUNTIF('Master list(no salts, metals)'!$K2670:$Y2670, "#N/A")=14,TRUE,FALSE))</f>
        <v>0</v>
      </c>
      <c r="Q2680" t="b">
        <f>AND(COUNTIF('Master list(no salts, metals)'!Q2670,"&lt;=1"),IF(COUNTIF('Master list(no salts, metals)'!$K2670:$Y2670, "#N/A")=14,TRUE,FALSE))</f>
        <v>0</v>
      </c>
      <c r="R2680" t="b">
        <f>AND(COUNTIF('Master list(no salts, metals)'!R2670,"&lt;=1"),IF(COUNTIF('Master list(no salts, metals)'!$K2670:$Y2670, "#N/A")=14,TRUE,FALSE))</f>
        <v>0</v>
      </c>
      <c r="S2680" t="b">
        <f>AND(COUNTIF('Master list(no salts, metals)'!S2670,"&lt;=1"),IF(COUNTIF('Master list(no salts, metals)'!$K2670:$Y2670, "#N/A")=14,TRUE,FALSE))</f>
        <v>0</v>
      </c>
      <c r="T2680" t="b">
        <f>AND(COUNTIF('Master list(no salts, metals)'!T2670,"&lt;=1"),IF(COUNTIF('Master list(no salts, metals)'!$K2670:$Y2670, "#N/A")=14,TRUE,FALSE))</f>
        <v>0</v>
      </c>
      <c r="U2680" t="b">
        <f>AND(COUNTIF('Master list(no salts, metals)'!U2670,"&lt;=1"),IF(COUNTIF('Master list(no salts, metals)'!$K2670:$Y2670, "#N/A")=14,TRUE,FALSE))</f>
        <v>0</v>
      </c>
      <c r="V2680" t="b">
        <f>AND(COUNTIF('Master list(no salts, metals)'!V2670,"&lt;=1"),IF(COUNTIF('Master list(no salts, metals)'!$K2670:$Y2670, "#N/A")=14,TRUE,FALSE))</f>
        <v>0</v>
      </c>
      <c r="W2680" t="b">
        <f>AND(COUNTIF('Master list(no salts, metals)'!W2670,"&lt;=1"),IF(COUNTIF('Master list(no salts, metals)'!$K2670:$Y2670, "#N/A")=14,TRUE,FALSE))</f>
        <v>0</v>
      </c>
      <c r="X2680" t="b">
        <f>AND(COUNTIF('Master list(no salts, metals)'!X2670,"&lt;=1"),IF(COUNTIF('Master list(no salts, metals)'!$K2670:$Y2670, "#N/A")=14,TRUE,FALSE))</f>
        <v>0</v>
      </c>
      <c r="Y2680" t="b">
        <f>AND(COUNTIF('Master list(no salts, metals)'!Y2670,"&lt;=1"),IF(COUNTIF('Master list(no salts, metals)'!$K2670:$Y2670, "#N/A")=14,TRUE,FALSE))</f>
        <v>0</v>
      </c>
    </row>
    <row r="2681" spans="11:25" x14ac:dyDescent="0.25">
      <c r="K2681" t="b">
        <f>AND(COUNTIF('Master list(no salts, metals)'!K2671,"&lt;=1"),IF(COUNTIF('Master list(no salts, metals)'!$K2671:$Y2671, "#N/A")=14,TRUE,FALSE))</f>
        <v>0</v>
      </c>
      <c r="L2681" t="b">
        <f>AND(COUNTIF('Master list(no salts, metals)'!L2671,"&lt;=1"),IF(COUNTIF('Master list(no salts, metals)'!$K2671:$Y2671, "#N/A")=14,TRUE,FALSE))</f>
        <v>0</v>
      </c>
      <c r="M2681" t="b">
        <f>AND(COUNTIF('Master list(no salts, metals)'!M2671,"&lt;=1"),IF(COUNTIF('Master list(no salts, metals)'!$K2671:$Y2671, "#N/A")=14,TRUE,FALSE))</f>
        <v>0</v>
      </c>
      <c r="N2681" t="b">
        <f>AND(COUNTIF('Master list(no salts, metals)'!N2671,"&lt;=1"),IF(COUNTIF('Master list(no salts, metals)'!$K2671:$Y2671, "#N/A")=14,TRUE,FALSE))</f>
        <v>0</v>
      </c>
      <c r="O2681" t="b">
        <f>AND(COUNTIF('Master list(no salts, metals)'!O2671,"&lt;=1"),IF(COUNTIF('Master list(no salts, metals)'!$K2671:$Y2671, "#N/A")=14,TRUE,FALSE))</f>
        <v>0</v>
      </c>
      <c r="P2681" t="b">
        <f>AND(COUNTIF('Master list(no salts, metals)'!P2671,"&lt;=1"),IF(COUNTIF('Master list(no salts, metals)'!$K2671:$Y2671, "#N/A")=14,TRUE,FALSE))</f>
        <v>0</v>
      </c>
      <c r="Q2681" t="b">
        <f>AND(COUNTIF('Master list(no salts, metals)'!Q2671,"&lt;=1"),IF(COUNTIF('Master list(no salts, metals)'!$K2671:$Y2671, "#N/A")=14,TRUE,FALSE))</f>
        <v>0</v>
      </c>
      <c r="R2681" t="b">
        <f>AND(COUNTIF('Master list(no salts, metals)'!R2671,"&lt;=1"),IF(COUNTIF('Master list(no salts, metals)'!$K2671:$Y2671, "#N/A")=14,TRUE,FALSE))</f>
        <v>0</v>
      </c>
      <c r="S2681" t="b">
        <f>AND(COUNTIF('Master list(no salts, metals)'!S2671,"&lt;=1"),IF(COUNTIF('Master list(no salts, metals)'!$K2671:$Y2671, "#N/A")=14,TRUE,FALSE))</f>
        <v>0</v>
      </c>
      <c r="T2681" t="b">
        <f>AND(COUNTIF('Master list(no salts, metals)'!T2671,"&lt;=1"),IF(COUNTIF('Master list(no salts, metals)'!$K2671:$Y2671, "#N/A")=14,TRUE,FALSE))</f>
        <v>0</v>
      </c>
      <c r="U2681" t="b">
        <f>AND(COUNTIF('Master list(no salts, metals)'!U2671,"&lt;=1"),IF(COUNTIF('Master list(no salts, metals)'!$K2671:$Y2671, "#N/A")=14,TRUE,FALSE))</f>
        <v>0</v>
      </c>
      <c r="V2681" t="b">
        <f>AND(COUNTIF('Master list(no salts, metals)'!V2671,"&lt;=1"),IF(COUNTIF('Master list(no salts, metals)'!$K2671:$Y2671, "#N/A")=14,TRUE,FALSE))</f>
        <v>0</v>
      </c>
      <c r="W2681" t="b">
        <f>AND(COUNTIF('Master list(no salts, metals)'!W2671,"&lt;=1"),IF(COUNTIF('Master list(no salts, metals)'!$K2671:$Y2671, "#N/A")=14,TRUE,FALSE))</f>
        <v>0</v>
      </c>
      <c r="X2681" t="b">
        <f>AND(COUNTIF('Master list(no salts, metals)'!X2671,"&lt;=1"),IF(COUNTIF('Master list(no salts, metals)'!$K2671:$Y2671, "#N/A")=14,TRUE,FALSE))</f>
        <v>0</v>
      </c>
      <c r="Y2681" t="b">
        <f>AND(COUNTIF('Master list(no salts, metals)'!Y2671,"&lt;=1"),IF(COUNTIF('Master list(no salts, metals)'!$K2671:$Y2671, "#N/A")=14,TRUE,FALSE))</f>
        <v>0</v>
      </c>
    </row>
    <row r="2682" spans="11:25" x14ac:dyDescent="0.25">
      <c r="K2682" t="b">
        <f>AND(COUNTIF('Master list(no salts, metals)'!K2672,"&lt;=1"),IF(COUNTIF('Master list(no salts, metals)'!$K2672:$Y2672, "#N/A")=14,TRUE,FALSE))</f>
        <v>0</v>
      </c>
      <c r="L2682" t="b">
        <f>AND(COUNTIF('Master list(no salts, metals)'!L2672,"&lt;=1"),IF(COUNTIF('Master list(no salts, metals)'!$K2672:$Y2672, "#N/A")=14,TRUE,FALSE))</f>
        <v>0</v>
      </c>
      <c r="M2682" t="b">
        <f>AND(COUNTIF('Master list(no salts, metals)'!M2672,"&lt;=1"),IF(COUNTIF('Master list(no salts, metals)'!$K2672:$Y2672, "#N/A")=14,TRUE,FALSE))</f>
        <v>0</v>
      </c>
      <c r="N2682" t="b">
        <f>AND(COUNTIF('Master list(no salts, metals)'!N2672,"&lt;=1"),IF(COUNTIF('Master list(no salts, metals)'!$K2672:$Y2672, "#N/A")=14,TRUE,FALSE))</f>
        <v>0</v>
      </c>
      <c r="O2682" t="b">
        <f>AND(COUNTIF('Master list(no salts, metals)'!O2672,"&lt;=1"),IF(COUNTIF('Master list(no salts, metals)'!$K2672:$Y2672, "#N/A")=14,TRUE,FALSE))</f>
        <v>0</v>
      </c>
      <c r="P2682" t="b">
        <f>AND(COUNTIF('Master list(no salts, metals)'!P2672,"&lt;=1"),IF(COUNTIF('Master list(no salts, metals)'!$K2672:$Y2672, "#N/A")=14,TRUE,FALSE))</f>
        <v>0</v>
      </c>
      <c r="Q2682" t="b">
        <f>AND(COUNTIF('Master list(no salts, metals)'!Q2672,"&lt;=1"),IF(COUNTIF('Master list(no salts, metals)'!$K2672:$Y2672, "#N/A")=14,TRUE,FALSE))</f>
        <v>0</v>
      </c>
      <c r="R2682" t="b">
        <f>AND(COUNTIF('Master list(no salts, metals)'!R2672,"&lt;=1"),IF(COUNTIF('Master list(no salts, metals)'!$K2672:$Y2672, "#N/A")=14,TRUE,FALSE))</f>
        <v>0</v>
      </c>
      <c r="S2682" t="b">
        <f>AND(COUNTIF('Master list(no salts, metals)'!S2672,"&lt;=1"),IF(COUNTIF('Master list(no salts, metals)'!$K2672:$Y2672, "#N/A")=14,TRUE,FALSE))</f>
        <v>0</v>
      </c>
      <c r="T2682" t="b">
        <f>AND(COUNTIF('Master list(no salts, metals)'!T2672,"&lt;=1"),IF(COUNTIF('Master list(no salts, metals)'!$K2672:$Y2672, "#N/A")=14,TRUE,FALSE))</f>
        <v>0</v>
      </c>
      <c r="U2682" t="b">
        <f>AND(COUNTIF('Master list(no salts, metals)'!U2672,"&lt;=1"),IF(COUNTIF('Master list(no salts, metals)'!$K2672:$Y2672, "#N/A")=14,TRUE,FALSE))</f>
        <v>0</v>
      </c>
      <c r="V2682" t="b">
        <f>AND(COUNTIF('Master list(no salts, metals)'!V2672,"&lt;=1"),IF(COUNTIF('Master list(no salts, metals)'!$K2672:$Y2672, "#N/A")=14,TRUE,FALSE))</f>
        <v>0</v>
      </c>
      <c r="W2682" t="b">
        <f>AND(COUNTIF('Master list(no salts, metals)'!W2672,"&lt;=1"),IF(COUNTIF('Master list(no salts, metals)'!$K2672:$Y2672, "#N/A")=14,TRUE,FALSE))</f>
        <v>0</v>
      </c>
      <c r="X2682" t="b">
        <f>AND(COUNTIF('Master list(no salts, metals)'!X2672,"&lt;=1"),IF(COUNTIF('Master list(no salts, metals)'!$K2672:$Y2672, "#N/A")=14,TRUE,FALSE))</f>
        <v>0</v>
      </c>
      <c r="Y2682" t="b">
        <f>AND(COUNTIF('Master list(no salts, metals)'!Y2672,"&lt;=1"),IF(COUNTIF('Master list(no salts, metals)'!$K2672:$Y2672, "#N/A")=14,TRUE,FALSE))</f>
        <v>0</v>
      </c>
    </row>
    <row r="2683" spans="11:25" x14ac:dyDescent="0.25">
      <c r="K2683" t="b">
        <f>AND(COUNTIF('Master list(no salts, metals)'!K2673,"&lt;=1"),IF(COUNTIF('Master list(no salts, metals)'!$K2673:$Y2673, "#N/A")=14,TRUE,FALSE))</f>
        <v>0</v>
      </c>
      <c r="L2683" t="b">
        <f>AND(COUNTIF('Master list(no salts, metals)'!L2673,"&lt;=1"),IF(COUNTIF('Master list(no salts, metals)'!$K2673:$Y2673, "#N/A")=14,TRUE,FALSE))</f>
        <v>0</v>
      </c>
      <c r="M2683" t="b">
        <f>AND(COUNTIF('Master list(no salts, metals)'!M2673,"&lt;=1"),IF(COUNTIF('Master list(no salts, metals)'!$K2673:$Y2673, "#N/A")=14,TRUE,FALSE))</f>
        <v>0</v>
      </c>
      <c r="N2683" t="b">
        <f>AND(COUNTIF('Master list(no salts, metals)'!N2673,"&lt;=1"),IF(COUNTIF('Master list(no salts, metals)'!$K2673:$Y2673, "#N/A")=14,TRUE,FALSE))</f>
        <v>0</v>
      </c>
      <c r="O2683" t="b">
        <f>AND(COUNTIF('Master list(no salts, metals)'!O2673,"&lt;=1"),IF(COUNTIF('Master list(no salts, metals)'!$K2673:$Y2673, "#N/A")=14,TRUE,FALSE))</f>
        <v>0</v>
      </c>
      <c r="P2683" t="b">
        <f>AND(COUNTIF('Master list(no salts, metals)'!P2673,"&lt;=1"),IF(COUNTIF('Master list(no salts, metals)'!$K2673:$Y2673, "#N/A")=14,TRUE,FALSE))</f>
        <v>0</v>
      </c>
      <c r="Q2683" t="b">
        <f>AND(COUNTIF('Master list(no salts, metals)'!Q2673,"&lt;=1"),IF(COUNTIF('Master list(no salts, metals)'!$K2673:$Y2673, "#N/A")=14,TRUE,FALSE))</f>
        <v>0</v>
      </c>
      <c r="R2683" t="b">
        <f>AND(COUNTIF('Master list(no salts, metals)'!R2673,"&lt;=1"),IF(COUNTIF('Master list(no salts, metals)'!$K2673:$Y2673, "#N/A")=14,TRUE,FALSE))</f>
        <v>0</v>
      </c>
      <c r="S2683" t="b">
        <f>AND(COUNTIF('Master list(no salts, metals)'!S2673,"&lt;=1"),IF(COUNTIF('Master list(no salts, metals)'!$K2673:$Y2673, "#N/A")=14,TRUE,FALSE))</f>
        <v>0</v>
      </c>
      <c r="T2683" t="b">
        <f>AND(COUNTIF('Master list(no salts, metals)'!T2673,"&lt;=1"),IF(COUNTIF('Master list(no salts, metals)'!$K2673:$Y2673, "#N/A")=14,TRUE,FALSE))</f>
        <v>1</v>
      </c>
      <c r="U2683" t="b">
        <f>AND(COUNTIF('Master list(no salts, metals)'!U2673,"&lt;=1"),IF(COUNTIF('Master list(no salts, metals)'!$K2673:$Y2673, "#N/A")=14,TRUE,FALSE))</f>
        <v>0</v>
      </c>
      <c r="V2683" t="b">
        <f>AND(COUNTIF('Master list(no salts, metals)'!V2673,"&lt;=1"),IF(COUNTIF('Master list(no salts, metals)'!$K2673:$Y2673, "#N/A")=14,TRUE,FALSE))</f>
        <v>0</v>
      </c>
      <c r="W2683" t="b">
        <f>AND(COUNTIF('Master list(no salts, metals)'!W2673,"&lt;=1"),IF(COUNTIF('Master list(no salts, metals)'!$K2673:$Y2673, "#N/A")=14,TRUE,FALSE))</f>
        <v>0</v>
      </c>
      <c r="X2683" t="b">
        <f>AND(COUNTIF('Master list(no salts, metals)'!X2673,"&lt;=1"),IF(COUNTIF('Master list(no salts, metals)'!$K2673:$Y2673, "#N/A")=14,TRUE,FALSE))</f>
        <v>0</v>
      </c>
      <c r="Y2683" t="b">
        <f>AND(COUNTIF('Master list(no salts, metals)'!Y2673,"&lt;=1"),IF(COUNTIF('Master list(no salts, metals)'!$K2673:$Y2673, "#N/A")=14,TRUE,FALSE))</f>
        <v>0</v>
      </c>
    </row>
    <row r="2684" spans="11:25" x14ac:dyDescent="0.25">
      <c r="K2684" t="b">
        <f>AND(COUNTIF('Master list(no salts, metals)'!K2674,"&lt;=1"),IF(COUNTIF('Master list(no salts, metals)'!$K2674:$Y2674, "#N/A")=14,TRUE,FALSE))</f>
        <v>0</v>
      </c>
      <c r="L2684" t="b">
        <f>AND(COUNTIF('Master list(no salts, metals)'!L2674,"&lt;=1"),IF(COUNTIF('Master list(no salts, metals)'!$K2674:$Y2674, "#N/A")=14,TRUE,FALSE))</f>
        <v>0</v>
      </c>
      <c r="M2684" t="b">
        <f>AND(COUNTIF('Master list(no salts, metals)'!M2674,"&lt;=1"),IF(COUNTIF('Master list(no salts, metals)'!$K2674:$Y2674, "#N/A")=14,TRUE,FALSE))</f>
        <v>0</v>
      </c>
      <c r="N2684" t="b">
        <f>AND(COUNTIF('Master list(no salts, metals)'!N2674,"&lt;=1"),IF(COUNTIF('Master list(no salts, metals)'!$K2674:$Y2674, "#N/A")=14,TRUE,FALSE))</f>
        <v>0</v>
      </c>
      <c r="O2684" t="b">
        <f>AND(COUNTIF('Master list(no salts, metals)'!O2674,"&lt;=1"),IF(COUNTIF('Master list(no salts, metals)'!$K2674:$Y2674, "#N/A")=14,TRUE,FALSE))</f>
        <v>0</v>
      </c>
      <c r="P2684" t="b">
        <f>AND(COUNTIF('Master list(no salts, metals)'!P2674,"&lt;=1"),IF(COUNTIF('Master list(no salts, metals)'!$K2674:$Y2674, "#N/A")=14,TRUE,FALSE))</f>
        <v>0</v>
      </c>
      <c r="Q2684" t="b">
        <f>AND(COUNTIF('Master list(no salts, metals)'!Q2674,"&lt;=1"),IF(COUNTIF('Master list(no salts, metals)'!$K2674:$Y2674, "#N/A")=14,TRUE,FALSE))</f>
        <v>0</v>
      </c>
      <c r="R2684" t="b">
        <f>AND(COUNTIF('Master list(no salts, metals)'!R2674,"&lt;=1"),IF(COUNTIF('Master list(no salts, metals)'!$K2674:$Y2674, "#N/A")=14,TRUE,FALSE))</f>
        <v>0</v>
      </c>
      <c r="S2684" t="b">
        <f>AND(COUNTIF('Master list(no salts, metals)'!S2674,"&lt;=1"),IF(COUNTIF('Master list(no salts, metals)'!$K2674:$Y2674, "#N/A")=14,TRUE,FALSE))</f>
        <v>0</v>
      </c>
      <c r="T2684" t="b">
        <f>AND(COUNTIF('Master list(no salts, metals)'!T2674,"&lt;=1"),IF(COUNTIF('Master list(no salts, metals)'!$K2674:$Y2674, "#N/A")=14,TRUE,FALSE))</f>
        <v>0</v>
      </c>
      <c r="U2684" t="b">
        <f>AND(COUNTIF('Master list(no salts, metals)'!U2674,"&lt;=1"),IF(COUNTIF('Master list(no salts, metals)'!$K2674:$Y2674, "#N/A")=14,TRUE,FALSE))</f>
        <v>0</v>
      </c>
      <c r="V2684" t="b">
        <f>AND(COUNTIF('Master list(no salts, metals)'!V2674,"&lt;=1"),IF(COUNTIF('Master list(no salts, metals)'!$K2674:$Y2674, "#N/A")=14,TRUE,FALSE))</f>
        <v>0</v>
      </c>
      <c r="W2684" t="b">
        <f>AND(COUNTIF('Master list(no salts, metals)'!W2674,"&lt;=1"),IF(COUNTIF('Master list(no salts, metals)'!$K2674:$Y2674, "#N/A")=14,TRUE,FALSE))</f>
        <v>0</v>
      </c>
      <c r="X2684" t="b">
        <f>AND(COUNTIF('Master list(no salts, metals)'!X2674,"&lt;=1"),IF(COUNTIF('Master list(no salts, metals)'!$K2674:$Y2674, "#N/A")=14,TRUE,FALSE))</f>
        <v>0</v>
      </c>
      <c r="Y2684" t="b">
        <f>AND(COUNTIF('Master list(no salts, metals)'!Y2674,"&lt;=1"),IF(COUNTIF('Master list(no salts, metals)'!$K2674:$Y2674, "#N/A")=14,TRUE,FALSE))</f>
        <v>1</v>
      </c>
    </row>
    <row r="2685" spans="11:25" x14ac:dyDescent="0.25">
      <c r="K2685" t="b">
        <f>AND(COUNTIF('Master list(no salts, metals)'!K2675,"&lt;=1"),IF(COUNTIF('Master list(no salts, metals)'!$K2675:$Y2675, "#N/A")=14,TRUE,FALSE))</f>
        <v>0</v>
      </c>
      <c r="L2685" t="b">
        <f>AND(COUNTIF('Master list(no salts, metals)'!L2675,"&lt;=1"),IF(COUNTIF('Master list(no salts, metals)'!$K2675:$Y2675, "#N/A")=14,TRUE,FALSE))</f>
        <v>0</v>
      </c>
      <c r="M2685" t="b">
        <f>AND(COUNTIF('Master list(no salts, metals)'!M2675,"&lt;=1"),IF(COUNTIF('Master list(no salts, metals)'!$K2675:$Y2675, "#N/A")=14,TRUE,FALSE))</f>
        <v>0</v>
      </c>
      <c r="N2685" t="b">
        <f>AND(COUNTIF('Master list(no salts, metals)'!N2675,"&lt;=1"),IF(COUNTIF('Master list(no salts, metals)'!$K2675:$Y2675, "#N/A")=14,TRUE,FALSE))</f>
        <v>0</v>
      </c>
      <c r="O2685" t="b">
        <f>AND(COUNTIF('Master list(no salts, metals)'!O2675,"&lt;=1"),IF(COUNTIF('Master list(no salts, metals)'!$K2675:$Y2675, "#N/A")=14,TRUE,FALSE))</f>
        <v>0</v>
      </c>
      <c r="P2685" t="b">
        <f>AND(COUNTIF('Master list(no salts, metals)'!P2675,"&lt;=1"),IF(COUNTIF('Master list(no salts, metals)'!$K2675:$Y2675, "#N/A")=14,TRUE,FALSE))</f>
        <v>0</v>
      </c>
      <c r="Q2685" t="b">
        <f>AND(COUNTIF('Master list(no salts, metals)'!Q2675,"&lt;=1"),IF(COUNTIF('Master list(no salts, metals)'!$K2675:$Y2675, "#N/A")=14,TRUE,FALSE))</f>
        <v>0</v>
      </c>
      <c r="R2685" t="b">
        <f>AND(COUNTIF('Master list(no salts, metals)'!R2675,"&lt;=1"),IF(COUNTIF('Master list(no salts, metals)'!$K2675:$Y2675, "#N/A")=14,TRUE,FALSE))</f>
        <v>0</v>
      </c>
      <c r="S2685" t="b">
        <f>AND(COUNTIF('Master list(no salts, metals)'!S2675,"&lt;=1"),IF(COUNTIF('Master list(no salts, metals)'!$K2675:$Y2675, "#N/A")=14,TRUE,FALSE))</f>
        <v>0</v>
      </c>
      <c r="T2685" t="b">
        <f>AND(COUNTIF('Master list(no salts, metals)'!T2675,"&lt;=1"),IF(COUNTIF('Master list(no salts, metals)'!$K2675:$Y2675, "#N/A")=14,TRUE,FALSE))</f>
        <v>0</v>
      </c>
      <c r="U2685" t="b">
        <f>AND(COUNTIF('Master list(no salts, metals)'!U2675,"&lt;=1"),IF(COUNTIF('Master list(no salts, metals)'!$K2675:$Y2675, "#N/A")=14,TRUE,FALSE))</f>
        <v>0</v>
      </c>
      <c r="V2685" t="b">
        <f>AND(COUNTIF('Master list(no salts, metals)'!V2675,"&lt;=1"),IF(COUNTIF('Master list(no salts, metals)'!$K2675:$Y2675, "#N/A")=14,TRUE,FALSE))</f>
        <v>0</v>
      </c>
      <c r="W2685" t="b">
        <f>AND(COUNTIF('Master list(no salts, metals)'!W2675,"&lt;=1"),IF(COUNTIF('Master list(no salts, metals)'!$K2675:$Y2675, "#N/A")=14,TRUE,FALSE))</f>
        <v>0</v>
      </c>
      <c r="X2685" t="b">
        <f>AND(COUNTIF('Master list(no salts, metals)'!X2675,"&lt;=1"),IF(COUNTIF('Master list(no salts, metals)'!$K2675:$Y2675, "#N/A")=14,TRUE,FALSE))</f>
        <v>1</v>
      </c>
      <c r="Y2685" t="b">
        <f>AND(COUNTIF('Master list(no salts, metals)'!Y2675,"&lt;=1"),IF(COUNTIF('Master list(no salts, metals)'!$K2675:$Y2675, "#N/A")=14,TRUE,FALSE))</f>
        <v>0</v>
      </c>
    </row>
    <row r="2686" spans="11:25" x14ac:dyDescent="0.25">
      <c r="K2686" t="b">
        <f>AND(COUNTIF('Master list(no salts, metals)'!K2676,"&lt;=1"),IF(COUNTIF('Master list(no salts, metals)'!$K2676:$Y2676, "#N/A")=14,TRUE,FALSE))</f>
        <v>0</v>
      </c>
      <c r="L2686" t="b">
        <f>AND(COUNTIF('Master list(no salts, metals)'!L2676,"&lt;=1"),IF(COUNTIF('Master list(no salts, metals)'!$K2676:$Y2676, "#N/A")=14,TRUE,FALSE))</f>
        <v>0</v>
      </c>
      <c r="M2686" t="b">
        <f>AND(COUNTIF('Master list(no salts, metals)'!M2676,"&lt;=1"),IF(COUNTIF('Master list(no salts, metals)'!$K2676:$Y2676, "#N/A")=14,TRUE,FALSE))</f>
        <v>0</v>
      </c>
      <c r="N2686" t="b">
        <f>AND(COUNTIF('Master list(no salts, metals)'!N2676,"&lt;=1"),IF(COUNTIF('Master list(no salts, metals)'!$K2676:$Y2676, "#N/A")=14,TRUE,FALSE))</f>
        <v>0</v>
      </c>
      <c r="O2686" t="b">
        <f>AND(COUNTIF('Master list(no salts, metals)'!O2676,"&lt;=1"),IF(COUNTIF('Master list(no salts, metals)'!$K2676:$Y2676, "#N/A")=14,TRUE,FALSE))</f>
        <v>0</v>
      </c>
      <c r="P2686" t="b">
        <f>AND(COUNTIF('Master list(no salts, metals)'!P2676,"&lt;=1"),IF(COUNTIF('Master list(no salts, metals)'!$K2676:$Y2676, "#N/A")=14,TRUE,FALSE))</f>
        <v>0</v>
      </c>
      <c r="Q2686" t="b">
        <f>AND(COUNTIF('Master list(no salts, metals)'!Q2676,"&lt;=1"),IF(COUNTIF('Master list(no salts, metals)'!$K2676:$Y2676, "#N/A")=14,TRUE,FALSE))</f>
        <v>0</v>
      </c>
      <c r="R2686" t="b">
        <f>AND(COUNTIF('Master list(no salts, metals)'!R2676,"&lt;=1"),IF(COUNTIF('Master list(no salts, metals)'!$K2676:$Y2676, "#N/A")=14,TRUE,FALSE))</f>
        <v>0</v>
      </c>
      <c r="S2686" t="b">
        <f>AND(COUNTIF('Master list(no salts, metals)'!S2676,"&lt;=1"),IF(COUNTIF('Master list(no salts, metals)'!$K2676:$Y2676, "#N/A")=14,TRUE,FALSE))</f>
        <v>0</v>
      </c>
      <c r="T2686" t="b">
        <f>AND(COUNTIF('Master list(no salts, metals)'!T2676,"&lt;=1"),IF(COUNTIF('Master list(no salts, metals)'!$K2676:$Y2676, "#N/A")=14,TRUE,FALSE))</f>
        <v>0</v>
      </c>
      <c r="U2686" t="b">
        <f>AND(COUNTIF('Master list(no salts, metals)'!U2676,"&lt;=1"),IF(COUNTIF('Master list(no salts, metals)'!$K2676:$Y2676, "#N/A")=14,TRUE,FALSE))</f>
        <v>0</v>
      </c>
      <c r="V2686" t="b">
        <f>AND(COUNTIF('Master list(no salts, metals)'!V2676,"&lt;=1"),IF(COUNTIF('Master list(no salts, metals)'!$K2676:$Y2676, "#N/A")=14,TRUE,FALSE))</f>
        <v>0</v>
      </c>
      <c r="W2686" t="b">
        <f>AND(COUNTIF('Master list(no salts, metals)'!W2676,"&lt;=1"),IF(COUNTIF('Master list(no salts, metals)'!$K2676:$Y2676, "#N/A")=14,TRUE,FALSE))</f>
        <v>1</v>
      </c>
      <c r="X2686" t="b">
        <f>AND(COUNTIF('Master list(no salts, metals)'!X2676,"&lt;=1"),IF(COUNTIF('Master list(no salts, metals)'!$K2676:$Y2676, "#N/A")=14,TRUE,FALSE))</f>
        <v>0</v>
      </c>
      <c r="Y2686" t="b">
        <f>AND(COUNTIF('Master list(no salts, metals)'!Y2676,"&lt;=1"),IF(COUNTIF('Master list(no salts, metals)'!$K2676:$Y2676, "#N/A")=14,TRUE,FALSE))</f>
        <v>0</v>
      </c>
    </row>
    <row r="2687" spans="11:25" x14ac:dyDescent="0.25">
      <c r="K2687" t="b">
        <f>AND(COUNTIF('Master list(no salts, metals)'!K2677,"&lt;=1"),IF(COUNTIF('Master list(no salts, metals)'!$K2677:$Y2677, "#N/A")=14,TRUE,FALSE))</f>
        <v>0</v>
      </c>
      <c r="L2687" t="b">
        <f>AND(COUNTIF('Master list(no salts, metals)'!L2677,"&lt;=1"),IF(COUNTIF('Master list(no salts, metals)'!$K2677:$Y2677, "#N/A")=14,TRUE,FALSE))</f>
        <v>0</v>
      </c>
      <c r="M2687" t="b">
        <f>AND(COUNTIF('Master list(no salts, metals)'!M2677,"&lt;=1"),IF(COUNTIF('Master list(no salts, metals)'!$K2677:$Y2677, "#N/A")=14,TRUE,FALSE))</f>
        <v>0</v>
      </c>
      <c r="N2687" t="b">
        <f>AND(COUNTIF('Master list(no salts, metals)'!N2677,"&lt;=1"),IF(COUNTIF('Master list(no salts, metals)'!$K2677:$Y2677, "#N/A")=14,TRUE,FALSE))</f>
        <v>0</v>
      </c>
      <c r="O2687" t="b">
        <f>AND(COUNTIF('Master list(no salts, metals)'!O2677,"&lt;=1"),IF(COUNTIF('Master list(no salts, metals)'!$K2677:$Y2677, "#N/A")=14,TRUE,FALSE))</f>
        <v>0</v>
      </c>
      <c r="P2687" t="b">
        <f>AND(COUNTIF('Master list(no salts, metals)'!P2677,"&lt;=1"),IF(COUNTIF('Master list(no salts, metals)'!$K2677:$Y2677, "#N/A")=14,TRUE,FALSE))</f>
        <v>0</v>
      </c>
      <c r="Q2687" t="b">
        <f>AND(COUNTIF('Master list(no salts, metals)'!Q2677,"&lt;=1"),IF(COUNTIF('Master list(no salts, metals)'!$K2677:$Y2677, "#N/A")=14,TRUE,FALSE))</f>
        <v>0</v>
      </c>
      <c r="R2687" t="b">
        <f>AND(COUNTIF('Master list(no salts, metals)'!R2677,"&lt;=1"),IF(COUNTIF('Master list(no salts, metals)'!$K2677:$Y2677, "#N/A")=14,TRUE,FALSE))</f>
        <v>0</v>
      </c>
      <c r="S2687" t="b">
        <f>AND(COUNTIF('Master list(no salts, metals)'!S2677,"&lt;=1"),IF(COUNTIF('Master list(no salts, metals)'!$K2677:$Y2677, "#N/A")=14,TRUE,FALSE))</f>
        <v>0</v>
      </c>
      <c r="T2687" t="b">
        <f>AND(COUNTIF('Master list(no salts, metals)'!T2677,"&lt;=1"),IF(COUNTIF('Master list(no salts, metals)'!$K2677:$Y2677, "#N/A")=14,TRUE,FALSE))</f>
        <v>0</v>
      </c>
      <c r="U2687" t="b">
        <f>AND(COUNTIF('Master list(no salts, metals)'!U2677,"&lt;=1"),IF(COUNTIF('Master list(no salts, metals)'!$K2677:$Y2677, "#N/A")=14,TRUE,FALSE))</f>
        <v>0</v>
      </c>
      <c r="V2687" t="b">
        <f>AND(COUNTIF('Master list(no salts, metals)'!V2677,"&lt;=1"),IF(COUNTIF('Master list(no salts, metals)'!$K2677:$Y2677, "#N/A")=14,TRUE,FALSE))</f>
        <v>0</v>
      </c>
      <c r="W2687" t="b">
        <f>AND(COUNTIF('Master list(no salts, metals)'!W2677,"&lt;=1"),IF(COUNTIF('Master list(no salts, metals)'!$K2677:$Y2677, "#N/A")=14,TRUE,FALSE))</f>
        <v>1</v>
      </c>
      <c r="X2687" t="b">
        <f>AND(COUNTIF('Master list(no salts, metals)'!X2677,"&lt;=1"),IF(COUNTIF('Master list(no salts, metals)'!$K2677:$Y2677, "#N/A")=14,TRUE,FALSE))</f>
        <v>0</v>
      </c>
      <c r="Y2687" t="b">
        <f>AND(COUNTIF('Master list(no salts, metals)'!Y2677,"&lt;=1"),IF(COUNTIF('Master list(no salts, metals)'!$K2677:$Y2677, "#N/A")=14,TRUE,FALSE))</f>
        <v>0</v>
      </c>
    </row>
    <row r="2688" spans="11:25" x14ac:dyDescent="0.25">
      <c r="K2688" t="b">
        <f>AND(COUNTIF('Master list(no salts, metals)'!K2678,"&lt;=1"),IF(COUNTIF('Master list(no salts, metals)'!$K2678:$Y2678, "#N/A")=14,TRUE,FALSE))</f>
        <v>0</v>
      </c>
      <c r="L2688" t="b">
        <f>AND(COUNTIF('Master list(no salts, metals)'!L2678,"&lt;=1"),IF(COUNTIF('Master list(no salts, metals)'!$K2678:$Y2678, "#N/A")=14,TRUE,FALSE))</f>
        <v>0</v>
      </c>
      <c r="M2688" t="b">
        <f>AND(COUNTIF('Master list(no salts, metals)'!M2678,"&lt;=1"),IF(COUNTIF('Master list(no salts, metals)'!$K2678:$Y2678, "#N/A")=14,TRUE,FALSE))</f>
        <v>0</v>
      </c>
      <c r="N2688" t="b">
        <f>AND(COUNTIF('Master list(no salts, metals)'!N2678,"&lt;=1"),IF(COUNTIF('Master list(no salts, metals)'!$K2678:$Y2678, "#N/A")=14,TRUE,FALSE))</f>
        <v>0</v>
      </c>
      <c r="O2688" t="b">
        <f>AND(COUNTIF('Master list(no salts, metals)'!O2678,"&lt;=1"),IF(COUNTIF('Master list(no salts, metals)'!$K2678:$Y2678, "#N/A")=14,TRUE,FALSE))</f>
        <v>0</v>
      </c>
      <c r="P2688" t="b">
        <f>AND(COUNTIF('Master list(no salts, metals)'!P2678,"&lt;=1"),IF(COUNTIF('Master list(no salts, metals)'!$K2678:$Y2678, "#N/A")=14,TRUE,FALSE))</f>
        <v>0</v>
      </c>
      <c r="Q2688" t="b">
        <f>AND(COUNTIF('Master list(no salts, metals)'!Q2678,"&lt;=1"),IF(COUNTIF('Master list(no salts, metals)'!$K2678:$Y2678, "#N/A")=14,TRUE,FALSE))</f>
        <v>0</v>
      </c>
      <c r="R2688" t="b">
        <f>AND(COUNTIF('Master list(no salts, metals)'!R2678,"&lt;=1"),IF(COUNTIF('Master list(no salts, metals)'!$K2678:$Y2678, "#N/A")=14,TRUE,FALSE))</f>
        <v>0</v>
      </c>
      <c r="S2688" t="b">
        <f>AND(COUNTIF('Master list(no salts, metals)'!S2678,"&lt;=1"),IF(COUNTIF('Master list(no salts, metals)'!$K2678:$Y2678, "#N/A")=14,TRUE,FALSE))</f>
        <v>0</v>
      </c>
      <c r="T2688" t="b">
        <f>AND(COUNTIF('Master list(no salts, metals)'!T2678,"&lt;=1"),IF(COUNTIF('Master list(no salts, metals)'!$K2678:$Y2678, "#N/A")=14,TRUE,FALSE))</f>
        <v>0</v>
      </c>
      <c r="U2688" t="b">
        <f>AND(COUNTIF('Master list(no salts, metals)'!U2678,"&lt;=1"),IF(COUNTIF('Master list(no salts, metals)'!$K2678:$Y2678, "#N/A")=14,TRUE,FALSE))</f>
        <v>0</v>
      </c>
      <c r="V2688" t="b">
        <f>AND(COUNTIF('Master list(no salts, metals)'!V2678,"&lt;=1"),IF(COUNTIF('Master list(no salts, metals)'!$K2678:$Y2678, "#N/A")=14,TRUE,FALSE))</f>
        <v>0</v>
      </c>
      <c r="W2688" t="b">
        <f>AND(COUNTIF('Master list(no salts, metals)'!W2678,"&lt;=1"),IF(COUNTIF('Master list(no salts, metals)'!$K2678:$Y2678, "#N/A")=14,TRUE,FALSE))</f>
        <v>0</v>
      </c>
      <c r="X2688" t="b">
        <f>AND(COUNTIF('Master list(no salts, metals)'!X2678,"&lt;=1"),IF(COUNTIF('Master list(no salts, metals)'!$K2678:$Y2678, "#N/A")=14,TRUE,FALSE))</f>
        <v>0</v>
      </c>
      <c r="Y2688" t="b">
        <f>AND(COUNTIF('Master list(no salts, metals)'!Y2678,"&lt;=1"),IF(COUNTIF('Master list(no salts, metals)'!$K2678:$Y2678, "#N/A")=14,TRUE,FALSE))</f>
        <v>0</v>
      </c>
    </row>
    <row r="2689" spans="11:25" x14ac:dyDescent="0.25">
      <c r="K2689" t="b">
        <f>AND(COUNTIF('Master list(no salts, metals)'!K2679,"&lt;=1"),IF(COUNTIF('Master list(no salts, metals)'!$K2679:$Y2679, "#N/A")=14,TRUE,FALSE))</f>
        <v>0</v>
      </c>
      <c r="L2689" t="b">
        <f>AND(COUNTIF('Master list(no salts, metals)'!L2679,"&lt;=1"),IF(COUNTIF('Master list(no salts, metals)'!$K2679:$Y2679, "#N/A")=14,TRUE,FALSE))</f>
        <v>1</v>
      </c>
      <c r="M2689" t="b">
        <f>AND(COUNTIF('Master list(no salts, metals)'!M2679,"&lt;=1"),IF(COUNTIF('Master list(no salts, metals)'!$K2679:$Y2679, "#N/A")=14,TRUE,FALSE))</f>
        <v>0</v>
      </c>
      <c r="N2689" t="b">
        <f>AND(COUNTIF('Master list(no salts, metals)'!N2679,"&lt;=1"),IF(COUNTIF('Master list(no salts, metals)'!$K2679:$Y2679, "#N/A")=14,TRUE,FALSE))</f>
        <v>0</v>
      </c>
      <c r="O2689" t="b">
        <f>AND(COUNTIF('Master list(no salts, metals)'!O2679,"&lt;=1"),IF(COUNTIF('Master list(no salts, metals)'!$K2679:$Y2679, "#N/A")=14,TRUE,FALSE))</f>
        <v>0</v>
      </c>
      <c r="P2689" t="b">
        <f>AND(COUNTIF('Master list(no salts, metals)'!P2679,"&lt;=1"),IF(COUNTIF('Master list(no salts, metals)'!$K2679:$Y2679, "#N/A")=14,TRUE,FALSE))</f>
        <v>0</v>
      </c>
      <c r="Q2689" t="b">
        <f>AND(COUNTIF('Master list(no salts, metals)'!Q2679,"&lt;=1"),IF(COUNTIF('Master list(no salts, metals)'!$K2679:$Y2679, "#N/A")=14,TRUE,FALSE))</f>
        <v>0</v>
      </c>
      <c r="R2689" t="b">
        <f>AND(COUNTIF('Master list(no salts, metals)'!R2679,"&lt;=1"),IF(COUNTIF('Master list(no salts, metals)'!$K2679:$Y2679, "#N/A")=14,TRUE,FALSE))</f>
        <v>0</v>
      </c>
      <c r="S2689" t="b">
        <f>AND(COUNTIF('Master list(no salts, metals)'!S2679,"&lt;=1"),IF(COUNTIF('Master list(no salts, metals)'!$K2679:$Y2679, "#N/A")=14,TRUE,FALSE))</f>
        <v>0</v>
      </c>
      <c r="T2689" t="b">
        <f>AND(COUNTIF('Master list(no salts, metals)'!T2679,"&lt;=1"),IF(COUNTIF('Master list(no salts, metals)'!$K2679:$Y2679, "#N/A")=14,TRUE,FALSE))</f>
        <v>0</v>
      </c>
      <c r="U2689" t="b">
        <f>AND(COUNTIF('Master list(no salts, metals)'!U2679,"&lt;=1"),IF(COUNTIF('Master list(no salts, metals)'!$K2679:$Y2679, "#N/A")=14,TRUE,FALSE))</f>
        <v>0</v>
      </c>
      <c r="V2689" t="b">
        <f>AND(COUNTIF('Master list(no salts, metals)'!V2679,"&lt;=1"),IF(COUNTIF('Master list(no salts, metals)'!$K2679:$Y2679, "#N/A")=14,TRUE,FALSE))</f>
        <v>0</v>
      </c>
      <c r="W2689" t="b">
        <f>AND(COUNTIF('Master list(no salts, metals)'!W2679,"&lt;=1"),IF(COUNTIF('Master list(no salts, metals)'!$K2679:$Y2679, "#N/A")=14,TRUE,FALSE))</f>
        <v>0</v>
      </c>
      <c r="X2689" t="b">
        <f>AND(COUNTIF('Master list(no salts, metals)'!X2679,"&lt;=1"),IF(COUNTIF('Master list(no salts, metals)'!$K2679:$Y2679, "#N/A")=14,TRUE,FALSE))</f>
        <v>0</v>
      </c>
      <c r="Y2689" t="b">
        <f>AND(COUNTIF('Master list(no salts, metals)'!Y2679,"&lt;=1"),IF(COUNTIF('Master list(no salts, metals)'!$K2679:$Y2679, "#N/A")=14,TRUE,FALSE))</f>
        <v>0</v>
      </c>
    </row>
    <row r="2690" spans="11:25" x14ac:dyDescent="0.25">
      <c r="K2690" t="b">
        <f>AND(COUNTIF('Master list(no salts, metals)'!K2680,"&lt;=1"),IF(COUNTIF('Master list(no salts, metals)'!$K2680:$Y2680, "#N/A")=14,TRUE,FALSE))</f>
        <v>0</v>
      </c>
      <c r="L2690" t="b">
        <f>AND(COUNTIF('Master list(no salts, metals)'!L2680,"&lt;=1"),IF(COUNTIF('Master list(no salts, metals)'!$K2680:$Y2680, "#N/A")=14,TRUE,FALSE))</f>
        <v>0</v>
      </c>
      <c r="M2690" t="b">
        <f>AND(COUNTIF('Master list(no salts, metals)'!M2680,"&lt;=1"),IF(COUNTIF('Master list(no salts, metals)'!$K2680:$Y2680, "#N/A")=14,TRUE,FALSE))</f>
        <v>0</v>
      </c>
      <c r="N2690" t="b">
        <f>AND(COUNTIF('Master list(no salts, metals)'!N2680,"&lt;=1"),IF(COUNTIF('Master list(no salts, metals)'!$K2680:$Y2680, "#N/A")=14,TRUE,FALSE))</f>
        <v>0</v>
      </c>
      <c r="O2690" t="b">
        <f>AND(COUNTIF('Master list(no salts, metals)'!O2680,"&lt;=1"),IF(COUNTIF('Master list(no salts, metals)'!$K2680:$Y2680, "#N/A")=14,TRUE,FALSE))</f>
        <v>0</v>
      </c>
      <c r="P2690" t="b">
        <f>AND(COUNTIF('Master list(no salts, metals)'!P2680,"&lt;=1"),IF(COUNTIF('Master list(no salts, metals)'!$K2680:$Y2680, "#N/A")=14,TRUE,FALSE))</f>
        <v>0</v>
      </c>
      <c r="Q2690" t="b">
        <f>AND(COUNTIF('Master list(no salts, metals)'!Q2680,"&lt;=1"),IF(COUNTIF('Master list(no salts, metals)'!$K2680:$Y2680, "#N/A")=14,TRUE,FALSE))</f>
        <v>0</v>
      </c>
      <c r="R2690" t="b">
        <f>AND(COUNTIF('Master list(no salts, metals)'!R2680,"&lt;=1"),IF(COUNTIF('Master list(no salts, metals)'!$K2680:$Y2680, "#N/A")=14,TRUE,FALSE))</f>
        <v>0</v>
      </c>
      <c r="S2690" t="b">
        <f>AND(COUNTIF('Master list(no salts, metals)'!S2680,"&lt;=1"),IF(COUNTIF('Master list(no salts, metals)'!$K2680:$Y2680, "#N/A")=14,TRUE,FALSE))</f>
        <v>0</v>
      </c>
      <c r="T2690" t="b">
        <f>AND(COUNTIF('Master list(no salts, metals)'!T2680,"&lt;=1"),IF(COUNTIF('Master list(no salts, metals)'!$K2680:$Y2680, "#N/A")=14,TRUE,FALSE))</f>
        <v>0</v>
      </c>
      <c r="U2690" t="b">
        <f>AND(COUNTIF('Master list(no salts, metals)'!U2680,"&lt;=1"),IF(COUNTIF('Master list(no salts, metals)'!$K2680:$Y2680, "#N/A")=14,TRUE,FALSE))</f>
        <v>0</v>
      </c>
      <c r="V2690" t="b">
        <f>AND(COUNTIF('Master list(no salts, metals)'!V2680,"&lt;=1"),IF(COUNTIF('Master list(no salts, metals)'!$K2680:$Y2680, "#N/A")=14,TRUE,FALSE))</f>
        <v>0</v>
      </c>
      <c r="W2690" t="b">
        <f>AND(COUNTIF('Master list(no salts, metals)'!W2680,"&lt;=1"),IF(COUNTIF('Master list(no salts, metals)'!$K2680:$Y2680, "#N/A")=14,TRUE,FALSE))</f>
        <v>1</v>
      </c>
      <c r="X2690" t="b">
        <f>AND(COUNTIF('Master list(no salts, metals)'!X2680,"&lt;=1"),IF(COUNTIF('Master list(no salts, metals)'!$K2680:$Y2680, "#N/A")=14,TRUE,FALSE))</f>
        <v>0</v>
      </c>
      <c r="Y2690" t="b">
        <f>AND(COUNTIF('Master list(no salts, metals)'!Y2680,"&lt;=1"),IF(COUNTIF('Master list(no salts, metals)'!$K2680:$Y2680, "#N/A")=14,TRUE,FALSE))</f>
        <v>0</v>
      </c>
    </row>
    <row r="2691" spans="11:25" x14ac:dyDescent="0.25">
      <c r="K2691" t="b">
        <f>AND(COUNTIF('Master list(no salts, metals)'!K2681,"&lt;=1"),IF(COUNTIF('Master list(no salts, metals)'!$K2681:$Y2681, "#N/A")=14,TRUE,FALSE))</f>
        <v>0</v>
      </c>
      <c r="L2691" t="b">
        <f>AND(COUNTIF('Master list(no salts, metals)'!L2681,"&lt;=1"),IF(COUNTIF('Master list(no salts, metals)'!$K2681:$Y2681, "#N/A")=14,TRUE,FALSE))</f>
        <v>0</v>
      </c>
      <c r="M2691" t="b">
        <f>AND(COUNTIF('Master list(no salts, metals)'!M2681,"&lt;=1"),IF(COUNTIF('Master list(no salts, metals)'!$K2681:$Y2681, "#N/A")=14,TRUE,FALSE))</f>
        <v>0</v>
      </c>
      <c r="N2691" t="b">
        <f>AND(COUNTIF('Master list(no salts, metals)'!N2681,"&lt;=1"),IF(COUNTIF('Master list(no salts, metals)'!$K2681:$Y2681, "#N/A")=14,TRUE,FALSE))</f>
        <v>0</v>
      </c>
      <c r="O2691" t="b">
        <f>AND(COUNTIF('Master list(no salts, metals)'!O2681,"&lt;=1"),IF(COUNTIF('Master list(no salts, metals)'!$K2681:$Y2681, "#N/A")=14,TRUE,FALSE))</f>
        <v>0</v>
      </c>
      <c r="P2691" t="b">
        <f>AND(COUNTIF('Master list(no salts, metals)'!P2681,"&lt;=1"),IF(COUNTIF('Master list(no salts, metals)'!$K2681:$Y2681, "#N/A")=14,TRUE,FALSE))</f>
        <v>0</v>
      </c>
      <c r="Q2691" t="b">
        <f>AND(COUNTIF('Master list(no salts, metals)'!Q2681,"&lt;=1"),IF(COUNTIF('Master list(no salts, metals)'!$K2681:$Y2681, "#N/A")=14,TRUE,FALSE))</f>
        <v>0</v>
      </c>
      <c r="R2691" t="b">
        <f>AND(COUNTIF('Master list(no salts, metals)'!R2681,"&lt;=1"),IF(COUNTIF('Master list(no salts, metals)'!$K2681:$Y2681, "#N/A")=14,TRUE,FALSE))</f>
        <v>0</v>
      </c>
      <c r="S2691" t="b">
        <f>AND(COUNTIF('Master list(no salts, metals)'!S2681,"&lt;=1"),IF(COUNTIF('Master list(no salts, metals)'!$K2681:$Y2681, "#N/A")=14,TRUE,FALSE))</f>
        <v>0</v>
      </c>
      <c r="T2691" t="b">
        <f>AND(COUNTIF('Master list(no salts, metals)'!T2681,"&lt;=1"),IF(COUNTIF('Master list(no salts, metals)'!$K2681:$Y2681, "#N/A")=14,TRUE,FALSE))</f>
        <v>0</v>
      </c>
      <c r="U2691" t="b">
        <f>AND(COUNTIF('Master list(no salts, metals)'!U2681,"&lt;=1"),IF(COUNTIF('Master list(no salts, metals)'!$K2681:$Y2681, "#N/A")=14,TRUE,FALSE))</f>
        <v>0</v>
      </c>
      <c r="V2691" t="b">
        <f>AND(COUNTIF('Master list(no salts, metals)'!V2681,"&lt;=1"),IF(COUNTIF('Master list(no salts, metals)'!$K2681:$Y2681, "#N/A")=14,TRUE,FALSE))</f>
        <v>0</v>
      </c>
      <c r="W2691" t="b">
        <f>AND(COUNTIF('Master list(no salts, metals)'!W2681,"&lt;=1"),IF(COUNTIF('Master list(no salts, metals)'!$K2681:$Y2681, "#N/A")=14,TRUE,FALSE))</f>
        <v>0</v>
      </c>
      <c r="X2691" t="b">
        <f>AND(COUNTIF('Master list(no salts, metals)'!X2681,"&lt;=1"),IF(COUNTIF('Master list(no salts, metals)'!$K2681:$Y2681, "#N/A")=14,TRUE,FALSE))</f>
        <v>1</v>
      </c>
      <c r="Y2691" t="b">
        <f>AND(COUNTIF('Master list(no salts, metals)'!Y2681,"&lt;=1"),IF(COUNTIF('Master list(no salts, metals)'!$K2681:$Y2681, "#N/A")=14,TRUE,FALSE))</f>
        <v>0</v>
      </c>
    </row>
    <row r="2692" spans="11:25" x14ac:dyDescent="0.25">
      <c r="K2692" t="b">
        <f>AND(COUNTIF('Master list(no salts, metals)'!K2682,"&lt;=1"),IF(COUNTIF('Master list(no salts, metals)'!$K2682:$Y2682, "#N/A")=14,TRUE,FALSE))</f>
        <v>0</v>
      </c>
      <c r="L2692" t="b">
        <f>AND(COUNTIF('Master list(no salts, metals)'!L2682,"&lt;=1"),IF(COUNTIF('Master list(no salts, metals)'!$K2682:$Y2682, "#N/A")=14,TRUE,FALSE))</f>
        <v>0</v>
      </c>
      <c r="M2692" t="b">
        <f>AND(COUNTIF('Master list(no salts, metals)'!M2682,"&lt;=1"),IF(COUNTIF('Master list(no salts, metals)'!$K2682:$Y2682, "#N/A")=14,TRUE,FALSE))</f>
        <v>0</v>
      </c>
      <c r="N2692" t="b">
        <f>AND(COUNTIF('Master list(no salts, metals)'!N2682,"&lt;=1"),IF(COUNTIF('Master list(no salts, metals)'!$K2682:$Y2682, "#N/A")=14,TRUE,FALSE))</f>
        <v>0</v>
      </c>
      <c r="O2692" t="b">
        <f>AND(COUNTIF('Master list(no salts, metals)'!O2682,"&lt;=1"),IF(COUNTIF('Master list(no salts, metals)'!$K2682:$Y2682, "#N/A")=14,TRUE,FALSE))</f>
        <v>0</v>
      </c>
      <c r="P2692" t="b">
        <f>AND(COUNTIF('Master list(no salts, metals)'!P2682,"&lt;=1"),IF(COUNTIF('Master list(no salts, metals)'!$K2682:$Y2682, "#N/A")=14,TRUE,FALSE))</f>
        <v>0</v>
      </c>
      <c r="Q2692" t="b">
        <f>AND(COUNTIF('Master list(no salts, metals)'!Q2682,"&lt;=1"),IF(COUNTIF('Master list(no salts, metals)'!$K2682:$Y2682, "#N/A")=14,TRUE,FALSE))</f>
        <v>0</v>
      </c>
      <c r="R2692" t="b">
        <f>AND(COUNTIF('Master list(no salts, metals)'!R2682,"&lt;=1"),IF(COUNTIF('Master list(no salts, metals)'!$K2682:$Y2682, "#N/A")=14,TRUE,FALSE))</f>
        <v>0</v>
      </c>
      <c r="S2692" t="b">
        <f>AND(COUNTIF('Master list(no salts, metals)'!S2682,"&lt;=1"),IF(COUNTIF('Master list(no salts, metals)'!$K2682:$Y2682, "#N/A")=14,TRUE,FALSE))</f>
        <v>0</v>
      </c>
      <c r="T2692" t="b">
        <f>AND(COUNTIF('Master list(no salts, metals)'!T2682,"&lt;=1"),IF(COUNTIF('Master list(no salts, metals)'!$K2682:$Y2682, "#N/A")=14,TRUE,FALSE))</f>
        <v>1</v>
      </c>
      <c r="U2692" t="b">
        <f>AND(COUNTIF('Master list(no salts, metals)'!U2682,"&lt;=1"),IF(COUNTIF('Master list(no salts, metals)'!$K2682:$Y2682, "#N/A")=14,TRUE,FALSE))</f>
        <v>0</v>
      </c>
      <c r="V2692" t="b">
        <f>AND(COUNTIF('Master list(no salts, metals)'!V2682,"&lt;=1"),IF(COUNTIF('Master list(no salts, metals)'!$K2682:$Y2682, "#N/A")=14,TRUE,FALSE))</f>
        <v>0</v>
      </c>
      <c r="W2692" t="b">
        <f>AND(COUNTIF('Master list(no salts, metals)'!W2682,"&lt;=1"),IF(COUNTIF('Master list(no salts, metals)'!$K2682:$Y2682, "#N/A")=14,TRUE,FALSE))</f>
        <v>0</v>
      </c>
      <c r="X2692" t="b">
        <f>AND(COUNTIF('Master list(no salts, metals)'!X2682,"&lt;=1"),IF(COUNTIF('Master list(no salts, metals)'!$K2682:$Y2682, "#N/A")=14,TRUE,FALSE))</f>
        <v>0</v>
      </c>
      <c r="Y2692" t="b">
        <f>AND(COUNTIF('Master list(no salts, metals)'!Y2682,"&lt;=1"),IF(COUNTIF('Master list(no salts, metals)'!$K2682:$Y2682, "#N/A")=14,TRUE,FALSE))</f>
        <v>0</v>
      </c>
    </row>
    <row r="2693" spans="11:25" x14ac:dyDescent="0.25">
      <c r="K2693" t="b">
        <f>AND(COUNTIF('Master list(no salts, metals)'!K2683,"&lt;=1"),IF(COUNTIF('Master list(no salts, metals)'!$K2683:$Y2683, "#N/A")=14,TRUE,FALSE))</f>
        <v>0</v>
      </c>
      <c r="L2693" t="b">
        <f>AND(COUNTIF('Master list(no salts, metals)'!L2683,"&lt;=1"),IF(COUNTIF('Master list(no salts, metals)'!$K2683:$Y2683, "#N/A")=14,TRUE,FALSE))</f>
        <v>0</v>
      </c>
      <c r="M2693" t="b">
        <f>AND(COUNTIF('Master list(no salts, metals)'!M2683,"&lt;=1"),IF(COUNTIF('Master list(no salts, metals)'!$K2683:$Y2683, "#N/A")=14,TRUE,FALSE))</f>
        <v>0</v>
      </c>
      <c r="N2693" t="b">
        <f>AND(COUNTIF('Master list(no salts, metals)'!N2683,"&lt;=1"),IF(COUNTIF('Master list(no salts, metals)'!$K2683:$Y2683, "#N/A")=14,TRUE,FALSE))</f>
        <v>0</v>
      </c>
      <c r="O2693" t="b">
        <f>AND(COUNTIF('Master list(no salts, metals)'!O2683,"&lt;=1"),IF(COUNTIF('Master list(no salts, metals)'!$K2683:$Y2683, "#N/A")=14,TRUE,FALSE))</f>
        <v>0</v>
      </c>
      <c r="P2693" t="b">
        <f>AND(COUNTIF('Master list(no salts, metals)'!P2683,"&lt;=1"),IF(COUNTIF('Master list(no salts, metals)'!$K2683:$Y2683, "#N/A")=14,TRUE,FALSE))</f>
        <v>0</v>
      </c>
      <c r="Q2693" t="b">
        <f>AND(COUNTIF('Master list(no salts, metals)'!Q2683,"&lt;=1"),IF(COUNTIF('Master list(no salts, metals)'!$K2683:$Y2683, "#N/A")=14,TRUE,FALSE))</f>
        <v>0</v>
      </c>
      <c r="R2693" t="b">
        <f>AND(COUNTIF('Master list(no salts, metals)'!R2683,"&lt;=1"),IF(COUNTIF('Master list(no salts, metals)'!$K2683:$Y2683, "#N/A")=14,TRUE,FALSE))</f>
        <v>0</v>
      </c>
      <c r="S2693" t="b">
        <f>AND(COUNTIF('Master list(no salts, metals)'!S2683,"&lt;=1"),IF(COUNTIF('Master list(no salts, metals)'!$K2683:$Y2683, "#N/A")=14,TRUE,FALSE))</f>
        <v>0</v>
      </c>
      <c r="T2693" t="b">
        <f>AND(COUNTIF('Master list(no salts, metals)'!T2683,"&lt;=1"),IF(COUNTIF('Master list(no salts, metals)'!$K2683:$Y2683, "#N/A")=14,TRUE,FALSE))</f>
        <v>0</v>
      </c>
      <c r="U2693" t="b">
        <f>AND(COUNTIF('Master list(no salts, metals)'!U2683,"&lt;=1"),IF(COUNTIF('Master list(no salts, metals)'!$K2683:$Y2683, "#N/A")=14,TRUE,FALSE))</f>
        <v>0</v>
      </c>
      <c r="V2693" t="b">
        <f>AND(COUNTIF('Master list(no salts, metals)'!V2683,"&lt;=1"),IF(COUNTIF('Master list(no salts, metals)'!$K2683:$Y2683, "#N/A")=14,TRUE,FALSE))</f>
        <v>0</v>
      </c>
      <c r="W2693" t="b">
        <f>AND(COUNTIF('Master list(no salts, metals)'!W2683,"&lt;=1"),IF(COUNTIF('Master list(no salts, metals)'!$K2683:$Y2683, "#N/A")=14,TRUE,FALSE))</f>
        <v>1</v>
      </c>
      <c r="X2693" t="b">
        <f>AND(COUNTIF('Master list(no salts, metals)'!X2683,"&lt;=1"),IF(COUNTIF('Master list(no salts, metals)'!$K2683:$Y2683, "#N/A")=14,TRUE,FALSE))</f>
        <v>0</v>
      </c>
      <c r="Y2693" t="b">
        <f>AND(COUNTIF('Master list(no salts, metals)'!Y2683,"&lt;=1"),IF(COUNTIF('Master list(no salts, metals)'!$K2683:$Y2683, "#N/A")=14,TRUE,FALSE))</f>
        <v>0</v>
      </c>
    </row>
    <row r="2694" spans="11:25" x14ac:dyDescent="0.25">
      <c r="K2694" t="b">
        <f>AND(COUNTIF('Master list(no salts, metals)'!K2684,"&lt;=1"),IF(COUNTIF('Master list(no salts, metals)'!$K2684:$Y2684, "#N/A")=14,TRUE,FALSE))</f>
        <v>0</v>
      </c>
      <c r="L2694" t="b">
        <f>AND(COUNTIF('Master list(no salts, metals)'!L2684,"&lt;=1"),IF(COUNTIF('Master list(no salts, metals)'!$K2684:$Y2684, "#N/A")=14,TRUE,FALSE))</f>
        <v>0</v>
      </c>
      <c r="M2694" t="b">
        <f>AND(COUNTIF('Master list(no salts, metals)'!M2684,"&lt;=1"),IF(COUNTIF('Master list(no salts, metals)'!$K2684:$Y2684, "#N/A")=14,TRUE,FALSE))</f>
        <v>0</v>
      </c>
      <c r="N2694" t="b">
        <f>AND(COUNTIF('Master list(no salts, metals)'!N2684,"&lt;=1"),IF(COUNTIF('Master list(no salts, metals)'!$K2684:$Y2684, "#N/A")=14,TRUE,FALSE))</f>
        <v>0</v>
      </c>
      <c r="O2694" t="b">
        <f>AND(COUNTIF('Master list(no salts, metals)'!O2684,"&lt;=1"),IF(COUNTIF('Master list(no salts, metals)'!$K2684:$Y2684, "#N/A")=14,TRUE,FALSE))</f>
        <v>0</v>
      </c>
      <c r="P2694" t="b">
        <f>AND(COUNTIF('Master list(no salts, metals)'!P2684,"&lt;=1"),IF(COUNTIF('Master list(no salts, metals)'!$K2684:$Y2684, "#N/A")=14,TRUE,FALSE))</f>
        <v>0</v>
      </c>
      <c r="Q2694" t="b">
        <f>AND(COUNTIF('Master list(no salts, metals)'!Q2684,"&lt;=1"),IF(COUNTIF('Master list(no salts, metals)'!$K2684:$Y2684, "#N/A")=14,TRUE,FALSE))</f>
        <v>0</v>
      </c>
      <c r="R2694" t="b">
        <f>AND(COUNTIF('Master list(no salts, metals)'!R2684,"&lt;=1"),IF(COUNTIF('Master list(no salts, metals)'!$K2684:$Y2684, "#N/A")=14,TRUE,FALSE))</f>
        <v>0</v>
      </c>
      <c r="S2694" t="b">
        <f>AND(COUNTIF('Master list(no salts, metals)'!S2684,"&lt;=1"),IF(COUNTIF('Master list(no salts, metals)'!$K2684:$Y2684, "#N/A")=14,TRUE,FALSE))</f>
        <v>0</v>
      </c>
      <c r="T2694" t="b">
        <f>AND(COUNTIF('Master list(no salts, metals)'!T2684,"&lt;=1"),IF(COUNTIF('Master list(no salts, metals)'!$K2684:$Y2684, "#N/A")=14,TRUE,FALSE))</f>
        <v>1</v>
      </c>
      <c r="U2694" t="b">
        <f>AND(COUNTIF('Master list(no salts, metals)'!U2684,"&lt;=1"),IF(COUNTIF('Master list(no salts, metals)'!$K2684:$Y2684, "#N/A")=14,TRUE,FALSE))</f>
        <v>0</v>
      </c>
      <c r="V2694" t="b">
        <f>AND(COUNTIF('Master list(no salts, metals)'!V2684,"&lt;=1"),IF(COUNTIF('Master list(no salts, metals)'!$K2684:$Y2684, "#N/A")=14,TRUE,FALSE))</f>
        <v>0</v>
      </c>
      <c r="W2694" t="b">
        <f>AND(COUNTIF('Master list(no salts, metals)'!W2684,"&lt;=1"),IF(COUNTIF('Master list(no salts, metals)'!$K2684:$Y2684, "#N/A")=14,TRUE,FALSE))</f>
        <v>0</v>
      </c>
      <c r="X2694" t="b">
        <f>AND(COUNTIF('Master list(no salts, metals)'!X2684,"&lt;=1"),IF(COUNTIF('Master list(no salts, metals)'!$K2684:$Y2684, "#N/A")=14,TRUE,FALSE))</f>
        <v>0</v>
      </c>
      <c r="Y2694" t="b">
        <f>AND(COUNTIF('Master list(no salts, metals)'!Y2684,"&lt;=1"),IF(COUNTIF('Master list(no salts, metals)'!$K2684:$Y2684, "#N/A")=14,TRUE,FALSE))</f>
        <v>0</v>
      </c>
    </row>
    <row r="2695" spans="11:25" x14ac:dyDescent="0.25">
      <c r="K2695" t="b">
        <f>AND(COUNTIF('Master list(no salts, metals)'!K2685,"&lt;=1"),IF(COUNTIF('Master list(no salts, metals)'!$K2685:$Y2685, "#N/A")=14,TRUE,FALSE))</f>
        <v>0</v>
      </c>
      <c r="L2695" t="b">
        <f>AND(COUNTIF('Master list(no salts, metals)'!L2685,"&lt;=1"),IF(COUNTIF('Master list(no salts, metals)'!$K2685:$Y2685, "#N/A")=14,TRUE,FALSE))</f>
        <v>0</v>
      </c>
      <c r="M2695" t="b">
        <f>AND(COUNTIF('Master list(no salts, metals)'!M2685,"&lt;=1"),IF(COUNTIF('Master list(no salts, metals)'!$K2685:$Y2685, "#N/A")=14,TRUE,FALSE))</f>
        <v>0</v>
      </c>
      <c r="N2695" t="b">
        <f>AND(COUNTIF('Master list(no salts, metals)'!N2685,"&lt;=1"),IF(COUNTIF('Master list(no salts, metals)'!$K2685:$Y2685, "#N/A")=14,TRUE,FALSE))</f>
        <v>0</v>
      </c>
      <c r="O2695" t="b">
        <f>AND(COUNTIF('Master list(no salts, metals)'!O2685,"&lt;=1"),IF(COUNTIF('Master list(no salts, metals)'!$K2685:$Y2685, "#N/A")=14,TRUE,FALSE))</f>
        <v>0</v>
      </c>
      <c r="P2695" t="b">
        <f>AND(COUNTIF('Master list(no salts, metals)'!P2685,"&lt;=1"),IF(COUNTIF('Master list(no salts, metals)'!$K2685:$Y2685, "#N/A")=14,TRUE,FALSE))</f>
        <v>0</v>
      </c>
      <c r="Q2695" t="b">
        <f>AND(COUNTIF('Master list(no salts, metals)'!Q2685,"&lt;=1"),IF(COUNTIF('Master list(no salts, metals)'!$K2685:$Y2685, "#N/A")=14,TRUE,FALSE))</f>
        <v>0</v>
      </c>
      <c r="R2695" t="b">
        <f>AND(COUNTIF('Master list(no salts, metals)'!R2685,"&lt;=1"),IF(COUNTIF('Master list(no salts, metals)'!$K2685:$Y2685, "#N/A")=14,TRUE,FALSE))</f>
        <v>0</v>
      </c>
      <c r="S2695" t="b">
        <f>AND(COUNTIF('Master list(no salts, metals)'!S2685,"&lt;=1"),IF(COUNTIF('Master list(no salts, metals)'!$K2685:$Y2685, "#N/A")=14,TRUE,FALSE))</f>
        <v>0</v>
      </c>
      <c r="T2695" t="b">
        <f>AND(COUNTIF('Master list(no salts, metals)'!T2685,"&lt;=1"),IF(COUNTIF('Master list(no salts, metals)'!$K2685:$Y2685, "#N/A")=14,TRUE,FALSE))</f>
        <v>0</v>
      </c>
      <c r="U2695" t="b">
        <f>AND(COUNTIF('Master list(no salts, metals)'!U2685,"&lt;=1"),IF(COUNTIF('Master list(no salts, metals)'!$K2685:$Y2685, "#N/A")=14,TRUE,FALSE))</f>
        <v>0</v>
      </c>
      <c r="V2695" t="b">
        <f>AND(COUNTIF('Master list(no salts, metals)'!V2685,"&lt;=1"),IF(COUNTIF('Master list(no salts, metals)'!$K2685:$Y2685, "#N/A")=14,TRUE,FALSE))</f>
        <v>0</v>
      </c>
      <c r="W2695" t="b">
        <f>AND(COUNTIF('Master list(no salts, metals)'!W2685,"&lt;=1"),IF(COUNTIF('Master list(no salts, metals)'!$K2685:$Y2685, "#N/A")=14,TRUE,FALSE))</f>
        <v>0</v>
      </c>
      <c r="X2695" t="b">
        <f>AND(COUNTIF('Master list(no salts, metals)'!X2685,"&lt;=1"),IF(COUNTIF('Master list(no salts, metals)'!$K2685:$Y2685, "#N/A")=14,TRUE,FALSE))</f>
        <v>1</v>
      </c>
      <c r="Y2695" t="b">
        <f>AND(COUNTIF('Master list(no salts, metals)'!Y2685,"&lt;=1"),IF(COUNTIF('Master list(no salts, metals)'!$K2685:$Y2685, "#N/A")=14,TRUE,FALSE))</f>
        <v>0</v>
      </c>
    </row>
    <row r="2696" spans="11:25" x14ac:dyDescent="0.25">
      <c r="K2696" t="b">
        <f>AND(COUNTIF('Master list(no salts, metals)'!K2686,"&lt;=1"),IF(COUNTIF('Master list(no salts, metals)'!$K2686:$Y2686, "#N/A")=14,TRUE,FALSE))</f>
        <v>0</v>
      </c>
      <c r="L2696" t="b">
        <f>AND(COUNTIF('Master list(no salts, metals)'!L2686,"&lt;=1"),IF(COUNTIF('Master list(no salts, metals)'!$K2686:$Y2686, "#N/A")=14,TRUE,FALSE))</f>
        <v>0</v>
      </c>
      <c r="M2696" t="b">
        <f>AND(COUNTIF('Master list(no salts, metals)'!M2686,"&lt;=1"),IF(COUNTIF('Master list(no salts, metals)'!$K2686:$Y2686, "#N/A")=14,TRUE,FALSE))</f>
        <v>0</v>
      </c>
      <c r="N2696" t="b">
        <f>AND(COUNTIF('Master list(no salts, metals)'!N2686,"&lt;=1"),IF(COUNTIF('Master list(no salts, metals)'!$K2686:$Y2686, "#N/A")=14,TRUE,FALSE))</f>
        <v>0</v>
      </c>
      <c r="O2696" t="b">
        <f>AND(COUNTIF('Master list(no salts, metals)'!O2686,"&lt;=1"),IF(COUNTIF('Master list(no salts, metals)'!$K2686:$Y2686, "#N/A")=14,TRUE,FALSE))</f>
        <v>0</v>
      </c>
      <c r="P2696" t="b">
        <f>AND(COUNTIF('Master list(no salts, metals)'!P2686,"&lt;=1"),IF(COUNTIF('Master list(no salts, metals)'!$K2686:$Y2686, "#N/A")=14,TRUE,FALSE))</f>
        <v>0</v>
      </c>
      <c r="Q2696" t="b">
        <f>AND(COUNTIF('Master list(no salts, metals)'!Q2686,"&lt;=1"),IF(COUNTIF('Master list(no salts, metals)'!$K2686:$Y2686, "#N/A")=14,TRUE,FALSE))</f>
        <v>0</v>
      </c>
      <c r="R2696" t="b">
        <f>AND(COUNTIF('Master list(no salts, metals)'!R2686,"&lt;=1"),IF(COUNTIF('Master list(no salts, metals)'!$K2686:$Y2686, "#N/A")=14,TRUE,FALSE))</f>
        <v>0</v>
      </c>
      <c r="S2696" t="b">
        <f>AND(COUNTIF('Master list(no salts, metals)'!S2686,"&lt;=1"),IF(COUNTIF('Master list(no salts, metals)'!$K2686:$Y2686, "#N/A")=14,TRUE,FALSE))</f>
        <v>0</v>
      </c>
      <c r="T2696" t="b">
        <f>AND(COUNTIF('Master list(no salts, metals)'!T2686,"&lt;=1"),IF(COUNTIF('Master list(no salts, metals)'!$K2686:$Y2686, "#N/A")=14,TRUE,FALSE))</f>
        <v>0</v>
      </c>
      <c r="U2696" t="b">
        <f>AND(COUNTIF('Master list(no salts, metals)'!U2686,"&lt;=1"),IF(COUNTIF('Master list(no salts, metals)'!$K2686:$Y2686, "#N/A")=14,TRUE,FALSE))</f>
        <v>0</v>
      </c>
      <c r="V2696" t="b">
        <f>AND(COUNTIF('Master list(no salts, metals)'!V2686,"&lt;=1"),IF(COUNTIF('Master list(no salts, metals)'!$K2686:$Y2686, "#N/A")=14,TRUE,FALSE))</f>
        <v>0</v>
      </c>
      <c r="W2696" t="b">
        <f>AND(COUNTIF('Master list(no salts, metals)'!W2686,"&lt;=1"),IF(COUNTIF('Master list(no salts, metals)'!$K2686:$Y2686, "#N/A")=14,TRUE,FALSE))</f>
        <v>0</v>
      </c>
      <c r="X2696" t="b">
        <f>AND(COUNTIF('Master list(no salts, metals)'!X2686,"&lt;=1"),IF(COUNTIF('Master list(no salts, metals)'!$K2686:$Y2686, "#N/A")=14,TRUE,FALSE))</f>
        <v>1</v>
      </c>
      <c r="Y2696" t="b">
        <f>AND(COUNTIF('Master list(no salts, metals)'!Y2686,"&lt;=1"),IF(COUNTIF('Master list(no salts, metals)'!$K2686:$Y2686, "#N/A")=14,TRUE,FALSE))</f>
        <v>0</v>
      </c>
    </row>
    <row r="2697" spans="11:25" x14ac:dyDescent="0.25">
      <c r="K2697" t="b">
        <f>AND(COUNTIF('Master list(no salts, metals)'!K2687,"&lt;=1"),IF(COUNTIF('Master list(no salts, metals)'!$K2687:$Y2687, "#N/A")=14,TRUE,FALSE))</f>
        <v>0</v>
      </c>
      <c r="L2697" t="b">
        <f>AND(COUNTIF('Master list(no salts, metals)'!L2687,"&lt;=1"),IF(COUNTIF('Master list(no salts, metals)'!$K2687:$Y2687, "#N/A")=14,TRUE,FALSE))</f>
        <v>0</v>
      </c>
      <c r="M2697" t="b">
        <f>AND(COUNTIF('Master list(no salts, metals)'!M2687,"&lt;=1"),IF(COUNTIF('Master list(no salts, metals)'!$K2687:$Y2687, "#N/A")=14,TRUE,FALSE))</f>
        <v>0</v>
      </c>
      <c r="N2697" t="b">
        <f>AND(COUNTIF('Master list(no salts, metals)'!N2687,"&lt;=1"),IF(COUNTIF('Master list(no salts, metals)'!$K2687:$Y2687, "#N/A")=14,TRUE,FALSE))</f>
        <v>0</v>
      </c>
      <c r="O2697" t="b">
        <f>AND(COUNTIF('Master list(no salts, metals)'!O2687,"&lt;=1"),IF(COUNTIF('Master list(no salts, metals)'!$K2687:$Y2687, "#N/A")=14,TRUE,FALSE))</f>
        <v>0</v>
      </c>
      <c r="P2697" t="b">
        <f>AND(COUNTIF('Master list(no salts, metals)'!P2687,"&lt;=1"),IF(COUNTIF('Master list(no salts, metals)'!$K2687:$Y2687, "#N/A")=14,TRUE,FALSE))</f>
        <v>0</v>
      </c>
      <c r="Q2697" t="b">
        <f>AND(COUNTIF('Master list(no salts, metals)'!Q2687,"&lt;=1"),IF(COUNTIF('Master list(no salts, metals)'!$K2687:$Y2687, "#N/A")=14,TRUE,FALSE))</f>
        <v>0</v>
      </c>
      <c r="R2697" t="b">
        <f>AND(COUNTIF('Master list(no salts, metals)'!R2687,"&lt;=1"),IF(COUNTIF('Master list(no salts, metals)'!$K2687:$Y2687, "#N/A")=14,TRUE,FALSE))</f>
        <v>0</v>
      </c>
      <c r="S2697" t="b">
        <f>AND(COUNTIF('Master list(no salts, metals)'!S2687,"&lt;=1"),IF(COUNTIF('Master list(no salts, metals)'!$K2687:$Y2687, "#N/A")=14,TRUE,FALSE))</f>
        <v>0</v>
      </c>
      <c r="T2697" t="b">
        <f>AND(COUNTIF('Master list(no salts, metals)'!T2687,"&lt;=1"),IF(COUNTIF('Master list(no salts, metals)'!$K2687:$Y2687, "#N/A")=14,TRUE,FALSE))</f>
        <v>1</v>
      </c>
      <c r="U2697" t="b">
        <f>AND(COUNTIF('Master list(no salts, metals)'!U2687,"&lt;=1"),IF(COUNTIF('Master list(no salts, metals)'!$K2687:$Y2687, "#N/A")=14,TRUE,FALSE))</f>
        <v>0</v>
      </c>
      <c r="V2697" t="b">
        <f>AND(COUNTIF('Master list(no salts, metals)'!V2687,"&lt;=1"),IF(COUNTIF('Master list(no salts, metals)'!$K2687:$Y2687, "#N/A")=14,TRUE,FALSE))</f>
        <v>0</v>
      </c>
      <c r="W2697" t="b">
        <f>AND(COUNTIF('Master list(no salts, metals)'!W2687,"&lt;=1"),IF(COUNTIF('Master list(no salts, metals)'!$K2687:$Y2687, "#N/A")=14,TRUE,FALSE))</f>
        <v>0</v>
      </c>
      <c r="X2697" t="b">
        <f>AND(COUNTIF('Master list(no salts, metals)'!X2687,"&lt;=1"),IF(COUNTIF('Master list(no salts, metals)'!$K2687:$Y2687, "#N/A")=14,TRUE,FALSE))</f>
        <v>0</v>
      </c>
      <c r="Y2697" t="b">
        <f>AND(COUNTIF('Master list(no salts, metals)'!Y2687,"&lt;=1"),IF(COUNTIF('Master list(no salts, metals)'!$K2687:$Y2687, "#N/A")=14,TRUE,FALSE))</f>
        <v>0</v>
      </c>
    </row>
    <row r="2698" spans="11:25" x14ac:dyDescent="0.25">
      <c r="K2698" t="b">
        <f>AND(COUNTIF('Master list(no salts, metals)'!K2688,"&lt;=1"),IF(COUNTIF('Master list(no salts, metals)'!$K2688:$Y2688, "#N/A")=14,TRUE,FALSE))</f>
        <v>0</v>
      </c>
      <c r="L2698" t="b">
        <f>AND(COUNTIF('Master list(no salts, metals)'!L2688,"&lt;=1"),IF(COUNTIF('Master list(no salts, metals)'!$K2688:$Y2688, "#N/A")=14,TRUE,FALSE))</f>
        <v>0</v>
      </c>
      <c r="M2698" t="b">
        <f>AND(COUNTIF('Master list(no salts, metals)'!M2688,"&lt;=1"),IF(COUNTIF('Master list(no salts, metals)'!$K2688:$Y2688, "#N/A")=14,TRUE,FALSE))</f>
        <v>0</v>
      </c>
      <c r="N2698" t="b">
        <f>AND(COUNTIF('Master list(no salts, metals)'!N2688,"&lt;=1"),IF(COUNTIF('Master list(no salts, metals)'!$K2688:$Y2688, "#N/A")=14,TRUE,FALSE))</f>
        <v>0</v>
      </c>
      <c r="O2698" t="b">
        <f>AND(COUNTIF('Master list(no salts, metals)'!O2688,"&lt;=1"),IF(COUNTIF('Master list(no salts, metals)'!$K2688:$Y2688, "#N/A")=14,TRUE,FALSE))</f>
        <v>0</v>
      </c>
      <c r="P2698" t="b">
        <f>AND(COUNTIF('Master list(no salts, metals)'!P2688,"&lt;=1"),IF(COUNTIF('Master list(no salts, metals)'!$K2688:$Y2688, "#N/A")=14,TRUE,FALSE))</f>
        <v>0</v>
      </c>
      <c r="Q2698" t="b">
        <f>AND(COUNTIF('Master list(no salts, metals)'!Q2688,"&lt;=1"),IF(COUNTIF('Master list(no salts, metals)'!$K2688:$Y2688, "#N/A")=14,TRUE,FALSE))</f>
        <v>0</v>
      </c>
      <c r="R2698" t="b">
        <f>AND(COUNTIF('Master list(no salts, metals)'!R2688,"&lt;=1"),IF(COUNTIF('Master list(no salts, metals)'!$K2688:$Y2688, "#N/A")=14,TRUE,FALSE))</f>
        <v>0</v>
      </c>
      <c r="S2698" t="b">
        <f>AND(COUNTIF('Master list(no salts, metals)'!S2688,"&lt;=1"),IF(COUNTIF('Master list(no salts, metals)'!$K2688:$Y2688, "#N/A")=14,TRUE,FALSE))</f>
        <v>0</v>
      </c>
      <c r="T2698" t="b">
        <f>AND(COUNTIF('Master list(no salts, metals)'!T2688,"&lt;=1"),IF(COUNTIF('Master list(no salts, metals)'!$K2688:$Y2688, "#N/A")=14,TRUE,FALSE))</f>
        <v>0</v>
      </c>
      <c r="U2698" t="b">
        <f>AND(COUNTIF('Master list(no salts, metals)'!U2688,"&lt;=1"),IF(COUNTIF('Master list(no salts, metals)'!$K2688:$Y2688, "#N/A")=14,TRUE,FALSE))</f>
        <v>0</v>
      </c>
      <c r="V2698" t="b">
        <f>AND(COUNTIF('Master list(no salts, metals)'!V2688,"&lt;=1"),IF(COUNTIF('Master list(no salts, metals)'!$K2688:$Y2688, "#N/A")=14,TRUE,FALSE))</f>
        <v>0</v>
      </c>
      <c r="W2698" t="b">
        <f>AND(COUNTIF('Master list(no salts, metals)'!W2688,"&lt;=1"),IF(COUNTIF('Master list(no salts, metals)'!$K2688:$Y2688, "#N/A")=14,TRUE,FALSE))</f>
        <v>1</v>
      </c>
      <c r="X2698" t="b">
        <f>AND(COUNTIF('Master list(no salts, metals)'!X2688,"&lt;=1"),IF(COUNTIF('Master list(no salts, metals)'!$K2688:$Y2688, "#N/A")=14,TRUE,FALSE))</f>
        <v>0</v>
      </c>
      <c r="Y2698" t="b">
        <f>AND(COUNTIF('Master list(no salts, metals)'!Y2688,"&lt;=1"),IF(COUNTIF('Master list(no salts, metals)'!$K2688:$Y2688, "#N/A")=14,TRUE,FALSE))</f>
        <v>0</v>
      </c>
    </row>
    <row r="2699" spans="11:25" x14ac:dyDescent="0.25">
      <c r="K2699" t="b">
        <f>AND(COUNTIF('Master list(no salts, metals)'!K2689,"&lt;=1"),IF(COUNTIF('Master list(no salts, metals)'!$K2689:$Y2689, "#N/A")=14,TRUE,FALSE))</f>
        <v>0</v>
      </c>
      <c r="L2699" t="b">
        <f>AND(COUNTIF('Master list(no salts, metals)'!L2689,"&lt;=1"),IF(COUNTIF('Master list(no salts, metals)'!$K2689:$Y2689, "#N/A")=14,TRUE,FALSE))</f>
        <v>0</v>
      </c>
      <c r="M2699" t="b">
        <f>AND(COUNTIF('Master list(no salts, metals)'!M2689,"&lt;=1"),IF(COUNTIF('Master list(no salts, metals)'!$K2689:$Y2689, "#N/A")=14,TRUE,FALSE))</f>
        <v>0</v>
      </c>
      <c r="N2699" t="b">
        <f>AND(COUNTIF('Master list(no salts, metals)'!N2689,"&lt;=1"),IF(COUNTIF('Master list(no salts, metals)'!$K2689:$Y2689, "#N/A")=14,TRUE,FALSE))</f>
        <v>0</v>
      </c>
      <c r="O2699" t="b">
        <f>AND(COUNTIF('Master list(no salts, metals)'!O2689,"&lt;=1"),IF(COUNTIF('Master list(no salts, metals)'!$K2689:$Y2689, "#N/A")=14,TRUE,FALSE))</f>
        <v>0</v>
      </c>
      <c r="P2699" t="b">
        <f>AND(COUNTIF('Master list(no salts, metals)'!P2689,"&lt;=1"),IF(COUNTIF('Master list(no salts, metals)'!$K2689:$Y2689, "#N/A")=14,TRUE,FALSE))</f>
        <v>0</v>
      </c>
      <c r="Q2699" t="b">
        <f>AND(COUNTIF('Master list(no salts, metals)'!Q2689,"&lt;=1"),IF(COUNTIF('Master list(no salts, metals)'!$K2689:$Y2689, "#N/A")=14,TRUE,FALSE))</f>
        <v>0</v>
      </c>
      <c r="R2699" t="b">
        <f>AND(COUNTIF('Master list(no salts, metals)'!R2689,"&lt;=1"),IF(COUNTIF('Master list(no salts, metals)'!$K2689:$Y2689, "#N/A")=14,TRUE,FALSE))</f>
        <v>0</v>
      </c>
      <c r="S2699" t="b">
        <f>AND(COUNTIF('Master list(no salts, metals)'!S2689,"&lt;=1"),IF(COUNTIF('Master list(no salts, metals)'!$K2689:$Y2689, "#N/A")=14,TRUE,FALSE))</f>
        <v>0</v>
      </c>
      <c r="T2699" t="b">
        <f>AND(COUNTIF('Master list(no salts, metals)'!T2689,"&lt;=1"),IF(COUNTIF('Master list(no salts, metals)'!$K2689:$Y2689, "#N/A")=14,TRUE,FALSE))</f>
        <v>1</v>
      </c>
      <c r="U2699" t="b">
        <f>AND(COUNTIF('Master list(no salts, metals)'!U2689,"&lt;=1"),IF(COUNTIF('Master list(no salts, metals)'!$K2689:$Y2689, "#N/A")=14,TRUE,FALSE))</f>
        <v>0</v>
      </c>
      <c r="V2699" t="b">
        <f>AND(COUNTIF('Master list(no salts, metals)'!V2689,"&lt;=1"),IF(COUNTIF('Master list(no salts, metals)'!$K2689:$Y2689, "#N/A")=14,TRUE,FALSE))</f>
        <v>0</v>
      </c>
      <c r="W2699" t="b">
        <f>AND(COUNTIF('Master list(no salts, metals)'!W2689,"&lt;=1"),IF(COUNTIF('Master list(no salts, metals)'!$K2689:$Y2689, "#N/A")=14,TRUE,FALSE))</f>
        <v>0</v>
      </c>
      <c r="X2699" t="b">
        <f>AND(COUNTIF('Master list(no salts, metals)'!X2689,"&lt;=1"),IF(COUNTIF('Master list(no salts, metals)'!$K2689:$Y2689, "#N/A")=14,TRUE,FALSE))</f>
        <v>0</v>
      </c>
      <c r="Y2699" t="b">
        <f>AND(COUNTIF('Master list(no salts, metals)'!Y2689,"&lt;=1"),IF(COUNTIF('Master list(no salts, metals)'!$K2689:$Y2689, "#N/A")=14,TRUE,FALSE))</f>
        <v>0</v>
      </c>
    </row>
    <row r="2700" spans="11:25" x14ac:dyDescent="0.25">
      <c r="K2700" t="b">
        <f>AND(COUNTIF('Master list(no salts, metals)'!K2690,"&lt;=1"),IF(COUNTIF('Master list(no salts, metals)'!$K2690:$Y2690, "#N/A")=14,TRUE,FALSE))</f>
        <v>0</v>
      </c>
      <c r="L2700" t="b">
        <f>AND(COUNTIF('Master list(no salts, metals)'!L2690,"&lt;=1"),IF(COUNTIF('Master list(no salts, metals)'!$K2690:$Y2690, "#N/A")=14,TRUE,FALSE))</f>
        <v>0</v>
      </c>
      <c r="M2700" t="b">
        <f>AND(COUNTIF('Master list(no salts, metals)'!M2690,"&lt;=1"),IF(COUNTIF('Master list(no salts, metals)'!$K2690:$Y2690, "#N/A")=14,TRUE,FALSE))</f>
        <v>0</v>
      </c>
      <c r="N2700" t="b">
        <f>AND(COUNTIF('Master list(no salts, metals)'!N2690,"&lt;=1"),IF(COUNTIF('Master list(no salts, metals)'!$K2690:$Y2690, "#N/A")=14,TRUE,FALSE))</f>
        <v>0</v>
      </c>
      <c r="O2700" t="b">
        <f>AND(COUNTIF('Master list(no salts, metals)'!O2690,"&lt;=1"),IF(COUNTIF('Master list(no salts, metals)'!$K2690:$Y2690, "#N/A")=14,TRUE,FALSE))</f>
        <v>0</v>
      </c>
      <c r="P2700" t="b">
        <f>AND(COUNTIF('Master list(no salts, metals)'!P2690,"&lt;=1"),IF(COUNTIF('Master list(no salts, metals)'!$K2690:$Y2690, "#N/A")=14,TRUE,FALSE))</f>
        <v>0</v>
      </c>
      <c r="Q2700" t="b">
        <f>AND(COUNTIF('Master list(no salts, metals)'!Q2690,"&lt;=1"),IF(COUNTIF('Master list(no salts, metals)'!$K2690:$Y2690, "#N/A")=14,TRUE,FALSE))</f>
        <v>0</v>
      </c>
      <c r="R2700" t="b">
        <f>AND(COUNTIF('Master list(no salts, metals)'!R2690,"&lt;=1"),IF(COUNTIF('Master list(no salts, metals)'!$K2690:$Y2690, "#N/A")=14,TRUE,FALSE))</f>
        <v>0</v>
      </c>
      <c r="S2700" t="b">
        <f>AND(COUNTIF('Master list(no salts, metals)'!S2690,"&lt;=1"),IF(COUNTIF('Master list(no salts, metals)'!$K2690:$Y2690, "#N/A")=14,TRUE,FALSE))</f>
        <v>0</v>
      </c>
      <c r="T2700" t="b">
        <f>AND(COUNTIF('Master list(no salts, metals)'!T2690,"&lt;=1"),IF(COUNTIF('Master list(no salts, metals)'!$K2690:$Y2690, "#N/A")=14,TRUE,FALSE))</f>
        <v>0</v>
      </c>
      <c r="U2700" t="b">
        <f>AND(COUNTIF('Master list(no salts, metals)'!U2690,"&lt;=1"),IF(COUNTIF('Master list(no salts, metals)'!$K2690:$Y2690, "#N/A")=14,TRUE,FALSE))</f>
        <v>0</v>
      </c>
      <c r="V2700" t="b">
        <f>AND(COUNTIF('Master list(no salts, metals)'!V2690,"&lt;=1"),IF(COUNTIF('Master list(no salts, metals)'!$K2690:$Y2690, "#N/A")=14,TRUE,FALSE))</f>
        <v>0</v>
      </c>
      <c r="W2700" t="b">
        <f>AND(COUNTIF('Master list(no salts, metals)'!W2690,"&lt;=1"),IF(COUNTIF('Master list(no salts, metals)'!$K2690:$Y2690, "#N/A")=14,TRUE,FALSE))</f>
        <v>0</v>
      </c>
      <c r="X2700" t="b">
        <f>AND(COUNTIF('Master list(no salts, metals)'!X2690,"&lt;=1"),IF(COUNTIF('Master list(no salts, metals)'!$K2690:$Y2690, "#N/A")=14,TRUE,FALSE))</f>
        <v>0</v>
      </c>
      <c r="Y2700" t="b">
        <f>AND(COUNTIF('Master list(no salts, metals)'!Y2690,"&lt;=1"),IF(COUNTIF('Master list(no salts, metals)'!$K2690:$Y2690, "#N/A")=14,TRUE,FALSE))</f>
        <v>0</v>
      </c>
    </row>
    <row r="2701" spans="11:25" x14ac:dyDescent="0.25">
      <c r="K2701" t="b">
        <f>AND(COUNTIF('Master list(no salts, metals)'!K2691,"&lt;=1"),IF(COUNTIF('Master list(no salts, metals)'!$K2691:$Y2691, "#N/A")=14,TRUE,FALSE))</f>
        <v>0</v>
      </c>
      <c r="L2701" t="b">
        <f>AND(COUNTIF('Master list(no salts, metals)'!L2691,"&lt;=1"),IF(COUNTIF('Master list(no salts, metals)'!$K2691:$Y2691, "#N/A")=14,TRUE,FALSE))</f>
        <v>0</v>
      </c>
      <c r="M2701" t="b">
        <f>AND(COUNTIF('Master list(no salts, metals)'!M2691,"&lt;=1"),IF(COUNTIF('Master list(no salts, metals)'!$K2691:$Y2691, "#N/A")=14,TRUE,FALSE))</f>
        <v>0</v>
      </c>
      <c r="N2701" t="b">
        <f>AND(COUNTIF('Master list(no salts, metals)'!N2691,"&lt;=1"),IF(COUNTIF('Master list(no salts, metals)'!$K2691:$Y2691, "#N/A")=14,TRUE,FALSE))</f>
        <v>0</v>
      </c>
      <c r="O2701" t="b">
        <f>AND(COUNTIF('Master list(no salts, metals)'!O2691,"&lt;=1"),IF(COUNTIF('Master list(no salts, metals)'!$K2691:$Y2691, "#N/A")=14,TRUE,FALSE))</f>
        <v>0</v>
      </c>
      <c r="P2701" t="b">
        <f>AND(COUNTIF('Master list(no salts, metals)'!P2691,"&lt;=1"),IF(COUNTIF('Master list(no salts, metals)'!$K2691:$Y2691, "#N/A")=14,TRUE,FALSE))</f>
        <v>0</v>
      </c>
      <c r="Q2701" t="b">
        <f>AND(COUNTIF('Master list(no salts, metals)'!Q2691,"&lt;=1"),IF(COUNTIF('Master list(no salts, metals)'!$K2691:$Y2691, "#N/A")=14,TRUE,FALSE))</f>
        <v>0</v>
      </c>
      <c r="R2701" t="b">
        <f>AND(COUNTIF('Master list(no salts, metals)'!R2691,"&lt;=1"),IF(COUNTIF('Master list(no salts, metals)'!$K2691:$Y2691, "#N/A")=14,TRUE,FALSE))</f>
        <v>0</v>
      </c>
      <c r="S2701" t="b">
        <f>AND(COUNTIF('Master list(no salts, metals)'!S2691,"&lt;=1"),IF(COUNTIF('Master list(no salts, metals)'!$K2691:$Y2691, "#N/A")=14,TRUE,FALSE))</f>
        <v>0</v>
      </c>
      <c r="T2701" t="b">
        <f>AND(COUNTIF('Master list(no salts, metals)'!T2691,"&lt;=1"),IF(COUNTIF('Master list(no salts, metals)'!$K2691:$Y2691, "#N/A")=14,TRUE,FALSE))</f>
        <v>0</v>
      </c>
      <c r="U2701" t="b">
        <f>AND(COUNTIF('Master list(no salts, metals)'!U2691,"&lt;=1"),IF(COUNTIF('Master list(no salts, metals)'!$K2691:$Y2691, "#N/A")=14,TRUE,FALSE))</f>
        <v>0</v>
      </c>
      <c r="V2701" t="b">
        <f>AND(COUNTIF('Master list(no salts, metals)'!V2691,"&lt;=1"),IF(COUNTIF('Master list(no salts, metals)'!$K2691:$Y2691, "#N/A")=14,TRUE,FALSE))</f>
        <v>0</v>
      </c>
      <c r="W2701" t="b">
        <f>AND(COUNTIF('Master list(no salts, metals)'!W2691,"&lt;=1"),IF(COUNTIF('Master list(no salts, metals)'!$K2691:$Y2691, "#N/A")=14,TRUE,FALSE))</f>
        <v>0</v>
      </c>
      <c r="X2701" t="b">
        <f>AND(COUNTIF('Master list(no salts, metals)'!X2691,"&lt;=1"),IF(COUNTIF('Master list(no salts, metals)'!$K2691:$Y2691, "#N/A")=14,TRUE,FALSE))</f>
        <v>0</v>
      </c>
      <c r="Y2701" t="b">
        <f>AND(COUNTIF('Master list(no salts, metals)'!Y2691,"&lt;=1"),IF(COUNTIF('Master list(no salts, metals)'!$K2691:$Y2691, "#N/A")=14,TRUE,FALSE))</f>
        <v>0</v>
      </c>
    </row>
    <row r="2702" spans="11:25" x14ac:dyDescent="0.25">
      <c r="K2702" t="b">
        <f>AND(COUNTIF('Master list(no salts, metals)'!K2692,"&lt;=1"),IF(COUNTIF('Master list(no salts, metals)'!$K2692:$Y2692, "#N/A")=14,TRUE,FALSE))</f>
        <v>0</v>
      </c>
      <c r="L2702" t="b">
        <f>AND(COUNTIF('Master list(no salts, metals)'!L2692,"&lt;=1"),IF(COUNTIF('Master list(no salts, metals)'!$K2692:$Y2692, "#N/A")=14,TRUE,FALSE))</f>
        <v>0</v>
      </c>
      <c r="M2702" t="b">
        <f>AND(COUNTIF('Master list(no salts, metals)'!M2692,"&lt;=1"),IF(COUNTIF('Master list(no salts, metals)'!$K2692:$Y2692, "#N/A")=14,TRUE,FALSE))</f>
        <v>0</v>
      </c>
      <c r="N2702" t="b">
        <f>AND(COUNTIF('Master list(no salts, metals)'!N2692,"&lt;=1"),IF(COUNTIF('Master list(no salts, metals)'!$K2692:$Y2692, "#N/A")=14,TRUE,FALSE))</f>
        <v>0</v>
      </c>
      <c r="O2702" t="b">
        <f>AND(COUNTIF('Master list(no salts, metals)'!O2692,"&lt;=1"),IF(COUNTIF('Master list(no salts, metals)'!$K2692:$Y2692, "#N/A")=14,TRUE,FALSE))</f>
        <v>0</v>
      </c>
      <c r="P2702" t="b">
        <f>AND(COUNTIF('Master list(no salts, metals)'!P2692,"&lt;=1"),IF(COUNTIF('Master list(no salts, metals)'!$K2692:$Y2692, "#N/A")=14,TRUE,FALSE))</f>
        <v>0</v>
      </c>
      <c r="Q2702" t="b">
        <f>AND(COUNTIF('Master list(no salts, metals)'!Q2692,"&lt;=1"),IF(COUNTIF('Master list(no salts, metals)'!$K2692:$Y2692, "#N/A")=14,TRUE,FALSE))</f>
        <v>0</v>
      </c>
      <c r="R2702" t="b">
        <f>AND(COUNTIF('Master list(no salts, metals)'!R2692,"&lt;=1"),IF(COUNTIF('Master list(no salts, metals)'!$K2692:$Y2692, "#N/A")=14,TRUE,FALSE))</f>
        <v>0</v>
      </c>
      <c r="S2702" t="b">
        <f>AND(COUNTIF('Master list(no salts, metals)'!S2692,"&lt;=1"),IF(COUNTIF('Master list(no salts, metals)'!$K2692:$Y2692, "#N/A")=14,TRUE,FALSE))</f>
        <v>0</v>
      </c>
      <c r="T2702" t="b">
        <f>AND(COUNTIF('Master list(no salts, metals)'!T2692,"&lt;=1"),IF(COUNTIF('Master list(no salts, metals)'!$K2692:$Y2692, "#N/A")=14,TRUE,FALSE))</f>
        <v>0</v>
      </c>
      <c r="U2702" t="b">
        <f>AND(COUNTIF('Master list(no salts, metals)'!U2692,"&lt;=1"),IF(COUNTIF('Master list(no salts, metals)'!$K2692:$Y2692, "#N/A")=14,TRUE,FALSE))</f>
        <v>0</v>
      </c>
      <c r="V2702" t="b">
        <f>AND(COUNTIF('Master list(no salts, metals)'!V2692,"&lt;=1"),IF(COUNTIF('Master list(no salts, metals)'!$K2692:$Y2692, "#N/A")=14,TRUE,FALSE))</f>
        <v>0</v>
      </c>
      <c r="W2702" t="b">
        <f>AND(COUNTIF('Master list(no salts, metals)'!W2692,"&lt;=1"),IF(COUNTIF('Master list(no salts, metals)'!$K2692:$Y2692, "#N/A")=14,TRUE,FALSE))</f>
        <v>1</v>
      </c>
      <c r="X2702" t="b">
        <f>AND(COUNTIF('Master list(no salts, metals)'!X2692,"&lt;=1"),IF(COUNTIF('Master list(no salts, metals)'!$K2692:$Y2692, "#N/A")=14,TRUE,FALSE))</f>
        <v>0</v>
      </c>
      <c r="Y2702" t="b">
        <f>AND(COUNTIF('Master list(no salts, metals)'!Y2692,"&lt;=1"),IF(COUNTIF('Master list(no salts, metals)'!$K2692:$Y2692, "#N/A")=14,TRUE,FALSE))</f>
        <v>0</v>
      </c>
    </row>
    <row r="2703" spans="11:25" x14ac:dyDescent="0.25">
      <c r="K2703" t="b">
        <f>AND(COUNTIF('Master list(no salts, metals)'!K2693,"&lt;=1"),IF(COUNTIF('Master list(no salts, metals)'!$K2693:$Y2693, "#N/A")=14,TRUE,FALSE))</f>
        <v>0</v>
      </c>
      <c r="L2703" t="b">
        <f>AND(COUNTIF('Master list(no salts, metals)'!L2693,"&lt;=1"),IF(COUNTIF('Master list(no salts, metals)'!$K2693:$Y2693, "#N/A")=14,TRUE,FALSE))</f>
        <v>0</v>
      </c>
      <c r="M2703" t="b">
        <f>AND(COUNTIF('Master list(no salts, metals)'!M2693,"&lt;=1"),IF(COUNTIF('Master list(no salts, metals)'!$K2693:$Y2693, "#N/A")=14,TRUE,FALSE))</f>
        <v>0</v>
      </c>
      <c r="N2703" t="b">
        <f>AND(COUNTIF('Master list(no salts, metals)'!N2693,"&lt;=1"),IF(COUNTIF('Master list(no salts, metals)'!$K2693:$Y2693, "#N/A")=14,TRUE,FALSE))</f>
        <v>0</v>
      </c>
      <c r="O2703" t="b">
        <f>AND(COUNTIF('Master list(no salts, metals)'!O2693,"&lt;=1"),IF(COUNTIF('Master list(no salts, metals)'!$K2693:$Y2693, "#N/A")=14,TRUE,FALSE))</f>
        <v>0</v>
      </c>
      <c r="P2703" t="b">
        <f>AND(COUNTIF('Master list(no salts, metals)'!P2693,"&lt;=1"),IF(COUNTIF('Master list(no salts, metals)'!$K2693:$Y2693, "#N/A")=14,TRUE,FALSE))</f>
        <v>0</v>
      </c>
      <c r="Q2703" t="b">
        <f>AND(COUNTIF('Master list(no salts, metals)'!Q2693,"&lt;=1"),IF(COUNTIF('Master list(no salts, metals)'!$K2693:$Y2693, "#N/A")=14,TRUE,FALSE))</f>
        <v>0</v>
      </c>
      <c r="R2703" t="b">
        <f>AND(COUNTIF('Master list(no salts, metals)'!R2693,"&lt;=1"),IF(COUNTIF('Master list(no salts, metals)'!$K2693:$Y2693, "#N/A")=14,TRUE,FALSE))</f>
        <v>0</v>
      </c>
      <c r="S2703" t="b">
        <f>AND(COUNTIF('Master list(no salts, metals)'!S2693,"&lt;=1"),IF(COUNTIF('Master list(no salts, metals)'!$K2693:$Y2693, "#N/A")=14,TRUE,FALSE))</f>
        <v>0</v>
      </c>
      <c r="T2703" t="b">
        <f>AND(COUNTIF('Master list(no salts, metals)'!T2693,"&lt;=1"),IF(COUNTIF('Master list(no salts, metals)'!$K2693:$Y2693, "#N/A")=14,TRUE,FALSE))</f>
        <v>0</v>
      </c>
      <c r="U2703" t="b">
        <f>AND(COUNTIF('Master list(no salts, metals)'!U2693,"&lt;=1"),IF(COUNTIF('Master list(no salts, metals)'!$K2693:$Y2693, "#N/A")=14,TRUE,FALSE))</f>
        <v>0</v>
      </c>
      <c r="V2703" t="b">
        <f>AND(COUNTIF('Master list(no salts, metals)'!V2693,"&lt;=1"),IF(COUNTIF('Master list(no salts, metals)'!$K2693:$Y2693, "#N/A")=14,TRUE,FALSE))</f>
        <v>0</v>
      </c>
      <c r="W2703" t="b">
        <f>AND(COUNTIF('Master list(no salts, metals)'!W2693,"&lt;=1"),IF(COUNTIF('Master list(no salts, metals)'!$K2693:$Y2693, "#N/A")=14,TRUE,FALSE))</f>
        <v>0</v>
      </c>
      <c r="X2703" t="b">
        <f>AND(COUNTIF('Master list(no salts, metals)'!X2693,"&lt;=1"),IF(COUNTIF('Master list(no salts, metals)'!$K2693:$Y2693, "#N/A")=14,TRUE,FALSE))</f>
        <v>0</v>
      </c>
      <c r="Y2703" t="b">
        <f>AND(COUNTIF('Master list(no salts, metals)'!Y2693,"&lt;=1"),IF(COUNTIF('Master list(no salts, metals)'!$K2693:$Y2693, "#N/A")=14,TRUE,FALSE))</f>
        <v>0</v>
      </c>
    </row>
    <row r="2704" spans="11:25" x14ac:dyDescent="0.25">
      <c r="K2704" t="b">
        <f>AND(COUNTIF('Master list(no salts, metals)'!K2694,"&lt;=1"),IF(COUNTIF('Master list(no salts, metals)'!$K2694:$Y2694, "#N/A")=14,TRUE,FALSE))</f>
        <v>0</v>
      </c>
      <c r="L2704" t="b">
        <f>AND(COUNTIF('Master list(no salts, metals)'!L2694,"&lt;=1"),IF(COUNTIF('Master list(no salts, metals)'!$K2694:$Y2694, "#N/A")=14,TRUE,FALSE))</f>
        <v>0</v>
      </c>
      <c r="M2704" t="b">
        <f>AND(COUNTIF('Master list(no salts, metals)'!M2694,"&lt;=1"),IF(COUNTIF('Master list(no salts, metals)'!$K2694:$Y2694, "#N/A")=14,TRUE,FALSE))</f>
        <v>0</v>
      </c>
      <c r="N2704" t="b">
        <f>AND(COUNTIF('Master list(no salts, metals)'!N2694,"&lt;=1"),IF(COUNTIF('Master list(no salts, metals)'!$K2694:$Y2694, "#N/A")=14,TRUE,FALSE))</f>
        <v>0</v>
      </c>
      <c r="O2704" t="b">
        <f>AND(COUNTIF('Master list(no salts, metals)'!O2694,"&lt;=1"),IF(COUNTIF('Master list(no salts, metals)'!$K2694:$Y2694, "#N/A")=14,TRUE,FALSE))</f>
        <v>0</v>
      </c>
      <c r="P2704" t="b">
        <f>AND(COUNTIF('Master list(no salts, metals)'!P2694,"&lt;=1"),IF(COUNTIF('Master list(no salts, metals)'!$K2694:$Y2694, "#N/A")=14,TRUE,FALSE))</f>
        <v>0</v>
      </c>
      <c r="Q2704" t="b">
        <f>AND(COUNTIF('Master list(no salts, metals)'!Q2694,"&lt;=1"),IF(COUNTIF('Master list(no salts, metals)'!$K2694:$Y2694, "#N/A")=14,TRUE,FALSE))</f>
        <v>0</v>
      </c>
      <c r="R2704" t="b">
        <f>AND(COUNTIF('Master list(no salts, metals)'!R2694,"&lt;=1"),IF(COUNTIF('Master list(no salts, metals)'!$K2694:$Y2694, "#N/A")=14,TRUE,FALSE))</f>
        <v>0</v>
      </c>
      <c r="S2704" t="b">
        <f>AND(COUNTIF('Master list(no salts, metals)'!S2694,"&lt;=1"),IF(COUNTIF('Master list(no salts, metals)'!$K2694:$Y2694, "#N/A")=14,TRUE,FALSE))</f>
        <v>0</v>
      </c>
      <c r="T2704" t="b">
        <f>AND(COUNTIF('Master list(no salts, metals)'!T2694,"&lt;=1"),IF(COUNTIF('Master list(no salts, metals)'!$K2694:$Y2694, "#N/A")=14,TRUE,FALSE))</f>
        <v>0</v>
      </c>
      <c r="U2704" t="b">
        <f>AND(COUNTIF('Master list(no salts, metals)'!U2694,"&lt;=1"),IF(COUNTIF('Master list(no salts, metals)'!$K2694:$Y2694, "#N/A")=14,TRUE,FALSE))</f>
        <v>0</v>
      </c>
      <c r="V2704" t="b">
        <f>AND(COUNTIF('Master list(no salts, metals)'!V2694,"&lt;=1"),IF(COUNTIF('Master list(no salts, metals)'!$K2694:$Y2694, "#N/A")=14,TRUE,FALSE))</f>
        <v>0</v>
      </c>
      <c r="W2704" t="b">
        <f>AND(COUNTIF('Master list(no salts, metals)'!W2694,"&lt;=1"),IF(COUNTIF('Master list(no salts, metals)'!$K2694:$Y2694, "#N/A")=14,TRUE,FALSE))</f>
        <v>0</v>
      </c>
      <c r="X2704" t="b">
        <f>AND(COUNTIF('Master list(no salts, metals)'!X2694,"&lt;=1"),IF(COUNTIF('Master list(no salts, metals)'!$K2694:$Y2694, "#N/A")=14,TRUE,FALSE))</f>
        <v>0</v>
      </c>
      <c r="Y2704" t="b">
        <f>AND(COUNTIF('Master list(no salts, metals)'!Y2694,"&lt;=1"),IF(COUNTIF('Master list(no salts, metals)'!$K2694:$Y2694, "#N/A")=14,TRUE,FALSE))</f>
        <v>0</v>
      </c>
    </row>
    <row r="2705" spans="11:25" x14ac:dyDescent="0.25">
      <c r="K2705" t="b">
        <f>AND(COUNTIF('Master list(no salts, metals)'!K2695,"&lt;=1"),IF(COUNTIF('Master list(no salts, metals)'!$K2695:$Y2695, "#N/A")=14,TRUE,FALSE))</f>
        <v>0</v>
      </c>
      <c r="L2705" t="b">
        <f>AND(COUNTIF('Master list(no salts, metals)'!L2695,"&lt;=1"),IF(COUNTIF('Master list(no salts, metals)'!$K2695:$Y2695, "#N/A")=14,TRUE,FALSE))</f>
        <v>0</v>
      </c>
      <c r="M2705" t="b">
        <f>AND(COUNTIF('Master list(no salts, metals)'!M2695,"&lt;=1"),IF(COUNTIF('Master list(no salts, metals)'!$K2695:$Y2695, "#N/A")=14,TRUE,FALSE))</f>
        <v>0</v>
      </c>
      <c r="N2705" t="b">
        <f>AND(COUNTIF('Master list(no salts, metals)'!N2695,"&lt;=1"),IF(COUNTIF('Master list(no salts, metals)'!$K2695:$Y2695, "#N/A")=14,TRUE,FALSE))</f>
        <v>0</v>
      </c>
      <c r="O2705" t="b">
        <f>AND(COUNTIF('Master list(no salts, metals)'!O2695,"&lt;=1"),IF(COUNTIF('Master list(no salts, metals)'!$K2695:$Y2695, "#N/A")=14,TRUE,FALSE))</f>
        <v>0</v>
      </c>
      <c r="P2705" t="b">
        <f>AND(COUNTIF('Master list(no salts, metals)'!P2695,"&lt;=1"),IF(COUNTIF('Master list(no salts, metals)'!$K2695:$Y2695, "#N/A")=14,TRUE,FALSE))</f>
        <v>0</v>
      </c>
      <c r="Q2705" t="b">
        <f>AND(COUNTIF('Master list(no salts, metals)'!Q2695,"&lt;=1"),IF(COUNTIF('Master list(no salts, metals)'!$K2695:$Y2695, "#N/A")=14,TRUE,FALSE))</f>
        <v>0</v>
      </c>
      <c r="R2705" t="b">
        <f>AND(COUNTIF('Master list(no salts, metals)'!R2695,"&lt;=1"),IF(COUNTIF('Master list(no salts, metals)'!$K2695:$Y2695, "#N/A")=14,TRUE,FALSE))</f>
        <v>0</v>
      </c>
      <c r="S2705" t="b">
        <f>AND(COUNTIF('Master list(no salts, metals)'!S2695,"&lt;=1"),IF(COUNTIF('Master list(no salts, metals)'!$K2695:$Y2695, "#N/A")=14,TRUE,FALSE))</f>
        <v>0</v>
      </c>
      <c r="T2705" t="b">
        <f>AND(COUNTIF('Master list(no salts, metals)'!T2695,"&lt;=1"),IF(COUNTIF('Master list(no salts, metals)'!$K2695:$Y2695, "#N/A")=14,TRUE,FALSE))</f>
        <v>0</v>
      </c>
      <c r="U2705" t="b">
        <f>AND(COUNTIF('Master list(no salts, metals)'!U2695,"&lt;=1"),IF(COUNTIF('Master list(no salts, metals)'!$K2695:$Y2695, "#N/A")=14,TRUE,FALSE))</f>
        <v>0</v>
      </c>
      <c r="V2705" t="b">
        <f>AND(COUNTIF('Master list(no salts, metals)'!V2695,"&lt;=1"),IF(COUNTIF('Master list(no salts, metals)'!$K2695:$Y2695, "#N/A")=14,TRUE,FALSE))</f>
        <v>0</v>
      </c>
      <c r="W2705" t="b">
        <f>AND(COUNTIF('Master list(no salts, metals)'!W2695,"&lt;=1"),IF(COUNTIF('Master list(no salts, metals)'!$K2695:$Y2695, "#N/A")=14,TRUE,FALSE))</f>
        <v>1</v>
      </c>
      <c r="X2705" t="b">
        <f>AND(COUNTIF('Master list(no salts, metals)'!X2695,"&lt;=1"),IF(COUNTIF('Master list(no salts, metals)'!$K2695:$Y2695, "#N/A")=14,TRUE,FALSE))</f>
        <v>0</v>
      </c>
      <c r="Y2705" t="b">
        <f>AND(COUNTIF('Master list(no salts, metals)'!Y2695,"&lt;=1"),IF(COUNTIF('Master list(no salts, metals)'!$K2695:$Y2695, "#N/A")=14,TRUE,FALSE))</f>
        <v>0</v>
      </c>
    </row>
    <row r="2706" spans="11:25" x14ac:dyDescent="0.25">
      <c r="K2706" t="b">
        <f>AND(COUNTIF('Master list(no salts, metals)'!K2696,"&lt;=1"),IF(COUNTIF('Master list(no salts, metals)'!$K2696:$Y2696, "#N/A")=14,TRUE,FALSE))</f>
        <v>0</v>
      </c>
      <c r="L2706" t="b">
        <f>AND(COUNTIF('Master list(no salts, metals)'!L2696,"&lt;=1"),IF(COUNTIF('Master list(no salts, metals)'!$K2696:$Y2696, "#N/A")=14,TRUE,FALSE))</f>
        <v>0</v>
      </c>
      <c r="M2706" t="b">
        <f>AND(COUNTIF('Master list(no salts, metals)'!M2696,"&lt;=1"),IF(COUNTIF('Master list(no salts, metals)'!$K2696:$Y2696, "#N/A")=14,TRUE,FALSE))</f>
        <v>0</v>
      </c>
      <c r="N2706" t="b">
        <f>AND(COUNTIF('Master list(no salts, metals)'!N2696,"&lt;=1"),IF(COUNTIF('Master list(no salts, metals)'!$K2696:$Y2696, "#N/A")=14,TRUE,FALSE))</f>
        <v>0</v>
      </c>
      <c r="O2706" t="b">
        <f>AND(COUNTIF('Master list(no salts, metals)'!O2696,"&lt;=1"),IF(COUNTIF('Master list(no salts, metals)'!$K2696:$Y2696, "#N/A")=14,TRUE,FALSE))</f>
        <v>0</v>
      </c>
      <c r="P2706" t="b">
        <f>AND(COUNTIF('Master list(no salts, metals)'!P2696,"&lt;=1"),IF(COUNTIF('Master list(no salts, metals)'!$K2696:$Y2696, "#N/A")=14,TRUE,FALSE))</f>
        <v>0</v>
      </c>
      <c r="Q2706" t="b">
        <f>AND(COUNTIF('Master list(no salts, metals)'!Q2696,"&lt;=1"),IF(COUNTIF('Master list(no salts, metals)'!$K2696:$Y2696, "#N/A")=14,TRUE,FALSE))</f>
        <v>0</v>
      </c>
      <c r="R2706" t="b">
        <f>AND(COUNTIF('Master list(no salts, metals)'!R2696,"&lt;=1"),IF(COUNTIF('Master list(no salts, metals)'!$K2696:$Y2696, "#N/A")=14,TRUE,FALSE))</f>
        <v>0</v>
      </c>
      <c r="S2706" t="b">
        <f>AND(COUNTIF('Master list(no salts, metals)'!S2696,"&lt;=1"),IF(COUNTIF('Master list(no salts, metals)'!$K2696:$Y2696, "#N/A")=14,TRUE,FALSE))</f>
        <v>0</v>
      </c>
      <c r="T2706" t="b">
        <f>AND(COUNTIF('Master list(no salts, metals)'!T2696,"&lt;=1"),IF(COUNTIF('Master list(no salts, metals)'!$K2696:$Y2696, "#N/A")=14,TRUE,FALSE))</f>
        <v>0</v>
      </c>
      <c r="U2706" t="b">
        <f>AND(COUNTIF('Master list(no salts, metals)'!U2696,"&lt;=1"),IF(COUNTIF('Master list(no salts, metals)'!$K2696:$Y2696, "#N/A")=14,TRUE,FALSE))</f>
        <v>0</v>
      </c>
      <c r="V2706" t="b">
        <f>AND(COUNTIF('Master list(no salts, metals)'!V2696,"&lt;=1"),IF(COUNTIF('Master list(no salts, metals)'!$K2696:$Y2696, "#N/A")=14,TRUE,FALSE))</f>
        <v>0</v>
      </c>
      <c r="W2706" t="b">
        <f>AND(COUNTIF('Master list(no salts, metals)'!W2696,"&lt;=1"),IF(COUNTIF('Master list(no salts, metals)'!$K2696:$Y2696, "#N/A")=14,TRUE,FALSE))</f>
        <v>0</v>
      </c>
      <c r="X2706" t="b">
        <f>AND(COUNTIF('Master list(no salts, metals)'!X2696,"&lt;=1"),IF(COUNTIF('Master list(no salts, metals)'!$K2696:$Y2696, "#N/A")=14,TRUE,FALSE))</f>
        <v>0</v>
      </c>
      <c r="Y2706" t="b">
        <f>AND(COUNTIF('Master list(no salts, metals)'!Y2696,"&lt;=1"),IF(COUNTIF('Master list(no salts, metals)'!$K2696:$Y2696, "#N/A")=14,TRUE,FALSE))</f>
        <v>0</v>
      </c>
    </row>
    <row r="2707" spans="11:25" x14ac:dyDescent="0.25">
      <c r="K2707" t="b">
        <f>AND(COUNTIF('Master list(no salts, metals)'!K2697,"&lt;=1"),IF(COUNTIF('Master list(no salts, metals)'!$K2697:$Y2697, "#N/A")=14,TRUE,FALSE))</f>
        <v>0</v>
      </c>
      <c r="L2707" t="b">
        <f>AND(COUNTIF('Master list(no salts, metals)'!L2697,"&lt;=1"),IF(COUNTIF('Master list(no salts, metals)'!$K2697:$Y2697, "#N/A")=14,TRUE,FALSE))</f>
        <v>0</v>
      </c>
      <c r="M2707" t="b">
        <f>AND(COUNTIF('Master list(no salts, metals)'!M2697,"&lt;=1"),IF(COUNTIF('Master list(no salts, metals)'!$K2697:$Y2697, "#N/A")=14,TRUE,FALSE))</f>
        <v>0</v>
      </c>
      <c r="N2707" t="b">
        <f>AND(COUNTIF('Master list(no salts, metals)'!N2697,"&lt;=1"),IF(COUNTIF('Master list(no salts, metals)'!$K2697:$Y2697, "#N/A")=14,TRUE,FALSE))</f>
        <v>0</v>
      </c>
      <c r="O2707" t="b">
        <f>AND(COUNTIF('Master list(no salts, metals)'!O2697,"&lt;=1"),IF(COUNTIF('Master list(no salts, metals)'!$K2697:$Y2697, "#N/A")=14,TRUE,FALSE))</f>
        <v>0</v>
      </c>
      <c r="P2707" t="b">
        <f>AND(COUNTIF('Master list(no salts, metals)'!P2697,"&lt;=1"),IF(COUNTIF('Master list(no salts, metals)'!$K2697:$Y2697, "#N/A")=14,TRUE,FALSE))</f>
        <v>0</v>
      </c>
      <c r="Q2707" t="b">
        <f>AND(COUNTIF('Master list(no salts, metals)'!Q2697,"&lt;=1"),IF(COUNTIF('Master list(no salts, metals)'!$K2697:$Y2697, "#N/A")=14,TRUE,FALSE))</f>
        <v>0</v>
      </c>
      <c r="R2707" t="b">
        <f>AND(COUNTIF('Master list(no salts, metals)'!R2697,"&lt;=1"),IF(COUNTIF('Master list(no salts, metals)'!$K2697:$Y2697, "#N/A")=14,TRUE,FALSE))</f>
        <v>0</v>
      </c>
      <c r="S2707" t="b">
        <f>AND(COUNTIF('Master list(no salts, metals)'!S2697,"&lt;=1"),IF(COUNTIF('Master list(no salts, metals)'!$K2697:$Y2697, "#N/A")=14,TRUE,FALSE))</f>
        <v>0</v>
      </c>
      <c r="T2707" t="b">
        <f>AND(COUNTIF('Master list(no salts, metals)'!T2697,"&lt;=1"),IF(COUNTIF('Master list(no salts, metals)'!$K2697:$Y2697, "#N/A")=14,TRUE,FALSE))</f>
        <v>0</v>
      </c>
      <c r="U2707" t="b">
        <f>AND(COUNTIF('Master list(no salts, metals)'!U2697,"&lt;=1"),IF(COUNTIF('Master list(no salts, metals)'!$K2697:$Y2697, "#N/A")=14,TRUE,FALSE))</f>
        <v>0</v>
      </c>
      <c r="V2707" t="b">
        <f>AND(COUNTIF('Master list(no salts, metals)'!V2697,"&lt;=1"),IF(COUNTIF('Master list(no salts, metals)'!$K2697:$Y2697, "#N/A")=14,TRUE,FALSE))</f>
        <v>0</v>
      </c>
      <c r="W2707" t="b">
        <f>AND(COUNTIF('Master list(no salts, metals)'!W2697,"&lt;=1"),IF(COUNTIF('Master list(no salts, metals)'!$K2697:$Y2697, "#N/A")=14,TRUE,FALSE))</f>
        <v>0</v>
      </c>
      <c r="X2707" t="b">
        <f>AND(COUNTIF('Master list(no salts, metals)'!X2697,"&lt;=1"),IF(COUNTIF('Master list(no salts, metals)'!$K2697:$Y2697, "#N/A")=14,TRUE,FALSE))</f>
        <v>0</v>
      </c>
      <c r="Y2707" t="b">
        <f>AND(COUNTIF('Master list(no salts, metals)'!Y2697,"&lt;=1"),IF(COUNTIF('Master list(no salts, metals)'!$K2697:$Y2697, "#N/A")=14,TRUE,FALSE))</f>
        <v>0</v>
      </c>
    </row>
    <row r="2708" spans="11:25" x14ac:dyDescent="0.25">
      <c r="K2708" t="b">
        <f>AND(COUNTIF('Master list(no salts, metals)'!K2698,"&lt;=1"),IF(COUNTIF('Master list(no salts, metals)'!$K2698:$Y2698, "#N/A")=14,TRUE,FALSE))</f>
        <v>0</v>
      </c>
      <c r="L2708" t="b">
        <f>AND(COUNTIF('Master list(no salts, metals)'!L2698,"&lt;=1"),IF(COUNTIF('Master list(no salts, metals)'!$K2698:$Y2698, "#N/A")=14,TRUE,FALSE))</f>
        <v>0</v>
      </c>
      <c r="M2708" t="b">
        <f>AND(COUNTIF('Master list(no salts, metals)'!M2698,"&lt;=1"),IF(COUNTIF('Master list(no salts, metals)'!$K2698:$Y2698, "#N/A")=14,TRUE,FALSE))</f>
        <v>0</v>
      </c>
      <c r="N2708" t="b">
        <f>AND(COUNTIF('Master list(no salts, metals)'!N2698,"&lt;=1"),IF(COUNTIF('Master list(no salts, metals)'!$K2698:$Y2698, "#N/A")=14,TRUE,FALSE))</f>
        <v>0</v>
      </c>
      <c r="O2708" t="b">
        <f>AND(COUNTIF('Master list(no salts, metals)'!O2698,"&lt;=1"),IF(COUNTIF('Master list(no salts, metals)'!$K2698:$Y2698, "#N/A")=14,TRUE,FALSE))</f>
        <v>0</v>
      </c>
      <c r="P2708" t="b">
        <f>AND(COUNTIF('Master list(no salts, metals)'!P2698,"&lt;=1"),IF(COUNTIF('Master list(no salts, metals)'!$K2698:$Y2698, "#N/A")=14,TRUE,FALSE))</f>
        <v>0</v>
      </c>
      <c r="Q2708" t="b">
        <f>AND(COUNTIF('Master list(no salts, metals)'!Q2698,"&lt;=1"),IF(COUNTIF('Master list(no salts, metals)'!$K2698:$Y2698, "#N/A")=14,TRUE,FALSE))</f>
        <v>0</v>
      </c>
      <c r="R2708" t="b">
        <f>AND(COUNTIF('Master list(no salts, metals)'!R2698,"&lt;=1"),IF(COUNTIF('Master list(no salts, metals)'!$K2698:$Y2698, "#N/A")=14,TRUE,FALSE))</f>
        <v>0</v>
      </c>
      <c r="S2708" t="b">
        <f>AND(COUNTIF('Master list(no salts, metals)'!S2698,"&lt;=1"),IF(COUNTIF('Master list(no salts, metals)'!$K2698:$Y2698, "#N/A")=14,TRUE,FALSE))</f>
        <v>0</v>
      </c>
      <c r="T2708" t="b">
        <f>AND(COUNTIF('Master list(no salts, metals)'!T2698,"&lt;=1"),IF(COUNTIF('Master list(no salts, metals)'!$K2698:$Y2698, "#N/A")=14,TRUE,FALSE))</f>
        <v>0</v>
      </c>
      <c r="U2708" t="b">
        <f>AND(COUNTIF('Master list(no salts, metals)'!U2698,"&lt;=1"),IF(COUNTIF('Master list(no salts, metals)'!$K2698:$Y2698, "#N/A")=14,TRUE,FALSE))</f>
        <v>0</v>
      </c>
      <c r="V2708" t="b">
        <f>AND(COUNTIF('Master list(no salts, metals)'!V2698,"&lt;=1"),IF(COUNTIF('Master list(no salts, metals)'!$K2698:$Y2698, "#N/A")=14,TRUE,FALSE))</f>
        <v>0</v>
      </c>
      <c r="W2708" t="b">
        <f>AND(COUNTIF('Master list(no salts, metals)'!W2698,"&lt;=1"),IF(COUNTIF('Master list(no salts, metals)'!$K2698:$Y2698, "#N/A")=14,TRUE,FALSE))</f>
        <v>0</v>
      </c>
      <c r="X2708" t="b">
        <f>AND(COUNTIF('Master list(no salts, metals)'!X2698,"&lt;=1"),IF(COUNTIF('Master list(no salts, metals)'!$K2698:$Y2698, "#N/A")=14,TRUE,FALSE))</f>
        <v>0</v>
      </c>
      <c r="Y2708" t="b">
        <f>AND(COUNTIF('Master list(no salts, metals)'!Y2698,"&lt;=1"),IF(COUNTIF('Master list(no salts, metals)'!$K2698:$Y2698, "#N/A")=14,TRUE,FALSE))</f>
        <v>0</v>
      </c>
    </row>
    <row r="2709" spans="11:25" x14ac:dyDescent="0.25">
      <c r="K2709" t="b">
        <f>AND(COUNTIF('Master list(no salts, metals)'!K2699,"&lt;=1"),IF(COUNTIF('Master list(no salts, metals)'!$K2699:$Y2699, "#N/A")=14,TRUE,FALSE))</f>
        <v>0</v>
      </c>
      <c r="L2709" t="b">
        <f>AND(COUNTIF('Master list(no salts, metals)'!L2699,"&lt;=1"),IF(COUNTIF('Master list(no salts, metals)'!$K2699:$Y2699, "#N/A")=14,TRUE,FALSE))</f>
        <v>0</v>
      </c>
      <c r="M2709" t="b">
        <f>AND(COUNTIF('Master list(no salts, metals)'!M2699,"&lt;=1"),IF(COUNTIF('Master list(no salts, metals)'!$K2699:$Y2699, "#N/A")=14,TRUE,FALSE))</f>
        <v>0</v>
      </c>
      <c r="N2709" t="b">
        <f>AND(COUNTIF('Master list(no salts, metals)'!N2699,"&lt;=1"),IF(COUNTIF('Master list(no salts, metals)'!$K2699:$Y2699, "#N/A")=14,TRUE,FALSE))</f>
        <v>0</v>
      </c>
      <c r="O2709" t="b">
        <f>AND(COUNTIF('Master list(no salts, metals)'!O2699,"&lt;=1"),IF(COUNTIF('Master list(no salts, metals)'!$K2699:$Y2699, "#N/A")=14,TRUE,FALSE))</f>
        <v>0</v>
      </c>
      <c r="P2709" t="b">
        <f>AND(COUNTIF('Master list(no salts, metals)'!P2699,"&lt;=1"),IF(COUNTIF('Master list(no salts, metals)'!$K2699:$Y2699, "#N/A")=14,TRUE,FALSE))</f>
        <v>0</v>
      </c>
      <c r="Q2709" t="b">
        <f>AND(COUNTIF('Master list(no salts, metals)'!Q2699,"&lt;=1"),IF(COUNTIF('Master list(no salts, metals)'!$K2699:$Y2699, "#N/A")=14,TRUE,FALSE))</f>
        <v>0</v>
      </c>
      <c r="R2709" t="b">
        <f>AND(COUNTIF('Master list(no salts, metals)'!R2699,"&lt;=1"),IF(COUNTIF('Master list(no salts, metals)'!$K2699:$Y2699, "#N/A")=14,TRUE,FALSE))</f>
        <v>0</v>
      </c>
      <c r="S2709" t="b">
        <f>AND(COUNTIF('Master list(no salts, metals)'!S2699,"&lt;=1"),IF(COUNTIF('Master list(no salts, metals)'!$K2699:$Y2699, "#N/A")=14,TRUE,FALSE))</f>
        <v>0</v>
      </c>
      <c r="T2709" t="b">
        <f>AND(COUNTIF('Master list(no salts, metals)'!T2699,"&lt;=1"),IF(COUNTIF('Master list(no salts, metals)'!$K2699:$Y2699, "#N/A")=14,TRUE,FALSE))</f>
        <v>0</v>
      </c>
      <c r="U2709" t="b">
        <f>AND(COUNTIF('Master list(no salts, metals)'!U2699,"&lt;=1"),IF(COUNTIF('Master list(no salts, metals)'!$K2699:$Y2699, "#N/A")=14,TRUE,FALSE))</f>
        <v>0</v>
      </c>
      <c r="V2709" t="b">
        <f>AND(COUNTIF('Master list(no salts, metals)'!V2699,"&lt;=1"),IF(COUNTIF('Master list(no salts, metals)'!$K2699:$Y2699, "#N/A")=14,TRUE,FALSE))</f>
        <v>0</v>
      </c>
      <c r="W2709" t="b">
        <f>AND(COUNTIF('Master list(no salts, metals)'!W2699,"&lt;=1"),IF(COUNTIF('Master list(no salts, metals)'!$K2699:$Y2699, "#N/A")=14,TRUE,FALSE))</f>
        <v>0</v>
      </c>
      <c r="X2709" t="b">
        <f>AND(COUNTIF('Master list(no salts, metals)'!X2699,"&lt;=1"),IF(COUNTIF('Master list(no salts, metals)'!$K2699:$Y2699, "#N/A")=14,TRUE,FALSE))</f>
        <v>1</v>
      </c>
      <c r="Y2709" t="b">
        <f>AND(COUNTIF('Master list(no salts, metals)'!Y2699,"&lt;=1"),IF(COUNTIF('Master list(no salts, metals)'!$K2699:$Y2699, "#N/A")=14,TRUE,FALSE))</f>
        <v>0</v>
      </c>
    </row>
    <row r="2710" spans="11:25" x14ac:dyDescent="0.25">
      <c r="K2710" t="b">
        <f>AND(COUNTIF('Master list(no salts, metals)'!K2700,"&lt;=1"),IF(COUNTIF('Master list(no salts, metals)'!$K2700:$Y2700, "#N/A")=14,TRUE,FALSE))</f>
        <v>0</v>
      </c>
      <c r="L2710" t="b">
        <f>AND(COUNTIF('Master list(no salts, metals)'!L2700,"&lt;=1"),IF(COUNTIF('Master list(no salts, metals)'!$K2700:$Y2700, "#N/A")=14,TRUE,FALSE))</f>
        <v>0</v>
      </c>
      <c r="M2710" t="b">
        <f>AND(COUNTIF('Master list(no salts, metals)'!M2700,"&lt;=1"),IF(COUNTIF('Master list(no salts, metals)'!$K2700:$Y2700, "#N/A")=14,TRUE,FALSE))</f>
        <v>0</v>
      </c>
      <c r="N2710" t="b">
        <f>AND(COUNTIF('Master list(no salts, metals)'!N2700,"&lt;=1"),IF(COUNTIF('Master list(no salts, metals)'!$K2700:$Y2700, "#N/A")=14,TRUE,FALSE))</f>
        <v>0</v>
      </c>
      <c r="O2710" t="b">
        <f>AND(COUNTIF('Master list(no salts, metals)'!O2700,"&lt;=1"),IF(COUNTIF('Master list(no salts, metals)'!$K2700:$Y2700, "#N/A")=14,TRUE,FALSE))</f>
        <v>0</v>
      </c>
      <c r="P2710" t="b">
        <f>AND(COUNTIF('Master list(no salts, metals)'!P2700,"&lt;=1"),IF(COUNTIF('Master list(no salts, metals)'!$K2700:$Y2700, "#N/A")=14,TRUE,FALSE))</f>
        <v>0</v>
      </c>
      <c r="Q2710" t="b">
        <f>AND(COUNTIF('Master list(no salts, metals)'!Q2700,"&lt;=1"),IF(COUNTIF('Master list(no salts, metals)'!$K2700:$Y2700, "#N/A")=14,TRUE,FALSE))</f>
        <v>0</v>
      </c>
      <c r="R2710" t="b">
        <f>AND(COUNTIF('Master list(no salts, metals)'!R2700,"&lt;=1"),IF(COUNTIF('Master list(no salts, metals)'!$K2700:$Y2700, "#N/A")=14,TRUE,FALSE))</f>
        <v>0</v>
      </c>
      <c r="S2710" t="b">
        <f>AND(COUNTIF('Master list(no salts, metals)'!S2700,"&lt;=1"),IF(COUNTIF('Master list(no salts, metals)'!$K2700:$Y2700, "#N/A")=14,TRUE,FALSE))</f>
        <v>0</v>
      </c>
      <c r="T2710" t="b">
        <f>AND(COUNTIF('Master list(no salts, metals)'!T2700,"&lt;=1"),IF(COUNTIF('Master list(no salts, metals)'!$K2700:$Y2700, "#N/A")=14,TRUE,FALSE))</f>
        <v>0</v>
      </c>
      <c r="U2710" t="b">
        <f>AND(COUNTIF('Master list(no salts, metals)'!U2700,"&lt;=1"),IF(COUNTIF('Master list(no salts, metals)'!$K2700:$Y2700, "#N/A")=14,TRUE,FALSE))</f>
        <v>0</v>
      </c>
      <c r="V2710" t="b">
        <f>AND(COUNTIF('Master list(no salts, metals)'!V2700,"&lt;=1"),IF(COUNTIF('Master list(no salts, metals)'!$K2700:$Y2700, "#N/A")=14,TRUE,FALSE))</f>
        <v>0</v>
      </c>
      <c r="W2710" t="b">
        <f>AND(COUNTIF('Master list(no salts, metals)'!W2700,"&lt;=1"),IF(COUNTIF('Master list(no salts, metals)'!$K2700:$Y2700, "#N/A")=14,TRUE,FALSE))</f>
        <v>0</v>
      </c>
      <c r="X2710" t="b">
        <f>AND(COUNTIF('Master list(no salts, metals)'!X2700,"&lt;=1"),IF(COUNTIF('Master list(no salts, metals)'!$K2700:$Y2700, "#N/A")=14,TRUE,FALSE))</f>
        <v>1</v>
      </c>
      <c r="Y2710" t="b">
        <f>AND(COUNTIF('Master list(no salts, metals)'!Y2700,"&lt;=1"),IF(COUNTIF('Master list(no salts, metals)'!$K2700:$Y2700, "#N/A")=14,TRUE,FALSE))</f>
        <v>0</v>
      </c>
    </row>
    <row r="2711" spans="11:25" x14ac:dyDescent="0.25">
      <c r="K2711" t="b">
        <f>AND(COUNTIF('Master list(no salts, metals)'!K2701,"&lt;=1"),IF(COUNTIF('Master list(no salts, metals)'!$K2701:$Y2701, "#N/A")=14,TRUE,FALSE))</f>
        <v>0</v>
      </c>
      <c r="L2711" t="b">
        <f>AND(COUNTIF('Master list(no salts, metals)'!L2701,"&lt;=1"),IF(COUNTIF('Master list(no salts, metals)'!$K2701:$Y2701, "#N/A")=14,TRUE,FALSE))</f>
        <v>0</v>
      </c>
      <c r="M2711" t="b">
        <f>AND(COUNTIF('Master list(no salts, metals)'!M2701,"&lt;=1"),IF(COUNTIF('Master list(no salts, metals)'!$K2701:$Y2701, "#N/A")=14,TRUE,FALSE))</f>
        <v>0</v>
      </c>
      <c r="N2711" t="b">
        <f>AND(COUNTIF('Master list(no salts, metals)'!N2701,"&lt;=1"),IF(COUNTIF('Master list(no salts, metals)'!$K2701:$Y2701, "#N/A")=14,TRUE,FALSE))</f>
        <v>0</v>
      </c>
      <c r="O2711" t="b">
        <f>AND(COUNTIF('Master list(no salts, metals)'!O2701,"&lt;=1"),IF(COUNTIF('Master list(no salts, metals)'!$K2701:$Y2701, "#N/A")=14,TRUE,FALSE))</f>
        <v>0</v>
      </c>
      <c r="P2711" t="b">
        <f>AND(COUNTIF('Master list(no salts, metals)'!P2701,"&lt;=1"),IF(COUNTIF('Master list(no salts, metals)'!$K2701:$Y2701, "#N/A")=14,TRUE,FALSE))</f>
        <v>0</v>
      </c>
      <c r="Q2711" t="b">
        <f>AND(COUNTIF('Master list(no salts, metals)'!Q2701,"&lt;=1"),IF(COUNTIF('Master list(no salts, metals)'!$K2701:$Y2701, "#N/A")=14,TRUE,FALSE))</f>
        <v>0</v>
      </c>
      <c r="R2711" t="b">
        <f>AND(COUNTIF('Master list(no salts, metals)'!R2701,"&lt;=1"),IF(COUNTIF('Master list(no salts, metals)'!$K2701:$Y2701, "#N/A")=14,TRUE,FALSE))</f>
        <v>0</v>
      </c>
      <c r="S2711" t="b">
        <f>AND(COUNTIF('Master list(no salts, metals)'!S2701,"&lt;=1"),IF(COUNTIF('Master list(no salts, metals)'!$K2701:$Y2701, "#N/A")=14,TRUE,FALSE))</f>
        <v>0</v>
      </c>
      <c r="T2711" t="b">
        <f>AND(COUNTIF('Master list(no salts, metals)'!T2701,"&lt;=1"),IF(COUNTIF('Master list(no salts, metals)'!$K2701:$Y2701, "#N/A")=14,TRUE,FALSE))</f>
        <v>0</v>
      </c>
      <c r="U2711" t="b">
        <f>AND(COUNTIF('Master list(no salts, metals)'!U2701,"&lt;=1"),IF(COUNTIF('Master list(no salts, metals)'!$K2701:$Y2701, "#N/A")=14,TRUE,FALSE))</f>
        <v>0</v>
      </c>
      <c r="V2711" t="b">
        <f>AND(COUNTIF('Master list(no salts, metals)'!V2701,"&lt;=1"),IF(COUNTIF('Master list(no salts, metals)'!$K2701:$Y2701, "#N/A")=14,TRUE,FALSE))</f>
        <v>0</v>
      </c>
      <c r="W2711" t="b">
        <f>AND(COUNTIF('Master list(no salts, metals)'!W2701,"&lt;=1"),IF(COUNTIF('Master list(no salts, metals)'!$K2701:$Y2701, "#N/A")=14,TRUE,FALSE))</f>
        <v>1</v>
      </c>
      <c r="X2711" t="b">
        <f>AND(COUNTIF('Master list(no salts, metals)'!X2701,"&lt;=1"),IF(COUNTIF('Master list(no salts, metals)'!$K2701:$Y2701, "#N/A")=14,TRUE,FALSE))</f>
        <v>0</v>
      </c>
      <c r="Y2711" t="b">
        <f>AND(COUNTIF('Master list(no salts, metals)'!Y2701,"&lt;=1"),IF(COUNTIF('Master list(no salts, metals)'!$K2701:$Y2701, "#N/A")=14,TRUE,FALSE))</f>
        <v>0</v>
      </c>
    </row>
    <row r="2712" spans="11:25" x14ac:dyDescent="0.25">
      <c r="K2712" t="b">
        <f>AND(COUNTIF('Master list(no salts, metals)'!K2702,"&lt;=1"),IF(COUNTIF('Master list(no salts, metals)'!$K2702:$Y2702, "#N/A")=14,TRUE,FALSE))</f>
        <v>0</v>
      </c>
      <c r="L2712" t="b">
        <f>AND(COUNTIF('Master list(no salts, metals)'!L2702,"&lt;=1"),IF(COUNTIF('Master list(no salts, metals)'!$K2702:$Y2702, "#N/A")=14,TRUE,FALSE))</f>
        <v>0</v>
      </c>
      <c r="M2712" t="b">
        <f>AND(COUNTIF('Master list(no salts, metals)'!M2702,"&lt;=1"),IF(COUNTIF('Master list(no salts, metals)'!$K2702:$Y2702, "#N/A")=14,TRUE,FALSE))</f>
        <v>0</v>
      </c>
      <c r="N2712" t="b">
        <f>AND(COUNTIF('Master list(no salts, metals)'!N2702,"&lt;=1"),IF(COUNTIF('Master list(no salts, metals)'!$K2702:$Y2702, "#N/A")=14,TRUE,FALSE))</f>
        <v>0</v>
      </c>
      <c r="O2712" t="b">
        <f>AND(COUNTIF('Master list(no salts, metals)'!O2702,"&lt;=1"),IF(COUNTIF('Master list(no salts, metals)'!$K2702:$Y2702, "#N/A")=14,TRUE,FALSE))</f>
        <v>0</v>
      </c>
      <c r="P2712" t="b">
        <f>AND(COUNTIF('Master list(no salts, metals)'!P2702,"&lt;=1"),IF(COUNTIF('Master list(no salts, metals)'!$K2702:$Y2702, "#N/A")=14,TRUE,FALSE))</f>
        <v>0</v>
      </c>
      <c r="Q2712" t="b">
        <f>AND(COUNTIF('Master list(no salts, metals)'!Q2702,"&lt;=1"),IF(COUNTIF('Master list(no salts, metals)'!$K2702:$Y2702, "#N/A")=14,TRUE,FALSE))</f>
        <v>0</v>
      </c>
      <c r="R2712" t="b">
        <f>AND(COUNTIF('Master list(no salts, metals)'!R2702,"&lt;=1"),IF(COUNTIF('Master list(no salts, metals)'!$K2702:$Y2702, "#N/A")=14,TRUE,FALSE))</f>
        <v>0</v>
      </c>
      <c r="S2712" t="b">
        <f>AND(COUNTIF('Master list(no salts, metals)'!S2702,"&lt;=1"),IF(COUNTIF('Master list(no salts, metals)'!$K2702:$Y2702, "#N/A")=14,TRUE,FALSE))</f>
        <v>0</v>
      </c>
      <c r="T2712" t="b">
        <f>AND(COUNTIF('Master list(no salts, metals)'!T2702,"&lt;=1"),IF(COUNTIF('Master list(no salts, metals)'!$K2702:$Y2702, "#N/A")=14,TRUE,FALSE))</f>
        <v>0</v>
      </c>
      <c r="U2712" t="b">
        <f>AND(COUNTIF('Master list(no salts, metals)'!U2702,"&lt;=1"),IF(COUNTIF('Master list(no salts, metals)'!$K2702:$Y2702, "#N/A")=14,TRUE,FALSE))</f>
        <v>0</v>
      </c>
      <c r="V2712" t="b">
        <f>AND(COUNTIF('Master list(no salts, metals)'!V2702,"&lt;=1"),IF(COUNTIF('Master list(no salts, metals)'!$K2702:$Y2702, "#N/A")=14,TRUE,FALSE))</f>
        <v>0</v>
      </c>
      <c r="W2712" t="b">
        <f>AND(COUNTIF('Master list(no salts, metals)'!W2702,"&lt;=1"),IF(COUNTIF('Master list(no salts, metals)'!$K2702:$Y2702, "#N/A")=14,TRUE,FALSE))</f>
        <v>1</v>
      </c>
      <c r="X2712" t="b">
        <f>AND(COUNTIF('Master list(no salts, metals)'!X2702,"&lt;=1"),IF(COUNTIF('Master list(no salts, metals)'!$K2702:$Y2702, "#N/A")=14,TRUE,FALSE))</f>
        <v>0</v>
      </c>
      <c r="Y2712" t="b">
        <f>AND(COUNTIF('Master list(no salts, metals)'!Y2702,"&lt;=1"),IF(COUNTIF('Master list(no salts, metals)'!$K2702:$Y2702, "#N/A")=14,TRUE,FALSE))</f>
        <v>0</v>
      </c>
    </row>
    <row r="2713" spans="11:25" x14ac:dyDescent="0.25">
      <c r="K2713" t="b">
        <f>AND(COUNTIF('Master list(no salts, metals)'!K2703,"&lt;=1"),IF(COUNTIF('Master list(no salts, metals)'!$K2703:$Y2703, "#N/A")=14,TRUE,FALSE))</f>
        <v>0</v>
      </c>
      <c r="L2713" t="b">
        <f>AND(COUNTIF('Master list(no salts, metals)'!L2703,"&lt;=1"),IF(COUNTIF('Master list(no salts, metals)'!$K2703:$Y2703, "#N/A")=14,TRUE,FALSE))</f>
        <v>0</v>
      </c>
      <c r="M2713" t="b">
        <f>AND(COUNTIF('Master list(no salts, metals)'!M2703,"&lt;=1"),IF(COUNTIF('Master list(no salts, metals)'!$K2703:$Y2703, "#N/A")=14,TRUE,FALSE))</f>
        <v>0</v>
      </c>
      <c r="N2713" t="b">
        <f>AND(COUNTIF('Master list(no salts, metals)'!N2703,"&lt;=1"),IF(COUNTIF('Master list(no salts, metals)'!$K2703:$Y2703, "#N/A")=14,TRUE,FALSE))</f>
        <v>0</v>
      </c>
      <c r="O2713" t="b">
        <f>AND(COUNTIF('Master list(no salts, metals)'!O2703,"&lt;=1"),IF(COUNTIF('Master list(no salts, metals)'!$K2703:$Y2703, "#N/A")=14,TRUE,FALSE))</f>
        <v>0</v>
      </c>
      <c r="P2713" t="b">
        <f>AND(COUNTIF('Master list(no salts, metals)'!P2703,"&lt;=1"),IF(COUNTIF('Master list(no salts, metals)'!$K2703:$Y2703, "#N/A")=14,TRUE,FALSE))</f>
        <v>0</v>
      </c>
      <c r="Q2713" t="b">
        <f>AND(COUNTIF('Master list(no salts, metals)'!Q2703,"&lt;=1"),IF(COUNTIF('Master list(no salts, metals)'!$K2703:$Y2703, "#N/A")=14,TRUE,FALSE))</f>
        <v>0</v>
      </c>
      <c r="R2713" t="b">
        <f>AND(COUNTIF('Master list(no salts, metals)'!R2703,"&lt;=1"),IF(COUNTIF('Master list(no salts, metals)'!$K2703:$Y2703, "#N/A")=14,TRUE,FALSE))</f>
        <v>0</v>
      </c>
      <c r="S2713" t="b">
        <f>AND(COUNTIF('Master list(no salts, metals)'!S2703,"&lt;=1"),IF(COUNTIF('Master list(no salts, metals)'!$K2703:$Y2703, "#N/A")=14,TRUE,FALSE))</f>
        <v>0</v>
      </c>
      <c r="T2713" t="b">
        <f>AND(COUNTIF('Master list(no salts, metals)'!T2703,"&lt;=1"),IF(COUNTIF('Master list(no salts, metals)'!$K2703:$Y2703, "#N/A")=14,TRUE,FALSE))</f>
        <v>0</v>
      </c>
      <c r="U2713" t="b">
        <f>AND(COUNTIF('Master list(no salts, metals)'!U2703,"&lt;=1"),IF(COUNTIF('Master list(no salts, metals)'!$K2703:$Y2703, "#N/A")=14,TRUE,FALSE))</f>
        <v>0</v>
      </c>
      <c r="V2713" t="b">
        <f>AND(COUNTIF('Master list(no salts, metals)'!V2703,"&lt;=1"),IF(COUNTIF('Master list(no salts, metals)'!$K2703:$Y2703, "#N/A")=14,TRUE,FALSE))</f>
        <v>0</v>
      </c>
      <c r="W2713" t="b">
        <f>AND(COUNTIF('Master list(no salts, metals)'!W2703,"&lt;=1"),IF(COUNTIF('Master list(no salts, metals)'!$K2703:$Y2703, "#N/A")=14,TRUE,FALSE))</f>
        <v>0</v>
      </c>
      <c r="X2713" t="b">
        <f>AND(COUNTIF('Master list(no salts, metals)'!X2703,"&lt;=1"),IF(COUNTIF('Master list(no salts, metals)'!$K2703:$Y2703, "#N/A")=14,TRUE,FALSE))</f>
        <v>0</v>
      </c>
      <c r="Y2713" t="b">
        <f>AND(COUNTIF('Master list(no salts, metals)'!Y2703,"&lt;=1"),IF(COUNTIF('Master list(no salts, metals)'!$K2703:$Y2703, "#N/A")=14,TRUE,FALSE))</f>
        <v>0</v>
      </c>
    </row>
    <row r="2714" spans="11:25" x14ac:dyDescent="0.25">
      <c r="K2714" t="b">
        <f>AND(COUNTIF('Master list(no salts, metals)'!K2704,"&lt;=1"),IF(COUNTIF('Master list(no salts, metals)'!$K2704:$Y2704, "#N/A")=14,TRUE,FALSE))</f>
        <v>0</v>
      </c>
      <c r="L2714" t="b">
        <f>AND(COUNTIF('Master list(no salts, metals)'!L2704,"&lt;=1"),IF(COUNTIF('Master list(no salts, metals)'!$K2704:$Y2704, "#N/A")=14,TRUE,FALSE))</f>
        <v>0</v>
      </c>
      <c r="M2714" t="b">
        <f>AND(COUNTIF('Master list(no salts, metals)'!M2704,"&lt;=1"),IF(COUNTIF('Master list(no salts, metals)'!$K2704:$Y2704, "#N/A")=14,TRUE,FALSE))</f>
        <v>0</v>
      </c>
      <c r="N2714" t="b">
        <f>AND(COUNTIF('Master list(no salts, metals)'!N2704,"&lt;=1"),IF(COUNTIF('Master list(no salts, metals)'!$K2704:$Y2704, "#N/A")=14,TRUE,FALSE))</f>
        <v>0</v>
      </c>
      <c r="O2714" t="b">
        <f>AND(COUNTIF('Master list(no salts, metals)'!O2704,"&lt;=1"),IF(COUNTIF('Master list(no salts, metals)'!$K2704:$Y2704, "#N/A")=14,TRUE,FALSE))</f>
        <v>0</v>
      </c>
      <c r="P2714" t="b">
        <f>AND(COUNTIF('Master list(no salts, metals)'!P2704,"&lt;=1"),IF(COUNTIF('Master list(no salts, metals)'!$K2704:$Y2704, "#N/A")=14,TRUE,FALSE))</f>
        <v>0</v>
      </c>
      <c r="Q2714" t="b">
        <f>AND(COUNTIF('Master list(no salts, metals)'!Q2704,"&lt;=1"),IF(COUNTIF('Master list(no salts, metals)'!$K2704:$Y2704, "#N/A")=14,TRUE,FALSE))</f>
        <v>0</v>
      </c>
      <c r="R2714" t="b">
        <f>AND(COUNTIF('Master list(no salts, metals)'!R2704,"&lt;=1"),IF(COUNTIF('Master list(no salts, metals)'!$K2704:$Y2704, "#N/A")=14,TRUE,FALSE))</f>
        <v>0</v>
      </c>
      <c r="S2714" t="b">
        <f>AND(COUNTIF('Master list(no salts, metals)'!S2704,"&lt;=1"),IF(COUNTIF('Master list(no salts, metals)'!$K2704:$Y2704, "#N/A")=14,TRUE,FALSE))</f>
        <v>0</v>
      </c>
      <c r="T2714" t="b">
        <f>AND(COUNTIF('Master list(no salts, metals)'!T2704,"&lt;=1"),IF(COUNTIF('Master list(no salts, metals)'!$K2704:$Y2704, "#N/A")=14,TRUE,FALSE))</f>
        <v>0</v>
      </c>
      <c r="U2714" t="b">
        <f>AND(COUNTIF('Master list(no salts, metals)'!U2704,"&lt;=1"),IF(COUNTIF('Master list(no salts, metals)'!$K2704:$Y2704, "#N/A")=14,TRUE,FALSE))</f>
        <v>0</v>
      </c>
      <c r="V2714" t="b">
        <f>AND(COUNTIF('Master list(no salts, metals)'!V2704,"&lt;=1"),IF(COUNTIF('Master list(no salts, metals)'!$K2704:$Y2704, "#N/A")=14,TRUE,FALSE))</f>
        <v>0</v>
      </c>
      <c r="W2714" t="b">
        <f>AND(COUNTIF('Master list(no salts, metals)'!W2704,"&lt;=1"),IF(COUNTIF('Master list(no salts, metals)'!$K2704:$Y2704, "#N/A")=14,TRUE,FALSE))</f>
        <v>1</v>
      </c>
      <c r="X2714" t="b">
        <f>AND(COUNTIF('Master list(no salts, metals)'!X2704,"&lt;=1"),IF(COUNTIF('Master list(no salts, metals)'!$K2704:$Y2704, "#N/A")=14,TRUE,FALSE))</f>
        <v>0</v>
      </c>
      <c r="Y2714" t="b">
        <f>AND(COUNTIF('Master list(no salts, metals)'!Y2704,"&lt;=1"),IF(COUNTIF('Master list(no salts, metals)'!$K2704:$Y2704, "#N/A")=14,TRUE,FALSE))</f>
        <v>0</v>
      </c>
    </row>
    <row r="2715" spans="11:25" x14ac:dyDescent="0.25">
      <c r="K2715" t="b">
        <f>AND(COUNTIF('Master list(no salts, metals)'!K2705,"&lt;=1"),IF(COUNTIF('Master list(no salts, metals)'!$K2705:$Y2705, "#N/A")=14,TRUE,FALSE))</f>
        <v>0</v>
      </c>
      <c r="L2715" t="b">
        <f>AND(COUNTIF('Master list(no salts, metals)'!L2705,"&lt;=1"),IF(COUNTIF('Master list(no salts, metals)'!$K2705:$Y2705, "#N/A")=14,TRUE,FALSE))</f>
        <v>0</v>
      </c>
      <c r="M2715" t="b">
        <f>AND(COUNTIF('Master list(no salts, metals)'!M2705,"&lt;=1"),IF(COUNTIF('Master list(no salts, metals)'!$K2705:$Y2705, "#N/A")=14,TRUE,FALSE))</f>
        <v>0</v>
      </c>
      <c r="N2715" t="b">
        <f>AND(COUNTIF('Master list(no salts, metals)'!N2705,"&lt;=1"),IF(COUNTIF('Master list(no salts, metals)'!$K2705:$Y2705, "#N/A")=14,TRUE,FALSE))</f>
        <v>0</v>
      </c>
      <c r="O2715" t="b">
        <f>AND(COUNTIF('Master list(no salts, metals)'!O2705,"&lt;=1"),IF(COUNTIF('Master list(no salts, metals)'!$K2705:$Y2705, "#N/A")=14,TRUE,FALSE))</f>
        <v>0</v>
      </c>
      <c r="P2715" t="b">
        <f>AND(COUNTIF('Master list(no salts, metals)'!P2705,"&lt;=1"),IF(COUNTIF('Master list(no salts, metals)'!$K2705:$Y2705, "#N/A")=14,TRUE,FALSE))</f>
        <v>0</v>
      </c>
      <c r="Q2715" t="b">
        <f>AND(COUNTIF('Master list(no salts, metals)'!Q2705,"&lt;=1"),IF(COUNTIF('Master list(no salts, metals)'!$K2705:$Y2705, "#N/A")=14,TRUE,FALSE))</f>
        <v>0</v>
      </c>
      <c r="R2715" t="b">
        <f>AND(COUNTIF('Master list(no salts, metals)'!R2705,"&lt;=1"),IF(COUNTIF('Master list(no salts, metals)'!$K2705:$Y2705, "#N/A")=14,TRUE,FALSE))</f>
        <v>0</v>
      </c>
      <c r="S2715" t="b">
        <f>AND(COUNTIF('Master list(no salts, metals)'!S2705,"&lt;=1"),IF(COUNTIF('Master list(no salts, metals)'!$K2705:$Y2705, "#N/A")=14,TRUE,FALSE))</f>
        <v>0</v>
      </c>
      <c r="T2715" t="b">
        <f>AND(COUNTIF('Master list(no salts, metals)'!T2705,"&lt;=1"),IF(COUNTIF('Master list(no salts, metals)'!$K2705:$Y2705, "#N/A")=14,TRUE,FALSE))</f>
        <v>0</v>
      </c>
      <c r="U2715" t="b">
        <f>AND(COUNTIF('Master list(no salts, metals)'!U2705,"&lt;=1"),IF(COUNTIF('Master list(no salts, metals)'!$K2705:$Y2705, "#N/A")=14,TRUE,FALSE))</f>
        <v>0</v>
      </c>
      <c r="V2715" t="b">
        <f>AND(COUNTIF('Master list(no salts, metals)'!V2705,"&lt;=1"),IF(COUNTIF('Master list(no salts, metals)'!$K2705:$Y2705, "#N/A")=14,TRUE,FALSE))</f>
        <v>0</v>
      </c>
      <c r="W2715" t="b">
        <f>AND(COUNTIF('Master list(no salts, metals)'!W2705,"&lt;=1"),IF(COUNTIF('Master list(no salts, metals)'!$K2705:$Y2705, "#N/A")=14,TRUE,FALSE))</f>
        <v>0</v>
      </c>
      <c r="X2715" t="b">
        <f>AND(COUNTIF('Master list(no salts, metals)'!X2705,"&lt;=1"),IF(COUNTIF('Master list(no salts, metals)'!$K2705:$Y2705, "#N/A")=14,TRUE,FALSE))</f>
        <v>0</v>
      </c>
      <c r="Y2715" t="b">
        <f>AND(COUNTIF('Master list(no salts, metals)'!Y2705,"&lt;=1"),IF(COUNTIF('Master list(no salts, metals)'!$K2705:$Y2705, "#N/A")=14,TRUE,FALSE))</f>
        <v>0</v>
      </c>
    </row>
    <row r="2716" spans="11:25" x14ac:dyDescent="0.25">
      <c r="K2716" t="b">
        <f>AND(COUNTIF('Master list(no salts, metals)'!K2706,"&lt;=1"),IF(COUNTIF('Master list(no salts, metals)'!$K2706:$Y2706, "#N/A")=14,TRUE,FALSE))</f>
        <v>0</v>
      </c>
      <c r="L2716" t="b">
        <f>AND(COUNTIF('Master list(no salts, metals)'!L2706,"&lt;=1"),IF(COUNTIF('Master list(no salts, metals)'!$K2706:$Y2706, "#N/A")=14,TRUE,FALSE))</f>
        <v>0</v>
      </c>
      <c r="M2716" t="b">
        <f>AND(COUNTIF('Master list(no salts, metals)'!M2706,"&lt;=1"),IF(COUNTIF('Master list(no salts, metals)'!$K2706:$Y2706, "#N/A")=14,TRUE,FALSE))</f>
        <v>0</v>
      </c>
      <c r="N2716" t="b">
        <f>AND(COUNTIF('Master list(no salts, metals)'!N2706,"&lt;=1"),IF(COUNTIF('Master list(no salts, metals)'!$K2706:$Y2706, "#N/A")=14,TRUE,FALSE))</f>
        <v>0</v>
      </c>
      <c r="O2716" t="b">
        <f>AND(COUNTIF('Master list(no salts, metals)'!O2706,"&lt;=1"),IF(COUNTIF('Master list(no salts, metals)'!$K2706:$Y2706, "#N/A")=14,TRUE,FALSE))</f>
        <v>0</v>
      </c>
      <c r="P2716" t="b">
        <f>AND(COUNTIF('Master list(no salts, metals)'!P2706,"&lt;=1"),IF(COUNTIF('Master list(no salts, metals)'!$K2706:$Y2706, "#N/A")=14,TRUE,FALSE))</f>
        <v>0</v>
      </c>
      <c r="Q2716" t="b">
        <f>AND(COUNTIF('Master list(no salts, metals)'!Q2706,"&lt;=1"),IF(COUNTIF('Master list(no salts, metals)'!$K2706:$Y2706, "#N/A")=14,TRUE,FALSE))</f>
        <v>0</v>
      </c>
      <c r="R2716" t="b">
        <f>AND(COUNTIF('Master list(no salts, metals)'!R2706,"&lt;=1"),IF(COUNTIF('Master list(no salts, metals)'!$K2706:$Y2706, "#N/A")=14,TRUE,FALSE))</f>
        <v>0</v>
      </c>
      <c r="S2716" t="b">
        <f>AND(COUNTIF('Master list(no salts, metals)'!S2706,"&lt;=1"),IF(COUNTIF('Master list(no salts, metals)'!$K2706:$Y2706, "#N/A")=14,TRUE,FALSE))</f>
        <v>0</v>
      </c>
      <c r="T2716" t="b">
        <f>AND(COUNTIF('Master list(no salts, metals)'!T2706,"&lt;=1"),IF(COUNTIF('Master list(no salts, metals)'!$K2706:$Y2706, "#N/A")=14,TRUE,FALSE))</f>
        <v>0</v>
      </c>
      <c r="U2716" t="b">
        <f>AND(COUNTIF('Master list(no salts, metals)'!U2706,"&lt;=1"),IF(COUNTIF('Master list(no salts, metals)'!$K2706:$Y2706, "#N/A")=14,TRUE,FALSE))</f>
        <v>0</v>
      </c>
      <c r="V2716" t="b">
        <f>AND(COUNTIF('Master list(no salts, metals)'!V2706,"&lt;=1"),IF(COUNTIF('Master list(no salts, metals)'!$K2706:$Y2706, "#N/A")=14,TRUE,FALSE))</f>
        <v>0</v>
      </c>
      <c r="W2716" t="b">
        <f>AND(COUNTIF('Master list(no salts, metals)'!W2706,"&lt;=1"),IF(COUNTIF('Master list(no salts, metals)'!$K2706:$Y2706, "#N/A")=14,TRUE,FALSE))</f>
        <v>0</v>
      </c>
      <c r="X2716" t="b">
        <f>AND(COUNTIF('Master list(no salts, metals)'!X2706,"&lt;=1"),IF(COUNTIF('Master list(no salts, metals)'!$K2706:$Y2706, "#N/A")=14,TRUE,FALSE))</f>
        <v>0</v>
      </c>
      <c r="Y2716" t="b">
        <f>AND(COUNTIF('Master list(no salts, metals)'!Y2706,"&lt;=1"),IF(COUNTIF('Master list(no salts, metals)'!$K2706:$Y2706, "#N/A")=14,TRUE,FALSE))</f>
        <v>1</v>
      </c>
    </row>
    <row r="2717" spans="11:25" x14ac:dyDescent="0.25">
      <c r="K2717" t="b">
        <f>AND(COUNTIF('Master list(no salts, metals)'!K2707,"&lt;=1"),IF(COUNTIF('Master list(no salts, metals)'!$K2707:$Y2707, "#N/A")=14,TRUE,FALSE))</f>
        <v>0</v>
      </c>
      <c r="L2717" t="b">
        <f>AND(COUNTIF('Master list(no salts, metals)'!L2707,"&lt;=1"),IF(COUNTIF('Master list(no salts, metals)'!$K2707:$Y2707, "#N/A")=14,TRUE,FALSE))</f>
        <v>0</v>
      </c>
      <c r="M2717" t="b">
        <f>AND(COUNTIF('Master list(no salts, metals)'!M2707,"&lt;=1"),IF(COUNTIF('Master list(no salts, metals)'!$K2707:$Y2707, "#N/A")=14,TRUE,FALSE))</f>
        <v>0</v>
      </c>
      <c r="N2717" t="b">
        <f>AND(COUNTIF('Master list(no salts, metals)'!N2707,"&lt;=1"),IF(COUNTIF('Master list(no salts, metals)'!$K2707:$Y2707, "#N/A")=14,TRUE,FALSE))</f>
        <v>0</v>
      </c>
      <c r="O2717" t="b">
        <f>AND(COUNTIF('Master list(no salts, metals)'!O2707,"&lt;=1"),IF(COUNTIF('Master list(no salts, metals)'!$K2707:$Y2707, "#N/A")=14,TRUE,FALSE))</f>
        <v>0</v>
      </c>
      <c r="P2717" t="b">
        <f>AND(COUNTIF('Master list(no salts, metals)'!P2707,"&lt;=1"),IF(COUNTIF('Master list(no salts, metals)'!$K2707:$Y2707, "#N/A")=14,TRUE,FALSE))</f>
        <v>0</v>
      </c>
      <c r="Q2717" t="b">
        <f>AND(COUNTIF('Master list(no salts, metals)'!Q2707,"&lt;=1"),IF(COUNTIF('Master list(no salts, metals)'!$K2707:$Y2707, "#N/A")=14,TRUE,FALSE))</f>
        <v>0</v>
      </c>
      <c r="R2717" t="b">
        <f>AND(COUNTIF('Master list(no salts, metals)'!R2707,"&lt;=1"),IF(COUNTIF('Master list(no salts, metals)'!$K2707:$Y2707, "#N/A")=14,TRUE,FALSE))</f>
        <v>0</v>
      </c>
      <c r="S2717" t="b">
        <f>AND(COUNTIF('Master list(no salts, metals)'!S2707,"&lt;=1"),IF(COUNTIF('Master list(no salts, metals)'!$K2707:$Y2707, "#N/A")=14,TRUE,FALSE))</f>
        <v>0</v>
      </c>
      <c r="T2717" t="b">
        <f>AND(COUNTIF('Master list(no salts, metals)'!T2707,"&lt;=1"),IF(COUNTIF('Master list(no salts, metals)'!$K2707:$Y2707, "#N/A")=14,TRUE,FALSE))</f>
        <v>0</v>
      </c>
      <c r="U2717" t="b">
        <f>AND(COUNTIF('Master list(no salts, metals)'!U2707,"&lt;=1"),IF(COUNTIF('Master list(no salts, metals)'!$K2707:$Y2707, "#N/A")=14,TRUE,FALSE))</f>
        <v>0</v>
      </c>
      <c r="V2717" t="b">
        <f>AND(COUNTIF('Master list(no salts, metals)'!V2707,"&lt;=1"),IF(COUNTIF('Master list(no salts, metals)'!$K2707:$Y2707, "#N/A")=14,TRUE,FALSE))</f>
        <v>0</v>
      </c>
      <c r="W2717" t="b">
        <f>AND(COUNTIF('Master list(no salts, metals)'!W2707,"&lt;=1"),IF(COUNTIF('Master list(no salts, metals)'!$K2707:$Y2707, "#N/A")=14,TRUE,FALSE))</f>
        <v>0</v>
      </c>
      <c r="X2717" t="b">
        <f>AND(COUNTIF('Master list(no salts, metals)'!X2707,"&lt;=1"),IF(COUNTIF('Master list(no salts, metals)'!$K2707:$Y2707, "#N/A")=14,TRUE,FALSE))</f>
        <v>0</v>
      </c>
      <c r="Y2717" t="b">
        <f>AND(COUNTIF('Master list(no salts, metals)'!Y2707,"&lt;=1"),IF(COUNTIF('Master list(no salts, metals)'!$K2707:$Y2707, "#N/A")=14,TRUE,FALSE))</f>
        <v>0</v>
      </c>
    </row>
    <row r="2718" spans="11:25" x14ac:dyDescent="0.25">
      <c r="K2718" t="b">
        <f>AND(COUNTIF('Master list(no salts, metals)'!K2708,"&lt;=1"),IF(COUNTIF('Master list(no salts, metals)'!$K2708:$Y2708, "#N/A")=14,TRUE,FALSE))</f>
        <v>0</v>
      </c>
      <c r="L2718" t="b">
        <f>AND(COUNTIF('Master list(no salts, metals)'!L2708,"&lt;=1"),IF(COUNTIF('Master list(no salts, metals)'!$K2708:$Y2708, "#N/A")=14,TRUE,FALSE))</f>
        <v>0</v>
      </c>
      <c r="M2718" t="b">
        <f>AND(COUNTIF('Master list(no salts, metals)'!M2708,"&lt;=1"),IF(COUNTIF('Master list(no salts, metals)'!$K2708:$Y2708, "#N/A")=14,TRUE,FALSE))</f>
        <v>0</v>
      </c>
      <c r="N2718" t="b">
        <f>AND(COUNTIF('Master list(no salts, metals)'!N2708,"&lt;=1"),IF(COUNTIF('Master list(no salts, metals)'!$K2708:$Y2708, "#N/A")=14,TRUE,FALSE))</f>
        <v>0</v>
      </c>
      <c r="O2718" t="b">
        <f>AND(COUNTIF('Master list(no salts, metals)'!O2708,"&lt;=1"),IF(COUNTIF('Master list(no salts, metals)'!$K2708:$Y2708, "#N/A")=14,TRUE,FALSE))</f>
        <v>0</v>
      </c>
      <c r="P2718" t="b">
        <f>AND(COUNTIF('Master list(no salts, metals)'!P2708,"&lt;=1"),IF(COUNTIF('Master list(no salts, metals)'!$K2708:$Y2708, "#N/A")=14,TRUE,FALSE))</f>
        <v>0</v>
      </c>
      <c r="Q2718" t="b">
        <f>AND(COUNTIF('Master list(no salts, metals)'!Q2708,"&lt;=1"),IF(COUNTIF('Master list(no salts, metals)'!$K2708:$Y2708, "#N/A")=14,TRUE,FALSE))</f>
        <v>0</v>
      </c>
      <c r="R2718" t="b">
        <f>AND(COUNTIF('Master list(no salts, metals)'!R2708,"&lt;=1"),IF(COUNTIF('Master list(no salts, metals)'!$K2708:$Y2708, "#N/A")=14,TRUE,FALSE))</f>
        <v>0</v>
      </c>
      <c r="S2718" t="b">
        <f>AND(COUNTIF('Master list(no salts, metals)'!S2708,"&lt;=1"),IF(COUNTIF('Master list(no salts, metals)'!$K2708:$Y2708, "#N/A")=14,TRUE,FALSE))</f>
        <v>0</v>
      </c>
      <c r="T2718" t="b">
        <f>AND(COUNTIF('Master list(no salts, metals)'!T2708,"&lt;=1"),IF(COUNTIF('Master list(no salts, metals)'!$K2708:$Y2708, "#N/A")=14,TRUE,FALSE))</f>
        <v>0</v>
      </c>
      <c r="U2718" t="b">
        <f>AND(COUNTIF('Master list(no salts, metals)'!U2708,"&lt;=1"),IF(COUNTIF('Master list(no salts, metals)'!$K2708:$Y2708, "#N/A")=14,TRUE,FALSE))</f>
        <v>0</v>
      </c>
      <c r="V2718" t="b">
        <f>AND(COUNTIF('Master list(no salts, metals)'!V2708,"&lt;=1"),IF(COUNTIF('Master list(no salts, metals)'!$K2708:$Y2708, "#N/A")=14,TRUE,FALSE))</f>
        <v>0</v>
      </c>
      <c r="W2718" t="b">
        <f>AND(COUNTIF('Master list(no salts, metals)'!W2708,"&lt;=1"),IF(COUNTIF('Master list(no salts, metals)'!$K2708:$Y2708, "#N/A")=14,TRUE,FALSE))</f>
        <v>1</v>
      </c>
      <c r="X2718" t="b">
        <f>AND(COUNTIF('Master list(no salts, metals)'!X2708,"&lt;=1"),IF(COUNTIF('Master list(no salts, metals)'!$K2708:$Y2708, "#N/A")=14,TRUE,FALSE))</f>
        <v>0</v>
      </c>
      <c r="Y2718" t="b">
        <f>AND(COUNTIF('Master list(no salts, metals)'!Y2708,"&lt;=1"),IF(COUNTIF('Master list(no salts, metals)'!$K2708:$Y2708, "#N/A")=14,TRUE,FALSE))</f>
        <v>0</v>
      </c>
    </row>
    <row r="2719" spans="11:25" x14ac:dyDescent="0.25">
      <c r="K2719" t="b">
        <f>AND(COUNTIF('Master list(no salts, metals)'!K2709,"&lt;=1"),IF(COUNTIF('Master list(no salts, metals)'!$K2709:$Y2709, "#N/A")=14,TRUE,FALSE))</f>
        <v>0</v>
      </c>
      <c r="L2719" t="b">
        <f>AND(COUNTIF('Master list(no salts, metals)'!L2709,"&lt;=1"),IF(COUNTIF('Master list(no salts, metals)'!$K2709:$Y2709, "#N/A")=14,TRUE,FALSE))</f>
        <v>0</v>
      </c>
      <c r="M2719" t="b">
        <f>AND(COUNTIF('Master list(no salts, metals)'!M2709,"&lt;=1"),IF(COUNTIF('Master list(no salts, metals)'!$K2709:$Y2709, "#N/A")=14,TRUE,FALSE))</f>
        <v>0</v>
      </c>
      <c r="N2719" t="b">
        <f>AND(COUNTIF('Master list(no salts, metals)'!N2709,"&lt;=1"),IF(COUNTIF('Master list(no salts, metals)'!$K2709:$Y2709, "#N/A")=14,TRUE,FALSE))</f>
        <v>0</v>
      </c>
      <c r="O2719" t="b">
        <f>AND(COUNTIF('Master list(no salts, metals)'!O2709,"&lt;=1"),IF(COUNTIF('Master list(no salts, metals)'!$K2709:$Y2709, "#N/A")=14,TRUE,FALSE))</f>
        <v>0</v>
      </c>
      <c r="P2719" t="b">
        <f>AND(COUNTIF('Master list(no salts, metals)'!P2709,"&lt;=1"),IF(COUNTIF('Master list(no salts, metals)'!$K2709:$Y2709, "#N/A")=14,TRUE,FALSE))</f>
        <v>0</v>
      </c>
      <c r="Q2719" t="b">
        <f>AND(COUNTIF('Master list(no salts, metals)'!Q2709,"&lt;=1"),IF(COUNTIF('Master list(no salts, metals)'!$K2709:$Y2709, "#N/A")=14,TRUE,FALSE))</f>
        <v>0</v>
      </c>
      <c r="R2719" t="b">
        <f>AND(COUNTIF('Master list(no salts, metals)'!R2709,"&lt;=1"),IF(COUNTIF('Master list(no salts, metals)'!$K2709:$Y2709, "#N/A")=14,TRUE,FALSE))</f>
        <v>0</v>
      </c>
      <c r="S2719" t="b">
        <f>AND(COUNTIF('Master list(no salts, metals)'!S2709,"&lt;=1"),IF(COUNTIF('Master list(no salts, metals)'!$K2709:$Y2709, "#N/A")=14,TRUE,FALSE))</f>
        <v>0</v>
      </c>
      <c r="T2719" t="b">
        <f>AND(COUNTIF('Master list(no salts, metals)'!T2709,"&lt;=1"),IF(COUNTIF('Master list(no salts, metals)'!$K2709:$Y2709, "#N/A")=14,TRUE,FALSE))</f>
        <v>0</v>
      </c>
      <c r="U2719" t="b">
        <f>AND(COUNTIF('Master list(no salts, metals)'!U2709,"&lt;=1"),IF(COUNTIF('Master list(no salts, metals)'!$K2709:$Y2709, "#N/A")=14,TRUE,FALSE))</f>
        <v>0</v>
      </c>
      <c r="V2719" t="b">
        <f>AND(COUNTIF('Master list(no salts, metals)'!V2709,"&lt;=1"),IF(COUNTIF('Master list(no salts, metals)'!$K2709:$Y2709, "#N/A")=14,TRUE,FALSE))</f>
        <v>0</v>
      </c>
      <c r="W2719" t="b">
        <f>AND(COUNTIF('Master list(no salts, metals)'!W2709,"&lt;=1"),IF(COUNTIF('Master list(no salts, metals)'!$K2709:$Y2709, "#N/A")=14,TRUE,FALSE))</f>
        <v>1</v>
      </c>
      <c r="X2719" t="b">
        <f>AND(COUNTIF('Master list(no salts, metals)'!X2709,"&lt;=1"),IF(COUNTIF('Master list(no salts, metals)'!$K2709:$Y2709, "#N/A")=14,TRUE,FALSE))</f>
        <v>0</v>
      </c>
      <c r="Y2719" t="b">
        <f>AND(COUNTIF('Master list(no salts, metals)'!Y2709,"&lt;=1"),IF(COUNTIF('Master list(no salts, metals)'!$K2709:$Y2709, "#N/A")=14,TRUE,FALSE))</f>
        <v>0</v>
      </c>
    </row>
    <row r="2720" spans="11:25" x14ac:dyDescent="0.25">
      <c r="K2720" t="b">
        <f>AND(COUNTIF('Master list(no salts, metals)'!K2710,"&lt;=1"),IF(COUNTIF('Master list(no salts, metals)'!$K2710:$Y2710, "#N/A")=14,TRUE,FALSE))</f>
        <v>0</v>
      </c>
      <c r="L2720" t="b">
        <f>AND(COUNTIF('Master list(no salts, metals)'!L2710,"&lt;=1"),IF(COUNTIF('Master list(no salts, metals)'!$K2710:$Y2710, "#N/A")=14,TRUE,FALSE))</f>
        <v>0</v>
      </c>
      <c r="M2720" t="b">
        <f>AND(COUNTIF('Master list(no salts, metals)'!M2710,"&lt;=1"),IF(COUNTIF('Master list(no salts, metals)'!$K2710:$Y2710, "#N/A")=14,TRUE,FALSE))</f>
        <v>0</v>
      </c>
      <c r="N2720" t="b">
        <f>AND(COUNTIF('Master list(no salts, metals)'!N2710,"&lt;=1"),IF(COUNTIF('Master list(no salts, metals)'!$K2710:$Y2710, "#N/A")=14,TRUE,FALSE))</f>
        <v>0</v>
      </c>
      <c r="O2720" t="b">
        <f>AND(COUNTIF('Master list(no salts, metals)'!O2710,"&lt;=1"),IF(COUNTIF('Master list(no salts, metals)'!$K2710:$Y2710, "#N/A")=14,TRUE,FALSE))</f>
        <v>0</v>
      </c>
      <c r="P2720" t="b">
        <f>AND(COUNTIF('Master list(no salts, metals)'!P2710,"&lt;=1"),IF(COUNTIF('Master list(no salts, metals)'!$K2710:$Y2710, "#N/A")=14,TRUE,FALSE))</f>
        <v>0</v>
      </c>
      <c r="Q2720" t="b">
        <f>AND(COUNTIF('Master list(no salts, metals)'!Q2710,"&lt;=1"),IF(COUNTIF('Master list(no salts, metals)'!$K2710:$Y2710, "#N/A")=14,TRUE,FALSE))</f>
        <v>0</v>
      </c>
      <c r="R2720" t="b">
        <f>AND(COUNTIF('Master list(no salts, metals)'!R2710,"&lt;=1"),IF(COUNTIF('Master list(no salts, metals)'!$K2710:$Y2710, "#N/A")=14,TRUE,FALSE))</f>
        <v>0</v>
      </c>
      <c r="S2720" t="b">
        <f>AND(COUNTIF('Master list(no salts, metals)'!S2710,"&lt;=1"),IF(COUNTIF('Master list(no salts, metals)'!$K2710:$Y2710, "#N/A")=14,TRUE,FALSE))</f>
        <v>0</v>
      </c>
      <c r="T2720" t="b">
        <f>AND(COUNTIF('Master list(no salts, metals)'!T2710,"&lt;=1"),IF(COUNTIF('Master list(no salts, metals)'!$K2710:$Y2710, "#N/A")=14,TRUE,FALSE))</f>
        <v>0</v>
      </c>
      <c r="U2720" t="b">
        <f>AND(COUNTIF('Master list(no salts, metals)'!U2710,"&lt;=1"),IF(COUNTIF('Master list(no salts, metals)'!$K2710:$Y2710, "#N/A")=14,TRUE,FALSE))</f>
        <v>0</v>
      </c>
      <c r="V2720" t="b">
        <f>AND(COUNTIF('Master list(no salts, metals)'!V2710,"&lt;=1"),IF(COUNTIF('Master list(no salts, metals)'!$K2710:$Y2710, "#N/A")=14,TRUE,FALSE))</f>
        <v>0</v>
      </c>
      <c r="W2720" t="b">
        <f>AND(COUNTIF('Master list(no salts, metals)'!W2710,"&lt;=1"),IF(COUNTIF('Master list(no salts, metals)'!$K2710:$Y2710, "#N/A")=14,TRUE,FALSE))</f>
        <v>1</v>
      </c>
      <c r="X2720" t="b">
        <f>AND(COUNTIF('Master list(no salts, metals)'!X2710,"&lt;=1"),IF(COUNTIF('Master list(no salts, metals)'!$K2710:$Y2710, "#N/A")=14,TRUE,FALSE))</f>
        <v>0</v>
      </c>
      <c r="Y2720" t="b">
        <f>AND(COUNTIF('Master list(no salts, metals)'!Y2710,"&lt;=1"),IF(COUNTIF('Master list(no salts, metals)'!$K2710:$Y2710, "#N/A")=14,TRUE,FALSE))</f>
        <v>0</v>
      </c>
    </row>
    <row r="2721" spans="11:25" x14ac:dyDescent="0.25">
      <c r="K2721" t="b">
        <f>AND(COUNTIF('Master list(no salts, metals)'!K2711,"&lt;=1"),IF(COUNTIF('Master list(no salts, metals)'!$K2711:$Y2711, "#N/A")=14,TRUE,FALSE))</f>
        <v>0</v>
      </c>
      <c r="L2721" t="b">
        <f>AND(COUNTIF('Master list(no salts, metals)'!L2711,"&lt;=1"),IF(COUNTIF('Master list(no salts, metals)'!$K2711:$Y2711, "#N/A")=14,TRUE,FALSE))</f>
        <v>0</v>
      </c>
      <c r="M2721" t="b">
        <f>AND(COUNTIF('Master list(no salts, metals)'!M2711,"&lt;=1"),IF(COUNTIF('Master list(no salts, metals)'!$K2711:$Y2711, "#N/A")=14,TRUE,FALSE))</f>
        <v>0</v>
      </c>
      <c r="N2721" t="b">
        <f>AND(COUNTIF('Master list(no salts, metals)'!N2711,"&lt;=1"),IF(COUNTIF('Master list(no salts, metals)'!$K2711:$Y2711, "#N/A")=14,TRUE,FALSE))</f>
        <v>0</v>
      </c>
      <c r="O2721" t="b">
        <f>AND(COUNTIF('Master list(no salts, metals)'!O2711,"&lt;=1"),IF(COUNTIF('Master list(no salts, metals)'!$K2711:$Y2711, "#N/A")=14,TRUE,FALSE))</f>
        <v>0</v>
      </c>
      <c r="P2721" t="b">
        <f>AND(COUNTIF('Master list(no salts, metals)'!P2711,"&lt;=1"),IF(COUNTIF('Master list(no salts, metals)'!$K2711:$Y2711, "#N/A")=14,TRUE,FALSE))</f>
        <v>0</v>
      </c>
      <c r="Q2721" t="b">
        <f>AND(COUNTIF('Master list(no salts, metals)'!Q2711,"&lt;=1"),IF(COUNTIF('Master list(no salts, metals)'!$K2711:$Y2711, "#N/A")=14,TRUE,FALSE))</f>
        <v>0</v>
      </c>
      <c r="R2721" t="b">
        <f>AND(COUNTIF('Master list(no salts, metals)'!R2711,"&lt;=1"),IF(COUNTIF('Master list(no salts, metals)'!$K2711:$Y2711, "#N/A")=14,TRUE,FALSE))</f>
        <v>0</v>
      </c>
      <c r="S2721" t="b">
        <f>AND(COUNTIF('Master list(no salts, metals)'!S2711,"&lt;=1"),IF(COUNTIF('Master list(no salts, metals)'!$K2711:$Y2711, "#N/A")=14,TRUE,FALSE))</f>
        <v>0</v>
      </c>
      <c r="T2721" t="b">
        <f>AND(COUNTIF('Master list(no salts, metals)'!T2711,"&lt;=1"),IF(COUNTIF('Master list(no salts, metals)'!$K2711:$Y2711, "#N/A")=14,TRUE,FALSE))</f>
        <v>0</v>
      </c>
      <c r="U2721" t="b">
        <f>AND(COUNTIF('Master list(no salts, metals)'!U2711,"&lt;=1"),IF(COUNTIF('Master list(no salts, metals)'!$K2711:$Y2711, "#N/A")=14,TRUE,FALSE))</f>
        <v>0</v>
      </c>
      <c r="V2721" t="b">
        <f>AND(COUNTIF('Master list(no salts, metals)'!V2711,"&lt;=1"),IF(COUNTIF('Master list(no salts, metals)'!$K2711:$Y2711, "#N/A")=14,TRUE,FALSE))</f>
        <v>0</v>
      </c>
      <c r="W2721" t="b">
        <f>AND(COUNTIF('Master list(no salts, metals)'!W2711,"&lt;=1"),IF(COUNTIF('Master list(no salts, metals)'!$K2711:$Y2711, "#N/A")=14,TRUE,FALSE))</f>
        <v>0</v>
      </c>
      <c r="X2721" t="b">
        <f>AND(COUNTIF('Master list(no salts, metals)'!X2711,"&lt;=1"),IF(COUNTIF('Master list(no salts, metals)'!$K2711:$Y2711, "#N/A")=14,TRUE,FALSE))</f>
        <v>0</v>
      </c>
      <c r="Y2721" t="b">
        <f>AND(COUNTIF('Master list(no salts, metals)'!Y2711,"&lt;=1"),IF(COUNTIF('Master list(no salts, metals)'!$K2711:$Y2711, "#N/A")=14,TRUE,FALSE))</f>
        <v>1</v>
      </c>
    </row>
    <row r="2722" spans="11:25" x14ac:dyDescent="0.25">
      <c r="K2722" t="b">
        <f>AND(COUNTIF('Master list(no salts, metals)'!K2712,"&lt;=1"),IF(COUNTIF('Master list(no salts, metals)'!$K2712:$Y2712, "#N/A")=14,TRUE,FALSE))</f>
        <v>0</v>
      </c>
      <c r="L2722" t="b">
        <f>AND(COUNTIF('Master list(no salts, metals)'!L2712,"&lt;=1"),IF(COUNTIF('Master list(no salts, metals)'!$K2712:$Y2712, "#N/A")=14,TRUE,FALSE))</f>
        <v>0</v>
      </c>
      <c r="M2722" t="b">
        <f>AND(COUNTIF('Master list(no salts, metals)'!M2712,"&lt;=1"),IF(COUNTIF('Master list(no salts, metals)'!$K2712:$Y2712, "#N/A")=14,TRUE,FALSE))</f>
        <v>0</v>
      </c>
      <c r="N2722" t="b">
        <f>AND(COUNTIF('Master list(no salts, metals)'!N2712,"&lt;=1"),IF(COUNTIF('Master list(no salts, metals)'!$K2712:$Y2712, "#N/A")=14,TRUE,FALSE))</f>
        <v>0</v>
      </c>
      <c r="O2722" t="b">
        <f>AND(COUNTIF('Master list(no salts, metals)'!O2712,"&lt;=1"),IF(COUNTIF('Master list(no salts, metals)'!$K2712:$Y2712, "#N/A")=14,TRUE,FALSE))</f>
        <v>0</v>
      </c>
      <c r="P2722" t="b">
        <f>AND(COUNTIF('Master list(no salts, metals)'!P2712,"&lt;=1"),IF(COUNTIF('Master list(no salts, metals)'!$K2712:$Y2712, "#N/A")=14,TRUE,FALSE))</f>
        <v>0</v>
      </c>
      <c r="Q2722" t="b">
        <f>AND(COUNTIF('Master list(no salts, metals)'!Q2712,"&lt;=1"),IF(COUNTIF('Master list(no salts, metals)'!$K2712:$Y2712, "#N/A")=14,TRUE,FALSE))</f>
        <v>0</v>
      </c>
      <c r="R2722" t="b">
        <f>AND(COUNTIF('Master list(no salts, metals)'!R2712,"&lt;=1"),IF(COUNTIF('Master list(no salts, metals)'!$K2712:$Y2712, "#N/A")=14,TRUE,FALSE))</f>
        <v>0</v>
      </c>
      <c r="S2722" t="b">
        <f>AND(COUNTIF('Master list(no salts, metals)'!S2712,"&lt;=1"),IF(COUNTIF('Master list(no salts, metals)'!$K2712:$Y2712, "#N/A")=14,TRUE,FALSE))</f>
        <v>0</v>
      </c>
      <c r="T2722" t="b">
        <f>AND(COUNTIF('Master list(no salts, metals)'!T2712,"&lt;=1"),IF(COUNTIF('Master list(no salts, metals)'!$K2712:$Y2712, "#N/A")=14,TRUE,FALSE))</f>
        <v>0</v>
      </c>
      <c r="U2722" t="b">
        <f>AND(COUNTIF('Master list(no salts, metals)'!U2712,"&lt;=1"),IF(COUNTIF('Master list(no salts, metals)'!$K2712:$Y2712, "#N/A")=14,TRUE,FALSE))</f>
        <v>0</v>
      </c>
      <c r="V2722" t="b">
        <f>AND(COUNTIF('Master list(no salts, metals)'!V2712,"&lt;=1"),IF(COUNTIF('Master list(no salts, metals)'!$K2712:$Y2712, "#N/A")=14,TRUE,FALSE))</f>
        <v>0</v>
      </c>
      <c r="W2722" t="b">
        <f>AND(COUNTIF('Master list(no salts, metals)'!W2712,"&lt;=1"),IF(COUNTIF('Master list(no salts, metals)'!$K2712:$Y2712, "#N/A")=14,TRUE,FALSE))</f>
        <v>0</v>
      </c>
      <c r="X2722" t="b">
        <f>AND(COUNTIF('Master list(no salts, metals)'!X2712,"&lt;=1"),IF(COUNTIF('Master list(no salts, metals)'!$K2712:$Y2712, "#N/A")=14,TRUE,FALSE))</f>
        <v>1</v>
      </c>
      <c r="Y2722" t="b">
        <f>AND(COUNTIF('Master list(no salts, metals)'!Y2712,"&lt;=1"),IF(COUNTIF('Master list(no salts, metals)'!$K2712:$Y2712, "#N/A")=14,TRUE,FALSE))</f>
        <v>0</v>
      </c>
    </row>
    <row r="2723" spans="11:25" x14ac:dyDescent="0.25">
      <c r="K2723" t="b">
        <f>AND(COUNTIF('Master list(no salts, metals)'!K2713,"&lt;=1"),IF(COUNTIF('Master list(no salts, metals)'!$K2713:$Y2713, "#N/A")=14,TRUE,FALSE))</f>
        <v>0</v>
      </c>
      <c r="L2723" t="b">
        <f>AND(COUNTIF('Master list(no salts, metals)'!L2713,"&lt;=1"),IF(COUNTIF('Master list(no salts, metals)'!$K2713:$Y2713, "#N/A")=14,TRUE,FALSE))</f>
        <v>0</v>
      </c>
      <c r="M2723" t="b">
        <f>AND(COUNTIF('Master list(no salts, metals)'!M2713,"&lt;=1"),IF(COUNTIF('Master list(no salts, metals)'!$K2713:$Y2713, "#N/A")=14,TRUE,FALSE))</f>
        <v>0</v>
      </c>
      <c r="N2723" t="b">
        <f>AND(COUNTIF('Master list(no salts, metals)'!N2713,"&lt;=1"),IF(COUNTIF('Master list(no salts, metals)'!$K2713:$Y2713, "#N/A")=14,TRUE,FALSE))</f>
        <v>0</v>
      </c>
      <c r="O2723" t="b">
        <f>AND(COUNTIF('Master list(no salts, metals)'!O2713,"&lt;=1"),IF(COUNTIF('Master list(no salts, metals)'!$K2713:$Y2713, "#N/A")=14,TRUE,FALSE))</f>
        <v>0</v>
      </c>
      <c r="P2723" t="b">
        <f>AND(COUNTIF('Master list(no salts, metals)'!P2713,"&lt;=1"),IF(COUNTIF('Master list(no salts, metals)'!$K2713:$Y2713, "#N/A")=14,TRUE,FALSE))</f>
        <v>0</v>
      </c>
      <c r="Q2723" t="b">
        <f>AND(COUNTIF('Master list(no salts, metals)'!Q2713,"&lt;=1"),IF(COUNTIF('Master list(no salts, metals)'!$K2713:$Y2713, "#N/A")=14,TRUE,FALSE))</f>
        <v>0</v>
      </c>
      <c r="R2723" t="b">
        <f>AND(COUNTIF('Master list(no salts, metals)'!R2713,"&lt;=1"),IF(COUNTIF('Master list(no salts, metals)'!$K2713:$Y2713, "#N/A")=14,TRUE,FALSE))</f>
        <v>0</v>
      </c>
      <c r="S2723" t="b">
        <f>AND(COUNTIF('Master list(no salts, metals)'!S2713,"&lt;=1"),IF(COUNTIF('Master list(no salts, metals)'!$K2713:$Y2713, "#N/A")=14,TRUE,FALSE))</f>
        <v>0</v>
      </c>
      <c r="T2723" t="b">
        <f>AND(COUNTIF('Master list(no salts, metals)'!T2713,"&lt;=1"),IF(COUNTIF('Master list(no salts, metals)'!$K2713:$Y2713, "#N/A")=14,TRUE,FALSE))</f>
        <v>0</v>
      </c>
      <c r="U2723" t="b">
        <f>AND(COUNTIF('Master list(no salts, metals)'!U2713,"&lt;=1"),IF(COUNTIF('Master list(no salts, metals)'!$K2713:$Y2713, "#N/A")=14,TRUE,FALSE))</f>
        <v>0</v>
      </c>
      <c r="V2723" t="b">
        <f>AND(COUNTIF('Master list(no salts, metals)'!V2713,"&lt;=1"),IF(COUNTIF('Master list(no salts, metals)'!$K2713:$Y2713, "#N/A")=14,TRUE,FALSE))</f>
        <v>0</v>
      </c>
      <c r="W2723" t="b">
        <f>AND(COUNTIF('Master list(no salts, metals)'!W2713,"&lt;=1"),IF(COUNTIF('Master list(no salts, metals)'!$K2713:$Y2713, "#N/A")=14,TRUE,FALSE))</f>
        <v>0</v>
      </c>
      <c r="X2723" t="b">
        <f>AND(COUNTIF('Master list(no salts, metals)'!X2713,"&lt;=1"),IF(COUNTIF('Master list(no salts, metals)'!$K2713:$Y2713, "#N/A")=14,TRUE,FALSE))</f>
        <v>1</v>
      </c>
      <c r="Y2723" t="b">
        <f>AND(COUNTIF('Master list(no salts, metals)'!Y2713,"&lt;=1"),IF(COUNTIF('Master list(no salts, metals)'!$K2713:$Y2713, "#N/A")=14,TRUE,FALSE))</f>
        <v>0</v>
      </c>
    </row>
    <row r="2724" spans="11:25" x14ac:dyDescent="0.25">
      <c r="K2724" t="b">
        <f>AND(COUNTIF('Master list(no salts, metals)'!K2714,"&lt;=1"),IF(COUNTIF('Master list(no salts, metals)'!$K2714:$Y2714, "#N/A")=14,TRUE,FALSE))</f>
        <v>0</v>
      </c>
      <c r="L2724" t="b">
        <f>AND(COUNTIF('Master list(no salts, metals)'!L2714,"&lt;=1"),IF(COUNTIF('Master list(no salts, metals)'!$K2714:$Y2714, "#N/A")=14,TRUE,FALSE))</f>
        <v>0</v>
      </c>
      <c r="M2724" t="b">
        <f>AND(COUNTIF('Master list(no salts, metals)'!M2714,"&lt;=1"),IF(COUNTIF('Master list(no salts, metals)'!$K2714:$Y2714, "#N/A")=14,TRUE,FALSE))</f>
        <v>0</v>
      </c>
      <c r="N2724" t="b">
        <f>AND(COUNTIF('Master list(no salts, metals)'!N2714,"&lt;=1"),IF(COUNTIF('Master list(no salts, metals)'!$K2714:$Y2714, "#N/A")=14,TRUE,FALSE))</f>
        <v>0</v>
      </c>
      <c r="O2724" t="b">
        <f>AND(COUNTIF('Master list(no salts, metals)'!O2714,"&lt;=1"),IF(COUNTIF('Master list(no salts, metals)'!$K2714:$Y2714, "#N/A")=14,TRUE,FALSE))</f>
        <v>0</v>
      </c>
      <c r="P2724" t="b">
        <f>AND(COUNTIF('Master list(no salts, metals)'!P2714,"&lt;=1"),IF(COUNTIF('Master list(no salts, metals)'!$K2714:$Y2714, "#N/A")=14,TRUE,FALSE))</f>
        <v>0</v>
      </c>
      <c r="Q2724" t="b">
        <f>AND(COUNTIF('Master list(no salts, metals)'!Q2714,"&lt;=1"),IF(COUNTIF('Master list(no salts, metals)'!$K2714:$Y2714, "#N/A")=14,TRUE,FALSE))</f>
        <v>0</v>
      </c>
      <c r="R2724" t="b">
        <f>AND(COUNTIF('Master list(no salts, metals)'!R2714,"&lt;=1"),IF(COUNTIF('Master list(no salts, metals)'!$K2714:$Y2714, "#N/A")=14,TRUE,FALSE))</f>
        <v>0</v>
      </c>
      <c r="S2724" t="b">
        <f>AND(COUNTIF('Master list(no salts, metals)'!S2714,"&lt;=1"),IF(COUNTIF('Master list(no salts, metals)'!$K2714:$Y2714, "#N/A")=14,TRUE,FALSE))</f>
        <v>0</v>
      </c>
      <c r="T2724" t="b">
        <f>AND(COUNTIF('Master list(no salts, metals)'!T2714,"&lt;=1"),IF(COUNTIF('Master list(no salts, metals)'!$K2714:$Y2714, "#N/A")=14,TRUE,FALSE))</f>
        <v>0</v>
      </c>
      <c r="U2724" t="b">
        <f>AND(COUNTIF('Master list(no salts, metals)'!U2714,"&lt;=1"),IF(COUNTIF('Master list(no salts, metals)'!$K2714:$Y2714, "#N/A")=14,TRUE,FALSE))</f>
        <v>0</v>
      </c>
      <c r="V2724" t="b">
        <f>AND(COUNTIF('Master list(no salts, metals)'!V2714,"&lt;=1"),IF(COUNTIF('Master list(no salts, metals)'!$K2714:$Y2714, "#N/A")=14,TRUE,FALSE))</f>
        <v>0</v>
      </c>
      <c r="W2724" t="b">
        <f>AND(COUNTIF('Master list(no salts, metals)'!W2714,"&lt;=1"),IF(COUNTIF('Master list(no salts, metals)'!$K2714:$Y2714, "#N/A")=14,TRUE,FALSE))</f>
        <v>0</v>
      </c>
      <c r="X2724" t="b">
        <f>AND(COUNTIF('Master list(no salts, metals)'!X2714,"&lt;=1"),IF(COUNTIF('Master list(no salts, metals)'!$K2714:$Y2714, "#N/A")=14,TRUE,FALSE))</f>
        <v>0</v>
      </c>
      <c r="Y2724" t="b">
        <f>AND(COUNTIF('Master list(no salts, metals)'!Y2714,"&lt;=1"),IF(COUNTIF('Master list(no salts, metals)'!$K2714:$Y2714, "#N/A")=14,TRUE,FALSE))</f>
        <v>0</v>
      </c>
    </row>
    <row r="2725" spans="11:25" x14ac:dyDescent="0.25">
      <c r="K2725" t="b">
        <f>AND(COUNTIF('Master list(no salts, metals)'!K2715,"&lt;=1"),IF(COUNTIF('Master list(no salts, metals)'!$K2715:$Y2715, "#N/A")=14,TRUE,FALSE))</f>
        <v>0</v>
      </c>
      <c r="L2725" t="b">
        <f>AND(COUNTIF('Master list(no salts, metals)'!L2715,"&lt;=1"),IF(COUNTIF('Master list(no salts, metals)'!$K2715:$Y2715, "#N/A")=14,TRUE,FALSE))</f>
        <v>0</v>
      </c>
      <c r="M2725" t="b">
        <f>AND(COUNTIF('Master list(no salts, metals)'!M2715,"&lt;=1"),IF(COUNTIF('Master list(no salts, metals)'!$K2715:$Y2715, "#N/A")=14,TRUE,FALSE))</f>
        <v>0</v>
      </c>
      <c r="N2725" t="b">
        <f>AND(COUNTIF('Master list(no salts, metals)'!N2715,"&lt;=1"),IF(COUNTIF('Master list(no salts, metals)'!$K2715:$Y2715, "#N/A")=14,TRUE,FALSE))</f>
        <v>0</v>
      </c>
      <c r="O2725" t="b">
        <f>AND(COUNTIF('Master list(no salts, metals)'!O2715,"&lt;=1"),IF(COUNTIF('Master list(no salts, metals)'!$K2715:$Y2715, "#N/A")=14,TRUE,FALSE))</f>
        <v>0</v>
      </c>
      <c r="P2725" t="b">
        <f>AND(COUNTIF('Master list(no salts, metals)'!P2715,"&lt;=1"),IF(COUNTIF('Master list(no salts, metals)'!$K2715:$Y2715, "#N/A")=14,TRUE,FALSE))</f>
        <v>0</v>
      </c>
      <c r="Q2725" t="b">
        <f>AND(COUNTIF('Master list(no salts, metals)'!Q2715,"&lt;=1"),IF(COUNTIF('Master list(no salts, metals)'!$K2715:$Y2715, "#N/A")=14,TRUE,FALSE))</f>
        <v>0</v>
      </c>
      <c r="R2725" t="b">
        <f>AND(COUNTIF('Master list(no salts, metals)'!R2715,"&lt;=1"),IF(COUNTIF('Master list(no salts, metals)'!$K2715:$Y2715, "#N/A")=14,TRUE,FALSE))</f>
        <v>0</v>
      </c>
      <c r="S2725" t="b">
        <f>AND(COUNTIF('Master list(no salts, metals)'!S2715,"&lt;=1"),IF(COUNTIF('Master list(no salts, metals)'!$K2715:$Y2715, "#N/A")=14,TRUE,FALSE))</f>
        <v>0</v>
      </c>
      <c r="T2725" t="b">
        <f>AND(COUNTIF('Master list(no salts, metals)'!T2715,"&lt;=1"),IF(COUNTIF('Master list(no salts, metals)'!$K2715:$Y2715, "#N/A")=14,TRUE,FALSE))</f>
        <v>0</v>
      </c>
      <c r="U2725" t="b">
        <f>AND(COUNTIF('Master list(no salts, metals)'!U2715,"&lt;=1"),IF(COUNTIF('Master list(no salts, metals)'!$K2715:$Y2715, "#N/A")=14,TRUE,FALSE))</f>
        <v>0</v>
      </c>
      <c r="V2725" t="b">
        <f>AND(COUNTIF('Master list(no salts, metals)'!V2715,"&lt;=1"),IF(COUNTIF('Master list(no salts, metals)'!$K2715:$Y2715, "#N/A")=14,TRUE,FALSE))</f>
        <v>0</v>
      </c>
      <c r="W2725" t="b">
        <f>AND(COUNTIF('Master list(no salts, metals)'!W2715,"&lt;=1"),IF(COUNTIF('Master list(no salts, metals)'!$K2715:$Y2715, "#N/A")=14,TRUE,FALSE))</f>
        <v>0</v>
      </c>
      <c r="X2725" t="b">
        <f>AND(COUNTIF('Master list(no salts, metals)'!X2715,"&lt;=1"),IF(COUNTIF('Master list(no salts, metals)'!$K2715:$Y2715, "#N/A")=14,TRUE,FALSE))</f>
        <v>0</v>
      </c>
      <c r="Y2725" t="b">
        <f>AND(COUNTIF('Master list(no salts, metals)'!Y2715,"&lt;=1"),IF(COUNTIF('Master list(no salts, metals)'!$K2715:$Y2715, "#N/A")=14,TRUE,FALSE))</f>
        <v>0</v>
      </c>
    </row>
    <row r="2726" spans="11:25" x14ac:dyDescent="0.25">
      <c r="K2726" t="b">
        <f>AND(COUNTIF('Master list(no salts, metals)'!K2716,"&lt;=1"),IF(COUNTIF('Master list(no salts, metals)'!$K2716:$Y2716, "#N/A")=14,TRUE,FALSE))</f>
        <v>0</v>
      </c>
      <c r="L2726" t="b">
        <f>AND(COUNTIF('Master list(no salts, metals)'!L2716,"&lt;=1"),IF(COUNTIF('Master list(no salts, metals)'!$K2716:$Y2716, "#N/A")=14,TRUE,FALSE))</f>
        <v>0</v>
      </c>
      <c r="M2726" t="b">
        <f>AND(COUNTIF('Master list(no salts, metals)'!M2716,"&lt;=1"),IF(COUNTIF('Master list(no salts, metals)'!$K2716:$Y2716, "#N/A")=14,TRUE,FALSE))</f>
        <v>0</v>
      </c>
      <c r="N2726" t="b">
        <f>AND(COUNTIF('Master list(no salts, metals)'!N2716,"&lt;=1"),IF(COUNTIF('Master list(no salts, metals)'!$K2716:$Y2716, "#N/A")=14,TRUE,FALSE))</f>
        <v>0</v>
      </c>
      <c r="O2726" t="b">
        <f>AND(COUNTIF('Master list(no salts, metals)'!O2716,"&lt;=1"),IF(COUNTIF('Master list(no salts, metals)'!$K2716:$Y2716, "#N/A")=14,TRUE,FALSE))</f>
        <v>0</v>
      </c>
      <c r="P2726" t="b">
        <f>AND(COUNTIF('Master list(no salts, metals)'!P2716,"&lt;=1"),IF(COUNTIF('Master list(no salts, metals)'!$K2716:$Y2716, "#N/A")=14,TRUE,FALSE))</f>
        <v>0</v>
      </c>
      <c r="Q2726" t="b">
        <f>AND(COUNTIF('Master list(no salts, metals)'!Q2716,"&lt;=1"),IF(COUNTIF('Master list(no salts, metals)'!$K2716:$Y2716, "#N/A")=14,TRUE,FALSE))</f>
        <v>0</v>
      </c>
      <c r="R2726" t="b">
        <f>AND(COUNTIF('Master list(no salts, metals)'!R2716,"&lt;=1"),IF(COUNTIF('Master list(no salts, metals)'!$K2716:$Y2716, "#N/A")=14,TRUE,FALSE))</f>
        <v>0</v>
      </c>
      <c r="S2726" t="b">
        <f>AND(COUNTIF('Master list(no salts, metals)'!S2716,"&lt;=1"),IF(COUNTIF('Master list(no salts, metals)'!$K2716:$Y2716, "#N/A")=14,TRUE,FALSE))</f>
        <v>0</v>
      </c>
      <c r="T2726" t="b">
        <f>AND(COUNTIF('Master list(no salts, metals)'!T2716,"&lt;=1"),IF(COUNTIF('Master list(no salts, metals)'!$K2716:$Y2716, "#N/A")=14,TRUE,FALSE))</f>
        <v>0</v>
      </c>
      <c r="U2726" t="b">
        <f>AND(COUNTIF('Master list(no salts, metals)'!U2716,"&lt;=1"),IF(COUNTIF('Master list(no salts, metals)'!$K2716:$Y2716, "#N/A")=14,TRUE,FALSE))</f>
        <v>0</v>
      </c>
      <c r="V2726" t="b">
        <f>AND(COUNTIF('Master list(no salts, metals)'!V2716,"&lt;=1"),IF(COUNTIF('Master list(no salts, metals)'!$K2716:$Y2716, "#N/A")=14,TRUE,FALSE))</f>
        <v>0</v>
      </c>
      <c r="W2726" t="b">
        <f>AND(COUNTIF('Master list(no salts, metals)'!W2716,"&lt;=1"),IF(COUNTIF('Master list(no salts, metals)'!$K2716:$Y2716, "#N/A")=14,TRUE,FALSE))</f>
        <v>1</v>
      </c>
      <c r="X2726" t="b">
        <f>AND(COUNTIF('Master list(no salts, metals)'!X2716,"&lt;=1"),IF(COUNTIF('Master list(no salts, metals)'!$K2716:$Y2716, "#N/A")=14,TRUE,FALSE))</f>
        <v>0</v>
      </c>
      <c r="Y2726" t="b">
        <f>AND(COUNTIF('Master list(no salts, metals)'!Y2716,"&lt;=1"),IF(COUNTIF('Master list(no salts, metals)'!$K2716:$Y2716, "#N/A")=14,TRUE,FALSE))</f>
        <v>0</v>
      </c>
    </row>
    <row r="2727" spans="11:25" x14ac:dyDescent="0.25">
      <c r="K2727" t="b">
        <f>AND(COUNTIF('Master list(no salts, metals)'!K2717,"&lt;=1"),IF(COUNTIF('Master list(no salts, metals)'!$K2717:$Y2717, "#N/A")=14,TRUE,FALSE))</f>
        <v>0</v>
      </c>
      <c r="L2727" t="b">
        <f>AND(COUNTIF('Master list(no salts, metals)'!L2717,"&lt;=1"),IF(COUNTIF('Master list(no salts, metals)'!$K2717:$Y2717, "#N/A")=14,TRUE,FALSE))</f>
        <v>0</v>
      </c>
      <c r="M2727" t="b">
        <f>AND(COUNTIF('Master list(no salts, metals)'!M2717,"&lt;=1"),IF(COUNTIF('Master list(no salts, metals)'!$K2717:$Y2717, "#N/A")=14,TRUE,FALSE))</f>
        <v>0</v>
      </c>
      <c r="N2727" t="b">
        <f>AND(COUNTIF('Master list(no salts, metals)'!N2717,"&lt;=1"),IF(COUNTIF('Master list(no salts, metals)'!$K2717:$Y2717, "#N/A")=14,TRUE,FALSE))</f>
        <v>0</v>
      </c>
      <c r="O2727" t="b">
        <f>AND(COUNTIF('Master list(no salts, metals)'!O2717,"&lt;=1"),IF(COUNTIF('Master list(no salts, metals)'!$K2717:$Y2717, "#N/A")=14,TRUE,FALSE))</f>
        <v>0</v>
      </c>
      <c r="P2727" t="b">
        <f>AND(COUNTIF('Master list(no salts, metals)'!P2717,"&lt;=1"),IF(COUNTIF('Master list(no salts, metals)'!$K2717:$Y2717, "#N/A")=14,TRUE,FALSE))</f>
        <v>0</v>
      </c>
      <c r="Q2727" t="b">
        <f>AND(COUNTIF('Master list(no salts, metals)'!Q2717,"&lt;=1"),IF(COUNTIF('Master list(no salts, metals)'!$K2717:$Y2717, "#N/A")=14,TRUE,FALSE))</f>
        <v>0</v>
      </c>
      <c r="R2727" t="b">
        <f>AND(COUNTIF('Master list(no salts, metals)'!R2717,"&lt;=1"),IF(COUNTIF('Master list(no salts, metals)'!$K2717:$Y2717, "#N/A")=14,TRUE,FALSE))</f>
        <v>0</v>
      </c>
      <c r="S2727" t="b">
        <f>AND(COUNTIF('Master list(no salts, metals)'!S2717,"&lt;=1"),IF(COUNTIF('Master list(no salts, metals)'!$K2717:$Y2717, "#N/A")=14,TRUE,FALSE))</f>
        <v>0</v>
      </c>
      <c r="T2727" t="b">
        <f>AND(COUNTIF('Master list(no salts, metals)'!T2717,"&lt;=1"),IF(COUNTIF('Master list(no salts, metals)'!$K2717:$Y2717, "#N/A")=14,TRUE,FALSE))</f>
        <v>0</v>
      </c>
      <c r="U2727" t="b">
        <f>AND(COUNTIF('Master list(no salts, metals)'!U2717,"&lt;=1"),IF(COUNTIF('Master list(no salts, metals)'!$K2717:$Y2717, "#N/A")=14,TRUE,FALSE))</f>
        <v>0</v>
      </c>
      <c r="V2727" t="b">
        <f>AND(COUNTIF('Master list(no salts, metals)'!V2717,"&lt;=1"),IF(COUNTIF('Master list(no salts, metals)'!$K2717:$Y2717, "#N/A")=14,TRUE,FALSE))</f>
        <v>0</v>
      </c>
      <c r="W2727" t="b">
        <f>AND(COUNTIF('Master list(no salts, metals)'!W2717,"&lt;=1"),IF(COUNTIF('Master list(no salts, metals)'!$K2717:$Y2717, "#N/A")=14,TRUE,FALSE))</f>
        <v>1</v>
      </c>
      <c r="X2727" t="b">
        <f>AND(COUNTIF('Master list(no salts, metals)'!X2717,"&lt;=1"),IF(COUNTIF('Master list(no salts, metals)'!$K2717:$Y2717, "#N/A")=14,TRUE,FALSE))</f>
        <v>0</v>
      </c>
      <c r="Y2727" t="b">
        <f>AND(COUNTIF('Master list(no salts, metals)'!Y2717,"&lt;=1"),IF(COUNTIF('Master list(no salts, metals)'!$K2717:$Y2717, "#N/A")=14,TRUE,FALSE))</f>
        <v>0</v>
      </c>
    </row>
    <row r="2728" spans="11:25" x14ac:dyDescent="0.25">
      <c r="K2728" t="b">
        <f>AND(COUNTIF('Master list(no salts, metals)'!K2718,"&lt;=1"),IF(COUNTIF('Master list(no salts, metals)'!$K2718:$Y2718, "#N/A")=14,TRUE,FALSE))</f>
        <v>0</v>
      </c>
      <c r="L2728" t="b">
        <f>AND(COUNTIF('Master list(no salts, metals)'!L2718,"&lt;=1"),IF(COUNTIF('Master list(no salts, metals)'!$K2718:$Y2718, "#N/A")=14,TRUE,FALSE))</f>
        <v>0</v>
      </c>
      <c r="M2728" t="b">
        <f>AND(COUNTIF('Master list(no salts, metals)'!M2718,"&lt;=1"),IF(COUNTIF('Master list(no salts, metals)'!$K2718:$Y2718, "#N/A")=14,TRUE,FALSE))</f>
        <v>0</v>
      </c>
      <c r="N2728" t="b">
        <f>AND(COUNTIF('Master list(no salts, metals)'!N2718,"&lt;=1"),IF(COUNTIF('Master list(no salts, metals)'!$K2718:$Y2718, "#N/A")=14,TRUE,FALSE))</f>
        <v>0</v>
      </c>
      <c r="O2728" t="b">
        <f>AND(COUNTIF('Master list(no salts, metals)'!O2718,"&lt;=1"),IF(COUNTIF('Master list(no salts, metals)'!$K2718:$Y2718, "#N/A")=14,TRUE,FALSE))</f>
        <v>0</v>
      </c>
      <c r="P2728" t="b">
        <f>AND(COUNTIF('Master list(no salts, metals)'!P2718,"&lt;=1"),IF(COUNTIF('Master list(no salts, metals)'!$K2718:$Y2718, "#N/A")=14,TRUE,FALSE))</f>
        <v>0</v>
      </c>
      <c r="Q2728" t="b">
        <f>AND(COUNTIF('Master list(no salts, metals)'!Q2718,"&lt;=1"),IF(COUNTIF('Master list(no salts, metals)'!$K2718:$Y2718, "#N/A")=14,TRUE,FALSE))</f>
        <v>0</v>
      </c>
      <c r="R2728" t="b">
        <f>AND(COUNTIF('Master list(no salts, metals)'!R2718,"&lt;=1"),IF(COUNTIF('Master list(no salts, metals)'!$K2718:$Y2718, "#N/A")=14,TRUE,FALSE))</f>
        <v>0</v>
      </c>
      <c r="S2728" t="b">
        <f>AND(COUNTIF('Master list(no salts, metals)'!S2718,"&lt;=1"),IF(COUNTIF('Master list(no salts, metals)'!$K2718:$Y2718, "#N/A")=14,TRUE,FALSE))</f>
        <v>0</v>
      </c>
      <c r="T2728" t="b">
        <f>AND(COUNTIF('Master list(no salts, metals)'!T2718,"&lt;=1"),IF(COUNTIF('Master list(no salts, metals)'!$K2718:$Y2718, "#N/A")=14,TRUE,FALSE))</f>
        <v>0</v>
      </c>
      <c r="U2728" t="b">
        <f>AND(COUNTIF('Master list(no salts, metals)'!U2718,"&lt;=1"),IF(COUNTIF('Master list(no salts, metals)'!$K2718:$Y2718, "#N/A")=14,TRUE,FALSE))</f>
        <v>0</v>
      </c>
      <c r="V2728" t="b">
        <f>AND(COUNTIF('Master list(no salts, metals)'!V2718,"&lt;=1"),IF(COUNTIF('Master list(no salts, metals)'!$K2718:$Y2718, "#N/A")=14,TRUE,FALSE))</f>
        <v>0</v>
      </c>
      <c r="W2728" t="b">
        <f>AND(COUNTIF('Master list(no salts, metals)'!W2718,"&lt;=1"),IF(COUNTIF('Master list(no salts, metals)'!$K2718:$Y2718, "#N/A")=14,TRUE,FALSE))</f>
        <v>1</v>
      </c>
      <c r="X2728" t="b">
        <f>AND(COUNTIF('Master list(no salts, metals)'!X2718,"&lt;=1"),IF(COUNTIF('Master list(no salts, metals)'!$K2718:$Y2718, "#N/A")=14,TRUE,FALSE))</f>
        <v>0</v>
      </c>
      <c r="Y2728" t="b">
        <f>AND(COUNTIF('Master list(no salts, metals)'!Y2718,"&lt;=1"),IF(COUNTIF('Master list(no salts, metals)'!$K2718:$Y2718, "#N/A")=14,TRUE,FALSE))</f>
        <v>0</v>
      </c>
    </row>
    <row r="2729" spans="11:25" x14ac:dyDescent="0.25">
      <c r="K2729" t="b">
        <f>AND(COUNTIF('Master list(no salts, metals)'!K2719,"&lt;=1"),IF(COUNTIF('Master list(no salts, metals)'!$K2719:$Y2719, "#N/A")=14,TRUE,FALSE))</f>
        <v>0</v>
      </c>
      <c r="L2729" t="b">
        <f>AND(COUNTIF('Master list(no salts, metals)'!L2719,"&lt;=1"),IF(COUNTIF('Master list(no salts, metals)'!$K2719:$Y2719, "#N/A")=14,TRUE,FALSE))</f>
        <v>0</v>
      </c>
      <c r="M2729" t="b">
        <f>AND(COUNTIF('Master list(no salts, metals)'!M2719,"&lt;=1"),IF(COUNTIF('Master list(no salts, metals)'!$K2719:$Y2719, "#N/A")=14,TRUE,FALSE))</f>
        <v>0</v>
      </c>
      <c r="N2729" t="b">
        <f>AND(COUNTIF('Master list(no salts, metals)'!N2719,"&lt;=1"),IF(COUNTIF('Master list(no salts, metals)'!$K2719:$Y2719, "#N/A")=14,TRUE,FALSE))</f>
        <v>0</v>
      </c>
      <c r="O2729" t="b">
        <f>AND(COUNTIF('Master list(no salts, metals)'!O2719,"&lt;=1"),IF(COUNTIF('Master list(no salts, metals)'!$K2719:$Y2719, "#N/A")=14,TRUE,FALSE))</f>
        <v>0</v>
      </c>
      <c r="P2729" t="b">
        <f>AND(COUNTIF('Master list(no salts, metals)'!P2719,"&lt;=1"),IF(COUNTIF('Master list(no salts, metals)'!$K2719:$Y2719, "#N/A")=14,TRUE,FALSE))</f>
        <v>0</v>
      </c>
      <c r="Q2729" t="b">
        <f>AND(COUNTIF('Master list(no salts, metals)'!Q2719,"&lt;=1"),IF(COUNTIF('Master list(no salts, metals)'!$K2719:$Y2719, "#N/A")=14,TRUE,FALSE))</f>
        <v>0</v>
      </c>
      <c r="R2729" t="b">
        <f>AND(COUNTIF('Master list(no salts, metals)'!R2719,"&lt;=1"),IF(COUNTIF('Master list(no salts, metals)'!$K2719:$Y2719, "#N/A")=14,TRUE,FALSE))</f>
        <v>0</v>
      </c>
      <c r="S2729" t="b">
        <f>AND(COUNTIF('Master list(no salts, metals)'!S2719,"&lt;=1"),IF(COUNTIF('Master list(no salts, metals)'!$K2719:$Y2719, "#N/A")=14,TRUE,FALSE))</f>
        <v>0</v>
      </c>
      <c r="T2729" t="b">
        <f>AND(COUNTIF('Master list(no salts, metals)'!T2719,"&lt;=1"),IF(COUNTIF('Master list(no salts, metals)'!$K2719:$Y2719, "#N/A")=14,TRUE,FALSE))</f>
        <v>0</v>
      </c>
      <c r="U2729" t="b">
        <f>AND(COUNTIF('Master list(no salts, metals)'!U2719,"&lt;=1"),IF(COUNTIF('Master list(no salts, metals)'!$K2719:$Y2719, "#N/A")=14,TRUE,FALSE))</f>
        <v>0</v>
      </c>
      <c r="V2729" t="b">
        <f>AND(COUNTIF('Master list(no salts, metals)'!V2719,"&lt;=1"),IF(COUNTIF('Master list(no salts, metals)'!$K2719:$Y2719, "#N/A")=14,TRUE,FALSE))</f>
        <v>0</v>
      </c>
      <c r="W2729" t="b">
        <f>AND(COUNTIF('Master list(no salts, metals)'!W2719,"&lt;=1"),IF(COUNTIF('Master list(no salts, metals)'!$K2719:$Y2719, "#N/A")=14,TRUE,FALSE))</f>
        <v>1</v>
      </c>
      <c r="X2729" t="b">
        <f>AND(COUNTIF('Master list(no salts, metals)'!X2719,"&lt;=1"),IF(COUNTIF('Master list(no salts, metals)'!$K2719:$Y2719, "#N/A")=14,TRUE,FALSE))</f>
        <v>0</v>
      </c>
      <c r="Y2729" t="b">
        <f>AND(COUNTIF('Master list(no salts, metals)'!Y2719,"&lt;=1"),IF(COUNTIF('Master list(no salts, metals)'!$K2719:$Y2719, "#N/A")=14,TRUE,FALSE))</f>
        <v>0</v>
      </c>
    </row>
    <row r="2730" spans="11:25" x14ac:dyDescent="0.25">
      <c r="K2730" t="b">
        <f>AND(COUNTIF('Master list(no salts, metals)'!K2720,"&lt;=1"),IF(COUNTIF('Master list(no salts, metals)'!$K2720:$Y2720, "#N/A")=14,TRUE,FALSE))</f>
        <v>0</v>
      </c>
      <c r="L2730" t="b">
        <f>AND(COUNTIF('Master list(no salts, metals)'!L2720,"&lt;=1"),IF(COUNTIF('Master list(no salts, metals)'!$K2720:$Y2720, "#N/A")=14,TRUE,FALSE))</f>
        <v>0</v>
      </c>
      <c r="M2730" t="b">
        <f>AND(COUNTIF('Master list(no salts, metals)'!M2720,"&lt;=1"),IF(COUNTIF('Master list(no salts, metals)'!$K2720:$Y2720, "#N/A")=14,TRUE,FALSE))</f>
        <v>0</v>
      </c>
      <c r="N2730" t="b">
        <f>AND(COUNTIF('Master list(no salts, metals)'!N2720,"&lt;=1"),IF(COUNTIF('Master list(no salts, metals)'!$K2720:$Y2720, "#N/A")=14,TRUE,FALSE))</f>
        <v>0</v>
      </c>
      <c r="O2730" t="b">
        <f>AND(COUNTIF('Master list(no salts, metals)'!O2720,"&lt;=1"),IF(COUNTIF('Master list(no salts, metals)'!$K2720:$Y2720, "#N/A")=14,TRUE,FALSE))</f>
        <v>0</v>
      </c>
      <c r="P2730" t="b">
        <f>AND(COUNTIF('Master list(no salts, metals)'!P2720,"&lt;=1"),IF(COUNTIF('Master list(no salts, metals)'!$K2720:$Y2720, "#N/A")=14,TRUE,FALSE))</f>
        <v>0</v>
      </c>
      <c r="Q2730" t="b">
        <f>AND(COUNTIF('Master list(no salts, metals)'!Q2720,"&lt;=1"),IF(COUNTIF('Master list(no salts, metals)'!$K2720:$Y2720, "#N/A")=14,TRUE,FALSE))</f>
        <v>0</v>
      </c>
      <c r="R2730" t="b">
        <f>AND(COUNTIF('Master list(no salts, metals)'!R2720,"&lt;=1"),IF(COUNTIF('Master list(no salts, metals)'!$K2720:$Y2720, "#N/A")=14,TRUE,FALSE))</f>
        <v>0</v>
      </c>
      <c r="S2730" t="b">
        <f>AND(COUNTIF('Master list(no salts, metals)'!S2720,"&lt;=1"),IF(COUNTIF('Master list(no salts, metals)'!$K2720:$Y2720, "#N/A")=14,TRUE,FALSE))</f>
        <v>0</v>
      </c>
      <c r="T2730" t="b">
        <f>AND(COUNTIF('Master list(no salts, metals)'!T2720,"&lt;=1"),IF(COUNTIF('Master list(no salts, metals)'!$K2720:$Y2720, "#N/A")=14,TRUE,FALSE))</f>
        <v>0</v>
      </c>
      <c r="U2730" t="b">
        <f>AND(COUNTIF('Master list(no salts, metals)'!U2720,"&lt;=1"),IF(COUNTIF('Master list(no salts, metals)'!$K2720:$Y2720, "#N/A")=14,TRUE,FALSE))</f>
        <v>0</v>
      </c>
      <c r="V2730" t="b">
        <f>AND(COUNTIF('Master list(no salts, metals)'!V2720,"&lt;=1"),IF(COUNTIF('Master list(no salts, metals)'!$K2720:$Y2720, "#N/A")=14,TRUE,FALSE))</f>
        <v>0</v>
      </c>
      <c r="W2730" t="b">
        <f>AND(COUNTIF('Master list(no salts, metals)'!W2720,"&lt;=1"),IF(COUNTIF('Master list(no salts, metals)'!$K2720:$Y2720, "#N/A")=14,TRUE,FALSE))</f>
        <v>0</v>
      </c>
      <c r="X2730" t="b">
        <f>AND(COUNTIF('Master list(no salts, metals)'!X2720,"&lt;=1"),IF(COUNTIF('Master list(no salts, metals)'!$K2720:$Y2720, "#N/A")=14,TRUE,FALSE))</f>
        <v>1</v>
      </c>
      <c r="Y2730" t="b">
        <f>AND(COUNTIF('Master list(no salts, metals)'!Y2720,"&lt;=1"),IF(COUNTIF('Master list(no salts, metals)'!$K2720:$Y2720, "#N/A")=14,TRUE,FALSE))</f>
        <v>0</v>
      </c>
    </row>
    <row r="2731" spans="11:25" x14ac:dyDescent="0.25">
      <c r="K2731" t="b">
        <f>AND(COUNTIF('Master list(no salts, metals)'!K2721,"&lt;=1"),IF(COUNTIF('Master list(no salts, metals)'!$K2721:$Y2721, "#N/A")=14,TRUE,FALSE))</f>
        <v>0</v>
      </c>
      <c r="L2731" t="b">
        <f>AND(COUNTIF('Master list(no salts, metals)'!L2721,"&lt;=1"),IF(COUNTIF('Master list(no salts, metals)'!$K2721:$Y2721, "#N/A")=14,TRUE,FALSE))</f>
        <v>1</v>
      </c>
      <c r="M2731" t="b">
        <f>AND(COUNTIF('Master list(no salts, metals)'!M2721,"&lt;=1"),IF(COUNTIF('Master list(no salts, metals)'!$K2721:$Y2721, "#N/A")=14,TRUE,FALSE))</f>
        <v>0</v>
      </c>
      <c r="N2731" t="b">
        <f>AND(COUNTIF('Master list(no salts, metals)'!N2721,"&lt;=1"),IF(COUNTIF('Master list(no salts, metals)'!$K2721:$Y2721, "#N/A")=14,TRUE,FALSE))</f>
        <v>0</v>
      </c>
      <c r="O2731" t="b">
        <f>AND(COUNTIF('Master list(no salts, metals)'!O2721,"&lt;=1"),IF(COUNTIF('Master list(no salts, metals)'!$K2721:$Y2721, "#N/A")=14,TRUE,FALSE))</f>
        <v>0</v>
      </c>
      <c r="P2731" t="b">
        <f>AND(COUNTIF('Master list(no salts, metals)'!P2721,"&lt;=1"),IF(COUNTIF('Master list(no salts, metals)'!$K2721:$Y2721, "#N/A")=14,TRUE,FALSE))</f>
        <v>0</v>
      </c>
      <c r="Q2731" t="b">
        <f>AND(COUNTIF('Master list(no salts, metals)'!Q2721,"&lt;=1"),IF(COUNTIF('Master list(no salts, metals)'!$K2721:$Y2721, "#N/A")=14,TRUE,FALSE))</f>
        <v>0</v>
      </c>
      <c r="R2731" t="b">
        <f>AND(COUNTIF('Master list(no salts, metals)'!R2721,"&lt;=1"),IF(COUNTIF('Master list(no salts, metals)'!$K2721:$Y2721, "#N/A")=14,TRUE,FALSE))</f>
        <v>0</v>
      </c>
      <c r="S2731" t="b">
        <f>AND(COUNTIF('Master list(no salts, metals)'!S2721,"&lt;=1"),IF(COUNTIF('Master list(no salts, metals)'!$K2721:$Y2721, "#N/A")=14,TRUE,FALSE))</f>
        <v>0</v>
      </c>
      <c r="T2731" t="b">
        <f>AND(COUNTIF('Master list(no salts, metals)'!T2721,"&lt;=1"),IF(COUNTIF('Master list(no salts, metals)'!$K2721:$Y2721, "#N/A")=14,TRUE,FALSE))</f>
        <v>0</v>
      </c>
      <c r="U2731" t="b">
        <f>AND(COUNTIF('Master list(no salts, metals)'!U2721,"&lt;=1"),IF(COUNTIF('Master list(no salts, metals)'!$K2721:$Y2721, "#N/A")=14,TRUE,FALSE))</f>
        <v>0</v>
      </c>
      <c r="V2731" t="b">
        <f>AND(COUNTIF('Master list(no salts, metals)'!V2721,"&lt;=1"),IF(COUNTIF('Master list(no salts, metals)'!$K2721:$Y2721, "#N/A")=14,TRUE,FALSE))</f>
        <v>0</v>
      </c>
      <c r="W2731" t="b">
        <f>AND(COUNTIF('Master list(no salts, metals)'!W2721,"&lt;=1"),IF(COUNTIF('Master list(no salts, metals)'!$K2721:$Y2721, "#N/A")=14,TRUE,FALSE))</f>
        <v>0</v>
      </c>
      <c r="X2731" t="b">
        <f>AND(COUNTIF('Master list(no salts, metals)'!X2721,"&lt;=1"),IF(COUNTIF('Master list(no salts, metals)'!$K2721:$Y2721, "#N/A")=14,TRUE,FALSE))</f>
        <v>0</v>
      </c>
      <c r="Y2731" t="b">
        <f>AND(COUNTIF('Master list(no salts, metals)'!Y2721,"&lt;=1"),IF(COUNTIF('Master list(no salts, metals)'!$K2721:$Y2721, "#N/A")=14,TRUE,FALSE))</f>
        <v>0</v>
      </c>
    </row>
    <row r="2732" spans="11:25" x14ac:dyDescent="0.25">
      <c r="K2732" t="b">
        <f>AND(COUNTIF('Master list(no salts, metals)'!K2722,"&lt;=1"),IF(COUNTIF('Master list(no salts, metals)'!$K2722:$Y2722, "#N/A")=14,TRUE,FALSE))</f>
        <v>0</v>
      </c>
      <c r="L2732" t="b">
        <f>AND(COUNTIF('Master list(no salts, metals)'!L2722,"&lt;=1"),IF(COUNTIF('Master list(no salts, metals)'!$K2722:$Y2722, "#N/A")=14,TRUE,FALSE))</f>
        <v>0</v>
      </c>
      <c r="M2732" t="b">
        <f>AND(COUNTIF('Master list(no salts, metals)'!M2722,"&lt;=1"),IF(COUNTIF('Master list(no salts, metals)'!$K2722:$Y2722, "#N/A")=14,TRUE,FALSE))</f>
        <v>0</v>
      </c>
      <c r="N2732" t="b">
        <f>AND(COUNTIF('Master list(no salts, metals)'!N2722,"&lt;=1"),IF(COUNTIF('Master list(no salts, metals)'!$K2722:$Y2722, "#N/A")=14,TRUE,FALSE))</f>
        <v>0</v>
      </c>
      <c r="O2732" t="b">
        <f>AND(COUNTIF('Master list(no salts, metals)'!O2722,"&lt;=1"),IF(COUNTIF('Master list(no salts, metals)'!$K2722:$Y2722, "#N/A")=14,TRUE,FALSE))</f>
        <v>0</v>
      </c>
      <c r="P2732" t="b">
        <f>AND(COUNTIF('Master list(no salts, metals)'!P2722,"&lt;=1"),IF(COUNTIF('Master list(no salts, metals)'!$K2722:$Y2722, "#N/A")=14,TRUE,FALSE))</f>
        <v>0</v>
      </c>
      <c r="Q2732" t="b">
        <f>AND(COUNTIF('Master list(no salts, metals)'!Q2722,"&lt;=1"),IF(COUNTIF('Master list(no salts, metals)'!$K2722:$Y2722, "#N/A")=14,TRUE,FALSE))</f>
        <v>0</v>
      </c>
      <c r="R2732" t="b">
        <f>AND(COUNTIF('Master list(no salts, metals)'!R2722,"&lt;=1"),IF(COUNTIF('Master list(no salts, metals)'!$K2722:$Y2722, "#N/A")=14,TRUE,FALSE))</f>
        <v>0</v>
      </c>
      <c r="S2732" t="b">
        <f>AND(COUNTIF('Master list(no salts, metals)'!S2722,"&lt;=1"),IF(COUNTIF('Master list(no salts, metals)'!$K2722:$Y2722, "#N/A")=14,TRUE,FALSE))</f>
        <v>0</v>
      </c>
      <c r="T2732" t="b">
        <f>AND(COUNTIF('Master list(no salts, metals)'!T2722,"&lt;=1"),IF(COUNTIF('Master list(no salts, metals)'!$K2722:$Y2722, "#N/A")=14,TRUE,FALSE))</f>
        <v>0</v>
      </c>
      <c r="U2732" t="b">
        <f>AND(COUNTIF('Master list(no salts, metals)'!U2722,"&lt;=1"),IF(COUNTIF('Master list(no salts, metals)'!$K2722:$Y2722, "#N/A")=14,TRUE,FALSE))</f>
        <v>0</v>
      </c>
      <c r="V2732" t="b">
        <f>AND(COUNTIF('Master list(no salts, metals)'!V2722,"&lt;=1"),IF(COUNTIF('Master list(no salts, metals)'!$K2722:$Y2722, "#N/A")=14,TRUE,FALSE))</f>
        <v>0</v>
      </c>
      <c r="W2732" t="b">
        <f>AND(COUNTIF('Master list(no salts, metals)'!W2722,"&lt;=1"),IF(COUNTIF('Master list(no salts, metals)'!$K2722:$Y2722, "#N/A")=14,TRUE,FALSE))</f>
        <v>0</v>
      </c>
      <c r="X2732" t="b">
        <f>AND(COUNTIF('Master list(no salts, metals)'!X2722,"&lt;=1"),IF(COUNTIF('Master list(no salts, metals)'!$K2722:$Y2722, "#N/A")=14,TRUE,FALSE))</f>
        <v>0</v>
      </c>
      <c r="Y2732" t="b">
        <f>AND(COUNTIF('Master list(no salts, metals)'!Y2722,"&lt;=1"),IF(COUNTIF('Master list(no salts, metals)'!$K2722:$Y2722, "#N/A")=14,TRUE,FALSE))</f>
        <v>0</v>
      </c>
    </row>
    <row r="2733" spans="11:25" x14ac:dyDescent="0.25">
      <c r="K2733" t="b">
        <f>AND(COUNTIF('Master list(no salts, metals)'!K2723,"&lt;=1"),IF(COUNTIF('Master list(no salts, metals)'!$K2723:$Y2723, "#N/A")=14,TRUE,FALSE))</f>
        <v>0</v>
      </c>
      <c r="L2733" t="b">
        <f>AND(COUNTIF('Master list(no salts, metals)'!L2723,"&lt;=1"),IF(COUNTIF('Master list(no salts, metals)'!$K2723:$Y2723, "#N/A")=14,TRUE,FALSE))</f>
        <v>0</v>
      </c>
      <c r="M2733" t="b">
        <f>AND(COUNTIF('Master list(no salts, metals)'!M2723,"&lt;=1"),IF(COUNTIF('Master list(no salts, metals)'!$K2723:$Y2723, "#N/A")=14,TRUE,FALSE))</f>
        <v>0</v>
      </c>
      <c r="N2733" t="b">
        <f>AND(COUNTIF('Master list(no salts, metals)'!N2723,"&lt;=1"),IF(COUNTIF('Master list(no salts, metals)'!$K2723:$Y2723, "#N/A")=14,TRUE,FALSE))</f>
        <v>0</v>
      </c>
      <c r="O2733" t="b">
        <f>AND(COUNTIF('Master list(no salts, metals)'!O2723,"&lt;=1"),IF(COUNTIF('Master list(no salts, metals)'!$K2723:$Y2723, "#N/A")=14,TRUE,FALSE))</f>
        <v>0</v>
      </c>
      <c r="P2733" t="b">
        <f>AND(COUNTIF('Master list(no salts, metals)'!P2723,"&lt;=1"),IF(COUNTIF('Master list(no salts, metals)'!$K2723:$Y2723, "#N/A")=14,TRUE,FALSE))</f>
        <v>0</v>
      </c>
      <c r="Q2733" t="b">
        <f>AND(COUNTIF('Master list(no salts, metals)'!Q2723,"&lt;=1"),IF(COUNTIF('Master list(no salts, metals)'!$K2723:$Y2723, "#N/A")=14,TRUE,FALSE))</f>
        <v>0</v>
      </c>
      <c r="R2733" t="b">
        <f>AND(COUNTIF('Master list(no salts, metals)'!R2723,"&lt;=1"),IF(COUNTIF('Master list(no salts, metals)'!$K2723:$Y2723, "#N/A")=14,TRUE,FALSE))</f>
        <v>0</v>
      </c>
      <c r="S2733" t="b">
        <f>AND(COUNTIF('Master list(no salts, metals)'!S2723,"&lt;=1"),IF(COUNTIF('Master list(no salts, metals)'!$K2723:$Y2723, "#N/A")=14,TRUE,FALSE))</f>
        <v>0</v>
      </c>
      <c r="T2733" t="b">
        <f>AND(COUNTIF('Master list(no salts, metals)'!T2723,"&lt;=1"),IF(COUNTIF('Master list(no salts, metals)'!$K2723:$Y2723, "#N/A")=14,TRUE,FALSE))</f>
        <v>0</v>
      </c>
      <c r="U2733" t="b">
        <f>AND(COUNTIF('Master list(no salts, metals)'!U2723,"&lt;=1"),IF(COUNTIF('Master list(no salts, metals)'!$K2723:$Y2723, "#N/A")=14,TRUE,FALSE))</f>
        <v>0</v>
      </c>
      <c r="V2733" t="b">
        <f>AND(COUNTIF('Master list(no salts, metals)'!V2723,"&lt;=1"),IF(COUNTIF('Master list(no salts, metals)'!$K2723:$Y2723, "#N/A")=14,TRUE,FALSE))</f>
        <v>0</v>
      </c>
      <c r="W2733" t="b">
        <f>AND(COUNTIF('Master list(no salts, metals)'!W2723,"&lt;=1"),IF(COUNTIF('Master list(no salts, metals)'!$K2723:$Y2723, "#N/A")=14,TRUE,FALSE))</f>
        <v>0</v>
      </c>
      <c r="X2733" t="b">
        <f>AND(COUNTIF('Master list(no salts, metals)'!X2723,"&lt;=1"),IF(COUNTIF('Master list(no salts, metals)'!$K2723:$Y2723, "#N/A")=14,TRUE,FALSE))</f>
        <v>0</v>
      </c>
      <c r="Y2733" t="b">
        <f>AND(COUNTIF('Master list(no salts, metals)'!Y2723,"&lt;=1"),IF(COUNTIF('Master list(no salts, metals)'!$K2723:$Y2723, "#N/A")=14,TRUE,FALSE))</f>
        <v>0</v>
      </c>
    </row>
    <row r="2734" spans="11:25" x14ac:dyDescent="0.25">
      <c r="K2734" t="b">
        <f>AND(COUNTIF('Master list(no salts, metals)'!K2724,"&lt;=1"),IF(COUNTIF('Master list(no salts, metals)'!$K2724:$Y2724, "#N/A")=14,TRUE,FALSE))</f>
        <v>0</v>
      </c>
      <c r="L2734" t="b">
        <f>AND(COUNTIF('Master list(no salts, metals)'!L2724,"&lt;=1"),IF(COUNTIF('Master list(no salts, metals)'!$K2724:$Y2724, "#N/A")=14,TRUE,FALSE))</f>
        <v>0</v>
      </c>
      <c r="M2734" t="b">
        <f>AND(COUNTIF('Master list(no salts, metals)'!M2724,"&lt;=1"),IF(COUNTIF('Master list(no salts, metals)'!$K2724:$Y2724, "#N/A")=14,TRUE,FALSE))</f>
        <v>0</v>
      </c>
      <c r="N2734" t="b">
        <f>AND(COUNTIF('Master list(no salts, metals)'!N2724,"&lt;=1"),IF(COUNTIF('Master list(no salts, metals)'!$K2724:$Y2724, "#N/A")=14,TRUE,FALSE))</f>
        <v>0</v>
      </c>
      <c r="O2734" t="b">
        <f>AND(COUNTIF('Master list(no salts, metals)'!O2724,"&lt;=1"),IF(COUNTIF('Master list(no salts, metals)'!$K2724:$Y2724, "#N/A")=14,TRUE,FALSE))</f>
        <v>0</v>
      </c>
      <c r="P2734" t="b">
        <f>AND(COUNTIF('Master list(no salts, metals)'!P2724,"&lt;=1"),IF(COUNTIF('Master list(no salts, metals)'!$K2724:$Y2724, "#N/A")=14,TRUE,FALSE))</f>
        <v>0</v>
      </c>
      <c r="Q2734" t="b">
        <f>AND(COUNTIF('Master list(no salts, metals)'!Q2724,"&lt;=1"),IF(COUNTIF('Master list(no salts, metals)'!$K2724:$Y2724, "#N/A")=14,TRUE,FALSE))</f>
        <v>0</v>
      </c>
      <c r="R2734" t="b">
        <f>AND(COUNTIF('Master list(no salts, metals)'!R2724,"&lt;=1"),IF(COUNTIF('Master list(no salts, metals)'!$K2724:$Y2724, "#N/A")=14,TRUE,FALSE))</f>
        <v>0</v>
      </c>
      <c r="S2734" t="b">
        <f>AND(COUNTIF('Master list(no salts, metals)'!S2724,"&lt;=1"),IF(COUNTIF('Master list(no salts, metals)'!$K2724:$Y2724, "#N/A")=14,TRUE,FALSE))</f>
        <v>0</v>
      </c>
      <c r="T2734" t="b">
        <f>AND(COUNTIF('Master list(no salts, metals)'!T2724,"&lt;=1"),IF(COUNTIF('Master list(no salts, metals)'!$K2724:$Y2724, "#N/A")=14,TRUE,FALSE))</f>
        <v>0</v>
      </c>
      <c r="U2734" t="b">
        <f>AND(COUNTIF('Master list(no salts, metals)'!U2724,"&lt;=1"),IF(COUNTIF('Master list(no salts, metals)'!$K2724:$Y2724, "#N/A")=14,TRUE,FALSE))</f>
        <v>0</v>
      </c>
      <c r="V2734" t="b">
        <f>AND(COUNTIF('Master list(no salts, metals)'!V2724,"&lt;=1"),IF(COUNTIF('Master list(no salts, metals)'!$K2724:$Y2724, "#N/A")=14,TRUE,FALSE))</f>
        <v>0</v>
      </c>
      <c r="W2734" t="b">
        <f>AND(COUNTIF('Master list(no salts, metals)'!W2724,"&lt;=1"),IF(COUNTIF('Master list(no salts, metals)'!$K2724:$Y2724, "#N/A")=14,TRUE,FALSE))</f>
        <v>1</v>
      </c>
      <c r="X2734" t="b">
        <f>AND(COUNTIF('Master list(no salts, metals)'!X2724,"&lt;=1"),IF(COUNTIF('Master list(no salts, metals)'!$K2724:$Y2724, "#N/A")=14,TRUE,FALSE))</f>
        <v>0</v>
      </c>
      <c r="Y2734" t="b">
        <f>AND(COUNTIF('Master list(no salts, metals)'!Y2724,"&lt;=1"),IF(COUNTIF('Master list(no salts, metals)'!$K2724:$Y2724, "#N/A")=14,TRUE,FALSE))</f>
        <v>0</v>
      </c>
    </row>
    <row r="2735" spans="11:25" x14ac:dyDescent="0.25">
      <c r="K2735" t="b">
        <f>AND(COUNTIF('Master list(no salts, metals)'!K2725,"&lt;=1"),IF(COUNTIF('Master list(no salts, metals)'!$K2725:$Y2725, "#N/A")=14,TRUE,FALSE))</f>
        <v>0</v>
      </c>
      <c r="L2735" t="b">
        <f>AND(COUNTIF('Master list(no salts, metals)'!L2725,"&lt;=1"),IF(COUNTIF('Master list(no salts, metals)'!$K2725:$Y2725, "#N/A")=14,TRUE,FALSE))</f>
        <v>0</v>
      </c>
      <c r="M2735" t="b">
        <f>AND(COUNTIF('Master list(no salts, metals)'!M2725,"&lt;=1"),IF(COUNTIF('Master list(no salts, metals)'!$K2725:$Y2725, "#N/A")=14,TRUE,FALSE))</f>
        <v>0</v>
      </c>
      <c r="N2735" t="b">
        <f>AND(COUNTIF('Master list(no salts, metals)'!N2725,"&lt;=1"),IF(COUNTIF('Master list(no salts, metals)'!$K2725:$Y2725, "#N/A")=14,TRUE,FALSE))</f>
        <v>0</v>
      </c>
      <c r="O2735" t="b">
        <f>AND(COUNTIF('Master list(no salts, metals)'!O2725,"&lt;=1"),IF(COUNTIF('Master list(no salts, metals)'!$K2725:$Y2725, "#N/A")=14,TRUE,FALSE))</f>
        <v>0</v>
      </c>
      <c r="P2735" t="b">
        <f>AND(COUNTIF('Master list(no salts, metals)'!P2725,"&lt;=1"),IF(COUNTIF('Master list(no salts, metals)'!$K2725:$Y2725, "#N/A")=14,TRUE,FALSE))</f>
        <v>0</v>
      </c>
      <c r="Q2735" t="b">
        <f>AND(COUNTIF('Master list(no salts, metals)'!Q2725,"&lt;=1"),IF(COUNTIF('Master list(no salts, metals)'!$K2725:$Y2725, "#N/A")=14,TRUE,FALSE))</f>
        <v>0</v>
      </c>
      <c r="R2735" t="b">
        <f>AND(COUNTIF('Master list(no salts, metals)'!R2725,"&lt;=1"),IF(COUNTIF('Master list(no salts, metals)'!$K2725:$Y2725, "#N/A")=14,TRUE,FALSE))</f>
        <v>0</v>
      </c>
      <c r="S2735" t="b">
        <f>AND(COUNTIF('Master list(no salts, metals)'!S2725,"&lt;=1"),IF(COUNTIF('Master list(no salts, metals)'!$K2725:$Y2725, "#N/A")=14,TRUE,FALSE))</f>
        <v>0</v>
      </c>
      <c r="T2735" t="b">
        <f>AND(COUNTIF('Master list(no salts, metals)'!T2725,"&lt;=1"),IF(COUNTIF('Master list(no salts, metals)'!$K2725:$Y2725, "#N/A")=14,TRUE,FALSE))</f>
        <v>0</v>
      </c>
      <c r="U2735" t="b">
        <f>AND(COUNTIF('Master list(no salts, metals)'!U2725,"&lt;=1"),IF(COUNTIF('Master list(no salts, metals)'!$K2725:$Y2725, "#N/A")=14,TRUE,FALSE))</f>
        <v>0</v>
      </c>
      <c r="V2735" t="b">
        <f>AND(COUNTIF('Master list(no salts, metals)'!V2725,"&lt;=1"),IF(COUNTIF('Master list(no salts, metals)'!$K2725:$Y2725, "#N/A")=14,TRUE,FALSE))</f>
        <v>0</v>
      </c>
      <c r="W2735" t="b">
        <f>AND(COUNTIF('Master list(no salts, metals)'!W2725,"&lt;=1"),IF(COUNTIF('Master list(no salts, metals)'!$K2725:$Y2725, "#N/A")=14,TRUE,FALSE))</f>
        <v>0</v>
      </c>
      <c r="X2735" t="b">
        <f>AND(COUNTIF('Master list(no salts, metals)'!X2725,"&lt;=1"),IF(COUNTIF('Master list(no salts, metals)'!$K2725:$Y2725, "#N/A")=14,TRUE,FALSE))</f>
        <v>0</v>
      </c>
      <c r="Y2735" t="b">
        <f>AND(COUNTIF('Master list(no salts, metals)'!Y2725,"&lt;=1"),IF(COUNTIF('Master list(no salts, metals)'!$K2725:$Y2725, "#N/A")=14,TRUE,FALSE))</f>
        <v>0</v>
      </c>
    </row>
    <row r="2736" spans="11:25" x14ac:dyDescent="0.25">
      <c r="K2736" t="b">
        <f>AND(COUNTIF('Master list(no salts, metals)'!K2726,"&lt;=1"),IF(COUNTIF('Master list(no salts, metals)'!$K2726:$Y2726, "#N/A")=14,TRUE,FALSE))</f>
        <v>0</v>
      </c>
      <c r="L2736" t="b">
        <f>AND(COUNTIF('Master list(no salts, metals)'!L2726,"&lt;=1"),IF(COUNTIF('Master list(no salts, metals)'!$K2726:$Y2726, "#N/A")=14,TRUE,FALSE))</f>
        <v>0</v>
      </c>
      <c r="M2736" t="b">
        <f>AND(COUNTIF('Master list(no salts, metals)'!M2726,"&lt;=1"),IF(COUNTIF('Master list(no salts, metals)'!$K2726:$Y2726, "#N/A")=14,TRUE,FALSE))</f>
        <v>0</v>
      </c>
      <c r="N2736" t="b">
        <f>AND(COUNTIF('Master list(no salts, metals)'!N2726,"&lt;=1"),IF(COUNTIF('Master list(no salts, metals)'!$K2726:$Y2726, "#N/A")=14,TRUE,FALSE))</f>
        <v>0</v>
      </c>
      <c r="O2736" t="b">
        <f>AND(COUNTIF('Master list(no salts, metals)'!O2726,"&lt;=1"),IF(COUNTIF('Master list(no salts, metals)'!$K2726:$Y2726, "#N/A")=14,TRUE,FALSE))</f>
        <v>0</v>
      </c>
      <c r="P2736" t="b">
        <f>AND(COUNTIF('Master list(no salts, metals)'!P2726,"&lt;=1"),IF(COUNTIF('Master list(no salts, metals)'!$K2726:$Y2726, "#N/A")=14,TRUE,FALSE))</f>
        <v>0</v>
      </c>
      <c r="Q2736" t="b">
        <f>AND(COUNTIF('Master list(no salts, metals)'!Q2726,"&lt;=1"),IF(COUNTIF('Master list(no salts, metals)'!$K2726:$Y2726, "#N/A")=14,TRUE,FALSE))</f>
        <v>0</v>
      </c>
      <c r="R2736" t="b">
        <f>AND(COUNTIF('Master list(no salts, metals)'!R2726,"&lt;=1"),IF(COUNTIF('Master list(no salts, metals)'!$K2726:$Y2726, "#N/A")=14,TRUE,FALSE))</f>
        <v>0</v>
      </c>
      <c r="S2736" t="b">
        <f>AND(COUNTIF('Master list(no salts, metals)'!S2726,"&lt;=1"),IF(COUNTIF('Master list(no salts, metals)'!$K2726:$Y2726, "#N/A")=14,TRUE,FALSE))</f>
        <v>0</v>
      </c>
      <c r="T2736" t="b">
        <f>AND(COUNTIF('Master list(no salts, metals)'!T2726,"&lt;=1"),IF(COUNTIF('Master list(no salts, metals)'!$K2726:$Y2726, "#N/A")=14,TRUE,FALSE))</f>
        <v>0</v>
      </c>
      <c r="U2736" t="b">
        <f>AND(COUNTIF('Master list(no salts, metals)'!U2726,"&lt;=1"),IF(COUNTIF('Master list(no salts, metals)'!$K2726:$Y2726, "#N/A")=14,TRUE,FALSE))</f>
        <v>0</v>
      </c>
      <c r="V2736" t="b">
        <f>AND(COUNTIF('Master list(no salts, metals)'!V2726,"&lt;=1"),IF(COUNTIF('Master list(no salts, metals)'!$K2726:$Y2726, "#N/A")=14,TRUE,FALSE))</f>
        <v>0</v>
      </c>
      <c r="W2736" t="b">
        <f>AND(COUNTIF('Master list(no salts, metals)'!W2726,"&lt;=1"),IF(COUNTIF('Master list(no salts, metals)'!$K2726:$Y2726, "#N/A")=14,TRUE,FALSE))</f>
        <v>1</v>
      </c>
      <c r="X2736" t="b">
        <f>AND(COUNTIF('Master list(no salts, metals)'!X2726,"&lt;=1"),IF(COUNTIF('Master list(no salts, metals)'!$K2726:$Y2726, "#N/A")=14,TRUE,FALSE))</f>
        <v>0</v>
      </c>
      <c r="Y2736" t="b">
        <f>AND(COUNTIF('Master list(no salts, metals)'!Y2726,"&lt;=1"),IF(COUNTIF('Master list(no salts, metals)'!$K2726:$Y2726, "#N/A")=14,TRUE,FALSE))</f>
        <v>0</v>
      </c>
    </row>
    <row r="2737" spans="11:25" x14ac:dyDescent="0.25">
      <c r="K2737" t="b">
        <f>AND(COUNTIF('Master list(no salts, metals)'!K2727,"&lt;=1"),IF(COUNTIF('Master list(no salts, metals)'!$K2727:$Y2727, "#N/A")=14,TRUE,FALSE))</f>
        <v>0</v>
      </c>
      <c r="L2737" t="b">
        <f>AND(COUNTIF('Master list(no salts, metals)'!L2727,"&lt;=1"),IF(COUNTIF('Master list(no salts, metals)'!$K2727:$Y2727, "#N/A")=14,TRUE,FALSE))</f>
        <v>0</v>
      </c>
      <c r="M2737" t="b">
        <f>AND(COUNTIF('Master list(no salts, metals)'!M2727,"&lt;=1"),IF(COUNTIF('Master list(no salts, metals)'!$K2727:$Y2727, "#N/A")=14,TRUE,FALSE))</f>
        <v>0</v>
      </c>
      <c r="N2737" t="b">
        <f>AND(COUNTIF('Master list(no salts, metals)'!N2727,"&lt;=1"),IF(COUNTIF('Master list(no salts, metals)'!$K2727:$Y2727, "#N/A")=14,TRUE,FALSE))</f>
        <v>0</v>
      </c>
      <c r="O2737" t="b">
        <f>AND(COUNTIF('Master list(no salts, metals)'!O2727,"&lt;=1"),IF(COUNTIF('Master list(no salts, metals)'!$K2727:$Y2727, "#N/A")=14,TRUE,FALSE))</f>
        <v>0</v>
      </c>
      <c r="P2737" t="b">
        <f>AND(COUNTIF('Master list(no salts, metals)'!P2727,"&lt;=1"),IF(COUNTIF('Master list(no salts, metals)'!$K2727:$Y2727, "#N/A")=14,TRUE,FALSE))</f>
        <v>0</v>
      </c>
      <c r="Q2737" t="b">
        <f>AND(COUNTIF('Master list(no salts, metals)'!Q2727,"&lt;=1"),IF(COUNTIF('Master list(no salts, metals)'!$K2727:$Y2727, "#N/A")=14,TRUE,FALSE))</f>
        <v>0</v>
      </c>
      <c r="R2737" t="b">
        <f>AND(COUNTIF('Master list(no salts, metals)'!R2727,"&lt;=1"),IF(COUNTIF('Master list(no salts, metals)'!$K2727:$Y2727, "#N/A")=14,TRUE,FALSE))</f>
        <v>0</v>
      </c>
      <c r="S2737" t="b">
        <f>AND(COUNTIF('Master list(no salts, metals)'!S2727,"&lt;=1"),IF(COUNTIF('Master list(no salts, metals)'!$K2727:$Y2727, "#N/A")=14,TRUE,FALSE))</f>
        <v>0</v>
      </c>
      <c r="T2737" t="b">
        <f>AND(COUNTIF('Master list(no salts, metals)'!T2727,"&lt;=1"),IF(COUNTIF('Master list(no salts, metals)'!$K2727:$Y2727, "#N/A")=14,TRUE,FALSE))</f>
        <v>0</v>
      </c>
      <c r="U2737" t="b">
        <f>AND(COUNTIF('Master list(no salts, metals)'!U2727,"&lt;=1"),IF(COUNTIF('Master list(no salts, metals)'!$K2727:$Y2727, "#N/A")=14,TRUE,FALSE))</f>
        <v>0</v>
      </c>
      <c r="V2737" t="b">
        <f>AND(COUNTIF('Master list(no salts, metals)'!V2727,"&lt;=1"),IF(COUNTIF('Master list(no salts, metals)'!$K2727:$Y2727, "#N/A")=14,TRUE,FALSE))</f>
        <v>0</v>
      </c>
      <c r="W2737" t="b">
        <f>AND(COUNTIF('Master list(no salts, metals)'!W2727,"&lt;=1"),IF(COUNTIF('Master list(no salts, metals)'!$K2727:$Y2727, "#N/A")=14,TRUE,FALSE))</f>
        <v>0</v>
      </c>
      <c r="X2737" t="b">
        <f>AND(COUNTIF('Master list(no salts, metals)'!X2727,"&lt;=1"),IF(COUNTIF('Master list(no salts, metals)'!$K2727:$Y2727, "#N/A")=14,TRUE,FALSE))</f>
        <v>0</v>
      </c>
      <c r="Y2737" t="b">
        <f>AND(COUNTIF('Master list(no salts, metals)'!Y2727,"&lt;=1"),IF(COUNTIF('Master list(no salts, metals)'!$K2727:$Y2727, "#N/A")=14,TRUE,FALSE))</f>
        <v>0</v>
      </c>
    </row>
    <row r="2738" spans="11:25" x14ac:dyDescent="0.25">
      <c r="K2738" t="b">
        <f>AND(COUNTIF('Master list(no salts, metals)'!K2728,"&lt;=1"),IF(COUNTIF('Master list(no salts, metals)'!$K2728:$Y2728, "#N/A")=14,TRUE,FALSE))</f>
        <v>0</v>
      </c>
      <c r="L2738" t="b">
        <f>AND(COUNTIF('Master list(no salts, metals)'!L2728,"&lt;=1"),IF(COUNTIF('Master list(no salts, metals)'!$K2728:$Y2728, "#N/A")=14,TRUE,FALSE))</f>
        <v>0</v>
      </c>
      <c r="M2738" t="b">
        <f>AND(COUNTIF('Master list(no salts, metals)'!M2728,"&lt;=1"),IF(COUNTIF('Master list(no salts, metals)'!$K2728:$Y2728, "#N/A")=14,TRUE,FALSE))</f>
        <v>0</v>
      </c>
      <c r="N2738" t="b">
        <f>AND(COUNTIF('Master list(no salts, metals)'!N2728,"&lt;=1"),IF(COUNTIF('Master list(no salts, metals)'!$K2728:$Y2728, "#N/A")=14,TRUE,FALSE))</f>
        <v>0</v>
      </c>
      <c r="O2738" t="b">
        <f>AND(COUNTIF('Master list(no salts, metals)'!O2728,"&lt;=1"),IF(COUNTIF('Master list(no salts, metals)'!$K2728:$Y2728, "#N/A")=14,TRUE,FALSE))</f>
        <v>0</v>
      </c>
      <c r="P2738" t="b">
        <f>AND(COUNTIF('Master list(no salts, metals)'!P2728,"&lt;=1"),IF(COUNTIF('Master list(no salts, metals)'!$K2728:$Y2728, "#N/A")=14,TRUE,FALSE))</f>
        <v>0</v>
      </c>
      <c r="Q2738" t="b">
        <f>AND(COUNTIF('Master list(no salts, metals)'!Q2728,"&lt;=1"),IF(COUNTIF('Master list(no salts, metals)'!$K2728:$Y2728, "#N/A")=14,TRUE,FALSE))</f>
        <v>0</v>
      </c>
      <c r="R2738" t="b">
        <f>AND(COUNTIF('Master list(no salts, metals)'!R2728,"&lt;=1"),IF(COUNTIF('Master list(no salts, metals)'!$K2728:$Y2728, "#N/A")=14,TRUE,FALSE))</f>
        <v>0</v>
      </c>
      <c r="S2738" t="b">
        <f>AND(COUNTIF('Master list(no salts, metals)'!S2728,"&lt;=1"),IF(COUNTIF('Master list(no salts, metals)'!$K2728:$Y2728, "#N/A")=14,TRUE,FALSE))</f>
        <v>0</v>
      </c>
      <c r="T2738" t="b">
        <f>AND(COUNTIF('Master list(no salts, metals)'!T2728,"&lt;=1"),IF(COUNTIF('Master list(no salts, metals)'!$K2728:$Y2728, "#N/A")=14,TRUE,FALSE))</f>
        <v>0</v>
      </c>
      <c r="U2738" t="b">
        <f>AND(COUNTIF('Master list(no salts, metals)'!U2728,"&lt;=1"),IF(COUNTIF('Master list(no salts, metals)'!$K2728:$Y2728, "#N/A")=14,TRUE,FALSE))</f>
        <v>0</v>
      </c>
      <c r="V2738" t="b">
        <f>AND(COUNTIF('Master list(no salts, metals)'!V2728,"&lt;=1"),IF(COUNTIF('Master list(no salts, metals)'!$K2728:$Y2728, "#N/A")=14,TRUE,FALSE))</f>
        <v>0</v>
      </c>
      <c r="W2738" t="b">
        <f>AND(COUNTIF('Master list(no salts, metals)'!W2728,"&lt;=1"),IF(COUNTIF('Master list(no salts, metals)'!$K2728:$Y2728, "#N/A")=14,TRUE,FALSE))</f>
        <v>0</v>
      </c>
      <c r="X2738" t="b">
        <f>AND(COUNTIF('Master list(no salts, metals)'!X2728,"&lt;=1"),IF(COUNTIF('Master list(no salts, metals)'!$K2728:$Y2728, "#N/A")=14,TRUE,FALSE))</f>
        <v>1</v>
      </c>
      <c r="Y2738" t="b">
        <f>AND(COUNTIF('Master list(no salts, metals)'!Y2728,"&lt;=1"),IF(COUNTIF('Master list(no salts, metals)'!$K2728:$Y2728, "#N/A")=14,TRUE,FALSE))</f>
        <v>0</v>
      </c>
    </row>
    <row r="2739" spans="11:25" x14ac:dyDescent="0.25">
      <c r="K2739" t="b">
        <f>AND(COUNTIF('Master list(no salts, metals)'!K2729,"&lt;=1"),IF(COUNTIF('Master list(no salts, metals)'!$K2729:$Y2729, "#N/A")=14,TRUE,FALSE))</f>
        <v>0</v>
      </c>
      <c r="L2739" t="b">
        <f>AND(COUNTIF('Master list(no salts, metals)'!L2729,"&lt;=1"),IF(COUNTIF('Master list(no salts, metals)'!$K2729:$Y2729, "#N/A")=14,TRUE,FALSE))</f>
        <v>0</v>
      </c>
      <c r="M2739" t="b">
        <f>AND(COUNTIF('Master list(no salts, metals)'!M2729,"&lt;=1"),IF(COUNTIF('Master list(no salts, metals)'!$K2729:$Y2729, "#N/A")=14,TRUE,FALSE))</f>
        <v>0</v>
      </c>
      <c r="N2739" t="b">
        <f>AND(COUNTIF('Master list(no salts, metals)'!N2729,"&lt;=1"),IF(COUNTIF('Master list(no salts, metals)'!$K2729:$Y2729, "#N/A")=14,TRUE,FALSE))</f>
        <v>0</v>
      </c>
      <c r="O2739" t="b">
        <f>AND(COUNTIF('Master list(no salts, metals)'!O2729,"&lt;=1"),IF(COUNTIF('Master list(no salts, metals)'!$K2729:$Y2729, "#N/A")=14,TRUE,FALSE))</f>
        <v>0</v>
      </c>
      <c r="P2739" t="b">
        <f>AND(COUNTIF('Master list(no salts, metals)'!P2729,"&lt;=1"),IF(COUNTIF('Master list(no salts, metals)'!$K2729:$Y2729, "#N/A")=14,TRUE,FALSE))</f>
        <v>0</v>
      </c>
      <c r="Q2739" t="b">
        <f>AND(COUNTIF('Master list(no salts, metals)'!Q2729,"&lt;=1"),IF(COUNTIF('Master list(no salts, metals)'!$K2729:$Y2729, "#N/A")=14,TRUE,FALSE))</f>
        <v>0</v>
      </c>
      <c r="R2739" t="b">
        <f>AND(COUNTIF('Master list(no salts, metals)'!R2729,"&lt;=1"),IF(COUNTIF('Master list(no salts, metals)'!$K2729:$Y2729, "#N/A")=14,TRUE,FALSE))</f>
        <v>0</v>
      </c>
      <c r="S2739" t="b">
        <f>AND(COUNTIF('Master list(no salts, metals)'!S2729,"&lt;=1"),IF(COUNTIF('Master list(no salts, metals)'!$K2729:$Y2729, "#N/A")=14,TRUE,FALSE))</f>
        <v>0</v>
      </c>
      <c r="T2739" t="b">
        <f>AND(COUNTIF('Master list(no salts, metals)'!T2729,"&lt;=1"),IF(COUNTIF('Master list(no salts, metals)'!$K2729:$Y2729, "#N/A")=14,TRUE,FALSE))</f>
        <v>0</v>
      </c>
      <c r="U2739" t="b">
        <f>AND(COUNTIF('Master list(no salts, metals)'!U2729,"&lt;=1"),IF(COUNTIF('Master list(no salts, metals)'!$K2729:$Y2729, "#N/A")=14,TRUE,FALSE))</f>
        <v>0</v>
      </c>
      <c r="V2739" t="b">
        <f>AND(COUNTIF('Master list(no salts, metals)'!V2729,"&lt;=1"),IF(COUNTIF('Master list(no salts, metals)'!$K2729:$Y2729, "#N/A")=14,TRUE,FALSE))</f>
        <v>0</v>
      </c>
      <c r="W2739" t="b">
        <f>AND(COUNTIF('Master list(no salts, metals)'!W2729,"&lt;=1"),IF(COUNTIF('Master list(no salts, metals)'!$K2729:$Y2729, "#N/A")=14,TRUE,FALSE))</f>
        <v>1</v>
      </c>
      <c r="X2739" t="b">
        <f>AND(COUNTIF('Master list(no salts, metals)'!X2729,"&lt;=1"),IF(COUNTIF('Master list(no salts, metals)'!$K2729:$Y2729, "#N/A")=14,TRUE,FALSE))</f>
        <v>0</v>
      </c>
      <c r="Y2739" t="b">
        <f>AND(COUNTIF('Master list(no salts, metals)'!Y2729,"&lt;=1"),IF(COUNTIF('Master list(no salts, metals)'!$K2729:$Y2729, "#N/A")=14,TRUE,FALSE))</f>
        <v>0</v>
      </c>
    </row>
    <row r="2740" spans="11:25" x14ac:dyDescent="0.25">
      <c r="K2740" t="b">
        <f>AND(COUNTIF('Master list(no salts, metals)'!K2730,"&lt;=1"),IF(COUNTIF('Master list(no salts, metals)'!$K2730:$Y2730, "#N/A")=14,TRUE,FALSE))</f>
        <v>0</v>
      </c>
      <c r="L2740" t="b">
        <f>AND(COUNTIF('Master list(no salts, metals)'!L2730,"&lt;=1"),IF(COUNTIF('Master list(no salts, metals)'!$K2730:$Y2730, "#N/A")=14,TRUE,FALSE))</f>
        <v>0</v>
      </c>
      <c r="M2740" t="b">
        <f>AND(COUNTIF('Master list(no salts, metals)'!M2730,"&lt;=1"),IF(COUNTIF('Master list(no salts, metals)'!$K2730:$Y2730, "#N/A")=14,TRUE,FALSE))</f>
        <v>0</v>
      </c>
      <c r="N2740" t="b">
        <f>AND(COUNTIF('Master list(no salts, metals)'!N2730,"&lt;=1"),IF(COUNTIF('Master list(no salts, metals)'!$K2730:$Y2730, "#N/A")=14,TRUE,FALSE))</f>
        <v>0</v>
      </c>
      <c r="O2740" t="b">
        <f>AND(COUNTIF('Master list(no salts, metals)'!O2730,"&lt;=1"),IF(COUNTIF('Master list(no salts, metals)'!$K2730:$Y2730, "#N/A")=14,TRUE,FALSE))</f>
        <v>0</v>
      </c>
      <c r="P2740" t="b">
        <f>AND(COUNTIF('Master list(no salts, metals)'!P2730,"&lt;=1"),IF(COUNTIF('Master list(no salts, metals)'!$K2730:$Y2730, "#N/A")=14,TRUE,FALSE))</f>
        <v>0</v>
      </c>
      <c r="Q2740" t="b">
        <f>AND(COUNTIF('Master list(no salts, metals)'!Q2730,"&lt;=1"),IF(COUNTIF('Master list(no salts, metals)'!$K2730:$Y2730, "#N/A")=14,TRUE,FALSE))</f>
        <v>0</v>
      </c>
      <c r="R2740" t="b">
        <f>AND(COUNTIF('Master list(no salts, metals)'!R2730,"&lt;=1"),IF(COUNTIF('Master list(no salts, metals)'!$K2730:$Y2730, "#N/A")=14,TRUE,FALSE))</f>
        <v>0</v>
      </c>
      <c r="S2740" t="b">
        <f>AND(COUNTIF('Master list(no salts, metals)'!S2730,"&lt;=1"),IF(COUNTIF('Master list(no salts, metals)'!$K2730:$Y2730, "#N/A")=14,TRUE,FALSE))</f>
        <v>0</v>
      </c>
      <c r="T2740" t="b">
        <f>AND(COUNTIF('Master list(no salts, metals)'!T2730,"&lt;=1"),IF(COUNTIF('Master list(no salts, metals)'!$K2730:$Y2730, "#N/A")=14,TRUE,FALSE))</f>
        <v>0</v>
      </c>
      <c r="U2740" t="b">
        <f>AND(COUNTIF('Master list(no salts, metals)'!U2730,"&lt;=1"),IF(COUNTIF('Master list(no salts, metals)'!$K2730:$Y2730, "#N/A")=14,TRUE,FALSE))</f>
        <v>0</v>
      </c>
      <c r="V2740" t="b">
        <f>AND(COUNTIF('Master list(no salts, metals)'!V2730,"&lt;=1"),IF(COUNTIF('Master list(no salts, metals)'!$K2730:$Y2730, "#N/A")=14,TRUE,FALSE))</f>
        <v>0</v>
      </c>
      <c r="W2740" t="b">
        <f>AND(COUNTIF('Master list(no salts, metals)'!W2730,"&lt;=1"),IF(COUNTIF('Master list(no salts, metals)'!$K2730:$Y2730, "#N/A")=14,TRUE,FALSE))</f>
        <v>1</v>
      </c>
      <c r="X2740" t="b">
        <f>AND(COUNTIF('Master list(no salts, metals)'!X2730,"&lt;=1"),IF(COUNTIF('Master list(no salts, metals)'!$K2730:$Y2730, "#N/A")=14,TRUE,FALSE))</f>
        <v>0</v>
      </c>
      <c r="Y2740" t="b">
        <f>AND(COUNTIF('Master list(no salts, metals)'!Y2730,"&lt;=1"),IF(COUNTIF('Master list(no salts, metals)'!$K2730:$Y2730, "#N/A")=14,TRUE,FALSE))</f>
        <v>0</v>
      </c>
    </row>
    <row r="2741" spans="11:25" x14ac:dyDescent="0.25">
      <c r="K2741" t="b">
        <f>AND(COUNTIF('Master list(no salts, metals)'!K2731,"&lt;=1"),IF(COUNTIF('Master list(no salts, metals)'!$K2731:$Y2731, "#N/A")=14,TRUE,FALSE))</f>
        <v>0</v>
      </c>
      <c r="L2741" t="b">
        <f>AND(COUNTIF('Master list(no salts, metals)'!L2731,"&lt;=1"),IF(COUNTIF('Master list(no salts, metals)'!$K2731:$Y2731, "#N/A")=14,TRUE,FALSE))</f>
        <v>0</v>
      </c>
      <c r="M2741" t="b">
        <f>AND(COUNTIF('Master list(no salts, metals)'!M2731,"&lt;=1"),IF(COUNTIF('Master list(no salts, metals)'!$K2731:$Y2731, "#N/A")=14,TRUE,FALSE))</f>
        <v>0</v>
      </c>
      <c r="N2741" t="b">
        <f>AND(COUNTIF('Master list(no salts, metals)'!N2731,"&lt;=1"),IF(COUNTIF('Master list(no salts, metals)'!$K2731:$Y2731, "#N/A")=14,TRUE,FALSE))</f>
        <v>0</v>
      </c>
      <c r="O2741" t="b">
        <f>AND(COUNTIF('Master list(no salts, metals)'!O2731,"&lt;=1"),IF(COUNTIF('Master list(no salts, metals)'!$K2731:$Y2731, "#N/A")=14,TRUE,FALSE))</f>
        <v>0</v>
      </c>
      <c r="P2741" t="b">
        <f>AND(COUNTIF('Master list(no salts, metals)'!P2731,"&lt;=1"),IF(COUNTIF('Master list(no salts, metals)'!$K2731:$Y2731, "#N/A")=14,TRUE,FALSE))</f>
        <v>0</v>
      </c>
      <c r="Q2741" t="b">
        <f>AND(COUNTIF('Master list(no salts, metals)'!Q2731,"&lt;=1"),IF(COUNTIF('Master list(no salts, metals)'!$K2731:$Y2731, "#N/A")=14,TRUE,FALSE))</f>
        <v>0</v>
      </c>
      <c r="R2741" t="b">
        <f>AND(COUNTIF('Master list(no salts, metals)'!R2731,"&lt;=1"),IF(COUNTIF('Master list(no salts, metals)'!$K2731:$Y2731, "#N/A")=14,TRUE,FALSE))</f>
        <v>0</v>
      </c>
      <c r="S2741" t="b">
        <f>AND(COUNTIF('Master list(no salts, metals)'!S2731,"&lt;=1"),IF(COUNTIF('Master list(no salts, metals)'!$K2731:$Y2731, "#N/A")=14,TRUE,FALSE))</f>
        <v>0</v>
      </c>
      <c r="T2741" t="b">
        <f>AND(COUNTIF('Master list(no salts, metals)'!T2731,"&lt;=1"),IF(COUNTIF('Master list(no salts, metals)'!$K2731:$Y2731, "#N/A")=14,TRUE,FALSE))</f>
        <v>0</v>
      </c>
      <c r="U2741" t="b">
        <f>AND(COUNTIF('Master list(no salts, metals)'!U2731,"&lt;=1"),IF(COUNTIF('Master list(no salts, metals)'!$K2731:$Y2731, "#N/A")=14,TRUE,FALSE))</f>
        <v>0</v>
      </c>
      <c r="V2741" t="b">
        <f>AND(COUNTIF('Master list(no salts, metals)'!V2731,"&lt;=1"),IF(COUNTIF('Master list(no salts, metals)'!$K2731:$Y2731, "#N/A")=14,TRUE,FALSE))</f>
        <v>0</v>
      </c>
      <c r="W2741" t="b">
        <f>AND(COUNTIF('Master list(no salts, metals)'!W2731,"&lt;=1"),IF(COUNTIF('Master list(no salts, metals)'!$K2731:$Y2731, "#N/A")=14,TRUE,FALSE))</f>
        <v>1</v>
      </c>
      <c r="X2741" t="b">
        <f>AND(COUNTIF('Master list(no salts, metals)'!X2731,"&lt;=1"),IF(COUNTIF('Master list(no salts, metals)'!$K2731:$Y2731, "#N/A")=14,TRUE,FALSE))</f>
        <v>0</v>
      </c>
      <c r="Y2741" t="b">
        <f>AND(COUNTIF('Master list(no salts, metals)'!Y2731,"&lt;=1"),IF(COUNTIF('Master list(no salts, metals)'!$K2731:$Y2731, "#N/A")=14,TRUE,FALSE))</f>
        <v>0</v>
      </c>
    </row>
    <row r="2742" spans="11:25" x14ac:dyDescent="0.25">
      <c r="K2742" t="b">
        <f>AND(COUNTIF('Master list(no salts, metals)'!K2732,"&lt;=1"),IF(COUNTIF('Master list(no salts, metals)'!$K2732:$Y2732, "#N/A")=14,TRUE,FALSE))</f>
        <v>0</v>
      </c>
      <c r="L2742" t="b">
        <f>AND(COUNTIF('Master list(no salts, metals)'!L2732,"&lt;=1"),IF(COUNTIF('Master list(no salts, metals)'!$K2732:$Y2732, "#N/A")=14,TRUE,FALSE))</f>
        <v>0</v>
      </c>
      <c r="M2742" t="b">
        <f>AND(COUNTIF('Master list(no salts, metals)'!M2732,"&lt;=1"),IF(COUNTIF('Master list(no salts, metals)'!$K2732:$Y2732, "#N/A")=14,TRUE,FALSE))</f>
        <v>0</v>
      </c>
      <c r="N2742" t="b">
        <f>AND(COUNTIF('Master list(no salts, metals)'!N2732,"&lt;=1"),IF(COUNTIF('Master list(no salts, metals)'!$K2732:$Y2732, "#N/A")=14,TRUE,FALSE))</f>
        <v>0</v>
      </c>
      <c r="O2742" t="b">
        <f>AND(COUNTIF('Master list(no salts, metals)'!O2732,"&lt;=1"),IF(COUNTIF('Master list(no salts, metals)'!$K2732:$Y2732, "#N/A")=14,TRUE,FALSE))</f>
        <v>0</v>
      </c>
      <c r="P2742" t="b">
        <f>AND(COUNTIF('Master list(no salts, metals)'!P2732,"&lt;=1"),IF(COUNTIF('Master list(no salts, metals)'!$K2732:$Y2732, "#N/A")=14,TRUE,FALSE))</f>
        <v>0</v>
      </c>
      <c r="Q2742" t="b">
        <f>AND(COUNTIF('Master list(no salts, metals)'!Q2732,"&lt;=1"),IF(COUNTIF('Master list(no salts, metals)'!$K2732:$Y2732, "#N/A")=14,TRUE,FALSE))</f>
        <v>0</v>
      </c>
      <c r="R2742" t="b">
        <f>AND(COUNTIF('Master list(no salts, metals)'!R2732,"&lt;=1"),IF(COUNTIF('Master list(no salts, metals)'!$K2732:$Y2732, "#N/A")=14,TRUE,FALSE))</f>
        <v>0</v>
      </c>
      <c r="S2742" t="b">
        <f>AND(COUNTIF('Master list(no salts, metals)'!S2732,"&lt;=1"),IF(COUNTIF('Master list(no salts, metals)'!$K2732:$Y2732, "#N/A")=14,TRUE,FALSE))</f>
        <v>0</v>
      </c>
      <c r="T2742" t="b">
        <f>AND(COUNTIF('Master list(no salts, metals)'!T2732,"&lt;=1"),IF(COUNTIF('Master list(no salts, metals)'!$K2732:$Y2732, "#N/A")=14,TRUE,FALSE))</f>
        <v>0</v>
      </c>
      <c r="U2742" t="b">
        <f>AND(COUNTIF('Master list(no salts, metals)'!U2732,"&lt;=1"),IF(COUNTIF('Master list(no salts, metals)'!$K2732:$Y2732, "#N/A")=14,TRUE,FALSE))</f>
        <v>0</v>
      </c>
      <c r="V2742" t="b">
        <f>AND(COUNTIF('Master list(no salts, metals)'!V2732,"&lt;=1"),IF(COUNTIF('Master list(no salts, metals)'!$K2732:$Y2732, "#N/A")=14,TRUE,FALSE))</f>
        <v>0</v>
      </c>
      <c r="W2742" t="b">
        <f>AND(COUNTIF('Master list(no salts, metals)'!W2732,"&lt;=1"),IF(COUNTIF('Master list(no salts, metals)'!$K2732:$Y2732, "#N/A")=14,TRUE,FALSE))</f>
        <v>1</v>
      </c>
      <c r="X2742" t="b">
        <f>AND(COUNTIF('Master list(no salts, metals)'!X2732,"&lt;=1"),IF(COUNTIF('Master list(no salts, metals)'!$K2732:$Y2732, "#N/A")=14,TRUE,FALSE))</f>
        <v>0</v>
      </c>
      <c r="Y2742" t="b">
        <f>AND(COUNTIF('Master list(no salts, metals)'!Y2732,"&lt;=1"),IF(COUNTIF('Master list(no salts, metals)'!$K2732:$Y2732, "#N/A")=14,TRUE,FALSE))</f>
        <v>0</v>
      </c>
    </row>
    <row r="2743" spans="11:25" x14ac:dyDescent="0.25">
      <c r="K2743" t="b">
        <f>AND(COUNTIF('Master list(no salts, metals)'!K2733,"&lt;=1"),IF(COUNTIF('Master list(no salts, metals)'!$K2733:$Y2733, "#N/A")=14,TRUE,FALSE))</f>
        <v>0</v>
      </c>
      <c r="L2743" t="b">
        <f>AND(COUNTIF('Master list(no salts, metals)'!L2733,"&lt;=1"),IF(COUNTIF('Master list(no salts, metals)'!$K2733:$Y2733, "#N/A")=14,TRUE,FALSE))</f>
        <v>0</v>
      </c>
      <c r="M2743" t="b">
        <f>AND(COUNTIF('Master list(no salts, metals)'!M2733,"&lt;=1"),IF(COUNTIF('Master list(no salts, metals)'!$K2733:$Y2733, "#N/A")=14,TRUE,FALSE))</f>
        <v>0</v>
      </c>
      <c r="N2743" t="b">
        <f>AND(COUNTIF('Master list(no salts, metals)'!N2733,"&lt;=1"),IF(COUNTIF('Master list(no salts, metals)'!$K2733:$Y2733, "#N/A")=14,TRUE,FALSE))</f>
        <v>0</v>
      </c>
      <c r="O2743" t="b">
        <f>AND(COUNTIF('Master list(no salts, metals)'!O2733,"&lt;=1"),IF(COUNTIF('Master list(no salts, metals)'!$K2733:$Y2733, "#N/A")=14,TRUE,FALSE))</f>
        <v>0</v>
      </c>
      <c r="P2743" t="b">
        <f>AND(COUNTIF('Master list(no salts, metals)'!P2733,"&lt;=1"),IF(COUNTIF('Master list(no salts, metals)'!$K2733:$Y2733, "#N/A")=14,TRUE,FALSE))</f>
        <v>0</v>
      </c>
      <c r="Q2743" t="b">
        <f>AND(COUNTIF('Master list(no salts, metals)'!Q2733,"&lt;=1"),IF(COUNTIF('Master list(no salts, metals)'!$K2733:$Y2733, "#N/A")=14,TRUE,FALSE))</f>
        <v>0</v>
      </c>
      <c r="R2743" t="b">
        <f>AND(COUNTIF('Master list(no salts, metals)'!R2733,"&lt;=1"),IF(COUNTIF('Master list(no salts, metals)'!$K2733:$Y2733, "#N/A")=14,TRUE,FALSE))</f>
        <v>0</v>
      </c>
      <c r="S2743" t="b">
        <f>AND(COUNTIF('Master list(no salts, metals)'!S2733,"&lt;=1"),IF(COUNTIF('Master list(no salts, metals)'!$K2733:$Y2733, "#N/A")=14,TRUE,FALSE))</f>
        <v>0</v>
      </c>
      <c r="T2743" t="b">
        <f>AND(COUNTIF('Master list(no salts, metals)'!T2733,"&lt;=1"),IF(COUNTIF('Master list(no salts, metals)'!$K2733:$Y2733, "#N/A")=14,TRUE,FALSE))</f>
        <v>0</v>
      </c>
      <c r="U2743" t="b">
        <f>AND(COUNTIF('Master list(no salts, metals)'!U2733,"&lt;=1"),IF(COUNTIF('Master list(no salts, metals)'!$K2733:$Y2733, "#N/A")=14,TRUE,FALSE))</f>
        <v>0</v>
      </c>
      <c r="V2743" t="b">
        <f>AND(COUNTIF('Master list(no salts, metals)'!V2733,"&lt;=1"),IF(COUNTIF('Master list(no salts, metals)'!$K2733:$Y2733, "#N/A")=14,TRUE,FALSE))</f>
        <v>0</v>
      </c>
      <c r="W2743" t="b">
        <f>AND(COUNTIF('Master list(no salts, metals)'!W2733,"&lt;=1"),IF(COUNTIF('Master list(no salts, metals)'!$K2733:$Y2733, "#N/A")=14,TRUE,FALSE))</f>
        <v>1</v>
      </c>
      <c r="X2743" t="b">
        <f>AND(COUNTIF('Master list(no salts, metals)'!X2733,"&lt;=1"),IF(COUNTIF('Master list(no salts, metals)'!$K2733:$Y2733, "#N/A")=14,TRUE,FALSE))</f>
        <v>0</v>
      </c>
      <c r="Y2743" t="b">
        <f>AND(COUNTIF('Master list(no salts, metals)'!Y2733,"&lt;=1"),IF(COUNTIF('Master list(no salts, metals)'!$K2733:$Y2733, "#N/A")=14,TRUE,FALSE))</f>
        <v>0</v>
      </c>
    </row>
    <row r="2744" spans="11:25" x14ac:dyDescent="0.25">
      <c r="K2744" t="b">
        <f>AND(COUNTIF('Master list(no salts, metals)'!K2734,"&lt;=1"),IF(COUNTIF('Master list(no salts, metals)'!$K2734:$Y2734, "#N/A")=14,TRUE,FALSE))</f>
        <v>0</v>
      </c>
      <c r="L2744" t="b">
        <f>AND(COUNTIF('Master list(no salts, metals)'!L2734,"&lt;=1"),IF(COUNTIF('Master list(no salts, metals)'!$K2734:$Y2734, "#N/A")=14,TRUE,FALSE))</f>
        <v>0</v>
      </c>
      <c r="M2744" t="b">
        <f>AND(COUNTIF('Master list(no salts, metals)'!M2734,"&lt;=1"),IF(COUNTIF('Master list(no salts, metals)'!$K2734:$Y2734, "#N/A")=14,TRUE,FALSE))</f>
        <v>0</v>
      </c>
      <c r="N2744" t="b">
        <f>AND(COUNTIF('Master list(no salts, metals)'!N2734,"&lt;=1"),IF(COUNTIF('Master list(no salts, metals)'!$K2734:$Y2734, "#N/A")=14,TRUE,FALSE))</f>
        <v>0</v>
      </c>
      <c r="O2744" t="b">
        <f>AND(COUNTIF('Master list(no salts, metals)'!O2734,"&lt;=1"),IF(COUNTIF('Master list(no salts, metals)'!$K2734:$Y2734, "#N/A")=14,TRUE,FALSE))</f>
        <v>0</v>
      </c>
      <c r="P2744" t="b">
        <f>AND(COUNTIF('Master list(no salts, metals)'!P2734,"&lt;=1"),IF(COUNTIF('Master list(no salts, metals)'!$K2734:$Y2734, "#N/A")=14,TRUE,FALSE))</f>
        <v>0</v>
      </c>
      <c r="Q2744" t="b">
        <f>AND(COUNTIF('Master list(no salts, metals)'!Q2734,"&lt;=1"),IF(COUNTIF('Master list(no salts, metals)'!$K2734:$Y2734, "#N/A")=14,TRUE,FALSE))</f>
        <v>0</v>
      </c>
      <c r="R2744" t="b">
        <f>AND(COUNTIF('Master list(no salts, metals)'!R2734,"&lt;=1"),IF(COUNTIF('Master list(no salts, metals)'!$K2734:$Y2734, "#N/A")=14,TRUE,FALSE))</f>
        <v>0</v>
      </c>
      <c r="S2744" t="b">
        <f>AND(COUNTIF('Master list(no salts, metals)'!S2734,"&lt;=1"),IF(COUNTIF('Master list(no salts, metals)'!$K2734:$Y2734, "#N/A")=14,TRUE,FALSE))</f>
        <v>0</v>
      </c>
      <c r="T2744" t="b">
        <f>AND(COUNTIF('Master list(no salts, metals)'!T2734,"&lt;=1"),IF(COUNTIF('Master list(no salts, metals)'!$K2734:$Y2734, "#N/A")=14,TRUE,FALSE))</f>
        <v>0</v>
      </c>
      <c r="U2744" t="b">
        <f>AND(COUNTIF('Master list(no salts, metals)'!U2734,"&lt;=1"),IF(COUNTIF('Master list(no salts, metals)'!$K2734:$Y2734, "#N/A")=14,TRUE,FALSE))</f>
        <v>0</v>
      </c>
      <c r="V2744" t="b">
        <f>AND(COUNTIF('Master list(no salts, metals)'!V2734,"&lt;=1"),IF(COUNTIF('Master list(no salts, metals)'!$K2734:$Y2734, "#N/A")=14,TRUE,FALSE))</f>
        <v>0</v>
      </c>
      <c r="W2744" t="b">
        <f>AND(COUNTIF('Master list(no salts, metals)'!W2734,"&lt;=1"),IF(COUNTIF('Master list(no salts, metals)'!$K2734:$Y2734, "#N/A")=14,TRUE,FALSE))</f>
        <v>0</v>
      </c>
      <c r="X2744" t="b">
        <f>AND(COUNTIF('Master list(no salts, metals)'!X2734,"&lt;=1"),IF(COUNTIF('Master list(no salts, metals)'!$K2734:$Y2734, "#N/A")=14,TRUE,FALSE))</f>
        <v>1</v>
      </c>
      <c r="Y2744" t="b">
        <f>AND(COUNTIF('Master list(no salts, metals)'!Y2734,"&lt;=1"),IF(COUNTIF('Master list(no salts, metals)'!$K2734:$Y2734, "#N/A")=14,TRUE,FALSE))</f>
        <v>0</v>
      </c>
    </row>
    <row r="2745" spans="11:25" x14ac:dyDescent="0.25">
      <c r="K2745" t="b">
        <f>AND(COUNTIF('Master list(no salts, metals)'!K2735,"&lt;=1"),IF(COUNTIF('Master list(no salts, metals)'!$K2735:$Y2735, "#N/A")=14,TRUE,FALSE))</f>
        <v>0</v>
      </c>
      <c r="L2745" t="b">
        <f>AND(COUNTIF('Master list(no salts, metals)'!L2735,"&lt;=1"),IF(COUNTIF('Master list(no salts, metals)'!$K2735:$Y2735, "#N/A")=14,TRUE,FALSE))</f>
        <v>0</v>
      </c>
      <c r="M2745" t="b">
        <f>AND(COUNTIF('Master list(no salts, metals)'!M2735,"&lt;=1"),IF(COUNTIF('Master list(no salts, metals)'!$K2735:$Y2735, "#N/A")=14,TRUE,FALSE))</f>
        <v>0</v>
      </c>
      <c r="N2745" t="b">
        <f>AND(COUNTIF('Master list(no salts, metals)'!N2735,"&lt;=1"),IF(COUNTIF('Master list(no salts, metals)'!$K2735:$Y2735, "#N/A")=14,TRUE,FALSE))</f>
        <v>0</v>
      </c>
      <c r="O2745" t="b">
        <f>AND(COUNTIF('Master list(no salts, metals)'!O2735,"&lt;=1"),IF(COUNTIF('Master list(no salts, metals)'!$K2735:$Y2735, "#N/A")=14,TRUE,FALSE))</f>
        <v>0</v>
      </c>
      <c r="P2745" t="b">
        <f>AND(COUNTIF('Master list(no salts, metals)'!P2735,"&lt;=1"),IF(COUNTIF('Master list(no salts, metals)'!$K2735:$Y2735, "#N/A")=14,TRUE,FALSE))</f>
        <v>0</v>
      </c>
      <c r="Q2745" t="b">
        <f>AND(COUNTIF('Master list(no salts, metals)'!Q2735,"&lt;=1"),IF(COUNTIF('Master list(no salts, metals)'!$K2735:$Y2735, "#N/A")=14,TRUE,FALSE))</f>
        <v>0</v>
      </c>
      <c r="R2745" t="b">
        <f>AND(COUNTIF('Master list(no salts, metals)'!R2735,"&lt;=1"),IF(COUNTIF('Master list(no salts, metals)'!$K2735:$Y2735, "#N/A")=14,TRUE,FALSE))</f>
        <v>0</v>
      </c>
      <c r="S2745" t="b">
        <f>AND(COUNTIF('Master list(no salts, metals)'!S2735,"&lt;=1"),IF(COUNTIF('Master list(no salts, metals)'!$K2735:$Y2735, "#N/A")=14,TRUE,FALSE))</f>
        <v>0</v>
      </c>
      <c r="T2745" t="b">
        <f>AND(COUNTIF('Master list(no salts, metals)'!T2735,"&lt;=1"),IF(COUNTIF('Master list(no salts, metals)'!$K2735:$Y2735, "#N/A")=14,TRUE,FALSE))</f>
        <v>0</v>
      </c>
      <c r="U2745" t="b">
        <f>AND(COUNTIF('Master list(no salts, metals)'!U2735,"&lt;=1"),IF(COUNTIF('Master list(no salts, metals)'!$K2735:$Y2735, "#N/A")=14,TRUE,FALSE))</f>
        <v>0</v>
      </c>
      <c r="V2745" t="b">
        <f>AND(COUNTIF('Master list(no salts, metals)'!V2735,"&lt;=1"),IF(COUNTIF('Master list(no salts, metals)'!$K2735:$Y2735, "#N/A")=14,TRUE,FALSE))</f>
        <v>0</v>
      </c>
      <c r="W2745" t="b">
        <f>AND(COUNTIF('Master list(no salts, metals)'!W2735,"&lt;=1"),IF(COUNTIF('Master list(no salts, metals)'!$K2735:$Y2735, "#N/A")=14,TRUE,FALSE))</f>
        <v>1</v>
      </c>
      <c r="X2745" t="b">
        <f>AND(COUNTIF('Master list(no salts, metals)'!X2735,"&lt;=1"),IF(COUNTIF('Master list(no salts, metals)'!$K2735:$Y2735, "#N/A")=14,TRUE,FALSE))</f>
        <v>0</v>
      </c>
      <c r="Y2745" t="b">
        <f>AND(COUNTIF('Master list(no salts, metals)'!Y2735,"&lt;=1"),IF(COUNTIF('Master list(no salts, metals)'!$K2735:$Y2735, "#N/A")=14,TRUE,FALSE))</f>
        <v>0</v>
      </c>
    </row>
    <row r="2746" spans="11:25" x14ac:dyDescent="0.25">
      <c r="K2746" t="b">
        <f>AND(COUNTIF('Master list(no salts, metals)'!K2736,"&lt;=1"),IF(COUNTIF('Master list(no salts, metals)'!$K2736:$Y2736, "#N/A")=14,TRUE,FALSE))</f>
        <v>0</v>
      </c>
      <c r="L2746" t="b">
        <f>AND(COUNTIF('Master list(no salts, metals)'!L2736,"&lt;=1"),IF(COUNTIF('Master list(no salts, metals)'!$K2736:$Y2736, "#N/A")=14,TRUE,FALSE))</f>
        <v>0</v>
      </c>
      <c r="M2746" t="b">
        <f>AND(COUNTIF('Master list(no salts, metals)'!M2736,"&lt;=1"),IF(COUNTIF('Master list(no salts, metals)'!$K2736:$Y2736, "#N/A")=14,TRUE,FALSE))</f>
        <v>0</v>
      </c>
      <c r="N2746" t="b">
        <f>AND(COUNTIF('Master list(no salts, metals)'!N2736,"&lt;=1"),IF(COUNTIF('Master list(no salts, metals)'!$K2736:$Y2736, "#N/A")=14,TRUE,FALSE))</f>
        <v>0</v>
      </c>
      <c r="O2746" t="b">
        <f>AND(COUNTIF('Master list(no salts, metals)'!O2736,"&lt;=1"),IF(COUNTIF('Master list(no salts, metals)'!$K2736:$Y2736, "#N/A")=14,TRUE,FALSE))</f>
        <v>0</v>
      </c>
      <c r="P2746" t="b">
        <f>AND(COUNTIF('Master list(no salts, metals)'!P2736,"&lt;=1"),IF(COUNTIF('Master list(no salts, metals)'!$K2736:$Y2736, "#N/A")=14,TRUE,FALSE))</f>
        <v>0</v>
      </c>
      <c r="Q2746" t="b">
        <f>AND(COUNTIF('Master list(no salts, metals)'!Q2736,"&lt;=1"),IF(COUNTIF('Master list(no salts, metals)'!$K2736:$Y2736, "#N/A")=14,TRUE,FALSE))</f>
        <v>0</v>
      </c>
      <c r="R2746" t="b">
        <f>AND(COUNTIF('Master list(no salts, metals)'!R2736,"&lt;=1"),IF(COUNTIF('Master list(no salts, metals)'!$K2736:$Y2736, "#N/A")=14,TRUE,FALSE))</f>
        <v>0</v>
      </c>
      <c r="S2746" t="b">
        <f>AND(COUNTIF('Master list(no salts, metals)'!S2736,"&lt;=1"),IF(COUNTIF('Master list(no salts, metals)'!$K2736:$Y2736, "#N/A")=14,TRUE,FALSE))</f>
        <v>0</v>
      </c>
      <c r="T2746" t="b">
        <f>AND(COUNTIF('Master list(no salts, metals)'!T2736,"&lt;=1"),IF(COUNTIF('Master list(no salts, metals)'!$K2736:$Y2736, "#N/A")=14,TRUE,FALSE))</f>
        <v>0</v>
      </c>
      <c r="U2746" t="b">
        <f>AND(COUNTIF('Master list(no salts, metals)'!U2736,"&lt;=1"),IF(COUNTIF('Master list(no salts, metals)'!$K2736:$Y2736, "#N/A")=14,TRUE,FALSE))</f>
        <v>0</v>
      </c>
      <c r="V2746" t="b">
        <f>AND(COUNTIF('Master list(no salts, metals)'!V2736,"&lt;=1"),IF(COUNTIF('Master list(no salts, metals)'!$K2736:$Y2736, "#N/A")=14,TRUE,FALSE))</f>
        <v>0</v>
      </c>
      <c r="W2746" t="b">
        <f>AND(COUNTIF('Master list(no salts, metals)'!W2736,"&lt;=1"),IF(COUNTIF('Master list(no salts, metals)'!$K2736:$Y2736, "#N/A")=14,TRUE,FALSE))</f>
        <v>0</v>
      </c>
      <c r="X2746" t="b">
        <f>AND(COUNTIF('Master list(no salts, metals)'!X2736,"&lt;=1"),IF(COUNTIF('Master list(no salts, metals)'!$K2736:$Y2736, "#N/A")=14,TRUE,FALSE))</f>
        <v>0</v>
      </c>
      <c r="Y2746" t="b">
        <f>AND(COUNTIF('Master list(no salts, metals)'!Y2736,"&lt;=1"),IF(COUNTIF('Master list(no salts, metals)'!$K2736:$Y2736, "#N/A")=14,TRUE,FALSE))</f>
        <v>0</v>
      </c>
    </row>
    <row r="2747" spans="11:25" x14ac:dyDescent="0.25">
      <c r="K2747" t="b">
        <f>AND(COUNTIF('Master list(no salts, metals)'!K2737,"&lt;=1"),IF(COUNTIF('Master list(no salts, metals)'!$K2737:$Y2737, "#N/A")=14,TRUE,FALSE))</f>
        <v>0</v>
      </c>
      <c r="L2747" t="b">
        <f>AND(COUNTIF('Master list(no salts, metals)'!L2737,"&lt;=1"),IF(COUNTIF('Master list(no salts, metals)'!$K2737:$Y2737, "#N/A")=14,TRUE,FALSE))</f>
        <v>0</v>
      </c>
      <c r="M2747" t="b">
        <f>AND(COUNTIF('Master list(no salts, metals)'!M2737,"&lt;=1"),IF(COUNTIF('Master list(no salts, metals)'!$K2737:$Y2737, "#N/A")=14,TRUE,FALSE))</f>
        <v>0</v>
      </c>
      <c r="N2747" t="b">
        <f>AND(COUNTIF('Master list(no salts, metals)'!N2737,"&lt;=1"),IF(COUNTIF('Master list(no salts, metals)'!$K2737:$Y2737, "#N/A")=14,TRUE,FALSE))</f>
        <v>0</v>
      </c>
      <c r="O2747" t="b">
        <f>AND(COUNTIF('Master list(no salts, metals)'!O2737,"&lt;=1"),IF(COUNTIF('Master list(no salts, metals)'!$K2737:$Y2737, "#N/A")=14,TRUE,FALSE))</f>
        <v>0</v>
      </c>
      <c r="P2747" t="b">
        <f>AND(COUNTIF('Master list(no salts, metals)'!P2737,"&lt;=1"),IF(COUNTIF('Master list(no salts, metals)'!$K2737:$Y2737, "#N/A")=14,TRUE,FALSE))</f>
        <v>0</v>
      </c>
      <c r="Q2747" t="b">
        <f>AND(COUNTIF('Master list(no salts, metals)'!Q2737,"&lt;=1"),IF(COUNTIF('Master list(no salts, metals)'!$K2737:$Y2737, "#N/A")=14,TRUE,FALSE))</f>
        <v>0</v>
      </c>
      <c r="R2747" t="b">
        <f>AND(COUNTIF('Master list(no salts, metals)'!R2737,"&lt;=1"),IF(COUNTIF('Master list(no salts, metals)'!$K2737:$Y2737, "#N/A")=14,TRUE,FALSE))</f>
        <v>0</v>
      </c>
      <c r="S2747" t="b">
        <f>AND(COUNTIF('Master list(no salts, metals)'!S2737,"&lt;=1"),IF(COUNTIF('Master list(no salts, metals)'!$K2737:$Y2737, "#N/A")=14,TRUE,FALSE))</f>
        <v>0</v>
      </c>
      <c r="T2747" t="b">
        <f>AND(COUNTIF('Master list(no salts, metals)'!T2737,"&lt;=1"),IF(COUNTIF('Master list(no salts, metals)'!$K2737:$Y2737, "#N/A")=14,TRUE,FALSE))</f>
        <v>0</v>
      </c>
      <c r="U2747" t="b">
        <f>AND(COUNTIF('Master list(no salts, metals)'!U2737,"&lt;=1"),IF(COUNTIF('Master list(no salts, metals)'!$K2737:$Y2737, "#N/A")=14,TRUE,FALSE))</f>
        <v>0</v>
      </c>
      <c r="V2747" t="b">
        <f>AND(COUNTIF('Master list(no salts, metals)'!V2737,"&lt;=1"),IF(COUNTIF('Master list(no salts, metals)'!$K2737:$Y2737, "#N/A")=14,TRUE,FALSE))</f>
        <v>0</v>
      </c>
      <c r="W2747" t="b">
        <f>AND(COUNTIF('Master list(no salts, metals)'!W2737,"&lt;=1"),IF(COUNTIF('Master list(no salts, metals)'!$K2737:$Y2737, "#N/A")=14,TRUE,FALSE))</f>
        <v>0</v>
      </c>
      <c r="X2747" t="b">
        <f>AND(COUNTIF('Master list(no salts, metals)'!X2737,"&lt;=1"),IF(COUNTIF('Master list(no salts, metals)'!$K2737:$Y2737, "#N/A")=14,TRUE,FALSE))</f>
        <v>0</v>
      </c>
      <c r="Y2747" t="b">
        <f>AND(COUNTIF('Master list(no salts, metals)'!Y2737,"&lt;=1"),IF(COUNTIF('Master list(no salts, metals)'!$K2737:$Y2737, "#N/A")=14,TRUE,FALSE))</f>
        <v>0</v>
      </c>
    </row>
    <row r="2748" spans="11:25" x14ac:dyDescent="0.25">
      <c r="K2748" t="b">
        <f>AND(COUNTIF('Master list(no salts, metals)'!K2738,"&lt;=1"),IF(COUNTIF('Master list(no salts, metals)'!$K2738:$Y2738, "#N/A")=14,TRUE,FALSE))</f>
        <v>0</v>
      </c>
      <c r="L2748" t="b">
        <f>AND(COUNTIF('Master list(no salts, metals)'!L2738,"&lt;=1"),IF(COUNTIF('Master list(no salts, metals)'!$K2738:$Y2738, "#N/A")=14,TRUE,FALSE))</f>
        <v>0</v>
      </c>
      <c r="M2748" t="b">
        <f>AND(COUNTIF('Master list(no salts, metals)'!M2738,"&lt;=1"),IF(COUNTIF('Master list(no salts, metals)'!$K2738:$Y2738, "#N/A")=14,TRUE,FALSE))</f>
        <v>0</v>
      </c>
      <c r="N2748" t="b">
        <f>AND(COUNTIF('Master list(no salts, metals)'!N2738,"&lt;=1"),IF(COUNTIF('Master list(no salts, metals)'!$K2738:$Y2738, "#N/A")=14,TRUE,FALSE))</f>
        <v>0</v>
      </c>
      <c r="O2748" t="b">
        <f>AND(COUNTIF('Master list(no salts, metals)'!O2738,"&lt;=1"),IF(COUNTIF('Master list(no salts, metals)'!$K2738:$Y2738, "#N/A")=14,TRUE,FALSE))</f>
        <v>0</v>
      </c>
      <c r="P2748" t="b">
        <f>AND(COUNTIF('Master list(no salts, metals)'!P2738,"&lt;=1"),IF(COUNTIF('Master list(no salts, metals)'!$K2738:$Y2738, "#N/A")=14,TRUE,FALSE))</f>
        <v>0</v>
      </c>
      <c r="Q2748" t="b">
        <f>AND(COUNTIF('Master list(no salts, metals)'!Q2738,"&lt;=1"),IF(COUNTIF('Master list(no salts, metals)'!$K2738:$Y2738, "#N/A")=14,TRUE,FALSE))</f>
        <v>0</v>
      </c>
      <c r="R2748" t="b">
        <f>AND(COUNTIF('Master list(no salts, metals)'!R2738,"&lt;=1"),IF(COUNTIF('Master list(no salts, metals)'!$K2738:$Y2738, "#N/A")=14,TRUE,FALSE))</f>
        <v>0</v>
      </c>
      <c r="S2748" t="b">
        <f>AND(COUNTIF('Master list(no salts, metals)'!S2738,"&lt;=1"),IF(COUNTIF('Master list(no salts, metals)'!$K2738:$Y2738, "#N/A")=14,TRUE,FALSE))</f>
        <v>0</v>
      </c>
      <c r="T2748" t="b">
        <f>AND(COUNTIF('Master list(no salts, metals)'!T2738,"&lt;=1"),IF(COUNTIF('Master list(no salts, metals)'!$K2738:$Y2738, "#N/A")=14,TRUE,FALSE))</f>
        <v>0</v>
      </c>
      <c r="U2748" t="b">
        <f>AND(COUNTIF('Master list(no salts, metals)'!U2738,"&lt;=1"),IF(COUNTIF('Master list(no salts, metals)'!$K2738:$Y2738, "#N/A")=14,TRUE,FALSE))</f>
        <v>0</v>
      </c>
      <c r="V2748" t="b">
        <f>AND(COUNTIF('Master list(no salts, metals)'!V2738,"&lt;=1"),IF(COUNTIF('Master list(no salts, metals)'!$K2738:$Y2738, "#N/A")=14,TRUE,FALSE))</f>
        <v>0</v>
      </c>
      <c r="W2748" t="b">
        <f>AND(COUNTIF('Master list(no salts, metals)'!W2738,"&lt;=1"),IF(COUNTIF('Master list(no salts, metals)'!$K2738:$Y2738, "#N/A")=14,TRUE,FALSE))</f>
        <v>1</v>
      </c>
      <c r="X2748" t="b">
        <f>AND(COUNTIF('Master list(no salts, metals)'!X2738,"&lt;=1"),IF(COUNTIF('Master list(no salts, metals)'!$K2738:$Y2738, "#N/A")=14,TRUE,FALSE))</f>
        <v>0</v>
      </c>
      <c r="Y2748" t="b">
        <f>AND(COUNTIF('Master list(no salts, metals)'!Y2738,"&lt;=1"),IF(COUNTIF('Master list(no salts, metals)'!$K2738:$Y2738, "#N/A")=14,TRUE,FALSE))</f>
        <v>0</v>
      </c>
    </row>
    <row r="2749" spans="11:25" x14ac:dyDescent="0.25">
      <c r="K2749" t="b">
        <f>AND(COUNTIF('Master list(no salts, metals)'!K2739,"&lt;=1"),IF(COUNTIF('Master list(no salts, metals)'!$K2739:$Y2739, "#N/A")=14,TRUE,FALSE))</f>
        <v>0</v>
      </c>
      <c r="L2749" t="b">
        <f>AND(COUNTIF('Master list(no salts, metals)'!L2739,"&lt;=1"),IF(COUNTIF('Master list(no salts, metals)'!$K2739:$Y2739, "#N/A")=14,TRUE,FALSE))</f>
        <v>0</v>
      </c>
      <c r="M2749" t="b">
        <f>AND(COUNTIF('Master list(no salts, metals)'!M2739,"&lt;=1"),IF(COUNTIF('Master list(no salts, metals)'!$K2739:$Y2739, "#N/A")=14,TRUE,FALSE))</f>
        <v>0</v>
      </c>
      <c r="N2749" t="b">
        <f>AND(COUNTIF('Master list(no salts, metals)'!N2739,"&lt;=1"),IF(COUNTIF('Master list(no salts, metals)'!$K2739:$Y2739, "#N/A")=14,TRUE,FALSE))</f>
        <v>0</v>
      </c>
      <c r="O2749" t="b">
        <f>AND(COUNTIF('Master list(no salts, metals)'!O2739,"&lt;=1"),IF(COUNTIF('Master list(no salts, metals)'!$K2739:$Y2739, "#N/A")=14,TRUE,FALSE))</f>
        <v>0</v>
      </c>
      <c r="P2749" t="b">
        <f>AND(COUNTIF('Master list(no salts, metals)'!P2739,"&lt;=1"),IF(COUNTIF('Master list(no salts, metals)'!$K2739:$Y2739, "#N/A")=14,TRUE,FALSE))</f>
        <v>0</v>
      </c>
      <c r="Q2749" t="b">
        <f>AND(COUNTIF('Master list(no salts, metals)'!Q2739,"&lt;=1"),IF(COUNTIF('Master list(no salts, metals)'!$K2739:$Y2739, "#N/A")=14,TRUE,FALSE))</f>
        <v>0</v>
      </c>
      <c r="R2749" t="b">
        <f>AND(COUNTIF('Master list(no salts, metals)'!R2739,"&lt;=1"),IF(COUNTIF('Master list(no salts, metals)'!$K2739:$Y2739, "#N/A")=14,TRUE,FALSE))</f>
        <v>0</v>
      </c>
      <c r="S2749" t="b">
        <f>AND(COUNTIF('Master list(no salts, metals)'!S2739,"&lt;=1"),IF(COUNTIF('Master list(no salts, metals)'!$K2739:$Y2739, "#N/A")=14,TRUE,FALSE))</f>
        <v>0</v>
      </c>
      <c r="T2749" t="b">
        <f>AND(COUNTIF('Master list(no salts, metals)'!T2739,"&lt;=1"),IF(COUNTIF('Master list(no salts, metals)'!$K2739:$Y2739, "#N/A")=14,TRUE,FALSE))</f>
        <v>0</v>
      </c>
      <c r="U2749" t="b">
        <f>AND(COUNTIF('Master list(no salts, metals)'!U2739,"&lt;=1"),IF(COUNTIF('Master list(no salts, metals)'!$K2739:$Y2739, "#N/A")=14,TRUE,FALSE))</f>
        <v>0</v>
      </c>
      <c r="V2749" t="b">
        <f>AND(COUNTIF('Master list(no salts, metals)'!V2739,"&lt;=1"),IF(COUNTIF('Master list(no salts, metals)'!$K2739:$Y2739, "#N/A")=14,TRUE,FALSE))</f>
        <v>0</v>
      </c>
      <c r="W2749" t="b">
        <f>AND(COUNTIF('Master list(no salts, metals)'!W2739,"&lt;=1"),IF(COUNTIF('Master list(no salts, metals)'!$K2739:$Y2739, "#N/A")=14,TRUE,FALSE))</f>
        <v>0</v>
      </c>
      <c r="X2749" t="b">
        <f>AND(COUNTIF('Master list(no salts, metals)'!X2739,"&lt;=1"),IF(COUNTIF('Master list(no salts, metals)'!$K2739:$Y2739, "#N/A")=14,TRUE,FALSE))</f>
        <v>0</v>
      </c>
      <c r="Y2749" t="b">
        <f>AND(COUNTIF('Master list(no salts, metals)'!Y2739,"&lt;=1"),IF(COUNTIF('Master list(no salts, metals)'!$K2739:$Y2739, "#N/A")=14,TRUE,FALSE))</f>
        <v>1</v>
      </c>
    </row>
    <row r="2750" spans="11:25" x14ac:dyDescent="0.25">
      <c r="K2750" t="b">
        <f>AND(COUNTIF('Master list(no salts, metals)'!K2740,"&lt;=1"),IF(COUNTIF('Master list(no salts, metals)'!$K2740:$Y2740, "#N/A")=14,TRUE,FALSE))</f>
        <v>0</v>
      </c>
      <c r="L2750" t="b">
        <f>AND(COUNTIF('Master list(no salts, metals)'!L2740,"&lt;=1"),IF(COUNTIF('Master list(no salts, metals)'!$K2740:$Y2740, "#N/A")=14,TRUE,FALSE))</f>
        <v>0</v>
      </c>
      <c r="M2750" t="b">
        <f>AND(COUNTIF('Master list(no salts, metals)'!M2740,"&lt;=1"),IF(COUNTIF('Master list(no salts, metals)'!$K2740:$Y2740, "#N/A")=14,TRUE,FALSE))</f>
        <v>0</v>
      </c>
      <c r="N2750" t="b">
        <f>AND(COUNTIF('Master list(no salts, metals)'!N2740,"&lt;=1"),IF(COUNTIF('Master list(no salts, metals)'!$K2740:$Y2740, "#N/A")=14,TRUE,FALSE))</f>
        <v>0</v>
      </c>
      <c r="O2750" t="b">
        <f>AND(COUNTIF('Master list(no salts, metals)'!O2740,"&lt;=1"),IF(COUNTIF('Master list(no salts, metals)'!$K2740:$Y2740, "#N/A")=14,TRUE,FALSE))</f>
        <v>0</v>
      </c>
      <c r="P2750" t="b">
        <f>AND(COUNTIF('Master list(no salts, metals)'!P2740,"&lt;=1"),IF(COUNTIF('Master list(no salts, metals)'!$K2740:$Y2740, "#N/A")=14,TRUE,FALSE))</f>
        <v>0</v>
      </c>
      <c r="Q2750" t="b">
        <f>AND(COUNTIF('Master list(no salts, metals)'!Q2740,"&lt;=1"),IF(COUNTIF('Master list(no salts, metals)'!$K2740:$Y2740, "#N/A")=14,TRUE,FALSE))</f>
        <v>0</v>
      </c>
      <c r="R2750" t="b">
        <f>AND(COUNTIF('Master list(no salts, metals)'!R2740,"&lt;=1"),IF(COUNTIF('Master list(no salts, metals)'!$K2740:$Y2740, "#N/A")=14,TRUE,FALSE))</f>
        <v>0</v>
      </c>
      <c r="S2750" t="b">
        <f>AND(COUNTIF('Master list(no salts, metals)'!S2740,"&lt;=1"),IF(COUNTIF('Master list(no salts, metals)'!$K2740:$Y2740, "#N/A")=14,TRUE,FALSE))</f>
        <v>0</v>
      </c>
      <c r="T2750" t="b">
        <f>AND(COUNTIF('Master list(no salts, metals)'!T2740,"&lt;=1"),IF(COUNTIF('Master list(no salts, metals)'!$K2740:$Y2740, "#N/A")=14,TRUE,FALSE))</f>
        <v>1</v>
      </c>
      <c r="U2750" t="b">
        <f>AND(COUNTIF('Master list(no salts, metals)'!U2740,"&lt;=1"),IF(COUNTIF('Master list(no salts, metals)'!$K2740:$Y2740, "#N/A")=14,TRUE,FALSE))</f>
        <v>0</v>
      </c>
      <c r="V2750" t="b">
        <f>AND(COUNTIF('Master list(no salts, metals)'!V2740,"&lt;=1"),IF(COUNTIF('Master list(no salts, metals)'!$K2740:$Y2740, "#N/A")=14,TRUE,FALSE))</f>
        <v>0</v>
      </c>
      <c r="W2750" t="b">
        <f>AND(COUNTIF('Master list(no salts, metals)'!W2740,"&lt;=1"),IF(COUNTIF('Master list(no salts, metals)'!$K2740:$Y2740, "#N/A")=14,TRUE,FALSE))</f>
        <v>0</v>
      </c>
      <c r="X2750" t="b">
        <f>AND(COUNTIF('Master list(no salts, metals)'!X2740,"&lt;=1"),IF(COUNTIF('Master list(no salts, metals)'!$K2740:$Y2740, "#N/A")=14,TRUE,FALSE))</f>
        <v>0</v>
      </c>
      <c r="Y2750" t="b">
        <f>AND(COUNTIF('Master list(no salts, metals)'!Y2740,"&lt;=1"),IF(COUNTIF('Master list(no salts, metals)'!$K2740:$Y2740, "#N/A")=14,TRUE,FALSE))</f>
        <v>0</v>
      </c>
    </row>
    <row r="2751" spans="11:25" x14ac:dyDescent="0.25">
      <c r="K2751" t="b">
        <f>AND(COUNTIF('Master list(no salts, metals)'!K2741,"&lt;=1"),IF(COUNTIF('Master list(no salts, metals)'!$K2741:$Y2741, "#N/A")=14,TRUE,FALSE))</f>
        <v>0</v>
      </c>
      <c r="L2751" t="b">
        <f>AND(COUNTIF('Master list(no salts, metals)'!L2741,"&lt;=1"),IF(COUNTIF('Master list(no salts, metals)'!$K2741:$Y2741, "#N/A")=14,TRUE,FALSE))</f>
        <v>0</v>
      </c>
      <c r="M2751" t="b">
        <f>AND(COUNTIF('Master list(no salts, metals)'!M2741,"&lt;=1"),IF(COUNTIF('Master list(no salts, metals)'!$K2741:$Y2741, "#N/A")=14,TRUE,FALSE))</f>
        <v>0</v>
      </c>
      <c r="N2751" t="b">
        <f>AND(COUNTIF('Master list(no salts, metals)'!N2741,"&lt;=1"),IF(COUNTIF('Master list(no salts, metals)'!$K2741:$Y2741, "#N/A")=14,TRUE,FALSE))</f>
        <v>0</v>
      </c>
      <c r="O2751" t="b">
        <f>AND(COUNTIF('Master list(no salts, metals)'!O2741,"&lt;=1"),IF(COUNTIF('Master list(no salts, metals)'!$K2741:$Y2741, "#N/A")=14,TRUE,FALSE))</f>
        <v>0</v>
      </c>
      <c r="P2751" t="b">
        <f>AND(COUNTIF('Master list(no salts, metals)'!P2741,"&lt;=1"),IF(COUNTIF('Master list(no salts, metals)'!$K2741:$Y2741, "#N/A")=14,TRUE,FALSE))</f>
        <v>0</v>
      </c>
      <c r="Q2751" t="b">
        <f>AND(COUNTIF('Master list(no salts, metals)'!Q2741,"&lt;=1"),IF(COUNTIF('Master list(no salts, metals)'!$K2741:$Y2741, "#N/A")=14,TRUE,FALSE))</f>
        <v>0</v>
      </c>
      <c r="R2751" t="b">
        <f>AND(COUNTIF('Master list(no salts, metals)'!R2741,"&lt;=1"),IF(COUNTIF('Master list(no salts, metals)'!$K2741:$Y2741, "#N/A")=14,TRUE,FALSE))</f>
        <v>0</v>
      </c>
      <c r="S2751" t="b">
        <f>AND(COUNTIF('Master list(no salts, metals)'!S2741,"&lt;=1"),IF(COUNTIF('Master list(no salts, metals)'!$K2741:$Y2741, "#N/A")=14,TRUE,FALSE))</f>
        <v>0</v>
      </c>
      <c r="T2751" t="b">
        <f>AND(COUNTIF('Master list(no salts, metals)'!T2741,"&lt;=1"),IF(COUNTIF('Master list(no salts, metals)'!$K2741:$Y2741, "#N/A")=14,TRUE,FALSE))</f>
        <v>0</v>
      </c>
      <c r="U2751" t="b">
        <f>AND(COUNTIF('Master list(no salts, metals)'!U2741,"&lt;=1"),IF(COUNTIF('Master list(no salts, metals)'!$K2741:$Y2741, "#N/A")=14,TRUE,FALSE))</f>
        <v>0</v>
      </c>
      <c r="V2751" t="b">
        <f>AND(COUNTIF('Master list(no salts, metals)'!V2741,"&lt;=1"),IF(COUNTIF('Master list(no salts, metals)'!$K2741:$Y2741, "#N/A")=14,TRUE,FALSE))</f>
        <v>0</v>
      </c>
      <c r="W2751" t="b">
        <f>AND(COUNTIF('Master list(no salts, metals)'!W2741,"&lt;=1"),IF(COUNTIF('Master list(no salts, metals)'!$K2741:$Y2741, "#N/A")=14,TRUE,FALSE))</f>
        <v>0</v>
      </c>
      <c r="X2751" t="b">
        <f>AND(COUNTIF('Master list(no salts, metals)'!X2741,"&lt;=1"),IF(COUNTIF('Master list(no salts, metals)'!$K2741:$Y2741, "#N/A")=14,TRUE,FALSE))</f>
        <v>0</v>
      </c>
      <c r="Y2751" t="b">
        <f>AND(COUNTIF('Master list(no salts, metals)'!Y2741,"&lt;=1"),IF(COUNTIF('Master list(no salts, metals)'!$K2741:$Y2741, "#N/A")=14,TRUE,FALSE))</f>
        <v>1</v>
      </c>
    </row>
    <row r="2752" spans="11:25" x14ac:dyDescent="0.25">
      <c r="K2752" t="b">
        <f>AND(COUNTIF('Master list(no salts, metals)'!K2742,"&lt;=1"),IF(COUNTIF('Master list(no salts, metals)'!$K2742:$Y2742, "#N/A")=14,TRUE,FALSE))</f>
        <v>0</v>
      </c>
      <c r="L2752" t="b">
        <f>AND(COUNTIF('Master list(no salts, metals)'!L2742,"&lt;=1"),IF(COUNTIF('Master list(no salts, metals)'!$K2742:$Y2742, "#N/A")=14,TRUE,FALSE))</f>
        <v>0</v>
      </c>
      <c r="M2752" t="b">
        <f>AND(COUNTIF('Master list(no salts, metals)'!M2742,"&lt;=1"),IF(COUNTIF('Master list(no salts, metals)'!$K2742:$Y2742, "#N/A")=14,TRUE,FALSE))</f>
        <v>0</v>
      </c>
      <c r="N2752" t="b">
        <f>AND(COUNTIF('Master list(no salts, metals)'!N2742,"&lt;=1"),IF(COUNTIF('Master list(no salts, metals)'!$K2742:$Y2742, "#N/A")=14,TRUE,FALSE))</f>
        <v>0</v>
      </c>
      <c r="O2752" t="b">
        <f>AND(COUNTIF('Master list(no salts, metals)'!O2742,"&lt;=1"),IF(COUNTIF('Master list(no salts, metals)'!$K2742:$Y2742, "#N/A")=14,TRUE,FALSE))</f>
        <v>0</v>
      </c>
      <c r="P2752" t="b">
        <f>AND(COUNTIF('Master list(no salts, metals)'!P2742,"&lt;=1"),IF(COUNTIF('Master list(no salts, metals)'!$K2742:$Y2742, "#N/A")=14,TRUE,FALSE))</f>
        <v>0</v>
      </c>
      <c r="Q2752" t="b">
        <f>AND(COUNTIF('Master list(no salts, metals)'!Q2742,"&lt;=1"),IF(COUNTIF('Master list(no salts, metals)'!$K2742:$Y2742, "#N/A")=14,TRUE,FALSE))</f>
        <v>0</v>
      </c>
      <c r="R2752" t="b">
        <f>AND(COUNTIF('Master list(no salts, metals)'!R2742,"&lt;=1"),IF(COUNTIF('Master list(no salts, metals)'!$K2742:$Y2742, "#N/A")=14,TRUE,FALSE))</f>
        <v>0</v>
      </c>
      <c r="S2752" t="b">
        <f>AND(COUNTIF('Master list(no salts, metals)'!S2742,"&lt;=1"),IF(COUNTIF('Master list(no salts, metals)'!$K2742:$Y2742, "#N/A")=14,TRUE,FALSE))</f>
        <v>0</v>
      </c>
      <c r="T2752" t="b">
        <f>AND(COUNTIF('Master list(no salts, metals)'!T2742,"&lt;=1"),IF(COUNTIF('Master list(no salts, metals)'!$K2742:$Y2742, "#N/A")=14,TRUE,FALSE))</f>
        <v>0</v>
      </c>
      <c r="U2752" t="b">
        <f>AND(COUNTIF('Master list(no salts, metals)'!U2742,"&lt;=1"),IF(COUNTIF('Master list(no salts, metals)'!$K2742:$Y2742, "#N/A")=14,TRUE,FALSE))</f>
        <v>0</v>
      </c>
      <c r="V2752" t="b">
        <f>AND(COUNTIF('Master list(no salts, metals)'!V2742,"&lt;=1"),IF(COUNTIF('Master list(no salts, metals)'!$K2742:$Y2742, "#N/A")=14,TRUE,FALSE))</f>
        <v>0</v>
      </c>
      <c r="W2752" t="b">
        <f>AND(COUNTIF('Master list(no salts, metals)'!W2742,"&lt;=1"),IF(COUNTIF('Master list(no salts, metals)'!$K2742:$Y2742, "#N/A")=14,TRUE,FALSE))</f>
        <v>0</v>
      </c>
      <c r="X2752" t="b">
        <f>AND(COUNTIF('Master list(no salts, metals)'!X2742,"&lt;=1"),IF(COUNTIF('Master list(no salts, metals)'!$K2742:$Y2742, "#N/A")=14,TRUE,FALSE))</f>
        <v>0</v>
      </c>
      <c r="Y2752" t="b">
        <f>AND(COUNTIF('Master list(no salts, metals)'!Y2742,"&lt;=1"),IF(COUNTIF('Master list(no salts, metals)'!$K2742:$Y2742, "#N/A")=14,TRUE,FALSE))</f>
        <v>0</v>
      </c>
    </row>
    <row r="2753" spans="11:25" x14ac:dyDescent="0.25">
      <c r="K2753" t="b">
        <f>AND(COUNTIF('Master list(no salts, metals)'!K2743,"&lt;=1"),IF(COUNTIF('Master list(no salts, metals)'!$K2743:$Y2743, "#N/A")=14,TRUE,FALSE))</f>
        <v>0</v>
      </c>
      <c r="L2753" t="b">
        <f>AND(COUNTIF('Master list(no salts, metals)'!L2743,"&lt;=1"),IF(COUNTIF('Master list(no salts, metals)'!$K2743:$Y2743, "#N/A")=14,TRUE,FALSE))</f>
        <v>0</v>
      </c>
      <c r="M2753" t="b">
        <f>AND(COUNTIF('Master list(no salts, metals)'!M2743,"&lt;=1"),IF(COUNTIF('Master list(no salts, metals)'!$K2743:$Y2743, "#N/A")=14,TRUE,FALSE))</f>
        <v>0</v>
      </c>
      <c r="N2753" t="b">
        <f>AND(COUNTIF('Master list(no salts, metals)'!N2743,"&lt;=1"),IF(COUNTIF('Master list(no salts, metals)'!$K2743:$Y2743, "#N/A")=14,TRUE,FALSE))</f>
        <v>0</v>
      </c>
      <c r="O2753" t="b">
        <f>AND(COUNTIF('Master list(no salts, metals)'!O2743,"&lt;=1"),IF(COUNTIF('Master list(no salts, metals)'!$K2743:$Y2743, "#N/A")=14,TRUE,FALSE))</f>
        <v>0</v>
      </c>
      <c r="P2753" t="b">
        <f>AND(COUNTIF('Master list(no salts, metals)'!P2743,"&lt;=1"),IF(COUNTIF('Master list(no salts, metals)'!$K2743:$Y2743, "#N/A")=14,TRUE,FALSE))</f>
        <v>0</v>
      </c>
      <c r="Q2753" t="b">
        <f>AND(COUNTIF('Master list(no salts, metals)'!Q2743,"&lt;=1"),IF(COUNTIF('Master list(no salts, metals)'!$K2743:$Y2743, "#N/A")=14,TRUE,FALSE))</f>
        <v>0</v>
      </c>
      <c r="R2753" t="b">
        <f>AND(COUNTIF('Master list(no salts, metals)'!R2743,"&lt;=1"),IF(COUNTIF('Master list(no salts, metals)'!$K2743:$Y2743, "#N/A")=14,TRUE,FALSE))</f>
        <v>0</v>
      </c>
      <c r="S2753" t="b">
        <f>AND(COUNTIF('Master list(no salts, metals)'!S2743,"&lt;=1"),IF(COUNTIF('Master list(no salts, metals)'!$K2743:$Y2743, "#N/A")=14,TRUE,FALSE))</f>
        <v>0</v>
      </c>
      <c r="T2753" t="b">
        <f>AND(COUNTIF('Master list(no salts, metals)'!T2743,"&lt;=1"),IF(COUNTIF('Master list(no salts, metals)'!$K2743:$Y2743, "#N/A")=14,TRUE,FALSE))</f>
        <v>0</v>
      </c>
      <c r="U2753" t="b">
        <f>AND(COUNTIF('Master list(no salts, metals)'!U2743,"&lt;=1"),IF(COUNTIF('Master list(no salts, metals)'!$K2743:$Y2743, "#N/A")=14,TRUE,FALSE))</f>
        <v>0</v>
      </c>
      <c r="V2753" t="b">
        <f>AND(COUNTIF('Master list(no salts, metals)'!V2743,"&lt;=1"),IF(COUNTIF('Master list(no salts, metals)'!$K2743:$Y2743, "#N/A")=14,TRUE,FALSE))</f>
        <v>0</v>
      </c>
      <c r="W2753" t="b">
        <f>AND(COUNTIF('Master list(no salts, metals)'!W2743,"&lt;=1"),IF(COUNTIF('Master list(no salts, metals)'!$K2743:$Y2743, "#N/A")=14,TRUE,FALSE))</f>
        <v>1</v>
      </c>
      <c r="X2753" t="b">
        <f>AND(COUNTIF('Master list(no salts, metals)'!X2743,"&lt;=1"),IF(COUNTIF('Master list(no salts, metals)'!$K2743:$Y2743, "#N/A")=14,TRUE,FALSE))</f>
        <v>0</v>
      </c>
      <c r="Y2753" t="b">
        <f>AND(COUNTIF('Master list(no salts, metals)'!Y2743,"&lt;=1"),IF(COUNTIF('Master list(no salts, metals)'!$K2743:$Y2743, "#N/A")=14,TRUE,FALSE))</f>
        <v>0</v>
      </c>
    </row>
    <row r="2754" spans="11:25" x14ac:dyDescent="0.25">
      <c r="K2754" t="b">
        <f>AND(COUNTIF('Master list(no salts, metals)'!K2744,"&lt;=1"),IF(COUNTIF('Master list(no salts, metals)'!$K2744:$Y2744, "#N/A")=14,TRUE,FALSE))</f>
        <v>0</v>
      </c>
      <c r="L2754" t="b">
        <f>AND(COUNTIF('Master list(no salts, metals)'!L2744,"&lt;=1"),IF(COUNTIF('Master list(no salts, metals)'!$K2744:$Y2744, "#N/A")=14,TRUE,FALSE))</f>
        <v>0</v>
      </c>
      <c r="M2754" t="b">
        <f>AND(COUNTIF('Master list(no salts, metals)'!M2744,"&lt;=1"),IF(COUNTIF('Master list(no salts, metals)'!$K2744:$Y2744, "#N/A")=14,TRUE,FALSE))</f>
        <v>0</v>
      </c>
      <c r="N2754" t="b">
        <f>AND(COUNTIF('Master list(no salts, metals)'!N2744,"&lt;=1"),IF(COUNTIF('Master list(no salts, metals)'!$K2744:$Y2744, "#N/A")=14,TRUE,FALSE))</f>
        <v>0</v>
      </c>
      <c r="O2754" t="b">
        <f>AND(COUNTIF('Master list(no salts, metals)'!O2744,"&lt;=1"),IF(COUNTIF('Master list(no salts, metals)'!$K2744:$Y2744, "#N/A")=14,TRUE,FALSE))</f>
        <v>0</v>
      </c>
      <c r="P2754" t="b">
        <f>AND(COUNTIF('Master list(no salts, metals)'!P2744,"&lt;=1"),IF(COUNTIF('Master list(no salts, metals)'!$K2744:$Y2744, "#N/A")=14,TRUE,FALSE))</f>
        <v>0</v>
      </c>
      <c r="Q2754" t="b">
        <f>AND(COUNTIF('Master list(no salts, metals)'!Q2744,"&lt;=1"),IF(COUNTIF('Master list(no salts, metals)'!$K2744:$Y2744, "#N/A")=14,TRUE,FALSE))</f>
        <v>0</v>
      </c>
      <c r="R2754" t="b">
        <f>AND(COUNTIF('Master list(no salts, metals)'!R2744,"&lt;=1"),IF(COUNTIF('Master list(no salts, metals)'!$K2744:$Y2744, "#N/A")=14,TRUE,FALSE))</f>
        <v>0</v>
      </c>
      <c r="S2754" t="b">
        <f>AND(COUNTIF('Master list(no salts, metals)'!S2744,"&lt;=1"),IF(COUNTIF('Master list(no salts, metals)'!$K2744:$Y2744, "#N/A")=14,TRUE,FALSE))</f>
        <v>0</v>
      </c>
      <c r="T2754" t="b">
        <f>AND(COUNTIF('Master list(no salts, metals)'!T2744,"&lt;=1"),IF(COUNTIF('Master list(no salts, metals)'!$K2744:$Y2744, "#N/A")=14,TRUE,FALSE))</f>
        <v>0</v>
      </c>
      <c r="U2754" t="b">
        <f>AND(COUNTIF('Master list(no salts, metals)'!U2744,"&lt;=1"),IF(COUNTIF('Master list(no salts, metals)'!$K2744:$Y2744, "#N/A")=14,TRUE,FALSE))</f>
        <v>0</v>
      </c>
      <c r="V2754" t="b">
        <f>AND(COUNTIF('Master list(no salts, metals)'!V2744,"&lt;=1"),IF(COUNTIF('Master list(no salts, metals)'!$K2744:$Y2744, "#N/A")=14,TRUE,FALSE))</f>
        <v>0</v>
      </c>
      <c r="W2754" t="b">
        <f>AND(COUNTIF('Master list(no salts, metals)'!W2744,"&lt;=1"),IF(COUNTIF('Master list(no salts, metals)'!$K2744:$Y2744, "#N/A")=14,TRUE,FALSE))</f>
        <v>1</v>
      </c>
      <c r="X2754" t="b">
        <f>AND(COUNTIF('Master list(no salts, metals)'!X2744,"&lt;=1"),IF(COUNTIF('Master list(no salts, metals)'!$K2744:$Y2744, "#N/A")=14,TRUE,FALSE))</f>
        <v>0</v>
      </c>
      <c r="Y2754" t="b">
        <f>AND(COUNTIF('Master list(no salts, metals)'!Y2744,"&lt;=1"),IF(COUNTIF('Master list(no salts, metals)'!$K2744:$Y2744, "#N/A")=14,TRUE,FALSE))</f>
        <v>0</v>
      </c>
    </row>
    <row r="2755" spans="11:25" x14ac:dyDescent="0.25">
      <c r="K2755" t="b">
        <f>AND(COUNTIF('Master list(no salts, metals)'!K2745,"&lt;=1"),IF(COUNTIF('Master list(no salts, metals)'!$K2745:$Y2745, "#N/A")=14,TRUE,FALSE))</f>
        <v>0</v>
      </c>
      <c r="L2755" t="b">
        <f>AND(COUNTIF('Master list(no salts, metals)'!L2745,"&lt;=1"),IF(COUNTIF('Master list(no salts, metals)'!$K2745:$Y2745, "#N/A")=14,TRUE,FALSE))</f>
        <v>0</v>
      </c>
      <c r="M2755" t="b">
        <f>AND(COUNTIF('Master list(no salts, metals)'!M2745,"&lt;=1"),IF(COUNTIF('Master list(no salts, metals)'!$K2745:$Y2745, "#N/A")=14,TRUE,FALSE))</f>
        <v>0</v>
      </c>
      <c r="N2755" t="b">
        <f>AND(COUNTIF('Master list(no salts, metals)'!N2745,"&lt;=1"),IF(COUNTIF('Master list(no salts, metals)'!$K2745:$Y2745, "#N/A")=14,TRUE,FALSE))</f>
        <v>0</v>
      </c>
      <c r="O2755" t="b">
        <f>AND(COUNTIF('Master list(no salts, metals)'!O2745,"&lt;=1"),IF(COUNTIF('Master list(no salts, metals)'!$K2745:$Y2745, "#N/A")=14,TRUE,FALSE))</f>
        <v>0</v>
      </c>
      <c r="P2755" t="b">
        <f>AND(COUNTIF('Master list(no salts, metals)'!P2745,"&lt;=1"),IF(COUNTIF('Master list(no salts, metals)'!$K2745:$Y2745, "#N/A")=14,TRUE,FALSE))</f>
        <v>0</v>
      </c>
      <c r="Q2755" t="b">
        <f>AND(COUNTIF('Master list(no salts, metals)'!Q2745,"&lt;=1"),IF(COUNTIF('Master list(no salts, metals)'!$K2745:$Y2745, "#N/A")=14,TRUE,FALSE))</f>
        <v>0</v>
      </c>
      <c r="R2755" t="b">
        <f>AND(COUNTIF('Master list(no salts, metals)'!R2745,"&lt;=1"),IF(COUNTIF('Master list(no salts, metals)'!$K2745:$Y2745, "#N/A")=14,TRUE,FALSE))</f>
        <v>0</v>
      </c>
      <c r="S2755" t="b">
        <f>AND(COUNTIF('Master list(no salts, metals)'!S2745,"&lt;=1"),IF(COUNTIF('Master list(no salts, metals)'!$K2745:$Y2745, "#N/A")=14,TRUE,FALSE))</f>
        <v>0</v>
      </c>
      <c r="T2755" t="b">
        <f>AND(COUNTIF('Master list(no salts, metals)'!T2745,"&lt;=1"),IF(COUNTIF('Master list(no salts, metals)'!$K2745:$Y2745, "#N/A")=14,TRUE,FALSE))</f>
        <v>0</v>
      </c>
      <c r="U2755" t="b">
        <f>AND(COUNTIF('Master list(no salts, metals)'!U2745,"&lt;=1"),IF(COUNTIF('Master list(no salts, metals)'!$K2745:$Y2745, "#N/A")=14,TRUE,FALSE))</f>
        <v>0</v>
      </c>
      <c r="V2755" t="b">
        <f>AND(COUNTIF('Master list(no salts, metals)'!V2745,"&lt;=1"),IF(COUNTIF('Master list(no salts, metals)'!$K2745:$Y2745, "#N/A")=14,TRUE,FALSE))</f>
        <v>0</v>
      </c>
      <c r="W2755" t="b">
        <f>AND(COUNTIF('Master list(no salts, metals)'!W2745,"&lt;=1"),IF(COUNTIF('Master list(no salts, metals)'!$K2745:$Y2745, "#N/A")=14,TRUE,FALSE))</f>
        <v>0</v>
      </c>
      <c r="X2755" t="b">
        <f>AND(COUNTIF('Master list(no salts, metals)'!X2745,"&lt;=1"),IF(COUNTIF('Master list(no salts, metals)'!$K2745:$Y2745, "#N/A")=14,TRUE,FALSE))</f>
        <v>0</v>
      </c>
      <c r="Y2755" t="b">
        <f>AND(COUNTIF('Master list(no salts, metals)'!Y2745,"&lt;=1"),IF(COUNTIF('Master list(no salts, metals)'!$K2745:$Y2745, "#N/A")=14,TRUE,FALSE))</f>
        <v>1</v>
      </c>
    </row>
    <row r="2756" spans="11:25" x14ac:dyDescent="0.25">
      <c r="K2756" t="b">
        <f>AND(COUNTIF('Master list(no salts, metals)'!K2746,"&lt;=1"),IF(COUNTIF('Master list(no salts, metals)'!$K2746:$Y2746, "#N/A")=14,TRUE,FALSE))</f>
        <v>0</v>
      </c>
      <c r="L2756" t="b">
        <f>AND(COUNTIF('Master list(no salts, metals)'!L2746,"&lt;=1"),IF(COUNTIF('Master list(no salts, metals)'!$K2746:$Y2746, "#N/A")=14,TRUE,FALSE))</f>
        <v>0</v>
      </c>
      <c r="M2756" t="b">
        <f>AND(COUNTIF('Master list(no salts, metals)'!M2746,"&lt;=1"),IF(COUNTIF('Master list(no salts, metals)'!$K2746:$Y2746, "#N/A")=14,TRUE,FALSE))</f>
        <v>0</v>
      </c>
      <c r="N2756" t="b">
        <f>AND(COUNTIF('Master list(no salts, metals)'!N2746,"&lt;=1"),IF(COUNTIF('Master list(no salts, metals)'!$K2746:$Y2746, "#N/A")=14,TRUE,FALSE))</f>
        <v>0</v>
      </c>
      <c r="O2756" t="b">
        <f>AND(COUNTIF('Master list(no salts, metals)'!O2746,"&lt;=1"),IF(COUNTIF('Master list(no salts, metals)'!$K2746:$Y2746, "#N/A")=14,TRUE,FALSE))</f>
        <v>0</v>
      </c>
      <c r="P2756" t="b">
        <f>AND(COUNTIF('Master list(no salts, metals)'!P2746,"&lt;=1"),IF(COUNTIF('Master list(no salts, metals)'!$K2746:$Y2746, "#N/A")=14,TRUE,FALSE))</f>
        <v>0</v>
      </c>
      <c r="Q2756" t="b">
        <f>AND(COUNTIF('Master list(no salts, metals)'!Q2746,"&lt;=1"),IF(COUNTIF('Master list(no salts, metals)'!$K2746:$Y2746, "#N/A")=14,TRUE,FALSE))</f>
        <v>0</v>
      </c>
      <c r="R2756" t="b">
        <f>AND(COUNTIF('Master list(no salts, metals)'!R2746,"&lt;=1"),IF(COUNTIF('Master list(no salts, metals)'!$K2746:$Y2746, "#N/A")=14,TRUE,FALSE))</f>
        <v>0</v>
      </c>
      <c r="S2756" t="b">
        <f>AND(COUNTIF('Master list(no salts, metals)'!S2746,"&lt;=1"),IF(COUNTIF('Master list(no salts, metals)'!$K2746:$Y2746, "#N/A")=14,TRUE,FALSE))</f>
        <v>0</v>
      </c>
      <c r="T2756" t="b">
        <f>AND(COUNTIF('Master list(no salts, metals)'!T2746,"&lt;=1"),IF(COUNTIF('Master list(no salts, metals)'!$K2746:$Y2746, "#N/A")=14,TRUE,FALSE))</f>
        <v>0</v>
      </c>
      <c r="U2756" t="b">
        <f>AND(COUNTIF('Master list(no salts, metals)'!U2746,"&lt;=1"),IF(COUNTIF('Master list(no salts, metals)'!$K2746:$Y2746, "#N/A")=14,TRUE,FALSE))</f>
        <v>0</v>
      </c>
      <c r="V2756" t="b">
        <f>AND(COUNTIF('Master list(no salts, metals)'!V2746,"&lt;=1"),IF(COUNTIF('Master list(no salts, metals)'!$K2746:$Y2746, "#N/A")=14,TRUE,FALSE))</f>
        <v>0</v>
      </c>
      <c r="W2756" t="b">
        <f>AND(COUNTIF('Master list(no salts, metals)'!W2746,"&lt;=1"),IF(COUNTIF('Master list(no salts, metals)'!$K2746:$Y2746, "#N/A")=14,TRUE,FALSE))</f>
        <v>1</v>
      </c>
      <c r="X2756" t="b">
        <f>AND(COUNTIF('Master list(no salts, metals)'!X2746,"&lt;=1"),IF(COUNTIF('Master list(no salts, metals)'!$K2746:$Y2746, "#N/A")=14,TRUE,FALSE))</f>
        <v>0</v>
      </c>
      <c r="Y2756" t="b">
        <f>AND(COUNTIF('Master list(no salts, metals)'!Y2746,"&lt;=1"),IF(COUNTIF('Master list(no salts, metals)'!$K2746:$Y2746, "#N/A")=14,TRUE,FALSE))</f>
        <v>0</v>
      </c>
    </row>
    <row r="2757" spans="11:25" x14ac:dyDescent="0.25">
      <c r="K2757" t="b">
        <f>AND(COUNTIF('Master list(no salts, metals)'!K2747,"&lt;=1"),IF(COUNTIF('Master list(no salts, metals)'!$K2747:$Y2747, "#N/A")=14,TRUE,FALSE))</f>
        <v>0</v>
      </c>
      <c r="L2757" t="b">
        <f>AND(COUNTIF('Master list(no salts, metals)'!L2747,"&lt;=1"),IF(COUNTIF('Master list(no salts, metals)'!$K2747:$Y2747, "#N/A")=14,TRUE,FALSE))</f>
        <v>0</v>
      </c>
      <c r="M2757" t="b">
        <f>AND(COUNTIF('Master list(no salts, metals)'!M2747,"&lt;=1"),IF(COUNTIF('Master list(no salts, metals)'!$K2747:$Y2747, "#N/A")=14,TRUE,FALSE))</f>
        <v>0</v>
      </c>
      <c r="N2757" t="b">
        <f>AND(COUNTIF('Master list(no salts, metals)'!N2747,"&lt;=1"),IF(COUNTIF('Master list(no salts, metals)'!$K2747:$Y2747, "#N/A")=14,TRUE,FALSE))</f>
        <v>0</v>
      </c>
      <c r="O2757" t="b">
        <f>AND(COUNTIF('Master list(no salts, metals)'!O2747,"&lt;=1"),IF(COUNTIF('Master list(no salts, metals)'!$K2747:$Y2747, "#N/A")=14,TRUE,FALSE))</f>
        <v>0</v>
      </c>
      <c r="P2757" t="b">
        <f>AND(COUNTIF('Master list(no salts, metals)'!P2747,"&lt;=1"),IF(COUNTIF('Master list(no salts, metals)'!$K2747:$Y2747, "#N/A")=14,TRUE,FALSE))</f>
        <v>0</v>
      </c>
      <c r="Q2757" t="b">
        <f>AND(COUNTIF('Master list(no salts, metals)'!Q2747,"&lt;=1"),IF(COUNTIF('Master list(no salts, metals)'!$K2747:$Y2747, "#N/A")=14,TRUE,FALSE))</f>
        <v>0</v>
      </c>
      <c r="R2757" t="b">
        <f>AND(COUNTIF('Master list(no salts, metals)'!R2747,"&lt;=1"),IF(COUNTIF('Master list(no salts, metals)'!$K2747:$Y2747, "#N/A")=14,TRUE,FALSE))</f>
        <v>0</v>
      </c>
      <c r="S2757" t="b">
        <f>AND(COUNTIF('Master list(no salts, metals)'!S2747,"&lt;=1"),IF(COUNTIF('Master list(no salts, metals)'!$K2747:$Y2747, "#N/A")=14,TRUE,FALSE))</f>
        <v>0</v>
      </c>
      <c r="T2757" t="b">
        <f>AND(COUNTIF('Master list(no salts, metals)'!T2747,"&lt;=1"),IF(COUNTIF('Master list(no salts, metals)'!$K2747:$Y2747, "#N/A")=14,TRUE,FALSE))</f>
        <v>1</v>
      </c>
      <c r="U2757" t="b">
        <f>AND(COUNTIF('Master list(no salts, metals)'!U2747,"&lt;=1"),IF(COUNTIF('Master list(no salts, metals)'!$K2747:$Y2747, "#N/A")=14,TRUE,FALSE))</f>
        <v>0</v>
      </c>
      <c r="V2757" t="b">
        <f>AND(COUNTIF('Master list(no salts, metals)'!V2747,"&lt;=1"),IF(COUNTIF('Master list(no salts, metals)'!$K2747:$Y2747, "#N/A")=14,TRUE,FALSE))</f>
        <v>0</v>
      </c>
      <c r="W2757" t="b">
        <f>AND(COUNTIF('Master list(no salts, metals)'!W2747,"&lt;=1"),IF(COUNTIF('Master list(no salts, metals)'!$K2747:$Y2747, "#N/A")=14,TRUE,FALSE))</f>
        <v>0</v>
      </c>
      <c r="X2757" t="b">
        <f>AND(COUNTIF('Master list(no salts, metals)'!X2747,"&lt;=1"),IF(COUNTIF('Master list(no salts, metals)'!$K2747:$Y2747, "#N/A")=14,TRUE,FALSE))</f>
        <v>0</v>
      </c>
      <c r="Y2757" t="b">
        <f>AND(COUNTIF('Master list(no salts, metals)'!Y2747,"&lt;=1"),IF(COUNTIF('Master list(no salts, metals)'!$K2747:$Y2747, "#N/A")=14,TRUE,FALSE))</f>
        <v>0</v>
      </c>
    </row>
    <row r="2758" spans="11:25" x14ac:dyDescent="0.25">
      <c r="K2758" t="b">
        <f>AND(COUNTIF('Master list(no salts, metals)'!K2748,"&lt;=1"),IF(COUNTIF('Master list(no salts, metals)'!$K2748:$Y2748, "#N/A")=14,TRUE,FALSE))</f>
        <v>0</v>
      </c>
      <c r="L2758" t="b">
        <f>AND(COUNTIF('Master list(no salts, metals)'!L2748,"&lt;=1"),IF(COUNTIF('Master list(no salts, metals)'!$K2748:$Y2748, "#N/A")=14,TRUE,FALSE))</f>
        <v>0</v>
      </c>
      <c r="M2758" t="b">
        <f>AND(COUNTIF('Master list(no salts, metals)'!M2748,"&lt;=1"),IF(COUNTIF('Master list(no salts, metals)'!$K2748:$Y2748, "#N/A")=14,TRUE,FALSE))</f>
        <v>0</v>
      </c>
      <c r="N2758" t="b">
        <f>AND(COUNTIF('Master list(no salts, metals)'!N2748,"&lt;=1"),IF(COUNTIF('Master list(no salts, metals)'!$K2748:$Y2748, "#N/A")=14,TRUE,FALSE))</f>
        <v>0</v>
      </c>
      <c r="O2758" t="b">
        <f>AND(COUNTIF('Master list(no salts, metals)'!O2748,"&lt;=1"),IF(COUNTIF('Master list(no salts, metals)'!$K2748:$Y2748, "#N/A")=14,TRUE,FALSE))</f>
        <v>0</v>
      </c>
      <c r="P2758" t="b">
        <f>AND(COUNTIF('Master list(no salts, metals)'!P2748,"&lt;=1"),IF(COUNTIF('Master list(no salts, metals)'!$K2748:$Y2748, "#N/A")=14,TRUE,FALSE))</f>
        <v>0</v>
      </c>
      <c r="Q2758" t="b">
        <f>AND(COUNTIF('Master list(no salts, metals)'!Q2748,"&lt;=1"),IF(COUNTIF('Master list(no salts, metals)'!$K2748:$Y2748, "#N/A")=14,TRUE,FALSE))</f>
        <v>0</v>
      </c>
      <c r="R2758" t="b">
        <f>AND(COUNTIF('Master list(no salts, metals)'!R2748,"&lt;=1"),IF(COUNTIF('Master list(no salts, metals)'!$K2748:$Y2748, "#N/A")=14,TRUE,FALSE))</f>
        <v>0</v>
      </c>
      <c r="S2758" t="b">
        <f>AND(COUNTIF('Master list(no salts, metals)'!S2748,"&lt;=1"),IF(COUNTIF('Master list(no salts, metals)'!$K2748:$Y2748, "#N/A")=14,TRUE,FALSE))</f>
        <v>0</v>
      </c>
      <c r="T2758" t="b">
        <f>AND(COUNTIF('Master list(no salts, metals)'!T2748,"&lt;=1"),IF(COUNTIF('Master list(no salts, metals)'!$K2748:$Y2748, "#N/A")=14,TRUE,FALSE))</f>
        <v>1</v>
      </c>
      <c r="U2758" t="b">
        <f>AND(COUNTIF('Master list(no salts, metals)'!U2748,"&lt;=1"),IF(COUNTIF('Master list(no salts, metals)'!$K2748:$Y2748, "#N/A")=14,TRUE,FALSE))</f>
        <v>0</v>
      </c>
      <c r="V2758" t="b">
        <f>AND(COUNTIF('Master list(no salts, metals)'!V2748,"&lt;=1"),IF(COUNTIF('Master list(no salts, metals)'!$K2748:$Y2748, "#N/A")=14,TRUE,FALSE))</f>
        <v>0</v>
      </c>
      <c r="W2758" t="b">
        <f>AND(COUNTIF('Master list(no salts, metals)'!W2748,"&lt;=1"),IF(COUNTIF('Master list(no salts, metals)'!$K2748:$Y2748, "#N/A")=14,TRUE,FALSE))</f>
        <v>0</v>
      </c>
      <c r="X2758" t="b">
        <f>AND(COUNTIF('Master list(no salts, metals)'!X2748,"&lt;=1"),IF(COUNTIF('Master list(no salts, metals)'!$K2748:$Y2748, "#N/A")=14,TRUE,FALSE))</f>
        <v>0</v>
      </c>
      <c r="Y2758" t="b">
        <f>AND(COUNTIF('Master list(no salts, metals)'!Y2748,"&lt;=1"),IF(COUNTIF('Master list(no salts, metals)'!$K2748:$Y2748, "#N/A")=14,TRUE,FALSE))</f>
        <v>0</v>
      </c>
    </row>
    <row r="2759" spans="11:25" x14ac:dyDescent="0.25">
      <c r="K2759" t="b">
        <f>AND(COUNTIF('Master list(no salts, metals)'!K2749,"&lt;=1"),IF(COUNTIF('Master list(no salts, metals)'!$K2749:$Y2749, "#N/A")=14,TRUE,FALSE))</f>
        <v>0</v>
      </c>
      <c r="L2759" t="b">
        <f>AND(COUNTIF('Master list(no salts, metals)'!L2749,"&lt;=1"),IF(COUNTIF('Master list(no salts, metals)'!$K2749:$Y2749, "#N/A")=14,TRUE,FALSE))</f>
        <v>0</v>
      </c>
      <c r="M2759" t="b">
        <f>AND(COUNTIF('Master list(no salts, metals)'!M2749,"&lt;=1"),IF(COUNTIF('Master list(no salts, metals)'!$K2749:$Y2749, "#N/A")=14,TRUE,FALSE))</f>
        <v>0</v>
      </c>
      <c r="N2759" t="b">
        <f>AND(COUNTIF('Master list(no salts, metals)'!N2749,"&lt;=1"),IF(COUNTIF('Master list(no salts, metals)'!$K2749:$Y2749, "#N/A")=14,TRUE,FALSE))</f>
        <v>0</v>
      </c>
      <c r="O2759" t="b">
        <f>AND(COUNTIF('Master list(no salts, metals)'!O2749,"&lt;=1"),IF(COUNTIF('Master list(no salts, metals)'!$K2749:$Y2749, "#N/A")=14,TRUE,FALSE))</f>
        <v>0</v>
      </c>
      <c r="P2759" t="b">
        <f>AND(COUNTIF('Master list(no salts, metals)'!P2749,"&lt;=1"),IF(COUNTIF('Master list(no salts, metals)'!$K2749:$Y2749, "#N/A")=14,TRUE,FALSE))</f>
        <v>0</v>
      </c>
      <c r="Q2759" t="b">
        <f>AND(COUNTIF('Master list(no salts, metals)'!Q2749,"&lt;=1"),IF(COUNTIF('Master list(no salts, metals)'!$K2749:$Y2749, "#N/A")=14,TRUE,FALSE))</f>
        <v>0</v>
      </c>
      <c r="R2759" t="b">
        <f>AND(COUNTIF('Master list(no salts, metals)'!R2749,"&lt;=1"),IF(COUNTIF('Master list(no salts, metals)'!$K2749:$Y2749, "#N/A")=14,TRUE,FALSE))</f>
        <v>0</v>
      </c>
      <c r="S2759" t="b">
        <f>AND(COUNTIF('Master list(no salts, metals)'!S2749,"&lt;=1"),IF(COUNTIF('Master list(no salts, metals)'!$K2749:$Y2749, "#N/A")=14,TRUE,FALSE))</f>
        <v>0</v>
      </c>
      <c r="T2759" t="b">
        <f>AND(COUNTIF('Master list(no salts, metals)'!T2749,"&lt;=1"),IF(COUNTIF('Master list(no salts, metals)'!$K2749:$Y2749, "#N/A")=14,TRUE,FALSE))</f>
        <v>0</v>
      </c>
      <c r="U2759" t="b">
        <f>AND(COUNTIF('Master list(no salts, metals)'!U2749,"&lt;=1"),IF(COUNTIF('Master list(no salts, metals)'!$K2749:$Y2749, "#N/A")=14,TRUE,FALSE))</f>
        <v>0</v>
      </c>
      <c r="V2759" t="b">
        <f>AND(COUNTIF('Master list(no salts, metals)'!V2749,"&lt;=1"),IF(COUNTIF('Master list(no salts, metals)'!$K2749:$Y2749, "#N/A")=14,TRUE,FALSE))</f>
        <v>0</v>
      </c>
      <c r="W2759" t="b">
        <f>AND(COUNTIF('Master list(no salts, metals)'!W2749,"&lt;=1"),IF(COUNTIF('Master list(no salts, metals)'!$K2749:$Y2749, "#N/A")=14,TRUE,FALSE))</f>
        <v>1</v>
      </c>
      <c r="X2759" t="b">
        <f>AND(COUNTIF('Master list(no salts, metals)'!X2749,"&lt;=1"),IF(COUNTIF('Master list(no salts, metals)'!$K2749:$Y2749, "#N/A")=14,TRUE,FALSE))</f>
        <v>0</v>
      </c>
      <c r="Y2759" t="b">
        <f>AND(COUNTIF('Master list(no salts, metals)'!Y2749,"&lt;=1"),IF(COUNTIF('Master list(no salts, metals)'!$K2749:$Y2749, "#N/A")=14,TRUE,FALSE))</f>
        <v>0</v>
      </c>
    </row>
    <row r="2760" spans="11:25" x14ac:dyDescent="0.25">
      <c r="K2760" t="b">
        <f>AND(COUNTIF('Master list(no salts, metals)'!K2750,"&lt;=1"),IF(COUNTIF('Master list(no salts, metals)'!$K2750:$Y2750, "#N/A")=14,TRUE,FALSE))</f>
        <v>0</v>
      </c>
      <c r="L2760" t="b">
        <f>AND(COUNTIF('Master list(no salts, metals)'!L2750,"&lt;=1"),IF(COUNTIF('Master list(no salts, metals)'!$K2750:$Y2750, "#N/A")=14,TRUE,FALSE))</f>
        <v>0</v>
      </c>
      <c r="M2760" t="b">
        <f>AND(COUNTIF('Master list(no salts, metals)'!M2750,"&lt;=1"),IF(COUNTIF('Master list(no salts, metals)'!$K2750:$Y2750, "#N/A")=14,TRUE,FALSE))</f>
        <v>0</v>
      </c>
      <c r="N2760" t="b">
        <f>AND(COUNTIF('Master list(no salts, metals)'!N2750,"&lt;=1"),IF(COUNTIF('Master list(no salts, metals)'!$K2750:$Y2750, "#N/A")=14,TRUE,FALSE))</f>
        <v>0</v>
      </c>
      <c r="O2760" t="b">
        <f>AND(COUNTIF('Master list(no salts, metals)'!O2750,"&lt;=1"),IF(COUNTIF('Master list(no salts, metals)'!$K2750:$Y2750, "#N/A")=14,TRUE,FALSE))</f>
        <v>0</v>
      </c>
      <c r="P2760" t="b">
        <f>AND(COUNTIF('Master list(no salts, metals)'!P2750,"&lt;=1"),IF(COUNTIF('Master list(no salts, metals)'!$K2750:$Y2750, "#N/A")=14,TRUE,FALSE))</f>
        <v>0</v>
      </c>
      <c r="Q2760" t="b">
        <f>AND(COUNTIF('Master list(no salts, metals)'!Q2750,"&lt;=1"),IF(COUNTIF('Master list(no salts, metals)'!$K2750:$Y2750, "#N/A")=14,TRUE,FALSE))</f>
        <v>0</v>
      </c>
      <c r="R2760" t="b">
        <f>AND(COUNTIF('Master list(no salts, metals)'!R2750,"&lt;=1"),IF(COUNTIF('Master list(no salts, metals)'!$K2750:$Y2750, "#N/A")=14,TRUE,FALSE))</f>
        <v>0</v>
      </c>
      <c r="S2760" t="b">
        <f>AND(COUNTIF('Master list(no salts, metals)'!S2750,"&lt;=1"),IF(COUNTIF('Master list(no salts, metals)'!$K2750:$Y2750, "#N/A")=14,TRUE,FALSE))</f>
        <v>0</v>
      </c>
      <c r="T2760" t="b">
        <f>AND(COUNTIF('Master list(no salts, metals)'!T2750,"&lt;=1"),IF(COUNTIF('Master list(no salts, metals)'!$K2750:$Y2750, "#N/A")=14,TRUE,FALSE))</f>
        <v>0</v>
      </c>
      <c r="U2760" t="b">
        <f>AND(COUNTIF('Master list(no salts, metals)'!U2750,"&lt;=1"),IF(COUNTIF('Master list(no salts, metals)'!$K2750:$Y2750, "#N/A")=14,TRUE,FALSE))</f>
        <v>0</v>
      </c>
      <c r="V2760" t="b">
        <f>AND(COUNTIF('Master list(no salts, metals)'!V2750,"&lt;=1"),IF(COUNTIF('Master list(no salts, metals)'!$K2750:$Y2750, "#N/A")=14,TRUE,FALSE))</f>
        <v>0</v>
      </c>
      <c r="W2760" t="b">
        <f>AND(COUNTIF('Master list(no salts, metals)'!W2750,"&lt;=1"),IF(COUNTIF('Master list(no salts, metals)'!$K2750:$Y2750, "#N/A")=14,TRUE,FALSE))</f>
        <v>0</v>
      </c>
      <c r="X2760" t="b">
        <f>AND(COUNTIF('Master list(no salts, metals)'!X2750,"&lt;=1"),IF(COUNTIF('Master list(no salts, metals)'!$K2750:$Y2750, "#N/A")=14,TRUE,FALSE))</f>
        <v>0</v>
      </c>
      <c r="Y2760" t="b">
        <f>AND(COUNTIF('Master list(no salts, metals)'!Y2750,"&lt;=1"),IF(COUNTIF('Master list(no salts, metals)'!$K2750:$Y2750, "#N/A")=14,TRUE,FALSE))</f>
        <v>1</v>
      </c>
    </row>
    <row r="2761" spans="11:25" x14ac:dyDescent="0.25">
      <c r="K2761" t="b">
        <f>AND(COUNTIF('Master list(no salts, metals)'!K2751,"&lt;=1"),IF(COUNTIF('Master list(no salts, metals)'!$K2751:$Y2751, "#N/A")=14,TRUE,FALSE))</f>
        <v>0</v>
      </c>
      <c r="L2761" t="b">
        <f>AND(COUNTIF('Master list(no salts, metals)'!L2751,"&lt;=1"),IF(COUNTIF('Master list(no salts, metals)'!$K2751:$Y2751, "#N/A")=14,TRUE,FALSE))</f>
        <v>0</v>
      </c>
      <c r="M2761" t="b">
        <f>AND(COUNTIF('Master list(no salts, metals)'!M2751,"&lt;=1"),IF(COUNTIF('Master list(no salts, metals)'!$K2751:$Y2751, "#N/A")=14,TRUE,FALSE))</f>
        <v>0</v>
      </c>
      <c r="N2761" t="b">
        <f>AND(COUNTIF('Master list(no salts, metals)'!N2751,"&lt;=1"),IF(COUNTIF('Master list(no salts, metals)'!$K2751:$Y2751, "#N/A")=14,TRUE,FALSE))</f>
        <v>0</v>
      </c>
      <c r="O2761" t="b">
        <f>AND(COUNTIF('Master list(no salts, metals)'!O2751,"&lt;=1"),IF(COUNTIF('Master list(no salts, metals)'!$K2751:$Y2751, "#N/A")=14,TRUE,FALSE))</f>
        <v>0</v>
      </c>
      <c r="P2761" t="b">
        <f>AND(COUNTIF('Master list(no salts, metals)'!P2751,"&lt;=1"),IF(COUNTIF('Master list(no salts, metals)'!$K2751:$Y2751, "#N/A")=14,TRUE,FALSE))</f>
        <v>0</v>
      </c>
      <c r="Q2761" t="b">
        <f>AND(COUNTIF('Master list(no salts, metals)'!Q2751,"&lt;=1"),IF(COUNTIF('Master list(no salts, metals)'!$K2751:$Y2751, "#N/A")=14,TRUE,FALSE))</f>
        <v>0</v>
      </c>
      <c r="R2761" t="b">
        <f>AND(COUNTIF('Master list(no salts, metals)'!R2751,"&lt;=1"),IF(COUNTIF('Master list(no salts, metals)'!$K2751:$Y2751, "#N/A")=14,TRUE,FALSE))</f>
        <v>0</v>
      </c>
      <c r="S2761" t="b">
        <f>AND(COUNTIF('Master list(no salts, metals)'!S2751,"&lt;=1"),IF(COUNTIF('Master list(no salts, metals)'!$K2751:$Y2751, "#N/A")=14,TRUE,FALSE))</f>
        <v>0</v>
      </c>
      <c r="T2761" t="b">
        <f>AND(COUNTIF('Master list(no salts, metals)'!T2751,"&lt;=1"),IF(COUNTIF('Master list(no salts, metals)'!$K2751:$Y2751, "#N/A")=14,TRUE,FALSE))</f>
        <v>0</v>
      </c>
      <c r="U2761" t="b">
        <f>AND(COUNTIF('Master list(no salts, metals)'!U2751,"&lt;=1"),IF(COUNTIF('Master list(no salts, metals)'!$K2751:$Y2751, "#N/A")=14,TRUE,FALSE))</f>
        <v>0</v>
      </c>
      <c r="V2761" t="b">
        <f>AND(COUNTIF('Master list(no salts, metals)'!V2751,"&lt;=1"),IF(COUNTIF('Master list(no salts, metals)'!$K2751:$Y2751, "#N/A")=14,TRUE,FALSE))</f>
        <v>0</v>
      </c>
      <c r="W2761" t="b">
        <f>AND(COUNTIF('Master list(no salts, metals)'!W2751,"&lt;=1"),IF(COUNTIF('Master list(no salts, metals)'!$K2751:$Y2751, "#N/A")=14,TRUE,FALSE))</f>
        <v>0</v>
      </c>
      <c r="X2761" t="b">
        <f>AND(COUNTIF('Master list(no salts, metals)'!X2751,"&lt;=1"),IF(COUNTIF('Master list(no salts, metals)'!$K2751:$Y2751, "#N/A")=14,TRUE,FALSE))</f>
        <v>0</v>
      </c>
      <c r="Y2761" t="b">
        <f>AND(COUNTIF('Master list(no salts, metals)'!Y2751,"&lt;=1"),IF(COUNTIF('Master list(no salts, metals)'!$K2751:$Y2751, "#N/A")=14,TRUE,FALSE))</f>
        <v>0</v>
      </c>
    </row>
    <row r="2762" spans="11:25" x14ac:dyDescent="0.25">
      <c r="K2762" t="b">
        <f>AND(COUNTIF('Master list(no salts, metals)'!K2752,"&lt;=1"),IF(COUNTIF('Master list(no salts, metals)'!$K2752:$Y2752, "#N/A")=14,TRUE,FALSE))</f>
        <v>0</v>
      </c>
      <c r="L2762" t="b">
        <f>AND(COUNTIF('Master list(no salts, metals)'!L2752,"&lt;=1"),IF(COUNTIF('Master list(no salts, metals)'!$K2752:$Y2752, "#N/A")=14,TRUE,FALSE))</f>
        <v>0</v>
      </c>
      <c r="M2762" t="b">
        <f>AND(COUNTIF('Master list(no salts, metals)'!M2752,"&lt;=1"),IF(COUNTIF('Master list(no salts, metals)'!$K2752:$Y2752, "#N/A")=14,TRUE,FALSE))</f>
        <v>0</v>
      </c>
      <c r="N2762" t="b">
        <f>AND(COUNTIF('Master list(no salts, metals)'!N2752,"&lt;=1"),IF(COUNTIF('Master list(no salts, metals)'!$K2752:$Y2752, "#N/A")=14,TRUE,FALSE))</f>
        <v>0</v>
      </c>
      <c r="O2762" t="b">
        <f>AND(COUNTIF('Master list(no salts, metals)'!O2752,"&lt;=1"),IF(COUNTIF('Master list(no salts, metals)'!$K2752:$Y2752, "#N/A")=14,TRUE,FALSE))</f>
        <v>0</v>
      </c>
      <c r="P2762" t="b">
        <f>AND(COUNTIF('Master list(no salts, metals)'!P2752,"&lt;=1"),IF(COUNTIF('Master list(no salts, metals)'!$K2752:$Y2752, "#N/A")=14,TRUE,FALSE))</f>
        <v>0</v>
      </c>
      <c r="Q2762" t="b">
        <f>AND(COUNTIF('Master list(no salts, metals)'!Q2752,"&lt;=1"),IF(COUNTIF('Master list(no salts, metals)'!$K2752:$Y2752, "#N/A")=14,TRUE,FALSE))</f>
        <v>0</v>
      </c>
      <c r="R2762" t="b">
        <f>AND(COUNTIF('Master list(no salts, metals)'!R2752,"&lt;=1"),IF(COUNTIF('Master list(no salts, metals)'!$K2752:$Y2752, "#N/A")=14,TRUE,FALSE))</f>
        <v>0</v>
      </c>
      <c r="S2762" t="b">
        <f>AND(COUNTIF('Master list(no salts, metals)'!S2752,"&lt;=1"),IF(COUNTIF('Master list(no salts, metals)'!$K2752:$Y2752, "#N/A")=14,TRUE,FALSE))</f>
        <v>0</v>
      </c>
      <c r="T2762" t="b">
        <f>AND(COUNTIF('Master list(no salts, metals)'!T2752,"&lt;=1"),IF(COUNTIF('Master list(no salts, metals)'!$K2752:$Y2752, "#N/A")=14,TRUE,FALSE))</f>
        <v>0</v>
      </c>
      <c r="U2762" t="b">
        <f>AND(COUNTIF('Master list(no salts, metals)'!U2752,"&lt;=1"),IF(COUNTIF('Master list(no salts, metals)'!$K2752:$Y2752, "#N/A")=14,TRUE,FALSE))</f>
        <v>0</v>
      </c>
      <c r="V2762" t="b">
        <f>AND(COUNTIF('Master list(no salts, metals)'!V2752,"&lt;=1"),IF(COUNTIF('Master list(no salts, metals)'!$K2752:$Y2752, "#N/A")=14,TRUE,FALSE))</f>
        <v>0</v>
      </c>
      <c r="W2762" t="b">
        <f>AND(COUNTIF('Master list(no salts, metals)'!W2752,"&lt;=1"),IF(COUNTIF('Master list(no salts, metals)'!$K2752:$Y2752, "#N/A")=14,TRUE,FALSE))</f>
        <v>0</v>
      </c>
      <c r="X2762" t="b">
        <f>AND(COUNTIF('Master list(no salts, metals)'!X2752,"&lt;=1"),IF(COUNTIF('Master list(no salts, metals)'!$K2752:$Y2752, "#N/A")=14,TRUE,FALSE))</f>
        <v>1</v>
      </c>
      <c r="Y2762" t="b">
        <f>AND(COUNTIF('Master list(no salts, metals)'!Y2752,"&lt;=1"),IF(COUNTIF('Master list(no salts, metals)'!$K2752:$Y2752, "#N/A")=14,TRUE,FALSE))</f>
        <v>0</v>
      </c>
    </row>
    <row r="2763" spans="11:25" x14ac:dyDescent="0.25">
      <c r="K2763" t="b">
        <f>AND(COUNTIF('Master list(no salts, metals)'!K2753,"&lt;=1"),IF(COUNTIF('Master list(no salts, metals)'!$K2753:$Y2753, "#N/A")=14,TRUE,FALSE))</f>
        <v>0</v>
      </c>
      <c r="L2763" t="b">
        <f>AND(COUNTIF('Master list(no salts, metals)'!L2753,"&lt;=1"),IF(COUNTIF('Master list(no salts, metals)'!$K2753:$Y2753, "#N/A")=14,TRUE,FALSE))</f>
        <v>0</v>
      </c>
      <c r="M2763" t="b">
        <f>AND(COUNTIF('Master list(no salts, metals)'!M2753,"&lt;=1"),IF(COUNTIF('Master list(no salts, metals)'!$K2753:$Y2753, "#N/A")=14,TRUE,FALSE))</f>
        <v>0</v>
      </c>
      <c r="N2763" t="b">
        <f>AND(COUNTIF('Master list(no salts, metals)'!N2753,"&lt;=1"),IF(COUNTIF('Master list(no salts, metals)'!$K2753:$Y2753, "#N/A")=14,TRUE,FALSE))</f>
        <v>0</v>
      </c>
      <c r="O2763" t="b">
        <f>AND(COUNTIF('Master list(no salts, metals)'!O2753,"&lt;=1"),IF(COUNTIF('Master list(no salts, metals)'!$K2753:$Y2753, "#N/A")=14,TRUE,FALSE))</f>
        <v>0</v>
      </c>
      <c r="P2763" t="b">
        <f>AND(COUNTIF('Master list(no salts, metals)'!P2753,"&lt;=1"),IF(COUNTIF('Master list(no salts, metals)'!$K2753:$Y2753, "#N/A")=14,TRUE,FALSE))</f>
        <v>0</v>
      </c>
      <c r="Q2763" t="b">
        <f>AND(COUNTIF('Master list(no salts, metals)'!Q2753,"&lt;=1"),IF(COUNTIF('Master list(no salts, metals)'!$K2753:$Y2753, "#N/A")=14,TRUE,FALSE))</f>
        <v>0</v>
      </c>
      <c r="R2763" t="b">
        <f>AND(COUNTIF('Master list(no salts, metals)'!R2753,"&lt;=1"),IF(COUNTIF('Master list(no salts, metals)'!$K2753:$Y2753, "#N/A")=14,TRUE,FALSE))</f>
        <v>0</v>
      </c>
      <c r="S2763" t="b">
        <f>AND(COUNTIF('Master list(no salts, metals)'!S2753,"&lt;=1"),IF(COUNTIF('Master list(no salts, metals)'!$K2753:$Y2753, "#N/A")=14,TRUE,FALSE))</f>
        <v>0</v>
      </c>
      <c r="T2763" t="b">
        <f>AND(COUNTIF('Master list(no salts, metals)'!T2753,"&lt;=1"),IF(COUNTIF('Master list(no salts, metals)'!$K2753:$Y2753, "#N/A")=14,TRUE,FALSE))</f>
        <v>1</v>
      </c>
      <c r="U2763" t="b">
        <f>AND(COUNTIF('Master list(no salts, metals)'!U2753,"&lt;=1"),IF(COUNTIF('Master list(no salts, metals)'!$K2753:$Y2753, "#N/A")=14,TRUE,FALSE))</f>
        <v>0</v>
      </c>
      <c r="V2763" t="b">
        <f>AND(COUNTIF('Master list(no salts, metals)'!V2753,"&lt;=1"),IF(COUNTIF('Master list(no salts, metals)'!$K2753:$Y2753, "#N/A")=14,TRUE,FALSE))</f>
        <v>0</v>
      </c>
      <c r="W2763" t="b">
        <f>AND(COUNTIF('Master list(no salts, metals)'!W2753,"&lt;=1"),IF(COUNTIF('Master list(no salts, metals)'!$K2753:$Y2753, "#N/A")=14,TRUE,FALSE))</f>
        <v>0</v>
      </c>
      <c r="X2763" t="b">
        <f>AND(COUNTIF('Master list(no salts, metals)'!X2753,"&lt;=1"),IF(COUNTIF('Master list(no salts, metals)'!$K2753:$Y2753, "#N/A")=14,TRUE,FALSE))</f>
        <v>0</v>
      </c>
      <c r="Y2763" t="b">
        <f>AND(COUNTIF('Master list(no salts, metals)'!Y2753,"&lt;=1"),IF(COUNTIF('Master list(no salts, metals)'!$K2753:$Y2753, "#N/A")=14,TRUE,FALSE))</f>
        <v>0</v>
      </c>
    </row>
    <row r="2764" spans="11:25" x14ac:dyDescent="0.25">
      <c r="K2764" t="b">
        <f>AND(COUNTIF('Master list(no salts, metals)'!K2754,"&lt;=1"),IF(COUNTIF('Master list(no salts, metals)'!$K2754:$Y2754, "#N/A")=14,TRUE,FALSE))</f>
        <v>0</v>
      </c>
      <c r="L2764" t="b">
        <f>AND(COUNTIF('Master list(no salts, metals)'!L2754,"&lt;=1"),IF(COUNTIF('Master list(no salts, metals)'!$K2754:$Y2754, "#N/A")=14,TRUE,FALSE))</f>
        <v>0</v>
      </c>
      <c r="M2764" t="b">
        <f>AND(COUNTIF('Master list(no salts, metals)'!M2754,"&lt;=1"),IF(COUNTIF('Master list(no salts, metals)'!$K2754:$Y2754, "#N/A")=14,TRUE,FALSE))</f>
        <v>0</v>
      </c>
      <c r="N2764" t="b">
        <f>AND(COUNTIF('Master list(no salts, metals)'!N2754,"&lt;=1"),IF(COUNTIF('Master list(no salts, metals)'!$K2754:$Y2754, "#N/A")=14,TRUE,FALSE))</f>
        <v>0</v>
      </c>
      <c r="O2764" t="b">
        <f>AND(COUNTIF('Master list(no salts, metals)'!O2754,"&lt;=1"),IF(COUNTIF('Master list(no salts, metals)'!$K2754:$Y2754, "#N/A")=14,TRUE,FALSE))</f>
        <v>0</v>
      </c>
      <c r="P2764" t="b">
        <f>AND(COUNTIF('Master list(no salts, metals)'!P2754,"&lt;=1"),IF(COUNTIF('Master list(no salts, metals)'!$K2754:$Y2754, "#N/A")=14,TRUE,FALSE))</f>
        <v>0</v>
      </c>
      <c r="Q2764" t="b">
        <f>AND(COUNTIF('Master list(no salts, metals)'!Q2754,"&lt;=1"),IF(COUNTIF('Master list(no salts, metals)'!$K2754:$Y2754, "#N/A")=14,TRUE,FALSE))</f>
        <v>0</v>
      </c>
      <c r="R2764" t="b">
        <f>AND(COUNTIF('Master list(no salts, metals)'!R2754,"&lt;=1"),IF(COUNTIF('Master list(no salts, metals)'!$K2754:$Y2754, "#N/A")=14,TRUE,FALSE))</f>
        <v>0</v>
      </c>
      <c r="S2764" t="b">
        <f>AND(COUNTIF('Master list(no salts, metals)'!S2754,"&lt;=1"),IF(COUNTIF('Master list(no salts, metals)'!$K2754:$Y2754, "#N/A")=14,TRUE,FALSE))</f>
        <v>0</v>
      </c>
      <c r="T2764" t="b">
        <f>AND(COUNTIF('Master list(no salts, metals)'!T2754,"&lt;=1"),IF(COUNTIF('Master list(no salts, metals)'!$K2754:$Y2754, "#N/A")=14,TRUE,FALSE))</f>
        <v>1</v>
      </c>
      <c r="U2764" t="b">
        <f>AND(COUNTIF('Master list(no salts, metals)'!U2754,"&lt;=1"),IF(COUNTIF('Master list(no salts, metals)'!$K2754:$Y2754, "#N/A")=14,TRUE,FALSE))</f>
        <v>0</v>
      </c>
      <c r="V2764" t="b">
        <f>AND(COUNTIF('Master list(no salts, metals)'!V2754,"&lt;=1"),IF(COUNTIF('Master list(no salts, metals)'!$K2754:$Y2754, "#N/A")=14,TRUE,FALSE))</f>
        <v>0</v>
      </c>
      <c r="W2764" t="b">
        <f>AND(COUNTIF('Master list(no salts, metals)'!W2754,"&lt;=1"),IF(COUNTIF('Master list(no salts, metals)'!$K2754:$Y2754, "#N/A")=14,TRUE,FALSE))</f>
        <v>0</v>
      </c>
      <c r="X2764" t="b">
        <f>AND(COUNTIF('Master list(no salts, metals)'!X2754,"&lt;=1"),IF(COUNTIF('Master list(no salts, metals)'!$K2754:$Y2754, "#N/A")=14,TRUE,FALSE))</f>
        <v>0</v>
      </c>
      <c r="Y2764" t="b">
        <f>AND(COUNTIF('Master list(no salts, metals)'!Y2754,"&lt;=1"),IF(COUNTIF('Master list(no salts, metals)'!$K2754:$Y2754, "#N/A")=14,TRUE,FALSE))</f>
        <v>0</v>
      </c>
    </row>
    <row r="2765" spans="11:25" x14ac:dyDescent="0.25">
      <c r="K2765" t="b">
        <f>AND(COUNTIF('Master list(no salts, metals)'!K2755,"&lt;=1"),IF(COUNTIF('Master list(no salts, metals)'!$K2755:$Y2755, "#N/A")=14,TRUE,FALSE))</f>
        <v>0</v>
      </c>
      <c r="L2765" t="b">
        <f>AND(COUNTIF('Master list(no salts, metals)'!L2755,"&lt;=1"),IF(COUNTIF('Master list(no salts, metals)'!$K2755:$Y2755, "#N/A")=14,TRUE,FALSE))</f>
        <v>0</v>
      </c>
      <c r="M2765" t="b">
        <f>AND(COUNTIF('Master list(no salts, metals)'!M2755,"&lt;=1"),IF(COUNTIF('Master list(no salts, metals)'!$K2755:$Y2755, "#N/A")=14,TRUE,FALSE))</f>
        <v>0</v>
      </c>
      <c r="N2765" t="b">
        <f>AND(COUNTIF('Master list(no salts, metals)'!N2755,"&lt;=1"),IF(COUNTIF('Master list(no salts, metals)'!$K2755:$Y2755, "#N/A")=14,TRUE,FALSE))</f>
        <v>0</v>
      </c>
      <c r="O2765" t="b">
        <f>AND(COUNTIF('Master list(no salts, metals)'!O2755,"&lt;=1"),IF(COUNTIF('Master list(no salts, metals)'!$K2755:$Y2755, "#N/A")=14,TRUE,FALSE))</f>
        <v>0</v>
      </c>
      <c r="P2765" t="b">
        <f>AND(COUNTIF('Master list(no salts, metals)'!P2755,"&lt;=1"),IF(COUNTIF('Master list(no salts, metals)'!$K2755:$Y2755, "#N/A")=14,TRUE,FALSE))</f>
        <v>0</v>
      </c>
      <c r="Q2765" t="b">
        <f>AND(COUNTIF('Master list(no salts, metals)'!Q2755,"&lt;=1"),IF(COUNTIF('Master list(no salts, metals)'!$K2755:$Y2755, "#N/A")=14,TRUE,FALSE))</f>
        <v>0</v>
      </c>
      <c r="R2765" t="b">
        <f>AND(COUNTIF('Master list(no salts, metals)'!R2755,"&lt;=1"),IF(COUNTIF('Master list(no salts, metals)'!$K2755:$Y2755, "#N/A")=14,TRUE,FALSE))</f>
        <v>0</v>
      </c>
      <c r="S2765" t="b">
        <f>AND(COUNTIF('Master list(no salts, metals)'!S2755,"&lt;=1"),IF(COUNTIF('Master list(no salts, metals)'!$K2755:$Y2755, "#N/A")=14,TRUE,FALSE))</f>
        <v>0</v>
      </c>
      <c r="T2765" t="b">
        <f>AND(COUNTIF('Master list(no salts, metals)'!T2755,"&lt;=1"),IF(COUNTIF('Master list(no salts, metals)'!$K2755:$Y2755, "#N/A")=14,TRUE,FALSE))</f>
        <v>0</v>
      </c>
      <c r="U2765" t="b">
        <f>AND(COUNTIF('Master list(no salts, metals)'!U2755,"&lt;=1"),IF(COUNTIF('Master list(no salts, metals)'!$K2755:$Y2755, "#N/A")=14,TRUE,FALSE))</f>
        <v>0</v>
      </c>
      <c r="V2765" t="b">
        <f>AND(COUNTIF('Master list(no salts, metals)'!V2755,"&lt;=1"),IF(COUNTIF('Master list(no salts, metals)'!$K2755:$Y2755, "#N/A")=14,TRUE,FALSE))</f>
        <v>0</v>
      </c>
      <c r="W2765" t="b">
        <f>AND(COUNTIF('Master list(no salts, metals)'!W2755,"&lt;=1"),IF(COUNTIF('Master list(no salts, metals)'!$K2755:$Y2755, "#N/A")=14,TRUE,FALSE))</f>
        <v>1</v>
      </c>
      <c r="X2765" t="b">
        <f>AND(COUNTIF('Master list(no salts, metals)'!X2755,"&lt;=1"),IF(COUNTIF('Master list(no salts, metals)'!$K2755:$Y2755, "#N/A")=14,TRUE,FALSE))</f>
        <v>0</v>
      </c>
      <c r="Y2765" t="b">
        <f>AND(COUNTIF('Master list(no salts, metals)'!Y2755,"&lt;=1"),IF(COUNTIF('Master list(no salts, metals)'!$K2755:$Y2755, "#N/A")=14,TRUE,FALSE))</f>
        <v>0</v>
      </c>
    </row>
    <row r="2766" spans="11:25" x14ac:dyDescent="0.25">
      <c r="K2766" t="b">
        <f>AND(COUNTIF('Master list(no salts, metals)'!K2756,"&lt;=1"),IF(COUNTIF('Master list(no salts, metals)'!$K2756:$Y2756, "#N/A")=14,TRUE,FALSE))</f>
        <v>0</v>
      </c>
      <c r="L2766" t="b">
        <f>AND(COUNTIF('Master list(no salts, metals)'!L2756,"&lt;=1"),IF(COUNTIF('Master list(no salts, metals)'!$K2756:$Y2756, "#N/A")=14,TRUE,FALSE))</f>
        <v>0</v>
      </c>
      <c r="M2766" t="b">
        <f>AND(COUNTIF('Master list(no salts, metals)'!M2756,"&lt;=1"),IF(COUNTIF('Master list(no salts, metals)'!$K2756:$Y2756, "#N/A")=14,TRUE,FALSE))</f>
        <v>0</v>
      </c>
      <c r="N2766" t="b">
        <f>AND(COUNTIF('Master list(no salts, metals)'!N2756,"&lt;=1"),IF(COUNTIF('Master list(no salts, metals)'!$K2756:$Y2756, "#N/A")=14,TRUE,FALSE))</f>
        <v>0</v>
      </c>
      <c r="O2766" t="b">
        <f>AND(COUNTIF('Master list(no salts, metals)'!O2756,"&lt;=1"),IF(COUNTIF('Master list(no salts, metals)'!$K2756:$Y2756, "#N/A")=14,TRUE,FALSE))</f>
        <v>0</v>
      </c>
      <c r="P2766" t="b">
        <f>AND(COUNTIF('Master list(no salts, metals)'!P2756,"&lt;=1"),IF(COUNTIF('Master list(no salts, metals)'!$K2756:$Y2756, "#N/A")=14,TRUE,FALSE))</f>
        <v>0</v>
      </c>
      <c r="Q2766" t="b">
        <f>AND(COUNTIF('Master list(no salts, metals)'!Q2756,"&lt;=1"),IF(COUNTIF('Master list(no salts, metals)'!$K2756:$Y2756, "#N/A")=14,TRUE,FALSE))</f>
        <v>0</v>
      </c>
      <c r="R2766" t="b">
        <f>AND(COUNTIF('Master list(no salts, metals)'!R2756,"&lt;=1"),IF(COUNTIF('Master list(no salts, metals)'!$K2756:$Y2756, "#N/A")=14,TRUE,FALSE))</f>
        <v>0</v>
      </c>
      <c r="S2766" t="b">
        <f>AND(COUNTIF('Master list(no salts, metals)'!S2756,"&lt;=1"),IF(COUNTIF('Master list(no salts, metals)'!$K2756:$Y2756, "#N/A")=14,TRUE,FALSE))</f>
        <v>0</v>
      </c>
      <c r="T2766" t="b">
        <f>AND(COUNTIF('Master list(no salts, metals)'!T2756,"&lt;=1"),IF(COUNTIF('Master list(no salts, metals)'!$K2756:$Y2756, "#N/A")=14,TRUE,FALSE))</f>
        <v>0</v>
      </c>
      <c r="U2766" t="b">
        <f>AND(COUNTIF('Master list(no salts, metals)'!U2756,"&lt;=1"),IF(COUNTIF('Master list(no salts, metals)'!$K2756:$Y2756, "#N/A")=14,TRUE,FALSE))</f>
        <v>0</v>
      </c>
      <c r="V2766" t="b">
        <f>AND(COUNTIF('Master list(no salts, metals)'!V2756,"&lt;=1"),IF(COUNTIF('Master list(no salts, metals)'!$K2756:$Y2756, "#N/A")=14,TRUE,FALSE))</f>
        <v>0</v>
      </c>
      <c r="W2766" t="b">
        <f>AND(COUNTIF('Master list(no salts, metals)'!W2756,"&lt;=1"),IF(COUNTIF('Master list(no salts, metals)'!$K2756:$Y2756, "#N/A")=14,TRUE,FALSE))</f>
        <v>0</v>
      </c>
      <c r="X2766" t="b">
        <f>AND(COUNTIF('Master list(no salts, metals)'!X2756,"&lt;=1"),IF(COUNTIF('Master list(no salts, metals)'!$K2756:$Y2756, "#N/A")=14,TRUE,FALSE))</f>
        <v>1</v>
      </c>
      <c r="Y2766" t="b">
        <f>AND(COUNTIF('Master list(no salts, metals)'!Y2756,"&lt;=1"),IF(COUNTIF('Master list(no salts, metals)'!$K2756:$Y2756, "#N/A")=14,TRUE,FALSE))</f>
        <v>0</v>
      </c>
    </row>
    <row r="2767" spans="11:25" x14ac:dyDescent="0.25">
      <c r="K2767" t="b">
        <f>AND(COUNTIF('Master list(no salts, metals)'!K2757,"&lt;=1"),IF(COUNTIF('Master list(no salts, metals)'!$K2757:$Y2757, "#N/A")=14,TRUE,FALSE))</f>
        <v>0</v>
      </c>
      <c r="L2767" t="b">
        <f>AND(COUNTIF('Master list(no salts, metals)'!L2757,"&lt;=1"),IF(COUNTIF('Master list(no salts, metals)'!$K2757:$Y2757, "#N/A")=14,TRUE,FALSE))</f>
        <v>0</v>
      </c>
      <c r="M2767" t="b">
        <f>AND(COUNTIF('Master list(no salts, metals)'!M2757,"&lt;=1"),IF(COUNTIF('Master list(no salts, metals)'!$K2757:$Y2757, "#N/A")=14,TRUE,FALSE))</f>
        <v>0</v>
      </c>
      <c r="N2767" t="b">
        <f>AND(COUNTIF('Master list(no salts, metals)'!N2757,"&lt;=1"),IF(COUNTIF('Master list(no salts, metals)'!$K2757:$Y2757, "#N/A")=14,TRUE,FALSE))</f>
        <v>0</v>
      </c>
      <c r="O2767" t="b">
        <f>AND(COUNTIF('Master list(no salts, metals)'!O2757,"&lt;=1"),IF(COUNTIF('Master list(no salts, metals)'!$K2757:$Y2757, "#N/A")=14,TRUE,FALSE))</f>
        <v>0</v>
      </c>
      <c r="P2767" t="b">
        <f>AND(COUNTIF('Master list(no salts, metals)'!P2757,"&lt;=1"),IF(COUNTIF('Master list(no salts, metals)'!$K2757:$Y2757, "#N/A")=14,TRUE,FALSE))</f>
        <v>0</v>
      </c>
      <c r="Q2767" t="b">
        <f>AND(COUNTIF('Master list(no salts, metals)'!Q2757,"&lt;=1"),IF(COUNTIF('Master list(no salts, metals)'!$K2757:$Y2757, "#N/A")=14,TRUE,FALSE))</f>
        <v>0</v>
      </c>
      <c r="R2767" t="b">
        <f>AND(COUNTIF('Master list(no salts, metals)'!R2757,"&lt;=1"),IF(COUNTIF('Master list(no salts, metals)'!$K2757:$Y2757, "#N/A")=14,TRUE,FALSE))</f>
        <v>0</v>
      </c>
      <c r="S2767" t="b">
        <f>AND(COUNTIF('Master list(no salts, metals)'!S2757,"&lt;=1"),IF(COUNTIF('Master list(no salts, metals)'!$K2757:$Y2757, "#N/A")=14,TRUE,FALSE))</f>
        <v>0</v>
      </c>
      <c r="T2767" t="b">
        <f>AND(COUNTIF('Master list(no salts, metals)'!T2757,"&lt;=1"),IF(COUNTIF('Master list(no salts, metals)'!$K2757:$Y2757, "#N/A")=14,TRUE,FALSE))</f>
        <v>0</v>
      </c>
      <c r="U2767" t="b">
        <f>AND(COUNTIF('Master list(no salts, metals)'!U2757,"&lt;=1"),IF(COUNTIF('Master list(no salts, metals)'!$K2757:$Y2757, "#N/A")=14,TRUE,FALSE))</f>
        <v>0</v>
      </c>
      <c r="V2767" t="b">
        <f>AND(COUNTIF('Master list(no salts, metals)'!V2757,"&lt;=1"),IF(COUNTIF('Master list(no salts, metals)'!$K2757:$Y2757, "#N/A")=14,TRUE,FALSE))</f>
        <v>0</v>
      </c>
      <c r="W2767" t="b">
        <f>AND(COUNTIF('Master list(no salts, metals)'!W2757,"&lt;=1"),IF(COUNTIF('Master list(no salts, metals)'!$K2757:$Y2757, "#N/A")=14,TRUE,FALSE))</f>
        <v>0</v>
      </c>
      <c r="X2767" t="b">
        <f>AND(COUNTIF('Master list(no salts, metals)'!X2757,"&lt;=1"),IF(COUNTIF('Master list(no salts, metals)'!$K2757:$Y2757, "#N/A")=14,TRUE,FALSE))</f>
        <v>0</v>
      </c>
      <c r="Y2767" t="b">
        <f>AND(COUNTIF('Master list(no salts, metals)'!Y2757,"&lt;=1"),IF(COUNTIF('Master list(no salts, metals)'!$K2757:$Y2757, "#N/A")=14,TRUE,FALSE))</f>
        <v>0</v>
      </c>
    </row>
    <row r="2768" spans="11:25" x14ac:dyDescent="0.25">
      <c r="K2768" t="b">
        <f>AND(COUNTIF('Master list(no salts, metals)'!K2758,"&lt;=1"),IF(COUNTIF('Master list(no salts, metals)'!$K2758:$Y2758, "#N/A")=14,TRUE,FALSE))</f>
        <v>0</v>
      </c>
      <c r="L2768" t="b">
        <f>AND(COUNTIF('Master list(no salts, metals)'!L2758,"&lt;=1"),IF(COUNTIF('Master list(no salts, metals)'!$K2758:$Y2758, "#N/A")=14,TRUE,FALSE))</f>
        <v>1</v>
      </c>
      <c r="M2768" t="b">
        <f>AND(COUNTIF('Master list(no salts, metals)'!M2758,"&lt;=1"),IF(COUNTIF('Master list(no salts, metals)'!$K2758:$Y2758, "#N/A")=14,TRUE,FALSE))</f>
        <v>0</v>
      </c>
      <c r="N2768" t="b">
        <f>AND(COUNTIF('Master list(no salts, metals)'!N2758,"&lt;=1"),IF(COUNTIF('Master list(no salts, metals)'!$K2758:$Y2758, "#N/A")=14,TRUE,FALSE))</f>
        <v>0</v>
      </c>
      <c r="O2768" t="b">
        <f>AND(COUNTIF('Master list(no salts, metals)'!O2758,"&lt;=1"),IF(COUNTIF('Master list(no salts, metals)'!$K2758:$Y2758, "#N/A")=14,TRUE,FALSE))</f>
        <v>0</v>
      </c>
      <c r="P2768" t="b">
        <f>AND(COUNTIF('Master list(no salts, metals)'!P2758,"&lt;=1"),IF(COUNTIF('Master list(no salts, metals)'!$K2758:$Y2758, "#N/A")=14,TRUE,FALSE))</f>
        <v>0</v>
      </c>
      <c r="Q2768" t="b">
        <f>AND(COUNTIF('Master list(no salts, metals)'!Q2758,"&lt;=1"),IF(COUNTIF('Master list(no salts, metals)'!$K2758:$Y2758, "#N/A")=14,TRUE,FALSE))</f>
        <v>0</v>
      </c>
      <c r="R2768" t="b">
        <f>AND(COUNTIF('Master list(no salts, metals)'!R2758,"&lt;=1"),IF(COUNTIF('Master list(no salts, metals)'!$K2758:$Y2758, "#N/A")=14,TRUE,FALSE))</f>
        <v>0</v>
      </c>
      <c r="S2768" t="b">
        <f>AND(COUNTIF('Master list(no salts, metals)'!S2758,"&lt;=1"),IF(COUNTIF('Master list(no salts, metals)'!$K2758:$Y2758, "#N/A")=14,TRUE,FALSE))</f>
        <v>0</v>
      </c>
      <c r="T2768" t="b">
        <f>AND(COUNTIF('Master list(no salts, metals)'!T2758,"&lt;=1"),IF(COUNTIF('Master list(no salts, metals)'!$K2758:$Y2758, "#N/A")=14,TRUE,FALSE))</f>
        <v>0</v>
      </c>
      <c r="U2768" t="b">
        <f>AND(COUNTIF('Master list(no salts, metals)'!U2758,"&lt;=1"),IF(COUNTIF('Master list(no salts, metals)'!$K2758:$Y2758, "#N/A")=14,TRUE,FALSE))</f>
        <v>0</v>
      </c>
      <c r="V2768" t="b">
        <f>AND(COUNTIF('Master list(no salts, metals)'!V2758,"&lt;=1"),IF(COUNTIF('Master list(no salts, metals)'!$K2758:$Y2758, "#N/A")=14,TRUE,FALSE))</f>
        <v>0</v>
      </c>
      <c r="W2768" t="b">
        <f>AND(COUNTIF('Master list(no salts, metals)'!W2758,"&lt;=1"),IF(COUNTIF('Master list(no salts, metals)'!$K2758:$Y2758, "#N/A")=14,TRUE,FALSE))</f>
        <v>0</v>
      </c>
      <c r="X2768" t="b">
        <f>AND(COUNTIF('Master list(no salts, metals)'!X2758,"&lt;=1"),IF(COUNTIF('Master list(no salts, metals)'!$K2758:$Y2758, "#N/A")=14,TRUE,FALSE))</f>
        <v>0</v>
      </c>
      <c r="Y2768" t="b">
        <f>AND(COUNTIF('Master list(no salts, metals)'!Y2758,"&lt;=1"),IF(COUNTIF('Master list(no salts, metals)'!$K2758:$Y2758, "#N/A")=14,TRUE,FALSE))</f>
        <v>0</v>
      </c>
    </row>
    <row r="2769" spans="11:25" x14ac:dyDescent="0.25">
      <c r="K2769" t="b">
        <f>AND(COUNTIF('Master list(no salts, metals)'!K2759,"&lt;=1"),IF(COUNTIF('Master list(no salts, metals)'!$K2759:$Y2759, "#N/A")=14,TRUE,FALSE))</f>
        <v>0</v>
      </c>
      <c r="L2769" t="b">
        <f>AND(COUNTIF('Master list(no salts, metals)'!L2759,"&lt;=1"),IF(COUNTIF('Master list(no salts, metals)'!$K2759:$Y2759, "#N/A")=14,TRUE,FALSE))</f>
        <v>0</v>
      </c>
      <c r="M2769" t="b">
        <f>AND(COUNTIF('Master list(no salts, metals)'!M2759,"&lt;=1"),IF(COUNTIF('Master list(no salts, metals)'!$K2759:$Y2759, "#N/A")=14,TRUE,FALSE))</f>
        <v>0</v>
      </c>
      <c r="N2769" t="b">
        <f>AND(COUNTIF('Master list(no salts, metals)'!N2759,"&lt;=1"),IF(COUNTIF('Master list(no salts, metals)'!$K2759:$Y2759, "#N/A")=14,TRUE,FALSE))</f>
        <v>0</v>
      </c>
      <c r="O2769" t="b">
        <f>AND(COUNTIF('Master list(no salts, metals)'!O2759,"&lt;=1"),IF(COUNTIF('Master list(no salts, metals)'!$K2759:$Y2759, "#N/A")=14,TRUE,FALSE))</f>
        <v>0</v>
      </c>
      <c r="P2769" t="b">
        <f>AND(COUNTIF('Master list(no salts, metals)'!P2759,"&lt;=1"),IF(COUNTIF('Master list(no salts, metals)'!$K2759:$Y2759, "#N/A")=14,TRUE,FALSE))</f>
        <v>0</v>
      </c>
      <c r="Q2769" t="b">
        <f>AND(COUNTIF('Master list(no salts, metals)'!Q2759,"&lt;=1"),IF(COUNTIF('Master list(no salts, metals)'!$K2759:$Y2759, "#N/A")=14,TRUE,FALSE))</f>
        <v>0</v>
      </c>
      <c r="R2769" t="b">
        <f>AND(COUNTIF('Master list(no salts, metals)'!R2759,"&lt;=1"),IF(COUNTIF('Master list(no salts, metals)'!$K2759:$Y2759, "#N/A")=14,TRUE,FALSE))</f>
        <v>0</v>
      </c>
      <c r="S2769" t="b">
        <f>AND(COUNTIF('Master list(no salts, metals)'!S2759,"&lt;=1"),IF(COUNTIF('Master list(no salts, metals)'!$K2759:$Y2759, "#N/A")=14,TRUE,FALSE))</f>
        <v>0</v>
      </c>
      <c r="T2769" t="b">
        <f>AND(COUNTIF('Master list(no salts, metals)'!T2759,"&lt;=1"),IF(COUNTIF('Master list(no salts, metals)'!$K2759:$Y2759, "#N/A")=14,TRUE,FALSE))</f>
        <v>1</v>
      </c>
      <c r="U2769" t="b">
        <f>AND(COUNTIF('Master list(no salts, metals)'!U2759,"&lt;=1"),IF(COUNTIF('Master list(no salts, metals)'!$K2759:$Y2759, "#N/A")=14,TRUE,FALSE))</f>
        <v>0</v>
      </c>
      <c r="V2769" t="b">
        <f>AND(COUNTIF('Master list(no salts, metals)'!V2759,"&lt;=1"),IF(COUNTIF('Master list(no salts, metals)'!$K2759:$Y2759, "#N/A")=14,TRUE,FALSE))</f>
        <v>0</v>
      </c>
      <c r="W2769" t="b">
        <f>AND(COUNTIF('Master list(no salts, metals)'!W2759,"&lt;=1"),IF(COUNTIF('Master list(no salts, metals)'!$K2759:$Y2759, "#N/A")=14,TRUE,FALSE))</f>
        <v>0</v>
      </c>
      <c r="X2769" t="b">
        <f>AND(COUNTIF('Master list(no salts, metals)'!X2759,"&lt;=1"),IF(COUNTIF('Master list(no salts, metals)'!$K2759:$Y2759, "#N/A")=14,TRUE,FALSE))</f>
        <v>0</v>
      </c>
      <c r="Y2769" t="b">
        <f>AND(COUNTIF('Master list(no salts, metals)'!Y2759,"&lt;=1"),IF(COUNTIF('Master list(no salts, metals)'!$K2759:$Y2759, "#N/A")=14,TRUE,FALSE))</f>
        <v>0</v>
      </c>
    </row>
    <row r="2770" spans="11:25" x14ac:dyDescent="0.25">
      <c r="K2770" t="b">
        <f>AND(COUNTIF('Master list(no salts, metals)'!K2760,"&lt;=1"),IF(COUNTIF('Master list(no salts, metals)'!$K2760:$Y2760, "#N/A")=14,TRUE,FALSE))</f>
        <v>0</v>
      </c>
      <c r="L2770" t="b">
        <f>AND(COUNTIF('Master list(no salts, metals)'!L2760,"&lt;=1"),IF(COUNTIF('Master list(no salts, metals)'!$K2760:$Y2760, "#N/A")=14,TRUE,FALSE))</f>
        <v>0</v>
      </c>
      <c r="M2770" t="b">
        <f>AND(COUNTIF('Master list(no salts, metals)'!M2760,"&lt;=1"),IF(COUNTIF('Master list(no salts, metals)'!$K2760:$Y2760, "#N/A")=14,TRUE,FALSE))</f>
        <v>0</v>
      </c>
      <c r="N2770" t="b">
        <f>AND(COUNTIF('Master list(no salts, metals)'!N2760,"&lt;=1"),IF(COUNTIF('Master list(no salts, metals)'!$K2760:$Y2760, "#N/A")=14,TRUE,FALSE))</f>
        <v>0</v>
      </c>
      <c r="O2770" t="b">
        <f>AND(COUNTIF('Master list(no salts, metals)'!O2760,"&lt;=1"),IF(COUNTIF('Master list(no salts, metals)'!$K2760:$Y2760, "#N/A")=14,TRUE,FALSE))</f>
        <v>0</v>
      </c>
      <c r="P2770" t="b">
        <f>AND(COUNTIF('Master list(no salts, metals)'!P2760,"&lt;=1"),IF(COUNTIF('Master list(no salts, metals)'!$K2760:$Y2760, "#N/A")=14,TRUE,FALSE))</f>
        <v>0</v>
      </c>
      <c r="Q2770" t="b">
        <f>AND(COUNTIF('Master list(no salts, metals)'!Q2760,"&lt;=1"),IF(COUNTIF('Master list(no salts, metals)'!$K2760:$Y2760, "#N/A")=14,TRUE,FALSE))</f>
        <v>0</v>
      </c>
      <c r="R2770" t="b">
        <f>AND(COUNTIF('Master list(no salts, metals)'!R2760,"&lt;=1"),IF(COUNTIF('Master list(no salts, metals)'!$K2760:$Y2760, "#N/A")=14,TRUE,FALSE))</f>
        <v>0</v>
      </c>
      <c r="S2770" t="b">
        <f>AND(COUNTIF('Master list(no salts, metals)'!S2760,"&lt;=1"),IF(COUNTIF('Master list(no salts, metals)'!$K2760:$Y2760, "#N/A")=14,TRUE,FALSE))</f>
        <v>0</v>
      </c>
      <c r="T2770" t="b">
        <f>AND(COUNTIF('Master list(no salts, metals)'!T2760,"&lt;=1"),IF(COUNTIF('Master list(no salts, metals)'!$K2760:$Y2760, "#N/A")=14,TRUE,FALSE))</f>
        <v>0</v>
      </c>
      <c r="U2770" t="b">
        <f>AND(COUNTIF('Master list(no salts, metals)'!U2760,"&lt;=1"),IF(COUNTIF('Master list(no salts, metals)'!$K2760:$Y2760, "#N/A")=14,TRUE,FALSE))</f>
        <v>0</v>
      </c>
      <c r="V2770" t="b">
        <f>AND(COUNTIF('Master list(no salts, metals)'!V2760,"&lt;=1"),IF(COUNTIF('Master list(no salts, metals)'!$K2760:$Y2760, "#N/A")=14,TRUE,FALSE))</f>
        <v>0</v>
      </c>
      <c r="W2770" t="b">
        <f>AND(COUNTIF('Master list(no salts, metals)'!W2760,"&lt;=1"),IF(COUNTIF('Master list(no salts, metals)'!$K2760:$Y2760, "#N/A")=14,TRUE,FALSE))</f>
        <v>1</v>
      </c>
      <c r="X2770" t="b">
        <f>AND(COUNTIF('Master list(no salts, metals)'!X2760,"&lt;=1"),IF(COUNTIF('Master list(no salts, metals)'!$K2760:$Y2760, "#N/A")=14,TRUE,FALSE))</f>
        <v>0</v>
      </c>
      <c r="Y2770" t="b">
        <f>AND(COUNTIF('Master list(no salts, metals)'!Y2760,"&lt;=1"),IF(COUNTIF('Master list(no salts, metals)'!$K2760:$Y2760, "#N/A")=14,TRUE,FALSE))</f>
        <v>0</v>
      </c>
    </row>
    <row r="2771" spans="11:25" x14ac:dyDescent="0.25">
      <c r="K2771" t="b">
        <f>AND(COUNTIF('Master list(no salts, metals)'!K2761,"&lt;=1"),IF(COUNTIF('Master list(no salts, metals)'!$K2761:$Y2761, "#N/A")=14,TRUE,FALSE))</f>
        <v>0</v>
      </c>
      <c r="L2771" t="b">
        <f>AND(COUNTIF('Master list(no salts, metals)'!L2761,"&lt;=1"),IF(COUNTIF('Master list(no salts, metals)'!$K2761:$Y2761, "#N/A")=14,TRUE,FALSE))</f>
        <v>0</v>
      </c>
      <c r="M2771" t="b">
        <f>AND(COUNTIF('Master list(no salts, metals)'!M2761,"&lt;=1"),IF(COUNTIF('Master list(no salts, metals)'!$K2761:$Y2761, "#N/A")=14,TRUE,FALSE))</f>
        <v>0</v>
      </c>
      <c r="N2771" t="b">
        <f>AND(COUNTIF('Master list(no salts, metals)'!N2761,"&lt;=1"),IF(COUNTIF('Master list(no salts, metals)'!$K2761:$Y2761, "#N/A")=14,TRUE,FALSE))</f>
        <v>0</v>
      </c>
      <c r="O2771" t="b">
        <f>AND(COUNTIF('Master list(no salts, metals)'!O2761,"&lt;=1"),IF(COUNTIF('Master list(no salts, metals)'!$K2761:$Y2761, "#N/A")=14,TRUE,FALSE))</f>
        <v>0</v>
      </c>
      <c r="P2771" t="b">
        <f>AND(COUNTIF('Master list(no salts, metals)'!P2761,"&lt;=1"),IF(COUNTIF('Master list(no salts, metals)'!$K2761:$Y2761, "#N/A")=14,TRUE,FALSE))</f>
        <v>0</v>
      </c>
      <c r="Q2771" t="b">
        <f>AND(COUNTIF('Master list(no salts, metals)'!Q2761,"&lt;=1"),IF(COUNTIF('Master list(no salts, metals)'!$K2761:$Y2761, "#N/A")=14,TRUE,FALSE))</f>
        <v>0</v>
      </c>
      <c r="R2771" t="b">
        <f>AND(COUNTIF('Master list(no salts, metals)'!R2761,"&lt;=1"),IF(COUNTIF('Master list(no salts, metals)'!$K2761:$Y2761, "#N/A")=14,TRUE,FALSE))</f>
        <v>0</v>
      </c>
      <c r="S2771" t="b">
        <f>AND(COUNTIF('Master list(no salts, metals)'!S2761,"&lt;=1"),IF(COUNTIF('Master list(no salts, metals)'!$K2761:$Y2761, "#N/A")=14,TRUE,FALSE))</f>
        <v>0</v>
      </c>
      <c r="T2771" t="b">
        <f>AND(COUNTIF('Master list(no salts, metals)'!T2761,"&lt;=1"),IF(COUNTIF('Master list(no salts, metals)'!$K2761:$Y2761, "#N/A")=14,TRUE,FALSE))</f>
        <v>0</v>
      </c>
      <c r="U2771" t="b">
        <f>AND(COUNTIF('Master list(no salts, metals)'!U2761,"&lt;=1"),IF(COUNTIF('Master list(no salts, metals)'!$K2761:$Y2761, "#N/A")=14,TRUE,FALSE))</f>
        <v>0</v>
      </c>
      <c r="V2771" t="b">
        <f>AND(COUNTIF('Master list(no salts, metals)'!V2761,"&lt;=1"),IF(COUNTIF('Master list(no salts, metals)'!$K2761:$Y2761, "#N/A")=14,TRUE,FALSE))</f>
        <v>0</v>
      </c>
      <c r="W2771" t="b">
        <f>AND(COUNTIF('Master list(no salts, metals)'!W2761,"&lt;=1"),IF(COUNTIF('Master list(no salts, metals)'!$K2761:$Y2761, "#N/A")=14,TRUE,FALSE))</f>
        <v>0</v>
      </c>
      <c r="X2771" t="b">
        <f>AND(COUNTIF('Master list(no salts, metals)'!X2761,"&lt;=1"),IF(COUNTIF('Master list(no salts, metals)'!$K2761:$Y2761, "#N/A")=14,TRUE,FALSE))</f>
        <v>0</v>
      </c>
      <c r="Y2771" t="b">
        <f>AND(COUNTIF('Master list(no salts, metals)'!Y2761,"&lt;=1"),IF(COUNTIF('Master list(no salts, metals)'!$K2761:$Y2761, "#N/A")=14,TRUE,FALSE))</f>
        <v>0</v>
      </c>
    </row>
    <row r="2772" spans="11:25" x14ac:dyDescent="0.25">
      <c r="K2772" t="b">
        <f>AND(COUNTIF('Master list(no salts, metals)'!K2762,"&lt;=1"),IF(COUNTIF('Master list(no salts, metals)'!$K2762:$Y2762, "#N/A")=14,TRUE,FALSE))</f>
        <v>0</v>
      </c>
      <c r="L2772" t="b">
        <f>AND(COUNTIF('Master list(no salts, metals)'!L2762,"&lt;=1"),IF(COUNTIF('Master list(no salts, metals)'!$K2762:$Y2762, "#N/A")=14,TRUE,FALSE))</f>
        <v>0</v>
      </c>
      <c r="M2772" t="b">
        <f>AND(COUNTIF('Master list(no salts, metals)'!M2762,"&lt;=1"),IF(COUNTIF('Master list(no salts, metals)'!$K2762:$Y2762, "#N/A")=14,TRUE,FALSE))</f>
        <v>0</v>
      </c>
      <c r="N2772" t="b">
        <f>AND(COUNTIF('Master list(no salts, metals)'!N2762,"&lt;=1"),IF(COUNTIF('Master list(no salts, metals)'!$K2762:$Y2762, "#N/A")=14,TRUE,FALSE))</f>
        <v>0</v>
      </c>
      <c r="O2772" t="b">
        <f>AND(COUNTIF('Master list(no salts, metals)'!O2762,"&lt;=1"),IF(COUNTIF('Master list(no salts, metals)'!$K2762:$Y2762, "#N/A")=14,TRUE,FALSE))</f>
        <v>0</v>
      </c>
      <c r="P2772" t="b">
        <f>AND(COUNTIF('Master list(no salts, metals)'!P2762,"&lt;=1"),IF(COUNTIF('Master list(no salts, metals)'!$K2762:$Y2762, "#N/A")=14,TRUE,FALSE))</f>
        <v>0</v>
      </c>
      <c r="Q2772" t="b">
        <f>AND(COUNTIF('Master list(no salts, metals)'!Q2762,"&lt;=1"),IF(COUNTIF('Master list(no salts, metals)'!$K2762:$Y2762, "#N/A")=14,TRUE,FALSE))</f>
        <v>0</v>
      </c>
      <c r="R2772" t="b">
        <f>AND(COUNTIF('Master list(no salts, metals)'!R2762,"&lt;=1"),IF(COUNTIF('Master list(no salts, metals)'!$K2762:$Y2762, "#N/A")=14,TRUE,FALSE))</f>
        <v>0</v>
      </c>
      <c r="S2772" t="b">
        <f>AND(COUNTIF('Master list(no salts, metals)'!S2762,"&lt;=1"),IF(COUNTIF('Master list(no salts, metals)'!$K2762:$Y2762, "#N/A")=14,TRUE,FALSE))</f>
        <v>0</v>
      </c>
      <c r="T2772" t="b">
        <f>AND(COUNTIF('Master list(no salts, metals)'!T2762,"&lt;=1"),IF(COUNTIF('Master list(no salts, metals)'!$K2762:$Y2762, "#N/A")=14,TRUE,FALSE))</f>
        <v>1</v>
      </c>
      <c r="U2772" t="b">
        <f>AND(COUNTIF('Master list(no salts, metals)'!U2762,"&lt;=1"),IF(COUNTIF('Master list(no salts, metals)'!$K2762:$Y2762, "#N/A")=14,TRUE,FALSE))</f>
        <v>0</v>
      </c>
      <c r="V2772" t="b">
        <f>AND(COUNTIF('Master list(no salts, metals)'!V2762,"&lt;=1"),IF(COUNTIF('Master list(no salts, metals)'!$K2762:$Y2762, "#N/A")=14,TRUE,FALSE))</f>
        <v>0</v>
      </c>
      <c r="W2772" t="b">
        <f>AND(COUNTIF('Master list(no salts, metals)'!W2762,"&lt;=1"),IF(COUNTIF('Master list(no salts, metals)'!$K2762:$Y2762, "#N/A")=14,TRUE,FALSE))</f>
        <v>0</v>
      </c>
      <c r="X2772" t="b">
        <f>AND(COUNTIF('Master list(no salts, metals)'!X2762,"&lt;=1"),IF(COUNTIF('Master list(no salts, metals)'!$K2762:$Y2762, "#N/A")=14,TRUE,FALSE))</f>
        <v>0</v>
      </c>
      <c r="Y2772" t="b">
        <f>AND(COUNTIF('Master list(no salts, metals)'!Y2762,"&lt;=1"),IF(COUNTIF('Master list(no salts, metals)'!$K2762:$Y2762, "#N/A")=14,TRUE,FALSE))</f>
        <v>0</v>
      </c>
    </row>
    <row r="2773" spans="11:25" x14ac:dyDescent="0.25">
      <c r="K2773" t="b">
        <f>AND(COUNTIF('Master list(no salts, metals)'!K2763,"&lt;=1"),IF(COUNTIF('Master list(no salts, metals)'!$K2763:$Y2763, "#N/A")=14,TRUE,FALSE))</f>
        <v>0</v>
      </c>
      <c r="L2773" t="b">
        <f>AND(COUNTIF('Master list(no salts, metals)'!L2763,"&lt;=1"),IF(COUNTIF('Master list(no salts, metals)'!$K2763:$Y2763, "#N/A")=14,TRUE,FALSE))</f>
        <v>0</v>
      </c>
      <c r="M2773" t="b">
        <f>AND(COUNTIF('Master list(no salts, metals)'!M2763,"&lt;=1"),IF(COUNTIF('Master list(no salts, metals)'!$K2763:$Y2763, "#N/A")=14,TRUE,FALSE))</f>
        <v>0</v>
      </c>
      <c r="N2773" t="b">
        <f>AND(COUNTIF('Master list(no salts, metals)'!N2763,"&lt;=1"),IF(COUNTIF('Master list(no salts, metals)'!$K2763:$Y2763, "#N/A")=14,TRUE,FALSE))</f>
        <v>0</v>
      </c>
      <c r="O2773" t="b">
        <f>AND(COUNTIF('Master list(no salts, metals)'!O2763,"&lt;=1"),IF(COUNTIF('Master list(no salts, metals)'!$K2763:$Y2763, "#N/A")=14,TRUE,FALSE))</f>
        <v>0</v>
      </c>
      <c r="P2773" t="b">
        <f>AND(COUNTIF('Master list(no salts, metals)'!P2763,"&lt;=1"),IF(COUNTIF('Master list(no salts, metals)'!$K2763:$Y2763, "#N/A")=14,TRUE,FALSE))</f>
        <v>0</v>
      </c>
      <c r="Q2773" t="b">
        <f>AND(COUNTIF('Master list(no salts, metals)'!Q2763,"&lt;=1"),IF(COUNTIF('Master list(no salts, metals)'!$K2763:$Y2763, "#N/A")=14,TRUE,FALSE))</f>
        <v>0</v>
      </c>
      <c r="R2773" t="b">
        <f>AND(COUNTIF('Master list(no salts, metals)'!R2763,"&lt;=1"),IF(COUNTIF('Master list(no salts, metals)'!$K2763:$Y2763, "#N/A")=14,TRUE,FALSE))</f>
        <v>0</v>
      </c>
      <c r="S2773" t="b">
        <f>AND(COUNTIF('Master list(no salts, metals)'!S2763,"&lt;=1"),IF(COUNTIF('Master list(no salts, metals)'!$K2763:$Y2763, "#N/A")=14,TRUE,FALSE))</f>
        <v>0</v>
      </c>
      <c r="T2773" t="b">
        <f>AND(COUNTIF('Master list(no salts, metals)'!T2763,"&lt;=1"),IF(COUNTIF('Master list(no salts, metals)'!$K2763:$Y2763, "#N/A")=14,TRUE,FALSE))</f>
        <v>0</v>
      </c>
      <c r="U2773" t="b">
        <f>AND(COUNTIF('Master list(no salts, metals)'!U2763,"&lt;=1"),IF(COUNTIF('Master list(no salts, metals)'!$K2763:$Y2763, "#N/A")=14,TRUE,FALSE))</f>
        <v>0</v>
      </c>
      <c r="V2773" t="b">
        <f>AND(COUNTIF('Master list(no salts, metals)'!V2763,"&lt;=1"),IF(COUNTIF('Master list(no salts, metals)'!$K2763:$Y2763, "#N/A")=14,TRUE,FALSE))</f>
        <v>0</v>
      </c>
      <c r="W2773" t="b">
        <f>AND(COUNTIF('Master list(no salts, metals)'!W2763,"&lt;=1"),IF(COUNTIF('Master list(no salts, metals)'!$K2763:$Y2763, "#N/A")=14,TRUE,FALSE))</f>
        <v>1</v>
      </c>
      <c r="X2773" t="b">
        <f>AND(COUNTIF('Master list(no salts, metals)'!X2763,"&lt;=1"),IF(COUNTIF('Master list(no salts, metals)'!$K2763:$Y2763, "#N/A")=14,TRUE,FALSE))</f>
        <v>0</v>
      </c>
      <c r="Y2773" t="b">
        <f>AND(COUNTIF('Master list(no salts, metals)'!Y2763,"&lt;=1"),IF(COUNTIF('Master list(no salts, metals)'!$K2763:$Y2763, "#N/A")=14,TRUE,FALSE))</f>
        <v>0</v>
      </c>
    </row>
    <row r="2774" spans="11:25" x14ac:dyDescent="0.25">
      <c r="K2774" t="b">
        <f>AND(COUNTIF('Master list(no salts, metals)'!K2764,"&lt;=1"),IF(COUNTIF('Master list(no salts, metals)'!$K2764:$Y2764, "#N/A")=14,TRUE,FALSE))</f>
        <v>0</v>
      </c>
      <c r="L2774" t="b">
        <f>AND(COUNTIF('Master list(no salts, metals)'!L2764,"&lt;=1"),IF(COUNTIF('Master list(no salts, metals)'!$K2764:$Y2764, "#N/A")=14,TRUE,FALSE))</f>
        <v>0</v>
      </c>
      <c r="M2774" t="b">
        <f>AND(COUNTIF('Master list(no salts, metals)'!M2764,"&lt;=1"),IF(COUNTIF('Master list(no salts, metals)'!$K2764:$Y2764, "#N/A")=14,TRUE,FALSE))</f>
        <v>0</v>
      </c>
      <c r="N2774" t="b">
        <f>AND(COUNTIF('Master list(no salts, metals)'!N2764,"&lt;=1"),IF(COUNTIF('Master list(no salts, metals)'!$K2764:$Y2764, "#N/A")=14,TRUE,FALSE))</f>
        <v>0</v>
      </c>
      <c r="O2774" t="b">
        <f>AND(COUNTIF('Master list(no salts, metals)'!O2764,"&lt;=1"),IF(COUNTIF('Master list(no salts, metals)'!$K2764:$Y2764, "#N/A")=14,TRUE,FALSE))</f>
        <v>0</v>
      </c>
      <c r="P2774" t="b">
        <f>AND(COUNTIF('Master list(no salts, metals)'!P2764,"&lt;=1"),IF(COUNTIF('Master list(no salts, metals)'!$K2764:$Y2764, "#N/A")=14,TRUE,FALSE))</f>
        <v>0</v>
      </c>
      <c r="Q2774" t="b">
        <f>AND(COUNTIF('Master list(no salts, metals)'!Q2764,"&lt;=1"),IF(COUNTIF('Master list(no salts, metals)'!$K2764:$Y2764, "#N/A")=14,TRUE,FALSE))</f>
        <v>0</v>
      </c>
      <c r="R2774" t="b">
        <f>AND(COUNTIF('Master list(no salts, metals)'!R2764,"&lt;=1"),IF(COUNTIF('Master list(no salts, metals)'!$K2764:$Y2764, "#N/A")=14,TRUE,FALSE))</f>
        <v>0</v>
      </c>
      <c r="S2774" t="b">
        <f>AND(COUNTIF('Master list(no salts, metals)'!S2764,"&lt;=1"),IF(COUNTIF('Master list(no salts, metals)'!$K2764:$Y2764, "#N/A")=14,TRUE,FALSE))</f>
        <v>0</v>
      </c>
      <c r="T2774" t="b">
        <f>AND(COUNTIF('Master list(no salts, metals)'!T2764,"&lt;=1"),IF(COUNTIF('Master list(no salts, metals)'!$K2764:$Y2764, "#N/A")=14,TRUE,FALSE))</f>
        <v>1</v>
      </c>
      <c r="U2774" t="b">
        <f>AND(COUNTIF('Master list(no salts, metals)'!U2764,"&lt;=1"),IF(COUNTIF('Master list(no salts, metals)'!$K2764:$Y2764, "#N/A")=14,TRUE,FALSE))</f>
        <v>0</v>
      </c>
      <c r="V2774" t="b">
        <f>AND(COUNTIF('Master list(no salts, metals)'!V2764,"&lt;=1"),IF(COUNTIF('Master list(no salts, metals)'!$K2764:$Y2764, "#N/A")=14,TRUE,FALSE))</f>
        <v>0</v>
      </c>
      <c r="W2774" t="b">
        <f>AND(COUNTIF('Master list(no salts, metals)'!W2764,"&lt;=1"),IF(COUNTIF('Master list(no salts, metals)'!$K2764:$Y2764, "#N/A")=14,TRUE,FALSE))</f>
        <v>0</v>
      </c>
      <c r="X2774" t="b">
        <f>AND(COUNTIF('Master list(no salts, metals)'!X2764,"&lt;=1"),IF(COUNTIF('Master list(no salts, metals)'!$K2764:$Y2764, "#N/A")=14,TRUE,FALSE))</f>
        <v>0</v>
      </c>
      <c r="Y2774" t="b">
        <f>AND(COUNTIF('Master list(no salts, metals)'!Y2764,"&lt;=1"),IF(COUNTIF('Master list(no salts, metals)'!$K2764:$Y2764, "#N/A")=14,TRUE,FALSE))</f>
        <v>0</v>
      </c>
    </row>
    <row r="2775" spans="11:25" x14ac:dyDescent="0.25">
      <c r="K2775" t="b">
        <f>AND(COUNTIF('Master list(no salts, metals)'!K2765,"&lt;=1"),IF(COUNTIF('Master list(no salts, metals)'!$K2765:$Y2765, "#N/A")=14,TRUE,FALSE))</f>
        <v>0</v>
      </c>
      <c r="L2775" t="b">
        <f>AND(COUNTIF('Master list(no salts, metals)'!L2765,"&lt;=1"),IF(COUNTIF('Master list(no salts, metals)'!$K2765:$Y2765, "#N/A")=14,TRUE,FALSE))</f>
        <v>0</v>
      </c>
      <c r="M2775" t="b">
        <f>AND(COUNTIF('Master list(no salts, metals)'!M2765,"&lt;=1"),IF(COUNTIF('Master list(no salts, metals)'!$K2765:$Y2765, "#N/A")=14,TRUE,FALSE))</f>
        <v>0</v>
      </c>
      <c r="N2775" t="b">
        <f>AND(COUNTIF('Master list(no salts, metals)'!N2765,"&lt;=1"),IF(COUNTIF('Master list(no salts, metals)'!$K2765:$Y2765, "#N/A")=14,TRUE,FALSE))</f>
        <v>0</v>
      </c>
      <c r="O2775" t="b">
        <f>AND(COUNTIF('Master list(no salts, metals)'!O2765,"&lt;=1"),IF(COUNTIF('Master list(no salts, metals)'!$K2765:$Y2765, "#N/A")=14,TRUE,FALSE))</f>
        <v>0</v>
      </c>
      <c r="P2775" t="b">
        <f>AND(COUNTIF('Master list(no salts, metals)'!P2765,"&lt;=1"),IF(COUNTIF('Master list(no salts, metals)'!$K2765:$Y2765, "#N/A")=14,TRUE,FALSE))</f>
        <v>0</v>
      </c>
      <c r="Q2775" t="b">
        <f>AND(COUNTIF('Master list(no salts, metals)'!Q2765,"&lt;=1"),IF(COUNTIF('Master list(no salts, metals)'!$K2765:$Y2765, "#N/A")=14,TRUE,FALSE))</f>
        <v>0</v>
      </c>
      <c r="R2775" t="b">
        <f>AND(COUNTIF('Master list(no salts, metals)'!R2765,"&lt;=1"),IF(COUNTIF('Master list(no salts, metals)'!$K2765:$Y2765, "#N/A")=14,TRUE,FALSE))</f>
        <v>0</v>
      </c>
      <c r="S2775" t="b">
        <f>AND(COUNTIF('Master list(no salts, metals)'!S2765,"&lt;=1"),IF(COUNTIF('Master list(no salts, metals)'!$K2765:$Y2765, "#N/A")=14,TRUE,FALSE))</f>
        <v>0</v>
      </c>
      <c r="T2775" t="b">
        <f>AND(COUNTIF('Master list(no salts, metals)'!T2765,"&lt;=1"),IF(COUNTIF('Master list(no salts, metals)'!$K2765:$Y2765, "#N/A")=14,TRUE,FALSE))</f>
        <v>0</v>
      </c>
      <c r="U2775" t="b">
        <f>AND(COUNTIF('Master list(no salts, metals)'!U2765,"&lt;=1"),IF(COUNTIF('Master list(no salts, metals)'!$K2765:$Y2765, "#N/A")=14,TRUE,FALSE))</f>
        <v>0</v>
      </c>
      <c r="V2775" t="b">
        <f>AND(COUNTIF('Master list(no salts, metals)'!V2765,"&lt;=1"),IF(COUNTIF('Master list(no salts, metals)'!$K2765:$Y2765, "#N/A")=14,TRUE,FALSE))</f>
        <v>0</v>
      </c>
      <c r="W2775" t="b">
        <f>AND(COUNTIF('Master list(no salts, metals)'!W2765,"&lt;=1"),IF(COUNTIF('Master list(no salts, metals)'!$K2765:$Y2765, "#N/A")=14,TRUE,FALSE))</f>
        <v>0</v>
      </c>
      <c r="X2775" t="b">
        <f>AND(COUNTIF('Master list(no salts, metals)'!X2765,"&lt;=1"),IF(COUNTIF('Master list(no salts, metals)'!$K2765:$Y2765, "#N/A")=14,TRUE,FALSE))</f>
        <v>0</v>
      </c>
      <c r="Y2775" t="b">
        <f>AND(COUNTIF('Master list(no salts, metals)'!Y2765,"&lt;=1"),IF(COUNTIF('Master list(no salts, metals)'!$K2765:$Y2765, "#N/A")=14,TRUE,FALSE))</f>
        <v>0</v>
      </c>
    </row>
    <row r="2776" spans="11:25" x14ac:dyDescent="0.25">
      <c r="K2776" t="b">
        <f>AND(COUNTIF('Master list(no salts, metals)'!K2766,"&lt;=1"),IF(COUNTIF('Master list(no salts, metals)'!$K2766:$Y2766, "#N/A")=14,TRUE,FALSE))</f>
        <v>0</v>
      </c>
      <c r="L2776" t="b">
        <f>AND(COUNTIF('Master list(no salts, metals)'!L2766,"&lt;=1"),IF(COUNTIF('Master list(no salts, metals)'!$K2766:$Y2766, "#N/A")=14,TRUE,FALSE))</f>
        <v>0</v>
      </c>
      <c r="M2776" t="b">
        <f>AND(COUNTIF('Master list(no salts, metals)'!M2766,"&lt;=1"),IF(COUNTIF('Master list(no salts, metals)'!$K2766:$Y2766, "#N/A")=14,TRUE,FALSE))</f>
        <v>0</v>
      </c>
      <c r="N2776" t="b">
        <f>AND(COUNTIF('Master list(no salts, metals)'!N2766,"&lt;=1"),IF(COUNTIF('Master list(no salts, metals)'!$K2766:$Y2766, "#N/A")=14,TRUE,FALSE))</f>
        <v>0</v>
      </c>
      <c r="O2776" t="b">
        <f>AND(COUNTIF('Master list(no salts, metals)'!O2766,"&lt;=1"),IF(COUNTIF('Master list(no salts, metals)'!$K2766:$Y2766, "#N/A")=14,TRUE,FALSE))</f>
        <v>0</v>
      </c>
      <c r="P2776" t="b">
        <f>AND(COUNTIF('Master list(no salts, metals)'!P2766,"&lt;=1"),IF(COUNTIF('Master list(no salts, metals)'!$K2766:$Y2766, "#N/A")=14,TRUE,FALSE))</f>
        <v>0</v>
      </c>
      <c r="Q2776" t="b">
        <f>AND(COUNTIF('Master list(no salts, metals)'!Q2766,"&lt;=1"),IF(COUNTIF('Master list(no salts, metals)'!$K2766:$Y2766, "#N/A")=14,TRUE,FALSE))</f>
        <v>0</v>
      </c>
      <c r="R2776" t="b">
        <f>AND(COUNTIF('Master list(no salts, metals)'!R2766,"&lt;=1"),IF(COUNTIF('Master list(no salts, metals)'!$K2766:$Y2766, "#N/A")=14,TRUE,FALSE))</f>
        <v>0</v>
      </c>
      <c r="S2776" t="b">
        <f>AND(COUNTIF('Master list(no salts, metals)'!S2766,"&lt;=1"),IF(COUNTIF('Master list(no salts, metals)'!$K2766:$Y2766, "#N/A")=14,TRUE,FALSE))</f>
        <v>0</v>
      </c>
      <c r="T2776" t="b">
        <f>AND(COUNTIF('Master list(no salts, metals)'!T2766,"&lt;=1"),IF(COUNTIF('Master list(no salts, metals)'!$K2766:$Y2766, "#N/A")=14,TRUE,FALSE))</f>
        <v>1</v>
      </c>
      <c r="U2776" t="b">
        <f>AND(COUNTIF('Master list(no salts, metals)'!U2766,"&lt;=1"),IF(COUNTIF('Master list(no salts, metals)'!$K2766:$Y2766, "#N/A")=14,TRUE,FALSE))</f>
        <v>0</v>
      </c>
      <c r="V2776" t="b">
        <f>AND(COUNTIF('Master list(no salts, metals)'!V2766,"&lt;=1"),IF(COUNTIF('Master list(no salts, metals)'!$K2766:$Y2766, "#N/A")=14,TRUE,FALSE))</f>
        <v>0</v>
      </c>
      <c r="W2776" t="b">
        <f>AND(COUNTIF('Master list(no salts, metals)'!W2766,"&lt;=1"),IF(COUNTIF('Master list(no salts, metals)'!$K2766:$Y2766, "#N/A")=14,TRUE,FALSE))</f>
        <v>0</v>
      </c>
      <c r="X2776" t="b">
        <f>AND(COUNTIF('Master list(no salts, metals)'!X2766,"&lt;=1"),IF(COUNTIF('Master list(no salts, metals)'!$K2766:$Y2766, "#N/A")=14,TRUE,FALSE))</f>
        <v>0</v>
      </c>
      <c r="Y2776" t="b">
        <f>AND(COUNTIF('Master list(no salts, metals)'!Y2766,"&lt;=1"),IF(COUNTIF('Master list(no salts, metals)'!$K2766:$Y2766, "#N/A")=14,TRUE,FALSE))</f>
        <v>0</v>
      </c>
    </row>
    <row r="2777" spans="11:25" x14ac:dyDescent="0.25">
      <c r="K2777" t="b">
        <f>AND(COUNTIF('Master list(no salts, metals)'!K2767,"&lt;=1"),IF(COUNTIF('Master list(no salts, metals)'!$K2767:$Y2767, "#N/A")=14,TRUE,FALSE))</f>
        <v>0</v>
      </c>
      <c r="L2777" t="b">
        <f>AND(COUNTIF('Master list(no salts, metals)'!L2767,"&lt;=1"),IF(COUNTIF('Master list(no salts, metals)'!$K2767:$Y2767, "#N/A")=14,TRUE,FALSE))</f>
        <v>0</v>
      </c>
      <c r="M2777" t="b">
        <f>AND(COUNTIF('Master list(no salts, metals)'!M2767,"&lt;=1"),IF(COUNTIF('Master list(no salts, metals)'!$K2767:$Y2767, "#N/A")=14,TRUE,FALSE))</f>
        <v>0</v>
      </c>
      <c r="N2777" t="b">
        <f>AND(COUNTIF('Master list(no salts, metals)'!N2767,"&lt;=1"),IF(COUNTIF('Master list(no salts, metals)'!$K2767:$Y2767, "#N/A")=14,TRUE,FALSE))</f>
        <v>0</v>
      </c>
      <c r="O2777" t="b">
        <f>AND(COUNTIF('Master list(no salts, metals)'!O2767,"&lt;=1"),IF(COUNTIF('Master list(no salts, metals)'!$K2767:$Y2767, "#N/A")=14,TRUE,FALSE))</f>
        <v>0</v>
      </c>
      <c r="P2777" t="b">
        <f>AND(COUNTIF('Master list(no salts, metals)'!P2767,"&lt;=1"),IF(COUNTIF('Master list(no salts, metals)'!$K2767:$Y2767, "#N/A")=14,TRUE,FALSE))</f>
        <v>0</v>
      </c>
      <c r="Q2777" t="b">
        <f>AND(COUNTIF('Master list(no salts, metals)'!Q2767,"&lt;=1"),IF(COUNTIF('Master list(no salts, metals)'!$K2767:$Y2767, "#N/A")=14,TRUE,FALSE))</f>
        <v>0</v>
      </c>
      <c r="R2777" t="b">
        <f>AND(COUNTIF('Master list(no salts, metals)'!R2767,"&lt;=1"),IF(COUNTIF('Master list(no salts, metals)'!$K2767:$Y2767, "#N/A")=14,TRUE,FALSE))</f>
        <v>0</v>
      </c>
      <c r="S2777" t="b">
        <f>AND(COUNTIF('Master list(no salts, metals)'!S2767,"&lt;=1"),IF(COUNTIF('Master list(no salts, metals)'!$K2767:$Y2767, "#N/A")=14,TRUE,FALSE))</f>
        <v>0</v>
      </c>
      <c r="T2777" t="b">
        <f>AND(COUNTIF('Master list(no salts, metals)'!T2767,"&lt;=1"),IF(COUNTIF('Master list(no salts, metals)'!$K2767:$Y2767, "#N/A")=14,TRUE,FALSE))</f>
        <v>1</v>
      </c>
      <c r="U2777" t="b">
        <f>AND(COUNTIF('Master list(no salts, metals)'!U2767,"&lt;=1"),IF(COUNTIF('Master list(no salts, metals)'!$K2767:$Y2767, "#N/A")=14,TRUE,FALSE))</f>
        <v>0</v>
      </c>
      <c r="V2777" t="b">
        <f>AND(COUNTIF('Master list(no salts, metals)'!V2767,"&lt;=1"),IF(COUNTIF('Master list(no salts, metals)'!$K2767:$Y2767, "#N/A")=14,TRUE,FALSE))</f>
        <v>0</v>
      </c>
      <c r="W2777" t="b">
        <f>AND(COUNTIF('Master list(no salts, metals)'!W2767,"&lt;=1"),IF(COUNTIF('Master list(no salts, metals)'!$K2767:$Y2767, "#N/A")=14,TRUE,FALSE))</f>
        <v>0</v>
      </c>
      <c r="X2777" t="b">
        <f>AND(COUNTIF('Master list(no salts, metals)'!X2767,"&lt;=1"),IF(COUNTIF('Master list(no salts, metals)'!$K2767:$Y2767, "#N/A")=14,TRUE,FALSE))</f>
        <v>0</v>
      </c>
      <c r="Y2777" t="b">
        <f>AND(COUNTIF('Master list(no salts, metals)'!Y2767,"&lt;=1"),IF(COUNTIF('Master list(no salts, metals)'!$K2767:$Y2767, "#N/A")=14,TRUE,FALSE))</f>
        <v>0</v>
      </c>
    </row>
    <row r="2778" spans="11:25" x14ac:dyDescent="0.25">
      <c r="K2778" t="b">
        <f>AND(COUNTIF('Master list(no salts, metals)'!K2768,"&lt;=1"),IF(COUNTIF('Master list(no salts, metals)'!$K2768:$Y2768, "#N/A")=14,TRUE,FALSE))</f>
        <v>0</v>
      </c>
      <c r="L2778" t="b">
        <f>AND(COUNTIF('Master list(no salts, metals)'!L2768,"&lt;=1"),IF(COUNTIF('Master list(no salts, metals)'!$K2768:$Y2768, "#N/A")=14,TRUE,FALSE))</f>
        <v>0</v>
      </c>
      <c r="M2778" t="b">
        <f>AND(COUNTIF('Master list(no salts, metals)'!M2768,"&lt;=1"),IF(COUNTIF('Master list(no salts, metals)'!$K2768:$Y2768, "#N/A")=14,TRUE,FALSE))</f>
        <v>0</v>
      </c>
      <c r="N2778" t="b">
        <f>AND(COUNTIF('Master list(no salts, metals)'!N2768,"&lt;=1"),IF(COUNTIF('Master list(no salts, metals)'!$K2768:$Y2768, "#N/A")=14,TRUE,FALSE))</f>
        <v>0</v>
      </c>
      <c r="O2778" t="b">
        <f>AND(COUNTIF('Master list(no salts, metals)'!O2768,"&lt;=1"),IF(COUNTIF('Master list(no salts, metals)'!$K2768:$Y2768, "#N/A")=14,TRUE,FALSE))</f>
        <v>0</v>
      </c>
      <c r="P2778" t="b">
        <f>AND(COUNTIF('Master list(no salts, metals)'!P2768,"&lt;=1"),IF(COUNTIF('Master list(no salts, metals)'!$K2768:$Y2768, "#N/A")=14,TRUE,FALSE))</f>
        <v>0</v>
      </c>
      <c r="Q2778" t="b">
        <f>AND(COUNTIF('Master list(no salts, metals)'!Q2768,"&lt;=1"),IF(COUNTIF('Master list(no salts, metals)'!$K2768:$Y2768, "#N/A")=14,TRUE,FALSE))</f>
        <v>0</v>
      </c>
      <c r="R2778" t="b">
        <f>AND(COUNTIF('Master list(no salts, metals)'!R2768,"&lt;=1"),IF(COUNTIF('Master list(no salts, metals)'!$K2768:$Y2768, "#N/A")=14,TRUE,FALSE))</f>
        <v>0</v>
      </c>
      <c r="S2778" t="b">
        <f>AND(COUNTIF('Master list(no salts, metals)'!S2768,"&lt;=1"),IF(COUNTIF('Master list(no salts, metals)'!$K2768:$Y2768, "#N/A")=14,TRUE,FALSE))</f>
        <v>0</v>
      </c>
      <c r="T2778" t="b">
        <f>AND(COUNTIF('Master list(no salts, metals)'!T2768,"&lt;=1"),IF(COUNTIF('Master list(no salts, metals)'!$K2768:$Y2768, "#N/A")=14,TRUE,FALSE))</f>
        <v>1</v>
      </c>
      <c r="U2778" t="b">
        <f>AND(COUNTIF('Master list(no salts, metals)'!U2768,"&lt;=1"),IF(COUNTIF('Master list(no salts, metals)'!$K2768:$Y2768, "#N/A")=14,TRUE,FALSE))</f>
        <v>0</v>
      </c>
      <c r="V2778" t="b">
        <f>AND(COUNTIF('Master list(no salts, metals)'!V2768,"&lt;=1"),IF(COUNTIF('Master list(no salts, metals)'!$K2768:$Y2768, "#N/A")=14,TRUE,FALSE))</f>
        <v>0</v>
      </c>
      <c r="W2778" t="b">
        <f>AND(COUNTIF('Master list(no salts, metals)'!W2768,"&lt;=1"),IF(COUNTIF('Master list(no salts, metals)'!$K2768:$Y2768, "#N/A")=14,TRUE,FALSE))</f>
        <v>0</v>
      </c>
      <c r="X2778" t="b">
        <f>AND(COUNTIF('Master list(no salts, metals)'!X2768,"&lt;=1"),IF(COUNTIF('Master list(no salts, metals)'!$K2768:$Y2768, "#N/A")=14,TRUE,FALSE))</f>
        <v>0</v>
      </c>
      <c r="Y2778" t="b">
        <f>AND(COUNTIF('Master list(no salts, metals)'!Y2768,"&lt;=1"),IF(COUNTIF('Master list(no salts, metals)'!$K2768:$Y2768, "#N/A")=14,TRUE,FALSE))</f>
        <v>0</v>
      </c>
    </row>
    <row r="2779" spans="11:25" x14ac:dyDescent="0.25">
      <c r="K2779" t="b">
        <f>AND(COUNTIF('Master list(no salts, metals)'!K2769,"&lt;=1"),IF(COUNTIF('Master list(no salts, metals)'!$K2769:$Y2769, "#N/A")=14,TRUE,FALSE))</f>
        <v>0</v>
      </c>
      <c r="L2779" t="b">
        <f>AND(COUNTIF('Master list(no salts, metals)'!L2769,"&lt;=1"),IF(COUNTIF('Master list(no salts, metals)'!$K2769:$Y2769, "#N/A")=14,TRUE,FALSE))</f>
        <v>0</v>
      </c>
      <c r="M2779" t="b">
        <f>AND(COUNTIF('Master list(no salts, metals)'!M2769,"&lt;=1"),IF(COUNTIF('Master list(no salts, metals)'!$K2769:$Y2769, "#N/A")=14,TRUE,FALSE))</f>
        <v>0</v>
      </c>
      <c r="N2779" t="b">
        <f>AND(COUNTIF('Master list(no salts, metals)'!N2769,"&lt;=1"),IF(COUNTIF('Master list(no salts, metals)'!$K2769:$Y2769, "#N/A")=14,TRUE,FALSE))</f>
        <v>0</v>
      </c>
      <c r="O2779" t="b">
        <f>AND(COUNTIF('Master list(no salts, metals)'!O2769,"&lt;=1"),IF(COUNTIF('Master list(no salts, metals)'!$K2769:$Y2769, "#N/A")=14,TRUE,FALSE))</f>
        <v>0</v>
      </c>
      <c r="P2779" t="b">
        <f>AND(COUNTIF('Master list(no salts, metals)'!P2769,"&lt;=1"),IF(COUNTIF('Master list(no salts, metals)'!$K2769:$Y2769, "#N/A")=14,TRUE,FALSE))</f>
        <v>0</v>
      </c>
      <c r="Q2779" t="b">
        <f>AND(COUNTIF('Master list(no salts, metals)'!Q2769,"&lt;=1"),IF(COUNTIF('Master list(no salts, metals)'!$K2769:$Y2769, "#N/A")=14,TRUE,FALSE))</f>
        <v>0</v>
      </c>
      <c r="R2779" t="b">
        <f>AND(COUNTIF('Master list(no salts, metals)'!R2769,"&lt;=1"),IF(COUNTIF('Master list(no salts, metals)'!$K2769:$Y2769, "#N/A")=14,TRUE,FALSE))</f>
        <v>0</v>
      </c>
      <c r="S2779" t="b">
        <f>AND(COUNTIF('Master list(no salts, metals)'!S2769,"&lt;=1"),IF(COUNTIF('Master list(no salts, metals)'!$K2769:$Y2769, "#N/A")=14,TRUE,FALSE))</f>
        <v>0</v>
      </c>
      <c r="T2779" t="b">
        <f>AND(COUNTIF('Master list(no salts, metals)'!T2769,"&lt;=1"),IF(COUNTIF('Master list(no salts, metals)'!$K2769:$Y2769, "#N/A")=14,TRUE,FALSE))</f>
        <v>0</v>
      </c>
      <c r="U2779" t="b">
        <f>AND(COUNTIF('Master list(no salts, metals)'!U2769,"&lt;=1"),IF(COUNTIF('Master list(no salts, metals)'!$K2769:$Y2769, "#N/A")=14,TRUE,FALSE))</f>
        <v>0</v>
      </c>
      <c r="V2779" t="b">
        <f>AND(COUNTIF('Master list(no salts, metals)'!V2769,"&lt;=1"),IF(COUNTIF('Master list(no salts, metals)'!$K2769:$Y2769, "#N/A")=14,TRUE,FALSE))</f>
        <v>0</v>
      </c>
      <c r="W2779" t="b">
        <f>AND(COUNTIF('Master list(no salts, metals)'!W2769,"&lt;=1"),IF(COUNTIF('Master list(no salts, metals)'!$K2769:$Y2769, "#N/A")=14,TRUE,FALSE))</f>
        <v>0</v>
      </c>
      <c r="X2779" t="b">
        <f>AND(COUNTIF('Master list(no salts, metals)'!X2769,"&lt;=1"),IF(COUNTIF('Master list(no salts, metals)'!$K2769:$Y2769, "#N/A")=14,TRUE,FALSE))</f>
        <v>0</v>
      </c>
      <c r="Y2779" t="b">
        <f>AND(COUNTIF('Master list(no salts, metals)'!Y2769,"&lt;=1"),IF(COUNTIF('Master list(no salts, metals)'!$K2769:$Y2769, "#N/A")=14,TRUE,FALSE))</f>
        <v>0</v>
      </c>
    </row>
    <row r="2780" spans="11:25" x14ac:dyDescent="0.25">
      <c r="K2780" t="b">
        <f>AND(COUNTIF('Master list(no salts, metals)'!K2770,"&lt;=1"),IF(COUNTIF('Master list(no salts, metals)'!$K2770:$Y2770, "#N/A")=14,TRUE,FALSE))</f>
        <v>0</v>
      </c>
      <c r="L2780" t="b">
        <f>AND(COUNTIF('Master list(no salts, metals)'!L2770,"&lt;=1"),IF(COUNTIF('Master list(no salts, metals)'!$K2770:$Y2770, "#N/A")=14,TRUE,FALSE))</f>
        <v>0</v>
      </c>
      <c r="M2780" t="b">
        <f>AND(COUNTIF('Master list(no salts, metals)'!M2770,"&lt;=1"),IF(COUNTIF('Master list(no salts, metals)'!$K2770:$Y2770, "#N/A")=14,TRUE,FALSE))</f>
        <v>0</v>
      </c>
      <c r="N2780" t="b">
        <f>AND(COUNTIF('Master list(no salts, metals)'!N2770,"&lt;=1"),IF(COUNTIF('Master list(no salts, metals)'!$K2770:$Y2770, "#N/A")=14,TRUE,FALSE))</f>
        <v>0</v>
      </c>
      <c r="O2780" t="b">
        <f>AND(COUNTIF('Master list(no salts, metals)'!O2770,"&lt;=1"),IF(COUNTIF('Master list(no salts, metals)'!$K2770:$Y2770, "#N/A")=14,TRUE,FALSE))</f>
        <v>0</v>
      </c>
      <c r="P2780" t="b">
        <f>AND(COUNTIF('Master list(no salts, metals)'!P2770,"&lt;=1"),IF(COUNTIF('Master list(no salts, metals)'!$K2770:$Y2770, "#N/A")=14,TRUE,FALSE))</f>
        <v>0</v>
      </c>
      <c r="Q2780" t="b">
        <f>AND(COUNTIF('Master list(no salts, metals)'!Q2770,"&lt;=1"),IF(COUNTIF('Master list(no salts, metals)'!$K2770:$Y2770, "#N/A")=14,TRUE,FALSE))</f>
        <v>0</v>
      </c>
      <c r="R2780" t="b">
        <f>AND(COUNTIF('Master list(no salts, metals)'!R2770,"&lt;=1"),IF(COUNTIF('Master list(no salts, metals)'!$K2770:$Y2770, "#N/A")=14,TRUE,FALSE))</f>
        <v>0</v>
      </c>
      <c r="S2780" t="b">
        <f>AND(COUNTIF('Master list(no salts, metals)'!S2770,"&lt;=1"),IF(COUNTIF('Master list(no salts, metals)'!$K2770:$Y2770, "#N/A")=14,TRUE,FALSE))</f>
        <v>0</v>
      </c>
      <c r="T2780" t="b">
        <f>AND(COUNTIF('Master list(no salts, metals)'!T2770,"&lt;=1"),IF(COUNTIF('Master list(no salts, metals)'!$K2770:$Y2770, "#N/A")=14,TRUE,FALSE))</f>
        <v>0</v>
      </c>
      <c r="U2780" t="b">
        <f>AND(COUNTIF('Master list(no salts, metals)'!U2770,"&lt;=1"),IF(COUNTIF('Master list(no salts, metals)'!$K2770:$Y2770, "#N/A")=14,TRUE,FALSE))</f>
        <v>0</v>
      </c>
      <c r="V2780" t="b">
        <f>AND(COUNTIF('Master list(no salts, metals)'!V2770,"&lt;=1"),IF(COUNTIF('Master list(no salts, metals)'!$K2770:$Y2770, "#N/A")=14,TRUE,FALSE))</f>
        <v>0</v>
      </c>
      <c r="W2780" t="b">
        <f>AND(COUNTIF('Master list(no salts, metals)'!W2770,"&lt;=1"),IF(COUNTIF('Master list(no salts, metals)'!$K2770:$Y2770, "#N/A")=14,TRUE,FALSE))</f>
        <v>0</v>
      </c>
      <c r="X2780" t="b">
        <f>AND(COUNTIF('Master list(no salts, metals)'!X2770,"&lt;=1"),IF(COUNTIF('Master list(no salts, metals)'!$K2770:$Y2770, "#N/A")=14,TRUE,FALSE))</f>
        <v>0</v>
      </c>
      <c r="Y2780" t="b">
        <f>AND(COUNTIF('Master list(no salts, metals)'!Y2770,"&lt;=1"),IF(COUNTIF('Master list(no salts, metals)'!$K2770:$Y2770, "#N/A")=14,TRUE,FALSE))</f>
        <v>1</v>
      </c>
    </row>
    <row r="2781" spans="11:25" x14ac:dyDescent="0.25">
      <c r="K2781" t="b">
        <f>AND(COUNTIF('Master list(no salts, metals)'!K2771,"&lt;=1"),IF(COUNTIF('Master list(no salts, metals)'!$K2771:$Y2771, "#N/A")=14,TRUE,FALSE))</f>
        <v>0</v>
      </c>
      <c r="L2781" t="b">
        <f>AND(COUNTIF('Master list(no salts, metals)'!L2771,"&lt;=1"),IF(COUNTIF('Master list(no salts, metals)'!$K2771:$Y2771, "#N/A")=14,TRUE,FALSE))</f>
        <v>0</v>
      </c>
      <c r="M2781" t="b">
        <f>AND(COUNTIF('Master list(no salts, metals)'!M2771,"&lt;=1"),IF(COUNTIF('Master list(no salts, metals)'!$K2771:$Y2771, "#N/A")=14,TRUE,FALSE))</f>
        <v>0</v>
      </c>
      <c r="N2781" t="b">
        <f>AND(COUNTIF('Master list(no salts, metals)'!N2771,"&lt;=1"),IF(COUNTIF('Master list(no salts, metals)'!$K2771:$Y2771, "#N/A")=14,TRUE,FALSE))</f>
        <v>0</v>
      </c>
      <c r="O2781" t="b">
        <f>AND(COUNTIF('Master list(no salts, metals)'!O2771,"&lt;=1"),IF(COUNTIF('Master list(no salts, metals)'!$K2771:$Y2771, "#N/A")=14,TRUE,FALSE))</f>
        <v>0</v>
      </c>
      <c r="P2781" t="b">
        <f>AND(COUNTIF('Master list(no salts, metals)'!P2771,"&lt;=1"),IF(COUNTIF('Master list(no salts, metals)'!$K2771:$Y2771, "#N/A")=14,TRUE,FALSE))</f>
        <v>0</v>
      </c>
      <c r="Q2781" t="b">
        <f>AND(COUNTIF('Master list(no salts, metals)'!Q2771,"&lt;=1"),IF(COUNTIF('Master list(no salts, metals)'!$K2771:$Y2771, "#N/A")=14,TRUE,FALSE))</f>
        <v>0</v>
      </c>
      <c r="R2781" t="b">
        <f>AND(COUNTIF('Master list(no salts, metals)'!R2771,"&lt;=1"),IF(COUNTIF('Master list(no salts, metals)'!$K2771:$Y2771, "#N/A")=14,TRUE,FALSE))</f>
        <v>0</v>
      </c>
      <c r="S2781" t="b">
        <f>AND(COUNTIF('Master list(no salts, metals)'!S2771,"&lt;=1"),IF(COUNTIF('Master list(no salts, metals)'!$K2771:$Y2771, "#N/A")=14,TRUE,FALSE))</f>
        <v>0</v>
      </c>
      <c r="T2781" t="b">
        <f>AND(COUNTIF('Master list(no salts, metals)'!T2771,"&lt;=1"),IF(COUNTIF('Master list(no salts, metals)'!$K2771:$Y2771, "#N/A")=14,TRUE,FALSE))</f>
        <v>1</v>
      </c>
      <c r="U2781" t="b">
        <f>AND(COUNTIF('Master list(no salts, metals)'!U2771,"&lt;=1"),IF(COUNTIF('Master list(no salts, metals)'!$K2771:$Y2771, "#N/A")=14,TRUE,FALSE))</f>
        <v>0</v>
      </c>
      <c r="V2781" t="b">
        <f>AND(COUNTIF('Master list(no salts, metals)'!V2771,"&lt;=1"),IF(COUNTIF('Master list(no salts, metals)'!$K2771:$Y2771, "#N/A")=14,TRUE,FALSE))</f>
        <v>0</v>
      </c>
      <c r="W2781" t="b">
        <f>AND(COUNTIF('Master list(no salts, metals)'!W2771,"&lt;=1"),IF(COUNTIF('Master list(no salts, metals)'!$K2771:$Y2771, "#N/A")=14,TRUE,FALSE))</f>
        <v>0</v>
      </c>
      <c r="X2781" t="b">
        <f>AND(COUNTIF('Master list(no salts, metals)'!X2771,"&lt;=1"),IF(COUNTIF('Master list(no salts, metals)'!$K2771:$Y2771, "#N/A")=14,TRUE,FALSE))</f>
        <v>0</v>
      </c>
      <c r="Y2781" t="b">
        <f>AND(COUNTIF('Master list(no salts, metals)'!Y2771,"&lt;=1"),IF(COUNTIF('Master list(no salts, metals)'!$K2771:$Y2771, "#N/A")=14,TRUE,FALSE))</f>
        <v>0</v>
      </c>
    </row>
    <row r="2782" spans="11:25" x14ac:dyDescent="0.25">
      <c r="K2782" t="b">
        <f>AND(COUNTIF('Master list(no salts, metals)'!K2772,"&lt;=1"),IF(COUNTIF('Master list(no salts, metals)'!$K2772:$Y2772, "#N/A")=14,TRUE,FALSE))</f>
        <v>0</v>
      </c>
      <c r="L2782" t="b">
        <f>AND(COUNTIF('Master list(no salts, metals)'!L2772,"&lt;=1"),IF(COUNTIF('Master list(no salts, metals)'!$K2772:$Y2772, "#N/A")=14,TRUE,FALSE))</f>
        <v>0</v>
      </c>
      <c r="M2782" t="b">
        <f>AND(COUNTIF('Master list(no salts, metals)'!M2772,"&lt;=1"),IF(COUNTIF('Master list(no salts, metals)'!$K2772:$Y2772, "#N/A")=14,TRUE,FALSE))</f>
        <v>0</v>
      </c>
      <c r="N2782" t="b">
        <f>AND(COUNTIF('Master list(no salts, metals)'!N2772,"&lt;=1"),IF(COUNTIF('Master list(no salts, metals)'!$K2772:$Y2772, "#N/A")=14,TRUE,FALSE))</f>
        <v>0</v>
      </c>
      <c r="O2782" t="b">
        <f>AND(COUNTIF('Master list(no salts, metals)'!O2772,"&lt;=1"),IF(COUNTIF('Master list(no salts, metals)'!$K2772:$Y2772, "#N/A")=14,TRUE,FALSE))</f>
        <v>0</v>
      </c>
      <c r="P2782" t="b">
        <f>AND(COUNTIF('Master list(no salts, metals)'!P2772,"&lt;=1"),IF(COUNTIF('Master list(no salts, metals)'!$K2772:$Y2772, "#N/A")=14,TRUE,FALSE))</f>
        <v>0</v>
      </c>
      <c r="Q2782" t="b">
        <f>AND(COUNTIF('Master list(no salts, metals)'!Q2772,"&lt;=1"),IF(COUNTIF('Master list(no salts, metals)'!$K2772:$Y2772, "#N/A")=14,TRUE,FALSE))</f>
        <v>0</v>
      </c>
      <c r="R2782" t="b">
        <f>AND(COUNTIF('Master list(no salts, metals)'!R2772,"&lt;=1"),IF(COUNTIF('Master list(no salts, metals)'!$K2772:$Y2772, "#N/A")=14,TRUE,FALSE))</f>
        <v>0</v>
      </c>
      <c r="S2782" t="b">
        <f>AND(COUNTIF('Master list(no salts, metals)'!S2772,"&lt;=1"),IF(COUNTIF('Master list(no salts, metals)'!$K2772:$Y2772, "#N/A")=14,TRUE,FALSE))</f>
        <v>0</v>
      </c>
      <c r="T2782" t="b">
        <f>AND(COUNTIF('Master list(no salts, metals)'!T2772,"&lt;=1"),IF(COUNTIF('Master list(no salts, metals)'!$K2772:$Y2772, "#N/A")=14,TRUE,FALSE))</f>
        <v>0</v>
      </c>
      <c r="U2782" t="b">
        <f>AND(COUNTIF('Master list(no salts, metals)'!U2772,"&lt;=1"),IF(COUNTIF('Master list(no salts, metals)'!$K2772:$Y2772, "#N/A")=14,TRUE,FALSE))</f>
        <v>0</v>
      </c>
      <c r="V2782" t="b">
        <f>AND(COUNTIF('Master list(no salts, metals)'!V2772,"&lt;=1"),IF(COUNTIF('Master list(no salts, metals)'!$K2772:$Y2772, "#N/A")=14,TRUE,FALSE))</f>
        <v>0</v>
      </c>
      <c r="W2782" t="b">
        <f>AND(COUNTIF('Master list(no salts, metals)'!W2772,"&lt;=1"),IF(COUNTIF('Master list(no salts, metals)'!$K2772:$Y2772, "#N/A")=14,TRUE,FALSE))</f>
        <v>0</v>
      </c>
      <c r="X2782" t="b">
        <f>AND(COUNTIF('Master list(no salts, metals)'!X2772,"&lt;=1"),IF(COUNTIF('Master list(no salts, metals)'!$K2772:$Y2772, "#N/A")=14,TRUE,FALSE))</f>
        <v>0</v>
      </c>
      <c r="Y2782" t="b">
        <f>AND(COUNTIF('Master list(no salts, metals)'!Y2772,"&lt;=1"),IF(COUNTIF('Master list(no salts, metals)'!$K2772:$Y2772, "#N/A")=14,TRUE,FALSE))</f>
        <v>0</v>
      </c>
    </row>
    <row r="2783" spans="11:25" x14ac:dyDescent="0.25">
      <c r="K2783" t="b">
        <f>AND(COUNTIF('Master list(no salts, metals)'!K2773,"&lt;=1"),IF(COUNTIF('Master list(no salts, metals)'!$K2773:$Y2773, "#N/A")=14,TRUE,FALSE))</f>
        <v>0</v>
      </c>
      <c r="L2783" t="b">
        <f>AND(COUNTIF('Master list(no salts, metals)'!L2773,"&lt;=1"),IF(COUNTIF('Master list(no salts, metals)'!$K2773:$Y2773, "#N/A")=14,TRUE,FALSE))</f>
        <v>0</v>
      </c>
      <c r="M2783" t="b">
        <f>AND(COUNTIF('Master list(no salts, metals)'!M2773,"&lt;=1"),IF(COUNTIF('Master list(no salts, metals)'!$K2773:$Y2773, "#N/A")=14,TRUE,FALSE))</f>
        <v>0</v>
      </c>
      <c r="N2783" t="b">
        <f>AND(COUNTIF('Master list(no salts, metals)'!N2773,"&lt;=1"),IF(COUNTIF('Master list(no salts, metals)'!$K2773:$Y2773, "#N/A")=14,TRUE,FALSE))</f>
        <v>0</v>
      </c>
      <c r="O2783" t="b">
        <f>AND(COUNTIF('Master list(no salts, metals)'!O2773,"&lt;=1"),IF(COUNTIF('Master list(no salts, metals)'!$K2773:$Y2773, "#N/A")=14,TRUE,FALSE))</f>
        <v>0</v>
      </c>
      <c r="P2783" t="b">
        <f>AND(COUNTIF('Master list(no salts, metals)'!P2773,"&lt;=1"),IF(COUNTIF('Master list(no salts, metals)'!$K2773:$Y2773, "#N/A")=14,TRUE,FALSE))</f>
        <v>0</v>
      </c>
      <c r="Q2783" t="b">
        <f>AND(COUNTIF('Master list(no salts, metals)'!Q2773,"&lt;=1"),IF(COUNTIF('Master list(no salts, metals)'!$K2773:$Y2773, "#N/A")=14,TRUE,FALSE))</f>
        <v>0</v>
      </c>
      <c r="R2783" t="b">
        <f>AND(COUNTIF('Master list(no salts, metals)'!R2773,"&lt;=1"),IF(COUNTIF('Master list(no salts, metals)'!$K2773:$Y2773, "#N/A")=14,TRUE,FALSE))</f>
        <v>0</v>
      </c>
      <c r="S2783" t="b">
        <f>AND(COUNTIF('Master list(no salts, metals)'!S2773,"&lt;=1"),IF(COUNTIF('Master list(no salts, metals)'!$K2773:$Y2773, "#N/A")=14,TRUE,FALSE))</f>
        <v>0</v>
      </c>
      <c r="T2783" t="b">
        <f>AND(COUNTIF('Master list(no salts, metals)'!T2773,"&lt;=1"),IF(COUNTIF('Master list(no salts, metals)'!$K2773:$Y2773, "#N/A")=14,TRUE,FALSE))</f>
        <v>0</v>
      </c>
      <c r="U2783" t="b">
        <f>AND(COUNTIF('Master list(no salts, metals)'!U2773,"&lt;=1"),IF(COUNTIF('Master list(no salts, metals)'!$K2773:$Y2773, "#N/A")=14,TRUE,FALSE))</f>
        <v>0</v>
      </c>
      <c r="V2783" t="b">
        <f>AND(COUNTIF('Master list(no salts, metals)'!V2773,"&lt;=1"),IF(COUNTIF('Master list(no salts, metals)'!$K2773:$Y2773, "#N/A")=14,TRUE,FALSE))</f>
        <v>0</v>
      </c>
      <c r="W2783" t="b">
        <f>AND(COUNTIF('Master list(no salts, metals)'!W2773,"&lt;=1"),IF(COUNTIF('Master list(no salts, metals)'!$K2773:$Y2773, "#N/A")=14,TRUE,FALSE))</f>
        <v>0</v>
      </c>
      <c r="X2783" t="b">
        <f>AND(COUNTIF('Master list(no salts, metals)'!X2773,"&lt;=1"),IF(COUNTIF('Master list(no salts, metals)'!$K2773:$Y2773, "#N/A")=14,TRUE,FALSE))</f>
        <v>0</v>
      </c>
      <c r="Y2783" t="b">
        <f>AND(COUNTIF('Master list(no salts, metals)'!Y2773,"&lt;=1"),IF(COUNTIF('Master list(no salts, metals)'!$K2773:$Y2773, "#N/A")=14,TRUE,FALSE))</f>
        <v>0</v>
      </c>
    </row>
    <row r="2784" spans="11:25" x14ac:dyDescent="0.25">
      <c r="K2784" t="b">
        <f>AND(COUNTIF('Master list(no salts, metals)'!K2774,"&lt;=1"),IF(COUNTIF('Master list(no salts, metals)'!$K2774:$Y2774, "#N/A")=14,TRUE,FALSE))</f>
        <v>0</v>
      </c>
      <c r="L2784" t="b">
        <f>AND(COUNTIF('Master list(no salts, metals)'!L2774,"&lt;=1"),IF(COUNTIF('Master list(no salts, metals)'!$K2774:$Y2774, "#N/A")=14,TRUE,FALSE))</f>
        <v>0</v>
      </c>
      <c r="M2784" t="b">
        <f>AND(COUNTIF('Master list(no salts, metals)'!M2774,"&lt;=1"),IF(COUNTIF('Master list(no salts, metals)'!$K2774:$Y2774, "#N/A")=14,TRUE,FALSE))</f>
        <v>0</v>
      </c>
      <c r="N2784" t="b">
        <f>AND(COUNTIF('Master list(no salts, metals)'!N2774,"&lt;=1"),IF(COUNTIF('Master list(no salts, metals)'!$K2774:$Y2774, "#N/A")=14,TRUE,FALSE))</f>
        <v>0</v>
      </c>
      <c r="O2784" t="b">
        <f>AND(COUNTIF('Master list(no salts, metals)'!O2774,"&lt;=1"),IF(COUNTIF('Master list(no salts, metals)'!$K2774:$Y2774, "#N/A")=14,TRUE,FALSE))</f>
        <v>0</v>
      </c>
      <c r="P2784" t="b">
        <f>AND(COUNTIF('Master list(no salts, metals)'!P2774,"&lt;=1"),IF(COUNTIF('Master list(no salts, metals)'!$K2774:$Y2774, "#N/A")=14,TRUE,FALSE))</f>
        <v>0</v>
      </c>
      <c r="Q2784" t="b">
        <f>AND(COUNTIF('Master list(no salts, metals)'!Q2774,"&lt;=1"),IF(COUNTIF('Master list(no salts, metals)'!$K2774:$Y2774, "#N/A")=14,TRUE,FALSE))</f>
        <v>0</v>
      </c>
      <c r="R2784" t="b">
        <f>AND(COUNTIF('Master list(no salts, metals)'!R2774,"&lt;=1"),IF(COUNTIF('Master list(no salts, metals)'!$K2774:$Y2774, "#N/A")=14,TRUE,FALSE))</f>
        <v>0</v>
      </c>
      <c r="S2784" t="b">
        <f>AND(COUNTIF('Master list(no salts, metals)'!S2774,"&lt;=1"),IF(COUNTIF('Master list(no salts, metals)'!$K2774:$Y2774, "#N/A")=14,TRUE,FALSE))</f>
        <v>0</v>
      </c>
      <c r="T2784" t="b">
        <f>AND(COUNTIF('Master list(no salts, metals)'!T2774,"&lt;=1"),IF(COUNTIF('Master list(no salts, metals)'!$K2774:$Y2774, "#N/A")=14,TRUE,FALSE))</f>
        <v>0</v>
      </c>
      <c r="U2784" t="b">
        <f>AND(COUNTIF('Master list(no salts, metals)'!U2774,"&lt;=1"),IF(COUNTIF('Master list(no salts, metals)'!$K2774:$Y2774, "#N/A")=14,TRUE,FALSE))</f>
        <v>0</v>
      </c>
      <c r="V2784" t="b">
        <f>AND(COUNTIF('Master list(no salts, metals)'!V2774,"&lt;=1"),IF(COUNTIF('Master list(no salts, metals)'!$K2774:$Y2774, "#N/A")=14,TRUE,FALSE))</f>
        <v>0</v>
      </c>
      <c r="W2784" t="b">
        <f>AND(COUNTIF('Master list(no salts, metals)'!W2774,"&lt;=1"),IF(COUNTIF('Master list(no salts, metals)'!$K2774:$Y2774, "#N/A")=14,TRUE,FALSE))</f>
        <v>1</v>
      </c>
      <c r="X2784" t="b">
        <f>AND(COUNTIF('Master list(no salts, metals)'!X2774,"&lt;=1"),IF(COUNTIF('Master list(no salts, metals)'!$K2774:$Y2774, "#N/A")=14,TRUE,FALSE))</f>
        <v>0</v>
      </c>
      <c r="Y2784" t="b">
        <f>AND(COUNTIF('Master list(no salts, metals)'!Y2774,"&lt;=1"),IF(COUNTIF('Master list(no salts, metals)'!$K2774:$Y2774, "#N/A")=14,TRUE,FALSE))</f>
        <v>0</v>
      </c>
    </row>
    <row r="2785" spans="11:25" x14ac:dyDescent="0.25">
      <c r="K2785" t="b">
        <f>AND(COUNTIF('Master list(no salts, metals)'!K2775,"&lt;=1"),IF(COUNTIF('Master list(no salts, metals)'!$K2775:$Y2775, "#N/A")=14,TRUE,FALSE))</f>
        <v>0</v>
      </c>
      <c r="L2785" t="b">
        <f>AND(COUNTIF('Master list(no salts, metals)'!L2775,"&lt;=1"),IF(COUNTIF('Master list(no salts, metals)'!$K2775:$Y2775, "#N/A")=14,TRUE,FALSE))</f>
        <v>0</v>
      </c>
      <c r="M2785" t="b">
        <f>AND(COUNTIF('Master list(no salts, metals)'!M2775,"&lt;=1"),IF(COUNTIF('Master list(no salts, metals)'!$K2775:$Y2775, "#N/A")=14,TRUE,FALSE))</f>
        <v>0</v>
      </c>
      <c r="N2785" t="b">
        <f>AND(COUNTIF('Master list(no salts, metals)'!N2775,"&lt;=1"),IF(COUNTIF('Master list(no salts, metals)'!$K2775:$Y2775, "#N/A")=14,TRUE,FALSE))</f>
        <v>0</v>
      </c>
      <c r="O2785" t="b">
        <f>AND(COUNTIF('Master list(no salts, metals)'!O2775,"&lt;=1"),IF(COUNTIF('Master list(no salts, metals)'!$K2775:$Y2775, "#N/A")=14,TRUE,FALSE))</f>
        <v>0</v>
      </c>
      <c r="P2785" t="b">
        <f>AND(COUNTIF('Master list(no salts, metals)'!P2775,"&lt;=1"),IF(COUNTIF('Master list(no salts, metals)'!$K2775:$Y2775, "#N/A")=14,TRUE,FALSE))</f>
        <v>0</v>
      </c>
      <c r="Q2785" t="b">
        <f>AND(COUNTIF('Master list(no salts, metals)'!Q2775,"&lt;=1"),IF(COUNTIF('Master list(no salts, metals)'!$K2775:$Y2775, "#N/A")=14,TRUE,FALSE))</f>
        <v>0</v>
      </c>
      <c r="R2785" t="b">
        <f>AND(COUNTIF('Master list(no salts, metals)'!R2775,"&lt;=1"),IF(COUNTIF('Master list(no salts, metals)'!$K2775:$Y2775, "#N/A")=14,TRUE,FALSE))</f>
        <v>0</v>
      </c>
      <c r="S2785" t="b">
        <f>AND(COUNTIF('Master list(no salts, metals)'!S2775,"&lt;=1"),IF(COUNTIF('Master list(no salts, metals)'!$K2775:$Y2775, "#N/A")=14,TRUE,FALSE))</f>
        <v>0</v>
      </c>
      <c r="T2785" t="b">
        <f>AND(COUNTIF('Master list(no salts, metals)'!T2775,"&lt;=1"),IF(COUNTIF('Master list(no salts, metals)'!$K2775:$Y2775, "#N/A")=14,TRUE,FALSE))</f>
        <v>0</v>
      </c>
      <c r="U2785" t="b">
        <f>AND(COUNTIF('Master list(no salts, metals)'!U2775,"&lt;=1"),IF(COUNTIF('Master list(no salts, metals)'!$K2775:$Y2775, "#N/A")=14,TRUE,FALSE))</f>
        <v>0</v>
      </c>
      <c r="V2785" t="b">
        <f>AND(COUNTIF('Master list(no salts, metals)'!V2775,"&lt;=1"),IF(COUNTIF('Master list(no salts, metals)'!$K2775:$Y2775, "#N/A")=14,TRUE,FALSE))</f>
        <v>0</v>
      </c>
      <c r="W2785" t="b">
        <f>AND(COUNTIF('Master list(no salts, metals)'!W2775,"&lt;=1"),IF(COUNTIF('Master list(no salts, metals)'!$K2775:$Y2775, "#N/A")=14,TRUE,FALSE))</f>
        <v>0</v>
      </c>
      <c r="X2785" t="b">
        <f>AND(COUNTIF('Master list(no salts, metals)'!X2775,"&lt;=1"),IF(COUNTIF('Master list(no salts, metals)'!$K2775:$Y2775, "#N/A")=14,TRUE,FALSE))</f>
        <v>1</v>
      </c>
      <c r="Y2785" t="b">
        <f>AND(COUNTIF('Master list(no salts, metals)'!Y2775,"&lt;=1"),IF(COUNTIF('Master list(no salts, metals)'!$K2775:$Y2775, "#N/A")=14,TRUE,FALSE))</f>
        <v>0</v>
      </c>
    </row>
    <row r="2786" spans="11:25" x14ac:dyDescent="0.25">
      <c r="K2786" t="b">
        <f>AND(COUNTIF('Master list(no salts, metals)'!K2776,"&lt;=1"),IF(COUNTIF('Master list(no salts, metals)'!$K2776:$Y2776, "#N/A")=14,TRUE,FALSE))</f>
        <v>0</v>
      </c>
      <c r="L2786" t="b">
        <f>AND(COUNTIF('Master list(no salts, metals)'!L2776,"&lt;=1"),IF(COUNTIF('Master list(no salts, metals)'!$K2776:$Y2776, "#N/A")=14,TRUE,FALSE))</f>
        <v>0</v>
      </c>
      <c r="M2786" t="b">
        <f>AND(COUNTIF('Master list(no salts, metals)'!M2776,"&lt;=1"),IF(COUNTIF('Master list(no salts, metals)'!$K2776:$Y2776, "#N/A")=14,TRUE,FALSE))</f>
        <v>0</v>
      </c>
      <c r="N2786" t="b">
        <f>AND(COUNTIF('Master list(no salts, metals)'!N2776,"&lt;=1"),IF(COUNTIF('Master list(no salts, metals)'!$K2776:$Y2776, "#N/A")=14,TRUE,FALSE))</f>
        <v>0</v>
      </c>
      <c r="O2786" t="b">
        <f>AND(COUNTIF('Master list(no salts, metals)'!O2776,"&lt;=1"),IF(COUNTIF('Master list(no salts, metals)'!$K2776:$Y2776, "#N/A")=14,TRUE,FALSE))</f>
        <v>0</v>
      </c>
      <c r="P2786" t="b">
        <f>AND(COUNTIF('Master list(no salts, metals)'!P2776,"&lt;=1"),IF(COUNTIF('Master list(no salts, metals)'!$K2776:$Y2776, "#N/A")=14,TRUE,FALSE))</f>
        <v>0</v>
      </c>
      <c r="Q2786" t="b">
        <f>AND(COUNTIF('Master list(no salts, metals)'!Q2776,"&lt;=1"),IF(COUNTIF('Master list(no salts, metals)'!$K2776:$Y2776, "#N/A")=14,TRUE,FALSE))</f>
        <v>0</v>
      </c>
      <c r="R2786" t="b">
        <f>AND(COUNTIF('Master list(no salts, metals)'!R2776,"&lt;=1"),IF(COUNTIF('Master list(no salts, metals)'!$K2776:$Y2776, "#N/A")=14,TRUE,FALSE))</f>
        <v>0</v>
      </c>
      <c r="S2786" t="b">
        <f>AND(COUNTIF('Master list(no salts, metals)'!S2776,"&lt;=1"),IF(COUNTIF('Master list(no salts, metals)'!$K2776:$Y2776, "#N/A")=14,TRUE,FALSE))</f>
        <v>0</v>
      </c>
      <c r="T2786" t="b">
        <f>AND(COUNTIF('Master list(no salts, metals)'!T2776,"&lt;=1"),IF(COUNTIF('Master list(no salts, metals)'!$K2776:$Y2776, "#N/A")=14,TRUE,FALSE))</f>
        <v>0</v>
      </c>
      <c r="U2786" t="b">
        <f>AND(COUNTIF('Master list(no salts, metals)'!U2776,"&lt;=1"),IF(COUNTIF('Master list(no salts, metals)'!$K2776:$Y2776, "#N/A")=14,TRUE,FALSE))</f>
        <v>0</v>
      </c>
      <c r="V2786" t="b">
        <f>AND(COUNTIF('Master list(no salts, metals)'!V2776,"&lt;=1"),IF(COUNTIF('Master list(no salts, metals)'!$K2776:$Y2776, "#N/A")=14,TRUE,FALSE))</f>
        <v>0</v>
      </c>
      <c r="W2786" t="b">
        <f>AND(COUNTIF('Master list(no salts, metals)'!W2776,"&lt;=1"),IF(COUNTIF('Master list(no salts, metals)'!$K2776:$Y2776, "#N/A")=14,TRUE,FALSE))</f>
        <v>0</v>
      </c>
      <c r="X2786" t="b">
        <f>AND(COUNTIF('Master list(no salts, metals)'!X2776,"&lt;=1"),IF(COUNTIF('Master list(no salts, metals)'!$K2776:$Y2776, "#N/A")=14,TRUE,FALSE))</f>
        <v>1</v>
      </c>
      <c r="Y2786" t="b">
        <f>AND(COUNTIF('Master list(no salts, metals)'!Y2776,"&lt;=1"),IF(COUNTIF('Master list(no salts, metals)'!$K2776:$Y2776, "#N/A")=14,TRUE,FALSE))</f>
        <v>0</v>
      </c>
    </row>
    <row r="2787" spans="11:25" x14ac:dyDescent="0.25">
      <c r="K2787" t="b">
        <f>AND(COUNTIF('Master list(no salts, metals)'!K2777,"&lt;=1"),IF(COUNTIF('Master list(no salts, metals)'!$K2777:$Y2777, "#N/A")=14,TRUE,FALSE))</f>
        <v>0</v>
      </c>
      <c r="L2787" t="b">
        <f>AND(COUNTIF('Master list(no salts, metals)'!L2777,"&lt;=1"),IF(COUNTIF('Master list(no salts, metals)'!$K2777:$Y2777, "#N/A")=14,TRUE,FALSE))</f>
        <v>0</v>
      </c>
      <c r="M2787" t="b">
        <f>AND(COUNTIF('Master list(no salts, metals)'!M2777,"&lt;=1"),IF(COUNTIF('Master list(no salts, metals)'!$K2777:$Y2777, "#N/A")=14,TRUE,FALSE))</f>
        <v>0</v>
      </c>
      <c r="N2787" t="b">
        <f>AND(COUNTIF('Master list(no salts, metals)'!N2777,"&lt;=1"),IF(COUNTIF('Master list(no salts, metals)'!$K2777:$Y2777, "#N/A")=14,TRUE,FALSE))</f>
        <v>0</v>
      </c>
      <c r="O2787" t="b">
        <f>AND(COUNTIF('Master list(no salts, metals)'!O2777,"&lt;=1"),IF(COUNTIF('Master list(no salts, metals)'!$K2777:$Y2777, "#N/A")=14,TRUE,FALSE))</f>
        <v>0</v>
      </c>
      <c r="P2787" t="b">
        <f>AND(COUNTIF('Master list(no salts, metals)'!P2777,"&lt;=1"),IF(COUNTIF('Master list(no salts, metals)'!$K2777:$Y2777, "#N/A")=14,TRUE,FALSE))</f>
        <v>0</v>
      </c>
      <c r="Q2787" t="b">
        <f>AND(COUNTIF('Master list(no salts, metals)'!Q2777,"&lt;=1"),IF(COUNTIF('Master list(no salts, metals)'!$K2777:$Y2777, "#N/A")=14,TRUE,FALSE))</f>
        <v>0</v>
      </c>
      <c r="R2787" t="b">
        <f>AND(COUNTIF('Master list(no salts, metals)'!R2777,"&lt;=1"),IF(COUNTIF('Master list(no salts, metals)'!$K2777:$Y2777, "#N/A")=14,TRUE,FALSE))</f>
        <v>0</v>
      </c>
      <c r="S2787" t="b">
        <f>AND(COUNTIF('Master list(no salts, metals)'!S2777,"&lt;=1"),IF(COUNTIF('Master list(no salts, metals)'!$K2777:$Y2777, "#N/A")=14,TRUE,FALSE))</f>
        <v>0</v>
      </c>
      <c r="T2787" t="b">
        <f>AND(COUNTIF('Master list(no salts, metals)'!T2777,"&lt;=1"),IF(COUNTIF('Master list(no salts, metals)'!$K2777:$Y2777, "#N/A")=14,TRUE,FALSE))</f>
        <v>0</v>
      </c>
      <c r="U2787" t="b">
        <f>AND(COUNTIF('Master list(no salts, metals)'!U2777,"&lt;=1"),IF(COUNTIF('Master list(no salts, metals)'!$K2777:$Y2777, "#N/A")=14,TRUE,FALSE))</f>
        <v>0</v>
      </c>
      <c r="V2787" t="b">
        <f>AND(COUNTIF('Master list(no salts, metals)'!V2777,"&lt;=1"),IF(COUNTIF('Master list(no salts, metals)'!$K2777:$Y2777, "#N/A")=14,TRUE,FALSE))</f>
        <v>0</v>
      </c>
      <c r="W2787" t="b">
        <f>AND(COUNTIF('Master list(no salts, metals)'!W2777,"&lt;=1"),IF(COUNTIF('Master list(no salts, metals)'!$K2777:$Y2777, "#N/A")=14,TRUE,FALSE))</f>
        <v>1</v>
      </c>
      <c r="X2787" t="b">
        <f>AND(COUNTIF('Master list(no salts, metals)'!X2777,"&lt;=1"),IF(COUNTIF('Master list(no salts, metals)'!$K2777:$Y2777, "#N/A")=14,TRUE,FALSE))</f>
        <v>0</v>
      </c>
      <c r="Y2787" t="b">
        <f>AND(COUNTIF('Master list(no salts, metals)'!Y2777,"&lt;=1"),IF(COUNTIF('Master list(no salts, metals)'!$K2777:$Y2777, "#N/A")=14,TRUE,FALSE))</f>
        <v>0</v>
      </c>
    </row>
    <row r="2788" spans="11:25" x14ac:dyDescent="0.25">
      <c r="K2788" t="b">
        <f>AND(COUNTIF('Master list(no salts, metals)'!K2778,"&lt;=1"),IF(COUNTIF('Master list(no salts, metals)'!$K2778:$Y2778, "#N/A")=14,TRUE,FALSE))</f>
        <v>0</v>
      </c>
      <c r="L2788" t="b">
        <f>AND(COUNTIF('Master list(no salts, metals)'!L2778,"&lt;=1"),IF(COUNTIF('Master list(no salts, metals)'!$K2778:$Y2778, "#N/A")=14,TRUE,FALSE))</f>
        <v>0</v>
      </c>
      <c r="M2788" t="b">
        <f>AND(COUNTIF('Master list(no salts, metals)'!M2778,"&lt;=1"),IF(COUNTIF('Master list(no salts, metals)'!$K2778:$Y2778, "#N/A")=14,TRUE,FALSE))</f>
        <v>0</v>
      </c>
      <c r="N2788" t="b">
        <f>AND(COUNTIF('Master list(no salts, metals)'!N2778,"&lt;=1"),IF(COUNTIF('Master list(no salts, metals)'!$K2778:$Y2778, "#N/A")=14,TRUE,FALSE))</f>
        <v>0</v>
      </c>
      <c r="O2788" t="b">
        <f>AND(COUNTIF('Master list(no salts, metals)'!O2778,"&lt;=1"),IF(COUNTIF('Master list(no salts, metals)'!$K2778:$Y2778, "#N/A")=14,TRUE,FALSE))</f>
        <v>0</v>
      </c>
      <c r="P2788" t="b">
        <f>AND(COUNTIF('Master list(no salts, metals)'!P2778,"&lt;=1"),IF(COUNTIF('Master list(no salts, metals)'!$K2778:$Y2778, "#N/A")=14,TRUE,FALSE))</f>
        <v>0</v>
      </c>
      <c r="Q2788" t="b">
        <f>AND(COUNTIF('Master list(no salts, metals)'!Q2778,"&lt;=1"),IF(COUNTIF('Master list(no salts, metals)'!$K2778:$Y2778, "#N/A")=14,TRUE,FALSE))</f>
        <v>0</v>
      </c>
      <c r="R2788" t="b">
        <f>AND(COUNTIF('Master list(no salts, metals)'!R2778,"&lt;=1"),IF(COUNTIF('Master list(no salts, metals)'!$K2778:$Y2778, "#N/A")=14,TRUE,FALSE))</f>
        <v>0</v>
      </c>
      <c r="S2788" t="b">
        <f>AND(COUNTIF('Master list(no salts, metals)'!S2778,"&lt;=1"),IF(COUNTIF('Master list(no salts, metals)'!$K2778:$Y2778, "#N/A")=14,TRUE,FALSE))</f>
        <v>0</v>
      </c>
      <c r="T2788" t="b">
        <f>AND(COUNTIF('Master list(no salts, metals)'!T2778,"&lt;=1"),IF(COUNTIF('Master list(no salts, metals)'!$K2778:$Y2778, "#N/A")=14,TRUE,FALSE))</f>
        <v>0</v>
      </c>
      <c r="U2788" t="b">
        <f>AND(COUNTIF('Master list(no salts, metals)'!U2778,"&lt;=1"),IF(COUNTIF('Master list(no salts, metals)'!$K2778:$Y2778, "#N/A")=14,TRUE,FALSE))</f>
        <v>0</v>
      </c>
      <c r="V2788" t="b">
        <f>AND(COUNTIF('Master list(no salts, metals)'!V2778,"&lt;=1"),IF(COUNTIF('Master list(no salts, metals)'!$K2778:$Y2778, "#N/A")=14,TRUE,FALSE))</f>
        <v>0</v>
      </c>
      <c r="W2788" t="b">
        <f>AND(COUNTIF('Master list(no salts, metals)'!W2778,"&lt;=1"),IF(COUNTIF('Master list(no salts, metals)'!$K2778:$Y2778, "#N/A")=14,TRUE,FALSE))</f>
        <v>1</v>
      </c>
      <c r="X2788" t="b">
        <f>AND(COUNTIF('Master list(no salts, metals)'!X2778,"&lt;=1"),IF(COUNTIF('Master list(no salts, metals)'!$K2778:$Y2778, "#N/A")=14,TRUE,FALSE))</f>
        <v>0</v>
      </c>
      <c r="Y2788" t="b">
        <f>AND(COUNTIF('Master list(no salts, metals)'!Y2778,"&lt;=1"),IF(COUNTIF('Master list(no salts, metals)'!$K2778:$Y2778, "#N/A")=14,TRUE,FALSE))</f>
        <v>0</v>
      </c>
    </row>
    <row r="2789" spans="11:25" x14ac:dyDescent="0.25">
      <c r="K2789" t="b">
        <f>AND(COUNTIF('Master list(no salts, metals)'!K2779,"&lt;=1"),IF(COUNTIF('Master list(no salts, metals)'!$K2779:$Y2779, "#N/A")=14,TRUE,FALSE))</f>
        <v>0</v>
      </c>
      <c r="L2789" t="b">
        <f>AND(COUNTIF('Master list(no salts, metals)'!L2779,"&lt;=1"),IF(COUNTIF('Master list(no salts, metals)'!$K2779:$Y2779, "#N/A")=14,TRUE,FALSE))</f>
        <v>0</v>
      </c>
      <c r="M2789" t="b">
        <f>AND(COUNTIF('Master list(no salts, metals)'!M2779,"&lt;=1"),IF(COUNTIF('Master list(no salts, metals)'!$K2779:$Y2779, "#N/A")=14,TRUE,FALSE))</f>
        <v>0</v>
      </c>
      <c r="N2789" t="b">
        <f>AND(COUNTIF('Master list(no salts, metals)'!N2779,"&lt;=1"),IF(COUNTIF('Master list(no salts, metals)'!$K2779:$Y2779, "#N/A")=14,TRUE,FALSE))</f>
        <v>0</v>
      </c>
      <c r="O2789" t="b">
        <f>AND(COUNTIF('Master list(no salts, metals)'!O2779,"&lt;=1"),IF(COUNTIF('Master list(no salts, metals)'!$K2779:$Y2779, "#N/A")=14,TRUE,FALSE))</f>
        <v>0</v>
      </c>
      <c r="P2789" t="b">
        <f>AND(COUNTIF('Master list(no salts, metals)'!P2779,"&lt;=1"),IF(COUNTIF('Master list(no salts, metals)'!$K2779:$Y2779, "#N/A")=14,TRUE,FALSE))</f>
        <v>0</v>
      </c>
      <c r="Q2789" t="b">
        <f>AND(COUNTIF('Master list(no salts, metals)'!Q2779,"&lt;=1"),IF(COUNTIF('Master list(no salts, metals)'!$K2779:$Y2779, "#N/A")=14,TRUE,FALSE))</f>
        <v>0</v>
      </c>
      <c r="R2789" t="b">
        <f>AND(COUNTIF('Master list(no salts, metals)'!R2779,"&lt;=1"),IF(COUNTIF('Master list(no salts, metals)'!$K2779:$Y2779, "#N/A")=14,TRUE,FALSE))</f>
        <v>0</v>
      </c>
      <c r="S2789" t="b">
        <f>AND(COUNTIF('Master list(no salts, metals)'!S2779,"&lt;=1"),IF(COUNTIF('Master list(no salts, metals)'!$K2779:$Y2779, "#N/A")=14,TRUE,FALSE))</f>
        <v>0</v>
      </c>
      <c r="T2789" t="b">
        <f>AND(COUNTIF('Master list(no salts, metals)'!T2779,"&lt;=1"),IF(COUNTIF('Master list(no salts, metals)'!$K2779:$Y2779, "#N/A")=14,TRUE,FALSE))</f>
        <v>0</v>
      </c>
      <c r="U2789" t="b">
        <f>AND(COUNTIF('Master list(no salts, metals)'!U2779,"&lt;=1"),IF(COUNTIF('Master list(no salts, metals)'!$K2779:$Y2779, "#N/A")=14,TRUE,FALSE))</f>
        <v>0</v>
      </c>
      <c r="V2789" t="b">
        <f>AND(COUNTIF('Master list(no salts, metals)'!V2779,"&lt;=1"),IF(COUNTIF('Master list(no salts, metals)'!$K2779:$Y2779, "#N/A")=14,TRUE,FALSE))</f>
        <v>0</v>
      </c>
      <c r="W2789" t="b">
        <f>AND(COUNTIF('Master list(no salts, metals)'!W2779,"&lt;=1"),IF(COUNTIF('Master list(no salts, metals)'!$K2779:$Y2779, "#N/A")=14,TRUE,FALSE))</f>
        <v>0</v>
      </c>
      <c r="X2789" t="b">
        <f>AND(COUNTIF('Master list(no salts, metals)'!X2779,"&lt;=1"),IF(COUNTIF('Master list(no salts, metals)'!$K2779:$Y2779, "#N/A")=14,TRUE,FALSE))</f>
        <v>0</v>
      </c>
      <c r="Y2789" t="b">
        <f>AND(COUNTIF('Master list(no salts, metals)'!Y2779,"&lt;=1"),IF(COUNTIF('Master list(no salts, metals)'!$K2779:$Y2779, "#N/A")=14,TRUE,FALSE))</f>
        <v>0</v>
      </c>
    </row>
    <row r="2790" spans="11:25" x14ac:dyDescent="0.25">
      <c r="K2790" t="b">
        <f>AND(COUNTIF('Master list(no salts, metals)'!K2780,"&lt;=1"),IF(COUNTIF('Master list(no salts, metals)'!$K2780:$Y2780, "#N/A")=14,TRUE,FALSE))</f>
        <v>0</v>
      </c>
      <c r="L2790" t="b">
        <f>AND(COUNTIF('Master list(no salts, metals)'!L2780,"&lt;=1"),IF(COUNTIF('Master list(no salts, metals)'!$K2780:$Y2780, "#N/A")=14,TRUE,FALSE))</f>
        <v>0</v>
      </c>
      <c r="M2790" t="b">
        <f>AND(COUNTIF('Master list(no salts, metals)'!M2780,"&lt;=1"),IF(COUNTIF('Master list(no salts, metals)'!$K2780:$Y2780, "#N/A")=14,TRUE,FALSE))</f>
        <v>0</v>
      </c>
      <c r="N2790" t="b">
        <f>AND(COUNTIF('Master list(no salts, metals)'!N2780,"&lt;=1"),IF(COUNTIF('Master list(no salts, metals)'!$K2780:$Y2780, "#N/A")=14,TRUE,FALSE))</f>
        <v>0</v>
      </c>
      <c r="O2790" t="b">
        <f>AND(COUNTIF('Master list(no salts, metals)'!O2780,"&lt;=1"),IF(COUNTIF('Master list(no salts, metals)'!$K2780:$Y2780, "#N/A")=14,TRUE,FALSE))</f>
        <v>0</v>
      </c>
      <c r="P2790" t="b">
        <f>AND(COUNTIF('Master list(no salts, metals)'!P2780,"&lt;=1"),IF(COUNTIF('Master list(no salts, metals)'!$K2780:$Y2780, "#N/A")=14,TRUE,FALSE))</f>
        <v>0</v>
      </c>
      <c r="Q2790" t="b">
        <f>AND(COUNTIF('Master list(no salts, metals)'!Q2780,"&lt;=1"),IF(COUNTIF('Master list(no salts, metals)'!$K2780:$Y2780, "#N/A")=14,TRUE,FALSE))</f>
        <v>0</v>
      </c>
      <c r="R2790" t="b">
        <f>AND(COUNTIF('Master list(no salts, metals)'!R2780,"&lt;=1"),IF(COUNTIF('Master list(no salts, metals)'!$K2780:$Y2780, "#N/A")=14,TRUE,FALSE))</f>
        <v>0</v>
      </c>
      <c r="S2790" t="b">
        <f>AND(COUNTIF('Master list(no salts, metals)'!S2780,"&lt;=1"),IF(COUNTIF('Master list(no salts, metals)'!$K2780:$Y2780, "#N/A")=14,TRUE,FALSE))</f>
        <v>0</v>
      </c>
      <c r="T2790" t="b">
        <f>AND(COUNTIF('Master list(no salts, metals)'!T2780,"&lt;=1"),IF(COUNTIF('Master list(no salts, metals)'!$K2780:$Y2780, "#N/A")=14,TRUE,FALSE))</f>
        <v>0</v>
      </c>
      <c r="U2790" t="b">
        <f>AND(COUNTIF('Master list(no salts, metals)'!U2780,"&lt;=1"),IF(COUNTIF('Master list(no salts, metals)'!$K2780:$Y2780, "#N/A")=14,TRUE,FALSE))</f>
        <v>0</v>
      </c>
      <c r="V2790" t="b">
        <f>AND(COUNTIF('Master list(no salts, metals)'!V2780,"&lt;=1"),IF(COUNTIF('Master list(no salts, metals)'!$K2780:$Y2780, "#N/A")=14,TRUE,FALSE))</f>
        <v>0</v>
      </c>
      <c r="W2790" t="b">
        <f>AND(COUNTIF('Master list(no salts, metals)'!W2780,"&lt;=1"),IF(COUNTIF('Master list(no salts, metals)'!$K2780:$Y2780, "#N/A")=14,TRUE,FALSE))</f>
        <v>1</v>
      </c>
      <c r="X2790" t="b">
        <f>AND(COUNTIF('Master list(no salts, metals)'!X2780,"&lt;=1"),IF(COUNTIF('Master list(no salts, metals)'!$K2780:$Y2780, "#N/A")=14,TRUE,FALSE))</f>
        <v>0</v>
      </c>
      <c r="Y2790" t="b">
        <f>AND(COUNTIF('Master list(no salts, metals)'!Y2780,"&lt;=1"),IF(COUNTIF('Master list(no salts, metals)'!$K2780:$Y2780, "#N/A")=14,TRUE,FALSE))</f>
        <v>0</v>
      </c>
    </row>
    <row r="2791" spans="11:25" x14ac:dyDescent="0.25">
      <c r="K2791" t="b">
        <f>AND(COUNTIF('Master list(no salts, metals)'!K2781,"&lt;=1"),IF(COUNTIF('Master list(no salts, metals)'!$K2781:$Y2781, "#N/A")=14,TRUE,FALSE))</f>
        <v>0</v>
      </c>
      <c r="L2791" t="b">
        <f>AND(COUNTIF('Master list(no salts, metals)'!L2781,"&lt;=1"),IF(COUNTIF('Master list(no salts, metals)'!$K2781:$Y2781, "#N/A")=14,TRUE,FALSE))</f>
        <v>0</v>
      </c>
      <c r="M2791" t="b">
        <f>AND(COUNTIF('Master list(no salts, metals)'!M2781,"&lt;=1"),IF(COUNTIF('Master list(no salts, metals)'!$K2781:$Y2781, "#N/A")=14,TRUE,FALSE))</f>
        <v>0</v>
      </c>
      <c r="N2791" t="b">
        <f>AND(COUNTIF('Master list(no salts, metals)'!N2781,"&lt;=1"),IF(COUNTIF('Master list(no salts, metals)'!$K2781:$Y2781, "#N/A")=14,TRUE,FALSE))</f>
        <v>0</v>
      </c>
      <c r="O2791" t="b">
        <f>AND(COUNTIF('Master list(no salts, metals)'!O2781,"&lt;=1"),IF(COUNTIF('Master list(no salts, metals)'!$K2781:$Y2781, "#N/A")=14,TRUE,FALSE))</f>
        <v>0</v>
      </c>
      <c r="P2791" t="b">
        <f>AND(COUNTIF('Master list(no salts, metals)'!P2781,"&lt;=1"),IF(COUNTIF('Master list(no salts, metals)'!$K2781:$Y2781, "#N/A")=14,TRUE,FALSE))</f>
        <v>0</v>
      </c>
      <c r="Q2791" t="b">
        <f>AND(COUNTIF('Master list(no salts, metals)'!Q2781,"&lt;=1"),IF(COUNTIF('Master list(no salts, metals)'!$K2781:$Y2781, "#N/A")=14,TRUE,FALSE))</f>
        <v>0</v>
      </c>
      <c r="R2791" t="b">
        <f>AND(COUNTIF('Master list(no salts, metals)'!R2781,"&lt;=1"),IF(COUNTIF('Master list(no salts, metals)'!$K2781:$Y2781, "#N/A")=14,TRUE,FALSE))</f>
        <v>0</v>
      </c>
      <c r="S2791" t="b">
        <f>AND(COUNTIF('Master list(no salts, metals)'!S2781,"&lt;=1"),IF(COUNTIF('Master list(no salts, metals)'!$K2781:$Y2781, "#N/A")=14,TRUE,FALSE))</f>
        <v>0</v>
      </c>
      <c r="T2791" t="b">
        <f>AND(COUNTIF('Master list(no salts, metals)'!T2781,"&lt;=1"),IF(COUNTIF('Master list(no salts, metals)'!$K2781:$Y2781, "#N/A")=14,TRUE,FALSE))</f>
        <v>0</v>
      </c>
      <c r="U2791" t="b">
        <f>AND(COUNTIF('Master list(no salts, metals)'!U2781,"&lt;=1"),IF(COUNTIF('Master list(no salts, metals)'!$K2781:$Y2781, "#N/A")=14,TRUE,FALSE))</f>
        <v>0</v>
      </c>
      <c r="V2791" t="b">
        <f>AND(COUNTIF('Master list(no salts, metals)'!V2781,"&lt;=1"),IF(COUNTIF('Master list(no salts, metals)'!$K2781:$Y2781, "#N/A")=14,TRUE,FALSE))</f>
        <v>0</v>
      </c>
      <c r="W2791" t="b">
        <f>AND(COUNTIF('Master list(no salts, metals)'!W2781,"&lt;=1"),IF(COUNTIF('Master list(no salts, metals)'!$K2781:$Y2781, "#N/A")=14,TRUE,FALSE))</f>
        <v>0</v>
      </c>
      <c r="X2791" t="b">
        <f>AND(COUNTIF('Master list(no salts, metals)'!X2781,"&lt;=1"),IF(COUNTIF('Master list(no salts, metals)'!$K2781:$Y2781, "#N/A")=14,TRUE,FALSE))</f>
        <v>0</v>
      </c>
      <c r="Y2791" t="b">
        <f>AND(COUNTIF('Master list(no salts, metals)'!Y2781,"&lt;=1"),IF(COUNTIF('Master list(no salts, metals)'!$K2781:$Y2781, "#N/A")=14,TRUE,FALSE))</f>
        <v>0</v>
      </c>
    </row>
    <row r="2792" spans="11:25" x14ac:dyDescent="0.25">
      <c r="K2792" t="b">
        <f>AND(COUNTIF('Master list(no salts, metals)'!K2782,"&lt;=1"),IF(COUNTIF('Master list(no salts, metals)'!$K2782:$Y2782, "#N/A")=14,TRUE,FALSE))</f>
        <v>0</v>
      </c>
      <c r="L2792" t="b">
        <f>AND(COUNTIF('Master list(no salts, metals)'!L2782,"&lt;=1"),IF(COUNTIF('Master list(no salts, metals)'!$K2782:$Y2782, "#N/A")=14,TRUE,FALSE))</f>
        <v>0</v>
      </c>
      <c r="M2792" t="b">
        <f>AND(COUNTIF('Master list(no salts, metals)'!M2782,"&lt;=1"),IF(COUNTIF('Master list(no salts, metals)'!$K2782:$Y2782, "#N/A")=14,TRUE,FALSE))</f>
        <v>0</v>
      </c>
      <c r="N2792" t="b">
        <f>AND(COUNTIF('Master list(no salts, metals)'!N2782,"&lt;=1"),IF(COUNTIF('Master list(no salts, metals)'!$K2782:$Y2782, "#N/A")=14,TRUE,FALSE))</f>
        <v>0</v>
      </c>
      <c r="O2792" t="b">
        <f>AND(COUNTIF('Master list(no salts, metals)'!O2782,"&lt;=1"),IF(COUNTIF('Master list(no salts, metals)'!$K2782:$Y2782, "#N/A")=14,TRUE,FALSE))</f>
        <v>0</v>
      </c>
      <c r="P2792" t="b">
        <f>AND(COUNTIF('Master list(no salts, metals)'!P2782,"&lt;=1"),IF(COUNTIF('Master list(no salts, metals)'!$K2782:$Y2782, "#N/A")=14,TRUE,FALSE))</f>
        <v>0</v>
      </c>
      <c r="Q2792" t="b">
        <f>AND(COUNTIF('Master list(no salts, metals)'!Q2782,"&lt;=1"),IF(COUNTIF('Master list(no salts, metals)'!$K2782:$Y2782, "#N/A")=14,TRUE,FALSE))</f>
        <v>0</v>
      </c>
      <c r="R2792" t="b">
        <f>AND(COUNTIF('Master list(no salts, metals)'!R2782,"&lt;=1"),IF(COUNTIF('Master list(no salts, metals)'!$K2782:$Y2782, "#N/A")=14,TRUE,FALSE))</f>
        <v>0</v>
      </c>
      <c r="S2792" t="b">
        <f>AND(COUNTIF('Master list(no salts, metals)'!S2782,"&lt;=1"),IF(COUNTIF('Master list(no salts, metals)'!$K2782:$Y2782, "#N/A")=14,TRUE,FALSE))</f>
        <v>0</v>
      </c>
      <c r="T2792" t="b">
        <f>AND(COUNTIF('Master list(no salts, metals)'!T2782,"&lt;=1"),IF(COUNTIF('Master list(no salts, metals)'!$K2782:$Y2782, "#N/A")=14,TRUE,FALSE))</f>
        <v>0</v>
      </c>
      <c r="U2792" t="b">
        <f>AND(COUNTIF('Master list(no salts, metals)'!U2782,"&lt;=1"),IF(COUNTIF('Master list(no salts, metals)'!$K2782:$Y2782, "#N/A")=14,TRUE,FALSE))</f>
        <v>0</v>
      </c>
      <c r="V2792" t="b">
        <f>AND(COUNTIF('Master list(no salts, metals)'!V2782,"&lt;=1"),IF(COUNTIF('Master list(no salts, metals)'!$K2782:$Y2782, "#N/A")=14,TRUE,FALSE))</f>
        <v>0</v>
      </c>
      <c r="W2792" t="b">
        <f>AND(COUNTIF('Master list(no salts, metals)'!W2782,"&lt;=1"),IF(COUNTIF('Master list(no salts, metals)'!$K2782:$Y2782, "#N/A")=14,TRUE,FALSE))</f>
        <v>0</v>
      </c>
      <c r="X2792" t="b">
        <f>AND(COUNTIF('Master list(no salts, metals)'!X2782,"&lt;=1"),IF(COUNTIF('Master list(no salts, metals)'!$K2782:$Y2782, "#N/A")=14,TRUE,FALSE))</f>
        <v>0</v>
      </c>
      <c r="Y2792" t="b">
        <f>AND(COUNTIF('Master list(no salts, metals)'!Y2782,"&lt;=1"),IF(COUNTIF('Master list(no salts, metals)'!$K2782:$Y2782, "#N/A")=14,TRUE,FALSE))</f>
        <v>1</v>
      </c>
    </row>
    <row r="2793" spans="11:25" x14ac:dyDescent="0.25">
      <c r="K2793" t="b">
        <f>AND(COUNTIF('Master list(no salts, metals)'!K2783,"&lt;=1"),IF(COUNTIF('Master list(no salts, metals)'!$K2783:$Y2783, "#N/A")=14,TRUE,FALSE))</f>
        <v>0</v>
      </c>
      <c r="L2793" t="b">
        <f>AND(COUNTIF('Master list(no salts, metals)'!L2783,"&lt;=1"),IF(COUNTIF('Master list(no salts, metals)'!$K2783:$Y2783, "#N/A")=14,TRUE,FALSE))</f>
        <v>0</v>
      </c>
      <c r="M2793" t="b">
        <f>AND(COUNTIF('Master list(no salts, metals)'!M2783,"&lt;=1"),IF(COUNTIF('Master list(no salts, metals)'!$K2783:$Y2783, "#N/A")=14,TRUE,FALSE))</f>
        <v>0</v>
      </c>
      <c r="N2793" t="b">
        <f>AND(COUNTIF('Master list(no salts, metals)'!N2783,"&lt;=1"),IF(COUNTIF('Master list(no salts, metals)'!$K2783:$Y2783, "#N/A")=14,TRUE,FALSE))</f>
        <v>0</v>
      </c>
      <c r="O2793" t="b">
        <f>AND(COUNTIF('Master list(no salts, metals)'!O2783,"&lt;=1"),IF(COUNTIF('Master list(no salts, metals)'!$K2783:$Y2783, "#N/A")=14,TRUE,FALSE))</f>
        <v>0</v>
      </c>
      <c r="P2793" t="b">
        <f>AND(COUNTIF('Master list(no salts, metals)'!P2783,"&lt;=1"),IF(COUNTIF('Master list(no salts, metals)'!$K2783:$Y2783, "#N/A")=14,TRUE,FALSE))</f>
        <v>0</v>
      </c>
      <c r="Q2793" t="b">
        <f>AND(COUNTIF('Master list(no salts, metals)'!Q2783,"&lt;=1"),IF(COUNTIF('Master list(no salts, metals)'!$K2783:$Y2783, "#N/A")=14,TRUE,FALSE))</f>
        <v>0</v>
      </c>
      <c r="R2793" t="b">
        <f>AND(COUNTIF('Master list(no salts, metals)'!R2783,"&lt;=1"),IF(COUNTIF('Master list(no salts, metals)'!$K2783:$Y2783, "#N/A")=14,TRUE,FALSE))</f>
        <v>0</v>
      </c>
      <c r="S2793" t="b">
        <f>AND(COUNTIF('Master list(no salts, metals)'!S2783,"&lt;=1"),IF(COUNTIF('Master list(no salts, metals)'!$K2783:$Y2783, "#N/A")=14,TRUE,FALSE))</f>
        <v>0</v>
      </c>
      <c r="T2793" t="b">
        <f>AND(COUNTIF('Master list(no salts, metals)'!T2783,"&lt;=1"),IF(COUNTIF('Master list(no salts, metals)'!$K2783:$Y2783, "#N/A")=14,TRUE,FALSE))</f>
        <v>0</v>
      </c>
      <c r="U2793" t="b">
        <f>AND(COUNTIF('Master list(no salts, metals)'!U2783,"&lt;=1"),IF(COUNTIF('Master list(no salts, metals)'!$K2783:$Y2783, "#N/A")=14,TRUE,FALSE))</f>
        <v>0</v>
      </c>
      <c r="V2793" t="b">
        <f>AND(COUNTIF('Master list(no salts, metals)'!V2783,"&lt;=1"),IF(COUNTIF('Master list(no salts, metals)'!$K2783:$Y2783, "#N/A")=14,TRUE,FALSE))</f>
        <v>0</v>
      </c>
      <c r="W2793" t="b">
        <f>AND(COUNTIF('Master list(no salts, metals)'!W2783,"&lt;=1"),IF(COUNTIF('Master list(no salts, metals)'!$K2783:$Y2783, "#N/A")=14,TRUE,FALSE))</f>
        <v>0</v>
      </c>
      <c r="X2793" t="b">
        <f>AND(COUNTIF('Master list(no salts, metals)'!X2783,"&lt;=1"),IF(COUNTIF('Master list(no salts, metals)'!$K2783:$Y2783, "#N/A")=14,TRUE,FALSE))</f>
        <v>0</v>
      </c>
      <c r="Y2793" t="b">
        <f>AND(COUNTIF('Master list(no salts, metals)'!Y2783,"&lt;=1"),IF(COUNTIF('Master list(no salts, metals)'!$K2783:$Y2783, "#N/A")=14,TRUE,FALSE))</f>
        <v>0</v>
      </c>
    </row>
    <row r="2794" spans="11:25" x14ac:dyDescent="0.25">
      <c r="K2794" t="b">
        <f>AND(COUNTIF('Master list(no salts, metals)'!K2784,"&lt;=1"),IF(COUNTIF('Master list(no salts, metals)'!$K2784:$Y2784, "#N/A")=14,TRUE,FALSE))</f>
        <v>0</v>
      </c>
      <c r="L2794" t="b">
        <f>AND(COUNTIF('Master list(no salts, metals)'!L2784,"&lt;=1"),IF(COUNTIF('Master list(no salts, metals)'!$K2784:$Y2784, "#N/A")=14,TRUE,FALSE))</f>
        <v>0</v>
      </c>
      <c r="M2794" t="b">
        <f>AND(COUNTIF('Master list(no salts, metals)'!M2784,"&lt;=1"),IF(COUNTIF('Master list(no salts, metals)'!$K2784:$Y2784, "#N/A")=14,TRUE,FALSE))</f>
        <v>0</v>
      </c>
      <c r="N2794" t="b">
        <f>AND(COUNTIF('Master list(no salts, metals)'!N2784,"&lt;=1"),IF(COUNTIF('Master list(no salts, metals)'!$K2784:$Y2784, "#N/A")=14,TRUE,FALSE))</f>
        <v>0</v>
      </c>
      <c r="O2794" t="b">
        <f>AND(COUNTIF('Master list(no salts, metals)'!O2784,"&lt;=1"),IF(COUNTIF('Master list(no salts, metals)'!$K2784:$Y2784, "#N/A")=14,TRUE,FALSE))</f>
        <v>0</v>
      </c>
      <c r="P2794" t="b">
        <f>AND(COUNTIF('Master list(no salts, metals)'!P2784,"&lt;=1"),IF(COUNTIF('Master list(no salts, metals)'!$K2784:$Y2784, "#N/A")=14,TRUE,FALSE))</f>
        <v>0</v>
      </c>
      <c r="Q2794" t="b">
        <f>AND(COUNTIF('Master list(no salts, metals)'!Q2784,"&lt;=1"),IF(COUNTIF('Master list(no salts, metals)'!$K2784:$Y2784, "#N/A")=14,TRUE,FALSE))</f>
        <v>0</v>
      </c>
      <c r="R2794" t="b">
        <f>AND(COUNTIF('Master list(no salts, metals)'!R2784,"&lt;=1"),IF(COUNTIF('Master list(no salts, metals)'!$K2784:$Y2784, "#N/A")=14,TRUE,FALSE))</f>
        <v>0</v>
      </c>
      <c r="S2794" t="b">
        <f>AND(COUNTIF('Master list(no salts, metals)'!S2784,"&lt;=1"),IF(COUNTIF('Master list(no salts, metals)'!$K2784:$Y2784, "#N/A")=14,TRUE,FALSE))</f>
        <v>0</v>
      </c>
      <c r="T2794" t="b">
        <f>AND(COUNTIF('Master list(no salts, metals)'!T2784,"&lt;=1"),IF(COUNTIF('Master list(no salts, metals)'!$K2784:$Y2784, "#N/A")=14,TRUE,FALSE))</f>
        <v>0</v>
      </c>
      <c r="U2794" t="b">
        <f>AND(COUNTIF('Master list(no salts, metals)'!U2784,"&lt;=1"),IF(COUNTIF('Master list(no salts, metals)'!$K2784:$Y2784, "#N/A")=14,TRUE,FALSE))</f>
        <v>0</v>
      </c>
      <c r="V2794" t="b">
        <f>AND(COUNTIF('Master list(no salts, metals)'!V2784,"&lt;=1"),IF(COUNTIF('Master list(no salts, metals)'!$K2784:$Y2784, "#N/A")=14,TRUE,FALSE))</f>
        <v>0</v>
      </c>
      <c r="W2794" t="b">
        <f>AND(COUNTIF('Master list(no salts, metals)'!W2784,"&lt;=1"),IF(COUNTIF('Master list(no salts, metals)'!$K2784:$Y2784, "#N/A")=14,TRUE,FALSE))</f>
        <v>0</v>
      </c>
      <c r="X2794" t="b">
        <f>AND(COUNTIF('Master list(no salts, metals)'!X2784,"&lt;=1"),IF(COUNTIF('Master list(no salts, metals)'!$K2784:$Y2784, "#N/A")=14,TRUE,FALSE))</f>
        <v>0</v>
      </c>
      <c r="Y2794" t="b">
        <f>AND(COUNTIF('Master list(no salts, metals)'!Y2784,"&lt;=1"),IF(COUNTIF('Master list(no salts, metals)'!$K2784:$Y2784, "#N/A")=14,TRUE,FALSE))</f>
        <v>0</v>
      </c>
    </row>
    <row r="2795" spans="11:25" x14ac:dyDescent="0.25">
      <c r="K2795" t="b">
        <f>AND(COUNTIF('Master list(no salts, metals)'!K2785,"&lt;=1"),IF(COUNTIF('Master list(no salts, metals)'!$K2785:$Y2785, "#N/A")=14,TRUE,FALSE))</f>
        <v>0</v>
      </c>
      <c r="L2795" t="b">
        <f>AND(COUNTIF('Master list(no salts, metals)'!L2785,"&lt;=1"),IF(COUNTIF('Master list(no salts, metals)'!$K2785:$Y2785, "#N/A")=14,TRUE,FALSE))</f>
        <v>0</v>
      </c>
      <c r="M2795" t="b">
        <f>AND(COUNTIF('Master list(no salts, metals)'!M2785,"&lt;=1"),IF(COUNTIF('Master list(no salts, metals)'!$K2785:$Y2785, "#N/A")=14,TRUE,FALSE))</f>
        <v>0</v>
      </c>
      <c r="N2795" t="b">
        <f>AND(COUNTIF('Master list(no salts, metals)'!N2785,"&lt;=1"),IF(COUNTIF('Master list(no salts, metals)'!$K2785:$Y2785, "#N/A")=14,TRUE,FALSE))</f>
        <v>0</v>
      </c>
      <c r="O2795" t="b">
        <f>AND(COUNTIF('Master list(no salts, metals)'!O2785,"&lt;=1"),IF(COUNTIF('Master list(no salts, metals)'!$K2785:$Y2785, "#N/A")=14,TRUE,FALSE))</f>
        <v>0</v>
      </c>
      <c r="P2795" t="b">
        <f>AND(COUNTIF('Master list(no salts, metals)'!P2785,"&lt;=1"),IF(COUNTIF('Master list(no salts, metals)'!$K2785:$Y2785, "#N/A")=14,TRUE,FALSE))</f>
        <v>0</v>
      </c>
      <c r="Q2795" t="b">
        <f>AND(COUNTIF('Master list(no salts, metals)'!Q2785,"&lt;=1"),IF(COUNTIF('Master list(no salts, metals)'!$K2785:$Y2785, "#N/A")=14,TRUE,FALSE))</f>
        <v>0</v>
      </c>
      <c r="R2795" t="b">
        <f>AND(COUNTIF('Master list(no salts, metals)'!R2785,"&lt;=1"),IF(COUNTIF('Master list(no salts, metals)'!$K2785:$Y2785, "#N/A")=14,TRUE,FALSE))</f>
        <v>0</v>
      </c>
      <c r="S2795" t="b">
        <f>AND(COUNTIF('Master list(no salts, metals)'!S2785,"&lt;=1"),IF(COUNTIF('Master list(no salts, metals)'!$K2785:$Y2785, "#N/A")=14,TRUE,FALSE))</f>
        <v>0</v>
      </c>
      <c r="T2795" t="b">
        <f>AND(COUNTIF('Master list(no salts, metals)'!T2785,"&lt;=1"),IF(COUNTIF('Master list(no salts, metals)'!$K2785:$Y2785, "#N/A")=14,TRUE,FALSE))</f>
        <v>0</v>
      </c>
      <c r="U2795" t="b">
        <f>AND(COUNTIF('Master list(no salts, metals)'!U2785,"&lt;=1"),IF(COUNTIF('Master list(no salts, metals)'!$K2785:$Y2785, "#N/A")=14,TRUE,FALSE))</f>
        <v>0</v>
      </c>
      <c r="V2795" t="b">
        <f>AND(COUNTIF('Master list(no salts, metals)'!V2785,"&lt;=1"),IF(COUNTIF('Master list(no salts, metals)'!$K2785:$Y2785, "#N/A")=14,TRUE,FALSE))</f>
        <v>0</v>
      </c>
      <c r="W2795" t="b">
        <f>AND(COUNTIF('Master list(no salts, metals)'!W2785,"&lt;=1"),IF(COUNTIF('Master list(no salts, metals)'!$K2785:$Y2785, "#N/A")=14,TRUE,FALSE))</f>
        <v>1</v>
      </c>
      <c r="X2795" t="b">
        <f>AND(COUNTIF('Master list(no salts, metals)'!X2785,"&lt;=1"),IF(COUNTIF('Master list(no salts, metals)'!$K2785:$Y2785, "#N/A")=14,TRUE,FALSE))</f>
        <v>0</v>
      </c>
      <c r="Y2795" t="b">
        <f>AND(COUNTIF('Master list(no salts, metals)'!Y2785,"&lt;=1"),IF(COUNTIF('Master list(no salts, metals)'!$K2785:$Y2785, "#N/A")=14,TRUE,FALSE))</f>
        <v>0</v>
      </c>
    </row>
    <row r="2796" spans="11:25" x14ac:dyDescent="0.25">
      <c r="K2796" t="b">
        <f>AND(COUNTIF('Master list(no salts, metals)'!K2786,"&lt;=1"),IF(COUNTIF('Master list(no salts, metals)'!$K2786:$Y2786, "#N/A")=14,TRUE,FALSE))</f>
        <v>0</v>
      </c>
      <c r="L2796" t="b">
        <f>AND(COUNTIF('Master list(no salts, metals)'!L2786,"&lt;=1"),IF(COUNTIF('Master list(no salts, metals)'!$K2786:$Y2786, "#N/A")=14,TRUE,FALSE))</f>
        <v>0</v>
      </c>
      <c r="M2796" t="b">
        <f>AND(COUNTIF('Master list(no salts, metals)'!M2786,"&lt;=1"),IF(COUNTIF('Master list(no salts, metals)'!$K2786:$Y2786, "#N/A")=14,TRUE,FALSE))</f>
        <v>0</v>
      </c>
      <c r="N2796" t="b">
        <f>AND(COUNTIF('Master list(no salts, metals)'!N2786,"&lt;=1"),IF(COUNTIF('Master list(no salts, metals)'!$K2786:$Y2786, "#N/A")=14,TRUE,FALSE))</f>
        <v>0</v>
      </c>
      <c r="O2796" t="b">
        <f>AND(COUNTIF('Master list(no salts, metals)'!O2786,"&lt;=1"),IF(COUNTIF('Master list(no salts, metals)'!$K2786:$Y2786, "#N/A")=14,TRUE,FALSE))</f>
        <v>0</v>
      </c>
      <c r="P2796" t="b">
        <f>AND(COUNTIF('Master list(no salts, metals)'!P2786,"&lt;=1"),IF(COUNTIF('Master list(no salts, metals)'!$K2786:$Y2786, "#N/A")=14,TRUE,FALSE))</f>
        <v>0</v>
      </c>
      <c r="Q2796" t="b">
        <f>AND(COUNTIF('Master list(no salts, metals)'!Q2786,"&lt;=1"),IF(COUNTIF('Master list(no salts, metals)'!$K2786:$Y2786, "#N/A")=14,TRUE,FALSE))</f>
        <v>0</v>
      </c>
      <c r="R2796" t="b">
        <f>AND(COUNTIF('Master list(no salts, metals)'!R2786,"&lt;=1"),IF(COUNTIF('Master list(no salts, metals)'!$K2786:$Y2786, "#N/A")=14,TRUE,FALSE))</f>
        <v>0</v>
      </c>
      <c r="S2796" t="b">
        <f>AND(COUNTIF('Master list(no salts, metals)'!S2786,"&lt;=1"),IF(COUNTIF('Master list(no salts, metals)'!$K2786:$Y2786, "#N/A")=14,TRUE,FALSE))</f>
        <v>0</v>
      </c>
      <c r="T2796" t="b">
        <f>AND(COUNTIF('Master list(no salts, metals)'!T2786,"&lt;=1"),IF(COUNTIF('Master list(no salts, metals)'!$K2786:$Y2786, "#N/A")=14,TRUE,FALSE))</f>
        <v>0</v>
      </c>
      <c r="U2796" t="b">
        <f>AND(COUNTIF('Master list(no salts, metals)'!U2786,"&lt;=1"),IF(COUNTIF('Master list(no salts, metals)'!$K2786:$Y2786, "#N/A")=14,TRUE,FALSE))</f>
        <v>0</v>
      </c>
      <c r="V2796" t="b">
        <f>AND(COUNTIF('Master list(no salts, metals)'!V2786,"&lt;=1"),IF(COUNTIF('Master list(no salts, metals)'!$K2786:$Y2786, "#N/A")=14,TRUE,FALSE))</f>
        <v>0</v>
      </c>
      <c r="W2796" t="b">
        <f>AND(COUNTIF('Master list(no salts, metals)'!W2786,"&lt;=1"),IF(COUNTIF('Master list(no salts, metals)'!$K2786:$Y2786, "#N/A")=14,TRUE,FALSE))</f>
        <v>0</v>
      </c>
      <c r="X2796" t="b">
        <f>AND(COUNTIF('Master list(no salts, metals)'!X2786,"&lt;=1"),IF(COUNTIF('Master list(no salts, metals)'!$K2786:$Y2786, "#N/A")=14,TRUE,FALSE))</f>
        <v>0</v>
      </c>
      <c r="Y2796" t="b">
        <f>AND(COUNTIF('Master list(no salts, metals)'!Y2786,"&lt;=1"),IF(COUNTIF('Master list(no salts, metals)'!$K2786:$Y2786, "#N/A")=14,TRUE,FALSE))</f>
        <v>1</v>
      </c>
    </row>
    <row r="2797" spans="11:25" x14ac:dyDescent="0.25">
      <c r="K2797" t="b">
        <f>AND(COUNTIF('Master list(no salts, metals)'!K2787,"&lt;=1"),IF(COUNTIF('Master list(no salts, metals)'!$K2787:$Y2787, "#N/A")=14,TRUE,FALSE))</f>
        <v>0</v>
      </c>
      <c r="L2797" t="b">
        <f>AND(COUNTIF('Master list(no salts, metals)'!L2787,"&lt;=1"),IF(COUNTIF('Master list(no salts, metals)'!$K2787:$Y2787, "#N/A")=14,TRUE,FALSE))</f>
        <v>0</v>
      </c>
      <c r="M2797" t="b">
        <f>AND(COUNTIF('Master list(no salts, metals)'!M2787,"&lt;=1"),IF(COUNTIF('Master list(no salts, metals)'!$K2787:$Y2787, "#N/A")=14,TRUE,FALSE))</f>
        <v>0</v>
      </c>
      <c r="N2797" t="b">
        <f>AND(COUNTIF('Master list(no salts, metals)'!N2787,"&lt;=1"),IF(COUNTIF('Master list(no salts, metals)'!$K2787:$Y2787, "#N/A")=14,TRUE,FALSE))</f>
        <v>0</v>
      </c>
      <c r="O2797" t="b">
        <f>AND(COUNTIF('Master list(no salts, metals)'!O2787,"&lt;=1"),IF(COUNTIF('Master list(no salts, metals)'!$K2787:$Y2787, "#N/A")=14,TRUE,FALSE))</f>
        <v>0</v>
      </c>
      <c r="P2797" t="b">
        <f>AND(COUNTIF('Master list(no salts, metals)'!P2787,"&lt;=1"),IF(COUNTIF('Master list(no salts, metals)'!$K2787:$Y2787, "#N/A")=14,TRUE,FALSE))</f>
        <v>0</v>
      </c>
      <c r="Q2797" t="b">
        <f>AND(COUNTIF('Master list(no salts, metals)'!Q2787,"&lt;=1"),IF(COUNTIF('Master list(no salts, metals)'!$K2787:$Y2787, "#N/A")=14,TRUE,FALSE))</f>
        <v>0</v>
      </c>
      <c r="R2797" t="b">
        <f>AND(COUNTIF('Master list(no salts, metals)'!R2787,"&lt;=1"),IF(COUNTIF('Master list(no salts, metals)'!$K2787:$Y2787, "#N/A")=14,TRUE,FALSE))</f>
        <v>0</v>
      </c>
      <c r="S2797" t="b">
        <f>AND(COUNTIF('Master list(no salts, metals)'!S2787,"&lt;=1"),IF(COUNTIF('Master list(no salts, metals)'!$K2787:$Y2787, "#N/A")=14,TRUE,FALSE))</f>
        <v>0</v>
      </c>
      <c r="T2797" t="b">
        <f>AND(COUNTIF('Master list(no salts, metals)'!T2787,"&lt;=1"),IF(COUNTIF('Master list(no salts, metals)'!$K2787:$Y2787, "#N/A")=14,TRUE,FALSE))</f>
        <v>0</v>
      </c>
      <c r="U2797" t="b">
        <f>AND(COUNTIF('Master list(no salts, metals)'!U2787,"&lt;=1"),IF(COUNTIF('Master list(no salts, metals)'!$K2787:$Y2787, "#N/A")=14,TRUE,FALSE))</f>
        <v>0</v>
      </c>
      <c r="V2797" t="b">
        <f>AND(COUNTIF('Master list(no salts, metals)'!V2787,"&lt;=1"),IF(COUNTIF('Master list(no salts, metals)'!$K2787:$Y2787, "#N/A")=14,TRUE,FALSE))</f>
        <v>0</v>
      </c>
      <c r="W2797" t="b">
        <f>AND(COUNTIF('Master list(no salts, metals)'!W2787,"&lt;=1"),IF(COUNTIF('Master list(no salts, metals)'!$K2787:$Y2787, "#N/A")=14,TRUE,FALSE))</f>
        <v>0</v>
      </c>
      <c r="X2797" t="b">
        <f>AND(COUNTIF('Master list(no salts, metals)'!X2787,"&lt;=1"),IF(COUNTIF('Master list(no salts, metals)'!$K2787:$Y2787, "#N/A")=14,TRUE,FALSE))</f>
        <v>0</v>
      </c>
      <c r="Y2797" t="b">
        <f>AND(COUNTIF('Master list(no salts, metals)'!Y2787,"&lt;=1"),IF(COUNTIF('Master list(no salts, metals)'!$K2787:$Y2787, "#N/A")=14,TRUE,FALSE))</f>
        <v>0</v>
      </c>
    </row>
    <row r="2798" spans="11:25" x14ac:dyDescent="0.25">
      <c r="K2798" t="b">
        <f>AND(COUNTIF('Master list(no salts, metals)'!K2788,"&lt;=1"),IF(COUNTIF('Master list(no salts, metals)'!$K2788:$Y2788, "#N/A")=14,TRUE,FALSE))</f>
        <v>0</v>
      </c>
      <c r="L2798" t="b">
        <f>AND(COUNTIF('Master list(no salts, metals)'!L2788,"&lt;=1"),IF(COUNTIF('Master list(no salts, metals)'!$K2788:$Y2788, "#N/A")=14,TRUE,FALSE))</f>
        <v>0</v>
      </c>
      <c r="M2798" t="b">
        <f>AND(COUNTIF('Master list(no salts, metals)'!M2788,"&lt;=1"),IF(COUNTIF('Master list(no salts, metals)'!$K2788:$Y2788, "#N/A")=14,TRUE,FALSE))</f>
        <v>0</v>
      </c>
      <c r="N2798" t="b">
        <f>AND(COUNTIF('Master list(no salts, metals)'!N2788,"&lt;=1"),IF(COUNTIF('Master list(no salts, metals)'!$K2788:$Y2788, "#N/A")=14,TRUE,FALSE))</f>
        <v>0</v>
      </c>
      <c r="O2798" t="b">
        <f>AND(COUNTIF('Master list(no salts, metals)'!O2788,"&lt;=1"),IF(COUNTIF('Master list(no salts, metals)'!$K2788:$Y2788, "#N/A")=14,TRUE,FALSE))</f>
        <v>0</v>
      </c>
      <c r="P2798" t="b">
        <f>AND(COUNTIF('Master list(no salts, metals)'!P2788,"&lt;=1"),IF(COUNTIF('Master list(no salts, metals)'!$K2788:$Y2788, "#N/A")=14,TRUE,FALSE))</f>
        <v>0</v>
      </c>
      <c r="Q2798" t="b">
        <f>AND(COUNTIF('Master list(no salts, metals)'!Q2788,"&lt;=1"),IF(COUNTIF('Master list(no salts, metals)'!$K2788:$Y2788, "#N/A")=14,TRUE,FALSE))</f>
        <v>0</v>
      </c>
      <c r="R2798" t="b">
        <f>AND(COUNTIF('Master list(no salts, metals)'!R2788,"&lt;=1"),IF(COUNTIF('Master list(no salts, metals)'!$K2788:$Y2788, "#N/A")=14,TRUE,FALSE))</f>
        <v>0</v>
      </c>
      <c r="S2798" t="b">
        <f>AND(COUNTIF('Master list(no salts, metals)'!S2788,"&lt;=1"),IF(COUNTIF('Master list(no salts, metals)'!$K2788:$Y2788, "#N/A")=14,TRUE,FALSE))</f>
        <v>0</v>
      </c>
      <c r="T2798" t="b">
        <f>AND(COUNTIF('Master list(no salts, metals)'!T2788,"&lt;=1"),IF(COUNTIF('Master list(no salts, metals)'!$K2788:$Y2788, "#N/A")=14,TRUE,FALSE))</f>
        <v>0</v>
      </c>
      <c r="U2798" t="b">
        <f>AND(COUNTIF('Master list(no salts, metals)'!U2788,"&lt;=1"),IF(COUNTIF('Master list(no salts, metals)'!$K2788:$Y2788, "#N/A")=14,TRUE,FALSE))</f>
        <v>0</v>
      </c>
      <c r="V2798" t="b">
        <f>AND(COUNTIF('Master list(no salts, metals)'!V2788,"&lt;=1"),IF(COUNTIF('Master list(no salts, metals)'!$K2788:$Y2788, "#N/A")=14,TRUE,FALSE))</f>
        <v>0</v>
      </c>
      <c r="W2798" t="b">
        <f>AND(COUNTIF('Master list(no salts, metals)'!W2788,"&lt;=1"),IF(COUNTIF('Master list(no salts, metals)'!$K2788:$Y2788, "#N/A")=14,TRUE,FALSE))</f>
        <v>0</v>
      </c>
      <c r="X2798" t="b">
        <f>AND(COUNTIF('Master list(no salts, metals)'!X2788,"&lt;=1"),IF(COUNTIF('Master list(no salts, metals)'!$K2788:$Y2788, "#N/A")=14,TRUE,FALSE))</f>
        <v>0</v>
      </c>
      <c r="Y2798" t="b">
        <f>AND(COUNTIF('Master list(no salts, metals)'!Y2788,"&lt;=1"),IF(COUNTIF('Master list(no salts, metals)'!$K2788:$Y2788, "#N/A")=14,TRUE,FALSE))</f>
        <v>0</v>
      </c>
    </row>
    <row r="2799" spans="11:25" x14ac:dyDescent="0.25">
      <c r="K2799" t="b">
        <f>AND(COUNTIF('Master list(no salts, metals)'!K2789,"&lt;=1"),IF(COUNTIF('Master list(no salts, metals)'!$K2789:$Y2789, "#N/A")=14,TRUE,FALSE))</f>
        <v>0</v>
      </c>
      <c r="L2799" t="b">
        <f>AND(COUNTIF('Master list(no salts, metals)'!L2789,"&lt;=1"),IF(COUNTIF('Master list(no salts, metals)'!$K2789:$Y2789, "#N/A")=14,TRUE,FALSE))</f>
        <v>0</v>
      </c>
      <c r="M2799" t="b">
        <f>AND(COUNTIF('Master list(no salts, metals)'!M2789,"&lt;=1"),IF(COUNTIF('Master list(no salts, metals)'!$K2789:$Y2789, "#N/A")=14,TRUE,FALSE))</f>
        <v>0</v>
      </c>
      <c r="N2799" t="b">
        <f>AND(COUNTIF('Master list(no salts, metals)'!N2789,"&lt;=1"),IF(COUNTIF('Master list(no salts, metals)'!$K2789:$Y2789, "#N/A")=14,TRUE,FALSE))</f>
        <v>0</v>
      </c>
      <c r="O2799" t="b">
        <f>AND(COUNTIF('Master list(no salts, metals)'!O2789,"&lt;=1"),IF(COUNTIF('Master list(no salts, metals)'!$K2789:$Y2789, "#N/A")=14,TRUE,FALSE))</f>
        <v>0</v>
      </c>
      <c r="P2799" t="b">
        <f>AND(COUNTIF('Master list(no salts, metals)'!P2789,"&lt;=1"),IF(COUNTIF('Master list(no salts, metals)'!$K2789:$Y2789, "#N/A")=14,TRUE,FALSE))</f>
        <v>0</v>
      </c>
      <c r="Q2799" t="b">
        <f>AND(COUNTIF('Master list(no salts, metals)'!Q2789,"&lt;=1"),IF(COUNTIF('Master list(no salts, metals)'!$K2789:$Y2789, "#N/A")=14,TRUE,FALSE))</f>
        <v>0</v>
      </c>
      <c r="R2799" t="b">
        <f>AND(COUNTIF('Master list(no salts, metals)'!R2789,"&lt;=1"),IF(COUNTIF('Master list(no salts, metals)'!$K2789:$Y2789, "#N/A")=14,TRUE,FALSE))</f>
        <v>0</v>
      </c>
      <c r="S2799" t="b">
        <f>AND(COUNTIF('Master list(no salts, metals)'!S2789,"&lt;=1"),IF(COUNTIF('Master list(no salts, metals)'!$K2789:$Y2789, "#N/A")=14,TRUE,FALSE))</f>
        <v>0</v>
      </c>
      <c r="T2799" t="b">
        <f>AND(COUNTIF('Master list(no salts, metals)'!T2789,"&lt;=1"),IF(COUNTIF('Master list(no salts, metals)'!$K2789:$Y2789, "#N/A")=14,TRUE,FALSE))</f>
        <v>0</v>
      </c>
      <c r="U2799" t="b">
        <f>AND(COUNTIF('Master list(no salts, metals)'!U2789,"&lt;=1"),IF(COUNTIF('Master list(no salts, metals)'!$K2789:$Y2789, "#N/A")=14,TRUE,FALSE))</f>
        <v>0</v>
      </c>
      <c r="V2799" t="b">
        <f>AND(COUNTIF('Master list(no salts, metals)'!V2789,"&lt;=1"),IF(COUNTIF('Master list(no salts, metals)'!$K2789:$Y2789, "#N/A")=14,TRUE,FALSE))</f>
        <v>0</v>
      </c>
      <c r="W2799" t="b">
        <f>AND(COUNTIF('Master list(no salts, metals)'!W2789,"&lt;=1"),IF(COUNTIF('Master list(no salts, metals)'!$K2789:$Y2789, "#N/A")=14,TRUE,FALSE))</f>
        <v>1</v>
      </c>
      <c r="X2799" t="b">
        <f>AND(COUNTIF('Master list(no salts, metals)'!X2789,"&lt;=1"),IF(COUNTIF('Master list(no salts, metals)'!$K2789:$Y2789, "#N/A")=14,TRUE,FALSE))</f>
        <v>0</v>
      </c>
      <c r="Y2799" t="b">
        <f>AND(COUNTIF('Master list(no salts, metals)'!Y2789,"&lt;=1"),IF(COUNTIF('Master list(no salts, metals)'!$K2789:$Y2789, "#N/A")=14,TRUE,FALSE))</f>
        <v>0</v>
      </c>
    </row>
    <row r="2800" spans="11:25" x14ac:dyDescent="0.25">
      <c r="K2800" t="b">
        <f>AND(COUNTIF('Master list(no salts, metals)'!K2790,"&lt;=1"),IF(COUNTIF('Master list(no salts, metals)'!$K2790:$Y2790, "#N/A")=14,TRUE,FALSE))</f>
        <v>0</v>
      </c>
      <c r="L2800" t="b">
        <f>AND(COUNTIF('Master list(no salts, metals)'!L2790,"&lt;=1"),IF(COUNTIF('Master list(no salts, metals)'!$K2790:$Y2790, "#N/A")=14,TRUE,FALSE))</f>
        <v>0</v>
      </c>
      <c r="M2800" t="b">
        <f>AND(COUNTIF('Master list(no salts, metals)'!M2790,"&lt;=1"),IF(COUNTIF('Master list(no salts, metals)'!$K2790:$Y2790, "#N/A")=14,TRUE,FALSE))</f>
        <v>0</v>
      </c>
      <c r="N2800" t="b">
        <f>AND(COUNTIF('Master list(no salts, metals)'!N2790,"&lt;=1"),IF(COUNTIF('Master list(no salts, metals)'!$K2790:$Y2790, "#N/A")=14,TRUE,FALSE))</f>
        <v>0</v>
      </c>
      <c r="O2800" t="b">
        <f>AND(COUNTIF('Master list(no salts, metals)'!O2790,"&lt;=1"),IF(COUNTIF('Master list(no salts, metals)'!$K2790:$Y2790, "#N/A")=14,TRUE,FALSE))</f>
        <v>0</v>
      </c>
      <c r="P2800" t="b">
        <f>AND(COUNTIF('Master list(no salts, metals)'!P2790,"&lt;=1"),IF(COUNTIF('Master list(no salts, metals)'!$K2790:$Y2790, "#N/A")=14,TRUE,FALSE))</f>
        <v>0</v>
      </c>
      <c r="Q2800" t="b">
        <f>AND(COUNTIF('Master list(no salts, metals)'!Q2790,"&lt;=1"),IF(COUNTIF('Master list(no salts, metals)'!$K2790:$Y2790, "#N/A")=14,TRUE,FALSE))</f>
        <v>0</v>
      </c>
      <c r="R2800" t="b">
        <f>AND(COUNTIF('Master list(no salts, metals)'!R2790,"&lt;=1"),IF(COUNTIF('Master list(no salts, metals)'!$K2790:$Y2790, "#N/A")=14,TRUE,FALSE))</f>
        <v>0</v>
      </c>
      <c r="S2800" t="b">
        <f>AND(COUNTIF('Master list(no salts, metals)'!S2790,"&lt;=1"),IF(COUNTIF('Master list(no salts, metals)'!$K2790:$Y2790, "#N/A")=14,TRUE,FALSE))</f>
        <v>0</v>
      </c>
      <c r="T2800" t="b">
        <f>AND(COUNTIF('Master list(no salts, metals)'!T2790,"&lt;=1"),IF(COUNTIF('Master list(no salts, metals)'!$K2790:$Y2790, "#N/A")=14,TRUE,FALSE))</f>
        <v>0</v>
      </c>
      <c r="U2800" t="b">
        <f>AND(COUNTIF('Master list(no salts, metals)'!U2790,"&lt;=1"),IF(COUNTIF('Master list(no salts, metals)'!$K2790:$Y2790, "#N/A")=14,TRUE,FALSE))</f>
        <v>0</v>
      </c>
      <c r="V2800" t="b">
        <f>AND(COUNTIF('Master list(no salts, metals)'!V2790,"&lt;=1"),IF(COUNTIF('Master list(no salts, metals)'!$K2790:$Y2790, "#N/A")=14,TRUE,FALSE))</f>
        <v>0</v>
      </c>
      <c r="W2800" t="b">
        <f>AND(COUNTIF('Master list(no salts, metals)'!W2790,"&lt;=1"),IF(COUNTIF('Master list(no salts, metals)'!$K2790:$Y2790, "#N/A")=14,TRUE,FALSE))</f>
        <v>0</v>
      </c>
      <c r="X2800" t="b">
        <f>AND(COUNTIF('Master list(no salts, metals)'!X2790,"&lt;=1"),IF(COUNTIF('Master list(no salts, metals)'!$K2790:$Y2790, "#N/A")=14,TRUE,FALSE))</f>
        <v>0</v>
      </c>
      <c r="Y2800" t="b">
        <f>AND(COUNTIF('Master list(no salts, metals)'!Y2790,"&lt;=1"),IF(COUNTIF('Master list(no salts, metals)'!$K2790:$Y2790, "#N/A")=14,TRUE,FALSE))</f>
        <v>0</v>
      </c>
    </row>
    <row r="2801" spans="11:25" x14ac:dyDescent="0.25">
      <c r="K2801" t="b">
        <f>AND(COUNTIF('Master list(no salts, metals)'!K2791,"&lt;=1"),IF(COUNTIF('Master list(no salts, metals)'!$K2791:$Y2791, "#N/A")=14,TRUE,FALSE))</f>
        <v>0</v>
      </c>
      <c r="L2801" t="b">
        <f>AND(COUNTIF('Master list(no salts, metals)'!L2791,"&lt;=1"),IF(COUNTIF('Master list(no salts, metals)'!$K2791:$Y2791, "#N/A")=14,TRUE,FALSE))</f>
        <v>0</v>
      </c>
      <c r="M2801" t="b">
        <f>AND(COUNTIF('Master list(no salts, metals)'!M2791,"&lt;=1"),IF(COUNTIF('Master list(no salts, metals)'!$K2791:$Y2791, "#N/A")=14,TRUE,FALSE))</f>
        <v>0</v>
      </c>
      <c r="N2801" t="b">
        <f>AND(COUNTIF('Master list(no salts, metals)'!N2791,"&lt;=1"),IF(COUNTIF('Master list(no salts, metals)'!$K2791:$Y2791, "#N/A")=14,TRUE,FALSE))</f>
        <v>0</v>
      </c>
      <c r="O2801" t="b">
        <f>AND(COUNTIF('Master list(no salts, metals)'!O2791,"&lt;=1"),IF(COUNTIF('Master list(no salts, metals)'!$K2791:$Y2791, "#N/A")=14,TRUE,FALSE))</f>
        <v>0</v>
      </c>
      <c r="P2801" t="b">
        <f>AND(COUNTIF('Master list(no salts, metals)'!P2791,"&lt;=1"),IF(COUNTIF('Master list(no salts, metals)'!$K2791:$Y2791, "#N/A")=14,TRUE,FALSE))</f>
        <v>0</v>
      </c>
      <c r="Q2801" t="b">
        <f>AND(COUNTIF('Master list(no salts, metals)'!Q2791,"&lt;=1"),IF(COUNTIF('Master list(no salts, metals)'!$K2791:$Y2791, "#N/A")=14,TRUE,FALSE))</f>
        <v>0</v>
      </c>
      <c r="R2801" t="b">
        <f>AND(COUNTIF('Master list(no salts, metals)'!R2791,"&lt;=1"),IF(COUNTIF('Master list(no salts, metals)'!$K2791:$Y2791, "#N/A")=14,TRUE,FALSE))</f>
        <v>0</v>
      </c>
      <c r="S2801" t="b">
        <f>AND(COUNTIF('Master list(no salts, metals)'!S2791,"&lt;=1"),IF(COUNTIF('Master list(no salts, metals)'!$K2791:$Y2791, "#N/A")=14,TRUE,FALSE))</f>
        <v>0</v>
      </c>
      <c r="T2801" t="b">
        <f>AND(COUNTIF('Master list(no salts, metals)'!T2791,"&lt;=1"),IF(COUNTIF('Master list(no salts, metals)'!$K2791:$Y2791, "#N/A")=14,TRUE,FALSE))</f>
        <v>0</v>
      </c>
      <c r="U2801" t="b">
        <f>AND(COUNTIF('Master list(no salts, metals)'!U2791,"&lt;=1"),IF(COUNTIF('Master list(no salts, metals)'!$K2791:$Y2791, "#N/A")=14,TRUE,FALSE))</f>
        <v>0</v>
      </c>
      <c r="V2801" t="b">
        <f>AND(COUNTIF('Master list(no salts, metals)'!V2791,"&lt;=1"),IF(COUNTIF('Master list(no salts, metals)'!$K2791:$Y2791, "#N/A")=14,TRUE,FALSE))</f>
        <v>0</v>
      </c>
      <c r="W2801" t="b">
        <f>AND(COUNTIF('Master list(no salts, metals)'!W2791,"&lt;=1"),IF(COUNTIF('Master list(no salts, metals)'!$K2791:$Y2791, "#N/A")=14,TRUE,FALSE))</f>
        <v>1</v>
      </c>
      <c r="X2801" t="b">
        <f>AND(COUNTIF('Master list(no salts, metals)'!X2791,"&lt;=1"),IF(COUNTIF('Master list(no salts, metals)'!$K2791:$Y2791, "#N/A")=14,TRUE,FALSE))</f>
        <v>0</v>
      </c>
      <c r="Y2801" t="b">
        <f>AND(COUNTIF('Master list(no salts, metals)'!Y2791,"&lt;=1"),IF(COUNTIF('Master list(no salts, metals)'!$K2791:$Y2791, "#N/A")=14,TRUE,FALSE))</f>
        <v>0</v>
      </c>
    </row>
    <row r="2802" spans="11:25" x14ac:dyDescent="0.25">
      <c r="K2802" t="b">
        <f>AND(COUNTIF('Master list(no salts, metals)'!K2792,"&lt;=1"),IF(COUNTIF('Master list(no salts, metals)'!$K2792:$Y2792, "#N/A")=14,TRUE,FALSE))</f>
        <v>0</v>
      </c>
      <c r="L2802" t="b">
        <f>AND(COUNTIF('Master list(no salts, metals)'!L2792,"&lt;=1"),IF(COUNTIF('Master list(no salts, metals)'!$K2792:$Y2792, "#N/A")=14,TRUE,FALSE))</f>
        <v>0</v>
      </c>
      <c r="M2802" t="b">
        <f>AND(COUNTIF('Master list(no salts, metals)'!M2792,"&lt;=1"),IF(COUNTIF('Master list(no salts, metals)'!$K2792:$Y2792, "#N/A")=14,TRUE,FALSE))</f>
        <v>0</v>
      </c>
      <c r="N2802" t="b">
        <f>AND(COUNTIF('Master list(no salts, metals)'!N2792,"&lt;=1"),IF(COUNTIF('Master list(no salts, metals)'!$K2792:$Y2792, "#N/A")=14,TRUE,FALSE))</f>
        <v>0</v>
      </c>
      <c r="O2802" t="b">
        <f>AND(COUNTIF('Master list(no salts, metals)'!O2792,"&lt;=1"),IF(COUNTIF('Master list(no salts, metals)'!$K2792:$Y2792, "#N/A")=14,TRUE,FALSE))</f>
        <v>0</v>
      </c>
      <c r="P2802" t="b">
        <f>AND(COUNTIF('Master list(no salts, metals)'!P2792,"&lt;=1"),IF(COUNTIF('Master list(no salts, metals)'!$K2792:$Y2792, "#N/A")=14,TRUE,FALSE))</f>
        <v>0</v>
      </c>
      <c r="Q2802" t="b">
        <f>AND(COUNTIF('Master list(no salts, metals)'!Q2792,"&lt;=1"),IF(COUNTIF('Master list(no salts, metals)'!$K2792:$Y2792, "#N/A")=14,TRUE,FALSE))</f>
        <v>0</v>
      </c>
      <c r="R2802" t="b">
        <f>AND(COUNTIF('Master list(no salts, metals)'!R2792,"&lt;=1"),IF(COUNTIF('Master list(no salts, metals)'!$K2792:$Y2792, "#N/A")=14,TRUE,FALSE))</f>
        <v>0</v>
      </c>
      <c r="S2802" t="b">
        <f>AND(COUNTIF('Master list(no salts, metals)'!S2792,"&lt;=1"),IF(COUNTIF('Master list(no salts, metals)'!$K2792:$Y2792, "#N/A")=14,TRUE,FALSE))</f>
        <v>0</v>
      </c>
      <c r="T2802" t="b">
        <f>AND(COUNTIF('Master list(no salts, metals)'!T2792,"&lt;=1"),IF(COUNTIF('Master list(no salts, metals)'!$K2792:$Y2792, "#N/A")=14,TRUE,FALSE))</f>
        <v>0</v>
      </c>
      <c r="U2802" t="b">
        <f>AND(COUNTIF('Master list(no salts, metals)'!U2792,"&lt;=1"),IF(COUNTIF('Master list(no salts, metals)'!$K2792:$Y2792, "#N/A")=14,TRUE,FALSE))</f>
        <v>0</v>
      </c>
      <c r="V2802" t="b">
        <f>AND(COUNTIF('Master list(no salts, metals)'!V2792,"&lt;=1"),IF(COUNTIF('Master list(no salts, metals)'!$K2792:$Y2792, "#N/A")=14,TRUE,FALSE))</f>
        <v>0</v>
      </c>
      <c r="W2802" t="b">
        <f>AND(COUNTIF('Master list(no salts, metals)'!W2792,"&lt;=1"),IF(COUNTIF('Master list(no salts, metals)'!$K2792:$Y2792, "#N/A")=14,TRUE,FALSE))</f>
        <v>0</v>
      </c>
      <c r="X2802" t="b">
        <f>AND(COUNTIF('Master list(no salts, metals)'!X2792,"&lt;=1"),IF(COUNTIF('Master list(no salts, metals)'!$K2792:$Y2792, "#N/A")=14,TRUE,FALSE))</f>
        <v>0</v>
      </c>
      <c r="Y2802" t="b">
        <f>AND(COUNTIF('Master list(no salts, metals)'!Y2792,"&lt;=1"),IF(COUNTIF('Master list(no salts, metals)'!$K2792:$Y2792, "#N/A")=14,TRUE,FALSE))</f>
        <v>1</v>
      </c>
    </row>
    <row r="2803" spans="11:25" x14ac:dyDescent="0.25">
      <c r="K2803" t="b">
        <f>AND(COUNTIF('Master list(no salts, metals)'!K2793,"&lt;=1"),IF(COUNTIF('Master list(no salts, metals)'!$K2793:$Y2793, "#N/A")=14,TRUE,FALSE))</f>
        <v>0</v>
      </c>
      <c r="L2803" t="b">
        <f>AND(COUNTIF('Master list(no salts, metals)'!L2793,"&lt;=1"),IF(COUNTIF('Master list(no salts, metals)'!$K2793:$Y2793, "#N/A")=14,TRUE,FALSE))</f>
        <v>0</v>
      </c>
      <c r="M2803" t="b">
        <f>AND(COUNTIF('Master list(no salts, metals)'!M2793,"&lt;=1"),IF(COUNTIF('Master list(no salts, metals)'!$K2793:$Y2793, "#N/A")=14,TRUE,FALSE))</f>
        <v>0</v>
      </c>
      <c r="N2803" t="b">
        <f>AND(COUNTIF('Master list(no salts, metals)'!N2793,"&lt;=1"),IF(COUNTIF('Master list(no salts, metals)'!$K2793:$Y2793, "#N/A")=14,TRUE,FALSE))</f>
        <v>0</v>
      </c>
      <c r="O2803" t="b">
        <f>AND(COUNTIF('Master list(no salts, metals)'!O2793,"&lt;=1"),IF(COUNTIF('Master list(no salts, metals)'!$K2793:$Y2793, "#N/A")=14,TRUE,FALSE))</f>
        <v>0</v>
      </c>
      <c r="P2803" t="b">
        <f>AND(COUNTIF('Master list(no salts, metals)'!P2793,"&lt;=1"),IF(COUNTIF('Master list(no salts, metals)'!$K2793:$Y2793, "#N/A")=14,TRUE,FALSE))</f>
        <v>0</v>
      </c>
      <c r="Q2803" t="b">
        <f>AND(COUNTIF('Master list(no salts, metals)'!Q2793,"&lt;=1"),IF(COUNTIF('Master list(no salts, metals)'!$K2793:$Y2793, "#N/A")=14,TRUE,FALSE))</f>
        <v>0</v>
      </c>
      <c r="R2803" t="b">
        <f>AND(COUNTIF('Master list(no salts, metals)'!R2793,"&lt;=1"),IF(COUNTIF('Master list(no salts, metals)'!$K2793:$Y2793, "#N/A")=14,TRUE,FALSE))</f>
        <v>0</v>
      </c>
      <c r="S2803" t="b">
        <f>AND(COUNTIF('Master list(no salts, metals)'!S2793,"&lt;=1"),IF(COUNTIF('Master list(no salts, metals)'!$K2793:$Y2793, "#N/A")=14,TRUE,FALSE))</f>
        <v>0</v>
      </c>
      <c r="T2803" t="b">
        <f>AND(COUNTIF('Master list(no salts, metals)'!T2793,"&lt;=1"),IF(COUNTIF('Master list(no salts, metals)'!$K2793:$Y2793, "#N/A")=14,TRUE,FALSE))</f>
        <v>0</v>
      </c>
      <c r="U2803" t="b">
        <f>AND(COUNTIF('Master list(no salts, metals)'!U2793,"&lt;=1"),IF(COUNTIF('Master list(no salts, metals)'!$K2793:$Y2793, "#N/A")=14,TRUE,FALSE))</f>
        <v>0</v>
      </c>
      <c r="V2803" t="b">
        <f>AND(COUNTIF('Master list(no salts, metals)'!V2793,"&lt;=1"),IF(COUNTIF('Master list(no salts, metals)'!$K2793:$Y2793, "#N/A")=14,TRUE,FALSE))</f>
        <v>0</v>
      </c>
      <c r="W2803" t="b">
        <f>AND(COUNTIF('Master list(no salts, metals)'!W2793,"&lt;=1"),IF(COUNTIF('Master list(no salts, metals)'!$K2793:$Y2793, "#N/A")=14,TRUE,FALSE))</f>
        <v>0</v>
      </c>
      <c r="X2803" t="b">
        <f>AND(COUNTIF('Master list(no salts, metals)'!X2793,"&lt;=1"),IF(COUNTIF('Master list(no salts, metals)'!$K2793:$Y2793, "#N/A")=14,TRUE,FALSE))</f>
        <v>0</v>
      </c>
      <c r="Y2803" t="b">
        <f>AND(COUNTIF('Master list(no salts, metals)'!Y2793,"&lt;=1"),IF(COUNTIF('Master list(no salts, metals)'!$K2793:$Y2793, "#N/A")=14,TRUE,FALSE))</f>
        <v>1</v>
      </c>
    </row>
    <row r="2804" spans="11:25" x14ac:dyDescent="0.25">
      <c r="K2804" t="b">
        <f>AND(COUNTIF('Master list(no salts, metals)'!K2794,"&lt;=1"),IF(COUNTIF('Master list(no salts, metals)'!$K2794:$Y2794, "#N/A")=14,TRUE,FALSE))</f>
        <v>0</v>
      </c>
      <c r="L2804" t="b">
        <f>AND(COUNTIF('Master list(no salts, metals)'!L2794,"&lt;=1"),IF(COUNTIF('Master list(no salts, metals)'!$K2794:$Y2794, "#N/A")=14,TRUE,FALSE))</f>
        <v>0</v>
      </c>
      <c r="M2804" t="b">
        <f>AND(COUNTIF('Master list(no salts, metals)'!M2794,"&lt;=1"),IF(COUNTIF('Master list(no salts, metals)'!$K2794:$Y2794, "#N/A")=14,TRUE,FALSE))</f>
        <v>0</v>
      </c>
      <c r="N2804" t="b">
        <f>AND(COUNTIF('Master list(no salts, metals)'!N2794,"&lt;=1"),IF(COUNTIF('Master list(no salts, metals)'!$K2794:$Y2794, "#N/A")=14,TRUE,FALSE))</f>
        <v>0</v>
      </c>
      <c r="O2804" t="b">
        <f>AND(COUNTIF('Master list(no salts, metals)'!O2794,"&lt;=1"),IF(COUNTIF('Master list(no salts, metals)'!$K2794:$Y2794, "#N/A")=14,TRUE,FALSE))</f>
        <v>0</v>
      </c>
      <c r="P2804" t="b">
        <f>AND(COUNTIF('Master list(no salts, metals)'!P2794,"&lt;=1"),IF(COUNTIF('Master list(no salts, metals)'!$K2794:$Y2794, "#N/A")=14,TRUE,FALSE))</f>
        <v>0</v>
      </c>
      <c r="Q2804" t="b">
        <f>AND(COUNTIF('Master list(no salts, metals)'!Q2794,"&lt;=1"),IF(COUNTIF('Master list(no salts, metals)'!$K2794:$Y2794, "#N/A")=14,TRUE,FALSE))</f>
        <v>0</v>
      </c>
      <c r="R2804" t="b">
        <f>AND(COUNTIF('Master list(no salts, metals)'!R2794,"&lt;=1"),IF(COUNTIF('Master list(no salts, metals)'!$K2794:$Y2794, "#N/A")=14,TRUE,FALSE))</f>
        <v>0</v>
      </c>
      <c r="S2804" t="b">
        <f>AND(COUNTIF('Master list(no salts, metals)'!S2794,"&lt;=1"),IF(COUNTIF('Master list(no salts, metals)'!$K2794:$Y2794, "#N/A")=14,TRUE,FALSE))</f>
        <v>0</v>
      </c>
      <c r="T2804" t="b">
        <f>AND(COUNTIF('Master list(no salts, metals)'!T2794,"&lt;=1"),IF(COUNTIF('Master list(no salts, metals)'!$K2794:$Y2794, "#N/A")=14,TRUE,FALSE))</f>
        <v>0</v>
      </c>
      <c r="U2804" t="b">
        <f>AND(COUNTIF('Master list(no salts, metals)'!U2794,"&lt;=1"),IF(COUNTIF('Master list(no salts, metals)'!$K2794:$Y2794, "#N/A")=14,TRUE,FALSE))</f>
        <v>0</v>
      </c>
      <c r="V2804" t="b">
        <f>AND(COUNTIF('Master list(no salts, metals)'!V2794,"&lt;=1"),IF(COUNTIF('Master list(no salts, metals)'!$K2794:$Y2794, "#N/A")=14,TRUE,FALSE))</f>
        <v>0</v>
      </c>
      <c r="W2804" t="b">
        <f>AND(COUNTIF('Master list(no salts, metals)'!W2794,"&lt;=1"),IF(COUNTIF('Master list(no salts, metals)'!$K2794:$Y2794, "#N/A")=14,TRUE,FALSE))</f>
        <v>0</v>
      </c>
      <c r="X2804" t="b">
        <f>AND(COUNTIF('Master list(no salts, metals)'!X2794,"&lt;=1"),IF(COUNTIF('Master list(no salts, metals)'!$K2794:$Y2794, "#N/A")=14,TRUE,FALSE))</f>
        <v>0</v>
      </c>
      <c r="Y2804" t="b">
        <f>AND(COUNTIF('Master list(no salts, metals)'!Y2794,"&lt;=1"),IF(COUNTIF('Master list(no salts, metals)'!$K2794:$Y2794, "#N/A")=14,TRUE,FALSE))</f>
        <v>0</v>
      </c>
    </row>
    <row r="2805" spans="11:25" x14ac:dyDescent="0.25">
      <c r="K2805" t="b">
        <f>AND(COUNTIF('Master list(no salts, metals)'!K2795,"&lt;=1"),IF(COUNTIF('Master list(no salts, metals)'!$K2795:$Y2795, "#N/A")=14,TRUE,FALSE))</f>
        <v>0</v>
      </c>
      <c r="L2805" t="b">
        <f>AND(COUNTIF('Master list(no salts, metals)'!L2795,"&lt;=1"),IF(COUNTIF('Master list(no salts, metals)'!$K2795:$Y2795, "#N/A")=14,TRUE,FALSE))</f>
        <v>0</v>
      </c>
      <c r="M2805" t="b">
        <f>AND(COUNTIF('Master list(no salts, metals)'!M2795,"&lt;=1"),IF(COUNTIF('Master list(no salts, metals)'!$K2795:$Y2795, "#N/A")=14,TRUE,FALSE))</f>
        <v>0</v>
      </c>
      <c r="N2805" t="b">
        <f>AND(COUNTIF('Master list(no salts, metals)'!N2795,"&lt;=1"),IF(COUNTIF('Master list(no salts, metals)'!$K2795:$Y2795, "#N/A")=14,TRUE,FALSE))</f>
        <v>0</v>
      </c>
      <c r="O2805" t="b">
        <f>AND(COUNTIF('Master list(no salts, metals)'!O2795,"&lt;=1"),IF(COUNTIF('Master list(no salts, metals)'!$K2795:$Y2795, "#N/A")=14,TRUE,FALSE))</f>
        <v>0</v>
      </c>
      <c r="P2805" t="b">
        <f>AND(COUNTIF('Master list(no salts, metals)'!P2795,"&lt;=1"),IF(COUNTIF('Master list(no salts, metals)'!$K2795:$Y2795, "#N/A")=14,TRUE,FALSE))</f>
        <v>0</v>
      </c>
      <c r="Q2805" t="b">
        <f>AND(COUNTIF('Master list(no salts, metals)'!Q2795,"&lt;=1"),IF(COUNTIF('Master list(no salts, metals)'!$K2795:$Y2795, "#N/A")=14,TRUE,FALSE))</f>
        <v>0</v>
      </c>
      <c r="R2805" t="b">
        <f>AND(COUNTIF('Master list(no salts, metals)'!R2795,"&lt;=1"),IF(COUNTIF('Master list(no salts, metals)'!$K2795:$Y2795, "#N/A")=14,TRUE,FALSE))</f>
        <v>0</v>
      </c>
      <c r="S2805" t="b">
        <f>AND(COUNTIF('Master list(no salts, metals)'!S2795,"&lt;=1"),IF(COUNTIF('Master list(no salts, metals)'!$K2795:$Y2795, "#N/A")=14,TRUE,FALSE))</f>
        <v>0</v>
      </c>
      <c r="T2805" t="b">
        <f>AND(COUNTIF('Master list(no salts, metals)'!T2795,"&lt;=1"),IF(COUNTIF('Master list(no salts, metals)'!$K2795:$Y2795, "#N/A")=14,TRUE,FALSE))</f>
        <v>0</v>
      </c>
      <c r="U2805" t="b">
        <f>AND(COUNTIF('Master list(no salts, metals)'!U2795,"&lt;=1"),IF(COUNTIF('Master list(no salts, metals)'!$K2795:$Y2795, "#N/A")=14,TRUE,FALSE))</f>
        <v>0</v>
      </c>
      <c r="V2805" t="b">
        <f>AND(COUNTIF('Master list(no salts, metals)'!V2795,"&lt;=1"),IF(COUNTIF('Master list(no salts, metals)'!$K2795:$Y2795, "#N/A")=14,TRUE,FALSE))</f>
        <v>0</v>
      </c>
      <c r="W2805" t="b">
        <f>AND(COUNTIF('Master list(no salts, metals)'!W2795,"&lt;=1"),IF(COUNTIF('Master list(no salts, metals)'!$K2795:$Y2795, "#N/A")=14,TRUE,FALSE))</f>
        <v>0</v>
      </c>
      <c r="X2805" t="b">
        <f>AND(COUNTIF('Master list(no salts, metals)'!X2795,"&lt;=1"),IF(COUNTIF('Master list(no salts, metals)'!$K2795:$Y2795, "#N/A")=14,TRUE,FALSE))</f>
        <v>0</v>
      </c>
      <c r="Y2805" t="b">
        <f>AND(COUNTIF('Master list(no salts, metals)'!Y2795,"&lt;=1"),IF(COUNTIF('Master list(no salts, metals)'!$K2795:$Y2795, "#N/A")=14,TRUE,FALSE))</f>
        <v>1</v>
      </c>
    </row>
    <row r="2806" spans="11:25" x14ac:dyDescent="0.25">
      <c r="K2806" t="b">
        <f>AND(COUNTIF('Master list(no salts, metals)'!K2796,"&lt;=1"),IF(COUNTIF('Master list(no salts, metals)'!$K2796:$Y2796, "#N/A")=14,TRUE,FALSE))</f>
        <v>0</v>
      </c>
      <c r="L2806" t="b">
        <f>AND(COUNTIF('Master list(no salts, metals)'!L2796,"&lt;=1"),IF(COUNTIF('Master list(no salts, metals)'!$K2796:$Y2796, "#N/A")=14,TRUE,FALSE))</f>
        <v>0</v>
      </c>
      <c r="M2806" t="b">
        <f>AND(COUNTIF('Master list(no salts, metals)'!M2796,"&lt;=1"),IF(COUNTIF('Master list(no salts, metals)'!$K2796:$Y2796, "#N/A")=14,TRUE,FALSE))</f>
        <v>0</v>
      </c>
      <c r="N2806" t="b">
        <f>AND(COUNTIF('Master list(no salts, metals)'!N2796,"&lt;=1"),IF(COUNTIF('Master list(no salts, metals)'!$K2796:$Y2796, "#N/A")=14,TRUE,FALSE))</f>
        <v>0</v>
      </c>
      <c r="O2806" t="b">
        <f>AND(COUNTIF('Master list(no salts, metals)'!O2796,"&lt;=1"),IF(COUNTIF('Master list(no salts, metals)'!$K2796:$Y2796, "#N/A")=14,TRUE,FALSE))</f>
        <v>0</v>
      </c>
      <c r="P2806" t="b">
        <f>AND(COUNTIF('Master list(no salts, metals)'!P2796,"&lt;=1"),IF(COUNTIF('Master list(no salts, metals)'!$K2796:$Y2796, "#N/A")=14,TRUE,FALSE))</f>
        <v>0</v>
      </c>
      <c r="Q2806" t="b">
        <f>AND(COUNTIF('Master list(no salts, metals)'!Q2796,"&lt;=1"),IF(COUNTIF('Master list(no salts, metals)'!$K2796:$Y2796, "#N/A")=14,TRUE,FALSE))</f>
        <v>0</v>
      </c>
      <c r="R2806" t="b">
        <f>AND(COUNTIF('Master list(no salts, metals)'!R2796,"&lt;=1"),IF(COUNTIF('Master list(no salts, metals)'!$K2796:$Y2796, "#N/A")=14,TRUE,FALSE))</f>
        <v>0</v>
      </c>
      <c r="S2806" t="b">
        <f>AND(COUNTIF('Master list(no salts, metals)'!S2796,"&lt;=1"),IF(COUNTIF('Master list(no salts, metals)'!$K2796:$Y2796, "#N/A")=14,TRUE,FALSE))</f>
        <v>0</v>
      </c>
      <c r="T2806" t="b">
        <f>AND(COUNTIF('Master list(no salts, metals)'!T2796,"&lt;=1"),IF(COUNTIF('Master list(no salts, metals)'!$K2796:$Y2796, "#N/A")=14,TRUE,FALSE))</f>
        <v>0</v>
      </c>
      <c r="U2806" t="b">
        <f>AND(COUNTIF('Master list(no salts, metals)'!U2796,"&lt;=1"),IF(COUNTIF('Master list(no salts, metals)'!$K2796:$Y2796, "#N/A")=14,TRUE,FALSE))</f>
        <v>0</v>
      </c>
      <c r="V2806" t="b">
        <f>AND(COUNTIF('Master list(no salts, metals)'!V2796,"&lt;=1"),IF(COUNTIF('Master list(no salts, metals)'!$K2796:$Y2796, "#N/A")=14,TRUE,FALSE))</f>
        <v>0</v>
      </c>
      <c r="W2806" t="b">
        <f>AND(COUNTIF('Master list(no salts, metals)'!W2796,"&lt;=1"),IF(COUNTIF('Master list(no salts, metals)'!$K2796:$Y2796, "#N/A")=14,TRUE,FALSE))</f>
        <v>0</v>
      </c>
      <c r="X2806" t="b">
        <f>AND(COUNTIF('Master list(no salts, metals)'!X2796,"&lt;=1"),IF(COUNTIF('Master list(no salts, metals)'!$K2796:$Y2796, "#N/A")=14,TRUE,FALSE))</f>
        <v>0</v>
      </c>
      <c r="Y2806" t="b">
        <f>AND(COUNTIF('Master list(no salts, metals)'!Y2796,"&lt;=1"),IF(COUNTIF('Master list(no salts, metals)'!$K2796:$Y2796, "#N/A")=14,TRUE,FALSE))</f>
        <v>0</v>
      </c>
    </row>
    <row r="2807" spans="11:25" x14ac:dyDescent="0.25">
      <c r="K2807" t="b">
        <f>AND(COUNTIF('Master list(no salts, metals)'!K2797,"&lt;=1"),IF(COUNTIF('Master list(no salts, metals)'!$K2797:$Y2797, "#N/A")=14,TRUE,FALSE))</f>
        <v>0</v>
      </c>
      <c r="L2807" t="b">
        <f>AND(COUNTIF('Master list(no salts, metals)'!L2797,"&lt;=1"),IF(COUNTIF('Master list(no salts, metals)'!$K2797:$Y2797, "#N/A")=14,TRUE,FALSE))</f>
        <v>0</v>
      </c>
      <c r="M2807" t="b">
        <f>AND(COUNTIF('Master list(no salts, metals)'!M2797,"&lt;=1"),IF(COUNTIF('Master list(no salts, metals)'!$K2797:$Y2797, "#N/A")=14,TRUE,FALSE))</f>
        <v>0</v>
      </c>
      <c r="N2807" t="b">
        <f>AND(COUNTIF('Master list(no salts, metals)'!N2797,"&lt;=1"),IF(COUNTIF('Master list(no salts, metals)'!$K2797:$Y2797, "#N/A")=14,TRUE,FALSE))</f>
        <v>0</v>
      </c>
      <c r="O2807" t="b">
        <f>AND(COUNTIF('Master list(no salts, metals)'!O2797,"&lt;=1"),IF(COUNTIF('Master list(no salts, metals)'!$K2797:$Y2797, "#N/A")=14,TRUE,FALSE))</f>
        <v>0</v>
      </c>
      <c r="P2807" t="b">
        <f>AND(COUNTIF('Master list(no salts, metals)'!P2797,"&lt;=1"),IF(COUNTIF('Master list(no salts, metals)'!$K2797:$Y2797, "#N/A")=14,TRUE,FALSE))</f>
        <v>0</v>
      </c>
      <c r="Q2807" t="b">
        <f>AND(COUNTIF('Master list(no salts, metals)'!Q2797,"&lt;=1"),IF(COUNTIF('Master list(no salts, metals)'!$K2797:$Y2797, "#N/A")=14,TRUE,FALSE))</f>
        <v>0</v>
      </c>
      <c r="R2807" t="b">
        <f>AND(COUNTIF('Master list(no salts, metals)'!R2797,"&lt;=1"),IF(COUNTIF('Master list(no salts, metals)'!$K2797:$Y2797, "#N/A")=14,TRUE,FALSE))</f>
        <v>0</v>
      </c>
      <c r="S2807" t="b">
        <f>AND(COUNTIF('Master list(no salts, metals)'!S2797,"&lt;=1"),IF(COUNTIF('Master list(no salts, metals)'!$K2797:$Y2797, "#N/A")=14,TRUE,FALSE))</f>
        <v>0</v>
      </c>
      <c r="T2807" t="b">
        <f>AND(COUNTIF('Master list(no salts, metals)'!T2797,"&lt;=1"),IF(COUNTIF('Master list(no salts, metals)'!$K2797:$Y2797, "#N/A")=14,TRUE,FALSE))</f>
        <v>0</v>
      </c>
      <c r="U2807" t="b">
        <f>AND(COUNTIF('Master list(no salts, metals)'!U2797,"&lt;=1"),IF(COUNTIF('Master list(no salts, metals)'!$K2797:$Y2797, "#N/A")=14,TRUE,FALSE))</f>
        <v>0</v>
      </c>
      <c r="V2807" t="b">
        <f>AND(COUNTIF('Master list(no salts, metals)'!V2797,"&lt;=1"),IF(COUNTIF('Master list(no salts, metals)'!$K2797:$Y2797, "#N/A")=14,TRUE,FALSE))</f>
        <v>0</v>
      </c>
      <c r="W2807" t="b">
        <f>AND(COUNTIF('Master list(no salts, metals)'!W2797,"&lt;=1"),IF(COUNTIF('Master list(no salts, metals)'!$K2797:$Y2797, "#N/A")=14,TRUE,FALSE))</f>
        <v>0</v>
      </c>
      <c r="X2807" t="b">
        <f>AND(COUNTIF('Master list(no salts, metals)'!X2797,"&lt;=1"),IF(COUNTIF('Master list(no salts, metals)'!$K2797:$Y2797, "#N/A")=14,TRUE,FALSE))</f>
        <v>0</v>
      </c>
      <c r="Y2807" t="b">
        <f>AND(COUNTIF('Master list(no salts, metals)'!Y2797,"&lt;=1"),IF(COUNTIF('Master list(no salts, metals)'!$K2797:$Y2797, "#N/A")=14,TRUE,FALSE))</f>
        <v>0</v>
      </c>
    </row>
    <row r="2808" spans="11:25" x14ac:dyDescent="0.25">
      <c r="K2808" t="b">
        <f>AND(COUNTIF('Master list(no salts, metals)'!K2798,"&lt;=1"),IF(COUNTIF('Master list(no salts, metals)'!$K2798:$Y2798, "#N/A")=14,TRUE,FALSE))</f>
        <v>0</v>
      </c>
      <c r="L2808" t="b">
        <f>AND(COUNTIF('Master list(no salts, metals)'!L2798,"&lt;=1"),IF(COUNTIF('Master list(no salts, metals)'!$K2798:$Y2798, "#N/A")=14,TRUE,FALSE))</f>
        <v>0</v>
      </c>
      <c r="M2808" t="b">
        <f>AND(COUNTIF('Master list(no salts, metals)'!M2798,"&lt;=1"),IF(COUNTIF('Master list(no salts, metals)'!$K2798:$Y2798, "#N/A")=14,TRUE,FALSE))</f>
        <v>0</v>
      </c>
      <c r="N2808" t="b">
        <f>AND(COUNTIF('Master list(no salts, metals)'!N2798,"&lt;=1"),IF(COUNTIF('Master list(no salts, metals)'!$K2798:$Y2798, "#N/A")=14,TRUE,FALSE))</f>
        <v>0</v>
      </c>
      <c r="O2808" t="b">
        <f>AND(COUNTIF('Master list(no salts, metals)'!O2798,"&lt;=1"),IF(COUNTIF('Master list(no salts, metals)'!$K2798:$Y2798, "#N/A")=14,TRUE,FALSE))</f>
        <v>0</v>
      </c>
      <c r="P2808" t="b">
        <f>AND(COUNTIF('Master list(no salts, metals)'!P2798,"&lt;=1"),IF(COUNTIF('Master list(no salts, metals)'!$K2798:$Y2798, "#N/A")=14,TRUE,FALSE))</f>
        <v>0</v>
      </c>
      <c r="Q2808" t="b">
        <f>AND(COUNTIF('Master list(no salts, metals)'!Q2798,"&lt;=1"),IF(COUNTIF('Master list(no salts, metals)'!$K2798:$Y2798, "#N/A")=14,TRUE,FALSE))</f>
        <v>0</v>
      </c>
      <c r="R2808" t="b">
        <f>AND(COUNTIF('Master list(no salts, metals)'!R2798,"&lt;=1"),IF(COUNTIF('Master list(no salts, metals)'!$K2798:$Y2798, "#N/A")=14,TRUE,FALSE))</f>
        <v>0</v>
      </c>
      <c r="S2808" t="b">
        <f>AND(COUNTIF('Master list(no salts, metals)'!S2798,"&lt;=1"),IF(COUNTIF('Master list(no salts, metals)'!$K2798:$Y2798, "#N/A")=14,TRUE,FALSE))</f>
        <v>0</v>
      </c>
      <c r="T2808" t="b">
        <f>AND(COUNTIF('Master list(no salts, metals)'!T2798,"&lt;=1"),IF(COUNTIF('Master list(no salts, metals)'!$K2798:$Y2798, "#N/A")=14,TRUE,FALSE))</f>
        <v>0</v>
      </c>
      <c r="U2808" t="b">
        <f>AND(COUNTIF('Master list(no salts, metals)'!U2798,"&lt;=1"),IF(COUNTIF('Master list(no salts, metals)'!$K2798:$Y2798, "#N/A")=14,TRUE,FALSE))</f>
        <v>0</v>
      </c>
      <c r="V2808" t="b">
        <f>AND(COUNTIF('Master list(no salts, metals)'!V2798,"&lt;=1"),IF(COUNTIF('Master list(no salts, metals)'!$K2798:$Y2798, "#N/A")=14,TRUE,FALSE))</f>
        <v>0</v>
      </c>
      <c r="W2808" t="b">
        <f>AND(COUNTIF('Master list(no salts, metals)'!W2798,"&lt;=1"),IF(COUNTIF('Master list(no salts, metals)'!$K2798:$Y2798, "#N/A")=14,TRUE,FALSE))</f>
        <v>0</v>
      </c>
      <c r="X2808" t="b">
        <f>AND(COUNTIF('Master list(no salts, metals)'!X2798,"&lt;=1"),IF(COUNTIF('Master list(no salts, metals)'!$K2798:$Y2798, "#N/A")=14,TRUE,FALSE))</f>
        <v>0</v>
      </c>
      <c r="Y2808" t="b">
        <f>AND(COUNTIF('Master list(no salts, metals)'!Y2798,"&lt;=1"),IF(COUNTIF('Master list(no salts, metals)'!$K2798:$Y2798, "#N/A")=14,TRUE,FALSE))</f>
        <v>0</v>
      </c>
    </row>
    <row r="2809" spans="11:25" x14ac:dyDescent="0.25">
      <c r="K2809" t="b">
        <f>AND(COUNTIF('Master list(no salts, metals)'!K2799,"&lt;=1"),IF(COUNTIF('Master list(no salts, metals)'!$K2799:$Y2799, "#N/A")=14,TRUE,FALSE))</f>
        <v>0</v>
      </c>
      <c r="L2809" t="b">
        <f>AND(COUNTIF('Master list(no salts, metals)'!L2799,"&lt;=1"),IF(COUNTIF('Master list(no salts, metals)'!$K2799:$Y2799, "#N/A")=14,TRUE,FALSE))</f>
        <v>0</v>
      </c>
      <c r="M2809" t="b">
        <f>AND(COUNTIF('Master list(no salts, metals)'!M2799,"&lt;=1"),IF(COUNTIF('Master list(no salts, metals)'!$K2799:$Y2799, "#N/A")=14,TRUE,FALSE))</f>
        <v>0</v>
      </c>
      <c r="N2809" t="b">
        <f>AND(COUNTIF('Master list(no salts, metals)'!N2799,"&lt;=1"),IF(COUNTIF('Master list(no salts, metals)'!$K2799:$Y2799, "#N/A")=14,TRUE,FALSE))</f>
        <v>0</v>
      </c>
      <c r="O2809" t="b">
        <f>AND(COUNTIF('Master list(no salts, metals)'!O2799,"&lt;=1"),IF(COUNTIF('Master list(no salts, metals)'!$K2799:$Y2799, "#N/A")=14,TRUE,FALSE))</f>
        <v>0</v>
      </c>
      <c r="P2809" t="b">
        <f>AND(COUNTIF('Master list(no salts, metals)'!P2799,"&lt;=1"),IF(COUNTIF('Master list(no salts, metals)'!$K2799:$Y2799, "#N/A")=14,TRUE,FALSE))</f>
        <v>0</v>
      </c>
      <c r="Q2809" t="b">
        <f>AND(COUNTIF('Master list(no salts, metals)'!Q2799,"&lt;=1"),IF(COUNTIF('Master list(no salts, metals)'!$K2799:$Y2799, "#N/A")=14,TRUE,FALSE))</f>
        <v>0</v>
      </c>
      <c r="R2809" t="b">
        <f>AND(COUNTIF('Master list(no salts, metals)'!R2799,"&lt;=1"),IF(COUNTIF('Master list(no salts, metals)'!$K2799:$Y2799, "#N/A")=14,TRUE,FALSE))</f>
        <v>0</v>
      </c>
      <c r="S2809" t="b">
        <f>AND(COUNTIF('Master list(no salts, metals)'!S2799,"&lt;=1"),IF(COUNTIF('Master list(no salts, metals)'!$K2799:$Y2799, "#N/A")=14,TRUE,FALSE))</f>
        <v>0</v>
      </c>
      <c r="T2809" t="b">
        <f>AND(COUNTIF('Master list(no salts, metals)'!T2799,"&lt;=1"),IF(COUNTIF('Master list(no salts, metals)'!$K2799:$Y2799, "#N/A")=14,TRUE,FALSE))</f>
        <v>1</v>
      </c>
      <c r="U2809" t="b">
        <f>AND(COUNTIF('Master list(no salts, metals)'!U2799,"&lt;=1"),IF(COUNTIF('Master list(no salts, metals)'!$K2799:$Y2799, "#N/A")=14,TRUE,FALSE))</f>
        <v>0</v>
      </c>
      <c r="V2809" t="b">
        <f>AND(COUNTIF('Master list(no salts, metals)'!V2799,"&lt;=1"),IF(COUNTIF('Master list(no salts, metals)'!$K2799:$Y2799, "#N/A")=14,TRUE,FALSE))</f>
        <v>0</v>
      </c>
      <c r="W2809" t="b">
        <f>AND(COUNTIF('Master list(no salts, metals)'!W2799,"&lt;=1"),IF(COUNTIF('Master list(no salts, metals)'!$K2799:$Y2799, "#N/A")=14,TRUE,FALSE))</f>
        <v>0</v>
      </c>
      <c r="X2809" t="b">
        <f>AND(COUNTIF('Master list(no salts, metals)'!X2799,"&lt;=1"),IF(COUNTIF('Master list(no salts, metals)'!$K2799:$Y2799, "#N/A")=14,TRUE,FALSE))</f>
        <v>0</v>
      </c>
      <c r="Y2809" t="b">
        <f>AND(COUNTIF('Master list(no salts, metals)'!Y2799,"&lt;=1"),IF(COUNTIF('Master list(no salts, metals)'!$K2799:$Y2799, "#N/A")=14,TRUE,FALSE))</f>
        <v>0</v>
      </c>
    </row>
    <row r="2810" spans="11:25" x14ac:dyDescent="0.25">
      <c r="K2810" t="b">
        <f>AND(COUNTIF('Master list(no salts, metals)'!K2800,"&lt;=1"),IF(COUNTIF('Master list(no salts, metals)'!$K2800:$Y2800, "#N/A")=14,TRUE,FALSE))</f>
        <v>0</v>
      </c>
      <c r="L2810" t="b">
        <f>AND(COUNTIF('Master list(no salts, metals)'!L2800,"&lt;=1"),IF(COUNTIF('Master list(no salts, metals)'!$K2800:$Y2800, "#N/A")=14,TRUE,FALSE))</f>
        <v>0</v>
      </c>
      <c r="M2810" t="b">
        <f>AND(COUNTIF('Master list(no salts, metals)'!M2800,"&lt;=1"),IF(COUNTIF('Master list(no salts, metals)'!$K2800:$Y2800, "#N/A")=14,TRUE,FALSE))</f>
        <v>0</v>
      </c>
      <c r="N2810" t="b">
        <f>AND(COUNTIF('Master list(no salts, metals)'!N2800,"&lt;=1"),IF(COUNTIF('Master list(no salts, metals)'!$K2800:$Y2800, "#N/A")=14,TRUE,FALSE))</f>
        <v>0</v>
      </c>
      <c r="O2810" t="b">
        <f>AND(COUNTIF('Master list(no salts, metals)'!O2800,"&lt;=1"),IF(COUNTIF('Master list(no salts, metals)'!$K2800:$Y2800, "#N/A")=14,TRUE,FALSE))</f>
        <v>0</v>
      </c>
      <c r="P2810" t="b">
        <f>AND(COUNTIF('Master list(no salts, metals)'!P2800,"&lt;=1"),IF(COUNTIF('Master list(no salts, metals)'!$K2800:$Y2800, "#N/A")=14,TRUE,FALSE))</f>
        <v>0</v>
      </c>
      <c r="Q2810" t="b">
        <f>AND(COUNTIF('Master list(no salts, metals)'!Q2800,"&lt;=1"),IF(COUNTIF('Master list(no salts, metals)'!$K2800:$Y2800, "#N/A")=14,TRUE,FALSE))</f>
        <v>0</v>
      </c>
      <c r="R2810" t="b">
        <f>AND(COUNTIF('Master list(no salts, metals)'!R2800,"&lt;=1"),IF(COUNTIF('Master list(no salts, metals)'!$K2800:$Y2800, "#N/A")=14,TRUE,FALSE))</f>
        <v>0</v>
      </c>
      <c r="S2810" t="b">
        <f>AND(COUNTIF('Master list(no salts, metals)'!S2800,"&lt;=1"),IF(COUNTIF('Master list(no salts, metals)'!$K2800:$Y2800, "#N/A")=14,TRUE,FALSE))</f>
        <v>0</v>
      </c>
      <c r="T2810" t="b">
        <f>AND(COUNTIF('Master list(no salts, metals)'!T2800,"&lt;=1"),IF(COUNTIF('Master list(no salts, metals)'!$K2800:$Y2800, "#N/A")=14,TRUE,FALSE))</f>
        <v>0</v>
      </c>
      <c r="U2810" t="b">
        <f>AND(COUNTIF('Master list(no salts, metals)'!U2800,"&lt;=1"),IF(COUNTIF('Master list(no salts, metals)'!$K2800:$Y2800, "#N/A")=14,TRUE,FALSE))</f>
        <v>0</v>
      </c>
      <c r="V2810" t="b">
        <f>AND(COUNTIF('Master list(no salts, metals)'!V2800,"&lt;=1"),IF(COUNTIF('Master list(no salts, metals)'!$K2800:$Y2800, "#N/A")=14,TRUE,FALSE))</f>
        <v>0</v>
      </c>
      <c r="W2810" t="b">
        <f>AND(COUNTIF('Master list(no salts, metals)'!W2800,"&lt;=1"),IF(COUNTIF('Master list(no salts, metals)'!$K2800:$Y2800, "#N/A")=14,TRUE,FALSE))</f>
        <v>0</v>
      </c>
      <c r="X2810" t="b">
        <f>AND(COUNTIF('Master list(no salts, metals)'!X2800,"&lt;=1"),IF(COUNTIF('Master list(no salts, metals)'!$K2800:$Y2800, "#N/A")=14,TRUE,FALSE))</f>
        <v>0</v>
      </c>
      <c r="Y2810" t="b">
        <f>AND(COUNTIF('Master list(no salts, metals)'!Y2800,"&lt;=1"),IF(COUNTIF('Master list(no salts, metals)'!$K2800:$Y2800, "#N/A")=14,TRUE,FALSE))</f>
        <v>1</v>
      </c>
    </row>
    <row r="2811" spans="11:25" x14ac:dyDescent="0.25">
      <c r="K2811" t="b">
        <f>AND(COUNTIF('Master list(no salts, metals)'!K2801,"&lt;=1"),IF(COUNTIF('Master list(no salts, metals)'!$K2801:$Y2801, "#N/A")=14,TRUE,FALSE))</f>
        <v>0</v>
      </c>
      <c r="L2811" t="b">
        <f>AND(COUNTIF('Master list(no salts, metals)'!L2801,"&lt;=1"),IF(COUNTIF('Master list(no salts, metals)'!$K2801:$Y2801, "#N/A")=14,TRUE,FALSE))</f>
        <v>0</v>
      </c>
      <c r="M2811" t="b">
        <f>AND(COUNTIF('Master list(no salts, metals)'!M2801,"&lt;=1"),IF(COUNTIF('Master list(no salts, metals)'!$K2801:$Y2801, "#N/A")=14,TRUE,FALSE))</f>
        <v>0</v>
      </c>
      <c r="N2811" t="b">
        <f>AND(COUNTIF('Master list(no salts, metals)'!N2801,"&lt;=1"),IF(COUNTIF('Master list(no salts, metals)'!$K2801:$Y2801, "#N/A")=14,TRUE,FALSE))</f>
        <v>0</v>
      </c>
      <c r="O2811" t="b">
        <f>AND(COUNTIF('Master list(no salts, metals)'!O2801,"&lt;=1"),IF(COUNTIF('Master list(no salts, metals)'!$K2801:$Y2801, "#N/A")=14,TRUE,FALSE))</f>
        <v>0</v>
      </c>
      <c r="P2811" t="b">
        <f>AND(COUNTIF('Master list(no salts, metals)'!P2801,"&lt;=1"),IF(COUNTIF('Master list(no salts, metals)'!$K2801:$Y2801, "#N/A")=14,TRUE,FALSE))</f>
        <v>0</v>
      </c>
      <c r="Q2811" t="b">
        <f>AND(COUNTIF('Master list(no salts, metals)'!Q2801,"&lt;=1"),IF(COUNTIF('Master list(no salts, metals)'!$K2801:$Y2801, "#N/A")=14,TRUE,FALSE))</f>
        <v>0</v>
      </c>
      <c r="R2811" t="b">
        <f>AND(COUNTIF('Master list(no salts, metals)'!R2801,"&lt;=1"),IF(COUNTIF('Master list(no salts, metals)'!$K2801:$Y2801, "#N/A")=14,TRUE,FALSE))</f>
        <v>0</v>
      </c>
      <c r="S2811" t="b">
        <f>AND(COUNTIF('Master list(no salts, metals)'!S2801,"&lt;=1"),IF(COUNTIF('Master list(no salts, metals)'!$K2801:$Y2801, "#N/A")=14,TRUE,FALSE))</f>
        <v>0</v>
      </c>
      <c r="T2811" t="b">
        <f>AND(COUNTIF('Master list(no salts, metals)'!T2801,"&lt;=1"),IF(COUNTIF('Master list(no salts, metals)'!$K2801:$Y2801, "#N/A")=14,TRUE,FALSE))</f>
        <v>0</v>
      </c>
      <c r="U2811" t="b">
        <f>AND(COUNTIF('Master list(no salts, metals)'!U2801,"&lt;=1"),IF(COUNTIF('Master list(no salts, metals)'!$K2801:$Y2801, "#N/A")=14,TRUE,FALSE))</f>
        <v>0</v>
      </c>
      <c r="V2811" t="b">
        <f>AND(COUNTIF('Master list(no salts, metals)'!V2801,"&lt;=1"),IF(COUNTIF('Master list(no salts, metals)'!$K2801:$Y2801, "#N/A")=14,TRUE,FALSE))</f>
        <v>0</v>
      </c>
      <c r="W2811" t="b">
        <f>AND(COUNTIF('Master list(no salts, metals)'!W2801,"&lt;=1"),IF(COUNTIF('Master list(no salts, metals)'!$K2801:$Y2801, "#N/A")=14,TRUE,FALSE))</f>
        <v>1</v>
      </c>
      <c r="X2811" t="b">
        <f>AND(COUNTIF('Master list(no salts, metals)'!X2801,"&lt;=1"),IF(COUNTIF('Master list(no salts, metals)'!$K2801:$Y2801, "#N/A")=14,TRUE,FALSE))</f>
        <v>0</v>
      </c>
      <c r="Y2811" t="b">
        <f>AND(COUNTIF('Master list(no salts, metals)'!Y2801,"&lt;=1"),IF(COUNTIF('Master list(no salts, metals)'!$K2801:$Y2801, "#N/A")=14,TRUE,FALSE))</f>
        <v>0</v>
      </c>
    </row>
    <row r="2812" spans="11:25" x14ac:dyDescent="0.25">
      <c r="K2812" t="b">
        <f>AND(COUNTIF('Master list(no salts, metals)'!K2802,"&lt;=1"),IF(COUNTIF('Master list(no salts, metals)'!$K2802:$Y2802, "#N/A")=14,TRUE,FALSE))</f>
        <v>0</v>
      </c>
      <c r="L2812" t="b">
        <f>AND(COUNTIF('Master list(no salts, metals)'!L2802,"&lt;=1"),IF(COUNTIF('Master list(no salts, metals)'!$K2802:$Y2802, "#N/A")=14,TRUE,FALSE))</f>
        <v>0</v>
      </c>
      <c r="M2812" t="b">
        <f>AND(COUNTIF('Master list(no salts, metals)'!M2802,"&lt;=1"),IF(COUNTIF('Master list(no salts, metals)'!$K2802:$Y2802, "#N/A")=14,TRUE,FALSE))</f>
        <v>0</v>
      </c>
      <c r="N2812" t="b">
        <f>AND(COUNTIF('Master list(no salts, metals)'!N2802,"&lt;=1"),IF(COUNTIF('Master list(no salts, metals)'!$K2802:$Y2802, "#N/A")=14,TRUE,FALSE))</f>
        <v>0</v>
      </c>
      <c r="O2812" t="b">
        <f>AND(COUNTIF('Master list(no salts, metals)'!O2802,"&lt;=1"),IF(COUNTIF('Master list(no salts, metals)'!$K2802:$Y2802, "#N/A")=14,TRUE,FALSE))</f>
        <v>0</v>
      </c>
      <c r="P2812" t="b">
        <f>AND(COUNTIF('Master list(no salts, metals)'!P2802,"&lt;=1"),IF(COUNTIF('Master list(no salts, metals)'!$K2802:$Y2802, "#N/A")=14,TRUE,FALSE))</f>
        <v>0</v>
      </c>
      <c r="Q2812" t="b">
        <f>AND(COUNTIF('Master list(no salts, metals)'!Q2802,"&lt;=1"),IF(COUNTIF('Master list(no salts, metals)'!$K2802:$Y2802, "#N/A")=14,TRUE,FALSE))</f>
        <v>0</v>
      </c>
      <c r="R2812" t="b">
        <f>AND(COUNTIF('Master list(no salts, metals)'!R2802,"&lt;=1"),IF(COUNTIF('Master list(no salts, metals)'!$K2802:$Y2802, "#N/A")=14,TRUE,FALSE))</f>
        <v>0</v>
      </c>
      <c r="S2812" t="b">
        <f>AND(COUNTIF('Master list(no salts, metals)'!S2802,"&lt;=1"),IF(COUNTIF('Master list(no salts, metals)'!$K2802:$Y2802, "#N/A")=14,TRUE,FALSE))</f>
        <v>0</v>
      </c>
      <c r="T2812" t="b">
        <f>AND(COUNTIF('Master list(no salts, metals)'!T2802,"&lt;=1"),IF(COUNTIF('Master list(no salts, metals)'!$K2802:$Y2802, "#N/A")=14,TRUE,FALSE))</f>
        <v>0</v>
      </c>
      <c r="U2812" t="b">
        <f>AND(COUNTIF('Master list(no salts, metals)'!U2802,"&lt;=1"),IF(COUNTIF('Master list(no salts, metals)'!$K2802:$Y2802, "#N/A")=14,TRUE,FALSE))</f>
        <v>0</v>
      </c>
      <c r="V2812" t="b">
        <f>AND(COUNTIF('Master list(no salts, metals)'!V2802,"&lt;=1"),IF(COUNTIF('Master list(no salts, metals)'!$K2802:$Y2802, "#N/A")=14,TRUE,FALSE))</f>
        <v>0</v>
      </c>
      <c r="W2812" t="b">
        <f>AND(COUNTIF('Master list(no salts, metals)'!W2802,"&lt;=1"),IF(COUNTIF('Master list(no salts, metals)'!$K2802:$Y2802, "#N/A")=14,TRUE,FALSE))</f>
        <v>1</v>
      </c>
      <c r="X2812" t="b">
        <f>AND(COUNTIF('Master list(no salts, metals)'!X2802,"&lt;=1"),IF(COUNTIF('Master list(no salts, metals)'!$K2802:$Y2802, "#N/A")=14,TRUE,FALSE))</f>
        <v>0</v>
      </c>
      <c r="Y2812" t="b">
        <f>AND(COUNTIF('Master list(no salts, metals)'!Y2802,"&lt;=1"),IF(COUNTIF('Master list(no salts, metals)'!$K2802:$Y2802, "#N/A")=14,TRUE,FALSE))</f>
        <v>0</v>
      </c>
    </row>
    <row r="2813" spans="11:25" x14ac:dyDescent="0.25">
      <c r="K2813" t="b">
        <f>AND(COUNTIF('Master list(no salts, metals)'!K2803,"&lt;=1"),IF(COUNTIF('Master list(no salts, metals)'!$K2803:$Y2803, "#N/A")=14,TRUE,FALSE))</f>
        <v>0</v>
      </c>
      <c r="L2813" t="b">
        <f>AND(COUNTIF('Master list(no salts, metals)'!L2803,"&lt;=1"),IF(COUNTIF('Master list(no salts, metals)'!$K2803:$Y2803, "#N/A")=14,TRUE,FALSE))</f>
        <v>0</v>
      </c>
      <c r="M2813" t="b">
        <f>AND(COUNTIF('Master list(no salts, metals)'!M2803,"&lt;=1"),IF(COUNTIF('Master list(no salts, metals)'!$K2803:$Y2803, "#N/A")=14,TRUE,FALSE))</f>
        <v>0</v>
      </c>
      <c r="N2813" t="b">
        <f>AND(COUNTIF('Master list(no salts, metals)'!N2803,"&lt;=1"),IF(COUNTIF('Master list(no salts, metals)'!$K2803:$Y2803, "#N/A")=14,TRUE,FALSE))</f>
        <v>0</v>
      </c>
      <c r="O2813" t="b">
        <f>AND(COUNTIF('Master list(no salts, metals)'!O2803,"&lt;=1"),IF(COUNTIF('Master list(no salts, metals)'!$K2803:$Y2803, "#N/A")=14,TRUE,FALSE))</f>
        <v>0</v>
      </c>
      <c r="P2813" t="b">
        <f>AND(COUNTIF('Master list(no salts, metals)'!P2803,"&lt;=1"),IF(COUNTIF('Master list(no salts, metals)'!$K2803:$Y2803, "#N/A")=14,TRUE,FALSE))</f>
        <v>0</v>
      </c>
      <c r="Q2813" t="b">
        <f>AND(COUNTIF('Master list(no salts, metals)'!Q2803,"&lt;=1"),IF(COUNTIF('Master list(no salts, metals)'!$K2803:$Y2803, "#N/A")=14,TRUE,FALSE))</f>
        <v>0</v>
      </c>
      <c r="R2813" t="b">
        <f>AND(COUNTIF('Master list(no salts, metals)'!R2803,"&lt;=1"),IF(COUNTIF('Master list(no salts, metals)'!$K2803:$Y2803, "#N/A")=14,TRUE,FALSE))</f>
        <v>0</v>
      </c>
      <c r="S2813" t="b">
        <f>AND(COUNTIF('Master list(no salts, metals)'!S2803,"&lt;=1"),IF(COUNTIF('Master list(no salts, metals)'!$K2803:$Y2803, "#N/A")=14,TRUE,FALSE))</f>
        <v>0</v>
      </c>
      <c r="T2813" t="b">
        <f>AND(COUNTIF('Master list(no salts, metals)'!T2803,"&lt;=1"),IF(COUNTIF('Master list(no salts, metals)'!$K2803:$Y2803, "#N/A")=14,TRUE,FALSE))</f>
        <v>0</v>
      </c>
      <c r="U2813" t="b">
        <f>AND(COUNTIF('Master list(no salts, metals)'!U2803,"&lt;=1"),IF(COUNTIF('Master list(no salts, metals)'!$K2803:$Y2803, "#N/A")=14,TRUE,FALSE))</f>
        <v>0</v>
      </c>
      <c r="V2813" t="b">
        <f>AND(COUNTIF('Master list(no salts, metals)'!V2803,"&lt;=1"),IF(COUNTIF('Master list(no salts, metals)'!$K2803:$Y2803, "#N/A")=14,TRUE,FALSE))</f>
        <v>0</v>
      </c>
      <c r="W2813" t="b">
        <f>AND(COUNTIF('Master list(no salts, metals)'!W2803,"&lt;=1"),IF(COUNTIF('Master list(no salts, metals)'!$K2803:$Y2803, "#N/A")=14,TRUE,FALSE))</f>
        <v>1</v>
      </c>
      <c r="X2813" t="b">
        <f>AND(COUNTIF('Master list(no salts, metals)'!X2803,"&lt;=1"),IF(COUNTIF('Master list(no salts, metals)'!$K2803:$Y2803, "#N/A")=14,TRUE,FALSE))</f>
        <v>0</v>
      </c>
      <c r="Y2813" t="b">
        <f>AND(COUNTIF('Master list(no salts, metals)'!Y2803,"&lt;=1"),IF(COUNTIF('Master list(no salts, metals)'!$K2803:$Y2803, "#N/A")=14,TRUE,FALSE))</f>
        <v>0</v>
      </c>
    </row>
    <row r="2814" spans="11:25" x14ac:dyDescent="0.25">
      <c r="K2814" t="b">
        <f>AND(COUNTIF('Master list(no salts, metals)'!K2804,"&lt;=1"),IF(COUNTIF('Master list(no salts, metals)'!$K2804:$Y2804, "#N/A")=14,TRUE,FALSE))</f>
        <v>0</v>
      </c>
      <c r="L2814" t="b">
        <f>AND(COUNTIF('Master list(no salts, metals)'!L2804,"&lt;=1"),IF(COUNTIF('Master list(no salts, metals)'!$K2804:$Y2804, "#N/A")=14,TRUE,FALSE))</f>
        <v>0</v>
      </c>
      <c r="M2814" t="b">
        <f>AND(COUNTIF('Master list(no salts, metals)'!M2804,"&lt;=1"),IF(COUNTIF('Master list(no salts, metals)'!$K2804:$Y2804, "#N/A")=14,TRUE,FALSE))</f>
        <v>0</v>
      </c>
      <c r="N2814" t="b">
        <f>AND(COUNTIF('Master list(no salts, metals)'!N2804,"&lt;=1"),IF(COUNTIF('Master list(no salts, metals)'!$K2804:$Y2804, "#N/A")=14,TRUE,FALSE))</f>
        <v>0</v>
      </c>
      <c r="O2814" t="b">
        <f>AND(COUNTIF('Master list(no salts, metals)'!O2804,"&lt;=1"),IF(COUNTIF('Master list(no salts, metals)'!$K2804:$Y2804, "#N/A")=14,TRUE,FALSE))</f>
        <v>0</v>
      </c>
      <c r="P2814" t="b">
        <f>AND(COUNTIF('Master list(no salts, metals)'!P2804,"&lt;=1"),IF(COUNTIF('Master list(no salts, metals)'!$K2804:$Y2804, "#N/A")=14,TRUE,FALSE))</f>
        <v>0</v>
      </c>
      <c r="Q2814" t="b">
        <f>AND(COUNTIF('Master list(no salts, metals)'!Q2804,"&lt;=1"),IF(COUNTIF('Master list(no salts, metals)'!$K2804:$Y2804, "#N/A")=14,TRUE,FALSE))</f>
        <v>0</v>
      </c>
      <c r="R2814" t="b">
        <f>AND(COUNTIF('Master list(no salts, metals)'!R2804,"&lt;=1"),IF(COUNTIF('Master list(no salts, metals)'!$K2804:$Y2804, "#N/A")=14,TRUE,FALSE))</f>
        <v>0</v>
      </c>
      <c r="S2814" t="b">
        <f>AND(COUNTIF('Master list(no salts, metals)'!S2804,"&lt;=1"),IF(COUNTIF('Master list(no salts, metals)'!$K2804:$Y2804, "#N/A")=14,TRUE,FALSE))</f>
        <v>0</v>
      </c>
      <c r="T2814" t="b">
        <f>AND(COUNTIF('Master list(no salts, metals)'!T2804,"&lt;=1"),IF(COUNTIF('Master list(no salts, metals)'!$K2804:$Y2804, "#N/A")=14,TRUE,FALSE))</f>
        <v>0</v>
      </c>
      <c r="U2814" t="b">
        <f>AND(COUNTIF('Master list(no salts, metals)'!U2804,"&lt;=1"),IF(COUNTIF('Master list(no salts, metals)'!$K2804:$Y2804, "#N/A")=14,TRUE,FALSE))</f>
        <v>0</v>
      </c>
      <c r="V2814" t="b">
        <f>AND(COUNTIF('Master list(no salts, metals)'!V2804,"&lt;=1"),IF(COUNTIF('Master list(no salts, metals)'!$K2804:$Y2804, "#N/A")=14,TRUE,FALSE))</f>
        <v>0</v>
      </c>
      <c r="W2814" t="b">
        <f>AND(COUNTIF('Master list(no salts, metals)'!W2804,"&lt;=1"),IF(COUNTIF('Master list(no salts, metals)'!$K2804:$Y2804, "#N/A")=14,TRUE,FALSE))</f>
        <v>0</v>
      </c>
      <c r="X2814" t="b">
        <f>AND(COUNTIF('Master list(no salts, metals)'!X2804,"&lt;=1"),IF(COUNTIF('Master list(no salts, metals)'!$K2804:$Y2804, "#N/A")=14,TRUE,FALSE))</f>
        <v>0</v>
      </c>
      <c r="Y2814" t="b">
        <f>AND(COUNTIF('Master list(no salts, metals)'!Y2804,"&lt;=1"),IF(COUNTIF('Master list(no salts, metals)'!$K2804:$Y2804, "#N/A")=14,TRUE,FALSE))</f>
        <v>0</v>
      </c>
    </row>
    <row r="2815" spans="11:25" x14ac:dyDescent="0.25">
      <c r="K2815" t="b">
        <f>AND(COUNTIF('Master list(no salts, metals)'!K2805,"&lt;=1"),IF(COUNTIF('Master list(no salts, metals)'!$K2805:$Y2805, "#N/A")=14,TRUE,FALSE))</f>
        <v>0</v>
      </c>
      <c r="L2815" t="b">
        <f>AND(COUNTIF('Master list(no salts, metals)'!L2805,"&lt;=1"),IF(COUNTIF('Master list(no salts, metals)'!$K2805:$Y2805, "#N/A")=14,TRUE,FALSE))</f>
        <v>0</v>
      </c>
      <c r="M2815" t="b">
        <f>AND(COUNTIF('Master list(no salts, metals)'!M2805,"&lt;=1"),IF(COUNTIF('Master list(no salts, metals)'!$K2805:$Y2805, "#N/A")=14,TRUE,FALSE))</f>
        <v>0</v>
      </c>
      <c r="N2815" t="b">
        <f>AND(COUNTIF('Master list(no salts, metals)'!N2805,"&lt;=1"),IF(COUNTIF('Master list(no salts, metals)'!$K2805:$Y2805, "#N/A")=14,TRUE,FALSE))</f>
        <v>0</v>
      </c>
      <c r="O2815" t="b">
        <f>AND(COUNTIF('Master list(no salts, metals)'!O2805,"&lt;=1"),IF(COUNTIF('Master list(no salts, metals)'!$K2805:$Y2805, "#N/A")=14,TRUE,FALSE))</f>
        <v>0</v>
      </c>
      <c r="P2815" t="b">
        <f>AND(COUNTIF('Master list(no salts, metals)'!P2805,"&lt;=1"),IF(COUNTIF('Master list(no salts, metals)'!$K2805:$Y2805, "#N/A")=14,TRUE,FALSE))</f>
        <v>0</v>
      </c>
      <c r="Q2815" t="b">
        <f>AND(COUNTIF('Master list(no salts, metals)'!Q2805,"&lt;=1"),IF(COUNTIF('Master list(no salts, metals)'!$K2805:$Y2805, "#N/A")=14,TRUE,FALSE))</f>
        <v>0</v>
      </c>
      <c r="R2815" t="b">
        <f>AND(COUNTIF('Master list(no salts, metals)'!R2805,"&lt;=1"),IF(COUNTIF('Master list(no salts, metals)'!$K2805:$Y2805, "#N/A")=14,TRUE,FALSE))</f>
        <v>0</v>
      </c>
      <c r="S2815" t="b">
        <f>AND(COUNTIF('Master list(no salts, metals)'!S2805,"&lt;=1"),IF(COUNTIF('Master list(no salts, metals)'!$K2805:$Y2805, "#N/A")=14,TRUE,FALSE))</f>
        <v>0</v>
      </c>
      <c r="T2815" t="b">
        <f>AND(COUNTIF('Master list(no salts, metals)'!T2805,"&lt;=1"),IF(COUNTIF('Master list(no salts, metals)'!$K2805:$Y2805, "#N/A")=14,TRUE,FALSE))</f>
        <v>0</v>
      </c>
      <c r="U2815" t="b">
        <f>AND(COUNTIF('Master list(no salts, metals)'!U2805,"&lt;=1"),IF(COUNTIF('Master list(no salts, metals)'!$K2805:$Y2805, "#N/A")=14,TRUE,FALSE))</f>
        <v>0</v>
      </c>
      <c r="V2815" t="b">
        <f>AND(COUNTIF('Master list(no salts, metals)'!V2805,"&lt;=1"),IF(COUNTIF('Master list(no salts, metals)'!$K2805:$Y2805, "#N/A")=14,TRUE,FALSE))</f>
        <v>0</v>
      </c>
      <c r="W2815" t="b">
        <f>AND(COUNTIF('Master list(no salts, metals)'!W2805,"&lt;=1"),IF(COUNTIF('Master list(no salts, metals)'!$K2805:$Y2805, "#N/A")=14,TRUE,FALSE))</f>
        <v>0</v>
      </c>
      <c r="X2815" t="b">
        <f>AND(COUNTIF('Master list(no salts, metals)'!X2805,"&lt;=1"),IF(COUNTIF('Master list(no salts, metals)'!$K2805:$Y2805, "#N/A")=14,TRUE,FALSE))</f>
        <v>0</v>
      </c>
      <c r="Y2815" t="b">
        <f>AND(COUNTIF('Master list(no salts, metals)'!Y2805,"&lt;=1"),IF(COUNTIF('Master list(no salts, metals)'!$K2805:$Y2805, "#N/A")=14,TRUE,FALSE))</f>
        <v>0</v>
      </c>
    </row>
    <row r="2816" spans="11:25" x14ac:dyDescent="0.25">
      <c r="K2816" t="b">
        <f>AND(COUNTIF('Master list(no salts, metals)'!K2806,"&lt;=1"),IF(COUNTIF('Master list(no salts, metals)'!$K2806:$Y2806, "#N/A")=14,TRUE,FALSE))</f>
        <v>0</v>
      </c>
      <c r="L2816" t="b">
        <f>AND(COUNTIF('Master list(no salts, metals)'!L2806,"&lt;=1"),IF(COUNTIF('Master list(no salts, metals)'!$K2806:$Y2806, "#N/A")=14,TRUE,FALSE))</f>
        <v>0</v>
      </c>
      <c r="M2816" t="b">
        <f>AND(COUNTIF('Master list(no salts, metals)'!M2806,"&lt;=1"),IF(COUNTIF('Master list(no salts, metals)'!$K2806:$Y2806, "#N/A")=14,TRUE,FALSE))</f>
        <v>0</v>
      </c>
      <c r="N2816" t="b">
        <f>AND(COUNTIF('Master list(no salts, metals)'!N2806,"&lt;=1"),IF(COUNTIF('Master list(no salts, metals)'!$K2806:$Y2806, "#N/A")=14,TRUE,FALSE))</f>
        <v>0</v>
      </c>
      <c r="O2816" t="b">
        <f>AND(COUNTIF('Master list(no salts, metals)'!O2806,"&lt;=1"),IF(COUNTIF('Master list(no salts, metals)'!$K2806:$Y2806, "#N/A")=14,TRUE,FALSE))</f>
        <v>0</v>
      </c>
      <c r="P2816" t="b">
        <f>AND(COUNTIF('Master list(no salts, metals)'!P2806,"&lt;=1"),IF(COUNTIF('Master list(no salts, metals)'!$K2806:$Y2806, "#N/A")=14,TRUE,FALSE))</f>
        <v>0</v>
      </c>
      <c r="Q2816" t="b">
        <f>AND(COUNTIF('Master list(no salts, metals)'!Q2806,"&lt;=1"),IF(COUNTIF('Master list(no salts, metals)'!$K2806:$Y2806, "#N/A")=14,TRUE,FALSE))</f>
        <v>0</v>
      </c>
      <c r="R2816" t="b">
        <f>AND(COUNTIF('Master list(no salts, metals)'!R2806,"&lt;=1"),IF(COUNTIF('Master list(no salts, metals)'!$K2806:$Y2806, "#N/A")=14,TRUE,FALSE))</f>
        <v>0</v>
      </c>
      <c r="S2816" t="b">
        <f>AND(COUNTIF('Master list(no salts, metals)'!S2806,"&lt;=1"),IF(COUNTIF('Master list(no salts, metals)'!$K2806:$Y2806, "#N/A")=14,TRUE,FALSE))</f>
        <v>0</v>
      </c>
      <c r="T2816" t="b">
        <f>AND(COUNTIF('Master list(no salts, metals)'!T2806,"&lt;=1"),IF(COUNTIF('Master list(no salts, metals)'!$K2806:$Y2806, "#N/A")=14,TRUE,FALSE))</f>
        <v>0</v>
      </c>
      <c r="U2816" t="b">
        <f>AND(COUNTIF('Master list(no salts, metals)'!U2806,"&lt;=1"),IF(COUNTIF('Master list(no salts, metals)'!$K2806:$Y2806, "#N/A")=14,TRUE,FALSE))</f>
        <v>0</v>
      </c>
      <c r="V2816" t="b">
        <f>AND(COUNTIF('Master list(no salts, metals)'!V2806,"&lt;=1"),IF(COUNTIF('Master list(no salts, metals)'!$K2806:$Y2806, "#N/A")=14,TRUE,FALSE))</f>
        <v>0</v>
      </c>
      <c r="W2816" t="b">
        <f>AND(COUNTIF('Master list(no salts, metals)'!W2806,"&lt;=1"),IF(COUNTIF('Master list(no salts, metals)'!$K2806:$Y2806, "#N/A")=14,TRUE,FALSE))</f>
        <v>0</v>
      </c>
      <c r="X2816" t="b">
        <f>AND(COUNTIF('Master list(no salts, metals)'!X2806,"&lt;=1"),IF(COUNTIF('Master list(no salts, metals)'!$K2806:$Y2806, "#N/A")=14,TRUE,FALSE))</f>
        <v>1</v>
      </c>
      <c r="Y2816" t="b">
        <f>AND(COUNTIF('Master list(no salts, metals)'!Y2806,"&lt;=1"),IF(COUNTIF('Master list(no salts, metals)'!$K2806:$Y2806, "#N/A")=14,TRUE,FALSE))</f>
        <v>0</v>
      </c>
    </row>
    <row r="2817" spans="11:25" x14ac:dyDescent="0.25">
      <c r="K2817" t="b">
        <f>AND(COUNTIF('Master list(no salts, metals)'!K2807,"&lt;=1"),IF(COUNTIF('Master list(no salts, metals)'!$K2807:$Y2807, "#N/A")=14,TRUE,FALSE))</f>
        <v>0</v>
      </c>
      <c r="L2817" t="b">
        <f>AND(COUNTIF('Master list(no salts, metals)'!L2807,"&lt;=1"),IF(COUNTIF('Master list(no salts, metals)'!$K2807:$Y2807, "#N/A")=14,TRUE,FALSE))</f>
        <v>0</v>
      </c>
      <c r="M2817" t="b">
        <f>AND(COUNTIF('Master list(no salts, metals)'!M2807,"&lt;=1"),IF(COUNTIF('Master list(no salts, metals)'!$K2807:$Y2807, "#N/A")=14,TRUE,FALSE))</f>
        <v>0</v>
      </c>
      <c r="N2817" t="b">
        <f>AND(COUNTIF('Master list(no salts, metals)'!N2807,"&lt;=1"),IF(COUNTIF('Master list(no salts, metals)'!$K2807:$Y2807, "#N/A")=14,TRUE,FALSE))</f>
        <v>0</v>
      </c>
      <c r="O2817" t="b">
        <f>AND(COUNTIF('Master list(no salts, metals)'!O2807,"&lt;=1"),IF(COUNTIF('Master list(no salts, metals)'!$K2807:$Y2807, "#N/A")=14,TRUE,FALSE))</f>
        <v>0</v>
      </c>
      <c r="P2817" t="b">
        <f>AND(COUNTIF('Master list(no salts, metals)'!P2807,"&lt;=1"),IF(COUNTIF('Master list(no salts, metals)'!$K2807:$Y2807, "#N/A")=14,TRUE,FALSE))</f>
        <v>0</v>
      </c>
      <c r="Q2817" t="b">
        <f>AND(COUNTIF('Master list(no salts, metals)'!Q2807,"&lt;=1"),IF(COUNTIF('Master list(no salts, metals)'!$K2807:$Y2807, "#N/A")=14,TRUE,FALSE))</f>
        <v>0</v>
      </c>
      <c r="R2817" t="b">
        <f>AND(COUNTIF('Master list(no salts, metals)'!R2807,"&lt;=1"),IF(COUNTIF('Master list(no salts, metals)'!$K2807:$Y2807, "#N/A")=14,TRUE,FALSE))</f>
        <v>0</v>
      </c>
      <c r="S2817" t="b">
        <f>AND(COUNTIF('Master list(no salts, metals)'!S2807,"&lt;=1"),IF(COUNTIF('Master list(no salts, metals)'!$K2807:$Y2807, "#N/A")=14,TRUE,FALSE))</f>
        <v>0</v>
      </c>
      <c r="T2817" t="b">
        <f>AND(COUNTIF('Master list(no salts, metals)'!T2807,"&lt;=1"),IF(COUNTIF('Master list(no salts, metals)'!$K2807:$Y2807, "#N/A")=14,TRUE,FALSE))</f>
        <v>0</v>
      </c>
      <c r="U2817" t="b">
        <f>AND(COUNTIF('Master list(no salts, metals)'!U2807,"&lt;=1"),IF(COUNTIF('Master list(no salts, metals)'!$K2807:$Y2807, "#N/A")=14,TRUE,FALSE))</f>
        <v>0</v>
      </c>
      <c r="V2817" t="b">
        <f>AND(COUNTIF('Master list(no salts, metals)'!V2807,"&lt;=1"),IF(COUNTIF('Master list(no salts, metals)'!$K2807:$Y2807, "#N/A")=14,TRUE,FALSE))</f>
        <v>0</v>
      </c>
      <c r="W2817" t="b">
        <f>AND(COUNTIF('Master list(no salts, metals)'!W2807,"&lt;=1"),IF(COUNTIF('Master list(no salts, metals)'!$K2807:$Y2807, "#N/A")=14,TRUE,FALSE))</f>
        <v>0</v>
      </c>
      <c r="X2817" t="b">
        <f>AND(COUNTIF('Master list(no salts, metals)'!X2807,"&lt;=1"),IF(COUNTIF('Master list(no salts, metals)'!$K2807:$Y2807, "#N/A")=14,TRUE,FALSE))</f>
        <v>0</v>
      </c>
      <c r="Y2817" t="b">
        <f>AND(COUNTIF('Master list(no salts, metals)'!Y2807,"&lt;=1"),IF(COUNTIF('Master list(no salts, metals)'!$K2807:$Y2807, "#N/A")=14,TRUE,FALSE))</f>
        <v>0</v>
      </c>
    </row>
    <row r="2818" spans="11:25" x14ac:dyDescent="0.25">
      <c r="K2818" t="b">
        <f>AND(COUNTIF('Master list(no salts, metals)'!K2808,"&lt;=1"),IF(COUNTIF('Master list(no salts, metals)'!$K2808:$Y2808, "#N/A")=14,TRUE,FALSE))</f>
        <v>0</v>
      </c>
      <c r="L2818" t="b">
        <f>AND(COUNTIF('Master list(no salts, metals)'!L2808,"&lt;=1"),IF(COUNTIF('Master list(no salts, metals)'!$K2808:$Y2808, "#N/A")=14,TRUE,FALSE))</f>
        <v>0</v>
      </c>
      <c r="M2818" t="b">
        <f>AND(COUNTIF('Master list(no salts, metals)'!M2808,"&lt;=1"),IF(COUNTIF('Master list(no salts, metals)'!$K2808:$Y2808, "#N/A")=14,TRUE,FALSE))</f>
        <v>0</v>
      </c>
      <c r="N2818" t="b">
        <f>AND(COUNTIF('Master list(no salts, metals)'!N2808,"&lt;=1"),IF(COUNTIF('Master list(no salts, metals)'!$K2808:$Y2808, "#N/A")=14,TRUE,FALSE))</f>
        <v>0</v>
      </c>
      <c r="O2818" t="b">
        <f>AND(COUNTIF('Master list(no salts, metals)'!O2808,"&lt;=1"),IF(COUNTIF('Master list(no salts, metals)'!$K2808:$Y2808, "#N/A")=14,TRUE,FALSE))</f>
        <v>0</v>
      </c>
      <c r="P2818" t="b">
        <f>AND(COUNTIF('Master list(no salts, metals)'!P2808,"&lt;=1"),IF(COUNTIF('Master list(no salts, metals)'!$K2808:$Y2808, "#N/A")=14,TRUE,FALSE))</f>
        <v>0</v>
      </c>
      <c r="Q2818" t="b">
        <f>AND(COUNTIF('Master list(no salts, metals)'!Q2808,"&lt;=1"),IF(COUNTIF('Master list(no salts, metals)'!$K2808:$Y2808, "#N/A")=14,TRUE,FALSE))</f>
        <v>0</v>
      </c>
      <c r="R2818" t="b">
        <f>AND(COUNTIF('Master list(no salts, metals)'!R2808,"&lt;=1"),IF(COUNTIF('Master list(no salts, metals)'!$K2808:$Y2808, "#N/A")=14,TRUE,FALSE))</f>
        <v>0</v>
      </c>
      <c r="S2818" t="b">
        <f>AND(COUNTIF('Master list(no salts, metals)'!S2808,"&lt;=1"),IF(COUNTIF('Master list(no salts, metals)'!$K2808:$Y2808, "#N/A")=14,TRUE,FALSE))</f>
        <v>0</v>
      </c>
      <c r="T2818" t="b">
        <f>AND(COUNTIF('Master list(no salts, metals)'!T2808,"&lt;=1"),IF(COUNTIF('Master list(no salts, metals)'!$K2808:$Y2808, "#N/A")=14,TRUE,FALSE))</f>
        <v>1</v>
      </c>
      <c r="U2818" t="b">
        <f>AND(COUNTIF('Master list(no salts, metals)'!U2808,"&lt;=1"),IF(COUNTIF('Master list(no salts, metals)'!$K2808:$Y2808, "#N/A")=14,TRUE,FALSE))</f>
        <v>0</v>
      </c>
      <c r="V2818" t="b">
        <f>AND(COUNTIF('Master list(no salts, metals)'!V2808,"&lt;=1"),IF(COUNTIF('Master list(no salts, metals)'!$K2808:$Y2808, "#N/A")=14,TRUE,FALSE))</f>
        <v>0</v>
      </c>
      <c r="W2818" t="b">
        <f>AND(COUNTIF('Master list(no salts, metals)'!W2808,"&lt;=1"),IF(COUNTIF('Master list(no salts, metals)'!$K2808:$Y2808, "#N/A")=14,TRUE,FALSE))</f>
        <v>0</v>
      </c>
      <c r="X2818" t="b">
        <f>AND(COUNTIF('Master list(no salts, metals)'!X2808,"&lt;=1"),IF(COUNTIF('Master list(no salts, metals)'!$K2808:$Y2808, "#N/A")=14,TRUE,FALSE))</f>
        <v>0</v>
      </c>
      <c r="Y2818" t="b">
        <f>AND(COUNTIF('Master list(no salts, metals)'!Y2808,"&lt;=1"),IF(COUNTIF('Master list(no salts, metals)'!$K2808:$Y2808, "#N/A")=14,TRUE,FALSE))</f>
        <v>0</v>
      </c>
    </row>
    <row r="2819" spans="11:25" x14ac:dyDescent="0.25">
      <c r="K2819" t="b">
        <f>AND(COUNTIF('Master list(no salts, metals)'!K2809,"&lt;=1"),IF(COUNTIF('Master list(no salts, metals)'!$K2809:$Y2809, "#N/A")=14,TRUE,FALSE))</f>
        <v>0</v>
      </c>
      <c r="L2819" t="b">
        <f>AND(COUNTIF('Master list(no salts, metals)'!L2809,"&lt;=1"),IF(COUNTIF('Master list(no salts, metals)'!$K2809:$Y2809, "#N/A")=14,TRUE,FALSE))</f>
        <v>0</v>
      </c>
      <c r="M2819" t="b">
        <f>AND(COUNTIF('Master list(no salts, metals)'!M2809,"&lt;=1"),IF(COUNTIF('Master list(no salts, metals)'!$K2809:$Y2809, "#N/A")=14,TRUE,FALSE))</f>
        <v>0</v>
      </c>
      <c r="N2819" t="b">
        <f>AND(COUNTIF('Master list(no salts, metals)'!N2809,"&lt;=1"),IF(COUNTIF('Master list(no salts, metals)'!$K2809:$Y2809, "#N/A")=14,TRUE,FALSE))</f>
        <v>0</v>
      </c>
      <c r="O2819" t="b">
        <f>AND(COUNTIF('Master list(no salts, metals)'!O2809,"&lt;=1"),IF(COUNTIF('Master list(no salts, metals)'!$K2809:$Y2809, "#N/A")=14,TRUE,FALSE))</f>
        <v>0</v>
      </c>
      <c r="P2819" t="b">
        <f>AND(COUNTIF('Master list(no salts, metals)'!P2809,"&lt;=1"),IF(COUNTIF('Master list(no salts, metals)'!$K2809:$Y2809, "#N/A")=14,TRUE,FALSE))</f>
        <v>0</v>
      </c>
      <c r="Q2819" t="b">
        <f>AND(COUNTIF('Master list(no salts, metals)'!Q2809,"&lt;=1"),IF(COUNTIF('Master list(no salts, metals)'!$K2809:$Y2809, "#N/A")=14,TRUE,FALSE))</f>
        <v>0</v>
      </c>
      <c r="R2819" t="b">
        <f>AND(COUNTIF('Master list(no salts, metals)'!R2809,"&lt;=1"),IF(COUNTIF('Master list(no salts, metals)'!$K2809:$Y2809, "#N/A")=14,TRUE,FALSE))</f>
        <v>0</v>
      </c>
      <c r="S2819" t="b">
        <f>AND(COUNTIF('Master list(no salts, metals)'!S2809,"&lt;=1"),IF(COUNTIF('Master list(no salts, metals)'!$K2809:$Y2809, "#N/A")=14,TRUE,FALSE))</f>
        <v>0</v>
      </c>
      <c r="T2819" t="b">
        <f>AND(COUNTIF('Master list(no salts, metals)'!T2809,"&lt;=1"),IF(COUNTIF('Master list(no salts, metals)'!$K2809:$Y2809, "#N/A")=14,TRUE,FALSE))</f>
        <v>0</v>
      </c>
      <c r="U2819" t="b">
        <f>AND(COUNTIF('Master list(no salts, metals)'!U2809,"&lt;=1"),IF(COUNTIF('Master list(no salts, metals)'!$K2809:$Y2809, "#N/A")=14,TRUE,FALSE))</f>
        <v>0</v>
      </c>
      <c r="V2819" t="b">
        <f>AND(COUNTIF('Master list(no salts, metals)'!V2809,"&lt;=1"),IF(COUNTIF('Master list(no salts, metals)'!$K2809:$Y2809, "#N/A")=14,TRUE,FALSE))</f>
        <v>0</v>
      </c>
      <c r="W2819" t="b">
        <f>AND(COUNTIF('Master list(no salts, metals)'!W2809,"&lt;=1"),IF(COUNTIF('Master list(no salts, metals)'!$K2809:$Y2809, "#N/A")=14,TRUE,FALSE))</f>
        <v>0</v>
      </c>
      <c r="X2819" t="b">
        <f>AND(COUNTIF('Master list(no salts, metals)'!X2809,"&lt;=1"),IF(COUNTIF('Master list(no salts, metals)'!$K2809:$Y2809, "#N/A")=14,TRUE,FALSE))</f>
        <v>0</v>
      </c>
      <c r="Y2819" t="b">
        <f>AND(COUNTIF('Master list(no salts, metals)'!Y2809,"&lt;=1"),IF(COUNTIF('Master list(no salts, metals)'!$K2809:$Y2809, "#N/A")=14,TRUE,FALSE))</f>
        <v>0</v>
      </c>
    </row>
    <row r="2820" spans="11:25" x14ac:dyDescent="0.25">
      <c r="K2820" t="b">
        <f>AND(COUNTIF('Master list(no salts, metals)'!K2810,"&lt;=1"),IF(COUNTIF('Master list(no salts, metals)'!$K2810:$Y2810, "#N/A")=14,TRUE,FALSE))</f>
        <v>0</v>
      </c>
      <c r="L2820" t="b">
        <f>AND(COUNTIF('Master list(no salts, metals)'!L2810,"&lt;=1"),IF(COUNTIF('Master list(no salts, metals)'!$K2810:$Y2810, "#N/A")=14,TRUE,FALSE))</f>
        <v>0</v>
      </c>
      <c r="M2820" t="b">
        <f>AND(COUNTIF('Master list(no salts, metals)'!M2810,"&lt;=1"),IF(COUNTIF('Master list(no salts, metals)'!$K2810:$Y2810, "#N/A")=14,TRUE,FALSE))</f>
        <v>0</v>
      </c>
      <c r="N2820" t="b">
        <f>AND(COUNTIF('Master list(no salts, metals)'!N2810,"&lt;=1"),IF(COUNTIF('Master list(no salts, metals)'!$K2810:$Y2810, "#N/A")=14,TRUE,FALSE))</f>
        <v>0</v>
      </c>
      <c r="O2820" t="b">
        <f>AND(COUNTIF('Master list(no salts, metals)'!O2810,"&lt;=1"),IF(COUNTIF('Master list(no salts, metals)'!$K2810:$Y2810, "#N/A")=14,TRUE,FALSE))</f>
        <v>0</v>
      </c>
      <c r="P2820" t="b">
        <f>AND(COUNTIF('Master list(no salts, metals)'!P2810,"&lt;=1"),IF(COUNTIF('Master list(no salts, metals)'!$K2810:$Y2810, "#N/A")=14,TRUE,FALSE))</f>
        <v>0</v>
      </c>
      <c r="Q2820" t="b">
        <f>AND(COUNTIF('Master list(no salts, metals)'!Q2810,"&lt;=1"),IF(COUNTIF('Master list(no salts, metals)'!$K2810:$Y2810, "#N/A")=14,TRUE,FALSE))</f>
        <v>0</v>
      </c>
      <c r="R2820" t="b">
        <f>AND(COUNTIF('Master list(no salts, metals)'!R2810,"&lt;=1"),IF(COUNTIF('Master list(no salts, metals)'!$K2810:$Y2810, "#N/A")=14,TRUE,FALSE))</f>
        <v>0</v>
      </c>
      <c r="S2820" t="b">
        <f>AND(COUNTIF('Master list(no salts, metals)'!S2810,"&lt;=1"),IF(COUNTIF('Master list(no salts, metals)'!$K2810:$Y2810, "#N/A")=14,TRUE,FALSE))</f>
        <v>0</v>
      </c>
      <c r="T2820" t="b">
        <f>AND(COUNTIF('Master list(no salts, metals)'!T2810,"&lt;=1"),IF(COUNTIF('Master list(no salts, metals)'!$K2810:$Y2810, "#N/A")=14,TRUE,FALSE))</f>
        <v>0</v>
      </c>
      <c r="U2820" t="b">
        <f>AND(COUNTIF('Master list(no salts, metals)'!U2810,"&lt;=1"),IF(COUNTIF('Master list(no salts, metals)'!$K2810:$Y2810, "#N/A")=14,TRUE,FALSE))</f>
        <v>0</v>
      </c>
      <c r="V2820" t="b">
        <f>AND(COUNTIF('Master list(no salts, metals)'!V2810,"&lt;=1"),IF(COUNTIF('Master list(no salts, metals)'!$K2810:$Y2810, "#N/A")=14,TRUE,FALSE))</f>
        <v>0</v>
      </c>
      <c r="W2820" t="b">
        <f>AND(COUNTIF('Master list(no salts, metals)'!W2810,"&lt;=1"),IF(COUNTIF('Master list(no salts, metals)'!$K2810:$Y2810, "#N/A")=14,TRUE,FALSE))</f>
        <v>0</v>
      </c>
      <c r="X2820" t="b">
        <f>AND(COUNTIF('Master list(no salts, metals)'!X2810,"&lt;=1"),IF(COUNTIF('Master list(no salts, metals)'!$K2810:$Y2810, "#N/A")=14,TRUE,FALSE))</f>
        <v>1</v>
      </c>
      <c r="Y2820" t="b">
        <f>AND(COUNTIF('Master list(no salts, metals)'!Y2810,"&lt;=1"),IF(COUNTIF('Master list(no salts, metals)'!$K2810:$Y2810, "#N/A")=14,TRUE,FALSE))</f>
        <v>0</v>
      </c>
    </row>
    <row r="2821" spans="11:25" x14ac:dyDescent="0.25">
      <c r="K2821" t="b">
        <f>AND(COUNTIF('Master list(no salts, metals)'!K2811,"&lt;=1"),IF(COUNTIF('Master list(no salts, metals)'!$K2811:$Y2811, "#N/A")=14,TRUE,FALSE))</f>
        <v>0</v>
      </c>
      <c r="L2821" t="b">
        <f>AND(COUNTIF('Master list(no salts, metals)'!L2811,"&lt;=1"),IF(COUNTIF('Master list(no salts, metals)'!$K2811:$Y2811, "#N/A")=14,TRUE,FALSE))</f>
        <v>0</v>
      </c>
      <c r="M2821" t="b">
        <f>AND(COUNTIF('Master list(no salts, metals)'!M2811,"&lt;=1"),IF(COUNTIF('Master list(no salts, metals)'!$K2811:$Y2811, "#N/A")=14,TRUE,FALSE))</f>
        <v>0</v>
      </c>
      <c r="N2821" t="b">
        <f>AND(COUNTIF('Master list(no salts, metals)'!N2811,"&lt;=1"),IF(COUNTIF('Master list(no salts, metals)'!$K2811:$Y2811, "#N/A")=14,TRUE,FALSE))</f>
        <v>0</v>
      </c>
      <c r="O2821" t="b">
        <f>AND(COUNTIF('Master list(no salts, metals)'!O2811,"&lt;=1"),IF(COUNTIF('Master list(no salts, metals)'!$K2811:$Y2811, "#N/A")=14,TRUE,FALSE))</f>
        <v>0</v>
      </c>
      <c r="P2821" t="b">
        <f>AND(COUNTIF('Master list(no salts, metals)'!P2811,"&lt;=1"),IF(COUNTIF('Master list(no salts, metals)'!$K2811:$Y2811, "#N/A")=14,TRUE,FALSE))</f>
        <v>0</v>
      </c>
      <c r="Q2821" t="b">
        <f>AND(COUNTIF('Master list(no salts, metals)'!Q2811,"&lt;=1"),IF(COUNTIF('Master list(no salts, metals)'!$K2811:$Y2811, "#N/A")=14,TRUE,FALSE))</f>
        <v>0</v>
      </c>
      <c r="R2821" t="b">
        <f>AND(COUNTIF('Master list(no salts, metals)'!R2811,"&lt;=1"),IF(COUNTIF('Master list(no salts, metals)'!$K2811:$Y2811, "#N/A")=14,TRUE,FALSE))</f>
        <v>0</v>
      </c>
      <c r="S2821" t="b">
        <f>AND(COUNTIF('Master list(no salts, metals)'!S2811,"&lt;=1"),IF(COUNTIF('Master list(no salts, metals)'!$K2811:$Y2811, "#N/A")=14,TRUE,FALSE))</f>
        <v>0</v>
      </c>
      <c r="T2821" t="b">
        <f>AND(COUNTIF('Master list(no salts, metals)'!T2811,"&lt;=1"),IF(COUNTIF('Master list(no salts, metals)'!$K2811:$Y2811, "#N/A")=14,TRUE,FALSE))</f>
        <v>0</v>
      </c>
      <c r="U2821" t="b">
        <f>AND(COUNTIF('Master list(no salts, metals)'!U2811,"&lt;=1"),IF(COUNTIF('Master list(no salts, metals)'!$K2811:$Y2811, "#N/A")=14,TRUE,FALSE))</f>
        <v>0</v>
      </c>
      <c r="V2821" t="b">
        <f>AND(COUNTIF('Master list(no salts, metals)'!V2811,"&lt;=1"),IF(COUNTIF('Master list(no salts, metals)'!$K2811:$Y2811, "#N/A")=14,TRUE,FALSE))</f>
        <v>0</v>
      </c>
      <c r="W2821" t="b">
        <f>AND(COUNTIF('Master list(no salts, metals)'!W2811,"&lt;=1"),IF(COUNTIF('Master list(no salts, metals)'!$K2811:$Y2811, "#N/A")=14,TRUE,FALSE))</f>
        <v>0</v>
      </c>
      <c r="X2821" t="b">
        <f>AND(COUNTIF('Master list(no salts, metals)'!X2811,"&lt;=1"),IF(COUNTIF('Master list(no salts, metals)'!$K2811:$Y2811, "#N/A")=14,TRUE,FALSE))</f>
        <v>1</v>
      </c>
      <c r="Y2821" t="b">
        <f>AND(COUNTIF('Master list(no salts, metals)'!Y2811,"&lt;=1"),IF(COUNTIF('Master list(no salts, metals)'!$K2811:$Y2811, "#N/A")=14,TRUE,FALSE))</f>
        <v>0</v>
      </c>
    </row>
    <row r="2822" spans="11:25" x14ac:dyDescent="0.25">
      <c r="K2822" t="b">
        <f>AND(COUNTIF('Master list(no salts, metals)'!K2812,"&lt;=1"),IF(COUNTIF('Master list(no salts, metals)'!$K2812:$Y2812, "#N/A")=14,TRUE,FALSE))</f>
        <v>0</v>
      </c>
      <c r="L2822" t="b">
        <f>AND(COUNTIF('Master list(no salts, metals)'!L2812,"&lt;=1"),IF(COUNTIF('Master list(no salts, metals)'!$K2812:$Y2812, "#N/A")=14,TRUE,FALSE))</f>
        <v>0</v>
      </c>
      <c r="M2822" t="b">
        <f>AND(COUNTIF('Master list(no salts, metals)'!M2812,"&lt;=1"),IF(COUNTIF('Master list(no salts, metals)'!$K2812:$Y2812, "#N/A")=14,TRUE,FALSE))</f>
        <v>0</v>
      </c>
      <c r="N2822" t="b">
        <f>AND(COUNTIF('Master list(no salts, metals)'!N2812,"&lt;=1"),IF(COUNTIF('Master list(no salts, metals)'!$K2812:$Y2812, "#N/A")=14,TRUE,FALSE))</f>
        <v>0</v>
      </c>
      <c r="O2822" t="b">
        <f>AND(COUNTIF('Master list(no salts, metals)'!O2812,"&lt;=1"),IF(COUNTIF('Master list(no salts, metals)'!$K2812:$Y2812, "#N/A")=14,TRUE,FALSE))</f>
        <v>0</v>
      </c>
      <c r="P2822" t="b">
        <f>AND(COUNTIF('Master list(no salts, metals)'!P2812,"&lt;=1"),IF(COUNTIF('Master list(no salts, metals)'!$K2812:$Y2812, "#N/A")=14,TRUE,FALSE))</f>
        <v>0</v>
      </c>
      <c r="Q2822" t="b">
        <f>AND(COUNTIF('Master list(no salts, metals)'!Q2812,"&lt;=1"),IF(COUNTIF('Master list(no salts, metals)'!$K2812:$Y2812, "#N/A")=14,TRUE,FALSE))</f>
        <v>0</v>
      </c>
      <c r="R2822" t="b">
        <f>AND(COUNTIF('Master list(no salts, metals)'!R2812,"&lt;=1"),IF(COUNTIF('Master list(no salts, metals)'!$K2812:$Y2812, "#N/A")=14,TRUE,FALSE))</f>
        <v>0</v>
      </c>
      <c r="S2822" t="b">
        <f>AND(COUNTIF('Master list(no salts, metals)'!S2812,"&lt;=1"),IF(COUNTIF('Master list(no salts, metals)'!$K2812:$Y2812, "#N/A")=14,TRUE,FALSE))</f>
        <v>0</v>
      </c>
      <c r="T2822" t="b">
        <f>AND(COUNTIF('Master list(no salts, metals)'!T2812,"&lt;=1"),IF(COUNTIF('Master list(no salts, metals)'!$K2812:$Y2812, "#N/A")=14,TRUE,FALSE))</f>
        <v>1</v>
      </c>
      <c r="U2822" t="b">
        <f>AND(COUNTIF('Master list(no salts, metals)'!U2812,"&lt;=1"),IF(COUNTIF('Master list(no salts, metals)'!$K2812:$Y2812, "#N/A")=14,TRUE,FALSE))</f>
        <v>0</v>
      </c>
      <c r="V2822" t="b">
        <f>AND(COUNTIF('Master list(no salts, metals)'!V2812,"&lt;=1"),IF(COUNTIF('Master list(no salts, metals)'!$K2812:$Y2812, "#N/A")=14,TRUE,FALSE))</f>
        <v>0</v>
      </c>
      <c r="W2822" t="b">
        <f>AND(COUNTIF('Master list(no salts, metals)'!W2812,"&lt;=1"),IF(COUNTIF('Master list(no salts, metals)'!$K2812:$Y2812, "#N/A")=14,TRUE,FALSE))</f>
        <v>0</v>
      </c>
      <c r="X2822" t="b">
        <f>AND(COUNTIF('Master list(no salts, metals)'!X2812,"&lt;=1"),IF(COUNTIF('Master list(no salts, metals)'!$K2812:$Y2812, "#N/A")=14,TRUE,FALSE))</f>
        <v>0</v>
      </c>
      <c r="Y2822" t="b">
        <f>AND(COUNTIF('Master list(no salts, metals)'!Y2812,"&lt;=1"),IF(COUNTIF('Master list(no salts, metals)'!$K2812:$Y2812, "#N/A")=14,TRUE,FALSE))</f>
        <v>0</v>
      </c>
    </row>
    <row r="2823" spans="11:25" x14ac:dyDescent="0.25">
      <c r="K2823" t="b">
        <f>AND(COUNTIF('Master list(no salts, metals)'!K2813,"&lt;=1"),IF(COUNTIF('Master list(no salts, metals)'!$K2813:$Y2813, "#N/A")=14,TRUE,FALSE))</f>
        <v>0</v>
      </c>
      <c r="L2823" t="b">
        <f>AND(COUNTIF('Master list(no salts, metals)'!L2813,"&lt;=1"),IF(COUNTIF('Master list(no salts, metals)'!$K2813:$Y2813, "#N/A")=14,TRUE,FALSE))</f>
        <v>0</v>
      </c>
      <c r="M2823" t="b">
        <f>AND(COUNTIF('Master list(no salts, metals)'!M2813,"&lt;=1"),IF(COUNTIF('Master list(no salts, metals)'!$K2813:$Y2813, "#N/A")=14,TRUE,FALSE))</f>
        <v>0</v>
      </c>
      <c r="N2823" t="b">
        <f>AND(COUNTIF('Master list(no salts, metals)'!N2813,"&lt;=1"),IF(COUNTIF('Master list(no salts, metals)'!$K2813:$Y2813, "#N/A")=14,TRUE,FALSE))</f>
        <v>0</v>
      </c>
      <c r="O2823" t="b">
        <f>AND(COUNTIF('Master list(no salts, metals)'!O2813,"&lt;=1"),IF(COUNTIF('Master list(no salts, metals)'!$K2813:$Y2813, "#N/A")=14,TRUE,FALSE))</f>
        <v>0</v>
      </c>
      <c r="P2823" t="b">
        <f>AND(COUNTIF('Master list(no salts, metals)'!P2813,"&lt;=1"),IF(COUNTIF('Master list(no salts, metals)'!$K2813:$Y2813, "#N/A")=14,TRUE,FALSE))</f>
        <v>0</v>
      </c>
      <c r="Q2823" t="b">
        <f>AND(COUNTIF('Master list(no salts, metals)'!Q2813,"&lt;=1"),IF(COUNTIF('Master list(no salts, metals)'!$K2813:$Y2813, "#N/A")=14,TRUE,FALSE))</f>
        <v>0</v>
      </c>
      <c r="R2823" t="b">
        <f>AND(COUNTIF('Master list(no salts, metals)'!R2813,"&lt;=1"),IF(COUNTIF('Master list(no salts, metals)'!$K2813:$Y2813, "#N/A")=14,TRUE,FALSE))</f>
        <v>0</v>
      </c>
      <c r="S2823" t="b">
        <f>AND(COUNTIF('Master list(no salts, metals)'!S2813,"&lt;=1"),IF(COUNTIF('Master list(no salts, metals)'!$K2813:$Y2813, "#N/A")=14,TRUE,FALSE))</f>
        <v>0</v>
      </c>
      <c r="T2823" t="b">
        <f>AND(COUNTIF('Master list(no salts, metals)'!T2813,"&lt;=1"),IF(COUNTIF('Master list(no salts, metals)'!$K2813:$Y2813, "#N/A")=14,TRUE,FALSE))</f>
        <v>1</v>
      </c>
      <c r="U2823" t="b">
        <f>AND(COUNTIF('Master list(no salts, metals)'!U2813,"&lt;=1"),IF(COUNTIF('Master list(no salts, metals)'!$K2813:$Y2813, "#N/A")=14,TRUE,FALSE))</f>
        <v>0</v>
      </c>
      <c r="V2823" t="b">
        <f>AND(COUNTIF('Master list(no salts, metals)'!V2813,"&lt;=1"),IF(COUNTIF('Master list(no salts, metals)'!$K2813:$Y2813, "#N/A")=14,TRUE,FALSE))</f>
        <v>0</v>
      </c>
      <c r="W2823" t="b">
        <f>AND(COUNTIF('Master list(no salts, metals)'!W2813,"&lt;=1"),IF(COUNTIF('Master list(no salts, metals)'!$K2813:$Y2813, "#N/A")=14,TRUE,FALSE))</f>
        <v>0</v>
      </c>
      <c r="X2823" t="b">
        <f>AND(COUNTIF('Master list(no salts, metals)'!X2813,"&lt;=1"),IF(COUNTIF('Master list(no salts, metals)'!$K2813:$Y2813, "#N/A")=14,TRUE,FALSE))</f>
        <v>0</v>
      </c>
      <c r="Y2823" t="b">
        <f>AND(COUNTIF('Master list(no salts, metals)'!Y2813,"&lt;=1"),IF(COUNTIF('Master list(no salts, metals)'!$K2813:$Y2813, "#N/A")=14,TRUE,FALSE))</f>
        <v>0</v>
      </c>
    </row>
    <row r="2824" spans="11:25" x14ac:dyDescent="0.25">
      <c r="K2824" t="b">
        <f>AND(COUNTIF('Master list(no salts, metals)'!K2814,"&lt;=1"),IF(COUNTIF('Master list(no salts, metals)'!$K2814:$Y2814, "#N/A")=14,TRUE,FALSE))</f>
        <v>0</v>
      </c>
      <c r="L2824" t="b">
        <f>AND(COUNTIF('Master list(no salts, metals)'!L2814,"&lt;=1"),IF(COUNTIF('Master list(no salts, metals)'!$K2814:$Y2814, "#N/A")=14,TRUE,FALSE))</f>
        <v>0</v>
      </c>
      <c r="M2824" t="b">
        <f>AND(COUNTIF('Master list(no salts, metals)'!M2814,"&lt;=1"),IF(COUNTIF('Master list(no salts, metals)'!$K2814:$Y2814, "#N/A")=14,TRUE,FALSE))</f>
        <v>0</v>
      </c>
      <c r="N2824" t="b">
        <f>AND(COUNTIF('Master list(no salts, metals)'!N2814,"&lt;=1"),IF(COUNTIF('Master list(no salts, metals)'!$K2814:$Y2814, "#N/A")=14,TRUE,FALSE))</f>
        <v>0</v>
      </c>
      <c r="O2824" t="b">
        <f>AND(COUNTIF('Master list(no salts, metals)'!O2814,"&lt;=1"),IF(COUNTIF('Master list(no salts, metals)'!$K2814:$Y2814, "#N/A")=14,TRUE,FALSE))</f>
        <v>0</v>
      </c>
      <c r="P2824" t="b">
        <f>AND(COUNTIF('Master list(no salts, metals)'!P2814,"&lt;=1"),IF(COUNTIF('Master list(no salts, metals)'!$K2814:$Y2814, "#N/A")=14,TRUE,FALSE))</f>
        <v>0</v>
      </c>
      <c r="Q2824" t="b">
        <f>AND(COUNTIF('Master list(no salts, metals)'!Q2814,"&lt;=1"),IF(COUNTIF('Master list(no salts, metals)'!$K2814:$Y2814, "#N/A")=14,TRUE,FALSE))</f>
        <v>0</v>
      </c>
      <c r="R2824" t="b">
        <f>AND(COUNTIF('Master list(no salts, metals)'!R2814,"&lt;=1"),IF(COUNTIF('Master list(no salts, metals)'!$K2814:$Y2814, "#N/A")=14,TRUE,FALSE))</f>
        <v>0</v>
      </c>
      <c r="S2824" t="b">
        <f>AND(COUNTIF('Master list(no salts, metals)'!S2814,"&lt;=1"),IF(COUNTIF('Master list(no salts, metals)'!$K2814:$Y2814, "#N/A")=14,TRUE,FALSE))</f>
        <v>0</v>
      </c>
      <c r="T2824" t="b">
        <f>AND(COUNTIF('Master list(no salts, metals)'!T2814,"&lt;=1"),IF(COUNTIF('Master list(no salts, metals)'!$K2814:$Y2814, "#N/A")=14,TRUE,FALSE))</f>
        <v>1</v>
      </c>
      <c r="U2824" t="b">
        <f>AND(COUNTIF('Master list(no salts, metals)'!U2814,"&lt;=1"),IF(COUNTIF('Master list(no salts, metals)'!$K2814:$Y2814, "#N/A")=14,TRUE,FALSE))</f>
        <v>0</v>
      </c>
      <c r="V2824" t="b">
        <f>AND(COUNTIF('Master list(no salts, metals)'!V2814,"&lt;=1"),IF(COUNTIF('Master list(no salts, metals)'!$K2814:$Y2814, "#N/A")=14,TRUE,FALSE))</f>
        <v>0</v>
      </c>
      <c r="W2824" t="b">
        <f>AND(COUNTIF('Master list(no salts, metals)'!W2814,"&lt;=1"),IF(COUNTIF('Master list(no salts, metals)'!$K2814:$Y2814, "#N/A")=14,TRUE,FALSE))</f>
        <v>0</v>
      </c>
      <c r="X2824" t="b">
        <f>AND(COUNTIF('Master list(no salts, metals)'!X2814,"&lt;=1"),IF(COUNTIF('Master list(no salts, metals)'!$K2814:$Y2814, "#N/A")=14,TRUE,FALSE))</f>
        <v>0</v>
      </c>
      <c r="Y2824" t="b">
        <f>AND(COUNTIF('Master list(no salts, metals)'!Y2814,"&lt;=1"),IF(COUNTIF('Master list(no salts, metals)'!$K2814:$Y2814, "#N/A")=14,TRUE,FALSE))</f>
        <v>0</v>
      </c>
    </row>
    <row r="2825" spans="11:25" x14ac:dyDescent="0.25">
      <c r="K2825" t="b">
        <f>AND(COUNTIF('Master list(no salts, metals)'!K2815,"&lt;=1"),IF(COUNTIF('Master list(no salts, metals)'!$K2815:$Y2815, "#N/A")=14,TRUE,FALSE))</f>
        <v>0</v>
      </c>
      <c r="L2825" t="b">
        <f>AND(COUNTIF('Master list(no salts, metals)'!L2815,"&lt;=1"),IF(COUNTIF('Master list(no salts, metals)'!$K2815:$Y2815, "#N/A")=14,TRUE,FALSE))</f>
        <v>0</v>
      </c>
      <c r="M2825" t="b">
        <f>AND(COUNTIF('Master list(no salts, metals)'!M2815,"&lt;=1"),IF(COUNTIF('Master list(no salts, metals)'!$K2815:$Y2815, "#N/A")=14,TRUE,FALSE))</f>
        <v>0</v>
      </c>
      <c r="N2825" t="b">
        <f>AND(COUNTIF('Master list(no salts, metals)'!N2815,"&lt;=1"),IF(COUNTIF('Master list(no salts, metals)'!$K2815:$Y2815, "#N/A")=14,TRUE,FALSE))</f>
        <v>0</v>
      </c>
      <c r="O2825" t="b">
        <f>AND(COUNTIF('Master list(no salts, metals)'!O2815,"&lt;=1"),IF(COUNTIF('Master list(no salts, metals)'!$K2815:$Y2815, "#N/A")=14,TRUE,FALSE))</f>
        <v>0</v>
      </c>
      <c r="P2825" t="b">
        <f>AND(COUNTIF('Master list(no salts, metals)'!P2815,"&lt;=1"),IF(COUNTIF('Master list(no salts, metals)'!$K2815:$Y2815, "#N/A")=14,TRUE,FALSE))</f>
        <v>0</v>
      </c>
      <c r="Q2825" t="b">
        <f>AND(COUNTIF('Master list(no salts, metals)'!Q2815,"&lt;=1"),IF(COUNTIF('Master list(no salts, metals)'!$K2815:$Y2815, "#N/A")=14,TRUE,FALSE))</f>
        <v>0</v>
      </c>
      <c r="R2825" t="b">
        <f>AND(COUNTIF('Master list(no salts, metals)'!R2815,"&lt;=1"),IF(COUNTIF('Master list(no salts, metals)'!$K2815:$Y2815, "#N/A")=14,TRUE,FALSE))</f>
        <v>0</v>
      </c>
      <c r="S2825" t="b">
        <f>AND(COUNTIF('Master list(no salts, metals)'!S2815,"&lt;=1"),IF(COUNTIF('Master list(no salts, metals)'!$K2815:$Y2815, "#N/A")=14,TRUE,FALSE))</f>
        <v>0</v>
      </c>
      <c r="T2825" t="b">
        <f>AND(COUNTIF('Master list(no salts, metals)'!T2815,"&lt;=1"),IF(COUNTIF('Master list(no salts, metals)'!$K2815:$Y2815, "#N/A")=14,TRUE,FALSE))</f>
        <v>1</v>
      </c>
      <c r="U2825" t="b">
        <f>AND(COUNTIF('Master list(no salts, metals)'!U2815,"&lt;=1"),IF(COUNTIF('Master list(no salts, metals)'!$K2815:$Y2815, "#N/A")=14,TRUE,FALSE))</f>
        <v>0</v>
      </c>
      <c r="V2825" t="b">
        <f>AND(COUNTIF('Master list(no salts, metals)'!V2815,"&lt;=1"),IF(COUNTIF('Master list(no salts, metals)'!$K2815:$Y2815, "#N/A")=14,TRUE,FALSE))</f>
        <v>0</v>
      </c>
      <c r="W2825" t="b">
        <f>AND(COUNTIF('Master list(no salts, metals)'!W2815,"&lt;=1"),IF(COUNTIF('Master list(no salts, metals)'!$K2815:$Y2815, "#N/A")=14,TRUE,FALSE))</f>
        <v>0</v>
      </c>
      <c r="X2825" t="b">
        <f>AND(COUNTIF('Master list(no salts, metals)'!X2815,"&lt;=1"),IF(COUNTIF('Master list(no salts, metals)'!$K2815:$Y2815, "#N/A")=14,TRUE,FALSE))</f>
        <v>0</v>
      </c>
      <c r="Y2825" t="b">
        <f>AND(COUNTIF('Master list(no salts, metals)'!Y2815,"&lt;=1"),IF(COUNTIF('Master list(no salts, metals)'!$K2815:$Y2815, "#N/A")=14,TRUE,FALSE))</f>
        <v>0</v>
      </c>
    </row>
    <row r="2826" spans="11:25" x14ac:dyDescent="0.25">
      <c r="K2826" t="b">
        <f>AND(COUNTIF('Master list(no salts, metals)'!K2816,"&lt;=1"),IF(COUNTIF('Master list(no salts, metals)'!$K2816:$Y2816, "#N/A")=14,TRUE,FALSE))</f>
        <v>0</v>
      </c>
      <c r="L2826" t="b">
        <f>AND(COUNTIF('Master list(no salts, metals)'!L2816,"&lt;=1"),IF(COUNTIF('Master list(no salts, metals)'!$K2816:$Y2816, "#N/A")=14,TRUE,FALSE))</f>
        <v>0</v>
      </c>
      <c r="M2826" t="b">
        <f>AND(COUNTIF('Master list(no salts, metals)'!M2816,"&lt;=1"),IF(COUNTIF('Master list(no salts, metals)'!$K2816:$Y2816, "#N/A")=14,TRUE,FALSE))</f>
        <v>0</v>
      </c>
      <c r="N2826" t="b">
        <f>AND(COUNTIF('Master list(no salts, metals)'!N2816,"&lt;=1"),IF(COUNTIF('Master list(no salts, metals)'!$K2816:$Y2816, "#N/A")=14,TRUE,FALSE))</f>
        <v>0</v>
      </c>
      <c r="O2826" t="b">
        <f>AND(COUNTIF('Master list(no salts, metals)'!O2816,"&lt;=1"),IF(COUNTIF('Master list(no salts, metals)'!$K2816:$Y2816, "#N/A")=14,TRUE,FALSE))</f>
        <v>0</v>
      </c>
      <c r="P2826" t="b">
        <f>AND(COUNTIF('Master list(no salts, metals)'!P2816,"&lt;=1"),IF(COUNTIF('Master list(no salts, metals)'!$K2816:$Y2816, "#N/A")=14,TRUE,FALSE))</f>
        <v>0</v>
      </c>
      <c r="Q2826" t="b">
        <f>AND(COUNTIF('Master list(no salts, metals)'!Q2816,"&lt;=1"),IF(COUNTIF('Master list(no salts, metals)'!$K2816:$Y2816, "#N/A")=14,TRUE,FALSE))</f>
        <v>0</v>
      </c>
      <c r="R2826" t="b">
        <f>AND(COUNTIF('Master list(no salts, metals)'!R2816,"&lt;=1"),IF(COUNTIF('Master list(no salts, metals)'!$K2816:$Y2816, "#N/A")=14,TRUE,FALSE))</f>
        <v>0</v>
      </c>
      <c r="S2826" t="b">
        <f>AND(COUNTIF('Master list(no salts, metals)'!S2816,"&lt;=1"),IF(COUNTIF('Master list(no salts, metals)'!$K2816:$Y2816, "#N/A")=14,TRUE,FALSE))</f>
        <v>0</v>
      </c>
      <c r="T2826" t="b">
        <f>AND(COUNTIF('Master list(no salts, metals)'!T2816,"&lt;=1"),IF(COUNTIF('Master list(no salts, metals)'!$K2816:$Y2816, "#N/A")=14,TRUE,FALSE))</f>
        <v>0</v>
      </c>
      <c r="U2826" t="b">
        <f>AND(COUNTIF('Master list(no salts, metals)'!U2816,"&lt;=1"),IF(COUNTIF('Master list(no salts, metals)'!$K2816:$Y2816, "#N/A")=14,TRUE,FALSE))</f>
        <v>0</v>
      </c>
      <c r="V2826" t="b">
        <f>AND(COUNTIF('Master list(no salts, metals)'!V2816,"&lt;=1"),IF(COUNTIF('Master list(no salts, metals)'!$K2816:$Y2816, "#N/A")=14,TRUE,FALSE))</f>
        <v>0</v>
      </c>
      <c r="W2826" t="b">
        <f>AND(COUNTIF('Master list(no salts, metals)'!W2816,"&lt;=1"),IF(COUNTIF('Master list(no salts, metals)'!$K2816:$Y2816, "#N/A")=14,TRUE,FALSE))</f>
        <v>1</v>
      </c>
      <c r="X2826" t="b">
        <f>AND(COUNTIF('Master list(no salts, metals)'!X2816,"&lt;=1"),IF(COUNTIF('Master list(no salts, metals)'!$K2816:$Y2816, "#N/A")=14,TRUE,FALSE))</f>
        <v>0</v>
      </c>
      <c r="Y2826" t="b">
        <f>AND(COUNTIF('Master list(no salts, metals)'!Y2816,"&lt;=1"),IF(COUNTIF('Master list(no salts, metals)'!$K2816:$Y2816, "#N/A")=14,TRUE,FALSE))</f>
        <v>0</v>
      </c>
    </row>
    <row r="2827" spans="11:25" x14ac:dyDescent="0.25">
      <c r="K2827" t="b">
        <f>AND(COUNTIF('Master list(no salts, metals)'!K2817,"&lt;=1"),IF(COUNTIF('Master list(no salts, metals)'!$K2817:$Y2817, "#N/A")=14,TRUE,FALSE))</f>
        <v>0</v>
      </c>
      <c r="L2827" t="b">
        <f>AND(COUNTIF('Master list(no salts, metals)'!L2817,"&lt;=1"),IF(COUNTIF('Master list(no salts, metals)'!$K2817:$Y2817, "#N/A")=14,TRUE,FALSE))</f>
        <v>0</v>
      </c>
      <c r="M2827" t="b">
        <f>AND(COUNTIF('Master list(no salts, metals)'!M2817,"&lt;=1"),IF(COUNTIF('Master list(no salts, metals)'!$K2817:$Y2817, "#N/A")=14,TRUE,FALSE))</f>
        <v>0</v>
      </c>
      <c r="N2827" t="b">
        <f>AND(COUNTIF('Master list(no salts, metals)'!N2817,"&lt;=1"),IF(COUNTIF('Master list(no salts, metals)'!$K2817:$Y2817, "#N/A")=14,TRUE,FALSE))</f>
        <v>0</v>
      </c>
      <c r="O2827" t="b">
        <f>AND(COUNTIF('Master list(no salts, metals)'!O2817,"&lt;=1"),IF(COUNTIF('Master list(no salts, metals)'!$K2817:$Y2817, "#N/A")=14,TRUE,FALSE))</f>
        <v>0</v>
      </c>
      <c r="P2827" t="b">
        <f>AND(COUNTIF('Master list(no salts, metals)'!P2817,"&lt;=1"),IF(COUNTIF('Master list(no salts, metals)'!$K2817:$Y2817, "#N/A")=14,TRUE,FALSE))</f>
        <v>0</v>
      </c>
      <c r="Q2827" t="b">
        <f>AND(COUNTIF('Master list(no salts, metals)'!Q2817,"&lt;=1"),IF(COUNTIF('Master list(no salts, metals)'!$K2817:$Y2817, "#N/A")=14,TRUE,FALSE))</f>
        <v>0</v>
      </c>
      <c r="R2827" t="b">
        <f>AND(COUNTIF('Master list(no salts, metals)'!R2817,"&lt;=1"),IF(COUNTIF('Master list(no salts, metals)'!$K2817:$Y2817, "#N/A")=14,TRUE,FALSE))</f>
        <v>0</v>
      </c>
      <c r="S2827" t="b">
        <f>AND(COUNTIF('Master list(no salts, metals)'!S2817,"&lt;=1"),IF(COUNTIF('Master list(no salts, metals)'!$K2817:$Y2817, "#N/A")=14,TRUE,FALSE))</f>
        <v>0</v>
      </c>
      <c r="T2827" t="b">
        <f>AND(COUNTIF('Master list(no salts, metals)'!T2817,"&lt;=1"),IF(COUNTIF('Master list(no salts, metals)'!$K2817:$Y2817, "#N/A")=14,TRUE,FALSE))</f>
        <v>0</v>
      </c>
      <c r="U2827" t="b">
        <f>AND(COUNTIF('Master list(no salts, metals)'!U2817,"&lt;=1"),IF(COUNTIF('Master list(no salts, metals)'!$K2817:$Y2817, "#N/A")=14,TRUE,FALSE))</f>
        <v>0</v>
      </c>
      <c r="V2827" t="b">
        <f>AND(COUNTIF('Master list(no salts, metals)'!V2817,"&lt;=1"),IF(COUNTIF('Master list(no salts, metals)'!$K2817:$Y2817, "#N/A")=14,TRUE,FALSE))</f>
        <v>0</v>
      </c>
      <c r="W2827" t="b">
        <f>AND(COUNTIF('Master list(no salts, metals)'!W2817,"&lt;=1"),IF(COUNTIF('Master list(no salts, metals)'!$K2817:$Y2817, "#N/A")=14,TRUE,FALSE))</f>
        <v>1</v>
      </c>
      <c r="X2827" t="b">
        <f>AND(COUNTIF('Master list(no salts, metals)'!X2817,"&lt;=1"),IF(COUNTIF('Master list(no salts, metals)'!$K2817:$Y2817, "#N/A")=14,TRUE,FALSE))</f>
        <v>0</v>
      </c>
      <c r="Y2827" t="b">
        <f>AND(COUNTIF('Master list(no salts, metals)'!Y2817,"&lt;=1"),IF(COUNTIF('Master list(no salts, metals)'!$K2817:$Y2817, "#N/A")=14,TRUE,FALSE))</f>
        <v>0</v>
      </c>
    </row>
    <row r="2828" spans="11:25" x14ac:dyDescent="0.25">
      <c r="K2828" t="b">
        <f>AND(COUNTIF('Master list(no salts, metals)'!K2818,"&lt;=1"),IF(COUNTIF('Master list(no salts, metals)'!$K2818:$Y2818, "#N/A")=14,TRUE,FALSE))</f>
        <v>0</v>
      </c>
      <c r="L2828" t="b">
        <f>AND(COUNTIF('Master list(no salts, metals)'!L2818,"&lt;=1"),IF(COUNTIF('Master list(no salts, metals)'!$K2818:$Y2818, "#N/A")=14,TRUE,FALSE))</f>
        <v>0</v>
      </c>
      <c r="M2828" t="b">
        <f>AND(COUNTIF('Master list(no salts, metals)'!M2818,"&lt;=1"),IF(COUNTIF('Master list(no salts, metals)'!$K2818:$Y2818, "#N/A")=14,TRUE,FALSE))</f>
        <v>0</v>
      </c>
      <c r="N2828" t="b">
        <f>AND(COUNTIF('Master list(no salts, metals)'!N2818,"&lt;=1"),IF(COUNTIF('Master list(no salts, metals)'!$K2818:$Y2818, "#N/A")=14,TRUE,FALSE))</f>
        <v>0</v>
      </c>
      <c r="O2828" t="b">
        <f>AND(COUNTIF('Master list(no salts, metals)'!O2818,"&lt;=1"),IF(COUNTIF('Master list(no salts, metals)'!$K2818:$Y2818, "#N/A")=14,TRUE,FALSE))</f>
        <v>0</v>
      </c>
      <c r="P2828" t="b">
        <f>AND(COUNTIF('Master list(no salts, metals)'!P2818,"&lt;=1"),IF(COUNTIF('Master list(no salts, metals)'!$K2818:$Y2818, "#N/A")=14,TRUE,FALSE))</f>
        <v>0</v>
      </c>
      <c r="Q2828" t="b">
        <f>AND(COUNTIF('Master list(no salts, metals)'!Q2818,"&lt;=1"),IF(COUNTIF('Master list(no salts, metals)'!$K2818:$Y2818, "#N/A")=14,TRUE,FALSE))</f>
        <v>0</v>
      </c>
      <c r="R2828" t="b">
        <f>AND(COUNTIF('Master list(no salts, metals)'!R2818,"&lt;=1"),IF(COUNTIF('Master list(no salts, metals)'!$K2818:$Y2818, "#N/A")=14,TRUE,FALSE))</f>
        <v>0</v>
      </c>
      <c r="S2828" t="b">
        <f>AND(COUNTIF('Master list(no salts, metals)'!S2818,"&lt;=1"),IF(COUNTIF('Master list(no salts, metals)'!$K2818:$Y2818, "#N/A")=14,TRUE,FALSE))</f>
        <v>0</v>
      </c>
      <c r="T2828" t="b">
        <f>AND(COUNTIF('Master list(no salts, metals)'!T2818,"&lt;=1"),IF(COUNTIF('Master list(no salts, metals)'!$K2818:$Y2818, "#N/A")=14,TRUE,FALSE))</f>
        <v>0</v>
      </c>
      <c r="U2828" t="b">
        <f>AND(COUNTIF('Master list(no salts, metals)'!U2818,"&lt;=1"),IF(COUNTIF('Master list(no salts, metals)'!$K2818:$Y2818, "#N/A")=14,TRUE,FALSE))</f>
        <v>0</v>
      </c>
      <c r="V2828" t="b">
        <f>AND(COUNTIF('Master list(no salts, metals)'!V2818,"&lt;=1"),IF(COUNTIF('Master list(no salts, metals)'!$K2818:$Y2818, "#N/A")=14,TRUE,FALSE))</f>
        <v>0</v>
      </c>
      <c r="W2828" t="b">
        <f>AND(COUNTIF('Master list(no salts, metals)'!W2818,"&lt;=1"),IF(COUNTIF('Master list(no salts, metals)'!$K2818:$Y2818, "#N/A")=14,TRUE,FALSE))</f>
        <v>0</v>
      </c>
      <c r="X2828" t="b">
        <f>AND(COUNTIF('Master list(no salts, metals)'!X2818,"&lt;=1"),IF(COUNTIF('Master list(no salts, metals)'!$K2818:$Y2818, "#N/A")=14,TRUE,FALSE))</f>
        <v>0</v>
      </c>
      <c r="Y2828" t="b">
        <f>AND(COUNTIF('Master list(no salts, metals)'!Y2818,"&lt;=1"),IF(COUNTIF('Master list(no salts, metals)'!$K2818:$Y2818, "#N/A")=14,TRUE,FALSE))</f>
        <v>0</v>
      </c>
    </row>
    <row r="2829" spans="11:25" x14ac:dyDescent="0.25">
      <c r="K2829" t="b">
        <f>AND(COUNTIF('Master list(no salts, metals)'!K2819,"&lt;=1"),IF(COUNTIF('Master list(no salts, metals)'!$K2819:$Y2819, "#N/A")=14,TRUE,FALSE))</f>
        <v>0</v>
      </c>
      <c r="L2829" t="b">
        <f>AND(COUNTIF('Master list(no salts, metals)'!L2819,"&lt;=1"),IF(COUNTIF('Master list(no salts, metals)'!$K2819:$Y2819, "#N/A")=14,TRUE,FALSE))</f>
        <v>0</v>
      </c>
      <c r="M2829" t="b">
        <f>AND(COUNTIF('Master list(no salts, metals)'!M2819,"&lt;=1"),IF(COUNTIF('Master list(no salts, metals)'!$K2819:$Y2819, "#N/A")=14,TRUE,FALSE))</f>
        <v>0</v>
      </c>
      <c r="N2829" t="b">
        <f>AND(COUNTIF('Master list(no salts, metals)'!N2819,"&lt;=1"),IF(COUNTIF('Master list(no salts, metals)'!$K2819:$Y2819, "#N/A")=14,TRUE,FALSE))</f>
        <v>0</v>
      </c>
      <c r="O2829" t="b">
        <f>AND(COUNTIF('Master list(no salts, metals)'!O2819,"&lt;=1"),IF(COUNTIF('Master list(no salts, metals)'!$K2819:$Y2819, "#N/A")=14,TRUE,FALSE))</f>
        <v>0</v>
      </c>
      <c r="P2829" t="b">
        <f>AND(COUNTIF('Master list(no salts, metals)'!P2819,"&lt;=1"),IF(COUNTIF('Master list(no salts, metals)'!$K2819:$Y2819, "#N/A")=14,TRUE,FALSE))</f>
        <v>0</v>
      </c>
      <c r="Q2829" t="b">
        <f>AND(COUNTIF('Master list(no salts, metals)'!Q2819,"&lt;=1"),IF(COUNTIF('Master list(no salts, metals)'!$K2819:$Y2819, "#N/A")=14,TRUE,FALSE))</f>
        <v>0</v>
      </c>
      <c r="R2829" t="b">
        <f>AND(COUNTIF('Master list(no salts, metals)'!R2819,"&lt;=1"),IF(COUNTIF('Master list(no salts, metals)'!$K2819:$Y2819, "#N/A")=14,TRUE,FALSE))</f>
        <v>0</v>
      </c>
      <c r="S2829" t="b">
        <f>AND(COUNTIF('Master list(no salts, metals)'!S2819,"&lt;=1"),IF(COUNTIF('Master list(no salts, metals)'!$K2819:$Y2819, "#N/A")=14,TRUE,FALSE))</f>
        <v>0</v>
      </c>
      <c r="T2829" t="b">
        <f>AND(COUNTIF('Master list(no salts, metals)'!T2819,"&lt;=1"),IF(COUNTIF('Master list(no salts, metals)'!$K2819:$Y2819, "#N/A")=14,TRUE,FALSE))</f>
        <v>0</v>
      </c>
      <c r="U2829" t="b">
        <f>AND(COUNTIF('Master list(no salts, metals)'!U2819,"&lt;=1"),IF(COUNTIF('Master list(no salts, metals)'!$K2819:$Y2819, "#N/A")=14,TRUE,FALSE))</f>
        <v>0</v>
      </c>
      <c r="V2829" t="b">
        <f>AND(COUNTIF('Master list(no salts, metals)'!V2819,"&lt;=1"),IF(COUNTIF('Master list(no salts, metals)'!$K2819:$Y2819, "#N/A")=14,TRUE,FALSE))</f>
        <v>0</v>
      </c>
      <c r="W2829" t="b">
        <f>AND(COUNTIF('Master list(no salts, metals)'!W2819,"&lt;=1"),IF(COUNTIF('Master list(no salts, metals)'!$K2819:$Y2819, "#N/A")=14,TRUE,FALSE))</f>
        <v>1</v>
      </c>
      <c r="X2829" t="b">
        <f>AND(COUNTIF('Master list(no salts, metals)'!X2819,"&lt;=1"),IF(COUNTIF('Master list(no salts, metals)'!$K2819:$Y2819, "#N/A")=14,TRUE,FALSE))</f>
        <v>0</v>
      </c>
      <c r="Y2829" t="b">
        <f>AND(COUNTIF('Master list(no salts, metals)'!Y2819,"&lt;=1"),IF(COUNTIF('Master list(no salts, metals)'!$K2819:$Y2819, "#N/A")=14,TRUE,FALSE))</f>
        <v>0</v>
      </c>
    </row>
    <row r="2830" spans="11:25" x14ac:dyDescent="0.25">
      <c r="K2830" t="b">
        <f>AND(COUNTIF('Master list(no salts, metals)'!K2820,"&lt;=1"),IF(COUNTIF('Master list(no salts, metals)'!$K2820:$Y2820, "#N/A")=14,TRUE,FALSE))</f>
        <v>0</v>
      </c>
      <c r="L2830" t="b">
        <f>AND(COUNTIF('Master list(no salts, metals)'!L2820,"&lt;=1"),IF(COUNTIF('Master list(no salts, metals)'!$K2820:$Y2820, "#N/A")=14,TRUE,FALSE))</f>
        <v>0</v>
      </c>
      <c r="M2830" t="b">
        <f>AND(COUNTIF('Master list(no salts, metals)'!M2820,"&lt;=1"),IF(COUNTIF('Master list(no salts, metals)'!$K2820:$Y2820, "#N/A")=14,TRUE,FALSE))</f>
        <v>0</v>
      </c>
      <c r="N2830" t="b">
        <f>AND(COUNTIF('Master list(no salts, metals)'!N2820,"&lt;=1"),IF(COUNTIF('Master list(no salts, metals)'!$K2820:$Y2820, "#N/A")=14,TRUE,FALSE))</f>
        <v>0</v>
      </c>
      <c r="O2830" t="b">
        <f>AND(COUNTIF('Master list(no salts, metals)'!O2820,"&lt;=1"),IF(COUNTIF('Master list(no salts, metals)'!$K2820:$Y2820, "#N/A")=14,TRUE,FALSE))</f>
        <v>0</v>
      </c>
      <c r="P2830" t="b">
        <f>AND(COUNTIF('Master list(no salts, metals)'!P2820,"&lt;=1"),IF(COUNTIF('Master list(no salts, metals)'!$K2820:$Y2820, "#N/A")=14,TRUE,FALSE))</f>
        <v>0</v>
      </c>
      <c r="Q2830" t="b">
        <f>AND(COUNTIF('Master list(no salts, metals)'!Q2820,"&lt;=1"),IF(COUNTIF('Master list(no salts, metals)'!$K2820:$Y2820, "#N/A")=14,TRUE,FALSE))</f>
        <v>0</v>
      </c>
      <c r="R2830" t="b">
        <f>AND(COUNTIF('Master list(no salts, metals)'!R2820,"&lt;=1"),IF(COUNTIF('Master list(no salts, metals)'!$K2820:$Y2820, "#N/A")=14,TRUE,FALSE))</f>
        <v>0</v>
      </c>
      <c r="S2830" t="b">
        <f>AND(COUNTIF('Master list(no salts, metals)'!S2820,"&lt;=1"),IF(COUNTIF('Master list(no salts, metals)'!$K2820:$Y2820, "#N/A")=14,TRUE,FALSE))</f>
        <v>0</v>
      </c>
      <c r="T2830" t="b">
        <f>AND(COUNTIF('Master list(no salts, metals)'!T2820,"&lt;=1"),IF(COUNTIF('Master list(no salts, metals)'!$K2820:$Y2820, "#N/A")=14,TRUE,FALSE))</f>
        <v>0</v>
      </c>
      <c r="U2830" t="b">
        <f>AND(COUNTIF('Master list(no salts, metals)'!U2820,"&lt;=1"),IF(COUNTIF('Master list(no salts, metals)'!$K2820:$Y2820, "#N/A")=14,TRUE,FALSE))</f>
        <v>0</v>
      </c>
      <c r="V2830" t="b">
        <f>AND(COUNTIF('Master list(no salts, metals)'!V2820,"&lt;=1"),IF(COUNTIF('Master list(no salts, metals)'!$K2820:$Y2820, "#N/A")=14,TRUE,FALSE))</f>
        <v>0</v>
      </c>
      <c r="W2830" t="b">
        <f>AND(COUNTIF('Master list(no salts, metals)'!W2820,"&lt;=1"),IF(COUNTIF('Master list(no salts, metals)'!$K2820:$Y2820, "#N/A")=14,TRUE,FALSE))</f>
        <v>0</v>
      </c>
      <c r="X2830" t="b">
        <f>AND(COUNTIF('Master list(no salts, metals)'!X2820,"&lt;=1"),IF(COUNTIF('Master list(no salts, metals)'!$K2820:$Y2820, "#N/A")=14,TRUE,FALSE))</f>
        <v>0</v>
      </c>
      <c r="Y2830" t="b">
        <f>AND(COUNTIF('Master list(no salts, metals)'!Y2820,"&lt;=1"),IF(COUNTIF('Master list(no salts, metals)'!$K2820:$Y2820, "#N/A")=14,TRUE,FALSE))</f>
        <v>1</v>
      </c>
    </row>
    <row r="2831" spans="11:25" x14ac:dyDescent="0.25">
      <c r="K2831" t="b">
        <f>AND(COUNTIF('Master list(no salts, metals)'!K2821,"&lt;=1"),IF(COUNTIF('Master list(no salts, metals)'!$K2821:$Y2821, "#N/A")=14,TRUE,FALSE))</f>
        <v>0</v>
      </c>
      <c r="L2831" t="b">
        <f>AND(COUNTIF('Master list(no salts, metals)'!L2821,"&lt;=1"),IF(COUNTIF('Master list(no salts, metals)'!$K2821:$Y2821, "#N/A")=14,TRUE,FALSE))</f>
        <v>0</v>
      </c>
      <c r="M2831" t="b">
        <f>AND(COUNTIF('Master list(no salts, metals)'!M2821,"&lt;=1"),IF(COUNTIF('Master list(no salts, metals)'!$K2821:$Y2821, "#N/A")=14,TRUE,FALSE))</f>
        <v>0</v>
      </c>
      <c r="N2831" t="b">
        <f>AND(COUNTIF('Master list(no salts, metals)'!N2821,"&lt;=1"),IF(COUNTIF('Master list(no salts, metals)'!$K2821:$Y2821, "#N/A")=14,TRUE,FALSE))</f>
        <v>0</v>
      </c>
      <c r="O2831" t="b">
        <f>AND(COUNTIF('Master list(no salts, metals)'!O2821,"&lt;=1"),IF(COUNTIF('Master list(no salts, metals)'!$K2821:$Y2821, "#N/A")=14,TRUE,FALSE))</f>
        <v>0</v>
      </c>
      <c r="P2831" t="b">
        <f>AND(COUNTIF('Master list(no salts, metals)'!P2821,"&lt;=1"),IF(COUNTIF('Master list(no salts, metals)'!$K2821:$Y2821, "#N/A")=14,TRUE,FALSE))</f>
        <v>0</v>
      </c>
      <c r="Q2831" t="b">
        <f>AND(COUNTIF('Master list(no salts, metals)'!Q2821,"&lt;=1"),IF(COUNTIF('Master list(no salts, metals)'!$K2821:$Y2821, "#N/A")=14,TRUE,FALSE))</f>
        <v>0</v>
      </c>
      <c r="R2831" t="b">
        <f>AND(COUNTIF('Master list(no salts, metals)'!R2821,"&lt;=1"),IF(COUNTIF('Master list(no salts, metals)'!$K2821:$Y2821, "#N/A")=14,TRUE,FALSE))</f>
        <v>0</v>
      </c>
      <c r="S2831" t="b">
        <f>AND(COUNTIF('Master list(no salts, metals)'!S2821,"&lt;=1"),IF(COUNTIF('Master list(no salts, metals)'!$K2821:$Y2821, "#N/A")=14,TRUE,FALSE))</f>
        <v>0</v>
      </c>
      <c r="T2831" t="b">
        <f>AND(COUNTIF('Master list(no salts, metals)'!T2821,"&lt;=1"),IF(COUNTIF('Master list(no salts, metals)'!$K2821:$Y2821, "#N/A")=14,TRUE,FALSE))</f>
        <v>0</v>
      </c>
      <c r="U2831" t="b">
        <f>AND(COUNTIF('Master list(no salts, metals)'!U2821,"&lt;=1"),IF(COUNTIF('Master list(no salts, metals)'!$K2821:$Y2821, "#N/A")=14,TRUE,FALSE))</f>
        <v>0</v>
      </c>
      <c r="V2831" t="b">
        <f>AND(COUNTIF('Master list(no salts, metals)'!V2821,"&lt;=1"),IF(COUNTIF('Master list(no salts, metals)'!$K2821:$Y2821, "#N/A")=14,TRUE,FALSE))</f>
        <v>0</v>
      </c>
      <c r="W2831" t="b">
        <f>AND(COUNTIF('Master list(no salts, metals)'!W2821,"&lt;=1"),IF(COUNTIF('Master list(no salts, metals)'!$K2821:$Y2821, "#N/A")=14,TRUE,FALSE))</f>
        <v>0</v>
      </c>
      <c r="X2831" t="b">
        <f>AND(COUNTIF('Master list(no salts, metals)'!X2821,"&lt;=1"),IF(COUNTIF('Master list(no salts, metals)'!$K2821:$Y2821, "#N/A")=14,TRUE,FALSE))</f>
        <v>0</v>
      </c>
      <c r="Y2831" t="b">
        <f>AND(COUNTIF('Master list(no salts, metals)'!Y2821,"&lt;=1"),IF(COUNTIF('Master list(no salts, metals)'!$K2821:$Y2821, "#N/A")=14,TRUE,FALSE))</f>
        <v>1</v>
      </c>
    </row>
    <row r="2832" spans="11:25" x14ac:dyDescent="0.25">
      <c r="K2832" t="b">
        <f>AND(COUNTIF('Master list(no salts, metals)'!K2822,"&lt;=1"),IF(COUNTIF('Master list(no salts, metals)'!$K2822:$Y2822, "#N/A")=14,TRUE,FALSE))</f>
        <v>0</v>
      </c>
      <c r="L2832" t="b">
        <f>AND(COUNTIF('Master list(no salts, metals)'!L2822,"&lt;=1"),IF(COUNTIF('Master list(no salts, metals)'!$K2822:$Y2822, "#N/A")=14,TRUE,FALSE))</f>
        <v>0</v>
      </c>
      <c r="M2832" t="b">
        <f>AND(COUNTIF('Master list(no salts, metals)'!M2822,"&lt;=1"),IF(COUNTIF('Master list(no salts, metals)'!$K2822:$Y2822, "#N/A")=14,TRUE,FALSE))</f>
        <v>0</v>
      </c>
      <c r="N2832" t="b">
        <f>AND(COUNTIF('Master list(no salts, metals)'!N2822,"&lt;=1"),IF(COUNTIF('Master list(no salts, metals)'!$K2822:$Y2822, "#N/A")=14,TRUE,FALSE))</f>
        <v>0</v>
      </c>
      <c r="O2832" t="b">
        <f>AND(COUNTIF('Master list(no salts, metals)'!O2822,"&lt;=1"),IF(COUNTIF('Master list(no salts, metals)'!$K2822:$Y2822, "#N/A")=14,TRUE,FALSE))</f>
        <v>0</v>
      </c>
      <c r="P2832" t="b">
        <f>AND(COUNTIF('Master list(no salts, metals)'!P2822,"&lt;=1"),IF(COUNTIF('Master list(no salts, metals)'!$K2822:$Y2822, "#N/A")=14,TRUE,FALSE))</f>
        <v>0</v>
      </c>
      <c r="Q2832" t="b">
        <f>AND(COUNTIF('Master list(no salts, metals)'!Q2822,"&lt;=1"),IF(COUNTIF('Master list(no salts, metals)'!$K2822:$Y2822, "#N/A")=14,TRUE,FALSE))</f>
        <v>0</v>
      </c>
      <c r="R2832" t="b">
        <f>AND(COUNTIF('Master list(no salts, metals)'!R2822,"&lt;=1"),IF(COUNTIF('Master list(no salts, metals)'!$K2822:$Y2822, "#N/A")=14,TRUE,FALSE))</f>
        <v>0</v>
      </c>
      <c r="S2832" t="b">
        <f>AND(COUNTIF('Master list(no salts, metals)'!S2822,"&lt;=1"),IF(COUNTIF('Master list(no salts, metals)'!$K2822:$Y2822, "#N/A")=14,TRUE,FALSE))</f>
        <v>0</v>
      </c>
      <c r="T2832" t="b">
        <f>AND(COUNTIF('Master list(no salts, metals)'!T2822,"&lt;=1"),IF(COUNTIF('Master list(no salts, metals)'!$K2822:$Y2822, "#N/A")=14,TRUE,FALSE))</f>
        <v>0</v>
      </c>
      <c r="U2832" t="b">
        <f>AND(COUNTIF('Master list(no salts, metals)'!U2822,"&lt;=1"),IF(COUNTIF('Master list(no salts, metals)'!$K2822:$Y2822, "#N/A")=14,TRUE,FALSE))</f>
        <v>0</v>
      </c>
      <c r="V2832" t="b">
        <f>AND(COUNTIF('Master list(no salts, metals)'!V2822,"&lt;=1"),IF(COUNTIF('Master list(no salts, metals)'!$K2822:$Y2822, "#N/A")=14,TRUE,FALSE))</f>
        <v>0</v>
      </c>
      <c r="W2832" t="b">
        <f>AND(COUNTIF('Master list(no salts, metals)'!W2822,"&lt;=1"),IF(COUNTIF('Master list(no salts, metals)'!$K2822:$Y2822, "#N/A")=14,TRUE,FALSE))</f>
        <v>0</v>
      </c>
      <c r="X2832" t="b">
        <f>AND(COUNTIF('Master list(no salts, metals)'!X2822,"&lt;=1"),IF(COUNTIF('Master list(no salts, metals)'!$K2822:$Y2822, "#N/A")=14,TRUE,FALSE))</f>
        <v>0</v>
      </c>
      <c r="Y2832" t="b">
        <f>AND(COUNTIF('Master list(no salts, metals)'!Y2822,"&lt;=1"),IF(COUNTIF('Master list(no salts, metals)'!$K2822:$Y2822, "#N/A")=14,TRUE,FALSE))</f>
        <v>0</v>
      </c>
    </row>
    <row r="2833" spans="11:25" x14ac:dyDescent="0.25">
      <c r="K2833" t="b">
        <f>AND(COUNTIF('Master list(no salts, metals)'!K2823,"&lt;=1"),IF(COUNTIF('Master list(no salts, metals)'!$K2823:$Y2823, "#N/A")=14,TRUE,FALSE))</f>
        <v>0</v>
      </c>
      <c r="L2833" t="b">
        <f>AND(COUNTIF('Master list(no salts, metals)'!L2823,"&lt;=1"),IF(COUNTIF('Master list(no salts, metals)'!$K2823:$Y2823, "#N/A")=14,TRUE,FALSE))</f>
        <v>0</v>
      </c>
      <c r="M2833" t="b">
        <f>AND(COUNTIF('Master list(no salts, metals)'!M2823,"&lt;=1"),IF(COUNTIF('Master list(no salts, metals)'!$K2823:$Y2823, "#N/A")=14,TRUE,FALSE))</f>
        <v>0</v>
      </c>
      <c r="N2833" t="b">
        <f>AND(COUNTIF('Master list(no salts, metals)'!N2823,"&lt;=1"),IF(COUNTIF('Master list(no salts, metals)'!$K2823:$Y2823, "#N/A")=14,TRUE,FALSE))</f>
        <v>0</v>
      </c>
      <c r="O2833" t="b">
        <f>AND(COUNTIF('Master list(no salts, metals)'!O2823,"&lt;=1"),IF(COUNTIF('Master list(no salts, metals)'!$K2823:$Y2823, "#N/A")=14,TRUE,FALSE))</f>
        <v>0</v>
      </c>
      <c r="P2833" t="b">
        <f>AND(COUNTIF('Master list(no salts, metals)'!P2823,"&lt;=1"),IF(COUNTIF('Master list(no salts, metals)'!$K2823:$Y2823, "#N/A")=14,TRUE,FALSE))</f>
        <v>0</v>
      </c>
      <c r="Q2833" t="b">
        <f>AND(COUNTIF('Master list(no salts, metals)'!Q2823,"&lt;=1"),IF(COUNTIF('Master list(no salts, metals)'!$K2823:$Y2823, "#N/A")=14,TRUE,FALSE))</f>
        <v>0</v>
      </c>
      <c r="R2833" t="b">
        <f>AND(COUNTIF('Master list(no salts, metals)'!R2823,"&lt;=1"),IF(COUNTIF('Master list(no salts, metals)'!$K2823:$Y2823, "#N/A")=14,TRUE,FALSE))</f>
        <v>0</v>
      </c>
      <c r="S2833" t="b">
        <f>AND(COUNTIF('Master list(no salts, metals)'!S2823,"&lt;=1"),IF(COUNTIF('Master list(no salts, metals)'!$K2823:$Y2823, "#N/A")=14,TRUE,FALSE))</f>
        <v>0</v>
      </c>
      <c r="T2833" t="b">
        <f>AND(COUNTIF('Master list(no salts, metals)'!T2823,"&lt;=1"),IF(COUNTIF('Master list(no salts, metals)'!$K2823:$Y2823, "#N/A")=14,TRUE,FALSE))</f>
        <v>0</v>
      </c>
      <c r="U2833" t="b">
        <f>AND(COUNTIF('Master list(no salts, metals)'!U2823,"&lt;=1"),IF(COUNTIF('Master list(no salts, metals)'!$K2823:$Y2823, "#N/A")=14,TRUE,FALSE))</f>
        <v>0</v>
      </c>
      <c r="V2833" t="b">
        <f>AND(COUNTIF('Master list(no salts, metals)'!V2823,"&lt;=1"),IF(COUNTIF('Master list(no salts, metals)'!$K2823:$Y2823, "#N/A")=14,TRUE,FALSE))</f>
        <v>0</v>
      </c>
      <c r="W2833" t="b">
        <f>AND(COUNTIF('Master list(no salts, metals)'!W2823,"&lt;=1"),IF(COUNTIF('Master list(no salts, metals)'!$K2823:$Y2823, "#N/A")=14,TRUE,FALSE))</f>
        <v>1</v>
      </c>
      <c r="X2833" t="b">
        <f>AND(COUNTIF('Master list(no salts, metals)'!X2823,"&lt;=1"),IF(COUNTIF('Master list(no salts, metals)'!$K2823:$Y2823, "#N/A")=14,TRUE,FALSE))</f>
        <v>0</v>
      </c>
      <c r="Y2833" t="b">
        <f>AND(COUNTIF('Master list(no salts, metals)'!Y2823,"&lt;=1"),IF(COUNTIF('Master list(no salts, metals)'!$K2823:$Y2823, "#N/A")=14,TRUE,FALSE))</f>
        <v>0</v>
      </c>
    </row>
    <row r="2834" spans="11:25" x14ac:dyDescent="0.25">
      <c r="K2834" t="b">
        <f>AND(COUNTIF('Master list(no salts, metals)'!K2824,"&lt;=1"),IF(COUNTIF('Master list(no salts, metals)'!$K2824:$Y2824, "#N/A")=14,TRUE,FALSE))</f>
        <v>0</v>
      </c>
      <c r="L2834" t="b">
        <f>AND(COUNTIF('Master list(no salts, metals)'!L2824,"&lt;=1"),IF(COUNTIF('Master list(no salts, metals)'!$K2824:$Y2824, "#N/A")=14,TRUE,FALSE))</f>
        <v>0</v>
      </c>
      <c r="M2834" t="b">
        <f>AND(COUNTIF('Master list(no salts, metals)'!M2824,"&lt;=1"),IF(COUNTIF('Master list(no salts, metals)'!$K2824:$Y2824, "#N/A")=14,TRUE,FALSE))</f>
        <v>0</v>
      </c>
      <c r="N2834" t="b">
        <f>AND(COUNTIF('Master list(no salts, metals)'!N2824,"&lt;=1"),IF(COUNTIF('Master list(no salts, metals)'!$K2824:$Y2824, "#N/A")=14,TRUE,FALSE))</f>
        <v>0</v>
      </c>
      <c r="O2834" t="b">
        <f>AND(COUNTIF('Master list(no salts, metals)'!O2824,"&lt;=1"),IF(COUNTIF('Master list(no salts, metals)'!$K2824:$Y2824, "#N/A")=14,TRUE,FALSE))</f>
        <v>0</v>
      </c>
      <c r="P2834" t="b">
        <f>AND(COUNTIF('Master list(no salts, metals)'!P2824,"&lt;=1"),IF(COUNTIF('Master list(no salts, metals)'!$K2824:$Y2824, "#N/A")=14,TRUE,FALSE))</f>
        <v>0</v>
      </c>
      <c r="Q2834" t="b">
        <f>AND(COUNTIF('Master list(no salts, metals)'!Q2824,"&lt;=1"),IF(COUNTIF('Master list(no salts, metals)'!$K2824:$Y2824, "#N/A")=14,TRUE,FALSE))</f>
        <v>0</v>
      </c>
      <c r="R2834" t="b">
        <f>AND(COUNTIF('Master list(no salts, metals)'!R2824,"&lt;=1"),IF(COUNTIF('Master list(no salts, metals)'!$K2824:$Y2824, "#N/A")=14,TRUE,FALSE))</f>
        <v>0</v>
      </c>
      <c r="S2834" t="b">
        <f>AND(COUNTIF('Master list(no salts, metals)'!S2824,"&lt;=1"),IF(COUNTIF('Master list(no salts, metals)'!$K2824:$Y2824, "#N/A")=14,TRUE,FALSE))</f>
        <v>0</v>
      </c>
      <c r="T2834" t="b">
        <f>AND(COUNTIF('Master list(no salts, metals)'!T2824,"&lt;=1"),IF(COUNTIF('Master list(no salts, metals)'!$K2824:$Y2824, "#N/A")=14,TRUE,FALSE))</f>
        <v>0</v>
      </c>
      <c r="U2834" t="b">
        <f>AND(COUNTIF('Master list(no salts, metals)'!U2824,"&lt;=1"),IF(COUNTIF('Master list(no salts, metals)'!$K2824:$Y2824, "#N/A")=14,TRUE,FALSE))</f>
        <v>0</v>
      </c>
      <c r="V2834" t="b">
        <f>AND(COUNTIF('Master list(no salts, metals)'!V2824,"&lt;=1"),IF(COUNTIF('Master list(no salts, metals)'!$K2824:$Y2824, "#N/A")=14,TRUE,FALSE))</f>
        <v>0</v>
      </c>
      <c r="W2834" t="b">
        <f>AND(COUNTIF('Master list(no salts, metals)'!W2824,"&lt;=1"),IF(COUNTIF('Master list(no salts, metals)'!$K2824:$Y2824, "#N/A")=14,TRUE,FALSE))</f>
        <v>1</v>
      </c>
      <c r="X2834" t="b">
        <f>AND(COUNTIF('Master list(no salts, metals)'!X2824,"&lt;=1"),IF(COUNTIF('Master list(no salts, metals)'!$K2824:$Y2824, "#N/A")=14,TRUE,FALSE))</f>
        <v>0</v>
      </c>
      <c r="Y2834" t="b">
        <f>AND(COUNTIF('Master list(no salts, metals)'!Y2824,"&lt;=1"),IF(COUNTIF('Master list(no salts, metals)'!$K2824:$Y2824, "#N/A")=14,TRUE,FALSE))</f>
        <v>0</v>
      </c>
    </row>
    <row r="2835" spans="11:25" x14ac:dyDescent="0.25">
      <c r="K2835" t="b">
        <f>AND(COUNTIF('Master list(no salts, metals)'!K2825,"&lt;=1"),IF(COUNTIF('Master list(no salts, metals)'!$K2825:$Y2825, "#N/A")=14,TRUE,FALSE))</f>
        <v>0</v>
      </c>
      <c r="L2835" t="b">
        <f>AND(COUNTIF('Master list(no salts, metals)'!L2825,"&lt;=1"),IF(COUNTIF('Master list(no salts, metals)'!$K2825:$Y2825, "#N/A")=14,TRUE,FALSE))</f>
        <v>0</v>
      </c>
      <c r="M2835" t="b">
        <f>AND(COUNTIF('Master list(no salts, metals)'!M2825,"&lt;=1"),IF(COUNTIF('Master list(no salts, metals)'!$K2825:$Y2825, "#N/A")=14,TRUE,FALSE))</f>
        <v>0</v>
      </c>
      <c r="N2835" t="b">
        <f>AND(COUNTIF('Master list(no salts, metals)'!N2825,"&lt;=1"),IF(COUNTIF('Master list(no salts, metals)'!$K2825:$Y2825, "#N/A")=14,TRUE,FALSE))</f>
        <v>0</v>
      </c>
      <c r="O2835" t="b">
        <f>AND(COUNTIF('Master list(no salts, metals)'!O2825,"&lt;=1"),IF(COUNTIF('Master list(no salts, metals)'!$K2825:$Y2825, "#N/A")=14,TRUE,FALSE))</f>
        <v>0</v>
      </c>
      <c r="P2835" t="b">
        <f>AND(COUNTIF('Master list(no salts, metals)'!P2825,"&lt;=1"),IF(COUNTIF('Master list(no salts, metals)'!$K2825:$Y2825, "#N/A")=14,TRUE,FALSE))</f>
        <v>0</v>
      </c>
      <c r="Q2835" t="b">
        <f>AND(COUNTIF('Master list(no salts, metals)'!Q2825,"&lt;=1"),IF(COUNTIF('Master list(no salts, metals)'!$K2825:$Y2825, "#N/A")=14,TRUE,FALSE))</f>
        <v>0</v>
      </c>
      <c r="R2835" t="b">
        <f>AND(COUNTIF('Master list(no salts, metals)'!R2825,"&lt;=1"),IF(COUNTIF('Master list(no salts, metals)'!$K2825:$Y2825, "#N/A")=14,TRUE,FALSE))</f>
        <v>0</v>
      </c>
      <c r="S2835" t="b">
        <f>AND(COUNTIF('Master list(no salts, metals)'!S2825,"&lt;=1"),IF(COUNTIF('Master list(no salts, metals)'!$K2825:$Y2825, "#N/A")=14,TRUE,FALSE))</f>
        <v>0</v>
      </c>
      <c r="T2835" t="b">
        <f>AND(COUNTIF('Master list(no salts, metals)'!T2825,"&lt;=1"),IF(COUNTIF('Master list(no salts, metals)'!$K2825:$Y2825, "#N/A")=14,TRUE,FALSE))</f>
        <v>0</v>
      </c>
      <c r="U2835" t="b">
        <f>AND(COUNTIF('Master list(no salts, metals)'!U2825,"&lt;=1"),IF(COUNTIF('Master list(no salts, metals)'!$K2825:$Y2825, "#N/A")=14,TRUE,FALSE))</f>
        <v>0</v>
      </c>
      <c r="V2835" t="b">
        <f>AND(COUNTIF('Master list(no salts, metals)'!V2825,"&lt;=1"),IF(COUNTIF('Master list(no salts, metals)'!$K2825:$Y2825, "#N/A")=14,TRUE,FALSE))</f>
        <v>0</v>
      </c>
      <c r="W2835" t="b">
        <f>AND(COUNTIF('Master list(no salts, metals)'!W2825,"&lt;=1"),IF(COUNTIF('Master list(no salts, metals)'!$K2825:$Y2825, "#N/A")=14,TRUE,FALSE))</f>
        <v>0</v>
      </c>
      <c r="X2835" t="b">
        <f>AND(COUNTIF('Master list(no salts, metals)'!X2825,"&lt;=1"),IF(COUNTIF('Master list(no salts, metals)'!$K2825:$Y2825, "#N/A")=14,TRUE,FALSE))</f>
        <v>0</v>
      </c>
      <c r="Y2835" t="b">
        <f>AND(COUNTIF('Master list(no salts, metals)'!Y2825,"&lt;=1"),IF(COUNTIF('Master list(no salts, metals)'!$K2825:$Y2825, "#N/A")=14,TRUE,FALSE))</f>
        <v>0</v>
      </c>
    </row>
    <row r="2836" spans="11:25" x14ac:dyDescent="0.25">
      <c r="K2836" t="b">
        <f>AND(COUNTIF('Master list(no salts, metals)'!K2826,"&lt;=1"),IF(COUNTIF('Master list(no salts, metals)'!$K2826:$Y2826, "#N/A")=14,TRUE,FALSE))</f>
        <v>0</v>
      </c>
      <c r="L2836" t="b">
        <f>AND(COUNTIF('Master list(no salts, metals)'!L2826,"&lt;=1"),IF(COUNTIF('Master list(no salts, metals)'!$K2826:$Y2826, "#N/A")=14,TRUE,FALSE))</f>
        <v>0</v>
      </c>
      <c r="M2836" t="b">
        <f>AND(COUNTIF('Master list(no salts, metals)'!M2826,"&lt;=1"),IF(COUNTIF('Master list(no salts, metals)'!$K2826:$Y2826, "#N/A")=14,TRUE,FALSE))</f>
        <v>0</v>
      </c>
      <c r="N2836" t="b">
        <f>AND(COUNTIF('Master list(no salts, metals)'!N2826,"&lt;=1"),IF(COUNTIF('Master list(no salts, metals)'!$K2826:$Y2826, "#N/A")=14,TRUE,FALSE))</f>
        <v>0</v>
      </c>
      <c r="O2836" t="b">
        <f>AND(COUNTIF('Master list(no salts, metals)'!O2826,"&lt;=1"),IF(COUNTIF('Master list(no salts, metals)'!$K2826:$Y2826, "#N/A")=14,TRUE,FALSE))</f>
        <v>0</v>
      </c>
      <c r="P2836" t="b">
        <f>AND(COUNTIF('Master list(no salts, metals)'!P2826,"&lt;=1"),IF(COUNTIF('Master list(no salts, metals)'!$K2826:$Y2826, "#N/A")=14,TRUE,FALSE))</f>
        <v>0</v>
      </c>
      <c r="Q2836" t="b">
        <f>AND(COUNTIF('Master list(no salts, metals)'!Q2826,"&lt;=1"),IF(COUNTIF('Master list(no salts, metals)'!$K2826:$Y2826, "#N/A")=14,TRUE,FALSE))</f>
        <v>0</v>
      </c>
      <c r="R2836" t="b">
        <f>AND(COUNTIF('Master list(no salts, metals)'!R2826,"&lt;=1"),IF(COUNTIF('Master list(no salts, metals)'!$K2826:$Y2826, "#N/A")=14,TRUE,FALSE))</f>
        <v>0</v>
      </c>
      <c r="S2836" t="b">
        <f>AND(COUNTIF('Master list(no salts, metals)'!S2826,"&lt;=1"),IF(COUNTIF('Master list(no salts, metals)'!$K2826:$Y2826, "#N/A")=14,TRUE,FALSE))</f>
        <v>0</v>
      </c>
      <c r="T2836" t="b">
        <f>AND(COUNTIF('Master list(no salts, metals)'!T2826,"&lt;=1"),IF(COUNTIF('Master list(no salts, metals)'!$K2826:$Y2826, "#N/A")=14,TRUE,FALSE))</f>
        <v>0</v>
      </c>
      <c r="U2836" t="b">
        <f>AND(COUNTIF('Master list(no salts, metals)'!U2826,"&lt;=1"),IF(COUNTIF('Master list(no salts, metals)'!$K2826:$Y2826, "#N/A")=14,TRUE,FALSE))</f>
        <v>0</v>
      </c>
      <c r="V2836" t="b">
        <f>AND(COUNTIF('Master list(no salts, metals)'!V2826,"&lt;=1"),IF(COUNTIF('Master list(no salts, metals)'!$K2826:$Y2826, "#N/A")=14,TRUE,FALSE))</f>
        <v>0</v>
      </c>
      <c r="W2836" t="b">
        <f>AND(COUNTIF('Master list(no salts, metals)'!W2826,"&lt;=1"),IF(COUNTIF('Master list(no salts, metals)'!$K2826:$Y2826, "#N/A")=14,TRUE,FALSE))</f>
        <v>0</v>
      </c>
      <c r="X2836" t="b">
        <f>AND(COUNTIF('Master list(no salts, metals)'!X2826,"&lt;=1"),IF(COUNTIF('Master list(no salts, metals)'!$K2826:$Y2826, "#N/A")=14,TRUE,FALSE))</f>
        <v>0</v>
      </c>
      <c r="Y2836" t="b">
        <f>AND(COUNTIF('Master list(no salts, metals)'!Y2826,"&lt;=1"),IF(COUNTIF('Master list(no salts, metals)'!$K2826:$Y2826, "#N/A")=14,TRUE,FALSE))</f>
        <v>0</v>
      </c>
    </row>
    <row r="2837" spans="11:25" x14ac:dyDescent="0.25">
      <c r="K2837" t="b">
        <f>AND(COUNTIF('Master list(no salts, metals)'!K2827,"&lt;=1"),IF(COUNTIF('Master list(no salts, metals)'!$K2827:$Y2827, "#N/A")=14,TRUE,FALSE))</f>
        <v>0</v>
      </c>
      <c r="L2837" t="b">
        <f>AND(COUNTIF('Master list(no salts, metals)'!L2827,"&lt;=1"),IF(COUNTIF('Master list(no salts, metals)'!$K2827:$Y2827, "#N/A")=14,TRUE,FALSE))</f>
        <v>0</v>
      </c>
      <c r="M2837" t="b">
        <f>AND(COUNTIF('Master list(no salts, metals)'!M2827,"&lt;=1"),IF(COUNTIF('Master list(no salts, metals)'!$K2827:$Y2827, "#N/A")=14,TRUE,FALSE))</f>
        <v>0</v>
      </c>
      <c r="N2837" t="b">
        <f>AND(COUNTIF('Master list(no salts, metals)'!N2827,"&lt;=1"),IF(COUNTIF('Master list(no salts, metals)'!$K2827:$Y2827, "#N/A")=14,TRUE,FALSE))</f>
        <v>0</v>
      </c>
      <c r="O2837" t="b">
        <f>AND(COUNTIF('Master list(no salts, metals)'!O2827,"&lt;=1"),IF(COUNTIF('Master list(no salts, metals)'!$K2827:$Y2827, "#N/A")=14,TRUE,FALSE))</f>
        <v>0</v>
      </c>
      <c r="P2837" t="b">
        <f>AND(COUNTIF('Master list(no salts, metals)'!P2827,"&lt;=1"),IF(COUNTIF('Master list(no salts, metals)'!$K2827:$Y2827, "#N/A")=14,TRUE,FALSE))</f>
        <v>0</v>
      </c>
      <c r="Q2837" t="b">
        <f>AND(COUNTIF('Master list(no salts, metals)'!Q2827,"&lt;=1"),IF(COUNTIF('Master list(no salts, metals)'!$K2827:$Y2827, "#N/A")=14,TRUE,FALSE))</f>
        <v>0</v>
      </c>
      <c r="R2837" t="b">
        <f>AND(COUNTIF('Master list(no salts, metals)'!R2827,"&lt;=1"),IF(COUNTIF('Master list(no salts, metals)'!$K2827:$Y2827, "#N/A")=14,TRUE,FALSE))</f>
        <v>0</v>
      </c>
      <c r="S2837" t="b">
        <f>AND(COUNTIF('Master list(no salts, metals)'!S2827,"&lt;=1"),IF(COUNTIF('Master list(no salts, metals)'!$K2827:$Y2827, "#N/A")=14,TRUE,FALSE))</f>
        <v>0</v>
      </c>
      <c r="T2837" t="b">
        <f>AND(COUNTIF('Master list(no salts, metals)'!T2827,"&lt;=1"),IF(COUNTIF('Master list(no salts, metals)'!$K2827:$Y2827, "#N/A")=14,TRUE,FALSE))</f>
        <v>0</v>
      </c>
      <c r="U2837" t="b">
        <f>AND(COUNTIF('Master list(no salts, metals)'!U2827,"&lt;=1"),IF(COUNTIF('Master list(no salts, metals)'!$K2827:$Y2827, "#N/A")=14,TRUE,FALSE))</f>
        <v>0</v>
      </c>
      <c r="V2837" t="b">
        <f>AND(COUNTIF('Master list(no salts, metals)'!V2827,"&lt;=1"),IF(COUNTIF('Master list(no salts, metals)'!$K2827:$Y2827, "#N/A")=14,TRUE,FALSE))</f>
        <v>0</v>
      </c>
      <c r="W2837" t="b">
        <f>AND(COUNTIF('Master list(no salts, metals)'!W2827,"&lt;=1"),IF(COUNTIF('Master list(no salts, metals)'!$K2827:$Y2827, "#N/A")=14,TRUE,FALSE))</f>
        <v>0</v>
      </c>
      <c r="X2837" t="b">
        <f>AND(COUNTIF('Master list(no salts, metals)'!X2827,"&lt;=1"),IF(COUNTIF('Master list(no salts, metals)'!$K2827:$Y2827, "#N/A")=14,TRUE,FALSE))</f>
        <v>1</v>
      </c>
      <c r="Y2837" t="b">
        <f>AND(COUNTIF('Master list(no salts, metals)'!Y2827,"&lt;=1"),IF(COUNTIF('Master list(no salts, metals)'!$K2827:$Y2827, "#N/A")=14,TRUE,FALSE))</f>
        <v>0</v>
      </c>
    </row>
    <row r="2838" spans="11:25" x14ac:dyDescent="0.25">
      <c r="K2838" t="b">
        <f>AND(COUNTIF('Master list(no salts, metals)'!K2828,"&lt;=1"),IF(COUNTIF('Master list(no salts, metals)'!$K2828:$Y2828, "#N/A")=14,TRUE,FALSE))</f>
        <v>0</v>
      </c>
      <c r="L2838" t="b">
        <f>AND(COUNTIF('Master list(no salts, metals)'!L2828,"&lt;=1"),IF(COUNTIF('Master list(no salts, metals)'!$K2828:$Y2828, "#N/A")=14,TRUE,FALSE))</f>
        <v>0</v>
      </c>
      <c r="M2838" t="b">
        <f>AND(COUNTIF('Master list(no salts, metals)'!M2828,"&lt;=1"),IF(COUNTIF('Master list(no salts, metals)'!$K2828:$Y2828, "#N/A")=14,TRUE,FALSE))</f>
        <v>0</v>
      </c>
      <c r="N2838" t="b">
        <f>AND(COUNTIF('Master list(no salts, metals)'!N2828,"&lt;=1"),IF(COUNTIF('Master list(no salts, metals)'!$K2828:$Y2828, "#N/A")=14,TRUE,FALSE))</f>
        <v>0</v>
      </c>
      <c r="O2838" t="b">
        <f>AND(COUNTIF('Master list(no salts, metals)'!O2828,"&lt;=1"),IF(COUNTIF('Master list(no salts, metals)'!$K2828:$Y2828, "#N/A")=14,TRUE,FALSE))</f>
        <v>0</v>
      </c>
      <c r="P2838" t="b">
        <f>AND(COUNTIF('Master list(no salts, metals)'!P2828,"&lt;=1"),IF(COUNTIF('Master list(no salts, metals)'!$K2828:$Y2828, "#N/A")=14,TRUE,FALSE))</f>
        <v>0</v>
      </c>
      <c r="Q2838" t="b">
        <f>AND(COUNTIF('Master list(no salts, metals)'!Q2828,"&lt;=1"),IF(COUNTIF('Master list(no salts, metals)'!$K2828:$Y2828, "#N/A")=14,TRUE,FALSE))</f>
        <v>0</v>
      </c>
      <c r="R2838" t="b">
        <f>AND(COUNTIF('Master list(no salts, metals)'!R2828,"&lt;=1"),IF(COUNTIF('Master list(no salts, metals)'!$K2828:$Y2828, "#N/A")=14,TRUE,FALSE))</f>
        <v>0</v>
      </c>
      <c r="S2838" t="b">
        <f>AND(COUNTIF('Master list(no salts, metals)'!S2828,"&lt;=1"),IF(COUNTIF('Master list(no salts, metals)'!$K2828:$Y2828, "#N/A")=14,TRUE,FALSE))</f>
        <v>0</v>
      </c>
      <c r="T2838" t="b">
        <f>AND(COUNTIF('Master list(no salts, metals)'!T2828,"&lt;=1"),IF(COUNTIF('Master list(no salts, metals)'!$K2828:$Y2828, "#N/A")=14,TRUE,FALSE))</f>
        <v>0</v>
      </c>
      <c r="U2838" t="b">
        <f>AND(COUNTIF('Master list(no salts, metals)'!U2828,"&lt;=1"),IF(COUNTIF('Master list(no salts, metals)'!$K2828:$Y2828, "#N/A")=14,TRUE,FALSE))</f>
        <v>0</v>
      </c>
      <c r="V2838" t="b">
        <f>AND(COUNTIF('Master list(no salts, metals)'!V2828,"&lt;=1"),IF(COUNTIF('Master list(no salts, metals)'!$K2828:$Y2828, "#N/A")=14,TRUE,FALSE))</f>
        <v>0</v>
      </c>
      <c r="W2838" t="b">
        <f>AND(COUNTIF('Master list(no salts, metals)'!W2828,"&lt;=1"),IF(COUNTIF('Master list(no salts, metals)'!$K2828:$Y2828, "#N/A")=14,TRUE,FALSE))</f>
        <v>1</v>
      </c>
      <c r="X2838" t="b">
        <f>AND(COUNTIF('Master list(no salts, metals)'!X2828,"&lt;=1"),IF(COUNTIF('Master list(no salts, metals)'!$K2828:$Y2828, "#N/A")=14,TRUE,FALSE))</f>
        <v>0</v>
      </c>
      <c r="Y2838" t="b">
        <f>AND(COUNTIF('Master list(no salts, metals)'!Y2828,"&lt;=1"),IF(COUNTIF('Master list(no salts, metals)'!$K2828:$Y2828, "#N/A")=14,TRUE,FALSE))</f>
        <v>0</v>
      </c>
    </row>
    <row r="2839" spans="11:25" x14ac:dyDescent="0.25">
      <c r="K2839" t="b">
        <f>AND(COUNTIF('Master list(no salts, metals)'!K2829,"&lt;=1"),IF(COUNTIF('Master list(no salts, metals)'!$K2829:$Y2829, "#N/A")=14,TRUE,FALSE))</f>
        <v>0</v>
      </c>
      <c r="L2839" t="b">
        <f>AND(COUNTIF('Master list(no salts, metals)'!L2829,"&lt;=1"),IF(COUNTIF('Master list(no salts, metals)'!$K2829:$Y2829, "#N/A")=14,TRUE,FALSE))</f>
        <v>0</v>
      </c>
      <c r="M2839" t="b">
        <f>AND(COUNTIF('Master list(no salts, metals)'!M2829,"&lt;=1"),IF(COUNTIF('Master list(no salts, metals)'!$K2829:$Y2829, "#N/A")=14,TRUE,FALSE))</f>
        <v>0</v>
      </c>
      <c r="N2839" t="b">
        <f>AND(COUNTIF('Master list(no salts, metals)'!N2829,"&lt;=1"),IF(COUNTIF('Master list(no salts, metals)'!$K2829:$Y2829, "#N/A")=14,TRUE,FALSE))</f>
        <v>0</v>
      </c>
      <c r="O2839" t="b">
        <f>AND(COUNTIF('Master list(no salts, metals)'!O2829,"&lt;=1"),IF(COUNTIF('Master list(no salts, metals)'!$K2829:$Y2829, "#N/A")=14,TRUE,FALSE))</f>
        <v>0</v>
      </c>
      <c r="P2839" t="b">
        <f>AND(COUNTIF('Master list(no salts, metals)'!P2829,"&lt;=1"),IF(COUNTIF('Master list(no salts, metals)'!$K2829:$Y2829, "#N/A")=14,TRUE,FALSE))</f>
        <v>0</v>
      </c>
      <c r="Q2839" t="b">
        <f>AND(COUNTIF('Master list(no salts, metals)'!Q2829,"&lt;=1"),IF(COUNTIF('Master list(no salts, metals)'!$K2829:$Y2829, "#N/A")=14,TRUE,FALSE))</f>
        <v>0</v>
      </c>
      <c r="R2839" t="b">
        <f>AND(COUNTIF('Master list(no salts, metals)'!R2829,"&lt;=1"),IF(COUNTIF('Master list(no salts, metals)'!$K2829:$Y2829, "#N/A")=14,TRUE,FALSE))</f>
        <v>0</v>
      </c>
      <c r="S2839" t="b">
        <f>AND(COUNTIF('Master list(no salts, metals)'!S2829,"&lt;=1"),IF(COUNTIF('Master list(no salts, metals)'!$K2829:$Y2829, "#N/A")=14,TRUE,FALSE))</f>
        <v>0</v>
      </c>
      <c r="T2839" t="b">
        <f>AND(COUNTIF('Master list(no salts, metals)'!T2829,"&lt;=1"),IF(COUNTIF('Master list(no salts, metals)'!$K2829:$Y2829, "#N/A")=14,TRUE,FALSE))</f>
        <v>0</v>
      </c>
      <c r="U2839" t="b">
        <f>AND(COUNTIF('Master list(no salts, metals)'!U2829,"&lt;=1"),IF(COUNTIF('Master list(no salts, metals)'!$K2829:$Y2829, "#N/A")=14,TRUE,FALSE))</f>
        <v>0</v>
      </c>
      <c r="V2839" t="b">
        <f>AND(COUNTIF('Master list(no salts, metals)'!V2829,"&lt;=1"),IF(COUNTIF('Master list(no salts, metals)'!$K2829:$Y2829, "#N/A")=14,TRUE,FALSE))</f>
        <v>0</v>
      </c>
      <c r="W2839" t="b">
        <f>AND(COUNTIF('Master list(no salts, metals)'!W2829,"&lt;=1"),IF(COUNTIF('Master list(no salts, metals)'!$K2829:$Y2829, "#N/A")=14,TRUE,FALSE))</f>
        <v>0</v>
      </c>
      <c r="X2839" t="b">
        <f>AND(COUNTIF('Master list(no salts, metals)'!X2829,"&lt;=1"),IF(COUNTIF('Master list(no salts, metals)'!$K2829:$Y2829, "#N/A")=14,TRUE,FALSE))</f>
        <v>0</v>
      </c>
      <c r="Y2839" t="b">
        <f>AND(COUNTIF('Master list(no salts, metals)'!Y2829,"&lt;=1"),IF(COUNTIF('Master list(no salts, metals)'!$K2829:$Y2829, "#N/A")=14,TRUE,FALSE))</f>
        <v>0</v>
      </c>
    </row>
    <row r="2840" spans="11:25" x14ac:dyDescent="0.25">
      <c r="K2840" t="b">
        <f>AND(COUNTIF('Master list(no salts, metals)'!K2830,"&lt;=1"),IF(COUNTIF('Master list(no salts, metals)'!$K2830:$Y2830, "#N/A")=14,TRUE,FALSE))</f>
        <v>0</v>
      </c>
      <c r="L2840" t="b">
        <f>AND(COUNTIF('Master list(no salts, metals)'!L2830,"&lt;=1"),IF(COUNTIF('Master list(no salts, metals)'!$K2830:$Y2830, "#N/A")=14,TRUE,FALSE))</f>
        <v>0</v>
      </c>
      <c r="M2840" t="b">
        <f>AND(COUNTIF('Master list(no salts, metals)'!M2830,"&lt;=1"),IF(COUNTIF('Master list(no salts, metals)'!$K2830:$Y2830, "#N/A")=14,TRUE,FALSE))</f>
        <v>0</v>
      </c>
      <c r="N2840" t="b">
        <f>AND(COUNTIF('Master list(no salts, metals)'!N2830,"&lt;=1"),IF(COUNTIF('Master list(no salts, metals)'!$K2830:$Y2830, "#N/A")=14,TRUE,FALSE))</f>
        <v>0</v>
      </c>
      <c r="O2840" t="b">
        <f>AND(COUNTIF('Master list(no salts, metals)'!O2830,"&lt;=1"),IF(COUNTIF('Master list(no salts, metals)'!$K2830:$Y2830, "#N/A")=14,TRUE,FALSE))</f>
        <v>0</v>
      </c>
      <c r="P2840" t="b">
        <f>AND(COUNTIF('Master list(no salts, metals)'!P2830,"&lt;=1"),IF(COUNTIF('Master list(no salts, metals)'!$K2830:$Y2830, "#N/A")=14,TRUE,FALSE))</f>
        <v>0</v>
      </c>
      <c r="Q2840" t="b">
        <f>AND(COUNTIF('Master list(no salts, metals)'!Q2830,"&lt;=1"),IF(COUNTIF('Master list(no salts, metals)'!$K2830:$Y2830, "#N/A")=14,TRUE,FALSE))</f>
        <v>0</v>
      </c>
      <c r="R2840" t="b">
        <f>AND(COUNTIF('Master list(no salts, metals)'!R2830,"&lt;=1"),IF(COUNTIF('Master list(no salts, metals)'!$K2830:$Y2830, "#N/A")=14,TRUE,FALSE))</f>
        <v>0</v>
      </c>
      <c r="S2840" t="b">
        <f>AND(COUNTIF('Master list(no salts, metals)'!S2830,"&lt;=1"),IF(COUNTIF('Master list(no salts, metals)'!$K2830:$Y2830, "#N/A")=14,TRUE,FALSE))</f>
        <v>0</v>
      </c>
      <c r="T2840" t="b">
        <f>AND(COUNTIF('Master list(no salts, metals)'!T2830,"&lt;=1"),IF(COUNTIF('Master list(no salts, metals)'!$K2830:$Y2830, "#N/A")=14,TRUE,FALSE))</f>
        <v>0</v>
      </c>
      <c r="U2840" t="b">
        <f>AND(COUNTIF('Master list(no salts, metals)'!U2830,"&lt;=1"),IF(COUNTIF('Master list(no salts, metals)'!$K2830:$Y2830, "#N/A")=14,TRUE,FALSE))</f>
        <v>0</v>
      </c>
      <c r="V2840" t="b">
        <f>AND(COUNTIF('Master list(no salts, metals)'!V2830,"&lt;=1"),IF(COUNTIF('Master list(no salts, metals)'!$K2830:$Y2830, "#N/A")=14,TRUE,FALSE))</f>
        <v>0</v>
      </c>
      <c r="W2840" t="b">
        <f>AND(COUNTIF('Master list(no salts, metals)'!W2830,"&lt;=1"),IF(COUNTIF('Master list(no salts, metals)'!$K2830:$Y2830, "#N/A")=14,TRUE,FALSE))</f>
        <v>0</v>
      </c>
      <c r="X2840" t="b">
        <f>AND(COUNTIF('Master list(no salts, metals)'!X2830,"&lt;=1"),IF(COUNTIF('Master list(no salts, metals)'!$K2830:$Y2830, "#N/A")=14,TRUE,FALSE))</f>
        <v>0</v>
      </c>
      <c r="Y2840" t="b">
        <f>AND(COUNTIF('Master list(no salts, metals)'!Y2830,"&lt;=1"),IF(COUNTIF('Master list(no salts, metals)'!$K2830:$Y2830, "#N/A")=14,TRUE,FALSE))</f>
        <v>0</v>
      </c>
    </row>
    <row r="2841" spans="11:25" x14ac:dyDescent="0.25">
      <c r="K2841" t="b">
        <f>AND(COUNTIF('Master list(no salts, metals)'!K2831,"&lt;=1"),IF(COUNTIF('Master list(no salts, metals)'!$K2831:$Y2831, "#N/A")=14,TRUE,FALSE))</f>
        <v>0</v>
      </c>
      <c r="L2841" t="b">
        <f>AND(COUNTIF('Master list(no salts, metals)'!L2831,"&lt;=1"),IF(COUNTIF('Master list(no salts, metals)'!$K2831:$Y2831, "#N/A")=14,TRUE,FALSE))</f>
        <v>0</v>
      </c>
      <c r="M2841" t="b">
        <f>AND(COUNTIF('Master list(no salts, metals)'!M2831,"&lt;=1"),IF(COUNTIF('Master list(no salts, metals)'!$K2831:$Y2831, "#N/A")=14,TRUE,FALSE))</f>
        <v>0</v>
      </c>
      <c r="N2841" t="b">
        <f>AND(COUNTIF('Master list(no salts, metals)'!N2831,"&lt;=1"),IF(COUNTIF('Master list(no salts, metals)'!$K2831:$Y2831, "#N/A")=14,TRUE,FALSE))</f>
        <v>0</v>
      </c>
      <c r="O2841" t="b">
        <f>AND(COUNTIF('Master list(no salts, metals)'!O2831,"&lt;=1"),IF(COUNTIF('Master list(no salts, metals)'!$K2831:$Y2831, "#N/A")=14,TRUE,FALSE))</f>
        <v>0</v>
      </c>
      <c r="P2841" t="b">
        <f>AND(COUNTIF('Master list(no salts, metals)'!P2831,"&lt;=1"),IF(COUNTIF('Master list(no salts, metals)'!$K2831:$Y2831, "#N/A")=14,TRUE,FALSE))</f>
        <v>0</v>
      </c>
      <c r="Q2841" t="b">
        <f>AND(COUNTIF('Master list(no salts, metals)'!Q2831,"&lt;=1"),IF(COUNTIF('Master list(no salts, metals)'!$K2831:$Y2831, "#N/A")=14,TRUE,FALSE))</f>
        <v>0</v>
      </c>
      <c r="R2841" t="b">
        <f>AND(COUNTIF('Master list(no salts, metals)'!R2831,"&lt;=1"),IF(COUNTIF('Master list(no salts, metals)'!$K2831:$Y2831, "#N/A")=14,TRUE,FALSE))</f>
        <v>0</v>
      </c>
      <c r="S2841" t="b">
        <f>AND(COUNTIF('Master list(no salts, metals)'!S2831,"&lt;=1"),IF(COUNTIF('Master list(no salts, metals)'!$K2831:$Y2831, "#N/A")=14,TRUE,FALSE))</f>
        <v>0</v>
      </c>
      <c r="T2841" t="b">
        <f>AND(COUNTIF('Master list(no salts, metals)'!T2831,"&lt;=1"),IF(COUNTIF('Master list(no salts, metals)'!$K2831:$Y2831, "#N/A")=14,TRUE,FALSE))</f>
        <v>0</v>
      </c>
      <c r="U2841" t="b">
        <f>AND(COUNTIF('Master list(no salts, metals)'!U2831,"&lt;=1"),IF(COUNTIF('Master list(no salts, metals)'!$K2831:$Y2831, "#N/A")=14,TRUE,FALSE))</f>
        <v>0</v>
      </c>
      <c r="V2841" t="b">
        <f>AND(COUNTIF('Master list(no salts, metals)'!V2831,"&lt;=1"),IF(COUNTIF('Master list(no salts, metals)'!$K2831:$Y2831, "#N/A")=14,TRUE,FALSE))</f>
        <v>0</v>
      </c>
      <c r="W2841" t="b">
        <f>AND(COUNTIF('Master list(no salts, metals)'!W2831,"&lt;=1"),IF(COUNTIF('Master list(no salts, metals)'!$K2831:$Y2831, "#N/A")=14,TRUE,FALSE))</f>
        <v>1</v>
      </c>
      <c r="X2841" t="b">
        <f>AND(COUNTIF('Master list(no salts, metals)'!X2831,"&lt;=1"),IF(COUNTIF('Master list(no salts, metals)'!$K2831:$Y2831, "#N/A")=14,TRUE,FALSE))</f>
        <v>0</v>
      </c>
      <c r="Y2841" t="b">
        <f>AND(COUNTIF('Master list(no salts, metals)'!Y2831,"&lt;=1"),IF(COUNTIF('Master list(no salts, metals)'!$K2831:$Y2831, "#N/A")=14,TRUE,FALSE))</f>
        <v>0</v>
      </c>
    </row>
    <row r="2842" spans="11:25" x14ac:dyDescent="0.25">
      <c r="K2842" t="b">
        <f>AND(COUNTIF('Master list(no salts, metals)'!K2832,"&lt;=1"),IF(COUNTIF('Master list(no salts, metals)'!$K2832:$Y2832, "#N/A")=14,TRUE,FALSE))</f>
        <v>0</v>
      </c>
      <c r="L2842" t="b">
        <f>AND(COUNTIF('Master list(no salts, metals)'!L2832,"&lt;=1"),IF(COUNTIF('Master list(no salts, metals)'!$K2832:$Y2832, "#N/A")=14,TRUE,FALSE))</f>
        <v>0</v>
      </c>
      <c r="M2842" t="b">
        <f>AND(COUNTIF('Master list(no salts, metals)'!M2832,"&lt;=1"),IF(COUNTIF('Master list(no salts, metals)'!$K2832:$Y2832, "#N/A")=14,TRUE,FALSE))</f>
        <v>0</v>
      </c>
      <c r="N2842" t="b">
        <f>AND(COUNTIF('Master list(no salts, metals)'!N2832,"&lt;=1"),IF(COUNTIF('Master list(no salts, metals)'!$K2832:$Y2832, "#N/A")=14,TRUE,FALSE))</f>
        <v>0</v>
      </c>
      <c r="O2842" t="b">
        <f>AND(COUNTIF('Master list(no salts, metals)'!O2832,"&lt;=1"),IF(COUNTIF('Master list(no salts, metals)'!$K2832:$Y2832, "#N/A")=14,TRUE,FALSE))</f>
        <v>0</v>
      </c>
      <c r="P2842" t="b">
        <f>AND(COUNTIF('Master list(no salts, metals)'!P2832,"&lt;=1"),IF(COUNTIF('Master list(no salts, metals)'!$K2832:$Y2832, "#N/A")=14,TRUE,FALSE))</f>
        <v>0</v>
      </c>
      <c r="Q2842" t="b">
        <f>AND(COUNTIF('Master list(no salts, metals)'!Q2832,"&lt;=1"),IF(COUNTIF('Master list(no salts, metals)'!$K2832:$Y2832, "#N/A")=14,TRUE,FALSE))</f>
        <v>0</v>
      </c>
      <c r="R2842" t="b">
        <f>AND(COUNTIF('Master list(no salts, metals)'!R2832,"&lt;=1"),IF(COUNTIF('Master list(no salts, metals)'!$K2832:$Y2832, "#N/A")=14,TRUE,FALSE))</f>
        <v>0</v>
      </c>
      <c r="S2842" t="b">
        <f>AND(COUNTIF('Master list(no salts, metals)'!S2832,"&lt;=1"),IF(COUNTIF('Master list(no salts, metals)'!$K2832:$Y2832, "#N/A")=14,TRUE,FALSE))</f>
        <v>0</v>
      </c>
      <c r="T2842" t="b">
        <f>AND(COUNTIF('Master list(no salts, metals)'!T2832,"&lt;=1"),IF(COUNTIF('Master list(no salts, metals)'!$K2832:$Y2832, "#N/A")=14,TRUE,FALSE))</f>
        <v>0</v>
      </c>
      <c r="U2842" t="b">
        <f>AND(COUNTIF('Master list(no salts, metals)'!U2832,"&lt;=1"),IF(COUNTIF('Master list(no salts, metals)'!$K2832:$Y2832, "#N/A")=14,TRUE,FALSE))</f>
        <v>0</v>
      </c>
      <c r="V2842" t="b">
        <f>AND(COUNTIF('Master list(no salts, metals)'!V2832,"&lt;=1"),IF(COUNTIF('Master list(no salts, metals)'!$K2832:$Y2832, "#N/A")=14,TRUE,FALSE))</f>
        <v>0</v>
      </c>
      <c r="W2842" t="b">
        <f>AND(COUNTIF('Master list(no salts, metals)'!W2832,"&lt;=1"),IF(COUNTIF('Master list(no salts, metals)'!$K2832:$Y2832, "#N/A")=14,TRUE,FALSE))</f>
        <v>1</v>
      </c>
      <c r="X2842" t="b">
        <f>AND(COUNTIF('Master list(no salts, metals)'!X2832,"&lt;=1"),IF(COUNTIF('Master list(no salts, metals)'!$K2832:$Y2832, "#N/A")=14,TRUE,FALSE))</f>
        <v>0</v>
      </c>
      <c r="Y2842" t="b">
        <f>AND(COUNTIF('Master list(no salts, metals)'!Y2832,"&lt;=1"),IF(COUNTIF('Master list(no salts, metals)'!$K2832:$Y2832, "#N/A")=14,TRUE,FALSE))</f>
        <v>0</v>
      </c>
    </row>
    <row r="2843" spans="11:25" x14ac:dyDescent="0.25">
      <c r="K2843" t="b">
        <f>AND(COUNTIF('Master list(no salts, metals)'!K2833,"&lt;=1"),IF(COUNTIF('Master list(no salts, metals)'!$K2833:$Y2833, "#N/A")=14,TRUE,FALSE))</f>
        <v>0</v>
      </c>
      <c r="L2843" t="b">
        <f>AND(COUNTIF('Master list(no salts, metals)'!L2833,"&lt;=1"),IF(COUNTIF('Master list(no salts, metals)'!$K2833:$Y2833, "#N/A")=14,TRUE,FALSE))</f>
        <v>0</v>
      </c>
      <c r="M2843" t="b">
        <f>AND(COUNTIF('Master list(no salts, metals)'!M2833,"&lt;=1"),IF(COUNTIF('Master list(no salts, metals)'!$K2833:$Y2833, "#N/A")=14,TRUE,FALSE))</f>
        <v>0</v>
      </c>
      <c r="N2843" t="b">
        <f>AND(COUNTIF('Master list(no salts, metals)'!N2833,"&lt;=1"),IF(COUNTIF('Master list(no salts, metals)'!$K2833:$Y2833, "#N/A")=14,TRUE,FALSE))</f>
        <v>0</v>
      </c>
      <c r="O2843" t="b">
        <f>AND(COUNTIF('Master list(no salts, metals)'!O2833,"&lt;=1"),IF(COUNTIF('Master list(no salts, metals)'!$K2833:$Y2833, "#N/A")=14,TRUE,FALSE))</f>
        <v>0</v>
      </c>
      <c r="P2843" t="b">
        <f>AND(COUNTIF('Master list(no salts, metals)'!P2833,"&lt;=1"),IF(COUNTIF('Master list(no salts, metals)'!$K2833:$Y2833, "#N/A")=14,TRUE,FALSE))</f>
        <v>0</v>
      </c>
      <c r="Q2843" t="b">
        <f>AND(COUNTIF('Master list(no salts, metals)'!Q2833,"&lt;=1"),IF(COUNTIF('Master list(no salts, metals)'!$K2833:$Y2833, "#N/A")=14,TRUE,FALSE))</f>
        <v>0</v>
      </c>
      <c r="R2843" t="b">
        <f>AND(COUNTIF('Master list(no salts, metals)'!R2833,"&lt;=1"),IF(COUNTIF('Master list(no salts, metals)'!$K2833:$Y2833, "#N/A")=14,TRUE,FALSE))</f>
        <v>0</v>
      </c>
      <c r="S2843" t="b">
        <f>AND(COUNTIF('Master list(no salts, metals)'!S2833,"&lt;=1"),IF(COUNTIF('Master list(no salts, metals)'!$K2833:$Y2833, "#N/A")=14,TRUE,FALSE))</f>
        <v>0</v>
      </c>
      <c r="T2843" t="b">
        <f>AND(COUNTIF('Master list(no salts, metals)'!T2833,"&lt;=1"),IF(COUNTIF('Master list(no salts, metals)'!$K2833:$Y2833, "#N/A")=14,TRUE,FALSE))</f>
        <v>0</v>
      </c>
      <c r="U2843" t="b">
        <f>AND(COUNTIF('Master list(no salts, metals)'!U2833,"&lt;=1"),IF(COUNTIF('Master list(no salts, metals)'!$K2833:$Y2833, "#N/A")=14,TRUE,FALSE))</f>
        <v>0</v>
      </c>
      <c r="V2843" t="b">
        <f>AND(COUNTIF('Master list(no salts, metals)'!V2833,"&lt;=1"),IF(COUNTIF('Master list(no salts, metals)'!$K2833:$Y2833, "#N/A")=14,TRUE,FALSE))</f>
        <v>0</v>
      </c>
      <c r="W2843" t="b">
        <f>AND(COUNTIF('Master list(no salts, metals)'!W2833,"&lt;=1"),IF(COUNTIF('Master list(no salts, metals)'!$K2833:$Y2833, "#N/A")=14,TRUE,FALSE))</f>
        <v>1</v>
      </c>
      <c r="X2843" t="b">
        <f>AND(COUNTIF('Master list(no salts, metals)'!X2833,"&lt;=1"),IF(COUNTIF('Master list(no salts, metals)'!$K2833:$Y2833, "#N/A")=14,TRUE,FALSE))</f>
        <v>0</v>
      </c>
      <c r="Y2843" t="b">
        <f>AND(COUNTIF('Master list(no salts, metals)'!Y2833,"&lt;=1"),IF(COUNTIF('Master list(no salts, metals)'!$K2833:$Y2833, "#N/A")=14,TRUE,FALSE))</f>
        <v>0</v>
      </c>
    </row>
    <row r="2844" spans="11:25" x14ac:dyDescent="0.25">
      <c r="K2844" t="b">
        <f>AND(COUNTIF('Master list(no salts, metals)'!K2834,"&lt;=1"),IF(COUNTIF('Master list(no salts, metals)'!$K2834:$Y2834, "#N/A")=14,TRUE,FALSE))</f>
        <v>0</v>
      </c>
      <c r="L2844" t="b">
        <f>AND(COUNTIF('Master list(no salts, metals)'!L2834,"&lt;=1"),IF(COUNTIF('Master list(no salts, metals)'!$K2834:$Y2834, "#N/A")=14,TRUE,FALSE))</f>
        <v>0</v>
      </c>
      <c r="M2844" t="b">
        <f>AND(COUNTIF('Master list(no salts, metals)'!M2834,"&lt;=1"),IF(COUNTIF('Master list(no salts, metals)'!$K2834:$Y2834, "#N/A")=14,TRUE,FALSE))</f>
        <v>0</v>
      </c>
      <c r="N2844" t="b">
        <f>AND(COUNTIF('Master list(no salts, metals)'!N2834,"&lt;=1"),IF(COUNTIF('Master list(no salts, metals)'!$K2834:$Y2834, "#N/A")=14,TRUE,FALSE))</f>
        <v>0</v>
      </c>
      <c r="O2844" t="b">
        <f>AND(COUNTIF('Master list(no salts, metals)'!O2834,"&lt;=1"),IF(COUNTIF('Master list(no salts, metals)'!$K2834:$Y2834, "#N/A")=14,TRUE,FALSE))</f>
        <v>0</v>
      </c>
      <c r="P2844" t="b">
        <f>AND(COUNTIF('Master list(no salts, metals)'!P2834,"&lt;=1"),IF(COUNTIF('Master list(no salts, metals)'!$K2834:$Y2834, "#N/A")=14,TRUE,FALSE))</f>
        <v>0</v>
      </c>
      <c r="Q2844" t="b">
        <f>AND(COUNTIF('Master list(no salts, metals)'!Q2834,"&lt;=1"),IF(COUNTIF('Master list(no salts, metals)'!$K2834:$Y2834, "#N/A")=14,TRUE,FALSE))</f>
        <v>0</v>
      </c>
      <c r="R2844" t="b">
        <f>AND(COUNTIF('Master list(no salts, metals)'!R2834,"&lt;=1"),IF(COUNTIF('Master list(no salts, metals)'!$K2834:$Y2834, "#N/A")=14,TRUE,FALSE))</f>
        <v>0</v>
      </c>
      <c r="S2844" t="b">
        <f>AND(COUNTIF('Master list(no salts, metals)'!S2834,"&lt;=1"),IF(COUNTIF('Master list(no salts, metals)'!$K2834:$Y2834, "#N/A")=14,TRUE,FALSE))</f>
        <v>0</v>
      </c>
      <c r="T2844" t="b">
        <f>AND(COUNTIF('Master list(no salts, metals)'!T2834,"&lt;=1"),IF(COUNTIF('Master list(no salts, metals)'!$K2834:$Y2834, "#N/A")=14,TRUE,FALSE))</f>
        <v>0</v>
      </c>
      <c r="U2844" t="b">
        <f>AND(COUNTIF('Master list(no salts, metals)'!U2834,"&lt;=1"),IF(COUNTIF('Master list(no salts, metals)'!$K2834:$Y2834, "#N/A")=14,TRUE,FALSE))</f>
        <v>0</v>
      </c>
      <c r="V2844" t="b">
        <f>AND(COUNTIF('Master list(no salts, metals)'!V2834,"&lt;=1"),IF(COUNTIF('Master list(no salts, metals)'!$K2834:$Y2834, "#N/A")=14,TRUE,FALSE))</f>
        <v>0</v>
      </c>
      <c r="W2844" t="b">
        <f>AND(COUNTIF('Master list(no salts, metals)'!W2834,"&lt;=1"),IF(COUNTIF('Master list(no salts, metals)'!$K2834:$Y2834, "#N/A")=14,TRUE,FALSE))</f>
        <v>0</v>
      </c>
      <c r="X2844" t="b">
        <f>AND(COUNTIF('Master list(no salts, metals)'!X2834,"&lt;=1"),IF(COUNTIF('Master list(no salts, metals)'!$K2834:$Y2834, "#N/A")=14,TRUE,FALSE))</f>
        <v>0</v>
      </c>
      <c r="Y2844" t="b">
        <f>AND(COUNTIF('Master list(no salts, metals)'!Y2834,"&lt;=1"),IF(COUNTIF('Master list(no salts, metals)'!$K2834:$Y2834, "#N/A")=14,TRUE,FALSE))</f>
        <v>0</v>
      </c>
    </row>
    <row r="2845" spans="11:25" x14ac:dyDescent="0.25">
      <c r="K2845" t="b">
        <f>AND(COUNTIF('Master list(no salts, metals)'!K2835,"&lt;=1"),IF(COUNTIF('Master list(no salts, metals)'!$K2835:$Y2835, "#N/A")=14,TRUE,FALSE))</f>
        <v>0</v>
      </c>
      <c r="L2845" t="b">
        <f>AND(COUNTIF('Master list(no salts, metals)'!L2835,"&lt;=1"),IF(COUNTIF('Master list(no salts, metals)'!$K2835:$Y2835, "#N/A")=14,TRUE,FALSE))</f>
        <v>0</v>
      </c>
      <c r="M2845" t="b">
        <f>AND(COUNTIF('Master list(no salts, metals)'!M2835,"&lt;=1"),IF(COUNTIF('Master list(no salts, metals)'!$K2835:$Y2835, "#N/A")=14,TRUE,FALSE))</f>
        <v>0</v>
      </c>
      <c r="N2845" t="b">
        <f>AND(COUNTIF('Master list(no salts, metals)'!N2835,"&lt;=1"),IF(COUNTIF('Master list(no salts, metals)'!$K2835:$Y2835, "#N/A")=14,TRUE,FALSE))</f>
        <v>0</v>
      </c>
      <c r="O2845" t="b">
        <f>AND(COUNTIF('Master list(no salts, metals)'!O2835,"&lt;=1"),IF(COUNTIF('Master list(no salts, metals)'!$K2835:$Y2835, "#N/A")=14,TRUE,FALSE))</f>
        <v>0</v>
      </c>
      <c r="P2845" t="b">
        <f>AND(COUNTIF('Master list(no salts, metals)'!P2835,"&lt;=1"),IF(COUNTIF('Master list(no salts, metals)'!$K2835:$Y2835, "#N/A")=14,TRUE,FALSE))</f>
        <v>0</v>
      </c>
      <c r="Q2845" t="b">
        <f>AND(COUNTIF('Master list(no salts, metals)'!Q2835,"&lt;=1"),IF(COUNTIF('Master list(no salts, metals)'!$K2835:$Y2835, "#N/A")=14,TRUE,FALSE))</f>
        <v>0</v>
      </c>
      <c r="R2845" t="b">
        <f>AND(COUNTIF('Master list(no salts, metals)'!R2835,"&lt;=1"),IF(COUNTIF('Master list(no salts, metals)'!$K2835:$Y2835, "#N/A")=14,TRUE,FALSE))</f>
        <v>0</v>
      </c>
      <c r="S2845" t="b">
        <f>AND(COUNTIF('Master list(no salts, metals)'!S2835,"&lt;=1"),IF(COUNTIF('Master list(no salts, metals)'!$K2835:$Y2835, "#N/A")=14,TRUE,FALSE))</f>
        <v>0</v>
      </c>
      <c r="T2845" t="b">
        <f>AND(COUNTIF('Master list(no salts, metals)'!T2835,"&lt;=1"),IF(COUNTIF('Master list(no salts, metals)'!$K2835:$Y2835, "#N/A")=14,TRUE,FALSE))</f>
        <v>0</v>
      </c>
      <c r="U2845" t="b">
        <f>AND(COUNTIF('Master list(no salts, metals)'!U2835,"&lt;=1"),IF(COUNTIF('Master list(no salts, metals)'!$K2835:$Y2835, "#N/A")=14,TRUE,FALSE))</f>
        <v>0</v>
      </c>
      <c r="V2845" t="b">
        <f>AND(COUNTIF('Master list(no salts, metals)'!V2835,"&lt;=1"),IF(COUNTIF('Master list(no salts, metals)'!$K2835:$Y2835, "#N/A")=14,TRUE,FALSE))</f>
        <v>0</v>
      </c>
      <c r="W2845" t="b">
        <f>AND(COUNTIF('Master list(no salts, metals)'!W2835,"&lt;=1"),IF(COUNTIF('Master list(no salts, metals)'!$K2835:$Y2835, "#N/A")=14,TRUE,FALSE))</f>
        <v>1</v>
      </c>
      <c r="X2845" t="b">
        <f>AND(COUNTIF('Master list(no salts, metals)'!X2835,"&lt;=1"),IF(COUNTIF('Master list(no salts, metals)'!$K2835:$Y2835, "#N/A")=14,TRUE,FALSE))</f>
        <v>0</v>
      </c>
      <c r="Y2845" t="b">
        <f>AND(COUNTIF('Master list(no salts, metals)'!Y2835,"&lt;=1"),IF(COUNTIF('Master list(no salts, metals)'!$K2835:$Y2835, "#N/A")=14,TRUE,FALSE))</f>
        <v>0</v>
      </c>
    </row>
    <row r="2846" spans="11:25" x14ac:dyDescent="0.25">
      <c r="K2846" t="b">
        <f>AND(COUNTIF('Master list(no salts, metals)'!K2836,"&lt;=1"),IF(COUNTIF('Master list(no salts, metals)'!$K2836:$Y2836, "#N/A")=14,TRUE,FALSE))</f>
        <v>0</v>
      </c>
      <c r="L2846" t="b">
        <f>AND(COUNTIF('Master list(no salts, metals)'!L2836,"&lt;=1"),IF(COUNTIF('Master list(no salts, metals)'!$K2836:$Y2836, "#N/A")=14,TRUE,FALSE))</f>
        <v>0</v>
      </c>
      <c r="M2846" t="b">
        <f>AND(COUNTIF('Master list(no salts, metals)'!M2836,"&lt;=1"),IF(COUNTIF('Master list(no salts, metals)'!$K2836:$Y2836, "#N/A")=14,TRUE,FALSE))</f>
        <v>0</v>
      </c>
      <c r="N2846" t="b">
        <f>AND(COUNTIF('Master list(no salts, metals)'!N2836,"&lt;=1"),IF(COUNTIF('Master list(no salts, metals)'!$K2836:$Y2836, "#N/A")=14,TRUE,FALSE))</f>
        <v>0</v>
      </c>
      <c r="O2846" t="b">
        <f>AND(COUNTIF('Master list(no salts, metals)'!O2836,"&lt;=1"),IF(COUNTIF('Master list(no salts, metals)'!$K2836:$Y2836, "#N/A")=14,TRUE,FALSE))</f>
        <v>0</v>
      </c>
      <c r="P2846" t="b">
        <f>AND(COUNTIF('Master list(no salts, metals)'!P2836,"&lt;=1"),IF(COUNTIF('Master list(no salts, metals)'!$K2836:$Y2836, "#N/A")=14,TRUE,FALSE))</f>
        <v>0</v>
      </c>
      <c r="Q2846" t="b">
        <f>AND(COUNTIF('Master list(no salts, metals)'!Q2836,"&lt;=1"),IF(COUNTIF('Master list(no salts, metals)'!$K2836:$Y2836, "#N/A")=14,TRUE,FALSE))</f>
        <v>0</v>
      </c>
      <c r="R2846" t="b">
        <f>AND(COUNTIF('Master list(no salts, metals)'!R2836,"&lt;=1"),IF(COUNTIF('Master list(no salts, metals)'!$K2836:$Y2836, "#N/A")=14,TRUE,FALSE))</f>
        <v>0</v>
      </c>
      <c r="S2846" t="b">
        <f>AND(COUNTIF('Master list(no salts, metals)'!S2836,"&lt;=1"),IF(COUNTIF('Master list(no salts, metals)'!$K2836:$Y2836, "#N/A")=14,TRUE,FALSE))</f>
        <v>0</v>
      </c>
      <c r="T2846" t="b">
        <f>AND(COUNTIF('Master list(no salts, metals)'!T2836,"&lt;=1"),IF(COUNTIF('Master list(no salts, metals)'!$K2836:$Y2836, "#N/A")=14,TRUE,FALSE))</f>
        <v>1</v>
      </c>
      <c r="U2846" t="b">
        <f>AND(COUNTIF('Master list(no salts, metals)'!U2836,"&lt;=1"),IF(COUNTIF('Master list(no salts, metals)'!$K2836:$Y2836, "#N/A")=14,TRUE,FALSE))</f>
        <v>0</v>
      </c>
      <c r="V2846" t="b">
        <f>AND(COUNTIF('Master list(no salts, metals)'!V2836,"&lt;=1"),IF(COUNTIF('Master list(no salts, metals)'!$K2836:$Y2836, "#N/A")=14,TRUE,FALSE))</f>
        <v>0</v>
      </c>
      <c r="W2846" t="b">
        <f>AND(COUNTIF('Master list(no salts, metals)'!W2836,"&lt;=1"),IF(COUNTIF('Master list(no salts, metals)'!$K2836:$Y2836, "#N/A")=14,TRUE,FALSE))</f>
        <v>0</v>
      </c>
      <c r="X2846" t="b">
        <f>AND(COUNTIF('Master list(no salts, metals)'!X2836,"&lt;=1"),IF(COUNTIF('Master list(no salts, metals)'!$K2836:$Y2836, "#N/A")=14,TRUE,FALSE))</f>
        <v>0</v>
      </c>
      <c r="Y2846" t="b">
        <f>AND(COUNTIF('Master list(no salts, metals)'!Y2836,"&lt;=1"),IF(COUNTIF('Master list(no salts, metals)'!$K2836:$Y2836, "#N/A")=14,TRUE,FALSE))</f>
        <v>0</v>
      </c>
    </row>
    <row r="2847" spans="11:25" x14ac:dyDescent="0.25">
      <c r="K2847" t="b">
        <f>AND(COUNTIF('Master list(no salts, metals)'!K2837,"&lt;=1"),IF(COUNTIF('Master list(no salts, metals)'!$K2837:$Y2837, "#N/A")=14,TRUE,FALSE))</f>
        <v>0</v>
      </c>
      <c r="L2847" t="b">
        <f>AND(COUNTIF('Master list(no salts, metals)'!L2837,"&lt;=1"),IF(COUNTIF('Master list(no salts, metals)'!$K2837:$Y2837, "#N/A")=14,TRUE,FALSE))</f>
        <v>0</v>
      </c>
      <c r="M2847" t="b">
        <f>AND(COUNTIF('Master list(no salts, metals)'!M2837,"&lt;=1"),IF(COUNTIF('Master list(no salts, metals)'!$K2837:$Y2837, "#N/A")=14,TRUE,FALSE))</f>
        <v>0</v>
      </c>
      <c r="N2847" t="b">
        <f>AND(COUNTIF('Master list(no salts, metals)'!N2837,"&lt;=1"),IF(COUNTIF('Master list(no salts, metals)'!$K2837:$Y2837, "#N/A")=14,TRUE,FALSE))</f>
        <v>0</v>
      </c>
      <c r="O2847" t="b">
        <f>AND(COUNTIF('Master list(no salts, metals)'!O2837,"&lt;=1"),IF(COUNTIF('Master list(no salts, metals)'!$K2837:$Y2837, "#N/A")=14,TRUE,FALSE))</f>
        <v>0</v>
      </c>
      <c r="P2847" t="b">
        <f>AND(COUNTIF('Master list(no salts, metals)'!P2837,"&lt;=1"),IF(COUNTIF('Master list(no salts, metals)'!$K2837:$Y2837, "#N/A")=14,TRUE,FALSE))</f>
        <v>0</v>
      </c>
      <c r="Q2847" t="b">
        <f>AND(COUNTIF('Master list(no salts, metals)'!Q2837,"&lt;=1"),IF(COUNTIF('Master list(no salts, metals)'!$K2837:$Y2837, "#N/A")=14,TRUE,FALSE))</f>
        <v>0</v>
      </c>
      <c r="R2847" t="b">
        <f>AND(COUNTIF('Master list(no salts, metals)'!R2837,"&lt;=1"),IF(COUNTIF('Master list(no salts, metals)'!$K2837:$Y2837, "#N/A")=14,TRUE,FALSE))</f>
        <v>0</v>
      </c>
      <c r="S2847" t="b">
        <f>AND(COUNTIF('Master list(no salts, metals)'!S2837,"&lt;=1"),IF(COUNTIF('Master list(no salts, metals)'!$K2837:$Y2837, "#N/A")=14,TRUE,FALSE))</f>
        <v>0</v>
      </c>
      <c r="T2847" t="b">
        <f>AND(COUNTIF('Master list(no salts, metals)'!T2837,"&lt;=1"),IF(COUNTIF('Master list(no salts, metals)'!$K2837:$Y2837, "#N/A")=14,TRUE,FALSE))</f>
        <v>0</v>
      </c>
      <c r="U2847" t="b">
        <f>AND(COUNTIF('Master list(no salts, metals)'!U2837,"&lt;=1"),IF(COUNTIF('Master list(no salts, metals)'!$K2837:$Y2837, "#N/A")=14,TRUE,FALSE))</f>
        <v>0</v>
      </c>
      <c r="V2847" t="b">
        <f>AND(COUNTIF('Master list(no salts, metals)'!V2837,"&lt;=1"),IF(COUNTIF('Master list(no salts, metals)'!$K2837:$Y2837, "#N/A")=14,TRUE,FALSE))</f>
        <v>0</v>
      </c>
      <c r="W2847" t="b">
        <f>AND(COUNTIF('Master list(no salts, metals)'!W2837,"&lt;=1"),IF(COUNTIF('Master list(no salts, metals)'!$K2837:$Y2837, "#N/A")=14,TRUE,FALSE))</f>
        <v>1</v>
      </c>
      <c r="X2847" t="b">
        <f>AND(COUNTIF('Master list(no salts, metals)'!X2837,"&lt;=1"),IF(COUNTIF('Master list(no salts, metals)'!$K2837:$Y2837, "#N/A")=14,TRUE,FALSE))</f>
        <v>0</v>
      </c>
      <c r="Y2847" t="b">
        <f>AND(COUNTIF('Master list(no salts, metals)'!Y2837,"&lt;=1"),IF(COUNTIF('Master list(no salts, metals)'!$K2837:$Y2837, "#N/A")=14,TRUE,FALSE))</f>
        <v>0</v>
      </c>
    </row>
    <row r="2848" spans="11:25" x14ac:dyDescent="0.25">
      <c r="K2848" t="b">
        <f>AND(COUNTIF('Master list(no salts, metals)'!K2838,"&lt;=1"),IF(COUNTIF('Master list(no salts, metals)'!$K2838:$Y2838, "#N/A")=14,TRUE,FALSE))</f>
        <v>0</v>
      </c>
      <c r="L2848" t="b">
        <f>AND(COUNTIF('Master list(no salts, metals)'!L2838,"&lt;=1"),IF(COUNTIF('Master list(no salts, metals)'!$K2838:$Y2838, "#N/A")=14,TRUE,FALSE))</f>
        <v>0</v>
      </c>
      <c r="M2848" t="b">
        <f>AND(COUNTIF('Master list(no salts, metals)'!M2838,"&lt;=1"),IF(COUNTIF('Master list(no salts, metals)'!$K2838:$Y2838, "#N/A")=14,TRUE,FALSE))</f>
        <v>0</v>
      </c>
      <c r="N2848" t="b">
        <f>AND(COUNTIF('Master list(no salts, metals)'!N2838,"&lt;=1"),IF(COUNTIF('Master list(no salts, metals)'!$K2838:$Y2838, "#N/A")=14,TRUE,FALSE))</f>
        <v>0</v>
      </c>
      <c r="O2848" t="b">
        <f>AND(COUNTIF('Master list(no salts, metals)'!O2838,"&lt;=1"),IF(COUNTIF('Master list(no salts, metals)'!$K2838:$Y2838, "#N/A")=14,TRUE,FALSE))</f>
        <v>0</v>
      </c>
      <c r="P2848" t="b">
        <f>AND(COUNTIF('Master list(no salts, metals)'!P2838,"&lt;=1"),IF(COUNTIF('Master list(no salts, metals)'!$K2838:$Y2838, "#N/A")=14,TRUE,FALSE))</f>
        <v>0</v>
      </c>
      <c r="Q2848" t="b">
        <f>AND(COUNTIF('Master list(no salts, metals)'!Q2838,"&lt;=1"),IF(COUNTIF('Master list(no salts, metals)'!$K2838:$Y2838, "#N/A")=14,TRUE,FALSE))</f>
        <v>0</v>
      </c>
      <c r="R2848" t="b">
        <f>AND(COUNTIF('Master list(no salts, metals)'!R2838,"&lt;=1"),IF(COUNTIF('Master list(no salts, metals)'!$K2838:$Y2838, "#N/A")=14,TRUE,FALSE))</f>
        <v>0</v>
      </c>
      <c r="S2848" t="b">
        <f>AND(COUNTIF('Master list(no salts, metals)'!S2838,"&lt;=1"),IF(COUNTIF('Master list(no salts, metals)'!$K2838:$Y2838, "#N/A")=14,TRUE,FALSE))</f>
        <v>0</v>
      </c>
      <c r="T2848" t="b">
        <f>AND(COUNTIF('Master list(no salts, metals)'!T2838,"&lt;=1"),IF(COUNTIF('Master list(no salts, metals)'!$K2838:$Y2838, "#N/A")=14,TRUE,FALSE))</f>
        <v>0</v>
      </c>
      <c r="U2848" t="b">
        <f>AND(COUNTIF('Master list(no salts, metals)'!U2838,"&lt;=1"),IF(COUNTIF('Master list(no salts, metals)'!$K2838:$Y2838, "#N/A")=14,TRUE,FALSE))</f>
        <v>0</v>
      </c>
      <c r="V2848" t="b">
        <f>AND(COUNTIF('Master list(no salts, metals)'!V2838,"&lt;=1"),IF(COUNTIF('Master list(no salts, metals)'!$K2838:$Y2838, "#N/A")=14,TRUE,FALSE))</f>
        <v>0</v>
      </c>
      <c r="W2848" t="b">
        <f>AND(COUNTIF('Master list(no salts, metals)'!W2838,"&lt;=1"),IF(COUNTIF('Master list(no salts, metals)'!$K2838:$Y2838, "#N/A")=14,TRUE,FALSE))</f>
        <v>0</v>
      </c>
      <c r="X2848" t="b">
        <f>AND(COUNTIF('Master list(no salts, metals)'!X2838,"&lt;=1"),IF(COUNTIF('Master list(no salts, metals)'!$K2838:$Y2838, "#N/A")=14,TRUE,FALSE))</f>
        <v>0</v>
      </c>
      <c r="Y2848" t="b">
        <f>AND(COUNTIF('Master list(no salts, metals)'!Y2838,"&lt;=1"),IF(COUNTIF('Master list(no salts, metals)'!$K2838:$Y2838, "#N/A")=14,TRUE,FALSE))</f>
        <v>1</v>
      </c>
    </row>
    <row r="2849" spans="11:25" x14ac:dyDescent="0.25">
      <c r="K2849" t="b">
        <f>AND(COUNTIF('Master list(no salts, metals)'!K2839,"&lt;=1"),IF(COUNTIF('Master list(no salts, metals)'!$K2839:$Y2839, "#N/A")=14,TRUE,FALSE))</f>
        <v>0</v>
      </c>
      <c r="L2849" t="b">
        <f>AND(COUNTIF('Master list(no salts, metals)'!L2839,"&lt;=1"),IF(COUNTIF('Master list(no salts, metals)'!$K2839:$Y2839, "#N/A")=14,TRUE,FALSE))</f>
        <v>0</v>
      </c>
      <c r="M2849" t="b">
        <f>AND(COUNTIF('Master list(no salts, metals)'!M2839,"&lt;=1"),IF(COUNTIF('Master list(no salts, metals)'!$K2839:$Y2839, "#N/A")=14,TRUE,FALSE))</f>
        <v>0</v>
      </c>
      <c r="N2849" t="b">
        <f>AND(COUNTIF('Master list(no salts, metals)'!N2839,"&lt;=1"),IF(COUNTIF('Master list(no salts, metals)'!$K2839:$Y2839, "#N/A")=14,TRUE,FALSE))</f>
        <v>0</v>
      </c>
      <c r="O2849" t="b">
        <f>AND(COUNTIF('Master list(no salts, metals)'!O2839,"&lt;=1"),IF(COUNTIF('Master list(no salts, metals)'!$K2839:$Y2839, "#N/A")=14,TRUE,FALSE))</f>
        <v>0</v>
      </c>
      <c r="P2849" t="b">
        <f>AND(COUNTIF('Master list(no salts, metals)'!P2839,"&lt;=1"),IF(COUNTIF('Master list(no salts, metals)'!$K2839:$Y2839, "#N/A")=14,TRUE,FALSE))</f>
        <v>0</v>
      </c>
      <c r="Q2849" t="b">
        <f>AND(COUNTIF('Master list(no salts, metals)'!Q2839,"&lt;=1"),IF(COUNTIF('Master list(no salts, metals)'!$K2839:$Y2839, "#N/A")=14,TRUE,FALSE))</f>
        <v>0</v>
      </c>
      <c r="R2849" t="b">
        <f>AND(COUNTIF('Master list(no salts, metals)'!R2839,"&lt;=1"),IF(COUNTIF('Master list(no salts, metals)'!$K2839:$Y2839, "#N/A")=14,TRUE,FALSE))</f>
        <v>0</v>
      </c>
      <c r="S2849" t="b">
        <f>AND(COUNTIF('Master list(no salts, metals)'!S2839,"&lt;=1"),IF(COUNTIF('Master list(no salts, metals)'!$K2839:$Y2839, "#N/A")=14,TRUE,FALSE))</f>
        <v>0</v>
      </c>
      <c r="T2849" t="b">
        <f>AND(COUNTIF('Master list(no salts, metals)'!T2839,"&lt;=1"),IF(COUNTIF('Master list(no salts, metals)'!$K2839:$Y2839, "#N/A")=14,TRUE,FALSE))</f>
        <v>0</v>
      </c>
      <c r="U2849" t="b">
        <f>AND(COUNTIF('Master list(no salts, metals)'!U2839,"&lt;=1"),IF(COUNTIF('Master list(no salts, metals)'!$K2839:$Y2839, "#N/A")=14,TRUE,FALSE))</f>
        <v>0</v>
      </c>
      <c r="V2849" t="b">
        <f>AND(COUNTIF('Master list(no salts, metals)'!V2839,"&lt;=1"),IF(COUNTIF('Master list(no salts, metals)'!$K2839:$Y2839, "#N/A")=14,TRUE,FALSE))</f>
        <v>0</v>
      </c>
      <c r="W2849" t="b">
        <f>AND(COUNTIF('Master list(no salts, metals)'!W2839,"&lt;=1"),IF(COUNTIF('Master list(no salts, metals)'!$K2839:$Y2839, "#N/A")=14,TRUE,FALSE))</f>
        <v>0</v>
      </c>
      <c r="X2849" t="b">
        <f>AND(COUNTIF('Master list(no salts, metals)'!X2839,"&lt;=1"),IF(COUNTIF('Master list(no salts, metals)'!$K2839:$Y2839, "#N/A")=14,TRUE,FALSE))</f>
        <v>0</v>
      </c>
      <c r="Y2849" t="b">
        <f>AND(COUNTIF('Master list(no salts, metals)'!Y2839,"&lt;=1"),IF(COUNTIF('Master list(no salts, metals)'!$K2839:$Y2839, "#N/A")=14,TRUE,FALSE))</f>
        <v>0</v>
      </c>
    </row>
    <row r="2850" spans="11:25" x14ac:dyDescent="0.25">
      <c r="K2850" t="b">
        <f>AND(COUNTIF('Master list(no salts, metals)'!K2840,"&lt;=1"),IF(COUNTIF('Master list(no salts, metals)'!$K2840:$Y2840, "#N/A")=14,TRUE,FALSE))</f>
        <v>0</v>
      </c>
      <c r="L2850" t="b">
        <f>AND(COUNTIF('Master list(no salts, metals)'!L2840,"&lt;=1"),IF(COUNTIF('Master list(no salts, metals)'!$K2840:$Y2840, "#N/A")=14,TRUE,FALSE))</f>
        <v>0</v>
      </c>
      <c r="M2850" t="b">
        <f>AND(COUNTIF('Master list(no salts, metals)'!M2840,"&lt;=1"),IF(COUNTIF('Master list(no salts, metals)'!$K2840:$Y2840, "#N/A")=14,TRUE,FALSE))</f>
        <v>0</v>
      </c>
      <c r="N2850" t="b">
        <f>AND(COUNTIF('Master list(no salts, metals)'!N2840,"&lt;=1"),IF(COUNTIF('Master list(no salts, metals)'!$K2840:$Y2840, "#N/A")=14,TRUE,FALSE))</f>
        <v>0</v>
      </c>
      <c r="O2850" t="b">
        <f>AND(COUNTIF('Master list(no salts, metals)'!O2840,"&lt;=1"),IF(COUNTIF('Master list(no salts, metals)'!$K2840:$Y2840, "#N/A")=14,TRUE,FALSE))</f>
        <v>0</v>
      </c>
      <c r="P2850" t="b">
        <f>AND(COUNTIF('Master list(no salts, metals)'!P2840,"&lt;=1"),IF(COUNTIF('Master list(no salts, metals)'!$K2840:$Y2840, "#N/A")=14,TRUE,FALSE))</f>
        <v>0</v>
      </c>
      <c r="Q2850" t="b">
        <f>AND(COUNTIF('Master list(no salts, metals)'!Q2840,"&lt;=1"),IF(COUNTIF('Master list(no salts, metals)'!$K2840:$Y2840, "#N/A")=14,TRUE,FALSE))</f>
        <v>0</v>
      </c>
      <c r="R2850" t="b">
        <f>AND(COUNTIF('Master list(no salts, metals)'!R2840,"&lt;=1"),IF(COUNTIF('Master list(no salts, metals)'!$K2840:$Y2840, "#N/A")=14,TRUE,FALSE))</f>
        <v>0</v>
      </c>
      <c r="S2850" t="b">
        <f>AND(COUNTIF('Master list(no salts, metals)'!S2840,"&lt;=1"),IF(COUNTIF('Master list(no salts, metals)'!$K2840:$Y2840, "#N/A")=14,TRUE,FALSE))</f>
        <v>0</v>
      </c>
      <c r="T2850" t="b">
        <f>AND(COUNTIF('Master list(no salts, metals)'!T2840,"&lt;=1"),IF(COUNTIF('Master list(no salts, metals)'!$K2840:$Y2840, "#N/A")=14,TRUE,FALSE))</f>
        <v>0</v>
      </c>
      <c r="U2850" t="b">
        <f>AND(COUNTIF('Master list(no salts, metals)'!U2840,"&lt;=1"),IF(COUNTIF('Master list(no salts, metals)'!$K2840:$Y2840, "#N/A")=14,TRUE,FALSE))</f>
        <v>0</v>
      </c>
      <c r="V2850" t="b">
        <f>AND(COUNTIF('Master list(no salts, metals)'!V2840,"&lt;=1"),IF(COUNTIF('Master list(no salts, metals)'!$K2840:$Y2840, "#N/A")=14,TRUE,FALSE))</f>
        <v>0</v>
      </c>
      <c r="W2850" t="b">
        <f>AND(COUNTIF('Master list(no salts, metals)'!W2840,"&lt;=1"),IF(COUNTIF('Master list(no salts, metals)'!$K2840:$Y2840, "#N/A")=14,TRUE,FALSE))</f>
        <v>0</v>
      </c>
      <c r="X2850" t="b">
        <f>AND(COUNTIF('Master list(no salts, metals)'!X2840,"&lt;=1"),IF(COUNTIF('Master list(no salts, metals)'!$K2840:$Y2840, "#N/A")=14,TRUE,FALSE))</f>
        <v>0</v>
      </c>
      <c r="Y2850" t="b">
        <f>AND(COUNTIF('Master list(no salts, metals)'!Y2840,"&lt;=1"),IF(COUNTIF('Master list(no salts, metals)'!$K2840:$Y2840, "#N/A")=14,TRUE,FALSE))</f>
        <v>0</v>
      </c>
    </row>
    <row r="2851" spans="11:25" x14ac:dyDescent="0.25">
      <c r="K2851" t="b">
        <f>AND(COUNTIF('Master list(no salts, metals)'!K2841,"&lt;=1"),IF(COUNTIF('Master list(no salts, metals)'!$K2841:$Y2841, "#N/A")=14,TRUE,FALSE))</f>
        <v>0</v>
      </c>
      <c r="L2851" t="b">
        <f>AND(COUNTIF('Master list(no salts, metals)'!L2841,"&lt;=1"),IF(COUNTIF('Master list(no salts, metals)'!$K2841:$Y2841, "#N/A")=14,TRUE,FALSE))</f>
        <v>0</v>
      </c>
      <c r="M2851" t="b">
        <f>AND(COUNTIF('Master list(no salts, metals)'!M2841,"&lt;=1"),IF(COUNTIF('Master list(no salts, metals)'!$K2841:$Y2841, "#N/A")=14,TRUE,FALSE))</f>
        <v>0</v>
      </c>
      <c r="N2851" t="b">
        <f>AND(COUNTIF('Master list(no salts, metals)'!N2841,"&lt;=1"),IF(COUNTIF('Master list(no salts, metals)'!$K2841:$Y2841, "#N/A")=14,TRUE,FALSE))</f>
        <v>0</v>
      </c>
      <c r="O2851" t="b">
        <f>AND(COUNTIF('Master list(no salts, metals)'!O2841,"&lt;=1"),IF(COUNTIF('Master list(no salts, metals)'!$K2841:$Y2841, "#N/A")=14,TRUE,FALSE))</f>
        <v>0</v>
      </c>
      <c r="P2851" t="b">
        <f>AND(COUNTIF('Master list(no salts, metals)'!P2841,"&lt;=1"),IF(COUNTIF('Master list(no salts, metals)'!$K2841:$Y2841, "#N/A")=14,TRUE,FALSE))</f>
        <v>0</v>
      </c>
      <c r="Q2851" t="b">
        <f>AND(COUNTIF('Master list(no salts, metals)'!Q2841,"&lt;=1"),IF(COUNTIF('Master list(no salts, metals)'!$K2841:$Y2841, "#N/A")=14,TRUE,FALSE))</f>
        <v>0</v>
      </c>
      <c r="R2851" t="b">
        <f>AND(COUNTIF('Master list(no salts, metals)'!R2841,"&lt;=1"),IF(COUNTIF('Master list(no salts, metals)'!$K2841:$Y2841, "#N/A")=14,TRUE,FALSE))</f>
        <v>0</v>
      </c>
      <c r="S2851" t="b">
        <f>AND(COUNTIF('Master list(no salts, metals)'!S2841,"&lt;=1"),IF(COUNTIF('Master list(no salts, metals)'!$K2841:$Y2841, "#N/A")=14,TRUE,FALSE))</f>
        <v>0</v>
      </c>
      <c r="T2851" t="b">
        <f>AND(COUNTIF('Master list(no salts, metals)'!T2841,"&lt;=1"),IF(COUNTIF('Master list(no salts, metals)'!$K2841:$Y2841, "#N/A")=14,TRUE,FALSE))</f>
        <v>1</v>
      </c>
      <c r="U2851" t="b">
        <f>AND(COUNTIF('Master list(no salts, metals)'!U2841,"&lt;=1"),IF(COUNTIF('Master list(no salts, metals)'!$K2841:$Y2841, "#N/A")=14,TRUE,FALSE))</f>
        <v>0</v>
      </c>
      <c r="V2851" t="b">
        <f>AND(COUNTIF('Master list(no salts, metals)'!V2841,"&lt;=1"),IF(COUNTIF('Master list(no salts, metals)'!$K2841:$Y2841, "#N/A")=14,TRUE,FALSE))</f>
        <v>0</v>
      </c>
      <c r="W2851" t="b">
        <f>AND(COUNTIF('Master list(no salts, metals)'!W2841,"&lt;=1"),IF(COUNTIF('Master list(no salts, metals)'!$K2841:$Y2841, "#N/A")=14,TRUE,FALSE))</f>
        <v>0</v>
      </c>
      <c r="X2851" t="b">
        <f>AND(COUNTIF('Master list(no salts, metals)'!X2841,"&lt;=1"),IF(COUNTIF('Master list(no salts, metals)'!$K2841:$Y2841, "#N/A")=14,TRUE,FALSE))</f>
        <v>0</v>
      </c>
      <c r="Y2851" t="b">
        <f>AND(COUNTIF('Master list(no salts, metals)'!Y2841,"&lt;=1"),IF(COUNTIF('Master list(no salts, metals)'!$K2841:$Y2841, "#N/A")=14,TRUE,FALSE))</f>
        <v>0</v>
      </c>
    </row>
    <row r="2852" spans="11:25" x14ac:dyDescent="0.25">
      <c r="K2852" t="b">
        <f>AND(COUNTIF('Master list(no salts, metals)'!K2842,"&lt;=1"),IF(COUNTIF('Master list(no salts, metals)'!$K2842:$Y2842, "#N/A")=14,TRUE,FALSE))</f>
        <v>0</v>
      </c>
      <c r="L2852" t="b">
        <f>AND(COUNTIF('Master list(no salts, metals)'!L2842,"&lt;=1"),IF(COUNTIF('Master list(no salts, metals)'!$K2842:$Y2842, "#N/A")=14,TRUE,FALSE))</f>
        <v>0</v>
      </c>
      <c r="M2852" t="b">
        <f>AND(COUNTIF('Master list(no salts, metals)'!M2842,"&lt;=1"),IF(COUNTIF('Master list(no salts, metals)'!$K2842:$Y2842, "#N/A")=14,TRUE,FALSE))</f>
        <v>0</v>
      </c>
      <c r="N2852" t="b">
        <f>AND(COUNTIF('Master list(no salts, metals)'!N2842,"&lt;=1"),IF(COUNTIF('Master list(no salts, metals)'!$K2842:$Y2842, "#N/A")=14,TRUE,FALSE))</f>
        <v>0</v>
      </c>
      <c r="O2852" t="b">
        <f>AND(COUNTIF('Master list(no salts, metals)'!O2842,"&lt;=1"),IF(COUNTIF('Master list(no salts, metals)'!$K2842:$Y2842, "#N/A")=14,TRUE,FALSE))</f>
        <v>0</v>
      </c>
      <c r="P2852" t="b">
        <f>AND(COUNTIF('Master list(no salts, metals)'!P2842,"&lt;=1"),IF(COUNTIF('Master list(no salts, metals)'!$K2842:$Y2842, "#N/A")=14,TRUE,FALSE))</f>
        <v>0</v>
      </c>
      <c r="Q2852" t="b">
        <f>AND(COUNTIF('Master list(no salts, metals)'!Q2842,"&lt;=1"),IF(COUNTIF('Master list(no salts, metals)'!$K2842:$Y2842, "#N/A")=14,TRUE,FALSE))</f>
        <v>0</v>
      </c>
      <c r="R2852" t="b">
        <f>AND(COUNTIF('Master list(no salts, metals)'!R2842,"&lt;=1"),IF(COUNTIF('Master list(no salts, metals)'!$K2842:$Y2842, "#N/A")=14,TRUE,FALSE))</f>
        <v>0</v>
      </c>
      <c r="S2852" t="b">
        <f>AND(COUNTIF('Master list(no salts, metals)'!S2842,"&lt;=1"),IF(COUNTIF('Master list(no salts, metals)'!$K2842:$Y2842, "#N/A")=14,TRUE,FALSE))</f>
        <v>0</v>
      </c>
      <c r="T2852" t="b">
        <f>AND(COUNTIF('Master list(no salts, metals)'!T2842,"&lt;=1"),IF(COUNTIF('Master list(no salts, metals)'!$K2842:$Y2842, "#N/A")=14,TRUE,FALSE))</f>
        <v>0</v>
      </c>
      <c r="U2852" t="b">
        <f>AND(COUNTIF('Master list(no salts, metals)'!U2842,"&lt;=1"),IF(COUNTIF('Master list(no salts, metals)'!$K2842:$Y2842, "#N/A")=14,TRUE,FALSE))</f>
        <v>0</v>
      </c>
      <c r="V2852" t="b">
        <f>AND(COUNTIF('Master list(no salts, metals)'!V2842,"&lt;=1"),IF(COUNTIF('Master list(no salts, metals)'!$K2842:$Y2842, "#N/A")=14,TRUE,FALSE))</f>
        <v>0</v>
      </c>
      <c r="W2852" t="b">
        <f>AND(COUNTIF('Master list(no salts, metals)'!W2842,"&lt;=1"),IF(COUNTIF('Master list(no salts, metals)'!$K2842:$Y2842, "#N/A")=14,TRUE,FALSE))</f>
        <v>1</v>
      </c>
      <c r="X2852" t="b">
        <f>AND(COUNTIF('Master list(no salts, metals)'!X2842,"&lt;=1"),IF(COUNTIF('Master list(no salts, metals)'!$K2842:$Y2842, "#N/A")=14,TRUE,FALSE))</f>
        <v>0</v>
      </c>
      <c r="Y2852" t="b">
        <f>AND(COUNTIF('Master list(no salts, metals)'!Y2842,"&lt;=1"),IF(COUNTIF('Master list(no salts, metals)'!$K2842:$Y2842, "#N/A")=14,TRUE,FALSE))</f>
        <v>0</v>
      </c>
    </row>
    <row r="2853" spans="11:25" x14ac:dyDescent="0.25">
      <c r="K2853" t="b">
        <f>AND(COUNTIF('Master list(no salts, metals)'!K2843,"&lt;=1"),IF(COUNTIF('Master list(no salts, metals)'!$K2843:$Y2843, "#N/A")=14,TRUE,FALSE))</f>
        <v>0</v>
      </c>
      <c r="L2853" t="b">
        <f>AND(COUNTIF('Master list(no salts, metals)'!L2843,"&lt;=1"),IF(COUNTIF('Master list(no salts, metals)'!$K2843:$Y2843, "#N/A")=14,TRUE,FALSE))</f>
        <v>0</v>
      </c>
      <c r="M2853" t="b">
        <f>AND(COUNTIF('Master list(no salts, metals)'!M2843,"&lt;=1"),IF(COUNTIF('Master list(no salts, metals)'!$K2843:$Y2843, "#N/A")=14,TRUE,FALSE))</f>
        <v>0</v>
      </c>
      <c r="N2853" t="b">
        <f>AND(COUNTIF('Master list(no salts, metals)'!N2843,"&lt;=1"),IF(COUNTIF('Master list(no salts, metals)'!$K2843:$Y2843, "#N/A")=14,TRUE,FALSE))</f>
        <v>0</v>
      </c>
      <c r="O2853" t="b">
        <f>AND(COUNTIF('Master list(no salts, metals)'!O2843,"&lt;=1"),IF(COUNTIF('Master list(no salts, metals)'!$K2843:$Y2843, "#N/A")=14,TRUE,FALSE))</f>
        <v>0</v>
      </c>
      <c r="P2853" t="b">
        <f>AND(COUNTIF('Master list(no salts, metals)'!P2843,"&lt;=1"),IF(COUNTIF('Master list(no salts, metals)'!$K2843:$Y2843, "#N/A")=14,TRUE,FALSE))</f>
        <v>0</v>
      </c>
      <c r="Q2853" t="b">
        <f>AND(COUNTIF('Master list(no salts, metals)'!Q2843,"&lt;=1"),IF(COUNTIF('Master list(no salts, metals)'!$K2843:$Y2843, "#N/A")=14,TRUE,FALSE))</f>
        <v>0</v>
      </c>
      <c r="R2853" t="b">
        <f>AND(COUNTIF('Master list(no salts, metals)'!R2843,"&lt;=1"),IF(COUNTIF('Master list(no salts, metals)'!$K2843:$Y2843, "#N/A")=14,TRUE,FALSE))</f>
        <v>0</v>
      </c>
      <c r="S2853" t="b">
        <f>AND(COUNTIF('Master list(no salts, metals)'!S2843,"&lt;=1"),IF(COUNTIF('Master list(no salts, metals)'!$K2843:$Y2843, "#N/A")=14,TRUE,FALSE))</f>
        <v>0</v>
      </c>
      <c r="T2853" t="b">
        <f>AND(COUNTIF('Master list(no salts, metals)'!T2843,"&lt;=1"),IF(COUNTIF('Master list(no salts, metals)'!$K2843:$Y2843, "#N/A")=14,TRUE,FALSE))</f>
        <v>0</v>
      </c>
      <c r="U2853" t="b">
        <f>AND(COUNTIF('Master list(no salts, metals)'!U2843,"&lt;=1"),IF(COUNTIF('Master list(no salts, metals)'!$K2843:$Y2843, "#N/A")=14,TRUE,FALSE))</f>
        <v>0</v>
      </c>
      <c r="V2853" t="b">
        <f>AND(COUNTIF('Master list(no salts, metals)'!V2843,"&lt;=1"),IF(COUNTIF('Master list(no salts, metals)'!$K2843:$Y2843, "#N/A")=14,TRUE,FALSE))</f>
        <v>0</v>
      </c>
      <c r="W2853" t="b">
        <f>AND(COUNTIF('Master list(no salts, metals)'!W2843,"&lt;=1"),IF(COUNTIF('Master list(no salts, metals)'!$K2843:$Y2843, "#N/A")=14,TRUE,FALSE))</f>
        <v>1</v>
      </c>
      <c r="X2853" t="b">
        <f>AND(COUNTIF('Master list(no salts, metals)'!X2843,"&lt;=1"),IF(COUNTIF('Master list(no salts, metals)'!$K2843:$Y2843, "#N/A")=14,TRUE,FALSE))</f>
        <v>0</v>
      </c>
      <c r="Y2853" t="b">
        <f>AND(COUNTIF('Master list(no salts, metals)'!Y2843,"&lt;=1"),IF(COUNTIF('Master list(no salts, metals)'!$K2843:$Y2843, "#N/A")=14,TRUE,FALSE))</f>
        <v>0</v>
      </c>
    </row>
    <row r="2854" spans="11:25" x14ac:dyDescent="0.25">
      <c r="K2854" t="b">
        <f>AND(COUNTIF('Master list(no salts, metals)'!K2844,"&lt;=1"),IF(COUNTIF('Master list(no salts, metals)'!$K2844:$Y2844, "#N/A")=14,TRUE,FALSE))</f>
        <v>0</v>
      </c>
      <c r="L2854" t="b">
        <f>AND(COUNTIF('Master list(no salts, metals)'!L2844,"&lt;=1"),IF(COUNTIF('Master list(no salts, metals)'!$K2844:$Y2844, "#N/A")=14,TRUE,FALSE))</f>
        <v>0</v>
      </c>
      <c r="M2854" t="b">
        <f>AND(COUNTIF('Master list(no salts, metals)'!M2844,"&lt;=1"),IF(COUNTIF('Master list(no salts, metals)'!$K2844:$Y2844, "#N/A")=14,TRUE,FALSE))</f>
        <v>0</v>
      </c>
      <c r="N2854" t="b">
        <f>AND(COUNTIF('Master list(no salts, metals)'!N2844,"&lt;=1"),IF(COUNTIF('Master list(no salts, metals)'!$K2844:$Y2844, "#N/A")=14,TRUE,FALSE))</f>
        <v>0</v>
      </c>
      <c r="O2854" t="b">
        <f>AND(COUNTIF('Master list(no salts, metals)'!O2844,"&lt;=1"),IF(COUNTIF('Master list(no salts, metals)'!$K2844:$Y2844, "#N/A")=14,TRUE,FALSE))</f>
        <v>0</v>
      </c>
      <c r="P2854" t="b">
        <f>AND(COUNTIF('Master list(no salts, metals)'!P2844,"&lt;=1"),IF(COUNTIF('Master list(no salts, metals)'!$K2844:$Y2844, "#N/A")=14,TRUE,FALSE))</f>
        <v>0</v>
      </c>
      <c r="Q2854" t="b">
        <f>AND(COUNTIF('Master list(no salts, metals)'!Q2844,"&lt;=1"),IF(COUNTIF('Master list(no salts, metals)'!$K2844:$Y2844, "#N/A")=14,TRUE,FALSE))</f>
        <v>0</v>
      </c>
      <c r="R2854" t="b">
        <f>AND(COUNTIF('Master list(no salts, metals)'!R2844,"&lt;=1"),IF(COUNTIF('Master list(no salts, metals)'!$K2844:$Y2844, "#N/A")=14,TRUE,FALSE))</f>
        <v>0</v>
      </c>
      <c r="S2854" t="b">
        <f>AND(COUNTIF('Master list(no salts, metals)'!S2844,"&lt;=1"),IF(COUNTIF('Master list(no salts, metals)'!$K2844:$Y2844, "#N/A")=14,TRUE,FALSE))</f>
        <v>0</v>
      </c>
      <c r="T2854" t="b">
        <f>AND(COUNTIF('Master list(no salts, metals)'!T2844,"&lt;=1"),IF(COUNTIF('Master list(no salts, metals)'!$K2844:$Y2844, "#N/A")=14,TRUE,FALSE))</f>
        <v>1</v>
      </c>
      <c r="U2854" t="b">
        <f>AND(COUNTIF('Master list(no salts, metals)'!U2844,"&lt;=1"),IF(COUNTIF('Master list(no salts, metals)'!$K2844:$Y2844, "#N/A")=14,TRUE,FALSE))</f>
        <v>0</v>
      </c>
      <c r="V2854" t="b">
        <f>AND(COUNTIF('Master list(no salts, metals)'!V2844,"&lt;=1"),IF(COUNTIF('Master list(no salts, metals)'!$K2844:$Y2844, "#N/A")=14,TRUE,FALSE))</f>
        <v>0</v>
      </c>
      <c r="W2854" t="b">
        <f>AND(COUNTIF('Master list(no salts, metals)'!W2844,"&lt;=1"),IF(COUNTIF('Master list(no salts, metals)'!$K2844:$Y2844, "#N/A")=14,TRUE,FALSE))</f>
        <v>0</v>
      </c>
      <c r="X2854" t="b">
        <f>AND(COUNTIF('Master list(no salts, metals)'!X2844,"&lt;=1"),IF(COUNTIF('Master list(no salts, metals)'!$K2844:$Y2844, "#N/A")=14,TRUE,FALSE))</f>
        <v>0</v>
      </c>
      <c r="Y2854" t="b">
        <f>AND(COUNTIF('Master list(no salts, metals)'!Y2844,"&lt;=1"),IF(COUNTIF('Master list(no salts, metals)'!$K2844:$Y2844, "#N/A")=14,TRUE,FALSE))</f>
        <v>0</v>
      </c>
    </row>
    <row r="2855" spans="11:25" x14ac:dyDescent="0.25">
      <c r="K2855" t="b">
        <f>AND(COUNTIF('Master list(no salts, metals)'!K2845,"&lt;=1"),IF(COUNTIF('Master list(no salts, metals)'!$K2845:$Y2845, "#N/A")=14,TRUE,FALSE))</f>
        <v>0</v>
      </c>
      <c r="L2855" t="b">
        <f>AND(COUNTIF('Master list(no salts, metals)'!L2845,"&lt;=1"),IF(COUNTIF('Master list(no salts, metals)'!$K2845:$Y2845, "#N/A")=14,TRUE,FALSE))</f>
        <v>0</v>
      </c>
      <c r="M2855" t="b">
        <f>AND(COUNTIF('Master list(no salts, metals)'!M2845,"&lt;=1"),IF(COUNTIF('Master list(no salts, metals)'!$K2845:$Y2845, "#N/A")=14,TRUE,FALSE))</f>
        <v>0</v>
      </c>
      <c r="N2855" t="b">
        <f>AND(COUNTIF('Master list(no salts, metals)'!N2845,"&lt;=1"),IF(COUNTIF('Master list(no salts, metals)'!$K2845:$Y2845, "#N/A")=14,TRUE,FALSE))</f>
        <v>0</v>
      </c>
      <c r="O2855" t="b">
        <f>AND(COUNTIF('Master list(no salts, metals)'!O2845,"&lt;=1"),IF(COUNTIF('Master list(no salts, metals)'!$K2845:$Y2845, "#N/A")=14,TRUE,FALSE))</f>
        <v>0</v>
      </c>
      <c r="P2855" t="b">
        <f>AND(COUNTIF('Master list(no salts, metals)'!P2845,"&lt;=1"),IF(COUNTIF('Master list(no salts, metals)'!$K2845:$Y2845, "#N/A")=14,TRUE,FALSE))</f>
        <v>0</v>
      </c>
      <c r="Q2855" t="b">
        <f>AND(COUNTIF('Master list(no salts, metals)'!Q2845,"&lt;=1"),IF(COUNTIF('Master list(no salts, metals)'!$K2845:$Y2845, "#N/A")=14,TRUE,FALSE))</f>
        <v>0</v>
      </c>
      <c r="R2855" t="b">
        <f>AND(COUNTIF('Master list(no salts, metals)'!R2845,"&lt;=1"),IF(COUNTIF('Master list(no salts, metals)'!$K2845:$Y2845, "#N/A")=14,TRUE,FALSE))</f>
        <v>0</v>
      </c>
      <c r="S2855" t="b">
        <f>AND(COUNTIF('Master list(no salts, metals)'!S2845,"&lt;=1"),IF(COUNTIF('Master list(no salts, metals)'!$K2845:$Y2845, "#N/A")=14,TRUE,FALSE))</f>
        <v>0</v>
      </c>
      <c r="T2855" t="b">
        <f>AND(COUNTIF('Master list(no salts, metals)'!T2845,"&lt;=1"),IF(COUNTIF('Master list(no salts, metals)'!$K2845:$Y2845, "#N/A")=14,TRUE,FALSE))</f>
        <v>0</v>
      </c>
      <c r="U2855" t="b">
        <f>AND(COUNTIF('Master list(no salts, metals)'!U2845,"&lt;=1"),IF(COUNTIF('Master list(no salts, metals)'!$K2845:$Y2845, "#N/A")=14,TRUE,FALSE))</f>
        <v>0</v>
      </c>
      <c r="V2855" t="b">
        <f>AND(COUNTIF('Master list(no salts, metals)'!V2845,"&lt;=1"),IF(COUNTIF('Master list(no salts, metals)'!$K2845:$Y2845, "#N/A")=14,TRUE,FALSE))</f>
        <v>0</v>
      </c>
      <c r="W2855" t="b">
        <f>AND(COUNTIF('Master list(no salts, metals)'!W2845,"&lt;=1"),IF(COUNTIF('Master list(no salts, metals)'!$K2845:$Y2845, "#N/A")=14,TRUE,FALSE))</f>
        <v>1</v>
      </c>
      <c r="X2855" t="b">
        <f>AND(COUNTIF('Master list(no salts, metals)'!X2845,"&lt;=1"),IF(COUNTIF('Master list(no salts, metals)'!$K2845:$Y2845, "#N/A")=14,TRUE,FALSE))</f>
        <v>0</v>
      </c>
      <c r="Y2855" t="b">
        <f>AND(COUNTIF('Master list(no salts, metals)'!Y2845,"&lt;=1"),IF(COUNTIF('Master list(no salts, metals)'!$K2845:$Y2845, "#N/A")=14,TRUE,FALSE))</f>
        <v>0</v>
      </c>
    </row>
    <row r="2856" spans="11:25" x14ac:dyDescent="0.25">
      <c r="K2856" t="b">
        <f>AND(COUNTIF('Master list(no salts, metals)'!K2846,"&lt;=1"),IF(COUNTIF('Master list(no salts, metals)'!$K2846:$Y2846, "#N/A")=14,TRUE,FALSE))</f>
        <v>0</v>
      </c>
      <c r="L2856" t="b">
        <f>AND(COUNTIF('Master list(no salts, metals)'!L2846,"&lt;=1"),IF(COUNTIF('Master list(no salts, metals)'!$K2846:$Y2846, "#N/A")=14,TRUE,FALSE))</f>
        <v>0</v>
      </c>
      <c r="M2856" t="b">
        <f>AND(COUNTIF('Master list(no salts, metals)'!M2846,"&lt;=1"),IF(COUNTIF('Master list(no salts, metals)'!$K2846:$Y2846, "#N/A")=14,TRUE,FALSE))</f>
        <v>0</v>
      </c>
      <c r="N2856" t="b">
        <f>AND(COUNTIF('Master list(no salts, metals)'!N2846,"&lt;=1"),IF(COUNTIF('Master list(no salts, metals)'!$K2846:$Y2846, "#N/A")=14,TRUE,FALSE))</f>
        <v>0</v>
      </c>
      <c r="O2856" t="b">
        <f>AND(COUNTIF('Master list(no salts, metals)'!O2846,"&lt;=1"),IF(COUNTIF('Master list(no salts, metals)'!$K2846:$Y2846, "#N/A")=14,TRUE,FALSE))</f>
        <v>0</v>
      </c>
      <c r="P2856" t="b">
        <f>AND(COUNTIF('Master list(no salts, metals)'!P2846,"&lt;=1"),IF(COUNTIF('Master list(no salts, metals)'!$K2846:$Y2846, "#N/A")=14,TRUE,FALSE))</f>
        <v>0</v>
      </c>
      <c r="Q2856" t="b">
        <f>AND(COUNTIF('Master list(no salts, metals)'!Q2846,"&lt;=1"),IF(COUNTIF('Master list(no salts, metals)'!$K2846:$Y2846, "#N/A")=14,TRUE,FALSE))</f>
        <v>0</v>
      </c>
      <c r="R2856" t="b">
        <f>AND(COUNTIF('Master list(no salts, metals)'!R2846,"&lt;=1"),IF(COUNTIF('Master list(no salts, metals)'!$K2846:$Y2846, "#N/A")=14,TRUE,FALSE))</f>
        <v>0</v>
      </c>
      <c r="S2856" t="b">
        <f>AND(COUNTIF('Master list(no salts, metals)'!S2846,"&lt;=1"),IF(COUNTIF('Master list(no salts, metals)'!$K2846:$Y2846, "#N/A")=14,TRUE,FALSE))</f>
        <v>0</v>
      </c>
      <c r="T2856" t="b">
        <f>AND(COUNTIF('Master list(no salts, metals)'!T2846,"&lt;=1"),IF(COUNTIF('Master list(no salts, metals)'!$K2846:$Y2846, "#N/A")=14,TRUE,FALSE))</f>
        <v>0</v>
      </c>
      <c r="U2856" t="b">
        <f>AND(COUNTIF('Master list(no salts, metals)'!U2846,"&lt;=1"),IF(COUNTIF('Master list(no salts, metals)'!$K2846:$Y2846, "#N/A")=14,TRUE,FALSE))</f>
        <v>0</v>
      </c>
      <c r="V2856" t="b">
        <f>AND(COUNTIF('Master list(no salts, metals)'!V2846,"&lt;=1"),IF(COUNTIF('Master list(no salts, metals)'!$K2846:$Y2846, "#N/A")=14,TRUE,FALSE))</f>
        <v>0</v>
      </c>
      <c r="W2856" t="b">
        <f>AND(COUNTIF('Master list(no salts, metals)'!W2846,"&lt;=1"),IF(COUNTIF('Master list(no salts, metals)'!$K2846:$Y2846, "#N/A")=14,TRUE,FALSE))</f>
        <v>1</v>
      </c>
      <c r="X2856" t="b">
        <f>AND(COUNTIF('Master list(no salts, metals)'!X2846,"&lt;=1"),IF(COUNTIF('Master list(no salts, metals)'!$K2846:$Y2846, "#N/A")=14,TRUE,FALSE))</f>
        <v>0</v>
      </c>
      <c r="Y2856" t="b">
        <f>AND(COUNTIF('Master list(no salts, metals)'!Y2846,"&lt;=1"),IF(COUNTIF('Master list(no salts, metals)'!$K2846:$Y2846, "#N/A")=14,TRUE,FALSE))</f>
        <v>0</v>
      </c>
    </row>
    <row r="2857" spans="11:25" x14ac:dyDescent="0.25">
      <c r="K2857" t="b">
        <f>AND(COUNTIF('Master list(no salts, metals)'!K2847,"&lt;=1"),IF(COUNTIF('Master list(no salts, metals)'!$K2847:$Y2847, "#N/A")=14,TRUE,FALSE))</f>
        <v>0</v>
      </c>
      <c r="L2857" t="b">
        <f>AND(COUNTIF('Master list(no salts, metals)'!L2847,"&lt;=1"),IF(COUNTIF('Master list(no salts, metals)'!$K2847:$Y2847, "#N/A")=14,TRUE,FALSE))</f>
        <v>0</v>
      </c>
      <c r="M2857" t="b">
        <f>AND(COUNTIF('Master list(no salts, metals)'!M2847,"&lt;=1"),IF(COUNTIF('Master list(no salts, metals)'!$K2847:$Y2847, "#N/A")=14,TRUE,FALSE))</f>
        <v>0</v>
      </c>
      <c r="N2857" t="b">
        <f>AND(COUNTIF('Master list(no salts, metals)'!N2847,"&lt;=1"),IF(COUNTIF('Master list(no salts, metals)'!$K2847:$Y2847, "#N/A")=14,TRUE,FALSE))</f>
        <v>0</v>
      </c>
      <c r="O2857" t="b">
        <f>AND(COUNTIF('Master list(no salts, metals)'!O2847,"&lt;=1"),IF(COUNTIF('Master list(no salts, metals)'!$K2847:$Y2847, "#N/A")=14,TRUE,FALSE))</f>
        <v>0</v>
      </c>
      <c r="P2857" t="b">
        <f>AND(COUNTIF('Master list(no salts, metals)'!P2847,"&lt;=1"),IF(COUNTIF('Master list(no salts, metals)'!$K2847:$Y2847, "#N/A")=14,TRUE,FALSE))</f>
        <v>0</v>
      </c>
      <c r="Q2857" t="b">
        <f>AND(COUNTIF('Master list(no salts, metals)'!Q2847,"&lt;=1"),IF(COUNTIF('Master list(no salts, metals)'!$K2847:$Y2847, "#N/A")=14,TRUE,FALSE))</f>
        <v>0</v>
      </c>
      <c r="R2857" t="b">
        <f>AND(COUNTIF('Master list(no salts, metals)'!R2847,"&lt;=1"),IF(COUNTIF('Master list(no salts, metals)'!$K2847:$Y2847, "#N/A")=14,TRUE,FALSE))</f>
        <v>0</v>
      </c>
      <c r="S2857" t="b">
        <f>AND(COUNTIF('Master list(no salts, metals)'!S2847,"&lt;=1"),IF(COUNTIF('Master list(no salts, metals)'!$K2847:$Y2847, "#N/A")=14,TRUE,FALSE))</f>
        <v>0</v>
      </c>
      <c r="T2857" t="b">
        <f>AND(COUNTIF('Master list(no salts, metals)'!T2847,"&lt;=1"),IF(COUNTIF('Master list(no salts, metals)'!$K2847:$Y2847, "#N/A")=14,TRUE,FALSE))</f>
        <v>0</v>
      </c>
      <c r="U2857" t="b">
        <f>AND(COUNTIF('Master list(no salts, metals)'!U2847,"&lt;=1"),IF(COUNTIF('Master list(no salts, metals)'!$K2847:$Y2847, "#N/A")=14,TRUE,FALSE))</f>
        <v>0</v>
      </c>
      <c r="V2857" t="b">
        <f>AND(COUNTIF('Master list(no salts, metals)'!V2847,"&lt;=1"),IF(COUNTIF('Master list(no salts, metals)'!$K2847:$Y2847, "#N/A")=14,TRUE,FALSE))</f>
        <v>0</v>
      </c>
      <c r="W2857" t="b">
        <f>AND(COUNTIF('Master list(no salts, metals)'!W2847,"&lt;=1"),IF(COUNTIF('Master list(no salts, metals)'!$K2847:$Y2847, "#N/A")=14,TRUE,FALSE))</f>
        <v>0</v>
      </c>
      <c r="X2857" t="b">
        <f>AND(COUNTIF('Master list(no salts, metals)'!X2847,"&lt;=1"),IF(COUNTIF('Master list(no salts, metals)'!$K2847:$Y2847, "#N/A")=14,TRUE,FALSE))</f>
        <v>0</v>
      </c>
      <c r="Y2857" t="b">
        <f>AND(COUNTIF('Master list(no salts, metals)'!Y2847,"&lt;=1"),IF(COUNTIF('Master list(no salts, metals)'!$K2847:$Y2847, "#N/A")=14,TRUE,FALSE))</f>
        <v>0</v>
      </c>
    </row>
    <row r="2858" spans="11:25" x14ac:dyDescent="0.25">
      <c r="K2858" t="b">
        <f>AND(COUNTIF('Master list(no salts, metals)'!K2848,"&lt;=1"),IF(COUNTIF('Master list(no salts, metals)'!$K2848:$Y2848, "#N/A")=14,TRUE,FALSE))</f>
        <v>0</v>
      </c>
      <c r="L2858" t="b">
        <f>AND(COUNTIF('Master list(no salts, metals)'!L2848,"&lt;=1"),IF(COUNTIF('Master list(no salts, metals)'!$K2848:$Y2848, "#N/A")=14,TRUE,FALSE))</f>
        <v>0</v>
      </c>
      <c r="M2858" t="b">
        <f>AND(COUNTIF('Master list(no salts, metals)'!M2848,"&lt;=1"),IF(COUNTIF('Master list(no salts, metals)'!$K2848:$Y2848, "#N/A")=14,TRUE,FALSE))</f>
        <v>0</v>
      </c>
      <c r="N2858" t="b">
        <f>AND(COUNTIF('Master list(no salts, metals)'!N2848,"&lt;=1"),IF(COUNTIF('Master list(no salts, metals)'!$K2848:$Y2848, "#N/A")=14,TRUE,FALSE))</f>
        <v>0</v>
      </c>
      <c r="O2858" t="b">
        <f>AND(COUNTIF('Master list(no salts, metals)'!O2848,"&lt;=1"),IF(COUNTIF('Master list(no salts, metals)'!$K2848:$Y2848, "#N/A")=14,TRUE,FALSE))</f>
        <v>0</v>
      </c>
      <c r="P2858" t="b">
        <f>AND(COUNTIF('Master list(no salts, metals)'!P2848,"&lt;=1"),IF(COUNTIF('Master list(no salts, metals)'!$K2848:$Y2848, "#N/A")=14,TRUE,FALSE))</f>
        <v>0</v>
      </c>
      <c r="Q2858" t="b">
        <f>AND(COUNTIF('Master list(no salts, metals)'!Q2848,"&lt;=1"),IF(COUNTIF('Master list(no salts, metals)'!$K2848:$Y2848, "#N/A")=14,TRUE,FALSE))</f>
        <v>0</v>
      </c>
      <c r="R2858" t="b">
        <f>AND(COUNTIF('Master list(no salts, metals)'!R2848,"&lt;=1"),IF(COUNTIF('Master list(no salts, metals)'!$K2848:$Y2848, "#N/A")=14,TRUE,FALSE))</f>
        <v>0</v>
      </c>
      <c r="S2858" t="b">
        <f>AND(COUNTIF('Master list(no salts, metals)'!S2848,"&lt;=1"),IF(COUNTIF('Master list(no salts, metals)'!$K2848:$Y2848, "#N/A")=14,TRUE,FALSE))</f>
        <v>0</v>
      </c>
      <c r="T2858" t="b">
        <f>AND(COUNTIF('Master list(no salts, metals)'!T2848,"&lt;=1"),IF(COUNTIF('Master list(no salts, metals)'!$K2848:$Y2848, "#N/A")=14,TRUE,FALSE))</f>
        <v>0</v>
      </c>
      <c r="U2858" t="b">
        <f>AND(COUNTIF('Master list(no salts, metals)'!U2848,"&lt;=1"),IF(COUNTIF('Master list(no salts, metals)'!$K2848:$Y2848, "#N/A")=14,TRUE,FALSE))</f>
        <v>0</v>
      </c>
      <c r="V2858" t="b">
        <f>AND(COUNTIF('Master list(no salts, metals)'!V2848,"&lt;=1"),IF(COUNTIF('Master list(no salts, metals)'!$K2848:$Y2848, "#N/A")=14,TRUE,FALSE))</f>
        <v>0</v>
      </c>
      <c r="W2858" t="b">
        <f>AND(COUNTIF('Master list(no salts, metals)'!W2848,"&lt;=1"),IF(COUNTIF('Master list(no salts, metals)'!$K2848:$Y2848, "#N/A")=14,TRUE,FALSE))</f>
        <v>0</v>
      </c>
      <c r="X2858" t="b">
        <f>AND(COUNTIF('Master list(no salts, metals)'!X2848,"&lt;=1"),IF(COUNTIF('Master list(no salts, metals)'!$K2848:$Y2848, "#N/A")=14,TRUE,FALSE))</f>
        <v>0</v>
      </c>
      <c r="Y2858" t="b">
        <f>AND(COUNTIF('Master list(no salts, metals)'!Y2848,"&lt;=1"),IF(COUNTIF('Master list(no salts, metals)'!$K2848:$Y2848, "#N/A")=14,TRUE,FALSE))</f>
        <v>0</v>
      </c>
    </row>
    <row r="2859" spans="11:25" x14ac:dyDescent="0.25">
      <c r="K2859" t="b">
        <f>AND(COUNTIF('Master list(no salts, metals)'!K2849,"&lt;=1"),IF(COUNTIF('Master list(no salts, metals)'!$K2849:$Y2849, "#N/A")=14,TRUE,FALSE))</f>
        <v>0</v>
      </c>
      <c r="L2859" t="b">
        <f>AND(COUNTIF('Master list(no salts, metals)'!L2849,"&lt;=1"),IF(COUNTIF('Master list(no salts, metals)'!$K2849:$Y2849, "#N/A")=14,TRUE,FALSE))</f>
        <v>0</v>
      </c>
      <c r="M2859" t="b">
        <f>AND(COUNTIF('Master list(no salts, metals)'!M2849,"&lt;=1"),IF(COUNTIF('Master list(no salts, metals)'!$K2849:$Y2849, "#N/A")=14,TRUE,FALSE))</f>
        <v>0</v>
      </c>
      <c r="N2859" t="b">
        <f>AND(COUNTIF('Master list(no salts, metals)'!N2849,"&lt;=1"),IF(COUNTIF('Master list(no salts, metals)'!$K2849:$Y2849, "#N/A")=14,TRUE,FALSE))</f>
        <v>0</v>
      </c>
      <c r="O2859" t="b">
        <f>AND(COUNTIF('Master list(no salts, metals)'!O2849,"&lt;=1"),IF(COUNTIF('Master list(no salts, metals)'!$K2849:$Y2849, "#N/A")=14,TRUE,FALSE))</f>
        <v>0</v>
      </c>
      <c r="P2859" t="b">
        <f>AND(COUNTIF('Master list(no salts, metals)'!P2849,"&lt;=1"),IF(COUNTIF('Master list(no salts, metals)'!$K2849:$Y2849, "#N/A")=14,TRUE,FALSE))</f>
        <v>0</v>
      </c>
      <c r="Q2859" t="b">
        <f>AND(COUNTIF('Master list(no salts, metals)'!Q2849,"&lt;=1"),IF(COUNTIF('Master list(no salts, metals)'!$K2849:$Y2849, "#N/A")=14,TRUE,FALSE))</f>
        <v>0</v>
      </c>
      <c r="R2859" t="b">
        <f>AND(COUNTIF('Master list(no salts, metals)'!R2849,"&lt;=1"),IF(COUNTIF('Master list(no salts, metals)'!$K2849:$Y2849, "#N/A")=14,TRUE,FALSE))</f>
        <v>0</v>
      </c>
      <c r="S2859" t="b">
        <f>AND(COUNTIF('Master list(no salts, metals)'!S2849,"&lt;=1"),IF(COUNTIF('Master list(no salts, metals)'!$K2849:$Y2849, "#N/A")=14,TRUE,FALSE))</f>
        <v>0</v>
      </c>
      <c r="T2859" t="b">
        <f>AND(COUNTIF('Master list(no salts, metals)'!T2849,"&lt;=1"),IF(COUNTIF('Master list(no salts, metals)'!$K2849:$Y2849, "#N/A")=14,TRUE,FALSE))</f>
        <v>0</v>
      </c>
      <c r="U2859" t="b">
        <f>AND(COUNTIF('Master list(no salts, metals)'!U2849,"&lt;=1"),IF(COUNTIF('Master list(no salts, metals)'!$K2849:$Y2849, "#N/A")=14,TRUE,FALSE))</f>
        <v>0</v>
      </c>
      <c r="V2859" t="b">
        <f>AND(COUNTIF('Master list(no salts, metals)'!V2849,"&lt;=1"),IF(COUNTIF('Master list(no salts, metals)'!$K2849:$Y2849, "#N/A")=14,TRUE,FALSE))</f>
        <v>0</v>
      </c>
      <c r="W2859" t="b">
        <f>AND(COUNTIF('Master list(no salts, metals)'!W2849,"&lt;=1"),IF(COUNTIF('Master list(no salts, metals)'!$K2849:$Y2849, "#N/A")=14,TRUE,FALSE))</f>
        <v>1</v>
      </c>
      <c r="X2859" t="b">
        <f>AND(COUNTIF('Master list(no salts, metals)'!X2849,"&lt;=1"),IF(COUNTIF('Master list(no salts, metals)'!$K2849:$Y2849, "#N/A")=14,TRUE,FALSE))</f>
        <v>0</v>
      </c>
      <c r="Y2859" t="b">
        <f>AND(COUNTIF('Master list(no salts, metals)'!Y2849,"&lt;=1"),IF(COUNTIF('Master list(no salts, metals)'!$K2849:$Y2849, "#N/A")=14,TRUE,FALSE))</f>
        <v>0</v>
      </c>
    </row>
    <row r="2860" spans="11:25" x14ac:dyDescent="0.25">
      <c r="K2860" t="b">
        <f>AND(COUNTIF('Master list(no salts, metals)'!K2850,"&lt;=1"),IF(COUNTIF('Master list(no salts, metals)'!$K2850:$Y2850, "#N/A")=14,TRUE,FALSE))</f>
        <v>0</v>
      </c>
      <c r="L2860" t="b">
        <f>AND(COUNTIF('Master list(no salts, metals)'!L2850,"&lt;=1"),IF(COUNTIF('Master list(no salts, metals)'!$K2850:$Y2850, "#N/A")=14,TRUE,FALSE))</f>
        <v>0</v>
      </c>
      <c r="M2860" t="b">
        <f>AND(COUNTIF('Master list(no salts, metals)'!M2850,"&lt;=1"),IF(COUNTIF('Master list(no salts, metals)'!$K2850:$Y2850, "#N/A")=14,TRUE,FALSE))</f>
        <v>0</v>
      </c>
      <c r="N2860" t="b">
        <f>AND(COUNTIF('Master list(no salts, metals)'!N2850,"&lt;=1"),IF(COUNTIF('Master list(no salts, metals)'!$K2850:$Y2850, "#N/A")=14,TRUE,FALSE))</f>
        <v>0</v>
      </c>
      <c r="O2860" t="b">
        <f>AND(COUNTIF('Master list(no salts, metals)'!O2850,"&lt;=1"),IF(COUNTIF('Master list(no salts, metals)'!$K2850:$Y2850, "#N/A")=14,TRUE,FALSE))</f>
        <v>0</v>
      </c>
      <c r="P2860" t="b">
        <f>AND(COUNTIF('Master list(no salts, metals)'!P2850,"&lt;=1"),IF(COUNTIF('Master list(no salts, metals)'!$K2850:$Y2850, "#N/A")=14,TRUE,FALSE))</f>
        <v>0</v>
      </c>
      <c r="Q2860" t="b">
        <f>AND(COUNTIF('Master list(no salts, metals)'!Q2850,"&lt;=1"),IF(COUNTIF('Master list(no salts, metals)'!$K2850:$Y2850, "#N/A")=14,TRUE,FALSE))</f>
        <v>0</v>
      </c>
      <c r="R2860" t="b">
        <f>AND(COUNTIF('Master list(no salts, metals)'!R2850,"&lt;=1"),IF(COUNTIF('Master list(no salts, metals)'!$K2850:$Y2850, "#N/A")=14,TRUE,FALSE))</f>
        <v>0</v>
      </c>
      <c r="S2860" t="b">
        <f>AND(COUNTIF('Master list(no salts, metals)'!S2850,"&lt;=1"),IF(COUNTIF('Master list(no salts, metals)'!$K2850:$Y2850, "#N/A")=14,TRUE,FALSE))</f>
        <v>0</v>
      </c>
      <c r="T2860" t="b">
        <f>AND(COUNTIF('Master list(no salts, metals)'!T2850,"&lt;=1"),IF(COUNTIF('Master list(no salts, metals)'!$K2850:$Y2850, "#N/A")=14,TRUE,FALSE))</f>
        <v>0</v>
      </c>
      <c r="U2860" t="b">
        <f>AND(COUNTIF('Master list(no salts, metals)'!U2850,"&lt;=1"),IF(COUNTIF('Master list(no salts, metals)'!$K2850:$Y2850, "#N/A")=14,TRUE,FALSE))</f>
        <v>0</v>
      </c>
      <c r="V2860" t="b">
        <f>AND(COUNTIF('Master list(no salts, metals)'!V2850,"&lt;=1"),IF(COUNTIF('Master list(no salts, metals)'!$K2850:$Y2850, "#N/A")=14,TRUE,FALSE))</f>
        <v>0</v>
      </c>
      <c r="W2860" t="b">
        <f>AND(COUNTIF('Master list(no salts, metals)'!W2850,"&lt;=1"),IF(COUNTIF('Master list(no salts, metals)'!$K2850:$Y2850, "#N/A")=14,TRUE,FALSE))</f>
        <v>0</v>
      </c>
      <c r="X2860" t="b">
        <f>AND(COUNTIF('Master list(no salts, metals)'!X2850,"&lt;=1"),IF(COUNTIF('Master list(no salts, metals)'!$K2850:$Y2850, "#N/A")=14,TRUE,FALSE))</f>
        <v>0</v>
      </c>
      <c r="Y2860" t="b">
        <f>AND(COUNTIF('Master list(no salts, metals)'!Y2850,"&lt;=1"),IF(COUNTIF('Master list(no salts, metals)'!$K2850:$Y2850, "#N/A")=14,TRUE,FALSE))</f>
        <v>0</v>
      </c>
    </row>
    <row r="2861" spans="11:25" x14ac:dyDescent="0.25">
      <c r="K2861" t="b">
        <f>AND(COUNTIF('Master list(no salts, metals)'!K2851,"&lt;=1"),IF(COUNTIF('Master list(no salts, metals)'!$K2851:$Y2851, "#N/A")=14,TRUE,FALSE))</f>
        <v>0</v>
      </c>
      <c r="L2861" t="b">
        <f>AND(COUNTIF('Master list(no salts, metals)'!L2851,"&lt;=1"),IF(COUNTIF('Master list(no salts, metals)'!$K2851:$Y2851, "#N/A")=14,TRUE,FALSE))</f>
        <v>0</v>
      </c>
      <c r="M2861" t="b">
        <f>AND(COUNTIF('Master list(no salts, metals)'!M2851,"&lt;=1"),IF(COUNTIF('Master list(no salts, metals)'!$K2851:$Y2851, "#N/A")=14,TRUE,FALSE))</f>
        <v>0</v>
      </c>
      <c r="N2861" t="b">
        <f>AND(COUNTIF('Master list(no salts, metals)'!N2851,"&lt;=1"),IF(COUNTIF('Master list(no salts, metals)'!$K2851:$Y2851, "#N/A")=14,TRUE,FALSE))</f>
        <v>0</v>
      </c>
      <c r="O2861" t="b">
        <f>AND(COUNTIF('Master list(no salts, metals)'!O2851,"&lt;=1"),IF(COUNTIF('Master list(no salts, metals)'!$K2851:$Y2851, "#N/A")=14,TRUE,FALSE))</f>
        <v>0</v>
      </c>
      <c r="P2861" t="b">
        <f>AND(COUNTIF('Master list(no salts, metals)'!P2851,"&lt;=1"),IF(COUNTIF('Master list(no salts, metals)'!$K2851:$Y2851, "#N/A")=14,TRUE,FALSE))</f>
        <v>0</v>
      </c>
      <c r="Q2861" t="b">
        <f>AND(COUNTIF('Master list(no salts, metals)'!Q2851,"&lt;=1"),IF(COUNTIF('Master list(no salts, metals)'!$K2851:$Y2851, "#N/A")=14,TRUE,FALSE))</f>
        <v>0</v>
      </c>
      <c r="R2861" t="b">
        <f>AND(COUNTIF('Master list(no salts, metals)'!R2851,"&lt;=1"),IF(COUNTIF('Master list(no salts, metals)'!$K2851:$Y2851, "#N/A")=14,TRUE,FALSE))</f>
        <v>0</v>
      </c>
      <c r="S2861" t="b">
        <f>AND(COUNTIF('Master list(no salts, metals)'!S2851,"&lt;=1"),IF(COUNTIF('Master list(no salts, metals)'!$K2851:$Y2851, "#N/A")=14,TRUE,FALSE))</f>
        <v>0</v>
      </c>
      <c r="T2861" t="b">
        <f>AND(COUNTIF('Master list(no salts, metals)'!T2851,"&lt;=1"),IF(COUNTIF('Master list(no salts, metals)'!$K2851:$Y2851, "#N/A")=14,TRUE,FALSE))</f>
        <v>0</v>
      </c>
      <c r="U2861" t="b">
        <f>AND(COUNTIF('Master list(no salts, metals)'!U2851,"&lt;=1"),IF(COUNTIF('Master list(no salts, metals)'!$K2851:$Y2851, "#N/A")=14,TRUE,FALSE))</f>
        <v>0</v>
      </c>
      <c r="V2861" t="b">
        <f>AND(COUNTIF('Master list(no salts, metals)'!V2851,"&lt;=1"),IF(COUNTIF('Master list(no salts, metals)'!$K2851:$Y2851, "#N/A")=14,TRUE,FALSE))</f>
        <v>0</v>
      </c>
      <c r="W2861" t="b">
        <f>AND(COUNTIF('Master list(no salts, metals)'!W2851,"&lt;=1"),IF(COUNTIF('Master list(no salts, metals)'!$K2851:$Y2851, "#N/A")=14,TRUE,FALSE))</f>
        <v>0</v>
      </c>
      <c r="X2861" t="b">
        <f>AND(COUNTIF('Master list(no salts, metals)'!X2851,"&lt;=1"),IF(COUNTIF('Master list(no salts, metals)'!$K2851:$Y2851, "#N/A")=14,TRUE,FALSE))</f>
        <v>0</v>
      </c>
      <c r="Y2861" t="b">
        <f>AND(COUNTIF('Master list(no salts, metals)'!Y2851,"&lt;=1"),IF(COUNTIF('Master list(no salts, metals)'!$K2851:$Y2851, "#N/A")=14,TRUE,FALSE))</f>
        <v>0</v>
      </c>
    </row>
    <row r="2862" spans="11:25" x14ac:dyDescent="0.25">
      <c r="K2862" t="b">
        <f>AND(COUNTIF('Master list(no salts, metals)'!K2852,"&lt;=1"),IF(COUNTIF('Master list(no salts, metals)'!$K2852:$Y2852, "#N/A")=14,TRUE,FALSE))</f>
        <v>0</v>
      </c>
      <c r="L2862" t="b">
        <f>AND(COUNTIF('Master list(no salts, metals)'!L2852,"&lt;=1"),IF(COUNTIF('Master list(no salts, metals)'!$K2852:$Y2852, "#N/A")=14,TRUE,FALSE))</f>
        <v>0</v>
      </c>
      <c r="M2862" t="b">
        <f>AND(COUNTIF('Master list(no salts, metals)'!M2852,"&lt;=1"),IF(COUNTIF('Master list(no salts, metals)'!$K2852:$Y2852, "#N/A")=14,TRUE,FALSE))</f>
        <v>0</v>
      </c>
      <c r="N2862" t="b">
        <f>AND(COUNTIF('Master list(no salts, metals)'!N2852,"&lt;=1"),IF(COUNTIF('Master list(no salts, metals)'!$K2852:$Y2852, "#N/A")=14,TRUE,FALSE))</f>
        <v>0</v>
      </c>
      <c r="O2862" t="b">
        <f>AND(COUNTIF('Master list(no salts, metals)'!O2852,"&lt;=1"),IF(COUNTIF('Master list(no salts, metals)'!$K2852:$Y2852, "#N/A")=14,TRUE,FALSE))</f>
        <v>0</v>
      </c>
      <c r="P2862" t="b">
        <f>AND(COUNTIF('Master list(no salts, metals)'!P2852,"&lt;=1"),IF(COUNTIF('Master list(no salts, metals)'!$K2852:$Y2852, "#N/A")=14,TRUE,FALSE))</f>
        <v>0</v>
      </c>
      <c r="Q2862" t="b">
        <f>AND(COUNTIF('Master list(no salts, metals)'!Q2852,"&lt;=1"),IF(COUNTIF('Master list(no salts, metals)'!$K2852:$Y2852, "#N/A")=14,TRUE,FALSE))</f>
        <v>0</v>
      </c>
      <c r="R2862" t="b">
        <f>AND(COUNTIF('Master list(no salts, metals)'!R2852,"&lt;=1"),IF(COUNTIF('Master list(no salts, metals)'!$K2852:$Y2852, "#N/A")=14,TRUE,FALSE))</f>
        <v>0</v>
      </c>
      <c r="S2862" t="b">
        <f>AND(COUNTIF('Master list(no salts, metals)'!S2852,"&lt;=1"),IF(COUNTIF('Master list(no salts, metals)'!$K2852:$Y2852, "#N/A")=14,TRUE,FALSE))</f>
        <v>0</v>
      </c>
      <c r="T2862" t="b">
        <f>AND(COUNTIF('Master list(no salts, metals)'!T2852,"&lt;=1"),IF(COUNTIF('Master list(no salts, metals)'!$K2852:$Y2852, "#N/A")=14,TRUE,FALSE))</f>
        <v>0</v>
      </c>
      <c r="U2862" t="b">
        <f>AND(COUNTIF('Master list(no salts, metals)'!U2852,"&lt;=1"),IF(COUNTIF('Master list(no salts, metals)'!$K2852:$Y2852, "#N/A")=14,TRUE,FALSE))</f>
        <v>0</v>
      </c>
      <c r="V2862" t="b">
        <f>AND(COUNTIF('Master list(no salts, metals)'!V2852,"&lt;=1"),IF(COUNTIF('Master list(no salts, metals)'!$K2852:$Y2852, "#N/A")=14,TRUE,FALSE))</f>
        <v>0</v>
      </c>
      <c r="W2862" t="b">
        <f>AND(COUNTIF('Master list(no salts, metals)'!W2852,"&lt;=1"),IF(COUNTIF('Master list(no salts, metals)'!$K2852:$Y2852, "#N/A")=14,TRUE,FALSE))</f>
        <v>1</v>
      </c>
      <c r="X2862" t="b">
        <f>AND(COUNTIF('Master list(no salts, metals)'!X2852,"&lt;=1"),IF(COUNTIF('Master list(no salts, metals)'!$K2852:$Y2852, "#N/A")=14,TRUE,FALSE))</f>
        <v>0</v>
      </c>
      <c r="Y2862" t="b">
        <f>AND(COUNTIF('Master list(no salts, metals)'!Y2852,"&lt;=1"),IF(COUNTIF('Master list(no salts, metals)'!$K2852:$Y2852, "#N/A")=14,TRUE,FALSE))</f>
        <v>0</v>
      </c>
    </row>
    <row r="2863" spans="11:25" x14ac:dyDescent="0.25">
      <c r="K2863" t="b">
        <f>AND(COUNTIF('Master list(no salts, metals)'!K2853,"&lt;=1"),IF(COUNTIF('Master list(no salts, metals)'!$K2853:$Y2853, "#N/A")=14,TRUE,FALSE))</f>
        <v>0</v>
      </c>
      <c r="L2863" t="b">
        <f>AND(COUNTIF('Master list(no salts, metals)'!L2853,"&lt;=1"),IF(COUNTIF('Master list(no salts, metals)'!$K2853:$Y2853, "#N/A")=14,TRUE,FALSE))</f>
        <v>0</v>
      </c>
      <c r="M2863" t="b">
        <f>AND(COUNTIF('Master list(no salts, metals)'!M2853,"&lt;=1"),IF(COUNTIF('Master list(no salts, metals)'!$K2853:$Y2853, "#N/A")=14,TRUE,FALSE))</f>
        <v>0</v>
      </c>
      <c r="N2863" t="b">
        <f>AND(COUNTIF('Master list(no salts, metals)'!N2853,"&lt;=1"),IF(COUNTIF('Master list(no salts, metals)'!$K2853:$Y2853, "#N/A")=14,TRUE,FALSE))</f>
        <v>0</v>
      </c>
      <c r="O2863" t="b">
        <f>AND(COUNTIF('Master list(no salts, metals)'!O2853,"&lt;=1"),IF(COUNTIF('Master list(no salts, metals)'!$K2853:$Y2853, "#N/A")=14,TRUE,FALSE))</f>
        <v>0</v>
      </c>
      <c r="P2863" t="b">
        <f>AND(COUNTIF('Master list(no salts, metals)'!P2853,"&lt;=1"),IF(COUNTIF('Master list(no salts, metals)'!$K2853:$Y2853, "#N/A")=14,TRUE,FALSE))</f>
        <v>0</v>
      </c>
      <c r="Q2863" t="b">
        <f>AND(COUNTIF('Master list(no salts, metals)'!Q2853,"&lt;=1"),IF(COUNTIF('Master list(no salts, metals)'!$K2853:$Y2853, "#N/A")=14,TRUE,FALSE))</f>
        <v>0</v>
      </c>
      <c r="R2863" t="b">
        <f>AND(COUNTIF('Master list(no salts, metals)'!R2853,"&lt;=1"),IF(COUNTIF('Master list(no salts, metals)'!$K2853:$Y2853, "#N/A")=14,TRUE,FALSE))</f>
        <v>0</v>
      </c>
      <c r="S2863" t="b">
        <f>AND(COUNTIF('Master list(no salts, metals)'!S2853,"&lt;=1"),IF(COUNTIF('Master list(no salts, metals)'!$K2853:$Y2853, "#N/A")=14,TRUE,FALSE))</f>
        <v>0</v>
      </c>
      <c r="T2863" t="b">
        <f>AND(COUNTIF('Master list(no salts, metals)'!T2853,"&lt;=1"),IF(COUNTIF('Master list(no salts, metals)'!$K2853:$Y2853, "#N/A")=14,TRUE,FALSE))</f>
        <v>0</v>
      </c>
      <c r="U2863" t="b">
        <f>AND(COUNTIF('Master list(no salts, metals)'!U2853,"&lt;=1"),IF(COUNTIF('Master list(no salts, metals)'!$K2853:$Y2853, "#N/A")=14,TRUE,FALSE))</f>
        <v>0</v>
      </c>
      <c r="V2863" t="b">
        <f>AND(COUNTIF('Master list(no salts, metals)'!V2853,"&lt;=1"),IF(COUNTIF('Master list(no salts, metals)'!$K2853:$Y2853, "#N/A")=14,TRUE,FALSE))</f>
        <v>0</v>
      </c>
      <c r="W2863" t="b">
        <f>AND(COUNTIF('Master list(no salts, metals)'!W2853,"&lt;=1"),IF(COUNTIF('Master list(no salts, metals)'!$K2853:$Y2853, "#N/A")=14,TRUE,FALSE))</f>
        <v>0</v>
      </c>
      <c r="X2863" t="b">
        <f>AND(COUNTIF('Master list(no salts, metals)'!X2853,"&lt;=1"),IF(COUNTIF('Master list(no salts, metals)'!$K2853:$Y2853, "#N/A")=14,TRUE,FALSE))</f>
        <v>0</v>
      </c>
      <c r="Y2863" t="b">
        <f>AND(COUNTIF('Master list(no salts, metals)'!Y2853,"&lt;=1"),IF(COUNTIF('Master list(no salts, metals)'!$K2853:$Y2853, "#N/A")=14,TRUE,FALSE))</f>
        <v>0</v>
      </c>
    </row>
    <row r="2864" spans="11:25" x14ac:dyDescent="0.25">
      <c r="K2864" t="b">
        <f>AND(COUNTIF('Master list(no salts, metals)'!K2854,"&lt;=1"),IF(COUNTIF('Master list(no salts, metals)'!$K2854:$Y2854, "#N/A")=14,TRUE,FALSE))</f>
        <v>0</v>
      </c>
      <c r="L2864" t="b">
        <f>AND(COUNTIF('Master list(no salts, metals)'!L2854,"&lt;=1"),IF(COUNTIF('Master list(no salts, metals)'!$K2854:$Y2854, "#N/A")=14,TRUE,FALSE))</f>
        <v>0</v>
      </c>
      <c r="M2864" t="b">
        <f>AND(COUNTIF('Master list(no salts, metals)'!M2854,"&lt;=1"),IF(COUNTIF('Master list(no salts, metals)'!$K2854:$Y2854, "#N/A")=14,TRUE,FALSE))</f>
        <v>0</v>
      </c>
      <c r="N2864" t="b">
        <f>AND(COUNTIF('Master list(no salts, metals)'!N2854,"&lt;=1"),IF(COUNTIF('Master list(no salts, metals)'!$K2854:$Y2854, "#N/A")=14,TRUE,FALSE))</f>
        <v>0</v>
      </c>
      <c r="O2864" t="b">
        <f>AND(COUNTIF('Master list(no salts, metals)'!O2854,"&lt;=1"),IF(COUNTIF('Master list(no salts, metals)'!$K2854:$Y2854, "#N/A")=14,TRUE,FALSE))</f>
        <v>0</v>
      </c>
      <c r="P2864" t="b">
        <f>AND(COUNTIF('Master list(no salts, metals)'!P2854,"&lt;=1"),IF(COUNTIF('Master list(no salts, metals)'!$K2854:$Y2854, "#N/A")=14,TRUE,FALSE))</f>
        <v>0</v>
      </c>
      <c r="Q2864" t="b">
        <f>AND(COUNTIF('Master list(no salts, metals)'!Q2854,"&lt;=1"),IF(COUNTIF('Master list(no salts, metals)'!$K2854:$Y2854, "#N/A")=14,TRUE,FALSE))</f>
        <v>0</v>
      </c>
      <c r="R2864" t="b">
        <f>AND(COUNTIF('Master list(no salts, metals)'!R2854,"&lt;=1"),IF(COUNTIF('Master list(no salts, metals)'!$K2854:$Y2854, "#N/A")=14,TRUE,FALSE))</f>
        <v>0</v>
      </c>
      <c r="S2864" t="b">
        <f>AND(COUNTIF('Master list(no salts, metals)'!S2854,"&lt;=1"),IF(COUNTIF('Master list(no salts, metals)'!$K2854:$Y2854, "#N/A")=14,TRUE,FALSE))</f>
        <v>0</v>
      </c>
      <c r="T2864" t="b">
        <f>AND(COUNTIF('Master list(no salts, metals)'!T2854,"&lt;=1"),IF(COUNTIF('Master list(no salts, metals)'!$K2854:$Y2854, "#N/A")=14,TRUE,FALSE))</f>
        <v>0</v>
      </c>
      <c r="U2864" t="b">
        <f>AND(COUNTIF('Master list(no salts, metals)'!U2854,"&lt;=1"),IF(COUNTIF('Master list(no salts, metals)'!$K2854:$Y2854, "#N/A")=14,TRUE,FALSE))</f>
        <v>0</v>
      </c>
      <c r="V2864" t="b">
        <f>AND(COUNTIF('Master list(no salts, metals)'!V2854,"&lt;=1"),IF(COUNTIF('Master list(no salts, metals)'!$K2854:$Y2854, "#N/A")=14,TRUE,FALSE))</f>
        <v>0</v>
      </c>
      <c r="W2864" t="b">
        <f>AND(COUNTIF('Master list(no salts, metals)'!W2854,"&lt;=1"),IF(COUNTIF('Master list(no salts, metals)'!$K2854:$Y2854, "#N/A")=14,TRUE,FALSE))</f>
        <v>0</v>
      </c>
      <c r="X2864" t="b">
        <f>AND(COUNTIF('Master list(no salts, metals)'!X2854,"&lt;=1"),IF(COUNTIF('Master list(no salts, metals)'!$K2854:$Y2854, "#N/A")=14,TRUE,FALSE))</f>
        <v>0</v>
      </c>
      <c r="Y2864" t="b">
        <f>AND(COUNTIF('Master list(no salts, metals)'!Y2854,"&lt;=1"),IF(COUNTIF('Master list(no salts, metals)'!$K2854:$Y2854, "#N/A")=14,TRUE,FALSE))</f>
        <v>0</v>
      </c>
    </row>
    <row r="2865" spans="11:25" x14ac:dyDescent="0.25">
      <c r="K2865" t="b">
        <f>AND(COUNTIF('Master list(no salts, metals)'!K2855,"&lt;=1"),IF(COUNTIF('Master list(no salts, metals)'!$K2855:$Y2855, "#N/A")=14,TRUE,FALSE))</f>
        <v>0</v>
      </c>
      <c r="L2865" t="b">
        <f>AND(COUNTIF('Master list(no salts, metals)'!L2855,"&lt;=1"),IF(COUNTIF('Master list(no salts, metals)'!$K2855:$Y2855, "#N/A")=14,TRUE,FALSE))</f>
        <v>0</v>
      </c>
      <c r="M2865" t="b">
        <f>AND(COUNTIF('Master list(no salts, metals)'!M2855,"&lt;=1"),IF(COUNTIF('Master list(no salts, metals)'!$K2855:$Y2855, "#N/A")=14,TRUE,FALSE))</f>
        <v>0</v>
      </c>
      <c r="N2865" t="b">
        <f>AND(COUNTIF('Master list(no salts, metals)'!N2855,"&lt;=1"),IF(COUNTIF('Master list(no salts, metals)'!$K2855:$Y2855, "#N/A")=14,TRUE,FALSE))</f>
        <v>0</v>
      </c>
      <c r="O2865" t="b">
        <f>AND(COUNTIF('Master list(no salts, metals)'!O2855,"&lt;=1"),IF(COUNTIF('Master list(no salts, metals)'!$K2855:$Y2855, "#N/A")=14,TRUE,FALSE))</f>
        <v>0</v>
      </c>
      <c r="P2865" t="b">
        <f>AND(COUNTIF('Master list(no salts, metals)'!P2855,"&lt;=1"),IF(COUNTIF('Master list(no salts, metals)'!$K2855:$Y2855, "#N/A")=14,TRUE,FALSE))</f>
        <v>0</v>
      </c>
      <c r="Q2865" t="b">
        <f>AND(COUNTIF('Master list(no salts, metals)'!Q2855,"&lt;=1"),IF(COUNTIF('Master list(no salts, metals)'!$K2855:$Y2855, "#N/A")=14,TRUE,FALSE))</f>
        <v>0</v>
      </c>
      <c r="R2865" t="b">
        <f>AND(COUNTIF('Master list(no salts, metals)'!R2855,"&lt;=1"),IF(COUNTIF('Master list(no salts, metals)'!$K2855:$Y2855, "#N/A")=14,TRUE,FALSE))</f>
        <v>0</v>
      </c>
      <c r="S2865" t="b">
        <f>AND(COUNTIF('Master list(no salts, metals)'!S2855,"&lt;=1"),IF(COUNTIF('Master list(no salts, metals)'!$K2855:$Y2855, "#N/A")=14,TRUE,FALSE))</f>
        <v>0</v>
      </c>
      <c r="T2865" t="b">
        <f>AND(COUNTIF('Master list(no salts, metals)'!T2855,"&lt;=1"),IF(COUNTIF('Master list(no salts, metals)'!$K2855:$Y2855, "#N/A")=14,TRUE,FALSE))</f>
        <v>0</v>
      </c>
      <c r="U2865" t="b">
        <f>AND(COUNTIF('Master list(no salts, metals)'!U2855,"&lt;=1"),IF(COUNTIF('Master list(no salts, metals)'!$K2855:$Y2855, "#N/A")=14,TRUE,FALSE))</f>
        <v>0</v>
      </c>
      <c r="V2865" t="b">
        <f>AND(COUNTIF('Master list(no salts, metals)'!V2855,"&lt;=1"),IF(COUNTIF('Master list(no salts, metals)'!$K2855:$Y2855, "#N/A")=14,TRUE,FALSE))</f>
        <v>0</v>
      </c>
      <c r="W2865" t="b">
        <f>AND(COUNTIF('Master list(no salts, metals)'!W2855,"&lt;=1"),IF(COUNTIF('Master list(no salts, metals)'!$K2855:$Y2855, "#N/A")=14,TRUE,FALSE))</f>
        <v>0</v>
      </c>
      <c r="X2865" t="b">
        <f>AND(COUNTIF('Master list(no salts, metals)'!X2855,"&lt;=1"),IF(COUNTIF('Master list(no salts, metals)'!$K2855:$Y2855, "#N/A")=14,TRUE,FALSE))</f>
        <v>1</v>
      </c>
      <c r="Y2865" t="b">
        <f>AND(COUNTIF('Master list(no salts, metals)'!Y2855,"&lt;=1"),IF(COUNTIF('Master list(no salts, metals)'!$K2855:$Y2855, "#N/A")=14,TRUE,FALSE))</f>
        <v>0</v>
      </c>
    </row>
    <row r="2866" spans="11:25" x14ac:dyDescent="0.25">
      <c r="K2866" t="b">
        <f>AND(COUNTIF('Master list(no salts, metals)'!K2856,"&lt;=1"),IF(COUNTIF('Master list(no salts, metals)'!$K2856:$Y2856, "#N/A")=14,TRUE,FALSE))</f>
        <v>0</v>
      </c>
      <c r="L2866" t="b">
        <f>AND(COUNTIF('Master list(no salts, metals)'!L2856,"&lt;=1"),IF(COUNTIF('Master list(no salts, metals)'!$K2856:$Y2856, "#N/A")=14,TRUE,FALSE))</f>
        <v>0</v>
      </c>
      <c r="M2866" t="b">
        <f>AND(COUNTIF('Master list(no salts, metals)'!M2856,"&lt;=1"),IF(COUNTIF('Master list(no salts, metals)'!$K2856:$Y2856, "#N/A")=14,TRUE,FALSE))</f>
        <v>0</v>
      </c>
      <c r="N2866" t="b">
        <f>AND(COUNTIF('Master list(no salts, metals)'!N2856,"&lt;=1"),IF(COUNTIF('Master list(no salts, metals)'!$K2856:$Y2856, "#N/A")=14,TRUE,FALSE))</f>
        <v>0</v>
      </c>
      <c r="O2866" t="b">
        <f>AND(COUNTIF('Master list(no salts, metals)'!O2856,"&lt;=1"),IF(COUNTIF('Master list(no salts, metals)'!$K2856:$Y2856, "#N/A")=14,TRUE,FALSE))</f>
        <v>0</v>
      </c>
      <c r="P2866" t="b">
        <f>AND(COUNTIF('Master list(no salts, metals)'!P2856,"&lt;=1"),IF(COUNTIF('Master list(no salts, metals)'!$K2856:$Y2856, "#N/A")=14,TRUE,FALSE))</f>
        <v>0</v>
      </c>
      <c r="Q2866" t="b">
        <f>AND(COUNTIF('Master list(no salts, metals)'!Q2856,"&lt;=1"),IF(COUNTIF('Master list(no salts, metals)'!$K2856:$Y2856, "#N/A")=14,TRUE,FALSE))</f>
        <v>0</v>
      </c>
      <c r="R2866" t="b">
        <f>AND(COUNTIF('Master list(no salts, metals)'!R2856,"&lt;=1"),IF(COUNTIF('Master list(no salts, metals)'!$K2856:$Y2856, "#N/A")=14,TRUE,FALSE))</f>
        <v>0</v>
      </c>
      <c r="S2866" t="b">
        <f>AND(COUNTIF('Master list(no salts, metals)'!S2856,"&lt;=1"),IF(COUNTIF('Master list(no salts, metals)'!$K2856:$Y2856, "#N/A")=14,TRUE,FALSE))</f>
        <v>0</v>
      </c>
      <c r="T2866" t="b">
        <f>AND(COUNTIF('Master list(no salts, metals)'!T2856,"&lt;=1"),IF(COUNTIF('Master list(no salts, metals)'!$K2856:$Y2856, "#N/A")=14,TRUE,FALSE))</f>
        <v>0</v>
      </c>
      <c r="U2866" t="b">
        <f>AND(COUNTIF('Master list(no salts, metals)'!U2856,"&lt;=1"),IF(COUNTIF('Master list(no salts, metals)'!$K2856:$Y2856, "#N/A")=14,TRUE,FALSE))</f>
        <v>0</v>
      </c>
      <c r="V2866" t="b">
        <f>AND(COUNTIF('Master list(no salts, metals)'!V2856,"&lt;=1"),IF(COUNTIF('Master list(no salts, metals)'!$K2856:$Y2856, "#N/A")=14,TRUE,FALSE))</f>
        <v>0</v>
      </c>
      <c r="W2866" t="b">
        <f>AND(COUNTIF('Master list(no salts, metals)'!W2856,"&lt;=1"),IF(COUNTIF('Master list(no salts, metals)'!$K2856:$Y2856, "#N/A")=14,TRUE,FALSE))</f>
        <v>0</v>
      </c>
      <c r="X2866" t="b">
        <f>AND(COUNTIF('Master list(no salts, metals)'!X2856,"&lt;=1"),IF(COUNTIF('Master list(no salts, metals)'!$K2856:$Y2856, "#N/A")=14,TRUE,FALSE))</f>
        <v>0</v>
      </c>
      <c r="Y2866" t="b">
        <f>AND(COUNTIF('Master list(no salts, metals)'!Y2856,"&lt;=1"),IF(COUNTIF('Master list(no salts, metals)'!$K2856:$Y2856, "#N/A")=14,TRUE,FALSE))</f>
        <v>0</v>
      </c>
    </row>
    <row r="2867" spans="11:25" x14ac:dyDescent="0.25">
      <c r="K2867" t="b">
        <f>AND(COUNTIF('Master list(no salts, metals)'!K2857,"&lt;=1"),IF(COUNTIF('Master list(no salts, metals)'!$K2857:$Y2857, "#N/A")=14,TRUE,FALSE))</f>
        <v>0</v>
      </c>
      <c r="L2867" t="b">
        <f>AND(COUNTIF('Master list(no salts, metals)'!L2857,"&lt;=1"),IF(COUNTIF('Master list(no salts, metals)'!$K2857:$Y2857, "#N/A")=14,TRUE,FALSE))</f>
        <v>0</v>
      </c>
      <c r="M2867" t="b">
        <f>AND(COUNTIF('Master list(no salts, metals)'!M2857,"&lt;=1"),IF(COUNTIF('Master list(no salts, metals)'!$K2857:$Y2857, "#N/A")=14,TRUE,FALSE))</f>
        <v>0</v>
      </c>
      <c r="N2867" t="b">
        <f>AND(COUNTIF('Master list(no salts, metals)'!N2857,"&lt;=1"),IF(COUNTIF('Master list(no salts, metals)'!$K2857:$Y2857, "#N/A")=14,TRUE,FALSE))</f>
        <v>0</v>
      </c>
      <c r="O2867" t="b">
        <f>AND(COUNTIF('Master list(no salts, metals)'!O2857,"&lt;=1"),IF(COUNTIF('Master list(no salts, metals)'!$K2857:$Y2857, "#N/A")=14,TRUE,FALSE))</f>
        <v>0</v>
      </c>
      <c r="P2867" t="b">
        <f>AND(COUNTIF('Master list(no salts, metals)'!P2857,"&lt;=1"),IF(COUNTIF('Master list(no salts, metals)'!$K2857:$Y2857, "#N/A")=14,TRUE,FALSE))</f>
        <v>0</v>
      </c>
      <c r="Q2867" t="b">
        <f>AND(COUNTIF('Master list(no salts, metals)'!Q2857,"&lt;=1"),IF(COUNTIF('Master list(no salts, metals)'!$K2857:$Y2857, "#N/A")=14,TRUE,FALSE))</f>
        <v>0</v>
      </c>
      <c r="R2867" t="b">
        <f>AND(COUNTIF('Master list(no salts, metals)'!R2857,"&lt;=1"),IF(COUNTIF('Master list(no salts, metals)'!$K2857:$Y2857, "#N/A")=14,TRUE,FALSE))</f>
        <v>0</v>
      </c>
      <c r="S2867" t="b">
        <f>AND(COUNTIF('Master list(no salts, metals)'!S2857,"&lt;=1"),IF(COUNTIF('Master list(no salts, metals)'!$K2857:$Y2857, "#N/A")=14,TRUE,FALSE))</f>
        <v>0</v>
      </c>
      <c r="T2867" t="b">
        <f>AND(COUNTIF('Master list(no salts, metals)'!T2857,"&lt;=1"),IF(COUNTIF('Master list(no salts, metals)'!$K2857:$Y2857, "#N/A")=14,TRUE,FALSE))</f>
        <v>0</v>
      </c>
      <c r="U2867" t="b">
        <f>AND(COUNTIF('Master list(no salts, metals)'!U2857,"&lt;=1"),IF(COUNTIF('Master list(no salts, metals)'!$K2857:$Y2857, "#N/A")=14,TRUE,FALSE))</f>
        <v>0</v>
      </c>
      <c r="V2867" t="b">
        <f>AND(COUNTIF('Master list(no salts, metals)'!V2857,"&lt;=1"),IF(COUNTIF('Master list(no salts, metals)'!$K2857:$Y2857, "#N/A")=14,TRUE,FALSE))</f>
        <v>0</v>
      </c>
      <c r="W2867" t="b">
        <f>AND(COUNTIF('Master list(no salts, metals)'!W2857,"&lt;=1"),IF(COUNTIF('Master list(no salts, metals)'!$K2857:$Y2857, "#N/A")=14,TRUE,FALSE))</f>
        <v>0</v>
      </c>
      <c r="X2867" t="b">
        <f>AND(COUNTIF('Master list(no salts, metals)'!X2857,"&lt;=1"),IF(COUNTIF('Master list(no salts, metals)'!$K2857:$Y2857, "#N/A")=14,TRUE,FALSE))</f>
        <v>1</v>
      </c>
      <c r="Y2867" t="b">
        <f>AND(COUNTIF('Master list(no salts, metals)'!Y2857,"&lt;=1"),IF(COUNTIF('Master list(no salts, metals)'!$K2857:$Y2857, "#N/A")=14,TRUE,FALSE))</f>
        <v>0</v>
      </c>
    </row>
    <row r="2868" spans="11:25" x14ac:dyDescent="0.25">
      <c r="K2868" t="b">
        <f>AND(COUNTIF('Master list(no salts, metals)'!K2858,"&lt;=1"),IF(COUNTIF('Master list(no salts, metals)'!$K2858:$Y2858, "#N/A")=14,TRUE,FALSE))</f>
        <v>0</v>
      </c>
      <c r="L2868" t="b">
        <f>AND(COUNTIF('Master list(no salts, metals)'!L2858,"&lt;=1"),IF(COUNTIF('Master list(no salts, metals)'!$K2858:$Y2858, "#N/A")=14,TRUE,FALSE))</f>
        <v>0</v>
      </c>
      <c r="M2868" t="b">
        <f>AND(COUNTIF('Master list(no salts, metals)'!M2858,"&lt;=1"),IF(COUNTIF('Master list(no salts, metals)'!$K2858:$Y2858, "#N/A")=14,TRUE,FALSE))</f>
        <v>0</v>
      </c>
      <c r="N2868" t="b">
        <f>AND(COUNTIF('Master list(no salts, metals)'!N2858,"&lt;=1"),IF(COUNTIF('Master list(no salts, metals)'!$K2858:$Y2858, "#N/A")=14,TRUE,FALSE))</f>
        <v>0</v>
      </c>
      <c r="O2868" t="b">
        <f>AND(COUNTIF('Master list(no salts, metals)'!O2858,"&lt;=1"),IF(COUNTIF('Master list(no salts, metals)'!$K2858:$Y2858, "#N/A")=14,TRUE,FALSE))</f>
        <v>0</v>
      </c>
      <c r="P2868" t="b">
        <f>AND(COUNTIF('Master list(no salts, metals)'!P2858,"&lt;=1"),IF(COUNTIF('Master list(no salts, metals)'!$K2858:$Y2858, "#N/A")=14,TRUE,FALSE))</f>
        <v>0</v>
      </c>
      <c r="Q2868" t="b">
        <f>AND(COUNTIF('Master list(no salts, metals)'!Q2858,"&lt;=1"),IF(COUNTIF('Master list(no salts, metals)'!$K2858:$Y2858, "#N/A")=14,TRUE,FALSE))</f>
        <v>0</v>
      </c>
      <c r="R2868" t="b">
        <f>AND(COUNTIF('Master list(no salts, metals)'!R2858,"&lt;=1"),IF(COUNTIF('Master list(no salts, metals)'!$K2858:$Y2858, "#N/A")=14,TRUE,FALSE))</f>
        <v>0</v>
      </c>
      <c r="S2868" t="b">
        <f>AND(COUNTIF('Master list(no salts, metals)'!S2858,"&lt;=1"),IF(COUNTIF('Master list(no salts, metals)'!$K2858:$Y2858, "#N/A")=14,TRUE,FALSE))</f>
        <v>0</v>
      </c>
      <c r="T2868" t="b">
        <f>AND(COUNTIF('Master list(no salts, metals)'!T2858,"&lt;=1"),IF(COUNTIF('Master list(no salts, metals)'!$K2858:$Y2858, "#N/A")=14,TRUE,FALSE))</f>
        <v>0</v>
      </c>
      <c r="U2868" t="b">
        <f>AND(COUNTIF('Master list(no salts, metals)'!U2858,"&lt;=1"),IF(COUNTIF('Master list(no salts, metals)'!$K2858:$Y2858, "#N/A")=14,TRUE,FALSE))</f>
        <v>0</v>
      </c>
      <c r="V2868" t="b">
        <f>AND(COUNTIF('Master list(no salts, metals)'!V2858,"&lt;=1"),IF(COUNTIF('Master list(no salts, metals)'!$K2858:$Y2858, "#N/A")=14,TRUE,FALSE))</f>
        <v>0</v>
      </c>
      <c r="W2868" t="b">
        <f>AND(COUNTIF('Master list(no salts, metals)'!W2858,"&lt;=1"),IF(COUNTIF('Master list(no salts, metals)'!$K2858:$Y2858, "#N/A")=14,TRUE,FALSE))</f>
        <v>0</v>
      </c>
      <c r="X2868" t="b">
        <f>AND(COUNTIF('Master list(no salts, metals)'!X2858,"&lt;=1"),IF(COUNTIF('Master list(no salts, metals)'!$K2858:$Y2858, "#N/A")=14,TRUE,FALSE))</f>
        <v>1</v>
      </c>
      <c r="Y2868" t="b">
        <f>AND(COUNTIF('Master list(no salts, metals)'!Y2858,"&lt;=1"),IF(COUNTIF('Master list(no salts, metals)'!$K2858:$Y2858, "#N/A")=14,TRUE,FALSE))</f>
        <v>0</v>
      </c>
    </row>
    <row r="2869" spans="11:25" x14ac:dyDescent="0.25">
      <c r="K2869" t="b">
        <f>AND(COUNTIF('Master list(no salts, metals)'!K2859,"&lt;=1"),IF(COUNTIF('Master list(no salts, metals)'!$K2859:$Y2859, "#N/A")=14,TRUE,FALSE))</f>
        <v>0</v>
      </c>
      <c r="L2869" t="b">
        <f>AND(COUNTIF('Master list(no salts, metals)'!L2859,"&lt;=1"),IF(COUNTIF('Master list(no salts, metals)'!$K2859:$Y2859, "#N/A")=14,TRUE,FALSE))</f>
        <v>0</v>
      </c>
      <c r="M2869" t="b">
        <f>AND(COUNTIF('Master list(no salts, metals)'!M2859,"&lt;=1"),IF(COUNTIF('Master list(no salts, metals)'!$K2859:$Y2859, "#N/A")=14,TRUE,FALSE))</f>
        <v>0</v>
      </c>
      <c r="N2869" t="b">
        <f>AND(COUNTIF('Master list(no salts, metals)'!N2859,"&lt;=1"),IF(COUNTIF('Master list(no salts, metals)'!$K2859:$Y2859, "#N/A")=14,TRUE,FALSE))</f>
        <v>0</v>
      </c>
      <c r="O2869" t="b">
        <f>AND(COUNTIF('Master list(no salts, metals)'!O2859,"&lt;=1"),IF(COUNTIF('Master list(no salts, metals)'!$K2859:$Y2859, "#N/A")=14,TRUE,FALSE))</f>
        <v>0</v>
      </c>
      <c r="P2869" t="b">
        <f>AND(COUNTIF('Master list(no salts, metals)'!P2859,"&lt;=1"),IF(COUNTIF('Master list(no salts, metals)'!$K2859:$Y2859, "#N/A")=14,TRUE,FALSE))</f>
        <v>0</v>
      </c>
      <c r="Q2869" t="b">
        <f>AND(COUNTIF('Master list(no salts, metals)'!Q2859,"&lt;=1"),IF(COUNTIF('Master list(no salts, metals)'!$K2859:$Y2859, "#N/A")=14,TRUE,FALSE))</f>
        <v>0</v>
      </c>
      <c r="R2869" t="b">
        <f>AND(COUNTIF('Master list(no salts, metals)'!R2859,"&lt;=1"),IF(COUNTIF('Master list(no salts, metals)'!$K2859:$Y2859, "#N/A")=14,TRUE,FALSE))</f>
        <v>0</v>
      </c>
      <c r="S2869" t="b">
        <f>AND(COUNTIF('Master list(no salts, metals)'!S2859,"&lt;=1"),IF(COUNTIF('Master list(no salts, metals)'!$K2859:$Y2859, "#N/A")=14,TRUE,FALSE))</f>
        <v>0</v>
      </c>
      <c r="T2869" t="b">
        <f>AND(COUNTIF('Master list(no salts, metals)'!T2859,"&lt;=1"),IF(COUNTIF('Master list(no salts, metals)'!$K2859:$Y2859, "#N/A")=14,TRUE,FALSE))</f>
        <v>0</v>
      </c>
      <c r="U2869" t="b">
        <f>AND(COUNTIF('Master list(no salts, metals)'!U2859,"&lt;=1"),IF(COUNTIF('Master list(no salts, metals)'!$K2859:$Y2859, "#N/A")=14,TRUE,FALSE))</f>
        <v>0</v>
      </c>
      <c r="V2869" t="b">
        <f>AND(COUNTIF('Master list(no salts, metals)'!V2859,"&lt;=1"),IF(COUNTIF('Master list(no salts, metals)'!$K2859:$Y2859, "#N/A")=14,TRUE,FALSE))</f>
        <v>0</v>
      </c>
      <c r="W2869" t="b">
        <f>AND(COUNTIF('Master list(no salts, metals)'!W2859,"&lt;=1"),IF(COUNTIF('Master list(no salts, metals)'!$K2859:$Y2859, "#N/A")=14,TRUE,FALSE))</f>
        <v>0</v>
      </c>
      <c r="X2869" t="b">
        <f>AND(COUNTIF('Master list(no salts, metals)'!X2859,"&lt;=1"),IF(COUNTIF('Master list(no salts, metals)'!$K2859:$Y2859, "#N/A")=14,TRUE,FALSE))</f>
        <v>1</v>
      </c>
      <c r="Y2869" t="b">
        <f>AND(COUNTIF('Master list(no salts, metals)'!Y2859,"&lt;=1"),IF(COUNTIF('Master list(no salts, metals)'!$K2859:$Y2859, "#N/A")=14,TRUE,FALSE))</f>
        <v>0</v>
      </c>
    </row>
    <row r="2870" spans="11:25" x14ac:dyDescent="0.25">
      <c r="K2870" t="b">
        <f>AND(COUNTIF('Master list(no salts, metals)'!K2860,"&lt;=1"),IF(COUNTIF('Master list(no salts, metals)'!$K2860:$Y2860, "#N/A")=14,TRUE,FALSE))</f>
        <v>0</v>
      </c>
      <c r="L2870" t="b">
        <f>AND(COUNTIF('Master list(no salts, metals)'!L2860,"&lt;=1"),IF(COUNTIF('Master list(no salts, metals)'!$K2860:$Y2860, "#N/A")=14,TRUE,FALSE))</f>
        <v>0</v>
      </c>
      <c r="M2870" t="b">
        <f>AND(COUNTIF('Master list(no salts, metals)'!M2860,"&lt;=1"),IF(COUNTIF('Master list(no salts, metals)'!$K2860:$Y2860, "#N/A")=14,TRUE,FALSE))</f>
        <v>0</v>
      </c>
      <c r="N2870" t="b">
        <f>AND(COUNTIF('Master list(no salts, metals)'!N2860,"&lt;=1"),IF(COUNTIF('Master list(no salts, metals)'!$K2860:$Y2860, "#N/A")=14,TRUE,FALSE))</f>
        <v>0</v>
      </c>
      <c r="O2870" t="b">
        <f>AND(COUNTIF('Master list(no salts, metals)'!O2860,"&lt;=1"),IF(COUNTIF('Master list(no salts, metals)'!$K2860:$Y2860, "#N/A")=14,TRUE,FALSE))</f>
        <v>0</v>
      </c>
      <c r="P2870" t="b">
        <f>AND(COUNTIF('Master list(no salts, metals)'!P2860,"&lt;=1"),IF(COUNTIF('Master list(no salts, metals)'!$K2860:$Y2860, "#N/A")=14,TRUE,FALSE))</f>
        <v>0</v>
      </c>
      <c r="Q2870" t="b">
        <f>AND(COUNTIF('Master list(no salts, metals)'!Q2860,"&lt;=1"),IF(COUNTIF('Master list(no salts, metals)'!$K2860:$Y2860, "#N/A")=14,TRUE,FALSE))</f>
        <v>0</v>
      </c>
      <c r="R2870" t="b">
        <f>AND(COUNTIF('Master list(no salts, metals)'!R2860,"&lt;=1"),IF(COUNTIF('Master list(no salts, metals)'!$K2860:$Y2860, "#N/A")=14,TRUE,FALSE))</f>
        <v>0</v>
      </c>
      <c r="S2870" t="b">
        <f>AND(COUNTIF('Master list(no salts, metals)'!S2860,"&lt;=1"),IF(COUNTIF('Master list(no salts, metals)'!$K2860:$Y2860, "#N/A")=14,TRUE,FALSE))</f>
        <v>0</v>
      </c>
      <c r="T2870" t="b">
        <f>AND(COUNTIF('Master list(no salts, metals)'!T2860,"&lt;=1"),IF(COUNTIF('Master list(no salts, metals)'!$K2860:$Y2860, "#N/A")=14,TRUE,FALSE))</f>
        <v>0</v>
      </c>
      <c r="U2870" t="b">
        <f>AND(COUNTIF('Master list(no salts, metals)'!U2860,"&lt;=1"),IF(COUNTIF('Master list(no salts, metals)'!$K2860:$Y2860, "#N/A")=14,TRUE,FALSE))</f>
        <v>0</v>
      </c>
      <c r="V2870" t="b">
        <f>AND(COUNTIF('Master list(no salts, metals)'!V2860,"&lt;=1"),IF(COUNTIF('Master list(no salts, metals)'!$K2860:$Y2860, "#N/A")=14,TRUE,FALSE))</f>
        <v>0</v>
      </c>
      <c r="W2870" t="b">
        <f>AND(COUNTIF('Master list(no salts, metals)'!W2860,"&lt;=1"),IF(COUNTIF('Master list(no salts, metals)'!$K2860:$Y2860, "#N/A")=14,TRUE,FALSE))</f>
        <v>0</v>
      </c>
      <c r="X2870" t="b">
        <f>AND(COUNTIF('Master list(no salts, metals)'!X2860,"&lt;=1"),IF(COUNTIF('Master list(no salts, metals)'!$K2860:$Y2860, "#N/A")=14,TRUE,FALSE))</f>
        <v>0</v>
      </c>
      <c r="Y2870" t="b">
        <f>AND(COUNTIF('Master list(no salts, metals)'!Y2860,"&lt;=1"),IF(COUNTIF('Master list(no salts, metals)'!$K2860:$Y2860, "#N/A")=14,TRUE,FALSE))</f>
        <v>0</v>
      </c>
    </row>
    <row r="2871" spans="11:25" x14ac:dyDescent="0.25">
      <c r="K2871" t="b">
        <f>AND(COUNTIF('Master list(no salts, metals)'!K2861,"&lt;=1"),IF(COUNTIF('Master list(no salts, metals)'!$K2861:$Y2861, "#N/A")=14,TRUE,FALSE))</f>
        <v>0</v>
      </c>
      <c r="L2871" t="b">
        <f>AND(COUNTIF('Master list(no salts, metals)'!L2861,"&lt;=1"),IF(COUNTIF('Master list(no salts, metals)'!$K2861:$Y2861, "#N/A")=14,TRUE,FALSE))</f>
        <v>0</v>
      </c>
      <c r="M2871" t="b">
        <f>AND(COUNTIF('Master list(no salts, metals)'!M2861,"&lt;=1"),IF(COUNTIF('Master list(no salts, metals)'!$K2861:$Y2861, "#N/A")=14,TRUE,FALSE))</f>
        <v>0</v>
      </c>
      <c r="N2871" t="b">
        <f>AND(COUNTIF('Master list(no salts, metals)'!N2861,"&lt;=1"),IF(COUNTIF('Master list(no salts, metals)'!$K2861:$Y2861, "#N/A")=14,TRUE,FALSE))</f>
        <v>0</v>
      </c>
      <c r="O2871" t="b">
        <f>AND(COUNTIF('Master list(no salts, metals)'!O2861,"&lt;=1"),IF(COUNTIF('Master list(no salts, metals)'!$K2861:$Y2861, "#N/A")=14,TRUE,FALSE))</f>
        <v>0</v>
      </c>
      <c r="P2871" t="b">
        <f>AND(COUNTIF('Master list(no salts, metals)'!P2861,"&lt;=1"),IF(COUNTIF('Master list(no salts, metals)'!$K2861:$Y2861, "#N/A")=14,TRUE,FALSE))</f>
        <v>0</v>
      </c>
      <c r="Q2871" t="b">
        <f>AND(COUNTIF('Master list(no salts, metals)'!Q2861,"&lt;=1"),IF(COUNTIF('Master list(no salts, metals)'!$K2861:$Y2861, "#N/A")=14,TRUE,FALSE))</f>
        <v>0</v>
      </c>
      <c r="R2871" t="b">
        <f>AND(COUNTIF('Master list(no salts, metals)'!R2861,"&lt;=1"),IF(COUNTIF('Master list(no salts, metals)'!$K2861:$Y2861, "#N/A")=14,TRUE,FALSE))</f>
        <v>0</v>
      </c>
      <c r="S2871" t="b">
        <f>AND(COUNTIF('Master list(no salts, metals)'!S2861,"&lt;=1"),IF(COUNTIF('Master list(no salts, metals)'!$K2861:$Y2861, "#N/A")=14,TRUE,FALSE))</f>
        <v>0</v>
      </c>
      <c r="T2871" t="b">
        <f>AND(COUNTIF('Master list(no salts, metals)'!T2861,"&lt;=1"),IF(COUNTIF('Master list(no salts, metals)'!$K2861:$Y2861, "#N/A")=14,TRUE,FALSE))</f>
        <v>1</v>
      </c>
      <c r="U2871" t="b">
        <f>AND(COUNTIF('Master list(no salts, metals)'!U2861,"&lt;=1"),IF(COUNTIF('Master list(no salts, metals)'!$K2861:$Y2861, "#N/A")=14,TRUE,FALSE))</f>
        <v>0</v>
      </c>
      <c r="V2871" t="b">
        <f>AND(COUNTIF('Master list(no salts, metals)'!V2861,"&lt;=1"),IF(COUNTIF('Master list(no salts, metals)'!$K2861:$Y2861, "#N/A")=14,TRUE,FALSE))</f>
        <v>0</v>
      </c>
      <c r="W2871" t="b">
        <f>AND(COUNTIF('Master list(no salts, metals)'!W2861,"&lt;=1"),IF(COUNTIF('Master list(no salts, metals)'!$K2861:$Y2861, "#N/A")=14,TRUE,FALSE))</f>
        <v>0</v>
      </c>
      <c r="X2871" t="b">
        <f>AND(COUNTIF('Master list(no salts, metals)'!X2861,"&lt;=1"),IF(COUNTIF('Master list(no salts, metals)'!$K2861:$Y2861, "#N/A")=14,TRUE,FALSE))</f>
        <v>0</v>
      </c>
      <c r="Y2871" t="b">
        <f>AND(COUNTIF('Master list(no salts, metals)'!Y2861,"&lt;=1"),IF(COUNTIF('Master list(no salts, metals)'!$K2861:$Y2861, "#N/A")=14,TRUE,FALSE))</f>
        <v>0</v>
      </c>
    </row>
    <row r="2872" spans="11:25" x14ac:dyDescent="0.25">
      <c r="K2872" t="b">
        <f>AND(COUNTIF('Master list(no salts, metals)'!K2862,"&lt;=1"),IF(COUNTIF('Master list(no salts, metals)'!$K2862:$Y2862, "#N/A")=14,TRUE,FALSE))</f>
        <v>0</v>
      </c>
      <c r="L2872" t="b">
        <f>AND(COUNTIF('Master list(no salts, metals)'!L2862,"&lt;=1"),IF(COUNTIF('Master list(no salts, metals)'!$K2862:$Y2862, "#N/A")=14,TRUE,FALSE))</f>
        <v>0</v>
      </c>
      <c r="M2872" t="b">
        <f>AND(COUNTIF('Master list(no salts, metals)'!M2862,"&lt;=1"),IF(COUNTIF('Master list(no salts, metals)'!$K2862:$Y2862, "#N/A")=14,TRUE,FALSE))</f>
        <v>0</v>
      </c>
      <c r="N2872" t="b">
        <f>AND(COUNTIF('Master list(no salts, metals)'!N2862,"&lt;=1"),IF(COUNTIF('Master list(no salts, metals)'!$K2862:$Y2862, "#N/A")=14,TRUE,FALSE))</f>
        <v>0</v>
      </c>
      <c r="O2872" t="b">
        <f>AND(COUNTIF('Master list(no salts, metals)'!O2862,"&lt;=1"),IF(COUNTIF('Master list(no salts, metals)'!$K2862:$Y2862, "#N/A")=14,TRUE,FALSE))</f>
        <v>0</v>
      </c>
      <c r="P2872" t="b">
        <f>AND(COUNTIF('Master list(no salts, metals)'!P2862,"&lt;=1"),IF(COUNTIF('Master list(no salts, metals)'!$K2862:$Y2862, "#N/A")=14,TRUE,FALSE))</f>
        <v>0</v>
      </c>
      <c r="Q2872" t="b">
        <f>AND(COUNTIF('Master list(no salts, metals)'!Q2862,"&lt;=1"),IF(COUNTIF('Master list(no salts, metals)'!$K2862:$Y2862, "#N/A")=14,TRUE,FALSE))</f>
        <v>0</v>
      </c>
      <c r="R2872" t="b">
        <f>AND(COUNTIF('Master list(no salts, metals)'!R2862,"&lt;=1"),IF(COUNTIF('Master list(no salts, metals)'!$K2862:$Y2862, "#N/A")=14,TRUE,FALSE))</f>
        <v>0</v>
      </c>
      <c r="S2872" t="b">
        <f>AND(COUNTIF('Master list(no salts, metals)'!S2862,"&lt;=1"),IF(COUNTIF('Master list(no salts, metals)'!$K2862:$Y2862, "#N/A")=14,TRUE,FALSE))</f>
        <v>0</v>
      </c>
      <c r="T2872" t="b">
        <f>AND(COUNTIF('Master list(no salts, metals)'!T2862,"&lt;=1"),IF(COUNTIF('Master list(no salts, metals)'!$K2862:$Y2862, "#N/A")=14,TRUE,FALSE))</f>
        <v>0</v>
      </c>
      <c r="U2872" t="b">
        <f>AND(COUNTIF('Master list(no salts, metals)'!U2862,"&lt;=1"),IF(COUNTIF('Master list(no salts, metals)'!$K2862:$Y2862, "#N/A")=14,TRUE,FALSE))</f>
        <v>0</v>
      </c>
      <c r="V2872" t="b">
        <f>AND(COUNTIF('Master list(no salts, metals)'!V2862,"&lt;=1"),IF(COUNTIF('Master list(no salts, metals)'!$K2862:$Y2862, "#N/A")=14,TRUE,FALSE))</f>
        <v>0</v>
      </c>
      <c r="W2872" t="b">
        <f>AND(COUNTIF('Master list(no salts, metals)'!W2862,"&lt;=1"),IF(COUNTIF('Master list(no salts, metals)'!$K2862:$Y2862, "#N/A")=14,TRUE,FALSE))</f>
        <v>0</v>
      </c>
      <c r="X2872" t="b">
        <f>AND(COUNTIF('Master list(no salts, metals)'!X2862,"&lt;=1"),IF(COUNTIF('Master list(no salts, metals)'!$K2862:$Y2862, "#N/A")=14,TRUE,FALSE))</f>
        <v>0</v>
      </c>
      <c r="Y2872" t="b">
        <f>AND(COUNTIF('Master list(no salts, metals)'!Y2862,"&lt;=1"),IF(COUNTIF('Master list(no salts, metals)'!$K2862:$Y2862, "#N/A")=14,TRUE,FALSE))</f>
        <v>0</v>
      </c>
    </row>
    <row r="2873" spans="11:25" x14ac:dyDescent="0.25">
      <c r="K2873" t="b">
        <f>AND(COUNTIF('Master list(no salts, metals)'!K2863,"&lt;=1"),IF(COUNTIF('Master list(no salts, metals)'!$K2863:$Y2863, "#N/A")=14,TRUE,FALSE))</f>
        <v>0</v>
      </c>
      <c r="L2873" t="b">
        <f>AND(COUNTIF('Master list(no salts, metals)'!L2863,"&lt;=1"),IF(COUNTIF('Master list(no salts, metals)'!$K2863:$Y2863, "#N/A")=14,TRUE,FALSE))</f>
        <v>0</v>
      </c>
      <c r="M2873" t="b">
        <f>AND(COUNTIF('Master list(no salts, metals)'!M2863,"&lt;=1"),IF(COUNTIF('Master list(no salts, metals)'!$K2863:$Y2863, "#N/A")=14,TRUE,FALSE))</f>
        <v>0</v>
      </c>
      <c r="N2873" t="b">
        <f>AND(COUNTIF('Master list(no salts, metals)'!N2863,"&lt;=1"),IF(COUNTIF('Master list(no salts, metals)'!$K2863:$Y2863, "#N/A")=14,TRUE,FALSE))</f>
        <v>0</v>
      </c>
      <c r="O2873" t="b">
        <f>AND(COUNTIF('Master list(no salts, metals)'!O2863,"&lt;=1"),IF(COUNTIF('Master list(no salts, metals)'!$K2863:$Y2863, "#N/A")=14,TRUE,FALSE))</f>
        <v>0</v>
      </c>
      <c r="P2873" t="b">
        <f>AND(COUNTIF('Master list(no salts, metals)'!P2863,"&lt;=1"),IF(COUNTIF('Master list(no salts, metals)'!$K2863:$Y2863, "#N/A")=14,TRUE,FALSE))</f>
        <v>0</v>
      </c>
      <c r="Q2873" t="b">
        <f>AND(COUNTIF('Master list(no salts, metals)'!Q2863,"&lt;=1"),IF(COUNTIF('Master list(no salts, metals)'!$K2863:$Y2863, "#N/A")=14,TRUE,FALSE))</f>
        <v>0</v>
      </c>
      <c r="R2873" t="b">
        <f>AND(COUNTIF('Master list(no salts, metals)'!R2863,"&lt;=1"),IF(COUNTIF('Master list(no salts, metals)'!$K2863:$Y2863, "#N/A")=14,TRUE,FALSE))</f>
        <v>0</v>
      </c>
      <c r="S2873" t="b">
        <f>AND(COUNTIF('Master list(no salts, metals)'!S2863,"&lt;=1"),IF(COUNTIF('Master list(no salts, metals)'!$K2863:$Y2863, "#N/A")=14,TRUE,FALSE))</f>
        <v>0</v>
      </c>
      <c r="T2873" t="b">
        <f>AND(COUNTIF('Master list(no salts, metals)'!T2863,"&lt;=1"),IF(COUNTIF('Master list(no salts, metals)'!$K2863:$Y2863, "#N/A")=14,TRUE,FALSE))</f>
        <v>0</v>
      </c>
      <c r="U2873" t="b">
        <f>AND(COUNTIF('Master list(no salts, metals)'!U2863,"&lt;=1"),IF(COUNTIF('Master list(no salts, metals)'!$K2863:$Y2863, "#N/A")=14,TRUE,FALSE))</f>
        <v>0</v>
      </c>
      <c r="V2873" t="b">
        <f>AND(COUNTIF('Master list(no salts, metals)'!V2863,"&lt;=1"),IF(COUNTIF('Master list(no salts, metals)'!$K2863:$Y2863, "#N/A")=14,TRUE,FALSE))</f>
        <v>0</v>
      </c>
      <c r="W2873" t="b">
        <f>AND(COUNTIF('Master list(no salts, metals)'!W2863,"&lt;=1"),IF(COUNTIF('Master list(no salts, metals)'!$K2863:$Y2863, "#N/A")=14,TRUE,FALSE))</f>
        <v>1</v>
      </c>
      <c r="X2873" t="b">
        <f>AND(COUNTIF('Master list(no salts, metals)'!X2863,"&lt;=1"),IF(COUNTIF('Master list(no salts, metals)'!$K2863:$Y2863, "#N/A")=14,TRUE,FALSE))</f>
        <v>0</v>
      </c>
      <c r="Y2873" t="b">
        <f>AND(COUNTIF('Master list(no salts, metals)'!Y2863,"&lt;=1"),IF(COUNTIF('Master list(no salts, metals)'!$K2863:$Y2863, "#N/A")=14,TRUE,FALSE))</f>
        <v>0</v>
      </c>
    </row>
    <row r="2874" spans="11:25" x14ac:dyDescent="0.25">
      <c r="K2874" t="b">
        <f>AND(COUNTIF('Master list(no salts, metals)'!K2864,"&lt;=1"),IF(COUNTIF('Master list(no salts, metals)'!$K2864:$Y2864, "#N/A")=14,TRUE,FALSE))</f>
        <v>0</v>
      </c>
      <c r="L2874" t="b">
        <f>AND(COUNTIF('Master list(no salts, metals)'!L2864,"&lt;=1"),IF(COUNTIF('Master list(no salts, metals)'!$K2864:$Y2864, "#N/A")=14,TRUE,FALSE))</f>
        <v>0</v>
      </c>
      <c r="M2874" t="b">
        <f>AND(COUNTIF('Master list(no salts, metals)'!M2864,"&lt;=1"),IF(COUNTIF('Master list(no salts, metals)'!$K2864:$Y2864, "#N/A")=14,TRUE,FALSE))</f>
        <v>0</v>
      </c>
      <c r="N2874" t="b">
        <f>AND(COUNTIF('Master list(no salts, metals)'!N2864,"&lt;=1"),IF(COUNTIF('Master list(no salts, metals)'!$K2864:$Y2864, "#N/A")=14,TRUE,FALSE))</f>
        <v>0</v>
      </c>
      <c r="O2874" t="b">
        <f>AND(COUNTIF('Master list(no salts, metals)'!O2864,"&lt;=1"),IF(COUNTIF('Master list(no salts, metals)'!$K2864:$Y2864, "#N/A")=14,TRUE,FALSE))</f>
        <v>0</v>
      </c>
      <c r="P2874" t="b">
        <f>AND(COUNTIF('Master list(no salts, metals)'!P2864,"&lt;=1"),IF(COUNTIF('Master list(no salts, metals)'!$K2864:$Y2864, "#N/A")=14,TRUE,FALSE))</f>
        <v>0</v>
      </c>
      <c r="Q2874" t="b">
        <f>AND(COUNTIF('Master list(no salts, metals)'!Q2864,"&lt;=1"),IF(COUNTIF('Master list(no salts, metals)'!$K2864:$Y2864, "#N/A")=14,TRUE,FALSE))</f>
        <v>0</v>
      </c>
      <c r="R2874" t="b">
        <f>AND(COUNTIF('Master list(no salts, metals)'!R2864,"&lt;=1"),IF(COUNTIF('Master list(no salts, metals)'!$K2864:$Y2864, "#N/A")=14,TRUE,FALSE))</f>
        <v>0</v>
      </c>
      <c r="S2874" t="b">
        <f>AND(COUNTIF('Master list(no salts, metals)'!S2864,"&lt;=1"),IF(COUNTIF('Master list(no salts, metals)'!$K2864:$Y2864, "#N/A")=14,TRUE,FALSE))</f>
        <v>0</v>
      </c>
      <c r="T2874" t="b">
        <f>AND(COUNTIF('Master list(no salts, metals)'!T2864,"&lt;=1"),IF(COUNTIF('Master list(no salts, metals)'!$K2864:$Y2864, "#N/A")=14,TRUE,FALSE))</f>
        <v>0</v>
      </c>
      <c r="U2874" t="b">
        <f>AND(COUNTIF('Master list(no salts, metals)'!U2864,"&lt;=1"),IF(COUNTIF('Master list(no salts, metals)'!$K2864:$Y2864, "#N/A")=14,TRUE,FALSE))</f>
        <v>0</v>
      </c>
      <c r="V2874" t="b">
        <f>AND(COUNTIF('Master list(no salts, metals)'!V2864,"&lt;=1"),IF(COUNTIF('Master list(no salts, metals)'!$K2864:$Y2864, "#N/A")=14,TRUE,FALSE))</f>
        <v>0</v>
      </c>
      <c r="W2874" t="b">
        <f>AND(COUNTIF('Master list(no salts, metals)'!W2864,"&lt;=1"),IF(COUNTIF('Master list(no salts, metals)'!$K2864:$Y2864, "#N/A")=14,TRUE,FALSE))</f>
        <v>0</v>
      </c>
      <c r="X2874" t="b">
        <f>AND(COUNTIF('Master list(no salts, metals)'!X2864,"&lt;=1"),IF(COUNTIF('Master list(no salts, metals)'!$K2864:$Y2864, "#N/A")=14,TRUE,FALSE))</f>
        <v>0</v>
      </c>
      <c r="Y2874" t="b">
        <f>AND(COUNTIF('Master list(no salts, metals)'!Y2864,"&lt;=1"),IF(COUNTIF('Master list(no salts, metals)'!$K2864:$Y2864, "#N/A")=14,TRUE,FALSE))</f>
        <v>1</v>
      </c>
    </row>
    <row r="2875" spans="11:25" x14ac:dyDescent="0.25">
      <c r="K2875" t="b">
        <f>AND(COUNTIF('Master list(no salts, metals)'!K2865,"&lt;=1"),IF(COUNTIF('Master list(no salts, metals)'!$K2865:$Y2865, "#N/A")=14,TRUE,FALSE))</f>
        <v>0</v>
      </c>
      <c r="L2875" t="b">
        <f>AND(COUNTIF('Master list(no salts, metals)'!L2865,"&lt;=1"),IF(COUNTIF('Master list(no salts, metals)'!$K2865:$Y2865, "#N/A")=14,TRUE,FALSE))</f>
        <v>0</v>
      </c>
      <c r="M2875" t="b">
        <f>AND(COUNTIF('Master list(no salts, metals)'!M2865,"&lt;=1"),IF(COUNTIF('Master list(no salts, metals)'!$K2865:$Y2865, "#N/A")=14,TRUE,FALSE))</f>
        <v>0</v>
      </c>
      <c r="N2875" t="b">
        <f>AND(COUNTIF('Master list(no salts, metals)'!N2865,"&lt;=1"),IF(COUNTIF('Master list(no salts, metals)'!$K2865:$Y2865, "#N/A")=14,TRUE,FALSE))</f>
        <v>0</v>
      </c>
      <c r="O2875" t="b">
        <f>AND(COUNTIF('Master list(no salts, metals)'!O2865,"&lt;=1"),IF(COUNTIF('Master list(no salts, metals)'!$K2865:$Y2865, "#N/A")=14,TRUE,FALSE))</f>
        <v>0</v>
      </c>
      <c r="P2875" t="b">
        <f>AND(COUNTIF('Master list(no salts, metals)'!P2865,"&lt;=1"),IF(COUNTIF('Master list(no salts, metals)'!$K2865:$Y2865, "#N/A")=14,TRUE,FALSE))</f>
        <v>0</v>
      </c>
      <c r="Q2875" t="b">
        <f>AND(COUNTIF('Master list(no salts, metals)'!Q2865,"&lt;=1"),IF(COUNTIF('Master list(no salts, metals)'!$K2865:$Y2865, "#N/A")=14,TRUE,FALSE))</f>
        <v>0</v>
      </c>
      <c r="R2875" t="b">
        <f>AND(COUNTIF('Master list(no salts, metals)'!R2865,"&lt;=1"),IF(COUNTIF('Master list(no salts, metals)'!$K2865:$Y2865, "#N/A")=14,TRUE,FALSE))</f>
        <v>0</v>
      </c>
      <c r="S2875" t="b">
        <f>AND(COUNTIF('Master list(no salts, metals)'!S2865,"&lt;=1"),IF(COUNTIF('Master list(no salts, metals)'!$K2865:$Y2865, "#N/A")=14,TRUE,FALSE))</f>
        <v>0</v>
      </c>
      <c r="T2875" t="b">
        <f>AND(COUNTIF('Master list(no salts, metals)'!T2865,"&lt;=1"),IF(COUNTIF('Master list(no salts, metals)'!$K2865:$Y2865, "#N/A")=14,TRUE,FALSE))</f>
        <v>0</v>
      </c>
      <c r="U2875" t="b">
        <f>AND(COUNTIF('Master list(no salts, metals)'!U2865,"&lt;=1"),IF(COUNTIF('Master list(no salts, metals)'!$K2865:$Y2865, "#N/A")=14,TRUE,FALSE))</f>
        <v>0</v>
      </c>
      <c r="V2875" t="b">
        <f>AND(COUNTIF('Master list(no salts, metals)'!V2865,"&lt;=1"),IF(COUNTIF('Master list(no salts, metals)'!$K2865:$Y2865, "#N/A")=14,TRUE,FALSE))</f>
        <v>0</v>
      </c>
      <c r="W2875" t="b">
        <f>AND(COUNTIF('Master list(no salts, metals)'!W2865,"&lt;=1"),IF(COUNTIF('Master list(no salts, metals)'!$K2865:$Y2865, "#N/A")=14,TRUE,FALSE))</f>
        <v>1</v>
      </c>
      <c r="X2875" t="b">
        <f>AND(COUNTIF('Master list(no salts, metals)'!X2865,"&lt;=1"),IF(COUNTIF('Master list(no salts, metals)'!$K2865:$Y2865, "#N/A")=14,TRUE,FALSE))</f>
        <v>0</v>
      </c>
      <c r="Y2875" t="b">
        <f>AND(COUNTIF('Master list(no salts, metals)'!Y2865,"&lt;=1"),IF(COUNTIF('Master list(no salts, metals)'!$K2865:$Y2865, "#N/A")=14,TRUE,FALSE))</f>
        <v>0</v>
      </c>
    </row>
    <row r="2876" spans="11:25" x14ac:dyDescent="0.25">
      <c r="K2876" t="b">
        <f>AND(COUNTIF('Master list(no salts, metals)'!K2866,"&lt;=1"),IF(COUNTIF('Master list(no salts, metals)'!$K2866:$Y2866, "#N/A")=14,TRUE,FALSE))</f>
        <v>0</v>
      </c>
      <c r="L2876" t="b">
        <f>AND(COUNTIF('Master list(no salts, metals)'!L2866,"&lt;=1"),IF(COUNTIF('Master list(no salts, metals)'!$K2866:$Y2866, "#N/A")=14,TRUE,FALSE))</f>
        <v>0</v>
      </c>
      <c r="M2876" t="b">
        <f>AND(COUNTIF('Master list(no salts, metals)'!M2866,"&lt;=1"),IF(COUNTIF('Master list(no salts, metals)'!$K2866:$Y2866, "#N/A")=14,TRUE,FALSE))</f>
        <v>0</v>
      </c>
      <c r="N2876" t="b">
        <f>AND(COUNTIF('Master list(no salts, metals)'!N2866,"&lt;=1"),IF(COUNTIF('Master list(no salts, metals)'!$K2866:$Y2866, "#N/A")=14,TRUE,FALSE))</f>
        <v>0</v>
      </c>
      <c r="O2876" t="b">
        <f>AND(COUNTIF('Master list(no salts, metals)'!O2866,"&lt;=1"),IF(COUNTIF('Master list(no salts, metals)'!$K2866:$Y2866, "#N/A")=14,TRUE,FALSE))</f>
        <v>0</v>
      </c>
      <c r="P2876" t="b">
        <f>AND(COUNTIF('Master list(no salts, metals)'!P2866,"&lt;=1"),IF(COUNTIF('Master list(no salts, metals)'!$K2866:$Y2866, "#N/A")=14,TRUE,FALSE))</f>
        <v>0</v>
      </c>
      <c r="Q2876" t="b">
        <f>AND(COUNTIF('Master list(no salts, metals)'!Q2866,"&lt;=1"),IF(COUNTIF('Master list(no salts, metals)'!$K2866:$Y2866, "#N/A")=14,TRUE,FALSE))</f>
        <v>0</v>
      </c>
      <c r="R2876" t="b">
        <f>AND(COUNTIF('Master list(no salts, metals)'!R2866,"&lt;=1"),IF(COUNTIF('Master list(no salts, metals)'!$K2866:$Y2866, "#N/A")=14,TRUE,FALSE))</f>
        <v>0</v>
      </c>
      <c r="S2876" t="b">
        <f>AND(COUNTIF('Master list(no salts, metals)'!S2866,"&lt;=1"),IF(COUNTIF('Master list(no salts, metals)'!$K2866:$Y2866, "#N/A")=14,TRUE,FALSE))</f>
        <v>0</v>
      </c>
      <c r="T2876" t="b">
        <f>AND(COUNTIF('Master list(no salts, metals)'!T2866,"&lt;=1"),IF(COUNTIF('Master list(no salts, metals)'!$K2866:$Y2866, "#N/A")=14,TRUE,FALSE))</f>
        <v>0</v>
      </c>
      <c r="U2876" t="b">
        <f>AND(COUNTIF('Master list(no salts, metals)'!U2866,"&lt;=1"),IF(COUNTIF('Master list(no salts, metals)'!$K2866:$Y2866, "#N/A")=14,TRUE,FALSE))</f>
        <v>0</v>
      </c>
      <c r="V2876" t="b">
        <f>AND(COUNTIF('Master list(no salts, metals)'!V2866,"&lt;=1"),IF(COUNTIF('Master list(no salts, metals)'!$K2866:$Y2866, "#N/A")=14,TRUE,FALSE))</f>
        <v>0</v>
      </c>
      <c r="W2876" t="b">
        <f>AND(COUNTIF('Master list(no salts, metals)'!W2866,"&lt;=1"),IF(COUNTIF('Master list(no salts, metals)'!$K2866:$Y2866, "#N/A")=14,TRUE,FALSE))</f>
        <v>0</v>
      </c>
      <c r="X2876" t="b">
        <f>AND(COUNTIF('Master list(no salts, metals)'!X2866,"&lt;=1"),IF(COUNTIF('Master list(no salts, metals)'!$K2866:$Y2866, "#N/A")=14,TRUE,FALSE))</f>
        <v>0</v>
      </c>
      <c r="Y2876" t="b">
        <f>AND(COUNTIF('Master list(no salts, metals)'!Y2866,"&lt;=1"),IF(COUNTIF('Master list(no salts, metals)'!$K2866:$Y2866, "#N/A")=14,TRUE,FALSE))</f>
        <v>0</v>
      </c>
    </row>
    <row r="2877" spans="11:25" x14ac:dyDescent="0.25">
      <c r="K2877" t="b">
        <f>AND(COUNTIF('Master list(no salts, metals)'!K2867,"&lt;=1"),IF(COUNTIF('Master list(no salts, metals)'!$K2867:$Y2867, "#N/A")=14,TRUE,FALSE))</f>
        <v>0</v>
      </c>
      <c r="L2877" t="b">
        <f>AND(COUNTIF('Master list(no salts, metals)'!L2867,"&lt;=1"),IF(COUNTIF('Master list(no salts, metals)'!$K2867:$Y2867, "#N/A")=14,TRUE,FALSE))</f>
        <v>0</v>
      </c>
      <c r="M2877" t="b">
        <f>AND(COUNTIF('Master list(no salts, metals)'!M2867,"&lt;=1"),IF(COUNTIF('Master list(no salts, metals)'!$K2867:$Y2867, "#N/A")=14,TRUE,FALSE))</f>
        <v>0</v>
      </c>
      <c r="N2877" t="b">
        <f>AND(COUNTIF('Master list(no salts, metals)'!N2867,"&lt;=1"),IF(COUNTIF('Master list(no salts, metals)'!$K2867:$Y2867, "#N/A")=14,TRUE,FALSE))</f>
        <v>0</v>
      </c>
      <c r="O2877" t="b">
        <f>AND(COUNTIF('Master list(no salts, metals)'!O2867,"&lt;=1"),IF(COUNTIF('Master list(no salts, metals)'!$K2867:$Y2867, "#N/A")=14,TRUE,FALSE))</f>
        <v>0</v>
      </c>
      <c r="P2877" t="b">
        <f>AND(COUNTIF('Master list(no salts, metals)'!P2867,"&lt;=1"),IF(COUNTIF('Master list(no salts, metals)'!$K2867:$Y2867, "#N/A")=14,TRUE,FALSE))</f>
        <v>0</v>
      </c>
      <c r="Q2877" t="b">
        <f>AND(COUNTIF('Master list(no salts, metals)'!Q2867,"&lt;=1"),IF(COUNTIF('Master list(no salts, metals)'!$K2867:$Y2867, "#N/A")=14,TRUE,FALSE))</f>
        <v>0</v>
      </c>
      <c r="R2877" t="b">
        <f>AND(COUNTIF('Master list(no salts, metals)'!R2867,"&lt;=1"),IF(COUNTIF('Master list(no salts, metals)'!$K2867:$Y2867, "#N/A")=14,TRUE,FALSE))</f>
        <v>0</v>
      </c>
      <c r="S2877" t="b">
        <f>AND(COUNTIF('Master list(no salts, metals)'!S2867,"&lt;=1"),IF(COUNTIF('Master list(no salts, metals)'!$K2867:$Y2867, "#N/A")=14,TRUE,FALSE))</f>
        <v>0</v>
      </c>
      <c r="T2877" t="b">
        <f>AND(COUNTIF('Master list(no salts, metals)'!T2867,"&lt;=1"),IF(COUNTIF('Master list(no salts, metals)'!$K2867:$Y2867, "#N/A")=14,TRUE,FALSE))</f>
        <v>0</v>
      </c>
      <c r="U2877" t="b">
        <f>AND(COUNTIF('Master list(no salts, metals)'!U2867,"&lt;=1"),IF(COUNTIF('Master list(no salts, metals)'!$K2867:$Y2867, "#N/A")=14,TRUE,FALSE))</f>
        <v>0</v>
      </c>
      <c r="V2877" t="b">
        <f>AND(COUNTIF('Master list(no salts, metals)'!V2867,"&lt;=1"),IF(COUNTIF('Master list(no salts, metals)'!$K2867:$Y2867, "#N/A")=14,TRUE,FALSE))</f>
        <v>0</v>
      </c>
      <c r="W2877" t="b">
        <f>AND(COUNTIF('Master list(no salts, metals)'!W2867,"&lt;=1"),IF(COUNTIF('Master list(no salts, metals)'!$K2867:$Y2867, "#N/A")=14,TRUE,FALSE))</f>
        <v>1</v>
      </c>
      <c r="X2877" t="b">
        <f>AND(COUNTIF('Master list(no salts, metals)'!X2867,"&lt;=1"),IF(COUNTIF('Master list(no salts, metals)'!$K2867:$Y2867, "#N/A")=14,TRUE,FALSE))</f>
        <v>0</v>
      </c>
      <c r="Y2877" t="b">
        <f>AND(COUNTIF('Master list(no salts, metals)'!Y2867,"&lt;=1"),IF(COUNTIF('Master list(no salts, metals)'!$K2867:$Y2867, "#N/A")=14,TRUE,FALSE))</f>
        <v>0</v>
      </c>
    </row>
    <row r="2878" spans="11:25" x14ac:dyDescent="0.25">
      <c r="K2878" t="b">
        <f>AND(COUNTIF('Master list(no salts, metals)'!K2868,"&lt;=1"),IF(COUNTIF('Master list(no salts, metals)'!$K2868:$Y2868, "#N/A")=14,TRUE,FALSE))</f>
        <v>0</v>
      </c>
      <c r="L2878" t="b">
        <f>AND(COUNTIF('Master list(no salts, metals)'!L2868,"&lt;=1"),IF(COUNTIF('Master list(no salts, metals)'!$K2868:$Y2868, "#N/A")=14,TRUE,FALSE))</f>
        <v>0</v>
      </c>
      <c r="M2878" t="b">
        <f>AND(COUNTIF('Master list(no salts, metals)'!M2868,"&lt;=1"),IF(COUNTIF('Master list(no salts, metals)'!$K2868:$Y2868, "#N/A")=14,TRUE,FALSE))</f>
        <v>0</v>
      </c>
      <c r="N2878" t="b">
        <f>AND(COUNTIF('Master list(no salts, metals)'!N2868,"&lt;=1"),IF(COUNTIF('Master list(no salts, metals)'!$K2868:$Y2868, "#N/A")=14,TRUE,FALSE))</f>
        <v>0</v>
      </c>
      <c r="O2878" t="b">
        <f>AND(COUNTIF('Master list(no salts, metals)'!O2868,"&lt;=1"),IF(COUNTIF('Master list(no salts, metals)'!$K2868:$Y2868, "#N/A")=14,TRUE,FALSE))</f>
        <v>0</v>
      </c>
      <c r="P2878" t="b">
        <f>AND(COUNTIF('Master list(no salts, metals)'!P2868,"&lt;=1"),IF(COUNTIF('Master list(no salts, metals)'!$K2868:$Y2868, "#N/A")=14,TRUE,FALSE))</f>
        <v>0</v>
      </c>
      <c r="Q2878" t="b">
        <f>AND(COUNTIF('Master list(no salts, metals)'!Q2868,"&lt;=1"),IF(COUNTIF('Master list(no salts, metals)'!$K2868:$Y2868, "#N/A")=14,TRUE,FALSE))</f>
        <v>0</v>
      </c>
      <c r="R2878" t="b">
        <f>AND(COUNTIF('Master list(no salts, metals)'!R2868,"&lt;=1"),IF(COUNTIF('Master list(no salts, metals)'!$K2868:$Y2868, "#N/A")=14,TRUE,FALSE))</f>
        <v>0</v>
      </c>
      <c r="S2878" t="b">
        <f>AND(COUNTIF('Master list(no salts, metals)'!S2868,"&lt;=1"),IF(COUNTIF('Master list(no salts, metals)'!$K2868:$Y2868, "#N/A")=14,TRUE,FALSE))</f>
        <v>0</v>
      </c>
      <c r="T2878" t="b">
        <f>AND(COUNTIF('Master list(no salts, metals)'!T2868,"&lt;=1"),IF(COUNTIF('Master list(no salts, metals)'!$K2868:$Y2868, "#N/A")=14,TRUE,FALSE))</f>
        <v>0</v>
      </c>
      <c r="U2878" t="b">
        <f>AND(COUNTIF('Master list(no salts, metals)'!U2868,"&lt;=1"),IF(COUNTIF('Master list(no salts, metals)'!$K2868:$Y2868, "#N/A")=14,TRUE,FALSE))</f>
        <v>0</v>
      </c>
      <c r="V2878" t="b">
        <f>AND(COUNTIF('Master list(no salts, metals)'!V2868,"&lt;=1"),IF(COUNTIF('Master list(no salts, metals)'!$K2868:$Y2868, "#N/A")=14,TRUE,FALSE))</f>
        <v>0</v>
      </c>
      <c r="W2878" t="b">
        <f>AND(COUNTIF('Master list(no salts, metals)'!W2868,"&lt;=1"),IF(COUNTIF('Master list(no salts, metals)'!$K2868:$Y2868, "#N/A")=14,TRUE,FALSE))</f>
        <v>0</v>
      </c>
      <c r="X2878" t="b">
        <f>AND(COUNTIF('Master list(no salts, metals)'!X2868,"&lt;=1"),IF(COUNTIF('Master list(no salts, metals)'!$K2868:$Y2868, "#N/A")=14,TRUE,FALSE))</f>
        <v>0</v>
      </c>
      <c r="Y2878" t="b">
        <f>AND(COUNTIF('Master list(no salts, metals)'!Y2868,"&lt;=1"),IF(COUNTIF('Master list(no salts, metals)'!$K2868:$Y2868, "#N/A")=14,TRUE,FALSE))</f>
        <v>0</v>
      </c>
    </row>
    <row r="2879" spans="11:25" x14ac:dyDescent="0.25">
      <c r="K2879" t="b">
        <f>AND(COUNTIF('Master list(no salts, metals)'!K2869,"&lt;=1"),IF(COUNTIF('Master list(no salts, metals)'!$K2869:$Y2869, "#N/A")=14,TRUE,FALSE))</f>
        <v>0</v>
      </c>
      <c r="L2879" t="b">
        <f>AND(COUNTIF('Master list(no salts, metals)'!L2869,"&lt;=1"),IF(COUNTIF('Master list(no salts, metals)'!$K2869:$Y2869, "#N/A")=14,TRUE,FALSE))</f>
        <v>0</v>
      </c>
      <c r="M2879" t="b">
        <f>AND(COUNTIF('Master list(no salts, metals)'!M2869,"&lt;=1"),IF(COUNTIF('Master list(no salts, metals)'!$K2869:$Y2869, "#N/A")=14,TRUE,FALSE))</f>
        <v>0</v>
      </c>
      <c r="N2879" t="b">
        <f>AND(COUNTIF('Master list(no salts, metals)'!N2869,"&lt;=1"),IF(COUNTIF('Master list(no salts, metals)'!$K2869:$Y2869, "#N/A")=14,TRUE,FALSE))</f>
        <v>0</v>
      </c>
      <c r="O2879" t="b">
        <f>AND(COUNTIF('Master list(no salts, metals)'!O2869,"&lt;=1"),IF(COUNTIF('Master list(no salts, metals)'!$K2869:$Y2869, "#N/A")=14,TRUE,FALSE))</f>
        <v>0</v>
      </c>
      <c r="P2879" t="b">
        <f>AND(COUNTIF('Master list(no salts, metals)'!P2869,"&lt;=1"),IF(COUNTIF('Master list(no salts, metals)'!$K2869:$Y2869, "#N/A")=14,TRUE,FALSE))</f>
        <v>0</v>
      </c>
      <c r="Q2879" t="b">
        <f>AND(COUNTIF('Master list(no salts, metals)'!Q2869,"&lt;=1"),IF(COUNTIF('Master list(no salts, metals)'!$K2869:$Y2869, "#N/A")=14,TRUE,FALSE))</f>
        <v>0</v>
      </c>
      <c r="R2879" t="b">
        <f>AND(COUNTIF('Master list(no salts, metals)'!R2869,"&lt;=1"),IF(COUNTIF('Master list(no salts, metals)'!$K2869:$Y2869, "#N/A")=14,TRUE,FALSE))</f>
        <v>0</v>
      </c>
      <c r="S2879" t="b">
        <f>AND(COUNTIF('Master list(no salts, metals)'!S2869,"&lt;=1"),IF(COUNTIF('Master list(no salts, metals)'!$K2869:$Y2869, "#N/A")=14,TRUE,FALSE))</f>
        <v>0</v>
      </c>
      <c r="T2879" t="b">
        <f>AND(COUNTIF('Master list(no salts, metals)'!T2869,"&lt;=1"),IF(COUNTIF('Master list(no salts, metals)'!$K2869:$Y2869, "#N/A")=14,TRUE,FALSE))</f>
        <v>0</v>
      </c>
      <c r="U2879" t="b">
        <f>AND(COUNTIF('Master list(no salts, metals)'!U2869,"&lt;=1"),IF(COUNTIF('Master list(no salts, metals)'!$K2869:$Y2869, "#N/A")=14,TRUE,FALSE))</f>
        <v>0</v>
      </c>
      <c r="V2879" t="b">
        <f>AND(COUNTIF('Master list(no salts, metals)'!V2869,"&lt;=1"),IF(COUNTIF('Master list(no salts, metals)'!$K2869:$Y2869, "#N/A")=14,TRUE,FALSE))</f>
        <v>0</v>
      </c>
      <c r="W2879" t="b">
        <f>AND(COUNTIF('Master list(no salts, metals)'!W2869,"&lt;=1"),IF(COUNTIF('Master list(no salts, metals)'!$K2869:$Y2869, "#N/A")=14,TRUE,FALSE))</f>
        <v>1</v>
      </c>
      <c r="X2879" t="b">
        <f>AND(COUNTIF('Master list(no salts, metals)'!X2869,"&lt;=1"),IF(COUNTIF('Master list(no salts, metals)'!$K2869:$Y2869, "#N/A")=14,TRUE,FALSE))</f>
        <v>0</v>
      </c>
      <c r="Y2879" t="b">
        <f>AND(COUNTIF('Master list(no salts, metals)'!Y2869,"&lt;=1"),IF(COUNTIF('Master list(no salts, metals)'!$K2869:$Y2869, "#N/A")=14,TRUE,FALSE))</f>
        <v>0</v>
      </c>
    </row>
    <row r="2880" spans="11:25" x14ac:dyDescent="0.25">
      <c r="K2880" t="b">
        <f>AND(COUNTIF('Master list(no salts, metals)'!K2870,"&lt;=1"),IF(COUNTIF('Master list(no salts, metals)'!$K2870:$Y2870, "#N/A")=14,TRUE,FALSE))</f>
        <v>0</v>
      </c>
      <c r="L2880" t="b">
        <f>AND(COUNTIF('Master list(no salts, metals)'!L2870,"&lt;=1"),IF(COUNTIF('Master list(no salts, metals)'!$K2870:$Y2870, "#N/A")=14,TRUE,FALSE))</f>
        <v>0</v>
      </c>
      <c r="M2880" t="b">
        <f>AND(COUNTIF('Master list(no salts, metals)'!M2870,"&lt;=1"),IF(COUNTIF('Master list(no salts, metals)'!$K2870:$Y2870, "#N/A")=14,TRUE,FALSE))</f>
        <v>0</v>
      </c>
      <c r="N2880" t="b">
        <f>AND(COUNTIF('Master list(no salts, metals)'!N2870,"&lt;=1"),IF(COUNTIF('Master list(no salts, metals)'!$K2870:$Y2870, "#N/A")=14,TRUE,FALSE))</f>
        <v>0</v>
      </c>
      <c r="O2880" t="b">
        <f>AND(COUNTIF('Master list(no salts, metals)'!O2870,"&lt;=1"),IF(COUNTIF('Master list(no salts, metals)'!$K2870:$Y2870, "#N/A")=14,TRUE,FALSE))</f>
        <v>0</v>
      </c>
      <c r="P2880" t="b">
        <f>AND(COUNTIF('Master list(no salts, metals)'!P2870,"&lt;=1"),IF(COUNTIF('Master list(no salts, metals)'!$K2870:$Y2870, "#N/A")=14,TRUE,FALSE))</f>
        <v>0</v>
      </c>
      <c r="Q2880" t="b">
        <f>AND(COUNTIF('Master list(no salts, metals)'!Q2870,"&lt;=1"),IF(COUNTIF('Master list(no salts, metals)'!$K2870:$Y2870, "#N/A")=14,TRUE,FALSE))</f>
        <v>0</v>
      </c>
      <c r="R2880" t="b">
        <f>AND(COUNTIF('Master list(no salts, metals)'!R2870,"&lt;=1"),IF(COUNTIF('Master list(no salts, metals)'!$K2870:$Y2870, "#N/A")=14,TRUE,FALSE))</f>
        <v>0</v>
      </c>
      <c r="S2880" t="b">
        <f>AND(COUNTIF('Master list(no salts, metals)'!S2870,"&lt;=1"),IF(COUNTIF('Master list(no salts, metals)'!$K2870:$Y2870, "#N/A")=14,TRUE,FALSE))</f>
        <v>0</v>
      </c>
      <c r="T2880" t="b">
        <f>AND(COUNTIF('Master list(no salts, metals)'!T2870,"&lt;=1"),IF(COUNTIF('Master list(no salts, metals)'!$K2870:$Y2870, "#N/A")=14,TRUE,FALSE))</f>
        <v>1</v>
      </c>
      <c r="U2880" t="b">
        <f>AND(COUNTIF('Master list(no salts, metals)'!U2870,"&lt;=1"),IF(COUNTIF('Master list(no salts, metals)'!$K2870:$Y2870, "#N/A")=14,TRUE,FALSE))</f>
        <v>0</v>
      </c>
      <c r="V2880" t="b">
        <f>AND(COUNTIF('Master list(no salts, metals)'!V2870,"&lt;=1"),IF(COUNTIF('Master list(no salts, metals)'!$K2870:$Y2870, "#N/A")=14,TRUE,FALSE))</f>
        <v>0</v>
      </c>
      <c r="W2880" t="b">
        <f>AND(COUNTIF('Master list(no salts, metals)'!W2870,"&lt;=1"),IF(COUNTIF('Master list(no salts, metals)'!$K2870:$Y2870, "#N/A")=14,TRUE,FALSE))</f>
        <v>0</v>
      </c>
      <c r="X2880" t="b">
        <f>AND(COUNTIF('Master list(no salts, metals)'!X2870,"&lt;=1"),IF(COUNTIF('Master list(no salts, metals)'!$K2870:$Y2870, "#N/A")=14,TRUE,FALSE))</f>
        <v>0</v>
      </c>
      <c r="Y2880" t="b">
        <f>AND(COUNTIF('Master list(no salts, metals)'!Y2870,"&lt;=1"),IF(COUNTIF('Master list(no salts, metals)'!$K2870:$Y2870, "#N/A")=14,TRUE,FALSE))</f>
        <v>0</v>
      </c>
    </row>
    <row r="2881" spans="11:25" x14ac:dyDescent="0.25">
      <c r="K2881" t="b">
        <f>AND(COUNTIF('Master list(no salts, metals)'!K2871,"&lt;=1"),IF(COUNTIF('Master list(no salts, metals)'!$K2871:$Y2871, "#N/A")=14,TRUE,FALSE))</f>
        <v>0</v>
      </c>
      <c r="L2881" t="b">
        <f>AND(COUNTIF('Master list(no salts, metals)'!L2871,"&lt;=1"),IF(COUNTIF('Master list(no salts, metals)'!$K2871:$Y2871, "#N/A")=14,TRUE,FALSE))</f>
        <v>0</v>
      </c>
      <c r="M2881" t="b">
        <f>AND(COUNTIF('Master list(no salts, metals)'!M2871,"&lt;=1"),IF(COUNTIF('Master list(no salts, metals)'!$K2871:$Y2871, "#N/A")=14,TRUE,FALSE))</f>
        <v>0</v>
      </c>
      <c r="N2881" t="b">
        <f>AND(COUNTIF('Master list(no salts, metals)'!N2871,"&lt;=1"),IF(COUNTIF('Master list(no salts, metals)'!$K2871:$Y2871, "#N/A")=14,TRUE,FALSE))</f>
        <v>0</v>
      </c>
      <c r="O2881" t="b">
        <f>AND(COUNTIF('Master list(no salts, metals)'!O2871,"&lt;=1"),IF(COUNTIF('Master list(no salts, metals)'!$K2871:$Y2871, "#N/A")=14,TRUE,FALSE))</f>
        <v>0</v>
      </c>
      <c r="P2881" t="b">
        <f>AND(COUNTIF('Master list(no salts, metals)'!P2871,"&lt;=1"),IF(COUNTIF('Master list(no salts, metals)'!$K2871:$Y2871, "#N/A")=14,TRUE,FALSE))</f>
        <v>0</v>
      </c>
      <c r="Q2881" t="b">
        <f>AND(COUNTIF('Master list(no salts, metals)'!Q2871,"&lt;=1"),IF(COUNTIF('Master list(no salts, metals)'!$K2871:$Y2871, "#N/A")=14,TRUE,FALSE))</f>
        <v>0</v>
      </c>
      <c r="R2881" t="b">
        <f>AND(COUNTIF('Master list(no salts, metals)'!R2871,"&lt;=1"),IF(COUNTIF('Master list(no salts, metals)'!$K2871:$Y2871, "#N/A")=14,TRUE,FALSE))</f>
        <v>0</v>
      </c>
      <c r="S2881" t="b">
        <f>AND(COUNTIF('Master list(no salts, metals)'!S2871,"&lt;=1"),IF(COUNTIF('Master list(no salts, metals)'!$K2871:$Y2871, "#N/A")=14,TRUE,FALSE))</f>
        <v>0</v>
      </c>
      <c r="T2881" t="b">
        <f>AND(COUNTIF('Master list(no salts, metals)'!T2871,"&lt;=1"),IF(COUNTIF('Master list(no salts, metals)'!$K2871:$Y2871, "#N/A")=14,TRUE,FALSE))</f>
        <v>1</v>
      </c>
      <c r="U2881" t="b">
        <f>AND(COUNTIF('Master list(no salts, metals)'!U2871,"&lt;=1"),IF(COUNTIF('Master list(no salts, metals)'!$K2871:$Y2871, "#N/A")=14,TRUE,FALSE))</f>
        <v>0</v>
      </c>
      <c r="V2881" t="b">
        <f>AND(COUNTIF('Master list(no salts, metals)'!V2871,"&lt;=1"),IF(COUNTIF('Master list(no salts, metals)'!$K2871:$Y2871, "#N/A")=14,TRUE,FALSE))</f>
        <v>0</v>
      </c>
      <c r="W2881" t="b">
        <f>AND(COUNTIF('Master list(no salts, metals)'!W2871,"&lt;=1"),IF(COUNTIF('Master list(no salts, metals)'!$K2871:$Y2871, "#N/A")=14,TRUE,FALSE))</f>
        <v>0</v>
      </c>
      <c r="X2881" t="b">
        <f>AND(COUNTIF('Master list(no salts, metals)'!X2871,"&lt;=1"),IF(COUNTIF('Master list(no salts, metals)'!$K2871:$Y2871, "#N/A")=14,TRUE,FALSE))</f>
        <v>0</v>
      </c>
      <c r="Y2881" t="b">
        <f>AND(COUNTIF('Master list(no salts, metals)'!Y2871,"&lt;=1"),IF(COUNTIF('Master list(no salts, metals)'!$K2871:$Y2871, "#N/A")=14,TRUE,FALSE))</f>
        <v>0</v>
      </c>
    </row>
    <row r="2882" spans="11:25" x14ac:dyDescent="0.25">
      <c r="K2882" t="b">
        <f>AND(COUNTIF('Master list(no salts, metals)'!K2872,"&lt;=1"),IF(COUNTIF('Master list(no salts, metals)'!$K2872:$Y2872, "#N/A")=14,TRUE,FALSE))</f>
        <v>0</v>
      </c>
      <c r="L2882" t="b">
        <f>AND(COUNTIF('Master list(no salts, metals)'!L2872,"&lt;=1"),IF(COUNTIF('Master list(no salts, metals)'!$K2872:$Y2872, "#N/A")=14,TRUE,FALSE))</f>
        <v>0</v>
      </c>
      <c r="M2882" t="b">
        <f>AND(COUNTIF('Master list(no salts, metals)'!M2872,"&lt;=1"),IF(COUNTIF('Master list(no salts, metals)'!$K2872:$Y2872, "#N/A")=14,TRUE,FALSE))</f>
        <v>0</v>
      </c>
      <c r="N2882" t="b">
        <f>AND(COUNTIF('Master list(no salts, metals)'!N2872,"&lt;=1"),IF(COUNTIF('Master list(no salts, metals)'!$K2872:$Y2872, "#N/A")=14,TRUE,FALSE))</f>
        <v>0</v>
      </c>
      <c r="O2882" t="b">
        <f>AND(COUNTIF('Master list(no salts, metals)'!O2872,"&lt;=1"),IF(COUNTIF('Master list(no salts, metals)'!$K2872:$Y2872, "#N/A")=14,TRUE,FALSE))</f>
        <v>0</v>
      </c>
      <c r="P2882" t="b">
        <f>AND(COUNTIF('Master list(no salts, metals)'!P2872,"&lt;=1"),IF(COUNTIF('Master list(no salts, metals)'!$K2872:$Y2872, "#N/A")=14,TRUE,FALSE))</f>
        <v>0</v>
      </c>
      <c r="Q2882" t="b">
        <f>AND(COUNTIF('Master list(no salts, metals)'!Q2872,"&lt;=1"),IF(COUNTIF('Master list(no salts, metals)'!$K2872:$Y2872, "#N/A")=14,TRUE,FALSE))</f>
        <v>0</v>
      </c>
      <c r="R2882" t="b">
        <f>AND(COUNTIF('Master list(no salts, metals)'!R2872,"&lt;=1"),IF(COUNTIF('Master list(no salts, metals)'!$K2872:$Y2872, "#N/A")=14,TRUE,FALSE))</f>
        <v>0</v>
      </c>
      <c r="S2882" t="b">
        <f>AND(COUNTIF('Master list(no salts, metals)'!S2872,"&lt;=1"),IF(COUNTIF('Master list(no salts, metals)'!$K2872:$Y2872, "#N/A")=14,TRUE,FALSE))</f>
        <v>0</v>
      </c>
      <c r="T2882" t="b">
        <f>AND(COUNTIF('Master list(no salts, metals)'!T2872,"&lt;=1"),IF(COUNTIF('Master list(no salts, metals)'!$K2872:$Y2872, "#N/A")=14,TRUE,FALSE))</f>
        <v>1</v>
      </c>
      <c r="U2882" t="b">
        <f>AND(COUNTIF('Master list(no salts, metals)'!U2872,"&lt;=1"),IF(COUNTIF('Master list(no salts, metals)'!$K2872:$Y2872, "#N/A")=14,TRUE,FALSE))</f>
        <v>0</v>
      </c>
      <c r="V2882" t="b">
        <f>AND(COUNTIF('Master list(no salts, metals)'!V2872,"&lt;=1"),IF(COUNTIF('Master list(no salts, metals)'!$K2872:$Y2872, "#N/A")=14,TRUE,FALSE))</f>
        <v>0</v>
      </c>
      <c r="W2882" t="b">
        <f>AND(COUNTIF('Master list(no salts, metals)'!W2872,"&lt;=1"),IF(COUNTIF('Master list(no salts, metals)'!$K2872:$Y2872, "#N/A")=14,TRUE,FALSE))</f>
        <v>0</v>
      </c>
      <c r="X2882" t="b">
        <f>AND(COUNTIF('Master list(no salts, metals)'!X2872,"&lt;=1"),IF(COUNTIF('Master list(no salts, metals)'!$K2872:$Y2872, "#N/A")=14,TRUE,FALSE))</f>
        <v>0</v>
      </c>
      <c r="Y2882" t="b">
        <f>AND(COUNTIF('Master list(no salts, metals)'!Y2872,"&lt;=1"),IF(COUNTIF('Master list(no salts, metals)'!$K2872:$Y2872, "#N/A")=14,TRUE,FALSE))</f>
        <v>0</v>
      </c>
    </row>
    <row r="2883" spans="11:25" x14ac:dyDescent="0.25">
      <c r="K2883" t="b">
        <f>AND(COUNTIF('Master list(no salts, metals)'!K2873,"&lt;=1"),IF(COUNTIF('Master list(no salts, metals)'!$K2873:$Y2873, "#N/A")=14,TRUE,FALSE))</f>
        <v>0</v>
      </c>
      <c r="L2883" t="b">
        <f>AND(COUNTIF('Master list(no salts, metals)'!L2873,"&lt;=1"),IF(COUNTIF('Master list(no salts, metals)'!$K2873:$Y2873, "#N/A")=14,TRUE,FALSE))</f>
        <v>0</v>
      </c>
      <c r="M2883" t="b">
        <f>AND(COUNTIF('Master list(no salts, metals)'!M2873,"&lt;=1"),IF(COUNTIF('Master list(no salts, metals)'!$K2873:$Y2873, "#N/A")=14,TRUE,FALSE))</f>
        <v>0</v>
      </c>
      <c r="N2883" t="b">
        <f>AND(COUNTIF('Master list(no salts, metals)'!N2873,"&lt;=1"),IF(COUNTIF('Master list(no salts, metals)'!$K2873:$Y2873, "#N/A")=14,TRUE,FALSE))</f>
        <v>0</v>
      </c>
      <c r="O2883" t="b">
        <f>AND(COUNTIF('Master list(no salts, metals)'!O2873,"&lt;=1"),IF(COUNTIF('Master list(no salts, metals)'!$K2873:$Y2873, "#N/A")=14,TRUE,FALSE))</f>
        <v>0</v>
      </c>
      <c r="P2883" t="b">
        <f>AND(COUNTIF('Master list(no salts, metals)'!P2873,"&lt;=1"),IF(COUNTIF('Master list(no salts, metals)'!$K2873:$Y2873, "#N/A")=14,TRUE,FALSE))</f>
        <v>0</v>
      </c>
      <c r="Q2883" t="b">
        <f>AND(COUNTIF('Master list(no salts, metals)'!Q2873,"&lt;=1"),IF(COUNTIF('Master list(no salts, metals)'!$K2873:$Y2873, "#N/A")=14,TRUE,FALSE))</f>
        <v>0</v>
      </c>
      <c r="R2883" t="b">
        <f>AND(COUNTIF('Master list(no salts, metals)'!R2873,"&lt;=1"),IF(COUNTIF('Master list(no salts, metals)'!$K2873:$Y2873, "#N/A")=14,TRUE,FALSE))</f>
        <v>0</v>
      </c>
      <c r="S2883" t="b">
        <f>AND(COUNTIF('Master list(no salts, metals)'!S2873,"&lt;=1"),IF(COUNTIF('Master list(no salts, metals)'!$K2873:$Y2873, "#N/A")=14,TRUE,FALSE))</f>
        <v>0</v>
      </c>
      <c r="T2883" t="b">
        <f>AND(COUNTIF('Master list(no salts, metals)'!T2873,"&lt;=1"),IF(COUNTIF('Master list(no salts, metals)'!$K2873:$Y2873, "#N/A")=14,TRUE,FALSE))</f>
        <v>0</v>
      </c>
      <c r="U2883" t="b">
        <f>AND(COUNTIF('Master list(no salts, metals)'!U2873,"&lt;=1"),IF(COUNTIF('Master list(no salts, metals)'!$K2873:$Y2873, "#N/A")=14,TRUE,FALSE))</f>
        <v>0</v>
      </c>
      <c r="V2883" t="b">
        <f>AND(COUNTIF('Master list(no salts, metals)'!V2873,"&lt;=1"),IF(COUNTIF('Master list(no salts, metals)'!$K2873:$Y2873, "#N/A")=14,TRUE,FALSE))</f>
        <v>0</v>
      </c>
      <c r="W2883" t="b">
        <f>AND(COUNTIF('Master list(no salts, metals)'!W2873,"&lt;=1"),IF(COUNTIF('Master list(no salts, metals)'!$K2873:$Y2873, "#N/A")=14,TRUE,FALSE))</f>
        <v>1</v>
      </c>
      <c r="X2883" t="b">
        <f>AND(COUNTIF('Master list(no salts, metals)'!X2873,"&lt;=1"),IF(COUNTIF('Master list(no salts, metals)'!$K2873:$Y2873, "#N/A")=14,TRUE,FALSE))</f>
        <v>0</v>
      </c>
      <c r="Y2883" t="b">
        <f>AND(COUNTIF('Master list(no salts, metals)'!Y2873,"&lt;=1"),IF(COUNTIF('Master list(no salts, metals)'!$K2873:$Y2873, "#N/A")=14,TRUE,FALSE))</f>
        <v>0</v>
      </c>
    </row>
    <row r="2884" spans="11:25" x14ac:dyDescent="0.25">
      <c r="K2884" t="b">
        <f>AND(COUNTIF('Master list(no salts, metals)'!K2874,"&lt;=1"),IF(COUNTIF('Master list(no salts, metals)'!$K2874:$Y2874, "#N/A")=14,TRUE,FALSE))</f>
        <v>0</v>
      </c>
      <c r="L2884" t="b">
        <f>AND(COUNTIF('Master list(no salts, metals)'!L2874,"&lt;=1"),IF(COUNTIF('Master list(no salts, metals)'!$K2874:$Y2874, "#N/A")=14,TRUE,FALSE))</f>
        <v>0</v>
      </c>
      <c r="M2884" t="b">
        <f>AND(COUNTIF('Master list(no salts, metals)'!M2874,"&lt;=1"),IF(COUNTIF('Master list(no salts, metals)'!$K2874:$Y2874, "#N/A")=14,TRUE,FALSE))</f>
        <v>0</v>
      </c>
      <c r="N2884" t="b">
        <f>AND(COUNTIF('Master list(no salts, metals)'!N2874,"&lt;=1"),IF(COUNTIF('Master list(no salts, metals)'!$K2874:$Y2874, "#N/A")=14,TRUE,FALSE))</f>
        <v>0</v>
      </c>
      <c r="O2884" t="b">
        <f>AND(COUNTIF('Master list(no salts, metals)'!O2874,"&lt;=1"),IF(COUNTIF('Master list(no salts, metals)'!$K2874:$Y2874, "#N/A")=14,TRUE,FALSE))</f>
        <v>0</v>
      </c>
      <c r="P2884" t="b">
        <f>AND(COUNTIF('Master list(no salts, metals)'!P2874,"&lt;=1"),IF(COUNTIF('Master list(no salts, metals)'!$K2874:$Y2874, "#N/A")=14,TRUE,FALSE))</f>
        <v>0</v>
      </c>
      <c r="Q2884" t="b">
        <f>AND(COUNTIF('Master list(no salts, metals)'!Q2874,"&lt;=1"),IF(COUNTIF('Master list(no salts, metals)'!$K2874:$Y2874, "#N/A")=14,TRUE,FALSE))</f>
        <v>0</v>
      </c>
      <c r="R2884" t="b">
        <f>AND(COUNTIF('Master list(no salts, metals)'!R2874,"&lt;=1"),IF(COUNTIF('Master list(no salts, metals)'!$K2874:$Y2874, "#N/A")=14,TRUE,FALSE))</f>
        <v>0</v>
      </c>
      <c r="S2884" t="b">
        <f>AND(COUNTIF('Master list(no salts, metals)'!S2874,"&lt;=1"),IF(COUNTIF('Master list(no salts, metals)'!$K2874:$Y2874, "#N/A")=14,TRUE,FALSE))</f>
        <v>0</v>
      </c>
      <c r="T2884" t="b">
        <f>AND(COUNTIF('Master list(no salts, metals)'!T2874,"&lt;=1"),IF(COUNTIF('Master list(no salts, metals)'!$K2874:$Y2874, "#N/A")=14,TRUE,FALSE))</f>
        <v>0</v>
      </c>
      <c r="U2884" t="b">
        <f>AND(COUNTIF('Master list(no salts, metals)'!U2874,"&lt;=1"),IF(COUNTIF('Master list(no salts, metals)'!$K2874:$Y2874, "#N/A")=14,TRUE,FALSE))</f>
        <v>0</v>
      </c>
      <c r="V2884" t="b">
        <f>AND(COUNTIF('Master list(no salts, metals)'!V2874,"&lt;=1"),IF(COUNTIF('Master list(no salts, metals)'!$K2874:$Y2874, "#N/A")=14,TRUE,FALSE))</f>
        <v>0</v>
      </c>
      <c r="W2884" t="b">
        <f>AND(COUNTIF('Master list(no salts, metals)'!W2874,"&lt;=1"),IF(COUNTIF('Master list(no salts, metals)'!$K2874:$Y2874, "#N/A")=14,TRUE,FALSE))</f>
        <v>0</v>
      </c>
      <c r="X2884" t="b">
        <f>AND(COUNTIF('Master list(no salts, metals)'!X2874,"&lt;=1"),IF(COUNTIF('Master list(no salts, metals)'!$K2874:$Y2874, "#N/A")=14,TRUE,FALSE))</f>
        <v>0</v>
      </c>
      <c r="Y2884" t="b">
        <f>AND(COUNTIF('Master list(no salts, metals)'!Y2874,"&lt;=1"),IF(COUNTIF('Master list(no salts, metals)'!$K2874:$Y2874, "#N/A")=14,TRUE,FALSE))</f>
        <v>0</v>
      </c>
    </row>
    <row r="2885" spans="11:25" x14ac:dyDescent="0.25">
      <c r="K2885" t="b">
        <f>AND(COUNTIF('Master list(no salts, metals)'!K2875,"&lt;=1"),IF(COUNTIF('Master list(no salts, metals)'!$K2875:$Y2875, "#N/A")=14,TRUE,FALSE))</f>
        <v>0</v>
      </c>
      <c r="L2885" t="b">
        <f>AND(COUNTIF('Master list(no salts, metals)'!L2875,"&lt;=1"),IF(COUNTIF('Master list(no salts, metals)'!$K2875:$Y2875, "#N/A")=14,TRUE,FALSE))</f>
        <v>0</v>
      </c>
      <c r="M2885" t="b">
        <f>AND(COUNTIF('Master list(no salts, metals)'!M2875,"&lt;=1"),IF(COUNTIF('Master list(no salts, metals)'!$K2875:$Y2875, "#N/A")=14,TRUE,FALSE))</f>
        <v>0</v>
      </c>
      <c r="N2885" t="b">
        <f>AND(COUNTIF('Master list(no salts, metals)'!N2875,"&lt;=1"),IF(COUNTIF('Master list(no salts, metals)'!$K2875:$Y2875, "#N/A")=14,TRUE,FALSE))</f>
        <v>0</v>
      </c>
      <c r="O2885" t="b">
        <f>AND(COUNTIF('Master list(no salts, metals)'!O2875,"&lt;=1"),IF(COUNTIF('Master list(no salts, metals)'!$K2875:$Y2875, "#N/A")=14,TRUE,FALSE))</f>
        <v>0</v>
      </c>
      <c r="P2885" t="b">
        <f>AND(COUNTIF('Master list(no salts, metals)'!P2875,"&lt;=1"),IF(COUNTIF('Master list(no salts, metals)'!$K2875:$Y2875, "#N/A")=14,TRUE,FALSE))</f>
        <v>0</v>
      </c>
      <c r="Q2885" t="b">
        <f>AND(COUNTIF('Master list(no salts, metals)'!Q2875,"&lt;=1"),IF(COUNTIF('Master list(no salts, metals)'!$K2875:$Y2875, "#N/A")=14,TRUE,FALSE))</f>
        <v>0</v>
      </c>
      <c r="R2885" t="b">
        <f>AND(COUNTIF('Master list(no salts, metals)'!R2875,"&lt;=1"),IF(COUNTIF('Master list(no salts, metals)'!$K2875:$Y2875, "#N/A")=14,TRUE,FALSE))</f>
        <v>0</v>
      </c>
      <c r="S2885" t="b">
        <f>AND(COUNTIF('Master list(no salts, metals)'!S2875,"&lt;=1"),IF(COUNTIF('Master list(no salts, metals)'!$K2875:$Y2875, "#N/A")=14,TRUE,FALSE))</f>
        <v>0</v>
      </c>
      <c r="T2885" t="b">
        <f>AND(COUNTIF('Master list(no salts, metals)'!T2875,"&lt;=1"),IF(COUNTIF('Master list(no salts, metals)'!$K2875:$Y2875, "#N/A")=14,TRUE,FALSE))</f>
        <v>0</v>
      </c>
      <c r="U2885" t="b">
        <f>AND(COUNTIF('Master list(no salts, metals)'!U2875,"&lt;=1"),IF(COUNTIF('Master list(no salts, metals)'!$K2875:$Y2875, "#N/A")=14,TRUE,FALSE))</f>
        <v>0</v>
      </c>
      <c r="V2885" t="b">
        <f>AND(COUNTIF('Master list(no salts, metals)'!V2875,"&lt;=1"),IF(COUNTIF('Master list(no salts, metals)'!$K2875:$Y2875, "#N/A")=14,TRUE,FALSE))</f>
        <v>0</v>
      </c>
      <c r="W2885" t="b">
        <f>AND(COUNTIF('Master list(no salts, metals)'!W2875,"&lt;=1"),IF(COUNTIF('Master list(no salts, metals)'!$K2875:$Y2875, "#N/A")=14,TRUE,FALSE))</f>
        <v>0</v>
      </c>
      <c r="X2885" t="b">
        <f>AND(COUNTIF('Master list(no salts, metals)'!X2875,"&lt;=1"),IF(COUNTIF('Master list(no salts, metals)'!$K2875:$Y2875, "#N/A")=14,TRUE,FALSE))</f>
        <v>0</v>
      </c>
      <c r="Y2885" t="b">
        <f>AND(COUNTIF('Master list(no salts, metals)'!Y2875,"&lt;=1"),IF(COUNTIF('Master list(no salts, metals)'!$K2875:$Y2875, "#N/A")=14,TRUE,FALSE))</f>
        <v>0</v>
      </c>
    </row>
    <row r="2886" spans="11:25" x14ac:dyDescent="0.25">
      <c r="K2886" t="b">
        <f>AND(COUNTIF('Master list(no salts, metals)'!K2876,"&lt;=1"),IF(COUNTIF('Master list(no salts, metals)'!$K2876:$Y2876, "#N/A")=14,TRUE,FALSE))</f>
        <v>0</v>
      </c>
      <c r="L2886" t="b">
        <f>AND(COUNTIF('Master list(no salts, metals)'!L2876,"&lt;=1"),IF(COUNTIF('Master list(no salts, metals)'!$K2876:$Y2876, "#N/A")=14,TRUE,FALSE))</f>
        <v>0</v>
      </c>
      <c r="M2886" t="b">
        <f>AND(COUNTIF('Master list(no salts, metals)'!M2876,"&lt;=1"),IF(COUNTIF('Master list(no salts, metals)'!$K2876:$Y2876, "#N/A")=14,TRUE,FALSE))</f>
        <v>0</v>
      </c>
      <c r="N2886" t="b">
        <f>AND(COUNTIF('Master list(no salts, metals)'!N2876,"&lt;=1"),IF(COUNTIF('Master list(no salts, metals)'!$K2876:$Y2876, "#N/A")=14,TRUE,FALSE))</f>
        <v>0</v>
      </c>
      <c r="O2886" t="b">
        <f>AND(COUNTIF('Master list(no salts, metals)'!O2876,"&lt;=1"),IF(COUNTIF('Master list(no salts, metals)'!$K2876:$Y2876, "#N/A")=14,TRUE,FALSE))</f>
        <v>0</v>
      </c>
      <c r="P2886" t="b">
        <f>AND(COUNTIF('Master list(no salts, metals)'!P2876,"&lt;=1"),IF(COUNTIF('Master list(no salts, metals)'!$K2876:$Y2876, "#N/A")=14,TRUE,FALSE))</f>
        <v>0</v>
      </c>
      <c r="Q2886" t="b">
        <f>AND(COUNTIF('Master list(no salts, metals)'!Q2876,"&lt;=1"),IF(COUNTIF('Master list(no salts, metals)'!$K2876:$Y2876, "#N/A")=14,TRUE,FALSE))</f>
        <v>0</v>
      </c>
      <c r="R2886" t="b">
        <f>AND(COUNTIF('Master list(no salts, metals)'!R2876,"&lt;=1"),IF(COUNTIF('Master list(no salts, metals)'!$K2876:$Y2876, "#N/A")=14,TRUE,FALSE))</f>
        <v>0</v>
      </c>
      <c r="S2886" t="b">
        <f>AND(COUNTIF('Master list(no salts, metals)'!S2876,"&lt;=1"),IF(COUNTIF('Master list(no salts, metals)'!$K2876:$Y2876, "#N/A")=14,TRUE,FALSE))</f>
        <v>0</v>
      </c>
      <c r="T2886" t="b">
        <f>AND(COUNTIF('Master list(no salts, metals)'!T2876,"&lt;=1"),IF(COUNTIF('Master list(no salts, metals)'!$K2876:$Y2876, "#N/A")=14,TRUE,FALSE))</f>
        <v>0</v>
      </c>
      <c r="U2886" t="b">
        <f>AND(COUNTIF('Master list(no salts, metals)'!U2876,"&lt;=1"),IF(COUNTIF('Master list(no salts, metals)'!$K2876:$Y2876, "#N/A")=14,TRUE,FALSE))</f>
        <v>0</v>
      </c>
      <c r="V2886" t="b">
        <f>AND(COUNTIF('Master list(no salts, metals)'!V2876,"&lt;=1"),IF(COUNTIF('Master list(no salts, metals)'!$K2876:$Y2876, "#N/A")=14,TRUE,FALSE))</f>
        <v>0</v>
      </c>
      <c r="W2886" t="b">
        <f>AND(COUNTIF('Master list(no salts, metals)'!W2876,"&lt;=1"),IF(COUNTIF('Master list(no salts, metals)'!$K2876:$Y2876, "#N/A")=14,TRUE,FALSE))</f>
        <v>0</v>
      </c>
      <c r="X2886" t="b">
        <f>AND(COUNTIF('Master list(no salts, metals)'!X2876,"&lt;=1"),IF(COUNTIF('Master list(no salts, metals)'!$K2876:$Y2876, "#N/A")=14,TRUE,FALSE))</f>
        <v>0</v>
      </c>
      <c r="Y2886" t="b">
        <f>AND(COUNTIF('Master list(no salts, metals)'!Y2876,"&lt;=1"),IF(COUNTIF('Master list(no salts, metals)'!$K2876:$Y2876, "#N/A")=14,TRUE,FALSE))</f>
        <v>0</v>
      </c>
    </row>
    <row r="2887" spans="11:25" x14ac:dyDescent="0.25">
      <c r="K2887" t="b">
        <f>AND(COUNTIF('Master list(no salts, metals)'!K2877,"&lt;=1"),IF(COUNTIF('Master list(no salts, metals)'!$K2877:$Y2877, "#N/A")=14,TRUE,FALSE))</f>
        <v>0</v>
      </c>
      <c r="L2887" t="b">
        <f>AND(COUNTIF('Master list(no salts, metals)'!L2877,"&lt;=1"),IF(COUNTIF('Master list(no salts, metals)'!$K2877:$Y2877, "#N/A")=14,TRUE,FALSE))</f>
        <v>1</v>
      </c>
      <c r="M2887" t="b">
        <f>AND(COUNTIF('Master list(no salts, metals)'!M2877,"&lt;=1"),IF(COUNTIF('Master list(no salts, metals)'!$K2877:$Y2877, "#N/A")=14,TRUE,FALSE))</f>
        <v>0</v>
      </c>
      <c r="N2887" t="b">
        <f>AND(COUNTIF('Master list(no salts, metals)'!N2877,"&lt;=1"),IF(COUNTIF('Master list(no salts, metals)'!$K2877:$Y2877, "#N/A")=14,TRUE,FALSE))</f>
        <v>0</v>
      </c>
      <c r="O2887" t="b">
        <f>AND(COUNTIF('Master list(no salts, metals)'!O2877,"&lt;=1"),IF(COUNTIF('Master list(no salts, metals)'!$K2877:$Y2877, "#N/A")=14,TRUE,FALSE))</f>
        <v>0</v>
      </c>
      <c r="P2887" t="b">
        <f>AND(COUNTIF('Master list(no salts, metals)'!P2877,"&lt;=1"),IF(COUNTIF('Master list(no salts, metals)'!$K2877:$Y2877, "#N/A")=14,TRUE,FALSE))</f>
        <v>0</v>
      </c>
      <c r="Q2887" t="b">
        <f>AND(COUNTIF('Master list(no salts, metals)'!Q2877,"&lt;=1"),IF(COUNTIF('Master list(no salts, metals)'!$K2877:$Y2877, "#N/A")=14,TRUE,FALSE))</f>
        <v>0</v>
      </c>
      <c r="R2887" t="b">
        <f>AND(COUNTIF('Master list(no salts, metals)'!R2877,"&lt;=1"),IF(COUNTIF('Master list(no salts, metals)'!$K2877:$Y2877, "#N/A")=14,TRUE,FALSE))</f>
        <v>0</v>
      </c>
      <c r="S2887" t="b">
        <f>AND(COUNTIF('Master list(no salts, metals)'!S2877,"&lt;=1"),IF(COUNTIF('Master list(no salts, metals)'!$K2877:$Y2877, "#N/A")=14,TRUE,FALSE))</f>
        <v>0</v>
      </c>
      <c r="T2887" t="b">
        <f>AND(COUNTIF('Master list(no salts, metals)'!T2877,"&lt;=1"),IF(COUNTIF('Master list(no salts, metals)'!$K2877:$Y2877, "#N/A")=14,TRUE,FALSE))</f>
        <v>0</v>
      </c>
      <c r="U2887" t="b">
        <f>AND(COUNTIF('Master list(no salts, metals)'!U2877,"&lt;=1"),IF(COUNTIF('Master list(no salts, metals)'!$K2877:$Y2877, "#N/A")=14,TRUE,FALSE))</f>
        <v>0</v>
      </c>
      <c r="V2887" t="b">
        <f>AND(COUNTIF('Master list(no salts, metals)'!V2877,"&lt;=1"),IF(COUNTIF('Master list(no salts, metals)'!$K2877:$Y2877, "#N/A")=14,TRUE,FALSE))</f>
        <v>0</v>
      </c>
      <c r="W2887" t="b">
        <f>AND(COUNTIF('Master list(no salts, metals)'!W2877,"&lt;=1"),IF(COUNTIF('Master list(no salts, metals)'!$K2877:$Y2877, "#N/A")=14,TRUE,FALSE))</f>
        <v>0</v>
      </c>
      <c r="X2887" t="b">
        <f>AND(COUNTIF('Master list(no salts, metals)'!X2877,"&lt;=1"),IF(COUNTIF('Master list(no salts, metals)'!$K2877:$Y2877, "#N/A")=14,TRUE,FALSE))</f>
        <v>0</v>
      </c>
      <c r="Y2887" t="b">
        <f>AND(COUNTIF('Master list(no salts, metals)'!Y2877,"&lt;=1"),IF(COUNTIF('Master list(no salts, metals)'!$K2877:$Y2877, "#N/A")=14,TRUE,FALSE))</f>
        <v>0</v>
      </c>
    </row>
    <row r="2888" spans="11:25" x14ac:dyDescent="0.25">
      <c r="K2888" t="b">
        <f>AND(COUNTIF('Master list(no salts, metals)'!K2878,"&lt;=1"),IF(COUNTIF('Master list(no salts, metals)'!$K2878:$Y2878, "#N/A")=14,TRUE,FALSE))</f>
        <v>0</v>
      </c>
      <c r="L2888" t="b">
        <f>AND(COUNTIF('Master list(no salts, metals)'!L2878,"&lt;=1"),IF(COUNTIF('Master list(no salts, metals)'!$K2878:$Y2878, "#N/A")=14,TRUE,FALSE))</f>
        <v>1</v>
      </c>
      <c r="M2888" t="b">
        <f>AND(COUNTIF('Master list(no salts, metals)'!M2878,"&lt;=1"),IF(COUNTIF('Master list(no salts, metals)'!$K2878:$Y2878, "#N/A")=14,TRUE,FALSE))</f>
        <v>0</v>
      </c>
      <c r="N2888" t="b">
        <f>AND(COUNTIF('Master list(no salts, metals)'!N2878,"&lt;=1"),IF(COUNTIF('Master list(no salts, metals)'!$K2878:$Y2878, "#N/A")=14,TRUE,FALSE))</f>
        <v>0</v>
      </c>
      <c r="O2888" t="b">
        <f>AND(COUNTIF('Master list(no salts, metals)'!O2878,"&lt;=1"),IF(COUNTIF('Master list(no salts, metals)'!$K2878:$Y2878, "#N/A")=14,TRUE,FALSE))</f>
        <v>0</v>
      </c>
      <c r="P2888" t="b">
        <f>AND(COUNTIF('Master list(no salts, metals)'!P2878,"&lt;=1"),IF(COUNTIF('Master list(no salts, metals)'!$K2878:$Y2878, "#N/A")=14,TRUE,FALSE))</f>
        <v>0</v>
      </c>
      <c r="Q2888" t="b">
        <f>AND(COUNTIF('Master list(no salts, metals)'!Q2878,"&lt;=1"),IF(COUNTIF('Master list(no salts, metals)'!$K2878:$Y2878, "#N/A")=14,TRUE,FALSE))</f>
        <v>0</v>
      </c>
      <c r="R2888" t="b">
        <f>AND(COUNTIF('Master list(no salts, metals)'!R2878,"&lt;=1"),IF(COUNTIF('Master list(no salts, metals)'!$K2878:$Y2878, "#N/A")=14,TRUE,FALSE))</f>
        <v>0</v>
      </c>
      <c r="S2888" t="b">
        <f>AND(COUNTIF('Master list(no salts, metals)'!S2878,"&lt;=1"),IF(COUNTIF('Master list(no salts, metals)'!$K2878:$Y2878, "#N/A")=14,TRUE,FALSE))</f>
        <v>0</v>
      </c>
      <c r="T2888" t="b">
        <f>AND(COUNTIF('Master list(no salts, metals)'!T2878,"&lt;=1"),IF(COUNTIF('Master list(no salts, metals)'!$K2878:$Y2878, "#N/A")=14,TRUE,FALSE))</f>
        <v>0</v>
      </c>
      <c r="U2888" t="b">
        <f>AND(COUNTIF('Master list(no salts, metals)'!U2878,"&lt;=1"),IF(COUNTIF('Master list(no salts, metals)'!$K2878:$Y2878, "#N/A")=14,TRUE,FALSE))</f>
        <v>0</v>
      </c>
      <c r="V2888" t="b">
        <f>AND(COUNTIF('Master list(no salts, metals)'!V2878,"&lt;=1"),IF(COUNTIF('Master list(no salts, metals)'!$K2878:$Y2878, "#N/A")=14,TRUE,FALSE))</f>
        <v>0</v>
      </c>
      <c r="W2888" t="b">
        <f>AND(COUNTIF('Master list(no salts, metals)'!W2878,"&lt;=1"),IF(COUNTIF('Master list(no salts, metals)'!$K2878:$Y2878, "#N/A")=14,TRUE,FALSE))</f>
        <v>0</v>
      </c>
      <c r="X2888" t="b">
        <f>AND(COUNTIF('Master list(no salts, metals)'!X2878,"&lt;=1"),IF(COUNTIF('Master list(no salts, metals)'!$K2878:$Y2878, "#N/A")=14,TRUE,FALSE))</f>
        <v>0</v>
      </c>
      <c r="Y2888" t="b">
        <f>AND(COUNTIF('Master list(no salts, metals)'!Y2878,"&lt;=1"),IF(COUNTIF('Master list(no salts, metals)'!$K2878:$Y2878, "#N/A")=14,TRUE,FALSE))</f>
        <v>0</v>
      </c>
    </row>
    <row r="2889" spans="11:25" x14ac:dyDescent="0.25">
      <c r="K2889" t="b">
        <f>AND(COUNTIF('Master list(no salts, metals)'!K2879,"&lt;=1"),IF(COUNTIF('Master list(no salts, metals)'!$K2879:$Y2879, "#N/A")=14,TRUE,FALSE))</f>
        <v>0</v>
      </c>
      <c r="L2889" t="b">
        <f>AND(COUNTIF('Master list(no salts, metals)'!L2879,"&lt;=1"),IF(COUNTIF('Master list(no salts, metals)'!$K2879:$Y2879, "#N/A")=14,TRUE,FALSE))</f>
        <v>1</v>
      </c>
      <c r="M2889" t="b">
        <f>AND(COUNTIF('Master list(no salts, metals)'!M2879,"&lt;=1"),IF(COUNTIF('Master list(no salts, metals)'!$K2879:$Y2879, "#N/A")=14,TRUE,FALSE))</f>
        <v>0</v>
      </c>
      <c r="N2889" t="b">
        <f>AND(COUNTIF('Master list(no salts, metals)'!N2879,"&lt;=1"),IF(COUNTIF('Master list(no salts, metals)'!$K2879:$Y2879, "#N/A")=14,TRUE,FALSE))</f>
        <v>0</v>
      </c>
      <c r="O2889" t="b">
        <f>AND(COUNTIF('Master list(no salts, metals)'!O2879,"&lt;=1"),IF(COUNTIF('Master list(no salts, metals)'!$K2879:$Y2879, "#N/A")=14,TRUE,FALSE))</f>
        <v>0</v>
      </c>
      <c r="P2889" t="b">
        <f>AND(COUNTIF('Master list(no salts, metals)'!P2879,"&lt;=1"),IF(COUNTIF('Master list(no salts, metals)'!$K2879:$Y2879, "#N/A")=14,TRUE,FALSE))</f>
        <v>0</v>
      </c>
      <c r="Q2889" t="b">
        <f>AND(COUNTIF('Master list(no salts, metals)'!Q2879,"&lt;=1"),IF(COUNTIF('Master list(no salts, metals)'!$K2879:$Y2879, "#N/A")=14,TRUE,FALSE))</f>
        <v>0</v>
      </c>
      <c r="R2889" t="b">
        <f>AND(COUNTIF('Master list(no salts, metals)'!R2879,"&lt;=1"),IF(COUNTIF('Master list(no salts, metals)'!$K2879:$Y2879, "#N/A")=14,TRUE,FALSE))</f>
        <v>0</v>
      </c>
      <c r="S2889" t="b">
        <f>AND(COUNTIF('Master list(no salts, metals)'!S2879,"&lt;=1"),IF(COUNTIF('Master list(no salts, metals)'!$K2879:$Y2879, "#N/A")=14,TRUE,FALSE))</f>
        <v>0</v>
      </c>
      <c r="T2889" t="b">
        <f>AND(COUNTIF('Master list(no salts, metals)'!T2879,"&lt;=1"),IF(COUNTIF('Master list(no salts, metals)'!$K2879:$Y2879, "#N/A")=14,TRUE,FALSE))</f>
        <v>0</v>
      </c>
      <c r="U2889" t="b">
        <f>AND(COUNTIF('Master list(no salts, metals)'!U2879,"&lt;=1"),IF(COUNTIF('Master list(no salts, metals)'!$K2879:$Y2879, "#N/A")=14,TRUE,FALSE))</f>
        <v>0</v>
      </c>
      <c r="V2889" t="b">
        <f>AND(COUNTIF('Master list(no salts, metals)'!V2879,"&lt;=1"),IF(COUNTIF('Master list(no salts, metals)'!$K2879:$Y2879, "#N/A")=14,TRUE,FALSE))</f>
        <v>0</v>
      </c>
      <c r="W2889" t="b">
        <f>AND(COUNTIF('Master list(no salts, metals)'!W2879,"&lt;=1"),IF(COUNTIF('Master list(no salts, metals)'!$K2879:$Y2879, "#N/A")=14,TRUE,FALSE))</f>
        <v>0</v>
      </c>
      <c r="X2889" t="b">
        <f>AND(COUNTIF('Master list(no salts, metals)'!X2879,"&lt;=1"),IF(COUNTIF('Master list(no salts, metals)'!$K2879:$Y2879, "#N/A")=14,TRUE,FALSE))</f>
        <v>0</v>
      </c>
      <c r="Y2889" t="b">
        <f>AND(COUNTIF('Master list(no salts, metals)'!Y2879,"&lt;=1"),IF(COUNTIF('Master list(no salts, metals)'!$K2879:$Y2879, "#N/A")=14,TRUE,FALSE))</f>
        <v>0</v>
      </c>
    </row>
    <row r="2890" spans="11:25" x14ac:dyDescent="0.25">
      <c r="K2890" t="b">
        <f>AND(COUNTIF('Master list(no salts, metals)'!K2880,"&lt;=1"),IF(COUNTIF('Master list(no salts, metals)'!$K2880:$Y2880, "#N/A")=14,TRUE,FALSE))</f>
        <v>0</v>
      </c>
      <c r="L2890" t="b">
        <f>AND(COUNTIF('Master list(no salts, metals)'!L2880,"&lt;=1"),IF(COUNTIF('Master list(no salts, metals)'!$K2880:$Y2880, "#N/A")=14,TRUE,FALSE))</f>
        <v>0</v>
      </c>
      <c r="M2890" t="b">
        <f>AND(COUNTIF('Master list(no salts, metals)'!M2880,"&lt;=1"),IF(COUNTIF('Master list(no salts, metals)'!$K2880:$Y2880, "#N/A")=14,TRUE,FALSE))</f>
        <v>0</v>
      </c>
      <c r="N2890" t="b">
        <f>AND(COUNTIF('Master list(no salts, metals)'!N2880,"&lt;=1"),IF(COUNTIF('Master list(no salts, metals)'!$K2880:$Y2880, "#N/A")=14,TRUE,FALSE))</f>
        <v>0</v>
      </c>
      <c r="O2890" t="b">
        <f>AND(COUNTIF('Master list(no salts, metals)'!O2880,"&lt;=1"),IF(COUNTIF('Master list(no salts, metals)'!$K2880:$Y2880, "#N/A")=14,TRUE,FALSE))</f>
        <v>0</v>
      </c>
      <c r="P2890" t="b">
        <f>AND(COUNTIF('Master list(no salts, metals)'!P2880,"&lt;=1"),IF(COUNTIF('Master list(no salts, metals)'!$K2880:$Y2880, "#N/A")=14,TRUE,FALSE))</f>
        <v>0</v>
      </c>
      <c r="Q2890" t="b">
        <f>AND(COUNTIF('Master list(no salts, metals)'!Q2880,"&lt;=1"),IF(COUNTIF('Master list(no salts, metals)'!$K2880:$Y2880, "#N/A")=14,TRUE,FALSE))</f>
        <v>0</v>
      </c>
      <c r="R2890" t="b">
        <f>AND(COUNTIF('Master list(no salts, metals)'!R2880,"&lt;=1"),IF(COUNTIF('Master list(no salts, metals)'!$K2880:$Y2880, "#N/A")=14,TRUE,FALSE))</f>
        <v>0</v>
      </c>
      <c r="S2890" t="b">
        <f>AND(COUNTIF('Master list(no salts, metals)'!S2880,"&lt;=1"),IF(COUNTIF('Master list(no salts, metals)'!$K2880:$Y2880, "#N/A")=14,TRUE,FALSE))</f>
        <v>0</v>
      </c>
      <c r="T2890" t="b">
        <f>AND(COUNTIF('Master list(no salts, metals)'!T2880,"&lt;=1"),IF(COUNTIF('Master list(no salts, metals)'!$K2880:$Y2880, "#N/A")=14,TRUE,FALSE))</f>
        <v>0</v>
      </c>
      <c r="U2890" t="b">
        <f>AND(COUNTIF('Master list(no salts, metals)'!U2880,"&lt;=1"),IF(COUNTIF('Master list(no salts, metals)'!$K2880:$Y2880, "#N/A")=14,TRUE,FALSE))</f>
        <v>0</v>
      </c>
      <c r="V2890" t="b">
        <f>AND(COUNTIF('Master list(no salts, metals)'!V2880,"&lt;=1"),IF(COUNTIF('Master list(no salts, metals)'!$K2880:$Y2880, "#N/A")=14,TRUE,FALSE))</f>
        <v>0</v>
      </c>
      <c r="W2890" t="b">
        <f>AND(COUNTIF('Master list(no salts, metals)'!W2880,"&lt;=1"),IF(COUNTIF('Master list(no salts, metals)'!$K2880:$Y2880, "#N/A")=14,TRUE,FALSE))</f>
        <v>0</v>
      </c>
      <c r="X2890" t="b">
        <f>AND(COUNTIF('Master list(no salts, metals)'!X2880,"&lt;=1"),IF(COUNTIF('Master list(no salts, metals)'!$K2880:$Y2880, "#N/A")=14,TRUE,FALSE))</f>
        <v>1</v>
      </c>
      <c r="Y2890" t="b">
        <f>AND(COUNTIF('Master list(no salts, metals)'!Y2880,"&lt;=1"),IF(COUNTIF('Master list(no salts, metals)'!$K2880:$Y2880, "#N/A")=14,TRUE,FALSE))</f>
        <v>0</v>
      </c>
    </row>
    <row r="2891" spans="11:25" x14ac:dyDescent="0.25">
      <c r="K2891" t="b">
        <f>AND(COUNTIF('Master list(no salts, metals)'!K2881,"&lt;=1"),IF(COUNTIF('Master list(no salts, metals)'!$K2881:$Y2881, "#N/A")=14,TRUE,FALSE))</f>
        <v>0</v>
      </c>
      <c r="L2891" t="b">
        <f>AND(COUNTIF('Master list(no salts, metals)'!L2881,"&lt;=1"),IF(COUNTIF('Master list(no salts, metals)'!$K2881:$Y2881, "#N/A")=14,TRUE,FALSE))</f>
        <v>0</v>
      </c>
      <c r="M2891" t="b">
        <f>AND(COUNTIF('Master list(no salts, metals)'!M2881,"&lt;=1"),IF(COUNTIF('Master list(no salts, metals)'!$K2881:$Y2881, "#N/A")=14,TRUE,FALSE))</f>
        <v>0</v>
      </c>
      <c r="N2891" t="b">
        <f>AND(COUNTIF('Master list(no salts, metals)'!N2881,"&lt;=1"),IF(COUNTIF('Master list(no salts, metals)'!$K2881:$Y2881, "#N/A")=14,TRUE,FALSE))</f>
        <v>0</v>
      </c>
      <c r="O2891" t="b">
        <f>AND(COUNTIF('Master list(no salts, metals)'!O2881,"&lt;=1"),IF(COUNTIF('Master list(no salts, metals)'!$K2881:$Y2881, "#N/A")=14,TRUE,FALSE))</f>
        <v>0</v>
      </c>
      <c r="P2891" t="b">
        <f>AND(COUNTIF('Master list(no salts, metals)'!P2881,"&lt;=1"),IF(COUNTIF('Master list(no salts, metals)'!$K2881:$Y2881, "#N/A")=14,TRUE,FALSE))</f>
        <v>0</v>
      </c>
      <c r="Q2891" t="b">
        <f>AND(COUNTIF('Master list(no salts, metals)'!Q2881,"&lt;=1"),IF(COUNTIF('Master list(no salts, metals)'!$K2881:$Y2881, "#N/A")=14,TRUE,FALSE))</f>
        <v>0</v>
      </c>
      <c r="R2891" t="b">
        <f>AND(COUNTIF('Master list(no salts, metals)'!R2881,"&lt;=1"),IF(COUNTIF('Master list(no salts, metals)'!$K2881:$Y2881, "#N/A")=14,TRUE,FALSE))</f>
        <v>0</v>
      </c>
      <c r="S2891" t="b">
        <f>AND(COUNTIF('Master list(no salts, metals)'!S2881,"&lt;=1"),IF(COUNTIF('Master list(no salts, metals)'!$K2881:$Y2881, "#N/A")=14,TRUE,FALSE))</f>
        <v>0</v>
      </c>
      <c r="T2891" t="b">
        <f>AND(COUNTIF('Master list(no salts, metals)'!T2881,"&lt;=1"),IF(COUNTIF('Master list(no salts, metals)'!$K2881:$Y2881, "#N/A")=14,TRUE,FALSE))</f>
        <v>0</v>
      </c>
      <c r="U2891" t="b">
        <f>AND(COUNTIF('Master list(no salts, metals)'!U2881,"&lt;=1"),IF(COUNTIF('Master list(no salts, metals)'!$K2881:$Y2881, "#N/A")=14,TRUE,FALSE))</f>
        <v>0</v>
      </c>
      <c r="V2891" t="b">
        <f>AND(COUNTIF('Master list(no salts, metals)'!V2881,"&lt;=1"),IF(COUNTIF('Master list(no salts, metals)'!$K2881:$Y2881, "#N/A")=14,TRUE,FALSE))</f>
        <v>0</v>
      </c>
      <c r="W2891" t="b">
        <f>AND(COUNTIF('Master list(no salts, metals)'!W2881,"&lt;=1"),IF(COUNTIF('Master list(no salts, metals)'!$K2881:$Y2881, "#N/A")=14,TRUE,FALSE))</f>
        <v>0</v>
      </c>
      <c r="X2891" t="b">
        <f>AND(COUNTIF('Master list(no salts, metals)'!X2881,"&lt;=1"),IF(COUNTIF('Master list(no salts, metals)'!$K2881:$Y2881, "#N/A")=14,TRUE,FALSE))</f>
        <v>0</v>
      </c>
      <c r="Y2891" t="b">
        <f>AND(COUNTIF('Master list(no salts, metals)'!Y2881,"&lt;=1"),IF(COUNTIF('Master list(no salts, metals)'!$K2881:$Y2881, "#N/A")=14,TRUE,FALSE))</f>
        <v>0</v>
      </c>
    </row>
    <row r="2892" spans="11:25" x14ac:dyDescent="0.25">
      <c r="K2892" t="b">
        <f>AND(COUNTIF('Master list(no salts, metals)'!K2882,"&lt;=1"),IF(COUNTIF('Master list(no salts, metals)'!$K2882:$Y2882, "#N/A")=14,TRUE,FALSE))</f>
        <v>0</v>
      </c>
      <c r="L2892" t="b">
        <f>AND(COUNTIF('Master list(no salts, metals)'!L2882,"&lt;=1"),IF(COUNTIF('Master list(no salts, metals)'!$K2882:$Y2882, "#N/A")=14,TRUE,FALSE))</f>
        <v>0</v>
      </c>
      <c r="M2892" t="b">
        <f>AND(COUNTIF('Master list(no salts, metals)'!M2882,"&lt;=1"),IF(COUNTIF('Master list(no salts, metals)'!$K2882:$Y2882, "#N/A")=14,TRUE,FALSE))</f>
        <v>0</v>
      </c>
      <c r="N2892" t="b">
        <f>AND(COUNTIF('Master list(no salts, metals)'!N2882,"&lt;=1"),IF(COUNTIF('Master list(no salts, metals)'!$K2882:$Y2882, "#N/A")=14,TRUE,FALSE))</f>
        <v>0</v>
      </c>
      <c r="O2892" t="b">
        <f>AND(COUNTIF('Master list(no salts, metals)'!O2882,"&lt;=1"),IF(COUNTIF('Master list(no salts, metals)'!$K2882:$Y2882, "#N/A")=14,TRUE,FALSE))</f>
        <v>0</v>
      </c>
      <c r="P2892" t="b">
        <f>AND(COUNTIF('Master list(no salts, metals)'!P2882,"&lt;=1"),IF(COUNTIF('Master list(no salts, metals)'!$K2882:$Y2882, "#N/A")=14,TRUE,FALSE))</f>
        <v>0</v>
      </c>
      <c r="Q2892" t="b">
        <f>AND(COUNTIF('Master list(no salts, metals)'!Q2882,"&lt;=1"),IF(COUNTIF('Master list(no salts, metals)'!$K2882:$Y2882, "#N/A")=14,TRUE,FALSE))</f>
        <v>0</v>
      </c>
      <c r="R2892" t="b">
        <f>AND(COUNTIF('Master list(no salts, metals)'!R2882,"&lt;=1"),IF(COUNTIF('Master list(no salts, metals)'!$K2882:$Y2882, "#N/A")=14,TRUE,FALSE))</f>
        <v>0</v>
      </c>
      <c r="S2892" t="b">
        <f>AND(COUNTIF('Master list(no salts, metals)'!S2882,"&lt;=1"),IF(COUNTIF('Master list(no salts, metals)'!$K2882:$Y2882, "#N/A")=14,TRUE,FALSE))</f>
        <v>0</v>
      </c>
      <c r="T2892" t="b">
        <f>AND(COUNTIF('Master list(no salts, metals)'!T2882,"&lt;=1"),IF(COUNTIF('Master list(no salts, metals)'!$K2882:$Y2882, "#N/A")=14,TRUE,FALSE))</f>
        <v>1</v>
      </c>
      <c r="U2892" t="b">
        <f>AND(COUNTIF('Master list(no salts, metals)'!U2882,"&lt;=1"),IF(COUNTIF('Master list(no salts, metals)'!$K2882:$Y2882, "#N/A")=14,TRUE,FALSE))</f>
        <v>0</v>
      </c>
      <c r="V2892" t="b">
        <f>AND(COUNTIF('Master list(no salts, metals)'!V2882,"&lt;=1"),IF(COUNTIF('Master list(no salts, metals)'!$K2882:$Y2882, "#N/A")=14,TRUE,FALSE))</f>
        <v>0</v>
      </c>
      <c r="W2892" t="b">
        <f>AND(COUNTIF('Master list(no salts, metals)'!W2882,"&lt;=1"),IF(COUNTIF('Master list(no salts, metals)'!$K2882:$Y2882, "#N/A")=14,TRUE,FALSE))</f>
        <v>0</v>
      </c>
      <c r="X2892" t="b">
        <f>AND(COUNTIF('Master list(no salts, metals)'!X2882,"&lt;=1"),IF(COUNTIF('Master list(no salts, metals)'!$K2882:$Y2882, "#N/A")=14,TRUE,FALSE))</f>
        <v>0</v>
      </c>
      <c r="Y2892" t="b">
        <f>AND(COUNTIF('Master list(no salts, metals)'!Y2882,"&lt;=1"),IF(COUNTIF('Master list(no salts, metals)'!$K2882:$Y2882, "#N/A")=14,TRUE,FALSE))</f>
        <v>0</v>
      </c>
    </row>
    <row r="2893" spans="11:25" x14ac:dyDescent="0.25">
      <c r="K2893" t="b">
        <f>AND(COUNTIF('Master list(no salts, metals)'!K2883,"&lt;=1"),IF(COUNTIF('Master list(no salts, metals)'!$K2883:$Y2883, "#N/A")=14,TRUE,FALSE))</f>
        <v>0</v>
      </c>
      <c r="L2893" t="b">
        <f>AND(COUNTIF('Master list(no salts, metals)'!L2883,"&lt;=1"),IF(COUNTIF('Master list(no salts, metals)'!$K2883:$Y2883, "#N/A")=14,TRUE,FALSE))</f>
        <v>0</v>
      </c>
      <c r="M2893" t="b">
        <f>AND(COUNTIF('Master list(no salts, metals)'!M2883,"&lt;=1"),IF(COUNTIF('Master list(no salts, metals)'!$K2883:$Y2883, "#N/A")=14,TRUE,FALSE))</f>
        <v>0</v>
      </c>
      <c r="N2893" t="b">
        <f>AND(COUNTIF('Master list(no salts, metals)'!N2883,"&lt;=1"),IF(COUNTIF('Master list(no salts, metals)'!$K2883:$Y2883, "#N/A")=14,TRUE,FALSE))</f>
        <v>0</v>
      </c>
      <c r="O2893" t="b">
        <f>AND(COUNTIF('Master list(no salts, metals)'!O2883,"&lt;=1"),IF(COUNTIF('Master list(no salts, metals)'!$K2883:$Y2883, "#N/A")=14,TRUE,FALSE))</f>
        <v>0</v>
      </c>
      <c r="P2893" t="b">
        <f>AND(COUNTIF('Master list(no salts, metals)'!P2883,"&lt;=1"),IF(COUNTIF('Master list(no salts, metals)'!$K2883:$Y2883, "#N/A")=14,TRUE,FALSE))</f>
        <v>0</v>
      </c>
      <c r="Q2893" t="b">
        <f>AND(COUNTIF('Master list(no salts, metals)'!Q2883,"&lt;=1"),IF(COUNTIF('Master list(no salts, metals)'!$K2883:$Y2883, "#N/A")=14,TRUE,FALSE))</f>
        <v>0</v>
      </c>
      <c r="R2893" t="b">
        <f>AND(COUNTIF('Master list(no salts, metals)'!R2883,"&lt;=1"),IF(COUNTIF('Master list(no salts, metals)'!$K2883:$Y2883, "#N/A")=14,TRUE,FALSE))</f>
        <v>0</v>
      </c>
      <c r="S2893" t="b">
        <f>AND(COUNTIF('Master list(no salts, metals)'!S2883,"&lt;=1"),IF(COUNTIF('Master list(no salts, metals)'!$K2883:$Y2883, "#N/A")=14,TRUE,FALSE))</f>
        <v>0</v>
      </c>
      <c r="T2893" t="b">
        <f>AND(COUNTIF('Master list(no salts, metals)'!T2883,"&lt;=1"),IF(COUNTIF('Master list(no salts, metals)'!$K2883:$Y2883, "#N/A")=14,TRUE,FALSE))</f>
        <v>0</v>
      </c>
      <c r="U2893" t="b">
        <f>AND(COUNTIF('Master list(no salts, metals)'!U2883,"&lt;=1"),IF(COUNTIF('Master list(no salts, metals)'!$K2883:$Y2883, "#N/A")=14,TRUE,FALSE))</f>
        <v>0</v>
      </c>
      <c r="V2893" t="b">
        <f>AND(COUNTIF('Master list(no salts, metals)'!V2883,"&lt;=1"),IF(COUNTIF('Master list(no salts, metals)'!$K2883:$Y2883, "#N/A")=14,TRUE,FALSE))</f>
        <v>0</v>
      </c>
      <c r="W2893" t="b">
        <f>AND(COUNTIF('Master list(no salts, metals)'!W2883,"&lt;=1"),IF(COUNTIF('Master list(no salts, metals)'!$K2883:$Y2883, "#N/A")=14,TRUE,FALSE))</f>
        <v>1</v>
      </c>
      <c r="X2893" t="b">
        <f>AND(COUNTIF('Master list(no salts, metals)'!X2883,"&lt;=1"),IF(COUNTIF('Master list(no salts, metals)'!$K2883:$Y2883, "#N/A")=14,TRUE,FALSE))</f>
        <v>0</v>
      </c>
      <c r="Y2893" t="b">
        <f>AND(COUNTIF('Master list(no salts, metals)'!Y2883,"&lt;=1"),IF(COUNTIF('Master list(no salts, metals)'!$K2883:$Y2883, "#N/A")=14,TRUE,FALSE))</f>
        <v>0</v>
      </c>
    </row>
    <row r="2894" spans="11:25" x14ac:dyDescent="0.25">
      <c r="K2894" t="b">
        <f>AND(COUNTIF('Master list(no salts, metals)'!K2884,"&lt;=1"),IF(COUNTIF('Master list(no salts, metals)'!$K2884:$Y2884, "#N/A")=14,TRUE,FALSE))</f>
        <v>0</v>
      </c>
      <c r="L2894" t="b">
        <f>AND(COUNTIF('Master list(no salts, metals)'!L2884,"&lt;=1"),IF(COUNTIF('Master list(no salts, metals)'!$K2884:$Y2884, "#N/A")=14,TRUE,FALSE))</f>
        <v>0</v>
      </c>
      <c r="M2894" t="b">
        <f>AND(COUNTIF('Master list(no salts, metals)'!M2884,"&lt;=1"),IF(COUNTIF('Master list(no salts, metals)'!$K2884:$Y2884, "#N/A")=14,TRUE,FALSE))</f>
        <v>0</v>
      </c>
      <c r="N2894" t="b">
        <f>AND(COUNTIF('Master list(no salts, metals)'!N2884,"&lt;=1"),IF(COUNTIF('Master list(no salts, metals)'!$K2884:$Y2884, "#N/A")=14,TRUE,FALSE))</f>
        <v>0</v>
      </c>
      <c r="O2894" t="b">
        <f>AND(COUNTIF('Master list(no salts, metals)'!O2884,"&lt;=1"),IF(COUNTIF('Master list(no salts, metals)'!$K2884:$Y2884, "#N/A")=14,TRUE,FALSE))</f>
        <v>0</v>
      </c>
      <c r="P2894" t="b">
        <f>AND(COUNTIF('Master list(no salts, metals)'!P2884,"&lt;=1"),IF(COUNTIF('Master list(no salts, metals)'!$K2884:$Y2884, "#N/A")=14,TRUE,FALSE))</f>
        <v>0</v>
      </c>
      <c r="Q2894" t="b">
        <f>AND(COUNTIF('Master list(no salts, metals)'!Q2884,"&lt;=1"),IF(COUNTIF('Master list(no salts, metals)'!$K2884:$Y2884, "#N/A")=14,TRUE,FALSE))</f>
        <v>0</v>
      </c>
      <c r="R2894" t="b">
        <f>AND(COUNTIF('Master list(no salts, metals)'!R2884,"&lt;=1"),IF(COUNTIF('Master list(no salts, metals)'!$K2884:$Y2884, "#N/A")=14,TRUE,FALSE))</f>
        <v>0</v>
      </c>
      <c r="S2894" t="b">
        <f>AND(COUNTIF('Master list(no salts, metals)'!S2884,"&lt;=1"),IF(COUNTIF('Master list(no salts, metals)'!$K2884:$Y2884, "#N/A")=14,TRUE,FALSE))</f>
        <v>0</v>
      </c>
      <c r="T2894" t="b">
        <f>AND(COUNTIF('Master list(no salts, metals)'!T2884,"&lt;=1"),IF(COUNTIF('Master list(no salts, metals)'!$K2884:$Y2884, "#N/A")=14,TRUE,FALSE))</f>
        <v>1</v>
      </c>
      <c r="U2894" t="b">
        <f>AND(COUNTIF('Master list(no salts, metals)'!U2884,"&lt;=1"),IF(COUNTIF('Master list(no salts, metals)'!$K2884:$Y2884, "#N/A")=14,TRUE,FALSE))</f>
        <v>0</v>
      </c>
      <c r="V2894" t="b">
        <f>AND(COUNTIF('Master list(no salts, metals)'!V2884,"&lt;=1"),IF(COUNTIF('Master list(no salts, metals)'!$K2884:$Y2884, "#N/A")=14,TRUE,FALSE))</f>
        <v>0</v>
      </c>
      <c r="W2894" t="b">
        <f>AND(COUNTIF('Master list(no salts, metals)'!W2884,"&lt;=1"),IF(COUNTIF('Master list(no salts, metals)'!$K2884:$Y2884, "#N/A")=14,TRUE,FALSE))</f>
        <v>0</v>
      </c>
      <c r="X2894" t="b">
        <f>AND(COUNTIF('Master list(no salts, metals)'!X2884,"&lt;=1"),IF(COUNTIF('Master list(no salts, metals)'!$K2884:$Y2884, "#N/A")=14,TRUE,FALSE))</f>
        <v>0</v>
      </c>
      <c r="Y2894" t="b">
        <f>AND(COUNTIF('Master list(no salts, metals)'!Y2884,"&lt;=1"),IF(COUNTIF('Master list(no salts, metals)'!$K2884:$Y2884, "#N/A")=14,TRUE,FALSE))</f>
        <v>0</v>
      </c>
    </row>
    <row r="2895" spans="11:25" x14ac:dyDescent="0.25">
      <c r="K2895" t="b">
        <f>AND(COUNTIF('Master list(no salts, metals)'!K2885,"&lt;=1"),IF(COUNTIF('Master list(no salts, metals)'!$K2885:$Y2885, "#N/A")=14,TRUE,FALSE))</f>
        <v>0</v>
      </c>
      <c r="L2895" t="b">
        <f>AND(COUNTIF('Master list(no salts, metals)'!L2885,"&lt;=1"),IF(COUNTIF('Master list(no salts, metals)'!$K2885:$Y2885, "#N/A")=14,TRUE,FALSE))</f>
        <v>0</v>
      </c>
      <c r="M2895" t="b">
        <f>AND(COUNTIF('Master list(no salts, metals)'!M2885,"&lt;=1"),IF(COUNTIF('Master list(no salts, metals)'!$K2885:$Y2885, "#N/A")=14,TRUE,FALSE))</f>
        <v>0</v>
      </c>
      <c r="N2895" t="b">
        <f>AND(COUNTIF('Master list(no salts, metals)'!N2885,"&lt;=1"),IF(COUNTIF('Master list(no salts, metals)'!$K2885:$Y2885, "#N/A")=14,TRUE,FALSE))</f>
        <v>0</v>
      </c>
      <c r="O2895" t="b">
        <f>AND(COUNTIF('Master list(no salts, metals)'!O2885,"&lt;=1"),IF(COUNTIF('Master list(no salts, metals)'!$K2885:$Y2885, "#N/A")=14,TRUE,FALSE))</f>
        <v>0</v>
      </c>
      <c r="P2895" t="b">
        <f>AND(COUNTIF('Master list(no salts, metals)'!P2885,"&lt;=1"),IF(COUNTIF('Master list(no salts, metals)'!$K2885:$Y2885, "#N/A")=14,TRUE,FALSE))</f>
        <v>0</v>
      </c>
      <c r="Q2895" t="b">
        <f>AND(COUNTIF('Master list(no salts, metals)'!Q2885,"&lt;=1"),IF(COUNTIF('Master list(no salts, metals)'!$K2885:$Y2885, "#N/A")=14,TRUE,FALSE))</f>
        <v>0</v>
      </c>
      <c r="R2895" t="b">
        <f>AND(COUNTIF('Master list(no salts, metals)'!R2885,"&lt;=1"),IF(COUNTIF('Master list(no salts, metals)'!$K2885:$Y2885, "#N/A")=14,TRUE,FALSE))</f>
        <v>0</v>
      </c>
      <c r="S2895" t="b">
        <f>AND(COUNTIF('Master list(no salts, metals)'!S2885,"&lt;=1"),IF(COUNTIF('Master list(no salts, metals)'!$K2885:$Y2885, "#N/A")=14,TRUE,FALSE))</f>
        <v>0</v>
      </c>
      <c r="T2895" t="b">
        <f>AND(COUNTIF('Master list(no salts, metals)'!T2885,"&lt;=1"),IF(COUNTIF('Master list(no salts, metals)'!$K2885:$Y2885, "#N/A")=14,TRUE,FALSE))</f>
        <v>0</v>
      </c>
      <c r="U2895" t="b">
        <f>AND(COUNTIF('Master list(no salts, metals)'!U2885,"&lt;=1"),IF(COUNTIF('Master list(no salts, metals)'!$K2885:$Y2885, "#N/A")=14,TRUE,FALSE))</f>
        <v>0</v>
      </c>
      <c r="V2895" t="b">
        <f>AND(COUNTIF('Master list(no salts, metals)'!V2885,"&lt;=1"),IF(COUNTIF('Master list(no salts, metals)'!$K2885:$Y2885, "#N/A")=14,TRUE,FALSE))</f>
        <v>0</v>
      </c>
      <c r="W2895" t="b">
        <f>AND(COUNTIF('Master list(no salts, metals)'!W2885,"&lt;=1"),IF(COUNTIF('Master list(no salts, metals)'!$K2885:$Y2885, "#N/A")=14,TRUE,FALSE))</f>
        <v>0</v>
      </c>
      <c r="X2895" t="b">
        <f>AND(COUNTIF('Master list(no salts, metals)'!X2885,"&lt;=1"),IF(COUNTIF('Master list(no salts, metals)'!$K2885:$Y2885, "#N/A")=14,TRUE,FALSE))</f>
        <v>0</v>
      </c>
      <c r="Y2895" t="b">
        <f>AND(COUNTIF('Master list(no salts, metals)'!Y2885,"&lt;=1"),IF(COUNTIF('Master list(no salts, metals)'!$K2885:$Y2885, "#N/A")=14,TRUE,FALSE))</f>
        <v>1</v>
      </c>
    </row>
    <row r="2896" spans="11:25" x14ac:dyDescent="0.25">
      <c r="K2896" t="b">
        <f>AND(COUNTIF('Master list(no salts, metals)'!K2886,"&lt;=1"),IF(COUNTIF('Master list(no salts, metals)'!$K2886:$Y2886, "#N/A")=14,TRUE,FALSE))</f>
        <v>0</v>
      </c>
      <c r="L2896" t="b">
        <f>AND(COUNTIF('Master list(no salts, metals)'!L2886,"&lt;=1"),IF(COUNTIF('Master list(no salts, metals)'!$K2886:$Y2886, "#N/A")=14,TRUE,FALSE))</f>
        <v>0</v>
      </c>
      <c r="M2896" t="b">
        <f>AND(COUNTIF('Master list(no salts, metals)'!M2886,"&lt;=1"),IF(COUNTIF('Master list(no salts, metals)'!$K2886:$Y2886, "#N/A")=14,TRUE,FALSE))</f>
        <v>0</v>
      </c>
      <c r="N2896" t="b">
        <f>AND(COUNTIF('Master list(no salts, metals)'!N2886,"&lt;=1"),IF(COUNTIF('Master list(no salts, metals)'!$K2886:$Y2886, "#N/A")=14,TRUE,FALSE))</f>
        <v>0</v>
      </c>
      <c r="O2896" t="b">
        <f>AND(COUNTIF('Master list(no salts, metals)'!O2886,"&lt;=1"),IF(COUNTIF('Master list(no salts, metals)'!$K2886:$Y2886, "#N/A")=14,TRUE,FALSE))</f>
        <v>0</v>
      </c>
      <c r="P2896" t="b">
        <f>AND(COUNTIF('Master list(no salts, metals)'!P2886,"&lt;=1"),IF(COUNTIF('Master list(no salts, metals)'!$K2886:$Y2886, "#N/A")=14,TRUE,FALSE))</f>
        <v>0</v>
      </c>
      <c r="Q2896" t="b">
        <f>AND(COUNTIF('Master list(no salts, metals)'!Q2886,"&lt;=1"),IF(COUNTIF('Master list(no salts, metals)'!$K2886:$Y2886, "#N/A")=14,TRUE,FALSE))</f>
        <v>0</v>
      </c>
      <c r="R2896" t="b">
        <f>AND(COUNTIF('Master list(no salts, metals)'!R2886,"&lt;=1"),IF(COUNTIF('Master list(no salts, metals)'!$K2886:$Y2886, "#N/A")=14,TRUE,FALSE))</f>
        <v>0</v>
      </c>
      <c r="S2896" t="b">
        <f>AND(COUNTIF('Master list(no salts, metals)'!S2886,"&lt;=1"),IF(COUNTIF('Master list(no salts, metals)'!$K2886:$Y2886, "#N/A")=14,TRUE,FALSE))</f>
        <v>0</v>
      </c>
      <c r="T2896" t="b">
        <f>AND(COUNTIF('Master list(no salts, metals)'!T2886,"&lt;=1"),IF(COUNTIF('Master list(no salts, metals)'!$K2886:$Y2886, "#N/A")=14,TRUE,FALSE))</f>
        <v>0</v>
      </c>
      <c r="U2896" t="b">
        <f>AND(COUNTIF('Master list(no salts, metals)'!U2886,"&lt;=1"),IF(COUNTIF('Master list(no salts, metals)'!$K2886:$Y2886, "#N/A")=14,TRUE,FALSE))</f>
        <v>0</v>
      </c>
      <c r="V2896" t="b">
        <f>AND(COUNTIF('Master list(no salts, metals)'!V2886,"&lt;=1"),IF(COUNTIF('Master list(no salts, metals)'!$K2886:$Y2886, "#N/A")=14,TRUE,FALSE))</f>
        <v>0</v>
      </c>
      <c r="W2896" t="b">
        <f>AND(COUNTIF('Master list(no salts, metals)'!W2886,"&lt;=1"),IF(COUNTIF('Master list(no salts, metals)'!$K2886:$Y2886, "#N/A")=14,TRUE,FALSE))</f>
        <v>1</v>
      </c>
      <c r="X2896" t="b">
        <f>AND(COUNTIF('Master list(no salts, metals)'!X2886,"&lt;=1"),IF(COUNTIF('Master list(no salts, metals)'!$K2886:$Y2886, "#N/A")=14,TRUE,FALSE))</f>
        <v>0</v>
      </c>
      <c r="Y2896" t="b">
        <f>AND(COUNTIF('Master list(no salts, metals)'!Y2886,"&lt;=1"),IF(COUNTIF('Master list(no salts, metals)'!$K2886:$Y2886, "#N/A")=14,TRUE,FALSE))</f>
        <v>0</v>
      </c>
    </row>
    <row r="2897" spans="11:25" x14ac:dyDescent="0.25">
      <c r="K2897" t="b">
        <f>AND(COUNTIF('Master list(no salts, metals)'!K2887,"&lt;=1"),IF(COUNTIF('Master list(no salts, metals)'!$K2887:$Y2887, "#N/A")=14,TRUE,FALSE))</f>
        <v>0</v>
      </c>
      <c r="L2897" t="b">
        <f>AND(COUNTIF('Master list(no salts, metals)'!L2887,"&lt;=1"),IF(COUNTIF('Master list(no salts, metals)'!$K2887:$Y2887, "#N/A")=14,TRUE,FALSE))</f>
        <v>0</v>
      </c>
      <c r="M2897" t="b">
        <f>AND(COUNTIF('Master list(no salts, metals)'!M2887,"&lt;=1"),IF(COUNTIF('Master list(no salts, metals)'!$K2887:$Y2887, "#N/A")=14,TRUE,FALSE))</f>
        <v>0</v>
      </c>
      <c r="N2897" t="b">
        <f>AND(COUNTIF('Master list(no salts, metals)'!N2887,"&lt;=1"),IF(COUNTIF('Master list(no salts, metals)'!$K2887:$Y2887, "#N/A")=14,TRUE,FALSE))</f>
        <v>0</v>
      </c>
      <c r="O2897" t="b">
        <f>AND(COUNTIF('Master list(no salts, metals)'!O2887,"&lt;=1"),IF(COUNTIF('Master list(no salts, metals)'!$K2887:$Y2887, "#N/A")=14,TRUE,FALSE))</f>
        <v>0</v>
      </c>
      <c r="P2897" t="b">
        <f>AND(COUNTIF('Master list(no salts, metals)'!P2887,"&lt;=1"),IF(COUNTIF('Master list(no salts, metals)'!$K2887:$Y2887, "#N/A")=14,TRUE,FALSE))</f>
        <v>0</v>
      </c>
      <c r="Q2897" t="b">
        <f>AND(COUNTIF('Master list(no salts, metals)'!Q2887,"&lt;=1"),IF(COUNTIF('Master list(no salts, metals)'!$K2887:$Y2887, "#N/A")=14,TRUE,FALSE))</f>
        <v>0</v>
      </c>
      <c r="R2897" t="b">
        <f>AND(COUNTIF('Master list(no salts, metals)'!R2887,"&lt;=1"),IF(COUNTIF('Master list(no salts, metals)'!$K2887:$Y2887, "#N/A")=14,TRUE,FALSE))</f>
        <v>0</v>
      </c>
      <c r="S2897" t="b">
        <f>AND(COUNTIF('Master list(no salts, metals)'!S2887,"&lt;=1"),IF(COUNTIF('Master list(no salts, metals)'!$K2887:$Y2887, "#N/A")=14,TRUE,FALSE))</f>
        <v>0</v>
      </c>
      <c r="T2897" t="b">
        <f>AND(COUNTIF('Master list(no salts, metals)'!T2887,"&lt;=1"),IF(COUNTIF('Master list(no salts, metals)'!$K2887:$Y2887, "#N/A")=14,TRUE,FALSE))</f>
        <v>1</v>
      </c>
      <c r="U2897" t="b">
        <f>AND(COUNTIF('Master list(no salts, metals)'!U2887,"&lt;=1"),IF(COUNTIF('Master list(no salts, metals)'!$K2887:$Y2887, "#N/A")=14,TRUE,FALSE))</f>
        <v>0</v>
      </c>
      <c r="V2897" t="b">
        <f>AND(COUNTIF('Master list(no salts, metals)'!V2887,"&lt;=1"),IF(COUNTIF('Master list(no salts, metals)'!$K2887:$Y2887, "#N/A")=14,TRUE,FALSE))</f>
        <v>0</v>
      </c>
      <c r="W2897" t="b">
        <f>AND(COUNTIF('Master list(no salts, metals)'!W2887,"&lt;=1"),IF(COUNTIF('Master list(no salts, metals)'!$K2887:$Y2887, "#N/A")=14,TRUE,FALSE))</f>
        <v>0</v>
      </c>
      <c r="X2897" t="b">
        <f>AND(COUNTIF('Master list(no salts, metals)'!X2887,"&lt;=1"),IF(COUNTIF('Master list(no salts, metals)'!$K2887:$Y2887, "#N/A")=14,TRUE,FALSE))</f>
        <v>0</v>
      </c>
      <c r="Y2897" t="b">
        <f>AND(COUNTIF('Master list(no salts, metals)'!Y2887,"&lt;=1"),IF(COUNTIF('Master list(no salts, metals)'!$K2887:$Y2887, "#N/A")=14,TRUE,FALSE))</f>
        <v>0</v>
      </c>
    </row>
    <row r="2898" spans="11:25" x14ac:dyDescent="0.25">
      <c r="K2898" t="b">
        <f>AND(COUNTIF('Master list(no salts, metals)'!K2888,"&lt;=1"),IF(COUNTIF('Master list(no salts, metals)'!$K2888:$Y2888, "#N/A")=14,TRUE,FALSE))</f>
        <v>0</v>
      </c>
      <c r="L2898" t="b">
        <f>AND(COUNTIF('Master list(no salts, metals)'!L2888,"&lt;=1"),IF(COUNTIF('Master list(no salts, metals)'!$K2888:$Y2888, "#N/A")=14,TRUE,FALSE))</f>
        <v>0</v>
      </c>
      <c r="M2898" t="b">
        <f>AND(COUNTIF('Master list(no salts, metals)'!M2888,"&lt;=1"),IF(COUNTIF('Master list(no salts, metals)'!$K2888:$Y2888, "#N/A")=14,TRUE,FALSE))</f>
        <v>0</v>
      </c>
      <c r="N2898" t="b">
        <f>AND(COUNTIF('Master list(no salts, metals)'!N2888,"&lt;=1"),IF(COUNTIF('Master list(no salts, metals)'!$K2888:$Y2888, "#N/A")=14,TRUE,FALSE))</f>
        <v>0</v>
      </c>
      <c r="O2898" t="b">
        <f>AND(COUNTIF('Master list(no salts, metals)'!O2888,"&lt;=1"),IF(COUNTIF('Master list(no salts, metals)'!$K2888:$Y2888, "#N/A")=14,TRUE,FALSE))</f>
        <v>0</v>
      </c>
      <c r="P2898" t="b">
        <f>AND(COUNTIF('Master list(no salts, metals)'!P2888,"&lt;=1"),IF(COUNTIF('Master list(no salts, metals)'!$K2888:$Y2888, "#N/A")=14,TRUE,FALSE))</f>
        <v>0</v>
      </c>
      <c r="Q2898" t="b">
        <f>AND(COUNTIF('Master list(no salts, metals)'!Q2888,"&lt;=1"),IF(COUNTIF('Master list(no salts, metals)'!$K2888:$Y2888, "#N/A")=14,TRUE,FALSE))</f>
        <v>0</v>
      </c>
      <c r="R2898" t="b">
        <f>AND(COUNTIF('Master list(no salts, metals)'!R2888,"&lt;=1"),IF(COUNTIF('Master list(no salts, metals)'!$K2888:$Y2888, "#N/A")=14,TRUE,FALSE))</f>
        <v>0</v>
      </c>
      <c r="S2898" t="b">
        <f>AND(COUNTIF('Master list(no salts, metals)'!S2888,"&lt;=1"),IF(COUNTIF('Master list(no salts, metals)'!$K2888:$Y2888, "#N/A")=14,TRUE,FALSE))</f>
        <v>0</v>
      </c>
      <c r="T2898" t="b">
        <f>AND(COUNTIF('Master list(no salts, metals)'!T2888,"&lt;=1"),IF(COUNTIF('Master list(no salts, metals)'!$K2888:$Y2888, "#N/A")=14,TRUE,FALSE))</f>
        <v>0</v>
      </c>
      <c r="U2898" t="b">
        <f>AND(COUNTIF('Master list(no salts, metals)'!U2888,"&lt;=1"),IF(COUNTIF('Master list(no salts, metals)'!$K2888:$Y2888, "#N/A")=14,TRUE,FALSE))</f>
        <v>0</v>
      </c>
      <c r="V2898" t="b">
        <f>AND(COUNTIF('Master list(no salts, metals)'!V2888,"&lt;=1"),IF(COUNTIF('Master list(no salts, metals)'!$K2888:$Y2888, "#N/A")=14,TRUE,FALSE))</f>
        <v>0</v>
      </c>
      <c r="W2898" t="b">
        <f>AND(COUNTIF('Master list(no salts, metals)'!W2888,"&lt;=1"),IF(COUNTIF('Master list(no salts, metals)'!$K2888:$Y2888, "#N/A")=14,TRUE,FALSE))</f>
        <v>1</v>
      </c>
      <c r="X2898" t="b">
        <f>AND(COUNTIF('Master list(no salts, metals)'!X2888,"&lt;=1"),IF(COUNTIF('Master list(no salts, metals)'!$K2888:$Y2888, "#N/A")=14,TRUE,FALSE))</f>
        <v>0</v>
      </c>
      <c r="Y2898" t="b">
        <f>AND(COUNTIF('Master list(no salts, metals)'!Y2888,"&lt;=1"),IF(COUNTIF('Master list(no salts, metals)'!$K2888:$Y2888, "#N/A")=14,TRUE,FALSE))</f>
        <v>0</v>
      </c>
    </row>
    <row r="2899" spans="11:25" x14ac:dyDescent="0.25">
      <c r="K2899" t="b">
        <f>AND(COUNTIF('Master list(no salts, metals)'!K2889,"&lt;=1"),IF(COUNTIF('Master list(no salts, metals)'!$K2889:$Y2889, "#N/A")=14,TRUE,FALSE))</f>
        <v>0</v>
      </c>
      <c r="L2899" t="b">
        <f>AND(COUNTIF('Master list(no salts, metals)'!L2889,"&lt;=1"),IF(COUNTIF('Master list(no salts, metals)'!$K2889:$Y2889, "#N/A")=14,TRUE,FALSE))</f>
        <v>0</v>
      </c>
      <c r="M2899" t="b">
        <f>AND(COUNTIF('Master list(no salts, metals)'!M2889,"&lt;=1"),IF(COUNTIF('Master list(no salts, metals)'!$K2889:$Y2889, "#N/A")=14,TRUE,FALSE))</f>
        <v>0</v>
      </c>
      <c r="N2899" t="b">
        <f>AND(COUNTIF('Master list(no salts, metals)'!N2889,"&lt;=1"),IF(COUNTIF('Master list(no salts, metals)'!$K2889:$Y2889, "#N/A")=14,TRUE,FALSE))</f>
        <v>0</v>
      </c>
      <c r="O2899" t="b">
        <f>AND(COUNTIF('Master list(no salts, metals)'!O2889,"&lt;=1"),IF(COUNTIF('Master list(no salts, metals)'!$K2889:$Y2889, "#N/A")=14,TRUE,FALSE))</f>
        <v>0</v>
      </c>
      <c r="P2899" t="b">
        <f>AND(COUNTIF('Master list(no salts, metals)'!P2889,"&lt;=1"),IF(COUNTIF('Master list(no salts, metals)'!$K2889:$Y2889, "#N/A")=14,TRUE,FALSE))</f>
        <v>0</v>
      </c>
      <c r="Q2899" t="b">
        <f>AND(COUNTIF('Master list(no salts, metals)'!Q2889,"&lt;=1"),IF(COUNTIF('Master list(no salts, metals)'!$K2889:$Y2889, "#N/A")=14,TRUE,FALSE))</f>
        <v>0</v>
      </c>
      <c r="R2899" t="b">
        <f>AND(COUNTIF('Master list(no salts, metals)'!R2889,"&lt;=1"),IF(COUNTIF('Master list(no salts, metals)'!$K2889:$Y2889, "#N/A")=14,TRUE,FALSE))</f>
        <v>0</v>
      </c>
      <c r="S2899" t="b">
        <f>AND(COUNTIF('Master list(no salts, metals)'!S2889,"&lt;=1"),IF(COUNTIF('Master list(no salts, metals)'!$K2889:$Y2889, "#N/A")=14,TRUE,FALSE))</f>
        <v>0</v>
      </c>
      <c r="T2899" t="b">
        <f>AND(COUNTIF('Master list(no salts, metals)'!T2889,"&lt;=1"),IF(COUNTIF('Master list(no salts, metals)'!$K2889:$Y2889, "#N/A")=14,TRUE,FALSE))</f>
        <v>0</v>
      </c>
      <c r="U2899" t="b">
        <f>AND(COUNTIF('Master list(no salts, metals)'!U2889,"&lt;=1"),IF(COUNTIF('Master list(no salts, metals)'!$K2889:$Y2889, "#N/A")=14,TRUE,FALSE))</f>
        <v>0</v>
      </c>
      <c r="V2899" t="b">
        <f>AND(COUNTIF('Master list(no salts, metals)'!V2889,"&lt;=1"),IF(COUNTIF('Master list(no salts, metals)'!$K2889:$Y2889, "#N/A")=14,TRUE,FALSE))</f>
        <v>0</v>
      </c>
      <c r="W2899" t="b">
        <f>AND(COUNTIF('Master list(no salts, metals)'!W2889,"&lt;=1"),IF(COUNTIF('Master list(no salts, metals)'!$K2889:$Y2889, "#N/A")=14,TRUE,FALSE))</f>
        <v>1</v>
      </c>
      <c r="X2899" t="b">
        <f>AND(COUNTIF('Master list(no salts, metals)'!X2889,"&lt;=1"),IF(COUNTIF('Master list(no salts, metals)'!$K2889:$Y2889, "#N/A")=14,TRUE,FALSE))</f>
        <v>0</v>
      </c>
      <c r="Y2899" t="b">
        <f>AND(COUNTIF('Master list(no salts, metals)'!Y2889,"&lt;=1"),IF(COUNTIF('Master list(no salts, metals)'!$K2889:$Y2889, "#N/A")=14,TRUE,FALSE))</f>
        <v>0</v>
      </c>
    </row>
    <row r="2900" spans="11:25" x14ac:dyDescent="0.25">
      <c r="K2900" t="b">
        <f>AND(COUNTIF('Master list(no salts, metals)'!K2890,"&lt;=1"),IF(COUNTIF('Master list(no salts, metals)'!$K2890:$Y2890, "#N/A")=14,TRUE,FALSE))</f>
        <v>0</v>
      </c>
      <c r="L2900" t="b">
        <f>AND(COUNTIF('Master list(no salts, metals)'!L2890,"&lt;=1"),IF(COUNTIF('Master list(no salts, metals)'!$K2890:$Y2890, "#N/A")=14,TRUE,FALSE))</f>
        <v>0</v>
      </c>
      <c r="M2900" t="b">
        <f>AND(COUNTIF('Master list(no salts, metals)'!M2890,"&lt;=1"),IF(COUNTIF('Master list(no salts, metals)'!$K2890:$Y2890, "#N/A")=14,TRUE,FALSE))</f>
        <v>0</v>
      </c>
      <c r="N2900" t="b">
        <f>AND(COUNTIF('Master list(no salts, metals)'!N2890,"&lt;=1"),IF(COUNTIF('Master list(no salts, metals)'!$K2890:$Y2890, "#N/A")=14,TRUE,FALSE))</f>
        <v>0</v>
      </c>
      <c r="O2900" t="b">
        <f>AND(COUNTIF('Master list(no salts, metals)'!O2890,"&lt;=1"),IF(COUNTIF('Master list(no salts, metals)'!$K2890:$Y2890, "#N/A")=14,TRUE,FALSE))</f>
        <v>0</v>
      </c>
      <c r="P2900" t="b">
        <f>AND(COUNTIF('Master list(no salts, metals)'!P2890,"&lt;=1"),IF(COUNTIF('Master list(no salts, metals)'!$K2890:$Y2890, "#N/A")=14,TRUE,FALSE))</f>
        <v>0</v>
      </c>
      <c r="Q2900" t="b">
        <f>AND(COUNTIF('Master list(no salts, metals)'!Q2890,"&lt;=1"),IF(COUNTIF('Master list(no salts, metals)'!$K2890:$Y2890, "#N/A")=14,TRUE,FALSE))</f>
        <v>0</v>
      </c>
      <c r="R2900" t="b">
        <f>AND(COUNTIF('Master list(no salts, metals)'!R2890,"&lt;=1"),IF(COUNTIF('Master list(no salts, metals)'!$K2890:$Y2890, "#N/A")=14,TRUE,FALSE))</f>
        <v>0</v>
      </c>
      <c r="S2900" t="b">
        <f>AND(COUNTIF('Master list(no salts, metals)'!S2890,"&lt;=1"),IF(COUNTIF('Master list(no salts, metals)'!$K2890:$Y2890, "#N/A")=14,TRUE,FALSE))</f>
        <v>0</v>
      </c>
      <c r="T2900" t="b">
        <f>AND(COUNTIF('Master list(no salts, metals)'!T2890,"&lt;=1"),IF(COUNTIF('Master list(no salts, metals)'!$K2890:$Y2890, "#N/A")=14,TRUE,FALSE))</f>
        <v>0</v>
      </c>
      <c r="U2900" t="b">
        <f>AND(COUNTIF('Master list(no salts, metals)'!U2890,"&lt;=1"),IF(COUNTIF('Master list(no salts, metals)'!$K2890:$Y2890, "#N/A")=14,TRUE,FALSE))</f>
        <v>0</v>
      </c>
      <c r="V2900" t="b">
        <f>AND(COUNTIF('Master list(no salts, metals)'!V2890,"&lt;=1"),IF(COUNTIF('Master list(no salts, metals)'!$K2890:$Y2890, "#N/A")=14,TRUE,FALSE))</f>
        <v>0</v>
      </c>
      <c r="W2900" t="b">
        <f>AND(COUNTIF('Master list(no salts, metals)'!W2890,"&lt;=1"),IF(COUNTIF('Master list(no salts, metals)'!$K2890:$Y2890, "#N/A")=14,TRUE,FALSE))</f>
        <v>0</v>
      </c>
      <c r="X2900" t="b">
        <f>AND(COUNTIF('Master list(no salts, metals)'!X2890,"&lt;=1"),IF(COUNTIF('Master list(no salts, metals)'!$K2890:$Y2890, "#N/A")=14,TRUE,FALSE))</f>
        <v>0</v>
      </c>
      <c r="Y2900" t="b">
        <f>AND(COUNTIF('Master list(no salts, metals)'!Y2890,"&lt;=1"),IF(COUNTIF('Master list(no salts, metals)'!$K2890:$Y2890, "#N/A")=14,TRUE,FALSE))</f>
        <v>0</v>
      </c>
    </row>
    <row r="2901" spans="11:25" x14ac:dyDescent="0.25">
      <c r="K2901" t="b">
        <f>AND(COUNTIF('Master list(no salts, metals)'!K2891,"&lt;=1"),IF(COUNTIF('Master list(no salts, metals)'!$K2891:$Y2891, "#N/A")=14,TRUE,FALSE))</f>
        <v>0</v>
      </c>
      <c r="L2901" t="b">
        <f>AND(COUNTIF('Master list(no salts, metals)'!L2891,"&lt;=1"),IF(COUNTIF('Master list(no salts, metals)'!$K2891:$Y2891, "#N/A")=14,TRUE,FALSE))</f>
        <v>0</v>
      </c>
      <c r="M2901" t="b">
        <f>AND(COUNTIF('Master list(no salts, metals)'!M2891,"&lt;=1"),IF(COUNTIF('Master list(no salts, metals)'!$K2891:$Y2891, "#N/A")=14,TRUE,FALSE))</f>
        <v>0</v>
      </c>
      <c r="N2901" t="b">
        <f>AND(COUNTIF('Master list(no salts, metals)'!N2891,"&lt;=1"),IF(COUNTIF('Master list(no salts, metals)'!$K2891:$Y2891, "#N/A")=14,TRUE,FALSE))</f>
        <v>0</v>
      </c>
      <c r="O2901" t="b">
        <f>AND(COUNTIF('Master list(no salts, metals)'!O2891,"&lt;=1"),IF(COUNTIF('Master list(no salts, metals)'!$K2891:$Y2891, "#N/A")=14,TRUE,FALSE))</f>
        <v>0</v>
      </c>
      <c r="P2901" t="b">
        <f>AND(COUNTIF('Master list(no salts, metals)'!P2891,"&lt;=1"),IF(COUNTIF('Master list(no salts, metals)'!$K2891:$Y2891, "#N/A")=14,TRUE,FALSE))</f>
        <v>0</v>
      </c>
      <c r="Q2901" t="b">
        <f>AND(COUNTIF('Master list(no salts, metals)'!Q2891,"&lt;=1"),IF(COUNTIF('Master list(no salts, metals)'!$K2891:$Y2891, "#N/A")=14,TRUE,FALSE))</f>
        <v>0</v>
      </c>
      <c r="R2901" t="b">
        <f>AND(COUNTIF('Master list(no salts, metals)'!R2891,"&lt;=1"),IF(COUNTIF('Master list(no salts, metals)'!$K2891:$Y2891, "#N/A")=14,TRUE,FALSE))</f>
        <v>0</v>
      </c>
      <c r="S2901" t="b">
        <f>AND(COUNTIF('Master list(no salts, metals)'!S2891,"&lt;=1"),IF(COUNTIF('Master list(no salts, metals)'!$K2891:$Y2891, "#N/A")=14,TRUE,FALSE))</f>
        <v>0</v>
      </c>
      <c r="T2901" t="b">
        <f>AND(COUNTIF('Master list(no salts, metals)'!T2891,"&lt;=1"),IF(COUNTIF('Master list(no salts, metals)'!$K2891:$Y2891, "#N/A")=14,TRUE,FALSE))</f>
        <v>0</v>
      </c>
      <c r="U2901" t="b">
        <f>AND(COUNTIF('Master list(no salts, metals)'!U2891,"&lt;=1"),IF(COUNTIF('Master list(no salts, metals)'!$K2891:$Y2891, "#N/A")=14,TRUE,FALSE))</f>
        <v>0</v>
      </c>
      <c r="V2901" t="b">
        <f>AND(COUNTIF('Master list(no salts, metals)'!V2891,"&lt;=1"),IF(COUNTIF('Master list(no salts, metals)'!$K2891:$Y2891, "#N/A")=14,TRUE,FALSE))</f>
        <v>0</v>
      </c>
      <c r="W2901" t="b">
        <f>AND(COUNTIF('Master list(no salts, metals)'!W2891,"&lt;=1"),IF(COUNTIF('Master list(no salts, metals)'!$K2891:$Y2891, "#N/A")=14,TRUE,FALSE))</f>
        <v>0</v>
      </c>
      <c r="X2901" t="b">
        <f>AND(COUNTIF('Master list(no salts, metals)'!X2891,"&lt;=1"),IF(COUNTIF('Master list(no salts, metals)'!$K2891:$Y2891, "#N/A")=14,TRUE,FALSE))</f>
        <v>0</v>
      </c>
      <c r="Y2901" t="b">
        <f>AND(COUNTIF('Master list(no salts, metals)'!Y2891,"&lt;=1"),IF(COUNTIF('Master list(no salts, metals)'!$K2891:$Y2891, "#N/A")=14,TRUE,FALSE))</f>
        <v>1</v>
      </c>
    </row>
    <row r="2902" spans="11:25" x14ac:dyDescent="0.25">
      <c r="K2902" t="b">
        <f>AND(COUNTIF('Master list(no salts, metals)'!K2892,"&lt;=1"),IF(COUNTIF('Master list(no salts, metals)'!$K2892:$Y2892, "#N/A")=14,TRUE,FALSE))</f>
        <v>0</v>
      </c>
      <c r="L2902" t="b">
        <f>AND(COUNTIF('Master list(no salts, metals)'!L2892,"&lt;=1"),IF(COUNTIF('Master list(no salts, metals)'!$K2892:$Y2892, "#N/A")=14,TRUE,FALSE))</f>
        <v>0</v>
      </c>
      <c r="M2902" t="b">
        <f>AND(COUNTIF('Master list(no salts, metals)'!M2892,"&lt;=1"),IF(COUNTIF('Master list(no salts, metals)'!$K2892:$Y2892, "#N/A")=14,TRUE,FALSE))</f>
        <v>0</v>
      </c>
      <c r="N2902" t="b">
        <f>AND(COUNTIF('Master list(no salts, metals)'!N2892,"&lt;=1"),IF(COUNTIF('Master list(no salts, metals)'!$K2892:$Y2892, "#N/A")=14,TRUE,FALSE))</f>
        <v>0</v>
      </c>
      <c r="O2902" t="b">
        <f>AND(COUNTIF('Master list(no salts, metals)'!O2892,"&lt;=1"),IF(COUNTIF('Master list(no salts, metals)'!$K2892:$Y2892, "#N/A")=14,TRUE,FALSE))</f>
        <v>0</v>
      </c>
      <c r="P2902" t="b">
        <f>AND(COUNTIF('Master list(no salts, metals)'!P2892,"&lt;=1"),IF(COUNTIF('Master list(no salts, metals)'!$K2892:$Y2892, "#N/A")=14,TRUE,FALSE))</f>
        <v>0</v>
      </c>
      <c r="Q2902" t="b">
        <f>AND(COUNTIF('Master list(no salts, metals)'!Q2892,"&lt;=1"),IF(COUNTIF('Master list(no salts, metals)'!$K2892:$Y2892, "#N/A")=14,TRUE,FALSE))</f>
        <v>0</v>
      </c>
      <c r="R2902" t="b">
        <f>AND(COUNTIF('Master list(no salts, metals)'!R2892,"&lt;=1"),IF(COUNTIF('Master list(no salts, metals)'!$K2892:$Y2892, "#N/A")=14,TRUE,FALSE))</f>
        <v>0</v>
      </c>
      <c r="S2902" t="b">
        <f>AND(COUNTIF('Master list(no salts, metals)'!S2892,"&lt;=1"),IF(COUNTIF('Master list(no salts, metals)'!$K2892:$Y2892, "#N/A")=14,TRUE,FALSE))</f>
        <v>0</v>
      </c>
      <c r="T2902" t="b">
        <f>AND(COUNTIF('Master list(no salts, metals)'!T2892,"&lt;=1"),IF(COUNTIF('Master list(no salts, metals)'!$K2892:$Y2892, "#N/A")=14,TRUE,FALSE))</f>
        <v>1</v>
      </c>
      <c r="U2902" t="b">
        <f>AND(COUNTIF('Master list(no salts, metals)'!U2892,"&lt;=1"),IF(COUNTIF('Master list(no salts, metals)'!$K2892:$Y2892, "#N/A")=14,TRUE,FALSE))</f>
        <v>0</v>
      </c>
      <c r="V2902" t="b">
        <f>AND(COUNTIF('Master list(no salts, metals)'!V2892,"&lt;=1"),IF(COUNTIF('Master list(no salts, metals)'!$K2892:$Y2892, "#N/A")=14,TRUE,FALSE))</f>
        <v>0</v>
      </c>
      <c r="W2902" t="b">
        <f>AND(COUNTIF('Master list(no salts, metals)'!W2892,"&lt;=1"),IF(COUNTIF('Master list(no salts, metals)'!$K2892:$Y2892, "#N/A")=14,TRUE,FALSE))</f>
        <v>0</v>
      </c>
      <c r="X2902" t="b">
        <f>AND(COUNTIF('Master list(no salts, metals)'!X2892,"&lt;=1"),IF(COUNTIF('Master list(no salts, metals)'!$K2892:$Y2892, "#N/A")=14,TRUE,FALSE))</f>
        <v>0</v>
      </c>
      <c r="Y2902" t="b">
        <f>AND(COUNTIF('Master list(no salts, metals)'!Y2892,"&lt;=1"),IF(COUNTIF('Master list(no salts, metals)'!$K2892:$Y2892, "#N/A")=14,TRUE,FALSE))</f>
        <v>0</v>
      </c>
    </row>
    <row r="2903" spans="11:25" x14ac:dyDescent="0.25">
      <c r="K2903" t="b">
        <f>AND(COUNTIF('Master list(no salts, metals)'!K2893,"&lt;=1"),IF(COUNTIF('Master list(no salts, metals)'!$K2893:$Y2893, "#N/A")=14,TRUE,FALSE))</f>
        <v>0</v>
      </c>
      <c r="L2903" t="b">
        <f>AND(COUNTIF('Master list(no salts, metals)'!L2893,"&lt;=1"),IF(COUNTIF('Master list(no salts, metals)'!$K2893:$Y2893, "#N/A")=14,TRUE,FALSE))</f>
        <v>0</v>
      </c>
      <c r="M2903" t="b">
        <f>AND(COUNTIF('Master list(no salts, metals)'!M2893,"&lt;=1"),IF(COUNTIF('Master list(no salts, metals)'!$K2893:$Y2893, "#N/A")=14,TRUE,FALSE))</f>
        <v>0</v>
      </c>
      <c r="N2903" t="b">
        <f>AND(COUNTIF('Master list(no salts, metals)'!N2893,"&lt;=1"),IF(COUNTIF('Master list(no salts, metals)'!$K2893:$Y2893, "#N/A")=14,TRUE,FALSE))</f>
        <v>0</v>
      </c>
      <c r="O2903" t="b">
        <f>AND(COUNTIF('Master list(no salts, metals)'!O2893,"&lt;=1"),IF(COUNTIF('Master list(no salts, metals)'!$K2893:$Y2893, "#N/A")=14,TRUE,FALSE))</f>
        <v>0</v>
      </c>
      <c r="P2903" t="b">
        <f>AND(COUNTIF('Master list(no salts, metals)'!P2893,"&lt;=1"),IF(COUNTIF('Master list(no salts, metals)'!$K2893:$Y2893, "#N/A")=14,TRUE,FALSE))</f>
        <v>0</v>
      </c>
      <c r="Q2903" t="b">
        <f>AND(COUNTIF('Master list(no salts, metals)'!Q2893,"&lt;=1"),IF(COUNTIF('Master list(no salts, metals)'!$K2893:$Y2893, "#N/A")=14,TRUE,FALSE))</f>
        <v>0</v>
      </c>
      <c r="R2903" t="b">
        <f>AND(COUNTIF('Master list(no salts, metals)'!R2893,"&lt;=1"),IF(COUNTIF('Master list(no salts, metals)'!$K2893:$Y2893, "#N/A")=14,TRUE,FALSE))</f>
        <v>0</v>
      </c>
      <c r="S2903" t="b">
        <f>AND(COUNTIF('Master list(no salts, metals)'!S2893,"&lt;=1"),IF(COUNTIF('Master list(no salts, metals)'!$K2893:$Y2893, "#N/A")=14,TRUE,FALSE))</f>
        <v>0</v>
      </c>
      <c r="T2903" t="b">
        <f>AND(COUNTIF('Master list(no salts, metals)'!T2893,"&lt;=1"),IF(COUNTIF('Master list(no salts, metals)'!$K2893:$Y2893, "#N/A")=14,TRUE,FALSE))</f>
        <v>1</v>
      </c>
      <c r="U2903" t="b">
        <f>AND(COUNTIF('Master list(no salts, metals)'!U2893,"&lt;=1"),IF(COUNTIF('Master list(no salts, metals)'!$K2893:$Y2893, "#N/A")=14,TRUE,FALSE))</f>
        <v>0</v>
      </c>
      <c r="V2903" t="b">
        <f>AND(COUNTIF('Master list(no salts, metals)'!V2893,"&lt;=1"),IF(COUNTIF('Master list(no salts, metals)'!$K2893:$Y2893, "#N/A")=14,TRUE,FALSE))</f>
        <v>0</v>
      </c>
      <c r="W2903" t="b">
        <f>AND(COUNTIF('Master list(no salts, metals)'!W2893,"&lt;=1"),IF(COUNTIF('Master list(no salts, metals)'!$K2893:$Y2893, "#N/A")=14,TRUE,FALSE))</f>
        <v>0</v>
      </c>
      <c r="X2903" t="b">
        <f>AND(COUNTIF('Master list(no salts, metals)'!X2893,"&lt;=1"),IF(COUNTIF('Master list(no salts, metals)'!$K2893:$Y2893, "#N/A")=14,TRUE,FALSE))</f>
        <v>0</v>
      </c>
      <c r="Y2903" t="b">
        <f>AND(COUNTIF('Master list(no salts, metals)'!Y2893,"&lt;=1"),IF(COUNTIF('Master list(no salts, metals)'!$K2893:$Y2893, "#N/A")=14,TRUE,FALSE))</f>
        <v>0</v>
      </c>
    </row>
    <row r="2904" spans="11:25" x14ac:dyDescent="0.25">
      <c r="K2904" t="b">
        <f>AND(COUNTIF('Master list(no salts, metals)'!K2894,"&lt;=1"),IF(COUNTIF('Master list(no salts, metals)'!$K2894:$Y2894, "#N/A")=14,TRUE,FALSE))</f>
        <v>0</v>
      </c>
      <c r="L2904" t="b">
        <f>AND(COUNTIF('Master list(no salts, metals)'!L2894,"&lt;=1"),IF(COUNTIF('Master list(no salts, metals)'!$K2894:$Y2894, "#N/A")=14,TRUE,FALSE))</f>
        <v>0</v>
      </c>
      <c r="M2904" t="b">
        <f>AND(COUNTIF('Master list(no salts, metals)'!M2894,"&lt;=1"),IF(COUNTIF('Master list(no salts, metals)'!$K2894:$Y2894, "#N/A")=14,TRUE,FALSE))</f>
        <v>0</v>
      </c>
      <c r="N2904" t="b">
        <f>AND(COUNTIF('Master list(no salts, metals)'!N2894,"&lt;=1"),IF(COUNTIF('Master list(no salts, metals)'!$K2894:$Y2894, "#N/A")=14,TRUE,FALSE))</f>
        <v>0</v>
      </c>
      <c r="O2904" t="b">
        <f>AND(COUNTIF('Master list(no salts, metals)'!O2894,"&lt;=1"),IF(COUNTIF('Master list(no salts, metals)'!$K2894:$Y2894, "#N/A")=14,TRUE,FALSE))</f>
        <v>0</v>
      </c>
      <c r="P2904" t="b">
        <f>AND(COUNTIF('Master list(no salts, metals)'!P2894,"&lt;=1"),IF(COUNTIF('Master list(no salts, metals)'!$K2894:$Y2894, "#N/A")=14,TRUE,FALSE))</f>
        <v>0</v>
      </c>
      <c r="Q2904" t="b">
        <f>AND(COUNTIF('Master list(no salts, metals)'!Q2894,"&lt;=1"),IF(COUNTIF('Master list(no salts, metals)'!$K2894:$Y2894, "#N/A")=14,TRUE,FALSE))</f>
        <v>0</v>
      </c>
      <c r="R2904" t="b">
        <f>AND(COUNTIF('Master list(no salts, metals)'!R2894,"&lt;=1"),IF(COUNTIF('Master list(no salts, metals)'!$K2894:$Y2894, "#N/A")=14,TRUE,FALSE))</f>
        <v>0</v>
      </c>
      <c r="S2904" t="b">
        <f>AND(COUNTIF('Master list(no salts, metals)'!S2894,"&lt;=1"),IF(COUNTIF('Master list(no salts, metals)'!$K2894:$Y2894, "#N/A")=14,TRUE,FALSE))</f>
        <v>0</v>
      </c>
      <c r="T2904" t="b">
        <f>AND(COUNTIF('Master list(no salts, metals)'!T2894,"&lt;=1"),IF(COUNTIF('Master list(no salts, metals)'!$K2894:$Y2894, "#N/A")=14,TRUE,FALSE))</f>
        <v>0</v>
      </c>
      <c r="U2904" t="b">
        <f>AND(COUNTIF('Master list(no salts, metals)'!U2894,"&lt;=1"),IF(COUNTIF('Master list(no salts, metals)'!$K2894:$Y2894, "#N/A")=14,TRUE,FALSE))</f>
        <v>0</v>
      </c>
      <c r="V2904" t="b">
        <f>AND(COUNTIF('Master list(no salts, metals)'!V2894,"&lt;=1"),IF(COUNTIF('Master list(no salts, metals)'!$K2894:$Y2894, "#N/A")=14,TRUE,FALSE))</f>
        <v>0</v>
      </c>
      <c r="W2904" t="b">
        <f>AND(COUNTIF('Master list(no salts, metals)'!W2894,"&lt;=1"),IF(COUNTIF('Master list(no salts, metals)'!$K2894:$Y2894, "#N/A")=14,TRUE,FALSE))</f>
        <v>0</v>
      </c>
      <c r="X2904" t="b">
        <f>AND(COUNTIF('Master list(no salts, metals)'!X2894,"&lt;=1"),IF(COUNTIF('Master list(no salts, metals)'!$K2894:$Y2894, "#N/A")=14,TRUE,FALSE))</f>
        <v>0</v>
      </c>
      <c r="Y2904" t="b">
        <f>AND(COUNTIF('Master list(no salts, metals)'!Y2894,"&lt;=1"),IF(COUNTIF('Master list(no salts, metals)'!$K2894:$Y2894, "#N/A")=14,TRUE,FALSE))</f>
        <v>0</v>
      </c>
    </row>
    <row r="2905" spans="11:25" x14ac:dyDescent="0.25">
      <c r="K2905" t="b">
        <f>AND(COUNTIF('Master list(no salts, metals)'!K2895,"&lt;=1"),IF(COUNTIF('Master list(no salts, metals)'!$K2895:$Y2895, "#N/A")=14,TRUE,FALSE))</f>
        <v>0</v>
      </c>
      <c r="L2905" t="b">
        <f>AND(COUNTIF('Master list(no salts, metals)'!L2895,"&lt;=1"),IF(COUNTIF('Master list(no salts, metals)'!$K2895:$Y2895, "#N/A")=14,TRUE,FALSE))</f>
        <v>0</v>
      </c>
      <c r="M2905" t="b">
        <f>AND(COUNTIF('Master list(no salts, metals)'!M2895,"&lt;=1"),IF(COUNTIF('Master list(no salts, metals)'!$K2895:$Y2895, "#N/A")=14,TRUE,FALSE))</f>
        <v>0</v>
      </c>
      <c r="N2905" t="b">
        <f>AND(COUNTIF('Master list(no salts, metals)'!N2895,"&lt;=1"),IF(COUNTIF('Master list(no salts, metals)'!$K2895:$Y2895, "#N/A")=14,TRUE,FALSE))</f>
        <v>0</v>
      </c>
      <c r="O2905" t="b">
        <f>AND(COUNTIF('Master list(no salts, metals)'!O2895,"&lt;=1"),IF(COUNTIF('Master list(no salts, metals)'!$K2895:$Y2895, "#N/A")=14,TRUE,FALSE))</f>
        <v>0</v>
      </c>
      <c r="P2905" t="b">
        <f>AND(COUNTIF('Master list(no salts, metals)'!P2895,"&lt;=1"),IF(COUNTIF('Master list(no salts, metals)'!$K2895:$Y2895, "#N/A")=14,TRUE,FALSE))</f>
        <v>0</v>
      </c>
      <c r="Q2905" t="b">
        <f>AND(COUNTIF('Master list(no salts, metals)'!Q2895,"&lt;=1"),IF(COUNTIF('Master list(no salts, metals)'!$K2895:$Y2895, "#N/A")=14,TRUE,FALSE))</f>
        <v>0</v>
      </c>
      <c r="R2905" t="b">
        <f>AND(COUNTIF('Master list(no salts, metals)'!R2895,"&lt;=1"),IF(COUNTIF('Master list(no salts, metals)'!$K2895:$Y2895, "#N/A")=14,TRUE,FALSE))</f>
        <v>0</v>
      </c>
      <c r="S2905" t="b">
        <f>AND(COUNTIF('Master list(no salts, metals)'!S2895,"&lt;=1"),IF(COUNTIF('Master list(no salts, metals)'!$K2895:$Y2895, "#N/A")=14,TRUE,FALSE))</f>
        <v>0</v>
      </c>
      <c r="T2905" t="b">
        <f>AND(COUNTIF('Master list(no salts, metals)'!T2895,"&lt;=1"),IF(COUNTIF('Master list(no salts, metals)'!$K2895:$Y2895, "#N/A")=14,TRUE,FALSE))</f>
        <v>0</v>
      </c>
      <c r="U2905" t="b">
        <f>AND(COUNTIF('Master list(no salts, metals)'!U2895,"&lt;=1"),IF(COUNTIF('Master list(no salts, metals)'!$K2895:$Y2895, "#N/A")=14,TRUE,FALSE))</f>
        <v>0</v>
      </c>
      <c r="V2905" t="b">
        <f>AND(COUNTIF('Master list(no salts, metals)'!V2895,"&lt;=1"),IF(COUNTIF('Master list(no salts, metals)'!$K2895:$Y2895, "#N/A")=14,TRUE,FALSE))</f>
        <v>0</v>
      </c>
      <c r="W2905" t="b">
        <f>AND(COUNTIF('Master list(no salts, metals)'!W2895,"&lt;=1"),IF(COUNTIF('Master list(no salts, metals)'!$K2895:$Y2895, "#N/A")=14,TRUE,FALSE))</f>
        <v>0</v>
      </c>
      <c r="X2905" t="b">
        <f>AND(COUNTIF('Master list(no salts, metals)'!X2895,"&lt;=1"),IF(COUNTIF('Master list(no salts, metals)'!$K2895:$Y2895, "#N/A")=14,TRUE,FALSE))</f>
        <v>0</v>
      </c>
      <c r="Y2905" t="b">
        <f>AND(COUNTIF('Master list(no salts, metals)'!Y2895,"&lt;=1"),IF(COUNTIF('Master list(no salts, metals)'!$K2895:$Y2895, "#N/A")=14,TRUE,FALSE))</f>
        <v>0</v>
      </c>
    </row>
    <row r="2906" spans="11:25" x14ac:dyDescent="0.25">
      <c r="K2906" t="b">
        <f>AND(COUNTIF('Master list(no salts, metals)'!K2896,"&lt;=1"),IF(COUNTIF('Master list(no salts, metals)'!$K2896:$Y2896, "#N/A")=14,TRUE,FALSE))</f>
        <v>0</v>
      </c>
      <c r="L2906" t="b">
        <f>AND(COUNTIF('Master list(no salts, metals)'!L2896,"&lt;=1"),IF(COUNTIF('Master list(no salts, metals)'!$K2896:$Y2896, "#N/A")=14,TRUE,FALSE))</f>
        <v>0</v>
      </c>
      <c r="M2906" t="b">
        <f>AND(COUNTIF('Master list(no salts, metals)'!M2896,"&lt;=1"),IF(COUNTIF('Master list(no salts, metals)'!$K2896:$Y2896, "#N/A")=14,TRUE,FALSE))</f>
        <v>0</v>
      </c>
      <c r="N2906" t="b">
        <f>AND(COUNTIF('Master list(no salts, metals)'!N2896,"&lt;=1"),IF(COUNTIF('Master list(no salts, metals)'!$K2896:$Y2896, "#N/A")=14,TRUE,FALSE))</f>
        <v>0</v>
      </c>
      <c r="O2906" t="b">
        <f>AND(COUNTIF('Master list(no salts, metals)'!O2896,"&lt;=1"),IF(COUNTIF('Master list(no salts, metals)'!$K2896:$Y2896, "#N/A")=14,TRUE,FALSE))</f>
        <v>0</v>
      </c>
      <c r="P2906" t="b">
        <f>AND(COUNTIF('Master list(no salts, metals)'!P2896,"&lt;=1"),IF(COUNTIF('Master list(no salts, metals)'!$K2896:$Y2896, "#N/A")=14,TRUE,FALSE))</f>
        <v>0</v>
      </c>
      <c r="Q2906" t="b">
        <f>AND(COUNTIF('Master list(no salts, metals)'!Q2896,"&lt;=1"),IF(COUNTIF('Master list(no salts, metals)'!$K2896:$Y2896, "#N/A")=14,TRUE,FALSE))</f>
        <v>0</v>
      </c>
      <c r="R2906" t="b">
        <f>AND(COUNTIF('Master list(no salts, metals)'!R2896,"&lt;=1"),IF(COUNTIF('Master list(no salts, metals)'!$K2896:$Y2896, "#N/A")=14,TRUE,FALSE))</f>
        <v>0</v>
      </c>
      <c r="S2906" t="b">
        <f>AND(COUNTIF('Master list(no salts, metals)'!S2896,"&lt;=1"),IF(COUNTIF('Master list(no salts, metals)'!$K2896:$Y2896, "#N/A")=14,TRUE,FALSE))</f>
        <v>0</v>
      </c>
      <c r="T2906" t="b">
        <f>AND(COUNTIF('Master list(no salts, metals)'!T2896,"&lt;=1"),IF(COUNTIF('Master list(no salts, metals)'!$K2896:$Y2896, "#N/A")=14,TRUE,FALSE))</f>
        <v>1</v>
      </c>
      <c r="U2906" t="b">
        <f>AND(COUNTIF('Master list(no salts, metals)'!U2896,"&lt;=1"),IF(COUNTIF('Master list(no salts, metals)'!$K2896:$Y2896, "#N/A")=14,TRUE,FALSE))</f>
        <v>0</v>
      </c>
      <c r="V2906" t="b">
        <f>AND(COUNTIF('Master list(no salts, metals)'!V2896,"&lt;=1"),IF(COUNTIF('Master list(no salts, metals)'!$K2896:$Y2896, "#N/A")=14,TRUE,FALSE))</f>
        <v>0</v>
      </c>
      <c r="W2906" t="b">
        <f>AND(COUNTIF('Master list(no salts, metals)'!W2896,"&lt;=1"),IF(COUNTIF('Master list(no salts, metals)'!$K2896:$Y2896, "#N/A")=14,TRUE,FALSE))</f>
        <v>0</v>
      </c>
      <c r="X2906" t="b">
        <f>AND(COUNTIF('Master list(no salts, metals)'!X2896,"&lt;=1"),IF(COUNTIF('Master list(no salts, metals)'!$K2896:$Y2896, "#N/A")=14,TRUE,FALSE))</f>
        <v>0</v>
      </c>
      <c r="Y2906" t="b">
        <f>AND(COUNTIF('Master list(no salts, metals)'!Y2896,"&lt;=1"),IF(COUNTIF('Master list(no salts, metals)'!$K2896:$Y2896, "#N/A")=14,TRUE,FALSE))</f>
        <v>0</v>
      </c>
    </row>
    <row r="2907" spans="11:25" x14ac:dyDescent="0.25">
      <c r="K2907" t="b">
        <f>AND(COUNTIF('Master list(no salts, metals)'!K2897,"&lt;=1"),IF(COUNTIF('Master list(no salts, metals)'!$K2897:$Y2897, "#N/A")=14,TRUE,FALSE))</f>
        <v>0</v>
      </c>
      <c r="L2907" t="b">
        <f>AND(COUNTIF('Master list(no salts, metals)'!L2897,"&lt;=1"),IF(COUNTIF('Master list(no salts, metals)'!$K2897:$Y2897, "#N/A")=14,TRUE,FALSE))</f>
        <v>0</v>
      </c>
      <c r="M2907" t="b">
        <f>AND(COUNTIF('Master list(no salts, metals)'!M2897,"&lt;=1"),IF(COUNTIF('Master list(no salts, metals)'!$K2897:$Y2897, "#N/A")=14,TRUE,FALSE))</f>
        <v>0</v>
      </c>
      <c r="N2907" t="b">
        <f>AND(COUNTIF('Master list(no salts, metals)'!N2897,"&lt;=1"),IF(COUNTIF('Master list(no salts, metals)'!$K2897:$Y2897, "#N/A")=14,TRUE,FALSE))</f>
        <v>0</v>
      </c>
      <c r="O2907" t="b">
        <f>AND(COUNTIF('Master list(no salts, metals)'!O2897,"&lt;=1"),IF(COUNTIF('Master list(no salts, metals)'!$K2897:$Y2897, "#N/A")=14,TRUE,FALSE))</f>
        <v>0</v>
      </c>
      <c r="P2907" t="b">
        <f>AND(COUNTIF('Master list(no salts, metals)'!P2897,"&lt;=1"),IF(COUNTIF('Master list(no salts, metals)'!$K2897:$Y2897, "#N/A")=14,TRUE,FALSE))</f>
        <v>0</v>
      </c>
      <c r="Q2907" t="b">
        <f>AND(COUNTIF('Master list(no salts, metals)'!Q2897,"&lt;=1"),IF(COUNTIF('Master list(no salts, metals)'!$K2897:$Y2897, "#N/A")=14,TRUE,FALSE))</f>
        <v>0</v>
      </c>
      <c r="R2907" t="b">
        <f>AND(COUNTIF('Master list(no salts, metals)'!R2897,"&lt;=1"),IF(COUNTIF('Master list(no salts, metals)'!$K2897:$Y2897, "#N/A")=14,TRUE,FALSE))</f>
        <v>0</v>
      </c>
      <c r="S2907" t="b">
        <f>AND(COUNTIF('Master list(no salts, metals)'!S2897,"&lt;=1"),IF(COUNTIF('Master list(no salts, metals)'!$K2897:$Y2897, "#N/A")=14,TRUE,FALSE))</f>
        <v>0</v>
      </c>
      <c r="T2907" t="b">
        <f>AND(COUNTIF('Master list(no salts, metals)'!T2897,"&lt;=1"),IF(COUNTIF('Master list(no salts, metals)'!$K2897:$Y2897, "#N/A")=14,TRUE,FALSE))</f>
        <v>0</v>
      </c>
      <c r="U2907" t="b">
        <f>AND(COUNTIF('Master list(no salts, metals)'!U2897,"&lt;=1"),IF(COUNTIF('Master list(no salts, metals)'!$K2897:$Y2897, "#N/A")=14,TRUE,FALSE))</f>
        <v>0</v>
      </c>
      <c r="V2907" t="b">
        <f>AND(COUNTIF('Master list(no salts, metals)'!V2897,"&lt;=1"),IF(COUNTIF('Master list(no salts, metals)'!$K2897:$Y2897, "#N/A")=14,TRUE,FALSE))</f>
        <v>0</v>
      </c>
      <c r="W2907" t="b">
        <f>AND(COUNTIF('Master list(no salts, metals)'!W2897,"&lt;=1"),IF(COUNTIF('Master list(no salts, metals)'!$K2897:$Y2897, "#N/A")=14,TRUE,FALSE))</f>
        <v>0</v>
      </c>
      <c r="X2907" t="b">
        <f>AND(COUNTIF('Master list(no salts, metals)'!X2897,"&lt;=1"),IF(COUNTIF('Master list(no salts, metals)'!$K2897:$Y2897, "#N/A")=14,TRUE,FALSE))</f>
        <v>0</v>
      </c>
      <c r="Y2907" t="b">
        <f>AND(COUNTIF('Master list(no salts, metals)'!Y2897,"&lt;=1"),IF(COUNTIF('Master list(no salts, metals)'!$K2897:$Y2897, "#N/A")=14,TRUE,FALSE))</f>
        <v>1</v>
      </c>
    </row>
    <row r="2908" spans="11:25" x14ac:dyDescent="0.25">
      <c r="K2908" t="b">
        <f>AND(COUNTIF('Master list(no salts, metals)'!K2898,"&lt;=1"),IF(COUNTIF('Master list(no salts, metals)'!$K2898:$Y2898, "#N/A")=14,TRUE,FALSE))</f>
        <v>0</v>
      </c>
      <c r="L2908" t="b">
        <f>AND(COUNTIF('Master list(no salts, metals)'!L2898,"&lt;=1"),IF(COUNTIF('Master list(no salts, metals)'!$K2898:$Y2898, "#N/A")=14,TRUE,FALSE))</f>
        <v>0</v>
      </c>
      <c r="M2908" t="b">
        <f>AND(COUNTIF('Master list(no salts, metals)'!M2898,"&lt;=1"),IF(COUNTIF('Master list(no salts, metals)'!$K2898:$Y2898, "#N/A")=14,TRUE,FALSE))</f>
        <v>0</v>
      </c>
      <c r="N2908" t="b">
        <f>AND(COUNTIF('Master list(no salts, metals)'!N2898,"&lt;=1"),IF(COUNTIF('Master list(no salts, metals)'!$K2898:$Y2898, "#N/A")=14,TRUE,FALSE))</f>
        <v>0</v>
      </c>
      <c r="O2908" t="b">
        <f>AND(COUNTIF('Master list(no salts, metals)'!O2898,"&lt;=1"),IF(COUNTIF('Master list(no salts, metals)'!$K2898:$Y2898, "#N/A")=14,TRUE,FALSE))</f>
        <v>0</v>
      </c>
      <c r="P2908" t="b">
        <f>AND(COUNTIF('Master list(no salts, metals)'!P2898,"&lt;=1"),IF(COUNTIF('Master list(no salts, metals)'!$K2898:$Y2898, "#N/A")=14,TRUE,FALSE))</f>
        <v>0</v>
      </c>
      <c r="Q2908" t="b">
        <f>AND(COUNTIF('Master list(no salts, metals)'!Q2898,"&lt;=1"),IF(COUNTIF('Master list(no salts, metals)'!$K2898:$Y2898, "#N/A")=14,TRUE,FALSE))</f>
        <v>0</v>
      </c>
      <c r="R2908" t="b">
        <f>AND(COUNTIF('Master list(no salts, metals)'!R2898,"&lt;=1"),IF(COUNTIF('Master list(no salts, metals)'!$K2898:$Y2898, "#N/A")=14,TRUE,FALSE))</f>
        <v>0</v>
      </c>
      <c r="S2908" t="b">
        <f>AND(COUNTIF('Master list(no salts, metals)'!S2898,"&lt;=1"),IF(COUNTIF('Master list(no salts, metals)'!$K2898:$Y2898, "#N/A")=14,TRUE,FALSE))</f>
        <v>0</v>
      </c>
      <c r="T2908" t="b">
        <f>AND(COUNTIF('Master list(no salts, metals)'!T2898,"&lt;=1"),IF(COUNTIF('Master list(no salts, metals)'!$K2898:$Y2898, "#N/A")=14,TRUE,FALSE))</f>
        <v>1</v>
      </c>
      <c r="U2908" t="b">
        <f>AND(COUNTIF('Master list(no salts, metals)'!U2898,"&lt;=1"),IF(COUNTIF('Master list(no salts, metals)'!$K2898:$Y2898, "#N/A")=14,TRUE,FALSE))</f>
        <v>0</v>
      </c>
      <c r="V2908" t="b">
        <f>AND(COUNTIF('Master list(no salts, metals)'!V2898,"&lt;=1"),IF(COUNTIF('Master list(no salts, metals)'!$K2898:$Y2898, "#N/A")=14,TRUE,FALSE))</f>
        <v>0</v>
      </c>
      <c r="W2908" t="b">
        <f>AND(COUNTIF('Master list(no salts, metals)'!W2898,"&lt;=1"),IF(COUNTIF('Master list(no salts, metals)'!$K2898:$Y2898, "#N/A")=14,TRUE,FALSE))</f>
        <v>0</v>
      </c>
      <c r="X2908" t="b">
        <f>AND(COUNTIF('Master list(no salts, metals)'!X2898,"&lt;=1"),IF(COUNTIF('Master list(no salts, metals)'!$K2898:$Y2898, "#N/A")=14,TRUE,FALSE))</f>
        <v>0</v>
      </c>
      <c r="Y2908" t="b">
        <f>AND(COUNTIF('Master list(no salts, metals)'!Y2898,"&lt;=1"),IF(COUNTIF('Master list(no salts, metals)'!$K2898:$Y2898, "#N/A")=14,TRUE,FALSE))</f>
        <v>0</v>
      </c>
    </row>
    <row r="2909" spans="11:25" x14ac:dyDescent="0.25">
      <c r="K2909" t="b">
        <f>AND(COUNTIF('Master list(no salts, metals)'!K2899,"&lt;=1"),IF(COUNTIF('Master list(no salts, metals)'!$K2899:$Y2899, "#N/A")=14,TRUE,FALSE))</f>
        <v>0</v>
      </c>
      <c r="L2909" t="b">
        <f>AND(COUNTIF('Master list(no salts, metals)'!L2899,"&lt;=1"),IF(COUNTIF('Master list(no salts, metals)'!$K2899:$Y2899, "#N/A")=14,TRUE,FALSE))</f>
        <v>0</v>
      </c>
      <c r="M2909" t="b">
        <f>AND(COUNTIF('Master list(no salts, metals)'!M2899,"&lt;=1"),IF(COUNTIF('Master list(no salts, metals)'!$K2899:$Y2899, "#N/A")=14,TRUE,FALSE))</f>
        <v>0</v>
      </c>
      <c r="N2909" t="b">
        <f>AND(COUNTIF('Master list(no salts, metals)'!N2899,"&lt;=1"),IF(COUNTIF('Master list(no salts, metals)'!$K2899:$Y2899, "#N/A")=14,TRUE,FALSE))</f>
        <v>0</v>
      </c>
      <c r="O2909" t="b">
        <f>AND(COUNTIF('Master list(no salts, metals)'!O2899,"&lt;=1"),IF(COUNTIF('Master list(no salts, metals)'!$K2899:$Y2899, "#N/A")=14,TRUE,FALSE))</f>
        <v>0</v>
      </c>
      <c r="P2909" t="b">
        <f>AND(COUNTIF('Master list(no salts, metals)'!P2899,"&lt;=1"),IF(COUNTIF('Master list(no salts, metals)'!$K2899:$Y2899, "#N/A")=14,TRUE,FALSE))</f>
        <v>0</v>
      </c>
      <c r="Q2909" t="b">
        <f>AND(COUNTIF('Master list(no salts, metals)'!Q2899,"&lt;=1"),IF(COUNTIF('Master list(no salts, metals)'!$K2899:$Y2899, "#N/A")=14,TRUE,FALSE))</f>
        <v>0</v>
      </c>
      <c r="R2909" t="b">
        <f>AND(COUNTIF('Master list(no salts, metals)'!R2899,"&lt;=1"),IF(COUNTIF('Master list(no salts, metals)'!$K2899:$Y2899, "#N/A")=14,TRUE,FALSE))</f>
        <v>0</v>
      </c>
      <c r="S2909" t="b">
        <f>AND(COUNTIF('Master list(no salts, metals)'!S2899,"&lt;=1"),IF(COUNTIF('Master list(no salts, metals)'!$K2899:$Y2899, "#N/A")=14,TRUE,FALSE))</f>
        <v>0</v>
      </c>
      <c r="T2909" t="b">
        <f>AND(COUNTIF('Master list(no salts, metals)'!T2899,"&lt;=1"),IF(COUNTIF('Master list(no salts, metals)'!$K2899:$Y2899, "#N/A")=14,TRUE,FALSE))</f>
        <v>0</v>
      </c>
      <c r="U2909" t="b">
        <f>AND(COUNTIF('Master list(no salts, metals)'!U2899,"&lt;=1"),IF(COUNTIF('Master list(no salts, metals)'!$K2899:$Y2899, "#N/A")=14,TRUE,FALSE))</f>
        <v>0</v>
      </c>
      <c r="V2909" t="b">
        <f>AND(COUNTIF('Master list(no salts, metals)'!V2899,"&lt;=1"),IF(COUNTIF('Master list(no salts, metals)'!$K2899:$Y2899, "#N/A")=14,TRUE,FALSE))</f>
        <v>0</v>
      </c>
      <c r="W2909" t="b">
        <f>AND(COUNTIF('Master list(no salts, metals)'!W2899,"&lt;=1"),IF(COUNTIF('Master list(no salts, metals)'!$K2899:$Y2899, "#N/A")=14,TRUE,FALSE))</f>
        <v>0</v>
      </c>
      <c r="X2909" t="b">
        <f>AND(COUNTIF('Master list(no salts, metals)'!X2899,"&lt;=1"),IF(COUNTIF('Master list(no salts, metals)'!$K2899:$Y2899, "#N/A")=14,TRUE,FALSE))</f>
        <v>0</v>
      </c>
      <c r="Y2909" t="b">
        <f>AND(COUNTIF('Master list(no salts, metals)'!Y2899,"&lt;=1"),IF(COUNTIF('Master list(no salts, metals)'!$K2899:$Y2899, "#N/A")=14,TRUE,FALSE))</f>
        <v>0</v>
      </c>
    </row>
    <row r="2910" spans="11:25" x14ac:dyDescent="0.25">
      <c r="K2910" t="b">
        <f>AND(COUNTIF('Master list(no salts, metals)'!K2900,"&lt;=1"),IF(COUNTIF('Master list(no salts, metals)'!$K2900:$Y2900, "#N/A")=14,TRUE,FALSE))</f>
        <v>0</v>
      </c>
      <c r="L2910" t="b">
        <f>AND(COUNTIF('Master list(no salts, metals)'!L2900,"&lt;=1"),IF(COUNTIF('Master list(no salts, metals)'!$K2900:$Y2900, "#N/A")=14,TRUE,FALSE))</f>
        <v>0</v>
      </c>
      <c r="M2910" t="b">
        <f>AND(COUNTIF('Master list(no salts, metals)'!M2900,"&lt;=1"),IF(COUNTIF('Master list(no salts, metals)'!$K2900:$Y2900, "#N/A")=14,TRUE,FALSE))</f>
        <v>0</v>
      </c>
      <c r="N2910" t="b">
        <f>AND(COUNTIF('Master list(no salts, metals)'!N2900,"&lt;=1"),IF(COUNTIF('Master list(no salts, metals)'!$K2900:$Y2900, "#N/A")=14,TRUE,FALSE))</f>
        <v>0</v>
      </c>
      <c r="O2910" t="b">
        <f>AND(COUNTIF('Master list(no salts, metals)'!O2900,"&lt;=1"),IF(COUNTIF('Master list(no salts, metals)'!$K2900:$Y2900, "#N/A")=14,TRUE,FALSE))</f>
        <v>0</v>
      </c>
      <c r="P2910" t="b">
        <f>AND(COUNTIF('Master list(no salts, metals)'!P2900,"&lt;=1"),IF(COUNTIF('Master list(no salts, metals)'!$K2900:$Y2900, "#N/A")=14,TRUE,FALSE))</f>
        <v>0</v>
      </c>
      <c r="Q2910" t="b">
        <f>AND(COUNTIF('Master list(no salts, metals)'!Q2900,"&lt;=1"),IF(COUNTIF('Master list(no salts, metals)'!$K2900:$Y2900, "#N/A")=14,TRUE,FALSE))</f>
        <v>0</v>
      </c>
      <c r="R2910" t="b">
        <f>AND(COUNTIF('Master list(no salts, metals)'!R2900,"&lt;=1"),IF(COUNTIF('Master list(no salts, metals)'!$K2900:$Y2900, "#N/A")=14,TRUE,FALSE))</f>
        <v>0</v>
      </c>
      <c r="S2910" t="b">
        <f>AND(COUNTIF('Master list(no salts, metals)'!S2900,"&lt;=1"),IF(COUNTIF('Master list(no salts, metals)'!$K2900:$Y2900, "#N/A")=14,TRUE,FALSE))</f>
        <v>0</v>
      </c>
      <c r="T2910" t="b">
        <f>AND(COUNTIF('Master list(no salts, metals)'!T2900,"&lt;=1"),IF(COUNTIF('Master list(no salts, metals)'!$K2900:$Y2900, "#N/A")=14,TRUE,FALSE))</f>
        <v>0</v>
      </c>
      <c r="U2910" t="b">
        <f>AND(COUNTIF('Master list(no salts, metals)'!U2900,"&lt;=1"),IF(COUNTIF('Master list(no salts, metals)'!$K2900:$Y2900, "#N/A")=14,TRUE,FALSE))</f>
        <v>0</v>
      </c>
      <c r="V2910" t="b">
        <f>AND(COUNTIF('Master list(no salts, metals)'!V2900,"&lt;=1"),IF(COUNTIF('Master list(no salts, metals)'!$K2900:$Y2900, "#N/A")=14,TRUE,FALSE))</f>
        <v>0</v>
      </c>
      <c r="W2910" t="b">
        <f>AND(COUNTIF('Master list(no salts, metals)'!W2900,"&lt;=1"),IF(COUNTIF('Master list(no salts, metals)'!$K2900:$Y2900, "#N/A")=14,TRUE,FALSE))</f>
        <v>0</v>
      </c>
      <c r="X2910" t="b">
        <f>AND(COUNTIF('Master list(no salts, metals)'!X2900,"&lt;=1"),IF(COUNTIF('Master list(no salts, metals)'!$K2900:$Y2900, "#N/A")=14,TRUE,FALSE))</f>
        <v>0</v>
      </c>
      <c r="Y2910" t="b">
        <f>AND(COUNTIF('Master list(no salts, metals)'!Y2900,"&lt;=1"),IF(COUNTIF('Master list(no salts, metals)'!$K2900:$Y2900, "#N/A")=14,TRUE,FALSE))</f>
        <v>0</v>
      </c>
    </row>
    <row r="2911" spans="11:25" x14ac:dyDescent="0.25">
      <c r="K2911" t="b">
        <f>AND(COUNTIF('Master list(no salts, metals)'!K2901,"&lt;=1"),IF(COUNTIF('Master list(no salts, metals)'!$K2901:$Y2901, "#N/A")=14,TRUE,FALSE))</f>
        <v>0</v>
      </c>
      <c r="L2911" t="b">
        <f>AND(COUNTIF('Master list(no salts, metals)'!L2901,"&lt;=1"),IF(COUNTIF('Master list(no salts, metals)'!$K2901:$Y2901, "#N/A")=14,TRUE,FALSE))</f>
        <v>0</v>
      </c>
      <c r="M2911" t="b">
        <f>AND(COUNTIF('Master list(no salts, metals)'!M2901,"&lt;=1"),IF(COUNTIF('Master list(no salts, metals)'!$K2901:$Y2901, "#N/A")=14,TRUE,FALSE))</f>
        <v>0</v>
      </c>
      <c r="N2911" t="b">
        <f>AND(COUNTIF('Master list(no salts, metals)'!N2901,"&lt;=1"),IF(COUNTIF('Master list(no salts, metals)'!$K2901:$Y2901, "#N/A")=14,TRUE,FALSE))</f>
        <v>0</v>
      </c>
      <c r="O2911" t="b">
        <f>AND(COUNTIF('Master list(no salts, metals)'!O2901,"&lt;=1"),IF(COUNTIF('Master list(no salts, metals)'!$K2901:$Y2901, "#N/A")=14,TRUE,FALSE))</f>
        <v>0</v>
      </c>
      <c r="P2911" t="b">
        <f>AND(COUNTIF('Master list(no salts, metals)'!P2901,"&lt;=1"),IF(COUNTIF('Master list(no salts, metals)'!$K2901:$Y2901, "#N/A")=14,TRUE,FALSE))</f>
        <v>0</v>
      </c>
      <c r="Q2911" t="b">
        <f>AND(COUNTIF('Master list(no salts, metals)'!Q2901,"&lt;=1"),IF(COUNTIF('Master list(no salts, metals)'!$K2901:$Y2901, "#N/A")=14,TRUE,FALSE))</f>
        <v>0</v>
      </c>
      <c r="R2911" t="b">
        <f>AND(COUNTIF('Master list(no salts, metals)'!R2901,"&lt;=1"),IF(COUNTIF('Master list(no salts, metals)'!$K2901:$Y2901, "#N/A")=14,TRUE,FALSE))</f>
        <v>0</v>
      </c>
      <c r="S2911" t="b">
        <f>AND(COUNTIF('Master list(no salts, metals)'!S2901,"&lt;=1"),IF(COUNTIF('Master list(no salts, metals)'!$K2901:$Y2901, "#N/A")=14,TRUE,FALSE))</f>
        <v>0</v>
      </c>
      <c r="T2911" t="b">
        <f>AND(COUNTIF('Master list(no salts, metals)'!T2901,"&lt;=1"),IF(COUNTIF('Master list(no salts, metals)'!$K2901:$Y2901, "#N/A")=14,TRUE,FALSE))</f>
        <v>0</v>
      </c>
      <c r="U2911" t="b">
        <f>AND(COUNTIF('Master list(no salts, metals)'!U2901,"&lt;=1"),IF(COUNTIF('Master list(no salts, metals)'!$K2901:$Y2901, "#N/A")=14,TRUE,FALSE))</f>
        <v>0</v>
      </c>
      <c r="V2911" t="b">
        <f>AND(COUNTIF('Master list(no salts, metals)'!V2901,"&lt;=1"),IF(COUNTIF('Master list(no salts, metals)'!$K2901:$Y2901, "#N/A")=14,TRUE,FALSE))</f>
        <v>0</v>
      </c>
      <c r="W2911" t="b">
        <f>AND(COUNTIF('Master list(no salts, metals)'!W2901,"&lt;=1"),IF(COUNTIF('Master list(no salts, metals)'!$K2901:$Y2901, "#N/A")=14,TRUE,FALSE))</f>
        <v>0</v>
      </c>
      <c r="X2911" t="b">
        <f>AND(COUNTIF('Master list(no salts, metals)'!X2901,"&lt;=1"),IF(COUNTIF('Master list(no salts, metals)'!$K2901:$Y2901, "#N/A")=14,TRUE,FALSE))</f>
        <v>0</v>
      </c>
      <c r="Y2911" t="b">
        <f>AND(COUNTIF('Master list(no salts, metals)'!Y2901,"&lt;=1"),IF(COUNTIF('Master list(no salts, metals)'!$K2901:$Y2901, "#N/A")=14,TRUE,FALSE))</f>
        <v>0</v>
      </c>
    </row>
    <row r="2912" spans="11:25" x14ac:dyDescent="0.25">
      <c r="K2912" t="b">
        <f>AND(COUNTIF('Master list(no salts, metals)'!K2902,"&lt;=1"),IF(COUNTIF('Master list(no salts, metals)'!$K2902:$Y2902, "#N/A")=14,TRUE,FALSE))</f>
        <v>0</v>
      </c>
      <c r="L2912" t="b">
        <f>AND(COUNTIF('Master list(no salts, metals)'!L2902,"&lt;=1"),IF(COUNTIF('Master list(no salts, metals)'!$K2902:$Y2902, "#N/A")=14,TRUE,FALSE))</f>
        <v>0</v>
      </c>
      <c r="M2912" t="b">
        <f>AND(COUNTIF('Master list(no salts, metals)'!M2902,"&lt;=1"),IF(COUNTIF('Master list(no salts, metals)'!$K2902:$Y2902, "#N/A")=14,TRUE,FALSE))</f>
        <v>0</v>
      </c>
      <c r="N2912" t="b">
        <f>AND(COUNTIF('Master list(no salts, metals)'!N2902,"&lt;=1"),IF(COUNTIF('Master list(no salts, metals)'!$K2902:$Y2902, "#N/A")=14,TRUE,FALSE))</f>
        <v>0</v>
      </c>
      <c r="O2912" t="b">
        <f>AND(COUNTIF('Master list(no salts, metals)'!O2902,"&lt;=1"),IF(COUNTIF('Master list(no salts, metals)'!$K2902:$Y2902, "#N/A")=14,TRUE,FALSE))</f>
        <v>0</v>
      </c>
      <c r="P2912" t="b">
        <f>AND(COUNTIF('Master list(no salts, metals)'!P2902,"&lt;=1"),IF(COUNTIF('Master list(no salts, metals)'!$K2902:$Y2902, "#N/A")=14,TRUE,FALSE))</f>
        <v>0</v>
      </c>
      <c r="Q2912" t="b">
        <f>AND(COUNTIF('Master list(no salts, metals)'!Q2902,"&lt;=1"),IF(COUNTIF('Master list(no salts, metals)'!$K2902:$Y2902, "#N/A")=14,TRUE,FALSE))</f>
        <v>0</v>
      </c>
      <c r="R2912" t="b">
        <f>AND(COUNTIF('Master list(no salts, metals)'!R2902,"&lt;=1"),IF(COUNTIF('Master list(no salts, metals)'!$K2902:$Y2902, "#N/A")=14,TRUE,FALSE))</f>
        <v>0</v>
      </c>
      <c r="S2912" t="b">
        <f>AND(COUNTIF('Master list(no salts, metals)'!S2902,"&lt;=1"),IF(COUNTIF('Master list(no salts, metals)'!$K2902:$Y2902, "#N/A")=14,TRUE,FALSE))</f>
        <v>0</v>
      </c>
      <c r="T2912" t="b">
        <f>AND(COUNTIF('Master list(no salts, metals)'!T2902,"&lt;=1"),IF(COUNTIF('Master list(no salts, metals)'!$K2902:$Y2902, "#N/A")=14,TRUE,FALSE))</f>
        <v>0</v>
      </c>
      <c r="U2912" t="b">
        <f>AND(COUNTIF('Master list(no salts, metals)'!U2902,"&lt;=1"),IF(COUNTIF('Master list(no salts, metals)'!$K2902:$Y2902, "#N/A")=14,TRUE,FALSE))</f>
        <v>0</v>
      </c>
      <c r="V2912" t="b">
        <f>AND(COUNTIF('Master list(no salts, metals)'!V2902,"&lt;=1"),IF(COUNTIF('Master list(no salts, metals)'!$K2902:$Y2902, "#N/A")=14,TRUE,FALSE))</f>
        <v>0</v>
      </c>
      <c r="W2912" t="b">
        <f>AND(COUNTIF('Master list(no salts, metals)'!W2902,"&lt;=1"),IF(COUNTIF('Master list(no salts, metals)'!$K2902:$Y2902, "#N/A")=14,TRUE,FALSE))</f>
        <v>0</v>
      </c>
      <c r="X2912" t="b">
        <f>AND(COUNTIF('Master list(no salts, metals)'!X2902,"&lt;=1"),IF(COUNTIF('Master list(no salts, metals)'!$K2902:$Y2902, "#N/A")=14,TRUE,FALSE))</f>
        <v>0</v>
      </c>
      <c r="Y2912" t="b">
        <f>AND(COUNTIF('Master list(no salts, metals)'!Y2902,"&lt;=1"),IF(COUNTIF('Master list(no salts, metals)'!$K2902:$Y2902, "#N/A")=14,TRUE,FALSE))</f>
        <v>0</v>
      </c>
    </row>
    <row r="2913" spans="11:25" x14ac:dyDescent="0.25">
      <c r="K2913" t="b">
        <f>AND(COUNTIF('Master list(no salts, metals)'!K2903,"&lt;=1"),IF(COUNTIF('Master list(no salts, metals)'!$K2903:$Y2903, "#N/A")=14,TRUE,FALSE))</f>
        <v>0</v>
      </c>
      <c r="L2913" t="b">
        <f>AND(COUNTIF('Master list(no salts, metals)'!L2903,"&lt;=1"),IF(COUNTIF('Master list(no salts, metals)'!$K2903:$Y2903, "#N/A")=14,TRUE,FALSE))</f>
        <v>0</v>
      </c>
      <c r="M2913" t="b">
        <f>AND(COUNTIF('Master list(no salts, metals)'!M2903,"&lt;=1"),IF(COUNTIF('Master list(no salts, metals)'!$K2903:$Y2903, "#N/A")=14,TRUE,FALSE))</f>
        <v>0</v>
      </c>
      <c r="N2913" t="b">
        <f>AND(COUNTIF('Master list(no salts, metals)'!N2903,"&lt;=1"),IF(COUNTIF('Master list(no salts, metals)'!$K2903:$Y2903, "#N/A")=14,TRUE,FALSE))</f>
        <v>0</v>
      </c>
      <c r="O2913" t="b">
        <f>AND(COUNTIF('Master list(no salts, metals)'!O2903,"&lt;=1"),IF(COUNTIF('Master list(no salts, metals)'!$K2903:$Y2903, "#N/A")=14,TRUE,FALSE))</f>
        <v>0</v>
      </c>
      <c r="P2913" t="b">
        <f>AND(COUNTIF('Master list(no salts, metals)'!P2903,"&lt;=1"),IF(COUNTIF('Master list(no salts, metals)'!$K2903:$Y2903, "#N/A")=14,TRUE,FALSE))</f>
        <v>0</v>
      </c>
      <c r="Q2913" t="b">
        <f>AND(COUNTIF('Master list(no salts, metals)'!Q2903,"&lt;=1"),IF(COUNTIF('Master list(no salts, metals)'!$K2903:$Y2903, "#N/A")=14,TRUE,FALSE))</f>
        <v>0</v>
      </c>
      <c r="R2913" t="b">
        <f>AND(COUNTIF('Master list(no salts, metals)'!R2903,"&lt;=1"),IF(COUNTIF('Master list(no salts, metals)'!$K2903:$Y2903, "#N/A")=14,TRUE,FALSE))</f>
        <v>0</v>
      </c>
      <c r="S2913" t="b">
        <f>AND(COUNTIF('Master list(no salts, metals)'!S2903,"&lt;=1"),IF(COUNTIF('Master list(no salts, metals)'!$K2903:$Y2903, "#N/A")=14,TRUE,FALSE))</f>
        <v>0</v>
      </c>
      <c r="T2913" t="b">
        <f>AND(COUNTIF('Master list(no salts, metals)'!T2903,"&lt;=1"),IF(COUNTIF('Master list(no salts, metals)'!$K2903:$Y2903, "#N/A")=14,TRUE,FALSE))</f>
        <v>0</v>
      </c>
      <c r="U2913" t="b">
        <f>AND(COUNTIF('Master list(no salts, metals)'!U2903,"&lt;=1"),IF(COUNTIF('Master list(no salts, metals)'!$K2903:$Y2903, "#N/A")=14,TRUE,FALSE))</f>
        <v>0</v>
      </c>
      <c r="V2913" t="b">
        <f>AND(COUNTIF('Master list(no salts, metals)'!V2903,"&lt;=1"),IF(COUNTIF('Master list(no salts, metals)'!$K2903:$Y2903, "#N/A")=14,TRUE,FALSE))</f>
        <v>0</v>
      </c>
      <c r="W2913" t="b">
        <f>AND(COUNTIF('Master list(no salts, metals)'!W2903,"&lt;=1"),IF(COUNTIF('Master list(no salts, metals)'!$K2903:$Y2903, "#N/A")=14,TRUE,FALSE))</f>
        <v>0</v>
      </c>
      <c r="X2913" t="b">
        <f>AND(COUNTIF('Master list(no salts, metals)'!X2903,"&lt;=1"),IF(COUNTIF('Master list(no salts, metals)'!$K2903:$Y2903, "#N/A")=14,TRUE,FALSE))</f>
        <v>0</v>
      </c>
      <c r="Y2913" t="b">
        <f>AND(COUNTIF('Master list(no salts, metals)'!Y2903,"&lt;=1"),IF(COUNTIF('Master list(no salts, metals)'!$K2903:$Y2903, "#N/A")=14,TRUE,FALSE))</f>
        <v>0</v>
      </c>
    </row>
    <row r="2914" spans="11:25" x14ac:dyDescent="0.25">
      <c r="K2914" t="b">
        <f>AND(COUNTIF('Master list(no salts, metals)'!K2904,"&lt;=1"),IF(COUNTIF('Master list(no salts, metals)'!$K2904:$Y2904, "#N/A")=14,TRUE,FALSE))</f>
        <v>0</v>
      </c>
      <c r="L2914" t="b">
        <f>AND(COUNTIF('Master list(no salts, metals)'!L2904,"&lt;=1"),IF(COUNTIF('Master list(no salts, metals)'!$K2904:$Y2904, "#N/A")=14,TRUE,FALSE))</f>
        <v>0</v>
      </c>
      <c r="M2914" t="b">
        <f>AND(COUNTIF('Master list(no salts, metals)'!M2904,"&lt;=1"),IF(COUNTIF('Master list(no salts, metals)'!$K2904:$Y2904, "#N/A")=14,TRUE,FALSE))</f>
        <v>0</v>
      </c>
      <c r="N2914" t="b">
        <f>AND(COUNTIF('Master list(no salts, metals)'!N2904,"&lt;=1"),IF(COUNTIF('Master list(no salts, metals)'!$K2904:$Y2904, "#N/A")=14,TRUE,FALSE))</f>
        <v>0</v>
      </c>
      <c r="O2914" t="b">
        <f>AND(COUNTIF('Master list(no salts, metals)'!O2904,"&lt;=1"),IF(COUNTIF('Master list(no salts, metals)'!$K2904:$Y2904, "#N/A")=14,TRUE,FALSE))</f>
        <v>0</v>
      </c>
      <c r="P2914" t="b">
        <f>AND(COUNTIF('Master list(no salts, metals)'!P2904,"&lt;=1"),IF(COUNTIF('Master list(no salts, metals)'!$K2904:$Y2904, "#N/A")=14,TRUE,FALSE))</f>
        <v>0</v>
      </c>
      <c r="Q2914" t="b">
        <f>AND(COUNTIF('Master list(no salts, metals)'!Q2904,"&lt;=1"),IF(COUNTIF('Master list(no salts, metals)'!$K2904:$Y2904, "#N/A")=14,TRUE,FALSE))</f>
        <v>0</v>
      </c>
      <c r="R2914" t="b">
        <f>AND(COUNTIF('Master list(no salts, metals)'!R2904,"&lt;=1"),IF(COUNTIF('Master list(no salts, metals)'!$K2904:$Y2904, "#N/A")=14,TRUE,FALSE))</f>
        <v>0</v>
      </c>
      <c r="S2914" t="b">
        <f>AND(COUNTIF('Master list(no salts, metals)'!S2904,"&lt;=1"),IF(COUNTIF('Master list(no salts, metals)'!$K2904:$Y2904, "#N/A")=14,TRUE,FALSE))</f>
        <v>0</v>
      </c>
      <c r="T2914" t="b">
        <f>AND(COUNTIF('Master list(no salts, metals)'!T2904,"&lt;=1"),IF(COUNTIF('Master list(no salts, metals)'!$K2904:$Y2904, "#N/A")=14,TRUE,FALSE))</f>
        <v>0</v>
      </c>
      <c r="U2914" t="b">
        <f>AND(COUNTIF('Master list(no salts, metals)'!U2904,"&lt;=1"),IF(COUNTIF('Master list(no salts, metals)'!$K2904:$Y2904, "#N/A")=14,TRUE,FALSE))</f>
        <v>0</v>
      </c>
      <c r="V2914" t="b">
        <f>AND(COUNTIF('Master list(no salts, metals)'!V2904,"&lt;=1"),IF(COUNTIF('Master list(no salts, metals)'!$K2904:$Y2904, "#N/A")=14,TRUE,FALSE))</f>
        <v>0</v>
      </c>
      <c r="W2914" t="b">
        <f>AND(COUNTIF('Master list(no salts, metals)'!W2904,"&lt;=1"),IF(COUNTIF('Master list(no salts, metals)'!$K2904:$Y2904, "#N/A")=14,TRUE,FALSE))</f>
        <v>0</v>
      </c>
      <c r="X2914" t="b">
        <f>AND(COUNTIF('Master list(no salts, metals)'!X2904,"&lt;=1"),IF(COUNTIF('Master list(no salts, metals)'!$K2904:$Y2904, "#N/A")=14,TRUE,FALSE))</f>
        <v>1</v>
      </c>
      <c r="Y2914" t="b">
        <f>AND(COUNTIF('Master list(no salts, metals)'!Y2904,"&lt;=1"),IF(COUNTIF('Master list(no salts, metals)'!$K2904:$Y2904, "#N/A")=14,TRUE,FALSE))</f>
        <v>0</v>
      </c>
    </row>
    <row r="2915" spans="11:25" x14ac:dyDescent="0.25">
      <c r="K2915" t="b">
        <f>AND(COUNTIF('Master list(no salts, metals)'!K2905,"&lt;=1"),IF(COUNTIF('Master list(no salts, metals)'!$K2905:$Y2905, "#N/A")=14,TRUE,FALSE))</f>
        <v>0</v>
      </c>
      <c r="L2915" t="b">
        <f>AND(COUNTIF('Master list(no salts, metals)'!L2905,"&lt;=1"),IF(COUNTIF('Master list(no salts, metals)'!$K2905:$Y2905, "#N/A")=14,TRUE,FALSE))</f>
        <v>0</v>
      </c>
      <c r="M2915" t="b">
        <f>AND(COUNTIF('Master list(no salts, metals)'!M2905,"&lt;=1"),IF(COUNTIF('Master list(no salts, metals)'!$K2905:$Y2905, "#N/A")=14,TRUE,FALSE))</f>
        <v>0</v>
      </c>
      <c r="N2915" t="b">
        <f>AND(COUNTIF('Master list(no salts, metals)'!N2905,"&lt;=1"),IF(COUNTIF('Master list(no salts, metals)'!$K2905:$Y2905, "#N/A")=14,TRUE,FALSE))</f>
        <v>0</v>
      </c>
      <c r="O2915" t="b">
        <f>AND(COUNTIF('Master list(no salts, metals)'!O2905,"&lt;=1"),IF(COUNTIF('Master list(no salts, metals)'!$K2905:$Y2905, "#N/A")=14,TRUE,FALSE))</f>
        <v>0</v>
      </c>
      <c r="P2915" t="b">
        <f>AND(COUNTIF('Master list(no salts, metals)'!P2905,"&lt;=1"),IF(COUNTIF('Master list(no salts, metals)'!$K2905:$Y2905, "#N/A")=14,TRUE,FALSE))</f>
        <v>0</v>
      </c>
      <c r="Q2915" t="b">
        <f>AND(COUNTIF('Master list(no salts, metals)'!Q2905,"&lt;=1"),IF(COUNTIF('Master list(no salts, metals)'!$K2905:$Y2905, "#N/A")=14,TRUE,FALSE))</f>
        <v>0</v>
      </c>
      <c r="R2915" t="b">
        <f>AND(COUNTIF('Master list(no salts, metals)'!R2905,"&lt;=1"),IF(COUNTIF('Master list(no salts, metals)'!$K2905:$Y2905, "#N/A")=14,TRUE,FALSE))</f>
        <v>0</v>
      </c>
      <c r="S2915" t="b">
        <f>AND(COUNTIF('Master list(no salts, metals)'!S2905,"&lt;=1"),IF(COUNTIF('Master list(no salts, metals)'!$K2905:$Y2905, "#N/A")=14,TRUE,FALSE))</f>
        <v>0</v>
      </c>
      <c r="T2915" t="b">
        <f>AND(COUNTIF('Master list(no salts, metals)'!T2905,"&lt;=1"),IF(COUNTIF('Master list(no salts, metals)'!$K2905:$Y2905, "#N/A")=14,TRUE,FALSE))</f>
        <v>0</v>
      </c>
      <c r="U2915" t="b">
        <f>AND(COUNTIF('Master list(no salts, metals)'!U2905,"&lt;=1"),IF(COUNTIF('Master list(no salts, metals)'!$K2905:$Y2905, "#N/A")=14,TRUE,FALSE))</f>
        <v>0</v>
      </c>
      <c r="V2915" t="b">
        <f>AND(COUNTIF('Master list(no salts, metals)'!V2905,"&lt;=1"),IF(COUNTIF('Master list(no salts, metals)'!$K2905:$Y2905, "#N/A")=14,TRUE,FALSE))</f>
        <v>0</v>
      </c>
      <c r="W2915" t="b">
        <f>AND(COUNTIF('Master list(no salts, metals)'!W2905,"&lt;=1"),IF(COUNTIF('Master list(no salts, metals)'!$K2905:$Y2905, "#N/A")=14,TRUE,FALSE))</f>
        <v>0</v>
      </c>
      <c r="X2915" t="b">
        <f>AND(COUNTIF('Master list(no salts, metals)'!X2905,"&lt;=1"),IF(COUNTIF('Master list(no salts, metals)'!$K2905:$Y2905, "#N/A")=14,TRUE,FALSE))</f>
        <v>0</v>
      </c>
      <c r="Y2915" t="b">
        <f>AND(COUNTIF('Master list(no salts, metals)'!Y2905,"&lt;=1"),IF(COUNTIF('Master list(no salts, metals)'!$K2905:$Y2905, "#N/A")=14,TRUE,FALSE))</f>
        <v>0</v>
      </c>
    </row>
    <row r="2916" spans="11:25" x14ac:dyDescent="0.25">
      <c r="K2916" t="b">
        <f>AND(COUNTIF('Master list(no salts, metals)'!K2906,"&lt;=1"),IF(COUNTIF('Master list(no salts, metals)'!$K2906:$Y2906, "#N/A")=14,TRUE,FALSE))</f>
        <v>0</v>
      </c>
      <c r="L2916" t="b">
        <f>AND(COUNTIF('Master list(no salts, metals)'!L2906,"&lt;=1"),IF(COUNTIF('Master list(no salts, metals)'!$K2906:$Y2906, "#N/A")=14,TRUE,FALSE))</f>
        <v>0</v>
      </c>
      <c r="M2916" t="b">
        <f>AND(COUNTIF('Master list(no salts, metals)'!M2906,"&lt;=1"),IF(COUNTIF('Master list(no salts, metals)'!$K2906:$Y2906, "#N/A")=14,TRUE,FALSE))</f>
        <v>0</v>
      </c>
      <c r="N2916" t="b">
        <f>AND(COUNTIF('Master list(no salts, metals)'!N2906,"&lt;=1"),IF(COUNTIF('Master list(no salts, metals)'!$K2906:$Y2906, "#N/A")=14,TRUE,FALSE))</f>
        <v>0</v>
      </c>
      <c r="O2916" t="b">
        <f>AND(COUNTIF('Master list(no salts, metals)'!O2906,"&lt;=1"),IF(COUNTIF('Master list(no salts, metals)'!$K2906:$Y2906, "#N/A")=14,TRUE,FALSE))</f>
        <v>0</v>
      </c>
      <c r="P2916" t="b">
        <f>AND(COUNTIF('Master list(no salts, metals)'!P2906,"&lt;=1"),IF(COUNTIF('Master list(no salts, metals)'!$K2906:$Y2906, "#N/A")=14,TRUE,FALSE))</f>
        <v>0</v>
      </c>
      <c r="Q2916" t="b">
        <f>AND(COUNTIF('Master list(no salts, metals)'!Q2906,"&lt;=1"),IF(COUNTIF('Master list(no salts, metals)'!$K2906:$Y2906, "#N/A")=14,TRUE,FALSE))</f>
        <v>0</v>
      </c>
      <c r="R2916" t="b">
        <f>AND(COUNTIF('Master list(no salts, metals)'!R2906,"&lt;=1"),IF(COUNTIF('Master list(no salts, metals)'!$K2906:$Y2906, "#N/A")=14,TRUE,FALSE))</f>
        <v>0</v>
      </c>
      <c r="S2916" t="b">
        <f>AND(COUNTIF('Master list(no salts, metals)'!S2906,"&lt;=1"),IF(COUNTIF('Master list(no salts, metals)'!$K2906:$Y2906, "#N/A")=14,TRUE,FALSE))</f>
        <v>0</v>
      </c>
      <c r="T2916" t="b">
        <f>AND(COUNTIF('Master list(no salts, metals)'!T2906,"&lt;=1"),IF(COUNTIF('Master list(no salts, metals)'!$K2906:$Y2906, "#N/A")=14,TRUE,FALSE))</f>
        <v>0</v>
      </c>
      <c r="U2916" t="b">
        <f>AND(COUNTIF('Master list(no salts, metals)'!U2906,"&lt;=1"),IF(COUNTIF('Master list(no salts, metals)'!$K2906:$Y2906, "#N/A")=14,TRUE,FALSE))</f>
        <v>0</v>
      </c>
      <c r="V2916" t="b">
        <f>AND(COUNTIF('Master list(no salts, metals)'!V2906,"&lt;=1"),IF(COUNTIF('Master list(no salts, metals)'!$K2906:$Y2906, "#N/A")=14,TRUE,FALSE))</f>
        <v>0</v>
      </c>
      <c r="W2916" t="b">
        <f>AND(COUNTIF('Master list(no salts, metals)'!W2906,"&lt;=1"),IF(COUNTIF('Master list(no salts, metals)'!$K2906:$Y2906, "#N/A")=14,TRUE,FALSE))</f>
        <v>0</v>
      </c>
      <c r="X2916" t="b">
        <f>AND(COUNTIF('Master list(no salts, metals)'!X2906,"&lt;=1"),IF(COUNTIF('Master list(no salts, metals)'!$K2906:$Y2906, "#N/A")=14,TRUE,FALSE))</f>
        <v>0</v>
      </c>
      <c r="Y2916" t="b">
        <f>AND(COUNTIF('Master list(no salts, metals)'!Y2906,"&lt;=1"),IF(COUNTIF('Master list(no salts, metals)'!$K2906:$Y2906, "#N/A")=14,TRUE,FALSE))</f>
        <v>0</v>
      </c>
    </row>
    <row r="2917" spans="11:25" x14ac:dyDescent="0.25">
      <c r="K2917" t="b">
        <f>AND(COUNTIF('Master list(no salts, metals)'!K2907,"&lt;=1"),IF(COUNTIF('Master list(no salts, metals)'!$K2907:$Y2907, "#N/A")=14,TRUE,FALSE))</f>
        <v>0</v>
      </c>
      <c r="L2917" t="b">
        <f>AND(COUNTIF('Master list(no salts, metals)'!L2907,"&lt;=1"),IF(COUNTIF('Master list(no salts, metals)'!$K2907:$Y2907, "#N/A")=14,TRUE,FALSE))</f>
        <v>0</v>
      </c>
      <c r="M2917" t="b">
        <f>AND(COUNTIF('Master list(no salts, metals)'!M2907,"&lt;=1"),IF(COUNTIF('Master list(no salts, metals)'!$K2907:$Y2907, "#N/A")=14,TRUE,FALSE))</f>
        <v>0</v>
      </c>
      <c r="N2917" t="b">
        <f>AND(COUNTIF('Master list(no salts, metals)'!N2907,"&lt;=1"),IF(COUNTIF('Master list(no salts, metals)'!$K2907:$Y2907, "#N/A")=14,TRUE,FALSE))</f>
        <v>0</v>
      </c>
      <c r="O2917" t="b">
        <f>AND(COUNTIF('Master list(no salts, metals)'!O2907,"&lt;=1"),IF(COUNTIF('Master list(no salts, metals)'!$K2907:$Y2907, "#N/A")=14,TRUE,FALSE))</f>
        <v>0</v>
      </c>
      <c r="P2917" t="b">
        <f>AND(COUNTIF('Master list(no salts, metals)'!P2907,"&lt;=1"),IF(COUNTIF('Master list(no salts, metals)'!$K2907:$Y2907, "#N/A")=14,TRUE,FALSE))</f>
        <v>0</v>
      </c>
      <c r="Q2917" t="b">
        <f>AND(COUNTIF('Master list(no salts, metals)'!Q2907,"&lt;=1"),IF(COUNTIF('Master list(no salts, metals)'!$K2907:$Y2907, "#N/A")=14,TRUE,FALSE))</f>
        <v>0</v>
      </c>
      <c r="R2917" t="b">
        <f>AND(COUNTIF('Master list(no salts, metals)'!R2907,"&lt;=1"),IF(COUNTIF('Master list(no salts, metals)'!$K2907:$Y2907, "#N/A")=14,TRUE,FALSE))</f>
        <v>0</v>
      </c>
      <c r="S2917" t="b">
        <f>AND(COUNTIF('Master list(no salts, metals)'!S2907,"&lt;=1"),IF(COUNTIF('Master list(no salts, metals)'!$K2907:$Y2907, "#N/A")=14,TRUE,FALSE))</f>
        <v>0</v>
      </c>
      <c r="T2917" t="b">
        <f>AND(COUNTIF('Master list(no salts, metals)'!T2907,"&lt;=1"),IF(COUNTIF('Master list(no salts, metals)'!$K2907:$Y2907, "#N/A")=14,TRUE,FALSE))</f>
        <v>0</v>
      </c>
      <c r="U2917" t="b">
        <f>AND(COUNTIF('Master list(no salts, metals)'!U2907,"&lt;=1"),IF(COUNTIF('Master list(no salts, metals)'!$K2907:$Y2907, "#N/A")=14,TRUE,FALSE))</f>
        <v>0</v>
      </c>
      <c r="V2917" t="b">
        <f>AND(COUNTIF('Master list(no salts, metals)'!V2907,"&lt;=1"),IF(COUNTIF('Master list(no salts, metals)'!$K2907:$Y2907, "#N/A")=14,TRUE,FALSE))</f>
        <v>0</v>
      </c>
      <c r="W2917" t="b">
        <f>AND(COUNTIF('Master list(no salts, metals)'!W2907,"&lt;=1"),IF(COUNTIF('Master list(no salts, metals)'!$K2907:$Y2907, "#N/A")=14,TRUE,FALSE))</f>
        <v>0</v>
      </c>
      <c r="X2917" t="b">
        <f>AND(COUNTIF('Master list(no salts, metals)'!X2907,"&lt;=1"),IF(COUNTIF('Master list(no salts, metals)'!$K2907:$Y2907, "#N/A")=14,TRUE,FALSE))</f>
        <v>0</v>
      </c>
      <c r="Y2917" t="b">
        <f>AND(COUNTIF('Master list(no salts, metals)'!Y2907,"&lt;=1"),IF(COUNTIF('Master list(no salts, metals)'!$K2907:$Y2907, "#N/A")=14,TRUE,FALSE))</f>
        <v>0</v>
      </c>
    </row>
    <row r="2918" spans="11:25" x14ac:dyDescent="0.25">
      <c r="K2918" t="b">
        <f>AND(COUNTIF('Master list(no salts, metals)'!K2908,"&lt;=1"),IF(COUNTIF('Master list(no salts, metals)'!$K2908:$Y2908, "#N/A")=14,TRUE,FALSE))</f>
        <v>0</v>
      </c>
      <c r="L2918" t="b">
        <f>AND(COUNTIF('Master list(no salts, metals)'!L2908,"&lt;=1"),IF(COUNTIF('Master list(no salts, metals)'!$K2908:$Y2908, "#N/A")=14,TRUE,FALSE))</f>
        <v>0</v>
      </c>
      <c r="M2918" t="b">
        <f>AND(COUNTIF('Master list(no salts, metals)'!M2908,"&lt;=1"),IF(COUNTIF('Master list(no salts, metals)'!$K2908:$Y2908, "#N/A")=14,TRUE,FALSE))</f>
        <v>0</v>
      </c>
      <c r="N2918" t="b">
        <f>AND(COUNTIF('Master list(no salts, metals)'!N2908,"&lt;=1"),IF(COUNTIF('Master list(no salts, metals)'!$K2908:$Y2908, "#N/A")=14,TRUE,FALSE))</f>
        <v>0</v>
      </c>
      <c r="O2918" t="b">
        <f>AND(COUNTIF('Master list(no salts, metals)'!O2908,"&lt;=1"),IF(COUNTIF('Master list(no salts, metals)'!$K2908:$Y2908, "#N/A")=14,TRUE,FALSE))</f>
        <v>0</v>
      </c>
      <c r="P2918" t="b">
        <f>AND(COUNTIF('Master list(no salts, metals)'!P2908,"&lt;=1"),IF(COUNTIF('Master list(no salts, metals)'!$K2908:$Y2908, "#N/A")=14,TRUE,FALSE))</f>
        <v>0</v>
      </c>
      <c r="Q2918" t="b">
        <f>AND(COUNTIF('Master list(no salts, metals)'!Q2908,"&lt;=1"),IF(COUNTIF('Master list(no salts, metals)'!$K2908:$Y2908, "#N/A")=14,TRUE,FALSE))</f>
        <v>0</v>
      </c>
      <c r="R2918" t="b">
        <f>AND(COUNTIF('Master list(no salts, metals)'!R2908,"&lt;=1"),IF(COUNTIF('Master list(no salts, metals)'!$K2908:$Y2908, "#N/A")=14,TRUE,FALSE))</f>
        <v>0</v>
      </c>
      <c r="S2918" t="b">
        <f>AND(COUNTIF('Master list(no salts, metals)'!S2908,"&lt;=1"),IF(COUNTIF('Master list(no salts, metals)'!$K2908:$Y2908, "#N/A")=14,TRUE,FALSE))</f>
        <v>0</v>
      </c>
      <c r="T2918" t="b">
        <f>AND(COUNTIF('Master list(no salts, metals)'!T2908,"&lt;=1"),IF(COUNTIF('Master list(no salts, metals)'!$K2908:$Y2908, "#N/A")=14,TRUE,FALSE))</f>
        <v>0</v>
      </c>
      <c r="U2918" t="b">
        <f>AND(COUNTIF('Master list(no salts, metals)'!U2908,"&lt;=1"),IF(COUNTIF('Master list(no salts, metals)'!$K2908:$Y2908, "#N/A")=14,TRUE,FALSE))</f>
        <v>0</v>
      </c>
      <c r="V2918" t="b">
        <f>AND(COUNTIF('Master list(no salts, metals)'!V2908,"&lt;=1"),IF(COUNTIF('Master list(no salts, metals)'!$K2908:$Y2908, "#N/A")=14,TRUE,FALSE))</f>
        <v>0</v>
      </c>
      <c r="W2918" t="b">
        <f>AND(COUNTIF('Master list(no salts, metals)'!W2908,"&lt;=1"),IF(COUNTIF('Master list(no salts, metals)'!$K2908:$Y2908, "#N/A")=14,TRUE,FALSE))</f>
        <v>0</v>
      </c>
      <c r="X2918" t="b">
        <f>AND(COUNTIF('Master list(no salts, metals)'!X2908,"&lt;=1"),IF(COUNTIF('Master list(no salts, metals)'!$K2908:$Y2908, "#N/A")=14,TRUE,FALSE))</f>
        <v>0</v>
      </c>
      <c r="Y2918" t="b">
        <f>AND(COUNTIF('Master list(no salts, metals)'!Y2908,"&lt;=1"),IF(COUNTIF('Master list(no salts, metals)'!$K2908:$Y2908, "#N/A")=14,TRUE,FALSE))</f>
        <v>0</v>
      </c>
    </row>
    <row r="2919" spans="11:25" x14ac:dyDescent="0.25">
      <c r="K2919" t="b">
        <f>AND(COUNTIF('Master list(no salts, metals)'!K2909,"&lt;=1"),IF(COUNTIF('Master list(no salts, metals)'!$K2909:$Y2909, "#N/A")=14,TRUE,FALSE))</f>
        <v>0</v>
      </c>
      <c r="L2919" t="b">
        <f>AND(COUNTIF('Master list(no salts, metals)'!L2909,"&lt;=1"),IF(COUNTIF('Master list(no salts, metals)'!$K2909:$Y2909, "#N/A")=14,TRUE,FALSE))</f>
        <v>0</v>
      </c>
      <c r="M2919" t="b">
        <f>AND(COUNTIF('Master list(no salts, metals)'!M2909,"&lt;=1"),IF(COUNTIF('Master list(no salts, metals)'!$K2909:$Y2909, "#N/A")=14,TRUE,FALSE))</f>
        <v>0</v>
      </c>
      <c r="N2919" t="b">
        <f>AND(COUNTIF('Master list(no salts, metals)'!N2909,"&lt;=1"),IF(COUNTIF('Master list(no salts, metals)'!$K2909:$Y2909, "#N/A")=14,TRUE,FALSE))</f>
        <v>0</v>
      </c>
      <c r="O2919" t="b">
        <f>AND(COUNTIF('Master list(no salts, metals)'!O2909,"&lt;=1"),IF(COUNTIF('Master list(no salts, metals)'!$K2909:$Y2909, "#N/A")=14,TRUE,FALSE))</f>
        <v>0</v>
      </c>
      <c r="P2919" t="b">
        <f>AND(COUNTIF('Master list(no salts, metals)'!P2909,"&lt;=1"),IF(COUNTIF('Master list(no salts, metals)'!$K2909:$Y2909, "#N/A")=14,TRUE,FALSE))</f>
        <v>0</v>
      </c>
      <c r="Q2919" t="b">
        <f>AND(COUNTIF('Master list(no salts, metals)'!Q2909,"&lt;=1"),IF(COUNTIF('Master list(no salts, metals)'!$K2909:$Y2909, "#N/A")=14,TRUE,FALSE))</f>
        <v>0</v>
      </c>
      <c r="R2919" t="b">
        <f>AND(COUNTIF('Master list(no salts, metals)'!R2909,"&lt;=1"),IF(COUNTIF('Master list(no salts, metals)'!$K2909:$Y2909, "#N/A")=14,TRUE,FALSE))</f>
        <v>0</v>
      </c>
      <c r="S2919" t="b">
        <f>AND(COUNTIF('Master list(no salts, metals)'!S2909,"&lt;=1"),IF(COUNTIF('Master list(no salts, metals)'!$K2909:$Y2909, "#N/A")=14,TRUE,FALSE))</f>
        <v>0</v>
      </c>
      <c r="T2919" t="b">
        <f>AND(COUNTIF('Master list(no salts, metals)'!T2909,"&lt;=1"),IF(COUNTIF('Master list(no salts, metals)'!$K2909:$Y2909, "#N/A")=14,TRUE,FALSE))</f>
        <v>0</v>
      </c>
      <c r="U2919" t="b">
        <f>AND(COUNTIF('Master list(no salts, metals)'!U2909,"&lt;=1"),IF(COUNTIF('Master list(no salts, metals)'!$K2909:$Y2909, "#N/A")=14,TRUE,FALSE))</f>
        <v>0</v>
      </c>
      <c r="V2919" t="b">
        <f>AND(COUNTIF('Master list(no salts, metals)'!V2909,"&lt;=1"),IF(COUNTIF('Master list(no salts, metals)'!$K2909:$Y2909, "#N/A")=14,TRUE,FALSE))</f>
        <v>0</v>
      </c>
      <c r="W2919" t="b">
        <f>AND(COUNTIF('Master list(no salts, metals)'!W2909,"&lt;=1"),IF(COUNTIF('Master list(no salts, metals)'!$K2909:$Y2909, "#N/A")=14,TRUE,FALSE))</f>
        <v>0</v>
      </c>
      <c r="X2919" t="b">
        <f>AND(COUNTIF('Master list(no salts, metals)'!X2909,"&lt;=1"),IF(COUNTIF('Master list(no salts, metals)'!$K2909:$Y2909, "#N/A")=14,TRUE,FALSE))</f>
        <v>0</v>
      </c>
      <c r="Y2919" t="b">
        <f>AND(COUNTIF('Master list(no salts, metals)'!Y2909,"&lt;=1"),IF(COUNTIF('Master list(no salts, metals)'!$K2909:$Y2909, "#N/A")=14,TRUE,FALSE))</f>
        <v>1</v>
      </c>
    </row>
    <row r="2920" spans="11:25" x14ac:dyDescent="0.25">
      <c r="K2920" t="b">
        <f>AND(COUNTIF('Master list(no salts, metals)'!K2910,"&lt;=1"),IF(COUNTIF('Master list(no salts, metals)'!$K2910:$Y2910, "#N/A")=14,TRUE,FALSE))</f>
        <v>0</v>
      </c>
      <c r="L2920" t="b">
        <f>AND(COUNTIF('Master list(no salts, metals)'!L2910,"&lt;=1"),IF(COUNTIF('Master list(no salts, metals)'!$K2910:$Y2910, "#N/A")=14,TRUE,FALSE))</f>
        <v>0</v>
      </c>
      <c r="M2920" t="b">
        <f>AND(COUNTIF('Master list(no salts, metals)'!M2910,"&lt;=1"),IF(COUNTIF('Master list(no salts, metals)'!$K2910:$Y2910, "#N/A")=14,TRUE,FALSE))</f>
        <v>0</v>
      </c>
      <c r="N2920" t="b">
        <f>AND(COUNTIF('Master list(no salts, metals)'!N2910,"&lt;=1"),IF(COUNTIF('Master list(no salts, metals)'!$K2910:$Y2910, "#N/A")=14,TRUE,FALSE))</f>
        <v>0</v>
      </c>
      <c r="O2920" t="b">
        <f>AND(COUNTIF('Master list(no salts, metals)'!O2910,"&lt;=1"),IF(COUNTIF('Master list(no salts, metals)'!$K2910:$Y2910, "#N/A")=14,TRUE,FALSE))</f>
        <v>0</v>
      </c>
      <c r="P2920" t="b">
        <f>AND(COUNTIF('Master list(no salts, metals)'!P2910,"&lt;=1"),IF(COUNTIF('Master list(no salts, metals)'!$K2910:$Y2910, "#N/A")=14,TRUE,FALSE))</f>
        <v>0</v>
      </c>
      <c r="Q2920" t="b">
        <f>AND(COUNTIF('Master list(no salts, metals)'!Q2910,"&lt;=1"),IF(COUNTIF('Master list(no salts, metals)'!$K2910:$Y2910, "#N/A")=14,TRUE,FALSE))</f>
        <v>0</v>
      </c>
      <c r="R2920" t="b">
        <f>AND(COUNTIF('Master list(no salts, metals)'!R2910,"&lt;=1"),IF(COUNTIF('Master list(no salts, metals)'!$K2910:$Y2910, "#N/A")=14,TRUE,FALSE))</f>
        <v>0</v>
      </c>
      <c r="S2920" t="b">
        <f>AND(COUNTIF('Master list(no salts, metals)'!S2910,"&lt;=1"),IF(COUNTIF('Master list(no salts, metals)'!$K2910:$Y2910, "#N/A")=14,TRUE,FALSE))</f>
        <v>0</v>
      </c>
      <c r="T2920" t="b">
        <f>AND(COUNTIF('Master list(no salts, metals)'!T2910,"&lt;=1"),IF(COUNTIF('Master list(no salts, metals)'!$K2910:$Y2910, "#N/A")=14,TRUE,FALSE))</f>
        <v>0</v>
      </c>
      <c r="U2920" t="b">
        <f>AND(COUNTIF('Master list(no salts, metals)'!U2910,"&lt;=1"),IF(COUNTIF('Master list(no salts, metals)'!$K2910:$Y2910, "#N/A")=14,TRUE,FALSE))</f>
        <v>0</v>
      </c>
      <c r="V2920" t="b">
        <f>AND(COUNTIF('Master list(no salts, metals)'!V2910,"&lt;=1"),IF(COUNTIF('Master list(no salts, metals)'!$K2910:$Y2910, "#N/A")=14,TRUE,FALSE))</f>
        <v>0</v>
      </c>
      <c r="W2920" t="b">
        <f>AND(COUNTIF('Master list(no salts, metals)'!W2910,"&lt;=1"),IF(COUNTIF('Master list(no salts, metals)'!$K2910:$Y2910, "#N/A")=14,TRUE,FALSE))</f>
        <v>0</v>
      </c>
      <c r="X2920" t="b">
        <f>AND(COUNTIF('Master list(no salts, metals)'!X2910,"&lt;=1"),IF(COUNTIF('Master list(no salts, metals)'!$K2910:$Y2910, "#N/A")=14,TRUE,FALSE))</f>
        <v>0</v>
      </c>
      <c r="Y2920" t="b">
        <f>AND(COUNTIF('Master list(no salts, metals)'!Y2910,"&lt;=1"),IF(COUNTIF('Master list(no salts, metals)'!$K2910:$Y2910, "#N/A")=14,TRUE,FALSE))</f>
        <v>0</v>
      </c>
    </row>
    <row r="2921" spans="11:25" x14ac:dyDescent="0.25">
      <c r="K2921" t="b">
        <f>AND(COUNTIF('Master list(no salts, metals)'!K2911,"&lt;=1"),IF(COUNTIF('Master list(no salts, metals)'!$K2911:$Y2911, "#N/A")=14,TRUE,FALSE))</f>
        <v>0</v>
      </c>
      <c r="L2921" t="b">
        <f>AND(COUNTIF('Master list(no salts, metals)'!L2911,"&lt;=1"),IF(COUNTIF('Master list(no salts, metals)'!$K2911:$Y2911, "#N/A")=14,TRUE,FALSE))</f>
        <v>0</v>
      </c>
      <c r="M2921" t="b">
        <f>AND(COUNTIF('Master list(no salts, metals)'!M2911,"&lt;=1"),IF(COUNTIF('Master list(no salts, metals)'!$K2911:$Y2911, "#N/A")=14,TRUE,FALSE))</f>
        <v>0</v>
      </c>
      <c r="N2921" t="b">
        <f>AND(COUNTIF('Master list(no salts, metals)'!N2911,"&lt;=1"),IF(COUNTIF('Master list(no salts, metals)'!$K2911:$Y2911, "#N/A")=14,TRUE,FALSE))</f>
        <v>0</v>
      </c>
      <c r="O2921" t="b">
        <f>AND(COUNTIF('Master list(no salts, metals)'!O2911,"&lt;=1"),IF(COUNTIF('Master list(no salts, metals)'!$K2911:$Y2911, "#N/A")=14,TRUE,FALSE))</f>
        <v>0</v>
      </c>
      <c r="P2921" t="b">
        <f>AND(COUNTIF('Master list(no salts, metals)'!P2911,"&lt;=1"),IF(COUNTIF('Master list(no salts, metals)'!$K2911:$Y2911, "#N/A")=14,TRUE,FALSE))</f>
        <v>0</v>
      </c>
      <c r="Q2921" t="b">
        <f>AND(COUNTIF('Master list(no salts, metals)'!Q2911,"&lt;=1"),IF(COUNTIF('Master list(no salts, metals)'!$K2911:$Y2911, "#N/A")=14,TRUE,FALSE))</f>
        <v>0</v>
      </c>
      <c r="R2921" t="b">
        <f>AND(COUNTIF('Master list(no salts, metals)'!R2911,"&lt;=1"),IF(COUNTIF('Master list(no salts, metals)'!$K2911:$Y2911, "#N/A")=14,TRUE,FALSE))</f>
        <v>0</v>
      </c>
      <c r="S2921" t="b">
        <f>AND(COUNTIF('Master list(no salts, metals)'!S2911,"&lt;=1"),IF(COUNTIF('Master list(no salts, metals)'!$K2911:$Y2911, "#N/A")=14,TRUE,FALSE))</f>
        <v>0</v>
      </c>
      <c r="T2921" t="b">
        <f>AND(COUNTIF('Master list(no salts, metals)'!T2911,"&lt;=1"),IF(COUNTIF('Master list(no salts, metals)'!$K2911:$Y2911, "#N/A")=14,TRUE,FALSE))</f>
        <v>1</v>
      </c>
      <c r="U2921" t="b">
        <f>AND(COUNTIF('Master list(no salts, metals)'!U2911,"&lt;=1"),IF(COUNTIF('Master list(no salts, metals)'!$K2911:$Y2911, "#N/A")=14,TRUE,FALSE))</f>
        <v>0</v>
      </c>
      <c r="V2921" t="b">
        <f>AND(COUNTIF('Master list(no salts, metals)'!V2911,"&lt;=1"),IF(COUNTIF('Master list(no salts, metals)'!$K2911:$Y2911, "#N/A")=14,TRUE,FALSE))</f>
        <v>0</v>
      </c>
      <c r="W2921" t="b">
        <f>AND(COUNTIF('Master list(no salts, metals)'!W2911,"&lt;=1"),IF(COUNTIF('Master list(no salts, metals)'!$K2911:$Y2911, "#N/A")=14,TRUE,FALSE))</f>
        <v>0</v>
      </c>
      <c r="X2921" t="b">
        <f>AND(COUNTIF('Master list(no salts, metals)'!X2911,"&lt;=1"),IF(COUNTIF('Master list(no salts, metals)'!$K2911:$Y2911, "#N/A")=14,TRUE,FALSE))</f>
        <v>0</v>
      </c>
      <c r="Y2921" t="b">
        <f>AND(COUNTIF('Master list(no salts, metals)'!Y2911,"&lt;=1"),IF(COUNTIF('Master list(no salts, metals)'!$K2911:$Y2911, "#N/A")=14,TRUE,FALSE))</f>
        <v>0</v>
      </c>
    </row>
    <row r="2922" spans="11:25" x14ac:dyDescent="0.25">
      <c r="K2922" t="b">
        <f>AND(COUNTIF('Master list(no salts, metals)'!K2912,"&lt;=1"),IF(COUNTIF('Master list(no salts, metals)'!$K2912:$Y2912, "#N/A")=14,TRUE,FALSE))</f>
        <v>0</v>
      </c>
      <c r="L2922" t="b">
        <f>AND(COUNTIF('Master list(no salts, metals)'!L2912,"&lt;=1"),IF(COUNTIF('Master list(no salts, metals)'!$K2912:$Y2912, "#N/A")=14,TRUE,FALSE))</f>
        <v>0</v>
      </c>
      <c r="M2922" t="b">
        <f>AND(COUNTIF('Master list(no salts, metals)'!M2912,"&lt;=1"),IF(COUNTIF('Master list(no salts, metals)'!$K2912:$Y2912, "#N/A")=14,TRUE,FALSE))</f>
        <v>0</v>
      </c>
      <c r="N2922" t="b">
        <f>AND(COUNTIF('Master list(no salts, metals)'!N2912,"&lt;=1"),IF(COUNTIF('Master list(no salts, metals)'!$K2912:$Y2912, "#N/A")=14,TRUE,FALSE))</f>
        <v>0</v>
      </c>
      <c r="O2922" t="b">
        <f>AND(COUNTIF('Master list(no salts, metals)'!O2912,"&lt;=1"),IF(COUNTIF('Master list(no salts, metals)'!$K2912:$Y2912, "#N/A")=14,TRUE,FALSE))</f>
        <v>0</v>
      </c>
      <c r="P2922" t="b">
        <f>AND(COUNTIF('Master list(no salts, metals)'!P2912,"&lt;=1"),IF(COUNTIF('Master list(no salts, metals)'!$K2912:$Y2912, "#N/A")=14,TRUE,FALSE))</f>
        <v>0</v>
      </c>
      <c r="Q2922" t="b">
        <f>AND(COUNTIF('Master list(no salts, metals)'!Q2912,"&lt;=1"),IF(COUNTIF('Master list(no salts, metals)'!$K2912:$Y2912, "#N/A")=14,TRUE,FALSE))</f>
        <v>0</v>
      </c>
      <c r="R2922" t="b">
        <f>AND(COUNTIF('Master list(no salts, metals)'!R2912,"&lt;=1"),IF(COUNTIF('Master list(no salts, metals)'!$K2912:$Y2912, "#N/A")=14,TRUE,FALSE))</f>
        <v>0</v>
      </c>
      <c r="S2922" t="b">
        <f>AND(COUNTIF('Master list(no salts, metals)'!S2912,"&lt;=1"),IF(COUNTIF('Master list(no salts, metals)'!$K2912:$Y2912, "#N/A")=14,TRUE,FALSE))</f>
        <v>0</v>
      </c>
      <c r="T2922" t="b">
        <f>AND(COUNTIF('Master list(no salts, metals)'!T2912,"&lt;=1"),IF(COUNTIF('Master list(no salts, metals)'!$K2912:$Y2912, "#N/A")=14,TRUE,FALSE))</f>
        <v>1</v>
      </c>
      <c r="U2922" t="b">
        <f>AND(COUNTIF('Master list(no salts, metals)'!U2912,"&lt;=1"),IF(COUNTIF('Master list(no salts, metals)'!$K2912:$Y2912, "#N/A")=14,TRUE,FALSE))</f>
        <v>0</v>
      </c>
      <c r="V2922" t="b">
        <f>AND(COUNTIF('Master list(no salts, metals)'!V2912,"&lt;=1"),IF(COUNTIF('Master list(no salts, metals)'!$K2912:$Y2912, "#N/A")=14,TRUE,FALSE))</f>
        <v>0</v>
      </c>
      <c r="W2922" t="b">
        <f>AND(COUNTIF('Master list(no salts, metals)'!W2912,"&lt;=1"),IF(COUNTIF('Master list(no salts, metals)'!$K2912:$Y2912, "#N/A")=14,TRUE,FALSE))</f>
        <v>0</v>
      </c>
      <c r="X2922" t="b">
        <f>AND(COUNTIF('Master list(no salts, metals)'!X2912,"&lt;=1"),IF(COUNTIF('Master list(no salts, metals)'!$K2912:$Y2912, "#N/A")=14,TRUE,FALSE))</f>
        <v>0</v>
      </c>
      <c r="Y2922" t="b">
        <f>AND(COUNTIF('Master list(no salts, metals)'!Y2912,"&lt;=1"),IF(COUNTIF('Master list(no salts, metals)'!$K2912:$Y2912, "#N/A")=14,TRUE,FALSE))</f>
        <v>0</v>
      </c>
    </row>
    <row r="2923" spans="11:25" x14ac:dyDescent="0.25">
      <c r="K2923" t="b">
        <f>AND(COUNTIF('Master list(no salts, metals)'!K2913,"&lt;=1"),IF(COUNTIF('Master list(no salts, metals)'!$K2913:$Y2913, "#N/A")=14,TRUE,FALSE))</f>
        <v>0</v>
      </c>
      <c r="L2923" t="b">
        <f>AND(COUNTIF('Master list(no salts, metals)'!L2913,"&lt;=1"),IF(COUNTIF('Master list(no salts, metals)'!$K2913:$Y2913, "#N/A")=14,TRUE,FALSE))</f>
        <v>0</v>
      </c>
      <c r="M2923" t="b">
        <f>AND(COUNTIF('Master list(no salts, metals)'!M2913,"&lt;=1"),IF(COUNTIF('Master list(no salts, metals)'!$K2913:$Y2913, "#N/A")=14,TRUE,FALSE))</f>
        <v>0</v>
      </c>
      <c r="N2923" t="b">
        <f>AND(COUNTIF('Master list(no salts, metals)'!N2913,"&lt;=1"),IF(COUNTIF('Master list(no salts, metals)'!$K2913:$Y2913, "#N/A")=14,TRUE,FALSE))</f>
        <v>0</v>
      </c>
      <c r="O2923" t="b">
        <f>AND(COUNTIF('Master list(no salts, metals)'!O2913,"&lt;=1"),IF(COUNTIF('Master list(no salts, metals)'!$K2913:$Y2913, "#N/A")=14,TRUE,FALSE))</f>
        <v>0</v>
      </c>
      <c r="P2923" t="b">
        <f>AND(COUNTIF('Master list(no salts, metals)'!P2913,"&lt;=1"),IF(COUNTIF('Master list(no salts, metals)'!$K2913:$Y2913, "#N/A")=14,TRUE,FALSE))</f>
        <v>0</v>
      </c>
      <c r="Q2923" t="b">
        <f>AND(COUNTIF('Master list(no salts, metals)'!Q2913,"&lt;=1"),IF(COUNTIF('Master list(no salts, metals)'!$K2913:$Y2913, "#N/A")=14,TRUE,FALSE))</f>
        <v>0</v>
      </c>
      <c r="R2923" t="b">
        <f>AND(COUNTIF('Master list(no salts, metals)'!R2913,"&lt;=1"),IF(COUNTIF('Master list(no salts, metals)'!$K2913:$Y2913, "#N/A")=14,TRUE,FALSE))</f>
        <v>0</v>
      </c>
      <c r="S2923" t="b">
        <f>AND(COUNTIF('Master list(no salts, metals)'!S2913,"&lt;=1"),IF(COUNTIF('Master list(no salts, metals)'!$K2913:$Y2913, "#N/A")=14,TRUE,FALSE))</f>
        <v>0</v>
      </c>
      <c r="T2923" t="b">
        <f>AND(COUNTIF('Master list(no salts, metals)'!T2913,"&lt;=1"),IF(COUNTIF('Master list(no salts, metals)'!$K2913:$Y2913, "#N/A")=14,TRUE,FALSE))</f>
        <v>0</v>
      </c>
      <c r="U2923" t="b">
        <f>AND(COUNTIF('Master list(no salts, metals)'!U2913,"&lt;=1"),IF(COUNTIF('Master list(no salts, metals)'!$K2913:$Y2913, "#N/A")=14,TRUE,FALSE))</f>
        <v>0</v>
      </c>
      <c r="V2923" t="b">
        <f>AND(COUNTIF('Master list(no salts, metals)'!V2913,"&lt;=1"),IF(COUNTIF('Master list(no salts, metals)'!$K2913:$Y2913, "#N/A")=14,TRUE,FALSE))</f>
        <v>0</v>
      </c>
      <c r="W2923" t="b">
        <f>AND(COUNTIF('Master list(no salts, metals)'!W2913,"&lt;=1"),IF(COUNTIF('Master list(no salts, metals)'!$K2913:$Y2913, "#N/A")=14,TRUE,FALSE))</f>
        <v>0</v>
      </c>
      <c r="X2923" t="b">
        <f>AND(COUNTIF('Master list(no salts, metals)'!X2913,"&lt;=1"),IF(COUNTIF('Master list(no salts, metals)'!$K2913:$Y2913, "#N/A")=14,TRUE,FALSE))</f>
        <v>1</v>
      </c>
      <c r="Y2923" t="b">
        <f>AND(COUNTIF('Master list(no salts, metals)'!Y2913,"&lt;=1"),IF(COUNTIF('Master list(no salts, metals)'!$K2913:$Y2913, "#N/A")=14,TRUE,FALSE))</f>
        <v>0</v>
      </c>
    </row>
    <row r="2924" spans="11:25" x14ac:dyDescent="0.25">
      <c r="K2924" t="b">
        <f>AND(COUNTIF('Master list(no salts, metals)'!K2914,"&lt;=1"),IF(COUNTIF('Master list(no salts, metals)'!$K2914:$Y2914, "#N/A")=14,TRUE,FALSE))</f>
        <v>0</v>
      </c>
      <c r="L2924" t="b">
        <f>AND(COUNTIF('Master list(no salts, metals)'!L2914,"&lt;=1"),IF(COUNTIF('Master list(no salts, metals)'!$K2914:$Y2914, "#N/A")=14,TRUE,FALSE))</f>
        <v>0</v>
      </c>
      <c r="M2924" t="b">
        <f>AND(COUNTIF('Master list(no salts, metals)'!M2914,"&lt;=1"),IF(COUNTIF('Master list(no salts, metals)'!$K2914:$Y2914, "#N/A")=14,TRUE,FALSE))</f>
        <v>0</v>
      </c>
      <c r="N2924" t="b">
        <f>AND(COUNTIF('Master list(no salts, metals)'!N2914,"&lt;=1"),IF(COUNTIF('Master list(no salts, metals)'!$K2914:$Y2914, "#N/A")=14,TRUE,FALSE))</f>
        <v>0</v>
      </c>
      <c r="O2924" t="b">
        <f>AND(COUNTIF('Master list(no salts, metals)'!O2914,"&lt;=1"),IF(COUNTIF('Master list(no salts, metals)'!$K2914:$Y2914, "#N/A")=14,TRUE,FALSE))</f>
        <v>0</v>
      </c>
      <c r="P2924" t="b">
        <f>AND(COUNTIF('Master list(no salts, metals)'!P2914,"&lt;=1"),IF(COUNTIF('Master list(no salts, metals)'!$K2914:$Y2914, "#N/A")=14,TRUE,FALSE))</f>
        <v>0</v>
      </c>
      <c r="Q2924" t="b">
        <f>AND(COUNTIF('Master list(no salts, metals)'!Q2914,"&lt;=1"),IF(COUNTIF('Master list(no salts, metals)'!$K2914:$Y2914, "#N/A")=14,TRUE,FALSE))</f>
        <v>0</v>
      </c>
      <c r="R2924" t="b">
        <f>AND(COUNTIF('Master list(no salts, metals)'!R2914,"&lt;=1"),IF(COUNTIF('Master list(no salts, metals)'!$K2914:$Y2914, "#N/A")=14,TRUE,FALSE))</f>
        <v>0</v>
      </c>
      <c r="S2924" t="b">
        <f>AND(COUNTIF('Master list(no salts, metals)'!S2914,"&lt;=1"),IF(COUNTIF('Master list(no salts, metals)'!$K2914:$Y2914, "#N/A")=14,TRUE,FALSE))</f>
        <v>0</v>
      </c>
      <c r="T2924" t="b">
        <f>AND(COUNTIF('Master list(no salts, metals)'!T2914,"&lt;=1"),IF(COUNTIF('Master list(no salts, metals)'!$K2914:$Y2914, "#N/A")=14,TRUE,FALSE))</f>
        <v>0</v>
      </c>
      <c r="U2924" t="b">
        <f>AND(COUNTIF('Master list(no salts, metals)'!U2914,"&lt;=1"),IF(COUNTIF('Master list(no salts, metals)'!$K2914:$Y2914, "#N/A")=14,TRUE,FALSE))</f>
        <v>0</v>
      </c>
      <c r="V2924" t="b">
        <f>AND(COUNTIF('Master list(no salts, metals)'!V2914,"&lt;=1"),IF(COUNTIF('Master list(no salts, metals)'!$K2914:$Y2914, "#N/A")=14,TRUE,FALSE))</f>
        <v>0</v>
      </c>
      <c r="W2924" t="b">
        <f>AND(COUNTIF('Master list(no salts, metals)'!W2914,"&lt;=1"),IF(COUNTIF('Master list(no salts, metals)'!$K2914:$Y2914, "#N/A")=14,TRUE,FALSE))</f>
        <v>0</v>
      </c>
      <c r="X2924" t="b">
        <f>AND(COUNTIF('Master list(no salts, metals)'!X2914,"&lt;=1"),IF(COUNTIF('Master list(no salts, metals)'!$K2914:$Y2914, "#N/A")=14,TRUE,FALSE))</f>
        <v>0</v>
      </c>
      <c r="Y2924" t="b">
        <f>AND(COUNTIF('Master list(no salts, metals)'!Y2914,"&lt;=1"),IF(COUNTIF('Master list(no salts, metals)'!$K2914:$Y2914, "#N/A")=14,TRUE,FALSE))</f>
        <v>0</v>
      </c>
    </row>
    <row r="2925" spans="11:25" x14ac:dyDescent="0.25">
      <c r="K2925" t="b">
        <f>AND(COUNTIF('Master list(no salts, metals)'!K2915,"&lt;=1"),IF(COUNTIF('Master list(no salts, metals)'!$K2915:$Y2915, "#N/A")=14,TRUE,FALSE))</f>
        <v>0</v>
      </c>
      <c r="L2925" t="b">
        <f>AND(COUNTIF('Master list(no salts, metals)'!L2915,"&lt;=1"),IF(COUNTIF('Master list(no salts, metals)'!$K2915:$Y2915, "#N/A")=14,TRUE,FALSE))</f>
        <v>0</v>
      </c>
      <c r="M2925" t="b">
        <f>AND(COUNTIF('Master list(no salts, metals)'!M2915,"&lt;=1"),IF(COUNTIF('Master list(no salts, metals)'!$K2915:$Y2915, "#N/A")=14,TRUE,FALSE))</f>
        <v>0</v>
      </c>
      <c r="N2925" t="b">
        <f>AND(COUNTIF('Master list(no salts, metals)'!N2915,"&lt;=1"),IF(COUNTIF('Master list(no salts, metals)'!$K2915:$Y2915, "#N/A")=14,TRUE,FALSE))</f>
        <v>0</v>
      </c>
      <c r="O2925" t="b">
        <f>AND(COUNTIF('Master list(no salts, metals)'!O2915,"&lt;=1"),IF(COUNTIF('Master list(no salts, metals)'!$K2915:$Y2915, "#N/A")=14,TRUE,FALSE))</f>
        <v>0</v>
      </c>
      <c r="P2925" t="b">
        <f>AND(COUNTIF('Master list(no salts, metals)'!P2915,"&lt;=1"),IF(COUNTIF('Master list(no salts, metals)'!$K2915:$Y2915, "#N/A")=14,TRUE,FALSE))</f>
        <v>0</v>
      </c>
      <c r="Q2925" t="b">
        <f>AND(COUNTIF('Master list(no salts, metals)'!Q2915,"&lt;=1"),IF(COUNTIF('Master list(no salts, metals)'!$K2915:$Y2915, "#N/A")=14,TRUE,FALSE))</f>
        <v>0</v>
      </c>
      <c r="R2925" t="b">
        <f>AND(COUNTIF('Master list(no salts, metals)'!R2915,"&lt;=1"),IF(COUNTIF('Master list(no salts, metals)'!$K2915:$Y2915, "#N/A")=14,TRUE,FALSE))</f>
        <v>0</v>
      </c>
      <c r="S2925" t="b">
        <f>AND(COUNTIF('Master list(no salts, metals)'!S2915,"&lt;=1"),IF(COUNTIF('Master list(no salts, metals)'!$K2915:$Y2915, "#N/A")=14,TRUE,FALSE))</f>
        <v>0</v>
      </c>
      <c r="T2925" t="b">
        <f>AND(COUNTIF('Master list(no salts, metals)'!T2915,"&lt;=1"),IF(COUNTIF('Master list(no salts, metals)'!$K2915:$Y2915, "#N/A")=14,TRUE,FALSE))</f>
        <v>0</v>
      </c>
      <c r="U2925" t="b">
        <f>AND(COUNTIF('Master list(no salts, metals)'!U2915,"&lt;=1"),IF(COUNTIF('Master list(no salts, metals)'!$K2915:$Y2915, "#N/A")=14,TRUE,FALSE))</f>
        <v>0</v>
      </c>
      <c r="V2925" t="b">
        <f>AND(COUNTIF('Master list(no salts, metals)'!V2915,"&lt;=1"),IF(COUNTIF('Master list(no salts, metals)'!$K2915:$Y2915, "#N/A")=14,TRUE,FALSE))</f>
        <v>0</v>
      </c>
      <c r="W2925" t="b">
        <f>AND(COUNTIF('Master list(no salts, metals)'!W2915,"&lt;=1"),IF(COUNTIF('Master list(no salts, metals)'!$K2915:$Y2915, "#N/A")=14,TRUE,FALSE))</f>
        <v>0</v>
      </c>
      <c r="X2925" t="b">
        <f>AND(COUNTIF('Master list(no salts, metals)'!X2915,"&lt;=1"),IF(COUNTIF('Master list(no salts, metals)'!$K2915:$Y2915, "#N/A")=14,TRUE,FALSE))</f>
        <v>0</v>
      </c>
      <c r="Y2925" t="b">
        <f>AND(COUNTIF('Master list(no salts, metals)'!Y2915,"&lt;=1"),IF(COUNTIF('Master list(no salts, metals)'!$K2915:$Y2915, "#N/A")=14,TRUE,FALSE))</f>
        <v>0</v>
      </c>
    </row>
    <row r="2926" spans="11:25" x14ac:dyDescent="0.25">
      <c r="K2926" t="b">
        <f>AND(COUNTIF('Master list(no salts, metals)'!K2916,"&lt;=1"),IF(COUNTIF('Master list(no salts, metals)'!$K2916:$Y2916, "#N/A")=14,TRUE,FALSE))</f>
        <v>0</v>
      </c>
      <c r="L2926" t="b">
        <f>AND(COUNTIF('Master list(no salts, metals)'!L2916,"&lt;=1"),IF(COUNTIF('Master list(no salts, metals)'!$K2916:$Y2916, "#N/A")=14,TRUE,FALSE))</f>
        <v>0</v>
      </c>
      <c r="M2926" t="b">
        <f>AND(COUNTIF('Master list(no salts, metals)'!M2916,"&lt;=1"),IF(COUNTIF('Master list(no salts, metals)'!$K2916:$Y2916, "#N/A")=14,TRUE,FALSE))</f>
        <v>0</v>
      </c>
      <c r="N2926" t="b">
        <f>AND(COUNTIF('Master list(no salts, metals)'!N2916,"&lt;=1"),IF(COUNTIF('Master list(no salts, metals)'!$K2916:$Y2916, "#N/A")=14,TRUE,FALSE))</f>
        <v>0</v>
      </c>
      <c r="O2926" t="b">
        <f>AND(COUNTIF('Master list(no salts, metals)'!O2916,"&lt;=1"),IF(COUNTIF('Master list(no salts, metals)'!$K2916:$Y2916, "#N/A")=14,TRUE,FALSE))</f>
        <v>0</v>
      </c>
      <c r="P2926" t="b">
        <f>AND(COUNTIF('Master list(no salts, metals)'!P2916,"&lt;=1"),IF(COUNTIF('Master list(no salts, metals)'!$K2916:$Y2916, "#N/A")=14,TRUE,FALSE))</f>
        <v>0</v>
      </c>
      <c r="Q2926" t="b">
        <f>AND(COUNTIF('Master list(no salts, metals)'!Q2916,"&lt;=1"),IF(COUNTIF('Master list(no salts, metals)'!$K2916:$Y2916, "#N/A")=14,TRUE,FALSE))</f>
        <v>0</v>
      </c>
      <c r="R2926" t="b">
        <f>AND(COUNTIF('Master list(no salts, metals)'!R2916,"&lt;=1"),IF(COUNTIF('Master list(no salts, metals)'!$K2916:$Y2916, "#N/A")=14,TRUE,FALSE))</f>
        <v>0</v>
      </c>
      <c r="S2926" t="b">
        <f>AND(COUNTIF('Master list(no salts, metals)'!S2916,"&lt;=1"),IF(COUNTIF('Master list(no salts, metals)'!$K2916:$Y2916, "#N/A")=14,TRUE,FALSE))</f>
        <v>0</v>
      </c>
      <c r="T2926" t="b">
        <f>AND(COUNTIF('Master list(no salts, metals)'!T2916,"&lt;=1"),IF(COUNTIF('Master list(no salts, metals)'!$K2916:$Y2916, "#N/A")=14,TRUE,FALSE))</f>
        <v>0</v>
      </c>
      <c r="U2926" t="b">
        <f>AND(COUNTIF('Master list(no salts, metals)'!U2916,"&lt;=1"),IF(COUNTIF('Master list(no salts, metals)'!$K2916:$Y2916, "#N/A")=14,TRUE,FALSE))</f>
        <v>0</v>
      </c>
      <c r="V2926" t="b">
        <f>AND(COUNTIF('Master list(no salts, metals)'!V2916,"&lt;=1"),IF(COUNTIF('Master list(no salts, metals)'!$K2916:$Y2916, "#N/A")=14,TRUE,FALSE))</f>
        <v>0</v>
      </c>
      <c r="W2926" t="b">
        <f>AND(COUNTIF('Master list(no salts, metals)'!W2916,"&lt;=1"),IF(COUNTIF('Master list(no salts, metals)'!$K2916:$Y2916, "#N/A")=14,TRUE,FALSE))</f>
        <v>0</v>
      </c>
      <c r="X2926" t="b">
        <f>AND(COUNTIF('Master list(no salts, metals)'!X2916,"&lt;=1"),IF(COUNTIF('Master list(no salts, metals)'!$K2916:$Y2916, "#N/A")=14,TRUE,FALSE))</f>
        <v>0</v>
      </c>
      <c r="Y2926" t="b">
        <f>AND(COUNTIF('Master list(no salts, metals)'!Y2916,"&lt;=1"),IF(COUNTIF('Master list(no salts, metals)'!$K2916:$Y2916, "#N/A")=14,TRUE,FALSE))</f>
        <v>0</v>
      </c>
    </row>
    <row r="2927" spans="11:25" x14ac:dyDescent="0.25">
      <c r="K2927" t="b">
        <f>AND(COUNTIF('Master list(no salts, metals)'!K2917,"&lt;=1"),IF(COUNTIF('Master list(no salts, metals)'!$K2917:$Y2917, "#N/A")=14,TRUE,FALSE))</f>
        <v>0</v>
      </c>
      <c r="L2927" t="b">
        <f>AND(COUNTIF('Master list(no salts, metals)'!L2917,"&lt;=1"),IF(COUNTIF('Master list(no salts, metals)'!$K2917:$Y2917, "#N/A")=14,TRUE,FALSE))</f>
        <v>0</v>
      </c>
      <c r="M2927" t="b">
        <f>AND(COUNTIF('Master list(no salts, metals)'!M2917,"&lt;=1"),IF(COUNTIF('Master list(no salts, metals)'!$K2917:$Y2917, "#N/A")=14,TRUE,FALSE))</f>
        <v>0</v>
      </c>
      <c r="N2927" t="b">
        <f>AND(COUNTIF('Master list(no salts, metals)'!N2917,"&lt;=1"),IF(COUNTIF('Master list(no salts, metals)'!$K2917:$Y2917, "#N/A")=14,TRUE,FALSE))</f>
        <v>0</v>
      </c>
      <c r="O2927" t="b">
        <f>AND(COUNTIF('Master list(no salts, metals)'!O2917,"&lt;=1"),IF(COUNTIF('Master list(no salts, metals)'!$K2917:$Y2917, "#N/A")=14,TRUE,FALSE))</f>
        <v>0</v>
      </c>
      <c r="P2927" t="b">
        <f>AND(COUNTIF('Master list(no salts, metals)'!P2917,"&lt;=1"),IF(COUNTIF('Master list(no salts, metals)'!$K2917:$Y2917, "#N/A")=14,TRUE,FALSE))</f>
        <v>0</v>
      </c>
      <c r="Q2927" t="b">
        <f>AND(COUNTIF('Master list(no salts, metals)'!Q2917,"&lt;=1"),IF(COUNTIF('Master list(no salts, metals)'!$K2917:$Y2917, "#N/A")=14,TRUE,FALSE))</f>
        <v>0</v>
      </c>
      <c r="R2927" t="b">
        <f>AND(COUNTIF('Master list(no salts, metals)'!R2917,"&lt;=1"),IF(COUNTIF('Master list(no salts, metals)'!$K2917:$Y2917, "#N/A")=14,TRUE,FALSE))</f>
        <v>0</v>
      </c>
      <c r="S2927" t="b">
        <f>AND(COUNTIF('Master list(no salts, metals)'!S2917,"&lt;=1"),IF(COUNTIF('Master list(no salts, metals)'!$K2917:$Y2917, "#N/A")=14,TRUE,FALSE))</f>
        <v>0</v>
      </c>
      <c r="T2927" t="b">
        <f>AND(COUNTIF('Master list(no salts, metals)'!T2917,"&lt;=1"),IF(COUNTIF('Master list(no salts, metals)'!$K2917:$Y2917, "#N/A")=14,TRUE,FALSE))</f>
        <v>0</v>
      </c>
      <c r="U2927" t="b">
        <f>AND(COUNTIF('Master list(no salts, metals)'!U2917,"&lt;=1"),IF(COUNTIF('Master list(no salts, metals)'!$K2917:$Y2917, "#N/A")=14,TRUE,FALSE))</f>
        <v>0</v>
      </c>
      <c r="V2927" t="b">
        <f>AND(COUNTIF('Master list(no salts, metals)'!V2917,"&lt;=1"),IF(COUNTIF('Master list(no salts, metals)'!$K2917:$Y2917, "#N/A")=14,TRUE,FALSE))</f>
        <v>0</v>
      </c>
      <c r="W2927" t="b">
        <f>AND(COUNTIF('Master list(no salts, metals)'!W2917,"&lt;=1"),IF(COUNTIF('Master list(no salts, metals)'!$K2917:$Y2917, "#N/A")=14,TRUE,FALSE))</f>
        <v>1</v>
      </c>
      <c r="X2927" t="b">
        <f>AND(COUNTIF('Master list(no salts, metals)'!X2917,"&lt;=1"),IF(COUNTIF('Master list(no salts, metals)'!$K2917:$Y2917, "#N/A")=14,TRUE,FALSE))</f>
        <v>0</v>
      </c>
      <c r="Y2927" t="b">
        <f>AND(COUNTIF('Master list(no salts, metals)'!Y2917,"&lt;=1"),IF(COUNTIF('Master list(no salts, metals)'!$K2917:$Y2917, "#N/A")=14,TRUE,FALSE))</f>
        <v>0</v>
      </c>
    </row>
    <row r="2928" spans="11:25" x14ac:dyDescent="0.25">
      <c r="K2928" t="b">
        <f>AND(COUNTIF('Master list(no salts, metals)'!K2918,"&lt;=1"),IF(COUNTIF('Master list(no salts, metals)'!$K2918:$Y2918, "#N/A")=14,TRUE,FALSE))</f>
        <v>0</v>
      </c>
      <c r="L2928" t="b">
        <f>AND(COUNTIF('Master list(no salts, metals)'!L2918,"&lt;=1"),IF(COUNTIF('Master list(no salts, metals)'!$K2918:$Y2918, "#N/A")=14,TRUE,FALSE))</f>
        <v>0</v>
      </c>
      <c r="M2928" t="b">
        <f>AND(COUNTIF('Master list(no salts, metals)'!M2918,"&lt;=1"),IF(COUNTIF('Master list(no salts, metals)'!$K2918:$Y2918, "#N/A")=14,TRUE,FALSE))</f>
        <v>0</v>
      </c>
      <c r="N2928" t="b">
        <f>AND(COUNTIF('Master list(no salts, metals)'!N2918,"&lt;=1"),IF(COUNTIF('Master list(no salts, metals)'!$K2918:$Y2918, "#N/A")=14,TRUE,FALSE))</f>
        <v>0</v>
      </c>
      <c r="O2928" t="b">
        <f>AND(COUNTIF('Master list(no salts, metals)'!O2918,"&lt;=1"),IF(COUNTIF('Master list(no salts, metals)'!$K2918:$Y2918, "#N/A")=14,TRUE,FALSE))</f>
        <v>0</v>
      </c>
      <c r="P2928" t="b">
        <f>AND(COUNTIF('Master list(no salts, metals)'!P2918,"&lt;=1"),IF(COUNTIF('Master list(no salts, metals)'!$K2918:$Y2918, "#N/A")=14,TRUE,FALSE))</f>
        <v>0</v>
      </c>
      <c r="Q2928" t="b">
        <f>AND(COUNTIF('Master list(no salts, metals)'!Q2918,"&lt;=1"),IF(COUNTIF('Master list(no salts, metals)'!$K2918:$Y2918, "#N/A")=14,TRUE,FALSE))</f>
        <v>0</v>
      </c>
      <c r="R2928" t="b">
        <f>AND(COUNTIF('Master list(no salts, metals)'!R2918,"&lt;=1"),IF(COUNTIF('Master list(no salts, metals)'!$K2918:$Y2918, "#N/A")=14,TRUE,FALSE))</f>
        <v>0</v>
      </c>
      <c r="S2928" t="b">
        <f>AND(COUNTIF('Master list(no salts, metals)'!S2918,"&lt;=1"),IF(COUNTIF('Master list(no salts, metals)'!$K2918:$Y2918, "#N/A")=14,TRUE,FALSE))</f>
        <v>0</v>
      </c>
      <c r="T2928" t="b">
        <f>AND(COUNTIF('Master list(no salts, metals)'!T2918,"&lt;=1"),IF(COUNTIF('Master list(no salts, metals)'!$K2918:$Y2918, "#N/A")=14,TRUE,FALSE))</f>
        <v>0</v>
      </c>
      <c r="U2928" t="b">
        <f>AND(COUNTIF('Master list(no salts, metals)'!U2918,"&lt;=1"),IF(COUNTIF('Master list(no salts, metals)'!$K2918:$Y2918, "#N/A")=14,TRUE,FALSE))</f>
        <v>0</v>
      </c>
      <c r="V2928" t="b">
        <f>AND(COUNTIF('Master list(no salts, metals)'!V2918,"&lt;=1"),IF(COUNTIF('Master list(no salts, metals)'!$K2918:$Y2918, "#N/A")=14,TRUE,FALSE))</f>
        <v>0</v>
      </c>
      <c r="W2928" t="b">
        <f>AND(COUNTIF('Master list(no salts, metals)'!W2918,"&lt;=1"),IF(COUNTIF('Master list(no salts, metals)'!$K2918:$Y2918, "#N/A")=14,TRUE,FALSE))</f>
        <v>1</v>
      </c>
      <c r="X2928" t="b">
        <f>AND(COUNTIF('Master list(no salts, metals)'!X2918,"&lt;=1"),IF(COUNTIF('Master list(no salts, metals)'!$K2918:$Y2918, "#N/A")=14,TRUE,FALSE))</f>
        <v>0</v>
      </c>
      <c r="Y2928" t="b">
        <f>AND(COUNTIF('Master list(no salts, metals)'!Y2918,"&lt;=1"),IF(COUNTIF('Master list(no salts, metals)'!$K2918:$Y2918, "#N/A")=14,TRUE,FALSE))</f>
        <v>0</v>
      </c>
    </row>
    <row r="2929" spans="11:25" x14ac:dyDescent="0.25">
      <c r="K2929" t="b">
        <f>AND(COUNTIF('Master list(no salts, metals)'!K2919,"&lt;=1"),IF(COUNTIF('Master list(no salts, metals)'!$K2919:$Y2919, "#N/A")=14,TRUE,FALSE))</f>
        <v>0</v>
      </c>
      <c r="L2929" t="b">
        <f>AND(COUNTIF('Master list(no salts, metals)'!L2919,"&lt;=1"),IF(COUNTIF('Master list(no salts, metals)'!$K2919:$Y2919, "#N/A")=14,TRUE,FALSE))</f>
        <v>0</v>
      </c>
      <c r="M2929" t="b">
        <f>AND(COUNTIF('Master list(no salts, metals)'!M2919,"&lt;=1"),IF(COUNTIF('Master list(no salts, metals)'!$K2919:$Y2919, "#N/A")=14,TRUE,FALSE))</f>
        <v>0</v>
      </c>
      <c r="N2929" t="b">
        <f>AND(COUNTIF('Master list(no salts, metals)'!N2919,"&lt;=1"),IF(COUNTIF('Master list(no salts, metals)'!$K2919:$Y2919, "#N/A")=14,TRUE,FALSE))</f>
        <v>0</v>
      </c>
      <c r="O2929" t="b">
        <f>AND(COUNTIF('Master list(no salts, metals)'!O2919,"&lt;=1"),IF(COUNTIF('Master list(no salts, metals)'!$K2919:$Y2919, "#N/A")=14,TRUE,FALSE))</f>
        <v>0</v>
      </c>
      <c r="P2929" t="b">
        <f>AND(COUNTIF('Master list(no salts, metals)'!P2919,"&lt;=1"),IF(COUNTIF('Master list(no salts, metals)'!$K2919:$Y2919, "#N/A")=14,TRUE,FALSE))</f>
        <v>0</v>
      </c>
      <c r="Q2929" t="b">
        <f>AND(COUNTIF('Master list(no salts, metals)'!Q2919,"&lt;=1"),IF(COUNTIF('Master list(no salts, metals)'!$K2919:$Y2919, "#N/A")=14,TRUE,FALSE))</f>
        <v>0</v>
      </c>
      <c r="R2929" t="b">
        <f>AND(COUNTIF('Master list(no salts, metals)'!R2919,"&lt;=1"),IF(COUNTIF('Master list(no salts, metals)'!$K2919:$Y2919, "#N/A")=14,TRUE,FALSE))</f>
        <v>0</v>
      </c>
      <c r="S2929" t="b">
        <f>AND(COUNTIF('Master list(no salts, metals)'!S2919,"&lt;=1"),IF(COUNTIF('Master list(no salts, metals)'!$K2919:$Y2919, "#N/A")=14,TRUE,FALSE))</f>
        <v>0</v>
      </c>
      <c r="T2929" t="b">
        <f>AND(COUNTIF('Master list(no salts, metals)'!T2919,"&lt;=1"),IF(COUNTIF('Master list(no salts, metals)'!$K2919:$Y2919, "#N/A")=14,TRUE,FALSE))</f>
        <v>0</v>
      </c>
      <c r="U2929" t="b">
        <f>AND(COUNTIF('Master list(no salts, metals)'!U2919,"&lt;=1"),IF(COUNTIF('Master list(no salts, metals)'!$K2919:$Y2919, "#N/A")=14,TRUE,FALSE))</f>
        <v>0</v>
      </c>
      <c r="V2929" t="b">
        <f>AND(COUNTIF('Master list(no salts, metals)'!V2919,"&lt;=1"),IF(COUNTIF('Master list(no salts, metals)'!$K2919:$Y2919, "#N/A")=14,TRUE,FALSE))</f>
        <v>0</v>
      </c>
      <c r="W2929" t="b">
        <f>AND(COUNTIF('Master list(no salts, metals)'!W2919,"&lt;=1"),IF(COUNTIF('Master list(no salts, metals)'!$K2919:$Y2919, "#N/A")=14,TRUE,FALSE))</f>
        <v>1</v>
      </c>
      <c r="X2929" t="b">
        <f>AND(COUNTIF('Master list(no salts, metals)'!X2919,"&lt;=1"),IF(COUNTIF('Master list(no salts, metals)'!$K2919:$Y2919, "#N/A")=14,TRUE,FALSE))</f>
        <v>0</v>
      </c>
      <c r="Y2929" t="b">
        <f>AND(COUNTIF('Master list(no salts, metals)'!Y2919,"&lt;=1"),IF(COUNTIF('Master list(no salts, metals)'!$K2919:$Y2919, "#N/A")=14,TRUE,FALSE))</f>
        <v>0</v>
      </c>
    </row>
    <row r="2930" spans="11:25" x14ac:dyDescent="0.25">
      <c r="K2930" t="b">
        <f>AND(COUNTIF('Master list(no salts, metals)'!K2920,"&lt;=1"),IF(COUNTIF('Master list(no salts, metals)'!$K2920:$Y2920, "#N/A")=14,TRUE,FALSE))</f>
        <v>0</v>
      </c>
      <c r="L2930" t="b">
        <f>AND(COUNTIF('Master list(no salts, metals)'!L2920,"&lt;=1"),IF(COUNTIF('Master list(no salts, metals)'!$K2920:$Y2920, "#N/A")=14,TRUE,FALSE))</f>
        <v>0</v>
      </c>
      <c r="M2930" t="b">
        <f>AND(COUNTIF('Master list(no salts, metals)'!M2920,"&lt;=1"),IF(COUNTIF('Master list(no salts, metals)'!$K2920:$Y2920, "#N/A")=14,TRUE,FALSE))</f>
        <v>0</v>
      </c>
      <c r="N2930" t="b">
        <f>AND(COUNTIF('Master list(no salts, metals)'!N2920,"&lt;=1"),IF(COUNTIF('Master list(no salts, metals)'!$K2920:$Y2920, "#N/A")=14,TRUE,FALSE))</f>
        <v>0</v>
      </c>
      <c r="O2930" t="b">
        <f>AND(COUNTIF('Master list(no salts, metals)'!O2920,"&lt;=1"),IF(COUNTIF('Master list(no salts, metals)'!$K2920:$Y2920, "#N/A")=14,TRUE,FALSE))</f>
        <v>0</v>
      </c>
      <c r="P2930" t="b">
        <f>AND(COUNTIF('Master list(no salts, metals)'!P2920,"&lt;=1"),IF(COUNTIF('Master list(no salts, metals)'!$K2920:$Y2920, "#N/A")=14,TRUE,FALSE))</f>
        <v>0</v>
      </c>
      <c r="Q2930" t="b">
        <f>AND(COUNTIF('Master list(no salts, metals)'!Q2920,"&lt;=1"),IF(COUNTIF('Master list(no salts, metals)'!$K2920:$Y2920, "#N/A")=14,TRUE,FALSE))</f>
        <v>0</v>
      </c>
      <c r="R2930" t="b">
        <f>AND(COUNTIF('Master list(no salts, metals)'!R2920,"&lt;=1"),IF(COUNTIF('Master list(no salts, metals)'!$K2920:$Y2920, "#N/A")=14,TRUE,FALSE))</f>
        <v>0</v>
      </c>
      <c r="S2930" t="b">
        <f>AND(COUNTIF('Master list(no salts, metals)'!S2920,"&lt;=1"),IF(COUNTIF('Master list(no salts, metals)'!$K2920:$Y2920, "#N/A")=14,TRUE,FALSE))</f>
        <v>0</v>
      </c>
      <c r="T2930" t="b">
        <f>AND(COUNTIF('Master list(no salts, metals)'!T2920,"&lt;=1"),IF(COUNTIF('Master list(no salts, metals)'!$K2920:$Y2920, "#N/A")=14,TRUE,FALSE))</f>
        <v>0</v>
      </c>
      <c r="U2930" t="b">
        <f>AND(COUNTIF('Master list(no salts, metals)'!U2920,"&lt;=1"),IF(COUNTIF('Master list(no salts, metals)'!$K2920:$Y2920, "#N/A")=14,TRUE,FALSE))</f>
        <v>0</v>
      </c>
      <c r="V2930" t="b">
        <f>AND(COUNTIF('Master list(no salts, metals)'!V2920,"&lt;=1"),IF(COUNTIF('Master list(no salts, metals)'!$K2920:$Y2920, "#N/A")=14,TRUE,FALSE))</f>
        <v>0</v>
      </c>
      <c r="W2930" t="b">
        <f>AND(COUNTIF('Master list(no salts, metals)'!W2920,"&lt;=1"),IF(COUNTIF('Master list(no salts, metals)'!$K2920:$Y2920, "#N/A")=14,TRUE,FALSE))</f>
        <v>1</v>
      </c>
      <c r="X2930" t="b">
        <f>AND(COUNTIF('Master list(no salts, metals)'!X2920,"&lt;=1"),IF(COUNTIF('Master list(no salts, metals)'!$K2920:$Y2920, "#N/A")=14,TRUE,FALSE))</f>
        <v>0</v>
      </c>
      <c r="Y2930" t="b">
        <f>AND(COUNTIF('Master list(no salts, metals)'!Y2920,"&lt;=1"),IF(COUNTIF('Master list(no salts, metals)'!$K2920:$Y2920, "#N/A")=14,TRUE,FALSE))</f>
        <v>0</v>
      </c>
    </row>
    <row r="2931" spans="11:25" x14ac:dyDescent="0.25">
      <c r="K2931" t="b">
        <f>AND(COUNTIF('Master list(no salts, metals)'!K2921,"&lt;=1"),IF(COUNTIF('Master list(no salts, metals)'!$K2921:$Y2921, "#N/A")=14,TRUE,FALSE))</f>
        <v>0</v>
      </c>
      <c r="L2931" t="b">
        <f>AND(COUNTIF('Master list(no salts, metals)'!L2921,"&lt;=1"),IF(COUNTIF('Master list(no salts, metals)'!$K2921:$Y2921, "#N/A")=14,TRUE,FALSE))</f>
        <v>0</v>
      </c>
      <c r="M2931" t="b">
        <f>AND(COUNTIF('Master list(no salts, metals)'!M2921,"&lt;=1"),IF(COUNTIF('Master list(no salts, metals)'!$K2921:$Y2921, "#N/A")=14,TRUE,FALSE))</f>
        <v>0</v>
      </c>
      <c r="N2931" t="b">
        <f>AND(COUNTIF('Master list(no salts, metals)'!N2921,"&lt;=1"),IF(COUNTIF('Master list(no salts, metals)'!$K2921:$Y2921, "#N/A")=14,TRUE,FALSE))</f>
        <v>0</v>
      </c>
      <c r="O2931" t="b">
        <f>AND(COUNTIF('Master list(no salts, metals)'!O2921,"&lt;=1"),IF(COUNTIF('Master list(no salts, metals)'!$K2921:$Y2921, "#N/A")=14,TRUE,FALSE))</f>
        <v>0</v>
      </c>
      <c r="P2931" t="b">
        <f>AND(COUNTIF('Master list(no salts, metals)'!P2921,"&lt;=1"),IF(COUNTIF('Master list(no salts, metals)'!$K2921:$Y2921, "#N/A")=14,TRUE,FALSE))</f>
        <v>0</v>
      </c>
      <c r="Q2931" t="b">
        <f>AND(COUNTIF('Master list(no salts, metals)'!Q2921,"&lt;=1"),IF(COUNTIF('Master list(no salts, metals)'!$K2921:$Y2921, "#N/A")=14,TRUE,FALSE))</f>
        <v>0</v>
      </c>
      <c r="R2931" t="b">
        <f>AND(COUNTIF('Master list(no salts, metals)'!R2921,"&lt;=1"),IF(COUNTIF('Master list(no salts, metals)'!$K2921:$Y2921, "#N/A")=14,TRUE,FALSE))</f>
        <v>0</v>
      </c>
      <c r="S2931" t="b">
        <f>AND(COUNTIF('Master list(no salts, metals)'!S2921,"&lt;=1"),IF(COUNTIF('Master list(no salts, metals)'!$K2921:$Y2921, "#N/A")=14,TRUE,FALSE))</f>
        <v>0</v>
      </c>
      <c r="T2931" t="b">
        <f>AND(COUNTIF('Master list(no salts, metals)'!T2921,"&lt;=1"),IF(COUNTIF('Master list(no salts, metals)'!$K2921:$Y2921, "#N/A")=14,TRUE,FALSE))</f>
        <v>0</v>
      </c>
      <c r="U2931" t="b">
        <f>AND(COUNTIF('Master list(no salts, metals)'!U2921,"&lt;=1"),IF(COUNTIF('Master list(no salts, metals)'!$K2921:$Y2921, "#N/A")=14,TRUE,FALSE))</f>
        <v>0</v>
      </c>
      <c r="V2931" t="b">
        <f>AND(COUNTIF('Master list(no salts, metals)'!V2921,"&lt;=1"),IF(COUNTIF('Master list(no salts, metals)'!$K2921:$Y2921, "#N/A")=14,TRUE,FALSE))</f>
        <v>0</v>
      </c>
      <c r="W2931" t="b">
        <f>AND(COUNTIF('Master list(no salts, metals)'!W2921,"&lt;=1"),IF(COUNTIF('Master list(no salts, metals)'!$K2921:$Y2921, "#N/A")=14,TRUE,FALSE))</f>
        <v>1</v>
      </c>
      <c r="X2931" t="b">
        <f>AND(COUNTIF('Master list(no salts, metals)'!X2921,"&lt;=1"),IF(COUNTIF('Master list(no salts, metals)'!$K2921:$Y2921, "#N/A")=14,TRUE,FALSE))</f>
        <v>0</v>
      </c>
      <c r="Y2931" t="b">
        <f>AND(COUNTIF('Master list(no salts, metals)'!Y2921,"&lt;=1"),IF(COUNTIF('Master list(no salts, metals)'!$K2921:$Y2921, "#N/A")=14,TRUE,FALSE))</f>
        <v>0</v>
      </c>
    </row>
    <row r="2932" spans="11:25" x14ac:dyDescent="0.25">
      <c r="K2932" t="b">
        <f>AND(COUNTIF('Master list(no salts, metals)'!K2922,"&lt;=1"),IF(COUNTIF('Master list(no salts, metals)'!$K2922:$Y2922, "#N/A")=14,TRUE,FALSE))</f>
        <v>0</v>
      </c>
      <c r="L2932" t="b">
        <f>AND(COUNTIF('Master list(no salts, metals)'!L2922,"&lt;=1"),IF(COUNTIF('Master list(no salts, metals)'!$K2922:$Y2922, "#N/A")=14,TRUE,FALSE))</f>
        <v>0</v>
      </c>
      <c r="M2932" t="b">
        <f>AND(COUNTIF('Master list(no salts, metals)'!M2922,"&lt;=1"),IF(COUNTIF('Master list(no salts, metals)'!$K2922:$Y2922, "#N/A")=14,TRUE,FALSE))</f>
        <v>0</v>
      </c>
      <c r="N2932" t="b">
        <f>AND(COUNTIF('Master list(no salts, metals)'!N2922,"&lt;=1"),IF(COUNTIF('Master list(no salts, metals)'!$K2922:$Y2922, "#N/A")=14,TRUE,FALSE))</f>
        <v>0</v>
      </c>
      <c r="O2932" t="b">
        <f>AND(COUNTIF('Master list(no salts, metals)'!O2922,"&lt;=1"),IF(COUNTIF('Master list(no salts, metals)'!$K2922:$Y2922, "#N/A")=14,TRUE,FALSE))</f>
        <v>0</v>
      </c>
      <c r="P2932" t="b">
        <f>AND(COUNTIF('Master list(no salts, metals)'!P2922,"&lt;=1"),IF(COUNTIF('Master list(no salts, metals)'!$K2922:$Y2922, "#N/A")=14,TRUE,FALSE))</f>
        <v>0</v>
      </c>
      <c r="Q2932" t="b">
        <f>AND(COUNTIF('Master list(no salts, metals)'!Q2922,"&lt;=1"),IF(COUNTIF('Master list(no salts, metals)'!$K2922:$Y2922, "#N/A")=14,TRUE,FALSE))</f>
        <v>0</v>
      </c>
      <c r="R2932" t="b">
        <f>AND(COUNTIF('Master list(no salts, metals)'!R2922,"&lt;=1"),IF(COUNTIF('Master list(no salts, metals)'!$K2922:$Y2922, "#N/A")=14,TRUE,FALSE))</f>
        <v>0</v>
      </c>
      <c r="S2932" t="b">
        <f>AND(COUNTIF('Master list(no salts, metals)'!S2922,"&lt;=1"),IF(COUNTIF('Master list(no salts, metals)'!$K2922:$Y2922, "#N/A")=14,TRUE,FALSE))</f>
        <v>0</v>
      </c>
      <c r="T2932" t="b">
        <f>AND(COUNTIF('Master list(no salts, metals)'!T2922,"&lt;=1"),IF(COUNTIF('Master list(no salts, metals)'!$K2922:$Y2922, "#N/A")=14,TRUE,FALSE))</f>
        <v>0</v>
      </c>
      <c r="U2932" t="b">
        <f>AND(COUNTIF('Master list(no salts, metals)'!U2922,"&lt;=1"),IF(COUNTIF('Master list(no salts, metals)'!$K2922:$Y2922, "#N/A")=14,TRUE,FALSE))</f>
        <v>0</v>
      </c>
      <c r="V2932" t="b">
        <f>AND(COUNTIF('Master list(no salts, metals)'!V2922,"&lt;=1"),IF(COUNTIF('Master list(no salts, metals)'!$K2922:$Y2922, "#N/A")=14,TRUE,FALSE))</f>
        <v>0</v>
      </c>
      <c r="W2932" t="b">
        <f>AND(COUNTIF('Master list(no salts, metals)'!W2922,"&lt;=1"),IF(COUNTIF('Master list(no salts, metals)'!$K2922:$Y2922, "#N/A")=14,TRUE,FALSE))</f>
        <v>1</v>
      </c>
      <c r="X2932" t="b">
        <f>AND(COUNTIF('Master list(no salts, metals)'!X2922,"&lt;=1"),IF(COUNTIF('Master list(no salts, metals)'!$K2922:$Y2922, "#N/A")=14,TRUE,FALSE))</f>
        <v>0</v>
      </c>
      <c r="Y2932" t="b">
        <f>AND(COUNTIF('Master list(no salts, metals)'!Y2922,"&lt;=1"),IF(COUNTIF('Master list(no salts, metals)'!$K2922:$Y2922, "#N/A")=14,TRUE,FALSE))</f>
        <v>0</v>
      </c>
    </row>
    <row r="2933" spans="11:25" x14ac:dyDescent="0.25">
      <c r="K2933" t="b">
        <f>AND(COUNTIF('Master list(no salts, metals)'!K2923,"&lt;=1"),IF(COUNTIF('Master list(no salts, metals)'!$K2923:$Y2923, "#N/A")=14,TRUE,FALSE))</f>
        <v>0</v>
      </c>
      <c r="L2933" t="b">
        <f>AND(COUNTIF('Master list(no salts, metals)'!L2923,"&lt;=1"),IF(COUNTIF('Master list(no salts, metals)'!$K2923:$Y2923, "#N/A")=14,TRUE,FALSE))</f>
        <v>0</v>
      </c>
      <c r="M2933" t="b">
        <f>AND(COUNTIF('Master list(no salts, metals)'!M2923,"&lt;=1"),IF(COUNTIF('Master list(no salts, metals)'!$K2923:$Y2923, "#N/A")=14,TRUE,FALSE))</f>
        <v>0</v>
      </c>
      <c r="N2933" t="b">
        <f>AND(COUNTIF('Master list(no salts, metals)'!N2923,"&lt;=1"),IF(COUNTIF('Master list(no salts, metals)'!$K2923:$Y2923, "#N/A")=14,TRUE,FALSE))</f>
        <v>0</v>
      </c>
      <c r="O2933" t="b">
        <f>AND(COUNTIF('Master list(no salts, metals)'!O2923,"&lt;=1"),IF(COUNTIF('Master list(no salts, metals)'!$K2923:$Y2923, "#N/A")=14,TRUE,FALSE))</f>
        <v>0</v>
      </c>
      <c r="P2933" t="b">
        <f>AND(COUNTIF('Master list(no salts, metals)'!P2923,"&lt;=1"),IF(COUNTIF('Master list(no salts, metals)'!$K2923:$Y2923, "#N/A")=14,TRUE,FALSE))</f>
        <v>0</v>
      </c>
      <c r="Q2933" t="b">
        <f>AND(COUNTIF('Master list(no salts, metals)'!Q2923,"&lt;=1"),IF(COUNTIF('Master list(no salts, metals)'!$K2923:$Y2923, "#N/A")=14,TRUE,FALSE))</f>
        <v>0</v>
      </c>
      <c r="R2933" t="b">
        <f>AND(COUNTIF('Master list(no salts, metals)'!R2923,"&lt;=1"),IF(COUNTIF('Master list(no salts, metals)'!$K2923:$Y2923, "#N/A")=14,TRUE,FALSE))</f>
        <v>0</v>
      </c>
      <c r="S2933" t="b">
        <f>AND(COUNTIF('Master list(no salts, metals)'!S2923,"&lt;=1"),IF(COUNTIF('Master list(no salts, metals)'!$K2923:$Y2923, "#N/A")=14,TRUE,FALSE))</f>
        <v>0</v>
      </c>
      <c r="T2933" t="b">
        <f>AND(COUNTIF('Master list(no salts, metals)'!T2923,"&lt;=1"),IF(COUNTIF('Master list(no salts, metals)'!$K2923:$Y2923, "#N/A")=14,TRUE,FALSE))</f>
        <v>0</v>
      </c>
      <c r="U2933" t="b">
        <f>AND(COUNTIF('Master list(no salts, metals)'!U2923,"&lt;=1"),IF(COUNTIF('Master list(no salts, metals)'!$K2923:$Y2923, "#N/A")=14,TRUE,FALSE))</f>
        <v>0</v>
      </c>
      <c r="V2933" t="b">
        <f>AND(COUNTIF('Master list(no salts, metals)'!V2923,"&lt;=1"),IF(COUNTIF('Master list(no salts, metals)'!$K2923:$Y2923, "#N/A")=14,TRUE,FALSE))</f>
        <v>0</v>
      </c>
      <c r="W2933" t="b">
        <f>AND(COUNTIF('Master list(no salts, metals)'!W2923,"&lt;=1"),IF(COUNTIF('Master list(no salts, metals)'!$K2923:$Y2923, "#N/A")=14,TRUE,FALSE))</f>
        <v>1</v>
      </c>
      <c r="X2933" t="b">
        <f>AND(COUNTIF('Master list(no salts, metals)'!X2923,"&lt;=1"),IF(COUNTIF('Master list(no salts, metals)'!$K2923:$Y2923, "#N/A")=14,TRUE,FALSE))</f>
        <v>0</v>
      </c>
      <c r="Y2933" t="b">
        <f>AND(COUNTIF('Master list(no salts, metals)'!Y2923,"&lt;=1"),IF(COUNTIF('Master list(no salts, metals)'!$K2923:$Y2923, "#N/A")=14,TRUE,FALSE))</f>
        <v>0</v>
      </c>
    </row>
    <row r="2934" spans="11:25" x14ac:dyDescent="0.25">
      <c r="K2934" t="b">
        <f>AND(COUNTIF('Master list(no salts, metals)'!K2924,"&lt;=1"),IF(COUNTIF('Master list(no salts, metals)'!$K2924:$Y2924, "#N/A")=14,TRUE,FALSE))</f>
        <v>0</v>
      </c>
      <c r="L2934" t="b">
        <f>AND(COUNTIF('Master list(no salts, metals)'!L2924,"&lt;=1"),IF(COUNTIF('Master list(no salts, metals)'!$K2924:$Y2924, "#N/A")=14,TRUE,FALSE))</f>
        <v>0</v>
      </c>
      <c r="M2934" t="b">
        <f>AND(COUNTIF('Master list(no salts, metals)'!M2924,"&lt;=1"),IF(COUNTIF('Master list(no salts, metals)'!$K2924:$Y2924, "#N/A")=14,TRUE,FALSE))</f>
        <v>0</v>
      </c>
      <c r="N2934" t="b">
        <f>AND(COUNTIF('Master list(no salts, metals)'!N2924,"&lt;=1"),IF(COUNTIF('Master list(no salts, metals)'!$K2924:$Y2924, "#N/A")=14,TRUE,FALSE))</f>
        <v>0</v>
      </c>
      <c r="O2934" t="b">
        <f>AND(COUNTIF('Master list(no salts, metals)'!O2924,"&lt;=1"),IF(COUNTIF('Master list(no salts, metals)'!$K2924:$Y2924, "#N/A")=14,TRUE,FALSE))</f>
        <v>0</v>
      </c>
      <c r="P2934" t="b">
        <f>AND(COUNTIF('Master list(no salts, metals)'!P2924,"&lt;=1"),IF(COUNTIF('Master list(no salts, metals)'!$K2924:$Y2924, "#N/A")=14,TRUE,FALSE))</f>
        <v>0</v>
      </c>
      <c r="Q2934" t="b">
        <f>AND(COUNTIF('Master list(no salts, metals)'!Q2924,"&lt;=1"),IF(COUNTIF('Master list(no salts, metals)'!$K2924:$Y2924, "#N/A")=14,TRUE,FALSE))</f>
        <v>0</v>
      </c>
      <c r="R2934" t="b">
        <f>AND(COUNTIF('Master list(no salts, metals)'!R2924,"&lt;=1"),IF(COUNTIF('Master list(no salts, metals)'!$K2924:$Y2924, "#N/A")=14,TRUE,FALSE))</f>
        <v>0</v>
      </c>
      <c r="S2934" t="b">
        <f>AND(COUNTIF('Master list(no salts, metals)'!S2924,"&lt;=1"),IF(COUNTIF('Master list(no salts, metals)'!$K2924:$Y2924, "#N/A")=14,TRUE,FALSE))</f>
        <v>0</v>
      </c>
      <c r="T2934" t="b">
        <f>AND(COUNTIF('Master list(no salts, metals)'!T2924,"&lt;=1"),IF(COUNTIF('Master list(no salts, metals)'!$K2924:$Y2924, "#N/A")=14,TRUE,FALSE))</f>
        <v>0</v>
      </c>
      <c r="U2934" t="b">
        <f>AND(COUNTIF('Master list(no salts, metals)'!U2924,"&lt;=1"),IF(COUNTIF('Master list(no salts, metals)'!$K2924:$Y2924, "#N/A")=14,TRUE,FALSE))</f>
        <v>0</v>
      </c>
      <c r="V2934" t="b">
        <f>AND(COUNTIF('Master list(no salts, metals)'!V2924,"&lt;=1"),IF(COUNTIF('Master list(no salts, metals)'!$K2924:$Y2924, "#N/A")=14,TRUE,FALSE))</f>
        <v>0</v>
      </c>
      <c r="W2934" t="b">
        <f>AND(COUNTIF('Master list(no salts, metals)'!W2924,"&lt;=1"),IF(COUNTIF('Master list(no salts, metals)'!$K2924:$Y2924, "#N/A")=14,TRUE,FALSE))</f>
        <v>1</v>
      </c>
      <c r="X2934" t="b">
        <f>AND(COUNTIF('Master list(no salts, metals)'!X2924,"&lt;=1"),IF(COUNTIF('Master list(no salts, metals)'!$K2924:$Y2924, "#N/A")=14,TRUE,FALSE))</f>
        <v>0</v>
      </c>
      <c r="Y2934" t="b">
        <f>AND(COUNTIF('Master list(no salts, metals)'!Y2924,"&lt;=1"),IF(COUNTIF('Master list(no salts, metals)'!$K2924:$Y2924, "#N/A")=14,TRUE,FALSE))</f>
        <v>0</v>
      </c>
    </row>
    <row r="2935" spans="11:25" x14ac:dyDescent="0.25">
      <c r="K2935" t="b">
        <f>AND(COUNTIF('Master list(no salts, metals)'!K2925,"&lt;=1"),IF(COUNTIF('Master list(no salts, metals)'!$K2925:$Y2925, "#N/A")=14,TRUE,FALSE))</f>
        <v>0</v>
      </c>
      <c r="L2935" t="b">
        <f>AND(COUNTIF('Master list(no salts, metals)'!L2925,"&lt;=1"),IF(COUNTIF('Master list(no salts, metals)'!$K2925:$Y2925, "#N/A")=14,TRUE,FALSE))</f>
        <v>0</v>
      </c>
      <c r="M2935" t="b">
        <f>AND(COUNTIF('Master list(no salts, metals)'!M2925,"&lt;=1"),IF(COUNTIF('Master list(no salts, metals)'!$K2925:$Y2925, "#N/A")=14,TRUE,FALSE))</f>
        <v>0</v>
      </c>
      <c r="N2935" t="b">
        <f>AND(COUNTIF('Master list(no salts, metals)'!N2925,"&lt;=1"),IF(COUNTIF('Master list(no salts, metals)'!$K2925:$Y2925, "#N/A")=14,TRUE,FALSE))</f>
        <v>0</v>
      </c>
      <c r="O2935" t="b">
        <f>AND(COUNTIF('Master list(no salts, metals)'!O2925,"&lt;=1"),IF(COUNTIF('Master list(no salts, metals)'!$K2925:$Y2925, "#N/A")=14,TRUE,FALSE))</f>
        <v>0</v>
      </c>
      <c r="P2935" t="b">
        <f>AND(COUNTIF('Master list(no salts, metals)'!P2925,"&lt;=1"),IF(COUNTIF('Master list(no salts, metals)'!$K2925:$Y2925, "#N/A")=14,TRUE,FALSE))</f>
        <v>0</v>
      </c>
      <c r="Q2935" t="b">
        <f>AND(COUNTIF('Master list(no salts, metals)'!Q2925,"&lt;=1"),IF(COUNTIF('Master list(no salts, metals)'!$K2925:$Y2925, "#N/A")=14,TRUE,FALSE))</f>
        <v>0</v>
      </c>
      <c r="R2935" t="b">
        <f>AND(COUNTIF('Master list(no salts, metals)'!R2925,"&lt;=1"),IF(COUNTIF('Master list(no salts, metals)'!$K2925:$Y2925, "#N/A")=14,TRUE,FALSE))</f>
        <v>0</v>
      </c>
      <c r="S2935" t="b">
        <f>AND(COUNTIF('Master list(no salts, metals)'!S2925,"&lt;=1"),IF(COUNTIF('Master list(no salts, metals)'!$K2925:$Y2925, "#N/A")=14,TRUE,FALSE))</f>
        <v>0</v>
      </c>
      <c r="T2935" t="b">
        <f>AND(COUNTIF('Master list(no salts, metals)'!T2925,"&lt;=1"),IF(COUNTIF('Master list(no salts, metals)'!$K2925:$Y2925, "#N/A")=14,TRUE,FALSE))</f>
        <v>0</v>
      </c>
      <c r="U2935" t="b">
        <f>AND(COUNTIF('Master list(no salts, metals)'!U2925,"&lt;=1"),IF(COUNTIF('Master list(no salts, metals)'!$K2925:$Y2925, "#N/A")=14,TRUE,FALSE))</f>
        <v>0</v>
      </c>
      <c r="V2935" t="b">
        <f>AND(COUNTIF('Master list(no salts, metals)'!V2925,"&lt;=1"),IF(COUNTIF('Master list(no salts, metals)'!$K2925:$Y2925, "#N/A")=14,TRUE,FALSE))</f>
        <v>0</v>
      </c>
      <c r="W2935" t="b">
        <f>AND(COUNTIF('Master list(no salts, metals)'!W2925,"&lt;=1"),IF(COUNTIF('Master list(no salts, metals)'!$K2925:$Y2925, "#N/A")=14,TRUE,FALSE))</f>
        <v>1</v>
      </c>
      <c r="X2935" t="b">
        <f>AND(COUNTIF('Master list(no salts, metals)'!X2925,"&lt;=1"),IF(COUNTIF('Master list(no salts, metals)'!$K2925:$Y2925, "#N/A")=14,TRUE,FALSE))</f>
        <v>0</v>
      </c>
      <c r="Y2935" t="b">
        <f>AND(COUNTIF('Master list(no salts, metals)'!Y2925,"&lt;=1"),IF(COUNTIF('Master list(no salts, metals)'!$K2925:$Y2925, "#N/A")=14,TRUE,FALSE))</f>
        <v>0</v>
      </c>
    </row>
    <row r="2936" spans="11:25" x14ac:dyDescent="0.25">
      <c r="K2936" t="b">
        <f>AND(COUNTIF('Master list(no salts, metals)'!K2926,"&lt;=1"),IF(COUNTIF('Master list(no salts, metals)'!$K2926:$Y2926, "#N/A")=14,TRUE,FALSE))</f>
        <v>0</v>
      </c>
      <c r="L2936" t="b">
        <f>AND(COUNTIF('Master list(no salts, metals)'!L2926,"&lt;=1"),IF(COUNTIF('Master list(no salts, metals)'!$K2926:$Y2926, "#N/A")=14,TRUE,FALSE))</f>
        <v>0</v>
      </c>
      <c r="M2936" t="b">
        <f>AND(COUNTIF('Master list(no salts, metals)'!M2926,"&lt;=1"),IF(COUNTIF('Master list(no salts, metals)'!$K2926:$Y2926, "#N/A")=14,TRUE,FALSE))</f>
        <v>0</v>
      </c>
      <c r="N2936" t="b">
        <f>AND(COUNTIF('Master list(no salts, metals)'!N2926,"&lt;=1"),IF(COUNTIF('Master list(no salts, metals)'!$K2926:$Y2926, "#N/A")=14,TRUE,FALSE))</f>
        <v>0</v>
      </c>
      <c r="O2936" t="b">
        <f>AND(COUNTIF('Master list(no salts, metals)'!O2926,"&lt;=1"),IF(COUNTIF('Master list(no salts, metals)'!$K2926:$Y2926, "#N/A")=14,TRUE,FALSE))</f>
        <v>0</v>
      </c>
      <c r="P2936" t="b">
        <f>AND(COUNTIF('Master list(no salts, metals)'!P2926,"&lt;=1"),IF(COUNTIF('Master list(no salts, metals)'!$K2926:$Y2926, "#N/A")=14,TRUE,FALSE))</f>
        <v>0</v>
      </c>
      <c r="Q2936" t="b">
        <f>AND(COUNTIF('Master list(no salts, metals)'!Q2926,"&lt;=1"),IF(COUNTIF('Master list(no salts, metals)'!$K2926:$Y2926, "#N/A")=14,TRUE,FALSE))</f>
        <v>0</v>
      </c>
      <c r="R2936" t="b">
        <f>AND(COUNTIF('Master list(no salts, metals)'!R2926,"&lt;=1"),IF(COUNTIF('Master list(no salts, metals)'!$K2926:$Y2926, "#N/A")=14,TRUE,FALSE))</f>
        <v>0</v>
      </c>
      <c r="S2936" t="b">
        <f>AND(COUNTIF('Master list(no salts, metals)'!S2926,"&lt;=1"),IF(COUNTIF('Master list(no salts, metals)'!$K2926:$Y2926, "#N/A")=14,TRUE,FALSE))</f>
        <v>0</v>
      </c>
      <c r="T2936" t="b">
        <f>AND(COUNTIF('Master list(no salts, metals)'!T2926,"&lt;=1"),IF(COUNTIF('Master list(no salts, metals)'!$K2926:$Y2926, "#N/A")=14,TRUE,FALSE))</f>
        <v>0</v>
      </c>
      <c r="U2936" t="b">
        <f>AND(COUNTIF('Master list(no salts, metals)'!U2926,"&lt;=1"),IF(COUNTIF('Master list(no salts, metals)'!$K2926:$Y2926, "#N/A")=14,TRUE,FALSE))</f>
        <v>0</v>
      </c>
      <c r="V2936" t="b">
        <f>AND(COUNTIF('Master list(no salts, metals)'!V2926,"&lt;=1"),IF(COUNTIF('Master list(no salts, metals)'!$K2926:$Y2926, "#N/A")=14,TRUE,FALSE))</f>
        <v>0</v>
      </c>
      <c r="W2936" t="b">
        <f>AND(COUNTIF('Master list(no salts, metals)'!W2926,"&lt;=1"),IF(COUNTIF('Master list(no salts, metals)'!$K2926:$Y2926, "#N/A")=14,TRUE,FALSE))</f>
        <v>0</v>
      </c>
      <c r="X2936" t="b">
        <f>AND(COUNTIF('Master list(no salts, metals)'!X2926,"&lt;=1"),IF(COUNTIF('Master list(no salts, metals)'!$K2926:$Y2926, "#N/A")=14,TRUE,FALSE))</f>
        <v>0</v>
      </c>
      <c r="Y2936" t="b">
        <f>AND(COUNTIF('Master list(no salts, metals)'!Y2926,"&lt;=1"),IF(COUNTIF('Master list(no salts, metals)'!$K2926:$Y2926, "#N/A")=14,TRUE,FALSE))</f>
        <v>0</v>
      </c>
    </row>
    <row r="2937" spans="11:25" x14ac:dyDescent="0.25">
      <c r="K2937" t="b">
        <f>AND(COUNTIF('Master list(no salts, metals)'!K2927,"&lt;=1"),IF(COUNTIF('Master list(no salts, metals)'!$K2927:$Y2927, "#N/A")=14,TRUE,FALSE))</f>
        <v>0</v>
      </c>
      <c r="L2937" t="b">
        <f>AND(COUNTIF('Master list(no salts, metals)'!L2927,"&lt;=1"),IF(COUNTIF('Master list(no salts, metals)'!$K2927:$Y2927, "#N/A")=14,TRUE,FALSE))</f>
        <v>0</v>
      </c>
      <c r="M2937" t="b">
        <f>AND(COUNTIF('Master list(no salts, metals)'!M2927,"&lt;=1"),IF(COUNTIF('Master list(no salts, metals)'!$K2927:$Y2927, "#N/A")=14,TRUE,FALSE))</f>
        <v>0</v>
      </c>
      <c r="N2937" t="b">
        <f>AND(COUNTIF('Master list(no salts, metals)'!N2927,"&lt;=1"),IF(COUNTIF('Master list(no salts, metals)'!$K2927:$Y2927, "#N/A")=14,TRUE,FALSE))</f>
        <v>0</v>
      </c>
      <c r="O2937" t="b">
        <f>AND(COUNTIF('Master list(no salts, metals)'!O2927,"&lt;=1"),IF(COUNTIF('Master list(no salts, metals)'!$K2927:$Y2927, "#N/A")=14,TRUE,FALSE))</f>
        <v>0</v>
      </c>
      <c r="P2937" t="b">
        <f>AND(COUNTIF('Master list(no salts, metals)'!P2927,"&lt;=1"),IF(COUNTIF('Master list(no salts, metals)'!$K2927:$Y2927, "#N/A")=14,TRUE,FALSE))</f>
        <v>0</v>
      </c>
      <c r="Q2937" t="b">
        <f>AND(COUNTIF('Master list(no salts, metals)'!Q2927,"&lt;=1"),IF(COUNTIF('Master list(no salts, metals)'!$K2927:$Y2927, "#N/A")=14,TRUE,FALSE))</f>
        <v>0</v>
      </c>
      <c r="R2937" t="b">
        <f>AND(COUNTIF('Master list(no salts, metals)'!R2927,"&lt;=1"),IF(COUNTIF('Master list(no salts, metals)'!$K2927:$Y2927, "#N/A")=14,TRUE,FALSE))</f>
        <v>0</v>
      </c>
      <c r="S2937" t="b">
        <f>AND(COUNTIF('Master list(no salts, metals)'!S2927,"&lt;=1"),IF(COUNTIF('Master list(no salts, metals)'!$K2927:$Y2927, "#N/A")=14,TRUE,FALSE))</f>
        <v>0</v>
      </c>
      <c r="T2937" t="b">
        <f>AND(COUNTIF('Master list(no salts, metals)'!T2927,"&lt;=1"),IF(COUNTIF('Master list(no salts, metals)'!$K2927:$Y2927, "#N/A")=14,TRUE,FALSE))</f>
        <v>0</v>
      </c>
      <c r="U2937" t="b">
        <f>AND(COUNTIF('Master list(no salts, metals)'!U2927,"&lt;=1"),IF(COUNTIF('Master list(no salts, metals)'!$K2927:$Y2927, "#N/A")=14,TRUE,FALSE))</f>
        <v>0</v>
      </c>
      <c r="V2937" t="b">
        <f>AND(COUNTIF('Master list(no salts, metals)'!V2927,"&lt;=1"),IF(COUNTIF('Master list(no salts, metals)'!$K2927:$Y2927, "#N/A")=14,TRUE,FALSE))</f>
        <v>0</v>
      </c>
      <c r="W2937" t="b">
        <f>AND(COUNTIF('Master list(no salts, metals)'!W2927,"&lt;=1"),IF(COUNTIF('Master list(no salts, metals)'!$K2927:$Y2927, "#N/A")=14,TRUE,FALSE))</f>
        <v>1</v>
      </c>
      <c r="X2937" t="b">
        <f>AND(COUNTIF('Master list(no salts, metals)'!X2927,"&lt;=1"),IF(COUNTIF('Master list(no salts, metals)'!$K2927:$Y2927, "#N/A")=14,TRUE,FALSE))</f>
        <v>0</v>
      </c>
      <c r="Y2937" t="b">
        <f>AND(COUNTIF('Master list(no salts, metals)'!Y2927,"&lt;=1"),IF(COUNTIF('Master list(no salts, metals)'!$K2927:$Y2927, "#N/A")=14,TRUE,FALSE))</f>
        <v>0</v>
      </c>
    </row>
    <row r="2938" spans="11:25" x14ac:dyDescent="0.25">
      <c r="K2938" t="b">
        <f>AND(COUNTIF('Master list(no salts, metals)'!K2928,"&lt;=1"),IF(COUNTIF('Master list(no salts, metals)'!$K2928:$Y2928, "#N/A")=14,TRUE,FALSE))</f>
        <v>0</v>
      </c>
      <c r="L2938" t="b">
        <f>AND(COUNTIF('Master list(no salts, metals)'!L2928,"&lt;=1"),IF(COUNTIF('Master list(no salts, metals)'!$K2928:$Y2928, "#N/A")=14,TRUE,FALSE))</f>
        <v>0</v>
      </c>
      <c r="M2938" t="b">
        <f>AND(COUNTIF('Master list(no salts, metals)'!M2928,"&lt;=1"),IF(COUNTIF('Master list(no salts, metals)'!$K2928:$Y2928, "#N/A")=14,TRUE,FALSE))</f>
        <v>0</v>
      </c>
      <c r="N2938" t="b">
        <f>AND(COUNTIF('Master list(no salts, metals)'!N2928,"&lt;=1"),IF(COUNTIF('Master list(no salts, metals)'!$K2928:$Y2928, "#N/A")=14,TRUE,FALSE))</f>
        <v>0</v>
      </c>
      <c r="O2938" t="b">
        <f>AND(COUNTIF('Master list(no salts, metals)'!O2928,"&lt;=1"),IF(COUNTIF('Master list(no salts, metals)'!$K2928:$Y2928, "#N/A")=14,TRUE,FALSE))</f>
        <v>0</v>
      </c>
      <c r="P2938" t="b">
        <f>AND(COUNTIF('Master list(no salts, metals)'!P2928,"&lt;=1"),IF(COUNTIF('Master list(no salts, metals)'!$K2928:$Y2928, "#N/A")=14,TRUE,FALSE))</f>
        <v>0</v>
      </c>
      <c r="Q2938" t="b">
        <f>AND(COUNTIF('Master list(no salts, metals)'!Q2928,"&lt;=1"),IF(COUNTIF('Master list(no salts, metals)'!$K2928:$Y2928, "#N/A")=14,TRUE,FALSE))</f>
        <v>0</v>
      </c>
      <c r="R2938" t="b">
        <f>AND(COUNTIF('Master list(no salts, metals)'!R2928,"&lt;=1"),IF(COUNTIF('Master list(no salts, metals)'!$K2928:$Y2928, "#N/A")=14,TRUE,FALSE))</f>
        <v>0</v>
      </c>
      <c r="S2938" t="b">
        <f>AND(COUNTIF('Master list(no salts, metals)'!S2928,"&lt;=1"),IF(COUNTIF('Master list(no salts, metals)'!$K2928:$Y2928, "#N/A")=14,TRUE,FALSE))</f>
        <v>0</v>
      </c>
      <c r="T2938" t="b">
        <f>AND(COUNTIF('Master list(no salts, metals)'!T2928,"&lt;=1"),IF(COUNTIF('Master list(no salts, metals)'!$K2928:$Y2928, "#N/A")=14,TRUE,FALSE))</f>
        <v>0</v>
      </c>
      <c r="U2938" t="b">
        <f>AND(COUNTIF('Master list(no salts, metals)'!U2928,"&lt;=1"),IF(COUNTIF('Master list(no salts, metals)'!$K2928:$Y2928, "#N/A")=14,TRUE,FALSE))</f>
        <v>0</v>
      </c>
      <c r="V2938" t="b">
        <f>AND(COUNTIF('Master list(no salts, metals)'!V2928,"&lt;=1"),IF(COUNTIF('Master list(no salts, metals)'!$K2928:$Y2928, "#N/A")=14,TRUE,FALSE))</f>
        <v>0</v>
      </c>
      <c r="W2938" t="b">
        <f>AND(COUNTIF('Master list(no salts, metals)'!W2928,"&lt;=1"),IF(COUNTIF('Master list(no salts, metals)'!$K2928:$Y2928, "#N/A")=14,TRUE,FALSE))</f>
        <v>1</v>
      </c>
      <c r="X2938" t="b">
        <f>AND(COUNTIF('Master list(no salts, metals)'!X2928,"&lt;=1"),IF(COUNTIF('Master list(no salts, metals)'!$K2928:$Y2928, "#N/A")=14,TRUE,FALSE))</f>
        <v>0</v>
      </c>
      <c r="Y2938" t="b">
        <f>AND(COUNTIF('Master list(no salts, metals)'!Y2928,"&lt;=1"),IF(COUNTIF('Master list(no salts, metals)'!$K2928:$Y2928, "#N/A")=14,TRUE,FALSE))</f>
        <v>0</v>
      </c>
    </row>
    <row r="2939" spans="11:25" x14ac:dyDescent="0.25">
      <c r="K2939" t="b">
        <f>AND(COUNTIF('Master list(no salts, metals)'!K2929,"&lt;=1"),IF(COUNTIF('Master list(no salts, metals)'!$K2929:$Y2929, "#N/A")=14,TRUE,FALSE))</f>
        <v>0</v>
      </c>
      <c r="L2939" t="b">
        <f>AND(COUNTIF('Master list(no salts, metals)'!L2929,"&lt;=1"),IF(COUNTIF('Master list(no salts, metals)'!$K2929:$Y2929, "#N/A")=14,TRUE,FALSE))</f>
        <v>0</v>
      </c>
      <c r="M2939" t="b">
        <f>AND(COUNTIF('Master list(no salts, metals)'!M2929,"&lt;=1"),IF(COUNTIF('Master list(no salts, metals)'!$K2929:$Y2929, "#N/A")=14,TRUE,FALSE))</f>
        <v>0</v>
      </c>
      <c r="N2939" t="b">
        <f>AND(COUNTIF('Master list(no salts, metals)'!N2929,"&lt;=1"),IF(COUNTIF('Master list(no salts, metals)'!$K2929:$Y2929, "#N/A")=14,TRUE,FALSE))</f>
        <v>0</v>
      </c>
      <c r="O2939" t="b">
        <f>AND(COUNTIF('Master list(no salts, metals)'!O2929,"&lt;=1"),IF(COUNTIF('Master list(no salts, metals)'!$K2929:$Y2929, "#N/A")=14,TRUE,FALSE))</f>
        <v>0</v>
      </c>
      <c r="P2939" t="b">
        <f>AND(COUNTIF('Master list(no salts, metals)'!P2929,"&lt;=1"),IF(COUNTIF('Master list(no salts, metals)'!$K2929:$Y2929, "#N/A")=14,TRUE,FALSE))</f>
        <v>0</v>
      </c>
      <c r="Q2939" t="b">
        <f>AND(COUNTIF('Master list(no salts, metals)'!Q2929,"&lt;=1"),IF(COUNTIF('Master list(no salts, metals)'!$K2929:$Y2929, "#N/A")=14,TRUE,FALSE))</f>
        <v>0</v>
      </c>
      <c r="R2939" t="b">
        <f>AND(COUNTIF('Master list(no salts, metals)'!R2929,"&lt;=1"),IF(COUNTIF('Master list(no salts, metals)'!$K2929:$Y2929, "#N/A")=14,TRUE,FALSE))</f>
        <v>0</v>
      </c>
      <c r="S2939" t="b">
        <f>AND(COUNTIF('Master list(no salts, metals)'!S2929,"&lt;=1"),IF(COUNTIF('Master list(no salts, metals)'!$K2929:$Y2929, "#N/A")=14,TRUE,FALSE))</f>
        <v>0</v>
      </c>
      <c r="T2939" t="b">
        <f>AND(COUNTIF('Master list(no salts, metals)'!T2929,"&lt;=1"),IF(COUNTIF('Master list(no salts, metals)'!$K2929:$Y2929, "#N/A")=14,TRUE,FALSE))</f>
        <v>0</v>
      </c>
      <c r="U2939" t="b">
        <f>AND(COUNTIF('Master list(no salts, metals)'!U2929,"&lt;=1"),IF(COUNTIF('Master list(no salts, metals)'!$K2929:$Y2929, "#N/A")=14,TRUE,FALSE))</f>
        <v>0</v>
      </c>
      <c r="V2939" t="b">
        <f>AND(COUNTIF('Master list(no salts, metals)'!V2929,"&lt;=1"),IF(COUNTIF('Master list(no salts, metals)'!$K2929:$Y2929, "#N/A")=14,TRUE,FALSE))</f>
        <v>0</v>
      </c>
      <c r="W2939" t="b">
        <f>AND(COUNTIF('Master list(no salts, metals)'!W2929,"&lt;=1"),IF(COUNTIF('Master list(no salts, metals)'!$K2929:$Y2929, "#N/A")=14,TRUE,FALSE))</f>
        <v>1</v>
      </c>
      <c r="X2939" t="b">
        <f>AND(COUNTIF('Master list(no salts, metals)'!X2929,"&lt;=1"),IF(COUNTIF('Master list(no salts, metals)'!$K2929:$Y2929, "#N/A")=14,TRUE,FALSE))</f>
        <v>0</v>
      </c>
      <c r="Y2939" t="b">
        <f>AND(COUNTIF('Master list(no salts, metals)'!Y2929,"&lt;=1"),IF(COUNTIF('Master list(no salts, metals)'!$K2929:$Y2929, "#N/A")=14,TRUE,FALSE))</f>
        <v>0</v>
      </c>
    </row>
    <row r="2940" spans="11:25" x14ac:dyDescent="0.25">
      <c r="K2940" t="b">
        <f>AND(COUNTIF('Master list(no salts, metals)'!K2930,"&lt;=1"),IF(COUNTIF('Master list(no salts, metals)'!$K2930:$Y2930, "#N/A")=14,TRUE,FALSE))</f>
        <v>0</v>
      </c>
      <c r="L2940" t="b">
        <f>AND(COUNTIF('Master list(no salts, metals)'!L2930,"&lt;=1"),IF(COUNTIF('Master list(no salts, metals)'!$K2930:$Y2930, "#N/A")=14,TRUE,FALSE))</f>
        <v>0</v>
      </c>
      <c r="M2940" t="b">
        <f>AND(COUNTIF('Master list(no salts, metals)'!M2930,"&lt;=1"),IF(COUNTIF('Master list(no salts, metals)'!$K2930:$Y2930, "#N/A")=14,TRUE,FALSE))</f>
        <v>0</v>
      </c>
      <c r="N2940" t="b">
        <f>AND(COUNTIF('Master list(no salts, metals)'!N2930,"&lt;=1"),IF(COUNTIF('Master list(no salts, metals)'!$K2930:$Y2930, "#N/A")=14,TRUE,FALSE))</f>
        <v>0</v>
      </c>
      <c r="O2940" t="b">
        <f>AND(COUNTIF('Master list(no salts, metals)'!O2930,"&lt;=1"),IF(COUNTIF('Master list(no salts, metals)'!$K2930:$Y2930, "#N/A")=14,TRUE,FALSE))</f>
        <v>0</v>
      </c>
      <c r="P2940" t="b">
        <f>AND(COUNTIF('Master list(no salts, metals)'!P2930,"&lt;=1"),IF(COUNTIF('Master list(no salts, metals)'!$K2930:$Y2930, "#N/A")=14,TRUE,FALSE))</f>
        <v>0</v>
      </c>
      <c r="Q2940" t="b">
        <f>AND(COUNTIF('Master list(no salts, metals)'!Q2930,"&lt;=1"),IF(COUNTIF('Master list(no salts, metals)'!$K2930:$Y2930, "#N/A")=14,TRUE,FALSE))</f>
        <v>0</v>
      </c>
      <c r="R2940" t="b">
        <f>AND(COUNTIF('Master list(no salts, metals)'!R2930,"&lt;=1"),IF(COUNTIF('Master list(no salts, metals)'!$K2930:$Y2930, "#N/A")=14,TRUE,FALSE))</f>
        <v>0</v>
      </c>
      <c r="S2940" t="b">
        <f>AND(COUNTIF('Master list(no salts, metals)'!S2930,"&lt;=1"),IF(COUNTIF('Master list(no salts, metals)'!$K2930:$Y2930, "#N/A")=14,TRUE,FALSE))</f>
        <v>0</v>
      </c>
      <c r="T2940" t="b">
        <f>AND(COUNTIF('Master list(no salts, metals)'!T2930,"&lt;=1"),IF(COUNTIF('Master list(no salts, metals)'!$K2930:$Y2930, "#N/A")=14,TRUE,FALSE))</f>
        <v>0</v>
      </c>
      <c r="U2940" t="b">
        <f>AND(COUNTIF('Master list(no salts, metals)'!U2930,"&lt;=1"),IF(COUNTIF('Master list(no salts, metals)'!$K2930:$Y2930, "#N/A")=14,TRUE,FALSE))</f>
        <v>0</v>
      </c>
      <c r="V2940" t="b">
        <f>AND(COUNTIF('Master list(no salts, metals)'!V2930,"&lt;=1"),IF(COUNTIF('Master list(no salts, metals)'!$K2930:$Y2930, "#N/A")=14,TRUE,FALSE))</f>
        <v>0</v>
      </c>
      <c r="W2940" t="b">
        <f>AND(COUNTIF('Master list(no salts, metals)'!W2930,"&lt;=1"),IF(COUNTIF('Master list(no salts, metals)'!$K2930:$Y2930, "#N/A")=14,TRUE,FALSE))</f>
        <v>0</v>
      </c>
      <c r="X2940" t="b">
        <f>AND(COUNTIF('Master list(no salts, metals)'!X2930,"&lt;=1"),IF(COUNTIF('Master list(no salts, metals)'!$K2930:$Y2930, "#N/A")=14,TRUE,FALSE))</f>
        <v>0</v>
      </c>
      <c r="Y2940" t="b">
        <f>AND(COUNTIF('Master list(no salts, metals)'!Y2930,"&lt;=1"),IF(COUNTIF('Master list(no salts, metals)'!$K2930:$Y2930, "#N/A")=14,TRUE,FALSE))</f>
        <v>0</v>
      </c>
    </row>
    <row r="2941" spans="11:25" x14ac:dyDescent="0.25">
      <c r="K2941" t="b">
        <f>AND(COUNTIF('Master list(no salts, metals)'!K2931,"&lt;=1"),IF(COUNTIF('Master list(no salts, metals)'!$K2931:$Y2931, "#N/A")=14,TRUE,FALSE))</f>
        <v>0</v>
      </c>
      <c r="L2941" t="b">
        <f>AND(COUNTIF('Master list(no salts, metals)'!L2931,"&lt;=1"),IF(COUNTIF('Master list(no salts, metals)'!$K2931:$Y2931, "#N/A")=14,TRUE,FALSE))</f>
        <v>0</v>
      </c>
      <c r="M2941" t="b">
        <f>AND(COUNTIF('Master list(no salts, metals)'!M2931,"&lt;=1"),IF(COUNTIF('Master list(no salts, metals)'!$K2931:$Y2931, "#N/A")=14,TRUE,FALSE))</f>
        <v>0</v>
      </c>
      <c r="N2941" t="b">
        <f>AND(COUNTIF('Master list(no salts, metals)'!N2931,"&lt;=1"),IF(COUNTIF('Master list(no salts, metals)'!$K2931:$Y2931, "#N/A")=14,TRUE,FALSE))</f>
        <v>0</v>
      </c>
      <c r="O2941" t="b">
        <f>AND(COUNTIF('Master list(no salts, metals)'!O2931,"&lt;=1"),IF(COUNTIF('Master list(no salts, metals)'!$K2931:$Y2931, "#N/A")=14,TRUE,FALSE))</f>
        <v>0</v>
      </c>
      <c r="P2941" t="b">
        <f>AND(COUNTIF('Master list(no salts, metals)'!P2931,"&lt;=1"),IF(COUNTIF('Master list(no salts, metals)'!$K2931:$Y2931, "#N/A")=14,TRUE,FALSE))</f>
        <v>0</v>
      </c>
      <c r="Q2941" t="b">
        <f>AND(COUNTIF('Master list(no salts, metals)'!Q2931,"&lt;=1"),IF(COUNTIF('Master list(no salts, metals)'!$K2931:$Y2931, "#N/A")=14,TRUE,FALSE))</f>
        <v>0</v>
      </c>
      <c r="R2941" t="b">
        <f>AND(COUNTIF('Master list(no salts, metals)'!R2931,"&lt;=1"),IF(COUNTIF('Master list(no salts, metals)'!$K2931:$Y2931, "#N/A")=14,TRUE,FALSE))</f>
        <v>0</v>
      </c>
      <c r="S2941" t="b">
        <f>AND(COUNTIF('Master list(no salts, metals)'!S2931,"&lt;=1"),IF(COUNTIF('Master list(no salts, metals)'!$K2931:$Y2931, "#N/A")=14,TRUE,FALSE))</f>
        <v>0</v>
      </c>
      <c r="T2941" t="b">
        <f>AND(COUNTIF('Master list(no salts, metals)'!T2931,"&lt;=1"),IF(COUNTIF('Master list(no salts, metals)'!$K2931:$Y2931, "#N/A")=14,TRUE,FALSE))</f>
        <v>0</v>
      </c>
      <c r="U2941" t="b">
        <f>AND(COUNTIF('Master list(no salts, metals)'!U2931,"&lt;=1"),IF(COUNTIF('Master list(no salts, metals)'!$K2931:$Y2931, "#N/A")=14,TRUE,FALSE))</f>
        <v>0</v>
      </c>
      <c r="V2941" t="b">
        <f>AND(COUNTIF('Master list(no salts, metals)'!V2931,"&lt;=1"),IF(COUNTIF('Master list(no salts, metals)'!$K2931:$Y2931, "#N/A")=14,TRUE,FALSE))</f>
        <v>0</v>
      </c>
      <c r="W2941" t="b">
        <f>AND(COUNTIF('Master list(no salts, metals)'!W2931,"&lt;=1"),IF(COUNTIF('Master list(no salts, metals)'!$K2931:$Y2931, "#N/A")=14,TRUE,FALSE))</f>
        <v>0</v>
      </c>
      <c r="X2941" t="b">
        <f>AND(COUNTIF('Master list(no salts, metals)'!X2931,"&lt;=1"),IF(COUNTIF('Master list(no salts, metals)'!$K2931:$Y2931, "#N/A")=14,TRUE,FALSE))</f>
        <v>0</v>
      </c>
      <c r="Y2941" t="b">
        <f>AND(COUNTIF('Master list(no salts, metals)'!Y2931,"&lt;=1"),IF(COUNTIF('Master list(no salts, metals)'!$K2931:$Y2931, "#N/A")=14,TRUE,FALSE))</f>
        <v>0</v>
      </c>
    </row>
    <row r="2942" spans="11:25" x14ac:dyDescent="0.25">
      <c r="K2942" t="b">
        <f>AND(COUNTIF('Master list(no salts, metals)'!K2932,"&lt;=1"),IF(COUNTIF('Master list(no salts, metals)'!$K2932:$Y2932, "#N/A")=14,TRUE,FALSE))</f>
        <v>0</v>
      </c>
      <c r="L2942" t="b">
        <f>AND(COUNTIF('Master list(no salts, metals)'!L2932,"&lt;=1"),IF(COUNTIF('Master list(no salts, metals)'!$K2932:$Y2932, "#N/A")=14,TRUE,FALSE))</f>
        <v>0</v>
      </c>
      <c r="M2942" t="b">
        <f>AND(COUNTIF('Master list(no salts, metals)'!M2932,"&lt;=1"),IF(COUNTIF('Master list(no salts, metals)'!$K2932:$Y2932, "#N/A")=14,TRUE,FALSE))</f>
        <v>0</v>
      </c>
      <c r="N2942" t="b">
        <f>AND(COUNTIF('Master list(no salts, metals)'!N2932,"&lt;=1"),IF(COUNTIF('Master list(no salts, metals)'!$K2932:$Y2932, "#N/A")=14,TRUE,FALSE))</f>
        <v>0</v>
      </c>
      <c r="O2942" t="b">
        <f>AND(COUNTIF('Master list(no salts, metals)'!O2932,"&lt;=1"),IF(COUNTIF('Master list(no salts, metals)'!$K2932:$Y2932, "#N/A")=14,TRUE,FALSE))</f>
        <v>0</v>
      </c>
      <c r="P2942" t="b">
        <f>AND(COUNTIF('Master list(no salts, metals)'!P2932,"&lt;=1"),IF(COUNTIF('Master list(no salts, metals)'!$K2932:$Y2932, "#N/A")=14,TRUE,FALSE))</f>
        <v>0</v>
      </c>
      <c r="Q2942" t="b">
        <f>AND(COUNTIF('Master list(no salts, metals)'!Q2932,"&lt;=1"),IF(COUNTIF('Master list(no salts, metals)'!$K2932:$Y2932, "#N/A")=14,TRUE,FALSE))</f>
        <v>0</v>
      </c>
      <c r="R2942" t="b">
        <f>AND(COUNTIF('Master list(no salts, metals)'!R2932,"&lt;=1"),IF(COUNTIF('Master list(no salts, metals)'!$K2932:$Y2932, "#N/A")=14,TRUE,FALSE))</f>
        <v>0</v>
      </c>
      <c r="S2942" t="b">
        <f>AND(COUNTIF('Master list(no salts, metals)'!S2932,"&lt;=1"),IF(COUNTIF('Master list(no salts, metals)'!$K2932:$Y2932, "#N/A")=14,TRUE,FALSE))</f>
        <v>0</v>
      </c>
      <c r="T2942" t="b">
        <f>AND(COUNTIF('Master list(no salts, metals)'!T2932,"&lt;=1"),IF(COUNTIF('Master list(no salts, metals)'!$K2932:$Y2932, "#N/A")=14,TRUE,FALSE))</f>
        <v>0</v>
      </c>
      <c r="U2942" t="b">
        <f>AND(COUNTIF('Master list(no salts, metals)'!U2932,"&lt;=1"),IF(COUNTIF('Master list(no salts, metals)'!$K2932:$Y2932, "#N/A")=14,TRUE,FALSE))</f>
        <v>0</v>
      </c>
      <c r="V2942" t="b">
        <f>AND(COUNTIF('Master list(no salts, metals)'!V2932,"&lt;=1"),IF(COUNTIF('Master list(no salts, metals)'!$K2932:$Y2932, "#N/A")=14,TRUE,FALSE))</f>
        <v>0</v>
      </c>
      <c r="W2942" t="b">
        <f>AND(COUNTIF('Master list(no salts, metals)'!W2932,"&lt;=1"),IF(COUNTIF('Master list(no salts, metals)'!$K2932:$Y2932, "#N/A")=14,TRUE,FALSE))</f>
        <v>0</v>
      </c>
      <c r="X2942" t="b">
        <f>AND(COUNTIF('Master list(no salts, metals)'!X2932,"&lt;=1"),IF(COUNTIF('Master list(no salts, metals)'!$K2932:$Y2932, "#N/A")=14,TRUE,FALSE))</f>
        <v>0</v>
      </c>
      <c r="Y2942" t="b">
        <f>AND(COUNTIF('Master list(no salts, metals)'!Y2932,"&lt;=1"),IF(COUNTIF('Master list(no salts, metals)'!$K2932:$Y2932, "#N/A")=14,TRUE,FALSE))</f>
        <v>0</v>
      </c>
    </row>
    <row r="2943" spans="11:25" x14ac:dyDescent="0.25">
      <c r="K2943" t="b">
        <f>AND(COUNTIF('Master list(no salts, metals)'!K2933,"&lt;=1"),IF(COUNTIF('Master list(no salts, metals)'!$K2933:$Y2933, "#N/A")=14,TRUE,FALSE))</f>
        <v>0</v>
      </c>
      <c r="L2943" t="b">
        <f>AND(COUNTIF('Master list(no salts, metals)'!L2933,"&lt;=1"),IF(COUNTIF('Master list(no salts, metals)'!$K2933:$Y2933, "#N/A")=14,TRUE,FALSE))</f>
        <v>0</v>
      </c>
      <c r="M2943" t="b">
        <f>AND(COUNTIF('Master list(no salts, metals)'!M2933,"&lt;=1"),IF(COUNTIF('Master list(no salts, metals)'!$K2933:$Y2933, "#N/A")=14,TRUE,FALSE))</f>
        <v>0</v>
      </c>
      <c r="N2943" t="b">
        <f>AND(COUNTIF('Master list(no salts, metals)'!N2933,"&lt;=1"),IF(COUNTIF('Master list(no salts, metals)'!$K2933:$Y2933, "#N/A")=14,TRUE,FALSE))</f>
        <v>0</v>
      </c>
      <c r="O2943" t="b">
        <f>AND(COUNTIF('Master list(no salts, metals)'!O2933,"&lt;=1"),IF(COUNTIF('Master list(no salts, metals)'!$K2933:$Y2933, "#N/A")=14,TRUE,FALSE))</f>
        <v>0</v>
      </c>
      <c r="P2943" t="b">
        <f>AND(COUNTIF('Master list(no salts, metals)'!P2933,"&lt;=1"),IF(COUNTIF('Master list(no salts, metals)'!$K2933:$Y2933, "#N/A")=14,TRUE,FALSE))</f>
        <v>0</v>
      </c>
      <c r="Q2943" t="b">
        <f>AND(COUNTIF('Master list(no salts, metals)'!Q2933,"&lt;=1"),IF(COUNTIF('Master list(no salts, metals)'!$K2933:$Y2933, "#N/A")=14,TRUE,FALSE))</f>
        <v>0</v>
      </c>
      <c r="R2943" t="b">
        <f>AND(COUNTIF('Master list(no salts, metals)'!R2933,"&lt;=1"),IF(COUNTIF('Master list(no salts, metals)'!$K2933:$Y2933, "#N/A")=14,TRUE,FALSE))</f>
        <v>0</v>
      </c>
      <c r="S2943" t="b">
        <f>AND(COUNTIF('Master list(no salts, metals)'!S2933,"&lt;=1"),IF(COUNTIF('Master list(no salts, metals)'!$K2933:$Y2933, "#N/A")=14,TRUE,FALSE))</f>
        <v>0</v>
      </c>
      <c r="T2943" t="b">
        <f>AND(COUNTIF('Master list(no salts, metals)'!T2933,"&lt;=1"),IF(COUNTIF('Master list(no salts, metals)'!$K2933:$Y2933, "#N/A")=14,TRUE,FALSE))</f>
        <v>0</v>
      </c>
      <c r="U2943" t="b">
        <f>AND(COUNTIF('Master list(no salts, metals)'!U2933,"&lt;=1"),IF(COUNTIF('Master list(no salts, metals)'!$K2933:$Y2933, "#N/A")=14,TRUE,FALSE))</f>
        <v>0</v>
      </c>
      <c r="V2943" t="b">
        <f>AND(COUNTIF('Master list(no salts, metals)'!V2933,"&lt;=1"),IF(COUNTIF('Master list(no salts, metals)'!$K2933:$Y2933, "#N/A")=14,TRUE,FALSE))</f>
        <v>0</v>
      </c>
      <c r="W2943" t="b">
        <f>AND(COUNTIF('Master list(no salts, metals)'!W2933,"&lt;=1"),IF(COUNTIF('Master list(no salts, metals)'!$K2933:$Y2933, "#N/A")=14,TRUE,FALSE))</f>
        <v>1</v>
      </c>
      <c r="X2943" t="b">
        <f>AND(COUNTIF('Master list(no salts, metals)'!X2933,"&lt;=1"),IF(COUNTIF('Master list(no salts, metals)'!$K2933:$Y2933, "#N/A")=14,TRUE,FALSE))</f>
        <v>0</v>
      </c>
      <c r="Y2943" t="b">
        <f>AND(COUNTIF('Master list(no salts, metals)'!Y2933,"&lt;=1"),IF(COUNTIF('Master list(no salts, metals)'!$K2933:$Y2933, "#N/A")=14,TRUE,FALSE))</f>
        <v>0</v>
      </c>
    </row>
    <row r="2944" spans="11:25" x14ac:dyDescent="0.25">
      <c r="K2944" t="b">
        <f>AND(COUNTIF('Master list(no salts, metals)'!K2934,"&lt;=1"),IF(COUNTIF('Master list(no salts, metals)'!$K2934:$Y2934, "#N/A")=14,TRUE,FALSE))</f>
        <v>0</v>
      </c>
      <c r="L2944" t="b">
        <f>AND(COUNTIF('Master list(no salts, metals)'!L2934,"&lt;=1"),IF(COUNTIF('Master list(no salts, metals)'!$K2934:$Y2934, "#N/A")=14,TRUE,FALSE))</f>
        <v>0</v>
      </c>
      <c r="M2944" t="b">
        <f>AND(COUNTIF('Master list(no salts, metals)'!M2934,"&lt;=1"),IF(COUNTIF('Master list(no salts, metals)'!$K2934:$Y2934, "#N/A")=14,TRUE,FALSE))</f>
        <v>0</v>
      </c>
      <c r="N2944" t="b">
        <f>AND(COUNTIF('Master list(no salts, metals)'!N2934,"&lt;=1"),IF(COUNTIF('Master list(no salts, metals)'!$K2934:$Y2934, "#N/A")=14,TRUE,FALSE))</f>
        <v>0</v>
      </c>
      <c r="O2944" t="b">
        <f>AND(COUNTIF('Master list(no salts, metals)'!O2934,"&lt;=1"),IF(COUNTIF('Master list(no salts, metals)'!$K2934:$Y2934, "#N/A")=14,TRUE,FALSE))</f>
        <v>0</v>
      </c>
      <c r="P2944" t="b">
        <f>AND(COUNTIF('Master list(no salts, metals)'!P2934,"&lt;=1"),IF(COUNTIF('Master list(no salts, metals)'!$K2934:$Y2934, "#N/A")=14,TRUE,FALSE))</f>
        <v>0</v>
      </c>
      <c r="Q2944" t="b">
        <f>AND(COUNTIF('Master list(no salts, metals)'!Q2934,"&lt;=1"),IF(COUNTIF('Master list(no salts, metals)'!$K2934:$Y2934, "#N/A")=14,TRUE,FALSE))</f>
        <v>0</v>
      </c>
      <c r="R2944" t="b">
        <f>AND(COUNTIF('Master list(no salts, metals)'!R2934,"&lt;=1"),IF(COUNTIF('Master list(no salts, metals)'!$K2934:$Y2934, "#N/A")=14,TRUE,FALSE))</f>
        <v>0</v>
      </c>
      <c r="S2944" t="b">
        <f>AND(COUNTIF('Master list(no salts, metals)'!S2934,"&lt;=1"),IF(COUNTIF('Master list(no salts, metals)'!$K2934:$Y2934, "#N/A")=14,TRUE,FALSE))</f>
        <v>0</v>
      </c>
      <c r="T2944" t="b">
        <f>AND(COUNTIF('Master list(no salts, metals)'!T2934,"&lt;=1"),IF(COUNTIF('Master list(no salts, metals)'!$K2934:$Y2934, "#N/A")=14,TRUE,FALSE))</f>
        <v>0</v>
      </c>
      <c r="U2944" t="b">
        <f>AND(COUNTIF('Master list(no salts, metals)'!U2934,"&lt;=1"),IF(COUNTIF('Master list(no salts, metals)'!$K2934:$Y2934, "#N/A")=14,TRUE,FALSE))</f>
        <v>0</v>
      </c>
      <c r="V2944" t="b">
        <f>AND(COUNTIF('Master list(no salts, metals)'!V2934,"&lt;=1"),IF(COUNTIF('Master list(no salts, metals)'!$K2934:$Y2934, "#N/A")=14,TRUE,FALSE))</f>
        <v>0</v>
      </c>
      <c r="W2944" t="b">
        <f>AND(COUNTIF('Master list(no salts, metals)'!W2934,"&lt;=1"),IF(COUNTIF('Master list(no salts, metals)'!$K2934:$Y2934, "#N/A")=14,TRUE,FALSE))</f>
        <v>1</v>
      </c>
      <c r="X2944" t="b">
        <f>AND(COUNTIF('Master list(no salts, metals)'!X2934,"&lt;=1"),IF(COUNTIF('Master list(no salts, metals)'!$K2934:$Y2934, "#N/A")=14,TRUE,FALSE))</f>
        <v>0</v>
      </c>
      <c r="Y2944" t="b">
        <f>AND(COUNTIF('Master list(no salts, metals)'!Y2934,"&lt;=1"),IF(COUNTIF('Master list(no salts, metals)'!$K2934:$Y2934, "#N/A")=14,TRUE,FALSE))</f>
        <v>0</v>
      </c>
    </row>
    <row r="2945" spans="11:25" x14ac:dyDescent="0.25">
      <c r="K2945" t="b">
        <f>AND(COUNTIF('Master list(no salts, metals)'!K2935,"&lt;=1"),IF(COUNTIF('Master list(no salts, metals)'!$K2935:$Y2935, "#N/A")=14,TRUE,FALSE))</f>
        <v>0</v>
      </c>
      <c r="L2945" t="b">
        <f>AND(COUNTIF('Master list(no salts, metals)'!L2935,"&lt;=1"),IF(COUNTIF('Master list(no salts, metals)'!$K2935:$Y2935, "#N/A")=14,TRUE,FALSE))</f>
        <v>0</v>
      </c>
      <c r="M2945" t="b">
        <f>AND(COUNTIF('Master list(no salts, metals)'!M2935,"&lt;=1"),IF(COUNTIF('Master list(no salts, metals)'!$K2935:$Y2935, "#N/A")=14,TRUE,FALSE))</f>
        <v>0</v>
      </c>
      <c r="N2945" t="b">
        <f>AND(COUNTIF('Master list(no salts, metals)'!N2935,"&lt;=1"),IF(COUNTIF('Master list(no salts, metals)'!$K2935:$Y2935, "#N/A")=14,TRUE,FALSE))</f>
        <v>0</v>
      </c>
      <c r="O2945" t="b">
        <f>AND(COUNTIF('Master list(no salts, metals)'!O2935,"&lt;=1"),IF(COUNTIF('Master list(no salts, metals)'!$K2935:$Y2935, "#N/A")=14,TRUE,FALSE))</f>
        <v>0</v>
      </c>
      <c r="P2945" t="b">
        <f>AND(COUNTIF('Master list(no salts, metals)'!P2935,"&lt;=1"),IF(COUNTIF('Master list(no salts, metals)'!$K2935:$Y2935, "#N/A")=14,TRUE,FALSE))</f>
        <v>0</v>
      </c>
      <c r="Q2945" t="b">
        <f>AND(COUNTIF('Master list(no salts, metals)'!Q2935,"&lt;=1"),IF(COUNTIF('Master list(no salts, metals)'!$K2935:$Y2935, "#N/A")=14,TRUE,FALSE))</f>
        <v>0</v>
      </c>
      <c r="R2945" t="b">
        <f>AND(COUNTIF('Master list(no salts, metals)'!R2935,"&lt;=1"),IF(COUNTIF('Master list(no salts, metals)'!$K2935:$Y2935, "#N/A")=14,TRUE,FALSE))</f>
        <v>0</v>
      </c>
      <c r="S2945" t="b">
        <f>AND(COUNTIF('Master list(no salts, metals)'!S2935,"&lt;=1"),IF(COUNTIF('Master list(no salts, metals)'!$K2935:$Y2935, "#N/A")=14,TRUE,FALSE))</f>
        <v>1</v>
      </c>
      <c r="T2945" t="b">
        <f>AND(COUNTIF('Master list(no salts, metals)'!T2935,"&lt;=1"),IF(COUNTIF('Master list(no salts, metals)'!$K2935:$Y2935, "#N/A")=14,TRUE,FALSE))</f>
        <v>0</v>
      </c>
      <c r="U2945" t="b">
        <f>AND(COUNTIF('Master list(no salts, metals)'!U2935,"&lt;=1"),IF(COUNTIF('Master list(no salts, metals)'!$K2935:$Y2935, "#N/A")=14,TRUE,FALSE))</f>
        <v>0</v>
      </c>
      <c r="V2945" t="b">
        <f>AND(COUNTIF('Master list(no salts, metals)'!V2935,"&lt;=1"),IF(COUNTIF('Master list(no salts, metals)'!$K2935:$Y2935, "#N/A")=14,TRUE,FALSE))</f>
        <v>0</v>
      </c>
      <c r="W2945" t="b">
        <f>AND(COUNTIF('Master list(no salts, metals)'!W2935,"&lt;=1"),IF(COUNTIF('Master list(no salts, metals)'!$K2935:$Y2935, "#N/A")=14,TRUE,FALSE))</f>
        <v>0</v>
      </c>
      <c r="X2945" t="b">
        <f>AND(COUNTIF('Master list(no salts, metals)'!X2935,"&lt;=1"),IF(COUNTIF('Master list(no salts, metals)'!$K2935:$Y2935, "#N/A")=14,TRUE,FALSE))</f>
        <v>0</v>
      </c>
      <c r="Y2945" t="b">
        <f>AND(COUNTIF('Master list(no salts, metals)'!Y2935,"&lt;=1"),IF(COUNTIF('Master list(no salts, metals)'!$K2935:$Y2935, "#N/A")=14,TRUE,FALSE))</f>
        <v>0</v>
      </c>
    </row>
    <row r="2946" spans="11:25" x14ac:dyDescent="0.25">
      <c r="K2946" t="b">
        <f>AND(COUNTIF('Master list(no salts, metals)'!K2936,"&lt;=1"),IF(COUNTIF('Master list(no salts, metals)'!$K2936:$Y2936, "#N/A")=14,TRUE,FALSE))</f>
        <v>0</v>
      </c>
      <c r="L2946" t="b">
        <f>AND(COUNTIF('Master list(no salts, metals)'!L2936,"&lt;=1"),IF(COUNTIF('Master list(no salts, metals)'!$K2936:$Y2936, "#N/A")=14,TRUE,FALSE))</f>
        <v>0</v>
      </c>
      <c r="M2946" t="b">
        <f>AND(COUNTIF('Master list(no salts, metals)'!M2936,"&lt;=1"),IF(COUNTIF('Master list(no salts, metals)'!$K2936:$Y2936, "#N/A")=14,TRUE,FALSE))</f>
        <v>0</v>
      </c>
      <c r="N2946" t="b">
        <f>AND(COUNTIF('Master list(no salts, metals)'!N2936,"&lt;=1"),IF(COUNTIF('Master list(no salts, metals)'!$K2936:$Y2936, "#N/A")=14,TRUE,FALSE))</f>
        <v>0</v>
      </c>
      <c r="O2946" t="b">
        <f>AND(COUNTIF('Master list(no salts, metals)'!O2936,"&lt;=1"),IF(COUNTIF('Master list(no salts, metals)'!$K2936:$Y2936, "#N/A")=14,TRUE,FALSE))</f>
        <v>0</v>
      </c>
      <c r="P2946" t="b">
        <f>AND(COUNTIF('Master list(no salts, metals)'!P2936,"&lt;=1"),IF(COUNTIF('Master list(no salts, metals)'!$K2936:$Y2936, "#N/A")=14,TRUE,FALSE))</f>
        <v>0</v>
      </c>
      <c r="Q2946" t="b">
        <f>AND(COUNTIF('Master list(no salts, metals)'!Q2936,"&lt;=1"),IF(COUNTIF('Master list(no salts, metals)'!$K2936:$Y2936, "#N/A")=14,TRUE,FALSE))</f>
        <v>0</v>
      </c>
      <c r="R2946" t="b">
        <f>AND(COUNTIF('Master list(no salts, metals)'!R2936,"&lt;=1"),IF(COUNTIF('Master list(no salts, metals)'!$K2936:$Y2936, "#N/A")=14,TRUE,FALSE))</f>
        <v>0</v>
      </c>
      <c r="S2946" t="b">
        <f>AND(COUNTIF('Master list(no salts, metals)'!S2936,"&lt;=1"),IF(COUNTIF('Master list(no salts, metals)'!$K2936:$Y2936, "#N/A")=14,TRUE,FALSE))</f>
        <v>0</v>
      </c>
      <c r="T2946" t="b">
        <f>AND(COUNTIF('Master list(no salts, metals)'!T2936,"&lt;=1"),IF(COUNTIF('Master list(no salts, metals)'!$K2936:$Y2936, "#N/A")=14,TRUE,FALSE))</f>
        <v>0</v>
      </c>
      <c r="U2946" t="b">
        <f>AND(COUNTIF('Master list(no salts, metals)'!U2936,"&lt;=1"),IF(COUNTIF('Master list(no salts, metals)'!$K2936:$Y2936, "#N/A")=14,TRUE,FALSE))</f>
        <v>0</v>
      </c>
      <c r="V2946" t="b">
        <f>AND(COUNTIF('Master list(no salts, metals)'!V2936,"&lt;=1"),IF(COUNTIF('Master list(no salts, metals)'!$K2936:$Y2936, "#N/A")=14,TRUE,FALSE))</f>
        <v>0</v>
      </c>
      <c r="W2946" t="b">
        <f>AND(COUNTIF('Master list(no salts, metals)'!W2936,"&lt;=1"),IF(COUNTIF('Master list(no salts, metals)'!$K2936:$Y2936, "#N/A")=14,TRUE,FALSE))</f>
        <v>1</v>
      </c>
      <c r="X2946" t="b">
        <f>AND(COUNTIF('Master list(no salts, metals)'!X2936,"&lt;=1"),IF(COUNTIF('Master list(no salts, metals)'!$K2936:$Y2936, "#N/A")=14,TRUE,FALSE))</f>
        <v>0</v>
      </c>
      <c r="Y2946" t="b">
        <f>AND(COUNTIF('Master list(no salts, metals)'!Y2936,"&lt;=1"),IF(COUNTIF('Master list(no salts, metals)'!$K2936:$Y2936, "#N/A")=14,TRUE,FALSE))</f>
        <v>0</v>
      </c>
    </row>
    <row r="2947" spans="11:25" x14ac:dyDescent="0.25">
      <c r="K2947" t="b">
        <f>AND(COUNTIF('Master list(no salts, metals)'!K2937,"&lt;=1"),IF(COUNTIF('Master list(no salts, metals)'!$K2937:$Y2937, "#N/A")=14,TRUE,FALSE))</f>
        <v>0</v>
      </c>
      <c r="L2947" t="b">
        <f>AND(COUNTIF('Master list(no salts, metals)'!L2937,"&lt;=1"),IF(COUNTIF('Master list(no salts, metals)'!$K2937:$Y2937, "#N/A")=14,TRUE,FALSE))</f>
        <v>0</v>
      </c>
      <c r="M2947" t="b">
        <f>AND(COUNTIF('Master list(no salts, metals)'!M2937,"&lt;=1"),IF(COUNTIF('Master list(no salts, metals)'!$K2937:$Y2937, "#N/A")=14,TRUE,FALSE))</f>
        <v>0</v>
      </c>
      <c r="N2947" t="b">
        <f>AND(COUNTIF('Master list(no salts, metals)'!N2937,"&lt;=1"),IF(COUNTIF('Master list(no salts, metals)'!$K2937:$Y2937, "#N/A")=14,TRUE,FALSE))</f>
        <v>0</v>
      </c>
      <c r="O2947" t="b">
        <f>AND(COUNTIF('Master list(no salts, metals)'!O2937,"&lt;=1"),IF(COUNTIF('Master list(no salts, metals)'!$K2937:$Y2937, "#N/A")=14,TRUE,FALSE))</f>
        <v>0</v>
      </c>
      <c r="P2947" t="b">
        <f>AND(COUNTIF('Master list(no salts, metals)'!P2937,"&lt;=1"),IF(COUNTIF('Master list(no salts, metals)'!$K2937:$Y2937, "#N/A")=14,TRUE,FALSE))</f>
        <v>0</v>
      </c>
      <c r="Q2947" t="b">
        <f>AND(COUNTIF('Master list(no salts, metals)'!Q2937,"&lt;=1"),IF(COUNTIF('Master list(no salts, metals)'!$K2937:$Y2937, "#N/A")=14,TRUE,FALSE))</f>
        <v>0</v>
      </c>
      <c r="R2947" t="b">
        <f>AND(COUNTIF('Master list(no salts, metals)'!R2937,"&lt;=1"),IF(COUNTIF('Master list(no salts, metals)'!$K2937:$Y2937, "#N/A")=14,TRUE,FALSE))</f>
        <v>0</v>
      </c>
      <c r="S2947" t="b">
        <f>AND(COUNTIF('Master list(no salts, metals)'!S2937,"&lt;=1"),IF(COUNTIF('Master list(no salts, metals)'!$K2937:$Y2937, "#N/A")=14,TRUE,FALSE))</f>
        <v>1</v>
      </c>
      <c r="T2947" t="b">
        <f>AND(COUNTIF('Master list(no salts, metals)'!T2937,"&lt;=1"),IF(COUNTIF('Master list(no salts, metals)'!$K2937:$Y2937, "#N/A")=14,TRUE,FALSE))</f>
        <v>0</v>
      </c>
      <c r="U2947" t="b">
        <f>AND(COUNTIF('Master list(no salts, metals)'!U2937,"&lt;=1"),IF(COUNTIF('Master list(no salts, metals)'!$K2937:$Y2937, "#N/A")=14,TRUE,FALSE))</f>
        <v>0</v>
      </c>
      <c r="V2947" t="b">
        <f>AND(COUNTIF('Master list(no salts, metals)'!V2937,"&lt;=1"),IF(COUNTIF('Master list(no salts, metals)'!$K2937:$Y2937, "#N/A")=14,TRUE,FALSE))</f>
        <v>0</v>
      </c>
      <c r="W2947" t="b">
        <f>AND(COUNTIF('Master list(no salts, metals)'!W2937,"&lt;=1"),IF(COUNTIF('Master list(no salts, metals)'!$K2937:$Y2937, "#N/A")=14,TRUE,FALSE))</f>
        <v>0</v>
      </c>
      <c r="X2947" t="b">
        <f>AND(COUNTIF('Master list(no salts, metals)'!X2937,"&lt;=1"),IF(COUNTIF('Master list(no salts, metals)'!$K2937:$Y2937, "#N/A")=14,TRUE,FALSE))</f>
        <v>0</v>
      </c>
      <c r="Y2947" t="b">
        <f>AND(COUNTIF('Master list(no salts, metals)'!Y2937,"&lt;=1"),IF(COUNTIF('Master list(no salts, metals)'!$K2937:$Y2937, "#N/A")=14,TRUE,FALSE))</f>
        <v>0</v>
      </c>
    </row>
    <row r="2948" spans="11:25" x14ac:dyDescent="0.25">
      <c r="K2948" t="b">
        <f>AND(COUNTIF('Master list(no salts, metals)'!K2938,"&lt;=1"),IF(COUNTIF('Master list(no salts, metals)'!$K2938:$Y2938, "#N/A")=14,TRUE,FALSE))</f>
        <v>0</v>
      </c>
      <c r="L2948" t="b">
        <f>AND(COUNTIF('Master list(no salts, metals)'!L2938,"&lt;=1"),IF(COUNTIF('Master list(no salts, metals)'!$K2938:$Y2938, "#N/A")=14,TRUE,FALSE))</f>
        <v>0</v>
      </c>
      <c r="M2948" t="b">
        <f>AND(COUNTIF('Master list(no salts, metals)'!M2938,"&lt;=1"),IF(COUNTIF('Master list(no salts, metals)'!$K2938:$Y2938, "#N/A")=14,TRUE,FALSE))</f>
        <v>0</v>
      </c>
      <c r="N2948" t="b">
        <f>AND(COUNTIF('Master list(no salts, metals)'!N2938,"&lt;=1"),IF(COUNTIF('Master list(no salts, metals)'!$K2938:$Y2938, "#N/A")=14,TRUE,FALSE))</f>
        <v>0</v>
      </c>
      <c r="O2948" t="b">
        <f>AND(COUNTIF('Master list(no salts, metals)'!O2938,"&lt;=1"),IF(COUNTIF('Master list(no salts, metals)'!$K2938:$Y2938, "#N/A")=14,TRUE,FALSE))</f>
        <v>0</v>
      </c>
      <c r="P2948" t="b">
        <f>AND(COUNTIF('Master list(no salts, metals)'!P2938,"&lt;=1"),IF(COUNTIF('Master list(no salts, metals)'!$K2938:$Y2938, "#N/A")=14,TRUE,FALSE))</f>
        <v>0</v>
      </c>
      <c r="Q2948" t="b">
        <f>AND(COUNTIF('Master list(no salts, metals)'!Q2938,"&lt;=1"),IF(COUNTIF('Master list(no salts, metals)'!$K2938:$Y2938, "#N/A")=14,TRUE,FALSE))</f>
        <v>0</v>
      </c>
      <c r="R2948" t="b">
        <f>AND(COUNTIF('Master list(no salts, metals)'!R2938,"&lt;=1"),IF(COUNTIF('Master list(no salts, metals)'!$K2938:$Y2938, "#N/A")=14,TRUE,FALSE))</f>
        <v>0</v>
      </c>
      <c r="S2948" t="b">
        <f>AND(COUNTIF('Master list(no salts, metals)'!S2938,"&lt;=1"),IF(COUNTIF('Master list(no salts, metals)'!$K2938:$Y2938, "#N/A")=14,TRUE,FALSE))</f>
        <v>0</v>
      </c>
      <c r="T2948" t="b">
        <f>AND(COUNTIF('Master list(no salts, metals)'!T2938,"&lt;=1"),IF(COUNTIF('Master list(no salts, metals)'!$K2938:$Y2938, "#N/A")=14,TRUE,FALSE))</f>
        <v>0</v>
      </c>
      <c r="U2948" t="b">
        <f>AND(COUNTIF('Master list(no salts, metals)'!U2938,"&lt;=1"),IF(COUNTIF('Master list(no salts, metals)'!$K2938:$Y2938, "#N/A")=14,TRUE,FALSE))</f>
        <v>0</v>
      </c>
      <c r="V2948" t="b">
        <f>AND(COUNTIF('Master list(no salts, metals)'!V2938,"&lt;=1"),IF(COUNTIF('Master list(no salts, metals)'!$K2938:$Y2938, "#N/A")=14,TRUE,FALSE))</f>
        <v>0</v>
      </c>
      <c r="W2948" t="b">
        <f>AND(COUNTIF('Master list(no salts, metals)'!W2938,"&lt;=1"),IF(COUNTIF('Master list(no salts, metals)'!$K2938:$Y2938, "#N/A")=14,TRUE,FALSE))</f>
        <v>0</v>
      </c>
      <c r="X2948" t="b">
        <f>AND(COUNTIF('Master list(no salts, metals)'!X2938,"&lt;=1"),IF(COUNTIF('Master list(no salts, metals)'!$K2938:$Y2938, "#N/A")=14,TRUE,FALSE))</f>
        <v>0</v>
      </c>
      <c r="Y2948" t="b">
        <f>AND(COUNTIF('Master list(no salts, metals)'!Y2938,"&lt;=1"),IF(COUNTIF('Master list(no salts, metals)'!$K2938:$Y2938, "#N/A")=14,TRUE,FALSE))</f>
        <v>0</v>
      </c>
    </row>
    <row r="2949" spans="11:25" x14ac:dyDescent="0.25">
      <c r="K2949" t="b">
        <f>AND(COUNTIF('Master list(no salts, metals)'!K2939,"&lt;=1"),IF(COUNTIF('Master list(no salts, metals)'!$K2939:$Y2939, "#N/A")=14,TRUE,FALSE))</f>
        <v>0</v>
      </c>
      <c r="L2949" t="b">
        <f>AND(COUNTIF('Master list(no salts, metals)'!L2939,"&lt;=1"),IF(COUNTIF('Master list(no salts, metals)'!$K2939:$Y2939, "#N/A")=14,TRUE,FALSE))</f>
        <v>0</v>
      </c>
      <c r="M2949" t="b">
        <f>AND(COUNTIF('Master list(no salts, metals)'!M2939,"&lt;=1"),IF(COUNTIF('Master list(no salts, metals)'!$K2939:$Y2939, "#N/A")=14,TRUE,FALSE))</f>
        <v>0</v>
      </c>
      <c r="N2949" t="b">
        <f>AND(COUNTIF('Master list(no salts, metals)'!N2939,"&lt;=1"),IF(COUNTIF('Master list(no salts, metals)'!$K2939:$Y2939, "#N/A")=14,TRUE,FALSE))</f>
        <v>0</v>
      </c>
      <c r="O2949" t="b">
        <f>AND(COUNTIF('Master list(no salts, metals)'!O2939,"&lt;=1"),IF(COUNTIF('Master list(no salts, metals)'!$K2939:$Y2939, "#N/A")=14,TRUE,FALSE))</f>
        <v>0</v>
      </c>
      <c r="P2949" t="b">
        <f>AND(COUNTIF('Master list(no salts, metals)'!P2939,"&lt;=1"),IF(COUNTIF('Master list(no salts, metals)'!$K2939:$Y2939, "#N/A")=14,TRUE,FALSE))</f>
        <v>0</v>
      </c>
      <c r="Q2949" t="b">
        <f>AND(COUNTIF('Master list(no salts, metals)'!Q2939,"&lt;=1"),IF(COUNTIF('Master list(no salts, metals)'!$K2939:$Y2939, "#N/A")=14,TRUE,FALSE))</f>
        <v>0</v>
      </c>
      <c r="R2949" t="b">
        <f>AND(COUNTIF('Master list(no salts, metals)'!R2939,"&lt;=1"),IF(COUNTIF('Master list(no salts, metals)'!$K2939:$Y2939, "#N/A")=14,TRUE,FALSE))</f>
        <v>0</v>
      </c>
      <c r="S2949" t="b">
        <f>AND(COUNTIF('Master list(no salts, metals)'!S2939,"&lt;=1"),IF(COUNTIF('Master list(no salts, metals)'!$K2939:$Y2939, "#N/A")=14,TRUE,FALSE))</f>
        <v>0</v>
      </c>
      <c r="T2949" t="b">
        <f>AND(COUNTIF('Master list(no salts, metals)'!T2939,"&lt;=1"),IF(COUNTIF('Master list(no salts, metals)'!$K2939:$Y2939, "#N/A")=14,TRUE,FALSE))</f>
        <v>0</v>
      </c>
      <c r="U2949" t="b">
        <f>AND(COUNTIF('Master list(no salts, metals)'!U2939,"&lt;=1"),IF(COUNTIF('Master list(no salts, metals)'!$K2939:$Y2939, "#N/A")=14,TRUE,FALSE))</f>
        <v>0</v>
      </c>
      <c r="V2949" t="b">
        <f>AND(COUNTIF('Master list(no salts, metals)'!V2939,"&lt;=1"),IF(COUNTIF('Master list(no salts, metals)'!$K2939:$Y2939, "#N/A")=14,TRUE,FALSE))</f>
        <v>0</v>
      </c>
      <c r="W2949" t="b">
        <f>AND(COUNTIF('Master list(no salts, metals)'!W2939,"&lt;=1"),IF(COUNTIF('Master list(no salts, metals)'!$K2939:$Y2939, "#N/A")=14,TRUE,FALSE))</f>
        <v>1</v>
      </c>
      <c r="X2949" t="b">
        <f>AND(COUNTIF('Master list(no salts, metals)'!X2939,"&lt;=1"),IF(COUNTIF('Master list(no salts, metals)'!$K2939:$Y2939, "#N/A")=14,TRUE,FALSE))</f>
        <v>0</v>
      </c>
      <c r="Y2949" t="b">
        <f>AND(COUNTIF('Master list(no salts, metals)'!Y2939,"&lt;=1"),IF(COUNTIF('Master list(no salts, metals)'!$K2939:$Y2939, "#N/A")=14,TRUE,FALSE))</f>
        <v>0</v>
      </c>
    </row>
    <row r="2950" spans="11:25" x14ac:dyDescent="0.25">
      <c r="K2950" t="b">
        <f>AND(COUNTIF('Master list(no salts, metals)'!K2940,"&lt;=1"),IF(COUNTIF('Master list(no salts, metals)'!$K2940:$Y2940, "#N/A")=14,TRUE,FALSE))</f>
        <v>0</v>
      </c>
      <c r="L2950" t="b">
        <f>AND(COUNTIF('Master list(no salts, metals)'!L2940,"&lt;=1"),IF(COUNTIF('Master list(no salts, metals)'!$K2940:$Y2940, "#N/A")=14,TRUE,FALSE))</f>
        <v>0</v>
      </c>
      <c r="M2950" t="b">
        <f>AND(COUNTIF('Master list(no salts, metals)'!M2940,"&lt;=1"),IF(COUNTIF('Master list(no salts, metals)'!$K2940:$Y2940, "#N/A")=14,TRUE,FALSE))</f>
        <v>0</v>
      </c>
      <c r="N2950" t="b">
        <f>AND(COUNTIF('Master list(no salts, metals)'!N2940,"&lt;=1"),IF(COUNTIF('Master list(no salts, metals)'!$K2940:$Y2940, "#N/A")=14,TRUE,FALSE))</f>
        <v>0</v>
      </c>
      <c r="O2950" t="b">
        <f>AND(COUNTIF('Master list(no salts, metals)'!O2940,"&lt;=1"),IF(COUNTIF('Master list(no salts, metals)'!$K2940:$Y2940, "#N/A")=14,TRUE,FALSE))</f>
        <v>0</v>
      </c>
      <c r="P2950" t="b">
        <f>AND(COUNTIF('Master list(no salts, metals)'!P2940,"&lt;=1"),IF(COUNTIF('Master list(no salts, metals)'!$K2940:$Y2940, "#N/A")=14,TRUE,FALSE))</f>
        <v>0</v>
      </c>
      <c r="Q2950" t="b">
        <f>AND(COUNTIF('Master list(no salts, metals)'!Q2940,"&lt;=1"),IF(COUNTIF('Master list(no salts, metals)'!$K2940:$Y2940, "#N/A")=14,TRUE,FALSE))</f>
        <v>0</v>
      </c>
      <c r="R2950" t="b">
        <f>AND(COUNTIF('Master list(no salts, metals)'!R2940,"&lt;=1"),IF(COUNTIF('Master list(no salts, metals)'!$K2940:$Y2940, "#N/A")=14,TRUE,FALSE))</f>
        <v>0</v>
      </c>
      <c r="S2950" t="b">
        <f>AND(COUNTIF('Master list(no salts, metals)'!S2940,"&lt;=1"),IF(COUNTIF('Master list(no salts, metals)'!$K2940:$Y2940, "#N/A")=14,TRUE,FALSE))</f>
        <v>0</v>
      </c>
      <c r="T2950" t="b">
        <f>AND(COUNTIF('Master list(no salts, metals)'!T2940,"&lt;=1"),IF(COUNTIF('Master list(no salts, metals)'!$K2940:$Y2940, "#N/A")=14,TRUE,FALSE))</f>
        <v>0</v>
      </c>
      <c r="U2950" t="b">
        <f>AND(COUNTIF('Master list(no salts, metals)'!U2940,"&lt;=1"),IF(COUNTIF('Master list(no salts, metals)'!$K2940:$Y2940, "#N/A")=14,TRUE,FALSE))</f>
        <v>0</v>
      </c>
      <c r="V2950" t="b">
        <f>AND(COUNTIF('Master list(no salts, metals)'!V2940,"&lt;=1"),IF(COUNTIF('Master list(no salts, metals)'!$K2940:$Y2940, "#N/A")=14,TRUE,FALSE))</f>
        <v>0</v>
      </c>
      <c r="W2950" t="b">
        <f>AND(COUNTIF('Master list(no salts, metals)'!W2940,"&lt;=1"),IF(COUNTIF('Master list(no salts, metals)'!$K2940:$Y2940, "#N/A")=14,TRUE,FALSE))</f>
        <v>1</v>
      </c>
      <c r="X2950" t="b">
        <f>AND(COUNTIF('Master list(no salts, metals)'!X2940,"&lt;=1"),IF(COUNTIF('Master list(no salts, metals)'!$K2940:$Y2940, "#N/A")=14,TRUE,FALSE))</f>
        <v>0</v>
      </c>
      <c r="Y2950" t="b">
        <f>AND(COUNTIF('Master list(no salts, metals)'!Y2940,"&lt;=1"),IF(COUNTIF('Master list(no salts, metals)'!$K2940:$Y2940, "#N/A")=14,TRUE,FALSE))</f>
        <v>0</v>
      </c>
    </row>
    <row r="2951" spans="11:25" x14ac:dyDescent="0.25">
      <c r="K2951" t="b">
        <f>AND(COUNTIF('Master list(no salts, metals)'!K2941,"&lt;=1"),IF(COUNTIF('Master list(no salts, metals)'!$K2941:$Y2941, "#N/A")=14,TRUE,FALSE))</f>
        <v>0</v>
      </c>
      <c r="L2951" t="b">
        <f>AND(COUNTIF('Master list(no salts, metals)'!L2941,"&lt;=1"),IF(COUNTIF('Master list(no salts, metals)'!$K2941:$Y2941, "#N/A")=14,TRUE,FALSE))</f>
        <v>0</v>
      </c>
      <c r="M2951" t="b">
        <f>AND(COUNTIF('Master list(no salts, metals)'!M2941,"&lt;=1"),IF(COUNTIF('Master list(no salts, metals)'!$K2941:$Y2941, "#N/A")=14,TRUE,FALSE))</f>
        <v>0</v>
      </c>
      <c r="N2951" t="b">
        <f>AND(COUNTIF('Master list(no salts, metals)'!N2941,"&lt;=1"),IF(COUNTIF('Master list(no salts, metals)'!$K2941:$Y2941, "#N/A")=14,TRUE,FALSE))</f>
        <v>0</v>
      </c>
      <c r="O2951" t="b">
        <f>AND(COUNTIF('Master list(no salts, metals)'!O2941,"&lt;=1"),IF(COUNTIF('Master list(no salts, metals)'!$K2941:$Y2941, "#N/A")=14,TRUE,FALSE))</f>
        <v>0</v>
      </c>
      <c r="P2951" t="b">
        <f>AND(COUNTIF('Master list(no salts, metals)'!P2941,"&lt;=1"),IF(COUNTIF('Master list(no salts, metals)'!$K2941:$Y2941, "#N/A")=14,TRUE,FALSE))</f>
        <v>0</v>
      </c>
      <c r="Q2951" t="b">
        <f>AND(COUNTIF('Master list(no salts, metals)'!Q2941,"&lt;=1"),IF(COUNTIF('Master list(no salts, metals)'!$K2941:$Y2941, "#N/A")=14,TRUE,FALSE))</f>
        <v>0</v>
      </c>
      <c r="R2951" t="b">
        <f>AND(COUNTIF('Master list(no salts, metals)'!R2941,"&lt;=1"),IF(COUNTIF('Master list(no salts, metals)'!$K2941:$Y2941, "#N/A")=14,TRUE,FALSE))</f>
        <v>0</v>
      </c>
      <c r="S2951" t="b">
        <f>AND(COUNTIF('Master list(no salts, metals)'!S2941,"&lt;=1"),IF(COUNTIF('Master list(no salts, metals)'!$K2941:$Y2941, "#N/A")=14,TRUE,FALSE))</f>
        <v>0</v>
      </c>
      <c r="T2951" t="b">
        <f>AND(COUNTIF('Master list(no salts, metals)'!T2941,"&lt;=1"),IF(COUNTIF('Master list(no salts, metals)'!$K2941:$Y2941, "#N/A")=14,TRUE,FALSE))</f>
        <v>0</v>
      </c>
      <c r="U2951" t="b">
        <f>AND(COUNTIF('Master list(no salts, metals)'!U2941,"&lt;=1"),IF(COUNTIF('Master list(no salts, metals)'!$K2941:$Y2941, "#N/A")=14,TRUE,FALSE))</f>
        <v>0</v>
      </c>
      <c r="V2951" t="b">
        <f>AND(COUNTIF('Master list(no salts, metals)'!V2941,"&lt;=1"),IF(COUNTIF('Master list(no salts, metals)'!$K2941:$Y2941, "#N/A")=14,TRUE,FALSE))</f>
        <v>0</v>
      </c>
      <c r="W2951" t="b">
        <f>AND(COUNTIF('Master list(no salts, metals)'!W2941,"&lt;=1"),IF(COUNTIF('Master list(no salts, metals)'!$K2941:$Y2941, "#N/A")=14,TRUE,FALSE))</f>
        <v>0</v>
      </c>
      <c r="X2951" t="b">
        <f>AND(COUNTIF('Master list(no salts, metals)'!X2941,"&lt;=1"),IF(COUNTIF('Master list(no salts, metals)'!$K2941:$Y2941, "#N/A")=14,TRUE,FALSE))</f>
        <v>0</v>
      </c>
      <c r="Y2951" t="b">
        <f>AND(COUNTIF('Master list(no salts, metals)'!Y2941,"&lt;=1"),IF(COUNTIF('Master list(no salts, metals)'!$K2941:$Y2941, "#N/A")=14,TRUE,FALSE))</f>
        <v>0</v>
      </c>
    </row>
    <row r="2952" spans="11:25" x14ac:dyDescent="0.25">
      <c r="K2952" t="b">
        <f>AND(COUNTIF('Master list(no salts, metals)'!K2942,"&lt;=1"),IF(COUNTIF('Master list(no salts, metals)'!$K2942:$Y2942, "#N/A")=14,TRUE,FALSE))</f>
        <v>0</v>
      </c>
      <c r="L2952" t="b">
        <f>AND(COUNTIF('Master list(no salts, metals)'!L2942,"&lt;=1"),IF(COUNTIF('Master list(no salts, metals)'!$K2942:$Y2942, "#N/A")=14,TRUE,FALSE))</f>
        <v>0</v>
      </c>
      <c r="M2952" t="b">
        <f>AND(COUNTIF('Master list(no salts, metals)'!M2942,"&lt;=1"),IF(COUNTIF('Master list(no salts, metals)'!$K2942:$Y2942, "#N/A")=14,TRUE,FALSE))</f>
        <v>0</v>
      </c>
      <c r="N2952" t="b">
        <f>AND(COUNTIF('Master list(no salts, metals)'!N2942,"&lt;=1"),IF(COUNTIF('Master list(no salts, metals)'!$K2942:$Y2942, "#N/A")=14,TRUE,FALSE))</f>
        <v>0</v>
      </c>
      <c r="O2952" t="b">
        <f>AND(COUNTIF('Master list(no salts, metals)'!O2942,"&lt;=1"),IF(COUNTIF('Master list(no salts, metals)'!$K2942:$Y2942, "#N/A")=14,TRUE,FALSE))</f>
        <v>0</v>
      </c>
      <c r="P2952" t="b">
        <f>AND(COUNTIF('Master list(no salts, metals)'!P2942,"&lt;=1"),IF(COUNTIF('Master list(no salts, metals)'!$K2942:$Y2942, "#N/A")=14,TRUE,FALSE))</f>
        <v>0</v>
      </c>
      <c r="Q2952" t="b">
        <f>AND(COUNTIF('Master list(no salts, metals)'!Q2942,"&lt;=1"),IF(COUNTIF('Master list(no salts, metals)'!$K2942:$Y2942, "#N/A")=14,TRUE,FALSE))</f>
        <v>0</v>
      </c>
      <c r="R2952" t="b">
        <f>AND(COUNTIF('Master list(no salts, metals)'!R2942,"&lt;=1"),IF(COUNTIF('Master list(no salts, metals)'!$K2942:$Y2942, "#N/A")=14,TRUE,FALSE))</f>
        <v>0</v>
      </c>
      <c r="S2952" t="b">
        <f>AND(COUNTIF('Master list(no salts, metals)'!S2942,"&lt;=1"),IF(COUNTIF('Master list(no salts, metals)'!$K2942:$Y2942, "#N/A")=14,TRUE,FALSE))</f>
        <v>0</v>
      </c>
      <c r="T2952" t="b">
        <f>AND(COUNTIF('Master list(no salts, metals)'!T2942,"&lt;=1"),IF(COUNTIF('Master list(no salts, metals)'!$K2942:$Y2942, "#N/A")=14,TRUE,FALSE))</f>
        <v>0</v>
      </c>
      <c r="U2952" t="b">
        <f>AND(COUNTIF('Master list(no salts, metals)'!U2942,"&lt;=1"),IF(COUNTIF('Master list(no salts, metals)'!$K2942:$Y2942, "#N/A")=14,TRUE,FALSE))</f>
        <v>0</v>
      </c>
      <c r="V2952" t="b">
        <f>AND(COUNTIF('Master list(no salts, metals)'!V2942,"&lt;=1"),IF(COUNTIF('Master list(no salts, metals)'!$K2942:$Y2942, "#N/A")=14,TRUE,FALSE))</f>
        <v>0</v>
      </c>
      <c r="W2952" t="b">
        <f>AND(COUNTIF('Master list(no salts, metals)'!W2942,"&lt;=1"),IF(COUNTIF('Master list(no salts, metals)'!$K2942:$Y2942, "#N/A")=14,TRUE,FALSE))</f>
        <v>1</v>
      </c>
      <c r="X2952" t="b">
        <f>AND(COUNTIF('Master list(no salts, metals)'!X2942,"&lt;=1"),IF(COUNTIF('Master list(no salts, metals)'!$K2942:$Y2942, "#N/A")=14,TRUE,FALSE))</f>
        <v>0</v>
      </c>
      <c r="Y2952" t="b">
        <f>AND(COUNTIF('Master list(no salts, metals)'!Y2942,"&lt;=1"),IF(COUNTIF('Master list(no salts, metals)'!$K2942:$Y2942, "#N/A")=14,TRUE,FALSE))</f>
        <v>0</v>
      </c>
    </row>
    <row r="2953" spans="11:25" x14ac:dyDescent="0.25">
      <c r="K2953" t="b">
        <f>AND(COUNTIF('Master list(no salts, metals)'!K2943,"&lt;=1"),IF(COUNTIF('Master list(no salts, metals)'!$K2943:$Y2943, "#N/A")=14,TRUE,FALSE))</f>
        <v>0</v>
      </c>
      <c r="L2953" t="b">
        <f>AND(COUNTIF('Master list(no salts, metals)'!L2943,"&lt;=1"),IF(COUNTIF('Master list(no salts, metals)'!$K2943:$Y2943, "#N/A")=14,TRUE,FALSE))</f>
        <v>0</v>
      </c>
      <c r="M2953" t="b">
        <f>AND(COUNTIF('Master list(no salts, metals)'!M2943,"&lt;=1"),IF(COUNTIF('Master list(no salts, metals)'!$K2943:$Y2943, "#N/A")=14,TRUE,FALSE))</f>
        <v>0</v>
      </c>
      <c r="N2953" t="b">
        <f>AND(COUNTIF('Master list(no salts, metals)'!N2943,"&lt;=1"),IF(COUNTIF('Master list(no salts, metals)'!$K2943:$Y2943, "#N/A")=14,TRUE,FALSE))</f>
        <v>0</v>
      </c>
      <c r="O2953" t="b">
        <f>AND(COUNTIF('Master list(no salts, metals)'!O2943,"&lt;=1"),IF(COUNTIF('Master list(no salts, metals)'!$K2943:$Y2943, "#N/A")=14,TRUE,FALSE))</f>
        <v>0</v>
      </c>
      <c r="P2953" t="b">
        <f>AND(COUNTIF('Master list(no salts, metals)'!P2943,"&lt;=1"),IF(COUNTIF('Master list(no salts, metals)'!$K2943:$Y2943, "#N/A")=14,TRUE,FALSE))</f>
        <v>0</v>
      </c>
      <c r="Q2953" t="b">
        <f>AND(COUNTIF('Master list(no salts, metals)'!Q2943,"&lt;=1"),IF(COUNTIF('Master list(no salts, metals)'!$K2943:$Y2943, "#N/A")=14,TRUE,FALSE))</f>
        <v>0</v>
      </c>
      <c r="R2953" t="b">
        <f>AND(COUNTIF('Master list(no salts, metals)'!R2943,"&lt;=1"),IF(COUNTIF('Master list(no salts, metals)'!$K2943:$Y2943, "#N/A")=14,TRUE,FALSE))</f>
        <v>0</v>
      </c>
      <c r="S2953" t="b">
        <f>AND(COUNTIF('Master list(no salts, metals)'!S2943,"&lt;=1"),IF(COUNTIF('Master list(no salts, metals)'!$K2943:$Y2943, "#N/A")=14,TRUE,FALSE))</f>
        <v>0</v>
      </c>
      <c r="T2953" t="b">
        <f>AND(COUNTIF('Master list(no salts, metals)'!T2943,"&lt;=1"),IF(COUNTIF('Master list(no salts, metals)'!$K2943:$Y2943, "#N/A")=14,TRUE,FALSE))</f>
        <v>0</v>
      </c>
      <c r="U2953" t="b">
        <f>AND(COUNTIF('Master list(no salts, metals)'!U2943,"&lt;=1"),IF(COUNTIF('Master list(no salts, metals)'!$K2943:$Y2943, "#N/A")=14,TRUE,FALSE))</f>
        <v>0</v>
      </c>
      <c r="V2953" t="b">
        <f>AND(COUNTIF('Master list(no salts, metals)'!V2943,"&lt;=1"),IF(COUNTIF('Master list(no salts, metals)'!$K2943:$Y2943, "#N/A")=14,TRUE,FALSE))</f>
        <v>0</v>
      </c>
      <c r="W2953" t="b">
        <f>AND(COUNTIF('Master list(no salts, metals)'!W2943,"&lt;=1"),IF(COUNTIF('Master list(no salts, metals)'!$K2943:$Y2943, "#N/A")=14,TRUE,FALSE))</f>
        <v>1</v>
      </c>
      <c r="X2953" t="b">
        <f>AND(COUNTIF('Master list(no salts, metals)'!X2943,"&lt;=1"),IF(COUNTIF('Master list(no salts, metals)'!$K2943:$Y2943, "#N/A")=14,TRUE,FALSE))</f>
        <v>0</v>
      </c>
      <c r="Y2953" t="b">
        <f>AND(COUNTIF('Master list(no salts, metals)'!Y2943,"&lt;=1"),IF(COUNTIF('Master list(no salts, metals)'!$K2943:$Y2943, "#N/A")=14,TRUE,FALSE))</f>
        <v>0</v>
      </c>
    </row>
    <row r="2954" spans="11:25" x14ac:dyDescent="0.25">
      <c r="K2954" t="b">
        <f>AND(COUNTIF('Master list(no salts, metals)'!K2944,"&lt;=1"),IF(COUNTIF('Master list(no salts, metals)'!$K2944:$Y2944, "#N/A")=14,TRUE,FALSE))</f>
        <v>0</v>
      </c>
      <c r="L2954" t="b">
        <f>AND(COUNTIF('Master list(no salts, metals)'!L2944,"&lt;=1"),IF(COUNTIF('Master list(no salts, metals)'!$K2944:$Y2944, "#N/A")=14,TRUE,FALSE))</f>
        <v>0</v>
      </c>
      <c r="M2954" t="b">
        <f>AND(COUNTIF('Master list(no salts, metals)'!M2944,"&lt;=1"),IF(COUNTIF('Master list(no salts, metals)'!$K2944:$Y2944, "#N/A")=14,TRUE,FALSE))</f>
        <v>0</v>
      </c>
      <c r="N2954" t="b">
        <f>AND(COUNTIF('Master list(no salts, metals)'!N2944,"&lt;=1"),IF(COUNTIF('Master list(no salts, metals)'!$K2944:$Y2944, "#N/A")=14,TRUE,FALSE))</f>
        <v>0</v>
      </c>
      <c r="O2954" t="b">
        <f>AND(COUNTIF('Master list(no salts, metals)'!O2944,"&lt;=1"),IF(COUNTIF('Master list(no salts, metals)'!$K2944:$Y2944, "#N/A")=14,TRUE,FALSE))</f>
        <v>0</v>
      </c>
      <c r="P2954" t="b">
        <f>AND(COUNTIF('Master list(no salts, metals)'!P2944,"&lt;=1"),IF(COUNTIF('Master list(no salts, metals)'!$K2944:$Y2944, "#N/A")=14,TRUE,FALSE))</f>
        <v>0</v>
      </c>
      <c r="Q2954" t="b">
        <f>AND(COUNTIF('Master list(no salts, metals)'!Q2944,"&lt;=1"),IF(COUNTIF('Master list(no salts, metals)'!$K2944:$Y2944, "#N/A")=14,TRUE,FALSE))</f>
        <v>0</v>
      </c>
      <c r="R2954" t="b">
        <f>AND(COUNTIF('Master list(no salts, metals)'!R2944,"&lt;=1"),IF(COUNTIF('Master list(no salts, metals)'!$K2944:$Y2944, "#N/A")=14,TRUE,FALSE))</f>
        <v>0</v>
      </c>
      <c r="S2954" t="b">
        <f>AND(COUNTIF('Master list(no salts, metals)'!S2944,"&lt;=1"),IF(COUNTIF('Master list(no salts, metals)'!$K2944:$Y2944, "#N/A")=14,TRUE,FALSE))</f>
        <v>0</v>
      </c>
      <c r="T2954" t="b">
        <f>AND(COUNTIF('Master list(no salts, metals)'!T2944,"&lt;=1"),IF(COUNTIF('Master list(no salts, metals)'!$K2944:$Y2944, "#N/A")=14,TRUE,FALSE))</f>
        <v>0</v>
      </c>
      <c r="U2954" t="b">
        <f>AND(COUNTIF('Master list(no salts, metals)'!U2944,"&lt;=1"),IF(COUNTIF('Master list(no salts, metals)'!$K2944:$Y2944, "#N/A")=14,TRUE,FALSE))</f>
        <v>0</v>
      </c>
      <c r="V2954" t="b">
        <f>AND(COUNTIF('Master list(no salts, metals)'!V2944,"&lt;=1"),IF(COUNTIF('Master list(no salts, metals)'!$K2944:$Y2944, "#N/A")=14,TRUE,FALSE))</f>
        <v>0</v>
      </c>
      <c r="W2954" t="b">
        <f>AND(COUNTIF('Master list(no salts, metals)'!W2944,"&lt;=1"),IF(COUNTIF('Master list(no salts, metals)'!$K2944:$Y2944, "#N/A")=14,TRUE,FALSE))</f>
        <v>1</v>
      </c>
      <c r="X2954" t="b">
        <f>AND(COUNTIF('Master list(no salts, metals)'!X2944,"&lt;=1"),IF(COUNTIF('Master list(no salts, metals)'!$K2944:$Y2944, "#N/A")=14,TRUE,FALSE))</f>
        <v>0</v>
      </c>
      <c r="Y2954" t="b">
        <f>AND(COUNTIF('Master list(no salts, metals)'!Y2944,"&lt;=1"),IF(COUNTIF('Master list(no salts, metals)'!$K2944:$Y2944, "#N/A")=14,TRUE,FALSE))</f>
        <v>0</v>
      </c>
    </row>
    <row r="2955" spans="11:25" x14ac:dyDescent="0.25">
      <c r="K2955" t="b">
        <f>AND(COUNTIF('Master list(no salts, metals)'!K2945,"&lt;=1"),IF(COUNTIF('Master list(no salts, metals)'!$K2945:$Y2945, "#N/A")=14,TRUE,FALSE))</f>
        <v>0</v>
      </c>
      <c r="L2955" t="b">
        <f>AND(COUNTIF('Master list(no salts, metals)'!L2945,"&lt;=1"),IF(COUNTIF('Master list(no salts, metals)'!$K2945:$Y2945, "#N/A")=14,TRUE,FALSE))</f>
        <v>0</v>
      </c>
      <c r="M2955" t="b">
        <f>AND(COUNTIF('Master list(no salts, metals)'!M2945,"&lt;=1"),IF(COUNTIF('Master list(no salts, metals)'!$K2945:$Y2945, "#N/A")=14,TRUE,FALSE))</f>
        <v>0</v>
      </c>
      <c r="N2955" t="b">
        <f>AND(COUNTIF('Master list(no salts, metals)'!N2945,"&lt;=1"),IF(COUNTIF('Master list(no salts, metals)'!$K2945:$Y2945, "#N/A")=14,TRUE,FALSE))</f>
        <v>0</v>
      </c>
      <c r="O2955" t="b">
        <f>AND(COUNTIF('Master list(no salts, metals)'!O2945,"&lt;=1"),IF(COUNTIF('Master list(no salts, metals)'!$K2945:$Y2945, "#N/A")=14,TRUE,FALSE))</f>
        <v>0</v>
      </c>
      <c r="P2955" t="b">
        <f>AND(COUNTIF('Master list(no salts, metals)'!P2945,"&lt;=1"),IF(COUNTIF('Master list(no salts, metals)'!$K2945:$Y2945, "#N/A")=14,TRUE,FALSE))</f>
        <v>0</v>
      </c>
      <c r="Q2955" t="b">
        <f>AND(COUNTIF('Master list(no salts, metals)'!Q2945,"&lt;=1"),IF(COUNTIF('Master list(no salts, metals)'!$K2945:$Y2945, "#N/A")=14,TRUE,FALSE))</f>
        <v>0</v>
      </c>
      <c r="R2955" t="b">
        <f>AND(COUNTIF('Master list(no salts, metals)'!R2945,"&lt;=1"),IF(COUNTIF('Master list(no salts, metals)'!$K2945:$Y2945, "#N/A")=14,TRUE,FALSE))</f>
        <v>0</v>
      </c>
      <c r="S2955" t="b">
        <f>AND(COUNTIF('Master list(no salts, metals)'!S2945,"&lt;=1"),IF(COUNTIF('Master list(no salts, metals)'!$K2945:$Y2945, "#N/A")=14,TRUE,FALSE))</f>
        <v>0</v>
      </c>
      <c r="T2955" t="b">
        <f>AND(COUNTIF('Master list(no salts, metals)'!T2945,"&lt;=1"),IF(COUNTIF('Master list(no salts, metals)'!$K2945:$Y2945, "#N/A")=14,TRUE,FALSE))</f>
        <v>0</v>
      </c>
      <c r="U2955" t="b">
        <f>AND(COUNTIF('Master list(no salts, metals)'!U2945,"&lt;=1"),IF(COUNTIF('Master list(no salts, metals)'!$K2945:$Y2945, "#N/A")=14,TRUE,FALSE))</f>
        <v>0</v>
      </c>
      <c r="V2955" t="b">
        <f>AND(COUNTIF('Master list(no salts, metals)'!V2945,"&lt;=1"),IF(COUNTIF('Master list(no salts, metals)'!$K2945:$Y2945, "#N/A")=14,TRUE,FALSE))</f>
        <v>0</v>
      </c>
      <c r="W2955" t="b">
        <f>AND(COUNTIF('Master list(no salts, metals)'!W2945,"&lt;=1"),IF(COUNTIF('Master list(no salts, metals)'!$K2945:$Y2945, "#N/A")=14,TRUE,FALSE))</f>
        <v>0</v>
      </c>
      <c r="X2955" t="b">
        <f>AND(COUNTIF('Master list(no salts, metals)'!X2945,"&lt;=1"),IF(COUNTIF('Master list(no salts, metals)'!$K2945:$Y2945, "#N/A")=14,TRUE,FALSE))</f>
        <v>0</v>
      </c>
      <c r="Y2955" t="b">
        <f>AND(COUNTIF('Master list(no salts, metals)'!Y2945,"&lt;=1"),IF(COUNTIF('Master list(no salts, metals)'!$K2945:$Y2945, "#N/A")=14,TRUE,FALSE))</f>
        <v>0</v>
      </c>
    </row>
    <row r="2956" spans="11:25" x14ac:dyDescent="0.25">
      <c r="K2956" t="b">
        <f>AND(COUNTIF('Master list(no salts, metals)'!K2946,"&lt;=1"),IF(COUNTIF('Master list(no salts, metals)'!$K2946:$Y2946, "#N/A")=14,TRUE,FALSE))</f>
        <v>0</v>
      </c>
      <c r="L2956" t="b">
        <f>AND(COUNTIF('Master list(no salts, metals)'!L2946,"&lt;=1"),IF(COUNTIF('Master list(no salts, metals)'!$K2946:$Y2946, "#N/A")=14,TRUE,FALSE))</f>
        <v>0</v>
      </c>
      <c r="M2956" t="b">
        <f>AND(COUNTIF('Master list(no salts, metals)'!M2946,"&lt;=1"),IF(COUNTIF('Master list(no salts, metals)'!$K2946:$Y2946, "#N/A")=14,TRUE,FALSE))</f>
        <v>0</v>
      </c>
      <c r="N2956" t="b">
        <f>AND(COUNTIF('Master list(no salts, metals)'!N2946,"&lt;=1"),IF(COUNTIF('Master list(no salts, metals)'!$K2946:$Y2946, "#N/A")=14,TRUE,FALSE))</f>
        <v>0</v>
      </c>
      <c r="O2956" t="b">
        <f>AND(COUNTIF('Master list(no salts, metals)'!O2946,"&lt;=1"),IF(COUNTIF('Master list(no salts, metals)'!$K2946:$Y2946, "#N/A")=14,TRUE,FALSE))</f>
        <v>0</v>
      </c>
      <c r="P2956" t="b">
        <f>AND(COUNTIF('Master list(no salts, metals)'!P2946,"&lt;=1"),IF(COUNTIF('Master list(no salts, metals)'!$K2946:$Y2946, "#N/A")=14,TRUE,FALSE))</f>
        <v>0</v>
      </c>
      <c r="Q2956" t="b">
        <f>AND(COUNTIF('Master list(no salts, metals)'!Q2946,"&lt;=1"),IF(COUNTIF('Master list(no salts, metals)'!$K2946:$Y2946, "#N/A")=14,TRUE,FALSE))</f>
        <v>0</v>
      </c>
      <c r="R2956" t="b">
        <f>AND(COUNTIF('Master list(no salts, metals)'!R2946,"&lt;=1"),IF(COUNTIF('Master list(no salts, metals)'!$K2946:$Y2946, "#N/A")=14,TRUE,FALSE))</f>
        <v>0</v>
      </c>
      <c r="S2956" t="b">
        <f>AND(COUNTIF('Master list(no salts, metals)'!S2946,"&lt;=1"),IF(COUNTIF('Master list(no salts, metals)'!$K2946:$Y2946, "#N/A")=14,TRUE,FALSE))</f>
        <v>0</v>
      </c>
      <c r="T2956" t="b">
        <f>AND(COUNTIF('Master list(no salts, metals)'!T2946,"&lt;=1"),IF(COUNTIF('Master list(no salts, metals)'!$K2946:$Y2946, "#N/A")=14,TRUE,FALSE))</f>
        <v>0</v>
      </c>
      <c r="U2956" t="b">
        <f>AND(COUNTIF('Master list(no salts, metals)'!U2946,"&lt;=1"),IF(COUNTIF('Master list(no salts, metals)'!$K2946:$Y2946, "#N/A")=14,TRUE,FALSE))</f>
        <v>0</v>
      </c>
      <c r="V2956" t="b">
        <f>AND(COUNTIF('Master list(no salts, metals)'!V2946,"&lt;=1"),IF(COUNTIF('Master list(no salts, metals)'!$K2946:$Y2946, "#N/A")=14,TRUE,FALSE))</f>
        <v>0</v>
      </c>
      <c r="W2956" t="b">
        <f>AND(COUNTIF('Master list(no salts, metals)'!W2946,"&lt;=1"),IF(COUNTIF('Master list(no salts, metals)'!$K2946:$Y2946, "#N/A")=14,TRUE,FALSE))</f>
        <v>0</v>
      </c>
      <c r="X2956" t="b">
        <f>AND(COUNTIF('Master list(no salts, metals)'!X2946,"&lt;=1"),IF(COUNTIF('Master list(no salts, metals)'!$K2946:$Y2946, "#N/A")=14,TRUE,FALSE))</f>
        <v>0</v>
      </c>
      <c r="Y2956" t="b">
        <f>AND(COUNTIF('Master list(no salts, metals)'!Y2946,"&lt;=1"),IF(COUNTIF('Master list(no salts, metals)'!$K2946:$Y2946, "#N/A")=14,TRUE,FALSE))</f>
        <v>0</v>
      </c>
    </row>
    <row r="2957" spans="11:25" x14ac:dyDescent="0.25">
      <c r="K2957" t="b">
        <f>AND(COUNTIF('Master list(no salts, metals)'!K2947,"&lt;=1"),IF(COUNTIF('Master list(no salts, metals)'!$K2947:$Y2947, "#N/A")=14,TRUE,FALSE))</f>
        <v>0</v>
      </c>
      <c r="L2957" t="b">
        <f>AND(COUNTIF('Master list(no salts, metals)'!L2947,"&lt;=1"),IF(COUNTIF('Master list(no salts, metals)'!$K2947:$Y2947, "#N/A")=14,TRUE,FALSE))</f>
        <v>0</v>
      </c>
      <c r="M2957" t="b">
        <f>AND(COUNTIF('Master list(no salts, metals)'!M2947,"&lt;=1"),IF(COUNTIF('Master list(no salts, metals)'!$K2947:$Y2947, "#N/A")=14,TRUE,FALSE))</f>
        <v>0</v>
      </c>
      <c r="N2957" t="b">
        <f>AND(COUNTIF('Master list(no salts, metals)'!N2947,"&lt;=1"),IF(COUNTIF('Master list(no salts, metals)'!$K2947:$Y2947, "#N/A")=14,TRUE,FALSE))</f>
        <v>0</v>
      </c>
      <c r="O2957" t="b">
        <f>AND(COUNTIF('Master list(no salts, metals)'!O2947,"&lt;=1"),IF(COUNTIF('Master list(no salts, metals)'!$K2947:$Y2947, "#N/A")=14,TRUE,FALSE))</f>
        <v>0</v>
      </c>
      <c r="P2957" t="b">
        <f>AND(COUNTIF('Master list(no salts, metals)'!P2947,"&lt;=1"),IF(COUNTIF('Master list(no salts, metals)'!$K2947:$Y2947, "#N/A")=14,TRUE,FALSE))</f>
        <v>0</v>
      </c>
      <c r="Q2957" t="b">
        <f>AND(COUNTIF('Master list(no salts, metals)'!Q2947,"&lt;=1"),IF(COUNTIF('Master list(no salts, metals)'!$K2947:$Y2947, "#N/A")=14,TRUE,FALSE))</f>
        <v>0</v>
      </c>
      <c r="R2957" t="b">
        <f>AND(COUNTIF('Master list(no salts, metals)'!R2947,"&lt;=1"),IF(COUNTIF('Master list(no salts, metals)'!$K2947:$Y2947, "#N/A")=14,TRUE,FALSE))</f>
        <v>0</v>
      </c>
      <c r="S2957" t="b">
        <f>AND(COUNTIF('Master list(no salts, metals)'!S2947,"&lt;=1"),IF(COUNTIF('Master list(no salts, metals)'!$K2947:$Y2947, "#N/A")=14,TRUE,FALSE))</f>
        <v>0</v>
      </c>
      <c r="T2957" t="b">
        <f>AND(COUNTIF('Master list(no salts, metals)'!T2947,"&lt;=1"),IF(COUNTIF('Master list(no salts, metals)'!$K2947:$Y2947, "#N/A")=14,TRUE,FALSE))</f>
        <v>0</v>
      </c>
      <c r="U2957" t="b">
        <f>AND(COUNTIF('Master list(no salts, metals)'!U2947,"&lt;=1"),IF(COUNTIF('Master list(no salts, metals)'!$K2947:$Y2947, "#N/A")=14,TRUE,FALSE))</f>
        <v>0</v>
      </c>
      <c r="V2957" t="b">
        <f>AND(COUNTIF('Master list(no salts, metals)'!V2947,"&lt;=1"),IF(COUNTIF('Master list(no salts, metals)'!$K2947:$Y2947, "#N/A")=14,TRUE,FALSE))</f>
        <v>0</v>
      </c>
      <c r="W2957" t="b">
        <f>AND(COUNTIF('Master list(no salts, metals)'!W2947,"&lt;=1"),IF(COUNTIF('Master list(no salts, metals)'!$K2947:$Y2947, "#N/A")=14,TRUE,FALSE))</f>
        <v>0</v>
      </c>
      <c r="X2957" t="b">
        <f>AND(COUNTIF('Master list(no salts, metals)'!X2947,"&lt;=1"),IF(COUNTIF('Master list(no salts, metals)'!$K2947:$Y2947, "#N/A")=14,TRUE,FALSE))</f>
        <v>0</v>
      </c>
      <c r="Y2957" t="b">
        <f>AND(COUNTIF('Master list(no salts, metals)'!Y2947,"&lt;=1"),IF(COUNTIF('Master list(no salts, metals)'!$K2947:$Y2947, "#N/A")=14,TRUE,FALSE))</f>
        <v>0</v>
      </c>
    </row>
    <row r="2958" spans="11:25" x14ac:dyDescent="0.25">
      <c r="K2958" t="b">
        <f>AND(COUNTIF('Master list(no salts, metals)'!K2948,"&lt;=1"),IF(COUNTIF('Master list(no salts, metals)'!$K2948:$Y2948, "#N/A")=14,TRUE,FALSE))</f>
        <v>0</v>
      </c>
      <c r="L2958" t="b">
        <f>AND(COUNTIF('Master list(no salts, metals)'!L2948,"&lt;=1"),IF(COUNTIF('Master list(no salts, metals)'!$K2948:$Y2948, "#N/A")=14,TRUE,FALSE))</f>
        <v>0</v>
      </c>
      <c r="M2958" t="b">
        <f>AND(COUNTIF('Master list(no salts, metals)'!M2948,"&lt;=1"),IF(COUNTIF('Master list(no salts, metals)'!$K2948:$Y2948, "#N/A")=14,TRUE,FALSE))</f>
        <v>0</v>
      </c>
      <c r="N2958" t="b">
        <f>AND(COUNTIF('Master list(no salts, metals)'!N2948,"&lt;=1"),IF(COUNTIF('Master list(no salts, metals)'!$K2948:$Y2948, "#N/A")=14,TRUE,FALSE))</f>
        <v>0</v>
      </c>
      <c r="O2958" t="b">
        <f>AND(COUNTIF('Master list(no salts, metals)'!O2948,"&lt;=1"),IF(COUNTIF('Master list(no salts, metals)'!$K2948:$Y2948, "#N/A")=14,TRUE,FALSE))</f>
        <v>0</v>
      </c>
      <c r="P2958" t="b">
        <f>AND(COUNTIF('Master list(no salts, metals)'!P2948,"&lt;=1"),IF(COUNTIF('Master list(no salts, metals)'!$K2948:$Y2948, "#N/A")=14,TRUE,FALSE))</f>
        <v>0</v>
      </c>
      <c r="Q2958" t="b">
        <f>AND(COUNTIF('Master list(no salts, metals)'!Q2948,"&lt;=1"),IF(COUNTIF('Master list(no salts, metals)'!$K2948:$Y2948, "#N/A")=14,TRUE,FALSE))</f>
        <v>0</v>
      </c>
      <c r="R2958" t="b">
        <f>AND(COUNTIF('Master list(no salts, metals)'!R2948,"&lt;=1"),IF(COUNTIF('Master list(no salts, metals)'!$K2948:$Y2948, "#N/A")=14,TRUE,FALSE))</f>
        <v>0</v>
      </c>
      <c r="S2958" t="b">
        <f>AND(COUNTIF('Master list(no salts, metals)'!S2948,"&lt;=1"),IF(COUNTIF('Master list(no salts, metals)'!$K2948:$Y2948, "#N/A")=14,TRUE,FALSE))</f>
        <v>0</v>
      </c>
      <c r="T2958" t="b">
        <f>AND(COUNTIF('Master list(no salts, metals)'!T2948,"&lt;=1"),IF(COUNTIF('Master list(no salts, metals)'!$K2948:$Y2948, "#N/A")=14,TRUE,FALSE))</f>
        <v>0</v>
      </c>
      <c r="U2958" t="b">
        <f>AND(COUNTIF('Master list(no salts, metals)'!U2948,"&lt;=1"),IF(COUNTIF('Master list(no salts, metals)'!$K2948:$Y2948, "#N/A")=14,TRUE,FALSE))</f>
        <v>0</v>
      </c>
      <c r="V2958" t="b">
        <f>AND(COUNTIF('Master list(no salts, metals)'!V2948,"&lt;=1"),IF(COUNTIF('Master list(no salts, metals)'!$K2948:$Y2948, "#N/A")=14,TRUE,FALSE))</f>
        <v>0</v>
      </c>
      <c r="W2958" t="b">
        <f>AND(COUNTIF('Master list(no salts, metals)'!W2948,"&lt;=1"),IF(COUNTIF('Master list(no salts, metals)'!$K2948:$Y2948, "#N/A")=14,TRUE,FALSE))</f>
        <v>1</v>
      </c>
      <c r="X2958" t="b">
        <f>AND(COUNTIF('Master list(no salts, metals)'!X2948,"&lt;=1"),IF(COUNTIF('Master list(no salts, metals)'!$K2948:$Y2948, "#N/A")=14,TRUE,FALSE))</f>
        <v>0</v>
      </c>
      <c r="Y2958" t="b">
        <f>AND(COUNTIF('Master list(no salts, metals)'!Y2948,"&lt;=1"),IF(COUNTIF('Master list(no salts, metals)'!$K2948:$Y2948, "#N/A")=14,TRUE,FALSE))</f>
        <v>0</v>
      </c>
    </row>
    <row r="2959" spans="11:25" x14ac:dyDescent="0.25">
      <c r="K2959" t="b">
        <f>AND(COUNTIF('Master list(no salts, metals)'!K2949,"&lt;=1"),IF(COUNTIF('Master list(no salts, metals)'!$K2949:$Y2949, "#N/A")=14,TRUE,FALSE))</f>
        <v>0</v>
      </c>
      <c r="L2959" t="b">
        <f>AND(COUNTIF('Master list(no salts, metals)'!L2949,"&lt;=1"),IF(COUNTIF('Master list(no salts, metals)'!$K2949:$Y2949, "#N/A")=14,TRUE,FALSE))</f>
        <v>0</v>
      </c>
      <c r="M2959" t="b">
        <f>AND(COUNTIF('Master list(no salts, metals)'!M2949,"&lt;=1"),IF(COUNTIF('Master list(no salts, metals)'!$K2949:$Y2949, "#N/A")=14,TRUE,FALSE))</f>
        <v>0</v>
      </c>
      <c r="N2959" t="b">
        <f>AND(COUNTIF('Master list(no salts, metals)'!N2949,"&lt;=1"),IF(COUNTIF('Master list(no salts, metals)'!$K2949:$Y2949, "#N/A")=14,TRUE,FALSE))</f>
        <v>0</v>
      </c>
      <c r="O2959" t="b">
        <f>AND(COUNTIF('Master list(no salts, metals)'!O2949,"&lt;=1"),IF(COUNTIF('Master list(no salts, metals)'!$K2949:$Y2949, "#N/A")=14,TRUE,FALSE))</f>
        <v>0</v>
      </c>
      <c r="P2959" t="b">
        <f>AND(COUNTIF('Master list(no salts, metals)'!P2949,"&lt;=1"),IF(COUNTIF('Master list(no salts, metals)'!$K2949:$Y2949, "#N/A")=14,TRUE,FALSE))</f>
        <v>0</v>
      </c>
      <c r="Q2959" t="b">
        <f>AND(COUNTIF('Master list(no salts, metals)'!Q2949,"&lt;=1"),IF(COUNTIF('Master list(no salts, metals)'!$K2949:$Y2949, "#N/A")=14,TRUE,FALSE))</f>
        <v>0</v>
      </c>
      <c r="R2959" t="b">
        <f>AND(COUNTIF('Master list(no salts, metals)'!R2949,"&lt;=1"),IF(COUNTIF('Master list(no salts, metals)'!$K2949:$Y2949, "#N/A")=14,TRUE,FALSE))</f>
        <v>0</v>
      </c>
      <c r="S2959" t="b">
        <f>AND(COUNTIF('Master list(no salts, metals)'!S2949,"&lt;=1"),IF(COUNTIF('Master list(no salts, metals)'!$K2949:$Y2949, "#N/A")=14,TRUE,FALSE))</f>
        <v>0</v>
      </c>
      <c r="T2959" t="b">
        <f>AND(COUNTIF('Master list(no salts, metals)'!T2949,"&lt;=1"),IF(COUNTIF('Master list(no salts, metals)'!$K2949:$Y2949, "#N/A")=14,TRUE,FALSE))</f>
        <v>0</v>
      </c>
      <c r="U2959" t="b">
        <f>AND(COUNTIF('Master list(no salts, metals)'!U2949,"&lt;=1"),IF(COUNTIF('Master list(no salts, metals)'!$K2949:$Y2949, "#N/A")=14,TRUE,FALSE))</f>
        <v>0</v>
      </c>
      <c r="V2959" t="b">
        <f>AND(COUNTIF('Master list(no salts, metals)'!V2949,"&lt;=1"),IF(COUNTIF('Master list(no salts, metals)'!$K2949:$Y2949, "#N/A")=14,TRUE,FALSE))</f>
        <v>0</v>
      </c>
      <c r="W2959" t="b">
        <f>AND(COUNTIF('Master list(no salts, metals)'!W2949,"&lt;=1"),IF(COUNTIF('Master list(no salts, metals)'!$K2949:$Y2949, "#N/A")=14,TRUE,FALSE))</f>
        <v>0</v>
      </c>
      <c r="X2959" t="b">
        <f>AND(COUNTIF('Master list(no salts, metals)'!X2949,"&lt;=1"),IF(COUNTIF('Master list(no salts, metals)'!$K2949:$Y2949, "#N/A")=14,TRUE,FALSE))</f>
        <v>0</v>
      </c>
      <c r="Y2959" t="b">
        <f>AND(COUNTIF('Master list(no salts, metals)'!Y2949,"&lt;=1"),IF(COUNTIF('Master list(no salts, metals)'!$K2949:$Y2949, "#N/A")=14,TRUE,FALSE))</f>
        <v>0</v>
      </c>
    </row>
    <row r="2960" spans="11:25" x14ac:dyDescent="0.25">
      <c r="K2960" t="b">
        <f>AND(COUNTIF('Master list(no salts, metals)'!K2950,"&lt;=1"),IF(COUNTIF('Master list(no salts, metals)'!$K2950:$Y2950, "#N/A")=14,TRUE,FALSE))</f>
        <v>0</v>
      </c>
      <c r="L2960" t="b">
        <f>AND(COUNTIF('Master list(no salts, metals)'!L2950,"&lt;=1"),IF(COUNTIF('Master list(no salts, metals)'!$K2950:$Y2950, "#N/A")=14,TRUE,FALSE))</f>
        <v>0</v>
      </c>
      <c r="M2960" t="b">
        <f>AND(COUNTIF('Master list(no salts, metals)'!M2950,"&lt;=1"),IF(COUNTIF('Master list(no salts, metals)'!$K2950:$Y2950, "#N/A")=14,TRUE,FALSE))</f>
        <v>0</v>
      </c>
      <c r="N2960" t="b">
        <f>AND(COUNTIF('Master list(no salts, metals)'!N2950,"&lt;=1"),IF(COUNTIF('Master list(no salts, metals)'!$K2950:$Y2950, "#N/A")=14,TRUE,FALSE))</f>
        <v>0</v>
      </c>
      <c r="O2960" t="b">
        <f>AND(COUNTIF('Master list(no salts, metals)'!O2950,"&lt;=1"),IF(COUNTIF('Master list(no salts, metals)'!$K2950:$Y2950, "#N/A")=14,TRUE,FALSE))</f>
        <v>0</v>
      </c>
      <c r="P2960" t="b">
        <f>AND(COUNTIF('Master list(no salts, metals)'!P2950,"&lt;=1"),IF(COUNTIF('Master list(no salts, metals)'!$K2950:$Y2950, "#N/A")=14,TRUE,FALSE))</f>
        <v>0</v>
      </c>
      <c r="Q2960" t="b">
        <f>AND(COUNTIF('Master list(no salts, metals)'!Q2950,"&lt;=1"),IF(COUNTIF('Master list(no salts, metals)'!$K2950:$Y2950, "#N/A")=14,TRUE,FALSE))</f>
        <v>0</v>
      </c>
      <c r="R2960" t="b">
        <f>AND(COUNTIF('Master list(no salts, metals)'!R2950,"&lt;=1"),IF(COUNTIF('Master list(no salts, metals)'!$K2950:$Y2950, "#N/A")=14,TRUE,FALSE))</f>
        <v>0</v>
      </c>
      <c r="S2960" t="b">
        <f>AND(COUNTIF('Master list(no salts, metals)'!S2950,"&lt;=1"),IF(COUNTIF('Master list(no salts, metals)'!$K2950:$Y2950, "#N/A")=14,TRUE,FALSE))</f>
        <v>0</v>
      </c>
      <c r="T2960" t="b">
        <f>AND(COUNTIF('Master list(no salts, metals)'!T2950,"&lt;=1"),IF(COUNTIF('Master list(no salts, metals)'!$K2950:$Y2950, "#N/A")=14,TRUE,FALSE))</f>
        <v>0</v>
      </c>
      <c r="U2960" t="b">
        <f>AND(COUNTIF('Master list(no salts, metals)'!U2950,"&lt;=1"),IF(COUNTIF('Master list(no salts, metals)'!$K2950:$Y2950, "#N/A")=14,TRUE,FALSE))</f>
        <v>0</v>
      </c>
      <c r="V2960" t="b">
        <f>AND(COUNTIF('Master list(no salts, metals)'!V2950,"&lt;=1"),IF(COUNTIF('Master list(no salts, metals)'!$K2950:$Y2950, "#N/A")=14,TRUE,FALSE))</f>
        <v>0</v>
      </c>
      <c r="W2960" t="b">
        <f>AND(COUNTIF('Master list(no salts, metals)'!W2950,"&lt;=1"),IF(COUNTIF('Master list(no salts, metals)'!$K2950:$Y2950, "#N/A")=14,TRUE,FALSE))</f>
        <v>0</v>
      </c>
      <c r="X2960" t="b">
        <f>AND(COUNTIF('Master list(no salts, metals)'!X2950,"&lt;=1"),IF(COUNTIF('Master list(no salts, metals)'!$K2950:$Y2950, "#N/A")=14,TRUE,FALSE))</f>
        <v>0</v>
      </c>
      <c r="Y2960" t="b">
        <f>AND(COUNTIF('Master list(no salts, metals)'!Y2950,"&lt;=1"),IF(COUNTIF('Master list(no salts, metals)'!$K2950:$Y2950, "#N/A")=14,TRUE,FALSE))</f>
        <v>1</v>
      </c>
    </row>
    <row r="2961" spans="11:25" x14ac:dyDescent="0.25">
      <c r="K2961" t="b">
        <f>AND(COUNTIF('Master list(no salts, metals)'!K2951,"&lt;=1"),IF(COUNTIF('Master list(no salts, metals)'!$K2951:$Y2951, "#N/A")=14,TRUE,FALSE))</f>
        <v>0</v>
      </c>
      <c r="L2961" t="b">
        <f>AND(COUNTIF('Master list(no salts, metals)'!L2951,"&lt;=1"),IF(COUNTIF('Master list(no salts, metals)'!$K2951:$Y2951, "#N/A")=14,TRUE,FALSE))</f>
        <v>0</v>
      </c>
      <c r="M2961" t="b">
        <f>AND(COUNTIF('Master list(no salts, metals)'!M2951,"&lt;=1"),IF(COUNTIF('Master list(no salts, metals)'!$K2951:$Y2951, "#N/A")=14,TRUE,FALSE))</f>
        <v>0</v>
      </c>
      <c r="N2961" t="b">
        <f>AND(COUNTIF('Master list(no salts, metals)'!N2951,"&lt;=1"),IF(COUNTIF('Master list(no salts, metals)'!$K2951:$Y2951, "#N/A")=14,TRUE,FALSE))</f>
        <v>0</v>
      </c>
      <c r="O2961" t="b">
        <f>AND(COUNTIF('Master list(no salts, metals)'!O2951,"&lt;=1"),IF(COUNTIF('Master list(no salts, metals)'!$K2951:$Y2951, "#N/A")=14,TRUE,FALSE))</f>
        <v>0</v>
      </c>
      <c r="P2961" t="b">
        <f>AND(COUNTIF('Master list(no salts, metals)'!P2951,"&lt;=1"),IF(COUNTIF('Master list(no salts, metals)'!$K2951:$Y2951, "#N/A")=14,TRUE,FALSE))</f>
        <v>0</v>
      </c>
      <c r="Q2961" t="b">
        <f>AND(COUNTIF('Master list(no salts, metals)'!Q2951,"&lt;=1"),IF(COUNTIF('Master list(no salts, metals)'!$K2951:$Y2951, "#N/A")=14,TRUE,FALSE))</f>
        <v>0</v>
      </c>
      <c r="R2961" t="b">
        <f>AND(COUNTIF('Master list(no salts, metals)'!R2951,"&lt;=1"),IF(COUNTIF('Master list(no salts, metals)'!$K2951:$Y2951, "#N/A")=14,TRUE,FALSE))</f>
        <v>0</v>
      </c>
      <c r="S2961" t="b">
        <f>AND(COUNTIF('Master list(no salts, metals)'!S2951,"&lt;=1"),IF(COUNTIF('Master list(no salts, metals)'!$K2951:$Y2951, "#N/A")=14,TRUE,FALSE))</f>
        <v>0</v>
      </c>
      <c r="T2961" t="b">
        <f>AND(COUNTIF('Master list(no salts, metals)'!T2951,"&lt;=1"),IF(COUNTIF('Master list(no salts, metals)'!$K2951:$Y2951, "#N/A")=14,TRUE,FALSE))</f>
        <v>0</v>
      </c>
      <c r="U2961" t="b">
        <f>AND(COUNTIF('Master list(no salts, metals)'!U2951,"&lt;=1"),IF(COUNTIF('Master list(no salts, metals)'!$K2951:$Y2951, "#N/A")=14,TRUE,FALSE))</f>
        <v>0</v>
      </c>
      <c r="V2961" t="b">
        <f>AND(COUNTIF('Master list(no salts, metals)'!V2951,"&lt;=1"),IF(COUNTIF('Master list(no salts, metals)'!$K2951:$Y2951, "#N/A")=14,TRUE,FALSE))</f>
        <v>0</v>
      </c>
      <c r="W2961" t="b">
        <f>AND(COUNTIF('Master list(no salts, metals)'!W2951,"&lt;=1"),IF(COUNTIF('Master list(no salts, metals)'!$K2951:$Y2951, "#N/A")=14,TRUE,FALSE))</f>
        <v>1</v>
      </c>
      <c r="X2961" t="b">
        <f>AND(COUNTIF('Master list(no salts, metals)'!X2951,"&lt;=1"),IF(COUNTIF('Master list(no salts, metals)'!$K2951:$Y2951, "#N/A")=14,TRUE,FALSE))</f>
        <v>0</v>
      </c>
      <c r="Y2961" t="b">
        <f>AND(COUNTIF('Master list(no salts, metals)'!Y2951,"&lt;=1"),IF(COUNTIF('Master list(no salts, metals)'!$K2951:$Y2951, "#N/A")=14,TRUE,FALSE))</f>
        <v>0</v>
      </c>
    </row>
    <row r="2962" spans="11:25" x14ac:dyDescent="0.25">
      <c r="K2962" t="b">
        <f>AND(COUNTIF('Master list(no salts, metals)'!K2952,"&lt;=1"),IF(COUNTIF('Master list(no salts, metals)'!$K2952:$Y2952, "#N/A")=14,TRUE,FALSE))</f>
        <v>0</v>
      </c>
      <c r="L2962" t="b">
        <f>AND(COUNTIF('Master list(no salts, metals)'!L2952,"&lt;=1"),IF(COUNTIF('Master list(no salts, metals)'!$K2952:$Y2952, "#N/A")=14,TRUE,FALSE))</f>
        <v>0</v>
      </c>
      <c r="M2962" t="b">
        <f>AND(COUNTIF('Master list(no salts, metals)'!M2952,"&lt;=1"),IF(COUNTIF('Master list(no salts, metals)'!$K2952:$Y2952, "#N/A")=14,TRUE,FALSE))</f>
        <v>0</v>
      </c>
      <c r="N2962" t="b">
        <f>AND(COUNTIF('Master list(no salts, metals)'!N2952,"&lt;=1"),IF(COUNTIF('Master list(no salts, metals)'!$K2952:$Y2952, "#N/A")=14,TRUE,FALSE))</f>
        <v>0</v>
      </c>
      <c r="O2962" t="b">
        <f>AND(COUNTIF('Master list(no salts, metals)'!O2952,"&lt;=1"),IF(COUNTIF('Master list(no salts, metals)'!$K2952:$Y2952, "#N/A")=14,TRUE,FALSE))</f>
        <v>0</v>
      </c>
      <c r="P2962" t="b">
        <f>AND(COUNTIF('Master list(no salts, metals)'!P2952,"&lt;=1"),IF(COUNTIF('Master list(no salts, metals)'!$K2952:$Y2952, "#N/A")=14,TRUE,FALSE))</f>
        <v>0</v>
      </c>
      <c r="Q2962" t="b">
        <f>AND(COUNTIF('Master list(no salts, metals)'!Q2952,"&lt;=1"),IF(COUNTIF('Master list(no salts, metals)'!$K2952:$Y2952, "#N/A")=14,TRUE,FALSE))</f>
        <v>0</v>
      </c>
      <c r="R2962" t="b">
        <f>AND(COUNTIF('Master list(no salts, metals)'!R2952,"&lt;=1"),IF(COUNTIF('Master list(no salts, metals)'!$K2952:$Y2952, "#N/A")=14,TRUE,FALSE))</f>
        <v>0</v>
      </c>
      <c r="S2962" t="b">
        <f>AND(COUNTIF('Master list(no salts, metals)'!S2952,"&lt;=1"),IF(COUNTIF('Master list(no salts, metals)'!$K2952:$Y2952, "#N/A")=14,TRUE,FALSE))</f>
        <v>0</v>
      </c>
      <c r="T2962" t="b">
        <f>AND(COUNTIF('Master list(no salts, metals)'!T2952,"&lt;=1"),IF(COUNTIF('Master list(no salts, metals)'!$K2952:$Y2952, "#N/A")=14,TRUE,FALSE))</f>
        <v>0</v>
      </c>
      <c r="U2962" t="b">
        <f>AND(COUNTIF('Master list(no salts, metals)'!U2952,"&lt;=1"),IF(COUNTIF('Master list(no salts, metals)'!$K2952:$Y2952, "#N/A")=14,TRUE,FALSE))</f>
        <v>0</v>
      </c>
      <c r="V2962" t="b">
        <f>AND(COUNTIF('Master list(no salts, metals)'!V2952,"&lt;=1"),IF(COUNTIF('Master list(no salts, metals)'!$K2952:$Y2952, "#N/A")=14,TRUE,FALSE))</f>
        <v>0</v>
      </c>
      <c r="W2962" t="b">
        <f>AND(COUNTIF('Master list(no salts, metals)'!W2952,"&lt;=1"),IF(COUNTIF('Master list(no salts, metals)'!$K2952:$Y2952, "#N/A")=14,TRUE,FALSE))</f>
        <v>0</v>
      </c>
      <c r="X2962" t="b">
        <f>AND(COUNTIF('Master list(no salts, metals)'!X2952,"&lt;=1"),IF(COUNTIF('Master list(no salts, metals)'!$K2952:$Y2952, "#N/A")=14,TRUE,FALSE))</f>
        <v>0</v>
      </c>
      <c r="Y2962" t="b">
        <f>AND(COUNTIF('Master list(no salts, metals)'!Y2952,"&lt;=1"),IF(COUNTIF('Master list(no salts, metals)'!$K2952:$Y2952, "#N/A")=14,TRUE,FALSE))</f>
        <v>0</v>
      </c>
    </row>
    <row r="2963" spans="11:25" x14ac:dyDescent="0.25">
      <c r="K2963" t="b">
        <f>AND(COUNTIF('Master list(no salts, metals)'!K2953,"&lt;=1"),IF(COUNTIF('Master list(no salts, metals)'!$K2953:$Y2953, "#N/A")=14,TRUE,FALSE))</f>
        <v>0</v>
      </c>
      <c r="L2963" t="b">
        <f>AND(COUNTIF('Master list(no salts, metals)'!L2953,"&lt;=1"),IF(COUNTIF('Master list(no salts, metals)'!$K2953:$Y2953, "#N/A")=14,TRUE,FALSE))</f>
        <v>0</v>
      </c>
      <c r="M2963" t="b">
        <f>AND(COUNTIF('Master list(no salts, metals)'!M2953,"&lt;=1"),IF(COUNTIF('Master list(no salts, metals)'!$K2953:$Y2953, "#N/A")=14,TRUE,FALSE))</f>
        <v>0</v>
      </c>
      <c r="N2963" t="b">
        <f>AND(COUNTIF('Master list(no salts, metals)'!N2953,"&lt;=1"),IF(COUNTIF('Master list(no salts, metals)'!$K2953:$Y2953, "#N/A")=14,TRUE,FALSE))</f>
        <v>0</v>
      </c>
      <c r="O2963" t="b">
        <f>AND(COUNTIF('Master list(no salts, metals)'!O2953,"&lt;=1"),IF(COUNTIF('Master list(no salts, metals)'!$K2953:$Y2953, "#N/A")=14,TRUE,FALSE))</f>
        <v>0</v>
      </c>
      <c r="P2963" t="b">
        <f>AND(COUNTIF('Master list(no salts, metals)'!P2953,"&lt;=1"),IF(COUNTIF('Master list(no salts, metals)'!$K2953:$Y2953, "#N/A")=14,TRUE,FALSE))</f>
        <v>0</v>
      </c>
      <c r="Q2963" t="b">
        <f>AND(COUNTIF('Master list(no salts, metals)'!Q2953,"&lt;=1"),IF(COUNTIF('Master list(no salts, metals)'!$K2953:$Y2953, "#N/A")=14,TRUE,FALSE))</f>
        <v>0</v>
      </c>
      <c r="R2963" t="b">
        <f>AND(COUNTIF('Master list(no salts, metals)'!R2953,"&lt;=1"),IF(COUNTIF('Master list(no salts, metals)'!$K2953:$Y2953, "#N/A")=14,TRUE,FALSE))</f>
        <v>0</v>
      </c>
      <c r="S2963" t="b">
        <f>AND(COUNTIF('Master list(no salts, metals)'!S2953,"&lt;=1"),IF(COUNTIF('Master list(no salts, metals)'!$K2953:$Y2953, "#N/A")=14,TRUE,FALSE))</f>
        <v>0</v>
      </c>
      <c r="T2963" t="b">
        <f>AND(COUNTIF('Master list(no salts, metals)'!T2953,"&lt;=1"),IF(COUNTIF('Master list(no salts, metals)'!$K2953:$Y2953, "#N/A")=14,TRUE,FALSE))</f>
        <v>0</v>
      </c>
      <c r="U2963" t="b">
        <f>AND(COUNTIF('Master list(no salts, metals)'!U2953,"&lt;=1"),IF(COUNTIF('Master list(no salts, metals)'!$K2953:$Y2953, "#N/A")=14,TRUE,FALSE))</f>
        <v>0</v>
      </c>
      <c r="V2963" t="b">
        <f>AND(COUNTIF('Master list(no salts, metals)'!V2953,"&lt;=1"),IF(COUNTIF('Master list(no salts, metals)'!$K2953:$Y2953, "#N/A")=14,TRUE,FALSE))</f>
        <v>0</v>
      </c>
      <c r="W2963" t="b">
        <f>AND(COUNTIF('Master list(no salts, metals)'!W2953,"&lt;=1"),IF(COUNTIF('Master list(no salts, metals)'!$K2953:$Y2953, "#N/A")=14,TRUE,FALSE))</f>
        <v>0</v>
      </c>
      <c r="X2963" t="b">
        <f>AND(COUNTIF('Master list(no salts, metals)'!X2953,"&lt;=1"),IF(COUNTIF('Master list(no salts, metals)'!$K2953:$Y2953, "#N/A")=14,TRUE,FALSE))</f>
        <v>1</v>
      </c>
      <c r="Y2963" t="b">
        <f>AND(COUNTIF('Master list(no salts, metals)'!Y2953,"&lt;=1"),IF(COUNTIF('Master list(no salts, metals)'!$K2953:$Y2953, "#N/A")=14,TRUE,FALSE))</f>
        <v>0</v>
      </c>
    </row>
    <row r="2964" spans="11:25" x14ac:dyDescent="0.25">
      <c r="K2964" t="b">
        <f>AND(COUNTIF('Master list(no salts, metals)'!K2954,"&lt;=1"),IF(COUNTIF('Master list(no salts, metals)'!$K2954:$Y2954, "#N/A")=14,TRUE,FALSE))</f>
        <v>0</v>
      </c>
      <c r="L2964" t="b">
        <f>AND(COUNTIF('Master list(no salts, metals)'!L2954,"&lt;=1"),IF(COUNTIF('Master list(no salts, metals)'!$K2954:$Y2954, "#N/A")=14,TRUE,FALSE))</f>
        <v>0</v>
      </c>
      <c r="M2964" t="b">
        <f>AND(COUNTIF('Master list(no salts, metals)'!M2954,"&lt;=1"),IF(COUNTIF('Master list(no salts, metals)'!$K2954:$Y2954, "#N/A")=14,TRUE,FALSE))</f>
        <v>0</v>
      </c>
      <c r="N2964" t="b">
        <f>AND(COUNTIF('Master list(no salts, metals)'!N2954,"&lt;=1"),IF(COUNTIF('Master list(no salts, metals)'!$K2954:$Y2954, "#N/A")=14,TRUE,FALSE))</f>
        <v>0</v>
      </c>
      <c r="O2964" t="b">
        <f>AND(COUNTIF('Master list(no salts, metals)'!O2954,"&lt;=1"),IF(COUNTIF('Master list(no salts, metals)'!$K2954:$Y2954, "#N/A")=14,TRUE,FALSE))</f>
        <v>0</v>
      </c>
      <c r="P2964" t="b">
        <f>AND(COUNTIF('Master list(no salts, metals)'!P2954,"&lt;=1"),IF(COUNTIF('Master list(no salts, metals)'!$K2954:$Y2954, "#N/A")=14,TRUE,FALSE))</f>
        <v>0</v>
      </c>
      <c r="Q2964" t="b">
        <f>AND(COUNTIF('Master list(no salts, metals)'!Q2954,"&lt;=1"),IF(COUNTIF('Master list(no salts, metals)'!$K2954:$Y2954, "#N/A")=14,TRUE,FALSE))</f>
        <v>0</v>
      </c>
      <c r="R2964" t="b">
        <f>AND(COUNTIF('Master list(no salts, metals)'!R2954,"&lt;=1"),IF(COUNTIF('Master list(no salts, metals)'!$K2954:$Y2954, "#N/A")=14,TRUE,FALSE))</f>
        <v>0</v>
      </c>
      <c r="S2964" t="b">
        <f>AND(COUNTIF('Master list(no salts, metals)'!S2954,"&lt;=1"),IF(COUNTIF('Master list(no salts, metals)'!$K2954:$Y2954, "#N/A")=14,TRUE,FALSE))</f>
        <v>0</v>
      </c>
      <c r="T2964" t="b">
        <f>AND(COUNTIF('Master list(no salts, metals)'!T2954,"&lt;=1"),IF(COUNTIF('Master list(no salts, metals)'!$K2954:$Y2954, "#N/A")=14,TRUE,FALSE))</f>
        <v>0</v>
      </c>
      <c r="U2964" t="b">
        <f>AND(COUNTIF('Master list(no salts, metals)'!U2954,"&lt;=1"),IF(COUNTIF('Master list(no salts, metals)'!$K2954:$Y2954, "#N/A")=14,TRUE,FALSE))</f>
        <v>0</v>
      </c>
      <c r="V2964" t="b">
        <f>AND(COUNTIF('Master list(no salts, metals)'!V2954,"&lt;=1"),IF(COUNTIF('Master list(no salts, metals)'!$K2954:$Y2954, "#N/A")=14,TRUE,FALSE))</f>
        <v>0</v>
      </c>
      <c r="W2964" t="b">
        <f>AND(COUNTIF('Master list(no salts, metals)'!W2954,"&lt;=1"),IF(COUNTIF('Master list(no salts, metals)'!$K2954:$Y2954, "#N/A")=14,TRUE,FALSE))</f>
        <v>1</v>
      </c>
      <c r="X2964" t="b">
        <f>AND(COUNTIF('Master list(no salts, metals)'!X2954,"&lt;=1"),IF(COUNTIF('Master list(no salts, metals)'!$K2954:$Y2954, "#N/A")=14,TRUE,FALSE))</f>
        <v>0</v>
      </c>
      <c r="Y2964" t="b">
        <f>AND(COUNTIF('Master list(no salts, metals)'!Y2954,"&lt;=1"),IF(COUNTIF('Master list(no salts, metals)'!$K2954:$Y2954, "#N/A")=14,TRUE,FALSE))</f>
        <v>0</v>
      </c>
    </row>
    <row r="2965" spans="11:25" x14ac:dyDescent="0.25">
      <c r="K2965" t="b">
        <f>AND(COUNTIF('Master list(no salts, metals)'!K2955,"&lt;=1"),IF(COUNTIF('Master list(no salts, metals)'!$K2955:$Y2955, "#N/A")=14,TRUE,FALSE))</f>
        <v>0</v>
      </c>
      <c r="L2965" t="b">
        <f>AND(COUNTIF('Master list(no salts, metals)'!L2955,"&lt;=1"),IF(COUNTIF('Master list(no salts, metals)'!$K2955:$Y2955, "#N/A")=14,TRUE,FALSE))</f>
        <v>0</v>
      </c>
      <c r="M2965" t="b">
        <f>AND(COUNTIF('Master list(no salts, metals)'!M2955,"&lt;=1"),IF(COUNTIF('Master list(no salts, metals)'!$K2955:$Y2955, "#N/A")=14,TRUE,FALSE))</f>
        <v>0</v>
      </c>
      <c r="N2965" t="b">
        <f>AND(COUNTIF('Master list(no salts, metals)'!N2955,"&lt;=1"),IF(COUNTIF('Master list(no salts, metals)'!$K2955:$Y2955, "#N/A")=14,TRUE,FALSE))</f>
        <v>0</v>
      </c>
      <c r="O2965" t="b">
        <f>AND(COUNTIF('Master list(no salts, metals)'!O2955,"&lt;=1"),IF(COUNTIF('Master list(no salts, metals)'!$K2955:$Y2955, "#N/A")=14,TRUE,FALSE))</f>
        <v>0</v>
      </c>
      <c r="P2965" t="b">
        <f>AND(COUNTIF('Master list(no salts, metals)'!P2955,"&lt;=1"),IF(COUNTIF('Master list(no salts, metals)'!$K2955:$Y2955, "#N/A")=14,TRUE,FALSE))</f>
        <v>0</v>
      </c>
      <c r="Q2965" t="b">
        <f>AND(COUNTIF('Master list(no salts, metals)'!Q2955,"&lt;=1"),IF(COUNTIF('Master list(no salts, metals)'!$K2955:$Y2955, "#N/A")=14,TRUE,FALSE))</f>
        <v>0</v>
      </c>
      <c r="R2965" t="b">
        <f>AND(COUNTIF('Master list(no salts, metals)'!R2955,"&lt;=1"),IF(COUNTIF('Master list(no salts, metals)'!$K2955:$Y2955, "#N/A")=14,TRUE,FALSE))</f>
        <v>0</v>
      </c>
      <c r="S2965" t="b">
        <f>AND(COUNTIF('Master list(no salts, metals)'!S2955,"&lt;=1"),IF(COUNTIF('Master list(no salts, metals)'!$K2955:$Y2955, "#N/A")=14,TRUE,FALSE))</f>
        <v>0</v>
      </c>
      <c r="T2965" t="b">
        <f>AND(COUNTIF('Master list(no salts, metals)'!T2955,"&lt;=1"),IF(COUNTIF('Master list(no salts, metals)'!$K2955:$Y2955, "#N/A")=14,TRUE,FALSE))</f>
        <v>0</v>
      </c>
      <c r="U2965" t="b">
        <f>AND(COUNTIF('Master list(no salts, metals)'!U2955,"&lt;=1"),IF(COUNTIF('Master list(no salts, metals)'!$K2955:$Y2955, "#N/A")=14,TRUE,FALSE))</f>
        <v>0</v>
      </c>
      <c r="V2965" t="b">
        <f>AND(COUNTIF('Master list(no salts, metals)'!V2955,"&lt;=1"),IF(COUNTIF('Master list(no salts, metals)'!$K2955:$Y2955, "#N/A")=14,TRUE,FALSE))</f>
        <v>0</v>
      </c>
      <c r="W2965" t="b">
        <f>AND(COUNTIF('Master list(no salts, metals)'!W2955,"&lt;=1"),IF(COUNTIF('Master list(no salts, metals)'!$K2955:$Y2955, "#N/A")=14,TRUE,FALSE))</f>
        <v>0</v>
      </c>
      <c r="X2965" t="b">
        <f>AND(COUNTIF('Master list(no salts, metals)'!X2955,"&lt;=1"),IF(COUNTIF('Master list(no salts, metals)'!$K2955:$Y2955, "#N/A")=14,TRUE,FALSE))</f>
        <v>0</v>
      </c>
      <c r="Y2965" t="b">
        <f>AND(COUNTIF('Master list(no salts, metals)'!Y2955,"&lt;=1"),IF(COUNTIF('Master list(no salts, metals)'!$K2955:$Y2955, "#N/A")=14,TRUE,FALSE))</f>
        <v>0</v>
      </c>
    </row>
    <row r="2966" spans="11:25" x14ac:dyDescent="0.25">
      <c r="K2966" t="b">
        <f>AND(COUNTIF('Master list(no salts, metals)'!K2956,"&lt;=1"),IF(COUNTIF('Master list(no salts, metals)'!$K2956:$Y2956, "#N/A")=14,TRUE,FALSE))</f>
        <v>0</v>
      </c>
      <c r="L2966" t="b">
        <f>AND(COUNTIF('Master list(no salts, metals)'!L2956,"&lt;=1"),IF(COUNTIF('Master list(no salts, metals)'!$K2956:$Y2956, "#N/A")=14,TRUE,FALSE))</f>
        <v>0</v>
      </c>
      <c r="M2966" t="b">
        <f>AND(COUNTIF('Master list(no salts, metals)'!M2956,"&lt;=1"),IF(COUNTIF('Master list(no salts, metals)'!$K2956:$Y2956, "#N/A")=14,TRUE,FALSE))</f>
        <v>0</v>
      </c>
      <c r="N2966" t="b">
        <f>AND(COUNTIF('Master list(no salts, metals)'!N2956,"&lt;=1"),IF(COUNTIF('Master list(no salts, metals)'!$K2956:$Y2956, "#N/A")=14,TRUE,FALSE))</f>
        <v>0</v>
      </c>
      <c r="O2966" t="b">
        <f>AND(COUNTIF('Master list(no salts, metals)'!O2956,"&lt;=1"),IF(COUNTIF('Master list(no salts, metals)'!$K2956:$Y2956, "#N/A")=14,TRUE,FALSE))</f>
        <v>0</v>
      </c>
      <c r="P2966" t="b">
        <f>AND(COUNTIF('Master list(no salts, metals)'!P2956,"&lt;=1"),IF(COUNTIF('Master list(no salts, metals)'!$K2956:$Y2956, "#N/A")=14,TRUE,FALSE))</f>
        <v>0</v>
      </c>
      <c r="Q2966" t="b">
        <f>AND(COUNTIF('Master list(no salts, metals)'!Q2956,"&lt;=1"),IF(COUNTIF('Master list(no salts, metals)'!$K2956:$Y2956, "#N/A")=14,TRUE,FALSE))</f>
        <v>0</v>
      </c>
      <c r="R2966" t="b">
        <f>AND(COUNTIF('Master list(no salts, metals)'!R2956,"&lt;=1"),IF(COUNTIF('Master list(no salts, metals)'!$K2956:$Y2956, "#N/A")=14,TRUE,FALSE))</f>
        <v>0</v>
      </c>
      <c r="S2966" t="b">
        <f>AND(COUNTIF('Master list(no salts, metals)'!S2956,"&lt;=1"),IF(COUNTIF('Master list(no salts, metals)'!$K2956:$Y2956, "#N/A")=14,TRUE,FALSE))</f>
        <v>0</v>
      </c>
      <c r="T2966" t="b">
        <f>AND(COUNTIF('Master list(no salts, metals)'!T2956,"&lt;=1"),IF(COUNTIF('Master list(no salts, metals)'!$K2956:$Y2956, "#N/A")=14,TRUE,FALSE))</f>
        <v>0</v>
      </c>
      <c r="U2966" t="b">
        <f>AND(COUNTIF('Master list(no salts, metals)'!U2956,"&lt;=1"),IF(COUNTIF('Master list(no salts, metals)'!$K2956:$Y2956, "#N/A")=14,TRUE,FALSE))</f>
        <v>0</v>
      </c>
      <c r="V2966" t="b">
        <f>AND(COUNTIF('Master list(no salts, metals)'!V2956,"&lt;=1"),IF(COUNTIF('Master list(no salts, metals)'!$K2956:$Y2956, "#N/A")=14,TRUE,FALSE))</f>
        <v>0</v>
      </c>
      <c r="W2966" t="b">
        <f>AND(COUNTIF('Master list(no salts, metals)'!W2956,"&lt;=1"),IF(COUNTIF('Master list(no salts, metals)'!$K2956:$Y2956, "#N/A")=14,TRUE,FALSE))</f>
        <v>1</v>
      </c>
      <c r="X2966" t="b">
        <f>AND(COUNTIF('Master list(no salts, metals)'!X2956,"&lt;=1"),IF(COUNTIF('Master list(no salts, metals)'!$K2956:$Y2956, "#N/A")=14,TRUE,FALSE))</f>
        <v>0</v>
      </c>
      <c r="Y2966" t="b">
        <f>AND(COUNTIF('Master list(no salts, metals)'!Y2956,"&lt;=1"),IF(COUNTIF('Master list(no salts, metals)'!$K2956:$Y2956, "#N/A")=14,TRUE,FALSE))</f>
        <v>0</v>
      </c>
    </row>
    <row r="2967" spans="11:25" x14ac:dyDescent="0.25">
      <c r="K2967" t="b">
        <f>AND(COUNTIF('Master list(no salts, metals)'!K2957,"&lt;=1"),IF(COUNTIF('Master list(no salts, metals)'!$K2957:$Y2957, "#N/A")=14,TRUE,FALSE))</f>
        <v>0</v>
      </c>
      <c r="L2967" t="b">
        <f>AND(COUNTIF('Master list(no salts, metals)'!L2957,"&lt;=1"),IF(COUNTIF('Master list(no salts, metals)'!$K2957:$Y2957, "#N/A")=14,TRUE,FALSE))</f>
        <v>0</v>
      </c>
      <c r="M2967" t="b">
        <f>AND(COUNTIF('Master list(no salts, metals)'!M2957,"&lt;=1"),IF(COUNTIF('Master list(no salts, metals)'!$K2957:$Y2957, "#N/A")=14,TRUE,FALSE))</f>
        <v>0</v>
      </c>
      <c r="N2967" t="b">
        <f>AND(COUNTIF('Master list(no salts, metals)'!N2957,"&lt;=1"),IF(COUNTIF('Master list(no salts, metals)'!$K2957:$Y2957, "#N/A")=14,TRUE,FALSE))</f>
        <v>0</v>
      </c>
      <c r="O2967" t="b">
        <f>AND(COUNTIF('Master list(no salts, metals)'!O2957,"&lt;=1"),IF(COUNTIF('Master list(no salts, metals)'!$K2957:$Y2957, "#N/A")=14,TRUE,FALSE))</f>
        <v>0</v>
      </c>
      <c r="P2967" t="b">
        <f>AND(COUNTIF('Master list(no salts, metals)'!P2957,"&lt;=1"),IF(COUNTIF('Master list(no salts, metals)'!$K2957:$Y2957, "#N/A")=14,TRUE,FALSE))</f>
        <v>0</v>
      </c>
      <c r="Q2967" t="b">
        <f>AND(COUNTIF('Master list(no salts, metals)'!Q2957,"&lt;=1"),IF(COUNTIF('Master list(no salts, metals)'!$K2957:$Y2957, "#N/A")=14,TRUE,FALSE))</f>
        <v>0</v>
      </c>
      <c r="R2967" t="b">
        <f>AND(COUNTIF('Master list(no salts, metals)'!R2957,"&lt;=1"),IF(COUNTIF('Master list(no salts, metals)'!$K2957:$Y2957, "#N/A")=14,TRUE,FALSE))</f>
        <v>0</v>
      </c>
      <c r="S2967" t="b">
        <f>AND(COUNTIF('Master list(no salts, metals)'!S2957,"&lt;=1"),IF(COUNTIF('Master list(no salts, metals)'!$K2957:$Y2957, "#N/A")=14,TRUE,FALSE))</f>
        <v>0</v>
      </c>
      <c r="T2967" t="b">
        <f>AND(COUNTIF('Master list(no salts, metals)'!T2957,"&lt;=1"),IF(COUNTIF('Master list(no salts, metals)'!$K2957:$Y2957, "#N/A")=14,TRUE,FALSE))</f>
        <v>0</v>
      </c>
      <c r="U2967" t="b">
        <f>AND(COUNTIF('Master list(no salts, metals)'!U2957,"&lt;=1"),IF(COUNTIF('Master list(no salts, metals)'!$K2957:$Y2957, "#N/A")=14,TRUE,FALSE))</f>
        <v>0</v>
      </c>
      <c r="V2967" t="b">
        <f>AND(COUNTIF('Master list(no salts, metals)'!V2957,"&lt;=1"),IF(COUNTIF('Master list(no salts, metals)'!$K2957:$Y2957, "#N/A")=14,TRUE,FALSE))</f>
        <v>0</v>
      </c>
      <c r="W2967" t="b">
        <f>AND(COUNTIF('Master list(no salts, metals)'!W2957,"&lt;=1"),IF(COUNTIF('Master list(no salts, metals)'!$K2957:$Y2957, "#N/A")=14,TRUE,FALSE))</f>
        <v>0</v>
      </c>
      <c r="X2967" t="b">
        <f>AND(COUNTIF('Master list(no salts, metals)'!X2957,"&lt;=1"),IF(COUNTIF('Master list(no salts, metals)'!$K2957:$Y2957, "#N/A")=14,TRUE,FALSE))</f>
        <v>0</v>
      </c>
      <c r="Y2967" t="b">
        <f>AND(COUNTIF('Master list(no salts, metals)'!Y2957,"&lt;=1"),IF(COUNTIF('Master list(no salts, metals)'!$K2957:$Y2957, "#N/A")=14,TRUE,FALSE))</f>
        <v>0</v>
      </c>
    </row>
    <row r="2968" spans="11:25" x14ac:dyDescent="0.25">
      <c r="K2968" t="b">
        <f>AND(COUNTIF('Master list(no salts, metals)'!K2958,"&lt;=1"),IF(COUNTIF('Master list(no salts, metals)'!$K2958:$Y2958, "#N/A")=14,TRUE,FALSE))</f>
        <v>0</v>
      </c>
      <c r="L2968" t="b">
        <f>AND(COUNTIF('Master list(no salts, metals)'!L2958,"&lt;=1"),IF(COUNTIF('Master list(no salts, metals)'!$K2958:$Y2958, "#N/A")=14,TRUE,FALSE))</f>
        <v>0</v>
      </c>
      <c r="M2968" t="b">
        <f>AND(COUNTIF('Master list(no salts, metals)'!M2958,"&lt;=1"),IF(COUNTIF('Master list(no salts, metals)'!$K2958:$Y2958, "#N/A")=14,TRUE,FALSE))</f>
        <v>0</v>
      </c>
      <c r="N2968" t="b">
        <f>AND(COUNTIF('Master list(no salts, metals)'!N2958,"&lt;=1"),IF(COUNTIF('Master list(no salts, metals)'!$K2958:$Y2958, "#N/A")=14,TRUE,FALSE))</f>
        <v>0</v>
      </c>
      <c r="O2968" t="b">
        <f>AND(COUNTIF('Master list(no salts, metals)'!O2958,"&lt;=1"),IF(COUNTIF('Master list(no salts, metals)'!$K2958:$Y2958, "#N/A")=14,TRUE,FALSE))</f>
        <v>0</v>
      </c>
      <c r="P2968" t="b">
        <f>AND(COUNTIF('Master list(no salts, metals)'!P2958,"&lt;=1"),IF(COUNTIF('Master list(no salts, metals)'!$K2958:$Y2958, "#N/A")=14,TRUE,FALSE))</f>
        <v>0</v>
      </c>
      <c r="Q2968" t="b">
        <f>AND(COUNTIF('Master list(no salts, metals)'!Q2958,"&lt;=1"),IF(COUNTIF('Master list(no salts, metals)'!$K2958:$Y2958, "#N/A")=14,TRUE,FALSE))</f>
        <v>0</v>
      </c>
      <c r="R2968" t="b">
        <f>AND(COUNTIF('Master list(no salts, metals)'!R2958,"&lt;=1"),IF(COUNTIF('Master list(no salts, metals)'!$K2958:$Y2958, "#N/A")=14,TRUE,FALSE))</f>
        <v>0</v>
      </c>
      <c r="S2968" t="b">
        <f>AND(COUNTIF('Master list(no salts, metals)'!S2958,"&lt;=1"),IF(COUNTIF('Master list(no salts, metals)'!$K2958:$Y2958, "#N/A")=14,TRUE,FALSE))</f>
        <v>0</v>
      </c>
      <c r="T2968" t="b">
        <f>AND(COUNTIF('Master list(no salts, metals)'!T2958,"&lt;=1"),IF(COUNTIF('Master list(no salts, metals)'!$K2958:$Y2958, "#N/A")=14,TRUE,FALSE))</f>
        <v>0</v>
      </c>
      <c r="U2968" t="b">
        <f>AND(COUNTIF('Master list(no salts, metals)'!U2958,"&lt;=1"),IF(COUNTIF('Master list(no salts, metals)'!$K2958:$Y2958, "#N/A")=14,TRUE,FALSE))</f>
        <v>0</v>
      </c>
      <c r="V2968" t="b">
        <f>AND(COUNTIF('Master list(no salts, metals)'!V2958,"&lt;=1"),IF(COUNTIF('Master list(no salts, metals)'!$K2958:$Y2958, "#N/A")=14,TRUE,FALSE))</f>
        <v>0</v>
      </c>
      <c r="W2968" t="b">
        <f>AND(COUNTIF('Master list(no salts, metals)'!W2958,"&lt;=1"),IF(COUNTIF('Master list(no salts, metals)'!$K2958:$Y2958, "#N/A")=14,TRUE,FALSE))</f>
        <v>1</v>
      </c>
      <c r="X2968" t="b">
        <f>AND(COUNTIF('Master list(no salts, metals)'!X2958,"&lt;=1"),IF(COUNTIF('Master list(no salts, metals)'!$K2958:$Y2958, "#N/A")=14,TRUE,FALSE))</f>
        <v>0</v>
      </c>
      <c r="Y2968" t="b">
        <f>AND(COUNTIF('Master list(no salts, metals)'!Y2958,"&lt;=1"),IF(COUNTIF('Master list(no salts, metals)'!$K2958:$Y2958, "#N/A")=14,TRUE,FALSE))</f>
        <v>0</v>
      </c>
    </row>
    <row r="2969" spans="11:25" x14ac:dyDescent="0.25">
      <c r="K2969" t="b">
        <f>AND(COUNTIF('Master list(no salts, metals)'!K2959,"&lt;=1"),IF(COUNTIF('Master list(no salts, metals)'!$K2959:$Y2959, "#N/A")=14,TRUE,FALSE))</f>
        <v>0</v>
      </c>
      <c r="L2969" t="b">
        <f>AND(COUNTIF('Master list(no salts, metals)'!L2959,"&lt;=1"),IF(COUNTIF('Master list(no salts, metals)'!$K2959:$Y2959, "#N/A")=14,TRUE,FALSE))</f>
        <v>0</v>
      </c>
      <c r="M2969" t="b">
        <f>AND(COUNTIF('Master list(no salts, metals)'!M2959,"&lt;=1"),IF(COUNTIF('Master list(no salts, metals)'!$K2959:$Y2959, "#N/A")=14,TRUE,FALSE))</f>
        <v>0</v>
      </c>
      <c r="N2969" t="b">
        <f>AND(COUNTIF('Master list(no salts, metals)'!N2959,"&lt;=1"),IF(COUNTIF('Master list(no salts, metals)'!$K2959:$Y2959, "#N/A")=14,TRUE,FALSE))</f>
        <v>0</v>
      </c>
      <c r="O2969" t="b">
        <f>AND(COUNTIF('Master list(no salts, metals)'!O2959,"&lt;=1"),IF(COUNTIF('Master list(no salts, metals)'!$K2959:$Y2959, "#N/A")=14,TRUE,FALSE))</f>
        <v>0</v>
      </c>
      <c r="P2969" t="b">
        <f>AND(COUNTIF('Master list(no salts, metals)'!P2959,"&lt;=1"),IF(COUNTIF('Master list(no salts, metals)'!$K2959:$Y2959, "#N/A")=14,TRUE,FALSE))</f>
        <v>0</v>
      </c>
      <c r="Q2969" t="b">
        <f>AND(COUNTIF('Master list(no salts, metals)'!Q2959,"&lt;=1"),IF(COUNTIF('Master list(no salts, metals)'!$K2959:$Y2959, "#N/A")=14,TRUE,FALSE))</f>
        <v>0</v>
      </c>
      <c r="R2969" t="b">
        <f>AND(COUNTIF('Master list(no salts, metals)'!R2959,"&lt;=1"),IF(COUNTIF('Master list(no salts, metals)'!$K2959:$Y2959, "#N/A")=14,TRUE,FALSE))</f>
        <v>0</v>
      </c>
      <c r="S2969" t="b">
        <f>AND(COUNTIF('Master list(no salts, metals)'!S2959,"&lt;=1"),IF(COUNTIF('Master list(no salts, metals)'!$K2959:$Y2959, "#N/A")=14,TRUE,FALSE))</f>
        <v>0</v>
      </c>
      <c r="T2969" t="b">
        <f>AND(COUNTIF('Master list(no salts, metals)'!T2959,"&lt;=1"),IF(COUNTIF('Master list(no salts, metals)'!$K2959:$Y2959, "#N/A")=14,TRUE,FALSE))</f>
        <v>0</v>
      </c>
      <c r="U2969" t="b">
        <f>AND(COUNTIF('Master list(no salts, metals)'!U2959,"&lt;=1"),IF(COUNTIF('Master list(no salts, metals)'!$K2959:$Y2959, "#N/A")=14,TRUE,FALSE))</f>
        <v>0</v>
      </c>
      <c r="V2969" t="b">
        <f>AND(COUNTIF('Master list(no salts, metals)'!V2959,"&lt;=1"),IF(COUNTIF('Master list(no salts, metals)'!$K2959:$Y2959, "#N/A")=14,TRUE,FALSE))</f>
        <v>0</v>
      </c>
      <c r="W2969" t="b">
        <f>AND(COUNTIF('Master list(no salts, metals)'!W2959,"&lt;=1"),IF(COUNTIF('Master list(no salts, metals)'!$K2959:$Y2959, "#N/A")=14,TRUE,FALSE))</f>
        <v>1</v>
      </c>
      <c r="X2969" t="b">
        <f>AND(COUNTIF('Master list(no salts, metals)'!X2959,"&lt;=1"),IF(COUNTIF('Master list(no salts, metals)'!$K2959:$Y2959, "#N/A")=14,TRUE,FALSE))</f>
        <v>0</v>
      </c>
      <c r="Y2969" t="b">
        <f>AND(COUNTIF('Master list(no salts, metals)'!Y2959,"&lt;=1"),IF(COUNTIF('Master list(no salts, metals)'!$K2959:$Y2959, "#N/A")=14,TRUE,FALSE))</f>
        <v>0</v>
      </c>
    </row>
    <row r="2970" spans="11:25" x14ac:dyDescent="0.25">
      <c r="K2970" t="b">
        <f>AND(COUNTIF('Master list(no salts, metals)'!K2960,"&lt;=1"),IF(COUNTIF('Master list(no salts, metals)'!$K2960:$Y2960, "#N/A")=14,TRUE,FALSE))</f>
        <v>0</v>
      </c>
      <c r="L2970" t="b">
        <f>AND(COUNTIF('Master list(no salts, metals)'!L2960,"&lt;=1"),IF(COUNTIF('Master list(no salts, metals)'!$K2960:$Y2960, "#N/A")=14,TRUE,FALSE))</f>
        <v>0</v>
      </c>
      <c r="M2970" t="b">
        <f>AND(COUNTIF('Master list(no salts, metals)'!M2960,"&lt;=1"),IF(COUNTIF('Master list(no salts, metals)'!$K2960:$Y2960, "#N/A")=14,TRUE,FALSE))</f>
        <v>0</v>
      </c>
      <c r="N2970" t="b">
        <f>AND(COUNTIF('Master list(no salts, metals)'!N2960,"&lt;=1"),IF(COUNTIF('Master list(no salts, metals)'!$K2960:$Y2960, "#N/A")=14,TRUE,FALSE))</f>
        <v>0</v>
      </c>
      <c r="O2970" t="b">
        <f>AND(COUNTIF('Master list(no salts, metals)'!O2960,"&lt;=1"),IF(COUNTIF('Master list(no salts, metals)'!$K2960:$Y2960, "#N/A")=14,TRUE,FALSE))</f>
        <v>0</v>
      </c>
      <c r="P2970" t="b">
        <f>AND(COUNTIF('Master list(no salts, metals)'!P2960,"&lt;=1"),IF(COUNTIF('Master list(no salts, metals)'!$K2960:$Y2960, "#N/A")=14,TRUE,FALSE))</f>
        <v>0</v>
      </c>
      <c r="Q2970" t="b">
        <f>AND(COUNTIF('Master list(no salts, metals)'!Q2960,"&lt;=1"),IF(COUNTIF('Master list(no salts, metals)'!$K2960:$Y2960, "#N/A")=14,TRUE,FALSE))</f>
        <v>0</v>
      </c>
      <c r="R2970" t="b">
        <f>AND(COUNTIF('Master list(no salts, metals)'!R2960,"&lt;=1"),IF(COUNTIF('Master list(no salts, metals)'!$K2960:$Y2960, "#N/A")=14,TRUE,FALSE))</f>
        <v>0</v>
      </c>
      <c r="S2970" t="b">
        <f>AND(COUNTIF('Master list(no salts, metals)'!S2960,"&lt;=1"),IF(COUNTIF('Master list(no salts, metals)'!$K2960:$Y2960, "#N/A")=14,TRUE,FALSE))</f>
        <v>0</v>
      </c>
      <c r="T2970" t="b">
        <f>AND(COUNTIF('Master list(no salts, metals)'!T2960,"&lt;=1"),IF(COUNTIF('Master list(no salts, metals)'!$K2960:$Y2960, "#N/A")=14,TRUE,FALSE))</f>
        <v>0</v>
      </c>
      <c r="U2970" t="b">
        <f>AND(COUNTIF('Master list(no salts, metals)'!U2960,"&lt;=1"),IF(COUNTIF('Master list(no salts, metals)'!$K2960:$Y2960, "#N/A")=14,TRUE,FALSE))</f>
        <v>0</v>
      </c>
      <c r="V2970" t="b">
        <f>AND(COUNTIF('Master list(no salts, metals)'!V2960,"&lt;=1"),IF(COUNTIF('Master list(no salts, metals)'!$K2960:$Y2960, "#N/A")=14,TRUE,FALSE))</f>
        <v>0</v>
      </c>
      <c r="W2970" t="b">
        <f>AND(COUNTIF('Master list(no salts, metals)'!W2960,"&lt;=1"),IF(COUNTIF('Master list(no salts, metals)'!$K2960:$Y2960, "#N/A")=14,TRUE,FALSE))</f>
        <v>1</v>
      </c>
      <c r="X2970" t="b">
        <f>AND(COUNTIF('Master list(no salts, metals)'!X2960,"&lt;=1"),IF(COUNTIF('Master list(no salts, metals)'!$K2960:$Y2960, "#N/A")=14,TRUE,FALSE))</f>
        <v>0</v>
      </c>
      <c r="Y2970" t="b">
        <f>AND(COUNTIF('Master list(no salts, metals)'!Y2960,"&lt;=1"),IF(COUNTIF('Master list(no salts, metals)'!$K2960:$Y2960, "#N/A")=14,TRUE,FALSE))</f>
        <v>0</v>
      </c>
    </row>
    <row r="2971" spans="11:25" x14ac:dyDescent="0.25">
      <c r="K2971" t="b">
        <f>AND(COUNTIF('Master list(no salts, metals)'!K2961,"&lt;=1"),IF(COUNTIF('Master list(no salts, metals)'!$K2961:$Y2961, "#N/A")=14,TRUE,FALSE))</f>
        <v>0</v>
      </c>
      <c r="L2971" t="b">
        <f>AND(COUNTIF('Master list(no salts, metals)'!L2961,"&lt;=1"),IF(COUNTIF('Master list(no salts, metals)'!$K2961:$Y2961, "#N/A")=14,TRUE,FALSE))</f>
        <v>0</v>
      </c>
      <c r="M2971" t="b">
        <f>AND(COUNTIF('Master list(no salts, metals)'!M2961,"&lt;=1"),IF(COUNTIF('Master list(no salts, metals)'!$K2961:$Y2961, "#N/A")=14,TRUE,FALSE))</f>
        <v>0</v>
      </c>
      <c r="N2971" t="b">
        <f>AND(COUNTIF('Master list(no salts, metals)'!N2961,"&lt;=1"),IF(COUNTIF('Master list(no salts, metals)'!$K2961:$Y2961, "#N/A")=14,TRUE,FALSE))</f>
        <v>0</v>
      </c>
      <c r="O2971" t="b">
        <f>AND(COUNTIF('Master list(no salts, metals)'!O2961,"&lt;=1"),IF(COUNTIF('Master list(no salts, metals)'!$K2961:$Y2961, "#N/A")=14,TRUE,FALSE))</f>
        <v>0</v>
      </c>
      <c r="P2971" t="b">
        <f>AND(COUNTIF('Master list(no salts, metals)'!P2961,"&lt;=1"),IF(COUNTIF('Master list(no salts, metals)'!$K2961:$Y2961, "#N/A")=14,TRUE,FALSE))</f>
        <v>0</v>
      </c>
      <c r="Q2971" t="b">
        <f>AND(COUNTIF('Master list(no salts, metals)'!Q2961,"&lt;=1"),IF(COUNTIF('Master list(no salts, metals)'!$K2961:$Y2961, "#N/A")=14,TRUE,FALSE))</f>
        <v>0</v>
      </c>
      <c r="R2971" t="b">
        <f>AND(COUNTIF('Master list(no salts, metals)'!R2961,"&lt;=1"),IF(COUNTIF('Master list(no salts, metals)'!$K2961:$Y2961, "#N/A")=14,TRUE,FALSE))</f>
        <v>0</v>
      </c>
      <c r="S2971" t="b">
        <f>AND(COUNTIF('Master list(no salts, metals)'!S2961,"&lt;=1"),IF(COUNTIF('Master list(no salts, metals)'!$K2961:$Y2961, "#N/A")=14,TRUE,FALSE))</f>
        <v>0</v>
      </c>
      <c r="T2971" t="b">
        <f>AND(COUNTIF('Master list(no salts, metals)'!T2961,"&lt;=1"),IF(COUNTIF('Master list(no salts, metals)'!$K2961:$Y2961, "#N/A")=14,TRUE,FALSE))</f>
        <v>1</v>
      </c>
      <c r="U2971" t="b">
        <f>AND(COUNTIF('Master list(no salts, metals)'!U2961,"&lt;=1"),IF(COUNTIF('Master list(no salts, metals)'!$K2961:$Y2961, "#N/A")=14,TRUE,FALSE))</f>
        <v>0</v>
      </c>
      <c r="V2971" t="b">
        <f>AND(COUNTIF('Master list(no salts, metals)'!V2961,"&lt;=1"),IF(COUNTIF('Master list(no salts, metals)'!$K2961:$Y2961, "#N/A")=14,TRUE,FALSE))</f>
        <v>0</v>
      </c>
      <c r="W2971" t="b">
        <f>AND(COUNTIF('Master list(no salts, metals)'!W2961,"&lt;=1"),IF(COUNTIF('Master list(no salts, metals)'!$K2961:$Y2961, "#N/A")=14,TRUE,FALSE))</f>
        <v>0</v>
      </c>
      <c r="X2971" t="b">
        <f>AND(COUNTIF('Master list(no salts, metals)'!X2961,"&lt;=1"),IF(COUNTIF('Master list(no salts, metals)'!$K2961:$Y2961, "#N/A")=14,TRUE,FALSE))</f>
        <v>0</v>
      </c>
      <c r="Y2971" t="b">
        <f>AND(COUNTIF('Master list(no salts, metals)'!Y2961,"&lt;=1"),IF(COUNTIF('Master list(no salts, metals)'!$K2961:$Y2961, "#N/A")=14,TRUE,FALSE))</f>
        <v>0</v>
      </c>
    </row>
    <row r="2972" spans="11:25" x14ac:dyDescent="0.25">
      <c r="K2972" t="b">
        <f>AND(COUNTIF('Master list(no salts, metals)'!K2962,"&lt;=1"),IF(COUNTIF('Master list(no salts, metals)'!$K2962:$Y2962, "#N/A")=14,TRUE,FALSE))</f>
        <v>0</v>
      </c>
      <c r="L2972" t="b">
        <f>AND(COUNTIF('Master list(no salts, metals)'!L2962,"&lt;=1"),IF(COUNTIF('Master list(no salts, metals)'!$K2962:$Y2962, "#N/A")=14,TRUE,FALSE))</f>
        <v>0</v>
      </c>
      <c r="M2972" t="b">
        <f>AND(COUNTIF('Master list(no salts, metals)'!M2962,"&lt;=1"),IF(COUNTIF('Master list(no salts, metals)'!$K2962:$Y2962, "#N/A")=14,TRUE,FALSE))</f>
        <v>0</v>
      </c>
      <c r="N2972" t="b">
        <f>AND(COUNTIF('Master list(no salts, metals)'!N2962,"&lt;=1"),IF(COUNTIF('Master list(no salts, metals)'!$K2962:$Y2962, "#N/A")=14,TRUE,FALSE))</f>
        <v>0</v>
      </c>
      <c r="O2972" t="b">
        <f>AND(COUNTIF('Master list(no salts, metals)'!O2962,"&lt;=1"),IF(COUNTIF('Master list(no salts, metals)'!$K2962:$Y2962, "#N/A")=14,TRUE,FALSE))</f>
        <v>0</v>
      </c>
      <c r="P2972" t="b">
        <f>AND(COUNTIF('Master list(no salts, metals)'!P2962,"&lt;=1"),IF(COUNTIF('Master list(no salts, metals)'!$K2962:$Y2962, "#N/A")=14,TRUE,FALSE))</f>
        <v>0</v>
      </c>
      <c r="Q2972" t="b">
        <f>AND(COUNTIF('Master list(no salts, metals)'!Q2962,"&lt;=1"),IF(COUNTIF('Master list(no salts, metals)'!$K2962:$Y2962, "#N/A")=14,TRUE,FALSE))</f>
        <v>0</v>
      </c>
      <c r="R2972" t="b">
        <f>AND(COUNTIF('Master list(no salts, metals)'!R2962,"&lt;=1"),IF(COUNTIF('Master list(no salts, metals)'!$K2962:$Y2962, "#N/A")=14,TRUE,FALSE))</f>
        <v>0</v>
      </c>
      <c r="S2972" t="b">
        <f>AND(COUNTIF('Master list(no salts, metals)'!S2962,"&lt;=1"),IF(COUNTIF('Master list(no salts, metals)'!$K2962:$Y2962, "#N/A")=14,TRUE,FALSE))</f>
        <v>0</v>
      </c>
      <c r="T2972" t="b">
        <f>AND(COUNTIF('Master list(no salts, metals)'!T2962,"&lt;=1"),IF(COUNTIF('Master list(no salts, metals)'!$K2962:$Y2962, "#N/A")=14,TRUE,FALSE))</f>
        <v>0</v>
      </c>
      <c r="U2972" t="b">
        <f>AND(COUNTIF('Master list(no salts, metals)'!U2962,"&lt;=1"),IF(COUNTIF('Master list(no salts, metals)'!$K2962:$Y2962, "#N/A")=14,TRUE,FALSE))</f>
        <v>0</v>
      </c>
      <c r="V2972" t="b">
        <f>AND(COUNTIF('Master list(no salts, metals)'!V2962,"&lt;=1"),IF(COUNTIF('Master list(no salts, metals)'!$K2962:$Y2962, "#N/A")=14,TRUE,FALSE))</f>
        <v>0</v>
      </c>
      <c r="W2972" t="b">
        <f>AND(COUNTIF('Master list(no salts, metals)'!W2962,"&lt;=1"),IF(COUNTIF('Master list(no salts, metals)'!$K2962:$Y2962, "#N/A")=14,TRUE,FALSE))</f>
        <v>0</v>
      </c>
      <c r="X2972" t="b">
        <f>AND(COUNTIF('Master list(no salts, metals)'!X2962,"&lt;=1"),IF(COUNTIF('Master list(no salts, metals)'!$K2962:$Y2962, "#N/A")=14,TRUE,FALSE))</f>
        <v>0</v>
      </c>
      <c r="Y2972" t="b">
        <f>AND(COUNTIF('Master list(no salts, metals)'!Y2962,"&lt;=1"),IF(COUNTIF('Master list(no salts, metals)'!$K2962:$Y2962, "#N/A")=14,TRUE,FALSE))</f>
        <v>0</v>
      </c>
    </row>
    <row r="2973" spans="11:25" x14ac:dyDescent="0.25">
      <c r="K2973" t="b">
        <f>AND(COUNTIF('Master list(no salts, metals)'!K2963,"&lt;=1"),IF(COUNTIF('Master list(no salts, metals)'!$K2963:$Y2963, "#N/A")=14,TRUE,FALSE))</f>
        <v>0</v>
      </c>
      <c r="L2973" t="b">
        <f>AND(COUNTIF('Master list(no salts, metals)'!L2963,"&lt;=1"),IF(COUNTIF('Master list(no salts, metals)'!$K2963:$Y2963, "#N/A")=14,TRUE,FALSE))</f>
        <v>0</v>
      </c>
      <c r="M2973" t="b">
        <f>AND(COUNTIF('Master list(no salts, metals)'!M2963,"&lt;=1"),IF(COUNTIF('Master list(no salts, metals)'!$K2963:$Y2963, "#N/A")=14,TRUE,FALSE))</f>
        <v>0</v>
      </c>
      <c r="N2973" t="b">
        <f>AND(COUNTIF('Master list(no salts, metals)'!N2963,"&lt;=1"),IF(COUNTIF('Master list(no salts, metals)'!$K2963:$Y2963, "#N/A")=14,TRUE,FALSE))</f>
        <v>0</v>
      </c>
      <c r="O2973" t="b">
        <f>AND(COUNTIF('Master list(no salts, metals)'!O2963,"&lt;=1"),IF(COUNTIF('Master list(no salts, metals)'!$K2963:$Y2963, "#N/A")=14,TRUE,FALSE))</f>
        <v>0</v>
      </c>
      <c r="P2973" t="b">
        <f>AND(COUNTIF('Master list(no salts, metals)'!P2963,"&lt;=1"),IF(COUNTIF('Master list(no salts, metals)'!$K2963:$Y2963, "#N/A")=14,TRUE,FALSE))</f>
        <v>0</v>
      </c>
      <c r="Q2973" t="b">
        <f>AND(COUNTIF('Master list(no salts, metals)'!Q2963,"&lt;=1"),IF(COUNTIF('Master list(no salts, metals)'!$K2963:$Y2963, "#N/A")=14,TRUE,FALSE))</f>
        <v>0</v>
      </c>
      <c r="R2973" t="b">
        <f>AND(COUNTIF('Master list(no salts, metals)'!R2963,"&lt;=1"),IF(COUNTIF('Master list(no salts, metals)'!$K2963:$Y2963, "#N/A")=14,TRUE,FALSE))</f>
        <v>0</v>
      </c>
      <c r="S2973" t="b">
        <f>AND(COUNTIF('Master list(no salts, metals)'!S2963,"&lt;=1"),IF(COUNTIF('Master list(no salts, metals)'!$K2963:$Y2963, "#N/A")=14,TRUE,FALSE))</f>
        <v>0</v>
      </c>
      <c r="T2973" t="b">
        <f>AND(COUNTIF('Master list(no salts, metals)'!T2963,"&lt;=1"),IF(COUNTIF('Master list(no salts, metals)'!$K2963:$Y2963, "#N/A")=14,TRUE,FALSE))</f>
        <v>0</v>
      </c>
      <c r="U2973" t="b">
        <f>AND(COUNTIF('Master list(no salts, metals)'!U2963,"&lt;=1"),IF(COUNTIF('Master list(no salts, metals)'!$K2963:$Y2963, "#N/A")=14,TRUE,FALSE))</f>
        <v>0</v>
      </c>
      <c r="V2973" t="b">
        <f>AND(COUNTIF('Master list(no salts, metals)'!V2963,"&lt;=1"),IF(COUNTIF('Master list(no salts, metals)'!$K2963:$Y2963, "#N/A")=14,TRUE,FALSE))</f>
        <v>0</v>
      </c>
      <c r="W2973" t="b">
        <f>AND(COUNTIF('Master list(no salts, metals)'!W2963,"&lt;=1"),IF(COUNTIF('Master list(no salts, metals)'!$K2963:$Y2963, "#N/A")=14,TRUE,FALSE))</f>
        <v>0</v>
      </c>
      <c r="X2973" t="b">
        <f>AND(COUNTIF('Master list(no salts, metals)'!X2963,"&lt;=1"),IF(COUNTIF('Master list(no salts, metals)'!$K2963:$Y2963, "#N/A")=14,TRUE,FALSE))</f>
        <v>0</v>
      </c>
      <c r="Y2973" t="b">
        <f>AND(COUNTIF('Master list(no salts, metals)'!Y2963,"&lt;=1"),IF(COUNTIF('Master list(no salts, metals)'!$K2963:$Y2963, "#N/A")=14,TRUE,FALSE))</f>
        <v>0</v>
      </c>
    </row>
    <row r="2974" spans="11:25" x14ac:dyDescent="0.25">
      <c r="K2974" t="b">
        <f>AND(COUNTIF('Master list(no salts, metals)'!K2964,"&lt;=1"),IF(COUNTIF('Master list(no salts, metals)'!$K2964:$Y2964, "#N/A")=14,TRUE,FALSE))</f>
        <v>0</v>
      </c>
      <c r="L2974" t="b">
        <f>AND(COUNTIF('Master list(no salts, metals)'!L2964,"&lt;=1"),IF(COUNTIF('Master list(no salts, metals)'!$K2964:$Y2964, "#N/A")=14,TRUE,FALSE))</f>
        <v>0</v>
      </c>
      <c r="M2974" t="b">
        <f>AND(COUNTIF('Master list(no salts, metals)'!M2964,"&lt;=1"),IF(COUNTIF('Master list(no salts, metals)'!$K2964:$Y2964, "#N/A")=14,TRUE,FALSE))</f>
        <v>0</v>
      </c>
      <c r="N2974" t="b">
        <f>AND(COUNTIF('Master list(no salts, metals)'!N2964,"&lt;=1"),IF(COUNTIF('Master list(no salts, metals)'!$K2964:$Y2964, "#N/A")=14,TRUE,FALSE))</f>
        <v>0</v>
      </c>
      <c r="O2974" t="b">
        <f>AND(COUNTIF('Master list(no salts, metals)'!O2964,"&lt;=1"),IF(COUNTIF('Master list(no salts, metals)'!$K2964:$Y2964, "#N/A")=14,TRUE,FALSE))</f>
        <v>0</v>
      </c>
      <c r="P2974" t="b">
        <f>AND(COUNTIF('Master list(no salts, metals)'!P2964,"&lt;=1"),IF(COUNTIF('Master list(no salts, metals)'!$K2964:$Y2964, "#N/A")=14,TRUE,FALSE))</f>
        <v>0</v>
      </c>
      <c r="Q2974" t="b">
        <f>AND(COUNTIF('Master list(no salts, metals)'!Q2964,"&lt;=1"),IF(COUNTIF('Master list(no salts, metals)'!$K2964:$Y2964, "#N/A")=14,TRUE,FALSE))</f>
        <v>0</v>
      </c>
      <c r="R2974" t="b">
        <f>AND(COUNTIF('Master list(no salts, metals)'!R2964,"&lt;=1"),IF(COUNTIF('Master list(no salts, metals)'!$K2964:$Y2964, "#N/A")=14,TRUE,FALSE))</f>
        <v>0</v>
      </c>
      <c r="S2974" t="b">
        <f>AND(COUNTIF('Master list(no salts, metals)'!S2964,"&lt;=1"),IF(COUNTIF('Master list(no salts, metals)'!$K2964:$Y2964, "#N/A")=14,TRUE,FALSE))</f>
        <v>0</v>
      </c>
      <c r="T2974" t="b">
        <f>AND(COUNTIF('Master list(no salts, metals)'!T2964,"&lt;=1"),IF(COUNTIF('Master list(no salts, metals)'!$K2964:$Y2964, "#N/A")=14,TRUE,FALSE))</f>
        <v>0</v>
      </c>
      <c r="U2974" t="b">
        <f>AND(COUNTIF('Master list(no salts, metals)'!U2964,"&lt;=1"),IF(COUNTIF('Master list(no salts, metals)'!$K2964:$Y2964, "#N/A")=14,TRUE,FALSE))</f>
        <v>0</v>
      </c>
      <c r="V2974" t="b">
        <f>AND(COUNTIF('Master list(no salts, metals)'!V2964,"&lt;=1"),IF(COUNTIF('Master list(no salts, metals)'!$K2964:$Y2964, "#N/A")=14,TRUE,FALSE))</f>
        <v>0</v>
      </c>
      <c r="W2974" t="b">
        <f>AND(COUNTIF('Master list(no salts, metals)'!W2964,"&lt;=1"),IF(COUNTIF('Master list(no salts, metals)'!$K2964:$Y2964, "#N/A")=14,TRUE,FALSE))</f>
        <v>1</v>
      </c>
      <c r="X2974" t="b">
        <f>AND(COUNTIF('Master list(no salts, metals)'!X2964,"&lt;=1"),IF(COUNTIF('Master list(no salts, metals)'!$K2964:$Y2964, "#N/A")=14,TRUE,FALSE))</f>
        <v>0</v>
      </c>
      <c r="Y2974" t="b">
        <f>AND(COUNTIF('Master list(no salts, metals)'!Y2964,"&lt;=1"),IF(COUNTIF('Master list(no salts, metals)'!$K2964:$Y2964, "#N/A")=14,TRUE,FALSE))</f>
        <v>0</v>
      </c>
    </row>
    <row r="2975" spans="11:25" x14ac:dyDescent="0.25">
      <c r="K2975" t="b">
        <f>AND(COUNTIF('Master list(no salts, metals)'!K2965,"&lt;=1"),IF(COUNTIF('Master list(no salts, metals)'!$K2965:$Y2965, "#N/A")=14,TRUE,FALSE))</f>
        <v>0</v>
      </c>
      <c r="L2975" t="b">
        <f>AND(COUNTIF('Master list(no salts, metals)'!L2965,"&lt;=1"),IF(COUNTIF('Master list(no salts, metals)'!$K2965:$Y2965, "#N/A")=14,TRUE,FALSE))</f>
        <v>1</v>
      </c>
      <c r="M2975" t="b">
        <f>AND(COUNTIF('Master list(no salts, metals)'!M2965,"&lt;=1"),IF(COUNTIF('Master list(no salts, metals)'!$K2965:$Y2965, "#N/A")=14,TRUE,FALSE))</f>
        <v>0</v>
      </c>
      <c r="N2975" t="b">
        <f>AND(COUNTIF('Master list(no salts, metals)'!N2965,"&lt;=1"),IF(COUNTIF('Master list(no salts, metals)'!$K2965:$Y2965, "#N/A")=14,TRUE,FALSE))</f>
        <v>0</v>
      </c>
      <c r="O2975" t="b">
        <f>AND(COUNTIF('Master list(no salts, metals)'!O2965,"&lt;=1"),IF(COUNTIF('Master list(no salts, metals)'!$K2965:$Y2965, "#N/A")=14,TRUE,FALSE))</f>
        <v>0</v>
      </c>
      <c r="P2975" t="b">
        <f>AND(COUNTIF('Master list(no salts, metals)'!P2965,"&lt;=1"),IF(COUNTIF('Master list(no salts, metals)'!$K2965:$Y2965, "#N/A")=14,TRUE,FALSE))</f>
        <v>0</v>
      </c>
      <c r="Q2975" t="b">
        <f>AND(COUNTIF('Master list(no salts, metals)'!Q2965,"&lt;=1"),IF(COUNTIF('Master list(no salts, metals)'!$K2965:$Y2965, "#N/A")=14,TRUE,FALSE))</f>
        <v>0</v>
      </c>
      <c r="R2975" t="b">
        <f>AND(COUNTIF('Master list(no salts, metals)'!R2965,"&lt;=1"),IF(COUNTIF('Master list(no salts, metals)'!$K2965:$Y2965, "#N/A")=14,TRUE,FALSE))</f>
        <v>0</v>
      </c>
      <c r="S2975" t="b">
        <f>AND(COUNTIF('Master list(no salts, metals)'!S2965,"&lt;=1"),IF(COUNTIF('Master list(no salts, metals)'!$K2965:$Y2965, "#N/A")=14,TRUE,FALSE))</f>
        <v>0</v>
      </c>
      <c r="T2975" t="b">
        <f>AND(COUNTIF('Master list(no salts, metals)'!T2965,"&lt;=1"),IF(COUNTIF('Master list(no salts, metals)'!$K2965:$Y2965, "#N/A")=14,TRUE,FALSE))</f>
        <v>0</v>
      </c>
      <c r="U2975" t="b">
        <f>AND(COUNTIF('Master list(no salts, metals)'!U2965,"&lt;=1"),IF(COUNTIF('Master list(no salts, metals)'!$K2965:$Y2965, "#N/A")=14,TRUE,FALSE))</f>
        <v>0</v>
      </c>
      <c r="V2975" t="b">
        <f>AND(COUNTIF('Master list(no salts, metals)'!V2965,"&lt;=1"),IF(COUNTIF('Master list(no salts, metals)'!$K2965:$Y2965, "#N/A")=14,TRUE,FALSE))</f>
        <v>0</v>
      </c>
      <c r="W2975" t="b">
        <f>AND(COUNTIF('Master list(no salts, metals)'!W2965,"&lt;=1"),IF(COUNTIF('Master list(no salts, metals)'!$K2965:$Y2965, "#N/A")=14,TRUE,FALSE))</f>
        <v>0</v>
      </c>
      <c r="X2975" t="b">
        <f>AND(COUNTIF('Master list(no salts, metals)'!X2965,"&lt;=1"),IF(COUNTIF('Master list(no salts, metals)'!$K2965:$Y2965, "#N/A")=14,TRUE,FALSE))</f>
        <v>0</v>
      </c>
      <c r="Y2975" t="b">
        <f>AND(COUNTIF('Master list(no salts, metals)'!Y2965,"&lt;=1"),IF(COUNTIF('Master list(no salts, metals)'!$K2965:$Y2965, "#N/A")=14,TRUE,FALSE))</f>
        <v>0</v>
      </c>
    </row>
    <row r="2976" spans="11:25" x14ac:dyDescent="0.25">
      <c r="K2976" t="b">
        <f>AND(COUNTIF('Master list(no salts, metals)'!K2966,"&lt;=1"),IF(COUNTIF('Master list(no salts, metals)'!$K2966:$Y2966, "#N/A")=14,TRUE,FALSE))</f>
        <v>0</v>
      </c>
      <c r="L2976" t="b">
        <f>AND(COUNTIF('Master list(no salts, metals)'!L2966,"&lt;=1"),IF(COUNTIF('Master list(no salts, metals)'!$K2966:$Y2966, "#N/A")=14,TRUE,FALSE))</f>
        <v>0</v>
      </c>
      <c r="M2976" t="b">
        <f>AND(COUNTIF('Master list(no salts, metals)'!M2966,"&lt;=1"),IF(COUNTIF('Master list(no salts, metals)'!$K2966:$Y2966, "#N/A")=14,TRUE,FALSE))</f>
        <v>0</v>
      </c>
      <c r="N2976" t="b">
        <f>AND(COUNTIF('Master list(no salts, metals)'!N2966,"&lt;=1"),IF(COUNTIF('Master list(no salts, metals)'!$K2966:$Y2966, "#N/A")=14,TRUE,FALSE))</f>
        <v>0</v>
      </c>
      <c r="O2976" t="b">
        <f>AND(COUNTIF('Master list(no salts, metals)'!O2966,"&lt;=1"),IF(COUNTIF('Master list(no salts, metals)'!$K2966:$Y2966, "#N/A")=14,TRUE,FALSE))</f>
        <v>0</v>
      </c>
      <c r="P2976" t="b">
        <f>AND(COUNTIF('Master list(no salts, metals)'!P2966,"&lt;=1"),IF(COUNTIF('Master list(no salts, metals)'!$K2966:$Y2966, "#N/A")=14,TRUE,FALSE))</f>
        <v>0</v>
      </c>
      <c r="Q2976" t="b">
        <f>AND(COUNTIF('Master list(no salts, metals)'!Q2966,"&lt;=1"),IF(COUNTIF('Master list(no salts, metals)'!$K2966:$Y2966, "#N/A")=14,TRUE,FALSE))</f>
        <v>0</v>
      </c>
      <c r="R2976" t="b">
        <f>AND(COUNTIF('Master list(no salts, metals)'!R2966,"&lt;=1"),IF(COUNTIF('Master list(no salts, metals)'!$K2966:$Y2966, "#N/A")=14,TRUE,FALSE))</f>
        <v>0</v>
      </c>
      <c r="S2976" t="b">
        <f>AND(COUNTIF('Master list(no salts, metals)'!S2966,"&lt;=1"),IF(COUNTIF('Master list(no salts, metals)'!$K2966:$Y2966, "#N/A")=14,TRUE,FALSE))</f>
        <v>0</v>
      </c>
      <c r="T2976" t="b">
        <f>AND(COUNTIF('Master list(no salts, metals)'!T2966,"&lt;=1"),IF(COUNTIF('Master list(no salts, metals)'!$K2966:$Y2966, "#N/A")=14,TRUE,FALSE))</f>
        <v>0</v>
      </c>
      <c r="U2976" t="b">
        <f>AND(COUNTIF('Master list(no salts, metals)'!U2966,"&lt;=1"),IF(COUNTIF('Master list(no salts, metals)'!$K2966:$Y2966, "#N/A")=14,TRUE,FALSE))</f>
        <v>0</v>
      </c>
      <c r="V2976" t="b">
        <f>AND(COUNTIF('Master list(no salts, metals)'!V2966,"&lt;=1"),IF(COUNTIF('Master list(no salts, metals)'!$K2966:$Y2966, "#N/A")=14,TRUE,FALSE))</f>
        <v>0</v>
      </c>
      <c r="W2976" t="b">
        <f>AND(COUNTIF('Master list(no salts, metals)'!W2966,"&lt;=1"),IF(COUNTIF('Master list(no salts, metals)'!$K2966:$Y2966, "#N/A")=14,TRUE,FALSE))</f>
        <v>0</v>
      </c>
      <c r="X2976" t="b">
        <f>AND(COUNTIF('Master list(no salts, metals)'!X2966,"&lt;=1"),IF(COUNTIF('Master list(no salts, metals)'!$K2966:$Y2966, "#N/A")=14,TRUE,FALSE))</f>
        <v>0</v>
      </c>
      <c r="Y2976" t="b">
        <f>AND(COUNTIF('Master list(no salts, metals)'!Y2966,"&lt;=1"),IF(COUNTIF('Master list(no salts, metals)'!$K2966:$Y2966, "#N/A")=14,TRUE,FALSE))</f>
        <v>0</v>
      </c>
    </row>
    <row r="2977" spans="11:25" x14ac:dyDescent="0.25">
      <c r="K2977" t="b">
        <f>AND(COUNTIF('Master list(no salts, metals)'!K2967,"&lt;=1"),IF(COUNTIF('Master list(no salts, metals)'!$K2967:$Y2967, "#N/A")=14,TRUE,FALSE))</f>
        <v>0</v>
      </c>
      <c r="L2977" t="b">
        <f>AND(COUNTIF('Master list(no salts, metals)'!L2967,"&lt;=1"),IF(COUNTIF('Master list(no salts, metals)'!$K2967:$Y2967, "#N/A")=14,TRUE,FALSE))</f>
        <v>0</v>
      </c>
      <c r="M2977" t="b">
        <f>AND(COUNTIF('Master list(no salts, metals)'!M2967,"&lt;=1"),IF(COUNTIF('Master list(no salts, metals)'!$K2967:$Y2967, "#N/A")=14,TRUE,FALSE))</f>
        <v>0</v>
      </c>
      <c r="N2977" t="b">
        <f>AND(COUNTIF('Master list(no salts, metals)'!N2967,"&lt;=1"),IF(COUNTIF('Master list(no salts, metals)'!$K2967:$Y2967, "#N/A")=14,TRUE,FALSE))</f>
        <v>0</v>
      </c>
      <c r="O2977" t="b">
        <f>AND(COUNTIF('Master list(no salts, metals)'!O2967,"&lt;=1"),IF(COUNTIF('Master list(no salts, metals)'!$K2967:$Y2967, "#N/A")=14,TRUE,FALSE))</f>
        <v>0</v>
      </c>
      <c r="P2977" t="b">
        <f>AND(COUNTIF('Master list(no salts, metals)'!P2967,"&lt;=1"),IF(COUNTIF('Master list(no salts, metals)'!$K2967:$Y2967, "#N/A")=14,TRUE,FALSE))</f>
        <v>0</v>
      </c>
      <c r="Q2977" t="b">
        <f>AND(COUNTIF('Master list(no salts, metals)'!Q2967,"&lt;=1"),IF(COUNTIF('Master list(no salts, metals)'!$K2967:$Y2967, "#N/A")=14,TRUE,FALSE))</f>
        <v>0</v>
      </c>
      <c r="R2977" t="b">
        <f>AND(COUNTIF('Master list(no salts, metals)'!R2967,"&lt;=1"),IF(COUNTIF('Master list(no salts, metals)'!$K2967:$Y2967, "#N/A")=14,TRUE,FALSE))</f>
        <v>0</v>
      </c>
      <c r="S2977" t="b">
        <f>AND(COUNTIF('Master list(no salts, metals)'!S2967,"&lt;=1"),IF(COUNTIF('Master list(no salts, metals)'!$K2967:$Y2967, "#N/A")=14,TRUE,FALSE))</f>
        <v>0</v>
      </c>
      <c r="T2977" t="b">
        <f>AND(COUNTIF('Master list(no salts, metals)'!T2967,"&lt;=1"),IF(COUNTIF('Master list(no salts, metals)'!$K2967:$Y2967, "#N/A")=14,TRUE,FALSE))</f>
        <v>0</v>
      </c>
      <c r="U2977" t="b">
        <f>AND(COUNTIF('Master list(no salts, metals)'!U2967,"&lt;=1"),IF(COUNTIF('Master list(no salts, metals)'!$K2967:$Y2967, "#N/A")=14,TRUE,FALSE))</f>
        <v>0</v>
      </c>
      <c r="V2977" t="b">
        <f>AND(COUNTIF('Master list(no salts, metals)'!V2967,"&lt;=1"),IF(COUNTIF('Master list(no salts, metals)'!$K2967:$Y2967, "#N/A")=14,TRUE,FALSE))</f>
        <v>0</v>
      </c>
      <c r="W2977" t="b">
        <f>AND(COUNTIF('Master list(no salts, metals)'!W2967,"&lt;=1"),IF(COUNTIF('Master list(no salts, metals)'!$K2967:$Y2967, "#N/A")=14,TRUE,FALSE))</f>
        <v>0</v>
      </c>
      <c r="X2977" t="b">
        <f>AND(COUNTIF('Master list(no salts, metals)'!X2967,"&lt;=1"),IF(COUNTIF('Master list(no salts, metals)'!$K2967:$Y2967, "#N/A")=14,TRUE,FALSE))</f>
        <v>0</v>
      </c>
      <c r="Y2977" t="b">
        <f>AND(COUNTIF('Master list(no salts, metals)'!Y2967,"&lt;=1"),IF(COUNTIF('Master list(no salts, metals)'!$K2967:$Y2967, "#N/A")=14,TRUE,FALSE))</f>
        <v>0</v>
      </c>
    </row>
    <row r="2978" spans="11:25" x14ac:dyDescent="0.25">
      <c r="K2978" t="b">
        <f>AND(COUNTIF('Master list(no salts, metals)'!K2968,"&lt;=1"),IF(COUNTIF('Master list(no salts, metals)'!$K2968:$Y2968, "#N/A")=14,TRUE,FALSE))</f>
        <v>0</v>
      </c>
      <c r="L2978" t="b">
        <f>AND(COUNTIF('Master list(no salts, metals)'!L2968,"&lt;=1"),IF(COUNTIF('Master list(no salts, metals)'!$K2968:$Y2968, "#N/A")=14,TRUE,FALSE))</f>
        <v>0</v>
      </c>
      <c r="M2978" t="b">
        <f>AND(COUNTIF('Master list(no salts, metals)'!M2968,"&lt;=1"),IF(COUNTIF('Master list(no salts, metals)'!$K2968:$Y2968, "#N/A")=14,TRUE,FALSE))</f>
        <v>0</v>
      </c>
      <c r="N2978" t="b">
        <f>AND(COUNTIF('Master list(no salts, metals)'!N2968,"&lt;=1"),IF(COUNTIF('Master list(no salts, metals)'!$K2968:$Y2968, "#N/A")=14,TRUE,FALSE))</f>
        <v>0</v>
      </c>
      <c r="O2978" t="b">
        <f>AND(COUNTIF('Master list(no salts, metals)'!O2968,"&lt;=1"),IF(COUNTIF('Master list(no salts, metals)'!$K2968:$Y2968, "#N/A")=14,TRUE,FALSE))</f>
        <v>0</v>
      </c>
      <c r="P2978" t="b">
        <f>AND(COUNTIF('Master list(no salts, metals)'!P2968,"&lt;=1"),IF(COUNTIF('Master list(no salts, metals)'!$K2968:$Y2968, "#N/A")=14,TRUE,FALSE))</f>
        <v>0</v>
      </c>
      <c r="Q2978" t="b">
        <f>AND(COUNTIF('Master list(no salts, metals)'!Q2968,"&lt;=1"),IF(COUNTIF('Master list(no salts, metals)'!$K2968:$Y2968, "#N/A")=14,TRUE,FALSE))</f>
        <v>0</v>
      </c>
      <c r="R2978" t="b">
        <f>AND(COUNTIF('Master list(no salts, metals)'!R2968,"&lt;=1"),IF(COUNTIF('Master list(no salts, metals)'!$K2968:$Y2968, "#N/A")=14,TRUE,FALSE))</f>
        <v>0</v>
      </c>
      <c r="S2978" t="b">
        <f>AND(COUNTIF('Master list(no salts, metals)'!S2968,"&lt;=1"),IF(COUNTIF('Master list(no salts, metals)'!$K2968:$Y2968, "#N/A")=14,TRUE,FALSE))</f>
        <v>0</v>
      </c>
      <c r="T2978" t="b">
        <f>AND(COUNTIF('Master list(no salts, metals)'!T2968,"&lt;=1"),IF(COUNTIF('Master list(no salts, metals)'!$K2968:$Y2968, "#N/A")=14,TRUE,FALSE))</f>
        <v>0</v>
      </c>
      <c r="U2978" t="b">
        <f>AND(COUNTIF('Master list(no salts, metals)'!U2968,"&lt;=1"),IF(COUNTIF('Master list(no salts, metals)'!$K2968:$Y2968, "#N/A")=14,TRUE,FALSE))</f>
        <v>0</v>
      </c>
      <c r="V2978" t="b">
        <f>AND(COUNTIF('Master list(no salts, metals)'!V2968,"&lt;=1"),IF(COUNTIF('Master list(no salts, metals)'!$K2968:$Y2968, "#N/A")=14,TRUE,FALSE))</f>
        <v>0</v>
      </c>
      <c r="W2978" t="b">
        <f>AND(COUNTIF('Master list(no salts, metals)'!W2968,"&lt;=1"),IF(COUNTIF('Master list(no salts, metals)'!$K2968:$Y2968, "#N/A")=14,TRUE,FALSE))</f>
        <v>1</v>
      </c>
      <c r="X2978" t="b">
        <f>AND(COUNTIF('Master list(no salts, metals)'!X2968,"&lt;=1"),IF(COUNTIF('Master list(no salts, metals)'!$K2968:$Y2968, "#N/A")=14,TRUE,FALSE))</f>
        <v>0</v>
      </c>
      <c r="Y2978" t="b">
        <f>AND(COUNTIF('Master list(no salts, metals)'!Y2968,"&lt;=1"),IF(COUNTIF('Master list(no salts, metals)'!$K2968:$Y2968, "#N/A")=14,TRUE,FALSE))</f>
        <v>0</v>
      </c>
    </row>
    <row r="2979" spans="11:25" x14ac:dyDescent="0.25">
      <c r="K2979" t="b">
        <f>AND(COUNTIF('Master list(no salts, metals)'!K2969,"&lt;=1"),IF(COUNTIF('Master list(no salts, metals)'!$K2969:$Y2969, "#N/A")=14,TRUE,FALSE))</f>
        <v>0</v>
      </c>
      <c r="L2979" t="b">
        <f>AND(COUNTIF('Master list(no salts, metals)'!L2969,"&lt;=1"),IF(COUNTIF('Master list(no salts, metals)'!$K2969:$Y2969, "#N/A")=14,TRUE,FALSE))</f>
        <v>0</v>
      </c>
      <c r="M2979" t="b">
        <f>AND(COUNTIF('Master list(no salts, metals)'!M2969,"&lt;=1"),IF(COUNTIF('Master list(no salts, metals)'!$K2969:$Y2969, "#N/A")=14,TRUE,FALSE))</f>
        <v>0</v>
      </c>
      <c r="N2979" t="b">
        <f>AND(COUNTIF('Master list(no salts, metals)'!N2969,"&lt;=1"),IF(COUNTIF('Master list(no salts, metals)'!$K2969:$Y2969, "#N/A")=14,TRUE,FALSE))</f>
        <v>0</v>
      </c>
      <c r="O2979" t="b">
        <f>AND(COUNTIF('Master list(no salts, metals)'!O2969,"&lt;=1"),IF(COUNTIF('Master list(no salts, metals)'!$K2969:$Y2969, "#N/A")=14,TRUE,FALSE))</f>
        <v>0</v>
      </c>
      <c r="P2979" t="b">
        <f>AND(COUNTIF('Master list(no salts, metals)'!P2969,"&lt;=1"),IF(COUNTIF('Master list(no salts, metals)'!$K2969:$Y2969, "#N/A")=14,TRUE,FALSE))</f>
        <v>0</v>
      </c>
      <c r="Q2979" t="b">
        <f>AND(COUNTIF('Master list(no salts, metals)'!Q2969,"&lt;=1"),IF(COUNTIF('Master list(no salts, metals)'!$K2969:$Y2969, "#N/A")=14,TRUE,FALSE))</f>
        <v>0</v>
      </c>
      <c r="R2979" t="b">
        <f>AND(COUNTIF('Master list(no salts, metals)'!R2969,"&lt;=1"),IF(COUNTIF('Master list(no salts, metals)'!$K2969:$Y2969, "#N/A")=14,TRUE,FALSE))</f>
        <v>0</v>
      </c>
      <c r="S2979" t="b">
        <f>AND(COUNTIF('Master list(no salts, metals)'!S2969,"&lt;=1"),IF(COUNTIF('Master list(no salts, metals)'!$K2969:$Y2969, "#N/A")=14,TRUE,FALSE))</f>
        <v>0</v>
      </c>
      <c r="T2979" t="b">
        <f>AND(COUNTIF('Master list(no salts, metals)'!T2969,"&lt;=1"),IF(COUNTIF('Master list(no salts, metals)'!$K2969:$Y2969, "#N/A")=14,TRUE,FALSE))</f>
        <v>0</v>
      </c>
      <c r="U2979" t="b">
        <f>AND(COUNTIF('Master list(no salts, metals)'!U2969,"&lt;=1"),IF(COUNTIF('Master list(no salts, metals)'!$K2969:$Y2969, "#N/A")=14,TRUE,FALSE))</f>
        <v>0</v>
      </c>
      <c r="V2979" t="b">
        <f>AND(COUNTIF('Master list(no salts, metals)'!V2969,"&lt;=1"),IF(COUNTIF('Master list(no salts, metals)'!$K2969:$Y2969, "#N/A")=14,TRUE,FALSE))</f>
        <v>0</v>
      </c>
      <c r="W2979" t="b">
        <f>AND(COUNTIF('Master list(no salts, metals)'!W2969,"&lt;=1"),IF(COUNTIF('Master list(no salts, metals)'!$K2969:$Y2969, "#N/A")=14,TRUE,FALSE))</f>
        <v>0</v>
      </c>
      <c r="X2979" t="b">
        <f>AND(COUNTIF('Master list(no salts, metals)'!X2969,"&lt;=1"),IF(COUNTIF('Master list(no salts, metals)'!$K2969:$Y2969, "#N/A")=14,TRUE,FALSE))</f>
        <v>0</v>
      </c>
      <c r="Y2979" t="b">
        <f>AND(COUNTIF('Master list(no salts, metals)'!Y2969,"&lt;=1"),IF(COUNTIF('Master list(no salts, metals)'!$K2969:$Y2969, "#N/A")=14,TRUE,FALSE))</f>
        <v>0</v>
      </c>
    </row>
    <row r="2980" spans="11:25" x14ac:dyDescent="0.25">
      <c r="K2980" t="b">
        <f>AND(COUNTIF('Master list(no salts, metals)'!K2970,"&lt;=1"),IF(COUNTIF('Master list(no salts, metals)'!$K2970:$Y2970, "#N/A")=14,TRUE,FALSE))</f>
        <v>0</v>
      </c>
      <c r="L2980" t="b">
        <f>AND(COUNTIF('Master list(no salts, metals)'!L2970,"&lt;=1"),IF(COUNTIF('Master list(no salts, metals)'!$K2970:$Y2970, "#N/A")=14,TRUE,FALSE))</f>
        <v>0</v>
      </c>
      <c r="M2980" t="b">
        <f>AND(COUNTIF('Master list(no salts, metals)'!M2970,"&lt;=1"),IF(COUNTIF('Master list(no salts, metals)'!$K2970:$Y2970, "#N/A")=14,TRUE,FALSE))</f>
        <v>0</v>
      </c>
      <c r="N2980" t="b">
        <f>AND(COUNTIF('Master list(no salts, metals)'!N2970,"&lt;=1"),IF(COUNTIF('Master list(no salts, metals)'!$K2970:$Y2970, "#N/A")=14,TRUE,FALSE))</f>
        <v>0</v>
      </c>
      <c r="O2980" t="b">
        <f>AND(COUNTIF('Master list(no salts, metals)'!O2970,"&lt;=1"),IF(COUNTIF('Master list(no salts, metals)'!$K2970:$Y2970, "#N/A")=14,TRUE,FALSE))</f>
        <v>0</v>
      </c>
      <c r="P2980" t="b">
        <f>AND(COUNTIF('Master list(no salts, metals)'!P2970,"&lt;=1"),IF(COUNTIF('Master list(no salts, metals)'!$K2970:$Y2970, "#N/A")=14,TRUE,FALSE))</f>
        <v>0</v>
      </c>
      <c r="Q2980" t="b">
        <f>AND(COUNTIF('Master list(no salts, metals)'!Q2970,"&lt;=1"),IF(COUNTIF('Master list(no salts, metals)'!$K2970:$Y2970, "#N/A")=14,TRUE,FALSE))</f>
        <v>0</v>
      </c>
      <c r="R2980" t="b">
        <f>AND(COUNTIF('Master list(no salts, metals)'!R2970,"&lt;=1"),IF(COUNTIF('Master list(no salts, metals)'!$K2970:$Y2970, "#N/A")=14,TRUE,FALSE))</f>
        <v>0</v>
      </c>
      <c r="S2980" t="b">
        <f>AND(COUNTIF('Master list(no salts, metals)'!S2970,"&lt;=1"),IF(COUNTIF('Master list(no salts, metals)'!$K2970:$Y2970, "#N/A")=14,TRUE,FALSE))</f>
        <v>0</v>
      </c>
      <c r="T2980" t="b">
        <f>AND(COUNTIF('Master list(no salts, metals)'!T2970,"&lt;=1"),IF(COUNTIF('Master list(no salts, metals)'!$K2970:$Y2970, "#N/A")=14,TRUE,FALSE))</f>
        <v>0</v>
      </c>
      <c r="U2980" t="b">
        <f>AND(COUNTIF('Master list(no salts, metals)'!U2970,"&lt;=1"),IF(COUNTIF('Master list(no salts, metals)'!$K2970:$Y2970, "#N/A")=14,TRUE,FALSE))</f>
        <v>0</v>
      </c>
      <c r="V2980" t="b">
        <f>AND(COUNTIF('Master list(no salts, metals)'!V2970,"&lt;=1"),IF(COUNTIF('Master list(no salts, metals)'!$K2970:$Y2970, "#N/A")=14,TRUE,FALSE))</f>
        <v>0</v>
      </c>
      <c r="W2980" t="b">
        <f>AND(COUNTIF('Master list(no salts, metals)'!W2970,"&lt;=1"),IF(COUNTIF('Master list(no salts, metals)'!$K2970:$Y2970, "#N/A")=14,TRUE,FALSE))</f>
        <v>1</v>
      </c>
      <c r="X2980" t="b">
        <f>AND(COUNTIF('Master list(no salts, metals)'!X2970,"&lt;=1"),IF(COUNTIF('Master list(no salts, metals)'!$K2970:$Y2970, "#N/A")=14,TRUE,FALSE))</f>
        <v>0</v>
      </c>
      <c r="Y2980" t="b">
        <f>AND(COUNTIF('Master list(no salts, metals)'!Y2970,"&lt;=1"),IF(COUNTIF('Master list(no salts, metals)'!$K2970:$Y2970, "#N/A")=14,TRUE,FALSE))</f>
        <v>0</v>
      </c>
    </row>
    <row r="2981" spans="11:25" x14ac:dyDescent="0.25">
      <c r="K2981" t="b">
        <f>AND(COUNTIF('Master list(no salts, metals)'!K2971,"&lt;=1"),IF(COUNTIF('Master list(no salts, metals)'!$K2971:$Y2971, "#N/A")=14,TRUE,FALSE))</f>
        <v>0</v>
      </c>
      <c r="L2981" t="b">
        <f>AND(COUNTIF('Master list(no salts, metals)'!L2971,"&lt;=1"),IF(COUNTIF('Master list(no salts, metals)'!$K2971:$Y2971, "#N/A")=14,TRUE,FALSE))</f>
        <v>0</v>
      </c>
      <c r="M2981" t="b">
        <f>AND(COUNTIF('Master list(no salts, metals)'!M2971,"&lt;=1"),IF(COUNTIF('Master list(no salts, metals)'!$K2971:$Y2971, "#N/A")=14,TRUE,FALSE))</f>
        <v>0</v>
      </c>
      <c r="N2981" t="b">
        <f>AND(COUNTIF('Master list(no salts, metals)'!N2971,"&lt;=1"),IF(COUNTIF('Master list(no salts, metals)'!$K2971:$Y2971, "#N/A")=14,TRUE,FALSE))</f>
        <v>0</v>
      </c>
      <c r="O2981" t="b">
        <f>AND(COUNTIF('Master list(no salts, metals)'!O2971,"&lt;=1"),IF(COUNTIF('Master list(no salts, metals)'!$K2971:$Y2971, "#N/A")=14,TRUE,FALSE))</f>
        <v>0</v>
      </c>
      <c r="P2981" t="b">
        <f>AND(COUNTIF('Master list(no salts, metals)'!P2971,"&lt;=1"),IF(COUNTIF('Master list(no salts, metals)'!$K2971:$Y2971, "#N/A")=14,TRUE,FALSE))</f>
        <v>0</v>
      </c>
      <c r="Q2981" t="b">
        <f>AND(COUNTIF('Master list(no salts, metals)'!Q2971,"&lt;=1"),IF(COUNTIF('Master list(no salts, metals)'!$K2971:$Y2971, "#N/A")=14,TRUE,FALSE))</f>
        <v>0</v>
      </c>
      <c r="R2981" t="b">
        <f>AND(COUNTIF('Master list(no salts, metals)'!R2971,"&lt;=1"),IF(COUNTIF('Master list(no salts, metals)'!$K2971:$Y2971, "#N/A")=14,TRUE,FALSE))</f>
        <v>0</v>
      </c>
      <c r="S2981" t="b">
        <f>AND(COUNTIF('Master list(no salts, metals)'!S2971,"&lt;=1"),IF(COUNTIF('Master list(no salts, metals)'!$K2971:$Y2971, "#N/A")=14,TRUE,FALSE))</f>
        <v>0</v>
      </c>
      <c r="T2981" t="b">
        <f>AND(COUNTIF('Master list(no salts, metals)'!T2971,"&lt;=1"),IF(COUNTIF('Master list(no salts, metals)'!$K2971:$Y2971, "#N/A")=14,TRUE,FALSE))</f>
        <v>0</v>
      </c>
      <c r="U2981" t="b">
        <f>AND(COUNTIF('Master list(no salts, metals)'!U2971,"&lt;=1"),IF(COUNTIF('Master list(no salts, metals)'!$K2971:$Y2971, "#N/A")=14,TRUE,FALSE))</f>
        <v>0</v>
      </c>
      <c r="V2981" t="b">
        <f>AND(COUNTIF('Master list(no salts, metals)'!V2971,"&lt;=1"),IF(COUNTIF('Master list(no salts, metals)'!$K2971:$Y2971, "#N/A")=14,TRUE,FALSE))</f>
        <v>0</v>
      </c>
      <c r="W2981" t="b">
        <f>AND(COUNTIF('Master list(no salts, metals)'!W2971,"&lt;=1"),IF(COUNTIF('Master list(no salts, metals)'!$K2971:$Y2971, "#N/A")=14,TRUE,FALSE))</f>
        <v>1</v>
      </c>
      <c r="X2981" t="b">
        <f>AND(COUNTIF('Master list(no salts, metals)'!X2971,"&lt;=1"),IF(COUNTIF('Master list(no salts, metals)'!$K2971:$Y2971, "#N/A")=14,TRUE,FALSE))</f>
        <v>0</v>
      </c>
      <c r="Y2981" t="b">
        <f>AND(COUNTIF('Master list(no salts, metals)'!Y2971,"&lt;=1"),IF(COUNTIF('Master list(no salts, metals)'!$K2971:$Y2971, "#N/A")=14,TRUE,FALSE))</f>
        <v>0</v>
      </c>
    </row>
    <row r="2982" spans="11:25" x14ac:dyDescent="0.25">
      <c r="K2982" t="b">
        <f>AND(COUNTIF('Master list(no salts, metals)'!K2972,"&lt;=1"),IF(COUNTIF('Master list(no salts, metals)'!$K2972:$Y2972, "#N/A")=14,TRUE,FALSE))</f>
        <v>0</v>
      </c>
      <c r="L2982" t="b">
        <f>AND(COUNTIF('Master list(no salts, metals)'!L2972,"&lt;=1"),IF(COUNTIF('Master list(no salts, metals)'!$K2972:$Y2972, "#N/A")=14,TRUE,FALSE))</f>
        <v>0</v>
      </c>
      <c r="M2982" t="b">
        <f>AND(COUNTIF('Master list(no salts, metals)'!M2972,"&lt;=1"),IF(COUNTIF('Master list(no salts, metals)'!$K2972:$Y2972, "#N/A")=14,TRUE,FALSE))</f>
        <v>0</v>
      </c>
      <c r="N2982" t="b">
        <f>AND(COUNTIF('Master list(no salts, metals)'!N2972,"&lt;=1"),IF(COUNTIF('Master list(no salts, metals)'!$K2972:$Y2972, "#N/A")=14,TRUE,FALSE))</f>
        <v>0</v>
      </c>
      <c r="O2982" t="b">
        <f>AND(COUNTIF('Master list(no salts, metals)'!O2972,"&lt;=1"),IF(COUNTIF('Master list(no salts, metals)'!$K2972:$Y2972, "#N/A")=14,TRUE,FALSE))</f>
        <v>0</v>
      </c>
      <c r="P2982" t="b">
        <f>AND(COUNTIF('Master list(no salts, metals)'!P2972,"&lt;=1"),IF(COUNTIF('Master list(no salts, metals)'!$K2972:$Y2972, "#N/A")=14,TRUE,FALSE))</f>
        <v>0</v>
      </c>
      <c r="Q2982" t="b">
        <f>AND(COUNTIF('Master list(no salts, metals)'!Q2972,"&lt;=1"),IF(COUNTIF('Master list(no salts, metals)'!$K2972:$Y2972, "#N/A")=14,TRUE,FALSE))</f>
        <v>0</v>
      </c>
      <c r="R2982" t="b">
        <f>AND(COUNTIF('Master list(no salts, metals)'!R2972,"&lt;=1"),IF(COUNTIF('Master list(no salts, metals)'!$K2972:$Y2972, "#N/A")=14,TRUE,FALSE))</f>
        <v>0</v>
      </c>
      <c r="S2982" t="b">
        <f>AND(COUNTIF('Master list(no salts, metals)'!S2972,"&lt;=1"),IF(COUNTIF('Master list(no salts, metals)'!$K2972:$Y2972, "#N/A")=14,TRUE,FALSE))</f>
        <v>0</v>
      </c>
      <c r="T2982" t="b">
        <f>AND(COUNTIF('Master list(no salts, metals)'!T2972,"&lt;=1"),IF(COUNTIF('Master list(no salts, metals)'!$K2972:$Y2972, "#N/A")=14,TRUE,FALSE))</f>
        <v>0</v>
      </c>
      <c r="U2982" t="b">
        <f>AND(COUNTIF('Master list(no salts, metals)'!U2972,"&lt;=1"),IF(COUNTIF('Master list(no salts, metals)'!$K2972:$Y2972, "#N/A")=14,TRUE,FALSE))</f>
        <v>0</v>
      </c>
      <c r="V2982" t="b">
        <f>AND(COUNTIF('Master list(no salts, metals)'!V2972,"&lt;=1"),IF(COUNTIF('Master list(no salts, metals)'!$K2972:$Y2972, "#N/A")=14,TRUE,FALSE))</f>
        <v>0</v>
      </c>
      <c r="W2982" t="b">
        <f>AND(COUNTIF('Master list(no salts, metals)'!W2972,"&lt;=1"),IF(COUNTIF('Master list(no salts, metals)'!$K2972:$Y2972, "#N/A")=14,TRUE,FALSE))</f>
        <v>1</v>
      </c>
      <c r="X2982" t="b">
        <f>AND(COUNTIF('Master list(no salts, metals)'!X2972,"&lt;=1"),IF(COUNTIF('Master list(no salts, metals)'!$K2972:$Y2972, "#N/A")=14,TRUE,FALSE))</f>
        <v>0</v>
      </c>
      <c r="Y2982" t="b">
        <f>AND(COUNTIF('Master list(no salts, metals)'!Y2972,"&lt;=1"),IF(COUNTIF('Master list(no salts, metals)'!$K2972:$Y2972, "#N/A")=14,TRUE,FALSE))</f>
        <v>0</v>
      </c>
    </row>
    <row r="2983" spans="11:25" x14ac:dyDescent="0.25">
      <c r="K2983" t="b">
        <f>AND(COUNTIF('Master list(no salts, metals)'!K2973,"&lt;=1"),IF(COUNTIF('Master list(no salts, metals)'!$K2973:$Y2973, "#N/A")=14,TRUE,FALSE))</f>
        <v>0</v>
      </c>
      <c r="L2983" t="b">
        <f>AND(COUNTIF('Master list(no salts, metals)'!L2973,"&lt;=1"),IF(COUNTIF('Master list(no salts, metals)'!$K2973:$Y2973, "#N/A")=14,TRUE,FALSE))</f>
        <v>0</v>
      </c>
      <c r="M2983" t="b">
        <f>AND(COUNTIF('Master list(no salts, metals)'!M2973,"&lt;=1"),IF(COUNTIF('Master list(no salts, metals)'!$K2973:$Y2973, "#N/A")=14,TRUE,FALSE))</f>
        <v>0</v>
      </c>
      <c r="N2983" t="b">
        <f>AND(COUNTIF('Master list(no salts, metals)'!N2973,"&lt;=1"),IF(COUNTIF('Master list(no salts, metals)'!$K2973:$Y2973, "#N/A")=14,TRUE,FALSE))</f>
        <v>0</v>
      </c>
      <c r="O2983" t="b">
        <f>AND(COUNTIF('Master list(no salts, metals)'!O2973,"&lt;=1"),IF(COUNTIF('Master list(no salts, metals)'!$K2973:$Y2973, "#N/A")=14,TRUE,FALSE))</f>
        <v>0</v>
      </c>
      <c r="P2983" t="b">
        <f>AND(COUNTIF('Master list(no salts, metals)'!P2973,"&lt;=1"),IF(COUNTIF('Master list(no salts, metals)'!$K2973:$Y2973, "#N/A")=14,TRUE,FALSE))</f>
        <v>0</v>
      </c>
      <c r="Q2983" t="b">
        <f>AND(COUNTIF('Master list(no salts, metals)'!Q2973,"&lt;=1"),IF(COUNTIF('Master list(no salts, metals)'!$K2973:$Y2973, "#N/A")=14,TRUE,FALSE))</f>
        <v>0</v>
      </c>
      <c r="R2983" t="b">
        <f>AND(COUNTIF('Master list(no salts, metals)'!R2973,"&lt;=1"),IF(COUNTIF('Master list(no salts, metals)'!$K2973:$Y2973, "#N/A")=14,TRUE,FALSE))</f>
        <v>0</v>
      </c>
      <c r="S2983" t="b">
        <f>AND(COUNTIF('Master list(no salts, metals)'!S2973,"&lt;=1"),IF(COUNTIF('Master list(no salts, metals)'!$K2973:$Y2973, "#N/A")=14,TRUE,FALSE))</f>
        <v>0</v>
      </c>
      <c r="T2983" t="b">
        <f>AND(COUNTIF('Master list(no salts, metals)'!T2973,"&lt;=1"),IF(COUNTIF('Master list(no salts, metals)'!$K2973:$Y2973, "#N/A")=14,TRUE,FALSE))</f>
        <v>0</v>
      </c>
      <c r="U2983" t="b">
        <f>AND(COUNTIF('Master list(no salts, metals)'!U2973,"&lt;=1"),IF(COUNTIF('Master list(no salts, metals)'!$K2973:$Y2973, "#N/A")=14,TRUE,FALSE))</f>
        <v>0</v>
      </c>
      <c r="V2983" t="b">
        <f>AND(COUNTIF('Master list(no salts, metals)'!V2973,"&lt;=1"),IF(COUNTIF('Master list(no salts, metals)'!$K2973:$Y2973, "#N/A")=14,TRUE,FALSE))</f>
        <v>0</v>
      </c>
      <c r="W2983" t="b">
        <f>AND(COUNTIF('Master list(no salts, metals)'!W2973,"&lt;=1"),IF(COUNTIF('Master list(no salts, metals)'!$K2973:$Y2973, "#N/A")=14,TRUE,FALSE))</f>
        <v>0</v>
      </c>
      <c r="X2983" t="b">
        <f>AND(COUNTIF('Master list(no salts, metals)'!X2973,"&lt;=1"),IF(COUNTIF('Master list(no salts, metals)'!$K2973:$Y2973, "#N/A")=14,TRUE,FALSE))</f>
        <v>0</v>
      </c>
      <c r="Y2983" t="b">
        <f>AND(COUNTIF('Master list(no salts, metals)'!Y2973,"&lt;=1"),IF(COUNTIF('Master list(no salts, metals)'!$K2973:$Y2973, "#N/A")=14,TRUE,FALSE))</f>
        <v>0</v>
      </c>
    </row>
    <row r="2984" spans="11:25" x14ac:dyDescent="0.25">
      <c r="K2984" t="b">
        <f>AND(COUNTIF('Master list(no salts, metals)'!K2974,"&lt;=1"),IF(COUNTIF('Master list(no salts, metals)'!$K2974:$Y2974, "#N/A")=14,TRUE,FALSE))</f>
        <v>0</v>
      </c>
      <c r="L2984" t="b">
        <f>AND(COUNTIF('Master list(no salts, metals)'!L2974,"&lt;=1"),IF(COUNTIF('Master list(no salts, metals)'!$K2974:$Y2974, "#N/A")=14,TRUE,FALSE))</f>
        <v>0</v>
      </c>
      <c r="M2984" t="b">
        <f>AND(COUNTIF('Master list(no salts, metals)'!M2974,"&lt;=1"),IF(COUNTIF('Master list(no salts, metals)'!$K2974:$Y2974, "#N/A")=14,TRUE,FALSE))</f>
        <v>0</v>
      </c>
      <c r="N2984" t="b">
        <f>AND(COUNTIF('Master list(no salts, metals)'!N2974,"&lt;=1"),IF(COUNTIF('Master list(no salts, metals)'!$K2974:$Y2974, "#N/A")=14,TRUE,FALSE))</f>
        <v>0</v>
      </c>
      <c r="O2984" t="b">
        <f>AND(COUNTIF('Master list(no salts, metals)'!O2974,"&lt;=1"),IF(COUNTIF('Master list(no salts, metals)'!$K2974:$Y2974, "#N/A")=14,TRUE,FALSE))</f>
        <v>0</v>
      </c>
      <c r="P2984" t="b">
        <f>AND(COUNTIF('Master list(no salts, metals)'!P2974,"&lt;=1"),IF(COUNTIF('Master list(no salts, metals)'!$K2974:$Y2974, "#N/A")=14,TRUE,FALSE))</f>
        <v>0</v>
      </c>
      <c r="Q2984" t="b">
        <f>AND(COUNTIF('Master list(no salts, metals)'!Q2974,"&lt;=1"),IF(COUNTIF('Master list(no salts, metals)'!$K2974:$Y2974, "#N/A")=14,TRUE,FALSE))</f>
        <v>0</v>
      </c>
      <c r="R2984" t="b">
        <f>AND(COUNTIF('Master list(no salts, metals)'!R2974,"&lt;=1"),IF(COUNTIF('Master list(no salts, metals)'!$K2974:$Y2974, "#N/A")=14,TRUE,FALSE))</f>
        <v>0</v>
      </c>
      <c r="S2984" t="b">
        <f>AND(COUNTIF('Master list(no salts, metals)'!S2974,"&lt;=1"),IF(COUNTIF('Master list(no salts, metals)'!$K2974:$Y2974, "#N/A")=14,TRUE,FALSE))</f>
        <v>0</v>
      </c>
      <c r="T2984" t="b">
        <f>AND(COUNTIF('Master list(no salts, metals)'!T2974,"&lt;=1"),IF(COUNTIF('Master list(no salts, metals)'!$K2974:$Y2974, "#N/A")=14,TRUE,FALSE))</f>
        <v>0</v>
      </c>
      <c r="U2984" t="b">
        <f>AND(COUNTIF('Master list(no salts, metals)'!U2974,"&lt;=1"),IF(COUNTIF('Master list(no salts, metals)'!$K2974:$Y2974, "#N/A")=14,TRUE,FALSE))</f>
        <v>0</v>
      </c>
      <c r="V2984" t="b">
        <f>AND(COUNTIF('Master list(no salts, metals)'!V2974,"&lt;=1"),IF(COUNTIF('Master list(no salts, metals)'!$K2974:$Y2974, "#N/A")=14,TRUE,FALSE))</f>
        <v>0</v>
      </c>
      <c r="W2984" t="b">
        <f>AND(COUNTIF('Master list(no salts, metals)'!W2974,"&lt;=1"),IF(COUNTIF('Master list(no salts, metals)'!$K2974:$Y2974, "#N/A")=14,TRUE,FALSE))</f>
        <v>0</v>
      </c>
      <c r="X2984" t="b">
        <f>AND(COUNTIF('Master list(no salts, metals)'!X2974,"&lt;=1"),IF(COUNTIF('Master list(no salts, metals)'!$K2974:$Y2974, "#N/A")=14,TRUE,FALSE))</f>
        <v>0</v>
      </c>
      <c r="Y2984" t="b">
        <f>AND(COUNTIF('Master list(no salts, metals)'!Y2974,"&lt;=1"),IF(COUNTIF('Master list(no salts, metals)'!$K2974:$Y2974, "#N/A")=14,TRUE,FALSE))</f>
        <v>0</v>
      </c>
    </row>
    <row r="2985" spans="11:25" x14ac:dyDescent="0.25">
      <c r="K2985" t="b">
        <f>AND(COUNTIF('Master list(no salts, metals)'!K2975,"&lt;=1"),IF(COUNTIF('Master list(no salts, metals)'!$K2975:$Y2975, "#N/A")=14,TRUE,FALSE))</f>
        <v>0</v>
      </c>
      <c r="L2985" t="b">
        <f>AND(COUNTIF('Master list(no salts, metals)'!L2975,"&lt;=1"),IF(COUNTIF('Master list(no salts, metals)'!$K2975:$Y2975, "#N/A")=14,TRUE,FALSE))</f>
        <v>0</v>
      </c>
      <c r="M2985" t="b">
        <f>AND(COUNTIF('Master list(no salts, metals)'!M2975,"&lt;=1"),IF(COUNTIF('Master list(no salts, metals)'!$K2975:$Y2975, "#N/A")=14,TRUE,FALSE))</f>
        <v>0</v>
      </c>
      <c r="N2985" t="b">
        <f>AND(COUNTIF('Master list(no salts, metals)'!N2975,"&lt;=1"),IF(COUNTIF('Master list(no salts, metals)'!$K2975:$Y2975, "#N/A")=14,TRUE,FALSE))</f>
        <v>0</v>
      </c>
      <c r="O2985" t="b">
        <f>AND(COUNTIF('Master list(no salts, metals)'!O2975,"&lt;=1"),IF(COUNTIF('Master list(no salts, metals)'!$K2975:$Y2975, "#N/A")=14,TRUE,FALSE))</f>
        <v>0</v>
      </c>
      <c r="P2985" t="b">
        <f>AND(COUNTIF('Master list(no salts, metals)'!P2975,"&lt;=1"),IF(COUNTIF('Master list(no salts, metals)'!$K2975:$Y2975, "#N/A")=14,TRUE,FALSE))</f>
        <v>0</v>
      </c>
      <c r="Q2985" t="b">
        <f>AND(COUNTIF('Master list(no salts, metals)'!Q2975,"&lt;=1"),IF(COUNTIF('Master list(no salts, metals)'!$K2975:$Y2975, "#N/A")=14,TRUE,FALSE))</f>
        <v>0</v>
      </c>
      <c r="R2985" t="b">
        <f>AND(COUNTIF('Master list(no salts, metals)'!R2975,"&lt;=1"),IF(COUNTIF('Master list(no salts, metals)'!$K2975:$Y2975, "#N/A")=14,TRUE,FALSE))</f>
        <v>0</v>
      </c>
      <c r="S2985" t="b">
        <f>AND(COUNTIF('Master list(no salts, metals)'!S2975,"&lt;=1"),IF(COUNTIF('Master list(no salts, metals)'!$K2975:$Y2975, "#N/A")=14,TRUE,FALSE))</f>
        <v>0</v>
      </c>
      <c r="T2985" t="b">
        <f>AND(COUNTIF('Master list(no salts, metals)'!T2975,"&lt;=1"),IF(COUNTIF('Master list(no salts, metals)'!$K2975:$Y2975, "#N/A")=14,TRUE,FALSE))</f>
        <v>0</v>
      </c>
      <c r="U2985" t="b">
        <f>AND(COUNTIF('Master list(no salts, metals)'!U2975,"&lt;=1"),IF(COUNTIF('Master list(no salts, metals)'!$K2975:$Y2975, "#N/A")=14,TRUE,FALSE))</f>
        <v>0</v>
      </c>
      <c r="V2985" t="b">
        <f>AND(COUNTIF('Master list(no salts, metals)'!V2975,"&lt;=1"),IF(COUNTIF('Master list(no salts, metals)'!$K2975:$Y2975, "#N/A")=14,TRUE,FALSE))</f>
        <v>0</v>
      </c>
      <c r="W2985" t="b">
        <f>AND(COUNTIF('Master list(no salts, metals)'!W2975,"&lt;=1"),IF(COUNTIF('Master list(no salts, metals)'!$K2975:$Y2975, "#N/A")=14,TRUE,FALSE))</f>
        <v>1</v>
      </c>
      <c r="X2985" t="b">
        <f>AND(COUNTIF('Master list(no salts, metals)'!X2975,"&lt;=1"),IF(COUNTIF('Master list(no salts, metals)'!$K2975:$Y2975, "#N/A")=14,TRUE,FALSE))</f>
        <v>0</v>
      </c>
      <c r="Y2985" t="b">
        <f>AND(COUNTIF('Master list(no salts, metals)'!Y2975,"&lt;=1"),IF(COUNTIF('Master list(no salts, metals)'!$K2975:$Y2975, "#N/A")=14,TRUE,FALSE))</f>
        <v>0</v>
      </c>
    </row>
    <row r="2986" spans="11:25" x14ac:dyDescent="0.25">
      <c r="K2986" t="b">
        <f>AND(COUNTIF('Master list(no salts, metals)'!K2976,"&lt;=1"),IF(COUNTIF('Master list(no salts, metals)'!$K2976:$Y2976, "#N/A")=14,TRUE,FALSE))</f>
        <v>0</v>
      </c>
      <c r="L2986" t="b">
        <f>AND(COUNTIF('Master list(no salts, metals)'!L2976,"&lt;=1"),IF(COUNTIF('Master list(no salts, metals)'!$K2976:$Y2976, "#N/A")=14,TRUE,FALSE))</f>
        <v>0</v>
      </c>
      <c r="M2986" t="b">
        <f>AND(COUNTIF('Master list(no salts, metals)'!M2976,"&lt;=1"),IF(COUNTIF('Master list(no salts, metals)'!$K2976:$Y2976, "#N/A")=14,TRUE,FALSE))</f>
        <v>0</v>
      </c>
      <c r="N2986" t="b">
        <f>AND(COUNTIF('Master list(no salts, metals)'!N2976,"&lt;=1"),IF(COUNTIF('Master list(no salts, metals)'!$K2976:$Y2976, "#N/A")=14,TRUE,FALSE))</f>
        <v>0</v>
      </c>
      <c r="O2986" t="b">
        <f>AND(COUNTIF('Master list(no salts, metals)'!O2976,"&lt;=1"),IF(COUNTIF('Master list(no salts, metals)'!$K2976:$Y2976, "#N/A")=14,TRUE,FALSE))</f>
        <v>0</v>
      </c>
      <c r="P2986" t="b">
        <f>AND(COUNTIF('Master list(no salts, metals)'!P2976,"&lt;=1"),IF(COUNTIF('Master list(no salts, metals)'!$K2976:$Y2976, "#N/A")=14,TRUE,FALSE))</f>
        <v>0</v>
      </c>
      <c r="Q2986" t="b">
        <f>AND(COUNTIF('Master list(no salts, metals)'!Q2976,"&lt;=1"),IF(COUNTIF('Master list(no salts, metals)'!$K2976:$Y2976, "#N/A")=14,TRUE,FALSE))</f>
        <v>0</v>
      </c>
      <c r="R2986" t="b">
        <f>AND(COUNTIF('Master list(no salts, metals)'!R2976,"&lt;=1"),IF(COUNTIF('Master list(no salts, metals)'!$K2976:$Y2976, "#N/A")=14,TRUE,FALSE))</f>
        <v>0</v>
      </c>
      <c r="S2986" t="b">
        <f>AND(COUNTIF('Master list(no salts, metals)'!S2976,"&lt;=1"),IF(COUNTIF('Master list(no salts, metals)'!$K2976:$Y2976, "#N/A")=14,TRUE,FALSE))</f>
        <v>0</v>
      </c>
      <c r="T2986" t="b">
        <f>AND(COUNTIF('Master list(no salts, metals)'!T2976,"&lt;=1"),IF(COUNTIF('Master list(no salts, metals)'!$K2976:$Y2976, "#N/A")=14,TRUE,FALSE))</f>
        <v>0</v>
      </c>
      <c r="U2986" t="b">
        <f>AND(COUNTIF('Master list(no salts, metals)'!U2976,"&lt;=1"),IF(COUNTIF('Master list(no salts, metals)'!$K2976:$Y2976, "#N/A")=14,TRUE,FALSE))</f>
        <v>0</v>
      </c>
      <c r="V2986" t="b">
        <f>AND(COUNTIF('Master list(no salts, metals)'!V2976,"&lt;=1"),IF(COUNTIF('Master list(no salts, metals)'!$K2976:$Y2976, "#N/A")=14,TRUE,FALSE))</f>
        <v>0</v>
      </c>
      <c r="W2986" t="b">
        <f>AND(COUNTIF('Master list(no salts, metals)'!W2976,"&lt;=1"),IF(COUNTIF('Master list(no salts, metals)'!$K2976:$Y2976, "#N/A")=14,TRUE,FALSE))</f>
        <v>1</v>
      </c>
      <c r="X2986" t="b">
        <f>AND(COUNTIF('Master list(no salts, metals)'!X2976,"&lt;=1"),IF(COUNTIF('Master list(no salts, metals)'!$K2976:$Y2976, "#N/A")=14,TRUE,FALSE))</f>
        <v>0</v>
      </c>
      <c r="Y2986" t="b">
        <f>AND(COUNTIF('Master list(no salts, metals)'!Y2976,"&lt;=1"),IF(COUNTIF('Master list(no salts, metals)'!$K2976:$Y2976, "#N/A")=14,TRUE,FALSE))</f>
        <v>0</v>
      </c>
    </row>
    <row r="2987" spans="11:25" x14ac:dyDescent="0.25">
      <c r="K2987" t="b">
        <f>AND(COUNTIF('Master list(no salts, metals)'!K2977,"&lt;=1"),IF(COUNTIF('Master list(no salts, metals)'!$K2977:$Y2977, "#N/A")=14,TRUE,FALSE))</f>
        <v>0</v>
      </c>
      <c r="L2987" t="b">
        <f>AND(COUNTIF('Master list(no salts, metals)'!L2977,"&lt;=1"),IF(COUNTIF('Master list(no salts, metals)'!$K2977:$Y2977, "#N/A")=14,TRUE,FALSE))</f>
        <v>0</v>
      </c>
      <c r="M2987" t="b">
        <f>AND(COUNTIF('Master list(no salts, metals)'!M2977,"&lt;=1"),IF(COUNTIF('Master list(no salts, metals)'!$K2977:$Y2977, "#N/A")=14,TRUE,FALSE))</f>
        <v>0</v>
      </c>
      <c r="N2987" t="b">
        <f>AND(COUNTIF('Master list(no salts, metals)'!N2977,"&lt;=1"),IF(COUNTIF('Master list(no salts, metals)'!$K2977:$Y2977, "#N/A")=14,TRUE,FALSE))</f>
        <v>0</v>
      </c>
      <c r="O2987" t="b">
        <f>AND(COUNTIF('Master list(no salts, metals)'!O2977,"&lt;=1"),IF(COUNTIF('Master list(no salts, metals)'!$K2977:$Y2977, "#N/A")=14,TRUE,FALSE))</f>
        <v>0</v>
      </c>
      <c r="P2987" t="b">
        <f>AND(COUNTIF('Master list(no salts, metals)'!P2977,"&lt;=1"),IF(COUNTIF('Master list(no salts, metals)'!$K2977:$Y2977, "#N/A")=14,TRUE,FALSE))</f>
        <v>0</v>
      </c>
      <c r="Q2987" t="b">
        <f>AND(COUNTIF('Master list(no salts, metals)'!Q2977,"&lt;=1"),IF(COUNTIF('Master list(no salts, metals)'!$K2977:$Y2977, "#N/A")=14,TRUE,FALSE))</f>
        <v>0</v>
      </c>
      <c r="R2987" t="b">
        <f>AND(COUNTIF('Master list(no salts, metals)'!R2977,"&lt;=1"),IF(COUNTIF('Master list(no salts, metals)'!$K2977:$Y2977, "#N/A")=14,TRUE,FALSE))</f>
        <v>0</v>
      </c>
      <c r="S2987" t="b">
        <f>AND(COUNTIF('Master list(no salts, metals)'!S2977,"&lt;=1"),IF(COUNTIF('Master list(no salts, metals)'!$K2977:$Y2977, "#N/A")=14,TRUE,FALSE))</f>
        <v>0</v>
      </c>
      <c r="T2987" t="b">
        <f>AND(COUNTIF('Master list(no salts, metals)'!T2977,"&lt;=1"),IF(COUNTIF('Master list(no salts, metals)'!$K2977:$Y2977, "#N/A")=14,TRUE,FALSE))</f>
        <v>0</v>
      </c>
      <c r="U2987" t="b">
        <f>AND(COUNTIF('Master list(no salts, metals)'!U2977,"&lt;=1"),IF(COUNTIF('Master list(no salts, metals)'!$K2977:$Y2977, "#N/A")=14,TRUE,FALSE))</f>
        <v>0</v>
      </c>
      <c r="V2987" t="b">
        <f>AND(COUNTIF('Master list(no salts, metals)'!V2977,"&lt;=1"),IF(COUNTIF('Master list(no salts, metals)'!$K2977:$Y2977, "#N/A")=14,TRUE,FALSE))</f>
        <v>0</v>
      </c>
      <c r="W2987" t="b">
        <f>AND(COUNTIF('Master list(no salts, metals)'!W2977,"&lt;=1"),IF(COUNTIF('Master list(no salts, metals)'!$K2977:$Y2977, "#N/A")=14,TRUE,FALSE))</f>
        <v>0</v>
      </c>
      <c r="X2987" t="b">
        <f>AND(COUNTIF('Master list(no salts, metals)'!X2977,"&lt;=1"),IF(COUNTIF('Master list(no salts, metals)'!$K2977:$Y2977, "#N/A")=14,TRUE,FALSE))</f>
        <v>0</v>
      </c>
      <c r="Y2987" t="b">
        <f>AND(COUNTIF('Master list(no salts, metals)'!Y2977,"&lt;=1"),IF(COUNTIF('Master list(no salts, metals)'!$K2977:$Y2977, "#N/A")=14,TRUE,FALSE))</f>
        <v>0</v>
      </c>
    </row>
    <row r="2988" spans="11:25" x14ac:dyDescent="0.25">
      <c r="K2988" t="b">
        <f>AND(COUNTIF('Master list(no salts, metals)'!K2978,"&lt;=1"),IF(COUNTIF('Master list(no salts, metals)'!$K2978:$Y2978, "#N/A")=14,TRUE,FALSE))</f>
        <v>0</v>
      </c>
      <c r="L2988" t="b">
        <f>AND(COUNTIF('Master list(no salts, metals)'!L2978,"&lt;=1"),IF(COUNTIF('Master list(no salts, metals)'!$K2978:$Y2978, "#N/A")=14,TRUE,FALSE))</f>
        <v>0</v>
      </c>
      <c r="M2988" t="b">
        <f>AND(COUNTIF('Master list(no salts, metals)'!M2978,"&lt;=1"),IF(COUNTIF('Master list(no salts, metals)'!$K2978:$Y2978, "#N/A")=14,TRUE,FALSE))</f>
        <v>0</v>
      </c>
      <c r="N2988" t="b">
        <f>AND(COUNTIF('Master list(no salts, metals)'!N2978,"&lt;=1"),IF(COUNTIF('Master list(no salts, metals)'!$K2978:$Y2978, "#N/A")=14,TRUE,FALSE))</f>
        <v>0</v>
      </c>
      <c r="O2988" t="b">
        <f>AND(COUNTIF('Master list(no salts, metals)'!O2978,"&lt;=1"),IF(COUNTIF('Master list(no salts, metals)'!$K2978:$Y2978, "#N/A")=14,TRUE,FALSE))</f>
        <v>0</v>
      </c>
      <c r="P2988" t="b">
        <f>AND(COUNTIF('Master list(no salts, metals)'!P2978,"&lt;=1"),IF(COUNTIF('Master list(no salts, metals)'!$K2978:$Y2978, "#N/A")=14,TRUE,FALSE))</f>
        <v>0</v>
      </c>
      <c r="Q2988" t="b">
        <f>AND(COUNTIF('Master list(no salts, metals)'!Q2978,"&lt;=1"),IF(COUNTIF('Master list(no salts, metals)'!$K2978:$Y2978, "#N/A")=14,TRUE,FALSE))</f>
        <v>0</v>
      </c>
      <c r="R2988" t="b">
        <f>AND(COUNTIF('Master list(no salts, metals)'!R2978,"&lt;=1"),IF(COUNTIF('Master list(no salts, metals)'!$K2978:$Y2978, "#N/A")=14,TRUE,FALSE))</f>
        <v>0</v>
      </c>
      <c r="S2988" t="b">
        <f>AND(COUNTIF('Master list(no salts, metals)'!S2978,"&lt;=1"),IF(COUNTIF('Master list(no salts, metals)'!$K2978:$Y2978, "#N/A")=14,TRUE,FALSE))</f>
        <v>0</v>
      </c>
      <c r="T2988" t="b">
        <f>AND(COUNTIF('Master list(no salts, metals)'!T2978,"&lt;=1"),IF(COUNTIF('Master list(no salts, metals)'!$K2978:$Y2978, "#N/A")=14,TRUE,FALSE))</f>
        <v>1</v>
      </c>
      <c r="U2988" t="b">
        <f>AND(COUNTIF('Master list(no salts, metals)'!U2978,"&lt;=1"),IF(COUNTIF('Master list(no salts, metals)'!$K2978:$Y2978, "#N/A")=14,TRUE,FALSE))</f>
        <v>0</v>
      </c>
      <c r="V2988" t="b">
        <f>AND(COUNTIF('Master list(no salts, metals)'!V2978,"&lt;=1"),IF(COUNTIF('Master list(no salts, metals)'!$K2978:$Y2978, "#N/A")=14,TRUE,FALSE))</f>
        <v>0</v>
      </c>
      <c r="W2988" t="b">
        <f>AND(COUNTIF('Master list(no salts, metals)'!W2978,"&lt;=1"),IF(COUNTIF('Master list(no salts, metals)'!$K2978:$Y2978, "#N/A")=14,TRUE,FALSE))</f>
        <v>0</v>
      </c>
      <c r="X2988" t="b">
        <f>AND(COUNTIF('Master list(no salts, metals)'!X2978,"&lt;=1"),IF(COUNTIF('Master list(no salts, metals)'!$K2978:$Y2978, "#N/A")=14,TRUE,FALSE))</f>
        <v>0</v>
      </c>
      <c r="Y2988" t="b">
        <f>AND(COUNTIF('Master list(no salts, metals)'!Y2978,"&lt;=1"),IF(COUNTIF('Master list(no salts, metals)'!$K2978:$Y2978, "#N/A")=14,TRUE,FALSE))</f>
        <v>0</v>
      </c>
    </row>
    <row r="2989" spans="11:25" x14ac:dyDescent="0.25">
      <c r="K2989" t="b">
        <f>AND(COUNTIF('Master list(no salts, metals)'!K2979,"&lt;=1"),IF(COUNTIF('Master list(no salts, metals)'!$K2979:$Y2979, "#N/A")=14,TRUE,FALSE))</f>
        <v>0</v>
      </c>
      <c r="L2989" t="b">
        <f>AND(COUNTIF('Master list(no salts, metals)'!L2979,"&lt;=1"),IF(COUNTIF('Master list(no salts, metals)'!$K2979:$Y2979, "#N/A")=14,TRUE,FALSE))</f>
        <v>0</v>
      </c>
      <c r="M2989" t="b">
        <f>AND(COUNTIF('Master list(no salts, metals)'!M2979,"&lt;=1"),IF(COUNTIF('Master list(no salts, metals)'!$K2979:$Y2979, "#N/A")=14,TRUE,FALSE))</f>
        <v>0</v>
      </c>
      <c r="N2989" t="b">
        <f>AND(COUNTIF('Master list(no salts, metals)'!N2979,"&lt;=1"),IF(COUNTIF('Master list(no salts, metals)'!$K2979:$Y2979, "#N/A")=14,TRUE,FALSE))</f>
        <v>0</v>
      </c>
      <c r="O2989" t="b">
        <f>AND(COUNTIF('Master list(no salts, metals)'!O2979,"&lt;=1"),IF(COUNTIF('Master list(no salts, metals)'!$K2979:$Y2979, "#N/A")=14,TRUE,FALSE))</f>
        <v>0</v>
      </c>
      <c r="P2989" t="b">
        <f>AND(COUNTIF('Master list(no salts, metals)'!P2979,"&lt;=1"),IF(COUNTIF('Master list(no salts, metals)'!$K2979:$Y2979, "#N/A")=14,TRUE,FALSE))</f>
        <v>0</v>
      </c>
      <c r="Q2989" t="b">
        <f>AND(COUNTIF('Master list(no salts, metals)'!Q2979,"&lt;=1"),IF(COUNTIF('Master list(no salts, metals)'!$K2979:$Y2979, "#N/A")=14,TRUE,FALSE))</f>
        <v>0</v>
      </c>
      <c r="R2989" t="b">
        <f>AND(COUNTIF('Master list(no salts, metals)'!R2979,"&lt;=1"),IF(COUNTIF('Master list(no salts, metals)'!$K2979:$Y2979, "#N/A")=14,TRUE,FALSE))</f>
        <v>0</v>
      </c>
      <c r="S2989" t="b">
        <f>AND(COUNTIF('Master list(no salts, metals)'!S2979,"&lt;=1"),IF(COUNTIF('Master list(no salts, metals)'!$K2979:$Y2979, "#N/A")=14,TRUE,FALSE))</f>
        <v>0</v>
      </c>
      <c r="T2989" t="b">
        <f>AND(COUNTIF('Master list(no salts, metals)'!T2979,"&lt;=1"),IF(COUNTIF('Master list(no salts, metals)'!$K2979:$Y2979, "#N/A")=14,TRUE,FALSE))</f>
        <v>0</v>
      </c>
      <c r="U2989" t="b">
        <f>AND(COUNTIF('Master list(no salts, metals)'!U2979,"&lt;=1"),IF(COUNTIF('Master list(no salts, metals)'!$K2979:$Y2979, "#N/A")=14,TRUE,FALSE))</f>
        <v>0</v>
      </c>
      <c r="V2989" t="b">
        <f>AND(COUNTIF('Master list(no salts, metals)'!V2979,"&lt;=1"),IF(COUNTIF('Master list(no salts, metals)'!$K2979:$Y2979, "#N/A")=14,TRUE,FALSE))</f>
        <v>0</v>
      </c>
      <c r="W2989" t="b">
        <f>AND(COUNTIF('Master list(no salts, metals)'!W2979,"&lt;=1"),IF(COUNTIF('Master list(no salts, metals)'!$K2979:$Y2979, "#N/A")=14,TRUE,FALSE))</f>
        <v>1</v>
      </c>
      <c r="X2989" t="b">
        <f>AND(COUNTIF('Master list(no salts, metals)'!X2979,"&lt;=1"),IF(COUNTIF('Master list(no salts, metals)'!$K2979:$Y2979, "#N/A")=14,TRUE,FALSE))</f>
        <v>0</v>
      </c>
      <c r="Y2989" t="b">
        <f>AND(COUNTIF('Master list(no salts, metals)'!Y2979,"&lt;=1"),IF(COUNTIF('Master list(no salts, metals)'!$K2979:$Y2979, "#N/A")=14,TRUE,FALSE))</f>
        <v>0</v>
      </c>
    </row>
    <row r="2990" spans="11:25" x14ac:dyDescent="0.25">
      <c r="K2990" t="b">
        <f>AND(COUNTIF('Master list(no salts, metals)'!K2980,"&lt;=1"),IF(COUNTIF('Master list(no salts, metals)'!$K2980:$Y2980, "#N/A")=14,TRUE,FALSE))</f>
        <v>0</v>
      </c>
      <c r="L2990" t="b">
        <f>AND(COUNTIF('Master list(no salts, metals)'!L2980,"&lt;=1"),IF(COUNTIF('Master list(no salts, metals)'!$K2980:$Y2980, "#N/A")=14,TRUE,FALSE))</f>
        <v>0</v>
      </c>
      <c r="M2990" t="b">
        <f>AND(COUNTIF('Master list(no salts, metals)'!M2980,"&lt;=1"),IF(COUNTIF('Master list(no salts, metals)'!$K2980:$Y2980, "#N/A")=14,TRUE,FALSE))</f>
        <v>0</v>
      </c>
      <c r="N2990" t="b">
        <f>AND(COUNTIF('Master list(no salts, metals)'!N2980,"&lt;=1"),IF(COUNTIF('Master list(no salts, metals)'!$K2980:$Y2980, "#N/A")=14,TRUE,FALSE))</f>
        <v>0</v>
      </c>
      <c r="O2990" t="b">
        <f>AND(COUNTIF('Master list(no salts, metals)'!O2980,"&lt;=1"),IF(COUNTIF('Master list(no salts, metals)'!$K2980:$Y2980, "#N/A")=14,TRUE,FALSE))</f>
        <v>0</v>
      </c>
      <c r="P2990" t="b">
        <f>AND(COUNTIF('Master list(no salts, metals)'!P2980,"&lt;=1"),IF(COUNTIF('Master list(no salts, metals)'!$K2980:$Y2980, "#N/A")=14,TRUE,FALSE))</f>
        <v>0</v>
      </c>
      <c r="Q2990" t="b">
        <f>AND(COUNTIF('Master list(no salts, metals)'!Q2980,"&lt;=1"),IF(COUNTIF('Master list(no salts, metals)'!$K2980:$Y2980, "#N/A")=14,TRUE,FALSE))</f>
        <v>0</v>
      </c>
      <c r="R2990" t="b">
        <f>AND(COUNTIF('Master list(no salts, metals)'!R2980,"&lt;=1"),IF(COUNTIF('Master list(no salts, metals)'!$K2980:$Y2980, "#N/A")=14,TRUE,FALSE))</f>
        <v>0</v>
      </c>
      <c r="S2990" t="b">
        <f>AND(COUNTIF('Master list(no salts, metals)'!S2980,"&lt;=1"),IF(COUNTIF('Master list(no salts, metals)'!$K2980:$Y2980, "#N/A")=14,TRUE,FALSE))</f>
        <v>0</v>
      </c>
      <c r="T2990" t="b">
        <f>AND(COUNTIF('Master list(no salts, metals)'!T2980,"&lt;=1"),IF(COUNTIF('Master list(no salts, metals)'!$K2980:$Y2980, "#N/A")=14,TRUE,FALSE))</f>
        <v>0</v>
      </c>
      <c r="U2990" t="b">
        <f>AND(COUNTIF('Master list(no salts, metals)'!U2980,"&lt;=1"),IF(COUNTIF('Master list(no salts, metals)'!$K2980:$Y2980, "#N/A")=14,TRUE,FALSE))</f>
        <v>0</v>
      </c>
      <c r="V2990" t="b">
        <f>AND(COUNTIF('Master list(no salts, metals)'!V2980,"&lt;=1"),IF(COUNTIF('Master list(no salts, metals)'!$K2980:$Y2980, "#N/A")=14,TRUE,FALSE))</f>
        <v>0</v>
      </c>
      <c r="W2990" t="b">
        <f>AND(COUNTIF('Master list(no salts, metals)'!W2980,"&lt;=1"),IF(COUNTIF('Master list(no salts, metals)'!$K2980:$Y2980, "#N/A")=14,TRUE,FALSE))</f>
        <v>0</v>
      </c>
      <c r="X2990" t="b">
        <f>AND(COUNTIF('Master list(no salts, metals)'!X2980,"&lt;=1"),IF(COUNTIF('Master list(no salts, metals)'!$K2980:$Y2980, "#N/A")=14,TRUE,FALSE))</f>
        <v>1</v>
      </c>
      <c r="Y2990" t="b">
        <f>AND(COUNTIF('Master list(no salts, metals)'!Y2980,"&lt;=1"),IF(COUNTIF('Master list(no salts, metals)'!$K2980:$Y2980, "#N/A")=14,TRUE,FALSE))</f>
        <v>0</v>
      </c>
    </row>
    <row r="2991" spans="11:25" x14ac:dyDescent="0.25">
      <c r="K2991" t="b">
        <f>AND(COUNTIF('Master list(no salts, metals)'!K2981,"&lt;=1"),IF(COUNTIF('Master list(no salts, metals)'!$K2981:$Y2981, "#N/A")=14,TRUE,FALSE))</f>
        <v>0</v>
      </c>
      <c r="L2991" t="b">
        <f>AND(COUNTIF('Master list(no salts, metals)'!L2981,"&lt;=1"),IF(COUNTIF('Master list(no salts, metals)'!$K2981:$Y2981, "#N/A")=14,TRUE,FALSE))</f>
        <v>0</v>
      </c>
      <c r="M2991" t="b">
        <f>AND(COUNTIF('Master list(no salts, metals)'!M2981,"&lt;=1"),IF(COUNTIF('Master list(no salts, metals)'!$K2981:$Y2981, "#N/A")=14,TRUE,FALSE))</f>
        <v>0</v>
      </c>
      <c r="N2991" t="b">
        <f>AND(COUNTIF('Master list(no salts, metals)'!N2981,"&lt;=1"),IF(COUNTIF('Master list(no salts, metals)'!$K2981:$Y2981, "#N/A")=14,TRUE,FALSE))</f>
        <v>0</v>
      </c>
      <c r="O2991" t="b">
        <f>AND(COUNTIF('Master list(no salts, metals)'!O2981,"&lt;=1"),IF(COUNTIF('Master list(no salts, metals)'!$K2981:$Y2981, "#N/A")=14,TRUE,FALSE))</f>
        <v>0</v>
      </c>
      <c r="P2991" t="b">
        <f>AND(COUNTIF('Master list(no salts, metals)'!P2981,"&lt;=1"),IF(COUNTIF('Master list(no salts, metals)'!$K2981:$Y2981, "#N/A")=14,TRUE,FALSE))</f>
        <v>0</v>
      </c>
      <c r="Q2991" t="b">
        <f>AND(COUNTIF('Master list(no salts, metals)'!Q2981,"&lt;=1"),IF(COUNTIF('Master list(no salts, metals)'!$K2981:$Y2981, "#N/A")=14,TRUE,FALSE))</f>
        <v>0</v>
      </c>
      <c r="R2991" t="b">
        <f>AND(COUNTIF('Master list(no salts, metals)'!R2981,"&lt;=1"),IF(COUNTIF('Master list(no salts, metals)'!$K2981:$Y2981, "#N/A")=14,TRUE,FALSE))</f>
        <v>0</v>
      </c>
      <c r="S2991" t="b">
        <f>AND(COUNTIF('Master list(no salts, metals)'!S2981,"&lt;=1"),IF(COUNTIF('Master list(no salts, metals)'!$K2981:$Y2981, "#N/A")=14,TRUE,FALSE))</f>
        <v>0</v>
      </c>
      <c r="T2991" t="b">
        <f>AND(COUNTIF('Master list(no salts, metals)'!T2981,"&lt;=1"),IF(COUNTIF('Master list(no salts, metals)'!$K2981:$Y2981, "#N/A")=14,TRUE,FALSE))</f>
        <v>0</v>
      </c>
      <c r="U2991" t="b">
        <f>AND(COUNTIF('Master list(no salts, metals)'!U2981,"&lt;=1"),IF(COUNTIF('Master list(no salts, metals)'!$K2981:$Y2981, "#N/A")=14,TRUE,FALSE))</f>
        <v>0</v>
      </c>
      <c r="V2991" t="b">
        <f>AND(COUNTIF('Master list(no salts, metals)'!V2981,"&lt;=1"),IF(COUNTIF('Master list(no salts, metals)'!$K2981:$Y2981, "#N/A")=14,TRUE,FALSE))</f>
        <v>0</v>
      </c>
      <c r="W2991" t="b">
        <f>AND(COUNTIF('Master list(no salts, metals)'!W2981,"&lt;=1"),IF(COUNTIF('Master list(no salts, metals)'!$K2981:$Y2981, "#N/A")=14,TRUE,FALSE))</f>
        <v>1</v>
      </c>
      <c r="X2991" t="b">
        <f>AND(COUNTIF('Master list(no salts, metals)'!X2981,"&lt;=1"),IF(COUNTIF('Master list(no salts, metals)'!$K2981:$Y2981, "#N/A")=14,TRUE,FALSE))</f>
        <v>0</v>
      </c>
      <c r="Y2991" t="b">
        <f>AND(COUNTIF('Master list(no salts, metals)'!Y2981,"&lt;=1"),IF(COUNTIF('Master list(no salts, metals)'!$K2981:$Y2981, "#N/A")=14,TRUE,FALSE))</f>
        <v>0</v>
      </c>
    </row>
    <row r="2992" spans="11:25" x14ac:dyDescent="0.25">
      <c r="K2992" t="b">
        <f>AND(COUNTIF('Master list(no salts, metals)'!K2982,"&lt;=1"),IF(COUNTIF('Master list(no salts, metals)'!$K2982:$Y2982, "#N/A")=14,TRUE,FALSE))</f>
        <v>0</v>
      </c>
      <c r="L2992" t="b">
        <f>AND(COUNTIF('Master list(no salts, metals)'!L2982,"&lt;=1"),IF(COUNTIF('Master list(no salts, metals)'!$K2982:$Y2982, "#N/A")=14,TRUE,FALSE))</f>
        <v>0</v>
      </c>
      <c r="M2992" t="b">
        <f>AND(COUNTIF('Master list(no salts, metals)'!M2982,"&lt;=1"),IF(COUNTIF('Master list(no salts, metals)'!$K2982:$Y2982, "#N/A")=14,TRUE,FALSE))</f>
        <v>0</v>
      </c>
      <c r="N2992" t="b">
        <f>AND(COUNTIF('Master list(no salts, metals)'!N2982,"&lt;=1"),IF(COUNTIF('Master list(no salts, metals)'!$K2982:$Y2982, "#N/A")=14,TRUE,FALSE))</f>
        <v>0</v>
      </c>
      <c r="O2992" t="b">
        <f>AND(COUNTIF('Master list(no salts, metals)'!O2982,"&lt;=1"),IF(COUNTIF('Master list(no salts, metals)'!$K2982:$Y2982, "#N/A")=14,TRUE,FALSE))</f>
        <v>0</v>
      </c>
      <c r="P2992" t="b">
        <f>AND(COUNTIF('Master list(no salts, metals)'!P2982,"&lt;=1"),IF(COUNTIF('Master list(no salts, metals)'!$K2982:$Y2982, "#N/A")=14,TRUE,FALSE))</f>
        <v>0</v>
      </c>
      <c r="Q2992" t="b">
        <f>AND(COUNTIF('Master list(no salts, metals)'!Q2982,"&lt;=1"),IF(COUNTIF('Master list(no salts, metals)'!$K2982:$Y2982, "#N/A")=14,TRUE,FALSE))</f>
        <v>0</v>
      </c>
      <c r="R2992" t="b">
        <f>AND(COUNTIF('Master list(no salts, metals)'!R2982,"&lt;=1"),IF(COUNTIF('Master list(no salts, metals)'!$K2982:$Y2982, "#N/A")=14,TRUE,FALSE))</f>
        <v>0</v>
      </c>
      <c r="S2992" t="b">
        <f>AND(COUNTIF('Master list(no salts, metals)'!S2982,"&lt;=1"),IF(COUNTIF('Master list(no salts, metals)'!$K2982:$Y2982, "#N/A")=14,TRUE,FALSE))</f>
        <v>0</v>
      </c>
      <c r="T2992" t="b">
        <f>AND(COUNTIF('Master list(no salts, metals)'!T2982,"&lt;=1"),IF(COUNTIF('Master list(no salts, metals)'!$K2982:$Y2982, "#N/A")=14,TRUE,FALSE))</f>
        <v>0</v>
      </c>
      <c r="U2992" t="b">
        <f>AND(COUNTIF('Master list(no salts, metals)'!U2982,"&lt;=1"),IF(COUNTIF('Master list(no salts, metals)'!$K2982:$Y2982, "#N/A")=14,TRUE,FALSE))</f>
        <v>0</v>
      </c>
      <c r="V2992" t="b">
        <f>AND(COUNTIF('Master list(no salts, metals)'!V2982,"&lt;=1"),IF(COUNTIF('Master list(no salts, metals)'!$K2982:$Y2982, "#N/A")=14,TRUE,FALSE))</f>
        <v>0</v>
      </c>
      <c r="W2992" t="b">
        <f>AND(COUNTIF('Master list(no salts, metals)'!W2982,"&lt;=1"),IF(COUNTIF('Master list(no salts, metals)'!$K2982:$Y2982, "#N/A")=14,TRUE,FALSE))</f>
        <v>0</v>
      </c>
      <c r="X2992" t="b">
        <f>AND(COUNTIF('Master list(no salts, metals)'!X2982,"&lt;=1"),IF(COUNTIF('Master list(no salts, metals)'!$K2982:$Y2982, "#N/A")=14,TRUE,FALSE))</f>
        <v>0</v>
      </c>
      <c r="Y2992" t="b">
        <f>AND(COUNTIF('Master list(no salts, metals)'!Y2982,"&lt;=1"),IF(COUNTIF('Master list(no salts, metals)'!$K2982:$Y2982, "#N/A")=14,TRUE,FALSE))</f>
        <v>0</v>
      </c>
    </row>
    <row r="2993" spans="11:25" x14ac:dyDescent="0.25">
      <c r="K2993" t="b">
        <f>AND(COUNTIF('Master list(no salts, metals)'!K2983,"&lt;=1"),IF(COUNTIF('Master list(no salts, metals)'!$K2983:$Y2983, "#N/A")=14,TRUE,FALSE))</f>
        <v>0</v>
      </c>
      <c r="L2993" t="b">
        <f>AND(COUNTIF('Master list(no salts, metals)'!L2983,"&lt;=1"),IF(COUNTIF('Master list(no salts, metals)'!$K2983:$Y2983, "#N/A")=14,TRUE,FALSE))</f>
        <v>0</v>
      </c>
      <c r="M2993" t="b">
        <f>AND(COUNTIF('Master list(no salts, metals)'!M2983,"&lt;=1"),IF(COUNTIF('Master list(no salts, metals)'!$K2983:$Y2983, "#N/A")=14,TRUE,FALSE))</f>
        <v>0</v>
      </c>
      <c r="N2993" t="b">
        <f>AND(COUNTIF('Master list(no salts, metals)'!N2983,"&lt;=1"),IF(COUNTIF('Master list(no salts, metals)'!$K2983:$Y2983, "#N/A")=14,TRUE,FALSE))</f>
        <v>0</v>
      </c>
      <c r="O2993" t="b">
        <f>AND(COUNTIF('Master list(no salts, metals)'!O2983,"&lt;=1"),IF(COUNTIF('Master list(no salts, metals)'!$K2983:$Y2983, "#N/A")=14,TRUE,FALSE))</f>
        <v>0</v>
      </c>
      <c r="P2993" t="b">
        <f>AND(COUNTIF('Master list(no salts, metals)'!P2983,"&lt;=1"),IF(COUNTIF('Master list(no salts, metals)'!$K2983:$Y2983, "#N/A")=14,TRUE,FALSE))</f>
        <v>0</v>
      </c>
      <c r="Q2993" t="b">
        <f>AND(COUNTIF('Master list(no salts, metals)'!Q2983,"&lt;=1"),IF(COUNTIF('Master list(no salts, metals)'!$K2983:$Y2983, "#N/A")=14,TRUE,FALSE))</f>
        <v>0</v>
      </c>
      <c r="R2993" t="b">
        <f>AND(COUNTIF('Master list(no salts, metals)'!R2983,"&lt;=1"),IF(COUNTIF('Master list(no salts, metals)'!$K2983:$Y2983, "#N/A")=14,TRUE,FALSE))</f>
        <v>0</v>
      </c>
      <c r="S2993" t="b">
        <f>AND(COUNTIF('Master list(no salts, metals)'!S2983,"&lt;=1"),IF(COUNTIF('Master list(no salts, metals)'!$K2983:$Y2983, "#N/A")=14,TRUE,FALSE))</f>
        <v>0</v>
      </c>
      <c r="T2993" t="b">
        <f>AND(COUNTIF('Master list(no salts, metals)'!T2983,"&lt;=1"),IF(COUNTIF('Master list(no salts, metals)'!$K2983:$Y2983, "#N/A")=14,TRUE,FALSE))</f>
        <v>0</v>
      </c>
      <c r="U2993" t="b">
        <f>AND(COUNTIF('Master list(no salts, metals)'!U2983,"&lt;=1"),IF(COUNTIF('Master list(no salts, metals)'!$K2983:$Y2983, "#N/A")=14,TRUE,FALSE))</f>
        <v>0</v>
      </c>
      <c r="V2993" t="b">
        <f>AND(COUNTIF('Master list(no salts, metals)'!V2983,"&lt;=1"),IF(COUNTIF('Master list(no salts, metals)'!$K2983:$Y2983, "#N/A")=14,TRUE,FALSE))</f>
        <v>0</v>
      </c>
      <c r="W2993" t="b">
        <f>AND(COUNTIF('Master list(no salts, metals)'!W2983,"&lt;=1"),IF(COUNTIF('Master list(no salts, metals)'!$K2983:$Y2983, "#N/A")=14,TRUE,FALSE))</f>
        <v>1</v>
      </c>
      <c r="X2993" t="b">
        <f>AND(COUNTIF('Master list(no salts, metals)'!X2983,"&lt;=1"),IF(COUNTIF('Master list(no salts, metals)'!$K2983:$Y2983, "#N/A")=14,TRUE,FALSE))</f>
        <v>0</v>
      </c>
      <c r="Y2993" t="b">
        <f>AND(COUNTIF('Master list(no salts, metals)'!Y2983,"&lt;=1"),IF(COUNTIF('Master list(no salts, metals)'!$K2983:$Y2983, "#N/A")=14,TRUE,FALSE))</f>
        <v>0</v>
      </c>
    </row>
    <row r="2994" spans="11:25" x14ac:dyDescent="0.25">
      <c r="K2994" t="b">
        <f>AND(COUNTIF('Master list(no salts, metals)'!K2984,"&lt;=1"),IF(COUNTIF('Master list(no salts, metals)'!$K2984:$Y2984, "#N/A")=14,TRUE,FALSE))</f>
        <v>0</v>
      </c>
      <c r="L2994" t="b">
        <f>AND(COUNTIF('Master list(no salts, metals)'!L2984,"&lt;=1"),IF(COUNTIF('Master list(no salts, metals)'!$K2984:$Y2984, "#N/A")=14,TRUE,FALSE))</f>
        <v>0</v>
      </c>
      <c r="M2994" t="b">
        <f>AND(COUNTIF('Master list(no salts, metals)'!M2984,"&lt;=1"),IF(COUNTIF('Master list(no salts, metals)'!$K2984:$Y2984, "#N/A")=14,TRUE,FALSE))</f>
        <v>0</v>
      </c>
      <c r="N2994" t="b">
        <f>AND(COUNTIF('Master list(no salts, metals)'!N2984,"&lt;=1"),IF(COUNTIF('Master list(no salts, metals)'!$K2984:$Y2984, "#N/A")=14,TRUE,FALSE))</f>
        <v>0</v>
      </c>
      <c r="O2994" t="b">
        <f>AND(COUNTIF('Master list(no salts, metals)'!O2984,"&lt;=1"),IF(COUNTIF('Master list(no salts, metals)'!$K2984:$Y2984, "#N/A")=14,TRUE,FALSE))</f>
        <v>0</v>
      </c>
      <c r="P2994" t="b">
        <f>AND(COUNTIF('Master list(no salts, metals)'!P2984,"&lt;=1"),IF(COUNTIF('Master list(no salts, metals)'!$K2984:$Y2984, "#N/A")=14,TRUE,FALSE))</f>
        <v>0</v>
      </c>
      <c r="Q2994" t="b">
        <f>AND(COUNTIF('Master list(no salts, metals)'!Q2984,"&lt;=1"),IF(COUNTIF('Master list(no salts, metals)'!$K2984:$Y2984, "#N/A")=14,TRUE,FALSE))</f>
        <v>0</v>
      </c>
      <c r="R2994" t="b">
        <f>AND(COUNTIF('Master list(no salts, metals)'!R2984,"&lt;=1"),IF(COUNTIF('Master list(no salts, metals)'!$K2984:$Y2984, "#N/A")=14,TRUE,FALSE))</f>
        <v>0</v>
      </c>
      <c r="S2994" t="b">
        <f>AND(COUNTIF('Master list(no salts, metals)'!S2984,"&lt;=1"),IF(COUNTIF('Master list(no salts, metals)'!$K2984:$Y2984, "#N/A")=14,TRUE,FALSE))</f>
        <v>0</v>
      </c>
      <c r="T2994" t="b">
        <f>AND(COUNTIF('Master list(no salts, metals)'!T2984,"&lt;=1"),IF(COUNTIF('Master list(no salts, metals)'!$K2984:$Y2984, "#N/A")=14,TRUE,FALSE))</f>
        <v>0</v>
      </c>
      <c r="U2994" t="b">
        <f>AND(COUNTIF('Master list(no salts, metals)'!U2984,"&lt;=1"),IF(COUNTIF('Master list(no salts, metals)'!$K2984:$Y2984, "#N/A")=14,TRUE,FALSE))</f>
        <v>0</v>
      </c>
      <c r="V2994" t="b">
        <f>AND(COUNTIF('Master list(no salts, metals)'!V2984,"&lt;=1"),IF(COUNTIF('Master list(no salts, metals)'!$K2984:$Y2984, "#N/A")=14,TRUE,FALSE))</f>
        <v>0</v>
      </c>
      <c r="W2994" t="b">
        <f>AND(COUNTIF('Master list(no salts, metals)'!W2984,"&lt;=1"),IF(COUNTIF('Master list(no salts, metals)'!$K2984:$Y2984, "#N/A")=14,TRUE,FALSE))</f>
        <v>0</v>
      </c>
      <c r="X2994" t="b">
        <f>AND(COUNTIF('Master list(no salts, metals)'!X2984,"&lt;=1"),IF(COUNTIF('Master list(no salts, metals)'!$K2984:$Y2984, "#N/A")=14,TRUE,FALSE))</f>
        <v>0</v>
      </c>
      <c r="Y2994" t="b">
        <f>AND(COUNTIF('Master list(no salts, metals)'!Y2984,"&lt;=1"),IF(COUNTIF('Master list(no salts, metals)'!$K2984:$Y2984, "#N/A")=14,TRUE,FALSE))</f>
        <v>0</v>
      </c>
    </row>
    <row r="2995" spans="11:25" x14ac:dyDescent="0.25">
      <c r="K2995" t="b">
        <f>AND(COUNTIF('Master list(no salts, metals)'!K2985,"&lt;=1"),IF(COUNTIF('Master list(no salts, metals)'!$K2985:$Y2985, "#N/A")=14,TRUE,FALSE))</f>
        <v>0</v>
      </c>
      <c r="L2995" t="b">
        <f>AND(COUNTIF('Master list(no salts, metals)'!L2985,"&lt;=1"),IF(COUNTIF('Master list(no salts, metals)'!$K2985:$Y2985, "#N/A")=14,TRUE,FALSE))</f>
        <v>0</v>
      </c>
      <c r="M2995" t="b">
        <f>AND(COUNTIF('Master list(no salts, metals)'!M2985,"&lt;=1"),IF(COUNTIF('Master list(no salts, metals)'!$K2985:$Y2985, "#N/A")=14,TRUE,FALSE))</f>
        <v>0</v>
      </c>
      <c r="N2995" t="b">
        <f>AND(COUNTIF('Master list(no salts, metals)'!N2985,"&lt;=1"),IF(COUNTIF('Master list(no salts, metals)'!$K2985:$Y2985, "#N/A")=14,TRUE,FALSE))</f>
        <v>0</v>
      </c>
      <c r="O2995" t="b">
        <f>AND(COUNTIF('Master list(no salts, metals)'!O2985,"&lt;=1"),IF(COUNTIF('Master list(no salts, metals)'!$K2985:$Y2985, "#N/A")=14,TRUE,FALSE))</f>
        <v>0</v>
      </c>
      <c r="P2995" t="b">
        <f>AND(COUNTIF('Master list(no salts, metals)'!P2985,"&lt;=1"),IF(COUNTIF('Master list(no salts, metals)'!$K2985:$Y2985, "#N/A")=14,TRUE,FALSE))</f>
        <v>0</v>
      </c>
      <c r="Q2995" t="b">
        <f>AND(COUNTIF('Master list(no salts, metals)'!Q2985,"&lt;=1"),IF(COUNTIF('Master list(no salts, metals)'!$K2985:$Y2985, "#N/A")=14,TRUE,FALSE))</f>
        <v>0</v>
      </c>
      <c r="R2995" t="b">
        <f>AND(COUNTIF('Master list(no salts, metals)'!R2985,"&lt;=1"),IF(COUNTIF('Master list(no salts, metals)'!$K2985:$Y2985, "#N/A")=14,TRUE,FALSE))</f>
        <v>0</v>
      </c>
      <c r="S2995" t="b">
        <f>AND(COUNTIF('Master list(no salts, metals)'!S2985,"&lt;=1"),IF(COUNTIF('Master list(no salts, metals)'!$K2985:$Y2985, "#N/A")=14,TRUE,FALSE))</f>
        <v>0</v>
      </c>
      <c r="T2995" t="b">
        <f>AND(COUNTIF('Master list(no salts, metals)'!T2985,"&lt;=1"),IF(COUNTIF('Master list(no salts, metals)'!$K2985:$Y2985, "#N/A")=14,TRUE,FALSE))</f>
        <v>0</v>
      </c>
      <c r="U2995" t="b">
        <f>AND(COUNTIF('Master list(no salts, metals)'!U2985,"&lt;=1"),IF(COUNTIF('Master list(no salts, metals)'!$K2985:$Y2985, "#N/A")=14,TRUE,FALSE))</f>
        <v>0</v>
      </c>
      <c r="V2995" t="b">
        <f>AND(COUNTIF('Master list(no salts, metals)'!V2985,"&lt;=1"),IF(COUNTIF('Master list(no salts, metals)'!$K2985:$Y2985, "#N/A")=14,TRUE,FALSE))</f>
        <v>0</v>
      </c>
      <c r="W2995" t="b">
        <f>AND(COUNTIF('Master list(no salts, metals)'!W2985,"&lt;=1"),IF(COUNTIF('Master list(no salts, metals)'!$K2985:$Y2985, "#N/A")=14,TRUE,FALSE))</f>
        <v>0</v>
      </c>
      <c r="X2995" t="b">
        <f>AND(COUNTIF('Master list(no salts, metals)'!X2985,"&lt;=1"),IF(COUNTIF('Master list(no salts, metals)'!$K2985:$Y2985, "#N/A")=14,TRUE,FALSE))</f>
        <v>0</v>
      </c>
      <c r="Y2995" t="b">
        <f>AND(COUNTIF('Master list(no salts, metals)'!Y2985,"&lt;=1"),IF(COUNTIF('Master list(no salts, metals)'!$K2985:$Y2985, "#N/A")=14,TRUE,FALSE))</f>
        <v>0</v>
      </c>
    </row>
    <row r="2996" spans="11:25" x14ac:dyDescent="0.25">
      <c r="K2996" t="b">
        <f>AND(COUNTIF('Master list(no salts, metals)'!K2986,"&lt;=1"),IF(COUNTIF('Master list(no salts, metals)'!$K2986:$Y2986, "#N/A")=14,TRUE,FALSE))</f>
        <v>0</v>
      </c>
      <c r="L2996" t="b">
        <f>AND(COUNTIF('Master list(no salts, metals)'!L2986,"&lt;=1"),IF(COUNTIF('Master list(no salts, metals)'!$K2986:$Y2986, "#N/A")=14,TRUE,FALSE))</f>
        <v>0</v>
      </c>
      <c r="M2996" t="b">
        <f>AND(COUNTIF('Master list(no salts, metals)'!M2986,"&lt;=1"),IF(COUNTIF('Master list(no salts, metals)'!$K2986:$Y2986, "#N/A")=14,TRUE,FALSE))</f>
        <v>0</v>
      </c>
      <c r="N2996" t="b">
        <f>AND(COUNTIF('Master list(no salts, metals)'!N2986,"&lt;=1"),IF(COUNTIF('Master list(no salts, metals)'!$K2986:$Y2986, "#N/A")=14,TRUE,FALSE))</f>
        <v>0</v>
      </c>
      <c r="O2996" t="b">
        <f>AND(COUNTIF('Master list(no salts, metals)'!O2986,"&lt;=1"),IF(COUNTIF('Master list(no salts, metals)'!$K2986:$Y2986, "#N/A")=14,TRUE,FALSE))</f>
        <v>0</v>
      </c>
      <c r="P2996" t="b">
        <f>AND(COUNTIF('Master list(no salts, metals)'!P2986,"&lt;=1"),IF(COUNTIF('Master list(no salts, metals)'!$K2986:$Y2986, "#N/A")=14,TRUE,FALSE))</f>
        <v>0</v>
      </c>
      <c r="Q2996" t="b">
        <f>AND(COUNTIF('Master list(no salts, metals)'!Q2986,"&lt;=1"),IF(COUNTIF('Master list(no salts, metals)'!$K2986:$Y2986, "#N/A")=14,TRUE,FALSE))</f>
        <v>0</v>
      </c>
      <c r="R2996" t="b">
        <f>AND(COUNTIF('Master list(no salts, metals)'!R2986,"&lt;=1"),IF(COUNTIF('Master list(no salts, metals)'!$K2986:$Y2986, "#N/A")=14,TRUE,FALSE))</f>
        <v>0</v>
      </c>
      <c r="S2996" t="b">
        <f>AND(COUNTIF('Master list(no salts, metals)'!S2986,"&lt;=1"),IF(COUNTIF('Master list(no salts, metals)'!$K2986:$Y2986, "#N/A")=14,TRUE,FALSE))</f>
        <v>0</v>
      </c>
      <c r="T2996" t="b">
        <f>AND(COUNTIF('Master list(no salts, metals)'!T2986,"&lt;=1"),IF(COUNTIF('Master list(no salts, metals)'!$K2986:$Y2986, "#N/A")=14,TRUE,FALSE))</f>
        <v>0</v>
      </c>
      <c r="U2996" t="b">
        <f>AND(COUNTIF('Master list(no salts, metals)'!U2986,"&lt;=1"),IF(COUNTIF('Master list(no salts, metals)'!$K2986:$Y2986, "#N/A")=14,TRUE,FALSE))</f>
        <v>0</v>
      </c>
      <c r="V2996" t="b">
        <f>AND(COUNTIF('Master list(no salts, metals)'!V2986,"&lt;=1"),IF(COUNTIF('Master list(no salts, metals)'!$K2986:$Y2986, "#N/A")=14,TRUE,FALSE))</f>
        <v>0</v>
      </c>
      <c r="W2996" t="b">
        <f>AND(COUNTIF('Master list(no salts, metals)'!W2986,"&lt;=1"),IF(COUNTIF('Master list(no salts, metals)'!$K2986:$Y2986, "#N/A")=14,TRUE,FALSE))</f>
        <v>0</v>
      </c>
      <c r="X2996" t="b">
        <f>AND(COUNTIF('Master list(no salts, metals)'!X2986,"&lt;=1"),IF(COUNTIF('Master list(no salts, metals)'!$K2986:$Y2986, "#N/A")=14,TRUE,FALSE))</f>
        <v>0</v>
      </c>
      <c r="Y2996" t="b">
        <f>AND(COUNTIF('Master list(no salts, metals)'!Y2986,"&lt;=1"),IF(COUNTIF('Master list(no salts, metals)'!$K2986:$Y2986, "#N/A")=14,TRUE,FALSE))</f>
        <v>0</v>
      </c>
    </row>
    <row r="2997" spans="11:25" x14ac:dyDescent="0.25">
      <c r="K2997" t="b">
        <f>AND(COUNTIF('Master list(no salts, metals)'!K2987,"&lt;=1"),IF(COUNTIF('Master list(no salts, metals)'!$K2987:$Y2987, "#N/A")=14,TRUE,FALSE))</f>
        <v>0</v>
      </c>
      <c r="L2997" t="b">
        <f>AND(COUNTIF('Master list(no salts, metals)'!L2987,"&lt;=1"),IF(COUNTIF('Master list(no salts, metals)'!$K2987:$Y2987, "#N/A")=14,TRUE,FALSE))</f>
        <v>0</v>
      </c>
      <c r="M2997" t="b">
        <f>AND(COUNTIF('Master list(no salts, metals)'!M2987,"&lt;=1"),IF(COUNTIF('Master list(no salts, metals)'!$K2987:$Y2987, "#N/A")=14,TRUE,FALSE))</f>
        <v>0</v>
      </c>
      <c r="N2997" t="b">
        <f>AND(COUNTIF('Master list(no salts, metals)'!N2987,"&lt;=1"),IF(COUNTIF('Master list(no salts, metals)'!$K2987:$Y2987, "#N/A")=14,TRUE,FALSE))</f>
        <v>0</v>
      </c>
      <c r="O2997" t="b">
        <f>AND(COUNTIF('Master list(no salts, metals)'!O2987,"&lt;=1"),IF(COUNTIF('Master list(no salts, metals)'!$K2987:$Y2987, "#N/A")=14,TRUE,FALSE))</f>
        <v>0</v>
      </c>
      <c r="P2997" t="b">
        <f>AND(COUNTIF('Master list(no salts, metals)'!P2987,"&lt;=1"),IF(COUNTIF('Master list(no salts, metals)'!$K2987:$Y2987, "#N/A")=14,TRUE,FALSE))</f>
        <v>0</v>
      </c>
      <c r="Q2997" t="b">
        <f>AND(COUNTIF('Master list(no salts, metals)'!Q2987,"&lt;=1"),IF(COUNTIF('Master list(no salts, metals)'!$K2987:$Y2987, "#N/A")=14,TRUE,FALSE))</f>
        <v>0</v>
      </c>
      <c r="R2997" t="b">
        <f>AND(COUNTIF('Master list(no salts, metals)'!R2987,"&lt;=1"),IF(COUNTIF('Master list(no salts, metals)'!$K2987:$Y2987, "#N/A")=14,TRUE,FALSE))</f>
        <v>0</v>
      </c>
      <c r="S2997" t="b">
        <f>AND(COUNTIF('Master list(no salts, metals)'!S2987,"&lt;=1"),IF(COUNTIF('Master list(no salts, metals)'!$K2987:$Y2987, "#N/A")=14,TRUE,FALSE))</f>
        <v>0</v>
      </c>
      <c r="T2997" t="b">
        <f>AND(COUNTIF('Master list(no salts, metals)'!T2987,"&lt;=1"),IF(COUNTIF('Master list(no salts, metals)'!$K2987:$Y2987, "#N/A")=14,TRUE,FALSE))</f>
        <v>0</v>
      </c>
      <c r="U2997" t="b">
        <f>AND(COUNTIF('Master list(no salts, metals)'!U2987,"&lt;=1"),IF(COUNTIF('Master list(no salts, metals)'!$K2987:$Y2987, "#N/A")=14,TRUE,FALSE))</f>
        <v>0</v>
      </c>
      <c r="V2997" t="b">
        <f>AND(COUNTIF('Master list(no salts, metals)'!V2987,"&lt;=1"),IF(COUNTIF('Master list(no salts, metals)'!$K2987:$Y2987, "#N/A")=14,TRUE,FALSE))</f>
        <v>0</v>
      </c>
      <c r="W2997" t="b">
        <f>AND(COUNTIF('Master list(no salts, metals)'!W2987,"&lt;=1"),IF(COUNTIF('Master list(no salts, metals)'!$K2987:$Y2987, "#N/A")=14,TRUE,FALSE))</f>
        <v>0</v>
      </c>
      <c r="X2997" t="b">
        <f>AND(COUNTIF('Master list(no salts, metals)'!X2987,"&lt;=1"),IF(COUNTIF('Master list(no salts, metals)'!$K2987:$Y2987, "#N/A")=14,TRUE,FALSE))</f>
        <v>0</v>
      </c>
      <c r="Y2997" t="b">
        <f>AND(COUNTIF('Master list(no salts, metals)'!Y2987,"&lt;=1"),IF(COUNTIF('Master list(no salts, metals)'!$K2987:$Y2987, "#N/A")=14,TRUE,FALSE))</f>
        <v>1</v>
      </c>
    </row>
    <row r="2998" spans="11:25" x14ac:dyDescent="0.25">
      <c r="K2998" t="b">
        <f>AND(COUNTIF('Master list(no salts, metals)'!K2988,"&lt;=1"),IF(COUNTIF('Master list(no salts, metals)'!$K2988:$Y2988, "#N/A")=14,TRUE,FALSE))</f>
        <v>0</v>
      </c>
      <c r="L2998" t="b">
        <f>AND(COUNTIF('Master list(no salts, metals)'!L2988,"&lt;=1"),IF(COUNTIF('Master list(no salts, metals)'!$K2988:$Y2988, "#N/A")=14,TRUE,FALSE))</f>
        <v>0</v>
      </c>
      <c r="M2998" t="b">
        <f>AND(COUNTIF('Master list(no salts, metals)'!M2988,"&lt;=1"),IF(COUNTIF('Master list(no salts, metals)'!$K2988:$Y2988, "#N/A")=14,TRUE,FALSE))</f>
        <v>0</v>
      </c>
      <c r="N2998" t="b">
        <f>AND(COUNTIF('Master list(no salts, metals)'!N2988,"&lt;=1"),IF(COUNTIF('Master list(no salts, metals)'!$K2988:$Y2988, "#N/A")=14,TRUE,FALSE))</f>
        <v>0</v>
      </c>
      <c r="O2998" t="b">
        <f>AND(COUNTIF('Master list(no salts, metals)'!O2988,"&lt;=1"),IF(COUNTIF('Master list(no salts, metals)'!$K2988:$Y2988, "#N/A")=14,TRUE,FALSE))</f>
        <v>0</v>
      </c>
      <c r="P2998" t="b">
        <f>AND(COUNTIF('Master list(no salts, metals)'!P2988,"&lt;=1"),IF(COUNTIF('Master list(no salts, metals)'!$K2988:$Y2988, "#N/A")=14,TRUE,FALSE))</f>
        <v>0</v>
      </c>
      <c r="Q2998" t="b">
        <f>AND(COUNTIF('Master list(no salts, metals)'!Q2988,"&lt;=1"),IF(COUNTIF('Master list(no salts, metals)'!$K2988:$Y2988, "#N/A")=14,TRUE,FALSE))</f>
        <v>0</v>
      </c>
      <c r="R2998" t="b">
        <f>AND(COUNTIF('Master list(no salts, metals)'!R2988,"&lt;=1"),IF(COUNTIF('Master list(no salts, metals)'!$K2988:$Y2988, "#N/A")=14,TRUE,FALSE))</f>
        <v>0</v>
      </c>
      <c r="S2998" t="b">
        <f>AND(COUNTIF('Master list(no salts, metals)'!S2988,"&lt;=1"),IF(COUNTIF('Master list(no salts, metals)'!$K2988:$Y2988, "#N/A")=14,TRUE,FALSE))</f>
        <v>0</v>
      </c>
      <c r="T2998" t="b">
        <f>AND(COUNTIF('Master list(no salts, metals)'!T2988,"&lt;=1"),IF(COUNTIF('Master list(no salts, metals)'!$K2988:$Y2988, "#N/A")=14,TRUE,FALSE))</f>
        <v>0</v>
      </c>
      <c r="U2998" t="b">
        <f>AND(COUNTIF('Master list(no salts, metals)'!U2988,"&lt;=1"),IF(COUNTIF('Master list(no salts, metals)'!$K2988:$Y2988, "#N/A")=14,TRUE,FALSE))</f>
        <v>0</v>
      </c>
      <c r="V2998" t="b">
        <f>AND(COUNTIF('Master list(no salts, metals)'!V2988,"&lt;=1"),IF(COUNTIF('Master list(no salts, metals)'!$K2988:$Y2988, "#N/A")=14,TRUE,FALSE))</f>
        <v>0</v>
      </c>
      <c r="W2998" t="b">
        <f>AND(COUNTIF('Master list(no salts, metals)'!W2988,"&lt;=1"),IF(COUNTIF('Master list(no salts, metals)'!$K2988:$Y2988, "#N/A")=14,TRUE,FALSE))</f>
        <v>1</v>
      </c>
      <c r="X2998" t="b">
        <f>AND(COUNTIF('Master list(no salts, metals)'!X2988,"&lt;=1"),IF(COUNTIF('Master list(no salts, metals)'!$K2988:$Y2988, "#N/A")=14,TRUE,FALSE))</f>
        <v>0</v>
      </c>
      <c r="Y2998" t="b">
        <f>AND(COUNTIF('Master list(no salts, metals)'!Y2988,"&lt;=1"),IF(COUNTIF('Master list(no salts, metals)'!$K2988:$Y2988, "#N/A")=14,TRUE,FALSE))</f>
        <v>0</v>
      </c>
    </row>
    <row r="2999" spans="11:25" x14ac:dyDescent="0.25">
      <c r="K2999" t="b">
        <f>AND(COUNTIF('Master list(no salts, metals)'!K2989,"&lt;=1"),IF(COUNTIF('Master list(no salts, metals)'!$K2989:$Y2989, "#N/A")=14,TRUE,FALSE))</f>
        <v>0</v>
      </c>
      <c r="L2999" t="b">
        <f>AND(COUNTIF('Master list(no salts, metals)'!L2989,"&lt;=1"),IF(COUNTIF('Master list(no salts, metals)'!$K2989:$Y2989, "#N/A")=14,TRUE,FALSE))</f>
        <v>0</v>
      </c>
      <c r="M2999" t="b">
        <f>AND(COUNTIF('Master list(no salts, metals)'!M2989,"&lt;=1"),IF(COUNTIF('Master list(no salts, metals)'!$K2989:$Y2989, "#N/A")=14,TRUE,FALSE))</f>
        <v>0</v>
      </c>
      <c r="N2999" t="b">
        <f>AND(COUNTIF('Master list(no salts, metals)'!N2989,"&lt;=1"),IF(COUNTIF('Master list(no salts, metals)'!$K2989:$Y2989, "#N/A")=14,TRUE,FALSE))</f>
        <v>0</v>
      </c>
      <c r="O2999" t="b">
        <f>AND(COUNTIF('Master list(no salts, metals)'!O2989,"&lt;=1"),IF(COUNTIF('Master list(no salts, metals)'!$K2989:$Y2989, "#N/A")=14,TRUE,FALSE))</f>
        <v>0</v>
      </c>
      <c r="P2999" t="b">
        <f>AND(COUNTIF('Master list(no salts, metals)'!P2989,"&lt;=1"),IF(COUNTIF('Master list(no salts, metals)'!$K2989:$Y2989, "#N/A")=14,TRUE,FALSE))</f>
        <v>0</v>
      </c>
      <c r="Q2999" t="b">
        <f>AND(COUNTIF('Master list(no salts, metals)'!Q2989,"&lt;=1"),IF(COUNTIF('Master list(no salts, metals)'!$K2989:$Y2989, "#N/A")=14,TRUE,FALSE))</f>
        <v>0</v>
      </c>
      <c r="R2999" t="b">
        <f>AND(COUNTIF('Master list(no salts, metals)'!R2989,"&lt;=1"),IF(COUNTIF('Master list(no salts, metals)'!$K2989:$Y2989, "#N/A")=14,TRUE,FALSE))</f>
        <v>0</v>
      </c>
      <c r="S2999" t="b">
        <f>AND(COUNTIF('Master list(no salts, metals)'!S2989,"&lt;=1"),IF(COUNTIF('Master list(no salts, metals)'!$K2989:$Y2989, "#N/A")=14,TRUE,FALSE))</f>
        <v>0</v>
      </c>
      <c r="T2999" t="b">
        <f>AND(COUNTIF('Master list(no salts, metals)'!T2989,"&lt;=1"),IF(COUNTIF('Master list(no salts, metals)'!$K2989:$Y2989, "#N/A")=14,TRUE,FALSE))</f>
        <v>0</v>
      </c>
      <c r="U2999" t="b">
        <f>AND(COUNTIF('Master list(no salts, metals)'!U2989,"&lt;=1"),IF(COUNTIF('Master list(no salts, metals)'!$K2989:$Y2989, "#N/A")=14,TRUE,FALSE))</f>
        <v>0</v>
      </c>
      <c r="V2999" t="b">
        <f>AND(COUNTIF('Master list(no salts, metals)'!V2989,"&lt;=1"),IF(COUNTIF('Master list(no salts, metals)'!$K2989:$Y2989, "#N/A")=14,TRUE,FALSE))</f>
        <v>0</v>
      </c>
      <c r="W2999" t="b">
        <f>AND(COUNTIF('Master list(no salts, metals)'!W2989,"&lt;=1"),IF(COUNTIF('Master list(no salts, metals)'!$K2989:$Y2989, "#N/A")=14,TRUE,FALSE))</f>
        <v>1</v>
      </c>
      <c r="X2999" t="b">
        <f>AND(COUNTIF('Master list(no salts, metals)'!X2989,"&lt;=1"),IF(COUNTIF('Master list(no salts, metals)'!$K2989:$Y2989, "#N/A")=14,TRUE,FALSE))</f>
        <v>0</v>
      </c>
      <c r="Y2999" t="b">
        <f>AND(COUNTIF('Master list(no salts, metals)'!Y2989,"&lt;=1"),IF(COUNTIF('Master list(no salts, metals)'!$K2989:$Y2989, "#N/A")=14,TRUE,FALSE))</f>
        <v>0</v>
      </c>
    </row>
    <row r="3000" spans="11:25" x14ac:dyDescent="0.25">
      <c r="K3000" t="b">
        <f>AND(COUNTIF('Master list(no salts, metals)'!K2990,"&lt;=1"),IF(COUNTIF('Master list(no salts, metals)'!$K2990:$Y2990, "#N/A")=14,TRUE,FALSE))</f>
        <v>0</v>
      </c>
      <c r="L3000" t="b">
        <f>AND(COUNTIF('Master list(no salts, metals)'!L2990,"&lt;=1"),IF(COUNTIF('Master list(no salts, metals)'!$K2990:$Y2990, "#N/A")=14,TRUE,FALSE))</f>
        <v>0</v>
      </c>
      <c r="M3000" t="b">
        <f>AND(COUNTIF('Master list(no salts, metals)'!M2990,"&lt;=1"),IF(COUNTIF('Master list(no salts, metals)'!$K2990:$Y2990, "#N/A")=14,TRUE,FALSE))</f>
        <v>0</v>
      </c>
      <c r="N3000" t="b">
        <f>AND(COUNTIF('Master list(no salts, metals)'!N2990,"&lt;=1"),IF(COUNTIF('Master list(no salts, metals)'!$K2990:$Y2990, "#N/A")=14,TRUE,FALSE))</f>
        <v>0</v>
      </c>
      <c r="O3000" t="b">
        <f>AND(COUNTIF('Master list(no salts, metals)'!O2990,"&lt;=1"),IF(COUNTIF('Master list(no salts, metals)'!$K2990:$Y2990, "#N/A")=14,TRUE,FALSE))</f>
        <v>0</v>
      </c>
      <c r="P3000" t="b">
        <f>AND(COUNTIF('Master list(no salts, metals)'!P2990,"&lt;=1"),IF(COUNTIF('Master list(no salts, metals)'!$K2990:$Y2990, "#N/A")=14,TRUE,FALSE))</f>
        <v>0</v>
      </c>
      <c r="Q3000" t="b">
        <f>AND(COUNTIF('Master list(no salts, metals)'!Q2990,"&lt;=1"),IF(COUNTIF('Master list(no salts, metals)'!$K2990:$Y2990, "#N/A")=14,TRUE,FALSE))</f>
        <v>0</v>
      </c>
      <c r="R3000" t="b">
        <f>AND(COUNTIF('Master list(no salts, metals)'!R2990,"&lt;=1"),IF(COUNTIF('Master list(no salts, metals)'!$K2990:$Y2990, "#N/A")=14,TRUE,FALSE))</f>
        <v>0</v>
      </c>
      <c r="S3000" t="b">
        <f>AND(COUNTIF('Master list(no salts, metals)'!S2990,"&lt;=1"),IF(COUNTIF('Master list(no salts, metals)'!$K2990:$Y2990, "#N/A")=14,TRUE,FALSE))</f>
        <v>0</v>
      </c>
      <c r="T3000" t="b">
        <f>AND(COUNTIF('Master list(no salts, metals)'!T2990,"&lt;=1"),IF(COUNTIF('Master list(no salts, metals)'!$K2990:$Y2990, "#N/A")=14,TRUE,FALSE))</f>
        <v>0</v>
      </c>
      <c r="U3000" t="b">
        <f>AND(COUNTIF('Master list(no salts, metals)'!U2990,"&lt;=1"),IF(COUNTIF('Master list(no salts, metals)'!$K2990:$Y2990, "#N/A")=14,TRUE,FALSE))</f>
        <v>0</v>
      </c>
      <c r="V3000" t="b">
        <f>AND(COUNTIF('Master list(no salts, metals)'!V2990,"&lt;=1"),IF(COUNTIF('Master list(no salts, metals)'!$K2990:$Y2990, "#N/A")=14,TRUE,FALSE))</f>
        <v>0</v>
      </c>
      <c r="W3000" t="b">
        <f>AND(COUNTIF('Master list(no salts, metals)'!W2990,"&lt;=1"),IF(COUNTIF('Master list(no salts, metals)'!$K2990:$Y2990, "#N/A")=14,TRUE,FALSE))</f>
        <v>1</v>
      </c>
      <c r="X3000" t="b">
        <f>AND(COUNTIF('Master list(no salts, metals)'!X2990,"&lt;=1"),IF(COUNTIF('Master list(no salts, metals)'!$K2990:$Y2990, "#N/A")=14,TRUE,FALSE))</f>
        <v>0</v>
      </c>
      <c r="Y3000" t="b">
        <f>AND(COUNTIF('Master list(no salts, metals)'!Y2990,"&lt;=1"),IF(COUNTIF('Master list(no salts, metals)'!$K2990:$Y2990, "#N/A")=14,TRUE,FALSE))</f>
        <v>0</v>
      </c>
    </row>
    <row r="3001" spans="11:25" x14ac:dyDescent="0.25">
      <c r="K3001" t="b">
        <f>AND(COUNTIF('Master list(no salts, metals)'!K2991,"&lt;=1"),IF(COUNTIF('Master list(no salts, metals)'!$K2991:$Y2991, "#N/A")=14,TRUE,FALSE))</f>
        <v>0</v>
      </c>
      <c r="L3001" t="b">
        <f>AND(COUNTIF('Master list(no salts, metals)'!L2991,"&lt;=1"),IF(COUNTIF('Master list(no salts, metals)'!$K2991:$Y2991, "#N/A")=14,TRUE,FALSE))</f>
        <v>0</v>
      </c>
      <c r="M3001" t="b">
        <f>AND(COUNTIF('Master list(no salts, metals)'!M2991,"&lt;=1"),IF(COUNTIF('Master list(no salts, metals)'!$K2991:$Y2991, "#N/A")=14,TRUE,FALSE))</f>
        <v>0</v>
      </c>
      <c r="N3001" t="b">
        <f>AND(COUNTIF('Master list(no salts, metals)'!N2991,"&lt;=1"),IF(COUNTIF('Master list(no salts, metals)'!$K2991:$Y2991, "#N/A")=14,TRUE,FALSE))</f>
        <v>0</v>
      </c>
      <c r="O3001" t="b">
        <f>AND(COUNTIF('Master list(no salts, metals)'!O2991,"&lt;=1"),IF(COUNTIF('Master list(no salts, metals)'!$K2991:$Y2991, "#N/A")=14,TRUE,FALSE))</f>
        <v>0</v>
      </c>
      <c r="P3001" t="b">
        <f>AND(COUNTIF('Master list(no salts, metals)'!P2991,"&lt;=1"),IF(COUNTIF('Master list(no salts, metals)'!$K2991:$Y2991, "#N/A")=14,TRUE,FALSE))</f>
        <v>0</v>
      </c>
      <c r="Q3001" t="b">
        <f>AND(COUNTIF('Master list(no salts, metals)'!Q2991,"&lt;=1"),IF(COUNTIF('Master list(no salts, metals)'!$K2991:$Y2991, "#N/A")=14,TRUE,FALSE))</f>
        <v>0</v>
      </c>
      <c r="R3001" t="b">
        <f>AND(COUNTIF('Master list(no salts, metals)'!R2991,"&lt;=1"),IF(COUNTIF('Master list(no salts, metals)'!$K2991:$Y2991, "#N/A")=14,TRUE,FALSE))</f>
        <v>0</v>
      </c>
      <c r="S3001" t="b">
        <f>AND(COUNTIF('Master list(no salts, metals)'!S2991,"&lt;=1"),IF(COUNTIF('Master list(no salts, metals)'!$K2991:$Y2991, "#N/A")=14,TRUE,FALSE))</f>
        <v>0</v>
      </c>
      <c r="T3001" t="b">
        <f>AND(COUNTIF('Master list(no salts, metals)'!T2991,"&lt;=1"),IF(COUNTIF('Master list(no salts, metals)'!$K2991:$Y2991, "#N/A")=14,TRUE,FALSE))</f>
        <v>0</v>
      </c>
      <c r="U3001" t="b">
        <f>AND(COUNTIF('Master list(no salts, metals)'!U2991,"&lt;=1"),IF(COUNTIF('Master list(no salts, metals)'!$K2991:$Y2991, "#N/A")=14,TRUE,FALSE))</f>
        <v>0</v>
      </c>
      <c r="V3001" t="b">
        <f>AND(COUNTIF('Master list(no salts, metals)'!V2991,"&lt;=1"),IF(COUNTIF('Master list(no salts, metals)'!$K2991:$Y2991, "#N/A")=14,TRUE,FALSE))</f>
        <v>0</v>
      </c>
      <c r="W3001" t="b">
        <f>AND(COUNTIF('Master list(no salts, metals)'!W2991,"&lt;=1"),IF(COUNTIF('Master list(no salts, metals)'!$K2991:$Y2991, "#N/A")=14,TRUE,FALSE))</f>
        <v>1</v>
      </c>
      <c r="X3001" t="b">
        <f>AND(COUNTIF('Master list(no salts, metals)'!X2991,"&lt;=1"),IF(COUNTIF('Master list(no salts, metals)'!$K2991:$Y2991, "#N/A")=14,TRUE,FALSE))</f>
        <v>0</v>
      </c>
      <c r="Y3001" t="b">
        <f>AND(COUNTIF('Master list(no salts, metals)'!Y2991,"&lt;=1"),IF(COUNTIF('Master list(no salts, metals)'!$K2991:$Y2991, "#N/A")=14,TRUE,FALSE))</f>
        <v>0</v>
      </c>
    </row>
    <row r="3002" spans="11:25" x14ac:dyDescent="0.25">
      <c r="K3002" t="b">
        <f>AND(COUNTIF('Master list(no salts, metals)'!K2992,"&lt;=1"),IF(COUNTIF('Master list(no salts, metals)'!$K2992:$Y2992, "#N/A")=14,TRUE,FALSE))</f>
        <v>0</v>
      </c>
      <c r="L3002" t="b">
        <f>AND(COUNTIF('Master list(no salts, metals)'!L2992,"&lt;=1"),IF(COUNTIF('Master list(no salts, metals)'!$K2992:$Y2992, "#N/A")=14,TRUE,FALSE))</f>
        <v>0</v>
      </c>
      <c r="M3002" t="b">
        <f>AND(COUNTIF('Master list(no salts, metals)'!M2992,"&lt;=1"),IF(COUNTIF('Master list(no salts, metals)'!$K2992:$Y2992, "#N/A")=14,TRUE,FALSE))</f>
        <v>0</v>
      </c>
      <c r="N3002" t="b">
        <f>AND(COUNTIF('Master list(no salts, metals)'!N2992,"&lt;=1"),IF(COUNTIF('Master list(no salts, metals)'!$K2992:$Y2992, "#N/A")=14,TRUE,FALSE))</f>
        <v>0</v>
      </c>
      <c r="O3002" t="b">
        <f>AND(COUNTIF('Master list(no salts, metals)'!O2992,"&lt;=1"),IF(COUNTIF('Master list(no salts, metals)'!$K2992:$Y2992, "#N/A")=14,TRUE,FALSE))</f>
        <v>0</v>
      </c>
      <c r="P3002" t="b">
        <f>AND(COUNTIF('Master list(no salts, metals)'!P2992,"&lt;=1"),IF(COUNTIF('Master list(no salts, metals)'!$K2992:$Y2992, "#N/A")=14,TRUE,FALSE))</f>
        <v>0</v>
      </c>
      <c r="Q3002" t="b">
        <f>AND(COUNTIF('Master list(no salts, metals)'!Q2992,"&lt;=1"),IF(COUNTIF('Master list(no salts, metals)'!$K2992:$Y2992, "#N/A")=14,TRUE,FALSE))</f>
        <v>0</v>
      </c>
      <c r="R3002" t="b">
        <f>AND(COUNTIF('Master list(no salts, metals)'!R2992,"&lt;=1"),IF(COUNTIF('Master list(no salts, metals)'!$K2992:$Y2992, "#N/A")=14,TRUE,FALSE))</f>
        <v>0</v>
      </c>
      <c r="S3002" t="b">
        <f>AND(COUNTIF('Master list(no salts, metals)'!S2992,"&lt;=1"),IF(COUNTIF('Master list(no salts, metals)'!$K2992:$Y2992, "#N/A")=14,TRUE,FALSE))</f>
        <v>0</v>
      </c>
      <c r="T3002" t="b">
        <f>AND(COUNTIF('Master list(no salts, metals)'!T2992,"&lt;=1"),IF(COUNTIF('Master list(no salts, metals)'!$K2992:$Y2992, "#N/A")=14,TRUE,FALSE))</f>
        <v>0</v>
      </c>
      <c r="U3002" t="b">
        <f>AND(COUNTIF('Master list(no salts, metals)'!U2992,"&lt;=1"),IF(COUNTIF('Master list(no salts, metals)'!$K2992:$Y2992, "#N/A")=14,TRUE,FALSE))</f>
        <v>0</v>
      </c>
      <c r="V3002" t="b">
        <f>AND(COUNTIF('Master list(no salts, metals)'!V2992,"&lt;=1"),IF(COUNTIF('Master list(no salts, metals)'!$K2992:$Y2992, "#N/A")=14,TRUE,FALSE))</f>
        <v>0</v>
      </c>
      <c r="W3002" t="b">
        <f>AND(COUNTIF('Master list(no salts, metals)'!W2992,"&lt;=1"),IF(COUNTIF('Master list(no salts, metals)'!$K2992:$Y2992, "#N/A")=14,TRUE,FALSE))</f>
        <v>1</v>
      </c>
      <c r="X3002" t="b">
        <f>AND(COUNTIF('Master list(no salts, metals)'!X2992,"&lt;=1"),IF(COUNTIF('Master list(no salts, metals)'!$K2992:$Y2992, "#N/A")=14,TRUE,FALSE))</f>
        <v>0</v>
      </c>
      <c r="Y3002" t="b">
        <f>AND(COUNTIF('Master list(no salts, metals)'!Y2992,"&lt;=1"),IF(COUNTIF('Master list(no salts, metals)'!$K2992:$Y2992, "#N/A")=14,TRUE,FALSE))</f>
        <v>0</v>
      </c>
    </row>
    <row r="3003" spans="11:25" x14ac:dyDescent="0.25">
      <c r="K3003" t="b">
        <f>AND(COUNTIF('Master list(no salts, metals)'!K2993,"&lt;=1"),IF(COUNTIF('Master list(no salts, metals)'!$K2993:$Y2993, "#N/A")=14,TRUE,FALSE))</f>
        <v>0</v>
      </c>
      <c r="L3003" t="b">
        <f>AND(COUNTIF('Master list(no salts, metals)'!L2993,"&lt;=1"),IF(COUNTIF('Master list(no salts, metals)'!$K2993:$Y2993, "#N/A")=14,TRUE,FALSE))</f>
        <v>0</v>
      </c>
      <c r="M3003" t="b">
        <f>AND(COUNTIF('Master list(no salts, metals)'!M2993,"&lt;=1"),IF(COUNTIF('Master list(no salts, metals)'!$K2993:$Y2993, "#N/A")=14,TRUE,FALSE))</f>
        <v>0</v>
      </c>
      <c r="N3003" t="b">
        <f>AND(COUNTIF('Master list(no salts, metals)'!N2993,"&lt;=1"),IF(COUNTIF('Master list(no salts, metals)'!$K2993:$Y2993, "#N/A")=14,TRUE,FALSE))</f>
        <v>0</v>
      </c>
      <c r="O3003" t="b">
        <f>AND(COUNTIF('Master list(no salts, metals)'!O2993,"&lt;=1"),IF(COUNTIF('Master list(no salts, metals)'!$K2993:$Y2993, "#N/A")=14,TRUE,FALSE))</f>
        <v>0</v>
      </c>
      <c r="P3003" t="b">
        <f>AND(COUNTIF('Master list(no salts, metals)'!P2993,"&lt;=1"),IF(COUNTIF('Master list(no salts, metals)'!$K2993:$Y2993, "#N/A")=14,TRUE,FALSE))</f>
        <v>0</v>
      </c>
      <c r="Q3003" t="b">
        <f>AND(COUNTIF('Master list(no salts, metals)'!Q2993,"&lt;=1"),IF(COUNTIF('Master list(no salts, metals)'!$K2993:$Y2993, "#N/A")=14,TRUE,FALSE))</f>
        <v>0</v>
      </c>
      <c r="R3003" t="b">
        <f>AND(COUNTIF('Master list(no salts, metals)'!R2993,"&lt;=1"),IF(COUNTIF('Master list(no salts, metals)'!$K2993:$Y2993, "#N/A")=14,TRUE,FALSE))</f>
        <v>0</v>
      </c>
      <c r="S3003" t="b">
        <f>AND(COUNTIF('Master list(no salts, metals)'!S2993,"&lt;=1"),IF(COUNTIF('Master list(no salts, metals)'!$K2993:$Y2993, "#N/A")=14,TRUE,FALSE))</f>
        <v>0</v>
      </c>
      <c r="T3003" t="b">
        <f>AND(COUNTIF('Master list(no salts, metals)'!T2993,"&lt;=1"),IF(COUNTIF('Master list(no salts, metals)'!$K2993:$Y2993, "#N/A")=14,TRUE,FALSE))</f>
        <v>0</v>
      </c>
      <c r="U3003" t="b">
        <f>AND(COUNTIF('Master list(no salts, metals)'!U2993,"&lt;=1"),IF(COUNTIF('Master list(no salts, metals)'!$K2993:$Y2993, "#N/A")=14,TRUE,FALSE))</f>
        <v>0</v>
      </c>
      <c r="V3003" t="b">
        <f>AND(COUNTIF('Master list(no salts, metals)'!V2993,"&lt;=1"),IF(COUNTIF('Master list(no salts, metals)'!$K2993:$Y2993, "#N/A")=14,TRUE,FALSE))</f>
        <v>0</v>
      </c>
      <c r="W3003" t="b">
        <f>AND(COUNTIF('Master list(no salts, metals)'!W2993,"&lt;=1"),IF(COUNTIF('Master list(no salts, metals)'!$K2993:$Y2993, "#N/A")=14,TRUE,FALSE))</f>
        <v>0</v>
      </c>
      <c r="X3003" t="b">
        <f>AND(COUNTIF('Master list(no salts, metals)'!X2993,"&lt;=1"),IF(COUNTIF('Master list(no salts, metals)'!$K2993:$Y2993, "#N/A")=14,TRUE,FALSE))</f>
        <v>0</v>
      </c>
      <c r="Y3003" t="b">
        <f>AND(COUNTIF('Master list(no salts, metals)'!Y2993,"&lt;=1"),IF(COUNTIF('Master list(no salts, metals)'!$K2993:$Y2993, "#N/A")=14,TRUE,FALSE))</f>
        <v>0</v>
      </c>
    </row>
    <row r="3004" spans="11:25" x14ac:dyDescent="0.25">
      <c r="K3004" t="b">
        <f>AND(COUNTIF('Master list(no salts, metals)'!K2994,"&lt;=1"),IF(COUNTIF('Master list(no salts, metals)'!$K2994:$Y2994, "#N/A")=14,TRUE,FALSE))</f>
        <v>0</v>
      </c>
      <c r="L3004" t="b">
        <f>AND(COUNTIF('Master list(no salts, metals)'!L2994,"&lt;=1"),IF(COUNTIF('Master list(no salts, metals)'!$K2994:$Y2994, "#N/A")=14,TRUE,FALSE))</f>
        <v>0</v>
      </c>
      <c r="M3004" t="b">
        <f>AND(COUNTIF('Master list(no salts, metals)'!M2994,"&lt;=1"),IF(COUNTIF('Master list(no salts, metals)'!$K2994:$Y2994, "#N/A")=14,TRUE,FALSE))</f>
        <v>0</v>
      </c>
      <c r="N3004" t="b">
        <f>AND(COUNTIF('Master list(no salts, metals)'!N2994,"&lt;=1"),IF(COUNTIF('Master list(no salts, metals)'!$K2994:$Y2994, "#N/A")=14,TRUE,FALSE))</f>
        <v>0</v>
      </c>
      <c r="O3004" t="b">
        <f>AND(COUNTIF('Master list(no salts, metals)'!O2994,"&lt;=1"),IF(COUNTIF('Master list(no salts, metals)'!$K2994:$Y2994, "#N/A")=14,TRUE,FALSE))</f>
        <v>0</v>
      </c>
      <c r="P3004" t="b">
        <f>AND(COUNTIF('Master list(no salts, metals)'!P2994,"&lt;=1"),IF(COUNTIF('Master list(no salts, metals)'!$K2994:$Y2994, "#N/A")=14,TRUE,FALSE))</f>
        <v>0</v>
      </c>
      <c r="Q3004" t="b">
        <f>AND(COUNTIF('Master list(no salts, metals)'!Q2994,"&lt;=1"),IF(COUNTIF('Master list(no salts, metals)'!$K2994:$Y2994, "#N/A")=14,TRUE,FALSE))</f>
        <v>0</v>
      </c>
      <c r="R3004" t="b">
        <f>AND(COUNTIF('Master list(no salts, metals)'!R2994,"&lt;=1"),IF(COUNTIF('Master list(no salts, metals)'!$K2994:$Y2994, "#N/A")=14,TRUE,FALSE))</f>
        <v>0</v>
      </c>
      <c r="S3004" t="b">
        <f>AND(COUNTIF('Master list(no salts, metals)'!S2994,"&lt;=1"),IF(COUNTIF('Master list(no salts, metals)'!$K2994:$Y2994, "#N/A")=14,TRUE,FALSE))</f>
        <v>0</v>
      </c>
      <c r="T3004" t="b">
        <f>AND(COUNTIF('Master list(no salts, metals)'!T2994,"&lt;=1"),IF(COUNTIF('Master list(no salts, metals)'!$K2994:$Y2994, "#N/A")=14,TRUE,FALSE))</f>
        <v>0</v>
      </c>
      <c r="U3004" t="b">
        <f>AND(COUNTIF('Master list(no salts, metals)'!U2994,"&lt;=1"),IF(COUNTIF('Master list(no salts, metals)'!$K2994:$Y2994, "#N/A")=14,TRUE,FALSE))</f>
        <v>0</v>
      </c>
      <c r="V3004" t="b">
        <f>AND(COUNTIF('Master list(no salts, metals)'!V2994,"&lt;=1"),IF(COUNTIF('Master list(no salts, metals)'!$K2994:$Y2994, "#N/A")=14,TRUE,FALSE))</f>
        <v>0</v>
      </c>
      <c r="W3004" t="b">
        <f>AND(COUNTIF('Master list(no salts, metals)'!W2994,"&lt;=1"),IF(COUNTIF('Master list(no salts, metals)'!$K2994:$Y2994, "#N/A")=14,TRUE,FALSE))</f>
        <v>1</v>
      </c>
      <c r="X3004" t="b">
        <f>AND(COUNTIF('Master list(no salts, metals)'!X2994,"&lt;=1"),IF(COUNTIF('Master list(no salts, metals)'!$K2994:$Y2994, "#N/A")=14,TRUE,FALSE))</f>
        <v>0</v>
      </c>
      <c r="Y3004" t="b">
        <f>AND(COUNTIF('Master list(no salts, metals)'!Y2994,"&lt;=1"),IF(COUNTIF('Master list(no salts, metals)'!$K2994:$Y2994, "#N/A")=14,TRUE,FALSE))</f>
        <v>0</v>
      </c>
    </row>
    <row r="3005" spans="11:25" x14ac:dyDescent="0.25">
      <c r="K3005" t="b">
        <f>AND(COUNTIF('Master list(no salts, metals)'!K2995,"&lt;=1"),IF(COUNTIF('Master list(no salts, metals)'!$K2995:$Y2995, "#N/A")=14,TRUE,FALSE))</f>
        <v>0</v>
      </c>
      <c r="L3005" t="b">
        <f>AND(COUNTIF('Master list(no salts, metals)'!L2995,"&lt;=1"),IF(COUNTIF('Master list(no salts, metals)'!$K2995:$Y2995, "#N/A")=14,TRUE,FALSE))</f>
        <v>0</v>
      </c>
      <c r="M3005" t="b">
        <f>AND(COUNTIF('Master list(no salts, metals)'!M2995,"&lt;=1"),IF(COUNTIF('Master list(no salts, metals)'!$K2995:$Y2995, "#N/A")=14,TRUE,FALSE))</f>
        <v>0</v>
      </c>
      <c r="N3005" t="b">
        <f>AND(COUNTIF('Master list(no salts, metals)'!N2995,"&lt;=1"),IF(COUNTIF('Master list(no salts, metals)'!$K2995:$Y2995, "#N/A")=14,TRUE,FALSE))</f>
        <v>0</v>
      </c>
      <c r="O3005" t="b">
        <f>AND(COUNTIF('Master list(no salts, metals)'!O2995,"&lt;=1"),IF(COUNTIF('Master list(no salts, metals)'!$K2995:$Y2995, "#N/A")=14,TRUE,FALSE))</f>
        <v>0</v>
      </c>
      <c r="P3005" t="b">
        <f>AND(COUNTIF('Master list(no salts, metals)'!P2995,"&lt;=1"),IF(COUNTIF('Master list(no salts, metals)'!$K2995:$Y2995, "#N/A")=14,TRUE,FALSE))</f>
        <v>0</v>
      </c>
      <c r="Q3005" t="b">
        <f>AND(COUNTIF('Master list(no salts, metals)'!Q2995,"&lt;=1"),IF(COUNTIF('Master list(no salts, metals)'!$K2995:$Y2995, "#N/A")=14,TRUE,FALSE))</f>
        <v>0</v>
      </c>
      <c r="R3005" t="b">
        <f>AND(COUNTIF('Master list(no salts, metals)'!R2995,"&lt;=1"),IF(COUNTIF('Master list(no salts, metals)'!$K2995:$Y2995, "#N/A")=14,TRUE,FALSE))</f>
        <v>0</v>
      </c>
      <c r="S3005" t="b">
        <f>AND(COUNTIF('Master list(no salts, metals)'!S2995,"&lt;=1"),IF(COUNTIF('Master list(no salts, metals)'!$K2995:$Y2995, "#N/A")=14,TRUE,FALSE))</f>
        <v>0</v>
      </c>
      <c r="T3005" t="b">
        <f>AND(COUNTIF('Master list(no salts, metals)'!T2995,"&lt;=1"),IF(COUNTIF('Master list(no salts, metals)'!$K2995:$Y2995, "#N/A")=14,TRUE,FALSE))</f>
        <v>0</v>
      </c>
      <c r="U3005" t="b">
        <f>AND(COUNTIF('Master list(no salts, metals)'!U2995,"&lt;=1"),IF(COUNTIF('Master list(no salts, metals)'!$K2995:$Y2995, "#N/A")=14,TRUE,FALSE))</f>
        <v>0</v>
      </c>
      <c r="V3005" t="b">
        <f>AND(COUNTIF('Master list(no salts, metals)'!V2995,"&lt;=1"),IF(COUNTIF('Master list(no salts, metals)'!$K2995:$Y2995, "#N/A")=14,TRUE,FALSE))</f>
        <v>0</v>
      </c>
      <c r="W3005" t="b">
        <f>AND(COUNTIF('Master list(no salts, metals)'!W2995,"&lt;=1"),IF(COUNTIF('Master list(no salts, metals)'!$K2995:$Y2995, "#N/A")=14,TRUE,FALSE))</f>
        <v>1</v>
      </c>
      <c r="X3005" t="b">
        <f>AND(COUNTIF('Master list(no salts, metals)'!X2995,"&lt;=1"),IF(COUNTIF('Master list(no salts, metals)'!$K2995:$Y2995, "#N/A")=14,TRUE,FALSE))</f>
        <v>0</v>
      </c>
      <c r="Y3005" t="b">
        <f>AND(COUNTIF('Master list(no salts, metals)'!Y2995,"&lt;=1"),IF(COUNTIF('Master list(no salts, metals)'!$K2995:$Y2995, "#N/A")=14,TRUE,FALSE))</f>
        <v>0</v>
      </c>
    </row>
    <row r="3006" spans="11:25" x14ac:dyDescent="0.25">
      <c r="K3006" t="b">
        <f>AND(COUNTIF('Master list(no salts, metals)'!K2996,"&lt;=1"),IF(COUNTIF('Master list(no salts, metals)'!$K2996:$Y2996, "#N/A")=14,TRUE,FALSE))</f>
        <v>0</v>
      </c>
      <c r="L3006" t="b">
        <f>AND(COUNTIF('Master list(no salts, metals)'!L2996,"&lt;=1"),IF(COUNTIF('Master list(no salts, metals)'!$K2996:$Y2996, "#N/A")=14,TRUE,FALSE))</f>
        <v>0</v>
      </c>
      <c r="M3006" t="b">
        <f>AND(COUNTIF('Master list(no salts, metals)'!M2996,"&lt;=1"),IF(COUNTIF('Master list(no salts, metals)'!$K2996:$Y2996, "#N/A")=14,TRUE,FALSE))</f>
        <v>0</v>
      </c>
      <c r="N3006" t="b">
        <f>AND(COUNTIF('Master list(no salts, metals)'!N2996,"&lt;=1"),IF(COUNTIF('Master list(no salts, metals)'!$K2996:$Y2996, "#N/A")=14,TRUE,FALSE))</f>
        <v>0</v>
      </c>
      <c r="O3006" t="b">
        <f>AND(COUNTIF('Master list(no salts, metals)'!O2996,"&lt;=1"),IF(COUNTIF('Master list(no salts, metals)'!$K2996:$Y2996, "#N/A")=14,TRUE,FALSE))</f>
        <v>0</v>
      </c>
      <c r="P3006" t="b">
        <f>AND(COUNTIF('Master list(no salts, metals)'!P2996,"&lt;=1"),IF(COUNTIF('Master list(no salts, metals)'!$K2996:$Y2996, "#N/A")=14,TRUE,FALSE))</f>
        <v>0</v>
      </c>
      <c r="Q3006" t="b">
        <f>AND(COUNTIF('Master list(no salts, metals)'!Q2996,"&lt;=1"),IF(COUNTIF('Master list(no salts, metals)'!$K2996:$Y2996, "#N/A")=14,TRUE,FALSE))</f>
        <v>0</v>
      </c>
      <c r="R3006" t="b">
        <f>AND(COUNTIF('Master list(no salts, metals)'!R2996,"&lt;=1"),IF(COUNTIF('Master list(no salts, metals)'!$K2996:$Y2996, "#N/A")=14,TRUE,FALSE))</f>
        <v>0</v>
      </c>
      <c r="S3006" t="b">
        <f>AND(COUNTIF('Master list(no salts, metals)'!S2996,"&lt;=1"),IF(COUNTIF('Master list(no salts, metals)'!$K2996:$Y2996, "#N/A")=14,TRUE,FALSE))</f>
        <v>0</v>
      </c>
      <c r="T3006" t="b">
        <f>AND(COUNTIF('Master list(no salts, metals)'!T2996,"&lt;=1"),IF(COUNTIF('Master list(no salts, metals)'!$K2996:$Y2996, "#N/A")=14,TRUE,FALSE))</f>
        <v>0</v>
      </c>
      <c r="U3006" t="b">
        <f>AND(COUNTIF('Master list(no salts, metals)'!U2996,"&lt;=1"),IF(COUNTIF('Master list(no salts, metals)'!$K2996:$Y2996, "#N/A")=14,TRUE,FALSE))</f>
        <v>0</v>
      </c>
      <c r="V3006" t="b">
        <f>AND(COUNTIF('Master list(no salts, metals)'!V2996,"&lt;=1"),IF(COUNTIF('Master list(no salts, metals)'!$K2996:$Y2996, "#N/A")=14,TRUE,FALSE))</f>
        <v>0</v>
      </c>
      <c r="W3006" t="b">
        <f>AND(COUNTIF('Master list(no salts, metals)'!W2996,"&lt;=1"),IF(COUNTIF('Master list(no salts, metals)'!$K2996:$Y2996, "#N/A")=14,TRUE,FALSE))</f>
        <v>1</v>
      </c>
      <c r="X3006" t="b">
        <f>AND(COUNTIF('Master list(no salts, metals)'!X2996,"&lt;=1"),IF(COUNTIF('Master list(no salts, metals)'!$K2996:$Y2996, "#N/A")=14,TRUE,FALSE))</f>
        <v>0</v>
      </c>
      <c r="Y3006" t="b">
        <f>AND(COUNTIF('Master list(no salts, metals)'!Y2996,"&lt;=1"),IF(COUNTIF('Master list(no salts, metals)'!$K2996:$Y2996, "#N/A")=14,TRUE,FALSE))</f>
        <v>0</v>
      </c>
    </row>
    <row r="3007" spans="11:25" x14ac:dyDescent="0.25">
      <c r="K3007" t="b">
        <f>AND(COUNTIF('Master list(no salts, metals)'!K2997,"&lt;=1"),IF(COUNTIF('Master list(no salts, metals)'!$K2997:$Y2997, "#N/A")=14,TRUE,FALSE))</f>
        <v>0</v>
      </c>
      <c r="L3007" t="b">
        <f>AND(COUNTIF('Master list(no salts, metals)'!L2997,"&lt;=1"),IF(COUNTIF('Master list(no salts, metals)'!$K2997:$Y2997, "#N/A")=14,TRUE,FALSE))</f>
        <v>0</v>
      </c>
      <c r="M3007" t="b">
        <f>AND(COUNTIF('Master list(no salts, metals)'!M2997,"&lt;=1"),IF(COUNTIF('Master list(no salts, metals)'!$K2997:$Y2997, "#N/A")=14,TRUE,FALSE))</f>
        <v>0</v>
      </c>
      <c r="N3007" t="b">
        <f>AND(COUNTIF('Master list(no salts, metals)'!N2997,"&lt;=1"),IF(COUNTIF('Master list(no salts, metals)'!$K2997:$Y2997, "#N/A")=14,TRUE,FALSE))</f>
        <v>0</v>
      </c>
      <c r="O3007" t="b">
        <f>AND(COUNTIF('Master list(no salts, metals)'!O2997,"&lt;=1"),IF(COUNTIF('Master list(no salts, metals)'!$K2997:$Y2997, "#N/A")=14,TRUE,FALSE))</f>
        <v>0</v>
      </c>
      <c r="P3007" t="b">
        <f>AND(COUNTIF('Master list(no salts, metals)'!P2997,"&lt;=1"),IF(COUNTIF('Master list(no salts, metals)'!$K2997:$Y2997, "#N/A")=14,TRUE,FALSE))</f>
        <v>0</v>
      </c>
      <c r="Q3007" t="b">
        <f>AND(COUNTIF('Master list(no salts, metals)'!Q2997,"&lt;=1"),IF(COUNTIF('Master list(no salts, metals)'!$K2997:$Y2997, "#N/A")=14,TRUE,FALSE))</f>
        <v>0</v>
      </c>
      <c r="R3007" t="b">
        <f>AND(COUNTIF('Master list(no salts, metals)'!R2997,"&lt;=1"),IF(COUNTIF('Master list(no salts, metals)'!$K2997:$Y2997, "#N/A")=14,TRUE,FALSE))</f>
        <v>0</v>
      </c>
      <c r="S3007" t="b">
        <f>AND(COUNTIF('Master list(no salts, metals)'!S2997,"&lt;=1"),IF(COUNTIF('Master list(no salts, metals)'!$K2997:$Y2997, "#N/A")=14,TRUE,FALSE))</f>
        <v>0</v>
      </c>
      <c r="T3007" t="b">
        <f>AND(COUNTIF('Master list(no salts, metals)'!T2997,"&lt;=1"),IF(COUNTIF('Master list(no salts, metals)'!$K2997:$Y2997, "#N/A")=14,TRUE,FALSE))</f>
        <v>0</v>
      </c>
      <c r="U3007" t="b">
        <f>AND(COUNTIF('Master list(no salts, metals)'!U2997,"&lt;=1"),IF(COUNTIF('Master list(no salts, metals)'!$K2997:$Y2997, "#N/A")=14,TRUE,FALSE))</f>
        <v>0</v>
      </c>
      <c r="V3007" t="b">
        <f>AND(COUNTIF('Master list(no salts, metals)'!V2997,"&lt;=1"),IF(COUNTIF('Master list(no salts, metals)'!$K2997:$Y2997, "#N/A")=14,TRUE,FALSE))</f>
        <v>0</v>
      </c>
      <c r="W3007" t="b">
        <f>AND(COUNTIF('Master list(no salts, metals)'!W2997,"&lt;=1"),IF(COUNTIF('Master list(no salts, metals)'!$K2997:$Y2997, "#N/A")=14,TRUE,FALSE))</f>
        <v>1</v>
      </c>
      <c r="X3007" t="b">
        <f>AND(COUNTIF('Master list(no salts, metals)'!X2997,"&lt;=1"),IF(COUNTIF('Master list(no salts, metals)'!$K2997:$Y2997, "#N/A")=14,TRUE,FALSE))</f>
        <v>0</v>
      </c>
      <c r="Y3007" t="b">
        <f>AND(COUNTIF('Master list(no salts, metals)'!Y2997,"&lt;=1"),IF(COUNTIF('Master list(no salts, metals)'!$K2997:$Y2997, "#N/A")=14,TRUE,FALSE))</f>
        <v>0</v>
      </c>
    </row>
    <row r="3008" spans="11:25" x14ac:dyDescent="0.25">
      <c r="K3008" t="b">
        <f>AND(COUNTIF('Master list(no salts, metals)'!K2998,"&lt;=1"),IF(COUNTIF('Master list(no salts, metals)'!$K2998:$Y2998, "#N/A")=14,TRUE,FALSE))</f>
        <v>0</v>
      </c>
      <c r="L3008" t="b">
        <f>AND(COUNTIF('Master list(no salts, metals)'!L2998,"&lt;=1"),IF(COUNTIF('Master list(no salts, metals)'!$K2998:$Y2998, "#N/A")=14,TRUE,FALSE))</f>
        <v>0</v>
      </c>
      <c r="M3008" t="b">
        <f>AND(COUNTIF('Master list(no salts, metals)'!M2998,"&lt;=1"),IF(COUNTIF('Master list(no salts, metals)'!$K2998:$Y2998, "#N/A")=14,TRUE,FALSE))</f>
        <v>0</v>
      </c>
      <c r="N3008" t="b">
        <f>AND(COUNTIF('Master list(no salts, metals)'!N2998,"&lt;=1"),IF(COUNTIF('Master list(no salts, metals)'!$K2998:$Y2998, "#N/A")=14,TRUE,FALSE))</f>
        <v>0</v>
      </c>
      <c r="O3008" t="b">
        <f>AND(COUNTIF('Master list(no salts, metals)'!O2998,"&lt;=1"),IF(COUNTIF('Master list(no salts, metals)'!$K2998:$Y2998, "#N/A")=14,TRUE,FALSE))</f>
        <v>0</v>
      </c>
      <c r="P3008" t="b">
        <f>AND(COUNTIF('Master list(no salts, metals)'!P2998,"&lt;=1"),IF(COUNTIF('Master list(no salts, metals)'!$K2998:$Y2998, "#N/A")=14,TRUE,FALSE))</f>
        <v>0</v>
      </c>
      <c r="Q3008" t="b">
        <f>AND(COUNTIF('Master list(no salts, metals)'!Q2998,"&lt;=1"),IF(COUNTIF('Master list(no salts, metals)'!$K2998:$Y2998, "#N/A")=14,TRUE,FALSE))</f>
        <v>0</v>
      </c>
      <c r="R3008" t="b">
        <f>AND(COUNTIF('Master list(no salts, metals)'!R2998,"&lt;=1"),IF(COUNTIF('Master list(no salts, metals)'!$K2998:$Y2998, "#N/A")=14,TRUE,FALSE))</f>
        <v>0</v>
      </c>
      <c r="S3008" t="b">
        <f>AND(COUNTIF('Master list(no salts, metals)'!S2998,"&lt;=1"),IF(COUNTIF('Master list(no salts, metals)'!$K2998:$Y2998, "#N/A")=14,TRUE,FALSE))</f>
        <v>0</v>
      </c>
      <c r="T3008" t="b">
        <f>AND(COUNTIF('Master list(no salts, metals)'!T2998,"&lt;=1"),IF(COUNTIF('Master list(no salts, metals)'!$K2998:$Y2998, "#N/A")=14,TRUE,FALSE))</f>
        <v>0</v>
      </c>
      <c r="U3008" t="b">
        <f>AND(COUNTIF('Master list(no salts, metals)'!U2998,"&lt;=1"),IF(COUNTIF('Master list(no salts, metals)'!$K2998:$Y2998, "#N/A")=14,TRUE,FALSE))</f>
        <v>0</v>
      </c>
      <c r="V3008" t="b">
        <f>AND(COUNTIF('Master list(no salts, metals)'!V2998,"&lt;=1"),IF(COUNTIF('Master list(no salts, metals)'!$K2998:$Y2998, "#N/A")=14,TRUE,FALSE))</f>
        <v>0</v>
      </c>
      <c r="W3008" t="b">
        <f>AND(COUNTIF('Master list(no salts, metals)'!W2998,"&lt;=1"),IF(COUNTIF('Master list(no salts, metals)'!$K2998:$Y2998, "#N/A")=14,TRUE,FALSE))</f>
        <v>1</v>
      </c>
      <c r="X3008" t="b">
        <f>AND(COUNTIF('Master list(no salts, metals)'!X2998,"&lt;=1"),IF(COUNTIF('Master list(no salts, metals)'!$K2998:$Y2998, "#N/A")=14,TRUE,FALSE))</f>
        <v>0</v>
      </c>
      <c r="Y3008" t="b">
        <f>AND(COUNTIF('Master list(no salts, metals)'!Y2998,"&lt;=1"),IF(COUNTIF('Master list(no salts, metals)'!$K2998:$Y2998, "#N/A")=14,TRUE,FALSE))</f>
        <v>0</v>
      </c>
    </row>
    <row r="3009" spans="11:25" x14ac:dyDescent="0.25">
      <c r="K3009" t="b">
        <f>AND(COUNTIF('Master list(no salts, metals)'!K2999,"&lt;=1"),IF(COUNTIF('Master list(no salts, metals)'!$K2999:$Y2999, "#N/A")=14,TRUE,FALSE))</f>
        <v>0</v>
      </c>
      <c r="L3009" t="b">
        <f>AND(COUNTIF('Master list(no salts, metals)'!L2999,"&lt;=1"),IF(COUNTIF('Master list(no salts, metals)'!$K2999:$Y2999, "#N/A")=14,TRUE,FALSE))</f>
        <v>0</v>
      </c>
      <c r="M3009" t="b">
        <f>AND(COUNTIF('Master list(no salts, metals)'!M2999,"&lt;=1"),IF(COUNTIF('Master list(no salts, metals)'!$K2999:$Y2999, "#N/A")=14,TRUE,FALSE))</f>
        <v>0</v>
      </c>
      <c r="N3009" t="b">
        <f>AND(COUNTIF('Master list(no salts, metals)'!N2999,"&lt;=1"),IF(COUNTIF('Master list(no salts, metals)'!$K2999:$Y2999, "#N/A")=14,TRUE,FALSE))</f>
        <v>0</v>
      </c>
      <c r="O3009" t="b">
        <f>AND(COUNTIF('Master list(no salts, metals)'!O2999,"&lt;=1"),IF(COUNTIF('Master list(no salts, metals)'!$K2999:$Y2999, "#N/A")=14,TRUE,FALSE))</f>
        <v>0</v>
      </c>
      <c r="P3009" t="b">
        <f>AND(COUNTIF('Master list(no salts, metals)'!P2999,"&lt;=1"),IF(COUNTIF('Master list(no salts, metals)'!$K2999:$Y2999, "#N/A")=14,TRUE,FALSE))</f>
        <v>0</v>
      </c>
      <c r="Q3009" t="b">
        <f>AND(COUNTIF('Master list(no salts, metals)'!Q2999,"&lt;=1"),IF(COUNTIF('Master list(no salts, metals)'!$K2999:$Y2999, "#N/A")=14,TRUE,FALSE))</f>
        <v>0</v>
      </c>
      <c r="R3009" t="b">
        <f>AND(COUNTIF('Master list(no salts, metals)'!R2999,"&lt;=1"),IF(COUNTIF('Master list(no salts, metals)'!$K2999:$Y2999, "#N/A")=14,TRUE,FALSE))</f>
        <v>0</v>
      </c>
      <c r="S3009" t="b">
        <f>AND(COUNTIF('Master list(no salts, metals)'!S2999,"&lt;=1"),IF(COUNTIF('Master list(no salts, metals)'!$K2999:$Y2999, "#N/A")=14,TRUE,FALSE))</f>
        <v>0</v>
      </c>
      <c r="T3009" t="b">
        <f>AND(COUNTIF('Master list(no salts, metals)'!T2999,"&lt;=1"),IF(COUNTIF('Master list(no salts, metals)'!$K2999:$Y2999, "#N/A")=14,TRUE,FALSE))</f>
        <v>0</v>
      </c>
      <c r="U3009" t="b">
        <f>AND(COUNTIF('Master list(no salts, metals)'!U2999,"&lt;=1"),IF(COUNTIF('Master list(no salts, metals)'!$K2999:$Y2999, "#N/A")=14,TRUE,FALSE))</f>
        <v>0</v>
      </c>
      <c r="V3009" t="b">
        <f>AND(COUNTIF('Master list(no salts, metals)'!V2999,"&lt;=1"),IF(COUNTIF('Master list(no salts, metals)'!$K2999:$Y2999, "#N/A")=14,TRUE,FALSE))</f>
        <v>0</v>
      </c>
      <c r="W3009" t="b">
        <f>AND(COUNTIF('Master list(no salts, metals)'!W2999,"&lt;=1"),IF(COUNTIF('Master list(no salts, metals)'!$K2999:$Y2999, "#N/A")=14,TRUE,FALSE))</f>
        <v>1</v>
      </c>
      <c r="X3009" t="b">
        <f>AND(COUNTIF('Master list(no salts, metals)'!X2999,"&lt;=1"),IF(COUNTIF('Master list(no salts, metals)'!$K2999:$Y2999, "#N/A")=14,TRUE,FALSE))</f>
        <v>0</v>
      </c>
      <c r="Y3009" t="b">
        <f>AND(COUNTIF('Master list(no salts, metals)'!Y2999,"&lt;=1"),IF(COUNTIF('Master list(no salts, metals)'!$K2999:$Y2999, "#N/A")=14,TRUE,FALSE))</f>
        <v>0</v>
      </c>
    </row>
    <row r="3010" spans="11:25" x14ac:dyDescent="0.25">
      <c r="K3010" t="b">
        <f>AND(COUNTIF('Master list(no salts, metals)'!K3000,"&lt;=1"),IF(COUNTIF('Master list(no salts, metals)'!$K3000:$Y3000, "#N/A")=14,TRUE,FALSE))</f>
        <v>0</v>
      </c>
      <c r="L3010" t="b">
        <f>AND(COUNTIF('Master list(no salts, metals)'!L3000,"&lt;=1"),IF(COUNTIF('Master list(no salts, metals)'!$K3000:$Y3000, "#N/A")=14,TRUE,FALSE))</f>
        <v>0</v>
      </c>
      <c r="M3010" t="b">
        <f>AND(COUNTIF('Master list(no salts, metals)'!M3000,"&lt;=1"),IF(COUNTIF('Master list(no salts, metals)'!$K3000:$Y3000, "#N/A")=14,TRUE,FALSE))</f>
        <v>0</v>
      </c>
      <c r="N3010" t="b">
        <f>AND(COUNTIF('Master list(no salts, metals)'!N3000,"&lt;=1"),IF(COUNTIF('Master list(no salts, metals)'!$K3000:$Y3000, "#N/A")=14,TRUE,FALSE))</f>
        <v>0</v>
      </c>
      <c r="O3010" t="b">
        <f>AND(COUNTIF('Master list(no salts, metals)'!O3000,"&lt;=1"),IF(COUNTIF('Master list(no salts, metals)'!$K3000:$Y3000, "#N/A")=14,TRUE,FALSE))</f>
        <v>0</v>
      </c>
      <c r="P3010" t="b">
        <f>AND(COUNTIF('Master list(no salts, metals)'!P3000,"&lt;=1"),IF(COUNTIF('Master list(no salts, metals)'!$K3000:$Y3000, "#N/A")=14,TRUE,FALSE))</f>
        <v>0</v>
      </c>
      <c r="Q3010" t="b">
        <f>AND(COUNTIF('Master list(no salts, metals)'!Q3000,"&lt;=1"),IF(COUNTIF('Master list(no salts, metals)'!$K3000:$Y3000, "#N/A")=14,TRUE,FALSE))</f>
        <v>0</v>
      </c>
      <c r="R3010" t="b">
        <f>AND(COUNTIF('Master list(no salts, metals)'!R3000,"&lt;=1"),IF(COUNTIF('Master list(no salts, metals)'!$K3000:$Y3000, "#N/A")=14,TRUE,FALSE))</f>
        <v>0</v>
      </c>
      <c r="S3010" t="b">
        <f>AND(COUNTIF('Master list(no salts, metals)'!S3000,"&lt;=1"),IF(COUNTIF('Master list(no salts, metals)'!$K3000:$Y3000, "#N/A")=14,TRUE,FALSE))</f>
        <v>0</v>
      </c>
      <c r="T3010" t="b">
        <f>AND(COUNTIF('Master list(no salts, metals)'!T3000,"&lt;=1"),IF(COUNTIF('Master list(no salts, metals)'!$K3000:$Y3000, "#N/A")=14,TRUE,FALSE))</f>
        <v>0</v>
      </c>
      <c r="U3010" t="b">
        <f>AND(COUNTIF('Master list(no salts, metals)'!U3000,"&lt;=1"),IF(COUNTIF('Master list(no salts, metals)'!$K3000:$Y3000, "#N/A")=14,TRUE,FALSE))</f>
        <v>0</v>
      </c>
      <c r="V3010" t="b">
        <f>AND(COUNTIF('Master list(no salts, metals)'!V3000,"&lt;=1"),IF(COUNTIF('Master list(no salts, metals)'!$K3000:$Y3000, "#N/A")=14,TRUE,FALSE))</f>
        <v>0</v>
      </c>
      <c r="W3010" t="b">
        <f>AND(COUNTIF('Master list(no salts, metals)'!W3000,"&lt;=1"),IF(COUNTIF('Master list(no salts, metals)'!$K3000:$Y3000, "#N/A")=14,TRUE,FALSE))</f>
        <v>1</v>
      </c>
      <c r="X3010" t="b">
        <f>AND(COUNTIF('Master list(no salts, metals)'!X3000,"&lt;=1"),IF(COUNTIF('Master list(no salts, metals)'!$K3000:$Y3000, "#N/A")=14,TRUE,FALSE))</f>
        <v>0</v>
      </c>
      <c r="Y3010" t="b">
        <f>AND(COUNTIF('Master list(no salts, metals)'!Y3000,"&lt;=1"),IF(COUNTIF('Master list(no salts, metals)'!$K3000:$Y3000, "#N/A")=14,TRUE,FALSE))</f>
        <v>0</v>
      </c>
    </row>
    <row r="3011" spans="11:25" x14ac:dyDescent="0.25">
      <c r="K3011" t="b">
        <f>AND(COUNTIF('Master list(no salts, metals)'!K3001,"&lt;=1"),IF(COUNTIF('Master list(no salts, metals)'!$K3001:$Y3001, "#N/A")=14,TRUE,FALSE))</f>
        <v>0</v>
      </c>
      <c r="L3011" t="b">
        <f>AND(COUNTIF('Master list(no salts, metals)'!L3001,"&lt;=1"),IF(COUNTIF('Master list(no salts, metals)'!$K3001:$Y3001, "#N/A")=14,TRUE,FALSE))</f>
        <v>0</v>
      </c>
      <c r="M3011" t="b">
        <f>AND(COUNTIF('Master list(no salts, metals)'!M3001,"&lt;=1"),IF(COUNTIF('Master list(no salts, metals)'!$K3001:$Y3001, "#N/A")=14,TRUE,FALSE))</f>
        <v>0</v>
      </c>
      <c r="N3011" t="b">
        <f>AND(COUNTIF('Master list(no salts, metals)'!N3001,"&lt;=1"),IF(COUNTIF('Master list(no salts, metals)'!$K3001:$Y3001, "#N/A")=14,TRUE,FALSE))</f>
        <v>0</v>
      </c>
      <c r="O3011" t="b">
        <f>AND(COUNTIF('Master list(no salts, metals)'!O3001,"&lt;=1"),IF(COUNTIF('Master list(no salts, metals)'!$K3001:$Y3001, "#N/A")=14,TRUE,FALSE))</f>
        <v>0</v>
      </c>
      <c r="P3011" t="b">
        <f>AND(COUNTIF('Master list(no salts, metals)'!P3001,"&lt;=1"),IF(COUNTIF('Master list(no salts, metals)'!$K3001:$Y3001, "#N/A")=14,TRUE,FALSE))</f>
        <v>0</v>
      </c>
      <c r="Q3011" t="b">
        <f>AND(COUNTIF('Master list(no salts, metals)'!Q3001,"&lt;=1"),IF(COUNTIF('Master list(no salts, metals)'!$K3001:$Y3001, "#N/A")=14,TRUE,FALSE))</f>
        <v>0</v>
      </c>
      <c r="R3011" t="b">
        <f>AND(COUNTIF('Master list(no salts, metals)'!R3001,"&lt;=1"),IF(COUNTIF('Master list(no salts, metals)'!$K3001:$Y3001, "#N/A")=14,TRUE,FALSE))</f>
        <v>0</v>
      </c>
      <c r="S3011" t="b">
        <f>AND(COUNTIF('Master list(no salts, metals)'!S3001,"&lt;=1"),IF(COUNTIF('Master list(no salts, metals)'!$K3001:$Y3001, "#N/A")=14,TRUE,FALSE))</f>
        <v>0</v>
      </c>
      <c r="T3011" t="b">
        <f>AND(COUNTIF('Master list(no salts, metals)'!T3001,"&lt;=1"),IF(COUNTIF('Master list(no salts, metals)'!$K3001:$Y3001, "#N/A")=14,TRUE,FALSE))</f>
        <v>0</v>
      </c>
      <c r="U3011" t="b">
        <f>AND(COUNTIF('Master list(no salts, metals)'!U3001,"&lt;=1"),IF(COUNTIF('Master list(no salts, metals)'!$K3001:$Y3001, "#N/A")=14,TRUE,FALSE))</f>
        <v>0</v>
      </c>
      <c r="V3011" t="b">
        <f>AND(COUNTIF('Master list(no salts, metals)'!V3001,"&lt;=1"),IF(COUNTIF('Master list(no salts, metals)'!$K3001:$Y3001, "#N/A")=14,TRUE,FALSE))</f>
        <v>0</v>
      </c>
      <c r="W3011" t="b">
        <f>AND(COUNTIF('Master list(no salts, metals)'!W3001,"&lt;=1"),IF(COUNTIF('Master list(no salts, metals)'!$K3001:$Y3001, "#N/A")=14,TRUE,FALSE))</f>
        <v>1</v>
      </c>
      <c r="X3011" t="b">
        <f>AND(COUNTIF('Master list(no salts, metals)'!X3001,"&lt;=1"),IF(COUNTIF('Master list(no salts, metals)'!$K3001:$Y3001, "#N/A")=14,TRUE,FALSE))</f>
        <v>0</v>
      </c>
      <c r="Y3011" t="b">
        <f>AND(COUNTIF('Master list(no salts, metals)'!Y3001,"&lt;=1"),IF(COUNTIF('Master list(no salts, metals)'!$K3001:$Y3001, "#N/A")=14,TRUE,FALSE))</f>
        <v>0</v>
      </c>
    </row>
    <row r="3012" spans="11:25" x14ac:dyDescent="0.25">
      <c r="K3012" t="b">
        <f>AND(COUNTIF('Master list(no salts, metals)'!K3002,"&lt;=1"),IF(COUNTIF('Master list(no salts, metals)'!$K3002:$Y3002, "#N/A")=14,TRUE,FALSE))</f>
        <v>0</v>
      </c>
      <c r="L3012" t="b">
        <f>AND(COUNTIF('Master list(no salts, metals)'!L3002,"&lt;=1"),IF(COUNTIF('Master list(no salts, metals)'!$K3002:$Y3002, "#N/A")=14,TRUE,FALSE))</f>
        <v>0</v>
      </c>
      <c r="M3012" t="b">
        <f>AND(COUNTIF('Master list(no salts, metals)'!M3002,"&lt;=1"),IF(COUNTIF('Master list(no salts, metals)'!$K3002:$Y3002, "#N/A")=14,TRUE,FALSE))</f>
        <v>0</v>
      </c>
      <c r="N3012" t="b">
        <f>AND(COUNTIF('Master list(no salts, metals)'!N3002,"&lt;=1"),IF(COUNTIF('Master list(no salts, metals)'!$K3002:$Y3002, "#N/A")=14,TRUE,FALSE))</f>
        <v>0</v>
      </c>
      <c r="O3012" t="b">
        <f>AND(COUNTIF('Master list(no salts, metals)'!O3002,"&lt;=1"),IF(COUNTIF('Master list(no salts, metals)'!$K3002:$Y3002, "#N/A")=14,TRUE,FALSE))</f>
        <v>0</v>
      </c>
      <c r="P3012" t="b">
        <f>AND(COUNTIF('Master list(no salts, metals)'!P3002,"&lt;=1"),IF(COUNTIF('Master list(no salts, metals)'!$K3002:$Y3002, "#N/A")=14,TRUE,FALSE))</f>
        <v>0</v>
      </c>
      <c r="Q3012" t="b">
        <f>AND(COUNTIF('Master list(no salts, metals)'!Q3002,"&lt;=1"),IF(COUNTIF('Master list(no salts, metals)'!$K3002:$Y3002, "#N/A")=14,TRUE,FALSE))</f>
        <v>0</v>
      </c>
      <c r="R3012" t="b">
        <f>AND(COUNTIF('Master list(no salts, metals)'!R3002,"&lt;=1"),IF(COUNTIF('Master list(no salts, metals)'!$K3002:$Y3002, "#N/A")=14,TRUE,FALSE))</f>
        <v>0</v>
      </c>
      <c r="S3012" t="b">
        <f>AND(COUNTIF('Master list(no salts, metals)'!S3002,"&lt;=1"),IF(COUNTIF('Master list(no salts, metals)'!$K3002:$Y3002, "#N/A")=14,TRUE,FALSE))</f>
        <v>0</v>
      </c>
      <c r="T3012" t="b">
        <f>AND(COUNTIF('Master list(no salts, metals)'!T3002,"&lt;=1"),IF(COUNTIF('Master list(no salts, metals)'!$K3002:$Y3002, "#N/A")=14,TRUE,FALSE))</f>
        <v>0</v>
      </c>
      <c r="U3012" t="b">
        <f>AND(COUNTIF('Master list(no salts, metals)'!U3002,"&lt;=1"),IF(COUNTIF('Master list(no salts, metals)'!$K3002:$Y3002, "#N/A")=14,TRUE,FALSE))</f>
        <v>0</v>
      </c>
      <c r="V3012" t="b">
        <f>AND(COUNTIF('Master list(no salts, metals)'!V3002,"&lt;=1"),IF(COUNTIF('Master list(no salts, metals)'!$K3002:$Y3002, "#N/A")=14,TRUE,FALSE))</f>
        <v>0</v>
      </c>
      <c r="W3012" t="b">
        <f>AND(COUNTIF('Master list(no salts, metals)'!W3002,"&lt;=1"),IF(COUNTIF('Master list(no salts, metals)'!$K3002:$Y3002, "#N/A")=14,TRUE,FALSE))</f>
        <v>1</v>
      </c>
      <c r="X3012" t="b">
        <f>AND(COUNTIF('Master list(no salts, metals)'!X3002,"&lt;=1"),IF(COUNTIF('Master list(no salts, metals)'!$K3002:$Y3002, "#N/A")=14,TRUE,FALSE))</f>
        <v>0</v>
      </c>
      <c r="Y3012" t="b">
        <f>AND(COUNTIF('Master list(no salts, metals)'!Y3002,"&lt;=1"),IF(COUNTIF('Master list(no salts, metals)'!$K3002:$Y3002, "#N/A")=14,TRUE,FALSE))</f>
        <v>0</v>
      </c>
    </row>
    <row r="3013" spans="11:25" x14ac:dyDescent="0.25">
      <c r="K3013" t="b">
        <f>AND(COUNTIF('Master list(no salts, metals)'!K3003,"&lt;=1"),IF(COUNTIF('Master list(no salts, metals)'!$K3003:$Y3003, "#N/A")=14,TRUE,FALSE))</f>
        <v>0</v>
      </c>
      <c r="L3013" t="b">
        <f>AND(COUNTIF('Master list(no salts, metals)'!L3003,"&lt;=1"),IF(COUNTIF('Master list(no salts, metals)'!$K3003:$Y3003, "#N/A")=14,TRUE,FALSE))</f>
        <v>0</v>
      </c>
      <c r="M3013" t="b">
        <f>AND(COUNTIF('Master list(no salts, metals)'!M3003,"&lt;=1"),IF(COUNTIF('Master list(no salts, metals)'!$K3003:$Y3003, "#N/A")=14,TRUE,FALSE))</f>
        <v>0</v>
      </c>
      <c r="N3013" t="b">
        <f>AND(COUNTIF('Master list(no salts, metals)'!N3003,"&lt;=1"),IF(COUNTIF('Master list(no salts, metals)'!$K3003:$Y3003, "#N/A")=14,TRUE,FALSE))</f>
        <v>0</v>
      </c>
      <c r="O3013" t="b">
        <f>AND(COUNTIF('Master list(no salts, metals)'!O3003,"&lt;=1"),IF(COUNTIF('Master list(no salts, metals)'!$K3003:$Y3003, "#N/A")=14,TRUE,FALSE))</f>
        <v>0</v>
      </c>
      <c r="P3013" t="b">
        <f>AND(COUNTIF('Master list(no salts, metals)'!P3003,"&lt;=1"),IF(COUNTIF('Master list(no salts, metals)'!$K3003:$Y3003, "#N/A")=14,TRUE,FALSE))</f>
        <v>0</v>
      </c>
      <c r="Q3013" t="b">
        <f>AND(COUNTIF('Master list(no salts, metals)'!Q3003,"&lt;=1"),IF(COUNTIF('Master list(no salts, metals)'!$K3003:$Y3003, "#N/A")=14,TRUE,FALSE))</f>
        <v>0</v>
      </c>
      <c r="R3013" t="b">
        <f>AND(COUNTIF('Master list(no salts, metals)'!R3003,"&lt;=1"),IF(COUNTIF('Master list(no salts, metals)'!$K3003:$Y3003, "#N/A")=14,TRUE,FALSE))</f>
        <v>0</v>
      </c>
      <c r="S3013" t="b">
        <f>AND(COUNTIF('Master list(no salts, metals)'!S3003,"&lt;=1"),IF(COUNTIF('Master list(no salts, metals)'!$K3003:$Y3003, "#N/A")=14,TRUE,FALSE))</f>
        <v>0</v>
      </c>
      <c r="T3013" t="b">
        <f>AND(COUNTIF('Master list(no salts, metals)'!T3003,"&lt;=1"),IF(COUNTIF('Master list(no salts, metals)'!$K3003:$Y3003, "#N/A")=14,TRUE,FALSE))</f>
        <v>0</v>
      </c>
      <c r="U3013" t="b">
        <f>AND(COUNTIF('Master list(no salts, metals)'!U3003,"&lt;=1"),IF(COUNTIF('Master list(no salts, metals)'!$K3003:$Y3003, "#N/A")=14,TRUE,FALSE))</f>
        <v>0</v>
      </c>
      <c r="V3013" t="b">
        <f>AND(COUNTIF('Master list(no salts, metals)'!V3003,"&lt;=1"),IF(COUNTIF('Master list(no salts, metals)'!$K3003:$Y3003, "#N/A")=14,TRUE,FALSE))</f>
        <v>0</v>
      </c>
      <c r="W3013" t="b">
        <f>AND(COUNTIF('Master list(no salts, metals)'!W3003,"&lt;=1"),IF(COUNTIF('Master list(no salts, metals)'!$K3003:$Y3003, "#N/A")=14,TRUE,FALSE))</f>
        <v>0</v>
      </c>
      <c r="X3013" t="b">
        <f>AND(COUNTIF('Master list(no salts, metals)'!X3003,"&lt;=1"),IF(COUNTIF('Master list(no salts, metals)'!$K3003:$Y3003, "#N/A")=14,TRUE,FALSE))</f>
        <v>0</v>
      </c>
      <c r="Y3013" t="b">
        <f>AND(COUNTIF('Master list(no salts, metals)'!Y3003,"&lt;=1"),IF(COUNTIF('Master list(no salts, metals)'!$K3003:$Y3003, "#N/A")=14,TRUE,FALSE))</f>
        <v>0</v>
      </c>
    </row>
    <row r="3014" spans="11:25" x14ac:dyDescent="0.25">
      <c r="K3014" t="b">
        <f>AND(COUNTIF('Master list(no salts, metals)'!K3004,"&lt;=1"),IF(COUNTIF('Master list(no salts, metals)'!$K3004:$Y3004, "#N/A")=14,TRUE,FALSE))</f>
        <v>0</v>
      </c>
      <c r="L3014" t="b">
        <f>AND(COUNTIF('Master list(no salts, metals)'!L3004,"&lt;=1"),IF(COUNTIF('Master list(no salts, metals)'!$K3004:$Y3004, "#N/A")=14,TRUE,FALSE))</f>
        <v>0</v>
      </c>
      <c r="M3014" t="b">
        <f>AND(COUNTIF('Master list(no salts, metals)'!M3004,"&lt;=1"),IF(COUNTIF('Master list(no salts, metals)'!$K3004:$Y3004, "#N/A")=14,TRUE,FALSE))</f>
        <v>0</v>
      </c>
      <c r="N3014" t="b">
        <f>AND(COUNTIF('Master list(no salts, metals)'!N3004,"&lt;=1"),IF(COUNTIF('Master list(no salts, metals)'!$K3004:$Y3004, "#N/A")=14,TRUE,FALSE))</f>
        <v>0</v>
      </c>
      <c r="O3014" t="b">
        <f>AND(COUNTIF('Master list(no salts, metals)'!O3004,"&lt;=1"),IF(COUNTIF('Master list(no salts, metals)'!$K3004:$Y3004, "#N/A")=14,TRUE,FALSE))</f>
        <v>0</v>
      </c>
      <c r="P3014" t="b">
        <f>AND(COUNTIF('Master list(no salts, metals)'!P3004,"&lt;=1"),IF(COUNTIF('Master list(no salts, metals)'!$K3004:$Y3004, "#N/A")=14,TRUE,FALSE))</f>
        <v>0</v>
      </c>
      <c r="Q3014" t="b">
        <f>AND(COUNTIF('Master list(no salts, metals)'!Q3004,"&lt;=1"),IF(COUNTIF('Master list(no salts, metals)'!$K3004:$Y3004, "#N/A")=14,TRUE,FALSE))</f>
        <v>0</v>
      </c>
      <c r="R3014" t="b">
        <f>AND(COUNTIF('Master list(no salts, metals)'!R3004,"&lt;=1"),IF(COUNTIF('Master list(no salts, metals)'!$K3004:$Y3004, "#N/A")=14,TRUE,FALSE))</f>
        <v>0</v>
      </c>
      <c r="S3014" t="b">
        <f>AND(COUNTIF('Master list(no salts, metals)'!S3004,"&lt;=1"),IF(COUNTIF('Master list(no salts, metals)'!$K3004:$Y3004, "#N/A")=14,TRUE,FALSE))</f>
        <v>0</v>
      </c>
      <c r="T3014" t="b">
        <f>AND(COUNTIF('Master list(no salts, metals)'!T3004,"&lt;=1"),IF(COUNTIF('Master list(no salts, metals)'!$K3004:$Y3004, "#N/A")=14,TRUE,FALSE))</f>
        <v>0</v>
      </c>
      <c r="U3014" t="b">
        <f>AND(COUNTIF('Master list(no salts, metals)'!U3004,"&lt;=1"),IF(COUNTIF('Master list(no salts, metals)'!$K3004:$Y3004, "#N/A")=14,TRUE,FALSE))</f>
        <v>0</v>
      </c>
      <c r="V3014" t="b">
        <f>AND(COUNTIF('Master list(no salts, metals)'!V3004,"&lt;=1"),IF(COUNTIF('Master list(no salts, metals)'!$K3004:$Y3004, "#N/A")=14,TRUE,FALSE))</f>
        <v>0</v>
      </c>
      <c r="W3014" t="b">
        <f>AND(COUNTIF('Master list(no salts, metals)'!W3004,"&lt;=1"),IF(COUNTIF('Master list(no salts, metals)'!$K3004:$Y3004, "#N/A")=14,TRUE,FALSE))</f>
        <v>0</v>
      </c>
      <c r="X3014" t="b">
        <f>AND(COUNTIF('Master list(no salts, metals)'!X3004,"&lt;=1"),IF(COUNTIF('Master list(no salts, metals)'!$K3004:$Y3004, "#N/A")=14,TRUE,FALSE))</f>
        <v>0</v>
      </c>
      <c r="Y3014" t="b">
        <f>AND(COUNTIF('Master list(no salts, metals)'!Y3004,"&lt;=1"),IF(COUNTIF('Master list(no salts, metals)'!$K3004:$Y3004, "#N/A")=14,TRUE,FALSE))</f>
        <v>0</v>
      </c>
    </row>
    <row r="3015" spans="11:25" x14ac:dyDescent="0.25">
      <c r="K3015" t="b">
        <f>AND(COUNTIF('Master list(no salts, metals)'!K3005,"&lt;=1"),IF(COUNTIF('Master list(no salts, metals)'!$K3005:$Y3005, "#N/A")=14,TRUE,FALSE))</f>
        <v>0</v>
      </c>
      <c r="L3015" t="b">
        <f>AND(COUNTIF('Master list(no salts, metals)'!L3005,"&lt;=1"),IF(COUNTIF('Master list(no salts, metals)'!$K3005:$Y3005, "#N/A")=14,TRUE,FALSE))</f>
        <v>0</v>
      </c>
      <c r="M3015" t="b">
        <f>AND(COUNTIF('Master list(no salts, metals)'!M3005,"&lt;=1"),IF(COUNTIF('Master list(no salts, metals)'!$K3005:$Y3005, "#N/A")=14,TRUE,FALSE))</f>
        <v>0</v>
      </c>
      <c r="N3015" t="b">
        <f>AND(COUNTIF('Master list(no salts, metals)'!N3005,"&lt;=1"),IF(COUNTIF('Master list(no salts, metals)'!$K3005:$Y3005, "#N/A")=14,TRUE,FALSE))</f>
        <v>0</v>
      </c>
      <c r="O3015" t="b">
        <f>AND(COUNTIF('Master list(no salts, metals)'!O3005,"&lt;=1"),IF(COUNTIF('Master list(no salts, metals)'!$K3005:$Y3005, "#N/A")=14,TRUE,FALSE))</f>
        <v>0</v>
      </c>
      <c r="P3015" t="b">
        <f>AND(COUNTIF('Master list(no salts, metals)'!P3005,"&lt;=1"),IF(COUNTIF('Master list(no salts, metals)'!$K3005:$Y3005, "#N/A")=14,TRUE,FALSE))</f>
        <v>0</v>
      </c>
      <c r="Q3015" t="b">
        <f>AND(COUNTIF('Master list(no salts, metals)'!Q3005,"&lt;=1"),IF(COUNTIF('Master list(no salts, metals)'!$K3005:$Y3005, "#N/A")=14,TRUE,FALSE))</f>
        <v>0</v>
      </c>
      <c r="R3015" t="b">
        <f>AND(COUNTIF('Master list(no salts, metals)'!R3005,"&lt;=1"),IF(COUNTIF('Master list(no salts, metals)'!$K3005:$Y3005, "#N/A")=14,TRUE,FALSE))</f>
        <v>0</v>
      </c>
      <c r="S3015" t="b">
        <f>AND(COUNTIF('Master list(no salts, metals)'!S3005,"&lt;=1"),IF(COUNTIF('Master list(no salts, metals)'!$K3005:$Y3005, "#N/A")=14,TRUE,FALSE))</f>
        <v>0</v>
      </c>
      <c r="T3015" t="b">
        <f>AND(COUNTIF('Master list(no salts, metals)'!T3005,"&lt;=1"),IF(COUNTIF('Master list(no salts, metals)'!$K3005:$Y3005, "#N/A")=14,TRUE,FALSE))</f>
        <v>0</v>
      </c>
      <c r="U3015" t="b">
        <f>AND(COUNTIF('Master list(no salts, metals)'!U3005,"&lt;=1"),IF(COUNTIF('Master list(no salts, metals)'!$K3005:$Y3005, "#N/A")=14,TRUE,FALSE))</f>
        <v>0</v>
      </c>
      <c r="V3015" t="b">
        <f>AND(COUNTIF('Master list(no salts, metals)'!V3005,"&lt;=1"),IF(COUNTIF('Master list(no salts, metals)'!$K3005:$Y3005, "#N/A")=14,TRUE,FALSE))</f>
        <v>0</v>
      </c>
      <c r="W3015" t="b">
        <f>AND(COUNTIF('Master list(no salts, metals)'!W3005,"&lt;=1"),IF(COUNTIF('Master list(no salts, metals)'!$K3005:$Y3005, "#N/A")=14,TRUE,FALSE))</f>
        <v>1</v>
      </c>
      <c r="X3015" t="b">
        <f>AND(COUNTIF('Master list(no salts, metals)'!X3005,"&lt;=1"),IF(COUNTIF('Master list(no salts, metals)'!$K3005:$Y3005, "#N/A")=14,TRUE,FALSE))</f>
        <v>0</v>
      </c>
      <c r="Y3015" t="b">
        <f>AND(COUNTIF('Master list(no salts, metals)'!Y3005,"&lt;=1"),IF(COUNTIF('Master list(no salts, metals)'!$K3005:$Y3005, "#N/A")=14,TRUE,FALSE))</f>
        <v>0</v>
      </c>
    </row>
    <row r="3016" spans="11:25" x14ac:dyDescent="0.25">
      <c r="K3016" t="b">
        <f>AND(COUNTIF('Master list(no salts, metals)'!K3006,"&lt;=1"),IF(COUNTIF('Master list(no salts, metals)'!$K3006:$Y3006, "#N/A")=14,TRUE,FALSE))</f>
        <v>0</v>
      </c>
      <c r="L3016" t="b">
        <f>AND(COUNTIF('Master list(no salts, metals)'!L3006,"&lt;=1"),IF(COUNTIF('Master list(no salts, metals)'!$K3006:$Y3006, "#N/A")=14,TRUE,FALSE))</f>
        <v>0</v>
      </c>
      <c r="M3016" t="b">
        <f>AND(COUNTIF('Master list(no salts, metals)'!M3006,"&lt;=1"),IF(COUNTIF('Master list(no salts, metals)'!$K3006:$Y3006, "#N/A")=14,TRUE,FALSE))</f>
        <v>0</v>
      </c>
      <c r="N3016" t="b">
        <f>AND(COUNTIF('Master list(no salts, metals)'!N3006,"&lt;=1"),IF(COUNTIF('Master list(no salts, metals)'!$K3006:$Y3006, "#N/A")=14,TRUE,FALSE))</f>
        <v>0</v>
      </c>
      <c r="O3016" t="b">
        <f>AND(COUNTIF('Master list(no salts, metals)'!O3006,"&lt;=1"),IF(COUNTIF('Master list(no salts, metals)'!$K3006:$Y3006, "#N/A")=14,TRUE,FALSE))</f>
        <v>0</v>
      </c>
      <c r="P3016" t="b">
        <f>AND(COUNTIF('Master list(no salts, metals)'!P3006,"&lt;=1"),IF(COUNTIF('Master list(no salts, metals)'!$K3006:$Y3006, "#N/A")=14,TRUE,FALSE))</f>
        <v>0</v>
      </c>
      <c r="Q3016" t="b">
        <f>AND(COUNTIF('Master list(no salts, metals)'!Q3006,"&lt;=1"),IF(COUNTIF('Master list(no salts, metals)'!$K3006:$Y3006, "#N/A")=14,TRUE,FALSE))</f>
        <v>0</v>
      </c>
      <c r="R3016" t="b">
        <f>AND(COUNTIF('Master list(no salts, metals)'!R3006,"&lt;=1"),IF(COUNTIF('Master list(no salts, metals)'!$K3006:$Y3006, "#N/A")=14,TRUE,FALSE))</f>
        <v>0</v>
      </c>
      <c r="S3016" t="b">
        <f>AND(COUNTIF('Master list(no salts, metals)'!S3006,"&lt;=1"),IF(COUNTIF('Master list(no salts, metals)'!$K3006:$Y3006, "#N/A")=14,TRUE,FALSE))</f>
        <v>0</v>
      </c>
      <c r="T3016" t="b">
        <f>AND(COUNTIF('Master list(no salts, metals)'!T3006,"&lt;=1"),IF(COUNTIF('Master list(no salts, metals)'!$K3006:$Y3006, "#N/A")=14,TRUE,FALSE))</f>
        <v>1</v>
      </c>
      <c r="U3016" t="b">
        <f>AND(COUNTIF('Master list(no salts, metals)'!U3006,"&lt;=1"),IF(COUNTIF('Master list(no salts, metals)'!$K3006:$Y3006, "#N/A")=14,TRUE,FALSE))</f>
        <v>0</v>
      </c>
      <c r="V3016" t="b">
        <f>AND(COUNTIF('Master list(no salts, metals)'!V3006,"&lt;=1"),IF(COUNTIF('Master list(no salts, metals)'!$K3006:$Y3006, "#N/A")=14,TRUE,FALSE))</f>
        <v>0</v>
      </c>
      <c r="W3016" t="b">
        <f>AND(COUNTIF('Master list(no salts, metals)'!W3006,"&lt;=1"),IF(COUNTIF('Master list(no salts, metals)'!$K3006:$Y3006, "#N/A")=14,TRUE,FALSE))</f>
        <v>0</v>
      </c>
      <c r="X3016" t="b">
        <f>AND(COUNTIF('Master list(no salts, metals)'!X3006,"&lt;=1"),IF(COUNTIF('Master list(no salts, metals)'!$K3006:$Y3006, "#N/A")=14,TRUE,FALSE))</f>
        <v>0</v>
      </c>
      <c r="Y3016" t="b">
        <f>AND(COUNTIF('Master list(no salts, metals)'!Y3006,"&lt;=1"),IF(COUNTIF('Master list(no salts, metals)'!$K3006:$Y3006, "#N/A")=14,TRUE,FALSE))</f>
        <v>0</v>
      </c>
    </row>
    <row r="3017" spans="11:25" x14ac:dyDescent="0.25">
      <c r="K3017" t="b">
        <f>AND(COUNTIF('Master list(no salts, metals)'!K3007,"&lt;=1"),IF(COUNTIF('Master list(no salts, metals)'!$K3007:$Y3007, "#N/A")=14,TRUE,FALSE))</f>
        <v>0</v>
      </c>
      <c r="L3017" t="b">
        <f>AND(COUNTIF('Master list(no salts, metals)'!L3007,"&lt;=1"),IF(COUNTIF('Master list(no salts, metals)'!$K3007:$Y3007, "#N/A")=14,TRUE,FALSE))</f>
        <v>0</v>
      </c>
      <c r="M3017" t="b">
        <f>AND(COUNTIF('Master list(no salts, metals)'!M3007,"&lt;=1"),IF(COUNTIF('Master list(no salts, metals)'!$K3007:$Y3007, "#N/A")=14,TRUE,FALSE))</f>
        <v>0</v>
      </c>
      <c r="N3017" t="b">
        <f>AND(COUNTIF('Master list(no salts, metals)'!N3007,"&lt;=1"),IF(COUNTIF('Master list(no salts, metals)'!$K3007:$Y3007, "#N/A")=14,TRUE,FALSE))</f>
        <v>0</v>
      </c>
      <c r="O3017" t="b">
        <f>AND(COUNTIF('Master list(no salts, metals)'!O3007,"&lt;=1"),IF(COUNTIF('Master list(no salts, metals)'!$K3007:$Y3007, "#N/A")=14,TRUE,FALSE))</f>
        <v>0</v>
      </c>
      <c r="P3017" t="b">
        <f>AND(COUNTIF('Master list(no salts, metals)'!P3007,"&lt;=1"),IF(COUNTIF('Master list(no salts, metals)'!$K3007:$Y3007, "#N/A")=14,TRUE,FALSE))</f>
        <v>0</v>
      </c>
      <c r="Q3017" t="b">
        <f>AND(COUNTIF('Master list(no salts, metals)'!Q3007,"&lt;=1"),IF(COUNTIF('Master list(no salts, metals)'!$K3007:$Y3007, "#N/A")=14,TRUE,FALSE))</f>
        <v>0</v>
      </c>
      <c r="R3017" t="b">
        <f>AND(COUNTIF('Master list(no salts, metals)'!R3007,"&lt;=1"),IF(COUNTIF('Master list(no salts, metals)'!$K3007:$Y3007, "#N/A")=14,TRUE,FALSE))</f>
        <v>0</v>
      </c>
      <c r="S3017" t="b">
        <f>AND(COUNTIF('Master list(no salts, metals)'!S3007,"&lt;=1"),IF(COUNTIF('Master list(no salts, metals)'!$K3007:$Y3007, "#N/A")=14,TRUE,FALSE))</f>
        <v>0</v>
      </c>
      <c r="T3017" t="b">
        <f>AND(COUNTIF('Master list(no salts, metals)'!T3007,"&lt;=1"),IF(COUNTIF('Master list(no salts, metals)'!$K3007:$Y3007, "#N/A")=14,TRUE,FALSE))</f>
        <v>0</v>
      </c>
      <c r="U3017" t="b">
        <f>AND(COUNTIF('Master list(no salts, metals)'!U3007,"&lt;=1"),IF(COUNTIF('Master list(no salts, metals)'!$K3007:$Y3007, "#N/A")=14,TRUE,FALSE))</f>
        <v>0</v>
      </c>
      <c r="V3017" t="b">
        <f>AND(COUNTIF('Master list(no salts, metals)'!V3007,"&lt;=1"),IF(COUNTIF('Master list(no salts, metals)'!$K3007:$Y3007, "#N/A")=14,TRUE,FALSE))</f>
        <v>0</v>
      </c>
      <c r="W3017" t="b">
        <f>AND(COUNTIF('Master list(no salts, metals)'!W3007,"&lt;=1"),IF(COUNTIF('Master list(no salts, metals)'!$K3007:$Y3007, "#N/A")=14,TRUE,FALSE))</f>
        <v>0</v>
      </c>
      <c r="X3017" t="b">
        <f>AND(COUNTIF('Master list(no salts, metals)'!X3007,"&lt;=1"),IF(COUNTIF('Master list(no salts, metals)'!$K3007:$Y3007, "#N/A")=14,TRUE,FALSE))</f>
        <v>0</v>
      </c>
      <c r="Y3017" t="b">
        <f>AND(COUNTIF('Master list(no salts, metals)'!Y3007,"&lt;=1"),IF(COUNTIF('Master list(no salts, metals)'!$K3007:$Y3007, "#N/A")=14,TRUE,FALSE))</f>
        <v>0</v>
      </c>
    </row>
    <row r="3018" spans="11:25" x14ac:dyDescent="0.25">
      <c r="K3018" t="b">
        <f>AND(COUNTIF('Master list(no salts, metals)'!K3008,"&lt;=1"),IF(COUNTIF('Master list(no salts, metals)'!$K3008:$Y3008, "#N/A")=14,TRUE,FALSE))</f>
        <v>0</v>
      </c>
      <c r="L3018" t="b">
        <f>AND(COUNTIF('Master list(no salts, metals)'!L3008,"&lt;=1"),IF(COUNTIF('Master list(no salts, metals)'!$K3008:$Y3008, "#N/A")=14,TRUE,FALSE))</f>
        <v>0</v>
      </c>
      <c r="M3018" t="b">
        <f>AND(COUNTIF('Master list(no salts, metals)'!M3008,"&lt;=1"),IF(COUNTIF('Master list(no salts, metals)'!$K3008:$Y3008, "#N/A")=14,TRUE,FALSE))</f>
        <v>0</v>
      </c>
      <c r="N3018" t="b">
        <f>AND(COUNTIF('Master list(no salts, metals)'!N3008,"&lt;=1"),IF(COUNTIF('Master list(no salts, metals)'!$K3008:$Y3008, "#N/A")=14,TRUE,FALSE))</f>
        <v>0</v>
      </c>
      <c r="O3018" t="b">
        <f>AND(COUNTIF('Master list(no salts, metals)'!O3008,"&lt;=1"),IF(COUNTIF('Master list(no salts, metals)'!$K3008:$Y3008, "#N/A")=14,TRUE,FALSE))</f>
        <v>0</v>
      </c>
      <c r="P3018" t="b">
        <f>AND(COUNTIF('Master list(no salts, metals)'!P3008,"&lt;=1"),IF(COUNTIF('Master list(no salts, metals)'!$K3008:$Y3008, "#N/A")=14,TRUE,FALSE))</f>
        <v>0</v>
      </c>
      <c r="Q3018" t="b">
        <f>AND(COUNTIF('Master list(no salts, metals)'!Q3008,"&lt;=1"),IF(COUNTIF('Master list(no salts, metals)'!$K3008:$Y3008, "#N/A")=14,TRUE,FALSE))</f>
        <v>0</v>
      </c>
      <c r="R3018" t="b">
        <f>AND(COUNTIF('Master list(no salts, metals)'!R3008,"&lt;=1"),IF(COUNTIF('Master list(no salts, metals)'!$K3008:$Y3008, "#N/A")=14,TRUE,FALSE))</f>
        <v>0</v>
      </c>
      <c r="S3018" t="b">
        <f>AND(COUNTIF('Master list(no salts, metals)'!S3008,"&lt;=1"),IF(COUNTIF('Master list(no salts, metals)'!$K3008:$Y3008, "#N/A")=14,TRUE,FALSE))</f>
        <v>0</v>
      </c>
      <c r="T3018" t="b">
        <f>AND(COUNTIF('Master list(no salts, metals)'!T3008,"&lt;=1"),IF(COUNTIF('Master list(no salts, metals)'!$K3008:$Y3008, "#N/A")=14,TRUE,FALSE))</f>
        <v>0</v>
      </c>
      <c r="U3018" t="b">
        <f>AND(COUNTIF('Master list(no salts, metals)'!U3008,"&lt;=1"),IF(COUNTIF('Master list(no salts, metals)'!$K3008:$Y3008, "#N/A")=14,TRUE,FALSE))</f>
        <v>0</v>
      </c>
      <c r="V3018" t="b">
        <f>AND(COUNTIF('Master list(no salts, metals)'!V3008,"&lt;=1"),IF(COUNTIF('Master list(no salts, metals)'!$K3008:$Y3008, "#N/A")=14,TRUE,FALSE))</f>
        <v>0</v>
      </c>
      <c r="W3018" t="b">
        <f>AND(COUNTIF('Master list(no salts, metals)'!W3008,"&lt;=1"),IF(COUNTIF('Master list(no salts, metals)'!$K3008:$Y3008, "#N/A")=14,TRUE,FALSE))</f>
        <v>0</v>
      </c>
      <c r="X3018" t="b">
        <f>AND(COUNTIF('Master list(no salts, metals)'!X3008,"&lt;=1"),IF(COUNTIF('Master list(no salts, metals)'!$K3008:$Y3008, "#N/A")=14,TRUE,FALSE))</f>
        <v>0</v>
      </c>
      <c r="Y3018" t="b">
        <f>AND(COUNTIF('Master list(no salts, metals)'!Y3008,"&lt;=1"),IF(COUNTIF('Master list(no salts, metals)'!$K3008:$Y3008, "#N/A")=14,TRUE,FALSE))</f>
        <v>0</v>
      </c>
    </row>
    <row r="3019" spans="11:25" x14ac:dyDescent="0.25">
      <c r="K3019" t="b">
        <f>AND(COUNTIF('Master list(no salts, metals)'!K3009,"&lt;=1"),IF(COUNTIF('Master list(no salts, metals)'!$K3009:$Y3009, "#N/A")=14,TRUE,FALSE))</f>
        <v>0</v>
      </c>
      <c r="L3019" t="b">
        <f>AND(COUNTIF('Master list(no salts, metals)'!L3009,"&lt;=1"),IF(COUNTIF('Master list(no salts, metals)'!$K3009:$Y3009, "#N/A")=14,TRUE,FALSE))</f>
        <v>0</v>
      </c>
      <c r="M3019" t="b">
        <f>AND(COUNTIF('Master list(no salts, metals)'!M3009,"&lt;=1"),IF(COUNTIF('Master list(no salts, metals)'!$K3009:$Y3009, "#N/A")=14,TRUE,FALSE))</f>
        <v>0</v>
      </c>
      <c r="N3019" t="b">
        <f>AND(COUNTIF('Master list(no salts, metals)'!N3009,"&lt;=1"),IF(COUNTIF('Master list(no salts, metals)'!$K3009:$Y3009, "#N/A")=14,TRUE,FALSE))</f>
        <v>0</v>
      </c>
      <c r="O3019" t="b">
        <f>AND(COUNTIF('Master list(no salts, metals)'!O3009,"&lt;=1"),IF(COUNTIF('Master list(no salts, metals)'!$K3009:$Y3009, "#N/A")=14,TRUE,FALSE))</f>
        <v>0</v>
      </c>
      <c r="P3019" t="b">
        <f>AND(COUNTIF('Master list(no salts, metals)'!P3009,"&lt;=1"),IF(COUNTIF('Master list(no salts, metals)'!$K3009:$Y3009, "#N/A")=14,TRUE,FALSE))</f>
        <v>0</v>
      </c>
      <c r="Q3019" t="b">
        <f>AND(COUNTIF('Master list(no salts, metals)'!Q3009,"&lt;=1"),IF(COUNTIF('Master list(no salts, metals)'!$K3009:$Y3009, "#N/A")=14,TRUE,FALSE))</f>
        <v>0</v>
      </c>
      <c r="R3019" t="b">
        <f>AND(COUNTIF('Master list(no salts, metals)'!R3009,"&lt;=1"),IF(COUNTIF('Master list(no salts, metals)'!$K3009:$Y3009, "#N/A")=14,TRUE,FALSE))</f>
        <v>0</v>
      </c>
      <c r="S3019" t="b">
        <f>AND(COUNTIF('Master list(no salts, metals)'!S3009,"&lt;=1"),IF(COUNTIF('Master list(no salts, metals)'!$K3009:$Y3009, "#N/A")=14,TRUE,FALSE))</f>
        <v>0</v>
      </c>
      <c r="T3019" t="b">
        <f>AND(COUNTIF('Master list(no salts, metals)'!T3009,"&lt;=1"),IF(COUNTIF('Master list(no salts, metals)'!$K3009:$Y3009, "#N/A")=14,TRUE,FALSE))</f>
        <v>0</v>
      </c>
      <c r="U3019" t="b">
        <f>AND(COUNTIF('Master list(no salts, metals)'!U3009,"&lt;=1"),IF(COUNTIF('Master list(no salts, metals)'!$K3009:$Y3009, "#N/A")=14,TRUE,FALSE))</f>
        <v>0</v>
      </c>
      <c r="V3019" t="b">
        <f>AND(COUNTIF('Master list(no salts, metals)'!V3009,"&lt;=1"),IF(COUNTIF('Master list(no salts, metals)'!$K3009:$Y3009, "#N/A")=14,TRUE,FALSE))</f>
        <v>0</v>
      </c>
      <c r="W3019" t="b">
        <f>AND(COUNTIF('Master list(no salts, metals)'!W3009,"&lt;=1"),IF(COUNTIF('Master list(no salts, metals)'!$K3009:$Y3009, "#N/A")=14,TRUE,FALSE))</f>
        <v>1</v>
      </c>
      <c r="X3019" t="b">
        <f>AND(COUNTIF('Master list(no salts, metals)'!X3009,"&lt;=1"),IF(COUNTIF('Master list(no salts, metals)'!$K3009:$Y3009, "#N/A")=14,TRUE,FALSE))</f>
        <v>0</v>
      </c>
      <c r="Y3019" t="b">
        <f>AND(COUNTIF('Master list(no salts, metals)'!Y3009,"&lt;=1"),IF(COUNTIF('Master list(no salts, metals)'!$K3009:$Y3009, "#N/A")=14,TRUE,FALSE))</f>
        <v>0</v>
      </c>
    </row>
    <row r="3020" spans="11:25" x14ac:dyDescent="0.25">
      <c r="K3020" t="b">
        <f>AND(COUNTIF('Master list(no salts, metals)'!K3010,"&lt;=1"),IF(COUNTIF('Master list(no salts, metals)'!$K3010:$Y3010, "#N/A")=14,TRUE,FALSE))</f>
        <v>0</v>
      </c>
      <c r="L3020" t="b">
        <f>AND(COUNTIF('Master list(no salts, metals)'!L3010,"&lt;=1"),IF(COUNTIF('Master list(no salts, metals)'!$K3010:$Y3010, "#N/A")=14,TRUE,FALSE))</f>
        <v>0</v>
      </c>
      <c r="M3020" t="b">
        <f>AND(COUNTIF('Master list(no salts, metals)'!M3010,"&lt;=1"),IF(COUNTIF('Master list(no salts, metals)'!$K3010:$Y3010, "#N/A")=14,TRUE,FALSE))</f>
        <v>0</v>
      </c>
      <c r="N3020" t="b">
        <f>AND(COUNTIF('Master list(no salts, metals)'!N3010,"&lt;=1"),IF(COUNTIF('Master list(no salts, metals)'!$K3010:$Y3010, "#N/A")=14,TRUE,FALSE))</f>
        <v>0</v>
      </c>
      <c r="O3020" t="b">
        <f>AND(COUNTIF('Master list(no salts, metals)'!O3010,"&lt;=1"),IF(COUNTIF('Master list(no salts, metals)'!$K3010:$Y3010, "#N/A")=14,TRUE,FALSE))</f>
        <v>0</v>
      </c>
      <c r="P3020" t="b">
        <f>AND(COUNTIF('Master list(no salts, metals)'!P3010,"&lt;=1"),IF(COUNTIF('Master list(no salts, metals)'!$K3010:$Y3010, "#N/A")=14,TRUE,FALSE))</f>
        <v>0</v>
      </c>
      <c r="Q3020" t="b">
        <f>AND(COUNTIF('Master list(no salts, metals)'!Q3010,"&lt;=1"),IF(COUNTIF('Master list(no salts, metals)'!$K3010:$Y3010, "#N/A")=14,TRUE,FALSE))</f>
        <v>0</v>
      </c>
      <c r="R3020" t="b">
        <f>AND(COUNTIF('Master list(no salts, metals)'!R3010,"&lt;=1"),IF(COUNTIF('Master list(no salts, metals)'!$K3010:$Y3010, "#N/A")=14,TRUE,FALSE))</f>
        <v>0</v>
      </c>
      <c r="S3020" t="b">
        <f>AND(COUNTIF('Master list(no salts, metals)'!S3010,"&lt;=1"),IF(COUNTIF('Master list(no salts, metals)'!$K3010:$Y3010, "#N/A")=14,TRUE,FALSE))</f>
        <v>0</v>
      </c>
      <c r="T3020" t="b">
        <f>AND(COUNTIF('Master list(no salts, metals)'!T3010,"&lt;=1"),IF(COUNTIF('Master list(no salts, metals)'!$K3010:$Y3010, "#N/A")=14,TRUE,FALSE))</f>
        <v>0</v>
      </c>
      <c r="U3020" t="b">
        <f>AND(COUNTIF('Master list(no salts, metals)'!U3010,"&lt;=1"),IF(COUNTIF('Master list(no salts, metals)'!$K3010:$Y3010, "#N/A")=14,TRUE,FALSE))</f>
        <v>0</v>
      </c>
      <c r="V3020" t="b">
        <f>AND(COUNTIF('Master list(no salts, metals)'!V3010,"&lt;=1"),IF(COUNTIF('Master list(no salts, metals)'!$K3010:$Y3010, "#N/A")=14,TRUE,FALSE))</f>
        <v>0</v>
      </c>
      <c r="W3020" t="b">
        <f>AND(COUNTIF('Master list(no salts, metals)'!W3010,"&lt;=1"),IF(COUNTIF('Master list(no salts, metals)'!$K3010:$Y3010, "#N/A")=14,TRUE,FALSE))</f>
        <v>1</v>
      </c>
      <c r="X3020" t="b">
        <f>AND(COUNTIF('Master list(no salts, metals)'!X3010,"&lt;=1"),IF(COUNTIF('Master list(no salts, metals)'!$K3010:$Y3010, "#N/A")=14,TRUE,FALSE))</f>
        <v>0</v>
      </c>
      <c r="Y3020" t="b">
        <f>AND(COUNTIF('Master list(no salts, metals)'!Y3010,"&lt;=1"),IF(COUNTIF('Master list(no salts, metals)'!$K3010:$Y3010, "#N/A")=14,TRUE,FALSE))</f>
        <v>0</v>
      </c>
    </row>
    <row r="3021" spans="11:25" x14ac:dyDescent="0.25">
      <c r="K3021" t="b">
        <f>AND(COUNTIF('Master list(no salts, metals)'!K3011,"&lt;=1"),IF(COUNTIF('Master list(no salts, metals)'!$K3011:$Y3011, "#N/A")=14,TRUE,FALSE))</f>
        <v>0</v>
      </c>
      <c r="L3021" t="b">
        <f>AND(COUNTIF('Master list(no salts, metals)'!L3011,"&lt;=1"),IF(COUNTIF('Master list(no salts, metals)'!$K3011:$Y3011, "#N/A")=14,TRUE,FALSE))</f>
        <v>0</v>
      </c>
      <c r="M3021" t="b">
        <f>AND(COUNTIF('Master list(no salts, metals)'!M3011,"&lt;=1"),IF(COUNTIF('Master list(no salts, metals)'!$K3011:$Y3011, "#N/A")=14,TRUE,FALSE))</f>
        <v>0</v>
      </c>
      <c r="N3021" t="b">
        <f>AND(COUNTIF('Master list(no salts, metals)'!N3011,"&lt;=1"),IF(COUNTIF('Master list(no salts, metals)'!$K3011:$Y3011, "#N/A")=14,TRUE,FALSE))</f>
        <v>0</v>
      </c>
      <c r="O3021" t="b">
        <f>AND(COUNTIF('Master list(no salts, metals)'!O3011,"&lt;=1"),IF(COUNTIF('Master list(no salts, metals)'!$K3011:$Y3011, "#N/A")=14,TRUE,FALSE))</f>
        <v>0</v>
      </c>
      <c r="P3021" t="b">
        <f>AND(COUNTIF('Master list(no salts, metals)'!P3011,"&lt;=1"),IF(COUNTIF('Master list(no salts, metals)'!$K3011:$Y3011, "#N/A")=14,TRUE,FALSE))</f>
        <v>0</v>
      </c>
      <c r="Q3021" t="b">
        <f>AND(COUNTIF('Master list(no salts, metals)'!Q3011,"&lt;=1"),IF(COUNTIF('Master list(no salts, metals)'!$K3011:$Y3011, "#N/A")=14,TRUE,FALSE))</f>
        <v>0</v>
      </c>
      <c r="R3021" t="b">
        <f>AND(COUNTIF('Master list(no salts, metals)'!R3011,"&lt;=1"),IF(COUNTIF('Master list(no salts, metals)'!$K3011:$Y3011, "#N/A")=14,TRUE,FALSE))</f>
        <v>0</v>
      </c>
      <c r="S3021" t="b">
        <f>AND(COUNTIF('Master list(no salts, metals)'!S3011,"&lt;=1"),IF(COUNTIF('Master list(no salts, metals)'!$K3011:$Y3011, "#N/A")=14,TRUE,FALSE))</f>
        <v>0</v>
      </c>
      <c r="T3021" t="b">
        <f>AND(COUNTIF('Master list(no salts, metals)'!T3011,"&lt;=1"),IF(COUNTIF('Master list(no salts, metals)'!$K3011:$Y3011, "#N/A")=14,TRUE,FALSE))</f>
        <v>0</v>
      </c>
      <c r="U3021" t="b">
        <f>AND(COUNTIF('Master list(no salts, metals)'!U3011,"&lt;=1"),IF(COUNTIF('Master list(no salts, metals)'!$K3011:$Y3011, "#N/A")=14,TRUE,FALSE))</f>
        <v>0</v>
      </c>
      <c r="V3021" t="b">
        <f>AND(COUNTIF('Master list(no salts, metals)'!V3011,"&lt;=1"),IF(COUNTIF('Master list(no salts, metals)'!$K3011:$Y3011, "#N/A")=14,TRUE,FALSE))</f>
        <v>0</v>
      </c>
      <c r="W3021" t="b">
        <f>AND(COUNTIF('Master list(no salts, metals)'!W3011,"&lt;=1"),IF(COUNTIF('Master list(no salts, metals)'!$K3011:$Y3011, "#N/A")=14,TRUE,FALSE))</f>
        <v>0</v>
      </c>
      <c r="X3021" t="b">
        <f>AND(COUNTIF('Master list(no salts, metals)'!X3011,"&lt;=1"),IF(COUNTIF('Master list(no salts, metals)'!$K3011:$Y3011, "#N/A")=14,TRUE,FALSE))</f>
        <v>0</v>
      </c>
      <c r="Y3021" t="b">
        <f>AND(COUNTIF('Master list(no salts, metals)'!Y3011,"&lt;=1"),IF(COUNTIF('Master list(no salts, metals)'!$K3011:$Y3011, "#N/A")=14,TRUE,FALSE))</f>
        <v>1</v>
      </c>
    </row>
    <row r="3022" spans="11:25" x14ac:dyDescent="0.25">
      <c r="K3022" t="b">
        <f>AND(COUNTIF('Master list(no salts, metals)'!K3012,"&lt;=1"),IF(COUNTIF('Master list(no salts, metals)'!$K3012:$Y3012, "#N/A")=14,TRUE,FALSE))</f>
        <v>0</v>
      </c>
      <c r="L3022" t="b">
        <f>AND(COUNTIF('Master list(no salts, metals)'!L3012,"&lt;=1"),IF(COUNTIF('Master list(no salts, metals)'!$K3012:$Y3012, "#N/A")=14,TRUE,FALSE))</f>
        <v>0</v>
      </c>
      <c r="M3022" t="b">
        <f>AND(COUNTIF('Master list(no salts, metals)'!M3012,"&lt;=1"),IF(COUNTIF('Master list(no salts, metals)'!$K3012:$Y3012, "#N/A")=14,TRUE,FALSE))</f>
        <v>0</v>
      </c>
      <c r="N3022" t="b">
        <f>AND(COUNTIF('Master list(no salts, metals)'!N3012,"&lt;=1"),IF(COUNTIF('Master list(no salts, metals)'!$K3012:$Y3012, "#N/A")=14,TRUE,FALSE))</f>
        <v>0</v>
      </c>
      <c r="O3022" t="b">
        <f>AND(COUNTIF('Master list(no salts, metals)'!O3012,"&lt;=1"),IF(COUNTIF('Master list(no salts, metals)'!$K3012:$Y3012, "#N/A")=14,TRUE,FALSE))</f>
        <v>0</v>
      </c>
      <c r="P3022" t="b">
        <f>AND(COUNTIF('Master list(no salts, metals)'!P3012,"&lt;=1"),IF(COUNTIF('Master list(no salts, metals)'!$K3012:$Y3012, "#N/A")=14,TRUE,FALSE))</f>
        <v>0</v>
      </c>
      <c r="Q3022" t="b">
        <f>AND(COUNTIF('Master list(no salts, metals)'!Q3012,"&lt;=1"),IF(COUNTIF('Master list(no salts, metals)'!$K3012:$Y3012, "#N/A")=14,TRUE,FALSE))</f>
        <v>0</v>
      </c>
      <c r="R3022" t="b">
        <f>AND(COUNTIF('Master list(no salts, metals)'!R3012,"&lt;=1"),IF(COUNTIF('Master list(no salts, metals)'!$K3012:$Y3012, "#N/A")=14,TRUE,FALSE))</f>
        <v>0</v>
      </c>
      <c r="S3022" t="b">
        <f>AND(COUNTIF('Master list(no salts, metals)'!S3012,"&lt;=1"),IF(COUNTIF('Master list(no salts, metals)'!$K3012:$Y3012, "#N/A")=14,TRUE,FALSE))</f>
        <v>0</v>
      </c>
      <c r="T3022" t="b">
        <f>AND(COUNTIF('Master list(no salts, metals)'!T3012,"&lt;=1"),IF(COUNTIF('Master list(no salts, metals)'!$K3012:$Y3012, "#N/A")=14,TRUE,FALSE))</f>
        <v>0</v>
      </c>
      <c r="U3022" t="b">
        <f>AND(COUNTIF('Master list(no salts, metals)'!U3012,"&lt;=1"),IF(COUNTIF('Master list(no salts, metals)'!$K3012:$Y3012, "#N/A")=14,TRUE,FALSE))</f>
        <v>0</v>
      </c>
      <c r="V3022" t="b">
        <f>AND(COUNTIF('Master list(no salts, metals)'!V3012,"&lt;=1"),IF(COUNTIF('Master list(no salts, metals)'!$K3012:$Y3012, "#N/A")=14,TRUE,FALSE))</f>
        <v>0</v>
      </c>
      <c r="W3022" t="b">
        <f>AND(COUNTIF('Master list(no salts, metals)'!W3012,"&lt;=1"),IF(COUNTIF('Master list(no salts, metals)'!$K3012:$Y3012, "#N/A")=14,TRUE,FALSE))</f>
        <v>1</v>
      </c>
      <c r="X3022" t="b">
        <f>AND(COUNTIF('Master list(no salts, metals)'!X3012,"&lt;=1"),IF(COUNTIF('Master list(no salts, metals)'!$K3012:$Y3012, "#N/A")=14,TRUE,FALSE))</f>
        <v>0</v>
      </c>
      <c r="Y3022" t="b">
        <f>AND(COUNTIF('Master list(no salts, metals)'!Y3012,"&lt;=1"),IF(COUNTIF('Master list(no salts, metals)'!$K3012:$Y3012, "#N/A")=14,TRUE,FALSE))</f>
        <v>0</v>
      </c>
    </row>
    <row r="3023" spans="11:25" x14ac:dyDescent="0.25">
      <c r="K3023" t="b">
        <f>AND(COUNTIF('Master list(no salts, metals)'!K3013,"&lt;=1"),IF(COUNTIF('Master list(no salts, metals)'!$K3013:$Y3013, "#N/A")=14,TRUE,FALSE))</f>
        <v>0</v>
      </c>
      <c r="L3023" t="b">
        <f>AND(COUNTIF('Master list(no salts, metals)'!L3013,"&lt;=1"),IF(COUNTIF('Master list(no salts, metals)'!$K3013:$Y3013, "#N/A")=14,TRUE,FALSE))</f>
        <v>0</v>
      </c>
      <c r="M3023" t="b">
        <f>AND(COUNTIF('Master list(no salts, metals)'!M3013,"&lt;=1"),IF(COUNTIF('Master list(no salts, metals)'!$K3013:$Y3013, "#N/A")=14,TRUE,FALSE))</f>
        <v>0</v>
      </c>
      <c r="N3023" t="b">
        <f>AND(COUNTIF('Master list(no salts, metals)'!N3013,"&lt;=1"),IF(COUNTIF('Master list(no salts, metals)'!$K3013:$Y3013, "#N/A")=14,TRUE,FALSE))</f>
        <v>0</v>
      </c>
      <c r="O3023" t="b">
        <f>AND(COUNTIF('Master list(no salts, metals)'!O3013,"&lt;=1"),IF(COUNTIF('Master list(no salts, metals)'!$K3013:$Y3013, "#N/A")=14,TRUE,FALSE))</f>
        <v>0</v>
      </c>
      <c r="P3023" t="b">
        <f>AND(COUNTIF('Master list(no salts, metals)'!P3013,"&lt;=1"),IF(COUNTIF('Master list(no salts, metals)'!$K3013:$Y3013, "#N/A")=14,TRUE,FALSE))</f>
        <v>0</v>
      </c>
      <c r="Q3023" t="b">
        <f>AND(COUNTIF('Master list(no salts, metals)'!Q3013,"&lt;=1"),IF(COUNTIF('Master list(no salts, metals)'!$K3013:$Y3013, "#N/A")=14,TRUE,FALSE))</f>
        <v>0</v>
      </c>
      <c r="R3023" t="b">
        <f>AND(COUNTIF('Master list(no salts, metals)'!R3013,"&lt;=1"),IF(COUNTIF('Master list(no salts, metals)'!$K3013:$Y3013, "#N/A")=14,TRUE,FALSE))</f>
        <v>0</v>
      </c>
      <c r="S3023" t="b">
        <f>AND(COUNTIF('Master list(no salts, metals)'!S3013,"&lt;=1"),IF(COUNTIF('Master list(no salts, metals)'!$K3013:$Y3013, "#N/A")=14,TRUE,FALSE))</f>
        <v>0</v>
      </c>
      <c r="T3023" t="b">
        <f>AND(COUNTIF('Master list(no salts, metals)'!T3013,"&lt;=1"),IF(COUNTIF('Master list(no salts, metals)'!$K3013:$Y3013, "#N/A")=14,TRUE,FALSE))</f>
        <v>0</v>
      </c>
      <c r="U3023" t="b">
        <f>AND(COUNTIF('Master list(no salts, metals)'!U3013,"&lt;=1"),IF(COUNTIF('Master list(no salts, metals)'!$K3013:$Y3013, "#N/A")=14,TRUE,FALSE))</f>
        <v>0</v>
      </c>
      <c r="V3023" t="b">
        <f>AND(COUNTIF('Master list(no salts, metals)'!V3013,"&lt;=1"),IF(COUNTIF('Master list(no salts, metals)'!$K3013:$Y3013, "#N/A")=14,TRUE,FALSE))</f>
        <v>0</v>
      </c>
      <c r="W3023" t="b">
        <f>AND(COUNTIF('Master list(no salts, metals)'!W3013,"&lt;=1"),IF(COUNTIF('Master list(no salts, metals)'!$K3013:$Y3013, "#N/A")=14,TRUE,FALSE))</f>
        <v>0</v>
      </c>
      <c r="X3023" t="b">
        <f>AND(COUNTIF('Master list(no salts, metals)'!X3013,"&lt;=1"),IF(COUNTIF('Master list(no salts, metals)'!$K3013:$Y3013, "#N/A")=14,TRUE,FALSE))</f>
        <v>0</v>
      </c>
      <c r="Y3023" t="b">
        <f>AND(COUNTIF('Master list(no salts, metals)'!Y3013,"&lt;=1"),IF(COUNTIF('Master list(no salts, metals)'!$K3013:$Y3013, "#N/A")=14,TRUE,FALSE))</f>
        <v>0</v>
      </c>
    </row>
    <row r="3024" spans="11:25" x14ac:dyDescent="0.25">
      <c r="K3024" t="b">
        <f>AND(COUNTIF('Master list(no salts, metals)'!K3014,"&lt;=1"),IF(COUNTIF('Master list(no salts, metals)'!$K3014:$Y3014, "#N/A")=14,TRUE,FALSE))</f>
        <v>0</v>
      </c>
      <c r="L3024" t="b">
        <f>AND(COUNTIF('Master list(no salts, metals)'!L3014,"&lt;=1"),IF(COUNTIF('Master list(no salts, metals)'!$K3014:$Y3014, "#N/A")=14,TRUE,FALSE))</f>
        <v>0</v>
      </c>
      <c r="M3024" t="b">
        <f>AND(COUNTIF('Master list(no salts, metals)'!M3014,"&lt;=1"),IF(COUNTIF('Master list(no salts, metals)'!$K3014:$Y3014, "#N/A")=14,TRUE,FALSE))</f>
        <v>0</v>
      </c>
      <c r="N3024" t="b">
        <f>AND(COUNTIF('Master list(no salts, metals)'!N3014,"&lt;=1"),IF(COUNTIF('Master list(no salts, metals)'!$K3014:$Y3014, "#N/A")=14,TRUE,FALSE))</f>
        <v>0</v>
      </c>
      <c r="O3024" t="b">
        <f>AND(COUNTIF('Master list(no salts, metals)'!O3014,"&lt;=1"),IF(COUNTIF('Master list(no salts, metals)'!$K3014:$Y3014, "#N/A")=14,TRUE,FALSE))</f>
        <v>0</v>
      </c>
      <c r="P3024" t="b">
        <f>AND(COUNTIF('Master list(no salts, metals)'!P3014,"&lt;=1"),IF(COUNTIF('Master list(no salts, metals)'!$K3014:$Y3014, "#N/A")=14,TRUE,FALSE))</f>
        <v>0</v>
      </c>
      <c r="Q3024" t="b">
        <f>AND(COUNTIF('Master list(no salts, metals)'!Q3014,"&lt;=1"),IF(COUNTIF('Master list(no salts, metals)'!$K3014:$Y3014, "#N/A")=14,TRUE,FALSE))</f>
        <v>0</v>
      </c>
      <c r="R3024" t="b">
        <f>AND(COUNTIF('Master list(no salts, metals)'!R3014,"&lt;=1"),IF(COUNTIF('Master list(no salts, metals)'!$K3014:$Y3014, "#N/A")=14,TRUE,FALSE))</f>
        <v>0</v>
      </c>
      <c r="S3024" t="b">
        <f>AND(COUNTIF('Master list(no salts, metals)'!S3014,"&lt;=1"),IF(COUNTIF('Master list(no salts, metals)'!$K3014:$Y3014, "#N/A")=14,TRUE,FALSE))</f>
        <v>0</v>
      </c>
      <c r="T3024" t="b">
        <f>AND(COUNTIF('Master list(no salts, metals)'!T3014,"&lt;=1"),IF(COUNTIF('Master list(no salts, metals)'!$K3014:$Y3014, "#N/A")=14,TRUE,FALSE))</f>
        <v>0</v>
      </c>
      <c r="U3024" t="b">
        <f>AND(COUNTIF('Master list(no salts, metals)'!U3014,"&lt;=1"),IF(COUNTIF('Master list(no salts, metals)'!$K3014:$Y3014, "#N/A")=14,TRUE,FALSE))</f>
        <v>0</v>
      </c>
      <c r="V3024" t="b">
        <f>AND(COUNTIF('Master list(no salts, metals)'!V3014,"&lt;=1"),IF(COUNTIF('Master list(no salts, metals)'!$K3014:$Y3014, "#N/A")=14,TRUE,FALSE))</f>
        <v>0</v>
      </c>
      <c r="W3024" t="b">
        <f>AND(COUNTIF('Master list(no salts, metals)'!W3014,"&lt;=1"),IF(COUNTIF('Master list(no salts, metals)'!$K3014:$Y3014, "#N/A")=14,TRUE,FALSE))</f>
        <v>0</v>
      </c>
      <c r="X3024" t="b">
        <f>AND(COUNTIF('Master list(no salts, metals)'!X3014,"&lt;=1"),IF(COUNTIF('Master list(no salts, metals)'!$K3014:$Y3014, "#N/A")=14,TRUE,FALSE))</f>
        <v>0</v>
      </c>
      <c r="Y3024" t="b">
        <f>AND(COUNTIF('Master list(no salts, metals)'!Y3014,"&lt;=1"),IF(COUNTIF('Master list(no salts, metals)'!$K3014:$Y3014, "#N/A")=14,TRUE,FALSE))</f>
        <v>0</v>
      </c>
    </row>
    <row r="3025" spans="11:25" x14ac:dyDescent="0.25">
      <c r="K3025" t="b">
        <f>AND(COUNTIF('Master list(no salts, metals)'!K3015,"&lt;=1"),IF(COUNTIF('Master list(no salts, metals)'!$K3015:$Y3015, "#N/A")=14,TRUE,FALSE))</f>
        <v>0</v>
      </c>
      <c r="L3025" t="b">
        <f>AND(COUNTIF('Master list(no salts, metals)'!L3015,"&lt;=1"),IF(COUNTIF('Master list(no salts, metals)'!$K3015:$Y3015, "#N/A")=14,TRUE,FALSE))</f>
        <v>0</v>
      </c>
      <c r="M3025" t="b">
        <f>AND(COUNTIF('Master list(no salts, metals)'!M3015,"&lt;=1"),IF(COUNTIF('Master list(no salts, metals)'!$K3015:$Y3015, "#N/A")=14,TRUE,FALSE))</f>
        <v>0</v>
      </c>
      <c r="N3025" t="b">
        <f>AND(COUNTIF('Master list(no salts, metals)'!N3015,"&lt;=1"),IF(COUNTIF('Master list(no salts, metals)'!$K3015:$Y3015, "#N/A")=14,TRUE,FALSE))</f>
        <v>0</v>
      </c>
      <c r="O3025" t="b">
        <f>AND(COUNTIF('Master list(no salts, metals)'!O3015,"&lt;=1"),IF(COUNTIF('Master list(no salts, metals)'!$K3015:$Y3015, "#N/A")=14,TRUE,FALSE))</f>
        <v>0</v>
      </c>
      <c r="P3025" t="b">
        <f>AND(COUNTIF('Master list(no salts, metals)'!P3015,"&lt;=1"),IF(COUNTIF('Master list(no salts, metals)'!$K3015:$Y3015, "#N/A")=14,TRUE,FALSE))</f>
        <v>0</v>
      </c>
      <c r="Q3025" t="b">
        <f>AND(COUNTIF('Master list(no salts, metals)'!Q3015,"&lt;=1"),IF(COUNTIF('Master list(no salts, metals)'!$K3015:$Y3015, "#N/A")=14,TRUE,FALSE))</f>
        <v>0</v>
      </c>
      <c r="R3025" t="b">
        <f>AND(COUNTIF('Master list(no salts, metals)'!R3015,"&lt;=1"),IF(COUNTIF('Master list(no salts, metals)'!$K3015:$Y3015, "#N/A")=14,TRUE,FALSE))</f>
        <v>0</v>
      </c>
      <c r="S3025" t="b">
        <f>AND(COUNTIF('Master list(no salts, metals)'!S3015,"&lt;=1"),IF(COUNTIF('Master list(no salts, metals)'!$K3015:$Y3015, "#N/A")=14,TRUE,FALSE))</f>
        <v>0</v>
      </c>
      <c r="T3025" t="b">
        <f>AND(COUNTIF('Master list(no salts, metals)'!T3015,"&lt;=1"),IF(COUNTIF('Master list(no salts, metals)'!$K3015:$Y3015, "#N/A")=14,TRUE,FALSE))</f>
        <v>0</v>
      </c>
      <c r="U3025" t="b">
        <f>AND(COUNTIF('Master list(no salts, metals)'!U3015,"&lt;=1"),IF(COUNTIF('Master list(no salts, metals)'!$K3015:$Y3015, "#N/A")=14,TRUE,FALSE))</f>
        <v>0</v>
      </c>
      <c r="V3025" t="b">
        <f>AND(COUNTIF('Master list(no salts, metals)'!V3015,"&lt;=1"),IF(COUNTIF('Master list(no salts, metals)'!$K3015:$Y3015, "#N/A")=14,TRUE,FALSE))</f>
        <v>0</v>
      </c>
      <c r="W3025" t="b">
        <f>AND(COUNTIF('Master list(no salts, metals)'!W3015,"&lt;=1"),IF(COUNTIF('Master list(no salts, metals)'!$K3015:$Y3015, "#N/A")=14,TRUE,FALSE))</f>
        <v>0</v>
      </c>
      <c r="X3025" t="b">
        <f>AND(COUNTIF('Master list(no salts, metals)'!X3015,"&lt;=1"),IF(COUNTIF('Master list(no salts, metals)'!$K3015:$Y3015, "#N/A")=14,TRUE,FALSE))</f>
        <v>0</v>
      </c>
      <c r="Y3025" t="b">
        <f>AND(COUNTIF('Master list(no salts, metals)'!Y3015,"&lt;=1"),IF(COUNTIF('Master list(no salts, metals)'!$K3015:$Y3015, "#N/A")=14,TRUE,FALSE))</f>
        <v>0</v>
      </c>
    </row>
    <row r="3026" spans="11:25" x14ac:dyDescent="0.25">
      <c r="K3026" t="b">
        <f>AND(COUNTIF('Master list(no salts, metals)'!K3016,"&lt;=1"),IF(COUNTIF('Master list(no salts, metals)'!$K3016:$Y3016, "#N/A")=14,TRUE,FALSE))</f>
        <v>0</v>
      </c>
      <c r="L3026" t="b">
        <f>AND(COUNTIF('Master list(no salts, metals)'!L3016,"&lt;=1"),IF(COUNTIF('Master list(no salts, metals)'!$K3016:$Y3016, "#N/A")=14,TRUE,FALSE))</f>
        <v>0</v>
      </c>
      <c r="M3026" t="b">
        <f>AND(COUNTIF('Master list(no salts, metals)'!M3016,"&lt;=1"),IF(COUNTIF('Master list(no salts, metals)'!$K3016:$Y3016, "#N/A")=14,TRUE,FALSE))</f>
        <v>0</v>
      </c>
      <c r="N3026" t="b">
        <f>AND(COUNTIF('Master list(no salts, metals)'!N3016,"&lt;=1"),IF(COUNTIF('Master list(no salts, metals)'!$K3016:$Y3016, "#N/A")=14,TRUE,FALSE))</f>
        <v>0</v>
      </c>
      <c r="O3026" t="b">
        <f>AND(COUNTIF('Master list(no salts, metals)'!O3016,"&lt;=1"),IF(COUNTIF('Master list(no salts, metals)'!$K3016:$Y3016, "#N/A")=14,TRUE,FALSE))</f>
        <v>0</v>
      </c>
      <c r="P3026" t="b">
        <f>AND(COUNTIF('Master list(no salts, metals)'!P3016,"&lt;=1"),IF(COUNTIF('Master list(no salts, metals)'!$K3016:$Y3016, "#N/A")=14,TRUE,FALSE))</f>
        <v>0</v>
      </c>
      <c r="Q3026" t="b">
        <f>AND(COUNTIF('Master list(no salts, metals)'!Q3016,"&lt;=1"),IF(COUNTIF('Master list(no salts, metals)'!$K3016:$Y3016, "#N/A")=14,TRUE,FALSE))</f>
        <v>0</v>
      </c>
      <c r="R3026" t="b">
        <f>AND(COUNTIF('Master list(no salts, metals)'!R3016,"&lt;=1"),IF(COUNTIF('Master list(no salts, metals)'!$K3016:$Y3016, "#N/A")=14,TRUE,FALSE))</f>
        <v>0</v>
      </c>
      <c r="S3026" t="b">
        <f>AND(COUNTIF('Master list(no salts, metals)'!S3016,"&lt;=1"),IF(COUNTIF('Master list(no salts, metals)'!$K3016:$Y3016, "#N/A")=14,TRUE,FALSE))</f>
        <v>0</v>
      </c>
      <c r="T3026" t="b">
        <f>AND(COUNTIF('Master list(no salts, metals)'!T3016,"&lt;=1"),IF(COUNTIF('Master list(no salts, metals)'!$K3016:$Y3016, "#N/A")=14,TRUE,FALSE))</f>
        <v>0</v>
      </c>
      <c r="U3026" t="b">
        <f>AND(COUNTIF('Master list(no salts, metals)'!U3016,"&lt;=1"),IF(COUNTIF('Master list(no salts, metals)'!$K3016:$Y3016, "#N/A")=14,TRUE,FALSE))</f>
        <v>0</v>
      </c>
      <c r="V3026" t="b">
        <f>AND(COUNTIF('Master list(no salts, metals)'!V3016,"&lt;=1"),IF(COUNTIF('Master list(no salts, metals)'!$K3016:$Y3016, "#N/A")=14,TRUE,FALSE))</f>
        <v>0</v>
      </c>
      <c r="W3026" t="b">
        <f>AND(COUNTIF('Master list(no salts, metals)'!W3016,"&lt;=1"),IF(COUNTIF('Master list(no salts, metals)'!$K3016:$Y3016, "#N/A")=14,TRUE,FALSE))</f>
        <v>0</v>
      </c>
      <c r="X3026" t="b">
        <f>AND(COUNTIF('Master list(no salts, metals)'!X3016,"&lt;=1"),IF(COUNTIF('Master list(no salts, metals)'!$K3016:$Y3016, "#N/A")=14,TRUE,FALSE))</f>
        <v>0</v>
      </c>
      <c r="Y3026" t="b">
        <f>AND(COUNTIF('Master list(no salts, metals)'!Y3016,"&lt;=1"),IF(COUNTIF('Master list(no salts, metals)'!$K3016:$Y3016, "#N/A")=14,TRUE,FALSE))</f>
        <v>0</v>
      </c>
    </row>
    <row r="3027" spans="11:25" x14ac:dyDescent="0.25">
      <c r="K3027" t="b">
        <f>AND(COUNTIF('Master list(no salts, metals)'!K3017,"&lt;=1"),IF(COUNTIF('Master list(no salts, metals)'!$K3017:$Y3017, "#N/A")=14,TRUE,FALSE))</f>
        <v>0</v>
      </c>
      <c r="L3027" t="b">
        <f>AND(COUNTIF('Master list(no salts, metals)'!L3017,"&lt;=1"),IF(COUNTIF('Master list(no salts, metals)'!$K3017:$Y3017, "#N/A")=14,TRUE,FALSE))</f>
        <v>0</v>
      </c>
      <c r="M3027" t="b">
        <f>AND(COUNTIF('Master list(no salts, metals)'!M3017,"&lt;=1"),IF(COUNTIF('Master list(no salts, metals)'!$K3017:$Y3017, "#N/A")=14,TRUE,FALSE))</f>
        <v>0</v>
      </c>
      <c r="N3027" t="b">
        <f>AND(COUNTIF('Master list(no salts, metals)'!N3017,"&lt;=1"),IF(COUNTIF('Master list(no salts, metals)'!$K3017:$Y3017, "#N/A")=14,TRUE,FALSE))</f>
        <v>0</v>
      </c>
      <c r="O3027" t="b">
        <f>AND(COUNTIF('Master list(no salts, metals)'!O3017,"&lt;=1"),IF(COUNTIF('Master list(no salts, metals)'!$K3017:$Y3017, "#N/A")=14,TRUE,FALSE))</f>
        <v>0</v>
      </c>
      <c r="P3027" t="b">
        <f>AND(COUNTIF('Master list(no salts, metals)'!P3017,"&lt;=1"),IF(COUNTIF('Master list(no salts, metals)'!$K3017:$Y3017, "#N/A")=14,TRUE,FALSE))</f>
        <v>0</v>
      </c>
      <c r="Q3027" t="b">
        <f>AND(COUNTIF('Master list(no salts, metals)'!Q3017,"&lt;=1"),IF(COUNTIF('Master list(no salts, metals)'!$K3017:$Y3017, "#N/A")=14,TRUE,FALSE))</f>
        <v>0</v>
      </c>
      <c r="R3027" t="b">
        <f>AND(COUNTIF('Master list(no salts, metals)'!R3017,"&lt;=1"),IF(COUNTIF('Master list(no salts, metals)'!$K3017:$Y3017, "#N/A")=14,TRUE,FALSE))</f>
        <v>0</v>
      </c>
      <c r="S3027" t="b">
        <f>AND(COUNTIF('Master list(no salts, metals)'!S3017,"&lt;=1"),IF(COUNTIF('Master list(no salts, metals)'!$K3017:$Y3017, "#N/A")=14,TRUE,FALSE))</f>
        <v>0</v>
      </c>
      <c r="T3027" t="b">
        <f>AND(COUNTIF('Master list(no salts, metals)'!T3017,"&lt;=1"),IF(COUNTIF('Master list(no salts, metals)'!$K3017:$Y3017, "#N/A")=14,TRUE,FALSE))</f>
        <v>0</v>
      </c>
      <c r="U3027" t="b">
        <f>AND(COUNTIF('Master list(no salts, metals)'!U3017,"&lt;=1"),IF(COUNTIF('Master list(no salts, metals)'!$K3017:$Y3017, "#N/A")=14,TRUE,FALSE))</f>
        <v>0</v>
      </c>
      <c r="V3027" t="b">
        <f>AND(COUNTIF('Master list(no salts, metals)'!V3017,"&lt;=1"),IF(COUNTIF('Master list(no salts, metals)'!$K3017:$Y3017, "#N/A")=14,TRUE,FALSE))</f>
        <v>0</v>
      </c>
      <c r="W3027" t="b">
        <f>AND(COUNTIF('Master list(no salts, metals)'!W3017,"&lt;=1"),IF(COUNTIF('Master list(no salts, metals)'!$K3017:$Y3017, "#N/A")=14,TRUE,FALSE))</f>
        <v>1</v>
      </c>
      <c r="X3027" t="b">
        <f>AND(COUNTIF('Master list(no salts, metals)'!X3017,"&lt;=1"),IF(COUNTIF('Master list(no salts, metals)'!$K3017:$Y3017, "#N/A")=14,TRUE,FALSE))</f>
        <v>0</v>
      </c>
      <c r="Y3027" t="b">
        <f>AND(COUNTIF('Master list(no salts, metals)'!Y3017,"&lt;=1"),IF(COUNTIF('Master list(no salts, metals)'!$K3017:$Y3017, "#N/A")=14,TRUE,FALSE))</f>
        <v>0</v>
      </c>
    </row>
    <row r="3028" spans="11:25" x14ac:dyDescent="0.25">
      <c r="K3028" t="b">
        <f>AND(COUNTIF('Master list(no salts, metals)'!K3018,"&lt;=1"),IF(COUNTIF('Master list(no salts, metals)'!$K3018:$Y3018, "#N/A")=14,TRUE,FALSE))</f>
        <v>0</v>
      </c>
      <c r="L3028" t="b">
        <f>AND(COUNTIF('Master list(no salts, metals)'!L3018,"&lt;=1"),IF(COUNTIF('Master list(no salts, metals)'!$K3018:$Y3018, "#N/A")=14,TRUE,FALSE))</f>
        <v>0</v>
      </c>
      <c r="M3028" t="b">
        <f>AND(COUNTIF('Master list(no salts, metals)'!M3018,"&lt;=1"),IF(COUNTIF('Master list(no salts, metals)'!$K3018:$Y3018, "#N/A")=14,TRUE,FALSE))</f>
        <v>0</v>
      </c>
      <c r="N3028" t="b">
        <f>AND(COUNTIF('Master list(no salts, metals)'!N3018,"&lt;=1"),IF(COUNTIF('Master list(no salts, metals)'!$K3018:$Y3018, "#N/A")=14,TRUE,FALSE))</f>
        <v>0</v>
      </c>
      <c r="O3028" t="b">
        <f>AND(COUNTIF('Master list(no salts, metals)'!O3018,"&lt;=1"),IF(COUNTIF('Master list(no salts, metals)'!$K3018:$Y3018, "#N/A")=14,TRUE,FALSE))</f>
        <v>0</v>
      </c>
      <c r="P3028" t="b">
        <f>AND(COUNTIF('Master list(no salts, metals)'!P3018,"&lt;=1"),IF(COUNTIF('Master list(no salts, metals)'!$K3018:$Y3018, "#N/A")=14,TRUE,FALSE))</f>
        <v>0</v>
      </c>
      <c r="Q3028" t="b">
        <f>AND(COUNTIF('Master list(no salts, metals)'!Q3018,"&lt;=1"),IF(COUNTIF('Master list(no salts, metals)'!$K3018:$Y3018, "#N/A")=14,TRUE,FALSE))</f>
        <v>0</v>
      </c>
      <c r="R3028" t="b">
        <f>AND(COUNTIF('Master list(no salts, metals)'!R3018,"&lt;=1"),IF(COUNTIF('Master list(no salts, metals)'!$K3018:$Y3018, "#N/A")=14,TRUE,FALSE))</f>
        <v>0</v>
      </c>
      <c r="S3028" t="b">
        <f>AND(COUNTIF('Master list(no salts, metals)'!S3018,"&lt;=1"),IF(COUNTIF('Master list(no salts, metals)'!$K3018:$Y3018, "#N/A")=14,TRUE,FALSE))</f>
        <v>0</v>
      </c>
      <c r="T3028" t="b">
        <f>AND(COUNTIF('Master list(no salts, metals)'!T3018,"&lt;=1"),IF(COUNTIF('Master list(no salts, metals)'!$K3018:$Y3018, "#N/A")=14,TRUE,FALSE))</f>
        <v>0</v>
      </c>
      <c r="U3028" t="b">
        <f>AND(COUNTIF('Master list(no salts, metals)'!U3018,"&lt;=1"),IF(COUNTIF('Master list(no salts, metals)'!$K3018:$Y3018, "#N/A")=14,TRUE,FALSE))</f>
        <v>0</v>
      </c>
      <c r="V3028" t="b">
        <f>AND(COUNTIF('Master list(no salts, metals)'!V3018,"&lt;=1"),IF(COUNTIF('Master list(no salts, metals)'!$K3018:$Y3018, "#N/A")=14,TRUE,FALSE))</f>
        <v>0</v>
      </c>
      <c r="W3028" t="b">
        <f>AND(COUNTIF('Master list(no salts, metals)'!W3018,"&lt;=1"),IF(COUNTIF('Master list(no salts, metals)'!$K3018:$Y3018, "#N/A")=14,TRUE,FALSE))</f>
        <v>0</v>
      </c>
      <c r="X3028" t="b">
        <f>AND(COUNTIF('Master list(no salts, metals)'!X3018,"&lt;=1"),IF(COUNTIF('Master list(no salts, metals)'!$K3018:$Y3018, "#N/A")=14,TRUE,FALSE))</f>
        <v>0</v>
      </c>
      <c r="Y3028" t="b">
        <f>AND(COUNTIF('Master list(no salts, metals)'!Y3018,"&lt;=1"),IF(COUNTIF('Master list(no salts, metals)'!$K3018:$Y3018, "#N/A")=14,TRUE,FALSE))</f>
        <v>0</v>
      </c>
    </row>
    <row r="3029" spans="11:25" x14ac:dyDescent="0.25">
      <c r="K3029" t="b">
        <f>AND(COUNTIF('Master list(no salts, metals)'!K3019,"&lt;=1"),IF(COUNTIF('Master list(no salts, metals)'!$K3019:$Y3019, "#N/A")=14,TRUE,FALSE))</f>
        <v>0</v>
      </c>
      <c r="L3029" t="b">
        <f>AND(COUNTIF('Master list(no salts, metals)'!L3019,"&lt;=1"),IF(COUNTIF('Master list(no salts, metals)'!$K3019:$Y3019, "#N/A")=14,TRUE,FALSE))</f>
        <v>0</v>
      </c>
      <c r="M3029" t="b">
        <f>AND(COUNTIF('Master list(no salts, metals)'!M3019,"&lt;=1"),IF(COUNTIF('Master list(no salts, metals)'!$K3019:$Y3019, "#N/A")=14,TRUE,FALSE))</f>
        <v>0</v>
      </c>
      <c r="N3029" t="b">
        <f>AND(COUNTIF('Master list(no salts, metals)'!N3019,"&lt;=1"),IF(COUNTIF('Master list(no salts, metals)'!$K3019:$Y3019, "#N/A")=14,TRUE,FALSE))</f>
        <v>0</v>
      </c>
      <c r="O3029" t="b">
        <f>AND(COUNTIF('Master list(no salts, metals)'!O3019,"&lt;=1"),IF(COUNTIF('Master list(no salts, metals)'!$K3019:$Y3019, "#N/A")=14,TRUE,FALSE))</f>
        <v>0</v>
      </c>
      <c r="P3029" t="b">
        <f>AND(COUNTIF('Master list(no salts, metals)'!P3019,"&lt;=1"),IF(COUNTIF('Master list(no salts, metals)'!$K3019:$Y3019, "#N/A")=14,TRUE,FALSE))</f>
        <v>0</v>
      </c>
      <c r="Q3029" t="b">
        <f>AND(COUNTIF('Master list(no salts, metals)'!Q3019,"&lt;=1"),IF(COUNTIF('Master list(no salts, metals)'!$K3019:$Y3019, "#N/A")=14,TRUE,FALSE))</f>
        <v>0</v>
      </c>
      <c r="R3029" t="b">
        <f>AND(COUNTIF('Master list(no salts, metals)'!R3019,"&lt;=1"),IF(COUNTIF('Master list(no salts, metals)'!$K3019:$Y3019, "#N/A")=14,TRUE,FALSE))</f>
        <v>0</v>
      </c>
      <c r="S3029" t="b">
        <f>AND(COUNTIF('Master list(no salts, metals)'!S3019,"&lt;=1"),IF(COUNTIF('Master list(no salts, metals)'!$K3019:$Y3019, "#N/A")=14,TRUE,FALSE))</f>
        <v>0</v>
      </c>
      <c r="T3029" t="b">
        <f>AND(COUNTIF('Master list(no salts, metals)'!T3019,"&lt;=1"),IF(COUNTIF('Master list(no salts, metals)'!$K3019:$Y3019, "#N/A")=14,TRUE,FALSE))</f>
        <v>0</v>
      </c>
      <c r="U3029" t="b">
        <f>AND(COUNTIF('Master list(no salts, metals)'!U3019,"&lt;=1"),IF(COUNTIF('Master list(no salts, metals)'!$K3019:$Y3019, "#N/A")=14,TRUE,FALSE))</f>
        <v>0</v>
      </c>
      <c r="V3029" t="b">
        <f>AND(COUNTIF('Master list(no salts, metals)'!V3019,"&lt;=1"),IF(COUNTIF('Master list(no salts, metals)'!$K3019:$Y3019, "#N/A")=14,TRUE,FALSE))</f>
        <v>0</v>
      </c>
      <c r="W3029" t="b">
        <f>AND(COUNTIF('Master list(no salts, metals)'!W3019,"&lt;=1"),IF(COUNTIF('Master list(no salts, metals)'!$K3019:$Y3019, "#N/A")=14,TRUE,FALSE))</f>
        <v>1</v>
      </c>
      <c r="X3029" t="b">
        <f>AND(COUNTIF('Master list(no salts, metals)'!X3019,"&lt;=1"),IF(COUNTIF('Master list(no salts, metals)'!$K3019:$Y3019, "#N/A")=14,TRUE,FALSE))</f>
        <v>0</v>
      </c>
      <c r="Y3029" t="b">
        <f>AND(COUNTIF('Master list(no salts, metals)'!Y3019,"&lt;=1"),IF(COUNTIF('Master list(no salts, metals)'!$K3019:$Y3019, "#N/A")=14,TRUE,FALSE))</f>
        <v>0</v>
      </c>
    </row>
    <row r="3030" spans="11:25" x14ac:dyDescent="0.25">
      <c r="K3030" t="b">
        <f>AND(COUNTIF('Master list(no salts, metals)'!K3020,"&lt;=1"),IF(COUNTIF('Master list(no salts, metals)'!$K3020:$Y3020, "#N/A")=14,TRUE,FALSE))</f>
        <v>0</v>
      </c>
      <c r="L3030" t="b">
        <f>AND(COUNTIF('Master list(no salts, metals)'!L3020,"&lt;=1"),IF(COUNTIF('Master list(no salts, metals)'!$K3020:$Y3020, "#N/A")=14,TRUE,FALSE))</f>
        <v>0</v>
      </c>
      <c r="M3030" t="b">
        <f>AND(COUNTIF('Master list(no salts, metals)'!M3020,"&lt;=1"),IF(COUNTIF('Master list(no salts, metals)'!$K3020:$Y3020, "#N/A")=14,TRUE,FALSE))</f>
        <v>0</v>
      </c>
      <c r="N3030" t="b">
        <f>AND(COUNTIF('Master list(no salts, metals)'!N3020,"&lt;=1"),IF(COUNTIF('Master list(no salts, metals)'!$K3020:$Y3020, "#N/A")=14,TRUE,FALSE))</f>
        <v>0</v>
      </c>
      <c r="O3030" t="b">
        <f>AND(COUNTIF('Master list(no salts, metals)'!O3020,"&lt;=1"),IF(COUNTIF('Master list(no salts, metals)'!$K3020:$Y3020, "#N/A")=14,TRUE,FALSE))</f>
        <v>0</v>
      </c>
      <c r="P3030" t="b">
        <f>AND(COUNTIF('Master list(no salts, metals)'!P3020,"&lt;=1"),IF(COUNTIF('Master list(no salts, metals)'!$K3020:$Y3020, "#N/A")=14,TRUE,FALSE))</f>
        <v>0</v>
      </c>
      <c r="Q3030" t="b">
        <f>AND(COUNTIF('Master list(no salts, metals)'!Q3020,"&lt;=1"),IF(COUNTIF('Master list(no salts, metals)'!$K3020:$Y3020, "#N/A")=14,TRUE,FALSE))</f>
        <v>0</v>
      </c>
      <c r="R3030" t="b">
        <f>AND(COUNTIF('Master list(no salts, metals)'!R3020,"&lt;=1"),IF(COUNTIF('Master list(no salts, metals)'!$K3020:$Y3020, "#N/A")=14,TRUE,FALSE))</f>
        <v>0</v>
      </c>
      <c r="S3030" t="b">
        <f>AND(COUNTIF('Master list(no salts, metals)'!S3020,"&lt;=1"),IF(COUNTIF('Master list(no salts, metals)'!$K3020:$Y3020, "#N/A")=14,TRUE,FALSE))</f>
        <v>0</v>
      </c>
      <c r="T3030" t="b">
        <f>AND(COUNTIF('Master list(no salts, metals)'!T3020,"&lt;=1"),IF(COUNTIF('Master list(no salts, metals)'!$K3020:$Y3020, "#N/A")=14,TRUE,FALSE))</f>
        <v>0</v>
      </c>
      <c r="U3030" t="b">
        <f>AND(COUNTIF('Master list(no salts, metals)'!U3020,"&lt;=1"),IF(COUNTIF('Master list(no salts, metals)'!$K3020:$Y3020, "#N/A")=14,TRUE,FALSE))</f>
        <v>0</v>
      </c>
      <c r="V3030" t="b">
        <f>AND(COUNTIF('Master list(no salts, metals)'!V3020,"&lt;=1"),IF(COUNTIF('Master list(no salts, metals)'!$K3020:$Y3020, "#N/A")=14,TRUE,FALSE))</f>
        <v>0</v>
      </c>
      <c r="W3030" t="b">
        <f>AND(COUNTIF('Master list(no salts, metals)'!W3020,"&lt;=1"),IF(COUNTIF('Master list(no salts, metals)'!$K3020:$Y3020, "#N/A")=14,TRUE,FALSE))</f>
        <v>1</v>
      </c>
      <c r="X3030" t="b">
        <f>AND(COUNTIF('Master list(no salts, metals)'!X3020,"&lt;=1"),IF(COUNTIF('Master list(no salts, metals)'!$K3020:$Y3020, "#N/A")=14,TRUE,FALSE))</f>
        <v>0</v>
      </c>
      <c r="Y3030" t="b">
        <f>AND(COUNTIF('Master list(no salts, metals)'!Y3020,"&lt;=1"),IF(COUNTIF('Master list(no salts, metals)'!$K3020:$Y3020, "#N/A")=14,TRUE,FALSE))</f>
        <v>0</v>
      </c>
    </row>
    <row r="3031" spans="11:25" x14ac:dyDescent="0.25">
      <c r="K3031" t="b">
        <f>AND(COUNTIF('Master list(no salts, metals)'!K3021,"&lt;=1"),IF(COUNTIF('Master list(no salts, metals)'!$K3021:$Y3021, "#N/A")=14,TRUE,FALSE))</f>
        <v>0</v>
      </c>
      <c r="L3031" t="b">
        <f>AND(COUNTIF('Master list(no salts, metals)'!L3021,"&lt;=1"),IF(COUNTIF('Master list(no salts, metals)'!$K3021:$Y3021, "#N/A")=14,TRUE,FALSE))</f>
        <v>0</v>
      </c>
      <c r="M3031" t="b">
        <f>AND(COUNTIF('Master list(no salts, metals)'!M3021,"&lt;=1"),IF(COUNTIF('Master list(no salts, metals)'!$K3021:$Y3021, "#N/A")=14,TRUE,FALSE))</f>
        <v>0</v>
      </c>
      <c r="N3031" t="b">
        <f>AND(COUNTIF('Master list(no salts, metals)'!N3021,"&lt;=1"),IF(COUNTIF('Master list(no salts, metals)'!$K3021:$Y3021, "#N/A")=14,TRUE,FALSE))</f>
        <v>0</v>
      </c>
      <c r="O3031" t="b">
        <f>AND(COUNTIF('Master list(no salts, metals)'!O3021,"&lt;=1"),IF(COUNTIF('Master list(no salts, metals)'!$K3021:$Y3021, "#N/A")=14,TRUE,FALSE))</f>
        <v>0</v>
      </c>
      <c r="P3031" t="b">
        <f>AND(COUNTIF('Master list(no salts, metals)'!P3021,"&lt;=1"),IF(COUNTIF('Master list(no salts, metals)'!$K3021:$Y3021, "#N/A")=14,TRUE,FALSE))</f>
        <v>0</v>
      </c>
      <c r="Q3031" t="b">
        <f>AND(COUNTIF('Master list(no salts, metals)'!Q3021,"&lt;=1"),IF(COUNTIF('Master list(no salts, metals)'!$K3021:$Y3021, "#N/A")=14,TRUE,FALSE))</f>
        <v>0</v>
      </c>
      <c r="R3031" t="b">
        <f>AND(COUNTIF('Master list(no salts, metals)'!R3021,"&lt;=1"),IF(COUNTIF('Master list(no salts, metals)'!$K3021:$Y3021, "#N/A")=14,TRUE,FALSE))</f>
        <v>0</v>
      </c>
      <c r="S3031" t="b">
        <f>AND(COUNTIF('Master list(no salts, metals)'!S3021,"&lt;=1"),IF(COUNTIF('Master list(no salts, metals)'!$K3021:$Y3021, "#N/A")=14,TRUE,FALSE))</f>
        <v>0</v>
      </c>
      <c r="T3031" t="b">
        <f>AND(COUNTIF('Master list(no salts, metals)'!T3021,"&lt;=1"),IF(COUNTIF('Master list(no salts, metals)'!$K3021:$Y3021, "#N/A")=14,TRUE,FALSE))</f>
        <v>0</v>
      </c>
      <c r="U3031" t="b">
        <f>AND(COUNTIF('Master list(no salts, metals)'!U3021,"&lt;=1"),IF(COUNTIF('Master list(no salts, metals)'!$K3021:$Y3021, "#N/A")=14,TRUE,FALSE))</f>
        <v>0</v>
      </c>
      <c r="V3031" t="b">
        <f>AND(COUNTIF('Master list(no salts, metals)'!V3021,"&lt;=1"),IF(COUNTIF('Master list(no salts, metals)'!$K3021:$Y3021, "#N/A")=14,TRUE,FALSE))</f>
        <v>0</v>
      </c>
      <c r="W3031" t="b">
        <f>AND(COUNTIF('Master list(no salts, metals)'!W3021,"&lt;=1"),IF(COUNTIF('Master list(no salts, metals)'!$K3021:$Y3021, "#N/A")=14,TRUE,FALSE))</f>
        <v>1</v>
      </c>
      <c r="X3031" t="b">
        <f>AND(COUNTIF('Master list(no salts, metals)'!X3021,"&lt;=1"),IF(COUNTIF('Master list(no salts, metals)'!$K3021:$Y3021, "#N/A")=14,TRUE,FALSE))</f>
        <v>0</v>
      </c>
      <c r="Y3031" t="b">
        <f>AND(COUNTIF('Master list(no salts, metals)'!Y3021,"&lt;=1"),IF(COUNTIF('Master list(no salts, metals)'!$K3021:$Y3021, "#N/A")=14,TRUE,FALSE))</f>
        <v>0</v>
      </c>
    </row>
    <row r="3032" spans="11:25" x14ac:dyDescent="0.25">
      <c r="K3032" t="b">
        <f>AND(COUNTIF('Master list(no salts, metals)'!K3022,"&lt;=1"),IF(COUNTIF('Master list(no salts, metals)'!$K3022:$Y3022, "#N/A")=14,TRUE,FALSE))</f>
        <v>0</v>
      </c>
      <c r="L3032" t="b">
        <f>AND(COUNTIF('Master list(no salts, metals)'!L3022,"&lt;=1"),IF(COUNTIF('Master list(no salts, metals)'!$K3022:$Y3022, "#N/A")=14,TRUE,FALSE))</f>
        <v>0</v>
      </c>
      <c r="M3032" t="b">
        <f>AND(COUNTIF('Master list(no salts, metals)'!M3022,"&lt;=1"),IF(COUNTIF('Master list(no salts, metals)'!$K3022:$Y3022, "#N/A")=14,TRUE,FALSE))</f>
        <v>0</v>
      </c>
      <c r="N3032" t="b">
        <f>AND(COUNTIF('Master list(no salts, metals)'!N3022,"&lt;=1"),IF(COUNTIF('Master list(no salts, metals)'!$K3022:$Y3022, "#N/A")=14,TRUE,FALSE))</f>
        <v>0</v>
      </c>
      <c r="O3032" t="b">
        <f>AND(COUNTIF('Master list(no salts, metals)'!O3022,"&lt;=1"),IF(COUNTIF('Master list(no salts, metals)'!$K3022:$Y3022, "#N/A")=14,TRUE,FALSE))</f>
        <v>0</v>
      </c>
      <c r="P3032" t="b">
        <f>AND(COUNTIF('Master list(no salts, metals)'!P3022,"&lt;=1"),IF(COUNTIF('Master list(no salts, metals)'!$K3022:$Y3022, "#N/A")=14,TRUE,FALSE))</f>
        <v>0</v>
      </c>
      <c r="Q3032" t="b">
        <f>AND(COUNTIF('Master list(no salts, metals)'!Q3022,"&lt;=1"),IF(COUNTIF('Master list(no salts, metals)'!$K3022:$Y3022, "#N/A")=14,TRUE,FALSE))</f>
        <v>0</v>
      </c>
      <c r="R3032" t="b">
        <f>AND(COUNTIF('Master list(no salts, metals)'!R3022,"&lt;=1"),IF(COUNTIF('Master list(no salts, metals)'!$K3022:$Y3022, "#N/A")=14,TRUE,FALSE))</f>
        <v>0</v>
      </c>
      <c r="S3032" t="b">
        <f>AND(COUNTIF('Master list(no salts, metals)'!S3022,"&lt;=1"),IF(COUNTIF('Master list(no salts, metals)'!$K3022:$Y3022, "#N/A")=14,TRUE,FALSE))</f>
        <v>0</v>
      </c>
      <c r="T3032" t="b">
        <f>AND(COUNTIF('Master list(no salts, metals)'!T3022,"&lt;=1"),IF(COUNTIF('Master list(no salts, metals)'!$K3022:$Y3022, "#N/A")=14,TRUE,FALSE))</f>
        <v>0</v>
      </c>
      <c r="U3032" t="b">
        <f>AND(COUNTIF('Master list(no salts, metals)'!U3022,"&lt;=1"),IF(COUNTIF('Master list(no salts, metals)'!$K3022:$Y3022, "#N/A")=14,TRUE,FALSE))</f>
        <v>0</v>
      </c>
      <c r="V3032" t="b">
        <f>AND(COUNTIF('Master list(no salts, metals)'!V3022,"&lt;=1"),IF(COUNTIF('Master list(no salts, metals)'!$K3022:$Y3022, "#N/A")=14,TRUE,FALSE))</f>
        <v>0</v>
      </c>
      <c r="W3032" t="b">
        <f>AND(COUNTIF('Master list(no salts, metals)'!W3022,"&lt;=1"),IF(COUNTIF('Master list(no salts, metals)'!$K3022:$Y3022, "#N/A")=14,TRUE,FALSE))</f>
        <v>0</v>
      </c>
      <c r="X3032" t="b">
        <f>AND(COUNTIF('Master list(no salts, metals)'!X3022,"&lt;=1"),IF(COUNTIF('Master list(no salts, metals)'!$K3022:$Y3022, "#N/A")=14,TRUE,FALSE))</f>
        <v>0</v>
      </c>
      <c r="Y3032" t="b">
        <f>AND(COUNTIF('Master list(no salts, metals)'!Y3022,"&lt;=1"),IF(COUNTIF('Master list(no salts, metals)'!$K3022:$Y3022, "#N/A")=14,TRUE,FALSE))</f>
        <v>0</v>
      </c>
    </row>
    <row r="3033" spans="11:25" x14ac:dyDescent="0.25">
      <c r="K3033" t="b">
        <f>AND(COUNTIF('Master list(no salts, metals)'!K3023,"&lt;=1"),IF(COUNTIF('Master list(no salts, metals)'!$K3023:$Y3023, "#N/A")=14,TRUE,FALSE))</f>
        <v>0</v>
      </c>
      <c r="L3033" t="b">
        <f>AND(COUNTIF('Master list(no salts, metals)'!L3023,"&lt;=1"),IF(COUNTIF('Master list(no salts, metals)'!$K3023:$Y3023, "#N/A")=14,TRUE,FALSE))</f>
        <v>0</v>
      </c>
      <c r="M3033" t="b">
        <f>AND(COUNTIF('Master list(no salts, metals)'!M3023,"&lt;=1"),IF(COUNTIF('Master list(no salts, metals)'!$K3023:$Y3023, "#N/A")=14,TRUE,FALSE))</f>
        <v>0</v>
      </c>
      <c r="N3033" t="b">
        <f>AND(COUNTIF('Master list(no salts, metals)'!N3023,"&lt;=1"),IF(COUNTIF('Master list(no salts, metals)'!$K3023:$Y3023, "#N/A")=14,TRUE,FALSE))</f>
        <v>0</v>
      </c>
      <c r="O3033" t="b">
        <f>AND(COUNTIF('Master list(no salts, metals)'!O3023,"&lt;=1"),IF(COUNTIF('Master list(no salts, metals)'!$K3023:$Y3023, "#N/A")=14,TRUE,FALSE))</f>
        <v>0</v>
      </c>
      <c r="P3033" t="b">
        <f>AND(COUNTIF('Master list(no salts, metals)'!P3023,"&lt;=1"),IF(COUNTIF('Master list(no salts, metals)'!$K3023:$Y3023, "#N/A")=14,TRUE,FALSE))</f>
        <v>0</v>
      </c>
      <c r="Q3033" t="b">
        <f>AND(COUNTIF('Master list(no salts, metals)'!Q3023,"&lt;=1"),IF(COUNTIF('Master list(no salts, metals)'!$K3023:$Y3023, "#N/A")=14,TRUE,FALSE))</f>
        <v>0</v>
      </c>
      <c r="R3033" t="b">
        <f>AND(COUNTIF('Master list(no salts, metals)'!R3023,"&lt;=1"),IF(COUNTIF('Master list(no salts, metals)'!$K3023:$Y3023, "#N/A")=14,TRUE,FALSE))</f>
        <v>0</v>
      </c>
      <c r="S3033" t="b">
        <f>AND(COUNTIF('Master list(no salts, metals)'!S3023,"&lt;=1"),IF(COUNTIF('Master list(no salts, metals)'!$K3023:$Y3023, "#N/A")=14,TRUE,FALSE))</f>
        <v>0</v>
      </c>
      <c r="T3033" t="b">
        <f>AND(COUNTIF('Master list(no salts, metals)'!T3023,"&lt;=1"),IF(COUNTIF('Master list(no salts, metals)'!$K3023:$Y3023, "#N/A")=14,TRUE,FALSE))</f>
        <v>0</v>
      </c>
      <c r="U3033" t="b">
        <f>AND(COUNTIF('Master list(no salts, metals)'!U3023,"&lt;=1"),IF(COUNTIF('Master list(no salts, metals)'!$K3023:$Y3023, "#N/A")=14,TRUE,FALSE))</f>
        <v>0</v>
      </c>
      <c r="V3033" t="b">
        <f>AND(COUNTIF('Master list(no salts, metals)'!V3023,"&lt;=1"),IF(COUNTIF('Master list(no salts, metals)'!$K3023:$Y3023, "#N/A")=14,TRUE,FALSE))</f>
        <v>0</v>
      </c>
      <c r="W3033" t="b">
        <f>AND(COUNTIF('Master list(no salts, metals)'!W3023,"&lt;=1"),IF(COUNTIF('Master list(no salts, metals)'!$K3023:$Y3023, "#N/A")=14,TRUE,FALSE))</f>
        <v>0</v>
      </c>
      <c r="X3033" t="b">
        <f>AND(COUNTIF('Master list(no salts, metals)'!X3023,"&lt;=1"),IF(COUNTIF('Master list(no salts, metals)'!$K3023:$Y3023, "#N/A")=14,TRUE,FALSE))</f>
        <v>0</v>
      </c>
      <c r="Y3033" t="b">
        <f>AND(COUNTIF('Master list(no salts, metals)'!Y3023,"&lt;=1"),IF(COUNTIF('Master list(no salts, metals)'!$K3023:$Y3023, "#N/A")=14,TRUE,FALSE))</f>
        <v>0</v>
      </c>
    </row>
    <row r="3034" spans="11:25" x14ac:dyDescent="0.25">
      <c r="K3034" t="b">
        <f>AND(COUNTIF('Master list(no salts, metals)'!K3024,"&lt;=1"),IF(COUNTIF('Master list(no salts, metals)'!$K3024:$Y3024, "#N/A")=14,TRUE,FALSE))</f>
        <v>0</v>
      </c>
      <c r="L3034" t="b">
        <f>AND(COUNTIF('Master list(no salts, metals)'!L3024,"&lt;=1"),IF(COUNTIF('Master list(no salts, metals)'!$K3024:$Y3024, "#N/A")=14,TRUE,FALSE))</f>
        <v>0</v>
      </c>
      <c r="M3034" t="b">
        <f>AND(COUNTIF('Master list(no salts, metals)'!M3024,"&lt;=1"),IF(COUNTIF('Master list(no salts, metals)'!$K3024:$Y3024, "#N/A")=14,TRUE,FALSE))</f>
        <v>0</v>
      </c>
      <c r="N3034" t="b">
        <f>AND(COUNTIF('Master list(no salts, metals)'!N3024,"&lt;=1"),IF(COUNTIF('Master list(no salts, metals)'!$K3024:$Y3024, "#N/A")=14,TRUE,FALSE))</f>
        <v>0</v>
      </c>
      <c r="O3034" t="b">
        <f>AND(COUNTIF('Master list(no salts, metals)'!O3024,"&lt;=1"),IF(COUNTIF('Master list(no salts, metals)'!$K3024:$Y3024, "#N/A")=14,TRUE,FALSE))</f>
        <v>0</v>
      </c>
      <c r="P3034" t="b">
        <f>AND(COUNTIF('Master list(no salts, metals)'!P3024,"&lt;=1"),IF(COUNTIF('Master list(no salts, metals)'!$K3024:$Y3024, "#N/A")=14,TRUE,FALSE))</f>
        <v>0</v>
      </c>
      <c r="Q3034" t="b">
        <f>AND(COUNTIF('Master list(no salts, metals)'!Q3024,"&lt;=1"),IF(COUNTIF('Master list(no salts, metals)'!$K3024:$Y3024, "#N/A")=14,TRUE,FALSE))</f>
        <v>0</v>
      </c>
      <c r="R3034" t="b">
        <f>AND(COUNTIF('Master list(no salts, metals)'!R3024,"&lt;=1"),IF(COUNTIF('Master list(no salts, metals)'!$K3024:$Y3024, "#N/A")=14,TRUE,FALSE))</f>
        <v>0</v>
      </c>
      <c r="S3034" t="b">
        <f>AND(COUNTIF('Master list(no salts, metals)'!S3024,"&lt;=1"),IF(COUNTIF('Master list(no salts, metals)'!$K3024:$Y3024, "#N/A")=14,TRUE,FALSE))</f>
        <v>0</v>
      </c>
      <c r="T3034" t="b">
        <f>AND(COUNTIF('Master list(no salts, metals)'!T3024,"&lt;=1"),IF(COUNTIF('Master list(no salts, metals)'!$K3024:$Y3024, "#N/A")=14,TRUE,FALSE))</f>
        <v>0</v>
      </c>
      <c r="U3034" t="b">
        <f>AND(COUNTIF('Master list(no salts, metals)'!U3024,"&lt;=1"),IF(COUNTIF('Master list(no salts, metals)'!$K3024:$Y3024, "#N/A")=14,TRUE,FALSE))</f>
        <v>0</v>
      </c>
      <c r="V3034" t="b">
        <f>AND(COUNTIF('Master list(no salts, metals)'!V3024,"&lt;=1"),IF(COUNTIF('Master list(no salts, metals)'!$K3024:$Y3024, "#N/A")=14,TRUE,FALSE))</f>
        <v>0</v>
      </c>
      <c r="W3034" t="b">
        <f>AND(COUNTIF('Master list(no salts, metals)'!W3024,"&lt;=1"),IF(COUNTIF('Master list(no salts, metals)'!$K3024:$Y3024, "#N/A")=14,TRUE,FALSE))</f>
        <v>1</v>
      </c>
      <c r="X3034" t="b">
        <f>AND(COUNTIF('Master list(no salts, metals)'!X3024,"&lt;=1"),IF(COUNTIF('Master list(no salts, metals)'!$K3024:$Y3024, "#N/A")=14,TRUE,FALSE))</f>
        <v>0</v>
      </c>
      <c r="Y3034" t="b">
        <f>AND(COUNTIF('Master list(no salts, metals)'!Y3024,"&lt;=1"),IF(COUNTIF('Master list(no salts, metals)'!$K3024:$Y3024, "#N/A")=14,TRUE,FALSE))</f>
        <v>0</v>
      </c>
    </row>
    <row r="3035" spans="11:25" x14ac:dyDescent="0.25">
      <c r="K3035" t="b">
        <f>AND(COUNTIF('Master list(no salts, metals)'!K3025,"&lt;=1"),IF(COUNTIF('Master list(no salts, metals)'!$K3025:$Y3025, "#N/A")=14,TRUE,FALSE))</f>
        <v>0</v>
      </c>
      <c r="L3035" t="b">
        <f>AND(COUNTIF('Master list(no salts, metals)'!L3025,"&lt;=1"),IF(COUNTIF('Master list(no salts, metals)'!$K3025:$Y3025, "#N/A")=14,TRUE,FALSE))</f>
        <v>0</v>
      </c>
      <c r="M3035" t="b">
        <f>AND(COUNTIF('Master list(no salts, metals)'!M3025,"&lt;=1"),IF(COUNTIF('Master list(no salts, metals)'!$K3025:$Y3025, "#N/A")=14,TRUE,FALSE))</f>
        <v>0</v>
      </c>
      <c r="N3035" t="b">
        <f>AND(COUNTIF('Master list(no salts, metals)'!N3025,"&lt;=1"),IF(COUNTIF('Master list(no salts, metals)'!$K3025:$Y3025, "#N/A")=14,TRUE,FALSE))</f>
        <v>0</v>
      </c>
      <c r="O3035" t="b">
        <f>AND(COUNTIF('Master list(no salts, metals)'!O3025,"&lt;=1"),IF(COUNTIF('Master list(no salts, metals)'!$K3025:$Y3025, "#N/A")=14,TRUE,FALSE))</f>
        <v>0</v>
      </c>
      <c r="P3035" t="b">
        <f>AND(COUNTIF('Master list(no salts, metals)'!P3025,"&lt;=1"),IF(COUNTIF('Master list(no salts, metals)'!$K3025:$Y3025, "#N/A")=14,TRUE,FALSE))</f>
        <v>0</v>
      </c>
      <c r="Q3035" t="b">
        <f>AND(COUNTIF('Master list(no salts, metals)'!Q3025,"&lt;=1"),IF(COUNTIF('Master list(no salts, metals)'!$K3025:$Y3025, "#N/A")=14,TRUE,FALSE))</f>
        <v>0</v>
      </c>
      <c r="R3035" t="b">
        <f>AND(COUNTIF('Master list(no salts, metals)'!R3025,"&lt;=1"),IF(COUNTIF('Master list(no salts, metals)'!$K3025:$Y3025, "#N/A")=14,TRUE,FALSE))</f>
        <v>0</v>
      </c>
      <c r="S3035" t="b">
        <f>AND(COUNTIF('Master list(no salts, metals)'!S3025,"&lt;=1"),IF(COUNTIF('Master list(no salts, metals)'!$K3025:$Y3025, "#N/A")=14,TRUE,FALSE))</f>
        <v>0</v>
      </c>
      <c r="T3035" t="b">
        <f>AND(COUNTIF('Master list(no salts, metals)'!T3025,"&lt;=1"),IF(COUNTIF('Master list(no salts, metals)'!$K3025:$Y3025, "#N/A")=14,TRUE,FALSE))</f>
        <v>0</v>
      </c>
      <c r="U3035" t="b">
        <f>AND(COUNTIF('Master list(no salts, metals)'!U3025,"&lt;=1"),IF(COUNTIF('Master list(no salts, metals)'!$K3025:$Y3025, "#N/A")=14,TRUE,FALSE))</f>
        <v>0</v>
      </c>
      <c r="V3035" t="b">
        <f>AND(COUNTIF('Master list(no salts, metals)'!V3025,"&lt;=1"),IF(COUNTIF('Master list(no salts, metals)'!$K3025:$Y3025, "#N/A")=14,TRUE,FALSE))</f>
        <v>0</v>
      </c>
      <c r="W3035" t="b">
        <f>AND(COUNTIF('Master list(no salts, metals)'!W3025,"&lt;=1"),IF(COUNTIF('Master list(no salts, metals)'!$K3025:$Y3025, "#N/A")=14,TRUE,FALSE))</f>
        <v>1</v>
      </c>
      <c r="X3035" t="b">
        <f>AND(COUNTIF('Master list(no salts, metals)'!X3025,"&lt;=1"),IF(COUNTIF('Master list(no salts, metals)'!$K3025:$Y3025, "#N/A")=14,TRUE,FALSE))</f>
        <v>0</v>
      </c>
      <c r="Y3035" t="b">
        <f>AND(COUNTIF('Master list(no salts, metals)'!Y3025,"&lt;=1"),IF(COUNTIF('Master list(no salts, metals)'!$K3025:$Y3025, "#N/A")=14,TRUE,FALSE))</f>
        <v>0</v>
      </c>
    </row>
    <row r="3036" spans="11:25" x14ac:dyDescent="0.25">
      <c r="K3036" t="b">
        <f>AND(COUNTIF('Master list(no salts, metals)'!K3026,"&lt;=1"),IF(COUNTIF('Master list(no salts, metals)'!$K3026:$Y3026, "#N/A")=14,TRUE,FALSE))</f>
        <v>0</v>
      </c>
      <c r="L3036" t="b">
        <f>AND(COUNTIF('Master list(no salts, metals)'!L3026,"&lt;=1"),IF(COUNTIF('Master list(no salts, metals)'!$K3026:$Y3026, "#N/A")=14,TRUE,FALSE))</f>
        <v>0</v>
      </c>
      <c r="M3036" t="b">
        <f>AND(COUNTIF('Master list(no salts, metals)'!M3026,"&lt;=1"),IF(COUNTIF('Master list(no salts, metals)'!$K3026:$Y3026, "#N/A")=14,TRUE,FALSE))</f>
        <v>0</v>
      </c>
      <c r="N3036" t="b">
        <f>AND(COUNTIF('Master list(no salts, metals)'!N3026,"&lt;=1"),IF(COUNTIF('Master list(no salts, metals)'!$K3026:$Y3026, "#N/A")=14,TRUE,FALSE))</f>
        <v>0</v>
      </c>
      <c r="O3036" t="b">
        <f>AND(COUNTIF('Master list(no salts, metals)'!O3026,"&lt;=1"),IF(COUNTIF('Master list(no salts, metals)'!$K3026:$Y3026, "#N/A")=14,TRUE,FALSE))</f>
        <v>0</v>
      </c>
      <c r="P3036" t="b">
        <f>AND(COUNTIF('Master list(no salts, metals)'!P3026,"&lt;=1"),IF(COUNTIF('Master list(no salts, metals)'!$K3026:$Y3026, "#N/A")=14,TRUE,FALSE))</f>
        <v>0</v>
      </c>
      <c r="Q3036" t="b">
        <f>AND(COUNTIF('Master list(no salts, metals)'!Q3026,"&lt;=1"),IF(COUNTIF('Master list(no salts, metals)'!$K3026:$Y3026, "#N/A")=14,TRUE,FALSE))</f>
        <v>0</v>
      </c>
      <c r="R3036" t="b">
        <f>AND(COUNTIF('Master list(no salts, metals)'!R3026,"&lt;=1"),IF(COUNTIF('Master list(no salts, metals)'!$K3026:$Y3026, "#N/A")=14,TRUE,FALSE))</f>
        <v>0</v>
      </c>
      <c r="S3036" t="b">
        <f>AND(COUNTIF('Master list(no salts, metals)'!S3026,"&lt;=1"),IF(COUNTIF('Master list(no salts, metals)'!$K3026:$Y3026, "#N/A")=14,TRUE,FALSE))</f>
        <v>0</v>
      </c>
      <c r="T3036" t="b">
        <f>AND(COUNTIF('Master list(no salts, metals)'!T3026,"&lt;=1"),IF(COUNTIF('Master list(no salts, metals)'!$K3026:$Y3026, "#N/A")=14,TRUE,FALSE))</f>
        <v>0</v>
      </c>
      <c r="U3036" t="b">
        <f>AND(COUNTIF('Master list(no salts, metals)'!U3026,"&lt;=1"),IF(COUNTIF('Master list(no salts, metals)'!$K3026:$Y3026, "#N/A")=14,TRUE,FALSE))</f>
        <v>0</v>
      </c>
      <c r="V3036" t="b">
        <f>AND(COUNTIF('Master list(no salts, metals)'!V3026,"&lt;=1"),IF(COUNTIF('Master list(no salts, metals)'!$K3026:$Y3026, "#N/A")=14,TRUE,FALSE))</f>
        <v>0</v>
      </c>
      <c r="W3036" t="b">
        <f>AND(COUNTIF('Master list(no salts, metals)'!W3026,"&lt;=1"),IF(COUNTIF('Master list(no salts, metals)'!$K3026:$Y3026, "#N/A")=14,TRUE,FALSE))</f>
        <v>1</v>
      </c>
      <c r="X3036" t="b">
        <f>AND(COUNTIF('Master list(no salts, metals)'!X3026,"&lt;=1"),IF(COUNTIF('Master list(no salts, metals)'!$K3026:$Y3026, "#N/A")=14,TRUE,FALSE))</f>
        <v>0</v>
      </c>
      <c r="Y3036" t="b">
        <f>AND(COUNTIF('Master list(no salts, metals)'!Y3026,"&lt;=1"),IF(COUNTIF('Master list(no salts, metals)'!$K3026:$Y3026, "#N/A")=14,TRUE,FALSE))</f>
        <v>0</v>
      </c>
    </row>
    <row r="3037" spans="11:25" x14ac:dyDescent="0.25">
      <c r="K3037" t="b">
        <f>AND(COUNTIF('Master list(no salts, metals)'!K3027,"&lt;=1"),IF(COUNTIF('Master list(no salts, metals)'!$K3027:$Y3027, "#N/A")=14,TRUE,FALSE))</f>
        <v>0</v>
      </c>
      <c r="L3037" t="b">
        <f>AND(COUNTIF('Master list(no salts, metals)'!L3027,"&lt;=1"),IF(COUNTIF('Master list(no salts, metals)'!$K3027:$Y3027, "#N/A")=14,TRUE,FALSE))</f>
        <v>0</v>
      </c>
      <c r="M3037" t="b">
        <f>AND(COUNTIF('Master list(no salts, metals)'!M3027,"&lt;=1"),IF(COUNTIF('Master list(no salts, metals)'!$K3027:$Y3027, "#N/A")=14,TRUE,FALSE))</f>
        <v>0</v>
      </c>
      <c r="N3037" t="b">
        <f>AND(COUNTIF('Master list(no salts, metals)'!N3027,"&lt;=1"),IF(COUNTIF('Master list(no salts, metals)'!$K3027:$Y3027, "#N/A")=14,TRUE,FALSE))</f>
        <v>0</v>
      </c>
      <c r="O3037" t="b">
        <f>AND(COUNTIF('Master list(no salts, metals)'!O3027,"&lt;=1"),IF(COUNTIF('Master list(no salts, metals)'!$K3027:$Y3027, "#N/A")=14,TRUE,FALSE))</f>
        <v>0</v>
      </c>
      <c r="P3037" t="b">
        <f>AND(COUNTIF('Master list(no salts, metals)'!P3027,"&lt;=1"),IF(COUNTIF('Master list(no salts, metals)'!$K3027:$Y3027, "#N/A")=14,TRUE,FALSE))</f>
        <v>0</v>
      </c>
      <c r="Q3037" t="b">
        <f>AND(COUNTIF('Master list(no salts, metals)'!Q3027,"&lt;=1"),IF(COUNTIF('Master list(no salts, metals)'!$K3027:$Y3027, "#N/A")=14,TRUE,FALSE))</f>
        <v>0</v>
      </c>
      <c r="R3037" t="b">
        <f>AND(COUNTIF('Master list(no salts, metals)'!R3027,"&lt;=1"),IF(COUNTIF('Master list(no salts, metals)'!$K3027:$Y3027, "#N/A")=14,TRUE,FALSE))</f>
        <v>0</v>
      </c>
      <c r="S3037" t="b">
        <f>AND(COUNTIF('Master list(no salts, metals)'!S3027,"&lt;=1"),IF(COUNTIF('Master list(no salts, metals)'!$K3027:$Y3027, "#N/A")=14,TRUE,FALSE))</f>
        <v>0</v>
      </c>
      <c r="T3037" t="b">
        <f>AND(COUNTIF('Master list(no salts, metals)'!T3027,"&lt;=1"),IF(COUNTIF('Master list(no salts, metals)'!$K3027:$Y3027, "#N/A")=14,TRUE,FALSE))</f>
        <v>0</v>
      </c>
      <c r="U3037" t="b">
        <f>AND(COUNTIF('Master list(no salts, metals)'!U3027,"&lt;=1"),IF(COUNTIF('Master list(no salts, metals)'!$K3027:$Y3027, "#N/A")=14,TRUE,FALSE))</f>
        <v>0</v>
      </c>
      <c r="V3037" t="b">
        <f>AND(COUNTIF('Master list(no salts, metals)'!V3027,"&lt;=1"),IF(COUNTIF('Master list(no salts, metals)'!$K3027:$Y3027, "#N/A")=14,TRUE,FALSE))</f>
        <v>0</v>
      </c>
      <c r="W3037" t="b">
        <f>AND(COUNTIF('Master list(no salts, metals)'!W3027,"&lt;=1"),IF(COUNTIF('Master list(no salts, metals)'!$K3027:$Y3027, "#N/A")=14,TRUE,FALSE))</f>
        <v>1</v>
      </c>
      <c r="X3037" t="b">
        <f>AND(COUNTIF('Master list(no salts, metals)'!X3027,"&lt;=1"),IF(COUNTIF('Master list(no salts, metals)'!$K3027:$Y3027, "#N/A")=14,TRUE,FALSE))</f>
        <v>0</v>
      </c>
      <c r="Y3037" t="b">
        <f>AND(COUNTIF('Master list(no salts, metals)'!Y3027,"&lt;=1"),IF(COUNTIF('Master list(no salts, metals)'!$K3027:$Y3027, "#N/A")=14,TRUE,FALSE))</f>
        <v>0</v>
      </c>
    </row>
    <row r="3038" spans="11:25" x14ac:dyDescent="0.25">
      <c r="K3038" t="b">
        <f>AND(COUNTIF('Master list(no salts, metals)'!K3028,"&lt;=1"),IF(COUNTIF('Master list(no salts, metals)'!$K3028:$Y3028, "#N/A")=14,TRUE,FALSE))</f>
        <v>0</v>
      </c>
      <c r="L3038" t="b">
        <f>AND(COUNTIF('Master list(no salts, metals)'!L3028,"&lt;=1"),IF(COUNTIF('Master list(no salts, metals)'!$K3028:$Y3028, "#N/A")=14,TRUE,FALSE))</f>
        <v>0</v>
      </c>
      <c r="M3038" t="b">
        <f>AND(COUNTIF('Master list(no salts, metals)'!M3028,"&lt;=1"),IF(COUNTIF('Master list(no salts, metals)'!$K3028:$Y3028, "#N/A")=14,TRUE,FALSE))</f>
        <v>0</v>
      </c>
      <c r="N3038" t="b">
        <f>AND(COUNTIF('Master list(no salts, metals)'!N3028,"&lt;=1"),IF(COUNTIF('Master list(no salts, metals)'!$K3028:$Y3028, "#N/A")=14,TRUE,FALSE))</f>
        <v>0</v>
      </c>
      <c r="O3038" t="b">
        <f>AND(COUNTIF('Master list(no salts, metals)'!O3028,"&lt;=1"),IF(COUNTIF('Master list(no salts, metals)'!$K3028:$Y3028, "#N/A")=14,TRUE,FALSE))</f>
        <v>0</v>
      </c>
      <c r="P3038" t="b">
        <f>AND(COUNTIF('Master list(no salts, metals)'!P3028,"&lt;=1"),IF(COUNTIF('Master list(no salts, metals)'!$K3028:$Y3028, "#N/A")=14,TRUE,FALSE))</f>
        <v>0</v>
      </c>
      <c r="Q3038" t="b">
        <f>AND(COUNTIF('Master list(no salts, metals)'!Q3028,"&lt;=1"),IF(COUNTIF('Master list(no salts, metals)'!$K3028:$Y3028, "#N/A")=14,TRUE,FALSE))</f>
        <v>0</v>
      </c>
      <c r="R3038" t="b">
        <f>AND(COUNTIF('Master list(no salts, metals)'!R3028,"&lt;=1"),IF(COUNTIF('Master list(no salts, metals)'!$K3028:$Y3028, "#N/A")=14,TRUE,FALSE))</f>
        <v>0</v>
      </c>
      <c r="S3038" t="b">
        <f>AND(COUNTIF('Master list(no salts, metals)'!S3028,"&lt;=1"),IF(COUNTIF('Master list(no salts, metals)'!$K3028:$Y3028, "#N/A")=14,TRUE,FALSE))</f>
        <v>0</v>
      </c>
      <c r="T3038" t="b">
        <f>AND(COUNTIF('Master list(no salts, metals)'!T3028,"&lt;=1"),IF(COUNTIF('Master list(no salts, metals)'!$K3028:$Y3028, "#N/A")=14,TRUE,FALSE))</f>
        <v>0</v>
      </c>
      <c r="U3038" t="b">
        <f>AND(COUNTIF('Master list(no salts, metals)'!U3028,"&lt;=1"),IF(COUNTIF('Master list(no salts, metals)'!$K3028:$Y3028, "#N/A")=14,TRUE,FALSE))</f>
        <v>0</v>
      </c>
      <c r="V3038" t="b">
        <f>AND(COUNTIF('Master list(no salts, metals)'!V3028,"&lt;=1"),IF(COUNTIF('Master list(no salts, metals)'!$K3028:$Y3028, "#N/A")=14,TRUE,FALSE))</f>
        <v>0</v>
      </c>
      <c r="W3038" t="b">
        <f>AND(COUNTIF('Master list(no salts, metals)'!W3028,"&lt;=1"),IF(COUNTIF('Master list(no salts, metals)'!$K3028:$Y3028, "#N/A")=14,TRUE,FALSE))</f>
        <v>1</v>
      </c>
      <c r="X3038" t="b">
        <f>AND(COUNTIF('Master list(no salts, metals)'!X3028,"&lt;=1"),IF(COUNTIF('Master list(no salts, metals)'!$K3028:$Y3028, "#N/A")=14,TRUE,FALSE))</f>
        <v>0</v>
      </c>
      <c r="Y3038" t="b">
        <f>AND(COUNTIF('Master list(no salts, metals)'!Y3028,"&lt;=1"),IF(COUNTIF('Master list(no salts, metals)'!$K3028:$Y3028, "#N/A")=14,TRUE,FALSE))</f>
        <v>0</v>
      </c>
    </row>
    <row r="3039" spans="11:25" x14ac:dyDescent="0.25">
      <c r="K3039" t="b">
        <f>AND(COUNTIF('Master list(no salts, metals)'!K3029,"&lt;=1"),IF(COUNTIF('Master list(no salts, metals)'!$K3029:$Y3029, "#N/A")=14,TRUE,FALSE))</f>
        <v>0</v>
      </c>
      <c r="L3039" t="b">
        <f>AND(COUNTIF('Master list(no salts, metals)'!L3029,"&lt;=1"),IF(COUNTIF('Master list(no salts, metals)'!$K3029:$Y3029, "#N/A")=14,TRUE,FALSE))</f>
        <v>0</v>
      </c>
      <c r="M3039" t="b">
        <f>AND(COUNTIF('Master list(no salts, metals)'!M3029,"&lt;=1"),IF(COUNTIF('Master list(no salts, metals)'!$K3029:$Y3029, "#N/A")=14,TRUE,FALSE))</f>
        <v>0</v>
      </c>
      <c r="N3039" t="b">
        <f>AND(COUNTIF('Master list(no salts, metals)'!N3029,"&lt;=1"),IF(COUNTIF('Master list(no salts, metals)'!$K3029:$Y3029, "#N/A")=14,TRUE,FALSE))</f>
        <v>0</v>
      </c>
      <c r="O3039" t="b">
        <f>AND(COUNTIF('Master list(no salts, metals)'!O3029,"&lt;=1"),IF(COUNTIF('Master list(no salts, metals)'!$K3029:$Y3029, "#N/A")=14,TRUE,FALSE))</f>
        <v>0</v>
      </c>
      <c r="P3039" t="b">
        <f>AND(COUNTIF('Master list(no salts, metals)'!P3029,"&lt;=1"),IF(COUNTIF('Master list(no salts, metals)'!$K3029:$Y3029, "#N/A")=14,TRUE,FALSE))</f>
        <v>0</v>
      </c>
      <c r="Q3039" t="b">
        <f>AND(COUNTIF('Master list(no salts, metals)'!Q3029,"&lt;=1"),IF(COUNTIF('Master list(no salts, metals)'!$K3029:$Y3029, "#N/A")=14,TRUE,FALSE))</f>
        <v>0</v>
      </c>
      <c r="R3039" t="b">
        <f>AND(COUNTIF('Master list(no salts, metals)'!R3029,"&lt;=1"),IF(COUNTIF('Master list(no salts, metals)'!$K3029:$Y3029, "#N/A")=14,TRUE,FALSE))</f>
        <v>0</v>
      </c>
      <c r="S3039" t="b">
        <f>AND(COUNTIF('Master list(no salts, metals)'!S3029,"&lt;=1"),IF(COUNTIF('Master list(no salts, metals)'!$K3029:$Y3029, "#N/A")=14,TRUE,FALSE))</f>
        <v>0</v>
      </c>
      <c r="T3039" t="b">
        <f>AND(COUNTIF('Master list(no salts, metals)'!T3029,"&lt;=1"),IF(COUNTIF('Master list(no salts, metals)'!$K3029:$Y3029, "#N/A")=14,TRUE,FALSE))</f>
        <v>0</v>
      </c>
      <c r="U3039" t="b">
        <f>AND(COUNTIF('Master list(no salts, metals)'!U3029,"&lt;=1"),IF(COUNTIF('Master list(no salts, metals)'!$K3029:$Y3029, "#N/A")=14,TRUE,FALSE))</f>
        <v>0</v>
      </c>
      <c r="V3039" t="b">
        <f>AND(COUNTIF('Master list(no salts, metals)'!V3029,"&lt;=1"),IF(COUNTIF('Master list(no salts, metals)'!$K3029:$Y3029, "#N/A")=14,TRUE,FALSE))</f>
        <v>0</v>
      </c>
      <c r="W3039" t="b">
        <f>AND(COUNTIF('Master list(no salts, metals)'!W3029,"&lt;=1"),IF(COUNTIF('Master list(no salts, metals)'!$K3029:$Y3029, "#N/A")=14,TRUE,FALSE))</f>
        <v>0</v>
      </c>
      <c r="X3039" t="b">
        <f>AND(COUNTIF('Master list(no salts, metals)'!X3029,"&lt;=1"),IF(COUNTIF('Master list(no salts, metals)'!$K3029:$Y3029, "#N/A")=14,TRUE,FALSE))</f>
        <v>0</v>
      </c>
      <c r="Y3039" t="b">
        <f>AND(COUNTIF('Master list(no salts, metals)'!Y3029,"&lt;=1"),IF(COUNTIF('Master list(no salts, metals)'!$K3029:$Y3029, "#N/A")=14,TRUE,FALSE))</f>
        <v>0</v>
      </c>
    </row>
    <row r="3040" spans="11:25" x14ac:dyDescent="0.25">
      <c r="K3040" t="b">
        <f>AND(COUNTIF('Master list(no salts, metals)'!K3030,"&lt;=1"),IF(COUNTIF('Master list(no salts, metals)'!$K3030:$Y3030, "#N/A")=14,TRUE,FALSE))</f>
        <v>0</v>
      </c>
      <c r="L3040" t="b">
        <f>AND(COUNTIF('Master list(no salts, metals)'!L3030,"&lt;=1"),IF(COUNTIF('Master list(no salts, metals)'!$K3030:$Y3030, "#N/A")=14,TRUE,FALSE))</f>
        <v>0</v>
      </c>
      <c r="M3040" t="b">
        <f>AND(COUNTIF('Master list(no salts, metals)'!M3030,"&lt;=1"),IF(COUNTIF('Master list(no salts, metals)'!$K3030:$Y3030, "#N/A")=14,TRUE,FALSE))</f>
        <v>0</v>
      </c>
      <c r="N3040" t="b">
        <f>AND(COUNTIF('Master list(no salts, metals)'!N3030,"&lt;=1"),IF(COUNTIF('Master list(no salts, metals)'!$K3030:$Y3030, "#N/A")=14,TRUE,FALSE))</f>
        <v>0</v>
      </c>
      <c r="O3040" t="b">
        <f>AND(COUNTIF('Master list(no salts, metals)'!O3030,"&lt;=1"),IF(COUNTIF('Master list(no salts, metals)'!$K3030:$Y3030, "#N/A")=14,TRUE,FALSE))</f>
        <v>0</v>
      </c>
      <c r="P3040" t="b">
        <f>AND(COUNTIF('Master list(no salts, metals)'!P3030,"&lt;=1"),IF(COUNTIF('Master list(no salts, metals)'!$K3030:$Y3030, "#N/A")=14,TRUE,FALSE))</f>
        <v>0</v>
      </c>
      <c r="Q3040" t="b">
        <f>AND(COUNTIF('Master list(no salts, metals)'!Q3030,"&lt;=1"),IF(COUNTIF('Master list(no salts, metals)'!$K3030:$Y3030, "#N/A")=14,TRUE,FALSE))</f>
        <v>0</v>
      </c>
      <c r="R3040" t="b">
        <f>AND(COUNTIF('Master list(no salts, metals)'!R3030,"&lt;=1"),IF(COUNTIF('Master list(no salts, metals)'!$K3030:$Y3030, "#N/A")=14,TRUE,FALSE))</f>
        <v>0</v>
      </c>
      <c r="S3040" t="b">
        <f>AND(COUNTIF('Master list(no salts, metals)'!S3030,"&lt;=1"),IF(COUNTIF('Master list(no salts, metals)'!$K3030:$Y3030, "#N/A")=14,TRUE,FALSE))</f>
        <v>0</v>
      </c>
      <c r="T3040" t="b">
        <f>AND(COUNTIF('Master list(no salts, metals)'!T3030,"&lt;=1"),IF(COUNTIF('Master list(no salts, metals)'!$K3030:$Y3030, "#N/A")=14,TRUE,FALSE))</f>
        <v>0</v>
      </c>
      <c r="U3040" t="b">
        <f>AND(COUNTIF('Master list(no salts, metals)'!U3030,"&lt;=1"),IF(COUNTIF('Master list(no salts, metals)'!$K3030:$Y3030, "#N/A")=14,TRUE,FALSE))</f>
        <v>0</v>
      </c>
      <c r="V3040" t="b">
        <f>AND(COUNTIF('Master list(no salts, metals)'!V3030,"&lt;=1"),IF(COUNTIF('Master list(no salts, metals)'!$K3030:$Y3030, "#N/A")=14,TRUE,FALSE))</f>
        <v>0</v>
      </c>
      <c r="W3040" t="b">
        <f>AND(COUNTIF('Master list(no salts, metals)'!W3030,"&lt;=1"),IF(COUNTIF('Master list(no salts, metals)'!$K3030:$Y3030, "#N/A")=14,TRUE,FALSE))</f>
        <v>0</v>
      </c>
      <c r="X3040" t="b">
        <f>AND(COUNTIF('Master list(no salts, metals)'!X3030,"&lt;=1"),IF(COUNTIF('Master list(no salts, metals)'!$K3030:$Y3030, "#N/A")=14,TRUE,FALSE))</f>
        <v>0</v>
      </c>
      <c r="Y3040" t="b">
        <f>AND(COUNTIF('Master list(no salts, metals)'!Y3030,"&lt;=1"),IF(COUNTIF('Master list(no salts, metals)'!$K3030:$Y3030, "#N/A")=14,TRUE,FALSE))</f>
        <v>0</v>
      </c>
    </row>
    <row r="3041" spans="11:25" x14ac:dyDescent="0.25">
      <c r="K3041" t="b">
        <f>AND(COUNTIF('Master list(no salts, metals)'!K3031,"&lt;=1"),IF(COUNTIF('Master list(no salts, metals)'!$K3031:$Y3031, "#N/A")=14,TRUE,FALSE))</f>
        <v>0</v>
      </c>
      <c r="L3041" t="b">
        <f>AND(COUNTIF('Master list(no salts, metals)'!L3031,"&lt;=1"),IF(COUNTIF('Master list(no salts, metals)'!$K3031:$Y3031, "#N/A")=14,TRUE,FALSE))</f>
        <v>0</v>
      </c>
      <c r="M3041" t="b">
        <f>AND(COUNTIF('Master list(no salts, metals)'!M3031,"&lt;=1"),IF(COUNTIF('Master list(no salts, metals)'!$K3031:$Y3031, "#N/A")=14,TRUE,FALSE))</f>
        <v>0</v>
      </c>
      <c r="N3041" t="b">
        <f>AND(COUNTIF('Master list(no salts, metals)'!N3031,"&lt;=1"),IF(COUNTIF('Master list(no salts, metals)'!$K3031:$Y3031, "#N/A")=14,TRUE,FALSE))</f>
        <v>0</v>
      </c>
      <c r="O3041" t="b">
        <f>AND(COUNTIF('Master list(no salts, metals)'!O3031,"&lt;=1"),IF(COUNTIF('Master list(no salts, metals)'!$K3031:$Y3031, "#N/A")=14,TRUE,FALSE))</f>
        <v>0</v>
      </c>
      <c r="P3041" t="b">
        <f>AND(COUNTIF('Master list(no salts, metals)'!P3031,"&lt;=1"),IF(COUNTIF('Master list(no salts, metals)'!$K3031:$Y3031, "#N/A")=14,TRUE,FALSE))</f>
        <v>0</v>
      </c>
      <c r="Q3041" t="b">
        <f>AND(COUNTIF('Master list(no salts, metals)'!Q3031,"&lt;=1"),IF(COUNTIF('Master list(no salts, metals)'!$K3031:$Y3031, "#N/A")=14,TRUE,FALSE))</f>
        <v>0</v>
      </c>
      <c r="R3041" t="b">
        <f>AND(COUNTIF('Master list(no salts, metals)'!R3031,"&lt;=1"),IF(COUNTIF('Master list(no salts, metals)'!$K3031:$Y3031, "#N/A")=14,TRUE,FALSE))</f>
        <v>0</v>
      </c>
      <c r="S3041" t="b">
        <f>AND(COUNTIF('Master list(no salts, metals)'!S3031,"&lt;=1"),IF(COUNTIF('Master list(no salts, metals)'!$K3031:$Y3031, "#N/A")=14,TRUE,FALSE))</f>
        <v>0</v>
      </c>
      <c r="T3041" t="b">
        <f>AND(COUNTIF('Master list(no salts, metals)'!T3031,"&lt;=1"),IF(COUNTIF('Master list(no salts, metals)'!$K3031:$Y3031, "#N/A")=14,TRUE,FALSE))</f>
        <v>0</v>
      </c>
      <c r="U3041" t="b">
        <f>AND(COUNTIF('Master list(no salts, metals)'!U3031,"&lt;=1"),IF(COUNTIF('Master list(no salts, metals)'!$K3031:$Y3031, "#N/A")=14,TRUE,FALSE))</f>
        <v>0</v>
      </c>
      <c r="V3041" t="b">
        <f>AND(COUNTIF('Master list(no salts, metals)'!V3031,"&lt;=1"),IF(COUNTIF('Master list(no salts, metals)'!$K3031:$Y3031, "#N/A")=14,TRUE,FALSE))</f>
        <v>0</v>
      </c>
      <c r="W3041" t="b">
        <f>AND(COUNTIF('Master list(no salts, metals)'!W3031,"&lt;=1"),IF(COUNTIF('Master list(no salts, metals)'!$K3031:$Y3031, "#N/A")=14,TRUE,FALSE))</f>
        <v>1</v>
      </c>
      <c r="X3041" t="b">
        <f>AND(COUNTIF('Master list(no salts, metals)'!X3031,"&lt;=1"),IF(COUNTIF('Master list(no salts, metals)'!$K3031:$Y3031, "#N/A")=14,TRUE,FALSE))</f>
        <v>0</v>
      </c>
      <c r="Y3041" t="b">
        <f>AND(COUNTIF('Master list(no salts, metals)'!Y3031,"&lt;=1"),IF(COUNTIF('Master list(no salts, metals)'!$K3031:$Y3031, "#N/A")=14,TRUE,FALSE))</f>
        <v>0</v>
      </c>
    </row>
    <row r="3042" spans="11:25" x14ac:dyDescent="0.25">
      <c r="K3042" t="b">
        <f>AND(COUNTIF('Master list(no salts, metals)'!K3032,"&lt;=1"),IF(COUNTIF('Master list(no salts, metals)'!$K3032:$Y3032, "#N/A")=14,TRUE,FALSE))</f>
        <v>0</v>
      </c>
      <c r="L3042" t="b">
        <f>AND(COUNTIF('Master list(no salts, metals)'!L3032,"&lt;=1"),IF(COUNTIF('Master list(no salts, metals)'!$K3032:$Y3032, "#N/A")=14,TRUE,FALSE))</f>
        <v>0</v>
      </c>
      <c r="M3042" t="b">
        <f>AND(COUNTIF('Master list(no salts, metals)'!M3032,"&lt;=1"),IF(COUNTIF('Master list(no salts, metals)'!$K3032:$Y3032, "#N/A")=14,TRUE,FALSE))</f>
        <v>0</v>
      </c>
      <c r="N3042" t="b">
        <f>AND(COUNTIF('Master list(no salts, metals)'!N3032,"&lt;=1"),IF(COUNTIF('Master list(no salts, metals)'!$K3032:$Y3032, "#N/A")=14,TRUE,FALSE))</f>
        <v>0</v>
      </c>
      <c r="O3042" t="b">
        <f>AND(COUNTIF('Master list(no salts, metals)'!O3032,"&lt;=1"),IF(COUNTIF('Master list(no salts, metals)'!$K3032:$Y3032, "#N/A")=14,TRUE,FALSE))</f>
        <v>0</v>
      </c>
      <c r="P3042" t="b">
        <f>AND(COUNTIF('Master list(no salts, metals)'!P3032,"&lt;=1"),IF(COUNTIF('Master list(no salts, metals)'!$K3032:$Y3032, "#N/A")=14,TRUE,FALSE))</f>
        <v>0</v>
      </c>
      <c r="Q3042" t="b">
        <f>AND(COUNTIF('Master list(no salts, metals)'!Q3032,"&lt;=1"),IF(COUNTIF('Master list(no salts, metals)'!$K3032:$Y3032, "#N/A")=14,TRUE,FALSE))</f>
        <v>0</v>
      </c>
      <c r="R3042" t="b">
        <f>AND(COUNTIF('Master list(no salts, metals)'!R3032,"&lt;=1"),IF(COUNTIF('Master list(no salts, metals)'!$K3032:$Y3032, "#N/A")=14,TRUE,FALSE))</f>
        <v>0</v>
      </c>
      <c r="S3042" t="b">
        <f>AND(COUNTIF('Master list(no salts, metals)'!S3032,"&lt;=1"),IF(COUNTIF('Master list(no salts, metals)'!$K3032:$Y3032, "#N/A")=14,TRUE,FALSE))</f>
        <v>0</v>
      </c>
      <c r="T3042" t="b">
        <f>AND(COUNTIF('Master list(no salts, metals)'!T3032,"&lt;=1"),IF(COUNTIF('Master list(no salts, metals)'!$K3032:$Y3032, "#N/A")=14,TRUE,FALSE))</f>
        <v>0</v>
      </c>
      <c r="U3042" t="b">
        <f>AND(COUNTIF('Master list(no salts, metals)'!U3032,"&lt;=1"),IF(COUNTIF('Master list(no salts, metals)'!$K3032:$Y3032, "#N/A")=14,TRUE,FALSE))</f>
        <v>0</v>
      </c>
      <c r="V3042" t="b">
        <f>AND(COUNTIF('Master list(no salts, metals)'!V3032,"&lt;=1"),IF(COUNTIF('Master list(no salts, metals)'!$K3032:$Y3032, "#N/A")=14,TRUE,FALSE))</f>
        <v>0</v>
      </c>
      <c r="W3042" t="b">
        <f>AND(COUNTIF('Master list(no salts, metals)'!W3032,"&lt;=1"),IF(COUNTIF('Master list(no salts, metals)'!$K3032:$Y3032, "#N/A")=14,TRUE,FALSE))</f>
        <v>1</v>
      </c>
      <c r="X3042" t="b">
        <f>AND(COUNTIF('Master list(no salts, metals)'!X3032,"&lt;=1"),IF(COUNTIF('Master list(no salts, metals)'!$K3032:$Y3032, "#N/A")=14,TRUE,FALSE))</f>
        <v>0</v>
      </c>
      <c r="Y3042" t="b">
        <f>AND(COUNTIF('Master list(no salts, metals)'!Y3032,"&lt;=1"),IF(COUNTIF('Master list(no salts, metals)'!$K3032:$Y3032, "#N/A")=14,TRUE,FALSE))</f>
        <v>0</v>
      </c>
    </row>
    <row r="3043" spans="11:25" x14ac:dyDescent="0.25">
      <c r="K3043" t="b">
        <f>AND(COUNTIF('Master list(no salts, metals)'!K3033,"&lt;=1"),IF(COUNTIF('Master list(no salts, metals)'!$K3033:$Y3033, "#N/A")=14,TRUE,FALSE))</f>
        <v>0</v>
      </c>
      <c r="L3043" t="b">
        <f>AND(COUNTIF('Master list(no salts, metals)'!L3033,"&lt;=1"),IF(COUNTIF('Master list(no salts, metals)'!$K3033:$Y3033, "#N/A")=14,TRUE,FALSE))</f>
        <v>0</v>
      </c>
      <c r="M3043" t="b">
        <f>AND(COUNTIF('Master list(no salts, metals)'!M3033,"&lt;=1"),IF(COUNTIF('Master list(no salts, metals)'!$K3033:$Y3033, "#N/A")=14,TRUE,FALSE))</f>
        <v>0</v>
      </c>
      <c r="N3043" t="b">
        <f>AND(COUNTIF('Master list(no salts, metals)'!N3033,"&lt;=1"),IF(COUNTIF('Master list(no salts, metals)'!$K3033:$Y3033, "#N/A")=14,TRUE,FALSE))</f>
        <v>0</v>
      </c>
      <c r="O3043" t="b">
        <f>AND(COUNTIF('Master list(no salts, metals)'!O3033,"&lt;=1"),IF(COUNTIF('Master list(no salts, metals)'!$K3033:$Y3033, "#N/A")=14,TRUE,FALSE))</f>
        <v>0</v>
      </c>
      <c r="P3043" t="b">
        <f>AND(COUNTIF('Master list(no salts, metals)'!P3033,"&lt;=1"),IF(COUNTIF('Master list(no salts, metals)'!$K3033:$Y3033, "#N/A")=14,TRUE,FALSE))</f>
        <v>0</v>
      </c>
      <c r="Q3043" t="b">
        <f>AND(COUNTIF('Master list(no salts, metals)'!Q3033,"&lt;=1"),IF(COUNTIF('Master list(no salts, metals)'!$K3033:$Y3033, "#N/A")=14,TRUE,FALSE))</f>
        <v>0</v>
      </c>
      <c r="R3043" t="b">
        <f>AND(COUNTIF('Master list(no salts, metals)'!R3033,"&lt;=1"),IF(COUNTIF('Master list(no salts, metals)'!$K3033:$Y3033, "#N/A")=14,TRUE,FALSE))</f>
        <v>0</v>
      </c>
      <c r="S3043" t="b">
        <f>AND(COUNTIF('Master list(no salts, metals)'!S3033,"&lt;=1"),IF(COUNTIF('Master list(no salts, metals)'!$K3033:$Y3033, "#N/A")=14,TRUE,FALSE))</f>
        <v>0</v>
      </c>
      <c r="T3043" t="b">
        <f>AND(COUNTIF('Master list(no salts, metals)'!T3033,"&lt;=1"),IF(COUNTIF('Master list(no salts, metals)'!$K3033:$Y3033, "#N/A")=14,TRUE,FALSE))</f>
        <v>0</v>
      </c>
      <c r="U3043" t="b">
        <f>AND(COUNTIF('Master list(no salts, metals)'!U3033,"&lt;=1"),IF(COUNTIF('Master list(no salts, metals)'!$K3033:$Y3033, "#N/A")=14,TRUE,FALSE))</f>
        <v>0</v>
      </c>
      <c r="V3043" t="b">
        <f>AND(COUNTIF('Master list(no salts, metals)'!V3033,"&lt;=1"),IF(COUNTIF('Master list(no salts, metals)'!$K3033:$Y3033, "#N/A")=14,TRUE,FALSE))</f>
        <v>0</v>
      </c>
      <c r="W3043" t="b">
        <f>AND(COUNTIF('Master list(no salts, metals)'!W3033,"&lt;=1"),IF(COUNTIF('Master list(no salts, metals)'!$K3033:$Y3033, "#N/A")=14,TRUE,FALSE))</f>
        <v>1</v>
      </c>
      <c r="X3043" t="b">
        <f>AND(COUNTIF('Master list(no salts, metals)'!X3033,"&lt;=1"),IF(COUNTIF('Master list(no salts, metals)'!$K3033:$Y3033, "#N/A")=14,TRUE,FALSE))</f>
        <v>0</v>
      </c>
      <c r="Y3043" t="b">
        <f>AND(COUNTIF('Master list(no salts, metals)'!Y3033,"&lt;=1"),IF(COUNTIF('Master list(no salts, metals)'!$K3033:$Y3033, "#N/A")=14,TRUE,FALSE))</f>
        <v>0</v>
      </c>
    </row>
    <row r="3044" spans="11:25" x14ac:dyDescent="0.25">
      <c r="K3044" t="b">
        <f>AND(COUNTIF('Master list(no salts, metals)'!K3034,"&lt;=1"),IF(COUNTIF('Master list(no salts, metals)'!$K3034:$Y3034, "#N/A")=14,TRUE,FALSE))</f>
        <v>0</v>
      </c>
      <c r="L3044" t="b">
        <f>AND(COUNTIF('Master list(no salts, metals)'!L3034,"&lt;=1"),IF(COUNTIF('Master list(no salts, metals)'!$K3034:$Y3034, "#N/A")=14,TRUE,FALSE))</f>
        <v>0</v>
      </c>
      <c r="M3044" t="b">
        <f>AND(COUNTIF('Master list(no salts, metals)'!M3034,"&lt;=1"),IF(COUNTIF('Master list(no salts, metals)'!$K3034:$Y3034, "#N/A")=14,TRUE,FALSE))</f>
        <v>0</v>
      </c>
      <c r="N3044" t="b">
        <f>AND(COUNTIF('Master list(no salts, metals)'!N3034,"&lt;=1"),IF(COUNTIF('Master list(no salts, metals)'!$K3034:$Y3034, "#N/A")=14,TRUE,FALSE))</f>
        <v>0</v>
      </c>
      <c r="O3044" t="b">
        <f>AND(COUNTIF('Master list(no salts, metals)'!O3034,"&lt;=1"),IF(COUNTIF('Master list(no salts, metals)'!$K3034:$Y3034, "#N/A")=14,TRUE,FALSE))</f>
        <v>0</v>
      </c>
      <c r="P3044" t="b">
        <f>AND(COUNTIF('Master list(no salts, metals)'!P3034,"&lt;=1"),IF(COUNTIF('Master list(no salts, metals)'!$K3034:$Y3034, "#N/A")=14,TRUE,FALSE))</f>
        <v>0</v>
      </c>
      <c r="Q3044" t="b">
        <f>AND(COUNTIF('Master list(no salts, metals)'!Q3034,"&lt;=1"),IF(COUNTIF('Master list(no salts, metals)'!$K3034:$Y3034, "#N/A")=14,TRUE,FALSE))</f>
        <v>0</v>
      </c>
      <c r="R3044" t="b">
        <f>AND(COUNTIF('Master list(no salts, metals)'!R3034,"&lt;=1"),IF(COUNTIF('Master list(no salts, metals)'!$K3034:$Y3034, "#N/A")=14,TRUE,FALSE))</f>
        <v>0</v>
      </c>
      <c r="S3044" t="b">
        <f>AND(COUNTIF('Master list(no salts, metals)'!S3034,"&lt;=1"),IF(COUNTIF('Master list(no salts, metals)'!$K3034:$Y3034, "#N/A")=14,TRUE,FALSE))</f>
        <v>0</v>
      </c>
      <c r="T3044" t="b">
        <f>AND(COUNTIF('Master list(no salts, metals)'!T3034,"&lt;=1"),IF(COUNTIF('Master list(no salts, metals)'!$K3034:$Y3034, "#N/A")=14,TRUE,FALSE))</f>
        <v>0</v>
      </c>
      <c r="U3044" t="b">
        <f>AND(COUNTIF('Master list(no salts, metals)'!U3034,"&lt;=1"),IF(COUNTIF('Master list(no salts, metals)'!$K3034:$Y3034, "#N/A")=14,TRUE,FALSE))</f>
        <v>0</v>
      </c>
      <c r="V3044" t="b">
        <f>AND(COUNTIF('Master list(no salts, metals)'!V3034,"&lt;=1"),IF(COUNTIF('Master list(no salts, metals)'!$K3034:$Y3034, "#N/A")=14,TRUE,FALSE))</f>
        <v>0</v>
      </c>
      <c r="W3044" t="b">
        <f>AND(COUNTIF('Master list(no salts, metals)'!W3034,"&lt;=1"),IF(COUNTIF('Master list(no salts, metals)'!$K3034:$Y3034, "#N/A")=14,TRUE,FALSE))</f>
        <v>0</v>
      </c>
      <c r="X3044" t="b">
        <f>AND(COUNTIF('Master list(no salts, metals)'!X3034,"&lt;=1"),IF(COUNTIF('Master list(no salts, metals)'!$K3034:$Y3034, "#N/A")=14,TRUE,FALSE))</f>
        <v>0</v>
      </c>
      <c r="Y3044" t="b">
        <f>AND(COUNTIF('Master list(no salts, metals)'!Y3034,"&lt;=1"),IF(COUNTIF('Master list(no salts, metals)'!$K3034:$Y3034, "#N/A")=14,TRUE,FALSE))</f>
        <v>0</v>
      </c>
    </row>
    <row r="3045" spans="11:25" x14ac:dyDescent="0.25">
      <c r="K3045" t="b">
        <f>AND(COUNTIF('Master list(no salts, metals)'!K3035,"&lt;=1"),IF(COUNTIF('Master list(no salts, metals)'!$K3035:$Y3035, "#N/A")=14,TRUE,FALSE))</f>
        <v>0</v>
      </c>
      <c r="L3045" t="b">
        <f>AND(COUNTIF('Master list(no salts, metals)'!L3035,"&lt;=1"),IF(COUNTIF('Master list(no salts, metals)'!$K3035:$Y3035, "#N/A")=14,TRUE,FALSE))</f>
        <v>0</v>
      </c>
      <c r="M3045" t="b">
        <f>AND(COUNTIF('Master list(no salts, metals)'!M3035,"&lt;=1"),IF(COUNTIF('Master list(no salts, metals)'!$K3035:$Y3035, "#N/A")=14,TRUE,FALSE))</f>
        <v>0</v>
      </c>
      <c r="N3045" t="b">
        <f>AND(COUNTIF('Master list(no salts, metals)'!N3035,"&lt;=1"),IF(COUNTIF('Master list(no salts, metals)'!$K3035:$Y3035, "#N/A")=14,TRUE,FALSE))</f>
        <v>0</v>
      </c>
      <c r="O3045" t="b">
        <f>AND(COUNTIF('Master list(no salts, metals)'!O3035,"&lt;=1"),IF(COUNTIF('Master list(no salts, metals)'!$K3035:$Y3035, "#N/A")=14,TRUE,FALSE))</f>
        <v>0</v>
      </c>
      <c r="P3045" t="b">
        <f>AND(COUNTIF('Master list(no salts, metals)'!P3035,"&lt;=1"),IF(COUNTIF('Master list(no salts, metals)'!$K3035:$Y3035, "#N/A")=14,TRUE,FALSE))</f>
        <v>0</v>
      </c>
      <c r="Q3045" t="b">
        <f>AND(COUNTIF('Master list(no salts, metals)'!Q3035,"&lt;=1"),IF(COUNTIF('Master list(no salts, metals)'!$K3035:$Y3035, "#N/A")=14,TRUE,FALSE))</f>
        <v>0</v>
      </c>
      <c r="R3045" t="b">
        <f>AND(COUNTIF('Master list(no salts, metals)'!R3035,"&lt;=1"),IF(COUNTIF('Master list(no salts, metals)'!$K3035:$Y3035, "#N/A")=14,TRUE,FALSE))</f>
        <v>0</v>
      </c>
      <c r="S3045" t="b">
        <f>AND(COUNTIF('Master list(no salts, metals)'!S3035,"&lt;=1"),IF(COUNTIF('Master list(no salts, metals)'!$K3035:$Y3035, "#N/A")=14,TRUE,FALSE))</f>
        <v>0</v>
      </c>
      <c r="T3045" t="b">
        <f>AND(COUNTIF('Master list(no salts, metals)'!T3035,"&lt;=1"),IF(COUNTIF('Master list(no salts, metals)'!$K3035:$Y3035, "#N/A")=14,TRUE,FALSE))</f>
        <v>0</v>
      </c>
      <c r="U3045" t="b">
        <f>AND(COUNTIF('Master list(no salts, metals)'!U3035,"&lt;=1"),IF(COUNTIF('Master list(no salts, metals)'!$K3035:$Y3035, "#N/A")=14,TRUE,FALSE))</f>
        <v>0</v>
      </c>
      <c r="V3045" t="b">
        <f>AND(COUNTIF('Master list(no salts, metals)'!V3035,"&lt;=1"),IF(COUNTIF('Master list(no salts, metals)'!$K3035:$Y3035, "#N/A")=14,TRUE,FALSE))</f>
        <v>0</v>
      </c>
      <c r="W3045" t="b">
        <f>AND(COUNTIF('Master list(no salts, metals)'!W3035,"&lt;=1"),IF(COUNTIF('Master list(no salts, metals)'!$K3035:$Y3035, "#N/A")=14,TRUE,FALSE))</f>
        <v>0</v>
      </c>
      <c r="X3045" t="b">
        <f>AND(COUNTIF('Master list(no salts, metals)'!X3035,"&lt;=1"),IF(COUNTIF('Master list(no salts, metals)'!$K3035:$Y3035, "#N/A")=14,TRUE,FALSE))</f>
        <v>0</v>
      </c>
      <c r="Y3045" t="b">
        <f>AND(COUNTIF('Master list(no salts, metals)'!Y3035,"&lt;=1"),IF(COUNTIF('Master list(no salts, metals)'!$K3035:$Y3035, "#N/A")=14,TRUE,FALSE))</f>
        <v>0</v>
      </c>
    </row>
    <row r="3046" spans="11:25" x14ac:dyDescent="0.25">
      <c r="K3046" t="b">
        <f>AND(COUNTIF('Master list(no salts, metals)'!K3036,"&lt;=1"),IF(COUNTIF('Master list(no salts, metals)'!$K3036:$Y3036, "#N/A")=14,TRUE,FALSE))</f>
        <v>0</v>
      </c>
      <c r="L3046" t="b">
        <f>AND(COUNTIF('Master list(no salts, metals)'!L3036,"&lt;=1"),IF(COUNTIF('Master list(no salts, metals)'!$K3036:$Y3036, "#N/A")=14,TRUE,FALSE))</f>
        <v>0</v>
      </c>
      <c r="M3046" t="b">
        <f>AND(COUNTIF('Master list(no salts, metals)'!M3036,"&lt;=1"),IF(COUNTIF('Master list(no salts, metals)'!$K3036:$Y3036, "#N/A")=14,TRUE,FALSE))</f>
        <v>0</v>
      </c>
      <c r="N3046" t="b">
        <f>AND(COUNTIF('Master list(no salts, metals)'!N3036,"&lt;=1"),IF(COUNTIF('Master list(no salts, metals)'!$K3036:$Y3036, "#N/A")=14,TRUE,FALSE))</f>
        <v>0</v>
      </c>
      <c r="O3046" t="b">
        <f>AND(COUNTIF('Master list(no salts, metals)'!O3036,"&lt;=1"),IF(COUNTIF('Master list(no salts, metals)'!$K3036:$Y3036, "#N/A")=14,TRUE,FALSE))</f>
        <v>0</v>
      </c>
      <c r="P3046" t="b">
        <f>AND(COUNTIF('Master list(no salts, metals)'!P3036,"&lt;=1"),IF(COUNTIF('Master list(no salts, metals)'!$K3036:$Y3036, "#N/A")=14,TRUE,FALSE))</f>
        <v>0</v>
      </c>
      <c r="Q3046" t="b">
        <f>AND(COUNTIF('Master list(no salts, metals)'!Q3036,"&lt;=1"),IF(COUNTIF('Master list(no salts, metals)'!$K3036:$Y3036, "#N/A")=14,TRUE,FALSE))</f>
        <v>0</v>
      </c>
      <c r="R3046" t="b">
        <f>AND(COUNTIF('Master list(no salts, metals)'!R3036,"&lt;=1"),IF(COUNTIF('Master list(no salts, metals)'!$K3036:$Y3036, "#N/A")=14,TRUE,FALSE))</f>
        <v>0</v>
      </c>
      <c r="S3046" t="b">
        <f>AND(COUNTIF('Master list(no salts, metals)'!S3036,"&lt;=1"),IF(COUNTIF('Master list(no salts, metals)'!$K3036:$Y3036, "#N/A")=14,TRUE,FALSE))</f>
        <v>0</v>
      </c>
      <c r="T3046" t="b">
        <f>AND(COUNTIF('Master list(no salts, metals)'!T3036,"&lt;=1"),IF(COUNTIF('Master list(no salts, metals)'!$K3036:$Y3036, "#N/A")=14,TRUE,FALSE))</f>
        <v>1</v>
      </c>
      <c r="U3046" t="b">
        <f>AND(COUNTIF('Master list(no salts, metals)'!U3036,"&lt;=1"),IF(COUNTIF('Master list(no salts, metals)'!$K3036:$Y3036, "#N/A")=14,TRUE,FALSE))</f>
        <v>0</v>
      </c>
      <c r="V3046" t="b">
        <f>AND(COUNTIF('Master list(no salts, metals)'!V3036,"&lt;=1"),IF(COUNTIF('Master list(no salts, metals)'!$K3036:$Y3036, "#N/A")=14,TRUE,FALSE))</f>
        <v>0</v>
      </c>
      <c r="W3046" t="b">
        <f>AND(COUNTIF('Master list(no salts, metals)'!W3036,"&lt;=1"),IF(COUNTIF('Master list(no salts, metals)'!$K3036:$Y3036, "#N/A")=14,TRUE,FALSE))</f>
        <v>0</v>
      </c>
      <c r="X3046" t="b">
        <f>AND(COUNTIF('Master list(no salts, metals)'!X3036,"&lt;=1"),IF(COUNTIF('Master list(no salts, metals)'!$K3036:$Y3036, "#N/A")=14,TRUE,FALSE))</f>
        <v>0</v>
      </c>
      <c r="Y3046" t="b">
        <f>AND(COUNTIF('Master list(no salts, metals)'!Y3036,"&lt;=1"),IF(COUNTIF('Master list(no salts, metals)'!$K3036:$Y3036, "#N/A")=14,TRUE,FALSE))</f>
        <v>0</v>
      </c>
    </row>
    <row r="3047" spans="11:25" x14ac:dyDescent="0.25">
      <c r="K3047" t="b">
        <f>AND(COUNTIF('Master list(no salts, metals)'!K3037,"&lt;=1"),IF(COUNTIF('Master list(no salts, metals)'!$K3037:$Y3037, "#N/A")=14,TRUE,FALSE))</f>
        <v>0</v>
      </c>
      <c r="L3047" t="b">
        <f>AND(COUNTIF('Master list(no salts, metals)'!L3037,"&lt;=1"),IF(COUNTIF('Master list(no salts, metals)'!$K3037:$Y3037, "#N/A")=14,TRUE,FALSE))</f>
        <v>0</v>
      </c>
      <c r="M3047" t="b">
        <f>AND(COUNTIF('Master list(no salts, metals)'!M3037,"&lt;=1"),IF(COUNTIF('Master list(no salts, metals)'!$K3037:$Y3037, "#N/A")=14,TRUE,FALSE))</f>
        <v>0</v>
      </c>
      <c r="N3047" t="b">
        <f>AND(COUNTIF('Master list(no salts, metals)'!N3037,"&lt;=1"),IF(COUNTIF('Master list(no salts, metals)'!$K3037:$Y3037, "#N/A")=14,TRUE,FALSE))</f>
        <v>0</v>
      </c>
      <c r="O3047" t="b">
        <f>AND(COUNTIF('Master list(no salts, metals)'!O3037,"&lt;=1"),IF(COUNTIF('Master list(no salts, metals)'!$K3037:$Y3037, "#N/A")=14,TRUE,FALSE))</f>
        <v>0</v>
      </c>
      <c r="P3047" t="b">
        <f>AND(COUNTIF('Master list(no salts, metals)'!P3037,"&lt;=1"),IF(COUNTIF('Master list(no salts, metals)'!$K3037:$Y3037, "#N/A")=14,TRUE,FALSE))</f>
        <v>0</v>
      </c>
      <c r="Q3047" t="b">
        <f>AND(COUNTIF('Master list(no salts, metals)'!Q3037,"&lt;=1"),IF(COUNTIF('Master list(no salts, metals)'!$K3037:$Y3037, "#N/A")=14,TRUE,FALSE))</f>
        <v>0</v>
      </c>
      <c r="R3047" t="b">
        <f>AND(COUNTIF('Master list(no salts, metals)'!R3037,"&lt;=1"),IF(COUNTIF('Master list(no salts, metals)'!$K3037:$Y3037, "#N/A")=14,TRUE,FALSE))</f>
        <v>0</v>
      </c>
      <c r="S3047" t="b">
        <f>AND(COUNTIF('Master list(no salts, metals)'!S3037,"&lt;=1"),IF(COUNTIF('Master list(no salts, metals)'!$K3037:$Y3037, "#N/A")=14,TRUE,FALSE))</f>
        <v>0</v>
      </c>
      <c r="T3047" t="b">
        <f>AND(COUNTIF('Master list(no salts, metals)'!T3037,"&lt;=1"),IF(COUNTIF('Master list(no salts, metals)'!$K3037:$Y3037, "#N/A")=14,TRUE,FALSE))</f>
        <v>0</v>
      </c>
      <c r="U3047" t="b">
        <f>AND(COUNTIF('Master list(no salts, metals)'!U3037,"&lt;=1"),IF(COUNTIF('Master list(no salts, metals)'!$K3037:$Y3037, "#N/A")=14,TRUE,FALSE))</f>
        <v>0</v>
      </c>
      <c r="V3047" t="b">
        <f>AND(COUNTIF('Master list(no salts, metals)'!V3037,"&lt;=1"),IF(COUNTIF('Master list(no salts, metals)'!$K3037:$Y3037, "#N/A")=14,TRUE,FALSE))</f>
        <v>0</v>
      </c>
      <c r="W3047" t="b">
        <f>AND(COUNTIF('Master list(no salts, metals)'!W3037,"&lt;=1"),IF(COUNTIF('Master list(no salts, metals)'!$K3037:$Y3037, "#N/A")=14,TRUE,FALSE))</f>
        <v>0</v>
      </c>
      <c r="X3047" t="b">
        <f>AND(COUNTIF('Master list(no salts, metals)'!X3037,"&lt;=1"),IF(COUNTIF('Master list(no salts, metals)'!$K3037:$Y3037, "#N/A")=14,TRUE,FALSE))</f>
        <v>0</v>
      </c>
      <c r="Y3047" t="b">
        <f>AND(COUNTIF('Master list(no salts, metals)'!Y3037,"&lt;=1"),IF(COUNTIF('Master list(no salts, metals)'!$K3037:$Y3037, "#N/A")=14,TRUE,FALSE))</f>
        <v>0</v>
      </c>
    </row>
    <row r="3048" spans="11:25" x14ac:dyDescent="0.25">
      <c r="K3048" t="b">
        <f>AND(COUNTIF('Master list(no salts, metals)'!K3038,"&lt;=1"),IF(COUNTIF('Master list(no salts, metals)'!$K3038:$Y3038, "#N/A")=14,TRUE,FALSE))</f>
        <v>0</v>
      </c>
      <c r="L3048" t="b">
        <f>AND(COUNTIF('Master list(no salts, metals)'!L3038,"&lt;=1"),IF(COUNTIF('Master list(no salts, metals)'!$K3038:$Y3038, "#N/A")=14,TRUE,FALSE))</f>
        <v>0</v>
      </c>
      <c r="M3048" t="b">
        <f>AND(COUNTIF('Master list(no salts, metals)'!M3038,"&lt;=1"),IF(COUNTIF('Master list(no salts, metals)'!$K3038:$Y3038, "#N/A")=14,TRUE,FALSE))</f>
        <v>0</v>
      </c>
      <c r="N3048" t="b">
        <f>AND(COUNTIF('Master list(no salts, metals)'!N3038,"&lt;=1"),IF(COUNTIF('Master list(no salts, metals)'!$K3038:$Y3038, "#N/A")=14,TRUE,FALSE))</f>
        <v>0</v>
      </c>
      <c r="O3048" t="b">
        <f>AND(COUNTIF('Master list(no salts, metals)'!O3038,"&lt;=1"),IF(COUNTIF('Master list(no salts, metals)'!$K3038:$Y3038, "#N/A")=14,TRUE,FALSE))</f>
        <v>0</v>
      </c>
      <c r="P3048" t="b">
        <f>AND(COUNTIF('Master list(no salts, metals)'!P3038,"&lt;=1"),IF(COUNTIF('Master list(no salts, metals)'!$K3038:$Y3038, "#N/A")=14,TRUE,FALSE))</f>
        <v>0</v>
      </c>
      <c r="Q3048" t="b">
        <f>AND(COUNTIF('Master list(no salts, metals)'!Q3038,"&lt;=1"),IF(COUNTIF('Master list(no salts, metals)'!$K3038:$Y3038, "#N/A")=14,TRUE,FALSE))</f>
        <v>0</v>
      </c>
      <c r="R3048" t="b">
        <f>AND(COUNTIF('Master list(no salts, metals)'!R3038,"&lt;=1"),IF(COUNTIF('Master list(no salts, metals)'!$K3038:$Y3038, "#N/A")=14,TRUE,FALSE))</f>
        <v>0</v>
      </c>
      <c r="S3048" t="b">
        <f>AND(COUNTIF('Master list(no salts, metals)'!S3038,"&lt;=1"),IF(COUNTIF('Master list(no salts, metals)'!$K3038:$Y3038, "#N/A")=14,TRUE,FALSE))</f>
        <v>0</v>
      </c>
      <c r="T3048" t="b">
        <f>AND(COUNTIF('Master list(no salts, metals)'!T3038,"&lt;=1"),IF(COUNTIF('Master list(no salts, metals)'!$K3038:$Y3038, "#N/A")=14,TRUE,FALSE))</f>
        <v>0</v>
      </c>
      <c r="U3048" t="b">
        <f>AND(COUNTIF('Master list(no salts, metals)'!U3038,"&lt;=1"),IF(COUNTIF('Master list(no salts, metals)'!$K3038:$Y3038, "#N/A")=14,TRUE,FALSE))</f>
        <v>0</v>
      </c>
      <c r="V3048" t="b">
        <f>AND(COUNTIF('Master list(no salts, metals)'!V3038,"&lt;=1"),IF(COUNTIF('Master list(no salts, metals)'!$K3038:$Y3038, "#N/A")=14,TRUE,FALSE))</f>
        <v>0</v>
      </c>
      <c r="W3048" t="b">
        <f>AND(COUNTIF('Master list(no salts, metals)'!W3038,"&lt;=1"),IF(COUNTIF('Master list(no salts, metals)'!$K3038:$Y3038, "#N/A")=14,TRUE,FALSE))</f>
        <v>0</v>
      </c>
      <c r="X3048" t="b">
        <f>AND(COUNTIF('Master list(no salts, metals)'!X3038,"&lt;=1"),IF(COUNTIF('Master list(no salts, metals)'!$K3038:$Y3038, "#N/A")=14,TRUE,FALSE))</f>
        <v>0</v>
      </c>
      <c r="Y3048" t="b">
        <f>AND(COUNTIF('Master list(no salts, metals)'!Y3038,"&lt;=1"),IF(COUNTIF('Master list(no salts, metals)'!$K3038:$Y3038, "#N/A")=14,TRUE,FALSE))</f>
        <v>0</v>
      </c>
    </row>
    <row r="3049" spans="11:25" x14ac:dyDescent="0.25">
      <c r="K3049" t="b">
        <f>AND(COUNTIF('Master list(no salts, metals)'!K3039,"&lt;=1"),IF(COUNTIF('Master list(no salts, metals)'!$K3039:$Y3039, "#N/A")=14,TRUE,FALSE))</f>
        <v>0</v>
      </c>
      <c r="L3049" t="b">
        <f>AND(COUNTIF('Master list(no salts, metals)'!L3039,"&lt;=1"),IF(COUNTIF('Master list(no salts, metals)'!$K3039:$Y3039, "#N/A")=14,TRUE,FALSE))</f>
        <v>0</v>
      </c>
      <c r="M3049" t="b">
        <f>AND(COUNTIF('Master list(no salts, metals)'!M3039,"&lt;=1"),IF(COUNTIF('Master list(no salts, metals)'!$K3039:$Y3039, "#N/A")=14,TRUE,FALSE))</f>
        <v>0</v>
      </c>
      <c r="N3049" t="b">
        <f>AND(COUNTIF('Master list(no salts, metals)'!N3039,"&lt;=1"),IF(COUNTIF('Master list(no salts, metals)'!$K3039:$Y3039, "#N/A")=14,TRUE,FALSE))</f>
        <v>0</v>
      </c>
      <c r="O3049" t="b">
        <f>AND(COUNTIF('Master list(no salts, metals)'!O3039,"&lt;=1"),IF(COUNTIF('Master list(no salts, metals)'!$K3039:$Y3039, "#N/A")=14,TRUE,FALSE))</f>
        <v>0</v>
      </c>
      <c r="P3049" t="b">
        <f>AND(COUNTIF('Master list(no salts, metals)'!P3039,"&lt;=1"),IF(COUNTIF('Master list(no salts, metals)'!$K3039:$Y3039, "#N/A")=14,TRUE,FALSE))</f>
        <v>0</v>
      </c>
      <c r="Q3049" t="b">
        <f>AND(COUNTIF('Master list(no salts, metals)'!Q3039,"&lt;=1"),IF(COUNTIF('Master list(no salts, metals)'!$K3039:$Y3039, "#N/A")=14,TRUE,FALSE))</f>
        <v>0</v>
      </c>
      <c r="R3049" t="b">
        <f>AND(COUNTIF('Master list(no salts, metals)'!R3039,"&lt;=1"),IF(COUNTIF('Master list(no salts, metals)'!$K3039:$Y3039, "#N/A")=14,TRUE,FALSE))</f>
        <v>0</v>
      </c>
      <c r="S3049" t="b">
        <f>AND(COUNTIF('Master list(no salts, metals)'!S3039,"&lt;=1"),IF(COUNTIF('Master list(no salts, metals)'!$K3039:$Y3039, "#N/A")=14,TRUE,FALSE))</f>
        <v>0</v>
      </c>
      <c r="T3049" t="b">
        <f>AND(COUNTIF('Master list(no salts, metals)'!T3039,"&lt;=1"),IF(COUNTIF('Master list(no salts, metals)'!$K3039:$Y3039, "#N/A")=14,TRUE,FALSE))</f>
        <v>0</v>
      </c>
      <c r="U3049" t="b">
        <f>AND(COUNTIF('Master list(no salts, metals)'!U3039,"&lt;=1"),IF(COUNTIF('Master list(no salts, metals)'!$K3039:$Y3039, "#N/A")=14,TRUE,FALSE))</f>
        <v>0</v>
      </c>
      <c r="V3049" t="b">
        <f>AND(COUNTIF('Master list(no salts, metals)'!V3039,"&lt;=1"),IF(COUNTIF('Master list(no salts, metals)'!$K3039:$Y3039, "#N/A")=14,TRUE,FALSE))</f>
        <v>0</v>
      </c>
      <c r="W3049" t="b">
        <f>AND(COUNTIF('Master list(no salts, metals)'!W3039,"&lt;=1"),IF(COUNTIF('Master list(no salts, metals)'!$K3039:$Y3039, "#N/A")=14,TRUE,FALSE))</f>
        <v>0</v>
      </c>
      <c r="X3049" t="b">
        <f>AND(COUNTIF('Master list(no salts, metals)'!X3039,"&lt;=1"),IF(COUNTIF('Master list(no salts, metals)'!$K3039:$Y3039, "#N/A")=14,TRUE,FALSE))</f>
        <v>0</v>
      </c>
      <c r="Y3049" t="b">
        <f>AND(COUNTIF('Master list(no salts, metals)'!Y3039,"&lt;=1"),IF(COUNTIF('Master list(no salts, metals)'!$K3039:$Y3039, "#N/A")=14,TRUE,FALSE))</f>
        <v>1</v>
      </c>
    </row>
    <row r="3050" spans="11:25" x14ac:dyDescent="0.25">
      <c r="K3050" t="b">
        <f>AND(COUNTIF('Master list(no salts, metals)'!K3040,"&lt;=1"),IF(COUNTIF('Master list(no salts, metals)'!$K3040:$Y3040, "#N/A")=14,TRUE,FALSE))</f>
        <v>0</v>
      </c>
      <c r="L3050" t="b">
        <f>AND(COUNTIF('Master list(no salts, metals)'!L3040,"&lt;=1"),IF(COUNTIF('Master list(no salts, metals)'!$K3040:$Y3040, "#N/A")=14,TRUE,FALSE))</f>
        <v>0</v>
      </c>
      <c r="M3050" t="b">
        <f>AND(COUNTIF('Master list(no salts, metals)'!M3040,"&lt;=1"),IF(COUNTIF('Master list(no salts, metals)'!$K3040:$Y3040, "#N/A")=14,TRUE,FALSE))</f>
        <v>0</v>
      </c>
      <c r="N3050" t="b">
        <f>AND(COUNTIF('Master list(no salts, metals)'!N3040,"&lt;=1"),IF(COUNTIF('Master list(no salts, metals)'!$K3040:$Y3040, "#N/A")=14,TRUE,FALSE))</f>
        <v>0</v>
      </c>
      <c r="O3050" t="b">
        <f>AND(COUNTIF('Master list(no salts, metals)'!O3040,"&lt;=1"),IF(COUNTIF('Master list(no salts, metals)'!$K3040:$Y3040, "#N/A")=14,TRUE,FALSE))</f>
        <v>0</v>
      </c>
      <c r="P3050" t="b">
        <f>AND(COUNTIF('Master list(no salts, metals)'!P3040,"&lt;=1"),IF(COUNTIF('Master list(no salts, metals)'!$K3040:$Y3040, "#N/A")=14,TRUE,FALSE))</f>
        <v>0</v>
      </c>
      <c r="Q3050" t="b">
        <f>AND(COUNTIF('Master list(no salts, metals)'!Q3040,"&lt;=1"),IF(COUNTIF('Master list(no salts, metals)'!$K3040:$Y3040, "#N/A")=14,TRUE,FALSE))</f>
        <v>0</v>
      </c>
      <c r="R3050" t="b">
        <f>AND(COUNTIF('Master list(no salts, metals)'!R3040,"&lt;=1"),IF(COUNTIF('Master list(no salts, metals)'!$K3040:$Y3040, "#N/A")=14,TRUE,FALSE))</f>
        <v>0</v>
      </c>
      <c r="S3050" t="b">
        <f>AND(COUNTIF('Master list(no salts, metals)'!S3040,"&lt;=1"),IF(COUNTIF('Master list(no salts, metals)'!$K3040:$Y3040, "#N/A")=14,TRUE,FALSE))</f>
        <v>0</v>
      </c>
      <c r="T3050" t="b">
        <f>AND(COUNTIF('Master list(no salts, metals)'!T3040,"&lt;=1"),IF(COUNTIF('Master list(no salts, metals)'!$K3040:$Y3040, "#N/A")=14,TRUE,FALSE))</f>
        <v>1</v>
      </c>
      <c r="U3050" t="b">
        <f>AND(COUNTIF('Master list(no salts, metals)'!U3040,"&lt;=1"),IF(COUNTIF('Master list(no salts, metals)'!$K3040:$Y3040, "#N/A")=14,TRUE,FALSE))</f>
        <v>0</v>
      </c>
      <c r="V3050" t="b">
        <f>AND(COUNTIF('Master list(no salts, metals)'!V3040,"&lt;=1"),IF(COUNTIF('Master list(no salts, metals)'!$K3040:$Y3040, "#N/A")=14,TRUE,FALSE))</f>
        <v>0</v>
      </c>
      <c r="W3050" t="b">
        <f>AND(COUNTIF('Master list(no salts, metals)'!W3040,"&lt;=1"),IF(COUNTIF('Master list(no salts, metals)'!$K3040:$Y3040, "#N/A")=14,TRUE,FALSE))</f>
        <v>0</v>
      </c>
      <c r="X3050" t="b">
        <f>AND(COUNTIF('Master list(no salts, metals)'!X3040,"&lt;=1"),IF(COUNTIF('Master list(no salts, metals)'!$K3040:$Y3040, "#N/A")=14,TRUE,FALSE))</f>
        <v>0</v>
      </c>
      <c r="Y3050" t="b">
        <f>AND(COUNTIF('Master list(no salts, metals)'!Y3040,"&lt;=1"),IF(COUNTIF('Master list(no salts, metals)'!$K3040:$Y3040, "#N/A")=14,TRUE,FALSE))</f>
        <v>0</v>
      </c>
    </row>
    <row r="3051" spans="11:25" x14ac:dyDescent="0.25">
      <c r="K3051" t="b">
        <f>AND(COUNTIF('Master list(no salts, metals)'!K3041,"&lt;=1"),IF(COUNTIF('Master list(no salts, metals)'!$K3041:$Y3041, "#N/A")=14,TRUE,FALSE))</f>
        <v>0</v>
      </c>
      <c r="L3051" t="b">
        <f>AND(COUNTIF('Master list(no salts, metals)'!L3041,"&lt;=1"),IF(COUNTIF('Master list(no salts, metals)'!$K3041:$Y3041, "#N/A")=14,TRUE,FALSE))</f>
        <v>0</v>
      </c>
      <c r="M3051" t="b">
        <f>AND(COUNTIF('Master list(no salts, metals)'!M3041,"&lt;=1"),IF(COUNTIF('Master list(no salts, metals)'!$K3041:$Y3041, "#N/A")=14,TRUE,FALSE))</f>
        <v>0</v>
      </c>
      <c r="N3051" t="b">
        <f>AND(COUNTIF('Master list(no salts, metals)'!N3041,"&lt;=1"),IF(COUNTIF('Master list(no salts, metals)'!$K3041:$Y3041, "#N/A")=14,TRUE,FALSE))</f>
        <v>0</v>
      </c>
      <c r="O3051" t="b">
        <f>AND(COUNTIF('Master list(no salts, metals)'!O3041,"&lt;=1"),IF(COUNTIF('Master list(no salts, metals)'!$K3041:$Y3041, "#N/A")=14,TRUE,FALSE))</f>
        <v>0</v>
      </c>
      <c r="P3051" t="b">
        <f>AND(COUNTIF('Master list(no salts, metals)'!P3041,"&lt;=1"),IF(COUNTIF('Master list(no salts, metals)'!$K3041:$Y3041, "#N/A")=14,TRUE,FALSE))</f>
        <v>0</v>
      </c>
      <c r="Q3051" t="b">
        <f>AND(COUNTIF('Master list(no salts, metals)'!Q3041,"&lt;=1"),IF(COUNTIF('Master list(no salts, metals)'!$K3041:$Y3041, "#N/A")=14,TRUE,FALSE))</f>
        <v>0</v>
      </c>
      <c r="R3051" t="b">
        <f>AND(COUNTIF('Master list(no salts, metals)'!R3041,"&lt;=1"),IF(COUNTIF('Master list(no salts, metals)'!$K3041:$Y3041, "#N/A")=14,TRUE,FALSE))</f>
        <v>0</v>
      </c>
      <c r="S3051" t="b">
        <f>AND(COUNTIF('Master list(no salts, metals)'!S3041,"&lt;=1"),IF(COUNTIF('Master list(no salts, metals)'!$K3041:$Y3041, "#N/A")=14,TRUE,FALSE))</f>
        <v>0</v>
      </c>
      <c r="T3051" t="b">
        <f>AND(COUNTIF('Master list(no salts, metals)'!T3041,"&lt;=1"),IF(COUNTIF('Master list(no salts, metals)'!$K3041:$Y3041, "#N/A")=14,TRUE,FALSE))</f>
        <v>0</v>
      </c>
      <c r="U3051" t="b">
        <f>AND(COUNTIF('Master list(no salts, metals)'!U3041,"&lt;=1"),IF(COUNTIF('Master list(no salts, metals)'!$K3041:$Y3041, "#N/A")=14,TRUE,FALSE))</f>
        <v>0</v>
      </c>
      <c r="V3051" t="b">
        <f>AND(COUNTIF('Master list(no salts, metals)'!V3041,"&lt;=1"),IF(COUNTIF('Master list(no salts, metals)'!$K3041:$Y3041, "#N/A")=14,TRUE,FALSE))</f>
        <v>0</v>
      </c>
      <c r="W3051" t="b">
        <f>AND(COUNTIF('Master list(no salts, metals)'!W3041,"&lt;=1"),IF(COUNTIF('Master list(no salts, metals)'!$K3041:$Y3041, "#N/A")=14,TRUE,FALSE))</f>
        <v>0</v>
      </c>
      <c r="X3051" t="b">
        <f>AND(COUNTIF('Master list(no salts, metals)'!X3041,"&lt;=1"),IF(COUNTIF('Master list(no salts, metals)'!$K3041:$Y3041, "#N/A")=14,TRUE,FALSE))</f>
        <v>0</v>
      </c>
      <c r="Y3051" t="b">
        <f>AND(COUNTIF('Master list(no salts, metals)'!Y3041,"&lt;=1"),IF(COUNTIF('Master list(no salts, metals)'!$K3041:$Y3041, "#N/A")=14,TRUE,FALSE))</f>
        <v>0</v>
      </c>
    </row>
    <row r="3052" spans="11:25" x14ac:dyDescent="0.25">
      <c r="K3052" t="b">
        <f>AND(COUNTIF('Master list(no salts, metals)'!K3042,"&lt;=1"),IF(COUNTIF('Master list(no salts, metals)'!$K3042:$Y3042, "#N/A")=14,TRUE,FALSE))</f>
        <v>0</v>
      </c>
      <c r="L3052" t="b">
        <f>AND(COUNTIF('Master list(no salts, metals)'!L3042,"&lt;=1"),IF(COUNTIF('Master list(no salts, metals)'!$K3042:$Y3042, "#N/A")=14,TRUE,FALSE))</f>
        <v>0</v>
      </c>
      <c r="M3052" t="b">
        <f>AND(COUNTIF('Master list(no salts, metals)'!M3042,"&lt;=1"),IF(COUNTIF('Master list(no salts, metals)'!$K3042:$Y3042, "#N/A")=14,TRUE,FALSE))</f>
        <v>0</v>
      </c>
      <c r="N3052" t="b">
        <f>AND(COUNTIF('Master list(no salts, metals)'!N3042,"&lt;=1"),IF(COUNTIF('Master list(no salts, metals)'!$K3042:$Y3042, "#N/A")=14,TRUE,FALSE))</f>
        <v>0</v>
      </c>
      <c r="O3052" t="b">
        <f>AND(COUNTIF('Master list(no salts, metals)'!O3042,"&lt;=1"),IF(COUNTIF('Master list(no salts, metals)'!$K3042:$Y3042, "#N/A")=14,TRUE,FALSE))</f>
        <v>0</v>
      </c>
      <c r="P3052" t="b">
        <f>AND(COUNTIF('Master list(no salts, metals)'!P3042,"&lt;=1"),IF(COUNTIF('Master list(no salts, metals)'!$K3042:$Y3042, "#N/A")=14,TRUE,FALSE))</f>
        <v>0</v>
      </c>
      <c r="Q3052" t="b">
        <f>AND(COUNTIF('Master list(no salts, metals)'!Q3042,"&lt;=1"),IF(COUNTIF('Master list(no salts, metals)'!$K3042:$Y3042, "#N/A")=14,TRUE,FALSE))</f>
        <v>0</v>
      </c>
      <c r="R3052" t="b">
        <f>AND(COUNTIF('Master list(no salts, metals)'!R3042,"&lt;=1"),IF(COUNTIF('Master list(no salts, metals)'!$K3042:$Y3042, "#N/A")=14,TRUE,FALSE))</f>
        <v>0</v>
      </c>
      <c r="S3052" t="b">
        <f>AND(COUNTIF('Master list(no salts, metals)'!S3042,"&lt;=1"),IF(COUNTIF('Master list(no salts, metals)'!$K3042:$Y3042, "#N/A")=14,TRUE,FALSE))</f>
        <v>0</v>
      </c>
      <c r="T3052" t="b">
        <f>AND(COUNTIF('Master list(no salts, metals)'!T3042,"&lt;=1"),IF(COUNTIF('Master list(no salts, metals)'!$K3042:$Y3042, "#N/A")=14,TRUE,FALSE))</f>
        <v>0</v>
      </c>
      <c r="U3052" t="b">
        <f>AND(COUNTIF('Master list(no salts, metals)'!U3042,"&lt;=1"),IF(COUNTIF('Master list(no salts, metals)'!$K3042:$Y3042, "#N/A")=14,TRUE,FALSE))</f>
        <v>0</v>
      </c>
      <c r="V3052" t="b">
        <f>AND(COUNTIF('Master list(no salts, metals)'!V3042,"&lt;=1"),IF(COUNTIF('Master list(no salts, metals)'!$K3042:$Y3042, "#N/A")=14,TRUE,FALSE))</f>
        <v>0</v>
      </c>
      <c r="W3052" t="b">
        <f>AND(COUNTIF('Master list(no salts, metals)'!W3042,"&lt;=1"),IF(COUNTIF('Master list(no salts, metals)'!$K3042:$Y3042, "#N/A")=14,TRUE,FALSE))</f>
        <v>0</v>
      </c>
      <c r="X3052" t="b">
        <f>AND(COUNTIF('Master list(no salts, metals)'!X3042,"&lt;=1"),IF(COUNTIF('Master list(no salts, metals)'!$K3042:$Y3042, "#N/A")=14,TRUE,FALSE))</f>
        <v>0</v>
      </c>
      <c r="Y3052" t="b">
        <f>AND(COUNTIF('Master list(no salts, metals)'!Y3042,"&lt;=1"),IF(COUNTIF('Master list(no salts, metals)'!$K3042:$Y3042, "#N/A")=14,TRUE,FALSE))</f>
        <v>0</v>
      </c>
    </row>
    <row r="3053" spans="11:25" x14ac:dyDescent="0.25">
      <c r="K3053" t="b">
        <f>AND(COUNTIF('Master list(no salts, metals)'!K3043,"&lt;=1"),IF(COUNTIF('Master list(no salts, metals)'!$K3043:$Y3043, "#N/A")=14,TRUE,FALSE))</f>
        <v>0</v>
      </c>
      <c r="L3053" t="b">
        <f>AND(COUNTIF('Master list(no salts, metals)'!L3043,"&lt;=1"),IF(COUNTIF('Master list(no salts, metals)'!$K3043:$Y3043, "#N/A")=14,TRUE,FALSE))</f>
        <v>0</v>
      </c>
      <c r="M3053" t="b">
        <f>AND(COUNTIF('Master list(no salts, metals)'!M3043,"&lt;=1"),IF(COUNTIF('Master list(no salts, metals)'!$K3043:$Y3043, "#N/A")=14,TRUE,FALSE))</f>
        <v>0</v>
      </c>
      <c r="N3053" t="b">
        <f>AND(COUNTIF('Master list(no salts, metals)'!N3043,"&lt;=1"),IF(COUNTIF('Master list(no salts, metals)'!$K3043:$Y3043, "#N/A")=14,TRUE,FALSE))</f>
        <v>0</v>
      </c>
      <c r="O3053" t="b">
        <f>AND(COUNTIF('Master list(no salts, metals)'!O3043,"&lt;=1"),IF(COUNTIF('Master list(no salts, metals)'!$K3043:$Y3043, "#N/A")=14,TRUE,FALSE))</f>
        <v>0</v>
      </c>
      <c r="P3053" t="b">
        <f>AND(COUNTIF('Master list(no salts, metals)'!P3043,"&lt;=1"),IF(COUNTIF('Master list(no salts, metals)'!$K3043:$Y3043, "#N/A")=14,TRUE,FALSE))</f>
        <v>0</v>
      </c>
      <c r="Q3053" t="b">
        <f>AND(COUNTIF('Master list(no salts, metals)'!Q3043,"&lt;=1"),IF(COUNTIF('Master list(no salts, metals)'!$K3043:$Y3043, "#N/A")=14,TRUE,FALSE))</f>
        <v>0</v>
      </c>
      <c r="R3053" t="b">
        <f>AND(COUNTIF('Master list(no salts, metals)'!R3043,"&lt;=1"),IF(COUNTIF('Master list(no salts, metals)'!$K3043:$Y3043, "#N/A")=14,TRUE,FALSE))</f>
        <v>0</v>
      </c>
      <c r="S3053" t="b">
        <f>AND(COUNTIF('Master list(no salts, metals)'!S3043,"&lt;=1"),IF(COUNTIF('Master list(no salts, metals)'!$K3043:$Y3043, "#N/A")=14,TRUE,FALSE))</f>
        <v>0</v>
      </c>
      <c r="T3053" t="b">
        <f>AND(COUNTIF('Master list(no salts, metals)'!T3043,"&lt;=1"),IF(COUNTIF('Master list(no salts, metals)'!$K3043:$Y3043, "#N/A")=14,TRUE,FALSE))</f>
        <v>0</v>
      </c>
      <c r="U3053" t="b">
        <f>AND(COUNTIF('Master list(no salts, metals)'!U3043,"&lt;=1"),IF(COUNTIF('Master list(no salts, metals)'!$K3043:$Y3043, "#N/A")=14,TRUE,FALSE))</f>
        <v>0</v>
      </c>
      <c r="V3053" t="b">
        <f>AND(COUNTIF('Master list(no salts, metals)'!V3043,"&lt;=1"),IF(COUNTIF('Master list(no salts, metals)'!$K3043:$Y3043, "#N/A")=14,TRUE,FALSE))</f>
        <v>0</v>
      </c>
      <c r="W3053" t="b">
        <f>AND(COUNTIF('Master list(no salts, metals)'!W3043,"&lt;=1"),IF(COUNTIF('Master list(no salts, metals)'!$K3043:$Y3043, "#N/A")=14,TRUE,FALSE))</f>
        <v>1</v>
      </c>
      <c r="X3053" t="b">
        <f>AND(COUNTIF('Master list(no salts, metals)'!X3043,"&lt;=1"),IF(COUNTIF('Master list(no salts, metals)'!$K3043:$Y3043, "#N/A")=14,TRUE,FALSE))</f>
        <v>0</v>
      </c>
      <c r="Y3053" t="b">
        <f>AND(COUNTIF('Master list(no salts, metals)'!Y3043,"&lt;=1"),IF(COUNTIF('Master list(no salts, metals)'!$K3043:$Y3043, "#N/A")=14,TRUE,FALSE))</f>
        <v>0</v>
      </c>
    </row>
    <row r="3054" spans="11:25" x14ac:dyDescent="0.25">
      <c r="K3054" t="b">
        <f>AND(COUNTIF('Master list(no salts, metals)'!K3044,"&lt;=1"),IF(COUNTIF('Master list(no salts, metals)'!$K3044:$Y3044, "#N/A")=14,TRUE,FALSE))</f>
        <v>0</v>
      </c>
      <c r="L3054" t="b">
        <f>AND(COUNTIF('Master list(no salts, metals)'!L3044,"&lt;=1"),IF(COUNTIF('Master list(no salts, metals)'!$K3044:$Y3044, "#N/A")=14,TRUE,FALSE))</f>
        <v>0</v>
      </c>
      <c r="M3054" t="b">
        <f>AND(COUNTIF('Master list(no salts, metals)'!M3044,"&lt;=1"),IF(COUNTIF('Master list(no salts, metals)'!$K3044:$Y3044, "#N/A")=14,TRUE,FALSE))</f>
        <v>0</v>
      </c>
      <c r="N3054" t="b">
        <f>AND(COUNTIF('Master list(no salts, metals)'!N3044,"&lt;=1"),IF(COUNTIF('Master list(no salts, metals)'!$K3044:$Y3044, "#N/A")=14,TRUE,FALSE))</f>
        <v>0</v>
      </c>
      <c r="O3054" t="b">
        <f>AND(COUNTIF('Master list(no salts, metals)'!O3044,"&lt;=1"),IF(COUNTIF('Master list(no salts, metals)'!$K3044:$Y3044, "#N/A")=14,TRUE,FALSE))</f>
        <v>0</v>
      </c>
      <c r="P3054" t="b">
        <f>AND(COUNTIF('Master list(no salts, metals)'!P3044,"&lt;=1"),IF(COUNTIF('Master list(no salts, metals)'!$K3044:$Y3044, "#N/A")=14,TRUE,FALSE))</f>
        <v>0</v>
      </c>
      <c r="Q3054" t="b">
        <f>AND(COUNTIF('Master list(no salts, metals)'!Q3044,"&lt;=1"),IF(COUNTIF('Master list(no salts, metals)'!$K3044:$Y3044, "#N/A")=14,TRUE,FALSE))</f>
        <v>0</v>
      </c>
      <c r="R3054" t="b">
        <f>AND(COUNTIF('Master list(no salts, metals)'!R3044,"&lt;=1"),IF(COUNTIF('Master list(no salts, metals)'!$K3044:$Y3044, "#N/A")=14,TRUE,FALSE))</f>
        <v>0</v>
      </c>
      <c r="S3054" t="b">
        <f>AND(COUNTIF('Master list(no salts, metals)'!S3044,"&lt;=1"),IF(COUNTIF('Master list(no salts, metals)'!$K3044:$Y3044, "#N/A")=14,TRUE,FALSE))</f>
        <v>0</v>
      </c>
      <c r="T3054" t="b">
        <f>AND(COUNTIF('Master list(no salts, metals)'!T3044,"&lt;=1"),IF(COUNTIF('Master list(no salts, metals)'!$K3044:$Y3044, "#N/A")=14,TRUE,FALSE))</f>
        <v>0</v>
      </c>
      <c r="U3054" t="b">
        <f>AND(COUNTIF('Master list(no salts, metals)'!U3044,"&lt;=1"),IF(COUNTIF('Master list(no salts, metals)'!$K3044:$Y3044, "#N/A")=14,TRUE,FALSE))</f>
        <v>0</v>
      </c>
      <c r="V3054" t="b">
        <f>AND(COUNTIF('Master list(no salts, metals)'!V3044,"&lt;=1"),IF(COUNTIF('Master list(no salts, metals)'!$K3044:$Y3044, "#N/A")=14,TRUE,FALSE))</f>
        <v>0</v>
      </c>
      <c r="W3054" t="b">
        <f>AND(COUNTIF('Master list(no salts, metals)'!W3044,"&lt;=1"),IF(COUNTIF('Master list(no salts, metals)'!$K3044:$Y3044, "#N/A")=14,TRUE,FALSE))</f>
        <v>0</v>
      </c>
      <c r="X3054" t="b">
        <f>AND(COUNTIF('Master list(no salts, metals)'!X3044,"&lt;=1"),IF(COUNTIF('Master list(no salts, metals)'!$K3044:$Y3044, "#N/A")=14,TRUE,FALSE))</f>
        <v>0</v>
      </c>
      <c r="Y3054" t="b">
        <f>AND(COUNTIF('Master list(no salts, metals)'!Y3044,"&lt;=1"),IF(COUNTIF('Master list(no salts, metals)'!$K3044:$Y3044, "#N/A")=14,TRUE,FALSE))</f>
        <v>0</v>
      </c>
    </row>
    <row r="3055" spans="11:25" x14ac:dyDescent="0.25">
      <c r="K3055" t="b">
        <f>AND(COUNTIF('Master list(no salts, metals)'!K3045,"&lt;=1"),IF(COUNTIF('Master list(no salts, metals)'!$K3045:$Y3045, "#N/A")=14,TRUE,FALSE))</f>
        <v>0</v>
      </c>
      <c r="L3055" t="b">
        <f>AND(COUNTIF('Master list(no salts, metals)'!L3045,"&lt;=1"),IF(COUNTIF('Master list(no salts, metals)'!$K3045:$Y3045, "#N/A")=14,TRUE,FALSE))</f>
        <v>0</v>
      </c>
      <c r="M3055" t="b">
        <f>AND(COUNTIF('Master list(no salts, metals)'!M3045,"&lt;=1"),IF(COUNTIF('Master list(no salts, metals)'!$K3045:$Y3045, "#N/A")=14,TRUE,FALSE))</f>
        <v>0</v>
      </c>
      <c r="N3055" t="b">
        <f>AND(COUNTIF('Master list(no salts, metals)'!N3045,"&lt;=1"),IF(COUNTIF('Master list(no salts, metals)'!$K3045:$Y3045, "#N/A")=14,TRUE,FALSE))</f>
        <v>0</v>
      </c>
      <c r="O3055" t="b">
        <f>AND(COUNTIF('Master list(no salts, metals)'!O3045,"&lt;=1"),IF(COUNTIF('Master list(no salts, metals)'!$K3045:$Y3045, "#N/A")=14,TRUE,FALSE))</f>
        <v>0</v>
      </c>
      <c r="P3055" t="b">
        <f>AND(COUNTIF('Master list(no salts, metals)'!P3045,"&lt;=1"),IF(COUNTIF('Master list(no salts, metals)'!$K3045:$Y3045, "#N/A")=14,TRUE,FALSE))</f>
        <v>0</v>
      </c>
      <c r="Q3055" t="b">
        <f>AND(COUNTIF('Master list(no salts, metals)'!Q3045,"&lt;=1"),IF(COUNTIF('Master list(no salts, metals)'!$K3045:$Y3045, "#N/A")=14,TRUE,FALSE))</f>
        <v>0</v>
      </c>
      <c r="R3055" t="b">
        <f>AND(COUNTIF('Master list(no salts, metals)'!R3045,"&lt;=1"),IF(COUNTIF('Master list(no salts, metals)'!$K3045:$Y3045, "#N/A")=14,TRUE,FALSE))</f>
        <v>0</v>
      </c>
      <c r="S3055" t="b">
        <f>AND(COUNTIF('Master list(no salts, metals)'!S3045,"&lt;=1"),IF(COUNTIF('Master list(no salts, metals)'!$K3045:$Y3045, "#N/A")=14,TRUE,FALSE))</f>
        <v>0</v>
      </c>
      <c r="T3055" t="b">
        <f>AND(COUNTIF('Master list(no salts, metals)'!T3045,"&lt;=1"),IF(COUNTIF('Master list(no salts, metals)'!$K3045:$Y3045, "#N/A")=14,TRUE,FALSE))</f>
        <v>0</v>
      </c>
      <c r="U3055" t="b">
        <f>AND(COUNTIF('Master list(no salts, metals)'!U3045,"&lt;=1"),IF(COUNTIF('Master list(no salts, metals)'!$K3045:$Y3045, "#N/A")=14,TRUE,FALSE))</f>
        <v>0</v>
      </c>
      <c r="V3055" t="b">
        <f>AND(COUNTIF('Master list(no salts, metals)'!V3045,"&lt;=1"),IF(COUNTIF('Master list(no salts, metals)'!$K3045:$Y3045, "#N/A")=14,TRUE,FALSE))</f>
        <v>0</v>
      </c>
      <c r="W3055" t="b">
        <f>AND(COUNTIF('Master list(no salts, metals)'!W3045,"&lt;=1"),IF(COUNTIF('Master list(no salts, metals)'!$K3045:$Y3045, "#N/A")=14,TRUE,FALSE))</f>
        <v>1</v>
      </c>
      <c r="X3055" t="b">
        <f>AND(COUNTIF('Master list(no salts, metals)'!X3045,"&lt;=1"),IF(COUNTIF('Master list(no salts, metals)'!$K3045:$Y3045, "#N/A")=14,TRUE,FALSE))</f>
        <v>0</v>
      </c>
      <c r="Y3055" t="b">
        <f>AND(COUNTIF('Master list(no salts, metals)'!Y3045,"&lt;=1"),IF(COUNTIF('Master list(no salts, metals)'!$K3045:$Y3045, "#N/A")=14,TRUE,FALSE))</f>
        <v>0</v>
      </c>
    </row>
    <row r="3056" spans="11:25" x14ac:dyDescent="0.25">
      <c r="K3056" t="b">
        <f>AND(COUNTIF('Master list(no salts, metals)'!K3046,"&lt;=1"),IF(COUNTIF('Master list(no salts, metals)'!$K3046:$Y3046, "#N/A")=14,TRUE,FALSE))</f>
        <v>0</v>
      </c>
      <c r="L3056" t="b">
        <f>AND(COUNTIF('Master list(no salts, metals)'!L3046,"&lt;=1"),IF(COUNTIF('Master list(no salts, metals)'!$K3046:$Y3046, "#N/A")=14,TRUE,FALSE))</f>
        <v>1</v>
      </c>
      <c r="M3056" t="b">
        <f>AND(COUNTIF('Master list(no salts, metals)'!M3046,"&lt;=1"),IF(COUNTIF('Master list(no salts, metals)'!$K3046:$Y3046, "#N/A")=14,TRUE,FALSE))</f>
        <v>0</v>
      </c>
      <c r="N3056" t="b">
        <f>AND(COUNTIF('Master list(no salts, metals)'!N3046,"&lt;=1"),IF(COUNTIF('Master list(no salts, metals)'!$K3046:$Y3046, "#N/A")=14,TRUE,FALSE))</f>
        <v>0</v>
      </c>
      <c r="O3056" t="b">
        <f>AND(COUNTIF('Master list(no salts, metals)'!O3046,"&lt;=1"),IF(COUNTIF('Master list(no salts, metals)'!$K3046:$Y3046, "#N/A")=14,TRUE,FALSE))</f>
        <v>0</v>
      </c>
      <c r="P3056" t="b">
        <f>AND(COUNTIF('Master list(no salts, metals)'!P3046,"&lt;=1"),IF(COUNTIF('Master list(no salts, metals)'!$K3046:$Y3046, "#N/A")=14,TRUE,FALSE))</f>
        <v>0</v>
      </c>
      <c r="Q3056" t="b">
        <f>AND(COUNTIF('Master list(no salts, metals)'!Q3046,"&lt;=1"),IF(COUNTIF('Master list(no salts, metals)'!$K3046:$Y3046, "#N/A")=14,TRUE,FALSE))</f>
        <v>0</v>
      </c>
      <c r="R3056" t="b">
        <f>AND(COUNTIF('Master list(no salts, metals)'!R3046,"&lt;=1"),IF(COUNTIF('Master list(no salts, metals)'!$K3046:$Y3046, "#N/A")=14,TRUE,FALSE))</f>
        <v>0</v>
      </c>
      <c r="S3056" t="b">
        <f>AND(COUNTIF('Master list(no salts, metals)'!S3046,"&lt;=1"),IF(COUNTIF('Master list(no salts, metals)'!$K3046:$Y3046, "#N/A")=14,TRUE,FALSE))</f>
        <v>0</v>
      </c>
      <c r="T3056" t="b">
        <f>AND(COUNTIF('Master list(no salts, metals)'!T3046,"&lt;=1"),IF(COUNTIF('Master list(no salts, metals)'!$K3046:$Y3046, "#N/A")=14,TRUE,FALSE))</f>
        <v>0</v>
      </c>
      <c r="U3056" t="b">
        <f>AND(COUNTIF('Master list(no salts, metals)'!U3046,"&lt;=1"),IF(COUNTIF('Master list(no salts, metals)'!$K3046:$Y3046, "#N/A")=14,TRUE,FALSE))</f>
        <v>0</v>
      </c>
      <c r="V3056" t="b">
        <f>AND(COUNTIF('Master list(no salts, metals)'!V3046,"&lt;=1"),IF(COUNTIF('Master list(no salts, metals)'!$K3046:$Y3046, "#N/A")=14,TRUE,FALSE))</f>
        <v>0</v>
      </c>
      <c r="W3056" t="b">
        <f>AND(COUNTIF('Master list(no salts, metals)'!W3046,"&lt;=1"),IF(COUNTIF('Master list(no salts, metals)'!$K3046:$Y3046, "#N/A")=14,TRUE,FALSE))</f>
        <v>0</v>
      </c>
      <c r="X3056" t="b">
        <f>AND(COUNTIF('Master list(no salts, metals)'!X3046,"&lt;=1"),IF(COUNTIF('Master list(no salts, metals)'!$K3046:$Y3046, "#N/A")=14,TRUE,FALSE))</f>
        <v>0</v>
      </c>
      <c r="Y3056" t="b">
        <f>AND(COUNTIF('Master list(no salts, metals)'!Y3046,"&lt;=1"),IF(COUNTIF('Master list(no salts, metals)'!$K3046:$Y3046, "#N/A")=14,TRUE,FALSE))</f>
        <v>0</v>
      </c>
    </row>
    <row r="3057" spans="11:25" x14ac:dyDescent="0.25">
      <c r="K3057" t="b">
        <f>AND(COUNTIF('Master list(no salts, metals)'!K3047,"&lt;=1"),IF(COUNTIF('Master list(no salts, metals)'!$K3047:$Y3047, "#N/A")=14,TRUE,FALSE))</f>
        <v>0</v>
      </c>
      <c r="L3057" t="b">
        <f>AND(COUNTIF('Master list(no salts, metals)'!L3047,"&lt;=1"),IF(COUNTIF('Master list(no salts, metals)'!$K3047:$Y3047, "#N/A")=14,TRUE,FALSE))</f>
        <v>0</v>
      </c>
      <c r="M3057" t="b">
        <f>AND(COUNTIF('Master list(no salts, metals)'!M3047,"&lt;=1"),IF(COUNTIF('Master list(no salts, metals)'!$K3047:$Y3047, "#N/A")=14,TRUE,FALSE))</f>
        <v>0</v>
      </c>
      <c r="N3057" t="b">
        <f>AND(COUNTIF('Master list(no salts, metals)'!N3047,"&lt;=1"),IF(COUNTIF('Master list(no salts, metals)'!$K3047:$Y3047, "#N/A")=14,TRUE,FALSE))</f>
        <v>0</v>
      </c>
      <c r="O3057" t="b">
        <f>AND(COUNTIF('Master list(no salts, metals)'!O3047,"&lt;=1"),IF(COUNTIF('Master list(no salts, metals)'!$K3047:$Y3047, "#N/A")=14,TRUE,FALSE))</f>
        <v>0</v>
      </c>
      <c r="P3057" t="b">
        <f>AND(COUNTIF('Master list(no salts, metals)'!P3047,"&lt;=1"),IF(COUNTIF('Master list(no salts, metals)'!$K3047:$Y3047, "#N/A")=14,TRUE,FALSE))</f>
        <v>0</v>
      </c>
      <c r="Q3057" t="b">
        <f>AND(COUNTIF('Master list(no salts, metals)'!Q3047,"&lt;=1"),IF(COUNTIF('Master list(no salts, metals)'!$K3047:$Y3047, "#N/A")=14,TRUE,FALSE))</f>
        <v>0</v>
      </c>
      <c r="R3057" t="b">
        <f>AND(COUNTIF('Master list(no salts, metals)'!R3047,"&lt;=1"),IF(COUNTIF('Master list(no salts, metals)'!$K3047:$Y3047, "#N/A")=14,TRUE,FALSE))</f>
        <v>0</v>
      </c>
      <c r="S3057" t="b">
        <f>AND(COUNTIF('Master list(no salts, metals)'!S3047,"&lt;=1"),IF(COUNTIF('Master list(no salts, metals)'!$K3047:$Y3047, "#N/A")=14,TRUE,FALSE))</f>
        <v>0</v>
      </c>
      <c r="T3057" t="b">
        <f>AND(COUNTIF('Master list(no salts, metals)'!T3047,"&lt;=1"),IF(COUNTIF('Master list(no salts, metals)'!$K3047:$Y3047, "#N/A")=14,TRUE,FALSE))</f>
        <v>0</v>
      </c>
      <c r="U3057" t="b">
        <f>AND(COUNTIF('Master list(no salts, metals)'!U3047,"&lt;=1"),IF(COUNTIF('Master list(no salts, metals)'!$K3047:$Y3047, "#N/A")=14,TRUE,FALSE))</f>
        <v>0</v>
      </c>
      <c r="V3057" t="b">
        <f>AND(COUNTIF('Master list(no salts, metals)'!V3047,"&lt;=1"),IF(COUNTIF('Master list(no salts, metals)'!$K3047:$Y3047, "#N/A")=14,TRUE,FALSE))</f>
        <v>0</v>
      </c>
      <c r="W3057" t="b">
        <f>AND(COUNTIF('Master list(no salts, metals)'!W3047,"&lt;=1"),IF(COUNTIF('Master list(no salts, metals)'!$K3047:$Y3047, "#N/A")=14,TRUE,FALSE))</f>
        <v>0</v>
      </c>
      <c r="X3057" t="b">
        <f>AND(COUNTIF('Master list(no salts, metals)'!X3047,"&lt;=1"),IF(COUNTIF('Master list(no salts, metals)'!$K3047:$Y3047, "#N/A")=14,TRUE,FALSE))</f>
        <v>0</v>
      </c>
      <c r="Y3057" t="b">
        <f>AND(COUNTIF('Master list(no salts, metals)'!Y3047,"&lt;=1"),IF(COUNTIF('Master list(no salts, metals)'!$K3047:$Y3047, "#N/A")=14,TRUE,FALSE))</f>
        <v>0</v>
      </c>
    </row>
    <row r="3058" spans="11:25" x14ac:dyDescent="0.25">
      <c r="K3058" t="b">
        <f>AND(COUNTIF('Master list(no salts, metals)'!K3048,"&lt;=1"),IF(COUNTIF('Master list(no salts, metals)'!$K3048:$Y3048, "#N/A")=14,TRUE,FALSE))</f>
        <v>0</v>
      </c>
      <c r="L3058" t="b">
        <f>AND(COUNTIF('Master list(no salts, metals)'!L3048,"&lt;=1"),IF(COUNTIF('Master list(no salts, metals)'!$K3048:$Y3048, "#N/A")=14,TRUE,FALSE))</f>
        <v>0</v>
      </c>
      <c r="M3058" t="b">
        <f>AND(COUNTIF('Master list(no salts, metals)'!M3048,"&lt;=1"),IF(COUNTIF('Master list(no salts, metals)'!$K3048:$Y3048, "#N/A")=14,TRUE,FALSE))</f>
        <v>0</v>
      </c>
      <c r="N3058" t="b">
        <f>AND(COUNTIF('Master list(no salts, metals)'!N3048,"&lt;=1"),IF(COUNTIF('Master list(no salts, metals)'!$K3048:$Y3048, "#N/A")=14,TRUE,FALSE))</f>
        <v>0</v>
      </c>
      <c r="O3058" t="b">
        <f>AND(COUNTIF('Master list(no salts, metals)'!O3048,"&lt;=1"),IF(COUNTIF('Master list(no salts, metals)'!$K3048:$Y3048, "#N/A")=14,TRUE,FALSE))</f>
        <v>0</v>
      </c>
      <c r="P3058" t="b">
        <f>AND(COUNTIF('Master list(no salts, metals)'!P3048,"&lt;=1"),IF(COUNTIF('Master list(no salts, metals)'!$K3048:$Y3048, "#N/A")=14,TRUE,FALSE))</f>
        <v>0</v>
      </c>
      <c r="Q3058" t="b">
        <f>AND(COUNTIF('Master list(no salts, metals)'!Q3048,"&lt;=1"),IF(COUNTIF('Master list(no salts, metals)'!$K3048:$Y3048, "#N/A")=14,TRUE,FALSE))</f>
        <v>0</v>
      </c>
      <c r="R3058" t="b">
        <f>AND(COUNTIF('Master list(no salts, metals)'!R3048,"&lt;=1"),IF(COUNTIF('Master list(no salts, metals)'!$K3048:$Y3048, "#N/A")=14,TRUE,FALSE))</f>
        <v>0</v>
      </c>
      <c r="S3058" t="b">
        <f>AND(COUNTIF('Master list(no salts, metals)'!S3048,"&lt;=1"),IF(COUNTIF('Master list(no salts, metals)'!$K3048:$Y3048, "#N/A")=14,TRUE,FALSE))</f>
        <v>0</v>
      </c>
      <c r="T3058" t="b">
        <f>AND(COUNTIF('Master list(no salts, metals)'!T3048,"&lt;=1"),IF(COUNTIF('Master list(no salts, metals)'!$K3048:$Y3048, "#N/A")=14,TRUE,FALSE))</f>
        <v>0</v>
      </c>
      <c r="U3058" t="b">
        <f>AND(COUNTIF('Master list(no salts, metals)'!U3048,"&lt;=1"),IF(COUNTIF('Master list(no salts, metals)'!$K3048:$Y3048, "#N/A")=14,TRUE,FALSE))</f>
        <v>0</v>
      </c>
      <c r="V3058" t="b">
        <f>AND(COUNTIF('Master list(no salts, metals)'!V3048,"&lt;=1"),IF(COUNTIF('Master list(no salts, metals)'!$K3048:$Y3048, "#N/A")=14,TRUE,FALSE))</f>
        <v>0</v>
      </c>
      <c r="W3058" t="b">
        <f>AND(COUNTIF('Master list(no salts, metals)'!W3048,"&lt;=1"),IF(COUNTIF('Master list(no salts, metals)'!$K3048:$Y3048, "#N/A")=14,TRUE,FALSE))</f>
        <v>1</v>
      </c>
      <c r="X3058" t="b">
        <f>AND(COUNTIF('Master list(no salts, metals)'!X3048,"&lt;=1"),IF(COUNTIF('Master list(no salts, metals)'!$K3048:$Y3048, "#N/A")=14,TRUE,FALSE))</f>
        <v>0</v>
      </c>
      <c r="Y3058" t="b">
        <f>AND(COUNTIF('Master list(no salts, metals)'!Y3048,"&lt;=1"),IF(COUNTIF('Master list(no salts, metals)'!$K3048:$Y3048, "#N/A")=14,TRUE,FALSE))</f>
        <v>0</v>
      </c>
    </row>
    <row r="3059" spans="11:25" x14ac:dyDescent="0.25">
      <c r="K3059" t="b">
        <f>AND(COUNTIF('Master list(no salts, metals)'!K3049,"&lt;=1"),IF(COUNTIF('Master list(no salts, metals)'!$K3049:$Y3049, "#N/A")=14,TRUE,FALSE))</f>
        <v>0</v>
      </c>
      <c r="L3059" t="b">
        <f>AND(COUNTIF('Master list(no salts, metals)'!L3049,"&lt;=1"),IF(COUNTIF('Master list(no salts, metals)'!$K3049:$Y3049, "#N/A")=14,TRUE,FALSE))</f>
        <v>0</v>
      </c>
      <c r="M3059" t="b">
        <f>AND(COUNTIF('Master list(no salts, metals)'!M3049,"&lt;=1"),IF(COUNTIF('Master list(no salts, metals)'!$K3049:$Y3049, "#N/A")=14,TRUE,FALSE))</f>
        <v>0</v>
      </c>
      <c r="N3059" t="b">
        <f>AND(COUNTIF('Master list(no salts, metals)'!N3049,"&lt;=1"),IF(COUNTIF('Master list(no salts, metals)'!$K3049:$Y3049, "#N/A")=14,TRUE,FALSE))</f>
        <v>0</v>
      </c>
      <c r="O3059" t="b">
        <f>AND(COUNTIF('Master list(no salts, metals)'!O3049,"&lt;=1"),IF(COUNTIF('Master list(no salts, metals)'!$K3049:$Y3049, "#N/A")=14,TRUE,FALSE))</f>
        <v>0</v>
      </c>
      <c r="P3059" t="b">
        <f>AND(COUNTIF('Master list(no salts, metals)'!P3049,"&lt;=1"),IF(COUNTIF('Master list(no salts, metals)'!$K3049:$Y3049, "#N/A")=14,TRUE,FALSE))</f>
        <v>0</v>
      </c>
      <c r="Q3059" t="b">
        <f>AND(COUNTIF('Master list(no salts, metals)'!Q3049,"&lt;=1"),IF(COUNTIF('Master list(no salts, metals)'!$K3049:$Y3049, "#N/A")=14,TRUE,FALSE))</f>
        <v>0</v>
      </c>
      <c r="R3059" t="b">
        <f>AND(COUNTIF('Master list(no salts, metals)'!R3049,"&lt;=1"),IF(COUNTIF('Master list(no salts, metals)'!$K3049:$Y3049, "#N/A")=14,TRUE,FALSE))</f>
        <v>0</v>
      </c>
      <c r="S3059" t="b">
        <f>AND(COUNTIF('Master list(no salts, metals)'!S3049,"&lt;=1"),IF(COUNTIF('Master list(no salts, metals)'!$K3049:$Y3049, "#N/A")=14,TRUE,FALSE))</f>
        <v>0</v>
      </c>
      <c r="T3059" t="b">
        <f>AND(COUNTIF('Master list(no salts, metals)'!T3049,"&lt;=1"),IF(COUNTIF('Master list(no salts, metals)'!$K3049:$Y3049, "#N/A")=14,TRUE,FALSE))</f>
        <v>0</v>
      </c>
      <c r="U3059" t="b">
        <f>AND(COUNTIF('Master list(no salts, metals)'!U3049,"&lt;=1"),IF(COUNTIF('Master list(no salts, metals)'!$K3049:$Y3049, "#N/A")=14,TRUE,FALSE))</f>
        <v>0</v>
      </c>
      <c r="V3059" t="b">
        <f>AND(COUNTIF('Master list(no salts, metals)'!V3049,"&lt;=1"),IF(COUNTIF('Master list(no salts, metals)'!$K3049:$Y3049, "#N/A")=14,TRUE,FALSE))</f>
        <v>0</v>
      </c>
      <c r="W3059" t="b">
        <f>AND(COUNTIF('Master list(no salts, metals)'!W3049,"&lt;=1"),IF(COUNTIF('Master list(no salts, metals)'!$K3049:$Y3049, "#N/A")=14,TRUE,FALSE))</f>
        <v>0</v>
      </c>
      <c r="X3059" t="b">
        <f>AND(COUNTIF('Master list(no salts, metals)'!X3049,"&lt;=1"),IF(COUNTIF('Master list(no salts, metals)'!$K3049:$Y3049, "#N/A")=14,TRUE,FALSE))</f>
        <v>1</v>
      </c>
      <c r="Y3059" t="b">
        <f>AND(COUNTIF('Master list(no salts, metals)'!Y3049,"&lt;=1"),IF(COUNTIF('Master list(no salts, metals)'!$K3049:$Y3049, "#N/A")=14,TRUE,FALSE))</f>
        <v>0</v>
      </c>
    </row>
    <row r="3060" spans="11:25" x14ac:dyDescent="0.25">
      <c r="K3060" t="b">
        <f>AND(COUNTIF('Master list(no salts, metals)'!K3050,"&lt;=1"),IF(COUNTIF('Master list(no salts, metals)'!$K3050:$Y3050, "#N/A")=14,TRUE,FALSE))</f>
        <v>1</v>
      </c>
      <c r="L3060" t="b">
        <f>AND(COUNTIF('Master list(no salts, metals)'!L3050,"&lt;=1"),IF(COUNTIF('Master list(no salts, metals)'!$K3050:$Y3050, "#N/A")=14,TRUE,FALSE))</f>
        <v>0</v>
      </c>
      <c r="M3060" t="b">
        <f>AND(COUNTIF('Master list(no salts, metals)'!M3050,"&lt;=1"),IF(COUNTIF('Master list(no salts, metals)'!$K3050:$Y3050, "#N/A")=14,TRUE,FALSE))</f>
        <v>0</v>
      </c>
      <c r="N3060" t="b">
        <f>AND(COUNTIF('Master list(no salts, metals)'!N3050,"&lt;=1"),IF(COUNTIF('Master list(no salts, metals)'!$K3050:$Y3050, "#N/A")=14,TRUE,FALSE))</f>
        <v>0</v>
      </c>
      <c r="O3060" t="b">
        <f>AND(COUNTIF('Master list(no salts, metals)'!O3050,"&lt;=1"),IF(COUNTIF('Master list(no salts, metals)'!$K3050:$Y3050, "#N/A")=14,TRUE,FALSE))</f>
        <v>0</v>
      </c>
      <c r="P3060" t="b">
        <f>AND(COUNTIF('Master list(no salts, metals)'!P3050,"&lt;=1"),IF(COUNTIF('Master list(no salts, metals)'!$K3050:$Y3050, "#N/A")=14,TRUE,FALSE))</f>
        <v>0</v>
      </c>
      <c r="Q3060" t="b">
        <f>AND(COUNTIF('Master list(no salts, metals)'!Q3050,"&lt;=1"),IF(COUNTIF('Master list(no salts, metals)'!$K3050:$Y3050, "#N/A")=14,TRUE,FALSE))</f>
        <v>0</v>
      </c>
      <c r="R3060" t="b">
        <f>AND(COUNTIF('Master list(no salts, metals)'!R3050,"&lt;=1"),IF(COUNTIF('Master list(no salts, metals)'!$K3050:$Y3050, "#N/A")=14,TRUE,FALSE))</f>
        <v>0</v>
      </c>
      <c r="S3060" t="b">
        <f>AND(COUNTIF('Master list(no salts, metals)'!S3050,"&lt;=1"),IF(COUNTIF('Master list(no salts, metals)'!$K3050:$Y3050, "#N/A")=14,TRUE,FALSE))</f>
        <v>0</v>
      </c>
      <c r="T3060" t="b">
        <f>AND(COUNTIF('Master list(no salts, metals)'!T3050,"&lt;=1"),IF(COUNTIF('Master list(no salts, metals)'!$K3050:$Y3050, "#N/A")=14,TRUE,FALSE))</f>
        <v>0</v>
      </c>
      <c r="U3060" t="b">
        <f>AND(COUNTIF('Master list(no salts, metals)'!U3050,"&lt;=1"),IF(COUNTIF('Master list(no salts, metals)'!$K3050:$Y3050, "#N/A")=14,TRUE,FALSE))</f>
        <v>0</v>
      </c>
      <c r="V3060" t="b">
        <f>AND(COUNTIF('Master list(no salts, metals)'!V3050,"&lt;=1"),IF(COUNTIF('Master list(no salts, metals)'!$K3050:$Y3050, "#N/A")=14,TRUE,FALSE))</f>
        <v>0</v>
      </c>
      <c r="W3060" t="b">
        <f>AND(COUNTIF('Master list(no salts, metals)'!W3050,"&lt;=1"),IF(COUNTIF('Master list(no salts, metals)'!$K3050:$Y3050, "#N/A")=14,TRUE,FALSE))</f>
        <v>0</v>
      </c>
      <c r="X3060" t="b">
        <f>AND(COUNTIF('Master list(no salts, metals)'!X3050,"&lt;=1"),IF(COUNTIF('Master list(no salts, metals)'!$K3050:$Y3050, "#N/A")=14,TRUE,FALSE))</f>
        <v>0</v>
      </c>
      <c r="Y3060" t="b">
        <f>AND(COUNTIF('Master list(no salts, metals)'!Y3050,"&lt;=1"),IF(COUNTIF('Master list(no salts, metals)'!$K3050:$Y3050, "#N/A")=14,TRUE,FALSE))</f>
        <v>0</v>
      </c>
    </row>
    <row r="3061" spans="11:25" x14ac:dyDescent="0.25">
      <c r="K3061" t="b">
        <f>AND(COUNTIF('Master list(no salts, metals)'!K3051,"&lt;=1"),IF(COUNTIF('Master list(no salts, metals)'!$K3051:$Y3051, "#N/A")=14,TRUE,FALSE))</f>
        <v>0</v>
      </c>
      <c r="L3061" t="b">
        <f>AND(COUNTIF('Master list(no salts, metals)'!L3051,"&lt;=1"),IF(COUNTIF('Master list(no salts, metals)'!$K3051:$Y3051, "#N/A")=14,TRUE,FALSE))</f>
        <v>0</v>
      </c>
      <c r="M3061" t="b">
        <f>AND(COUNTIF('Master list(no salts, metals)'!M3051,"&lt;=1"),IF(COUNTIF('Master list(no salts, metals)'!$K3051:$Y3051, "#N/A")=14,TRUE,FALSE))</f>
        <v>0</v>
      </c>
      <c r="N3061" t="b">
        <f>AND(COUNTIF('Master list(no salts, metals)'!N3051,"&lt;=1"),IF(COUNTIF('Master list(no salts, metals)'!$K3051:$Y3051, "#N/A")=14,TRUE,FALSE))</f>
        <v>0</v>
      </c>
      <c r="O3061" t="b">
        <f>AND(COUNTIF('Master list(no salts, metals)'!O3051,"&lt;=1"),IF(COUNTIF('Master list(no salts, metals)'!$K3051:$Y3051, "#N/A")=14,TRUE,FALSE))</f>
        <v>0</v>
      </c>
      <c r="P3061" t="b">
        <f>AND(COUNTIF('Master list(no salts, metals)'!P3051,"&lt;=1"),IF(COUNTIF('Master list(no salts, metals)'!$K3051:$Y3051, "#N/A")=14,TRUE,FALSE))</f>
        <v>0</v>
      </c>
      <c r="Q3061" t="b">
        <f>AND(COUNTIF('Master list(no salts, metals)'!Q3051,"&lt;=1"),IF(COUNTIF('Master list(no salts, metals)'!$K3051:$Y3051, "#N/A")=14,TRUE,FALSE))</f>
        <v>0</v>
      </c>
      <c r="R3061" t="b">
        <f>AND(COUNTIF('Master list(no salts, metals)'!R3051,"&lt;=1"),IF(COUNTIF('Master list(no salts, metals)'!$K3051:$Y3051, "#N/A")=14,TRUE,FALSE))</f>
        <v>0</v>
      </c>
      <c r="S3061" t="b">
        <f>AND(COUNTIF('Master list(no salts, metals)'!S3051,"&lt;=1"),IF(COUNTIF('Master list(no salts, metals)'!$K3051:$Y3051, "#N/A")=14,TRUE,FALSE))</f>
        <v>0</v>
      </c>
      <c r="T3061" t="b">
        <f>AND(COUNTIF('Master list(no salts, metals)'!T3051,"&lt;=1"),IF(COUNTIF('Master list(no salts, metals)'!$K3051:$Y3051, "#N/A")=14,TRUE,FALSE))</f>
        <v>0</v>
      </c>
      <c r="U3061" t="b">
        <f>AND(COUNTIF('Master list(no salts, metals)'!U3051,"&lt;=1"),IF(COUNTIF('Master list(no salts, metals)'!$K3051:$Y3051, "#N/A")=14,TRUE,FALSE))</f>
        <v>0</v>
      </c>
      <c r="V3061" t="b">
        <f>AND(COUNTIF('Master list(no salts, metals)'!V3051,"&lt;=1"),IF(COUNTIF('Master list(no salts, metals)'!$K3051:$Y3051, "#N/A")=14,TRUE,FALSE))</f>
        <v>0</v>
      </c>
      <c r="W3061" t="b">
        <f>AND(COUNTIF('Master list(no salts, metals)'!W3051,"&lt;=1"),IF(COUNTIF('Master list(no salts, metals)'!$K3051:$Y3051, "#N/A")=14,TRUE,FALSE))</f>
        <v>1</v>
      </c>
      <c r="X3061" t="b">
        <f>AND(COUNTIF('Master list(no salts, metals)'!X3051,"&lt;=1"),IF(COUNTIF('Master list(no salts, metals)'!$K3051:$Y3051, "#N/A")=14,TRUE,FALSE))</f>
        <v>0</v>
      </c>
      <c r="Y3061" t="b">
        <f>AND(COUNTIF('Master list(no salts, metals)'!Y3051,"&lt;=1"),IF(COUNTIF('Master list(no salts, metals)'!$K3051:$Y3051, "#N/A")=14,TRUE,FALSE))</f>
        <v>0</v>
      </c>
    </row>
    <row r="3062" spans="11:25" x14ac:dyDescent="0.25">
      <c r="K3062" t="b">
        <f>AND(COUNTIF('Master list(no salts, metals)'!K3052,"&lt;=1"),IF(COUNTIF('Master list(no salts, metals)'!$K3052:$Y3052, "#N/A")=14,TRUE,FALSE))</f>
        <v>0</v>
      </c>
      <c r="L3062" t="b">
        <f>AND(COUNTIF('Master list(no salts, metals)'!L3052,"&lt;=1"),IF(COUNTIF('Master list(no salts, metals)'!$K3052:$Y3052, "#N/A")=14,TRUE,FALSE))</f>
        <v>0</v>
      </c>
      <c r="M3062" t="b">
        <f>AND(COUNTIF('Master list(no salts, metals)'!M3052,"&lt;=1"),IF(COUNTIF('Master list(no salts, metals)'!$K3052:$Y3052, "#N/A")=14,TRUE,FALSE))</f>
        <v>0</v>
      </c>
      <c r="N3062" t="b">
        <f>AND(COUNTIF('Master list(no salts, metals)'!N3052,"&lt;=1"),IF(COUNTIF('Master list(no salts, metals)'!$K3052:$Y3052, "#N/A")=14,TRUE,FALSE))</f>
        <v>0</v>
      </c>
      <c r="O3062" t="b">
        <f>AND(COUNTIF('Master list(no salts, metals)'!O3052,"&lt;=1"),IF(COUNTIF('Master list(no salts, metals)'!$K3052:$Y3052, "#N/A")=14,TRUE,FALSE))</f>
        <v>0</v>
      </c>
      <c r="P3062" t="b">
        <f>AND(COUNTIF('Master list(no salts, metals)'!P3052,"&lt;=1"),IF(COUNTIF('Master list(no salts, metals)'!$K3052:$Y3052, "#N/A")=14,TRUE,FALSE))</f>
        <v>0</v>
      </c>
      <c r="Q3062" t="b">
        <f>AND(COUNTIF('Master list(no salts, metals)'!Q3052,"&lt;=1"),IF(COUNTIF('Master list(no salts, metals)'!$K3052:$Y3052, "#N/A")=14,TRUE,FALSE))</f>
        <v>0</v>
      </c>
      <c r="R3062" t="b">
        <f>AND(COUNTIF('Master list(no salts, metals)'!R3052,"&lt;=1"),IF(COUNTIF('Master list(no salts, metals)'!$K3052:$Y3052, "#N/A")=14,TRUE,FALSE))</f>
        <v>0</v>
      </c>
      <c r="S3062" t="b">
        <f>AND(COUNTIF('Master list(no salts, metals)'!S3052,"&lt;=1"),IF(COUNTIF('Master list(no salts, metals)'!$K3052:$Y3052, "#N/A")=14,TRUE,FALSE))</f>
        <v>0</v>
      </c>
      <c r="T3062" t="b">
        <f>AND(COUNTIF('Master list(no salts, metals)'!T3052,"&lt;=1"),IF(COUNTIF('Master list(no salts, metals)'!$K3052:$Y3052, "#N/A")=14,TRUE,FALSE))</f>
        <v>0</v>
      </c>
      <c r="U3062" t="b">
        <f>AND(COUNTIF('Master list(no salts, metals)'!U3052,"&lt;=1"),IF(COUNTIF('Master list(no salts, metals)'!$K3052:$Y3052, "#N/A")=14,TRUE,FALSE))</f>
        <v>0</v>
      </c>
      <c r="V3062" t="b">
        <f>AND(COUNTIF('Master list(no salts, metals)'!V3052,"&lt;=1"),IF(COUNTIF('Master list(no salts, metals)'!$K3052:$Y3052, "#N/A")=14,TRUE,FALSE))</f>
        <v>0</v>
      </c>
      <c r="W3062" t="b">
        <f>AND(COUNTIF('Master list(no salts, metals)'!W3052,"&lt;=1"),IF(COUNTIF('Master list(no salts, metals)'!$K3052:$Y3052, "#N/A")=14,TRUE,FALSE))</f>
        <v>0</v>
      </c>
      <c r="X3062" t="b">
        <f>AND(COUNTIF('Master list(no salts, metals)'!X3052,"&lt;=1"),IF(COUNTIF('Master list(no salts, metals)'!$K3052:$Y3052, "#N/A")=14,TRUE,FALSE))</f>
        <v>0</v>
      </c>
      <c r="Y3062" t="b">
        <f>AND(COUNTIF('Master list(no salts, metals)'!Y3052,"&lt;=1"),IF(COUNTIF('Master list(no salts, metals)'!$K3052:$Y3052, "#N/A")=14,TRUE,FALSE))</f>
        <v>1</v>
      </c>
    </row>
    <row r="3063" spans="11:25" x14ac:dyDescent="0.25">
      <c r="K3063" t="b">
        <f>AND(COUNTIF('Master list(no salts, metals)'!K3053,"&lt;=1"),IF(COUNTIF('Master list(no salts, metals)'!$K3053:$Y3053, "#N/A")=14,TRUE,FALSE))</f>
        <v>0</v>
      </c>
      <c r="L3063" t="b">
        <f>AND(COUNTIF('Master list(no salts, metals)'!L3053,"&lt;=1"),IF(COUNTIF('Master list(no salts, metals)'!$K3053:$Y3053, "#N/A")=14,TRUE,FALSE))</f>
        <v>0</v>
      </c>
      <c r="M3063" t="b">
        <f>AND(COUNTIF('Master list(no salts, metals)'!M3053,"&lt;=1"),IF(COUNTIF('Master list(no salts, metals)'!$K3053:$Y3053, "#N/A")=14,TRUE,FALSE))</f>
        <v>0</v>
      </c>
      <c r="N3063" t="b">
        <f>AND(COUNTIF('Master list(no salts, metals)'!N3053,"&lt;=1"),IF(COUNTIF('Master list(no salts, metals)'!$K3053:$Y3053, "#N/A")=14,TRUE,FALSE))</f>
        <v>0</v>
      </c>
      <c r="O3063" t="b">
        <f>AND(COUNTIF('Master list(no salts, metals)'!O3053,"&lt;=1"),IF(COUNTIF('Master list(no salts, metals)'!$K3053:$Y3053, "#N/A")=14,TRUE,FALSE))</f>
        <v>0</v>
      </c>
      <c r="P3063" t="b">
        <f>AND(COUNTIF('Master list(no salts, metals)'!P3053,"&lt;=1"),IF(COUNTIF('Master list(no salts, metals)'!$K3053:$Y3053, "#N/A")=14,TRUE,FALSE))</f>
        <v>0</v>
      </c>
      <c r="Q3063" t="b">
        <f>AND(COUNTIF('Master list(no salts, metals)'!Q3053,"&lt;=1"),IF(COUNTIF('Master list(no salts, metals)'!$K3053:$Y3053, "#N/A")=14,TRUE,FALSE))</f>
        <v>0</v>
      </c>
      <c r="R3063" t="b">
        <f>AND(COUNTIF('Master list(no salts, metals)'!R3053,"&lt;=1"),IF(COUNTIF('Master list(no salts, metals)'!$K3053:$Y3053, "#N/A")=14,TRUE,FALSE))</f>
        <v>0</v>
      </c>
      <c r="S3063" t="b">
        <f>AND(COUNTIF('Master list(no salts, metals)'!S3053,"&lt;=1"),IF(COUNTIF('Master list(no salts, metals)'!$K3053:$Y3053, "#N/A")=14,TRUE,FALSE))</f>
        <v>0</v>
      </c>
      <c r="T3063" t="b">
        <f>AND(COUNTIF('Master list(no salts, metals)'!T3053,"&lt;=1"),IF(COUNTIF('Master list(no salts, metals)'!$K3053:$Y3053, "#N/A")=14,TRUE,FALSE))</f>
        <v>0</v>
      </c>
      <c r="U3063" t="b">
        <f>AND(COUNTIF('Master list(no salts, metals)'!U3053,"&lt;=1"),IF(COUNTIF('Master list(no salts, metals)'!$K3053:$Y3053, "#N/A")=14,TRUE,FALSE))</f>
        <v>0</v>
      </c>
      <c r="V3063" t="b">
        <f>AND(COUNTIF('Master list(no salts, metals)'!V3053,"&lt;=1"),IF(COUNTIF('Master list(no salts, metals)'!$K3053:$Y3053, "#N/A")=14,TRUE,FALSE))</f>
        <v>0</v>
      </c>
      <c r="W3063" t="b">
        <f>AND(COUNTIF('Master list(no salts, metals)'!W3053,"&lt;=1"),IF(COUNTIF('Master list(no salts, metals)'!$K3053:$Y3053, "#N/A")=14,TRUE,FALSE))</f>
        <v>0</v>
      </c>
      <c r="X3063" t="b">
        <f>AND(COUNTIF('Master list(no salts, metals)'!X3053,"&lt;=1"),IF(COUNTIF('Master list(no salts, metals)'!$K3053:$Y3053, "#N/A")=14,TRUE,FALSE))</f>
        <v>0</v>
      </c>
      <c r="Y3063" t="b">
        <f>AND(COUNTIF('Master list(no salts, metals)'!Y3053,"&lt;=1"),IF(COUNTIF('Master list(no salts, metals)'!$K3053:$Y3053, "#N/A")=14,TRUE,FALSE))</f>
        <v>0</v>
      </c>
    </row>
    <row r="3064" spans="11:25" x14ac:dyDescent="0.25">
      <c r="K3064" t="b">
        <f>AND(COUNTIF('Master list(no salts, metals)'!K3054,"&lt;=1"),IF(COUNTIF('Master list(no salts, metals)'!$K3054:$Y3054, "#N/A")=14,TRUE,FALSE))</f>
        <v>0</v>
      </c>
      <c r="L3064" t="b">
        <f>AND(COUNTIF('Master list(no salts, metals)'!L3054,"&lt;=1"),IF(COUNTIF('Master list(no salts, metals)'!$K3054:$Y3054, "#N/A")=14,TRUE,FALSE))</f>
        <v>0</v>
      </c>
      <c r="M3064" t="b">
        <f>AND(COUNTIF('Master list(no salts, metals)'!M3054,"&lt;=1"),IF(COUNTIF('Master list(no salts, metals)'!$K3054:$Y3054, "#N/A")=14,TRUE,FALSE))</f>
        <v>0</v>
      </c>
      <c r="N3064" t="b">
        <f>AND(COUNTIF('Master list(no salts, metals)'!N3054,"&lt;=1"),IF(COUNTIF('Master list(no salts, metals)'!$K3054:$Y3054, "#N/A")=14,TRUE,FALSE))</f>
        <v>0</v>
      </c>
      <c r="O3064" t="b">
        <f>AND(COUNTIF('Master list(no salts, metals)'!O3054,"&lt;=1"),IF(COUNTIF('Master list(no salts, metals)'!$K3054:$Y3054, "#N/A")=14,TRUE,FALSE))</f>
        <v>0</v>
      </c>
      <c r="P3064" t="b">
        <f>AND(COUNTIF('Master list(no salts, metals)'!P3054,"&lt;=1"),IF(COUNTIF('Master list(no salts, metals)'!$K3054:$Y3054, "#N/A")=14,TRUE,FALSE))</f>
        <v>0</v>
      </c>
      <c r="Q3064" t="b">
        <f>AND(COUNTIF('Master list(no salts, metals)'!Q3054,"&lt;=1"),IF(COUNTIF('Master list(no salts, metals)'!$K3054:$Y3054, "#N/A")=14,TRUE,FALSE))</f>
        <v>0</v>
      </c>
      <c r="R3064" t="b">
        <f>AND(COUNTIF('Master list(no salts, metals)'!R3054,"&lt;=1"),IF(COUNTIF('Master list(no salts, metals)'!$K3054:$Y3054, "#N/A")=14,TRUE,FALSE))</f>
        <v>0</v>
      </c>
      <c r="S3064" t="b">
        <f>AND(COUNTIF('Master list(no salts, metals)'!S3054,"&lt;=1"),IF(COUNTIF('Master list(no salts, metals)'!$K3054:$Y3054, "#N/A")=14,TRUE,FALSE))</f>
        <v>0</v>
      </c>
      <c r="T3064" t="b">
        <f>AND(COUNTIF('Master list(no salts, metals)'!T3054,"&lt;=1"),IF(COUNTIF('Master list(no salts, metals)'!$K3054:$Y3054, "#N/A")=14,TRUE,FALSE))</f>
        <v>0</v>
      </c>
      <c r="U3064" t="b">
        <f>AND(COUNTIF('Master list(no salts, metals)'!U3054,"&lt;=1"),IF(COUNTIF('Master list(no salts, metals)'!$K3054:$Y3054, "#N/A")=14,TRUE,FALSE))</f>
        <v>0</v>
      </c>
      <c r="V3064" t="b">
        <f>AND(COUNTIF('Master list(no salts, metals)'!V3054,"&lt;=1"),IF(COUNTIF('Master list(no salts, metals)'!$K3054:$Y3054, "#N/A")=14,TRUE,FALSE))</f>
        <v>0</v>
      </c>
      <c r="W3064" t="b">
        <f>AND(COUNTIF('Master list(no salts, metals)'!W3054,"&lt;=1"),IF(COUNTIF('Master list(no salts, metals)'!$K3054:$Y3054, "#N/A")=14,TRUE,FALSE))</f>
        <v>0</v>
      </c>
      <c r="X3064" t="b">
        <f>AND(COUNTIF('Master list(no salts, metals)'!X3054,"&lt;=1"),IF(COUNTIF('Master list(no salts, metals)'!$K3054:$Y3054, "#N/A")=14,TRUE,FALSE))</f>
        <v>0</v>
      </c>
      <c r="Y3064" t="b">
        <f>AND(COUNTIF('Master list(no salts, metals)'!Y3054,"&lt;=1"),IF(COUNTIF('Master list(no salts, metals)'!$K3054:$Y3054, "#N/A")=14,TRUE,FALSE))</f>
        <v>0</v>
      </c>
    </row>
    <row r="3065" spans="11:25" x14ac:dyDescent="0.25">
      <c r="K3065" t="b">
        <f>AND(COUNTIF('Master list(no salts, metals)'!K3055,"&lt;=1"),IF(COUNTIF('Master list(no salts, metals)'!$K3055:$Y3055, "#N/A")=14,TRUE,FALSE))</f>
        <v>0</v>
      </c>
      <c r="L3065" t="b">
        <f>AND(COUNTIF('Master list(no salts, metals)'!L3055,"&lt;=1"),IF(COUNTIF('Master list(no salts, metals)'!$K3055:$Y3055, "#N/A")=14,TRUE,FALSE))</f>
        <v>0</v>
      </c>
      <c r="M3065" t="b">
        <f>AND(COUNTIF('Master list(no salts, metals)'!M3055,"&lt;=1"),IF(COUNTIF('Master list(no salts, metals)'!$K3055:$Y3055, "#N/A")=14,TRUE,FALSE))</f>
        <v>0</v>
      </c>
      <c r="N3065" t="b">
        <f>AND(COUNTIF('Master list(no salts, metals)'!N3055,"&lt;=1"),IF(COUNTIF('Master list(no salts, metals)'!$K3055:$Y3055, "#N/A")=14,TRUE,FALSE))</f>
        <v>0</v>
      </c>
      <c r="O3065" t="b">
        <f>AND(COUNTIF('Master list(no salts, metals)'!O3055,"&lt;=1"),IF(COUNTIF('Master list(no salts, metals)'!$K3055:$Y3055, "#N/A")=14,TRUE,FALSE))</f>
        <v>0</v>
      </c>
      <c r="P3065" t="b">
        <f>AND(COUNTIF('Master list(no salts, metals)'!P3055,"&lt;=1"),IF(COUNTIF('Master list(no salts, metals)'!$K3055:$Y3055, "#N/A")=14,TRUE,FALSE))</f>
        <v>0</v>
      </c>
      <c r="Q3065" t="b">
        <f>AND(COUNTIF('Master list(no salts, metals)'!Q3055,"&lt;=1"),IF(COUNTIF('Master list(no salts, metals)'!$K3055:$Y3055, "#N/A")=14,TRUE,FALSE))</f>
        <v>0</v>
      </c>
      <c r="R3065" t="b">
        <f>AND(COUNTIF('Master list(no salts, metals)'!R3055,"&lt;=1"),IF(COUNTIF('Master list(no salts, metals)'!$K3055:$Y3055, "#N/A")=14,TRUE,FALSE))</f>
        <v>0</v>
      </c>
      <c r="S3065" t="b">
        <f>AND(COUNTIF('Master list(no salts, metals)'!S3055,"&lt;=1"),IF(COUNTIF('Master list(no salts, metals)'!$K3055:$Y3055, "#N/A")=14,TRUE,FALSE))</f>
        <v>0</v>
      </c>
      <c r="T3065" t="b">
        <f>AND(COUNTIF('Master list(no salts, metals)'!T3055,"&lt;=1"),IF(COUNTIF('Master list(no salts, metals)'!$K3055:$Y3055, "#N/A")=14,TRUE,FALSE))</f>
        <v>0</v>
      </c>
      <c r="U3065" t="b">
        <f>AND(COUNTIF('Master list(no salts, metals)'!U3055,"&lt;=1"),IF(COUNTIF('Master list(no salts, metals)'!$K3055:$Y3055, "#N/A")=14,TRUE,FALSE))</f>
        <v>0</v>
      </c>
      <c r="V3065" t="b">
        <f>AND(COUNTIF('Master list(no salts, metals)'!V3055,"&lt;=1"),IF(COUNTIF('Master list(no salts, metals)'!$K3055:$Y3055, "#N/A")=14,TRUE,FALSE))</f>
        <v>0</v>
      </c>
      <c r="W3065" t="b">
        <f>AND(COUNTIF('Master list(no salts, metals)'!W3055,"&lt;=1"),IF(COUNTIF('Master list(no salts, metals)'!$K3055:$Y3055, "#N/A")=14,TRUE,FALSE))</f>
        <v>1</v>
      </c>
      <c r="X3065" t="b">
        <f>AND(COUNTIF('Master list(no salts, metals)'!X3055,"&lt;=1"),IF(COUNTIF('Master list(no salts, metals)'!$K3055:$Y3055, "#N/A")=14,TRUE,FALSE))</f>
        <v>0</v>
      </c>
      <c r="Y3065" t="b">
        <f>AND(COUNTIF('Master list(no salts, metals)'!Y3055,"&lt;=1"),IF(COUNTIF('Master list(no salts, metals)'!$K3055:$Y3055, "#N/A")=14,TRUE,FALSE))</f>
        <v>0</v>
      </c>
    </row>
    <row r="3066" spans="11:25" x14ac:dyDescent="0.25">
      <c r="K3066" t="b">
        <f>AND(COUNTIF('Master list(no salts, metals)'!K3056,"&lt;=1"),IF(COUNTIF('Master list(no salts, metals)'!$K3056:$Y3056, "#N/A")=14,TRUE,FALSE))</f>
        <v>0</v>
      </c>
      <c r="L3066" t="b">
        <f>AND(COUNTIF('Master list(no salts, metals)'!L3056,"&lt;=1"),IF(COUNTIF('Master list(no salts, metals)'!$K3056:$Y3056, "#N/A")=14,TRUE,FALSE))</f>
        <v>0</v>
      </c>
      <c r="M3066" t="b">
        <f>AND(COUNTIF('Master list(no salts, metals)'!M3056,"&lt;=1"),IF(COUNTIF('Master list(no salts, metals)'!$K3056:$Y3056, "#N/A")=14,TRUE,FALSE))</f>
        <v>0</v>
      </c>
      <c r="N3066" t="b">
        <f>AND(COUNTIF('Master list(no salts, metals)'!N3056,"&lt;=1"),IF(COUNTIF('Master list(no salts, metals)'!$K3056:$Y3056, "#N/A")=14,TRUE,FALSE))</f>
        <v>0</v>
      </c>
      <c r="O3066" t="b">
        <f>AND(COUNTIF('Master list(no salts, metals)'!O3056,"&lt;=1"),IF(COUNTIF('Master list(no salts, metals)'!$K3056:$Y3056, "#N/A")=14,TRUE,FALSE))</f>
        <v>0</v>
      </c>
      <c r="P3066" t="b">
        <f>AND(COUNTIF('Master list(no salts, metals)'!P3056,"&lt;=1"),IF(COUNTIF('Master list(no salts, metals)'!$K3056:$Y3056, "#N/A")=14,TRUE,FALSE))</f>
        <v>0</v>
      </c>
      <c r="Q3066" t="b">
        <f>AND(COUNTIF('Master list(no salts, metals)'!Q3056,"&lt;=1"),IF(COUNTIF('Master list(no salts, metals)'!$K3056:$Y3056, "#N/A")=14,TRUE,FALSE))</f>
        <v>0</v>
      </c>
      <c r="R3066" t="b">
        <f>AND(COUNTIF('Master list(no salts, metals)'!R3056,"&lt;=1"),IF(COUNTIF('Master list(no salts, metals)'!$K3056:$Y3056, "#N/A")=14,TRUE,FALSE))</f>
        <v>0</v>
      </c>
      <c r="S3066" t="b">
        <f>AND(COUNTIF('Master list(no salts, metals)'!S3056,"&lt;=1"),IF(COUNTIF('Master list(no salts, metals)'!$K3056:$Y3056, "#N/A")=14,TRUE,FALSE))</f>
        <v>0</v>
      </c>
      <c r="T3066" t="b">
        <f>AND(COUNTIF('Master list(no salts, metals)'!T3056,"&lt;=1"),IF(COUNTIF('Master list(no salts, metals)'!$K3056:$Y3056, "#N/A")=14,TRUE,FALSE))</f>
        <v>0</v>
      </c>
      <c r="U3066" t="b">
        <f>AND(COUNTIF('Master list(no salts, metals)'!U3056,"&lt;=1"),IF(COUNTIF('Master list(no salts, metals)'!$K3056:$Y3056, "#N/A")=14,TRUE,FALSE))</f>
        <v>0</v>
      </c>
      <c r="V3066" t="b">
        <f>AND(COUNTIF('Master list(no salts, metals)'!V3056,"&lt;=1"),IF(COUNTIF('Master list(no salts, metals)'!$K3056:$Y3056, "#N/A")=14,TRUE,FALSE))</f>
        <v>0</v>
      </c>
      <c r="W3066" t="b">
        <f>AND(COUNTIF('Master list(no salts, metals)'!W3056,"&lt;=1"),IF(COUNTIF('Master list(no salts, metals)'!$K3056:$Y3056, "#N/A")=14,TRUE,FALSE))</f>
        <v>0</v>
      </c>
      <c r="X3066" t="b">
        <f>AND(COUNTIF('Master list(no salts, metals)'!X3056,"&lt;=1"),IF(COUNTIF('Master list(no salts, metals)'!$K3056:$Y3056, "#N/A")=14,TRUE,FALSE))</f>
        <v>0</v>
      </c>
      <c r="Y3066" t="b">
        <f>AND(COUNTIF('Master list(no salts, metals)'!Y3056,"&lt;=1"),IF(COUNTIF('Master list(no salts, metals)'!$K3056:$Y3056, "#N/A")=14,TRUE,FALSE))</f>
        <v>0</v>
      </c>
    </row>
    <row r="3067" spans="11:25" x14ac:dyDescent="0.25">
      <c r="K3067" t="b">
        <f>AND(COUNTIF('Master list(no salts, metals)'!K3057,"&lt;=1"),IF(COUNTIF('Master list(no salts, metals)'!$K3057:$Y3057, "#N/A")=14,TRUE,FALSE))</f>
        <v>0</v>
      </c>
      <c r="L3067" t="b">
        <f>AND(COUNTIF('Master list(no salts, metals)'!L3057,"&lt;=1"),IF(COUNTIF('Master list(no salts, metals)'!$K3057:$Y3057, "#N/A")=14,TRUE,FALSE))</f>
        <v>0</v>
      </c>
      <c r="M3067" t="b">
        <f>AND(COUNTIF('Master list(no salts, metals)'!M3057,"&lt;=1"),IF(COUNTIF('Master list(no salts, metals)'!$K3057:$Y3057, "#N/A")=14,TRUE,FALSE))</f>
        <v>0</v>
      </c>
      <c r="N3067" t="b">
        <f>AND(COUNTIF('Master list(no salts, metals)'!N3057,"&lt;=1"),IF(COUNTIF('Master list(no salts, metals)'!$K3057:$Y3057, "#N/A")=14,TRUE,FALSE))</f>
        <v>0</v>
      </c>
      <c r="O3067" t="b">
        <f>AND(COUNTIF('Master list(no salts, metals)'!O3057,"&lt;=1"),IF(COUNTIF('Master list(no salts, metals)'!$K3057:$Y3057, "#N/A")=14,TRUE,FALSE))</f>
        <v>0</v>
      </c>
      <c r="P3067" t="b">
        <f>AND(COUNTIF('Master list(no salts, metals)'!P3057,"&lt;=1"),IF(COUNTIF('Master list(no salts, metals)'!$K3057:$Y3057, "#N/A")=14,TRUE,FALSE))</f>
        <v>0</v>
      </c>
      <c r="Q3067" t="b">
        <f>AND(COUNTIF('Master list(no salts, metals)'!Q3057,"&lt;=1"),IF(COUNTIF('Master list(no salts, metals)'!$K3057:$Y3057, "#N/A")=14,TRUE,FALSE))</f>
        <v>0</v>
      </c>
      <c r="R3067" t="b">
        <f>AND(COUNTIF('Master list(no salts, metals)'!R3057,"&lt;=1"),IF(COUNTIF('Master list(no salts, metals)'!$K3057:$Y3057, "#N/A")=14,TRUE,FALSE))</f>
        <v>0</v>
      </c>
      <c r="S3067" t="b">
        <f>AND(COUNTIF('Master list(no salts, metals)'!S3057,"&lt;=1"),IF(COUNTIF('Master list(no salts, metals)'!$K3057:$Y3057, "#N/A")=14,TRUE,FALSE))</f>
        <v>0</v>
      </c>
      <c r="T3067" t="b">
        <f>AND(COUNTIF('Master list(no salts, metals)'!T3057,"&lt;=1"),IF(COUNTIF('Master list(no salts, metals)'!$K3057:$Y3057, "#N/A")=14,TRUE,FALSE))</f>
        <v>0</v>
      </c>
      <c r="U3067" t="b">
        <f>AND(COUNTIF('Master list(no salts, metals)'!U3057,"&lt;=1"),IF(COUNTIF('Master list(no salts, metals)'!$K3057:$Y3057, "#N/A")=14,TRUE,FALSE))</f>
        <v>0</v>
      </c>
      <c r="V3067" t="b">
        <f>AND(COUNTIF('Master list(no salts, metals)'!V3057,"&lt;=1"),IF(COUNTIF('Master list(no salts, metals)'!$K3057:$Y3057, "#N/A")=14,TRUE,FALSE))</f>
        <v>0</v>
      </c>
      <c r="W3067" t="b">
        <f>AND(COUNTIF('Master list(no salts, metals)'!W3057,"&lt;=1"),IF(COUNTIF('Master list(no salts, metals)'!$K3057:$Y3057, "#N/A")=14,TRUE,FALSE))</f>
        <v>1</v>
      </c>
      <c r="X3067" t="b">
        <f>AND(COUNTIF('Master list(no salts, metals)'!X3057,"&lt;=1"),IF(COUNTIF('Master list(no salts, metals)'!$K3057:$Y3057, "#N/A")=14,TRUE,FALSE))</f>
        <v>0</v>
      </c>
      <c r="Y3067" t="b">
        <f>AND(COUNTIF('Master list(no salts, metals)'!Y3057,"&lt;=1"),IF(COUNTIF('Master list(no salts, metals)'!$K3057:$Y3057, "#N/A")=14,TRUE,FALSE))</f>
        <v>0</v>
      </c>
    </row>
    <row r="3068" spans="11:25" x14ac:dyDescent="0.25">
      <c r="K3068" t="b">
        <f>AND(COUNTIF('Master list(no salts, metals)'!K3058,"&lt;=1"),IF(COUNTIF('Master list(no salts, metals)'!$K3058:$Y3058, "#N/A")=14,TRUE,FALSE))</f>
        <v>0</v>
      </c>
      <c r="L3068" t="b">
        <f>AND(COUNTIF('Master list(no salts, metals)'!L3058,"&lt;=1"),IF(COUNTIF('Master list(no salts, metals)'!$K3058:$Y3058, "#N/A")=14,TRUE,FALSE))</f>
        <v>0</v>
      </c>
      <c r="M3068" t="b">
        <f>AND(COUNTIF('Master list(no salts, metals)'!M3058,"&lt;=1"),IF(COUNTIF('Master list(no salts, metals)'!$K3058:$Y3058, "#N/A")=14,TRUE,FALSE))</f>
        <v>0</v>
      </c>
      <c r="N3068" t="b">
        <f>AND(COUNTIF('Master list(no salts, metals)'!N3058,"&lt;=1"),IF(COUNTIF('Master list(no salts, metals)'!$K3058:$Y3058, "#N/A")=14,TRUE,FALSE))</f>
        <v>0</v>
      </c>
      <c r="O3068" t="b">
        <f>AND(COUNTIF('Master list(no salts, metals)'!O3058,"&lt;=1"),IF(COUNTIF('Master list(no salts, metals)'!$K3058:$Y3058, "#N/A")=14,TRUE,FALSE))</f>
        <v>0</v>
      </c>
      <c r="P3068" t="b">
        <f>AND(COUNTIF('Master list(no salts, metals)'!P3058,"&lt;=1"),IF(COUNTIF('Master list(no salts, metals)'!$K3058:$Y3058, "#N/A")=14,TRUE,FALSE))</f>
        <v>0</v>
      </c>
      <c r="Q3068" t="b">
        <f>AND(COUNTIF('Master list(no salts, metals)'!Q3058,"&lt;=1"),IF(COUNTIF('Master list(no salts, metals)'!$K3058:$Y3058, "#N/A")=14,TRUE,FALSE))</f>
        <v>0</v>
      </c>
      <c r="R3068" t="b">
        <f>AND(COUNTIF('Master list(no salts, metals)'!R3058,"&lt;=1"),IF(COUNTIF('Master list(no salts, metals)'!$K3058:$Y3058, "#N/A")=14,TRUE,FALSE))</f>
        <v>0</v>
      </c>
      <c r="S3068" t="b">
        <f>AND(COUNTIF('Master list(no salts, metals)'!S3058,"&lt;=1"),IF(COUNTIF('Master list(no salts, metals)'!$K3058:$Y3058, "#N/A")=14,TRUE,FALSE))</f>
        <v>0</v>
      </c>
      <c r="T3068" t="b">
        <f>AND(COUNTIF('Master list(no salts, metals)'!T3058,"&lt;=1"),IF(COUNTIF('Master list(no salts, metals)'!$K3058:$Y3058, "#N/A")=14,TRUE,FALSE))</f>
        <v>0</v>
      </c>
      <c r="U3068" t="b">
        <f>AND(COUNTIF('Master list(no salts, metals)'!U3058,"&lt;=1"),IF(COUNTIF('Master list(no salts, metals)'!$K3058:$Y3058, "#N/A")=14,TRUE,FALSE))</f>
        <v>0</v>
      </c>
      <c r="V3068" t="b">
        <f>AND(COUNTIF('Master list(no salts, metals)'!V3058,"&lt;=1"),IF(COUNTIF('Master list(no salts, metals)'!$K3058:$Y3058, "#N/A")=14,TRUE,FALSE))</f>
        <v>0</v>
      </c>
      <c r="W3068" t="b">
        <f>AND(COUNTIF('Master list(no salts, metals)'!W3058,"&lt;=1"),IF(COUNTIF('Master list(no salts, metals)'!$K3058:$Y3058, "#N/A")=14,TRUE,FALSE))</f>
        <v>0</v>
      </c>
      <c r="X3068" t="b">
        <f>AND(COUNTIF('Master list(no salts, metals)'!X3058,"&lt;=1"),IF(COUNTIF('Master list(no salts, metals)'!$K3058:$Y3058, "#N/A")=14,TRUE,FALSE))</f>
        <v>0</v>
      </c>
      <c r="Y3068" t="b">
        <f>AND(COUNTIF('Master list(no salts, metals)'!Y3058,"&lt;=1"),IF(COUNTIF('Master list(no salts, metals)'!$K3058:$Y3058, "#N/A")=14,TRUE,FALSE))</f>
        <v>1</v>
      </c>
    </row>
    <row r="3069" spans="11:25" x14ac:dyDescent="0.25">
      <c r="K3069" t="b">
        <f>AND(COUNTIF('Master list(no salts, metals)'!K3059,"&lt;=1"),IF(COUNTIF('Master list(no salts, metals)'!$K3059:$Y3059, "#N/A")=14,TRUE,FALSE))</f>
        <v>0</v>
      </c>
      <c r="L3069" t="b">
        <f>AND(COUNTIF('Master list(no salts, metals)'!L3059,"&lt;=1"),IF(COUNTIF('Master list(no salts, metals)'!$K3059:$Y3059, "#N/A")=14,TRUE,FALSE))</f>
        <v>0</v>
      </c>
      <c r="M3069" t="b">
        <f>AND(COUNTIF('Master list(no salts, metals)'!M3059,"&lt;=1"),IF(COUNTIF('Master list(no salts, metals)'!$K3059:$Y3059, "#N/A")=14,TRUE,FALSE))</f>
        <v>0</v>
      </c>
      <c r="N3069" t="b">
        <f>AND(COUNTIF('Master list(no salts, metals)'!N3059,"&lt;=1"),IF(COUNTIF('Master list(no salts, metals)'!$K3059:$Y3059, "#N/A")=14,TRUE,FALSE))</f>
        <v>0</v>
      </c>
      <c r="O3069" t="b">
        <f>AND(COUNTIF('Master list(no salts, metals)'!O3059,"&lt;=1"),IF(COUNTIF('Master list(no salts, metals)'!$K3059:$Y3059, "#N/A")=14,TRUE,FALSE))</f>
        <v>0</v>
      </c>
      <c r="P3069" t="b">
        <f>AND(COUNTIF('Master list(no salts, metals)'!P3059,"&lt;=1"),IF(COUNTIF('Master list(no salts, metals)'!$K3059:$Y3059, "#N/A")=14,TRUE,FALSE))</f>
        <v>0</v>
      </c>
      <c r="Q3069" t="b">
        <f>AND(COUNTIF('Master list(no salts, metals)'!Q3059,"&lt;=1"),IF(COUNTIF('Master list(no salts, metals)'!$K3059:$Y3059, "#N/A")=14,TRUE,FALSE))</f>
        <v>0</v>
      </c>
      <c r="R3069" t="b">
        <f>AND(COUNTIF('Master list(no salts, metals)'!R3059,"&lt;=1"),IF(COUNTIF('Master list(no salts, metals)'!$K3059:$Y3059, "#N/A")=14,TRUE,FALSE))</f>
        <v>0</v>
      </c>
      <c r="S3069" t="b">
        <f>AND(COUNTIF('Master list(no salts, metals)'!S3059,"&lt;=1"),IF(COUNTIF('Master list(no salts, metals)'!$K3059:$Y3059, "#N/A")=14,TRUE,FALSE))</f>
        <v>0</v>
      </c>
      <c r="T3069" t="b">
        <f>AND(COUNTIF('Master list(no salts, metals)'!T3059,"&lt;=1"),IF(COUNTIF('Master list(no salts, metals)'!$K3059:$Y3059, "#N/A")=14,TRUE,FALSE))</f>
        <v>0</v>
      </c>
      <c r="U3069" t="b">
        <f>AND(COUNTIF('Master list(no salts, metals)'!U3059,"&lt;=1"),IF(COUNTIF('Master list(no salts, metals)'!$K3059:$Y3059, "#N/A")=14,TRUE,FALSE))</f>
        <v>0</v>
      </c>
      <c r="V3069" t="b">
        <f>AND(COUNTIF('Master list(no salts, metals)'!V3059,"&lt;=1"),IF(COUNTIF('Master list(no salts, metals)'!$K3059:$Y3059, "#N/A")=14,TRUE,FALSE))</f>
        <v>0</v>
      </c>
      <c r="W3069" t="b">
        <f>AND(COUNTIF('Master list(no salts, metals)'!W3059,"&lt;=1"),IF(COUNTIF('Master list(no salts, metals)'!$K3059:$Y3059, "#N/A")=14,TRUE,FALSE))</f>
        <v>0</v>
      </c>
      <c r="X3069" t="b">
        <f>AND(COUNTIF('Master list(no salts, metals)'!X3059,"&lt;=1"),IF(COUNTIF('Master list(no salts, metals)'!$K3059:$Y3059, "#N/A")=14,TRUE,FALSE))</f>
        <v>0</v>
      </c>
      <c r="Y3069" t="b">
        <f>AND(COUNTIF('Master list(no salts, metals)'!Y3059,"&lt;=1"),IF(COUNTIF('Master list(no salts, metals)'!$K3059:$Y3059, "#N/A")=14,TRUE,FALSE))</f>
        <v>1</v>
      </c>
    </row>
    <row r="3070" spans="11:25" x14ac:dyDescent="0.25">
      <c r="K3070" t="b">
        <f>AND(COUNTIF('Master list(no salts, metals)'!K3060,"&lt;=1"),IF(COUNTIF('Master list(no salts, metals)'!$K3060:$Y3060, "#N/A")=14,TRUE,FALSE))</f>
        <v>0</v>
      </c>
      <c r="L3070" t="b">
        <f>AND(COUNTIF('Master list(no salts, metals)'!L3060,"&lt;=1"),IF(COUNTIF('Master list(no salts, metals)'!$K3060:$Y3060, "#N/A")=14,TRUE,FALSE))</f>
        <v>0</v>
      </c>
      <c r="M3070" t="b">
        <f>AND(COUNTIF('Master list(no salts, metals)'!M3060,"&lt;=1"),IF(COUNTIF('Master list(no salts, metals)'!$K3060:$Y3060, "#N/A")=14,TRUE,FALSE))</f>
        <v>0</v>
      </c>
      <c r="N3070" t="b">
        <f>AND(COUNTIF('Master list(no salts, metals)'!N3060,"&lt;=1"),IF(COUNTIF('Master list(no salts, metals)'!$K3060:$Y3060, "#N/A")=14,TRUE,FALSE))</f>
        <v>0</v>
      </c>
      <c r="O3070" t="b">
        <f>AND(COUNTIF('Master list(no salts, metals)'!O3060,"&lt;=1"),IF(COUNTIF('Master list(no salts, metals)'!$K3060:$Y3060, "#N/A")=14,TRUE,FALSE))</f>
        <v>0</v>
      </c>
      <c r="P3070" t="b">
        <f>AND(COUNTIF('Master list(no salts, metals)'!P3060,"&lt;=1"),IF(COUNTIF('Master list(no salts, metals)'!$K3060:$Y3060, "#N/A")=14,TRUE,FALSE))</f>
        <v>0</v>
      </c>
      <c r="Q3070" t="b">
        <f>AND(COUNTIF('Master list(no salts, metals)'!Q3060,"&lt;=1"),IF(COUNTIF('Master list(no salts, metals)'!$K3060:$Y3060, "#N/A")=14,TRUE,FALSE))</f>
        <v>0</v>
      </c>
      <c r="R3070" t="b">
        <f>AND(COUNTIF('Master list(no salts, metals)'!R3060,"&lt;=1"),IF(COUNTIF('Master list(no salts, metals)'!$K3060:$Y3060, "#N/A")=14,TRUE,FALSE))</f>
        <v>0</v>
      </c>
      <c r="S3070" t="b">
        <f>AND(COUNTIF('Master list(no salts, metals)'!S3060,"&lt;=1"),IF(COUNTIF('Master list(no salts, metals)'!$K3060:$Y3060, "#N/A")=14,TRUE,FALSE))</f>
        <v>0</v>
      </c>
      <c r="T3070" t="b">
        <f>AND(COUNTIF('Master list(no salts, metals)'!T3060,"&lt;=1"),IF(COUNTIF('Master list(no salts, metals)'!$K3060:$Y3060, "#N/A")=14,TRUE,FALSE))</f>
        <v>0</v>
      </c>
      <c r="U3070" t="b">
        <f>AND(COUNTIF('Master list(no salts, metals)'!U3060,"&lt;=1"),IF(COUNTIF('Master list(no salts, metals)'!$K3060:$Y3060, "#N/A")=14,TRUE,FALSE))</f>
        <v>0</v>
      </c>
      <c r="V3070" t="b">
        <f>AND(COUNTIF('Master list(no salts, metals)'!V3060,"&lt;=1"),IF(COUNTIF('Master list(no salts, metals)'!$K3060:$Y3060, "#N/A")=14,TRUE,FALSE))</f>
        <v>0</v>
      </c>
      <c r="W3070" t="b">
        <f>AND(COUNTIF('Master list(no salts, metals)'!W3060,"&lt;=1"),IF(COUNTIF('Master list(no salts, metals)'!$K3060:$Y3060, "#N/A")=14,TRUE,FALSE))</f>
        <v>1</v>
      </c>
      <c r="X3070" t="b">
        <f>AND(COUNTIF('Master list(no salts, metals)'!X3060,"&lt;=1"),IF(COUNTIF('Master list(no salts, metals)'!$K3060:$Y3060, "#N/A")=14,TRUE,FALSE))</f>
        <v>0</v>
      </c>
      <c r="Y3070" t="b">
        <f>AND(COUNTIF('Master list(no salts, metals)'!Y3060,"&lt;=1"),IF(COUNTIF('Master list(no salts, metals)'!$K3060:$Y3060, "#N/A")=14,TRUE,FALSE))</f>
        <v>0</v>
      </c>
    </row>
    <row r="3071" spans="11:25" x14ac:dyDescent="0.25">
      <c r="K3071" t="b">
        <f>AND(COUNTIF('Master list(no salts, metals)'!K3061,"&lt;=1"),IF(COUNTIF('Master list(no salts, metals)'!$K3061:$Y3061, "#N/A")=14,TRUE,FALSE))</f>
        <v>0</v>
      </c>
      <c r="L3071" t="b">
        <f>AND(COUNTIF('Master list(no salts, metals)'!L3061,"&lt;=1"),IF(COUNTIF('Master list(no salts, metals)'!$K3061:$Y3061, "#N/A")=14,TRUE,FALSE))</f>
        <v>0</v>
      </c>
      <c r="M3071" t="b">
        <f>AND(COUNTIF('Master list(no salts, metals)'!M3061,"&lt;=1"),IF(COUNTIF('Master list(no salts, metals)'!$K3061:$Y3061, "#N/A")=14,TRUE,FALSE))</f>
        <v>0</v>
      </c>
      <c r="N3071" t="b">
        <f>AND(COUNTIF('Master list(no salts, metals)'!N3061,"&lt;=1"),IF(COUNTIF('Master list(no salts, metals)'!$K3061:$Y3061, "#N/A")=14,TRUE,FALSE))</f>
        <v>0</v>
      </c>
      <c r="O3071" t="b">
        <f>AND(COUNTIF('Master list(no salts, metals)'!O3061,"&lt;=1"),IF(COUNTIF('Master list(no salts, metals)'!$K3061:$Y3061, "#N/A")=14,TRUE,FALSE))</f>
        <v>0</v>
      </c>
      <c r="P3071" t="b">
        <f>AND(COUNTIF('Master list(no salts, metals)'!P3061,"&lt;=1"),IF(COUNTIF('Master list(no salts, metals)'!$K3061:$Y3061, "#N/A")=14,TRUE,FALSE))</f>
        <v>0</v>
      </c>
      <c r="Q3071" t="b">
        <f>AND(COUNTIF('Master list(no salts, metals)'!Q3061,"&lt;=1"),IF(COUNTIF('Master list(no salts, metals)'!$K3061:$Y3061, "#N/A")=14,TRUE,FALSE))</f>
        <v>0</v>
      </c>
      <c r="R3071" t="b">
        <f>AND(COUNTIF('Master list(no salts, metals)'!R3061,"&lt;=1"),IF(COUNTIF('Master list(no salts, metals)'!$K3061:$Y3061, "#N/A")=14,TRUE,FALSE))</f>
        <v>0</v>
      </c>
      <c r="S3071" t="b">
        <f>AND(COUNTIF('Master list(no salts, metals)'!S3061,"&lt;=1"),IF(COUNTIF('Master list(no salts, metals)'!$K3061:$Y3061, "#N/A")=14,TRUE,FALSE))</f>
        <v>0</v>
      </c>
      <c r="T3071" t="b">
        <f>AND(COUNTIF('Master list(no salts, metals)'!T3061,"&lt;=1"),IF(COUNTIF('Master list(no salts, metals)'!$K3061:$Y3061, "#N/A")=14,TRUE,FALSE))</f>
        <v>0</v>
      </c>
      <c r="U3071" t="b">
        <f>AND(COUNTIF('Master list(no salts, metals)'!U3061,"&lt;=1"),IF(COUNTIF('Master list(no salts, metals)'!$K3061:$Y3061, "#N/A")=14,TRUE,FALSE))</f>
        <v>0</v>
      </c>
      <c r="V3071" t="b">
        <f>AND(COUNTIF('Master list(no salts, metals)'!V3061,"&lt;=1"),IF(COUNTIF('Master list(no salts, metals)'!$K3061:$Y3061, "#N/A")=14,TRUE,FALSE))</f>
        <v>0</v>
      </c>
      <c r="W3071" t="b">
        <f>AND(COUNTIF('Master list(no salts, metals)'!W3061,"&lt;=1"),IF(COUNTIF('Master list(no salts, metals)'!$K3061:$Y3061, "#N/A")=14,TRUE,FALSE))</f>
        <v>1</v>
      </c>
      <c r="X3071" t="b">
        <f>AND(COUNTIF('Master list(no salts, metals)'!X3061,"&lt;=1"),IF(COUNTIF('Master list(no salts, metals)'!$K3061:$Y3061, "#N/A")=14,TRUE,FALSE))</f>
        <v>0</v>
      </c>
      <c r="Y3071" t="b">
        <f>AND(COUNTIF('Master list(no salts, metals)'!Y3061,"&lt;=1"),IF(COUNTIF('Master list(no salts, metals)'!$K3061:$Y3061, "#N/A")=14,TRUE,FALSE))</f>
        <v>0</v>
      </c>
    </row>
    <row r="3072" spans="11:25" x14ac:dyDescent="0.25">
      <c r="K3072" t="b">
        <f>AND(COUNTIF('Master list(no salts, metals)'!K3062,"&lt;=1"),IF(COUNTIF('Master list(no salts, metals)'!$K3062:$Y3062, "#N/A")=14,TRUE,FALSE))</f>
        <v>0</v>
      </c>
      <c r="L3072" t="b">
        <f>AND(COUNTIF('Master list(no salts, metals)'!L3062,"&lt;=1"),IF(COUNTIF('Master list(no salts, metals)'!$K3062:$Y3062, "#N/A")=14,TRUE,FALSE))</f>
        <v>0</v>
      </c>
      <c r="M3072" t="b">
        <f>AND(COUNTIF('Master list(no salts, metals)'!M3062,"&lt;=1"),IF(COUNTIF('Master list(no salts, metals)'!$K3062:$Y3062, "#N/A")=14,TRUE,FALSE))</f>
        <v>0</v>
      </c>
      <c r="N3072" t="b">
        <f>AND(COUNTIF('Master list(no salts, metals)'!N3062,"&lt;=1"),IF(COUNTIF('Master list(no salts, metals)'!$K3062:$Y3062, "#N/A")=14,TRUE,FALSE))</f>
        <v>0</v>
      </c>
      <c r="O3072" t="b">
        <f>AND(COUNTIF('Master list(no salts, metals)'!O3062,"&lt;=1"),IF(COUNTIF('Master list(no salts, metals)'!$K3062:$Y3062, "#N/A")=14,TRUE,FALSE))</f>
        <v>0</v>
      </c>
      <c r="P3072" t="b">
        <f>AND(COUNTIF('Master list(no salts, metals)'!P3062,"&lt;=1"),IF(COUNTIF('Master list(no salts, metals)'!$K3062:$Y3062, "#N/A")=14,TRUE,FALSE))</f>
        <v>0</v>
      </c>
      <c r="Q3072" t="b">
        <f>AND(COUNTIF('Master list(no salts, metals)'!Q3062,"&lt;=1"),IF(COUNTIF('Master list(no salts, metals)'!$K3062:$Y3062, "#N/A")=14,TRUE,FALSE))</f>
        <v>0</v>
      </c>
      <c r="R3072" t="b">
        <f>AND(COUNTIF('Master list(no salts, metals)'!R3062,"&lt;=1"),IF(COUNTIF('Master list(no salts, metals)'!$K3062:$Y3062, "#N/A")=14,TRUE,FALSE))</f>
        <v>0</v>
      </c>
      <c r="S3072" t="b">
        <f>AND(COUNTIF('Master list(no salts, metals)'!S3062,"&lt;=1"),IF(COUNTIF('Master list(no salts, metals)'!$K3062:$Y3062, "#N/A")=14,TRUE,FALSE))</f>
        <v>0</v>
      </c>
      <c r="T3072" t="b">
        <f>AND(COUNTIF('Master list(no salts, metals)'!T3062,"&lt;=1"),IF(COUNTIF('Master list(no salts, metals)'!$K3062:$Y3062, "#N/A")=14,TRUE,FALSE))</f>
        <v>0</v>
      </c>
      <c r="U3072" t="b">
        <f>AND(COUNTIF('Master list(no salts, metals)'!U3062,"&lt;=1"),IF(COUNTIF('Master list(no salts, metals)'!$K3062:$Y3062, "#N/A")=14,TRUE,FALSE))</f>
        <v>0</v>
      </c>
      <c r="V3072" t="b">
        <f>AND(COUNTIF('Master list(no salts, metals)'!V3062,"&lt;=1"),IF(COUNTIF('Master list(no salts, metals)'!$K3062:$Y3062, "#N/A")=14,TRUE,FALSE))</f>
        <v>0</v>
      </c>
      <c r="W3072" t="b">
        <f>AND(COUNTIF('Master list(no salts, metals)'!W3062,"&lt;=1"),IF(COUNTIF('Master list(no salts, metals)'!$K3062:$Y3062, "#N/A")=14,TRUE,FALSE))</f>
        <v>1</v>
      </c>
      <c r="X3072" t="b">
        <f>AND(COUNTIF('Master list(no salts, metals)'!X3062,"&lt;=1"),IF(COUNTIF('Master list(no salts, metals)'!$K3062:$Y3062, "#N/A")=14,TRUE,FALSE))</f>
        <v>0</v>
      </c>
      <c r="Y3072" t="b">
        <f>AND(COUNTIF('Master list(no salts, metals)'!Y3062,"&lt;=1"),IF(COUNTIF('Master list(no salts, metals)'!$K3062:$Y3062, "#N/A")=14,TRUE,FALSE))</f>
        <v>0</v>
      </c>
    </row>
    <row r="3073" spans="11:25" x14ac:dyDescent="0.25">
      <c r="K3073" t="b">
        <f>AND(COUNTIF('Master list(no salts, metals)'!K3063,"&lt;=1"),IF(COUNTIF('Master list(no salts, metals)'!$K3063:$Y3063, "#N/A")=14,TRUE,FALSE))</f>
        <v>0</v>
      </c>
      <c r="L3073" t="b">
        <f>AND(COUNTIF('Master list(no salts, metals)'!L3063,"&lt;=1"),IF(COUNTIF('Master list(no salts, metals)'!$K3063:$Y3063, "#N/A")=14,TRUE,FALSE))</f>
        <v>0</v>
      </c>
      <c r="M3073" t="b">
        <f>AND(COUNTIF('Master list(no salts, metals)'!M3063,"&lt;=1"),IF(COUNTIF('Master list(no salts, metals)'!$K3063:$Y3063, "#N/A")=14,TRUE,FALSE))</f>
        <v>0</v>
      </c>
      <c r="N3073" t="b">
        <f>AND(COUNTIF('Master list(no salts, metals)'!N3063,"&lt;=1"),IF(COUNTIF('Master list(no salts, metals)'!$K3063:$Y3063, "#N/A")=14,TRUE,FALSE))</f>
        <v>0</v>
      </c>
      <c r="O3073" t="b">
        <f>AND(COUNTIF('Master list(no salts, metals)'!O3063,"&lt;=1"),IF(COUNTIF('Master list(no salts, metals)'!$K3063:$Y3063, "#N/A")=14,TRUE,FALSE))</f>
        <v>0</v>
      </c>
      <c r="P3073" t="b">
        <f>AND(COUNTIF('Master list(no salts, metals)'!P3063,"&lt;=1"),IF(COUNTIF('Master list(no salts, metals)'!$K3063:$Y3063, "#N/A")=14,TRUE,FALSE))</f>
        <v>0</v>
      </c>
      <c r="Q3073" t="b">
        <f>AND(COUNTIF('Master list(no salts, metals)'!Q3063,"&lt;=1"),IF(COUNTIF('Master list(no salts, metals)'!$K3063:$Y3063, "#N/A")=14,TRUE,FALSE))</f>
        <v>0</v>
      </c>
      <c r="R3073" t="b">
        <f>AND(COUNTIF('Master list(no salts, metals)'!R3063,"&lt;=1"),IF(COUNTIF('Master list(no salts, metals)'!$K3063:$Y3063, "#N/A")=14,TRUE,FALSE))</f>
        <v>0</v>
      </c>
      <c r="S3073" t="b">
        <f>AND(COUNTIF('Master list(no salts, metals)'!S3063,"&lt;=1"),IF(COUNTIF('Master list(no salts, metals)'!$K3063:$Y3063, "#N/A")=14,TRUE,FALSE))</f>
        <v>0</v>
      </c>
      <c r="T3073" t="b">
        <f>AND(COUNTIF('Master list(no salts, metals)'!T3063,"&lt;=1"),IF(COUNTIF('Master list(no salts, metals)'!$K3063:$Y3063, "#N/A")=14,TRUE,FALSE))</f>
        <v>0</v>
      </c>
      <c r="U3073" t="b">
        <f>AND(COUNTIF('Master list(no salts, metals)'!U3063,"&lt;=1"),IF(COUNTIF('Master list(no salts, metals)'!$K3063:$Y3063, "#N/A")=14,TRUE,FALSE))</f>
        <v>0</v>
      </c>
      <c r="V3073" t="b">
        <f>AND(COUNTIF('Master list(no salts, metals)'!V3063,"&lt;=1"),IF(COUNTIF('Master list(no salts, metals)'!$K3063:$Y3063, "#N/A")=14,TRUE,FALSE))</f>
        <v>0</v>
      </c>
      <c r="W3073" t="b">
        <f>AND(COUNTIF('Master list(no salts, metals)'!W3063,"&lt;=1"),IF(COUNTIF('Master list(no salts, metals)'!$K3063:$Y3063, "#N/A")=14,TRUE,FALSE))</f>
        <v>1</v>
      </c>
      <c r="X3073" t="b">
        <f>AND(COUNTIF('Master list(no salts, metals)'!X3063,"&lt;=1"),IF(COUNTIF('Master list(no salts, metals)'!$K3063:$Y3063, "#N/A")=14,TRUE,FALSE))</f>
        <v>0</v>
      </c>
      <c r="Y3073" t="b">
        <f>AND(COUNTIF('Master list(no salts, metals)'!Y3063,"&lt;=1"),IF(COUNTIF('Master list(no salts, metals)'!$K3063:$Y3063, "#N/A")=14,TRUE,FALSE))</f>
        <v>0</v>
      </c>
    </row>
    <row r="3074" spans="11:25" x14ac:dyDescent="0.25">
      <c r="K3074" t="b">
        <f>AND(COUNTIF('Master list(no salts, metals)'!K3064,"&lt;=1"),IF(COUNTIF('Master list(no salts, metals)'!$K3064:$Y3064, "#N/A")=14,TRUE,FALSE))</f>
        <v>0</v>
      </c>
      <c r="L3074" t="b">
        <f>AND(COUNTIF('Master list(no salts, metals)'!L3064,"&lt;=1"),IF(COUNTIF('Master list(no salts, metals)'!$K3064:$Y3064, "#N/A")=14,TRUE,FALSE))</f>
        <v>0</v>
      </c>
      <c r="M3074" t="b">
        <f>AND(COUNTIF('Master list(no salts, metals)'!M3064,"&lt;=1"),IF(COUNTIF('Master list(no salts, metals)'!$K3064:$Y3064, "#N/A")=14,TRUE,FALSE))</f>
        <v>0</v>
      </c>
      <c r="N3074" t="b">
        <f>AND(COUNTIF('Master list(no salts, metals)'!N3064,"&lt;=1"),IF(COUNTIF('Master list(no salts, metals)'!$K3064:$Y3064, "#N/A")=14,TRUE,FALSE))</f>
        <v>0</v>
      </c>
      <c r="O3074" t="b">
        <f>AND(COUNTIF('Master list(no salts, metals)'!O3064,"&lt;=1"),IF(COUNTIF('Master list(no salts, metals)'!$K3064:$Y3064, "#N/A")=14,TRUE,FALSE))</f>
        <v>0</v>
      </c>
      <c r="P3074" t="b">
        <f>AND(COUNTIF('Master list(no salts, metals)'!P3064,"&lt;=1"),IF(COUNTIF('Master list(no salts, metals)'!$K3064:$Y3064, "#N/A")=14,TRUE,FALSE))</f>
        <v>0</v>
      </c>
      <c r="Q3074" t="b">
        <f>AND(COUNTIF('Master list(no salts, metals)'!Q3064,"&lt;=1"),IF(COUNTIF('Master list(no salts, metals)'!$K3064:$Y3064, "#N/A")=14,TRUE,FALSE))</f>
        <v>0</v>
      </c>
      <c r="R3074" t="b">
        <f>AND(COUNTIF('Master list(no salts, metals)'!R3064,"&lt;=1"),IF(COUNTIF('Master list(no salts, metals)'!$K3064:$Y3064, "#N/A")=14,TRUE,FALSE))</f>
        <v>0</v>
      </c>
      <c r="S3074" t="b">
        <f>AND(COUNTIF('Master list(no salts, metals)'!S3064,"&lt;=1"),IF(COUNTIF('Master list(no salts, metals)'!$K3064:$Y3064, "#N/A")=14,TRUE,FALSE))</f>
        <v>0</v>
      </c>
      <c r="T3074" t="b">
        <f>AND(COUNTIF('Master list(no salts, metals)'!T3064,"&lt;=1"),IF(COUNTIF('Master list(no salts, metals)'!$K3064:$Y3064, "#N/A")=14,TRUE,FALSE))</f>
        <v>0</v>
      </c>
      <c r="U3074" t="b">
        <f>AND(COUNTIF('Master list(no salts, metals)'!U3064,"&lt;=1"),IF(COUNTIF('Master list(no salts, metals)'!$K3064:$Y3064, "#N/A")=14,TRUE,FALSE))</f>
        <v>0</v>
      </c>
      <c r="V3074" t="b">
        <f>AND(COUNTIF('Master list(no salts, metals)'!V3064,"&lt;=1"),IF(COUNTIF('Master list(no salts, metals)'!$K3064:$Y3064, "#N/A")=14,TRUE,FALSE))</f>
        <v>0</v>
      </c>
      <c r="W3074" t="b">
        <f>AND(COUNTIF('Master list(no salts, metals)'!W3064,"&lt;=1"),IF(COUNTIF('Master list(no salts, metals)'!$K3064:$Y3064, "#N/A")=14,TRUE,FALSE))</f>
        <v>0</v>
      </c>
      <c r="X3074" t="b">
        <f>AND(COUNTIF('Master list(no salts, metals)'!X3064,"&lt;=1"),IF(COUNTIF('Master list(no salts, metals)'!$K3064:$Y3064, "#N/A")=14,TRUE,FALSE))</f>
        <v>0</v>
      </c>
      <c r="Y3074" t="b">
        <f>AND(COUNTIF('Master list(no salts, metals)'!Y3064,"&lt;=1"),IF(COUNTIF('Master list(no salts, metals)'!$K3064:$Y3064, "#N/A")=14,TRUE,FALSE))</f>
        <v>0</v>
      </c>
    </row>
    <row r="3075" spans="11:25" x14ac:dyDescent="0.25">
      <c r="K3075" t="b">
        <f>AND(COUNTIF('Master list(no salts, metals)'!K3065,"&lt;=1"),IF(COUNTIF('Master list(no salts, metals)'!$K3065:$Y3065, "#N/A")=14,TRUE,FALSE))</f>
        <v>0</v>
      </c>
      <c r="L3075" t="b">
        <f>AND(COUNTIF('Master list(no salts, metals)'!L3065,"&lt;=1"),IF(COUNTIF('Master list(no salts, metals)'!$K3065:$Y3065, "#N/A")=14,TRUE,FALSE))</f>
        <v>0</v>
      </c>
      <c r="M3075" t="b">
        <f>AND(COUNTIF('Master list(no salts, metals)'!M3065,"&lt;=1"),IF(COUNTIF('Master list(no salts, metals)'!$K3065:$Y3065, "#N/A")=14,TRUE,FALSE))</f>
        <v>0</v>
      </c>
      <c r="N3075" t="b">
        <f>AND(COUNTIF('Master list(no salts, metals)'!N3065,"&lt;=1"),IF(COUNTIF('Master list(no salts, metals)'!$K3065:$Y3065, "#N/A")=14,TRUE,FALSE))</f>
        <v>0</v>
      </c>
      <c r="O3075" t="b">
        <f>AND(COUNTIF('Master list(no salts, metals)'!O3065,"&lt;=1"),IF(COUNTIF('Master list(no salts, metals)'!$K3065:$Y3065, "#N/A")=14,TRUE,FALSE))</f>
        <v>0</v>
      </c>
      <c r="P3075" t="b">
        <f>AND(COUNTIF('Master list(no salts, metals)'!P3065,"&lt;=1"),IF(COUNTIF('Master list(no salts, metals)'!$K3065:$Y3065, "#N/A")=14,TRUE,FALSE))</f>
        <v>0</v>
      </c>
      <c r="Q3075" t="b">
        <f>AND(COUNTIF('Master list(no salts, metals)'!Q3065,"&lt;=1"),IF(COUNTIF('Master list(no salts, metals)'!$K3065:$Y3065, "#N/A")=14,TRUE,FALSE))</f>
        <v>0</v>
      </c>
      <c r="R3075" t="b">
        <f>AND(COUNTIF('Master list(no salts, metals)'!R3065,"&lt;=1"),IF(COUNTIF('Master list(no salts, metals)'!$K3065:$Y3065, "#N/A")=14,TRUE,FALSE))</f>
        <v>0</v>
      </c>
      <c r="S3075" t="b">
        <f>AND(COUNTIF('Master list(no salts, metals)'!S3065,"&lt;=1"),IF(COUNTIF('Master list(no salts, metals)'!$K3065:$Y3065, "#N/A")=14,TRUE,FALSE))</f>
        <v>0</v>
      </c>
      <c r="T3075" t="b">
        <f>AND(COUNTIF('Master list(no salts, metals)'!T3065,"&lt;=1"),IF(COUNTIF('Master list(no salts, metals)'!$K3065:$Y3065, "#N/A")=14,TRUE,FALSE))</f>
        <v>1</v>
      </c>
      <c r="U3075" t="b">
        <f>AND(COUNTIF('Master list(no salts, metals)'!U3065,"&lt;=1"),IF(COUNTIF('Master list(no salts, metals)'!$K3065:$Y3065, "#N/A")=14,TRUE,FALSE))</f>
        <v>0</v>
      </c>
      <c r="V3075" t="b">
        <f>AND(COUNTIF('Master list(no salts, metals)'!V3065,"&lt;=1"),IF(COUNTIF('Master list(no salts, metals)'!$K3065:$Y3065, "#N/A")=14,TRUE,FALSE))</f>
        <v>0</v>
      </c>
      <c r="W3075" t="b">
        <f>AND(COUNTIF('Master list(no salts, metals)'!W3065,"&lt;=1"),IF(COUNTIF('Master list(no salts, metals)'!$K3065:$Y3065, "#N/A")=14,TRUE,FALSE))</f>
        <v>0</v>
      </c>
      <c r="X3075" t="b">
        <f>AND(COUNTIF('Master list(no salts, metals)'!X3065,"&lt;=1"),IF(COUNTIF('Master list(no salts, metals)'!$K3065:$Y3065, "#N/A")=14,TRUE,FALSE))</f>
        <v>0</v>
      </c>
      <c r="Y3075" t="b">
        <f>AND(COUNTIF('Master list(no salts, metals)'!Y3065,"&lt;=1"),IF(COUNTIF('Master list(no salts, metals)'!$K3065:$Y3065, "#N/A")=14,TRUE,FALSE))</f>
        <v>0</v>
      </c>
    </row>
    <row r="3076" spans="11:25" x14ac:dyDescent="0.25">
      <c r="K3076" t="b">
        <f>AND(COUNTIF('Master list(no salts, metals)'!K3066,"&lt;=1"),IF(COUNTIF('Master list(no salts, metals)'!$K3066:$Y3066, "#N/A")=14,TRUE,FALSE))</f>
        <v>0</v>
      </c>
      <c r="L3076" t="b">
        <f>AND(COUNTIF('Master list(no salts, metals)'!L3066,"&lt;=1"),IF(COUNTIF('Master list(no salts, metals)'!$K3066:$Y3066, "#N/A")=14,TRUE,FALSE))</f>
        <v>0</v>
      </c>
      <c r="M3076" t="b">
        <f>AND(COUNTIF('Master list(no salts, metals)'!M3066,"&lt;=1"),IF(COUNTIF('Master list(no salts, metals)'!$K3066:$Y3066, "#N/A")=14,TRUE,FALSE))</f>
        <v>0</v>
      </c>
      <c r="N3076" t="b">
        <f>AND(COUNTIF('Master list(no salts, metals)'!N3066,"&lt;=1"),IF(COUNTIF('Master list(no salts, metals)'!$K3066:$Y3066, "#N/A")=14,TRUE,FALSE))</f>
        <v>0</v>
      </c>
      <c r="O3076" t="b">
        <f>AND(COUNTIF('Master list(no salts, metals)'!O3066,"&lt;=1"),IF(COUNTIF('Master list(no salts, metals)'!$K3066:$Y3066, "#N/A")=14,TRUE,FALSE))</f>
        <v>0</v>
      </c>
      <c r="P3076" t="b">
        <f>AND(COUNTIF('Master list(no salts, metals)'!P3066,"&lt;=1"),IF(COUNTIF('Master list(no salts, metals)'!$K3066:$Y3066, "#N/A")=14,TRUE,FALSE))</f>
        <v>0</v>
      </c>
      <c r="Q3076" t="b">
        <f>AND(COUNTIF('Master list(no salts, metals)'!Q3066,"&lt;=1"),IF(COUNTIF('Master list(no salts, metals)'!$K3066:$Y3066, "#N/A")=14,TRUE,FALSE))</f>
        <v>0</v>
      </c>
      <c r="R3076" t="b">
        <f>AND(COUNTIF('Master list(no salts, metals)'!R3066,"&lt;=1"),IF(COUNTIF('Master list(no salts, metals)'!$K3066:$Y3066, "#N/A")=14,TRUE,FALSE))</f>
        <v>0</v>
      </c>
      <c r="S3076" t="b">
        <f>AND(COUNTIF('Master list(no salts, metals)'!S3066,"&lt;=1"),IF(COUNTIF('Master list(no salts, metals)'!$K3066:$Y3066, "#N/A")=14,TRUE,FALSE))</f>
        <v>0</v>
      </c>
      <c r="T3076" t="b">
        <f>AND(COUNTIF('Master list(no salts, metals)'!T3066,"&lt;=1"),IF(COUNTIF('Master list(no salts, metals)'!$K3066:$Y3066, "#N/A")=14,TRUE,FALSE))</f>
        <v>0</v>
      </c>
      <c r="U3076" t="b">
        <f>AND(COUNTIF('Master list(no salts, metals)'!U3066,"&lt;=1"),IF(COUNTIF('Master list(no salts, metals)'!$K3066:$Y3066, "#N/A")=14,TRUE,FALSE))</f>
        <v>0</v>
      </c>
      <c r="V3076" t="b">
        <f>AND(COUNTIF('Master list(no salts, metals)'!V3066,"&lt;=1"),IF(COUNTIF('Master list(no salts, metals)'!$K3066:$Y3066, "#N/A")=14,TRUE,FALSE))</f>
        <v>0</v>
      </c>
      <c r="W3076" t="b">
        <f>AND(COUNTIF('Master list(no salts, metals)'!W3066,"&lt;=1"),IF(COUNTIF('Master list(no salts, metals)'!$K3066:$Y3066, "#N/A")=14,TRUE,FALSE))</f>
        <v>0</v>
      </c>
      <c r="X3076" t="b">
        <f>AND(COUNTIF('Master list(no salts, metals)'!X3066,"&lt;=1"),IF(COUNTIF('Master list(no salts, metals)'!$K3066:$Y3066, "#N/A")=14,TRUE,FALSE))</f>
        <v>0</v>
      </c>
      <c r="Y3076" t="b">
        <f>AND(COUNTIF('Master list(no salts, metals)'!Y3066,"&lt;=1"),IF(COUNTIF('Master list(no salts, metals)'!$K3066:$Y3066, "#N/A")=14,TRUE,FALSE))</f>
        <v>1</v>
      </c>
    </row>
    <row r="3077" spans="11:25" x14ac:dyDescent="0.25">
      <c r="K3077" t="b">
        <f>AND(COUNTIF('Master list(no salts, metals)'!K3067,"&lt;=1"),IF(COUNTIF('Master list(no salts, metals)'!$K3067:$Y3067, "#N/A")=14,TRUE,FALSE))</f>
        <v>0</v>
      </c>
      <c r="L3077" t="b">
        <f>AND(COUNTIF('Master list(no salts, metals)'!L3067,"&lt;=1"),IF(COUNTIF('Master list(no salts, metals)'!$K3067:$Y3067, "#N/A")=14,TRUE,FALSE))</f>
        <v>0</v>
      </c>
      <c r="M3077" t="b">
        <f>AND(COUNTIF('Master list(no salts, metals)'!M3067,"&lt;=1"),IF(COUNTIF('Master list(no salts, metals)'!$K3067:$Y3067, "#N/A")=14,TRUE,FALSE))</f>
        <v>0</v>
      </c>
      <c r="N3077" t="b">
        <f>AND(COUNTIF('Master list(no salts, metals)'!N3067,"&lt;=1"),IF(COUNTIF('Master list(no salts, metals)'!$K3067:$Y3067, "#N/A")=14,TRUE,FALSE))</f>
        <v>0</v>
      </c>
      <c r="O3077" t="b">
        <f>AND(COUNTIF('Master list(no salts, metals)'!O3067,"&lt;=1"),IF(COUNTIF('Master list(no salts, metals)'!$K3067:$Y3067, "#N/A")=14,TRUE,FALSE))</f>
        <v>0</v>
      </c>
      <c r="P3077" t="b">
        <f>AND(COUNTIF('Master list(no salts, metals)'!P3067,"&lt;=1"),IF(COUNTIF('Master list(no salts, metals)'!$K3067:$Y3067, "#N/A")=14,TRUE,FALSE))</f>
        <v>0</v>
      </c>
      <c r="Q3077" t="b">
        <f>AND(COUNTIF('Master list(no salts, metals)'!Q3067,"&lt;=1"),IF(COUNTIF('Master list(no salts, metals)'!$K3067:$Y3067, "#N/A")=14,TRUE,FALSE))</f>
        <v>0</v>
      </c>
      <c r="R3077" t="b">
        <f>AND(COUNTIF('Master list(no salts, metals)'!R3067,"&lt;=1"),IF(COUNTIF('Master list(no salts, metals)'!$K3067:$Y3067, "#N/A")=14,TRUE,FALSE))</f>
        <v>0</v>
      </c>
      <c r="S3077" t="b">
        <f>AND(COUNTIF('Master list(no salts, metals)'!S3067,"&lt;=1"),IF(COUNTIF('Master list(no salts, metals)'!$K3067:$Y3067, "#N/A")=14,TRUE,FALSE))</f>
        <v>0</v>
      </c>
      <c r="T3077" t="b">
        <f>AND(COUNTIF('Master list(no salts, metals)'!T3067,"&lt;=1"),IF(COUNTIF('Master list(no salts, metals)'!$K3067:$Y3067, "#N/A")=14,TRUE,FALSE))</f>
        <v>0</v>
      </c>
      <c r="U3077" t="b">
        <f>AND(COUNTIF('Master list(no salts, metals)'!U3067,"&lt;=1"),IF(COUNTIF('Master list(no salts, metals)'!$K3067:$Y3067, "#N/A")=14,TRUE,FALSE))</f>
        <v>0</v>
      </c>
      <c r="V3077" t="b">
        <f>AND(COUNTIF('Master list(no salts, metals)'!V3067,"&lt;=1"),IF(COUNTIF('Master list(no salts, metals)'!$K3067:$Y3067, "#N/A")=14,TRUE,FALSE))</f>
        <v>0</v>
      </c>
      <c r="W3077" t="b">
        <f>AND(COUNTIF('Master list(no salts, metals)'!W3067,"&lt;=1"),IF(COUNTIF('Master list(no salts, metals)'!$K3067:$Y3067, "#N/A")=14,TRUE,FALSE))</f>
        <v>0</v>
      </c>
      <c r="X3077" t="b">
        <f>AND(COUNTIF('Master list(no salts, metals)'!X3067,"&lt;=1"),IF(COUNTIF('Master list(no salts, metals)'!$K3067:$Y3067, "#N/A")=14,TRUE,FALSE))</f>
        <v>0</v>
      </c>
      <c r="Y3077" t="b">
        <f>AND(COUNTIF('Master list(no salts, metals)'!Y3067,"&lt;=1"),IF(COUNTIF('Master list(no salts, metals)'!$K3067:$Y3067, "#N/A")=14,TRUE,FALSE))</f>
        <v>1</v>
      </c>
    </row>
    <row r="3078" spans="11:25" x14ac:dyDescent="0.25">
      <c r="K3078" t="b">
        <f>AND(COUNTIF('Master list(no salts, metals)'!K3068,"&lt;=1"),IF(COUNTIF('Master list(no salts, metals)'!$K3068:$Y3068, "#N/A")=14,TRUE,FALSE))</f>
        <v>0</v>
      </c>
      <c r="L3078" t="b">
        <f>AND(COUNTIF('Master list(no salts, metals)'!L3068,"&lt;=1"),IF(COUNTIF('Master list(no salts, metals)'!$K3068:$Y3068, "#N/A")=14,TRUE,FALSE))</f>
        <v>0</v>
      </c>
      <c r="M3078" t="b">
        <f>AND(COUNTIF('Master list(no salts, metals)'!M3068,"&lt;=1"),IF(COUNTIF('Master list(no salts, metals)'!$K3068:$Y3068, "#N/A")=14,TRUE,FALSE))</f>
        <v>0</v>
      </c>
      <c r="N3078" t="b">
        <f>AND(COUNTIF('Master list(no salts, metals)'!N3068,"&lt;=1"),IF(COUNTIF('Master list(no salts, metals)'!$K3068:$Y3068, "#N/A")=14,TRUE,FALSE))</f>
        <v>0</v>
      </c>
      <c r="O3078" t="b">
        <f>AND(COUNTIF('Master list(no salts, metals)'!O3068,"&lt;=1"),IF(COUNTIF('Master list(no salts, metals)'!$K3068:$Y3068, "#N/A")=14,TRUE,FALSE))</f>
        <v>0</v>
      </c>
      <c r="P3078" t="b">
        <f>AND(COUNTIF('Master list(no salts, metals)'!P3068,"&lt;=1"),IF(COUNTIF('Master list(no salts, metals)'!$K3068:$Y3068, "#N/A")=14,TRUE,FALSE))</f>
        <v>0</v>
      </c>
      <c r="Q3078" t="b">
        <f>AND(COUNTIF('Master list(no salts, metals)'!Q3068,"&lt;=1"),IF(COUNTIF('Master list(no salts, metals)'!$K3068:$Y3068, "#N/A")=14,TRUE,FALSE))</f>
        <v>0</v>
      </c>
      <c r="R3078" t="b">
        <f>AND(COUNTIF('Master list(no salts, metals)'!R3068,"&lt;=1"),IF(COUNTIF('Master list(no salts, metals)'!$K3068:$Y3068, "#N/A")=14,TRUE,FALSE))</f>
        <v>0</v>
      </c>
      <c r="S3078" t="b">
        <f>AND(COUNTIF('Master list(no salts, metals)'!S3068,"&lt;=1"),IF(COUNTIF('Master list(no salts, metals)'!$K3068:$Y3068, "#N/A")=14,TRUE,FALSE))</f>
        <v>0</v>
      </c>
      <c r="T3078" t="b">
        <f>AND(COUNTIF('Master list(no salts, metals)'!T3068,"&lt;=1"),IF(COUNTIF('Master list(no salts, metals)'!$K3068:$Y3068, "#N/A")=14,TRUE,FALSE))</f>
        <v>0</v>
      </c>
      <c r="U3078" t="b">
        <f>AND(COUNTIF('Master list(no salts, metals)'!U3068,"&lt;=1"),IF(COUNTIF('Master list(no salts, metals)'!$K3068:$Y3068, "#N/A")=14,TRUE,FALSE))</f>
        <v>0</v>
      </c>
      <c r="V3078" t="b">
        <f>AND(COUNTIF('Master list(no salts, metals)'!V3068,"&lt;=1"),IF(COUNTIF('Master list(no salts, metals)'!$K3068:$Y3068, "#N/A")=14,TRUE,FALSE))</f>
        <v>0</v>
      </c>
      <c r="W3078" t="b">
        <f>AND(COUNTIF('Master list(no salts, metals)'!W3068,"&lt;=1"),IF(COUNTIF('Master list(no salts, metals)'!$K3068:$Y3068, "#N/A")=14,TRUE,FALSE))</f>
        <v>0</v>
      </c>
      <c r="X3078" t="b">
        <f>AND(COUNTIF('Master list(no salts, metals)'!X3068,"&lt;=1"),IF(COUNTIF('Master list(no salts, metals)'!$K3068:$Y3068, "#N/A")=14,TRUE,FALSE))</f>
        <v>0</v>
      </c>
      <c r="Y3078" t="b">
        <f>AND(COUNTIF('Master list(no salts, metals)'!Y3068,"&lt;=1"),IF(COUNTIF('Master list(no salts, metals)'!$K3068:$Y3068, "#N/A")=14,TRUE,FALSE))</f>
        <v>0</v>
      </c>
    </row>
    <row r="3079" spans="11:25" x14ac:dyDescent="0.25">
      <c r="K3079" t="b">
        <f>AND(COUNTIF('Master list(no salts, metals)'!K3069,"&lt;=1"),IF(COUNTIF('Master list(no salts, metals)'!$K3069:$Y3069, "#N/A")=14,TRUE,FALSE))</f>
        <v>0</v>
      </c>
      <c r="L3079" t="b">
        <f>AND(COUNTIF('Master list(no salts, metals)'!L3069,"&lt;=1"),IF(COUNTIF('Master list(no salts, metals)'!$K3069:$Y3069, "#N/A")=14,TRUE,FALSE))</f>
        <v>0</v>
      </c>
      <c r="M3079" t="b">
        <f>AND(COUNTIF('Master list(no salts, metals)'!M3069,"&lt;=1"),IF(COUNTIF('Master list(no salts, metals)'!$K3069:$Y3069, "#N/A")=14,TRUE,FALSE))</f>
        <v>0</v>
      </c>
      <c r="N3079" t="b">
        <f>AND(COUNTIF('Master list(no salts, metals)'!N3069,"&lt;=1"),IF(COUNTIF('Master list(no salts, metals)'!$K3069:$Y3069, "#N/A")=14,TRUE,FALSE))</f>
        <v>0</v>
      </c>
      <c r="O3079" t="b">
        <f>AND(COUNTIF('Master list(no salts, metals)'!O3069,"&lt;=1"),IF(COUNTIF('Master list(no salts, metals)'!$K3069:$Y3069, "#N/A")=14,TRUE,FALSE))</f>
        <v>0</v>
      </c>
      <c r="P3079" t="b">
        <f>AND(COUNTIF('Master list(no salts, metals)'!P3069,"&lt;=1"),IF(COUNTIF('Master list(no salts, metals)'!$K3069:$Y3069, "#N/A")=14,TRUE,FALSE))</f>
        <v>0</v>
      </c>
      <c r="Q3079" t="b">
        <f>AND(COUNTIF('Master list(no salts, metals)'!Q3069,"&lt;=1"),IF(COUNTIF('Master list(no salts, metals)'!$K3069:$Y3069, "#N/A")=14,TRUE,FALSE))</f>
        <v>0</v>
      </c>
      <c r="R3079" t="b">
        <f>AND(COUNTIF('Master list(no salts, metals)'!R3069,"&lt;=1"),IF(COUNTIF('Master list(no salts, metals)'!$K3069:$Y3069, "#N/A")=14,TRUE,FALSE))</f>
        <v>0</v>
      </c>
      <c r="S3079" t="b">
        <f>AND(COUNTIF('Master list(no salts, metals)'!S3069,"&lt;=1"),IF(COUNTIF('Master list(no salts, metals)'!$K3069:$Y3069, "#N/A")=14,TRUE,FALSE))</f>
        <v>0</v>
      </c>
      <c r="T3079" t="b">
        <f>AND(COUNTIF('Master list(no salts, metals)'!T3069,"&lt;=1"),IF(COUNTIF('Master list(no salts, metals)'!$K3069:$Y3069, "#N/A")=14,TRUE,FALSE))</f>
        <v>0</v>
      </c>
      <c r="U3079" t="b">
        <f>AND(COUNTIF('Master list(no salts, metals)'!U3069,"&lt;=1"),IF(COUNTIF('Master list(no salts, metals)'!$K3069:$Y3069, "#N/A")=14,TRUE,FALSE))</f>
        <v>0</v>
      </c>
      <c r="V3079" t="b">
        <f>AND(COUNTIF('Master list(no salts, metals)'!V3069,"&lt;=1"),IF(COUNTIF('Master list(no salts, metals)'!$K3069:$Y3069, "#N/A")=14,TRUE,FALSE))</f>
        <v>0</v>
      </c>
      <c r="W3079" t="b">
        <f>AND(COUNTIF('Master list(no salts, metals)'!W3069,"&lt;=1"),IF(COUNTIF('Master list(no salts, metals)'!$K3069:$Y3069, "#N/A")=14,TRUE,FALSE))</f>
        <v>1</v>
      </c>
      <c r="X3079" t="b">
        <f>AND(COUNTIF('Master list(no salts, metals)'!X3069,"&lt;=1"),IF(COUNTIF('Master list(no salts, metals)'!$K3069:$Y3069, "#N/A")=14,TRUE,FALSE))</f>
        <v>0</v>
      </c>
      <c r="Y3079" t="b">
        <f>AND(COUNTIF('Master list(no salts, metals)'!Y3069,"&lt;=1"),IF(COUNTIF('Master list(no salts, metals)'!$K3069:$Y3069, "#N/A")=14,TRUE,FALSE))</f>
        <v>0</v>
      </c>
    </row>
    <row r="3080" spans="11:25" x14ac:dyDescent="0.25">
      <c r="K3080" t="b">
        <f>AND(COUNTIF('Master list(no salts, metals)'!K3070,"&lt;=1"),IF(COUNTIF('Master list(no salts, metals)'!$K3070:$Y3070, "#N/A")=14,TRUE,FALSE))</f>
        <v>0</v>
      </c>
      <c r="L3080" t="b">
        <f>AND(COUNTIF('Master list(no salts, metals)'!L3070,"&lt;=1"),IF(COUNTIF('Master list(no salts, metals)'!$K3070:$Y3070, "#N/A")=14,TRUE,FALSE))</f>
        <v>1</v>
      </c>
      <c r="M3080" t="b">
        <f>AND(COUNTIF('Master list(no salts, metals)'!M3070,"&lt;=1"),IF(COUNTIF('Master list(no salts, metals)'!$K3070:$Y3070, "#N/A")=14,TRUE,FALSE))</f>
        <v>0</v>
      </c>
      <c r="N3080" t="b">
        <f>AND(COUNTIF('Master list(no salts, metals)'!N3070,"&lt;=1"),IF(COUNTIF('Master list(no salts, metals)'!$K3070:$Y3070, "#N/A")=14,TRUE,FALSE))</f>
        <v>0</v>
      </c>
      <c r="O3080" t="b">
        <f>AND(COUNTIF('Master list(no salts, metals)'!O3070,"&lt;=1"),IF(COUNTIF('Master list(no salts, metals)'!$K3070:$Y3070, "#N/A")=14,TRUE,FALSE))</f>
        <v>0</v>
      </c>
      <c r="P3080" t="b">
        <f>AND(COUNTIF('Master list(no salts, metals)'!P3070,"&lt;=1"),IF(COUNTIF('Master list(no salts, metals)'!$K3070:$Y3070, "#N/A")=14,TRUE,FALSE))</f>
        <v>0</v>
      </c>
      <c r="Q3080" t="b">
        <f>AND(COUNTIF('Master list(no salts, metals)'!Q3070,"&lt;=1"),IF(COUNTIF('Master list(no salts, metals)'!$K3070:$Y3070, "#N/A")=14,TRUE,FALSE))</f>
        <v>0</v>
      </c>
      <c r="R3080" t="b">
        <f>AND(COUNTIF('Master list(no salts, metals)'!R3070,"&lt;=1"),IF(COUNTIF('Master list(no salts, metals)'!$K3070:$Y3070, "#N/A")=14,TRUE,FALSE))</f>
        <v>0</v>
      </c>
      <c r="S3080" t="b">
        <f>AND(COUNTIF('Master list(no salts, metals)'!S3070,"&lt;=1"),IF(COUNTIF('Master list(no salts, metals)'!$K3070:$Y3070, "#N/A")=14,TRUE,FALSE))</f>
        <v>0</v>
      </c>
      <c r="T3080" t="b">
        <f>AND(COUNTIF('Master list(no salts, metals)'!T3070,"&lt;=1"),IF(COUNTIF('Master list(no salts, metals)'!$K3070:$Y3070, "#N/A")=14,TRUE,FALSE))</f>
        <v>0</v>
      </c>
      <c r="U3080" t="b">
        <f>AND(COUNTIF('Master list(no salts, metals)'!U3070,"&lt;=1"),IF(COUNTIF('Master list(no salts, metals)'!$K3070:$Y3070, "#N/A")=14,TRUE,FALSE))</f>
        <v>0</v>
      </c>
      <c r="V3080" t="b">
        <f>AND(COUNTIF('Master list(no salts, metals)'!V3070,"&lt;=1"),IF(COUNTIF('Master list(no salts, metals)'!$K3070:$Y3070, "#N/A")=14,TRUE,FALSE))</f>
        <v>0</v>
      </c>
      <c r="W3080" t="b">
        <f>AND(COUNTIF('Master list(no salts, metals)'!W3070,"&lt;=1"),IF(COUNTIF('Master list(no salts, metals)'!$K3070:$Y3070, "#N/A")=14,TRUE,FALSE))</f>
        <v>0</v>
      </c>
      <c r="X3080" t="b">
        <f>AND(COUNTIF('Master list(no salts, metals)'!X3070,"&lt;=1"),IF(COUNTIF('Master list(no salts, metals)'!$K3070:$Y3070, "#N/A")=14,TRUE,FALSE))</f>
        <v>0</v>
      </c>
      <c r="Y3080" t="b">
        <f>AND(COUNTIF('Master list(no salts, metals)'!Y3070,"&lt;=1"),IF(COUNTIF('Master list(no salts, metals)'!$K3070:$Y3070, "#N/A")=14,TRUE,FALSE))</f>
        <v>0</v>
      </c>
    </row>
    <row r="3081" spans="11:25" x14ac:dyDescent="0.25">
      <c r="K3081" t="b">
        <f>AND(COUNTIF('Master list(no salts, metals)'!K3071,"&lt;=1"),IF(COUNTIF('Master list(no salts, metals)'!$K3071:$Y3071, "#N/A")=14,TRUE,FALSE))</f>
        <v>0</v>
      </c>
      <c r="L3081" t="b">
        <f>AND(COUNTIF('Master list(no salts, metals)'!L3071,"&lt;=1"),IF(COUNTIF('Master list(no salts, metals)'!$K3071:$Y3071, "#N/A")=14,TRUE,FALSE))</f>
        <v>0</v>
      </c>
      <c r="M3081" t="b">
        <f>AND(COUNTIF('Master list(no salts, metals)'!M3071,"&lt;=1"),IF(COUNTIF('Master list(no salts, metals)'!$K3071:$Y3071, "#N/A")=14,TRUE,FALSE))</f>
        <v>0</v>
      </c>
      <c r="N3081" t="b">
        <f>AND(COUNTIF('Master list(no salts, metals)'!N3071,"&lt;=1"),IF(COUNTIF('Master list(no salts, metals)'!$K3071:$Y3071, "#N/A")=14,TRUE,FALSE))</f>
        <v>0</v>
      </c>
      <c r="O3081" t="b">
        <f>AND(COUNTIF('Master list(no salts, metals)'!O3071,"&lt;=1"),IF(COUNTIF('Master list(no salts, metals)'!$K3071:$Y3071, "#N/A")=14,TRUE,FALSE))</f>
        <v>0</v>
      </c>
      <c r="P3081" t="b">
        <f>AND(COUNTIF('Master list(no salts, metals)'!P3071,"&lt;=1"),IF(COUNTIF('Master list(no salts, metals)'!$K3071:$Y3071, "#N/A")=14,TRUE,FALSE))</f>
        <v>0</v>
      </c>
      <c r="Q3081" t="b">
        <f>AND(COUNTIF('Master list(no salts, metals)'!Q3071,"&lt;=1"),IF(COUNTIF('Master list(no salts, metals)'!$K3071:$Y3071, "#N/A")=14,TRUE,FALSE))</f>
        <v>0</v>
      </c>
      <c r="R3081" t="b">
        <f>AND(COUNTIF('Master list(no salts, metals)'!R3071,"&lt;=1"),IF(COUNTIF('Master list(no salts, metals)'!$K3071:$Y3071, "#N/A")=14,TRUE,FALSE))</f>
        <v>0</v>
      </c>
      <c r="S3081" t="b">
        <f>AND(COUNTIF('Master list(no salts, metals)'!S3071,"&lt;=1"),IF(COUNTIF('Master list(no salts, metals)'!$K3071:$Y3071, "#N/A")=14,TRUE,FALSE))</f>
        <v>0</v>
      </c>
      <c r="T3081" t="b">
        <f>AND(COUNTIF('Master list(no salts, metals)'!T3071,"&lt;=1"),IF(COUNTIF('Master list(no salts, metals)'!$K3071:$Y3071, "#N/A")=14,TRUE,FALSE))</f>
        <v>0</v>
      </c>
      <c r="U3081" t="b">
        <f>AND(COUNTIF('Master list(no salts, metals)'!U3071,"&lt;=1"),IF(COUNTIF('Master list(no salts, metals)'!$K3071:$Y3071, "#N/A")=14,TRUE,FALSE))</f>
        <v>0</v>
      </c>
      <c r="V3081" t="b">
        <f>AND(COUNTIF('Master list(no salts, metals)'!V3071,"&lt;=1"),IF(COUNTIF('Master list(no salts, metals)'!$K3071:$Y3071, "#N/A")=14,TRUE,FALSE))</f>
        <v>0</v>
      </c>
      <c r="W3081" t="b">
        <f>AND(COUNTIF('Master list(no salts, metals)'!W3071,"&lt;=1"),IF(COUNTIF('Master list(no salts, metals)'!$K3071:$Y3071, "#N/A")=14,TRUE,FALSE))</f>
        <v>0</v>
      </c>
      <c r="X3081" t="b">
        <f>AND(COUNTIF('Master list(no salts, metals)'!X3071,"&lt;=1"),IF(COUNTIF('Master list(no salts, metals)'!$K3071:$Y3071, "#N/A")=14,TRUE,FALSE))</f>
        <v>0</v>
      </c>
      <c r="Y3081" t="b">
        <f>AND(COUNTIF('Master list(no salts, metals)'!Y3071,"&lt;=1"),IF(COUNTIF('Master list(no salts, metals)'!$K3071:$Y3071, "#N/A")=14,TRUE,FALSE))</f>
        <v>1</v>
      </c>
    </row>
    <row r="3082" spans="11:25" x14ac:dyDescent="0.25">
      <c r="K3082" t="b">
        <f>AND(COUNTIF('Master list(no salts, metals)'!K3072,"&lt;=1"),IF(COUNTIF('Master list(no salts, metals)'!$K3072:$Y3072, "#N/A")=14,TRUE,FALSE))</f>
        <v>0</v>
      </c>
      <c r="L3082" t="b">
        <f>AND(COUNTIF('Master list(no salts, metals)'!L3072,"&lt;=1"),IF(COUNTIF('Master list(no salts, metals)'!$K3072:$Y3072, "#N/A")=14,TRUE,FALSE))</f>
        <v>0</v>
      </c>
      <c r="M3082" t="b">
        <f>AND(COUNTIF('Master list(no salts, metals)'!M3072,"&lt;=1"),IF(COUNTIF('Master list(no salts, metals)'!$K3072:$Y3072, "#N/A")=14,TRUE,FALSE))</f>
        <v>0</v>
      </c>
      <c r="N3082" t="b">
        <f>AND(COUNTIF('Master list(no salts, metals)'!N3072,"&lt;=1"),IF(COUNTIF('Master list(no salts, metals)'!$K3072:$Y3072, "#N/A")=14,TRUE,FALSE))</f>
        <v>0</v>
      </c>
      <c r="O3082" t="b">
        <f>AND(COUNTIF('Master list(no salts, metals)'!O3072,"&lt;=1"),IF(COUNTIF('Master list(no salts, metals)'!$K3072:$Y3072, "#N/A")=14,TRUE,FALSE))</f>
        <v>0</v>
      </c>
      <c r="P3082" t="b">
        <f>AND(COUNTIF('Master list(no salts, metals)'!P3072,"&lt;=1"),IF(COUNTIF('Master list(no salts, metals)'!$K3072:$Y3072, "#N/A")=14,TRUE,FALSE))</f>
        <v>0</v>
      </c>
      <c r="Q3082" t="b">
        <f>AND(COUNTIF('Master list(no salts, metals)'!Q3072,"&lt;=1"),IF(COUNTIF('Master list(no salts, metals)'!$K3072:$Y3072, "#N/A")=14,TRUE,FALSE))</f>
        <v>0</v>
      </c>
      <c r="R3082" t="b">
        <f>AND(COUNTIF('Master list(no salts, metals)'!R3072,"&lt;=1"),IF(COUNTIF('Master list(no salts, metals)'!$K3072:$Y3072, "#N/A")=14,TRUE,FALSE))</f>
        <v>0</v>
      </c>
      <c r="S3082" t="b">
        <f>AND(COUNTIF('Master list(no salts, metals)'!S3072,"&lt;=1"),IF(COUNTIF('Master list(no salts, metals)'!$K3072:$Y3072, "#N/A")=14,TRUE,FALSE))</f>
        <v>0</v>
      </c>
      <c r="T3082" t="b">
        <f>AND(COUNTIF('Master list(no salts, metals)'!T3072,"&lt;=1"),IF(COUNTIF('Master list(no salts, metals)'!$K3072:$Y3072, "#N/A")=14,TRUE,FALSE))</f>
        <v>0</v>
      </c>
      <c r="U3082" t="b">
        <f>AND(COUNTIF('Master list(no salts, metals)'!U3072,"&lt;=1"),IF(COUNTIF('Master list(no salts, metals)'!$K3072:$Y3072, "#N/A")=14,TRUE,FALSE))</f>
        <v>0</v>
      </c>
      <c r="V3082" t="b">
        <f>AND(COUNTIF('Master list(no salts, metals)'!V3072,"&lt;=1"),IF(COUNTIF('Master list(no salts, metals)'!$K3072:$Y3072, "#N/A")=14,TRUE,FALSE))</f>
        <v>0</v>
      </c>
      <c r="W3082" t="b">
        <f>AND(COUNTIF('Master list(no salts, metals)'!W3072,"&lt;=1"),IF(COUNTIF('Master list(no salts, metals)'!$K3072:$Y3072, "#N/A")=14,TRUE,FALSE))</f>
        <v>0</v>
      </c>
      <c r="X3082" t="b">
        <f>AND(COUNTIF('Master list(no salts, metals)'!X3072,"&lt;=1"),IF(COUNTIF('Master list(no salts, metals)'!$K3072:$Y3072, "#N/A")=14,TRUE,FALSE))</f>
        <v>0</v>
      </c>
      <c r="Y3082" t="b">
        <f>AND(COUNTIF('Master list(no salts, metals)'!Y3072,"&lt;=1"),IF(COUNTIF('Master list(no salts, metals)'!$K3072:$Y3072, "#N/A")=14,TRUE,FALSE))</f>
        <v>1</v>
      </c>
    </row>
    <row r="3083" spans="11:25" x14ac:dyDescent="0.25">
      <c r="K3083" t="b">
        <f>AND(COUNTIF('Master list(no salts, metals)'!K3073,"&lt;=1"),IF(COUNTIF('Master list(no salts, metals)'!$K3073:$Y3073, "#N/A")=14,TRUE,FALSE))</f>
        <v>0</v>
      </c>
      <c r="L3083" t="b">
        <f>AND(COUNTIF('Master list(no salts, metals)'!L3073,"&lt;=1"),IF(COUNTIF('Master list(no salts, metals)'!$K3073:$Y3073, "#N/A")=14,TRUE,FALSE))</f>
        <v>0</v>
      </c>
      <c r="M3083" t="b">
        <f>AND(COUNTIF('Master list(no salts, metals)'!M3073,"&lt;=1"),IF(COUNTIF('Master list(no salts, metals)'!$K3073:$Y3073, "#N/A")=14,TRUE,FALSE))</f>
        <v>0</v>
      </c>
      <c r="N3083" t="b">
        <f>AND(COUNTIF('Master list(no salts, metals)'!N3073,"&lt;=1"),IF(COUNTIF('Master list(no salts, metals)'!$K3073:$Y3073, "#N/A")=14,TRUE,FALSE))</f>
        <v>0</v>
      </c>
      <c r="O3083" t="b">
        <f>AND(COUNTIF('Master list(no salts, metals)'!O3073,"&lt;=1"),IF(COUNTIF('Master list(no salts, metals)'!$K3073:$Y3073, "#N/A")=14,TRUE,FALSE))</f>
        <v>0</v>
      </c>
      <c r="P3083" t="b">
        <f>AND(COUNTIF('Master list(no salts, metals)'!P3073,"&lt;=1"),IF(COUNTIF('Master list(no salts, metals)'!$K3073:$Y3073, "#N/A")=14,TRUE,FALSE))</f>
        <v>0</v>
      </c>
      <c r="Q3083" t="b">
        <f>AND(COUNTIF('Master list(no salts, metals)'!Q3073,"&lt;=1"),IF(COUNTIF('Master list(no salts, metals)'!$K3073:$Y3073, "#N/A")=14,TRUE,FALSE))</f>
        <v>0</v>
      </c>
      <c r="R3083" t="b">
        <f>AND(COUNTIF('Master list(no salts, metals)'!R3073,"&lt;=1"),IF(COUNTIF('Master list(no salts, metals)'!$K3073:$Y3073, "#N/A")=14,TRUE,FALSE))</f>
        <v>0</v>
      </c>
      <c r="S3083" t="b">
        <f>AND(COUNTIF('Master list(no salts, metals)'!S3073,"&lt;=1"),IF(COUNTIF('Master list(no salts, metals)'!$K3073:$Y3073, "#N/A")=14,TRUE,FALSE))</f>
        <v>0</v>
      </c>
      <c r="T3083" t="b">
        <f>AND(COUNTIF('Master list(no salts, metals)'!T3073,"&lt;=1"),IF(COUNTIF('Master list(no salts, metals)'!$K3073:$Y3073, "#N/A")=14,TRUE,FALSE))</f>
        <v>1</v>
      </c>
      <c r="U3083" t="b">
        <f>AND(COUNTIF('Master list(no salts, metals)'!U3073,"&lt;=1"),IF(COUNTIF('Master list(no salts, metals)'!$K3073:$Y3073, "#N/A")=14,TRUE,FALSE))</f>
        <v>0</v>
      </c>
      <c r="V3083" t="b">
        <f>AND(COUNTIF('Master list(no salts, metals)'!V3073,"&lt;=1"),IF(COUNTIF('Master list(no salts, metals)'!$K3073:$Y3073, "#N/A")=14,TRUE,FALSE))</f>
        <v>0</v>
      </c>
      <c r="W3083" t="b">
        <f>AND(COUNTIF('Master list(no salts, metals)'!W3073,"&lt;=1"),IF(COUNTIF('Master list(no salts, metals)'!$K3073:$Y3073, "#N/A")=14,TRUE,FALSE))</f>
        <v>0</v>
      </c>
      <c r="X3083" t="b">
        <f>AND(COUNTIF('Master list(no salts, metals)'!X3073,"&lt;=1"),IF(COUNTIF('Master list(no salts, metals)'!$K3073:$Y3073, "#N/A")=14,TRUE,FALSE))</f>
        <v>0</v>
      </c>
      <c r="Y3083" t="b">
        <f>AND(COUNTIF('Master list(no salts, metals)'!Y3073,"&lt;=1"),IF(COUNTIF('Master list(no salts, metals)'!$K3073:$Y3073, "#N/A")=14,TRUE,FALSE))</f>
        <v>0</v>
      </c>
    </row>
    <row r="3084" spans="11:25" x14ac:dyDescent="0.25">
      <c r="K3084" t="b">
        <f>AND(COUNTIF('Master list(no salts, metals)'!K3074,"&lt;=1"),IF(COUNTIF('Master list(no salts, metals)'!$K3074:$Y3074, "#N/A")=14,TRUE,FALSE))</f>
        <v>0</v>
      </c>
      <c r="L3084" t="b">
        <f>AND(COUNTIF('Master list(no salts, metals)'!L3074,"&lt;=1"),IF(COUNTIF('Master list(no salts, metals)'!$K3074:$Y3074, "#N/A")=14,TRUE,FALSE))</f>
        <v>0</v>
      </c>
      <c r="M3084" t="b">
        <f>AND(COUNTIF('Master list(no salts, metals)'!M3074,"&lt;=1"),IF(COUNTIF('Master list(no salts, metals)'!$K3074:$Y3074, "#N/A")=14,TRUE,FALSE))</f>
        <v>0</v>
      </c>
      <c r="N3084" t="b">
        <f>AND(COUNTIF('Master list(no salts, metals)'!N3074,"&lt;=1"),IF(COUNTIF('Master list(no salts, metals)'!$K3074:$Y3074, "#N/A")=14,TRUE,FALSE))</f>
        <v>0</v>
      </c>
      <c r="O3084" t="b">
        <f>AND(COUNTIF('Master list(no salts, metals)'!O3074,"&lt;=1"),IF(COUNTIF('Master list(no salts, metals)'!$K3074:$Y3074, "#N/A")=14,TRUE,FALSE))</f>
        <v>0</v>
      </c>
      <c r="P3084" t="b">
        <f>AND(COUNTIF('Master list(no salts, metals)'!P3074,"&lt;=1"),IF(COUNTIF('Master list(no salts, metals)'!$K3074:$Y3074, "#N/A")=14,TRUE,FALSE))</f>
        <v>0</v>
      </c>
      <c r="Q3084" t="b">
        <f>AND(COUNTIF('Master list(no salts, metals)'!Q3074,"&lt;=1"),IF(COUNTIF('Master list(no salts, metals)'!$K3074:$Y3074, "#N/A")=14,TRUE,FALSE))</f>
        <v>0</v>
      </c>
      <c r="R3084" t="b">
        <f>AND(COUNTIF('Master list(no salts, metals)'!R3074,"&lt;=1"),IF(COUNTIF('Master list(no salts, metals)'!$K3074:$Y3074, "#N/A")=14,TRUE,FALSE))</f>
        <v>0</v>
      </c>
      <c r="S3084" t="b">
        <f>AND(COUNTIF('Master list(no salts, metals)'!S3074,"&lt;=1"),IF(COUNTIF('Master list(no salts, metals)'!$K3074:$Y3074, "#N/A")=14,TRUE,FALSE))</f>
        <v>0</v>
      </c>
      <c r="T3084" t="b">
        <f>AND(COUNTIF('Master list(no salts, metals)'!T3074,"&lt;=1"),IF(COUNTIF('Master list(no salts, metals)'!$K3074:$Y3074, "#N/A")=14,TRUE,FALSE))</f>
        <v>0</v>
      </c>
      <c r="U3084" t="b">
        <f>AND(COUNTIF('Master list(no salts, metals)'!U3074,"&lt;=1"),IF(COUNTIF('Master list(no salts, metals)'!$K3074:$Y3074, "#N/A")=14,TRUE,FALSE))</f>
        <v>0</v>
      </c>
      <c r="V3084" t="b">
        <f>AND(COUNTIF('Master list(no salts, metals)'!V3074,"&lt;=1"),IF(COUNTIF('Master list(no salts, metals)'!$K3074:$Y3074, "#N/A")=14,TRUE,FALSE))</f>
        <v>0</v>
      </c>
      <c r="W3084" t="b">
        <f>AND(COUNTIF('Master list(no salts, metals)'!W3074,"&lt;=1"),IF(COUNTIF('Master list(no salts, metals)'!$K3074:$Y3074, "#N/A")=14,TRUE,FALSE))</f>
        <v>0</v>
      </c>
      <c r="X3084" t="b">
        <f>AND(COUNTIF('Master list(no salts, metals)'!X3074,"&lt;=1"),IF(COUNTIF('Master list(no salts, metals)'!$K3074:$Y3074, "#N/A")=14,TRUE,FALSE))</f>
        <v>0</v>
      </c>
      <c r="Y3084" t="b">
        <f>AND(COUNTIF('Master list(no salts, metals)'!Y3074,"&lt;=1"),IF(COUNTIF('Master list(no salts, metals)'!$K3074:$Y3074, "#N/A")=14,TRUE,FALSE))</f>
        <v>0</v>
      </c>
    </row>
    <row r="3085" spans="11:25" x14ac:dyDescent="0.25">
      <c r="K3085" t="b">
        <f>AND(COUNTIF('Master list(no salts, metals)'!K3075,"&lt;=1"),IF(COUNTIF('Master list(no salts, metals)'!$K3075:$Y3075, "#N/A")=14,TRUE,FALSE))</f>
        <v>0</v>
      </c>
      <c r="L3085" t="b">
        <f>AND(COUNTIF('Master list(no salts, metals)'!L3075,"&lt;=1"),IF(COUNTIF('Master list(no salts, metals)'!$K3075:$Y3075, "#N/A")=14,TRUE,FALSE))</f>
        <v>0</v>
      </c>
      <c r="M3085" t="b">
        <f>AND(COUNTIF('Master list(no salts, metals)'!M3075,"&lt;=1"),IF(COUNTIF('Master list(no salts, metals)'!$K3075:$Y3075, "#N/A")=14,TRUE,FALSE))</f>
        <v>0</v>
      </c>
      <c r="N3085" t="b">
        <f>AND(COUNTIF('Master list(no salts, metals)'!N3075,"&lt;=1"),IF(COUNTIF('Master list(no salts, metals)'!$K3075:$Y3075, "#N/A")=14,TRUE,FALSE))</f>
        <v>0</v>
      </c>
      <c r="O3085" t="b">
        <f>AND(COUNTIF('Master list(no salts, metals)'!O3075,"&lt;=1"),IF(COUNTIF('Master list(no salts, metals)'!$K3075:$Y3075, "#N/A")=14,TRUE,FALSE))</f>
        <v>0</v>
      </c>
      <c r="P3085" t="b">
        <f>AND(COUNTIF('Master list(no salts, metals)'!P3075,"&lt;=1"),IF(COUNTIF('Master list(no salts, metals)'!$K3075:$Y3075, "#N/A")=14,TRUE,FALSE))</f>
        <v>0</v>
      </c>
      <c r="Q3085" t="b">
        <f>AND(COUNTIF('Master list(no salts, metals)'!Q3075,"&lt;=1"),IF(COUNTIF('Master list(no salts, metals)'!$K3075:$Y3075, "#N/A")=14,TRUE,FALSE))</f>
        <v>0</v>
      </c>
      <c r="R3085" t="b">
        <f>AND(COUNTIF('Master list(no salts, metals)'!R3075,"&lt;=1"),IF(COUNTIF('Master list(no salts, metals)'!$K3075:$Y3075, "#N/A")=14,TRUE,FALSE))</f>
        <v>0</v>
      </c>
      <c r="S3085" t="b">
        <f>AND(COUNTIF('Master list(no salts, metals)'!S3075,"&lt;=1"),IF(COUNTIF('Master list(no salts, metals)'!$K3075:$Y3075, "#N/A")=14,TRUE,FALSE))</f>
        <v>0</v>
      </c>
      <c r="T3085" t="b">
        <f>AND(COUNTIF('Master list(no salts, metals)'!T3075,"&lt;=1"),IF(COUNTIF('Master list(no salts, metals)'!$K3075:$Y3075, "#N/A")=14,TRUE,FALSE))</f>
        <v>1</v>
      </c>
      <c r="U3085" t="b">
        <f>AND(COUNTIF('Master list(no salts, metals)'!U3075,"&lt;=1"),IF(COUNTIF('Master list(no salts, metals)'!$K3075:$Y3075, "#N/A")=14,TRUE,FALSE))</f>
        <v>0</v>
      </c>
      <c r="V3085" t="b">
        <f>AND(COUNTIF('Master list(no salts, metals)'!V3075,"&lt;=1"),IF(COUNTIF('Master list(no salts, metals)'!$K3075:$Y3075, "#N/A")=14,TRUE,FALSE))</f>
        <v>0</v>
      </c>
      <c r="W3085" t="b">
        <f>AND(COUNTIF('Master list(no salts, metals)'!W3075,"&lt;=1"),IF(COUNTIF('Master list(no salts, metals)'!$K3075:$Y3075, "#N/A")=14,TRUE,FALSE))</f>
        <v>0</v>
      </c>
      <c r="X3085" t="b">
        <f>AND(COUNTIF('Master list(no salts, metals)'!X3075,"&lt;=1"),IF(COUNTIF('Master list(no salts, metals)'!$K3075:$Y3075, "#N/A")=14,TRUE,FALSE))</f>
        <v>0</v>
      </c>
      <c r="Y3085" t="b">
        <f>AND(COUNTIF('Master list(no salts, metals)'!Y3075,"&lt;=1"),IF(COUNTIF('Master list(no salts, metals)'!$K3075:$Y3075, "#N/A")=14,TRUE,FALSE))</f>
        <v>0</v>
      </c>
    </row>
    <row r="3086" spans="11:25" x14ac:dyDescent="0.25">
      <c r="K3086" t="b">
        <f>AND(COUNTIF('Master list(no salts, metals)'!K3076,"&lt;=1"),IF(COUNTIF('Master list(no salts, metals)'!$K3076:$Y3076, "#N/A")=14,TRUE,FALSE))</f>
        <v>0</v>
      </c>
      <c r="L3086" t="b">
        <f>AND(COUNTIF('Master list(no salts, metals)'!L3076,"&lt;=1"),IF(COUNTIF('Master list(no salts, metals)'!$K3076:$Y3076, "#N/A")=14,TRUE,FALSE))</f>
        <v>0</v>
      </c>
      <c r="M3086" t="b">
        <f>AND(COUNTIF('Master list(no salts, metals)'!M3076,"&lt;=1"),IF(COUNTIF('Master list(no salts, metals)'!$K3076:$Y3076, "#N/A")=14,TRUE,FALSE))</f>
        <v>0</v>
      </c>
      <c r="N3086" t="b">
        <f>AND(COUNTIF('Master list(no salts, metals)'!N3076,"&lt;=1"),IF(COUNTIF('Master list(no salts, metals)'!$K3076:$Y3076, "#N/A")=14,TRUE,FALSE))</f>
        <v>0</v>
      </c>
      <c r="O3086" t="b">
        <f>AND(COUNTIF('Master list(no salts, metals)'!O3076,"&lt;=1"),IF(COUNTIF('Master list(no salts, metals)'!$K3076:$Y3076, "#N/A")=14,TRUE,FALSE))</f>
        <v>0</v>
      </c>
      <c r="P3086" t="b">
        <f>AND(COUNTIF('Master list(no salts, metals)'!P3076,"&lt;=1"),IF(COUNTIF('Master list(no salts, metals)'!$K3076:$Y3076, "#N/A")=14,TRUE,FALSE))</f>
        <v>0</v>
      </c>
      <c r="Q3086" t="b">
        <f>AND(COUNTIF('Master list(no salts, metals)'!Q3076,"&lt;=1"),IF(COUNTIF('Master list(no salts, metals)'!$K3076:$Y3076, "#N/A")=14,TRUE,FALSE))</f>
        <v>0</v>
      </c>
      <c r="R3086" t="b">
        <f>AND(COUNTIF('Master list(no salts, metals)'!R3076,"&lt;=1"),IF(COUNTIF('Master list(no salts, metals)'!$K3076:$Y3076, "#N/A")=14,TRUE,FALSE))</f>
        <v>0</v>
      </c>
      <c r="S3086" t="b">
        <f>AND(COUNTIF('Master list(no salts, metals)'!S3076,"&lt;=1"),IF(COUNTIF('Master list(no salts, metals)'!$K3076:$Y3076, "#N/A")=14,TRUE,FALSE))</f>
        <v>0</v>
      </c>
      <c r="T3086" t="b">
        <f>AND(COUNTIF('Master list(no salts, metals)'!T3076,"&lt;=1"),IF(COUNTIF('Master list(no salts, metals)'!$K3076:$Y3076, "#N/A")=14,TRUE,FALSE))</f>
        <v>0</v>
      </c>
      <c r="U3086" t="b">
        <f>AND(COUNTIF('Master list(no salts, metals)'!U3076,"&lt;=1"),IF(COUNTIF('Master list(no salts, metals)'!$K3076:$Y3076, "#N/A")=14,TRUE,FALSE))</f>
        <v>0</v>
      </c>
      <c r="V3086" t="b">
        <f>AND(COUNTIF('Master list(no salts, metals)'!V3076,"&lt;=1"),IF(COUNTIF('Master list(no salts, metals)'!$K3076:$Y3076, "#N/A")=14,TRUE,FALSE))</f>
        <v>0</v>
      </c>
      <c r="W3086" t="b">
        <f>AND(COUNTIF('Master list(no salts, metals)'!W3076,"&lt;=1"),IF(COUNTIF('Master list(no salts, metals)'!$K3076:$Y3076, "#N/A")=14,TRUE,FALSE))</f>
        <v>0</v>
      </c>
      <c r="X3086" t="b">
        <f>AND(COUNTIF('Master list(no salts, metals)'!X3076,"&lt;=1"),IF(COUNTIF('Master list(no salts, metals)'!$K3076:$Y3076, "#N/A")=14,TRUE,FALSE))</f>
        <v>0</v>
      </c>
      <c r="Y3086" t="b">
        <f>AND(COUNTIF('Master list(no salts, metals)'!Y3076,"&lt;=1"),IF(COUNTIF('Master list(no salts, metals)'!$K3076:$Y3076, "#N/A")=14,TRUE,FALSE))</f>
        <v>0</v>
      </c>
    </row>
    <row r="3087" spans="11:25" x14ac:dyDescent="0.25">
      <c r="K3087" t="b">
        <f>AND(COUNTIF('Master list(no salts, metals)'!K3077,"&lt;=1"),IF(COUNTIF('Master list(no salts, metals)'!$K3077:$Y3077, "#N/A")=14,TRUE,FALSE))</f>
        <v>0</v>
      </c>
      <c r="L3087" t="b">
        <f>AND(COUNTIF('Master list(no salts, metals)'!L3077,"&lt;=1"),IF(COUNTIF('Master list(no salts, metals)'!$K3077:$Y3077, "#N/A")=14,TRUE,FALSE))</f>
        <v>0</v>
      </c>
      <c r="M3087" t="b">
        <f>AND(COUNTIF('Master list(no salts, metals)'!M3077,"&lt;=1"),IF(COUNTIF('Master list(no salts, metals)'!$K3077:$Y3077, "#N/A")=14,TRUE,FALSE))</f>
        <v>0</v>
      </c>
      <c r="N3087" t="b">
        <f>AND(COUNTIF('Master list(no salts, metals)'!N3077,"&lt;=1"),IF(COUNTIF('Master list(no salts, metals)'!$K3077:$Y3077, "#N/A")=14,TRUE,FALSE))</f>
        <v>0</v>
      </c>
      <c r="O3087" t="b">
        <f>AND(COUNTIF('Master list(no salts, metals)'!O3077,"&lt;=1"),IF(COUNTIF('Master list(no salts, metals)'!$K3077:$Y3077, "#N/A")=14,TRUE,FALSE))</f>
        <v>0</v>
      </c>
      <c r="P3087" t="b">
        <f>AND(COUNTIF('Master list(no salts, metals)'!P3077,"&lt;=1"),IF(COUNTIF('Master list(no salts, metals)'!$K3077:$Y3077, "#N/A")=14,TRUE,FALSE))</f>
        <v>0</v>
      </c>
      <c r="Q3087" t="b">
        <f>AND(COUNTIF('Master list(no salts, metals)'!Q3077,"&lt;=1"),IF(COUNTIF('Master list(no salts, metals)'!$K3077:$Y3077, "#N/A")=14,TRUE,FALSE))</f>
        <v>0</v>
      </c>
      <c r="R3087" t="b">
        <f>AND(COUNTIF('Master list(no salts, metals)'!R3077,"&lt;=1"),IF(COUNTIF('Master list(no salts, metals)'!$K3077:$Y3077, "#N/A")=14,TRUE,FALSE))</f>
        <v>0</v>
      </c>
      <c r="S3087" t="b">
        <f>AND(COUNTIF('Master list(no salts, metals)'!S3077,"&lt;=1"),IF(COUNTIF('Master list(no salts, metals)'!$K3077:$Y3077, "#N/A")=14,TRUE,FALSE))</f>
        <v>0</v>
      </c>
      <c r="T3087" t="b">
        <f>AND(COUNTIF('Master list(no salts, metals)'!T3077,"&lt;=1"),IF(COUNTIF('Master list(no salts, metals)'!$K3077:$Y3077, "#N/A")=14,TRUE,FALSE))</f>
        <v>1</v>
      </c>
      <c r="U3087" t="b">
        <f>AND(COUNTIF('Master list(no salts, metals)'!U3077,"&lt;=1"),IF(COUNTIF('Master list(no salts, metals)'!$K3077:$Y3077, "#N/A")=14,TRUE,FALSE))</f>
        <v>0</v>
      </c>
      <c r="V3087" t="b">
        <f>AND(COUNTIF('Master list(no salts, metals)'!V3077,"&lt;=1"),IF(COUNTIF('Master list(no salts, metals)'!$K3077:$Y3077, "#N/A")=14,TRUE,FALSE))</f>
        <v>0</v>
      </c>
      <c r="W3087" t="b">
        <f>AND(COUNTIF('Master list(no salts, metals)'!W3077,"&lt;=1"),IF(COUNTIF('Master list(no salts, metals)'!$K3077:$Y3077, "#N/A")=14,TRUE,FALSE))</f>
        <v>0</v>
      </c>
      <c r="X3087" t="b">
        <f>AND(COUNTIF('Master list(no salts, metals)'!X3077,"&lt;=1"),IF(COUNTIF('Master list(no salts, metals)'!$K3077:$Y3077, "#N/A")=14,TRUE,FALSE))</f>
        <v>0</v>
      </c>
      <c r="Y3087" t="b">
        <f>AND(COUNTIF('Master list(no salts, metals)'!Y3077,"&lt;=1"),IF(COUNTIF('Master list(no salts, metals)'!$K3077:$Y3077, "#N/A")=14,TRUE,FALSE))</f>
        <v>0</v>
      </c>
    </row>
    <row r="3088" spans="11:25" x14ac:dyDescent="0.25">
      <c r="K3088" t="b">
        <f>AND(COUNTIF('Master list(no salts, metals)'!K3078,"&lt;=1"),IF(COUNTIF('Master list(no salts, metals)'!$K3078:$Y3078, "#N/A")=14,TRUE,FALSE))</f>
        <v>0</v>
      </c>
      <c r="L3088" t="b">
        <f>AND(COUNTIF('Master list(no salts, metals)'!L3078,"&lt;=1"),IF(COUNTIF('Master list(no salts, metals)'!$K3078:$Y3078, "#N/A")=14,TRUE,FALSE))</f>
        <v>0</v>
      </c>
      <c r="M3088" t="b">
        <f>AND(COUNTIF('Master list(no salts, metals)'!M3078,"&lt;=1"),IF(COUNTIF('Master list(no salts, metals)'!$K3078:$Y3078, "#N/A")=14,TRUE,FALSE))</f>
        <v>0</v>
      </c>
      <c r="N3088" t="b">
        <f>AND(COUNTIF('Master list(no salts, metals)'!N3078,"&lt;=1"),IF(COUNTIF('Master list(no salts, metals)'!$K3078:$Y3078, "#N/A")=14,TRUE,FALSE))</f>
        <v>0</v>
      </c>
      <c r="O3088" t="b">
        <f>AND(COUNTIF('Master list(no salts, metals)'!O3078,"&lt;=1"),IF(COUNTIF('Master list(no salts, metals)'!$K3078:$Y3078, "#N/A")=14,TRUE,FALSE))</f>
        <v>0</v>
      </c>
      <c r="P3088" t="b">
        <f>AND(COUNTIF('Master list(no salts, metals)'!P3078,"&lt;=1"),IF(COUNTIF('Master list(no salts, metals)'!$K3078:$Y3078, "#N/A")=14,TRUE,FALSE))</f>
        <v>0</v>
      </c>
      <c r="Q3088" t="b">
        <f>AND(COUNTIF('Master list(no salts, metals)'!Q3078,"&lt;=1"),IF(COUNTIF('Master list(no salts, metals)'!$K3078:$Y3078, "#N/A")=14,TRUE,FALSE))</f>
        <v>0</v>
      </c>
      <c r="R3088" t="b">
        <f>AND(COUNTIF('Master list(no salts, metals)'!R3078,"&lt;=1"),IF(COUNTIF('Master list(no salts, metals)'!$K3078:$Y3078, "#N/A")=14,TRUE,FALSE))</f>
        <v>0</v>
      </c>
      <c r="S3088" t="b">
        <f>AND(COUNTIF('Master list(no salts, metals)'!S3078,"&lt;=1"),IF(COUNTIF('Master list(no salts, metals)'!$K3078:$Y3078, "#N/A")=14,TRUE,FALSE))</f>
        <v>0</v>
      </c>
      <c r="T3088" t="b">
        <f>AND(COUNTIF('Master list(no salts, metals)'!T3078,"&lt;=1"),IF(COUNTIF('Master list(no salts, metals)'!$K3078:$Y3078, "#N/A")=14,TRUE,FALSE))</f>
        <v>0</v>
      </c>
      <c r="U3088" t="b">
        <f>AND(COUNTIF('Master list(no salts, metals)'!U3078,"&lt;=1"),IF(COUNTIF('Master list(no salts, metals)'!$K3078:$Y3078, "#N/A")=14,TRUE,FALSE))</f>
        <v>0</v>
      </c>
      <c r="V3088" t="b">
        <f>AND(COUNTIF('Master list(no salts, metals)'!V3078,"&lt;=1"),IF(COUNTIF('Master list(no salts, metals)'!$K3078:$Y3078, "#N/A")=14,TRUE,FALSE))</f>
        <v>0</v>
      </c>
      <c r="W3088" t="b">
        <f>AND(COUNTIF('Master list(no salts, metals)'!W3078,"&lt;=1"),IF(COUNTIF('Master list(no salts, metals)'!$K3078:$Y3078, "#N/A")=14,TRUE,FALSE))</f>
        <v>1</v>
      </c>
      <c r="X3088" t="b">
        <f>AND(COUNTIF('Master list(no salts, metals)'!X3078,"&lt;=1"),IF(COUNTIF('Master list(no salts, metals)'!$K3078:$Y3078, "#N/A")=14,TRUE,FALSE))</f>
        <v>0</v>
      </c>
      <c r="Y3088" t="b">
        <f>AND(COUNTIF('Master list(no salts, metals)'!Y3078,"&lt;=1"),IF(COUNTIF('Master list(no salts, metals)'!$K3078:$Y3078, "#N/A")=14,TRUE,FALSE))</f>
        <v>0</v>
      </c>
    </row>
    <row r="3089" spans="11:25" x14ac:dyDescent="0.25">
      <c r="K3089" t="b">
        <f>AND(COUNTIF('Master list(no salts, metals)'!K3079,"&lt;=1"),IF(COUNTIF('Master list(no salts, metals)'!$K3079:$Y3079, "#N/A")=14,TRUE,FALSE))</f>
        <v>0</v>
      </c>
      <c r="L3089" t="b">
        <f>AND(COUNTIF('Master list(no salts, metals)'!L3079,"&lt;=1"),IF(COUNTIF('Master list(no salts, metals)'!$K3079:$Y3079, "#N/A")=14,TRUE,FALSE))</f>
        <v>0</v>
      </c>
      <c r="M3089" t="b">
        <f>AND(COUNTIF('Master list(no salts, metals)'!M3079,"&lt;=1"),IF(COUNTIF('Master list(no salts, metals)'!$K3079:$Y3079, "#N/A")=14,TRUE,FALSE))</f>
        <v>0</v>
      </c>
      <c r="N3089" t="b">
        <f>AND(COUNTIF('Master list(no salts, metals)'!N3079,"&lt;=1"),IF(COUNTIF('Master list(no salts, metals)'!$K3079:$Y3079, "#N/A")=14,TRUE,FALSE))</f>
        <v>0</v>
      </c>
      <c r="O3089" t="b">
        <f>AND(COUNTIF('Master list(no salts, metals)'!O3079,"&lt;=1"),IF(COUNTIF('Master list(no salts, metals)'!$K3079:$Y3079, "#N/A")=14,TRUE,FALSE))</f>
        <v>0</v>
      </c>
      <c r="P3089" t="b">
        <f>AND(COUNTIF('Master list(no salts, metals)'!P3079,"&lt;=1"),IF(COUNTIF('Master list(no salts, metals)'!$K3079:$Y3079, "#N/A")=14,TRUE,FALSE))</f>
        <v>0</v>
      </c>
      <c r="Q3089" t="b">
        <f>AND(COUNTIF('Master list(no salts, metals)'!Q3079,"&lt;=1"),IF(COUNTIF('Master list(no salts, metals)'!$K3079:$Y3079, "#N/A")=14,TRUE,FALSE))</f>
        <v>0</v>
      </c>
      <c r="R3089" t="b">
        <f>AND(COUNTIF('Master list(no salts, metals)'!R3079,"&lt;=1"),IF(COUNTIF('Master list(no salts, metals)'!$K3079:$Y3079, "#N/A")=14,TRUE,FALSE))</f>
        <v>0</v>
      </c>
      <c r="S3089" t="b">
        <f>AND(COUNTIF('Master list(no salts, metals)'!S3079,"&lt;=1"),IF(COUNTIF('Master list(no salts, metals)'!$K3079:$Y3079, "#N/A")=14,TRUE,FALSE))</f>
        <v>0</v>
      </c>
      <c r="T3089" t="b">
        <f>AND(COUNTIF('Master list(no salts, metals)'!T3079,"&lt;=1"),IF(COUNTIF('Master list(no salts, metals)'!$K3079:$Y3079, "#N/A")=14,TRUE,FALSE))</f>
        <v>0</v>
      </c>
      <c r="U3089" t="b">
        <f>AND(COUNTIF('Master list(no salts, metals)'!U3079,"&lt;=1"),IF(COUNTIF('Master list(no salts, metals)'!$K3079:$Y3079, "#N/A")=14,TRUE,FALSE))</f>
        <v>0</v>
      </c>
      <c r="V3089" t="b">
        <f>AND(COUNTIF('Master list(no salts, metals)'!V3079,"&lt;=1"),IF(COUNTIF('Master list(no salts, metals)'!$K3079:$Y3079, "#N/A")=14,TRUE,FALSE))</f>
        <v>0</v>
      </c>
      <c r="W3089" t="b">
        <f>AND(COUNTIF('Master list(no salts, metals)'!W3079,"&lt;=1"),IF(COUNTIF('Master list(no salts, metals)'!$K3079:$Y3079, "#N/A")=14,TRUE,FALSE))</f>
        <v>0</v>
      </c>
      <c r="X3089" t="b">
        <f>AND(COUNTIF('Master list(no salts, metals)'!X3079,"&lt;=1"),IF(COUNTIF('Master list(no salts, metals)'!$K3079:$Y3079, "#N/A")=14,TRUE,FALSE))</f>
        <v>0</v>
      </c>
      <c r="Y3089" t="b">
        <f>AND(COUNTIF('Master list(no salts, metals)'!Y3079,"&lt;=1"),IF(COUNTIF('Master list(no salts, metals)'!$K3079:$Y3079, "#N/A")=14,TRUE,FALSE))</f>
        <v>0</v>
      </c>
    </row>
    <row r="3090" spans="11:25" x14ac:dyDescent="0.25">
      <c r="K3090" t="b">
        <f>AND(COUNTIF('Master list(no salts, metals)'!K3080,"&lt;=1"),IF(COUNTIF('Master list(no salts, metals)'!$K3080:$Y3080, "#N/A")=14,TRUE,FALSE))</f>
        <v>0</v>
      </c>
      <c r="L3090" t="b">
        <f>AND(COUNTIF('Master list(no salts, metals)'!L3080,"&lt;=1"),IF(COUNTIF('Master list(no salts, metals)'!$K3080:$Y3080, "#N/A")=14,TRUE,FALSE))</f>
        <v>0</v>
      </c>
      <c r="M3090" t="b">
        <f>AND(COUNTIF('Master list(no salts, metals)'!M3080,"&lt;=1"),IF(COUNTIF('Master list(no salts, metals)'!$K3080:$Y3080, "#N/A")=14,TRUE,FALSE))</f>
        <v>0</v>
      </c>
      <c r="N3090" t="b">
        <f>AND(COUNTIF('Master list(no salts, metals)'!N3080,"&lt;=1"),IF(COUNTIF('Master list(no salts, metals)'!$K3080:$Y3080, "#N/A")=14,TRUE,FALSE))</f>
        <v>0</v>
      </c>
      <c r="O3090" t="b">
        <f>AND(COUNTIF('Master list(no salts, metals)'!O3080,"&lt;=1"),IF(COUNTIF('Master list(no salts, metals)'!$K3080:$Y3080, "#N/A")=14,TRUE,FALSE))</f>
        <v>0</v>
      </c>
      <c r="P3090" t="b">
        <f>AND(COUNTIF('Master list(no salts, metals)'!P3080,"&lt;=1"),IF(COUNTIF('Master list(no salts, metals)'!$K3080:$Y3080, "#N/A")=14,TRUE,FALSE))</f>
        <v>0</v>
      </c>
      <c r="Q3090" t="b">
        <f>AND(COUNTIF('Master list(no salts, metals)'!Q3080,"&lt;=1"),IF(COUNTIF('Master list(no salts, metals)'!$K3080:$Y3080, "#N/A")=14,TRUE,FALSE))</f>
        <v>0</v>
      </c>
      <c r="R3090" t="b">
        <f>AND(COUNTIF('Master list(no salts, metals)'!R3080,"&lt;=1"),IF(COUNTIF('Master list(no salts, metals)'!$K3080:$Y3080, "#N/A")=14,TRUE,FALSE))</f>
        <v>0</v>
      </c>
      <c r="S3090" t="b">
        <f>AND(COUNTIF('Master list(no salts, metals)'!S3080,"&lt;=1"),IF(COUNTIF('Master list(no salts, metals)'!$K3080:$Y3080, "#N/A")=14,TRUE,FALSE))</f>
        <v>0</v>
      </c>
      <c r="T3090" t="b">
        <f>AND(COUNTIF('Master list(no salts, metals)'!T3080,"&lt;=1"),IF(COUNTIF('Master list(no salts, metals)'!$K3080:$Y3080, "#N/A")=14,TRUE,FALSE))</f>
        <v>1</v>
      </c>
      <c r="U3090" t="b">
        <f>AND(COUNTIF('Master list(no salts, metals)'!U3080,"&lt;=1"),IF(COUNTIF('Master list(no salts, metals)'!$K3080:$Y3080, "#N/A")=14,TRUE,FALSE))</f>
        <v>0</v>
      </c>
      <c r="V3090" t="b">
        <f>AND(COUNTIF('Master list(no salts, metals)'!V3080,"&lt;=1"),IF(COUNTIF('Master list(no salts, metals)'!$K3080:$Y3080, "#N/A")=14,TRUE,FALSE))</f>
        <v>0</v>
      </c>
      <c r="W3090" t="b">
        <f>AND(COUNTIF('Master list(no salts, metals)'!W3080,"&lt;=1"),IF(COUNTIF('Master list(no salts, metals)'!$K3080:$Y3080, "#N/A")=14,TRUE,FALSE))</f>
        <v>0</v>
      </c>
      <c r="X3090" t="b">
        <f>AND(COUNTIF('Master list(no salts, metals)'!X3080,"&lt;=1"),IF(COUNTIF('Master list(no salts, metals)'!$K3080:$Y3080, "#N/A")=14,TRUE,FALSE))</f>
        <v>0</v>
      </c>
      <c r="Y3090" t="b">
        <f>AND(COUNTIF('Master list(no salts, metals)'!Y3080,"&lt;=1"),IF(COUNTIF('Master list(no salts, metals)'!$K3080:$Y3080, "#N/A")=14,TRUE,FALSE))</f>
        <v>0</v>
      </c>
    </row>
    <row r="3091" spans="11:25" x14ac:dyDescent="0.25">
      <c r="K3091" t="b">
        <f>AND(COUNTIF('Master list(no salts, metals)'!K3081,"&lt;=1"),IF(COUNTIF('Master list(no salts, metals)'!$K3081:$Y3081, "#N/A")=14,TRUE,FALSE))</f>
        <v>0</v>
      </c>
      <c r="L3091" t="b">
        <f>AND(COUNTIF('Master list(no salts, metals)'!L3081,"&lt;=1"),IF(COUNTIF('Master list(no salts, metals)'!$K3081:$Y3081, "#N/A")=14,TRUE,FALSE))</f>
        <v>0</v>
      </c>
      <c r="M3091" t="b">
        <f>AND(COUNTIF('Master list(no salts, metals)'!M3081,"&lt;=1"),IF(COUNTIF('Master list(no salts, metals)'!$K3081:$Y3081, "#N/A")=14,TRUE,FALSE))</f>
        <v>0</v>
      </c>
      <c r="N3091" t="b">
        <f>AND(COUNTIF('Master list(no salts, metals)'!N3081,"&lt;=1"),IF(COUNTIF('Master list(no salts, metals)'!$K3081:$Y3081, "#N/A")=14,TRUE,FALSE))</f>
        <v>0</v>
      </c>
      <c r="O3091" t="b">
        <f>AND(COUNTIF('Master list(no salts, metals)'!O3081,"&lt;=1"),IF(COUNTIF('Master list(no salts, metals)'!$K3081:$Y3081, "#N/A")=14,TRUE,FALSE))</f>
        <v>0</v>
      </c>
      <c r="P3091" t="b">
        <f>AND(COUNTIF('Master list(no salts, metals)'!P3081,"&lt;=1"),IF(COUNTIF('Master list(no salts, metals)'!$K3081:$Y3081, "#N/A")=14,TRUE,FALSE))</f>
        <v>0</v>
      </c>
      <c r="Q3091" t="b">
        <f>AND(COUNTIF('Master list(no salts, metals)'!Q3081,"&lt;=1"),IF(COUNTIF('Master list(no salts, metals)'!$K3081:$Y3081, "#N/A")=14,TRUE,FALSE))</f>
        <v>0</v>
      </c>
      <c r="R3091" t="b">
        <f>AND(COUNTIF('Master list(no salts, metals)'!R3081,"&lt;=1"),IF(COUNTIF('Master list(no salts, metals)'!$K3081:$Y3081, "#N/A")=14,TRUE,FALSE))</f>
        <v>0</v>
      </c>
      <c r="S3091" t="b">
        <f>AND(COUNTIF('Master list(no salts, metals)'!S3081,"&lt;=1"),IF(COUNTIF('Master list(no salts, metals)'!$K3081:$Y3081, "#N/A")=14,TRUE,FALSE))</f>
        <v>0</v>
      </c>
      <c r="T3091" t="b">
        <f>AND(COUNTIF('Master list(no salts, metals)'!T3081,"&lt;=1"),IF(COUNTIF('Master list(no salts, metals)'!$K3081:$Y3081, "#N/A")=14,TRUE,FALSE))</f>
        <v>1</v>
      </c>
      <c r="U3091" t="b">
        <f>AND(COUNTIF('Master list(no salts, metals)'!U3081,"&lt;=1"),IF(COUNTIF('Master list(no salts, metals)'!$K3081:$Y3081, "#N/A")=14,TRUE,FALSE))</f>
        <v>0</v>
      </c>
      <c r="V3091" t="b">
        <f>AND(COUNTIF('Master list(no salts, metals)'!V3081,"&lt;=1"),IF(COUNTIF('Master list(no salts, metals)'!$K3081:$Y3081, "#N/A")=14,TRUE,FALSE))</f>
        <v>0</v>
      </c>
      <c r="W3091" t="b">
        <f>AND(COUNTIF('Master list(no salts, metals)'!W3081,"&lt;=1"),IF(COUNTIF('Master list(no salts, metals)'!$K3081:$Y3081, "#N/A")=14,TRUE,FALSE))</f>
        <v>0</v>
      </c>
      <c r="X3091" t="b">
        <f>AND(COUNTIF('Master list(no salts, metals)'!X3081,"&lt;=1"),IF(COUNTIF('Master list(no salts, metals)'!$K3081:$Y3081, "#N/A")=14,TRUE,FALSE))</f>
        <v>0</v>
      </c>
      <c r="Y3091" t="b">
        <f>AND(COUNTIF('Master list(no salts, metals)'!Y3081,"&lt;=1"),IF(COUNTIF('Master list(no salts, metals)'!$K3081:$Y3081, "#N/A")=14,TRUE,FALSE))</f>
        <v>0</v>
      </c>
    </row>
    <row r="3092" spans="11:25" x14ac:dyDescent="0.25">
      <c r="K3092" t="b">
        <f>AND(COUNTIF('Master list(no salts, metals)'!K3082,"&lt;=1"),IF(COUNTIF('Master list(no salts, metals)'!$K3082:$Y3082, "#N/A")=14,TRUE,FALSE))</f>
        <v>0</v>
      </c>
      <c r="L3092" t="b">
        <f>AND(COUNTIF('Master list(no salts, metals)'!L3082,"&lt;=1"),IF(COUNTIF('Master list(no salts, metals)'!$K3082:$Y3082, "#N/A")=14,TRUE,FALSE))</f>
        <v>0</v>
      </c>
      <c r="M3092" t="b">
        <f>AND(COUNTIF('Master list(no salts, metals)'!M3082,"&lt;=1"),IF(COUNTIF('Master list(no salts, metals)'!$K3082:$Y3082, "#N/A")=14,TRUE,FALSE))</f>
        <v>0</v>
      </c>
      <c r="N3092" t="b">
        <f>AND(COUNTIF('Master list(no salts, metals)'!N3082,"&lt;=1"),IF(COUNTIF('Master list(no salts, metals)'!$K3082:$Y3082, "#N/A")=14,TRUE,FALSE))</f>
        <v>0</v>
      </c>
      <c r="O3092" t="b">
        <f>AND(COUNTIF('Master list(no salts, metals)'!O3082,"&lt;=1"),IF(COUNTIF('Master list(no salts, metals)'!$K3082:$Y3082, "#N/A")=14,TRUE,FALSE))</f>
        <v>0</v>
      </c>
      <c r="P3092" t="b">
        <f>AND(COUNTIF('Master list(no salts, metals)'!P3082,"&lt;=1"),IF(COUNTIF('Master list(no salts, metals)'!$K3082:$Y3082, "#N/A")=14,TRUE,FALSE))</f>
        <v>0</v>
      </c>
      <c r="Q3092" t="b">
        <f>AND(COUNTIF('Master list(no salts, metals)'!Q3082,"&lt;=1"),IF(COUNTIF('Master list(no salts, metals)'!$K3082:$Y3082, "#N/A")=14,TRUE,FALSE))</f>
        <v>0</v>
      </c>
      <c r="R3092" t="b">
        <f>AND(COUNTIF('Master list(no salts, metals)'!R3082,"&lt;=1"),IF(COUNTIF('Master list(no salts, metals)'!$K3082:$Y3082, "#N/A")=14,TRUE,FALSE))</f>
        <v>0</v>
      </c>
      <c r="S3092" t="b">
        <f>AND(COUNTIF('Master list(no salts, metals)'!S3082,"&lt;=1"),IF(COUNTIF('Master list(no salts, metals)'!$K3082:$Y3082, "#N/A")=14,TRUE,FALSE))</f>
        <v>0</v>
      </c>
      <c r="T3092" t="b">
        <f>AND(COUNTIF('Master list(no salts, metals)'!T3082,"&lt;=1"),IF(COUNTIF('Master list(no salts, metals)'!$K3082:$Y3082, "#N/A")=14,TRUE,FALSE))</f>
        <v>1</v>
      </c>
      <c r="U3092" t="b">
        <f>AND(COUNTIF('Master list(no salts, metals)'!U3082,"&lt;=1"),IF(COUNTIF('Master list(no salts, metals)'!$K3082:$Y3082, "#N/A")=14,TRUE,FALSE))</f>
        <v>0</v>
      </c>
      <c r="V3092" t="b">
        <f>AND(COUNTIF('Master list(no salts, metals)'!V3082,"&lt;=1"),IF(COUNTIF('Master list(no salts, metals)'!$K3082:$Y3082, "#N/A")=14,TRUE,FALSE))</f>
        <v>0</v>
      </c>
      <c r="W3092" t="b">
        <f>AND(COUNTIF('Master list(no salts, metals)'!W3082,"&lt;=1"),IF(COUNTIF('Master list(no salts, metals)'!$K3082:$Y3082, "#N/A")=14,TRUE,FALSE))</f>
        <v>0</v>
      </c>
      <c r="X3092" t="b">
        <f>AND(COUNTIF('Master list(no salts, metals)'!X3082,"&lt;=1"),IF(COUNTIF('Master list(no salts, metals)'!$K3082:$Y3082, "#N/A")=14,TRUE,FALSE))</f>
        <v>0</v>
      </c>
      <c r="Y3092" t="b">
        <f>AND(COUNTIF('Master list(no salts, metals)'!Y3082,"&lt;=1"),IF(COUNTIF('Master list(no salts, metals)'!$K3082:$Y3082, "#N/A")=14,TRUE,FALSE))</f>
        <v>0</v>
      </c>
    </row>
    <row r="3093" spans="11:25" x14ac:dyDescent="0.25">
      <c r="K3093" t="b">
        <f>AND(COUNTIF('Master list(no salts, metals)'!K3083,"&lt;=1"),IF(COUNTIF('Master list(no salts, metals)'!$K3083:$Y3083, "#N/A")=14,TRUE,FALSE))</f>
        <v>0</v>
      </c>
      <c r="L3093" t="b">
        <f>AND(COUNTIF('Master list(no salts, metals)'!L3083,"&lt;=1"),IF(COUNTIF('Master list(no salts, metals)'!$K3083:$Y3083, "#N/A")=14,TRUE,FALSE))</f>
        <v>0</v>
      </c>
      <c r="M3093" t="b">
        <f>AND(COUNTIF('Master list(no salts, metals)'!M3083,"&lt;=1"),IF(COUNTIF('Master list(no salts, metals)'!$K3083:$Y3083, "#N/A")=14,TRUE,FALSE))</f>
        <v>0</v>
      </c>
      <c r="N3093" t="b">
        <f>AND(COUNTIF('Master list(no salts, metals)'!N3083,"&lt;=1"),IF(COUNTIF('Master list(no salts, metals)'!$K3083:$Y3083, "#N/A")=14,TRUE,FALSE))</f>
        <v>0</v>
      </c>
      <c r="O3093" t="b">
        <f>AND(COUNTIF('Master list(no salts, metals)'!O3083,"&lt;=1"),IF(COUNTIF('Master list(no salts, metals)'!$K3083:$Y3083, "#N/A")=14,TRUE,FALSE))</f>
        <v>0</v>
      </c>
      <c r="P3093" t="b">
        <f>AND(COUNTIF('Master list(no salts, metals)'!P3083,"&lt;=1"),IF(COUNTIF('Master list(no salts, metals)'!$K3083:$Y3083, "#N/A")=14,TRUE,FALSE))</f>
        <v>0</v>
      </c>
      <c r="Q3093" t="b">
        <f>AND(COUNTIF('Master list(no salts, metals)'!Q3083,"&lt;=1"),IF(COUNTIF('Master list(no salts, metals)'!$K3083:$Y3083, "#N/A")=14,TRUE,FALSE))</f>
        <v>0</v>
      </c>
      <c r="R3093" t="b">
        <f>AND(COUNTIF('Master list(no salts, metals)'!R3083,"&lt;=1"),IF(COUNTIF('Master list(no salts, metals)'!$K3083:$Y3083, "#N/A")=14,TRUE,FALSE))</f>
        <v>0</v>
      </c>
      <c r="S3093" t="b">
        <f>AND(COUNTIF('Master list(no salts, metals)'!S3083,"&lt;=1"),IF(COUNTIF('Master list(no salts, metals)'!$K3083:$Y3083, "#N/A")=14,TRUE,FALSE))</f>
        <v>0</v>
      </c>
      <c r="T3093" t="b">
        <f>AND(COUNTIF('Master list(no salts, metals)'!T3083,"&lt;=1"),IF(COUNTIF('Master list(no salts, metals)'!$K3083:$Y3083, "#N/A")=14,TRUE,FALSE))</f>
        <v>1</v>
      </c>
      <c r="U3093" t="b">
        <f>AND(COUNTIF('Master list(no salts, metals)'!U3083,"&lt;=1"),IF(COUNTIF('Master list(no salts, metals)'!$K3083:$Y3083, "#N/A")=14,TRUE,FALSE))</f>
        <v>0</v>
      </c>
      <c r="V3093" t="b">
        <f>AND(COUNTIF('Master list(no salts, metals)'!V3083,"&lt;=1"),IF(COUNTIF('Master list(no salts, metals)'!$K3083:$Y3083, "#N/A")=14,TRUE,FALSE))</f>
        <v>0</v>
      </c>
      <c r="W3093" t="b">
        <f>AND(COUNTIF('Master list(no salts, metals)'!W3083,"&lt;=1"),IF(COUNTIF('Master list(no salts, metals)'!$K3083:$Y3083, "#N/A")=14,TRUE,FALSE))</f>
        <v>0</v>
      </c>
      <c r="X3093" t="b">
        <f>AND(COUNTIF('Master list(no salts, metals)'!X3083,"&lt;=1"),IF(COUNTIF('Master list(no salts, metals)'!$K3083:$Y3083, "#N/A")=14,TRUE,FALSE))</f>
        <v>0</v>
      </c>
      <c r="Y3093" t="b">
        <f>AND(COUNTIF('Master list(no salts, metals)'!Y3083,"&lt;=1"),IF(COUNTIF('Master list(no salts, metals)'!$K3083:$Y3083, "#N/A")=14,TRUE,FALSE))</f>
        <v>0</v>
      </c>
    </row>
    <row r="3094" spans="11:25" x14ac:dyDescent="0.25">
      <c r="K3094" t="b">
        <f>AND(COUNTIF('Master list(no salts, metals)'!K3084,"&lt;=1"),IF(COUNTIF('Master list(no salts, metals)'!$K3084:$Y3084, "#N/A")=14,TRUE,FALSE))</f>
        <v>0</v>
      </c>
      <c r="L3094" t="b">
        <f>AND(COUNTIF('Master list(no salts, metals)'!L3084,"&lt;=1"),IF(COUNTIF('Master list(no salts, metals)'!$K3084:$Y3084, "#N/A")=14,TRUE,FALSE))</f>
        <v>0</v>
      </c>
      <c r="M3094" t="b">
        <f>AND(COUNTIF('Master list(no salts, metals)'!M3084,"&lt;=1"),IF(COUNTIF('Master list(no salts, metals)'!$K3084:$Y3084, "#N/A")=14,TRUE,FALSE))</f>
        <v>0</v>
      </c>
      <c r="N3094" t="b">
        <f>AND(COUNTIF('Master list(no salts, metals)'!N3084,"&lt;=1"),IF(COUNTIF('Master list(no salts, metals)'!$K3084:$Y3084, "#N/A")=14,TRUE,FALSE))</f>
        <v>0</v>
      </c>
      <c r="O3094" t="b">
        <f>AND(COUNTIF('Master list(no salts, metals)'!O3084,"&lt;=1"),IF(COUNTIF('Master list(no salts, metals)'!$K3084:$Y3084, "#N/A")=14,TRUE,FALSE))</f>
        <v>0</v>
      </c>
      <c r="P3094" t="b">
        <f>AND(COUNTIF('Master list(no salts, metals)'!P3084,"&lt;=1"),IF(COUNTIF('Master list(no salts, metals)'!$K3084:$Y3084, "#N/A")=14,TRUE,FALSE))</f>
        <v>0</v>
      </c>
      <c r="Q3094" t="b">
        <f>AND(COUNTIF('Master list(no salts, metals)'!Q3084,"&lt;=1"),IF(COUNTIF('Master list(no salts, metals)'!$K3084:$Y3084, "#N/A")=14,TRUE,FALSE))</f>
        <v>0</v>
      </c>
      <c r="R3094" t="b">
        <f>AND(COUNTIF('Master list(no salts, metals)'!R3084,"&lt;=1"),IF(COUNTIF('Master list(no salts, metals)'!$K3084:$Y3084, "#N/A")=14,TRUE,FALSE))</f>
        <v>0</v>
      </c>
      <c r="S3094" t="b">
        <f>AND(COUNTIF('Master list(no salts, metals)'!S3084,"&lt;=1"),IF(COUNTIF('Master list(no salts, metals)'!$K3084:$Y3084, "#N/A")=14,TRUE,FALSE))</f>
        <v>0</v>
      </c>
      <c r="T3094" t="b">
        <f>AND(COUNTIF('Master list(no salts, metals)'!T3084,"&lt;=1"),IF(COUNTIF('Master list(no salts, metals)'!$K3084:$Y3084, "#N/A")=14,TRUE,FALSE))</f>
        <v>1</v>
      </c>
      <c r="U3094" t="b">
        <f>AND(COUNTIF('Master list(no salts, metals)'!U3084,"&lt;=1"),IF(COUNTIF('Master list(no salts, metals)'!$K3084:$Y3084, "#N/A")=14,TRUE,FALSE))</f>
        <v>0</v>
      </c>
      <c r="V3094" t="b">
        <f>AND(COUNTIF('Master list(no salts, metals)'!V3084,"&lt;=1"),IF(COUNTIF('Master list(no salts, metals)'!$K3084:$Y3084, "#N/A")=14,TRUE,FALSE))</f>
        <v>0</v>
      </c>
      <c r="W3094" t="b">
        <f>AND(COUNTIF('Master list(no salts, metals)'!W3084,"&lt;=1"),IF(COUNTIF('Master list(no salts, metals)'!$K3084:$Y3084, "#N/A")=14,TRUE,FALSE))</f>
        <v>0</v>
      </c>
      <c r="X3094" t="b">
        <f>AND(COUNTIF('Master list(no salts, metals)'!X3084,"&lt;=1"),IF(COUNTIF('Master list(no salts, metals)'!$K3084:$Y3084, "#N/A")=14,TRUE,FALSE))</f>
        <v>0</v>
      </c>
      <c r="Y3094" t="b">
        <f>AND(COUNTIF('Master list(no salts, metals)'!Y3084,"&lt;=1"),IF(COUNTIF('Master list(no salts, metals)'!$K3084:$Y3084, "#N/A")=14,TRUE,FALSE))</f>
        <v>0</v>
      </c>
    </row>
    <row r="3095" spans="11:25" x14ac:dyDescent="0.25">
      <c r="K3095" t="b">
        <f>AND(COUNTIF('Master list(no salts, metals)'!K3085,"&lt;=1"),IF(COUNTIF('Master list(no salts, metals)'!$K3085:$Y3085, "#N/A")=14,TRUE,FALSE))</f>
        <v>0</v>
      </c>
      <c r="L3095" t="b">
        <f>AND(COUNTIF('Master list(no salts, metals)'!L3085,"&lt;=1"),IF(COUNTIF('Master list(no salts, metals)'!$K3085:$Y3085, "#N/A")=14,TRUE,FALSE))</f>
        <v>0</v>
      </c>
      <c r="M3095" t="b">
        <f>AND(COUNTIF('Master list(no salts, metals)'!M3085,"&lt;=1"),IF(COUNTIF('Master list(no salts, metals)'!$K3085:$Y3085, "#N/A")=14,TRUE,FALSE))</f>
        <v>0</v>
      </c>
      <c r="N3095" t="b">
        <f>AND(COUNTIF('Master list(no salts, metals)'!N3085,"&lt;=1"),IF(COUNTIF('Master list(no salts, metals)'!$K3085:$Y3085, "#N/A")=14,TRUE,FALSE))</f>
        <v>0</v>
      </c>
      <c r="O3095" t="b">
        <f>AND(COUNTIF('Master list(no salts, metals)'!O3085,"&lt;=1"),IF(COUNTIF('Master list(no salts, metals)'!$K3085:$Y3085, "#N/A")=14,TRUE,FALSE))</f>
        <v>0</v>
      </c>
      <c r="P3095" t="b">
        <f>AND(COUNTIF('Master list(no salts, metals)'!P3085,"&lt;=1"),IF(COUNTIF('Master list(no salts, metals)'!$K3085:$Y3085, "#N/A")=14,TRUE,FALSE))</f>
        <v>0</v>
      </c>
      <c r="Q3095" t="b">
        <f>AND(COUNTIF('Master list(no salts, metals)'!Q3085,"&lt;=1"),IF(COUNTIF('Master list(no salts, metals)'!$K3085:$Y3085, "#N/A")=14,TRUE,FALSE))</f>
        <v>0</v>
      </c>
      <c r="R3095" t="b">
        <f>AND(COUNTIF('Master list(no salts, metals)'!R3085,"&lt;=1"),IF(COUNTIF('Master list(no salts, metals)'!$K3085:$Y3085, "#N/A")=14,TRUE,FALSE))</f>
        <v>0</v>
      </c>
      <c r="S3095" t="b">
        <f>AND(COUNTIF('Master list(no salts, metals)'!S3085,"&lt;=1"),IF(COUNTIF('Master list(no salts, metals)'!$K3085:$Y3085, "#N/A")=14,TRUE,FALSE))</f>
        <v>0</v>
      </c>
      <c r="T3095" t="b">
        <f>AND(COUNTIF('Master list(no salts, metals)'!T3085,"&lt;=1"),IF(COUNTIF('Master list(no salts, metals)'!$K3085:$Y3085, "#N/A")=14,TRUE,FALSE))</f>
        <v>1</v>
      </c>
      <c r="U3095" t="b">
        <f>AND(COUNTIF('Master list(no salts, metals)'!U3085,"&lt;=1"),IF(COUNTIF('Master list(no salts, metals)'!$K3085:$Y3085, "#N/A")=14,TRUE,FALSE))</f>
        <v>0</v>
      </c>
      <c r="V3095" t="b">
        <f>AND(COUNTIF('Master list(no salts, metals)'!V3085,"&lt;=1"),IF(COUNTIF('Master list(no salts, metals)'!$K3085:$Y3085, "#N/A")=14,TRUE,FALSE))</f>
        <v>0</v>
      </c>
      <c r="W3095" t="b">
        <f>AND(COUNTIF('Master list(no salts, metals)'!W3085,"&lt;=1"),IF(COUNTIF('Master list(no salts, metals)'!$K3085:$Y3085, "#N/A")=14,TRUE,FALSE))</f>
        <v>0</v>
      </c>
      <c r="X3095" t="b">
        <f>AND(COUNTIF('Master list(no salts, metals)'!X3085,"&lt;=1"),IF(COUNTIF('Master list(no salts, metals)'!$K3085:$Y3085, "#N/A")=14,TRUE,FALSE))</f>
        <v>0</v>
      </c>
      <c r="Y3095" t="b">
        <f>AND(COUNTIF('Master list(no salts, metals)'!Y3085,"&lt;=1"),IF(COUNTIF('Master list(no salts, metals)'!$K3085:$Y3085, "#N/A")=14,TRUE,FALSE))</f>
        <v>0</v>
      </c>
    </row>
    <row r="3096" spans="11:25" x14ac:dyDescent="0.25">
      <c r="K3096" t="b">
        <f>AND(COUNTIF('Master list(no salts, metals)'!K3086,"&lt;=1"),IF(COUNTIF('Master list(no salts, metals)'!$K3086:$Y3086, "#N/A")=14,TRUE,FALSE))</f>
        <v>0</v>
      </c>
      <c r="L3096" t="b">
        <f>AND(COUNTIF('Master list(no salts, metals)'!L3086,"&lt;=1"),IF(COUNTIF('Master list(no salts, metals)'!$K3086:$Y3086, "#N/A")=14,TRUE,FALSE))</f>
        <v>0</v>
      </c>
      <c r="M3096" t="b">
        <f>AND(COUNTIF('Master list(no salts, metals)'!M3086,"&lt;=1"),IF(COUNTIF('Master list(no salts, metals)'!$K3086:$Y3086, "#N/A")=14,TRUE,FALSE))</f>
        <v>0</v>
      </c>
      <c r="N3096" t="b">
        <f>AND(COUNTIF('Master list(no salts, metals)'!N3086,"&lt;=1"),IF(COUNTIF('Master list(no salts, metals)'!$K3086:$Y3086, "#N/A")=14,TRUE,FALSE))</f>
        <v>0</v>
      </c>
      <c r="O3096" t="b">
        <f>AND(COUNTIF('Master list(no salts, metals)'!O3086,"&lt;=1"),IF(COUNTIF('Master list(no salts, metals)'!$K3086:$Y3086, "#N/A")=14,TRUE,FALSE))</f>
        <v>0</v>
      </c>
      <c r="P3096" t="b">
        <f>AND(COUNTIF('Master list(no salts, metals)'!P3086,"&lt;=1"),IF(COUNTIF('Master list(no salts, metals)'!$K3086:$Y3086, "#N/A")=14,TRUE,FALSE))</f>
        <v>0</v>
      </c>
      <c r="Q3096" t="b">
        <f>AND(COUNTIF('Master list(no salts, metals)'!Q3086,"&lt;=1"),IF(COUNTIF('Master list(no salts, metals)'!$K3086:$Y3086, "#N/A")=14,TRUE,FALSE))</f>
        <v>0</v>
      </c>
      <c r="R3096" t="b">
        <f>AND(COUNTIF('Master list(no salts, metals)'!R3086,"&lt;=1"),IF(COUNTIF('Master list(no salts, metals)'!$K3086:$Y3086, "#N/A")=14,TRUE,FALSE))</f>
        <v>0</v>
      </c>
      <c r="S3096" t="b">
        <f>AND(COUNTIF('Master list(no salts, metals)'!S3086,"&lt;=1"),IF(COUNTIF('Master list(no salts, metals)'!$K3086:$Y3086, "#N/A")=14,TRUE,FALSE))</f>
        <v>0</v>
      </c>
      <c r="T3096" t="b">
        <f>AND(COUNTIF('Master list(no salts, metals)'!T3086,"&lt;=1"),IF(COUNTIF('Master list(no salts, metals)'!$K3086:$Y3086, "#N/A")=14,TRUE,FALSE))</f>
        <v>1</v>
      </c>
      <c r="U3096" t="b">
        <f>AND(COUNTIF('Master list(no salts, metals)'!U3086,"&lt;=1"),IF(COUNTIF('Master list(no salts, metals)'!$K3086:$Y3086, "#N/A")=14,TRUE,FALSE))</f>
        <v>0</v>
      </c>
      <c r="V3096" t="b">
        <f>AND(COUNTIF('Master list(no salts, metals)'!V3086,"&lt;=1"),IF(COUNTIF('Master list(no salts, metals)'!$K3086:$Y3086, "#N/A")=14,TRUE,FALSE))</f>
        <v>0</v>
      </c>
      <c r="W3096" t="b">
        <f>AND(COUNTIF('Master list(no salts, metals)'!W3086,"&lt;=1"),IF(COUNTIF('Master list(no salts, metals)'!$K3086:$Y3086, "#N/A")=14,TRUE,FALSE))</f>
        <v>0</v>
      </c>
      <c r="X3096" t="b">
        <f>AND(COUNTIF('Master list(no salts, metals)'!X3086,"&lt;=1"),IF(COUNTIF('Master list(no salts, metals)'!$K3086:$Y3086, "#N/A")=14,TRUE,FALSE))</f>
        <v>0</v>
      </c>
      <c r="Y3096" t="b">
        <f>AND(COUNTIF('Master list(no salts, metals)'!Y3086,"&lt;=1"),IF(COUNTIF('Master list(no salts, metals)'!$K3086:$Y3086, "#N/A")=14,TRUE,FALSE))</f>
        <v>0</v>
      </c>
    </row>
    <row r="3097" spans="11:25" x14ac:dyDescent="0.25">
      <c r="K3097" t="b">
        <f>AND(COUNTIF('Master list(no salts, metals)'!K3087,"&lt;=1"),IF(COUNTIF('Master list(no salts, metals)'!$K3087:$Y3087, "#N/A")=14,TRUE,FALSE))</f>
        <v>0</v>
      </c>
      <c r="L3097" t="b">
        <f>AND(COUNTIF('Master list(no salts, metals)'!L3087,"&lt;=1"),IF(COUNTIF('Master list(no salts, metals)'!$K3087:$Y3087, "#N/A")=14,TRUE,FALSE))</f>
        <v>0</v>
      </c>
      <c r="M3097" t="b">
        <f>AND(COUNTIF('Master list(no salts, metals)'!M3087,"&lt;=1"),IF(COUNTIF('Master list(no salts, metals)'!$K3087:$Y3087, "#N/A")=14,TRUE,FALSE))</f>
        <v>0</v>
      </c>
      <c r="N3097" t="b">
        <f>AND(COUNTIF('Master list(no salts, metals)'!N3087,"&lt;=1"),IF(COUNTIF('Master list(no salts, metals)'!$K3087:$Y3087, "#N/A")=14,TRUE,FALSE))</f>
        <v>0</v>
      </c>
      <c r="O3097" t="b">
        <f>AND(COUNTIF('Master list(no salts, metals)'!O3087,"&lt;=1"),IF(COUNTIF('Master list(no salts, metals)'!$K3087:$Y3087, "#N/A")=14,TRUE,FALSE))</f>
        <v>0</v>
      </c>
      <c r="P3097" t="b">
        <f>AND(COUNTIF('Master list(no salts, metals)'!P3087,"&lt;=1"),IF(COUNTIF('Master list(no salts, metals)'!$K3087:$Y3087, "#N/A")=14,TRUE,FALSE))</f>
        <v>0</v>
      </c>
      <c r="Q3097" t="b">
        <f>AND(COUNTIF('Master list(no salts, metals)'!Q3087,"&lt;=1"),IF(COUNTIF('Master list(no salts, metals)'!$K3087:$Y3087, "#N/A")=14,TRUE,FALSE))</f>
        <v>0</v>
      </c>
      <c r="R3097" t="b">
        <f>AND(COUNTIF('Master list(no salts, metals)'!R3087,"&lt;=1"),IF(COUNTIF('Master list(no salts, metals)'!$K3087:$Y3087, "#N/A")=14,TRUE,FALSE))</f>
        <v>0</v>
      </c>
      <c r="S3097" t="b">
        <f>AND(COUNTIF('Master list(no salts, metals)'!S3087,"&lt;=1"),IF(COUNTIF('Master list(no salts, metals)'!$K3087:$Y3087, "#N/A")=14,TRUE,FALSE))</f>
        <v>0</v>
      </c>
      <c r="T3097" t="b">
        <f>AND(COUNTIF('Master list(no salts, metals)'!T3087,"&lt;=1"),IF(COUNTIF('Master list(no salts, metals)'!$K3087:$Y3087, "#N/A")=14,TRUE,FALSE))</f>
        <v>1</v>
      </c>
      <c r="U3097" t="b">
        <f>AND(COUNTIF('Master list(no salts, metals)'!U3087,"&lt;=1"),IF(COUNTIF('Master list(no salts, metals)'!$K3087:$Y3087, "#N/A")=14,TRUE,FALSE))</f>
        <v>0</v>
      </c>
      <c r="V3097" t="b">
        <f>AND(COUNTIF('Master list(no salts, metals)'!V3087,"&lt;=1"),IF(COUNTIF('Master list(no salts, metals)'!$K3087:$Y3087, "#N/A")=14,TRUE,FALSE))</f>
        <v>0</v>
      </c>
      <c r="W3097" t="b">
        <f>AND(COUNTIF('Master list(no salts, metals)'!W3087,"&lt;=1"),IF(COUNTIF('Master list(no salts, metals)'!$K3087:$Y3087, "#N/A")=14,TRUE,FALSE))</f>
        <v>0</v>
      </c>
      <c r="X3097" t="b">
        <f>AND(COUNTIF('Master list(no salts, metals)'!X3087,"&lt;=1"),IF(COUNTIF('Master list(no salts, metals)'!$K3087:$Y3087, "#N/A")=14,TRUE,FALSE))</f>
        <v>0</v>
      </c>
      <c r="Y3097" t="b">
        <f>AND(COUNTIF('Master list(no salts, metals)'!Y3087,"&lt;=1"),IF(COUNTIF('Master list(no salts, metals)'!$K3087:$Y3087, "#N/A")=14,TRUE,FALSE))</f>
        <v>0</v>
      </c>
    </row>
    <row r="3098" spans="11:25" x14ac:dyDescent="0.25">
      <c r="K3098" t="b">
        <f>AND(COUNTIF('Master list(no salts, metals)'!K3088,"&lt;=1"),IF(COUNTIF('Master list(no salts, metals)'!$K3088:$Y3088, "#N/A")=14,TRUE,FALSE))</f>
        <v>0</v>
      </c>
      <c r="L3098" t="b">
        <f>AND(COUNTIF('Master list(no salts, metals)'!L3088,"&lt;=1"),IF(COUNTIF('Master list(no salts, metals)'!$K3088:$Y3088, "#N/A")=14,TRUE,FALSE))</f>
        <v>0</v>
      </c>
      <c r="M3098" t="b">
        <f>AND(COUNTIF('Master list(no salts, metals)'!M3088,"&lt;=1"),IF(COUNTIF('Master list(no salts, metals)'!$K3088:$Y3088, "#N/A")=14,TRUE,FALSE))</f>
        <v>0</v>
      </c>
      <c r="N3098" t="b">
        <f>AND(COUNTIF('Master list(no salts, metals)'!N3088,"&lt;=1"),IF(COUNTIF('Master list(no salts, metals)'!$K3088:$Y3088, "#N/A")=14,TRUE,FALSE))</f>
        <v>0</v>
      </c>
      <c r="O3098" t="b">
        <f>AND(COUNTIF('Master list(no salts, metals)'!O3088,"&lt;=1"),IF(COUNTIF('Master list(no salts, metals)'!$K3088:$Y3088, "#N/A")=14,TRUE,FALSE))</f>
        <v>0</v>
      </c>
      <c r="P3098" t="b">
        <f>AND(COUNTIF('Master list(no salts, metals)'!P3088,"&lt;=1"),IF(COUNTIF('Master list(no salts, metals)'!$K3088:$Y3088, "#N/A")=14,TRUE,FALSE))</f>
        <v>0</v>
      </c>
      <c r="Q3098" t="b">
        <f>AND(COUNTIF('Master list(no salts, metals)'!Q3088,"&lt;=1"),IF(COUNTIF('Master list(no salts, metals)'!$K3088:$Y3088, "#N/A")=14,TRUE,FALSE))</f>
        <v>0</v>
      </c>
      <c r="R3098" t="b">
        <f>AND(COUNTIF('Master list(no salts, metals)'!R3088,"&lt;=1"),IF(COUNTIF('Master list(no salts, metals)'!$K3088:$Y3088, "#N/A")=14,TRUE,FALSE))</f>
        <v>0</v>
      </c>
      <c r="S3098" t="b">
        <f>AND(COUNTIF('Master list(no salts, metals)'!S3088,"&lt;=1"),IF(COUNTIF('Master list(no salts, metals)'!$K3088:$Y3088, "#N/A")=14,TRUE,FALSE))</f>
        <v>0</v>
      </c>
      <c r="T3098" t="b">
        <f>AND(COUNTIF('Master list(no salts, metals)'!T3088,"&lt;=1"),IF(COUNTIF('Master list(no salts, metals)'!$K3088:$Y3088, "#N/A")=14,TRUE,FALSE))</f>
        <v>0</v>
      </c>
      <c r="U3098" t="b">
        <f>AND(COUNTIF('Master list(no salts, metals)'!U3088,"&lt;=1"),IF(COUNTIF('Master list(no salts, metals)'!$K3088:$Y3088, "#N/A")=14,TRUE,FALSE))</f>
        <v>0</v>
      </c>
      <c r="V3098" t="b">
        <f>AND(COUNTIF('Master list(no salts, metals)'!V3088,"&lt;=1"),IF(COUNTIF('Master list(no salts, metals)'!$K3088:$Y3088, "#N/A")=14,TRUE,FALSE))</f>
        <v>0</v>
      </c>
      <c r="W3098" t="b">
        <f>AND(COUNTIF('Master list(no salts, metals)'!W3088,"&lt;=1"),IF(COUNTIF('Master list(no salts, metals)'!$K3088:$Y3088, "#N/A")=14,TRUE,FALSE))</f>
        <v>0</v>
      </c>
      <c r="X3098" t="b">
        <f>AND(COUNTIF('Master list(no salts, metals)'!X3088,"&lt;=1"),IF(COUNTIF('Master list(no salts, metals)'!$K3088:$Y3088, "#N/A")=14,TRUE,FALSE))</f>
        <v>0</v>
      </c>
      <c r="Y3098" t="b">
        <f>AND(COUNTIF('Master list(no salts, metals)'!Y3088,"&lt;=1"),IF(COUNTIF('Master list(no salts, metals)'!$K3088:$Y3088, "#N/A")=14,TRUE,FALSE))</f>
        <v>0</v>
      </c>
    </row>
    <row r="3099" spans="11:25" x14ac:dyDescent="0.25">
      <c r="K3099" t="b">
        <f>AND(COUNTIF('Master list(no salts, metals)'!K3089,"&lt;=1"),IF(COUNTIF('Master list(no salts, metals)'!$K3089:$Y3089, "#N/A")=14,TRUE,FALSE))</f>
        <v>0</v>
      </c>
      <c r="L3099" t="b">
        <f>AND(COUNTIF('Master list(no salts, metals)'!L3089,"&lt;=1"),IF(COUNTIF('Master list(no salts, metals)'!$K3089:$Y3089, "#N/A")=14,TRUE,FALSE))</f>
        <v>0</v>
      </c>
      <c r="M3099" t="b">
        <f>AND(COUNTIF('Master list(no salts, metals)'!M3089,"&lt;=1"),IF(COUNTIF('Master list(no salts, metals)'!$K3089:$Y3089, "#N/A")=14,TRUE,FALSE))</f>
        <v>0</v>
      </c>
      <c r="N3099" t="b">
        <f>AND(COUNTIF('Master list(no salts, metals)'!N3089,"&lt;=1"),IF(COUNTIF('Master list(no salts, metals)'!$K3089:$Y3089, "#N/A")=14,TRUE,FALSE))</f>
        <v>0</v>
      </c>
      <c r="O3099" t="b">
        <f>AND(COUNTIF('Master list(no salts, metals)'!O3089,"&lt;=1"),IF(COUNTIF('Master list(no salts, metals)'!$K3089:$Y3089, "#N/A")=14,TRUE,FALSE))</f>
        <v>0</v>
      </c>
      <c r="P3099" t="b">
        <f>AND(COUNTIF('Master list(no salts, metals)'!P3089,"&lt;=1"),IF(COUNTIF('Master list(no salts, metals)'!$K3089:$Y3089, "#N/A")=14,TRUE,FALSE))</f>
        <v>0</v>
      </c>
      <c r="Q3099" t="b">
        <f>AND(COUNTIF('Master list(no salts, metals)'!Q3089,"&lt;=1"),IF(COUNTIF('Master list(no salts, metals)'!$K3089:$Y3089, "#N/A")=14,TRUE,FALSE))</f>
        <v>0</v>
      </c>
      <c r="R3099" t="b">
        <f>AND(COUNTIF('Master list(no salts, metals)'!R3089,"&lt;=1"),IF(COUNTIF('Master list(no salts, metals)'!$K3089:$Y3089, "#N/A")=14,TRUE,FALSE))</f>
        <v>0</v>
      </c>
      <c r="S3099" t="b">
        <f>AND(COUNTIF('Master list(no salts, metals)'!S3089,"&lt;=1"),IF(COUNTIF('Master list(no salts, metals)'!$K3089:$Y3089, "#N/A")=14,TRUE,FALSE))</f>
        <v>0</v>
      </c>
      <c r="T3099" t="b">
        <f>AND(COUNTIF('Master list(no salts, metals)'!T3089,"&lt;=1"),IF(COUNTIF('Master list(no salts, metals)'!$K3089:$Y3089, "#N/A")=14,TRUE,FALSE))</f>
        <v>0</v>
      </c>
      <c r="U3099" t="b">
        <f>AND(COUNTIF('Master list(no salts, metals)'!U3089,"&lt;=1"),IF(COUNTIF('Master list(no salts, metals)'!$K3089:$Y3089, "#N/A")=14,TRUE,FALSE))</f>
        <v>0</v>
      </c>
      <c r="V3099" t="b">
        <f>AND(COUNTIF('Master list(no salts, metals)'!V3089,"&lt;=1"),IF(COUNTIF('Master list(no salts, metals)'!$K3089:$Y3089, "#N/A")=14,TRUE,FALSE))</f>
        <v>0</v>
      </c>
      <c r="W3099" t="b">
        <f>AND(COUNTIF('Master list(no salts, metals)'!W3089,"&lt;=1"),IF(COUNTIF('Master list(no salts, metals)'!$K3089:$Y3089, "#N/A")=14,TRUE,FALSE))</f>
        <v>0</v>
      </c>
      <c r="X3099" t="b">
        <f>AND(COUNTIF('Master list(no salts, metals)'!X3089,"&lt;=1"),IF(COUNTIF('Master list(no salts, metals)'!$K3089:$Y3089, "#N/A")=14,TRUE,FALSE))</f>
        <v>0</v>
      </c>
      <c r="Y3099" t="b">
        <f>AND(COUNTIF('Master list(no salts, metals)'!Y3089,"&lt;=1"),IF(COUNTIF('Master list(no salts, metals)'!$K3089:$Y3089, "#N/A")=14,TRUE,FALSE))</f>
        <v>1</v>
      </c>
    </row>
    <row r="3100" spans="11:25" x14ac:dyDescent="0.25">
      <c r="K3100" t="b">
        <f>AND(COUNTIF('Master list(no salts, metals)'!K3090,"&lt;=1"),IF(COUNTIF('Master list(no salts, metals)'!$K3090:$Y3090, "#N/A")=14,TRUE,FALSE))</f>
        <v>0</v>
      </c>
      <c r="L3100" t="b">
        <f>AND(COUNTIF('Master list(no salts, metals)'!L3090,"&lt;=1"),IF(COUNTIF('Master list(no salts, metals)'!$K3090:$Y3090, "#N/A")=14,TRUE,FALSE))</f>
        <v>0</v>
      </c>
      <c r="M3100" t="b">
        <f>AND(COUNTIF('Master list(no salts, metals)'!M3090,"&lt;=1"),IF(COUNTIF('Master list(no salts, metals)'!$K3090:$Y3090, "#N/A")=14,TRUE,FALSE))</f>
        <v>0</v>
      </c>
      <c r="N3100" t="b">
        <f>AND(COUNTIF('Master list(no salts, metals)'!N3090,"&lt;=1"),IF(COUNTIF('Master list(no salts, metals)'!$K3090:$Y3090, "#N/A")=14,TRUE,FALSE))</f>
        <v>0</v>
      </c>
      <c r="O3100" t="b">
        <f>AND(COUNTIF('Master list(no salts, metals)'!O3090,"&lt;=1"),IF(COUNTIF('Master list(no salts, metals)'!$K3090:$Y3090, "#N/A")=14,TRUE,FALSE))</f>
        <v>0</v>
      </c>
      <c r="P3100" t="b">
        <f>AND(COUNTIF('Master list(no salts, metals)'!P3090,"&lt;=1"),IF(COUNTIF('Master list(no salts, metals)'!$K3090:$Y3090, "#N/A")=14,TRUE,FALSE))</f>
        <v>0</v>
      </c>
      <c r="Q3100" t="b">
        <f>AND(COUNTIF('Master list(no salts, metals)'!Q3090,"&lt;=1"),IF(COUNTIF('Master list(no salts, metals)'!$K3090:$Y3090, "#N/A")=14,TRUE,FALSE))</f>
        <v>0</v>
      </c>
      <c r="R3100" t="b">
        <f>AND(COUNTIF('Master list(no salts, metals)'!R3090,"&lt;=1"),IF(COUNTIF('Master list(no salts, metals)'!$K3090:$Y3090, "#N/A")=14,TRUE,FALSE))</f>
        <v>0</v>
      </c>
      <c r="S3100" t="b">
        <f>AND(COUNTIF('Master list(no salts, metals)'!S3090,"&lt;=1"),IF(COUNTIF('Master list(no salts, metals)'!$K3090:$Y3090, "#N/A")=14,TRUE,FALSE))</f>
        <v>0</v>
      </c>
      <c r="T3100" t="b">
        <f>AND(COUNTIF('Master list(no salts, metals)'!T3090,"&lt;=1"),IF(COUNTIF('Master list(no salts, metals)'!$K3090:$Y3090, "#N/A")=14,TRUE,FALSE))</f>
        <v>1</v>
      </c>
      <c r="U3100" t="b">
        <f>AND(COUNTIF('Master list(no salts, metals)'!U3090,"&lt;=1"),IF(COUNTIF('Master list(no salts, metals)'!$K3090:$Y3090, "#N/A")=14,TRUE,FALSE))</f>
        <v>0</v>
      </c>
      <c r="V3100" t="b">
        <f>AND(COUNTIF('Master list(no salts, metals)'!V3090,"&lt;=1"),IF(COUNTIF('Master list(no salts, metals)'!$K3090:$Y3090, "#N/A")=14,TRUE,FALSE))</f>
        <v>0</v>
      </c>
      <c r="W3100" t="b">
        <f>AND(COUNTIF('Master list(no salts, metals)'!W3090,"&lt;=1"),IF(COUNTIF('Master list(no salts, metals)'!$K3090:$Y3090, "#N/A")=14,TRUE,FALSE))</f>
        <v>0</v>
      </c>
      <c r="X3100" t="b">
        <f>AND(COUNTIF('Master list(no salts, metals)'!X3090,"&lt;=1"),IF(COUNTIF('Master list(no salts, metals)'!$K3090:$Y3090, "#N/A")=14,TRUE,FALSE))</f>
        <v>0</v>
      </c>
      <c r="Y3100" t="b">
        <f>AND(COUNTIF('Master list(no salts, metals)'!Y3090,"&lt;=1"),IF(COUNTIF('Master list(no salts, metals)'!$K3090:$Y3090, "#N/A")=14,TRUE,FALSE))</f>
        <v>0</v>
      </c>
    </row>
    <row r="3101" spans="11:25" x14ac:dyDescent="0.25">
      <c r="K3101" t="b">
        <f>AND(COUNTIF('Master list(no salts, metals)'!K3091,"&lt;=1"),IF(COUNTIF('Master list(no salts, metals)'!$K3091:$Y3091, "#N/A")=14,TRUE,FALSE))</f>
        <v>0</v>
      </c>
      <c r="L3101" t="b">
        <f>AND(COUNTIF('Master list(no salts, metals)'!L3091,"&lt;=1"),IF(COUNTIF('Master list(no salts, metals)'!$K3091:$Y3091, "#N/A")=14,TRUE,FALSE))</f>
        <v>0</v>
      </c>
      <c r="M3101" t="b">
        <f>AND(COUNTIF('Master list(no salts, metals)'!M3091,"&lt;=1"),IF(COUNTIF('Master list(no salts, metals)'!$K3091:$Y3091, "#N/A")=14,TRUE,FALSE))</f>
        <v>0</v>
      </c>
      <c r="N3101" t="b">
        <f>AND(COUNTIF('Master list(no salts, metals)'!N3091,"&lt;=1"),IF(COUNTIF('Master list(no salts, metals)'!$K3091:$Y3091, "#N/A")=14,TRUE,FALSE))</f>
        <v>0</v>
      </c>
      <c r="O3101" t="b">
        <f>AND(COUNTIF('Master list(no salts, metals)'!O3091,"&lt;=1"),IF(COUNTIF('Master list(no salts, metals)'!$K3091:$Y3091, "#N/A")=14,TRUE,FALSE))</f>
        <v>0</v>
      </c>
      <c r="P3101" t="b">
        <f>AND(COUNTIF('Master list(no salts, metals)'!P3091,"&lt;=1"),IF(COUNTIF('Master list(no salts, metals)'!$K3091:$Y3091, "#N/A")=14,TRUE,FALSE))</f>
        <v>0</v>
      </c>
      <c r="Q3101" t="b">
        <f>AND(COUNTIF('Master list(no salts, metals)'!Q3091,"&lt;=1"),IF(COUNTIF('Master list(no salts, metals)'!$K3091:$Y3091, "#N/A")=14,TRUE,FALSE))</f>
        <v>0</v>
      </c>
      <c r="R3101" t="b">
        <f>AND(COUNTIF('Master list(no salts, metals)'!R3091,"&lt;=1"),IF(COUNTIF('Master list(no salts, metals)'!$K3091:$Y3091, "#N/A")=14,TRUE,FALSE))</f>
        <v>0</v>
      </c>
      <c r="S3101" t="b">
        <f>AND(COUNTIF('Master list(no salts, metals)'!S3091,"&lt;=1"),IF(COUNTIF('Master list(no salts, metals)'!$K3091:$Y3091, "#N/A")=14,TRUE,FALSE))</f>
        <v>0</v>
      </c>
      <c r="T3101" t="b">
        <f>AND(COUNTIF('Master list(no salts, metals)'!T3091,"&lt;=1"),IF(COUNTIF('Master list(no salts, metals)'!$K3091:$Y3091, "#N/A")=14,TRUE,FALSE))</f>
        <v>1</v>
      </c>
      <c r="U3101" t="b">
        <f>AND(COUNTIF('Master list(no salts, metals)'!U3091,"&lt;=1"),IF(COUNTIF('Master list(no salts, metals)'!$K3091:$Y3091, "#N/A")=14,TRUE,FALSE))</f>
        <v>0</v>
      </c>
      <c r="V3101" t="b">
        <f>AND(COUNTIF('Master list(no salts, metals)'!V3091,"&lt;=1"),IF(COUNTIF('Master list(no salts, metals)'!$K3091:$Y3091, "#N/A")=14,TRUE,FALSE))</f>
        <v>0</v>
      </c>
      <c r="W3101" t="b">
        <f>AND(COUNTIF('Master list(no salts, metals)'!W3091,"&lt;=1"),IF(COUNTIF('Master list(no salts, metals)'!$K3091:$Y3091, "#N/A")=14,TRUE,FALSE))</f>
        <v>0</v>
      </c>
      <c r="X3101" t="b">
        <f>AND(COUNTIF('Master list(no salts, metals)'!X3091,"&lt;=1"),IF(COUNTIF('Master list(no salts, metals)'!$K3091:$Y3091, "#N/A")=14,TRUE,FALSE))</f>
        <v>0</v>
      </c>
      <c r="Y3101" t="b">
        <f>AND(COUNTIF('Master list(no salts, metals)'!Y3091,"&lt;=1"),IF(COUNTIF('Master list(no salts, metals)'!$K3091:$Y3091, "#N/A")=14,TRUE,FALSE))</f>
        <v>0</v>
      </c>
    </row>
    <row r="3102" spans="11:25" x14ac:dyDescent="0.25">
      <c r="K3102" t="b">
        <f>AND(COUNTIF('Master list(no salts, metals)'!K3092,"&lt;=1"),IF(COUNTIF('Master list(no salts, metals)'!$K3092:$Y3092, "#N/A")=14,TRUE,FALSE))</f>
        <v>0</v>
      </c>
      <c r="L3102" t="b">
        <f>AND(COUNTIF('Master list(no salts, metals)'!L3092,"&lt;=1"),IF(COUNTIF('Master list(no salts, metals)'!$K3092:$Y3092, "#N/A")=14,TRUE,FALSE))</f>
        <v>0</v>
      </c>
      <c r="M3102" t="b">
        <f>AND(COUNTIF('Master list(no salts, metals)'!M3092,"&lt;=1"),IF(COUNTIF('Master list(no salts, metals)'!$K3092:$Y3092, "#N/A")=14,TRUE,FALSE))</f>
        <v>0</v>
      </c>
      <c r="N3102" t="b">
        <f>AND(COUNTIF('Master list(no salts, metals)'!N3092,"&lt;=1"),IF(COUNTIF('Master list(no salts, metals)'!$K3092:$Y3092, "#N/A")=14,TRUE,FALSE))</f>
        <v>0</v>
      </c>
      <c r="O3102" t="b">
        <f>AND(COUNTIF('Master list(no salts, metals)'!O3092,"&lt;=1"),IF(COUNTIF('Master list(no salts, metals)'!$K3092:$Y3092, "#N/A")=14,TRUE,FALSE))</f>
        <v>0</v>
      </c>
      <c r="P3102" t="b">
        <f>AND(COUNTIF('Master list(no salts, metals)'!P3092,"&lt;=1"),IF(COUNTIF('Master list(no salts, metals)'!$K3092:$Y3092, "#N/A")=14,TRUE,FALSE))</f>
        <v>0</v>
      </c>
      <c r="Q3102" t="b">
        <f>AND(COUNTIF('Master list(no salts, metals)'!Q3092,"&lt;=1"),IF(COUNTIF('Master list(no salts, metals)'!$K3092:$Y3092, "#N/A")=14,TRUE,FALSE))</f>
        <v>0</v>
      </c>
      <c r="R3102" t="b">
        <f>AND(COUNTIF('Master list(no salts, metals)'!R3092,"&lt;=1"),IF(COUNTIF('Master list(no salts, metals)'!$K3092:$Y3092, "#N/A")=14,TRUE,FALSE))</f>
        <v>0</v>
      </c>
      <c r="S3102" t="b">
        <f>AND(COUNTIF('Master list(no salts, metals)'!S3092,"&lt;=1"),IF(COUNTIF('Master list(no salts, metals)'!$K3092:$Y3092, "#N/A")=14,TRUE,FALSE))</f>
        <v>0</v>
      </c>
      <c r="T3102" t="b">
        <f>AND(COUNTIF('Master list(no salts, metals)'!T3092,"&lt;=1"),IF(COUNTIF('Master list(no salts, metals)'!$K3092:$Y3092, "#N/A")=14,TRUE,FALSE))</f>
        <v>0</v>
      </c>
      <c r="U3102" t="b">
        <f>AND(COUNTIF('Master list(no salts, metals)'!U3092,"&lt;=1"),IF(COUNTIF('Master list(no salts, metals)'!$K3092:$Y3092, "#N/A")=14,TRUE,FALSE))</f>
        <v>0</v>
      </c>
      <c r="V3102" t="b">
        <f>AND(COUNTIF('Master list(no salts, metals)'!V3092,"&lt;=1"),IF(COUNTIF('Master list(no salts, metals)'!$K3092:$Y3092, "#N/A")=14,TRUE,FALSE))</f>
        <v>0</v>
      </c>
      <c r="W3102" t="b">
        <f>AND(COUNTIF('Master list(no salts, metals)'!W3092,"&lt;=1"),IF(COUNTIF('Master list(no salts, metals)'!$K3092:$Y3092, "#N/A")=14,TRUE,FALSE))</f>
        <v>0</v>
      </c>
      <c r="X3102" t="b">
        <f>AND(COUNTIF('Master list(no salts, metals)'!X3092,"&lt;=1"),IF(COUNTIF('Master list(no salts, metals)'!$K3092:$Y3092, "#N/A")=14,TRUE,FALSE))</f>
        <v>0</v>
      </c>
      <c r="Y3102" t="b">
        <f>AND(COUNTIF('Master list(no salts, metals)'!Y3092,"&lt;=1"),IF(COUNTIF('Master list(no salts, metals)'!$K3092:$Y3092, "#N/A")=14,TRUE,FALSE))</f>
        <v>0</v>
      </c>
    </row>
    <row r="3103" spans="11:25" x14ac:dyDescent="0.25">
      <c r="K3103" t="b">
        <f>AND(COUNTIF('Master list(no salts, metals)'!K3093,"&lt;=1"),IF(COUNTIF('Master list(no salts, metals)'!$K3093:$Y3093, "#N/A")=14,TRUE,FALSE))</f>
        <v>0</v>
      </c>
      <c r="L3103" t="b">
        <f>AND(COUNTIF('Master list(no salts, metals)'!L3093,"&lt;=1"),IF(COUNTIF('Master list(no salts, metals)'!$K3093:$Y3093, "#N/A")=14,TRUE,FALSE))</f>
        <v>0</v>
      </c>
      <c r="M3103" t="b">
        <f>AND(COUNTIF('Master list(no salts, metals)'!M3093,"&lt;=1"),IF(COUNTIF('Master list(no salts, metals)'!$K3093:$Y3093, "#N/A")=14,TRUE,FALSE))</f>
        <v>0</v>
      </c>
      <c r="N3103" t="b">
        <f>AND(COUNTIF('Master list(no salts, metals)'!N3093,"&lt;=1"),IF(COUNTIF('Master list(no salts, metals)'!$K3093:$Y3093, "#N/A")=14,TRUE,FALSE))</f>
        <v>0</v>
      </c>
      <c r="O3103" t="b">
        <f>AND(COUNTIF('Master list(no salts, metals)'!O3093,"&lt;=1"),IF(COUNTIF('Master list(no salts, metals)'!$K3093:$Y3093, "#N/A")=14,TRUE,FALSE))</f>
        <v>0</v>
      </c>
      <c r="P3103" t="b">
        <f>AND(COUNTIF('Master list(no salts, metals)'!P3093,"&lt;=1"),IF(COUNTIF('Master list(no salts, metals)'!$K3093:$Y3093, "#N/A")=14,TRUE,FALSE))</f>
        <v>0</v>
      </c>
      <c r="Q3103" t="b">
        <f>AND(COUNTIF('Master list(no salts, metals)'!Q3093,"&lt;=1"),IF(COUNTIF('Master list(no salts, metals)'!$K3093:$Y3093, "#N/A")=14,TRUE,FALSE))</f>
        <v>0</v>
      </c>
      <c r="R3103" t="b">
        <f>AND(COUNTIF('Master list(no salts, metals)'!R3093,"&lt;=1"),IF(COUNTIF('Master list(no salts, metals)'!$K3093:$Y3093, "#N/A")=14,TRUE,FALSE))</f>
        <v>0</v>
      </c>
      <c r="S3103" t="b">
        <f>AND(COUNTIF('Master list(no salts, metals)'!S3093,"&lt;=1"),IF(COUNTIF('Master list(no salts, metals)'!$K3093:$Y3093, "#N/A")=14,TRUE,FALSE))</f>
        <v>0</v>
      </c>
      <c r="T3103" t="b">
        <f>AND(COUNTIF('Master list(no salts, metals)'!T3093,"&lt;=1"),IF(COUNTIF('Master list(no salts, metals)'!$K3093:$Y3093, "#N/A")=14,TRUE,FALSE))</f>
        <v>1</v>
      </c>
      <c r="U3103" t="b">
        <f>AND(COUNTIF('Master list(no salts, metals)'!U3093,"&lt;=1"),IF(COUNTIF('Master list(no salts, metals)'!$K3093:$Y3093, "#N/A")=14,TRUE,FALSE))</f>
        <v>0</v>
      </c>
      <c r="V3103" t="b">
        <f>AND(COUNTIF('Master list(no salts, metals)'!V3093,"&lt;=1"),IF(COUNTIF('Master list(no salts, metals)'!$K3093:$Y3093, "#N/A")=14,TRUE,FALSE))</f>
        <v>0</v>
      </c>
      <c r="W3103" t="b">
        <f>AND(COUNTIF('Master list(no salts, metals)'!W3093,"&lt;=1"),IF(COUNTIF('Master list(no salts, metals)'!$K3093:$Y3093, "#N/A")=14,TRUE,FALSE))</f>
        <v>0</v>
      </c>
      <c r="X3103" t="b">
        <f>AND(COUNTIF('Master list(no salts, metals)'!X3093,"&lt;=1"),IF(COUNTIF('Master list(no salts, metals)'!$K3093:$Y3093, "#N/A")=14,TRUE,FALSE))</f>
        <v>0</v>
      </c>
      <c r="Y3103" t="b">
        <f>AND(COUNTIF('Master list(no salts, metals)'!Y3093,"&lt;=1"),IF(COUNTIF('Master list(no salts, metals)'!$K3093:$Y3093, "#N/A")=14,TRUE,FALSE))</f>
        <v>0</v>
      </c>
    </row>
    <row r="3104" spans="11:25" x14ac:dyDescent="0.25">
      <c r="K3104" t="b">
        <f>AND(COUNTIF('Master list(no salts, metals)'!K3094,"&lt;=1"),IF(COUNTIF('Master list(no salts, metals)'!$K3094:$Y3094, "#N/A")=14,TRUE,FALSE))</f>
        <v>0</v>
      </c>
      <c r="L3104" t="b">
        <f>AND(COUNTIF('Master list(no salts, metals)'!L3094,"&lt;=1"),IF(COUNTIF('Master list(no salts, metals)'!$K3094:$Y3094, "#N/A")=14,TRUE,FALSE))</f>
        <v>0</v>
      </c>
      <c r="M3104" t="b">
        <f>AND(COUNTIF('Master list(no salts, metals)'!M3094,"&lt;=1"),IF(COUNTIF('Master list(no salts, metals)'!$K3094:$Y3094, "#N/A")=14,TRUE,FALSE))</f>
        <v>0</v>
      </c>
      <c r="N3104" t="b">
        <f>AND(COUNTIF('Master list(no salts, metals)'!N3094,"&lt;=1"),IF(COUNTIF('Master list(no salts, metals)'!$K3094:$Y3094, "#N/A")=14,TRUE,FALSE))</f>
        <v>0</v>
      </c>
      <c r="O3104" t="b">
        <f>AND(COUNTIF('Master list(no salts, metals)'!O3094,"&lt;=1"),IF(COUNTIF('Master list(no salts, metals)'!$K3094:$Y3094, "#N/A")=14,TRUE,FALSE))</f>
        <v>0</v>
      </c>
      <c r="P3104" t="b">
        <f>AND(COUNTIF('Master list(no salts, metals)'!P3094,"&lt;=1"),IF(COUNTIF('Master list(no salts, metals)'!$K3094:$Y3094, "#N/A")=14,TRUE,FALSE))</f>
        <v>0</v>
      </c>
      <c r="Q3104" t="b">
        <f>AND(COUNTIF('Master list(no salts, metals)'!Q3094,"&lt;=1"),IF(COUNTIF('Master list(no salts, metals)'!$K3094:$Y3094, "#N/A")=14,TRUE,FALSE))</f>
        <v>0</v>
      </c>
      <c r="R3104" t="b">
        <f>AND(COUNTIF('Master list(no salts, metals)'!R3094,"&lt;=1"),IF(COUNTIF('Master list(no salts, metals)'!$K3094:$Y3094, "#N/A")=14,TRUE,FALSE))</f>
        <v>0</v>
      </c>
      <c r="S3104" t="b">
        <f>AND(COUNTIF('Master list(no salts, metals)'!S3094,"&lt;=1"),IF(COUNTIF('Master list(no salts, metals)'!$K3094:$Y3094, "#N/A")=14,TRUE,FALSE))</f>
        <v>0</v>
      </c>
      <c r="T3104" t="b">
        <f>AND(COUNTIF('Master list(no salts, metals)'!T3094,"&lt;=1"),IF(COUNTIF('Master list(no salts, metals)'!$K3094:$Y3094, "#N/A")=14,TRUE,FALSE))</f>
        <v>0</v>
      </c>
      <c r="U3104" t="b">
        <f>AND(COUNTIF('Master list(no salts, metals)'!U3094,"&lt;=1"),IF(COUNTIF('Master list(no salts, metals)'!$K3094:$Y3094, "#N/A")=14,TRUE,FALSE))</f>
        <v>0</v>
      </c>
      <c r="V3104" t="b">
        <f>AND(COUNTIF('Master list(no salts, metals)'!V3094,"&lt;=1"),IF(COUNTIF('Master list(no salts, metals)'!$K3094:$Y3094, "#N/A")=14,TRUE,FALSE))</f>
        <v>0</v>
      </c>
      <c r="W3104" t="b">
        <f>AND(COUNTIF('Master list(no salts, metals)'!W3094,"&lt;=1"),IF(COUNTIF('Master list(no salts, metals)'!$K3094:$Y3094, "#N/A")=14,TRUE,FALSE))</f>
        <v>1</v>
      </c>
      <c r="X3104" t="b">
        <f>AND(COUNTIF('Master list(no salts, metals)'!X3094,"&lt;=1"),IF(COUNTIF('Master list(no salts, metals)'!$K3094:$Y3094, "#N/A")=14,TRUE,FALSE))</f>
        <v>0</v>
      </c>
      <c r="Y3104" t="b">
        <f>AND(COUNTIF('Master list(no salts, metals)'!Y3094,"&lt;=1"),IF(COUNTIF('Master list(no salts, metals)'!$K3094:$Y3094, "#N/A")=14,TRUE,FALSE))</f>
        <v>0</v>
      </c>
    </row>
    <row r="3105" spans="11:25" x14ac:dyDescent="0.25">
      <c r="K3105" t="b">
        <f>AND(COUNTIF('Master list(no salts, metals)'!K3095,"&lt;=1"),IF(COUNTIF('Master list(no salts, metals)'!$K3095:$Y3095, "#N/A")=14,TRUE,FALSE))</f>
        <v>0</v>
      </c>
      <c r="L3105" t="b">
        <f>AND(COUNTIF('Master list(no salts, metals)'!L3095,"&lt;=1"),IF(COUNTIF('Master list(no salts, metals)'!$K3095:$Y3095, "#N/A")=14,TRUE,FALSE))</f>
        <v>0</v>
      </c>
      <c r="M3105" t="b">
        <f>AND(COUNTIF('Master list(no salts, metals)'!M3095,"&lt;=1"),IF(COUNTIF('Master list(no salts, metals)'!$K3095:$Y3095, "#N/A")=14,TRUE,FALSE))</f>
        <v>0</v>
      </c>
      <c r="N3105" t="b">
        <f>AND(COUNTIF('Master list(no salts, metals)'!N3095,"&lt;=1"),IF(COUNTIF('Master list(no salts, metals)'!$K3095:$Y3095, "#N/A")=14,TRUE,FALSE))</f>
        <v>0</v>
      </c>
      <c r="O3105" t="b">
        <f>AND(COUNTIF('Master list(no salts, metals)'!O3095,"&lt;=1"),IF(COUNTIF('Master list(no salts, metals)'!$K3095:$Y3095, "#N/A")=14,TRUE,FALSE))</f>
        <v>0</v>
      </c>
      <c r="P3105" t="b">
        <f>AND(COUNTIF('Master list(no salts, metals)'!P3095,"&lt;=1"),IF(COUNTIF('Master list(no salts, metals)'!$K3095:$Y3095, "#N/A")=14,TRUE,FALSE))</f>
        <v>0</v>
      </c>
      <c r="Q3105" t="b">
        <f>AND(COUNTIF('Master list(no salts, metals)'!Q3095,"&lt;=1"),IF(COUNTIF('Master list(no salts, metals)'!$K3095:$Y3095, "#N/A")=14,TRUE,FALSE))</f>
        <v>0</v>
      </c>
      <c r="R3105" t="b">
        <f>AND(COUNTIF('Master list(no salts, metals)'!R3095,"&lt;=1"),IF(COUNTIF('Master list(no salts, metals)'!$K3095:$Y3095, "#N/A")=14,TRUE,FALSE))</f>
        <v>0</v>
      </c>
      <c r="S3105" t="b">
        <f>AND(COUNTIF('Master list(no salts, metals)'!S3095,"&lt;=1"),IF(COUNTIF('Master list(no salts, metals)'!$K3095:$Y3095, "#N/A")=14,TRUE,FALSE))</f>
        <v>0</v>
      </c>
      <c r="T3105" t="b">
        <f>AND(COUNTIF('Master list(no salts, metals)'!T3095,"&lt;=1"),IF(COUNTIF('Master list(no salts, metals)'!$K3095:$Y3095, "#N/A")=14,TRUE,FALSE))</f>
        <v>0</v>
      </c>
      <c r="U3105" t="b">
        <f>AND(COUNTIF('Master list(no salts, metals)'!U3095,"&lt;=1"),IF(COUNTIF('Master list(no salts, metals)'!$K3095:$Y3095, "#N/A")=14,TRUE,FALSE))</f>
        <v>0</v>
      </c>
      <c r="V3105" t="b">
        <f>AND(COUNTIF('Master list(no salts, metals)'!V3095,"&lt;=1"),IF(COUNTIF('Master list(no salts, metals)'!$K3095:$Y3095, "#N/A")=14,TRUE,FALSE))</f>
        <v>0</v>
      </c>
      <c r="W3105" t="b">
        <f>AND(COUNTIF('Master list(no salts, metals)'!W3095,"&lt;=1"),IF(COUNTIF('Master list(no salts, metals)'!$K3095:$Y3095, "#N/A")=14,TRUE,FALSE))</f>
        <v>1</v>
      </c>
      <c r="X3105" t="b">
        <f>AND(COUNTIF('Master list(no salts, metals)'!X3095,"&lt;=1"),IF(COUNTIF('Master list(no salts, metals)'!$K3095:$Y3095, "#N/A")=14,TRUE,FALSE))</f>
        <v>0</v>
      </c>
      <c r="Y3105" t="b">
        <f>AND(COUNTIF('Master list(no salts, metals)'!Y3095,"&lt;=1"),IF(COUNTIF('Master list(no salts, metals)'!$K3095:$Y3095, "#N/A")=14,TRUE,FALSE))</f>
        <v>0</v>
      </c>
    </row>
    <row r="3106" spans="11:25" x14ac:dyDescent="0.25">
      <c r="K3106" t="b">
        <f>AND(COUNTIF('Master list(no salts, metals)'!K3096,"&lt;=1"),IF(COUNTIF('Master list(no salts, metals)'!$K3096:$Y3096, "#N/A")=14,TRUE,FALSE))</f>
        <v>0</v>
      </c>
      <c r="L3106" t="b">
        <f>AND(COUNTIF('Master list(no salts, metals)'!L3096,"&lt;=1"),IF(COUNTIF('Master list(no salts, metals)'!$K3096:$Y3096, "#N/A")=14,TRUE,FALSE))</f>
        <v>0</v>
      </c>
      <c r="M3106" t="b">
        <f>AND(COUNTIF('Master list(no salts, metals)'!M3096,"&lt;=1"),IF(COUNTIF('Master list(no salts, metals)'!$K3096:$Y3096, "#N/A")=14,TRUE,FALSE))</f>
        <v>0</v>
      </c>
      <c r="N3106" t="b">
        <f>AND(COUNTIF('Master list(no salts, metals)'!N3096,"&lt;=1"),IF(COUNTIF('Master list(no salts, metals)'!$K3096:$Y3096, "#N/A")=14,TRUE,FALSE))</f>
        <v>0</v>
      </c>
      <c r="O3106" t="b">
        <f>AND(COUNTIF('Master list(no salts, metals)'!O3096,"&lt;=1"),IF(COUNTIF('Master list(no salts, metals)'!$K3096:$Y3096, "#N/A")=14,TRUE,FALSE))</f>
        <v>0</v>
      </c>
      <c r="P3106" t="b">
        <f>AND(COUNTIF('Master list(no salts, metals)'!P3096,"&lt;=1"),IF(COUNTIF('Master list(no salts, metals)'!$K3096:$Y3096, "#N/A")=14,TRUE,FALSE))</f>
        <v>0</v>
      </c>
      <c r="Q3106" t="b">
        <f>AND(COUNTIF('Master list(no salts, metals)'!Q3096,"&lt;=1"),IF(COUNTIF('Master list(no salts, metals)'!$K3096:$Y3096, "#N/A")=14,TRUE,FALSE))</f>
        <v>0</v>
      </c>
      <c r="R3106" t="b">
        <f>AND(COUNTIF('Master list(no salts, metals)'!R3096,"&lt;=1"),IF(COUNTIF('Master list(no salts, metals)'!$K3096:$Y3096, "#N/A")=14,TRUE,FALSE))</f>
        <v>0</v>
      </c>
      <c r="S3106" t="b">
        <f>AND(COUNTIF('Master list(no salts, metals)'!S3096,"&lt;=1"),IF(COUNTIF('Master list(no salts, metals)'!$K3096:$Y3096, "#N/A")=14,TRUE,FALSE))</f>
        <v>0</v>
      </c>
      <c r="T3106" t="b">
        <f>AND(COUNTIF('Master list(no salts, metals)'!T3096,"&lt;=1"),IF(COUNTIF('Master list(no salts, metals)'!$K3096:$Y3096, "#N/A")=14,TRUE,FALSE))</f>
        <v>1</v>
      </c>
      <c r="U3106" t="b">
        <f>AND(COUNTIF('Master list(no salts, metals)'!U3096,"&lt;=1"),IF(COUNTIF('Master list(no salts, metals)'!$K3096:$Y3096, "#N/A")=14,TRUE,FALSE))</f>
        <v>0</v>
      </c>
      <c r="V3106" t="b">
        <f>AND(COUNTIF('Master list(no salts, metals)'!V3096,"&lt;=1"),IF(COUNTIF('Master list(no salts, metals)'!$K3096:$Y3096, "#N/A")=14,TRUE,FALSE))</f>
        <v>0</v>
      </c>
      <c r="W3106" t="b">
        <f>AND(COUNTIF('Master list(no salts, metals)'!W3096,"&lt;=1"),IF(COUNTIF('Master list(no salts, metals)'!$K3096:$Y3096, "#N/A")=14,TRUE,FALSE))</f>
        <v>0</v>
      </c>
      <c r="X3106" t="b">
        <f>AND(COUNTIF('Master list(no salts, metals)'!X3096,"&lt;=1"),IF(COUNTIF('Master list(no salts, metals)'!$K3096:$Y3096, "#N/A")=14,TRUE,FALSE))</f>
        <v>0</v>
      </c>
      <c r="Y3106" t="b">
        <f>AND(COUNTIF('Master list(no salts, metals)'!Y3096,"&lt;=1"),IF(COUNTIF('Master list(no salts, metals)'!$K3096:$Y3096, "#N/A")=14,TRUE,FALSE))</f>
        <v>0</v>
      </c>
    </row>
    <row r="3107" spans="11:25" x14ac:dyDescent="0.25">
      <c r="K3107" t="b">
        <f>AND(COUNTIF('Master list(no salts, metals)'!K3097,"&lt;=1"),IF(COUNTIF('Master list(no salts, metals)'!$K3097:$Y3097, "#N/A")=14,TRUE,FALSE))</f>
        <v>0</v>
      </c>
      <c r="L3107" t="b">
        <f>AND(COUNTIF('Master list(no salts, metals)'!L3097,"&lt;=1"),IF(COUNTIF('Master list(no salts, metals)'!$K3097:$Y3097, "#N/A")=14,TRUE,FALSE))</f>
        <v>0</v>
      </c>
      <c r="M3107" t="b">
        <f>AND(COUNTIF('Master list(no salts, metals)'!M3097,"&lt;=1"),IF(COUNTIF('Master list(no salts, metals)'!$K3097:$Y3097, "#N/A")=14,TRUE,FALSE))</f>
        <v>0</v>
      </c>
      <c r="N3107" t="b">
        <f>AND(COUNTIF('Master list(no salts, metals)'!N3097,"&lt;=1"),IF(COUNTIF('Master list(no salts, metals)'!$K3097:$Y3097, "#N/A")=14,TRUE,FALSE))</f>
        <v>0</v>
      </c>
      <c r="O3107" t="b">
        <f>AND(COUNTIF('Master list(no salts, metals)'!O3097,"&lt;=1"),IF(COUNTIF('Master list(no salts, metals)'!$K3097:$Y3097, "#N/A")=14,TRUE,FALSE))</f>
        <v>0</v>
      </c>
      <c r="P3107" t="b">
        <f>AND(COUNTIF('Master list(no salts, metals)'!P3097,"&lt;=1"),IF(COUNTIF('Master list(no salts, metals)'!$K3097:$Y3097, "#N/A")=14,TRUE,FALSE))</f>
        <v>0</v>
      </c>
      <c r="Q3107" t="b">
        <f>AND(COUNTIF('Master list(no salts, metals)'!Q3097,"&lt;=1"),IF(COUNTIF('Master list(no salts, metals)'!$K3097:$Y3097, "#N/A")=14,TRUE,FALSE))</f>
        <v>0</v>
      </c>
      <c r="R3107" t="b">
        <f>AND(COUNTIF('Master list(no salts, metals)'!R3097,"&lt;=1"),IF(COUNTIF('Master list(no salts, metals)'!$K3097:$Y3097, "#N/A")=14,TRUE,FALSE))</f>
        <v>0</v>
      </c>
      <c r="S3107" t="b">
        <f>AND(COUNTIF('Master list(no salts, metals)'!S3097,"&lt;=1"),IF(COUNTIF('Master list(no salts, metals)'!$K3097:$Y3097, "#N/A")=14,TRUE,FALSE))</f>
        <v>0</v>
      </c>
      <c r="T3107" t="b">
        <f>AND(COUNTIF('Master list(no salts, metals)'!T3097,"&lt;=1"),IF(COUNTIF('Master list(no salts, metals)'!$K3097:$Y3097, "#N/A")=14,TRUE,FALSE))</f>
        <v>0</v>
      </c>
      <c r="U3107" t="b">
        <f>AND(COUNTIF('Master list(no salts, metals)'!U3097,"&lt;=1"),IF(COUNTIF('Master list(no salts, metals)'!$K3097:$Y3097, "#N/A")=14,TRUE,FALSE))</f>
        <v>0</v>
      </c>
      <c r="V3107" t="b">
        <f>AND(COUNTIF('Master list(no salts, metals)'!V3097,"&lt;=1"),IF(COUNTIF('Master list(no salts, metals)'!$K3097:$Y3097, "#N/A")=14,TRUE,FALSE))</f>
        <v>0</v>
      </c>
      <c r="W3107" t="b">
        <f>AND(COUNTIF('Master list(no salts, metals)'!W3097,"&lt;=1"),IF(COUNTIF('Master list(no salts, metals)'!$K3097:$Y3097, "#N/A")=14,TRUE,FALSE))</f>
        <v>1</v>
      </c>
      <c r="X3107" t="b">
        <f>AND(COUNTIF('Master list(no salts, metals)'!X3097,"&lt;=1"),IF(COUNTIF('Master list(no salts, metals)'!$K3097:$Y3097, "#N/A")=14,TRUE,FALSE))</f>
        <v>0</v>
      </c>
      <c r="Y3107" t="b">
        <f>AND(COUNTIF('Master list(no salts, metals)'!Y3097,"&lt;=1"),IF(COUNTIF('Master list(no salts, metals)'!$K3097:$Y3097, "#N/A")=14,TRUE,FALSE))</f>
        <v>0</v>
      </c>
    </row>
    <row r="3108" spans="11:25" x14ac:dyDescent="0.25">
      <c r="K3108" t="b">
        <f>AND(COUNTIF('Master list(no salts, metals)'!K3098,"&lt;=1"),IF(COUNTIF('Master list(no salts, metals)'!$K3098:$Y3098, "#N/A")=14,TRUE,FALSE))</f>
        <v>0</v>
      </c>
      <c r="L3108" t="b">
        <f>AND(COUNTIF('Master list(no salts, metals)'!L3098,"&lt;=1"),IF(COUNTIF('Master list(no salts, metals)'!$K3098:$Y3098, "#N/A")=14,TRUE,FALSE))</f>
        <v>1</v>
      </c>
      <c r="M3108" t="b">
        <f>AND(COUNTIF('Master list(no salts, metals)'!M3098,"&lt;=1"),IF(COUNTIF('Master list(no salts, metals)'!$K3098:$Y3098, "#N/A")=14,TRUE,FALSE))</f>
        <v>0</v>
      </c>
      <c r="N3108" t="b">
        <f>AND(COUNTIF('Master list(no salts, metals)'!N3098,"&lt;=1"),IF(COUNTIF('Master list(no salts, metals)'!$K3098:$Y3098, "#N/A")=14,TRUE,FALSE))</f>
        <v>0</v>
      </c>
      <c r="O3108" t="b">
        <f>AND(COUNTIF('Master list(no salts, metals)'!O3098,"&lt;=1"),IF(COUNTIF('Master list(no salts, metals)'!$K3098:$Y3098, "#N/A")=14,TRUE,FALSE))</f>
        <v>0</v>
      </c>
      <c r="P3108" t="b">
        <f>AND(COUNTIF('Master list(no salts, metals)'!P3098,"&lt;=1"),IF(COUNTIF('Master list(no salts, metals)'!$K3098:$Y3098, "#N/A")=14,TRUE,FALSE))</f>
        <v>0</v>
      </c>
      <c r="Q3108" t="b">
        <f>AND(COUNTIF('Master list(no salts, metals)'!Q3098,"&lt;=1"),IF(COUNTIF('Master list(no salts, metals)'!$K3098:$Y3098, "#N/A")=14,TRUE,FALSE))</f>
        <v>0</v>
      </c>
      <c r="R3108" t="b">
        <f>AND(COUNTIF('Master list(no salts, metals)'!R3098,"&lt;=1"),IF(COUNTIF('Master list(no salts, metals)'!$K3098:$Y3098, "#N/A")=14,TRUE,FALSE))</f>
        <v>0</v>
      </c>
      <c r="S3108" t="b">
        <f>AND(COUNTIF('Master list(no salts, metals)'!S3098,"&lt;=1"),IF(COUNTIF('Master list(no salts, metals)'!$K3098:$Y3098, "#N/A")=14,TRUE,FALSE))</f>
        <v>0</v>
      </c>
      <c r="T3108" t="b">
        <f>AND(COUNTIF('Master list(no salts, metals)'!T3098,"&lt;=1"),IF(COUNTIF('Master list(no salts, metals)'!$K3098:$Y3098, "#N/A")=14,TRUE,FALSE))</f>
        <v>0</v>
      </c>
      <c r="U3108" t="b">
        <f>AND(COUNTIF('Master list(no salts, metals)'!U3098,"&lt;=1"),IF(COUNTIF('Master list(no salts, metals)'!$K3098:$Y3098, "#N/A")=14,TRUE,FALSE))</f>
        <v>0</v>
      </c>
      <c r="V3108" t="b">
        <f>AND(COUNTIF('Master list(no salts, metals)'!V3098,"&lt;=1"),IF(COUNTIF('Master list(no salts, metals)'!$K3098:$Y3098, "#N/A")=14,TRUE,FALSE))</f>
        <v>0</v>
      </c>
      <c r="W3108" t="b">
        <f>AND(COUNTIF('Master list(no salts, metals)'!W3098,"&lt;=1"),IF(COUNTIF('Master list(no salts, metals)'!$K3098:$Y3098, "#N/A")=14,TRUE,FALSE))</f>
        <v>0</v>
      </c>
      <c r="X3108" t="b">
        <f>AND(COUNTIF('Master list(no salts, metals)'!X3098,"&lt;=1"),IF(COUNTIF('Master list(no salts, metals)'!$K3098:$Y3098, "#N/A")=14,TRUE,FALSE))</f>
        <v>0</v>
      </c>
      <c r="Y3108" t="b">
        <f>AND(COUNTIF('Master list(no salts, metals)'!Y3098,"&lt;=1"),IF(COUNTIF('Master list(no salts, metals)'!$K3098:$Y3098, "#N/A")=14,TRUE,FALSE))</f>
        <v>0</v>
      </c>
    </row>
    <row r="3109" spans="11:25" x14ac:dyDescent="0.25">
      <c r="K3109" t="b">
        <f>AND(COUNTIF('Master list(no salts, metals)'!K3099,"&lt;=1"),IF(COUNTIF('Master list(no salts, metals)'!$K3099:$Y3099, "#N/A")=14,TRUE,FALSE))</f>
        <v>0</v>
      </c>
      <c r="L3109" t="b">
        <f>AND(COUNTIF('Master list(no salts, metals)'!L3099,"&lt;=1"),IF(COUNTIF('Master list(no salts, metals)'!$K3099:$Y3099, "#N/A")=14,TRUE,FALSE))</f>
        <v>0</v>
      </c>
      <c r="M3109" t="b">
        <f>AND(COUNTIF('Master list(no salts, metals)'!M3099,"&lt;=1"),IF(COUNTIF('Master list(no salts, metals)'!$K3099:$Y3099, "#N/A")=14,TRUE,FALSE))</f>
        <v>0</v>
      </c>
      <c r="N3109" t="b">
        <f>AND(COUNTIF('Master list(no salts, metals)'!N3099,"&lt;=1"),IF(COUNTIF('Master list(no salts, metals)'!$K3099:$Y3099, "#N/A")=14,TRUE,FALSE))</f>
        <v>0</v>
      </c>
      <c r="O3109" t="b">
        <f>AND(COUNTIF('Master list(no salts, metals)'!O3099,"&lt;=1"),IF(COUNTIF('Master list(no salts, metals)'!$K3099:$Y3099, "#N/A")=14,TRUE,FALSE))</f>
        <v>0</v>
      </c>
      <c r="P3109" t="b">
        <f>AND(COUNTIF('Master list(no salts, metals)'!P3099,"&lt;=1"),IF(COUNTIF('Master list(no salts, metals)'!$K3099:$Y3099, "#N/A")=14,TRUE,FALSE))</f>
        <v>0</v>
      </c>
      <c r="Q3109" t="b">
        <f>AND(COUNTIF('Master list(no salts, metals)'!Q3099,"&lt;=1"),IF(COUNTIF('Master list(no salts, metals)'!$K3099:$Y3099, "#N/A")=14,TRUE,FALSE))</f>
        <v>0</v>
      </c>
      <c r="R3109" t="b">
        <f>AND(COUNTIF('Master list(no salts, metals)'!R3099,"&lt;=1"),IF(COUNTIF('Master list(no salts, metals)'!$K3099:$Y3099, "#N/A")=14,TRUE,FALSE))</f>
        <v>0</v>
      </c>
      <c r="S3109" t="b">
        <f>AND(COUNTIF('Master list(no salts, metals)'!S3099,"&lt;=1"),IF(COUNTIF('Master list(no salts, metals)'!$K3099:$Y3099, "#N/A")=14,TRUE,FALSE))</f>
        <v>0</v>
      </c>
      <c r="T3109" t="b">
        <f>AND(COUNTIF('Master list(no salts, metals)'!T3099,"&lt;=1"),IF(COUNTIF('Master list(no salts, metals)'!$K3099:$Y3099, "#N/A")=14,TRUE,FALSE))</f>
        <v>0</v>
      </c>
      <c r="U3109" t="b">
        <f>AND(COUNTIF('Master list(no salts, metals)'!U3099,"&lt;=1"),IF(COUNTIF('Master list(no salts, metals)'!$K3099:$Y3099, "#N/A")=14,TRUE,FALSE))</f>
        <v>0</v>
      </c>
      <c r="V3109" t="b">
        <f>AND(COUNTIF('Master list(no salts, metals)'!V3099,"&lt;=1"),IF(COUNTIF('Master list(no salts, metals)'!$K3099:$Y3099, "#N/A")=14,TRUE,FALSE))</f>
        <v>0</v>
      </c>
      <c r="W3109" t="b">
        <f>AND(COUNTIF('Master list(no salts, metals)'!W3099,"&lt;=1"),IF(COUNTIF('Master list(no salts, metals)'!$K3099:$Y3099, "#N/A")=14,TRUE,FALSE))</f>
        <v>1</v>
      </c>
      <c r="X3109" t="b">
        <f>AND(COUNTIF('Master list(no salts, metals)'!X3099,"&lt;=1"),IF(COUNTIF('Master list(no salts, metals)'!$K3099:$Y3099, "#N/A")=14,TRUE,FALSE))</f>
        <v>0</v>
      </c>
      <c r="Y3109" t="b">
        <f>AND(COUNTIF('Master list(no salts, metals)'!Y3099,"&lt;=1"),IF(COUNTIF('Master list(no salts, metals)'!$K3099:$Y3099, "#N/A")=14,TRUE,FALSE))</f>
        <v>0</v>
      </c>
    </row>
    <row r="3110" spans="11:25" x14ac:dyDescent="0.25">
      <c r="K3110" t="b">
        <f>AND(COUNTIF('Master list(no salts, metals)'!K3100,"&lt;=1"),IF(COUNTIF('Master list(no salts, metals)'!$K3100:$Y3100, "#N/A")=14,TRUE,FALSE))</f>
        <v>0</v>
      </c>
      <c r="L3110" t="b">
        <f>AND(COUNTIF('Master list(no salts, metals)'!L3100,"&lt;=1"),IF(COUNTIF('Master list(no salts, metals)'!$K3100:$Y3100, "#N/A")=14,TRUE,FALSE))</f>
        <v>0</v>
      </c>
      <c r="M3110" t="b">
        <f>AND(COUNTIF('Master list(no salts, metals)'!M3100,"&lt;=1"),IF(COUNTIF('Master list(no salts, metals)'!$K3100:$Y3100, "#N/A")=14,TRUE,FALSE))</f>
        <v>0</v>
      </c>
      <c r="N3110" t="b">
        <f>AND(COUNTIF('Master list(no salts, metals)'!N3100,"&lt;=1"),IF(COUNTIF('Master list(no salts, metals)'!$K3100:$Y3100, "#N/A")=14,TRUE,FALSE))</f>
        <v>0</v>
      </c>
      <c r="O3110" t="b">
        <f>AND(COUNTIF('Master list(no salts, metals)'!O3100,"&lt;=1"),IF(COUNTIF('Master list(no salts, metals)'!$K3100:$Y3100, "#N/A")=14,TRUE,FALSE))</f>
        <v>0</v>
      </c>
      <c r="P3110" t="b">
        <f>AND(COUNTIF('Master list(no salts, metals)'!P3100,"&lt;=1"),IF(COUNTIF('Master list(no salts, metals)'!$K3100:$Y3100, "#N/A")=14,TRUE,FALSE))</f>
        <v>0</v>
      </c>
      <c r="Q3110" t="b">
        <f>AND(COUNTIF('Master list(no salts, metals)'!Q3100,"&lt;=1"),IF(COUNTIF('Master list(no salts, metals)'!$K3100:$Y3100, "#N/A")=14,TRUE,FALSE))</f>
        <v>0</v>
      </c>
      <c r="R3110" t="b">
        <f>AND(COUNTIF('Master list(no salts, metals)'!R3100,"&lt;=1"),IF(COUNTIF('Master list(no salts, metals)'!$K3100:$Y3100, "#N/A")=14,TRUE,FALSE))</f>
        <v>0</v>
      </c>
      <c r="S3110" t="b">
        <f>AND(COUNTIF('Master list(no salts, metals)'!S3100,"&lt;=1"),IF(COUNTIF('Master list(no salts, metals)'!$K3100:$Y3100, "#N/A")=14,TRUE,FALSE))</f>
        <v>0</v>
      </c>
      <c r="T3110" t="b">
        <f>AND(COUNTIF('Master list(no salts, metals)'!T3100,"&lt;=1"),IF(COUNTIF('Master list(no salts, metals)'!$K3100:$Y3100, "#N/A")=14,TRUE,FALSE))</f>
        <v>0</v>
      </c>
      <c r="U3110" t="b">
        <f>AND(COUNTIF('Master list(no salts, metals)'!U3100,"&lt;=1"),IF(COUNTIF('Master list(no salts, metals)'!$K3100:$Y3100, "#N/A")=14,TRUE,FALSE))</f>
        <v>0</v>
      </c>
      <c r="V3110" t="b">
        <f>AND(COUNTIF('Master list(no salts, metals)'!V3100,"&lt;=1"),IF(COUNTIF('Master list(no salts, metals)'!$K3100:$Y3100, "#N/A")=14,TRUE,FALSE))</f>
        <v>0</v>
      </c>
      <c r="W3110" t="b">
        <f>AND(COUNTIF('Master list(no salts, metals)'!W3100,"&lt;=1"),IF(COUNTIF('Master list(no salts, metals)'!$K3100:$Y3100, "#N/A")=14,TRUE,FALSE))</f>
        <v>1</v>
      </c>
      <c r="X3110" t="b">
        <f>AND(COUNTIF('Master list(no salts, metals)'!X3100,"&lt;=1"),IF(COUNTIF('Master list(no salts, metals)'!$K3100:$Y3100, "#N/A")=14,TRUE,FALSE))</f>
        <v>0</v>
      </c>
      <c r="Y3110" t="b">
        <f>AND(COUNTIF('Master list(no salts, metals)'!Y3100,"&lt;=1"),IF(COUNTIF('Master list(no salts, metals)'!$K3100:$Y3100, "#N/A")=14,TRUE,FALSE))</f>
        <v>0</v>
      </c>
    </row>
    <row r="3111" spans="11:25" x14ac:dyDescent="0.25">
      <c r="K3111" t="b">
        <f>AND(COUNTIF('Master list(no salts, metals)'!K3101,"&lt;=1"),IF(COUNTIF('Master list(no salts, metals)'!$K3101:$Y3101, "#N/A")=14,TRUE,FALSE))</f>
        <v>0</v>
      </c>
      <c r="L3111" t="b">
        <f>AND(COUNTIF('Master list(no salts, metals)'!L3101,"&lt;=1"),IF(COUNTIF('Master list(no salts, metals)'!$K3101:$Y3101, "#N/A")=14,TRUE,FALSE))</f>
        <v>0</v>
      </c>
      <c r="M3111" t="b">
        <f>AND(COUNTIF('Master list(no salts, metals)'!M3101,"&lt;=1"),IF(COUNTIF('Master list(no salts, metals)'!$K3101:$Y3101, "#N/A")=14,TRUE,FALSE))</f>
        <v>0</v>
      </c>
      <c r="N3111" t="b">
        <f>AND(COUNTIF('Master list(no salts, metals)'!N3101,"&lt;=1"),IF(COUNTIF('Master list(no salts, metals)'!$K3101:$Y3101, "#N/A")=14,TRUE,FALSE))</f>
        <v>0</v>
      </c>
      <c r="O3111" t="b">
        <f>AND(COUNTIF('Master list(no salts, metals)'!O3101,"&lt;=1"),IF(COUNTIF('Master list(no salts, metals)'!$K3101:$Y3101, "#N/A")=14,TRUE,FALSE))</f>
        <v>0</v>
      </c>
      <c r="P3111" t="b">
        <f>AND(COUNTIF('Master list(no salts, metals)'!P3101,"&lt;=1"),IF(COUNTIF('Master list(no salts, metals)'!$K3101:$Y3101, "#N/A")=14,TRUE,FALSE))</f>
        <v>0</v>
      </c>
      <c r="Q3111" t="b">
        <f>AND(COUNTIF('Master list(no salts, metals)'!Q3101,"&lt;=1"),IF(COUNTIF('Master list(no salts, metals)'!$K3101:$Y3101, "#N/A")=14,TRUE,FALSE))</f>
        <v>0</v>
      </c>
      <c r="R3111" t="b">
        <f>AND(COUNTIF('Master list(no salts, metals)'!R3101,"&lt;=1"),IF(COUNTIF('Master list(no salts, metals)'!$K3101:$Y3101, "#N/A")=14,TRUE,FALSE))</f>
        <v>0</v>
      </c>
      <c r="S3111" t="b">
        <f>AND(COUNTIF('Master list(no salts, metals)'!S3101,"&lt;=1"),IF(COUNTIF('Master list(no salts, metals)'!$K3101:$Y3101, "#N/A")=14,TRUE,FALSE))</f>
        <v>0</v>
      </c>
      <c r="T3111" t="b">
        <f>AND(COUNTIF('Master list(no salts, metals)'!T3101,"&lt;=1"),IF(COUNTIF('Master list(no salts, metals)'!$K3101:$Y3101, "#N/A")=14,TRUE,FALSE))</f>
        <v>0</v>
      </c>
      <c r="U3111" t="b">
        <f>AND(COUNTIF('Master list(no salts, metals)'!U3101,"&lt;=1"),IF(COUNTIF('Master list(no salts, metals)'!$K3101:$Y3101, "#N/A")=14,TRUE,FALSE))</f>
        <v>0</v>
      </c>
      <c r="V3111" t="b">
        <f>AND(COUNTIF('Master list(no salts, metals)'!V3101,"&lt;=1"),IF(COUNTIF('Master list(no salts, metals)'!$K3101:$Y3101, "#N/A")=14,TRUE,FALSE))</f>
        <v>0</v>
      </c>
      <c r="W3111" t="b">
        <f>AND(COUNTIF('Master list(no salts, metals)'!W3101,"&lt;=1"),IF(COUNTIF('Master list(no salts, metals)'!$K3101:$Y3101, "#N/A")=14,TRUE,FALSE))</f>
        <v>0</v>
      </c>
      <c r="X3111" t="b">
        <f>AND(COUNTIF('Master list(no salts, metals)'!X3101,"&lt;=1"),IF(COUNTIF('Master list(no salts, metals)'!$K3101:$Y3101, "#N/A")=14,TRUE,FALSE))</f>
        <v>0</v>
      </c>
      <c r="Y3111" t="b">
        <f>AND(COUNTIF('Master list(no salts, metals)'!Y3101,"&lt;=1"),IF(COUNTIF('Master list(no salts, metals)'!$K3101:$Y3101, "#N/A")=14,TRUE,FALSE))</f>
        <v>0</v>
      </c>
    </row>
    <row r="3112" spans="11:25" x14ac:dyDescent="0.25">
      <c r="K3112" t="b">
        <f>AND(COUNTIF('Master list(no salts, metals)'!K3102,"&lt;=1"),IF(COUNTIF('Master list(no salts, metals)'!$K3102:$Y3102, "#N/A")=14,TRUE,FALSE))</f>
        <v>0</v>
      </c>
      <c r="L3112" t="b">
        <f>AND(COUNTIF('Master list(no salts, metals)'!L3102,"&lt;=1"),IF(COUNTIF('Master list(no salts, metals)'!$K3102:$Y3102, "#N/A")=14,TRUE,FALSE))</f>
        <v>0</v>
      </c>
      <c r="M3112" t="b">
        <f>AND(COUNTIF('Master list(no salts, metals)'!M3102,"&lt;=1"),IF(COUNTIF('Master list(no salts, metals)'!$K3102:$Y3102, "#N/A")=14,TRUE,FALSE))</f>
        <v>0</v>
      </c>
      <c r="N3112" t="b">
        <f>AND(COUNTIF('Master list(no salts, metals)'!N3102,"&lt;=1"),IF(COUNTIF('Master list(no salts, metals)'!$K3102:$Y3102, "#N/A")=14,TRUE,FALSE))</f>
        <v>0</v>
      </c>
      <c r="O3112" t="b">
        <f>AND(COUNTIF('Master list(no salts, metals)'!O3102,"&lt;=1"),IF(COUNTIF('Master list(no salts, metals)'!$K3102:$Y3102, "#N/A")=14,TRUE,FALSE))</f>
        <v>0</v>
      </c>
      <c r="P3112" t="b">
        <f>AND(COUNTIF('Master list(no salts, metals)'!P3102,"&lt;=1"),IF(COUNTIF('Master list(no salts, metals)'!$K3102:$Y3102, "#N/A")=14,TRUE,FALSE))</f>
        <v>0</v>
      </c>
      <c r="Q3112" t="b">
        <f>AND(COUNTIF('Master list(no salts, metals)'!Q3102,"&lt;=1"),IF(COUNTIF('Master list(no salts, metals)'!$K3102:$Y3102, "#N/A")=14,TRUE,FALSE))</f>
        <v>0</v>
      </c>
      <c r="R3112" t="b">
        <f>AND(COUNTIF('Master list(no salts, metals)'!R3102,"&lt;=1"),IF(COUNTIF('Master list(no salts, metals)'!$K3102:$Y3102, "#N/A")=14,TRUE,FALSE))</f>
        <v>0</v>
      </c>
      <c r="S3112" t="b">
        <f>AND(COUNTIF('Master list(no salts, metals)'!S3102,"&lt;=1"),IF(COUNTIF('Master list(no salts, metals)'!$K3102:$Y3102, "#N/A")=14,TRUE,FALSE))</f>
        <v>0</v>
      </c>
      <c r="T3112" t="b">
        <f>AND(COUNTIF('Master list(no salts, metals)'!T3102,"&lt;=1"),IF(COUNTIF('Master list(no salts, metals)'!$K3102:$Y3102, "#N/A")=14,TRUE,FALSE))</f>
        <v>1</v>
      </c>
      <c r="U3112" t="b">
        <f>AND(COUNTIF('Master list(no salts, metals)'!U3102,"&lt;=1"),IF(COUNTIF('Master list(no salts, metals)'!$K3102:$Y3102, "#N/A")=14,TRUE,FALSE))</f>
        <v>0</v>
      </c>
      <c r="V3112" t="b">
        <f>AND(COUNTIF('Master list(no salts, metals)'!V3102,"&lt;=1"),IF(COUNTIF('Master list(no salts, metals)'!$K3102:$Y3102, "#N/A")=14,TRUE,FALSE))</f>
        <v>0</v>
      </c>
      <c r="W3112" t="b">
        <f>AND(COUNTIF('Master list(no salts, metals)'!W3102,"&lt;=1"),IF(COUNTIF('Master list(no salts, metals)'!$K3102:$Y3102, "#N/A")=14,TRUE,FALSE))</f>
        <v>0</v>
      </c>
      <c r="X3112" t="b">
        <f>AND(COUNTIF('Master list(no salts, metals)'!X3102,"&lt;=1"),IF(COUNTIF('Master list(no salts, metals)'!$K3102:$Y3102, "#N/A")=14,TRUE,FALSE))</f>
        <v>0</v>
      </c>
      <c r="Y3112" t="b">
        <f>AND(COUNTIF('Master list(no salts, metals)'!Y3102,"&lt;=1"),IF(COUNTIF('Master list(no salts, metals)'!$K3102:$Y3102, "#N/A")=14,TRUE,FALSE))</f>
        <v>0</v>
      </c>
    </row>
    <row r="3113" spans="11:25" x14ac:dyDescent="0.25">
      <c r="K3113" t="b">
        <f>AND(COUNTIF('Master list(no salts, metals)'!K3103,"&lt;=1"),IF(COUNTIF('Master list(no salts, metals)'!$K3103:$Y3103, "#N/A")=14,TRUE,FALSE))</f>
        <v>0</v>
      </c>
      <c r="L3113" t="b">
        <f>AND(COUNTIF('Master list(no salts, metals)'!L3103,"&lt;=1"),IF(COUNTIF('Master list(no salts, metals)'!$K3103:$Y3103, "#N/A")=14,TRUE,FALSE))</f>
        <v>0</v>
      </c>
      <c r="M3113" t="b">
        <f>AND(COUNTIF('Master list(no salts, metals)'!M3103,"&lt;=1"),IF(COUNTIF('Master list(no salts, metals)'!$K3103:$Y3103, "#N/A")=14,TRUE,FALSE))</f>
        <v>0</v>
      </c>
      <c r="N3113" t="b">
        <f>AND(COUNTIF('Master list(no salts, metals)'!N3103,"&lt;=1"),IF(COUNTIF('Master list(no salts, metals)'!$K3103:$Y3103, "#N/A")=14,TRUE,FALSE))</f>
        <v>0</v>
      </c>
      <c r="O3113" t="b">
        <f>AND(COUNTIF('Master list(no salts, metals)'!O3103,"&lt;=1"),IF(COUNTIF('Master list(no salts, metals)'!$K3103:$Y3103, "#N/A")=14,TRUE,FALSE))</f>
        <v>0</v>
      </c>
      <c r="P3113" t="b">
        <f>AND(COUNTIF('Master list(no salts, metals)'!P3103,"&lt;=1"),IF(COUNTIF('Master list(no salts, metals)'!$K3103:$Y3103, "#N/A")=14,TRUE,FALSE))</f>
        <v>0</v>
      </c>
      <c r="Q3113" t="b">
        <f>AND(COUNTIF('Master list(no salts, metals)'!Q3103,"&lt;=1"),IF(COUNTIF('Master list(no salts, metals)'!$K3103:$Y3103, "#N/A")=14,TRUE,FALSE))</f>
        <v>0</v>
      </c>
      <c r="R3113" t="b">
        <f>AND(COUNTIF('Master list(no salts, metals)'!R3103,"&lt;=1"),IF(COUNTIF('Master list(no salts, metals)'!$K3103:$Y3103, "#N/A")=14,TRUE,FALSE))</f>
        <v>0</v>
      </c>
      <c r="S3113" t="b">
        <f>AND(COUNTIF('Master list(no salts, metals)'!S3103,"&lt;=1"),IF(COUNTIF('Master list(no salts, metals)'!$K3103:$Y3103, "#N/A")=14,TRUE,FALSE))</f>
        <v>0</v>
      </c>
      <c r="T3113" t="b">
        <f>AND(COUNTIF('Master list(no salts, metals)'!T3103,"&lt;=1"),IF(COUNTIF('Master list(no salts, metals)'!$K3103:$Y3103, "#N/A")=14,TRUE,FALSE))</f>
        <v>0</v>
      </c>
      <c r="U3113" t="b">
        <f>AND(COUNTIF('Master list(no salts, metals)'!U3103,"&lt;=1"),IF(COUNTIF('Master list(no salts, metals)'!$K3103:$Y3103, "#N/A")=14,TRUE,FALSE))</f>
        <v>0</v>
      </c>
      <c r="V3113" t="b">
        <f>AND(COUNTIF('Master list(no salts, metals)'!V3103,"&lt;=1"),IF(COUNTIF('Master list(no salts, metals)'!$K3103:$Y3103, "#N/A")=14,TRUE,FALSE))</f>
        <v>0</v>
      </c>
      <c r="W3113" t="b">
        <f>AND(COUNTIF('Master list(no salts, metals)'!W3103,"&lt;=1"),IF(COUNTIF('Master list(no salts, metals)'!$K3103:$Y3103, "#N/A")=14,TRUE,FALSE))</f>
        <v>0</v>
      </c>
      <c r="X3113" t="b">
        <f>AND(COUNTIF('Master list(no salts, metals)'!X3103,"&lt;=1"),IF(COUNTIF('Master list(no salts, metals)'!$K3103:$Y3103, "#N/A")=14,TRUE,FALSE))</f>
        <v>0</v>
      </c>
      <c r="Y3113" t="b">
        <f>AND(COUNTIF('Master list(no salts, metals)'!Y3103,"&lt;=1"),IF(COUNTIF('Master list(no salts, metals)'!$K3103:$Y3103, "#N/A")=14,TRUE,FALSE))</f>
        <v>0</v>
      </c>
    </row>
    <row r="3114" spans="11:25" x14ac:dyDescent="0.25">
      <c r="K3114" t="b">
        <f>AND(COUNTIF('Master list(no salts, metals)'!K3104,"&lt;=1"),IF(COUNTIF('Master list(no salts, metals)'!$K3104:$Y3104, "#N/A")=14,TRUE,FALSE))</f>
        <v>0</v>
      </c>
      <c r="L3114" t="b">
        <f>AND(COUNTIF('Master list(no salts, metals)'!L3104,"&lt;=1"),IF(COUNTIF('Master list(no salts, metals)'!$K3104:$Y3104, "#N/A")=14,TRUE,FALSE))</f>
        <v>0</v>
      </c>
      <c r="M3114" t="b">
        <f>AND(COUNTIF('Master list(no salts, metals)'!M3104,"&lt;=1"),IF(COUNTIF('Master list(no salts, metals)'!$K3104:$Y3104, "#N/A")=14,TRUE,FALSE))</f>
        <v>0</v>
      </c>
      <c r="N3114" t="b">
        <f>AND(COUNTIF('Master list(no salts, metals)'!N3104,"&lt;=1"),IF(COUNTIF('Master list(no salts, metals)'!$K3104:$Y3104, "#N/A")=14,TRUE,FALSE))</f>
        <v>0</v>
      </c>
      <c r="O3114" t="b">
        <f>AND(COUNTIF('Master list(no salts, metals)'!O3104,"&lt;=1"),IF(COUNTIF('Master list(no salts, metals)'!$K3104:$Y3104, "#N/A")=14,TRUE,FALSE))</f>
        <v>0</v>
      </c>
      <c r="P3114" t="b">
        <f>AND(COUNTIF('Master list(no salts, metals)'!P3104,"&lt;=1"),IF(COUNTIF('Master list(no salts, metals)'!$K3104:$Y3104, "#N/A")=14,TRUE,FALSE))</f>
        <v>0</v>
      </c>
      <c r="Q3114" t="b">
        <f>AND(COUNTIF('Master list(no salts, metals)'!Q3104,"&lt;=1"),IF(COUNTIF('Master list(no salts, metals)'!$K3104:$Y3104, "#N/A")=14,TRUE,FALSE))</f>
        <v>0</v>
      </c>
      <c r="R3114" t="b">
        <f>AND(COUNTIF('Master list(no salts, metals)'!R3104,"&lt;=1"),IF(COUNTIF('Master list(no salts, metals)'!$K3104:$Y3104, "#N/A")=14,TRUE,FALSE))</f>
        <v>0</v>
      </c>
      <c r="S3114" t="b">
        <f>AND(COUNTIF('Master list(no salts, metals)'!S3104,"&lt;=1"),IF(COUNTIF('Master list(no salts, metals)'!$K3104:$Y3104, "#N/A")=14,TRUE,FALSE))</f>
        <v>0</v>
      </c>
      <c r="T3114" t="b">
        <f>AND(COUNTIF('Master list(no salts, metals)'!T3104,"&lt;=1"),IF(COUNTIF('Master list(no salts, metals)'!$K3104:$Y3104, "#N/A")=14,TRUE,FALSE))</f>
        <v>0</v>
      </c>
      <c r="U3114" t="b">
        <f>AND(COUNTIF('Master list(no salts, metals)'!U3104,"&lt;=1"),IF(COUNTIF('Master list(no salts, metals)'!$K3104:$Y3104, "#N/A")=14,TRUE,FALSE))</f>
        <v>0</v>
      </c>
      <c r="V3114" t="b">
        <f>AND(COUNTIF('Master list(no salts, metals)'!V3104,"&lt;=1"),IF(COUNTIF('Master list(no salts, metals)'!$K3104:$Y3104, "#N/A")=14,TRUE,FALSE))</f>
        <v>0</v>
      </c>
      <c r="W3114" t="b">
        <f>AND(COUNTIF('Master list(no salts, metals)'!W3104,"&lt;=1"),IF(COUNTIF('Master list(no salts, metals)'!$K3104:$Y3104, "#N/A")=14,TRUE,FALSE))</f>
        <v>1</v>
      </c>
      <c r="X3114" t="b">
        <f>AND(COUNTIF('Master list(no salts, metals)'!X3104,"&lt;=1"),IF(COUNTIF('Master list(no salts, metals)'!$K3104:$Y3104, "#N/A")=14,TRUE,FALSE))</f>
        <v>0</v>
      </c>
      <c r="Y3114" t="b">
        <f>AND(COUNTIF('Master list(no salts, metals)'!Y3104,"&lt;=1"),IF(COUNTIF('Master list(no salts, metals)'!$K3104:$Y3104, "#N/A")=14,TRUE,FALSE))</f>
        <v>0</v>
      </c>
    </row>
    <row r="3115" spans="11:25" x14ac:dyDescent="0.25">
      <c r="K3115" t="b">
        <f>AND(COUNTIF('Master list(no salts, metals)'!K3105,"&lt;=1"),IF(COUNTIF('Master list(no salts, metals)'!$K3105:$Y3105, "#N/A")=14,TRUE,FALSE))</f>
        <v>0</v>
      </c>
      <c r="L3115" t="b">
        <f>AND(COUNTIF('Master list(no salts, metals)'!L3105,"&lt;=1"),IF(COUNTIF('Master list(no salts, metals)'!$K3105:$Y3105, "#N/A")=14,TRUE,FALSE))</f>
        <v>0</v>
      </c>
      <c r="M3115" t="b">
        <f>AND(COUNTIF('Master list(no salts, metals)'!M3105,"&lt;=1"),IF(COUNTIF('Master list(no salts, metals)'!$K3105:$Y3105, "#N/A")=14,TRUE,FALSE))</f>
        <v>0</v>
      </c>
      <c r="N3115" t="b">
        <f>AND(COUNTIF('Master list(no salts, metals)'!N3105,"&lt;=1"),IF(COUNTIF('Master list(no salts, metals)'!$K3105:$Y3105, "#N/A")=14,TRUE,FALSE))</f>
        <v>0</v>
      </c>
      <c r="O3115" t="b">
        <f>AND(COUNTIF('Master list(no salts, metals)'!O3105,"&lt;=1"),IF(COUNTIF('Master list(no salts, metals)'!$K3105:$Y3105, "#N/A")=14,TRUE,FALSE))</f>
        <v>0</v>
      </c>
      <c r="P3115" t="b">
        <f>AND(COUNTIF('Master list(no salts, metals)'!P3105,"&lt;=1"),IF(COUNTIF('Master list(no salts, metals)'!$K3105:$Y3105, "#N/A")=14,TRUE,FALSE))</f>
        <v>0</v>
      </c>
      <c r="Q3115" t="b">
        <f>AND(COUNTIF('Master list(no salts, metals)'!Q3105,"&lt;=1"),IF(COUNTIF('Master list(no salts, metals)'!$K3105:$Y3105, "#N/A")=14,TRUE,FALSE))</f>
        <v>0</v>
      </c>
      <c r="R3115" t="b">
        <f>AND(COUNTIF('Master list(no salts, metals)'!R3105,"&lt;=1"),IF(COUNTIF('Master list(no salts, metals)'!$K3105:$Y3105, "#N/A")=14,TRUE,FALSE))</f>
        <v>0</v>
      </c>
      <c r="S3115" t="b">
        <f>AND(COUNTIF('Master list(no salts, metals)'!S3105,"&lt;=1"),IF(COUNTIF('Master list(no salts, metals)'!$K3105:$Y3105, "#N/A")=14,TRUE,FALSE))</f>
        <v>0</v>
      </c>
      <c r="T3115" t="b">
        <f>AND(COUNTIF('Master list(no salts, metals)'!T3105,"&lt;=1"),IF(COUNTIF('Master list(no salts, metals)'!$K3105:$Y3105, "#N/A")=14,TRUE,FALSE))</f>
        <v>0</v>
      </c>
      <c r="U3115" t="b">
        <f>AND(COUNTIF('Master list(no salts, metals)'!U3105,"&lt;=1"),IF(COUNTIF('Master list(no salts, metals)'!$K3105:$Y3105, "#N/A")=14,TRUE,FALSE))</f>
        <v>0</v>
      </c>
      <c r="V3115" t="b">
        <f>AND(COUNTIF('Master list(no salts, metals)'!V3105,"&lt;=1"),IF(COUNTIF('Master list(no salts, metals)'!$K3105:$Y3105, "#N/A")=14,TRUE,FALSE))</f>
        <v>0</v>
      </c>
      <c r="W3115" t="b">
        <f>AND(COUNTIF('Master list(no salts, metals)'!W3105,"&lt;=1"),IF(COUNTIF('Master list(no salts, metals)'!$K3105:$Y3105, "#N/A")=14,TRUE,FALSE))</f>
        <v>0</v>
      </c>
      <c r="X3115" t="b">
        <f>AND(COUNTIF('Master list(no salts, metals)'!X3105,"&lt;=1"),IF(COUNTIF('Master list(no salts, metals)'!$K3105:$Y3105, "#N/A")=14,TRUE,FALSE))</f>
        <v>0</v>
      </c>
      <c r="Y3115" t="b">
        <f>AND(COUNTIF('Master list(no salts, metals)'!Y3105,"&lt;=1"),IF(COUNTIF('Master list(no salts, metals)'!$K3105:$Y3105, "#N/A")=14,TRUE,FALSE))</f>
        <v>0</v>
      </c>
    </row>
    <row r="3116" spans="11:25" x14ac:dyDescent="0.25">
      <c r="K3116" t="b">
        <f>AND(COUNTIF('Master list(no salts, metals)'!K3106,"&lt;=1"),IF(COUNTIF('Master list(no salts, metals)'!$K3106:$Y3106, "#N/A")=14,TRUE,FALSE))</f>
        <v>0</v>
      </c>
      <c r="L3116" t="b">
        <f>AND(COUNTIF('Master list(no salts, metals)'!L3106,"&lt;=1"),IF(COUNTIF('Master list(no salts, metals)'!$K3106:$Y3106, "#N/A")=14,TRUE,FALSE))</f>
        <v>0</v>
      </c>
      <c r="M3116" t="b">
        <f>AND(COUNTIF('Master list(no salts, metals)'!M3106,"&lt;=1"),IF(COUNTIF('Master list(no salts, metals)'!$K3106:$Y3106, "#N/A")=14,TRUE,FALSE))</f>
        <v>0</v>
      </c>
      <c r="N3116" t="b">
        <f>AND(COUNTIF('Master list(no salts, metals)'!N3106,"&lt;=1"),IF(COUNTIF('Master list(no salts, metals)'!$K3106:$Y3106, "#N/A")=14,TRUE,FALSE))</f>
        <v>0</v>
      </c>
      <c r="O3116" t="b">
        <f>AND(COUNTIF('Master list(no salts, metals)'!O3106,"&lt;=1"),IF(COUNTIF('Master list(no salts, metals)'!$K3106:$Y3106, "#N/A")=14,TRUE,FALSE))</f>
        <v>0</v>
      </c>
      <c r="P3116" t="b">
        <f>AND(COUNTIF('Master list(no salts, metals)'!P3106,"&lt;=1"),IF(COUNTIF('Master list(no salts, metals)'!$K3106:$Y3106, "#N/A")=14,TRUE,FALSE))</f>
        <v>0</v>
      </c>
      <c r="Q3116" t="b">
        <f>AND(COUNTIF('Master list(no salts, metals)'!Q3106,"&lt;=1"),IF(COUNTIF('Master list(no salts, metals)'!$K3106:$Y3106, "#N/A")=14,TRUE,FALSE))</f>
        <v>0</v>
      </c>
      <c r="R3116" t="b">
        <f>AND(COUNTIF('Master list(no salts, metals)'!R3106,"&lt;=1"),IF(COUNTIF('Master list(no salts, metals)'!$K3106:$Y3106, "#N/A")=14,TRUE,FALSE))</f>
        <v>0</v>
      </c>
      <c r="S3116" t="b">
        <f>AND(COUNTIF('Master list(no salts, metals)'!S3106,"&lt;=1"),IF(COUNTIF('Master list(no salts, metals)'!$K3106:$Y3106, "#N/A")=14,TRUE,FALSE))</f>
        <v>0</v>
      </c>
      <c r="T3116" t="b">
        <f>AND(COUNTIF('Master list(no salts, metals)'!T3106,"&lt;=1"),IF(COUNTIF('Master list(no salts, metals)'!$K3106:$Y3106, "#N/A")=14,TRUE,FALSE))</f>
        <v>0</v>
      </c>
      <c r="U3116" t="b">
        <f>AND(COUNTIF('Master list(no salts, metals)'!U3106,"&lt;=1"),IF(COUNTIF('Master list(no salts, metals)'!$K3106:$Y3106, "#N/A")=14,TRUE,FALSE))</f>
        <v>0</v>
      </c>
      <c r="V3116" t="b">
        <f>AND(COUNTIF('Master list(no salts, metals)'!V3106,"&lt;=1"),IF(COUNTIF('Master list(no salts, metals)'!$K3106:$Y3106, "#N/A")=14,TRUE,FALSE))</f>
        <v>0</v>
      </c>
      <c r="W3116" t="b">
        <f>AND(COUNTIF('Master list(no salts, metals)'!W3106,"&lt;=1"),IF(COUNTIF('Master list(no salts, metals)'!$K3106:$Y3106, "#N/A")=14,TRUE,FALSE))</f>
        <v>0</v>
      </c>
      <c r="X3116" t="b">
        <f>AND(COUNTIF('Master list(no salts, metals)'!X3106,"&lt;=1"),IF(COUNTIF('Master list(no salts, metals)'!$K3106:$Y3106, "#N/A")=14,TRUE,FALSE))</f>
        <v>0</v>
      </c>
      <c r="Y3116" t="b">
        <f>AND(COUNTIF('Master list(no salts, metals)'!Y3106,"&lt;=1"),IF(COUNTIF('Master list(no salts, metals)'!$K3106:$Y3106, "#N/A")=14,TRUE,FALSE))</f>
        <v>0</v>
      </c>
    </row>
    <row r="3117" spans="11:25" x14ac:dyDescent="0.25">
      <c r="K3117" t="b">
        <f>AND(COUNTIF('Master list(no salts, metals)'!K3107,"&lt;=1"),IF(COUNTIF('Master list(no salts, metals)'!$K3107:$Y3107, "#N/A")=14,TRUE,FALSE))</f>
        <v>0</v>
      </c>
      <c r="L3117" t="b">
        <f>AND(COUNTIF('Master list(no salts, metals)'!L3107,"&lt;=1"),IF(COUNTIF('Master list(no salts, metals)'!$K3107:$Y3107, "#N/A")=14,TRUE,FALSE))</f>
        <v>0</v>
      </c>
      <c r="M3117" t="b">
        <f>AND(COUNTIF('Master list(no salts, metals)'!M3107,"&lt;=1"),IF(COUNTIF('Master list(no salts, metals)'!$K3107:$Y3107, "#N/A")=14,TRUE,FALSE))</f>
        <v>0</v>
      </c>
      <c r="N3117" t="b">
        <f>AND(COUNTIF('Master list(no salts, metals)'!N3107,"&lt;=1"),IF(COUNTIF('Master list(no salts, metals)'!$K3107:$Y3107, "#N/A")=14,TRUE,FALSE))</f>
        <v>0</v>
      </c>
      <c r="O3117" t="b">
        <f>AND(COUNTIF('Master list(no salts, metals)'!O3107,"&lt;=1"),IF(COUNTIF('Master list(no salts, metals)'!$K3107:$Y3107, "#N/A")=14,TRUE,FALSE))</f>
        <v>0</v>
      </c>
      <c r="P3117" t="b">
        <f>AND(COUNTIF('Master list(no salts, metals)'!P3107,"&lt;=1"),IF(COUNTIF('Master list(no salts, metals)'!$K3107:$Y3107, "#N/A")=14,TRUE,FALSE))</f>
        <v>0</v>
      </c>
      <c r="Q3117" t="b">
        <f>AND(COUNTIF('Master list(no salts, metals)'!Q3107,"&lt;=1"),IF(COUNTIF('Master list(no salts, metals)'!$K3107:$Y3107, "#N/A")=14,TRUE,FALSE))</f>
        <v>0</v>
      </c>
      <c r="R3117" t="b">
        <f>AND(COUNTIF('Master list(no salts, metals)'!R3107,"&lt;=1"),IF(COUNTIF('Master list(no salts, metals)'!$K3107:$Y3107, "#N/A")=14,TRUE,FALSE))</f>
        <v>0</v>
      </c>
      <c r="S3117" t="b">
        <f>AND(COUNTIF('Master list(no salts, metals)'!S3107,"&lt;=1"),IF(COUNTIF('Master list(no salts, metals)'!$K3107:$Y3107, "#N/A")=14,TRUE,FALSE))</f>
        <v>0</v>
      </c>
      <c r="T3117" t="b">
        <f>AND(COUNTIF('Master list(no salts, metals)'!T3107,"&lt;=1"),IF(COUNTIF('Master list(no salts, metals)'!$K3107:$Y3107, "#N/A")=14,TRUE,FALSE))</f>
        <v>0</v>
      </c>
      <c r="U3117" t="b">
        <f>AND(COUNTIF('Master list(no salts, metals)'!U3107,"&lt;=1"),IF(COUNTIF('Master list(no salts, metals)'!$K3107:$Y3107, "#N/A")=14,TRUE,FALSE))</f>
        <v>0</v>
      </c>
      <c r="V3117" t="b">
        <f>AND(COUNTIF('Master list(no salts, metals)'!V3107,"&lt;=1"),IF(COUNTIF('Master list(no salts, metals)'!$K3107:$Y3107, "#N/A")=14,TRUE,FALSE))</f>
        <v>0</v>
      </c>
      <c r="W3117" t="b">
        <f>AND(COUNTIF('Master list(no salts, metals)'!W3107,"&lt;=1"),IF(COUNTIF('Master list(no salts, metals)'!$K3107:$Y3107, "#N/A")=14,TRUE,FALSE))</f>
        <v>0</v>
      </c>
      <c r="X3117" t="b">
        <f>AND(COUNTIF('Master list(no salts, metals)'!X3107,"&lt;=1"),IF(COUNTIF('Master list(no salts, metals)'!$K3107:$Y3107, "#N/A")=14,TRUE,FALSE))</f>
        <v>0</v>
      </c>
      <c r="Y3117" t="b">
        <f>AND(COUNTIF('Master list(no salts, metals)'!Y3107,"&lt;=1"),IF(COUNTIF('Master list(no salts, metals)'!$K3107:$Y3107, "#N/A")=14,TRUE,FALSE))</f>
        <v>0</v>
      </c>
    </row>
    <row r="3118" spans="11:25" x14ac:dyDescent="0.25">
      <c r="K3118" t="b">
        <f>AND(COUNTIF('Master list(no salts, metals)'!K3108,"&lt;=1"),IF(COUNTIF('Master list(no salts, metals)'!$K3108:$Y3108, "#N/A")=14,TRUE,FALSE))</f>
        <v>0</v>
      </c>
      <c r="L3118" t="b">
        <f>AND(COUNTIF('Master list(no salts, metals)'!L3108,"&lt;=1"),IF(COUNTIF('Master list(no salts, metals)'!$K3108:$Y3108, "#N/A")=14,TRUE,FALSE))</f>
        <v>0</v>
      </c>
      <c r="M3118" t="b">
        <f>AND(COUNTIF('Master list(no salts, metals)'!M3108,"&lt;=1"),IF(COUNTIF('Master list(no salts, metals)'!$K3108:$Y3108, "#N/A")=14,TRUE,FALSE))</f>
        <v>0</v>
      </c>
      <c r="N3118" t="b">
        <f>AND(COUNTIF('Master list(no salts, metals)'!N3108,"&lt;=1"),IF(COUNTIF('Master list(no salts, metals)'!$K3108:$Y3108, "#N/A")=14,TRUE,FALSE))</f>
        <v>0</v>
      </c>
      <c r="O3118" t="b">
        <f>AND(COUNTIF('Master list(no salts, metals)'!O3108,"&lt;=1"),IF(COUNTIF('Master list(no salts, metals)'!$K3108:$Y3108, "#N/A")=14,TRUE,FALSE))</f>
        <v>0</v>
      </c>
      <c r="P3118" t="b">
        <f>AND(COUNTIF('Master list(no salts, metals)'!P3108,"&lt;=1"),IF(COUNTIF('Master list(no salts, metals)'!$K3108:$Y3108, "#N/A")=14,TRUE,FALSE))</f>
        <v>0</v>
      </c>
      <c r="Q3118" t="b">
        <f>AND(COUNTIF('Master list(no salts, metals)'!Q3108,"&lt;=1"),IF(COUNTIF('Master list(no salts, metals)'!$K3108:$Y3108, "#N/A")=14,TRUE,FALSE))</f>
        <v>0</v>
      </c>
      <c r="R3118" t="b">
        <f>AND(COUNTIF('Master list(no salts, metals)'!R3108,"&lt;=1"),IF(COUNTIF('Master list(no salts, metals)'!$K3108:$Y3108, "#N/A")=14,TRUE,FALSE))</f>
        <v>0</v>
      </c>
      <c r="S3118" t="b">
        <f>AND(COUNTIF('Master list(no salts, metals)'!S3108,"&lt;=1"),IF(COUNTIF('Master list(no salts, metals)'!$K3108:$Y3108, "#N/A")=14,TRUE,FALSE))</f>
        <v>0</v>
      </c>
      <c r="T3118" t="b">
        <f>AND(COUNTIF('Master list(no salts, metals)'!T3108,"&lt;=1"),IF(COUNTIF('Master list(no salts, metals)'!$K3108:$Y3108, "#N/A")=14,TRUE,FALSE))</f>
        <v>0</v>
      </c>
      <c r="U3118" t="b">
        <f>AND(COUNTIF('Master list(no salts, metals)'!U3108,"&lt;=1"),IF(COUNTIF('Master list(no salts, metals)'!$K3108:$Y3108, "#N/A")=14,TRUE,FALSE))</f>
        <v>0</v>
      </c>
      <c r="V3118" t="b">
        <f>AND(COUNTIF('Master list(no salts, metals)'!V3108,"&lt;=1"),IF(COUNTIF('Master list(no salts, metals)'!$K3108:$Y3108, "#N/A")=14,TRUE,FALSE))</f>
        <v>0</v>
      </c>
      <c r="W3118" t="b">
        <f>AND(COUNTIF('Master list(no salts, metals)'!W3108,"&lt;=1"),IF(COUNTIF('Master list(no salts, metals)'!$K3108:$Y3108, "#N/A")=14,TRUE,FALSE))</f>
        <v>1</v>
      </c>
      <c r="X3118" t="b">
        <f>AND(COUNTIF('Master list(no salts, metals)'!X3108,"&lt;=1"),IF(COUNTIF('Master list(no salts, metals)'!$K3108:$Y3108, "#N/A")=14,TRUE,FALSE))</f>
        <v>0</v>
      </c>
      <c r="Y3118" t="b">
        <f>AND(COUNTIF('Master list(no salts, metals)'!Y3108,"&lt;=1"),IF(COUNTIF('Master list(no salts, metals)'!$K3108:$Y3108, "#N/A")=14,TRUE,FALSE))</f>
        <v>0</v>
      </c>
    </row>
    <row r="3119" spans="11:25" x14ac:dyDescent="0.25">
      <c r="K3119" t="b">
        <f>AND(COUNTIF('Master list(no salts, metals)'!K3109,"&lt;=1"),IF(COUNTIF('Master list(no salts, metals)'!$K3109:$Y3109, "#N/A")=14,TRUE,FALSE))</f>
        <v>0</v>
      </c>
      <c r="L3119" t="b">
        <f>AND(COUNTIF('Master list(no salts, metals)'!L3109,"&lt;=1"),IF(COUNTIF('Master list(no salts, metals)'!$K3109:$Y3109, "#N/A")=14,TRUE,FALSE))</f>
        <v>0</v>
      </c>
      <c r="M3119" t="b">
        <f>AND(COUNTIF('Master list(no salts, metals)'!M3109,"&lt;=1"),IF(COUNTIF('Master list(no salts, metals)'!$K3109:$Y3109, "#N/A")=14,TRUE,FALSE))</f>
        <v>0</v>
      </c>
      <c r="N3119" t="b">
        <f>AND(COUNTIF('Master list(no salts, metals)'!N3109,"&lt;=1"),IF(COUNTIF('Master list(no salts, metals)'!$K3109:$Y3109, "#N/A")=14,TRUE,FALSE))</f>
        <v>0</v>
      </c>
      <c r="O3119" t="b">
        <f>AND(COUNTIF('Master list(no salts, metals)'!O3109,"&lt;=1"),IF(COUNTIF('Master list(no salts, metals)'!$K3109:$Y3109, "#N/A")=14,TRUE,FALSE))</f>
        <v>0</v>
      </c>
      <c r="P3119" t="b">
        <f>AND(COUNTIF('Master list(no salts, metals)'!P3109,"&lt;=1"),IF(COUNTIF('Master list(no salts, metals)'!$K3109:$Y3109, "#N/A")=14,TRUE,FALSE))</f>
        <v>0</v>
      </c>
      <c r="Q3119" t="b">
        <f>AND(COUNTIF('Master list(no salts, metals)'!Q3109,"&lt;=1"),IF(COUNTIF('Master list(no salts, metals)'!$K3109:$Y3109, "#N/A")=14,TRUE,FALSE))</f>
        <v>0</v>
      </c>
      <c r="R3119" t="b">
        <f>AND(COUNTIF('Master list(no salts, metals)'!R3109,"&lt;=1"),IF(COUNTIF('Master list(no salts, metals)'!$K3109:$Y3109, "#N/A")=14,TRUE,FALSE))</f>
        <v>0</v>
      </c>
      <c r="S3119" t="b">
        <f>AND(COUNTIF('Master list(no salts, metals)'!S3109,"&lt;=1"),IF(COUNTIF('Master list(no salts, metals)'!$K3109:$Y3109, "#N/A")=14,TRUE,FALSE))</f>
        <v>0</v>
      </c>
      <c r="T3119" t="b">
        <f>AND(COUNTIF('Master list(no salts, metals)'!T3109,"&lt;=1"),IF(COUNTIF('Master list(no salts, metals)'!$K3109:$Y3109, "#N/A")=14,TRUE,FALSE))</f>
        <v>0</v>
      </c>
      <c r="U3119" t="b">
        <f>AND(COUNTIF('Master list(no salts, metals)'!U3109,"&lt;=1"),IF(COUNTIF('Master list(no salts, metals)'!$K3109:$Y3109, "#N/A")=14,TRUE,FALSE))</f>
        <v>0</v>
      </c>
      <c r="V3119" t="b">
        <f>AND(COUNTIF('Master list(no salts, metals)'!V3109,"&lt;=1"),IF(COUNTIF('Master list(no salts, metals)'!$K3109:$Y3109, "#N/A")=14,TRUE,FALSE))</f>
        <v>0</v>
      </c>
      <c r="W3119" t="b">
        <f>AND(COUNTIF('Master list(no salts, metals)'!W3109,"&lt;=1"),IF(COUNTIF('Master list(no salts, metals)'!$K3109:$Y3109, "#N/A")=14,TRUE,FALSE))</f>
        <v>0</v>
      </c>
      <c r="X3119" t="b">
        <f>AND(COUNTIF('Master list(no salts, metals)'!X3109,"&lt;=1"),IF(COUNTIF('Master list(no salts, metals)'!$K3109:$Y3109, "#N/A")=14,TRUE,FALSE))</f>
        <v>0</v>
      </c>
      <c r="Y3119" t="b">
        <f>AND(COUNTIF('Master list(no salts, metals)'!Y3109,"&lt;=1"),IF(COUNTIF('Master list(no salts, metals)'!$K3109:$Y3109, "#N/A")=14,TRUE,FALSE))</f>
        <v>0</v>
      </c>
    </row>
    <row r="3120" spans="11:25" x14ac:dyDescent="0.25">
      <c r="K3120" t="b">
        <f>AND(COUNTIF('Master list(no salts, metals)'!K3110,"&lt;=1"),IF(COUNTIF('Master list(no salts, metals)'!$K3110:$Y3110, "#N/A")=14,TRUE,FALSE))</f>
        <v>0</v>
      </c>
      <c r="L3120" t="b">
        <f>AND(COUNTIF('Master list(no salts, metals)'!L3110,"&lt;=1"),IF(COUNTIF('Master list(no salts, metals)'!$K3110:$Y3110, "#N/A")=14,TRUE,FALSE))</f>
        <v>0</v>
      </c>
      <c r="M3120" t="b">
        <f>AND(COUNTIF('Master list(no salts, metals)'!M3110,"&lt;=1"),IF(COUNTIF('Master list(no salts, metals)'!$K3110:$Y3110, "#N/A")=14,TRUE,FALSE))</f>
        <v>0</v>
      </c>
      <c r="N3120" t="b">
        <f>AND(COUNTIF('Master list(no salts, metals)'!N3110,"&lt;=1"),IF(COUNTIF('Master list(no salts, metals)'!$K3110:$Y3110, "#N/A")=14,TRUE,FALSE))</f>
        <v>0</v>
      </c>
      <c r="O3120" t="b">
        <f>AND(COUNTIF('Master list(no salts, metals)'!O3110,"&lt;=1"),IF(COUNTIF('Master list(no salts, metals)'!$K3110:$Y3110, "#N/A")=14,TRUE,FALSE))</f>
        <v>0</v>
      </c>
      <c r="P3120" t="b">
        <f>AND(COUNTIF('Master list(no salts, metals)'!P3110,"&lt;=1"),IF(COUNTIF('Master list(no salts, metals)'!$K3110:$Y3110, "#N/A")=14,TRUE,FALSE))</f>
        <v>0</v>
      </c>
      <c r="Q3120" t="b">
        <f>AND(COUNTIF('Master list(no salts, metals)'!Q3110,"&lt;=1"),IF(COUNTIF('Master list(no salts, metals)'!$K3110:$Y3110, "#N/A")=14,TRUE,FALSE))</f>
        <v>0</v>
      </c>
      <c r="R3120" t="b">
        <f>AND(COUNTIF('Master list(no salts, metals)'!R3110,"&lt;=1"),IF(COUNTIF('Master list(no salts, metals)'!$K3110:$Y3110, "#N/A")=14,TRUE,FALSE))</f>
        <v>0</v>
      </c>
      <c r="S3120" t="b">
        <f>AND(COUNTIF('Master list(no salts, metals)'!S3110,"&lt;=1"),IF(COUNTIF('Master list(no salts, metals)'!$K3110:$Y3110, "#N/A")=14,TRUE,FALSE))</f>
        <v>0</v>
      </c>
      <c r="T3120" t="b">
        <f>AND(COUNTIF('Master list(no salts, metals)'!T3110,"&lt;=1"),IF(COUNTIF('Master list(no salts, metals)'!$K3110:$Y3110, "#N/A")=14,TRUE,FALSE))</f>
        <v>0</v>
      </c>
      <c r="U3120" t="b">
        <f>AND(COUNTIF('Master list(no salts, metals)'!U3110,"&lt;=1"),IF(COUNTIF('Master list(no salts, metals)'!$K3110:$Y3110, "#N/A")=14,TRUE,FALSE))</f>
        <v>0</v>
      </c>
      <c r="V3120" t="b">
        <f>AND(COUNTIF('Master list(no salts, metals)'!V3110,"&lt;=1"),IF(COUNTIF('Master list(no salts, metals)'!$K3110:$Y3110, "#N/A")=14,TRUE,FALSE))</f>
        <v>0</v>
      </c>
      <c r="W3120" t="b">
        <f>AND(COUNTIF('Master list(no salts, metals)'!W3110,"&lt;=1"),IF(COUNTIF('Master list(no salts, metals)'!$K3110:$Y3110, "#N/A")=14,TRUE,FALSE))</f>
        <v>1</v>
      </c>
      <c r="X3120" t="b">
        <f>AND(COUNTIF('Master list(no salts, metals)'!X3110,"&lt;=1"),IF(COUNTIF('Master list(no salts, metals)'!$K3110:$Y3110, "#N/A")=14,TRUE,FALSE))</f>
        <v>0</v>
      </c>
      <c r="Y3120" t="b">
        <f>AND(COUNTIF('Master list(no salts, metals)'!Y3110,"&lt;=1"),IF(COUNTIF('Master list(no salts, metals)'!$K3110:$Y3110, "#N/A")=14,TRUE,FALSE))</f>
        <v>0</v>
      </c>
    </row>
    <row r="3121" spans="11:25" x14ac:dyDescent="0.25">
      <c r="K3121" t="b">
        <f>AND(COUNTIF('Master list(no salts, metals)'!K3111,"&lt;=1"),IF(COUNTIF('Master list(no salts, metals)'!$K3111:$Y3111, "#N/A")=14,TRUE,FALSE))</f>
        <v>0</v>
      </c>
      <c r="L3121" t="b">
        <f>AND(COUNTIF('Master list(no salts, metals)'!L3111,"&lt;=1"),IF(COUNTIF('Master list(no salts, metals)'!$K3111:$Y3111, "#N/A")=14,TRUE,FALSE))</f>
        <v>0</v>
      </c>
      <c r="M3121" t="b">
        <f>AND(COUNTIF('Master list(no salts, metals)'!M3111,"&lt;=1"),IF(COUNTIF('Master list(no salts, metals)'!$K3111:$Y3111, "#N/A")=14,TRUE,FALSE))</f>
        <v>0</v>
      </c>
      <c r="N3121" t="b">
        <f>AND(COUNTIF('Master list(no salts, metals)'!N3111,"&lt;=1"),IF(COUNTIF('Master list(no salts, metals)'!$K3111:$Y3111, "#N/A")=14,TRUE,FALSE))</f>
        <v>0</v>
      </c>
      <c r="O3121" t="b">
        <f>AND(COUNTIF('Master list(no salts, metals)'!O3111,"&lt;=1"),IF(COUNTIF('Master list(no salts, metals)'!$K3111:$Y3111, "#N/A")=14,TRUE,FALSE))</f>
        <v>0</v>
      </c>
      <c r="P3121" t="b">
        <f>AND(COUNTIF('Master list(no salts, metals)'!P3111,"&lt;=1"),IF(COUNTIF('Master list(no salts, metals)'!$K3111:$Y3111, "#N/A")=14,TRUE,FALSE))</f>
        <v>0</v>
      </c>
      <c r="Q3121" t="b">
        <f>AND(COUNTIF('Master list(no salts, metals)'!Q3111,"&lt;=1"),IF(COUNTIF('Master list(no salts, metals)'!$K3111:$Y3111, "#N/A")=14,TRUE,FALSE))</f>
        <v>0</v>
      </c>
      <c r="R3121" t="b">
        <f>AND(COUNTIF('Master list(no salts, metals)'!R3111,"&lt;=1"),IF(COUNTIF('Master list(no salts, metals)'!$K3111:$Y3111, "#N/A")=14,TRUE,FALSE))</f>
        <v>0</v>
      </c>
      <c r="S3121" t="b">
        <f>AND(COUNTIF('Master list(no salts, metals)'!S3111,"&lt;=1"),IF(COUNTIF('Master list(no salts, metals)'!$K3111:$Y3111, "#N/A")=14,TRUE,FALSE))</f>
        <v>0</v>
      </c>
      <c r="T3121" t="b">
        <f>AND(COUNTIF('Master list(no salts, metals)'!T3111,"&lt;=1"),IF(COUNTIF('Master list(no salts, metals)'!$K3111:$Y3111, "#N/A")=14,TRUE,FALSE))</f>
        <v>0</v>
      </c>
      <c r="U3121" t="b">
        <f>AND(COUNTIF('Master list(no salts, metals)'!U3111,"&lt;=1"),IF(COUNTIF('Master list(no salts, metals)'!$K3111:$Y3111, "#N/A")=14,TRUE,FALSE))</f>
        <v>0</v>
      </c>
      <c r="V3121" t="b">
        <f>AND(COUNTIF('Master list(no salts, metals)'!V3111,"&lt;=1"),IF(COUNTIF('Master list(no salts, metals)'!$K3111:$Y3111, "#N/A")=14,TRUE,FALSE))</f>
        <v>0</v>
      </c>
      <c r="W3121" t="b">
        <f>AND(COUNTIF('Master list(no salts, metals)'!W3111,"&lt;=1"),IF(COUNTIF('Master list(no salts, metals)'!$K3111:$Y3111, "#N/A")=14,TRUE,FALSE))</f>
        <v>1</v>
      </c>
      <c r="X3121" t="b">
        <f>AND(COUNTIF('Master list(no salts, metals)'!X3111,"&lt;=1"),IF(COUNTIF('Master list(no salts, metals)'!$K3111:$Y3111, "#N/A")=14,TRUE,FALSE))</f>
        <v>0</v>
      </c>
      <c r="Y3121" t="b">
        <f>AND(COUNTIF('Master list(no salts, metals)'!Y3111,"&lt;=1"),IF(COUNTIF('Master list(no salts, metals)'!$K3111:$Y3111, "#N/A")=14,TRUE,FALSE))</f>
        <v>0</v>
      </c>
    </row>
    <row r="3122" spans="11:25" x14ac:dyDescent="0.25">
      <c r="K3122" t="b">
        <f>AND(COUNTIF('Master list(no salts, metals)'!K3112,"&lt;=1"),IF(COUNTIF('Master list(no salts, metals)'!$K3112:$Y3112, "#N/A")=14,TRUE,FALSE))</f>
        <v>0</v>
      </c>
      <c r="L3122" t="b">
        <f>AND(COUNTIF('Master list(no salts, metals)'!L3112,"&lt;=1"),IF(COUNTIF('Master list(no salts, metals)'!$K3112:$Y3112, "#N/A")=14,TRUE,FALSE))</f>
        <v>0</v>
      </c>
      <c r="M3122" t="b">
        <f>AND(COUNTIF('Master list(no salts, metals)'!M3112,"&lt;=1"),IF(COUNTIF('Master list(no salts, metals)'!$K3112:$Y3112, "#N/A")=14,TRUE,FALSE))</f>
        <v>0</v>
      </c>
      <c r="N3122" t="b">
        <f>AND(COUNTIF('Master list(no salts, metals)'!N3112,"&lt;=1"),IF(COUNTIF('Master list(no salts, metals)'!$K3112:$Y3112, "#N/A")=14,TRUE,FALSE))</f>
        <v>0</v>
      </c>
      <c r="O3122" t="b">
        <f>AND(COUNTIF('Master list(no salts, metals)'!O3112,"&lt;=1"),IF(COUNTIF('Master list(no salts, metals)'!$K3112:$Y3112, "#N/A")=14,TRUE,FALSE))</f>
        <v>0</v>
      </c>
      <c r="P3122" t="b">
        <f>AND(COUNTIF('Master list(no salts, metals)'!P3112,"&lt;=1"),IF(COUNTIF('Master list(no salts, metals)'!$K3112:$Y3112, "#N/A")=14,TRUE,FALSE))</f>
        <v>0</v>
      </c>
      <c r="Q3122" t="b">
        <f>AND(COUNTIF('Master list(no salts, metals)'!Q3112,"&lt;=1"),IF(COUNTIF('Master list(no salts, metals)'!$K3112:$Y3112, "#N/A")=14,TRUE,FALSE))</f>
        <v>0</v>
      </c>
      <c r="R3122" t="b">
        <f>AND(COUNTIF('Master list(no salts, metals)'!R3112,"&lt;=1"),IF(COUNTIF('Master list(no salts, metals)'!$K3112:$Y3112, "#N/A")=14,TRUE,FALSE))</f>
        <v>0</v>
      </c>
      <c r="S3122" t="b">
        <f>AND(COUNTIF('Master list(no salts, metals)'!S3112,"&lt;=1"),IF(COUNTIF('Master list(no salts, metals)'!$K3112:$Y3112, "#N/A")=14,TRUE,FALSE))</f>
        <v>0</v>
      </c>
      <c r="T3122" t="b">
        <f>AND(COUNTIF('Master list(no salts, metals)'!T3112,"&lt;=1"),IF(COUNTIF('Master list(no salts, metals)'!$K3112:$Y3112, "#N/A")=14,TRUE,FALSE))</f>
        <v>0</v>
      </c>
      <c r="U3122" t="b">
        <f>AND(COUNTIF('Master list(no salts, metals)'!U3112,"&lt;=1"),IF(COUNTIF('Master list(no salts, metals)'!$K3112:$Y3112, "#N/A")=14,TRUE,FALSE))</f>
        <v>0</v>
      </c>
      <c r="V3122" t="b">
        <f>AND(COUNTIF('Master list(no salts, metals)'!V3112,"&lt;=1"),IF(COUNTIF('Master list(no salts, metals)'!$K3112:$Y3112, "#N/A")=14,TRUE,FALSE))</f>
        <v>0</v>
      </c>
      <c r="W3122" t="b">
        <f>AND(COUNTIF('Master list(no salts, metals)'!W3112,"&lt;=1"),IF(COUNTIF('Master list(no salts, metals)'!$K3112:$Y3112, "#N/A")=14,TRUE,FALSE))</f>
        <v>1</v>
      </c>
      <c r="X3122" t="b">
        <f>AND(COUNTIF('Master list(no salts, metals)'!X3112,"&lt;=1"),IF(COUNTIF('Master list(no salts, metals)'!$K3112:$Y3112, "#N/A")=14,TRUE,FALSE))</f>
        <v>0</v>
      </c>
      <c r="Y3122" t="b">
        <f>AND(COUNTIF('Master list(no salts, metals)'!Y3112,"&lt;=1"),IF(COUNTIF('Master list(no salts, metals)'!$K3112:$Y3112, "#N/A")=14,TRUE,FALSE))</f>
        <v>0</v>
      </c>
    </row>
    <row r="3123" spans="11:25" x14ac:dyDescent="0.25">
      <c r="K3123" t="b">
        <f>AND(COUNTIF('Master list(no salts, metals)'!K3113,"&lt;=1"),IF(COUNTIF('Master list(no salts, metals)'!$K3113:$Y3113, "#N/A")=14,TRUE,FALSE))</f>
        <v>0</v>
      </c>
      <c r="L3123" t="b">
        <f>AND(COUNTIF('Master list(no salts, metals)'!L3113,"&lt;=1"),IF(COUNTIF('Master list(no salts, metals)'!$K3113:$Y3113, "#N/A")=14,TRUE,FALSE))</f>
        <v>0</v>
      </c>
      <c r="M3123" t="b">
        <f>AND(COUNTIF('Master list(no salts, metals)'!M3113,"&lt;=1"),IF(COUNTIF('Master list(no salts, metals)'!$K3113:$Y3113, "#N/A")=14,TRUE,FALSE))</f>
        <v>0</v>
      </c>
      <c r="N3123" t="b">
        <f>AND(COUNTIF('Master list(no salts, metals)'!N3113,"&lt;=1"),IF(COUNTIF('Master list(no salts, metals)'!$K3113:$Y3113, "#N/A")=14,TRUE,FALSE))</f>
        <v>0</v>
      </c>
      <c r="O3123" t="b">
        <f>AND(COUNTIF('Master list(no salts, metals)'!O3113,"&lt;=1"),IF(COUNTIF('Master list(no salts, metals)'!$K3113:$Y3113, "#N/A")=14,TRUE,FALSE))</f>
        <v>0</v>
      </c>
      <c r="P3123" t="b">
        <f>AND(COUNTIF('Master list(no salts, metals)'!P3113,"&lt;=1"),IF(COUNTIF('Master list(no salts, metals)'!$K3113:$Y3113, "#N/A")=14,TRUE,FALSE))</f>
        <v>0</v>
      </c>
      <c r="Q3123" t="b">
        <f>AND(COUNTIF('Master list(no salts, metals)'!Q3113,"&lt;=1"),IF(COUNTIF('Master list(no salts, metals)'!$K3113:$Y3113, "#N/A")=14,TRUE,FALSE))</f>
        <v>0</v>
      </c>
      <c r="R3123" t="b">
        <f>AND(COUNTIF('Master list(no salts, metals)'!R3113,"&lt;=1"),IF(COUNTIF('Master list(no salts, metals)'!$K3113:$Y3113, "#N/A")=14,TRUE,FALSE))</f>
        <v>0</v>
      </c>
      <c r="S3123" t="b">
        <f>AND(COUNTIF('Master list(no salts, metals)'!S3113,"&lt;=1"),IF(COUNTIF('Master list(no salts, metals)'!$K3113:$Y3113, "#N/A")=14,TRUE,FALSE))</f>
        <v>0</v>
      </c>
      <c r="T3123" t="b">
        <f>AND(COUNTIF('Master list(no salts, metals)'!T3113,"&lt;=1"),IF(COUNTIF('Master list(no salts, metals)'!$K3113:$Y3113, "#N/A")=14,TRUE,FALSE))</f>
        <v>0</v>
      </c>
      <c r="U3123" t="b">
        <f>AND(COUNTIF('Master list(no salts, metals)'!U3113,"&lt;=1"),IF(COUNTIF('Master list(no salts, metals)'!$K3113:$Y3113, "#N/A")=14,TRUE,FALSE))</f>
        <v>0</v>
      </c>
      <c r="V3123" t="b">
        <f>AND(COUNTIF('Master list(no salts, metals)'!V3113,"&lt;=1"),IF(COUNTIF('Master list(no salts, metals)'!$K3113:$Y3113, "#N/A")=14,TRUE,FALSE))</f>
        <v>0</v>
      </c>
      <c r="W3123" t="b">
        <f>AND(COUNTIF('Master list(no salts, metals)'!W3113,"&lt;=1"),IF(COUNTIF('Master list(no salts, metals)'!$K3113:$Y3113, "#N/A")=14,TRUE,FALSE))</f>
        <v>0</v>
      </c>
      <c r="X3123" t="b">
        <f>AND(COUNTIF('Master list(no salts, metals)'!X3113,"&lt;=1"),IF(COUNTIF('Master list(no salts, metals)'!$K3113:$Y3113, "#N/A")=14,TRUE,FALSE))</f>
        <v>0</v>
      </c>
      <c r="Y3123" t="b">
        <f>AND(COUNTIF('Master list(no salts, metals)'!Y3113,"&lt;=1"),IF(COUNTIF('Master list(no salts, metals)'!$K3113:$Y3113, "#N/A")=14,TRUE,FALSE))</f>
        <v>0</v>
      </c>
    </row>
    <row r="3124" spans="11:25" x14ac:dyDescent="0.25">
      <c r="K3124" t="b">
        <f>AND(COUNTIF('Master list(no salts, metals)'!K3114,"&lt;=1"),IF(COUNTIF('Master list(no salts, metals)'!$K3114:$Y3114, "#N/A")=14,TRUE,FALSE))</f>
        <v>0</v>
      </c>
      <c r="L3124" t="b">
        <f>AND(COUNTIF('Master list(no salts, metals)'!L3114,"&lt;=1"),IF(COUNTIF('Master list(no salts, metals)'!$K3114:$Y3114, "#N/A")=14,TRUE,FALSE))</f>
        <v>0</v>
      </c>
      <c r="M3124" t="b">
        <f>AND(COUNTIF('Master list(no salts, metals)'!M3114,"&lt;=1"),IF(COUNTIF('Master list(no salts, metals)'!$K3114:$Y3114, "#N/A")=14,TRUE,FALSE))</f>
        <v>0</v>
      </c>
      <c r="N3124" t="b">
        <f>AND(COUNTIF('Master list(no salts, metals)'!N3114,"&lt;=1"),IF(COUNTIF('Master list(no salts, metals)'!$K3114:$Y3114, "#N/A")=14,TRUE,FALSE))</f>
        <v>0</v>
      </c>
      <c r="O3124" t="b">
        <f>AND(COUNTIF('Master list(no salts, metals)'!O3114,"&lt;=1"),IF(COUNTIF('Master list(no salts, metals)'!$K3114:$Y3114, "#N/A")=14,TRUE,FALSE))</f>
        <v>0</v>
      </c>
      <c r="P3124" t="b">
        <f>AND(COUNTIF('Master list(no salts, metals)'!P3114,"&lt;=1"),IF(COUNTIF('Master list(no salts, metals)'!$K3114:$Y3114, "#N/A")=14,TRUE,FALSE))</f>
        <v>0</v>
      </c>
      <c r="Q3124" t="b">
        <f>AND(COUNTIF('Master list(no salts, metals)'!Q3114,"&lt;=1"),IF(COUNTIF('Master list(no salts, metals)'!$K3114:$Y3114, "#N/A")=14,TRUE,FALSE))</f>
        <v>0</v>
      </c>
      <c r="R3124" t="b">
        <f>AND(COUNTIF('Master list(no salts, metals)'!R3114,"&lt;=1"),IF(COUNTIF('Master list(no salts, metals)'!$K3114:$Y3114, "#N/A")=14,TRUE,FALSE))</f>
        <v>0</v>
      </c>
      <c r="S3124" t="b">
        <f>AND(COUNTIF('Master list(no salts, metals)'!S3114,"&lt;=1"),IF(COUNTIF('Master list(no salts, metals)'!$K3114:$Y3114, "#N/A")=14,TRUE,FALSE))</f>
        <v>0</v>
      </c>
      <c r="T3124" t="b">
        <f>AND(COUNTIF('Master list(no salts, metals)'!T3114,"&lt;=1"),IF(COUNTIF('Master list(no salts, metals)'!$K3114:$Y3114, "#N/A")=14,TRUE,FALSE))</f>
        <v>0</v>
      </c>
      <c r="U3124" t="b">
        <f>AND(COUNTIF('Master list(no salts, metals)'!U3114,"&lt;=1"),IF(COUNTIF('Master list(no salts, metals)'!$K3114:$Y3114, "#N/A")=14,TRUE,FALSE))</f>
        <v>0</v>
      </c>
      <c r="V3124" t="b">
        <f>AND(COUNTIF('Master list(no salts, metals)'!V3114,"&lt;=1"),IF(COUNTIF('Master list(no salts, metals)'!$K3114:$Y3114, "#N/A")=14,TRUE,FALSE))</f>
        <v>0</v>
      </c>
      <c r="W3124" t="b">
        <f>AND(COUNTIF('Master list(no salts, metals)'!W3114,"&lt;=1"),IF(COUNTIF('Master list(no salts, metals)'!$K3114:$Y3114, "#N/A")=14,TRUE,FALSE))</f>
        <v>0</v>
      </c>
      <c r="X3124" t="b">
        <f>AND(COUNTIF('Master list(no salts, metals)'!X3114,"&lt;=1"),IF(COUNTIF('Master list(no salts, metals)'!$K3114:$Y3114, "#N/A")=14,TRUE,FALSE))</f>
        <v>0</v>
      </c>
      <c r="Y3124" t="b">
        <f>AND(COUNTIF('Master list(no salts, metals)'!Y3114,"&lt;=1"),IF(COUNTIF('Master list(no salts, metals)'!$K3114:$Y3114, "#N/A")=14,TRUE,FALSE))</f>
        <v>0</v>
      </c>
    </row>
    <row r="3125" spans="11:25" x14ac:dyDescent="0.25">
      <c r="K3125" t="b">
        <f>AND(COUNTIF('Master list(no salts, metals)'!K3115,"&lt;=1"),IF(COUNTIF('Master list(no salts, metals)'!$K3115:$Y3115, "#N/A")=14,TRUE,FALSE))</f>
        <v>0</v>
      </c>
      <c r="L3125" t="b">
        <f>AND(COUNTIF('Master list(no salts, metals)'!L3115,"&lt;=1"),IF(COUNTIF('Master list(no salts, metals)'!$K3115:$Y3115, "#N/A")=14,TRUE,FALSE))</f>
        <v>0</v>
      </c>
      <c r="M3125" t="b">
        <f>AND(COUNTIF('Master list(no salts, metals)'!M3115,"&lt;=1"),IF(COUNTIF('Master list(no salts, metals)'!$K3115:$Y3115, "#N/A")=14,TRUE,FALSE))</f>
        <v>0</v>
      </c>
      <c r="N3125" t="b">
        <f>AND(COUNTIF('Master list(no salts, metals)'!N3115,"&lt;=1"),IF(COUNTIF('Master list(no salts, metals)'!$K3115:$Y3115, "#N/A")=14,TRUE,FALSE))</f>
        <v>0</v>
      </c>
      <c r="O3125" t="b">
        <f>AND(COUNTIF('Master list(no salts, metals)'!O3115,"&lt;=1"),IF(COUNTIF('Master list(no salts, metals)'!$K3115:$Y3115, "#N/A")=14,TRUE,FALSE))</f>
        <v>0</v>
      </c>
      <c r="P3125" t="b">
        <f>AND(COUNTIF('Master list(no salts, metals)'!P3115,"&lt;=1"),IF(COUNTIF('Master list(no salts, metals)'!$K3115:$Y3115, "#N/A")=14,TRUE,FALSE))</f>
        <v>0</v>
      </c>
      <c r="Q3125" t="b">
        <f>AND(COUNTIF('Master list(no salts, metals)'!Q3115,"&lt;=1"),IF(COUNTIF('Master list(no salts, metals)'!$K3115:$Y3115, "#N/A")=14,TRUE,FALSE))</f>
        <v>0</v>
      </c>
      <c r="R3125" t="b">
        <f>AND(COUNTIF('Master list(no salts, metals)'!R3115,"&lt;=1"),IF(COUNTIF('Master list(no salts, metals)'!$K3115:$Y3115, "#N/A")=14,TRUE,FALSE))</f>
        <v>0</v>
      </c>
      <c r="S3125" t="b">
        <f>AND(COUNTIF('Master list(no salts, metals)'!S3115,"&lt;=1"),IF(COUNTIF('Master list(no salts, metals)'!$K3115:$Y3115, "#N/A")=14,TRUE,FALSE))</f>
        <v>0</v>
      </c>
      <c r="T3125" t="b">
        <f>AND(COUNTIF('Master list(no salts, metals)'!T3115,"&lt;=1"),IF(COUNTIF('Master list(no salts, metals)'!$K3115:$Y3115, "#N/A")=14,TRUE,FALSE))</f>
        <v>0</v>
      </c>
      <c r="U3125" t="b">
        <f>AND(COUNTIF('Master list(no salts, metals)'!U3115,"&lt;=1"),IF(COUNTIF('Master list(no salts, metals)'!$K3115:$Y3115, "#N/A")=14,TRUE,FALSE))</f>
        <v>0</v>
      </c>
      <c r="V3125" t="b">
        <f>AND(COUNTIF('Master list(no salts, metals)'!V3115,"&lt;=1"),IF(COUNTIF('Master list(no salts, metals)'!$K3115:$Y3115, "#N/A")=14,TRUE,FALSE))</f>
        <v>0</v>
      </c>
      <c r="W3125" t="b">
        <f>AND(COUNTIF('Master list(no salts, metals)'!W3115,"&lt;=1"),IF(COUNTIF('Master list(no salts, metals)'!$K3115:$Y3115, "#N/A")=14,TRUE,FALSE))</f>
        <v>0</v>
      </c>
      <c r="X3125" t="b">
        <f>AND(COUNTIF('Master list(no salts, metals)'!X3115,"&lt;=1"),IF(COUNTIF('Master list(no salts, metals)'!$K3115:$Y3115, "#N/A")=14,TRUE,FALSE))</f>
        <v>0</v>
      </c>
      <c r="Y3125" t="b">
        <f>AND(COUNTIF('Master list(no salts, metals)'!Y3115,"&lt;=1"),IF(COUNTIF('Master list(no salts, metals)'!$K3115:$Y3115, "#N/A")=14,TRUE,FALSE))</f>
        <v>0</v>
      </c>
    </row>
    <row r="3126" spans="11:25" x14ac:dyDescent="0.25">
      <c r="K3126" t="b">
        <f>AND(COUNTIF('Master list(no salts, metals)'!K3116,"&lt;=1"),IF(COUNTIF('Master list(no salts, metals)'!$K3116:$Y3116, "#N/A")=14,TRUE,FALSE))</f>
        <v>0</v>
      </c>
      <c r="L3126" t="b">
        <f>AND(COUNTIF('Master list(no salts, metals)'!L3116,"&lt;=1"),IF(COUNTIF('Master list(no salts, metals)'!$K3116:$Y3116, "#N/A")=14,TRUE,FALSE))</f>
        <v>0</v>
      </c>
      <c r="M3126" t="b">
        <f>AND(COUNTIF('Master list(no salts, metals)'!M3116,"&lt;=1"),IF(COUNTIF('Master list(no salts, metals)'!$K3116:$Y3116, "#N/A")=14,TRUE,FALSE))</f>
        <v>0</v>
      </c>
      <c r="N3126" t="b">
        <f>AND(COUNTIF('Master list(no salts, metals)'!N3116,"&lt;=1"),IF(COUNTIF('Master list(no salts, metals)'!$K3116:$Y3116, "#N/A")=14,TRUE,FALSE))</f>
        <v>0</v>
      </c>
      <c r="O3126" t="b">
        <f>AND(COUNTIF('Master list(no salts, metals)'!O3116,"&lt;=1"),IF(COUNTIF('Master list(no salts, metals)'!$K3116:$Y3116, "#N/A")=14,TRUE,FALSE))</f>
        <v>0</v>
      </c>
      <c r="P3126" t="b">
        <f>AND(COUNTIF('Master list(no salts, metals)'!P3116,"&lt;=1"),IF(COUNTIF('Master list(no salts, metals)'!$K3116:$Y3116, "#N/A")=14,TRUE,FALSE))</f>
        <v>0</v>
      </c>
      <c r="Q3126" t="b">
        <f>AND(COUNTIF('Master list(no salts, metals)'!Q3116,"&lt;=1"),IF(COUNTIF('Master list(no salts, metals)'!$K3116:$Y3116, "#N/A")=14,TRUE,FALSE))</f>
        <v>0</v>
      </c>
      <c r="R3126" t="b">
        <f>AND(COUNTIF('Master list(no salts, metals)'!R3116,"&lt;=1"),IF(COUNTIF('Master list(no salts, metals)'!$K3116:$Y3116, "#N/A")=14,TRUE,FALSE))</f>
        <v>0</v>
      </c>
      <c r="S3126" t="b">
        <f>AND(COUNTIF('Master list(no salts, metals)'!S3116,"&lt;=1"),IF(COUNTIF('Master list(no salts, metals)'!$K3116:$Y3116, "#N/A")=14,TRUE,FALSE))</f>
        <v>0</v>
      </c>
      <c r="T3126" t="b">
        <f>AND(COUNTIF('Master list(no salts, metals)'!T3116,"&lt;=1"),IF(COUNTIF('Master list(no salts, metals)'!$K3116:$Y3116, "#N/A")=14,TRUE,FALSE))</f>
        <v>0</v>
      </c>
      <c r="U3126" t="b">
        <f>AND(COUNTIF('Master list(no salts, metals)'!U3116,"&lt;=1"),IF(COUNTIF('Master list(no salts, metals)'!$K3116:$Y3116, "#N/A")=14,TRUE,FALSE))</f>
        <v>0</v>
      </c>
      <c r="V3126" t="b">
        <f>AND(COUNTIF('Master list(no salts, metals)'!V3116,"&lt;=1"),IF(COUNTIF('Master list(no salts, metals)'!$K3116:$Y3116, "#N/A")=14,TRUE,FALSE))</f>
        <v>0</v>
      </c>
      <c r="W3126" t="b">
        <f>AND(COUNTIF('Master list(no salts, metals)'!W3116,"&lt;=1"),IF(COUNTIF('Master list(no salts, metals)'!$K3116:$Y3116, "#N/A")=14,TRUE,FALSE))</f>
        <v>0</v>
      </c>
      <c r="X3126" t="b">
        <f>AND(COUNTIF('Master list(no salts, metals)'!X3116,"&lt;=1"),IF(COUNTIF('Master list(no salts, metals)'!$K3116:$Y3116, "#N/A")=14,TRUE,FALSE))</f>
        <v>1</v>
      </c>
      <c r="Y3126" t="b">
        <f>AND(COUNTIF('Master list(no salts, metals)'!Y3116,"&lt;=1"),IF(COUNTIF('Master list(no salts, metals)'!$K3116:$Y3116, "#N/A")=14,TRUE,FALSE))</f>
        <v>0</v>
      </c>
    </row>
    <row r="3127" spans="11:25" x14ac:dyDescent="0.25">
      <c r="K3127" t="b">
        <f>AND(COUNTIF('Master list(no salts, metals)'!K3117,"&lt;=1"),IF(COUNTIF('Master list(no salts, metals)'!$K3117:$Y3117, "#N/A")=14,TRUE,FALSE))</f>
        <v>0</v>
      </c>
      <c r="L3127" t="b">
        <f>AND(COUNTIF('Master list(no salts, metals)'!L3117,"&lt;=1"),IF(COUNTIF('Master list(no salts, metals)'!$K3117:$Y3117, "#N/A")=14,TRUE,FALSE))</f>
        <v>0</v>
      </c>
      <c r="M3127" t="b">
        <f>AND(COUNTIF('Master list(no salts, metals)'!M3117,"&lt;=1"),IF(COUNTIF('Master list(no salts, metals)'!$K3117:$Y3117, "#N/A")=14,TRUE,FALSE))</f>
        <v>0</v>
      </c>
      <c r="N3127" t="b">
        <f>AND(COUNTIF('Master list(no salts, metals)'!N3117,"&lt;=1"),IF(COUNTIF('Master list(no salts, metals)'!$K3117:$Y3117, "#N/A")=14,TRUE,FALSE))</f>
        <v>0</v>
      </c>
      <c r="O3127" t="b">
        <f>AND(COUNTIF('Master list(no salts, metals)'!O3117,"&lt;=1"),IF(COUNTIF('Master list(no salts, metals)'!$K3117:$Y3117, "#N/A")=14,TRUE,FALSE))</f>
        <v>0</v>
      </c>
      <c r="P3127" t="b">
        <f>AND(COUNTIF('Master list(no salts, metals)'!P3117,"&lt;=1"),IF(COUNTIF('Master list(no salts, metals)'!$K3117:$Y3117, "#N/A")=14,TRUE,FALSE))</f>
        <v>0</v>
      </c>
      <c r="Q3127" t="b">
        <f>AND(COUNTIF('Master list(no salts, metals)'!Q3117,"&lt;=1"),IF(COUNTIF('Master list(no salts, metals)'!$K3117:$Y3117, "#N/A")=14,TRUE,FALSE))</f>
        <v>0</v>
      </c>
      <c r="R3127" t="b">
        <f>AND(COUNTIF('Master list(no salts, metals)'!R3117,"&lt;=1"),IF(COUNTIF('Master list(no salts, metals)'!$K3117:$Y3117, "#N/A")=14,TRUE,FALSE))</f>
        <v>0</v>
      </c>
      <c r="S3127" t="b">
        <f>AND(COUNTIF('Master list(no salts, metals)'!S3117,"&lt;=1"),IF(COUNTIF('Master list(no salts, metals)'!$K3117:$Y3117, "#N/A")=14,TRUE,FALSE))</f>
        <v>0</v>
      </c>
      <c r="T3127" t="b">
        <f>AND(COUNTIF('Master list(no salts, metals)'!T3117,"&lt;=1"),IF(COUNTIF('Master list(no salts, metals)'!$K3117:$Y3117, "#N/A")=14,TRUE,FALSE))</f>
        <v>0</v>
      </c>
      <c r="U3127" t="b">
        <f>AND(COUNTIF('Master list(no salts, metals)'!U3117,"&lt;=1"),IF(COUNTIF('Master list(no salts, metals)'!$K3117:$Y3117, "#N/A")=14,TRUE,FALSE))</f>
        <v>0</v>
      </c>
      <c r="V3127" t="b">
        <f>AND(COUNTIF('Master list(no salts, metals)'!V3117,"&lt;=1"),IF(COUNTIF('Master list(no salts, metals)'!$K3117:$Y3117, "#N/A")=14,TRUE,FALSE))</f>
        <v>0</v>
      </c>
      <c r="W3127" t="b">
        <f>AND(COUNTIF('Master list(no salts, metals)'!W3117,"&lt;=1"),IF(COUNTIF('Master list(no salts, metals)'!$K3117:$Y3117, "#N/A")=14,TRUE,FALSE))</f>
        <v>0</v>
      </c>
      <c r="X3127" t="b">
        <f>AND(COUNTIF('Master list(no salts, metals)'!X3117,"&lt;=1"),IF(COUNTIF('Master list(no salts, metals)'!$K3117:$Y3117, "#N/A")=14,TRUE,FALSE))</f>
        <v>1</v>
      </c>
      <c r="Y3127" t="b">
        <f>AND(COUNTIF('Master list(no salts, metals)'!Y3117,"&lt;=1"),IF(COUNTIF('Master list(no salts, metals)'!$K3117:$Y3117, "#N/A")=14,TRUE,FALSE))</f>
        <v>0</v>
      </c>
    </row>
    <row r="3128" spans="11:25" x14ac:dyDescent="0.25">
      <c r="K3128" t="b">
        <f>AND(COUNTIF('Master list(no salts, metals)'!K3118,"&lt;=1"),IF(COUNTIF('Master list(no salts, metals)'!$K3118:$Y3118, "#N/A")=14,TRUE,FALSE))</f>
        <v>0</v>
      </c>
      <c r="L3128" t="b">
        <f>AND(COUNTIF('Master list(no salts, metals)'!L3118,"&lt;=1"),IF(COUNTIF('Master list(no salts, metals)'!$K3118:$Y3118, "#N/A")=14,TRUE,FALSE))</f>
        <v>0</v>
      </c>
      <c r="M3128" t="b">
        <f>AND(COUNTIF('Master list(no salts, metals)'!M3118,"&lt;=1"),IF(COUNTIF('Master list(no salts, metals)'!$K3118:$Y3118, "#N/A")=14,TRUE,FALSE))</f>
        <v>0</v>
      </c>
      <c r="N3128" t="b">
        <f>AND(COUNTIF('Master list(no salts, metals)'!N3118,"&lt;=1"),IF(COUNTIF('Master list(no salts, metals)'!$K3118:$Y3118, "#N/A")=14,TRUE,FALSE))</f>
        <v>0</v>
      </c>
      <c r="O3128" t="b">
        <f>AND(COUNTIF('Master list(no salts, metals)'!O3118,"&lt;=1"),IF(COUNTIF('Master list(no salts, metals)'!$K3118:$Y3118, "#N/A")=14,TRUE,FALSE))</f>
        <v>0</v>
      </c>
      <c r="P3128" t="b">
        <f>AND(COUNTIF('Master list(no salts, metals)'!P3118,"&lt;=1"),IF(COUNTIF('Master list(no salts, metals)'!$K3118:$Y3118, "#N/A")=14,TRUE,FALSE))</f>
        <v>0</v>
      </c>
      <c r="Q3128" t="b">
        <f>AND(COUNTIF('Master list(no salts, metals)'!Q3118,"&lt;=1"),IF(COUNTIF('Master list(no salts, metals)'!$K3118:$Y3118, "#N/A")=14,TRUE,FALSE))</f>
        <v>0</v>
      </c>
      <c r="R3128" t="b">
        <f>AND(COUNTIF('Master list(no salts, metals)'!R3118,"&lt;=1"),IF(COUNTIF('Master list(no salts, metals)'!$K3118:$Y3118, "#N/A")=14,TRUE,FALSE))</f>
        <v>0</v>
      </c>
      <c r="S3128" t="b">
        <f>AND(COUNTIF('Master list(no salts, metals)'!S3118,"&lt;=1"),IF(COUNTIF('Master list(no salts, metals)'!$K3118:$Y3118, "#N/A")=14,TRUE,FALSE))</f>
        <v>0</v>
      </c>
      <c r="T3128" t="b">
        <f>AND(COUNTIF('Master list(no salts, metals)'!T3118,"&lt;=1"),IF(COUNTIF('Master list(no salts, metals)'!$K3118:$Y3118, "#N/A")=14,TRUE,FALSE))</f>
        <v>0</v>
      </c>
      <c r="U3128" t="b">
        <f>AND(COUNTIF('Master list(no salts, metals)'!U3118,"&lt;=1"),IF(COUNTIF('Master list(no salts, metals)'!$K3118:$Y3118, "#N/A")=14,TRUE,FALSE))</f>
        <v>0</v>
      </c>
      <c r="V3128" t="b">
        <f>AND(COUNTIF('Master list(no salts, metals)'!V3118,"&lt;=1"),IF(COUNTIF('Master list(no salts, metals)'!$K3118:$Y3118, "#N/A")=14,TRUE,FALSE))</f>
        <v>0</v>
      </c>
      <c r="W3128" t="b">
        <f>AND(COUNTIF('Master list(no salts, metals)'!W3118,"&lt;=1"),IF(COUNTIF('Master list(no salts, metals)'!$K3118:$Y3118, "#N/A")=14,TRUE,FALSE))</f>
        <v>0</v>
      </c>
      <c r="X3128" t="b">
        <f>AND(COUNTIF('Master list(no salts, metals)'!X3118,"&lt;=1"),IF(COUNTIF('Master list(no salts, metals)'!$K3118:$Y3118, "#N/A")=14,TRUE,FALSE))</f>
        <v>0</v>
      </c>
      <c r="Y3128" t="b">
        <f>AND(COUNTIF('Master list(no salts, metals)'!Y3118,"&lt;=1"),IF(COUNTIF('Master list(no salts, metals)'!$K3118:$Y3118, "#N/A")=14,TRUE,FALSE))</f>
        <v>1</v>
      </c>
    </row>
    <row r="3129" spans="11:25" x14ac:dyDescent="0.25">
      <c r="K3129" t="b">
        <f>AND(COUNTIF('Master list(no salts, metals)'!K3119,"&lt;=1"),IF(COUNTIF('Master list(no salts, metals)'!$K3119:$Y3119, "#N/A")=14,TRUE,FALSE))</f>
        <v>0</v>
      </c>
      <c r="L3129" t="b">
        <f>AND(COUNTIF('Master list(no salts, metals)'!L3119,"&lt;=1"),IF(COUNTIF('Master list(no salts, metals)'!$K3119:$Y3119, "#N/A")=14,TRUE,FALSE))</f>
        <v>0</v>
      </c>
      <c r="M3129" t="b">
        <f>AND(COUNTIF('Master list(no salts, metals)'!M3119,"&lt;=1"),IF(COUNTIF('Master list(no salts, metals)'!$K3119:$Y3119, "#N/A")=14,TRUE,FALSE))</f>
        <v>0</v>
      </c>
      <c r="N3129" t="b">
        <f>AND(COUNTIF('Master list(no salts, metals)'!N3119,"&lt;=1"),IF(COUNTIF('Master list(no salts, metals)'!$K3119:$Y3119, "#N/A")=14,TRUE,FALSE))</f>
        <v>0</v>
      </c>
      <c r="O3129" t="b">
        <f>AND(COUNTIF('Master list(no salts, metals)'!O3119,"&lt;=1"),IF(COUNTIF('Master list(no salts, metals)'!$K3119:$Y3119, "#N/A")=14,TRUE,FALSE))</f>
        <v>0</v>
      </c>
      <c r="P3129" t="b">
        <f>AND(COUNTIF('Master list(no salts, metals)'!P3119,"&lt;=1"),IF(COUNTIF('Master list(no salts, metals)'!$K3119:$Y3119, "#N/A")=14,TRUE,FALSE))</f>
        <v>0</v>
      </c>
      <c r="Q3129" t="b">
        <f>AND(COUNTIF('Master list(no salts, metals)'!Q3119,"&lt;=1"),IF(COUNTIF('Master list(no salts, metals)'!$K3119:$Y3119, "#N/A")=14,TRUE,FALSE))</f>
        <v>0</v>
      </c>
      <c r="R3129" t="b">
        <f>AND(COUNTIF('Master list(no salts, metals)'!R3119,"&lt;=1"),IF(COUNTIF('Master list(no salts, metals)'!$K3119:$Y3119, "#N/A")=14,TRUE,FALSE))</f>
        <v>0</v>
      </c>
      <c r="S3129" t="b">
        <f>AND(COUNTIF('Master list(no salts, metals)'!S3119,"&lt;=1"),IF(COUNTIF('Master list(no salts, metals)'!$K3119:$Y3119, "#N/A")=14,TRUE,FALSE))</f>
        <v>0</v>
      </c>
      <c r="T3129" t="b">
        <f>AND(COUNTIF('Master list(no salts, metals)'!T3119,"&lt;=1"),IF(COUNTIF('Master list(no salts, metals)'!$K3119:$Y3119, "#N/A")=14,TRUE,FALSE))</f>
        <v>0</v>
      </c>
      <c r="U3129" t="b">
        <f>AND(COUNTIF('Master list(no salts, metals)'!U3119,"&lt;=1"),IF(COUNTIF('Master list(no salts, metals)'!$K3119:$Y3119, "#N/A")=14,TRUE,FALSE))</f>
        <v>0</v>
      </c>
      <c r="V3129" t="b">
        <f>AND(COUNTIF('Master list(no salts, metals)'!V3119,"&lt;=1"),IF(COUNTIF('Master list(no salts, metals)'!$K3119:$Y3119, "#N/A")=14,TRUE,FALSE))</f>
        <v>0</v>
      </c>
      <c r="W3129" t="b">
        <f>AND(COUNTIF('Master list(no salts, metals)'!W3119,"&lt;=1"),IF(COUNTIF('Master list(no salts, metals)'!$K3119:$Y3119, "#N/A")=14,TRUE,FALSE))</f>
        <v>0</v>
      </c>
      <c r="X3129" t="b">
        <f>AND(COUNTIF('Master list(no salts, metals)'!X3119,"&lt;=1"),IF(COUNTIF('Master list(no salts, metals)'!$K3119:$Y3119, "#N/A")=14,TRUE,FALSE))</f>
        <v>0</v>
      </c>
      <c r="Y3129" t="b">
        <f>AND(COUNTIF('Master list(no salts, metals)'!Y3119,"&lt;=1"),IF(COUNTIF('Master list(no salts, metals)'!$K3119:$Y3119, "#N/A")=14,TRUE,FALSE))</f>
        <v>1</v>
      </c>
    </row>
    <row r="3130" spans="11:25" x14ac:dyDescent="0.25">
      <c r="K3130" t="b">
        <f>AND(COUNTIF('Master list(no salts, metals)'!K3120,"&lt;=1"),IF(COUNTIF('Master list(no salts, metals)'!$K3120:$Y3120, "#N/A")=14,TRUE,FALSE))</f>
        <v>0</v>
      </c>
      <c r="L3130" t="b">
        <f>AND(COUNTIF('Master list(no salts, metals)'!L3120,"&lt;=1"),IF(COUNTIF('Master list(no salts, metals)'!$K3120:$Y3120, "#N/A")=14,TRUE,FALSE))</f>
        <v>0</v>
      </c>
      <c r="M3130" t="b">
        <f>AND(COUNTIF('Master list(no salts, metals)'!M3120,"&lt;=1"),IF(COUNTIF('Master list(no salts, metals)'!$K3120:$Y3120, "#N/A")=14,TRUE,FALSE))</f>
        <v>0</v>
      </c>
      <c r="N3130" t="b">
        <f>AND(COUNTIF('Master list(no salts, metals)'!N3120,"&lt;=1"),IF(COUNTIF('Master list(no salts, metals)'!$K3120:$Y3120, "#N/A")=14,TRUE,FALSE))</f>
        <v>0</v>
      </c>
      <c r="O3130" t="b">
        <f>AND(COUNTIF('Master list(no salts, metals)'!O3120,"&lt;=1"),IF(COUNTIF('Master list(no salts, metals)'!$K3120:$Y3120, "#N/A")=14,TRUE,FALSE))</f>
        <v>0</v>
      </c>
      <c r="P3130" t="b">
        <f>AND(COUNTIF('Master list(no salts, metals)'!P3120,"&lt;=1"),IF(COUNTIF('Master list(no salts, metals)'!$K3120:$Y3120, "#N/A")=14,TRUE,FALSE))</f>
        <v>0</v>
      </c>
      <c r="Q3130" t="b">
        <f>AND(COUNTIF('Master list(no salts, metals)'!Q3120,"&lt;=1"),IF(COUNTIF('Master list(no salts, metals)'!$K3120:$Y3120, "#N/A")=14,TRUE,FALSE))</f>
        <v>0</v>
      </c>
      <c r="R3130" t="b">
        <f>AND(COUNTIF('Master list(no salts, metals)'!R3120,"&lt;=1"),IF(COUNTIF('Master list(no salts, metals)'!$K3120:$Y3120, "#N/A")=14,TRUE,FALSE))</f>
        <v>0</v>
      </c>
      <c r="S3130" t="b">
        <f>AND(COUNTIF('Master list(no salts, metals)'!S3120,"&lt;=1"),IF(COUNTIF('Master list(no salts, metals)'!$K3120:$Y3120, "#N/A")=14,TRUE,FALSE))</f>
        <v>0</v>
      </c>
      <c r="T3130" t="b">
        <f>AND(COUNTIF('Master list(no salts, metals)'!T3120,"&lt;=1"),IF(COUNTIF('Master list(no salts, metals)'!$K3120:$Y3120, "#N/A")=14,TRUE,FALSE))</f>
        <v>0</v>
      </c>
      <c r="U3130" t="b">
        <f>AND(COUNTIF('Master list(no salts, metals)'!U3120,"&lt;=1"),IF(COUNTIF('Master list(no salts, metals)'!$K3120:$Y3120, "#N/A")=14,TRUE,FALSE))</f>
        <v>0</v>
      </c>
      <c r="V3130" t="b">
        <f>AND(COUNTIF('Master list(no salts, metals)'!V3120,"&lt;=1"),IF(COUNTIF('Master list(no salts, metals)'!$K3120:$Y3120, "#N/A")=14,TRUE,FALSE))</f>
        <v>0</v>
      </c>
      <c r="W3130" t="b">
        <f>AND(COUNTIF('Master list(no salts, metals)'!W3120,"&lt;=1"),IF(COUNTIF('Master list(no salts, metals)'!$K3120:$Y3120, "#N/A")=14,TRUE,FALSE))</f>
        <v>0</v>
      </c>
      <c r="X3130" t="b">
        <f>AND(COUNTIF('Master list(no salts, metals)'!X3120,"&lt;=1"),IF(COUNTIF('Master list(no salts, metals)'!$K3120:$Y3120, "#N/A")=14,TRUE,FALSE))</f>
        <v>0</v>
      </c>
      <c r="Y3130" t="b">
        <f>AND(COUNTIF('Master list(no salts, metals)'!Y3120,"&lt;=1"),IF(COUNTIF('Master list(no salts, metals)'!$K3120:$Y3120, "#N/A")=14,TRUE,FALSE))</f>
        <v>0</v>
      </c>
    </row>
    <row r="3131" spans="11:25" x14ac:dyDescent="0.25">
      <c r="K3131" t="b">
        <f>AND(COUNTIF('Master list(no salts, metals)'!K3121,"&lt;=1"),IF(COUNTIF('Master list(no salts, metals)'!$K3121:$Y3121, "#N/A")=14,TRUE,FALSE))</f>
        <v>0</v>
      </c>
      <c r="L3131" t="b">
        <f>AND(COUNTIF('Master list(no salts, metals)'!L3121,"&lt;=1"),IF(COUNTIF('Master list(no salts, metals)'!$K3121:$Y3121, "#N/A")=14,TRUE,FALSE))</f>
        <v>0</v>
      </c>
      <c r="M3131" t="b">
        <f>AND(COUNTIF('Master list(no salts, metals)'!M3121,"&lt;=1"),IF(COUNTIF('Master list(no salts, metals)'!$K3121:$Y3121, "#N/A")=14,TRUE,FALSE))</f>
        <v>0</v>
      </c>
      <c r="N3131" t="b">
        <f>AND(COUNTIF('Master list(no salts, metals)'!N3121,"&lt;=1"),IF(COUNTIF('Master list(no salts, metals)'!$K3121:$Y3121, "#N/A")=14,TRUE,FALSE))</f>
        <v>0</v>
      </c>
      <c r="O3131" t="b">
        <f>AND(COUNTIF('Master list(no salts, metals)'!O3121,"&lt;=1"),IF(COUNTIF('Master list(no salts, metals)'!$K3121:$Y3121, "#N/A")=14,TRUE,FALSE))</f>
        <v>0</v>
      </c>
      <c r="P3131" t="b">
        <f>AND(COUNTIF('Master list(no salts, metals)'!P3121,"&lt;=1"),IF(COUNTIF('Master list(no salts, metals)'!$K3121:$Y3121, "#N/A")=14,TRUE,FALSE))</f>
        <v>0</v>
      </c>
      <c r="Q3131" t="b">
        <f>AND(COUNTIF('Master list(no salts, metals)'!Q3121,"&lt;=1"),IF(COUNTIF('Master list(no salts, metals)'!$K3121:$Y3121, "#N/A")=14,TRUE,FALSE))</f>
        <v>0</v>
      </c>
      <c r="R3131" t="b">
        <f>AND(COUNTIF('Master list(no salts, metals)'!R3121,"&lt;=1"),IF(COUNTIF('Master list(no salts, metals)'!$K3121:$Y3121, "#N/A")=14,TRUE,FALSE))</f>
        <v>0</v>
      </c>
      <c r="S3131" t="b">
        <f>AND(COUNTIF('Master list(no salts, metals)'!S3121,"&lt;=1"),IF(COUNTIF('Master list(no salts, metals)'!$K3121:$Y3121, "#N/A")=14,TRUE,FALSE))</f>
        <v>0</v>
      </c>
      <c r="T3131" t="b">
        <f>AND(COUNTIF('Master list(no salts, metals)'!T3121,"&lt;=1"),IF(COUNTIF('Master list(no salts, metals)'!$K3121:$Y3121, "#N/A")=14,TRUE,FALSE))</f>
        <v>0</v>
      </c>
      <c r="U3131" t="b">
        <f>AND(COUNTIF('Master list(no salts, metals)'!U3121,"&lt;=1"),IF(COUNTIF('Master list(no salts, metals)'!$K3121:$Y3121, "#N/A")=14,TRUE,FALSE))</f>
        <v>0</v>
      </c>
      <c r="V3131" t="b">
        <f>AND(COUNTIF('Master list(no salts, metals)'!V3121,"&lt;=1"),IF(COUNTIF('Master list(no salts, metals)'!$K3121:$Y3121, "#N/A")=14,TRUE,FALSE))</f>
        <v>0</v>
      </c>
      <c r="W3131" t="b">
        <f>AND(COUNTIF('Master list(no salts, metals)'!W3121,"&lt;=1"),IF(COUNTIF('Master list(no salts, metals)'!$K3121:$Y3121, "#N/A")=14,TRUE,FALSE))</f>
        <v>0</v>
      </c>
      <c r="X3131" t="b">
        <f>AND(COUNTIF('Master list(no salts, metals)'!X3121,"&lt;=1"),IF(COUNTIF('Master list(no salts, metals)'!$K3121:$Y3121, "#N/A")=14,TRUE,FALSE))</f>
        <v>0</v>
      </c>
      <c r="Y3131" t="b">
        <f>AND(COUNTIF('Master list(no salts, metals)'!Y3121,"&lt;=1"),IF(COUNTIF('Master list(no salts, metals)'!$K3121:$Y3121, "#N/A")=14,TRUE,FALSE))</f>
        <v>0</v>
      </c>
    </row>
    <row r="3132" spans="11:25" x14ac:dyDescent="0.25">
      <c r="K3132" t="b">
        <f>AND(COUNTIF('Master list(no salts, metals)'!K3122,"&lt;=1"),IF(COUNTIF('Master list(no salts, metals)'!$K3122:$Y3122, "#N/A")=14,TRUE,FALSE))</f>
        <v>0</v>
      </c>
      <c r="L3132" t="b">
        <f>AND(COUNTIF('Master list(no salts, metals)'!L3122,"&lt;=1"),IF(COUNTIF('Master list(no salts, metals)'!$K3122:$Y3122, "#N/A")=14,TRUE,FALSE))</f>
        <v>0</v>
      </c>
      <c r="M3132" t="b">
        <f>AND(COUNTIF('Master list(no salts, metals)'!M3122,"&lt;=1"),IF(COUNTIF('Master list(no salts, metals)'!$K3122:$Y3122, "#N/A")=14,TRUE,FALSE))</f>
        <v>0</v>
      </c>
      <c r="N3132" t="b">
        <f>AND(COUNTIF('Master list(no salts, metals)'!N3122,"&lt;=1"),IF(COUNTIF('Master list(no salts, metals)'!$K3122:$Y3122, "#N/A")=14,TRUE,FALSE))</f>
        <v>0</v>
      </c>
      <c r="O3132" t="b">
        <f>AND(COUNTIF('Master list(no salts, metals)'!O3122,"&lt;=1"),IF(COUNTIF('Master list(no salts, metals)'!$K3122:$Y3122, "#N/A")=14,TRUE,FALSE))</f>
        <v>0</v>
      </c>
      <c r="P3132" t="b">
        <f>AND(COUNTIF('Master list(no salts, metals)'!P3122,"&lt;=1"),IF(COUNTIF('Master list(no salts, metals)'!$K3122:$Y3122, "#N/A")=14,TRUE,FALSE))</f>
        <v>0</v>
      </c>
      <c r="Q3132" t="b">
        <f>AND(COUNTIF('Master list(no salts, metals)'!Q3122,"&lt;=1"),IF(COUNTIF('Master list(no salts, metals)'!$K3122:$Y3122, "#N/A")=14,TRUE,FALSE))</f>
        <v>0</v>
      </c>
      <c r="R3132" t="b">
        <f>AND(COUNTIF('Master list(no salts, metals)'!R3122,"&lt;=1"),IF(COUNTIF('Master list(no salts, metals)'!$K3122:$Y3122, "#N/A")=14,TRUE,FALSE))</f>
        <v>0</v>
      </c>
      <c r="S3132" t="b">
        <f>AND(COUNTIF('Master list(no salts, metals)'!S3122,"&lt;=1"),IF(COUNTIF('Master list(no salts, metals)'!$K3122:$Y3122, "#N/A")=14,TRUE,FALSE))</f>
        <v>0</v>
      </c>
      <c r="T3132" t="b">
        <f>AND(COUNTIF('Master list(no salts, metals)'!T3122,"&lt;=1"),IF(COUNTIF('Master list(no salts, metals)'!$K3122:$Y3122, "#N/A")=14,TRUE,FALSE))</f>
        <v>0</v>
      </c>
      <c r="U3132" t="b">
        <f>AND(COUNTIF('Master list(no salts, metals)'!U3122,"&lt;=1"),IF(COUNTIF('Master list(no salts, metals)'!$K3122:$Y3122, "#N/A")=14,TRUE,FALSE))</f>
        <v>0</v>
      </c>
      <c r="V3132" t="b">
        <f>AND(COUNTIF('Master list(no salts, metals)'!V3122,"&lt;=1"),IF(COUNTIF('Master list(no salts, metals)'!$K3122:$Y3122, "#N/A")=14,TRUE,FALSE))</f>
        <v>0</v>
      </c>
      <c r="W3132" t="b">
        <f>AND(COUNTIF('Master list(no salts, metals)'!W3122,"&lt;=1"),IF(COUNTIF('Master list(no salts, metals)'!$K3122:$Y3122, "#N/A")=14,TRUE,FALSE))</f>
        <v>0</v>
      </c>
      <c r="X3132" t="b">
        <f>AND(COUNTIF('Master list(no salts, metals)'!X3122,"&lt;=1"),IF(COUNTIF('Master list(no salts, metals)'!$K3122:$Y3122, "#N/A")=14,TRUE,FALSE))</f>
        <v>0</v>
      </c>
      <c r="Y3132" t="b">
        <f>AND(COUNTIF('Master list(no salts, metals)'!Y3122,"&lt;=1"),IF(COUNTIF('Master list(no salts, metals)'!$K3122:$Y3122, "#N/A")=14,TRUE,FALSE))</f>
        <v>1</v>
      </c>
    </row>
    <row r="3133" spans="11:25" x14ac:dyDescent="0.25">
      <c r="K3133" t="b">
        <f>AND(COUNTIF('Master list(no salts, metals)'!K3123,"&lt;=1"),IF(COUNTIF('Master list(no salts, metals)'!$K3123:$Y3123, "#N/A")=14,TRUE,FALSE))</f>
        <v>0</v>
      </c>
      <c r="L3133" t="b">
        <f>AND(COUNTIF('Master list(no salts, metals)'!L3123,"&lt;=1"),IF(COUNTIF('Master list(no salts, metals)'!$K3123:$Y3123, "#N/A")=14,TRUE,FALSE))</f>
        <v>0</v>
      </c>
      <c r="M3133" t="b">
        <f>AND(COUNTIF('Master list(no salts, metals)'!M3123,"&lt;=1"),IF(COUNTIF('Master list(no salts, metals)'!$K3123:$Y3123, "#N/A")=14,TRUE,FALSE))</f>
        <v>0</v>
      </c>
      <c r="N3133" t="b">
        <f>AND(COUNTIF('Master list(no salts, metals)'!N3123,"&lt;=1"),IF(COUNTIF('Master list(no salts, metals)'!$K3123:$Y3123, "#N/A")=14,TRUE,FALSE))</f>
        <v>0</v>
      </c>
      <c r="O3133" t="b">
        <f>AND(COUNTIF('Master list(no salts, metals)'!O3123,"&lt;=1"),IF(COUNTIF('Master list(no salts, metals)'!$K3123:$Y3123, "#N/A")=14,TRUE,FALSE))</f>
        <v>0</v>
      </c>
      <c r="P3133" t="b">
        <f>AND(COUNTIF('Master list(no salts, metals)'!P3123,"&lt;=1"),IF(COUNTIF('Master list(no salts, metals)'!$K3123:$Y3123, "#N/A")=14,TRUE,FALSE))</f>
        <v>0</v>
      </c>
      <c r="Q3133" t="b">
        <f>AND(COUNTIF('Master list(no salts, metals)'!Q3123,"&lt;=1"),IF(COUNTIF('Master list(no salts, metals)'!$K3123:$Y3123, "#N/A")=14,TRUE,FALSE))</f>
        <v>0</v>
      </c>
      <c r="R3133" t="b">
        <f>AND(COUNTIF('Master list(no salts, metals)'!R3123,"&lt;=1"),IF(COUNTIF('Master list(no salts, metals)'!$K3123:$Y3123, "#N/A")=14,TRUE,FALSE))</f>
        <v>0</v>
      </c>
      <c r="S3133" t="b">
        <f>AND(COUNTIF('Master list(no salts, metals)'!S3123,"&lt;=1"),IF(COUNTIF('Master list(no salts, metals)'!$K3123:$Y3123, "#N/A")=14,TRUE,FALSE))</f>
        <v>0</v>
      </c>
      <c r="T3133" t="b">
        <f>AND(COUNTIF('Master list(no salts, metals)'!T3123,"&lt;=1"),IF(COUNTIF('Master list(no salts, metals)'!$K3123:$Y3123, "#N/A")=14,TRUE,FALSE))</f>
        <v>0</v>
      </c>
      <c r="U3133" t="b">
        <f>AND(COUNTIF('Master list(no salts, metals)'!U3123,"&lt;=1"),IF(COUNTIF('Master list(no salts, metals)'!$K3123:$Y3123, "#N/A")=14,TRUE,FALSE))</f>
        <v>0</v>
      </c>
      <c r="V3133" t="b">
        <f>AND(COUNTIF('Master list(no salts, metals)'!V3123,"&lt;=1"),IF(COUNTIF('Master list(no salts, metals)'!$K3123:$Y3123, "#N/A")=14,TRUE,FALSE))</f>
        <v>0</v>
      </c>
      <c r="W3133" t="b">
        <f>AND(COUNTIF('Master list(no salts, metals)'!W3123,"&lt;=1"),IF(COUNTIF('Master list(no salts, metals)'!$K3123:$Y3123, "#N/A")=14,TRUE,FALSE))</f>
        <v>0</v>
      </c>
      <c r="X3133" t="b">
        <f>AND(COUNTIF('Master list(no salts, metals)'!X3123,"&lt;=1"),IF(COUNTIF('Master list(no salts, metals)'!$K3123:$Y3123, "#N/A")=14,TRUE,FALSE))</f>
        <v>0</v>
      </c>
      <c r="Y3133" t="b">
        <f>AND(COUNTIF('Master list(no salts, metals)'!Y3123,"&lt;=1"),IF(COUNTIF('Master list(no salts, metals)'!$K3123:$Y3123, "#N/A")=14,TRUE,FALSE))</f>
        <v>0</v>
      </c>
    </row>
    <row r="3134" spans="11:25" x14ac:dyDescent="0.25">
      <c r="K3134" t="b">
        <f>AND(COUNTIF('Master list(no salts, metals)'!K3124,"&lt;=1"),IF(COUNTIF('Master list(no salts, metals)'!$K3124:$Y3124, "#N/A")=14,TRUE,FALSE))</f>
        <v>0</v>
      </c>
      <c r="L3134" t="b">
        <f>AND(COUNTIF('Master list(no salts, metals)'!L3124,"&lt;=1"),IF(COUNTIF('Master list(no salts, metals)'!$K3124:$Y3124, "#N/A")=14,TRUE,FALSE))</f>
        <v>0</v>
      </c>
      <c r="M3134" t="b">
        <f>AND(COUNTIF('Master list(no salts, metals)'!M3124,"&lt;=1"),IF(COUNTIF('Master list(no salts, metals)'!$K3124:$Y3124, "#N/A")=14,TRUE,FALSE))</f>
        <v>0</v>
      </c>
      <c r="N3134" t="b">
        <f>AND(COUNTIF('Master list(no salts, metals)'!N3124,"&lt;=1"),IF(COUNTIF('Master list(no salts, metals)'!$K3124:$Y3124, "#N/A")=14,TRUE,FALSE))</f>
        <v>0</v>
      </c>
      <c r="O3134" t="b">
        <f>AND(COUNTIF('Master list(no salts, metals)'!O3124,"&lt;=1"),IF(COUNTIF('Master list(no salts, metals)'!$K3124:$Y3124, "#N/A")=14,TRUE,FALSE))</f>
        <v>0</v>
      </c>
      <c r="P3134" t="b">
        <f>AND(COUNTIF('Master list(no salts, metals)'!P3124,"&lt;=1"),IF(COUNTIF('Master list(no salts, metals)'!$K3124:$Y3124, "#N/A")=14,TRUE,FALSE))</f>
        <v>0</v>
      </c>
      <c r="Q3134" t="b">
        <f>AND(COUNTIF('Master list(no salts, metals)'!Q3124,"&lt;=1"),IF(COUNTIF('Master list(no salts, metals)'!$K3124:$Y3124, "#N/A")=14,TRUE,FALSE))</f>
        <v>0</v>
      </c>
      <c r="R3134" t="b">
        <f>AND(COUNTIF('Master list(no salts, metals)'!R3124,"&lt;=1"),IF(COUNTIF('Master list(no salts, metals)'!$K3124:$Y3124, "#N/A")=14,TRUE,FALSE))</f>
        <v>0</v>
      </c>
      <c r="S3134" t="b">
        <f>AND(COUNTIF('Master list(no salts, metals)'!S3124,"&lt;=1"),IF(COUNTIF('Master list(no salts, metals)'!$K3124:$Y3124, "#N/A")=14,TRUE,FALSE))</f>
        <v>0</v>
      </c>
      <c r="T3134" t="b">
        <f>AND(COUNTIF('Master list(no salts, metals)'!T3124,"&lt;=1"),IF(COUNTIF('Master list(no salts, metals)'!$K3124:$Y3124, "#N/A")=14,TRUE,FALSE))</f>
        <v>0</v>
      </c>
      <c r="U3134" t="b">
        <f>AND(COUNTIF('Master list(no salts, metals)'!U3124,"&lt;=1"),IF(COUNTIF('Master list(no salts, metals)'!$K3124:$Y3124, "#N/A")=14,TRUE,FALSE))</f>
        <v>0</v>
      </c>
      <c r="V3134" t="b">
        <f>AND(COUNTIF('Master list(no salts, metals)'!V3124,"&lt;=1"),IF(COUNTIF('Master list(no salts, metals)'!$K3124:$Y3124, "#N/A")=14,TRUE,FALSE))</f>
        <v>0</v>
      </c>
      <c r="W3134" t="b">
        <f>AND(COUNTIF('Master list(no salts, metals)'!W3124,"&lt;=1"),IF(COUNTIF('Master list(no salts, metals)'!$K3124:$Y3124, "#N/A")=14,TRUE,FALSE))</f>
        <v>0</v>
      </c>
      <c r="X3134" t="b">
        <f>AND(COUNTIF('Master list(no salts, metals)'!X3124,"&lt;=1"),IF(COUNTIF('Master list(no salts, metals)'!$K3124:$Y3124, "#N/A")=14,TRUE,FALSE))</f>
        <v>0</v>
      </c>
      <c r="Y3134" t="b">
        <f>AND(COUNTIF('Master list(no salts, metals)'!Y3124,"&lt;=1"),IF(COUNTIF('Master list(no salts, metals)'!$K3124:$Y3124, "#N/A")=14,TRUE,FALSE))</f>
        <v>0</v>
      </c>
    </row>
    <row r="3135" spans="11:25" x14ac:dyDescent="0.25">
      <c r="K3135" t="b">
        <f>AND(COUNTIF('Master list(no salts, metals)'!K3125,"&lt;=1"),IF(COUNTIF('Master list(no salts, metals)'!$K3125:$Y3125, "#N/A")=14,TRUE,FALSE))</f>
        <v>0</v>
      </c>
      <c r="L3135" t="b">
        <f>AND(COUNTIF('Master list(no salts, metals)'!L3125,"&lt;=1"),IF(COUNTIF('Master list(no salts, metals)'!$K3125:$Y3125, "#N/A")=14,TRUE,FALSE))</f>
        <v>0</v>
      </c>
      <c r="M3135" t="b">
        <f>AND(COUNTIF('Master list(no salts, metals)'!M3125,"&lt;=1"),IF(COUNTIF('Master list(no salts, metals)'!$K3125:$Y3125, "#N/A")=14,TRUE,FALSE))</f>
        <v>0</v>
      </c>
      <c r="N3135" t="b">
        <f>AND(COUNTIF('Master list(no salts, metals)'!N3125,"&lt;=1"),IF(COUNTIF('Master list(no salts, metals)'!$K3125:$Y3125, "#N/A")=14,TRUE,FALSE))</f>
        <v>0</v>
      </c>
      <c r="O3135" t="b">
        <f>AND(COUNTIF('Master list(no salts, metals)'!O3125,"&lt;=1"),IF(COUNTIF('Master list(no salts, metals)'!$K3125:$Y3125, "#N/A")=14,TRUE,FALSE))</f>
        <v>0</v>
      </c>
      <c r="P3135" t="b">
        <f>AND(COUNTIF('Master list(no salts, metals)'!P3125,"&lt;=1"),IF(COUNTIF('Master list(no salts, metals)'!$K3125:$Y3125, "#N/A")=14,TRUE,FALSE))</f>
        <v>0</v>
      </c>
      <c r="Q3135" t="b">
        <f>AND(COUNTIF('Master list(no salts, metals)'!Q3125,"&lt;=1"),IF(COUNTIF('Master list(no salts, metals)'!$K3125:$Y3125, "#N/A")=14,TRUE,FALSE))</f>
        <v>0</v>
      </c>
      <c r="R3135" t="b">
        <f>AND(COUNTIF('Master list(no salts, metals)'!R3125,"&lt;=1"),IF(COUNTIF('Master list(no salts, metals)'!$K3125:$Y3125, "#N/A")=14,TRUE,FALSE))</f>
        <v>0</v>
      </c>
      <c r="S3135" t="b">
        <f>AND(COUNTIF('Master list(no salts, metals)'!S3125,"&lt;=1"),IF(COUNTIF('Master list(no salts, metals)'!$K3125:$Y3125, "#N/A")=14,TRUE,FALSE))</f>
        <v>0</v>
      </c>
      <c r="T3135" t="b">
        <f>AND(COUNTIF('Master list(no salts, metals)'!T3125,"&lt;=1"),IF(COUNTIF('Master list(no salts, metals)'!$K3125:$Y3125, "#N/A")=14,TRUE,FALSE))</f>
        <v>1</v>
      </c>
      <c r="U3135" t="b">
        <f>AND(COUNTIF('Master list(no salts, metals)'!U3125,"&lt;=1"),IF(COUNTIF('Master list(no salts, metals)'!$K3125:$Y3125, "#N/A")=14,TRUE,FALSE))</f>
        <v>0</v>
      </c>
      <c r="V3135" t="b">
        <f>AND(COUNTIF('Master list(no salts, metals)'!V3125,"&lt;=1"),IF(COUNTIF('Master list(no salts, metals)'!$K3125:$Y3125, "#N/A")=14,TRUE,FALSE))</f>
        <v>0</v>
      </c>
      <c r="W3135" t="b">
        <f>AND(COUNTIF('Master list(no salts, metals)'!W3125,"&lt;=1"),IF(COUNTIF('Master list(no salts, metals)'!$K3125:$Y3125, "#N/A")=14,TRUE,FALSE))</f>
        <v>0</v>
      </c>
      <c r="X3135" t="b">
        <f>AND(COUNTIF('Master list(no salts, metals)'!X3125,"&lt;=1"),IF(COUNTIF('Master list(no salts, metals)'!$K3125:$Y3125, "#N/A")=14,TRUE,FALSE))</f>
        <v>0</v>
      </c>
      <c r="Y3135" t="b">
        <f>AND(COUNTIF('Master list(no salts, metals)'!Y3125,"&lt;=1"),IF(COUNTIF('Master list(no salts, metals)'!$K3125:$Y3125, "#N/A")=14,TRUE,FALSE))</f>
        <v>0</v>
      </c>
    </row>
    <row r="3136" spans="11:25" x14ac:dyDescent="0.25">
      <c r="K3136" t="b">
        <f>AND(COUNTIF('Master list(no salts, metals)'!K3126,"&lt;=1"),IF(COUNTIF('Master list(no salts, metals)'!$K3126:$Y3126, "#N/A")=14,TRUE,FALSE))</f>
        <v>0</v>
      </c>
      <c r="L3136" t="b">
        <f>AND(COUNTIF('Master list(no salts, metals)'!L3126,"&lt;=1"),IF(COUNTIF('Master list(no salts, metals)'!$K3126:$Y3126, "#N/A")=14,TRUE,FALSE))</f>
        <v>0</v>
      </c>
      <c r="M3136" t="b">
        <f>AND(COUNTIF('Master list(no salts, metals)'!M3126,"&lt;=1"),IF(COUNTIF('Master list(no salts, metals)'!$K3126:$Y3126, "#N/A")=14,TRUE,FALSE))</f>
        <v>0</v>
      </c>
      <c r="N3136" t="b">
        <f>AND(COUNTIF('Master list(no salts, metals)'!N3126,"&lt;=1"),IF(COUNTIF('Master list(no salts, metals)'!$K3126:$Y3126, "#N/A")=14,TRUE,FALSE))</f>
        <v>0</v>
      </c>
      <c r="O3136" t="b">
        <f>AND(COUNTIF('Master list(no salts, metals)'!O3126,"&lt;=1"),IF(COUNTIF('Master list(no salts, metals)'!$K3126:$Y3126, "#N/A")=14,TRUE,FALSE))</f>
        <v>0</v>
      </c>
      <c r="P3136" t="b">
        <f>AND(COUNTIF('Master list(no salts, metals)'!P3126,"&lt;=1"),IF(COUNTIF('Master list(no salts, metals)'!$K3126:$Y3126, "#N/A")=14,TRUE,FALSE))</f>
        <v>0</v>
      </c>
      <c r="Q3136" t="b">
        <f>AND(COUNTIF('Master list(no salts, metals)'!Q3126,"&lt;=1"),IF(COUNTIF('Master list(no salts, metals)'!$K3126:$Y3126, "#N/A")=14,TRUE,FALSE))</f>
        <v>0</v>
      </c>
      <c r="R3136" t="b">
        <f>AND(COUNTIF('Master list(no salts, metals)'!R3126,"&lt;=1"),IF(COUNTIF('Master list(no salts, metals)'!$K3126:$Y3126, "#N/A")=14,TRUE,FALSE))</f>
        <v>0</v>
      </c>
      <c r="S3136" t="b">
        <f>AND(COUNTIF('Master list(no salts, metals)'!S3126,"&lt;=1"),IF(COUNTIF('Master list(no salts, metals)'!$K3126:$Y3126, "#N/A")=14,TRUE,FALSE))</f>
        <v>0</v>
      </c>
      <c r="T3136" t="b">
        <f>AND(COUNTIF('Master list(no salts, metals)'!T3126,"&lt;=1"),IF(COUNTIF('Master list(no salts, metals)'!$K3126:$Y3126, "#N/A")=14,TRUE,FALSE))</f>
        <v>0</v>
      </c>
      <c r="U3136" t="b">
        <f>AND(COUNTIF('Master list(no salts, metals)'!U3126,"&lt;=1"),IF(COUNTIF('Master list(no salts, metals)'!$K3126:$Y3126, "#N/A")=14,TRUE,FALSE))</f>
        <v>0</v>
      </c>
      <c r="V3136" t="b">
        <f>AND(COUNTIF('Master list(no salts, metals)'!V3126,"&lt;=1"),IF(COUNTIF('Master list(no salts, metals)'!$K3126:$Y3126, "#N/A")=14,TRUE,FALSE))</f>
        <v>0</v>
      </c>
      <c r="W3136" t="b">
        <f>AND(COUNTIF('Master list(no salts, metals)'!W3126,"&lt;=1"),IF(COUNTIF('Master list(no salts, metals)'!$K3126:$Y3126, "#N/A")=14,TRUE,FALSE))</f>
        <v>0</v>
      </c>
      <c r="X3136" t="b">
        <f>AND(COUNTIF('Master list(no salts, metals)'!X3126,"&lt;=1"),IF(COUNTIF('Master list(no salts, metals)'!$K3126:$Y3126, "#N/A")=14,TRUE,FALSE))</f>
        <v>0</v>
      </c>
      <c r="Y3136" t="b">
        <f>AND(COUNTIF('Master list(no salts, metals)'!Y3126,"&lt;=1"),IF(COUNTIF('Master list(no salts, metals)'!$K3126:$Y3126, "#N/A")=14,TRUE,FALSE))</f>
        <v>0</v>
      </c>
    </row>
    <row r="3137" spans="11:25" x14ac:dyDescent="0.25">
      <c r="K3137" t="b">
        <f>AND(COUNTIF('Master list(no salts, metals)'!K3127,"&lt;=1"),IF(COUNTIF('Master list(no salts, metals)'!$K3127:$Y3127, "#N/A")=14,TRUE,FALSE))</f>
        <v>0</v>
      </c>
      <c r="L3137" t="b">
        <f>AND(COUNTIF('Master list(no salts, metals)'!L3127,"&lt;=1"),IF(COUNTIF('Master list(no salts, metals)'!$K3127:$Y3127, "#N/A")=14,TRUE,FALSE))</f>
        <v>0</v>
      </c>
      <c r="M3137" t="b">
        <f>AND(COUNTIF('Master list(no salts, metals)'!M3127,"&lt;=1"),IF(COUNTIF('Master list(no salts, metals)'!$K3127:$Y3127, "#N/A")=14,TRUE,FALSE))</f>
        <v>0</v>
      </c>
      <c r="N3137" t="b">
        <f>AND(COUNTIF('Master list(no salts, metals)'!N3127,"&lt;=1"),IF(COUNTIF('Master list(no salts, metals)'!$K3127:$Y3127, "#N/A")=14,TRUE,FALSE))</f>
        <v>0</v>
      </c>
      <c r="O3137" t="b">
        <f>AND(COUNTIF('Master list(no salts, metals)'!O3127,"&lt;=1"),IF(COUNTIF('Master list(no salts, metals)'!$K3127:$Y3127, "#N/A")=14,TRUE,FALSE))</f>
        <v>0</v>
      </c>
      <c r="P3137" t="b">
        <f>AND(COUNTIF('Master list(no salts, metals)'!P3127,"&lt;=1"),IF(COUNTIF('Master list(no salts, metals)'!$K3127:$Y3127, "#N/A")=14,TRUE,FALSE))</f>
        <v>0</v>
      </c>
      <c r="Q3137" t="b">
        <f>AND(COUNTIF('Master list(no salts, metals)'!Q3127,"&lt;=1"),IF(COUNTIF('Master list(no salts, metals)'!$K3127:$Y3127, "#N/A")=14,TRUE,FALSE))</f>
        <v>0</v>
      </c>
      <c r="R3137" t="b">
        <f>AND(COUNTIF('Master list(no salts, metals)'!R3127,"&lt;=1"),IF(COUNTIF('Master list(no salts, metals)'!$K3127:$Y3127, "#N/A")=14,TRUE,FALSE))</f>
        <v>0</v>
      </c>
      <c r="S3137" t="b">
        <f>AND(COUNTIF('Master list(no salts, metals)'!S3127,"&lt;=1"),IF(COUNTIF('Master list(no salts, metals)'!$K3127:$Y3127, "#N/A")=14,TRUE,FALSE))</f>
        <v>0</v>
      </c>
      <c r="T3137" t="b">
        <f>AND(COUNTIF('Master list(no salts, metals)'!T3127,"&lt;=1"),IF(COUNTIF('Master list(no salts, metals)'!$K3127:$Y3127, "#N/A")=14,TRUE,FALSE))</f>
        <v>0</v>
      </c>
      <c r="U3137" t="b">
        <f>AND(COUNTIF('Master list(no salts, metals)'!U3127,"&lt;=1"),IF(COUNTIF('Master list(no salts, metals)'!$K3127:$Y3127, "#N/A")=14,TRUE,FALSE))</f>
        <v>0</v>
      </c>
      <c r="V3137" t="b">
        <f>AND(COUNTIF('Master list(no salts, metals)'!V3127,"&lt;=1"),IF(COUNTIF('Master list(no salts, metals)'!$K3127:$Y3127, "#N/A")=14,TRUE,FALSE))</f>
        <v>0</v>
      </c>
      <c r="W3137" t="b">
        <f>AND(COUNTIF('Master list(no salts, metals)'!W3127,"&lt;=1"),IF(COUNTIF('Master list(no salts, metals)'!$K3127:$Y3127, "#N/A")=14,TRUE,FALSE))</f>
        <v>0</v>
      </c>
      <c r="X3137" t="b">
        <f>AND(COUNTIF('Master list(no salts, metals)'!X3127,"&lt;=1"),IF(COUNTIF('Master list(no salts, metals)'!$K3127:$Y3127, "#N/A")=14,TRUE,FALSE))</f>
        <v>0</v>
      </c>
      <c r="Y3137" t="b">
        <f>AND(COUNTIF('Master list(no salts, metals)'!Y3127,"&lt;=1"),IF(COUNTIF('Master list(no salts, metals)'!$K3127:$Y3127, "#N/A")=14,TRUE,FALSE))</f>
        <v>1</v>
      </c>
    </row>
    <row r="3138" spans="11:25" x14ac:dyDescent="0.25">
      <c r="K3138" t="b">
        <f>AND(COUNTIF('Master list(no salts, metals)'!K3128,"&lt;=1"),IF(COUNTIF('Master list(no salts, metals)'!$K3128:$Y3128, "#N/A")=14,TRUE,FALSE))</f>
        <v>0</v>
      </c>
      <c r="L3138" t="b">
        <f>AND(COUNTIF('Master list(no salts, metals)'!L3128,"&lt;=1"),IF(COUNTIF('Master list(no salts, metals)'!$K3128:$Y3128, "#N/A")=14,TRUE,FALSE))</f>
        <v>0</v>
      </c>
      <c r="M3138" t="b">
        <f>AND(COUNTIF('Master list(no salts, metals)'!M3128,"&lt;=1"),IF(COUNTIF('Master list(no salts, metals)'!$K3128:$Y3128, "#N/A")=14,TRUE,FALSE))</f>
        <v>0</v>
      </c>
      <c r="N3138" t="b">
        <f>AND(COUNTIF('Master list(no salts, metals)'!N3128,"&lt;=1"),IF(COUNTIF('Master list(no salts, metals)'!$K3128:$Y3128, "#N/A")=14,TRUE,FALSE))</f>
        <v>0</v>
      </c>
      <c r="O3138" t="b">
        <f>AND(COUNTIF('Master list(no salts, metals)'!O3128,"&lt;=1"),IF(COUNTIF('Master list(no salts, metals)'!$K3128:$Y3128, "#N/A")=14,TRUE,FALSE))</f>
        <v>0</v>
      </c>
      <c r="P3138" t="b">
        <f>AND(COUNTIF('Master list(no salts, metals)'!P3128,"&lt;=1"),IF(COUNTIF('Master list(no salts, metals)'!$K3128:$Y3128, "#N/A")=14,TRUE,FALSE))</f>
        <v>0</v>
      </c>
      <c r="Q3138" t="b">
        <f>AND(COUNTIF('Master list(no salts, metals)'!Q3128,"&lt;=1"),IF(COUNTIF('Master list(no salts, metals)'!$K3128:$Y3128, "#N/A")=14,TRUE,FALSE))</f>
        <v>0</v>
      </c>
      <c r="R3138" t="b">
        <f>AND(COUNTIF('Master list(no salts, metals)'!R3128,"&lt;=1"),IF(COUNTIF('Master list(no salts, metals)'!$K3128:$Y3128, "#N/A")=14,TRUE,FALSE))</f>
        <v>0</v>
      </c>
      <c r="S3138" t="b">
        <f>AND(COUNTIF('Master list(no salts, metals)'!S3128,"&lt;=1"),IF(COUNTIF('Master list(no salts, metals)'!$K3128:$Y3128, "#N/A")=14,TRUE,FALSE))</f>
        <v>0</v>
      </c>
      <c r="T3138" t="b">
        <f>AND(COUNTIF('Master list(no salts, metals)'!T3128,"&lt;=1"),IF(COUNTIF('Master list(no salts, metals)'!$K3128:$Y3128, "#N/A")=14,TRUE,FALSE))</f>
        <v>0</v>
      </c>
      <c r="U3138" t="b">
        <f>AND(COUNTIF('Master list(no salts, metals)'!U3128,"&lt;=1"),IF(COUNTIF('Master list(no salts, metals)'!$K3128:$Y3128, "#N/A")=14,TRUE,FALSE))</f>
        <v>0</v>
      </c>
      <c r="V3138" t="b">
        <f>AND(COUNTIF('Master list(no salts, metals)'!V3128,"&lt;=1"),IF(COUNTIF('Master list(no salts, metals)'!$K3128:$Y3128, "#N/A")=14,TRUE,FALSE))</f>
        <v>0</v>
      </c>
      <c r="W3138" t="b">
        <f>AND(COUNTIF('Master list(no salts, metals)'!W3128,"&lt;=1"),IF(COUNTIF('Master list(no salts, metals)'!$K3128:$Y3128, "#N/A")=14,TRUE,FALSE))</f>
        <v>0</v>
      </c>
      <c r="X3138" t="b">
        <f>AND(COUNTIF('Master list(no salts, metals)'!X3128,"&lt;=1"),IF(COUNTIF('Master list(no salts, metals)'!$K3128:$Y3128, "#N/A")=14,TRUE,FALSE))</f>
        <v>0</v>
      </c>
      <c r="Y3138" t="b">
        <f>AND(COUNTIF('Master list(no salts, metals)'!Y3128,"&lt;=1"),IF(COUNTIF('Master list(no salts, metals)'!$K3128:$Y3128, "#N/A")=14,TRUE,FALSE))</f>
        <v>1</v>
      </c>
    </row>
    <row r="3139" spans="11:25" x14ac:dyDescent="0.25">
      <c r="K3139" t="b">
        <f>AND(COUNTIF('Master list(no salts, metals)'!K3129,"&lt;=1"),IF(COUNTIF('Master list(no salts, metals)'!$K3129:$Y3129, "#N/A")=14,TRUE,FALSE))</f>
        <v>0</v>
      </c>
      <c r="L3139" t="b">
        <f>AND(COUNTIF('Master list(no salts, metals)'!L3129,"&lt;=1"),IF(COUNTIF('Master list(no salts, metals)'!$K3129:$Y3129, "#N/A")=14,TRUE,FALSE))</f>
        <v>0</v>
      </c>
      <c r="M3139" t="b">
        <f>AND(COUNTIF('Master list(no salts, metals)'!M3129,"&lt;=1"),IF(COUNTIF('Master list(no salts, metals)'!$K3129:$Y3129, "#N/A")=14,TRUE,FALSE))</f>
        <v>0</v>
      </c>
      <c r="N3139" t="b">
        <f>AND(COUNTIF('Master list(no salts, metals)'!N3129,"&lt;=1"),IF(COUNTIF('Master list(no salts, metals)'!$K3129:$Y3129, "#N/A")=14,TRUE,FALSE))</f>
        <v>0</v>
      </c>
      <c r="O3139" t="b">
        <f>AND(COUNTIF('Master list(no salts, metals)'!O3129,"&lt;=1"),IF(COUNTIF('Master list(no salts, metals)'!$K3129:$Y3129, "#N/A")=14,TRUE,FALSE))</f>
        <v>0</v>
      </c>
      <c r="P3139" t="b">
        <f>AND(COUNTIF('Master list(no salts, metals)'!P3129,"&lt;=1"),IF(COUNTIF('Master list(no salts, metals)'!$K3129:$Y3129, "#N/A")=14,TRUE,FALSE))</f>
        <v>0</v>
      </c>
      <c r="Q3139" t="b">
        <f>AND(COUNTIF('Master list(no salts, metals)'!Q3129,"&lt;=1"),IF(COUNTIF('Master list(no salts, metals)'!$K3129:$Y3129, "#N/A")=14,TRUE,FALSE))</f>
        <v>0</v>
      </c>
      <c r="R3139" t="b">
        <f>AND(COUNTIF('Master list(no salts, metals)'!R3129,"&lt;=1"),IF(COUNTIF('Master list(no salts, metals)'!$K3129:$Y3129, "#N/A")=14,TRUE,FALSE))</f>
        <v>0</v>
      </c>
      <c r="S3139" t="b">
        <f>AND(COUNTIF('Master list(no salts, metals)'!S3129,"&lt;=1"),IF(COUNTIF('Master list(no salts, metals)'!$K3129:$Y3129, "#N/A")=14,TRUE,FALSE))</f>
        <v>0</v>
      </c>
      <c r="T3139" t="b">
        <f>AND(COUNTIF('Master list(no salts, metals)'!T3129,"&lt;=1"),IF(COUNTIF('Master list(no salts, metals)'!$K3129:$Y3129, "#N/A")=14,TRUE,FALSE))</f>
        <v>0</v>
      </c>
      <c r="U3139" t="b">
        <f>AND(COUNTIF('Master list(no salts, metals)'!U3129,"&lt;=1"),IF(COUNTIF('Master list(no salts, metals)'!$K3129:$Y3129, "#N/A")=14,TRUE,FALSE))</f>
        <v>0</v>
      </c>
      <c r="V3139" t="b">
        <f>AND(COUNTIF('Master list(no salts, metals)'!V3129,"&lt;=1"),IF(COUNTIF('Master list(no salts, metals)'!$K3129:$Y3129, "#N/A")=14,TRUE,FALSE))</f>
        <v>0</v>
      </c>
      <c r="W3139" t="b">
        <f>AND(COUNTIF('Master list(no salts, metals)'!W3129,"&lt;=1"),IF(COUNTIF('Master list(no salts, metals)'!$K3129:$Y3129, "#N/A")=14,TRUE,FALSE))</f>
        <v>0</v>
      </c>
      <c r="X3139" t="b">
        <f>AND(COUNTIF('Master list(no salts, metals)'!X3129,"&lt;=1"),IF(COUNTIF('Master list(no salts, metals)'!$K3129:$Y3129, "#N/A")=14,TRUE,FALSE))</f>
        <v>0</v>
      </c>
      <c r="Y3139" t="b">
        <f>AND(COUNTIF('Master list(no salts, metals)'!Y3129,"&lt;=1"),IF(COUNTIF('Master list(no salts, metals)'!$K3129:$Y3129, "#N/A")=14,TRUE,FALSE))</f>
        <v>0</v>
      </c>
    </row>
    <row r="3140" spans="11:25" x14ac:dyDescent="0.25">
      <c r="K3140" t="b">
        <f>AND(COUNTIF('Master list(no salts, metals)'!K3130,"&lt;=1"),IF(COUNTIF('Master list(no salts, metals)'!$K3130:$Y3130, "#N/A")=14,TRUE,FALSE))</f>
        <v>0</v>
      </c>
      <c r="L3140" t="b">
        <f>AND(COUNTIF('Master list(no salts, metals)'!L3130,"&lt;=1"),IF(COUNTIF('Master list(no salts, metals)'!$K3130:$Y3130, "#N/A")=14,TRUE,FALSE))</f>
        <v>0</v>
      </c>
      <c r="M3140" t="b">
        <f>AND(COUNTIF('Master list(no salts, metals)'!M3130,"&lt;=1"),IF(COUNTIF('Master list(no salts, metals)'!$K3130:$Y3130, "#N/A")=14,TRUE,FALSE))</f>
        <v>0</v>
      </c>
      <c r="N3140" t="b">
        <f>AND(COUNTIF('Master list(no salts, metals)'!N3130,"&lt;=1"),IF(COUNTIF('Master list(no salts, metals)'!$K3130:$Y3130, "#N/A")=14,TRUE,FALSE))</f>
        <v>0</v>
      </c>
      <c r="O3140" t="b">
        <f>AND(COUNTIF('Master list(no salts, metals)'!O3130,"&lt;=1"),IF(COUNTIF('Master list(no salts, metals)'!$K3130:$Y3130, "#N/A")=14,TRUE,FALSE))</f>
        <v>0</v>
      </c>
      <c r="P3140" t="b">
        <f>AND(COUNTIF('Master list(no salts, metals)'!P3130,"&lt;=1"),IF(COUNTIF('Master list(no salts, metals)'!$K3130:$Y3130, "#N/A")=14,TRUE,FALSE))</f>
        <v>0</v>
      </c>
      <c r="Q3140" t="b">
        <f>AND(COUNTIF('Master list(no salts, metals)'!Q3130,"&lt;=1"),IF(COUNTIF('Master list(no salts, metals)'!$K3130:$Y3130, "#N/A")=14,TRUE,FALSE))</f>
        <v>0</v>
      </c>
      <c r="R3140" t="b">
        <f>AND(COUNTIF('Master list(no salts, metals)'!R3130,"&lt;=1"),IF(COUNTIF('Master list(no salts, metals)'!$K3130:$Y3130, "#N/A")=14,TRUE,FALSE))</f>
        <v>0</v>
      </c>
      <c r="S3140" t="b">
        <f>AND(COUNTIF('Master list(no salts, metals)'!S3130,"&lt;=1"),IF(COUNTIF('Master list(no salts, metals)'!$K3130:$Y3130, "#N/A")=14,TRUE,FALSE))</f>
        <v>0</v>
      </c>
      <c r="T3140" t="b">
        <f>AND(COUNTIF('Master list(no salts, metals)'!T3130,"&lt;=1"),IF(COUNTIF('Master list(no salts, metals)'!$K3130:$Y3130, "#N/A")=14,TRUE,FALSE))</f>
        <v>0</v>
      </c>
      <c r="U3140" t="b">
        <f>AND(COUNTIF('Master list(no salts, metals)'!U3130,"&lt;=1"),IF(COUNTIF('Master list(no salts, metals)'!$K3130:$Y3130, "#N/A")=14,TRUE,FALSE))</f>
        <v>0</v>
      </c>
      <c r="V3140" t="b">
        <f>AND(COUNTIF('Master list(no salts, metals)'!V3130,"&lt;=1"),IF(COUNTIF('Master list(no salts, metals)'!$K3130:$Y3130, "#N/A")=14,TRUE,FALSE))</f>
        <v>0</v>
      </c>
      <c r="W3140" t="b">
        <f>AND(COUNTIF('Master list(no salts, metals)'!W3130,"&lt;=1"),IF(COUNTIF('Master list(no salts, metals)'!$K3130:$Y3130, "#N/A")=14,TRUE,FALSE))</f>
        <v>0</v>
      </c>
      <c r="X3140" t="b">
        <f>AND(COUNTIF('Master list(no salts, metals)'!X3130,"&lt;=1"),IF(COUNTIF('Master list(no salts, metals)'!$K3130:$Y3130, "#N/A")=14,TRUE,FALSE))</f>
        <v>0</v>
      </c>
      <c r="Y3140" t="b">
        <f>AND(COUNTIF('Master list(no salts, metals)'!Y3130,"&lt;=1"),IF(COUNTIF('Master list(no salts, metals)'!$K3130:$Y3130, "#N/A")=14,TRUE,FALSE))</f>
        <v>1</v>
      </c>
    </row>
    <row r="3141" spans="11:25" x14ac:dyDescent="0.25">
      <c r="K3141" t="b">
        <f>AND(COUNTIF('Master list(no salts, metals)'!K3131,"&lt;=1"),IF(COUNTIF('Master list(no salts, metals)'!$K3131:$Y3131, "#N/A")=14,TRUE,FALSE))</f>
        <v>0</v>
      </c>
      <c r="L3141" t="b">
        <f>AND(COUNTIF('Master list(no salts, metals)'!L3131,"&lt;=1"),IF(COUNTIF('Master list(no salts, metals)'!$K3131:$Y3131, "#N/A")=14,TRUE,FALSE))</f>
        <v>0</v>
      </c>
      <c r="M3141" t="b">
        <f>AND(COUNTIF('Master list(no salts, metals)'!M3131,"&lt;=1"),IF(COUNTIF('Master list(no salts, metals)'!$K3131:$Y3131, "#N/A")=14,TRUE,FALSE))</f>
        <v>0</v>
      </c>
      <c r="N3141" t="b">
        <f>AND(COUNTIF('Master list(no salts, metals)'!N3131,"&lt;=1"),IF(COUNTIF('Master list(no salts, metals)'!$K3131:$Y3131, "#N/A")=14,TRUE,FALSE))</f>
        <v>0</v>
      </c>
      <c r="O3141" t="b">
        <f>AND(COUNTIF('Master list(no salts, metals)'!O3131,"&lt;=1"),IF(COUNTIF('Master list(no salts, metals)'!$K3131:$Y3131, "#N/A")=14,TRUE,FALSE))</f>
        <v>0</v>
      </c>
      <c r="P3141" t="b">
        <f>AND(COUNTIF('Master list(no salts, metals)'!P3131,"&lt;=1"),IF(COUNTIF('Master list(no salts, metals)'!$K3131:$Y3131, "#N/A")=14,TRUE,FALSE))</f>
        <v>0</v>
      </c>
      <c r="Q3141" t="b">
        <f>AND(COUNTIF('Master list(no salts, metals)'!Q3131,"&lt;=1"),IF(COUNTIF('Master list(no salts, metals)'!$K3131:$Y3131, "#N/A")=14,TRUE,FALSE))</f>
        <v>0</v>
      </c>
      <c r="R3141" t="b">
        <f>AND(COUNTIF('Master list(no salts, metals)'!R3131,"&lt;=1"),IF(COUNTIF('Master list(no salts, metals)'!$K3131:$Y3131, "#N/A")=14,TRUE,FALSE))</f>
        <v>0</v>
      </c>
      <c r="S3141" t="b">
        <f>AND(COUNTIF('Master list(no salts, metals)'!S3131,"&lt;=1"),IF(COUNTIF('Master list(no salts, metals)'!$K3131:$Y3131, "#N/A")=14,TRUE,FALSE))</f>
        <v>0</v>
      </c>
      <c r="T3141" t="b">
        <f>AND(COUNTIF('Master list(no salts, metals)'!T3131,"&lt;=1"),IF(COUNTIF('Master list(no salts, metals)'!$K3131:$Y3131, "#N/A")=14,TRUE,FALSE))</f>
        <v>0</v>
      </c>
      <c r="U3141" t="b">
        <f>AND(COUNTIF('Master list(no salts, metals)'!U3131,"&lt;=1"),IF(COUNTIF('Master list(no salts, metals)'!$K3131:$Y3131, "#N/A")=14,TRUE,FALSE))</f>
        <v>0</v>
      </c>
      <c r="V3141" t="b">
        <f>AND(COUNTIF('Master list(no salts, metals)'!V3131,"&lt;=1"),IF(COUNTIF('Master list(no salts, metals)'!$K3131:$Y3131, "#N/A")=14,TRUE,FALSE))</f>
        <v>0</v>
      </c>
      <c r="W3141" t="b">
        <f>AND(COUNTIF('Master list(no salts, metals)'!W3131,"&lt;=1"),IF(COUNTIF('Master list(no salts, metals)'!$K3131:$Y3131, "#N/A")=14,TRUE,FALSE))</f>
        <v>0</v>
      </c>
      <c r="X3141" t="b">
        <f>AND(COUNTIF('Master list(no salts, metals)'!X3131,"&lt;=1"),IF(COUNTIF('Master list(no salts, metals)'!$K3131:$Y3131, "#N/A")=14,TRUE,FALSE))</f>
        <v>0</v>
      </c>
      <c r="Y3141" t="b">
        <f>AND(COUNTIF('Master list(no salts, metals)'!Y3131,"&lt;=1"),IF(COUNTIF('Master list(no salts, metals)'!$K3131:$Y3131, "#N/A")=14,TRUE,FALSE))</f>
        <v>0</v>
      </c>
    </row>
    <row r="3142" spans="11:25" x14ac:dyDescent="0.25">
      <c r="K3142" t="b">
        <f>AND(COUNTIF('Master list(no salts, metals)'!K3132,"&lt;=1"),IF(COUNTIF('Master list(no salts, metals)'!$K3132:$Y3132, "#N/A")=14,TRUE,FALSE))</f>
        <v>0</v>
      </c>
      <c r="L3142" t="b">
        <f>AND(COUNTIF('Master list(no salts, metals)'!L3132,"&lt;=1"),IF(COUNTIF('Master list(no salts, metals)'!$K3132:$Y3132, "#N/A")=14,TRUE,FALSE))</f>
        <v>0</v>
      </c>
      <c r="M3142" t="b">
        <f>AND(COUNTIF('Master list(no salts, metals)'!M3132,"&lt;=1"),IF(COUNTIF('Master list(no salts, metals)'!$K3132:$Y3132, "#N/A")=14,TRUE,FALSE))</f>
        <v>0</v>
      </c>
      <c r="N3142" t="b">
        <f>AND(COUNTIF('Master list(no salts, metals)'!N3132,"&lt;=1"),IF(COUNTIF('Master list(no salts, metals)'!$K3132:$Y3132, "#N/A")=14,TRUE,FALSE))</f>
        <v>0</v>
      </c>
      <c r="O3142" t="b">
        <f>AND(COUNTIF('Master list(no salts, metals)'!O3132,"&lt;=1"),IF(COUNTIF('Master list(no salts, metals)'!$K3132:$Y3132, "#N/A")=14,TRUE,FALSE))</f>
        <v>0</v>
      </c>
      <c r="P3142" t="b">
        <f>AND(COUNTIF('Master list(no salts, metals)'!P3132,"&lt;=1"),IF(COUNTIF('Master list(no salts, metals)'!$K3132:$Y3132, "#N/A")=14,TRUE,FALSE))</f>
        <v>0</v>
      </c>
      <c r="Q3142" t="b">
        <f>AND(COUNTIF('Master list(no salts, metals)'!Q3132,"&lt;=1"),IF(COUNTIF('Master list(no salts, metals)'!$K3132:$Y3132, "#N/A")=14,TRUE,FALSE))</f>
        <v>0</v>
      </c>
      <c r="R3142" t="b">
        <f>AND(COUNTIF('Master list(no salts, metals)'!R3132,"&lt;=1"),IF(COUNTIF('Master list(no salts, metals)'!$K3132:$Y3132, "#N/A")=14,TRUE,FALSE))</f>
        <v>0</v>
      </c>
      <c r="S3142" t="b">
        <f>AND(COUNTIF('Master list(no salts, metals)'!S3132,"&lt;=1"),IF(COUNTIF('Master list(no salts, metals)'!$K3132:$Y3132, "#N/A")=14,TRUE,FALSE))</f>
        <v>0</v>
      </c>
      <c r="T3142" t="b">
        <f>AND(COUNTIF('Master list(no salts, metals)'!T3132,"&lt;=1"),IF(COUNTIF('Master list(no salts, metals)'!$K3132:$Y3132, "#N/A")=14,TRUE,FALSE))</f>
        <v>0</v>
      </c>
      <c r="U3142" t="b">
        <f>AND(COUNTIF('Master list(no salts, metals)'!U3132,"&lt;=1"),IF(COUNTIF('Master list(no salts, metals)'!$K3132:$Y3132, "#N/A")=14,TRUE,FALSE))</f>
        <v>0</v>
      </c>
      <c r="V3142" t="b">
        <f>AND(COUNTIF('Master list(no salts, metals)'!V3132,"&lt;=1"),IF(COUNTIF('Master list(no salts, metals)'!$K3132:$Y3132, "#N/A")=14,TRUE,FALSE))</f>
        <v>0</v>
      </c>
      <c r="W3142" t="b">
        <f>AND(COUNTIF('Master list(no salts, metals)'!W3132,"&lt;=1"),IF(COUNTIF('Master list(no salts, metals)'!$K3132:$Y3132, "#N/A")=14,TRUE,FALSE))</f>
        <v>0</v>
      </c>
      <c r="X3142" t="b">
        <f>AND(COUNTIF('Master list(no salts, metals)'!X3132,"&lt;=1"),IF(COUNTIF('Master list(no salts, metals)'!$K3132:$Y3132, "#N/A")=14,TRUE,FALSE))</f>
        <v>0</v>
      </c>
      <c r="Y3142" t="b">
        <f>AND(COUNTIF('Master list(no salts, metals)'!Y3132,"&lt;=1"),IF(COUNTIF('Master list(no salts, metals)'!$K3132:$Y3132, "#N/A")=14,TRUE,FALSE))</f>
        <v>0</v>
      </c>
    </row>
    <row r="3143" spans="11:25" x14ac:dyDescent="0.25">
      <c r="K3143" t="b">
        <f>AND(COUNTIF('Master list(no salts, metals)'!K3133,"&lt;=1"),IF(COUNTIF('Master list(no salts, metals)'!$K3133:$Y3133, "#N/A")=14,TRUE,FALSE))</f>
        <v>0</v>
      </c>
      <c r="L3143" t="b">
        <f>AND(COUNTIF('Master list(no salts, metals)'!L3133,"&lt;=1"),IF(COUNTIF('Master list(no salts, metals)'!$K3133:$Y3133, "#N/A")=14,TRUE,FALSE))</f>
        <v>0</v>
      </c>
      <c r="M3143" t="b">
        <f>AND(COUNTIF('Master list(no salts, metals)'!M3133,"&lt;=1"),IF(COUNTIF('Master list(no salts, metals)'!$K3133:$Y3133, "#N/A")=14,TRUE,FALSE))</f>
        <v>0</v>
      </c>
      <c r="N3143" t="b">
        <f>AND(COUNTIF('Master list(no salts, metals)'!N3133,"&lt;=1"),IF(COUNTIF('Master list(no salts, metals)'!$K3133:$Y3133, "#N/A")=14,TRUE,FALSE))</f>
        <v>0</v>
      </c>
      <c r="O3143" t="b">
        <f>AND(COUNTIF('Master list(no salts, metals)'!O3133,"&lt;=1"),IF(COUNTIF('Master list(no salts, metals)'!$K3133:$Y3133, "#N/A")=14,TRUE,FALSE))</f>
        <v>0</v>
      </c>
      <c r="P3143" t="b">
        <f>AND(COUNTIF('Master list(no salts, metals)'!P3133,"&lt;=1"),IF(COUNTIF('Master list(no salts, metals)'!$K3133:$Y3133, "#N/A")=14,TRUE,FALSE))</f>
        <v>0</v>
      </c>
      <c r="Q3143" t="b">
        <f>AND(COUNTIF('Master list(no salts, metals)'!Q3133,"&lt;=1"),IF(COUNTIF('Master list(no salts, metals)'!$K3133:$Y3133, "#N/A")=14,TRUE,FALSE))</f>
        <v>0</v>
      </c>
      <c r="R3143" t="b">
        <f>AND(COUNTIF('Master list(no salts, metals)'!R3133,"&lt;=1"),IF(COUNTIF('Master list(no salts, metals)'!$K3133:$Y3133, "#N/A")=14,TRUE,FALSE))</f>
        <v>0</v>
      </c>
      <c r="S3143" t="b">
        <f>AND(COUNTIF('Master list(no salts, metals)'!S3133,"&lt;=1"),IF(COUNTIF('Master list(no salts, metals)'!$K3133:$Y3133, "#N/A")=14,TRUE,FALSE))</f>
        <v>0</v>
      </c>
      <c r="T3143" t="b">
        <f>AND(COUNTIF('Master list(no salts, metals)'!T3133,"&lt;=1"),IF(COUNTIF('Master list(no salts, metals)'!$K3133:$Y3133, "#N/A")=14,TRUE,FALSE))</f>
        <v>0</v>
      </c>
      <c r="U3143" t="b">
        <f>AND(COUNTIF('Master list(no salts, metals)'!U3133,"&lt;=1"),IF(COUNTIF('Master list(no salts, metals)'!$K3133:$Y3133, "#N/A")=14,TRUE,FALSE))</f>
        <v>0</v>
      </c>
      <c r="V3143" t="b">
        <f>AND(COUNTIF('Master list(no salts, metals)'!V3133,"&lt;=1"),IF(COUNTIF('Master list(no salts, metals)'!$K3133:$Y3133, "#N/A")=14,TRUE,FALSE))</f>
        <v>0</v>
      </c>
      <c r="W3143" t="b">
        <f>AND(COUNTIF('Master list(no salts, metals)'!W3133,"&lt;=1"),IF(COUNTIF('Master list(no salts, metals)'!$K3133:$Y3133, "#N/A")=14,TRUE,FALSE))</f>
        <v>0</v>
      </c>
      <c r="X3143" t="b">
        <f>AND(COUNTIF('Master list(no salts, metals)'!X3133,"&lt;=1"),IF(COUNTIF('Master list(no salts, metals)'!$K3133:$Y3133, "#N/A")=14,TRUE,FALSE))</f>
        <v>0</v>
      </c>
      <c r="Y3143" t="b">
        <f>AND(COUNTIF('Master list(no salts, metals)'!Y3133,"&lt;=1"),IF(COUNTIF('Master list(no salts, metals)'!$K3133:$Y3133, "#N/A")=14,TRUE,FALSE))</f>
        <v>1</v>
      </c>
    </row>
    <row r="3144" spans="11:25" x14ac:dyDescent="0.25">
      <c r="K3144" t="b">
        <f>AND(COUNTIF('Master list(no salts, metals)'!K3134,"&lt;=1"),IF(COUNTIF('Master list(no salts, metals)'!$K3134:$Y3134, "#N/A")=14,TRUE,FALSE))</f>
        <v>0</v>
      </c>
      <c r="L3144" t="b">
        <f>AND(COUNTIF('Master list(no salts, metals)'!L3134,"&lt;=1"),IF(COUNTIF('Master list(no salts, metals)'!$K3134:$Y3134, "#N/A")=14,TRUE,FALSE))</f>
        <v>0</v>
      </c>
      <c r="M3144" t="b">
        <f>AND(COUNTIF('Master list(no salts, metals)'!M3134,"&lt;=1"),IF(COUNTIF('Master list(no salts, metals)'!$K3134:$Y3134, "#N/A")=14,TRUE,FALSE))</f>
        <v>0</v>
      </c>
      <c r="N3144" t="b">
        <f>AND(COUNTIF('Master list(no salts, metals)'!N3134,"&lt;=1"),IF(COUNTIF('Master list(no salts, metals)'!$K3134:$Y3134, "#N/A")=14,TRUE,FALSE))</f>
        <v>0</v>
      </c>
      <c r="O3144" t="b">
        <f>AND(COUNTIF('Master list(no salts, metals)'!O3134,"&lt;=1"),IF(COUNTIF('Master list(no salts, metals)'!$K3134:$Y3134, "#N/A")=14,TRUE,FALSE))</f>
        <v>0</v>
      </c>
      <c r="P3144" t="b">
        <f>AND(COUNTIF('Master list(no salts, metals)'!P3134,"&lt;=1"),IF(COUNTIF('Master list(no salts, metals)'!$K3134:$Y3134, "#N/A")=14,TRUE,FALSE))</f>
        <v>0</v>
      </c>
      <c r="Q3144" t="b">
        <f>AND(COUNTIF('Master list(no salts, metals)'!Q3134,"&lt;=1"),IF(COUNTIF('Master list(no salts, metals)'!$K3134:$Y3134, "#N/A")=14,TRUE,FALSE))</f>
        <v>0</v>
      </c>
      <c r="R3144" t="b">
        <f>AND(COUNTIF('Master list(no salts, metals)'!R3134,"&lt;=1"),IF(COUNTIF('Master list(no salts, metals)'!$K3134:$Y3134, "#N/A")=14,TRUE,FALSE))</f>
        <v>0</v>
      </c>
      <c r="S3144" t="b">
        <f>AND(COUNTIF('Master list(no salts, metals)'!S3134,"&lt;=1"),IF(COUNTIF('Master list(no salts, metals)'!$K3134:$Y3134, "#N/A")=14,TRUE,FALSE))</f>
        <v>0</v>
      </c>
      <c r="T3144" t="b">
        <f>AND(COUNTIF('Master list(no salts, metals)'!T3134,"&lt;=1"),IF(COUNTIF('Master list(no salts, metals)'!$K3134:$Y3134, "#N/A")=14,TRUE,FALSE))</f>
        <v>0</v>
      </c>
      <c r="U3144" t="b">
        <f>AND(COUNTIF('Master list(no salts, metals)'!U3134,"&lt;=1"),IF(COUNTIF('Master list(no salts, metals)'!$K3134:$Y3134, "#N/A")=14,TRUE,FALSE))</f>
        <v>0</v>
      </c>
      <c r="V3144" t="b">
        <f>AND(COUNTIF('Master list(no salts, metals)'!V3134,"&lt;=1"),IF(COUNTIF('Master list(no salts, metals)'!$K3134:$Y3134, "#N/A")=14,TRUE,FALSE))</f>
        <v>0</v>
      </c>
      <c r="W3144" t="b">
        <f>AND(COUNTIF('Master list(no salts, metals)'!W3134,"&lt;=1"),IF(COUNTIF('Master list(no salts, metals)'!$K3134:$Y3134, "#N/A")=14,TRUE,FALSE))</f>
        <v>0</v>
      </c>
      <c r="X3144" t="b">
        <f>AND(COUNTIF('Master list(no salts, metals)'!X3134,"&lt;=1"),IF(COUNTIF('Master list(no salts, metals)'!$K3134:$Y3134, "#N/A")=14,TRUE,FALSE))</f>
        <v>0</v>
      </c>
      <c r="Y3144" t="b">
        <f>AND(COUNTIF('Master list(no salts, metals)'!Y3134,"&lt;=1"),IF(COUNTIF('Master list(no salts, metals)'!$K3134:$Y3134, "#N/A")=14,TRUE,FALSE))</f>
        <v>1</v>
      </c>
    </row>
    <row r="3145" spans="11:25" x14ac:dyDescent="0.25">
      <c r="K3145" t="b">
        <f>AND(COUNTIF('Master list(no salts, metals)'!K3135,"&lt;=1"),IF(COUNTIF('Master list(no salts, metals)'!$K3135:$Y3135, "#N/A")=14,TRUE,FALSE))</f>
        <v>0</v>
      </c>
      <c r="L3145" t="b">
        <f>AND(COUNTIF('Master list(no salts, metals)'!L3135,"&lt;=1"),IF(COUNTIF('Master list(no salts, metals)'!$K3135:$Y3135, "#N/A")=14,TRUE,FALSE))</f>
        <v>0</v>
      </c>
      <c r="M3145" t="b">
        <f>AND(COUNTIF('Master list(no salts, metals)'!M3135,"&lt;=1"),IF(COUNTIF('Master list(no salts, metals)'!$K3135:$Y3135, "#N/A")=14,TRUE,FALSE))</f>
        <v>0</v>
      </c>
      <c r="N3145" t="b">
        <f>AND(COUNTIF('Master list(no salts, metals)'!N3135,"&lt;=1"),IF(COUNTIF('Master list(no salts, metals)'!$K3135:$Y3135, "#N/A")=14,TRUE,FALSE))</f>
        <v>0</v>
      </c>
      <c r="O3145" t="b">
        <f>AND(COUNTIF('Master list(no salts, metals)'!O3135,"&lt;=1"),IF(COUNTIF('Master list(no salts, metals)'!$K3135:$Y3135, "#N/A")=14,TRUE,FALSE))</f>
        <v>0</v>
      </c>
      <c r="P3145" t="b">
        <f>AND(COUNTIF('Master list(no salts, metals)'!P3135,"&lt;=1"),IF(COUNTIF('Master list(no salts, metals)'!$K3135:$Y3135, "#N/A")=14,TRUE,FALSE))</f>
        <v>0</v>
      </c>
      <c r="Q3145" t="b">
        <f>AND(COUNTIF('Master list(no salts, metals)'!Q3135,"&lt;=1"),IF(COUNTIF('Master list(no salts, metals)'!$K3135:$Y3135, "#N/A")=14,TRUE,FALSE))</f>
        <v>0</v>
      </c>
      <c r="R3145" t="b">
        <f>AND(COUNTIF('Master list(no salts, metals)'!R3135,"&lt;=1"),IF(COUNTIF('Master list(no salts, metals)'!$K3135:$Y3135, "#N/A")=14,TRUE,FALSE))</f>
        <v>0</v>
      </c>
      <c r="S3145" t="b">
        <f>AND(COUNTIF('Master list(no salts, metals)'!S3135,"&lt;=1"),IF(COUNTIF('Master list(no salts, metals)'!$K3135:$Y3135, "#N/A")=14,TRUE,FALSE))</f>
        <v>0</v>
      </c>
      <c r="T3145" t="b">
        <f>AND(COUNTIF('Master list(no salts, metals)'!T3135,"&lt;=1"),IF(COUNTIF('Master list(no salts, metals)'!$K3135:$Y3135, "#N/A")=14,TRUE,FALSE))</f>
        <v>0</v>
      </c>
      <c r="U3145" t="b">
        <f>AND(COUNTIF('Master list(no salts, metals)'!U3135,"&lt;=1"),IF(COUNTIF('Master list(no salts, metals)'!$K3135:$Y3135, "#N/A")=14,TRUE,FALSE))</f>
        <v>0</v>
      </c>
      <c r="V3145" t="b">
        <f>AND(COUNTIF('Master list(no salts, metals)'!V3135,"&lt;=1"),IF(COUNTIF('Master list(no salts, metals)'!$K3135:$Y3135, "#N/A")=14,TRUE,FALSE))</f>
        <v>0</v>
      </c>
      <c r="W3145" t="b">
        <f>AND(COUNTIF('Master list(no salts, metals)'!W3135,"&lt;=1"),IF(COUNTIF('Master list(no salts, metals)'!$K3135:$Y3135, "#N/A")=14,TRUE,FALSE))</f>
        <v>0</v>
      </c>
      <c r="X3145" t="b">
        <f>AND(COUNTIF('Master list(no salts, metals)'!X3135,"&lt;=1"),IF(COUNTIF('Master list(no salts, metals)'!$K3135:$Y3135, "#N/A")=14,TRUE,FALSE))</f>
        <v>0</v>
      </c>
      <c r="Y3145" t="b">
        <f>AND(COUNTIF('Master list(no salts, metals)'!Y3135,"&lt;=1"),IF(COUNTIF('Master list(no salts, metals)'!$K3135:$Y3135, "#N/A")=14,TRUE,FALSE))</f>
        <v>1</v>
      </c>
    </row>
    <row r="3146" spans="11:25" x14ac:dyDescent="0.25">
      <c r="K3146" t="b">
        <f>AND(COUNTIF('Master list(no salts, metals)'!K3136,"&lt;=1"),IF(COUNTIF('Master list(no salts, metals)'!$K3136:$Y3136, "#N/A")=14,TRUE,FALSE))</f>
        <v>0</v>
      </c>
      <c r="L3146" t="b">
        <f>AND(COUNTIF('Master list(no salts, metals)'!L3136,"&lt;=1"),IF(COUNTIF('Master list(no salts, metals)'!$K3136:$Y3136, "#N/A")=14,TRUE,FALSE))</f>
        <v>0</v>
      </c>
      <c r="M3146" t="b">
        <f>AND(COUNTIF('Master list(no salts, metals)'!M3136,"&lt;=1"),IF(COUNTIF('Master list(no salts, metals)'!$K3136:$Y3136, "#N/A")=14,TRUE,FALSE))</f>
        <v>0</v>
      </c>
      <c r="N3146" t="b">
        <f>AND(COUNTIF('Master list(no salts, metals)'!N3136,"&lt;=1"),IF(COUNTIF('Master list(no salts, metals)'!$K3136:$Y3136, "#N/A")=14,TRUE,FALSE))</f>
        <v>0</v>
      </c>
      <c r="O3146" t="b">
        <f>AND(COUNTIF('Master list(no salts, metals)'!O3136,"&lt;=1"),IF(COUNTIF('Master list(no salts, metals)'!$K3136:$Y3136, "#N/A")=14,TRUE,FALSE))</f>
        <v>0</v>
      </c>
      <c r="P3146" t="b">
        <f>AND(COUNTIF('Master list(no salts, metals)'!P3136,"&lt;=1"),IF(COUNTIF('Master list(no salts, metals)'!$K3136:$Y3136, "#N/A")=14,TRUE,FALSE))</f>
        <v>0</v>
      </c>
      <c r="Q3146" t="b">
        <f>AND(COUNTIF('Master list(no salts, metals)'!Q3136,"&lt;=1"),IF(COUNTIF('Master list(no salts, metals)'!$K3136:$Y3136, "#N/A")=14,TRUE,FALSE))</f>
        <v>0</v>
      </c>
      <c r="R3146" t="b">
        <f>AND(COUNTIF('Master list(no salts, metals)'!R3136,"&lt;=1"),IF(COUNTIF('Master list(no salts, metals)'!$K3136:$Y3136, "#N/A")=14,TRUE,FALSE))</f>
        <v>0</v>
      </c>
      <c r="S3146" t="b">
        <f>AND(COUNTIF('Master list(no salts, metals)'!S3136,"&lt;=1"),IF(COUNTIF('Master list(no salts, metals)'!$K3136:$Y3136, "#N/A")=14,TRUE,FALSE))</f>
        <v>0</v>
      </c>
      <c r="T3146" t="b">
        <f>AND(COUNTIF('Master list(no salts, metals)'!T3136,"&lt;=1"),IF(COUNTIF('Master list(no salts, metals)'!$K3136:$Y3136, "#N/A")=14,TRUE,FALSE))</f>
        <v>0</v>
      </c>
      <c r="U3146" t="b">
        <f>AND(COUNTIF('Master list(no salts, metals)'!U3136,"&lt;=1"),IF(COUNTIF('Master list(no salts, metals)'!$K3136:$Y3136, "#N/A")=14,TRUE,FALSE))</f>
        <v>0</v>
      </c>
      <c r="V3146" t="b">
        <f>AND(COUNTIF('Master list(no salts, metals)'!V3136,"&lt;=1"),IF(COUNTIF('Master list(no salts, metals)'!$K3136:$Y3136, "#N/A")=14,TRUE,FALSE))</f>
        <v>0</v>
      </c>
      <c r="W3146" t="b">
        <f>AND(COUNTIF('Master list(no salts, metals)'!W3136,"&lt;=1"),IF(COUNTIF('Master list(no salts, metals)'!$K3136:$Y3136, "#N/A")=14,TRUE,FALSE))</f>
        <v>0</v>
      </c>
      <c r="X3146" t="b">
        <f>AND(COUNTIF('Master list(no salts, metals)'!X3136,"&lt;=1"),IF(COUNTIF('Master list(no salts, metals)'!$K3136:$Y3136, "#N/A")=14,TRUE,FALSE))</f>
        <v>0</v>
      </c>
      <c r="Y3146" t="b">
        <f>AND(COUNTIF('Master list(no salts, metals)'!Y3136,"&lt;=1"),IF(COUNTIF('Master list(no salts, metals)'!$K3136:$Y3136, "#N/A")=14,TRUE,FALSE))</f>
        <v>1</v>
      </c>
    </row>
    <row r="3147" spans="11:25" x14ac:dyDescent="0.25">
      <c r="K3147" t="b">
        <f>AND(COUNTIF('Master list(no salts, metals)'!K3137,"&lt;=1"),IF(COUNTIF('Master list(no salts, metals)'!$K3137:$Y3137, "#N/A")=14,TRUE,FALSE))</f>
        <v>0</v>
      </c>
      <c r="L3147" t="b">
        <f>AND(COUNTIF('Master list(no salts, metals)'!L3137,"&lt;=1"),IF(COUNTIF('Master list(no salts, metals)'!$K3137:$Y3137, "#N/A")=14,TRUE,FALSE))</f>
        <v>0</v>
      </c>
      <c r="M3147" t="b">
        <f>AND(COUNTIF('Master list(no salts, metals)'!M3137,"&lt;=1"),IF(COUNTIF('Master list(no salts, metals)'!$K3137:$Y3137, "#N/A")=14,TRUE,FALSE))</f>
        <v>0</v>
      </c>
      <c r="N3147" t="b">
        <f>AND(COUNTIF('Master list(no salts, metals)'!N3137,"&lt;=1"),IF(COUNTIF('Master list(no salts, metals)'!$K3137:$Y3137, "#N/A")=14,TRUE,FALSE))</f>
        <v>0</v>
      </c>
      <c r="O3147" t="b">
        <f>AND(COUNTIF('Master list(no salts, metals)'!O3137,"&lt;=1"),IF(COUNTIF('Master list(no salts, metals)'!$K3137:$Y3137, "#N/A")=14,TRUE,FALSE))</f>
        <v>0</v>
      </c>
      <c r="P3147" t="b">
        <f>AND(COUNTIF('Master list(no salts, metals)'!P3137,"&lt;=1"),IF(COUNTIF('Master list(no salts, metals)'!$K3137:$Y3137, "#N/A")=14,TRUE,FALSE))</f>
        <v>0</v>
      </c>
      <c r="Q3147" t="b">
        <f>AND(COUNTIF('Master list(no salts, metals)'!Q3137,"&lt;=1"),IF(COUNTIF('Master list(no salts, metals)'!$K3137:$Y3137, "#N/A")=14,TRUE,FALSE))</f>
        <v>0</v>
      </c>
      <c r="R3147" t="b">
        <f>AND(COUNTIF('Master list(no salts, metals)'!R3137,"&lt;=1"),IF(COUNTIF('Master list(no salts, metals)'!$K3137:$Y3137, "#N/A")=14,TRUE,FALSE))</f>
        <v>0</v>
      </c>
      <c r="S3147" t="b">
        <f>AND(COUNTIF('Master list(no salts, metals)'!S3137,"&lt;=1"),IF(COUNTIF('Master list(no salts, metals)'!$K3137:$Y3137, "#N/A")=14,TRUE,FALSE))</f>
        <v>0</v>
      </c>
      <c r="T3147" t="b">
        <f>AND(COUNTIF('Master list(no salts, metals)'!T3137,"&lt;=1"),IF(COUNTIF('Master list(no salts, metals)'!$K3137:$Y3137, "#N/A")=14,TRUE,FALSE))</f>
        <v>0</v>
      </c>
      <c r="U3147" t="b">
        <f>AND(COUNTIF('Master list(no salts, metals)'!U3137,"&lt;=1"),IF(COUNTIF('Master list(no salts, metals)'!$K3137:$Y3137, "#N/A")=14,TRUE,FALSE))</f>
        <v>0</v>
      </c>
      <c r="V3147" t="b">
        <f>AND(COUNTIF('Master list(no salts, metals)'!V3137,"&lt;=1"),IF(COUNTIF('Master list(no salts, metals)'!$K3137:$Y3137, "#N/A")=14,TRUE,FALSE))</f>
        <v>0</v>
      </c>
      <c r="W3147" t="b">
        <f>AND(COUNTIF('Master list(no salts, metals)'!W3137,"&lt;=1"),IF(COUNTIF('Master list(no salts, metals)'!$K3137:$Y3137, "#N/A")=14,TRUE,FALSE))</f>
        <v>0</v>
      </c>
      <c r="X3147" t="b">
        <f>AND(COUNTIF('Master list(no salts, metals)'!X3137,"&lt;=1"),IF(COUNTIF('Master list(no salts, metals)'!$K3137:$Y3137, "#N/A")=14,TRUE,FALSE))</f>
        <v>0</v>
      </c>
      <c r="Y3147" t="b">
        <f>AND(COUNTIF('Master list(no salts, metals)'!Y3137,"&lt;=1"),IF(COUNTIF('Master list(no salts, metals)'!$K3137:$Y3137, "#N/A")=14,TRUE,FALSE))</f>
        <v>0</v>
      </c>
    </row>
    <row r="3148" spans="11:25" x14ac:dyDescent="0.25">
      <c r="K3148" t="b">
        <f>AND(COUNTIF('Master list(no salts, metals)'!K3138,"&lt;=1"),IF(COUNTIF('Master list(no salts, metals)'!$K3138:$Y3138, "#N/A")=14,TRUE,FALSE))</f>
        <v>0</v>
      </c>
      <c r="L3148" t="b">
        <f>AND(COUNTIF('Master list(no salts, metals)'!L3138,"&lt;=1"),IF(COUNTIF('Master list(no salts, metals)'!$K3138:$Y3138, "#N/A")=14,TRUE,FALSE))</f>
        <v>0</v>
      </c>
      <c r="M3148" t="b">
        <f>AND(COUNTIF('Master list(no salts, metals)'!M3138,"&lt;=1"),IF(COUNTIF('Master list(no salts, metals)'!$K3138:$Y3138, "#N/A")=14,TRUE,FALSE))</f>
        <v>0</v>
      </c>
      <c r="N3148" t="b">
        <f>AND(COUNTIF('Master list(no salts, metals)'!N3138,"&lt;=1"),IF(COUNTIF('Master list(no salts, metals)'!$K3138:$Y3138, "#N/A")=14,TRUE,FALSE))</f>
        <v>0</v>
      </c>
      <c r="O3148" t="b">
        <f>AND(COUNTIF('Master list(no salts, metals)'!O3138,"&lt;=1"),IF(COUNTIF('Master list(no salts, metals)'!$K3138:$Y3138, "#N/A")=14,TRUE,FALSE))</f>
        <v>0</v>
      </c>
      <c r="P3148" t="b">
        <f>AND(COUNTIF('Master list(no salts, metals)'!P3138,"&lt;=1"),IF(COUNTIF('Master list(no salts, metals)'!$K3138:$Y3138, "#N/A")=14,TRUE,FALSE))</f>
        <v>0</v>
      </c>
      <c r="Q3148" t="b">
        <f>AND(COUNTIF('Master list(no salts, metals)'!Q3138,"&lt;=1"),IF(COUNTIF('Master list(no salts, metals)'!$K3138:$Y3138, "#N/A")=14,TRUE,FALSE))</f>
        <v>0</v>
      </c>
      <c r="R3148" t="b">
        <f>AND(COUNTIF('Master list(no salts, metals)'!R3138,"&lt;=1"),IF(COUNTIF('Master list(no salts, metals)'!$K3138:$Y3138, "#N/A")=14,TRUE,FALSE))</f>
        <v>0</v>
      </c>
      <c r="S3148" t="b">
        <f>AND(COUNTIF('Master list(no salts, metals)'!S3138,"&lt;=1"),IF(COUNTIF('Master list(no salts, metals)'!$K3138:$Y3138, "#N/A")=14,TRUE,FALSE))</f>
        <v>0</v>
      </c>
      <c r="T3148" t="b">
        <f>AND(COUNTIF('Master list(no salts, metals)'!T3138,"&lt;=1"),IF(COUNTIF('Master list(no salts, metals)'!$K3138:$Y3138, "#N/A")=14,TRUE,FALSE))</f>
        <v>0</v>
      </c>
      <c r="U3148" t="b">
        <f>AND(COUNTIF('Master list(no salts, metals)'!U3138,"&lt;=1"),IF(COUNTIF('Master list(no salts, metals)'!$K3138:$Y3138, "#N/A")=14,TRUE,FALSE))</f>
        <v>0</v>
      </c>
      <c r="V3148" t="b">
        <f>AND(COUNTIF('Master list(no salts, metals)'!V3138,"&lt;=1"),IF(COUNTIF('Master list(no salts, metals)'!$K3138:$Y3138, "#N/A")=14,TRUE,FALSE))</f>
        <v>0</v>
      </c>
      <c r="W3148" t="b">
        <f>AND(COUNTIF('Master list(no salts, metals)'!W3138,"&lt;=1"),IF(COUNTIF('Master list(no salts, metals)'!$K3138:$Y3138, "#N/A")=14,TRUE,FALSE))</f>
        <v>0</v>
      </c>
      <c r="X3148" t="b">
        <f>AND(COUNTIF('Master list(no salts, metals)'!X3138,"&lt;=1"),IF(COUNTIF('Master list(no salts, metals)'!$K3138:$Y3138, "#N/A")=14,TRUE,FALSE))</f>
        <v>0</v>
      </c>
      <c r="Y3148" t="b">
        <f>AND(COUNTIF('Master list(no salts, metals)'!Y3138,"&lt;=1"),IF(COUNTIF('Master list(no salts, metals)'!$K3138:$Y3138, "#N/A")=14,TRUE,FALSE))</f>
        <v>0</v>
      </c>
    </row>
    <row r="3149" spans="11:25" x14ac:dyDescent="0.25">
      <c r="K3149" t="b">
        <f>AND(COUNTIF('Master list(no salts, metals)'!K3139,"&lt;=1"),IF(COUNTIF('Master list(no salts, metals)'!$K3139:$Y3139, "#N/A")=14,TRUE,FALSE))</f>
        <v>0</v>
      </c>
      <c r="L3149" t="b">
        <f>AND(COUNTIF('Master list(no salts, metals)'!L3139,"&lt;=1"),IF(COUNTIF('Master list(no salts, metals)'!$K3139:$Y3139, "#N/A")=14,TRUE,FALSE))</f>
        <v>0</v>
      </c>
      <c r="M3149" t="b">
        <f>AND(COUNTIF('Master list(no salts, metals)'!M3139,"&lt;=1"),IF(COUNTIF('Master list(no salts, metals)'!$K3139:$Y3139, "#N/A")=14,TRUE,FALSE))</f>
        <v>0</v>
      </c>
      <c r="N3149" t="b">
        <f>AND(COUNTIF('Master list(no salts, metals)'!N3139,"&lt;=1"),IF(COUNTIF('Master list(no salts, metals)'!$K3139:$Y3139, "#N/A")=14,TRUE,FALSE))</f>
        <v>0</v>
      </c>
      <c r="O3149" t="b">
        <f>AND(COUNTIF('Master list(no salts, metals)'!O3139,"&lt;=1"),IF(COUNTIF('Master list(no salts, metals)'!$K3139:$Y3139, "#N/A")=14,TRUE,FALSE))</f>
        <v>0</v>
      </c>
      <c r="P3149" t="b">
        <f>AND(COUNTIF('Master list(no salts, metals)'!P3139,"&lt;=1"),IF(COUNTIF('Master list(no salts, metals)'!$K3139:$Y3139, "#N/A")=14,TRUE,FALSE))</f>
        <v>0</v>
      </c>
      <c r="Q3149" t="b">
        <f>AND(COUNTIF('Master list(no salts, metals)'!Q3139,"&lt;=1"),IF(COUNTIF('Master list(no salts, metals)'!$K3139:$Y3139, "#N/A")=14,TRUE,FALSE))</f>
        <v>0</v>
      </c>
      <c r="R3149" t="b">
        <f>AND(COUNTIF('Master list(no salts, metals)'!R3139,"&lt;=1"),IF(COUNTIF('Master list(no salts, metals)'!$K3139:$Y3139, "#N/A")=14,TRUE,FALSE))</f>
        <v>0</v>
      </c>
      <c r="S3149" t="b">
        <f>AND(COUNTIF('Master list(no salts, metals)'!S3139,"&lt;=1"),IF(COUNTIF('Master list(no salts, metals)'!$K3139:$Y3139, "#N/A")=14,TRUE,FALSE))</f>
        <v>0</v>
      </c>
      <c r="T3149" t="b">
        <f>AND(COUNTIF('Master list(no salts, metals)'!T3139,"&lt;=1"),IF(COUNTIF('Master list(no salts, metals)'!$K3139:$Y3139, "#N/A")=14,TRUE,FALSE))</f>
        <v>0</v>
      </c>
      <c r="U3149" t="b">
        <f>AND(COUNTIF('Master list(no salts, metals)'!U3139,"&lt;=1"),IF(COUNTIF('Master list(no salts, metals)'!$K3139:$Y3139, "#N/A")=14,TRUE,FALSE))</f>
        <v>0</v>
      </c>
      <c r="V3149" t="b">
        <f>AND(COUNTIF('Master list(no salts, metals)'!V3139,"&lt;=1"),IF(COUNTIF('Master list(no salts, metals)'!$K3139:$Y3139, "#N/A")=14,TRUE,FALSE))</f>
        <v>0</v>
      </c>
      <c r="W3149" t="b">
        <f>AND(COUNTIF('Master list(no salts, metals)'!W3139,"&lt;=1"),IF(COUNTIF('Master list(no salts, metals)'!$K3139:$Y3139, "#N/A")=14,TRUE,FALSE))</f>
        <v>1</v>
      </c>
      <c r="X3149" t="b">
        <f>AND(COUNTIF('Master list(no salts, metals)'!X3139,"&lt;=1"),IF(COUNTIF('Master list(no salts, metals)'!$K3139:$Y3139, "#N/A")=14,TRUE,FALSE))</f>
        <v>0</v>
      </c>
      <c r="Y3149" t="b">
        <f>AND(COUNTIF('Master list(no salts, metals)'!Y3139,"&lt;=1"),IF(COUNTIF('Master list(no salts, metals)'!$K3139:$Y3139, "#N/A")=14,TRUE,FALSE))</f>
        <v>0</v>
      </c>
    </row>
    <row r="3150" spans="11:25" x14ac:dyDescent="0.25">
      <c r="K3150" t="b">
        <f>AND(COUNTIF('Master list(no salts, metals)'!K3140,"&lt;=1"),IF(COUNTIF('Master list(no salts, metals)'!$K3140:$Y3140, "#N/A")=14,TRUE,FALSE))</f>
        <v>0</v>
      </c>
      <c r="L3150" t="b">
        <f>AND(COUNTIF('Master list(no salts, metals)'!L3140,"&lt;=1"),IF(COUNTIF('Master list(no salts, metals)'!$K3140:$Y3140, "#N/A")=14,TRUE,FALSE))</f>
        <v>0</v>
      </c>
      <c r="M3150" t="b">
        <f>AND(COUNTIF('Master list(no salts, metals)'!M3140,"&lt;=1"),IF(COUNTIF('Master list(no salts, metals)'!$K3140:$Y3140, "#N/A")=14,TRUE,FALSE))</f>
        <v>0</v>
      </c>
      <c r="N3150" t="b">
        <f>AND(COUNTIF('Master list(no salts, metals)'!N3140,"&lt;=1"),IF(COUNTIF('Master list(no salts, metals)'!$K3140:$Y3140, "#N/A")=14,TRUE,FALSE))</f>
        <v>0</v>
      </c>
      <c r="O3150" t="b">
        <f>AND(COUNTIF('Master list(no salts, metals)'!O3140,"&lt;=1"),IF(COUNTIF('Master list(no salts, metals)'!$K3140:$Y3140, "#N/A")=14,TRUE,FALSE))</f>
        <v>0</v>
      </c>
      <c r="P3150" t="b">
        <f>AND(COUNTIF('Master list(no salts, metals)'!P3140,"&lt;=1"),IF(COUNTIF('Master list(no salts, metals)'!$K3140:$Y3140, "#N/A")=14,TRUE,FALSE))</f>
        <v>0</v>
      </c>
      <c r="Q3150" t="b">
        <f>AND(COUNTIF('Master list(no salts, metals)'!Q3140,"&lt;=1"),IF(COUNTIF('Master list(no salts, metals)'!$K3140:$Y3140, "#N/A")=14,TRUE,FALSE))</f>
        <v>0</v>
      </c>
      <c r="R3150" t="b">
        <f>AND(COUNTIF('Master list(no salts, metals)'!R3140,"&lt;=1"),IF(COUNTIF('Master list(no salts, metals)'!$K3140:$Y3140, "#N/A")=14,TRUE,FALSE))</f>
        <v>0</v>
      </c>
      <c r="S3150" t="b">
        <f>AND(COUNTIF('Master list(no salts, metals)'!S3140,"&lt;=1"),IF(COUNTIF('Master list(no salts, metals)'!$K3140:$Y3140, "#N/A")=14,TRUE,FALSE))</f>
        <v>0</v>
      </c>
      <c r="T3150" t="b">
        <f>AND(COUNTIF('Master list(no salts, metals)'!T3140,"&lt;=1"),IF(COUNTIF('Master list(no salts, metals)'!$K3140:$Y3140, "#N/A")=14,TRUE,FALSE))</f>
        <v>0</v>
      </c>
      <c r="U3150" t="b">
        <f>AND(COUNTIF('Master list(no salts, metals)'!U3140,"&lt;=1"),IF(COUNTIF('Master list(no salts, metals)'!$K3140:$Y3140, "#N/A")=14,TRUE,FALSE))</f>
        <v>0</v>
      </c>
      <c r="V3150" t="b">
        <f>AND(COUNTIF('Master list(no salts, metals)'!V3140,"&lt;=1"),IF(COUNTIF('Master list(no salts, metals)'!$K3140:$Y3140, "#N/A")=14,TRUE,FALSE))</f>
        <v>0</v>
      </c>
      <c r="W3150" t="b">
        <f>AND(COUNTIF('Master list(no salts, metals)'!W3140,"&lt;=1"),IF(COUNTIF('Master list(no salts, metals)'!$K3140:$Y3140, "#N/A")=14,TRUE,FALSE))</f>
        <v>1</v>
      </c>
      <c r="X3150" t="b">
        <f>AND(COUNTIF('Master list(no salts, metals)'!X3140,"&lt;=1"),IF(COUNTIF('Master list(no salts, metals)'!$K3140:$Y3140, "#N/A")=14,TRUE,FALSE))</f>
        <v>0</v>
      </c>
      <c r="Y3150" t="b">
        <f>AND(COUNTIF('Master list(no salts, metals)'!Y3140,"&lt;=1"),IF(COUNTIF('Master list(no salts, metals)'!$K3140:$Y3140, "#N/A")=14,TRUE,FALSE))</f>
        <v>0</v>
      </c>
    </row>
    <row r="3151" spans="11:25" x14ac:dyDescent="0.25">
      <c r="K3151" t="b">
        <f>AND(COUNTIF('Master list(no salts, metals)'!K3141,"&lt;=1"),IF(COUNTIF('Master list(no salts, metals)'!$K3141:$Y3141, "#N/A")=14,TRUE,FALSE))</f>
        <v>0</v>
      </c>
      <c r="L3151" t="b">
        <f>AND(COUNTIF('Master list(no salts, metals)'!L3141,"&lt;=1"),IF(COUNTIF('Master list(no salts, metals)'!$K3141:$Y3141, "#N/A")=14,TRUE,FALSE))</f>
        <v>0</v>
      </c>
      <c r="M3151" t="b">
        <f>AND(COUNTIF('Master list(no salts, metals)'!M3141,"&lt;=1"),IF(COUNTIF('Master list(no salts, metals)'!$K3141:$Y3141, "#N/A")=14,TRUE,FALSE))</f>
        <v>0</v>
      </c>
      <c r="N3151" t="b">
        <f>AND(COUNTIF('Master list(no salts, metals)'!N3141,"&lt;=1"),IF(COUNTIF('Master list(no salts, metals)'!$K3141:$Y3141, "#N/A")=14,TRUE,FALSE))</f>
        <v>0</v>
      </c>
      <c r="O3151" t="b">
        <f>AND(COUNTIF('Master list(no salts, metals)'!O3141,"&lt;=1"),IF(COUNTIF('Master list(no salts, metals)'!$K3141:$Y3141, "#N/A")=14,TRUE,FALSE))</f>
        <v>0</v>
      </c>
      <c r="P3151" t="b">
        <f>AND(COUNTIF('Master list(no salts, metals)'!P3141,"&lt;=1"),IF(COUNTIF('Master list(no salts, metals)'!$K3141:$Y3141, "#N/A")=14,TRUE,FALSE))</f>
        <v>0</v>
      </c>
      <c r="Q3151" t="b">
        <f>AND(COUNTIF('Master list(no salts, metals)'!Q3141,"&lt;=1"),IF(COUNTIF('Master list(no salts, metals)'!$K3141:$Y3141, "#N/A")=14,TRUE,FALSE))</f>
        <v>0</v>
      </c>
      <c r="R3151" t="b">
        <f>AND(COUNTIF('Master list(no salts, metals)'!R3141,"&lt;=1"),IF(COUNTIF('Master list(no salts, metals)'!$K3141:$Y3141, "#N/A")=14,TRUE,FALSE))</f>
        <v>0</v>
      </c>
      <c r="S3151" t="b">
        <f>AND(COUNTIF('Master list(no salts, metals)'!S3141,"&lt;=1"),IF(COUNTIF('Master list(no salts, metals)'!$K3141:$Y3141, "#N/A")=14,TRUE,FALSE))</f>
        <v>0</v>
      </c>
      <c r="T3151" t="b">
        <f>AND(COUNTIF('Master list(no salts, metals)'!T3141,"&lt;=1"),IF(COUNTIF('Master list(no salts, metals)'!$K3141:$Y3141, "#N/A")=14,TRUE,FALSE))</f>
        <v>0</v>
      </c>
      <c r="U3151" t="b">
        <f>AND(COUNTIF('Master list(no salts, metals)'!U3141,"&lt;=1"),IF(COUNTIF('Master list(no salts, metals)'!$K3141:$Y3141, "#N/A")=14,TRUE,FALSE))</f>
        <v>0</v>
      </c>
      <c r="V3151" t="b">
        <f>AND(COUNTIF('Master list(no salts, metals)'!V3141,"&lt;=1"),IF(COUNTIF('Master list(no salts, metals)'!$K3141:$Y3141, "#N/A")=14,TRUE,FALSE))</f>
        <v>0</v>
      </c>
      <c r="W3151" t="b">
        <f>AND(COUNTIF('Master list(no salts, metals)'!W3141,"&lt;=1"),IF(COUNTIF('Master list(no salts, metals)'!$K3141:$Y3141, "#N/A")=14,TRUE,FALSE))</f>
        <v>1</v>
      </c>
      <c r="X3151" t="b">
        <f>AND(COUNTIF('Master list(no salts, metals)'!X3141,"&lt;=1"),IF(COUNTIF('Master list(no salts, metals)'!$K3141:$Y3141, "#N/A")=14,TRUE,FALSE))</f>
        <v>0</v>
      </c>
      <c r="Y3151" t="b">
        <f>AND(COUNTIF('Master list(no salts, metals)'!Y3141,"&lt;=1"),IF(COUNTIF('Master list(no salts, metals)'!$K3141:$Y3141, "#N/A")=14,TRUE,FALSE))</f>
        <v>0</v>
      </c>
    </row>
    <row r="3152" spans="11:25" x14ac:dyDescent="0.25">
      <c r="K3152" t="b">
        <f>AND(COUNTIF('Master list(no salts, metals)'!K3142,"&lt;=1"),IF(COUNTIF('Master list(no salts, metals)'!$K3142:$Y3142, "#N/A")=14,TRUE,FALSE))</f>
        <v>0</v>
      </c>
      <c r="L3152" t="b">
        <f>AND(COUNTIF('Master list(no salts, metals)'!L3142,"&lt;=1"),IF(COUNTIF('Master list(no salts, metals)'!$K3142:$Y3142, "#N/A")=14,TRUE,FALSE))</f>
        <v>0</v>
      </c>
      <c r="M3152" t="b">
        <f>AND(COUNTIF('Master list(no salts, metals)'!M3142,"&lt;=1"),IF(COUNTIF('Master list(no salts, metals)'!$K3142:$Y3142, "#N/A")=14,TRUE,FALSE))</f>
        <v>0</v>
      </c>
      <c r="N3152" t="b">
        <f>AND(COUNTIF('Master list(no salts, metals)'!N3142,"&lt;=1"),IF(COUNTIF('Master list(no salts, metals)'!$K3142:$Y3142, "#N/A")=14,TRUE,FALSE))</f>
        <v>0</v>
      </c>
      <c r="O3152" t="b">
        <f>AND(COUNTIF('Master list(no salts, metals)'!O3142,"&lt;=1"),IF(COUNTIF('Master list(no salts, metals)'!$K3142:$Y3142, "#N/A")=14,TRUE,FALSE))</f>
        <v>0</v>
      </c>
      <c r="P3152" t="b">
        <f>AND(COUNTIF('Master list(no salts, metals)'!P3142,"&lt;=1"),IF(COUNTIF('Master list(no salts, metals)'!$K3142:$Y3142, "#N/A")=14,TRUE,FALSE))</f>
        <v>0</v>
      </c>
      <c r="Q3152" t="b">
        <f>AND(COUNTIF('Master list(no salts, metals)'!Q3142,"&lt;=1"),IF(COUNTIF('Master list(no salts, metals)'!$K3142:$Y3142, "#N/A")=14,TRUE,FALSE))</f>
        <v>0</v>
      </c>
      <c r="R3152" t="b">
        <f>AND(COUNTIF('Master list(no salts, metals)'!R3142,"&lt;=1"),IF(COUNTIF('Master list(no salts, metals)'!$K3142:$Y3142, "#N/A")=14,TRUE,FALSE))</f>
        <v>0</v>
      </c>
      <c r="S3152" t="b">
        <f>AND(COUNTIF('Master list(no salts, metals)'!S3142,"&lt;=1"),IF(COUNTIF('Master list(no salts, metals)'!$K3142:$Y3142, "#N/A")=14,TRUE,FALSE))</f>
        <v>0</v>
      </c>
      <c r="T3152" t="b">
        <f>AND(COUNTIF('Master list(no salts, metals)'!T3142,"&lt;=1"),IF(COUNTIF('Master list(no salts, metals)'!$K3142:$Y3142, "#N/A")=14,TRUE,FALSE))</f>
        <v>0</v>
      </c>
      <c r="U3152" t="b">
        <f>AND(COUNTIF('Master list(no salts, metals)'!U3142,"&lt;=1"),IF(COUNTIF('Master list(no salts, metals)'!$K3142:$Y3142, "#N/A")=14,TRUE,FALSE))</f>
        <v>0</v>
      </c>
      <c r="V3152" t="b">
        <f>AND(COUNTIF('Master list(no salts, metals)'!V3142,"&lt;=1"),IF(COUNTIF('Master list(no salts, metals)'!$K3142:$Y3142, "#N/A")=14,TRUE,FALSE))</f>
        <v>0</v>
      </c>
      <c r="W3152" t="b">
        <f>AND(COUNTIF('Master list(no salts, metals)'!W3142,"&lt;=1"),IF(COUNTIF('Master list(no salts, metals)'!$K3142:$Y3142, "#N/A")=14,TRUE,FALSE))</f>
        <v>1</v>
      </c>
      <c r="X3152" t="b">
        <f>AND(COUNTIF('Master list(no salts, metals)'!X3142,"&lt;=1"),IF(COUNTIF('Master list(no salts, metals)'!$K3142:$Y3142, "#N/A")=14,TRUE,FALSE))</f>
        <v>0</v>
      </c>
      <c r="Y3152" t="b">
        <f>AND(COUNTIF('Master list(no salts, metals)'!Y3142,"&lt;=1"),IF(COUNTIF('Master list(no salts, metals)'!$K3142:$Y3142, "#N/A")=14,TRUE,FALSE))</f>
        <v>0</v>
      </c>
    </row>
    <row r="3153" spans="11:25" x14ac:dyDescent="0.25">
      <c r="K3153" t="b">
        <f>AND(COUNTIF('Master list(no salts, metals)'!K3143,"&lt;=1"),IF(COUNTIF('Master list(no salts, metals)'!$K3143:$Y3143, "#N/A")=14,TRUE,FALSE))</f>
        <v>0</v>
      </c>
      <c r="L3153" t="b">
        <f>AND(COUNTIF('Master list(no salts, metals)'!L3143,"&lt;=1"),IF(COUNTIF('Master list(no salts, metals)'!$K3143:$Y3143, "#N/A")=14,TRUE,FALSE))</f>
        <v>0</v>
      </c>
      <c r="M3153" t="b">
        <f>AND(COUNTIF('Master list(no salts, metals)'!M3143,"&lt;=1"),IF(COUNTIF('Master list(no salts, metals)'!$K3143:$Y3143, "#N/A")=14,TRUE,FALSE))</f>
        <v>0</v>
      </c>
      <c r="N3153" t="b">
        <f>AND(COUNTIF('Master list(no salts, metals)'!N3143,"&lt;=1"),IF(COUNTIF('Master list(no salts, metals)'!$K3143:$Y3143, "#N/A")=14,TRUE,FALSE))</f>
        <v>0</v>
      </c>
      <c r="O3153" t="b">
        <f>AND(COUNTIF('Master list(no salts, metals)'!O3143,"&lt;=1"),IF(COUNTIF('Master list(no salts, metals)'!$K3143:$Y3143, "#N/A")=14,TRUE,FALSE))</f>
        <v>0</v>
      </c>
      <c r="P3153" t="b">
        <f>AND(COUNTIF('Master list(no salts, metals)'!P3143,"&lt;=1"),IF(COUNTIF('Master list(no salts, metals)'!$K3143:$Y3143, "#N/A")=14,TRUE,FALSE))</f>
        <v>0</v>
      </c>
      <c r="Q3153" t="b">
        <f>AND(COUNTIF('Master list(no salts, metals)'!Q3143,"&lt;=1"),IF(COUNTIF('Master list(no salts, metals)'!$K3143:$Y3143, "#N/A")=14,TRUE,FALSE))</f>
        <v>0</v>
      </c>
      <c r="R3153" t="b">
        <f>AND(COUNTIF('Master list(no salts, metals)'!R3143,"&lt;=1"),IF(COUNTIF('Master list(no salts, metals)'!$K3143:$Y3143, "#N/A")=14,TRUE,FALSE))</f>
        <v>0</v>
      </c>
      <c r="S3153" t="b">
        <f>AND(COUNTIF('Master list(no salts, metals)'!S3143,"&lt;=1"),IF(COUNTIF('Master list(no salts, metals)'!$K3143:$Y3143, "#N/A")=14,TRUE,FALSE))</f>
        <v>0</v>
      </c>
      <c r="T3153" t="b">
        <f>AND(COUNTIF('Master list(no salts, metals)'!T3143,"&lt;=1"),IF(COUNTIF('Master list(no salts, metals)'!$K3143:$Y3143, "#N/A")=14,TRUE,FALSE))</f>
        <v>0</v>
      </c>
      <c r="U3153" t="b">
        <f>AND(COUNTIF('Master list(no salts, metals)'!U3143,"&lt;=1"),IF(COUNTIF('Master list(no salts, metals)'!$K3143:$Y3143, "#N/A")=14,TRUE,FALSE))</f>
        <v>0</v>
      </c>
      <c r="V3153" t="b">
        <f>AND(COUNTIF('Master list(no salts, metals)'!V3143,"&lt;=1"),IF(COUNTIF('Master list(no salts, metals)'!$K3143:$Y3143, "#N/A")=14,TRUE,FALSE))</f>
        <v>0</v>
      </c>
      <c r="W3153" t="b">
        <f>AND(COUNTIF('Master list(no salts, metals)'!W3143,"&lt;=1"),IF(COUNTIF('Master list(no salts, metals)'!$K3143:$Y3143, "#N/A")=14,TRUE,FALSE))</f>
        <v>1</v>
      </c>
      <c r="X3153" t="b">
        <f>AND(COUNTIF('Master list(no salts, metals)'!X3143,"&lt;=1"),IF(COUNTIF('Master list(no salts, metals)'!$K3143:$Y3143, "#N/A")=14,TRUE,FALSE))</f>
        <v>0</v>
      </c>
      <c r="Y3153" t="b">
        <f>AND(COUNTIF('Master list(no salts, metals)'!Y3143,"&lt;=1"),IF(COUNTIF('Master list(no salts, metals)'!$K3143:$Y3143, "#N/A")=14,TRUE,FALSE))</f>
        <v>0</v>
      </c>
    </row>
    <row r="3154" spans="11:25" x14ac:dyDescent="0.25">
      <c r="K3154" t="b">
        <f>AND(COUNTIF('Master list(no salts, metals)'!K3144,"&lt;=1"),IF(COUNTIF('Master list(no salts, metals)'!$K3144:$Y3144, "#N/A")=14,TRUE,FALSE))</f>
        <v>0</v>
      </c>
      <c r="L3154" t="b">
        <f>AND(COUNTIF('Master list(no salts, metals)'!L3144,"&lt;=1"),IF(COUNTIF('Master list(no salts, metals)'!$K3144:$Y3144, "#N/A")=14,TRUE,FALSE))</f>
        <v>0</v>
      </c>
      <c r="M3154" t="b">
        <f>AND(COUNTIF('Master list(no salts, metals)'!M3144,"&lt;=1"),IF(COUNTIF('Master list(no salts, metals)'!$K3144:$Y3144, "#N/A")=14,TRUE,FALSE))</f>
        <v>0</v>
      </c>
      <c r="N3154" t="b">
        <f>AND(COUNTIF('Master list(no salts, metals)'!N3144,"&lt;=1"),IF(COUNTIF('Master list(no salts, metals)'!$K3144:$Y3144, "#N/A")=14,TRUE,FALSE))</f>
        <v>0</v>
      </c>
      <c r="O3154" t="b">
        <f>AND(COUNTIF('Master list(no salts, metals)'!O3144,"&lt;=1"),IF(COUNTIF('Master list(no salts, metals)'!$K3144:$Y3144, "#N/A")=14,TRUE,FALSE))</f>
        <v>0</v>
      </c>
      <c r="P3154" t="b">
        <f>AND(COUNTIF('Master list(no salts, metals)'!P3144,"&lt;=1"),IF(COUNTIF('Master list(no salts, metals)'!$K3144:$Y3144, "#N/A")=14,TRUE,FALSE))</f>
        <v>0</v>
      </c>
      <c r="Q3154" t="b">
        <f>AND(COUNTIF('Master list(no salts, metals)'!Q3144,"&lt;=1"),IF(COUNTIF('Master list(no salts, metals)'!$K3144:$Y3144, "#N/A")=14,TRUE,FALSE))</f>
        <v>0</v>
      </c>
      <c r="R3154" t="b">
        <f>AND(COUNTIF('Master list(no salts, metals)'!R3144,"&lt;=1"),IF(COUNTIF('Master list(no salts, metals)'!$K3144:$Y3144, "#N/A")=14,TRUE,FALSE))</f>
        <v>0</v>
      </c>
      <c r="S3154" t="b">
        <f>AND(COUNTIF('Master list(no salts, metals)'!S3144,"&lt;=1"),IF(COUNTIF('Master list(no salts, metals)'!$K3144:$Y3144, "#N/A")=14,TRUE,FALSE))</f>
        <v>0</v>
      </c>
      <c r="T3154" t="b">
        <f>AND(COUNTIF('Master list(no salts, metals)'!T3144,"&lt;=1"),IF(COUNTIF('Master list(no salts, metals)'!$K3144:$Y3144, "#N/A")=14,TRUE,FALSE))</f>
        <v>0</v>
      </c>
      <c r="U3154" t="b">
        <f>AND(COUNTIF('Master list(no salts, metals)'!U3144,"&lt;=1"),IF(COUNTIF('Master list(no salts, metals)'!$K3144:$Y3144, "#N/A")=14,TRUE,FALSE))</f>
        <v>0</v>
      </c>
      <c r="V3154" t="b">
        <f>AND(COUNTIF('Master list(no salts, metals)'!V3144,"&lt;=1"),IF(COUNTIF('Master list(no salts, metals)'!$K3144:$Y3144, "#N/A")=14,TRUE,FALSE))</f>
        <v>0</v>
      </c>
      <c r="W3154" t="b">
        <f>AND(COUNTIF('Master list(no salts, metals)'!W3144,"&lt;=1"),IF(COUNTIF('Master list(no salts, metals)'!$K3144:$Y3144, "#N/A")=14,TRUE,FALSE))</f>
        <v>0</v>
      </c>
      <c r="X3154" t="b">
        <f>AND(COUNTIF('Master list(no salts, metals)'!X3144,"&lt;=1"),IF(COUNTIF('Master list(no salts, metals)'!$K3144:$Y3144, "#N/A")=14,TRUE,FALSE))</f>
        <v>1</v>
      </c>
      <c r="Y3154" t="b">
        <f>AND(COUNTIF('Master list(no salts, metals)'!Y3144,"&lt;=1"),IF(COUNTIF('Master list(no salts, metals)'!$K3144:$Y3144, "#N/A")=14,TRUE,FALSE))</f>
        <v>0</v>
      </c>
    </row>
    <row r="3155" spans="11:25" x14ac:dyDescent="0.25">
      <c r="K3155" t="b">
        <f>AND(COUNTIF('Master list(no salts, metals)'!K3145,"&lt;=1"),IF(COUNTIF('Master list(no salts, metals)'!$K3145:$Y3145, "#N/A")=14,TRUE,FALSE))</f>
        <v>0</v>
      </c>
      <c r="L3155" t="b">
        <f>AND(COUNTIF('Master list(no salts, metals)'!L3145,"&lt;=1"),IF(COUNTIF('Master list(no salts, metals)'!$K3145:$Y3145, "#N/A")=14,TRUE,FALSE))</f>
        <v>0</v>
      </c>
      <c r="M3155" t="b">
        <f>AND(COUNTIF('Master list(no salts, metals)'!M3145,"&lt;=1"),IF(COUNTIF('Master list(no salts, metals)'!$K3145:$Y3145, "#N/A")=14,TRUE,FALSE))</f>
        <v>0</v>
      </c>
      <c r="N3155" t="b">
        <f>AND(COUNTIF('Master list(no salts, metals)'!N3145,"&lt;=1"),IF(COUNTIF('Master list(no salts, metals)'!$K3145:$Y3145, "#N/A")=14,TRUE,FALSE))</f>
        <v>0</v>
      </c>
      <c r="O3155" t="b">
        <f>AND(COUNTIF('Master list(no salts, metals)'!O3145,"&lt;=1"),IF(COUNTIF('Master list(no salts, metals)'!$K3145:$Y3145, "#N/A")=14,TRUE,FALSE))</f>
        <v>0</v>
      </c>
      <c r="P3155" t="b">
        <f>AND(COUNTIF('Master list(no salts, metals)'!P3145,"&lt;=1"),IF(COUNTIF('Master list(no salts, metals)'!$K3145:$Y3145, "#N/A")=14,TRUE,FALSE))</f>
        <v>0</v>
      </c>
      <c r="Q3155" t="b">
        <f>AND(COUNTIF('Master list(no salts, metals)'!Q3145,"&lt;=1"),IF(COUNTIF('Master list(no salts, metals)'!$K3145:$Y3145, "#N/A")=14,TRUE,FALSE))</f>
        <v>0</v>
      </c>
      <c r="R3155" t="b">
        <f>AND(COUNTIF('Master list(no salts, metals)'!R3145,"&lt;=1"),IF(COUNTIF('Master list(no salts, metals)'!$K3145:$Y3145, "#N/A")=14,TRUE,FALSE))</f>
        <v>0</v>
      </c>
      <c r="S3155" t="b">
        <f>AND(COUNTIF('Master list(no salts, metals)'!S3145,"&lt;=1"),IF(COUNTIF('Master list(no salts, metals)'!$K3145:$Y3145, "#N/A")=14,TRUE,FALSE))</f>
        <v>0</v>
      </c>
      <c r="T3155" t="b">
        <f>AND(COUNTIF('Master list(no salts, metals)'!T3145,"&lt;=1"),IF(COUNTIF('Master list(no salts, metals)'!$K3145:$Y3145, "#N/A")=14,TRUE,FALSE))</f>
        <v>0</v>
      </c>
      <c r="U3155" t="b">
        <f>AND(COUNTIF('Master list(no salts, metals)'!U3145,"&lt;=1"),IF(COUNTIF('Master list(no salts, metals)'!$K3145:$Y3145, "#N/A")=14,TRUE,FALSE))</f>
        <v>0</v>
      </c>
      <c r="V3155" t="b">
        <f>AND(COUNTIF('Master list(no salts, metals)'!V3145,"&lt;=1"),IF(COUNTIF('Master list(no salts, metals)'!$K3145:$Y3145, "#N/A")=14,TRUE,FALSE))</f>
        <v>0</v>
      </c>
      <c r="W3155" t="b">
        <f>AND(COUNTIF('Master list(no salts, metals)'!W3145,"&lt;=1"),IF(COUNTIF('Master list(no salts, metals)'!$K3145:$Y3145, "#N/A")=14,TRUE,FALSE))</f>
        <v>1</v>
      </c>
      <c r="X3155" t="b">
        <f>AND(COUNTIF('Master list(no salts, metals)'!X3145,"&lt;=1"),IF(COUNTIF('Master list(no salts, metals)'!$K3145:$Y3145, "#N/A")=14,TRUE,FALSE))</f>
        <v>0</v>
      </c>
      <c r="Y3155" t="b">
        <f>AND(COUNTIF('Master list(no salts, metals)'!Y3145,"&lt;=1"),IF(COUNTIF('Master list(no salts, metals)'!$K3145:$Y3145, "#N/A")=14,TRUE,FALSE))</f>
        <v>0</v>
      </c>
    </row>
    <row r="3156" spans="11:25" x14ac:dyDescent="0.25">
      <c r="K3156" t="b">
        <f>AND(COUNTIF('Master list(no salts, metals)'!K3146,"&lt;=1"),IF(COUNTIF('Master list(no salts, metals)'!$K3146:$Y3146, "#N/A")=14,TRUE,FALSE))</f>
        <v>0</v>
      </c>
      <c r="L3156" t="b">
        <f>AND(COUNTIF('Master list(no salts, metals)'!L3146,"&lt;=1"),IF(COUNTIF('Master list(no salts, metals)'!$K3146:$Y3146, "#N/A")=14,TRUE,FALSE))</f>
        <v>0</v>
      </c>
      <c r="M3156" t="b">
        <f>AND(COUNTIF('Master list(no salts, metals)'!M3146,"&lt;=1"),IF(COUNTIF('Master list(no salts, metals)'!$K3146:$Y3146, "#N/A")=14,TRUE,FALSE))</f>
        <v>0</v>
      </c>
      <c r="N3156" t="b">
        <f>AND(COUNTIF('Master list(no salts, metals)'!N3146,"&lt;=1"),IF(COUNTIF('Master list(no salts, metals)'!$K3146:$Y3146, "#N/A")=14,TRUE,FALSE))</f>
        <v>0</v>
      </c>
      <c r="O3156" t="b">
        <f>AND(COUNTIF('Master list(no salts, metals)'!O3146,"&lt;=1"),IF(COUNTIF('Master list(no salts, metals)'!$K3146:$Y3146, "#N/A")=14,TRUE,FALSE))</f>
        <v>0</v>
      </c>
      <c r="P3156" t="b">
        <f>AND(COUNTIF('Master list(no salts, metals)'!P3146,"&lt;=1"),IF(COUNTIF('Master list(no salts, metals)'!$K3146:$Y3146, "#N/A")=14,TRUE,FALSE))</f>
        <v>0</v>
      </c>
      <c r="Q3156" t="b">
        <f>AND(COUNTIF('Master list(no salts, metals)'!Q3146,"&lt;=1"),IF(COUNTIF('Master list(no salts, metals)'!$K3146:$Y3146, "#N/A")=14,TRUE,FALSE))</f>
        <v>0</v>
      </c>
      <c r="R3156" t="b">
        <f>AND(COUNTIF('Master list(no salts, metals)'!R3146,"&lt;=1"),IF(COUNTIF('Master list(no salts, metals)'!$K3146:$Y3146, "#N/A")=14,TRUE,FALSE))</f>
        <v>0</v>
      </c>
      <c r="S3156" t="b">
        <f>AND(COUNTIF('Master list(no salts, metals)'!S3146,"&lt;=1"),IF(COUNTIF('Master list(no salts, metals)'!$K3146:$Y3146, "#N/A")=14,TRUE,FALSE))</f>
        <v>0</v>
      </c>
      <c r="T3156" t="b">
        <f>AND(COUNTIF('Master list(no salts, metals)'!T3146,"&lt;=1"),IF(COUNTIF('Master list(no salts, metals)'!$K3146:$Y3146, "#N/A")=14,TRUE,FALSE))</f>
        <v>0</v>
      </c>
      <c r="U3156" t="b">
        <f>AND(COUNTIF('Master list(no salts, metals)'!U3146,"&lt;=1"),IF(COUNTIF('Master list(no salts, metals)'!$K3146:$Y3146, "#N/A")=14,TRUE,FALSE))</f>
        <v>0</v>
      </c>
      <c r="V3156" t="b">
        <f>AND(COUNTIF('Master list(no salts, metals)'!V3146,"&lt;=1"),IF(COUNTIF('Master list(no salts, metals)'!$K3146:$Y3146, "#N/A")=14,TRUE,FALSE))</f>
        <v>0</v>
      </c>
      <c r="W3156" t="b">
        <f>AND(COUNTIF('Master list(no salts, metals)'!W3146,"&lt;=1"),IF(COUNTIF('Master list(no salts, metals)'!$K3146:$Y3146, "#N/A")=14,TRUE,FALSE))</f>
        <v>0</v>
      </c>
      <c r="X3156" t="b">
        <f>AND(COUNTIF('Master list(no salts, metals)'!X3146,"&lt;=1"),IF(COUNTIF('Master list(no salts, metals)'!$K3146:$Y3146, "#N/A")=14,TRUE,FALSE))</f>
        <v>0</v>
      </c>
      <c r="Y3156" t="b">
        <f>AND(COUNTIF('Master list(no salts, metals)'!Y3146,"&lt;=1"),IF(COUNTIF('Master list(no salts, metals)'!$K3146:$Y3146, "#N/A")=14,TRUE,FALSE))</f>
        <v>0</v>
      </c>
    </row>
    <row r="3157" spans="11:25" x14ac:dyDescent="0.25">
      <c r="K3157" t="b">
        <f>AND(COUNTIF('Master list(no salts, metals)'!K3147,"&lt;=1"),IF(COUNTIF('Master list(no salts, metals)'!$K3147:$Y3147, "#N/A")=14,TRUE,FALSE))</f>
        <v>0</v>
      </c>
      <c r="L3157" t="b">
        <f>AND(COUNTIF('Master list(no salts, metals)'!L3147,"&lt;=1"),IF(COUNTIF('Master list(no salts, metals)'!$K3147:$Y3147, "#N/A")=14,TRUE,FALSE))</f>
        <v>0</v>
      </c>
      <c r="M3157" t="b">
        <f>AND(COUNTIF('Master list(no salts, metals)'!M3147,"&lt;=1"),IF(COUNTIF('Master list(no salts, metals)'!$K3147:$Y3147, "#N/A")=14,TRUE,FALSE))</f>
        <v>0</v>
      </c>
      <c r="N3157" t="b">
        <f>AND(COUNTIF('Master list(no salts, metals)'!N3147,"&lt;=1"),IF(COUNTIF('Master list(no salts, metals)'!$K3147:$Y3147, "#N/A")=14,TRUE,FALSE))</f>
        <v>0</v>
      </c>
      <c r="O3157" t="b">
        <f>AND(COUNTIF('Master list(no salts, metals)'!O3147,"&lt;=1"),IF(COUNTIF('Master list(no salts, metals)'!$K3147:$Y3147, "#N/A")=14,TRUE,FALSE))</f>
        <v>0</v>
      </c>
      <c r="P3157" t="b">
        <f>AND(COUNTIF('Master list(no salts, metals)'!P3147,"&lt;=1"),IF(COUNTIF('Master list(no salts, metals)'!$K3147:$Y3147, "#N/A")=14,TRUE,FALSE))</f>
        <v>0</v>
      </c>
      <c r="Q3157" t="b">
        <f>AND(COUNTIF('Master list(no salts, metals)'!Q3147,"&lt;=1"),IF(COUNTIF('Master list(no salts, metals)'!$K3147:$Y3147, "#N/A")=14,TRUE,FALSE))</f>
        <v>0</v>
      </c>
      <c r="R3157" t="b">
        <f>AND(COUNTIF('Master list(no salts, metals)'!R3147,"&lt;=1"),IF(COUNTIF('Master list(no salts, metals)'!$K3147:$Y3147, "#N/A")=14,TRUE,FALSE))</f>
        <v>0</v>
      </c>
      <c r="S3157" t="b">
        <f>AND(COUNTIF('Master list(no salts, metals)'!S3147,"&lt;=1"),IF(COUNTIF('Master list(no salts, metals)'!$K3147:$Y3147, "#N/A")=14,TRUE,FALSE))</f>
        <v>0</v>
      </c>
      <c r="T3157" t="b">
        <f>AND(COUNTIF('Master list(no salts, metals)'!T3147,"&lt;=1"),IF(COUNTIF('Master list(no salts, metals)'!$K3147:$Y3147, "#N/A")=14,TRUE,FALSE))</f>
        <v>0</v>
      </c>
      <c r="U3157" t="b">
        <f>AND(COUNTIF('Master list(no salts, metals)'!U3147,"&lt;=1"),IF(COUNTIF('Master list(no salts, metals)'!$K3147:$Y3147, "#N/A")=14,TRUE,FALSE))</f>
        <v>0</v>
      </c>
      <c r="V3157" t="b">
        <f>AND(COUNTIF('Master list(no salts, metals)'!V3147,"&lt;=1"),IF(COUNTIF('Master list(no salts, metals)'!$K3147:$Y3147, "#N/A")=14,TRUE,FALSE))</f>
        <v>0</v>
      </c>
      <c r="W3157" t="b">
        <f>AND(COUNTIF('Master list(no salts, metals)'!W3147,"&lt;=1"),IF(COUNTIF('Master list(no salts, metals)'!$K3147:$Y3147, "#N/A")=14,TRUE,FALSE))</f>
        <v>1</v>
      </c>
      <c r="X3157" t="b">
        <f>AND(COUNTIF('Master list(no salts, metals)'!X3147,"&lt;=1"),IF(COUNTIF('Master list(no salts, metals)'!$K3147:$Y3147, "#N/A")=14,TRUE,FALSE))</f>
        <v>0</v>
      </c>
      <c r="Y3157" t="b">
        <f>AND(COUNTIF('Master list(no salts, metals)'!Y3147,"&lt;=1"),IF(COUNTIF('Master list(no salts, metals)'!$K3147:$Y3147, "#N/A")=14,TRUE,FALSE))</f>
        <v>0</v>
      </c>
    </row>
    <row r="3158" spans="11:25" x14ac:dyDescent="0.25">
      <c r="K3158" t="b">
        <f>AND(COUNTIF('Master list(no salts, metals)'!K3148,"&lt;=1"),IF(COUNTIF('Master list(no salts, metals)'!$K3148:$Y3148, "#N/A")=14,TRUE,FALSE))</f>
        <v>0</v>
      </c>
      <c r="L3158" t="b">
        <f>AND(COUNTIF('Master list(no salts, metals)'!L3148,"&lt;=1"),IF(COUNTIF('Master list(no salts, metals)'!$K3148:$Y3148, "#N/A")=14,TRUE,FALSE))</f>
        <v>0</v>
      </c>
      <c r="M3158" t="b">
        <f>AND(COUNTIF('Master list(no salts, metals)'!M3148,"&lt;=1"),IF(COUNTIF('Master list(no salts, metals)'!$K3148:$Y3148, "#N/A")=14,TRUE,FALSE))</f>
        <v>0</v>
      </c>
      <c r="N3158" t="b">
        <f>AND(COUNTIF('Master list(no salts, metals)'!N3148,"&lt;=1"),IF(COUNTIF('Master list(no salts, metals)'!$K3148:$Y3148, "#N/A")=14,TRUE,FALSE))</f>
        <v>0</v>
      </c>
      <c r="O3158" t="b">
        <f>AND(COUNTIF('Master list(no salts, metals)'!O3148,"&lt;=1"),IF(COUNTIF('Master list(no salts, metals)'!$K3148:$Y3148, "#N/A")=14,TRUE,FALSE))</f>
        <v>0</v>
      </c>
      <c r="P3158" t="b">
        <f>AND(COUNTIF('Master list(no salts, metals)'!P3148,"&lt;=1"),IF(COUNTIF('Master list(no salts, metals)'!$K3148:$Y3148, "#N/A")=14,TRUE,FALSE))</f>
        <v>0</v>
      </c>
      <c r="Q3158" t="b">
        <f>AND(COUNTIF('Master list(no salts, metals)'!Q3148,"&lt;=1"),IF(COUNTIF('Master list(no salts, metals)'!$K3148:$Y3148, "#N/A")=14,TRUE,FALSE))</f>
        <v>0</v>
      </c>
      <c r="R3158" t="b">
        <f>AND(COUNTIF('Master list(no salts, metals)'!R3148,"&lt;=1"),IF(COUNTIF('Master list(no salts, metals)'!$K3148:$Y3148, "#N/A")=14,TRUE,FALSE))</f>
        <v>0</v>
      </c>
      <c r="S3158" t="b">
        <f>AND(COUNTIF('Master list(no salts, metals)'!S3148,"&lt;=1"),IF(COUNTIF('Master list(no salts, metals)'!$K3148:$Y3148, "#N/A")=14,TRUE,FALSE))</f>
        <v>0</v>
      </c>
      <c r="T3158" t="b">
        <f>AND(COUNTIF('Master list(no salts, metals)'!T3148,"&lt;=1"),IF(COUNTIF('Master list(no salts, metals)'!$K3148:$Y3148, "#N/A")=14,TRUE,FALSE))</f>
        <v>1</v>
      </c>
      <c r="U3158" t="b">
        <f>AND(COUNTIF('Master list(no salts, metals)'!U3148,"&lt;=1"),IF(COUNTIF('Master list(no salts, metals)'!$K3148:$Y3148, "#N/A")=14,TRUE,FALSE))</f>
        <v>0</v>
      </c>
      <c r="V3158" t="b">
        <f>AND(COUNTIF('Master list(no salts, metals)'!V3148,"&lt;=1"),IF(COUNTIF('Master list(no salts, metals)'!$K3148:$Y3148, "#N/A")=14,TRUE,FALSE))</f>
        <v>0</v>
      </c>
      <c r="W3158" t="b">
        <f>AND(COUNTIF('Master list(no salts, metals)'!W3148,"&lt;=1"),IF(COUNTIF('Master list(no salts, metals)'!$K3148:$Y3148, "#N/A")=14,TRUE,FALSE))</f>
        <v>0</v>
      </c>
      <c r="X3158" t="b">
        <f>AND(COUNTIF('Master list(no salts, metals)'!X3148,"&lt;=1"),IF(COUNTIF('Master list(no salts, metals)'!$K3148:$Y3148, "#N/A")=14,TRUE,FALSE))</f>
        <v>0</v>
      </c>
      <c r="Y3158" t="b">
        <f>AND(COUNTIF('Master list(no salts, metals)'!Y3148,"&lt;=1"),IF(COUNTIF('Master list(no salts, metals)'!$K3148:$Y3148, "#N/A")=14,TRUE,FALSE))</f>
        <v>0</v>
      </c>
    </row>
    <row r="3159" spans="11:25" x14ac:dyDescent="0.25">
      <c r="K3159" t="b">
        <f>AND(COUNTIF('Master list(no salts, metals)'!K3149,"&lt;=1"),IF(COUNTIF('Master list(no salts, metals)'!$K3149:$Y3149, "#N/A")=14,TRUE,FALSE))</f>
        <v>0</v>
      </c>
      <c r="L3159" t="b">
        <f>AND(COUNTIF('Master list(no salts, metals)'!L3149,"&lt;=1"),IF(COUNTIF('Master list(no salts, metals)'!$K3149:$Y3149, "#N/A")=14,TRUE,FALSE))</f>
        <v>0</v>
      </c>
      <c r="M3159" t="b">
        <f>AND(COUNTIF('Master list(no salts, metals)'!M3149,"&lt;=1"),IF(COUNTIF('Master list(no salts, metals)'!$K3149:$Y3149, "#N/A")=14,TRUE,FALSE))</f>
        <v>0</v>
      </c>
      <c r="N3159" t="b">
        <f>AND(COUNTIF('Master list(no salts, metals)'!N3149,"&lt;=1"),IF(COUNTIF('Master list(no salts, metals)'!$K3149:$Y3149, "#N/A")=14,TRUE,FALSE))</f>
        <v>0</v>
      </c>
      <c r="O3159" t="b">
        <f>AND(COUNTIF('Master list(no salts, metals)'!O3149,"&lt;=1"),IF(COUNTIF('Master list(no salts, metals)'!$K3149:$Y3149, "#N/A")=14,TRUE,FALSE))</f>
        <v>0</v>
      </c>
      <c r="P3159" t="b">
        <f>AND(COUNTIF('Master list(no salts, metals)'!P3149,"&lt;=1"),IF(COUNTIF('Master list(no salts, metals)'!$K3149:$Y3149, "#N/A")=14,TRUE,FALSE))</f>
        <v>0</v>
      </c>
      <c r="Q3159" t="b">
        <f>AND(COUNTIF('Master list(no salts, metals)'!Q3149,"&lt;=1"),IF(COUNTIF('Master list(no salts, metals)'!$K3149:$Y3149, "#N/A")=14,TRUE,FALSE))</f>
        <v>0</v>
      </c>
      <c r="R3159" t="b">
        <f>AND(COUNTIF('Master list(no salts, metals)'!R3149,"&lt;=1"),IF(COUNTIF('Master list(no salts, metals)'!$K3149:$Y3149, "#N/A")=14,TRUE,FALSE))</f>
        <v>0</v>
      </c>
      <c r="S3159" t="b">
        <f>AND(COUNTIF('Master list(no salts, metals)'!S3149,"&lt;=1"),IF(COUNTIF('Master list(no salts, metals)'!$K3149:$Y3149, "#N/A")=14,TRUE,FALSE))</f>
        <v>0</v>
      </c>
      <c r="T3159" t="b">
        <f>AND(COUNTIF('Master list(no salts, metals)'!T3149,"&lt;=1"),IF(COUNTIF('Master list(no salts, metals)'!$K3149:$Y3149, "#N/A")=14,TRUE,FALSE))</f>
        <v>0</v>
      </c>
      <c r="U3159" t="b">
        <f>AND(COUNTIF('Master list(no salts, metals)'!U3149,"&lt;=1"),IF(COUNTIF('Master list(no salts, metals)'!$K3149:$Y3149, "#N/A")=14,TRUE,FALSE))</f>
        <v>0</v>
      </c>
      <c r="V3159" t="b">
        <f>AND(COUNTIF('Master list(no salts, metals)'!V3149,"&lt;=1"),IF(COUNTIF('Master list(no salts, metals)'!$K3149:$Y3149, "#N/A")=14,TRUE,FALSE))</f>
        <v>0</v>
      </c>
      <c r="W3159" t="b">
        <f>AND(COUNTIF('Master list(no salts, metals)'!W3149,"&lt;=1"),IF(COUNTIF('Master list(no salts, metals)'!$K3149:$Y3149, "#N/A")=14,TRUE,FALSE))</f>
        <v>1</v>
      </c>
      <c r="X3159" t="b">
        <f>AND(COUNTIF('Master list(no salts, metals)'!X3149,"&lt;=1"),IF(COUNTIF('Master list(no salts, metals)'!$K3149:$Y3149, "#N/A")=14,TRUE,FALSE))</f>
        <v>0</v>
      </c>
      <c r="Y3159" t="b">
        <f>AND(COUNTIF('Master list(no salts, metals)'!Y3149,"&lt;=1"),IF(COUNTIF('Master list(no salts, metals)'!$K3149:$Y3149, "#N/A")=14,TRUE,FALSE))</f>
        <v>0</v>
      </c>
    </row>
    <row r="3160" spans="11:25" x14ac:dyDescent="0.25">
      <c r="K3160" t="b">
        <f>AND(COUNTIF('Master list(no salts, metals)'!K3150,"&lt;=1"),IF(COUNTIF('Master list(no salts, metals)'!$K3150:$Y3150, "#N/A")=14,TRUE,FALSE))</f>
        <v>0</v>
      </c>
      <c r="L3160" t="b">
        <f>AND(COUNTIF('Master list(no salts, metals)'!L3150,"&lt;=1"),IF(COUNTIF('Master list(no salts, metals)'!$K3150:$Y3150, "#N/A")=14,TRUE,FALSE))</f>
        <v>0</v>
      </c>
      <c r="M3160" t="b">
        <f>AND(COUNTIF('Master list(no salts, metals)'!M3150,"&lt;=1"),IF(COUNTIF('Master list(no salts, metals)'!$K3150:$Y3150, "#N/A")=14,TRUE,FALSE))</f>
        <v>0</v>
      </c>
      <c r="N3160" t="b">
        <f>AND(COUNTIF('Master list(no salts, metals)'!N3150,"&lt;=1"),IF(COUNTIF('Master list(no salts, metals)'!$K3150:$Y3150, "#N/A")=14,TRUE,FALSE))</f>
        <v>0</v>
      </c>
      <c r="O3160" t="b">
        <f>AND(COUNTIF('Master list(no salts, metals)'!O3150,"&lt;=1"),IF(COUNTIF('Master list(no salts, metals)'!$K3150:$Y3150, "#N/A")=14,TRUE,FALSE))</f>
        <v>0</v>
      </c>
      <c r="P3160" t="b">
        <f>AND(COUNTIF('Master list(no salts, metals)'!P3150,"&lt;=1"),IF(COUNTIF('Master list(no salts, metals)'!$K3150:$Y3150, "#N/A")=14,TRUE,FALSE))</f>
        <v>0</v>
      </c>
      <c r="Q3160" t="b">
        <f>AND(COUNTIF('Master list(no salts, metals)'!Q3150,"&lt;=1"),IF(COUNTIF('Master list(no salts, metals)'!$K3150:$Y3150, "#N/A")=14,TRUE,FALSE))</f>
        <v>0</v>
      </c>
      <c r="R3160" t="b">
        <f>AND(COUNTIF('Master list(no salts, metals)'!R3150,"&lt;=1"),IF(COUNTIF('Master list(no salts, metals)'!$K3150:$Y3150, "#N/A")=14,TRUE,FALSE))</f>
        <v>0</v>
      </c>
      <c r="S3160" t="b">
        <f>AND(COUNTIF('Master list(no salts, metals)'!S3150,"&lt;=1"),IF(COUNTIF('Master list(no salts, metals)'!$K3150:$Y3150, "#N/A")=14,TRUE,FALSE))</f>
        <v>0</v>
      </c>
      <c r="T3160" t="b">
        <f>AND(COUNTIF('Master list(no salts, metals)'!T3150,"&lt;=1"),IF(COUNTIF('Master list(no salts, metals)'!$K3150:$Y3150, "#N/A")=14,TRUE,FALSE))</f>
        <v>0</v>
      </c>
      <c r="U3160" t="b">
        <f>AND(COUNTIF('Master list(no salts, metals)'!U3150,"&lt;=1"),IF(COUNTIF('Master list(no salts, metals)'!$K3150:$Y3150, "#N/A")=14,TRUE,FALSE))</f>
        <v>0</v>
      </c>
      <c r="V3160" t="b">
        <f>AND(COUNTIF('Master list(no salts, metals)'!V3150,"&lt;=1"),IF(COUNTIF('Master list(no salts, metals)'!$K3150:$Y3150, "#N/A")=14,TRUE,FALSE))</f>
        <v>0</v>
      </c>
      <c r="W3160" t="b">
        <f>AND(COUNTIF('Master list(no salts, metals)'!W3150,"&lt;=1"),IF(COUNTIF('Master list(no salts, metals)'!$K3150:$Y3150, "#N/A")=14,TRUE,FALSE))</f>
        <v>1</v>
      </c>
      <c r="X3160" t="b">
        <f>AND(COUNTIF('Master list(no salts, metals)'!X3150,"&lt;=1"),IF(COUNTIF('Master list(no salts, metals)'!$K3150:$Y3150, "#N/A")=14,TRUE,FALSE))</f>
        <v>0</v>
      </c>
      <c r="Y3160" t="b">
        <f>AND(COUNTIF('Master list(no salts, metals)'!Y3150,"&lt;=1"),IF(COUNTIF('Master list(no salts, metals)'!$K3150:$Y3150, "#N/A")=14,TRUE,FALSE))</f>
        <v>0</v>
      </c>
    </row>
    <row r="3161" spans="11:25" x14ac:dyDescent="0.25">
      <c r="K3161" t="b">
        <f>AND(COUNTIF('Master list(no salts, metals)'!K3151,"&lt;=1"),IF(COUNTIF('Master list(no salts, metals)'!$K3151:$Y3151, "#N/A")=14,TRUE,FALSE))</f>
        <v>0</v>
      </c>
      <c r="L3161" t="b">
        <f>AND(COUNTIF('Master list(no salts, metals)'!L3151,"&lt;=1"),IF(COUNTIF('Master list(no salts, metals)'!$K3151:$Y3151, "#N/A")=14,TRUE,FALSE))</f>
        <v>0</v>
      </c>
      <c r="M3161" t="b">
        <f>AND(COUNTIF('Master list(no salts, metals)'!M3151,"&lt;=1"),IF(COUNTIF('Master list(no salts, metals)'!$K3151:$Y3151, "#N/A")=14,TRUE,FALSE))</f>
        <v>0</v>
      </c>
      <c r="N3161" t="b">
        <f>AND(COUNTIF('Master list(no salts, metals)'!N3151,"&lt;=1"),IF(COUNTIF('Master list(no salts, metals)'!$K3151:$Y3151, "#N/A")=14,TRUE,FALSE))</f>
        <v>0</v>
      </c>
      <c r="O3161" t="b">
        <f>AND(COUNTIF('Master list(no salts, metals)'!O3151,"&lt;=1"),IF(COUNTIF('Master list(no salts, metals)'!$K3151:$Y3151, "#N/A")=14,TRUE,FALSE))</f>
        <v>0</v>
      </c>
      <c r="P3161" t="b">
        <f>AND(COUNTIF('Master list(no salts, metals)'!P3151,"&lt;=1"),IF(COUNTIF('Master list(no salts, metals)'!$K3151:$Y3151, "#N/A")=14,TRUE,FALSE))</f>
        <v>0</v>
      </c>
      <c r="Q3161" t="b">
        <f>AND(COUNTIF('Master list(no salts, metals)'!Q3151,"&lt;=1"),IF(COUNTIF('Master list(no salts, metals)'!$K3151:$Y3151, "#N/A")=14,TRUE,FALSE))</f>
        <v>0</v>
      </c>
      <c r="R3161" t="b">
        <f>AND(COUNTIF('Master list(no salts, metals)'!R3151,"&lt;=1"),IF(COUNTIF('Master list(no salts, metals)'!$K3151:$Y3151, "#N/A")=14,TRUE,FALSE))</f>
        <v>0</v>
      </c>
      <c r="S3161" t="b">
        <f>AND(COUNTIF('Master list(no salts, metals)'!S3151,"&lt;=1"),IF(COUNTIF('Master list(no salts, metals)'!$K3151:$Y3151, "#N/A")=14,TRUE,FALSE))</f>
        <v>0</v>
      </c>
      <c r="T3161" t="b">
        <f>AND(COUNTIF('Master list(no salts, metals)'!T3151,"&lt;=1"),IF(COUNTIF('Master list(no salts, metals)'!$K3151:$Y3151, "#N/A")=14,TRUE,FALSE))</f>
        <v>0</v>
      </c>
      <c r="U3161" t="b">
        <f>AND(COUNTIF('Master list(no salts, metals)'!U3151,"&lt;=1"),IF(COUNTIF('Master list(no salts, metals)'!$K3151:$Y3151, "#N/A")=14,TRUE,FALSE))</f>
        <v>0</v>
      </c>
      <c r="V3161" t="b">
        <f>AND(COUNTIF('Master list(no salts, metals)'!V3151,"&lt;=1"),IF(COUNTIF('Master list(no salts, metals)'!$K3151:$Y3151, "#N/A")=14,TRUE,FALSE))</f>
        <v>0</v>
      </c>
      <c r="W3161" t="b">
        <f>AND(COUNTIF('Master list(no salts, metals)'!W3151,"&lt;=1"),IF(COUNTIF('Master list(no salts, metals)'!$K3151:$Y3151, "#N/A")=14,TRUE,FALSE))</f>
        <v>0</v>
      </c>
      <c r="X3161" t="b">
        <f>AND(COUNTIF('Master list(no salts, metals)'!X3151,"&lt;=1"),IF(COUNTIF('Master list(no salts, metals)'!$K3151:$Y3151, "#N/A")=14,TRUE,FALSE))</f>
        <v>1</v>
      </c>
      <c r="Y3161" t="b">
        <f>AND(COUNTIF('Master list(no salts, metals)'!Y3151,"&lt;=1"),IF(COUNTIF('Master list(no salts, metals)'!$K3151:$Y3151, "#N/A")=14,TRUE,FALSE))</f>
        <v>0</v>
      </c>
    </row>
    <row r="3162" spans="11:25" x14ac:dyDescent="0.25">
      <c r="K3162" t="b">
        <f>AND(COUNTIF('Master list(no salts, metals)'!K3152,"&lt;=1"),IF(COUNTIF('Master list(no salts, metals)'!$K3152:$Y3152, "#N/A")=14,TRUE,FALSE))</f>
        <v>0</v>
      </c>
      <c r="L3162" t="b">
        <f>AND(COUNTIF('Master list(no salts, metals)'!L3152,"&lt;=1"),IF(COUNTIF('Master list(no salts, metals)'!$K3152:$Y3152, "#N/A")=14,TRUE,FALSE))</f>
        <v>0</v>
      </c>
      <c r="M3162" t="b">
        <f>AND(COUNTIF('Master list(no salts, metals)'!M3152,"&lt;=1"),IF(COUNTIF('Master list(no salts, metals)'!$K3152:$Y3152, "#N/A")=14,TRUE,FALSE))</f>
        <v>0</v>
      </c>
      <c r="N3162" t="b">
        <f>AND(COUNTIF('Master list(no salts, metals)'!N3152,"&lt;=1"),IF(COUNTIF('Master list(no salts, metals)'!$K3152:$Y3152, "#N/A")=14,TRUE,FALSE))</f>
        <v>0</v>
      </c>
      <c r="O3162" t="b">
        <f>AND(COUNTIF('Master list(no salts, metals)'!O3152,"&lt;=1"),IF(COUNTIF('Master list(no salts, metals)'!$K3152:$Y3152, "#N/A")=14,TRUE,FALSE))</f>
        <v>0</v>
      </c>
      <c r="P3162" t="b">
        <f>AND(COUNTIF('Master list(no salts, metals)'!P3152,"&lt;=1"),IF(COUNTIF('Master list(no salts, metals)'!$K3152:$Y3152, "#N/A")=14,TRUE,FALSE))</f>
        <v>0</v>
      </c>
      <c r="Q3162" t="b">
        <f>AND(COUNTIF('Master list(no salts, metals)'!Q3152,"&lt;=1"),IF(COUNTIF('Master list(no salts, metals)'!$K3152:$Y3152, "#N/A")=14,TRUE,FALSE))</f>
        <v>0</v>
      </c>
      <c r="R3162" t="b">
        <f>AND(COUNTIF('Master list(no salts, metals)'!R3152,"&lt;=1"),IF(COUNTIF('Master list(no salts, metals)'!$K3152:$Y3152, "#N/A")=14,TRUE,FALSE))</f>
        <v>0</v>
      </c>
      <c r="S3162" t="b">
        <f>AND(COUNTIF('Master list(no salts, metals)'!S3152,"&lt;=1"),IF(COUNTIF('Master list(no salts, metals)'!$K3152:$Y3152, "#N/A")=14,TRUE,FALSE))</f>
        <v>0</v>
      </c>
      <c r="T3162" t="b">
        <f>AND(COUNTIF('Master list(no salts, metals)'!T3152,"&lt;=1"),IF(COUNTIF('Master list(no salts, metals)'!$K3152:$Y3152, "#N/A")=14,TRUE,FALSE))</f>
        <v>0</v>
      </c>
      <c r="U3162" t="b">
        <f>AND(COUNTIF('Master list(no salts, metals)'!U3152,"&lt;=1"),IF(COUNTIF('Master list(no salts, metals)'!$K3152:$Y3152, "#N/A")=14,TRUE,FALSE))</f>
        <v>0</v>
      </c>
      <c r="V3162" t="b">
        <f>AND(COUNTIF('Master list(no salts, metals)'!V3152,"&lt;=1"),IF(COUNTIF('Master list(no salts, metals)'!$K3152:$Y3152, "#N/A")=14,TRUE,FALSE))</f>
        <v>0</v>
      </c>
      <c r="W3162" t="b">
        <f>AND(COUNTIF('Master list(no salts, metals)'!W3152,"&lt;=1"),IF(COUNTIF('Master list(no salts, metals)'!$K3152:$Y3152, "#N/A")=14,TRUE,FALSE))</f>
        <v>1</v>
      </c>
      <c r="X3162" t="b">
        <f>AND(COUNTIF('Master list(no salts, metals)'!X3152,"&lt;=1"),IF(COUNTIF('Master list(no salts, metals)'!$K3152:$Y3152, "#N/A")=14,TRUE,FALSE))</f>
        <v>0</v>
      </c>
      <c r="Y3162" t="b">
        <f>AND(COUNTIF('Master list(no salts, metals)'!Y3152,"&lt;=1"),IF(COUNTIF('Master list(no salts, metals)'!$K3152:$Y3152, "#N/A")=14,TRUE,FALSE))</f>
        <v>0</v>
      </c>
    </row>
    <row r="3163" spans="11:25" x14ac:dyDescent="0.25">
      <c r="K3163" t="b">
        <f>AND(COUNTIF('Master list(no salts, metals)'!K3153,"&lt;=1"),IF(COUNTIF('Master list(no salts, metals)'!$K3153:$Y3153, "#N/A")=14,TRUE,FALSE))</f>
        <v>0</v>
      </c>
      <c r="L3163" t="b">
        <f>AND(COUNTIF('Master list(no salts, metals)'!L3153,"&lt;=1"),IF(COUNTIF('Master list(no salts, metals)'!$K3153:$Y3153, "#N/A")=14,TRUE,FALSE))</f>
        <v>0</v>
      </c>
      <c r="M3163" t="b">
        <f>AND(COUNTIF('Master list(no salts, metals)'!M3153,"&lt;=1"),IF(COUNTIF('Master list(no salts, metals)'!$K3153:$Y3153, "#N/A")=14,TRUE,FALSE))</f>
        <v>0</v>
      </c>
      <c r="N3163" t="b">
        <f>AND(COUNTIF('Master list(no salts, metals)'!N3153,"&lt;=1"),IF(COUNTIF('Master list(no salts, metals)'!$K3153:$Y3153, "#N/A")=14,TRUE,FALSE))</f>
        <v>0</v>
      </c>
      <c r="O3163" t="b">
        <f>AND(COUNTIF('Master list(no salts, metals)'!O3153,"&lt;=1"),IF(COUNTIF('Master list(no salts, metals)'!$K3153:$Y3153, "#N/A")=14,TRUE,FALSE))</f>
        <v>0</v>
      </c>
      <c r="P3163" t="b">
        <f>AND(COUNTIF('Master list(no salts, metals)'!P3153,"&lt;=1"),IF(COUNTIF('Master list(no salts, metals)'!$K3153:$Y3153, "#N/A")=14,TRUE,FALSE))</f>
        <v>0</v>
      </c>
      <c r="Q3163" t="b">
        <f>AND(COUNTIF('Master list(no salts, metals)'!Q3153,"&lt;=1"),IF(COUNTIF('Master list(no salts, metals)'!$K3153:$Y3153, "#N/A")=14,TRUE,FALSE))</f>
        <v>0</v>
      </c>
      <c r="R3163" t="b">
        <f>AND(COUNTIF('Master list(no salts, metals)'!R3153,"&lt;=1"),IF(COUNTIF('Master list(no salts, metals)'!$K3153:$Y3153, "#N/A")=14,TRUE,FALSE))</f>
        <v>0</v>
      </c>
      <c r="S3163" t="b">
        <f>AND(COUNTIF('Master list(no salts, metals)'!S3153,"&lt;=1"),IF(COUNTIF('Master list(no salts, metals)'!$K3153:$Y3153, "#N/A")=14,TRUE,FALSE))</f>
        <v>0</v>
      </c>
      <c r="T3163" t="b">
        <f>AND(COUNTIF('Master list(no salts, metals)'!T3153,"&lt;=1"),IF(COUNTIF('Master list(no salts, metals)'!$K3153:$Y3153, "#N/A")=14,TRUE,FALSE))</f>
        <v>0</v>
      </c>
      <c r="U3163" t="b">
        <f>AND(COUNTIF('Master list(no salts, metals)'!U3153,"&lt;=1"),IF(COUNTIF('Master list(no salts, metals)'!$K3153:$Y3153, "#N/A")=14,TRUE,FALSE))</f>
        <v>0</v>
      </c>
      <c r="V3163" t="b">
        <f>AND(COUNTIF('Master list(no salts, metals)'!V3153,"&lt;=1"),IF(COUNTIF('Master list(no salts, metals)'!$K3153:$Y3153, "#N/A")=14,TRUE,FALSE))</f>
        <v>0</v>
      </c>
      <c r="W3163" t="b">
        <f>AND(COUNTIF('Master list(no salts, metals)'!W3153,"&lt;=1"),IF(COUNTIF('Master list(no salts, metals)'!$K3153:$Y3153, "#N/A")=14,TRUE,FALSE))</f>
        <v>1</v>
      </c>
      <c r="X3163" t="b">
        <f>AND(COUNTIF('Master list(no salts, metals)'!X3153,"&lt;=1"),IF(COUNTIF('Master list(no salts, metals)'!$K3153:$Y3153, "#N/A")=14,TRUE,FALSE))</f>
        <v>0</v>
      </c>
      <c r="Y3163" t="b">
        <f>AND(COUNTIF('Master list(no salts, metals)'!Y3153,"&lt;=1"),IF(COUNTIF('Master list(no salts, metals)'!$K3153:$Y3153, "#N/A")=14,TRUE,FALSE))</f>
        <v>0</v>
      </c>
    </row>
    <row r="3164" spans="11:25" x14ac:dyDescent="0.25">
      <c r="K3164" t="b">
        <f>AND(COUNTIF('Master list(no salts, metals)'!K3154,"&lt;=1"),IF(COUNTIF('Master list(no salts, metals)'!$K3154:$Y3154, "#N/A")=14,TRUE,FALSE))</f>
        <v>0</v>
      </c>
      <c r="L3164" t="b">
        <f>AND(COUNTIF('Master list(no salts, metals)'!L3154,"&lt;=1"),IF(COUNTIF('Master list(no salts, metals)'!$K3154:$Y3154, "#N/A")=14,TRUE,FALSE))</f>
        <v>0</v>
      </c>
      <c r="M3164" t="b">
        <f>AND(COUNTIF('Master list(no salts, metals)'!M3154,"&lt;=1"),IF(COUNTIF('Master list(no salts, metals)'!$K3154:$Y3154, "#N/A")=14,TRUE,FALSE))</f>
        <v>0</v>
      </c>
      <c r="N3164" t="b">
        <f>AND(COUNTIF('Master list(no salts, metals)'!N3154,"&lt;=1"),IF(COUNTIF('Master list(no salts, metals)'!$K3154:$Y3154, "#N/A")=14,TRUE,FALSE))</f>
        <v>0</v>
      </c>
      <c r="O3164" t="b">
        <f>AND(COUNTIF('Master list(no salts, metals)'!O3154,"&lt;=1"),IF(COUNTIF('Master list(no salts, metals)'!$K3154:$Y3154, "#N/A")=14,TRUE,FALSE))</f>
        <v>0</v>
      </c>
      <c r="P3164" t="b">
        <f>AND(COUNTIF('Master list(no salts, metals)'!P3154,"&lt;=1"),IF(COUNTIF('Master list(no salts, metals)'!$K3154:$Y3154, "#N/A")=14,TRUE,FALSE))</f>
        <v>0</v>
      </c>
      <c r="Q3164" t="b">
        <f>AND(COUNTIF('Master list(no salts, metals)'!Q3154,"&lt;=1"),IF(COUNTIF('Master list(no salts, metals)'!$K3154:$Y3154, "#N/A")=14,TRUE,FALSE))</f>
        <v>0</v>
      </c>
      <c r="R3164" t="b">
        <f>AND(COUNTIF('Master list(no salts, metals)'!R3154,"&lt;=1"),IF(COUNTIF('Master list(no salts, metals)'!$K3154:$Y3154, "#N/A")=14,TRUE,FALSE))</f>
        <v>0</v>
      </c>
      <c r="S3164" t="b">
        <f>AND(COUNTIF('Master list(no salts, metals)'!S3154,"&lt;=1"),IF(COUNTIF('Master list(no salts, metals)'!$K3154:$Y3154, "#N/A")=14,TRUE,FALSE))</f>
        <v>0</v>
      </c>
      <c r="T3164" t="b">
        <f>AND(COUNTIF('Master list(no salts, metals)'!T3154,"&lt;=1"),IF(COUNTIF('Master list(no salts, metals)'!$K3154:$Y3154, "#N/A")=14,TRUE,FALSE))</f>
        <v>0</v>
      </c>
      <c r="U3164" t="b">
        <f>AND(COUNTIF('Master list(no salts, metals)'!U3154,"&lt;=1"),IF(COUNTIF('Master list(no salts, metals)'!$K3154:$Y3154, "#N/A")=14,TRUE,FALSE))</f>
        <v>0</v>
      </c>
      <c r="V3164" t="b">
        <f>AND(COUNTIF('Master list(no salts, metals)'!V3154,"&lt;=1"),IF(COUNTIF('Master list(no salts, metals)'!$K3154:$Y3154, "#N/A")=14,TRUE,FALSE))</f>
        <v>0</v>
      </c>
      <c r="W3164" t="b">
        <f>AND(COUNTIF('Master list(no salts, metals)'!W3154,"&lt;=1"),IF(COUNTIF('Master list(no salts, metals)'!$K3154:$Y3154, "#N/A")=14,TRUE,FALSE))</f>
        <v>1</v>
      </c>
      <c r="X3164" t="b">
        <f>AND(COUNTIF('Master list(no salts, metals)'!X3154,"&lt;=1"),IF(COUNTIF('Master list(no salts, metals)'!$K3154:$Y3154, "#N/A")=14,TRUE,FALSE))</f>
        <v>0</v>
      </c>
      <c r="Y3164" t="b">
        <f>AND(COUNTIF('Master list(no salts, metals)'!Y3154,"&lt;=1"),IF(COUNTIF('Master list(no salts, metals)'!$K3154:$Y3154, "#N/A")=14,TRUE,FALSE))</f>
        <v>0</v>
      </c>
    </row>
    <row r="3165" spans="11:25" x14ac:dyDescent="0.25">
      <c r="K3165" t="b">
        <f>AND(COUNTIF('Master list(no salts, metals)'!K3155,"&lt;=1"),IF(COUNTIF('Master list(no salts, metals)'!$K3155:$Y3155, "#N/A")=14,TRUE,FALSE))</f>
        <v>1</v>
      </c>
      <c r="L3165" t="b">
        <f>AND(COUNTIF('Master list(no salts, metals)'!L3155,"&lt;=1"),IF(COUNTIF('Master list(no salts, metals)'!$K3155:$Y3155, "#N/A")=14,TRUE,FALSE))</f>
        <v>0</v>
      </c>
      <c r="M3165" t="b">
        <f>AND(COUNTIF('Master list(no salts, metals)'!M3155,"&lt;=1"),IF(COUNTIF('Master list(no salts, metals)'!$K3155:$Y3155, "#N/A")=14,TRUE,FALSE))</f>
        <v>0</v>
      </c>
      <c r="N3165" t="b">
        <f>AND(COUNTIF('Master list(no salts, metals)'!N3155,"&lt;=1"),IF(COUNTIF('Master list(no salts, metals)'!$K3155:$Y3155, "#N/A")=14,TRUE,FALSE))</f>
        <v>0</v>
      </c>
      <c r="O3165" t="b">
        <f>AND(COUNTIF('Master list(no salts, metals)'!O3155,"&lt;=1"),IF(COUNTIF('Master list(no salts, metals)'!$K3155:$Y3155, "#N/A")=14,TRUE,FALSE))</f>
        <v>0</v>
      </c>
      <c r="P3165" t="b">
        <f>AND(COUNTIF('Master list(no salts, metals)'!P3155,"&lt;=1"),IF(COUNTIF('Master list(no salts, metals)'!$K3155:$Y3155, "#N/A")=14,TRUE,FALSE))</f>
        <v>0</v>
      </c>
      <c r="Q3165" t="b">
        <f>AND(COUNTIF('Master list(no salts, metals)'!Q3155,"&lt;=1"),IF(COUNTIF('Master list(no salts, metals)'!$K3155:$Y3155, "#N/A")=14,TRUE,FALSE))</f>
        <v>0</v>
      </c>
      <c r="R3165" t="b">
        <f>AND(COUNTIF('Master list(no salts, metals)'!R3155,"&lt;=1"),IF(COUNTIF('Master list(no salts, metals)'!$K3155:$Y3155, "#N/A")=14,TRUE,FALSE))</f>
        <v>0</v>
      </c>
      <c r="S3165" t="b">
        <f>AND(COUNTIF('Master list(no salts, metals)'!S3155,"&lt;=1"),IF(COUNTIF('Master list(no salts, metals)'!$K3155:$Y3155, "#N/A")=14,TRUE,FALSE))</f>
        <v>0</v>
      </c>
      <c r="T3165" t="b">
        <f>AND(COUNTIF('Master list(no salts, metals)'!T3155,"&lt;=1"),IF(COUNTIF('Master list(no salts, metals)'!$K3155:$Y3155, "#N/A")=14,TRUE,FALSE))</f>
        <v>0</v>
      </c>
      <c r="U3165" t="b">
        <f>AND(COUNTIF('Master list(no salts, metals)'!U3155,"&lt;=1"),IF(COUNTIF('Master list(no salts, metals)'!$K3155:$Y3155, "#N/A")=14,TRUE,FALSE))</f>
        <v>0</v>
      </c>
      <c r="V3165" t="b">
        <f>AND(COUNTIF('Master list(no salts, metals)'!V3155,"&lt;=1"),IF(COUNTIF('Master list(no salts, metals)'!$K3155:$Y3155, "#N/A")=14,TRUE,FALSE))</f>
        <v>0</v>
      </c>
      <c r="W3165" t="b">
        <f>AND(COUNTIF('Master list(no salts, metals)'!W3155,"&lt;=1"),IF(COUNTIF('Master list(no salts, metals)'!$K3155:$Y3155, "#N/A")=14,TRUE,FALSE))</f>
        <v>0</v>
      </c>
      <c r="X3165" t="b">
        <f>AND(COUNTIF('Master list(no salts, metals)'!X3155,"&lt;=1"),IF(COUNTIF('Master list(no salts, metals)'!$K3155:$Y3155, "#N/A")=14,TRUE,FALSE))</f>
        <v>0</v>
      </c>
      <c r="Y3165" t="b">
        <f>AND(COUNTIF('Master list(no salts, metals)'!Y3155,"&lt;=1"),IF(COUNTIF('Master list(no salts, metals)'!$K3155:$Y3155, "#N/A")=14,TRUE,FALSE))</f>
        <v>0</v>
      </c>
    </row>
    <row r="3166" spans="11:25" x14ac:dyDescent="0.25">
      <c r="K3166" t="b">
        <f>AND(COUNTIF('Master list(no salts, metals)'!K3156,"&lt;=1"),IF(COUNTIF('Master list(no salts, metals)'!$K3156:$Y3156, "#N/A")=14,TRUE,FALSE))</f>
        <v>0</v>
      </c>
      <c r="L3166" t="b">
        <f>AND(COUNTIF('Master list(no salts, metals)'!L3156,"&lt;=1"),IF(COUNTIF('Master list(no salts, metals)'!$K3156:$Y3156, "#N/A")=14,TRUE,FALSE))</f>
        <v>0</v>
      </c>
      <c r="M3166" t="b">
        <f>AND(COUNTIF('Master list(no salts, metals)'!M3156,"&lt;=1"),IF(COUNTIF('Master list(no salts, metals)'!$K3156:$Y3156, "#N/A")=14,TRUE,FALSE))</f>
        <v>0</v>
      </c>
      <c r="N3166" t="b">
        <f>AND(COUNTIF('Master list(no salts, metals)'!N3156,"&lt;=1"),IF(COUNTIF('Master list(no salts, metals)'!$K3156:$Y3156, "#N/A")=14,TRUE,FALSE))</f>
        <v>0</v>
      </c>
      <c r="O3166" t="b">
        <f>AND(COUNTIF('Master list(no salts, metals)'!O3156,"&lt;=1"),IF(COUNTIF('Master list(no salts, metals)'!$K3156:$Y3156, "#N/A")=14,TRUE,FALSE))</f>
        <v>0</v>
      </c>
      <c r="P3166" t="b">
        <f>AND(COUNTIF('Master list(no salts, metals)'!P3156,"&lt;=1"),IF(COUNTIF('Master list(no salts, metals)'!$K3156:$Y3156, "#N/A")=14,TRUE,FALSE))</f>
        <v>0</v>
      </c>
      <c r="Q3166" t="b">
        <f>AND(COUNTIF('Master list(no salts, metals)'!Q3156,"&lt;=1"),IF(COUNTIF('Master list(no salts, metals)'!$K3156:$Y3156, "#N/A")=14,TRUE,FALSE))</f>
        <v>0</v>
      </c>
      <c r="R3166" t="b">
        <f>AND(COUNTIF('Master list(no salts, metals)'!R3156,"&lt;=1"),IF(COUNTIF('Master list(no salts, metals)'!$K3156:$Y3156, "#N/A")=14,TRUE,FALSE))</f>
        <v>0</v>
      </c>
      <c r="S3166" t="b">
        <f>AND(COUNTIF('Master list(no salts, metals)'!S3156,"&lt;=1"),IF(COUNTIF('Master list(no salts, metals)'!$K3156:$Y3156, "#N/A")=14,TRUE,FALSE))</f>
        <v>0</v>
      </c>
      <c r="T3166" t="b">
        <f>AND(COUNTIF('Master list(no salts, metals)'!T3156,"&lt;=1"),IF(COUNTIF('Master list(no salts, metals)'!$K3156:$Y3156, "#N/A")=14,TRUE,FALSE))</f>
        <v>0</v>
      </c>
      <c r="U3166" t="b">
        <f>AND(COUNTIF('Master list(no salts, metals)'!U3156,"&lt;=1"),IF(COUNTIF('Master list(no salts, metals)'!$K3156:$Y3156, "#N/A")=14,TRUE,FALSE))</f>
        <v>0</v>
      </c>
      <c r="V3166" t="b">
        <f>AND(COUNTIF('Master list(no salts, metals)'!V3156,"&lt;=1"),IF(COUNTIF('Master list(no salts, metals)'!$K3156:$Y3156, "#N/A")=14,TRUE,FALSE))</f>
        <v>0</v>
      </c>
      <c r="W3166" t="b">
        <f>AND(COUNTIF('Master list(no salts, metals)'!W3156,"&lt;=1"),IF(COUNTIF('Master list(no salts, metals)'!$K3156:$Y3156, "#N/A")=14,TRUE,FALSE))</f>
        <v>1</v>
      </c>
      <c r="X3166" t="b">
        <f>AND(COUNTIF('Master list(no salts, metals)'!X3156,"&lt;=1"),IF(COUNTIF('Master list(no salts, metals)'!$K3156:$Y3156, "#N/A")=14,TRUE,FALSE))</f>
        <v>0</v>
      </c>
      <c r="Y3166" t="b">
        <f>AND(COUNTIF('Master list(no salts, metals)'!Y3156,"&lt;=1"),IF(COUNTIF('Master list(no salts, metals)'!$K3156:$Y3156, "#N/A")=14,TRUE,FALSE))</f>
        <v>0</v>
      </c>
    </row>
    <row r="3167" spans="11:25" x14ac:dyDescent="0.25">
      <c r="K3167" t="b">
        <f>AND(COUNTIF('Master list(no salts, metals)'!K3157,"&lt;=1"),IF(COUNTIF('Master list(no salts, metals)'!$K3157:$Y3157, "#N/A")=14,TRUE,FALSE))</f>
        <v>0</v>
      </c>
      <c r="L3167" t="b">
        <f>AND(COUNTIF('Master list(no salts, metals)'!L3157,"&lt;=1"),IF(COUNTIF('Master list(no salts, metals)'!$K3157:$Y3157, "#N/A")=14,TRUE,FALSE))</f>
        <v>0</v>
      </c>
      <c r="M3167" t="b">
        <f>AND(COUNTIF('Master list(no salts, metals)'!M3157,"&lt;=1"),IF(COUNTIF('Master list(no salts, metals)'!$K3157:$Y3157, "#N/A")=14,TRUE,FALSE))</f>
        <v>0</v>
      </c>
      <c r="N3167" t="b">
        <f>AND(COUNTIF('Master list(no salts, metals)'!N3157,"&lt;=1"),IF(COUNTIF('Master list(no salts, metals)'!$K3157:$Y3157, "#N/A")=14,TRUE,FALSE))</f>
        <v>0</v>
      </c>
      <c r="O3167" t="b">
        <f>AND(COUNTIF('Master list(no salts, metals)'!O3157,"&lt;=1"),IF(COUNTIF('Master list(no salts, metals)'!$K3157:$Y3157, "#N/A")=14,TRUE,FALSE))</f>
        <v>0</v>
      </c>
      <c r="P3167" t="b">
        <f>AND(COUNTIF('Master list(no salts, metals)'!P3157,"&lt;=1"),IF(COUNTIF('Master list(no salts, metals)'!$K3157:$Y3157, "#N/A")=14,TRUE,FALSE))</f>
        <v>0</v>
      </c>
      <c r="Q3167" t="b">
        <f>AND(COUNTIF('Master list(no salts, metals)'!Q3157,"&lt;=1"),IF(COUNTIF('Master list(no salts, metals)'!$K3157:$Y3157, "#N/A")=14,TRUE,FALSE))</f>
        <v>0</v>
      </c>
      <c r="R3167" t="b">
        <f>AND(COUNTIF('Master list(no salts, metals)'!R3157,"&lt;=1"),IF(COUNTIF('Master list(no salts, metals)'!$K3157:$Y3157, "#N/A")=14,TRUE,FALSE))</f>
        <v>0</v>
      </c>
      <c r="S3167" t="b">
        <f>AND(COUNTIF('Master list(no salts, metals)'!S3157,"&lt;=1"),IF(COUNTIF('Master list(no salts, metals)'!$K3157:$Y3157, "#N/A")=14,TRUE,FALSE))</f>
        <v>0</v>
      </c>
      <c r="T3167" t="b">
        <f>AND(COUNTIF('Master list(no salts, metals)'!T3157,"&lt;=1"),IF(COUNTIF('Master list(no salts, metals)'!$K3157:$Y3157, "#N/A")=14,TRUE,FALSE))</f>
        <v>0</v>
      </c>
      <c r="U3167" t="b">
        <f>AND(COUNTIF('Master list(no salts, metals)'!U3157,"&lt;=1"),IF(COUNTIF('Master list(no salts, metals)'!$K3157:$Y3157, "#N/A")=14,TRUE,FALSE))</f>
        <v>0</v>
      </c>
      <c r="V3167" t="b">
        <f>AND(COUNTIF('Master list(no salts, metals)'!V3157,"&lt;=1"),IF(COUNTIF('Master list(no salts, metals)'!$K3157:$Y3157, "#N/A")=14,TRUE,FALSE))</f>
        <v>0</v>
      </c>
      <c r="W3167" t="b">
        <f>AND(COUNTIF('Master list(no salts, metals)'!W3157,"&lt;=1"),IF(COUNTIF('Master list(no salts, metals)'!$K3157:$Y3157, "#N/A")=14,TRUE,FALSE))</f>
        <v>1</v>
      </c>
      <c r="X3167" t="b">
        <f>AND(COUNTIF('Master list(no salts, metals)'!X3157,"&lt;=1"),IF(COUNTIF('Master list(no salts, metals)'!$K3157:$Y3157, "#N/A")=14,TRUE,FALSE))</f>
        <v>0</v>
      </c>
      <c r="Y3167" t="b">
        <f>AND(COUNTIF('Master list(no salts, metals)'!Y3157,"&lt;=1"),IF(COUNTIF('Master list(no salts, metals)'!$K3157:$Y3157, "#N/A")=14,TRUE,FALSE))</f>
        <v>0</v>
      </c>
    </row>
    <row r="3168" spans="11:25" x14ac:dyDescent="0.25">
      <c r="K3168" t="b">
        <f>AND(COUNTIF('Master list(no salts, metals)'!K3158,"&lt;=1"),IF(COUNTIF('Master list(no salts, metals)'!$K3158:$Y3158, "#N/A")=14,TRUE,FALSE))</f>
        <v>0</v>
      </c>
      <c r="L3168" t="b">
        <f>AND(COUNTIF('Master list(no salts, metals)'!L3158,"&lt;=1"),IF(COUNTIF('Master list(no salts, metals)'!$K3158:$Y3158, "#N/A")=14,TRUE,FALSE))</f>
        <v>0</v>
      </c>
      <c r="M3168" t="b">
        <f>AND(COUNTIF('Master list(no salts, metals)'!M3158,"&lt;=1"),IF(COUNTIF('Master list(no salts, metals)'!$K3158:$Y3158, "#N/A")=14,TRUE,FALSE))</f>
        <v>0</v>
      </c>
      <c r="N3168" t="b">
        <f>AND(COUNTIF('Master list(no salts, metals)'!N3158,"&lt;=1"),IF(COUNTIF('Master list(no salts, metals)'!$K3158:$Y3158, "#N/A")=14,TRUE,FALSE))</f>
        <v>0</v>
      </c>
      <c r="O3168" t="b">
        <f>AND(COUNTIF('Master list(no salts, metals)'!O3158,"&lt;=1"),IF(COUNTIF('Master list(no salts, metals)'!$K3158:$Y3158, "#N/A")=14,TRUE,FALSE))</f>
        <v>0</v>
      </c>
      <c r="P3168" t="b">
        <f>AND(COUNTIF('Master list(no salts, metals)'!P3158,"&lt;=1"),IF(COUNTIF('Master list(no salts, metals)'!$K3158:$Y3158, "#N/A")=14,TRUE,FALSE))</f>
        <v>0</v>
      </c>
      <c r="Q3168" t="b">
        <f>AND(COUNTIF('Master list(no salts, metals)'!Q3158,"&lt;=1"),IF(COUNTIF('Master list(no salts, metals)'!$K3158:$Y3158, "#N/A")=14,TRUE,FALSE))</f>
        <v>0</v>
      </c>
      <c r="R3168" t="b">
        <f>AND(COUNTIF('Master list(no salts, metals)'!R3158,"&lt;=1"),IF(COUNTIF('Master list(no salts, metals)'!$K3158:$Y3158, "#N/A")=14,TRUE,FALSE))</f>
        <v>0</v>
      </c>
      <c r="S3168" t="b">
        <f>AND(COUNTIF('Master list(no salts, metals)'!S3158,"&lt;=1"),IF(COUNTIF('Master list(no salts, metals)'!$K3158:$Y3158, "#N/A")=14,TRUE,FALSE))</f>
        <v>0</v>
      </c>
      <c r="T3168" t="b">
        <f>AND(COUNTIF('Master list(no salts, metals)'!T3158,"&lt;=1"),IF(COUNTIF('Master list(no salts, metals)'!$K3158:$Y3158, "#N/A")=14,TRUE,FALSE))</f>
        <v>0</v>
      </c>
      <c r="U3168" t="b">
        <f>AND(COUNTIF('Master list(no salts, metals)'!U3158,"&lt;=1"),IF(COUNTIF('Master list(no salts, metals)'!$K3158:$Y3158, "#N/A")=14,TRUE,FALSE))</f>
        <v>0</v>
      </c>
      <c r="V3168" t="b">
        <f>AND(COUNTIF('Master list(no salts, metals)'!V3158,"&lt;=1"),IF(COUNTIF('Master list(no salts, metals)'!$K3158:$Y3158, "#N/A")=14,TRUE,FALSE))</f>
        <v>0</v>
      </c>
      <c r="W3168" t="b">
        <f>AND(COUNTIF('Master list(no salts, metals)'!W3158,"&lt;=1"),IF(COUNTIF('Master list(no salts, metals)'!$K3158:$Y3158, "#N/A")=14,TRUE,FALSE))</f>
        <v>1</v>
      </c>
      <c r="X3168" t="b">
        <f>AND(COUNTIF('Master list(no salts, metals)'!X3158,"&lt;=1"),IF(COUNTIF('Master list(no salts, metals)'!$K3158:$Y3158, "#N/A")=14,TRUE,FALSE))</f>
        <v>0</v>
      </c>
      <c r="Y3168" t="b">
        <f>AND(COUNTIF('Master list(no salts, metals)'!Y3158,"&lt;=1"),IF(COUNTIF('Master list(no salts, metals)'!$K3158:$Y3158, "#N/A")=14,TRUE,FALSE))</f>
        <v>0</v>
      </c>
    </row>
    <row r="3169" spans="11:25" x14ac:dyDescent="0.25">
      <c r="K3169" t="b">
        <f>AND(COUNTIF('Master list(no salts, metals)'!K3159,"&lt;=1"),IF(COUNTIF('Master list(no salts, metals)'!$K3159:$Y3159, "#N/A")=14,TRUE,FALSE))</f>
        <v>0</v>
      </c>
      <c r="L3169" t="b">
        <f>AND(COUNTIF('Master list(no salts, metals)'!L3159,"&lt;=1"),IF(COUNTIF('Master list(no salts, metals)'!$K3159:$Y3159, "#N/A")=14,TRUE,FALSE))</f>
        <v>0</v>
      </c>
      <c r="M3169" t="b">
        <f>AND(COUNTIF('Master list(no salts, metals)'!M3159,"&lt;=1"),IF(COUNTIF('Master list(no salts, metals)'!$K3159:$Y3159, "#N/A")=14,TRUE,FALSE))</f>
        <v>0</v>
      </c>
      <c r="N3169" t="b">
        <f>AND(COUNTIF('Master list(no salts, metals)'!N3159,"&lt;=1"),IF(COUNTIF('Master list(no salts, metals)'!$K3159:$Y3159, "#N/A")=14,TRUE,FALSE))</f>
        <v>0</v>
      </c>
      <c r="O3169" t="b">
        <f>AND(COUNTIF('Master list(no salts, metals)'!O3159,"&lt;=1"),IF(COUNTIF('Master list(no salts, metals)'!$K3159:$Y3159, "#N/A")=14,TRUE,FALSE))</f>
        <v>0</v>
      </c>
      <c r="P3169" t="b">
        <f>AND(COUNTIF('Master list(no salts, metals)'!P3159,"&lt;=1"),IF(COUNTIF('Master list(no salts, metals)'!$K3159:$Y3159, "#N/A")=14,TRUE,FALSE))</f>
        <v>0</v>
      </c>
      <c r="Q3169" t="b">
        <f>AND(COUNTIF('Master list(no salts, metals)'!Q3159,"&lt;=1"),IF(COUNTIF('Master list(no salts, metals)'!$K3159:$Y3159, "#N/A")=14,TRUE,FALSE))</f>
        <v>0</v>
      </c>
      <c r="R3169" t="b">
        <f>AND(COUNTIF('Master list(no salts, metals)'!R3159,"&lt;=1"),IF(COUNTIF('Master list(no salts, metals)'!$K3159:$Y3159, "#N/A")=14,TRUE,FALSE))</f>
        <v>0</v>
      </c>
      <c r="S3169" t="b">
        <f>AND(COUNTIF('Master list(no salts, metals)'!S3159,"&lt;=1"),IF(COUNTIF('Master list(no salts, metals)'!$K3159:$Y3159, "#N/A")=14,TRUE,FALSE))</f>
        <v>0</v>
      </c>
      <c r="T3169" t="b">
        <f>AND(COUNTIF('Master list(no salts, metals)'!T3159,"&lt;=1"),IF(COUNTIF('Master list(no salts, metals)'!$K3159:$Y3159, "#N/A")=14,TRUE,FALSE))</f>
        <v>1</v>
      </c>
      <c r="U3169" t="b">
        <f>AND(COUNTIF('Master list(no salts, metals)'!U3159,"&lt;=1"),IF(COUNTIF('Master list(no salts, metals)'!$K3159:$Y3159, "#N/A")=14,TRUE,FALSE))</f>
        <v>0</v>
      </c>
      <c r="V3169" t="b">
        <f>AND(COUNTIF('Master list(no salts, metals)'!V3159,"&lt;=1"),IF(COUNTIF('Master list(no salts, metals)'!$K3159:$Y3159, "#N/A")=14,TRUE,FALSE))</f>
        <v>0</v>
      </c>
      <c r="W3169" t="b">
        <f>AND(COUNTIF('Master list(no salts, metals)'!W3159,"&lt;=1"),IF(COUNTIF('Master list(no salts, metals)'!$K3159:$Y3159, "#N/A")=14,TRUE,FALSE))</f>
        <v>0</v>
      </c>
      <c r="X3169" t="b">
        <f>AND(COUNTIF('Master list(no salts, metals)'!X3159,"&lt;=1"),IF(COUNTIF('Master list(no salts, metals)'!$K3159:$Y3159, "#N/A")=14,TRUE,FALSE))</f>
        <v>0</v>
      </c>
      <c r="Y3169" t="b">
        <f>AND(COUNTIF('Master list(no salts, metals)'!Y3159,"&lt;=1"),IF(COUNTIF('Master list(no salts, metals)'!$K3159:$Y3159, "#N/A")=14,TRUE,FALSE))</f>
        <v>0</v>
      </c>
    </row>
    <row r="3170" spans="11:25" x14ac:dyDescent="0.25">
      <c r="K3170" t="b">
        <f>AND(COUNTIF('Master list(no salts, metals)'!K3160,"&lt;=1"),IF(COUNTIF('Master list(no salts, metals)'!$K3160:$Y3160, "#N/A")=14,TRUE,FALSE))</f>
        <v>0</v>
      </c>
      <c r="L3170" t="b">
        <f>AND(COUNTIF('Master list(no salts, metals)'!L3160,"&lt;=1"),IF(COUNTIF('Master list(no salts, metals)'!$K3160:$Y3160, "#N/A")=14,TRUE,FALSE))</f>
        <v>0</v>
      </c>
      <c r="M3170" t="b">
        <f>AND(COUNTIF('Master list(no salts, metals)'!M3160,"&lt;=1"),IF(COUNTIF('Master list(no salts, metals)'!$K3160:$Y3160, "#N/A")=14,TRUE,FALSE))</f>
        <v>0</v>
      </c>
      <c r="N3170" t="b">
        <f>AND(COUNTIF('Master list(no salts, metals)'!N3160,"&lt;=1"),IF(COUNTIF('Master list(no salts, metals)'!$K3160:$Y3160, "#N/A")=14,TRUE,FALSE))</f>
        <v>0</v>
      </c>
      <c r="O3170" t="b">
        <f>AND(COUNTIF('Master list(no salts, metals)'!O3160,"&lt;=1"),IF(COUNTIF('Master list(no salts, metals)'!$K3160:$Y3160, "#N/A")=14,TRUE,FALSE))</f>
        <v>0</v>
      </c>
      <c r="P3170" t="b">
        <f>AND(COUNTIF('Master list(no salts, metals)'!P3160,"&lt;=1"),IF(COUNTIF('Master list(no salts, metals)'!$K3160:$Y3160, "#N/A")=14,TRUE,FALSE))</f>
        <v>0</v>
      </c>
      <c r="Q3170" t="b">
        <f>AND(COUNTIF('Master list(no salts, metals)'!Q3160,"&lt;=1"),IF(COUNTIF('Master list(no salts, metals)'!$K3160:$Y3160, "#N/A")=14,TRUE,FALSE))</f>
        <v>0</v>
      </c>
      <c r="R3170" t="b">
        <f>AND(COUNTIF('Master list(no salts, metals)'!R3160,"&lt;=1"),IF(COUNTIF('Master list(no salts, metals)'!$K3160:$Y3160, "#N/A")=14,TRUE,FALSE))</f>
        <v>0</v>
      </c>
      <c r="S3170" t="b">
        <f>AND(COUNTIF('Master list(no salts, metals)'!S3160,"&lt;=1"),IF(COUNTIF('Master list(no salts, metals)'!$K3160:$Y3160, "#N/A")=14,TRUE,FALSE))</f>
        <v>0</v>
      </c>
      <c r="T3170" t="b">
        <f>AND(COUNTIF('Master list(no salts, metals)'!T3160,"&lt;=1"),IF(COUNTIF('Master list(no salts, metals)'!$K3160:$Y3160, "#N/A")=14,TRUE,FALSE))</f>
        <v>1</v>
      </c>
      <c r="U3170" t="b">
        <f>AND(COUNTIF('Master list(no salts, metals)'!U3160,"&lt;=1"),IF(COUNTIF('Master list(no salts, metals)'!$K3160:$Y3160, "#N/A")=14,TRUE,FALSE))</f>
        <v>0</v>
      </c>
      <c r="V3170" t="b">
        <f>AND(COUNTIF('Master list(no salts, metals)'!V3160,"&lt;=1"),IF(COUNTIF('Master list(no salts, metals)'!$K3160:$Y3160, "#N/A")=14,TRUE,FALSE))</f>
        <v>0</v>
      </c>
      <c r="W3170" t="b">
        <f>AND(COUNTIF('Master list(no salts, metals)'!W3160,"&lt;=1"),IF(COUNTIF('Master list(no salts, metals)'!$K3160:$Y3160, "#N/A")=14,TRUE,FALSE))</f>
        <v>0</v>
      </c>
      <c r="X3170" t="b">
        <f>AND(COUNTIF('Master list(no salts, metals)'!X3160,"&lt;=1"),IF(COUNTIF('Master list(no salts, metals)'!$K3160:$Y3160, "#N/A")=14,TRUE,FALSE))</f>
        <v>0</v>
      </c>
      <c r="Y3170" t="b">
        <f>AND(COUNTIF('Master list(no salts, metals)'!Y3160,"&lt;=1"),IF(COUNTIF('Master list(no salts, metals)'!$K3160:$Y3160, "#N/A")=14,TRUE,FALSE))</f>
        <v>0</v>
      </c>
    </row>
    <row r="3171" spans="11:25" x14ac:dyDescent="0.25">
      <c r="K3171" t="b">
        <f>AND(COUNTIF('Master list(no salts, metals)'!K3161,"&lt;=1"),IF(COUNTIF('Master list(no salts, metals)'!$K3161:$Y3161, "#N/A")=14,TRUE,FALSE))</f>
        <v>0</v>
      </c>
      <c r="L3171" t="b">
        <f>AND(COUNTIF('Master list(no salts, metals)'!L3161,"&lt;=1"),IF(COUNTIF('Master list(no salts, metals)'!$K3161:$Y3161, "#N/A")=14,TRUE,FALSE))</f>
        <v>0</v>
      </c>
      <c r="M3171" t="b">
        <f>AND(COUNTIF('Master list(no salts, metals)'!M3161,"&lt;=1"),IF(COUNTIF('Master list(no salts, metals)'!$K3161:$Y3161, "#N/A")=14,TRUE,FALSE))</f>
        <v>0</v>
      </c>
      <c r="N3171" t="b">
        <f>AND(COUNTIF('Master list(no salts, metals)'!N3161,"&lt;=1"),IF(COUNTIF('Master list(no salts, metals)'!$K3161:$Y3161, "#N/A")=14,TRUE,FALSE))</f>
        <v>0</v>
      </c>
      <c r="O3171" t="b">
        <f>AND(COUNTIF('Master list(no salts, metals)'!O3161,"&lt;=1"),IF(COUNTIF('Master list(no salts, metals)'!$K3161:$Y3161, "#N/A")=14,TRUE,FALSE))</f>
        <v>0</v>
      </c>
      <c r="P3171" t="b">
        <f>AND(COUNTIF('Master list(no salts, metals)'!P3161,"&lt;=1"),IF(COUNTIF('Master list(no salts, metals)'!$K3161:$Y3161, "#N/A")=14,TRUE,FALSE))</f>
        <v>0</v>
      </c>
      <c r="Q3171" t="b">
        <f>AND(COUNTIF('Master list(no salts, metals)'!Q3161,"&lt;=1"),IF(COUNTIF('Master list(no salts, metals)'!$K3161:$Y3161, "#N/A")=14,TRUE,FALSE))</f>
        <v>0</v>
      </c>
      <c r="R3171" t="b">
        <f>AND(COUNTIF('Master list(no salts, metals)'!R3161,"&lt;=1"),IF(COUNTIF('Master list(no salts, metals)'!$K3161:$Y3161, "#N/A")=14,TRUE,FALSE))</f>
        <v>0</v>
      </c>
      <c r="S3171" t="b">
        <f>AND(COUNTIF('Master list(no salts, metals)'!S3161,"&lt;=1"),IF(COUNTIF('Master list(no salts, metals)'!$K3161:$Y3161, "#N/A")=14,TRUE,FALSE))</f>
        <v>0</v>
      </c>
      <c r="T3171" t="b">
        <f>AND(COUNTIF('Master list(no salts, metals)'!T3161,"&lt;=1"),IF(COUNTIF('Master list(no salts, metals)'!$K3161:$Y3161, "#N/A")=14,TRUE,FALSE))</f>
        <v>0</v>
      </c>
      <c r="U3171" t="b">
        <f>AND(COUNTIF('Master list(no salts, metals)'!U3161,"&lt;=1"),IF(COUNTIF('Master list(no salts, metals)'!$K3161:$Y3161, "#N/A")=14,TRUE,FALSE))</f>
        <v>0</v>
      </c>
      <c r="V3171" t="b">
        <f>AND(COUNTIF('Master list(no salts, metals)'!V3161,"&lt;=1"),IF(COUNTIF('Master list(no salts, metals)'!$K3161:$Y3161, "#N/A")=14,TRUE,FALSE))</f>
        <v>0</v>
      </c>
      <c r="W3171" t="b">
        <f>AND(COUNTIF('Master list(no salts, metals)'!W3161,"&lt;=1"),IF(COUNTIF('Master list(no salts, metals)'!$K3161:$Y3161, "#N/A")=14,TRUE,FALSE))</f>
        <v>0</v>
      </c>
      <c r="X3171" t="b">
        <f>AND(COUNTIF('Master list(no salts, metals)'!X3161,"&lt;=1"),IF(COUNTIF('Master list(no salts, metals)'!$K3161:$Y3161, "#N/A")=14,TRUE,FALSE))</f>
        <v>0</v>
      </c>
      <c r="Y3171" t="b">
        <f>AND(COUNTIF('Master list(no salts, metals)'!Y3161,"&lt;=1"),IF(COUNTIF('Master list(no salts, metals)'!$K3161:$Y3161, "#N/A")=14,TRUE,FALSE))</f>
        <v>0</v>
      </c>
    </row>
    <row r="3172" spans="11:25" x14ac:dyDescent="0.25">
      <c r="K3172" t="b">
        <f>AND(COUNTIF('Master list(no salts, metals)'!K3162,"&lt;=1"),IF(COUNTIF('Master list(no salts, metals)'!$K3162:$Y3162, "#N/A")=14,TRUE,FALSE))</f>
        <v>0</v>
      </c>
      <c r="L3172" t="b">
        <f>AND(COUNTIF('Master list(no salts, metals)'!L3162,"&lt;=1"),IF(COUNTIF('Master list(no salts, metals)'!$K3162:$Y3162, "#N/A")=14,TRUE,FALSE))</f>
        <v>0</v>
      </c>
      <c r="M3172" t="b">
        <f>AND(COUNTIF('Master list(no salts, metals)'!M3162,"&lt;=1"),IF(COUNTIF('Master list(no salts, metals)'!$K3162:$Y3162, "#N/A")=14,TRUE,FALSE))</f>
        <v>0</v>
      </c>
      <c r="N3172" t="b">
        <f>AND(COUNTIF('Master list(no salts, metals)'!N3162,"&lt;=1"),IF(COUNTIF('Master list(no salts, metals)'!$K3162:$Y3162, "#N/A")=14,TRUE,FALSE))</f>
        <v>0</v>
      </c>
      <c r="O3172" t="b">
        <f>AND(COUNTIF('Master list(no salts, metals)'!O3162,"&lt;=1"),IF(COUNTIF('Master list(no salts, metals)'!$K3162:$Y3162, "#N/A")=14,TRUE,FALSE))</f>
        <v>0</v>
      </c>
      <c r="P3172" t="b">
        <f>AND(COUNTIF('Master list(no salts, metals)'!P3162,"&lt;=1"),IF(COUNTIF('Master list(no salts, metals)'!$K3162:$Y3162, "#N/A")=14,TRUE,FALSE))</f>
        <v>0</v>
      </c>
      <c r="Q3172" t="b">
        <f>AND(COUNTIF('Master list(no salts, metals)'!Q3162,"&lt;=1"),IF(COUNTIF('Master list(no salts, metals)'!$K3162:$Y3162, "#N/A")=14,TRUE,FALSE))</f>
        <v>0</v>
      </c>
      <c r="R3172" t="b">
        <f>AND(COUNTIF('Master list(no salts, metals)'!R3162,"&lt;=1"),IF(COUNTIF('Master list(no salts, metals)'!$K3162:$Y3162, "#N/A")=14,TRUE,FALSE))</f>
        <v>0</v>
      </c>
      <c r="S3172" t="b">
        <f>AND(COUNTIF('Master list(no salts, metals)'!S3162,"&lt;=1"),IF(COUNTIF('Master list(no salts, metals)'!$K3162:$Y3162, "#N/A")=14,TRUE,FALSE))</f>
        <v>0</v>
      </c>
      <c r="T3172" t="b">
        <f>AND(COUNTIF('Master list(no salts, metals)'!T3162,"&lt;=1"),IF(COUNTIF('Master list(no salts, metals)'!$K3162:$Y3162, "#N/A")=14,TRUE,FALSE))</f>
        <v>0</v>
      </c>
      <c r="U3172" t="b">
        <f>AND(COUNTIF('Master list(no salts, metals)'!U3162,"&lt;=1"),IF(COUNTIF('Master list(no salts, metals)'!$K3162:$Y3162, "#N/A")=14,TRUE,FALSE))</f>
        <v>0</v>
      </c>
      <c r="V3172" t="b">
        <f>AND(COUNTIF('Master list(no salts, metals)'!V3162,"&lt;=1"),IF(COUNTIF('Master list(no salts, metals)'!$K3162:$Y3162, "#N/A")=14,TRUE,FALSE))</f>
        <v>0</v>
      </c>
      <c r="W3172" t="b">
        <f>AND(COUNTIF('Master list(no salts, metals)'!W3162,"&lt;=1"),IF(COUNTIF('Master list(no salts, metals)'!$K3162:$Y3162, "#N/A")=14,TRUE,FALSE))</f>
        <v>0</v>
      </c>
      <c r="X3172" t="b">
        <f>AND(COUNTIF('Master list(no salts, metals)'!X3162,"&lt;=1"),IF(COUNTIF('Master list(no salts, metals)'!$K3162:$Y3162, "#N/A")=14,TRUE,FALSE))</f>
        <v>0</v>
      </c>
      <c r="Y3172" t="b">
        <f>AND(COUNTIF('Master list(no salts, metals)'!Y3162,"&lt;=1"),IF(COUNTIF('Master list(no salts, metals)'!$K3162:$Y3162, "#N/A")=14,TRUE,FALSE))</f>
        <v>1</v>
      </c>
    </row>
    <row r="3173" spans="11:25" x14ac:dyDescent="0.25">
      <c r="K3173" t="b">
        <f>AND(COUNTIF('Master list(no salts, metals)'!K3163,"&lt;=1"),IF(COUNTIF('Master list(no salts, metals)'!$K3163:$Y3163, "#N/A")=14,TRUE,FALSE))</f>
        <v>0</v>
      </c>
      <c r="L3173" t="b">
        <f>AND(COUNTIF('Master list(no salts, metals)'!L3163,"&lt;=1"),IF(COUNTIF('Master list(no salts, metals)'!$K3163:$Y3163, "#N/A")=14,TRUE,FALSE))</f>
        <v>0</v>
      </c>
      <c r="M3173" t="b">
        <f>AND(COUNTIF('Master list(no salts, metals)'!M3163,"&lt;=1"),IF(COUNTIF('Master list(no salts, metals)'!$K3163:$Y3163, "#N/A")=14,TRUE,FALSE))</f>
        <v>0</v>
      </c>
      <c r="N3173" t="b">
        <f>AND(COUNTIF('Master list(no salts, metals)'!N3163,"&lt;=1"),IF(COUNTIF('Master list(no salts, metals)'!$K3163:$Y3163, "#N/A")=14,TRUE,FALSE))</f>
        <v>0</v>
      </c>
      <c r="O3173" t="b">
        <f>AND(COUNTIF('Master list(no salts, metals)'!O3163,"&lt;=1"),IF(COUNTIF('Master list(no salts, metals)'!$K3163:$Y3163, "#N/A")=14,TRUE,FALSE))</f>
        <v>0</v>
      </c>
      <c r="P3173" t="b">
        <f>AND(COUNTIF('Master list(no salts, metals)'!P3163,"&lt;=1"),IF(COUNTIF('Master list(no salts, metals)'!$K3163:$Y3163, "#N/A")=14,TRUE,FALSE))</f>
        <v>0</v>
      </c>
      <c r="Q3173" t="b">
        <f>AND(COUNTIF('Master list(no salts, metals)'!Q3163,"&lt;=1"),IF(COUNTIF('Master list(no salts, metals)'!$K3163:$Y3163, "#N/A")=14,TRUE,FALSE))</f>
        <v>0</v>
      </c>
      <c r="R3173" t="b">
        <f>AND(COUNTIF('Master list(no salts, metals)'!R3163,"&lt;=1"),IF(COUNTIF('Master list(no salts, metals)'!$K3163:$Y3163, "#N/A")=14,TRUE,FALSE))</f>
        <v>0</v>
      </c>
      <c r="S3173" t="b">
        <f>AND(COUNTIF('Master list(no salts, metals)'!S3163,"&lt;=1"),IF(COUNTIF('Master list(no salts, metals)'!$K3163:$Y3163, "#N/A")=14,TRUE,FALSE))</f>
        <v>0</v>
      </c>
      <c r="T3173" t="b">
        <f>AND(COUNTIF('Master list(no salts, metals)'!T3163,"&lt;=1"),IF(COUNTIF('Master list(no salts, metals)'!$K3163:$Y3163, "#N/A")=14,TRUE,FALSE))</f>
        <v>0</v>
      </c>
      <c r="U3173" t="b">
        <f>AND(COUNTIF('Master list(no salts, metals)'!U3163,"&lt;=1"),IF(COUNTIF('Master list(no salts, metals)'!$K3163:$Y3163, "#N/A")=14,TRUE,FALSE))</f>
        <v>0</v>
      </c>
      <c r="V3173" t="b">
        <f>AND(COUNTIF('Master list(no salts, metals)'!V3163,"&lt;=1"),IF(COUNTIF('Master list(no salts, metals)'!$K3163:$Y3163, "#N/A")=14,TRUE,FALSE))</f>
        <v>0</v>
      </c>
      <c r="W3173" t="b">
        <f>AND(COUNTIF('Master list(no salts, metals)'!W3163,"&lt;=1"),IF(COUNTIF('Master list(no salts, metals)'!$K3163:$Y3163, "#N/A")=14,TRUE,FALSE))</f>
        <v>1</v>
      </c>
      <c r="X3173" t="b">
        <f>AND(COUNTIF('Master list(no salts, metals)'!X3163,"&lt;=1"),IF(COUNTIF('Master list(no salts, metals)'!$K3163:$Y3163, "#N/A")=14,TRUE,FALSE))</f>
        <v>0</v>
      </c>
      <c r="Y3173" t="b">
        <f>AND(COUNTIF('Master list(no salts, metals)'!Y3163,"&lt;=1"),IF(COUNTIF('Master list(no salts, metals)'!$K3163:$Y3163, "#N/A")=14,TRUE,FALSE))</f>
        <v>0</v>
      </c>
    </row>
    <row r="3174" spans="11:25" x14ac:dyDescent="0.25">
      <c r="K3174" t="b">
        <f>AND(COUNTIF('Master list(no salts, metals)'!K3164,"&lt;=1"),IF(COUNTIF('Master list(no salts, metals)'!$K3164:$Y3164, "#N/A")=14,TRUE,FALSE))</f>
        <v>0</v>
      </c>
      <c r="L3174" t="b">
        <f>AND(COUNTIF('Master list(no salts, metals)'!L3164,"&lt;=1"),IF(COUNTIF('Master list(no salts, metals)'!$K3164:$Y3164, "#N/A")=14,TRUE,FALSE))</f>
        <v>0</v>
      </c>
      <c r="M3174" t="b">
        <f>AND(COUNTIF('Master list(no salts, metals)'!M3164,"&lt;=1"),IF(COUNTIF('Master list(no salts, metals)'!$K3164:$Y3164, "#N/A")=14,TRUE,FALSE))</f>
        <v>0</v>
      </c>
      <c r="N3174" t="b">
        <f>AND(COUNTIF('Master list(no salts, metals)'!N3164,"&lt;=1"),IF(COUNTIF('Master list(no salts, metals)'!$K3164:$Y3164, "#N/A")=14,TRUE,FALSE))</f>
        <v>0</v>
      </c>
      <c r="O3174" t="b">
        <f>AND(COUNTIF('Master list(no salts, metals)'!O3164,"&lt;=1"),IF(COUNTIF('Master list(no salts, metals)'!$K3164:$Y3164, "#N/A")=14,TRUE,FALSE))</f>
        <v>0</v>
      </c>
      <c r="P3174" t="b">
        <f>AND(COUNTIF('Master list(no salts, metals)'!P3164,"&lt;=1"),IF(COUNTIF('Master list(no salts, metals)'!$K3164:$Y3164, "#N/A")=14,TRUE,FALSE))</f>
        <v>0</v>
      </c>
      <c r="Q3174" t="b">
        <f>AND(COUNTIF('Master list(no salts, metals)'!Q3164,"&lt;=1"),IF(COUNTIF('Master list(no salts, metals)'!$K3164:$Y3164, "#N/A")=14,TRUE,FALSE))</f>
        <v>0</v>
      </c>
      <c r="R3174" t="b">
        <f>AND(COUNTIF('Master list(no salts, metals)'!R3164,"&lt;=1"),IF(COUNTIF('Master list(no salts, metals)'!$K3164:$Y3164, "#N/A")=14,TRUE,FALSE))</f>
        <v>0</v>
      </c>
      <c r="S3174" t="b">
        <f>AND(COUNTIF('Master list(no salts, metals)'!S3164,"&lt;=1"),IF(COUNTIF('Master list(no salts, metals)'!$K3164:$Y3164, "#N/A")=14,TRUE,FALSE))</f>
        <v>0</v>
      </c>
      <c r="T3174" t="b">
        <f>AND(COUNTIF('Master list(no salts, metals)'!T3164,"&lt;=1"),IF(COUNTIF('Master list(no salts, metals)'!$K3164:$Y3164, "#N/A")=14,TRUE,FALSE))</f>
        <v>0</v>
      </c>
      <c r="U3174" t="b">
        <f>AND(COUNTIF('Master list(no salts, metals)'!U3164,"&lt;=1"),IF(COUNTIF('Master list(no salts, metals)'!$K3164:$Y3164, "#N/A")=14,TRUE,FALSE))</f>
        <v>0</v>
      </c>
      <c r="V3174" t="b">
        <f>AND(COUNTIF('Master list(no salts, metals)'!V3164,"&lt;=1"),IF(COUNTIF('Master list(no salts, metals)'!$K3164:$Y3164, "#N/A")=14,TRUE,FALSE))</f>
        <v>0</v>
      </c>
      <c r="W3174" t="b">
        <f>AND(COUNTIF('Master list(no salts, metals)'!W3164,"&lt;=1"),IF(COUNTIF('Master list(no salts, metals)'!$K3164:$Y3164, "#N/A")=14,TRUE,FALSE))</f>
        <v>1</v>
      </c>
      <c r="X3174" t="b">
        <f>AND(COUNTIF('Master list(no salts, metals)'!X3164,"&lt;=1"),IF(COUNTIF('Master list(no salts, metals)'!$K3164:$Y3164, "#N/A")=14,TRUE,FALSE))</f>
        <v>0</v>
      </c>
      <c r="Y3174" t="b">
        <f>AND(COUNTIF('Master list(no salts, metals)'!Y3164,"&lt;=1"),IF(COUNTIF('Master list(no salts, metals)'!$K3164:$Y3164, "#N/A")=14,TRUE,FALSE))</f>
        <v>0</v>
      </c>
    </row>
    <row r="3175" spans="11:25" x14ac:dyDescent="0.25">
      <c r="K3175" t="b">
        <f>AND(COUNTIF('Master list(no salts, metals)'!K3165,"&lt;=1"),IF(COUNTIF('Master list(no salts, metals)'!$K3165:$Y3165, "#N/A")=14,TRUE,FALSE))</f>
        <v>0</v>
      </c>
      <c r="L3175" t="b">
        <f>AND(COUNTIF('Master list(no salts, metals)'!L3165,"&lt;=1"),IF(COUNTIF('Master list(no salts, metals)'!$K3165:$Y3165, "#N/A")=14,TRUE,FALSE))</f>
        <v>0</v>
      </c>
      <c r="M3175" t="b">
        <f>AND(COUNTIF('Master list(no salts, metals)'!M3165,"&lt;=1"),IF(COUNTIF('Master list(no salts, metals)'!$K3165:$Y3165, "#N/A")=14,TRUE,FALSE))</f>
        <v>0</v>
      </c>
      <c r="N3175" t="b">
        <f>AND(COUNTIF('Master list(no salts, metals)'!N3165,"&lt;=1"),IF(COUNTIF('Master list(no salts, metals)'!$K3165:$Y3165, "#N/A")=14,TRUE,FALSE))</f>
        <v>0</v>
      </c>
      <c r="O3175" t="b">
        <f>AND(COUNTIF('Master list(no salts, metals)'!O3165,"&lt;=1"),IF(COUNTIF('Master list(no salts, metals)'!$K3165:$Y3165, "#N/A")=14,TRUE,FALSE))</f>
        <v>0</v>
      </c>
      <c r="P3175" t="b">
        <f>AND(COUNTIF('Master list(no salts, metals)'!P3165,"&lt;=1"),IF(COUNTIF('Master list(no salts, metals)'!$K3165:$Y3165, "#N/A")=14,TRUE,FALSE))</f>
        <v>0</v>
      </c>
      <c r="Q3175" t="b">
        <f>AND(COUNTIF('Master list(no salts, metals)'!Q3165,"&lt;=1"),IF(COUNTIF('Master list(no salts, metals)'!$K3165:$Y3165, "#N/A")=14,TRUE,FALSE))</f>
        <v>0</v>
      </c>
      <c r="R3175" t="b">
        <f>AND(COUNTIF('Master list(no salts, metals)'!R3165,"&lt;=1"),IF(COUNTIF('Master list(no salts, metals)'!$K3165:$Y3165, "#N/A")=14,TRUE,FALSE))</f>
        <v>0</v>
      </c>
      <c r="S3175" t="b">
        <f>AND(COUNTIF('Master list(no salts, metals)'!S3165,"&lt;=1"),IF(COUNTIF('Master list(no salts, metals)'!$K3165:$Y3165, "#N/A")=14,TRUE,FALSE))</f>
        <v>0</v>
      </c>
      <c r="T3175" t="b">
        <f>AND(COUNTIF('Master list(no salts, metals)'!T3165,"&lt;=1"),IF(COUNTIF('Master list(no salts, metals)'!$K3165:$Y3165, "#N/A")=14,TRUE,FALSE))</f>
        <v>0</v>
      </c>
      <c r="U3175" t="b">
        <f>AND(COUNTIF('Master list(no salts, metals)'!U3165,"&lt;=1"),IF(COUNTIF('Master list(no salts, metals)'!$K3165:$Y3165, "#N/A")=14,TRUE,FALSE))</f>
        <v>0</v>
      </c>
      <c r="V3175" t="b">
        <f>AND(COUNTIF('Master list(no salts, metals)'!V3165,"&lt;=1"),IF(COUNTIF('Master list(no salts, metals)'!$K3165:$Y3165, "#N/A")=14,TRUE,FALSE))</f>
        <v>0</v>
      </c>
      <c r="W3175" t="b">
        <f>AND(COUNTIF('Master list(no salts, metals)'!W3165,"&lt;=1"),IF(COUNTIF('Master list(no salts, metals)'!$K3165:$Y3165, "#N/A")=14,TRUE,FALSE))</f>
        <v>0</v>
      </c>
      <c r="X3175" t="b">
        <f>AND(COUNTIF('Master list(no salts, metals)'!X3165,"&lt;=1"),IF(COUNTIF('Master list(no salts, metals)'!$K3165:$Y3165, "#N/A")=14,TRUE,FALSE))</f>
        <v>0</v>
      </c>
      <c r="Y3175" t="b">
        <f>AND(COUNTIF('Master list(no salts, metals)'!Y3165,"&lt;=1"),IF(COUNTIF('Master list(no salts, metals)'!$K3165:$Y3165, "#N/A")=14,TRUE,FALSE))</f>
        <v>0</v>
      </c>
    </row>
    <row r="3176" spans="11:25" x14ac:dyDescent="0.25">
      <c r="K3176" t="b">
        <f>AND(COUNTIF('Master list(no salts, metals)'!K3166,"&lt;=1"),IF(COUNTIF('Master list(no salts, metals)'!$K3166:$Y3166, "#N/A")=14,TRUE,FALSE))</f>
        <v>0</v>
      </c>
      <c r="L3176" t="b">
        <f>AND(COUNTIF('Master list(no salts, metals)'!L3166,"&lt;=1"),IF(COUNTIF('Master list(no salts, metals)'!$K3166:$Y3166, "#N/A")=14,TRUE,FALSE))</f>
        <v>0</v>
      </c>
      <c r="M3176" t="b">
        <f>AND(COUNTIF('Master list(no salts, metals)'!M3166,"&lt;=1"),IF(COUNTIF('Master list(no salts, metals)'!$K3166:$Y3166, "#N/A")=14,TRUE,FALSE))</f>
        <v>0</v>
      </c>
      <c r="N3176" t="b">
        <f>AND(COUNTIF('Master list(no salts, metals)'!N3166,"&lt;=1"),IF(COUNTIF('Master list(no salts, metals)'!$K3166:$Y3166, "#N/A")=14,TRUE,FALSE))</f>
        <v>0</v>
      </c>
      <c r="O3176" t="b">
        <f>AND(COUNTIF('Master list(no salts, metals)'!O3166,"&lt;=1"),IF(COUNTIF('Master list(no salts, metals)'!$K3166:$Y3166, "#N/A")=14,TRUE,FALSE))</f>
        <v>0</v>
      </c>
      <c r="P3176" t="b">
        <f>AND(COUNTIF('Master list(no salts, metals)'!P3166,"&lt;=1"),IF(COUNTIF('Master list(no salts, metals)'!$K3166:$Y3166, "#N/A")=14,TRUE,FALSE))</f>
        <v>0</v>
      </c>
      <c r="Q3176" t="b">
        <f>AND(COUNTIF('Master list(no salts, metals)'!Q3166,"&lt;=1"),IF(COUNTIF('Master list(no salts, metals)'!$K3166:$Y3166, "#N/A")=14,TRUE,FALSE))</f>
        <v>0</v>
      </c>
      <c r="R3176" t="b">
        <f>AND(COUNTIF('Master list(no salts, metals)'!R3166,"&lt;=1"),IF(COUNTIF('Master list(no salts, metals)'!$K3166:$Y3166, "#N/A")=14,TRUE,FALSE))</f>
        <v>0</v>
      </c>
      <c r="S3176" t="b">
        <f>AND(COUNTIF('Master list(no salts, metals)'!S3166,"&lt;=1"),IF(COUNTIF('Master list(no salts, metals)'!$K3166:$Y3166, "#N/A")=14,TRUE,FALSE))</f>
        <v>0</v>
      </c>
      <c r="T3176" t="b">
        <f>AND(COUNTIF('Master list(no salts, metals)'!T3166,"&lt;=1"),IF(COUNTIF('Master list(no salts, metals)'!$K3166:$Y3166, "#N/A")=14,TRUE,FALSE))</f>
        <v>0</v>
      </c>
      <c r="U3176" t="b">
        <f>AND(COUNTIF('Master list(no salts, metals)'!U3166,"&lt;=1"),IF(COUNTIF('Master list(no salts, metals)'!$K3166:$Y3166, "#N/A")=14,TRUE,FALSE))</f>
        <v>0</v>
      </c>
      <c r="V3176" t="b">
        <f>AND(COUNTIF('Master list(no salts, metals)'!V3166,"&lt;=1"),IF(COUNTIF('Master list(no salts, metals)'!$K3166:$Y3166, "#N/A")=14,TRUE,FALSE))</f>
        <v>0</v>
      </c>
      <c r="W3176" t="b">
        <f>AND(COUNTIF('Master list(no salts, metals)'!W3166,"&lt;=1"),IF(COUNTIF('Master list(no salts, metals)'!$K3166:$Y3166, "#N/A")=14,TRUE,FALSE))</f>
        <v>0</v>
      </c>
      <c r="X3176" t="b">
        <f>AND(COUNTIF('Master list(no salts, metals)'!X3166,"&lt;=1"),IF(COUNTIF('Master list(no salts, metals)'!$K3166:$Y3166, "#N/A")=14,TRUE,FALSE))</f>
        <v>0</v>
      </c>
      <c r="Y3176" t="b">
        <f>AND(COUNTIF('Master list(no salts, metals)'!Y3166,"&lt;=1"),IF(COUNTIF('Master list(no salts, metals)'!$K3166:$Y3166, "#N/A")=14,TRUE,FALSE))</f>
        <v>1</v>
      </c>
    </row>
    <row r="3177" spans="11:25" x14ac:dyDescent="0.25">
      <c r="K3177" t="b">
        <f>AND(COUNTIF('Master list(no salts, metals)'!K3167,"&lt;=1"),IF(COUNTIF('Master list(no salts, metals)'!$K3167:$Y3167, "#N/A")=14,TRUE,FALSE))</f>
        <v>0</v>
      </c>
      <c r="L3177" t="b">
        <f>AND(COUNTIF('Master list(no salts, metals)'!L3167,"&lt;=1"),IF(COUNTIF('Master list(no salts, metals)'!$K3167:$Y3167, "#N/A")=14,TRUE,FALSE))</f>
        <v>0</v>
      </c>
      <c r="M3177" t="b">
        <f>AND(COUNTIF('Master list(no salts, metals)'!M3167,"&lt;=1"),IF(COUNTIF('Master list(no salts, metals)'!$K3167:$Y3167, "#N/A")=14,TRUE,FALSE))</f>
        <v>0</v>
      </c>
      <c r="N3177" t="b">
        <f>AND(COUNTIF('Master list(no salts, metals)'!N3167,"&lt;=1"),IF(COUNTIF('Master list(no salts, metals)'!$K3167:$Y3167, "#N/A")=14,TRUE,FALSE))</f>
        <v>0</v>
      </c>
      <c r="O3177" t="b">
        <f>AND(COUNTIF('Master list(no salts, metals)'!O3167,"&lt;=1"),IF(COUNTIF('Master list(no salts, metals)'!$K3167:$Y3167, "#N/A")=14,TRUE,FALSE))</f>
        <v>0</v>
      </c>
      <c r="P3177" t="b">
        <f>AND(COUNTIF('Master list(no salts, metals)'!P3167,"&lt;=1"),IF(COUNTIF('Master list(no salts, metals)'!$K3167:$Y3167, "#N/A")=14,TRUE,FALSE))</f>
        <v>0</v>
      </c>
      <c r="Q3177" t="b">
        <f>AND(COUNTIF('Master list(no salts, metals)'!Q3167,"&lt;=1"),IF(COUNTIF('Master list(no salts, metals)'!$K3167:$Y3167, "#N/A")=14,TRUE,FALSE))</f>
        <v>0</v>
      </c>
      <c r="R3177" t="b">
        <f>AND(COUNTIF('Master list(no salts, metals)'!R3167,"&lt;=1"),IF(COUNTIF('Master list(no salts, metals)'!$K3167:$Y3167, "#N/A")=14,TRUE,FALSE))</f>
        <v>0</v>
      </c>
      <c r="S3177" t="b">
        <f>AND(COUNTIF('Master list(no salts, metals)'!S3167,"&lt;=1"),IF(COUNTIF('Master list(no salts, metals)'!$K3167:$Y3167, "#N/A")=14,TRUE,FALSE))</f>
        <v>0</v>
      </c>
      <c r="T3177" t="b">
        <f>AND(COUNTIF('Master list(no salts, metals)'!T3167,"&lt;=1"),IF(COUNTIF('Master list(no salts, metals)'!$K3167:$Y3167, "#N/A")=14,TRUE,FALSE))</f>
        <v>0</v>
      </c>
      <c r="U3177" t="b">
        <f>AND(COUNTIF('Master list(no salts, metals)'!U3167,"&lt;=1"),IF(COUNTIF('Master list(no salts, metals)'!$K3167:$Y3167, "#N/A")=14,TRUE,FALSE))</f>
        <v>0</v>
      </c>
      <c r="V3177" t="b">
        <f>AND(COUNTIF('Master list(no salts, metals)'!V3167,"&lt;=1"),IF(COUNTIF('Master list(no salts, metals)'!$K3167:$Y3167, "#N/A")=14,TRUE,FALSE))</f>
        <v>0</v>
      </c>
      <c r="W3177" t="b">
        <f>AND(COUNTIF('Master list(no salts, metals)'!W3167,"&lt;=1"),IF(COUNTIF('Master list(no salts, metals)'!$K3167:$Y3167, "#N/A")=14,TRUE,FALSE))</f>
        <v>1</v>
      </c>
      <c r="X3177" t="b">
        <f>AND(COUNTIF('Master list(no salts, metals)'!X3167,"&lt;=1"),IF(COUNTIF('Master list(no salts, metals)'!$K3167:$Y3167, "#N/A")=14,TRUE,FALSE))</f>
        <v>0</v>
      </c>
      <c r="Y3177" t="b">
        <f>AND(COUNTIF('Master list(no salts, metals)'!Y3167,"&lt;=1"),IF(COUNTIF('Master list(no salts, metals)'!$K3167:$Y3167, "#N/A")=14,TRUE,FALSE))</f>
        <v>0</v>
      </c>
    </row>
    <row r="3178" spans="11:25" x14ac:dyDescent="0.25">
      <c r="K3178" t="b">
        <f>AND(COUNTIF('Master list(no salts, metals)'!K3168,"&lt;=1"),IF(COUNTIF('Master list(no salts, metals)'!$K3168:$Y3168, "#N/A")=14,TRUE,FALSE))</f>
        <v>0</v>
      </c>
      <c r="L3178" t="b">
        <f>AND(COUNTIF('Master list(no salts, metals)'!L3168,"&lt;=1"),IF(COUNTIF('Master list(no salts, metals)'!$K3168:$Y3168, "#N/A")=14,TRUE,FALSE))</f>
        <v>0</v>
      </c>
      <c r="M3178" t="b">
        <f>AND(COUNTIF('Master list(no salts, metals)'!M3168,"&lt;=1"),IF(COUNTIF('Master list(no salts, metals)'!$K3168:$Y3168, "#N/A")=14,TRUE,FALSE))</f>
        <v>0</v>
      </c>
      <c r="N3178" t="b">
        <f>AND(COUNTIF('Master list(no salts, metals)'!N3168,"&lt;=1"),IF(COUNTIF('Master list(no salts, metals)'!$K3168:$Y3168, "#N/A")=14,TRUE,FALSE))</f>
        <v>0</v>
      </c>
      <c r="O3178" t="b">
        <f>AND(COUNTIF('Master list(no salts, metals)'!O3168,"&lt;=1"),IF(COUNTIF('Master list(no salts, metals)'!$K3168:$Y3168, "#N/A")=14,TRUE,FALSE))</f>
        <v>0</v>
      </c>
      <c r="P3178" t="b">
        <f>AND(COUNTIF('Master list(no salts, metals)'!P3168,"&lt;=1"),IF(COUNTIF('Master list(no salts, metals)'!$K3168:$Y3168, "#N/A")=14,TRUE,FALSE))</f>
        <v>0</v>
      </c>
      <c r="Q3178" t="b">
        <f>AND(COUNTIF('Master list(no salts, metals)'!Q3168,"&lt;=1"),IF(COUNTIF('Master list(no salts, metals)'!$K3168:$Y3168, "#N/A")=14,TRUE,FALSE))</f>
        <v>0</v>
      </c>
      <c r="R3178" t="b">
        <f>AND(COUNTIF('Master list(no salts, metals)'!R3168,"&lt;=1"),IF(COUNTIF('Master list(no salts, metals)'!$K3168:$Y3168, "#N/A")=14,TRUE,FALSE))</f>
        <v>0</v>
      </c>
      <c r="S3178" t="b">
        <f>AND(COUNTIF('Master list(no salts, metals)'!S3168,"&lt;=1"),IF(COUNTIF('Master list(no salts, metals)'!$K3168:$Y3168, "#N/A")=14,TRUE,FALSE))</f>
        <v>0</v>
      </c>
      <c r="T3178" t="b">
        <f>AND(COUNTIF('Master list(no salts, metals)'!T3168,"&lt;=1"),IF(COUNTIF('Master list(no salts, metals)'!$K3168:$Y3168, "#N/A")=14,TRUE,FALSE))</f>
        <v>0</v>
      </c>
      <c r="U3178" t="b">
        <f>AND(COUNTIF('Master list(no salts, metals)'!U3168,"&lt;=1"),IF(COUNTIF('Master list(no salts, metals)'!$K3168:$Y3168, "#N/A")=14,TRUE,FALSE))</f>
        <v>0</v>
      </c>
      <c r="V3178" t="b">
        <f>AND(COUNTIF('Master list(no salts, metals)'!V3168,"&lt;=1"),IF(COUNTIF('Master list(no salts, metals)'!$K3168:$Y3168, "#N/A")=14,TRUE,FALSE))</f>
        <v>0</v>
      </c>
      <c r="W3178" t="b">
        <f>AND(COUNTIF('Master list(no salts, metals)'!W3168,"&lt;=1"),IF(COUNTIF('Master list(no salts, metals)'!$K3168:$Y3168, "#N/A")=14,TRUE,FALSE))</f>
        <v>1</v>
      </c>
      <c r="X3178" t="b">
        <f>AND(COUNTIF('Master list(no salts, metals)'!X3168,"&lt;=1"),IF(COUNTIF('Master list(no salts, metals)'!$K3168:$Y3168, "#N/A")=14,TRUE,FALSE))</f>
        <v>0</v>
      </c>
      <c r="Y3178" t="b">
        <f>AND(COUNTIF('Master list(no salts, metals)'!Y3168,"&lt;=1"),IF(COUNTIF('Master list(no salts, metals)'!$K3168:$Y3168, "#N/A")=14,TRUE,FALSE))</f>
        <v>0</v>
      </c>
    </row>
    <row r="3179" spans="11:25" x14ac:dyDescent="0.25">
      <c r="K3179" t="b">
        <f>AND(COUNTIF('Master list(no salts, metals)'!K3169,"&lt;=1"),IF(COUNTIF('Master list(no salts, metals)'!$K3169:$Y3169, "#N/A")=14,TRUE,FALSE))</f>
        <v>0</v>
      </c>
      <c r="L3179" t="b">
        <f>AND(COUNTIF('Master list(no salts, metals)'!L3169,"&lt;=1"),IF(COUNTIF('Master list(no salts, metals)'!$K3169:$Y3169, "#N/A")=14,TRUE,FALSE))</f>
        <v>0</v>
      </c>
      <c r="M3179" t="b">
        <f>AND(COUNTIF('Master list(no salts, metals)'!M3169,"&lt;=1"),IF(COUNTIF('Master list(no salts, metals)'!$K3169:$Y3169, "#N/A")=14,TRUE,FALSE))</f>
        <v>1</v>
      </c>
      <c r="N3179" t="b">
        <f>AND(COUNTIF('Master list(no salts, metals)'!N3169,"&lt;=1"),IF(COUNTIF('Master list(no salts, metals)'!$K3169:$Y3169, "#N/A")=14,TRUE,FALSE))</f>
        <v>0</v>
      </c>
      <c r="O3179" t="b">
        <f>AND(COUNTIF('Master list(no salts, metals)'!O3169,"&lt;=1"),IF(COUNTIF('Master list(no salts, metals)'!$K3169:$Y3169, "#N/A")=14,TRUE,FALSE))</f>
        <v>0</v>
      </c>
      <c r="P3179" t="b">
        <f>AND(COUNTIF('Master list(no salts, metals)'!P3169,"&lt;=1"),IF(COUNTIF('Master list(no salts, metals)'!$K3169:$Y3169, "#N/A")=14,TRUE,FALSE))</f>
        <v>0</v>
      </c>
      <c r="Q3179" t="b">
        <f>AND(COUNTIF('Master list(no salts, metals)'!Q3169,"&lt;=1"),IF(COUNTIF('Master list(no salts, metals)'!$K3169:$Y3169, "#N/A")=14,TRUE,FALSE))</f>
        <v>0</v>
      </c>
      <c r="R3179" t="b">
        <f>AND(COUNTIF('Master list(no salts, metals)'!R3169,"&lt;=1"),IF(COUNTIF('Master list(no salts, metals)'!$K3169:$Y3169, "#N/A")=14,TRUE,FALSE))</f>
        <v>0</v>
      </c>
      <c r="S3179" t="b">
        <f>AND(COUNTIF('Master list(no salts, metals)'!S3169,"&lt;=1"),IF(COUNTIF('Master list(no salts, metals)'!$K3169:$Y3169, "#N/A")=14,TRUE,FALSE))</f>
        <v>0</v>
      </c>
      <c r="T3179" t="b">
        <f>AND(COUNTIF('Master list(no salts, metals)'!T3169,"&lt;=1"),IF(COUNTIF('Master list(no salts, metals)'!$K3169:$Y3169, "#N/A")=14,TRUE,FALSE))</f>
        <v>0</v>
      </c>
      <c r="U3179" t="b">
        <f>AND(COUNTIF('Master list(no salts, metals)'!U3169,"&lt;=1"),IF(COUNTIF('Master list(no salts, metals)'!$K3169:$Y3169, "#N/A")=14,TRUE,FALSE))</f>
        <v>0</v>
      </c>
      <c r="V3179" t="b">
        <f>AND(COUNTIF('Master list(no salts, metals)'!V3169,"&lt;=1"),IF(COUNTIF('Master list(no salts, metals)'!$K3169:$Y3169, "#N/A")=14,TRUE,FALSE))</f>
        <v>0</v>
      </c>
      <c r="W3179" t="b">
        <f>AND(COUNTIF('Master list(no salts, metals)'!W3169,"&lt;=1"),IF(COUNTIF('Master list(no salts, metals)'!$K3169:$Y3169, "#N/A")=14,TRUE,FALSE))</f>
        <v>0</v>
      </c>
      <c r="X3179" t="b">
        <f>AND(COUNTIF('Master list(no salts, metals)'!X3169,"&lt;=1"),IF(COUNTIF('Master list(no salts, metals)'!$K3169:$Y3169, "#N/A")=14,TRUE,FALSE))</f>
        <v>0</v>
      </c>
      <c r="Y3179" t="b">
        <f>AND(COUNTIF('Master list(no salts, metals)'!Y3169,"&lt;=1"),IF(COUNTIF('Master list(no salts, metals)'!$K3169:$Y3169, "#N/A")=14,TRUE,FALSE))</f>
        <v>0</v>
      </c>
    </row>
    <row r="3180" spans="11:25" x14ac:dyDescent="0.25">
      <c r="K3180" t="b">
        <f>AND(COUNTIF('Master list(no salts, metals)'!K3170,"&lt;=1"),IF(COUNTIF('Master list(no salts, metals)'!$K3170:$Y3170, "#N/A")=14,TRUE,FALSE))</f>
        <v>0</v>
      </c>
      <c r="L3180" t="b">
        <f>AND(COUNTIF('Master list(no salts, metals)'!L3170,"&lt;=1"),IF(COUNTIF('Master list(no salts, metals)'!$K3170:$Y3170, "#N/A")=14,TRUE,FALSE))</f>
        <v>0</v>
      </c>
      <c r="M3180" t="b">
        <f>AND(COUNTIF('Master list(no salts, metals)'!M3170,"&lt;=1"),IF(COUNTIF('Master list(no salts, metals)'!$K3170:$Y3170, "#N/A")=14,TRUE,FALSE))</f>
        <v>0</v>
      </c>
      <c r="N3180" t="b">
        <f>AND(COUNTIF('Master list(no salts, metals)'!N3170,"&lt;=1"),IF(COUNTIF('Master list(no salts, metals)'!$K3170:$Y3170, "#N/A")=14,TRUE,FALSE))</f>
        <v>0</v>
      </c>
      <c r="O3180" t="b">
        <f>AND(COUNTIF('Master list(no salts, metals)'!O3170,"&lt;=1"),IF(COUNTIF('Master list(no salts, metals)'!$K3170:$Y3170, "#N/A")=14,TRUE,FALSE))</f>
        <v>0</v>
      </c>
      <c r="P3180" t="b">
        <f>AND(COUNTIF('Master list(no salts, metals)'!P3170,"&lt;=1"),IF(COUNTIF('Master list(no salts, metals)'!$K3170:$Y3170, "#N/A")=14,TRUE,FALSE))</f>
        <v>0</v>
      </c>
      <c r="Q3180" t="b">
        <f>AND(COUNTIF('Master list(no salts, metals)'!Q3170,"&lt;=1"),IF(COUNTIF('Master list(no salts, metals)'!$K3170:$Y3170, "#N/A")=14,TRUE,FALSE))</f>
        <v>0</v>
      </c>
      <c r="R3180" t="b">
        <f>AND(COUNTIF('Master list(no salts, metals)'!R3170,"&lt;=1"),IF(COUNTIF('Master list(no salts, metals)'!$K3170:$Y3170, "#N/A")=14,TRUE,FALSE))</f>
        <v>0</v>
      </c>
      <c r="S3180" t="b">
        <f>AND(COUNTIF('Master list(no salts, metals)'!S3170,"&lt;=1"),IF(COUNTIF('Master list(no salts, metals)'!$K3170:$Y3170, "#N/A")=14,TRUE,FALSE))</f>
        <v>0</v>
      </c>
      <c r="T3180" t="b">
        <f>AND(COUNTIF('Master list(no salts, metals)'!T3170,"&lt;=1"),IF(COUNTIF('Master list(no salts, metals)'!$K3170:$Y3170, "#N/A")=14,TRUE,FALSE))</f>
        <v>1</v>
      </c>
      <c r="U3180" t="b">
        <f>AND(COUNTIF('Master list(no salts, metals)'!U3170,"&lt;=1"),IF(COUNTIF('Master list(no salts, metals)'!$K3170:$Y3170, "#N/A")=14,TRUE,FALSE))</f>
        <v>0</v>
      </c>
      <c r="V3180" t="b">
        <f>AND(COUNTIF('Master list(no salts, metals)'!V3170,"&lt;=1"),IF(COUNTIF('Master list(no salts, metals)'!$K3170:$Y3170, "#N/A")=14,TRUE,FALSE))</f>
        <v>0</v>
      </c>
      <c r="W3180" t="b">
        <f>AND(COUNTIF('Master list(no salts, metals)'!W3170,"&lt;=1"),IF(COUNTIF('Master list(no salts, metals)'!$K3170:$Y3170, "#N/A")=14,TRUE,FALSE))</f>
        <v>0</v>
      </c>
      <c r="X3180" t="b">
        <f>AND(COUNTIF('Master list(no salts, metals)'!X3170,"&lt;=1"),IF(COUNTIF('Master list(no salts, metals)'!$K3170:$Y3170, "#N/A")=14,TRUE,FALSE))</f>
        <v>0</v>
      </c>
      <c r="Y3180" t="b">
        <f>AND(COUNTIF('Master list(no salts, metals)'!Y3170,"&lt;=1"),IF(COUNTIF('Master list(no salts, metals)'!$K3170:$Y3170, "#N/A")=14,TRUE,FALSE))</f>
        <v>0</v>
      </c>
    </row>
    <row r="3181" spans="11:25" x14ac:dyDescent="0.25">
      <c r="K3181" t="b">
        <f>AND(COUNTIF('Master list(no salts, metals)'!K3171,"&lt;=1"),IF(COUNTIF('Master list(no salts, metals)'!$K3171:$Y3171, "#N/A")=14,TRUE,FALSE))</f>
        <v>0</v>
      </c>
      <c r="L3181" t="b">
        <f>AND(COUNTIF('Master list(no salts, metals)'!L3171,"&lt;=1"),IF(COUNTIF('Master list(no salts, metals)'!$K3171:$Y3171, "#N/A")=14,TRUE,FALSE))</f>
        <v>0</v>
      </c>
      <c r="M3181" t="b">
        <f>AND(COUNTIF('Master list(no salts, metals)'!M3171,"&lt;=1"),IF(COUNTIF('Master list(no salts, metals)'!$K3171:$Y3171, "#N/A")=14,TRUE,FALSE))</f>
        <v>0</v>
      </c>
      <c r="N3181" t="b">
        <f>AND(COUNTIF('Master list(no salts, metals)'!N3171,"&lt;=1"),IF(COUNTIF('Master list(no salts, metals)'!$K3171:$Y3171, "#N/A")=14,TRUE,FALSE))</f>
        <v>0</v>
      </c>
      <c r="O3181" t="b">
        <f>AND(COUNTIF('Master list(no salts, metals)'!O3171,"&lt;=1"),IF(COUNTIF('Master list(no salts, metals)'!$K3171:$Y3171, "#N/A")=14,TRUE,FALSE))</f>
        <v>0</v>
      </c>
      <c r="P3181" t="b">
        <f>AND(COUNTIF('Master list(no salts, metals)'!P3171,"&lt;=1"),IF(COUNTIF('Master list(no salts, metals)'!$K3171:$Y3171, "#N/A")=14,TRUE,FALSE))</f>
        <v>0</v>
      </c>
      <c r="Q3181" t="b">
        <f>AND(COUNTIF('Master list(no salts, metals)'!Q3171,"&lt;=1"),IF(COUNTIF('Master list(no salts, metals)'!$K3171:$Y3171, "#N/A")=14,TRUE,FALSE))</f>
        <v>0</v>
      </c>
      <c r="R3181" t="b">
        <f>AND(COUNTIF('Master list(no salts, metals)'!R3171,"&lt;=1"),IF(COUNTIF('Master list(no salts, metals)'!$K3171:$Y3171, "#N/A")=14,TRUE,FALSE))</f>
        <v>0</v>
      </c>
      <c r="S3181" t="b">
        <f>AND(COUNTIF('Master list(no salts, metals)'!S3171,"&lt;=1"),IF(COUNTIF('Master list(no salts, metals)'!$K3171:$Y3171, "#N/A")=14,TRUE,FALSE))</f>
        <v>0</v>
      </c>
      <c r="T3181" t="b">
        <f>AND(COUNTIF('Master list(no salts, metals)'!T3171,"&lt;=1"),IF(COUNTIF('Master list(no salts, metals)'!$K3171:$Y3171, "#N/A")=14,TRUE,FALSE))</f>
        <v>1</v>
      </c>
      <c r="U3181" t="b">
        <f>AND(COUNTIF('Master list(no salts, metals)'!U3171,"&lt;=1"),IF(COUNTIF('Master list(no salts, metals)'!$K3171:$Y3171, "#N/A")=14,TRUE,FALSE))</f>
        <v>0</v>
      </c>
      <c r="V3181" t="b">
        <f>AND(COUNTIF('Master list(no salts, metals)'!V3171,"&lt;=1"),IF(COUNTIF('Master list(no salts, metals)'!$K3171:$Y3171, "#N/A")=14,TRUE,FALSE))</f>
        <v>0</v>
      </c>
      <c r="W3181" t="b">
        <f>AND(COUNTIF('Master list(no salts, metals)'!W3171,"&lt;=1"),IF(COUNTIF('Master list(no salts, metals)'!$K3171:$Y3171, "#N/A")=14,TRUE,FALSE))</f>
        <v>0</v>
      </c>
      <c r="X3181" t="b">
        <f>AND(COUNTIF('Master list(no salts, metals)'!X3171,"&lt;=1"),IF(COUNTIF('Master list(no salts, metals)'!$K3171:$Y3171, "#N/A")=14,TRUE,FALSE))</f>
        <v>0</v>
      </c>
      <c r="Y3181" t="b">
        <f>AND(COUNTIF('Master list(no salts, metals)'!Y3171,"&lt;=1"),IF(COUNTIF('Master list(no salts, metals)'!$K3171:$Y3171, "#N/A")=14,TRUE,FALSE))</f>
        <v>0</v>
      </c>
    </row>
    <row r="3182" spans="11:25" x14ac:dyDescent="0.25">
      <c r="K3182" t="b">
        <f>AND(COUNTIF('Master list(no salts, metals)'!K3172,"&lt;=1"),IF(COUNTIF('Master list(no salts, metals)'!$K3172:$Y3172, "#N/A")=14,TRUE,FALSE))</f>
        <v>0</v>
      </c>
      <c r="L3182" t="b">
        <f>AND(COUNTIF('Master list(no salts, metals)'!L3172,"&lt;=1"),IF(COUNTIF('Master list(no salts, metals)'!$K3172:$Y3172, "#N/A")=14,TRUE,FALSE))</f>
        <v>0</v>
      </c>
      <c r="M3182" t="b">
        <f>AND(COUNTIF('Master list(no salts, metals)'!M3172,"&lt;=1"),IF(COUNTIF('Master list(no salts, metals)'!$K3172:$Y3172, "#N/A")=14,TRUE,FALSE))</f>
        <v>0</v>
      </c>
      <c r="N3182" t="b">
        <f>AND(COUNTIF('Master list(no salts, metals)'!N3172,"&lt;=1"),IF(COUNTIF('Master list(no salts, metals)'!$K3172:$Y3172, "#N/A")=14,TRUE,FALSE))</f>
        <v>0</v>
      </c>
      <c r="O3182" t="b">
        <f>AND(COUNTIF('Master list(no salts, metals)'!O3172,"&lt;=1"),IF(COUNTIF('Master list(no salts, metals)'!$K3172:$Y3172, "#N/A")=14,TRUE,FALSE))</f>
        <v>0</v>
      </c>
      <c r="P3182" t="b">
        <f>AND(COUNTIF('Master list(no salts, metals)'!P3172,"&lt;=1"),IF(COUNTIF('Master list(no salts, metals)'!$K3172:$Y3172, "#N/A")=14,TRUE,FALSE))</f>
        <v>0</v>
      </c>
      <c r="Q3182" t="b">
        <f>AND(COUNTIF('Master list(no salts, metals)'!Q3172,"&lt;=1"),IF(COUNTIF('Master list(no salts, metals)'!$K3172:$Y3172, "#N/A")=14,TRUE,FALSE))</f>
        <v>0</v>
      </c>
      <c r="R3182" t="b">
        <f>AND(COUNTIF('Master list(no salts, metals)'!R3172,"&lt;=1"),IF(COUNTIF('Master list(no salts, metals)'!$K3172:$Y3172, "#N/A")=14,TRUE,FALSE))</f>
        <v>0</v>
      </c>
      <c r="S3182" t="b">
        <f>AND(COUNTIF('Master list(no salts, metals)'!S3172,"&lt;=1"),IF(COUNTIF('Master list(no salts, metals)'!$K3172:$Y3172, "#N/A")=14,TRUE,FALSE))</f>
        <v>0</v>
      </c>
      <c r="T3182" t="b">
        <f>AND(COUNTIF('Master list(no salts, metals)'!T3172,"&lt;=1"),IF(COUNTIF('Master list(no salts, metals)'!$K3172:$Y3172, "#N/A")=14,TRUE,FALSE))</f>
        <v>0</v>
      </c>
      <c r="U3182" t="b">
        <f>AND(COUNTIF('Master list(no salts, metals)'!U3172,"&lt;=1"),IF(COUNTIF('Master list(no salts, metals)'!$K3172:$Y3172, "#N/A")=14,TRUE,FALSE))</f>
        <v>0</v>
      </c>
      <c r="V3182" t="b">
        <f>AND(COUNTIF('Master list(no salts, metals)'!V3172,"&lt;=1"),IF(COUNTIF('Master list(no salts, metals)'!$K3172:$Y3172, "#N/A")=14,TRUE,FALSE))</f>
        <v>0</v>
      </c>
      <c r="W3182" t="b">
        <f>AND(COUNTIF('Master list(no salts, metals)'!W3172,"&lt;=1"),IF(COUNTIF('Master list(no salts, metals)'!$K3172:$Y3172, "#N/A")=14,TRUE,FALSE))</f>
        <v>1</v>
      </c>
      <c r="X3182" t="b">
        <f>AND(COUNTIF('Master list(no salts, metals)'!X3172,"&lt;=1"),IF(COUNTIF('Master list(no salts, metals)'!$K3172:$Y3172, "#N/A")=14,TRUE,FALSE))</f>
        <v>0</v>
      </c>
      <c r="Y3182" t="b">
        <f>AND(COUNTIF('Master list(no salts, metals)'!Y3172,"&lt;=1"),IF(COUNTIF('Master list(no salts, metals)'!$K3172:$Y3172, "#N/A")=14,TRUE,FALSE))</f>
        <v>0</v>
      </c>
    </row>
    <row r="3183" spans="11:25" x14ac:dyDescent="0.25">
      <c r="K3183" t="b">
        <f>AND(COUNTIF('Master list(no salts, metals)'!K3173,"&lt;=1"),IF(COUNTIF('Master list(no salts, metals)'!$K3173:$Y3173, "#N/A")=14,TRUE,FALSE))</f>
        <v>0</v>
      </c>
      <c r="L3183" t="b">
        <f>AND(COUNTIF('Master list(no salts, metals)'!L3173,"&lt;=1"),IF(COUNTIF('Master list(no salts, metals)'!$K3173:$Y3173, "#N/A")=14,TRUE,FALSE))</f>
        <v>0</v>
      </c>
      <c r="M3183" t="b">
        <f>AND(COUNTIF('Master list(no salts, metals)'!M3173,"&lt;=1"),IF(COUNTIF('Master list(no salts, metals)'!$K3173:$Y3173, "#N/A")=14,TRUE,FALSE))</f>
        <v>0</v>
      </c>
      <c r="N3183" t="b">
        <f>AND(COUNTIF('Master list(no salts, metals)'!N3173,"&lt;=1"),IF(COUNTIF('Master list(no salts, metals)'!$K3173:$Y3173, "#N/A")=14,TRUE,FALSE))</f>
        <v>0</v>
      </c>
      <c r="O3183" t="b">
        <f>AND(COUNTIF('Master list(no salts, metals)'!O3173,"&lt;=1"),IF(COUNTIF('Master list(no salts, metals)'!$K3173:$Y3173, "#N/A")=14,TRUE,FALSE))</f>
        <v>0</v>
      </c>
      <c r="P3183" t="b">
        <f>AND(COUNTIF('Master list(no salts, metals)'!P3173,"&lt;=1"),IF(COUNTIF('Master list(no salts, metals)'!$K3173:$Y3173, "#N/A")=14,TRUE,FALSE))</f>
        <v>0</v>
      </c>
      <c r="Q3183" t="b">
        <f>AND(COUNTIF('Master list(no salts, metals)'!Q3173,"&lt;=1"),IF(COUNTIF('Master list(no salts, metals)'!$K3173:$Y3173, "#N/A")=14,TRUE,FALSE))</f>
        <v>0</v>
      </c>
      <c r="R3183" t="b">
        <f>AND(COUNTIF('Master list(no salts, metals)'!R3173,"&lt;=1"),IF(COUNTIF('Master list(no salts, metals)'!$K3173:$Y3173, "#N/A")=14,TRUE,FALSE))</f>
        <v>0</v>
      </c>
      <c r="S3183" t="b">
        <f>AND(COUNTIF('Master list(no salts, metals)'!S3173,"&lt;=1"),IF(COUNTIF('Master list(no salts, metals)'!$K3173:$Y3173, "#N/A")=14,TRUE,FALSE))</f>
        <v>0</v>
      </c>
      <c r="T3183" t="b">
        <f>AND(COUNTIF('Master list(no salts, metals)'!T3173,"&lt;=1"),IF(COUNTIF('Master list(no salts, metals)'!$K3173:$Y3173, "#N/A")=14,TRUE,FALSE))</f>
        <v>0</v>
      </c>
      <c r="U3183" t="b">
        <f>AND(COUNTIF('Master list(no salts, metals)'!U3173,"&lt;=1"),IF(COUNTIF('Master list(no salts, metals)'!$K3173:$Y3173, "#N/A")=14,TRUE,FALSE))</f>
        <v>0</v>
      </c>
      <c r="V3183" t="b">
        <f>AND(COUNTIF('Master list(no salts, metals)'!V3173,"&lt;=1"),IF(COUNTIF('Master list(no salts, metals)'!$K3173:$Y3173, "#N/A")=14,TRUE,FALSE))</f>
        <v>0</v>
      </c>
      <c r="W3183" t="b">
        <f>AND(COUNTIF('Master list(no salts, metals)'!W3173,"&lt;=1"),IF(COUNTIF('Master list(no salts, metals)'!$K3173:$Y3173, "#N/A")=14,TRUE,FALSE))</f>
        <v>1</v>
      </c>
      <c r="X3183" t="b">
        <f>AND(COUNTIF('Master list(no salts, metals)'!X3173,"&lt;=1"),IF(COUNTIF('Master list(no salts, metals)'!$K3173:$Y3173, "#N/A")=14,TRUE,FALSE))</f>
        <v>0</v>
      </c>
      <c r="Y3183" t="b">
        <f>AND(COUNTIF('Master list(no salts, metals)'!Y3173,"&lt;=1"),IF(COUNTIF('Master list(no salts, metals)'!$K3173:$Y3173, "#N/A")=14,TRUE,FALSE))</f>
        <v>0</v>
      </c>
    </row>
    <row r="3184" spans="11:25" x14ac:dyDescent="0.25">
      <c r="K3184" t="b">
        <f>AND(COUNTIF('Master list(no salts, metals)'!K3174,"&lt;=1"),IF(COUNTIF('Master list(no salts, metals)'!$K3174:$Y3174, "#N/A")=14,TRUE,FALSE))</f>
        <v>0</v>
      </c>
      <c r="L3184" t="b">
        <f>AND(COUNTIF('Master list(no salts, metals)'!L3174,"&lt;=1"),IF(COUNTIF('Master list(no salts, metals)'!$K3174:$Y3174, "#N/A")=14,TRUE,FALSE))</f>
        <v>0</v>
      </c>
      <c r="M3184" t="b">
        <f>AND(COUNTIF('Master list(no salts, metals)'!M3174,"&lt;=1"),IF(COUNTIF('Master list(no salts, metals)'!$K3174:$Y3174, "#N/A")=14,TRUE,FALSE))</f>
        <v>0</v>
      </c>
      <c r="N3184" t="b">
        <f>AND(COUNTIF('Master list(no salts, metals)'!N3174,"&lt;=1"),IF(COUNTIF('Master list(no salts, metals)'!$K3174:$Y3174, "#N/A")=14,TRUE,FALSE))</f>
        <v>0</v>
      </c>
      <c r="O3184" t="b">
        <f>AND(COUNTIF('Master list(no salts, metals)'!O3174,"&lt;=1"),IF(COUNTIF('Master list(no salts, metals)'!$K3174:$Y3174, "#N/A")=14,TRUE,FALSE))</f>
        <v>0</v>
      </c>
      <c r="P3184" t="b">
        <f>AND(COUNTIF('Master list(no salts, metals)'!P3174,"&lt;=1"),IF(COUNTIF('Master list(no salts, metals)'!$K3174:$Y3174, "#N/A")=14,TRUE,FALSE))</f>
        <v>0</v>
      </c>
      <c r="Q3184" t="b">
        <f>AND(COUNTIF('Master list(no salts, metals)'!Q3174,"&lt;=1"),IF(COUNTIF('Master list(no salts, metals)'!$K3174:$Y3174, "#N/A")=14,TRUE,FALSE))</f>
        <v>0</v>
      </c>
      <c r="R3184" t="b">
        <f>AND(COUNTIF('Master list(no salts, metals)'!R3174,"&lt;=1"),IF(COUNTIF('Master list(no salts, metals)'!$K3174:$Y3174, "#N/A")=14,TRUE,FALSE))</f>
        <v>0</v>
      </c>
      <c r="S3184" t="b">
        <f>AND(COUNTIF('Master list(no salts, metals)'!S3174,"&lt;=1"),IF(COUNTIF('Master list(no salts, metals)'!$K3174:$Y3174, "#N/A")=14,TRUE,FALSE))</f>
        <v>0</v>
      </c>
      <c r="T3184" t="b">
        <f>AND(COUNTIF('Master list(no salts, metals)'!T3174,"&lt;=1"),IF(COUNTIF('Master list(no salts, metals)'!$K3174:$Y3174, "#N/A")=14,TRUE,FALSE))</f>
        <v>0</v>
      </c>
      <c r="U3184" t="b">
        <f>AND(COUNTIF('Master list(no salts, metals)'!U3174,"&lt;=1"),IF(COUNTIF('Master list(no salts, metals)'!$K3174:$Y3174, "#N/A")=14,TRUE,FALSE))</f>
        <v>0</v>
      </c>
      <c r="V3184" t="b">
        <f>AND(COUNTIF('Master list(no salts, metals)'!V3174,"&lt;=1"),IF(COUNTIF('Master list(no salts, metals)'!$K3174:$Y3174, "#N/A")=14,TRUE,FALSE))</f>
        <v>0</v>
      </c>
      <c r="W3184" t="b">
        <f>AND(COUNTIF('Master list(no salts, metals)'!W3174,"&lt;=1"),IF(COUNTIF('Master list(no salts, metals)'!$K3174:$Y3174, "#N/A")=14,TRUE,FALSE))</f>
        <v>1</v>
      </c>
      <c r="X3184" t="b">
        <f>AND(COUNTIF('Master list(no salts, metals)'!X3174,"&lt;=1"),IF(COUNTIF('Master list(no salts, metals)'!$K3174:$Y3174, "#N/A")=14,TRUE,FALSE))</f>
        <v>0</v>
      </c>
      <c r="Y3184" t="b">
        <f>AND(COUNTIF('Master list(no salts, metals)'!Y3174,"&lt;=1"),IF(COUNTIF('Master list(no salts, metals)'!$K3174:$Y3174, "#N/A")=14,TRUE,FALSE))</f>
        <v>0</v>
      </c>
    </row>
    <row r="3185" spans="11:25" x14ac:dyDescent="0.25">
      <c r="K3185" t="b">
        <f>AND(COUNTIF('Master list(no salts, metals)'!K3175,"&lt;=1"),IF(COUNTIF('Master list(no salts, metals)'!$K3175:$Y3175, "#N/A")=14,TRUE,FALSE))</f>
        <v>0</v>
      </c>
      <c r="L3185" t="b">
        <f>AND(COUNTIF('Master list(no salts, metals)'!L3175,"&lt;=1"),IF(COUNTIF('Master list(no salts, metals)'!$K3175:$Y3175, "#N/A")=14,TRUE,FALSE))</f>
        <v>1</v>
      </c>
      <c r="M3185" t="b">
        <f>AND(COUNTIF('Master list(no salts, metals)'!M3175,"&lt;=1"),IF(COUNTIF('Master list(no salts, metals)'!$K3175:$Y3175, "#N/A")=14,TRUE,FALSE))</f>
        <v>0</v>
      </c>
      <c r="N3185" t="b">
        <f>AND(COUNTIF('Master list(no salts, metals)'!N3175,"&lt;=1"),IF(COUNTIF('Master list(no salts, metals)'!$K3175:$Y3175, "#N/A")=14,TRUE,FALSE))</f>
        <v>0</v>
      </c>
      <c r="O3185" t="b">
        <f>AND(COUNTIF('Master list(no salts, metals)'!O3175,"&lt;=1"),IF(COUNTIF('Master list(no salts, metals)'!$K3175:$Y3175, "#N/A")=14,TRUE,FALSE))</f>
        <v>0</v>
      </c>
      <c r="P3185" t="b">
        <f>AND(COUNTIF('Master list(no salts, metals)'!P3175,"&lt;=1"),IF(COUNTIF('Master list(no salts, metals)'!$K3175:$Y3175, "#N/A")=14,TRUE,FALSE))</f>
        <v>0</v>
      </c>
      <c r="Q3185" t="b">
        <f>AND(COUNTIF('Master list(no salts, metals)'!Q3175,"&lt;=1"),IF(COUNTIF('Master list(no salts, metals)'!$K3175:$Y3175, "#N/A")=14,TRUE,FALSE))</f>
        <v>0</v>
      </c>
      <c r="R3185" t="b">
        <f>AND(COUNTIF('Master list(no salts, metals)'!R3175,"&lt;=1"),IF(COUNTIF('Master list(no salts, metals)'!$K3175:$Y3175, "#N/A")=14,TRUE,FALSE))</f>
        <v>0</v>
      </c>
      <c r="S3185" t="b">
        <f>AND(COUNTIF('Master list(no salts, metals)'!S3175,"&lt;=1"),IF(COUNTIF('Master list(no salts, metals)'!$K3175:$Y3175, "#N/A")=14,TRUE,FALSE))</f>
        <v>0</v>
      </c>
      <c r="T3185" t="b">
        <f>AND(COUNTIF('Master list(no salts, metals)'!T3175,"&lt;=1"),IF(COUNTIF('Master list(no salts, metals)'!$K3175:$Y3175, "#N/A")=14,TRUE,FALSE))</f>
        <v>0</v>
      </c>
      <c r="U3185" t="b">
        <f>AND(COUNTIF('Master list(no salts, metals)'!U3175,"&lt;=1"),IF(COUNTIF('Master list(no salts, metals)'!$K3175:$Y3175, "#N/A")=14,TRUE,FALSE))</f>
        <v>0</v>
      </c>
      <c r="V3185" t="b">
        <f>AND(COUNTIF('Master list(no salts, metals)'!V3175,"&lt;=1"),IF(COUNTIF('Master list(no salts, metals)'!$K3175:$Y3175, "#N/A")=14,TRUE,FALSE))</f>
        <v>0</v>
      </c>
      <c r="W3185" t="b">
        <f>AND(COUNTIF('Master list(no salts, metals)'!W3175,"&lt;=1"),IF(COUNTIF('Master list(no salts, metals)'!$K3175:$Y3175, "#N/A")=14,TRUE,FALSE))</f>
        <v>0</v>
      </c>
      <c r="X3185" t="b">
        <f>AND(COUNTIF('Master list(no salts, metals)'!X3175,"&lt;=1"),IF(COUNTIF('Master list(no salts, metals)'!$K3175:$Y3175, "#N/A")=14,TRUE,FALSE))</f>
        <v>0</v>
      </c>
      <c r="Y3185" t="b">
        <f>AND(COUNTIF('Master list(no salts, metals)'!Y3175,"&lt;=1"),IF(COUNTIF('Master list(no salts, metals)'!$K3175:$Y3175, "#N/A")=14,TRUE,FALSE))</f>
        <v>0</v>
      </c>
    </row>
    <row r="3186" spans="11:25" x14ac:dyDescent="0.25">
      <c r="K3186" t="b">
        <f>AND(COUNTIF('Master list(no salts, metals)'!K3176,"&lt;=1"),IF(COUNTIF('Master list(no salts, metals)'!$K3176:$Y3176, "#N/A")=14,TRUE,FALSE))</f>
        <v>0</v>
      </c>
      <c r="L3186" t="b">
        <f>AND(COUNTIF('Master list(no salts, metals)'!L3176,"&lt;=1"),IF(COUNTIF('Master list(no salts, metals)'!$K3176:$Y3176, "#N/A")=14,TRUE,FALSE))</f>
        <v>0</v>
      </c>
      <c r="M3186" t="b">
        <f>AND(COUNTIF('Master list(no salts, metals)'!M3176,"&lt;=1"),IF(COUNTIF('Master list(no salts, metals)'!$K3176:$Y3176, "#N/A")=14,TRUE,FALSE))</f>
        <v>0</v>
      </c>
      <c r="N3186" t="b">
        <f>AND(COUNTIF('Master list(no salts, metals)'!N3176,"&lt;=1"),IF(COUNTIF('Master list(no salts, metals)'!$K3176:$Y3176, "#N/A")=14,TRUE,FALSE))</f>
        <v>0</v>
      </c>
      <c r="O3186" t="b">
        <f>AND(COUNTIF('Master list(no salts, metals)'!O3176,"&lt;=1"),IF(COUNTIF('Master list(no salts, metals)'!$K3176:$Y3176, "#N/A")=14,TRUE,FALSE))</f>
        <v>0</v>
      </c>
      <c r="P3186" t="b">
        <f>AND(COUNTIF('Master list(no salts, metals)'!P3176,"&lt;=1"),IF(COUNTIF('Master list(no salts, metals)'!$K3176:$Y3176, "#N/A")=14,TRUE,FALSE))</f>
        <v>0</v>
      </c>
      <c r="Q3186" t="b">
        <f>AND(COUNTIF('Master list(no salts, metals)'!Q3176,"&lt;=1"),IF(COUNTIF('Master list(no salts, metals)'!$K3176:$Y3176, "#N/A")=14,TRUE,FALSE))</f>
        <v>0</v>
      </c>
      <c r="R3186" t="b">
        <f>AND(COUNTIF('Master list(no salts, metals)'!R3176,"&lt;=1"),IF(COUNTIF('Master list(no salts, metals)'!$K3176:$Y3176, "#N/A")=14,TRUE,FALSE))</f>
        <v>0</v>
      </c>
      <c r="S3186" t="b">
        <f>AND(COUNTIF('Master list(no salts, metals)'!S3176,"&lt;=1"),IF(COUNTIF('Master list(no salts, metals)'!$K3176:$Y3176, "#N/A")=14,TRUE,FALSE))</f>
        <v>0</v>
      </c>
      <c r="T3186" t="b">
        <f>AND(COUNTIF('Master list(no salts, metals)'!T3176,"&lt;=1"),IF(COUNTIF('Master list(no salts, metals)'!$K3176:$Y3176, "#N/A")=14,TRUE,FALSE))</f>
        <v>0</v>
      </c>
      <c r="U3186" t="b">
        <f>AND(COUNTIF('Master list(no salts, metals)'!U3176,"&lt;=1"),IF(COUNTIF('Master list(no salts, metals)'!$K3176:$Y3176, "#N/A")=14,TRUE,FALSE))</f>
        <v>0</v>
      </c>
      <c r="V3186" t="b">
        <f>AND(COUNTIF('Master list(no salts, metals)'!V3176,"&lt;=1"),IF(COUNTIF('Master list(no salts, metals)'!$K3176:$Y3176, "#N/A")=14,TRUE,FALSE))</f>
        <v>0</v>
      </c>
      <c r="W3186" t="b">
        <f>AND(COUNTIF('Master list(no salts, metals)'!W3176,"&lt;=1"),IF(COUNTIF('Master list(no salts, metals)'!$K3176:$Y3176, "#N/A")=14,TRUE,FALSE))</f>
        <v>0</v>
      </c>
      <c r="X3186" t="b">
        <f>AND(COUNTIF('Master list(no salts, metals)'!X3176,"&lt;=1"),IF(COUNTIF('Master list(no salts, metals)'!$K3176:$Y3176, "#N/A")=14,TRUE,FALSE))</f>
        <v>1</v>
      </c>
      <c r="Y3186" t="b">
        <f>AND(COUNTIF('Master list(no salts, metals)'!Y3176,"&lt;=1"),IF(COUNTIF('Master list(no salts, metals)'!$K3176:$Y3176, "#N/A")=14,TRUE,FALSE))</f>
        <v>0</v>
      </c>
    </row>
    <row r="3187" spans="11:25" x14ac:dyDescent="0.25">
      <c r="K3187" t="b">
        <f>AND(COUNTIF('Master list(no salts, metals)'!K3177,"&lt;=1"),IF(COUNTIF('Master list(no salts, metals)'!$K3177:$Y3177, "#N/A")=14,TRUE,FALSE))</f>
        <v>0</v>
      </c>
      <c r="L3187" t="b">
        <f>AND(COUNTIF('Master list(no salts, metals)'!L3177,"&lt;=1"),IF(COUNTIF('Master list(no salts, metals)'!$K3177:$Y3177, "#N/A")=14,TRUE,FALSE))</f>
        <v>0</v>
      </c>
      <c r="M3187" t="b">
        <f>AND(COUNTIF('Master list(no salts, metals)'!M3177,"&lt;=1"),IF(COUNTIF('Master list(no salts, metals)'!$K3177:$Y3177, "#N/A")=14,TRUE,FALSE))</f>
        <v>0</v>
      </c>
      <c r="N3187" t="b">
        <f>AND(COUNTIF('Master list(no salts, metals)'!N3177,"&lt;=1"),IF(COUNTIF('Master list(no salts, metals)'!$K3177:$Y3177, "#N/A")=14,TRUE,FALSE))</f>
        <v>0</v>
      </c>
      <c r="O3187" t="b">
        <f>AND(COUNTIF('Master list(no salts, metals)'!O3177,"&lt;=1"),IF(COUNTIF('Master list(no salts, metals)'!$K3177:$Y3177, "#N/A")=14,TRUE,FALSE))</f>
        <v>0</v>
      </c>
      <c r="P3187" t="b">
        <f>AND(COUNTIF('Master list(no salts, metals)'!P3177,"&lt;=1"),IF(COUNTIF('Master list(no salts, metals)'!$K3177:$Y3177, "#N/A")=14,TRUE,FALSE))</f>
        <v>0</v>
      </c>
      <c r="Q3187" t="b">
        <f>AND(COUNTIF('Master list(no salts, metals)'!Q3177,"&lt;=1"),IF(COUNTIF('Master list(no salts, metals)'!$K3177:$Y3177, "#N/A")=14,TRUE,FALSE))</f>
        <v>0</v>
      </c>
      <c r="R3187" t="b">
        <f>AND(COUNTIF('Master list(no salts, metals)'!R3177,"&lt;=1"),IF(COUNTIF('Master list(no salts, metals)'!$K3177:$Y3177, "#N/A")=14,TRUE,FALSE))</f>
        <v>0</v>
      </c>
      <c r="S3187" t="b">
        <f>AND(COUNTIF('Master list(no salts, metals)'!S3177,"&lt;=1"),IF(COUNTIF('Master list(no salts, metals)'!$K3177:$Y3177, "#N/A")=14,TRUE,FALSE))</f>
        <v>0</v>
      </c>
      <c r="T3187" t="b">
        <f>AND(COUNTIF('Master list(no salts, metals)'!T3177,"&lt;=1"),IF(COUNTIF('Master list(no salts, metals)'!$K3177:$Y3177, "#N/A")=14,TRUE,FALSE))</f>
        <v>0</v>
      </c>
      <c r="U3187" t="b">
        <f>AND(COUNTIF('Master list(no salts, metals)'!U3177,"&lt;=1"),IF(COUNTIF('Master list(no salts, metals)'!$K3177:$Y3177, "#N/A")=14,TRUE,FALSE))</f>
        <v>0</v>
      </c>
      <c r="V3187" t="b">
        <f>AND(COUNTIF('Master list(no salts, metals)'!V3177,"&lt;=1"),IF(COUNTIF('Master list(no salts, metals)'!$K3177:$Y3177, "#N/A")=14,TRUE,FALSE))</f>
        <v>0</v>
      </c>
      <c r="W3187" t="b">
        <f>AND(COUNTIF('Master list(no salts, metals)'!W3177,"&lt;=1"),IF(COUNTIF('Master list(no salts, metals)'!$K3177:$Y3177, "#N/A")=14,TRUE,FALSE))</f>
        <v>1</v>
      </c>
      <c r="X3187" t="b">
        <f>AND(COUNTIF('Master list(no salts, metals)'!X3177,"&lt;=1"),IF(COUNTIF('Master list(no salts, metals)'!$K3177:$Y3177, "#N/A")=14,TRUE,FALSE))</f>
        <v>0</v>
      </c>
      <c r="Y3187" t="b">
        <f>AND(COUNTIF('Master list(no salts, metals)'!Y3177,"&lt;=1"),IF(COUNTIF('Master list(no salts, metals)'!$K3177:$Y3177, "#N/A")=14,TRUE,FALSE))</f>
        <v>0</v>
      </c>
    </row>
    <row r="3188" spans="11:25" x14ac:dyDescent="0.25">
      <c r="K3188" t="b">
        <f>AND(COUNTIF('Master list(no salts, metals)'!K3178,"&lt;=1"),IF(COUNTIF('Master list(no salts, metals)'!$K3178:$Y3178, "#N/A")=14,TRUE,FALSE))</f>
        <v>0</v>
      </c>
      <c r="L3188" t="b">
        <f>AND(COUNTIF('Master list(no salts, metals)'!L3178,"&lt;=1"),IF(COUNTIF('Master list(no salts, metals)'!$K3178:$Y3178, "#N/A")=14,TRUE,FALSE))</f>
        <v>0</v>
      </c>
      <c r="M3188" t="b">
        <f>AND(COUNTIF('Master list(no salts, metals)'!M3178,"&lt;=1"),IF(COUNTIF('Master list(no salts, metals)'!$K3178:$Y3178, "#N/A")=14,TRUE,FALSE))</f>
        <v>0</v>
      </c>
      <c r="N3188" t="b">
        <f>AND(COUNTIF('Master list(no salts, metals)'!N3178,"&lt;=1"),IF(COUNTIF('Master list(no salts, metals)'!$K3178:$Y3178, "#N/A")=14,TRUE,FALSE))</f>
        <v>0</v>
      </c>
      <c r="O3188" t="b">
        <f>AND(COUNTIF('Master list(no salts, metals)'!O3178,"&lt;=1"),IF(COUNTIF('Master list(no salts, metals)'!$K3178:$Y3178, "#N/A")=14,TRUE,FALSE))</f>
        <v>0</v>
      </c>
      <c r="P3188" t="b">
        <f>AND(COUNTIF('Master list(no salts, metals)'!P3178,"&lt;=1"),IF(COUNTIF('Master list(no salts, metals)'!$K3178:$Y3178, "#N/A")=14,TRUE,FALSE))</f>
        <v>0</v>
      </c>
      <c r="Q3188" t="b">
        <f>AND(COUNTIF('Master list(no salts, metals)'!Q3178,"&lt;=1"),IF(COUNTIF('Master list(no salts, metals)'!$K3178:$Y3178, "#N/A")=14,TRUE,FALSE))</f>
        <v>0</v>
      </c>
      <c r="R3188" t="b">
        <f>AND(COUNTIF('Master list(no salts, metals)'!R3178,"&lt;=1"),IF(COUNTIF('Master list(no salts, metals)'!$K3178:$Y3178, "#N/A")=14,TRUE,FALSE))</f>
        <v>0</v>
      </c>
      <c r="S3188" t="b">
        <f>AND(COUNTIF('Master list(no salts, metals)'!S3178,"&lt;=1"),IF(COUNTIF('Master list(no salts, metals)'!$K3178:$Y3178, "#N/A")=14,TRUE,FALSE))</f>
        <v>0</v>
      </c>
      <c r="T3188" t="b">
        <f>AND(COUNTIF('Master list(no salts, metals)'!T3178,"&lt;=1"),IF(COUNTIF('Master list(no salts, metals)'!$K3178:$Y3178, "#N/A")=14,TRUE,FALSE))</f>
        <v>0</v>
      </c>
      <c r="U3188" t="b">
        <f>AND(COUNTIF('Master list(no salts, metals)'!U3178,"&lt;=1"),IF(COUNTIF('Master list(no salts, metals)'!$K3178:$Y3178, "#N/A")=14,TRUE,FALSE))</f>
        <v>0</v>
      </c>
      <c r="V3188" t="b">
        <f>AND(COUNTIF('Master list(no salts, metals)'!V3178,"&lt;=1"),IF(COUNTIF('Master list(no salts, metals)'!$K3178:$Y3178, "#N/A")=14,TRUE,FALSE))</f>
        <v>0</v>
      </c>
      <c r="W3188" t="b">
        <f>AND(COUNTIF('Master list(no salts, metals)'!W3178,"&lt;=1"),IF(COUNTIF('Master list(no salts, metals)'!$K3178:$Y3178, "#N/A")=14,TRUE,FALSE))</f>
        <v>0</v>
      </c>
      <c r="X3188" t="b">
        <f>AND(COUNTIF('Master list(no salts, metals)'!X3178,"&lt;=1"),IF(COUNTIF('Master list(no salts, metals)'!$K3178:$Y3178, "#N/A")=14,TRUE,FALSE))</f>
        <v>0</v>
      </c>
      <c r="Y3188" t="b">
        <f>AND(COUNTIF('Master list(no salts, metals)'!Y3178,"&lt;=1"),IF(COUNTIF('Master list(no salts, metals)'!$K3178:$Y3178, "#N/A")=14,TRUE,FALSE))</f>
        <v>0</v>
      </c>
    </row>
    <row r="3189" spans="11:25" x14ac:dyDescent="0.25">
      <c r="K3189" t="b">
        <f>AND(COUNTIF('Master list(no salts, metals)'!K3179,"&lt;=1"),IF(COUNTIF('Master list(no salts, metals)'!$K3179:$Y3179, "#N/A")=14,TRUE,FALSE))</f>
        <v>0</v>
      </c>
      <c r="L3189" t="b">
        <f>AND(COUNTIF('Master list(no salts, metals)'!L3179,"&lt;=1"),IF(COUNTIF('Master list(no salts, metals)'!$K3179:$Y3179, "#N/A")=14,TRUE,FALSE))</f>
        <v>0</v>
      </c>
      <c r="M3189" t="b">
        <f>AND(COUNTIF('Master list(no salts, metals)'!M3179,"&lt;=1"),IF(COUNTIF('Master list(no salts, metals)'!$K3179:$Y3179, "#N/A")=14,TRUE,FALSE))</f>
        <v>0</v>
      </c>
      <c r="N3189" t="b">
        <f>AND(COUNTIF('Master list(no salts, metals)'!N3179,"&lt;=1"),IF(COUNTIF('Master list(no salts, metals)'!$K3179:$Y3179, "#N/A")=14,TRUE,FALSE))</f>
        <v>0</v>
      </c>
      <c r="O3189" t="b">
        <f>AND(COUNTIF('Master list(no salts, metals)'!O3179,"&lt;=1"),IF(COUNTIF('Master list(no salts, metals)'!$K3179:$Y3179, "#N/A")=14,TRUE,FALSE))</f>
        <v>0</v>
      </c>
      <c r="P3189" t="b">
        <f>AND(COUNTIF('Master list(no salts, metals)'!P3179,"&lt;=1"),IF(COUNTIF('Master list(no salts, metals)'!$K3179:$Y3179, "#N/A")=14,TRUE,FALSE))</f>
        <v>0</v>
      </c>
      <c r="Q3189" t="b">
        <f>AND(COUNTIF('Master list(no salts, metals)'!Q3179,"&lt;=1"),IF(COUNTIF('Master list(no salts, metals)'!$K3179:$Y3179, "#N/A")=14,TRUE,FALSE))</f>
        <v>0</v>
      </c>
      <c r="R3189" t="b">
        <f>AND(COUNTIF('Master list(no salts, metals)'!R3179,"&lt;=1"),IF(COUNTIF('Master list(no salts, metals)'!$K3179:$Y3179, "#N/A")=14,TRUE,FALSE))</f>
        <v>0</v>
      </c>
      <c r="S3189" t="b">
        <f>AND(COUNTIF('Master list(no salts, metals)'!S3179,"&lt;=1"),IF(COUNTIF('Master list(no salts, metals)'!$K3179:$Y3179, "#N/A")=14,TRUE,FALSE))</f>
        <v>0</v>
      </c>
      <c r="T3189" t="b">
        <f>AND(COUNTIF('Master list(no salts, metals)'!T3179,"&lt;=1"),IF(COUNTIF('Master list(no salts, metals)'!$K3179:$Y3179, "#N/A")=14,TRUE,FALSE))</f>
        <v>0</v>
      </c>
      <c r="U3189" t="b">
        <f>AND(COUNTIF('Master list(no salts, metals)'!U3179,"&lt;=1"),IF(COUNTIF('Master list(no salts, metals)'!$K3179:$Y3179, "#N/A")=14,TRUE,FALSE))</f>
        <v>0</v>
      </c>
      <c r="V3189" t="b">
        <f>AND(COUNTIF('Master list(no salts, metals)'!V3179,"&lt;=1"),IF(COUNTIF('Master list(no salts, metals)'!$K3179:$Y3179, "#N/A")=14,TRUE,FALSE))</f>
        <v>0</v>
      </c>
      <c r="W3189" t="b">
        <f>AND(COUNTIF('Master list(no salts, metals)'!W3179,"&lt;=1"),IF(COUNTIF('Master list(no salts, metals)'!$K3179:$Y3179, "#N/A")=14,TRUE,FALSE))</f>
        <v>0</v>
      </c>
      <c r="X3189" t="b">
        <f>AND(COUNTIF('Master list(no salts, metals)'!X3179,"&lt;=1"),IF(COUNTIF('Master list(no salts, metals)'!$K3179:$Y3179, "#N/A")=14,TRUE,FALSE))</f>
        <v>0</v>
      </c>
      <c r="Y3189" t="b">
        <f>AND(COUNTIF('Master list(no salts, metals)'!Y3179,"&lt;=1"),IF(COUNTIF('Master list(no salts, metals)'!$K3179:$Y3179, "#N/A")=14,TRUE,FALSE))</f>
        <v>0</v>
      </c>
    </row>
    <row r="3190" spans="11:25" x14ac:dyDescent="0.25">
      <c r="K3190" t="b">
        <f>AND(COUNTIF('Master list(no salts, metals)'!K3180,"&lt;=1"),IF(COUNTIF('Master list(no salts, metals)'!$K3180:$Y3180, "#N/A")=14,TRUE,FALSE))</f>
        <v>0</v>
      </c>
      <c r="L3190" t="b">
        <f>AND(COUNTIF('Master list(no salts, metals)'!L3180,"&lt;=1"),IF(COUNTIF('Master list(no salts, metals)'!$K3180:$Y3180, "#N/A")=14,TRUE,FALSE))</f>
        <v>0</v>
      </c>
      <c r="M3190" t="b">
        <f>AND(COUNTIF('Master list(no salts, metals)'!M3180,"&lt;=1"),IF(COUNTIF('Master list(no salts, metals)'!$K3180:$Y3180, "#N/A")=14,TRUE,FALSE))</f>
        <v>0</v>
      </c>
      <c r="N3190" t="b">
        <f>AND(COUNTIF('Master list(no salts, metals)'!N3180,"&lt;=1"),IF(COUNTIF('Master list(no salts, metals)'!$K3180:$Y3180, "#N/A")=14,TRUE,FALSE))</f>
        <v>0</v>
      </c>
      <c r="O3190" t="b">
        <f>AND(COUNTIF('Master list(no salts, metals)'!O3180,"&lt;=1"),IF(COUNTIF('Master list(no salts, metals)'!$K3180:$Y3180, "#N/A")=14,TRUE,FALSE))</f>
        <v>0</v>
      </c>
      <c r="P3190" t="b">
        <f>AND(COUNTIF('Master list(no salts, metals)'!P3180,"&lt;=1"),IF(COUNTIF('Master list(no salts, metals)'!$K3180:$Y3180, "#N/A")=14,TRUE,FALSE))</f>
        <v>0</v>
      </c>
      <c r="Q3190" t="b">
        <f>AND(COUNTIF('Master list(no salts, metals)'!Q3180,"&lt;=1"),IF(COUNTIF('Master list(no salts, metals)'!$K3180:$Y3180, "#N/A")=14,TRUE,FALSE))</f>
        <v>0</v>
      </c>
      <c r="R3190" t="b">
        <f>AND(COUNTIF('Master list(no salts, metals)'!R3180,"&lt;=1"),IF(COUNTIF('Master list(no salts, metals)'!$K3180:$Y3180, "#N/A")=14,TRUE,FALSE))</f>
        <v>0</v>
      </c>
      <c r="S3190" t="b">
        <f>AND(COUNTIF('Master list(no salts, metals)'!S3180,"&lt;=1"),IF(COUNTIF('Master list(no salts, metals)'!$K3180:$Y3180, "#N/A")=14,TRUE,FALSE))</f>
        <v>0</v>
      </c>
      <c r="T3190" t="b">
        <f>AND(COUNTIF('Master list(no salts, metals)'!T3180,"&lt;=1"),IF(COUNTIF('Master list(no salts, metals)'!$K3180:$Y3180, "#N/A")=14,TRUE,FALSE))</f>
        <v>0</v>
      </c>
      <c r="U3190" t="b">
        <f>AND(COUNTIF('Master list(no salts, metals)'!U3180,"&lt;=1"),IF(COUNTIF('Master list(no salts, metals)'!$K3180:$Y3180, "#N/A")=14,TRUE,FALSE))</f>
        <v>0</v>
      </c>
      <c r="V3190" t="b">
        <f>AND(COUNTIF('Master list(no salts, metals)'!V3180,"&lt;=1"),IF(COUNTIF('Master list(no salts, metals)'!$K3180:$Y3180, "#N/A")=14,TRUE,FALSE))</f>
        <v>0</v>
      </c>
      <c r="W3190" t="b">
        <f>AND(COUNTIF('Master list(no salts, metals)'!W3180,"&lt;=1"),IF(COUNTIF('Master list(no salts, metals)'!$K3180:$Y3180, "#N/A")=14,TRUE,FALSE))</f>
        <v>1</v>
      </c>
      <c r="X3190" t="b">
        <f>AND(COUNTIF('Master list(no salts, metals)'!X3180,"&lt;=1"),IF(COUNTIF('Master list(no salts, metals)'!$K3180:$Y3180, "#N/A")=14,TRUE,FALSE))</f>
        <v>0</v>
      </c>
      <c r="Y3190" t="b">
        <f>AND(COUNTIF('Master list(no salts, metals)'!Y3180,"&lt;=1"),IF(COUNTIF('Master list(no salts, metals)'!$K3180:$Y3180, "#N/A")=14,TRUE,FALSE))</f>
        <v>0</v>
      </c>
    </row>
    <row r="3191" spans="11:25" x14ac:dyDescent="0.25">
      <c r="K3191" t="b">
        <f>AND(COUNTIF('Master list(no salts, metals)'!K3181,"&lt;=1"),IF(COUNTIF('Master list(no salts, metals)'!$K3181:$Y3181, "#N/A")=14,TRUE,FALSE))</f>
        <v>0</v>
      </c>
      <c r="L3191" t="b">
        <f>AND(COUNTIF('Master list(no salts, metals)'!L3181,"&lt;=1"),IF(COUNTIF('Master list(no salts, metals)'!$K3181:$Y3181, "#N/A")=14,TRUE,FALSE))</f>
        <v>0</v>
      </c>
      <c r="M3191" t="b">
        <f>AND(COUNTIF('Master list(no salts, metals)'!M3181,"&lt;=1"),IF(COUNTIF('Master list(no salts, metals)'!$K3181:$Y3181, "#N/A")=14,TRUE,FALSE))</f>
        <v>0</v>
      </c>
      <c r="N3191" t="b">
        <f>AND(COUNTIF('Master list(no salts, metals)'!N3181,"&lt;=1"),IF(COUNTIF('Master list(no salts, metals)'!$K3181:$Y3181, "#N/A")=14,TRUE,FALSE))</f>
        <v>0</v>
      </c>
      <c r="O3191" t="b">
        <f>AND(COUNTIF('Master list(no salts, metals)'!O3181,"&lt;=1"),IF(COUNTIF('Master list(no salts, metals)'!$K3181:$Y3181, "#N/A")=14,TRUE,FALSE))</f>
        <v>0</v>
      </c>
      <c r="P3191" t="b">
        <f>AND(COUNTIF('Master list(no salts, metals)'!P3181,"&lt;=1"),IF(COUNTIF('Master list(no salts, metals)'!$K3181:$Y3181, "#N/A")=14,TRUE,FALSE))</f>
        <v>0</v>
      </c>
      <c r="Q3191" t="b">
        <f>AND(COUNTIF('Master list(no salts, metals)'!Q3181,"&lt;=1"),IF(COUNTIF('Master list(no salts, metals)'!$K3181:$Y3181, "#N/A")=14,TRUE,FALSE))</f>
        <v>0</v>
      </c>
      <c r="R3191" t="b">
        <f>AND(COUNTIF('Master list(no salts, metals)'!R3181,"&lt;=1"),IF(COUNTIF('Master list(no salts, metals)'!$K3181:$Y3181, "#N/A")=14,TRUE,FALSE))</f>
        <v>0</v>
      </c>
      <c r="S3191" t="b">
        <f>AND(COUNTIF('Master list(no salts, metals)'!S3181,"&lt;=1"),IF(COUNTIF('Master list(no salts, metals)'!$K3181:$Y3181, "#N/A")=14,TRUE,FALSE))</f>
        <v>0</v>
      </c>
      <c r="T3191" t="b">
        <f>AND(COUNTIF('Master list(no salts, metals)'!T3181,"&lt;=1"),IF(COUNTIF('Master list(no salts, metals)'!$K3181:$Y3181, "#N/A")=14,TRUE,FALSE))</f>
        <v>0</v>
      </c>
      <c r="U3191" t="b">
        <f>AND(COUNTIF('Master list(no salts, metals)'!U3181,"&lt;=1"),IF(COUNTIF('Master list(no salts, metals)'!$K3181:$Y3181, "#N/A")=14,TRUE,FALSE))</f>
        <v>0</v>
      </c>
      <c r="V3191" t="b">
        <f>AND(COUNTIF('Master list(no salts, metals)'!V3181,"&lt;=1"),IF(COUNTIF('Master list(no salts, metals)'!$K3181:$Y3181, "#N/A")=14,TRUE,FALSE))</f>
        <v>0</v>
      </c>
      <c r="W3191" t="b">
        <f>AND(COUNTIF('Master list(no salts, metals)'!W3181,"&lt;=1"),IF(COUNTIF('Master list(no salts, metals)'!$K3181:$Y3181, "#N/A")=14,TRUE,FALSE))</f>
        <v>0</v>
      </c>
      <c r="X3191" t="b">
        <f>AND(COUNTIF('Master list(no salts, metals)'!X3181,"&lt;=1"),IF(COUNTIF('Master list(no salts, metals)'!$K3181:$Y3181, "#N/A")=14,TRUE,FALSE))</f>
        <v>1</v>
      </c>
      <c r="Y3191" t="b">
        <f>AND(COUNTIF('Master list(no salts, metals)'!Y3181,"&lt;=1"),IF(COUNTIF('Master list(no salts, metals)'!$K3181:$Y3181, "#N/A")=14,TRUE,FALSE))</f>
        <v>0</v>
      </c>
    </row>
    <row r="3192" spans="11:25" x14ac:dyDescent="0.25">
      <c r="K3192" t="b">
        <f>AND(COUNTIF('Master list(no salts, metals)'!K3182,"&lt;=1"),IF(COUNTIF('Master list(no salts, metals)'!$K3182:$Y3182, "#N/A")=14,TRUE,FALSE))</f>
        <v>0</v>
      </c>
      <c r="L3192" t="b">
        <f>AND(COUNTIF('Master list(no salts, metals)'!L3182,"&lt;=1"),IF(COUNTIF('Master list(no salts, metals)'!$K3182:$Y3182, "#N/A")=14,TRUE,FALSE))</f>
        <v>0</v>
      </c>
      <c r="M3192" t="b">
        <f>AND(COUNTIF('Master list(no salts, metals)'!M3182,"&lt;=1"),IF(COUNTIF('Master list(no salts, metals)'!$K3182:$Y3182, "#N/A")=14,TRUE,FALSE))</f>
        <v>0</v>
      </c>
      <c r="N3192" t="b">
        <f>AND(COUNTIF('Master list(no salts, metals)'!N3182,"&lt;=1"),IF(COUNTIF('Master list(no salts, metals)'!$K3182:$Y3182, "#N/A")=14,TRUE,FALSE))</f>
        <v>0</v>
      </c>
      <c r="O3192" t="b">
        <f>AND(COUNTIF('Master list(no salts, metals)'!O3182,"&lt;=1"),IF(COUNTIF('Master list(no salts, metals)'!$K3182:$Y3182, "#N/A")=14,TRUE,FALSE))</f>
        <v>0</v>
      </c>
      <c r="P3192" t="b">
        <f>AND(COUNTIF('Master list(no salts, metals)'!P3182,"&lt;=1"),IF(COUNTIF('Master list(no salts, metals)'!$K3182:$Y3182, "#N/A")=14,TRUE,FALSE))</f>
        <v>0</v>
      </c>
      <c r="Q3192" t="b">
        <f>AND(COUNTIF('Master list(no salts, metals)'!Q3182,"&lt;=1"),IF(COUNTIF('Master list(no salts, metals)'!$K3182:$Y3182, "#N/A")=14,TRUE,FALSE))</f>
        <v>0</v>
      </c>
      <c r="R3192" t="b">
        <f>AND(COUNTIF('Master list(no salts, metals)'!R3182,"&lt;=1"),IF(COUNTIF('Master list(no salts, metals)'!$K3182:$Y3182, "#N/A")=14,TRUE,FALSE))</f>
        <v>0</v>
      </c>
      <c r="S3192" t="b">
        <f>AND(COUNTIF('Master list(no salts, metals)'!S3182,"&lt;=1"),IF(COUNTIF('Master list(no salts, metals)'!$K3182:$Y3182, "#N/A")=14,TRUE,FALSE))</f>
        <v>0</v>
      </c>
      <c r="T3192" t="b">
        <f>AND(COUNTIF('Master list(no salts, metals)'!T3182,"&lt;=1"),IF(COUNTIF('Master list(no salts, metals)'!$K3182:$Y3182, "#N/A")=14,TRUE,FALSE))</f>
        <v>0</v>
      </c>
      <c r="U3192" t="b">
        <f>AND(COUNTIF('Master list(no salts, metals)'!U3182,"&lt;=1"),IF(COUNTIF('Master list(no salts, metals)'!$K3182:$Y3182, "#N/A")=14,TRUE,FALSE))</f>
        <v>0</v>
      </c>
      <c r="V3192" t="b">
        <f>AND(COUNTIF('Master list(no salts, metals)'!V3182,"&lt;=1"),IF(COUNTIF('Master list(no salts, metals)'!$K3182:$Y3182, "#N/A")=14,TRUE,FALSE))</f>
        <v>0</v>
      </c>
      <c r="W3192" t="b">
        <f>AND(COUNTIF('Master list(no salts, metals)'!W3182,"&lt;=1"),IF(COUNTIF('Master list(no salts, metals)'!$K3182:$Y3182, "#N/A")=14,TRUE,FALSE))</f>
        <v>1</v>
      </c>
      <c r="X3192" t="b">
        <f>AND(COUNTIF('Master list(no salts, metals)'!X3182,"&lt;=1"),IF(COUNTIF('Master list(no salts, metals)'!$K3182:$Y3182, "#N/A")=14,TRUE,FALSE))</f>
        <v>0</v>
      </c>
      <c r="Y3192" t="b">
        <f>AND(COUNTIF('Master list(no salts, metals)'!Y3182,"&lt;=1"),IF(COUNTIF('Master list(no salts, metals)'!$K3182:$Y3182, "#N/A")=14,TRUE,FALSE))</f>
        <v>0</v>
      </c>
    </row>
    <row r="3193" spans="11:25" x14ac:dyDescent="0.25">
      <c r="K3193" t="b">
        <f>AND(COUNTIF('Master list(no salts, metals)'!K3183,"&lt;=1"),IF(COUNTIF('Master list(no salts, metals)'!$K3183:$Y3183, "#N/A")=14,TRUE,FALSE))</f>
        <v>0</v>
      </c>
      <c r="L3193" t="b">
        <f>AND(COUNTIF('Master list(no salts, metals)'!L3183,"&lt;=1"),IF(COUNTIF('Master list(no salts, metals)'!$K3183:$Y3183, "#N/A")=14,TRUE,FALSE))</f>
        <v>0</v>
      </c>
      <c r="M3193" t="b">
        <f>AND(COUNTIF('Master list(no salts, metals)'!M3183,"&lt;=1"),IF(COUNTIF('Master list(no salts, metals)'!$K3183:$Y3183, "#N/A")=14,TRUE,FALSE))</f>
        <v>0</v>
      </c>
      <c r="N3193" t="b">
        <f>AND(COUNTIF('Master list(no salts, metals)'!N3183,"&lt;=1"),IF(COUNTIF('Master list(no salts, metals)'!$K3183:$Y3183, "#N/A")=14,TRUE,FALSE))</f>
        <v>0</v>
      </c>
      <c r="O3193" t="b">
        <f>AND(COUNTIF('Master list(no salts, metals)'!O3183,"&lt;=1"),IF(COUNTIF('Master list(no salts, metals)'!$K3183:$Y3183, "#N/A")=14,TRUE,FALSE))</f>
        <v>0</v>
      </c>
      <c r="P3193" t="b">
        <f>AND(COUNTIF('Master list(no salts, metals)'!P3183,"&lt;=1"),IF(COUNTIF('Master list(no salts, metals)'!$K3183:$Y3183, "#N/A")=14,TRUE,FALSE))</f>
        <v>0</v>
      </c>
      <c r="Q3193" t="b">
        <f>AND(COUNTIF('Master list(no salts, metals)'!Q3183,"&lt;=1"),IF(COUNTIF('Master list(no salts, metals)'!$K3183:$Y3183, "#N/A")=14,TRUE,FALSE))</f>
        <v>0</v>
      </c>
      <c r="R3193" t="b">
        <f>AND(COUNTIF('Master list(no salts, metals)'!R3183,"&lt;=1"),IF(COUNTIF('Master list(no salts, metals)'!$K3183:$Y3183, "#N/A")=14,TRUE,FALSE))</f>
        <v>0</v>
      </c>
      <c r="S3193" t="b">
        <f>AND(COUNTIF('Master list(no salts, metals)'!S3183,"&lt;=1"),IF(COUNTIF('Master list(no salts, metals)'!$K3183:$Y3183, "#N/A")=14,TRUE,FALSE))</f>
        <v>0</v>
      </c>
      <c r="T3193" t="b">
        <f>AND(COUNTIF('Master list(no salts, metals)'!T3183,"&lt;=1"),IF(COUNTIF('Master list(no salts, metals)'!$K3183:$Y3183, "#N/A")=14,TRUE,FALSE))</f>
        <v>0</v>
      </c>
      <c r="U3193" t="b">
        <f>AND(COUNTIF('Master list(no salts, metals)'!U3183,"&lt;=1"),IF(COUNTIF('Master list(no salts, metals)'!$K3183:$Y3183, "#N/A")=14,TRUE,FALSE))</f>
        <v>0</v>
      </c>
      <c r="V3193" t="b">
        <f>AND(COUNTIF('Master list(no salts, metals)'!V3183,"&lt;=1"),IF(COUNTIF('Master list(no salts, metals)'!$K3183:$Y3183, "#N/A")=14,TRUE,FALSE))</f>
        <v>0</v>
      </c>
      <c r="W3193" t="b">
        <f>AND(COUNTIF('Master list(no salts, metals)'!W3183,"&lt;=1"),IF(COUNTIF('Master list(no salts, metals)'!$K3183:$Y3183, "#N/A")=14,TRUE,FALSE))</f>
        <v>0</v>
      </c>
      <c r="X3193" t="b">
        <f>AND(COUNTIF('Master list(no salts, metals)'!X3183,"&lt;=1"),IF(COUNTIF('Master list(no salts, metals)'!$K3183:$Y3183, "#N/A")=14,TRUE,FALSE))</f>
        <v>0</v>
      </c>
      <c r="Y3193" t="b">
        <f>AND(COUNTIF('Master list(no salts, metals)'!Y3183,"&lt;=1"),IF(COUNTIF('Master list(no salts, metals)'!$K3183:$Y3183, "#N/A")=14,TRUE,FALSE))</f>
        <v>0</v>
      </c>
    </row>
    <row r="3194" spans="11:25" x14ac:dyDescent="0.25">
      <c r="K3194" t="b">
        <f>AND(COUNTIF('Master list(no salts, metals)'!K3184,"&lt;=1"),IF(COUNTIF('Master list(no salts, metals)'!$K3184:$Y3184, "#N/A")=14,TRUE,FALSE))</f>
        <v>0</v>
      </c>
      <c r="L3194" t="b">
        <f>AND(COUNTIF('Master list(no salts, metals)'!L3184,"&lt;=1"),IF(COUNTIF('Master list(no salts, metals)'!$K3184:$Y3184, "#N/A")=14,TRUE,FALSE))</f>
        <v>0</v>
      </c>
      <c r="M3194" t="b">
        <f>AND(COUNTIF('Master list(no salts, metals)'!M3184,"&lt;=1"),IF(COUNTIF('Master list(no salts, metals)'!$K3184:$Y3184, "#N/A")=14,TRUE,FALSE))</f>
        <v>0</v>
      </c>
      <c r="N3194" t="b">
        <f>AND(COUNTIF('Master list(no salts, metals)'!N3184,"&lt;=1"),IF(COUNTIF('Master list(no salts, metals)'!$K3184:$Y3184, "#N/A")=14,TRUE,FALSE))</f>
        <v>0</v>
      </c>
      <c r="O3194" t="b">
        <f>AND(COUNTIF('Master list(no salts, metals)'!O3184,"&lt;=1"),IF(COUNTIF('Master list(no salts, metals)'!$K3184:$Y3184, "#N/A")=14,TRUE,FALSE))</f>
        <v>0</v>
      </c>
      <c r="P3194" t="b">
        <f>AND(COUNTIF('Master list(no salts, metals)'!P3184,"&lt;=1"),IF(COUNTIF('Master list(no salts, metals)'!$K3184:$Y3184, "#N/A")=14,TRUE,FALSE))</f>
        <v>0</v>
      </c>
      <c r="Q3194" t="b">
        <f>AND(COUNTIF('Master list(no salts, metals)'!Q3184,"&lt;=1"),IF(COUNTIF('Master list(no salts, metals)'!$K3184:$Y3184, "#N/A")=14,TRUE,FALSE))</f>
        <v>0</v>
      </c>
      <c r="R3194" t="b">
        <f>AND(COUNTIF('Master list(no salts, metals)'!R3184,"&lt;=1"),IF(COUNTIF('Master list(no salts, metals)'!$K3184:$Y3184, "#N/A")=14,TRUE,FALSE))</f>
        <v>0</v>
      </c>
      <c r="S3194" t="b">
        <f>AND(COUNTIF('Master list(no salts, metals)'!S3184,"&lt;=1"),IF(COUNTIF('Master list(no salts, metals)'!$K3184:$Y3184, "#N/A")=14,TRUE,FALSE))</f>
        <v>0</v>
      </c>
      <c r="T3194" t="b">
        <f>AND(COUNTIF('Master list(no salts, metals)'!T3184,"&lt;=1"),IF(COUNTIF('Master list(no salts, metals)'!$K3184:$Y3184, "#N/A")=14,TRUE,FALSE))</f>
        <v>0</v>
      </c>
      <c r="U3194" t="b">
        <f>AND(COUNTIF('Master list(no salts, metals)'!U3184,"&lt;=1"),IF(COUNTIF('Master list(no salts, metals)'!$K3184:$Y3184, "#N/A")=14,TRUE,FALSE))</f>
        <v>0</v>
      </c>
      <c r="V3194" t="b">
        <f>AND(COUNTIF('Master list(no salts, metals)'!V3184,"&lt;=1"),IF(COUNTIF('Master list(no salts, metals)'!$K3184:$Y3184, "#N/A")=14,TRUE,FALSE))</f>
        <v>0</v>
      </c>
      <c r="W3194" t="b">
        <f>AND(COUNTIF('Master list(no salts, metals)'!W3184,"&lt;=1"),IF(COUNTIF('Master list(no salts, metals)'!$K3184:$Y3184, "#N/A")=14,TRUE,FALSE))</f>
        <v>1</v>
      </c>
      <c r="X3194" t="b">
        <f>AND(COUNTIF('Master list(no salts, metals)'!X3184,"&lt;=1"),IF(COUNTIF('Master list(no salts, metals)'!$K3184:$Y3184, "#N/A")=14,TRUE,FALSE))</f>
        <v>0</v>
      </c>
      <c r="Y3194" t="b">
        <f>AND(COUNTIF('Master list(no salts, metals)'!Y3184,"&lt;=1"),IF(COUNTIF('Master list(no salts, metals)'!$K3184:$Y3184, "#N/A")=14,TRUE,FALSE))</f>
        <v>0</v>
      </c>
    </row>
    <row r="3195" spans="11:25" x14ac:dyDescent="0.25">
      <c r="K3195" t="b">
        <f>AND(COUNTIF('Master list(no salts, metals)'!K3185,"&lt;=1"),IF(COUNTIF('Master list(no salts, metals)'!$K3185:$Y3185, "#N/A")=14,TRUE,FALSE))</f>
        <v>0</v>
      </c>
      <c r="L3195" t="b">
        <f>AND(COUNTIF('Master list(no salts, metals)'!L3185,"&lt;=1"),IF(COUNTIF('Master list(no salts, metals)'!$K3185:$Y3185, "#N/A")=14,TRUE,FALSE))</f>
        <v>0</v>
      </c>
      <c r="M3195" t="b">
        <f>AND(COUNTIF('Master list(no salts, metals)'!M3185,"&lt;=1"),IF(COUNTIF('Master list(no salts, metals)'!$K3185:$Y3185, "#N/A")=14,TRUE,FALSE))</f>
        <v>0</v>
      </c>
      <c r="N3195" t="b">
        <f>AND(COUNTIF('Master list(no salts, metals)'!N3185,"&lt;=1"),IF(COUNTIF('Master list(no salts, metals)'!$K3185:$Y3185, "#N/A")=14,TRUE,FALSE))</f>
        <v>0</v>
      </c>
      <c r="O3195" t="b">
        <f>AND(COUNTIF('Master list(no salts, metals)'!O3185,"&lt;=1"),IF(COUNTIF('Master list(no salts, metals)'!$K3185:$Y3185, "#N/A")=14,TRUE,FALSE))</f>
        <v>0</v>
      </c>
      <c r="P3195" t="b">
        <f>AND(COUNTIF('Master list(no salts, metals)'!P3185,"&lt;=1"),IF(COUNTIF('Master list(no salts, metals)'!$K3185:$Y3185, "#N/A")=14,TRUE,FALSE))</f>
        <v>0</v>
      </c>
      <c r="Q3195" t="b">
        <f>AND(COUNTIF('Master list(no salts, metals)'!Q3185,"&lt;=1"),IF(COUNTIF('Master list(no salts, metals)'!$K3185:$Y3185, "#N/A")=14,TRUE,FALSE))</f>
        <v>0</v>
      </c>
      <c r="R3195" t="b">
        <f>AND(COUNTIF('Master list(no salts, metals)'!R3185,"&lt;=1"),IF(COUNTIF('Master list(no salts, metals)'!$K3185:$Y3185, "#N/A")=14,TRUE,FALSE))</f>
        <v>0</v>
      </c>
      <c r="S3195" t="b">
        <f>AND(COUNTIF('Master list(no salts, metals)'!S3185,"&lt;=1"),IF(COUNTIF('Master list(no salts, metals)'!$K3185:$Y3185, "#N/A")=14,TRUE,FALSE))</f>
        <v>0</v>
      </c>
      <c r="T3195" t="b">
        <f>AND(COUNTIF('Master list(no salts, metals)'!T3185,"&lt;=1"),IF(COUNTIF('Master list(no salts, metals)'!$K3185:$Y3185, "#N/A")=14,TRUE,FALSE))</f>
        <v>0</v>
      </c>
      <c r="U3195" t="b">
        <f>AND(COUNTIF('Master list(no salts, metals)'!U3185,"&lt;=1"),IF(COUNTIF('Master list(no salts, metals)'!$K3185:$Y3185, "#N/A")=14,TRUE,FALSE))</f>
        <v>0</v>
      </c>
      <c r="V3195" t="b">
        <f>AND(COUNTIF('Master list(no salts, metals)'!V3185,"&lt;=1"),IF(COUNTIF('Master list(no salts, metals)'!$K3185:$Y3185, "#N/A")=14,TRUE,FALSE))</f>
        <v>0</v>
      </c>
      <c r="W3195" t="b">
        <f>AND(COUNTIF('Master list(no salts, metals)'!W3185,"&lt;=1"),IF(COUNTIF('Master list(no salts, metals)'!$K3185:$Y3185, "#N/A")=14,TRUE,FALSE))</f>
        <v>1</v>
      </c>
      <c r="X3195" t="b">
        <f>AND(COUNTIF('Master list(no salts, metals)'!X3185,"&lt;=1"),IF(COUNTIF('Master list(no salts, metals)'!$K3185:$Y3185, "#N/A")=14,TRUE,FALSE))</f>
        <v>0</v>
      </c>
      <c r="Y3195" t="b">
        <f>AND(COUNTIF('Master list(no salts, metals)'!Y3185,"&lt;=1"),IF(COUNTIF('Master list(no salts, metals)'!$K3185:$Y3185, "#N/A")=14,TRUE,FALSE))</f>
        <v>0</v>
      </c>
    </row>
    <row r="3196" spans="11:25" x14ac:dyDescent="0.25">
      <c r="K3196" t="b">
        <f>AND(COUNTIF('Master list(no salts, metals)'!K3186,"&lt;=1"),IF(COUNTIF('Master list(no salts, metals)'!$K3186:$Y3186, "#N/A")=14,TRUE,FALSE))</f>
        <v>0</v>
      </c>
      <c r="L3196" t="b">
        <f>AND(COUNTIF('Master list(no salts, metals)'!L3186,"&lt;=1"),IF(COUNTIF('Master list(no salts, metals)'!$K3186:$Y3186, "#N/A")=14,TRUE,FALSE))</f>
        <v>0</v>
      </c>
      <c r="M3196" t="b">
        <f>AND(COUNTIF('Master list(no salts, metals)'!M3186,"&lt;=1"),IF(COUNTIF('Master list(no salts, metals)'!$K3186:$Y3186, "#N/A")=14,TRUE,FALSE))</f>
        <v>0</v>
      </c>
      <c r="N3196" t="b">
        <f>AND(COUNTIF('Master list(no salts, metals)'!N3186,"&lt;=1"),IF(COUNTIF('Master list(no salts, metals)'!$K3186:$Y3186, "#N/A")=14,TRUE,FALSE))</f>
        <v>0</v>
      </c>
      <c r="O3196" t="b">
        <f>AND(COUNTIF('Master list(no salts, metals)'!O3186,"&lt;=1"),IF(COUNTIF('Master list(no salts, metals)'!$K3186:$Y3186, "#N/A")=14,TRUE,FALSE))</f>
        <v>0</v>
      </c>
      <c r="P3196" t="b">
        <f>AND(COUNTIF('Master list(no salts, metals)'!P3186,"&lt;=1"),IF(COUNTIF('Master list(no salts, metals)'!$K3186:$Y3186, "#N/A")=14,TRUE,FALSE))</f>
        <v>0</v>
      </c>
      <c r="Q3196" t="b">
        <f>AND(COUNTIF('Master list(no salts, metals)'!Q3186,"&lt;=1"),IF(COUNTIF('Master list(no salts, metals)'!$K3186:$Y3186, "#N/A")=14,TRUE,FALSE))</f>
        <v>0</v>
      </c>
      <c r="R3196" t="b">
        <f>AND(COUNTIF('Master list(no salts, metals)'!R3186,"&lt;=1"),IF(COUNTIF('Master list(no salts, metals)'!$K3186:$Y3186, "#N/A")=14,TRUE,FALSE))</f>
        <v>0</v>
      </c>
      <c r="S3196" t="b">
        <f>AND(COUNTIF('Master list(no salts, metals)'!S3186,"&lt;=1"),IF(COUNTIF('Master list(no salts, metals)'!$K3186:$Y3186, "#N/A")=14,TRUE,FALSE))</f>
        <v>0</v>
      </c>
      <c r="T3196" t="b">
        <f>AND(COUNTIF('Master list(no salts, metals)'!T3186,"&lt;=1"),IF(COUNTIF('Master list(no salts, metals)'!$K3186:$Y3186, "#N/A")=14,TRUE,FALSE))</f>
        <v>0</v>
      </c>
      <c r="U3196" t="b">
        <f>AND(COUNTIF('Master list(no salts, metals)'!U3186,"&lt;=1"),IF(COUNTIF('Master list(no salts, metals)'!$K3186:$Y3186, "#N/A")=14,TRUE,FALSE))</f>
        <v>0</v>
      </c>
      <c r="V3196" t="b">
        <f>AND(COUNTIF('Master list(no salts, metals)'!V3186,"&lt;=1"),IF(COUNTIF('Master list(no salts, metals)'!$K3186:$Y3186, "#N/A")=14,TRUE,FALSE))</f>
        <v>0</v>
      </c>
      <c r="W3196" t="b">
        <f>AND(COUNTIF('Master list(no salts, metals)'!W3186,"&lt;=1"),IF(COUNTIF('Master list(no salts, metals)'!$K3186:$Y3186, "#N/A")=14,TRUE,FALSE))</f>
        <v>0</v>
      </c>
      <c r="X3196" t="b">
        <f>AND(COUNTIF('Master list(no salts, metals)'!X3186,"&lt;=1"),IF(COUNTIF('Master list(no salts, metals)'!$K3186:$Y3186, "#N/A")=14,TRUE,FALSE))</f>
        <v>0</v>
      </c>
      <c r="Y3196" t="b">
        <f>AND(COUNTIF('Master list(no salts, metals)'!Y3186,"&lt;=1"),IF(COUNTIF('Master list(no salts, metals)'!$K3186:$Y3186, "#N/A")=14,TRUE,FALSE))</f>
        <v>0</v>
      </c>
    </row>
    <row r="3197" spans="11:25" x14ac:dyDescent="0.25">
      <c r="K3197" t="b">
        <f>AND(COUNTIF('Master list(no salts, metals)'!K3187,"&lt;=1"),IF(COUNTIF('Master list(no salts, metals)'!$K3187:$Y3187, "#N/A")=14,TRUE,FALSE))</f>
        <v>1</v>
      </c>
      <c r="L3197" t="b">
        <f>AND(COUNTIF('Master list(no salts, metals)'!L3187,"&lt;=1"),IF(COUNTIF('Master list(no salts, metals)'!$K3187:$Y3187, "#N/A")=14,TRUE,FALSE))</f>
        <v>0</v>
      </c>
      <c r="M3197" t="b">
        <f>AND(COUNTIF('Master list(no salts, metals)'!M3187,"&lt;=1"),IF(COUNTIF('Master list(no salts, metals)'!$K3187:$Y3187, "#N/A")=14,TRUE,FALSE))</f>
        <v>0</v>
      </c>
      <c r="N3197" t="b">
        <f>AND(COUNTIF('Master list(no salts, metals)'!N3187,"&lt;=1"),IF(COUNTIF('Master list(no salts, metals)'!$K3187:$Y3187, "#N/A")=14,TRUE,FALSE))</f>
        <v>0</v>
      </c>
      <c r="O3197" t="b">
        <f>AND(COUNTIF('Master list(no salts, metals)'!O3187,"&lt;=1"),IF(COUNTIF('Master list(no salts, metals)'!$K3187:$Y3187, "#N/A")=14,TRUE,FALSE))</f>
        <v>0</v>
      </c>
      <c r="P3197" t="b">
        <f>AND(COUNTIF('Master list(no salts, metals)'!P3187,"&lt;=1"),IF(COUNTIF('Master list(no salts, metals)'!$K3187:$Y3187, "#N/A")=14,TRUE,FALSE))</f>
        <v>0</v>
      </c>
      <c r="Q3197" t="b">
        <f>AND(COUNTIF('Master list(no salts, metals)'!Q3187,"&lt;=1"),IF(COUNTIF('Master list(no salts, metals)'!$K3187:$Y3187, "#N/A")=14,TRUE,FALSE))</f>
        <v>0</v>
      </c>
      <c r="R3197" t="b">
        <f>AND(COUNTIF('Master list(no salts, metals)'!R3187,"&lt;=1"),IF(COUNTIF('Master list(no salts, metals)'!$K3187:$Y3187, "#N/A")=14,TRUE,FALSE))</f>
        <v>0</v>
      </c>
      <c r="S3197" t="b">
        <f>AND(COUNTIF('Master list(no salts, metals)'!S3187,"&lt;=1"),IF(COUNTIF('Master list(no salts, metals)'!$K3187:$Y3187, "#N/A")=14,TRUE,FALSE))</f>
        <v>0</v>
      </c>
      <c r="T3197" t="b">
        <f>AND(COUNTIF('Master list(no salts, metals)'!T3187,"&lt;=1"),IF(COUNTIF('Master list(no salts, metals)'!$K3187:$Y3187, "#N/A")=14,TRUE,FALSE))</f>
        <v>0</v>
      </c>
      <c r="U3197" t="b">
        <f>AND(COUNTIF('Master list(no salts, metals)'!U3187,"&lt;=1"),IF(COUNTIF('Master list(no salts, metals)'!$K3187:$Y3187, "#N/A")=14,TRUE,FALSE))</f>
        <v>0</v>
      </c>
      <c r="V3197" t="b">
        <f>AND(COUNTIF('Master list(no salts, metals)'!V3187,"&lt;=1"),IF(COUNTIF('Master list(no salts, metals)'!$K3187:$Y3187, "#N/A")=14,TRUE,FALSE))</f>
        <v>0</v>
      </c>
      <c r="W3197" t="b">
        <f>AND(COUNTIF('Master list(no salts, metals)'!W3187,"&lt;=1"),IF(COUNTIF('Master list(no salts, metals)'!$K3187:$Y3187, "#N/A")=14,TRUE,FALSE))</f>
        <v>0</v>
      </c>
      <c r="X3197" t="b">
        <f>AND(COUNTIF('Master list(no salts, metals)'!X3187,"&lt;=1"),IF(COUNTIF('Master list(no salts, metals)'!$K3187:$Y3187, "#N/A")=14,TRUE,FALSE))</f>
        <v>0</v>
      </c>
      <c r="Y3197" t="b">
        <f>AND(COUNTIF('Master list(no salts, metals)'!Y3187,"&lt;=1"),IF(COUNTIF('Master list(no salts, metals)'!$K3187:$Y3187, "#N/A")=14,TRUE,FALSE))</f>
        <v>0</v>
      </c>
    </row>
    <row r="3198" spans="11:25" x14ac:dyDescent="0.25">
      <c r="K3198" t="b">
        <f>AND(COUNTIF('Master list(no salts, metals)'!K3188,"&lt;=1"),IF(COUNTIF('Master list(no salts, metals)'!$K3188:$Y3188, "#N/A")=14,TRUE,FALSE))</f>
        <v>0</v>
      </c>
      <c r="L3198" t="b">
        <f>AND(COUNTIF('Master list(no salts, metals)'!L3188,"&lt;=1"),IF(COUNTIF('Master list(no salts, metals)'!$K3188:$Y3188, "#N/A")=14,TRUE,FALSE))</f>
        <v>0</v>
      </c>
      <c r="M3198" t="b">
        <f>AND(COUNTIF('Master list(no salts, metals)'!M3188,"&lt;=1"),IF(COUNTIF('Master list(no salts, metals)'!$K3188:$Y3188, "#N/A")=14,TRUE,FALSE))</f>
        <v>0</v>
      </c>
      <c r="N3198" t="b">
        <f>AND(COUNTIF('Master list(no salts, metals)'!N3188,"&lt;=1"),IF(COUNTIF('Master list(no salts, metals)'!$K3188:$Y3188, "#N/A")=14,TRUE,FALSE))</f>
        <v>0</v>
      </c>
      <c r="O3198" t="b">
        <f>AND(COUNTIF('Master list(no salts, metals)'!O3188,"&lt;=1"),IF(COUNTIF('Master list(no salts, metals)'!$K3188:$Y3188, "#N/A")=14,TRUE,FALSE))</f>
        <v>0</v>
      </c>
      <c r="P3198" t="b">
        <f>AND(COUNTIF('Master list(no salts, metals)'!P3188,"&lt;=1"),IF(COUNTIF('Master list(no salts, metals)'!$K3188:$Y3188, "#N/A")=14,TRUE,FALSE))</f>
        <v>0</v>
      </c>
      <c r="Q3198" t="b">
        <f>AND(COUNTIF('Master list(no salts, metals)'!Q3188,"&lt;=1"),IF(COUNTIF('Master list(no salts, metals)'!$K3188:$Y3188, "#N/A")=14,TRUE,FALSE))</f>
        <v>0</v>
      </c>
      <c r="R3198" t="b">
        <f>AND(COUNTIF('Master list(no salts, metals)'!R3188,"&lt;=1"),IF(COUNTIF('Master list(no salts, metals)'!$K3188:$Y3188, "#N/A")=14,TRUE,FALSE))</f>
        <v>0</v>
      </c>
      <c r="S3198" t="b">
        <f>AND(COUNTIF('Master list(no salts, metals)'!S3188,"&lt;=1"),IF(COUNTIF('Master list(no salts, metals)'!$K3188:$Y3188, "#N/A")=14,TRUE,FALSE))</f>
        <v>0</v>
      </c>
      <c r="T3198" t="b">
        <f>AND(COUNTIF('Master list(no salts, metals)'!T3188,"&lt;=1"),IF(COUNTIF('Master list(no salts, metals)'!$K3188:$Y3188, "#N/A")=14,TRUE,FALSE))</f>
        <v>0</v>
      </c>
      <c r="U3198" t="b">
        <f>AND(COUNTIF('Master list(no salts, metals)'!U3188,"&lt;=1"),IF(COUNTIF('Master list(no salts, metals)'!$K3188:$Y3188, "#N/A")=14,TRUE,FALSE))</f>
        <v>0</v>
      </c>
      <c r="V3198" t="b">
        <f>AND(COUNTIF('Master list(no salts, metals)'!V3188,"&lt;=1"),IF(COUNTIF('Master list(no salts, metals)'!$K3188:$Y3188, "#N/A")=14,TRUE,FALSE))</f>
        <v>0</v>
      </c>
      <c r="W3198" t="b">
        <f>AND(COUNTIF('Master list(no salts, metals)'!W3188,"&lt;=1"),IF(COUNTIF('Master list(no salts, metals)'!$K3188:$Y3188, "#N/A")=14,TRUE,FALSE))</f>
        <v>0</v>
      </c>
      <c r="X3198" t="b">
        <f>AND(COUNTIF('Master list(no salts, metals)'!X3188,"&lt;=1"),IF(COUNTIF('Master list(no salts, metals)'!$K3188:$Y3188, "#N/A")=14,TRUE,FALSE))</f>
        <v>0</v>
      </c>
      <c r="Y3198" t="b">
        <f>AND(COUNTIF('Master list(no salts, metals)'!Y3188,"&lt;=1"),IF(COUNTIF('Master list(no salts, metals)'!$K3188:$Y3188, "#N/A")=14,TRUE,FALSE))</f>
        <v>0</v>
      </c>
    </row>
    <row r="3199" spans="11:25" x14ac:dyDescent="0.25">
      <c r="K3199" t="b">
        <f>AND(COUNTIF('Master list(no salts, metals)'!K3189,"&lt;=1"),IF(COUNTIF('Master list(no salts, metals)'!$K3189:$Y3189, "#N/A")=14,TRUE,FALSE))</f>
        <v>0</v>
      </c>
      <c r="L3199" t="b">
        <f>AND(COUNTIF('Master list(no salts, metals)'!L3189,"&lt;=1"),IF(COUNTIF('Master list(no salts, metals)'!$K3189:$Y3189, "#N/A")=14,TRUE,FALSE))</f>
        <v>0</v>
      </c>
      <c r="M3199" t="b">
        <f>AND(COUNTIF('Master list(no salts, metals)'!M3189,"&lt;=1"),IF(COUNTIF('Master list(no salts, metals)'!$K3189:$Y3189, "#N/A")=14,TRUE,FALSE))</f>
        <v>0</v>
      </c>
      <c r="N3199" t="b">
        <f>AND(COUNTIF('Master list(no salts, metals)'!N3189,"&lt;=1"),IF(COUNTIF('Master list(no salts, metals)'!$K3189:$Y3189, "#N/A")=14,TRUE,FALSE))</f>
        <v>0</v>
      </c>
      <c r="O3199" t="b">
        <f>AND(COUNTIF('Master list(no salts, metals)'!O3189,"&lt;=1"),IF(COUNTIF('Master list(no salts, metals)'!$K3189:$Y3189, "#N/A")=14,TRUE,FALSE))</f>
        <v>0</v>
      </c>
      <c r="P3199" t="b">
        <f>AND(COUNTIF('Master list(no salts, metals)'!P3189,"&lt;=1"),IF(COUNTIF('Master list(no salts, metals)'!$K3189:$Y3189, "#N/A")=14,TRUE,FALSE))</f>
        <v>0</v>
      </c>
      <c r="Q3199" t="b">
        <f>AND(COUNTIF('Master list(no salts, metals)'!Q3189,"&lt;=1"),IF(COUNTIF('Master list(no salts, metals)'!$K3189:$Y3189, "#N/A")=14,TRUE,FALSE))</f>
        <v>0</v>
      </c>
      <c r="R3199" t="b">
        <f>AND(COUNTIF('Master list(no salts, metals)'!R3189,"&lt;=1"),IF(COUNTIF('Master list(no salts, metals)'!$K3189:$Y3189, "#N/A")=14,TRUE,FALSE))</f>
        <v>0</v>
      </c>
      <c r="S3199" t="b">
        <f>AND(COUNTIF('Master list(no salts, metals)'!S3189,"&lt;=1"),IF(COUNTIF('Master list(no salts, metals)'!$K3189:$Y3189, "#N/A")=14,TRUE,FALSE))</f>
        <v>0</v>
      </c>
      <c r="T3199" t="b">
        <f>AND(COUNTIF('Master list(no salts, metals)'!T3189,"&lt;=1"),IF(COUNTIF('Master list(no salts, metals)'!$K3189:$Y3189, "#N/A")=14,TRUE,FALSE))</f>
        <v>0</v>
      </c>
      <c r="U3199" t="b">
        <f>AND(COUNTIF('Master list(no salts, metals)'!U3189,"&lt;=1"),IF(COUNTIF('Master list(no salts, metals)'!$K3189:$Y3189, "#N/A")=14,TRUE,FALSE))</f>
        <v>0</v>
      </c>
      <c r="V3199" t="b">
        <f>AND(COUNTIF('Master list(no salts, metals)'!V3189,"&lt;=1"),IF(COUNTIF('Master list(no salts, metals)'!$K3189:$Y3189, "#N/A")=14,TRUE,FALSE))</f>
        <v>0</v>
      </c>
      <c r="W3199" t="b">
        <f>AND(COUNTIF('Master list(no salts, metals)'!W3189,"&lt;=1"),IF(COUNTIF('Master list(no salts, metals)'!$K3189:$Y3189, "#N/A")=14,TRUE,FALSE))</f>
        <v>0</v>
      </c>
      <c r="X3199" t="b">
        <f>AND(COUNTIF('Master list(no salts, metals)'!X3189,"&lt;=1"),IF(COUNTIF('Master list(no salts, metals)'!$K3189:$Y3189, "#N/A")=14,TRUE,FALSE))</f>
        <v>0</v>
      </c>
      <c r="Y3199" t="b">
        <f>AND(COUNTIF('Master list(no salts, metals)'!Y3189,"&lt;=1"),IF(COUNTIF('Master list(no salts, metals)'!$K3189:$Y3189, "#N/A")=14,TRUE,FALSE))</f>
        <v>0</v>
      </c>
    </row>
    <row r="3200" spans="11:25" x14ac:dyDescent="0.25">
      <c r="K3200" t="b">
        <f>AND(COUNTIF('Master list(no salts, metals)'!K3190,"&lt;=1"),IF(COUNTIF('Master list(no salts, metals)'!$K3190:$Y3190, "#N/A")=14,TRUE,FALSE))</f>
        <v>0</v>
      </c>
      <c r="L3200" t="b">
        <f>AND(COUNTIF('Master list(no salts, metals)'!L3190,"&lt;=1"),IF(COUNTIF('Master list(no salts, metals)'!$K3190:$Y3190, "#N/A")=14,TRUE,FALSE))</f>
        <v>0</v>
      </c>
      <c r="M3200" t="b">
        <f>AND(COUNTIF('Master list(no salts, metals)'!M3190,"&lt;=1"),IF(COUNTIF('Master list(no salts, metals)'!$K3190:$Y3190, "#N/A")=14,TRUE,FALSE))</f>
        <v>0</v>
      </c>
      <c r="N3200" t="b">
        <f>AND(COUNTIF('Master list(no salts, metals)'!N3190,"&lt;=1"),IF(COUNTIF('Master list(no salts, metals)'!$K3190:$Y3190, "#N/A")=14,TRUE,FALSE))</f>
        <v>0</v>
      </c>
      <c r="O3200" t="b">
        <f>AND(COUNTIF('Master list(no salts, metals)'!O3190,"&lt;=1"),IF(COUNTIF('Master list(no salts, metals)'!$K3190:$Y3190, "#N/A")=14,TRUE,FALSE))</f>
        <v>0</v>
      </c>
      <c r="P3200" t="b">
        <f>AND(COUNTIF('Master list(no salts, metals)'!P3190,"&lt;=1"),IF(COUNTIF('Master list(no salts, metals)'!$K3190:$Y3190, "#N/A")=14,TRUE,FALSE))</f>
        <v>0</v>
      </c>
      <c r="Q3200" t="b">
        <f>AND(COUNTIF('Master list(no salts, metals)'!Q3190,"&lt;=1"),IF(COUNTIF('Master list(no salts, metals)'!$K3190:$Y3190, "#N/A")=14,TRUE,FALSE))</f>
        <v>0</v>
      </c>
      <c r="R3200" t="b">
        <f>AND(COUNTIF('Master list(no salts, metals)'!R3190,"&lt;=1"),IF(COUNTIF('Master list(no salts, metals)'!$K3190:$Y3190, "#N/A")=14,TRUE,FALSE))</f>
        <v>0</v>
      </c>
      <c r="S3200" t="b">
        <f>AND(COUNTIF('Master list(no salts, metals)'!S3190,"&lt;=1"),IF(COUNTIF('Master list(no salts, metals)'!$K3190:$Y3190, "#N/A")=14,TRUE,FALSE))</f>
        <v>0</v>
      </c>
      <c r="T3200" t="b">
        <f>AND(COUNTIF('Master list(no salts, metals)'!T3190,"&lt;=1"),IF(COUNTIF('Master list(no salts, metals)'!$K3190:$Y3190, "#N/A")=14,TRUE,FALSE))</f>
        <v>0</v>
      </c>
      <c r="U3200" t="b">
        <f>AND(COUNTIF('Master list(no salts, metals)'!U3190,"&lt;=1"),IF(COUNTIF('Master list(no salts, metals)'!$K3190:$Y3190, "#N/A")=14,TRUE,FALSE))</f>
        <v>0</v>
      </c>
      <c r="V3200" t="b">
        <f>AND(COUNTIF('Master list(no salts, metals)'!V3190,"&lt;=1"),IF(COUNTIF('Master list(no salts, metals)'!$K3190:$Y3190, "#N/A")=14,TRUE,FALSE))</f>
        <v>0</v>
      </c>
      <c r="W3200" t="b">
        <f>AND(COUNTIF('Master list(no salts, metals)'!W3190,"&lt;=1"),IF(COUNTIF('Master list(no salts, metals)'!$K3190:$Y3190, "#N/A")=14,TRUE,FALSE))</f>
        <v>0</v>
      </c>
      <c r="X3200" t="b">
        <f>AND(COUNTIF('Master list(no salts, metals)'!X3190,"&lt;=1"),IF(COUNTIF('Master list(no salts, metals)'!$K3190:$Y3190, "#N/A")=14,TRUE,FALSE))</f>
        <v>0</v>
      </c>
      <c r="Y3200" t="b">
        <f>AND(COUNTIF('Master list(no salts, metals)'!Y3190,"&lt;=1"),IF(COUNTIF('Master list(no salts, metals)'!$K3190:$Y3190, "#N/A")=14,TRUE,FALSE))</f>
        <v>0</v>
      </c>
    </row>
    <row r="3201" spans="11:25" x14ac:dyDescent="0.25">
      <c r="K3201" t="b">
        <f>AND(COUNTIF('Master list(no salts, metals)'!K3191,"&lt;=1"),IF(COUNTIF('Master list(no salts, metals)'!$K3191:$Y3191, "#N/A")=14,TRUE,FALSE))</f>
        <v>0</v>
      </c>
      <c r="L3201" t="b">
        <f>AND(COUNTIF('Master list(no salts, metals)'!L3191,"&lt;=1"),IF(COUNTIF('Master list(no salts, metals)'!$K3191:$Y3191, "#N/A")=14,TRUE,FALSE))</f>
        <v>0</v>
      </c>
      <c r="M3201" t="b">
        <f>AND(COUNTIF('Master list(no salts, metals)'!M3191,"&lt;=1"),IF(COUNTIF('Master list(no salts, metals)'!$K3191:$Y3191, "#N/A")=14,TRUE,FALSE))</f>
        <v>0</v>
      </c>
      <c r="N3201" t="b">
        <f>AND(COUNTIF('Master list(no salts, metals)'!N3191,"&lt;=1"),IF(COUNTIF('Master list(no salts, metals)'!$K3191:$Y3191, "#N/A")=14,TRUE,FALSE))</f>
        <v>0</v>
      </c>
      <c r="O3201" t="b">
        <f>AND(COUNTIF('Master list(no salts, metals)'!O3191,"&lt;=1"),IF(COUNTIF('Master list(no salts, metals)'!$K3191:$Y3191, "#N/A")=14,TRUE,FALSE))</f>
        <v>0</v>
      </c>
      <c r="P3201" t="b">
        <f>AND(COUNTIF('Master list(no salts, metals)'!P3191,"&lt;=1"),IF(COUNTIF('Master list(no salts, metals)'!$K3191:$Y3191, "#N/A")=14,TRUE,FALSE))</f>
        <v>0</v>
      </c>
      <c r="Q3201" t="b">
        <f>AND(COUNTIF('Master list(no salts, metals)'!Q3191,"&lt;=1"),IF(COUNTIF('Master list(no salts, metals)'!$K3191:$Y3191, "#N/A")=14,TRUE,FALSE))</f>
        <v>0</v>
      </c>
      <c r="R3201" t="b">
        <f>AND(COUNTIF('Master list(no salts, metals)'!R3191,"&lt;=1"),IF(COUNTIF('Master list(no salts, metals)'!$K3191:$Y3191, "#N/A")=14,TRUE,FALSE))</f>
        <v>0</v>
      </c>
      <c r="S3201" t="b">
        <f>AND(COUNTIF('Master list(no salts, metals)'!S3191,"&lt;=1"),IF(COUNTIF('Master list(no salts, metals)'!$K3191:$Y3191, "#N/A")=14,TRUE,FALSE))</f>
        <v>0</v>
      </c>
      <c r="T3201" t="b">
        <f>AND(COUNTIF('Master list(no salts, metals)'!T3191,"&lt;=1"),IF(COUNTIF('Master list(no salts, metals)'!$K3191:$Y3191, "#N/A")=14,TRUE,FALSE))</f>
        <v>0</v>
      </c>
      <c r="U3201" t="b">
        <f>AND(COUNTIF('Master list(no salts, metals)'!U3191,"&lt;=1"),IF(COUNTIF('Master list(no salts, metals)'!$K3191:$Y3191, "#N/A")=14,TRUE,FALSE))</f>
        <v>0</v>
      </c>
      <c r="V3201" t="b">
        <f>AND(COUNTIF('Master list(no salts, metals)'!V3191,"&lt;=1"),IF(COUNTIF('Master list(no salts, metals)'!$K3191:$Y3191, "#N/A")=14,TRUE,FALSE))</f>
        <v>0</v>
      </c>
      <c r="W3201" t="b">
        <f>AND(COUNTIF('Master list(no salts, metals)'!W3191,"&lt;=1"),IF(COUNTIF('Master list(no salts, metals)'!$K3191:$Y3191, "#N/A")=14,TRUE,FALSE))</f>
        <v>0</v>
      </c>
      <c r="X3201" t="b">
        <f>AND(COUNTIF('Master list(no salts, metals)'!X3191,"&lt;=1"),IF(COUNTIF('Master list(no salts, metals)'!$K3191:$Y3191, "#N/A")=14,TRUE,FALSE))</f>
        <v>0</v>
      </c>
      <c r="Y3201" t="b">
        <f>AND(COUNTIF('Master list(no salts, metals)'!Y3191,"&lt;=1"),IF(COUNTIF('Master list(no salts, metals)'!$K3191:$Y3191, "#N/A")=14,TRUE,FALSE))</f>
        <v>0</v>
      </c>
    </row>
    <row r="3202" spans="11:25" x14ac:dyDescent="0.25">
      <c r="K3202" t="b">
        <f>AND(COUNTIF('Master list(no salts, metals)'!K3192,"&lt;=1"),IF(COUNTIF('Master list(no salts, metals)'!$K3192:$Y3192, "#N/A")=14,TRUE,FALSE))</f>
        <v>0</v>
      </c>
      <c r="L3202" t="b">
        <f>AND(COUNTIF('Master list(no salts, metals)'!L3192,"&lt;=1"),IF(COUNTIF('Master list(no salts, metals)'!$K3192:$Y3192, "#N/A")=14,TRUE,FALSE))</f>
        <v>0</v>
      </c>
      <c r="M3202" t="b">
        <f>AND(COUNTIF('Master list(no salts, metals)'!M3192,"&lt;=1"),IF(COUNTIF('Master list(no salts, metals)'!$K3192:$Y3192, "#N/A")=14,TRUE,FALSE))</f>
        <v>0</v>
      </c>
      <c r="N3202" t="b">
        <f>AND(COUNTIF('Master list(no salts, metals)'!N3192,"&lt;=1"),IF(COUNTIF('Master list(no salts, metals)'!$K3192:$Y3192, "#N/A")=14,TRUE,FALSE))</f>
        <v>0</v>
      </c>
      <c r="O3202" t="b">
        <f>AND(COUNTIF('Master list(no salts, metals)'!O3192,"&lt;=1"),IF(COUNTIF('Master list(no salts, metals)'!$K3192:$Y3192, "#N/A")=14,TRUE,FALSE))</f>
        <v>0</v>
      </c>
      <c r="P3202" t="b">
        <f>AND(COUNTIF('Master list(no salts, metals)'!P3192,"&lt;=1"),IF(COUNTIF('Master list(no salts, metals)'!$K3192:$Y3192, "#N/A")=14,TRUE,FALSE))</f>
        <v>0</v>
      </c>
      <c r="Q3202" t="b">
        <f>AND(COUNTIF('Master list(no salts, metals)'!Q3192,"&lt;=1"),IF(COUNTIF('Master list(no salts, metals)'!$K3192:$Y3192, "#N/A")=14,TRUE,FALSE))</f>
        <v>0</v>
      </c>
      <c r="R3202" t="b">
        <f>AND(COUNTIF('Master list(no salts, metals)'!R3192,"&lt;=1"),IF(COUNTIF('Master list(no salts, metals)'!$K3192:$Y3192, "#N/A")=14,TRUE,FALSE))</f>
        <v>0</v>
      </c>
      <c r="S3202" t="b">
        <f>AND(COUNTIF('Master list(no salts, metals)'!S3192,"&lt;=1"),IF(COUNTIF('Master list(no salts, metals)'!$K3192:$Y3192, "#N/A")=14,TRUE,FALSE))</f>
        <v>0</v>
      </c>
      <c r="T3202" t="b">
        <f>AND(COUNTIF('Master list(no salts, metals)'!T3192,"&lt;=1"),IF(COUNTIF('Master list(no salts, metals)'!$K3192:$Y3192, "#N/A")=14,TRUE,FALSE))</f>
        <v>0</v>
      </c>
      <c r="U3202" t="b">
        <f>AND(COUNTIF('Master list(no salts, metals)'!U3192,"&lt;=1"),IF(COUNTIF('Master list(no salts, metals)'!$K3192:$Y3192, "#N/A")=14,TRUE,FALSE))</f>
        <v>0</v>
      </c>
      <c r="V3202" t="b">
        <f>AND(COUNTIF('Master list(no salts, metals)'!V3192,"&lt;=1"),IF(COUNTIF('Master list(no salts, metals)'!$K3192:$Y3192, "#N/A")=14,TRUE,FALSE))</f>
        <v>0</v>
      </c>
      <c r="W3202" t="b">
        <f>AND(COUNTIF('Master list(no salts, metals)'!W3192,"&lt;=1"),IF(COUNTIF('Master list(no salts, metals)'!$K3192:$Y3192, "#N/A")=14,TRUE,FALSE))</f>
        <v>0</v>
      </c>
      <c r="X3202" t="b">
        <f>AND(COUNTIF('Master list(no salts, metals)'!X3192,"&lt;=1"),IF(COUNTIF('Master list(no salts, metals)'!$K3192:$Y3192, "#N/A")=14,TRUE,FALSE))</f>
        <v>0</v>
      </c>
      <c r="Y3202" t="b">
        <f>AND(COUNTIF('Master list(no salts, metals)'!Y3192,"&lt;=1"),IF(COUNTIF('Master list(no salts, metals)'!$K3192:$Y3192, "#N/A")=14,TRUE,FALSE))</f>
        <v>0</v>
      </c>
    </row>
    <row r="3203" spans="11:25" x14ac:dyDescent="0.25">
      <c r="K3203" t="b">
        <f>AND(COUNTIF('Master list(no salts, metals)'!K3193,"&lt;=1"),IF(COUNTIF('Master list(no salts, metals)'!$K3193:$Y3193, "#N/A")=14,TRUE,FALSE))</f>
        <v>0</v>
      </c>
      <c r="L3203" t="b">
        <f>AND(COUNTIF('Master list(no salts, metals)'!L3193,"&lt;=1"),IF(COUNTIF('Master list(no salts, metals)'!$K3193:$Y3193, "#N/A")=14,TRUE,FALSE))</f>
        <v>0</v>
      </c>
      <c r="M3203" t="b">
        <f>AND(COUNTIF('Master list(no salts, metals)'!M3193,"&lt;=1"),IF(COUNTIF('Master list(no salts, metals)'!$K3193:$Y3193, "#N/A")=14,TRUE,FALSE))</f>
        <v>0</v>
      </c>
      <c r="N3203" t="b">
        <f>AND(COUNTIF('Master list(no salts, metals)'!N3193,"&lt;=1"),IF(COUNTIF('Master list(no salts, metals)'!$K3193:$Y3193, "#N/A")=14,TRUE,FALSE))</f>
        <v>0</v>
      </c>
      <c r="O3203" t="b">
        <f>AND(COUNTIF('Master list(no salts, metals)'!O3193,"&lt;=1"),IF(COUNTIF('Master list(no salts, metals)'!$K3193:$Y3193, "#N/A")=14,TRUE,FALSE))</f>
        <v>0</v>
      </c>
      <c r="P3203" t="b">
        <f>AND(COUNTIF('Master list(no salts, metals)'!P3193,"&lt;=1"),IF(COUNTIF('Master list(no salts, metals)'!$K3193:$Y3193, "#N/A")=14,TRUE,FALSE))</f>
        <v>0</v>
      </c>
      <c r="Q3203" t="b">
        <f>AND(COUNTIF('Master list(no salts, metals)'!Q3193,"&lt;=1"),IF(COUNTIF('Master list(no salts, metals)'!$K3193:$Y3193, "#N/A")=14,TRUE,FALSE))</f>
        <v>0</v>
      </c>
      <c r="R3203" t="b">
        <f>AND(COUNTIF('Master list(no salts, metals)'!R3193,"&lt;=1"),IF(COUNTIF('Master list(no salts, metals)'!$K3193:$Y3193, "#N/A")=14,TRUE,FALSE))</f>
        <v>0</v>
      </c>
      <c r="S3203" t="b">
        <f>AND(COUNTIF('Master list(no salts, metals)'!S3193,"&lt;=1"),IF(COUNTIF('Master list(no salts, metals)'!$K3193:$Y3193, "#N/A")=14,TRUE,FALSE))</f>
        <v>0</v>
      </c>
      <c r="T3203" t="b">
        <f>AND(COUNTIF('Master list(no salts, metals)'!T3193,"&lt;=1"),IF(COUNTIF('Master list(no salts, metals)'!$K3193:$Y3193, "#N/A")=14,TRUE,FALSE))</f>
        <v>0</v>
      </c>
      <c r="U3203" t="b">
        <f>AND(COUNTIF('Master list(no salts, metals)'!U3193,"&lt;=1"),IF(COUNTIF('Master list(no salts, metals)'!$K3193:$Y3193, "#N/A")=14,TRUE,FALSE))</f>
        <v>0</v>
      </c>
      <c r="V3203" t="b">
        <f>AND(COUNTIF('Master list(no salts, metals)'!V3193,"&lt;=1"),IF(COUNTIF('Master list(no salts, metals)'!$K3193:$Y3193, "#N/A")=14,TRUE,FALSE))</f>
        <v>0</v>
      </c>
      <c r="W3203" t="b">
        <f>AND(COUNTIF('Master list(no salts, metals)'!W3193,"&lt;=1"),IF(COUNTIF('Master list(no salts, metals)'!$K3193:$Y3193, "#N/A")=14,TRUE,FALSE))</f>
        <v>0</v>
      </c>
      <c r="X3203" t="b">
        <f>AND(COUNTIF('Master list(no salts, metals)'!X3193,"&lt;=1"),IF(COUNTIF('Master list(no salts, metals)'!$K3193:$Y3193, "#N/A")=14,TRUE,FALSE))</f>
        <v>0</v>
      </c>
      <c r="Y3203" t="b">
        <f>AND(COUNTIF('Master list(no salts, metals)'!Y3193,"&lt;=1"),IF(COUNTIF('Master list(no salts, metals)'!$K3193:$Y3193, "#N/A")=14,TRUE,FALSE))</f>
        <v>0</v>
      </c>
    </row>
    <row r="3204" spans="11:25" x14ac:dyDescent="0.25">
      <c r="K3204" t="b">
        <f>AND(COUNTIF('Master list(no salts, metals)'!K3194,"&lt;=1"),IF(COUNTIF('Master list(no salts, metals)'!$K3194:$Y3194, "#N/A")=14,TRUE,FALSE))</f>
        <v>0</v>
      </c>
      <c r="L3204" t="b">
        <f>AND(COUNTIF('Master list(no salts, metals)'!L3194,"&lt;=1"),IF(COUNTIF('Master list(no salts, metals)'!$K3194:$Y3194, "#N/A")=14,TRUE,FALSE))</f>
        <v>0</v>
      </c>
      <c r="M3204" t="b">
        <f>AND(COUNTIF('Master list(no salts, metals)'!M3194,"&lt;=1"),IF(COUNTIF('Master list(no salts, metals)'!$K3194:$Y3194, "#N/A")=14,TRUE,FALSE))</f>
        <v>0</v>
      </c>
      <c r="N3204" t="b">
        <f>AND(COUNTIF('Master list(no salts, metals)'!N3194,"&lt;=1"),IF(COUNTIF('Master list(no salts, metals)'!$K3194:$Y3194, "#N/A")=14,TRUE,FALSE))</f>
        <v>0</v>
      </c>
      <c r="O3204" t="b">
        <f>AND(COUNTIF('Master list(no salts, metals)'!O3194,"&lt;=1"),IF(COUNTIF('Master list(no salts, metals)'!$K3194:$Y3194, "#N/A")=14,TRUE,FALSE))</f>
        <v>0</v>
      </c>
      <c r="P3204" t="b">
        <f>AND(COUNTIF('Master list(no salts, metals)'!P3194,"&lt;=1"),IF(COUNTIF('Master list(no salts, metals)'!$K3194:$Y3194, "#N/A")=14,TRUE,FALSE))</f>
        <v>0</v>
      </c>
      <c r="Q3204" t="b">
        <f>AND(COUNTIF('Master list(no salts, metals)'!Q3194,"&lt;=1"),IF(COUNTIF('Master list(no salts, metals)'!$K3194:$Y3194, "#N/A")=14,TRUE,FALSE))</f>
        <v>0</v>
      </c>
      <c r="R3204" t="b">
        <f>AND(COUNTIF('Master list(no salts, metals)'!R3194,"&lt;=1"),IF(COUNTIF('Master list(no salts, metals)'!$K3194:$Y3194, "#N/A")=14,TRUE,FALSE))</f>
        <v>0</v>
      </c>
      <c r="S3204" t="b">
        <f>AND(COUNTIF('Master list(no salts, metals)'!S3194,"&lt;=1"),IF(COUNTIF('Master list(no salts, metals)'!$K3194:$Y3194, "#N/A")=14,TRUE,FALSE))</f>
        <v>0</v>
      </c>
      <c r="T3204" t="b">
        <f>AND(COUNTIF('Master list(no salts, metals)'!T3194,"&lt;=1"),IF(COUNTIF('Master list(no salts, metals)'!$K3194:$Y3194, "#N/A")=14,TRUE,FALSE))</f>
        <v>0</v>
      </c>
      <c r="U3204" t="b">
        <f>AND(COUNTIF('Master list(no salts, metals)'!U3194,"&lt;=1"),IF(COUNTIF('Master list(no salts, metals)'!$K3194:$Y3194, "#N/A")=14,TRUE,FALSE))</f>
        <v>0</v>
      </c>
      <c r="V3204" t="b">
        <f>AND(COUNTIF('Master list(no salts, metals)'!V3194,"&lt;=1"),IF(COUNTIF('Master list(no salts, metals)'!$K3194:$Y3194, "#N/A")=14,TRUE,FALSE))</f>
        <v>0</v>
      </c>
      <c r="W3204" t="b">
        <f>AND(COUNTIF('Master list(no salts, metals)'!W3194,"&lt;=1"),IF(COUNTIF('Master list(no salts, metals)'!$K3194:$Y3194, "#N/A")=14,TRUE,FALSE))</f>
        <v>0</v>
      </c>
      <c r="X3204" t="b">
        <f>AND(COUNTIF('Master list(no salts, metals)'!X3194,"&lt;=1"),IF(COUNTIF('Master list(no salts, metals)'!$K3194:$Y3194, "#N/A")=14,TRUE,FALSE))</f>
        <v>0</v>
      </c>
      <c r="Y3204" t="b">
        <f>AND(COUNTIF('Master list(no salts, metals)'!Y3194,"&lt;=1"),IF(COUNTIF('Master list(no salts, metals)'!$K3194:$Y3194, "#N/A")=14,TRUE,FALSE))</f>
        <v>0</v>
      </c>
    </row>
    <row r="3205" spans="11:25" x14ac:dyDescent="0.25">
      <c r="K3205" t="b">
        <f>AND(COUNTIF('Master list(no salts, metals)'!K3195,"&lt;=1"),IF(COUNTIF('Master list(no salts, metals)'!$K3195:$Y3195, "#N/A")=14,TRUE,FALSE))</f>
        <v>0</v>
      </c>
      <c r="L3205" t="b">
        <f>AND(COUNTIF('Master list(no salts, metals)'!L3195,"&lt;=1"),IF(COUNTIF('Master list(no salts, metals)'!$K3195:$Y3195, "#N/A")=14,TRUE,FALSE))</f>
        <v>0</v>
      </c>
      <c r="M3205" t="b">
        <f>AND(COUNTIF('Master list(no salts, metals)'!M3195,"&lt;=1"),IF(COUNTIF('Master list(no salts, metals)'!$K3195:$Y3195, "#N/A")=14,TRUE,FALSE))</f>
        <v>0</v>
      </c>
      <c r="N3205" t="b">
        <f>AND(COUNTIF('Master list(no salts, metals)'!N3195,"&lt;=1"),IF(COUNTIF('Master list(no salts, metals)'!$K3195:$Y3195, "#N/A")=14,TRUE,FALSE))</f>
        <v>0</v>
      </c>
      <c r="O3205" t="b">
        <f>AND(COUNTIF('Master list(no salts, metals)'!O3195,"&lt;=1"),IF(COUNTIF('Master list(no salts, metals)'!$K3195:$Y3195, "#N/A")=14,TRUE,FALSE))</f>
        <v>0</v>
      </c>
      <c r="P3205" t="b">
        <f>AND(COUNTIF('Master list(no salts, metals)'!P3195,"&lt;=1"),IF(COUNTIF('Master list(no salts, metals)'!$K3195:$Y3195, "#N/A")=14,TRUE,FALSE))</f>
        <v>0</v>
      </c>
      <c r="Q3205" t="b">
        <f>AND(COUNTIF('Master list(no salts, metals)'!Q3195,"&lt;=1"),IF(COUNTIF('Master list(no salts, metals)'!$K3195:$Y3195, "#N/A")=14,TRUE,FALSE))</f>
        <v>0</v>
      </c>
      <c r="R3205" t="b">
        <f>AND(COUNTIF('Master list(no salts, metals)'!R3195,"&lt;=1"),IF(COUNTIF('Master list(no salts, metals)'!$K3195:$Y3195, "#N/A")=14,TRUE,FALSE))</f>
        <v>0</v>
      </c>
      <c r="S3205" t="b">
        <f>AND(COUNTIF('Master list(no salts, metals)'!S3195,"&lt;=1"),IF(COUNTIF('Master list(no salts, metals)'!$K3195:$Y3195, "#N/A")=14,TRUE,FALSE))</f>
        <v>0</v>
      </c>
      <c r="T3205" t="b">
        <f>AND(COUNTIF('Master list(no salts, metals)'!T3195,"&lt;=1"),IF(COUNTIF('Master list(no salts, metals)'!$K3195:$Y3195, "#N/A")=14,TRUE,FALSE))</f>
        <v>0</v>
      </c>
      <c r="U3205" t="b">
        <f>AND(COUNTIF('Master list(no salts, metals)'!U3195,"&lt;=1"),IF(COUNTIF('Master list(no salts, metals)'!$K3195:$Y3195, "#N/A")=14,TRUE,FALSE))</f>
        <v>0</v>
      </c>
      <c r="V3205" t="b">
        <f>AND(COUNTIF('Master list(no salts, metals)'!V3195,"&lt;=1"),IF(COUNTIF('Master list(no salts, metals)'!$K3195:$Y3195, "#N/A")=14,TRUE,FALSE))</f>
        <v>0</v>
      </c>
      <c r="W3205" t="b">
        <f>AND(COUNTIF('Master list(no salts, metals)'!W3195,"&lt;=1"),IF(COUNTIF('Master list(no salts, metals)'!$K3195:$Y3195, "#N/A")=14,TRUE,FALSE))</f>
        <v>0</v>
      </c>
      <c r="X3205" t="b">
        <f>AND(COUNTIF('Master list(no salts, metals)'!X3195,"&lt;=1"),IF(COUNTIF('Master list(no salts, metals)'!$K3195:$Y3195, "#N/A")=14,TRUE,FALSE))</f>
        <v>0</v>
      </c>
      <c r="Y3205" t="b">
        <f>AND(COUNTIF('Master list(no salts, metals)'!Y3195,"&lt;=1"),IF(COUNTIF('Master list(no salts, metals)'!$K3195:$Y3195, "#N/A")=14,TRUE,FALSE))</f>
        <v>0</v>
      </c>
    </row>
    <row r="3206" spans="11:25" x14ac:dyDescent="0.25">
      <c r="K3206" t="b">
        <f>AND(COUNTIF('Master list(no salts, metals)'!K3196,"&lt;=1"),IF(COUNTIF('Master list(no salts, metals)'!$K3196:$Y3196, "#N/A")=14,TRUE,FALSE))</f>
        <v>0</v>
      </c>
      <c r="L3206" t="b">
        <f>AND(COUNTIF('Master list(no salts, metals)'!L3196,"&lt;=1"),IF(COUNTIF('Master list(no salts, metals)'!$K3196:$Y3196, "#N/A")=14,TRUE,FALSE))</f>
        <v>0</v>
      </c>
      <c r="M3206" t="b">
        <f>AND(COUNTIF('Master list(no salts, metals)'!M3196,"&lt;=1"),IF(COUNTIF('Master list(no salts, metals)'!$K3196:$Y3196, "#N/A")=14,TRUE,FALSE))</f>
        <v>0</v>
      </c>
      <c r="N3206" t="b">
        <f>AND(COUNTIF('Master list(no salts, metals)'!N3196,"&lt;=1"),IF(COUNTIF('Master list(no salts, metals)'!$K3196:$Y3196, "#N/A")=14,TRUE,FALSE))</f>
        <v>0</v>
      </c>
      <c r="O3206" t="b">
        <f>AND(COUNTIF('Master list(no salts, metals)'!O3196,"&lt;=1"),IF(COUNTIF('Master list(no salts, metals)'!$K3196:$Y3196, "#N/A")=14,TRUE,FALSE))</f>
        <v>0</v>
      </c>
      <c r="P3206" t="b">
        <f>AND(COUNTIF('Master list(no salts, metals)'!P3196,"&lt;=1"),IF(COUNTIF('Master list(no salts, metals)'!$K3196:$Y3196, "#N/A")=14,TRUE,FALSE))</f>
        <v>0</v>
      </c>
      <c r="Q3206" t="b">
        <f>AND(COUNTIF('Master list(no salts, metals)'!Q3196,"&lt;=1"),IF(COUNTIF('Master list(no salts, metals)'!$K3196:$Y3196, "#N/A")=14,TRUE,FALSE))</f>
        <v>0</v>
      </c>
      <c r="R3206" t="b">
        <f>AND(COUNTIF('Master list(no salts, metals)'!R3196,"&lt;=1"),IF(COUNTIF('Master list(no salts, metals)'!$K3196:$Y3196, "#N/A")=14,TRUE,FALSE))</f>
        <v>0</v>
      </c>
      <c r="S3206" t="b">
        <f>AND(COUNTIF('Master list(no salts, metals)'!S3196,"&lt;=1"),IF(COUNTIF('Master list(no salts, metals)'!$K3196:$Y3196, "#N/A")=14,TRUE,FALSE))</f>
        <v>0</v>
      </c>
      <c r="T3206" t="b">
        <f>AND(COUNTIF('Master list(no salts, metals)'!T3196,"&lt;=1"),IF(COUNTIF('Master list(no salts, metals)'!$K3196:$Y3196, "#N/A")=14,TRUE,FALSE))</f>
        <v>0</v>
      </c>
      <c r="U3206" t="b">
        <f>AND(COUNTIF('Master list(no salts, metals)'!U3196,"&lt;=1"),IF(COUNTIF('Master list(no salts, metals)'!$K3196:$Y3196, "#N/A")=14,TRUE,FALSE))</f>
        <v>0</v>
      </c>
      <c r="V3206" t="b">
        <f>AND(COUNTIF('Master list(no salts, metals)'!V3196,"&lt;=1"),IF(COUNTIF('Master list(no salts, metals)'!$K3196:$Y3196, "#N/A")=14,TRUE,FALSE))</f>
        <v>0</v>
      </c>
      <c r="W3206" t="b">
        <f>AND(COUNTIF('Master list(no salts, metals)'!W3196,"&lt;=1"),IF(COUNTIF('Master list(no salts, metals)'!$K3196:$Y3196, "#N/A")=14,TRUE,FALSE))</f>
        <v>0</v>
      </c>
      <c r="X3206" t="b">
        <f>AND(COUNTIF('Master list(no salts, metals)'!X3196,"&lt;=1"),IF(COUNTIF('Master list(no salts, metals)'!$K3196:$Y3196, "#N/A")=14,TRUE,FALSE))</f>
        <v>0</v>
      </c>
      <c r="Y3206" t="b">
        <f>AND(COUNTIF('Master list(no salts, metals)'!Y3196,"&lt;=1"),IF(COUNTIF('Master list(no salts, metals)'!$K3196:$Y3196, "#N/A")=14,TRUE,FALSE))</f>
        <v>0</v>
      </c>
    </row>
    <row r="3207" spans="11:25" x14ac:dyDescent="0.25">
      <c r="K3207" t="b">
        <f>AND(COUNTIF('Master list(no salts, metals)'!K3197,"&lt;=1"),IF(COUNTIF('Master list(no salts, metals)'!$K3197:$Y3197, "#N/A")=14,TRUE,FALSE))</f>
        <v>0</v>
      </c>
      <c r="L3207" t="b">
        <f>AND(COUNTIF('Master list(no salts, metals)'!L3197,"&lt;=1"),IF(COUNTIF('Master list(no salts, metals)'!$K3197:$Y3197, "#N/A")=14,TRUE,FALSE))</f>
        <v>0</v>
      </c>
      <c r="M3207" t="b">
        <f>AND(COUNTIF('Master list(no salts, metals)'!M3197,"&lt;=1"),IF(COUNTIF('Master list(no salts, metals)'!$K3197:$Y3197, "#N/A")=14,TRUE,FALSE))</f>
        <v>0</v>
      </c>
      <c r="N3207" t="b">
        <f>AND(COUNTIF('Master list(no salts, metals)'!N3197,"&lt;=1"),IF(COUNTIF('Master list(no salts, metals)'!$K3197:$Y3197, "#N/A")=14,TRUE,FALSE))</f>
        <v>0</v>
      </c>
      <c r="O3207" t="b">
        <f>AND(COUNTIF('Master list(no salts, metals)'!O3197,"&lt;=1"),IF(COUNTIF('Master list(no salts, metals)'!$K3197:$Y3197, "#N/A")=14,TRUE,FALSE))</f>
        <v>0</v>
      </c>
      <c r="P3207" t="b">
        <f>AND(COUNTIF('Master list(no salts, metals)'!P3197,"&lt;=1"),IF(COUNTIF('Master list(no salts, metals)'!$K3197:$Y3197, "#N/A")=14,TRUE,FALSE))</f>
        <v>0</v>
      </c>
      <c r="Q3207" t="b">
        <f>AND(COUNTIF('Master list(no salts, metals)'!Q3197,"&lt;=1"),IF(COUNTIF('Master list(no salts, metals)'!$K3197:$Y3197, "#N/A")=14,TRUE,FALSE))</f>
        <v>0</v>
      </c>
      <c r="R3207" t="b">
        <f>AND(COUNTIF('Master list(no salts, metals)'!R3197,"&lt;=1"),IF(COUNTIF('Master list(no salts, metals)'!$K3197:$Y3197, "#N/A")=14,TRUE,FALSE))</f>
        <v>0</v>
      </c>
      <c r="S3207" t="b">
        <f>AND(COUNTIF('Master list(no salts, metals)'!S3197,"&lt;=1"),IF(COUNTIF('Master list(no salts, metals)'!$K3197:$Y3197, "#N/A")=14,TRUE,FALSE))</f>
        <v>0</v>
      </c>
      <c r="T3207" t="b">
        <f>AND(COUNTIF('Master list(no salts, metals)'!T3197,"&lt;=1"),IF(COUNTIF('Master list(no salts, metals)'!$K3197:$Y3197, "#N/A")=14,TRUE,FALSE))</f>
        <v>0</v>
      </c>
      <c r="U3207" t="b">
        <f>AND(COUNTIF('Master list(no salts, metals)'!U3197,"&lt;=1"),IF(COUNTIF('Master list(no salts, metals)'!$K3197:$Y3197, "#N/A")=14,TRUE,FALSE))</f>
        <v>0</v>
      </c>
      <c r="V3207" t="b">
        <f>AND(COUNTIF('Master list(no salts, metals)'!V3197,"&lt;=1"),IF(COUNTIF('Master list(no salts, metals)'!$K3197:$Y3197, "#N/A")=14,TRUE,FALSE))</f>
        <v>0</v>
      </c>
      <c r="W3207" t="b">
        <f>AND(COUNTIF('Master list(no salts, metals)'!W3197,"&lt;=1"),IF(COUNTIF('Master list(no salts, metals)'!$K3197:$Y3197, "#N/A")=14,TRUE,FALSE))</f>
        <v>0</v>
      </c>
      <c r="X3207" t="b">
        <f>AND(COUNTIF('Master list(no salts, metals)'!X3197,"&lt;=1"),IF(COUNTIF('Master list(no salts, metals)'!$K3197:$Y3197, "#N/A")=14,TRUE,FALSE))</f>
        <v>0</v>
      </c>
      <c r="Y3207" t="b">
        <f>AND(COUNTIF('Master list(no salts, metals)'!Y3197,"&lt;=1"),IF(COUNTIF('Master list(no salts, metals)'!$K3197:$Y3197, "#N/A")=14,TRUE,FALSE))</f>
        <v>0</v>
      </c>
    </row>
    <row r="3208" spans="11:25" x14ac:dyDescent="0.25">
      <c r="K3208" t="b">
        <f>AND(COUNTIF('Master list(no salts, metals)'!K3198,"&lt;=1"),IF(COUNTIF('Master list(no salts, metals)'!$K3198:$Y3198, "#N/A")=14,TRUE,FALSE))</f>
        <v>0</v>
      </c>
      <c r="L3208" t="b">
        <f>AND(COUNTIF('Master list(no salts, metals)'!L3198,"&lt;=1"),IF(COUNTIF('Master list(no salts, metals)'!$K3198:$Y3198, "#N/A")=14,TRUE,FALSE))</f>
        <v>0</v>
      </c>
      <c r="M3208" t="b">
        <f>AND(COUNTIF('Master list(no salts, metals)'!M3198,"&lt;=1"),IF(COUNTIF('Master list(no salts, metals)'!$K3198:$Y3198, "#N/A")=14,TRUE,FALSE))</f>
        <v>0</v>
      </c>
      <c r="N3208" t="b">
        <f>AND(COUNTIF('Master list(no salts, metals)'!N3198,"&lt;=1"),IF(COUNTIF('Master list(no salts, metals)'!$K3198:$Y3198, "#N/A")=14,TRUE,FALSE))</f>
        <v>0</v>
      </c>
      <c r="O3208" t="b">
        <f>AND(COUNTIF('Master list(no salts, metals)'!O3198,"&lt;=1"),IF(COUNTIF('Master list(no salts, metals)'!$K3198:$Y3198, "#N/A")=14,TRUE,FALSE))</f>
        <v>0</v>
      </c>
      <c r="P3208" t="b">
        <f>AND(COUNTIF('Master list(no salts, metals)'!P3198,"&lt;=1"),IF(COUNTIF('Master list(no salts, metals)'!$K3198:$Y3198, "#N/A")=14,TRUE,FALSE))</f>
        <v>0</v>
      </c>
      <c r="Q3208" t="b">
        <f>AND(COUNTIF('Master list(no salts, metals)'!Q3198,"&lt;=1"),IF(COUNTIF('Master list(no salts, metals)'!$K3198:$Y3198, "#N/A")=14,TRUE,FALSE))</f>
        <v>0</v>
      </c>
      <c r="R3208" t="b">
        <f>AND(COUNTIF('Master list(no salts, metals)'!R3198,"&lt;=1"),IF(COUNTIF('Master list(no salts, metals)'!$K3198:$Y3198, "#N/A")=14,TRUE,FALSE))</f>
        <v>0</v>
      </c>
      <c r="S3208" t="b">
        <f>AND(COUNTIF('Master list(no salts, metals)'!S3198,"&lt;=1"),IF(COUNTIF('Master list(no salts, metals)'!$K3198:$Y3198, "#N/A")=14,TRUE,FALSE))</f>
        <v>0</v>
      </c>
      <c r="T3208" t="b">
        <f>AND(COUNTIF('Master list(no salts, metals)'!T3198,"&lt;=1"),IF(COUNTIF('Master list(no salts, metals)'!$K3198:$Y3198, "#N/A")=14,TRUE,FALSE))</f>
        <v>1</v>
      </c>
      <c r="U3208" t="b">
        <f>AND(COUNTIF('Master list(no salts, metals)'!U3198,"&lt;=1"),IF(COUNTIF('Master list(no salts, metals)'!$K3198:$Y3198, "#N/A")=14,TRUE,FALSE))</f>
        <v>0</v>
      </c>
      <c r="V3208" t="b">
        <f>AND(COUNTIF('Master list(no salts, metals)'!V3198,"&lt;=1"),IF(COUNTIF('Master list(no salts, metals)'!$K3198:$Y3198, "#N/A")=14,TRUE,FALSE))</f>
        <v>0</v>
      </c>
      <c r="W3208" t="b">
        <f>AND(COUNTIF('Master list(no salts, metals)'!W3198,"&lt;=1"),IF(COUNTIF('Master list(no salts, metals)'!$K3198:$Y3198, "#N/A")=14,TRUE,FALSE))</f>
        <v>0</v>
      </c>
      <c r="X3208" t="b">
        <f>AND(COUNTIF('Master list(no salts, metals)'!X3198,"&lt;=1"),IF(COUNTIF('Master list(no salts, metals)'!$K3198:$Y3198, "#N/A")=14,TRUE,FALSE))</f>
        <v>0</v>
      </c>
      <c r="Y3208" t="b">
        <f>AND(COUNTIF('Master list(no salts, metals)'!Y3198,"&lt;=1"),IF(COUNTIF('Master list(no salts, metals)'!$K3198:$Y3198, "#N/A")=14,TRUE,FALSE))</f>
        <v>0</v>
      </c>
    </row>
    <row r="3209" spans="11:25" x14ac:dyDescent="0.25">
      <c r="K3209" t="b">
        <f>AND(COUNTIF('Master list(no salts, metals)'!K3199,"&lt;=1"),IF(COUNTIF('Master list(no salts, metals)'!$K3199:$Y3199, "#N/A")=14,TRUE,FALSE))</f>
        <v>0</v>
      </c>
      <c r="L3209" t="b">
        <f>AND(COUNTIF('Master list(no salts, metals)'!L3199,"&lt;=1"),IF(COUNTIF('Master list(no salts, metals)'!$K3199:$Y3199, "#N/A")=14,TRUE,FALSE))</f>
        <v>0</v>
      </c>
      <c r="M3209" t="b">
        <f>AND(COUNTIF('Master list(no salts, metals)'!M3199,"&lt;=1"),IF(COUNTIF('Master list(no salts, metals)'!$K3199:$Y3199, "#N/A")=14,TRUE,FALSE))</f>
        <v>0</v>
      </c>
      <c r="N3209" t="b">
        <f>AND(COUNTIF('Master list(no salts, metals)'!N3199,"&lt;=1"),IF(COUNTIF('Master list(no salts, metals)'!$K3199:$Y3199, "#N/A")=14,TRUE,FALSE))</f>
        <v>0</v>
      </c>
      <c r="O3209" t="b">
        <f>AND(COUNTIF('Master list(no salts, metals)'!O3199,"&lt;=1"),IF(COUNTIF('Master list(no salts, metals)'!$K3199:$Y3199, "#N/A")=14,TRUE,FALSE))</f>
        <v>0</v>
      </c>
      <c r="P3209" t="b">
        <f>AND(COUNTIF('Master list(no salts, metals)'!P3199,"&lt;=1"),IF(COUNTIF('Master list(no salts, metals)'!$K3199:$Y3199, "#N/A")=14,TRUE,FALSE))</f>
        <v>0</v>
      </c>
      <c r="Q3209" t="b">
        <f>AND(COUNTIF('Master list(no salts, metals)'!Q3199,"&lt;=1"),IF(COUNTIF('Master list(no salts, metals)'!$K3199:$Y3199, "#N/A")=14,TRUE,FALSE))</f>
        <v>0</v>
      </c>
      <c r="R3209" t="b">
        <f>AND(COUNTIF('Master list(no salts, metals)'!R3199,"&lt;=1"),IF(COUNTIF('Master list(no salts, metals)'!$K3199:$Y3199, "#N/A")=14,TRUE,FALSE))</f>
        <v>0</v>
      </c>
      <c r="S3209" t="b">
        <f>AND(COUNTIF('Master list(no salts, metals)'!S3199,"&lt;=1"),IF(COUNTIF('Master list(no salts, metals)'!$K3199:$Y3199, "#N/A")=14,TRUE,FALSE))</f>
        <v>0</v>
      </c>
      <c r="T3209" t="b">
        <f>AND(COUNTIF('Master list(no salts, metals)'!T3199,"&lt;=1"),IF(COUNTIF('Master list(no salts, metals)'!$K3199:$Y3199, "#N/A")=14,TRUE,FALSE))</f>
        <v>0</v>
      </c>
      <c r="U3209" t="b">
        <f>AND(COUNTIF('Master list(no salts, metals)'!U3199,"&lt;=1"),IF(COUNTIF('Master list(no salts, metals)'!$K3199:$Y3199, "#N/A")=14,TRUE,FALSE))</f>
        <v>0</v>
      </c>
      <c r="V3209" t="b">
        <f>AND(COUNTIF('Master list(no salts, metals)'!V3199,"&lt;=1"),IF(COUNTIF('Master list(no salts, metals)'!$K3199:$Y3199, "#N/A")=14,TRUE,FALSE))</f>
        <v>0</v>
      </c>
      <c r="W3209" t="b">
        <f>AND(COUNTIF('Master list(no salts, metals)'!W3199,"&lt;=1"),IF(COUNTIF('Master list(no salts, metals)'!$K3199:$Y3199, "#N/A")=14,TRUE,FALSE))</f>
        <v>0</v>
      </c>
      <c r="X3209" t="b">
        <f>AND(COUNTIF('Master list(no salts, metals)'!X3199,"&lt;=1"),IF(COUNTIF('Master list(no salts, metals)'!$K3199:$Y3199, "#N/A")=14,TRUE,FALSE))</f>
        <v>1</v>
      </c>
      <c r="Y3209" t="b">
        <f>AND(COUNTIF('Master list(no salts, metals)'!Y3199,"&lt;=1"),IF(COUNTIF('Master list(no salts, metals)'!$K3199:$Y3199, "#N/A")=14,TRUE,FALSE))</f>
        <v>0</v>
      </c>
    </row>
    <row r="3210" spans="11:25" x14ac:dyDescent="0.25">
      <c r="K3210" t="b">
        <f>AND(COUNTIF('Master list(no salts, metals)'!K3200,"&lt;=1"),IF(COUNTIF('Master list(no salts, metals)'!$K3200:$Y3200, "#N/A")=14,TRUE,FALSE))</f>
        <v>0</v>
      </c>
      <c r="L3210" t="b">
        <f>AND(COUNTIF('Master list(no salts, metals)'!L3200,"&lt;=1"),IF(COUNTIF('Master list(no salts, metals)'!$K3200:$Y3200, "#N/A")=14,TRUE,FALSE))</f>
        <v>1</v>
      </c>
      <c r="M3210" t="b">
        <f>AND(COUNTIF('Master list(no salts, metals)'!M3200,"&lt;=1"),IF(COUNTIF('Master list(no salts, metals)'!$K3200:$Y3200, "#N/A")=14,TRUE,FALSE))</f>
        <v>0</v>
      </c>
      <c r="N3210" t="b">
        <f>AND(COUNTIF('Master list(no salts, metals)'!N3200,"&lt;=1"),IF(COUNTIF('Master list(no salts, metals)'!$K3200:$Y3200, "#N/A")=14,TRUE,FALSE))</f>
        <v>0</v>
      </c>
      <c r="O3210" t="b">
        <f>AND(COUNTIF('Master list(no salts, metals)'!O3200,"&lt;=1"),IF(COUNTIF('Master list(no salts, metals)'!$K3200:$Y3200, "#N/A")=14,TRUE,FALSE))</f>
        <v>0</v>
      </c>
      <c r="P3210" t="b">
        <f>AND(COUNTIF('Master list(no salts, metals)'!P3200,"&lt;=1"),IF(COUNTIF('Master list(no salts, metals)'!$K3200:$Y3200, "#N/A")=14,TRUE,FALSE))</f>
        <v>0</v>
      </c>
      <c r="Q3210" t="b">
        <f>AND(COUNTIF('Master list(no salts, metals)'!Q3200,"&lt;=1"),IF(COUNTIF('Master list(no salts, metals)'!$K3200:$Y3200, "#N/A")=14,TRUE,FALSE))</f>
        <v>0</v>
      </c>
      <c r="R3210" t="b">
        <f>AND(COUNTIF('Master list(no salts, metals)'!R3200,"&lt;=1"),IF(COUNTIF('Master list(no salts, metals)'!$K3200:$Y3200, "#N/A")=14,TRUE,FALSE))</f>
        <v>0</v>
      </c>
      <c r="S3210" t="b">
        <f>AND(COUNTIF('Master list(no salts, metals)'!S3200,"&lt;=1"),IF(COUNTIF('Master list(no salts, metals)'!$K3200:$Y3200, "#N/A")=14,TRUE,FALSE))</f>
        <v>0</v>
      </c>
      <c r="T3210" t="b">
        <f>AND(COUNTIF('Master list(no salts, metals)'!T3200,"&lt;=1"),IF(COUNTIF('Master list(no salts, metals)'!$K3200:$Y3200, "#N/A")=14,TRUE,FALSE))</f>
        <v>0</v>
      </c>
      <c r="U3210" t="b">
        <f>AND(COUNTIF('Master list(no salts, metals)'!U3200,"&lt;=1"),IF(COUNTIF('Master list(no salts, metals)'!$K3200:$Y3200, "#N/A")=14,TRUE,FALSE))</f>
        <v>0</v>
      </c>
      <c r="V3210" t="b">
        <f>AND(COUNTIF('Master list(no salts, metals)'!V3200,"&lt;=1"),IF(COUNTIF('Master list(no salts, metals)'!$K3200:$Y3200, "#N/A")=14,TRUE,FALSE))</f>
        <v>0</v>
      </c>
      <c r="W3210" t="b">
        <f>AND(COUNTIF('Master list(no salts, metals)'!W3200,"&lt;=1"),IF(COUNTIF('Master list(no salts, metals)'!$K3200:$Y3200, "#N/A")=14,TRUE,FALSE))</f>
        <v>0</v>
      </c>
      <c r="X3210" t="b">
        <f>AND(COUNTIF('Master list(no salts, metals)'!X3200,"&lt;=1"),IF(COUNTIF('Master list(no salts, metals)'!$K3200:$Y3200, "#N/A")=14,TRUE,FALSE))</f>
        <v>0</v>
      </c>
      <c r="Y3210" t="b">
        <f>AND(COUNTIF('Master list(no salts, metals)'!Y3200,"&lt;=1"),IF(COUNTIF('Master list(no salts, metals)'!$K3200:$Y3200, "#N/A")=14,TRUE,FALSE))</f>
        <v>0</v>
      </c>
    </row>
    <row r="3211" spans="11:25" x14ac:dyDescent="0.25">
      <c r="K3211" t="b">
        <f>AND(COUNTIF('Master list(no salts, metals)'!K3201,"&lt;=1"),IF(COUNTIF('Master list(no salts, metals)'!$K3201:$Y3201, "#N/A")=14,TRUE,FALSE))</f>
        <v>0</v>
      </c>
      <c r="L3211" t="b">
        <f>AND(COUNTIF('Master list(no salts, metals)'!L3201,"&lt;=1"),IF(COUNTIF('Master list(no salts, metals)'!$K3201:$Y3201, "#N/A")=14,TRUE,FALSE))</f>
        <v>0</v>
      </c>
      <c r="M3211" t="b">
        <f>AND(COUNTIF('Master list(no salts, metals)'!M3201,"&lt;=1"),IF(COUNTIF('Master list(no salts, metals)'!$K3201:$Y3201, "#N/A")=14,TRUE,FALSE))</f>
        <v>0</v>
      </c>
      <c r="N3211" t="b">
        <f>AND(COUNTIF('Master list(no salts, metals)'!N3201,"&lt;=1"),IF(COUNTIF('Master list(no salts, metals)'!$K3201:$Y3201, "#N/A")=14,TRUE,FALSE))</f>
        <v>0</v>
      </c>
      <c r="O3211" t="b">
        <f>AND(COUNTIF('Master list(no salts, metals)'!O3201,"&lt;=1"),IF(COUNTIF('Master list(no salts, metals)'!$K3201:$Y3201, "#N/A")=14,TRUE,FALSE))</f>
        <v>0</v>
      </c>
      <c r="P3211" t="b">
        <f>AND(COUNTIF('Master list(no salts, metals)'!P3201,"&lt;=1"),IF(COUNTIF('Master list(no salts, metals)'!$K3201:$Y3201, "#N/A")=14,TRUE,FALSE))</f>
        <v>0</v>
      </c>
      <c r="Q3211" t="b">
        <f>AND(COUNTIF('Master list(no salts, metals)'!Q3201,"&lt;=1"),IF(COUNTIF('Master list(no salts, metals)'!$K3201:$Y3201, "#N/A")=14,TRUE,FALSE))</f>
        <v>0</v>
      </c>
      <c r="R3211" t="b">
        <f>AND(COUNTIF('Master list(no salts, metals)'!R3201,"&lt;=1"),IF(COUNTIF('Master list(no salts, metals)'!$K3201:$Y3201, "#N/A")=14,TRUE,FALSE))</f>
        <v>0</v>
      </c>
      <c r="S3211" t="b">
        <f>AND(COUNTIF('Master list(no salts, metals)'!S3201,"&lt;=1"),IF(COUNTIF('Master list(no salts, metals)'!$K3201:$Y3201, "#N/A")=14,TRUE,FALSE))</f>
        <v>0</v>
      </c>
      <c r="T3211" t="b">
        <f>AND(COUNTIF('Master list(no salts, metals)'!T3201,"&lt;=1"),IF(COUNTIF('Master list(no salts, metals)'!$K3201:$Y3201, "#N/A")=14,TRUE,FALSE))</f>
        <v>0</v>
      </c>
      <c r="U3211" t="b">
        <f>AND(COUNTIF('Master list(no salts, metals)'!U3201,"&lt;=1"),IF(COUNTIF('Master list(no salts, metals)'!$K3201:$Y3201, "#N/A")=14,TRUE,FALSE))</f>
        <v>0</v>
      </c>
      <c r="V3211" t="b">
        <f>AND(COUNTIF('Master list(no salts, metals)'!V3201,"&lt;=1"),IF(COUNTIF('Master list(no salts, metals)'!$K3201:$Y3201, "#N/A")=14,TRUE,FALSE))</f>
        <v>0</v>
      </c>
      <c r="W3211" t="b">
        <f>AND(COUNTIF('Master list(no salts, metals)'!W3201,"&lt;=1"),IF(COUNTIF('Master list(no salts, metals)'!$K3201:$Y3201, "#N/A")=14,TRUE,FALSE))</f>
        <v>1</v>
      </c>
      <c r="X3211" t="b">
        <f>AND(COUNTIF('Master list(no salts, metals)'!X3201,"&lt;=1"),IF(COUNTIF('Master list(no salts, metals)'!$K3201:$Y3201, "#N/A")=14,TRUE,FALSE))</f>
        <v>0</v>
      </c>
      <c r="Y3211" t="b">
        <f>AND(COUNTIF('Master list(no salts, metals)'!Y3201,"&lt;=1"),IF(COUNTIF('Master list(no salts, metals)'!$K3201:$Y3201, "#N/A")=14,TRUE,FALSE))</f>
        <v>0</v>
      </c>
    </row>
    <row r="3212" spans="11:25" x14ac:dyDescent="0.25">
      <c r="K3212" t="b">
        <f>AND(COUNTIF('Master list(no salts, metals)'!K3202,"&lt;=1"),IF(COUNTIF('Master list(no salts, metals)'!$K3202:$Y3202, "#N/A")=14,TRUE,FALSE))</f>
        <v>0</v>
      </c>
      <c r="L3212" t="b">
        <f>AND(COUNTIF('Master list(no salts, metals)'!L3202,"&lt;=1"),IF(COUNTIF('Master list(no salts, metals)'!$K3202:$Y3202, "#N/A")=14,TRUE,FALSE))</f>
        <v>0</v>
      </c>
      <c r="M3212" t="b">
        <f>AND(COUNTIF('Master list(no salts, metals)'!M3202,"&lt;=1"),IF(COUNTIF('Master list(no salts, metals)'!$K3202:$Y3202, "#N/A")=14,TRUE,FALSE))</f>
        <v>0</v>
      </c>
      <c r="N3212" t="b">
        <f>AND(COUNTIF('Master list(no salts, metals)'!N3202,"&lt;=1"),IF(COUNTIF('Master list(no salts, metals)'!$K3202:$Y3202, "#N/A")=14,TRUE,FALSE))</f>
        <v>0</v>
      </c>
      <c r="O3212" t="b">
        <f>AND(COUNTIF('Master list(no salts, metals)'!O3202,"&lt;=1"),IF(COUNTIF('Master list(no salts, metals)'!$K3202:$Y3202, "#N/A")=14,TRUE,FALSE))</f>
        <v>0</v>
      </c>
      <c r="P3212" t="b">
        <f>AND(COUNTIF('Master list(no salts, metals)'!P3202,"&lt;=1"),IF(COUNTIF('Master list(no salts, metals)'!$K3202:$Y3202, "#N/A")=14,TRUE,FALSE))</f>
        <v>0</v>
      </c>
      <c r="Q3212" t="b">
        <f>AND(COUNTIF('Master list(no salts, metals)'!Q3202,"&lt;=1"),IF(COUNTIF('Master list(no salts, metals)'!$K3202:$Y3202, "#N/A")=14,TRUE,FALSE))</f>
        <v>0</v>
      </c>
      <c r="R3212" t="b">
        <f>AND(COUNTIF('Master list(no salts, metals)'!R3202,"&lt;=1"),IF(COUNTIF('Master list(no salts, metals)'!$K3202:$Y3202, "#N/A")=14,TRUE,FALSE))</f>
        <v>0</v>
      </c>
      <c r="S3212" t="b">
        <f>AND(COUNTIF('Master list(no salts, metals)'!S3202,"&lt;=1"),IF(COUNTIF('Master list(no salts, metals)'!$K3202:$Y3202, "#N/A")=14,TRUE,FALSE))</f>
        <v>0</v>
      </c>
      <c r="T3212" t="b">
        <f>AND(COUNTIF('Master list(no salts, metals)'!T3202,"&lt;=1"),IF(COUNTIF('Master list(no salts, metals)'!$K3202:$Y3202, "#N/A")=14,TRUE,FALSE))</f>
        <v>0</v>
      </c>
      <c r="U3212" t="b">
        <f>AND(COUNTIF('Master list(no salts, metals)'!U3202,"&lt;=1"),IF(COUNTIF('Master list(no salts, metals)'!$K3202:$Y3202, "#N/A")=14,TRUE,FALSE))</f>
        <v>0</v>
      </c>
      <c r="V3212" t="b">
        <f>AND(COUNTIF('Master list(no salts, metals)'!V3202,"&lt;=1"),IF(COUNTIF('Master list(no salts, metals)'!$K3202:$Y3202, "#N/A")=14,TRUE,FALSE))</f>
        <v>0</v>
      </c>
      <c r="W3212" t="b">
        <f>AND(COUNTIF('Master list(no salts, metals)'!W3202,"&lt;=1"),IF(COUNTIF('Master list(no salts, metals)'!$K3202:$Y3202, "#N/A")=14,TRUE,FALSE))</f>
        <v>0</v>
      </c>
      <c r="X3212" t="b">
        <f>AND(COUNTIF('Master list(no salts, metals)'!X3202,"&lt;=1"),IF(COUNTIF('Master list(no salts, metals)'!$K3202:$Y3202, "#N/A")=14,TRUE,FALSE))</f>
        <v>0</v>
      </c>
      <c r="Y3212" t="b">
        <f>AND(COUNTIF('Master list(no salts, metals)'!Y3202,"&lt;=1"),IF(COUNTIF('Master list(no salts, metals)'!$K3202:$Y3202, "#N/A")=14,TRUE,FALSE))</f>
        <v>0</v>
      </c>
    </row>
    <row r="3213" spans="11:25" x14ac:dyDescent="0.25">
      <c r="K3213" t="b">
        <f>AND(COUNTIF('Master list(no salts, metals)'!K3203,"&lt;=1"),IF(COUNTIF('Master list(no salts, metals)'!$K3203:$Y3203, "#N/A")=14,TRUE,FALSE))</f>
        <v>0</v>
      </c>
      <c r="L3213" t="b">
        <f>AND(COUNTIF('Master list(no salts, metals)'!L3203,"&lt;=1"),IF(COUNTIF('Master list(no salts, metals)'!$K3203:$Y3203, "#N/A")=14,TRUE,FALSE))</f>
        <v>0</v>
      </c>
      <c r="M3213" t="b">
        <f>AND(COUNTIF('Master list(no salts, metals)'!M3203,"&lt;=1"),IF(COUNTIF('Master list(no salts, metals)'!$K3203:$Y3203, "#N/A")=14,TRUE,FALSE))</f>
        <v>0</v>
      </c>
      <c r="N3213" t="b">
        <f>AND(COUNTIF('Master list(no salts, metals)'!N3203,"&lt;=1"),IF(COUNTIF('Master list(no salts, metals)'!$K3203:$Y3203, "#N/A")=14,TRUE,FALSE))</f>
        <v>0</v>
      </c>
      <c r="O3213" t="b">
        <f>AND(COUNTIF('Master list(no salts, metals)'!O3203,"&lt;=1"),IF(COUNTIF('Master list(no salts, metals)'!$K3203:$Y3203, "#N/A")=14,TRUE,FALSE))</f>
        <v>0</v>
      </c>
      <c r="P3213" t="b">
        <f>AND(COUNTIF('Master list(no salts, metals)'!P3203,"&lt;=1"),IF(COUNTIF('Master list(no salts, metals)'!$K3203:$Y3203, "#N/A")=14,TRUE,FALSE))</f>
        <v>0</v>
      </c>
      <c r="Q3213" t="b">
        <f>AND(COUNTIF('Master list(no salts, metals)'!Q3203,"&lt;=1"),IF(COUNTIF('Master list(no salts, metals)'!$K3203:$Y3203, "#N/A")=14,TRUE,FALSE))</f>
        <v>0</v>
      </c>
      <c r="R3213" t="b">
        <f>AND(COUNTIF('Master list(no salts, metals)'!R3203,"&lt;=1"),IF(COUNTIF('Master list(no salts, metals)'!$K3203:$Y3203, "#N/A")=14,TRUE,FALSE))</f>
        <v>0</v>
      </c>
      <c r="S3213" t="b">
        <f>AND(COUNTIF('Master list(no salts, metals)'!S3203,"&lt;=1"),IF(COUNTIF('Master list(no salts, metals)'!$K3203:$Y3203, "#N/A")=14,TRUE,FALSE))</f>
        <v>0</v>
      </c>
      <c r="T3213" t="b">
        <f>AND(COUNTIF('Master list(no salts, metals)'!T3203,"&lt;=1"),IF(COUNTIF('Master list(no salts, metals)'!$K3203:$Y3203, "#N/A")=14,TRUE,FALSE))</f>
        <v>0</v>
      </c>
      <c r="U3213" t="b">
        <f>AND(COUNTIF('Master list(no salts, metals)'!U3203,"&lt;=1"),IF(COUNTIF('Master list(no salts, metals)'!$K3203:$Y3203, "#N/A")=14,TRUE,FALSE))</f>
        <v>0</v>
      </c>
      <c r="V3213" t="b">
        <f>AND(COUNTIF('Master list(no salts, metals)'!V3203,"&lt;=1"),IF(COUNTIF('Master list(no salts, metals)'!$K3203:$Y3203, "#N/A")=14,TRUE,FALSE))</f>
        <v>0</v>
      </c>
      <c r="W3213" t="b">
        <f>AND(COUNTIF('Master list(no salts, metals)'!W3203,"&lt;=1"),IF(COUNTIF('Master list(no salts, metals)'!$K3203:$Y3203, "#N/A")=14,TRUE,FALSE))</f>
        <v>0</v>
      </c>
      <c r="X3213" t="b">
        <f>AND(COUNTIF('Master list(no salts, metals)'!X3203,"&lt;=1"),IF(COUNTIF('Master list(no salts, metals)'!$K3203:$Y3203, "#N/A")=14,TRUE,FALSE))</f>
        <v>0</v>
      </c>
      <c r="Y3213" t="b">
        <f>AND(COUNTIF('Master list(no salts, metals)'!Y3203,"&lt;=1"),IF(COUNTIF('Master list(no salts, metals)'!$K3203:$Y3203, "#N/A")=14,TRUE,FALSE))</f>
        <v>0</v>
      </c>
    </row>
    <row r="3214" spans="11:25" x14ac:dyDescent="0.25">
      <c r="K3214" t="b">
        <f>AND(COUNTIF('Master list(no salts, metals)'!K3204,"&lt;=1"),IF(COUNTIF('Master list(no salts, metals)'!$K3204:$Y3204, "#N/A")=14,TRUE,FALSE))</f>
        <v>0</v>
      </c>
      <c r="L3214" t="b">
        <f>AND(COUNTIF('Master list(no salts, metals)'!L3204,"&lt;=1"),IF(COUNTIF('Master list(no salts, metals)'!$K3204:$Y3204, "#N/A")=14,TRUE,FALSE))</f>
        <v>0</v>
      </c>
      <c r="M3214" t="b">
        <f>AND(COUNTIF('Master list(no salts, metals)'!M3204,"&lt;=1"),IF(COUNTIF('Master list(no salts, metals)'!$K3204:$Y3204, "#N/A")=14,TRUE,FALSE))</f>
        <v>0</v>
      </c>
      <c r="N3214" t="b">
        <f>AND(COUNTIF('Master list(no salts, metals)'!N3204,"&lt;=1"),IF(COUNTIF('Master list(no salts, metals)'!$K3204:$Y3204, "#N/A")=14,TRUE,FALSE))</f>
        <v>0</v>
      </c>
      <c r="O3214" t="b">
        <f>AND(COUNTIF('Master list(no salts, metals)'!O3204,"&lt;=1"),IF(COUNTIF('Master list(no salts, metals)'!$K3204:$Y3204, "#N/A")=14,TRUE,FALSE))</f>
        <v>0</v>
      </c>
      <c r="P3214" t="b">
        <f>AND(COUNTIF('Master list(no salts, metals)'!P3204,"&lt;=1"),IF(COUNTIF('Master list(no salts, metals)'!$K3204:$Y3204, "#N/A")=14,TRUE,FALSE))</f>
        <v>0</v>
      </c>
      <c r="Q3214" t="b">
        <f>AND(COUNTIF('Master list(no salts, metals)'!Q3204,"&lt;=1"),IF(COUNTIF('Master list(no salts, metals)'!$K3204:$Y3204, "#N/A")=14,TRUE,FALSE))</f>
        <v>0</v>
      </c>
      <c r="R3214" t="b">
        <f>AND(COUNTIF('Master list(no salts, metals)'!R3204,"&lt;=1"),IF(COUNTIF('Master list(no salts, metals)'!$K3204:$Y3204, "#N/A")=14,TRUE,FALSE))</f>
        <v>0</v>
      </c>
      <c r="S3214" t="b">
        <f>AND(COUNTIF('Master list(no salts, metals)'!S3204,"&lt;=1"),IF(COUNTIF('Master list(no salts, metals)'!$K3204:$Y3204, "#N/A")=14,TRUE,FALSE))</f>
        <v>0</v>
      </c>
      <c r="T3214" t="b">
        <f>AND(COUNTIF('Master list(no salts, metals)'!T3204,"&lt;=1"),IF(COUNTIF('Master list(no salts, metals)'!$K3204:$Y3204, "#N/A")=14,TRUE,FALSE))</f>
        <v>0</v>
      </c>
      <c r="U3214" t="b">
        <f>AND(COUNTIF('Master list(no salts, metals)'!U3204,"&lt;=1"),IF(COUNTIF('Master list(no salts, metals)'!$K3204:$Y3204, "#N/A")=14,TRUE,FALSE))</f>
        <v>0</v>
      </c>
      <c r="V3214" t="b">
        <f>AND(COUNTIF('Master list(no salts, metals)'!V3204,"&lt;=1"),IF(COUNTIF('Master list(no salts, metals)'!$K3204:$Y3204, "#N/A")=14,TRUE,FALSE))</f>
        <v>0</v>
      </c>
      <c r="W3214" t="b">
        <f>AND(COUNTIF('Master list(no salts, metals)'!W3204,"&lt;=1"),IF(COUNTIF('Master list(no salts, metals)'!$K3204:$Y3204, "#N/A")=14,TRUE,FALSE))</f>
        <v>0</v>
      </c>
      <c r="X3214" t="b">
        <f>AND(COUNTIF('Master list(no salts, metals)'!X3204,"&lt;=1"),IF(COUNTIF('Master list(no salts, metals)'!$K3204:$Y3204, "#N/A")=14,TRUE,FALSE))</f>
        <v>0</v>
      </c>
      <c r="Y3214" t="b">
        <f>AND(COUNTIF('Master list(no salts, metals)'!Y3204,"&lt;=1"),IF(COUNTIF('Master list(no salts, metals)'!$K3204:$Y3204, "#N/A")=14,TRUE,FALSE))</f>
        <v>0</v>
      </c>
    </row>
    <row r="3215" spans="11:25" x14ac:dyDescent="0.25">
      <c r="K3215" t="b">
        <f>AND(COUNTIF('Master list(no salts, metals)'!K3205,"&lt;=1"),IF(COUNTIF('Master list(no salts, metals)'!$K3205:$Y3205, "#N/A")=14,TRUE,FALSE))</f>
        <v>0</v>
      </c>
      <c r="L3215" t="b">
        <f>AND(COUNTIF('Master list(no salts, metals)'!L3205,"&lt;=1"),IF(COUNTIF('Master list(no salts, metals)'!$K3205:$Y3205, "#N/A")=14,TRUE,FALSE))</f>
        <v>0</v>
      </c>
      <c r="M3215" t="b">
        <f>AND(COUNTIF('Master list(no salts, metals)'!M3205,"&lt;=1"),IF(COUNTIF('Master list(no salts, metals)'!$K3205:$Y3205, "#N/A")=14,TRUE,FALSE))</f>
        <v>0</v>
      </c>
      <c r="N3215" t="b">
        <f>AND(COUNTIF('Master list(no salts, metals)'!N3205,"&lt;=1"),IF(COUNTIF('Master list(no salts, metals)'!$K3205:$Y3205, "#N/A")=14,TRUE,FALSE))</f>
        <v>0</v>
      </c>
      <c r="O3215" t="b">
        <f>AND(COUNTIF('Master list(no salts, metals)'!O3205,"&lt;=1"),IF(COUNTIF('Master list(no salts, metals)'!$K3205:$Y3205, "#N/A")=14,TRUE,FALSE))</f>
        <v>0</v>
      </c>
      <c r="P3215" t="b">
        <f>AND(COUNTIF('Master list(no salts, metals)'!P3205,"&lt;=1"),IF(COUNTIF('Master list(no salts, metals)'!$K3205:$Y3205, "#N/A")=14,TRUE,FALSE))</f>
        <v>0</v>
      </c>
      <c r="Q3215" t="b">
        <f>AND(COUNTIF('Master list(no salts, metals)'!Q3205,"&lt;=1"),IF(COUNTIF('Master list(no salts, metals)'!$K3205:$Y3205, "#N/A")=14,TRUE,FALSE))</f>
        <v>0</v>
      </c>
      <c r="R3215" t="b">
        <f>AND(COUNTIF('Master list(no salts, metals)'!R3205,"&lt;=1"),IF(COUNTIF('Master list(no salts, metals)'!$K3205:$Y3205, "#N/A")=14,TRUE,FALSE))</f>
        <v>0</v>
      </c>
      <c r="S3215" t="b">
        <f>AND(COUNTIF('Master list(no salts, metals)'!S3205,"&lt;=1"),IF(COUNTIF('Master list(no salts, metals)'!$K3205:$Y3205, "#N/A")=14,TRUE,FALSE))</f>
        <v>0</v>
      </c>
      <c r="T3215" t="b">
        <f>AND(COUNTIF('Master list(no salts, metals)'!T3205,"&lt;=1"),IF(COUNTIF('Master list(no salts, metals)'!$K3205:$Y3205, "#N/A")=14,TRUE,FALSE))</f>
        <v>1</v>
      </c>
      <c r="U3215" t="b">
        <f>AND(COUNTIF('Master list(no salts, metals)'!U3205,"&lt;=1"),IF(COUNTIF('Master list(no salts, metals)'!$K3205:$Y3205, "#N/A")=14,TRUE,FALSE))</f>
        <v>0</v>
      </c>
      <c r="V3215" t="b">
        <f>AND(COUNTIF('Master list(no salts, metals)'!V3205,"&lt;=1"),IF(COUNTIF('Master list(no salts, metals)'!$K3205:$Y3205, "#N/A")=14,TRUE,FALSE))</f>
        <v>0</v>
      </c>
      <c r="W3215" t="b">
        <f>AND(COUNTIF('Master list(no salts, metals)'!W3205,"&lt;=1"),IF(COUNTIF('Master list(no salts, metals)'!$K3205:$Y3205, "#N/A")=14,TRUE,FALSE))</f>
        <v>0</v>
      </c>
      <c r="X3215" t="b">
        <f>AND(COUNTIF('Master list(no salts, metals)'!X3205,"&lt;=1"),IF(COUNTIF('Master list(no salts, metals)'!$K3205:$Y3205, "#N/A")=14,TRUE,FALSE))</f>
        <v>0</v>
      </c>
      <c r="Y3215" t="b">
        <f>AND(COUNTIF('Master list(no salts, metals)'!Y3205,"&lt;=1"),IF(COUNTIF('Master list(no salts, metals)'!$K3205:$Y3205, "#N/A")=14,TRUE,FALSE))</f>
        <v>0</v>
      </c>
    </row>
    <row r="3216" spans="11:25" x14ac:dyDescent="0.25">
      <c r="K3216" t="b">
        <f>AND(COUNTIF('Master list(no salts, metals)'!K3206,"&lt;=1"),IF(COUNTIF('Master list(no salts, metals)'!$K3206:$Y3206, "#N/A")=14,TRUE,FALSE))</f>
        <v>0</v>
      </c>
      <c r="L3216" t="b">
        <f>AND(COUNTIF('Master list(no salts, metals)'!L3206,"&lt;=1"),IF(COUNTIF('Master list(no salts, metals)'!$K3206:$Y3206, "#N/A")=14,TRUE,FALSE))</f>
        <v>0</v>
      </c>
      <c r="M3216" t="b">
        <f>AND(COUNTIF('Master list(no salts, metals)'!M3206,"&lt;=1"),IF(COUNTIF('Master list(no salts, metals)'!$K3206:$Y3206, "#N/A")=14,TRUE,FALSE))</f>
        <v>0</v>
      </c>
      <c r="N3216" t="b">
        <f>AND(COUNTIF('Master list(no salts, metals)'!N3206,"&lt;=1"),IF(COUNTIF('Master list(no salts, metals)'!$K3206:$Y3206, "#N/A")=14,TRUE,FALSE))</f>
        <v>0</v>
      </c>
      <c r="O3216" t="b">
        <f>AND(COUNTIF('Master list(no salts, metals)'!O3206,"&lt;=1"),IF(COUNTIF('Master list(no salts, metals)'!$K3206:$Y3206, "#N/A")=14,TRUE,FALSE))</f>
        <v>0</v>
      </c>
      <c r="P3216" t="b">
        <f>AND(COUNTIF('Master list(no salts, metals)'!P3206,"&lt;=1"),IF(COUNTIF('Master list(no salts, metals)'!$K3206:$Y3206, "#N/A")=14,TRUE,FALSE))</f>
        <v>0</v>
      </c>
      <c r="Q3216" t="b">
        <f>AND(COUNTIF('Master list(no salts, metals)'!Q3206,"&lt;=1"),IF(COUNTIF('Master list(no salts, metals)'!$K3206:$Y3206, "#N/A")=14,TRUE,FALSE))</f>
        <v>0</v>
      </c>
      <c r="R3216" t="b">
        <f>AND(COUNTIF('Master list(no salts, metals)'!R3206,"&lt;=1"),IF(COUNTIF('Master list(no salts, metals)'!$K3206:$Y3206, "#N/A")=14,TRUE,FALSE))</f>
        <v>0</v>
      </c>
      <c r="S3216" t="b">
        <f>AND(COUNTIF('Master list(no salts, metals)'!S3206,"&lt;=1"),IF(COUNTIF('Master list(no salts, metals)'!$K3206:$Y3206, "#N/A")=14,TRUE,FALSE))</f>
        <v>0</v>
      </c>
      <c r="T3216" t="b">
        <f>AND(COUNTIF('Master list(no salts, metals)'!T3206,"&lt;=1"),IF(COUNTIF('Master list(no salts, metals)'!$K3206:$Y3206, "#N/A")=14,TRUE,FALSE))</f>
        <v>0</v>
      </c>
      <c r="U3216" t="b">
        <f>AND(COUNTIF('Master list(no salts, metals)'!U3206,"&lt;=1"),IF(COUNTIF('Master list(no salts, metals)'!$K3206:$Y3206, "#N/A")=14,TRUE,FALSE))</f>
        <v>0</v>
      </c>
      <c r="V3216" t="b">
        <f>AND(COUNTIF('Master list(no salts, metals)'!V3206,"&lt;=1"),IF(COUNTIF('Master list(no salts, metals)'!$K3206:$Y3206, "#N/A")=14,TRUE,FALSE))</f>
        <v>0</v>
      </c>
      <c r="W3216" t="b">
        <f>AND(COUNTIF('Master list(no salts, metals)'!W3206,"&lt;=1"),IF(COUNTIF('Master list(no salts, metals)'!$K3206:$Y3206, "#N/A")=14,TRUE,FALSE))</f>
        <v>0</v>
      </c>
      <c r="X3216" t="b">
        <f>AND(COUNTIF('Master list(no salts, metals)'!X3206,"&lt;=1"),IF(COUNTIF('Master list(no salts, metals)'!$K3206:$Y3206, "#N/A")=14,TRUE,FALSE))</f>
        <v>0</v>
      </c>
      <c r="Y3216" t="b">
        <f>AND(COUNTIF('Master list(no salts, metals)'!Y3206,"&lt;=1"),IF(COUNTIF('Master list(no salts, metals)'!$K3206:$Y3206, "#N/A")=14,TRUE,FALSE))</f>
        <v>0</v>
      </c>
    </row>
    <row r="3217" spans="11:25" x14ac:dyDescent="0.25">
      <c r="K3217" t="b">
        <f>AND(COUNTIF('Master list(no salts, metals)'!K3207,"&lt;=1"),IF(COUNTIF('Master list(no salts, metals)'!$K3207:$Y3207, "#N/A")=14,TRUE,FALSE))</f>
        <v>0</v>
      </c>
      <c r="L3217" t="b">
        <f>AND(COUNTIF('Master list(no salts, metals)'!L3207,"&lt;=1"),IF(COUNTIF('Master list(no salts, metals)'!$K3207:$Y3207, "#N/A")=14,TRUE,FALSE))</f>
        <v>0</v>
      </c>
      <c r="M3217" t="b">
        <f>AND(COUNTIF('Master list(no salts, metals)'!M3207,"&lt;=1"),IF(COUNTIF('Master list(no salts, metals)'!$K3207:$Y3207, "#N/A")=14,TRUE,FALSE))</f>
        <v>0</v>
      </c>
      <c r="N3217" t="b">
        <f>AND(COUNTIF('Master list(no salts, metals)'!N3207,"&lt;=1"),IF(COUNTIF('Master list(no salts, metals)'!$K3207:$Y3207, "#N/A")=14,TRUE,FALSE))</f>
        <v>0</v>
      </c>
      <c r="O3217" t="b">
        <f>AND(COUNTIF('Master list(no salts, metals)'!O3207,"&lt;=1"),IF(COUNTIF('Master list(no salts, metals)'!$K3207:$Y3207, "#N/A")=14,TRUE,FALSE))</f>
        <v>0</v>
      </c>
      <c r="P3217" t="b">
        <f>AND(COUNTIF('Master list(no salts, metals)'!P3207,"&lt;=1"),IF(COUNTIF('Master list(no salts, metals)'!$K3207:$Y3207, "#N/A")=14,TRUE,FALSE))</f>
        <v>0</v>
      </c>
      <c r="Q3217" t="b">
        <f>AND(COUNTIF('Master list(no salts, metals)'!Q3207,"&lt;=1"),IF(COUNTIF('Master list(no salts, metals)'!$K3207:$Y3207, "#N/A")=14,TRUE,FALSE))</f>
        <v>0</v>
      </c>
      <c r="R3217" t="b">
        <f>AND(COUNTIF('Master list(no salts, metals)'!R3207,"&lt;=1"),IF(COUNTIF('Master list(no salts, metals)'!$K3207:$Y3207, "#N/A")=14,TRUE,FALSE))</f>
        <v>0</v>
      </c>
      <c r="S3217" t="b">
        <f>AND(COUNTIF('Master list(no salts, metals)'!S3207,"&lt;=1"),IF(COUNTIF('Master list(no salts, metals)'!$K3207:$Y3207, "#N/A")=14,TRUE,FALSE))</f>
        <v>0</v>
      </c>
      <c r="T3217" t="b">
        <f>AND(COUNTIF('Master list(no salts, metals)'!T3207,"&lt;=1"),IF(COUNTIF('Master list(no salts, metals)'!$K3207:$Y3207, "#N/A")=14,TRUE,FALSE))</f>
        <v>0</v>
      </c>
      <c r="U3217" t="b">
        <f>AND(COUNTIF('Master list(no salts, metals)'!U3207,"&lt;=1"),IF(COUNTIF('Master list(no salts, metals)'!$K3207:$Y3207, "#N/A")=14,TRUE,FALSE))</f>
        <v>0</v>
      </c>
      <c r="V3217" t="b">
        <f>AND(COUNTIF('Master list(no salts, metals)'!V3207,"&lt;=1"),IF(COUNTIF('Master list(no salts, metals)'!$K3207:$Y3207, "#N/A")=14,TRUE,FALSE))</f>
        <v>0</v>
      </c>
      <c r="W3217" t="b">
        <f>AND(COUNTIF('Master list(no salts, metals)'!W3207,"&lt;=1"),IF(COUNTIF('Master list(no salts, metals)'!$K3207:$Y3207, "#N/A")=14,TRUE,FALSE))</f>
        <v>0</v>
      </c>
      <c r="X3217" t="b">
        <f>AND(COUNTIF('Master list(no salts, metals)'!X3207,"&lt;=1"),IF(COUNTIF('Master list(no salts, metals)'!$K3207:$Y3207, "#N/A")=14,TRUE,FALSE))</f>
        <v>1</v>
      </c>
      <c r="Y3217" t="b">
        <f>AND(COUNTIF('Master list(no salts, metals)'!Y3207,"&lt;=1"),IF(COUNTIF('Master list(no salts, metals)'!$K3207:$Y3207, "#N/A")=14,TRUE,FALSE))</f>
        <v>0</v>
      </c>
    </row>
    <row r="3218" spans="11:25" x14ac:dyDescent="0.25">
      <c r="K3218" t="b">
        <f>AND(COUNTIF('Master list(no salts, metals)'!K3208,"&lt;=1"),IF(COUNTIF('Master list(no salts, metals)'!$K3208:$Y3208, "#N/A")=14,TRUE,FALSE))</f>
        <v>0</v>
      </c>
      <c r="L3218" t="b">
        <f>AND(COUNTIF('Master list(no salts, metals)'!L3208,"&lt;=1"),IF(COUNTIF('Master list(no salts, metals)'!$K3208:$Y3208, "#N/A")=14,TRUE,FALSE))</f>
        <v>0</v>
      </c>
      <c r="M3218" t="b">
        <f>AND(COUNTIF('Master list(no salts, metals)'!M3208,"&lt;=1"),IF(COUNTIF('Master list(no salts, metals)'!$K3208:$Y3208, "#N/A")=14,TRUE,FALSE))</f>
        <v>0</v>
      </c>
      <c r="N3218" t="b">
        <f>AND(COUNTIF('Master list(no salts, metals)'!N3208,"&lt;=1"),IF(COUNTIF('Master list(no salts, metals)'!$K3208:$Y3208, "#N/A")=14,TRUE,FALSE))</f>
        <v>0</v>
      </c>
      <c r="O3218" t="b">
        <f>AND(COUNTIF('Master list(no salts, metals)'!O3208,"&lt;=1"),IF(COUNTIF('Master list(no salts, metals)'!$K3208:$Y3208, "#N/A")=14,TRUE,FALSE))</f>
        <v>0</v>
      </c>
      <c r="P3218" t="b">
        <f>AND(COUNTIF('Master list(no salts, metals)'!P3208,"&lt;=1"),IF(COUNTIF('Master list(no salts, metals)'!$K3208:$Y3208, "#N/A")=14,TRUE,FALSE))</f>
        <v>0</v>
      </c>
      <c r="Q3218" t="b">
        <f>AND(COUNTIF('Master list(no salts, metals)'!Q3208,"&lt;=1"),IF(COUNTIF('Master list(no salts, metals)'!$K3208:$Y3208, "#N/A")=14,TRUE,FALSE))</f>
        <v>0</v>
      </c>
      <c r="R3218" t="b">
        <f>AND(COUNTIF('Master list(no salts, metals)'!R3208,"&lt;=1"),IF(COUNTIF('Master list(no salts, metals)'!$K3208:$Y3208, "#N/A")=14,TRUE,FALSE))</f>
        <v>0</v>
      </c>
      <c r="S3218" t="b">
        <f>AND(COUNTIF('Master list(no salts, metals)'!S3208,"&lt;=1"),IF(COUNTIF('Master list(no salts, metals)'!$K3208:$Y3208, "#N/A")=14,TRUE,FALSE))</f>
        <v>0</v>
      </c>
      <c r="T3218" t="b">
        <f>AND(COUNTIF('Master list(no salts, metals)'!T3208,"&lt;=1"),IF(COUNTIF('Master list(no salts, metals)'!$K3208:$Y3208, "#N/A")=14,TRUE,FALSE))</f>
        <v>0</v>
      </c>
      <c r="U3218" t="b">
        <f>AND(COUNTIF('Master list(no salts, metals)'!U3208,"&lt;=1"),IF(COUNTIF('Master list(no salts, metals)'!$K3208:$Y3208, "#N/A")=14,TRUE,FALSE))</f>
        <v>0</v>
      </c>
      <c r="V3218" t="b">
        <f>AND(COUNTIF('Master list(no salts, metals)'!V3208,"&lt;=1"),IF(COUNTIF('Master list(no salts, metals)'!$K3208:$Y3208, "#N/A")=14,TRUE,FALSE))</f>
        <v>0</v>
      </c>
      <c r="W3218" t="b">
        <f>AND(COUNTIF('Master list(no salts, metals)'!W3208,"&lt;=1"),IF(COUNTIF('Master list(no salts, metals)'!$K3208:$Y3208, "#N/A")=14,TRUE,FALSE))</f>
        <v>1</v>
      </c>
      <c r="X3218" t="b">
        <f>AND(COUNTIF('Master list(no salts, metals)'!X3208,"&lt;=1"),IF(COUNTIF('Master list(no salts, metals)'!$K3208:$Y3208, "#N/A")=14,TRUE,FALSE))</f>
        <v>0</v>
      </c>
      <c r="Y3218" t="b">
        <f>AND(COUNTIF('Master list(no salts, metals)'!Y3208,"&lt;=1"),IF(COUNTIF('Master list(no salts, metals)'!$K3208:$Y3208, "#N/A")=14,TRUE,FALSE))</f>
        <v>0</v>
      </c>
    </row>
    <row r="3219" spans="11:25" x14ac:dyDescent="0.25">
      <c r="K3219" t="b">
        <f>AND(COUNTIF('Master list(no salts, metals)'!K3209,"&lt;=1"),IF(COUNTIF('Master list(no salts, metals)'!$K3209:$Y3209, "#N/A")=14,TRUE,FALSE))</f>
        <v>0</v>
      </c>
      <c r="L3219" t="b">
        <f>AND(COUNTIF('Master list(no salts, metals)'!L3209,"&lt;=1"),IF(COUNTIF('Master list(no salts, metals)'!$K3209:$Y3209, "#N/A")=14,TRUE,FALSE))</f>
        <v>0</v>
      </c>
      <c r="M3219" t="b">
        <f>AND(COUNTIF('Master list(no salts, metals)'!M3209,"&lt;=1"),IF(COUNTIF('Master list(no salts, metals)'!$K3209:$Y3209, "#N/A")=14,TRUE,FALSE))</f>
        <v>0</v>
      </c>
      <c r="N3219" t="b">
        <f>AND(COUNTIF('Master list(no salts, metals)'!N3209,"&lt;=1"),IF(COUNTIF('Master list(no salts, metals)'!$K3209:$Y3209, "#N/A")=14,TRUE,FALSE))</f>
        <v>0</v>
      </c>
      <c r="O3219" t="b">
        <f>AND(COUNTIF('Master list(no salts, metals)'!O3209,"&lt;=1"),IF(COUNTIF('Master list(no salts, metals)'!$K3209:$Y3209, "#N/A")=14,TRUE,FALSE))</f>
        <v>0</v>
      </c>
      <c r="P3219" t="b">
        <f>AND(COUNTIF('Master list(no salts, metals)'!P3209,"&lt;=1"),IF(COUNTIF('Master list(no salts, metals)'!$K3209:$Y3209, "#N/A")=14,TRUE,FALSE))</f>
        <v>0</v>
      </c>
      <c r="Q3219" t="b">
        <f>AND(COUNTIF('Master list(no salts, metals)'!Q3209,"&lt;=1"),IF(COUNTIF('Master list(no salts, metals)'!$K3209:$Y3209, "#N/A")=14,TRUE,FALSE))</f>
        <v>0</v>
      </c>
      <c r="R3219" t="b">
        <f>AND(COUNTIF('Master list(no salts, metals)'!R3209,"&lt;=1"),IF(COUNTIF('Master list(no salts, metals)'!$K3209:$Y3209, "#N/A")=14,TRUE,FALSE))</f>
        <v>0</v>
      </c>
      <c r="S3219" t="b">
        <f>AND(COUNTIF('Master list(no salts, metals)'!S3209,"&lt;=1"),IF(COUNTIF('Master list(no salts, metals)'!$K3209:$Y3209, "#N/A")=14,TRUE,FALSE))</f>
        <v>0</v>
      </c>
      <c r="T3219" t="b">
        <f>AND(COUNTIF('Master list(no salts, metals)'!T3209,"&lt;=1"),IF(COUNTIF('Master list(no salts, metals)'!$K3209:$Y3209, "#N/A")=14,TRUE,FALSE))</f>
        <v>0</v>
      </c>
      <c r="U3219" t="b">
        <f>AND(COUNTIF('Master list(no salts, metals)'!U3209,"&lt;=1"),IF(COUNTIF('Master list(no salts, metals)'!$K3209:$Y3209, "#N/A")=14,TRUE,FALSE))</f>
        <v>0</v>
      </c>
      <c r="V3219" t="b">
        <f>AND(COUNTIF('Master list(no salts, metals)'!V3209,"&lt;=1"),IF(COUNTIF('Master list(no salts, metals)'!$K3209:$Y3209, "#N/A")=14,TRUE,FALSE))</f>
        <v>0</v>
      </c>
      <c r="W3219" t="b">
        <f>AND(COUNTIF('Master list(no salts, metals)'!W3209,"&lt;=1"),IF(COUNTIF('Master list(no salts, metals)'!$K3209:$Y3209, "#N/A")=14,TRUE,FALSE))</f>
        <v>0</v>
      </c>
      <c r="X3219" t="b">
        <f>AND(COUNTIF('Master list(no salts, metals)'!X3209,"&lt;=1"),IF(COUNTIF('Master list(no salts, metals)'!$K3209:$Y3209, "#N/A")=14,TRUE,FALSE))</f>
        <v>0</v>
      </c>
      <c r="Y3219" t="b">
        <f>AND(COUNTIF('Master list(no salts, metals)'!Y3209,"&lt;=1"),IF(COUNTIF('Master list(no salts, metals)'!$K3209:$Y3209, "#N/A")=14,TRUE,FALSE))</f>
        <v>0</v>
      </c>
    </row>
    <row r="3220" spans="11:25" x14ac:dyDescent="0.25">
      <c r="K3220" t="b">
        <f>AND(COUNTIF('Master list(no salts, metals)'!K3210,"&lt;=1"),IF(COUNTIF('Master list(no salts, metals)'!$K3210:$Y3210, "#N/A")=14,TRUE,FALSE))</f>
        <v>0</v>
      </c>
      <c r="L3220" t="b">
        <f>AND(COUNTIF('Master list(no salts, metals)'!L3210,"&lt;=1"),IF(COUNTIF('Master list(no salts, metals)'!$K3210:$Y3210, "#N/A")=14,TRUE,FALSE))</f>
        <v>0</v>
      </c>
      <c r="M3220" t="b">
        <f>AND(COUNTIF('Master list(no salts, metals)'!M3210,"&lt;=1"),IF(COUNTIF('Master list(no salts, metals)'!$K3210:$Y3210, "#N/A")=14,TRUE,FALSE))</f>
        <v>0</v>
      </c>
      <c r="N3220" t="b">
        <f>AND(COUNTIF('Master list(no salts, metals)'!N3210,"&lt;=1"),IF(COUNTIF('Master list(no salts, metals)'!$K3210:$Y3210, "#N/A")=14,TRUE,FALSE))</f>
        <v>0</v>
      </c>
      <c r="O3220" t="b">
        <f>AND(COUNTIF('Master list(no salts, metals)'!O3210,"&lt;=1"),IF(COUNTIF('Master list(no salts, metals)'!$K3210:$Y3210, "#N/A")=14,TRUE,FALSE))</f>
        <v>0</v>
      </c>
      <c r="P3220" t="b">
        <f>AND(COUNTIF('Master list(no salts, metals)'!P3210,"&lt;=1"),IF(COUNTIF('Master list(no salts, metals)'!$K3210:$Y3210, "#N/A")=14,TRUE,FALSE))</f>
        <v>0</v>
      </c>
      <c r="Q3220" t="b">
        <f>AND(COUNTIF('Master list(no salts, metals)'!Q3210,"&lt;=1"),IF(COUNTIF('Master list(no salts, metals)'!$K3210:$Y3210, "#N/A")=14,TRUE,FALSE))</f>
        <v>0</v>
      </c>
      <c r="R3220" t="b">
        <f>AND(COUNTIF('Master list(no salts, metals)'!R3210,"&lt;=1"),IF(COUNTIF('Master list(no salts, metals)'!$K3210:$Y3210, "#N/A")=14,TRUE,FALSE))</f>
        <v>0</v>
      </c>
      <c r="S3220" t="b">
        <f>AND(COUNTIF('Master list(no salts, metals)'!S3210,"&lt;=1"),IF(COUNTIF('Master list(no salts, metals)'!$K3210:$Y3210, "#N/A")=14,TRUE,FALSE))</f>
        <v>0</v>
      </c>
      <c r="T3220" t="b">
        <f>AND(COUNTIF('Master list(no salts, metals)'!T3210,"&lt;=1"),IF(COUNTIF('Master list(no salts, metals)'!$K3210:$Y3210, "#N/A")=14,TRUE,FALSE))</f>
        <v>0</v>
      </c>
      <c r="U3220" t="b">
        <f>AND(COUNTIF('Master list(no salts, metals)'!U3210,"&lt;=1"),IF(COUNTIF('Master list(no salts, metals)'!$K3210:$Y3210, "#N/A")=14,TRUE,FALSE))</f>
        <v>0</v>
      </c>
      <c r="V3220" t="b">
        <f>AND(COUNTIF('Master list(no salts, metals)'!V3210,"&lt;=1"),IF(COUNTIF('Master list(no salts, metals)'!$K3210:$Y3210, "#N/A")=14,TRUE,FALSE))</f>
        <v>0</v>
      </c>
      <c r="W3220" t="b">
        <f>AND(COUNTIF('Master list(no salts, metals)'!W3210,"&lt;=1"),IF(COUNTIF('Master list(no salts, metals)'!$K3210:$Y3210, "#N/A")=14,TRUE,FALSE))</f>
        <v>0</v>
      </c>
      <c r="X3220" t="b">
        <f>AND(COUNTIF('Master list(no salts, metals)'!X3210,"&lt;=1"),IF(COUNTIF('Master list(no salts, metals)'!$K3210:$Y3210, "#N/A")=14,TRUE,FALSE))</f>
        <v>0</v>
      </c>
      <c r="Y3220" t="b">
        <f>AND(COUNTIF('Master list(no salts, metals)'!Y3210,"&lt;=1"),IF(COUNTIF('Master list(no salts, metals)'!$K3210:$Y3210, "#N/A")=14,TRUE,FALSE))</f>
        <v>0</v>
      </c>
    </row>
    <row r="3221" spans="11:25" x14ac:dyDescent="0.25">
      <c r="K3221" t="b">
        <f>AND(COUNTIF('Master list(no salts, metals)'!K3211,"&lt;=1"),IF(COUNTIF('Master list(no salts, metals)'!$K3211:$Y3211, "#N/A")=14,TRUE,FALSE))</f>
        <v>0</v>
      </c>
      <c r="L3221" t="b">
        <f>AND(COUNTIF('Master list(no salts, metals)'!L3211,"&lt;=1"),IF(COUNTIF('Master list(no salts, metals)'!$K3211:$Y3211, "#N/A")=14,TRUE,FALSE))</f>
        <v>0</v>
      </c>
      <c r="M3221" t="b">
        <f>AND(COUNTIF('Master list(no salts, metals)'!M3211,"&lt;=1"),IF(COUNTIF('Master list(no salts, metals)'!$K3211:$Y3211, "#N/A")=14,TRUE,FALSE))</f>
        <v>0</v>
      </c>
      <c r="N3221" t="b">
        <f>AND(COUNTIF('Master list(no salts, metals)'!N3211,"&lt;=1"),IF(COUNTIF('Master list(no salts, metals)'!$K3211:$Y3211, "#N/A")=14,TRUE,FALSE))</f>
        <v>0</v>
      </c>
      <c r="O3221" t="b">
        <f>AND(COUNTIF('Master list(no salts, metals)'!O3211,"&lt;=1"),IF(COUNTIF('Master list(no salts, metals)'!$K3211:$Y3211, "#N/A")=14,TRUE,FALSE))</f>
        <v>0</v>
      </c>
      <c r="P3221" t="b">
        <f>AND(COUNTIF('Master list(no salts, metals)'!P3211,"&lt;=1"),IF(COUNTIF('Master list(no salts, metals)'!$K3211:$Y3211, "#N/A")=14,TRUE,FALSE))</f>
        <v>0</v>
      </c>
      <c r="Q3221" t="b">
        <f>AND(COUNTIF('Master list(no salts, metals)'!Q3211,"&lt;=1"),IF(COUNTIF('Master list(no salts, metals)'!$K3211:$Y3211, "#N/A")=14,TRUE,FALSE))</f>
        <v>0</v>
      </c>
      <c r="R3221" t="b">
        <f>AND(COUNTIF('Master list(no salts, metals)'!R3211,"&lt;=1"),IF(COUNTIF('Master list(no salts, metals)'!$K3211:$Y3211, "#N/A")=14,TRUE,FALSE))</f>
        <v>0</v>
      </c>
      <c r="S3221" t="b">
        <f>AND(COUNTIF('Master list(no salts, metals)'!S3211,"&lt;=1"),IF(COUNTIF('Master list(no salts, metals)'!$K3211:$Y3211, "#N/A")=14,TRUE,FALSE))</f>
        <v>0</v>
      </c>
      <c r="T3221" t="b">
        <f>AND(COUNTIF('Master list(no salts, metals)'!T3211,"&lt;=1"),IF(COUNTIF('Master list(no salts, metals)'!$K3211:$Y3211, "#N/A")=14,TRUE,FALSE))</f>
        <v>0</v>
      </c>
      <c r="U3221" t="b">
        <f>AND(COUNTIF('Master list(no salts, metals)'!U3211,"&lt;=1"),IF(COUNTIF('Master list(no salts, metals)'!$K3211:$Y3211, "#N/A")=14,TRUE,FALSE))</f>
        <v>0</v>
      </c>
      <c r="V3221" t="b">
        <f>AND(COUNTIF('Master list(no salts, metals)'!V3211,"&lt;=1"),IF(COUNTIF('Master list(no salts, metals)'!$K3211:$Y3211, "#N/A")=14,TRUE,FALSE))</f>
        <v>0</v>
      </c>
      <c r="W3221" t="b">
        <f>AND(COUNTIF('Master list(no salts, metals)'!W3211,"&lt;=1"),IF(COUNTIF('Master list(no salts, metals)'!$K3211:$Y3211, "#N/A")=14,TRUE,FALSE))</f>
        <v>0</v>
      </c>
      <c r="X3221" t="b">
        <f>AND(COUNTIF('Master list(no salts, metals)'!X3211,"&lt;=1"),IF(COUNTIF('Master list(no salts, metals)'!$K3211:$Y3211, "#N/A")=14,TRUE,FALSE))</f>
        <v>1</v>
      </c>
      <c r="Y3221" t="b">
        <f>AND(COUNTIF('Master list(no salts, metals)'!Y3211,"&lt;=1"),IF(COUNTIF('Master list(no salts, metals)'!$K3211:$Y3211, "#N/A")=14,TRUE,FALSE))</f>
        <v>0</v>
      </c>
    </row>
    <row r="3222" spans="11:25" x14ac:dyDescent="0.25">
      <c r="K3222" t="b">
        <f>AND(COUNTIF('Master list(no salts, metals)'!K3212,"&lt;=1"),IF(COUNTIF('Master list(no salts, metals)'!$K3212:$Y3212, "#N/A")=14,TRUE,FALSE))</f>
        <v>0</v>
      </c>
      <c r="L3222" t="b">
        <f>AND(COUNTIF('Master list(no salts, metals)'!L3212,"&lt;=1"),IF(COUNTIF('Master list(no salts, metals)'!$K3212:$Y3212, "#N/A")=14,TRUE,FALSE))</f>
        <v>0</v>
      </c>
      <c r="M3222" t="b">
        <f>AND(COUNTIF('Master list(no salts, metals)'!M3212,"&lt;=1"),IF(COUNTIF('Master list(no salts, metals)'!$K3212:$Y3212, "#N/A")=14,TRUE,FALSE))</f>
        <v>0</v>
      </c>
      <c r="N3222" t="b">
        <f>AND(COUNTIF('Master list(no salts, metals)'!N3212,"&lt;=1"),IF(COUNTIF('Master list(no salts, metals)'!$K3212:$Y3212, "#N/A")=14,TRUE,FALSE))</f>
        <v>0</v>
      </c>
      <c r="O3222" t="b">
        <f>AND(COUNTIF('Master list(no salts, metals)'!O3212,"&lt;=1"),IF(COUNTIF('Master list(no salts, metals)'!$K3212:$Y3212, "#N/A")=14,TRUE,FALSE))</f>
        <v>0</v>
      </c>
      <c r="P3222" t="b">
        <f>AND(COUNTIF('Master list(no salts, metals)'!P3212,"&lt;=1"),IF(COUNTIF('Master list(no salts, metals)'!$K3212:$Y3212, "#N/A")=14,TRUE,FALSE))</f>
        <v>0</v>
      </c>
      <c r="Q3222" t="b">
        <f>AND(COUNTIF('Master list(no salts, metals)'!Q3212,"&lt;=1"),IF(COUNTIF('Master list(no salts, metals)'!$K3212:$Y3212, "#N/A")=14,TRUE,FALSE))</f>
        <v>0</v>
      </c>
      <c r="R3222" t="b">
        <f>AND(COUNTIF('Master list(no salts, metals)'!R3212,"&lt;=1"),IF(COUNTIF('Master list(no salts, metals)'!$K3212:$Y3212, "#N/A")=14,TRUE,FALSE))</f>
        <v>0</v>
      </c>
      <c r="S3222" t="b">
        <f>AND(COUNTIF('Master list(no salts, metals)'!S3212,"&lt;=1"),IF(COUNTIF('Master list(no salts, metals)'!$K3212:$Y3212, "#N/A")=14,TRUE,FALSE))</f>
        <v>0</v>
      </c>
      <c r="T3222" t="b">
        <f>AND(COUNTIF('Master list(no salts, metals)'!T3212,"&lt;=1"),IF(COUNTIF('Master list(no salts, metals)'!$K3212:$Y3212, "#N/A")=14,TRUE,FALSE))</f>
        <v>0</v>
      </c>
      <c r="U3222" t="b">
        <f>AND(COUNTIF('Master list(no salts, metals)'!U3212,"&lt;=1"),IF(COUNTIF('Master list(no salts, metals)'!$K3212:$Y3212, "#N/A")=14,TRUE,FALSE))</f>
        <v>0</v>
      </c>
      <c r="V3222" t="b">
        <f>AND(COUNTIF('Master list(no salts, metals)'!V3212,"&lt;=1"),IF(COUNTIF('Master list(no salts, metals)'!$K3212:$Y3212, "#N/A")=14,TRUE,FALSE))</f>
        <v>0</v>
      </c>
      <c r="W3222" t="b">
        <f>AND(COUNTIF('Master list(no salts, metals)'!W3212,"&lt;=1"),IF(COUNTIF('Master list(no salts, metals)'!$K3212:$Y3212, "#N/A")=14,TRUE,FALSE))</f>
        <v>1</v>
      </c>
      <c r="X3222" t="b">
        <f>AND(COUNTIF('Master list(no salts, metals)'!X3212,"&lt;=1"),IF(COUNTIF('Master list(no salts, metals)'!$K3212:$Y3212, "#N/A")=14,TRUE,FALSE))</f>
        <v>0</v>
      </c>
      <c r="Y3222" t="b">
        <f>AND(COUNTIF('Master list(no salts, metals)'!Y3212,"&lt;=1"),IF(COUNTIF('Master list(no salts, metals)'!$K3212:$Y3212, "#N/A")=14,TRUE,FALSE))</f>
        <v>0</v>
      </c>
    </row>
    <row r="3223" spans="11:25" x14ac:dyDescent="0.25">
      <c r="K3223" t="b">
        <f>AND(COUNTIF('Master list(no salts, metals)'!K3213,"&lt;=1"),IF(COUNTIF('Master list(no salts, metals)'!$K3213:$Y3213, "#N/A")=14,TRUE,FALSE))</f>
        <v>0</v>
      </c>
      <c r="L3223" t="b">
        <f>AND(COUNTIF('Master list(no salts, metals)'!L3213,"&lt;=1"),IF(COUNTIF('Master list(no salts, metals)'!$K3213:$Y3213, "#N/A")=14,TRUE,FALSE))</f>
        <v>0</v>
      </c>
      <c r="M3223" t="b">
        <f>AND(COUNTIF('Master list(no salts, metals)'!M3213,"&lt;=1"),IF(COUNTIF('Master list(no salts, metals)'!$K3213:$Y3213, "#N/A")=14,TRUE,FALSE))</f>
        <v>0</v>
      </c>
      <c r="N3223" t="b">
        <f>AND(COUNTIF('Master list(no salts, metals)'!N3213,"&lt;=1"),IF(COUNTIF('Master list(no salts, metals)'!$K3213:$Y3213, "#N/A")=14,TRUE,FALSE))</f>
        <v>0</v>
      </c>
      <c r="O3223" t="b">
        <f>AND(COUNTIF('Master list(no salts, metals)'!O3213,"&lt;=1"),IF(COUNTIF('Master list(no salts, metals)'!$K3213:$Y3213, "#N/A")=14,TRUE,FALSE))</f>
        <v>0</v>
      </c>
      <c r="P3223" t="b">
        <f>AND(COUNTIF('Master list(no salts, metals)'!P3213,"&lt;=1"),IF(COUNTIF('Master list(no salts, metals)'!$K3213:$Y3213, "#N/A")=14,TRUE,FALSE))</f>
        <v>0</v>
      </c>
      <c r="Q3223" t="b">
        <f>AND(COUNTIF('Master list(no salts, metals)'!Q3213,"&lt;=1"),IF(COUNTIF('Master list(no salts, metals)'!$K3213:$Y3213, "#N/A")=14,TRUE,FALSE))</f>
        <v>0</v>
      </c>
      <c r="R3223" t="b">
        <f>AND(COUNTIF('Master list(no salts, metals)'!R3213,"&lt;=1"),IF(COUNTIF('Master list(no salts, metals)'!$K3213:$Y3213, "#N/A")=14,TRUE,FALSE))</f>
        <v>0</v>
      </c>
      <c r="S3223" t="b">
        <f>AND(COUNTIF('Master list(no salts, metals)'!S3213,"&lt;=1"),IF(COUNTIF('Master list(no salts, metals)'!$K3213:$Y3213, "#N/A")=14,TRUE,FALSE))</f>
        <v>0</v>
      </c>
      <c r="T3223" t="b">
        <f>AND(COUNTIF('Master list(no salts, metals)'!T3213,"&lt;=1"),IF(COUNTIF('Master list(no salts, metals)'!$K3213:$Y3213, "#N/A")=14,TRUE,FALSE))</f>
        <v>0</v>
      </c>
      <c r="U3223" t="b">
        <f>AND(COUNTIF('Master list(no salts, metals)'!U3213,"&lt;=1"),IF(COUNTIF('Master list(no salts, metals)'!$K3213:$Y3213, "#N/A")=14,TRUE,FALSE))</f>
        <v>0</v>
      </c>
      <c r="V3223" t="b">
        <f>AND(COUNTIF('Master list(no salts, metals)'!V3213,"&lt;=1"),IF(COUNTIF('Master list(no salts, metals)'!$K3213:$Y3213, "#N/A")=14,TRUE,FALSE))</f>
        <v>0</v>
      </c>
      <c r="W3223" t="b">
        <f>AND(COUNTIF('Master list(no salts, metals)'!W3213,"&lt;=1"),IF(COUNTIF('Master list(no salts, metals)'!$K3213:$Y3213, "#N/A")=14,TRUE,FALSE))</f>
        <v>0</v>
      </c>
      <c r="X3223" t="b">
        <f>AND(COUNTIF('Master list(no salts, metals)'!X3213,"&lt;=1"),IF(COUNTIF('Master list(no salts, metals)'!$K3213:$Y3213, "#N/A")=14,TRUE,FALSE))</f>
        <v>0</v>
      </c>
      <c r="Y3223" t="b">
        <f>AND(COUNTIF('Master list(no salts, metals)'!Y3213,"&lt;=1"),IF(COUNTIF('Master list(no salts, metals)'!$K3213:$Y3213, "#N/A")=14,TRUE,FALSE))</f>
        <v>0</v>
      </c>
    </row>
    <row r="3224" spans="11:25" x14ac:dyDescent="0.25">
      <c r="K3224" t="b">
        <f>AND(COUNTIF('Master list(no salts, metals)'!K3214,"&lt;=1"),IF(COUNTIF('Master list(no salts, metals)'!$K3214:$Y3214, "#N/A")=14,TRUE,FALSE))</f>
        <v>0</v>
      </c>
      <c r="L3224" t="b">
        <f>AND(COUNTIF('Master list(no salts, metals)'!L3214,"&lt;=1"),IF(COUNTIF('Master list(no salts, metals)'!$K3214:$Y3214, "#N/A")=14,TRUE,FALSE))</f>
        <v>0</v>
      </c>
      <c r="M3224" t="b">
        <f>AND(COUNTIF('Master list(no salts, metals)'!M3214,"&lt;=1"),IF(COUNTIF('Master list(no salts, metals)'!$K3214:$Y3214, "#N/A")=14,TRUE,FALSE))</f>
        <v>0</v>
      </c>
      <c r="N3224" t="b">
        <f>AND(COUNTIF('Master list(no salts, metals)'!N3214,"&lt;=1"),IF(COUNTIF('Master list(no salts, metals)'!$K3214:$Y3214, "#N/A")=14,TRUE,FALSE))</f>
        <v>0</v>
      </c>
      <c r="O3224" t="b">
        <f>AND(COUNTIF('Master list(no salts, metals)'!O3214,"&lt;=1"),IF(COUNTIF('Master list(no salts, metals)'!$K3214:$Y3214, "#N/A")=14,TRUE,FALSE))</f>
        <v>0</v>
      </c>
      <c r="P3224" t="b">
        <f>AND(COUNTIF('Master list(no salts, metals)'!P3214,"&lt;=1"),IF(COUNTIF('Master list(no salts, metals)'!$K3214:$Y3214, "#N/A")=14,TRUE,FALSE))</f>
        <v>0</v>
      </c>
      <c r="Q3224" t="b">
        <f>AND(COUNTIF('Master list(no salts, metals)'!Q3214,"&lt;=1"),IF(COUNTIF('Master list(no salts, metals)'!$K3214:$Y3214, "#N/A")=14,TRUE,FALSE))</f>
        <v>0</v>
      </c>
      <c r="R3224" t="b">
        <f>AND(COUNTIF('Master list(no salts, metals)'!R3214,"&lt;=1"),IF(COUNTIF('Master list(no salts, metals)'!$K3214:$Y3214, "#N/A")=14,TRUE,FALSE))</f>
        <v>0</v>
      </c>
      <c r="S3224" t="b">
        <f>AND(COUNTIF('Master list(no salts, metals)'!S3214,"&lt;=1"),IF(COUNTIF('Master list(no salts, metals)'!$K3214:$Y3214, "#N/A")=14,TRUE,FALSE))</f>
        <v>0</v>
      </c>
      <c r="T3224" t="b">
        <f>AND(COUNTIF('Master list(no salts, metals)'!T3214,"&lt;=1"),IF(COUNTIF('Master list(no salts, metals)'!$K3214:$Y3214, "#N/A")=14,TRUE,FALSE))</f>
        <v>0</v>
      </c>
      <c r="U3224" t="b">
        <f>AND(COUNTIF('Master list(no salts, metals)'!U3214,"&lt;=1"),IF(COUNTIF('Master list(no salts, metals)'!$K3214:$Y3214, "#N/A")=14,TRUE,FALSE))</f>
        <v>0</v>
      </c>
      <c r="V3224" t="b">
        <f>AND(COUNTIF('Master list(no salts, metals)'!V3214,"&lt;=1"),IF(COUNTIF('Master list(no salts, metals)'!$K3214:$Y3214, "#N/A")=14,TRUE,FALSE))</f>
        <v>0</v>
      </c>
      <c r="W3224" t="b">
        <f>AND(COUNTIF('Master list(no salts, metals)'!W3214,"&lt;=1"),IF(COUNTIF('Master list(no salts, metals)'!$K3214:$Y3214, "#N/A")=14,TRUE,FALSE))</f>
        <v>0</v>
      </c>
      <c r="X3224" t="b">
        <f>AND(COUNTIF('Master list(no salts, metals)'!X3214,"&lt;=1"),IF(COUNTIF('Master list(no salts, metals)'!$K3214:$Y3214, "#N/A")=14,TRUE,FALSE))</f>
        <v>0</v>
      </c>
      <c r="Y3224" t="b">
        <f>AND(COUNTIF('Master list(no salts, metals)'!Y3214,"&lt;=1"),IF(COUNTIF('Master list(no salts, metals)'!$K3214:$Y3214, "#N/A")=14,TRUE,FALSE))</f>
        <v>0</v>
      </c>
    </row>
    <row r="3225" spans="11:25" x14ac:dyDescent="0.25">
      <c r="K3225" t="b">
        <f>AND(COUNTIF('Master list(no salts, metals)'!K3215,"&lt;=1"),IF(COUNTIF('Master list(no salts, metals)'!$K3215:$Y3215, "#N/A")=14,TRUE,FALSE))</f>
        <v>0</v>
      </c>
      <c r="L3225" t="b">
        <f>AND(COUNTIF('Master list(no salts, metals)'!L3215,"&lt;=1"),IF(COUNTIF('Master list(no salts, metals)'!$K3215:$Y3215, "#N/A")=14,TRUE,FALSE))</f>
        <v>0</v>
      </c>
      <c r="M3225" t="b">
        <f>AND(COUNTIF('Master list(no salts, metals)'!M3215,"&lt;=1"),IF(COUNTIF('Master list(no salts, metals)'!$K3215:$Y3215, "#N/A")=14,TRUE,FALSE))</f>
        <v>0</v>
      </c>
      <c r="N3225" t="b">
        <f>AND(COUNTIF('Master list(no salts, metals)'!N3215,"&lt;=1"),IF(COUNTIF('Master list(no salts, metals)'!$K3215:$Y3215, "#N/A")=14,TRUE,FALSE))</f>
        <v>0</v>
      </c>
      <c r="O3225" t="b">
        <f>AND(COUNTIF('Master list(no salts, metals)'!O3215,"&lt;=1"),IF(COUNTIF('Master list(no salts, metals)'!$K3215:$Y3215, "#N/A")=14,TRUE,FALSE))</f>
        <v>0</v>
      </c>
      <c r="P3225" t="b">
        <f>AND(COUNTIF('Master list(no salts, metals)'!P3215,"&lt;=1"),IF(COUNTIF('Master list(no salts, metals)'!$K3215:$Y3215, "#N/A")=14,TRUE,FALSE))</f>
        <v>0</v>
      </c>
      <c r="Q3225" t="b">
        <f>AND(COUNTIF('Master list(no salts, metals)'!Q3215,"&lt;=1"),IF(COUNTIF('Master list(no salts, metals)'!$K3215:$Y3215, "#N/A")=14,TRUE,FALSE))</f>
        <v>0</v>
      </c>
      <c r="R3225" t="b">
        <f>AND(COUNTIF('Master list(no salts, metals)'!R3215,"&lt;=1"),IF(COUNTIF('Master list(no salts, metals)'!$K3215:$Y3215, "#N/A")=14,TRUE,FALSE))</f>
        <v>0</v>
      </c>
      <c r="S3225" t="b">
        <f>AND(COUNTIF('Master list(no salts, metals)'!S3215,"&lt;=1"),IF(COUNTIF('Master list(no salts, metals)'!$K3215:$Y3215, "#N/A")=14,TRUE,FALSE))</f>
        <v>0</v>
      </c>
      <c r="T3225" t="b">
        <f>AND(COUNTIF('Master list(no salts, metals)'!T3215,"&lt;=1"),IF(COUNTIF('Master list(no salts, metals)'!$K3215:$Y3215, "#N/A")=14,TRUE,FALSE))</f>
        <v>0</v>
      </c>
      <c r="U3225" t="b">
        <f>AND(COUNTIF('Master list(no salts, metals)'!U3215,"&lt;=1"),IF(COUNTIF('Master list(no salts, metals)'!$K3215:$Y3215, "#N/A")=14,TRUE,FALSE))</f>
        <v>0</v>
      </c>
      <c r="V3225" t="b">
        <f>AND(COUNTIF('Master list(no salts, metals)'!V3215,"&lt;=1"),IF(COUNTIF('Master list(no salts, metals)'!$K3215:$Y3215, "#N/A")=14,TRUE,FALSE))</f>
        <v>0</v>
      </c>
      <c r="W3225" t="b">
        <f>AND(COUNTIF('Master list(no salts, metals)'!W3215,"&lt;=1"),IF(COUNTIF('Master list(no salts, metals)'!$K3215:$Y3215, "#N/A")=14,TRUE,FALSE))</f>
        <v>0</v>
      </c>
      <c r="X3225" t="b">
        <f>AND(COUNTIF('Master list(no salts, metals)'!X3215,"&lt;=1"),IF(COUNTIF('Master list(no salts, metals)'!$K3215:$Y3215, "#N/A")=14,TRUE,FALSE))</f>
        <v>0</v>
      </c>
      <c r="Y3225" t="b">
        <f>AND(COUNTIF('Master list(no salts, metals)'!Y3215,"&lt;=1"),IF(COUNTIF('Master list(no salts, metals)'!$K3215:$Y3215, "#N/A")=14,TRUE,FALSE))</f>
        <v>0</v>
      </c>
    </row>
    <row r="3226" spans="11:25" x14ac:dyDescent="0.25">
      <c r="K3226" t="b">
        <f>AND(COUNTIF('Master list(no salts, metals)'!K3216,"&lt;=1"),IF(COUNTIF('Master list(no salts, metals)'!$K3216:$Y3216, "#N/A")=14,TRUE,FALSE))</f>
        <v>0</v>
      </c>
      <c r="L3226" t="b">
        <f>AND(COUNTIF('Master list(no salts, metals)'!L3216,"&lt;=1"),IF(COUNTIF('Master list(no salts, metals)'!$K3216:$Y3216, "#N/A")=14,TRUE,FALSE))</f>
        <v>0</v>
      </c>
      <c r="M3226" t="b">
        <f>AND(COUNTIF('Master list(no salts, metals)'!M3216,"&lt;=1"),IF(COUNTIF('Master list(no salts, metals)'!$K3216:$Y3216, "#N/A")=14,TRUE,FALSE))</f>
        <v>0</v>
      </c>
      <c r="N3226" t="b">
        <f>AND(COUNTIF('Master list(no salts, metals)'!N3216,"&lt;=1"),IF(COUNTIF('Master list(no salts, metals)'!$K3216:$Y3216, "#N/A")=14,TRUE,FALSE))</f>
        <v>0</v>
      </c>
      <c r="O3226" t="b">
        <f>AND(COUNTIF('Master list(no salts, metals)'!O3216,"&lt;=1"),IF(COUNTIF('Master list(no salts, metals)'!$K3216:$Y3216, "#N/A")=14,TRUE,FALSE))</f>
        <v>0</v>
      </c>
      <c r="P3226" t="b">
        <f>AND(COUNTIF('Master list(no salts, metals)'!P3216,"&lt;=1"),IF(COUNTIF('Master list(no salts, metals)'!$K3216:$Y3216, "#N/A")=14,TRUE,FALSE))</f>
        <v>0</v>
      </c>
      <c r="Q3226" t="b">
        <f>AND(COUNTIF('Master list(no salts, metals)'!Q3216,"&lt;=1"),IF(COUNTIF('Master list(no salts, metals)'!$K3216:$Y3216, "#N/A")=14,TRUE,FALSE))</f>
        <v>0</v>
      </c>
      <c r="R3226" t="b">
        <f>AND(COUNTIF('Master list(no salts, metals)'!R3216,"&lt;=1"),IF(COUNTIF('Master list(no salts, metals)'!$K3216:$Y3216, "#N/A")=14,TRUE,FALSE))</f>
        <v>0</v>
      </c>
      <c r="S3226" t="b">
        <f>AND(COUNTIF('Master list(no salts, metals)'!S3216,"&lt;=1"),IF(COUNTIF('Master list(no salts, metals)'!$K3216:$Y3216, "#N/A")=14,TRUE,FALSE))</f>
        <v>0</v>
      </c>
      <c r="T3226" t="b">
        <f>AND(COUNTIF('Master list(no salts, metals)'!T3216,"&lt;=1"),IF(COUNTIF('Master list(no salts, metals)'!$K3216:$Y3216, "#N/A")=14,TRUE,FALSE))</f>
        <v>0</v>
      </c>
      <c r="U3226" t="b">
        <f>AND(COUNTIF('Master list(no salts, metals)'!U3216,"&lt;=1"),IF(COUNTIF('Master list(no salts, metals)'!$K3216:$Y3216, "#N/A")=14,TRUE,FALSE))</f>
        <v>0</v>
      </c>
      <c r="V3226" t="b">
        <f>AND(COUNTIF('Master list(no salts, metals)'!V3216,"&lt;=1"),IF(COUNTIF('Master list(no salts, metals)'!$K3216:$Y3216, "#N/A")=14,TRUE,FALSE))</f>
        <v>0</v>
      </c>
      <c r="W3226" t="b">
        <f>AND(COUNTIF('Master list(no salts, metals)'!W3216,"&lt;=1"),IF(COUNTIF('Master list(no salts, metals)'!$K3216:$Y3216, "#N/A")=14,TRUE,FALSE))</f>
        <v>0</v>
      </c>
      <c r="X3226" t="b">
        <f>AND(COUNTIF('Master list(no salts, metals)'!X3216,"&lt;=1"),IF(COUNTIF('Master list(no salts, metals)'!$K3216:$Y3216, "#N/A")=14,TRUE,FALSE))</f>
        <v>0</v>
      </c>
      <c r="Y3226" t="b">
        <f>AND(COUNTIF('Master list(no salts, metals)'!Y3216,"&lt;=1"),IF(COUNTIF('Master list(no salts, metals)'!$K3216:$Y3216, "#N/A")=14,TRUE,FALSE))</f>
        <v>0</v>
      </c>
    </row>
    <row r="3227" spans="11:25" x14ac:dyDescent="0.25">
      <c r="K3227" t="b">
        <f>AND(COUNTIF('Master list(no salts, metals)'!K3217,"&lt;=1"),IF(COUNTIF('Master list(no salts, metals)'!$K3217:$Y3217, "#N/A")=14,TRUE,FALSE))</f>
        <v>0</v>
      </c>
      <c r="L3227" t="b">
        <f>AND(COUNTIF('Master list(no salts, metals)'!L3217,"&lt;=1"),IF(COUNTIF('Master list(no salts, metals)'!$K3217:$Y3217, "#N/A")=14,TRUE,FALSE))</f>
        <v>0</v>
      </c>
      <c r="M3227" t="b">
        <f>AND(COUNTIF('Master list(no salts, metals)'!M3217,"&lt;=1"),IF(COUNTIF('Master list(no salts, metals)'!$K3217:$Y3217, "#N/A")=14,TRUE,FALSE))</f>
        <v>0</v>
      </c>
      <c r="N3227" t="b">
        <f>AND(COUNTIF('Master list(no salts, metals)'!N3217,"&lt;=1"),IF(COUNTIF('Master list(no salts, metals)'!$K3217:$Y3217, "#N/A")=14,TRUE,FALSE))</f>
        <v>0</v>
      </c>
      <c r="O3227" t="b">
        <f>AND(COUNTIF('Master list(no salts, metals)'!O3217,"&lt;=1"),IF(COUNTIF('Master list(no salts, metals)'!$K3217:$Y3217, "#N/A")=14,TRUE,FALSE))</f>
        <v>0</v>
      </c>
      <c r="P3227" t="b">
        <f>AND(COUNTIF('Master list(no salts, metals)'!P3217,"&lt;=1"),IF(COUNTIF('Master list(no salts, metals)'!$K3217:$Y3217, "#N/A")=14,TRUE,FALSE))</f>
        <v>0</v>
      </c>
      <c r="Q3227" t="b">
        <f>AND(COUNTIF('Master list(no salts, metals)'!Q3217,"&lt;=1"),IF(COUNTIF('Master list(no salts, metals)'!$K3217:$Y3217, "#N/A")=14,TRUE,FALSE))</f>
        <v>0</v>
      </c>
      <c r="R3227" t="b">
        <f>AND(COUNTIF('Master list(no salts, metals)'!R3217,"&lt;=1"),IF(COUNTIF('Master list(no salts, metals)'!$K3217:$Y3217, "#N/A")=14,TRUE,FALSE))</f>
        <v>0</v>
      </c>
      <c r="S3227" t="b">
        <f>AND(COUNTIF('Master list(no salts, metals)'!S3217,"&lt;=1"),IF(COUNTIF('Master list(no salts, metals)'!$K3217:$Y3217, "#N/A")=14,TRUE,FALSE))</f>
        <v>0</v>
      </c>
      <c r="T3227" t="b">
        <f>AND(COUNTIF('Master list(no salts, metals)'!T3217,"&lt;=1"),IF(COUNTIF('Master list(no salts, metals)'!$K3217:$Y3217, "#N/A")=14,TRUE,FALSE))</f>
        <v>0</v>
      </c>
      <c r="U3227" t="b">
        <f>AND(COUNTIF('Master list(no salts, metals)'!U3217,"&lt;=1"),IF(COUNTIF('Master list(no salts, metals)'!$K3217:$Y3217, "#N/A")=14,TRUE,FALSE))</f>
        <v>0</v>
      </c>
      <c r="V3227" t="b">
        <f>AND(COUNTIF('Master list(no salts, metals)'!V3217,"&lt;=1"),IF(COUNTIF('Master list(no salts, metals)'!$K3217:$Y3217, "#N/A")=14,TRUE,FALSE))</f>
        <v>0</v>
      </c>
      <c r="W3227" t="b">
        <f>AND(COUNTIF('Master list(no salts, metals)'!W3217,"&lt;=1"),IF(COUNTIF('Master list(no salts, metals)'!$K3217:$Y3217, "#N/A")=14,TRUE,FALSE))</f>
        <v>0</v>
      </c>
      <c r="X3227" t="b">
        <f>AND(COUNTIF('Master list(no salts, metals)'!X3217,"&lt;=1"),IF(COUNTIF('Master list(no salts, metals)'!$K3217:$Y3217, "#N/A")=14,TRUE,FALSE))</f>
        <v>0</v>
      </c>
      <c r="Y3227" t="b">
        <f>AND(COUNTIF('Master list(no salts, metals)'!Y3217,"&lt;=1"),IF(COUNTIF('Master list(no salts, metals)'!$K3217:$Y3217, "#N/A")=14,TRUE,FALSE))</f>
        <v>1</v>
      </c>
    </row>
    <row r="3228" spans="11:25" x14ac:dyDescent="0.25">
      <c r="K3228" t="b">
        <f>AND(COUNTIF('Master list(no salts, metals)'!K3218,"&lt;=1"),IF(COUNTIF('Master list(no salts, metals)'!$K3218:$Y3218, "#N/A")=14,TRUE,FALSE))</f>
        <v>0</v>
      </c>
      <c r="L3228" t="b">
        <f>AND(COUNTIF('Master list(no salts, metals)'!L3218,"&lt;=1"),IF(COUNTIF('Master list(no salts, metals)'!$K3218:$Y3218, "#N/A")=14,TRUE,FALSE))</f>
        <v>0</v>
      </c>
      <c r="M3228" t="b">
        <f>AND(COUNTIF('Master list(no salts, metals)'!M3218,"&lt;=1"),IF(COUNTIF('Master list(no salts, metals)'!$K3218:$Y3218, "#N/A")=14,TRUE,FALSE))</f>
        <v>0</v>
      </c>
      <c r="N3228" t="b">
        <f>AND(COUNTIF('Master list(no salts, metals)'!N3218,"&lt;=1"),IF(COUNTIF('Master list(no salts, metals)'!$K3218:$Y3218, "#N/A")=14,TRUE,FALSE))</f>
        <v>0</v>
      </c>
      <c r="O3228" t="b">
        <f>AND(COUNTIF('Master list(no salts, metals)'!O3218,"&lt;=1"),IF(COUNTIF('Master list(no salts, metals)'!$K3218:$Y3218, "#N/A")=14,TRUE,FALSE))</f>
        <v>0</v>
      </c>
      <c r="P3228" t="b">
        <f>AND(COUNTIF('Master list(no salts, metals)'!P3218,"&lt;=1"),IF(COUNTIF('Master list(no salts, metals)'!$K3218:$Y3218, "#N/A")=14,TRUE,FALSE))</f>
        <v>0</v>
      </c>
      <c r="Q3228" t="b">
        <f>AND(COUNTIF('Master list(no salts, metals)'!Q3218,"&lt;=1"),IF(COUNTIF('Master list(no salts, metals)'!$K3218:$Y3218, "#N/A")=14,TRUE,FALSE))</f>
        <v>0</v>
      </c>
      <c r="R3228" t="b">
        <f>AND(COUNTIF('Master list(no salts, metals)'!R3218,"&lt;=1"),IF(COUNTIF('Master list(no salts, metals)'!$K3218:$Y3218, "#N/A")=14,TRUE,FALSE))</f>
        <v>0</v>
      </c>
      <c r="S3228" t="b">
        <f>AND(COUNTIF('Master list(no salts, metals)'!S3218,"&lt;=1"),IF(COUNTIF('Master list(no salts, metals)'!$K3218:$Y3218, "#N/A")=14,TRUE,FALSE))</f>
        <v>0</v>
      </c>
      <c r="T3228" t="b">
        <f>AND(COUNTIF('Master list(no salts, metals)'!T3218,"&lt;=1"),IF(COUNTIF('Master list(no salts, metals)'!$K3218:$Y3218, "#N/A")=14,TRUE,FALSE))</f>
        <v>1</v>
      </c>
      <c r="U3228" t="b">
        <f>AND(COUNTIF('Master list(no salts, metals)'!U3218,"&lt;=1"),IF(COUNTIF('Master list(no salts, metals)'!$K3218:$Y3218, "#N/A")=14,TRUE,FALSE))</f>
        <v>0</v>
      </c>
      <c r="V3228" t="b">
        <f>AND(COUNTIF('Master list(no salts, metals)'!V3218,"&lt;=1"),IF(COUNTIF('Master list(no salts, metals)'!$K3218:$Y3218, "#N/A")=14,TRUE,FALSE))</f>
        <v>0</v>
      </c>
      <c r="W3228" t="b">
        <f>AND(COUNTIF('Master list(no salts, metals)'!W3218,"&lt;=1"),IF(COUNTIF('Master list(no salts, metals)'!$K3218:$Y3218, "#N/A")=14,TRUE,FALSE))</f>
        <v>0</v>
      </c>
      <c r="X3228" t="b">
        <f>AND(COUNTIF('Master list(no salts, metals)'!X3218,"&lt;=1"),IF(COUNTIF('Master list(no salts, metals)'!$K3218:$Y3218, "#N/A")=14,TRUE,FALSE))</f>
        <v>0</v>
      </c>
      <c r="Y3228" t="b">
        <f>AND(COUNTIF('Master list(no salts, metals)'!Y3218,"&lt;=1"),IF(COUNTIF('Master list(no salts, metals)'!$K3218:$Y3218, "#N/A")=14,TRUE,FALSE))</f>
        <v>0</v>
      </c>
    </row>
    <row r="3229" spans="11:25" x14ac:dyDescent="0.25">
      <c r="K3229" t="b">
        <f>AND(COUNTIF('Master list(no salts, metals)'!K3219,"&lt;=1"),IF(COUNTIF('Master list(no salts, metals)'!$K3219:$Y3219, "#N/A")=14,TRUE,FALSE))</f>
        <v>0</v>
      </c>
      <c r="L3229" t="b">
        <f>AND(COUNTIF('Master list(no salts, metals)'!L3219,"&lt;=1"),IF(COUNTIF('Master list(no salts, metals)'!$K3219:$Y3219, "#N/A")=14,TRUE,FALSE))</f>
        <v>0</v>
      </c>
      <c r="M3229" t="b">
        <f>AND(COUNTIF('Master list(no salts, metals)'!M3219,"&lt;=1"),IF(COUNTIF('Master list(no salts, metals)'!$K3219:$Y3219, "#N/A")=14,TRUE,FALSE))</f>
        <v>0</v>
      </c>
      <c r="N3229" t="b">
        <f>AND(COUNTIF('Master list(no salts, metals)'!N3219,"&lt;=1"),IF(COUNTIF('Master list(no salts, metals)'!$K3219:$Y3219, "#N/A")=14,TRUE,FALSE))</f>
        <v>0</v>
      </c>
      <c r="O3229" t="b">
        <f>AND(COUNTIF('Master list(no salts, metals)'!O3219,"&lt;=1"),IF(COUNTIF('Master list(no salts, metals)'!$K3219:$Y3219, "#N/A")=14,TRUE,FALSE))</f>
        <v>0</v>
      </c>
      <c r="P3229" t="b">
        <f>AND(COUNTIF('Master list(no salts, metals)'!P3219,"&lt;=1"),IF(COUNTIF('Master list(no salts, metals)'!$K3219:$Y3219, "#N/A")=14,TRUE,FALSE))</f>
        <v>0</v>
      </c>
      <c r="Q3229" t="b">
        <f>AND(COUNTIF('Master list(no salts, metals)'!Q3219,"&lt;=1"),IF(COUNTIF('Master list(no salts, metals)'!$K3219:$Y3219, "#N/A")=14,TRUE,FALSE))</f>
        <v>0</v>
      </c>
      <c r="R3229" t="b">
        <f>AND(COUNTIF('Master list(no salts, metals)'!R3219,"&lt;=1"),IF(COUNTIF('Master list(no salts, metals)'!$K3219:$Y3219, "#N/A")=14,TRUE,FALSE))</f>
        <v>0</v>
      </c>
      <c r="S3229" t="b">
        <f>AND(COUNTIF('Master list(no salts, metals)'!S3219,"&lt;=1"),IF(COUNTIF('Master list(no salts, metals)'!$K3219:$Y3219, "#N/A")=14,TRUE,FALSE))</f>
        <v>0</v>
      </c>
      <c r="T3229" t="b">
        <f>AND(COUNTIF('Master list(no salts, metals)'!T3219,"&lt;=1"),IF(COUNTIF('Master list(no salts, metals)'!$K3219:$Y3219, "#N/A")=14,TRUE,FALSE))</f>
        <v>1</v>
      </c>
      <c r="U3229" t="b">
        <f>AND(COUNTIF('Master list(no salts, metals)'!U3219,"&lt;=1"),IF(COUNTIF('Master list(no salts, metals)'!$K3219:$Y3219, "#N/A")=14,TRUE,FALSE))</f>
        <v>0</v>
      </c>
      <c r="V3229" t="b">
        <f>AND(COUNTIF('Master list(no salts, metals)'!V3219,"&lt;=1"),IF(COUNTIF('Master list(no salts, metals)'!$K3219:$Y3219, "#N/A")=14,TRUE,FALSE))</f>
        <v>0</v>
      </c>
      <c r="W3229" t="b">
        <f>AND(COUNTIF('Master list(no salts, metals)'!W3219,"&lt;=1"),IF(COUNTIF('Master list(no salts, metals)'!$K3219:$Y3219, "#N/A")=14,TRUE,FALSE))</f>
        <v>0</v>
      </c>
      <c r="X3229" t="b">
        <f>AND(COUNTIF('Master list(no salts, metals)'!X3219,"&lt;=1"),IF(COUNTIF('Master list(no salts, metals)'!$K3219:$Y3219, "#N/A")=14,TRUE,FALSE))</f>
        <v>0</v>
      </c>
      <c r="Y3229" t="b">
        <f>AND(COUNTIF('Master list(no salts, metals)'!Y3219,"&lt;=1"),IF(COUNTIF('Master list(no salts, metals)'!$K3219:$Y3219, "#N/A")=14,TRUE,FALSE))</f>
        <v>0</v>
      </c>
    </row>
    <row r="3230" spans="11:25" x14ac:dyDescent="0.25">
      <c r="K3230" t="b">
        <f>AND(COUNTIF('Master list(no salts, metals)'!K3220,"&lt;=1"),IF(COUNTIF('Master list(no salts, metals)'!$K3220:$Y3220, "#N/A")=14,TRUE,FALSE))</f>
        <v>0</v>
      </c>
      <c r="L3230" t="b">
        <f>AND(COUNTIF('Master list(no salts, metals)'!L3220,"&lt;=1"),IF(COUNTIF('Master list(no salts, metals)'!$K3220:$Y3220, "#N/A")=14,TRUE,FALSE))</f>
        <v>0</v>
      </c>
      <c r="M3230" t="b">
        <f>AND(COUNTIF('Master list(no salts, metals)'!M3220,"&lt;=1"),IF(COUNTIF('Master list(no salts, metals)'!$K3220:$Y3220, "#N/A")=14,TRUE,FALSE))</f>
        <v>0</v>
      </c>
      <c r="N3230" t="b">
        <f>AND(COUNTIF('Master list(no salts, metals)'!N3220,"&lt;=1"),IF(COUNTIF('Master list(no salts, metals)'!$K3220:$Y3220, "#N/A")=14,TRUE,FALSE))</f>
        <v>0</v>
      </c>
      <c r="O3230" t="b">
        <f>AND(COUNTIF('Master list(no salts, metals)'!O3220,"&lt;=1"),IF(COUNTIF('Master list(no salts, metals)'!$K3220:$Y3220, "#N/A")=14,TRUE,FALSE))</f>
        <v>0</v>
      </c>
      <c r="P3230" t="b">
        <f>AND(COUNTIF('Master list(no salts, metals)'!P3220,"&lt;=1"),IF(COUNTIF('Master list(no salts, metals)'!$K3220:$Y3220, "#N/A")=14,TRUE,FALSE))</f>
        <v>0</v>
      </c>
      <c r="Q3230" t="b">
        <f>AND(COUNTIF('Master list(no salts, metals)'!Q3220,"&lt;=1"),IF(COUNTIF('Master list(no salts, metals)'!$K3220:$Y3220, "#N/A")=14,TRUE,FALSE))</f>
        <v>0</v>
      </c>
      <c r="R3230" t="b">
        <f>AND(COUNTIF('Master list(no salts, metals)'!R3220,"&lt;=1"),IF(COUNTIF('Master list(no salts, metals)'!$K3220:$Y3220, "#N/A")=14,TRUE,FALSE))</f>
        <v>0</v>
      </c>
      <c r="S3230" t="b">
        <f>AND(COUNTIF('Master list(no salts, metals)'!S3220,"&lt;=1"),IF(COUNTIF('Master list(no salts, metals)'!$K3220:$Y3220, "#N/A")=14,TRUE,FALSE))</f>
        <v>0</v>
      </c>
      <c r="T3230" t="b">
        <f>AND(COUNTIF('Master list(no salts, metals)'!T3220,"&lt;=1"),IF(COUNTIF('Master list(no salts, metals)'!$K3220:$Y3220, "#N/A")=14,TRUE,FALSE))</f>
        <v>0</v>
      </c>
      <c r="U3230" t="b">
        <f>AND(COUNTIF('Master list(no salts, metals)'!U3220,"&lt;=1"),IF(COUNTIF('Master list(no salts, metals)'!$K3220:$Y3220, "#N/A")=14,TRUE,FALSE))</f>
        <v>0</v>
      </c>
      <c r="V3230" t="b">
        <f>AND(COUNTIF('Master list(no salts, metals)'!V3220,"&lt;=1"),IF(COUNTIF('Master list(no salts, metals)'!$K3220:$Y3220, "#N/A")=14,TRUE,FALSE))</f>
        <v>0</v>
      </c>
      <c r="W3230" t="b">
        <f>AND(COUNTIF('Master list(no salts, metals)'!W3220,"&lt;=1"),IF(COUNTIF('Master list(no salts, metals)'!$K3220:$Y3220, "#N/A")=14,TRUE,FALSE))</f>
        <v>0</v>
      </c>
      <c r="X3230" t="b">
        <f>AND(COUNTIF('Master list(no salts, metals)'!X3220,"&lt;=1"),IF(COUNTIF('Master list(no salts, metals)'!$K3220:$Y3220, "#N/A")=14,TRUE,FALSE))</f>
        <v>1</v>
      </c>
      <c r="Y3230" t="b">
        <f>AND(COUNTIF('Master list(no salts, metals)'!Y3220,"&lt;=1"),IF(COUNTIF('Master list(no salts, metals)'!$K3220:$Y3220, "#N/A")=14,TRUE,FALSE))</f>
        <v>0</v>
      </c>
    </row>
    <row r="3231" spans="11:25" x14ac:dyDescent="0.25">
      <c r="K3231" t="b">
        <f>AND(COUNTIF('Master list(no salts, metals)'!K3221,"&lt;=1"),IF(COUNTIF('Master list(no salts, metals)'!$K3221:$Y3221, "#N/A")=14,TRUE,FALSE))</f>
        <v>0</v>
      </c>
      <c r="L3231" t="b">
        <f>AND(COUNTIF('Master list(no salts, metals)'!L3221,"&lt;=1"),IF(COUNTIF('Master list(no salts, metals)'!$K3221:$Y3221, "#N/A")=14,TRUE,FALSE))</f>
        <v>0</v>
      </c>
      <c r="M3231" t="b">
        <f>AND(COUNTIF('Master list(no salts, metals)'!M3221,"&lt;=1"),IF(COUNTIF('Master list(no salts, metals)'!$K3221:$Y3221, "#N/A")=14,TRUE,FALSE))</f>
        <v>0</v>
      </c>
      <c r="N3231" t="b">
        <f>AND(COUNTIF('Master list(no salts, metals)'!N3221,"&lt;=1"),IF(COUNTIF('Master list(no salts, metals)'!$K3221:$Y3221, "#N/A")=14,TRUE,FALSE))</f>
        <v>0</v>
      </c>
      <c r="O3231" t="b">
        <f>AND(COUNTIF('Master list(no salts, metals)'!O3221,"&lt;=1"),IF(COUNTIF('Master list(no salts, metals)'!$K3221:$Y3221, "#N/A")=14,TRUE,FALSE))</f>
        <v>0</v>
      </c>
      <c r="P3231" t="b">
        <f>AND(COUNTIF('Master list(no salts, metals)'!P3221,"&lt;=1"),IF(COUNTIF('Master list(no salts, metals)'!$K3221:$Y3221, "#N/A")=14,TRUE,FALSE))</f>
        <v>0</v>
      </c>
      <c r="Q3231" t="b">
        <f>AND(COUNTIF('Master list(no salts, metals)'!Q3221,"&lt;=1"),IF(COUNTIF('Master list(no salts, metals)'!$K3221:$Y3221, "#N/A")=14,TRUE,FALSE))</f>
        <v>0</v>
      </c>
      <c r="R3231" t="b">
        <f>AND(COUNTIF('Master list(no salts, metals)'!R3221,"&lt;=1"),IF(COUNTIF('Master list(no salts, metals)'!$K3221:$Y3221, "#N/A")=14,TRUE,FALSE))</f>
        <v>0</v>
      </c>
      <c r="S3231" t="b">
        <f>AND(COUNTIF('Master list(no salts, metals)'!S3221,"&lt;=1"),IF(COUNTIF('Master list(no salts, metals)'!$K3221:$Y3221, "#N/A")=14,TRUE,FALSE))</f>
        <v>0</v>
      </c>
      <c r="T3231" t="b">
        <f>AND(COUNTIF('Master list(no salts, metals)'!T3221,"&lt;=1"),IF(COUNTIF('Master list(no salts, metals)'!$K3221:$Y3221, "#N/A")=14,TRUE,FALSE))</f>
        <v>0</v>
      </c>
      <c r="U3231" t="b">
        <f>AND(COUNTIF('Master list(no salts, metals)'!U3221,"&lt;=1"),IF(COUNTIF('Master list(no salts, metals)'!$K3221:$Y3221, "#N/A")=14,TRUE,FALSE))</f>
        <v>0</v>
      </c>
      <c r="V3231" t="b">
        <f>AND(COUNTIF('Master list(no salts, metals)'!V3221,"&lt;=1"),IF(COUNTIF('Master list(no salts, metals)'!$K3221:$Y3221, "#N/A")=14,TRUE,FALSE))</f>
        <v>0</v>
      </c>
      <c r="W3231" t="b">
        <f>AND(COUNTIF('Master list(no salts, metals)'!W3221,"&lt;=1"),IF(COUNTIF('Master list(no salts, metals)'!$K3221:$Y3221, "#N/A")=14,TRUE,FALSE))</f>
        <v>1</v>
      </c>
      <c r="X3231" t="b">
        <f>AND(COUNTIF('Master list(no salts, metals)'!X3221,"&lt;=1"),IF(COUNTIF('Master list(no salts, metals)'!$K3221:$Y3221, "#N/A")=14,TRUE,FALSE))</f>
        <v>0</v>
      </c>
      <c r="Y3231" t="b">
        <f>AND(COUNTIF('Master list(no salts, metals)'!Y3221,"&lt;=1"),IF(COUNTIF('Master list(no salts, metals)'!$K3221:$Y3221, "#N/A")=14,TRUE,FALSE))</f>
        <v>0</v>
      </c>
    </row>
    <row r="3232" spans="11:25" x14ac:dyDescent="0.25">
      <c r="K3232" t="b">
        <f>AND(COUNTIF('Master list(no salts, metals)'!K3222,"&lt;=1"),IF(COUNTIF('Master list(no salts, metals)'!$K3222:$Y3222, "#N/A")=14,TRUE,FALSE))</f>
        <v>0</v>
      </c>
      <c r="L3232" t="b">
        <f>AND(COUNTIF('Master list(no salts, metals)'!L3222,"&lt;=1"),IF(COUNTIF('Master list(no salts, metals)'!$K3222:$Y3222, "#N/A")=14,TRUE,FALSE))</f>
        <v>0</v>
      </c>
      <c r="M3232" t="b">
        <f>AND(COUNTIF('Master list(no salts, metals)'!M3222,"&lt;=1"),IF(COUNTIF('Master list(no salts, metals)'!$K3222:$Y3222, "#N/A")=14,TRUE,FALSE))</f>
        <v>0</v>
      </c>
      <c r="N3232" t="b">
        <f>AND(COUNTIF('Master list(no salts, metals)'!N3222,"&lt;=1"),IF(COUNTIF('Master list(no salts, metals)'!$K3222:$Y3222, "#N/A")=14,TRUE,FALSE))</f>
        <v>0</v>
      </c>
      <c r="O3232" t="b">
        <f>AND(COUNTIF('Master list(no salts, metals)'!O3222,"&lt;=1"),IF(COUNTIF('Master list(no salts, metals)'!$K3222:$Y3222, "#N/A")=14,TRUE,FALSE))</f>
        <v>0</v>
      </c>
      <c r="P3232" t="b">
        <f>AND(COUNTIF('Master list(no salts, metals)'!P3222,"&lt;=1"),IF(COUNTIF('Master list(no salts, metals)'!$K3222:$Y3222, "#N/A")=14,TRUE,FALSE))</f>
        <v>0</v>
      </c>
      <c r="Q3232" t="b">
        <f>AND(COUNTIF('Master list(no salts, metals)'!Q3222,"&lt;=1"),IF(COUNTIF('Master list(no salts, metals)'!$K3222:$Y3222, "#N/A")=14,TRUE,FALSE))</f>
        <v>0</v>
      </c>
      <c r="R3232" t="b">
        <f>AND(COUNTIF('Master list(no salts, metals)'!R3222,"&lt;=1"),IF(COUNTIF('Master list(no salts, metals)'!$K3222:$Y3222, "#N/A")=14,TRUE,FALSE))</f>
        <v>0</v>
      </c>
      <c r="S3232" t="b">
        <f>AND(COUNTIF('Master list(no salts, metals)'!S3222,"&lt;=1"),IF(COUNTIF('Master list(no salts, metals)'!$K3222:$Y3222, "#N/A")=14,TRUE,FALSE))</f>
        <v>0</v>
      </c>
      <c r="T3232" t="b">
        <f>AND(COUNTIF('Master list(no salts, metals)'!T3222,"&lt;=1"),IF(COUNTIF('Master list(no salts, metals)'!$K3222:$Y3222, "#N/A")=14,TRUE,FALSE))</f>
        <v>0</v>
      </c>
      <c r="U3232" t="b">
        <f>AND(COUNTIF('Master list(no salts, metals)'!U3222,"&lt;=1"),IF(COUNTIF('Master list(no salts, metals)'!$K3222:$Y3222, "#N/A")=14,TRUE,FALSE))</f>
        <v>0</v>
      </c>
      <c r="V3232" t="b">
        <f>AND(COUNTIF('Master list(no salts, metals)'!V3222,"&lt;=1"),IF(COUNTIF('Master list(no salts, metals)'!$K3222:$Y3222, "#N/A")=14,TRUE,FALSE))</f>
        <v>0</v>
      </c>
      <c r="W3232" t="b">
        <f>AND(COUNTIF('Master list(no salts, metals)'!W3222,"&lt;=1"),IF(COUNTIF('Master list(no salts, metals)'!$K3222:$Y3222, "#N/A")=14,TRUE,FALSE))</f>
        <v>0</v>
      </c>
      <c r="X3232" t="b">
        <f>AND(COUNTIF('Master list(no salts, metals)'!X3222,"&lt;=1"),IF(COUNTIF('Master list(no salts, metals)'!$K3222:$Y3222, "#N/A")=14,TRUE,FALSE))</f>
        <v>0</v>
      </c>
      <c r="Y3232" t="b">
        <f>AND(COUNTIF('Master list(no salts, metals)'!Y3222,"&lt;=1"),IF(COUNTIF('Master list(no salts, metals)'!$K3222:$Y3222, "#N/A")=14,TRUE,FALSE))</f>
        <v>0</v>
      </c>
    </row>
    <row r="3233" spans="11:25" x14ac:dyDescent="0.25">
      <c r="K3233" t="b">
        <f>AND(COUNTIF('Master list(no salts, metals)'!K3223,"&lt;=1"),IF(COUNTIF('Master list(no salts, metals)'!$K3223:$Y3223, "#N/A")=14,TRUE,FALSE))</f>
        <v>0</v>
      </c>
      <c r="L3233" t="b">
        <f>AND(COUNTIF('Master list(no salts, metals)'!L3223,"&lt;=1"),IF(COUNTIF('Master list(no salts, metals)'!$K3223:$Y3223, "#N/A")=14,TRUE,FALSE))</f>
        <v>0</v>
      </c>
      <c r="M3233" t="b">
        <f>AND(COUNTIF('Master list(no salts, metals)'!M3223,"&lt;=1"),IF(COUNTIF('Master list(no salts, metals)'!$K3223:$Y3223, "#N/A")=14,TRUE,FALSE))</f>
        <v>0</v>
      </c>
      <c r="N3233" t="b">
        <f>AND(COUNTIF('Master list(no salts, metals)'!N3223,"&lt;=1"),IF(COUNTIF('Master list(no salts, metals)'!$K3223:$Y3223, "#N/A")=14,TRUE,FALSE))</f>
        <v>0</v>
      </c>
      <c r="O3233" t="b">
        <f>AND(COUNTIF('Master list(no salts, metals)'!O3223,"&lt;=1"),IF(COUNTIF('Master list(no salts, metals)'!$K3223:$Y3223, "#N/A")=14,TRUE,FALSE))</f>
        <v>0</v>
      </c>
      <c r="P3233" t="b">
        <f>AND(COUNTIF('Master list(no salts, metals)'!P3223,"&lt;=1"),IF(COUNTIF('Master list(no salts, metals)'!$K3223:$Y3223, "#N/A")=14,TRUE,FALSE))</f>
        <v>0</v>
      </c>
      <c r="Q3233" t="b">
        <f>AND(COUNTIF('Master list(no salts, metals)'!Q3223,"&lt;=1"),IF(COUNTIF('Master list(no salts, metals)'!$K3223:$Y3223, "#N/A")=14,TRUE,FALSE))</f>
        <v>0</v>
      </c>
      <c r="R3233" t="b">
        <f>AND(COUNTIF('Master list(no salts, metals)'!R3223,"&lt;=1"),IF(COUNTIF('Master list(no salts, metals)'!$K3223:$Y3223, "#N/A")=14,TRUE,FALSE))</f>
        <v>0</v>
      </c>
      <c r="S3233" t="b">
        <f>AND(COUNTIF('Master list(no salts, metals)'!S3223,"&lt;=1"),IF(COUNTIF('Master list(no salts, metals)'!$K3223:$Y3223, "#N/A")=14,TRUE,FALSE))</f>
        <v>0</v>
      </c>
      <c r="T3233" t="b">
        <f>AND(COUNTIF('Master list(no salts, metals)'!T3223,"&lt;=1"),IF(COUNTIF('Master list(no salts, metals)'!$K3223:$Y3223, "#N/A")=14,TRUE,FALSE))</f>
        <v>0</v>
      </c>
      <c r="U3233" t="b">
        <f>AND(COUNTIF('Master list(no salts, metals)'!U3223,"&lt;=1"),IF(COUNTIF('Master list(no salts, metals)'!$K3223:$Y3223, "#N/A")=14,TRUE,FALSE))</f>
        <v>0</v>
      </c>
      <c r="V3233" t="b">
        <f>AND(COUNTIF('Master list(no salts, metals)'!V3223,"&lt;=1"),IF(COUNTIF('Master list(no salts, metals)'!$K3223:$Y3223, "#N/A")=14,TRUE,FALSE))</f>
        <v>0</v>
      </c>
      <c r="W3233" t="b">
        <f>AND(COUNTIF('Master list(no salts, metals)'!W3223,"&lt;=1"),IF(COUNTIF('Master list(no salts, metals)'!$K3223:$Y3223, "#N/A")=14,TRUE,FALSE))</f>
        <v>0</v>
      </c>
      <c r="X3233" t="b">
        <f>AND(COUNTIF('Master list(no salts, metals)'!X3223,"&lt;=1"),IF(COUNTIF('Master list(no salts, metals)'!$K3223:$Y3223, "#N/A")=14,TRUE,FALSE))</f>
        <v>1</v>
      </c>
      <c r="Y3233" t="b">
        <f>AND(COUNTIF('Master list(no salts, metals)'!Y3223,"&lt;=1"),IF(COUNTIF('Master list(no salts, metals)'!$K3223:$Y3223, "#N/A")=14,TRUE,FALSE))</f>
        <v>0</v>
      </c>
    </row>
    <row r="3234" spans="11:25" x14ac:dyDescent="0.25">
      <c r="K3234" t="b">
        <f>AND(COUNTIF('Master list(no salts, metals)'!K3224,"&lt;=1"),IF(COUNTIF('Master list(no salts, metals)'!$K3224:$Y3224, "#N/A")=14,TRUE,FALSE))</f>
        <v>0</v>
      </c>
      <c r="L3234" t="b">
        <f>AND(COUNTIF('Master list(no salts, metals)'!L3224,"&lt;=1"),IF(COUNTIF('Master list(no salts, metals)'!$K3224:$Y3224, "#N/A")=14,TRUE,FALSE))</f>
        <v>0</v>
      </c>
      <c r="M3234" t="b">
        <f>AND(COUNTIF('Master list(no salts, metals)'!M3224,"&lt;=1"),IF(COUNTIF('Master list(no salts, metals)'!$K3224:$Y3224, "#N/A")=14,TRUE,FALSE))</f>
        <v>0</v>
      </c>
      <c r="N3234" t="b">
        <f>AND(COUNTIF('Master list(no salts, metals)'!N3224,"&lt;=1"),IF(COUNTIF('Master list(no salts, metals)'!$K3224:$Y3224, "#N/A")=14,TRUE,FALSE))</f>
        <v>0</v>
      </c>
      <c r="O3234" t="b">
        <f>AND(COUNTIF('Master list(no salts, metals)'!O3224,"&lt;=1"),IF(COUNTIF('Master list(no salts, metals)'!$K3224:$Y3224, "#N/A")=14,TRUE,FALSE))</f>
        <v>0</v>
      </c>
      <c r="P3234" t="b">
        <f>AND(COUNTIF('Master list(no salts, metals)'!P3224,"&lt;=1"),IF(COUNTIF('Master list(no salts, metals)'!$K3224:$Y3224, "#N/A")=14,TRUE,FALSE))</f>
        <v>0</v>
      </c>
      <c r="Q3234" t="b">
        <f>AND(COUNTIF('Master list(no salts, metals)'!Q3224,"&lt;=1"),IF(COUNTIF('Master list(no salts, metals)'!$K3224:$Y3224, "#N/A")=14,TRUE,FALSE))</f>
        <v>0</v>
      </c>
      <c r="R3234" t="b">
        <f>AND(COUNTIF('Master list(no salts, metals)'!R3224,"&lt;=1"),IF(COUNTIF('Master list(no salts, metals)'!$K3224:$Y3224, "#N/A")=14,TRUE,FALSE))</f>
        <v>0</v>
      </c>
      <c r="S3234" t="b">
        <f>AND(COUNTIF('Master list(no salts, metals)'!S3224,"&lt;=1"),IF(COUNTIF('Master list(no salts, metals)'!$K3224:$Y3224, "#N/A")=14,TRUE,FALSE))</f>
        <v>0</v>
      </c>
      <c r="T3234" t="b">
        <f>AND(COUNTIF('Master list(no salts, metals)'!T3224,"&lt;=1"),IF(COUNTIF('Master list(no salts, metals)'!$K3224:$Y3224, "#N/A")=14,TRUE,FALSE))</f>
        <v>0</v>
      </c>
      <c r="U3234" t="b">
        <f>AND(COUNTIF('Master list(no salts, metals)'!U3224,"&lt;=1"),IF(COUNTIF('Master list(no salts, metals)'!$K3224:$Y3224, "#N/A")=14,TRUE,FALSE))</f>
        <v>0</v>
      </c>
      <c r="V3234" t="b">
        <f>AND(COUNTIF('Master list(no salts, metals)'!V3224,"&lt;=1"),IF(COUNTIF('Master list(no salts, metals)'!$K3224:$Y3224, "#N/A")=14,TRUE,FALSE))</f>
        <v>0</v>
      </c>
      <c r="W3234" t="b">
        <f>AND(COUNTIF('Master list(no salts, metals)'!W3224,"&lt;=1"),IF(COUNTIF('Master list(no salts, metals)'!$K3224:$Y3224, "#N/A")=14,TRUE,FALSE))</f>
        <v>0</v>
      </c>
      <c r="X3234" t="b">
        <f>AND(COUNTIF('Master list(no salts, metals)'!X3224,"&lt;=1"),IF(COUNTIF('Master list(no salts, metals)'!$K3224:$Y3224, "#N/A")=14,TRUE,FALSE))</f>
        <v>0</v>
      </c>
      <c r="Y3234" t="b">
        <f>AND(COUNTIF('Master list(no salts, metals)'!Y3224,"&lt;=1"),IF(COUNTIF('Master list(no salts, metals)'!$K3224:$Y3224, "#N/A")=14,TRUE,FALSE))</f>
        <v>0</v>
      </c>
    </row>
    <row r="3235" spans="11:25" x14ac:dyDescent="0.25">
      <c r="K3235" t="b">
        <f>AND(COUNTIF('Master list(no salts, metals)'!K3225,"&lt;=1"),IF(COUNTIF('Master list(no salts, metals)'!$K3225:$Y3225, "#N/A")=14,TRUE,FALSE))</f>
        <v>0</v>
      </c>
      <c r="L3235" t="b">
        <f>AND(COUNTIF('Master list(no salts, metals)'!L3225,"&lt;=1"),IF(COUNTIF('Master list(no salts, metals)'!$K3225:$Y3225, "#N/A")=14,TRUE,FALSE))</f>
        <v>0</v>
      </c>
      <c r="M3235" t="b">
        <f>AND(COUNTIF('Master list(no salts, metals)'!M3225,"&lt;=1"),IF(COUNTIF('Master list(no salts, metals)'!$K3225:$Y3225, "#N/A")=14,TRUE,FALSE))</f>
        <v>0</v>
      </c>
      <c r="N3235" t="b">
        <f>AND(COUNTIF('Master list(no salts, metals)'!N3225,"&lt;=1"),IF(COUNTIF('Master list(no salts, metals)'!$K3225:$Y3225, "#N/A")=14,TRUE,FALSE))</f>
        <v>0</v>
      </c>
      <c r="O3235" t="b">
        <f>AND(COUNTIF('Master list(no salts, metals)'!O3225,"&lt;=1"),IF(COUNTIF('Master list(no salts, metals)'!$K3225:$Y3225, "#N/A")=14,TRUE,FALSE))</f>
        <v>0</v>
      </c>
      <c r="P3235" t="b">
        <f>AND(COUNTIF('Master list(no salts, metals)'!P3225,"&lt;=1"),IF(COUNTIF('Master list(no salts, metals)'!$K3225:$Y3225, "#N/A")=14,TRUE,FALSE))</f>
        <v>0</v>
      </c>
      <c r="Q3235" t="b">
        <f>AND(COUNTIF('Master list(no salts, metals)'!Q3225,"&lt;=1"),IF(COUNTIF('Master list(no salts, metals)'!$K3225:$Y3225, "#N/A")=14,TRUE,FALSE))</f>
        <v>0</v>
      </c>
      <c r="R3235" t="b">
        <f>AND(COUNTIF('Master list(no salts, metals)'!R3225,"&lt;=1"),IF(COUNTIF('Master list(no salts, metals)'!$K3225:$Y3225, "#N/A")=14,TRUE,FALSE))</f>
        <v>0</v>
      </c>
      <c r="S3235" t="b">
        <f>AND(COUNTIF('Master list(no salts, metals)'!S3225,"&lt;=1"),IF(COUNTIF('Master list(no salts, metals)'!$K3225:$Y3225, "#N/A")=14,TRUE,FALSE))</f>
        <v>0</v>
      </c>
      <c r="T3235" t="b">
        <f>AND(COUNTIF('Master list(no salts, metals)'!T3225,"&lt;=1"),IF(COUNTIF('Master list(no salts, metals)'!$K3225:$Y3225, "#N/A")=14,TRUE,FALSE))</f>
        <v>1</v>
      </c>
      <c r="U3235" t="b">
        <f>AND(COUNTIF('Master list(no salts, metals)'!U3225,"&lt;=1"),IF(COUNTIF('Master list(no salts, metals)'!$K3225:$Y3225, "#N/A")=14,TRUE,FALSE))</f>
        <v>0</v>
      </c>
      <c r="V3235" t="b">
        <f>AND(COUNTIF('Master list(no salts, metals)'!V3225,"&lt;=1"),IF(COUNTIF('Master list(no salts, metals)'!$K3225:$Y3225, "#N/A")=14,TRUE,FALSE))</f>
        <v>0</v>
      </c>
      <c r="W3235" t="b">
        <f>AND(COUNTIF('Master list(no salts, metals)'!W3225,"&lt;=1"),IF(COUNTIF('Master list(no salts, metals)'!$K3225:$Y3225, "#N/A")=14,TRUE,FALSE))</f>
        <v>0</v>
      </c>
      <c r="X3235" t="b">
        <f>AND(COUNTIF('Master list(no salts, metals)'!X3225,"&lt;=1"),IF(COUNTIF('Master list(no salts, metals)'!$K3225:$Y3225, "#N/A")=14,TRUE,FALSE))</f>
        <v>0</v>
      </c>
      <c r="Y3235" t="b">
        <f>AND(COUNTIF('Master list(no salts, metals)'!Y3225,"&lt;=1"),IF(COUNTIF('Master list(no salts, metals)'!$K3225:$Y3225, "#N/A")=14,TRUE,FALSE))</f>
        <v>0</v>
      </c>
    </row>
    <row r="3236" spans="11:25" x14ac:dyDescent="0.25">
      <c r="K3236" t="b">
        <f>AND(COUNTIF('Master list(no salts, metals)'!K3226,"&lt;=1"),IF(COUNTIF('Master list(no salts, metals)'!$K3226:$Y3226, "#N/A")=14,TRUE,FALSE))</f>
        <v>0</v>
      </c>
      <c r="L3236" t="b">
        <f>AND(COUNTIF('Master list(no salts, metals)'!L3226,"&lt;=1"),IF(COUNTIF('Master list(no salts, metals)'!$K3226:$Y3226, "#N/A")=14,TRUE,FALSE))</f>
        <v>0</v>
      </c>
      <c r="M3236" t="b">
        <f>AND(COUNTIF('Master list(no salts, metals)'!M3226,"&lt;=1"),IF(COUNTIF('Master list(no salts, metals)'!$K3226:$Y3226, "#N/A")=14,TRUE,FALSE))</f>
        <v>0</v>
      </c>
      <c r="N3236" t="b">
        <f>AND(COUNTIF('Master list(no salts, metals)'!N3226,"&lt;=1"),IF(COUNTIF('Master list(no salts, metals)'!$K3226:$Y3226, "#N/A")=14,TRUE,FALSE))</f>
        <v>0</v>
      </c>
      <c r="O3236" t="b">
        <f>AND(COUNTIF('Master list(no salts, metals)'!O3226,"&lt;=1"),IF(COUNTIF('Master list(no salts, metals)'!$K3226:$Y3226, "#N/A")=14,TRUE,FALSE))</f>
        <v>0</v>
      </c>
      <c r="P3236" t="b">
        <f>AND(COUNTIF('Master list(no salts, metals)'!P3226,"&lt;=1"),IF(COUNTIF('Master list(no salts, metals)'!$K3226:$Y3226, "#N/A")=14,TRUE,FALSE))</f>
        <v>0</v>
      </c>
      <c r="Q3236" t="b">
        <f>AND(COUNTIF('Master list(no salts, metals)'!Q3226,"&lt;=1"),IF(COUNTIF('Master list(no salts, metals)'!$K3226:$Y3226, "#N/A")=14,TRUE,FALSE))</f>
        <v>0</v>
      </c>
      <c r="R3236" t="b">
        <f>AND(COUNTIF('Master list(no salts, metals)'!R3226,"&lt;=1"),IF(COUNTIF('Master list(no salts, metals)'!$K3226:$Y3226, "#N/A")=14,TRUE,FALSE))</f>
        <v>0</v>
      </c>
      <c r="S3236" t="b">
        <f>AND(COUNTIF('Master list(no salts, metals)'!S3226,"&lt;=1"),IF(COUNTIF('Master list(no salts, metals)'!$K3226:$Y3226, "#N/A")=14,TRUE,FALSE))</f>
        <v>0</v>
      </c>
      <c r="T3236" t="b">
        <f>AND(COUNTIF('Master list(no salts, metals)'!T3226,"&lt;=1"),IF(COUNTIF('Master list(no salts, metals)'!$K3226:$Y3226, "#N/A")=14,TRUE,FALSE))</f>
        <v>0</v>
      </c>
      <c r="U3236" t="b">
        <f>AND(COUNTIF('Master list(no salts, metals)'!U3226,"&lt;=1"),IF(COUNTIF('Master list(no salts, metals)'!$K3226:$Y3226, "#N/A")=14,TRUE,FALSE))</f>
        <v>0</v>
      </c>
      <c r="V3236" t="b">
        <f>AND(COUNTIF('Master list(no salts, metals)'!V3226,"&lt;=1"),IF(COUNTIF('Master list(no salts, metals)'!$K3226:$Y3226, "#N/A")=14,TRUE,FALSE))</f>
        <v>0</v>
      </c>
      <c r="W3236" t="b">
        <f>AND(COUNTIF('Master list(no salts, metals)'!W3226,"&lt;=1"),IF(COUNTIF('Master list(no salts, metals)'!$K3226:$Y3226, "#N/A")=14,TRUE,FALSE))</f>
        <v>0</v>
      </c>
      <c r="X3236" t="b">
        <f>AND(COUNTIF('Master list(no salts, metals)'!X3226,"&lt;=1"),IF(COUNTIF('Master list(no salts, metals)'!$K3226:$Y3226, "#N/A")=14,TRUE,FALSE))</f>
        <v>0</v>
      </c>
      <c r="Y3236" t="b">
        <f>AND(COUNTIF('Master list(no salts, metals)'!Y3226,"&lt;=1"),IF(COUNTIF('Master list(no salts, metals)'!$K3226:$Y3226, "#N/A")=14,TRUE,FALSE))</f>
        <v>0</v>
      </c>
    </row>
    <row r="3237" spans="11:25" x14ac:dyDescent="0.25">
      <c r="K3237" t="b">
        <f>AND(COUNTIF('Master list(no salts, metals)'!K3227,"&lt;=1"),IF(COUNTIF('Master list(no salts, metals)'!$K3227:$Y3227, "#N/A")=14,TRUE,FALSE))</f>
        <v>0</v>
      </c>
      <c r="L3237" t="b">
        <f>AND(COUNTIF('Master list(no salts, metals)'!L3227,"&lt;=1"),IF(COUNTIF('Master list(no salts, metals)'!$K3227:$Y3227, "#N/A")=14,TRUE,FALSE))</f>
        <v>0</v>
      </c>
      <c r="M3237" t="b">
        <f>AND(COUNTIF('Master list(no salts, metals)'!M3227,"&lt;=1"),IF(COUNTIF('Master list(no salts, metals)'!$K3227:$Y3227, "#N/A")=14,TRUE,FALSE))</f>
        <v>0</v>
      </c>
      <c r="N3237" t="b">
        <f>AND(COUNTIF('Master list(no salts, metals)'!N3227,"&lt;=1"),IF(COUNTIF('Master list(no salts, metals)'!$K3227:$Y3227, "#N/A")=14,TRUE,FALSE))</f>
        <v>0</v>
      </c>
      <c r="O3237" t="b">
        <f>AND(COUNTIF('Master list(no salts, metals)'!O3227,"&lt;=1"),IF(COUNTIF('Master list(no salts, metals)'!$K3227:$Y3227, "#N/A")=14,TRUE,FALSE))</f>
        <v>0</v>
      </c>
      <c r="P3237" t="b">
        <f>AND(COUNTIF('Master list(no salts, metals)'!P3227,"&lt;=1"),IF(COUNTIF('Master list(no salts, metals)'!$K3227:$Y3227, "#N/A")=14,TRUE,FALSE))</f>
        <v>0</v>
      </c>
      <c r="Q3237" t="b">
        <f>AND(COUNTIF('Master list(no salts, metals)'!Q3227,"&lt;=1"),IF(COUNTIF('Master list(no salts, metals)'!$K3227:$Y3227, "#N/A")=14,TRUE,FALSE))</f>
        <v>0</v>
      </c>
      <c r="R3237" t="b">
        <f>AND(COUNTIF('Master list(no salts, metals)'!R3227,"&lt;=1"),IF(COUNTIF('Master list(no salts, metals)'!$K3227:$Y3227, "#N/A")=14,TRUE,FALSE))</f>
        <v>0</v>
      </c>
      <c r="S3237" t="b">
        <f>AND(COUNTIF('Master list(no salts, metals)'!S3227,"&lt;=1"),IF(COUNTIF('Master list(no salts, metals)'!$K3227:$Y3227, "#N/A")=14,TRUE,FALSE))</f>
        <v>0</v>
      </c>
      <c r="T3237" t="b">
        <f>AND(COUNTIF('Master list(no salts, metals)'!T3227,"&lt;=1"),IF(COUNTIF('Master list(no salts, metals)'!$K3227:$Y3227, "#N/A")=14,TRUE,FALSE))</f>
        <v>0</v>
      </c>
      <c r="U3237" t="b">
        <f>AND(COUNTIF('Master list(no salts, metals)'!U3227,"&lt;=1"),IF(COUNTIF('Master list(no salts, metals)'!$K3227:$Y3227, "#N/A")=14,TRUE,FALSE))</f>
        <v>0</v>
      </c>
      <c r="V3237" t="b">
        <f>AND(COUNTIF('Master list(no salts, metals)'!V3227,"&lt;=1"),IF(COUNTIF('Master list(no salts, metals)'!$K3227:$Y3227, "#N/A")=14,TRUE,FALSE))</f>
        <v>0</v>
      </c>
      <c r="W3237" t="b">
        <f>AND(COUNTIF('Master list(no salts, metals)'!W3227,"&lt;=1"),IF(COUNTIF('Master list(no salts, metals)'!$K3227:$Y3227, "#N/A")=14,TRUE,FALSE))</f>
        <v>0</v>
      </c>
      <c r="X3237" t="b">
        <f>AND(COUNTIF('Master list(no salts, metals)'!X3227,"&lt;=1"),IF(COUNTIF('Master list(no salts, metals)'!$K3227:$Y3227, "#N/A")=14,TRUE,FALSE))</f>
        <v>0</v>
      </c>
      <c r="Y3237" t="b">
        <f>AND(COUNTIF('Master list(no salts, metals)'!Y3227,"&lt;=1"),IF(COUNTIF('Master list(no salts, metals)'!$K3227:$Y3227, "#N/A")=14,TRUE,FALSE))</f>
        <v>0</v>
      </c>
    </row>
    <row r="3238" spans="11:25" x14ac:dyDescent="0.25">
      <c r="K3238" t="b">
        <f>AND(COUNTIF('Master list(no salts, metals)'!K3228,"&lt;=1"),IF(COUNTIF('Master list(no salts, metals)'!$K3228:$Y3228, "#N/A")=14,TRUE,FALSE))</f>
        <v>0</v>
      </c>
      <c r="L3238" t="b">
        <f>AND(COUNTIF('Master list(no salts, metals)'!L3228,"&lt;=1"),IF(COUNTIF('Master list(no salts, metals)'!$K3228:$Y3228, "#N/A")=14,TRUE,FALSE))</f>
        <v>0</v>
      </c>
      <c r="M3238" t="b">
        <f>AND(COUNTIF('Master list(no salts, metals)'!M3228,"&lt;=1"),IF(COUNTIF('Master list(no salts, metals)'!$K3228:$Y3228, "#N/A")=14,TRUE,FALSE))</f>
        <v>0</v>
      </c>
      <c r="N3238" t="b">
        <f>AND(COUNTIF('Master list(no salts, metals)'!N3228,"&lt;=1"),IF(COUNTIF('Master list(no salts, metals)'!$K3228:$Y3228, "#N/A")=14,TRUE,FALSE))</f>
        <v>0</v>
      </c>
      <c r="O3238" t="b">
        <f>AND(COUNTIF('Master list(no salts, metals)'!O3228,"&lt;=1"),IF(COUNTIF('Master list(no salts, metals)'!$K3228:$Y3228, "#N/A")=14,TRUE,FALSE))</f>
        <v>0</v>
      </c>
      <c r="P3238" t="b">
        <f>AND(COUNTIF('Master list(no salts, metals)'!P3228,"&lt;=1"),IF(COUNTIF('Master list(no salts, metals)'!$K3228:$Y3228, "#N/A")=14,TRUE,FALSE))</f>
        <v>0</v>
      </c>
      <c r="Q3238" t="b">
        <f>AND(COUNTIF('Master list(no salts, metals)'!Q3228,"&lt;=1"),IF(COUNTIF('Master list(no salts, metals)'!$K3228:$Y3228, "#N/A")=14,TRUE,FALSE))</f>
        <v>0</v>
      </c>
      <c r="R3238" t="b">
        <f>AND(COUNTIF('Master list(no salts, metals)'!R3228,"&lt;=1"),IF(COUNTIF('Master list(no salts, metals)'!$K3228:$Y3228, "#N/A")=14,TRUE,FALSE))</f>
        <v>0</v>
      </c>
      <c r="S3238" t="b">
        <f>AND(COUNTIF('Master list(no salts, metals)'!S3228,"&lt;=1"),IF(COUNTIF('Master list(no salts, metals)'!$K3228:$Y3228, "#N/A")=14,TRUE,FALSE))</f>
        <v>0</v>
      </c>
      <c r="T3238" t="b">
        <f>AND(COUNTIF('Master list(no salts, metals)'!T3228,"&lt;=1"),IF(COUNTIF('Master list(no salts, metals)'!$K3228:$Y3228, "#N/A")=14,TRUE,FALSE))</f>
        <v>0</v>
      </c>
      <c r="U3238" t="b">
        <f>AND(COUNTIF('Master list(no salts, metals)'!U3228,"&lt;=1"),IF(COUNTIF('Master list(no salts, metals)'!$K3228:$Y3228, "#N/A")=14,TRUE,FALSE))</f>
        <v>0</v>
      </c>
      <c r="V3238" t="b">
        <f>AND(COUNTIF('Master list(no salts, metals)'!V3228,"&lt;=1"),IF(COUNTIF('Master list(no salts, metals)'!$K3228:$Y3228, "#N/A")=14,TRUE,FALSE))</f>
        <v>0</v>
      </c>
      <c r="W3238" t="b">
        <f>AND(COUNTIF('Master list(no salts, metals)'!W3228,"&lt;=1"),IF(COUNTIF('Master list(no salts, metals)'!$K3228:$Y3228, "#N/A")=14,TRUE,FALSE))</f>
        <v>0</v>
      </c>
      <c r="X3238" t="b">
        <f>AND(COUNTIF('Master list(no salts, metals)'!X3228,"&lt;=1"),IF(COUNTIF('Master list(no salts, metals)'!$K3228:$Y3228, "#N/A")=14,TRUE,FALSE))</f>
        <v>0</v>
      </c>
      <c r="Y3238" t="b">
        <f>AND(COUNTIF('Master list(no salts, metals)'!Y3228,"&lt;=1"),IF(COUNTIF('Master list(no salts, metals)'!$K3228:$Y3228, "#N/A")=14,TRUE,FALSE))</f>
        <v>0</v>
      </c>
    </row>
    <row r="3239" spans="11:25" x14ac:dyDescent="0.25">
      <c r="K3239" t="b">
        <f>AND(COUNTIF('Master list(no salts, metals)'!K3229,"&lt;=1"),IF(COUNTIF('Master list(no salts, metals)'!$K3229:$Y3229, "#N/A")=14,TRUE,FALSE))</f>
        <v>0</v>
      </c>
      <c r="L3239" t="b">
        <f>AND(COUNTIF('Master list(no salts, metals)'!L3229,"&lt;=1"),IF(COUNTIF('Master list(no salts, metals)'!$K3229:$Y3229, "#N/A")=14,TRUE,FALSE))</f>
        <v>0</v>
      </c>
      <c r="M3239" t="b">
        <f>AND(COUNTIF('Master list(no salts, metals)'!M3229,"&lt;=1"),IF(COUNTIF('Master list(no salts, metals)'!$K3229:$Y3229, "#N/A")=14,TRUE,FALSE))</f>
        <v>0</v>
      </c>
      <c r="N3239" t="b">
        <f>AND(COUNTIF('Master list(no salts, metals)'!N3229,"&lt;=1"),IF(COUNTIF('Master list(no salts, metals)'!$K3229:$Y3229, "#N/A")=14,TRUE,FALSE))</f>
        <v>0</v>
      </c>
      <c r="O3239" t="b">
        <f>AND(COUNTIF('Master list(no salts, metals)'!O3229,"&lt;=1"),IF(COUNTIF('Master list(no salts, metals)'!$K3229:$Y3229, "#N/A")=14,TRUE,FALSE))</f>
        <v>0</v>
      </c>
      <c r="P3239" t="b">
        <f>AND(COUNTIF('Master list(no salts, metals)'!P3229,"&lt;=1"),IF(COUNTIF('Master list(no salts, metals)'!$K3229:$Y3229, "#N/A")=14,TRUE,FALSE))</f>
        <v>0</v>
      </c>
      <c r="Q3239" t="b">
        <f>AND(COUNTIF('Master list(no salts, metals)'!Q3229,"&lt;=1"),IF(COUNTIF('Master list(no salts, metals)'!$K3229:$Y3229, "#N/A")=14,TRUE,FALSE))</f>
        <v>0</v>
      </c>
      <c r="R3239" t="b">
        <f>AND(COUNTIF('Master list(no salts, metals)'!R3229,"&lt;=1"),IF(COUNTIF('Master list(no salts, metals)'!$K3229:$Y3229, "#N/A")=14,TRUE,FALSE))</f>
        <v>0</v>
      </c>
      <c r="S3239" t="b">
        <f>AND(COUNTIF('Master list(no salts, metals)'!S3229,"&lt;=1"),IF(COUNTIF('Master list(no salts, metals)'!$K3229:$Y3229, "#N/A")=14,TRUE,FALSE))</f>
        <v>0</v>
      </c>
      <c r="T3239" t="b">
        <f>AND(COUNTIF('Master list(no salts, metals)'!T3229,"&lt;=1"),IF(COUNTIF('Master list(no salts, metals)'!$K3229:$Y3229, "#N/A")=14,TRUE,FALSE))</f>
        <v>0</v>
      </c>
      <c r="U3239" t="b">
        <f>AND(COUNTIF('Master list(no salts, metals)'!U3229,"&lt;=1"),IF(COUNTIF('Master list(no salts, metals)'!$K3229:$Y3229, "#N/A")=14,TRUE,FALSE))</f>
        <v>0</v>
      </c>
      <c r="V3239" t="b">
        <f>AND(COUNTIF('Master list(no salts, metals)'!V3229,"&lt;=1"),IF(COUNTIF('Master list(no salts, metals)'!$K3229:$Y3229, "#N/A")=14,TRUE,FALSE))</f>
        <v>0</v>
      </c>
      <c r="W3239" t="b">
        <f>AND(COUNTIF('Master list(no salts, metals)'!W3229,"&lt;=1"),IF(COUNTIF('Master list(no salts, metals)'!$K3229:$Y3229, "#N/A")=14,TRUE,FALSE))</f>
        <v>0</v>
      </c>
      <c r="X3239" t="b">
        <f>AND(COUNTIF('Master list(no salts, metals)'!X3229,"&lt;=1"),IF(COUNTIF('Master list(no salts, metals)'!$K3229:$Y3229, "#N/A")=14,TRUE,FALSE))</f>
        <v>0</v>
      </c>
      <c r="Y3239" t="b">
        <f>AND(COUNTIF('Master list(no salts, metals)'!Y3229,"&lt;=1"),IF(COUNTIF('Master list(no salts, metals)'!$K3229:$Y3229, "#N/A")=14,TRUE,FALSE))</f>
        <v>0</v>
      </c>
    </row>
    <row r="3240" spans="11:25" x14ac:dyDescent="0.25">
      <c r="K3240" t="b">
        <f>AND(COUNTIF('Master list(no salts, metals)'!K3230,"&lt;=1"),IF(COUNTIF('Master list(no salts, metals)'!$K3230:$Y3230, "#N/A")=14,TRUE,FALSE))</f>
        <v>0</v>
      </c>
      <c r="L3240" t="b">
        <f>AND(COUNTIF('Master list(no salts, metals)'!L3230,"&lt;=1"),IF(COUNTIF('Master list(no salts, metals)'!$K3230:$Y3230, "#N/A")=14,TRUE,FALSE))</f>
        <v>0</v>
      </c>
      <c r="M3240" t="b">
        <f>AND(COUNTIF('Master list(no salts, metals)'!M3230,"&lt;=1"),IF(COUNTIF('Master list(no salts, metals)'!$K3230:$Y3230, "#N/A")=14,TRUE,FALSE))</f>
        <v>0</v>
      </c>
      <c r="N3240" t="b">
        <f>AND(COUNTIF('Master list(no salts, metals)'!N3230,"&lt;=1"),IF(COUNTIF('Master list(no salts, metals)'!$K3230:$Y3230, "#N/A")=14,TRUE,FALSE))</f>
        <v>0</v>
      </c>
      <c r="O3240" t="b">
        <f>AND(COUNTIF('Master list(no salts, metals)'!O3230,"&lt;=1"),IF(COUNTIF('Master list(no salts, metals)'!$K3230:$Y3230, "#N/A")=14,TRUE,FALSE))</f>
        <v>0</v>
      </c>
      <c r="P3240" t="b">
        <f>AND(COUNTIF('Master list(no salts, metals)'!P3230,"&lt;=1"),IF(COUNTIF('Master list(no salts, metals)'!$K3230:$Y3230, "#N/A")=14,TRUE,FALSE))</f>
        <v>0</v>
      </c>
      <c r="Q3240" t="b">
        <f>AND(COUNTIF('Master list(no salts, metals)'!Q3230,"&lt;=1"),IF(COUNTIF('Master list(no salts, metals)'!$K3230:$Y3230, "#N/A")=14,TRUE,FALSE))</f>
        <v>0</v>
      </c>
      <c r="R3240" t="b">
        <f>AND(COUNTIF('Master list(no salts, metals)'!R3230,"&lt;=1"),IF(COUNTIF('Master list(no salts, metals)'!$K3230:$Y3230, "#N/A")=14,TRUE,FALSE))</f>
        <v>0</v>
      </c>
      <c r="S3240" t="b">
        <f>AND(COUNTIF('Master list(no salts, metals)'!S3230,"&lt;=1"),IF(COUNTIF('Master list(no salts, metals)'!$K3230:$Y3230, "#N/A")=14,TRUE,FALSE))</f>
        <v>0</v>
      </c>
      <c r="T3240" t="b">
        <f>AND(COUNTIF('Master list(no salts, metals)'!T3230,"&lt;=1"),IF(COUNTIF('Master list(no salts, metals)'!$K3230:$Y3230, "#N/A")=14,TRUE,FALSE))</f>
        <v>0</v>
      </c>
      <c r="U3240" t="b">
        <f>AND(COUNTIF('Master list(no salts, metals)'!U3230,"&lt;=1"),IF(COUNTIF('Master list(no salts, metals)'!$K3230:$Y3230, "#N/A")=14,TRUE,FALSE))</f>
        <v>0</v>
      </c>
      <c r="V3240" t="b">
        <f>AND(COUNTIF('Master list(no salts, metals)'!V3230,"&lt;=1"),IF(COUNTIF('Master list(no salts, metals)'!$K3230:$Y3230, "#N/A")=14,TRUE,FALSE))</f>
        <v>0</v>
      </c>
      <c r="W3240" t="b">
        <f>AND(COUNTIF('Master list(no salts, metals)'!W3230,"&lt;=1"),IF(COUNTIF('Master list(no salts, metals)'!$K3230:$Y3230, "#N/A")=14,TRUE,FALSE))</f>
        <v>0</v>
      </c>
      <c r="X3240" t="b">
        <f>AND(COUNTIF('Master list(no salts, metals)'!X3230,"&lt;=1"),IF(COUNTIF('Master list(no salts, metals)'!$K3230:$Y3230, "#N/A")=14,TRUE,FALSE))</f>
        <v>0</v>
      </c>
      <c r="Y3240" t="b">
        <f>AND(COUNTIF('Master list(no salts, metals)'!Y3230,"&lt;=1"),IF(COUNTIF('Master list(no salts, metals)'!$K3230:$Y3230, "#N/A")=14,TRUE,FALSE))</f>
        <v>0</v>
      </c>
    </row>
    <row r="3241" spans="11:25" x14ac:dyDescent="0.25">
      <c r="K3241" t="b">
        <f>AND(COUNTIF('Master list(no salts, metals)'!K3231,"&lt;=1"),IF(COUNTIF('Master list(no salts, metals)'!$K3231:$Y3231, "#N/A")=14,TRUE,FALSE))</f>
        <v>0</v>
      </c>
      <c r="L3241" t="b">
        <f>AND(COUNTIF('Master list(no salts, metals)'!L3231,"&lt;=1"),IF(COUNTIF('Master list(no salts, metals)'!$K3231:$Y3231, "#N/A")=14,TRUE,FALSE))</f>
        <v>0</v>
      </c>
      <c r="M3241" t="b">
        <f>AND(COUNTIF('Master list(no salts, metals)'!M3231,"&lt;=1"),IF(COUNTIF('Master list(no salts, metals)'!$K3231:$Y3231, "#N/A")=14,TRUE,FALSE))</f>
        <v>0</v>
      </c>
      <c r="N3241" t="b">
        <f>AND(COUNTIF('Master list(no salts, metals)'!N3231,"&lt;=1"),IF(COUNTIF('Master list(no salts, metals)'!$K3231:$Y3231, "#N/A")=14,TRUE,FALSE))</f>
        <v>0</v>
      </c>
      <c r="O3241" t="b">
        <f>AND(COUNTIF('Master list(no salts, metals)'!O3231,"&lt;=1"),IF(COUNTIF('Master list(no salts, metals)'!$K3231:$Y3231, "#N/A")=14,TRUE,FALSE))</f>
        <v>0</v>
      </c>
      <c r="P3241" t="b">
        <f>AND(COUNTIF('Master list(no salts, metals)'!P3231,"&lt;=1"),IF(COUNTIF('Master list(no salts, metals)'!$K3231:$Y3231, "#N/A")=14,TRUE,FALSE))</f>
        <v>0</v>
      </c>
      <c r="Q3241" t="b">
        <f>AND(COUNTIF('Master list(no salts, metals)'!Q3231,"&lt;=1"),IF(COUNTIF('Master list(no salts, metals)'!$K3231:$Y3231, "#N/A")=14,TRUE,FALSE))</f>
        <v>0</v>
      </c>
      <c r="R3241" t="b">
        <f>AND(COUNTIF('Master list(no salts, metals)'!R3231,"&lt;=1"),IF(COUNTIF('Master list(no salts, metals)'!$K3231:$Y3231, "#N/A")=14,TRUE,FALSE))</f>
        <v>0</v>
      </c>
      <c r="S3241" t="b">
        <f>AND(COUNTIF('Master list(no salts, metals)'!S3231,"&lt;=1"),IF(COUNTIF('Master list(no salts, metals)'!$K3231:$Y3231, "#N/A")=14,TRUE,FALSE))</f>
        <v>0</v>
      </c>
      <c r="T3241" t="b">
        <f>AND(COUNTIF('Master list(no salts, metals)'!T3231,"&lt;=1"),IF(COUNTIF('Master list(no salts, metals)'!$K3231:$Y3231, "#N/A")=14,TRUE,FALSE))</f>
        <v>0</v>
      </c>
      <c r="U3241" t="b">
        <f>AND(COUNTIF('Master list(no salts, metals)'!U3231,"&lt;=1"),IF(COUNTIF('Master list(no salts, metals)'!$K3231:$Y3231, "#N/A")=14,TRUE,FALSE))</f>
        <v>0</v>
      </c>
      <c r="V3241" t="b">
        <f>AND(COUNTIF('Master list(no salts, metals)'!V3231,"&lt;=1"),IF(COUNTIF('Master list(no salts, metals)'!$K3231:$Y3231, "#N/A")=14,TRUE,FALSE))</f>
        <v>0</v>
      </c>
      <c r="W3241" t="b">
        <f>AND(COUNTIF('Master list(no salts, metals)'!W3231,"&lt;=1"),IF(COUNTIF('Master list(no salts, metals)'!$K3231:$Y3231, "#N/A")=14,TRUE,FALSE))</f>
        <v>0</v>
      </c>
      <c r="X3241" t="b">
        <f>AND(COUNTIF('Master list(no salts, metals)'!X3231,"&lt;=1"),IF(COUNTIF('Master list(no salts, metals)'!$K3231:$Y3231, "#N/A")=14,TRUE,FALSE))</f>
        <v>0</v>
      </c>
      <c r="Y3241" t="b">
        <f>AND(COUNTIF('Master list(no salts, metals)'!Y3231,"&lt;=1"),IF(COUNTIF('Master list(no salts, metals)'!$K3231:$Y3231, "#N/A")=14,TRUE,FALSE))</f>
        <v>0</v>
      </c>
    </row>
    <row r="3242" spans="11:25" x14ac:dyDescent="0.25">
      <c r="K3242" t="b">
        <f>AND(COUNTIF('Master list(no salts, metals)'!K3232,"&lt;=1"),IF(COUNTIF('Master list(no salts, metals)'!$K3232:$Y3232, "#N/A")=14,TRUE,FALSE))</f>
        <v>0</v>
      </c>
      <c r="L3242" t="b">
        <f>AND(COUNTIF('Master list(no salts, metals)'!L3232,"&lt;=1"),IF(COUNTIF('Master list(no salts, metals)'!$K3232:$Y3232, "#N/A")=14,TRUE,FALSE))</f>
        <v>0</v>
      </c>
      <c r="M3242" t="b">
        <f>AND(COUNTIF('Master list(no salts, metals)'!M3232,"&lt;=1"),IF(COUNTIF('Master list(no salts, metals)'!$K3232:$Y3232, "#N/A")=14,TRUE,FALSE))</f>
        <v>0</v>
      </c>
      <c r="N3242" t="b">
        <f>AND(COUNTIF('Master list(no salts, metals)'!N3232,"&lt;=1"),IF(COUNTIF('Master list(no salts, metals)'!$K3232:$Y3232, "#N/A")=14,TRUE,FALSE))</f>
        <v>0</v>
      </c>
      <c r="O3242" t="b">
        <f>AND(COUNTIF('Master list(no salts, metals)'!O3232,"&lt;=1"),IF(COUNTIF('Master list(no salts, metals)'!$K3232:$Y3232, "#N/A")=14,TRUE,FALSE))</f>
        <v>0</v>
      </c>
      <c r="P3242" t="b">
        <f>AND(COUNTIF('Master list(no salts, metals)'!P3232,"&lt;=1"),IF(COUNTIF('Master list(no salts, metals)'!$K3232:$Y3232, "#N/A")=14,TRUE,FALSE))</f>
        <v>0</v>
      </c>
      <c r="Q3242" t="b">
        <f>AND(COUNTIF('Master list(no salts, metals)'!Q3232,"&lt;=1"),IF(COUNTIF('Master list(no salts, metals)'!$K3232:$Y3232, "#N/A")=14,TRUE,FALSE))</f>
        <v>0</v>
      </c>
      <c r="R3242" t="b">
        <f>AND(COUNTIF('Master list(no salts, metals)'!R3232,"&lt;=1"),IF(COUNTIF('Master list(no salts, metals)'!$K3232:$Y3232, "#N/A")=14,TRUE,FALSE))</f>
        <v>0</v>
      </c>
      <c r="S3242" t="b">
        <f>AND(COUNTIF('Master list(no salts, metals)'!S3232,"&lt;=1"),IF(COUNTIF('Master list(no salts, metals)'!$K3232:$Y3232, "#N/A")=14,TRUE,FALSE))</f>
        <v>0</v>
      </c>
      <c r="T3242" t="b">
        <f>AND(COUNTIF('Master list(no salts, metals)'!T3232,"&lt;=1"),IF(COUNTIF('Master list(no salts, metals)'!$K3232:$Y3232, "#N/A")=14,TRUE,FALSE))</f>
        <v>0</v>
      </c>
      <c r="U3242" t="b">
        <f>AND(COUNTIF('Master list(no salts, metals)'!U3232,"&lt;=1"),IF(COUNTIF('Master list(no salts, metals)'!$K3232:$Y3232, "#N/A")=14,TRUE,FALSE))</f>
        <v>0</v>
      </c>
      <c r="V3242" t="b">
        <f>AND(COUNTIF('Master list(no salts, metals)'!V3232,"&lt;=1"),IF(COUNTIF('Master list(no salts, metals)'!$K3232:$Y3232, "#N/A")=14,TRUE,FALSE))</f>
        <v>0</v>
      </c>
      <c r="W3242" t="b">
        <f>AND(COUNTIF('Master list(no salts, metals)'!W3232,"&lt;=1"),IF(COUNTIF('Master list(no salts, metals)'!$K3232:$Y3232, "#N/A")=14,TRUE,FALSE))</f>
        <v>0</v>
      </c>
      <c r="X3242" t="b">
        <f>AND(COUNTIF('Master list(no salts, metals)'!X3232,"&lt;=1"),IF(COUNTIF('Master list(no salts, metals)'!$K3232:$Y3232, "#N/A")=14,TRUE,FALSE))</f>
        <v>0</v>
      </c>
      <c r="Y3242" t="b">
        <f>AND(COUNTIF('Master list(no salts, metals)'!Y3232,"&lt;=1"),IF(COUNTIF('Master list(no salts, metals)'!$K3232:$Y3232, "#N/A")=14,TRUE,FALSE))</f>
        <v>0</v>
      </c>
    </row>
    <row r="3243" spans="11:25" x14ac:dyDescent="0.25">
      <c r="K3243" t="b">
        <f>AND(COUNTIF('Master list(no salts, metals)'!K3233,"&lt;=1"),IF(COUNTIF('Master list(no salts, metals)'!$K3233:$Y3233, "#N/A")=14,TRUE,FALSE))</f>
        <v>0</v>
      </c>
      <c r="L3243" t="b">
        <f>AND(COUNTIF('Master list(no salts, metals)'!L3233,"&lt;=1"),IF(COUNTIF('Master list(no salts, metals)'!$K3233:$Y3233, "#N/A")=14,TRUE,FALSE))</f>
        <v>0</v>
      </c>
      <c r="M3243" t="b">
        <f>AND(COUNTIF('Master list(no salts, metals)'!M3233,"&lt;=1"),IF(COUNTIF('Master list(no salts, metals)'!$K3233:$Y3233, "#N/A")=14,TRUE,FALSE))</f>
        <v>0</v>
      </c>
      <c r="N3243" t="b">
        <f>AND(COUNTIF('Master list(no salts, metals)'!N3233,"&lt;=1"),IF(COUNTIF('Master list(no salts, metals)'!$K3233:$Y3233, "#N/A")=14,TRUE,FALSE))</f>
        <v>0</v>
      </c>
      <c r="O3243" t="b">
        <f>AND(COUNTIF('Master list(no salts, metals)'!O3233,"&lt;=1"),IF(COUNTIF('Master list(no salts, metals)'!$K3233:$Y3233, "#N/A")=14,TRUE,FALSE))</f>
        <v>0</v>
      </c>
      <c r="P3243" t="b">
        <f>AND(COUNTIF('Master list(no salts, metals)'!P3233,"&lt;=1"),IF(COUNTIF('Master list(no salts, metals)'!$K3233:$Y3233, "#N/A")=14,TRUE,FALSE))</f>
        <v>0</v>
      </c>
      <c r="Q3243" t="b">
        <f>AND(COUNTIF('Master list(no salts, metals)'!Q3233,"&lt;=1"),IF(COUNTIF('Master list(no salts, metals)'!$K3233:$Y3233, "#N/A")=14,TRUE,FALSE))</f>
        <v>0</v>
      </c>
      <c r="R3243" t="b">
        <f>AND(COUNTIF('Master list(no salts, metals)'!R3233,"&lt;=1"),IF(COUNTIF('Master list(no salts, metals)'!$K3233:$Y3233, "#N/A")=14,TRUE,FALSE))</f>
        <v>0</v>
      </c>
      <c r="S3243" t="b">
        <f>AND(COUNTIF('Master list(no salts, metals)'!S3233,"&lt;=1"),IF(COUNTIF('Master list(no salts, metals)'!$K3233:$Y3233, "#N/A")=14,TRUE,FALSE))</f>
        <v>0</v>
      </c>
      <c r="T3243" t="b">
        <f>AND(COUNTIF('Master list(no salts, metals)'!T3233,"&lt;=1"),IF(COUNTIF('Master list(no salts, metals)'!$K3233:$Y3233, "#N/A")=14,TRUE,FALSE))</f>
        <v>0</v>
      </c>
      <c r="U3243" t="b">
        <f>AND(COUNTIF('Master list(no salts, metals)'!U3233,"&lt;=1"),IF(COUNTIF('Master list(no salts, metals)'!$K3233:$Y3233, "#N/A")=14,TRUE,FALSE))</f>
        <v>0</v>
      </c>
      <c r="V3243" t="b">
        <f>AND(COUNTIF('Master list(no salts, metals)'!V3233,"&lt;=1"),IF(COUNTIF('Master list(no salts, metals)'!$K3233:$Y3233, "#N/A")=14,TRUE,FALSE))</f>
        <v>0</v>
      </c>
      <c r="W3243" t="b">
        <f>AND(COUNTIF('Master list(no salts, metals)'!W3233,"&lt;=1"),IF(COUNTIF('Master list(no salts, metals)'!$K3233:$Y3233, "#N/A")=14,TRUE,FALSE))</f>
        <v>0</v>
      </c>
      <c r="X3243" t="b">
        <f>AND(COUNTIF('Master list(no salts, metals)'!X3233,"&lt;=1"),IF(COUNTIF('Master list(no salts, metals)'!$K3233:$Y3233, "#N/A")=14,TRUE,FALSE))</f>
        <v>0</v>
      </c>
      <c r="Y3243" t="b">
        <f>AND(COUNTIF('Master list(no salts, metals)'!Y3233,"&lt;=1"),IF(COUNTIF('Master list(no salts, metals)'!$K3233:$Y3233, "#N/A")=14,TRUE,FALSE))</f>
        <v>0</v>
      </c>
    </row>
    <row r="3244" spans="11:25" x14ac:dyDescent="0.25">
      <c r="K3244" t="b">
        <f>AND(COUNTIF('Master list(no salts, metals)'!K3234,"&lt;=1"),IF(COUNTIF('Master list(no salts, metals)'!$K3234:$Y3234, "#N/A")=14,TRUE,FALSE))</f>
        <v>0</v>
      </c>
      <c r="L3244" t="b">
        <f>AND(COUNTIF('Master list(no salts, metals)'!L3234,"&lt;=1"),IF(COUNTIF('Master list(no salts, metals)'!$K3234:$Y3234, "#N/A")=14,TRUE,FALSE))</f>
        <v>0</v>
      </c>
      <c r="M3244" t="b">
        <f>AND(COUNTIF('Master list(no salts, metals)'!M3234,"&lt;=1"),IF(COUNTIF('Master list(no salts, metals)'!$K3234:$Y3234, "#N/A")=14,TRUE,FALSE))</f>
        <v>0</v>
      </c>
      <c r="N3244" t="b">
        <f>AND(COUNTIF('Master list(no salts, metals)'!N3234,"&lt;=1"),IF(COUNTIF('Master list(no salts, metals)'!$K3234:$Y3234, "#N/A")=14,TRUE,FALSE))</f>
        <v>0</v>
      </c>
      <c r="O3244" t="b">
        <f>AND(COUNTIF('Master list(no salts, metals)'!O3234,"&lt;=1"),IF(COUNTIF('Master list(no salts, metals)'!$K3234:$Y3234, "#N/A")=14,TRUE,FALSE))</f>
        <v>0</v>
      </c>
      <c r="P3244" t="b">
        <f>AND(COUNTIF('Master list(no salts, metals)'!P3234,"&lt;=1"),IF(COUNTIF('Master list(no salts, metals)'!$K3234:$Y3234, "#N/A")=14,TRUE,FALSE))</f>
        <v>0</v>
      </c>
      <c r="Q3244" t="b">
        <f>AND(COUNTIF('Master list(no salts, metals)'!Q3234,"&lt;=1"),IF(COUNTIF('Master list(no salts, metals)'!$K3234:$Y3234, "#N/A")=14,TRUE,FALSE))</f>
        <v>0</v>
      </c>
      <c r="R3244" t="b">
        <f>AND(COUNTIF('Master list(no salts, metals)'!R3234,"&lt;=1"),IF(COUNTIF('Master list(no salts, metals)'!$K3234:$Y3234, "#N/A")=14,TRUE,FALSE))</f>
        <v>0</v>
      </c>
      <c r="S3244" t="b">
        <f>AND(COUNTIF('Master list(no salts, metals)'!S3234,"&lt;=1"),IF(COUNTIF('Master list(no salts, metals)'!$K3234:$Y3234, "#N/A")=14,TRUE,FALSE))</f>
        <v>0</v>
      </c>
      <c r="T3244" t="b">
        <f>AND(COUNTIF('Master list(no salts, metals)'!T3234,"&lt;=1"),IF(COUNTIF('Master list(no salts, metals)'!$K3234:$Y3234, "#N/A")=14,TRUE,FALSE))</f>
        <v>0</v>
      </c>
      <c r="U3244" t="b">
        <f>AND(COUNTIF('Master list(no salts, metals)'!U3234,"&lt;=1"),IF(COUNTIF('Master list(no salts, metals)'!$K3234:$Y3234, "#N/A")=14,TRUE,FALSE))</f>
        <v>0</v>
      </c>
      <c r="V3244" t="b">
        <f>AND(COUNTIF('Master list(no salts, metals)'!V3234,"&lt;=1"),IF(COUNTIF('Master list(no salts, metals)'!$K3234:$Y3234, "#N/A")=14,TRUE,FALSE))</f>
        <v>0</v>
      </c>
      <c r="W3244" t="b">
        <f>AND(COUNTIF('Master list(no salts, metals)'!W3234,"&lt;=1"),IF(COUNTIF('Master list(no salts, metals)'!$K3234:$Y3234, "#N/A")=14,TRUE,FALSE))</f>
        <v>0</v>
      </c>
      <c r="X3244" t="b">
        <f>AND(COUNTIF('Master list(no salts, metals)'!X3234,"&lt;=1"),IF(COUNTIF('Master list(no salts, metals)'!$K3234:$Y3234, "#N/A")=14,TRUE,FALSE))</f>
        <v>0</v>
      </c>
      <c r="Y3244" t="b">
        <f>AND(COUNTIF('Master list(no salts, metals)'!Y3234,"&lt;=1"),IF(COUNTIF('Master list(no salts, metals)'!$K3234:$Y3234, "#N/A")=14,TRUE,FALSE))</f>
        <v>0</v>
      </c>
    </row>
    <row r="3245" spans="11:25" x14ac:dyDescent="0.25">
      <c r="K3245" t="b">
        <f>AND(COUNTIF('Master list(no salts, metals)'!K3235,"&lt;=1"),IF(COUNTIF('Master list(no salts, metals)'!$K3235:$Y3235, "#N/A")=14,TRUE,FALSE))</f>
        <v>0</v>
      </c>
      <c r="L3245" t="b">
        <f>AND(COUNTIF('Master list(no salts, metals)'!L3235,"&lt;=1"),IF(COUNTIF('Master list(no salts, metals)'!$K3235:$Y3235, "#N/A")=14,TRUE,FALSE))</f>
        <v>0</v>
      </c>
      <c r="M3245" t="b">
        <f>AND(COUNTIF('Master list(no salts, metals)'!M3235,"&lt;=1"),IF(COUNTIF('Master list(no salts, metals)'!$K3235:$Y3235, "#N/A")=14,TRUE,FALSE))</f>
        <v>0</v>
      </c>
      <c r="N3245" t="b">
        <f>AND(COUNTIF('Master list(no salts, metals)'!N3235,"&lt;=1"),IF(COUNTIF('Master list(no salts, metals)'!$K3235:$Y3235, "#N/A")=14,TRUE,FALSE))</f>
        <v>0</v>
      </c>
      <c r="O3245" t="b">
        <f>AND(COUNTIF('Master list(no salts, metals)'!O3235,"&lt;=1"),IF(COUNTIF('Master list(no salts, metals)'!$K3235:$Y3235, "#N/A")=14,TRUE,FALSE))</f>
        <v>0</v>
      </c>
      <c r="P3245" t="b">
        <f>AND(COUNTIF('Master list(no salts, metals)'!P3235,"&lt;=1"),IF(COUNTIF('Master list(no salts, metals)'!$K3235:$Y3235, "#N/A")=14,TRUE,FALSE))</f>
        <v>0</v>
      </c>
      <c r="Q3245" t="b">
        <f>AND(COUNTIF('Master list(no salts, metals)'!Q3235,"&lt;=1"),IF(COUNTIF('Master list(no salts, metals)'!$K3235:$Y3235, "#N/A")=14,TRUE,FALSE))</f>
        <v>0</v>
      </c>
      <c r="R3245" t="b">
        <f>AND(COUNTIF('Master list(no salts, metals)'!R3235,"&lt;=1"),IF(COUNTIF('Master list(no salts, metals)'!$K3235:$Y3235, "#N/A")=14,TRUE,FALSE))</f>
        <v>0</v>
      </c>
      <c r="S3245" t="b">
        <f>AND(COUNTIF('Master list(no salts, metals)'!S3235,"&lt;=1"),IF(COUNTIF('Master list(no salts, metals)'!$K3235:$Y3235, "#N/A")=14,TRUE,FALSE))</f>
        <v>0</v>
      </c>
      <c r="T3245" t="b">
        <f>AND(COUNTIF('Master list(no salts, metals)'!T3235,"&lt;=1"),IF(COUNTIF('Master list(no salts, metals)'!$K3235:$Y3235, "#N/A")=14,TRUE,FALSE))</f>
        <v>0</v>
      </c>
      <c r="U3245" t="b">
        <f>AND(COUNTIF('Master list(no salts, metals)'!U3235,"&lt;=1"),IF(COUNTIF('Master list(no salts, metals)'!$K3235:$Y3235, "#N/A")=14,TRUE,FALSE))</f>
        <v>0</v>
      </c>
      <c r="V3245" t="b">
        <f>AND(COUNTIF('Master list(no salts, metals)'!V3235,"&lt;=1"),IF(COUNTIF('Master list(no salts, metals)'!$K3235:$Y3235, "#N/A")=14,TRUE,FALSE))</f>
        <v>0</v>
      </c>
      <c r="W3245" t="b">
        <f>AND(COUNTIF('Master list(no salts, metals)'!W3235,"&lt;=1"),IF(COUNTIF('Master list(no salts, metals)'!$K3235:$Y3235, "#N/A")=14,TRUE,FALSE))</f>
        <v>0</v>
      </c>
      <c r="X3245" t="b">
        <f>AND(COUNTIF('Master list(no salts, metals)'!X3235,"&lt;=1"),IF(COUNTIF('Master list(no salts, metals)'!$K3235:$Y3235, "#N/A")=14,TRUE,FALSE))</f>
        <v>0</v>
      </c>
      <c r="Y3245" t="b">
        <f>AND(COUNTIF('Master list(no salts, metals)'!Y3235,"&lt;=1"),IF(COUNTIF('Master list(no salts, metals)'!$K3235:$Y3235, "#N/A")=14,TRUE,FALSE))</f>
        <v>0</v>
      </c>
    </row>
    <row r="3246" spans="11:25" x14ac:dyDescent="0.25">
      <c r="K3246" t="b">
        <f>AND(COUNTIF('Master list(no salts, metals)'!K3236,"&lt;=1"),IF(COUNTIF('Master list(no salts, metals)'!$K3236:$Y3236, "#N/A")=14,TRUE,FALSE))</f>
        <v>0</v>
      </c>
      <c r="L3246" t="b">
        <f>AND(COUNTIF('Master list(no salts, metals)'!L3236,"&lt;=1"),IF(COUNTIF('Master list(no salts, metals)'!$K3236:$Y3236, "#N/A")=14,TRUE,FALSE))</f>
        <v>0</v>
      </c>
      <c r="M3246" t="b">
        <f>AND(COUNTIF('Master list(no salts, metals)'!M3236,"&lt;=1"),IF(COUNTIF('Master list(no salts, metals)'!$K3236:$Y3236, "#N/A")=14,TRUE,FALSE))</f>
        <v>0</v>
      </c>
      <c r="N3246" t="b">
        <f>AND(COUNTIF('Master list(no salts, metals)'!N3236,"&lt;=1"),IF(COUNTIF('Master list(no salts, metals)'!$K3236:$Y3236, "#N/A")=14,TRUE,FALSE))</f>
        <v>0</v>
      </c>
      <c r="O3246" t="b">
        <f>AND(COUNTIF('Master list(no salts, metals)'!O3236,"&lt;=1"),IF(COUNTIF('Master list(no salts, metals)'!$K3236:$Y3236, "#N/A")=14,TRUE,FALSE))</f>
        <v>0</v>
      </c>
      <c r="P3246" t="b">
        <f>AND(COUNTIF('Master list(no salts, metals)'!P3236,"&lt;=1"),IF(COUNTIF('Master list(no salts, metals)'!$K3236:$Y3236, "#N/A")=14,TRUE,FALSE))</f>
        <v>0</v>
      </c>
      <c r="Q3246" t="b">
        <f>AND(COUNTIF('Master list(no salts, metals)'!Q3236,"&lt;=1"),IF(COUNTIF('Master list(no salts, metals)'!$K3236:$Y3236, "#N/A")=14,TRUE,FALSE))</f>
        <v>0</v>
      </c>
      <c r="R3246" t="b">
        <f>AND(COUNTIF('Master list(no salts, metals)'!R3236,"&lt;=1"),IF(COUNTIF('Master list(no salts, metals)'!$K3236:$Y3236, "#N/A")=14,TRUE,FALSE))</f>
        <v>0</v>
      </c>
      <c r="S3246" t="b">
        <f>AND(COUNTIF('Master list(no salts, metals)'!S3236,"&lt;=1"),IF(COUNTIF('Master list(no salts, metals)'!$K3236:$Y3236, "#N/A")=14,TRUE,FALSE))</f>
        <v>0</v>
      </c>
      <c r="T3246" t="b">
        <f>AND(COUNTIF('Master list(no salts, metals)'!T3236,"&lt;=1"),IF(COUNTIF('Master list(no salts, metals)'!$K3236:$Y3236, "#N/A")=14,TRUE,FALSE))</f>
        <v>0</v>
      </c>
      <c r="U3246" t="b">
        <f>AND(COUNTIF('Master list(no salts, metals)'!U3236,"&lt;=1"),IF(COUNTIF('Master list(no salts, metals)'!$K3236:$Y3236, "#N/A")=14,TRUE,FALSE))</f>
        <v>0</v>
      </c>
      <c r="V3246" t="b">
        <f>AND(COUNTIF('Master list(no salts, metals)'!V3236,"&lt;=1"),IF(COUNTIF('Master list(no salts, metals)'!$K3236:$Y3236, "#N/A")=14,TRUE,FALSE))</f>
        <v>0</v>
      </c>
      <c r="W3246" t="b">
        <f>AND(COUNTIF('Master list(no salts, metals)'!W3236,"&lt;=1"),IF(COUNTIF('Master list(no salts, metals)'!$K3236:$Y3236, "#N/A")=14,TRUE,FALSE))</f>
        <v>0</v>
      </c>
      <c r="X3246" t="b">
        <f>AND(COUNTIF('Master list(no salts, metals)'!X3236,"&lt;=1"),IF(COUNTIF('Master list(no salts, metals)'!$K3236:$Y3236, "#N/A")=14,TRUE,FALSE))</f>
        <v>1</v>
      </c>
      <c r="Y3246" t="b">
        <f>AND(COUNTIF('Master list(no salts, metals)'!Y3236,"&lt;=1"),IF(COUNTIF('Master list(no salts, metals)'!$K3236:$Y3236, "#N/A")=14,TRUE,FALSE))</f>
        <v>0</v>
      </c>
    </row>
    <row r="3247" spans="11:25" x14ac:dyDescent="0.25">
      <c r="K3247" t="b">
        <f>AND(COUNTIF('Master list(no salts, metals)'!K3237,"&lt;=1"),IF(COUNTIF('Master list(no salts, metals)'!$K3237:$Y3237, "#N/A")=14,TRUE,FALSE))</f>
        <v>0</v>
      </c>
      <c r="L3247" t="b">
        <f>AND(COUNTIF('Master list(no salts, metals)'!L3237,"&lt;=1"),IF(COUNTIF('Master list(no salts, metals)'!$K3237:$Y3237, "#N/A")=14,TRUE,FALSE))</f>
        <v>0</v>
      </c>
      <c r="M3247" t="b">
        <f>AND(COUNTIF('Master list(no salts, metals)'!M3237,"&lt;=1"),IF(COUNTIF('Master list(no salts, metals)'!$K3237:$Y3237, "#N/A")=14,TRUE,FALSE))</f>
        <v>0</v>
      </c>
      <c r="N3247" t="b">
        <f>AND(COUNTIF('Master list(no salts, metals)'!N3237,"&lt;=1"),IF(COUNTIF('Master list(no salts, metals)'!$K3237:$Y3237, "#N/A")=14,TRUE,FALSE))</f>
        <v>0</v>
      </c>
      <c r="O3247" t="b">
        <f>AND(COUNTIF('Master list(no salts, metals)'!O3237,"&lt;=1"),IF(COUNTIF('Master list(no salts, metals)'!$K3237:$Y3237, "#N/A")=14,TRUE,FALSE))</f>
        <v>0</v>
      </c>
      <c r="P3247" t="b">
        <f>AND(COUNTIF('Master list(no salts, metals)'!P3237,"&lt;=1"),IF(COUNTIF('Master list(no salts, metals)'!$K3237:$Y3237, "#N/A")=14,TRUE,FALSE))</f>
        <v>0</v>
      </c>
      <c r="Q3247" t="b">
        <f>AND(COUNTIF('Master list(no salts, metals)'!Q3237,"&lt;=1"),IF(COUNTIF('Master list(no salts, metals)'!$K3237:$Y3237, "#N/A")=14,TRUE,FALSE))</f>
        <v>0</v>
      </c>
      <c r="R3247" t="b">
        <f>AND(COUNTIF('Master list(no salts, metals)'!R3237,"&lt;=1"),IF(COUNTIF('Master list(no salts, metals)'!$K3237:$Y3237, "#N/A")=14,TRUE,FALSE))</f>
        <v>0</v>
      </c>
      <c r="S3247" t="b">
        <f>AND(COUNTIF('Master list(no salts, metals)'!S3237,"&lt;=1"),IF(COUNTIF('Master list(no salts, metals)'!$K3237:$Y3237, "#N/A")=14,TRUE,FALSE))</f>
        <v>0</v>
      </c>
      <c r="T3247" t="b">
        <f>AND(COUNTIF('Master list(no salts, metals)'!T3237,"&lt;=1"),IF(COUNTIF('Master list(no salts, metals)'!$K3237:$Y3237, "#N/A")=14,TRUE,FALSE))</f>
        <v>0</v>
      </c>
      <c r="U3247" t="b">
        <f>AND(COUNTIF('Master list(no salts, metals)'!U3237,"&lt;=1"),IF(COUNTIF('Master list(no salts, metals)'!$K3237:$Y3237, "#N/A")=14,TRUE,FALSE))</f>
        <v>0</v>
      </c>
      <c r="V3247" t="b">
        <f>AND(COUNTIF('Master list(no salts, metals)'!V3237,"&lt;=1"),IF(COUNTIF('Master list(no salts, metals)'!$K3237:$Y3237, "#N/A")=14,TRUE,FALSE))</f>
        <v>0</v>
      </c>
      <c r="W3247" t="b">
        <f>AND(COUNTIF('Master list(no salts, metals)'!W3237,"&lt;=1"),IF(COUNTIF('Master list(no salts, metals)'!$K3237:$Y3237, "#N/A")=14,TRUE,FALSE))</f>
        <v>0</v>
      </c>
      <c r="X3247" t="b">
        <f>AND(COUNTIF('Master list(no salts, metals)'!X3237,"&lt;=1"),IF(COUNTIF('Master list(no salts, metals)'!$K3237:$Y3237, "#N/A")=14,TRUE,FALSE))</f>
        <v>0</v>
      </c>
      <c r="Y3247" t="b">
        <f>AND(COUNTIF('Master list(no salts, metals)'!Y3237,"&lt;=1"),IF(COUNTIF('Master list(no salts, metals)'!$K3237:$Y3237, "#N/A")=14,TRUE,FALSE))</f>
        <v>0</v>
      </c>
    </row>
    <row r="3248" spans="11:25" x14ac:dyDescent="0.25">
      <c r="K3248" t="b">
        <f>AND(COUNTIF('Master list(no salts, metals)'!K3238,"&lt;=1"),IF(COUNTIF('Master list(no salts, metals)'!$K3238:$Y3238, "#N/A")=14,TRUE,FALSE))</f>
        <v>0</v>
      </c>
      <c r="L3248" t="b">
        <f>AND(COUNTIF('Master list(no salts, metals)'!L3238,"&lt;=1"),IF(COUNTIF('Master list(no salts, metals)'!$K3238:$Y3238, "#N/A")=14,TRUE,FALSE))</f>
        <v>0</v>
      </c>
      <c r="M3248" t="b">
        <f>AND(COUNTIF('Master list(no salts, metals)'!M3238,"&lt;=1"),IF(COUNTIF('Master list(no salts, metals)'!$K3238:$Y3238, "#N/A")=14,TRUE,FALSE))</f>
        <v>0</v>
      </c>
      <c r="N3248" t="b">
        <f>AND(COUNTIF('Master list(no salts, metals)'!N3238,"&lt;=1"),IF(COUNTIF('Master list(no salts, metals)'!$K3238:$Y3238, "#N/A")=14,TRUE,FALSE))</f>
        <v>0</v>
      </c>
      <c r="O3248" t="b">
        <f>AND(COUNTIF('Master list(no salts, metals)'!O3238,"&lt;=1"),IF(COUNTIF('Master list(no salts, metals)'!$K3238:$Y3238, "#N/A")=14,TRUE,FALSE))</f>
        <v>0</v>
      </c>
      <c r="P3248" t="b">
        <f>AND(COUNTIF('Master list(no salts, metals)'!P3238,"&lt;=1"),IF(COUNTIF('Master list(no salts, metals)'!$K3238:$Y3238, "#N/A")=14,TRUE,FALSE))</f>
        <v>0</v>
      </c>
      <c r="Q3248" t="b">
        <f>AND(COUNTIF('Master list(no salts, metals)'!Q3238,"&lt;=1"),IF(COUNTIF('Master list(no salts, metals)'!$K3238:$Y3238, "#N/A")=14,TRUE,FALSE))</f>
        <v>0</v>
      </c>
      <c r="R3248" t="b">
        <f>AND(COUNTIF('Master list(no salts, metals)'!R3238,"&lt;=1"),IF(COUNTIF('Master list(no salts, metals)'!$K3238:$Y3238, "#N/A")=14,TRUE,FALSE))</f>
        <v>0</v>
      </c>
      <c r="S3248" t="b">
        <f>AND(COUNTIF('Master list(no salts, metals)'!S3238,"&lt;=1"),IF(COUNTIF('Master list(no salts, metals)'!$K3238:$Y3238, "#N/A")=14,TRUE,FALSE))</f>
        <v>0</v>
      </c>
      <c r="T3248" t="b">
        <f>AND(COUNTIF('Master list(no salts, metals)'!T3238,"&lt;=1"),IF(COUNTIF('Master list(no salts, metals)'!$K3238:$Y3238, "#N/A")=14,TRUE,FALSE))</f>
        <v>0</v>
      </c>
      <c r="U3248" t="b">
        <f>AND(COUNTIF('Master list(no salts, metals)'!U3238,"&lt;=1"),IF(COUNTIF('Master list(no salts, metals)'!$K3238:$Y3238, "#N/A")=14,TRUE,FALSE))</f>
        <v>0</v>
      </c>
      <c r="V3248" t="b">
        <f>AND(COUNTIF('Master list(no salts, metals)'!V3238,"&lt;=1"),IF(COUNTIF('Master list(no salts, metals)'!$K3238:$Y3238, "#N/A")=14,TRUE,FALSE))</f>
        <v>0</v>
      </c>
      <c r="W3248" t="b">
        <f>AND(COUNTIF('Master list(no salts, metals)'!W3238,"&lt;=1"),IF(COUNTIF('Master list(no salts, metals)'!$K3238:$Y3238, "#N/A")=14,TRUE,FALSE))</f>
        <v>0</v>
      </c>
      <c r="X3248" t="b">
        <f>AND(COUNTIF('Master list(no salts, metals)'!X3238,"&lt;=1"),IF(COUNTIF('Master list(no salts, metals)'!$K3238:$Y3238, "#N/A")=14,TRUE,FALSE))</f>
        <v>1</v>
      </c>
      <c r="Y3248" t="b">
        <f>AND(COUNTIF('Master list(no salts, metals)'!Y3238,"&lt;=1"),IF(COUNTIF('Master list(no salts, metals)'!$K3238:$Y3238, "#N/A")=14,TRUE,FALSE))</f>
        <v>0</v>
      </c>
    </row>
    <row r="3249" spans="11:25" x14ac:dyDescent="0.25">
      <c r="K3249" t="b">
        <f>AND(COUNTIF('Master list(no salts, metals)'!K3239,"&lt;=1"),IF(COUNTIF('Master list(no salts, metals)'!$K3239:$Y3239, "#N/A")=14,TRUE,FALSE))</f>
        <v>0</v>
      </c>
      <c r="L3249" t="b">
        <f>AND(COUNTIF('Master list(no salts, metals)'!L3239,"&lt;=1"),IF(COUNTIF('Master list(no salts, metals)'!$K3239:$Y3239, "#N/A")=14,TRUE,FALSE))</f>
        <v>0</v>
      </c>
      <c r="M3249" t="b">
        <f>AND(COUNTIF('Master list(no salts, metals)'!M3239,"&lt;=1"),IF(COUNTIF('Master list(no salts, metals)'!$K3239:$Y3239, "#N/A")=14,TRUE,FALSE))</f>
        <v>0</v>
      </c>
      <c r="N3249" t="b">
        <f>AND(COUNTIF('Master list(no salts, metals)'!N3239,"&lt;=1"),IF(COUNTIF('Master list(no salts, metals)'!$K3239:$Y3239, "#N/A")=14,TRUE,FALSE))</f>
        <v>0</v>
      </c>
      <c r="O3249" t="b">
        <f>AND(COUNTIF('Master list(no salts, metals)'!O3239,"&lt;=1"),IF(COUNTIF('Master list(no salts, metals)'!$K3239:$Y3239, "#N/A")=14,TRUE,FALSE))</f>
        <v>0</v>
      </c>
      <c r="P3249" t="b">
        <f>AND(COUNTIF('Master list(no salts, metals)'!P3239,"&lt;=1"),IF(COUNTIF('Master list(no salts, metals)'!$K3239:$Y3239, "#N/A")=14,TRUE,FALSE))</f>
        <v>0</v>
      </c>
      <c r="Q3249" t="b">
        <f>AND(COUNTIF('Master list(no salts, metals)'!Q3239,"&lt;=1"),IF(COUNTIF('Master list(no salts, metals)'!$K3239:$Y3239, "#N/A")=14,TRUE,FALSE))</f>
        <v>0</v>
      </c>
      <c r="R3249" t="b">
        <f>AND(COUNTIF('Master list(no salts, metals)'!R3239,"&lt;=1"),IF(COUNTIF('Master list(no salts, metals)'!$K3239:$Y3239, "#N/A")=14,TRUE,FALSE))</f>
        <v>0</v>
      </c>
      <c r="S3249" t="b">
        <f>AND(COUNTIF('Master list(no salts, metals)'!S3239,"&lt;=1"),IF(COUNTIF('Master list(no salts, metals)'!$K3239:$Y3239, "#N/A")=14,TRUE,FALSE))</f>
        <v>0</v>
      </c>
      <c r="T3249" t="b">
        <f>AND(COUNTIF('Master list(no salts, metals)'!T3239,"&lt;=1"),IF(COUNTIF('Master list(no salts, metals)'!$K3239:$Y3239, "#N/A")=14,TRUE,FALSE))</f>
        <v>0</v>
      </c>
      <c r="U3249" t="b">
        <f>AND(COUNTIF('Master list(no salts, metals)'!U3239,"&lt;=1"),IF(COUNTIF('Master list(no salts, metals)'!$K3239:$Y3239, "#N/A")=14,TRUE,FALSE))</f>
        <v>0</v>
      </c>
      <c r="V3249" t="b">
        <f>AND(COUNTIF('Master list(no salts, metals)'!V3239,"&lt;=1"),IF(COUNTIF('Master list(no salts, metals)'!$K3239:$Y3239, "#N/A")=14,TRUE,FALSE))</f>
        <v>0</v>
      </c>
      <c r="W3249" t="b">
        <f>AND(COUNTIF('Master list(no salts, metals)'!W3239,"&lt;=1"),IF(COUNTIF('Master list(no salts, metals)'!$K3239:$Y3239, "#N/A")=14,TRUE,FALSE))</f>
        <v>0</v>
      </c>
      <c r="X3249" t="b">
        <f>AND(COUNTIF('Master list(no salts, metals)'!X3239,"&lt;=1"),IF(COUNTIF('Master list(no salts, metals)'!$K3239:$Y3239, "#N/A")=14,TRUE,FALSE))</f>
        <v>0</v>
      </c>
      <c r="Y3249" t="b">
        <f>AND(COUNTIF('Master list(no salts, metals)'!Y3239,"&lt;=1"),IF(COUNTIF('Master list(no salts, metals)'!$K3239:$Y3239, "#N/A")=14,TRUE,FALSE))</f>
        <v>0</v>
      </c>
    </row>
    <row r="3250" spans="11:25" x14ac:dyDescent="0.25">
      <c r="K3250" t="b">
        <f>AND(COUNTIF('Master list(no salts, metals)'!K3240,"&lt;=1"),IF(COUNTIF('Master list(no salts, metals)'!$K3240:$Y3240, "#N/A")=14,TRUE,FALSE))</f>
        <v>0</v>
      </c>
      <c r="L3250" t="b">
        <f>AND(COUNTIF('Master list(no salts, metals)'!L3240,"&lt;=1"),IF(COUNTIF('Master list(no salts, metals)'!$K3240:$Y3240, "#N/A")=14,TRUE,FALSE))</f>
        <v>0</v>
      </c>
      <c r="M3250" t="b">
        <f>AND(COUNTIF('Master list(no salts, metals)'!M3240,"&lt;=1"),IF(COUNTIF('Master list(no salts, metals)'!$K3240:$Y3240, "#N/A")=14,TRUE,FALSE))</f>
        <v>0</v>
      </c>
      <c r="N3250" t="b">
        <f>AND(COUNTIF('Master list(no salts, metals)'!N3240,"&lt;=1"),IF(COUNTIF('Master list(no salts, metals)'!$K3240:$Y3240, "#N/A")=14,TRUE,FALSE))</f>
        <v>0</v>
      </c>
      <c r="O3250" t="b">
        <f>AND(COUNTIF('Master list(no salts, metals)'!O3240,"&lt;=1"),IF(COUNTIF('Master list(no salts, metals)'!$K3240:$Y3240, "#N/A")=14,TRUE,FALSE))</f>
        <v>0</v>
      </c>
      <c r="P3250" t="b">
        <f>AND(COUNTIF('Master list(no salts, metals)'!P3240,"&lt;=1"),IF(COUNTIF('Master list(no salts, metals)'!$K3240:$Y3240, "#N/A")=14,TRUE,FALSE))</f>
        <v>0</v>
      </c>
      <c r="Q3250" t="b">
        <f>AND(COUNTIF('Master list(no salts, metals)'!Q3240,"&lt;=1"),IF(COUNTIF('Master list(no salts, metals)'!$K3240:$Y3240, "#N/A")=14,TRUE,FALSE))</f>
        <v>0</v>
      </c>
      <c r="R3250" t="b">
        <f>AND(COUNTIF('Master list(no salts, metals)'!R3240,"&lt;=1"),IF(COUNTIF('Master list(no salts, metals)'!$K3240:$Y3240, "#N/A")=14,TRUE,FALSE))</f>
        <v>0</v>
      </c>
      <c r="S3250" t="b">
        <f>AND(COUNTIF('Master list(no salts, metals)'!S3240,"&lt;=1"),IF(COUNTIF('Master list(no salts, metals)'!$K3240:$Y3240, "#N/A")=14,TRUE,FALSE))</f>
        <v>0</v>
      </c>
      <c r="T3250" t="b">
        <f>AND(COUNTIF('Master list(no salts, metals)'!T3240,"&lt;=1"),IF(COUNTIF('Master list(no salts, metals)'!$K3240:$Y3240, "#N/A")=14,TRUE,FALSE))</f>
        <v>1</v>
      </c>
      <c r="U3250" t="b">
        <f>AND(COUNTIF('Master list(no salts, metals)'!U3240,"&lt;=1"),IF(COUNTIF('Master list(no salts, metals)'!$K3240:$Y3240, "#N/A")=14,TRUE,FALSE))</f>
        <v>0</v>
      </c>
      <c r="V3250" t="b">
        <f>AND(COUNTIF('Master list(no salts, metals)'!V3240,"&lt;=1"),IF(COUNTIF('Master list(no salts, metals)'!$K3240:$Y3240, "#N/A")=14,TRUE,FALSE))</f>
        <v>0</v>
      </c>
      <c r="W3250" t="b">
        <f>AND(COUNTIF('Master list(no salts, metals)'!W3240,"&lt;=1"),IF(COUNTIF('Master list(no salts, metals)'!$K3240:$Y3240, "#N/A")=14,TRUE,FALSE))</f>
        <v>0</v>
      </c>
      <c r="X3250" t="b">
        <f>AND(COUNTIF('Master list(no salts, metals)'!X3240,"&lt;=1"),IF(COUNTIF('Master list(no salts, metals)'!$K3240:$Y3240, "#N/A")=14,TRUE,FALSE))</f>
        <v>0</v>
      </c>
      <c r="Y3250" t="b">
        <f>AND(COUNTIF('Master list(no salts, metals)'!Y3240,"&lt;=1"),IF(COUNTIF('Master list(no salts, metals)'!$K3240:$Y3240, "#N/A")=14,TRUE,FALSE))</f>
        <v>0</v>
      </c>
    </row>
    <row r="3251" spans="11:25" x14ac:dyDescent="0.25">
      <c r="K3251" t="b">
        <f>AND(COUNTIF('Master list(no salts, metals)'!K3241,"&lt;=1"),IF(COUNTIF('Master list(no salts, metals)'!$K3241:$Y3241, "#N/A")=14,TRUE,FALSE))</f>
        <v>0</v>
      </c>
      <c r="L3251" t="b">
        <f>AND(COUNTIF('Master list(no salts, metals)'!L3241,"&lt;=1"),IF(COUNTIF('Master list(no salts, metals)'!$K3241:$Y3241, "#N/A")=14,TRUE,FALSE))</f>
        <v>0</v>
      </c>
      <c r="M3251" t="b">
        <f>AND(COUNTIF('Master list(no salts, metals)'!M3241,"&lt;=1"),IF(COUNTIF('Master list(no salts, metals)'!$K3241:$Y3241, "#N/A")=14,TRUE,FALSE))</f>
        <v>0</v>
      </c>
      <c r="N3251" t="b">
        <f>AND(COUNTIF('Master list(no salts, metals)'!N3241,"&lt;=1"),IF(COUNTIF('Master list(no salts, metals)'!$K3241:$Y3241, "#N/A")=14,TRUE,FALSE))</f>
        <v>0</v>
      </c>
      <c r="O3251" t="b">
        <f>AND(COUNTIF('Master list(no salts, metals)'!O3241,"&lt;=1"),IF(COUNTIF('Master list(no salts, metals)'!$K3241:$Y3241, "#N/A")=14,TRUE,FALSE))</f>
        <v>0</v>
      </c>
      <c r="P3251" t="b">
        <f>AND(COUNTIF('Master list(no salts, metals)'!P3241,"&lt;=1"),IF(COUNTIF('Master list(no salts, metals)'!$K3241:$Y3241, "#N/A")=14,TRUE,FALSE))</f>
        <v>0</v>
      </c>
      <c r="Q3251" t="b">
        <f>AND(COUNTIF('Master list(no salts, metals)'!Q3241,"&lt;=1"),IF(COUNTIF('Master list(no salts, metals)'!$K3241:$Y3241, "#N/A")=14,TRUE,FALSE))</f>
        <v>0</v>
      </c>
      <c r="R3251" t="b">
        <f>AND(COUNTIF('Master list(no salts, metals)'!R3241,"&lt;=1"),IF(COUNTIF('Master list(no salts, metals)'!$K3241:$Y3241, "#N/A")=14,TRUE,FALSE))</f>
        <v>0</v>
      </c>
      <c r="S3251" t="b">
        <f>AND(COUNTIF('Master list(no salts, metals)'!S3241,"&lt;=1"),IF(COUNTIF('Master list(no salts, metals)'!$K3241:$Y3241, "#N/A")=14,TRUE,FALSE))</f>
        <v>0</v>
      </c>
      <c r="T3251" t="b">
        <f>AND(COUNTIF('Master list(no salts, metals)'!T3241,"&lt;=1"),IF(COUNTIF('Master list(no salts, metals)'!$K3241:$Y3241, "#N/A")=14,TRUE,FALSE))</f>
        <v>0</v>
      </c>
      <c r="U3251" t="b">
        <f>AND(COUNTIF('Master list(no salts, metals)'!U3241,"&lt;=1"),IF(COUNTIF('Master list(no salts, metals)'!$K3241:$Y3241, "#N/A")=14,TRUE,FALSE))</f>
        <v>0</v>
      </c>
      <c r="V3251" t="b">
        <f>AND(COUNTIF('Master list(no salts, metals)'!V3241,"&lt;=1"),IF(COUNTIF('Master list(no salts, metals)'!$K3241:$Y3241, "#N/A")=14,TRUE,FALSE))</f>
        <v>0</v>
      </c>
      <c r="W3251" t="b">
        <f>AND(COUNTIF('Master list(no salts, metals)'!W3241,"&lt;=1"),IF(COUNTIF('Master list(no salts, metals)'!$K3241:$Y3241, "#N/A")=14,TRUE,FALSE))</f>
        <v>0</v>
      </c>
      <c r="X3251" t="b">
        <f>AND(COUNTIF('Master list(no salts, metals)'!X3241,"&lt;=1"),IF(COUNTIF('Master list(no salts, metals)'!$K3241:$Y3241, "#N/A")=14,TRUE,FALSE))</f>
        <v>1</v>
      </c>
      <c r="Y3251" t="b">
        <f>AND(COUNTIF('Master list(no salts, metals)'!Y3241,"&lt;=1"),IF(COUNTIF('Master list(no salts, metals)'!$K3241:$Y3241, "#N/A")=14,TRUE,FALSE))</f>
        <v>0</v>
      </c>
    </row>
    <row r="3252" spans="11:25" x14ac:dyDescent="0.25">
      <c r="K3252" t="b">
        <f>AND(COUNTIF('Master list(no salts, metals)'!K3242,"&lt;=1"),IF(COUNTIF('Master list(no salts, metals)'!$K3242:$Y3242, "#N/A")=14,TRUE,FALSE))</f>
        <v>0</v>
      </c>
      <c r="L3252" t="b">
        <f>AND(COUNTIF('Master list(no salts, metals)'!L3242,"&lt;=1"),IF(COUNTIF('Master list(no salts, metals)'!$K3242:$Y3242, "#N/A")=14,TRUE,FALSE))</f>
        <v>0</v>
      </c>
      <c r="M3252" t="b">
        <f>AND(COUNTIF('Master list(no salts, metals)'!M3242,"&lt;=1"),IF(COUNTIF('Master list(no salts, metals)'!$K3242:$Y3242, "#N/A")=14,TRUE,FALSE))</f>
        <v>0</v>
      </c>
      <c r="N3252" t="b">
        <f>AND(COUNTIF('Master list(no salts, metals)'!N3242,"&lt;=1"),IF(COUNTIF('Master list(no salts, metals)'!$K3242:$Y3242, "#N/A")=14,TRUE,FALSE))</f>
        <v>0</v>
      </c>
      <c r="O3252" t="b">
        <f>AND(COUNTIF('Master list(no salts, metals)'!O3242,"&lt;=1"),IF(COUNTIF('Master list(no salts, metals)'!$K3242:$Y3242, "#N/A")=14,TRUE,FALSE))</f>
        <v>0</v>
      </c>
      <c r="P3252" t="b">
        <f>AND(COUNTIF('Master list(no salts, metals)'!P3242,"&lt;=1"),IF(COUNTIF('Master list(no salts, metals)'!$K3242:$Y3242, "#N/A")=14,TRUE,FALSE))</f>
        <v>0</v>
      </c>
      <c r="Q3252" t="b">
        <f>AND(COUNTIF('Master list(no salts, metals)'!Q3242,"&lt;=1"),IF(COUNTIF('Master list(no salts, metals)'!$K3242:$Y3242, "#N/A")=14,TRUE,FALSE))</f>
        <v>0</v>
      </c>
      <c r="R3252" t="b">
        <f>AND(COUNTIF('Master list(no salts, metals)'!R3242,"&lt;=1"),IF(COUNTIF('Master list(no salts, metals)'!$K3242:$Y3242, "#N/A")=14,TRUE,FALSE))</f>
        <v>0</v>
      </c>
      <c r="S3252" t="b">
        <f>AND(COUNTIF('Master list(no salts, metals)'!S3242,"&lt;=1"),IF(COUNTIF('Master list(no salts, metals)'!$K3242:$Y3242, "#N/A")=14,TRUE,FALSE))</f>
        <v>0</v>
      </c>
      <c r="T3252" t="b">
        <f>AND(COUNTIF('Master list(no salts, metals)'!T3242,"&lt;=1"),IF(COUNTIF('Master list(no salts, metals)'!$K3242:$Y3242, "#N/A")=14,TRUE,FALSE))</f>
        <v>0</v>
      </c>
      <c r="U3252" t="b">
        <f>AND(COUNTIF('Master list(no salts, metals)'!U3242,"&lt;=1"),IF(COUNTIF('Master list(no salts, metals)'!$K3242:$Y3242, "#N/A")=14,TRUE,FALSE))</f>
        <v>0</v>
      </c>
      <c r="V3252" t="b">
        <f>AND(COUNTIF('Master list(no salts, metals)'!V3242,"&lt;=1"),IF(COUNTIF('Master list(no salts, metals)'!$K3242:$Y3242, "#N/A")=14,TRUE,FALSE))</f>
        <v>0</v>
      </c>
      <c r="W3252" t="b">
        <f>AND(COUNTIF('Master list(no salts, metals)'!W3242,"&lt;=1"),IF(COUNTIF('Master list(no salts, metals)'!$K3242:$Y3242, "#N/A")=14,TRUE,FALSE))</f>
        <v>0</v>
      </c>
      <c r="X3252" t="b">
        <f>AND(COUNTIF('Master list(no salts, metals)'!X3242,"&lt;=1"),IF(COUNTIF('Master list(no salts, metals)'!$K3242:$Y3242, "#N/A")=14,TRUE,FALSE))</f>
        <v>1</v>
      </c>
      <c r="Y3252" t="b">
        <f>AND(COUNTIF('Master list(no salts, metals)'!Y3242,"&lt;=1"),IF(COUNTIF('Master list(no salts, metals)'!$K3242:$Y3242, "#N/A")=14,TRUE,FALSE))</f>
        <v>0</v>
      </c>
    </row>
    <row r="3253" spans="11:25" x14ac:dyDescent="0.25">
      <c r="K3253" t="b">
        <f>AND(COUNTIF('Master list(no salts, metals)'!K3243,"&lt;=1"),IF(COUNTIF('Master list(no salts, metals)'!$K3243:$Y3243, "#N/A")=14,TRUE,FALSE))</f>
        <v>0</v>
      </c>
      <c r="L3253" t="b">
        <f>AND(COUNTIF('Master list(no salts, metals)'!L3243,"&lt;=1"),IF(COUNTIF('Master list(no salts, metals)'!$K3243:$Y3243, "#N/A")=14,TRUE,FALSE))</f>
        <v>0</v>
      </c>
      <c r="M3253" t="b">
        <f>AND(COUNTIF('Master list(no salts, metals)'!M3243,"&lt;=1"),IF(COUNTIF('Master list(no salts, metals)'!$K3243:$Y3243, "#N/A")=14,TRUE,FALSE))</f>
        <v>0</v>
      </c>
      <c r="N3253" t="b">
        <f>AND(COUNTIF('Master list(no salts, metals)'!N3243,"&lt;=1"),IF(COUNTIF('Master list(no salts, metals)'!$K3243:$Y3243, "#N/A")=14,TRUE,FALSE))</f>
        <v>0</v>
      </c>
      <c r="O3253" t="b">
        <f>AND(COUNTIF('Master list(no salts, metals)'!O3243,"&lt;=1"),IF(COUNTIF('Master list(no salts, metals)'!$K3243:$Y3243, "#N/A")=14,TRUE,FALSE))</f>
        <v>0</v>
      </c>
      <c r="P3253" t="b">
        <f>AND(COUNTIF('Master list(no salts, metals)'!P3243,"&lt;=1"),IF(COUNTIF('Master list(no salts, metals)'!$K3243:$Y3243, "#N/A")=14,TRUE,FALSE))</f>
        <v>0</v>
      </c>
      <c r="Q3253" t="b">
        <f>AND(COUNTIF('Master list(no salts, metals)'!Q3243,"&lt;=1"),IF(COUNTIF('Master list(no salts, metals)'!$K3243:$Y3243, "#N/A")=14,TRUE,FALSE))</f>
        <v>0</v>
      </c>
      <c r="R3253" t="b">
        <f>AND(COUNTIF('Master list(no salts, metals)'!R3243,"&lt;=1"),IF(COUNTIF('Master list(no salts, metals)'!$K3243:$Y3243, "#N/A")=14,TRUE,FALSE))</f>
        <v>0</v>
      </c>
      <c r="S3253" t="b">
        <f>AND(COUNTIF('Master list(no salts, metals)'!S3243,"&lt;=1"),IF(COUNTIF('Master list(no salts, metals)'!$K3243:$Y3243, "#N/A")=14,TRUE,FALSE))</f>
        <v>0</v>
      </c>
      <c r="T3253" t="b">
        <f>AND(COUNTIF('Master list(no salts, metals)'!T3243,"&lt;=1"),IF(COUNTIF('Master list(no salts, metals)'!$K3243:$Y3243, "#N/A")=14,TRUE,FALSE))</f>
        <v>0</v>
      </c>
      <c r="U3253" t="b">
        <f>AND(COUNTIF('Master list(no salts, metals)'!U3243,"&lt;=1"),IF(COUNTIF('Master list(no salts, metals)'!$K3243:$Y3243, "#N/A")=14,TRUE,FALSE))</f>
        <v>0</v>
      </c>
      <c r="V3253" t="b">
        <f>AND(COUNTIF('Master list(no salts, metals)'!V3243,"&lt;=1"),IF(COUNTIF('Master list(no salts, metals)'!$K3243:$Y3243, "#N/A")=14,TRUE,FALSE))</f>
        <v>0</v>
      </c>
      <c r="W3253" t="b">
        <f>AND(COUNTIF('Master list(no salts, metals)'!W3243,"&lt;=1"),IF(COUNTIF('Master list(no salts, metals)'!$K3243:$Y3243, "#N/A")=14,TRUE,FALSE))</f>
        <v>0</v>
      </c>
      <c r="X3253" t="b">
        <f>AND(COUNTIF('Master list(no salts, metals)'!X3243,"&lt;=1"),IF(COUNTIF('Master list(no salts, metals)'!$K3243:$Y3243, "#N/A")=14,TRUE,FALSE))</f>
        <v>1</v>
      </c>
      <c r="Y3253" t="b">
        <f>AND(COUNTIF('Master list(no salts, metals)'!Y3243,"&lt;=1"),IF(COUNTIF('Master list(no salts, metals)'!$K3243:$Y3243, "#N/A")=14,TRUE,FALSE))</f>
        <v>0</v>
      </c>
    </row>
    <row r="3254" spans="11:25" x14ac:dyDescent="0.25">
      <c r="K3254" t="b">
        <f>AND(COUNTIF('Master list(no salts, metals)'!K3244,"&lt;=1"),IF(COUNTIF('Master list(no salts, metals)'!$K3244:$Y3244, "#N/A")=14,TRUE,FALSE))</f>
        <v>0</v>
      </c>
      <c r="L3254" t="b">
        <f>AND(COUNTIF('Master list(no salts, metals)'!L3244,"&lt;=1"),IF(COUNTIF('Master list(no salts, metals)'!$K3244:$Y3244, "#N/A")=14,TRUE,FALSE))</f>
        <v>0</v>
      </c>
      <c r="M3254" t="b">
        <f>AND(COUNTIF('Master list(no salts, metals)'!M3244,"&lt;=1"),IF(COUNTIF('Master list(no salts, metals)'!$K3244:$Y3244, "#N/A")=14,TRUE,FALSE))</f>
        <v>0</v>
      </c>
      <c r="N3254" t="b">
        <f>AND(COUNTIF('Master list(no salts, metals)'!N3244,"&lt;=1"),IF(COUNTIF('Master list(no salts, metals)'!$K3244:$Y3244, "#N/A")=14,TRUE,FALSE))</f>
        <v>0</v>
      </c>
      <c r="O3254" t="b">
        <f>AND(COUNTIF('Master list(no salts, metals)'!O3244,"&lt;=1"),IF(COUNTIF('Master list(no salts, metals)'!$K3244:$Y3244, "#N/A")=14,TRUE,FALSE))</f>
        <v>0</v>
      </c>
      <c r="P3254" t="b">
        <f>AND(COUNTIF('Master list(no salts, metals)'!P3244,"&lt;=1"),IF(COUNTIF('Master list(no salts, metals)'!$K3244:$Y3244, "#N/A")=14,TRUE,FALSE))</f>
        <v>0</v>
      </c>
      <c r="Q3254" t="b">
        <f>AND(COUNTIF('Master list(no salts, metals)'!Q3244,"&lt;=1"),IF(COUNTIF('Master list(no salts, metals)'!$K3244:$Y3244, "#N/A")=14,TRUE,FALSE))</f>
        <v>0</v>
      </c>
      <c r="R3254" t="b">
        <f>AND(COUNTIF('Master list(no salts, metals)'!R3244,"&lt;=1"),IF(COUNTIF('Master list(no salts, metals)'!$K3244:$Y3244, "#N/A")=14,TRUE,FALSE))</f>
        <v>0</v>
      </c>
      <c r="S3254" t="b">
        <f>AND(COUNTIF('Master list(no salts, metals)'!S3244,"&lt;=1"),IF(COUNTIF('Master list(no salts, metals)'!$K3244:$Y3244, "#N/A")=14,TRUE,FALSE))</f>
        <v>0</v>
      </c>
      <c r="T3254" t="b">
        <f>AND(COUNTIF('Master list(no salts, metals)'!T3244,"&lt;=1"),IF(COUNTIF('Master list(no salts, metals)'!$K3244:$Y3244, "#N/A")=14,TRUE,FALSE))</f>
        <v>0</v>
      </c>
      <c r="U3254" t="b">
        <f>AND(COUNTIF('Master list(no salts, metals)'!U3244,"&lt;=1"),IF(COUNTIF('Master list(no salts, metals)'!$K3244:$Y3244, "#N/A")=14,TRUE,FALSE))</f>
        <v>0</v>
      </c>
      <c r="V3254" t="b">
        <f>AND(COUNTIF('Master list(no salts, metals)'!V3244,"&lt;=1"),IF(COUNTIF('Master list(no salts, metals)'!$K3244:$Y3244, "#N/A")=14,TRUE,FALSE))</f>
        <v>0</v>
      </c>
      <c r="W3254" t="b">
        <f>AND(COUNTIF('Master list(no salts, metals)'!W3244,"&lt;=1"),IF(COUNTIF('Master list(no salts, metals)'!$K3244:$Y3244, "#N/A")=14,TRUE,FALSE))</f>
        <v>0</v>
      </c>
      <c r="X3254" t="b">
        <f>AND(COUNTIF('Master list(no salts, metals)'!X3244,"&lt;=1"),IF(COUNTIF('Master list(no salts, metals)'!$K3244:$Y3244, "#N/A")=14,TRUE,FALSE))</f>
        <v>1</v>
      </c>
      <c r="Y3254" t="b">
        <f>AND(COUNTIF('Master list(no salts, metals)'!Y3244,"&lt;=1"),IF(COUNTIF('Master list(no salts, metals)'!$K3244:$Y3244, "#N/A")=14,TRUE,FALSE))</f>
        <v>0</v>
      </c>
    </row>
    <row r="3255" spans="11:25" x14ac:dyDescent="0.25">
      <c r="K3255" t="b">
        <f>AND(COUNTIF('Master list(no salts, metals)'!K3245,"&lt;=1"),IF(COUNTIF('Master list(no salts, metals)'!$K3245:$Y3245, "#N/A")=14,TRUE,FALSE))</f>
        <v>0</v>
      </c>
      <c r="L3255" t="b">
        <f>AND(COUNTIF('Master list(no salts, metals)'!L3245,"&lt;=1"),IF(COUNTIF('Master list(no salts, metals)'!$K3245:$Y3245, "#N/A")=14,TRUE,FALSE))</f>
        <v>0</v>
      </c>
      <c r="M3255" t="b">
        <f>AND(COUNTIF('Master list(no salts, metals)'!M3245,"&lt;=1"),IF(COUNTIF('Master list(no salts, metals)'!$K3245:$Y3245, "#N/A")=14,TRUE,FALSE))</f>
        <v>0</v>
      </c>
      <c r="N3255" t="b">
        <f>AND(COUNTIF('Master list(no salts, metals)'!N3245,"&lt;=1"),IF(COUNTIF('Master list(no salts, metals)'!$K3245:$Y3245, "#N/A")=14,TRUE,FALSE))</f>
        <v>0</v>
      </c>
      <c r="O3255" t="b">
        <f>AND(COUNTIF('Master list(no salts, metals)'!O3245,"&lt;=1"),IF(COUNTIF('Master list(no salts, metals)'!$K3245:$Y3245, "#N/A")=14,TRUE,FALSE))</f>
        <v>0</v>
      </c>
      <c r="P3255" t="b">
        <f>AND(COUNTIF('Master list(no salts, metals)'!P3245,"&lt;=1"),IF(COUNTIF('Master list(no salts, metals)'!$K3245:$Y3245, "#N/A")=14,TRUE,FALSE))</f>
        <v>0</v>
      </c>
      <c r="Q3255" t="b">
        <f>AND(COUNTIF('Master list(no salts, metals)'!Q3245,"&lt;=1"),IF(COUNTIF('Master list(no salts, metals)'!$K3245:$Y3245, "#N/A")=14,TRUE,FALSE))</f>
        <v>0</v>
      </c>
      <c r="R3255" t="b">
        <f>AND(COUNTIF('Master list(no salts, metals)'!R3245,"&lt;=1"),IF(COUNTIF('Master list(no salts, metals)'!$K3245:$Y3245, "#N/A")=14,TRUE,FALSE))</f>
        <v>0</v>
      </c>
      <c r="S3255" t="b">
        <f>AND(COUNTIF('Master list(no salts, metals)'!S3245,"&lt;=1"),IF(COUNTIF('Master list(no salts, metals)'!$K3245:$Y3245, "#N/A")=14,TRUE,FALSE))</f>
        <v>0</v>
      </c>
      <c r="T3255" t="b">
        <f>AND(COUNTIF('Master list(no salts, metals)'!T3245,"&lt;=1"),IF(COUNTIF('Master list(no salts, metals)'!$K3245:$Y3245, "#N/A")=14,TRUE,FALSE))</f>
        <v>0</v>
      </c>
      <c r="U3255" t="b">
        <f>AND(COUNTIF('Master list(no salts, metals)'!U3245,"&lt;=1"),IF(COUNTIF('Master list(no salts, metals)'!$K3245:$Y3245, "#N/A")=14,TRUE,FALSE))</f>
        <v>0</v>
      </c>
      <c r="V3255" t="b">
        <f>AND(COUNTIF('Master list(no salts, metals)'!V3245,"&lt;=1"),IF(COUNTIF('Master list(no salts, metals)'!$K3245:$Y3245, "#N/A")=14,TRUE,FALSE))</f>
        <v>0</v>
      </c>
      <c r="W3255" t="b">
        <f>AND(COUNTIF('Master list(no salts, metals)'!W3245,"&lt;=1"),IF(COUNTIF('Master list(no salts, metals)'!$K3245:$Y3245, "#N/A")=14,TRUE,FALSE))</f>
        <v>1</v>
      </c>
      <c r="X3255" t="b">
        <f>AND(COUNTIF('Master list(no salts, metals)'!X3245,"&lt;=1"),IF(COUNTIF('Master list(no salts, metals)'!$K3245:$Y3245, "#N/A")=14,TRUE,FALSE))</f>
        <v>0</v>
      </c>
      <c r="Y3255" t="b">
        <f>AND(COUNTIF('Master list(no salts, metals)'!Y3245,"&lt;=1"),IF(COUNTIF('Master list(no salts, metals)'!$K3245:$Y3245, "#N/A")=14,TRUE,FALSE))</f>
        <v>0</v>
      </c>
    </row>
    <row r="3256" spans="11:25" x14ac:dyDescent="0.25">
      <c r="K3256" t="b">
        <f>AND(COUNTIF('Master list(no salts, metals)'!K3246,"&lt;=1"),IF(COUNTIF('Master list(no salts, metals)'!$K3246:$Y3246, "#N/A")=14,TRUE,FALSE))</f>
        <v>0</v>
      </c>
      <c r="L3256" t="b">
        <f>AND(COUNTIF('Master list(no salts, metals)'!L3246,"&lt;=1"),IF(COUNTIF('Master list(no salts, metals)'!$K3246:$Y3246, "#N/A")=14,TRUE,FALSE))</f>
        <v>0</v>
      </c>
      <c r="M3256" t="b">
        <f>AND(COUNTIF('Master list(no salts, metals)'!M3246,"&lt;=1"),IF(COUNTIF('Master list(no salts, metals)'!$K3246:$Y3246, "#N/A")=14,TRUE,FALSE))</f>
        <v>0</v>
      </c>
      <c r="N3256" t="b">
        <f>AND(COUNTIF('Master list(no salts, metals)'!N3246,"&lt;=1"),IF(COUNTIF('Master list(no salts, metals)'!$K3246:$Y3246, "#N/A")=14,TRUE,FALSE))</f>
        <v>0</v>
      </c>
      <c r="O3256" t="b">
        <f>AND(COUNTIF('Master list(no salts, metals)'!O3246,"&lt;=1"),IF(COUNTIF('Master list(no salts, metals)'!$K3246:$Y3246, "#N/A")=14,TRUE,FALSE))</f>
        <v>0</v>
      </c>
      <c r="P3256" t="b">
        <f>AND(COUNTIF('Master list(no salts, metals)'!P3246,"&lt;=1"),IF(COUNTIF('Master list(no salts, metals)'!$K3246:$Y3246, "#N/A")=14,TRUE,FALSE))</f>
        <v>0</v>
      </c>
      <c r="Q3256" t="b">
        <f>AND(COUNTIF('Master list(no salts, metals)'!Q3246,"&lt;=1"),IF(COUNTIF('Master list(no salts, metals)'!$K3246:$Y3246, "#N/A")=14,TRUE,FALSE))</f>
        <v>0</v>
      </c>
      <c r="R3256" t="b">
        <f>AND(COUNTIF('Master list(no salts, metals)'!R3246,"&lt;=1"),IF(COUNTIF('Master list(no salts, metals)'!$K3246:$Y3246, "#N/A")=14,TRUE,FALSE))</f>
        <v>0</v>
      </c>
      <c r="S3256" t="b">
        <f>AND(COUNTIF('Master list(no salts, metals)'!S3246,"&lt;=1"),IF(COUNTIF('Master list(no salts, metals)'!$K3246:$Y3246, "#N/A")=14,TRUE,FALSE))</f>
        <v>0</v>
      </c>
      <c r="T3256" t="b">
        <f>AND(COUNTIF('Master list(no salts, metals)'!T3246,"&lt;=1"),IF(COUNTIF('Master list(no salts, metals)'!$K3246:$Y3246, "#N/A")=14,TRUE,FALSE))</f>
        <v>0</v>
      </c>
      <c r="U3256" t="b">
        <f>AND(COUNTIF('Master list(no salts, metals)'!U3246,"&lt;=1"),IF(COUNTIF('Master list(no salts, metals)'!$K3246:$Y3246, "#N/A")=14,TRUE,FALSE))</f>
        <v>0</v>
      </c>
      <c r="V3256" t="b">
        <f>AND(COUNTIF('Master list(no salts, metals)'!V3246,"&lt;=1"),IF(COUNTIF('Master list(no salts, metals)'!$K3246:$Y3246, "#N/A")=14,TRUE,FALSE))</f>
        <v>0</v>
      </c>
      <c r="W3256" t="b">
        <f>AND(COUNTIF('Master list(no salts, metals)'!W3246,"&lt;=1"),IF(COUNTIF('Master list(no salts, metals)'!$K3246:$Y3246, "#N/A")=14,TRUE,FALSE))</f>
        <v>1</v>
      </c>
      <c r="X3256" t="b">
        <f>AND(COUNTIF('Master list(no salts, metals)'!X3246,"&lt;=1"),IF(COUNTIF('Master list(no salts, metals)'!$K3246:$Y3246, "#N/A")=14,TRUE,FALSE))</f>
        <v>0</v>
      </c>
      <c r="Y3256" t="b">
        <f>AND(COUNTIF('Master list(no salts, metals)'!Y3246,"&lt;=1"),IF(COUNTIF('Master list(no salts, metals)'!$K3246:$Y3246, "#N/A")=14,TRUE,FALSE))</f>
        <v>0</v>
      </c>
    </row>
    <row r="3257" spans="11:25" x14ac:dyDescent="0.25">
      <c r="K3257" t="e">
        <f>AND(COUNTIF(#REF!,"&lt;=1"),IF(COUNTIF(#REF!, "#N/A")=14,TRUE,FALSE))</f>
        <v>#REF!</v>
      </c>
      <c r="L3257" t="e">
        <f>AND(COUNTIF(#REF!,"&lt;=1"),IF(COUNTIF(#REF!, "#N/A")=14,TRUE,FALSE))</f>
        <v>#REF!</v>
      </c>
      <c r="M3257" t="e">
        <f>AND(COUNTIF(#REF!,"&lt;=1"),IF(COUNTIF(#REF!, "#N/A")=14,TRUE,FALSE))</f>
        <v>#REF!</v>
      </c>
      <c r="N3257" t="e">
        <f>AND(COUNTIF(#REF!,"&lt;=1"),IF(COUNTIF(#REF!, "#N/A")=14,TRUE,FALSE))</f>
        <v>#REF!</v>
      </c>
      <c r="O3257" t="e">
        <f>AND(COUNTIF(#REF!,"&lt;=1"),IF(COUNTIF(#REF!, "#N/A")=14,TRUE,FALSE))</f>
        <v>#REF!</v>
      </c>
      <c r="P3257" t="e">
        <f>AND(COUNTIF(#REF!,"&lt;=1"),IF(COUNTIF(#REF!, "#N/A")=14,TRUE,FALSE))</f>
        <v>#REF!</v>
      </c>
      <c r="Q3257" t="e">
        <f>AND(COUNTIF(#REF!,"&lt;=1"),IF(COUNTIF(#REF!, "#N/A")=14,TRUE,FALSE))</f>
        <v>#REF!</v>
      </c>
      <c r="R3257" t="e">
        <f>AND(COUNTIF(#REF!,"&lt;=1"),IF(COUNTIF(#REF!, "#N/A")=14,TRUE,FALSE))</f>
        <v>#REF!</v>
      </c>
      <c r="S3257" t="e">
        <f>AND(COUNTIF(#REF!,"&lt;=1"),IF(COUNTIF(#REF!, "#N/A")=14,TRUE,FALSE))</f>
        <v>#REF!</v>
      </c>
      <c r="T3257" t="e">
        <f>AND(COUNTIF(#REF!,"&lt;=1"),IF(COUNTIF(#REF!, "#N/A")=14,TRUE,FALSE))</f>
        <v>#REF!</v>
      </c>
      <c r="U3257" t="e">
        <f>AND(COUNTIF(#REF!,"&lt;=1"),IF(COUNTIF(#REF!, "#N/A")=14,TRUE,FALSE))</f>
        <v>#REF!</v>
      </c>
      <c r="V3257" t="e">
        <f>AND(COUNTIF(#REF!,"&lt;=1"),IF(COUNTIF(#REF!, "#N/A")=14,TRUE,FALSE))</f>
        <v>#REF!</v>
      </c>
      <c r="W3257" t="e">
        <f>AND(COUNTIF(#REF!,"&lt;=1"),IF(COUNTIF(#REF!, "#N/A")=14,TRUE,FALSE))</f>
        <v>#REF!</v>
      </c>
      <c r="X3257" t="e">
        <f>AND(COUNTIF(#REF!,"&lt;=1"),IF(COUNTIF(#REF!, "#N/A")=14,TRUE,FALSE))</f>
        <v>#REF!</v>
      </c>
      <c r="Y3257" t="e">
        <f>AND(COUNTIF(#REF!,"&lt;=1"),IF(COUNTIF(#REF!, "#N/A")=14,TRUE,FALSE))</f>
        <v>#REF!</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19849D0-72A0-41D6-8733-72909FED1C9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README</vt:lpstr>
      <vt:lpstr>Refs for collection of compound</vt:lpstr>
      <vt:lpstr>Master list(no salts, metals)</vt:lpstr>
      <vt:lpstr>External test set 1</vt:lpstr>
      <vt:lpstr>Stemina</vt:lpstr>
      <vt:lpstr>Unique 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Marcus Wang</dc:creator>
  <cp:lastModifiedBy>Marcus Wang</cp:lastModifiedBy>
  <dcterms:created xsi:type="dcterms:W3CDTF">2015-06-05T18:17:20Z</dcterms:created>
  <dcterms:modified xsi:type="dcterms:W3CDTF">2023-07-31T10:10:42Z</dcterms:modified>
</cp:coreProperties>
</file>